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pivotTables/pivotTable3.xml" ContentType="application/vnd.openxmlformats-officedocument.spreadsheetml.pivotTable+xml"/>
  <Override PartName="/xl/tables/table2.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3.xml" ContentType="application/vnd.openxmlformats-officedocument.spreadsheetml.table+xml"/>
  <Override PartName="/xl/comments1.xml" ContentType="application/vnd.openxmlformats-officedocument.spreadsheetml.comment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4.xml" ContentType="application/vnd.openxmlformats-officedocument.spreadsheetml.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tables/table5.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7" codeName="{3D1A710C-6663-3D7B-7F91-EC182F24A4BC}"/>
  <workbookPr codeName="ThisWorkbook" hidePivotFieldList="1"/>
  <mc:AlternateContent xmlns:mc="http://schemas.openxmlformats.org/markup-compatibility/2006">
    <mc:Choice Requires="x15">
      <x15ac:absPath xmlns:x15ac="http://schemas.microsoft.com/office/spreadsheetml/2010/11/ac" url="C:\Users\dechdi_temp50\Downloads\"/>
    </mc:Choice>
  </mc:AlternateContent>
  <xr:revisionPtr revIDLastSave="0" documentId="8_{F71F4F28-2143-4975-8FA1-4A393CFDD75E}" xr6:coauthVersionLast="36" xr6:coauthVersionMax="36" xr10:uidLastSave="{00000000-0000-0000-0000-000000000000}"/>
  <bookViews>
    <workbookView xWindow="0" yWindow="0" windowWidth="21570" windowHeight="7290" tabRatio="749" firstSheet="18" activeTab="18" xr2:uid="{00000000-000D-0000-FFFF-FFFF00000000}"/>
  </bookViews>
  <sheets>
    <sheet name="2017" sheetId="15" r:id="rId1"/>
    <sheet name="2018" sheetId="14" r:id="rId2"/>
    <sheet name="CUENTA RD 2019" sheetId="6" r:id="rId3"/>
    <sheet name="2019" sheetId="5" r:id="rId4"/>
    <sheet name="CUENTA RD 2020" sheetId="7" r:id="rId5"/>
    <sheet name="2020" sheetId="4" r:id="rId6"/>
    <sheet name="CUENTA RD 2021" sheetId="8" r:id="rId7"/>
    <sheet name="2021" sheetId="3" r:id="rId8"/>
    <sheet name="CUENTA RD 2022" sheetId="9" r:id="rId9"/>
    <sheet name="POR PROCEDIMIENTO 2022" sheetId="20" r:id="rId10"/>
    <sheet name="2022" sheetId="1" r:id="rId11"/>
    <sheet name="CUENTA RD 2023" sheetId="10" r:id="rId12"/>
    <sheet name="2023 POR UUOO" sheetId="12" r:id="rId13"/>
    <sheet name="2023 POR PROCEDIMIENTOS" sheetId="21" r:id="rId14"/>
    <sheet name="2023" sheetId="2" r:id="rId15"/>
    <sheet name="CUENTA RD 2024" sheetId="16" r:id="rId16"/>
    <sheet name="2024 POR UUOO" sheetId="17" r:id="rId17"/>
    <sheet name="2024 POR PROCEDIMIENTOS" sheetId="22" r:id="rId18"/>
    <sheet name="2024" sheetId="13" r:id="rId19"/>
    <sheet name="RESUMEN GENERAL" sheetId="11" r:id="rId20"/>
  </sheets>
  <externalReferences>
    <externalReference r:id="rId21"/>
    <externalReference r:id="rId22"/>
  </externalReferences>
  <definedNames>
    <definedName name="_xlnm._FilterDatabase" localSheetId="0" hidden="1">'2017'!$A$4:$P$842</definedName>
    <definedName name="_xlnm._FilterDatabase" localSheetId="1" hidden="1">'2018'!$A$4:$O$1874</definedName>
    <definedName name="_xlnm._FilterDatabase" localSheetId="3" hidden="1">'2019'!$A$1:$N$1</definedName>
    <definedName name="_xlnm._FilterDatabase" localSheetId="18" hidden="1">'2024'!#REF!</definedName>
  </definedNames>
  <calcPr calcId="191028"/>
  <pivotCaches>
    <pivotCache cacheId="0" r:id="rId23"/>
    <pivotCache cacheId="1" r:id="rId24"/>
    <pivotCache cacheId="2" r:id="rId25"/>
    <pivotCache cacheId="3" r:id="rId26"/>
    <pivotCache cacheId="4" r:id="rId27"/>
    <pivotCache cacheId="5" r:id="rId28"/>
    <pivotCache cacheId="6" r:id="rId29"/>
    <pivotCache cacheId="7" r:id="rId30"/>
    <pivotCache cacheId="8" r:id="rId31"/>
  </pivotCaches>
  <extLst>
    <ext xmlns:x15="http://schemas.microsoft.com/office/spreadsheetml/2010/11/main" uri="{140A7094-0E35-4892-8432-C4D2E57EDEB5}">
      <x15:workbookPr chartTrackingRefBase="1"/>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J186" i="13" l="1"/>
  <c r="J187" i="13"/>
  <c r="L186" i="13"/>
  <c r="L187" i="13"/>
  <c r="M186" i="13"/>
  <c r="M187" i="13"/>
  <c r="N186" i="13"/>
  <c r="N187" i="13"/>
  <c r="J185" i="13"/>
  <c r="L185" i="13"/>
  <c r="M185" i="13"/>
  <c r="N185" i="13"/>
  <c r="J175" i="13"/>
  <c r="N184" i="13"/>
  <c r="N183" i="13"/>
  <c r="N182" i="13"/>
  <c r="N181" i="13"/>
  <c r="N180" i="13"/>
  <c r="M184" i="13"/>
  <c r="M183" i="13"/>
  <c r="M182" i="13"/>
  <c r="M181" i="13"/>
  <c r="M180" i="13"/>
  <c r="L184" i="13"/>
  <c r="L183" i="13"/>
  <c r="L182" i="13"/>
  <c r="L181" i="13"/>
  <c r="L180" i="13"/>
  <c r="J184" i="13"/>
  <c r="J183" i="13"/>
  <c r="J182" i="13"/>
  <c r="J181" i="13"/>
  <c r="J180" i="13"/>
  <c r="J176" i="13"/>
  <c r="J177" i="13"/>
  <c r="J178" i="13"/>
  <c r="J179" i="13"/>
  <c r="L175" i="13"/>
  <c r="L176" i="13"/>
  <c r="L177" i="13"/>
  <c r="L178" i="13"/>
  <c r="L179" i="13"/>
  <c r="M175" i="13"/>
  <c r="M176" i="13"/>
  <c r="M177" i="13"/>
  <c r="M178" i="13"/>
  <c r="M179" i="13"/>
  <c r="N175" i="13"/>
  <c r="N176" i="13"/>
  <c r="N177" i="13"/>
  <c r="N178" i="13"/>
  <c r="N179" i="13"/>
  <c r="D65" i="2"/>
  <c r="D2" i="2"/>
  <c r="I2" i="2" s="1"/>
  <c r="J2" i="2" s="1"/>
  <c r="D3" i="2"/>
  <c r="I3" i="2" s="1"/>
  <c r="J3" i="2" s="1"/>
  <c r="D4" i="2"/>
  <c r="I4" i="2" s="1"/>
  <c r="J4" i="2" s="1"/>
  <c r="D5" i="2"/>
  <c r="I5" i="2" s="1"/>
  <c r="J5" i="2" s="1"/>
  <c r="D6" i="2"/>
  <c r="I6" i="2" s="1"/>
  <c r="D7" i="2"/>
  <c r="I7" i="2" s="1"/>
  <c r="J7" i="2" s="1"/>
  <c r="D8" i="2"/>
  <c r="I8" i="2" s="1"/>
  <c r="D9" i="2"/>
  <c r="I9" i="2" s="1"/>
  <c r="J9" i="2" s="1"/>
  <c r="D10" i="2"/>
  <c r="I10" i="2" s="1"/>
  <c r="D11" i="2"/>
  <c r="I11" i="2" s="1"/>
  <c r="D12" i="2"/>
  <c r="I12" i="2" s="1"/>
  <c r="J12" i="2" s="1"/>
  <c r="D13" i="2"/>
  <c r="I13" i="2" s="1"/>
  <c r="J13" i="2" s="1"/>
  <c r="D14" i="2"/>
  <c r="I14" i="2" s="1"/>
  <c r="D15" i="2"/>
  <c r="I15" i="2" s="1"/>
  <c r="D16" i="2"/>
  <c r="I16" i="2" s="1"/>
  <c r="D17" i="2"/>
  <c r="I17" i="2" s="1"/>
  <c r="J17" i="2" s="1"/>
  <c r="D18" i="2"/>
  <c r="I18" i="2" s="1"/>
  <c r="D19" i="2"/>
  <c r="I19" i="2" s="1"/>
  <c r="D20" i="2"/>
  <c r="I20" i="2" s="1"/>
  <c r="J20" i="2" s="1"/>
  <c r="D21" i="2"/>
  <c r="I21" i="2" s="1"/>
  <c r="J21" i="2" s="1"/>
  <c r="D22" i="2"/>
  <c r="I22" i="2" s="1"/>
  <c r="J22" i="2" s="1"/>
  <c r="D23" i="2"/>
  <c r="D24" i="2"/>
  <c r="I24" i="2" s="1"/>
  <c r="D25" i="2"/>
  <c r="I25" i="2" s="1"/>
  <c r="J25" i="2" s="1"/>
  <c r="D26" i="2"/>
  <c r="I26" i="2" s="1"/>
  <c r="D27" i="2"/>
  <c r="I27" i="2" s="1"/>
  <c r="J27" i="2" s="1"/>
  <c r="D28" i="2"/>
  <c r="I28" i="2" s="1"/>
  <c r="D29" i="2"/>
  <c r="I29" i="2" s="1"/>
  <c r="J29" i="2" s="1"/>
  <c r="D30" i="2"/>
  <c r="I30" i="2" s="1"/>
  <c r="D31" i="2"/>
  <c r="I31" i="2" s="1"/>
  <c r="J31" i="2" s="1"/>
  <c r="D32" i="2"/>
  <c r="I32" i="2" s="1"/>
  <c r="J32" i="2" s="1"/>
  <c r="D33" i="2"/>
  <c r="I33" i="2" s="1"/>
  <c r="J33" i="2" s="1"/>
  <c r="D34" i="2"/>
  <c r="I34" i="2" s="1"/>
  <c r="D35" i="2"/>
  <c r="I35" i="2" s="1"/>
  <c r="D36" i="2"/>
  <c r="I36" i="2" s="1"/>
  <c r="J36" i="2" s="1"/>
  <c r="D37" i="2"/>
  <c r="I37" i="2" s="1"/>
  <c r="J37" i="2" s="1"/>
  <c r="D38" i="2"/>
  <c r="I38" i="2" s="1"/>
  <c r="D39" i="2"/>
  <c r="I39" i="2" s="1"/>
  <c r="J39" i="2" s="1"/>
  <c r="D40" i="2"/>
  <c r="I40" i="2" s="1"/>
  <c r="D41" i="2"/>
  <c r="I41" i="2" s="1"/>
  <c r="J41" i="2" s="1"/>
  <c r="D42" i="2"/>
  <c r="I42" i="2" s="1"/>
  <c r="D43" i="2"/>
  <c r="I43" i="2" s="1"/>
  <c r="D44" i="2"/>
  <c r="I44" i="2" s="1"/>
  <c r="J44" i="2" s="1"/>
  <c r="D45" i="2"/>
  <c r="I45" i="2" s="1"/>
  <c r="J45" i="2" s="1"/>
  <c r="D46" i="2"/>
  <c r="I46" i="2" s="1"/>
  <c r="J46" i="2" s="1"/>
  <c r="D47" i="2"/>
  <c r="I47" i="2" s="1"/>
  <c r="J47" i="2" s="1"/>
  <c r="D48" i="2"/>
  <c r="I48" i="2" s="1"/>
  <c r="D49" i="2"/>
  <c r="I49" i="2" s="1"/>
  <c r="J49" i="2" s="1"/>
  <c r="D50" i="2"/>
  <c r="I50" i="2" s="1"/>
  <c r="D51" i="2"/>
  <c r="I51" i="2" s="1"/>
  <c r="D52" i="2"/>
  <c r="I52" i="2" s="1"/>
  <c r="D53" i="2"/>
  <c r="I53" i="2" s="1"/>
  <c r="J53" i="2" s="1"/>
  <c r="D54" i="2"/>
  <c r="I54" i="2" s="1"/>
  <c r="D55" i="2"/>
  <c r="I55" i="2" s="1"/>
  <c r="J55" i="2" s="1"/>
  <c r="D56" i="2"/>
  <c r="I56" i="2" s="1"/>
  <c r="D57" i="2"/>
  <c r="I57" i="2" s="1"/>
  <c r="J57" i="2" s="1"/>
  <c r="D58" i="2"/>
  <c r="I58" i="2" s="1"/>
  <c r="D59" i="2"/>
  <c r="I59" i="2" s="1"/>
  <c r="J59" i="2" s="1"/>
  <c r="D60" i="2"/>
  <c r="I60" i="2" s="1"/>
  <c r="J60" i="2" s="1"/>
  <c r="D61" i="2"/>
  <c r="I61" i="2" s="1"/>
  <c r="J61" i="2" s="1"/>
  <c r="D62" i="2"/>
  <c r="I62" i="2" s="1"/>
  <c r="J62" i="2" s="1"/>
  <c r="D63" i="2"/>
  <c r="I63" i="2" s="1"/>
  <c r="J63" i="2" s="1"/>
  <c r="D64" i="2"/>
  <c r="I65" i="2"/>
  <c r="D66" i="2"/>
  <c r="I66" i="2" s="1"/>
  <c r="D67" i="2"/>
  <c r="I67" i="2" s="1"/>
  <c r="J67" i="2" s="1"/>
  <c r="D68" i="2"/>
  <c r="I68" i="2" s="1"/>
  <c r="J68" i="2" s="1"/>
  <c r="D69" i="2"/>
  <c r="I69" i="2" s="1"/>
  <c r="J69" i="2" s="1"/>
  <c r="D70" i="2"/>
  <c r="I70" i="2" s="1"/>
  <c r="D71" i="2"/>
  <c r="I71" i="2" s="1"/>
  <c r="J71" i="2" s="1"/>
  <c r="D72" i="2"/>
  <c r="I72" i="2" s="1"/>
  <c r="D73" i="2"/>
  <c r="I73" i="2" s="1"/>
  <c r="J73" i="2" s="1"/>
  <c r="D74" i="2"/>
  <c r="I74" i="2" s="1"/>
  <c r="D75" i="2"/>
  <c r="I75" i="2" s="1"/>
  <c r="D76" i="2"/>
  <c r="I76" i="2" s="1"/>
  <c r="J76" i="2" s="1"/>
  <c r="D77" i="2"/>
  <c r="I77" i="2" s="1"/>
  <c r="J77" i="2" s="1"/>
  <c r="D78" i="2"/>
  <c r="I78" i="2" s="1"/>
  <c r="D79" i="2"/>
  <c r="I79" i="2" s="1"/>
  <c r="D80" i="2"/>
  <c r="I80" i="2" s="1"/>
  <c r="D81" i="2"/>
  <c r="I81" i="2" s="1"/>
  <c r="J81" i="2" s="1"/>
  <c r="D82" i="2"/>
  <c r="I82" i="2" s="1"/>
  <c r="D83" i="2"/>
  <c r="I83" i="2" s="1"/>
  <c r="J83" i="2" s="1"/>
  <c r="D84" i="2"/>
  <c r="I84" i="2" s="1"/>
  <c r="J84" i="2" s="1"/>
  <c r="D85" i="2"/>
  <c r="I85" i="2" s="1"/>
  <c r="J85" i="2" s="1"/>
  <c r="D86" i="2"/>
  <c r="I86" i="2" s="1"/>
  <c r="D87" i="2"/>
  <c r="I87" i="2" s="1"/>
  <c r="J87" i="2" s="1"/>
  <c r="D88" i="2"/>
  <c r="I88" i="2" s="1"/>
  <c r="D89" i="2"/>
  <c r="I89" i="2" s="1"/>
  <c r="J89" i="2" s="1"/>
  <c r="D90" i="2"/>
  <c r="I90" i="2" s="1"/>
  <c r="D91" i="2"/>
  <c r="I91" i="2" s="1"/>
  <c r="D92" i="2"/>
  <c r="I92" i="2" s="1"/>
  <c r="D93" i="2"/>
  <c r="I93" i="2" s="1"/>
  <c r="J93" i="2" s="1"/>
  <c r="D94" i="2"/>
  <c r="I94" i="2" s="1"/>
  <c r="D95" i="2"/>
  <c r="I95" i="2" s="1"/>
  <c r="J95" i="2" s="1"/>
  <c r="D96" i="2"/>
  <c r="I96" i="2" s="1"/>
  <c r="D97" i="2"/>
  <c r="I97" i="2" s="1"/>
  <c r="J97" i="2" s="1"/>
  <c r="D98" i="2"/>
  <c r="I98" i="2" s="1"/>
  <c r="D99" i="2"/>
  <c r="I99" i="2" s="1"/>
  <c r="D100" i="2"/>
  <c r="I100" i="2" s="1"/>
  <c r="J100" i="2" s="1"/>
  <c r="D101" i="2"/>
  <c r="I101" i="2" s="1"/>
  <c r="J101" i="2" s="1"/>
  <c r="D102" i="2"/>
  <c r="I102" i="2" s="1"/>
  <c r="D103" i="2"/>
  <c r="I103" i="2" s="1"/>
  <c r="J103" i="2" s="1"/>
  <c r="D104" i="2"/>
  <c r="I104" i="2" s="1"/>
  <c r="D105" i="2"/>
  <c r="I105" i="2" s="1"/>
  <c r="J105" i="2" s="1"/>
  <c r="D106" i="2"/>
  <c r="I106" i="2" s="1"/>
  <c r="D107" i="2"/>
  <c r="I107" i="2" s="1"/>
  <c r="D108" i="2"/>
  <c r="I108" i="2" s="1"/>
  <c r="J108" i="2" s="1"/>
  <c r="D109" i="2"/>
  <c r="I109" i="2" s="1"/>
  <c r="J109" i="2" s="1"/>
  <c r="D110" i="2"/>
  <c r="I110" i="2" s="1"/>
  <c r="J110" i="2" s="1"/>
  <c r="D111" i="2"/>
  <c r="I111" i="2" s="1"/>
  <c r="J111" i="2" s="1"/>
  <c r="D112" i="2"/>
  <c r="I112" i="2" s="1"/>
  <c r="D113" i="2"/>
  <c r="I113" i="2" s="1"/>
  <c r="J113" i="2" s="1"/>
  <c r="D114" i="2"/>
  <c r="I114" i="2" s="1"/>
  <c r="D115" i="2"/>
  <c r="I115" i="2" s="1"/>
  <c r="D116" i="2"/>
  <c r="I116" i="2" s="1"/>
  <c r="D117" i="2"/>
  <c r="I117" i="2" s="1"/>
  <c r="J117" i="2" s="1"/>
  <c r="D118" i="2"/>
  <c r="I118" i="2" s="1"/>
  <c r="D119" i="2"/>
  <c r="I119" i="2" s="1"/>
  <c r="J119" i="2" s="1"/>
  <c r="D120" i="2"/>
  <c r="I120" i="2" s="1"/>
  <c r="D121" i="2"/>
  <c r="I121" i="2" s="1"/>
  <c r="J121" i="2" s="1"/>
  <c r="D122" i="2"/>
  <c r="I122" i="2" s="1"/>
  <c r="D123" i="2"/>
  <c r="I123" i="2" s="1"/>
  <c r="J123" i="2" s="1"/>
  <c r="D124" i="2"/>
  <c r="I124" i="2" s="1"/>
  <c r="J124" i="2" s="1"/>
  <c r="D125" i="2"/>
  <c r="I125" i="2" s="1"/>
  <c r="J125" i="2" s="1"/>
  <c r="D126" i="2"/>
  <c r="I126" i="2" s="1"/>
  <c r="J126" i="2" s="1"/>
  <c r="D127" i="2"/>
  <c r="I127" i="2" s="1"/>
  <c r="J127" i="2" s="1"/>
  <c r="D128" i="2"/>
  <c r="I128" i="2" s="1"/>
  <c r="D129" i="2"/>
  <c r="I129" i="2" s="1"/>
  <c r="D130" i="2"/>
  <c r="I130" i="2" s="1"/>
  <c r="D131" i="2"/>
  <c r="I131" i="2" s="1"/>
  <c r="D132" i="2"/>
  <c r="I132" i="2" s="1"/>
  <c r="J132" i="2" s="1"/>
  <c r="D133" i="2"/>
  <c r="I133" i="2" s="1"/>
  <c r="J133" i="2" s="1"/>
  <c r="D134" i="2"/>
  <c r="I134" i="2" s="1"/>
  <c r="J134" i="2" s="1"/>
  <c r="D135" i="2"/>
  <c r="I135" i="2" s="1"/>
  <c r="J135" i="2" s="1"/>
  <c r="D136" i="2"/>
  <c r="I136" i="2" s="1"/>
  <c r="D137" i="2"/>
  <c r="I137" i="2" s="1"/>
  <c r="J137" i="2" s="1"/>
  <c r="D138" i="2"/>
  <c r="I138" i="2" s="1"/>
  <c r="D139" i="2"/>
  <c r="I139" i="2" s="1"/>
  <c r="D140" i="2"/>
  <c r="I140" i="2" s="1"/>
  <c r="J140" i="2" s="1"/>
  <c r="D141" i="2"/>
  <c r="I141" i="2" s="1"/>
  <c r="J141" i="2" s="1"/>
  <c r="D142" i="2"/>
  <c r="I142" i="2" s="1"/>
  <c r="D143" i="2"/>
  <c r="I143" i="2" s="1"/>
  <c r="J143" i="2" s="1"/>
  <c r="D144" i="2"/>
  <c r="I144" i="2" s="1"/>
  <c r="D145" i="2"/>
  <c r="I145" i="2" s="1"/>
  <c r="J145" i="2" s="1"/>
  <c r="D146" i="2"/>
  <c r="I146" i="2" s="1"/>
  <c r="D147" i="2"/>
  <c r="I147" i="2" s="1"/>
  <c r="D148" i="2"/>
  <c r="I148" i="2" s="1"/>
  <c r="J148" i="2" s="1"/>
  <c r="D149" i="2"/>
  <c r="I149" i="2" s="1"/>
  <c r="J149" i="2" s="1"/>
  <c r="D150" i="2"/>
  <c r="I150" i="2" s="1"/>
  <c r="J150" i="2" s="1"/>
  <c r="D151" i="2"/>
  <c r="J151" i="2" s="1"/>
  <c r="D152" i="2"/>
  <c r="I152" i="2" s="1"/>
  <c r="D153" i="2"/>
  <c r="I153" i="2" s="1"/>
  <c r="J153" i="2" s="1"/>
  <c r="D154" i="2"/>
  <c r="I154" i="2" s="1"/>
  <c r="D155" i="2"/>
  <c r="I155" i="2" s="1"/>
  <c r="D156" i="2"/>
  <c r="I156" i="2" s="1"/>
  <c r="D157" i="2"/>
  <c r="I157" i="2" s="1"/>
  <c r="J157" i="2" s="1"/>
  <c r="D158" i="2"/>
  <c r="I158" i="2" s="1"/>
  <c r="D159" i="2"/>
  <c r="I159" i="2" s="1"/>
  <c r="D160" i="2"/>
  <c r="I160" i="2" s="1"/>
  <c r="J160" i="2" s="1"/>
  <c r="D161" i="2"/>
  <c r="I161" i="2" s="1"/>
  <c r="J161" i="2" s="1"/>
  <c r="D162" i="2"/>
  <c r="I162" i="2" s="1"/>
  <c r="D163" i="2"/>
  <c r="I163" i="2" s="1"/>
  <c r="D164" i="2"/>
  <c r="I164" i="2" s="1"/>
  <c r="J164" i="2" s="1"/>
  <c r="D165" i="2"/>
  <c r="I165" i="2" s="1"/>
  <c r="J165" i="2" s="1"/>
  <c r="D166" i="2"/>
  <c r="I166" i="2" s="1"/>
  <c r="J166" i="2" s="1"/>
  <c r="D167" i="2"/>
  <c r="I167" i="2" s="1"/>
  <c r="J167" i="2" s="1"/>
  <c r="D168" i="2"/>
  <c r="I168" i="2" s="1"/>
  <c r="D169" i="2"/>
  <c r="I169" i="2" s="1"/>
  <c r="J169" i="2" s="1"/>
  <c r="D170" i="2"/>
  <c r="I170" i="2" s="1"/>
  <c r="D171" i="2"/>
  <c r="I171" i="2" s="1"/>
  <c r="D172" i="2"/>
  <c r="J172" i="2" s="1"/>
  <c r="D173" i="2"/>
  <c r="I173" i="2" s="1"/>
  <c r="J173" i="2" s="1"/>
  <c r="D174" i="2"/>
  <c r="I174" i="2" s="1"/>
  <c r="D175" i="2"/>
  <c r="I175" i="2" s="1"/>
  <c r="J175" i="2" s="1"/>
  <c r="D176" i="2"/>
  <c r="I176" i="2" s="1"/>
  <c r="D177" i="2"/>
  <c r="I177" i="2" s="1"/>
  <c r="J177" i="2" s="1"/>
  <c r="D178" i="2"/>
  <c r="I178" i="2" s="1"/>
  <c r="D179" i="2"/>
  <c r="I179" i="2" s="1"/>
  <c r="D180" i="2"/>
  <c r="I180" i="2" s="1"/>
  <c r="D181" i="2"/>
  <c r="I181" i="2" s="1"/>
  <c r="J181" i="2" s="1"/>
  <c r="D182" i="2"/>
  <c r="I182" i="2" s="1"/>
  <c r="J182" i="2" s="1"/>
  <c r="D183" i="2"/>
  <c r="I183" i="2" s="1"/>
  <c r="J183" i="2" s="1"/>
  <c r="D184" i="2"/>
  <c r="I184" i="2" s="1"/>
  <c r="D185" i="2"/>
  <c r="I185" i="2" s="1"/>
  <c r="J185" i="2" s="1"/>
  <c r="D186" i="2"/>
  <c r="I186" i="2" s="1"/>
  <c r="D187" i="2"/>
  <c r="I187" i="2" s="1"/>
  <c r="D188" i="2"/>
  <c r="I188" i="2" s="1"/>
  <c r="J188" i="2" s="1"/>
  <c r="D189" i="2"/>
  <c r="I189" i="2" s="1"/>
  <c r="J189" i="2" s="1"/>
  <c r="D190" i="2"/>
  <c r="I190" i="2" s="1"/>
  <c r="D191" i="2"/>
  <c r="I191" i="2" s="1"/>
  <c r="J191" i="2" s="1"/>
  <c r="D192" i="2"/>
  <c r="I192" i="2" s="1"/>
  <c r="D193" i="2"/>
  <c r="I193" i="2" s="1"/>
  <c r="D194" i="2"/>
  <c r="I194" i="2" s="1"/>
  <c r="D195" i="2"/>
  <c r="I195" i="2" s="1"/>
  <c r="D196" i="2"/>
  <c r="I196" i="2" s="1"/>
  <c r="J196" i="2" s="1"/>
  <c r="D197" i="2"/>
  <c r="I197" i="2" s="1"/>
  <c r="J197" i="2" s="1"/>
  <c r="D198" i="2"/>
  <c r="I198" i="2" s="1"/>
  <c r="D199" i="2"/>
  <c r="I199" i="2" s="1"/>
  <c r="J199" i="2" s="1"/>
  <c r="D200" i="2"/>
  <c r="I200" i="2" s="1"/>
  <c r="J200" i="2" s="1"/>
  <c r="D201" i="2"/>
  <c r="I201" i="2" s="1"/>
  <c r="J201" i="2" s="1"/>
  <c r="D202" i="2"/>
  <c r="I202" i="2" s="1"/>
  <c r="D203" i="2"/>
  <c r="I203" i="2" s="1"/>
  <c r="D204" i="2"/>
  <c r="I204" i="2" s="1"/>
  <c r="J204" i="2" s="1"/>
  <c r="D205" i="2"/>
  <c r="I205" i="2" s="1"/>
  <c r="J205" i="2" s="1"/>
  <c r="D206" i="2"/>
  <c r="I206" i="2" s="1"/>
  <c r="D207" i="2"/>
  <c r="I207" i="2" s="1"/>
  <c r="J207" i="2" s="1"/>
  <c r="D208" i="2"/>
  <c r="I208" i="2" s="1"/>
  <c r="D209" i="2"/>
  <c r="I209" i="2" s="1"/>
  <c r="J209" i="2" s="1"/>
  <c r="D210" i="2"/>
  <c r="I210" i="2" s="1"/>
  <c r="D211" i="2"/>
  <c r="I211" i="2" s="1"/>
  <c r="D212" i="2"/>
  <c r="I212" i="2" s="1"/>
  <c r="J212" i="2" s="1"/>
  <c r="D213" i="2"/>
  <c r="I213" i="2" s="1"/>
  <c r="J213" i="2" s="1"/>
  <c r="D214" i="2"/>
  <c r="I214" i="2" s="1"/>
  <c r="J214" i="2" s="1"/>
  <c r="D215" i="2"/>
  <c r="I215" i="2" s="1"/>
  <c r="J215" i="2" s="1"/>
  <c r="D216" i="2"/>
  <c r="I216" i="2" s="1"/>
  <c r="D217" i="2"/>
  <c r="I217" i="2" s="1"/>
  <c r="J217" i="2" s="1"/>
  <c r="D218" i="2"/>
  <c r="I218" i="2" s="1"/>
  <c r="D219" i="2"/>
  <c r="I219" i="2" s="1"/>
  <c r="D220" i="2"/>
  <c r="I220" i="2" s="1"/>
  <c r="D221" i="2"/>
  <c r="I221" i="2" s="1"/>
  <c r="J221" i="2" s="1"/>
  <c r="D222" i="2"/>
  <c r="I222" i="2" s="1"/>
  <c r="J222" i="2" s="1"/>
  <c r="D223" i="2"/>
  <c r="I223" i="2" s="1"/>
  <c r="J223" i="2" s="1"/>
  <c r="D224" i="2"/>
  <c r="I224" i="2" s="1"/>
  <c r="D225" i="2"/>
  <c r="I225" i="2" s="1"/>
  <c r="J225" i="2" s="1"/>
  <c r="D226" i="2"/>
  <c r="I226" i="2" s="1"/>
  <c r="D227" i="2"/>
  <c r="I227" i="2" s="1"/>
  <c r="D228" i="2"/>
  <c r="I228" i="2" s="1"/>
  <c r="J228" i="2" s="1"/>
  <c r="D229" i="2"/>
  <c r="I229" i="2" s="1"/>
  <c r="J229" i="2" s="1"/>
  <c r="D230" i="2"/>
  <c r="I230" i="2" s="1"/>
  <c r="D231" i="2"/>
  <c r="I231" i="2" s="1"/>
  <c r="J231" i="2" s="1"/>
  <c r="D232" i="2"/>
  <c r="I232" i="2" s="1"/>
  <c r="D233" i="2"/>
  <c r="I233" i="2" s="1"/>
  <c r="J233" i="2" s="1"/>
  <c r="D234" i="2"/>
  <c r="I234" i="2" s="1"/>
  <c r="D235" i="2"/>
  <c r="D236" i="2"/>
  <c r="I236" i="2" s="1"/>
  <c r="J236" i="2" s="1"/>
  <c r="D237" i="2"/>
  <c r="I237" i="2" s="1"/>
  <c r="J237" i="2" s="1"/>
  <c r="D238" i="2"/>
  <c r="I238" i="2" s="1"/>
  <c r="J238" i="2" s="1"/>
  <c r="D239" i="2"/>
  <c r="I239" i="2" s="1"/>
  <c r="J239" i="2" s="1"/>
  <c r="D240" i="2"/>
  <c r="I240" i="2" s="1"/>
  <c r="D241" i="2"/>
  <c r="I241" i="2" s="1"/>
  <c r="J241" i="2" s="1"/>
  <c r="D242" i="2"/>
  <c r="I242" i="2" s="1"/>
  <c r="D243" i="2"/>
  <c r="I243" i="2" s="1"/>
  <c r="D244" i="2"/>
  <c r="I244" i="2" s="1"/>
  <c r="D245" i="2"/>
  <c r="I245" i="2" s="1"/>
  <c r="J245" i="2" s="1"/>
  <c r="D246" i="2"/>
  <c r="I246" i="2" s="1"/>
  <c r="D247" i="2"/>
  <c r="I247" i="2" s="1"/>
  <c r="J247" i="2" s="1"/>
  <c r="D248" i="2"/>
  <c r="I248" i="2" s="1"/>
  <c r="D249" i="2"/>
  <c r="I249" i="2" s="1"/>
  <c r="J249" i="2" s="1"/>
  <c r="D250" i="2"/>
  <c r="I250" i="2" s="1"/>
  <c r="D251" i="2"/>
  <c r="I251" i="2" s="1"/>
  <c r="J251" i="2" s="1"/>
  <c r="D252" i="2"/>
  <c r="I252" i="2" s="1"/>
  <c r="J252" i="2" s="1"/>
  <c r="D253" i="2"/>
  <c r="I253" i="2" s="1"/>
  <c r="J253" i="2" s="1"/>
  <c r="D254" i="2"/>
  <c r="I254" i="2" s="1"/>
  <c r="J254" i="2" s="1"/>
  <c r="D255" i="2"/>
  <c r="I255" i="2" s="1"/>
  <c r="J255" i="2" s="1"/>
  <c r="D256" i="2"/>
  <c r="I256" i="2" s="1"/>
  <c r="D257" i="2"/>
  <c r="I257" i="2" s="1"/>
  <c r="J257" i="2" s="1"/>
  <c r="D258" i="2"/>
  <c r="I258" i="2" s="1"/>
  <c r="D259" i="2"/>
  <c r="I259" i="2" s="1"/>
  <c r="D260" i="2"/>
  <c r="I260" i="2" s="1"/>
  <c r="J260" i="2" s="1"/>
  <c r="D261" i="2"/>
  <c r="I261" i="2" s="1"/>
  <c r="J261" i="2" s="1"/>
  <c r="D262" i="2"/>
  <c r="I262" i="2" s="1"/>
  <c r="D263" i="2"/>
  <c r="I263" i="2" s="1"/>
  <c r="D264" i="2"/>
  <c r="I264" i="2" s="1"/>
  <c r="D265" i="2"/>
  <c r="I265" i="2" s="1"/>
  <c r="J265" i="2" s="1"/>
  <c r="D266" i="2"/>
  <c r="I266" i="2" s="1"/>
  <c r="D267" i="2"/>
  <c r="I267" i="2" s="1"/>
  <c r="D268" i="2"/>
  <c r="I268" i="2" s="1"/>
  <c r="J268" i="2" s="1"/>
  <c r="D269" i="2"/>
  <c r="I269" i="2" s="1"/>
  <c r="J269" i="2" s="1"/>
  <c r="D270" i="2"/>
  <c r="I270" i="2" s="1"/>
  <c r="J270" i="2" s="1"/>
  <c r="D271" i="2"/>
  <c r="I271" i="2" s="1"/>
  <c r="J271" i="2" s="1"/>
  <c r="D272" i="2"/>
  <c r="I272" i="2" s="1"/>
  <c r="D273" i="2"/>
  <c r="I273" i="2" s="1"/>
  <c r="J273" i="2" s="1"/>
  <c r="D274" i="2"/>
  <c r="I274" i="2" s="1"/>
  <c r="D275" i="2"/>
  <c r="I275" i="2" s="1"/>
  <c r="D276" i="2"/>
  <c r="I276" i="2" s="1"/>
  <c r="J276" i="2" s="1"/>
  <c r="D277" i="2"/>
  <c r="I277" i="2" s="1"/>
  <c r="J277" i="2" s="1"/>
  <c r="D278" i="2"/>
  <c r="I278" i="2" s="1"/>
  <c r="D279" i="2"/>
  <c r="I279" i="2" s="1"/>
  <c r="J279" i="2" s="1"/>
  <c r="D280" i="2"/>
  <c r="I280" i="2" s="1"/>
  <c r="D281" i="2"/>
  <c r="I281" i="2" s="1"/>
  <c r="D282" i="2"/>
  <c r="I282" i="2" s="1"/>
  <c r="D283" i="2"/>
  <c r="I283" i="2" s="1"/>
  <c r="J283" i="2" s="1"/>
  <c r="D284" i="2"/>
  <c r="I284" i="2" s="1"/>
  <c r="D285" i="2"/>
  <c r="I285" i="2" s="1"/>
  <c r="J285" i="2" s="1"/>
  <c r="D286" i="2"/>
  <c r="I286" i="2" s="1"/>
  <c r="J286" i="2" s="1"/>
  <c r="D287" i="2"/>
  <c r="I287" i="2" s="1"/>
  <c r="J287" i="2" s="1"/>
  <c r="D288" i="2"/>
  <c r="I288" i="2" s="1"/>
  <c r="D289" i="2"/>
  <c r="I289" i="2" s="1"/>
  <c r="J289" i="2" s="1"/>
  <c r="D290" i="2"/>
  <c r="I290" i="2" s="1"/>
  <c r="D291" i="2"/>
  <c r="I291" i="2" s="1"/>
  <c r="D292" i="2"/>
  <c r="I292" i="2" s="1"/>
  <c r="J292" i="2" s="1"/>
  <c r="D293" i="2"/>
  <c r="I293" i="2" s="1"/>
  <c r="J293" i="2" s="1"/>
  <c r="D294" i="2"/>
  <c r="I294" i="2" s="1"/>
  <c r="D295" i="2"/>
  <c r="I295" i="2" s="1"/>
  <c r="J295" i="2" s="1"/>
  <c r="D296" i="2"/>
  <c r="I296" i="2" s="1"/>
  <c r="D297" i="2"/>
  <c r="I297" i="2" s="1"/>
  <c r="J297" i="2" s="1"/>
  <c r="D298" i="2"/>
  <c r="I298" i="2" s="1"/>
  <c r="D299" i="2"/>
  <c r="I299" i="2" s="1"/>
  <c r="D300" i="2"/>
  <c r="I300" i="2" s="1"/>
  <c r="J300" i="2" s="1"/>
  <c r="D301" i="2"/>
  <c r="I301" i="2" s="1"/>
  <c r="J301" i="2" s="1"/>
  <c r="D302" i="2"/>
  <c r="I302" i="2" s="1"/>
  <c r="J302" i="2" s="1"/>
  <c r="D303" i="2"/>
  <c r="I303" i="2" s="1"/>
  <c r="J303" i="2" s="1"/>
  <c r="D304" i="2"/>
  <c r="I304" i="2" s="1"/>
  <c r="D305" i="2"/>
  <c r="I305" i="2" s="1"/>
  <c r="J305" i="2" s="1"/>
  <c r="D306" i="2"/>
  <c r="I306" i="2" s="1"/>
  <c r="D307" i="2"/>
  <c r="I307" i="2" s="1"/>
  <c r="D308" i="2"/>
  <c r="I308" i="2" s="1"/>
  <c r="D309" i="2"/>
  <c r="I309" i="2" s="1"/>
  <c r="J309" i="2" s="1"/>
  <c r="D310" i="2"/>
  <c r="I310" i="2" s="1"/>
  <c r="D311" i="2"/>
  <c r="I311" i="2" s="1"/>
  <c r="J311" i="2" s="1"/>
  <c r="D312" i="2"/>
  <c r="I312" i="2" s="1"/>
  <c r="J312" i="2" s="1"/>
  <c r="D313" i="2"/>
  <c r="I313" i="2" s="1"/>
  <c r="J313" i="2" s="1"/>
  <c r="D314" i="2"/>
  <c r="I314" i="2" s="1"/>
  <c r="D315" i="2"/>
  <c r="I315" i="2" s="1"/>
  <c r="D316" i="2"/>
  <c r="I316" i="2" s="1"/>
  <c r="J316" i="2" s="1"/>
  <c r="D317" i="2"/>
  <c r="I317" i="2" s="1"/>
  <c r="J317" i="2" s="1"/>
  <c r="D318" i="2"/>
  <c r="I318" i="2" s="1"/>
  <c r="J318" i="2" s="1"/>
  <c r="D319" i="2"/>
  <c r="I319" i="2" s="1"/>
  <c r="J319" i="2" s="1"/>
  <c r="D320" i="2"/>
  <c r="I320" i="2" s="1"/>
  <c r="D321" i="2"/>
  <c r="I321" i="2" s="1"/>
  <c r="D322" i="2"/>
  <c r="I322" i="2" s="1"/>
  <c r="D323" i="2"/>
  <c r="I323" i="2" s="1"/>
  <c r="D324" i="2"/>
  <c r="I324" i="2" s="1"/>
  <c r="J324" i="2" s="1"/>
  <c r="D325" i="2"/>
  <c r="I325" i="2" s="1"/>
  <c r="J325" i="2" s="1"/>
  <c r="D326" i="2"/>
  <c r="I326" i="2" s="1"/>
  <c r="J326" i="2" s="1"/>
  <c r="D327" i="2"/>
  <c r="I327" i="2" s="1"/>
  <c r="D328" i="2"/>
  <c r="I328" i="2" s="1"/>
  <c r="J328" i="2" s="1"/>
  <c r="D329" i="2"/>
  <c r="I329" i="2" s="1"/>
  <c r="J329" i="2" s="1"/>
  <c r="D330" i="2"/>
  <c r="I330" i="2" s="1"/>
  <c r="D331" i="2"/>
  <c r="I331" i="2" s="1"/>
  <c r="D332" i="2"/>
  <c r="I332" i="2" s="1"/>
  <c r="J332" i="2" s="1"/>
  <c r="D333" i="2"/>
  <c r="I333" i="2" s="1"/>
  <c r="J333" i="2" s="1"/>
  <c r="D334" i="2"/>
  <c r="I334" i="2" s="1"/>
  <c r="J334" i="2" s="1"/>
  <c r="D335" i="2"/>
  <c r="I335" i="2" s="1"/>
  <c r="J335" i="2" s="1"/>
  <c r="D336" i="2"/>
  <c r="I336" i="2" s="1"/>
  <c r="D337" i="2"/>
  <c r="I337" i="2" s="1"/>
  <c r="J337" i="2" s="1"/>
  <c r="D338" i="2"/>
  <c r="I338" i="2" s="1"/>
  <c r="D339" i="2"/>
  <c r="I339" i="2" s="1"/>
  <c r="J339" i="2" s="1"/>
  <c r="D340" i="2"/>
  <c r="I340" i="2" s="1"/>
  <c r="J340" i="2" s="1"/>
  <c r="D341" i="2"/>
  <c r="I341" i="2" s="1"/>
  <c r="J341" i="2" s="1"/>
  <c r="D342" i="2"/>
  <c r="I342" i="2" s="1"/>
  <c r="D343" i="2"/>
  <c r="I343" i="2" s="1"/>
  <c r="J343" i="2" s="1"/>
  <c r="D344" i="2"/>
  <c r="I344" i="2" s="1"/>
  <c r="D345" i="2"/>
  <c r="I345" i="2" s="1"/>
  <c r="J345" i="2" s="1"/>
  <c r="D346" i="2"/>
  <c r="I346" i="2" s="1"/>
  <c r="D347" i="2"/>
  <c r="I347" i="2" s="1"/>
  <c r="D348" i="2"/>
  <c r="I348" i="2" s="1"/>
  <c r="D349" i="2"/>
  <c r="I349" i="2" s="1"/>
  <c r="J349" i="2" s="1"/>
  <c r="D350" i="2"/>
  <c r="I350" i="2" s="1"/>
  <c r="D351" i="2"/>
  <c r="I351" i="2" s="1"/>
  <c r="J351" i="2" s="1"/>
  <c r="D352" i="2"/>
  <c r="I352" i="2" s="1"/>
  <c r="J352" i="2" s="1"/>
  <c r="D353" i="2"/>
  <c r="I353" i="2" s="1"/>
  <c r="J353" i="2" s="1"/>
  <c r="D354" i="2"/>
  <c r="I354" i="2" s="1"/>
  <c r="D355" i="2"/>
  <c r="I355" i="2" s="1"/>
  <c r="D356" i="2"/>
  <c r="I356" i="2" s="1"/>
  <c r="J356" i="2" s="1"/>
  <c r="D357" i="2"/>
  <c r="I357" i="2" s="1"/>
  <c r="J357" i="2" s="1"/>
  <c r="D358" i="2"/>
  <c r="I358" i="2" s="1"/>
  <c r="D359" i="2"/>
  <c r="I359" i="2" s="1"/>
  <c r="J359" i="2" s="1"/>
  <c r="D360" i="2"/>
  <c r="I360" i="2" s="1"/>
  <c r="J360" i="2" s="1"/>
  <c r="D361" i="2"/>
  <c r="I361" i="2" s="1"/>
  <c r="J361" i="2" s="1"/>
  <c r="D362" i="2"/>
  <c r="I362" i="2" s="1"/>
  <c r="D363" i="2"/>
  <c r="I363" i="2" s="1"/>
  <c r="D364" i="2"/>
  <c r="I364" i="2" s="1"/>
  <c r="J364" i="2" s="1"/>
  <c r="D365" i="2"/>
  <c r="I365" i="2" s="1"/>
  <c r="J365" i="2" s="1"/>
  <c r="D366" i="2"/>
  <c r="I366" i="2" s="1"/>
  <c r="J366" i="2" s="1"/>
  <c r="D367" i="2"/>
  <c r="I367" i="2" s="1"/>
  <c r="J367" i="2" s="1"/>
  <c r="D368" i="2"/>
  <c r="I368" i="2" s="1"/>
  <c r="J368" i="2" s="1"/>
  <c r="D369" i="2"/>
  <c r="I369" i="2" s="1"/>
  <c r="J369" i="2" s="1"/>
  <c r="D370" i="2"/>
  <c r="I370" i="2" s="1"/>
  <c r="D371" i="2"/>
  <c r="I371" i="2" s="1"/>
  <c r="D372" i="2"/>
  <c r="I372" i="2" s="1"/>
  <c r="D373" i="2"/>
  <c r="I373" i="2" s="1"/>
  <c r="J373" i="2" s="1"/>
  <c r="D374" i="2"/>
  <c r="I374" i="2" s="1"/>
  <c r="D375" i="2"/>
  <c r="I375" i="2" s="1"/>
  <c r="J375" i="2" s="1"/>
  <c r="D376" i="2"/>
  <c r="I376" i="2" s="1"/>
  <c r="J376" i="2" s="1"/>
  <c r="D377" i="2"/>
  <c r="I377" i="2" s="1"/>
  <c r="J377" i="2" s="1"/>
  <c r="D378" i="2"/>
  <c r="I378" i="2" s="1"/>
  <c r="D379" i="2"/>
  <c r="I379" i="2" s="1"/>
  <c r="D380" i="2"/>
  <c r="I380" i="2" s="1"/>
  <c r="J380" i="2" s="1"/>
  <c r="D381" i="2"/>
  <c r="I381" i="2" s="1"/>
  <c r="J381" i="2" s="1"/>
  <c r="D382" i="2"/>
  <c r="I382" i="2" s="1"/>
  <c r="J382" i="2" s="1"/>
  <c r="D383" i="2"/>
  <c r="I383" i="2" s="1"/>
  <c r="J383" i="2" s="1"/>
  <c r="D384" i="2"/>
  <c r="I384" i="2" s="1"/>
  <c r="D385" i="2"/>
  <c r="I385" i="2" s="1"/>
  <c r="D386" i="2"/>
  <c r="I386" i="2" s="1"/>
  <c r="D387" i="2"/>
  <c r="I387" i="2" s="1"/>
  <c r="D388" i="2"/>
  <c r="I388" i="2" s="1"/>
  <c r="J388" i="2" s="1"/>
  <c r="D389" i="2"/>
  <c r="I389" i="2" s="1"/>
  <c r="J389" i="2" s="1"/>
  <c r="D390" i="2"/>
  <c r="I390" i="2" s="1"/>
  <c r="D391" i="2"/>
  <c r="I391" i="2" s="1"/>
  <c r="J391" i="2" s="1"/>
  <c r="D392" i="2"/>
  <c r="I392" i="2" s="1"/>
  <c r="D393" i="2"/>
  <c r="I393" i="2" s="1"/>
  <c r="J393" i="2" s="1"/>
  <c r="D394" i="2"/>
  <c r="I394" i="2" s="1"/>
  <c r="D395" i="2"/>
  <c r="I395" i="2" s="1"/>
  <c r="D396" i="2"/>
  <c r="I396" i="2" s="1"/>
  <c r="J396" i="2" s="1"/>
  <c r="D397" i="2"/>
  <c r="I397" i="2" s="1"/>
  <c r="J397" i="2" s="1"/>
  <c r="D398" i="2"/>
  <c r="I398" i="2" s="1"/>
  <c r="D399" i="2"/>
  <c r="I399" i="2" s="1"/>
  <c r="J399" i="2" s="1"/>
  <c r="D400" i="2"/>
  <c r="I400" i="2" s="1"/>
  <c r="D401" i="2"/>
  <c r="I401" i="2" s="1"/>
  <c r="J401" i="2" s="1"/>
  <c r="D402" i="2"/>
  <c r="I402" i="2" s="1"/>
  <c r="D403" i="2"/>
  <c r="I403" i="2" s="1"/>
  <c r="D404" i="2"/>
  <c r="I404" i="2" s="1"/>
  <c r="J404" i="2" s="1"/>
  <c r="D405" i="2"/>
  <c r="I405" i="2" s="1"/>
  <c r="J405" i="2" s="1"/>
  <c r="D406" i="2"/>
  <c r="I406" i="2" s="1"/>
  <c r="J406" i="2" s="1"/>
  <c r="D407" i="2"/>
  <c r="I407" i="2" s="1"/>
  <c r="J407" i="2" s="1"/>
  <c r="D408" i="2"/>
  <c r="I408" i="2" s="1"/>
  <c r="D409" i="2"/>
  <c r="I409" i="2" s="1"/>
  <c r="J409" i="2" s="1"/>
  <c r="D410" i="2"/>
  <c r="I410" i="2" s="1"/>
  <c r="D411" i="2"/>
  <c r="I411" i="2" s="1"/>
  <c r="D412" i="2"/>
  <c r="I412" i="2" s="1"/>
  <c r="D413" i="2"/>
  <c r="I413" i="2" s="1"/>
  <c r="J413" i="2" s="1"/>
  <c r="D414" i="2"/>
  <c r="I414" i="2" s="1"/>
  <c r="D415" i="2"/>
  <c r="I415" i="2" s="1"/>
  <c r="J415" i="2" s="1"/>
  <c r="D416" i="2"/>
  <c r="I416" i="2" s="1"/>
  <c r="D417" i="2"/>
  <c r="I417" i="2" s="1"/>
  <c r="J417" i="2" s="1"/>
  <c r="D418" i="2"/>
  <c r="I418" i="2" s="1"/>
  <c r="D419" i="2"/>
  <c r="I419" i="2" s="1"/>
  <c r="D420" i="2"/>
  <c r="I420" i="2" s="1"/>
  <c r="J420" i="2" s="1"/>
  <c r="D421" i="2"/>
  <c r="I421" i="2" s="1"/>
  <c r="J421" i="2" s="1"/>
  <c r="D422" i="2"/>
  <c r="I422" i="2" s="1"/>
  <c r="J422" i="2" s="1"/>
  <c r="D423" i="2"/>
  <c r="I423" i="2" s="1"/>
  <c r="J423" i="2" s="1"/>
  <c r="D424" i="2"/>
  <c r="I424" i="2" s="1"/>
  <c r="D425" i="2"/>
  <c r="I425" i="2" s="1"/>
  <c r="J425" i="2" s="1"/>
  <c r="D426" i="2"/>
  <c r="I426" i="2" s="1"/>
  <c r="D427" i="2"/>
  <c r="I427" i="2" s="1"/>
  <c r="D428" i="2"/>
  <c r="I428" i="2" s="1"/>
  <c r="J428" i="2" s="1"/>
  <c r="D429" i="2"/>
  <c r="I429" i="2" s="1"/>
  <c r="J429" i="2" s="1"/>
  <c r="D430" i="2"/>
  <c r="I430" i="2" s="1"/>
  <c r="D431" i="2"/>
  <c r="I431" i="2" s="1"/>
  <c r="J431" i="2" s="1"/>
  <c r="D432" i="2"/>
  <c r="I432" i="2" s="1"/>
  <c r="D433" i="2"/>
  <c r="I433" i="2" s="1"/>
  <c r="J433" i="2" s="1"/>
  <c r="D434" i="2"/>
  <c r="I434" i="2" s="1"/>
  <c r="D435" i="2"/>
  <c r="I435" i="2" s="1"/>
  <c r="D436" i="2"/>
  <c r="I436" i="2" s="1"/>
  <c r="D437" i="2"/>
  <c r="I437" i="2" s="1"/>
  <c r="J437" i="2" s="1"/>
  <c r="D438" i="2"/>
  <c r="I438" i="2" s="1"/>
  <c r="J438" i="2" s="1"/>
  <c r="D439" i="2"/>
  <c r="I439" i="2" s="1"/>
  <c r="J439" i="2" s="1"/>
  <c r="D440" i="2"/>
  <c r="I440" i="2" s="1"/>
  <c r="J440" i="2" s="1"/>
  <c r="D441" i="2"/>
  <c r="I441" i="2" s="1"/>
  <c r="J441" i="2" s="1"/>
  <c r="D442" i="2"/>
  <c r="I442" i="2" s="1"/>
  <c r="D443" i="2"/>
  <c r="I443" i="2" s="1"/>
  <c r="D444" i="2"/>
  <c r="I444" i="2" s="1"/>
  <c r="J444" i="2" s="1"/>
  <c r="D445" i="2"/>
  <c r="I445" i="2" s="1"/>
  <c r="J445" i="2" s="1"/>
  <c r="D446" i="2"/>
  <c r="I446" i="2" s="1"/>
  <c r="D447" i="2"/>
  <c r="I447" i="2" s="1"/>
  <c r="J447" i="2" s="1"/>
  <c r="D448" i="2"/>
  <c r="I448" i="2" s="1"/>
  <c r="D449" i="2"/>
  <c r="I449" i="2" s="1"/>
  <c r="D450" i="2"/>
  <c r="I450" i="2" s="1"/>
  <c r="D451" i="2"/>
  <c r="I451" i="2" s="1"/>
  <c r="D452" i="2"/>
  <c r="I452" i="2" s="1"/>
  <c r="J452" i="2" s="1"/>
  <c r="D453" i="2"/>
  <c r="I453" i="2" s="1"/>
  <c r="J453" i="2" s="1"/>
  <c r="D454" i="2"/>
  <c r="I454" i="2" s="1"/>
  <c r="J454" i="2" s="1"/>
  <c r="D455" i="2"/>
  <c r="I455" i="2" s="1"/>
  <c r="J455" i="2" s="1"/>
  <c r="D456" i="2"/>
  <c r="I456" i="2" s="1"/>
  <c r="D457" i="2"/>
  <c r="I457" i="2" s="1"/>
  <c r="J457" i="2" s="1"/>
  <c r="D458" i="2"/>
  <c r="I458" i="2" s="1"/>
  <c r="D459" i="2"/>
  <c r="I459" i="2" s="1"/>
  <c r="D460" i="2"/>
  <c r="I460" i="2" s="1"/>
  <c r="J460" i="2" s="1"/>
  <c r="D461" i="2"/>
  <c r="I461" i="2" s="1"/>
  <c r="J461" i="2" s="1"/>
  <c r="D462" i="2"/>
  <c r="I462" i="2" s="1"/>
  <c r="D463" i="2"/>
  <c r="I463" i="2" s="1"/>
  <c r="J463" i="2" s="1"/>
  <c r="D464" i="2"/>
  <c r="I464" i="2" s="1"/>
  <c r="D465" i="2"/>
  <c r="I465" i="2" s="1"/>
  <c r="J465" i="2" s="1"/>
  <c r="D466" i="2"/>
  <c r="I466" i="2" s="1"/>
  <c r="D467" i="2"/>
  <c r="I467" i="2" s="1"/>
  <c r="D468" i="2"/>
  <c r="I468" i="2" s="1"/>
  <c r="J468" i="2" s="1"/>
  <c r="D469" i="2"/>
  <c r="J469" i="2" s="1"/>
  <c r="D470" i="2"/>
  <c r="I470" i="2" s="1"/>
  <c r="J470" i="2" s="1"/>
  <c r="D471" i="2"/>
  <c r="I471" i="2" s="1"/>
  <c r="J471" i="2" s="1"/>
  <c r="D472" i="2"/>
  <c r="I472" i="2" s="1"/>
  <c r="D473" i="2"/>
  <c r="I473" i="2" s="1"/>
  <c r="D474" i="2"/>
  <c r="I474" i="2" s="1"/>
  <c r="D475" i="2"/>
  <c r="I475" i="2" s="1"/>
  <c r="D476" i="2"/>
  <c r="I476" i="2" s="1"/>
  <c r="D477" i="2"/>
  <c r="I477" i="2" s="1"/>
  <c r="J477" i="2" s="1"/>
  <c r="D478" i="2"/>
  <c r="J478" i="2" s="1"/>
  <c r="D479" i="2"/>
  <c r="I479" i="2" s="1"/>
  <c r="J479" i="2" s="1"/>
  <c r="D480" i="2"/>
  <c r="I480" i="2" s="1"/>
  <c r="J480" i="2" s="1"/>
  <c r="D481" i="2"/>
  <c r="I481" i="2" s="1"/>
  <c r="J481" i="2" s="1"/>
  <c r="D482" i="2"/>
  <c r="I482" i="2" s="1"/>
  <c r="D483" i="2"/>
  <c r="I483" i="2" s="1"/>
  <c r="D484" i="2"/>
  <c r="I484" i="2" s="1"/>
  <c r="J484" i="2" s="1"/>
  <c r="D485" i="2"/>
  <c r="I485" i="2" s="1"/>
  <c r="J485" i="2" s="1"/>
  <c r="D486" i="2"/>
  <c r="I486" i="2" s="1"/>
  <c r="J486" i="2" s="1"/>
  <c r="D487" i="2"/>
  <c r="I487" i="2" s="1"/>
  <c r="J487" i="2" s="1"/>
  <c r="D488" i="2"/>
  <c r="I488" i="2" s="1"/>
  <c r="D489" i="2"/>
  <c r="I489" i="2" s="1"/>
  <c r="J489" i="2" s="1"/>
  <c r="D490" i="2"/>
  <c r="I490" i="2" s="1"/>
  <c r="D491" i="2"/>
  <c r="I491" i="2" s="1"/>
  <c r="D492" i="2"/>
  <c r="I492" i="2" s="1"/>
  <c r="J492" i="2" s="1"/>
  <c r="D493" i="2"/>
  <c r="I493" i="2" s="1"/>
  <c r="J493" i="2" s="1"/>
  <c r="D494" i="2"/>
  <c r="I494" i="2" s="1"/>
  <c r="J494" i="2" s="1"/>
  <c r="D495" i="2"/>
  <c r="J495" i="2" s="1"/>
  <c r="D496" i="2"/>
  <c r="I496" i="2" s="1"/>
  <c r="D497" i="2"/>
  <c r="I497" i="2" s="1"/>
  <c r="J497" i="2" s="1"/>
  <c r="D498" i="2"/>
  <c r="I498" i="2" s="1"/>
  <c r="D499" i="2"/>
  <c r="I499" i="2" s="1"/>
  <c r="D500" i="2"/>
  <c r="I500" i="2" s="1"/>
  <c r="D501" i="2"/>
  <c r="I501" i="2" s="1"/>
  <c r="J501" i="2" s="1"/>
  <c r="D502" i="2"/>
  <c r="I502" i="2" s="1"/>
  <c r="J502" i="2" s="1"/>
  <c r="D503" i="2"/>
  <c r="I503" i="2" s="1"/>
  <c r="J503" i="2" s="1"/>
  <c r="D504" i="2"/>
  <c r="I504" i="2" s="1"/>
  <c r="D505" i="2"/>
  <c r="I505" i="2" s="1"/>
  <c r="J505" i="2" s="1"/>
  <c r="D506" i="2"/>
  <c r="I506" i="2" s="1"/>
  <c r="D507" i="2"/>
  <c r="I507" i="2" s="1"/>
  <c r="J507" i="2" s="1"/>
  <c r="D508" i="2"/>
  <c r="I508" i="2" s="1"/>
  <c r="J508" i="2" s="1"/>
  <c r="D509" i="2"/>
  <c r="I509" i="2" s="1"/>
  <c r="J509" i="2" s="1"/>
  <c r="D510" i="2"/>
  <c r="I510" i="2" s="1"/>
  <c r="D511" i="2"/>
  <c r="I511" i="2" s="1"/>
  <c r="J511" i="2" s="1"/>
  <c r="D512" i="2"/>
  <c r="I512" i="2" s="1"/>
  <c r="D513" i="2"/>
  <c r="I513" i="2" s="1"/>
  <c r="J513" i="2" s="1"/>
  <c r="D514" i="2"/>
  <c r="I514" i="2" s="1"/>
  <c r="D515" i="2"/>
  <c r="I515" i="2" s="1"/>
  <c r="D516" i="2"/>
  <c r="I516" i="2" s="1"/>
  <c r="J516" i="2" s="1"/>
  <c r="D517" i="2"/>
  <c r="I517" i="2" s="1"/>
  <c r="J517" i="2" s="1"/>
  <c r="D518" i="2"/>
  <c r="I518" i="2" s="1"/>
  <c r="J518" i="2" s="1"/>
  <c r="D519" i="2"/>
  <c r="I519" i="2" s="1"/>
  <c r="J519" i="2" s="1"/>
  <c r="D520" i="2"/>
  <c r="I520" i="2" s="1"/>
  <c r="J520" i="2" s="1"/>
  <c r="D521" i="2"/>
  <c r="I521" i="2" s="1"/>
  <c r="J521" i="2" s="1"/>
  <c r="D522" i="2"/>
  <c r="I522" i="2" s="1"/>
  <c r="D523" i="2"/>
  <c r="I523" i="2" s="1"/>
  <c r="D524" i="2"/>
  <c r="J524" i="2" s="1"/>
  <c r="D525" i="2"/>
  <c r="I525" i="2" s="1"/>
  <c r="J525" i="2" s="1"/>
  <c r="D526" i="2"/>
  <c r="I526" i="2" s="1"/>
  <c r="D527" i="2"/>
  <c r="I527" i="2" s="1"/>
  <c r="J527" i="2" s="1"/>
  <c r="D528" i="2"/>
  <c r="I528" i="2" s="1"/>
  <c r="J528" i="2" s="1"/>
  <c r="D529" i="2"/>
  <c r="I529" i="2" s="1"/>
  <c r="J529" i="2" s="1"/>
  <c r="D530" i="2"/>
  <c r="I530" i="2" s="1"/>
  <c r="D531" i="2"/>
  <c r="I531" i="2" s="1"/>
  <c r="D532" i="2"/>
  <c r="I532" i="2" s="1"/>
  <c r="J532" i="2" s="1"/>
  <c r="D533" i="2"/>
  <c r="I533" i="2" s="1"/>
  <c r="J533" i="2" s="1"/>
  <c r="D534" i="2"/>
  <c r="I534" i="2" s="1"/>
  <c r="J534" i="2" s="1"/>
  <c r="D535" i="2"/>
  <c r="I535" i="2" s="1"/>
  <c r="J535" i="2" s="1"/>
  <c r="D536" i="2"/>
  <c r="I536" i="2" s="1"/>
  <c r="J536" i="2" s="1"/>
  <c r="D537" i="2"/>
  <c r="I537" i="2" s="1"/>
  <c r="J537" i="2" s="1"/>
  <c r="D538" i="2"/>
  <c r="I538" i="2" s="1"/>
  <c r="D539" i="2"/>
  <c r="I539" i="2" s="1"/>
  <c r="D540" i="2"/>
  <c r="I540" i="2" s="1"/>
  <c r="D541" i="2"/>
  <c r="I541" i="2" s="1"/>
  <c r="J541" i="2" s="1"/>
  <c r="D542" i="2"/>
  <c r="I542" i="2" s="1"/>
  <c r="J542" i="2" s="1"/>
  <c r="D543" i="2"/>
  <c r="I543" i="2" s="1"/>
  <c r="J543" i="2" s="1"/>
  <c r="D544" i="2"/>
  <c r="I544" i="2" s="1"/>
  <c r="J544" i="2" s="1"/>
  <c r="D545" i="2"/>
  <c r="I545" i="2" s="1"/>
  <c r="J545" i="2" s="1"/>
  <c r="D546" i="2"/>
  <c r="I546" i="2" s="1"/>
  <c r="D547" i="2"/>
  <c r="I547" i="2" s="1"/>
  <c r="J547" i="2" s="1"/>
  <c r="D548" i="2"/>
  <c r="I548" i="2" s="1"/>
  <c r="J548" i="2" s="1"/>
  <c r="D549" i="2"/>
  <c r="I549" i="2" s="1"/>
  <c r="J549" i="2" s="1"/>
  <c r="D550" i="2"/>
  <c r="I550" i="2" s="1"/>
  <c r="J550" i="2" s="1"/>
  <c r="D551" i="2"/>
  <c r="I551" i="2" s="1"/>
  <c r="J551" i="2" s="1"/>
  <c r="D552" i="2"/>
  <c r="I552" i="2" s="1"/>
  <c r="D553" i="2"/>
  <c r="I553" i="2" s="1"/>
  <c r="J553" i="2" s="1"/>
  <c r="D554" i="2"/>
  <c r="I554" i="2" s="1"/>
  <c r="D555" i="2"/>
  <c r="I555" i="2" s="1"/>
  <c r="D556" i="2"/>
  <c r="I556" i="2" s="1"/>
  <c r="J556" i="2" s="1"/>
  <c r="D557" i="2"/>
  <c r="I557" i="2" s="1"/>
  <c r="J557" i="2" s="1"/>
  <c r="D558" i="2"/>
  <c r="I558" i="2" s="1"/>
  <c r="D559" i="2"/>
  <c r="I559" i="2" s="1"/>
  <c r="J559" i="2" s="1"/>
  <c r="D560" i="2"/>
  <c r="I560" i="2" s="1"/>
  <c r="J560" i="2" s="1"/>
  <c r="D561" i="2"/>
  <c r="I561" i="2" s="1"/>
  <c r="J561" i="2" s="1"/>
  <c r="D562" i="2"/>
  <c r="I562" i="2" s="1"/>
  <c r="D563" i="2"/>
  <c r="I563" i="2" s="1"/>
  <c r="J563" i="2" s="1"/>
  <c r="D564" i="2"/>
  <c r="I564" i="2" s="1"/>
  <c r="D565" i="2"/>
  <c r="I565" i="2" s="1"/>
  <c r="J565" i="2" s="1"/>
  <c r="D566" i="2"/>
  <c r="I566" i="2" s="1"/>
  <c r="J566" i="2" s="1"/>
  <c r="D567" i="2"/>
  <c r="I567" i="2" s="1"/>
  <c r="J567" i="2" s="1"/>
  <c r="D568" i="2"/>
  <c r="I568" i="2" s="1"/>
  <c r="D569" i="2"/>
  <c r="I569" i="2" s="1"/>
  <c r="J569" i="2" s="1"/>
  <c r="D570" i="2"/>
  <c r="I570" i="2" s="1"/>
  <c r="D571" i="2"/>
  <c r="I571" i="2" s="1"/>
  <c r="D572" i="2"/>
  <c r="I572" i="2" s="1"/>
  <c r="J572" i="2" s="1"/>
  <c r="D573" i="2"/>
  <c r="I573" i="2" s="1"/>
  <c r="J573" i="2" s="1"/>
  <c r="D574" i="2"/>
  <c r="I574" i="2" s="1"/>
  <c r="D575" i="2"/>
  <c r="I575" i="2" s="1"/>
  <c r="J575" i="2" s="1"/>
  <c r="D576" i="2"/>
  <c r="I576" i="2" s="1"/>
  <c r="J576" i="2" s="1"/>
  <c r="D577" i="2"/>
  <c r="I577" i="2" s="1"/>
  <c r="J577" i="2" s="1"/>
  <c r="D578" i="2"/>
  <c r="I578" i="2" s="1"/>
  <c r="D579" i="2"/>
  <c r="I579" i="2" s="1"/>
  <c r="D580" i="2"/>
  <c r="J580" i="2" s="1"/>
  <c r="D581" i="2"/>
  <c r="I581" i="2" s="1"/>
  <c r="J581" i="2" s="1"/>
  <c r="D582" i="2"/>
  <c r="I582" i="2" s="1"/>
  <c r="J582" i="2" s="1"/>
  <c r="D583" i="2"/>
  <c r="I583" i="2" s="1"/>
  <c r="J583" i="2" s="1"/>
  <c r="D584" i="2"/>
  <c r="I584" i="2" s="1"/>
  <c r="D585" i="2"/>
  <c r="I585" i="2" s="1"/>
  <c r="J585" i="2" s="1"/>
  <c r="D586" i="2"/>
  <c r="I586" i="2" s="1"/>
  <c r="D587" i="2"/>
  <c r="I587" i="2" s="1"/>
  <c r="D588" i="2"/>
  <c r="I588" i="2" s="1"/>
  <c r="J588" i="2" s="1"/>
  <c r="D589" i="2"/>
  <c r="I589" i="2" s="1"/>
  <c r="J589" i="2" s="1"/>
  <c r="D590" i="2"/>
  <c r="I590" i="2" s="1"/>
  <c r="D591" i="2"/>
  <c r="I591" i="2" s="1"/>
  <c r="J591" i="2" s="1"/>
  <c r="D592" i="2"/>
  <c r="I592" i="2" s="1"/>
  <c r="J592" i="2" s="1"/>
  <c r="D593" i="2"/>
  <c r="I593" i="2" s="1"/>
  <c r="J593" i="2" s="1"/>
  <c r="D594" i="2"/>
  <c r="I594" i="2" s="1"/>
  <c r="D595" i="2"/>
  <c r="D596" i="2"/>
  <c r="I596" i="2" s="1"/>
  <c r="J596" i="2" s="1"/>
  <c r="D597" i="2"/>
  <c r="I597" i="2" s="1"/>
  <c r="J597" i="2" s="1"/>
  <c r="D598" i="2"/>
  <c r="I598" i="2" s="1"/>
  <c r="J598" i="2" s="1"/>
  <c r="D599" i="2"/>
  <c r="I599" i="2" s="1"/>
  <c r="J599" i="2" s="1"/>
  <c r="D600" i="2"/>
  <c r="D601" i="2"/>
  <c r="I601" i="2" s="1"/>
  <c r="J601" i="2" s="1"/>
  <c r="D602" i="2"/>
  <c r="I602" i="2" s="1"/>
  <c r="J602" i="2" s="1"/>
  <c r="D603" i="2"/>
  <c r="I603" i="2" s="1"/>
  <c r="D604" i="2"/>
  <c r="I604" i="2" s="1"/>
  <c r="J604" i="2" s="1"/>
  <c r="D605" i="2"/>
  <c r="I605" i="2" s="1"/>
  <c r="J605" i="2" s="1"/>
  <c r="D606" i="2"/>
  <c r="I606" i="2" s="1"/>
  <c r="D607" i="2"/>
  <c r="I607" i="2" s="1"/>
  <c r="J607" i="2" s="1"/>
  <c r="D608" i="2"/>
  <c r="I608" i="2" s="1"/>
  <c r="J608" i="2" s="1"/>
  <c r="D609" i="2"/>
  <c r="I609" i="2" s="1"/>
  <c r="J609" i="2" s="1"/>
  <c r="D610" i="2"/>
  <c r="I610" i="2" s="1"/>
  <c r="D611" i="2"/>
  <c r="I611" i="2" s="1"/>
  <c r="D612" i="2"/>
  <c r="I612" i="2" s="1"/>
  <c r="J612" i="2" s="1"/>
  <c r="D613" i="2"/>
  <c r="I613" i="2" s="1"/>
  <c r="J613" i="2" s="1"/>
  <c r="D614" i="2"/>
  <c r="I614" i="2" s="1"/>
  <c r="J614" i="2" s="1"/>
  <c r="D615" i="2"/>
  <c r="I615" i="2" s="1"/>
  <c r="J615" i="2" s="1"/>
  <c r="D616" i="2"/>
  <c r="I616" i="2" s="1"/>
  <c r="J616" i="2" s="1"/>
  <c r="D617" i="2"/>
  <c r="I617" i="2" s="1"/>
  <c r="J617" i="2" s="1"/>
  <c r="D618" i="2"/>
  <c r="I618" i="2" s="1"/>
  <c r="D619" i="2"/>
  <c r="I619" i="2" s="1"/>
  <c r="J619" i="2" s="1"/>
  <c r="D620" i="2"/>
  <c r="I620" i="2" s="1"/>
  <c r="J620" i="2" s="1"/>
  <c r="D621" i="2"/>
  <c r="I621" i="2" s="1"/>
  <c r="J621" i="2" s="1"/>
  <c r="D622" i="2"/>
  <c r="I622" i="2" s="1"/>
  <c r="D623" i="2"/>
  <c r="I623" i="2" s="1"/>
  <c r="J623" i="2" s="1"/>
  <c r="D624" i="2"/>
  <c r="I624" i="2" s="1"/>
  <c r="D625" i="2"/>
  <c r="I625" i="2" s="1"/>
  <c r="J625" i="2" s="1"/>
  <c r="D626" i="2"/>
  <c r="I626" i="2" s="1"/>
  <c r="D627" i="2"/>
  <c r="I627" i="2" s="1"/>
  <c r="D628" i="2"/>
  <c r="I628" i="2" s="1"/>
  <c r="D629" i="2"/>
  <c r="I629" i="2" s="1"/>
  <c r="J629" i="2" s="1"/>
  <c r="D630" i="2"/>
  <c r="I630" i="2" s="1"/>
  <c r="J630" i="2" s="1"/>
  <c r="D631" i="2"/>
  <c r="I631" i="2" s="1"/>
  <c r="J631" i="2" s="1"/>
  <c r="D632" i="2"/>
  <c r="I632" i="2" s="1"/>
  <c r="D633" i="2"/>
  <c r="I633" i="2" s="1"/>
  <c r="J633" i="2" s="1"/>
  <c r="D634" i="2"/>
  <c r="I634" i="2" s="1"/>
  <c r="D635" i="2"/>
  <c r="I635" i="2" s="1"/>
  <c r="J635" i="2" s="1"/>
  <c r="D636" i="2"/>
  <c r="I636" i="2" s="1"/>
  <c r="J636" i="2" s="1"/>
  <c r="D637" i="2"/>
  <c r="I637" i="2" s="1"/>
  <c r="J637" i="2" s="1"/>
  <c r="D638" i="2"/>
  <c r="I638" i="2" s="1"/>
  <c r="D639" i="2"/>
  <c r="I639" i="2" s="1"/>
  <c r="J639" i="2" s="1"/>
  <c r="D640" i="2"/>
  <c r="I640" i="2" s="1"/>
  <c r="J640" i="2" s="1"/>
  <c r="D641" i="2"/>
  <c r="I641" i="2" s="1"/>
  <c r="J641" i="2" s="1"/>
  <c r="D642" i="2"/>
  <c r="I642" i="2" s="1"/>
  <c r="D643" i="2"/>
  <c r="I643" i="2" s="1"/>
  <c r="J643" i="2" s="1"/>
  <c r="D644" i="2"/>
  <c r="I644" i="2" s="1"/>
  <c r="J644" i="2" s="1"/>
  <c r="D645" i="2"/>
  <c r="I645" i="2" s="1"/>
  <c r="J645" i="2" s="1"/>
  <c r="D646" i="2"/>
  <c r="I646" i="2" s="1"/>
  <c r="D647" i="2"/>
  <c r="I647" i="2" s="1"/>
  <c r="J647" i="2" s="1"/>
  <c r="D648" i="2"/>
  <c r="I648" i="2" s="1"/>
  <c r="D649" i="2"/>
  <c r="I649" i="2" s="1"/>
  <c r="J649" i="2" s="1"/>
  <c r="D650" i="2"/>
  <c r="I650" i="2" s="1"/>
  <c r="D651" i="2"/>
  <c r="I651" i="2" s="1"/>
  <c r="D652" i="2"/>
  <c r="I652" i="2" s="1"/>
  <c r="J652" i="2" s="1"/>
  <c r="D653" i="2"/>
  <c r="I653" i="2" s="1"/>
  <c r="J653" i="2" s="1"/>
  <c r="D654" i="2"/>
  <c r="I654" i="2" s="1"/>
  <c r="J654" i="2" s="1"/>
  <c r="D655" i="2"/>
  <c r="I655" i="2" s="1"/>
  <c r="J655" i="2" s="1"/>
  <c r="D656" i="2"/>
  <c r="I656" i="2" s="1"/>
  <c r="J656" i="2" s="1"/>
  <c r="D657" i="2"/>
  <c r="I657" i="2" s="1"/>
  <c r="J657" i="2" s="1"/>
  <c r="D658" i="2"/>
  <c r="I658" i="2" s="1"/>
  <c r="D659" i="2"/>
  <c r="I659" i="2" s="1"/>
  <c r="D660" i="2"/>
  <c r="I660" i="2" s="1"/>
  <c r="J660" i="2" s="1"/>
  <c r="D661" i="2"/>
  <c r="I661" i="2" s="1"/>
  <c r="J661" i="2" s="1"/>
  <c r="D662" i="2"/>
  <c r="I662" i="2" s="1"/>
  <c r="J662" i="2" s="1"/>
  <c r="D663" i="2"/>
  <c r="I663" i="2" s="1"/>
  <c r="J663" i="2" s="1"/>
  <c r="D664" i="2"/>
  <c r="I664" i="2" s="1"/>
  <c r="D665" i="2"/>
  <c r="I665" i="2" s="1"/>
  <c r="J665" i="2" s="1"/>
  <c r="D666" i="2"/>
  <c r="I666" i="2" s="1"/>
  <c r="D667" i="2"/>
  <c r="I667" i="2" s="1"/>
  <c r="D668" i="2"/>
  <c r="I668" i="2" s="1"/>
  <c r="J668" i="2" s="1"/>
  <c r="D669" i="2"/>
  <c r="I669" i="2" s="1"/>
  <c r="J669" i="2" s="1"/>
  <c r="D670" i="2"/>
  <c r="I670" i="2" s="1"/>
  <c r="J670" i="2" s="1"/>
  <c r="D671" i="2"/>
  <c r="I671" i="2" s="1"/>
  <c r="J671" i="2" s="1"/>
  <c r="D672" i="2"/>
  <c r="I672" i="2" s="1"/>
  <c r="J672" i="2" s="1"/>
  <c r="D673" i="2"/>
  <c r="I673" i="2" s="1"/>
  <c r="J673" i="2" s="1"/>
  <c r="D674" i="2"/>
  <c r="I674" i="2" s="1"/>
  <c r="D675" i="2"/>
  <c r="I675" i="2" s="1"/>
  <c r="D676" i="2"/>
  <c r="I676" i="2" s="1"/>
  <c r="J676" i="2" s="1"/>
  <c r="D677" i="2"/>
  <c r="I677" i="2" s="1"/>
  <c r="J677" i="2" s="1"/>
  <c r="D678" i="2"/>
  <c r="I678" i="2" s="1"/>
  <c r="D679" i="2"/>
  <c r="I679" i="2" s="1"/>
  <c r="J679" i="2" s="1"/>
  <c r="D680" i="2"/>
  <c r="I680" i="2" s="1"/>
  <c r="D681" i="2"/>
  <c r="I681" i="2" s="1"/>
  <c r="J681" i="2" s="1"/>
  <c r="D682" i="2"/>
  <c r="I682" i="2" s="1"/>
  <c r="D683" i="2"/>
  <c r="I683" i="2" s="1"/>
  <c r="J683" i="2" s="1"/>
  <c r="D684" i="2"/>
  <c r="I684" i="2" s="1"/>
  <c r="J684" i="2" s="1"/>
  <c r="D685" i="2"/>
  <c r="I685" i="2" s="1"/>
  <c r="J685" i="2" s="1"/>
  <c r="D686" i="2"/>
  <c r="I686" i="2" s="1"/>
  <c r="J686" i="2" s="1"/>
  <c r="D687" i="2"/>
  <c r="I687" i="2" s="1"/>
  <c r="J687" i="2" s="1"/>
  <c r="D688" i="2"/>
  <c r="I688" i="2" s="1"/>
  <c r="J688" i="2" s="1"/>
  <c r="D689" i="2"/>
  <c r="I689" i="2" s="1"/>
  <c r="J689" i="2" s="1"/>
  <c r="D690" i="2"/>
  <c r="I690" i="2" s="1"/>
  <c r="D691" i="2"/>
  <c r="I691" i="2" s="1"/>
  <c r="D692" i="2"/>
  <c r="I692" i="2" s="1"/>
  <c r="J692" i="2" s="1"/>
  <c r="D693" i="2"/>
  <c r="I693" i="2" s="1"/>
  <c r="J693" i="2" s="1"/>
  <c r="D694" i="2"/>
  <c r="I694" i="2" s="1"/>
  <c r="J694" i="2" s="1"/>
  <c r="D695" i="2"/>
  <c r="I695" i="2" s="1"/>
  <c r="J695" i="2" s="1"/>
  <c r="D696" i="2"/>
  <c r="I696" i="2" s="1"/>
  <c r="J696" i="2" s="1"/>
  <c r="D697" i="2"/>
  <c r="I697" i="2" s="1"/>
  <c r="D698" i="2"/>
  <c r="I698" i="2" s="1"/>
  <c r="D699" i="2"/>
  <c r="I699" i="2" s="1"/>
  <c r="D700" i="2"/>
  <c r="I700" i="2" s="1"/>
  <c r="J700" i="2" s="1"/>
  <c r="D701" i="2"/>
  <c r="I701" i="2" s="1"/>
  <c r="J701" i="2" s="1"/>
  <c r="D702" i="2"/>
  <c r="I702" i="2" s="1"/>
  <c r="J702" i="2" s="1"/>
  <c r="D703" i="2"/>
  <c r="I703" i="2" s="1"/>
  <c r="J703" i="2" s="1"/>
  <c r="D704" i="2"/>
  <c r="I704" i="2" s="1"/>
  <c r="J704" i="2" s="1"/>
  <c r="D705" i="2"/>
  <c r="I705" i="2" s="1"/>
  <c r="J705" i="2" s="1"/>
  <c r="D706" i="2"/>
  <c r="I706" i="2" s="1"/>
  <c r="D707" i="2"/>
  <c r="I707" i="2" s="1"/>
  <c r="D708" i="2"/>
  <c r="I708" i="2" s="1"/>
  <c r="J708" i="2" s="1"/>
  <c r="D709" i="2"/>
  <c r="I709" i="2" s="1"/>
  <c r="J709" i="2" s="1"/>
  <c r="D710" i="2"/>
  <c r="I710" i="2" s="1"/>
  <c r="D711" i="2"/>
  <c r="I711" i="2" s="1"/>
  <c r="J711" i="2" s="1"/>
  <c r="D712" i="2"/>
  <c r="I712" i="2" s="1"/>
  <c r="D713" i="2"/>
  <c r="I713" i="2" s="1"/>
  <c r="J713" i="2" s="1"/>
  <c r="D714" i="2"/>
  <c r="I714" i="2" s="1"/>
  <c r="D715" i="2"/>
  <c r="I715" i="2" s="1"/>
  <c r="J715" i="2" s="1"/>
  <c r="D716" i="2"/>
  <c r="I716" i="2" s="1"/>
  <c r="J716" i="2" s="1"/>
  <c r="D717" i="2"/>
  <c r="I717" i="2" s="1"/>
  <c r="J717" i="2" s="1"/>
  <c r="D718" i="2"/>
  <c r="I718" i="2" s="1"/>
  <c r="J718" i="2" s="1"/>
  <c r="D719" i="2"/>
  <c r="I719" i="2" s="1"/>
  <c r="J719" i="2" s="1"/>
  <c r="D720" i="2"/>
  <c r="I720" i="2" s="1"/>
  <c r="J720" i="2" s="1"/>
  <c r="D721" i="2"/>
  <c r="I721" i="2" s="1"/>
  <c r="J721" i="2" s="1"/>
  <c r="D722" i="2"/>
  <c r="I722" i="2" s="1"/>
  <c r="J722" i="2" s="1"/>
  <c r="D723" i="2"/>
  <c r="I723" i="2" s="1"/>
  <c r="J723" i="2" s="1"/>
  <c r="D724" i="2"/>
  <c r="I724" i="2" s="1"/>
  <c r="J724" i="2" s="1"/>
  <c r="D725" i="2"/>
  <c r="I725" i="2" s="1"/>
  <c r="J725" i="2" s="1"/>
  <c r="D726" i="2"/>
  <c r="I726" i="2" s="1"/>
  <c r="J726" i="2" s="1"/>
  <c r="D727" i="2"/>
  <c r="I727" i="2" s="1"/>
  <c r="J727" i="2" s="1"/>
  <c r="D728" i="2"/>
  <c r="I728" i="2" s="1"/>
  <c r="J728" i="2" s="1"/>
  <c r="D729" i="2"/>
  <c r="I729" i="2" s="1"/>
  <c r="J729" i="2" s="1"/>
  <c r="D730" i="2"/>
  <c r="I730" i="2" s="1"/>
  <c r="D731" i="2"/>
  <c r="I731" i="2" s="1"/>
  <c r="J731" i="2" s="1"/>
  <c r="D732" i="2"/>
  <c r="I732" i="2" s="1"/>
  <c r="J732" i="2" s="1"/>
  <c r="D733" i="2"/>
  <c r="I733" i="2" s="1"/>
  <c r="J733" i="2" s="1"/>
  <c r="D734" i="2"/>
  <c r="I734" i="2" s="1"/>
  <c r="D735" i="2"/>
  <c r="I735" i="2" s="1"/>
  <c r="J735" i="2" s="1"/>
  <c r="D736" i="2"/>
  <c r="I736" i="2" s="1"/>
  <c r="D737" i="2"/>
  <c r="I737" i="2" s="1"/>
  <c r="J737" i="2" s="1"/>
  <c r="D738" i="2"/>
  <c r="I738" i="2" s="1"/>
  <c r="D739" i="2"/>
  <c r="J739" i="2" s="1"/>
  <c r="D740" i="2"/>
  <c r="I740" i="2" s="1"/>
  <c r="J740" i="2" s="1"/>
  <c r="D741" i="2"/>
  <c r="I741" i="2" s="1"/>
  <c r="J741" i="2" s="1"/>
  <c r="D742" i="2"/>
  <c r="I742" i="2" s="1"/>
  <c r="J742" i="2" s="1"/>
  <c r="D743" i="2"/>
  <c r="I743" i="2" s="1"/>
  <c r="J743" i="2" s="1"/>
  <c r="D744" i="2"/>
  <c r="I744" i="2" s="1"/>
  <c r="J744" i="2" s="1"/>
  <c r="D745" i="2"/>
  <c r="I745" i="2" s="1"/>
  <c r="J745" i="2" s="1"/>
  <c r="D746" i="2"/>
  <c r="I746" i="2" s="1"/>
  <c r="D747" i="2"/>
  <c r="I747" i="2" s="1"/>
  <c r="J747" i="2" s="1"/>
  <c r="D748" i="2"/>
  <c r="I748" i="2" s="1"/>
  <c r="J748" i="2" s="1"/>
  <c r="D749" i="2"/>
  <c r="I749" i="2" s="1"/>
  <c r="J749" i="2" s="1"/>
  <c r="D750" i="2"/>
  <c r="I750" i="2" s="1"/>
  <c r="D751" i="2"/>
  <c r="I751" i="2" s="1"/>
  <c r="J751" i="2" s="1"/>
  <c r="D752" i="2"/>
  <c r="I752" i="2" s="1"/>
  <c r="D753" i="2"/>
  <c r="I753" i="2" s="1"/>
  <c r="J753" i="2" s="1"/>
  <c r="D754" i="2"/>
  <c r="I754" i="2" s="1"/>
  <c r="D755" i="2"/>
  <c r="I755" i="2" s="1"/>
  <c r="J755" i="2" s="1"/>
  <c r="D756" i="2"/>
  <c r="I756" i="2" s="1"/>
  <c r="J756" i="2" s="1"/>
  <c r="D757" i="2"/>
  <c r="I757" i="2" s="1"/>
  <c r="J757" i="2" s="1"/>
  <c r="D758" i="2"/>
  <c r="I758" i="2" s="1"/>
  <c r="J758" i="2" s="1"/>
  <c r="D759" i="2"/>
  <c r="I759" i="2" s="1"/>
  <c r="J759" i="2" s="1"/>
  <c r="D760" i="2"/>
  <c r="I760" i="2" s="1"/>
  <c r="J760" i="2" s="1"/>
  <c r="D761" i="2"/>
  <c r="I761" i="2" s="1"/>
  <c r="J761" i="2" s="1"/>
  <c r="D762" i="2"/>
  <c r="I762" i="2" s="1"/>
  <c r="J762" i="2" s="1"/>
  <c r="D763" i="2"/>
  <c r="I763" i="2" s="1"/>
  <c r="J763" i="2" s="1"/>
  <c r="D764" i="2"/>
  <c r="I764" i="2" s="1"/>
  <c r="J764" i="2" s="1"/>
  <c r="D765" i="2"/>
  <c r="I765" i="2" s="1"/>
  <c r="J765" i="2" s="1"/>
  <c r="D766" i="2"/>
  <c r="I766" i="2" s="1"/>
  <c r="D767" i="2"/>
  <c r="I767" i="2" s="1"/>
  <c r="J767" i="2" s="1"/>
  <c r="D768" i="2"/>
  <c r="I768" i="2" s="1"/>
  <c r="D769" i="2"/>
  <c r="I769" i="2" s="1"/>
  <c r="J769" i="2" s="1"/>
  <c r="D770" i="2"/>
  <c r="I770" i="2" s="1"/>
  <c r="D771" i="2"/>
  <c r="I771" i="2" s="1"/>
  <c r="J771" i="2" s="1"/>
  <c r="D772" i="2"/>
  <c r="I772" i="2" s="1"/>
  <c r="J772" i="2" s="1"/>
  <c r="D773" i="2"/>
  <c r="I773" i="2" s="1"/>
  <c r="J773" i="2" s="1"/>
  <c r="D774" i="2"/>
  <c r="I774" i="2" s="1"/>
  <c r="J774" i="2" s="1"/>
  <c r="D775" i="2"/>
  <c r="I775" i="2" s="1"/>
  <c r="J775" i="2" s="1"/>
  <c r="D776" i="2"/>
  <c r="I776" i="2" s="1"/>
  <c r="J776" i="2" s="1"/>
  <c r="D777" i="2"/>
  <c r="I777" i="2" s="1"/>
  <c r="J777" i="2" s="1"/>
  <c r="D778" i="2"/>
  <c r="I778" i="2" s="1"/>
  <c r="J778" i="2" s="1"/>
  <c r="D779" i="2"/>
  <c r="I779" i="2" s="1"/>
  <c r="J779" i="2" s="1"/>
  <c r="D780" i="2"/>
  <c r="I780" i="2" s="1"/>
  <c r="J780" i="2" s="1"/>
  <c r="D781" i="2"/>
  <c r="I781" i="2" s="1"/>
  <c r="J781" i="2" s="1"/>
  <c r="D782" i="2"/>
  <c r="I782" i="2" s="1"/>
  <c r="J782" i="2" s="1"/>
  <c r="D783" i="2"/>
  <c r="I783" i="2" s="1"/>
  <c r="J783" i="2" s="1"/>
  <c r="D784" i="2"/>
  <c r="I784" i="2" s="1"/>
  <c r="J784" i="2" s="1"/>
  <c r="D785" i="2"/>
  <c r="I785" i="2" s="1"/>
  <c r="J785" i="2" s="1"/>
  <c r="D786" i="2"/>
  <c r="I786" i="2" s="1"/>
  <c r="D787" i="2"/>
  <c r="I787" i="2" s="1"/>
  <c r="J787" i="2" s="1"/>
  <c r="D788" i="2"/>
  <c r="I788" i="2" s="1"/>
  <c r="J788" i="2" s="1"/>
  <c r="D789" i="2"/>
  <c r="I789" i="2" s="1"/>
  <c r="J789" i="2" s="1"/>
  <c r="D790" i="2"/>
  <c r="I790" i="2" s="1"/>
  <c r="J790" i="2" s="1"/>
  <c r="D791" i="2"/>
  <c r="I791" i="2" s="1"/>
  <c r="J791" i="2" s="1"/>
  <c r="D792" i="2"/>
  <c r="I792" i="2" s="1"/>
  <c r="J792" i="2" s="1"/>
  <c r="D793" i="2"/>
  <c r="I793" i="2" s="1"/>
  <c r="J793" i="2" s="1"/>
  <c r="D794" i="2"/>
  <c r="I794" i="2" s="1"/>
  <c r="D795" i="2"/>
  <c r="I795" i="2" s="1"/>
  <c r="J795" i="2" s="1"/>
  <c r="D796" i="2"/>
  <c r="I796" i="2" s="1"/>
  <c r="J796" i="2" s="1"/>
  <c r="D797" i="2"/>
  <c r="I797" i="2" s="1"/>
  <c r="J797" i="2" s="1"/>
  <c r="D798" i="2"/>
  <c r="I798" i="2" s="1"/>
  <c r="J798" i="2" s="1"/>
  <c r="D799" i="2"/>
  <c r="I799" i="2" s="1"/>
  <c r="J799" i="2" s="1"/>
  <c r="D800" i="2"/>
  <c r="I800" i="2" s="1"/>
  <c r="J800" i="2" s="1"/>
  <c r="D801" i="2"/>
  <c r="I801" i="2" s="1"/>
  <c r="J801" i="2" s="1"/>
  <c r="D802" i="2"/>
  <c r="I802" i="2" s="1"/>
  <c r="D803" i="2"/>
  <c r="I803" i="2" s="1"/>
  <c r="J803" i="2" s="1"/>
  <c r="D804" i="2"/>
  <c r="I804" i="2" s="1"/>
  <c r="J804" i="2" s="1"/>
  <c r="D805" i="2"/>
  <c r="I805" i="2" s="1"/>
  <c r="J805" i="2" s="1"/>
  <c r="D806" i="2"/>
  <c r="I806" i="2" s="1"/>
  <c r="D807" i="2"/>
  <c r="I807" i="2" s="1"/>
  <c r="J807" i="2" s="1"/>
  <c r="D808" i="2"/>
  <c r="I808" i="2" s="1"/>
  <c r="J808" i="2" s="1"/>
  <c r="D809" i="2"/>
  <c r="I809" i="2" s="1"/>
  <c r="J809" i="2" s="1"/>
  <c r="D810" i="2"/>
  <c r="I810" i="2" s="1"/>
  <c r="J810" i="2" s="1"/>
  <c r="D811" i="2"/>
  <c r="I811" i="2" s="1"/>
  <c r="J811" i="2" s="1"/>
  <c r="D812" i="2"/>
  <c r="I812" i="2" s="1"/>
  <c r="J812" i="2" s="1"/>
  <c r="D813" i="2"/>
  <c r="I813" i="2" s="1"/>
  <c r="J813" i="2" s="1"/>
  <c r="D814" i="2"/>
  <c r="I814" i="2" s="1"/>
  <c r="J814" i="2" s="1"/>
  <c r="D815" i="2"/>
  <c r="I815" i="2" s="1"/>
  <c r="J815" i="2" s="1"/>
  <c r="D816" i="2"/>
  <c r="I816" i="2" s="1"/>
  <c r="J816" i="2" s="1"/>
  <c r="D817" i="2"/>
  <c r="I817" i="2" s="1"/>
  <c r="J817" i="2" s="1"/>
  <c r="D818" i="2"/>
  <c r="I818" i="2" s="1"/>
  <c r="D819" i="2"/>
  <c r="I819" i="2" s="1"/>
  <c r="J819" i="2" s="1"/>
  <c r="D820" i="2"/>
  <c r="I820" i="2" s="1"/>
  <c r="J820" i="2" s="1"/>
  <c r="D821" i="2"/>
  <c r="I821" i="2" s="1"/>
  <c r="J821" i="2" s="1"/>
  <c r="D822" i="2"/>
  <c r="I822" i="2" s="1"/>
  <c r="D823" i="2"/>
  <c r="I823" i="2" s="1"/>
  <c r="J823" i="2" s="1"/>
  <c r="D824" i="2"/>
  <c r="I824" i="2" s="1"/>
  <c r="J824" i="2" s="1"/>
  <c r="D825" i="2"/>
  <c r="I825" i="2" s="1"/>
  <c r="J825" i="2" s="1"/>
  <c r="D826" i="2"/>
  <c r="I826" i="2" s="1"/>
  <c r="D827" i="2"/>
  <c r="I827" i="2" s="1"/>
  <c r="J827" i="2" s="1"/>
  <c r="D828" i="2"/>
  <c r="I828" i="2" s="1"/>
  <c r="J828" i="2" s="1"/>
  <c r="D829" i="2"/>
  <c r="I829" i="2" s="1"/>
  <c r="J829" i="2" s="1"/>
  <c r="D830" i="2"/>
  <c r="I830" i="2" s="1"/>
  <c r="J830" i="2" s="1"/>
  <c r="D831" i="2"/>
  <c r="I831" i="2" s="1"/>
  <c r="J831" i="2" s="1"/>
  <c r="D832" i="2"/>
  <c r="I832" i="2" s="1"/>
  <c r="J832" i="2" s="1"/>
  <c r="D833" i="2"/>
  <c r="I833" i="2" s="1"/>
  <c r="J833" i="2" s="1"/>
  <c r="D834" i="2"/>
  <c r="I834" i="2" s="1"/>
  <c r="J834" i="2" s="1"/>
  <c r="D835" i="2"/>
  <c r="I835" i="2" s="1"/>
  <c r="J835" i="2" s="1"/>
  <c r="D836" i="2"/>
  <c r="I836" i="2" s="1"/>
  <c r="J836" i="2" s="1"/>
  <c r="D837" i="2"/>
  <c r="I837" i="2" s="1"/>
  <c r="J837" i="2" s="1"/>
  <c r="D838" i="2"/>
  <c r="I838" i="2" s="1"/>
  <c r="D839" i="2"/>
  <c r="I839" i="2" s="1"/>
  <c r="J839" i="2" s="1"/>
  <c r="D840" i="2"/>
  <c r="I840" i="2" s="1"/>
  <c r="D841" i="2"/>
  <c r="I841" i="2" s="1"/>
  <c r="J841" i="2" s="1"/>
  <c r="D842" i="2"/>
  <c r="I842" i="2" s="1"/>
  <c r="D843" i="2"/>
  <c r="I843" i="2" s="1"/>
  <c r="J843" i="2" s="1"/>
  <c r="D844" i="2"/>
  <c r="I844" i="2" s="1"/>
  <c r="J844" i="2" s="1"/>
  <c r="D845" i="2"/>
  <c r="I845" i="2" s="1"/>
  <c r="J845" i="2" s="1"/>
  <c r="D846" i="2"/>
  <c r="I846" i="2" s="1"/>
  <c r="D847" i="2"/>
  <c r="I847" i="2" s="1"/>
  <c r="J847" i="2" s="1"/>
  <c r="D848" i="2"/>
  <c r="I848" i="2" s="1"/>
  <c r="J848" i="2" s="1"/>
  <c r="J6" i="2"/>
  <c r="J8" i="2"/>
  <c r="J10" i="2"/>
  <c r="J11" i="2"/>
  <c r="J14" i="2"/>
  <c r="J15" i="2"/>
  <c r="J16" i="2"/>
  <c r="J18" i="2"/>
  <c r="J19" i="2"/>
  <c r="J24" i="2"/>
  <c r="J26" i="2"/>
  <c r="J28" i="2"/>
  <c r="J30" i="2"/>
  <c r="J34" i="2"/>
  <c r="J35" i="2"/>
  <c r="J38" i="2"/>
  <c r="J40" i="2"/>
  <c r="J42" i="2"/>
  <c r="J43" i="2"/>
  <c r="J48" i="2"/>
  <c r="J50" i="2"/>
  <c r="J51" i="2"/>
  <c r="J52" i="2"/>
  <c r="J54" i="2"/>
  <c r="J56" i="2"/>
  <c r="J58" i="2"/>
  <c r="J64" i="2"/>
  <c r="J65" i="2"/>
  <c r="J66" i="2"/>
  <c r="J70" i="2"/>
  <c r="J72" i="2"/>
  <c r="J74" i="2"/>
  <c r="J75" i="2"/>
  <c r="J78" i="2"/>
  <c r="J79" i="2"/>
  <c r="J80" i="2"/>
  <c r="J82" i="2"/>
  <c r="J86" i="2"/>
  <c r="J88" i="2"/>
  <c r="J90" i="2"/>
  <c r="J91" i="2"/>
  <c r="J92" i="2"/>
  <c r="J94" i="2"/>
  <c r="J96" i="2"/>
  <c r="J98" i="2"/>
  <c r="J99" i="2"/>
  <c r="J102" i="2"/>
  <c r="J104" i="2"/>
  <c r="J106" i="2"/>
  <c r="J107" i="2"/>
  <c r="J112" i="2"/>
  <c r="J114" i="2"/>
  <c r="J115" i="2"/>
  <c r="J116" i="2"/>
  <c r="J118" i="2"/>
  <c r="J120" i="2"/>
  <c r="J122" i="2"/>
  <c r="J128" i="2"/>
  <c r="J129" i="2"/>
  <c r="J130" i="2"/>
  <c r="J131" i="2"/>
  <c r="J136" i="2"/>
  <c r="J138" i="2"/>
  <c r="J139" i="2"/>
  <c r="J142" i="2"/>
  <c r="J144" i="2"/>
  <c r="J146" i="2"/>
  <c r="J147" i="2"/>
  <c r="J152" i="2"/>
  <c r="J154" i="2"/>
  <c r="J155" i="2"/>
  <c r="J156" i="2"/>
  <c r="J158" i="2"/>
  <c r="J159" i="2"/>
  <c r="J162" i="2"/>
  <c r="J163" i="2"/>
  <c r="J168" i="2"/>
  <c r="J170" i="2"/>
  <c r="J171" i="2"/>
  <c r="J174" i="2"/>
  <c r="J176" i="2"/>
  <c r="J178" i="2"/>
  <c r="J179" i="2"/>
  <c r="J180" i="2"/>
  <c r="J184" i="2"/>
  <c r="J186" i="2"/>
  <c r="J187" i="2"/>
  <c r="J190" i="2"/>
  <c r="J192" i="2"/>
  <c r="J193" i="2"/>
  <c r="J194" i="2"/>
  <c r="J195" i="2"/>
  <c r="J198" i="2"/>
  <c r="J202" i="2"/>
  <c r="J203" i="2"/>
  <c r="J206" i="2"/>
  <c r="J208" i="2"/>
  <c r="J210" i="2"/>
  <c r="J211" i="2"/>
  <c r="J216" i="2"/>
  <c r="J218" i="2"/>
  <c r="J219" i="2"/>
  <c r="J220" i="2"/>
  <c r="J224" i="2"/>
  <c r="J226" i="2"/>
  <c r="J227" i="2"/>
  <c r="J230" i="2"/>
  <c r="J232" i="2"/>
  <c r="J234" i="2"/>
  <c r="J235" i="2"/>
  <c r="J240" i="2"/>
  <c r="J242" i="2"/>
  <c r="J243" i="2"/>
  <c r="J244" i="2"/>
  <c r="J246" i="2"/>
  <c r="J248" i="2"/>
  <c r="J250" i="2"/>
  <c r="J256" i="2"/>
  <c r="J258" i="2"/>
  <c r="J259" i="2"/>
  <c r="J262" i="2"/>
  <c r="J263" i="2"/>
  <c r="J264" i="2"/>
  <c r="J266" i="2"/>
  <c r="J267" i="2"/>
  <c r="J272" i="2"/>
  <c r="J274" i="2"/>
  <c r="J275" i="2"/>
  <c r="J278" i="2"/>
  <c r="J280" i="2"/>
  <c r="J281" i="2"/>
  <c r="J282" i="2"/>
  <c r="J284" i="2"/>
  <c r="J288" i="2"/>
  <c r="J290" i="2"/>
  <c r="J291" i="2"/>
  <c r="J294" i="2"/>
  <c r="J296" i="2"/>
  <c r="J298" i="2"/>
  <c r="J299" i="2"/>
  <c r="J304" i="2"/>
  <c r="J306" i="2"/>
  <c r="J307" i="2"/>
  <c r="J308" i="2"/>
  <c r="J310" i="2"/>
  <c r="J314" i="2"/>
  <c r="J315" i="2"/>
  <c r="J320" i="2"/>
  <c r="J321" i="2"/>
  <c r="J322" i="2"/>
  <c r="J323" i="2"/>
  <c r="J327" i="2"/>
  <c r="J330" i="2"/>
  <c r="J331" i="2"/>
  <c r="J336" i="2"/>
  <c r="J338" i="2"/>
  <c r="J342" i="2"/>
  <c r="J344" i="2"/>
  <c r="J346" i="2"/>
  <c r="J347" i="2"/>
  <c r="J348" i="2"/>
  <c r="J350" i="2"/>
  <c r="J354" i="2"/>
  <c r="J355" i="2"/>
  <c r="J358" i="2"/>
  <c r="J362" i="2"/>
  <c r="J363" i="2"/>
  <c r="J370" i="2"/>
  <c r="J371" i="2"/>
  <c r="J372" i="2"/>
  <c r="J374" i="2"/>
  <c r="J378" i="2"/>
  <c r="J379" i="2"/>
  <c r="J384" i="2"/>
  <c r="J385" i="2"/>
  <c r="J386" i="2"/>
  <c r="J387" i="2"/>
  <c r="J390" i="2"/>
  <c r="J392" i="2"/>
  <c r="J394" i="2"/>
  <c r="J395" i="2"/>
  <c r="J398" i="2"/>
  <c r="J400" i="2"/>
  <c r="J402" i="2"/>
  <c r="J403" i="2"/>
  <c r="J408" i="2"/>
  <c r="J410" i="2"/>
  <c r="J411" i="2"/>
  <c r="J412" i="2"/>
  <c r="J414" i="2"/>
  <c r="J416" i="2"/>
  <c r="J418" i="2"/>
  <c r="J419" i="2"/>
  <c r="J424" i="2"/>
  <c r="J426" i="2"/>
  <c r="J427" i="2"/>
  <c r="J430" i="2"/>
  <c r="J432" i="2"/>
  <c r="J434" i="2"/>
  <c r="J435" i="2"/>
  <c r="J436" i="2"/>
  <c r="J442" i="2"/>
  <c r="J443" i="2"/>
  <c r="J446" i="2"/>
  <c r="J448" i="2"/>
  <c r="J449" i="2"/>
  <c r="J450" i="2"/>
  <c r="J451" i="2"/>
  <c r="J456" i="2"/>
  <c r="J458" i="2"/>
  <c r="J459" i="2"/>
  <c r="J462" i="2"/>
  <c r="J464" i="2"/>
  <c r="J466" i="2"/>
  <c r="J467" i="2"/>
  <c r="J472" i="2"/>
  <c r="J473" i="2"/>
  <c r="J474" i="2"/>
  <c r="J475" i="2"/>
  <c r="J476" i="2"/>
  <c r="J482" i="2"/>
  <c r="J483" i="2"/>
  <c r="J488" i="2"/>
  <c r="J490" i="2"/>
  <c r="J491" i="2"/>
  <c r="J496" i="2"/>
  <c r="J498" i="2"/>
  <c r="J499" i="2"/>
  <c r="J500" i="2"/>
  <c r="J504" i="2"/>
  <c r="J506" i="2"/>
  <c r="J510" i="2"/>
  <c r="J512" i="2"/>
  <c r="J514" i="2"/>
  <c r="J515" i="2"/>
  <c r="J522" i="2"/>
  <c r="J523" i="2"/>
  <c r="J526" i="2"/>
  <c r="J530" i="2"/>
  <c r="J531" i="2"/>
  <c r="J538" i="2"/>
  <c r="J539" i="2"/>
  <c r="J540" i="2"/>
  <c r="J546" i="2"/>
  <c r="J552" i="2"/>
  <c r="J554" i="2"/>
  <c r="J555" i="2"/>
  <c r="J558" i="2"/>
  <c r="J562" i="2"/>
  <c r="J564" i="2"/>
  <c r="J568" i="2"/>
  <c r="J570" i="2"/>
  <c r="J571" i="2"/>
  <c r="J574" i="2"/>
  <c r="J578" i="2"/>
  <c r="J579" i="2"/>
  <c r="J584" i="2"/>
  <c r="J586" i="2"/>
  <c r="J587" i="2"/>
  <c r="J590" i="2"/>
  <c r="J594" i="2"/>
  <c r="J595" i="2"/>
  <c r="J600" i="2"/>
  <c r="J603" i="2"/>
  <c r="J606" i="2"/>
  <c r="J610" i="2"/>
  <c r="J611" i="2"/>
  <c r="J618" i="2"/>
  <c r="J622" i="2"/>
  <c r="J624" i="2"/>
  <c r="J626" i="2"/>
  <c r="J627" i="2"/>
  <c r="J628" i="2"/>
  <c r="J632" i="2"/>
  <c r="J634" i="2"/>
  <c r="J638" i="2"/>
  <c r="J642" i="2"/>
  <c r="J646" i="2"/>
  <c r="J648" i="2"/>
  <c r="J650" i="2"/>
  <c r="J651" i="2"/>
  <c r="J658" i="2"/>
  <c r="J659" i="2"/>
  <c r="J664" i="2"/>
  <c r="J666" i="2"/>
  <c r="J667" i="2"/>
  <c r="J674" i="2"/>
  <c r="J675" i="2"/>
  <c r="J678" i="2"/>
  <c r="J680" i="2"/>
  <c r="J682" i="2"/>
  <c r="J690" i="2"/>
  <c r="J691" i="2"/>
  <c r="J697" i="2"/>
  <c r="J698" i="2"/>
  <c r="J699" i="2"/>
  <c r="J706" i="2"/>
  <c r="J707" i="2"/>
  <c r="J710" i="2"/>
  <c r="J712" i="2"/>
  <c r="J714" i="2"/>
  <c r="J730" i="2"/>
  <c r="J734" i="2"/>
  <c r="J736" i="2"/>
  <c r="J738" i="2"/>
  <c r="J746" i="2"/>
  <c r="J750" i="2"/>
  <c r="J752" i="2"/>
  <c r="J754" i="2"/>
  <c r="J766" i="2"/>
  <c r="J768" i="2"/>
  <c r="J770" i="2"/>
  <c r="J786" i="2"/>
  <c r="J794" i="2"/>
  <c r="J802" i="2"/>
  <c r="J806" i="2"/>
  <c r="J818" i="2"/>
  <c r="J822" i="2"/>
  <c r="J826" i="2"/>
  <c r="J838" i="2"/>
  <c r="J840" i="2"/>
  <c r="J842" i="2"/>
  <c r="J846" i="2"/>
  <c r="J174" i="13"/>
  <c r="L174" i="13"/>
  <c r="M174" i="13"/>
  <c r="N174" i="13"/>
  <c r="C21" i="11"/>
  <c r="D21" i="11"/>
  <c r="E21" i="11"/>
  <c r="F21" i="11"/>
  <c r="G21" i="11"/>
  <c r="B21" i="11"/>
  <c r="J3" i="13"/>
  <c r="J2" i="13"/>
  <c r="J4" i="13"/>
  <c r="J5"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J57" i="13"/>
  <c r="J58" i="13"/>
  <c r="J59" i="13"/>
  <c r="J60" i="13"/>
  <c r="J61" i="13"/>
  <c r="J62" i="13"/>
  <c r="J63" i="13"/>
  <c r="J64" i="13"/>
  <c r="J65" i="13"/>
  <c r="J66" i="13"/>
  <c r="J67" i="13"/>
  <c r="J68" i="13"/>
  <c r="J69" i="13"/>
  <c r="J70" i="13"/>
  <c r="J71" i="13"/>
  <c r="J72" i="13"/>
  <c r="J73" i="13"/>
  <c r="J74" i="13"/>
  <c r="J75" i="13"/>
  <c r="J76" i="13"/>
  <c r="J77" i="13"/>
  <c r="J78" i="13"/>
  <c r="J79" i="13"/>
  <c r="J80" i="13"/>
  <c r="J81" i="13"/>
  <c r="J82" i="13"/>
  <c r="J83" i="13"/>
  <c r="J84" i="13"/>
  <c r="J85" i="13"/>
  <c r="J86" i="13"/>
  <c r="J87" i="13"/>
  <c r="J88" i="13"/>
  <c r="J89" i="13"/>
  <c r="J90" i="13"/>
  <c r="J91" i="13"/>
  <c r="J92" i="13"/>
  <c r="J93" i="13"/>
  <c r="J94" i="13"/>
  <c r="J95" i="13"/>
  <c r="J96" i="13"/>
  <c r="J97" i="13"/>
  <c r="J98" i="13"/>
  <c r="J99" i="13"/>
  <c r="J100" i="13"/>
  <c r="J101" i="13"/>
  <c r="J102" i="13"/>
  <c r="J103" i="13"/>
  <c r="J104" i="13"/>
  <c r="J105" i="13"/>
  <c r="J106" i="13"/>
  <c r="J107" i="13"/>
  <c r="J108" i="13"/>
  <c r="J109" i="13"/>
  <c r="J110" i="13"/>
  <c r="J111" i="13"/>
  <c r="J112" i="13"/>
  <c r="J113" i="13"/>
  <c r="J114" i="13"/>
  <c r="J115" i="13"/>
  <c r="J116" i="13"/>
  <c r="J117" i="13"/>
  <c r="J118" i="13"/>
  <c r="J119" i="13"/>
  <c r="J120" i="13"/>
  <c r="J121" i="13"/>
  <c r="J122" i="13"/>
  <c r="J123" i="13"/>
  <c r="J124" i="13"/>
  <c r="J125" i="13"/>
  <c r="J126" i="13"/>
  <c r="J127" i="13"/>
  <c r="J128" i="13"/>
  <c r="J129" i="13"/>
  <c r="J130" i="13"/>
  <c r="J131" i="13"/>
  <c r="J132" i="13"/>
  <c r="J133" i="13"/>
  <c r="J134" i="13"/>
  <c r="J135" i="13"/>
  <c r="J136" i="13"/>
  <c r="J137" i="13"/>
  <c r="J138" i="13"/>
  <c r="J139" i="13"/>
  <c r="J140" i="13"/>
  <c r="J141" i="13"/>
  <c r="J142" i="13"/>
  <c r="J143" i="13"/>
  <c r="J144" i="13"/>
  <c r="J145" i="13"/>
  <c r="J146" i="13"/>
  <c r="J147" i="13"/>
  <c r="J148" i="13"/>
  <c r="J149" i="13"/>
  <c r="J150" i="13"/>
  <c r="J151" i="13"/>
  <c r="J152" i="13"/>
  <c r="J153" i="13"/>
  <c r="J154" i="13"/>
  <c r="J155" i="13"/>
  <c r="J156" i="13"/>
  <c r="J157" i="13"/>
  <c r="J158" i="13"/>
  <c r="J159" i="13"/>
  <c r="J160" i="13"/>
  <c r="J161" i="13"/>
  <c r="J162" i="13"/>
  <c r="J163" i="13"/>
  <c r="J164" i="13"/>
  <c r="J165" i="13"/>
  <c r="J166" i="13"/>
  <c r="J167" i="13"/>
  <c r="J168" i="13"/>
  <c r="J169" i="13"/>
  <c r="J170" i="13"/>
  <c r="J171" i="13"/>
  <c r="J172" i="13"/>
  <c r="J173" i="13"/>
  <c r="L173" i="13"/>
  <c r="M173" i="13"/>
  <c r="N173" i="13"/>
  <c r="L172" i="13"/>
  <c r="M172" i="13"/>
  <c r="N172" i="13"/>
  <c r="L169" i="13"/>
  <c r="L170" i="13"/>
  <c r="L171" i="13"/>
  <c r="M169" i="13"/>
  <c r="M170" i="13"/>
  <c r="M171" i="13"/>
  <c r="N169" i="13"/>
  <c r="N170" i="13"/>
  <c r="N171" i="13"/>
  <c r="L168" i="13"/>
  <c r="M168" i="13"/>
  <c r="N168" i="13"/>
  <c r="L165" i="13"/>
  <c r="L166" i="13"/>
  <c r="L167" i="13"/>
  <c r="M165" i="13"/>
  <c r="M166" i="13"/>
  <c r="M167" i="13"/>
  <c r="N165" i="13"/>
  <c r="N166" i="13"/>
  <c r="N167" i="13"/>
  <c r="L153" i="13"/>
  <c r="M153" i="13"/>
  <c r="N153" i="13"/>
  <c r="L154" i="13"/>
  <c r="M154" i="13"/>
  <c r="N154" i="13"/>
  <c r="L155" i="13"/>
  <c r="M155" i="13"/>
  <c r="N155" i="13"/>
  <c r="L156" i="13"/>
  <c r="M156" i="13"/>
  <c r="N156" i="13"/>
  <c r="L157" i="13"/>
  <c r="M157" i="13"/>
  <c r="N157" i="13"/>
  <c r="L158" i="13"/>
  <c r="M158" i="13"/>
  <c r="N158" i="13"/>
  <c r="L159" i="13"/>
  <c r="M159" i="13"/>
  <c r="N159" i="13"/>
  <c r="L160" i="13"/>
  <c r="M160" i="13"/>
  <c r="N160" i="13"/>
  <c r="L161" i="13"/>
  <c r="M161" i="13"/>
  <c r="N161" i="13"/>
  <c r="L162" i="13"/>
  <c r="M162" i="13"/>
  <c r="N162" i="13"/>
  <c r="L163" i="13"/>
  <c r="M163" i="13"/>
  <c r="N163" i="13"/>
  <c r="L152" i="13"/>
  <c r="M152" i="13"/>
  <c r="N152" i="13"/>
  <c r="L150" i="13"/>
  <c r="L151" i="13"/>
  <c r="M150" i="13"/>
  <c r="M151" i="13"/>
  <c r="N150" i="13"/>
  <c r="N151" i="13"/>
  <c r="L148" i="13"/>
  <c r="L149" i="13"/>
  <c r="M148" i="13"/>
  <c r="M149" i="13"/>
  <c r="N148" i="13"/>
  <c r="N149" i="13"/>
  <c r="N128" i="13"/>
  <c r="N129" i="13"/>
  <c r="I23" i="2" l="1"/>
  <c r="J23" i="2" s="1"/>
  <c r="L147" i="13"/>
  <c r="M147" i="13"/>
  <c r="N147" i="13"/>
  <c r="L146" i="13"/>
  <c r="M146" i="13"/>
  <c r="N146" i="13"/>
  <c r="N42" i="13"/>
  <c r="L137" i="13"/>
  <c r="L139" i="13"/>
  <c r="L140" i="13"/>
  <c r="L141" i="13"/>
  <c r="L142" i="13"/>
  <c r="L143" i="13"/>
  <c r="M137" i="13"/>
  <c r="M139" i="13"/>
  <c r="M140" i="13"/>
  <c r="M141" i="13"/>
  <c r="M142" i="13"/>
  <c r="M143" i="13"/>
  <c r="N137" i="13"/>
  <c r="N139" i="13"/>
  <c r="N140" i="13"/>
  <c r="N141" i="13"/>
  <c r="N142" i="13"/>
  <c r="N143" i="13"/>
  <c r="L705" i="2"/>
  <c r="M705" i="2"/>
  <c r="M836" i="2"/>
  <c r="L836" i="2"/>
  <c r="M834" i="2"/>
  <c r="L834" i="2"/>
  <c r="M835" i="2"/>
  <c r="L835" i="2"/>
  <c r="N814" i="2"/>
  <c r="M814" i="2"/>
  <c r="L814" i="2"/>
  <c r="N828" i="2"/>
  <c r="M828" i="2"/>
  <c r="L828" i="2"/>
  <c r="N804" i="2"/>
  <c r="M804" i="2"/>
  <c r="L804" i="2"/>
  <c r="M794" i="2"/>
  <c r="L794" i="2"/>
  <c r="N774" i="2"/>
  <c r="M774" i="2"/>
  <c r="L774" i="2"/>
  <c r="N771" i="2"/>
  <c r="M771" i="2"/>
  <c r="L771" i="2"/>
  <c r="N848" i="2"/>
  <c r="M848" i="2"/>
  <c r="L848" i="2"/>
  <c r="N847" i="2"/>
  <c r="M847" i="2"/>
  <c r="L847" i="2"/>
  <c r="N846" i="2"/>
  <c r="M846" i="2"/>
  <c r="L846" i="2"/>
  <c r="N845" i="2"/>
  <c r="M845" i="2"/>
  <c r="L845" i="2"/>
  <c r="N844" i="2"/>
  <c r="M844" i="2"/>
  <c r="L844" i="2"/>
  <c r="N843" i="2"/>
  <c r="M843" i="2"/>
  <c r="L843" i="2"/>
  <c r="N842" i="2"/>
  <c r="M842" i="2"/>
  <c r="L842" i="2"/>
  <c r="N841" i="2"/>
  <c r="M841" i="2"/>
  <c r="L841" i="2"/>
  <c r="N840" i="2"/>
  <c r="M840" i="2"/>
  <c r="L840" i="2"/>
  <c r="N839" i="2"/>
  <c r="M839" i="2"/>
  <c r="L839" i="2"/>
  <c r="N838" i="2"/>
  <c r="M838" i="2"/>
  <c r="L838" i="2"/>
  <c r="N837" i="2"/>
  <c r="M837" i="2"/>
  <c r="L837" i="2"/>
  <c r="N833" i="2"/>
  <c r="M833" i="2"/>
  <c r="L833" i="2"/>
  <c r="N832" i="2"/>
  <c r="M832" i="2"/>
  <c r="L832" i="2"/>
  <c r="N831" i="2"/>
  <c r="M831" i="2"/>
  <c r="L831" i="2"/>
  <c r="N830" i="2"/>
  <c r="M830" i="2"/>
  <c r="L830" i="2"/>
  <c r="N823" i="2"/>
  <c r="M823" i="2"/>
  <c r="L823" i="2"/>
  <c r="N811" i="2"/>
  <c r="M811" i="2"/>
  <c r="L811" i="2"/>
  <c r="N810" i="2"/>
  <c r="M810" i="2"/>
  <c r="L810" i="2"/>
  <c r="N809" i="2"/>
  <c r="M809" i="2"/>
  <c r="L809" i="2"/>
  <c r="N808" i="2"/>
  <c r="M808" i="2"/>
  <c r="L808" i="2"/>
  <c r="N806" i="2"/>
  <c r="M806" i="2"/>
  <c r="L806" i="2"/>
  <c r="N805" i="2"/>
  <c r="M805" i="2"/>
  <c r="L805" i="2"/>
  <c r="N803" i="2"/>
  <c r="M803" i="2"/>
  <c r="L803" i="2"/>
  <c r="N800" i="2"/>
  <c r="M800" i="2"/>
  <c r="L800" i="2"/>
  <c r="N799" i="2"/>
  <c r="M799" i="2"/>
  <c r="L799" i="2"/>
  <c r="N798" i="2"/>
  <c r="M798" i="2"/>
  <c r="L798" i="2"/>
  <c r="N797" i="2"/>
  <c r="M797" i="2"/>
  <c r="L797" i="2"/>
  <c r="N793" i="2"/>
  <c r="M793" i="2"/>
  <c r="L793" i="2"/>
  <c r="N792" i="2"/>
  <c r="M792" i="2"/>
  <c r="L792" i="2"/>
  <c r="N790" i="2"/>
  <c r="M790" i="2"/>
  <c r="L790" i="2"/>
  <c r="N786" i="2"/>
  <c r="M786" i="2"/>
  <c r="L786" i="2"/>
  <c r="N785" i="2"/>
  <c r="M785" i="2"/>
  <c r="L785" i="2"/>
  <c r="N784" i="2"/>
  <c r="M784" i="2"/>
  <c r="L784" i="2"/>
  <c r="N783" i="2"/>
  <c r="M783" i="2"/>
  <c r="L783" i="2"/>
  <c r="N782" i="2"/>
  <c r="M782" i="2"/>
  <c r="L782" i="2"/>
  <c r="N781" i="2"/>
  <c r="M781" i="2"/>
  <c r="L781" i="2"/>
  <c r="N780" i="2"/>
  <c r="M780" i="2"/>
  <c r="L780" i="2"/>
  <c r="N779" i="2"/>
  <c r="M779" i="2"/>
  <c r="L779" i="2"/>
  <c r="N778" i="2"/>
  <c r="M778" i="2"/>
  <c r="L778" i="2"/>
  <c r="N777" i="2"/>
  <c r="M777" i="2"/>
  <c r="L777" i="2"/>
  <c r="N776" i="2"/>
  <c r="M776" i="2"/>
  <c r="L776" i="2"/>
  <c r="N775" i="2"/>
  <c r="M775" i="2"/>
  <c r="L775" i="2"/>
  <c r="N773" i="2"/>
  <c r="M773" i="2"/>
  <c r="L773" i="2"/>
  <c r="N772" i="2"/>
  <c r="M772" i="2"/>
  <c r="L772" i="2"/>
  <c r="N760" i="2"/>
  <c r="M760" i="2"/>
  <c r="L760" i="2"/>
  <c r="N759" i="2"/>
  <c r="M759" i="2"/>
  <c r="L759" i="2"/>
  <c r="N758" i="2"/>
  <c r="M758" i="2"/>
  <c r="L758" i="2"/>
  <c r="N756" i="2"/>
  <c r="M756" i="2"/>
  <c r="L756" i="2"/>
  <c r="N755" i="2"/>
  <c r="M755" i="2"/>
  <c r="L755" i="2"/>
  <c r="N754" i="2"/>
  <c r="M754" i="2"/>
  <c r="L754" i="2"/>
  <c r="N753" i="2"/>
  <c r="M753" i="2"/>
  <c r="L753" i="2"/>
  <c r="N752" i="2"/>
  <c r="M752" i="2"/>
  <c r="L752" i="2"/>
  <c r="N751" i="2"/>
  <c r="M751" i="2"/>
  <c r="L751" i="2"/>
  <c r="N750" i="2"/>
  <c r="M750" i="2"/>
  <c r="L750" i="2"/>
  <c r="N749" i="2"/>
  <c r="M749" i="2"/>
  <c r="L749" i="2"/>
  <c r="N745" i="2"/>
  <c r="M745" i="2"/>
  <c r="L745" i="2"/>
  <c r="N744" i="2"/>
  <c r="M744" i="2"/>
  <c r="L744" i="2"/>
  <c r="N743" i="2"/>
  <c r="M743" i="2"/>
  <c r="L743" i="2"/>
  <c r="N737" i="2"/>
  <c r="M737" i="2"/>
  <c r="L737" i="2"/>
  <c r="N736" i="2"/>
  <c r="M736" i="2"/>
  <c r="L736" i="2"/>
  <c r="N735" i="2"/>
  <c r="M735" i="2"/>
  <c r="L735" i="2"/>
  <c r="N731" i="2"/>
  <c r="M731" i="2"/>
  <c r="L731" i="2"/>
  <c r="N729" i="2"/>
  <c r="M729" i="2"/>
  <c r="L729" i="2"/>
  <c r="N717" i="2"/>
  <c r="M717" i="2"/>
  <c r="L717" i="2"/>
  <c r="N710" i="2"/>
  <c r="M710" i="2"/>
  <c r="L710" i="2"/>
  <c r="N709" i="2"/>
  <c r="M709" i="2"/>
  <c r="L709" i="2"/>
  <c r="N702" i="2"/>
  <c r="M702" i="2"/>
  <c r="L702" i="2"/>
  <c r="N699" i="2"/>
  <c r="M699" i="2"/>
  <c r="L699" i="2"/>
  <c r="N695" i="2"/>
  <c r="M695" i="2"/>
  <c r="L695" i="2"/>
  <c r="N690" i="2"/>
  <c r="M690" i="2"/>
  <c r="L690" i="2"/>
  <c r="N683" i="2"/>
  <c r="M683" i="2"/>
  <c r="L683" i="2"/>
  <c r="N682" i="2"/>
  <c r="M682" i="2"/>
  <c r="L682" i="2"/>
  <c r="N675" i="2"/>
  <c r="M675" i="2"/>
  <c r="L675" i="2"/>
  <c r="N674" i="2"/>
  <c r="M674" i="2"/>
  <c r="L674" i="2"/>
  <c r="N666" i="2"/>
  <c r="M666" i="2"/>
  <c r="L666" i="2"/>
  <c r="N660" i="2"/>
  <c r="M660" i="2"/>
  <c r="L660" i="2"/>
  <c r="N659" i="2"/>
  <c r="M659" i="2"/>
  <c r="L659" i="2"/>
  <c r="N658" i="2"/>
  <c r="M658" i="2"/>
  <c r="L658" i="2"/>
  <c r="N655" i="2"/>
  <c r="M655" i="2"/>
  <c r="L655" i="2"/>
  <c r="N654" i="2"/>
  <c r="M654" i="2"/>
  <c r="L654" i="2"/>
  <c r="N653" i="2"/>
  <c r="M653" i="2"/>
  <c r="L653" i="2"/>
  <c r="N652" i="2"/>
  <c r="M652" i="2"/>
  <c r="L652" i="2"/>
  <c r="N650" i="2"/>
  <c r="M650" i="2"/>
  <c r="L650" i="2"/>
  <c r="N649" i="2"/>
  <c r="M649" i="2"/>
  <c r="L649" i="2"/>
  <c r="M380" i="2"/>
  <c r="L380" i="2"/>
  <c r="M378" i="2"/>
  <c r="L378" i="2"/>
  <c r="M377" i="2"/>
  <c r="L377" i="2"/>
  <c r="M375" i="2"/>
  <c r="L375" i="2"/>
  <c r="M346" i="2"/>
  <c r="L346" i="2"/>
  <c r="M323" i="2"/>
  <c r="L323" i="2"/>
  <c r="M321" i="2"/>
  <c r="L321" i="2"/>
  <c r="M314" i="2"/>
  <c r="L314" i="2"/>
  <c r="M309" i="2"/>
  <c r="L309" i="2"/>
  <c r="M308" i="2"/>
  <c r="L308" i="2"/>
  <c r="M307" i="2"/>
  <c r="L307" i="2"/>
  <c r="M305" i="2"/>
  <c r="L305" i="2"/>
  <c r="M172" i="2"/>
  <c r="L172" i="2"/>
  <c r="M170" i="2"/>
  <c r="L170" i="2"/>
  <c r="M169" i="2"/>
  <c r="L169" i="2"/>
  <c r="M151" i="2"/>
  <c r="L151" i="2"/>
  <c r="M137" i="2"/>
  <c r="L137" i="2"/>
  <c r="M135" i="2"/>
  <c r="L135" i="2"/>
  <c r="M134" i="2"/>
  <c r="L134" i="2"/>
  <c r="M130" i="2"/>
  <c r="L130" i="2"/>
  <c r="M125" i="2"/>
  <c r="L125" i="2"/>
  <c r="M99" i="2"/>
  <c r="L99" i="2"/>
  <c r="N136" i="13"/>
  <c r="N135" i="13"/>
  <c r="M136" i="13"/>
  <c r="M135" i="13"/>
  <c r="L136" i="13"/>
  <c r="L135" i="13"/>
  <c r="N133" i="13"/>
  <c r="N132" i="13"/>
  <c r="N131" i="13"/>
  <c r="M133" i="13"/>
  <c r="M132" i="13"/>
  <c r="M131" i="13"/>
  <c r="L133" i="13"/>
  <c r="L132" i="13"/>
  <c r="L131" i="13"/>
  <c r="L130" i="13"/>
  <c r="M130" i="13"/>
  <c r="N130" i="13"/>
  <c r="N127" i="13"/>
  <c r="N126" i="13"/>
  <c r="N124" i="13"/>
  <c r="N123" i="13"/>
  <c r="N122" i="13"/>
  <c r="N121" i="13"/>
  <c r="N119" i="13"/>
  <c r="N118" i="13"/>
  <c r="N117" i="13"/>
  <c r="N116" i="13"/>
  <c r="N115" i="13"/>
  <c r="N114" i="13"/>
  <c r="N113" i="13"/>
  <c r="N112" i="13"/>
  <c r="M129" i="13"/>
  <c r="M128" i="13"/>
  <c r="M127" i="13"/>
  <c r="M126" i="13"/>
  <c r="M124" i="13"/>
  <c r="M123" i="13"/>
  <c r="M122" i="13"/>
  <c r="M121" i="13"/>
  <c r="M119" i="13"/>
  <c r="M118" i="13"/>
  <c r="M117" i="13"/>
  <c r="M116" i="13"/>
  <c r="M115" i="13"/>
  <c r="M114" i="13"/>
  <c r="M113" i="13"/>
  <c r="M112" i="13"/>
  <c r="L129" i="13"/>
  <c r="L128" i="13"/>
  <c r="L127" i="13"/>
  <c r="L126" i="13"/>
  <c r="L124" i="13"/>
  <c r="L123" i="13"/>
  <c r="L122" i="13"/>
  <c r="L121" i="13"/>
  <c r="L119" i="13"/>
  <c r="L118" i="13"/>
  <c r="L117" i="13"/>
  <c r="L116" i="13"/>
  <c r="L115" i="13"/>
  <c r="L114" i="13"/>
  <c r="L113" i="13"/>
  <c r="L112" i="13"/>
  <c r="L105" i="13"/>
  <c r="L106" i="13"/>
  <c r="L107" i="13"/>
  <c r="L108" i="13"/>
  <c r="L109" i="13"/>
  <c r="L110" i="13"/>
  <c r="M105" i="13"/>
  <c r="M106" i="13"/>
  <c r="M107" i="13"/>
  <c r="M108" i="13"/>
  <c r="M109" i="13"/>
  <c r="M110" i="13"/>
  <c r="N105" i="13"/>
  <c r="N106" i="13"/>
  <c r="N107" i="13"/>
  <c r="N108" i="13"/>
  <c r="N109" i="13"/>
  <c r="N110" i="13"/>
  <c r="L101" i="13"/>
  <c r="M101" i="13"/>
  <c r="N101" i="13"/>
  <c r="L100" i="13"/>
  <c r="M100" i="13"/>
  <c r="N100" i="13"/>
  <c r="L99" i="13"/>
  <c r="M99" i="13"/>
  <c r="N99" i="13"/>
  <c r="B20" i="11"/>
  <c r="C20" i="11"/>
  <c r="D20" i="11"/>
  <c r="E20" i="11"/>
  <c r="F20" i="11"/>
  <c r="G20" i="11"/>
  <c r="L83" i="13"/>
  <c r="L84" i="13"/>
  <c r="L85" i="13"/>
  <c r="L86" i="13"/>
  <c r="L87" i="13"/>
  <c r="L88" i="13"/>
  <c r="L89" i="13"/>
  <c r="L90" i="13"/>
  <c r="L91" i="13"/>
  <c r="L92" i="13"/>
  <c r="L93" i="13"/>
  <c r="L94" i="13"/>
  <c r="L95" i="13"/>
  <c r="L96" i="13"/>
  <c r="M83" i="13"/>
  <c r="M84" i="13"/>
  <c r="M85" i="13"/>
  <c r="M86" i="13"/>
  <c r="M87" i="13"/>
  <c r="M88" i="13"/>
  <c r="M89" i="13"/>
  <c r="M90" i="13"/>
  <c r="M91" i="13"/>
  <c r="M92" i="13"/>
  <c r="M93" i="13"/>
  <c r="M94" i="13"/>
  <c r="M95" i="13"/>
  <c r="M96" i="13"/>
  <c r="N83" i="13"/>
  <c r="N84" i="13"/>
  <c r="N85" i="13"/>
  <c r="N86" i="13"/>
  <c r="N87" i="13"/>
  <c r="N88" i="13"/>
  <c r="N89" i="13"/>
  <c r="N90" i="13"/>
  <c r="N91" i="13"/>
  <c r="N92" i="13"/>
  <c r="N93" i="13"/>
  <c r="N94" i="13"/>
  <c r="N95" i="13"/>
  <c r="N96" i="13"/>
  <c r="L82" i="13"/>
  <c r="M82" i="13"/>
  <c r="N82" i="13"/>
  <c r="L74" i="13"/>
  <c r="M74" i="13"/>
  <c r="N74" i="13"/>
  <c r="L75" i="13"/>
  <c r="M75" i="13"/>
  <c r="N75" i="13"/>
  <c r="L77" i="13"/>
  <c r="M77" i="13"/>
  <c r="N77" i="13"/>
  <c r="L78" i="13"/>
  <c r="M78" i="13"/>
  <c r="N78" i="13"/>
  <c r="L79" i="13"/>
  <c r="M79" i="13"/>
  <c r="N79" i="13"/>
  <c r="L80" i="13"/>
  <c r="M80" i="13"/>
  <c r="N80" i="13"/>
  <c r="N71" i="13"/>
  <c r="N70" i="13"/>
  <c r="N69" i="13"/>
  <c r="N68" i="13"/>
  <c r="N67" i="13"/>
  <c r="N66" i="13"/>
  <c r="N65" i="13"/>
  <c r="N64" i="13"/>
  <c r="M71" i="13"/>
  <c r="M70" i="13"/>
  <c r="M69" i="13"/>
  <c r="M68" i="13"/>
  <c r="M67" i="13"/>
  <c r="M66" i="13"/>
  <c r="M65" i="13"/>
  <c r="M64" i="13"/>
  <c r="L71" i="13"/>
  <c r="L70" i="13"/>
  <c r="L69" i="13"/>
  <c r="L68" i="13"/>
  <c r="L67" i="13"/>
  <c r="L66" i="13"/>
  <c r="L65" i="13"/>
  <c r="L62" i="13"/>
  <c r="L63" i="13"/>
  <c r="M62" i="13"/>
  <c r="M63" i="13"/>
  <c r="N62" i="13"/>
  <c r="N63" i="13"/>
  <c r="L59" i="13"/>
  <c r="M59" i="13"/>
  <c r="N59" i="13"/>
  <c r="L61" i="13"/>
  <c r="M61" i="13"/>
  <c r="N61" i="13"/>
  <c r="L50" i="13"/>
  <c r="L51" i="13"/>
  <c r="L52" i="13"/>
  <c r="L53" i="13"/>
  <c r="M50" i="13"/>
  <c r="M51" i="13"/>
  <c r="M52" i="13"/>
  <c r="M53" i="13"/>
  <c r="N50" i="13"/>
  <c r="N51" i="13"/>
  <c r="N52" i="13"/>
  <c r="N53" i="13"/>
  <c r="G19" i="11"/>
  <c r="N47" i="13"/>
  <c r="N40" i="13"/>
  <c r="N39" i="13"/>
  <c r="N36" i="13"/>
  <c r="N35" i="13"/>
  <c r="M47" i="13"/>
  <c r="M42" i="13"/>
  <c r="M40" i="13"/>
  <c r="M39" i="13"/>
  <c r="M36" i="13"/>
  <c r="M35" i="13"/>
  <c r="L47" i="13"/>
  <c r="L42" i="13"/>
  <c r="L40" i="13"/>
  <c r="L39" i="13"/>
  <c r="L36" i="13"/>
  <c r="L35" i="13"/>
  <c r="L31" i="13"/>
  <c r="L33" i="13"/>
  <c r="M31" i="13"/>
  <c r="M33" i="13"/>
  <c r="N31" i="13"/>
  <c r="N33" i="13"/>
  <c r="L15" i="13"/>
  <c r="M15" i="13"/>
  <c r="N15" i="13"/>
  <c r="L16" i="13"/>
  <c r="M16" i="13"/>
  <c r="N16" i="13"/>
  <c r="L17" i="13"/>
  <c r="M17" i="13"/>
  <c r="N17" i="13"/>
  <c r="L19" i="13"/>
  <c r="M19" i="13"/>
  <c r="N19" i="13"/>
  <c r="L23" i="13"/>
  <c r="M23" i="13"/>
  <c r="N23" i="13"/>
  <c r="L24" i="13"/>
  <c r="M24" i="13"/>
  <c r="N24" i="13"/>
  <c r="L28" i="13"/>
  <c r="M28" i="13"/>
  <c r="N28" i="13"/>
  <c r="L29" i="13"/>
  <c r="M29" i="13"/>
  <c r="N29" i="13"/>
  <c r="N1874" i="14"/>
  <c r="N1873" i="14"/>
  <c r="N1872" i="14"/>
  <c r="N1871" i="14"/>
  <c r="N1870" i="14"/>
  <c r="N1869" i="14"/>
  <c r="N1868" i="14"/>
  <c r="N1867" i="14"/>
  <c r="N1866" i="14"/>
  <c r="N1865" i="14"/>
  <c r="N1864" i="14"/>
  <c r="N1863" i="14"/>
  <c r="N1862" i="14"/>
  <c r="N1861" i="14"/>
  <c r="N1860" i="14"/>
  <c r="N1859" i="14"/>
  <c r="N1858" i="14"/>
  <c r="N1857" i="14"/>
  <c r="N1856" i="14"/>
  <c r="N1855" i="14"/>
  <c r="N1854" i="14"/>
  <c r="N1853" i="14"/>
  <c r="N1852" i="14"/>
  <c r="N1851" i="14"/>
  <c r="N1850" i="14"/>
  <c r="N1849" i="14"/>
  <c r="N1848" i="14"/>
  <c r="N1847" i="14"/>
  <c r="N1846" i="14"/>
  <c r="N1845" i="14"/>
  <c r="N1844" i="14"/>
  <c r="N1843" i="14"/>
  <c r="N1842" i="14"/>
  <c r="N1841" i="14"/>
  <c r="N1840" i="14"/>
  <c r="N1839" i="14"/>
  <c r="N1838" i="14"/>
  <c r="N1837" i="14"/>
  <c r="N1836" i="14"/>
  <c r="N1835" i="14"/>
  <c r="N1834" i="14"/>
  <c r="N1833" i="14"/>
  <c r="N1832" i="14"/>
  <c r="N1831" i="14"/>
  <c r="N1830" i="14"/>
  <c r="N1829" i="14"/>
  <c r="N1828" i="14"/>
  <c r="N1827" i="14"/>
  <c r="N1826" i="14"/>
  <c r="N1825" i="14"/>
  <c r="N1824" i="14"/>
  <c r="N1823" i="14"/>
  <c r="N1822" i="14"/>
  <c r="N1821" i="14"/>
  <c r="N1820" i="14"/>
  <c r="N1819" i="14"/>
  <c r="N1818" i="14"/>
  <c r="N1817" i="14"/>
  <c r="N1816" i="14"/>
  <c r="N1815" i="14"/>
  <c r="N1814" i="14"/>
  <c r="N1813" i="14"/>
  <c r="N1812" i="14"/>
  <c r="N1811" i="14"/>
  <c r="N1810" i="14"/>
  <c r="N1809" i="14"/>
  <c r="N1808" i="14"/>
  <c r="N1807" i="14"/>
  <c r="N1806" i="14"/>
  <c r="N1805" i="14"/>
  <c r="N1804" i="14"/>
  <c r="N1803" i="14"/>
  <c r="N1802" i="14"/>
  <c r="N1801" i="14"/>
  <c r="N1800" i="14"/>
  <c r="N1799" i="14"/>
  <c r="N1798" i="14"/>
  <c r="N1797" i="14"/>
  <c r="N1796" i="14"/>
  <c r="N1795" i="14"/>
  <c r="N1794" i="14"/>
  <c r="N1793" i="14"/>
  <c r="N1792" i="14"/>
  <c r="N1791" i="14"/>
  <c r="N1790" i="14"/>
  <c r="N1789" i="14"/>
  <c r="N1788" i="14"/>
  <c r="N1787" i="14"/>
  <c r="N1786" i="14"/>
  <c r="N1785" i="14"/>
  <c r="N1784" i="14"/>
  <c r="N1783" i="14"/>
  <c r="N1782" i="14"/>
  <c r="N1781" i="14"/>
  <c r="N1780" i="14"/>
  <c r="N1779" i="14"/>
  <c r="N1778" i="14"/>
  <c r="N1777" i="14"/>
  <c r="N1776" i="14"/>
  <c r="N1775" i="14"/>
  <c r="N1774" i="14"/>
  <c r="N1773" i="14"/>
  <c r="N1772" i="14"/>
  <c r="N1771" i="14"/>
  <c r="N1770" i="14"/>
  <c r="N1769" i="14"/>
  <c r="N1768" i="14"/>
  <c r="N1767" i="14"/>
  <c r="N1766" i="14"/>
  <c r="N1765" i="14"/>
  <c r="N1764" i="14"/>
  <c r="N1763" i="14"/>
  <c r="N1762" i="14"/>
  <c r="N1761" i="14"/>
  <c r="N1760" i="14"/>
  <c r="N1759" i="14"/>
  <c r="N1758" i="14"/>
  <c r="N1757" i="14"/>
  <c r="N1756" i="14"/>
  <c r="N1755" i="14"/>
  <c r="N1754" i="14"/>
  <c r="N1753" i="14"/>
  <c r="N1752" i="14"/>
  <c r="N1751" i="14"/>
  <c r="N1750" i="14"/>
  <c r="N1749" i="14"/>
  <c r="N1748" i="14"/>
  <c r="N1747" i="14"/>
  <c r="N1746" i="14"/>
  <c r="N1745" i="14"/>
  <c r="N1744" i="14"/>
  <c r="N1743" i="14"/>
  <c r="N1742" i="14"/>
  <c r="N1741" i="14"/>
  <c r="N1740" i="14"/>
  <c r="N1739" i="14"/>
  <c r="N1738" i="14"/>
  <c r="N1737" i="14"/>
  <c r="N1736" i="14"/>
  <c r="N1735" i="14"/>
  <c r="N1734" i="14"/>
  <c r="N1733" i="14"/>
  <c r="N1732" i="14"/>
  <c r="N1731" i="14"/>
  <c r="N1730" i="14"/>
  <c r="N1729" i="14"/>
  <c r="N1728" i="14"/>
  <c r="N1727" i="14"/>
  <c r="N1726" i="14"/>
  <c r="N1725" i="14"/>
  <c r="N1724" i="14"/>
  <c r="N1723" i="14"/>
  <c r="N1722" i="14"/>
  <c r="N1721" i="14"/>
  <c r="N1720" i="14"/>
  <c r="N1719" i="14"/>
  <c r="N1718" i="14"/>
  <c r="N1717" i="14"/>
  <c r="N1716" i="14"/>
  <c r="N1715" i="14"/>
  <c r="N1714" i="14"/>
  <c r="N1713" i="14"/>
  <c r="N1712" i="14"/>
  <c r="N1711" i="14"/>
  <c r="N1710" i="14"/>
  <c r="N1709" i="14"/>
  <c r="N1708" i="14"/>
  <c r="N1707" i="14"/>
  <c r="N1706" i="14"/>
  <c r="N1705" i="14"/>
  <c r="N1704" i="14"/>
  <c r="N1703" i="14"/>
  <c r="N1702" i="14"/>
  <c r="N1701" i="14"/>
  <c r="N1700" i="14"/>
  <c r="N1699" i="14"/>
  <c r="N1698" i="14"/>
  <c r="N1697" i="14"/>
  <c r="N1696" i="14"/>
  <c r="N1695" i="14"/>
  <c r="N1694" i="14"/>
  <c r="N1693" i="14"/>
  <c r="N1692" i="14"/>
  <c r="N1691" i="14"/>
  <c r="N1690" i="14"/>
  <c r="N1689" i="14"/>
  <c r="N1688" i="14"/>
  <c r="N1687" i="14"/>
  <c r="N1686" i="14"/>
  <c r="N1685" i="14"/>
  <c r="N1684" i="14"/>
  <c r="N1683" i="14"/>
  <c r="N1682" i="14"/>
  <c r="N1681" i="14"/>
  <c r="N1680" i="14"/>
  <c r="N1679" i="14"/>
  <c r="N1678" i="14"/>
  <c r="N1677" i="14"/>
  <c r="N1676" i="14"/>
  <c r="N1675" i="14"/>
  <c r="N1674" i="14"/>
  <c r="N1673" i="14"/>
  <c r="N1672" i="14"/>
  <c r="N1671" i="14"/>
  <c r="N1670" i="14"/>
  <c r="N1669" i="14"/>
  <c r="N1668" i="14"/>
  <c r="N1667" i="14"/>
  <c r="N1666" i="14"/>
  <c r="N1665" i="14"/>
  <c r="N1664" i="14"/>
  <c r="N1663" i="14"/>
  <c r="N1662" i="14"/>
  <c r="N1661" i="14"/>
  <c r="N1660" i="14"/>
  <c r="N1659" i="14"/>
  <c r="N1658" i="14"/>
  <c r="N1657" i="14"/>
  <c r="N1656" i="14"/>
  <c r="N1655" i="14"/>
  <c r="N1654" i="14"/>
  <c r="N1653" i="14"/>
  <c r="N1652" i="14"/>
  <c r="N1651" i="14"/>
  <c r="N1650" i="14"/>
  <c r="N1649" i="14"/>
  <c r="N1648" i="14"/>
  <c r="N1647" i="14"/>
  <c r="N1646" i="14"/>
  <c r="N1645" i="14"/>
  <c r="N1644" i="14"/>
  <c r="N1643" i="14"/>
  <c r="N1642" i="14"/>
  <c r="N1641" i="14"/>
  <c r="N1640" i="14"/>
  <c r="N1639" i="14"/>
  <c r="N1638" i="14"/>
  <c r="N1637" i="14"/>
  <c r="N1636" i="14"/>
  <c r="N1635" i="14"/>
  <c r="N1634" i="14"/>
  <c r="N1633" i="14"/>
  <c r="N1632" i="14"/>
  <c r="N1631" i="14"/>
  <c r="N1630" i="14"/>
  <c r="N1629" i="14"/>
  <c r="N1628" i="14"/>
  <c r="N1627" i="14"/>
  <c r="N1626" i="14"/>
  <c r="N1625" i="14"/>
  <c r="N1624" i="14"/>
  <c r="N1623" i="14"/>
  <c r="N1622" i="14"/>
  <c r="N1621" i="14"/>
  <c r="N1620" i="14"/>
  <c r="N1619" i="14"/>
  <c r="N1618" i="14"/>
  <c r="N1617" i="14"/>
  <c r="N1616" i="14"/>
  <c r="N1615" i="14"/>
  <c r="N1614" i="14"/>
  <c r="N1613" i="14"/>
  <c r="N1612" i="14"/>
  <c r="N1611" i="14"/>
  <c r="N1610" i="14"/>
  <c r="N1609" i="14"/>
  <c r="N1608" i="14"/>
  <c r="N1607" i="14"/>
  <c r="N1606" i="14"/>
  <c r="N1605" i="14"/>
  <c r="N1604" i="14"/>
  <c r="N1603" i="14"/>
  <c r="N1602" i="14"/>
  <c r="N1601" i="14"/>
  <c r="N1600" i="14"/>
  <c r="N1599" i="14"/>
  <c r="N1598" i="14"/>
  <c r="N1597" i="14"/>
  <c r="N1596" i="14"/>
  <c r="N1595" i="14"/>
  <c r="N1594" i="14"/>
  <c r="N1593" i="14"/>
  <c r="N1592" i="14"/>
  <c r="N1591" i="14"/>
  <c r="N1590" i="14"/>
  <c r="N1589" i="14"/>
  <c r="N1588" i="14"/>
  <c r="N1587" i="14"/>
  <c r="N1586" i="14"/>
  <c r="N1585" i="14"/>
  <c r="N1584" i="14"/>
  <c r="N1583" i="14"/>
  <c r="N1582" i="14"/>
  <c r="N1581" i="14"/>
  <c r="N1580" i="14"/>
  <c r="N1579" i="14"/>
  <c r="N1578" i="14"/>
  <c r="N1577" i="14"/>
  <c r="N1576" i="14"/>
  <c r="N1575" i="14"/>
  <c r="N1574" i="14"/>
  <c r="N1573" i="14"/>
  <c r="N1572" i="14"/>
  <c r="N1571" i="14"/>
  <c r="N1570" i="14"/>
  <c r="N1569" i="14"/>
  <c r="N1568" i="14"/>
  <c r="N1567" i="14"/>
  <c r="N1566" i="14"/>
  <c r="N1565" i="14"/>
  <c r="N1564" i="14"/>
  <c r="N1563" i="14"/>
  <c r="N1562" i="14"/>
  <c r="N1561" i="14"/>
  <c r="N1560" i="14"/>
  <c r="N1559" i="14"/>
  <c r="N1558" i="14"/>
  <c r="N1557" i="14"/>
  <c r="N1556" i="14"/>
  <c r="N1555" i="14"/>
  <c r="N1554" i="14"/>
  <c r="N1553" i="14"/>
  <c r="N1552" i="14"/>
  <c r="N1551" i="14"/>
  <c r="N1550" i="14"/>
  <c r="N1549" i="14"/>
  <c r="N1548" i="14"/>
  <c r="N1547" i="14"/>
  <c r="N1546" i="14"/>
  <c r="N1545" i="14"/>
  <c r="N1544" i="14"/>
  <c r="N1543" i="14"/>
  <c r="N1542" i="14"/>
  <c r="N1541" i="14"/>
  <c r="N1540" i="14"/>
  <c r="N1539" i="14"/>
  <c r="N1538" i="14"/>
  <c r="N1537" i="14"/>
  <c r="N1536" i="14"/>
  <c r="N1535" i="14"/>
  <c r="N1534" i="14"/>
  <c r="N1533" i="14"/>
  <c r="N1532" i="14"/>
  <c r="N1531" i="14"/>
  <c r="N1530" i="14"/>
  <c r="N1529" i="14"/>
  <c r="N1528" i="14"/>
  <c r="N1527" i="14"/>
  <c r="N1526" i="14"/>
  <c r="N1525" i="14"/>
  <c r="N1524" i="14"/>
  <c r="N1523" i="14"/>
  <c r="N1522" i="14"/>
  <c r="N1521" i="14"/>
  <c r="N1520" i="14"/>
  <c r="N1519" i="14"/>
  <c r="N1518" i="14"/>
  <c r="N1517" i="14"/>
  <c r="N1516" i="14"/>
  <c r="N1515" i="14"/>
  <c r="N1514" i="14"/>
  <c r="N1513" i="14"/>
  <c r="N1512" i="14"/>
  <c r="N1511" i="14"/>
  <c r="N1510" i="14"/>
  <c r="N1509" i="14"/>
  <c r="N1508" i="14"/>
  <c r="N1507" i="14"/>
  <c r="N1506" i="14"/>
  <c r="N1505" i="14"/>
  <c r="N1504" i="14"/>
  <c r="N1503" i="14"/>
  <c r="N1502" i="14"/>
  <c r="N1501" i="14"/>
  <c r="N1500" i="14"/>
  <c r="N1499" i="14"/>
  <c r="N1498" i="14"/>
  <c r="N1497" i="14"/>
  <c r="N1496" i="14"/>
  <c r="N1495" i="14"/>
  <c r="N1494" i="14"/>
  <c r="N1493" i="14"/>
  <c r="N1492" i="14"/>
  <c r="N1491" i="14"/>
  <c r="N1490" i="14"/>
  <c r="N1489" i="14"/>
  <c r="N1488" i="14"/>
  <c r="N1487" i="14"/>
  <c r="N1486" i="14"/>
  <c r="N1485" i="14"/>
  <c r="N1484" i="14"/>
  <c r="N1483" i="14"/>
  <c r="N1482" i="14"/>
  <c r="N1481" i="14"/>
  <c r="N1480" i="14"/>
  <c r="N1479" i="14"/>
  <c r="N1478" i="14"/>
  <c r="N1477" i="14"/>
  <c r="N1476" i="14"/>
  <c r="N1475" i="14"/>
  <c r="N1474" i="14"/>
  <c r="N1473" i="14"/>
  <c r="N1472" i="14"/>
  <c r="N1471" i="14"/>
  <c r="N1470" i="14"/>
  <c r="N1469" i="14"/>
  <c r="N1468" i="14"/>
  <c r="N1467" i="14"/>
  <c r="N1466" i="14"/>
  <c r="N1465" i="14"/>
  <c r="N1464" i="14"/>
  <c r="N1463" i="14"/>
  <c r="N1462" i="14"/>
  <c r="N1461" i="14"/>
  <c r="N1460" i="14"/>
  <c r="N1459" i="14"/>
  <c r="N1458" i="14"/>
  <c r="N1457" i="14"/>
  <c r="N1456" i="14"/>
  <c r="N1455" i="14"/>
  <c r="N1454" i="14"/>
  <c r="N1453" i="14"/>
  <c r="N1452" i="14"/>
  <c r="N1451" i="14"/>
  <c r="N1450" i="14"/>
  <c r="N1449" i="14"/>
  <c r="N1448" i="14"/>
  <c r="N1447" i="14"/>
  <c r="N1446" i="14"/>
  <c r="N1445" i="14"/>
  <c r="N1444" i="14"/>
  <c r="N1443" i="14"/>
  <c r="N1442" i="14"/>
  <c r="N1441" i="14"/>
  <c r="N1440" i="14"/>
  <c r="N1439" i="14"/>
  <c r="N1438" i="14"/>
  <c r="N1437" i="14"/>
  <c r="N1436" i="14"/>
  <c r="N1435" i="14"/>
  <c r="N1434" i="14"/>
  <c r="N1433" i="14"/>
  <c r="N1432" i="14"/>
  <c r="N1431" i="14"/>
  <c r="N1430" i="14"/>
  <c r="N1429" i="14"/>
  <c r="N1428" i="14"/>
  <c r="N1427" i="14"/>
  <c r="N1426" i="14"/>
  <c r="N1425" i="14"/>
  <c r="N1424" i="14"/>
  <c r="N1423" i="14"/>
  <c r="N1422" i="14"/>
  <c r="N1421" i="14"/>
  <c r="N1420" i="14"/>
  <c r="N1419" i="14"/>
  <c r="N1418" i="14"/>
  <c r="N1417" i="14"/>
  <c r="N1416" i="14"/>
  <c r="N1415" i="14"/>
  <c r="N1414" i="14"/>
  <c r="N1413" i="14"/>
  <c r="N1412" i="14"/>
  <c r="N1411" i="14"/>
  <c r="N1410" i="14"/>
  <c r="N1409" i="14"/>
  <c r="N1408" i="14"/>
  <c r="N1407" i="14"/>
  <c r="N1406" i="14"/>
  <c r="N1405" i="14"/>
  <c r="N1404" i="14"/>
  <c r="N1403" i="14"/>
  <c r="N1402" i="14"/>
  <c r="N1401" i="14"/>
  <c r="N1400" i="14"/>
  <c r="N1399" i="14"/>
  <c r="N1398" i="14"/>
  <c r="N1397" i="14"/>
  <c r="N1396" i="14"/>
  <c r="N1395" i="14"/>
  <c r="N1394" i="14"/>
  <c r="N1393" i="14"/>
  <c r="N1392" i="14"/>
  <c r="N1391" i="14"/>
  <c r="N1390" i="14"/>
  <c r="N1389" i="14"/>
  <c r="N1388" i="14"/>
  <c r="N1387" i="14"/>
  <c r="N1386" i="14"/>
  <c r="N1385" i="14"/>
  <c r="N1384" i="14"/>
  <c r="N1383" i="14"/>
  <c r="N1382" i="14"/>
  <c r="N1381" i="14"/>
  <c r="N1380" i="14"/>
  <c r="N1379" i="14"/>
  <c r="N1378" i="14"/>
  <c r="N1377" i="14"/>
  <c r="N1376" i="14"/>
  <c r="N1375" i="14"/>
  <c r="N1374" i="14"/>
  <c r="N1373" i="14"/>
  <c r="N1372" i="14"/>
  <c r="N1371" i="14"/>
  <c r="N1370" i="14"/>
  <c r="N1369" i="14"/>
  <c r="N1368" i="14"/>
  <c r="N1367" i="14"/>
  <c r="N1366" i="14"/>
  <c r="N1365" i="14"/>
  <c r="N1364" i="14"/>
  <c r="N1363" i="14"/>
  <c r="N1362" i="14"/>
  <c r="N1361" i="14"/>
  <c r="N1360" i="14"/>
  <c r="N1359" i="14"/>
  <c r="N1358" i="14"/>
  <c r="N1357" i="14"/>
  <c r="N1356" i="14"/>
  <c r="N1355" i="14"/>
  <c r="N1354" i="14"/>
  <c r="N1353" i="14"/>
  <c r="N1352" i="14"/>
  <c r="N1351" i="14"/>
  <c r="N1350" i="14"/>
  <c r="N1349" i="14"/>
  <c r="N1348" i="14"/>
  <c r="N1347" i="14"/>
  <c r="N1346" i="14"/>
  <c r="N1345" i="14"/>
  <c r="N1344" i="14"/>
  <c r="N1343" i="14"/>
  <c r="N1342" i="14"/>
  <c r="N1341" i="14"/>
  <c r="N1340" i="14"/>
  <c r="N1339" i="14"/>
  <c r="N1338" i="14"/>
  <c r="N1337" i="14"/>
  <c r="N1336" i="14"/>
  <c r="N1335" i="14"/>
  <c r="N1334" i="14"/>
  <c r="N1333" i="14"/>
  <c r="N1332" i="14"/>
  <c r="N1331" i="14"/>
  <c r="N1330" i="14"/>
  <c r="N1329" i="14"/>
  <c r="N1328" i="14"/>
  <c r="N1327" i="14"/>
  <c r="N1326" i="14"/>
  <c r="N1325" i="14"/>
  <c r="N1324" i="14"/>
  <c r="N1323" i="14"/>
  <c r="N1322" i="14"/>
  <c r="N1321" i="14"/>
  <c r="N1320" i="14"/>
  <c r="N1319" i="14"/>
  <c r="N1318" i="14"/>
  <c r="N1317" i="14"/>
  <c r="N1316" i="14"/>
  <c r="N1314" i="14"/>
  <c r="N1313" i="14"/>
  <c r="N1312" i="14"/>
  <c r="N1311" i="14"/>
  <c r="N1310" i="14"/>
  <c r="N1309" i="14"/>
  <c r="N1308" i="14"/>
  <c r="N1307" i="14"/>
  <c r="N1306" i="14"/>
  <c r="N1305" i="14"/>
  <c r="N1304" i="14"/>
  <c r="N1303" i="14"/>
  <c r="N1302" i="14"/>
  <c r="N1301" i="14"/>
  <c r="N1300" i="14"/>
  <c r="N1299" i="14"/>
  <c r="N1298" i="14"/>
  <c r="N1297" i="14"/>
  <c r="N1296" i="14"/>
  <c r="N1295" i="14"/>
  <c r="N1294" i="14"/>
  <c r="N1293" i="14"/>
  <c r="N1292" i="14"/>
  <c r="N1291" i="14"/>
  <c r="N1290" i="14"/>
  <c r="N1289" i="14"/>
  <c r="N1288" i="14"/>
  <c r="N1287" i="14"/>
  <c r="N1286" i="14"/>
  <c r="N1285" i="14"/>
  <c r="N1284" i="14"/>
  <c r="N1283" i="14"/>
  <c r="N1282" i="14"/>
  <c r="N1281" i="14"/>
  <c r="N1280" i="14"/>
  <c r="N1279" i="14"/>
  <c r="N1278" i="14"/>
  <c r="N1277" i="14"/>
  <c r="N1276" i="14"/>
  <c r="N1275" i="14"/>
  <c r="N1274" i="14"/>
  <c r="N1273" i="14"/>
  <c r="N1272" i="14"/>
  <c r="N1271" i="14"/>
  <c r="N1270" i="14"/>
  <c r="N1269" i="14"/>
  <c r="N1268" i="14"/>
  <c r="N1267" i="14"/>
  <c r="N1266" i="14"/>
  <c r="N1265" i="14"/>
  <c r="N1264" i="14"/>
  <c r="N1263" i="14"/>
  <c r="N1262" i="14"/>
  <c r="N1261" i="14"/>
  <c r="N1260" i="14"/>
  <c r="N1259" i="14"/>
  <c r="N1258" i="14"/>
  <c r="N1257" i="14"/>
  <c r="N1256" i="14"/>
  <c r="N1255" i="14"/>
  <c r="N1254" i="14"/>
  <c r="N1253" i="14"/>
  <c r="N1252" i="14"/>
  <c r="N1251" i="14"/>
  <c r="N1250" i="14"/>
  <c r="N1249" i="14"/>
  <c r="N1248" i="14"/>
  <c r="N1247" i="14"/>
  <c r="N1246" i="14"/>
  <c r="N1245" i="14"/>
  <c r="N1244" i="14"/>
  <c r="N1243" i="14"/>
  <c r="N1242" i="14"/>
  <c r="N1241" i="14"/>
  <c r="N1240" i="14"/>
  <c r="N1239" i="14"/>
  <c r="N1238" i="14"/>
  <c r="N1237" i="14"/>
  <c r="N1236" i="14"/>
  <c r="N1235" i="14"/>
  <c r="N1234" i="14"/>
  <c r="N1233" i="14"/>
  <c r="N1232" i="14"/>
  <c r="N1231" i="14"/>
  <c r="N1230" i="14"/>
  <c r="N1229" i="14"/>
  <c r="N1228" i="14"/>
  <c r="N1227" i="14"/>
  <c r="N1226" i="14"/>
  <c r="N1225" i="14"/>
  <c r="N1224" i="14"/>
  <c r="N1223" i="14"/>
  <c r="N1222" i="14"/>
  <c r="N1221" i="14"/>
  <c r="N1220" i="14"/>
  <c r="N1219" i="14"/>
  <c r="N1218" i="14"/>
  <c r="N1217" i="14"/>
  <c r="N1216" i="14"/>
  <c r="N1215" i="14"/>
  <c r="N1214" i="14"/>
  <c r="N1213" i="14"/>
  <c r="N1212" i="14"/>
  <c r="N1211" i="14"/>
  <c r="N1210" i="14"/>
  <c r="N1209" i="14"/>
  <c r="N1208" i="14"/>
  <c r="N1207" i="14"/>
  <c r="N1206" i="14"/>
  <c r="N1205" i="14"/>
  <c r="N1204" i="14"/>
  <c r="N1203" i="14"/>
  <c r="N1202" i="14"/>
  <c r="N1201" i="14"/>
  <c r="N1200" i="14"/>
  <c r="N1199" i="14"/>
  <c r="N1198" i="14"/>
  <c r="N1197" i="14"/>
  <c r="N1196" i="14"/>
  <c r="N1195" i="14"/>
  <c r="N1194" i="14"/>
  <c r="N1193" i="14"/>
  <c r="N1192" i="14"/>
  <c r="N1191" i="14"/>
  <c r="N1190" i="14"/>
  <c r="N1189" i="14"/>
  <c r="N1188" i="14"/>
  <c r="N1187" i="14"/>
  <c r="N1186" i="14"/>
  <c r="N1185" i="14"/>
  <c r="N1184" i="14"/>
  <c r="N1183" i="14"/>
  <c r="N1182" i="14"/>
  <c r="N1181" i="14"/>
  <c r="N1180" i="14"/>
  <c r="N1179" i="14"/>
  <c r="N1178" i="14"/>
  <c r="N1177" i="14"/>
  <c r="N1176" i="14"/>
  <c r="N1175" i="14"/>
  <c r="N1174" i="14"/>
  <c r="N1173" i="14"/>
  <c r="N1172" i="14"/>
  <c r="N1171" i="14"/>
  <c r="N1170" i="14"/>
  <c r="N1169" i="14"/>
  <c r="N1168" i="14"/>
  <c r="N1167" i="14"/>
  <c r="N1166" i="14"/>
  <c r="N1165" i="14"/>
  <c r="N1164" i="14"/>
  <c r="N1163" i="14"/>
  <c r="N1162" i="14"/>
  <c r="N1161" i="14"/>
  <c r="N1160" i="14"/>
  <c r="N1159" i="14"/>
  <c r="N1158" i="14"/>
  <c r="N1157" i="14"/>
  <c r="N1156" i="14"/>
  <c r="N1155" i="14"/>
  <c r="N1154" i="14"/>
  <c r="N1153" i="14"/>
  <c r="N1152" i="14"/>
  <c r="N1151" i="14"/>
  <c r="N1150" i="14"/>
  <c r="N1149" i="14"/>
  <c r="N1148" i="14"/>
  <c r="N1147" i="14"/>
  <c r="N1146" i="14"/>
  <c r="N1145" i="14"/>
  <c r="N1144" i="14"/>
  <c r="N1143" i="14"/>
  <c r="N1142" i="14"/>
  <c r="N1141" i="14"/>
  <c r="N1140" i="14"/>
  <c r="N1139" i="14"/>
  <c r="N1138" i="14"/>
  <c r="N1137" i="14"/>
  <c r="N1136" i="14"/>
  <c r="N1135" i="14"/>
  <c r="N1134" i="14"/>
  <c r="N1133" i="14"/>
  <c r="N1132" i="14"/>
  <c r="N1131" i="14"/>
  <c r="N1130" i="14"/>
  <c r="N1129" i="14"/>
  <c r="N1128" i="14"/>
  <c r="N1127" i="14"/>
  <c r="N1126" i="14"/>
  <c r="N1125" i="14"/>
  <c r="N1124" i="14"/>
  <c r="N1123" i="14"/>
  <c r="N1122" i="14"/>
  <c r="N1121" i="14"/>
  <c r="N1120" i="14"/>
  <c r="N1119" i="14"/>
  <c r="N1118" i="14"/>
  <c r="N1117" i="14"/>
  <c r="N1116" i="14"/>
  <c r="N1115" i="14"/>
  <c r="N1114" i="14"/>
  <c r="N1113" i="14"/>
  <c r="N1112" i="14"/>
  <c r="N1111" i="14"/>
  <c r="N1110" i="14"/>
  <c r="N1109" i="14"/>
  <c r="N1108" i="14"/>
  <c r="N1107" i="14"/>
  <c r="N1106" i="14"/>
  <c r="N1105" i="14"/>
  <c r="N1104" i="14"/>
  <c r="N1103" i="14"/>
  <c r="N1102" i="14"/>
  <c r="N1101" i="14"/>
  <c r="N1100" i="14"/>
  <c r="N1099" i="14"/>
  <c r="N1098" i="14"/>
  <c r="N1097" i="14"/>
  <c r="N1096" i="14"/>
  <c r="N1095" i="14"/>
  <c r="N1094" i="14"/>
  <c r="N1093" i="14"/>
  <c r="N1092" i="14"/>
  <c r="N1091" i="14"/>
  <c r="N1090" i="14"/>
  <c r="N1089" i="14"/>
  <c r="N1088" i="14"/>
  <c r="N1087" i="14"/>
  <c r="N1086" i="14"/>
  <c r="N1085" i="14"/>
  <c r="N1084" i="14"/>
  <c r="N1083" i="14"/>
  <c r="N1082" i="14"/>
  <c r="N1081" i="14"/>
  <c r="N1080" i="14"/>
  <c r="N1079" i="14"/>
  <c r="N1078" i="14"/>
  <c r="N1077" i="14"/>
  <c r="N1076" i="14"/>
  <c r="N1075" i="14"/>
  <c r="N1074" i="14"/>
  <c r="N1073" i="14"/>
  <c r="N1072" i="14"/>
  <c r="N1071" i="14"/>
  <c r="N1070" i="14"/>
  <c r="N1069" i="14"/>
  <c r="N1068" i="14"/>
  <c r="N1067" i="14"/>
  <c r="N1066" i="14"/>
  <c r="N1065" i="14"/>
  <c r="N1064" i="14"/>
  <c r="N1063" i="14"/>
  <c r="N1062" i="14"/>
  <c r="N1061" i="14"/>
  <c r="N1060" i="14"/>
  <c r="N1059" i="14"/>
  <c r="N1058" i="14"/>
  <c r="N1057" i="14"/>
  <c r="N1056" i="14"/>
  <c r="N1055" i="14"/>
  <c r="N1054" i="14"/>
  <c r="N1053" i="14"/>
  <c r="N1052" i="14"/>
  <c r="N1051" i="14"/>
  <c r="N1050" i="14"/>
  <c r="N1049" i="14"/>
  <c r="N1048" i="14"/>
  <c r="N1047" i="14"/>
  <c r="N1046" i="14"/>
  <c r="N1045" i="14"/>
  <c r="N1044" i="14"/>
  <c r="N1043" i="14"/>
  <c r="N1042" i="14"/>
  <c r="N1041" i="14"/>
  <c r="N1040" i="14"/>
  <c r="N1039" i="14"/>
  <c r="N1038" i="14"/>
  <c r="N1037" i="14"/>
  <c r="N1036" i="14"/>
  <c r="N1035" i="14"/>
  <c r="N1034" i="14"/>
  <c r="N1033" i="14"/>
  <c r="N1032" i="14"/>
  <c r="N1031" i="14"/>
  <c r="N1030" i="14"/>
  <c r="N1029" i="14"/>
  <c r="N1028" i="14"/>
  <c r="N1027" i="14"/>
  <c r="N1026" i="14"/>
  <c r="N1025" i="14"/>
  <c r="N1024" i="14"/>
  <c r="N1023" i="14"/>
  <c r="N1022" i="14"/>
  <c r="N1021" i="14"/>
  <c r="N1020" i="14"/>
  <c r="N1019" i="14"/>
  <c r="N1018" i="14"/>
  <c r="N1017" i="14"/>
  <c r="N1016" i="14"/>
  <c r="N1015" i="14"/>
  <c r="N1014" i="14"/>
  <c r="N1013" i="14"/>
  <c r="N1012" i="14"/>
  <c r="N1011" i="14"/>
  <c r="N1010" i="14"/>
  <c r="N1009" i="14"/>
  <c r="N1008" i="14"/>
  <c r="N1007" i="14"/>
  <c r="N1006" i="14"/>
  <c r="N1005" i="14"/>
  <c r="N1004" i="14"/>
  <c r="N1003" i="14"/>
  <c r="N1002" i="14"/>
  <c r="N1001" i="14"/>
  <c r="N999" i="14"/>
  <c r="N998" i="14"/>
  <c r="N997" i="14"/>
  <c r="N996" i="14"/>
  <c r="N995" i="14"/>
  <c r="N994" i="14"/>
  <c r="N993" i="14"/>
  <c r="N992" i="14"/>
  <c r="N991" i="14"/>
  <c r="N990" i="14"/>
  <c r="N989" i="14"/>
  <c r="N988" i="14"/>
  <c r="N987" i="14"/>
  <c r="N986" i="14"/>
  <c r="N985" i="14"/>
  <c r="N984" i="14"/>
  <c r="N983" i="14"/>
  <c r="N982" i="14"/>
  <c r="N981" i="14"/>
  <c r="N980" i="14"/>
  <c r="N979" i="14"/>
  <c r="N978" i="14"/>
  <c r="N977" i="14"/>
  <c r="N976" i="14"/>
  <c r="N975" i="14"/>
  <c r="N974" i="14"/>
  <c r="N973" i="14"/>
  <c r="N972" i="14"/>
  <c r="N971" i="14"/>
  <c r="N970" i="14"/>
  <c r="N969" i="14"/>
  <c r="N968" i="14"/>
  <c r="N967" i="14"/>
  <c r="N966" i="14"/>
  <c r="N965" i="14"/>
  <c r="N964" i="14"/>
  <c r="N963" i="14"/>
  <c r="N962" i="14"/>
  <c r="N961" i="14"/>
  <c r="N960" i="14"/>
  <c r="N959" i="14"/>
  <c r="N958" i="14"/>
  <c r="N957" i="14"/>
  <c r="N956" i="14"/>
  <c r="N955" i="14"/>
  <c r="N954" i="14"/>
  <c r="N953" i="14"/>
  <c r="N952" i="14"/>
  <c r="N951" i="14"/>
  <c r="N950" i="14"/>
  <c r="N949" i="14"/>
  <c r="N948" i="14"/>
  <c r="N947" i="14"/>
  <c r="N946" i="14"/>
  <c r="N945" i="14"/>
  <c r="N944" i="14"/>
  <c r="N943" i="14"/>
  <c r="N942" i="14"/>
  <c r="N941" i="14"/>
  <c r="N940" i="14"/>
  <c r="N939" i="14"/>
  <c r="N938" i="14"/>
  <c r="N936" i="14"/>
  <c r="N935" i="14"/>
  <c r="N934" i="14"/>
  <c r="N933" i="14"/>
  <c r="N932" i="14"/>
  <c r="N931" i="14"/>
  <c r="N930" i="14"/>
  <c r="N929" i="14"/>
  <c r="N928" i="14"/>
  <c r="N927" i="14"/>
  <c r="N926" i="14"/>
  <c r="N925" i="14"/>
  <c r="N924" i="14"/>
  <c r="N923" i="14"/>
  <c r="N922" i="14"/>
  <c r="N921" i="14"/>
  <c r="N920" i="14"/>
  <c r="N919" i="14"/>
  <c r="N918" i="14"/>
  <c r="N917" i="14"/>
  <c r="N916" i="14"/>
  <c r="N915" i="14"/>
  <c r="N914" i="14"/>
  <c r="N913" i="14"/>
  <c r="N912" i="14"/>
  <c r="N911" i="14"/>
  <c r="N910" i="14"/>
  <c r="N909" i="14"/>
  <c r="N908" i="14"/>
  <c r="N907" i="14"/>
  <c r="N906" i="14"/>
  <c r="N905" i="14"/>
  <c r="N904" i="14"/>
  <c r="N903" i="14"/>
  <c r="N902" i="14"/>
  <c r="N901" i="14"/>
  <c r="N900" i="14"/>
  <c r="N899" i="14"/>
  <c r="N898" i="14"/>
  <c r="N897" i="14"/>
  <c r="N896" i="14"/>
  <c r="N895" i="14"/>
  <c r="N894" i="14"/>
  <c r="N893" i="14"/>
  <c r="N892" i="14"/>
  <c r="N891" i="14"/>
  <c r="N890" i="14"/>
  <c r="N889" i="14"/>
  <c r="N888" i="14"/>
  <c r="N887" i="14"/>
  <c r="N886" i="14"/>
  <c r="N885" i="14"/>
  <c r="N884" i="14"/>
  <c r="N883" i="14"/>
  <c r="N882" i="14"/>
  <c r="N881" i="14"/>
  <c r="N880" i="14"/>
  <c r="N879" i="14"/>
  <c r="N878" i="14"/>
  <c r="N877" i="14"/>
  <c r="N876" i="14"/>
  <c r="N875" i="14"/>
  <c r="N874" i="14"/>
  <c r="N873" i="14"/>
  <c r="N872" i="14"/>
  <c r="N871" i="14"/>
  <c r="N869" i="14"/>
  <c r="N868" i="14"/>
  <c r="N867" i="14"/>
  <c r="N866" i="14"/>
  <c r="N865" i="14"/>
  <c r="N864" i="14"/>
  <c r="N863" i="14"/>
  <c r="N862" i="14"/>
  <c r="N861" i="14"/>
  <c r="N860" i="14"/>
  <c r="N859" i="14"/>
  <c r="N858" i="14"/>
  <c r="N857" i="14"/>
  <c r="N856" i="14"/>
  <c r="N855" i="14"/>
  <c r="N854" i="14"/>
  <c r="N853" i="14"/>
  <c r="N852" i="14"/>
  <c r="N851" i="14"/>
  <c r="N850" i="14"/>
  <c r="N849" i="14"/>
  <c r="N848" i="14"/>
  <c r="N847" i="14"/>
  <c r="N846" i="14"/>
  <c r="N845" i="14"/>
  <c r="N844" i="14"/>
  <c r="N843" i="14"/>
  <c r="N842" i="14"/>
  <c r="N841" i="14"/>
  <c r="N840" i="14"/>
  <c r="N839" i="14"/>
  <c r="N838" i="14"/>
  <c r="N837" i="14"/>
  <c r="N836" i="14"/>
  <c r="N835" i="14"/>
  <c r="N834" i="14"/>
  <c r="N833" i="14"/>
  <c r="N831" i="14"/>
  <c r="N830" i="14"/>
  <c r="N829" i="14"/>
  <c r="N828" i="14"/>
  <c r="N827" i="14"/>
  <c r="N826" i="14"/>
  <c r="N825" i="14"/>
  <c r="N824" i="14"/>
  <c r="N823" i="14"/>
  <c r="N822" i="14"/>
  <c r="N821" i="14"/>
  <c r="N819" i="14"/>
  <c r="N818" i="14"/>
  <c r="N817" i="14"/>
  <c r="N816" i="14"/>
  <c r="N815" i="14"/>
  <c r="N814" i="14"/>
  <c r="N813" i="14"/>
  <c r="N812" i="14"/>
  <c r="N811" i="14"/>
  <c r="N810" i="14"/>
  <c r="N809" i="14"/>
  <c r="N808" i="14"/>
  <c r="N807" i="14"/>
  <c r="N806" i="14"/>
  <c r="N805" i="14"/>
  <c r="N804" i="14"/>
  <c r="N803" i="14"/>
  <c r="N802" i="14"/>
  <c r="N801" i="14"/>
  <c r="N800" i="14"/>
  <c r="N799" i="14"/>
  <c r="N798" i="14"/>
  <c r="N797" i="14"/>
  <c r="N796" i="14"/>
  <c r="N795" i="14"/>
  <c r="N794" i="14"/>
  <c r="N793" i="14"/>
  <c r="N792" i="14"/>
  <c r="N791" i="14"/>
  <c r="N790" i="14"/>
  <c r="N789" i="14"/>
  <c r="N788" i="14"/>
  <c r="N787" i="14"/>
  <c r="N786" i="14"/>
  <c r="N785" i="14"/>
  <c r="N784" i="14"/>
  <c r="N783" i="14"/>
  <c r="N782" i="14"/>
  <c r="N781" i="14"/>
  <c r="N780" i="14"/>
  <c r="N779" i="14"/>
  <c r="N778" i="14"/>
  <c r="N777" i="14"/>
  <c r="N776" i="14"/>
  <c r="N775" i="14"/>
  <c r="N774" i="14"/>
  <c r="N773" i="14"/>
  <c r="N772" i="14"/>
  <c r="N771" i="14"/>
  <c r="N770" i="14"/>
  <c r="N769" i="14"/>
  <c r="N768" i="14"/>
  <c r="N767" i="14"/>
  <c r="N766" i="14"/>
  <c r="N765" i="14"/>
  <c r="N764" i="14"/>
  <c r="N763" i="14"/>
  <c r="N762" i="14"/>
  <c r="N761" i="14"/>
  <c r="N760" i="14"/>
  <c r="N759" i="14"/>
  <c r="N758" i="14"/>
  <c r="N757" i="14"/>
  <c r="N756" i="14"/>
  <c r="N755" i="14"/>
  <c r="N754" i="14"/>
  <c r="N753" i="14"/>
  <c r="N752" i="14"/>
  <c r="N751" i="14"/>
  <c r="N750" i="14"/>
  <c r="N749" i="14"/>
  <c r="N748" i="14"/>
  <c r="N747" i="14"/>
  <c r="N746" i="14"/>
  <c r="N745" i="14"/>
  <c r="N744" i="14"/>
  <c r="N743" i="14"/>
  <c r="N742" i="14"/>
  <c r="N741" i="14"/>
  <c r="N740" i="14"/>
  <c r="N739" i="14"/>
  <c r="N738" i="14"/>
  <c r="N737" i="14"/>
  <c r="N736" i="14"/>
  <c r="N735" i="14"/>
  <c r="N734" i="14"/>
  <c r="N733" i="14"/>
  <c r="N732" i="14"/>
  <c r="N731" i="14"/>
  <c r="N730" i="14"/>
  <c r="N729" i="14"/>
  <c r="N728" i="14"/>
  <c r="N727" i="14"/>
  <c r="N726" i="14"/>
  <c r="N725" i="14"/>
  <c r="N724" i="14"/>
  <c r="N723" i="14"/>
  <c r="N722" i="14"/>
  <c r="N721" i="14"/>
  <c r="N720" i="14"/>
  <c r="N719" i="14"/>
  <c r="N718" i="14"/>
  <c r="N717" i="14"/>
  <c r="N716" i="14"/>
  <c r="N715" i="14"/>
  <c r="N714" i="14"/>
  <c r="N713" i="14"/>
  <c r="N712" i="14"/>
  <c r="N711" i="14"/>
  <c r="N710" i="14"/>
  <c r="N709" i="14"/>
  <c r="N708" i="14"/>
  <c r="N707" i="14"/>
  <c r="N706" i="14"/>
  <c r="N705" i="14"/>
  <c r="N704" i="14"/>
  <c r="N703" i="14"/>
  <c r="N702" i="14"/>
  <c r="N701" i="14"/>
  <c r="N700" i="14"/>
  <c r="N699" i="14"/>
  <c r="N698" i="14"/>
  <c r="N697" i="14"/>
  <c r="N696" i="14"/>
  <c r="N695" i="14"/>
  <c r="N694" i="14"/>
  <c r="N693" i="14"/>
  <c r="N692" i="14"/>
  <c r="N691" i="14"/>
  <c r="N690" i="14"/>
  <c r="N689" i="14"/>
  <c r="N688" i="14"/>
  <c r="N687" i="14"/>
  <c r="N686" i="14"/>
  <c r="N685" i="14"/>
  <c r="N684" i="14"/>
  <c r="N683" i="14"/>
  <c r="N682" i="14"/>
  <c r="N681" i="14"/>
  <c r="N680" i="14"/>
  <c r="N679" i="14"/>
  <c r="N678" i="14"/>
  <c r="N677" i="14"/>
  <c r="N676" i="14"/>
  <c r="N675" i="14"/>
  <c r="N674" i="14"/>
  <c r="N673" i="14"/>
  <c r="N672" i="14"/>
  <c r="N671" i="14"/>
  <c r="N670" i="14"/>
  <c r="N669" i="14"/>
  <c r="N668" i="14"/>
  <c r="N667" i="14"/>
  <c r="N666" i="14"/>
  <c r="N665" i="14"/>
  <c r="N664" i="14"/>
  <c r="N663" i="14"/>
  <c r="N662" i="14"/>
  <c r="N661" i="14"/>
  <c r="N660" i="14"/>
  <c r="N659" i="14"/>
  <c r="N658" i="14"/>
  <c r="N657" i="14"/>
  <c r="N656" i="14"/>
  <c r="N655" i="14"/>
  <c r="N654" i="14"/>
  <c r="N653" i="14"/>
  <c r="N652" i="14"/>
  <c r="N651" i="14"/>
  <c r="N650" i="14"/>
  <c r="N649" i="14"/>
  <c r="N648" i="14"/>
  <c r="N647" i="14"/>
  <c r="N646" i="14"/>
  <c r="N645" i="14"/>
  <c r="N644" i="14"/>
  <c r="N643" i="14"/>
  <c r="N642" i="14"/>
  <c r="N641" i="14"/>
  <c r="N640" i="14"/>
  <c r="N639" i="14"/>
  <c r="N638" i="14"/>
  <c r="N637" i="14"/>
  <c r="N636" i="14"/>
  <c r="N635" i="14"/>
  <c r="N634" i="14"/>
  <c r="N633" i="14"/>
  <c r="N632" i="14"/>
  <c r="N631" i="14"/>
  <c r="N630" i="14"/>
  <c r="N629" i="14"/>
  <c r="N628" i="14"/>
  <c r="N627" i="14"/>
  <c r="N626" i="14"/>
  <c r="N625" i="14"/>
  <c r="N624" i="14"/>
  <c r="N623" i="14"/>
  <c r="N622" i="14"/>
  <c r="N621" i="14"/>
  <c r="N620" i="14"/>
  <c r="N619" i="14"/>
  <c r="N618" i="14"/>
  <c r="N617" i="14"/>
  <c r="N616" i="14"/>
  <c r="N615" i="14"/>
  <c r="N614" i="14"/>
  <c r="N613" i="14"/>
  <c r="N612" i="14"/>
  <c r="N611" i="14"/>
  <c r="N610" i="14"/>
  <c r="N609" i="14"/>
  <c r="N608" i="14"/>
  <c r="N607" i="14"/>
  <c r="N606" i="14"/>
  <c r="N605" i="14"/>
  <c r="N604" i="14"/>
  <c r="N603" i="14"/>
  <c r="N602" i="14"/>
  <c r="N601" i="14"/>
  <c r="N600" i="14"/>
  <c r="N599" i="14"/>
  <c r="N598" i="14"/>
  <c r="N597" i="14"/>
  <c r="N596" i="14"/>
  <c r="N595" i="14"/>
  <c r="N594" i="14"/>
  <c r="N593" i="14"/>
  <c r="N592" i="14"/>
  <c r="N591" i="14"/>
  <c r="N590" i="14"/>
  <c r="N589" i="14"/>
  <c r="N588" i="14"/>
  <c r="N587" i="14"/>
  <c r="N586" i="14"/>
  <c r="N585" i="14"/>
  <c r="N584" i="14"/>
  <c r="N583" i="14"/>
  <c r="N582" i="14"/>
  <c r="N581" i="14"/>
  <c r="N580" i="14"/>
  <c r="N579" i="14"/>
  <c r="N578" i="14"/>
  <c r="N577" i="14"/>
  <c r="N576" i="14"/>
  <c r="N575" i="14"/>
  <c r="N574" i="14"/>
  <c r="N573" i="14"/>
  <c r="N572" i="14"/>
  <c r="N571" i="14"/>
  <c r="N570" i="14"/>
  <c r="N569" i="14"/>
  <c r="N568" i="14"/>
  <c r="N567" i="14"/>
  <c r="N566" i="14"/>
  <c r="N565" i="14"/>
  <c r="N564" i="14"/>
  <c r="N563" i="14"/>
  <c r="N562" i="14"/>
  <c r="N561" i="14"/>
  <c r="N560" i="14"/>
  <c r="N559" i="14"/>
  <c r="N558" i="14"/>
  <c r="N557" i="14"/>
  <c r="N556" i="14"/>
  <c r="N555" i="14"/>
  <c r="N554" i="14"/>
  <c r="N553" i="14"/>
  <c r="N552" i="14"/>
  <c r="N551" i="14"/>
  <c r="N550" i="14"/>
  <c r="N549" i="14"/>
  <c r="N548" i="14"/>
  <c r="N547" i="14"/>
  <c r="N546" i="14"/>
  <c r="N545" i="14"/>
  <c r="N544" i="14"/>
  <c r="N543" i="14"/>
  <c r="N542" i="14"/>
  <c r="N541" i="14"/>
  <c r="N540" i="14"/>
  <c r="N539" i="14"/>
  <c r="N538" i="14"/>
  <c r="N537" i="14"/>
  <c r="N536" i="14"/>
  <c r="N535" i="14"/>
  <c r="N534" i="14"/>
  <c r="N533" i="14"/>
  <c r="N532" i="14"/>
  <c r="N531" i="14"/>
  <c r="N530" i="14"/>
  <c r="N529" i="14"/>
  <c r="N528" i="14"/>
  <c r="N527" i="14"/>
  <c r="N526" i="14"/>
  <c r="N525" i="14"/>
  <c r="N524" i="14"/>
  <c r="N523" i="14"/>
  <c r="N522" i="14"/>
  <c r="N521" i="14"/>
  <c r="N520" i="14"/>
  <c r="N519" i="14"/>
  <c r="N518" i="14"/>
  <c r="N517" i="14"/>
  <c r="N516" i="14"/>
  <c r="N515" i="14"/>
  <c r="N514" i="14"/>
  <c r="N513" i="14"/>
  <c r="N512" i="14"/>
  <c r="N511" i="14"/>
  <c r="N510" i="14"/>
  <c r="N509" i="14"/>
  <c r="N508" i="14"/>
  <c r="N507" i="14"/>
  <c r="N506" i="14"/>
  <c r="N505" i="14"/>
  <c r="N504" i="14"/>
  <c r="N503" i="14"/>
  <c r="N502" i="14"/>
  <c r="N501" i="14"/>
  <c r="N500" i="14"/>
  <c r="N499" i="14"/>
  <c r="N498" i="14"/>
  <c r="N497" i="14"/>
  <c r="N496" i="14"/>
  <c r="N495" i="14"/>
  <c r="N494" i="14"/>
  <c r="N493" i="14"/>
  <c r="N492" i="14"/>
  <c r="N491" i="14"/>
  <c r="N490" i="14"/>
  <c r="N489" i="14"/>
  <c r="N488" i="14"/>
  <c r="N487" i="14"/>
  <c r="N486" i="14"/>
  <c r="N485" i="14"/>
  <c r="N484" i="14"/>
  <c r="N483" i="14"/>
  <c r="N482" i="14"/>
  <c r="N481" i="14"/>
  <c r="N480" i="14"/>
  <c r="N479" i="14"/>
  <c r="N478" i="14"/>
  <c r="N477" i="14"/>
  <c r="N476" i="14"/>
  <c r="N475" i="14"/>
  <c r="N474" i="14"/>
  <c r="N473" i="14"/>
  <c r="N472" i="14"/>
  <c r="N471" i="14"/>
  <c r="N470" i="14"/>
  <c r="N469" i="14"/>
  <c r="N468" i="14"/>
  <c r="N467" i="14"/>
  <c r="N466" i="14"/>
  <c r="N465" i="14"/>
  <c r="N464" i="14"/>
  <c r="N463" i="14"/>
  <c r="N462" i="14"/>
  <c r="N461" i="14"/>
  <c r="N460" i="14"/>
  <c r="N459" i="14"/>
  <c r="N458" i="14"/>
  <c r="N457" i="14"/>
  <c r="N456" i="14"/>
  <c r="N455" i="14"/>
  <c r="N454" i="14"/>
  <c r="N453" i="14"/>
  <c r="N452" i="14"/>
  <c r="N451" i="14"/>
  <c r="N450" i="14"/>
  <c r="N449" i="14"/>
  <c r="N448" i="14"/>
  <c r="N447" i="14"/>
  <c r="N446" i="14"/>
  <c r="N445" i="14"/>
  <c r="N444" i="14"/>
  <c r="N443" i="14"/>
  <c r="N442" i="14"/>
  <c r="N441" i="14"/>
  <c r="O440" i="14"/>
  <c r="N440" i="14"/>
  <c r="O439" i="14"/>
  <c r="N439" i="14"/>
  <c r="O438" i="14"/>
  <c r="N438" i="14"/>
  <c r="O437" i="14"/>
  <c r="N437" i="14"/>
  <c r="O436" i="14"/>
  <c r="N436" i="14"/>
  <c r="O435" i="14"/>
  <c r="N435" i="14"/>
  <c r="O434" i="14"/>
  <c r="N434" i="14"/>
  <c r="O433" i="14"/>
  <c r="N433" i="14"/>
  <c r="O432" i="14"/>
  <c r="N432" i="14"/>
  <c r="O431" i="14"/>
  <c r="N431" i="14"/>
  <c r="O430" i="14"/>
  <c r="N430" i="14"/>
  <c r="O429" i="14"/>
  <c r="N429" i="14"/>
  <c r="O428" i="14"/>
  <c r="N428" i="14"/>
  <c r="O427" i="14"/>
  <c r="N427" i="14"/>
  <c r="O426" i="14"/>
  <c r="N426" i="14"/>
  <c r="O425" i="14"/>
  <c r="N425" i="14"/>
  <c r="O424" i="14"/>
  <c r="N424" i="14"/>
  <c r="O423" i="14"/>
  <c r="N423" i="14"/>
  <c r="O422" i="14"/>
  <c r="N422" i="14"/>
  <c r="O421" i="14"/>
  <c r="N421" i="14"/>
  <c r="O420" i="14"/>
  <c r="N420" i="14"/>
  <c r="O419" i="14"/>
  <c r="N419" i="14"/>
  <c r="O418" i="14"/>
  <c r="N418" i="14"/>
  <c r="O417" i="14"/>
  <c r="N417" i="14"/>
  <c r="O416" i="14"/>
  <c r="N416" i="14"/>
  <c r="O415" i="14"/>
  <c r="N415" i="14"/>
  <c r="O414" i="14"/>
  <c r="N414" i="14"/>
  <c r="O413" i="14"/>
  <c r="N413" i="14"/>
  <c r="O412" i="14"/>
  <c r="N412" i="14"/>
  <c r="O411" i="14"/>
  <c r="N411" i="14"/>
  <c r="O410" i="14"/>
  <c r="N410" i="14"/>
  <c r="O409" i="14"/>
  <c r="N409" i="14"/>
  <c r="O408" i="14"/>
  <c r="N408" i="14"/>
  <c r="O407" i="14"/>
  <c r="N407" i="14"/>
  <c r="O406" i="14"/>
  <c r="N406" i="14"/>
  <c r="O405" i="14"/>
  <c r="N405" i="14"/>
  <c r="O404" i="14"/>
  <c r="N404" i="14"/>
  <c r="O403" i="14"/>
  <c r="N403" i="14"/>
  <c r="O402" i="14"/>
  <c r="N402" i="14"/>
  <c r="O401" i="14"/>
  <c r="N401" i="14"/>
  <c r="O400" i="14"/>
  <c r="N400" i="14"/>
  <c r="O399" i="14"/>
  <c r="N399" i="14"/>
  <c r="O398" i="14"/>
  <c r="N398" i="14"/>
  <c r="O397" i="14"/>
  <c r="N397" i="14"/>
  <c r="O396" i="14"/>
  <c r="N396" i="14"/>
  <c r="O395" i="14"/>
  <c r="N395" i="14"/>
  <c r="O394" i="14"/>
  <c r="N394" i="14"/>
  <c r="O393" i="14"/>
  <c r="N393" i="14"/>
  <c r="O392" i="14"/>
  <c r="N392" i="14"/>
  <c r="O391" i="14"/>
  <c r="N391" i="14"/>
  <c r="O390" i="14"/>
  <c r="N390" i="14"/>
  <c r="O389" i="14"/>
  <c r="N389" i="14"/>
  <c r="O388" i="14"/>
  <c r="N388" i="14"/>
  <c r="O387" i="14"/>
  <c r="N387" i="14"/>
  <c r="O386" i="14"/>
  <c r="N386" i="14"/>
  <c r="O385" i="14"/>
  <c r="N385" i="14"/>
  <c r="O384" i="14"/>
  <c r="N384" i="14"/>
  <c r="O383" i="14"/>
  <c r="N383" i="14"/>
  <c r="O382" i="14"/>
  <c r="N382" i="14"/>
  <c r="O381" i="14"/>
  <c r="N381" i="14"/>
  <c r="O380" i="14"/>
  <c r="N380" i="14"/>
  <c r="O379" i="14"/>
  <c r="N379" i="14"/>
  <c r="O378" i="14"/>
  <c r="N378" i="14"/>
  <c r="O377" i="14"/>
  <c r="N377" i="14"/>
  <c r="O376" i="14"/>
  <c r="N376" i="14"/>
  <c r="O375" i="14"/>
  <c r="N375" i="14"/>
  <c r="O374" i="14"/>
  <c r="N374" i="14"/>
  <c r="O373" i="14"/>
  <c r="N373" i="14"/>
  <c r="O372" i="14"/>
  <c r="N372" i="14"/>
  <c r="O371" i="14"/>
  <c r="N371" i="14"/>
  <c r="O370" i="14"/>
  <c r="N370" i="14"/>
  <c r="O369" i="14"/>
  <c r="N369" i="14"/>
  <c r="O368" i="14"/>
  <c r="N368" i="14"/>
  <c r="O367" i="14"/>
  <c r="N367" i="14"/>
  <c r="O366" i="14"/>
  <c r="N366" i="14"/>
  <c r="O365" i="14"/>
  <c r="N365" i="14"/>
  <c r="O364" i="14"/>
  <c r="N364" i="14"/>
  <c r="O363" i="14"/>
  <c r="N363" i="14"/>
  <c r="O362" i="14"/>
  <c r="N362" i="14"/>
  <c r="O361" i="14"/>
  <c r="N361" i="14"/>
  <c r="O360" i="14"/>
  <c r="N360" i="14"/>
  <c r="O359" i="14"/>
  <c r="N359" i="14"/>
  <c r="O358" i="14"/>
  <c r="N358" i="14"/>
  <c r="O357" i="14"/>
  <c r="N357" i="14"/>
  <c r="O356" i="14"/>
  <c r="N356" i="14"/>
  <c r="O355" i="14"/>
  <c r="N355" i="14"/>
  <c r="O354" i="14"/>
  <c r="N354" i="14"/>
  <c r="O353" i="14"/>
  <c r="N353" i="14"/>
  <c r="O352" i="14"/>
  <c r="N352" i="14"/>
  <c r="N351" i="14"/>
  <c r="N350" i="14"/>
  <c r="N349" i="14"/>
  <c r="N348" i="14"/>
  <c r="N347" i="14"/>
  <c r="N346" i="14"/>
  <c r="N345" i="14"/>
  <c r="N344" i="14"/>
  <c r="N343" i="14"/>
  <c r="N342" i="14"/>
  <c r="N341" i="14"/>
  <c r="N340" i="14"/>
  <c r="N339" i="14"/>
  <c r="N338" i="14"/>
  <c r="N337" i="14"/>
  <c r="N336" i="14"/>
  <c r="N335" i="14"/>
  <c r="N334" i="14"/>
  <c r="N333" i="14"/>
  <c r="N332" i="14"/>
  <c r="N331" i="14"/>
  <c r="N330" i="14"/>
  <c r="N329" i="14"/>
  <c r="N328" i="14"/>
  <c r="N327" i="14"/>
  <c r="N326" i="14"/>
  <c r="N325" i="14"/>
  <c r="N324" i="14"/>
  <c r="N323" i="14"/>
  <c r="N322" i="14"/>
  <c r="N321" i="14"/>
  <c r="N320" i="14"/>
  <c r="N319" i="14"/>
  <c r="N318" i="14"/>
  <c r="N317" i="14"/>
  <c r="N316" i="14"/>
  <c r="N315" i="14"/>
  <c r="N314" i="14"/>
  <c r="N313" i="14"/>
  <c r="N312" i="14"/>
  <c r="N311" i="14"/>
  <c r="N310" i="14"/>
  <c r="N309" i="14"/>
  <c r="N308" i="14"/>
  <c r="N307" i="14"/>
  <c r="N306" i="14"/>
  <c r="N305" i="14"/>
  <c r="N304" i="14"/>
  <c r="N303" i="14"/>
  <c r="N302" i="14"/>
  <c r="N301" i="14"/>
  <c r="N300" i="14"/>
  <c r="N299" i="14"/>
  <c r="N298" i="14"/>
  <c r="N297" i="14"/>
  <c r="N296" i="14"/>
  <c r="N295" i="14"/>
  <c r="N294" i="14"/>
  <c r="N293" i="14"/>
  <c r="N292" i="14"/>
  <c r="N291" i="14"/>
  <c r="N290" i="14"/>
  <c r="N289" i="14"/>
  <c r="N288" i="14"/>
  <c r="N287" i="14"/>
  <c r="N286" i="14"/>
  <c r="N285" i="14"/>
  <c r="N284" i="14"/>
  <c r="N283" i="14"/>
  <c r="N282" i="14"/>
  <c r="N281" i="14"/>
  <c r="N280" i="14"/>
  <c r="N279" i="14"/>
  <c r="N278" i="14"/>
  <c r="N277" i="14"/>
  <c r="N276" i="14"/>
  <c r="N275" i="14"/>
  <c r="N274" i="14"/>
  <c r="N273" i="14"/>
  <c r="N272" i="14"/>
  <c r="N271" i="14"/>
  <c r="N270" i="14"/>
  <c r="N269" i="14"/>
  <c r="N268" i="14"/>
  <c r="N267" i="14"/>
  <c r="N266" i="14"/>
  <c r="N265" i="14"/>
  <c r="N264" i="14"/>
  <c r="N263" i="14"/>
  <c r="N262" i="14"/>
  <c r="N261" i="14"/>
  <c r="N260" i="14"/>
  <c r="N259" i="14"/>
  <c r="N258" i="14"/>
  <c r="N257" i="14"/>
  <c r="N256" i="14"/>
  <c r="N255" i="14"/>
  <c r="N254" i="14"/>
  <c r="N253" i="14"/>
  <c r="N252" i="14"/>
  <c r="N251" i="14"/>
  <c r="N250" i="14"/>
  <c r="N249" i="14"/>
  <c r="N248" i="14"/>
  <c r="N247" i="14"/>
  <c r="N246" i="14"/>
  <c r="N245" i="14"/>
  <c r="N244" i="14"/>
  <c r="N243" i="14"/>
  <c r="N242" i="14"/>
  <c r="N241" i="14"/>
  <c r="N240" i="14"/>
  <c r="N239" i="14"/>
  <c r="N238" i="14"/>
  <c r="N237" i="14"/>
  <c r="N236" i="14"/>
  <c r="N235" i="14"/>
  <c r="N234" i="14"/>
  <c r="N233" i="14"/>
  <c r="N232" i="14"/>
  <c r="N231" i="14"/>
  <c r="N230" i="14"/>
  <c r="N229" i="14"/>
  <c r="N228" i="14"/>
  <c r="N227" i="14"/>
  <c r="N226" i="14"/>
  <c r="N225" i="14"/>
  <c r="N224" i="14"/>
  <c r="N223" i="14"/>
  <c r="N222" i="14"/>
  <c r="N221" i="14"/>
  <c r="N220" i="14"/>
  <c r="N219" i="14"/>
  <c r="N218" i="14"/>
  <c r="N217" i="14"/>
  <c r="N216" i="14"/>
  <c r="N215" i="14"/>
  <c r="N214" i="14"/>
  <c r="N213" i="14"/>
  <c r="N212" i="14"/>
  <c r="N211" i="14"/>
  <c r="N210" i="14"/>
  <c r="N209" i="14"/>
  <c r="N208" i="14"/>
  <c r="N207" i="14"/>
  <c r="N206" i="14"/>
  <c r="N205" i="14"/>
  <c r="N204" i="14"/>
  <c r="N203" i="14"/>
  <c r="N202" i="14"/>
  <c r="N201" i="14"/>
  <c r="N200" i="14"/>
  <c r="N199" i="14"/>
  <c r="N198" i="14"/>
  <c r="N197" i="14"/>
  <c r="N196" i="14"/>
  <c r="N195" i="14"/>
  <c r="N194" i="14"/>
  <c r="N193" i="14"/>
  <c r="N192" i="14"/>
  <c r="N191" i="14"/>
  <c r="N190" i="14"/>
  <c r="N189" i="14"/>
  <c r="N188" i="14"/>
  <c r="N187" i="14"/>
  <c r="N186" i="14"/>
  <c r="N185" i="14"/>
  <c r="N184" i="14"/>
  <c r="N183" i="14"/>
  <c r="N182" i="14"/>
  <c r="N181" i="14"/>
  <c r="N180" i="14"/>
  <c r="N179" i="14"/>
  <c r="N178" i="14"/>
  <c r="N177" i="14"/>
  <c r="N176" i="14"/>
  <c r="N175" i="14"/>
  <c r="N174" i="14"/>
  <c r="N173" i="14"/>
  <c r="N172" i="14"/>
  <c r="N171" i="14"/>
  <c r="N170" i="14"/>
  <c r="N169" i="14"/>
  <c r="N168" i="14"/>
  <c r="N167" i="14"/>
  <c r="N166" i="14"/>
  <c r="N165" i="14"/>
  <c r="N164" i="14"/>
  <c r="N163" i="14"/>
  <c r="N162" i="14"/>
  <c r="N161" i="14"/>
  <c r="N160" i="14"/>
  <c r="N159" i="14"/>
  <c r="N158" i="14"/>
  <c r="N157" i="14"/>
  <c r="N156" i="14"/>
  <c r="N155" i="14"/>
  <c r="N154" i="14"/>
  <c r="N153" i="14"/>
  <c r="N152" i="14"/>
  <c r="N151" i="14"/>
  <c r="N150" i="14"/>
  <c r="N149" i="14"/>
  <c r="N148" i="14"/>
  <c r="N147" i="14"/>
  <c r="N146" i="14"/>
  <c r="N145" i="14"/>
  <c r="N144" i="14"/>
  <c r="N143" i="14"/>
  <c r="N142" i="14"/>
  <c r="N141" i="14"/>
  <c r="N140" i="14"/>
  <c r="N139" i="14"/>
  <c r="N138" i="14"/>
  <c r="N137" i="14"/>
  <c r="N136" i="14"/>
  <c r="N135" i="14"/>
  <c r="N134" i="14"/>
  <c r="N133" i="14"/>
  <c r="N132" i="14"/>
  <c r="N131" i="14"/>
  <c r="N130" i="14"/>
  <c r="N129" i="14"/>
  <c r="N128" i="14"/>
  <c r="N127" i="14"/>
  <c r="N126" i="14"/>
  <c r="N125" i="14"/>
  <c r="N124" i="14"/>
  <c r="N123" i="14"/>
  <c r="N122" i="14"/>
  <c r="N121" i="14"/>
  <c r="N120" i="14"/>
  <c r="N119" i="14"/>
  <c r="N118" i="14"/>
  <c r="N117" i="14"/>
  <c r="N116" i="14"/>
  <c r="N115" i="14"/>
  <c r="N114" i="14"/>
  <c r="N113" i="14"/>
  <c r="N112" i="14"/>
  <c r="N111" i="14"/>
  <c r="N110" i="14"/>
  <c r="N109" i="14"/>
  <c r="N108" i="14"/>
  <c r="N107" i="14"/>
  <c r="N106" i="14"/>
  <c r="N105" i="14"/>
  <c r="N104" i="14"/>
  <c r="N103" i="14"/>
  <c r="N102" i="14"/>
  <c r="N101" i="14"/>
  <c r="N100" i="14"/>
  <c r="N99" i="14"/>
  <c r="N98" i="14"/>
  <c r="N97" i="14"/>
  <c r="N96" i="14"/>
  <c r="N95" i="14"/>
  <c r="N94" i="14"/>
  <c r="N93" i="14"/>
  <c r="N92" i="14"/>
  <c r="N91" i="14"/>
  <c r="N90" i="14"/>
  <c r="N89" i="14"/>
  <c r="N88" i="14"/>
  <c r="N87" i="14"/>
  <c r="N86" i="14"/>
  <c r="N85" i="14"/>
  <c r="N84" i="14"/>
  <c r="N83" i="14"/>
  <c r="N82" i="14"/>
  <c r="N81" i="14"/>
  <c r="N80" i="14"/>
  <c r="N79" i="14"/>
  <c r="N78" i="14"/>
  <c r="N77" i="14"/>
  <c r="N76" i="14"/>
  <c r="N75" i="14"/>
  <c r="N74" i="14"/>
  <c r="N73" i="14"/>
  <c r="N72" i="14"/>
  <c r="N71" i="14"/>
  <c r="N70" i="14"/>
  <c r="N69" i="14"/>
  <c r="N68" i="14"/>
  <c r="N67" i="14"/>
  <c r="N66" i="14"/>
  <c r="N65" i="14"/>
  <c r="N64" i="14"/>
  <c r="N63" i="14"/>
  <c r="N62" i="14"/>
  <c r="N61" i="14"/>
  <c r="N60" i="14"/>
  <c r="N59" i="14"/>
  <c r="N58" i="14"/>
  <c r="N57" i="14"/>
  <c r="N56" i="14"/>
  <c r="N55" i="14"/>
  <c r="N54" i="14"/>
  <c r="N53" i="14"/>
  <c r="N52" i="14"/>
  <c r="N51" i="14"/>
  <c r="N50" i="14"/>
  <c r="N49" i="14"/>
  <c r="N48" i="14"/>
  <c r="N47" i="14"/>
  <c r="N46" i="14"/>
  <c r="N45" i="14"/>
  <c r="N44" i="14"/>
  <c r="N43" i="14"/>
  <c r="N42" i="14"/>
  <c r="N41" i="14"/>
  <c r="N40" i="14"/>
  <c r="N39" i="14"/>
  <c r="N38" i="14"/>
  <c r="N37" i="14"/>
  <c r="N36" i="14"/>
  <c r="N35" i="14"/>
  <c r="N34" i="14"/>
  <c r="N33" i="14"/>
  <c r="N32" i="14"/>
  <c r="N31" i="14"/>
  <c r="N30" i="14"/>
  <c r="N29" i="14"/>
  <c r="N28" i="14"/>
  <c r="N27" i="14"/>
  <c r="N26" i="14"/>
  <c r="N25" i="14"/>
  <c r="N24" i="14"/>
  <c r="N23" i="14"/>
  <c r="N22" i="14"/>
  <c r="N21" i="14"/>
  <c r="N20" i="14"/>
  <c r="N19" i="14"/>
  <c r="N18" i="14"/>
  <c r="N17" i="14"/>
  <c r="N16" i="14"/>
  <c r="N15" i="14"/>
  <c r="N14" i="14"/>
  <c r="N13" i="14"/>
  <c r="N12" i="14"/>
  <c r="N11" i="14"/>
  <c r="N10" i="14"/>
  <c r="N9" i="14"/>
  <c r="N8" i="14"/>
  <c r="N7" i="14"/>
  <c r="N6" i="14"/>
  <c r="N5" i="14"/>
  <c r="L3" i="13"/>
  <c r="M3" i="13"/>
  <c r="N3" i="13"/>
  <c r="L6" i="13"/>
  <c r="M6" i="13"/>
  <c r="N6" i="13"/>
  <c r="L7" i="13"/>
  <c r="M7" i="13"/>
  <c r="N7" i="13"/>
  <c r="L8" i="13"/>
  <c r="M8" i="13"/>
  <c r="N8" i="13"/>
  <c r="L10" i="13"/>
  <c r="M10" i="13"/>
  <c r="N10" i="13"/>
  <c r="L14" i="13"/>
  <c r="M14" i="13"/>
  <c r="N14" i="13"/>
  <c r="L2" i="13"/>
  <c r="M2" i="13"/>
  <c r="N2" i="13"/>
  <c r="N829" i="2"/>
  <c r="N827" i="2"/>
  <c r="N826" i="2"/>
  <c r="N825" i="2"/>
  <c r="N824" i="2"/>
  <c r="N822" i="2"/>
  <c r="N821" i="2"/>
  <c r="N820" i="2"/>
  <c r="N819" i="2"/>
  <c r="N818" i="2"/>
  <c r="N817" i="2"/>
  <c r="N816" i="2"/>
  <c r="N815" i="2"/>
  <c r="L787" i="2"/>
  <c r="M787" i="2"/>
  <c r="N787" i="2"/>
  <c r="L788" i="2"/>
  <c r="M788" i="2"/>
  <c r="N788" i="2"/>
  <c r="L789" i="2"/>
  <c r="M789" i="2"/>
  <c r="N789" i="2"/>
  <c r="L791" i="2"/>
  <c r="M791" i="2"/>
  <c r="N791" i="2"/>
  <c r="L795" i="2"/>
  <c r="M795" i="2"/>
  <c r="N795" i="2"/>
  <c r="L796" i="2"/>
  <c r="M796" i="2"/>
  <c r="N796" i="2"/>
  <c r="L801" i="2"/>
  <c r="M801" i="2"/>
  <c r="N801" i="2"/>
  <c r="L802" i="2"/>
  <c r="M802" i="2"/>
  <c r="N802" i="2"/>
  <c r="L807" i="2"/>
  <c r="M807" i="2"/>
  <c r="N807" i="2"/>
  <c r="L812" i="2"/>
  <c r="M812" i="2"/>
  <c r="N812" i="2"/>
  <c r="L813" i="2"/>
  <c r="M813" i="2"/>
  <c r="N813" i="2"/>
  <c r="L762" i="2"/>
  <c r="M762" i="2"/>
  <c r="N762" i="2"/>
  <c r="L763" i="2"/>
  <c r="M763" i="2"/>
  <c r="N763" i="2"/>
  <c r="L764" i="2"/>
  <c r="M764" i="2"/>
  <c r="N764" i="2"/>
  <c r="L765" i="2"/>
  <c r="M765" i="2"/>
  <c r="N765" i="2"/>
  <c r="L766" i="2"/>
  <c r="M766" i="2"/>
  <c r="N766" i="2"/>
  <c r="L767" i="2"/>
  <c r="M767" i="2"/>
  <c r="N767" i="2"/>
  <c r="L768" i="2"/>
  <c r="M768" i="2"/>
  <c r="N768" i="2"/>
  <c r="L769" i="2"/>
  <c r="M769" i="2"/>
  <c r="N769" i="2"/>
  <c r="L770" i="2"/>
  <c r="M770" i="2"/>
  <c r="N770" i="2"/>
  <c r="M761" i="2"/>
  <c r="L761" i="2"/>
  <c r="N761" i="2"/>
  <c r="L721" i="2"/>
  <c r="M721" i="2"/>
  <c r="N721" i="2"/>
  <c r="L722" i="2"/>
  <c r="M722" i="2"/>
  <c r="L723" i="2"/>
  <c r="M723" i="2"/>
  <c r="N723" i="2"/>
  <c r="L724" i="2"/>
  <c r="M724" i="2"/>
  <c r="N724" i="2"/>
  <c r="L725" i="2"/>
  <c r="M725" i="2"/>
  <c r="L726" i="2"/>
  <c r="M726" i="2"/>
  <c r="N726" i="2"/>
  <c r="L727" i="2"/>
  <c r="M727" i="2"/>
  <c r="N727" i="2"/>
  <c r="L728" i="2"/>
  <c r="M728" i="2"/>
  <c r="N728" i="2"/>
  <c r="L730" i="2"/>
  <c r="M730" i="2"/>
  <c r="L732" i="2"/>
  <c r="M732" i="2"/>
  <c r="L733" i="2"/>
  <c r="M733" i="2"/>
  <c r="N733" i="2"/>
  <c r="L734" i="2"/>
  <c r="M734" i="2"/>
  <c r="N734" i="2"/>
  <c r="L738" i="2"/>
  <c r="M738" i="2"/>
  <c r="N738" i="2"/>
  <c r="L739" i="2"/>
  <c r="M739" i="2"/>
  <c r="N739" i="2"/>
  <c r="L740" i="2"/>
  <c r="M740" i="2"/>
  <c r="N740" i="2"/>
  <c r="L741" i="2"/>
  <c r="M741" i="2"/>
  <c r="L746" i="2"/>
  <c r="M746" i="2"/>
  <c r="N746" i="2"/>
  <c r="L747" i="2"/>
  <c r="M747" i="2"/>
  <c r="N747" i="2"/>
  <c r="L748" i="2"/>
  <c r="M748" i="2"/>
  <c r="N748" i="2"/>
  <c r="L757" i="2"/>
  <c r="M757" i="2"/>
  <c r="N757" i="2"/>
  <c r="F19" i="11"/>
  <c r="F31" i="11" s="1"/>
  <c r="F35" i="11" s="1"/>
  <c r="E19" i="11"/>
  <c r="D19" i="11"/>
  <c r="C19" i="11"/>
  <c r="B19" i="11"/>
  <c r="L718" i="2"/>
  <c r="M718" i="2"/>
  <c r="N718" i="2"/>
  <c r="L719" i="2"/>
  <c r="M719" i="2"/>
  <c r="N719" i="2"/>
  <c r="L720" i="2"/>
  <c r="M720" i="2"/>
  <c r="N716" i="2"/>
  <c r="M716" i="2"/>
  <c r="L716" i="2"/>
  <c r="L700" i="2"/>
  <c r="M700" i="2"/>
  <c r="N700" i="2"/>
  <c r="L701" i="2"/>
  <c r="M701" i="2"/>
  <c r="N701" i="2"/>
  <c r="L703" i="2"/>
  <c r="M703" i="2"/>
  <c r="L706" i="2"/>
  <c r="M706" i="2"/>
  <c r="N706" i="2"/>
  <c r="L707" i="2"/>
  <c r="M707" i="2"/>
  <c r="N707" i="2"/>
  <c r="L708" i="2"/>
  <c r="M708" i="2"/>
  <c r="N708" i="2"/>
  <c r="L711" i="2"/>
  <c r="M711" i="2"/>
  <c r="N711" i="2"/>
  <c r="L712" i="2"/>
  <c r="M712" i="2"/>
  <c r="N712" i="2"/>
  <c r="L713" i="2"/>
  <c r="M713" i="2"/>
  <c r="N713" i="2"/>
  <c r="L714" i="2"/>
  <c r="M714" i="2"/>
  <c r="N714" i="2"/>
  <c r="L715" i="2"/>
  <c r="M715" i="2"/>
  <c r="N715" i="2"/>
  <c r="L688" i="2"/>
  <c r="L684" i="2"/>
  <c r="M684" i="2"/>
  <c r="N684" i="2"/>
  <c r="L685" i="2"/>
  <c r="M685" i="2"/>
  <c r="L686" i="2"/>
  <c r="M686" i="2"/>
  <c r="N686" i="2"/>
  <c r="L687" i="2"/>
  <c r="M687" i="2"/>
  <c r="N687" i="2"/>
  <c r="M688" i="2"/>
  <c r="N688" i="2"/>
  <c r="L689" i="2"/>
  <c r="M689" i="2"/>
  <c r="L691" i="2"/>
  <c r="M691" i="2"/>
  <c r="N691" i="2"/>
  <c r="L692" i="2"/>
  <c r="M692" i="2"/>
  <c r="L693" i="2"/>
  <c r="M693" i="2"/>
  <c r="N693" i="2"/>
  <c r="L696" i="2"/>
  <c r="M696" i="2"/>
  <c r="N696" i="2"/>
  <c r="L697" i="2"/>
  <c r="M697" i="2"/>
  <c r="N697" i="2"/>
  <c r="M673" i="2"/>
  <c r="L673" i="2"/>
  <c r="M681" i="2"/>
  <c r="L681" i="2"/>
  <c r="M680" i="2"/>
  <c r="L680" i="2"/>
  <c r="M672" i="2"/>
  <c r="L672" i="2"/>
  <c r="M670" i="2"/>
  <c r="L670" i="2"/>
  <c r="N676" i="2"/>
  <c r="N677" i="2"/>
  <c r="N678" i="2"/>
  <c r="N679" i="2"/>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J3" i="4"/>
  <c r="J4" i="4"/>
  <c r="I3" i="4"/>
  <c r="I4" i="4"/>
  <c r="H3" i="4"/>
  <c r="H4" i="4"/>
  <c r="J2" i="4"/>
  <c r="I2" i="4"/>
  <c r="H2"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I204" i="4"/>
  <c r="H204" i="4"/>
  <c r="J749" i="3"/>
  <c r="J748" i="3"/>
  <c r="J745" i="3"/>
  <c r="J744" i="3"/>
  <c r="I749" i="3"/>
  <c r="I748" i="3"/>
  <c r="I745" i="3"/>
  <c r="I744" i="3"/>
  <c r="I734" i="3"/>
  <c r="H749" i="3"/>
  <c r="H748" i="3"/>
  <c r="H745" i="3"/>
  <c r="H744" i="3"/>
  <c r="H734" i="3"/>
  <c r="H108"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6" i="3"/>
  <c r="J747"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J2" i="3"/>
  <c r="I2" i="3"/>
  <c r="H2" i="3"/>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8" i="1"/>
  <c r="I429" i="1"/>
  <c r="I430" i="1"/>
  <c r="I431" i="1"/>
  <c r="I432" i="1"/>
  <c r="I433" i="1"/>
  <c r="I434" i="1"/>
  <c r="I435" i="1"/>
  <c r="I438" i="1"/>
  <c r="I439"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90" i="1"/>
  <c r="I491" i="1"/>
  <c r="I492" i="1"/>
  <c r="I493" i="1"/>
  <c r="I494" i="1"/>
  <c r="I495" i="1"/>
  <c r="I496" i="1"/>
  <c r="I497"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6" i="1"/>
  <c r="I527" i="1"/>
  <c r="I528" i="1"/>
  <c r="I529" i="1"/>
  <c r="I530" i="1"/>
  <c r="I531"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8" i="1"/>
  <c r="H429" i="1"/>
  <c r="H430" i="1"/>
  <c r="H431" i="1"/>
  <c r="H432" i="1"/>
  <c r="H433" i="1"/>
  <c r="H434" i="1"/>
  <c r="H435" i="1"/>
  <c r="H438" i="1"/>
  <c r="H439"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90" i="1"/>
  <c r="H491" i="1"/>
  <c r="H492" i="1"/>
  <c r="H493" i="1"/>
  <c r="H494" i="1"/>
  <c r="H495" i="1"/>
  <c r="H496" i="1"/>
  <c r="H497"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6" i="1"/>
  <c r="H527" i="1"/>
  <c r="H528" i="1"/>
  <c r="H529" i="1"/>
  <c r="H530" i="1"/>
  <c r="H531"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2"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8" i="1"/>
  <c r="J429" i="1"/>
  <c r="J430" i="1"/>
  <c r="J431" i="1"/>
  <c r="J432" i="1"/>
  <c r="J433" i="1"/>
  <c r="J434" i="1"/>
  <c r="J435" i="1"/>
  <c r="J438" i="1"/>
  <c r="J439"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90" i="1"/>
  <c r="J491" i="1"/>
  <c r="J492" i="1"/>
  <c r="J493" i="1"/>
  <c r="J494" i="1"/>
  <c r="J495" i="1"/>
  <c r="J496" i="1"/>
  <c r="J497"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6" i="1"/>
  <c r="J527" i="1"/>
  <c r="J528" i="1"/>
  <c r="J529" i="1"/>
  <c r="J530" i="1"/>
  <c r="J531"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I2" i="1"/>
  <c r="N2" i="2"/>
  <c r="N3"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9" i="2"/>
  <c r="N40" i="2"/>
  <c r="N41" i="2"/>
  <c r="N42" i="2"/>
  <c r="N43" i="2"/>
  <c r="N44" i="2"/>
  <c r="N45" i="2"/>
  <c r="N46" i="2"/>
  <c r="N47" i="2"/>
  <c r="N48" i="2"/>
  <c r="N49" i="2"/>
  <c r="N51" i="2"/>
  <c r="N52" i="2"/>
  <c r="N53" i="2"/>
  <c r="N54" i="2"/>
  <c r="N55" i="2"/>
  <c r="N56" i="2"/>
  <c r="N57" i="2"/>
  <c r="N58" i="2"/>
  <c r="N59" i="2"/>
  <c r="N60" i="2"/>
  <c r="N62" i="2"/>
  <c r="N64" i="2"/>
  <c r="N65" i="2"/>
  <c r="N66" i="2"/>
  <c r="N67" i="2"/>
  <c r="N68" i="2"/>
  <c r="N69" i="2"/>
  <c r="N70" i="2"/>
  <c r="N71"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4" i="2"/>
  <c r="N135" i="2"/>
  <c r="N136" i="2"/>
  <c r="N137" i="2"/>
  <c r="N138" i="2"/>
  <c r="N139" i="2"/>
  <c r="N140" i="2"/>
  <c r="N141" i="2"/>
  <c r="N142" i="2"/>
  <c r="N143" i="2"/>
  <c r="N144" i="2"/>
  <c r="N145" i="2"/>
  <c r="N146" i="2"/>
  <c r="N147" i="2"/>
  <c r="N148" i="2"/>
  <c r="N149" i="2"/>
  <c r="N150" i="2"/>
  <c r="N151" i="2"/>
  <c r="N152" i="2"/>
  <c r="N154" i="2"/>
  <c r="N160" i="2"/>
  <c r="N162" i="2"/>
  <c r="N163" i="2"/>
  <c r="N164" i="2"/>
  <c r="N165" i="2"/>
  <c r="N166" i="2"/>
  <c r="N167" i="2"/>
  <c r="N168" i="2"/>
  <c r="N169" i="2"/>
  <c r="N170" i="2"/>
  <c r="N171" i="2"/>
  <c r="N172" i="2"/>
  <c r="N173" i="2"/>
  <c r="N175" i="2"/>
  <c r="N177" i="2"/>
  <c r="N179" i="2"/>
  <c r="N180" i="2"/>
  <c r="N181" i="2"/>
  <c r="N182" i="2"/>
  <c r="N185" i="2"/>
  <c r="N186" i="2"/>
  <c r="N187" i="2"/>
  <c r="N188" i="2"/>
  <c r="N190" i="2"/>
  <c r="N191" i="2"/>
  <c r="N193" i="2"/>
  <c r="N194" i="2"/>
  <c r="N195" i="2"/>
  <c r="N196" i="2"/>
  <c r="N197" i="2"/>
  <c r="N198" i="2"/>
  <c r="N199" i="2"/>
  <c r="N200" i="2"/>
  <c r="N201" i="2"/>
  <c r="N202" i="2"/>
  <c r="N203" i="2"/>
  <c r="N204" i="2"/>
  <c r="N205" i="2"/>
  <c r="N206"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50" i="2"/>
  <c r="N251" i="2"/>
  <c r="N252" i="2"/>
  <c r="N253" i="2"/>
  <c r="N254" i="2"/>
  <c r="N255" i="2"/>
  <c r="N256" i="2"/>
  <c r="N257" i="2"/>
  <c r="N258" i="2"/>
  <c r="N259" i="2"/>
  <c r="N260" i="2"/>
  <c r="N261" i="2"/>
  <c r="N262" i="2"/>
  <c r="N263" i="2"/>
  <c r="N264" i="2"/>
  <c r="N265" i="2"/>
  <c r="N267" i="2"/>
  <c r="N268" i="2"/>
  <c r="N269" i="2"/>
  <c r="N270" i="2"/>
  <c r="N272" i="2"/>
  <c r="N273" i="2"/>
  <c r="N274" i="2"/>
  <c r="N275" i="2"/>
  <c r="N276" i="2"/>
  <c r="N277" i="2"/>
  <c r="N278" i="2"/>
  <c r="N279" i="2"/>
  <c r="N280" i="2"/>
  <c r="N281" i="2"/>
  <c r="N282" i="2"/>
  <c r="N284" i="2"/>
  <c r="N285" i="2"/>
  <c r="N286" i="2"/>
  <c r="N289" i="2"/>
  <c r="N290" i="2"/>
  <c r="N291" i="2"/>
  <c r="N292" i="2"/>
  <c r="N293" i="2"/>
  <c r="N294" i="2"/>
  <c r="N296" i="2"/>
  <c r="N297" i="2"/>
  <c r="N300" i="2"/>
  <c r="N301" i="2"/>
  <c r="N302" i="2"/>
  <c r="N303" i="2"/>
  <c r="N305" i="2"/>
  <c r="N307" i="2"/>
  <c r="N308" i="2"/>
  <c r="N309" i="2"/>
  <c r="N310"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2" i="2"/>
  <c r="N343" i="2"/>
  <c r="N344" i="2"/>
  <c r="N345" i="2"/>
  <c r="N346" i="2"/>
  <c r="N347" i="2"/>
  <c r="N348" i="2"/>
  <c r="N349" i="2"/>
  <c r="N350" i="2"/>
  <c r="N351" i="2"/>
  <c r="N352" i="2"/>
  <c r="N353" i="2"/>
  <c r="N354" i="2"/>
  <c r="N355" i="2"/>
  <c r="N356" i="2"/>
  <c r="N357" i="2"/>
  <c r="N358" i="2"/>
  <c r="N360" i="2"/>
  <c r="N362" i="2"/>
  <c r="N363" i="2"/>
  <c r="N364" i="2"/>
  <c r="N365" i="2"/>
  <c r="N366" i="2"/>
  <c r="N367" i="2"/>
  <c r="N368" i="2"/>
  <c r="N369" i="2"/>
  <c r="N370" i="2"/>
  <c r="N372" i="2"/>
  <c r="N373" i="2"/>
  <c r="N374" i="2"/>
  <c r="N375" i="2"/>
  <c r="N376" i="2"/>
  <c r="N377" i="2"/>
  <c r="N378" i="2"/>
  <c r="N379" i="2"/>
  <c r="N380" i="2"/>
  <c r="N381" i="2"/>
  <c r="N382" i="2"/>
  <c r="N383" i="2"/>
  <c r="N384" i="2"/>
  <c r="N385" i="2"/>
  <c r="N387" i="2"/>
  <c r="N388" i="2"/>
  <c r="N390"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4" i="2"/>
  <c r="N436" i="2"/>
  <c r="N437" i="2"/>
  <c r="N438" i="2"/>
  <c r="N439" i="2"/>
  <c r="N440" i="2"/>
  <c r="N441" i="2"/>
  <c r="N442" i="2"/>
  <c r="N444" i="2"/>
  <c r="N445" i="2"/>
  <c r="N447" i="2"/>
  <c r="N448" i="2"/>
  <c r="N449" i="2"/>
  <c r="N450" i="2"/>
  <c r="N451" i="2"/>
  <c r="N452" i="2"/>
  <c r="N453" i="2"/>
  <c r="N454" i="2"/>
  <c r="N455" i="2"/>
  <c r="N456" i="2"/>
  <c r="N457" i="2"/>
  <c r="N458"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7" i="2"/>
  <c r="N498" i="2"/>
  <c r="N500" i="2"/>
  <c r="N501" i="2"/>
  <c r="N502" i="2"/>
  <c r="N504" i="2"/>
  <c r="N505" i="2"/>
  <c r="N506" i="2"/>
  <c r="N507" i="2"/>
  <c r="N509" i="2"/>
  <c r="N510" i="2"/>
  <c r="N511" i="2"/>
  <c r="N512" i="2"/>
  <c r="N513" i="2"/>
  <c r="N514" i="2"/>
  <c r="N515" i="2"/>
  <c r="N516" i="2"/>
  <c r="N517" i="2"/>
  <c r="N518" i="2"/>
  <c r="N519" i="2"/>
  <c r="N521" i="2"/>
  <c r="N522" i="2"/>
  <c r="N523" i="2"/>
  <c r="N524" i="2"/>
  <c r="N525" i="2"/>
  <c r="N526" i="2"/>
  <c r="N527" i="2"/>
  <c r="N528" i="2"/>
  <c r="N529" i="2"/>
  <c r="N530" i="2"/>
  <c r="N531" i="2"/>
  <c r="N532" i="2"/>
  <c r="N533" i="2"/>
  <c r="N534" i="2"/>
  <c r="N535" i="2"/>
  <c r="N536" i="2"/>
  <c r="N537" i="2"/>
  <c r="N538" i="2"/>
  <c r="N539" i="2"/>
  <c r="N540" i="2"/>
  <c r="N542" i="2"/>
  <c r="N543" i="2"/>
  <c r="N544" i="2"/>
  <c r="N545" i="2"/>
  <c r="N546" i="2"/>
  <c r="N547" i="2"/>
  <c r="N548" i="2"/>
  <c r="N550"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80" i="2"/>
  <c r="N581" i="2"/>
  <c r="N582" i="2"/>
  <c r="N583" i="2"/>
  <c r="N584" i="2"/>
  <c r="N585" i="2"/>
  <c r="N586" i="2"/>
  <c r="N587" i="2"/>
  <c r="N588" i="2"/>
  <c r="N590" i="2"/>
  <c r="N591" i="2"/>
  <c r="N592" i="2"/>
  <c r="N593" i="2"/>
  <c r="N594" i="2"/>
  <c r="N595" i="2"/>
  <c r="N597" i="2"/>
  <c r="N598" i="2"/>
  <c r="N599" i="2"/>
  <c r="N600"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9" i="2"/>
  <c r="N630" i="2"/>
  <c r="N632" i="2"/>
  <c r="N633" i="2"/>
  <c r="N634" i="2"/>
  <c r="N635" i="2"/>
  <c r="N636" i="2"/>
  <c r="N637" i="2"/>
  <c r="N638" i="2"/>
  <c r="N639" i="2"/>
  <c r="N640" i="2"/>
  <c r="N641" i="2"/>
  <c r="N642" i="2"/>
  <c r="N643" i="2"/>
  <c r="N644" i="2"/>
  <c r="N645" i="2"/>
  <c r="N646" i="2"/>
  <c r="N647" i="2"/>
  <c r="N651" i="2"/>
  <c r="N656" i="2"/>
  <c r="N657" i="2"/>
  <c r="N661" i="2"/>
  <c r="N662" i="2"/>
  <c r="N663" i="2"/>
  <c r="N664" i="2"/>
  <c r="N665" i="2"/>
  <c r="N667" i="2"/>
  <c r="N668" i="2"/>
  <c r="N669" i="2"/>
  <c r="N670" i="2"/>
  <c r="N672" i="2"/>
  <c r="N673" i="2"/>
  <c r="L611" i="2"/>
  <c r="M611" i="2"/>
  <c r="L612" i="2"/>
  <c r="M612" i="2"/>
  <c r="L613" i="2"/>
  <c r="M613" i="2"/>
  <c r="L614" i="2"/>
  <c r="M614" i="2"/>
  <c r="L615" i="2"/>
  <c r="M615" i="2"/>
  <c r="L616" i="2"/>
  <c r="M616" i="2"/>
  <c r="L617" i="2"/>
  <c r="M617" i="2"/>
  <c r="L618" i="2"/>
  <c r="M618" i="2"/>
  <c r="L619" i="2"/>
  <c r="M619" i="2"/>
  <c r="L620" i="2"/>
  <c r="M620" i="2"/>
  <c r="L621" i="2"/>
  <c r="M621" i="2"/>
  <c r="L622" i="2"/>
  <c r="M622" i="2"/>
  <c r="L623" i="2"/>
  <c r="M623" i="2"/>
  <c r="L624" i="2"/>
  <c r="M624" i="2"/>
  <c r="L625" i="2"/>
  <c r="M625" i="2"/>
  <c r="L626" i="2"/>
  <c r="M626" i="2"/>
  <c r="L627" i="2"/>
  <c r="M627" i="2"/>
  <c r="L628" i="2"/>
  <c r="M628" i="2"/>
  <c r="L629" i="2"/>
  <c r="M629" i="2"/>
  <c r="L630" i="2"/>
  <c r="M630" i="2"/>
  <c r="L631" i="2"/>
  <c r="M631" i="2"/>
  <c r="L632" i="2"/>
  <c r="M632" i="2"/>
  <c r="L633" i="2"/>
  <c r="M633" i="2"/>
  <c r="L634" i="2"/>
  <c r="M634" i="2"/>
  <c r="L635" i="2"/>
  <c r="M635" i="2"/>
  <c r="L636" i="2"/>
  <c r="M636" i="2"/>
  <c r="L637" i="2"/>
  <c r="M637" i="2"/>
  <c r="L639" i="2"/>
  <c r="M639" i="2"/>
  <c r="L640" i="2"/>
  <c r="M640" i="2"/>
  <c r="L641" i="2"/>
  <c r="M641" i="2"/>
  <c r="L642" i="2"/>
  <c r="M642" i="2"/>
  <c r="L643" i="2"/>
  <c r="M643" i="2"/>
  <c r="L644" i="2"/>
  <c r="M644" i="2"/>
  <c r="L645" i="2"/>
  <c r="M645" i="2"/>
  <c r="L646" i="2"/>
  <c r="M646" i="2"/>
  <c r="L647" i="2"/>
  <c r="M647" i="2"/>
  <c r="L648" i="2"/>
  <c r="M648" i="2"/>
  <c r="L651" i="2"/>
  <c r="M651" i="2"/>
  <c r="L656" i="2"/>
  <c r="M656" i="2"/>
  <c r="M549" i="2"/>
  <c r="M550" i="2"/>
  <c r="M554" i="2"/>
  <c r="M577" i="2"/>
  <c r="M579" i="2"/>
  <c r="M589" i="2"/>
  <c r="M594" i="2"/>
  <c r="M596" i="2"/>
  <c r="M604" i="2"/>
  <c r="M605" i="2"/>
  <c r="M608" i="2"/>
  <c r="M609" i="2"/>
  <c r="M610" i="2"/>
  <c r="L29" i="2"/>
  <c r="L5" i="2"/>
  <c r="M5" i="2"/>
  <c r="L6" i="2"/>
  <c r="M6" i="2"/>
  <c r="L7" i="2"/>
  <c r="M7" i="2"/>
  <c r="L8" i="2"/>
  <c r="M8" i="2"/>
  <c r="L9" i="2"/>
  <c r="M9" i="2"/>
  <c r="L10" i="2"/>
  <c r="M10" i="2"/>
  <c r="L11" i="2"/>
  <c r="M11" i="2"/>
  <c r="L12" i="2"/>
  <c r="M12" i="2"/>
  <c r="L13" i="2"/>
  <c r="M13" i="2"/>
  <c r="L14" i="2"/>
  <c r="M14" i="2"/>
  <c r="L15" i="2"/>
  <c r="M15" i="2"/>
  <c r="L16" i="2"/>
  <c r="M16" i="2"/>
  <c r="L17" i="2"/>
  <c r="M17" i="2"/>
  <c r="L18" i="2"/>
  <c r="M18" i="2"/>
  <c r="L19" i="2"/>
  <c r="M19" i="2"/>
  <c r="L20" i="2"/>
  <c r="M20" i="2"/>
  <c r="L21" i="2"/>
  <c r="M21" i="2"/>
  <c r="L22" i="2"/>
  <c r="M22" i="2"/>
  <c r="L23" i="2"/>
  <c r="M23" i="2"/>
  <c r="L24" i="2"/>
  <c r="M24" i="2"/>
  <c r="L25" i="2"/>
  <c r="M25" i="2"/>
  <c r="L26" i="2"/>
  <c r="M26" i="2"/>
  <c r="L27" i="2"/>
  <c r="M27" i="2"/>
  <c r="L28" i="2"/>
  <c r="M28" i="2"/>
  <c r="M29" i="2"/>
  <c r="L30" i="2"/>
  <c r="M30" i="2"/>
  <c r="L31" i="2"/>
  <c r="M31" i="2"/>
  <c r="L32" i="2"/>
  <c r="M32" i="2"/>
  <c r="L33" i="2"/>
  <c r="M33" i="2"/>
  <c r="L34" i="2"/>
  <c r="M34" i="2"/>
  <c r="L35" i="2"/>
  <c r="M35" i="2"/>
  <c r="L36" i="2"/>
  <c r="M36" i="2"/>
  <c r="L37" i="2"/>
  <c r="M37" i="2"/>
  <c r="L38" i="2"/>
  <c r="M38" i="2"/>
  <c r="L39" i="2"/>
  <c r="M39" i="2"/>
  <c r="L40" i="2"/>
  <c r="M40" i="2"/>
  <c r="L41" i="2"/>
  <c r="M41" i="2"/>
  <c r="L42" i="2"/>
  <c r="M42" i="2"/>
  <c r="L43" i="2"/>
  <c r="M43" i="2"/>
  <c r="L44" i="2"/>
  <c r="M44" i="2"/>
  <c r="L45" i="2"/>
  <c r="M45" i="2"/>
  <c r="L46" i="2"/>
  <c r="M46" i="2"/>
  <c r="L47" i="2"/>
  <c r="M47" i="2"/>
  <c r="L48" i="2"/>
  <c r="M48" i="2"/>
  <c r="L49" i="2"/>
  <c r="M49" i="2"/>
  <c r="L50" i="2"/>
  <c r="M50" i="2"/>
  <c r="L51" i="2"/>
  <c r="M51" i="2"/>
  <c r="L52" i="2"/>
  <c r="M52" i="2"/>
  <c r="L53" i="2"/>
  <c r="M53" i="2"/>
  <c r="L54" i="2"/>
  <c r="M54" i="2"/>
  <c r="L55" i="2"/>
  <c r="M55" i="2"/>
  <c r="L56" i="2"/>
  <c r="M56" i="2"/>
  <c r="L57" i="2"/>
  <c r="M57" i="2"/>
  <c r="L58" i="2"/>
  <c r="M58" i="2"/>
  <c r="L59" i="2"/>
  <c r="M59" i="2"/>
  <c r="L60" i="2"/>
  <c r="M60" i="2"/>
  <c r="L61" i="2"/>
  <c r="M61" i="2"/>
  <c r="L63" i="2"/>
  <c r="M63" i="2"/>
  <c r="L64" i="2"/>
  <c r="M64" i="2"/>
  <c r="L65" i="2"/>
  <c r="M65" i="2"/>
  <c r="L66" i="2"/>
  <c r="M66" i="2"/>
  <c r="L67" i="2"/>
  <c r="M67" i="2"/>
  <c r="L68" i="2"/>
  <c r="M68" i="2"/>
  <c r="L69" i="2"/>
  <c r="M69" i="2"/>
  <c r="L70" i="2"/>
  <c r="M70" i="2"/>
  <c r="L71" i="2"/>
  <c r="M71" i="2"/>
  <c r="L72" i="2"/>
  <c r="M72" i="2"/>
  <c r="L73" i="2"/>
  <c r="M73" i="2"/>
  <c r="L74" i="2"/>
  <c r="M74" i="2"/>
  <c r="L75" i="2"/>
  <c r="M75" i="2"/>
  <c r="L76" i="2"/>
  <c r="M76" i="2"/>
  <c r="L77" i="2"/>
  <c r="M77" i="2"/>
  <c r="L78" i="2"/>
  <c r="M78" i="2"/>
  <c r="L79" i="2"/>
  <c r="M79" i="2"/>
  <c r="L80" i="2"/>
  <c r="M80" i="2"/>
  <c r="L81" i="2"/>
  <c r="M81" i="2"/>
  <c r="L82" i="2"/>
  <c r="M82" i="2"/>
  <c r="L83" i="2"/>
  <c r="M83" i="2"/>
  <c r="L85" i="2"/>
  <c r="M85" i="2"/>
  <c r="L86" i="2"/>
  <c r="M86" i="2"/>
  <c r="L87" i="2"/>
  <c r="M87" i="2"/>
  <c r="L88" i="2"/>
  <c r="M88" i="2"/>
  <c r="L89" i="2"/>
  <c r="M89" i="2"/>
  <c r="L90" i="2"/>
  <c r="M90" i="2"/>
  <c r="L91" i="2"/>
  <c r="M91" i="2"/>
  <c r="L92" i="2"/>
  <c r="M92" i="2"/>
  <c r="L93" i="2"/>
  <c r="M93" i="2"/>
  <c r="L94" i="2"/>
  <c r="M94" i="2"/>
  <c r="L95" i="2"/>
  <c r="M95" i="2"/>
  <c r="L96" i="2"/>
  <c r="M96" i="2"/>
  <c r="L98" i="2"/>
  <c r="M98" i="2"/>
  <c r="L100" i="2"/>
  <c r="M100" i="2"/>
  <c r="L101" i="2"/>
  <c r="M101" i="2"/>
  <c r="L102" i="2"/>
  <c r="M102" i="2"/>
  <c r="L103" i="2"/>
  <c r="M103" i="2"/>
  <c r="L104" i="2"/>
  <c r="M104" i="2"/>
  <c r="L105" i="2"/>
  <c r="M105" i="2"/>
  <c r="L106" i="2"/>
  <c r="M106" i="2"/>
  <c r="L107" i="2"/>
  <c r="M107" i="2"/>
  <c r="L108" i="2"/>
  <c r="M108" i="2"/>
  <c r="L109" i="2"/>
  <c r="M109" i="2"/>
  <c r="L110" i="2"/>
  <c r="M110" i="2"/>
  <c r="L111" i="2"/>
  <c r="M111" i="2"/>
  <c r="L112" i="2"/>
  <c r="M112" i="2"/>
  <c r="L113" i="2"/>
  <c r="M113" i="2"/>
  <c r="L114" i="2"/>
  <c r="M114" i="2"/>
  <c r="L115" i="2"/>
  <c r="M115" i="2"/>
  <c r="L116" i="2"/>
  <c r="M116" i="2"/>
  <c r="L117" i="2"/>
  <c r="M117" i="2"/>
  <c r="L118" i="2"/>
  <c r="M118" i="2"/>
  <c r="L119" i="2"/>
  <c r="M119" i="2"/>
  <c r="L120" i="2"/>
  <c r="M120" i="2"/>
  <c r="L121" i="2"/>
  <c r="M121" i="2"/>
  <c r="L122" i="2"/>
  <c r="M122" i="2"/>
  <c r="L123" i="2"/>
  <c r="M123" i="2"/>
  <c r="L124" i="2"/>
  <c r="M124" i="2"/>
  <c r="L126" i="2"/>
  <c r="M126" i="2"/>
  <c r="L127" i="2"/>
  <c r="M127" i="2"/>
  <c r="L128" i="2"/>
  <c r="M128" i="2"/>
  <c r="L129" i="2"/>
  <c r="M129" i="2"/>
  <c r="L131" i="2"/>
  <c r="M131" i="2"/>
  <c r="L132" i="2"/>
  <c r="M132" i="2"/>
  <c r="L133" i="2"/>
  <c r="M133" i="2"/>
  <c r="L136" i="2"/>
  <c r="M136" i="2"/>
  <c r="L138" i="2"/>
  <c r="M138" i="2"/>
  <c r="L139" i="2"/>
  <c r="M139" i="2"/>
  <c r="L140" i="2"/>
  <c r="M140" i="2"/>
  <c r="L141" i="2"/>
  <c r="M141" i="2"/>
  <c r="L142" i="2"/>
  <c r="M142" i="2"/>
  <c r="L143" i="2"/>
  <c r="M143" i="2"/>
  <c r="L144" i="2"/>
  <c r="M144" i="2"/>
  <c r="L145" i="2"/>
  <c r="M145" i="2"/>
  <c r="L146" i="2"/>
  <c r="M146" i="2"/>
  <c r="L147" i="2"/>
  <c r="M147" i="2"/>
  <c r="L148" i="2"/>
  <c r="M148" i="2"/>
  <c r="L149" i="2"/>
  <c r="M149" i="2"/>
  <c r="L150" i="2"/>
  <c r="M150" i="2"/>
  <c r="L152" i="2"/>
  <c r="M152" i="2"/>
  <c r="L153" i="2"/>
  <c r="M153" i="2"/>
  <c r="L154" i="2"/>
  <c r="M154" i="2"/>
  <c r="L155" i="2"/>
  <c r="M155" i="2"/>
  <c r="L156" i="2"/>
  <c r="M156" i="2"/>
  <c r="L157" i="2"/>
  <c r="M157" i="2"/>
  <c r="L158" i="2"/>
  <c r="M158" i="2"/>
  <c r="L159" i="2"/>
  <c r="M159" i="2"/>
  <c r="L160" i="2"/>
  <c r="M160" i="2"/>
  <c r="L161" i="2"/>
  <c r="M161" i="2"/>
  <c r="L162" i="2"/>
  <c r="M162" i="2"/>
  <c r="L163" i="2"/>
  <c r="M163" i="2"/>
  <c r="L164" i="2"/>
  <c r="M164" i="2"/>
  <c r="L165" i="2"/>
  <c r="M165" i="2"/>
  <c r="L166" i="2"/>
  <c r="M166" i="2"/>
  <c r="L167" i="2"/>
  <c r="M167" i="2"/>
  <c r="L168" i="2"/>
  <c r="M168" i="2"/>
  <c r="L171" i="2"/>
  <c r="M171" i="2"/>
  <c r="L173" i="2"/>
  <c r="M173" i="2"/>
  <c r="L175" i="2"/>
  <c r="M175" i="2"/>
  <c r="L176" i="2"/>
  <c r="M176" i="2"/>
  <c r="L177" i="2"/>
  <c r="M177" i="2"/>
  <c r="L179" i="2"/>
  <c r="M179" i="2"/>
  <c r="L180" i="2"/>
  <c r="M180" i="2"/>
  <c r="L181" i="2"/>
  <c r="M181" i="2"/>
  <c r="L182" i="2"/>
  <c r="M182" i="2"/>
  <c r="L183" i="2"/>
  <c r="M183" i="2"/>
  <c r="L184" i="2"/>
  <c r="M184" i="2"/>
  <c r="L185" i="2"/>
  <c r="M185" i="2"/>
  <c r="L186" i="2"/>
  <c r="M186" i="2"/>
  <c r="L187" i="2"/>
  <c r="M187" i="2"/>
  <c r="L189" i="2"/>
  <c r="M189" i="2"/>
  <c r="L190" i="2"/>
  <c r="M190" i="2"/>
  <c r="L191" i="2"/>
  <c r="M191" i="2"/>
  <c r="L192" i="2"/>
  <c r="M192" i="2"/>
  <c r="L193" i="2"/>
  <c r="M193" i="2"/>
  <c r="L194" i="2"/>
  <c r="M194" i="2"/>
  <c r="L195" i="2"/>
  <c r="M195" i="2"/>
  <c r="L196" i="2"/>
  <c r="M196" i="2"/>
  <c r="L197" i="2"/>
  <c r="M197" i="2"/>
  <c r="L198" i="2"/>
  <c r="M198" i="2"/>
  <c r="L199" i="2"/>
  <c r="M199" i="2"/>
  <c r="L200" i="2"/>
  <c r="M200" i="2"/>
  <c r="L201" i="2"/>
  <c r="M201" i="2"/>
  <c r="L202" i="2"/>
  <c r="M202" i="2"/>
  <c r="L203" i="2"/>
  <c r="M203" i="2"/>
  <c r="L204" i="2"/>
  <c r="M204" i="2"/>
  <c r="L205" i="2"/>
  <c r="M205" i="2"/>
  <c r="L206" i="2"/>
  <c r="M206" i="2"/>
  <c r="L207" i="2"/>
  <c r="M207" i="2"/>
  <c r="L208" i="2"/>
  <c r="M208" i="2"/>
  <c r="L209" i="2"/>
  <c r="M209" i="2"/>
  <c r="L210" i="2"/>
  <c r="M210" i="2"/>
  <c r="L211" i="2"/>
  <c r="M211" i="2"/>
  <c r="L212" i="2"/>
  <c r="M212" i="2"/>
  <c r="L213" i="2"/>
  <c r="M213" i="2"/>
  <c r="L214" i="2"/>
  <c r="M214" i="2"/>
  <c r="L215" i="2"/>
  <c r="M215" i="2"/>
  <c r="L216" i="2"/>
  <c r="M216" i="2"/>
  <c r="L217" i="2"/>
  <c r="M217" i="2"/>
  <c r="L218" i="2"/>
  <c r="M218" i="2"/>
  <c r="L219" i="2"/>
  <c r="M219" i="2"/>
  <c r="L220" i="2"/>
  <c r="M220" i="2"/>
  <c r="L221" i="2"/>
  <c r="M221" i="2"/>
  <c r="L222" i="2"/>
  <c r="M222" i="2"/>
  <c r="L223" i="2"/>
  <c r="M223" i="2"/>
  <c r="L224" i="2"/>
  <c r="M224" i="2"/>
  <c r="L225" i="2"/>
  <c r="M225" i="2"/>
  <c r="L226" i="2"/>
  <c r="M226" i="2"/>
  <c r="L227" i="2"/>
  <c r="M227" i="2"/>
  <c r="L228" i="2"/>
  <c r="M228" i="2"/>
  <c r="L229" i="2"/>
  <c r="M229" i="2"/>
  <c r="L230" i="2"/>
  <c r="M230" i="2"/>
  <c r="L231" i="2"/>
  <c r="M231" i="2"/>
  <c r="L232" i="2"/>
  <c r="M232" i="2"/>
  <c r="L233" i="2"/>
  <c r="M233" i="2"/>
  <c r="L234" i="2"/>
  <c r="M234" i="2"/>
  <c r="L235" i="2"/>
  <c r="M235" i="2"/>
  <c r="L236" i="2"/>
  <c r="M236" i="2"/>
  <c r="L237" i="2"/>
  <c r="M237" i="2"/>
  <c r="L238" i="2"/>
  <c r="M238" i="2"/>
  <c r="L239" i="2"/>
  <c r="M239" i="2"/>
  <c r="L240" i="2"/>
  <c r="M240" i="2"/>
  <c r="L241" i="2"/>
  <c r="M241" i="2"/>
  <c r="L242" i="2"/>
  <c r="M242" i="2"/>
  <c r="L243" i="2"/>
  <c r="M243" i="2"/>
  <c r="L244" i="2"/>
  <c r="M244" i="2"/>
  <c r="L245" i="2"/>
  <c r="M245" i="2"/>
  <c r="L246" i="2"/>
  <c r="M246" i="2"/>
  <c r="L247" i="2"/>
  <c r="M247" i="2"/>
  <c r="L248" i="2"/>
  <c r="M248" i="2"/>
  <c r="L250" i="2"/>
  <c r="M250" i="2"/>
  <c r="L251" i="2"/>
  <c r="M251" i="2"/>
  <c r="L252" i="2"/>
  <c r="M252" i="2"/>
  <c r="L253" i="2"/>
  <c r="M253" i="2"/>
  <c r="L254" i="2"/>
  <c r="M254" i="2"/>
  <c r="L255" i="2"/>
  <c r="M255" i="2"/>
  <c r="L256" i="2"/>
  <c r="M256" i="2"/>
  <c r="L257" i="2"/>
  <c r="M257" i="2"/>
  <c r="L258" i="2"/>
  <c r="M258" i="2"/>
  <c r="L259" i="2"/>
  <c r="M259" i="2"/>
  <c r="L260" i="2"/>
  <c r="M260" i="2"/>
  <c r="L261" i="2"/>
  <c r="M261" i="2"/>
  <c r="L262" i="2"/>
  <c r="M262" i="2"/>
  <c r="L263" i="2"/>
  <c r="M263" i="2"/>
  <c r="L264" i="2"/>
  <c r="M264" i="2"/>
  <c r="L265" i="2"/>
  <c r="M265" i="2"/>
  <c r="L266" i="2"/>
  <c r="M266" i="2"/>
  <c r="L267" i="2"/>
  <c r="M267" i="2"/>
  <c r="L268" i="2"/>
  <c r="M268" i="2"/>
  <c r="L269" i="2"/>
  <c r="M269" i="2"/>
  <c r="L270" i="2"/>
  <c r="M270" i="2"/>
  <c r="L272" i="2"/>
  <c r="M272" i="2"/>
  <c r="L273" i="2"/>
  <c r="M273" i="2"/>
  <c r="L274" i="2"/>
  <c r="M274" i="2"/>
  <c r="L275" i="2"/>
  <c r="M275" i="2"/>
  <c r="L276" i="2"/>
  <c r="M276" i="2"/>
  <c r="L277" i="2"/>
  <c r="M277" i="2"/>
  <c r="L278" i="2"/>
  <c r="M278" i="2"/>
  <c r="L279" i="2"/>
  <c r="M279" i="2"/>
  <c r="L280" i="2"/>
  <c r="M280" i="2"/>
  <c r="L281" i="2"/>
  <c r="M281" i="2"/>
  <c r="L282" i="2"/>
  <c r="M282" i="2"/>
  <c r="L284" i="2"/>
  <c r="M284" i="2"/>
  <c r="L285" i="2"/>
  <c r="M285" i="2"/>
  <c r="L286" i="2"/>
  <c r="M286" i="2"/>
  <c r="L287" i="2"/>
  <c r="M287" i="2"/>
  <c r="L288" i="2"/>
  <c r="M288" i="2"/>
  <c r="L289" i="2"/>
  <c r="M289" i="2"/>
  <c r="L290" i="2"/>
  <c r="M290" i="2"/>
  <c r="L291" i="2"/>
  <c r="M291" i="2"/>
  <c r="L293" i="2"/>
  <c r="M293" i="2"/>
  <c r="L294" i="2"/>
  <c r="M294" i="2"/>
  <c r="L295" i="2"/>
  <c r="M295" i="2"/>
  <c r="L296" i="2"/>
  <c r="M296" i="2"/>
  <c r="L297" i="2"/>
  <c r="M297" i="2"/>
  <c r="L298" i="2"/>
  <c r="M298" i="2"/>
  <c r="L299" i="2"/>
  <c r="M299" i="2"/>
  <c r="L300" i="2"/>
  <c r="M300" i="2"/>
  <c r="L301" i="2"/>
  <c r="M301" i="2"/>
  <c r="L302" i="2"/>
  <c r="M302" i="2"/>
  <c r="L303" i="2"/>
  <c r="M303" i="2"/>
  <c r="L304" i="2"/>
  <c r="M304" i="2"/>
  <c r="L306" i="2"/>
  <c r="M306" i="2"/>
  <c r="L310" i="2"/>
  <c r="M310" i="2"/>
  <c r="L311" i="2"/>
  <c r="M311" i="2"/>
  <c r="L312" i="2"/>
  <c r="M312" i="2"/>
  <c r="L313" i="2"/>
  <c r="M313" i="2"/>
  <c r="L315" i="2"/>
  <c r="M315" i="2"/>
  <c r="L316" i="2"/>
  <c r="M316" i="2"/>
  <c r="L317" i="2"/>
  <c r="M317" i="2"/>
  <c r="L318" i="2"/>
  <c r="M318" i="2"/>
  <c r="L319" i="2"/>
  <c r="M319" i="2"/>
  <c r="L320" i="2"/>
  <c r="M320" i="2"/>
  <c r="L322" i="2"/>
  <c r="M322" i="2"/>
  <c r="L324" i="2"/>
  <c r="M324" i="2"/>
  <c r="L325" i="2"/>
  <c r="M325" i="2"/>
  <c r="L326" i="2"/>
  <c r="M326" i="2"/>
  <c r="L327" i="2"/>
  <c r="M327" i="2"/>
  <c r="L328" i="2"/>
  <c r="M328" i="2"/>
  <c r="L329" i="2"/>
  <c r="M329" i="2"/>
  <c r="L330" i="2"/>
  <c r="M330" i="2"/>
  <c r="L331" i="2"/>
  <c r="M331" i="2"/>
  <c r="L332" i="2"/>
  <c r="M332" i="2"/>
  <c r="L333" i="2"/>
  <c r="M333" i="2"/>
  <c r="L334" i="2"/>
  <c r="M334" i="2"/>
  <c r="L335" i="2"/>
  <c r="M335" i="2"/>
  <c r="L336" i="2"/>
  <c r="M336" i="2"/>
  <c r="L337" i="2"/>
  <c r="M337" i="2"/>
  <c r="L338" i="2"/>
  <c r="M338" i="2"/>
  <c r="L339" i="2"/>
  <c r="M339" i="2"/>
  <c r="L340" i="2"/>
  <c r="M340" i="2"/>
  <c r="L341" i="2"/>
  <c r="M341" i="2"/>
  <c r="L342" i="2"/>
  <c r="M342" i="2"/>
  <c r="L343" i="2"/>
  <c r="M343" i="2"/>
  <c r="L344" i="2"/>
  <c r="M344" i="2"/>
  <c r="L345" i="2"/>
  <c r="M345" i="2"/>
  <c r="L347" i="2"/>
  <c r="M347" i="2"/>
  <c r="L348" i="2"/>
  <c r="M348" i="2"/>
  <c r="L349" i="2"/>
  <c r="M349" i="2"/>
  <c r="L350" i="2"/>
  <c r="M350" i="2"/>
  <c r="L351" i="2"/>
  <c r="M351" i="2"/>
  <c r="L352" i="2"/>
  <c r="M352" i="2"/>
  <c r="L353" i="2"/>
  <c r="M353" i="2"/>
  <c r="L354" i="2"/>
  <c r="M354" i="2"/>
  <c r="L355" i="2"/>
  <c r="M355" i="2"/>
  <c r="L356" i="2"/>
  <c r="M356" i="2"/>
  <c r="L357" i="2"/>
  <c r="M357" i="2"/>
  <c r="L358" i="2"/>
  <c r="M358" i="2"/>
  <c r="L359" i="2"/>
  <c r="M359" i="2"/>
  <c r="L360" i="2"/>
  <c r="M360" i="2"/>
  <c r="L362" i="2"/>
  <c r="M362" i="2"/>
  <c r="L363" i="2"/>
  <c r="M363" i="2"/>
  <c r="L364" i="2"/>
  <c r="M364" i="2"/>
  <c r="L365" i="2"/>
  <c r="M365" i="2"/>
  <c r="L366" i="2"/>
  <c r="M366" i="2"/>
  <c r="L367" i="2"/>
  <c r="M367" i="2"/>
  <c r="L368" i="2"/>
  <c r="M368" i="2"/>
  <c r="L369" i="2"/>
  <c r="M369" i="2"/>
  <c r="L370" i="2"/>
  <c r="M370" i="2"/>
  <c r="L371" i="2"/>
  <c r="M371" i="2"/>
  <c r="L372" i="2"/>
  <c r="M372" i="2"/>
  <c r="L373" i="2"/>
  <c r="M373" i="2"/>
  <c r="L374" i="2"/>
  <c r="M374" i="2"/>
  <c r="L376" i="2"/>
  <c r="M376" i="2"/>
  <c r="L379" i="2"/>
  <c r="M379" i="2"/>
  <c r="L381" i="2"/>
  <c r="M381" i="2"/>
  <c r="L382" i="2"/>
  <c r="M382" i="2"/>
  <c r="L383" i="2"/>
  <c r="M383" i="2"/>
  <c r="L384" i="2"/>
  <c r="M384" i="2"/>
  <c r="L385" i="2"/>
  <c r="M385" i="2"/>
  <c r="L387" i="2"/>
  <c r="M387" i="2"/>
  <c r="L388" i="2"/>
  <c r="M388" i="2"/>
  <c r="L390" i="2"/>
  <c r="M390" i="2"/>
  <c r="L391" i="2"/>
  <c r="M391" i="2"/>
  <c r="L392" i="2"/>
  <c r="M392" i="2"/>
  <c r="L393" i="2"/>
  <c r="M393" i="2"/>
  <c r="L394" i="2"/>
  <c r="M394" i="2"/>
  <c r="L395" i="2"/>
  <c r="M395" i="2"/>
  <c r="L396" i="2"/>
  <c r="M396" i="2"/>
  <c r="L397" i="2"/>
  <c r="M397" i="2"/>
  <c r="L398" i="2"/>
  <c r="M398" i="2"/>
  <c r="L399" i="2"/>
  <c r="M399" i="2"/>
  <c r="L400" i="2"/>
  <c r="M400" i="2"/>
  <c r="L401" i="2"/>
  <c r="M401" i="2"/>
  <c r="L402" i="2"/>
  <c r="M402" i="2"/>
  <c r="L403" i="2"/>
  <c r="M403" i="2"/>
  <c r="L404" i="2"/>
  <c r="M404" i="2"/>
  <c r="L405" i="2"/>
  <c r="M405" i="2"/>
  <c r="L406" i="2"/>
  <c r="M406" i="2"/>
  <c r="L407" i="2"/>
  <c r="M407" i="2"/>
  <c r="L408" i="2"/>
  <c r="M408" i="2"/>
  <c r="L409" i="2"/>
  <c r="M409" i="2"/>
  <c r="L410" i="2"/>
  <c r="M410" i="2"/>
  <c r="L411" i="2"/>
  <c r="M411" i="2"/>
  <c r="L412" i="2"/>
  <c r="M412" i="2"/>
  <c r="L413" i="2"/>
  <c r="M413" i="2"/>
  <c r="L414" i="2"/>
  <c r="M414" i="2"/>
  <c r="L415" i="2"/>
  <c r="M415" i="2"/>
  <c r="L416" i="2"/>
  <c r="M416" i="2"/>
  <c r="L417" i="2"/>
  <c r="M417" i="2"/>
  <c r="L418" i="2"/>
  <c r="M418" i="2"/>
  <c r="L419" i="2"/>
  <c r="M419" i="2"/>
  <c r="L420" i="2"/>
  <c r="M420" i="2"/>
  <c r="L421" i="2"/>
  <c r="M421" i="2"/>
  <c r="L422" i="2"/>
  <c r="M422" i="2"/>
  <c r="L423" i="2"/>
  <c r="M423" i="2"/>
  <c r="L424" i="2"/>
  <c r="M424" i="2"/>
  <c r="L425" i="2"/>
  <c r="M425" i="2"/>
  <c r="L426" i="2"/>
  <c r="M426" i="2"/>
  <c r="L427" i="2"/>
  <c r="M427" i="2"/>
  <c r="L428" i="2"/>
  <c r="M428" i="2"/>
  <c r="L429" i="2"/>
  <c r="M429" i="2"/>
  <c r="L430" i="2"/>
  <c r="M430" i="2"/>
  <c r="L431" i="2"/>
  <c r="M431" i="2"/>
  <c r="L432" i="2"/>
  <c r="M432" i="2"/>
  <c r="L434" i="2"/>
  <c r="M434" i="2"/>
  <c r="L436" i="2"/>
  <c r="M436" i="2"/>
  <c r="L437" i="2"/>
  <c r="M437" i="2"/>
  <c r="L438" i="2"/>
  <c r="M438" i="2"/>
  <c r="L439" i="2"/>
  <c r="M439" i="2"/>
  <c r="L440" i="2"/>
  <c r="M440" i="2"/>
  <c r="L441" i="2"/>
  <c r="M441" i="2"/>
  <c r="L442" i="2"/>
  <c r="M442" i="2"/>
  <c r="L443" i="2"/>
  <c r="M443" i="2"/>
  <c r="L444" i="2"/>
  <c r="M444" i="2"/>
  <c r="L445" i="2"/>
  <c r="M445" i="2"/>
  <c r="L447" i="2"/>
  <c r="M447" i="2"/>
  <c r="L448" i="2"/>
  <c r="M448" i="2"/>
  <c r="L449" i="2"/>
  <c r="M449" i="2"/>
  <c r="L450" i="2"/>
  <c r="M450" i="2"/>
  <c r="L451" i="2"/>
  <c r="M451" i="2"/>
  <c r="L452" i="2"/>
  <c r="M452" i="2"/>
  <c r="L453" i="2"/>
  <c r="M453" i="2"/>
  <c r="L454" i="2"/>
  <c r="M454" i="2"/>
  <c r="L455" i="2"/>
  <c r="M455" i="2"/>
  <c r="L456" i="2"/>
  <c r="M456" i="2"/>
  <c r="L457" i="2"/>
  <c r="M457" i="2"/>
  <c r="L458" i="2"/>
  <c r="M458" i="2"/>
  <c r="L459" i="2"/>
  <c r="M459" i="2"/>
  <c r="L460" i="2"/>
  <c r="M460" i="2"/>
  <c r="L461" i="2"/>
  <c r="M461" i="2"/>
  <c r="L462" i="2"/>
  <c r="M462" i="2"/>
  <c r="L463" i="2"/>
  <c r="M463" i="2"/>
  <c r="L464" i="2"/>
  <c r="M464" i="2"/>
  <c r="L465" i="2"/>
  <c r="M465" i="2"/>
  <c r="L466" i="2"/>
  <c r="M466" i="2"/>
  <c r="L467" i="2"/>
  <c r="M467" i="2"/>
  <c r="L468" i="2"/>
  <c r="M468" i="2"/>
  <c r="L469" i="2"/>
  <c r="M469" i="2"/>
  <c r="L470" i="2"/>
  <c r="M470" i="2"/>
  <c r="L471" i="2"/>
  <c r="M471" i="2"/>
  <c r="L472" i="2"/>
  <c r="M472" i="2"/>
  <c r="L473" i="2"/>
  <c r="M473" i="2"/>
  <c r="L474" i="2"/>
  <c r="M474" i="2"/>
  <c r="L475" i="2"/>
  <c r="M475" i="2"/>
  <c r="L476" i="2"/>
  <c r="M476" i="2"/>
  <c r="L477" i="2"/>
  <c r="M477" i="2"/>
  <c r="L478" i="2"/>
  <c r="M478" i="2"/>
  <c r="L479" i="2"/>
  <c r="M479" i="2"/>
  <c r="L480" i="2"/>
  <c r="M480" i="2"/>
  <c r="L481" i="2"/>
  <c r="M481" i="2"/>
  <c r="L482" i="2"/>
  <c r="M482" i="2"/>
  <c r="L483" i="2"/>
  <c r="M483" i="2"/>
  <c r="L484" i="2"/>
  <c r="M484" i="2"/>
  <c r="L485" i="2"/>
  <c r="M485" i="2"/>
  <c r="L486" i="2"/>
  <c r="M486" i="2"/>
  <c r="L487" i="2"/>
  <c r="M487" i="2"/>
  <c r="L488" i="2"/>
  <c r="M488" i="2"/>
  <c r="L489" i="2"/>
  <c r="M489" i="2"/>
  <c r="L490" i="2"/>
  <c r="M490" i="2"/>
  <c r="L491" i="2"/>
  <c r="M491" i="2"/>
  <c r="L492" i="2"/>
  <c r="M492" i="2"/>
  <c r="L493" i="2"/>
  <c r="M493" i="2"/>
  <c r="L494" i="2"/>
  <c r="M494" i="2"/>
  <c r="L495" i="2"/>
  <c r="M495" i="2"/>
  <c r="L496" i="2"/>
  <c r="M496" i="2"/>
  <c r="L497" i="2"/>
  <c r="M497" i="2"/>
  <c r="L498" i="2"/>
  <c r="M498" i="2"/>
  <c r="L499" i="2"/>
  <c r="M499" i="2"/>
  <c r="L500" i="2"/>
  <c r="M500" i="2"/>
  <c r="L501" i="2"/>
  <c r="M501" i="2"/>
  <c r="L502" i="2"/>
  <c r="M502" i="2"/>
  <c r="L503" i="2"/>
  <c r="M503" i="2"/>
  <c r="L504" i="2"/>
  <c r="M504" i="2"/>
  <c r="L505" i="2"/>
  <c r="M505" i="2"/>
  <c r="L506" i="2"/>
  <c r="M506" i="2"/>
  <c r="L507" i="2"/>
  <c r="M507" i="2"/>
  <c r="L509" i="2"/>
  <c r="M509" i="2"/>
  <c r="L510" i="2"/>
  <c r="M510" i="2"/>
  <c r="L511" i="2"/>
  <c r="M511" i="2"/>
  <c r="L512" i="2"/>
  <c r="M512" i="2"/>
  <c r="L513" i="2"/>
  <c r="M513" i="2"/>
  <c r="L514" i="2"/>
  <c r="M514" i="2"/>
  <c r="L515" i="2"/>
  <c r="M515" i="2"/>
  <c r="L516" i="2"/>
  <c r="M516" i="2"/>
  <c r="L517" i="2"/>
  <c r="M517" i="2"/>
  <c r="L518" i="2"/>
  <c r="M518" i="2"/>
  <c r="L519" i="2"/>
  <c r="M519" i="2"/>
  <c r="L520" i="2"/>
  <c r="M520" i="2"/>
  <c r="L521" i="2"/>
  <c r="M521" i="2"/>
  <c r="L522" i="2"/>
  <c r="M522" i="2"/>
  <c r="L523" i="2"/>
  <c r="M523" i="2"/>
  <c r="L524" i="2"/>
  <c r="M524" i="2"/>
  <c r="L525" i="2"/>
  <c r="M525" i="2"/>
  <c r="L526" i="2"/>
  <c r="M526" i="2"/>
  <c r="L527" i="2"/>
  <c r="M527" i="2"/>
  <c r="L528" i="2"/>
  <c r="M528" i="2"/>
  <c r="L529" i="2"/>
  <c r="M529" i="2"/>
  <c r="L530" i="2"/>
  <c r="M530" i="2"/>
  <c r="L531" i="2"/>
  <c r="M531" i="2"/>
  <c r="L532" i="2"/>
  <c r="M532" i="2"/>
  <c r="L533" i="2"/>
  <c r="M533" i="2"/>
  <c r="L535" i="2"/>
  <c r="M535" i="2"/>
  <c r="L536" i="2"/>
  <c r="M536" i="2"/>
  <c r="L537" i="2"/>
  <c r="M537" i="2"/>
  <c r="L538" i="2"/>
  <c r="M538" i="2"/>
  <c r="L539" i="2"/>
  <c r="M539" i="2"/>
  <c r="L540" i="2"/>
  <c r="M540" i="2"/>
  <c r="L542" i="2"/>
  <c r="M542" i="2"/>
  <c r="L543" i="2"/>
  <c r="M543" i="2"/>
  <c r="L544" i="2"/>
  <c r="M544" i="2"/>
  <c r="L545" i="2"/>
  <c r="M545" i="2"/>
  <c r="L546" i="2"/>
  <c r="M546" i="2"/>
  <c r="L547" i="2"/>
  <c r="M547" i="2"/>
  <c r="L548" i="2"/>
  <c r="M548" i="2"/>
  <c r="L549" i="2"/>
  <c r="L550" i="2"/>
  <c r="L551" i="2"/>
  <c r="M551" i="2"/>
  <c r="L552" i="2"/>
  <c r="M552" i="2"/>
  <c r="L553" i="2"/>
  <c r="M553" i="2"/>
  <c r="L554" i="2"/>
  <c r="L556" i="2"/>
  <c r="M556" i="2"/>
  <c r="L557" i="2"/>
  <c r="M557" i="2"/>
  <c r="L558" i="2"/>
  <c r="M558" i="2"/>
  <c r="L559" i="2"/>
  <c r="M559" i="2"/>
  <c r="L560" i="2"/>
  <c r="M560" i="2"/>
  <c r="L561" i="2"/>
  <c r="M561" i="2"/>
  <c r="L562" i="2"/>
  <c r="M562" i="2"/>
  <c r="L563" i="2"/>
  <c r="M563" i="2"/>
  <c r="L564" i="2"/>
  <c r="M564" i="2"/>
  <c r="L565" i="2"/>
  <c r="M565" i="2"/>
  <c r="L566" i="2"/>
  <c r="M566" i="2"/>
  <c r="L567" i="2"/>
  <c r="M567" i="2"/>
  <c r="L568" i="2"/>
  <c r="M568" i="2"/>
  <c r="L569" i="2"/>
  <c r="M569" i="2"/>
  <c r="L570" i="2"/>
  <c r="M570" i="2"/>
  <c r="L571" i="2"/>
  <c r="M571" i="2"/>
  <c r="L572" i="2"/>
  <c r="M572" i="2"/>
  <c r="L573" i="2"/>
  <c r="M573" i="2"/>
  <c r="L574" i="2"/>
  <c r="M574" i="2"/>
  <c r="L575" i="2"/>
  <c r="M575" i="2"/>
  <c r="L576" i="2"/>
  <c r="M576" i="2"/>
  <c r="L577" i="2"/>
  <c r="L578" i="2"/>
  <c r="M578" i="2"/>
  <c r="L579" i="2"/>
  <c r="L580" i="2"/>
  <c r="M580" i="2"/>
  <c r="L581" i="2"/>
  <c r="M581" i="2"/>
  <c r="L582" i="2"/>
  <c r="M582" i="2"/>
  <c r="L583" i="2"/>
  <c r="M583" i="2"/>
  <c r="L584" i="2"/>
  <c r="M584" i="2"/>
  <c r="L585" i="2"/>
  <c r="M585" i="2"/>
  <c r="L586" i="2"/>
  <c r="M586" i="2"/>
  <c r="L587" i="2"/>
  <c r="M587" i="2"/>
  <c r="L588" i="2"/>
  <c r="M588" i="2"/>
  <c r="L589" i="2"/>
  <c r="L590" i="2"/>
  <c r="M590" i="2"/>
  <c r="L591" i="2"/>
  <c r="M591" i="2"/>
  <c r="L592" i="2"/>
  <c r="M592" i="2"/>
  <c r="L593" i="2"/>
  <c r="M593" i="2"/>
  <c r="L594" i="2"/>
  <c r="L595" i="2"/>
  <c r="M595" i="2"/>
  <c r="L596" i="2"/>
  <c r="L597" i="2"/>
  <c r="M597" i="2"/>
  <c r="L598" i="2"/>
  <c r="M598" i="2"/>
  <c r="L599" i="2"/>
  <c r="M599" i="2"/>
  <c r="L600" i="2"/>
  <c r="M600" i="2"/>
  <c r="L602" i="2"/>
  <c r="M602" i="2"/>
  <c r="L603" i="2"/>
  <c r="M603" i="2"/>
  <c r="L604" i="2"/>
  <c r="L605" i="2"/>
  <c r="L606" i="2"/>
  <c r="M606" i="2"/>
  <c r="L607" i="2"/>
  <c r="M607" i="2"/>
  <c r="L608" i="2"/>
  <c r="L609" i="2"/>
  <c r="L610" i="2"/>
  <c r="L2" i="2"/>
  <c r="M2" i="2"/>
  <c r="L3" i="2"/>
  <c r="M3" i="2"/>
  <c r="M4" i="2"/>
  <c r="L4" i="2"/>
  <c r="D9" i="11"/>
  <c r="C6" i="11"/>
  <c r="D8" i="11"/>
  <c r="B10" i="11"/>
  <c r="C5" i="11"/>
  <c r="B5" i="11"/>
  <c r="E5" i="11"/>
  <c r="E8" i="11"/>
  <c r="F7" i="11"/>
  <c r="D12" i="11"/>
  <c r="C8" i="11"/>
  <c r="D7" i="11"/>
  <c r="B11" i="11"/>
  <c r="C7" i="11"/>
  <c r="D5" i="11"/>
  <c r="B8" i="11"/>
  <c r="E13" i="11"/>
  <c r="E10" i="11"/>
  <c r="D11" i="11"/>
  <c r="B4" i="11"/>
  <c r="F8" i="11"/>
  <c r="C9" i="11"/>
  <c r="B9" i="11"/>
  <c r="B3" i="11"/>
  <c r="E9" i="11"/>
  <c r="C4" i="11"/>
  <c r="C12" i="11"/>
  <c r="F4" i="11"/>
  <c r="C14" i="11"/>
  <c r="E11" i="11"/>
  <c r="F9" i="11"/>
  <c r="B12" i="11"/>
  <c r="C13" i="11"/>
  <c r="B14" i="11"/>
  <c r="B7" i="11"/>
  <c r="B13" i="11"/>
  <c r="E3" i="11"/>
  <c r="F3" i="11"/>
  <c r="D13" i="11"/>
  <c r="B6" i="11"/>
  <c r="E6" i="11"/>
  <c r="D6" i="11"/>
  <c r="D3" i="11"/>
  <c r="C10" i="11"/>
  <c r="C11" i="11"/>
  <c r="F5" i="11"/>
  <c r="D14" i="11"/>
  <c r="C3" i="11"/>
  <c r="D4" i="11"/>
  <c r="E14" i="11"/>
  <c r="D10" i="11"/>
  <c r="E7" i="11"/>
  <c r="E12" i="11"/>
  <c r="F6" i="11"/>
  <c r="E4" i="11"/>
  <c r="B31" i="11" l="1"/>
  <c r="G31" i="11"/>
  <c r="G35" i="11" s="1"/>
  <c r="B35" i="11"/>
  <c r="E31" i="11"/>
  <c r="E35" i="11" s="1"/>
  <c r="C31" i="11"/>
  <c r="C35" i="11" s="1"/>
  <c r="D31" i="11"/>
  <c r="D35" i="11" s="1"/>
  <c r="F15" i="11"/>
  <c r="E15" i="11"/>
  <c r="D15" i="11"/>
  <c r="C15" i="11"/>
  <c r="B1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tc={64439A76-47A7-4D28-B266-299AC7FA2045}</author>
  </authors>
  <commentList>
    <comment ref="S701" authorId="0" shapeId="0" xr:uid="{64439A76-47A7-4D28-B266-299AC7FA204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rectificación de error material mediante RD 017-2023-PRODUCE/DGPCHDI</t>
        </r>
      </text>
    </comment>
  </commentList>
</comments>
</file>

<file path=xl/sharedStrings.xml><?xml version="1.0" encoding="utf-8"?>
<sst xmlns="http://schemas.openxmlformats.org/spreadsheetml/2006/main" count="60883" uniqueCount="25208">
  <si>
    <r>
      <t xml:space="preserve">RESOLUCIONES DIRECTORALES EMITIDAS POR LA DIRECCION GENERAL DE EXTRACCION Y PRODUCCION PESQUERA PARA CONSUMO HUMANO INDIRECTO - AÑO 2017
</t>
    </r>
    <r>
      <rPr>
        <b/>
        <sz val="9"/>
        <color indexed="10"/>
        <rFont val="Calibri"/>
        <family val="2"/>
      </rPr>
      <t>Para Ver la Resolución Directoral Dar Clic en el Número de la RD</t>
    </r>
  </si>
  <si>
    <t>N°</t>
  </si>
  <si>
    <t>ESCRITO DE REGISTRO N° / MEMORANDO N°</t>
  </si>
  <si>
    <t>INFORME TECNICO  N°</t>
  </si>
  <si>
    <t>INFORME LEGAL N°</t>
  </si>
  <si>
    <t>RESOLUCION DIRECTORAL N°</t>
  </si>
  <si>
    <t>FECHA</t>
  </si>
  <si>
    <t>ADMINISTRADO</t>
  </si>
  <si>
    <t>PROCEDIMIENTO</t>
  </si>
  <si>
    <t>OBSERVACIÓN 1</t>
  </si>
  <si>
    <t>Improcedente</t>
  </si>
  <si>
    <t>¿Condicionada?</t>
  </si>
  <si>
    <t>Fecha Inicio</t>
  </si>
  <si>
    <t>Fecha Fin</t>
  </si>
  <si>
    <t>Resuelve</t>
  </si>
  <si>
    <t>Destino</t>
  </si>
  <si>
    <t>Actividad</t>
  </si>
  <si>
    <t>R.M. N° 210-2017-PRODUCE</t>
  </si>
  <si>
    <t>001-2017-PRODUCE/DGPCHDI-acanepa</t>
  </si>
  <si>
    <t>001-2017-PRODUCE/DGPCHDI</t>
  </si>
  <si>
    <t>-</t>
  </si>
  <si>
    <t>LISTADO OPERACIÓN MERLUZA XXV</t>
  </si>
  <si>
    <t>Declarar que el permiso de pesca otrogado mediante RD. N° 155-2014-PRODUCE/DGCHD para operar la E/P MARIAGRAZIA ha sido modificado por aprobacion automatica de la solicitud presentada mediante registro N° 00091014-2014, unicamente en el extremo referido a HIELO MAR CHIMBOTE S.A.C.</t>
  </si>
  <si>
    <t>CHD</t>
  </si>
  <si>
    <t>EXTRACCIÓN</t>
  </si>
  <si>
    <t>Disponer la publicación en el Portal Web del Ministerio de la Producción de nueve (9) embarcaciones pesqueras que participaran en la actividad de investigación pesquera denominada "Operación Merluza XXV" para la Fase I autorizada por Resolución Ministerial N° 210-2017-PRODUCE.</t>
  </si>
  <si>
    <t>Informe Técnico N° 002-2017-PRODUCE/DGPCHDI-acanepa</t>
  </si>
  <si>
    <t>002-2017-PRODUCE/DGPCHDI-acanepa</t>
  </si>
  <si>
    <t>002-2017-PRODUCE/DGPCHDI</t>
  </si>
  <si>
    <t>Modificar la relacion de embarcaciones pesqueras comprendidas en el articulo 1de la RD. N° 001-2017-PRODUCE/DGPCHDI autorizadas para participar en la actividad de investigación pesquera denominada "Operación Meluza XXV" a que se refiere el art. 1 de la RM. N° 210-2017-PRODUCE.</t>
  </si>
  <si>
    <t>98818-2017</t>
  </si>
  <si>
    <t>002-2017-PRODUCE/DECHDI-jcanchari</t>
  </si>
  <si>
    <t>003-2017-PRODUCE/DGPCHDI</t>
  </si>
  <si>
    <t>VICTOR MOISES SANTISTEBAN CHAFLOQUE</t>
  </si>
  <si>
    <t>ACOGIMIENTO PARA APLAZAMIENTO DU N° 007-2017-PRODUCE</t>
  </si>
  <si>
    <t>Aprobar la solicitud de aplazamiento del pago de multas administrativas por infracción a la normativa pesquera presentada por el señor VICTOR MOISES SANTISTEBAN CHAFLOQUE, mediante escrito de registro N° 00098818-2017, relacionada a la E/P LIBERTAD DEL PERU (PL-4848-CM)</t>
  </si>
  <si>
    <t>CHI</t>
  </si>
  <si>
    <t>99041-2017</t>
  </si>
  <si>
    <t>003-2017-PRODUCE/DECHDI-jcanchari</t>
  </si>
  <si>
    <t>004-2017-PRODUCE/DGPCHDI</t>
  </si>
  <si>
    <t>SAKANA DEL PERU S.A.</t>
  </si>
  <si>
    <t>Aprobar la solicitud de aplazamiento del pago de multas administrativas por infracción a la normativa pesquera presentada por la empresa SAKANA DEL PERU S.A., mediante escrito de registro N° 00099041-2017, relacionada a la E/P ANDINA IV (PT-15740-CM)</t>
  </si>
  <si>
    <t>102193-2017</t>
  </si>
  <si>
    <t>002-2017-PRODUCE/DECHDI-schuquilin</t>
  </si>
  <si>
    <t>005-2017-PRODUCE/DGPCHDI</t>
  </si>
  <si>
    <t>MARIA MERCEDES JRS E.I.R.L.</t>
  </si>
  <si>
    <t>Aprobar la solicitud de aplazamiento del pago de multas administrativas por infracción a la normativa pesquera presentada la empresa MARIA MERCEDES JRS E.I.R.L., mediante escrito de registro N° 00102193-2017, relacionada a la E/P MARIA MERCEDES IV (PL-4370-CM)</t>
  </si>
  <si>
    <t>98261-2017</t>
  </si>
  <si>
    <t>001-2017-PRODUCE/DECHDI-jcanchari</t>
  </si>
  <si>
    <t>006-2017-PRODUCE/DGPCHDI</t>
  </si>
  <si>
    <t>FREEKO PERU S.A.C.</t>
  </si>
  <si>
    <t>Aprobar la solicitud de aplazamiento del pago de multas administrativas por infracción a la normativa pesquera presentada por la empresa FREEKO PERU S.A.C., mediante escrito de registro N° 00098261-2017, relacionada a su EIP.</t>
  </si>
  <si>
    <t>PROCESAMIENTO</t>
  </si>
  <si>
    <t>Informe Técnico N° 003-2017-PRODUCE/DGPCHDI-acanepa</t>
  </si>
  <si>
    <t>003-2017-PRODUCE/DGPCHDI-acanepa</t>
  </si>
  <si>
    <t>007-2017-PRODUCE/DGPCHDI</t>
  </si>
  <si>
    <t>Disponer la publicación en el Portal Web del Ministerio de la Producción de cinco (5) embarcaciones pesqueras que participaran en la actividad de investigación pesquera denominada "Operación Merluza XXV" para la Fase II autorizada por Resolución Ministerial N° 210-2017-PRODUCE.</t>
  </si>
  <si>
    <t>103269-2017</t>
  </si>
  <si>
    <t>003-2017-PRODUCE/DECHDI-jdelatorre</t>
  </si>
  <si>
    <t>008-2017-PRODUCE/DGPCHDI</t>
  </si>
  <si>
    <t>PESQUERA CANTABRIA S.A.</t>
  </si>
  <si>
    <t>Aprobar la solicitud de aplazamiento del pago de multas administrativas por infracción a la normativa pesquera presentada por la empresa PESQUERA CANTABRIA S.A., mediante escrito de registro N° 00103269-2017, relacionada a su EIP.</t>
  </si>
  <si>
    <t>101962-2017</t>
  </si>
  <si>
    <t>001-2017-PRODUCE/DECHDI-jdelatorre</t>
  </si>
  <si>
    <t>009-2017-PRODUCE/DGPCHDI</t>
  </si>
  <si>
    <t>PESQUERA MARMAR S.A.C.</t>
  </si>
  <si>
    <t>Aprobar la solicitud de aplazamiento del pago de multas administrativas por infracción a la normativa pesquera presentada la empresa PESQUERA MARMAR S.A.C., mediante escrito de registro N° 00101962-2017, relacionada a la E/P MELISSA (PL-20294-CM)</t>
  </si>
  <si>
    <t>99029-2017</t>
  </si>
  <si>
    <t>002-2017-PRODUCE/DECHDI-jdelatorre</t>
  </si>
  <si>
    <t>010-2017-PRODUCE/DGPCHDI</t>
  </si>
  <si>
    <t>INDUSTRIAS BIOACUATICAS TALARA S.A.C.</t>
  </si>
  <si>
    <t>Aprobar la solicitud de aplazamiento del pago de multas administrativas por infracción a la normativa pesquera presentada por la empresa INDUSTRIAL BIOACUATICAS TALARA S.A.C., mediante escrito de registro N° 00099029-2017, relacionada a su EIP.</t>
  </si>
  <si>
    <t>66402-2016
18083-2017</t>
  </si>
  <si>
    <t>008-2017-PRODUCE/DEP-ccondorit</t>
  </si>
  <si>
    <t>040-2016-PRODUCE/DEPCHD-cgonzalez
001-2017-PRODUCE/DECHDI-cgonzalez</t>
  </si>
  <si>
    <t>011-2017-PRODUCE/DGPCHDI</t>
  </si>
  <si>
    <t>PRESCILIANO PAZO ECHE
RIGOBERTO PALMA BERNAL</t>
  </si>
  <si>
    <t>N° 14 CAMBIO DEL TITULAR DEL PERMISO DE PESCA DE EMBARCACIÓN ARTESANAL DEL ÁMBITO MARÍTIMO Y DE MENOR ESCALA EN EL ÁMBITO MARÍTIMO Y CONTINENTAL Y DE MAYOR ESCALA EN EL ÁMBITO CONTINENTAL</t>
  </si>
  <si>
    <t>CAMBIO DE TITULAR DE PERMISO DE PESCA</t>
  </si>
  <si>
    <t>Modificar el permiso de pesca de la E/P CARMELITA de matricula PT-4253-BM a PT-4253-CM. Aprobar el cambio de titular a favor del sr. RIGOBERTO PALMA BERNAL del permiso de pesca de la E/P CARMELITA (PT-4253-CM) y con 14.91 m3 de cap. de bodega.</t>
  </si>
  <si>
    <t>81797-2017</t>
  </si>
  <si>
    <t>015-2017-PRODUCE/DEP-pencinas
001-2017-PRODUCE/DECHDI-schuquilin</t>
  </si>
  <si>
    <t>003-2017-PRODUCE/DECHDI-cgonzalez</t>
  </si>
  <si>
    <t>012-2017-PRODUCE/DGPCHDI</t>
  </si>
  <si>
    <t>AUSTRAL GROUP S.A.A.</t>
  </si>
  <si>
    <t>N° 64 OTORGAMIENTO DEL PERMISO DE PESCA PARA LA EXTRACCIÓN INDUSTRIAL PESQUERA CON DESTINO AL CONSUMO HUMANO INDIRECTO</t>
  </si>
  <si>
    <t>PERMISO DE PESCA</t>
  </si>
  <si>
    <t>Otorgar a favor de la empresa AUSTRAL GROUP S.A.A.,permiso de pesca para operar la E/P LIGRUNN (CO-52127-PM) con 867.17 m3 de cap. de bodega en la extracción del recurso anchoveta parca CHI y de los recursos sardina, jurel y caballa para CHD.</t>
  </si>
  <si>
    <t>CHI/CHD</t>
  </si>
  <si>
    <t>100634-2017</t>
  </si>
  <si>
    <t>005-2017-PRODUCE/DECHDI-jcanchari</t>
  </si>
  <si>
    <t>013-2017-PRODUCE/DGPCHDI</t>
  </si>
  <si>
    <t>PESQUERA KATTY S.A.C.</t>
  </si>
  <si>
    <t>Aprobar la solicitud de aplazamiento del pago de multas administrativas por infracción a la normativa pesquera presentada por la empresa PESQUERA KATTY S.A.C., mediante escrito de registro N° 00100634-2017, relacionada a la E/P SENOVIA (PL-21078-PM)</t>
  </si>
  <si>
    <t>103833-2017</t>
  </si>
  <si>
    <t>004-2017-PRODUCE/DECHDI-jdelatorre</t>
  </si>
  <si>
    <t>014-2017-PRODUCE/DGPCHDI</t>
  </si>
  <si>
    <t>MELBA MERCEDES HUAMANCHUMO CASTRO</t>
  </si>
  <si>
    <t>Aprobar la solicitud de aplazamiento del pago de multas administrativas por infracción a la normativa pesquera presentada por la señora MELBA MERCEDES HUAMANCHUMO CASTRO, mediante escrito de registro N° 00103833-2017, relacionada a la E/P CRUCERO DEL PACIFICO(PL-20643-CM)</t>
  </si>
  <si>
    <t>104461-2017</t>
  </si>
  <si>
    <t>005-2017-PRODUCE/DECHDI-jdelatorre</t>
  </si>
  <si>
    <t>015-2017-PRODUCE/DGPCHDI</t>
  </si>
  <si>
    <t>HECTOR PANTA PANTA</t>
  </si>
  <si>
    <t>Aprobar la solicitud de aplazamiento del pago de multas administrativas por infracción a la normativa pesquera presentada por el señor HECTOR PANTA PANTA, mediante escrito de registro N° 00104461-2017, relacionada a la E/P ARCA DE NOE IV (PT-20064-CM)</t>
  </si>
  <si>
    <t>104382-2017</t>
  </si>
  <si>
    <t>006-2017-PRODUCE/DECHDI-jdelatorre</t>
  </si>
  <si>
    <t>016-2017-PRODUCE/DGPCHDI</t>
  </si>
  <si>
    <t>PERUANA DE ADMINISTRACION Y GESTION INTEGRAL S.A.C.</t>
  </si>
  <si>
    <t>Aprobar la solicitud de aplazamiento del pago de multas administrativas por infracción a la normativa pesquera presentada por la empresa PERUANA DE ADMINISTRACION Y GESTION INTEGRAL S.A.C., mediante escrito de registro N° 00104382-2017, relacionada a la E/P MATEO (CE-2449-PM)</t>
  </si>
  <si>
    <t>103892-2017</t>
  </si>
  <si>
    <t>002-2017-PRODUCE/DECHDI-mrodriguezu</t>
  </si>
  <si>
    <t>017-2017-PRODUCE/DGPCHDI</t>
  </si>
  <si>
    <t>CORPORACIÓN GAT S.A.C.</t>
  </si>
  <si>
    <t>Aprobar la solicitud de aplazamiento del pago de multas administrativas por infracción a la normativa pesquera presentada por la empresa CORPORACION GAT S.A.C., mediante escrito de registro N° 00103892-2017, relacionada a las E/Ps DON SEFERINO (PL-29176-PM) y MI ELVIS 2 (PL-19895-CM)</t>
  </si>
  <si>
    <t>61998-2015
48919-2016</t>
  </si>
  <si>
    <t>005-2017-PRODUCE/DECHDI-cgonzalez</t>
  </si>
  <si>
    <t>018-2017-PRODUCE/DGPCHDI</t>
  </si>
  <si>
    <t>ARTISANAL FFP S.A.C.</t>
  </si>
  <si>
    <t>Aprobar a favor de la empresa ARTISANAL FFP S.A.C. el cambio de titular del permiso de pesca de la E/P ETHEL MERCEDES III (PT-23243-CM) y con 31.50 m3 de cap. de bodega.</t>
  </si>
  <si>
    <t>62000-2015
48923-2016</t>
  </si>
  <si>
    <t>006-2017-PRODUCE/DECHDI-cgonzalez</t>
  </si>
  <si>
    <t>019-2017-PRODUCE/DGPCHDI</t>
  </si>
  <si>
    <t>Aprobar a favor de la empresa ARTISANAL FFP S.A.C. el cambio de titular del permiso de pesca de la E/P SEBASTIAN (CO-21068-CM) y con 32.49 m3 de cap. de bodega.</t>
  </si>
  <si>
    <t>61994-2015
48922-2016</t>
  </si>
  <si>
    <t>007-2017-PRODUCE/DECHDI-cgonzalez</t>
  </si>
  <si>
    <t>020-2017-PRODUCE/DGPCHDI</t>
  </si>
  <si>
    <t>Aprobar a favor de la empresa ARTISANAL FFP S.A.C. el cambio de titular del permiso de pesca de la E/P DIEGO (CO-20773-CM) y con 32.41 m3 de cap. de bodega.</t>
  </si>
  <si>
    <t>82786-2017</t>
  </si>
  <si>
    <t>004-2017-PRODUCE/DECHDI-jvillalta</t>
  </si>
  <si>
    <t>021-2017-PRODUCE/DGPCHDI</t>
  </si>
  <si>
    <t>ROSA ISABEL JIMENEZ GONZALES</t>
  </si>
  <si>
    <t>N° 75 AUTORIZACION DE INCREMENTO DE FLOTA PARA LA EXTRACCION INDUSTRIAL PESQUERA PARA CONSUMO HUMANO INDIRECTO</t>
  </si>
  <si>
    <t>DESISTIMIENTO DE AUTORIZACION DE INCREMENTO DE FLOTA</t>
  </si>
  <si>
    <t>Aceptar el desistimiento del procedimiento correspondiente a la solicitud de AIF para la construcción de una E/P  vía sustitución de la E/P siniestrada AURORITA (CO-16686-CM), presentado por la sra. ROSA ISABEL JIMENEZ GONZALES mediante regsitro N° 00082786-2017-1.</t>
  </si>
  <si>
    <t>19761-2017</t>
  </si>
  <si>
    <t>004-2017-PRODUCE/DEP-pencinas</t>
  </si>
  <si>
    <t>005-2017-PRODUCE/DECHDI-jvillalta</t>
  </si>
  <si>
    <t>022-2017-PRODUCE/DGPCHDI</t>
  </si>
  <si>
    <t>SANTOS ANCELMO ECA SANCHEZ, GLORIA PILAR PERICHE DE ECA, ANTONIA ECA SANCHEZ, LUZ MARIA JACINTO PANTA, JOSE ELIAS ECA SANCHEZ, MERCEDES MARISOL  ALBERCA PINTADO</t>
  </si>
  <si>
    <t>N° 79 APROBACION DEL CAMBIO DEL TITULAR DEL PERMISO DE PESCA PARA LA EXTRACCION INDUSTRIAL PESQUERA PARA EL CONSUMO HUMANO INDIRECTO
N° 75 AUTORIZACION DE INCREMENTO DE FLOTA PARA LA EXTRACCION INDUSTRIAL PESQUERA PARA CONSUMO HUMANO INDIRECTO</t>
  </si>
  <si>
    <t>CAMBIO DE TITULAR DE PERMISO DE PESCA E INCREMENTO DE FLOTA</t>
  </si>
  <si>
    <t>Aprobar a favor de los sres. SANTOS ANCELMO ECA SANCHEZ y otros, el cambio de titular del permiso de pesca de la E/P DON ANGEL (CO-20238-PM) y 80.02 m3 de cap. de bodega. Otorgar también AIF para construir una nueva embarcación de 80.02 m3 de cap. de bodega vía sust. de E/P DON ANGEL.</t>
  </si>
  <si>
    <t>104991-2017</t>
  </si>
  <si>
    <t>004-2017-PRODUCE/DECHDI-schuquilin</t>
  </si>
  <si>
    <t>008-2017-PRODUCE/DECHDI-jvasquezm</t>
  </si>
  <si>
    <t>023-2017-PRODUCE/DGPCHDI</t>
  </si>
  <si>
    <t>PESQUERA MAJAT S.A.C.</t>
  </si>
  <si>
    <t>ASIGNACION DE LMCE</t>
  </si>
  <si>
    <t>En estricto cumplimiento del manadato judicial expedido por el Quinto Juzgado Constitucional de la CSJL, contenido en la Resl. 28, asigna a la E/P MALAGA 1 (CO-36422-PM) y 226.01 m2 de cap. de bodega para la zona sur.</t>
  </si>
  <si>
    <t>116135-2015</t>
  </si>
  <si>
    <t>002-2017-PRODUCE/DPCHDI-yquiñonesc</t>
  </si>
  <si>
    <t>024-2017-PRODUCE/DGPCHDI</t>
  </si>
  <si>
    <t>CORPORACION DE ALIMENTOS NUTRIMUNDO S.A.C.</t>
  </si>
  <si>
    <t>N° 82 CAMBIO DE TITULAR DE LICENCIA DE OPERACIÓN DE PLANTA DE HARINA RESIDUAL DE RECURSOS HIDROBIOLÓGICOS ACCESORIA Y COMPLEMENTARIA A PLANTAS DE CHD</t>
  </si>
  <si>
    <t>DESISTIMIENTO DE CAMBIO DE TITULAR DE LICENCIA DE OPERACIÓN</t>
  </si>
  <si>
    <t>Aceptar el desistimiento al procedimiento de cambio de titular de la licencia para operar la planta de reaprovechamiento de descartes y residuos de recursos hidrobiologicos presentado por la empresa CORPORACION DE ALIMENTOS NUTRIMUNDO S.A.C. mediante registro N° 00100293-2017</t>
  </si>
  <si>
    <t>RVM. N° 011-2017-PRODUCE/DVPA</t>
  </si>
  <si>
    <t>004-2017-PRODUCE/DECHDI-cgonzalez</t>
  </si>
  <si>
    <t>025-2017-PRODUCE/DGPCHDI</t>
  </si>
  <si>
    <t>PERUPEZ S.A.C.</t>
  </si>
  <si>
    <t>N° 9 PERMISO DE PESCA PARA LA OPERACIÓN DE EMBARCACIONES PESQUERAS DE MENOR ESCALA EN EL ÁMBITO MARÍTIMO (E/P de hasta 32.6 M3 = 7.50 de Arqueo Neto)</t>
  </si>
  <si>
    <t>PERMISO DE PESCA DE MENOR ESCALA</t>
  </si>
  <si>
    <t>Otorgar a la empresa PERUPEZ S.A.C. permiso de pesca para operar la E/P de menor escala CONDORITO V (PT-51236-BM) y 5.83 m3 de cap. de bodega y para la extracción del recurso Anguila</t>
  </si>
  <si>
    <t>91193-2017</t>
  </si>
  <si>
    <t>008-2017-PRODUCE/DECHDI-jdelatorre</t>
  </si>
  <si>
    <t>026-2017-PRODUCE/DGPCHDI</t>
  </si>
  <si>
    <t>COMERCIALIZADORA PESQUERA S&amp;M S.A.C.</t>
  </si>
  <si>
    <t xml:space="preserve">N° 79 APROBACION DEL CAMBIO DEL TITULAR DEL PERMISO DE PESCA PARA LA EXTRACCION INDUSTRIAL PESQUERA PARA EL CONSUMO HUMANO INDIRECTO </t>
  </si>
  <si>
    <t>DESISTIMIENTO DE CAMBIO DE TITULAR DE PERMISO DE PESCA</t>
  </si>
  <si>
    <t>Aceptar el desistimiento del procedimiento correspondiente a la solicitud de cambio de titular del permiso de pesca de la E/P JOSE ROSARIO (PL-13070-CM) presentado por COMERCIALIZADORA PESQUERA S &amp; M S.A.C. mediante registro N° 00091193-2017-1.</t>
  </si>
  <si>
    <t>102191-2017</t>
  </si>
  <si>
    <t>007-2017-PRODUCE/DECHDI-jdelatorre</t>
  </si>
  <si>
    <t>027-2017-PRODUCE/DGPCHDI</t>
  </si>
  <si>
    <t>FAUSTINO BANCES LLAUCE</t>
  </si>
  <si>
    <t>Acepta el desistimiento del procedimiento correspondiente a la solicitud de aplazamiento del pago de multa administrativa, presentado por FAUSTINO BANCES LLAUCE mediante registro N° 000102191-2017-1</t>
  </si>
  <si>
    <t>86093-2016</t>
  </si>
  <si>
    <t>003-2017-PRODUCE/DPCHDI-yquiñonesc</t>
  </si>
  <si>
    <t>028-2017-PRODUCE/DGPCHDI</t>
  </si>
  <si>
    <t>PESQUERA DIAMANTE S.A.</t>
  </si>
  <si>
    <t>OTROS</t>
  </si>
  <si>
    <t>SUSPENSION DE LICENCIA DE OPERACION</t>
  </si>
  <si>
    <t>Suspender 02 años y por unica vez, a solicitud de la empresa PESQUERA DIAMANTE S.A., la licencia de operación otorgada mediante RD. N° 085-2013-PRODUCE/DGCHI, respecto a la planta de producción de harina de pescado de ACP, ubicada en Caleta Puerto Rico, Bayovar, Sechura-Piura</t>
  </si>
  <si>
    <t>81573-2017</t>
  </si>
  <si>
    <t>029-2017-PRODUCE/DGPCHDI</t>
  </si>
  <si>
    <t xml:space="preserve">TERESA CONSUELO ZOLEZZI DE CAVENAGO </t>
  </si>
  <si>
    <t>Aprobar la solicitud de cambio de titular del permiso de pesca de la E/P C&amp;Z 2 (CE-2774-PM) y 196.25 m3 de cap. de bodega, presentado por la sra. TERESA CONSUELO ZOLEZZI DE CAVENAGO.</t>
  </si>
  <si>
    <t>112308-2016</t>
  </si>
  <si>
    <t>071-2017-PRODUCE/DEP-csaenz</t>
  </si>
  <si>
    <t>005-2017-PRODUCE/DECHDI-aparedesv</t>
  </si>
  <si>
    <t>030-2017-PRODUCE/DGPCHDI</t>
  </si>
  <si>
    <t>STATKRAFT  PERU S.A.</t>
  </si>
  <si>
    <t>N° 23 AUTORIZACIÓN  PARA EFECTUAR  INVESTIGACIÓN MEDIANTE PESCA (EXPLORATORIA - EXPERIMENTAL) Y/O AUTORIZACION PARA EFECTUAR INVESTIGACION PESQUERA CON O SIN EXTRACCION DE MUESTRAS DE ESPECIMENES HIDROBIOLOGICOS, SIN VALOR COMERCIAL</t>
  </si>
  <si>
    <t>AUTORIZACION PARA EFECTUAR INVESTIGACION MEDIANTE PESCA</t>
  </si>
  <si>
    <t>Otorgar a la empresa STATKRAFT PERU S.A. autorización para efectuar investigación pesquera con extracción de muestras de especñimenes hidrobiológicas, sin valor comercial y sin uso de embarcación, presentado mediante registro N° 00112308-2016-5.</t>
  </si>
  <si>
    <t>7793-2017</t>
  </si>
  <si>
    <t>060-2017-PRODUCE/DEP-csaenz</t>
  </si>
  <si>
    <t>009-2017-PRODUCE/DEP-cbermudez</t>
  </si>
  <si>
    <t>031-2017-PRODUCE/DGPCHDI</t>
  </si>
  <si>
    <t>CONSORCIO DE INGENIEROS EJECUTORES MINEROS S.A.</t>
  </si>
  <si>
    <t>Otorgar a la empresa CONSORCIO DE INGENIEROS EJECUTORES MINEROS S.A.-CIEMSA autorización para efectuar investigación pesquera con extracción de muestras de especñimenes hidrobiológicas, sin valor comercial y sin uso de embarcación, presentado mediante registro N° 00083771-2017.</t>
  </si>
  <si>
    <t>106458-2017</t>
  </si>
  <si>
    <t>001-2017-PRODUCE/DECHDI-cyonashiro</t>
  </si>
  <si>
    <t>032-2017-PRODUCE/DGPCHDI</t>
  </si>
  <si>
    <t>PESQUERA CHAPSA S.R.L.</t>
  </si>
  <si>
    <t>Aprobar la solicitud de aplazamiento del pago de multas administrativas por infracción a la normativa pesquera presentada por la empresa PESQUERA CHAPSA S.R.L., mediante escrito de registro N° 00106458-2017, relacionada a la E/P MAGNOLIA BELEN (CO-10302-PM)</t>
  </si>
  <si>
    <t>104218-2017</t>
  </si>
  <si>
    <t>009-2017-PRODUCE/DECHDI-jdelatorre</t>
  </si>
  <si>
    <t>033-2017-PRODUCE/DGPCHDI</t>
  </si>
  <si>
    <t>Aprobar la solicitud de aplazamiento del pago de multas administrativas por infracción a la normativa pesquera presentada por la empresa PERUANA DE ADMINISTRACION Y GESTION INTEGRAL S.A.C., mediante escrito de registro N° 00104218-2017, relacionada a la E/P BALLESTAS I (CO-5245-PM)</t>
  </si>
  <si>
    <t>29298-2015</t>
  </si>
  <si>
    <t>005-2017-PRODUCE/DPCHDI-zquispe</t>
  </si>
  <si>
    <t>003-2017-PRODUCE/DPCHDI-nsullon</t>
  </si>
  <si>
    <t>034-2017-PRODUCE/DGPCHDI</t>
  </si>
  <si>
    <t>PESQUERA CAPRICORNIO S.A.</t>
  </si>
  <si>
    <t>N° 28 AUTORIZACIÓN PARA LA INSTALACIÓN, TRASLADO FÍSICO,   DE INCREMENTO DE CAPACIDAD DE ESTABLECIMIENTO  INDUSTRIAL PESQUERO, DE CENTROS DE DEPURACIÓN DE MOLUSCOS BIVALVOS CON CERTIFICACION AMBIENTAL</t>
  </si>
  <si>
    <t>AUTORIZACIÓN PARA INSTALACION DE UNA PLANTA DE PROCESAMIENTO</t>
  </si>
  <si>
    <t>Otorgar a la empresa PESQUERA CAPRICORNIO S.A. autorización para la instalación de una planta de procesamiento pesquero para la producción de concentrado proteico Tipo C denominado "harina saborizada de pescado" con una cap. instalada de 10 t/h, ubicado en Los Ferroles, Callao.</t>
  </si>
  <si>
    <t>5951-2017</t>
  </si>
  <si>
    <t>035-2017-PRODUCE/DGPCHDI</t>
  </si>
  <si>
    <t>PESQUERA FELIPITA S.A.C.</t>
  </si>
  <si>
    <t>Aprobar a favor de la empresa PESQUERA FELIPITA S.A.C. el cambio de titular del permiso de pesca para operar la E/P DON TOMAS (CO-21111-PM) y 108.12 m3 de cap. de bodega. Vigencia condicionada.</t>
  </si>
  <si>
    <t>106406-2017</t>
  </si>
  <si>
    <t>010-2017-PRODUCE/DECHDI-jdelatorre</t>
  </si>
  <si>
    <t>036-2017-PRODUCE/DGPCHDI</t>
  </si>
  <si>
    <t>INVERSIONES MOREDA S.A.C.</t>
  </si>
  <si>
    <t>Aprobar la solicitud de aplazamiento del pago de multas administrativas por infracción a la normativa pesquera presentada por la empresa INVERSIONES MOREDA S.A.C., mediante escrito de registro N° 00106406-2017, relacionada a la E/P ZORRITOS 2 (CE-4083-PM)</t>
  </si>
  <si>
    <t>106408-2017</t>
  </si>
  <si>
    <t>011-2017-PRODUCE/DECHDI-jdelatorre</t>
  </si>
  <si>
    <t>037-2017-PRODUCE/DGPCHDI</t>
  </si>
  <si>
    <t>Aprobar la solicitud de aplazamiento del pago de multas administrativas por infracción a la normativa pesquera presentada por la empresa INVERSIONES MOREDA S.A.C., mediante escrito de registro N° 00106408-2017, relacionada a la E/P TINO (CE-4026-PM)</t>
  </si>
  <si>
    <t>105497-2017</t>
  </si>
  <si>
    <t>012-2017-PRODUCE/DECHDI-jdelatorre</t>
  </si>
  <si>
    <t>038-2017-PRODUCE/DGPCHDI</t>
  </si>
  <si>
    <t>TORIBIO GORDILLO JACINTO</t>
  </si>
  <si>
    <t>Aprobar la solicitud de aplazamiento del pago de multas administrativas por infracción a la normativa pesquera presentada por la señora TORIBIA GORDILLO JACINTO., mediante escrito de registro N° 00105497-2017, relacionada a la E/P JOSE CARLOS (PL-22302-CM)</t>
  </si>
  <si>
    <t>6038-2017</t>
  </si>
  <si>
    <t>076-2017-PRODUCE/DEP-csaenz</t>
  </si>
  <si>
    <t>006-2017-PRODUCE/DECHDI-aparedesv</t>
  </si>
  <si>
    <t>039-2017-PRODUCE/DGPCHDI</t>
  </si>
  <si>
    <t>PAN AMERICAN SILVER HUARON S.A.</t>
  </si>
  <si>
    <t>Otorgar a la empresa PAN AMERICAN SILVER HUARON S.A. autorización para efectuar investigación pesquera con extracción de muestras de especímenes hidrobiológicos, sin valor comercial y sin uso de embarcación pesquera.</t>
  </si>
  <si>
    <t>91583-2017</t>
  </si>
  <si>
    <t>005-2017-PRODUCE/DECHDI-jvasquezm</t>
  </si>
  <si>
    <t>040-2017-PRODUCE/DGPCHDI</t>
  </si>
  <si>
    <t>NEGOCIOS PESQUEROS SAN MARTIN DE PORRAS S.A.C.</t>
  </si>
  <si>
    <t>Aprobar a favor de la empresa NEGOCIOS PESQUEROS SAN MARTIN DE PORRAS S.A.C. el cambio de titular del permiso de pesca para operar la E/P SAN MARTIN DE PORRAS IV (CO-18297-CM) y 91.10 m3 de cap. de bodega. Vigencia condicionada.</t>
  </si>
  <si>
    <t>73405-2016</t>
  </si>
  <si>
    <t>044-2017-PRODUCE/DEP-csaenz</t>
  </si>
  <si>
    <t>004-2017-PRODUCE/DECHDI-rmoralesc</t>
  </si>
  <si>
    <t>041-2017-PRODUCE/DGPCHDI</t>
  </si>
  <si>
    <t>PETROLEOS DEL PERU S.A.</t>
  </si>
  <si>
    <t>DENEGAR AUTORIZACION</t>
  </si>
  <si>
    <t>Denegar la solicitud presentada por la empresa PETROLEOS DEL PERU S.A. mediante registro N° 00073405-2016, para el otorgamiento para efectuar investigación pesquera con extracción de muestras de especímenes hidrobiológicos, sin valor comercial y sin uso de embarcación pesquera.</t>
  </si>
  <si>
    <t>87240-2017</t>
  </si>
  <si>
    <t>004-2017-PRODUCE/DEP-apm
025-2017-PRODUCE/DEP-schuquilin</t>
  </si>
  <si>
    <t>011-2017-PRODUCE/DECHDI-jvasquezm</t>
  </si>
  <si>
    <t>042-2017-PRODUCE/DGPCHDI</t>
  </si>
  <si>
    <t>EMPRESA PESQUERA MARIA DEL ROCIO S.R.L.</t>
  </si>
  <si>
    <t xml:space="preserve">N° 65 MODIFICACIÓN DEL PERMISO DE PESCA OTORGADO PARA LA EXTRACCIÓN INDUSTRIAL PESQUERA, EN EL EXTREMO DE LA CAPACIDAD DE BODEGA. </t>
  </si>
  <si>
    <t>MODIFICACION DE PERMISO DE PESCA POR CAPACIDAD DE BODEGA</t>
  </si>
  <si>
    <t>Aprobar la solicitud de modificación del permiso de pesca para operar la E/P de madera TIO SAMBITO (CO-21016-CM) solo en el extremo a la capacidad de bodega de 100 a 110 m3, en merito a la ejecución del incremento de flota vía sust. de la E/P MARIA DEL ROCIO (HO-4309-CM). Vigencia condicionada. Cancelar el permiso de pesca de la E/P desguazada MARIA DEL ROCIO (HO-4309-CM).</t>
  </si>
  <si>
    <t>Informe N° 368-2017-PRODUCE/OGAJ</t>
  </si>
  <si>
    <t>003-2017-PRODUCE/DECHDI-jvasquezm</t>
  </si>
  <si>
    <t>043-2017-PRODUCE/DGPCHDI</t>
  </si>
  <si>
    <t>CORPORACIÓN PESQUERA EDC S.A.C.</t>
  </si>
  <si>
    <t>RECTIFICACION DE NOMBRE DE EMBARCACION</t>
  </si>
  <si>
    <t>Rectificar de oficio las Resoluciones Directorales N° 338-2003-PRODUCE/DNEPP, 494-2007-PRODUCE/DGEPP, 721-2010-PRODUCE/DGEPP y 378-2015-PRODUCE/DGCHI en el extremo correspondiente al nombre de la E/P de matrícula PT-3878-CM y 71.66 m3 de cap. de bod, de TOKIO a TOKYO.</t>
  </si>
  <si>
    <t>108271-2016</t>
  </si>
  <si>
    <t>001-2017-PRODUCE/DECHDI-nsullon</t>
  </si>
  <si>
    <t>044-2017-PRODUCE/DGPCHDI</t>
  </si>
  <si>
    <t>PESQUERA RIBAUDO S.A.</t>
  </si>
  <si>
    <t>Suspender por unica vez, a solicitud de la empresa PESQUERA RIBAUDO S.A. la licencia de operación otorgada mediante RD. N° 221-2009-PRODUCE/DGEPP, respecto a la planta de producción de harina de pescado de ACP con cap. instalada de 32 t/h, ubicada en la Caleta de Coishco.</t>
  </si>
  <si>
    <t>100656-2017
100684-2017</t>
  </si>
  <si>
    <t>001-2017-PRODUCE/DPCHI-iechevarria</t>
  </si>
  <si>
    <t>004-2017-PRODUCE/DPCHDI-yquiñonesc</t>
  </si>
  <si>
    <t>045-2017-PRODUCE/DGPCHDI</t>
  </si>
  <si>
    <t>CORPORACION OP7 S.A.C.</t>
  </si>
  <si>
    <t>N° 30 LICENCIA PARA LA OPERACIÓN DE PLANTA DE PROCESAMIENTO DE PRODUCTOS PESQUEROS O CENTROS DE DEPURACIÓN DE MOLUSCOS BIVALVOS</t>
  </si>
  <si>
    <t>LICENCIA DE OPERACIÓN DE PLANTA DE PROCESAMIENTO</t>
  </si>
  <si>
    <t>Otorgar a la empresa CORPORACION OP7 S.A.C. licencia para operar la planta de procesamiento pesquero para la producción de enlatado, con producción de 3,500 c/t; asimismo licencia para operar la planta de harina residual de recursos hidrobiológicos con cap. instalada de 10 t/h, ubicada en Chimbote.</t>
  </si>
  <si>
    <t>106820-2017</t>
  </si>
  <si>
    <t>008-2017-PRODUCE/DECHDI-jcanchari</t>
  </si>
  <si>
    <t>046-2017-PRODUCE/DGPCHDI</t>
  </si>
  <si>
    <t>LSA ENTERPRISES PERU S.A.C.</t>
  </si>
  <si>
    <t>Aprobar la solicitud de aplazamiento del pago de multas administrativas por infracción a la normativa pesquera presentada por la empresa LSA ENTERPRISES PERU S.A.C., mediante escrito de registro N° 00106820-2017, relacionada a la E/P DOÑA LICHA (CO-21429-PM)</t>
  </si>
  <si>
    <t>105872-2017</t>
  </si>
  <si>
    <t>014-2017-PRODUCE/DECHDI-jdelatorre</t>
  </si>
  <si>
    <t>047-2017-PRODUCE/DGPCHDI</t>
  </si>
  <si>
    <t>PROVEEDORA DE PRODUCTOS MARINOS S.A.C.</t>
  </si>
  <si>
    <t>Aprobar la solicitud de aplazamiento del pago de multas administrativas por infracción a la normativa pesquera presentada por la empresa PROVEEDORA DE PRODUCTOS MARINOS S.A.C., mediante escrito de registro N° 00105872-2017, relacionada a su EIP.</t>
  </si>
  <si>
    <t>86916-2016</t>
  </si>
  <si>
    <t>005-2017-PRODUCE/DPCHDI-yquiñonesc</t>
  </si>
  <si>
    <t>048-2017-PRODUCE/DGPCHDI</t>
  </si>
  <si>
    <t>Suspender por unica vez, a solicitud de la empresa PESQUERA DIAMANTE S.A. la licencia de operación otorgada mediante RD. N° 163-2003-PRODUCE/DNEPP, respecto a la planta de producción de harina de pescado de ACP con cap. instalada de 75 t/h, ubicada en Samanco.</t>
  </si>
  <si>
    <t>99109-2017</t>
  </si>
  <si>
    <t>029-2017-PRODUCE/DEP-mmejia</t>
  </si>
  <si>
    <t>007-2017-PRODUCE/DECHDI-aparedesv</t>
  </si>
  <si>
    <t>049-2017-PRODUCE/DGPCHDI</t>
  </si>
  <si>
    <t>CONSORCIO ZAVALETA S.A.C.</t>
  </si>
  <si>
    <t>Otorgar permiso de pesca de menor escala a la empresa CONSORCIO ZAVALETA S.A.C. para operar la E/P NANCY I (PL-18898-CM) y con 26.0 m3 de cap. de bodega</t>
  </si>
  <si>
    <t>20188-2017</t>
  </si>
  <si>
    <t>010-2017-PRODUCE/DECHDI-csaenz</t>
  </si>
  <si>
    <t>006-2017-PRODUCE/DECHDI-rmoralesc</t>
  </si>
  <si>
    <t>050-2017-PRODUCE/DGPCHDI</t>
  </si>
  <si>
    <t>PARROQUIA SAN MARTIN PAPA DE CHACAS</t>
  </si>
  <si>
    <t>Otorgar a la "PARROQUIA SAN MARTIN PAPA DE CHACAS" para efectuar investigación pesquera con extracción de muestras de especímenes hidrobiológicos, sin valor comercial y sin uso de embarcación, ubicado en el distrito de Chacas, Ancash.</t>
  </si>
  <si>
    <t>100447-2017</t>
  </si>
  <si>
    <t>013-2017-PRODUCE/DECHDI-jdelatorre</t>
  </si>
  <si>
    <t>051-2017-PRODUCE/DGPCHDI</t>
  </si>
  <si>
    <t>CRISPIN PERICHE PANTA, JUAN CARLOS PERICHE PERICHE</t>
  </si>
  <si>
    <t>Aprobar a favor de CRISPIN PERICHE PANTA y JUAN CARLOS PERICHE PERICHE el cambio de titular del permiso de pesca para operar la E/P BENDICION DE MI MADRE (CO-18762-PM) y 85.35 m3 de cap. de bodega. VigencIa condicionada.</t>
  </si>
  <si>
    <t>82003-2017</t>
  </si>
  <si>
    <t>004-2017-PRODUCE/DECHDI-jvasquezm</t>
  </si>
  <si>
    <t>052-2017-PRODUCE/DGPCHDI</t>
  </si>
  <si>
    <t>PEEA LA UNION CHALACA S.R.L.</t>
  </si>
  <si>
    <t>IMPROCEDENTE SOLICITUD DE AUTORIZACION DE INCREMENTO DE FLOTA</t>
  </si>
  <si>
    <t>Declarar improcedente la solicitud de autorización de incremento de flota para la extraccion industrial pesquera con destino al CHI, a fin de construir una nueva E/P, vía sustitución de la E/P siniestrada TAMBO 2 (IO-0957-PM) y con 196.19 m3 de capacidad de bodega.</t>
  </si>
  <si>
    <t>Declarar improcedente la solicitud de incremento de flota para la extracción del recurso anchoveta con destino al consumo humano indirecto, por sustitución de capacidad de bodega por siniestro y perdida total de la E/P LAMBAYEQUE (HY-7678) y 318 m3 de cap. de bodega.</t>
  </si>
  <si>
    <t>87243-2017</t>
  </si>
  <si>
    <t>006-2017-PRODUCE/DEP-apm
026-2017-PRODUCE/DEP-schuquilin</t>
  </si>
  <si>
    <t>016-2017-PRODUCE/DECHDI-jvasquezm</t>
  </si>
  <si>
    <t>053-2017-PRODUCE/DGPCHDI</t>
  </si>
  <si>
    <t>N° 11 AMPLIACIÓN DEL PERMISO DE PESCA Y/O MODIFICACION DEL PERMISO DE PESCA EN EL EXTREMO DE LA BODEGA VÍA SUSTITUCIÓN  DE EMBARCACIONES  PESQUERAS DE MAYOR ESCALA DE BANDERA NACIONAL EN EL ÁMBITO MARÍTIMO</t>
  </si>
  <si>
    <t>AMPLIACIÓN DE CAPACIDAD DE BODEGA</t>
  </si>
  <si>
    <t>Aprobar la solicitud de modificación de permiso de pesca de la E/P TIO CARAMELO (CE-17212-CM) solo en el extremo referido a la capacidad de bodega, de 87.36 a 110 m3, en merito a la AIF otorgada mediante RD N° 327-2016-PRODUCE/DGCHI vía sust. de 22.61 m3 de cap. de bodega de la E/P MARIA DEL ROCIO.</t>
  </si>
  <si>
    <t>91120-2017</t>
  </si>
  <si>
    <t>015-2017-PRODUCE/DECHDI-jvasquezm</t>
  </si>
  <si>
    <t>054-2017-PRODUCE/DGPCHDI</t>
  </si>
  <si>
    <t>COPERSA S.A.C.</t>
  </si>
  <si>
    <t>IMPROCEDENTE SOLICITUD DE CAMBIO DE TITULAR</t>
  </si>
  <si>
    <t>Declarar improcedente la solicitud de cambio de titular del permiso de pesca para operar la E/P ALETA AZUL III (IO-1094-PM) y 198.41 m3 de cap. de bodega, presentada por la empresa COPERSA S.A. mediante registro N° 00091120-2017.</t>
  </si>
  <si>
    <t>96811-2016</t>
  </si>
  <si>
    <t>006-2017-PRODUCE/DPCHDI-yquiñonesc</t>
  </si>
  <si>
    <t>055-2017-PRODUCE/DGPCHDI</t>
  </si>
  <si>
    <t>PESQUERA RUBI S.A.</t>
  </si>
  <si>
    <t>Suspender por unica vez, a solicitud de la empresa PESQUERA RUBI S.A. la licencia de operación otorgada mediante RD. N° 047-99/DNEPP, respecto a la planta de producción de harina de pescado de ACP y harina de pesca convencional con cap. instalada de 120 y 46 t/h, ubicada en Ilo.</t>
  </si>
  <si>
    <t>3446-2017</t>
  </si>
  <si>
    <t>002-2016-PRODUCE/DEP-mmejia</t>
  </si>
  <si>
    <t>009-2017-PRODUCE/DECHDI-cgonzalez</t>
  </si>
  <si>
    <t>056-2017-PRODUCE/DGPCHDI</t>
  </si>
  <si>
    <t>PESQUERA RITA CECILIA E.I.R.L.</t>
  </si>
  <si>
    <t>N° 4 AUTORIZACIÓN  DE INCREMENTO  DE FLOTA DE EMBARCACIÓN  PESQUERA EN EL ÁMBITO MARÍTIMO O AUTORIZACIÓN PARA AMPLIAR CAPACIDAD DE BODEGA DE LA EMBARCACION PESQUERA</t>
  </si>
  <si>
    <t>AUTORIZACION DE INCREMENTO DE FLOTA</t>
  </si>
  <si>
    <t>Otorgar AIF a favor de los sres. JOSE DE LA ROSA SUCLUPE TEJADA y MARIA HUMBERTA SANDOVAL DAMIAN, para ampliar la cap.de bodega de la E/P GUIAME MADRE MIA (PT-20063-CM)  de 34.66 a 68.65 m3 de cap. de bodega vía sust. de la E/P JOSE LUIS (PL-17784-CM)</t>
  </si>
  <si>
    <t>Otorgar a favor de la empresa PESQUERA RITA CECILIA E.I.R.L. autorización de incremento de flota para emplear la E/P CARMEN ROSA (CO-17432-PM) con 78.32 m3 de cap. de bodega, en la actividad extractiva de atun y especies afines, utilizando palangre de superficie como arte de pesca.</t>
  </si>
  <si>
    <t>109127-2017</t>
  </si>
  <si>
    <t>017-2017-PRODUCE/DECHDI-jdelatorre</t>
  </si>
  <si>
    <t>057-2017-PRODUCE/DGPCHDI</t>
  </si>
  <si>
    <t>CORPORACION PESQUERA JR S.A.C.</t>
  </si>
  <si>
    <t>Aprobar la solicitud de aplazamiento del pago de multas administrativas por infracción a la normativa pesquera presentada por la empresa CORPORACION PESQUERA JR S.A.C., mediante escrito de registro N° 00109127-2017, relacionada a la E/P JULIA NORA (PT-3818-CM)</t>
  </si>
  <si>
    <t>107170-2017</t>
  </si>
  <si>
    <t>016-2017-PRODUCE/DECHDI-jdelatorre</t>
  </si>
  <si>
    <t>058-2017-PRODUCE/DGPCHDI</t>
  </si>
  <si>
    <t>PESQUERA EXALMAR S.A.A.</t>
  </si>
  <si>
    <t>Aprobar la solicitud de aplazamiento del pago de multas administrativas por infracción a la normativa pesquera presentada por la empresa PESQUERA EXALMAR S.A.A., mediante escrito de registro N° 00107170-2017, relacionada a las E/Ps CARIBE, DON VICTOR, MARIA LUZ, SAMANCO 3.</t>
  </si>
  <si>
    <t>87983-2017</t>
  </si>
  <si>
    <t>002-2017-PRODUCE/DPCHDI-mchangm</t>
  </si>
  <si>
    <t>059-2017-PRODUCE/DGPCHDI</t>
  </si>
  <si>
    <t>ASOCIACION PARA LA CONSERVACION DE LA BIODIVERSIDAD AMAZONICA  DALLAS WORD AQUARIUM ZOO</t>
  </si>
  <si>
    <t>N° 24 AUTORIZACIÓN PARA LA EXPORTACIÓN O IMPORTACIÓN DE  ESPECIES HIDROBIOLÓGICAS VIVAS CON FINES DE  INVESTIGACIÓN, RECREACIÓN Y/O DIFUSIÓN CULTURAL Y  COMERCIALES, EXCEPTUANDO LA EXPORTACIÓN DE PECES ORNAMENTALES.</t>
  </si>
  <si>
    <t>IMPROCEDENTE AUTORIZACION PARA EXPORTAR E IMPORTAR ESPECIES</t>
  </si>
  <si>
    <t>Otorgar a favor de MIAN YU autorizacion para la importación de 880 individuos de la especie hidrobiológica viva Cyprinus carpio, para fines de recreación, procedentes de los paises de: China, Japón, Malasia, Panamá, Singapur y Taiwan.</t>
  </si>
  <si>
    <t>Declarar improcedente la solicitud del permiso de exportación de 31 muestras de organos y 16 de sangre procedentes de ejemplares de la especie "manatí amazónico o vaca marina", presentada por la Asociación para la Conservación de la Biodiversidad Amazónica-Dallas Word Aquarium Zoo.</t>
  </si>
  <si>
    <t>81436-2017</t>
  </si>
  <si>
    <t>011-2017-PRODUCE/DECHDI-csaenz</t>
  </si>
  <si>
    <t>007-2017-PRODUCE/DECHDI-rmoralesc</t>
  </si>
  <si>
    <t>060-2017-PRODUCE/DGPCHDI</t>
  </si>
  <si>
    <t>MINERA YANACOCHA S.R.L.</t>
  </si>
  <si>
    <t>Otorgar a la empresa MINERA YANACOCHA S.R.L. autorización para efectuar investigación pesquera con extracción de muestras de especímenes hidrobiológicos, sin valor comercial y sin uso de embarcación.</t>
  </si>
  <si>
    <t>005-2017-PRODUCE/DECHI-pencinas
019-2017-PRODUCE/DEP-pencinas</t>
  </si>
  <si>
    <t>011-2017-PRODUCE/DECHDI-jvillalta</t>
  </si>
  <si>
    <t>061-2017-PRODUCE/DGPCHDI</t>
  </si>
  <si>
    <t>LEONARDO FELIPE VITE MORALES, FLORA ALVAREZ ECHE</t>
  </si>
  <si>
    <t>Aprobar la AIF a favor de los señores LEONARDO FELIPE VITE MORALES y FLORA ALVAREZ ECHE para construir una nueva E/P de 102.0 m3 de cap. de bodega vía sustitución de la E/P no siniestrada MAURO (PL-20968-PM)</t>
  </si>
  <si>
    <t>99021-2017</t>
  </si>
  <si>
    <t>015-2017-PRODUCE/DEP-jvasquezm</t>
  </si>
  <si>
    <t>062-2017-PRODUCE/DGPCHDI</t>
  </si>
  <si>
    <t>JACOBO ESTUARDO CAVENAGO REBAZA
TERESA CONSUELO ZOLEZZI DE CAVENAGO</t>
  </si>
  <si>
    <t>Encausar la solicitud de rectificación presentada por los sres. JACOBO ESTUARDO CAVENAGO REBAZA y TERESA CONSUELO ZOLEZZI DE CAVENAGO como un recurso de reconsideración contra la RD. N° 202-2017-PRODUCE/DGPI que aprobó el cambio de titular del permiso de la E/P C&amp;Z 6.</t>
  </si>
  <si>
    <t>61944-2017</t>
  </si>
  <si>
    <t>031-2017-PRODUCE/DEP-jvasquezm</t>
  </si>
  <si>
    <t>063-2017-PRODUCE/DGPCHDI</t>
  </si>
  <si>
    <t>N° 81  ASOCIACION O INCORPORACION DEFINITIVA DEL PORCENTAJE MAXIMO DE CAPTURA POR EMBARCACION PMCE DEL RECURSO ANCHOVETA DE UNA EMBARCACION A OTRAS DEL MISMO ARMADOR</t>
  </si>
  <si>
    <t>RATIFICACION VIGENCIA DE ASOCIACION DEFINITIVA</t>
  </si>
  <si>
    <t>Ratificar la vigencia de la asociación o incorporación definitiva del PMCE aprobada por RD. N° 134-2015-PRODUCE/DGCHI del 16 de marzo de 2015.</t>
  </si>
  <si>
    <t>91123-2017</t>
  </si>
  <si>
    <t>014-2017-PRODUCE/DECHDI-jvasquezm</t>
  </si>
  <si>
    <t>064-2017-PRODUCE/DGPCHDI</t>
  </si>
  <si>
    <t>Declarar improcedente la solicitud de cambio de titular del permiso de pesca para operar la E/P ALETA AZUL IV (IO-4330-PM) y 182.30 m3 de cap. de bodega, presentada por la empresa COPERSA S.A. mediante escrito de registro N° 00091123-2017.</t>
  </si>
  <si>
    <t>91122-2017</t>
  </si>
  <si>
    <t>007-2017-PRODUCE/DECHDI-jvasquezm</t>
  </si>
  <si>
    <t>065-2017-PRODUCE/DGPCHDI</t>
  </si>
  <si>
    <t>Declarar improcedente la solicitud de cambio de titular del permiso de pesca para operar la E/P ALETA AZUL I (IO-1096-PM) y 245.00 m3 de cap. de bodega, presentada por la empresa COPERSA S.A. mediante escrito de registro N° 00091122-2017.</t>
  </si>
  <si>
    <t>91126-2017</t>
  </si>
  <si>
    <t>006-2017-PRODUCE/DECHDI-jvasquezm</t>
  </si>
  <si>
    <t>066-2017-PRODUCE/DGPCHDI</t>
  </si>
  <si>
    <t>Declarar improcedente la solicitud de cambio de titular del permiso de pesca para operar la E/P JOSE MANUEL III (PT-5128-CM) y 185.72 m3 de cap. de bodega, presentada por la empresa COPERSA S.A. mediante escrito de registro N° 00091126-2017.</t>
  </si>
  <si>
    <t>107749-2017</t>
  </si>
  <si>
    <t>019-2017-PRODUCE/DECHDI-jdelatorre</t>
  </si>
  <si>
    <t>067-2017-PRODUCE/DGPCHDI</t>
  </si>
  <si>
    <t>JOSE ROSENDO ALVAREZ MORALES</t>
  </si>
  <si>
    <t>Aprobar la solicitud de aplazamiento del pago de multas administrativas por infracción a la normativa pesquera presentada por el señor JOSE ROSENDO ALVAREZ MORALES, mediante escrito de registro N° 00107749-2017, relacionada a la E/P JHONNY MANUELITO I (CO-18298-CM)</t>
  </si>
  <si>
    <t>13277-2017</t>
  </si>
  <si>
    <t>003-2017-PRODUCE/DGPI-DEP-mmejia</t>
  </si>
  <si>
    <t>016-2017-PRODUCE/DECHDI-aparedesv</t>
  </si>
  <si>
    <t>068-2017-PRODUCE/DGPCHDI</t>
  </si>
  <si>
    <t>PEDRO PANTA PANTA, SAN VICENTE PAUL PANTA PANTA, SANTOS PASCUAL PANTA PANTA, SANTOS NESTOR PANTA PANTA, SANTOS ROGELIO PANTA PANTA</t>
  </si>
  <si>
    <t>Aprobar a favor de los sres. PEDRO PANTA PANTA y otros, AIF para construir una nueva embarcación de 89.76 m3 de cap. de bodega, vía sustitución de la E/P no siniestrada MI SAN MARTIN (PL-3464-CM)</t>
  </si>
  <si>
    <t>19970-2017</t>
  </si>
  <si>
    <t>018-2017-PRODUCE/DECHDI-jdelatorre</t>
  </si>
  <si>
    <t>069-2017-PRODUCE/DGPCHDI</t>
  </si>
  <si>
    <t>INVERSIONES VIKEYLI E.I.R.L.</t>
  </si>
  <si>
    <t>Aprobar a favor de la EMPRESA VIKEYLI E.I.R.L. el cambio de titular del permiso de pesca de la E/P JULIO VALERIANO (CE-28927-CM) y 61.36 m3 de cap. de bodega.</t>
  </si>
  <si>
    <t>91129-2017</t>
  </si>
  <si>
    <t>013-2017-PRODUCE/DECHDI-jvasquezm</t>
  </si>
  <si>
    <t>070-2017-PRODUCE/DGPCHDI</t>
  </si>
  <si>
    <t>Declarar improcedente la solicitud de cambio de titular del permiso de pesca para operar la E/P CHIRA 4 (IO-0967-PM) y 189.00 m3 de cap. de bodega, presentada por la empresa COPERSA S.A. mediante escrito de registro N° 00091129-2017.</t>
  </si>
  <si>
    <t>89177-2017</t>
  </si>
  <si>
    <t>010-2017-PRODUCE/DECHDI-jvasquezm</t>
  </si>
  <si>
    <t>071-2017-PRODUCE/DGPCHDI</t>
  </si>
  <si>
    <t>PESQUERA MAZE S.R.L.</t>
  </si>
  <si>
    <t>IMPROCEDENTE SOLICITUD DE ASOCIACION DEFINITIVA</t>
  </si>
  <si>
    <t>Declarar improcedente la solicitud de asociación e incorporación definitiva del PMCE de la E/P ANTONIA a la E/P VELA I para las zonas NC y Sur, presentada por la empresa PESQUERA MAZE S.R.L. mediante el escrito de registro N° 00089177-2017.</t>
  </si>
  <si>
    <t>96789-2017</t>
  </si>
  <si>
    <t>026-2017-PRODUCE/DEP-mmejia</t>
  </si>
  <si>
    <t>012-2017-PRODUCE/DECHDI-aparedesv</t>
  </si>
  <si>
    <t>072-2017-PRODUCE/DGPCHDI</t>
  </si>
  <si>
    <t>JUAN MIGUEL ACOSTA RIVERA, CARLOS ENRIQUE ACOSTA RIVERA, CESAR HUMBERTO ACOSTA RIVERA</t>
  </si>
  <si>
    <t>Otorgar permiso de pesca de menor escala a los sres JUAN MIGUEL, CARLOS ENRIQUE y CESAR HUMBERTO ACOSTA RIVERA, en el marco de los Decretos Supremos N° 020-2011-PRODUCE y sus modificatorias, a la embarcación JULIO I (PL-29508-CM) de 10.00 m3 de capacidad de bodega.</t>
  </si>
  <si>
    <t>110693-2017</t>
  </si>
  <si>
    <t>013-2017-PRODUCE/DECHDI-jcanchari</t>
  </si>
  <si>
    <t>073-2017-PRODUCE/DGPCHDI</t>
  </si>
  <si>
    <t>ISRAEL IBAMAEL IPANAQUE OROSCO</t>
  </si>
  <si>
    <t>Aprobar la solicitud de aplazamiento del pago de multas administrativas por infracción a la normativa pesquera presentada por el señor ISRAEL ABIMAEL IPANAQUE OROSCO, mediante escrito de registro N° 00110693-2017, relacionada a la E/P AMIGO DE DIOS 1 (PL-4451-CM)</t>
  </si>
  <si>
    <t>110697-2017</t>
  </si>
  <si>
    <t>012-2017-PRODUCE/DECHDI-jcanchari</t>
  </si>
  <si>
    <t>074-2017-PRODUCE/DGPCHDI</t>
  </si>
  <si>
    <t>Aprobar la solicitud de aplazamiento del pago de multas administrativas por infracción a la normativa pesquera presentada por el señor ISRAEL ABIMAEL IPANAQUE OROSCO, mediante escrito de registro N° 00110697-2017, relacionada a la E/P MI JUANITA (PL-4335-CM)</t>
  </si>
  <si>
    <t>109283-2017</t>
  </si>
  <si>
    <t>021-2017-PRODUCE/DECHDI-jdelatorre</t>
  </si>
  <si>
    <t>075-2017-PRODUCE/DGPCHDI</t>
  </si>
  <si>
    <t>Aprobar la solicitud de aplazamiento del pago de multas administrativas por infracción a la normativa pesquera presentada por la empresa PESQUERA EXALMAR S.A.A., mediante escrito de registro N° 00109283-2017, relacionada a las E/Ps CRETA (CO-18167-PM) y RODAS (CO-15725-PM)</t>
  </si>
  <si>
    <t>109679-2017</t>
  </si>
  <si>
    <t>076-2017-PRODUCE/DGPCHDI</t>
  </si>
  <si>
    <t>Aprobar la solicitud de aplazamiento del pago de multas administrativas por infracción a la normativa pesquera presentada por la empresa PERUANA DE ADMINISTRACION Y GESTION INTEGRAL S.A.C., mediante escrito de registro N° 00109679-2017, relacionada a la E/P DON FERNANDO (CO-15314-PM)</t>
  </si>
  <si>
    <t>108281-2017</t>
  </si>
  <si>
    <t>020-2017-PRODUCE/DECHDI-jdelatorre</t>
  </si>
  <si>
    <t>077-2017-PRODUCE/DGPCHDI</t>
  </si>
  <si>
    <t>SUSANA PANTA JACINTO</t>
  </si>
  <si>
    <t>Aprobar la solicitud de aplazamiento del pago de multas administrativas por infracción a la normativa pesquera presentada por la señora SUSANA PANTA JACINTO, mediante escrito de registro N° 00108281-2017, relacionada a la E/P MI SAN MARTIN III (PT-11860-CM)</t>
  </si>
  <si>
    <t>94797-2017</t>
  </si>
  <si>
    <t>017-2017-PRODUCE/DECHDI-aparedesv</t>
  </si>
  <si>
    <t>078-2017-PRODUCE/DGPCHDI</t>
  </si>
  <si>
    <t>PESQUERA TERRANOVA S.A.C.</t>
  </si>
  <si>
    <t xml:space="preserve">N° 12  ASOCIACIÓN O INCORPORACIÓN DEFINITIVA DEL PORCENTAJE MÁXIMO DE CAPTURA POR EMBARCACIÓN (PMCE) DEL RECURSO MERLUZA A OTRA EMBARCACIÓN </t>
  </si>
  <si>
    <t>Declarar improcedente la solicitud de asociación definitiva de PMCE del recurso Merluza, correspondiente a la E/P DON FELIPE (PT-4610-CM) a favor de la E/P CAMELOT (CO-13021-PM) presentada por la empresa PESQUERA TERRANOVA S.A. mediante reg. N° 00094797-2017.</t>
  </si>
  <si>
    <t>94794-2017</t>
  </si>
  <si>
    <t>020-2017-PRODUCE/DECHDI-aparedesv</t>
  </si>
  <si>
    <t>079-2017-PRODUCE/DGPCHDI</t>
  </si>
  <si>
    <t>Declarar improcedente la solicitud de asociación definitiva de PMCE del recurso Merluza, correspondiente a la E/P FORTUNO (PT-6007-CM) a favor de la E/P CAMELOT (CO-13021-PM) presentada por la empresa PESQUERA TERRANOVA S.A. mediante reg. N° 00094794-2017.</t>
  </si>
  <si>
    <t>94801-2017</t>
  </si>
  <si>
    <t>021-2017-PRODUCE/DECHDI-aparedesv</t>
  </si>
  <si>
    <t>080-2017-PRODUCE/DGPCHDI</t>
  </si>
  <si>
    <t>Declarar improcedente la solicitud de asociación definitiva de PMCE del recurso Merluza, correspondiente a la E/P INCA 2 (PT-1725-CM) a favor de la E/P DON FELIPE (PT-4610-CM) presentada por la empresa PESQUERA TERRANOVA S.A. mediante reg. N° 00094801-2017.</t>
  </si>
  <si>
    <t>91113-2017</t>
  </si>
  <si>
    <t>012-2017-PRODUCE/DECHDI-jvasquezm</t>
  </si>
  <si>
    <t>081-2017-PRODUCE/DGPCHDI</t>
  </si>
  <si>
    <t>Declarar improcedente la solicitud de cambio de titular del permiso de pesca para operar la E/P YAYO (CO-4187-CM) y 108.11 m3 de cap. de bodega, presentada por la empresa COPERSA S.A. mediante registro N° 00091113-2017.</t>
  </si>
  <si>
    <t>16764-2017</t>
  </si>
  <si>
    <t>009-2017-PRODUCE/DPP-zquispe
006-2017-PRODUCE/DPCHDI-zquispe</t>
  </si>
  <si>
    <t>008-2017-PRODUCE/DPCHDI-yquiñonesc</t>
  </si>
  <si>
    <t>082-2017-PRODUCE/DGPCHDI</t>
  </si>
  <si>
    <t>CONGELADOS MARINOS DEL SUR S.A.C.</t>
  </si>
  <si>
    <t>N° 31 CAMBIO DEL TITULAR DE LA LICENCIA DE OPERACIÓN CON CONSTANCIA DE VERIFICACIÓN DE ESTUDIO DE EIA O PAMA</t>
  </si>
  <si>
    <t>CAMBIO DE TITULAR  DE LICENCIA DE OPERACIÓN</t>
  </si>
  <si>
    <t>Aprobar a favor de la empresa CONGELADOS MARINOS DEL SUR S.A.C. el cambio de titular de la licencia para operar la planta de procesamiento pesquero para la producción de congelado otorgada a la empresa CONGELADOS MARINOS TACNA S.A.C., con una cap. instalada de 16 t/dia, ubicada en Tacna.</t>
  </si>
  <si>
    <t>111623-2017</t>
  </si>
  <si>
    <t>016-2017-PRODUCE/DECHDI-jcanchari</t>
  </si>
  <si>
    <t>083-2017-PRODUCE/DGPCHDI</t>
  </si>
  <si>
    <t>COPEMARY S.A.C.</t>
  </si>
  <si>
    <t>Aprobar la solicitud de aplazamiento del pago de multas administrativas por infracción a la normativa pesquera presentada por la empresa COPEMARY S.A.C., mediante escrito de registro N° 00111623-2017, relacionada a la E/P PALBER (CE-19842-PM)</t>
  </si>
  <si>
    <t>111334-2017</t>
  </si>
  <si>
    <t>015-2017-PRODUCE/DECHDI-jcanchari</t>
  </si>
  <si>
    <t>084-2017-PRODUCE/DGPCHDI</t>
  </si>
  <si>
    <t>JOSE OMAR PUESCAS GALAN</t>
  </si>
  <si>
    <t>Aprobar la solicitud de aplazamiento del pago de multas administrativas por infracción a la normativa pesquera presentada por el señor JOSE OMAR PUESCAS GALAN, mediante escrito de registro N° 00111334-2017, relacionada a la E/P DON INOCENTE (PL-4453-CM)</t>
  </si>
  <si>
    <t>82030-2017</t>
  </si>
  <si>
    <t>019-2017-PRODUCE/DECHDI-jvasquezm</t>
  </si>
  <si>
    <t>085-2017-PRODUCE/DGPCHDI</t>
  </si>
  <si>
    <t>PESQUERA HAYDUK S.A.</t>
  </si>
  <si>
    <t>Ratificar la vigencia de la asociación definitiva de PMCE aprobada por RD. N° 199-2015-PRODUCE/DGCHI referida a la asociación definitiva del PMCE de la E/P MANU 10 a la E/P BAMAR IV para la zona NC y a la E/P KIARA B para la zona Sur, a favor de PESQUERA HAYDUK S.A.</t>
  </si>
  <si>
    <t>103276-2017</t>
  </si>
  <si>
    <t>017-2017-PRODUCE/DECHDI-jcanchari</t>
  </si>
  <si>
    <t>086-2017-PRODUCE/DGPCHDI</t>
  </si>
  <si>
    <t>MIGUEL FABRICIO TRILLO MACHA</t>
  </si>
  <si>
    <t>Declarar infundado el recurso de reconsideración planteado por el sr. MIGUEL F. TRILLO MACHA mediante el reg. N° 00103276-2017 contra el Oficio N° 376-2017-PRODUCE/DEP que resolvió declarar no atendible la solicitud de aplazamiento del pago de multas de la E/P FAUSTINO HUMBERTO (PL-4169-CM)</t>
  </si>
  <si>
    <t>104870-2017</t>
  </si>
  <si>
    <t>005-2017-PRODUCE/DECHDI-acaveroc</t>
  </si>
  <si>
    <t>087-2017-PRODUCE/DGPCHDI</t>
  </si>
  <si>
    <t>JOSE FELICIANO PAZO NUNURA</t>
  </si>
  <si>
    <t>Adecuar el permiso de pesca de la E/P CARMELITA I (TA-2327-BM) de 19.91 m3 de cap. de bodega, otorgado mediante RD. N° 396-2013-PRODUCE/DGCHD al ROP de Anchoveta para CHD, aprobado por D.S. N° 005-2017-PRODUCE</t>
  </si>
  <si>
    <t>92327-2017</t>
  </si>
  <si>
    <t>024-2017-PRODUCE/DECHDI-jdelatorre</t>
  </si>
  <si>
    <t>088-2017-PRODUCE/DGPCHDI</t>
  </si>
  <si>
    <t>HIDROBIOLOGICO DEL PERU S.A.C.</t>
  </si>
  <si>
    <t>Aprobar a favor de la empresa HIDROBIOLOGICO DEL PERU S.A.C.  el cambio de titular del permiso de pesca de la E/P MAGNOLIA (IO-3702-PM) y 112.0 m3 de cap. de bodega. Vigencia condicionada.</t>
  </si>
  <si>
    <t>113220-2017</t>
  </si>
  <si>
    <t>018-2017-PRODUCE/DECHDI-jcanchari</t>
  </si>
  <si>
    <t>089-2017-PRODUCE/DGPCHDI</t>
  </si>
  <si>
    <t>CROSLAND TECNICA S.A.</t>
  </si>
  <si>
    <t>Aprobar la solicitud de aplazamiento del pago de multas administrativas por infracción a la normativa pesquera presentada por la empresa CROSLAND TECNICA S.A.C., mediante escrito de registro N° 00113220-2017, relacionada a su EIP.</t>
  </si>
  <si>
    <t>108467-2017</t>
  </si>
  <si>
    <t>026-2017-PRODUCE/DECHDI-jdelatorre</t>
  </si>
  <si>
    <t>090-2017-PRODUCE/DGPCHDI</t>
  </si>
  <si>
    <t>Aprobar la solicitud de aplazamiento del pago de multas administrativas por infracción a la normativa pesquera presentada por la empresa PROVEEDORA DE PRODUCTOS MARINOS S.A.C., mediante escrito de registro N° 00108467-2017, relacionada a su EIP.</t>
  </si>
  <si>
    <t>110695-2017</t>
  </si>
  <si>
    <t>027-2017-PRODUCE/DECHDI-jdelatorre</t>
  </si>
  <si>
    <t>091-2017-PRODUCE/DGPCHDI</t>
  </si>
  <si>
    <t>ISRAEL ABIMAEL IPANAQUE OROSCO</t>
  </si>
  <si>
    <t>Aprobar la solicitud de aplazamiento del pago de multas administrativas por infracción a la normativa pesquera presentada por el señor ISRAEL ABIMAEL IPANAQUE OROSCO, mediante escrito de registro N° 00110695-2017, relacionada a la E/P BENDICION DE DIOS (SY-0270-PM)</t>
  </si>
  <si>
    <t>108331-2017</t>
  </si>
  <si>
    <t>028-2017-PRODUCE/DECHDI-jdelatorre</t>
  </si>
  <si>
    <t>092-2017-PRODUCE/DGPCHDI</t>
  </si>
  <si>
    <t>Aprobar la solicitud de aplazamiento del pago de multas administrativas por infracción a la normativa pesquera presentada por la empresa PESQUERA EXALMAR S.A.A., mediante escrito de registro N° 00108331-2017, relacionada a la E/P CLAUDIA (CE-4829-PM) y a su EIP.</t>
  </si>
  <si>
    <t>19759-2017</t>
  </si>
  <si>
    <t>019-2017-PRODUCE/DEPCHDI-csaenz</t>
  </si>
  <si>
    <t>001-2017-PRODUCE/DECHDI-elopezb</t>
  </si>
  <si>
    <t>093-2017-PRODUCE/DGPCHDI</t>
  </si>
  <si>
    <t>LIMA AIRPORT PARTNERS S.R.L.</t>
  </si>
  <si>
    <t>Otorgar a la empresa LIMA AIRPORT PARTNERS S.R.L. autorización para efectuar investigación pesquera con extracción de muestras de especímenes hidrobiológicos, sin valor comercial y sin uso de embarcación.</t>
  </si>
  <si>
    <t>83338-2017</t>
  </si>
  <si>
    <t>027-2017-PRODUCE/DECHDI-jvasquezm</t>
  </si>
  <si>
    <t>094-2017-PRODUCE/DGPCHDI</t>
  </si>
  <si>
    <t>FELIPA ROXANA OROSCO NUNTON,
VICTOR GERMAN OROSCO NUNTON</t>
  </si>
  <si>
    <t>Aceptar el desistimiento de aprobación de cambio de titular del permiso de pesca para operar la E/P VICTORIA (SY-5984-CM)  presentada por los sres. VICTOR GERMAN OROSCO NUNTON y FELIPA ROXANA OROSCO NUNTON  mediante escrito de registro N° 00083338-2017-4.</t>
  </si>
  <si>
    <t>83327-2017</t>
  </si>
  <si>
    <t>026-2017-PRODUCE/DECHDI-jvasquezm</t>
  </si>
  <si>
    <t>095-2017-PRODUCE/DGPCHDI</t>
  </si>
  <si>
    <t>Aceptar el desistimiento de aprobación de cambio de titular del permiso de pesca para operar la E/P VICTORIA (SY-5984-CM)  presentada por los sres. VICTOR GERMAN OROSCO NUNTON y FELIPA ROXANA OROSCO NUNTON  mediante escrito de registro N° 00083327-2017-3.</t>
  </si>
  <si>
    <t>92335-2017</t>
  </si>
  <si>
    <t>025-2017-PRODUCE/DECHDI-jdelatorre</t>
  </si>
  <si>
    <t>096-2017-PRODUCE/DGPCHDI</t>
  </si>
  <si>
    <t>Aprobar a favor de la empresa HIDROBIOLOGICO DEL PERU S.A.C.  el cambio de titular del permiso de pesca de la E/P JESUS (IO-12075-PM) y 203.87 m3 de cap. de bodega. Vigencia condicionada.</t>
  </si>
  <si>
    <t>9630-2017</t>
  </si>
  <si>
    <t>025-2017-PRODUCE/DECHDI-csaenz</t>
  </si>
  <si>
    <t>022-2017-PRODUCE/DECHDI-aparedesv</t>
  </si>
  <si>
    <t>097-2017-PRODUCE/DGPCHDI</t>
  </si>
  <si>
    <t>APS TERMINALS CALLAO S.A.</t>
  </si>
  <si>
    <t>Denegar la solicitud de la empresa APM TERMINALS CALLAO S.A. para la autorización de efectuar investigación pesquera con extracción de muestras de especimenes hidrobiológicos, sin valor comercial y sin uso de embarcación pesquera.</t>
  </si>
  <si>
    <t>92151-2017</t>
  </si>
  <si>
    <t>029-2017-PRODUCE/DECHDI-jdelatorre</t>
  </si>
  <si>
    <t>098-2017-PRODUCE/DGPCHDI</t>
  </si>
  <si>
    <t>EMPRESA PESQUERA CUSTODIO S.R.L.</t>
  </si>
  <si>
    <t>Declarar improcedente la solicitud de cambio de titular del permiso de pesca para operar la E/P MI AGUSTIN (PL-3654-CM) y 34.92 m3 de cap. de bodega, presentada por la EMPRESA PESQUERA CUSTODIO S.R.L. mediante registro N° 00092151-2017.</t>
  </si>
  <si>
    <t>96801-2017</t>
  </si>
  <si>
    <t>078-2017-PRODUCE/DEP-csaenz</t>
  </si>
  <si>
    <t>023-2017-PRODUCE/DECHDI-aparedesv</t>
  </si>
  <si>
    <t>099-2017-PRODUCE/DGPCHDI</t>
  </si>
  <si>
    <t>PABLO CESAR GONZALES ROSILLO</t>
  </si>
  <si>
    <t>Otorgar el permiso de pesca de menor escala a plazo determinado a favor del señor PABLO CESAR GONZALES ROSILLO, para operar la E/P SAN PABLO (PT-32874-BM) de 9.98 m3 de cap. de bodega. Vigencia, hasta el 06 de enero del 2018.</t>
  </si>
  <si>
    <t>100-2017-PRODUCE/DGPCHDI</t>
  </si>
  <si>
    <t>PESQUERA PATILLO S.C.R.L.</t>
  </si>
  <si>
    <t>Declarar improcedente la petición sobre "sucesión procesal de los permisos de pesca otorgadas a las E/Ps INJEPASA 14 con matricula PE-6616-PM (ex ETEN DOS) y ANCASH SEIS con matricula CE-7600, a través de la RD. N° 330-77-PE/DGE", formula por PESQUERA PATILLO S.C.R.L.</t>
  </si>
  <si>
    <t>99560-2017</t>
  </si>
  <si>
    <t>004-2017-PRODUCE/DECHDI-mrodriguezu</t>
  </si>
  <si>
    <t>101-2017-PRODUCE/DGPCHDI</t>
  </si>
  <si>
    <t>FERNANDO RICHARD BARRETO PAREDES</t>
  </si>
  <si>
    <t>Aprobar a favor de FERNANDO RICHARD BARRETO PAREDES, el cambio de titular del permiso de pesca de la E/P MI CAUTIVA SILVANA (PT-21118-PM) y 104.34 m3 de cap. de bodega. Vigencia condicionada.</t>
  </si>
  <si>
    <t>Informe N° 003-2017-PRODUCE/DECHDI-elopezb</t>
  </si>
  <si>
    <t>003-2017-PRODUCE/DECHDI-elopezb</t>
  </si>
  <si>
    <t>102-2017-PRODUCE/DGPCHDI</t>
  </si>
  <si>
    <t>PESQUERA ARTESANAL FM S.R.L.</t>
  </si>
  <si>
    <t>Rectificar el error material contenido en el artículo 1 de la RD. N° 338-2013-PRODUCE/DGCHD de fecha 10/12/2003.</t>
  </si>
  <si>
    <t>92742-2017</t>
  </si>
  <si>
    <t>001-2017-PRODUCE/DPCHDI-rhuertas</t>
  </si>
  <si>
    <t>024-2017-PRODUCE/DECHDI-aparedesv</t>
  </si>
  <si>
    <t>103-2017-PRODUCE/DGPCHDI</t>
  </si>
  <si>
    <t>MIGUEL GODOFREDO SANDOVAL MACHARE, AMANDA EMERITA NIMA DE SANDOVAL</t>
  </si>
  <si>
    <t>Otorgar el permiso de pesca de menor escala a plazo determinado a favor del señor MIGUEL GODOFREDO SANDOVAL MACHARE y AMANDA EMERITA NIMA DE SANDOVAL, para operar la E/P FIORELLA (PT-18288-CM) de 13.31 m3 de cap. de bodega.</t>
  </si>
  <si>
    <t>73440-2016</t>
  </si>
  <si>
    <t>007-2017-PRODUCE/DPCHDI-yquiñonesc</t>
  </si>
  <si>
    <t>104-2017-PRODUCE/DGPCHDI</t>
  </si>
  <si>
    <t>PESQUERA NATALIA  S.A.C.</t>
  </si>
  <si>
    <t>Suspender por unica vez, a solicitud de la empresa PESQUERA NATALIA S.A.C. la licencia de operación otorgada mediante RD. N° 547-2010/PRODUCE/DGEPP, respecto a la planta de producción de harina de pescado de ACP  con cap. instalada de 59 t/h, ubicada en Ocoña.</t>
  </si>
  <si>
    <t>93575-2017</t>
  </si>
  <si>
    <t>006-2017-PRODUCE/DECHDI-mrodriguezu</t>
  </si>
  <si>
    <t>105-2017-PRODUCE/DGPCHDI</t>
  </si>
  <si>
    <t>VICTOR GERMAN OROSCO NUNTON</t>
  </si>
  <si>
    <t>Aprobar a favor de VICTOR GERMAN OROSCO NUNTON, el cambio de titular del permiso de pesca de la E/P ROXANA (PT-18107-CM) y 57.63 m3 de cap. de bodega. Vigencia condicionada.</t>
  </si>
  <si>
    <t>89159-2017</t>
  </si>
  <si>
    <t>106-2017-PRODUCE/DGPCHDI</t>
  </si>
  <si>
    <t>Aprobar a favor de la empresa PESQUERA MAZE S.R.L., el cambio de titular del permiso de pesca de la E/P VELA I (CE-21701-CM) y 110.24 m3 de cap. de bodega. Vigencia condicionada.</t>
  </si>
  <si>
    <t>13498-2017</t>
  </si>
  <si>
    <t>020-2017-PRODUCE/DECHDI-csaenz</t>
  </si>
  <si>
    <t>025-2017-PRODUCE/DECHDI-aparedesv</t>
  </si>
  <si>
    <t>107-2017-PRODUCE/DGPCHDI</t>
  </si>
  <si>
    <t>HYDRICA GENERACION  S.A.C.</t>
  </si>
  <si>
    <t>Otorgar a la empresa HYDRICA GENERACION S.A.C. autorización para efectuar investigación pesquera con extracción de muestras de especímenes hidrobiologicos, sin valor comercial y sin uso de embarcación pesquera.</t>
  </si>
  <si>
    <t>107791-2017</t>
  </si>
  <si>
    <t>021-2017-PRODUCE/DECHDI-jvasquezm</t>
  </si>
  <si>
    <t>108-2017-PRODUCE/DGPCHDI</t>
  </si>
  <si>
    <t>LIBERACIÓN DE CASCO</t>
  </si>
  <si>
    <t>Aprobar la solicitud de liberación de casco de la E/P RIMAC 6 (CO-5574-PM) presentada por la empresa PESQUERA EXALMAR S.A.A. mediante escrito de registro N° 00107791-2017 para que proceda a su desguace ante la autoridad maritima.</t>
  </si>
  <si>
    <t>89639-2017</t>
  </si>
  <si>
    <t>001-2017-PRODUCE/DECHDI-dnavarro</t>
  </si>
  <si>
    <t>109-2017-PRODUCE/DGPCHDI</t>
  </si>
  <si>
    <t>ARTESANALES DEL SANTA S.A.C.</t>
  </si>
  <si>
    <t>PERMISO DE PESCA DE MENOR ESCALA ANCHOVETA</t>
  </si>
  <si>
    <t>Otorgar el permiso de pesca de menor escala a plazo determinado a favor de la empresa ARTESANALES DEL SANTA S.A.C., para operar la E/P LOLA DORIS (PL-02762-CM) de 30.61 m3 de cap. de bodega.</t>
  </si>
  <si>
    <t>100333-2017</t>
  </si>
  <si>
    <t>002-2017-PRODUCE/DPCHDI-iechevarria</t>
  </si>
  <si>
    <t>001-2017-PRODUCE/DPCHDI-yquinonesc</t>
  </si>
  <si>
    <t>110-2017-PRODUCE/DGPCHDI</t>
  </si>
  <si>
    <t>CAMBIO DE TITULAR DE LICENCIA DE OPERACIÓN  DE PLANTA DE REAPROVECHAMIENTO</t>
  </si>
  <si>
    <t>Aprobar a favor de la empresa CORPORACION DE ALIMENTOS NUTRIMUNDO S.A.C. el cambio de titular de la licencia para operar la planta de reaprovechamiento de descartes y residuos de recursos hidrobiológicos, otorgada a la empresa TRADING FISHMEAL CORPORATION S.A.C.</t>
  </si>
  <si>
    <t>111-2017-PRODUCE/DGPCHDI</t>
  </si>
  <si>
    <t>INVERSIONES DE ACUICULTURA S.A.</t>
  </si>
  <si>
    <t>Aprobar a favor de INVERSIONES DE ACUICULTURA S.A., el cambio de titular del permiso de pesca de la E/P BALLESTAS I (CO-5245-PM) y 226.01 m3 de cap. de bodega. Vigencia condicionada.</t>
  </si>
  <si>
    <t>115095-2016</t>
  </si>
  <si>
    <t>021-2017-PRODUCE/DECHDI-jcanchari</t>
  </si>
  <si>
    <t>112-2017-PRODUCE/DGPCHDI</t>
  </si>
  <si>
    <t>PESQUERA GUISSEPPE E.I.R.L.</t>
  </si>
  <si>
    <t>Declarar improcedente la solicitud de cambio de titular del permiso de pesca para operar la E/P MONICA 2 (CE-3046-CM) y 35.27 m3 de cap. de bodega, presentada por la empresa PESQUERA GUISSEPPE E.I.R.L. mediante escrito de registro N° 00115095-2016.</t>
  </si>
  <si>
    <t>3955-2017, 3960-2017</t>
  </si>
  <si>
    <t>002-2017-PRODUCE/DECHDI-mmejia</t>
  </si>
  <si>
    <t>010-2017-PRODUCE/DECHDI-mrodriguezu</t>
  </si>
  <si>
    <t>113-2017-PRODUCE/DGPCHDI</t>
  </si>
  <si>
    <t>Otorgar AIF a favor de la empresa PESQUERA HAYDUK S.A. para la modificación/acondicionamiento de la E/P KIARA B (CE-21455-PM) y MARYLIN II (CE-15260-PM) de 488.20  y  535.04 m3 de cap. de bodega respectivamente para acceder a la actividad extractiva de atun.</t>
  </si>
  <si>
    <t>91329-2017</t>
  </si>
  <si>
    <t>007-2017-PRODUCE/DECHDI-mrodriguezu</t>
  </si>
  <si>
    <t>114-2017-PRODUCE/DGPCHDI</t>
  </si>
  <si>
    <t>INVERSIONES PESQUERAS JORGE E.I.R.L.</t>
  </si>
  <si>
    <t>Declarar improcedente la solicitud de cambio de titular del permiso de pesca para operar la E/P JORGE II (PT-30971-CM) y 108.18 m3 de cap. de bodega, presentada por la empresa INVERSIONES PESQUERAS JORGE E.I.R.L. mediante escrito de registro N° 00091329-2017.</t>
  </si>
  <si>
    <t>108027-2017</t>
  </si>
  <si>
    <t>029-2017-PRODUCE/DECHDI-jvasquezm</t>
  </si>
  <si>
    <t>115-2017-PRODUCE/DGPCHDI</t>
  </si>
  <si>
    <t>NAHIARA ESMERALDA S.A.C.</t>
  </si>
  <si>
    <t>Aprobar a favor de la empresa NAHIARA ESMERALDA S.A.C., el cambio de titular del permiso de pesca de la E/P MI HUBERDINO 3 (CE-11169-CM) y 37.11 m3 de cap. de bodega. Vigencia condicionada.</t>
  </si>
  <si>
    <t>R.M. N° 308-2017-PRODUCE</t>
  </si>
  <si>
    <t>010-2017-PRODUCE/DGPCHDI-acanepa
012-2017-PRODUCE/DGPCHDI-cgonzalez</t>
  </si>
  <si>
    <t>116-2017-PRODUCE/DGPCHDI</t>
  </si>
  <si>
    <t>LISTADO DE ASIGNACION DE LMCE DE MERLUZA</t>
  </si>
  <si>
    <t>Aprobar el Listado de Asignación de los LMCE correspondiente al Regimen Provisional de Pesca del Recurso  Meluza, julio 2017 - junio 2018</t>
  </si>
  <si>
    <t>R.M. N ° 306-2017-PRODUCE</t>
  </si>
  <si>
    <t>006-2017-PRODUCE/DECHI-schuquilin</t>
  </si>
  <si>
    <t>042-2017-PRODUCE/DECHI-jvillalta</t>
  </si>
  <si>
    <t>117-2017-PRODUCE/DGPCHDI</t>
  </si>
  <si>
    <t>LISTADO DE ASIGNACION DE LMCE DE ANCHOVETA</t>
  </si>
  <si>
    <t>Aprobar el Listado de Asignación de Límites Máximos de Captura por Embarcación-LMCE- de la zona Sur para la extracción del recurso anchoveta, correspondiente a la Primera Temporada de Pesca 2017.</t>
  </si>
  <si>
    <t>Aprobar el Listado de Asignación de los LMCE de la Zona Sur correspondiente a la Segunda Temporada de Pesca de Anchoveta 2017</t>
  </si>
  <si>
    <t>113525-2017</t>
  </si>
  <si>
    <t>031-2017-PRODUCE/DECHDI-jdelatorre</t>
  </si>
  <si>
    <t>118-2017-PRODUCE/DGPCHDI</t>
  </si>
  <si>
    <t>FRANCISCO SANCHEZ CASTRO, MAHER NICOLAZA SANCHEZ JACINTO DE UCHOFEN, MOISES SESAIN SANCHEZ JACINTO, JAN ALBERTO SANCHEZ JACINTO</t>
  </si>
  <si>
    <t>Aprobar la solicitud de aplazamiento del pago de multas administrativas por infracción a la normativa pesquera presentada por los sres. FRANCISCO SANCHEZ CASTRO y otros, mediante escrito de registro N° 00113525-2017, relacionada a la E/P MI ALBERTO II (PL-4334-CM)</t>
  </si>
  <si>
    <t>113094-2017</t>
  </si>
  <si>
    <t>020-2017-PRODUCE/DECHDI-jcanchari</t>
  </si>
  <si>
    <t>119-2017-PRODUCE/DGPCHDI</t>
  </si>
  <si>
    <t>INVERSIONES HIMALAYA S.A.</t>
  </si>
  <si>
    <t>Aprobar la solicitud de aplazamiento del pago de multas administrativas por infracción a la normativa pesquera presentada por la empresa INVERSIONES HIMALAYA S.A., mediante escrito de registro N° 00113094-2017, relacionada a su EIP.</t>
  </si>
  <si>
    <t>109835-2017</t>
  </si>
  <si>
    <t>032-2017-PRODUCE/DECHDI-jdelatorre</t>
  </si>
  <si>
    <t>120-2017-PRODUCE/DGPCHDI</t>
  </si>
  <si>
    <t>PESQUERA NIVAMA S.A.C.</t>
  </si>
  <si>
    <t>Aprobar la solicitud de aplazamiento del pago de multas administrativas por infracción a la normativa pesquera presentada por la empresa PESQUERA NIVAMA S.A.C., mediante escrito de registro N° 00109835-2017, relacionada a su EIP.</t>
  </si>
  <si>
    <t>110663-2017</t>
  </si>
  <si>
    <t>030-2017-PRODUCE/DECHDI-jdelatorre</t>
  </si>
  <si>
    <t>121-2017-PRODUCE/DGPCHDI</t>
  </si>
  <si>
    <t>Aprobar la solicitud de aplazamiento del pago de multas administrativas por infracción a la normativa pesquera presentada por la empresa PESQUERA RIBAUDO S.A., mediante escrito de registro N° 00110663-2017, relacionada a la E/P YAGO IV (CO-2830-PM) y a su EIP.</t>
  </si>
  <si>
    <t>112004-2017</t>
  </si>
  <si>
    <t>022-2017-PRODUCE/DECHDI-jcanchari</t>
  </si>
  <si>
    <t>122-2017-PRODUCE/DGPCHDI</t>
  </si>
  <si>
    <t>GAMP CORP S.A.</t>
  </si>
  <si>
    <t>Aprobar la solicitud de aplazamiento del pago de multas administrativas por infracción a la normativa pesquera presentada por la empresa GAMP CORP S.A., mediante escrito de registro N° 00112004-2017, relacionada a su EIP.</t>
  </si>
  <si>
    <t>114021-2017</t>
  </si>
  <si>
    <t>033-2017-PRODUCE/DECHDI-jdelatorre</t>
  </si>
  <si>
    <t>123-2017-PRODUCE/DGPCHDI</t>
  </si>
  <si>
    <t>Aprobar la solicitud de aplazamiento del pago de multas administrativas por infracción a la normativa pesquera presentada por el sr. FAUSTINO BANCES LLAUCE, mediante escrito de registro N° 00114021-2017, relacionada a la E/P FAUSTINO HUMBERTO (PL-4169-CM)</t>
  </si>
  <si>
    <t>106676-2017</t>
  </si>
  <si>
    <t>034-2017-PRODUCE/DECHDI-aparedesv</t>
  </si>
  <si>
    <t>124-2017-PRODUCE/DGPCHDI</t>
  </si>
  <si>
    <t>PESQUERA ARTESANAL VIRGEN DE GUADALUPE S.A.C.</t>
  </si>
  <si>
    <t>Aprobar a favor de la empresa PESQUERA ARTESANAL VIRGEN DE GUADALUPE S.A.C., el cambio de titular del permiso de pesca de la E/P JEHOVA ES MI PASTOR (PL-28403-CM) y 31.01 m3 de cap. de bodega, para extracción de Anchoveta y Anchoveta blanca para CHD.</t>
  </si>
  <si>
    <t>82797-2017</t>
  </si>
  <si>
    <t>017-2017-PRODUCE/DPCHDI-iechevarria</t>
  </si>
  <si>
    <t>005-2017-PRODUCE/DPCHDI-nsullon</t>
  </si>
  <si>
    <t>125-2017-PRODUCE/DGPCHDI</t>
  </si>
  <si>
    <t>PUERTOS DEL PACIFICO S.A.</t>
  </si>
  <si>
    <t>Aprobar a favor de la empresa PUERTOS DEL PACIFICO S.A. el cambio de titular de la licencia para operar la planta de procesamiento para la producción de HACP, otorgada a la empresa ANDINA DE DESARROLLO ANDESA S.A.C., con una cap. instalada de 8 t/h, ubicada en el Callao.</t>
  </si>
  <si>
    <t>101122-2017</t>
  </si>
  <si>
    <t>011-2017-PRODUCE/DECHDI-mrodriguezu</t>
  </si>
  <si>
    <t>126-2017-PRODUCE/DGPCHDI</t>
  </si>
  <si>
    <t>Declarar improcedente la solicitud de cambio de titular del permiso de pesca para operar la E/P DON ABELARDO (CO-4537-PM) y 111.36 m3 de cap. de bodega, presentada por INVERSIONES DE ACUICULTURA S.A. mediante registro N° 00101122-2017.</t>
  </si>
  <si>
    <t>13443-2017</t>
  </si>
  <si>
    <t>033-2017-PRODUCE/DECHDI-csaenz</t>
  </si>
  <si>
    <t>008-2017-PRODUCE/DECHDI-elopezb</t>
  </si>
  <si>
    <t>127-2017-PRODUCE/DGPCHDI</t>
  </si>
  <si>
    <t>ANGLO AMERICAN QUELLAVECO S.A.</t>
  </si>
  <si>
    <t>Otorgar a la empresa ANGLO AMERICAN QUELLAVECO S.A. autorización para efectuar investigación pesquera con extracción de muestras de especímenes hidrobiologicos, sin valor comercial y sin uso de embarcación pesquera.</t>
  </si>
  <si>
    <t>10411-2017</t>
  </si>
  <si>
    <t>028-2017-PRODUCE/DECHDI-csaenz</t>
  </si>
  <si>
    <t>033-2017-PRODUCE/DECHDI-aparedesv</t>
  </si>
  <si>
    <t>128-2017-PRODUCE/DGPCHDI</t>
  </si>
  <si>
    <t>LUZ DEL SUR S.A.A.</t>
  </si>
  <si>
    <t>Otorgar a la empresa LUZ DEL SUR S.A.A. autorización para efectuar investigación pesquera con extracción de muestras de especímenes hidrobiologicos, sin valor comercial y sin uso de embarcación pesquera.</t>
  </si>
  <si>
    <t>1960-2017</t>
  </si>
  <si>
    <t>030-2017-PRODUCE/DECHDI-csaenz</t>
  </si>
  <si>
    <t>032-2017-PRODUCE/DECHDI-aparedesv</t>
  </si>
  <si>
    <t>129-2017-PRODUCE/DGPCHDI</t>
  </si>
  <si>
    <t>HUMING INGENIEROS S.A.C.</t>
  </si>
  <si>
    <t>Otorgar a la empresa HUMING INGENIEROS S.A.C. autorización para efectuar investigación pesquera con extracción de muestras de especímenes hidrobiologicos, sin valor comercial y sin uso de embarcación pesquera.</t>
  </si>
  <si>
    <t>9413-2017</t>
  </si>
  <si>
    <t>031-2017-PRODUCE/DECHDI-csaenz</t>
  </si>
  <si>
    <t>031-2017-PRODUCE/DECHDI-aparedesv</t>
  </si>
  <si>
    <t>130-2017-PRODUCE/DGPCHDI</t>
  </si>
  <si>
    <t>COMPAÑÍA MINERA ANTAMINA S.A.C.</t>
  </si>
  <si>
    <t>Otorgar a la empresa COMPAÑIA MINERA ANTAMINA S.A. autorización para efectuar investigación pesquera con extracción de muestras de especímenes hidrobiologicos, sin valor comercial y con uso de la embarcación pesquera PUERTO GRANDE II (SE-25758-BM).</t>
  </si>
  <si>
    <t>82153-2017</t>
  </si>
  <si>
    <t>024-2017-PRODUCE/DGPI-DPP-pir
003-2017-PRODUCE/DGPCHDI-DPCHDI-pir</t>
  </si>
  <si>
    <t>012-2017-PRODUCE/DPCHDI-yquinonesc</t>
  </si>
  <si>
    <t>131-2017-PRODUCE/DGPCHDI</t>
  </si>
  <si>
    <t>Aprobar a favor de la empresa PUERTOS DEL PACIFICO S.A. el cambio de titular de las licencias para operar las plantas de procesamiento para la producción de congelado y enlatado, otorgada a la empresa ANDESA S.A.C., con cap. instalada de 24.5 t/dia y 3297 c/turno, ubicadas en el Callao.</t>
  </si>
  <si>
    <t>98528-2017</t>
  </si>
  <si>
    <t>011-2017-PRODUCE/DECHDI-cgonzalez</t>
  </si>
  <si>
    <t>132-2017-PRODUCE/DGPCHDI</t>
  </si>
  <si>
    <t>HEMIR E.I.R.L.</t>
  </si>
  <si>
    <t>Aprobar a favor de la empresa HEMIR E.I.R.L. el cambio de titular del permiso de pesca a que se refiere la RD. N° 199-2010-PRODUCE/DGEPP en el extremo referido al recurso sardina para CHD, con la E/P SIEMPRE SAN JUAN (CO-17998-PM)</t>
  </si>
  <si>
    <t>R.D. N° 330-2015-PRODUCE/DGCHD</t>
  </si>
  <si>
    <t>013-2017-PRODUCE/DECHDI-cgonzalez</t>
  </si>
  <si>
    <t>133-2017-PRODUCE/DGPCHDI</t>
  </si>
  <si>
    <t>CADUCIDAD DE ASOCIACION DEFINITIVA DE PMCE DE MERLUZA</t>
  </si>
  <si>
    <t>Declarar que la autorización de asociación definitiva de PMCE a que se refiere la RD. N° 330-2015-PRODUCE/DGCHD aprobada a favor de PESQUERA TERRANOVA S.A.C: se ha extinguido de pleno derecho a partir del vencimiento de plazo de dicha autorización, esto es al 26/08/2016.</t>
  </si>
  <si>
    <t>116831-2017</t>
  </si>
  <si>
    <t>023-2017-PRODUCE/DECHDI-jcanchari</t>
  </si>
  <si>
    <t>134-2017-PRODUCE/DGPCHDI</t>
  </si>
  <si>
    <t>Aprobar la solicitud de aplazamiento del pago de multas administrativas por infracción a la normativa pesquera presentada por la empresa PESQUERA EXALMAR S.A.A., mediante escrito de registro N° 00116831-2017, relacionada a su EIP.</t>
  </si>
  <si>
    <t>115541-2017</t>
  </si>
  <si>
    <t>035-2017-PRODUCE/DECHDI-jcanchari</t>
  </si>
  <si>
    <t>135-2017-PRODUCE/DGPCHDI</t>
  </si>
  <si>
    <t>Aprobar la solicitud de aplazamiento del pago de multas administrativas por infracción a la normativa pesquera presentada por la empresa GAM CORP S.A.C., mediante escrito de registro N° 00115541-2017, relacionada a su EIP.</t>
  </si>
  <si>
    <t>115573-2017</t>
  </si>
  <si>
    <t>034-2017-PRODUCE/DECHDI-jcanchari</t>
  </si>
  <si>
    <t>136-2017-PRODUCE/DGPCHDI</t>
  </si>
  <si>
    <t>RH ADMINISTRACIONES S.A.</t>
  </si>
  <si>
    <t>Aprobar la solicitud de aplazamiento del pago de multas administrativas por infracción a la normativa pesquera presentada por la empresa RH ADMINISTRACIONES S.A., mediante escrito de registro N° 00115573-2017, relacionada a la E/P MANTARO 10 (CE-0067-PM)</t>
  </si>
  <si>
    <t>117434-2017</t>
  </si>
  <si>
    <t>025-2017-PRODUCE/DECHDI-jcanchari</t>
  </si>
  <si>
    <t>137-2017-PRODUCE/DGPCHDI</t>
  </si>
  <si>
    <t>SANTOS CLEMENTE SANCHEZ MORALES</t>
  </si>
  <si>
    <t>Aprobar la solicitud de aplazamiento del pago de multas administrativas por infracción a la normativa pesquera presentada por el señor SANTOS CLEMENTE SANCHEZ MORALES, mediante escrito de registro N° 00117434-2017, relacionada a la E/P LEYLITA 3 (PT-11749-CM)</t>
  </si>
  <si>
    <t>117224-2017</t>
  </si>
  <si>
    <t>024-2017-PRODUCE/DECHDI-jcanchari</t>
  </si>
  <si>
    <t>138-2017-PRODUCE/DGPCHDI</t>
  </si>
  <si>
    <t>ANDINA DE DESARROLLO ANDESA S.A.</t>
  </si>
  <si>
    <t>Aprobar la solicitud de aplazamiento del pago de multas administrativas por infracción a la normativa pesquera presentada por la empresa ANDINA DE DESARROLLO ANDESA S.A.C., mediante escrito de registro N° 00117224-2017, relacionada a su EIP.</t>
  </si>
  <si>
    <t>19652-2017</t>
  </si>
  <si>
    <t>014-2017-PRODUCE/DECHDI-cgonzalez</t>
  </si>
  <si>
    <t>139-2017-PRODUCE/DGPCHDI</t>
  </si>
  <si>
    <t>PESQUERA APNEA S.A.C.</t>
  </si>
  <si>
    <t>Aprobar a favor de la empresa PESQUERA APNEA S.A.C. el cambio de titular del permiso de pesca a que se refiere la RD. N° 283-2016-PRODUCE/DGCHD para la extracción de jurel y caballa con destino al CHD, con la E/P ILEÑA I (CO-28571-PM) y 479.60 m3 de cap. de bodega.</t>
  </si>
  <si>
    <t>108490-2017</t>
  </si>
  <si>
    <t>006-2017-PRODUCE/DECHDI-dnavarro</t>
  </si>
  <si>
    <t>140-2017-PRODUCE/DGPCHDI</t>
  </si>
  <si>
    <t>JOHN ERISSON SANTISTEBAN CASTRO</t>
  </si>
  <si>
    <t>Otorgar al sr. JOHN ERISSON SANTISTEBAN CASTRO, permiso de pesca de menor escala para operar la E/P MI CARMELITA (PL-20903-CM) con 32.60 m3 de cap. de bodega, con destino al CHD.</t>
  </si>
  <si>
    <t>107777-2017</t>
  </si>
  <si>
    <t>003-2017-PRODUCE/DPCHDI-rparedes</t>
  </si>
  <si>
    <t>006-2017-PRODUCE/DPCHDI-nsullon</t>
  </si>
  <si>
    <t>141-2017-PRODUCE/DGPCHDI</t>
  </si>
  <si>
    <t>VLACAR S.A.C.</t>
  </si>
  <si>
    <t>Otorgar a la empresa VLACAR S.A.C. autorización para la instalación de incremento de capacidad de una planta de procesamiento pesquero para la producción de enlatado de 3600 a 6000 cajas/turno de cap. de procesamiento, en su EIP de Chimbote.</t>
  </si>
  <si>
    <t>Memorando N° 947-2017-PRODUCE/PP</t>
  </si>
  <si>
    <t>010-2017-PRODUCE/DPCHDI-cgonzalez</t>
  </si>
  <si>
    <t>142-2017-PRODUCE/DGPCHDI</t>
  </si>
  <si>
    <t>Dejar sin efecto la RD. N° 274-2011-PRODUCE/DGEPP de fecha 20 de abril 2011, que otorgó permiso de pesca provisional a la empresa AUSTRAL GROUP S.A.A.para operar las E/Ps JUANCHO y NUEVA RESBALOSA en la extracción de los recursos jurel y caballa, con destino al CHD.</t>
  </si>
  <si>
    <t>53747-2017, 53858-2017</t>
  </si>
  <si>
    <t>003-2017-PRODUCE/DECHDI-pencinas</t>
  </si>
  <si>
    <t>021-2017-PRODUCE/DECHDI-jvazquezm
023-2017-PRODUCE/DECHDI-jvazquezm</t>
  </si>
  <si>
    <t>143-2017-PRODUCE/DGPCHDI</t>
  </si>
  <si>
    <t>VICTOR MATTIAS LOPEZ GRANJA
LUIS FABIANO LOPEZ GRANJA</t>
  </si>
  <si>
    <t>Otorgar a favor de VICTOR MATTIAS LOPEZ GRANJA y LUIS FABIANO LOPEZ GRANJA autorización de incremento de flota para construir una nueva embarcación pesquera de 48.97 m3 de cap, de bodega, vía sustitución de la E/P siniestrada DON JUAN (CO-20284-CM). Cancelar el permiso de pesca de la E/P DON JUAN (CO-20284-CM).</t>
  </si>
  <si>
    <t>106666-2017</t>
  </si>
  <si>
    <t>035-2017-PRODUCE/DECHDI-aparedesv</t>
  </si>
  <si>
    <t>144-2017-PRODUCE/DGPCHDI</t>
  </si>
  <si>
    <t>PESQUERA ARTESANAL SAN LORENZO S.A.C.</t>
  </si>
  <si>
    <t>Aprobar a favor de la empresa PESQUERA ARTESANAL SAN LORENZO S.A.C. el cambio de titular del permiso de pesca de la E/P VIRGEN DE LA PUERTA 1 (CE-19038-CM) y con 29.31 m3 de cap. de bodega, para la extracción de anchoveta y anchoveta blanca para CHD.</t>
  </si>
  <si>
    <t>106667-2017</t>
  </si>
  <si>
    <t>036-2017-PRODUCE/DECHDI-aparedesv</t>
  </si>
  <si>
    <t>145-2017-PRODUCE/DGPCHDI</t>
  </si>
  <si>
    <t>Aprobar a favor de la empresa PESQUERA ARTESANAL SAN LORENZO S.A.C. el cambio de titular del permiso de pesca de la E/P DON GE (PL-28543-CM) y con 32.39 m3 de cap. de bodega, para la extracción de anchoveta y anchoveta blanca para CHD.</t>
  </si>
  <si>
    <t>106670-2017</t>
  </si>
  <si>
    <t>037-2017-PRODUCE/DECHDI-aparedesv</t>
  </si>
  <si>
    <t>146-2017-PRODUCE/DGPCHDI</t>
  </si>
  <si>
    <t>Aprobar a favor de la empresa PESQUERA ARTESANAL SAN LORENZO S.A.C. el cambio de titular del permiso de pesca de la E/P DON WILY (PL-28542-CM) y con 32.33 m3 de cap. de bodega, para la extracción de anchoveta y anchoveta blanca para CHD.</t>
  </si>
  <si>
    <t>106673-2017</t>
  </si>
  <si>
    <t>038-2017-PRODUCE/DECHDI-aparedesv</t>
  </si>
  <si>
    <t>147-2017-PRODUCE/DGPCHDI</t>
  </si>
  <si>
    <t>Aprobar a favor de la empresa PESQUERA ARTESANAL SAN LORENZO S.A.C. el cambio de titular del permiso de pesca de la E/P LA LURY (PL-28541-CM) y con 32.39 m3 de cap. de bodega, para la extracción de anchoveta y anchoveta blanca para CHD.</t>
  </si>
  <si>
    <t>106660-2017</t>
  </si>
  <si>
    <t>011-2017-PRODUCE/DECHDI-rmoralesc</t>
  </si>
  <si>
    <t>148-2017-PRODUCE/DGPCHDI</t>
  </si>
  <si>
    <t>Aprobar a favor de la empresa PESQUERA ARTESANAL SAN LORENZO S.A.C. el cambio de titular del permiso de pesca de la E/P JOSELITO 2 (PL-22853-CM) y con 22.07 m3 de cap. de bodega, para la extracción de anchoveta y anchoveta blanca para CHD.</t>
  </si>
  <si>
    <t>106661-2017</t>
  </si>
  <si>
    <t>010-2017-PRODUCE/DECHDI-rmoralesc</t>
  </si>
  <si>
    <t>149-2017-PRODUCE/DGPCHDI</t>
  </si>
  <si>
    <t>Aprobar a favor de la empresa PESQUERA ARTESANAL SAN LORENZO S.A.C. el cambio de titular del permiso de pesca de la E/P DON PEDRO (CE-21720-CM) y con 24.12 m3 de cap. de bodega, para la extracción de anchoveta y anchoveta blanca para CHD.</t>
  </si>
  <si>
    <t>106674-2017</t>
  </si>
  <si>
    <t>039-2017-PRODUCE/DECHDI-aparedesv</t>
  </si>
  <si>
    <t>150-2017-PRODUCE/DGPCHDI</t>
  </si>
  <si>
    <t>INVERSIONES PESQUERAS LIGURIA S.A.C.</t>
  </si>
  <si>
    <t>Aprobar a favor de la empresa INVERSIONES PESQUERAS LIGURIA S.A.C. el cambio de titular del permiso de pesca de la E/P MARIA VIRGINIA (PT-30081-CM) y con 32.04 m3 de cap. de bodega, para la extracción de anchoveta y anchoveta blanca para CHD.</t>
  </si>
  <si>
    <t>109626-2017</t>
  </si>
  <si>
    <t>012-2017-PRODUCE/DECHDI-rmoralesc</t>
  </si>
  <si>
    <t>151-2017-PRODUCE/DGPCHDI</t>
  </si>
  <si>
    <t>Aprobar a favor de la empresa PESQUERA ARTESANAL SAN LORENZO S.A.C. el cambio de titular del permiso de pesca de la E/P KAREN (CE-28358-CM) y con 31.19 m3 de cap. de bodega, para la extracción de anchoveta y anchoveta blanca para CHD.</t>
  </si>
  <si>
    <t>108536-2017</t>
  </si>
  <si>
    <t>004-2017-PRODUCE/DGPCHDI-DPCHDI-pir</t>
  </si>
  <si>
    <t>014-2017-PRODUCE/DPCHDI-yquinonesc</t>
  </si>
  <si>
    <t>152-2017-PRODUCE/DGPCHDI</t>
  </si>
  <si>
    <t>Otorgar a la empresa AUSTRAL GROUP S.A.A. autorización para la instalación de incremento de capacidad de la planta de procesamiento pesquero para la producción de congelado de 475 t/día a 600 t/día  de capacidad de procesamiento, en su EIP ubicado en Coishco.</t>
  </si>
  <si>
    <t>103716-2017</t>
  </si>
  <si>
    <t>031-2017-PRODUCE/DECHDI-jvasquezm</t>
  </si>
  <si>
    <t>153-2017-PRODUCE/DGPCHDI</t>
  </si>
  <si>
    <t>PESQUERA AZUL S.A.C.</t>
  </si>
  <si>
    <t>Aprobar a favor de la empresa PESQUERA AZUL S.A.C.., el cambio de titular del permiso de pesca de la E/P MEGANISI (CE-1253-PM) y 251.99 m3 de cap. de bodega. Vigencia condicionada.</t>
  </si>
  <si>
    <t>117758-2017</t>
  </si>
  <si>
    <t>026-2017-PRODUCE/DECHDI-jcanchari</t>
  </si>
  <si>
    <t>154-2017-PRODUCE/DGPCHDI</t>
  </si>
  <si>
    <t>Aprobar la solicitud de aplazamiento del pago de multas administrativas por infracción a la normativa pesquera presentada por el señor ISRAEL ABIMAEL IPANAQUE OROSCO, mediante escrito de registro N° 00117758-2017, relacionada a la E/P MI JUANITA (PL-4335-CM)</t>
  </si>
  <si>
    <t>118912-2017</t>
  </si>
  <si>
    <t>027-2017-PRODUCE/DECHDI-jcanchari</t>
  </si>
  <si>
    <t>155-2017-PRODUCE/DGPCHDI</t>
  </si>
  <si>
    <t>PESQUERA MARCO ANTONIO S.A.C.</t>
  </si>
  <si>
    <t>Aprobar la solicitud de aplazamiento del pago de multas administrativas por infracción a la normativa pesquera presentada por la empresa PESQUERA MARCO ANTONIO S.A.C., mediante escrito de registro N° 00118912-2017, relacionada a la E/P MARCO ANTONIO (HO-21050-CM)</t>
  </si>
  <si>
    <t>108065-2017</t>
  </si>
  <si>
    <t>039-2017-PRODUCE/DECHDI-jdelatorre</t>
  </si>
  <si>
    <t>156-2017-PRODUCE/DGPCHDI</t>
  </si>
  <si>
    <t>LOS HALCONES S.A.</t>
  </si>
  <si>
    <t>Aprobar la solicitud de aplazamiento del pago de multas administrativas por infracción a la normativa pesquera presentada por la empresa LOS HALCONES S.A., mediante escrito de registro N° 00108065-2017, relacionada a la E/P ALONDRA (CO-11939-PM)</t>
  </si>
  <si>
    <t>91139-2017</t>
  </si>
  <si>
    <t>004-2017-PRODUCE/DECHDI-dnavarro</t>
  </si>
  <si>
    <t>157-2017-PRODUCE/DGPCHDI</t>
  </si>
  <si>
    <t>AUGUSTO CESAR QUEZADA QUEZADA</t>
  </si>
  <si>
    <t>Otorgar a favor del señor AUGUSTO CESAR QUEZADA QUEZADA permiso de pesca de menor escala para operar la E/P CESARO (CO-21518-CM) y con 30.59 m3 de cap. de bodega, para la extracción de anchoveta y otros recursos hidrobiológicos para CHD.</t>
  </si>
  <si>
    <t>89642-2017</t>
  </si>
  <si>
    <t>005-2017-PRODUCE/DECHDI-dnavarro</t>
  </si>
  <si>
    <t>158-2017-PRODUCE/DGPCHDI</t>
  </si>
  <si>
    <t>Otorgar a favor de la empresa ARTESANALES DEL SANTA S.A.C. permiso de pesca de menor escala para operar la E/P MARIA ESPERANZA 4 (PL-20925-CM) y con 32.40 m3 de cap. de bodega, para la extracción de anchoveta y otros recursos hidrobiológicos para CHD.</t>
  </si>
  <si>
    <t>91141-2017</t>
  </si>
  <si>
    <t>003-2017-PRODUCE/DECHDI-dnavarro</t>
  </si>
  <si>
    <t>159-2017-PRODUCE/DGPCHDI</t>
  </si>
  <si>
    <t>Otorgar a favor del señor AUGUSTO CESAR QUEZADA QUEZADA permiso de pesca de menor escala para operar la E/P MARU (CO-22834-CM) y con 29.95 m3 de cap. de bodega, para la extracción de anchoveta y otros recursos hidrobiológicos para CHD.</t>
  </si>
  <si>
    <t>106774-2017</t>
  </si>
  <si>
    <t>004-2017-PRODUCE/DPCHDI-nperalta</t>
  </si>
  <si>
    <t>010-2017-PRODUCE/DPCHDI-yquiñonesc</t>
  </si>
  <si>
    <t>160-2017-PRODUCE/DGPCHDI</t>
  </si>
  <si>
    <t>PESQUERA ELIZABETH  S.A.C.</t>
  </si>
  <si>
    <t>Suspender por unica vez, a solicitud de la empresa PESQUERA ELIZABETH S.A.C. la licencia de operación otorgada mediante RD. N° 315-2006/PRODUCE/DGEPP, respecto al centro de depuración de moluscos bivalvos vivos, instalado en su EIP ubicado en Chincha.</t>
  </si>
  <si>
    <t>86819-2017</t>
  </si>
  <si>
    <t>015-2017-PRODUCE/DPCHDI-yquiñonesc</t>
  </si>
  <si>
    <t>161-2017-PRODUCE/DGPCHDI</t>
  </si>
  <si>
    <t>PERUVIAN SEA FOOD S.A.</t>
  </si>
  <si>
    <t>Aceptar el desistimiento del procedimiento correspondiente a la solicitud de autorización de incremento de capacidad de la planta de procesamiento pesquero para la producción de congelado de 102 a 166 t/día en el EIP ubicado en Paita, Piura, presentado por la empresa PERUVIAN SEA FOOD S.A.</t>
  </si>
  <si>
    <t>113443-2017</t>
  </si>
  <si>
    <t>035-2017-PRODUCE/DECHDI-csaenz</t>
  </si>
  <si>
    <t>040-2017-PRODUCE/DECHDI-aparedesv</t>
  </si>
  <si>
    <t>162-2017-PRODUCE/DGPCHDI</t>
  </si>
  <si>
    <t>RAMIRO HERBERT VIEYRA PEÑA</t>
  </si>
  <si>
    <t>Otorgar a favor del señor RAMIRO HERBERT VIEYRA PEÑA permiso de pesca de menor escala para operar la E/P JACKELYN  (ZS-20118-BM) y con 10.02 m3 de cap. de bodega, para la extracción de  recursos hidrobiológicos para CHD.</t>
  </si>
  <si>
    <t>113441-2017</t>
  </si>
  <si>
    <t>034-2017-PRODUCE/DECHDI-csaenz</t>
  </si>
  <si>
    <t>041-2017-PRODUCE/DECHDI-aparedesv</t>
  </si>
  <si>
    <t>163-2017-PRODUCE/DGPCHDI</t>
  </si>
  <si>
    <t>VICTOR ERNESTO REPETTO KOMUTH</t>
  </si>
  <si>
    <t>Otorgar a favor del señor VICTOR ERNESTO REPETTO KOMUTH permiso de pesca de menor escala para operar la E/P VICTOR ANDRES (CO-20169-BM) y con 16.35 m3 de cap. de bodega, para la extracción de  recursos hidrobiológicos para CHD.</t>
  </si>
  <si>
    <t>87438-2017</t>
  </si>
  <si>
    <t>051-2017-PRODUCE/DECHDI-csaenz</t>
  </si>
  <si>
    <t>043-2017-PRODUCE/DECHDI-aparedesv</t>
  </si>
  <si>
    <t>164-2017-PRODUCE/DGPCHDI</t>
  </si>
  <si>
    <t>ENGIE ENERGIA S.A.</t>
  </si>
  <si>
    <t>Otorgar a la empresa ENGIE ENERGIA PERU S.A. autorización para efectuar investigación pesquera con extracción de muestras de especímenes hidrobiologicos, sin valor comercial y sin uso de embarcación pesquera.</t>
  </si>
  <si>
    <t>89302-2017</t>
  </si>
  <si>
    <t>048-2017-PRODUCE/DECHDI-csaenz</t>
  </si>
  <si>
    <t>042-2017-PRODUCE/DECHDI-aparedesv</t>
  </si>
  <si>
    <t>165-2017-PRODUCE/DGPCHDI</t>
  </si>
  <si>
    <t>MINERA LAS BAMBAS S.A.</t>
  </si>
  <si>
    <t>Otorgar a la empresa MINERA LAS BAMBAS S.A. autorización para efectuar investigación pesquera con extracción de muestras de especímenes hidrobiologicos, sin valor comercial y sin uso de embarcación pesquera.</t>
  </si>
  <si>
    <t>76084-2014,
93821-2015,
109919-2017</t>
  </si>
  <si>
    <t>014-2017-PRODUCE/DECHDI-rmoralesc</t>
  </si>
  <si>
    <t>166-2017-PRODUCE/DGPCHDI</t>
  </si>
  <si>
    <t>PESQUERA ARTESANAL EL FERROL S.A.C.</t>
  </si>
  <si>
    <t>Rectificar el error material contenido en la RD. N° 384-2013-PRODUCE/DGCHD,referido a la cap. de bodega de 32.6 a 32.55 m3. Aprobar a favor de PESQUERA ARTESANAL EL FERROL S.A.C. el cambio de titular del permiso de pesca de la E/P HILLARY I (CE-34953-CM)</t>
  </si>
  <si>
    <t>97569-2017</t>
  </si>
  <si>
    <t>004-2017-PRODUCE/DPCHI-rparedes</t>
  </si>
  <si>
    <t>007-2017-PRODUCE/DEPCHI-nsullon</t>
  </si>
  <si>
    <t>167-2017-PRODUCE/DGPCHDI</t>
  </si>
  <si>
    <t>N° 94 MODIFICACIÓN DE LICENCIA DE OPERACIÓN DE PLANTA DE HARINA Y ACEITE DE PESCADO POR INNOVACIÓN TECNOLÓGICA SIN INCREMENTO DE CAPACIDAD Y CON CONSTANCIA DE VERIFICACIÓN AMBIENTAL DE ESTUDIOS AMBIENTALES</t>
  </si>
  <si>
    <t>MODIFICACION DE LICENCIA DE OPERACIÓN</t>
  </si>
  <si>
    <t>Aprobar a favor de la empresa SEAFROST S.A.C. la modIficación de la licencia de operación de la Planta de Harina Residual de Recursos Hidrobiológicos, accesoria y complementaria al funcionamiento de su actividad principal, para el proces. de residuos y/o descartes de recursos hidrobiologicos.</t>
  </si>
  <si>
    <t>Modificar la licencia de operación otorgada a la empresa PESQUERA DIAMANTE S.A. mediante RD. N° 124-2012-PRODUCE/DGEPP para operar la planta de procesamiento pesquera para la producción de harina de pesca de ACP en el extremo referido a la cap de proc. de 140 a 190 t/h, en su EIP de Supe.</t>
  </si>
  <si>
    <t>80524-2014 y Adj.</t>
  </si>
  <si>
    <t>001-2017-PRODUCE/DECHDI-pencinas,
005-2017-PRODUCE/DECHDI-pencinas,
007-2017-PRODUCE/DECHDI-schuquilin</t>
  </si>
  <si>
    <t>014-2017-PRODUCE/DECHDI-mrodriguezu</t>
  </si>
  <si>
    <t>168-2017-PRODUCE/DGPCHDI</t>
  </si>
  <si>
    <t>Modificar el permiso de pesca otorgado medante RD. N° 086-98-CTAR PIURA/DIREPE-DR y sus modificatorias, en los extremos referidos al nombre y matrícula de la E/P MAURO (PT-18056-CM). Modificar el permiso de pesca de la E/P NAUTICA en el extremo referido a la cap. de bodega de 85.71 a 110 m3. Via sustitución de la E/P ALEXITO (PL-26986-CM) y 34.67 m3 de cap. de bodega en virtud a las ejecuciones de las RDs. N° 488-2016-PRODUCE/DGCHI y N° 011-2017-PRODUCE/DGPI.</t>
  </si>
  <si>
    <t>120638-2017</t>
  </si>
  <si>
    <t>028-2017-PRODUCE/DECHDI-jcanchari</t>
  </si>
  <si>
    <t>169-2017-PRODUCE/DGPCHDI</t>
  </si>
  <si>
    <t>EMPRESA PESQUERA PERCAR S.A.C.</t>
  </si>
  <si>
    <t>Aprobar la solicitud de aplazamiento del pago de multas administrativas por infracción a la normativa pesquera presentada por la empresa EMPRESA PESQUERA PERCAR S.A.C., mediante escrito de registro N° 00120638-2017, relacionada a su EIP.</t>
  </si>
  <si>
    <t>110183-2017</t>
  </si>
  <si>
    <t>006-2017-PRODUCE/DECHDI-acaveroc</t>
  </si>
  <si>
    <t>170-2017-PRODUCE/DGPCHDI</t>
  </si>
  <si>
    <t>CARMEN ROSA MALCA QUINTANA, MARGARITA JUANA GUZMAN VALENZUELA</t>
  </si>
  <si>
    <t>Adecuar el permiso de pesca otorgado mediante RD. N° 269-2013-PRODUCE/DGCHD al Reglamento de Ordenamiento Pesquero del Recurso Anchoveta para CHD, respecto a la E/P FABRICIO Y HIROSHI (CE-28712-CM) de 32.16 m3 de cap. de bodega.</t>
  </si>
  <si>
    <t>92904-2017</t>
  </si>
  <si>
    <t>171-2017-PRODUCE/DGPCHDI</t>
  </si>
  <si>
    <t>MARIA CRUZ ISIQUE URCIA</t>
  </si>
  <si>
    <t>Aprobar la solicitud de aplazamiento del pago de multas administrativas por infracción a la normativa pesquera presentada por la señora MARIA CRUZ ISIQUE URCIA, mediante escrito de registro N° 00092904-2017, relacionada a la E/P CRISTO VIENE (PL-18102-CM)</t>
  </si>
  <si>
    <t>Informe N° 038-2017-PRODUCE/DGCHI-jdelatorre</t>
  </si>
  <si>
    <t>038-2017-PRODUCE/DECHDI-jdelatorre</t>
  </si>
  <si>
    <t>172-2017-PRODUCE/DGPCHDI</t>
  </si>
  <si>
    <t>Rectificar el error material contenido en el articulo 1 de la RD. N° 121-2017-PRODUCE/DGPCHDI. Asimismo, modificar el citado artículo, excluyéndose a la RD. N° 0369-2013-PRODUCE/DGS.</t>
  </si>
  <si>
    <t>117110-2017</t>
  </si>
  <si>
    <t>044-2017-PRODUCE/DECHDI-csaenz</t>
  </si>
  <si>
    <t>046-2017-PRODUCE/DECHDI-aparedesv</t>
  </si>
  <si>
    <t>173-2017-PRODUCE/DGPCHDI</t>
  </si>
  <si>
    <t>JOSE WALTER LOPEZ MONTEZA</t>
  </si>
  <si>
    <t>Otorgar a favor del señor JOSE WALTER LOPEZ MONTEZA permiso de pesca de menor escala para operar la E/P YORMAN JOSE (PL-29466-BM) y con 10.00 m3 de cap. de bodega, para la extracción de  recursos hidrobiológicos para CHD. Vigencia hasta 08/01/2018</t>
  </si>
  <si>
    <t>121270-2017</t>
  </si>
  <si>
    <t>029-2017-PRODUCE/DECHDI-jcanchari</t>
  </si>
  <si>
    <t>174-2017-PRODUCE/DGPCHDI</t>
  </si>
  <si>
    <t>Aprobar la solicitud de aplazamiento del pago de multas administrativas por infracción a la normativa pesquera presentada por la empresa PESQUERA EXALMAR S.A.A., mediante escrito de registro N° 00121270-2017, relacionada a las E/Ps DORADO (CE-2915-CM) y CARMENCITA (CO-15653-PM).</t>
  </si>
  <si>
    <t>10505-2017</t>
  </si>
  <si>
    <t>033-2017-PRODUCE/DECHDI-jvasquezm</t>
  </si>
  <si>
    <t>175-2017-PRODUCE/DGPCHDI</t>
  </si>
  <si>
    <t>LOBOS MARINOS S.A.C.</t>
  </si>
  <si>
    <t>Declarar improcedente la solicitud de cambio de titular del permiso de pesca para operar la E/P CRUZ DEL SUR III (PL-2279-CM) y 73.95 m3 de cap. de bodega, presentada por LOBOS MARINOS S.A.C, mediante registro N° 00010505-2017.</t>
  </si>
  <si>
    <t>19384-2017</t>
  </si>
  <si>
    <t>036-2017-PRODUCE/DECHDI-jdelatorre</t>
  </si>
  <si>
    <t>176-2017-PRODUCE/DGPCHDI</t>
  </si>
  <si>
    <t>Declarar improcedente la solicitud de cambio de titular del permiso de pesca para operar la E/P MI DIONICIO 3 (PT-3401-CM) y 50.00 m3 de cap. de bodega, presentada por LOBOS MARINOS S.A.C, mediante registro N° 00019384-2017.</t>
  </si>
  <si>
    <t>87774-2017</t>
  </si>
  <si>
    <t>034-2017-PRODUCE/DECHDI-jvasquezm</t>
  </si>
  <si>
    <t>177-2017-PRODUCE/DGPCHDI</t>
  </si>
  <si>
    <t>CORPORACION DON JULIO S.A.C.</t>
  </si>
  <si>
    <t>Aprobar a favor de la empresa CORPORACION DON JULIO S.A.C. el cambio de titular del permiso de pesca para operar la E/P ANA ROSA (PL-18661-CM) y 65.24 m3 de cap. de bodega.</t>
  </si>
  <si>
    <t>118295-2017</t>
  </si>
  <si>
    <t>042-2017-PRODUCE/DECHDI-csaenz</t>
  </si>
  <si>
    <t>047-2017-PRODUCE/DECHDI-aparedesv</t>
  </si>
  <si>
    <t>178-2017-PRODUCE/DGPCHDI</t>
  </si>
  <si>
    <t>HECTOR TANY PEÑA CRUZ</t>
  </si>
  <si>
    <t>Otorgar a favor del señor HECTOR TANY PEÑA CRUZ permiso de pesca de menor escala para operar la E/P MELQUISEDEC (ZS-24565-BM) y con 10.70 m3 de cap. de bodega, para la extracción de  recursos hidrobiológicos para CHD. Vigencia hasta 08/01/2018</t>
  </si>
  <si>
    <t>87783-2017</t>
  </si>
  <si>
    <t>078-2017-PRODUCE/DECHDI-jvillalta</t>
  </si>
  <si>
    <t>179-2017-PRODUCE/DGPCHDI</t>
  </si>
  <si>
    <t>INVERSIONES DON ERNESTO S.A.C.</t>
  </si>
  <si>
    <t>Aprobar a favor de la empresa INVERSIONES DON ERNESTO S.A.C. el cambio de titular del permiso de pesca para operar la E/P DON ERNESTO (PL-35852-PM) y 77.02 m3 de cap. de bodega..</t>
  </si>
  <si>
    <t>Resolución Secretarial N° 008-2014-PRODUCE</t>
  </si>
  <si>
    <t>002-2017-PRODUCE/DPCHDI-jdeolarte</t>
  </si>
  <si>
    <t>180-2017-PRODUCE/DGPCHDI</t>
  </si>
  <si>
    <t>Se designa a seis (6) profesionales quienes se encargaran de llevar a cabo los procedimientos de fiscalización posterior de los expedientes tramitados en la Dirección General de Pesca para Consumo Humano Directo e Indirecto, durante el primer semestre del 2017.</t>
  </si>
  <si>
    <t>121812-2017</t>
  </si>
  <si>
    <t>030-2017-PRODUCE/DECHDI-jcanchari</t>
  </si>
  <si>
    <t>181-2017-PRODUCE/DGPCHDI</t>
  </si>
  <si>
    <t>Aprobar la solicitud de aplazamiento del pago de multas administrativas por infracción a la normativa pesquera presentada por la empresa PERUPEZ S.A.C., mediante escrito de registro N° 00121812-2017, relacionada a su EIP.</t>
  </si>
  <si>
    <t>91145-2017</t>
  </si>
  <si>
    <t>002-2017-PRODUCE/DECHDI-dnavarro</t>
  </si>
  <si>
    <t>182-2017-PRODUCE/DGPCHDI</t>
  </si>
  <si>
    <t>Otorgar a favor del señor AUGUSTO CESAR QUEZADA QUEZADA permiso de pesca de menor escala para operar la E/P CLIPER (CO-20947-CM) y con 26.00 m3 de cap. de bodega, para la extracción de anchoveta y otros recursos hidrobiológicos para CHD.</t>
  </si>
  <si>
    <t>117201-2017</t>
  </si>
  <si>
    <t>007-2017-PRODUCE/DECHDI-dnavarro</t>
  </si>
  <si>
    <t>183-2017-PRODUCE/DGPCHDI</t>
  </si>
  <si>
    <t>EZEQUIEL DANIEL PAZO REYES, ASCENSION PAZO REYES</t>
  </si>
  <si>
    <t>Otorgar a favor de los señores EZEQUIEL DANIEL PAZO REYES y ASCENSION PAZOS REYES permiso de pesca de menor escala para operar la E/P JESUS AURELIO II (PT-23553-CM) y con 29.92 m3 de cap. de bodega, para la extracción de anchoveta y otros recursos hidrobiológicos para CHD.</t>
  </si>
  <si>
    <t>89636-2017</t>
  </si>
  <si>
    <t>008-2017-PRODUCE/DECHDI-dnavarro</t>
  </si>
  <si>
    <t>184-2017-PRODUCE/DGPCHDI</t>
  </si>
  <si>
    <t>Otorgar a favor de la empresa ARTESANALES DEL SANTA S.A.C. permiso de pesca de menor escala para operar la E/P LA GLORIA DE JEHOVA (PL-20868-CM) y con 29.97 m3 de cap. de bodega, para la extracción de anchoveta y otros recursos hidrobiológicos para CHD.</t>
  </si>
  <si>
    <t>108487-2017</t>
  </si>
  <si>
    <t>185-2017-PRODUCE/DGPCHDI</t>
  </si>
  <si>
    <t>Otorgar a favor del señor JOHN ERISSON SANTISTEBAN CASTRO. permiso de pesca de menor escala para operar la E/P COSTA MAR(PL-5493-CM) y con 23.72 m3 de cap. de bodega, para la extracción de anchoveta y otros recursos hidrobiológicos para CHD.</t>
  </si>
  <si>
    <t>2615-2017</t>
  </si>
  <si>
    <t>015-2017-PRODUCE/DECHDI-jdelatorre</t>
  </si>
  <si>
    <t>186-2017-PRODUCE/DGPCHDI</t>
  </si>
  <si>
    <t>PESQUERA PACIFICO DEL NORTE S.A.C.</t>
  </si>
  <si>
    <t>Aprobar a favor de PESQUERA PACIFICO DEL NORTE S.A.C. el cambio de titular del permiso de pesca para operar la E/P SEÑOR DEL MAR IV (PT-14031-CM) y con 98.34 m3 de cap. de bodega. Vigencia condicionada.</t>
  </si>
  <si>
    <t>87276-2017</t>
  </si>
  <si>
    <t>044-2017-PRODUCE/DECHDI-aparedesv</t>
  </si>
  <si>
    <t>187-2017-PRODUCE/DGPCHDI</t>
  </si>
  <si>
    <t>MARCO ANTONIO QUIJANO PEREZ</t>
  </si>
  <si>
    <t>AMPLIAR AUTORIZACION PARA IMPORTACION DE ESPECIES</t>
  </si>
  <si>
    <t>Ampliar la autorización para importar especies hidrobiológicas vivas, otorgada al señor MARCO ANTONIO QUIJANO PEREZ mediante RD. N° 194-2015-PRODUCE/DGCHD.</t>
  </si>
  <si>
    <t>15139-2017</t>
  </si>
  <si>
    <t>050-2017-PRODUCE/DECHDI-csaenz</t>
  </si>
  <si>
    <t>045-2017-PRODUCE/DECHDI-aparedesv</t>
  </si>
  <si>
    <t>188-2017-PRODUCE/DGPCHDI</t>
  </si>
  <si>
    <t>REPSOL EXPLORACION PERÚ SUCURSAL PERÚ</t>
  </si>
  <si>
    <t>Otorgar a la empresa REPSOL EXPLORACION PERU S.A. SUCURSAL PERU autorización para efectuar investigación pesquera con extracción de muestras de especímenes hidrobiologicos, sin valor comercial y sin uso de embarcación pesquera.</t>
  </si>
  <si>
    <t>17217-2017</t>
  </si>
  <si>
    <t>052-2017-PRODUCE/DECHDI-csaenz</t>
  </si>
  <si>
    <t>017-2017-PRODUCE/DECHDI-rmoralesc</t>
  </si>
  <si>
    <t>189-2017-PRODUCE/DGPCHDI</t>
  </si>
  <si>
    <t>HYDROCARBON EXPLORATION LIMITED</t>
  </si>
  <si>
    <t>Otorgar a la empresa HYDROCARBON EXPLORATION LIMITED  autorización para efectuar investigación pesquera con extracción de muestras de especímenes hidrobiologicos, sin valor comercial y sin uso de embarcación pesquera.</t>
  </si>
  <si>
    <t>RVM. N° 032-2017-PRODUCE/DVPA</t>
  </si>
  <si>
    <t>024-2017-PRODUCE/DECHDI-jvasquezm</t>
  </si>
  <si>
    <t>190-2017-PRODUCE/DGPCHDI</t>
  </si>
  <si>
    <t>Modificar el artículo 5 de la RD. N° 360-2015-PRODUCE/DGCHI de fecha 04 de junio de 2015, conforme a lo resuelto por la RVM. N° 032-2017-PRODUCE de fecha 25 de mayo de 2017.</t>
  </si>
  <si>
    <t>80388-2016</t>
  </si>
  <si>
    <t>005-2017-PRODUCE/DECHDI-rmoralesc</t>
  </si>
  <si>
    <t>191-2017-PRODUCE/DGPCHDI</t>
  </si>
  <si>
    <t>FELIPE SEGUNDO SANCHEZ ULLOA</t>
  </si>
  <si>
    <t>LEVANTAR SUSPENSION DEL PERMISO DE PESCA</t>
  </si>
  <si>
    <t>Levantar la suspensión del permiso de pesca dispuestas mediante las Resoluciones Directorales N° 493-2009-PRODUCE/DGEPP y N° 561-2009-PRODUCE/DGEPP, únicamente en lo referido al extremo de la E/P ANGIE-K (PT-4605-CM).</t>
  </si>
  <si>
    <t>101498-2017</t>
  </si>
  <si>
    <t>041-2017-PRODUCE/DECHDI-jdelatorre</t>
  </si>
  <si>
    <t>192-2017-PRODUCE/DGPCHDI</t>
  </si>
  <si>
    <t>INVERSIONES ECCOLA S.A.C.</t>
  </si>
  <si>
    <t>Aprobar a favor de INVERSIONES ECCOLA S.A.C. el cambio de titular del permiso de pesca para operar la E/P CAJAMARCA 6 (CE-4826-PM) y con 395.14 m3 de cap. de bodega, para la extracción de anchoveta y sardina para el CHI y jurel y caballa para el CHD. Vigencia condicionada.</t>
  </si>
  <si>
    <t>123113-2017</t>
  </si>
  <si>
    <t>032-2017-PRODUCE/DECHDI-jcanchari</t>
  </si>
  <si>
    <t>193-2017-PRODUCE/DGPCHDI</t>
  </si>
  <si>
    <t>VICTOR SANTISTEBAN URCIA,
 MARIA DE LA CRUZ CASTRO PALMA</t>
  </si>
  <si>
    <t>Aprobar la solicitud de aplazamiento del pago de multas administrativas por infracción a la normativa pesquera presentada por los señores VICTOR SANTISTEBAN URCIA y MARIA DE LA CRUZ CASTRO PALMA, mediante escrito de registro N° 00123113-2017, relacionada a la E/P MI DIONICIO 3 (PT-3401-CM)</t>
  </si>
  <si>
    <t>118423-2017</t>
  </si>
  <si>
    <t>009-2017-PRODUCE/DECHDI-dnavarro</t>
  </si>
  <si>
    <t>194-2017-PRODUCE/DGPCHDI</t>
  </si>
  <si>
    <t>JULIO HUGO PUESCAS LLENQUE,
MARIA PUESCAS LLENQUE</t>
  </si>
  <si>
    <t>Otorgar a los sres. JULIO HUGO PUESCAS LLENQUE y MARIA PUESCAS LLENQUE, permiso de pesca de menor escala para operar la E/P WALTER HERNAN 2 (SY-21309-CM) y con 30.48 m3 de cap. de bodega, para la extracción de  recursos hidrobiológicos para CHD. Vigencia condicionada.</t>
  </si>
  <si>
    <t>10611-2014</t>
  </si>
  <si>
    <t>009-2017-PRODUCE/DECHDI-acaveroc</t>
  </si>
  <si>
    <t>195-2017-PRODUCE/DGPCHDI</t>
  </si>
  <si>
    <t>FRANK MILUTIN PUENTE DJUROVICH</t>
  </si>
  <si>
    <t>Aprobar a favor del señor FRANK MILUTIN PUENTE DJUROVICH el cambio de titular del permiso de pesca de la E/P SIEMPRE CON DIOS (PL-21705-CM) y con 32.15 m3 de cap. de bodega, para la extracción de anchoveta para CHD.</t>
  </si>
  <si>
    <t>117032-2017</t>
  </si>
  <si>
    <t>044-2017-PRODUCE/DECHDI-jdelatorre</t>
  </si>
  <si>
    <t>196-2017-PRODUCE/DGPCHDI</t>
  </si>
  <si>
    <t>Aprobar a favor de la empresa NAHIARA ESMERALDA S.A.C., el cambio de titular del permiso de pesca de la E/P AGUILA MARINA (CO-19854-CM) y 35.86 m3 de cap. de bodega. Vigencia condicionada</t>
  </si>
  <si>
    <t>111392-2017</t>
  </si>
  <si>
    <t>004-2017-PRODUCE/DPCHDI-rhuertas</t>
  </si>
  <si>
    <t>050-2017-PRODUCE/DECHDI-aparedesv</t>
  </si>
  <si>
    <t>197-2017-PRODUCE/DGPCHDI</t>
  </si>
  <si>
    <t>MACK HENRI HERNANDEZ PRECIADO</t>
  </si>
  <si>
    <t>Otorgar al sr. MACK HENRI HERNANDEZ PRECIADO, permiso de pesca de menor escala para operar la E/P SAN RAFAEL IV (CO-11958-CM) y con 15.59 m3 de cap. de bodega, para la extracción de  recursos hidrobiológicos para CHD.</t>
  </si>
  <si>
    <t>105220-2017</t>
  </si>
  <si>
    <t>002-2017-PRODUCE/DECHDI-amaya</t>
  </si>
  <si>
    <t>079-2017-PRODUCE/DECHDI-jvazquezm</t>
  </si>
  <si>
    <t>198-2017-PRODUCE/DGPCHDI</t>
  </si>
  <si>
    <t>RAMOS BELNAL LLONTOP</t>
  </si>
  <si>
    <t>Otorgar a favor de  la sra. RAMOS BERNAL LLONTOP autorización de incremento de flota para construir una nueva embarcación pesquera de 87.95 m3 de cap. de bodega, vía sustitución de las E/Ps  no siniestrada SYNDI MABEL (PL-19018-CM) y JESUS NAZARENO CAUTIVO (PL-4450-CM).</t>
  </si>
  <si>
    <t>108840-2017</t>
  </si>
  <si>
    <t>003-2017-PRODUCE/DPCHI-iechevarria</t>
  </si>
  <si>
    <t>017-2017-PRODUCE/DEPCHI-yquinonesc</t>
  </si>
  <si>
    <t>199-2017-PRODUCE/DGPCHDI</t>
  </si>
  <si>
    <t>Modificar la licencia otorgada a la empresa PESQUERA DIAMANTE S.A. mediante la RD. N° 103-2015-PRODUCE/DGCHI para operar la planta de procesamiento pesquera para la producción de harina de ACP en el extremo referido a la capacidad de proces. de 117 a 196 t/h  en su EIP de Malabrigo, La Libertad.</t>
  </si>
  <si>
    <t>62965-2017</t>
  </si>
  <si>
    <t>016-2017-PRODUCE/DPP-iechevarria</t>
  </si>
  <si>
    <t>008-2017-PRODUCE/DPCHDI-nsullon</t>
  </si>
  <si>
    <t>200-2017-PRODUCE/DGPCHDI</t>
  </si>
  <si>
    <t>ATLANTIC FISH S.R.L.</t>
  </si>
  <si>
    <t>Aprobar a favor de la empresa ATLANTIC FISH S.R.L. el cambio de titular de la licencia para operar la planta de reaprovechamiento de descartes y residuos de recursos hidrobiológicos, con una cap. instalada de 4 t/h de procesamiento en su EIP del km. 4.5 de la carretera Sullana-Paita, Piura.</t>
  </si>
  <si>
    <t>106007-2017</t>
  </si>
  <si>
    <t>042-2017-PRODUCE/DECHDI-jdelatorre</t>
  </si>
  <si>
    <t>201-2017-PRODUCE/DGPCHDI</t>
  </si>
  <si>
    <t>CORPORACION PESQUERA ERMA S.A.C.</t>
  </si>
  <si>
    <t>Declarar improcedente la solicitud de cambio de titular del permiso de pesca para operar la E/P ASMAR I (PL-18514-CM) y 105.67 m3 de cap. de bodega, presentada por CORPORACION PESQUERA ERMA S.A.C, mediante registro N° 00106007-2017.</t>
  </si>
  <si>
    <t>106008-2017</t>
  </si>
  <si>
    <t>043-2017-PRODUCE/DECHDI-jdelatorre</t>
  </si>
  <si>
    <t>202-2017-PRODUCE/DGPCHDI</t>
  </si>
  <si>
    <t>Declarar improcedente la solicitud de cambio de titular del permiso de pesca para operar la E/P HILDA (CE-19889-CM) y 110.00 m3 de cap. de bodega, presentada por CORPORACION PESQUERA ERMA S.A.C, mediante registro N° 00106008-2017.</t>
  </si>
  <si>
    <t>032-2017-PRODUCE/DECHDI-csaenz</t>
  </si>
  <si>
    <t>019-2017-PRODUCE/DECHDI-elopezb</t>
  </si>
  <si>
    <t>203-2017-PRODUCE/DGPCHDI</t>
  </si>
  <si>
    <t xml:space="preserve">EMPRESA DE GENERACION ELECTRICA SAN GABAN S.A. </t>
  </si>
  <si>
    <t>Otorgar a la EMPRESA DE GENERACION ELECTRICA SAN GABAN S.A. autorización para efectuar investigación pesquera con extracción de muestras de especímenes hidrobiologicos, sin valor comercial y sin uso de embarcación pesquera.</t>
  </si>
  <si>
    <t>113071-2017</t>
  </si>
  <si>
    <t>054-2017-PRODUCE/DECHDI-csaenz</t>
  </si>
  <si>
    <t>049-2017-PRODUCE/DECHDI-aparedesv</t>
  </si>
  <si>
    <t>204-2017-PRODUCE/DGPCHDI</t>
  </si>
  <si>
    <t xml:space="preserve">MARCO ANTONIO QUIJANO PEREZ </t>
  </si>
  <si>
    <t>AUTORIZACION PARA EXPORTAR E IMPORTAR ESPECIES</t>
  </si>
  <si>
    <t>Otorgar a favor del sr. MARCO ANTONIO QUIJANO PEREZ autorizacion para la importación de 232 especies hidrobiológicas vivas.</t>
  </si>
  <si>
    <t>112750-2017</t>
  </si>
  <si>
    <t>018-2017-PRODUCE/DEPCHI-yquinonesc</t>
  </si>
  <si>
    <t>205-2017-PRODUCE/DGPCHDI</t>
  </si>
  <si>
    <t>PESQUERÍA PRODUCTO DEL KOPE E.I.R.L.</t>
  </si>
  <si>
    <t>Aceptar el desestimiento del proced.correspondiente a la solicitud de licencia para la operación de la planta de procesamiento pesquero para la producción de congelado con una cap. de 100 t/día en el EIP ubicado en el distrito de Mollendo, Arequipa, presentado por PESQUERIA PRODUCTO DEL KOPE EIRL.</t>
  </si>
  <si>
    <t>119746-2017</t>
  </si>
  <si>
    <t>019-2017-PRODUCE/DEPCHI-yquinonesc</t>
  </si>
  <si>
    <t>206-2017-PRODUCE/DGPCHDI</t>
  </si>
  <si>
    <t>Aceptar el desestimiento del proced.correspondiente a la solicitud de "ampliación del plazo para la inst. de la planta de proc. pesquero para la producción de congelado con una cap. de 100 t/día" en el EIP ubicado en el distrito de Mollendo, Arequipa, presentado por PESQUERIA PRODUCTO DEL KOPE EIRL.</t>
  </si>
  <si>
    <t>62594-2017
99506.2017</t>
  </si>
  <si>
    <t>029-2017-PRODUCE/DECHDI-csaenz</t>
  </si>
  <si>
    <t>008-2017-PRODUCE/DECHDI-rmoralesc</t>
  </si>
  <si>
    <t>207-2017-PRODUCE/DGPCHDI</t>
  </si>
  <si>
    <t>COMPAÑÍA MINERA PODEROSA S.A.</t>
  </si>
  <si>
    <t>92253-2017</t>
  </si>
  <si>
    <t>013-2017-PRODUCE/DECHDI-mrodriguezu</t>
  </si>
  <si>
    <t>208-2017-PRODUCE/DGPCHDI</t>
  </si>
  <si>
    <t>CHRISTIAN JOEL PINTO MAGUIÑA</t>
  </si>
  <si>
    <t>Declarar improcedente la solicitud de cambio de titular del permiso de pesca para operar la E/P CRISTO VIENE (PL-18102-CM) y 50.71 m3 de cap. de bodega, presentada por el sr. CHRISTIAN JOEL PINTO MAGUIÑA, mediante registro N° 00092253-2017.</t>
  </si>
  <si>
    <t>46765-2014
109522-2017</t>
  </si>
  <si>
    <t>015-2017-PRODUCE/DECHDI-rmoralesc</t>
  </si>
  <si>
    <t>209-2017-PRODUCE/DGPCHDI</t>
  </si>
  <si>
    <t>JESSICA GISELA CARBAJAL CORRALES</t>
  </si>
  <si>
    <t>Aprobar a favor de la señora JESSICA GISELA CARBAJAL CORRALES el cambio de titular del permiso de pesca de la E/P JUANITA 1 (CO-28674-CM) y con 17.12 m3 de cap. de bodega, para la extracción de anchoveta para CHD</t>
  </si>
  <si>
    <t>91164-2017</t>
  </si>
  <si>
    <t>037-2017-PRODUCE/DECHDI-jvasquezm</t>
  </si>
  <si>
    <t>210-2017-PRODUCE/DGPCHDI</t>
  </si>
  <si>
    <t>Aprobar a favor de INVERSIONES DE ACUICULTURA S.A., el cambio de titular del permiso de pesca de la E/P MATEO (CO-2449-PM) y 267.60 m3 de cap. de bodega. Vigencia condicionada.</t>
  </si>
  <si>
    <t>117933-2017</t>
  </si>
  <si>
    <t>010-2017-PRODUCE/DECHDI-acaveroc</t>
  </si>
  <si>
    <t>211-2017-PRODUCE/DGPCHDI</t>
  </si>
  <si>
    <t>REYNALDO RAMOS RODRIGUEZ</t>
  </si>
  <si>
    <t>Adecuar el permiso de pesca otorgado mediante RD. N° 280-2013-PRODUCE/DGHCD al Reglamento de Ordenamiento Pesquero de Anchoveta para CHD, respecto a la E/P ISRAEL (PL-23058-CM) de 28.21 m3 de cap. de bodega.</t>
  </si>
  <si>
    <t>109435-2017</t>
  </si>
  <si>
    <t>017-2017-PRODUCE/DECHDI-csaenz</t>
  </si>
  <si>
    <t>051-2017-PRODUCE/DECHDI-aparedesv</t>
  </si>
  <si>
    <t>212-2017-PRODUCE/DGPCHDI</t>
  </si>
  <si>
    <t>RICARDO VALDEZ ZAVALETA</t>
  </si>
  <si>
    <t>Otorgar al sr. RICARDO VALDEZ ZAVALETA, permiso de pesca de menor escala para operar la E/P ISRAEL (CO-15448-BM) y con 11.88 m3 de cap. de bodega, para la extracción de  recursos hidrobiológicos para CHD.</t>
  </si>
  <si>
    <t>124985-2017</t>
  </si>
  <si>
    <t>213-2017-PRODUCE/DGPCHDI</t>
  </si>
  <si>
    <t>Aprobar la solicitud de aplazamiento del pago de multas administrativas por infracción a la normativa pesquera presentada por la empresa ANDINA DE DESARROLLO ANDESA S.A., mediante escrito de registro N° 00124985-2017, relacionada a su EIP.</t>
  </si>
  <si>
    <t>124983-2017</t>
  </si>
  <si>
    <t>214-2017-PRODUCE/DGPCHDI</t>
  </si>
  <si>
    <t>Aprobar la solicitud de aplazamiento del pago de multas administrativas por infracción a la normativa pesquera presentada por la empresa PESQUERA RIBAUDO S.A., mediante escrito de registro N° 00124983-2017, relacionada a su EIP.</t>
  </si>
  <si>
    <t>124002-2017</t>
  </si>
  <si>
    <t>033-2017-PRODUCE/DECHDI-jcanchari</t>
  </si>
  <si>
    <t>215-2017-PRODUCE/DGPCHDI</t>
  </si>
  <si>
    <t>Aprobar la solicitud de aplazamiento del pago de multas administrativas por infracción a la normativa pesquera presentada por la empresa LSA ENTERPRISES PERU S.A.C., mediante escrito de registro N° 00124002-2017, relacionada a las E/PS DOÑA LICHA y OSQUITAR</t>
  </si>
  <si>
    <t>91286-2017</t>
  </si>
  <si>
    <t>009-2017-PRODUCE/DECHDI-mrodriguezu</t>
  </si>
  <si>
    <t>216-2017-PRODUCE/DGPCHDI</t>
  </si>
  <si>
    <t>Aprobar a favor de COMERCIALIZADORA PESQUERA S&amp;M S.A.C., el cambio de titular del permiso de pesca de la E/P JOSE Y MARIA (TA-5247-CM) y 99.86 m3 de cap. de bodega. Vigencia condicionada.</t>
  </si>
  <si>
    <t>104507-2017</t>
  </si>
  <si>
    <t>010-2017-PRODUCE/DECHDI-dnavarro</t>
  </si>
  <si>
    <t>217-2017-PRODUCE/DGPCHDI</t>
  </si>
  <si>
    <t>MARIO QUEZADA QUEZADA</t>
  </si>
  <si>
    <t>Otorgar al sr. MARIO QUEZADA QUEZADA, permiso de pesca de menor escala para operar la E/P BRISA DEL MAR (CE-28393-CM) y con 30.44 m3 de cap. de bodega, para la extracción de recursos hidrobiológicos para CHD.</t>
  </si>
  <si>
    <t>101464-2017</t>
  </si>
  <si>
    <t>024-2017-PRODUCE/DECHDI-elopezb</t>
  </si>
  <si>
    <t>218-2017-PRODUCE/DGPCHDI</t>
  </si>
  <si>
    <t>JESSICA MAGALY RISCO GARCIA</t>
  </si>
  <si>
    <t>Otorgar a la sra.JESSICA MAGALY RISCO GARCIA, permiso de pesca de menor escala para operar la E/P JM (CE-21757-CM) y con 21.11 m3 de cap. de bodega, para la extracción de recursos hidrobiológicos para CHD.</t>
  </si>
  <si>
    <t>99381-2017</t>
  </si>
  <si>
    <t>095-2017-PRODUCE/DECHDI-jvillalta</t>
  </si>
  <si>
    <t>219-2017-PRODUCE/DGPCHDI</t>
  </si>
  <si>
    <t>EMPRESA PESQUERA ROSIJAT MA E.I.R.L.</t>
  </si>
  <si>
    <t>Aprobar a favor de EMPRESA PESQUERA ROSIJAT MA E.I.R.L., el cambio de titular del permiso de pesca de la E/P ROSITA JANET (PT-5240-CM) y 37.92 m3 de cap. de bodega. Vigencia hasta el 31/12/2019. Vigencia condionada.</t>
  </si>
  <si>
    <t>108725-2017</t>
  </si>
  <si>
    <t>041-2017-PRODUCE/DECHDI-jvasquezm</t>
  </si>
  <si>
    <t>220-2017-PRODUCE/DGPCHDI</t>
  </si>
  <si>
    <t>PESQUERA CARAL S.A.</t>
  </si>
  <si>
    <t>Aprobar a favor de PESQUERA CARAL S.A., el cambio de titular del permiso de pesca de la E/P C&amp;Z 2 (CE-2774-CM) y 196.25 m3 de cap. de bodega. Vigencia condionada.</t>
  </si>
  <si>
    <t>104194-2017</t>
  </si>
  <si>
    <t>012-2017-PRODUCE/DPCHDI-zquispe</t>
  </si>
  <si>
    <t>010-2017-PRODUCE/DPCHDI-nsullon</t>
  </si>
  <si>
    <t>221-2017-PRODUCE/DGPCHDI</t>
  </si>
  <si>
    <t>CONGELADOS Y FRESCOS S.A.C.</t>
  </si>
  <si>
    <t>Modificar la licencia de operación otorgada mediante RM. N° 452-97-PE a la empresa CONGELADOS Y FRESCOS S.A.C. en el extremoreferido a la capacidad instalada de la planta de proces. de la planta de congelado de 10.15 a 63 t/dia, ubicada en la Panamericana Norte 1261, Tumbes.</t>
  </si>
  <si>
    <t>91171-2017</t>
  </si>
  <si>
    <t>036-2017-PRODUCE/DECHDI-jvasquezm</t>
  </si>
  <si>
    <t>222-2017-PRODUCE/DGPCHDI</t>
  </si>
  <si>
    <t>Aprobar a favor de INVERSIONES DE ACUICULTURA S.A., el cambio de titular del permiso de pesca de la E/P DON FERNANDO (CO-15314-PM) y 412.50 m3 de cap. de bodega. Vigencia condicionada.</t>
  </si>
  <si>
    <t>88905-2017</t>
  </si>
  <si>
    <t>049-2017-PRODUCE/DECHDI-csaenz</t>
  </si>
  <si>
    <t>020-2017-PRODUCE/DECHDI-rmoralesc</t>
  </si>
  <si>
    <t>223-2017-PRODUCE/DGPCHDI</t>
  </si>
  <si>
    <t>COMPAÑÍA MINERA ATACOCHA S.A.A.</t>
  </si>
  <si>
    <t>Otorgar a la COMPAÑÍA MINERA ATACOCHA S.A.A. autorización para efectuar investigación pesquera con extracción de muestras de especímenes hidrobiologicos, sin valor comercial y sin uso de embarcación pesquera.</t>
  </si>
  <si>
    <t>2458-2017</t>
  </si>
  <si>
    <t>025-2017-PRODUCE/DECHDI-elopezb</t>
  </si>
  <si>
    <t>224-2017-PRODUCE/DGPCHDI</t>
  </si>
  <si>
    <t>JOEL ESAUL PALMA LEYTON</t>
  </si>
  <si>
    <t>Otorgar al sr JOEL ESAUL PALMA LEYTON, permiso de pesca de menor escala para operar la E/P LIOBRAND (PL-28767-CM) y con 32.55 m3 de cap. de bodega, para la extracción de recursos hidrobiológicos para CHD.</t>
  </si>
  <si>
    <t>97264-2017</t>
  </si>
  <si>
    <t>022-2017-PRODUCE/DECHDI-elopezb</t>
  </si>
  <si>
    <t>225-2017-PRODUCE/DGPCHDI</t>
  </si>
  <si>
    <t>ARMADORES Y CONGELADORES DEL PACIFICO S.A.</t>
  </si>
  <si>
    <t>Aprobar a favor de la empresa ARMADORES Y CONGELADORES DEL PACIFICO S.A. el cambio de titular del permiso de pesca de la E/P SAN JUAN (CE-21348-CM) y con 32.19 m3 de cap. de bodega, para la extracción de anchoveta para CHD</t>
  </si>
  <si>
    <t>103562-2017</t>
  </si>
  <si>
    <t>016-2017-PRODUCE/DECHDI-mrodriguezu</t>
  </si>
  <si>
    <t>226-2017-PRODUCE/DGPCHDI</t>
  </si>
  <si>
    <t>Declarar improcedente la solicitud de cambio de titular del permiso de pesca para operar la E/P APOSTOL SANTIAGO (CE-14969-CM) y 95.48 m3 de cap. de bodega, presentada por la empresa CORPORACION PESQUERA ERMA S.A.C., mediante registro N° 00103562-2017.</t>
  </si>
  <si>
    <t>115572-2017</t>
  </si>
  <si>
    <t>011-2017-PRODUCE/DECHDI-dnavarro</t>
  </si>
  <si>
    <t>227-2017-PRODUCE/DGPCHDI</t>
  </si>
  <si>
    <t>MARIA JUSTINA LLENQUE FIESTAS DE GONZALES</t>
  </si>
  <si>
    <t>Otorgar a el sra MARIA JUSTINA LLENQUE FIESTAS DE GONZALES, permiso de pesca de menor escala para operar la E/P FATIMA I (ZS-28832-CM) y con 31.14 m3 de cap. de bodega, para la extracción de recursos hidrobiológicos para CHD.</t>
  </si>
  <si>
    <t>120640-2017</t>
  </si>
  <si>
    <t>010-2017-PRODUCE/DECHDI-pencinas</t>
  </si>
  <si>
    <t>228-2017-PRODUCE/DGPCHDI</t>
  </si>
  <si>
    <t>AGUSTIN PERICHE MARTINEZ, ANTONIO PERICHE MARTINEZ, NEPTALI PERICHE MARTINEZ, ELIZA RAMIREZ PANTA, MELVA PANTA FIESTAS DE PERICHE, JULIA ESTHER ECA PANTA</t>
  </si>
  <si>
    <t>N° 67 MODIFICACIÓN DEL PERMISO DE PESCA OTORGADO PARA LA EXTRACCIÓN INDUSTRIAL PESQUERA CON DESTINO AL CONSUMO HUMANO INDIRECTO, POR CAMBIO DE NOMBRE DE LA EMBARCACIÓN O DEL NÚMERO DE MATRÍCULA.</t>
  </si>
  <si>
    <t>MODIFICACION DE PERMISO DE PESCA POR CAMBIO DE NOMBRE O NUMERO DE MATRICULA</t>
  </si>
  <si>
    <t>Declarar que se ha modificado el permiso de pesca otorgado mediante RD. N° 435-2014-PRODUCE/DGCHI para operar la E/P SIEMPRE SAN JUAN, únicamente en el extremo referido al número de matrícula de CO-17998-CM a CO-17998-PM.</t>
  </si>
  <si>
    <t>Declarar que se ha modificado el permiso de pesca otorgado mediante RD. N° 286-2016-PRODUCE/DGCHI para operar la E/P MARIBEL, únicamente en el extremo referido al número de matrícula de PT-13898-CM a PT-13898-PM.</t>
  </si>
  <si>
    <t>116526-2017</t>
  </si>
  <si>
    <t>007-2017-PRODUCE/DECHDI-acaveroc</t>
  </si>
  <si>
    <t>229-2017-PRODUCE/DGPCHDI</t>
  </si>
  <si>
    <t>RUFINO SEGUNDO TUME VITE</t>
  </si>
  <si>
    <t>Adecuar el permiso de pesca otorgado mediante RD. N° 219-2013-PRODUCE/DGHCD al Reglamento de Ordenamiento Pesquero de Anchoveta para CHD, respecto a la E/P CABO BLANCO (CO-21718-CM) de 28.29 m3 de cap. de bodega.</t>
  </si>
  <si>
    <t>12604-2016</t>
  </si>
  <si>
    <t>019-2017-PRODUCE/DECHDI-rmoralesc</t>
  </si>
  <si>
    <t>230-2017-PRODUCE/DGPCHDI</t>
  </si>
  <si>
    <t>CORPORACION SAMIRA S.A.C.</t>
  </si>
  <si>
    <t>Aprobar a favor de la empresa CORPORACION SAMIRA S.A.C.. el cambio de titular del permiso de pesca de la E/P DON CHANO (IO-0951-CM) y con 25.0 m3 de cap. de bodega, para la extracción de anchoveta para CHD</t>
  </si>
  <si>
    <t>100797-2017</t>
  </si>
  <si>
    <t>012-2017-PRODUCE/DECHDI-dnavarro</t>
  </si>
  <si>
    <t>231-2017-PRODUCE/DGPCHDI</t>
  </si>
  <si>
    <t>JUAN ELOGIO CORTEZ BRAVO, RAFAELA LOPEZ PINEDA</t>
  </si>
  <si>
    <t>Otorgar a los sres JUAN ELOGIO CORTEZ BRAVO, RAFAELA LOPEZ PINEDA, permiso de pesca de menor escala para operar la E/P REY DAVID (HO-4489-CM) y con 32.34 m3 de cap. de bodega, para la extracción de recursos hidrobiológicos para CHD.</t>
  </si>
  <si>
    <t>112033-2017</t>
  </si>
  <si>
    <t>013-2017-PRODUCE/DECHDI-dnavarro</t>
  </si>
  <si>
    <t>232-2017-PRODUCE/DGPCHDI</t>
  </si>
  <si>
    <t>OSCAR JAVIER ALFARO RODRIGUEZ</t>
  </si>
  <si>
    <t>Otorgar al sr  OSCAR JAVIER ALFARO RODRIGUEZ, permiso de pesca de menor escala para operar la E/P DON ANDRES (SE-18555-CM) y con 16.70 m3 de cap. de bodega, para la extracción de recursos hidrobiológicos para CHD.</t>
  </si>
  <si>
    <t>117065-2017</t>
  </si>
  <si>
    <t>046-2017-PRODUCE/DECHDI-jdelatorre</t>
  </si>
  <si>
    <t>233-2017-PRODUCE/DGPCHDI</t>
  </si>
  <si>
    <t>PESQUERA CALYPSO S.A.C.</t>
  </si>
  <si>
    <t>Aprobar la solicitud de aplazamiento del pago de multas administrativas por infracción a la normativa pesquera presentada por la empresa PESQUERA CALYPSO S.A.C., mediante escrito de registro N° 00117065-2017, relacionada a la E/P DON JOSE I</t>
  </si>
  <si>
    <t>126017-2017</t>
  </si>
  <si>
    <t>037-2017-PRODUCE/DECHDI-jcanchari</t>
  </si>
  <si>
    <t>234-2017-PRODUCE/DGPCHDI</t>
  </si>
  <si>
    <t>Aprobar la solicitud de aplazamiento del pago de multas administrativas por infracción a la normativa pesquera presentada por la empresa PROVEEDORA DE PRODUCTOS MARINOS S.A.C., mediante escrito de registro N° 00126017-2017, relacionada a su EIP.</t>
  </si>
  <si>
    <t>93690-2017</t>
  </si>
  <si>
    <t>023-2017-PRODUCE/DECHDI-elopezb</t>
  </si>
  <si>
    <t>235-2017-PRODUCE/DGPCHDI</t>
  </si>
  <si>
    <t>PESQUERA SOLFISH S.A.C.</t>
  </si>
  <si>
    <t>Otorgar a la empresa  PESQUERA SOLFISH S.A.C., permiso de pesca de menor escala para operar la E/P POLARIS (CE-22911-CM) y con 30.45 m3 de cap. de bodega, para la extracción de recursos hidrobiológicos para CHD.</t>
  </si>
  <si>
    <t>120568-2017</t>
  </si>
  <si>
    <t>011-2017-PRODUCE/DECHDI-acaveroc</t>
  </si>
  <si>
    <t>236-2017-PRODUCE/DGPCHDI</t>
  </si>
  <si>
    <t>FRIDA JIMENA PERICHE INGA</t>
  </si>
  <si>
    <t>Adecuar el permiso de pesca otorgado mediante RD. N° 355-2014-PRODUCE/DGHCD al Reglamento de Ordenamiento Pesquero de Anchoveta para CHD, respecto a la E/P LOBO II (PT-23352-CM) de 25.35 m3 de cap. de bodega.</t>
  </si>
  <si>
    <t>116524-2017</t>
  </si>
  <si>
    <t>008-2017-PRODUCE/DECHDI-acaveroc</t>
  </si>
  <si>
    <t>237-2017-PRODUCE/DGPCHDI</t>
  </si>
  <si>
    <t>PESQUERA MAVI S.R.L.</t>
  </si>
  <si>
    <t>Adecuar el permiso de pesca otorgado mediante RD. N° 217-2013-PRODUCE/DGHCD al Reglamento de Ordenamiento Pesquero de Anchoveta para CHD, respecto a la E/P AMAZONAS 9 (TA-29396-CM) de 32.37 m3 de cap. de bodega.</t>
  </si>
  <si>
    <t>85487-2017</t>
  </si>
  <si>
    <t>102-2017-PRODUCE/DECHDI-jvillalta</t>
  </si>
  <si>
    <t>238-2017-PRODUCE/DGPCHDI</t>
  </si>
  <si>
    <t>PEDRO PANTA PANTA</t>
  </si>
  <si>
    <t>Aceptar el desistimiento de la pretensión contenida en la solicitud de autorización de incremento de flota para ampliar la capacidad de bodega de 72.5 a 90 m3 respecto a la E/P JESSICA OLINDA (PT-50114-PM) presentada por PEDRO PANTA PANTA mediante registro N° 00085487-2017.</t>
  </si>
  <si>
    <t>121134-2017</t>
  </si>
  <si>
    <t>006-2017-PRODUCE/DPCHDI-rparedes</t>
  </si>
  <si>
    <t>013-2017-PRODUCE/DPCHDI-nsullon</t>
  </si>
  <si>
    <t>239-2017-PRODUCE/DGPCHDI</t>
  </si>
  <si>
    <t>MI CAUTIVO DE AYABACA S.A.C.</t>
  </si>
  <si>
    <t>Otorgar a la empresa MI CAUTIVO DE AYABACA S.A.C. licencia para operar la planta de procesamiento pesquero para la producción de congelado con una cap. instalada de 49.6 t/día con destino al CHD, ubicada en la Panamericana Norte alt. km. 777.8, distrito, provinica y departamento de Lambayeque.</t>
  </si>
  <si>
    <t>73173-2014</t>
  </si>
  <si>
    <t>016-2017-PRODUCE/DECHDI-elopezb</t>
  </si>
  <si>
    <t>240-2017-PRODUCE/DGPCHDI</t>
  </si>
  <si>
    <t>COSME ROMAN AGUILAR LAZARO,
JUAN DIONISIO AGUILAR LAZARO</t>
  </si>
  <si>
    <t>Declarar improcedente la solicitud de cambio de titular del permiso de pesca para operar la E/P LOS AGUILARES III (SY-2294-CM) , presentada por los sres. COSME ROMAN AGUILAR LAZARO y JUAN DIONISIO AGUILAR LAZARO, mediante registro N° 00073173-2014.</t>
  </si>
  <si>
    <t>28178-2014</t>
  </si>
  <si>
    <t>021-2017-PRODUCE/DECHDI-elopezb</t>
  </si>
  <si>
    <t>241-2017-PRODUCE/DGPCHDI</t>
  </si>
  <si>
    <t>COSTA DEL PACIFICO PERU S.A.C.</t>
  </si>
  <si>
    <t>Declarar improcedente la solicitud de cambio de titular del permiso de pesca para operar la E/P EL NAVEGANTE (HO-28646-CM) , presentada por la empresa COSTA DEL PACIFICO PERU S.A.C., mediante registro N° 00028178-2016.</t>
  </si>
  <si>
    <t>3698-2017</t>
  </si>
  <si>
    <t>014-2017-PRODUCE/DECHDI-csaenz</t>
  </si>
  <si>
    <t>026-2017-PRODUCE/DECHDI-rmoralesc</t>
  </si>
  <si>
    <t>242-2017-PRODUCE/DGPCHDI</t>
  </si>
  <si>
    <t xml:space="preserve">CONSORCIO TRANSPORTADORA SALAVERRY </t>
  </si>
  <si>
    <t>Otorgar a la empresa CONSORCIO TRANSPORTADORA SALAVERRY autorización para efectuar investigación pesquera con extracción de muestras de especímenes hidrobiologicos, sin valor comercial y con uso de la E/P MI PEQUEÑO SEMBRADOR I(CO-18310-MM).</t>
  </si>
  <si>
    <t>93721-2017</t>
  </si>
  <si>
    <t>061-2017-PRODUCE/DECHDI-csaenz</t>
  </si>
  <si>
    <t>024-2017-PRODUCE/DECHDI-rmoralesc</t>
  </si>
  <si>
    <t>243-2017-PRODUCE/DGPCHDI</t>
  </si>
  <si>
    <t>COMPAÑÍA MINERA ARGENTUM S.A.</t>
  </si>
  <si>
    <t>Otorgar a la empresa COMPAÑIA MINERA ARGENTUM S.A., autorización para efectuar investigación pesquera con extracción de muestras de especímenes hidrobiológicos, sin valor comercial y sin uso de embarcación pesquera.</t>
  </si>
  <si>
    <t>117965-2017</t>
  </si>
  <si>
    <t>0163-2017-PRODUCE/DPCHDI-yquiñonesc</t>
  </si>
  <si>
    <t>244-2017-PRODUCE/DGPCHDI</t>
  </si>
  <si>
    <t>Suspender 02 años y por unica vez, a solicitud de la empresa PESQUERA DIAMANTE S.A., la licencia de operación otorgada mediante RD. N° 163-2013-PRODUCE/DNEPP, respecto a la planta de producción de enlatado, ubicada en el distrito de Samanco</t>
  </si>
  <si>
    <t>91235-2017</t>
  </si>
  <si>
    <t>015-2017-PRODUCE/DECHDI-mrodriguezu</t>
  </si>
  <si>
    <t>245-2017-PRODUCE/DGPCHDI</t>
  </si>
  <si>
    <t>Aprobar a favor de COMERCIALIZADORA PESQUERA S&amp;M S.A.C., el cambio de titular del permiso de pesca de la E/P MILAGROSA CRUZ DE CHALPON (PL-2257-CM) y 49.40 m3 de cap. de bodega. Vigencia condicionada.</t>
  </si>
  <si>
    <t>108084-2017</t>
  </si>
  <si>
    <t>047-2017-PRODUCE/DECHDI-jdelatorre</t>
  </si>
  <si>
    <t>246-2017-PRODUCE/DGPCHDI</t>
  </si>
  <si>
    <t>MANUELA FIESTAS GALAN</t>
  </si>
  <si>
    <t>Aprobar a favor de la señora MANUELA FIESTAS GALAN el cambio de titular del permiso de pesca de la E/P NIÑO DEL MILAGRO III (PL-29764-CM) y 68.39 m3 de cap. de bodega. Vigencia condicionada.</t>
  </si>
  <si>
    <t>112038-2017</t>
  </si>
  <si>
    <t>016-2017-PRODUCE/DECHDI-acaveroc</t>
  </si>
  <si>
    <t>247-2017-PRODUCE/DGPCHDI</t>
  </si>
  <si>
    <t>LUIS ROGER LORO MARTINEZ,
VICENTE LORO LORO</t>
  </si>
  <si>
    <t>Adecuar el permiso de pesca otorgado mediante RD. N° 257-2013-PRODUCE/DGHCD al Reglamento de Ordenamiento Pesquero de Anchoveta para CHD, respecto a la E/P LUIS VICENTE (CE-23436-CM) de 22.13 m3 de cap. de bodega.</t>
  </si>
  <si>
    <t>108169-2017</t>
  </si>
  <si>
    <t>017-2017-PRODUCE/DECHDI-elopezb</t>
  </si>
  <si>
    <t>248-2017-PRODUCE/DGPCHDI</t>
  </si>
  <si>
    <t>RAFAEL MENDOZA CASTRO,
LILA ANTONIA ARROYO CASTRO</t>
  </si>
  <si>
    <t>Adecuar el permiso de pesca otorgado mediante RD. N° 260-2013-PRODUCE/DGHCD al Reglamento de Ordenamiento Pesquero de Anchoveta para CHD, respecto a la E/P ROSA DAMARIS (CE-22799-CM) de 32.50 m3 de cap. de bodega.</t>
  </si>
  <si>
    <t>104501-2017</t>
  </si>
  <si>
    <t>020-2017-PRODUCE/DECHDI-elopezb</t>
  </si>
  <si>
    <t>249-2017-PRODUCE/DGPCHDI</t>
  </si>
  <si>
    <t>RUTH ELIZABET TABOADA MERINO</t>
  </si>
  <si>
    <t>Adecuar el permiso de pesca otorgado mediante RD. N° 255-2013-PRODUCE/DGHCD al Reglamento de Ordenamiento Pesquero de Anchoveta para CHD, respecto a la E/P ERNESTOR (CE-20860-CM) de 32.57 m3 de cap. de bodega.</t>
  </si>
  <si>
    <t>115868-2017</t>
  </si>
  <si>
    <t>015-2017-PRODUCE/DECHDI-elopezb</t>
  </si>
  <si>
    <t>250-2017-PRODUCE/DGPCHDI</t>
  </si>
  <si>
    <t>NICANOR ANDRES COTRINA LAZARO,
ROSA DANIXA VILLANUEVA RODRIGUEZ</t>
  </si>
  <si>
    <t>Adecuar el permiso de pesca otorgado mediante RD. N° 261-2013-PRODUCE/DGHCD al Reglamento de Ordenamiento Pesquero de Anchoveta para CHD, respecto a la E/P DIOS ES MISERICORDIA (CE-21725-CM) de 32.60 m3 de cap. de bodega.</t>
  </si>
  <si>
    <t>111637-2017</t>
  </si>
  <si>
    <t>017-2017-PRODUCE/DECHDI-acaveroc</t>
  </si>
  <si>
    <t>251-2017-PRODUCE/DGPCHDI</t>
  </si>
  <si>
    <t>LAZARO SUCLUPE SANTISTEBAN,
ELISABET PALMA GORDILLO</t>
  </si>
  <si>
    <t>Adecuar el permiso de pesca otorgado mediante RD. N° 251-2013-PRODUCE/DGHCD al Reglamento de Ordenamiento Pesquero de Anchoveta para CHD, respecto a la E/P JESHUA (CO-28361-CM) de 31.94 m3 de cap. de bodega.</t>
  </si>
  <si>
    <t>RVM. N° 044-2017-PRODUCE/DVPA</t>
  </si>
  <si>
    <t>028-2017-PRODUCE/DECHDI-elopezb</t>
  </si>
  <si>
    <t>252-2017-PRODUCE/DGPCHDI</t>
  </si>
  <si>
    <t>INVERSIONES PUGLIA S.A.C.</t>
  </si>
  <si>
    <t>Aprobar a favor de la empresa INVERSIONES PUGLIA S.A.C. el cambio de titular del permiso de pesca de la E/P DON GUILLERMO III (PT-27120-CM) y con 29.94 m3 de cap. de bodega, para la extracción de anchoveta para CHD</t>
  </si>
  <si>
    <t>125375-2017</t>
  </si>
  <si>
    <t>015-2017-PRODUCE/DECHDI-dnavarro</t>
  </si>
  <si>
    <t>253-2017-PRODUCE/DGPCHDI</t>
  </si>
  <si>
    <t>ERNESTO JAVIER RUIZ MANTILLA</t>
  </si>
  <si>
    <t>Otorgar al señor ERNESTO JAVIER RUIZ MANTILLA, permiso de pesca de menor escala para operar la E/P MI MAURICIO (CO-22596-CM) y con 31.34 m3 de cap. de bodega, para la extracción de recursos hidrobiológicos para CHD.</t>
  </si>
  <si>
    <t>115162-2017</t>
  </si>
  <si>
    <t>014-2017-PRODUCE/DECHDI-dnavarro</t>
  </si>
  <si>
    <t>254-2017-PRODUCE/DGPCHDI</t>
  </si>
  <si>
    <t>Otorgar al señor FRANK MILUTIN PUENTE DJUROVICH, permiso de pesca de menor escala para operar la E/P EL NAZARENO (CE-2474-CM) y con 29.66 m3 de cap. de bodega, para la extracción de recursos hidrobiológicos para CHD.</t>
  </si>
  <si>
    <t>125015-2017</t>
  </si>
  <si>
    <t>012-2017-PRODUCE/DECHDI-acaveroc</t>
  </si>
  <si>
    <t>255-2017-PRODUCE/DGPCHDI</t>
  </si>
  <si>
    <t>PTC ARMADORES S.A.C.</t>
  </si>
  <si>
    <t>Adecuar el permiso de pesca otorgado mediante RD. N° 149-2014-PRODUCE/DGHCD al Reglamento de Ordenamiento Pesquero de Anchoveta para CHD, respecto a la E/P MARIA MIA (CO-25739-CM) de 29.33 m3 de cap. de bodega.</t>
  </si>
  <si>
    <t>116405-2017</t>
  </si>
  <si>
    <t>039-2017-PRODUCE/DECHDI-jcanchari</t>
  </si>
  <si>
    <t>256-2017-PRODUCE/DGPCHDI</t>
  </si>
  <si>
    <t>Aprobar la solicitud de aplazamiento del pago de multas administrativas por infracción a la normativa pesquera presentada por la empresa PESQUERA AZUL S.A.C., mediante escrito de registro N° 00116405-2017, relacionada a la E/P TIBURON 3</t>
  </si>
  <si>
    <t>19387-2017</t>
  </si>
  <si>
    <t>045-2017-PRODUCE/DECHDI-jdelatorre</t>
  </si>
  <si>
    <t>257-2017-PRODUCE/DGPCHDI</t>
  </si>
  <si>
    <t>Aprobar a favor de la empresa LOBOS MARINOS S.A.C. el cambio de titular del permiso de pesca de la E/P CRUZ DEL SUR II (PL-19860-CM) y 74.42 m3 de cap. de bodega. Vigencia condicionada.</t>
  </si>
  <si>
    <t>128699-2017</t>
  </si>
  <si>
    <t>040-2017-PRODUCE/DECHDI-jcanchari</t>
  </si>
  <si>
    <t>258-2017-PRODUCE/DGPCHDI</t>
  </si>
  <si>
    <t>Aprobar la solicitud de aplazamiento del pago de multas administrativas por infracción a la normativa pesquera presentada por la empresa PESQUERA MARMAR S.A.C., mediante escrito de registro N° 00128699-2017, relacionada a la E/P MELISSA</t>
  </si>
  <si>
    <t>129828-2017</t>
  </si>
  <si>
    <t>041-2017-PRODUCE/DECHDI-jcanchari</t>
  </si>
  <si>
    <t>259-2017-PRODUCE/DGPCHDI</t>
  </si>
  <si>
    <t>Aprobar la solicitud de aplazamiento del pago de multas administrativas por infracción a la normativa pesquera presentada por la empresa PESQUERA RIBAUDO S.A., mediante escrito de registro N° 00129828-2017, relacionada a su EIP.</t>
  </si>
  <si>
    <t>129990-2017</t>
  </si>
  <si>
    <t>019-2017-PRODUCE/DECHDI-dnavarro</t>
  </si>
  <si>
    <t>260-2017-PRODUCE/DGPCHDI</t>
  </si>
  <si>
    <t>SERGIO ROBERT0 LARRAIN OLLER</t>
  </si>
  <si>
    <t>Otorgar al señor SERGIO ROBERT0 LARRAIN OLLER, permiso de pesca de menor escala para operar la E/P MIS DOS LUCEROS (CO-22596-CM) y con 31.34 m3 de cap. de bodega, para la extracción de recursos hidrobiológicos para CHD.</t>
  </si>
  <si>
    <t>126076-2017</t>
  </si>
  <si>
    <t>018-2017-PRODUCE/DECHDI-acaveroc</t>
  </si>
  <si>
    <t>261-2017-PRODUCE/DGPCHDI</t>
  </si>
  <si>
    <t>CARMEN ROSA MALCA QUINTANA</t>
  </si>
  <si>
    <t>Adecuar el permiso de pesca otorgado mediante RD. N° 344-2014-PRODUCE/DGHCD al Reglamento de Ordenamiento Pesquero de Anchoveta para CHD, respecto a la E/P VIRGEN DE LA PUERTA (PL-26398-CM) de 24.70 m3 de cap. de bodega.</t>
  </si>
  <si>
    <t>115163-2017</t>
  </si>
  <si>
    <t>020-2017-PRODUCE/DECHDI-dnavarro</t>
  </si>
  <si>
    <t>262-2017-PRODUCE/DGPCHDI</t>
  </si>
  <si>
    <t>Otorgar al señor FRANK MILUTIN PUENTE DJUROVICH, permiso de pesca de menor escala para operar la E/P ANDREA VICTORIA (CE-21146-CM) y con 30.39 m3 de cap. de bodega, para la extracción de recursos hidrobiológicos para CHD.</t>
  </si>
  <si>
    <t>91640-2017</t>
  </si>
  <si>
    <t>004-2017-PRODUCE/DECHDI-amaya,
008-2017-PRODUCE/DECHDI-schuquilin</t>
  </si>
  <si>
    <t>017-2017-PRODUCE/DECHDI-mrodriguezu</t>
  </si>
  <si>
    <t>263-2017-PRODUCE/DGPCHDI</t>
  </si>
  <si>
    <t>Modificar el permiso de pesca de la E/P EMMANUEL (PL-34323-PM) en el extremo referido a la cap. de bodega de 71  a 104.16 m3 , vía sust. de la cap. de bodega de la E/P JOSE CARLOS (PL-22302-CM) y 33.16 m3 de cap. de  bodega  en virtud a la ejecución de la RD. N° 315-2016-PRODUCE/DGCHI.</t>
  </si>
  <si>
    <t>121426-2017</t>
  </si>
  <si>
    <t>018-2017-PRODUCE/DECHDI-dnavarro</t>
  </si>
  <si>
    <t>264-2017-PRODUCE/DGPCHDI</t>
  </si>
  <si>
    <t>JOSE ISIDRO CASTRO CHANAME</t>
  </si>
  <si>
    <t>Otorgar al señor JOSE ISIDRO CASTRO CHANAME, permiso de pesca de menor escala para operar la E/P SPIRIT (CO-28649-CM) y con 32.03 m3 de cap. de bodega, para la extracción de recursos hidrobiológicos para CHD.</t>
  </si>
  <si>
    <t>97760-2017</t>
  </si>
  <si>
    <t>016-2017-PRODUCE/DECHDI-dnavarro</t>
  </si>
  <si>
    <t>265-2017-PRODUCE/DGPCHDI</t>
  </si>
  <si>
    <t>ROSA JULIA CERNA MENDEZ</t>
  </si>
  <si>
    <t>Otorgar a la señora ROSA JULIA CERNA MENDEZ, permiso de pesca de menor escala para operar la E/P ROSA LIZ (PL-22817-CM) y con 32.51 m3 de cap. de bodega, para la extracción de recursos hidrobiológicos para CHD.</t>
  </si>
  <si>
    <t>120907-2017</t>
  </si>
  <si>
    <t>020-2017-PRODUCE/DECHDI-acaveroc</t>
  </si>
  <si>
    <t>266-2017-PRODUCE/DGPCHDI</t>
  </si>
  <si>
    <t>MARCO FELIPE PETROZZI WOLL</t>
  </si>
  <si>
    <t>Adecuar el permiso de pesca otorgado mediante RD. N° 273-2014-PRODUCE/DGHCD al Reglamento de Ordenamiento Pesquero de Anchoveta para CHD, respecto a la E/P ISABELLA (CE-43179-CM) de 29.41 m3 de cap. de bodega.</t>
  </si>
  <si>
    <t>116052-2017</t>
  </si>
  <si>
    <t>058-2017-PRODUCE/DECHDI-jvasquezm</t>
  </si>
  <si>
    <t>267-2017-PRODUCE/DGPCHDI</t>
  </si>
  <si>
    <t>MARIA ALFONSA TUME FIESTAS,
JOSE ANTONIO ECHE TUME,
JIMMY OMAR ECHE TUME</t>
  </si>
  <si>
    <t>Aprobar a favor de los sres.  MARIA ALFONSA TUME FIESTAS,
JOSE ANTONIO ECHE TUME y JIMMY OMAR ECHE TUME. el cambio de titular del permiso de pesca de la E/P MERCEDES ANGELITA II (PT-38792-CM) y 93.36 m3 de cap. de bodega. Vigencia condicionada.</t>
  </si>
  <si>
    <t>113659-2017</t>
  </si>
  <si>
    <t>006-2017-PRODUCE/DECHDI-amaya</t>
  </si>
  <si>
    <t>046-2017-PRODUCE/DECHDI-jvazquezm</t>
  </si>
  <si>
    <t>268-2017-PRODUCE/DGPCHDI</t>
  </si>
  <si>
    <t>Otorgar a favor de  la EMPRESA PESQUERA MARIA DEL ROCIO S.R.L., autorización de incremento de flota para construir una nueva embarcación pesquera de 110.00 m3 de cap. de bodega, vía sustitución de la E/P  no siniestrada TIO CARAMELO (CE-17212-CM).</t>
  </si>
  <si>
    <t>91297-2017</t>
  </si>
  <si>
    <t>021-2017-PRODUCE/DECHDI-mrodriguezu</t>
  </si>
  <si>
    <t>269-2017-PRODUCE/DGPCHDI</t>
  </si>
  <si>
    <t>Declarar improcedente la solicitud de cambio de titular del permiso de pesca para operar la E/P JOSE ROSARIO (PL-13070-CM) y 33.56 m3 de cap. de bodega, presentada por la empresa COMERCIALIZADORA PESQUERA S&amp;M S.A.C., mediante registro N° 00091297-2017.</t>
  </si>
  <si>
    <t>131478-2017</t>
  </si>
  <si>
    <t>044-2017-PRODUCE/DECHDI-jcanchari</t>
  </si>
  <si>
    <t>270-2017-PRODUCE/DGPCHDI</t>
  </si>
  <si>
    <t>Aprobar la solicitud de aplazamiento del pago de multas administrativas por infracción a la normativa pesquera presentada por la empresa PESQUERA EXALMAR S.A.A., mediante escrito de registro N° 00131478-2017, relacionada a las E/Ps DORADO, CARMENCITA y VALENTINA.</t>
  </si>
  <si>
    <t>124398-2017</t>
  </si>
  <si>
    <t>042-2017-PRODUCE/DECHDI-jcanchari</t>
  </si>
  <si>
    <t>271-2017-PRODUCE/DGPCHDI</t>
  </si>
  <si>
    <t>Aprobar la solicitud de aplazamiento del pago de multas administrativas por infracción a la normativa pesquera presentada por la empresa PESQUERA NIVAMA S.A.C., mediante escrito de registro N° 00124398-2017, relacionada a su EIP.</t>
  </si>
  <si>
    <t>125203-2017</t>
  </si>
  <si>
    <t>043-2017-PRODUCE/DECHDI-jcanchari</t>
  </si>
  <si>
    <t>272-2017-PRODUCE/DGPCHDI</t>
  </si>
  <si>
    <t>LARRY ALBERTO PANTA SANCHEZ,
JHONATAN BERNARDO PANTA SANCHEZ</t>
  </si>
  <si>
    <t>Aprobar la solicitud de aplazamiento del pago de multas administrativas por infracción a la normativa pesquera presentada por los sres. LARRY ALBERTO PANTA SANCHEZ y  JHONATAN BERNARDO PANTA SANCHEZ, mediante escrito de registro N° 00125203-2017, relacionada a la E/P SABINA BEATRIZ 2</t>
  </si>
  <si>
    <t>110815-2017</t>
  </si>
  <si>
    <t>016-2017-PRODUCE/DECHDI-cgonzalez</t>
  </si>
  <si>
    <t>273-2017-PRODUCE/DGPCHDI</t>
  </si>
  <si>
    <t>NAVATUN S.A.</t>
  </si>
  <si>
    <t>Declarar improcedente la solicitud presentada por la empresa NAVATUN S.A. mediante escrito de registro N° 00110815-2017, referida a la devolución de pago por derechos de pesca pagado al PRODUCE.</t>
  </si>
  <si>
    <t>131454-2017</t>
  </si>
  <si>
    <t>019-2017-PRODUCE/DECHDI-acaveroc</t>
  </si>
  <si>
    <t>274-2017-PRODUCE/DGPCHDI</t>
  </si>
  <si>
    <t>Adecuar el permiso de pesca otorgado mediante RD. N° 147-2014-PRODUCE/DGHCD al Reglamento de Ordenamiento Pesquero de Anchoveta para CHD, respecto a la E/P LA LURY (PL-28541-CM) de 32.39 m3 de cap. de bodega.</t>
  </si>
  <si>
    <t>84984-2017</t>
  </si>
  <si>
    <t>103-2017-PRODUCE/DECHDI-jvillalta</t>
  </si>
  <si>
    <t>275-2017-PRODUCE/DGPCHDI</t>
  </si>
  <si>
    <t>OBDULIA RAMOS BAZALAR</t>
  </si>
  <si>
    <t>Declarar improcedente la solicitud de cambio de titular del permiso de pesca para operar la E/P JUANITA (HO-21122-CM) y 65.54 m3 de cap. de bodega, presentada por la señora OBDULIA RAMOS BAZALAR, mediante registro N° 00084984-2017.</t>
  </si>
  <si>
    <t>131442-2017</t>
  </si>
  <si>
    <t>027-2017-PRODUCE/DECHDI-acaveroc</t>
  </si>
  <si>
    <t>276-2017-PRODUCE/DGPCHDI</t>
  </si>
  <si>
    <t>Adecuar el permiso de pesca otorgado mediante RD. N° 151-2017-PRODUCE/DGPCHDI al Reglamento de Ordenamiento Pesquero de Anchoveta para CHD, respecto a la E/P KAREN (CE-28358-CM) de 31.19 m3 de cap. de bodega.</t>
  </si>
  <si>
    <t>131445-2017</t>
  </si>
  <si>
    <t>022-2017-PRODUCE/DECHDI-acaveroc</t>
  </si>
  <si>
    <t>277-2017-PRODUCE/DGPCHDI</t>
  </si>
  <si>
    <t>Adecuar el permiso de pesca otorgado mediante RD. N° 146-2017-PRODUCE/DGPCHDI al Reglamento de Ordenamiento Pesquero de Anchoveta para CHD, respecto a la E/P DON WILY (PL-28542-CM) de 32.33 m3 de cap. de bodega.</t>
  </si>
  <si>
    <t>96936-2017</t>
  </si>
  <si>
    <t>278-2017-PRODUCE/DGPCHDI</t>
  </si>
  <si>
    <t>ALBERTO JOAQUIN PAYCO</t>
  </si>
  <si>
    <t>Otorgar al señor ALBERTO JOAQUIN PAYCO, permiso de pesca de menor escala para operar la E/P JOHANNA (CO-05653-CM) y con 32.00 m3 de cap. de bodega, para la extracción de recursos hidrobiológicos para CHD.</t>
  </si>
  <si>
    <t>131438-2017</t>
  </si>
  <si>
    <t>024-2017-PRODUCE/DECHDI-acaveroc</t>
  </si>
  <si>
    <t>279-2017-PRODUCE/DGPCHDI</t>
  </si>
  <si>
    <t>Adecuar el permiso de pesca otorgado mediante RD. N° 150-2017-PRODUCE/DGPCHDI al Reglamento de Ordenamiento Pesquero de Anchoveta para CHD, respecto a la E/P MARIA VIRGINIA (PT-30081-CM) de 32.04 m3 de cap. de bodega.</t>
  </si>
  <si>
    <t>119422-2017</t>
  </si>
  <si>
    <t>025-2017-PRODUCE/DECHDI-acaveroc</t>
  </si>
  <si>
    <t>280-2017-PRODUCE/DGPCHDI</t>
  </si>
  <si>
    <t>Adecuar el permiso de pesca otorgado mediante RD. N° 358-2014-PRODUCE/DGCHD al Reglamento de Ordenamiento Pesquero de Anchoveta para CHD, respecto a la E/P DAYAIR (CO-29484-CM) de 31.95 m3 de cap. de bodega.</t>
  </si>
  <si>
    <t>131450-2017</t>
  </si>
  <si>
    <t>026-2017-PRODUCE/DECHDI-acaveroc</t>
  </si>
  <si>
    <t>281-2017-PRODUCE/DGPCHDI</t>
  </si>
  <si>
    <t>Adecuar el permiso de pesca otorgado mediante RD. N° 149-2017-PRODUCE/DGPCHDI al Reglamento de Ordenamiento Pesquero de Anchoveta para CHD, respecto a la E/P DON PEDRO (CE-21720-CM) de 24.12 m3 de cap. de bodega.</t>
  </si>
  <si>
    <t>131446-2017</t>
  </si>
  <si>
    <t>023-2017-PRODUCE/DECHDI-acaveroc</t>
  </si>
  <si>
    <t>282-2017-PRODUCE/DGPCHDI</t>
  </si>
  <si>
    <t>Adecuar el permiso de pesca otorgado mediante RD. N° 144-2017-PRODUCE/DGPCHDI al Reglamento de Ordenamiento Pesquero de Anchoveta para CHD, respecto a la E/P VIRGEN DE LA PUERTA 1 (CE-19038-CM) de 29.31 m3 de cap. de bodega.</t>
  </si>
  <si>
    <t>112055-2017</t>
  </si>
  <si>
    <t>017-2017-PRODUCE/DECHDI-cgonzalez</t>
  </si>
  <si>
    <t>283-2017-PRODUCE/DGPCHDI</t>
  </si>
  <si>
    <t>ALCELSA S.A.</t>
  </si>
  <si>
    <t>Declarar improcedente la solicitud presentada por la empresa ALCELSA S.A. mediante escrito de registro N° 00112055-2017, referida a la devolución de pago por derechos de pesca pagado al PRODUCE.</t>
  </si>
  <si>
    <t>128063-2017</t>
  </si>
  <si>
    <t>015-2017-PRODUCE/DPCHDI-nperalta</t>
  </si>
  <si>
    <t>016-2017-PRODUCE/DPCHDI-nsullon</t>
  </si>
  <si>
    <t>284-2017-PRODUCE/DGPCHDI</t>
  </si>
  <si>
    <t>PESQUERIA PRODUCTO DEL KOPE E.I.R.L.</t>
  </si>
  <si>
    <t>Otorgar a la empresa PESQUERIA PRODUCTO DEL KOPE E.I.R.L. licencia para operar la planta de procesamiento pesquero para la producción de congelado con una cap. instalada de 75.120 t/día con destino al CHD, ubicada en la Mz. M  Lte 01, Urb. APIAMO distrito de Mollendo, provincia de Islay y departamento de Arequipa.</t>
  </si>
  <si>
    <t>131452-2017</t>
  </si>
  <si>
    <t>028-2017-PRODUCE/DECHDI-acaveroc</t>
  </si>
  <si>
    <t>285-2017-PRODUCE/DGPCHDI</t>
  </si>
  <si>
    <t>Adecuar el permiso de pesca otorgado mediante RD. N° 148-2017-PRODUCE/DGPCHDI al Reglamento de Ordenamiento Pesquero de Anchoveta para CHD, respecto a la E/P JOSELITO 2 (PL-22853-CM) de 22.07 m3 de cap. de bodega.</t>
  </si>
  <si>
    <t>132626-2017</t>
  </si>
  <si>
    <t>045-2017-PRODUCE/DECHDI-jcanchari</t>
  </si>
  <si>
    <t>286-2017-PRODUCE/DGPCHDI</t>
  </si>
  <si>
    <t>Aprobar la solicitud de aplazamiento del pago de multas administrativas por infracción a la normativa pesquera presentada por el sr. VICTOR MOISES SANTISTEBAN CHAFLOQUE, mediante escrito de registro N° 00132626-2017, relacionada a la E/P LIBERTAD DEL PERU</t>
  </si>
  <si>
    <t>132487-2017</t>
  </si>
  <si>
    <t>046-2017-PRODUCE/DECHDI-jcanchari</t>
  </si>
  <si>
    <t>287-2017-PRODUCE/DGPCHDI</t>
  </si>
  <si>
    <t>Aprobar la solicitud de aplazamiento del pago de multas administrativas por infracción a la normativa pesquera presentada por la empresa PESQUERA RIBAUDO S.A., mediante escrito de registro N° 00132487-2017, relacionada a su EIP.</t>
  </si>
  <si>
    <t>131449-2017</t>
  </si>
  <si>
    <t>034-2017-PRODUCE/DECHDI-elopezb</t>
  </si>
  <si>
    <t>288-2017-PRODUCE/DGPCHDI</t>
  </si>
  <si>
    <t>Adecuar el permiso de pesca otorgado mediante RD. N° 145-2017-PRODUCE/DGPCHDI al Reglamento de Ordenamiento Pesquero de Anchoveta para CHD, respecto a la E/P DON GE (PL-28543-CM) de 32.39 m3 de cap. de bodega.</t>
  </si>
  <si>
    <t>15091-2017</t>
  </si>
  <si>
    <t>066-2017-PRODUCE/DECHDI-csaenz</t>
  </si>
  <si>
    <t>289-2017-PRODUCE/DGPCHDI</t>
  </si>
  <si>
    <t>HYDRO GLOBAL PERU S.A.C.</t>
  </si>
  <si>
    <t>Otorgar a la empresa HYDRO GLOBAL PERU S.A.C., autorización para efectuar investigación pesquera con extracción de muestras de especímenes hidrobiológicos, sin valor comercial y sin uso de embarcación pesquera.</t>
  </si>
  <si>
    <t>129242-2017</t>
  </si>
  <si>
    <t>029-2017-PRODUCE/DECHDI-acaveroc</t>
  </si>
  <si>
    <t>290-2017-PRODUCE/DGPCHDI</t>
  </si>
  <si>
    <t>ROSA AMELIA LOPEZ PEÑA</t>
  </si>
  <si>
    <t>Adecuar el permiso de pesca otorgado mediante RD. N° 072-2014-PRODUCE/DGCHD al Reglamento de Ordenamiento Pesquero de Anchoveta para CHD, respecto a la E/P ROXANA (PL-21002-CM) de 32.10 m3 de cap. de bodega.</t>
  </si>
  <si>
    <t>128318-2017</t>
  </si>
  <si>
    <t>024-2017-PRODUCE/DECHDI-dnavarro</t>
  </si>
  <si>
    <t>291-2017-PRODUCE/DGPCHDI</t>
  </si>
  <si>
    <t>MANUEL YONNY NUNTON LIZA</t>
  </si>
  <si>
    <t>Adecuar el permiso de pesca otorgado mediante RD. N° 334-2013-PRODUCE/DGCHD al Reglamento de Ordenamiento Pesquero de Anchoveta para CHD, respecto a la E/P MARICIELO (PL-28584-CM) de 31.97 m3 de cap. de bodega.</t>
  </si>
  <si>
    <t>100794-2017</t>
  </si>
  <si>
    <t>023-2017-PRODUCE/DECHDI-dnavarro</t>
  </si>
  <si>
    <t>292-2017-PRODUCE/DGPCHDI</t>
  </si>
  <si>
    <t>Otorgar a los señores JUAN ELOGIO CORTEZ BRAVO y RAFAELA LOPEZ PINEDA, permiso de pesca de menor escala para operar la E/P DAVID (HO-4663-CM) y con 32.34 m3 de cap. de bodega, para la extracción de recursos hidrobiológicos para CHD.</t>
  </si>
  <si>
    <t>131758-2017</t>
  </si>
  <si>
    <t>035-2017-PRODUCE/DECHDI-elopezb</t>
  </si>
  <si>
    <t>293-2017-PRODUCE/DGPCHDI</t>
  </si>
  <si>
    <t>RAMON LOPEZ ZOLEZZI</t>
  </si>
  <si>
    <t>Adecuar el permiso de pesca otorgado mediante RD. N° 333-2013-PRODUCE/DGCHD al Reglamento de Ordenamiento Pesquero de Anchoveta para CHD, respecto a la E/P TOBI (IO-22563-CM) de 31.92 m3 de cap. de bodega.</t>
  </si>
  <si>
    <t>131441-2017</t>
  </si>
  <si>
    <t>033-2017-PRODUCE/DECHDI-elopezb</t>
  </si>
  <si>
    <t>294-2017-PRODUCE/DGPCHDI</t>
  </si>
  <si>
    <t>Adecuar el permiso de pesca otorgado mediante RD. N° 124-2017-PRODUCE/DGPCHDI al Reglamento de Ordenamiento Pesquero de Anchoveta para CHD, respecto a la E/P JEHOVA ES MI PASTOR (PL-28403-CM) de 31.01 m3 de cap. de bodega.</t>
  </si>
  <si>
    <t>127409-2017</t>
  </si>
  <si>
    <t>031-2017-PRODUCE/DECHDI-acaveroc</t>
  </si>
  <si>
    <t>295-2017-PRODUCE/DGPCHDI</t>
  </si>
  <si>
    <t>JOSE PAIVA CHERRES y MARGARITA PAIVA FIESTAS DE PAIVA</t>
  </si>
  <si>
    <t>Adecuar el permiso de pesca otorgado mediante RD. N° 211-2013-PRODUCE/DGCHD al Reglamento de Ordenamiento Pesquero de Anchoveta para CHD, respecto a la E/P MI JOSE Y MERCEDES (PT-3972-BM) de 16.61 m3 de cap. de bodega.</t>
  </si>
  <si>
    <t>116729-2017</t>
  </si>
  <si>
    <t>006-2017-PRODUCE/DECHDI-rhuertas</t>
  </si>
  <si>
    <t>059-2017-PRODUCE/DECHDI-aparedesv</t>
  </si>
  <si>
    <t>296-2017-PRODUCE/DGPCHDI</t>
  </si>
  <si>
    <t>PEDRO MORAN VALLADOLID y MARIA ESPERANZA RUIZ DE MORAN</t>
  </si>
  <si>
    <t>Otorgar a los señoresPEDRO MORAN VALLADOLID y MARIA ESPERANZA RUIZ DE MORAN permiso de pesca de menor escala para operar la E/P SEÑOR DE LOS MILAGROS (PL-2262-BM) y con 22.18 m3 de cap. de bodega, para la extracción de recursos hidrobiológicos para CHD.</t>
  </si>
  <si>
    <t>116185-2017</t>
  </si>
  <si>
    <t>057-2017-PRODUCE/DECHDI-aparedesv</t>
  </si>
  <si>
    <t>297-2017-PRODUCE/DGPCHDI</t>
  </si>
  <si>
    <t>Declarar improcedente la solicitud de asociación definitiva de PMCE del recurso Merluza, correspondiente a la E/P CAMELOT (CO-13021-CM) a favor de la E/P DON FELIPE (PT-4610-CM) presentada por la empresa PESQUERA TERRANOVA S.A. mediante reg. N° 00116185-2017.</t>
  </si>
  <si>
    <t>116189-2017</t>
  </si>
  <si>
    <t>056-2017-PRODUCE/DECHDI-aparedesv</t>
  </si>
  <si>
    <t>298-2017-PRODUCE/DGPCHDI</t>
  </si>
  <si>
    <t>Declarar improcedente la solicitud de asociación definitiva de PMCE del recurso Merluza, correspondiente a la E/P INCA 2 (PT-1725-CM) a favor de la E/P CAMELOT (CO-13021-PM) presentada por la empresa PESQUERA TERRANOVA S.A. mediante reg. N° 00116189-2017.</t>
  </si>
  <si>
    <t>53294-2014</t>
  </si>
  <si>
    <t>030-2017-PRODUCE/DECHDI-elopezb</t>
  </si>
  <si>
    <t>299-2017-PRODUCE/DGPCHDI</t>
  </si>
  <si>
    <t>ROSA LINA GALAN GONZALES y JOSE DE LA ROSA SIPION HUAMANCHUMO</t>
  </si>
  <si>
    <t>Aprobar a favor de los señores ROSA LINA GALAN GONZALES y JOSE DE LA ROSA SIPION HUAMANCHUMO el cambio de titular del permiso de pesca de la E/P BENDICION (PL-22810-CM) y con 31.78 m3 de cap. de bodega, para la extracción de anchoveta para CHD</t>
  </si>
  <si>
    <t>125896-2017</t>
  </si>
  <si>
    <t>300-2017-PRODUCE/DGPCHDI</t>
  </si>
  <si>
    <t>PESQUERA SAN MIGUEL ARCANGEL S.A.C.</t>
  </si>
  <si>
    <t>Aprobar a favor de la empresa PESQUERA SAN MIGUEL ARCANGEL S.A.C.  el cambio de titular del permiso de pesca de la E/P BENDICION DE DIOS (PT-5623-BM) y con 20.31 m3 de cap. de bodega, para la extracción de anchoveta para CHD</t>
  </si>
  <si>
    <t>RVM. N° 036-2017-PRODUCE/DVPA</t>
  </si>
  <si>
    <t>040-2017-PRODUCE/DECHDI-jvasquezm</t>
  </si>
  <si>
    <t>301-2017-PRODUCE/DGPCHDI</t>
  </si>
  <si>
    <t>CORPORACION PESQUERA INCA S.A.C.</t>
  </si>
  <si>
    <t>Modificar el artículo 3 de la RD. N° 164-2016-PRODUCE/DGCHI de fecha 27 de mayo de 2016, conforme a lo resuelto por la RVM. N° 036-2017-PRODUCE/DVPA.</t>
  </si>
  <si>
    <t>RVM. N° 037-2017-PRODUCE/DVPA</t>
  </si>
  <si>
    <t>035-2017-PRODUCE/DECHDI-jvasquezm</t>
  </si>
  <si>
    <t>302-2017-PRODUCE/DGPCHDI</t>
  </si>
  <si>
    <t>CFG INVESTMENT S.A.C.</t>
  </si>
  <si>
    <t>Modificar el artículo 3 de la RD. N° 353-2016-PRODUCE/DGCHI de fecha 25 de octubre de 2016, conforme a lo resuelto por la RVM. N° 037-2017-PRODUCE/DVPA.</t>
  </si>
  <si>
    <t>114611-2017</t>
  </si>
  <si>
    <t>017-2017-PRODUCE/DECHDI-dnavarro</t>
  </si>
  <si>
    <t>303-2017-PRODUCE/DGPCHDI</t>
  </si>
  <si>
    <t>JULIA LUISA MORENO GARCIA</t>
  </si>
  <si>
    <t>Otorgar a la señora JULIA LUISA MORENO GARCIA permiso de pesca de menor escala para operar la E/P MARIA JULITA 2 (CE-29094-BM) y con 28.82 m3 de cap. de bodega, para la extracción de recursos hidrobiológicos para CHD.</t>
  </si>
  <si>
    <t>96938-2017</t>
  </si>
  <si>
    <t>030-2017-PRODUCE/DECHDI-acaveroc</t>
  </si>
  <si>
    <t>304-2017-PRODUCE/DGPCHDI</t>
  </si>
  <si>
    <t>Otorgar al señor ALBERTO JOAQUIN PAYCO permiso de pesca de menor escala para operar la E/P DON EMILIANO (CO-5874-CM) y con 32.00 m3 de cap. de bodega, para la extracción de recursos hidrobiológicos para CHD.</t>
  </si>
  <si>
    <t>122530-2017</t>
  </si>
  <si>
    <t>048-2017-PRODUCE/DECHDI-jcanchari</t>
  </si>
  <si>
    <t>305-2017-PRODUCE/DGPCHDI</t>
  </si>
  <si>
    <t>Aprobar la solicitud de aplazamiento del pago de multas administrativas por infracción a la normativa pesquera presentada por el sr. VICTOR MOISES SANTISTEBAN CHAFLOQUE, mediante escrito de registro N° 00122530-2017, relacionada a la E/P LIBERTAD DEL PERU</t>
  </si>
  <si>
    <t>130568-2017</t>
  </si>
  <si>
    <t>047-2017-PRODUCE/DECHDI-jcanchari</t>
  </si>
  <si>
    <t>306-2017-PRODUCE/DGPCHDI</t>
  </si>
  <si>
    <t>Aprobar la solicitud de aplazamiento del pago de multas administrativas por infracción a la normativa pesquera presentada por la empresa PESQUERA CALYPSO S.A.C., mediante escrito de registro N° 00130568-2017, relacionada a la E/P DON JOSE I</t>
  </si>
  <si>
    <t>RD. N° 263-2017-PRODUCE/DGPCHDI</t>
  </si>
  <si>
    <t>026-2017-PRODUCE/DECHDI-mrodriguezu</t>
  </si>
  <si>
    <t>307-2017-PRODUCE/DGPCHDI</t>
  </si>
  <si>
    <t>Rectificar el error material incurrido en el considerando 18 y en el articulo 2 de la RD. N° 263-2017-PRODUCE/DGPCHDI.</t>
  </si>
  <si>
    <t>110839-2017, 110843-2017</t>
  </si>
  <si>
    <t>005-2017-PRODUCE/DPCHDI-rparedes</t>
  </si>
  <si>
    <t>021-2017-PRODUCE/DPCHDI-yquinonesc</t>
  </si>
  <si>
    <t>308-2017-PRODUCE/DGPCHDI</t>
  </si>
  <si>
    <t>PESQUERA OP7 &amp; BELL S.A.C.</t>
  </si>
  <si>
    <t>Aprobar a favor de la empresa PESQUERA OP7 &amp; BELL S.A.C. el cambio de titular de la licencia para operar la planta de procesamiento para la producción de enlatado, con una cap. instalada de 3500 c/turno, ubicada en Chimbote.</t>
  </si>
  <si>
    <t>133017-2017</t>
  </si>
  <si>
    <t>026-2017-PRODUCE/DECHDI-dnavarro</t>
  </si>
  <si>
    <t>309-2017-PRODUCE/DGPCHDI</t>
  </si>
  <si>
    <t>SHEYLA LISSETTE PINTO MAGUIÑA</t>
  </si>
  <si>
    <t>Adecuar el permiso de pesca otorgado mediante RD. N° 270-2013-PRODUCE/DGCHD al Reglamento de Ordenamiento Pesquero de Anchoveta para CHD, respecto a la E/P DON JUAN (PT-20905-CM) de 23.91 m3 de cap. de bodega.</t>
  </si>
  <si>
    <t>133587-2017</t>
  </si>
  <si>
    <t>025-2017-PRODUCE/DECHDI-dnavarro</t>
  </si>
  <si>
    <t>310-2017-PRODUCE/DGPCHDI</t>
  </si>
  <si>
    <t>CLORINDA DEL MILAGRO BRENAL TEPE</t>
  </si>
  <si>
    <t>Adecuar el permiso de pesca otorgado mediante RD. N° 272-2013-PRODUCE/DGCHD al Reglamento de Ordenamiento Pesquero de Anchoveta para CHD, respecto a la E/P BAMBINO (PL-21200-CM) de 31.64 m3 de cap. de bodega.</t>
  </si>
  <si>
    <t>133022-2017</t>
  </si>
  <si>
    <t>311-2017-PRODUCE/DGPCHDI</t>
  </si>
  <si>
    <t>MANUEL WILIAN ARROYO BERNAL,
MARIA ANGELITA BERNAL PISFIL</t>
  </si>
  <si>
    <t>Adecuar el permiso de pesca otorgado mediante RD. N° 285-2014-PRODUCE/DGCHD al Reglamento de Ordenamiento Pesquero de Anchoveta para CHD, respecto a la E/P MAYVI (PL-22705-CM) de 30.10 m3 de cap. de bodega.</t>
  </si>
  <si>
    <t>132960-2017</t>
  </si>
  <si>
    <t>034-2017-PRODUCE/DECHDI-acaveroc</t>
  </si>
  <si>
    <t>312-2017-PRODUCE/DGPCHDI</t>
  </si>
  <si>
    <t>LILIAM MARIA CAMPOS DE MOY</t>
  </si>
  <si>
    <t>Adecuar el permiso de pesca otorgado mediante RD. N° 277-2013-PRODUCE/DGCHD al Reglamento de Ordenamiento Pesquero de Anchoveta para CHD, respecto a la E/P LILIAM I (CO-23252-CM) de 23.65 m3 de cap. de bodega.</t>
  </si>
  <si>
    <t>132919-2017</t>
  </si>
  <si>
    <t>033-2017-PRODUCE/DECHDI-acaveroc</t>
  </si>
  <si>
    <t>313-2017-PRODUCE/DGPCHDI</t>
  </si>
  <si>
    <t>Adecuar el permiso de pesca otorgado mediante RD. N° 338-2013-PRODUCE/DGCHD al Reglamento de Ordenamiento Pesquero de Anchoveta para CHD, respecto a la E/P CARLOS OMAR (PL-15245-CM) de 32.00 m3 de cap. de bodega.</t>
  </si>
  <si>
    <t>133053-2017</t>
  </si>
  <si>
    <t>032-2017-PRODUCE/DECHDI-acaveroc</t>
  </si>
  <si>
    <t>314-2017-PRODUCE/DGPCHDI</t>
  </si>
  <si>
    <t>ALBERTO HUAMANCHUMO PALMA</t>
  </si>
  <si>
    <t>Adecuar el permiso de pesca otorgado mediante RD. N° 265-2013-PRODUCE/DGCHD al Reglamento de Ordenamiento Pesquero de Anchoveta para CHD, respecto a la E/P ALASKA I (PL-22918-CM) de 32.57 m3 de cap. de bodega.</t>
  </si>
  <si>
    <t>50290-2014</t>
  </si>
  <si>
    <t>038-2017-PRODUCE/DECHDI-elopezb</t>
  </si>
  <si>
    <t>315-2017-PRODUCE/DGPCHDI</t>
  </si>
  <si>
    <t>Aprobar a favor de la empresa CORPORACION SAMIRA S.A.C. el cambio de titular del permiso de pesca de la E/P BENDICION (PL-23331-CM) y con 32.18 m3 de cap. de bodega, para la extracción de anchoveta para CHD</t>
  </si>
  <si>
    <t>125516-2017</t>
  </si>
  <si>
    <t>006-2017-PRODUCE/DGPCHDI-DPCHDI-pir</t>
  </si>
  <si>
    <t>017-2017-PRODUCE/DPCHDI-nsullon</t>
  </si>
  <si>
    <t>316-2017-PRODUCE/DGPCHDI</t>
  </si>
  <si>
    <t>PRODUCTORA ANDINA DE CONGELADOS S.R.L.</t>
  </si>
  <si>
    <t>Modificar la licencia de operación otorgada mediante RM. N° 003-2010-PRODUCE/DGEPP a la empresa PRODUCTORA ANDINA DE CONGELADOS S.R.L. en el extremo referido a la capacidad instalada de la planta de proces. de la planta de congelado de 199.80 a 388 t/dia, ubicado en el Km. 2.1 carretera Sullana, Piura.</t>
  </si>
  <si>
    <t>134254-2017</t>
  </si>
  <si>
    <t>028-2017-PRODUCE/DECHDI-dnavarro</t>
  </si>
  <si>
    <t>317-2017-PRODUCE/DGPCHDI</t>
  </si>
  <si>
    <t>JIMMY ANTONIO CENTURION CORDOVA</t>
  </si>
  <si>
    <t>Adecuar el permiso de pesca otorgado mediante RD. N° 316-2013-PRODUCE/DGCHD al Reglamento de Ordenamiento Pesquero de Anchoveta para CHD, respecto a la E/P CRUZ DE CHALPON (HO-28729-CM) de 24.94 m3 de cap. de bodega.</t>
  </si>
  <si>
    <t>104077-2017</t>
  </si>
  <si>
    <t>029-2017-PRODUCE/DECHDI-dnavarro</t>
  </si>
  <si>
    <t>318-2017-PRODUCE/DGPCHDI</t>
  </si>
  <si>
    <t>MELVA PANTA VITE</t>
  </si>
  <si>
    <t>Otorgar a la señora MELVA PANTA VITE permiso de pesca de menor escala para operar la E/P DANIEL II (PT-4216-BM) y con 29.43 m3 de cap. de bodega, para la extracción de recursos hidrobiológicos para CHD.</t>
  </si>
  <si>
    <t>134255-2017</t>
  </si>
  <si>
    <t>027-2017-PRODUCE/DECHDI-dnavarro</t>
  </si>
  <si>
    <t>319-2017-PRODUCE/DGPCHDI</t>
  </si>
  <si>
    <t>Adecuar el permiso de pesca otorgado mediante RD. N° 268-2013-PRODUCE/DGCHD al Reglamento de Ordenamiento Pesquero de Anchoveta para CHD, respecto a la E/P FABIO (PL-2765-BM) de 18.76 m3 de cap. de bodega.</t>
  </si>
  <si>
    <t>133016-2017</t>
  </si>
  <si>
    <t>022-2017-PRODUCE/DECHDI-dnavarro</t>
  </si>
  <si>
    <t>320-2017-PRODUCE/DGPCHDI</t>
  </si>
  <si>
    <t>Adecuar el permiso de pesca otorgado mediante RD. N° 270-2013-PRODUCE/DGCHD al Reglamento de Ordenamiento Pesquero de Anchoveta para CHD, respecto a la E/P MI MILAGRITOS 2 (PL-21228-CM) de 32.56 m3 de cap. de bodega.</t>
  </si>
  <si>
    <t>80556-2017</t>
  </si>
  <si>
    <t>064-2017-PRODUCE/DECHDI-csaenz</t>
  </si>
  <si>
    <t>055-2017-PRODUCE/DECHDI-aparedesv</t>
  </si>
  <si>
    <t>321-2017-PRODUCE/DGPCHDI</t>
  </si>
  <si>
    <t>LYNN MICHELE WILBUR</t>
  </si>
  <si>
    <t>Denegar la solicitud para efectuar investigación pesquera con extracción de muestras de especímenes hidrobiológicos, sin valor comercial y sin uso de embarcación pesquera, presentada por la señora  LYNN MICHELE WILBUR mediante registro N°  80556-2017</t>
  </si>
  <si>
    <t>107205-2017</t>
  </si>
  <si>
    <t>012-2017-PRODUCE/DPCHDI-nperalta</t>
  </si>
  <si>
    <t>015-2017-PRODUCE/DPCHDI-nsullon</t>
  </si>
  <si>
    <t>322-2017-PRODUCE/DGPCHDI</t>
  </si>
  <si>
    <t>MANGIARE FOODS S.A.C.</t>
  </si>
  <si>
    <t>IMPROCEDENTE CAMBIO DE TITULAR  DE LICENCIA DE OPERACIÓN</t>
  </si>
  <si>
    <t>Declarar improcedente la solicitud presentada por  la empresa MANGIARE FOODS S.A.C. mediante registro N° 00107205-2017, referido al cambio de titular de la licencia de operación de la planta de producción de congelados otorgada a la empresaINDUSTRIAS PESQUERAS FRIDA SOPHIA S.A.</t>
  </si>
  <si>
    <t>115948-2017</t>
  </si>
  <si>
    <t>106-2017-PRODUCE/DECHDI-jvillalta</t>
  </si>
  <si>
    <t>323-2017-PRODUCE/DGPCHDI</t>
  </si>
  <si>
    <t>CRISPIN PERICHE PANTA</t>
  </si>
  <si>
    <t>Aceptar el desistimiento del procedimiento de autorización de incremento de flota para construir una nueva E/P  de 85.35 de cap. de bodega, vía sustitución  de la E/P no siniestrada BENDICION DE MI MADRE (CO-18762-PM)</t>
  </si>
  <si>
    <t>129921-2017, 129925-2017</t>
  </si>
  <si>
    <t>024-2017-PRODUCE/DECHDI-mrodriguezu</t>
  </si>
  <si>
    <t>324-2017-PRODUCE/DGPCHDI</t>
  </si>
  <si>
    <t>Aprobar a favor de la empresa LOBOS MARINOS S.A.C. el cambio de titular del permiso de pesca de la E/P MI DIONICIO 3 (PT-3401-CM) y 50 m3 de cap. de bodega. Vigencia condicionada.</t>
  </si>
  <si>
    <t>76172-2017-3</t>
  </si>
  <si>
    <t>107-2017-PRODUCE/DECHDI-jvillalta</t>
  </si>
  <si>
    <t>325-2017-PRODUCE/DGPCHDI</t>
  </si>
  <si>
    <t>PESQUERA MARICARMEN S.A.C.</t>
  </si>
  <si>
    <t>Aceptar el desistimiento del procedimiento de cambio de titular del permiso de pesca de la E/P JULIO VALERIANO 2 (PL-15242-PM) presentada por la empresa PESQUERA MARICARMEN S.A.C., mediante registro N° 00076172-2017</t>
  </si>
  <si>
    <t>129954-2017</t>
  </si>
  <si>
    <t>029-2017-PRODUCE/DECHDI-rmoralesc</t>
  </si>
  <si>
    <t>326-2017-PRODUCE/DGPCHDI</t>
  </si>
  <si>
    <t>Aceptar el desistimiento de la empresa COMPAÑÍA MINERA PODEROSA S.A.. respecto a solicitud de autorización para efectuar investigación pesquera con extracción de muestras de especímenes hidrobiológicos sin valor comercial y sin uso de E/P.</t>
  </si>
  <si>
    <t>96892-2017</t>
  </si>
  <si>
    <t>070-2017-PRODUCE/DECHDI-csaenz</t>
  </si>
  <si>
    <t>031-2017-PRODUCE/DECHDI-rmoralesc</t>
  </si>
  <si>
    <t>327-2017-PRODUCE/DGPCHDI</t>
  </si>
  <si>
    <t>CONSORCIO MINERO HORIZONTE S.A.</t>
  </si>
  <si>
    <t>Otorgar a la empresa CONSORCIO MINERO HORIZONTE S.A., autorización para efectuar investigación pesquera con extracción de muestras de especímenes hidrobiológicos, sin valor comercial y sin uso de embarcación pesquera.</t>
  </si>
  <si>
    <t>134112-2017</t>
  </si>
  <si>
    <t>050-2017-PRODUCE/DECHDI-jcanchari</t>
  </si>
  <si>
    <t>328-2017-PRODUCE/DGPCHDI</t>
  </si>
  <si>
    <t>Aprobar la solicitud de aplazamiento del pago de multas administrativas por infracción a la normativa pesquera presentada por la empresa PESQUERA EXALMAR S.A.A., mediante escrito de registro N° 134112-2017, relacionada a la E/P AREQUIPA 5</t>
  </si>
  <si>
    <t>109597-2017</t>
  </si>
  <si>
    <t>008-2017-PRODUCE/DECHDI-pencinas</t>
  </si>
  <si>
    <t>108-2017-PRODUCE/DECHDI-jvillalta</t>
  </si>
  <si>
    <t>329-2017-PRODUCE/DGPCHDI</t>
  </si>
  <si>
    <t>Otorgar a favor de  la señora ROSA ISABEL JIMENEZ GONZALES, autorización de incremento de flota para construir una nueva embarcación pesquera de 81.28 m3 de cap. de bodega, vía sustitución de la E/P  siniestrada AURORITA (PT-3917-CM). Se declara la caducidad de la referida E/P.</t>
  </si>
  <si>
    <t>135428-2017</t>
  </si>
  <si>
    <t>049-2017-PRODUCE/DECHDI-jcanchari</t>
  </si>
  <si>
    <t>330-2017-PRODUCE/DGPCHDI</t>
  </si>
  <si>
    <t>Aprobar la solicitud de aplazamiento del pago de multas administrativas por infracción a la normativa pesquera presentada por la empresa LOS HALCONES S.A., mediante escrito de registro N° 135428-2017, relacionada a la E/P AGUILA</t>
  </si>
  <si>
    <t>8496-2017</t>
  </si>
  <si>
    <t>069-2017-PRODUCE/DECHDI-csaenz</t>
  </si>
  <si>
    <t>030-2017-PRODUCE/DECHDI-rmoralesc</t>
  </si>
  <si>
    <t>331-2017-PRODUCE/DGPCHDI</t>
  </si>
  <si>
    <t>AMAZONAS ENERGIA S.A.C.</t>
  </si>
  <si>
    <t>Otorgar a la empresa AMAZONAS ENERGIA S.A.C. autorización para efectuar investigación pesquera con extracción de muestras de especímenes hidrobiológicos, sin valor comercial y sin uso de embarcación pesquera.</t>
  </si>
  <si>
    <t>93848-2017</t>
  </si>
  <si>
    <t>062-2017-PRODUCE/DECHDI-csaenz</t>
  </si>
  <si>
    <t>062-2017-PRODUCE/DECHDI-aperedesv</t>
  </si>
  <si>
    <t>332-2017-PRODUCE/DGPCHDI</t>
  </si>
  <si>
    <t>COMPAÑÍA MINERA CHUNGAR S.A.C.</t>
  </si>
  <si>
    <t>Otorgar a la empresa COMPAÑÍA MINERA CHUNGAR S.A.C.. autorización para efectuar investigación pesquera con extracción de muestras de especímenes hidrobiológicos, sin valor comercial y sin uso de embarcación pesquera.</t>
  </si>
  <si>
    <t>122304-2017</t>
  </si>
  <si>
    <t>049-2017-PRODUCE/DECHDI-jdelatorre</t>
  </si>
  <si>
    <t>333-2017-PRODUCE/DGPCHDI</t>
  </si>
  <si>
    <t>INVERSIONES WALTER HERNAN S.A.C.</t>
  </si>
  <si>
    <t>Aprobar a favor de la empresa INVERSIONES WALTER HERNAN S.A.C. el cambio de titular del permiso de pesca de la E/P MI MAXIMINA (PL-40880-CM) y 99.49 m3 de cap. de bodega.</t>
  </si>
  <si>
    <t>76172-2017</t>
  </si>
  <si>
    <t>007-2017-PRODUCE/DECHDI-pencinas</t>
  </si>
  <si>
    <t>109-2017-PRODUCE/DECHDI-jvillalta</t>
  </si>
  <si>
    <t>334-2017-PRODUCE/DGPCHDI</t>
  </si>
  <si>
    <t>Otorgar a favor de  la empresa PESQUERA MARICARMEN S.A.C., autorización de incremento de flota para construir una nueva embarcación pesquera de 44.51 m3 de cap. de bodega  destinada para extracción de CHI, vía sustitución de la E/P no  siniestrada JULIO VALERIANO 2 (PL-15242-CM)</t>
  </si>
  <si>
    <t>56557-2014</t>
  </si>
  <si>
    <t>039-2017-PRODUCE/DECHDI-elopezb</t>
  </si>
  <si>
    <t>335-2017-PRODUCE/DGPCHDI</t>
  </si>
  <si>
    <t>PESCA Y TRANSPORTE S.A.C.</t>
  </si>
  <si>
    <t>Declarar improcedente la solicitud de cambio de titular del permiso de pesca de menor escala de la E/P MI CARMENCITA (PT-25026-CM) presentada por la empresa PESCA Y TRANSPORTE S.A.C.</t>
  </si>
  <si>
    <t>100920-2016</t>
  </si>
  <si>
    <t>032-2017-PRODUCE/DECHDI-elopezb</t>
  </si>
  <si>
    <t>336-2017-PRODUCE/DGPCHDI</t>
  </si>
  <si>
    <t>COMERCIALIZADORA BRISEB S.A.C.</t>
  </si>
  <si>
    <t>Declarar improcedente la solicitud de cambio de titular del permiso de pesca de menor escala para operar la E/P FERNANDO'S II (CO-4895-CM) presentada por la empresa COMERCIALIZADORA BRISEB S.A.C.</t>
  </si>
  <si>
    <t>91268-2014</t>
  </si>
  <si>
    <t>029-2017-PRODUCE/DECHDI-elopezb</t>
  </si>
  <si>
    <t>337-2017-PRODUCE/DGPCHDI</t>
  </si>
  <si>
    <t>EMPRESA PESQUERA ARTESANAL MGZ S.A.C.</t>
  </si>
  <si>
    <t>Declarar improcedente la solicitud de cambio de titular del permiso de pesca de menor escala para operar la E/P MARIO (PL-21247-CM) presentada por la EMPRESA PESQUERA ARTESANAL MGZ S.A.C.</t>
  </si>
  <si>
    <t>118037-2017</t>
  </si>
  <si>
    <t>033-2017-PRODUCE/DECHDI-rmoralesc</t>
  </si>
  <si>
    <t>338-2017-PRODUCE/DGPCHDI</t>
  </si>
  <si>
    <t>JIMMY DANJER GARCIA REQUE</t>
  </si>
  <si>
    <t>Aprobar a favor del señor JIMMY DANJER GARCIA REQUE el cambio de titular del permiso de pesca de la E/P ROSA HERMINIA (PT-29738-CM) y con 32.08 m3 de cap. de bodega, para la extracción de anchoveta para CHD</t>
  </si>
  <si>
    <t>138076-2017</t>
  </si>
  <si>
    <t>052-2017-PRODUCE/DECHDI-jcanchari</t>
  </si>
  <si>
    <t>339-2017-PRODUCE/DGPCHDI</t>
  </si>
  <si>
    <t>Aprobar la solicitud de aplazamiento del pago de multas administrativas por infracción a la normativa pesquera presentada por la empresa PROVEEDORA DE PRODUCTOS MARINOS S.A.C., mediante escrito de registro N° 00138076-2017, relacionada a su EIP.</t>
  </si>
  <si>
    <t>136878-2017</t>
  </si>
  <si>
    <t>051-2017-PRODUCE/DECHDI-jcanchari</t>
  </si>
  <si>
    <t>340-2017-PRODUCE/DGPCHDI</t>
  </si>
  <si>
    <t>ORGULLO DEL MAR S.A.C.</t>
  </si>
  <si>
    <t>Aprobar la solicitud de aplazamiento del pago de multas administrativas por infracción a la normativa pesquera presentada por la empresa ORGULLO DEL MAR S.A.C., mediante escrito de registro N° 136878-2017, relacionada a la E/P LILIANA</t>
  </si>
  <si>
    <t>80930-2014</t>
  </si>
  <si>
    <t>027-2017-PRODUCE/DECHDI-elopezb</t>
  </si>
  <si>
    <t>341-2017-PRODUCE/DGPCHDI</t>
  </si>
  <si>
    <t>TRANSPORTES ANGHELLO S.A.C.</t>
  </si>
  <si>
    <t>Declarar improcedente la solicitud de cambio de titular del permiso de pesca de menor escala para operar la E/P LIBERTAD (CE-2512-CM) presentada por la empresa TRANSPORTES ANGHELLO S.A.C.</t>
  </si>
  <si>
    <t>101701-2017</t>
  </si>
  <si>
    <t>084-2017-PRODUCE/DECHDI-csaenz</t>
  </si>
  <si>
    <t>066-2017-PRODUCE/DECHDI-aparedesv</t>
  </si>
  <si>
    <t>342-2017-PRODUCE/DGPCHDI</t>
  </si>
  <si>
    <t>CONSULTORIA &amp; MONITOREO PERU S.A.C.</t>
  </si>
  <si>
    <t>Denegar la solicitud de autorización para efectuar investigación pesquera con extracción de muestras de especímenes hidrobiológicos sin valor comercial y sin uso de E/P, requerido por la empresa CONSULTORIA &amp; MONITOREO PERU S.A.C.</t>
  </si>
  <si>
    <t>99381-2017-1, 99382-2017</t>
  </si>
  <si>
    <t>110-2017-PRODUCE/DECHDI-jvillalta</t>
  </si>
  <si>
    <t>343-2017-PRODUCE/DGPCHDI</t>
  </si>
  <si>
    <t>Aprobar a favor de la EMPRESA PESQUERA ROSIJAT MA E.I.R.L. el cambio de titular del permiso de pesca de la E/P SIEMPRE ROSITA YANET (TA-20333-CM) y 62.49 m3 de cap. de bodega. Vigencia hasta el 31/01/2019. Vigencia condicionada.</t>
  </si>
  <si>
    <t>104200-2017</t>
  </si>
  <si>
    <t>048-2017-PRODUCE/DECHDI-jdelatorre</t>
  </si>
  <si>
    <t>344-2017-PRODUCE/DGPCHDI</t>
  </si>
  <si>
    <t>GRUPO VIMALCA S.A.C.</t>
  </si>
  <si>
    <t>Aprobar a favor de la empresa GRUPO VIMALCA S.A.C. el cambio de titular del permiso de pesca de la E/P JUAN PABLO 2 (PL-11901-CM) y 38.00 m3 de cap. de bodega.</t>
  </si>
  <si>
    <t>11714-2017</t>
  </si>
  <si>
    <t>111-2017-PRODUCE/DECHDI-jvillalta</t>
  </si>
  <si>
    <t>345-2017-PRODUCE/DGPCHDI</t>
  </si>
  <si>
    <t>JUAN ENRIQUE GALAN PINGO, MARIA DEL PILAR PURIZACA ECHE, ROSA ANGELITA GALAN PINGO, JHONNY WALTER PURIZACA FIESTAS, SANTOS MANUEL GALAN PINGO</t>
  </si>
  <si>
    <t>Declarar improcedente la solicitud de cambio de titular del permiso de pesca para operar la E/P MERCEDEZ ANGELITA (CO-15856-CM) y 66.84 m3 de cap. de bodega, presentada por los sres. JUAN ENRIQUE GALAN PINGO y otros, mediante registro N° 00011714-2017.</t>
  </si>
  <si>
    <t>122528-2017</t>
  </si>
  <si>
    <t>067-2017-PRODUCE/DECHDI-jvasquezm</t>
  </si>
  <si>
    <t>346-2017-PRODUCE/DGPCHDI</t>
  </si>
  <si>
    <t>Aprobar a favor de la empresa LOBOS MARINOS S.A.C. el cambio de titular del permiso de pesca de la E/P CRUZ DEL SUR III (PL-2279-CM) y 73.97 m3 de cap. de bodega.</t>
  </si>
  <si>
    <t>93637-2017</t>
  </si>
  <si>
    <t>078-2017-PRODUCE/DECHDI-csaenz</t>
  </si>
  <si>
    <t>035-2017-PRODUCE/DECHDI-rmoralesc</t>
  </si>
  <si>
    <t>347-2017-PRODUCE/DGPCHDI</t>
  </si>
  <si>
    <t>COMPAÑÍA DE MINAS BUENAVENTURA S.A.A.</t>
  </si>
  <si>
    <t>Otorgar a la empresa COMPAÑÍA DE MINAS BUENAVENTURA S.A.A. autorización para efectuar investigación pesquera con extracción de muestras de especímenes hidrobiológicos, sin valor comercial y sin uso de embarcación pesquera.</t>
  </si>
  <si>
    <t>123470-2017</t>
  </si>
  <si>
    <t>082-2017-PRODUCE/DECHDI-csaenz</t>
  </si>
  <si>
    <t>067-2017-PRODUCE/DECHDI-aparedesv</t>
  </si>
  <si>
    <t>348-2017-PRODUCE/DGPCHDI</t>
  </si>
  <si>
    <t>PLUSPETROL E&amp;P S.A.</t>
  </si>
  <si>
    <t>Modificar a solicitud de la empresa PLUSPETROL E&amp;P S.A. el artículo 1 de la Resolución Directoral N° 314-2016-PRODUCE/DGCHD en la cual se otorgó determinada autorización para efectuar investigación pesquera con extracción de muestras de especímenes hidrobiológicos.</t>
  </si>
  <si>
    <t>122534-2017</t>
  </si>
  <si>
    <t>083-2017-PRODUCE/DECHDI-csaenz</t>
  </si>
  <si>
    <t>065-2017-PRODUCE/DECHDI-aparedesv</t>
  </si>
  <si>
    <t>349-2017-PRODUCE/DGPCHDI</t>
  </si>
  <si>
    <t>PLUSPETROL PERU CORPORATION S.A.</t>
  </si>
  <si>
    <t>Modificar a solicitud de la empresa PLUSPETROL PERU CORPORATION S.A. el artículo 1 de la Resolución Directoral N° 368-2016-PRODUCE/DGCHD en la cual se otorgó determinada autorización para efectuar investigación pesquera con extracción de muestras de especímenes hidrobiológicos.</t>
  </si>
  <si>
    <t>128575-2017, 135106-2017</t>
  </si>
  <si>
    <t>008-2017-PRODUCE/DPCHDI-rparedes</t>
  </si>
  <si>
    <t>019-2017-PRODUCE/DPCHDI-nsullon</t>
  </si>
  <si>
    <t>350-2017-PRODUCE/DGPCHDI</t>
  </si>
  <si>
    <t>MARFRIO PERU S.A.</t>
  </si>
  <si>
    <t xml:space="preserve">N° 29 RENOVACIÓN  DEL PLAZO Y/O CAMBIO DE TITULAR DE LA AUTORIZACIÓN DE  INSTALACIÓN DE ESTABLECIMIENTO INDUSTRIAL PESQUERO  O DE CENTROS DE DEPURACIÓN DE MOLUSCOS  BIVALVOS VIVOS </t>
  </si>
  <si>
    <t>RENOVACIÓN DE PLAZO PARA AUTORIZACIÓN DE INSTALACIÓN DE EIP</t>
  </si>
  <si>
    <t>Renovar por un año contados desde el 24/08/2017 a favor de MARFRIO PERU S.A., el plazo de vigencia de la autorización para la instalación de la planta de procesamiento a que se refiere la R.D. N° 355-2016-PRODUCE/DGCHD, para la produccion de congelado de 43.7 t/dia, ubicado en Paita.</t>
  </si>
  <si>
    <t>106010-2017</t>
  </si>
  <si>
    <t>028-2017-PRODUCE/DECHDI-mrodriguezu</t>
  </si>
  <si>
    <t>351-2017-PRODUCE/DGPCHDI</t>
  </si>
  <si>
    <t>Declarar improcedente la solicitud de cambio de titular del permiso de pesca para operar la E/P YAMANASHI(PT-6020-CM) y 75.72 m3 de cap. de bodega, presentada por la empresa  CORPORACIÓN PESQUERA EDC S.A.C., mediante registro N° 00106010-2017.</t>
  </si>
  <si>
    <t>126884-2017</t>
  </si>
  <si>
    <t>032-2017-PRODUCE/DECHDI-rmoralesc</t>
  </si>
  <si>
    <t>352-2017-PRODUCE/DGPCHDI</t>
  </si>
  <si>
    <t>Rectificar el error material contenido en el artículo 6 de la RD. N° 166-2017-PRODUCE/DGPCHDI.</t>
  </si>
  <si>
    <t>138408-2017</t>
  </si>
  <si>
    <t>053-2017-PRODUCE/DECHDI-jcanchari</t>
  </si>
  <si>
    <t>353-2017-PRODUCE/DGPCHDI</t>
  </si>
  <si>
    <t>Aprobar la solicitud de aplazamiento del pago de multas administrativas por infracción a la normativa pesquera presentada por la empresa PESQUERA EXALMAR S.A.A.., mediante escrito de registro N° 138408-2017, relacionada a las E/Ps CARMENCITA, CARIBE, COSTA BRAVA, DON VICTOR, RODAS, NUEVO SAN TELMO, SAMANCO 3.</t>
  </si>
  <si>
    <t>80481-2014</t>
  </si>
  <si>
    <t>031-2017-PRODUCE/DECHDI-elopezb</t>
  </si>
  <si>
    <t>354-2017-PRODUCE/DGPCHDI</t>
  </si>
  <si>
    <t>CORPORACION BETA S.A.C.</t>
  </si>
  <si>
    <t>Aceptar el desistimiento del procedimiento correspondiente a la solicitud de cambio de titular del permiso de pesca de menor escala para operar la E/P ORCA (CO-34947-CM) presentada por la empresa CORPORACION BETA S.A.C.</t>
  </si>
  <si>
    <t>72845-2014</t>
  </si>
  <si>
    <t>042-2017-PRODUCE/DECHDI-elopezb</t>
  </si>
  <si>
    <t>355-2017-PRODUCE/DGPCHDI</t>
  </si>
  <si>
    <t>INNOVACION PESQUERA TAMBO S.A.</t>
  </si>
  <si>
    <t>Aceptar el desistimiento del procedimiento correspondiente a la solicitud de cambio de titular del permiso de pesca de menor escala para operar la E/P CONCORDIA (CO-1299-CM) presentada por la empresa INNOVACION PESQUERA TAMBO S.A.</t>
  </si>
  <si>
    <t>48889-2017</t>
  </si>
  <si>
    <t>085-2017-PRODUCE/DECHDI-csaenz</t>
  </si>
  <si>
    <t>037-2017-PRODUCE/DECHDI-rmoralesc</t>
  </si>
  <si>
    <t>356-2017-PRODUCE/DGPCHDI</t>
  </si>
  <si>
    <t>Otorgar a la empresa REPSOL EXPLORACION PERÚ SUCURSAL PERÚ. autorización para efectuar investigación pesquera con extracción de muestras de especímenes hidrobiológicos, sin valor comercial y sin uso de embarcación pesquera.</t>
  </si>
  <si>
    <t>12372-2017</t>
  </si>
  <si>
    <t>071-2017-PRODUCE/DECHDI-csaenz</t>
  </si>
  <si>
    <t>068-2017-PRODUCE/DECHDI-aparedesv</t>
  </si>
  <si>
    <t>357-2017-PRODUCE/DGPCHDI</t>
  </si>
  <si>
    <t>OCEANOS PERU S.A.C.</t>
  </si>
  <si>
    <t>Denegar a la empresa .OCEANOS PERU S.A.C. la  autorización para efectuar investigación pesquera con extracción de muestras de especímenes hidrobiológicos, sin valor comercial y sin uso de embarcación pesquera.</t>
  </si>
  <si>
    <t>133385-2017</t>
  </si>
  <si>
    <t>009-2017-PRODUCE/DPCHDI-rparedes</t>
  </si>
  <si>
    <t>025-2017-PRODUCE/DPCHDI-yquinonesc</t>
  </si>
  <si>
    <t>358-2017-PRODUCE/DGPCHDI</t>
  </si>
  <si>
    <t>MAI SHI GROUP S.A.C.</t>
  </si>
  <si>
    <t>MODIFICACION DE LICENCIA DE OPERACIÓN DE PLANTA DE PROCESAMIENTO</t>
  </si>
  <si>
    <t>Modificar la licencia de operación otorgada mediante RD. N° 022-2007-PRODUCE/DGEPP a favor de la empresa MAI SHI GROUP S.A.C. en el extremo referido a la cap. Instalada de la planta de procesamiento pesquero para la producción de congelado de 41.60 a 108.36 t/dia en su EIP de Sullana, Piura.</t>
  </si>
  <si>
    <t>86789-2017</t>
  </si>
  <si>
    <t>077-2017-PRODUCE/DECHDI-csaenz</t>
  </si>
  <si>
    <t>069-2017-PRODUCE/DECHDI-aparedesv</t>
  </si>
  <si>
    <t>359-2017-PRODUCE/DGPCHDI</t>
  </si>
  <si>
    <t>106893-2017</t>
  </si>
  <si>
    <t>088-2017-PRODUCE/DECHDI-csaenz</t>
  </si>
  <si>
    <t>070-2017-PRODUCE/DECHDI-aparedesv</t>
  </si>
  <si>
    <t>360-2017-PRODUCE/DGPCHDI</t>
  </si>
  <si>
    <t>Otorgar a la empresa COMPAÑÍA MINERA CHUNGAR S.A.C. autorización para efectuar investigación pesquera con extracción de muestras de especímenes hidrobiológicos, sin valor comercial y sin uso de embarcación pesquera.</t>
  </si>
  <si>
    <t>127008-2017</t>
  </si>
  <si>
    <t>036-2017-PRODUCE/DECHDI-rmoralesc</t>
  </si>
  <si>
    <t>361-2017-PRODUCE/DGPCHDI</t>
  </si>
  <si>
    <t>COMPAÑÍA MINERA CARAVELI S.A.C.</t>
  </si>
  <si>
    <t>Modificar a solicitud de la empresa COMPAÑÍA MINERA CARAVELI S.A.C. el artículo 1 de la Resolución Directoral N° 010-2017-PRODUCE/DGCHD en la cual se otorgó determinada autorización para efectuar investigación pesquera con extracción de muestras de especímenes hidrobiológicos.</t>
  </si>
  <si>
    <t>119096-2017</t>
  </si>
  <si>
    <t>050-2017-PRODUCE/DECHDI-jdelatorre</t>
  </si>
  <si>
    <t>362-2017-PRODUCE/DGPCHDI</t>
  </si>
  <si>
    <t>SANTIS PERU S.A.C.</t>
  </si>
  <si>
    <t>Declarar improcedente la solicitud de cambio de titular del permiso de pesca para operar la E/P DON VALENTIN 2 (PL-18003-CM) y 33.80 m3 de cap. de bodega, presentada por la empresa SANTIS PERU S.A.C.., mediante registro N° 00119096-2017.</t>
  </si>
  <si>
    <t>RVM. N° 052-2017-PRODUCE/DVPA</t>
  </si>
  <si>
    <t>061-2017-PRODUCE/DECHDI-jvasquezm</t>
  </si>
  <si>
    <t>363-2017-PRODUCE/DGPCHDI</t>
  </si>
  <si>
    <t>Modificar el artículo 3 de la RD. N° 335-2016-PRODUCE/DGCHI de fecha 25 de octubre de 2016, conforme a lo resuelto por la RVM. N° 052-2017-PRODUCE/DVPA.</t>
  </si>
  <si>
    <t>RVM. N° 058-2017-PRODUCE/DVPA</t>
  </si>
  <si>
    <t>065-2017-PRODUCE/DECHDI-jvasquezm</t>
  </si>
  <si>
    <t>364-2017-PRODUCE/DGPCHDI</t>
  </si>
  <si>
    <t>Modificar el artículo 2 de la RD. N° 479-2016-PRODUCE/DGCHI de fecha 13 de diciembre de 2016, conforme a lo resuelto por la RVM. N° 058-2017-PRODUCE/DVPA.</t>
  </si>
  <si>
    <t>3609-2017</t>
  </si>
  <si>
    <t>003-2017-PRODUCE/DECHDI-jvillalta</t>
  </si>
  <si>
    <t>365-2017-PRODUCE/DGPCHDI</t>
  </si>
  <si>
    <t>INVERSIONES PESQUERA MARIA AUXILIADORA S.R.L.</t>
  </si>
  <si>
    <t>AMPLIACION DE PLAZO PARA EJECUCION DE AIF</t>
  </si>
  <si>
    <t>Se ha producido la ampliación del plazo para la ejecución de la AIF otorgada mediante RD: N° 459-2015-PRODUCE/DGCHI, por el plazo de 12 meses adicionales .</t>
  </si>
  <si>
    <t>118889-2017</t>
  </si>
  <si>
    <t>089-2017-PRODUCE/DECHDI-csaenz</t>
  </si>
  <si>
    <t>071-2017-PRODUCE/DECHDI-aparedesv</t>
  </si>
  <si>
    <t>366-2017-PRODUCE/DGPCHDI</t>
  </si>
  <si>
    <t>HIDROELECTRICA RIO HAUMUCO S.A.C.</t>
  </si>
  <si>
    <t>Otorgar a la empresa HIDROELECTRICA RIO HAUMUCO S.A.C. autorización para efectuar investigación pesquera con extracción de muestras de especímenes hidrobiológicos, sin valor comercial y sin uso de embarcación pesquera.</t>
  </si>
  <si>
    <t>121313-2017</t>
  </si>
  <si>
    <t>053-2017-PRODUCE/DECHDI-jdelatorre</t>
  </si>
  <si>
    <t>367-2017-PRODUCE/DGPCHDI</t>
  </si>
  <si>
    <t>EMPRESA PESQUERA JOALMI S.R.L.</t>
  </si>
  <si>
    <t>Aprobar a favor de la EMPRESA PESQUERA JOALMI S.R.L. el cambio de titular del permiso de pesca de la E/P SANTA TERESITA (PT-4268-CM) y 33.58 m3 de cap. de bodega.</t>
  </si>
  <si>
    <t>121872-2017</t>
  </si>
  <si>
    <t>072-2017-PRODUCE/DECHDI-jvasquezm</t>
  </si>
  <si>
    <t>368-2017-PRODUCE/DGPCHDI</t>
  </si>
  <si>
    <t>Declarar improcedente la solicitud de cambio de titular del permiso de pesca para operar la E/P MONICA 2 (CE-3046-CM) y 35.27 m3 de cap. de bodega, presentada por la empresa PESQUERA GUISSEPPE E.I.R.L., mediante registro N° 00121872-2017.</t>
  </si>
  <si>
    <t>121309-2017</t>
  </si>
  <si>
    <t>009-2017-PRODUCE/DECHDI-amaya</t>
  </si>
  <si>
    <t>073-2017-PRODUCE/DECHDI-jvasquezm</t>
  </si>
  <si>
    <t>369-2017-PRODUCE/DGPCHDI</t>
  </si>
  <si>
    <t>SVP 1 S.A.C.</t>
  </si>
  <si>
    <t>Otorgar a favor de  la empresa SVP 1 S.A.C., autorización de incremento de flota para construir una nueva embarcación pesquera de 75.15 m3 de cap. de bodega, vía sustitución de la E/P  no siniestrada JUAN ENRIQUE II (CO-18000-CM).</t>
  </si>
  <si>
    <t>140363-2017</t>
  </si>
  <si>
    <t>057-2017-PRODUCE/DECHDI-jcanchari</t>
  </si>
  <si>
    <t>370-2017-PRODUCE/DGPCHDI</t>
  </si>
  <si>
    <t>B &amp; E GROUP S.A.C.</t>
  </si>
  <si>
    <t>Aprobar la solicitud de aplazamiento del pago de multas administrativas por infracción a la normativa pesquera presentada por la empresa B &amp; E GROUP S.A.C., mediante escrito de registro N° 140363-2017, relacionada a la E/P MARIA FRANCISCA</t>
  </si>
  <si>
    <t>141386-2017</t>
  </si>
  <si>
    <t>058-2017-PRODUCE/DECHDI-jcanchari</t>
  </si>
  <si>
    <t>371-2017-PRODUCE/DGPCHDI</t>
  </si>
  <si>
    <t>Aprobar la solicitud de aplazamiento del pago de multas administrativas por infracción a la normativa pesquera presentada por el señor  VICTOR MOISES SANTISTEBAN CHAFLOQUE, mediante escrito de registro N° 141386-2017, relacionada a la E/P LIBERTAD DEL PERU</t>
  </si>
  <si>
    <t>139925-2017</t>
  </si>
  <si>
    <t>056-2017-PRODUCE/DECHDI-jcanchari</t>
  </si>
  <si>
    <t>372-2017-PRODUCE/DGPCHDI</t>
  </si>
  <si>
    <t>Aprobar la solicitud de aplazamiento del pago de multas administrativas por infracción a la normativa pesquera presentada por la empresa LOS HALCONES S.A., mediante escrito de registro N° 139925-2017, relacionada a la E/P CHIMBOTE 9</t>
  </si>
  <si>
    <t>142053-2017</t>
  </si>
  <si>
    <t>059-2017-PRODUCE/DECHDI-jcanchari</t>
  </si>
  <si>
    <t>373-2017-PRODUCE/DGPCHDI</t>
  </si>
  <si>
    <t>PESQUERA YOLY S.A.C.</t>
  </si>
  <si>
    <t>Aprobar la solicitud de aplazamiento del pago de multas administrativas por infracción a la normativa pesquera presentada por la empresa PESQUERA YOLY S.A.C., mediante escrito de registro N° 142053-2017, relacionada a la E/P SEBASTIAN</t>
  </si>
  <si>
    <t>129559-2017</t>
  </si>
  <si>
    <t>030-2017-PRODUCE/DECHDI-mrodriguezu</t>
  </si>
  <si>
    <t>374-2017-PRODUCE/DGPCHDI</t>
  </si>
  <si>
    <t>PESQUERA NESTOR S.A.C.</t>
  </si>
  <si>
    <t>Aprobar a favor de la empresa PESQUERA NESTOR S.A.C. el cambio de titular del permiso de pesca de la E/P PM 5 (SY-1579-CM) y 110.84 m3 de cap. de bodega.</t>
  </si>
  <si>
    <t>106906-2017, 118271-2017, 135088-2017, 135090-2017</t>
  </si>
  <si>
    <t>001-2017-PRODUCE/DECHDI-amaya,
008-2017-PRODUCE/DECHDI-amaya,
017-2017-PRODUCE/DECHDI-amaya</t>
  </si>
  <si>
    <t>069-2017-PRODUCE/DECHDI-jvasquezm</t>
  </si>
  <si>
    <t>375-2017-PRODUCE/DGPCHDI</t>
  </si>
  <si>
    <t>CAMBIO DE TITULAR DE PERMISO DE PESCA Y AUTORIZACION DE INCREMENTO DE FLOTA</t>
  </si>
  <si>
    <t>Aprobar a favor de los sres. CRISPIN PERICHE PANTA y JUAN CARLOS PERICHE PERICHE el cambio de titular del permiso de pesca de la E/P BENDICION DE MI MADRE  (CO-18762-CM) y 85.35 m3 de cap. de bodega, respecto a los recursos lisa y machete para CHD. Otorgar AIF para construir una nueva E/P de 85.35 m3 de cap. de bodega, vía sustitución de la E/P no siniestada BENDICION DE MI MADRE.</t>
  </si>
  <si>
    <t>117988-2017</t>
  </si>
  <si>
    <t>066-2017-PRODUCE/DECHDI-mrodriguezu</t>
  </si>
  <si>
    <t>376-2017-PRODUCE/DGPCHDI</t>
  </si>
  <si>
    <t>FELIPE ROXANA OROSCO NUNTON y VICTOR GERMAN OROSCO NUNTON</t>
  </si>
  <si>
    <t>Aprobar a favor de los sres. FELIPE ROXANA OROSCO NUNTON y VICTOR GERMAN OROSCO NUNTON, el cambio de titular del permiso de pesca de la E/P VICTORIA (SY-5984-CM) y 95.39 m3 de cap. de bodega. Vigencia condicionada.</t>
  </si>
  <si>
    <t>134918-2017</t>
  </si>
  <si>
    <t>073-2017-PRODUCE/DECHDI-aparedesv</t>
  </si>
  <si>
    <t>377-2017-PRODUCE/DGPCHDI</t>
  </si>
  <si>
    <t>PESQUERA KEOPS S.A.C.</t>
  </si>
  <si>
    <t>Aprobar a favor de la empresa PESQUERA KEOPS S.A.C. el cambio de titular del permiso de pesca de la E/P KIKO I (CE-0969-CM) y con 16.13 m3 de cap. de bodega, para la extracción de anchoveta para CHD</t>
  </si>
  <si>
    <t>134917-2017</t>
  </si>
  <si>
    <t>072-2017-PRODUCE/DECHDI-aparedesv</t>
  </si>
  <si>
    <t>378-2017-PRODUCE/DGPCHDI</t>
  </si>
  <si>
    <t>GABRIEL FARID GABER BOSCHIAZZO</t>
  </si>
  <si>
    <t>Aprobar a favor del señor GABRIEL FARID GABER BOSCHIAZZO el cambio de titular del permiso de pesca de la E/P CAMUCHITA (CO-22273-BM) y con 16.49 m3 de cap. de bodega, para la extracción de anchoveta para CHD</t>
  </si>
  <si>
    <t>110386-2017</t>
  </si>
  <si>
    <t>013-2017-PRODUCE/DECHDI-pencinas</t>
  </si>
  <si>
    <t>048-2017-PRODUCE/DECHDI-jvasquezm</t>
  </si>
  <si>
    <t>379-2017-PRODUCE/DGPCHDI</t>
  </si>
  <si>
    <t>Otorgar a favor de  la empresa PESQUERA DIAMANTE S.A., autorización de incremento de flota para la ampliación de la cap de bodega de las E/Ps ADRIANA, MICHELA, GRACIELA, POLAR V y SEBASTIAN, vía sust. de la E/p DANIELA de 402.62 m3 de cap. bodega</t>
  </si>
  <si>
    <t>136911-2017</t>
  </si>
  <si>
    <t>043-2017-PRODUCE/DECHDI-acaveroc</t>
  </si>
  <si>
    <t>380-2017-PRODUCE/DGPCHDI</t>
  </si>
  <si>
    <t>LUCIO ZENON CHAVEZ MENDO, ANGELA ELIZABETH ROJAS BARRIOS</t>
  </si>
  <si>
    <t>Adecuar el permiso de pesca otorgado mediante RD. N° 336-2013-PRODUCE/DGCHD al Reglamento de Ordenamiento Pesquero de Anchoveta para CHD, respecto a la E/P MANUELITO 2 (CO-22558-CM) de 32.50 m3 de cap. de bodega.</t>
  </si>
  <si>
    <t>141588-2017</t>
  </si>
  <si>
    <t>033-2017-PRODUCE/DECHDI-dnavarro</t>
  </si>
  <si>
    <t>381-2017-PRODUCE/DGPCHDI</t>
  </si>
  <si>
    <t>Adecuar el permiso de pesca otorgado mediante RD. N° 299-2017-PRODUCE/DGPCHDI al Reglamento de Ordenamiento Pesquero de Anchoveta para CHD, respecto a la E/P BENDICION (PL-22810-CM) de 31.78 m3 de cap. de bodega.</t>
  </si>
  <si>
    <t>129069-2017, 133297-2017, 137364-2017</t>
  </si>
  <si>
    <t>031-2017-PRODUCE/DECHDI-dnavarro</t>
  </si>
  <si>
    <t>382-2017-PRODUCE/DGPCHDI</t>
  </si>
  <si>
    <t>JACOBO ALBERTO CAVENAGO ZOLEZZI</t>
  </si>
  <si>
    <t>Adecuar el permiso de pesca otorgado mediante RD. N° 361-2013-PRODUCE/DGPCHDI al Reglamento de Ordenamiento Pesquero de Anchoveta para CHD, respecto a la E/P DELFIN (CE-23248-CM) de 31.87 m3 de cap. de bodega.</t>
  </si>
  <si>
    <t>97458-2017</t>
  </si>
  <si>
    <t>030-2017-PRODUCE/DECHDI-dnavarro</t>
  </si>
  <si>
    <t>383-2017-PRODUCE/DGPCHDI</t>
  </si>
  <si>
    <t>EUSTERIO VARGAS MELO</t>
  </si>
  <si>
    <t>Otorgar al señor EUSTERIO VARGAS MELO permiso de pesca de menor escala para operar la E/P MIGUELITO II (TA-2333-BM) y con 32.57 m3 de cap. de bodega.</t>
  </si>
  <si>
    <t>137775-2017</t>
  </si>
  <si>
    <t>032-2017-PRODUCE/DECHDI-dnavarro</t>
  </si>
  <si>
    <t>384-2017-PRODUCE/DGPCHDI</t>
  </si>
  <si>
    <t>HECTOR PALMA CASTRO</t>
  </si>
  <si>
    <t>Adecuar el permiso de pesca otorgado mediante RD. N° 319-2013-PRODUCE/DGCHD al Reglamento de Ordenamiento Pesquero de Anchoveta para CHD, respecto a la E/P ANDREA ISABEL (PL-4846-CM) de 32.00 m3 de cap. de bodega.</t>
  </si>
  <si>
    <t>135101-2017</t>
  </si>
  <si>
    <t>040-2017-PRODUCE/DECHDI-acaveroc</t>
  </si>
  <si>
    <t>385-2017-PRODUCE/DGPCHDI</t>
  </si>
  <si>
    <t>JOSE NICOLAS HUAMANCHUMO JACINTO, NELLY SUCLUPE DE HUAMANCHUMO</t>
  </si>
  <si>
    <t>Adecuar el permiso de pesca otorgado mediante RD. N° 360-2013-PRODUCE/DGCHD al Reglamento de Ordenamiento Pesquero de Anchoveta para CHD, respecto a la E/P ROXANA SARAI (PL-28557-CM) de 31.77 m3 de cap. de bodega.</t>
  </si>
  <si>
    <t>134535-2017</t>
  </si>
  <si>
    <t>044-2017-PRODUCE/DECHDI-acaveroc</t>
  </si>
  <si>
    <t>386-2017-PRODUCE/DGPCHDI</t>
  </si>
  <si>
    <t>GRIMALDINA RISCO RODRIGUEZ, ANGEL LOCONI SERQUEN</t>
  </si>
  <si>
    <t>Adecuar el permiso de pesca otorgado mediante RD. N° 310-2013-PRODUCE/DGCHD al Reglamento de Ordenamiento Pesquero de Anchoveta para CHD, respecto a la E/P LORIS (CO-22512-CM) de 31.17 m3 de cap. de bodega.</t>
  </si>
  <si>
    <t>134036-2017</t>
  </si>
  <si>
    <t>036-2017-PRODUCE/DECHDI-acaveroc</t>
  </si>
  <si>
    <t>387-2017-PRODUCE/DGPCHDI</t>
  </si>
  <si>
    <t>HERNANDO CALLE LOPEZ</t>
  </si>
  <si>
    <t>Adecuar el permiso de pesca otorgado mediante RD. N° 299-2013-PRODUCE/DGCHD al Reglamento de Ordenamiento Pesquero de Anchoveta para CHD, respecto a la E/P MARITA II (CO-22691-CM) de 27.87 m3 de cap. de bodega.</t>
  </si>
  <si>
    <t>136050-2017</t>
  </si>
  <si>
    <t>388-2017-PRODUCE/DGPCHDI</t>
  </si>
  <si>
    <t>MARIA BELEN VEGA BOSCHIAZZO</t>
  </si>
  <si>
    <t>Adecuar el permiso de pesca otorgado mediante RD. N° 285-2013-PRODUCE/DGCHD al Reglamento de Ordenamiento Pesquero de Anchoveta para CHD, respecto a la E/P ZEFFIRO (CE-02910-CM) de 28.99 m3 de cap. de bodega.</t>
  </si>
  <si>
    <t>121811-2017</t>
  </si>
  <si>
    <t>011-2017-PRODUCE/DECHDI-mmejia</t>
  </si>
  <si>
    <t>034-2017-PRODUCE/DECHDI-rmoralesc</t>
  </si>
  <si>
    <t>389-2017-PRODUCE/DGPCHDI</t>
  </si>
  <si>
    <t>Otorgar a favor de la empresa PERUPEZ S.A.C. autorización de incremento de flota para construir una nueva E/P  de 9.85 m3 de cap. de bodega, para la extracción de anguila para CHD, vía sust. de la E/P no siniestrada CONDORITO III (CO-21069-BM)</t>
  </si>
  <si>
    <t>94234-2017</t>
  </si>
  <si>
    <t>017-2017-PRODUCE/DEPCHDI-zquispe</t>
  </si>
  <si>
    <t>026-2017-PRODUCE/DEPCHDI-yquinonesc</t>
  </si>
  <si>
    <t>390-2017-PRODUCE/DGPCHDI</t>
  </si>
  <si>
    <t>TECNOLOGICA DE ALIMENTOS S.A.</t>
  </si>
  <si>
    <t>IMPROCEDENTE AUTORIZACION PARA INCREMENTO DE CAPACIDAD INSTALADA</t>
  </si>
  <si>
    <t>SI</t>
  </si>
  <si>
    <t>Declarar improcedente la solicitud de autorización de instalación de una planta de procesamiento pesquero para la producción de concentrados proteícos de 0.2 t/h de capacidad a ubicarse en Av. Nestor Gambetta km 14.1, ex Fundo Marquez,Callao</t>
  </si>
  <si>
    <t>138317-2017, 140227-2017</t>
  </si>
  <si>
    <t>075-2017-PRODUCE/DEPCHDI-jvasquezm</t>
  </si>
  <si>
    <t>391-2017-PRODUCE/DGPCHDI</t>
  </si>
  <si>
    <t>DEJA SIN EFECTO PERMISO DE PESCA</t>
  </si>
  <si>
    <t>Dejar sin efecto de manera definitiva la RD: N° 100-2010-PRODUCE/DGEPP, que otorgó AIF a favor del sr. ELOY LEOPOLDO TORRES GARCIA  para la construcción o adquisición  de una E/P con cap. equivalente a la E/P ICA 1 (PS-7966) de 350 TM. Cancelar permiso de pesca de la E/P C&amp;Z 4 (CE-4523-PM) y 133 m3 de cap. de bodega.</t>
  </si>
  <si>
    <t>134701-2017</t>
  </si>
  <si>
    <t>038-2017-PRODUCE/DECHDI-dnavarro</t>
  </si>
  <si>
    <t>392-2017-PRODUCE/DGPCHDI</t>
  </si>
  <si>
    <t>Adecuar el permiso de pesca otorgado mediante RD. N° 300-2017-PRODUCE/DGPCHDI al Reglamento de Ordenamiento Pesquero de Anchoveta para CHD, respecto a la E/P BENDICION DE DIOS (PT-5623-BM) de 20.31 m3 de cap. de bodega.</t>
  </si>
  <si>
    <t>136901-2017</t>
  </si>
  <si>
    <t>037-2017-PRODUCE/DECHDI-dnavarro</t>
  </si>
  <si>
    <t>393-2017-PRODUCE/DGPCHDI</t>
  </si>
  <si>
    <t>INES REGINA CHAVEZ ROJAS, LARRY ALONSO CHAVEZ ROJAS</t>
  </si>
  <si>
    <t>Adecuar el permiso de pesca otorgado mediante RD. N° 404-2013-PRODUCE/DGCHD al Reglamento de Ordenamiento Pesquero de Anchoveta para CHD, respecto a la E/P BAMBOOCHA (CO-21079-CM) de 31.61 m3 de cap. de bodega.</t>
  </si>
  <si>
    <t>137115-2017</t>
  </si>
  <si>
    <t>036-2017-PRODUCE/DECHDI-dnavarro</t>
  </si>
  <si>
    <t>394-2017-PRODUCE/DGPCHDI</t>
  </si>
  <si>
    <t>ALEJANDRO PINGO PAZO, GUALBERTO PINGO PAZO, SERAPIO PINGO PAZO</t>
  </si>
  <si>
    <t>Adecuar el permiso de pesca otorgado mediante RD. N° 298-2013-PRODUCE/DGCHD al Reglamento de Ordenamiento Pesquero de Anchoveta para CHD, respecto a la E/P NUESTRA SEÑORA DE GUADALUPE II (PT-2245-BM) de 29.71 m3 de cap. de bodega.</t>
  </si>
  <si>
    <t>138573-2017</t>
  </si>
  <si>
    <t>047-2017-PRODUCE/DECHDI-acaveroc</t>
  </si>
  <si>
    <t>395-2017-PRODUCE/DGPCHDI</t>
  </si>
  <si>
    <t>JOSE ROSARIO QUEREBALU CASTRO</t>
  </si>
  <si>
    <t>Adecuar el permiso de pesca otorgado mediante RD. N° 263-2013-PRODUCE/DGCHD al Reglamento de Ordenamiento Pesquero de Anchoveta para CHD, respecto a la E/P DIOS ES AMOR (PL-22919-CM) de 25.89 m3 de cap. de bodega.</t>
  </si>
  <si>
    <t>138511-2017</t>
  </si>
  <si>
    <t>049-2017-PRODUCE/DECHDI-acaveroc</t>
  </si>
  <si>
    <t>396-2017-PRODUCE/DGPCHDI</t>
  </si>
  <si>
    <t>ETELVINA CALLE HUAYANAY, JUSTO JUAREZ NIMA</t>
  </si>
  <si>
    <t>Adecuar el permiso de pesca otorgado mediante RD. N° 370-2013-PRODUCE/DGCHD al Reglamento de Ordenamiento Pesquero de Anchoveta para CHD, respecto a la E/P ETHEL MERCEDES I (PL-21830-CM) de 32.60 m3 de cap. de bodega.</t>
  </si>
  <si>
    <t>138510-2017</t>
  </si>
  <si>
    <t>050-2017-PRODUCE/DECHDI-acaveroc</t>
  </si>
  <si>
    <t>397-2017-PRODUCE/DGPCHDI</t>
  </si>
  <si>
    <t>Adecuar el permiso de pesca otorgado mediante RD. N° 349-2013-PRODUCE/DGCHD al Reglamento de Ordenamiento Pesquero de Anchoveta para CHD, respecto a la E/P ETHEL MERCEDES II (PT-3992-BM) de 32.51 m3 de cap. de bodega.</t>
  </si>
  <si>
    <t>19925-2017</t>
  </si>
  <si>
    <t>055-2017-PRODUCE/DECHDI-jdelatorre</t>
  </si>
  <si>
    <t>398-2017-PRODUCE/DGPCHDI</t>
  </si>
  <si>
    <t>HOLGER OJEDA MELENDRES</t>
  </si>
  <si>
    <t>Declarar improcedente la solicitud de cambio de titular del permiso de pesca para operar la E/P DON GERMAN (PL-50093-CM) y 104.99 m3 de cap. de bodega, presentada por el señor HOLGER OJEDA MELENDRES, mediante registro N° 00019925-2017.</t>
  </si>
  <si>
    <t>054-2017-PRODUCE/DECHDI-jdelatorre</t>
  </si>
  <si>
    <t>399-2017-PRODUCE/DGPCHDI</t>
  </si>
  <si>
    <t>VICTOR YOMI OROSCO NUNTON, FELIPA ROXANA OROSCO NUNTON</t>
  </si>
  <si>
    <t>Aprobar a favor de los sres. VICTOR YOMI OROSCO NUNTON, FELIPA ROXANA OROSCO NUNTON  el cambio de titular del permiso de pesca de la E/P CRISTO SALVADOR (PL-3030-CM) y 105.09 m3 de cap. de bodega.</t>
  </si>
  <si>
    <t>19926-2017</t>
  </si>
  <si>
    <t>056-2017-PRODUCE/DECHDI-jdelatorre</t>
  </si>
  <si>
    <t>400-2017-PRODUCE/DGPCHDI</t>
  </si>
  <si>
    <t>INFUNDADO</t>
  </si>
  <si>
    <t>Declarar infundado el recurso de reconsideración presentado por el señor HOLGER OJEDA MELENDRES contra la RD. N° 034-2017-PRODUCE/DGPI</t>
  </si>
  <si>
    <t>126757-2017</t>
  </si>
  <si>
    <t>027-2017-PRODUCE/DECHDI-mrodriguezu</t>
  </si>
  <si>
    <t>401-2017-PRODUCE/DGPCHDI</t>
  </si>
  <si>
    <t>Aprobar a favor de la empresa INVERSIONES PESQUERAS JORGE E.I.R.L.  el cambio de titular del permiso de pesca de la E/P JORGE II (PT-30971-CM) y 108.18 m3 de cap. de bodega.</t>
  </si>
  <si>
    <t>127395-2017</t>
  </si>
  <si>
    <t>034-2017-PRODUCE/DECHDI-mrodriguezu</t>
  </si>
  <si>
    <t>402-2017-PRODUCE/DGPCHDI</t>
  </si>
  <si>
    <t>CHRISTIAAN JOEL PINTO MAGUIÑA</t>
  </si>
  <si>
    <t>Declarar infundado el recurso de reconsideración presentado por el señor CHRISTIAAN JOEL PINTO MAGUIÑA contra la RD. N° 208-2017-PRODUCE/DGPCHDI</t>
  </si>
  <si>
    <t>110689-2017</t>
  </si>
  <si>
    <t>035-2017-PRODUCE/DECHDI-dnavarro</t>
  </si>
  <si>
    <t>403-2017-PRODUCE/DGPCHDI</t>
  </si>
  <si>
    <t>MARTHA VIRGINIA VITE ZETA, FELIPE JACINTO QUEREVALU</t>
  </si>
  <si>
    <t>Otorgar a los señores MARTHA VIRGINIA VITE ZETA, FELIPE JACINTO QUEREVALU permiso de pesca de menor escala para operar la E/P DON TOMAS (PT-27604-CM) y con 30.98 m3 de cap. de bodega.</t>
  </si>
  <si>
    <t>124009-2017</t>
  </si>
  <si>
    <t>016-2017-PRODUCE/DECHDI-pencinas</t>
  </si>
  <si>
    <t>076-2017-PRODUCE/DECHDI-jvasquezm</t>
  </si>
  <si>
    <t>404-2017-PRODUCE/DGPCHDI</t>
  </si>
  <si>
    <t>CARMEN FANNY PAIRAZAMAN ZULOETA, CECILIA PATRICIA FIESTAS CURO DE LLENQUE, ITALO JAVIER LLENQUE CURO, PERCY WILLY LLENQUE CURO</t>
  </si>
  <si>
    <t>Otorgar a favor de  los sres. CARMEN F. PAIRAZAMAN ZULOETA y otros, autorización de incremento de flota para ampliar la cap. de bodega de la E/P LUIS ALVARO (PL-22439-CM) de 54 a 110 m3 de cap. Bodega, vía sust. de la cap. Bodega de la E/P siniestrada MI BLANQUITA. Se cancela el permiso de pesca de la E/P MI BLANQUITA.</t>
  </si>
  <si>
    <t>131728-2017</t>
  </si>
  <si>
    <t>097-2017-PRODUCE/DECHDI-csaenz</t>
  </si>
  <si>
    <t>075-2017-PRODUCE/DECHDI-aparedesv</t>
  </si>
  <si>
    <t>405-2017-PRODUCE/DGPCHDI</t>
  </si>
  <si>
    <t>TERMINAL PORTUARIO JINZHAO PERU S.A.</t>
  </si>
  <si>
    <t>Modificar a solicitud de la empresa TERMINAL PORTUARIO JINZHAO PERU S.A. el plan de investigación denominado: "Linea Base Hidrobiologica del Estudio de Impacto Ambiental  del proyecto denominado Terminal Portuario San Juan de Marcona".</t>
  </si>
  <si>
    <t>111641-2017</t>
  </si>
  <si>
    <t>045-2017-PRODUCE/DECHDI-elopezb</t>
  </si>
  <si>
    <t>406-2017-PRODUCE/DGPCHDI</t>
  </si>
  <si>
    <t>VICTOR MOISES SANTISTEBAN OROSCO</t>
  </si>
  <si>
    <t>Otorgar al señor VICTOR MOISES SANTISTEBAN OROSCO permiso de pesca de menor escala para operar la E/P CUATRO HERMANOS (PL-22611-CM) y con 32.10 m3 de cap. de bodega.</t>
  </si>
  <si>
    <t>126118-2017</t>
  </si>
  <si>
    <t>058-2017-PRODUCE/DECHDI-jdelatorre</t>
  </si>
  <si>
    <t>407-2017-PRODUCE/DGPCHDI</t>
  </si>
  <si>
    <t>Aprobar a favor de los sres. MARIA ALFONSA TUME FIESTAS 
y otros  el cambio de titular del permiso de pesca de la E/P MARIA ANGELITA III (PT-5823-CM) y 50.38 m3 de cap. de bodega.</t>
  </si>
  <si>
    <t>114247-2017</t>
  </si>
  <si>
    <t>047-2017-PRODUCE/DECHDI-elopezb</t>
  </si>
  <si>
    <t>408-2017-PRODUCE/DGPCHDI</t>
  </si>
  <si>
    <t>Otorgar a los señores INES REGINA CHAVEZ ROJAS y LARRY ALONSO CHAVEZ ROJAS  permiso de pesca de menor escala para operar la E/P IBIZA (CE-26560-CM) y con 31.85 m3 de cap. de bodega.</t>
  </si>
  <si>
    <t>102486-2017</t>
  </si>
  <si>
    <t>014-2017-PRODUCE/DECHDI-acaveroc</t>
  </si>
  <si>
    <t>409-2017-PRODUCE/DGPCHDI</t>
  </si>
  <si>
    <t>GUZMAN LUCIANO TEODORO INOCENTE, ROSA ISABEL ZUÑIGA MATURRANO</t>
  </si>
  <si>
    <t>Otorgar a los señores GUZMAN LUCIANO TEODORO INOCENTE y ROSA ISABEL ZUÑIGA MATURRANO  permiso de pesca de menor escala para operar la E/P SAN MARTIN DE PORRAS II (PT-3423-BM) y con 31.13 m3 de cap. de bodega.</t>
  </si>
  <si>
    <t>136217-2017</t>
  </si>
  <si>
    <t>057-2017-PRODUCE/DECHDI-jdelatorre</t>
  </si>
  <si>
    <t>410-2017-PRODUCE/DGPCHDI</t>
  </si>
  <si>
    <t>EMPRESA PESQUERA CD E.I.R.L.</t>
  </si>
  <si>
    <t>Modificar el permiso de pesca otorgado mediante RD. N° 157-2003-PRODUCE/DNEPP para operar la E/P MI DELFINITA de 33.62 m3 de cap. de bodega, únicamente en el extremo referido al número de matrícula de PL-13069-BM a PL-13069-CM.</t>
  </si>
  <si>
    <t>133504-2017</t>
  </si>
  <si>
    <t>036-2017-PRODUCE/DECHDI-elopezb</t>
  </si>
  <si>
    <t>411-2017-PRODUCE/DGPCHDI</t>
  </si>
  <si>
    <t>JUAN FRANCISCO CHANDUY BERNAL, MARIA ANTONIA ZEÑA DE CHANDUY</t>
  </si>
  <si>
    <t>Adecuar el permiso de pesca otorgado mediante RD. N° 315-2013-PRODUCE/DGCHD al Reglamento de Ordenamiento Pesquero de Anchoveta para CHD, respecto a la E/P JOSE MANUEL (PL-20746-CM) de 31.98 m3 de cap. de bodega.</t>
  </si>
  <si>
    <t>135484-2017</t>
  </si>
  <si>
    <t>043-2017-PRODUCE/DECHDI-elopezb</t>
  </si>
  <si>
    <t>412-2017-PRODUCE/DGPCHDI</t>
  </si>
  <si>
    <t>JUAN DE DIOS NUNTON BERNAL</t>
  </si>
  <si>
    <t>Adecuar el permiso de pesca otorgado mediante RD. N° 296-2013-PRODUCE/DGCHD al Reglamento de Ordenamiento Pesquero de Anchoveta para CHD, respecto a la E/P FIORELLA (PL-28585-CM) de 31.99 m3 de cap. de bodega.</t>
  </si>
  <si>
    <t>113888-2017, 125999-2017,133947-2017</t>
  </si>
  <si>
    <t>011-2017-PRODUCE/DECHDI-pencinas,
015-2017-PRODUCE/DECHDI-pencinas</t>
  </si>
  <si>
    <t>077-2017-PRODUCE/DECHDI-jvasquezm</t>
  </si>
  <si>
    <t>413-2017-PRODUCE/DGPCHDI</t>
  </si>
  <si>
    <t>ROYFRAN S.A.C.</t>
  </si>
  <si>
    <t>Aprobar a favor de la empresa ROYFRAN S.A.C. el cambio de titular del permiso de pesca correspondiente a la E/P ROMELIO (TA-21060-CM) y 107.28 m3, para extraer anchoveta y sardina para CHD. Otorgar AIF para construir una nueva E/P de 107.28 m3 de cap.bodega.</t>
  </si>
  <si>
    <t>109659-2017</t>
  </si>
  <si>
    <t>051-2017-PRODUCE/DECHDI-acaveroc</t>
  </si>
  <si>
    <t>414-2017-PRODUCE/DGPCHDI</t>
  </si>
  <si>
    <t>Adecuar el permiso de pesca otorgado mediante RD. N° 264-2013-PRODUCE/DGCHD al Reglamento de Ordenamiento Pesquero de Anchoveta para CHD, respecto a la E/P CHABELITA I (CE-21700-CM) de 31.61 m3 de cap. de bodega.</t>
  </si>
  <si>
    <t>129630-2017</t>
  </si>
  <si>
    <t>042-2017-PRODUCE/DECHDI-acaveroc</t>
  </si>
  <si>
    <t>415-2017-PRODUCE/DGPCHDI</t>
  </si>
  <si>
    <t>ARMANDO CUSTODIO MORENO, PERLA SANTISTEBAN DE CUSTODIO</t>
  </si>
  <si>
    <t>Adecuar el permiso de pesca otorgado mediante RD. N° 292-2013-PRODUCE/DGCHD al Reglamento de Ordenamiento Pesquero de Anchoveta para CHD, respecto a la E/P JOSE OLAYA (PL-4154-BM) de 21.66 m3 de cap. de bodega.</t>
  </si>
  <si>
    <t>138027-2017</t>
  </si>
  <si>
    <t>046-2017-PRODUCE/DECHDI-acaveroc</t>
  </si>
  <si>
    <t>416-2017-PRODUCE/DGPCHDI</t>
  </si>
  <si>
    <t>ROSA LUPERFINA ROSARIO CHAVEZ DE ESPINOZA</t>
  </si>
  <si>
    <t>Adecuar el permiso de pesca otorgado mediante RD. N° 375-2013-PRODUCE/DGCHD al Reglamento de Ordenamiento Pesquero de Anchoveta para CHD, respecto a la E/P LUEN (CE-22115-CM) de 29.72 m3 de cap. de bodega.</t>
  </si>
  <si>
    <t>137147-2017</t>
  </si>
  <si>
    <t>417-2017-PRODUCE/DGPCHDI</t>
  </si>
  <si>
    <t>WILMER HUMBERTO JACINTO FIESTAS, JORGE LUIS JACINTO RAMIREZ, JUANA ESPERANZA LORO GALAN, EDDY ELSA FIESTAS GONZALES</t>
  </si>
  <si>
    <t>Adecuar el permiso de pesca otorgado mediante RD. N° 253-2013-PRODUCE/DGCHD al Reglamento de Ordenamiento Pesquero de Anchoveta para CHD, respecto a la E/P EL CHOLO (PL-2129-CM) de 32.36 m3 de cap. de bodega.</t>
  </si>
  <si>
    <t>122676-2017</t>
  </si>
  <si>
    <t>039-2017-PRODUCE/DECHDI-dnavarro</t>
  </si>
  <si>
    <t>418-2017-PRODUCE/DGPCHDI</t>
  </si>
  <si>
    <t>JOSUE ANTONIO EFFIO SUCLUPE</t>
  </si>
  <si>
    <t>Otorgar al señor JOSUE ANTONIO EFFIO SUCLUPE  permiso de pesca de menor escala para operar la E/P JOSUE 2 (CO-23125-CM) y con 31.76 m3 de cap. de bodega.</t>
  </si>
  <si>
    <t>R.M. N° 429-2017-PRODUCE</t>
  </si>
  <si>
    <t>419-2017-PRODUCE/DGPCHDI</t>
  </si>
  <si>
    <t>LISTADO OPERACIÓN EUREKA LXX</t>
  </si>
  <si>
    <t>Disponer la publicación en el Portal Web del Ministerio de la Producción de diez (10) embarcaciones pesqueras en la "Operación Eureka LXX" autorizada por Resolución Ministerial N° 429-2017-PRODUCE.</t>
  </si>
  <si>
    <t>96933-2017</t>
  </si>
  <si>
    <t>057-2017-PRODUCE/DECHDI-acaveroc</t>
  </si>
  <si>
    <t>420-2017-PRODUCE/DGPCHDI</t>
  </si>
  <si>
    <t>INVERSIONES MAR DE ISABEL S.A.C.</t>
  </si>
  <si>
    <t>Otorgar a la empresa INVERSIONES MAR DE ISABEL S.A.C.  permiso de pesca de menor escala para operar la E/P NEPTUNA (HO-20941-CM) y con 32.60 m3 de cap. de bodega.</t>
  </si>
  <si>
    <t>133503-2017</t>
  </si>
  <si>
    <t>037-2017-PRODUCE/DECHDI-acaveroc</t>
  </si>
  <si>
    <t>421-2017-PRODUCE/DGPCHDI</t>
  </si>
  <si>
    <t>SERAFIN GALAN CHIMOY, GLADYS ELENA FIESTA DE GALAN</t>
  </si>
  <si>
    <t>Adecuar el permiso de pesca otorgado mediante RD. N° 254-2013-PRODUCE/DGCHD al Reglamento de Ordenamiento Pesquero de Anchoveta para CHD, respecto a la E/P EL PODEROSO DE ISRAEL (CE-28431-CM) de 25.26 m3 de cap. de bodega.</t>
  </si>
  <si>
    <t>138036-2017</t>
  </si>
  <si>
    <t>052-2017-PRODUCE/DECHDI-acaveroc</t>
  </si>
  <si>
    <t>422-2017-PRODUCE/DGPCHDI</t>
  </si>
  <si>
    <t>AGUSTIN OMAR CUSTODIO ZAVALETA, JUAN ANTONIO CUSTODIO ZAVALETA</t>
  </si>
  <si>
    <t>Adecuar el permiso de pesca otorgado mediante RD. N° 249-2014-PRODUCE/DGCHD al Reglamento de Ordenamiento Pesquero de Anchoveta para CHD, respecto a la E/P VIRGENCITA DE LA PUERTA (PL-2756-BM) de 24.50 m3 de cap. de bodega.</t>
  </si>
  <si>
    <t>138056-2017</t>
  </si>
  <si>
    <t>053-2017-PRODUCE/DECHDI-acaveroc</t>
  </si>
  <si>
    <t>423-2017-PRODUCE/DGPCHDI</t>
  </si>
  <si>
    <t xml:space="preserve">MARIO NATIVIDAD JAHUIRA CRUZ,
JUANA ARIAS DE JAHUIRA </t>
  </si>
  <si>
    <t>Adecuar el permiso de pesca otorgado mediante RD. N° 395-2013-PRODUCE/DGCHD al Reglamento de Ordenamiento Pesquero de Anchoveta para CHD, respecto a la E/P HELENA II (IO-23534-CM) de 31.66 m3 de cap. de bodega.</t>
  </si>
  <si>
    <t>137189-2017</t>
  </si>
  <si>
    <t>044-2017-PRODUCE/DECHDI-dnavarro</t>
  </si>
  <si>
    <t>424-2017-PRODUCE/DGPCHDI</t>
  </si>
  <si>
    <t>JOSE ENRIQUE CASTRO VASQUEZ</t>
  </si>
  <si>
    <t>Adecuar el permiso de pesca otorgado mediante RD. N° 281-2013-PRODUCE/DGCHD al Reglamento de Ordenamiento Pesquero de Anchoveta para CHD, respecto a la E/P MI JOSE (PL-29434-CM) de 29.01 m3 de cap. de bodega.</t>
  </si>
  <si>
    <t>133499-2017</t>
  </si>
  <si>
    <t>042-2017-PRODUCE/DECHDI-dnavarro</t>
  </si>
  <si>
    <t>425-2017-PRODUCE/DGPCHDI</t>
  </si>
  <si>
    <t>JOSE HIPOLITO GALAN OROZCO</t>
  </si>
  <si>
    <t>Adecuar el permiso de pesca otorgado mediante RD. N° 293-2013-PRODUCE/DGCHD al Reglamento de Ordenamiento Pesquero de Anchoveta para CHD, respecto a la E/P NAYLAMP II (PL-28513-CM) de 32.19 m3 de cap. de bodega.</t>
  </si>
  <si>
    <t>134528-2017</t>
  </si>
  <si>
    <t>041-2017-PRODUCE/DECHDI-dnavarro</t>
  </si>
  <si>
    <t>426-2017-PRODUCE/DGPCHDI</t>
  </si>
  <si>
    <t>KELLY MARLENE FLORES TORRES</t>
  </si>
  <si>
    <t>Adecuar el permiso de pesca otorgado mediante RD. N° 362-2013-PRODUCE/DGCHD al Reglamento de Ordenamiento Pesquero de Anchoveta para CHD, respecto a la E/P SAMANTHA (CE-28407-CM) de 24.60 m3 de cap. de bodega.</t>
  </si>
  <si>
    <t>133501-2017</t>
  </si>
  <si>
    <t>040-2017-PRODUCE/DECHDI-dnavarro</t>
  </si>
  <si>
    <t>427-2017-PRODUCE/DGPCHDI</t>
  </si>
  <si>
    <t>Adecuar el permiso de pesca otorgado mediante RD. N° 314-2013-PRODUCE/DGCHD al Reglamento de Ordenamiento Pesquero de Anchoveta para CHD, respecto a la E/P MARIA JULITA (CE-23571-CM) de 28.82 m3 de cap. de bodega.</t>
  </si>
  <si>
    <t>90138-2017-1</t>
  </si>
  <si>
    <t>043-2017-PRODUCE/DECHDI-dnavarro</t>
  </si>
  <si>
    <t>428-2017-PRODUCE/DGPCHDI</t>
  </si>
  <si>
    <t>MIRTHA MICHAL FLORE TORRES</t>
  </si>
  <si>
    <t>Adecuar el permiso de pesca otorgado mediante RD. N° 363-2013-PRODUCE/DGCHD al Reglamento de Ordenamiento Pesquero de Anchoveta para CHD, respecto a la E/P SABRINA (CE-28408-CM) de 24.60 m3 de cap. de bodega.</t>
  </si>
  <si>
    <t>129262-2017</t>
  </si>
  <si>
    <t>015-2017-PRODUCE/DECHDI-amaya</t>
  </si>
  <si>
    <t>033-2017-PRODUCE/DECHDI-mrodriguezu</t>
  </si>
  <si>
    <t>429-2017-PRODUCE/DGPCHDI</t>
  </si>
  <si>
    <t>PESQUERA ZOILA ROSA S.A.C.</t>
  </si>
  <si>
    <t>Otorgar a favor de  la empresa PESQUERA ZOILA ROSA S.A.C., autorización de incremento de flota para construir una nueva E/P de 109.32 m3 de cap. Bodega, vía sust. de la E/P no siniestrada ZOILA ROSA.</t>
  </si>
  <si>
    <t>114775-2017</t>
  </si>
  <si>
    <t>081-2017-PRODUCE/DECHDI-aparedesv</t>
  </si>
  <si>
    <t>430-2017-PRODUCE/DGPCHDI</t>
  </si>
  <si>
    <t>PESDEL S.A.</t>
  </si>
  <si>
    <t>N° 19 RENOVACIÓN DEL PERMISO DE PESCA Y LICENCIA DE  PROCESAMIENTO PARA EMBARCACIONES DE BANDERA  EXTRANJERA</t>
  </si>
  <si>
    <t>IMPROCEDENTE</t>
  </si>
  <si>
    <t>Declarar improcedente la solicitud de anulación y/o caducidad de la renovación del permiso de pesca para operar la E/P denominada FORTICA (P-04-00852) correspondiente al período comprendido entre el 22 de mayo al 22 de junio de 2017, presentada por la empresa PESDEL S.A. mediante registro N° 00116579-2017.</t>
  </si>
  <si>
    <t>123622-2017</t>
  </si>
  <si>
    <t>059-2017-PRODUCE/DECHDI-jdelatorre</t>
  </si>
  <si>
    <t>431-2017-PRODUCE/DGPCHDI</t>
  </si>
  <si>
    <t>Aprobar a favor de la EMPRESA PESQUERA CUSTODIO S.R.L. 
 el cambio de titular del permiso de pesca de la E/P MI AGUSTIN (PL-3654-CM) y 34.92 m3 de cap. de bodega. Vigencia condicionada</t>
  </si>
  <si>
    <t>104736-2017</t>
  </si>
  <si>
    <t>019-2017-PRODUCE/DECHDI-pencinas</t>
  </si>
  <si>
    <t>074-2017-PRODUCE/DECHDI-jvasquezm</t>
  </si>
  <si>
    <t>432-2017-PRODUCE/DGPCHDI</t>
  </si>
  <si>
    <t>PESQUERA DON ABELARDO S.A.C.</t>
  </si>
  <si>
    <t>Otorgar a favor de  la empresa PESQUERA DON ABELARDO S.A.C., autorización de incremento de flota para construir una nueva E/P de 111.36 m3 de cap. bodega, vía sust. de la E/P  siniestrada DON ABELARDO (CO-4537-CM). Cancelar el permiso de pesca de la referida E/P.</t>
  </si>
  <si>
    <t>136697-2017</t>
  </si>
  <si>
    <t>046-2017-PRODUCE/DECHDI-dnavarro</t>
  </si>
  <si>
    <t>433-2017-PRODUCE/DGPCHDI</t>
  </si>
  <si>
    <t>Adecuar el permiso de pesca otorgado mediante RD. N° 132-2014-PRODUCE/DGCHD al Reglamento de Ordenamiento Pesquero de Anchoveta para CHD, respecto a la E/P ADEMIR (CE-26533-CM) de 30.85 m3 de cap. de bodega.</t>
  </si>
  <si>
    <t>137664-2017</t>
  </si>
  <si>
    <t>055-2017-PRODUCE/DECHDI-acaveroc</t>
  </si>
  <si>
    <t>434-2017-PRODUCE/DGPCHDI</t>
  </si>
  <si>
    <t>Adecuar el permiso de pesca otorgado mediante RD. N° 303-2013-PRODUCE/DGCHD al Reglamento de Ordenamiento Pesquero de Anchoveta para CHD, respecto a la E/P ROSA HERMINIA (PT-29738-CM) de 32.08 m3 de cap. de bodega.</t>
  </si>
  <si>
    <t>138199-2017</t>
  </si>
  <si>
    <t>045-2017-PRODUCE/DECHDI-dnavarro</t>
  </si>
  <si>
    <t>435-2017-PRODUCE/DGPCHDI</t>
  </si>
  <si>
    <t>ENZO ACHILLE LESCANO VERGARA</t>
  </si>
  <si>
    <t>Adecuar el permiso de pesca otorgado mediante RD. N° 401-2013-PRODUCE/DGCHD al Reglamento de Ordenamiento Pesquero de Anchoveta para CHD, respecto a la E/P THALIA (CE-22679-BM) de 13.88 m3 de cap. de bodega.</t>
  </si>
  <si>
    <t>138035-2017</t>
  </si>
  <si>
    <t>056-2017-PRODUCE/DECHDI-acaveroc</t>
  </si>
  <si>
    <t>436-2017-PRODUCE/DGPCHDI</t>
  </si>
  <si>
    <t>JOSE FREDY SUCLUPE URCIA</t>
  </si>
  <si>
    <t>Adecuar el permiso de pesca otorgado mediante RD. N° 233-2014-PRODUCE/DGCHD al Reglamento de Ordenamiento Pesquero de Anchoveta para CHD, respecto a la E/P DIOS ES MI GUIA (PT-2711-CM) de 16.80 m3 de cap. de bodega.</t>
  </si>
  <si>
    <t>129438-2017</t>
  </si>
  <si>
    <t>012-2017-PRODUCE/DECHDI-pencinas</t>
  </si>
  <si>
    <t>060-2017-PRODUCE/DECHDI-jdelatorre</t>
  </si>
  <si>
    <t>437-2017-PRODUCE/DGPCHDI</t>
  </si>
  <si>
    <t>Otorgar a favor de  la empresa PESQUERA PACIFICO DEL NORTE S.A.C., autorización de incremento de flota para construir una nueva E/P de 98.34 m3 de cap. bodega, vía sust. de la E/P no  siniestrada SEÑOR DEL MAR IV (PT-14031-CM).</t>
  </si>
  <si>
    <t>132333-2017</t>
  </si>
  <si>
    <t>018-2017-PRODUCE/DPCHDI-nsullon</t>
  </si>
  <si>
    <t>438-2017-PRODUCE/DGPCHDI</t>
  </si>
  <si>
    <t>Rectificar el error material contenido en el artículo 1 de la RD. N° 167-2017-PRODUCE/DGPCHDI, en el extremo referido a la dirección domiciliaria del EIP en que se ubica la planta de procesamiento pesquero para la producción de harina de pescado de ACP.</t>
  </si>
  <si>
    <t>RVM. N° 035-2017-PRODUCE/DVPA</t>
  </si>
  <si>
    <t>084-2017-PRODUCE/DECHDI-aparedesv</t>
  </si>
  <si>
    <t>439-2017-PRODUCE/DGPCHDI</t>
  </si>
  <si>
    <t>CRISTO DE SALVADOR S.A.C.</t>
  </si>
  <si>
    <t>Aprobar a favor de la empresa CRISTO DE SALVADOR S.A.C.el cambio de titular del permiso de pesca de la E/P FERNANDO'S 1 (PT-28169-CM) y con 32.51 m3 de cap. de bodega, para la extracción de anchoveta para CHD</t>
  </si>
  <si>
    <t>143576-2017</t>
  </si>
  <si>
    <t>059-2017-PRODUCE/DECHDI-acaveroc</t>
  </si>
  <si>
    <t>440-2017-PRODUCE/DGPCHDI</t>
  </si>
  <si>
    <t>JUAN NICOLAY COLINA PAREDES</t>
  </si>
  <si>
    <t>Adecuar el permiso de pesca otorgado mediante RD. N° 152-2014-PRODUCE/DGCHD al Reglamento de Ordenamiento Pesquero de Anchoveta para CHD, respecto a la E/P WILIAM Y LUIS (PT-28210-BM) de 16.23 m3 de cap. de bodega.</t>
  </si>
  <si>
    <t>138206-2017</t>
  </si>
  <si>
    <t>050-2017-PRODUCE/DECHDI-dnavarro</t>
  </si>
  <si>
    <t>441-2017-PRODUCE/DGPCHDI</t>
  </si>
  <si>
    <t>Adecuar el permiso de pesca otorgado mediante RD. N° 196-2014-PRODUCE/DGCHD al Reglamento de Ordenamiento Pesquero de Anchoveta para CHD, respecto a la E/P HUANCHAQUITO II (CE-19926-CM) de 24.29 m3 de cap. de bodega.</t>
  </si>
  <si>
    <t>138055-2017</t>
  </si>
  <si>
    <t>054-2017-PRODUCE/DECHDI-acaveroc</t>
  </si>
  <si>
    <t>442-2017-PRODUCE/DGPCHDI</t>
  </si>
  <si>
    <t>Adecuar el permiso de pesca otorgado mediante RD. N° 387-2013-PRODUCE/DGCHD al Reglamento de Ordenamiento Pesquero de Anchoveta para CHD, respecto a la E/P HELENA (IO-20930-BM) de 21.83 m3 de cap. de bodega.</t>
  </si>
  <si>
    <t>138779-2017</t>
  </si>
  <si>
    <t>051-2017-PRODUCE/DECHDI-dnavarro</t>
  </si>
  <si>
    <t>443-2017-PRODUCE/DGPCHDI</t>
  </si>
  <si>
    <t>YURI WALTER RIOS DIAZ</t>
  </si>
  <si>
    <t>Adecuar el permiso de pesca otorgado mediante RD. N° 259-2013-PRODUCE/DGCHD al Reglamento de Ordenamiento Pesquero de Anchoveta para CHD, respecto a la E/P DON GUILLERMO (CE-22533-BM) de 19.93 m3 de cap. de bodega.</t>
  </si>
  <si>
    <t>144023-2017</t>
  </si>
  <si>
    <t>058-2017-PRODUCE/DECHDI-acaveroc</t>
  </si>
  <si>
    <t>444-2017-PRODUCE/DGPCHDI</t>
  </si>
  <si>
    <t>FERNANDO HERMENEJILDO CANELO HUASASQUICHE</t>
  </si>
  <si>
    <t>Adecuar el permiso de pesca otorgado mediante RD. N° 388-2013-PRODUCE/DGCHD al Reglamento de Ordenamiento Pesquero de Anchoveta para CHD, respecto a la E/P PAMELA FERNANDA (PS-22721-CM) de 17.75 m3 de cap. de bodega.</t>
  </si>
  <si>
    <t>143766-2017</t>
  </si>
  <si>
    <t>049-2017-PRODUCE/DECHDI-dnavarro</t>
  </si>
  <si>
    <t>445-2017-PRODUCE/DGPCHDI</t>
  </si>
  <si>
    <t>JAVIER ALFREDO GIRALDO GIRALDO, ROCIO ISABEL PEREZ ZAFRA</t>
  </si>
  <si>
    <t>Adecuar el permiso de pesca otorgado mediante RD. N° 119-2014-PRODUCE/DGCHD al Reglamento de Ordenamiento Pesquero de Anchoveta para CHD, respecto a la E/P JAVIER ANTONIO (PT-5681-BM) de 31.90 m3 de cap. de bodega.</t>
  </si>
  <si>
    <t>131696-2017</t>
  </si>
  <si>
    <t>014-2017-PRODUCE/DECHDI-pencinas</t>
  </si>
  <si>
    <t>061-2017-PRODUCE/DECHDI-jdelatorre</t>
  </si>
  <si>
    <t>446-2017-PRODUCE/DGPCHDI</t>
  </si>
  <si>
    <t>CONSORCIO MUZA S.A.C.</t>
  </si>
  <si>
    <t>Otorgar a favor de  la empresa CONSORCIO MUZA S.A.C., autorización de incremento de flota para construir una nueva E/P de 109.40 m3 de cap. bodega, vía sust. de la E/P no  siniestrada MI CONSUELO (PT-4242-CM).</t>
  </si>
  <si>
    <t>137309-2017</t>
  </si>
  <si>
    <t>055-2017-PRODUCE/DECHDI-dnavarro</t>
  </si>
  <si>
    <t>447-2017-PRODUCE/DGPCHDI</t>
  </si>
  <si>
    <t>ZULLYANITA TORRES BRINGAS, ERIBERDTH SEGURA BARDALES</t>
  </si>
  <si>
    <t>Adecuar el permiso de pesca otorgado mediante RD. N° 206-2014-PRODUCE/DGCHD al Reglamento de Ordenamiento Pesquero de Anchoveta para CHD, respecto a la E/P ALBATROS (TA-6038-CM) de 31.67 m3 de cap. de bodega.</t>
  </si>
  <si>
    <t>114778-2017</t>
  </si>
  <si>
    <t>048-2017-PRODUCE/DGPCHDI-elopezb</t>
  </si>
  <si>
    <t>448-2017-PRODUCE/DGPCHDI</t>
  </si>
  <si>
    <t>Otorgar a la empresa PESDEL S.A. representada por el señor RUDY BILL NEYRA BALTA, permiso de pesca para operar la E/P de cerco de bandera ecuatoriana LIZI para la extracción de Atun con destino al CHD.</t>
  </si>
  <si>
    <t>Declarar improcedente la solicitud de renuncia con eficacia anticipada al permiso de pesca para operar la E/P denominada LIZI de matricula (P-00-00788) correspondiente al periodo del 16/05/2017 al 11/08/2017, presentada por la empresa PESDEL S.A.</t>
  </si>
  <si>
    <t>116733-2017</t>
  </si>
  <si>
    <t>449-2017-PRODUCE/DGPCHDI</t>
  </si>
  <si>
    <t>JULLIANA ELIZABETH MORAN RUIZ</t>
  </si>
  <si>
    <t>Otorgar a la señora JULLIANA ELIZABETH MORAN RUIZ  permiso de pesca de menor escala para operar la E/P SANTA RITA (PT-3908-CM) y con 22.27 m3 de cap. de bodega.</t>
  </si>
  <si>
    <t>134697-2017</t>
  </si>
  <si>
    <t>054-2017-PRODUCE/DECHDI-dnavarro</t>
  </si>
  <si>
    <t>450-2017-PRODUCE/DGPCHDI</t>
  </si>
  <si>
    <t>PRESENTACION ECHE PAZO</t>
  </si>
  <si>
    <t>Adecuar el permiso de pesca otorgado mediante RD. N° 368-2014-PRODUCE/DGCHD al Reglamento de Ordenamiento Pesquero de Anchoveta para CHD, respecto a la E/P DIANA MARIA (PT-12977-BM) de 24.71 m3 de cap. de bodega.</t>
  </si>
  <si>
    <t>140415-2017</t>
  </si>
  <si>
    <t>060-2017-PRODUCE/DECHDI-acaveroc</t>
  </si>
  <si>
    <t>451-2017-PRODUCE/DGPCHDI</t>
  </si>
  <si>
    <t>PORCIANO FIESTAS FIESTAS</t>
  </si>
  <si>
    <t>Adecuar el permiso de pesca otorgado mediante RD. N° 273-2013-PRODUCE/DGCHD al Reglamento de Ordenamiento Pesquero de Anchoveta para CHD, respecto a la E/P LUZ DIVINA (PL-17742-BM) de 15.00 m3 de cap. de bodega.</t>
  </si>
  <si>
    <t>142139-2017</t>
  </si>
  <si>
    <t>061-2017-PRODUCE/DECHDI-acaveroc</t>
  </si>
  <si>
    <t>452-2017-PRODUCE/DGPCHDI</t>
  </si>
  <si>
    <t>MARIA INOCENTA SANTAMARIA SANTISTEBAN</t>
  </si>
  <si>
    <t>Adecuar el permiso de pesca otorgado mediante RD. N° 258-2013-PRODUCE/DGCHD al Reglamento de Ordenamiento Pesquero de Anchoveta para CHD, respecto a la E/P VIVIANA (PL-22725-CM) de 29.51 m3 de cap. de bodega.</t>
  </si>
  <si>
    <t>134896-2017</t>
  </si>
  <si>
    <t>053-2017-PRODUCE/DECHDI-dnavarro</t>
  </si>
  <si>
    <t>453-2017-PRODUCE/DGPCHDI</t>
  </si>
  <si>
    <t>Adecuar el permiso de pesca otorgado mediante RD. N° 384-2013-PRODUCE/DGCHD al Reglamento de Ordenamiento Pesquero de Anchoveta para CHD, respecto a la E/P HILLARY I (CE-34953-CM) de 32.55 m3 de cap. de bodega.</t>
  </si>
  <si>
    <t>130326-2017</t>
  </si>
  <si>
    <t>062-2017-PRODUCE/DECHDI-jdelatorre</t>
  </si>
  <si>
    <t>454-2017-PRODUCE/DGPCHDI</t>
  </si>
  <si>
    <t>MERCEDES MAGDALENA RUIZ RUMICHE</t>
  </si>
  <si>
    <t>Aprobar a favor del señor MERCEDES MAGDALENA RUIZ RUMICHE,  el cambio de titular del permiso de pesca de la E/P PODEROSO CAUTIVO (PT-11862-CM) y 73.51 m3 de cap. de bodega. Vigencia condicionada</t>
  </si>
  <si>
    <t>138914-2017</t>
  </si>
  <si>
    <t>048-2017-PRODUCE/DECHDI-dnavarro</t>
  </si>
  <si>
    <t>455-2017-PRODUCE/DGPCHDI</t>
  </si>
  <si>
    <t>GUILLERMO CHERRE NUNURA</t>
  </si>
  <si>
    <t>Adecuar el permiso de pesca otorgado mediante RD. N° 358-2013-PRODUCE/DGCHD al Reglamento de Ordenamiento Pesquero de Anchoveta para CHD, respecto a la E/P DON GUILLERMO (PT-22169-CM) de 31.94 m3 de cap. de bodega.</t>
  </si>
  <si>
    <t>RD. N° 311-2013-PRODUCE/DGCHD</t>
  </si>
  <si>
    <t>086-2017-PRODUCE/DECHDI-aparedesv</t>
  </si>
  <si>
    <t>456-2017-PRODUCE/DGPCHDI</t>
  </si>
  <si>
    <t>PESCADORES ARTESANALES SANTA RITA S.A.C.</t>
  </si>
  <si>
    <t>ERROR MATERIAL</t>
  </si>
  <si>
    <t>Rectificar el error material contenido en la RD. N° 311-2013-PRODUCE/DGCHD,referido a la matrícula de la E/P AIDA (EX MARIA ANA), donde dice CE-2781-BM, debe decir CE-2781-CM.</t>
  </si>
  <si>
    <t>RD. N° 369-2013-PRODUCE/DGCHD</t>
  </si>
  <si>
    <t>085-2017-PRODUCE/DECHDI-aparedesv</t>
  </si>
  <si>
    <t>457-2017-PRODUCE/DGPCHDI</t>
  </si>
  <si>
    <t>CESAR PERCY PANTA ECA</t>
  </si>
  <si>
    <t>Rectificar el error material contenido en la RD. N° 369-2013-PRODUCE/DGCHD,referido a la capacidad de bodega de la E/P SEÑOR CAUTIVO II, donde dice 31.94 M3, debe decir 29.96 m3</t>
  </si>
  <si>
    <t>136699-2017</t>
  </si>
  <si>
    <t>057-2017-PRODUCE/DECHDI-dnavarro</t>
  </si>
  <si>
    <t>458-2017-PRODUCE/DGPCHDI</t>
  </si>
  <si>
    <t>Adecuar el permiso de pesca otorgado mediante RD. N° 304-2013-PRODUCE/DGCHD al Reglamento de Ordenamiento Pesquero de Anchoveta para CHD, respecto a la E/P ROSA DELIA I (CO-23368-CM) de 31.16 m3 de cap. de bodega.</t>
  </si>
  <si>
    <t>85308-2017</t>
  </si>
  <si>
    <t>003-2017-PRODUCE/DPCHDI-jdeolarte</t>
  </si>
  <si>
    <t>459-2017-PRODUCE/DGPCHDI</t>
  </si>
  <si>
    <t>PESQUERA MARIA MILAGROS S.R.L. EN LIQUIDACION</t>
  </si>
  <si>
    <t>Declarar improcedente la solicitud de cambio de titular otorgada a la empresa PESCA PERU TAMBO DE MORA NORTE S.A. mediante RD. N° 020-2000/PE/DGEPP correspondiente a la planta de producción de harina de pescado con una cap. de 132 t/h, ubicada en el distrito de Tambo de Mora, presentada por la empresa MEDITERRANEO FISH S.A.C.</t>
  </si>
  <si>
    <t>121320-2017</t>
  </si>
  <si>
    <t>017-2017-PRODUCE/DECHDI-pencinas</t>
  </si>
  <si>
    <t>079-2017-PRODUCE/DECHDI-jvasquezm</t>
  </si>
  <si>
    <t>460-2017-PRODUCE/DGPCHDI</t>
  </si>
  <si>
    <t>Otorgar a favor de  los sres.FELIPA R. OROSCO NUNTON y VICTOR G. OROSCO NUNTON, autorización de incremento de flota para construir una nueva E/P de 95.39 m3 de cap. bodega, vía sust. de la E/P no  siniestrada VICTORIA (SY-5984-CM).</t>
  </si>
  <si>
    <t>135811-2017</t>
  </si>
  <si>
    <t>056-2017-PRODUCE/DECHDI-dnavarro</t>
  </si>
  <si>
    <t>461-2017-PRODUCE/DGPCHDI</t>
  </si>
  <si>
    <t>Adecuar el permiso de pesca otorgado mediante RD. N° 369-2013-PRODUCE/DGCHD al Reglamento de Ordenamiento Pesquero de Anchoveta para CHD, respecto a la E/P SEÑOR CAUTIVO II (PT-5380-CM) de 29.96 m3 de cap. de bodega.</t>
  </si>
  <si>
    <t>143762-2017</t>
  </si>
  <si>
    <t>052-2017-PRODUCE/DECHDI-dnavarro</t>
  </si>
  <si>
    <t>462-2017-PRODUCE/DGPCHDI</t>
  </si>
  <si>
    <t>Adecuar el permiso de pesca otorgado mediante RD. N° 311-2013-PRODUCE/DGCHD al Reglamento de Ordenamiento Pesquero de Anchoveta para CHD, respecto a la E/P AIDA (CE-2781-CM) de 15.01 m3 de cap. de bodega.</t>
  </si>
  <si>
    <t>108080-2017</t>
  </si>
  <si>
    <t>095-2017-PRODUCE/DECHDI-csaenz</t>
  </si>
  <si>
    <t>080-2017-PRODUCE/DECHDI-aparedesv</t>
  </si>
  <si>
    <t>463-2017-PRODUCE/DGPCHDI</t>
  </si>
  <si>
    <t>COMPAÑÍA MINERA SHALIPAYCO S.A.</t>
  </si>
  <si>
    <t>Modificar a solicitud de la empresa COMPAÑÍA MINERA SHALIPAYCO S.A. el artículo 1 de la RD. N° 513-2016-PRODUCE/DGCHD, en la cual se otrogó determinada autorización para efectuar investigación pesquera con extracción de muestras de espcímenes hidrobiológicos.</t>
  </si>
  <si>
    <t>R.M. N° 439-2017-PRODUCE</t>
  </si>
  <si>
    <t>019-2017-PRODUCE/DGPCHDI-acanepa</t>
  </si>
  <si>
    <t>464-2017-PRODUCE/DGPCHDI</t>
  </si>
  <si>
    <t>LISTADO OPERACIÓN MERLUZA XXVI</t>
  </si>
  <si>
    <t>Disponer la publicación en el portal web del Ministerio de la Producción de la relación de 8 embarcaciones pesqueras que partciparán en la actividad de investigación pesquera denominada "Operación Merluza XXVI" autorizada por RM. N° 439-2017-PRODUCE.</t>
  </si>
  <si>
    <t>8570-2017</t>
  </si>
  <si>
    <t>108-2017-PRODUCE/DECHDI-csaenz</t>
  </si>
  <si>
    <t>087-2017-PRODUCE/DECHDI-aparedesv</t>
  </si>
  <si>
    <t>465-2017-PRODUCE/DGPCHDI</t>
  </si>
  <si>
    <t>GEOPARK PERU S.A.C.</t>
  </si>
  <si>
    <t>Otorgar a la empresa GEOPARK PERU S.A.C. autorización para efectuar investigación pesquera con extracción de muestras de especímenes hidrobiológicos, sin valor comercial y sin uso de embarcación pesquera.</t>
  </si>
  <si>
    <t>137242-2017, 137243-2017</t>
  </si>
  <si>
    <t>018-2017-PRODUCE/DECHDI-pencinas</t>
  </si>
  <si>
    <t>466-2017-PRODUCE/DGPCHDI</t>
  </si>
  <si>
    <t>Declarar quer el permiso de pesca otorgado mediante RD. N° 105-2017-PRODUCE/DGPCHDI para operar la E/P  de matrícula PL18107-CM de 57.63 m3 de cap. de bodega, ha sido modificado en el extremo del nombre de la E/P, de ROXANA a ROXANA 3.</t>
  </si>
  <si>
    <t>111119-2017</t>
  </si>
  <si>
    <t>091-2017-PRODUCE/DECHDI-csaenz</t>
  </si>
  <si>
    <t>076-2017-PRODUCE/DECHDI-aparedesv</t>
  </si>
  <si>
    <t>467-2017-PRODUCE/DGPCHDI</t>
  </si>
  <si>
    <t>TRANSPORTADORA DE GAS DEL PERU S.A.</t>
  </si>
  <si>
    <t>Otorgar a la empresa TRANSPORTADORA DE GAS DEL PERU S.A.C. autorización para efectuar investigación pesquera con extracción de muestras de especímenes hidrobiológicos, sin valor comercial y sin uso de embarcación pesquera.</t>
  </si>
  <si>
    <t>138231-2017</t>
  </si>
  <si>
    <t>018-2017-PRODUCE/DPCHDI-zquispe</t>
  </si>
  <si>
    <t>023-2017-PRODUCE/DPCHDI-nsullon</t>
  </si>
  <si>
    <t>468-2017-PRODUCE/DGPCHDI</t>
  </si>
  <si>
    <t>KDN PERU S.A.C.</t>
  </si>
  <si>
    <t>Otorgar a la empresa KDN PERU S.A.C. licencia para operar la planta de procesamiento pesquero para la producción de curado  con una cap. instalada de 0.36 t/mes, provenientes de las especies Tiburon Azul y Tiburon Diamante con detsino al CHD, ubicado en Ilo.</t>
  </si>
  <si>
    <t>136748-2017</t>
  </si>
  <si>
    <t>065-2017-PRODUCE/DECHDI-jdelatorre</t>
  </si>
  <si>
    <t>469-2017-PRODUCE/DGPCHDI</t>
  </si>
  <si>
    <t>PESQUERA GROBET S.A.C.</t>
  </si>
  <si>
    <t>Aprobar a favor de la empresa PESQUERA GROBET S.A.C. el cambio de titular del permiso de pesca para operar la E/P KAROL (HO-1759-PM) y 107.60 m3 de cap. de bodega.</t>
  </si>
  <si>
    <t>138920-2017</t>
  </si>
  <si>
    <t>470-2017-PRODUCE/DGPCHDI</t>
  </si>
  <si>
    <t>PABLO CESAR CHERRE PERICHE</t>
  </si>
  <si>
    <t>Adecuar el permiso de pesca otorgado mediante RD. N° 335-2013-PRODUCE/DGCHD al Reglamento de Ordenamiento Pesquero de Anchoveta para CHD, respecto a la E/P DON GUILLERMO IV (PL-22459-CM) de 31.27 m3 de cap. de bodega.</t>
  </si>
  <si>
    <t>83161-2017</t>
  </si>
  <si>
    <t>076-2017-PRODUCE/DECHDI-csaenz</t>
  </si>
  <si>
    <t>074-2017-PRODUCE/DECHDI-aparedesv</t>
  </si>
  <si>
    <t>471-2017-PRODUCE/DGPCHDI</t>
  </si>
  <si>
    <t>MARCOBRE S.A.C.</t>
  </si>
  <si>
    <t>Otorgar a la empresa MARCOBRE S.A.C. autorización para efectuar investigación pesquera con extracción de muestras de especímenes hidrobiológicos, sin valor comercial y sin uso de embarcación pesquera.</t>
  </si>
  <si>
    <t>108670-2017</t>
  </si>
  <si>
    <t>096-2017-PRODUCE/DECHDI-csaenz</t>
  </si>
  <si>
    <t>077-2017-PRODUCE/DECHDI-aparedesv</t>
  </si>
  <si>
    <t>472-2017-PRODUCE/DGPCHDI</t>
  </si>
  <si>
    <t>SAN MIGUEL ENERGIA S.A.C.</t>
  </si>
  <si>
    <t>Otorgar a la empresa SAN MIGUEL ENERGIA S.A.C. autorización para efectuar investigación pesquera con extracción de muestras de especímenes hidrobiológicos, sin valor comercial y sin uso de embarcación pesquera.</t>
  </si>
  <si>
    <t>136746-2017</t>
  </si>
  <si>
    <t>063-2017-PRODUCE/DECHDI-jdelatorre</t>
  </si>
  <si>
    <t>473-2017-PRODUCE/DGPCHDI</t>
  </si>
  <si>
    <t>Aprobar a favor de la empresa PESQUERA GROBET S.A.C. el cambio de titular del permiso de pesca para operar la E/P JABET (HO-13537-CM) y 50.21 m3 de cap. de bodega.</t>
  </si>
  <si>
    <t>104982-2017</t>
  </si>
  <si>
    <t>098-2017-PRODUCE/DECHDI-csaenz</t>
  </si>
  <si>
    <t>078-2017-PRODUCE/DECHDI-aparedesv</t>
  </si>
  <si>
    <t>474-2017-PRODUCE/DGPCHDI</t>
  </si>
  <si>
    <t>145439-2017</t>
  </si>
  <si>
    <t>064-2017-PRODUCE/DECHDI-jdelatorre</t>
  </si>
  <si>
    <t>475-2017-PRODUCE/DGPCHDI</t>
  </si>
  <si>
    <t>BIGBERTO LLONTOP LUMBRES, BARTOLA EFFIO DE LLONTOP</t>
  </si>
  <si>
    <t>Declarar que el permiso de pesca otorgado mediante RD. N° 230-2003-PRODUCE/DGPCHDI para operar la E/P  MI ZOILITA  de 34.20 m3 de cap. de bodega, ha sido modificado en el extremo de la cap, de bodega, de PL-18085-BM a PL-18085-CM.</t>
  </si>
  <si>
    <t>R.D. N° 464-2017-PRODUCE/DGPCHDI</t>
  </si>
  <si>
    <t>020-2017-PRODUCE/DGPCHDI-acanepa</t>
  </si>
  <si>
    <t>476-2017-PRODUCE/DGPCHDI</t>
  </si>
  <si>
    <t>Modificar la  relación de embarcaciones autorizadas para participar en la "Operación Merluza XXVI" aprobada por RD. N° 464-2017-PRODUCE/DGPCHDI.</t>
  </si>
  <si>
    <t>136749-2017</t>
  </si>
  <si>
    <t>066-2017-PRODUCE/DECHDI-jdelatorre</t>
  </si>
  <si>
    <t>477-2017-PRODUCE/DGPCHDI</t>
  </si>
  <si>
    <t>Declarar improcedente la solicitud de cambio de titular del permiso de pesca para operar la E/P MARIA FRANCISCA (PL-4168-CM) y 47.52 m3 de cap. de bodega, presentada por la empresa PESQUERA GROBET S.A.C., mediante registro N° 00136749-2017.</t>
  </si>
  <si>
    <t>116188-2017</t>
  </si>
  <si>
    <t>044-2017-PRODUCE/DECHDI-rmoralesc</t>
  </si>
  <si>
    <t>478-2017-PRODUCE/DGPCHDI</t>
  </si>
  <si>
    <t>DESISTIMIENTO DE SOLICITUD DE ASOCIACION DEFINITIVA</t>
  </si>
  <si>
    <t>Aceptar el desistimiento del procedimiento correspondiente a la solicitud de incorporación definitiva del PMCE de la E/P FORTUNO (PT-6007-CM) a la E/P INCA 2 (PT-1725-CM) para la extracción del recurso  Merluza, presentado por PESQUERA TERRANOVA S.A.C. mediante registro N° 00116188-2017.</t>
  </si>
  <si>
    <t>143234-2017, 143982-2017</t>
  </si>
  <si>
    <t>005-2017-PRODUCE/DPCHDI-jdeolarte</t>
  </si>
  <si>
    <t>479-2017-PRODUCE/DGPCHDI</t>
  </si>
  <si>
    <t>Declarar la conservación del acto administrativo contenido en la RD. N° 382-2015-PRODUCE/DGCHI del 15/06/2015, que otorgó a favor de CFG INVESTMENT S.A.C. "autorización para la instalación de una planta de producción de HPACP de 40 a 177 t/h, ubicada en Tambo de Mora, Chincha,Ica.</t>
  </si>
  <si>
    <t>80478-2014</t>
  </si>
  <si>
    <t>053-2017-PRODUCE/DECHDI-elopezb</t>
  </si>
  <si>
    <t>480-2017-PRODUCE/DGPCHDI</t>
  </si>
  <si>
    <t>Aceptar el desistimiento del procedimiento correspondiente a la solicitud de cambio de titular del permiso de pesca de menor escala para operar la E/P INMACULADA (TA-01922-BM) presentada por la empresa CORPORACION BETA S.A.C.</t>
  </si>
  <si>
    <t>72846-2014</t>
  </si>
  <si>
    <t>052-2017-PRODUCE/DECHDI-elopezb</t>
  </si>
  <si>
    <t>481-2017-PRODUCE/DGPCHDI</t>
  </si>
  <si>
    <t>Aceptar el desistimiento del procedimiento correspondiente a la solicitud de cambio de titular del permiso de pesca de menor escala para operar la E/P NATY 2 (CE-21076-BM) presentada por la empresa CORPORACION BETA S.A.C.</t>
  </si>
  <si>
    <t>140417-2017</t>
  </si>
  <si>
    <t>051-2017-PRODUCE/DECHDI-elopezb</t>
  </si>
  <si>
    <t>482-2017-PRODUCE/DGPCHDI</t>
  </si>
  <si>
    <t>EDALMIRA PEÑA BERROSPI</t>
  </si>
  <si>
    <t>Adecuar el permiso de pesca otorgado mediante RD. N° 288-2013-PRODUCE/DGCHD al Reglamento de Ordenamiento Pesquero de Anchoveta para CHD, respecto a la E/P DON TINO  (CO-22513-CM) de 31.17 m3 de cap. de bodega.</t>
  </si>
  <si>
    <t>134286-2017</t>
  </si>
  <si>
    <t>119-2017-PRODUCE/DECHDI-csaenz</t>
  </si>
  <si>
    <t>046-2017-PRODUCE/DECHDI-rmoralesc</t>
  </si>
  <si>
    <t>483-2017-PRODUCE/DGPCHDI</t>
  </si>
  <si>
    <t>NAVISAN S.A.</t>
  </si>
  <si>
    <t>Otorgar a la empresa NAVISAN S.A. autorización para efectuar investigación pesquera con extracción de muestras de especímenes hidrobiológicos, sin valor comercial y sin uso de embarcación pesquera.</t>
  </si>
  <si>
    <t>127349-2017</t>
  </si>
  <si>
    <t>019-2017-PRODUCE/DECHDI-cgonzalez</t>
  </si>
  <si>
    <t>484-2017-PRODUCE/DGPCHDI</t>
  </si>
  <si>
    <t>Otorgar a la empresa PTC ARMADORES S.A.C.  permiso de pesca de menor escala para operar la E/P PTC 5 (TA-38070-CM) y con 22.98 m3 de cap. de bodega.</t>
  </si>
  <si>
    <t>122665-2017</t>
  </si>
  <si>
    <t>037-2017-PRODUCE/DECHDI-mrodriguezu</t>
  </si>
  <si>
    <t>485-2017-PRODUCE/DGPCHDI</t>
  </si>
  <si>
    <t>PESQUERA CYMAR S.A.C.</t>
  </si>
  <si>
    <t>Aprobar a favor de la empresa PESQUERA CYMAR S.A.C. el cambio de titular del permiso de pesca para operar la E/P JOSE DEL CARMEN (HO-17662-CM) y 33.60 m3 de cap. de bodega. Vigencia condicionada</t>
  </si>
  <si>
    <t>117502-2017</t>
  </si>
  <si>
    <t>011-2017-PRODUCE/DECHDI-amaya</t>
  </si>
  <si>
    <t>081-2017-PRODUCE/DECHDI-jvasquezm</t>
  </si>
  <si>
    <t>486-2017-PRODUCE/DGPCHDI</t>
  </si>
  <si>
    <t>LUIS LLENQUE FIESTAS, ROMULA GALAN DE LLENQUE, BENJAMIN LLENQUE FIESTAS, MARIA AGUSTINA MARTINEZ QUEREBALU</t>
  </si>
  <si>
    <t>Declarar la caducidad de pleno de derecho a la AIF otorgada mediante RD. N° 013-2014-PRODUCE/DGCHI, prorrogada con RD. N° 367-2015-PRODUCE/DGCHI para la construcción de una E/P  vía sust. de igual cap. de bodega de la E/P DON SEBASTIAN II (PL-4341-CM) y 33.73 m3.</t>
  </si>
  <si>
    <t>126230-2017</t>
  </si>
  <si>
    <t>021-2017-PRODUCE/DECHDI-pencinas</t>
  </si>
  <si>
    <t>036-2017-PRODUCE/DECHDI-mrodriguezm</t>
  </si>
  <si>
    <t>487-2017-PRODUCE/DGPCHDI</t>
  </si>
  <si>
    <t>Otorgar a favor de  la EMPRESA PESQUERA ROSIJAT MA E.I.R.L., autorización de incremento de flota para construir una nueva E/P de 37.92 m3 de cap. bodega, vía sust. de la E/P no  siniestrada ROSITA JANET (PT-5240-CM).</t>
  </si>
  <si>
    <t>138912-2017</t>
  </si>
  <si>
    <t>054-2017-PRODUCE/DECHDI-elopezb</t>
  </si>
  <si>
    <t>488-2017-PRODUCE/DGPCHDI</t>
  </si>
  <si>
    <t>AGUSTIN PAIVA GALAN, FELICITA MARTINEZ MORALES</t>
  </si>
  <si>
    <t>Adecuar el permiso de pesca otorgado mediante RD. N° 386-2013-PRODUCE/DGCHD al Reglamento de Ordenamiento Pesquero de Anchoveta para CHD, respecto a la E/P JOSE MERCEDES (PT-4509-CM) de 30.09 m3 de cap. de bodega.</t>
  </si>
  <si>
    <t>140251-2017</t>
  </si>
  <si>
    <t>055-2017-PRODUCE/DECHDI-elopezb</t>
  </si>
  <si>
    <t>489-2017-PRODUCE/DGPCHDI</t>
  </si>
  <si>
    <t>EDWIN CESAR PALMA DE LA CRUZ</t>
  </si>
  <si>
    <t>Adecuar el permiso de pesca otorgado mediante RD. N° 275-2013-PRODUCE/DGCHD al Reglamento de Ordenamiento Pesquero de Anchoveta para CHD, respecto a la E/P JAVIER I (SY-02704-CM) de 30.00 m3 de cap. de bodega.</t>
  </si>
  <si>
    <t>121704-2017</t>
  </si>
  <si>
    <t>120-2017-PRODUCE/DECHDI-csaenz</t>
  </si>
  <si>
    <t>047-2017-PRODUCE/DECHDI-rmoralesc</t>
  </si>
  <si>
    <t>490-2017-PRODUCE/DGPCHDI</t>
  </si>
  <si>
    <t>Otorgar a la empresa LIMA AIRPORT PARTNERS S.R.L. autorización para efectuar investigación pesquera con extracción de muestras de especímenes hidrobiológicos, sin valor comercial y sin uso de embarcación pesquera.</t>
  </si>
  <si>
    <t>109487-2017</t>
  </si>
  <si>
    <t>099-2017-PRODUCE/DECHDI-csaenz</t>
  </si>
  <si>
    <t>088-2017-PRODUCE/DECHDI-aparedesv</t>
  </si>
  <si>
    <t>491-2017-PRODUCE/DGPCHDI</t>
  </si>
  <si>
    <t>CNPC PERU S.A.</t>
  </si>
  <si>
    <t>Otorgar a la empresa CNPC PERU S.A. autorización para efectuar investigación pesquera con extracción de muestras de especímenes hidrobiológicos, sin valor comercial y sin uso de embarcación pesquera.</t>
  </si>
  <si>
    <t>RD. N° 250-2017-PRODUCE/DGPCHDI</t>
  </si>
  <si>
    <t>065-2017-PRODUCE/DECHDI-acaveroc</t>
  </si>
  <si>
    <t>492-2017-PRODUCE/DGPCHDI</t>
  </si>
  <si>
    <t>Rectificar el error material contenido en la RD. N° 250-2017-PRODUCE/DGPCHDI de fecha de 11 de agosto de 2017, referido al nombre de la embarcación.</t>
  </si>
  <si>
    <t>129097-2017</t>
  </si>
  <si>
    <t>038-2017-PRODUCE/DECHDI-mrodriguezu</t>
  </si>
  <si>
    <t>493-2017-PRODUCE/DGPCHDI</t>
  </si>
  <si>
    <t>INDUSTRIAS ALIMENTICIAS ACUICOLAS S.A.C.</t>
  </si>
  <si>
    <t>Aprobar a favor de la empresa INDUSTRIAS ALIMENTICIAS ACUICOLAS S.A.C. el cambio de titular del permiso de pesca para operar la E/P ZHENNA I (SE-0751-PM) y 203.51 m3 de cap. de bodega. Vigencia condicinada</t>
  </si>
  <si>
    <t>132330-2017</t>
  </si>
  <si>
    <t>089-2017-PRODUCE/DECHDI-aparedesv</t>
  </si>
  <si>
    <t>494-2017-PRODUCE/DGPCHDI</t>
  </si>
  <si>
    <t>CARLOS ENRIQUE ACOSTA RIVERA</t>
  </si>
  <si>
    <t>Declarar improcedente la solcicitud del permiso de pesca de menor escala para operar la E/P CHAVELI (ZS-34972-CM)  presentada por CARLOS ENRIQUE ACOSTA RIVERA con escrito de registro N° 00132330-2017</t>
  </si>
  <si>
    <t>134478-2017</t>
  </si>
  <si>
    <t>023-2017-PRODUCE/DPCHDI-yquiñonesc</t>
  </si>
  <si>
    <t>495-2017-PRODUCE/DGPCHDI</t>
  </si>
  <si>
    <t>ROSAIMAR S.A.C.</t>
  </si>
  <si>
    <t>Suspender 02 años y por unica vez, a solicitud de la empresa ROSAIMAR S.A.C., la licencia de operación otorgada mediante RD. N° 125-99-PE/DNEPP, modificada con RD. N° 250-2014-PRODUCE/DGCHD, respecto a la planta de enlatado, ubicada en la Zona Industrial de Ventanilla, Callao.</t>
  </si>
  <si>
    <t>93568-2016</t>
  </si>
  <si>
    <t>024-2017-PRODUCE/DPCHDI-yquiñonesc</t>
  </si>
  <si>
    <t>496-2017-PRODUCE/DGPCHDI</t>
  </si>
  <si>
    <t>INVERSIONES GARRA S.A.</t>
  </si>
  <si>
    <t>IMPROCEDENTE SOLICITUD DE SUSPENSION DE LICENCIA DE OPERACION</t>
  </si>
  <si>
    <t>Declarar improcedente la solicitud presentada por la empresa INVERSIONES GARRA S.A., respecto a la solicitud de suspensión de la licencia de operación de la planta de producción de harina de pescado, con una cap. De 9 t/h ubicada en el distrito de Mollendo,Arequipa.</t>
  </si>
  <si>
    <t>136261-2017</t>
  </si>
  <si>
    <t>090-2017-PRODUCE/DECHDI-aparedesv</t>
  </si>
  <si>
    <t>497-2017-PRODUCE/DGPCHDI</t>
  </si>
  <si>
    <t>INNOVACION PESQUERA TAMBO S.A.C.</t>
  </si>
  <si>
    <t>Declarar improcedente la solicitud de cambio de titular del permiso de pesca de menor escala para operar la E/P DON JOSE III (CO-22155-CM) presentada por la empresa  INNOVACION PESQUERA TAMBO S.A.C.</t>
  </si>
  <si>
    <t>R.M. N° 430-2017-PRODUCE</t>
  </si>
  <si>
    <t>001-2017-PRODUCE/DGPCHDI-lcerna</t>
  </si>
  <si>
    <t>498-2017-PRODUCE/DGPCHDI</t>
  </si>
  <si>
    <t>PESCA EXPLORATORIA DE BACALAO DE PROFUNDIDAD</t>
  </si>
  <si>
    <t>Disponer la publicación en el portal web del Ministerio de la Producción de la relación de 6 embarcaciones pesqueras que partciparán en la actividad de investigación pesquera denominada "Pesca Exploratoria del recurso Bacalao de Profundidad" autorizada por RM. N° 430-2017-PRODUCE.</t>
  </si>
  <si>
    <t>138677-2017</t>
  </si>
  <si>
    <t>109-2017-PRODUCE/DECHDI-csaenz</t>
  </si>
  <si>
    <t>091-2017-PRODUCE/DECHDI-aparedesv</t>
  </si>
  <si>
    <t>499-2017-PRODUCE/DGPCHDI</t>
  </si>
  <si>
    <t>Modificar a solicitud de la EMPRESA DE GENERACION ELECTRICA SAN GABAN S.A.. Elplan de investigación otorgado con RD. N° 203-2017-PRODUCE/DGPCHDI, añadiendo un punto de monitoreo hidrobiológico.</t>
  </si>
  <si>
    <t>115931-2017</t>
  </si>
  <si>
    <t>058-2017-PRODUCE/DECHDI-elopezb</t>
  </si>
  <si>
    <t>500-2017-PRODUCE/DGPCHDI</t>
  </si>
  <si>
    <t>EULOGIO PERICHE NUNURA</t>
  </si>
  <si>
    <t>Otorgar al señor  EULOGIO PERICHE NUNURA  permiso de pesca de menor escala para operar la E/P SANTA RITA III (PT-6153-CM) y con 22.86 m3 de cap. de bodega. Vigencia condicionada</t>
  </si>
  <si>
    <t>19237-2017</t>
  </si>
  <si>
    <t>009-2017-PRODUCE/DECHDI-pencinas</t>
  </si>
  <si>
    <t>029-2017-PRODUCE/DECHDI-mrodriguezu</t>
  </si>
  <si>
    <t>501-2017-PRODUCE/DGPCHDI</t>
  </si>
  <si>
    <t>Modificar el permiso de pesca de la E/P MARYLIN II (CE-15260-PM) en el extremo referido a la cap. de bodega de 555.05  a 535.04 m3, solicitado vía derecho de petición por la empresa PESQUERA HAYDUK S.A. mediante registro N° 00019237-2017.</t>
  </si>
  <si>
    <t>137100-2017</t>
  </si>
  <si>
    <t>020-2017-PRODUCE/DECHDI-mmejia</t>
  </si>
  <si>
    <t>020-2017-PRODUCE/DECHDI-cgonzalez</t>
  </si>
  <si>
    <t>502-2017-PRODUCE/DGPCHDI</t>
  </si>
  <si>
    <t xml:space="preserve">Otorgar a favor de la empresa SAKANA DEL PERU S.A.  autorización de incremento de flota para construir una nueva E/P  de menor escala para extracción de anguila y con 9.26 m3 de cap. de bodega, vía sust. de la E/P siniestrada PERU MAR I (PT-4339-CM) </t>
  </si>
  <si>
    <t>R.D. N° 228-2017-PRODUCE/DGPCHDI</t>
  </si>
  <si>
    <t>067-2017-PRODUCE/DECHDI-jdelatorre</t>
  </si>
  <si>
    <t>503-2017-PRODUCE/DGPCHDI</t>
  </si>
  <si>
    <t>Rectificar el error material contenido en la RD. N° 228-2017-PRODUCE/DGPCHDI de fecha 03/08/2017, referido a la matrícula de la E/P MARIBEL donde debe decir TA-13898-PM.</t>
  </si>
  <si>
    <t>132655-2017</t>
  </si>
  <si>
    <t>068-2017-PRODUCE/DECHDI-jdelatorre</t>
  </si>
  <si>
    <t>504-2017-PRODUCE/DGPCHDI</t>
  </si>
  <si>
    <t>Declarar improcedente la solicitud de cambio de titular del permiso de pesca para operar la E/P LIBERTAD DEL PERU (PL-4848-CM) y 35.00 m3 de cap. de bodega, presentada por el sr. VICTOR MOISES SANTISTEBAN CHAFLOQUE, mediante registro N° 00132655-2017.</t>
  </si>
  <si>
    <t>143266-2017</t>
  </si>
  <si>
    <t>102-2017-PRODUCE/DECHDI-csaenz</t>
  </si>
  <si>
    <t>093-2017-PRODUCE/DECHDI-aparedesv</t>
  </si>
  <si>
    <t>505-2017-PRODUCE/DGPCHDI</t>
  </si>
  <si>
    <t>COMPAÑÍA MINERA RAURA S.A.</t>
  </si>
  <si>
    <t>Modificar a solicitud de la ECOMPAÑÍA MINERA RAURA S.A. el artículo 1 de la RD. N° 547-2016-PRODUCE/DGHCD.</t>
  </si>
  <si>
    <t>117583-2017</t>
  </si>
  <si>
    <t>113-2017-PRODUCE/DECHDI-csaenz</t>
  </si>
  <si>
    <t>094-2017-PRODUCE/DECHDI-aparedesv</t>
  </si>
  <si>
    <t>506-2017-PRODUCE/DGPCHDI</t>
  </si>
  <si>
    <t>Otorgar a la empresa PLUSPETROL PERU CORPORATION S.A. autorización para efectuar investigación pesquera con extracción de muestras de especímenes hidrobiológicos, sin valor comercial y sin uso de embarcación pesquera.</t>
  </si>
  <si>
    <t>140616-2017</t>
  </si>
  <si>
    <t>062-2017-PRODUCE/DECHDI-acaveroc</t>
  </si>
  <si>
    <t>507-2017-PRODUCE/DGPCHDI</t>
  </si>
  <si>
    <t>WILIAM ELISEO HERNANDEZ COLLAZOS</t>
  </si>
  <si>
    <t>Adecuar el permiso de pesca otorgado mediante RD. N° 063-2014-PRODUCE/DGCHD al Reglamento de Ordenamiento Pesquero de Anchoveta para CHD, respecto a la E/P ICHIRO (CE-22488-CM) de 32.49 m3 de cap. de bodega.</t>
  </si>
  <si>
    <t>83664-2017</t>
  </si>
  <si>
    <t>100-2017-PRODUCE/DECHDI-csaenz</t>
  </si>
  <si>
    <t>092-2017-PRODUCE/DECHDI-aparedesv</t>
  </si>
  <si>
    <t>508-2017-PRODUCE/DGPCHDI</t>
  </si>
  <si>
    <t>Otorgar a la empresa MINERA YANACOCHA S.R.L. autorización para efectuar investigación pesquera con extracción de muestras de especímenes hidrobiológicos, sin valor comercial y sin uso de embarcación pesquera.</t>
  </si>
  <si>
    <t>023-2017-PRODUCE/DECHDI-lsantosf</t>
  </si>
  <si>
    <t>509-2017-PRODUCE/DGPCHDI</t>
  </si>
  <si>
    <t>Publicar la relación de embarcaciones pesqueras que estarán comprendidas en el "Registro Nacional de Embarcaciones Pesqueras para la Extracción del Recurso Anchoveta con Destimo al Consumo Humano Directo"</t>
  </si>
  <si>
    <t>R.M. N° 452-2017-PRODUCE/DGPCHDI</t>
  </si>
  <si>
    <t>022-2017-PRODUCE/DECHDI-cgonzalez</t>
  </si>
  <si>
    <t>510-2017-PRODUCE/DGPCHDI</t>
  </si>
  <si>
    <t>Publicar el listado de embarcaciones pesqueras que podrán participar en la pesca exploratoria autorizada por la R.M. N° 452-2017-PRODUCE, actualizada a las 20.00 horas del 09 de octubre de 2017.</t>
  </si>
  <si>
    <t>104929-2017, 110671-2017</t>
  </si>
  <si>
    <t>010-2017-PRODUCE/DPCHDI-zquispe
006-2017-PRODUCE/DGPCHDI</t>
  </si>
  <si>
    <t>006-2017-PRODUCE/DPCHDI-jdeolarte</t>
  </si>
  <si>
    <t>511-2017-PRODUCE/DGPCHDI</t>
  </si>
  <si>
    <t>PESQUERA NAFTES S.A.C.</t>
  </si>
  <si>
    <t>Aprobar a favor de la empresa PESQUERA NAFTES S.A.C.  el cambio de titular de la licencia para operar la planta de procesamiento para la producción de enlatado, con una cap. instalada de 2288 c/turno, ubicada en Chimbote.</t>
  </si>
  <si>
    <t>139143-2017</t>
  </si>
  <si>
    <t>063-2017-PRODUCE/DECHDI-acaveroc</t>
  </si>
  <si>
    <t>512-2017-PRODUCE/DGPCHDI</t>
  </si>
  <si>
    <t>HIELO MAR CHIMBOTE S.A.C.</t>
  </si>
  <si>
    <t>Adecuar el permiso de pesca otorgado mediante RD. N° 155-2014-PRODUCE/DGCHD al Reglamento de Ordenamiento Pesquero de Anchoveta para CHD, respecto a la E/P MARIAGRAZIA (PL-23417-CM) de 31.97 m3 de cap. de bodega.</t>
  </si>
  <si>
    <t>117950-2017</t>
  </si>
  <si>
    <t>014-2017-PRODUCE/DPCHDI-nsullon</t>
  </si>
  <si>
    <t>513-2017-PRODUCE/DGPCHDI</t>
  </si>
  <si>
    <t>Suspender 02 años y por unica vez, a solicitud de la empresa PESQUERA DIAMANTE S.A., la licencia de operación otorgada mediante RD. N° 337-2014-PRODUCE/DGCHD, respecto a la planta de producción de congelado, ubicada en Caleta Puerto Rico, Bayovar, Sechura-Piura</t>
  </si>
  <si>
    <t>140785-2017-1</t>
  </si>
  <si>
    <t>060-2017-PRODUCE/DECHDI-elopezb</t>
  </si>
  <si>
    <t>514-2017-PRODUCE/DGPCHDI</t>
  </si>
  <si>
    <t>Aceptar el desistimiento presentado por la empresa COSTA DEL PACIFICO PERU S.A.C, respecto al recurso de reconsideración interpesto contra la RD. N° 241-2017-PRODUCE/DGPCHDI.</t>
  </si>
  <si>
    <t>139660-2017</t>
  </si>
  <si>
    <t>123-2017-PRODUCE/DECHDI-csaenz</t>
  </si>
  <si>
    <t>096-2017-PRODUCE/DECHDI-aparedesv</t>
  </si>
  <si>
    <t>515-2017-PRODUCE/DGPCHDI</t>
  </si>
  <si>
    <t>FACTORY FISH IMPORTER S.A.C.</t>
  </si>
  <si>
    <t>Otorgar a favor de la empresa HERMED TRADING E.I.R.L. autorización para la importación de 575 especies hidrobiológicos vivas que se detallan en el anexo de la presente resolución.</t>
  </si>
  <si>
    <t>Otorgar a favor de la empresa FACTORY FISH IMPORTER S.A.C.autorización para la importación de 1410 especies hidrobiológicos vivas que se detallan en el anexo de la presente resolución.</t>
  </si>
  <si>
    <t>150565-2017</t>
  </si>
  <si>
    <t>053-2017-PRODUCE/DECHDI-rmoralesc</t>
  </si>
  <si>
    <t>516-2017-PRODUCE/DGPCHDI</t>
  </si>
  <si>
    <t>Modificar el permiso de pesca otorgado mediante RD. N° 439-2017-PRODUCE/DGPCHDI, únicamente en el extremo referido al nombre de la embarcación de FERNANDO'S 1 a CRISTO DE LA VICTORIA</t>
  </si>
  <si>
    <t>024-2017-PRODUCE/DECHDI-lsantosf</t>
  </si>
  <si>
    <t>517-2017-PRODUCE/DGPCHDI</t>
  </si>
  <si>
    <t>Actualizar con corte a las 18:00 horas del 12 de octubre de 2017, el listado de embarcaciones pesqueras que podrán participar en la pesca exploratoria autorizada por la R.M. N° 452-2017-PRODUCE.</t>
  </si>
  <si>
    <t>129413-2017</t>
  </si>
  <si>
    <t>022-2017-PRODUCE/DECHDI-pencinas</t>
  </si>
  <si>
    <t>069-2017-PRODUCE/DECHDI-jdelatorre</t>
  </si>
  <si>
    <t>518-2017-PRODUCE/DGPCHDI</t>
  </si>
  <si>
    <t>Otorgar a favor de  los sres. AGUSTIN PERICHE MARTINEZ y otros, autorización de incremento de flota para construir una nueva E/P de 71.23 m3 de cap. bodega, vía sust. de la E/P no  siniestrada MARIBEL (TA-13898-PM).</t>
  </si>
  <si>
    <t>145420-2017</t>
  </si>
  <si>
    <t>007-2017-PRODUCE/DPCHDI-jdeolarte</t>
  </si>
  <si>
    <t>519-2017-PRODUCE/DGPCHDI</t>
  </si>
  <si>
    <t>INVERSIONES FARALLON S.A.C.</t>
  </si>
  <si>
    <t>Suspender 02 años y por unica vez, a solicitud de la empresa INVERSIONES FARALLON S.A.C., la licencia de operación otorgada mediante RD. N° 229-2013-PRODUCE/DGCHD, respecto a las plantas de producción de congelado y enlatado, ubicada en Av. Los Ferroles, Callao.</t>
  </si>
  <si>
    <t>141600-2017</t>
  </si>
  <si>
    <t>039-2017-PRODUCE/DECHDI-mrodriguezu</t>
  </si>
  <si>
    <t>520-2017-PRODUCE/DGPCHDI</t>
  </si>
  <si>
    <t>Aprobar a favor del señor ISRAEL ABIMAEL IPANAQUE OROSCO el cambio de titular del permiso de pesca para operar la E/P CRISTO SALVADOR 3 (PL-17664-CM) y 108.28 m3 de cap. de bodega. Vigencia condicinada</t>
  </si>
  <si>
    <t>129799-2017</t>
  </si>
  <si>
    <t>067-2017-PRODUCE/DECHDI-jcanchari</t>
  </si>
  <si>
    <t>521-2017-PRODUCE/DGPCHDI</t>
  </si>
  <si>
    <t>LUISA TORRES VASQUEZ</t>
  </si>
  <si>
    <t>Declarar improcedente la solicitud de adecuación de permiso de pesca para la extracción del recurso hidrobiológico Anchoveta para CHI y otorgamiento de LMCE y PMCE para la zona norte centro y sur, respecto a la E/P DOÑA ROSA II (CO-8364) .</t>
  </si>
  <si>
    <t>115993-2017</t>
  </si>
  <si>
    <t>128-2017-PRODUCE/DECHDI-csaenz</t>
  </si>
  <si>
    <t>099-2017-PRODUCE/DECHDI-aparedesv</t>
  </si>
  <si>
    <t>522-2017-PRODUCE/DGPCHDI</t>
  </si>
  <si>
    <t>GENERACION ELECTRICA RIO BRAVO S.A.C.</t>
  </si>
  <si>
    <t>Otorgar a la empresa GENERACION ELECTRICA RIO BRAVO S.A.C. autorización para efectuar investigación pesquera con extracción de muestras de especímenes hidrobiológicos, sin valor comercial y sin uso de embarcación pesquera.</t>
  </si>
  <si>
    <t>95203-2017</t>
  </si>
  <si>
    <t>090-2017-PRODUCE/DECHDI-csaenz</t>
  </si>
  <si>
    <t>098-2017-PRODUCE/DECHDI-aparedesv</t>
  </si>
  <si>
    <t>523-2017-PRODUCE/DGPCHDI</t>
  </si>
  <si>
    <t>104626-2017</t>
  </si>
  <si>
    <t>061-2017-PRODUCE/DECHDI-elopezb</t>
  </si>
  <si>
    <t>524-2017-PRODUCE/DGPCHDI</t>
  </si>
  <si>
    <t>ANTONIO ECA SANCHEZ, LUZ MARIA JACINTO PANTA</t>
  </si>
  <si>
    <t>Otorgar a los señores ANTONIO ECA SANCHEZ, LUZ MARIA JACINTO PANTA  permiso de pesca de menor escala para operar la E/P SAN ANTONIO (PT-23166-CM) y con 30.58 m3 de cap. de bodega. Vigencia condicionada</t>
  </si>
  <si>
    <t>117183-2017</t>
  </si>
  <si>
    <t>010-2017-PRODUCE/DECHI-schuquilin</t>
  </si>
  <si>
    <t>062-2017-PRODUCE/DECHI-jvasquezm</t>
  </si>
  <si>
    <t>525-2017-PRODUCE/DGPCHDI</t>
  </si>
  <si>
    <t>Declarar la extinción de pleno derecho de la asociación definitiva del PMCE a que se refiere la RD. N° 405-2015-PRODUCE/DGCHI. Restituir el permiso de pesca de las E/Ps MARCO ANTONIO (IO-5298-CM) y RIMAC (CO-5574-PM).</t>
  </si>
  <si>
    <t>140684-2017</t>
  </si>
  <si>
    <t>070-2017-PRODUCE/DECHDI-jdelatorre</t>
  </si>
  <si>
    <t>526-2017-PRODUCE/DGPCHDI</t>
  </si>
  <si>
    <t>CORPORACION EMPRESARIAL JOMAX E.I.R.L.</t>
  </si>
  <si>
    <t>Aprobar a favor de la empresa CORPORACION EMPRESARIAL JOMAX E.I.R.L. el cambio de titular del permiso de pesca para operar la E/P DON INOCENTE (PL-4453-CM) y 40.23 m3 de cap. de bodega. Vigencia condicionada.</t>
  </si>
  <si>
    <t>143349-2017</t>
  </si>
  <si>
    <t>014-2017-PRODUCE/DECHI-schuquilin</t>
  </si>
  <si>
    <t>085-2017-PRODUCE/DECHI-jvasquezm</t>
  </si>
  <si>
    <t>527-2017-PRODUCE/DGPCHDI</t>
  </si>
  <si>
    <t>Otorgar a favor del sr. FERNANDO RICHARD BARRETO PAREDES, autorización de incremento de flota para utilizar el saldo de la cap. de bodega reconocida en la RD. N° 168-2017-PRODUCE/DGPCHDI de la E/P ALEXITO (PL-29686-CM) ascendente a 10.38 m3 de cap. de bodega.</t>
  </si>
  <si>
    <t>93508-2017</t>
  </si>
  <si>
    <t>035-2017-PRODUCE/DECHDI-mrodriguezu</t>
  </si>
  <si>
    <t>528-2017-PRODUCE/DGPCHDI</t>
  </si>
  <si>
    <t>MIGUEL FABRICIO TRILLO MACHA, CARLA ELIZABETH NOVOA GIRANI</t>
  </si>
  <si>
    <t>Declarar improcedente la solicitud de cambio de titular del permiso de pesca para operar la E/P FAUSTINO HUMBERTO (PL-4169-CM) y 33.57 m3 de cap. de bodega, presentada por los sres. MIGUEL FABRICIO TRILLO MACHA y CARLA ELIZABETH NOVOA GIRANI, mediante registro N° 00093508-2017.</t>
  </si>
  <si>
    <t>135391-2017</t>
  </si>
  <si>
    <t>020-2017-PRODUCE/DPCHDI-nsullon</t>
  </si>
  <si>
    <t>529-2017-PRODUCE/DGPCHDI</t>
  </si>
  <si>
    <t>RECURSOS DEL MAR S.A.C.</t>
  </si>
  <si>
    <t>Modificar el primer considerando y el artículo 1 de la RD. N° 124-200-PE/DNPP, en el extremo referido al nombre del distrito consignando en la dirección domiciliaria del EIP en que se ubica la planta de procesamiento PHAP.</t>
  </si>
  <si>
    <t>141156-2017</t>
  </si>
  <si>
    <t>041-2017-PRODUCE/DECHDI-mrodriguezu</t>
  </si>
  <si>
    <t>530-2017-PRODUCE/DGPCHDI</t>
  </si>
  <si>
    <t>CORPORACION PESQUERA GIULIANA S.A.</t>
  </si>
  <si>
    <t>Aprobar a favor de la empresa CORPORACION PESQUERA GIULIANA S.A.C. el cambio de titular del permiso de pesca para operar la E/P MARISOL IV (PS-0553-PM) y 340.30 m3 de cap. de bodega. Vigencia condicionada.</t>
  </si>
  <si>
    <t>130027-2017</t>
  </si>
  <si>
    <t>023-2017-PRODUCE/DECHI-pencinas</t>
  </si>
  <si>
    <t>071-2017-PRODUCE/DECHDI-jdelatorre</t>
  </si>
  <si>
    <t>531-2017-PRODUCE/DGPCHDI</t>
  </si>
  <si>
    <t>VICTOR ALVARADO FIESTAS, ADRIANO ALVARADO FIESTAS y EDUARDO ALVARADO FIESTAS</t>
  </si>
  <si>
    <t>Otorgar a favor del sr. VICTOR ALVARADO FIESTAS y otros, autorización de incremento de flota para construir una nueva  E/P de 49.30 m3 de cap. de bodega, para ser destinada a la extracción de Anchoveta para CHI, vía sust. de la E/P no siniestrada AGUSTINA (PL-3657-CM)</t>
  </si>
  <si>
    <t>146622-2017</t>
  </si>
  <si>
    <t>072-2017-PRODUCE/DECHDI-jdelatorre</t>
  </si>
  <si>
    <t>532-2017-PRODUCE/DGPCHDI</t>
  </si>
  <si>
    <t>PESQUERA H y J S.A.C.</t>
  </si>
  <si>
    <t>Aprobar a favor de la empresa PESQUERA H y J S.A.C. el cambio de titular del permiso de pesca para operar la E/P MAGDALENA DEL MAR (PT-3399-CM) y 75.15 m3 de cap. de bodega. Vigencia condicionada.</t>
  </si>
  <si>
    <t>137985-2017</t>
  </si>
  <si>
    <t>058-2017-PRODUCE/DECHDI-dnavarro</t>
  </si>
  <si>
    <t>533-2017-PRODUCE/DGPCHDI</t>
  </si>
  <si>
    <t>Otorgar a la empresa  PESQUERA KEOPS S.A.C. permiso de pesca de menor escala para operar la E/P PILAR (CO-4887-CM) y con 31.78 m3 de cap. de bodega. Vigencia condicionada</t>
  </si>
  <si>
    <t>152818-2017, 152819-2017</t>
  </si>
  <si>
    <t>073-2017-PRODUCE/DECHDI-jdelatorre</t>
  </si>
  <si>
    <t>534-2017-PRODUCE/DGPCHDI</t>
  </si>
  <si>
    <t>JUAN VITE PINGO, MARIA ANITA TUME DE VITE</t>
  </si>
  <si>
    <t>Modificar el permiso de pesca otorgado mediante RD. N° 129-2003-PRODUCE/DNEPP, únicamente en el extremo referido a la matricula de la E/P JESUS ES EL CAMINO de "CO-20779-CM" a "CO-20779-PM"</t>
  </si>
  <si>
    <t>72220-2015, 73958-2016</t>
  </si>
  <si>
    <t>011-2017-PRODUCE/DECHI-amaya</t>
  </si>
  <si>
    <t>094-2017-PRODUCE/DECHDI-jvasquezm</t>
  </si>
  <si>
    <t>535-2017-PRODUCE/DGPCHDI</t>
  </si>
  <si>
    <t>ROMAN GILBERTO FIESTAS LLENQUE, 
MARIA ANGELA SAMPEN PATASCA</t>
  </si>
  <si>
    <t>Declarar en abandono el procedimiento administrativo de incremento de flota iniciado por los señores ROMAN GILBERTO FIESTAS LLENQUE y MARIA ANGELA SAMPEN PATASCA para construir una nueva E/P en sustitución de la E/P no siniestrada SANTA CATALINA (PL-2273-CM)</t>
  </si>
  <si>
    <t>138674-2017</t>
  </si>
  <si>
    <t>092-2017-PRODUCE/DECHI-jvasquezm</t>
  </si>
  <si>
    <t>536-2017-PRODUCE/DGPCHDI</t>
  </si>
  <si>
    <t>Aceptar el desistimiento del procedimiento de asociación o incorporación definitiva de PMCE del saldo reconocido en la RD. N° 218-2003-PRODUCE/DNEPP a favor de la E/P ESTELA DE ORO II (CO-10399-PM) y ESTELA DE PLATA (CO-6255-PM)</t>
  </si>
  <si>
    <t>117252-2016, 00000688-2017</t>
  </si>
  <si>
    <t>015-2017-PRODUCE/DECHI-jvasquezm</t>
  </si>
  <si>
    <t>537-2017-PRODUCE/DGPCHDI</t>
  </si>
  <si>
    <t>Se deja sin efecto la RD. N° 474-2016-PRODUCE/DGCHI, únicamente en el extremo que declaró la caducidad de pleno derecho de la AIF otorgada con RD. N° 020-2013-PRODUCE/DGCHI para construir una nueva E/P en sustitución de la E/P NUEVA ESPARTA.</t>
  </si>
  <si>
    <t>RVM. N° 072-2017-PRODUCE/DVPA</t>
  </si>
  <si>
    <t>084-2017-PRODUCE/DECHI-jvasquezm</t>
  </si>
  <si>
    <t>538-2017-PRODUCE/DGPCHDI</t>
  </si>
  <si>
    <t>Modificar el articulo 2 de la RD. N° 162-2016-PRODUCE/DGCHI de fecha 27/05/2016, conforme a lo resuelto en la RVM. N° 072-2017-PRODUCE/DVPA</t>
  </si>
  <si>
    <t>029-2017-PRODUCE/DECHDI-lsantosf</t>
  </si>
  <si>
    <t>539-2017-PRODUCE/DGPCHDI</t>
  </si>
  <si>
    <t>Actualizar con corte a las 18:00 horas del 17 de octubre de 2017, el listado de embarcaciones pesqueras que podrán participar en la pesca exploratoria autorizada por la R.M. N° 452-2017-PRODUCE.</t>
  </si>
  <si>
    <t>RVM. N° 067-2017-PRODUCE/DVPA</t>
  </si>
  <si>
    <t>083-2017-PRODUCE/DECHI-jvasquezm</t>
  </si>
  <si>
    <t>540-2017-PRODUCE/DGPCHDI</t>
  </si>
  <si>
    <t>PESQUERA CENTINELA S.A.</t>
  </si>
  <si>
    <t>Modificar el articulo 4 de la RD. N° 338-2015-PRODUCE/DGCHI de fecha 27/05/2016, conforme a lo resuelto en la RVM. N° 067-2017-PRODUCE/DVPA</t>
  </si>
  <si>
    <t>81667-2017</t>
  </si>
  <si>
    <t>074-2017-PRODUCE/DECHDI-jdelatorre</t>
  </si>
  <si>
    <t>541-2017-PRODUCE/DGPCHDI</t>
  </si>
  <si>
    <t>Desestimar el recurso de reconsideración presentado por el sr. HOLGER OJEDA MELENDRES mediante registro N° 00081667-2017, respecto a la RD. N° 024-2017-PRODUCE/DGPI, la cual declaró improcedente el cambio de titular del permiso de pesca de la E/P CRISTO REDENTOR.</t>
  </si>
  <si>
    <t>148238-2017</t>
  </si>
  <si>
    <t>101-2017-PRODUCE/DECHDI-aparedesv</t>
  </si>
  <si>
    <t>542-2017-PRODUCE/DGPCHDI</t>
  </si>
  <si>
    <t>Aprobar a favor de la empresa COSTA DEL PACIFICO PERU S.A.C. el cambio de titular del permiso de pesca de la E/P EL NAVEGANTE (HO-28646-CM) y con 32.45 m3 de cap. de bodega, para la extracción de anchoveta para CHD</t>
  </si>
  <si>
    <t>150289-2017</t>
  </si>
  <si>
    <t>057-2017-PRODUCE/DECHDI-rmoralesc</t>
  </si>
  <si>
    <t>543-2017-PRODUCE/DGPCHDI</t>
  </si>
  <si>
    <t>YOLANDA HUAMANCHUMO MATEO VDA. DE SIPION</t>
  </si>
  <si>
    <t>Aprobar a favor de la señora YOLANDA HUAMANCHUMO MATEO VDA. DE SIPION, el cambio de titular del permiso de pesca de la E/P MIS DOS LUCEROS (PT-23353-CM) y con 32.50 m3 de cap. de bodega, para la extracción de anchoveta para CHD</t>
  </si>
  <si>
    <t>16025-2015</t>
  </si>
  <si>
    <t>100-2017-PRODUCE/DECHDI-aparedesv</t>
  </si>
  <si>
    <t>544-2017-PRODUCE/DGPCHDI</t>
  </si>
  <si>
    <t>JUAN FERNANDO PANTA RUIZ, HERNAN DARIO PANTA PERICHE, FERNANDO ALEXANDER PANTA SAMILLAN</t>
  </si>
  <si>
    <t>Aprobar a favor de los sres.JUAN FERNANDO PANTA RUIZ y otros, el cambio de titular del permiso de pesca de la E/P DOÑA LEO (PT-29768-CM) y con 32.35 m3 de cap. de bodega, para la extracción de anchoveta para CHD</t>
  </si>
  <si>
    <t>137315-2017</t>
  </si>
  <si>
    <t>075-2017-PRODUCE/DECHDI-jdelatorre</t>
  </si>
  <si>
    <t>545-2017-PRODUCE/DGPCHDI</t>
  </si>
  <si>
    <t>MANUEL NICANOR ALVAREZ SABA, ANA VIOLETA SABA BOLO</t>
  </si>
  <si>
    <t>Declarar improcedente la solicitud de cambio de titular del permiso de pesca para operar la E/P JOSE OTILIO I (PT-5023-CM) y 32.99 m3 de cap. de bodega, presentada por los sres. MANUEL NICANOR ALVAREZ SABA, ANA VIOLETA SABA BOLO, mediante registro N° 00137315-2017.</t>
  </si>
  <si>
    <t>134914-2017</t>
  </si>
  <si>
    <t>126-2017-PRODUCE/DECHDI-cgonzalez</t>
  </si>
  <si>
    <t>546-2017-PRODUCE/DGPCHDI</t>
  </si>
  <si>
    <t>Aprobar a favor de la empresa PESQUERA KEOPS S.A.C., el cambio de titular del permiso de pesca de la E/P MELISSA (HO-1766-CM) y con 31.77 m3 de cap. de bodega, para la extracción de anchoveta para CHD</t>
  </si>
  <si>
    <t>138827-2017</t>
  </si>
  <si>
    <t>104-2017-PRODUCE/DECHDI-aparedesv</t>
  </si>
  <si>
    <t>547-2017-PRODUCE/DGPCHDI</t>
  </si>
  <si>
    <t>Aprobar a favor de la empresa COPEMARY S.A.C., el cambio de titular del permiso de pesca de la E/P NEPEÑA (CO-22410-CM) y con 32.38 m3 de cap. de bodega, para la extracción de anchoveta para CHD</t>
  </si>
  <si>
    <t>153877-2017</t>
  </si>
  <si>
    <t>016-2017-PRODUCE/DECHDI-mmejia</t>
  </si>
  <si>
    <t>103-2017-PRODUCE/DECHDI-aparedesv</t>
  </si>
  <si>
    <t>548-2017-PRODUCE/DGPCHDI</t>
  </si>
  <si>
    <t>INDUSTRIAS DE ENLATADOS ALIMENTICIOS CIA. -LTDA.</t>
  </si>
  <si>
    <t>N° 18 PERMISO DE PESCA  PARA EMBARCACIONES PESQUERAS DE BANDERA EXTRANJERA.</t>
  </si>
  <si>
    <t>PERMISO DE PESCA PARA E/P BANDERA EXTRANJERA</t>
  </si>
  <si>
    <t>Otorgar a la empresa INDUSTRIAS DE ENLATADOS ALIMENTICIOS CIA. -LTDA. representada por el señor EDUARDO CARCOVICH CARCOVICH, permiso de pesca para operar la E/P de cerco de bandera ecuatoriana CABO MARZO para la extracción de Atun con destino al CHD.</t>
  </si>
  <si>
    <t>132648-2017</t>
  </si>
  <si>
    <t>063-2017-PRODUCE/DECHDI-dnavarro</t>
  </si>
  <si>
    <t>549-2017-PRODUCE/DGPCHDI</t>
  </si>
  <si>
    <t>JESSICA ROXANA SANTISTEBAN HUAMANCHUMO</t>
  </si>
  <si>
    <t>Otorgar a la sra.  JESSICA ROXANA SANTISTEBAN HUAMANCHUMO permiso de pesca de menor escala para operar la E/P KELLY JULIANA (CO-21707-CM) y con 32.60 m3 de cap. de bodega. Vigencia condicionada</t>
  </si>
  <si>
    <t>110932-2017</t>
  </si>
  <si>
    <t>059-2017-PRODUCE/DECHDI-dnavarro</t>
  </si>
  <si>
    <t>550-2017-PRODUCE/DGPCHDI</t>
  </si>
  <si>
    <t>BENJAMIN HERMINIO AMEZ SILVA</t>
  </si>
  <si>
    <t>Otorgar a la sr.  BENJAMIN HERMINIO AMEZ SILVA permiso de pesca de menor escala para operar la E/P CHACAS I (CO-20865-CM) y con 29.17 m3 de cap. de bodega. Vigencia condicionada</t>
  </si>
  <si>
    <t>128962-2017</t>
  </si>
  <si>
    <t>060-2017-PRODUCE/DECHDI-dnavarro</t>
  </si>
  <si>
    <t>551-2017-PRODUCE/DGPCHDI</t>
  </si>
  <si>
    <t>GOLDEN ANCHOVETA E.I.R.L.</t>
  </si>
  <si>
    <t>Otorgar a la empresa  GOLDEN ANCHOVETA E.I.R.L. permiso de pesca de menor escala para operar la E/P FRANCESCA PAOLA  (ZS-6427-CM) y con 22.64 m3 de cap. de bodega. Vigencia condicionada</t>
  </si>
  <si>
    <t>138913-2017</t>
  </si>
  <si>
    <t>061-2017-PRODUCE/DECHDI-dnavarro</t>
  </si>
  <si>
    <t>552-2017-PRODUCE/DGPCHDI</t>
  </si>
  <si>
    <t>AGUSTIN PAIVA GALAN, BARTOLOME PAIBA GALAN, CAMILO PAIVA GALAN, RAMON PAIBA GALAN</t>
  </si>
  <si>
    <t>Adecuar el permiso de pesca otorgado mediante RD. N° 365-2013-PRODUCE/DGCHD al Reglamento de Ordenamiento Pesquero de Anchoveta para CHD, respecto a la E/P LUZ MARIA (PT-3333-BM) de 27.00 m3 de cap. de bodega.</t>
  </si>
  <si>
    <t>146090-2017</t>
  </si>
  <si>
    <t>062-2017-PRODUCE/DECHDI-dnavarro</t>
  </si>
  <si>
    <t>553-2017-PRODUCE/DGPCHDI</t>
  </si>
  <si>
    <t>JHONNY PAUL PERICHE ACHA, MIRTHA MARISOL CANGO NEIRA, GLADYS YESSENIA CAMPOVERDE ATTO</t>
  </si>
  <si>
    <t>Adecuar el permiso de pesca otorgado mediante RD. N° 389-2013-PRODUCE/DGCHD al Reglamento de Ordenamiento Pesquero de Anchoveta para CHD, respecto a la E/P MI CONSUELO (PT-27057-CM) de 32.38 m3 de cap. de bodega.</t>
  </si>
  <si>
    <t>137206-2017</t>
  </si>
  <si>
    <t>064-2017-PRODUCE/DECHDI-dnavarro</t>
  </si>
  <si>
    <t>554-2017-PRODUCE/DGPCHDI</t>
  </si>
  <si>
    <t>Otorgar a la empresa  PESQUERA KEOPS S.A.C. permiso de pesca de menor escala para operar la E/P DIOS ES AMOR (PT-22416-CM) y con 23.07 m3 de cap. de bodega. Vigencia condicionada</t>
  </si>
  <si>
    <t>152440-2017</t>
  </si>
  <si>
    <t>026-2017-PRODUCE/DECHDI-cgonzalez</t>
  </si>
  <si>
    <t>555-2017-PRODUCE/DGPCHDI</t>
  </si>
  <si>
    <t>Aprobar a favor de la empresa PESQUERA KEOPS S.A.C., el cambio de titular del permiso de pesca de la E/P LUCERITO (HO-28831-CM) y con 26.76 m3 de cap. de bodega, para la extracción de anchoveta para CHD</t>
  </si>
  <si>
    <t>113883-2017, 125996-2017</t>
  </si>
  <si>
    <t>088-2017-PRODUCE/DECHI-jvasquezm</t>
  </si>
  <si>
    <t>556-2017-PRODUCE/DGPCHDI</t>
  </si>
  <si>
    <t>Aceptar el desistimiento del procedimiento de autorización de incremento de flota para construir una nueva E/P  de 79.01 de cap. de bodega, vía sustitución  de la E/P no siniestrada JESUS ES EL CAMINO (CO-20779-CM)</t>
  </si>
  <si>
    <t>155701-2017</t>
  </si>
  <si>
    <t>076-2017-PRODUCE/DECHDI-jdelatorre</t>
  </si>
  <si>
    <t>557-2017-PRODUCE/DGPCHDI</t>
  </si>
  <si>
    <t>LOS CARLOS S.R.L.</t>
  </si>
  <si>
    <t>Modificar el permiso de pesca otorgado mediante RM. N° 503-97-PE, únicamente en el extremo referido a la matricula de la E/P ATUN de 107.61 m3 de cap. De bodega, modificandose su matricula  de "HO-11293-PM" a "HO-11293-CM"</t>
  </si>
  <si>
    <t>Memorando 2310-2017-PRODUCE/PP</t>
  </si>
  <si>
    <t>101-2017-PRODUCE/DECHI-jvasquezm</t>
  </si>
  <si>
    <t>558-2017-PRODUCE/DGPCHDI</t>
  </si>
  <si>
    <t>ELOY LEOPOLDO TORRES GARCAI</t>
  </si>
  <si>
    <t>MANDATO JUDICIAL</t>
  </si>
  <si>
    <t>En estricto cumplimiento del mandato judicial expedido por el Juez del Quinto Juzgado Constitucional de la CSJL contenido en la Resolución N° Veintidos del 25/05/2016, Exp. N° 3063-2012-50-1801-JR-CI-05 se deja sin efecto la RD. N° 040-2014-PRODUCE/DGCHI.</t>
  </si>
  <si>
    <t>En estricto cumplimiento a lo dispuesto por Noveno Juzgado Especializado en lo Civil de Trujillo de la CSJLL contenido en la Resolución N° Sesenta y dos del 11/10/2017, Exp. N° 2794-2010-0-1601-JR-CI-07 se deja sin efecto la RD. N° 391-2017-PRODUCE/DGPCHDI de fecha 15/09/2017.</t>
  </si>
  <si>
    <t>152438-2017</t>
  </si>
  <si>
    <t>027-2017-PRODUCE/DECHDI-cgonzalez</t>
  </si>
  <si>
    <t>559-2017-PRODUCE/DGPCHDI</t>
  </si>
  <si>
    <t>Aprobar a favor de la empresa PESQUERA KEOPS S.A.C., el cambio de titular del permiso de pesca de la E/P CELESTINA I (IO-23623-CM) y con 21.17 m3 de cap. de bodega, para la extracción de anchoveta para CHD</t>
  </si>
  <si>
    <t>152428-2017</t>
  </si>
  <si>
    <t>025-2017-PRODUCE/DECHDI-cgonzalez</t>
  </si>
  <si>
    <t>560-2017-PRODUCE/DGPCHDI</t>
  </si>
  <si>
    <t>Aprobar a favor de la empresa PESQUERA KEOPS S.A.C., el cambio de titular del permiso de pesca de la E/P TIMOTEO II (CO-27032-CM) y con 32.45 m3 de cap. de bodega, para la extracción de anchoveta para CHD</t>
  </si>
  <si>
    <t>147680-2017</t>
  </si>
  <si>
    <t>066-2017-PRODUCE/DECHDI-dnavarro</t>
  </si>
  <si>
    <t>561-2017-PRODUCE/DGPCHDI</t>
  </si>
  <si>
    <t>JOHNNY PAIBA MARTINEZ, PEDRO PAIBA MARTINEZ</t>
  </si>
  <si>
    <t>Adecuar el permiso de pesca otorgado mediante RD. N° 104-2014-PRODUCE/DGCHD al Reglamento de Ordenamiento Pesquero de Anchoveta para CHD, respecto a la E/P DOS HERMANOS (PT-28766-CM) de 27.98 m3 de cap. de bodega.</t>
  </si>
  <si>
    <t>125213-2017</t>
  </si>
  <si>
    <t>065-2017-PRODUCE/DECHDI-dnavarro</t>
  </si>
  <si>
    <t>562-2017-PRODUCE/DGPCHDI</t>
  </si>
  <si>
    <t>AMERICA GLOBAL S.A.C.</t>
  </si>
  <si>
    <t>Otorgar a la empresa  AMERICA GLOBAL S.A.C. permiso de pesca de menor escala para operar la E/P SEÑOR DE LUREN (CO-20942-CM) y con 30.06 m3 de cap. de bodega. Vigencia condicionada</t>
  </si>
  <si>
    <t>153875-2017</t>
  </si>
  <si>
    <t>020-2017-PRODUCE/DGPCHDI-zquispe</t>
  </si>
  <si>
    <t>031-2017-PRODUCE/DPCHDI-yquinonesc</t>
  </si>
  <si>
    <t>563-2017-PRODUCE/DGPCHDI</t>
  </si>
  <si>
    <t>Modificar la licencia de operación otorgada mediante RM. N° 225-2012-PRODUCE/DGEPP a la empresa VLACAR S.A.C. en el extremo referido a la capacidad instalada de la planta de proces. de la planta de enlatado de 3,600 c/turno a 5,944 c/turno, ubicado en Av. Los Pescadores N° 1200, Chimbote, Santa, Ancash</t>
  </si>
  <si>
    <t>86872-2017</t>
  </si>
  <si>
    <t>093-2017-PRODUCE/DECHDI-jvasquezm</t>
  </si>
  <si>
    <t>564-2017-PRODUCE/DGPCHDI</t>
  </si>
  <si>
    <t>LUIS MIGUEL SANCHEZ CARNERO, MARAI ELENA  MOLERO DE SANCHEZ</t>
  </si>
  <si>
    <t xml:space="preserve">Declarar improcedente la solicitud de incremento de flota para ampliar la cap. De bodega de la E/P MILAGROSA CRUZ DE CHALPON (PL-2257-CM) vía aplicación de la cap. De bodega de la E/P JOSE ROSARIO (PL-13070-CM) </t>
  </si>
  <si>
    <t>071-2017-PRODUCE/DECHDI-dnavarro</t>
  </si>
  <si>
    <t>565-2017-PRODUCE/DGPCHDI</t>
  </si>
  <si>
    <t>Adecuar el permiso de pesca otorgado mediante RD. N° 176-2014-PRODUCE/DGCHD al Reglamento de Ordenamiento Pesquero de Anchoveta para CHD, respecto a la E/P SAN AGUSTIN (PT-17865-CM) de 27.33 m3 de cap. de bodega.</t>
  </si>
  <si>
    <t>109400-2016</t>
  </si>
  <si>
    <t>002-2017-PRODUCE/DPCHDI-nsullon</t>
  </si>
  <si>
    <t>566-2017-PRODUCE/DGPCHDI</t>
  </si>
  <si>
    <t>Suspender por unica vez, a solicitud de la empresa PESQUERA HAYDUK S.A. la licencia de operación otorgada mediante RD. N° 363-2009-PRODUCE/DGEPP, modificada por RD. N° 303-2011-PRODUCE/DGEPP respecto a la planta de producción de harina y aceite de pescado con cap. instalada de 18.9 t/h, de cap. de procesamiento.</t>
  </si>
  <si>
    <t>567-2017-PRODUCE/DGPCHDI</t>
  </si>
  <si>
    <t>Suspender por unica vez, a solicitud de la empresa PESQUERA HAYDUK S.A. la licencia de operación otorgada mediante RD. N° 272-2010-PRODUCE/DGEPP respecto a la planta de producción de harina de pescado con cap. instalada de 40 t/h, de cap. de procesamiento.</t>
  </si>
  <si>
    <t>568-2017-PRODUCE/DGPCHDI</t>
  </si>
  <si>
    <t>Suspender por unica vez, a solicitud de la empresa PESQUERA HAYDUK S.A. la licencia de operación otorgada mediante RD. N° 189-98/DNPP y sus modificatorias, respecto a la planta de producción de harina de pescado con cap. instalada de 80 t/h, de cap. de procesamiento.</t>
  </si>
  <si>
    <t>569-2017-PRODUCE/DGPCHDI</t>
  </si>
  <si>
    <t>Suspender por unica vez, a solicitud de la empresa PESQUERA HAYDUK S.A. la licencia de operación otorgada mediante RD. N° 363-2009-PRODUCE/DGEPP respecto a la planta de producción de harina y aceite de pescado con cap. instalada de 58 t/h, de cap. de procesamiento.</t>
  </si>
  <si>
    <t>144036-2017</t>
  </si>
  <si>
    <t>077-2017-PRODUCE/DECHDI-jdelatorre</t>
  </si>
  <si>
    <t>570-2017-PRODUCE/DGPCHDI</t>
  </si>
  <si>
    <t>GROUP VIOLETA S.A.C.</t>
  </si>
  <si>
    <t>Aprobar a favor de la empresa GROUP VIOLETA S.A.C. el cambio de titular del permiso de pesca para operar la E/P VICTORIA (SY-5984-PM) y 95.39 m3 de cap. de bodega. Vigencia condicionada.</t>
  </si>
  <si>
    <t>145111-2017</t>
  </si>
  <si>
    <t>079-2017-PRODUCE/DECHDI-jdelatorre</t>
  </si>
  <si>
    <t>571-2017-PRODUCE/DGPCHDI</t>
  </si>
  <si>
    <t>Declarar improcedente la solicitud de cambio de titular del permiso de pesca para operar la E/P CRISTO SALVADOR (PL-3030-CM) y 105.09 m3 de cap. de bodega, presentada por la GROUP VIOLETA S.A.C.</t>
  </si>
  <si>
    <t>RVM. N° 101-2017-PRODUCE/DVPA</t>
  </si>
  <si>
    <t>096-2017-PRODUCE/DECHI-jvasquezm</t>
  </si>
  <si>
    <t>572-2017-PRODUCE/DGPCHDI</t>
  </si>
  <si>
    <t>Modificar el articulo 2 de la RD. N° 249-2016-PRODUCE/DGCHI de fecha 27/07/2016, conforme a lo resuelto en la RVM. N° 101-2017-PRODUCE/DVPA</t>
  </si>
  <si>
    <t>043-2017-PRODUCE/DECHDI-mrodriguezu</t>
  </si>
  <si>
    <t>573-2017-PRODUCE/DGPCHDI</t>
  </si>
  <si>
    <t>Aprobar a favor de la empresa GROUP VIOLETA S.A.C. el cambio de titular del permiso de pesca para operar la E/P ROXANA 3 (PL-18107-CM) y 57.63 m3 de cap. de bodega. Vigencia condicionada.</t>
  </si>
  <si>
    <t>145704-2017</t>
  </si>
  <si>
    <t>078-2017-PRODUCE/DECHDI-jdelatorre</t>
  </si>
  <si>
    <t>574-2017-PRODUCE/DGPCHDI</t>
  </si>
  <si>
    <t>Declarar improcedente la solicitud de cambio de titular del permiso de pesca para operar la E/P CRISTO VIENE (PL-18102-CM) y 50.71 m3 de cap. de bodega, presentada por el señor CHRISTIAN JOEL PINTO MAGUIÑA.</t>
  </si>
  <si>
    <t>141528-2017</t>
  </si>
  <si>
    <t>086-2017-PRODUCE/DECHI-jvasquezm</t>
  </si>
  <si>
    <t>575-2017-PRODUCE/DGPCHDI</t>
  </si>
  <si>
    <t>Aprobar a favor de la empresa CORPORACION PESQUERA GIULIANA S.A. el cambio de titular del permiso de pesca para operar la E/P SUSAN VI (CE-15568-PM) y 292.96 m3 de cap. de bodega. Vigencia condicionada.</t>
  </si>
  <si>
    <t>126077-2017</t>
  </si>
  <si>
    <t>069-2017-PRODUCE/DECHDI-dnavarro</t>
  </si>
  <si>
    <t>576-2017-PRODUCE/DGPCHDI</t>
  </si>
  <si>
    <t>Otorgar al señor JACOBO ALBERTO CAVENAGO ZOLEZZI permiso de pesca de menor escala para operar la E/P RAMUSSA (CE-23002-CM) y con 28.52 m3 de cap. de bodega. Vigencia condicionada</t>
  </si>
  <si>
    <t>145142-2017</t>
  </si>
  <si>
    <t>068-2017-PRODUCE/DECHDI-dnavarro</t>
  </si>
  <si>
    <t>577-2017-PRODUCE/DGPCHDI</t>
  </si>
  <si>
    <t>PEDRO GUMERCINDO BLANCO RAMIREZ</t>
  </si>
  <si>
    <t>Adecuar el permiso de pesca otorgado mediante RD. N° 318-2013-PRODUCE/DGCHD al Reglamento de Ordenamiento Pesquero de Anchoveta para CHD, respecto a la E/P MARLINE  (CO-22002-CM) de 31.06 m3 de cap. de bodega.</t>
  </si>
  <si>
    <t>136370-2017</t>
  </si>
  <si>
    <t>067-2017-PRODUCE/DECHDI-dnavarro</t>
  </si>
  <si>
    <t>578-2017-PRODUCE/DGPCHDI</t>
  </si>
  <si>
    <t>LILIANA CRISTINA GALAN SANTISTEBAN</t>
  </si>
  <si>
    <t>Otorgar a la señora LILIANA CRISTINA GALAN SANTISTEBAN permiso de pesca de menor escala para operar la E/P CRISTINA MILILUZ (HO-29724-CM) y con 28.12 m3 de cap. de bodega. Vigencia condicionada</t>
  </si>
  <si>
    <t>152434-2017</t>
  </si>
  <si>
    <t>028-2017-PRODUCE/DECHDI-cgonzalez</t>
  </si>
  <si>
    <t>579-2017-PRODUCE/DGPCHDI</t>
  </si>
  <si>
    <t>Aprobar a favor de la empresa PESQUERA KEOPS S.A.C., el cambio de titular del permiso de pesca de la E/P FERNANDO S III (PT-4569-BM) y con 26.09 m3 de cap. de bodega, para la extracción de anchoveta para CHD</t>
  </si>
  <si>
    <t>143644-2017</t>
  </si>
  <si>
    <t>095-2017-PRODUCE/DECHDI-jvasquezm</t>
  </si>
  <si>
    <t>580-2017-PRODUCE/DGPCHDI</t>
  </si>
  <si>
    <t xml:space="preserve">Declarar improcedente la solicitud de incremento de flota para ampliar la cap. de bodega de la E/P ANTONIA (HO-0975-CM) </t>
  </si>
  <si>
    <t>157891-2017</t>
  </si>
  <si>
    <t>081-2017-PRODUCE/DECHDI-jdelatorre</t>
  </si>
  <si>
    <t>581-2017-PRODUCE/DGPCHDI</t>
  </si>
  <si>
    <t>Desestimar el recurso de reconsideración formulado por la empresa PESQUERA GROBET S.A.C. mediante registro N° 00157891-2017, contra la RD. N° 477-2017-PRODUCE/DGPCHDI, la cual declaró improcedente el cambio de titular del permiso de pesca de la E/P MARIA FRANCISCA (PL-4168-BM)</t>
  </si>
  <si>
    <t>080-2017-PRODUCE/DECHDI-jdelatorre</t>
  </si>
  <si>
    <t>582-2017-PRODUCE/DGPCHDI</t>
  </si>
  <si>
    <t>MARIA PETRONILA MARTINEZ GARCIA, LUCIA ISABEL LORO MARTINEZ, LUIS ROGER LORO MARTINEZ, JUANA ESTHER LORO MARTINEZ, MARITZA ISABEL LORO MARTINEZ, MARIA PATEOCINIA LORO MARTINEZ</t>
  </si>
  <si>
    <t>Aprobar a favor de la sra. MARIA PETRONILA MARTINEZ GARCIA y otros, el cambio de titular del permiso de pesca para operar la E/P LUIS ALEXIS (PL-51218-PM) y 71.56 m3 de cap. de bodega.</t>
  </si>
  <si>
    <t>125860-2017</t>
  </si>
  <si>
    <t>124-2017-PRODUCE/DECHDI-csaenz</t>
  </si>
  <si>
    <t>097-2017-PRODUCE/DECHDI-aparedesv</t>
  </si>
  <si>
    <t>583-2017-PRODUCE/DGPCHDI</t>
  </si>
  <si>
    <t>CONSORCIO MINERO JUNIN</t>
  </si>
  <si>
    <t>Otorgar a la empresa CONSORCIO MINERO JUNIN autorización para efectuar investigación pesquera con extracción de muestras de especímenes hidrobiológicos, sin valor comercial y sin uso de embarcación pesquera.</t>
  </si>
  <si>
    <t>148638-2017</t>
  </si>
  <si>
    <t>002-2017-PRODUCE/DECHDI-knunezv</t>
  </si>
  <si>
    <t>584-2017-PRODUCE/DGPCHDI</t>
  </si>
  <si>
    <t>JAVIER ALFREDO GIRALDO GIRALDO</t>
  </si>
  <si>
    <t>Adecuar el permiso de pesca otorgado mediante RD. N° 345-2013-PRODUCE/DGCHD al Reglamento de Ordenamiento Pesquero de Anchoveta para CHD, respecto a la E/P DON JOSE III  (PT-4603-BM) de 30.46 m3 de cap. de bodega.</t>
  </si>
  <si>
    <t>140391-2017</t>
  </si>
  <si>
    <t>001-2017-PRODUCE/DECHDI-knunezv</t>
  </si>
  <si>
    <t>585-2017-PRODUCE/DGPCHDI</t>
  </si>
  <si>
    <t>ELMER GUSTAVO PERICHE INGA</t>
  </si>
  <si>
    <t>Adecuar el permiso de pesca otorgado mediante RD. N° 364-2013-PRODUCE/DGCHD al Reglamento de Ordenamiento Pesquero de Anchoveta para CHD, respecto a la E/P SAN MARTIN DE PORRAS (TA-3428-CM) de 22.89 m3 de cap. de bodega.</t>
  </si>
  <si>
    <t>139277-2017</t>
  </si>
  <si>
    <t>074-2017-PRODUCE/DECHDI-dnavarro</t>
  </si>
  <si>
    <t>586-2017-PRODUCE/DGPCHDI</t>
  </si>
  <si>
    <t>VICTOR MANUEL SALAS PASTOR</t>
  </si>
  <si>
    <t>Adecuar el permiso de pesca otorgado mediante RD. N° 266-2013-PRODUCE/DGCHD al Reglamento de Ordenamiento Pesquero de Anchoveta para CHD, respecto a la E/P J.K. (IO-21544-CM) de 29.25 m3 de cap. de bodega.</t>
  </si>
  <si>
    <t>143575-2017</t>
  </si>
  <si>
    <t>003-2017-PRODUCE/DECHDI-knunezv</t>
  </si>
  <si>
    <t>587-2017-PRODUCE/DGPCHDI</t>
  </si>
  <si>
    <t>ROLANDO ALFREDO MACHADO SANDOVAL</t>
  </si>
  <si>
    <t>Adecuar el permiso de pesca otorgado mediante RD. N° 402-2013-PRODUCE/DGCHD al Reglamento de Ordenamiento Pesquero de Anchoveta para CHD, respecto a la E/P VICTORIA ELENA (CE-29473-BM) de 16.50 m3 de cap. de bodega.</t>
  </si>
  <si>
    <t>147347-2017</t>
  </si>
  <si>
    <t>073-2017-PRODUCE/DECHDI-dnavarro</t>
  </si>
  <si>
    <t>588-2017-PRODUCE/DGPCHDI</t>
  </si>
  <si>
    <t>Adecuar el permiso de pesca otorgado mediante RD. N° 274-2013-PRODUCE/DGCHD al Reglamento de Ordenamiento Pesquero de Anchoveta para CHD, respecto a la E/P SIEMPRE CON DIOS (PL-21705-CM) de 32.15 m3 de cap. de bodega.</t>
  </si>
  <si>
    <t>147778-2017</t>
  </si>
  <si>
    <t>105-2017-PRODUCE/DECHDI-aparedesv</t>
  </si>
  <si>
    <t>589-2017-PRODUCE/DGPCHDI</t>
  </si>
  <si>
    <t>ASOCIACION DEFINITIVA DE PMCE</t>
  </si>
  <si>
    <t>Autorizar a favor de la empresa PESQUERA TERRANOVA S.A.C., la asociación definitiva de PMCE del recurso Merluza, de la E/P DON FELIPE (PT-4610-CM) a favor de la E/P CAMELOT (CO-13021-PM)</t>
  </si>
  <si>
    <t>RVM. N° 019-2017-PRODUCE/DVPA</t>
  </si>
  <si>
    <t>069-2017-PRODUCE/DECHDI-jcanchari</t>
  </si>
  <si>
    <t>590-2017-PRODUCE/DGPCHDI</t>
  </si>
  <si>
    <t>CARLOS JUSTINO ALVAREZ RUMALDO</t>
  </si>
  <si>
    <t>N° 64  OTORGAMIENTO DEL PERMISO DE PESCA PARA LA EXTRACCION INDUSTRIAL PESQUERA PARA CONSUMO HUMANO INDIRECTO</t>
  </si>
  <si>
    <t>Declarar improcedente la solicitud de permiso de pesca presentado por el sr. CARLOS JUSTINO ALVAREZ RUMALDO con fecha 23/01/2003 ante la Dirección Rgeional de Pesquería de Piura, a fin de operar las E/Ps ERNESTO I (YUNA II) y ERNESTO II (SAGRADO CORAZON DE JESUS).</t>
  </si>
  <si>
    <t>135587-2017</t>
  </si>
  <si>
    <t>017-2017-PRODUCE/DECHDI-mmejia</t>
  </si>
  <si>
    <t>106-2017-PRODUCE/DECHDI-aparedesv</t>
  </si>
  <si>
    <t>591-2017-PRODUCE/DGPCHDI</t>
  </si>
  <si>
    <t xml:space="preserve">Otorgar a favor de la empresa PERUPEZ S.A.C.  autorización de incremento de flota para construir una nueva E/P  de menor escala para extracción de anguila y con 5.54 m3 de cap. de bodega, vía sust. de la E/P siniestrada CONDORITO I (CO-20738-BM) </t>
  </si>
  <si>
    <t>592-2017-PRODUCE/DGPCHDI</t>
  </si>
  <si>
    <t>138804-2017</t>
  </si>
  <si>
    <t>072-2017-PRODUCE/DECHDI-dnavarro</t>
  </si>
  <si>
    <t>593-2017-PRODUCE/DGPCHDI</t>
  </si>
  <si>
    <t>VICTOR NUNTON IMAN</t>
  </si>
  <si>
    <t>Adecuar el permiso de pesca otorgado mediante RD. N° 330-2013-PRODUCE/DGCHD al Reglamento de Ordenamiento Pesquero de Anchoveta para CHD, respecto a la E/P MARIA MARTINA (PL-27252-CM) de 31.36 m3 de cap. de bodega.</t>
  </si>
  <si>
    <t>156251-2017</t>
  </si>
  <si>
    <t>594-2017-PRODUCE/DGPCHDI</t>
  </si>
  <si>
    <t>JOSE BENJAMIN IPANAQUE OROSCO</t>
  </si>
  <si>
    <t>Adecuar el permiso de pesca otorgado mediante RD. N° 357-2014-PRODUCE/DGCHD al Reglamento de Ordenamiento Pesquero de Anchoveta para CHD, respecto a la E/P EL CAMINO DE JESUS (PL-17165-BM) de 10.50 m3 de cap. de bodega.</t>
  </si>
  <si>
    <t>115929-2017</t>
  </si>
  <si>
    <t>076-2017-PRODUCE/DECHDI-dnavarro</t>
  </si>
  <si>
    <t>595-2017-PRODUCE/DGPCHDI</t>
  </si>
  <si>
    <t>JIMMY DANJER GARCIA REQUE, ELVA KARINA MOREENO ANGELES</t>
  </si>
  <si>
    <t>Otorgar a la señora JIMMY DANJER GARCIA REQUE y ELVA KARINA MORENO ANGELES permiso de pesca de menor escala para operar la E/P JS (CE-28215-CM) y con 19.33 m3 de cap. de bodega. Vigencia condicionada</t>
  </si>
  <si>
    <t>122893-2017</t>
  </si>
  <si>
    <t>078-2017-PRODUCE/DECHDI-dnavarro</t>
  </si>
  <si>
    <t>596-2017-PRODUCE/DGPCHDI</t>
  </si>
  <si>
    <t>FRANK RONNIE PANTA SANCHEZ</t>
  </si>
  <si>
    <t>Otorgar al señor FRANK RONNIE PANTA SANCHEZ  permiso de pesca de menor escala para operar la E/P SABINA ABIGAIL (PL-22641-CM) y con 20.00 m3 de cap. de bodega. Vigencia condicionada</t>
  </si>
  <si>
    <t>157835-2017</t>
  </si>
  <si>
    <t>070-2017-PRODUCE/DECHDI-dnavarro</t>
  </si>
  <si>
    <t>597-2017-PRODUCE/DGPCHDI</t>
  </si>
  <si>
    <t>Adecuar el permiso de pesca otorgado mediante RD. N° 371-2013-PRODUCE/DGCHD al Reglamento de Ordenamiento Pesquero de Anchoveta para CHD, respecto a la E/P EL NAVEGANTE (HO-28646-CM) de 32.45 m3 de cap. de bodega.</t>
  </si>
  <si>
    <t>154570-2017</t>
  </si>
  <si>
    <t>082-2017-PRODUCE/DECHDI-dnavarro</t>
  </si>
  <si>
    <t>598-2017-PRODUCE/DGPCHDI</t>
  </si>
  <si>
    <t>YOLA OROSCO CASTRO</t>
  </si>
  <si>
    <t>Adecuar el permiso de pesca otorgado mediante RD. N° 355-2013-PRODUCE/DGCHD al Reglamento de Ordenamiento Pesquero de Anchoveta para CHD, respecto a la E/P MI ROSALINA (SY-21205-BM) de 31.31 m3 de cap. de bodega.</t>
  </si>
  <si>
    <t>138219-2017</t>
  </si>
  <si>
    <t>080-2017-PRODUCE/DECHDI-dnavarro</t>
  </si>
  <si>
    <t>599-2017-PRODUCE/DGPCHDI</t>
  </si>
  <si>
    <t>ERICK FRANCISCO MOY CAMPOS</t>
  </si>
  <si>
    <t>Adecuar el permiso de pesca otorgado mediante RD. N° 221-2014-PRODUCE/DGCHD al Reglamento de Ordenamiento Pesquero de Anchoveta para CHD, respecto a la E/P LILIAM (CO-20923-CM) de 32.50 m3 de cap. de bodega.</t>
  </si>
  <si>
    <t>046-2017-PRODUCE/DECHDI-lsantosf</t>
  </si>
  <si>
    <t>600-2017-PRODUCE/DGPCHDI</t>
  </si>
  <si>
    <t>Actualizar con corte a las 11:30 horas del 27 de octubre de 2017, el listado de embarcaciones pesqueras que podrán participar en la pesca exploratoria autorizada por la R.M. N° 452-2017-PRODUCE.</t>
  </si>
  <si>
    <t>139393-2017</t>
  </si>
  <si>
    <t>082-2017-PRODUCE/DECHDI-jdelatorre</t>
  </si>
  <si>
    <t>601-2017-PRODUCE/DGPCHDI</t>
  </si>
  <si>
    <t>GRUPO PESQUERO CHIMBOTE S.A.C</t>
  </si>
  <si>
    <t>Aprobar a favor de la empresa GRUPO PESQUERO CHIMBOTE S.A.C., el cambio de titular del permiso de pesca para operar la E/P MANUEL I (PL-51192-PM) y 100.00 m3 de cap. de bodega.</t>
  </si>
  <si>
    <t>158825-2017</t>
  </si>
  <si>
    <t>602-2017-PRODUCE/DGPCHDI</t>
  </si>
  <si>
    <t>Adecuar el permiso de pesca otorgado mediante RD. N° 125-2014-PRODUCE/DGCHD al Reglamento de Ordenamiento Pesquero de Anchoveta para CHD, respecto a la E/P NEPEÑA (CO-22410-CM) de 32.38 m3 de cap. de bodega.</t>
  </si>
  <si>
    <t>010-2017-PRODUCE/DPCHDI-rparedes</t>
  </si>
  <si>
    <t>025-2017-PRODUCE/DPCHDI-nsullon</t>
  </si>
  <si>
    <t>603-2017-PRODUCE/DGPCHDI</t>
  </si>
  <si>
    <t>CORPORACION DE ALIMENTOS MARITIMO S.A.C.</t>
  </si>
  <si>
    <t>Aprobar a favor de la empresa CORPORACION DE ALIMENTOS MARITIMO S.A.C.  el cambio de titular de la licencia para operar la planta de procesamiento para la producción de enlatado, con una cap. instalada de 2997 c/turno, ubicada en Chimbote.</t>
  </si>
  <si>
    <t>151795-2017</t>
  </si>
  <si>
    <t>026-2017-PRODUCE/DECHI-pencinas</t>
  </si>
  <si>
    <t>083-2017-PRODUCE/DECHDI-jdelatorre</t>
  </si>
  <si>
    <t>604-2017-PRODUCE/DGPCHDI</t>
  </si>
  <si>
    <t>Otorgar a favor del sr.LUIS LLENQUE FIESTAS y otros, autorización de incremento de flota para construir una nueva  E/P de 33.73 m3 de cap. de bodega, para ser destinada a la extracción de Anchoveta para CHI, vía sust. de la E/P no siniestrada DON SEBASTIAN II (PL-4341-CM)</t>
  </si>
  <si>
    <t>151624-2017</t>
  </si>
  <si>
    <t>007-2017-PRODUCE/DGPCHDI-iechevarria</t>
  </si>
  <si>
    <t>036-2017-PRODUCE/DPCHDI-yquinonesc</t>
  </si>
  <si>
    <t>605-2017-PRODUCE/DGPCHDI</t>
  </si>
  <si>
    <t>Modificar la licencia de operación otorgada mediante RD. N° 059-99-PE/DNPP y otras, a la empresa PESQUERA DIAMANTE S.A. para operar la planta de proces. de harina de pesca de ACP en el extremo referido a la cap. instalada de 114 a 175 t/h, ubicado en el Callao.</t>
  </si>
  <si>
    <t>142179-2017</t>
  </si>
  <si>
    <t>025-2017-PRODUCE/DECHI-pencinas</t>
  </si>
  <si>
    <t>090-2017-PRODUCE/DECHDI-jvasquezm</t>
  </si>
  <si>
    <t>606-2017-PRODUCE/DGPCHDI</t>
  </si>
  <si>
    <t>FELIPE BERNAL LLONTOP, LORENZO NICOLAS BERNAL LLONTOP, MARIA LUCIA PALMA DE BERNAL, HECTOR BERNAL PALMA, MARIA ANTONIA LEYTON CHANAME</t>
  </si>
  <si>
    <t>Otorgar a favor del sr. FELIPE BERNAL LLONTOP y otros, autorización de incremento de flota para construir una nueva  E/P de 85.88 m3 de cap. de bodega, para ser destinada a la extracción de Anchoveta para CHI, vía sust. de la E/P no siniestrada MI FE EN CRISTO N° 3 (PL-20298-CM)</t>
  </si>
  <si>
    <t>154734-2017</t>
  </si>
  <si>
    <t>014-2017-PRODUCE/DGPCHDI-rparedes</t>
  </si>
  <si>
    <t>038-2017-PRODUCE/DPCHDI-yquinonesc</t>
  </si>
  <si>
    <t>607-2017-PRODUCE/DGPCHDI</t>
  </si>
  <si>
    <t>Modificar la licencia de operación otorgada mediante RD. N° 039-97-PE/DNPP y otras, a la empresa CFG INVESTMENT S.A.C. para operar la planta de proces. de harina de pesca de ACP en el extremo referido a la cap. instalada de 40 a 177 t/h, ubicado en el Tambo de Mora, Ica.</t>
  </si>
  <si>
    <t>147336-2017</t>
  </si>
  <si>
    <t>019-2017-PRODUCE/DECHDI-mmejia</t>
  </si>
  <si>
    <t>108-2017-PRODUCE/DECHDI-aparedesv</t>
  </si>
  <si>
    <t>608-2017-PRODUCE/DGPCHDI</t>
  </si>
  <si>
    <t>PESCA INDUSTRIAL ATUNERA DE ALTURA S.A. DE C.V.</t>
  </si>
  <si>
    <t>Otorgar a la empresa PESCA INDUSTRIAL ATUNERA DE ALTURA S.A. DE C.V. representada por el señor RUDY BILL NEYRA BALTA, permiso de pesca para operar la E/P de cerco de bandera mexicana EL TITI I para la extracción de Atun con destino al CHD.</t>
  </si>
  <si>
    <t>155921-2017</t>
  </si>
  <si>
    <t>106-2017-PRODUCE/DEPCHDI-jvasquezm</t>
  </si>
  <si>
    <t>609-2017-PRODUCE/DGPCHDI</t>
  </si>
  <si>
    <t>Desestimar el recurso de reconsideración interpuesto por LSA ENTERPRISES PERU S.A.C.contra la RD. N¨ 391-2017-PRODUCE/DGPCHDI de fecha 15/09/2017 presentado mediante registro N° 155921-2017</t>
  </si>
  <si>
    <t>151339-2017</t>
  </si>
  <si>
    <t>037-2017-PRODUCE/DPCHDI-yquinonesc</t>
  </si>
  <si>
    <t>610-2017-PRODUCE/DGPCHDI</t>
  </si>
  <si>
    <t>FRIGOSA S.A.C.</t>
  </si>
  <si>
    <t>Aceptar el desistimiento del procedimiento correspondiente a la solicitud de licencia de operación de la planta de proces. pesquero para la producción de congelado con una cap. de 63.68 t/dia, ubicada en el km. 68+615.488 de la carretera Sechura-Parachique, Piura.</t>
  </si>
  <si>
    <t>159939-2017</t>
  </si>
  <si>
    <t>084-2017-PRODUCE/DECHDI-jdelatorre</t>
  </si>
  <si>
    <t>611-2017-PRODUCE/DGPCHDI</t>
  </si>
  <si>
    <t>Modificar el permiso de pesca otorgado mediante RD. N° 175-2015-PRODUCE/DGCHI, únicamente en el extremo referido a la matricula de la E/P MI JUANITA de 109.88 m3 de cap. de bodega, modificandose su matricula  de "PL-4335-CM" a "PL-4335-PM"</t>
  </si>
  <si>
    <t>139768-2017</t>
  </si>
  <si>
    <t>044-2017-PRODUCE/DECHDI-mrodriguezu</t>
  </si>
  <si>
    <t>612-2017-PRODUCE/DGPCHDI</t>
  </si>
  <si>
    <t>Declarar improcedente la solicitud de cambio de titular del permiso de pesca para operar la E/P SEBASTIAN (CE-19914-CM) y 89.97 m3 de cap. de bodega, presentada por la empresa GRUPO PESQUERO CHIMBOTE S.A.C.</t>
  </si>
  <si>
    <t>116722-2017</t>
  </si>
  <si>
    <t>007-2017-PRODUCE/DECHDI-rhuertas</t>
  </si>
  <si>
    <t>107-2017-PRODUCE/DECHDI-aparedesv</t>
  </si>
  <si>
    <t>613-2017-PRODUCE/DGPCHDI</t>
  </si>
  <si>
    <t>PEDRO MORAN VALLADOLID</t>
  </si>
  <si>
    <t>Otorgar al señor PEDRO MORAN VALLADOLID  permiso de pesca de menor escala para operar la E/P MI MANUELITO (PT-4416-BM) y con 26.72 m3 de cap. de bodega.</t>
  </si>
  <si>
    <t>105495-2017</t>
  </si>
  <si>
    <t>121-2017-PRODUCE/DECHDI-csaenz</t>
  </si>
  <si>
    <t>095-2017-PRODUCE/DECHDI-aparedesv</t>
  </si>
  <si>
    <t>614-2017-PRODUCE/DGPCHDI</t>
  </si>
  <si>
    <t>PERENCO PERU PETROLEUM LIMITED SUCURSAL DEL PERU</t>
  </si>
  <si>
    <t>Otorgar a la empresa PERENCO PERU PETROLEUM LIMITED SUCURSAL DEL PERU, autorización para efectuar investigación pesquera con extracción de muestras de especímenes hidrobiológicos, sin valor comercial y sin uso de embarcación pesquera.</t>
  </si>
  <si>
    <t>154161-2017</t>
  </si>
  <si>
    <t>084-2017-PRODUCE/DECHDI-dnavarro</t>
  </si>
  <si>
    <t>615-2017-PRODUCE/DGPCHDI</t>
  </si>
  <si>
    <t>ANDRES PANTA PERICHE</t>
  </si>
  <si>
    <t>Adecuar el permiso de pesca otorgado mediante RD. N° 256-2013-PRODUCE/DGCHD al Reglamento de Ordenamiento Pesquero de Anchoveta para CHD, respecto a la E/P NIÑO DEL MILAGRO 2 (PT-5821-BM) de 20.55 m3 de cap. de bodega.</t>
  </si>
  <si>
    <t>123828-2017</t>
  </si>
  <si>
    <t>085-2017-PRODUCE/DECHDI-dnavarro</t>
  </si>
  <si>
    <t>616-2017-PRODUCE/DGPCHDI</t>
  </si>
  <si>
    <t>HILARIO MELITON RAMIREZ BAZALAR, JULIA ROSALIA CALERO ASCUE</t>
  </si>
  <si>
    <t>Otorgar a los señores HILARIO MELITON RAMIREZ BAZALAR, JULIA ROSALIA CALERO ASCUE  permiso de pesca de menor escala para operar la E/P ALONDRA (HO-23545-CM) y con 12.15 m3 de cap. de bodega. Vigencia condicionada</t>
  </si>
  <si>
    <t>153949-2017</t>
  </si>
  <si>
    <t>109-2017-PRODUCE/DECHDI-aparedesv</t>
  </si>
  <si>
    <t>617-2017-PRODUCE/DGPCHDI</t>
  </si>
  <si>
    <t>Otorgar a la empresa PESCA INDUSTRIAL ATUNERA DE ALTURA S.A. DE C.V. representada por el señor RUDY BILL NEYRA BALTA, permiso de pesca para operar la E/P de cerco de bandera mexicana TIZOC para la extracción de Atun con destino al CHD.</t>
  </si>
  <si>
    <t>155487-2017</t>
  </si>
  <si>
    <t>134-2017-PRODUCE/DECHDI-csaenz</t>
  </si>
  <si>
    <t>085-2017-PRODUCE/DECHDI-jdelatorre</t>
  </si>
  <si>
    <t>618-2017-PRODUCE/DGPCHDI</t>
  </si>
  <si>
    <t>NEGOCIOS INDUSTRIALES REAL NIRSA S.A.</t>
  </si>
  <si>
    <t>Otorgar a la empresa NEGOCIOS INDUSTRIALES REAL NIRSA S.A. representada por el señor OMAR DIEGO CARCOVICH JIBAJA, permiso de pesca para operar la E/P de cerco de bandera ecuatoriana RICKY A para la extracción de Atun con destino al CHD.</t>
  </si>
  <si>
    <t>138478-2017</t>
  </si>
  <si>
    <t>007-2017-PRODUCE/DECHDI-knunezv</t>
  </si>
  <si>
    <t>619-2017-PRODUCE/DGPCHDI</t>
  </si>
  <si>
    <t>TEODULO PAIVA PAIVA, ANDREA QUEREVALU QUEREVALU</t>
  </si>
  <si>
    <t>Adecuar el permiso de pesca otorgado mediante RD. N° 213-2013-PRODUCE/DGCHD al Reglamento de Ordenamiento Pesquero de Anchoveta para CHD, respecto a la E/P WALJOHBER (PT-3973-BM) de 15.76 m3 de cap. de bodega.</t>
  </si>
  <si>
    <t>116549-2017</t>
  </si>
  <si>
    <t>026-2017-PRODUCE/DPCHDI-nsullon</t>
  </si>
  <si>
    <t>620-2017-PRODUCE/DGPCHDI</t>
  </si>
  <si>
    <t>RANSA COMERCIAL S.A.</t>
  </si>
  <si>
    <t>Aceptar la renuncia presentada por la empresa RANSA COMERCIAL S.A. a su licencia para operar la planta de procesamiento pesquero para la producción de congelado de productos hidrobiológicos, instalada en su EIP ubicada en la Av. Argentina N° 2951, Callao, con una cap. de procesamiento de 72 t/dia.</t>
  </si>
  <si>
    <t>155491-2017</t>
  </si>
  <si>
    <t>136-2017-PRODUCE/DECHDI-csaenz</t>
  </si>
  <si>
    <t>110-2017-PRODUCE/DECHDI-aperedesv</t>
  </si>
  <si>
    <t>621-2017-PRODUCE/DGPCHDI</t>
  </si>
  <si>
    <t>Otorgar a la empresa NEGOCIOS INDUSTRIALES REAL NIRSA S.A. representada por el señor OMAR DIEGO CARCOVICH JIBAJA, permiso de pesca para operar la E/P de cerco de bandera ecuatoriana GLORIA A para la extracción de Atún con destino al CHD.</t>
  </si>
  <si>
    <t>16367-2015, 133151-2017</t>
  </si>
  <si>
    <t>111-2017-PRODUCE/DECHDI-aperedesv</t>
  </si>
  <si>
    <t>622-2017-PRODUCE/DGPCHDI</t>
  </si>
  <si>
    <t>GRUPO CORPORATIVO JOSHMEN S.A.C.</t>
  </si>
  <si>
    <t>Declarar improcedente la solicitud de cambio de titular del permiso de pesca de menor escala para operar la E/P ALESHKA (PL-12809-CM) presentada por la empresa  GRUPO CORPORATIVO JOSHMEN S.A.C.</t>
  </si>
  <si>
    <t>132660-2017</t>
  </si>
  <si>
    <t>005-2017-PRODUCE/DECHDI-knunezv</t>
  </si>
  <si>
    <t>623-2017-PRODUCE/DGPCHDI</t>
  </si>
  <si>
    <t>DEYSI MILAGROS CORNEJO PALMA</t>
  </si>
  <si>
    <t>Otorgar a la señora DEYSI MILAGROS CORNEJO PALMA  permiso de pesca de menor escala para operar la E/P SM-2 (PL-28640-CM) y con 29.73 m3 de cap. de bodega. Vigencia condicionada</t>
  </si>
  <si>
    <t>157076-2017</t>
  </si>
  <si>
    <t>006-2017-PRODUCE/DECHDI-knunezv</t>
  </si>
  <si>
    <t>624-2017-PRODUCE/DGPCHDI</t>
  </si>
  <si>
    <t>CARMEN JHONY CHANCAFE LIZA</t>
  </si>
  <si>
    <t>Adecuar el permiso de pesca otorgado mediante RD. N° 270-2014-PRODUCE/DGCHD al Reglamento de Ordenamiento Pesquero de Anchoveta para CHD, respecto a la E/P MI MERCEDES (PL-4343-BM) de 16.00 m3 de cap. de bodega.</t>
  </si>
  <si>
    <t>138118-2017</t>
  </si>
  <si>
    <t>009-2017-PRODUCE/DGPCHDI-DPCHDI--pir</t>
  </si>
  <si>
    <t>027-2017-PRODUCE/DGPCHDI-nsullon</t>
  </si>
  <si>
    <t>625-2017-PRODUCE/DGPCHDI</t>
  </si>
  <si>
    <t>CONGELADORA INDUSTRIAL ILO S.R.L.</t>
  </si>
  <si>
    <t>Declarar la improcedente la solicitud de autorización para la instalación de una planta de procesamiento pesquero para la producción de congelado de 20 t/dia de capacidad de procesamiento en el distrito de Ilo, Moquegua.</t>
  </si>
  <si>
    <t>148045-2017</t>
  </si>
  <si>
    <t>086-2017-PRODUCE/DECHDI-jdelatorre</t>
  </si>
  <si>
    <t>626-2017-PRODUCE/DGPCHDI</t>
  </si>
  <si>
    <t>JACOBO ESTUARDO CAVENAGO REBAZA, TERESA CONSUELO ZOLEZZI DE CAVENAGO</t>
  </si>
  <si>
    <t>Declarar improcedente la solicitud de cambio de titular del permiso de pesca para operar la E/P C&amp;5 (CE-1845-PM) y 197.15 m3 de cap. de bodega, presentada por los señores JACOBO ESTUARDO CAVENAGO REBAZA y TERESA CONSUELO ZOLEZZI DE CAVENAGO</t>
  </si>
  <si>
    <t>34100-2016, 105399-2016-1</t>
  </si>
  <si>
    <t>008-2017-PRODUCE/DPCHDI-jdolarte</t>
  </si>
  <si>
    <t>627-2017-PRODUCE/DGPCHDI</t>
  </si>
  <si>
    <t>PESQUREA RIBAUDO S.A.</t>
  </si>
  <si>
    <t>Aceptar la renuncia presentada por la empresa PESQUREA RIBAUDO S.A. a su licencia para operar la planta de procesamiento pesquero para la producción de harina de residuos de productos hidrobiológicos, con destino al CHI, ubicada en Paita, Piura</t>
  </si>
  <si>
    <t>136712-2017</t>
  </si>
  <si>
    <t>010-2017-PRODUCE/DECHDI-knunezv</t>
  </si>
  <si>
    <t>628-2017-PRODUCE/DGPCHDI</t>
  </si>
  <si>
    <t>SANTOS GREGORIO PAZO REYES</t>
  </si>
  <si>
    <t>Adecuar el permiso de pesca otorgado mediante RD. N° 250-2013-PRODUCE/DGCHD al Reglamento de Ordenamiento Pesquero de Anchoveta para CHD, respecto a la E/P MARIA INMACULADA (PT-19982-CM) de 32.06 m3 de cap. de bodega.</t>
  </si>
  <si>
    <t>139163-2017</t>
  </si>
  <si>
    <t>087-2017-PRODUCE/DECHDI-jdelatorre</t>
  </si>
  <si>
    <t>629-2017-PRODUCE/DGPCHDI</t>
  </si>
  <si>
    <t>Declarar improcedente la solicitud de cambio de titular del permiso de pesca para operar la E/P GALILEO I (PL-18913-CM) y 38.57 m3 de cap. de bodega, presentada por el señor FERNANDO RICHARD BARRETO PAREDES</t>
  </si>
  <si>
    <t>139166-2017</t>
  </si>
  <si>
    <t>088-2017-PRODUCE/DECHDI-jdelatorre</t>
  </si>
  <si>
    <t>630-2017-PRODUCE/DGPCHDI</t>
  </si>
  <si>
    <t>Declarar improcedente la solicitud de cambio de titular del permiso de pesca para operar la E/P GALILEO II (PL-18914-CM) y 38.57 m3 de cap. de bodega, presentada por el señor FERNANDO RICHARD BARRETO PAREDES</t>
  </si>
  <si>
    <t>138824-2017</t>
  </si>
  <si>
    <t>112-2017-PRODUCE/DECHDI-aperedesv</t>
  </si>
  <si>
    <t>631-2017-PRODUCE/DGPCHDI</t>
  </si>
  <si>
    <t>Aprobar a favor de la empresa COPEMARY S.A.C., el cambio de titular del permiso de pesca de la E/P PEREGRINO (CO-34946-CM) y con 32.40 m3 de cap. de bodega, para la extracción de anchoveta para CHD</t>
  </si>
  <si>
    <t>91069-2017</t>
  </si>
  <si>
    <t>006-2017-PRODUCE/DECHI-pencinas
015-2017-PRODUCE/DECHI-schuquilin</t>
  </si>
  <si>
    <t>091-2017-PRODUCE/DECHI-jvasquezm
110-2017-PRODUCE/DECHI-jvasquezm</t>
  </si>
  <si>
    <t>632-2017-PRODUCE/DGPCHDI</t>
  </si>
  <si>
    <t>PEDRO PANTA PANTA, CLEMENTINA MARIA JACINTO PÀNTA</t>
  </si>
  <si>
    <t>Otorgar a favor de PESQUERA KATTY S.A.C. el permiso de pesca para operar la E/P de madera MANUEL I (PL-51192-PM) y con 100 m3 de cap. de bodega, en virtud a la AIF otorgada mediante RD. N° 145-2015-PRODUCE/DGCHI, vía sust. de la E/P SENOVIA (PL-21078-PM).</t>
  </si>
  <si>
    <t>Otorgar a favor de los sres. PEDRO PANTA PANTA, CLEMENTINA MARIA JACINTO PÀNTA. el permiso de pesca para operar la E/P de madera DIVINO CAUTIVO (PT-51665-PM) y con 90.80 m3 de cap. de bodega, en virtud a la AIF otorgada mediante RD. N° 364-2014-PRODUCE/DGCHI, vía sust. de la E/P DIVINO CAUTIVO (TA-5673-CM).</t>
  </si>
  <si>
    <t>161483-2017</t>
  </si>
  <si>
    <t>157-2017-PRODUCE/DECHDI-csaenz</t>
  </si>
  <si>
    <t>114-2017-PRODUCE/DECHDI-aparedesv</t>
  </si>
  <si>
    <t>633-2017-PRODUCE/DGPCHDI</t>
  </si>
  <si>
    <t>INDUSTRIA DE ENLATADOS ALIMENTICIOS CIA LTDA. IDEAL</t>
  </si>
  <si>
    <t>Otorgar a la empresa INDUSTRIA DE ENLATADOS ALIMENTICIOS CIA LTDA. IDEAL representada por el señor RUDY BILL NEYRA BALTA, permiso de pesca para operar la E/P de cerco de bandera ecuatoriana MONTENEME para la extracción de Atun con destino al CHD.</t>
  </si>
  <si>
    <t>138783-2017</t>
  </si>
  <si>
    <t>008-2017-PRODUCE/DECHDI-knunezv</t>
  </si>
  <si>
    <t>634-2017-PRODUCE/DGPCHDI</t>
  </si>
  <si>
    <t>Otorgar al señor JIMMY DANJER GARCIA REQUE permiso de pesca de menor escala para operar la E/P DON MOISES 2 (PL-2280-BM) y con 09.19 m3 de cap. de bodega. Vigencia condicionada</t>
  </si>
  <si>
    <t>151282-2017</t>
  </si>
  <si>
    <t>012-2017-PRODUCE/DECHDI-knunezv</t>
  </si>
  <si>
    <t>635-2017-PRODUCE/DGPCHDI</t>
  </si>
  <si>
    <t>EDISON KEVIL FERNANDEZ MALCA</t>
  </si>
  <si>
    <t>Otorgar al señor EDISON KEVIL FERNANDEZ MALCA permiso de pesca de menor escala para operar la E/P MARIA MAXIMINA (CE-29424-CM) y con 09.95 m3 de cap. de bodega. Vigencia condicionada</t>
  </si>
  <si>
    <t>138871-2017</t>
  </si>
  <si>
    <t>013-2017-PRODUCE/DECHDI-knunezv</t>
  </si>
  <si>
    <t>636-2017-PRODUCE/DGPCHDI</t>
  </si>
  <si>
    <t>INVERSIONES SOLEMAR S.A.C.</t>
  </si>
  <si>
    <t>Otorgar a la empresa INVERSIONES SOLEMAR S.A.C. permiso de pesca de menor escala para operar la E/P SOLEMAR (CO-29110-BM) y con 10.00 m3 de cap. de bodega. Vigencia condicionada</t>
  </si>
  <si>
    <t>124935-2017</t>
  </si>
  <si>
    <t>130-2017-PRODUCE/DECHDI-csaenz</t>
  </si>
  <si>
    <t>002-2017-PRODUCE/DECHDI-acollantes</t>
  </si>
  <si>
    <t>637-2017-PRODUCE/DGPCHDI</t>
  </si>
  <si>
    <t>Otorgar a la empresa PLUSPETROL E&amp;P S.A. autorización para efectuar investigación pesquera con extracción de muestras de especímenes hidrobiológicos, sin valor comercial y sin uso de embarcación pesquera.</t>
  </si>
  <si>
    <t>135254-2017</t>
  </si>
  <si>
    <t>004-2017-PRODUCE/DECHDI-knunezv</t>
  </si>
  <si>
    <t>638-2017-PRODUCE/DGPCHDI</t>
  </si>
  <si>
    <t>WILFREDO FIESTAS PANTA, CRUZ MAXIMA PANTA MARCELO DE FIESTAS</t>
  </si>
  <si>
    <t>Otorgar a los sres. WILFREDO FIESTAS PANTA y CRUZ MAXIMA PANTA MARCELO DE FIESTAS  permiso de pesca de menor escala para operar la E/P XIOMARA (CO-27246-BM) y con 10.00 m3 de cap. de bodega. Vigencia condicionada</t>
  </si>
  <si>
    <t>138782-2017</t>
  </si>
  <si>
    <t>009-2017-PRODUCE/DECHDI-knunezv</t>
  </si>
  <si>
    <t>639-2017-PRODUCE/DGPCHDI</t>
  </si>
  <si>
    <t>MIGUELINO BERNAL LUMBRES</t>
  </si>
  <si>
    <t>Otorgar al señor MIGUELINO BERNAL LUMBRES permiso de pesca de menor escala para operar la E/P MIGYASU (CO-28788-CM) y con 09.99 m3 de cap. de bodega. Vigencia condicionada</t>
  </si>
  <si>
    <t>139722-2017</t>
  </si>
  <si>
    <t>011-2017-PRODUCE/DECHDI-knunezv</t>
  </si>
  <si>
    <t>640-2017-PRODUCE/DGPCHDI</t>
  </si>
  <si>
    <t>FRANKLY OMAR PUESCAS LORO</t>
  </si>
  <si>
    <t>Otorgar al señor FRANKLY OMAR PUESCAS LORO permiso de pesca de menor escala para operar la E/P KELLI LILIANA (PL-17762-CM) y con 10.00 m3 de cap. de bodega. Vigencia condicionada</t>
  </si>
  <si>
    <t>162944-2017</t>
  </si>
  <si>
    <t>090-2017-PRODUCE/DECHDI-jdelatorre</t>
  </si>
  <si>
    <t>641-2017-PRODUCE/DGPCHDI</t>
  </si>
  <si>
    <t>Modificar el permiso de pesca otorgado mediante RD. N° 142-2008-PRODUCE/DGEPP, únicamente en el extremo referido a la matricula de la E/P AMIGO DE DIOS 1 de 98.03 m3 de cap. de bodega, modificandose su matricula  de "PL-4451-CM" a "PL-4451-PM"</t>
  </si>
  <si>
    <t>80623-2016, 108963-2017</t>
  </si>
  <si>
    <t>004-2017-PRODUCE/DPCHDI-nsullon</t>
  </si>
  <si>
    <t>642-2017-PRODUCE/DGPCHDI</t>
  </si>
  <si>
    <t>Suspender 02 años y por unica vez, a solicitud de la empresa CFG INVESTMENT S.A.C., la licencia de operación otorgada mediante RD. N° 488-2007-PRODUCE/DGEPP, respecto a las plantas de producción de congelado y enlatado, ubicada en Chancay</t>
  </si>
  <si>
    <t>156166-2017</t>
  </si>
  <si>
    <t>021-2017-PRODUCE/DECHDI-mmejia</t>
  </si>
  <si>
    <t>089-2017-PRODUCE/DECHDI-jdelatorre</t>
  </si>
  <si>
    <t>643-2017-PRODUCE/DGPCHDI</t>
  </si>
  <si>
    <t>Otorgar a la empresa NEGOCIOS INDUSTRIALES REAL NIRSA S.A. representada por el señor EDUARDO CARCOVICH CARCOVICH, permiso de pesca para operar la E/P de cerco de bandera ecuatoriana VIA SIMOUN para la extracción de Atun con destino al CHD.</t>
  </si>
  <si>
    <t>156293-2017</t>
  </si>
  <si>
    <t>113-2017-PRODUCE/DECHDI-aparedesv</t>
  </si>
  <si>
    <t>644-2017-PRODUCE/DGPCHDI</t>
  </si>
  <si>
    <t>Aprobar a favor de la empresa PESQUERA KEOPS S.A.C., el cambio de titular del permiso de pesca de la E/P ISABELLA (CE-43179-CM) y con 29.41 m3 de cap. de bodega, para la extracción de anchoveta para CHD</t>
  </si>
  <si>
    <t>163933-2017</t>
  </si>
  <si>
    <t>045-2017-PRODUCE/DECHDI-mrodriguezu</t>
  </si>
  <si>
    <t>645-2017-PRODUCE/DGPCHDI</t>
  </si>
  <si>
    <t>N° 7 PERMISO DE PESCA PARA LA OPERACIÓN DE EMBARCACIONES PESQUERAS DE MAYOR ESCALA DE BANDERA NACIONAL DEL ÁMBITO MARÍTIMO CON DESTINO AL CONSUMO HUMANO DIRECTO</t>
  </si>
  <si>
    <t>En estricto cumplimiento en los mandatos contenidos en la Resoluciones N° 27 y 34 del Sexto Juzgado de Investigación Preparatoria de la CSJ de Lambayeque, se suspende el permiso de pesca otorgado con RD. N° 247-2003-PRODUCE/DNEPP para operar la E/P RICHARD ALEXANDER (PL-2122-CM).</t>
  </si>
  <si>
    <t>106382-2017</t>
  </si>
  <si>
    <t>031-2017-PRODUCE/DECHDI-cgonzalez</t>
  </si>
  <si>
    <t>646-2017-PRODUCE/DGPCHDI</t>
  </si>
  <si>
    <t>LUIS ADAN GARCIA VALENCIA, LUIS ADAN GARCIA DEL ROSARIO</t>
  </si>
  <si>
    <t>Declarar improcedente la solicitud de los sres. LUIS ADAN GARCIA VALENCIA, LUIS ADAN GARCIA DEL ROSARIO, para la incorporación  de la E/P ADAN I (CO-34990-BM) y 10.0 m3 de cap. de bodega, en el "Registro Nacional de Embarcaciones Artesanales con acceso al Recurso Anchoveta para CHD".</t>
  </si>
  <si>
    <t>156248-2017</t>
  </si>
  <si>
    <t>003-2017-PRODUCE/DECHDI-acollantes</t>
  </si>
  <si>
    <t>647-2017-PRODUCE/DGPCHDI</t>
  </si>
  <si>
    <t>Dejar sin efecto el artículo 3 de la RD. N° 303-2017-PRODUCE/DGPCHDI, que dispuso el condicionamiento del permiso de pesca otorgado en dicha resolución directoral a favor de la sra. JULIA LUISA MORENO GARCIA, para operar la E/P MARIA JULITA 2</t>
  </si>
  <si>
    <t>158440-2017</t>
  </si>
  <si>
    <t>006-2017-PRODUCE/DECHDI-acollantes</t>
  </si>
  <si>
    <t>648-2017-PRODUCE/DGPCHDI</t>
  </si>
  <si>
    <t>Dejar sin efecto el artículo 3 de la RD. N° 408-2017-PRODUCE/DGPCHDI, que dispuso el condicionamiento del permiso de pesca otorgado en dicha resolución directoral a favor de los sres. INES REGINA CHAVEZ ROJAS, LARRY ALONSO CHAVEZ ROJAS, para operar la E/P IBIZA</t>
  </si>
  <si>
    <t>146834-2017</t>
  </si>
  <si>
    <t>004-2017-PRODUCE/DECHDI-acollantes</t>
  </si>
  <si>
    <t>649-2017-PRODUCE/DGPCHDI</t>
  </si>
  <si>
    <t>Dejar sin efecto el artículo 2 de la RD. N° 218-2017-PRODUCE/DGPCHDI, que dispuso el condicionamiento del permiso de pesca otorgado en dicha resolución directoral a favor de la sra. JESSICA MAGALY RISCO GARCIA, para operar la E/P JM</t>
  </si>
  <si>
    <t>158430-2017</t>
  </si>
  <si>
    <t>001-2017-PRODUCE/DECHDI-acollantes</t>
  </si>
  <si>
    <t>650-2017-PRODUCE/DGPCHDI</t>
  </si>
  <si>
    <t>Dejar sin efecto el artículo 3 de la RD. N° 393-2017-PRODUCE/DGPCHDI, que dispuso el condicionamiento del permiso de pesca otorgado en dicha resolución directoral a favor de los sres. INES REGINA CHAVEZ ROJAS, LARRY ALONSO CHAVEZ ROJAS, para operar la E/P BAMBOOCHA</t>
  </si>
  <si>
    <t>158456-2017</t>
  </si>
  <si>
    <t>005-2017-PRODUCE/DECHDI-acollantes</t>
  </si>
  <si>
    <t>651-2017-PRODUCE/DGPCHDI</t>
  </si>
  <si>
    <t>Dejar sin efecto el artículo 2 de la RD. N° 441-2017-PRODUCE/DGPCHDI, que dispuso el condicionamiento del permiso de pesca otorgado en dicha resolución directoral a favor de la sr.ENZO ACHILLE LESCANO VERGARA, para operar la E/P HUANCHAQUITO II</t>
  </si>
  <si>
    <t>124369-2017</t>
  </si>
  <si>
    <t>008-2017-PRODUCE/DECHDI-acollantes</t>
  </si>
  <si>
    <t>652-2017-PRODUCE/DGPCHDI</t>
  </si>
  <si>
    <t>MARTIN MARINO PAZO NUNURA</t>
  </si>
  <si>
    <t>Otorgar al señor MARTIN MARINO PAZO NUNURA permiso de pesca de menor escala para operar la E/P JOSE GUADALUPE III (PT-2548-BM) y con 22.39 m3 de cap. de bodega. Vigencia condicionada</t>
  </si>
  <si>
    <t>137373-2017</t>
  </si>
  <si>
    <t>009-2017-PRODUCE/DECHDI-acollantes</t>
  </si>
  <si>
    <t>653-2017-PRODUCE/DGPCHDI</t>
  </si>
  <si>
    <t>ROSA CASTRO ESCAJADILLO</t>
  </si>
  <si>
    <t>Otorgar a la señora ROSA CASTRO ESCAJADILLO permiso de pesca de menor escala para operar la E/P PEDRO RAMOS (PL-21158-CM) y con 31.45 m3 de cap. de bodega. Vigencia condicionada</t>
  </si>
  <si>
    <t>94842-2017</t>
  </si>
  <si>
    <t>131-2017-PRODUCE/DECHDI-csaenz</t>
  </si>
  <si>
    <t>117-2017-PRODUCE/DECHDI-aparedesv</t>
  </si>
  <si>
    <t>654-2017-PRODUCE/DGPCHDI</t>
  </si>
  <si>
    <t>COMPAÑÍA MINERA ZAFRANAL S.A.C.</t>
  </si>
  <si>
    <t>Otorgar a la empresa COMPAÑÍA MINERA ZAFRANAL S.A.C. autorización para efectuar investigación pesquera con extracción de muestras de especímenes hidrobiológicos, sin valor comercial y sin uso de embarcación pesquera.</t>
  </si>
  <si>
    <t>123152-2017</t>
  </si>
  <si>
    <t>146-2017-PRODUCE/DECHDI-csaenz</t>
  </si>
  <si>
    <t>010-2017-PRODUCE/DECHDI-acollantes</t>
  </si>
  <si>
    <t>655-2017-PRODUCE/DGPCHDI</t>
  </si>
  <si>
    <t>EMPRESA EXPLOTADORA DE VINCHOS LTDA. SA.C.</t>
  </si>
  <si>
    <t>Otorgar a la EMPRESA EXPLOTADORA DE VINCHOS LTDA. SA.C. autorización para efectuar investigación pesquera con extracción de muestras de especímenes hidrobiológicos, sin valor comercial y sin uso de embarcación pesquera.</t>
  </si>
  <si>
    <t>156098-2017</t>
  </si>
  <si>
    <t>046-2017-PRODUCE/DECHDI-mrodriguezu</t>
  </si>
  <si>
    <t>656-2017-PRODUCE/DGPCHDI</t>
  </si>
  <si>
    <t>Declarar fundado el recurso de reconsideración interpuesto contra el articulo 2 de la RD. N° 374-2017-PRODUCE/DGPCHDI, en el extremo que dispone el condicionamiento del cambio de titular del permiso de pesca para operar la E/P PM (SY-1579-CM) otorgado por dicha resolución.</t>
  </si>
  <si>
    <t>82333-2017</t>
  </si>
  <si>
    <t>126-2017-PRODUCE/DECHDI-csaenz</t>
  </si>
  <si>
    <t>116-2017-PRODUCE/DECHDI-aparedesv</t>
  </si>
  <si>
    <t>657-2017-PRODUCE/DGPCHDI</t>
  </si>
  <si>
    <t>PLUSPETROL NORTE S.A.</t>
  </si>
  <si>
    <t>Otorgar a la empresa PLUSPETROL NORTE S.A.. autorización para efectuar investigación pesquera con extracción de muestras de especímenes hidrobiológicos, sin valor comercial y sin uso de embarcación pesquera.</t>
  </si>
  <si>
    <t>658-2017-PRODUCE/DGPCHDI</t>
  </si>
  <si>
    <t xml:space="preserve">Declarar improcedente la solicitud de asociación o incorporación definitiva de PMCE de la E/P C&amp;Z 4 a la E/P DOÑA LICHA, presentada por la empresa LSA ENTERPRISES PERU S.A.C. </t>
  </si>
  <si>
    <t>164258-2017</t>
  </si>
  <si>
    <t>012-2017-PRODUCE/DECHDI-acollantes</t>
  </si>
  <si>
    <t>659-2017-PRODUCE/DGPCHDI</t>
  </si>
  <si>
    <t>ISABEL JIMENEZ GONZALES</t>
  </si>
  <si>
    <t>Adecuar el permiso de pesca otorgado mediante RD. N° 099-2014-PRODUCE/DGCHD al Reglamento de Ordenamiento Pesquero de Anchoveta para CHD, respecto a la E/P SARITA (TA-1896-CM) de 31.90 m3 de cap. de bodega.</t>
  </si>
  <si>
    <t>150663-2017</t>
  </si>
  <si>
    <t>007-2017-PRODUCE/DECHDI-acollantes</t>
  </si>
  <si>
    <t>660-2017-PRODUCE/DGPCHDI</t>
  </si>
  <si>
    <t>Adecuar el permiso de pesca otorgado mediante RD. N° 230-2017-PRODUCE/DGPCHDI al Reglamento de Ordenamiento Pesquero de Anchoveta para CHD, respecto a la E/P DON CHANO (IO-0951-CM) de 25.00 m3 de cap. de bodega.</t>
  </si>
  <si>
    <t>164248-2017</t>
  </si>
  <si>
    <t>013-2017-PRODUCE/DECHDI-acollantes</t>
  </si>
  <si>
    <t>661-2017-PRODUCE/DGPCHDI</t>
  </si>
  <si>
    <t>Adecuar el permiso de pesca otorgado mediante RD. N° 324-2013-PRODUCE/DGCHD al Reglamento de Ordenamiento Pesquero de Anchoveta para CHD, respecto a la E/P VICTORIA 4 (CO-21533-CM) de 28.65 m3 de cap. de bodega.</t>
  </si>
  <si>
    <t>155199-2017</t>
  </si>
  <si>
    <t>011-2017-PRODUCE/DECHDI-acollantes</t>
  </si>
  <si>
    <t>662-2017-PRODUCE/DGPCHDI</t>
  </si>
  <si>
    <t>ROXANNA NATHALY CECILIA GRANDA ZAPATA</t>
  </si>
  <si>
    <t>Adecuar el permiso de pesca otorgado mediante RD. N° 300-2013-PRODUCE/DGCHD al Reglamento de Ordenamiento Pesquero de Anchoveta para CHD, respecto a la E/P DOÑA TANA (PL-21442-CM) de 28.00 m3 de cap. de bodega.</t>
  </si>
  <si>
    <t>157177-2017</t>
  </si>
  <si>
    <t>017-2017-PRODUCE/DECHDI-acollantes</t>
  </si>
  <si>
    <t>663-2017-PRODUCE/DGPCHDI</t>
  </si>
  <si>
    <t>DOMINGO SANTOS CARRASCO</t>
  </si>
  <si>
    <t>Adecuar el permiso de pesca otorgado mediante RD. N° 321-2013-PRODUCE/DGCHD al Reglamento de Ordenamiento Pesquero de Anchoveta para CHD, respecto a la E/P DON JORGE II (PT-3358-CM) de 20.38 m3 de cap. de bodega.</t>
  </si>
  <si>
    <t>144447-2017</t>
  </si>
  <si>
    <t>014-2017-PRODUCE/DECHDI-acollantes</t>
  </si>
  <si>
    <t>664-2017-PRODUCE/DGPCHDI</t>
  </si>
  <si>
    <t>Dejar sin efecto el artículo 2 de la RD. N° 232-2017-PRODUCE/DGPCHDI, que dispuso el condicionamiento del permiso de pesca otorgado en dicha resolución directoral a favor de la sr. OSCAR JAVIER ALFARO RODRIGUEZ, para operar la E/P DON ANDRES</t>
  </si>
  <si>
    <t>Informe N° 1011-2011-PRODUCE/OGAJ</t>
  </si>
  <si>
    <t>074-2017-PRODUCE/DECHDI-jcanchari</t>
  </si>
  <si>
    <t>665-2017-PRODUCE/DGPCHDI</t>
  </si>
  <si>
    <t>Aprobar la Directiva de Organo N° 001-2017-PRODUCE/DGPCHDI, denominada "Lineamientos para la ejecución y levantamiento de sanciones de suspensión de permisos de pesca en la Dirección General de Pesca para Consumo Humano Directo e Indirecto".</t>
  </si>
  <si>
    <t>159269-2017</t>
  </si>
  <si>
    <t>115-2017-PRODUCE/DECHDI-aparedesv</t>
  </si>
  <si>
    <t>666-2017-PRODUCE/DGPCHDI</t>
  </si>
  <si>
    <t>SANTOS LEONIDAS ZAVALETA NIZAMA</t>
  </si>
  <si>
    <t>Declarar improcedente la solicitud de permiso de pesca para operar la E/P LA COSTEÑITA II (SY-43640-CM) presentada por el señor SANTOS LEONIDAS ZAVALETA NIZAMA, mediante registro N° 00159269-2017.</t>
  </si>
  <si>
    <t>159019-2017</t>
  </si>
  <si>
    <t>118-2017-PRODUCE/DECHDI-aparedesv</t>
  </si>
  <si>
    <t>667-2017-PRODUCE/DGPCHDI</t>
  </si>
  <si>
    <t>GUILLERMO WENCESLAO VENEGAS VIEIRA</t>
  </si>
  <si>
    <t>Aprobar a favor del señor GUILLERMO WENCESLAO VENEGAS VIEIRA, el cambio de titular del permiso de pesca de la E/P PONCE II (CO-17431-BM) y con 12.00 m3 de cap. de bodega, para la extracción de anchoveta para CHD</t>
  </si>
  <si>
    <t>154941-2017</t>
  </si>
  <si>
    <t>028-2017-PRODUCE/DECHDI-pencinas</t>
  </si>
  <si>
    <t>114-2017-PRODUCE/DECHDI-cgonzalez</t>
  </si>
  <si>
    <t>668-2017-PRODUCE/DGPCHDI</t>
  </si>
  <si>
    <t>JUAN MARTINEZ JACINTO, MARIA DILSA PANTA ECA, JULIO MARTINEZ JACINTO, HILDA MARUJA PANTA DE MARTINEZ</t>
  </si>
  <si>
    <t>Otorgar a favor de llos sres. JUAN MARTINEZ JACINTO y otros, permiso de pesca para operar la E/P LORENA (PT-55049-CM) con 105.83 m3 de cap. de bodega en la extracción del recurso anchoveta parca CHI.</t>
  </si>
  <si>
    <t>Resol. N° 8 -Primera Sala Contenciosa Administrativa de Lima</t>
  </si>
  <si>
    <t>020-2017-PRODUCE/DECHDI-schuquilin</t>
  </si>
  <si>
    <t>077-2017-PRODUCE/DECHDI-jcanchari</t>
  </si>
  <si>
    <t>669-2017-PRODUCE/DGPCHDI</t>
  </si>
  <si>
    <t>En estricto cumplimiento a lo dispuesto en la Resol. N° 8 de fecha 25/07/2014, expedida por la Primera Sala Contenciosa Administrativa de la CSJL y las Resol. N° 20 y 21 emitidas por 10mo Juzgado Contencioso de la CSJL, reconocer la nulidad de la RD. N° 436-2003-PRODUCE/DNEPP.</t>
  </si>
  <si>
    <t>RM. N° 560-2017-PRODUCE</t>
  </si>
  <si>
    <t>021-2017-PRODUCE/DECHDI-schuquilin</t>
  </si>
  <si>
    <t>114-2017-PRODUCE/DECHDI-jvillalta</t>
  </si>
  <si>
    <t>670-2017-PRODUCE/DGPCHDI</t>
  </si>
  <si>
    <t>Aprobar el Listado de Asignación de Limites Máximos de Captura por Embarcación (LMCE) de la Zona NC para la extracción del recurso anchoveta, correspondiente a la Segunda Temporada de Pesca 2017, autorizada por RM. N° 560-2017-PRODUCE.</t>
  </si>
  <si>
    <t>165399-2017</t>
  </si>
  <si>
    <t>027-2017-PRODUCE/DECHDI-mmejia</t>
  </si>
  <si>
    <t>120-2017-PRODUCE/DECHDI-aparedesv</t>
  </si>
  <si>
    <t>671-2017-PRODUCE/DGPCHDI</t>
  </si>
  <si>
    <t>ATUNES DE NICARAGUA SOCIEDAD ANONINA (ATUNSA)</t>
  </si>
  <si>
    <t>Otorgar a la empresa ATUNES DE NICARAGUA SOCIEDAD ANONINA (ATUNSA) representada por el señor RUDY BILL NEYRA BALTA, permiso de pesca para operar la E/P de cerco de bandera nicaraguense SEA TUNA I para la extracción de Atun con destino al CHD.</t>
  </si>
  <si>
    <t>156164-2017, 161327-2017</t>
  </si>
  <si>
    <t>139-2017-PRODUCE/DECHDI-csaenz</t>
  </si>
  <si>
    <t>119-2017-PRODUCE/DECHDI-aparedesv</t>
  </si>
  <si>
    <t>672-2017-PRODUCE/DGPCHDI</t>
  </si>
  <si>
    <t>Otorgar a la empresa NEGOCIOS INDUSTRIALES REAL NIRSA S.A. representada por el señor EDUARDO CARCOVICH CARCOVICH, permiso de pesca para operar la E/P de cerco de bandera ecuatoriana ROSA F para la extracción de Atun con destino al CHD.</t>
  </si>
  <si>
    <t>166664-2017</t>
  </si>
  <si>
    <t>091-2017-PRODUCE/DECHDI-jdelatorre</t>
  </si>
  <si>
    <t>673-2017-PRODUCE/DGPCHDI</t>
  </si>
  <si>
    <t>CORPORACION LIOBRAND S.A.C.</t>
  </si>
  <si>
    <t>Modificar el permiso de pesca otorgado mediante RD. N° 142-2008-PRODUCE/DGEPPI, únicamente en el extremo referido a la matricula de la E/P AMIGO DE DIOS 1 de 98.03 m3 de cap. de bodega, modificandose su matricula  de "PL-4451-CM" a "PL-4451-PM"</t>
  </si>
  <si>
    <t>Modificar el permiso de pesca otorgado mediante RD. N° 412-2015-PRODUCE/DGCHI, únicamente en el extremo referido a la matricula de la E/P MARIA FIDELA de 71.94 m3 de cap. de bodega, modificandose su matricula  de "PL-2125-CM" a "PL-2125-PM"</t>
  </si>
  <si>
    <t>INFORME TECNICO N° 115-2017-PRODUCE/DECHDI-jvillalta</t>
  </si>
  <si>
    <t>115-2017-PRODUCE/DECHDI-jvillalta</t>
  </si>
  <si>
    <t>674-2017-PRODUCE/DGPCHDI</t>
  </si>
  <si>
    <t>Rectificar el error material contenido en el item 387 del anexo de la RD. N° 670-2017-PRODUCE/DGPCHDI del 21/11/2017 referido a la matrícula de la E/P LORENA donde dice PL-21119-CM debe decir PT-55049-PM.</t>
  </si>
  <si>
    <t>158485-2017, 161328-2017</t>
  </si>
  <si>
    <t>154-2017-PRODUCE/DECHDI-csaenz</t>
  </si>
  <si>
    <t>121-2017-PRODUCE/DECHDI-aparedesv</t>
  </si>
  <si>
    <t>675-2017-PRODUCE/DGPCHDI</t>
  </si>
  <si>
    <t>Otorgar a la empresa NEGOCIOS INDUSTRIALES REAL NIRSA S.A. representada por el señor EDUARDO CARCOVICH CARCOVICH, permiso de pesca para operar la E/P de cerco de bandera ecuatoriana MILENA A para la extracción de Atun con destino al CHD.</t>
  </si>
  <si>
    <t>156162-2017</t>
  </si>
  <si>
    <t>138-2017-PRODUCE/DECHDI-csaenz</t>
  </si>
  <si>
    <t>122-2017-PRODUCE/DECHDI-aparedesv</t>
  </si>
  <si>
    <t>676-2017-PRODUCE/DGPCHDI</t>
  </si>
  <si>
    <t>Otorgar a la empresa NEGOCIOS INDUSTRIALES REAL NIRSA S.A. representada por el señor OMAR DIEGO CARCOVICH JIBAJA, permiso de pesca para operar la E/P de cerco de bandera ecuatoriana ELIZABETH F para la extracción de Atun con destino al CHD.</t>
  </si>
  <si>
    <t>158491-2017</t>
  </si>
  <si>
    <t>155-2017-PRODUCE/DECHDI-csaenz</t>
  </si>
  <si>
    <t>092-2017-PRODUCE/DECHDI-jdelatorre</t>
  </si>
  <si>
    <t>677-2017-PRODUCE/DGPCHDI</t>
  </si>
  <si>
    <t>Otorgar a la empresa NEGOCIOS INDUSTRIALES REAL NIRSA S.A. representada por el señor EDUARDO CARCOVICH CARCOVICH, permiso de pesca para operar la E/P de cerco de bandera ecuatoriana RAFA A para la extracción de Atun con destino al CHD.</t>
  </si>
  <si>
    <t>155484-2017, 161746-2017</t>
  </si>
  <si>
    <t>023-2017-PRODUCE/DECHDI-mmejia</t>
  </si>
  <si>
    <t>124-2017-PRODUCE/DECHDI-aparedesv</t>
  </si>
  <si>
    <t>678-2017-PRODUCE/DGPCHDI</t>
  </si>
  <si>
    <t>Otorgar a la empresa NEGOCIOS INDUSTRIALES REAL NIRSA S.A. representada por el señor EDUARDO CARCOVICH CARCOVICH, permiso de pesca para operar la E/P de cerco de bandera ecuatoriana MARIA DEL MAR A para la extracción de Atun con destino al CHD.</t>
  </si>
  <si>
    <t>INFORME TECNICO N° 117-2017-PRODUCE/DECHDI-jvillalta</t>
  </si>
  <si>
    <t>117-2017-PRODUCE/DECHDI-jvillalta</t>
  </si>
  <si>
    <t>679-2017-PRODUCE/DGPCHDI</t>
  </si>
  <si>
    <t>TORIBIA GORDILLO JACINTO</t>
  </si>
  <si>
    <t>Rectificar el error material contenido en el item 247 del anexo de la RD. N° 670-2017-PRODUCE/DGPCHDI del 21/11/2017 referido al PMCE y LMCE de la E/P EMMANUEL (PL-34323-PM) donde dice 0.443500% y 6,714.22 TM, debe decir: 0.044350% y 671.47 TM</t>
  </si>
  <si>
    <t>169033-2017</t>
  </si>
  <si>
    <t>094-2017-PRODUCE/DECHDI-jdelatorre</t>
  </si>
  <si>
    <t>680-2017-PRODUCE/DGPCHDI</t>
  </si>
  <si>
    <t>169030-2017</t>
  </si>
  <si>
    <t>095-2017-PRODUCE/DECHDI-jdelatorre</t>
  </si>
  <si>
    <t>681-2017-PRODUCE/DGPCHDI</t>
  </si>
  <si>
    <t>119783-2017</t>
  </si>
  <si>
    <t>024-2017-PRODUCE/DECHDI-acollantes</t>
  </si>
  <si>
    <t>682-2017-PRODUCE/DGPCHDI</t>
  </si>
  <si>
    <t>Otorgar al señor HERNANDO CALLE LOPEZ permiso de pesca de menor escala para operar la E/P SEÑOR DE LA VIDA (PL-21242-CM) y con 28.25 m3 de cap. de bodega. Vigencia condicionada</t>
  </si>
  <si>
    <t>125376-2017</t>
  </si>
  <si>
    <t>026-2017-PRODUCE/DECHDI-acollantes</t>
  </si>
  <si>
    <t>683-2017-PRODUCE/DGPCHDI</t>
  </si>
  <si>
    <t>INVERSIONES SABINA FISHING E.I.R.L.</t>
  </si>
  <si>
    <t>Otorgar a la empresa INVERSIONES SABINA FISHING E.I.R.L. permiso de pesca de menor escala para operar la E/P SABINA I (CE-5720-CM) y con 22.27 m3 de cap. de bodega. Vigencia condicionada</t>
  </si>
  <si>
    <t>161753-2017</t>
  </si>
  <si>
    <t>015-2017-PRODUCE/DECHDI-knunezv</t>
  </si>
  <si>
    <t>684-2017-PRODUCE/DGPCHDI</t>
  </si>
  <si>
    <t>Dejar sin efecto el artículo 4 de la RD. N° 385-2017-PRODUCE/DGPCHDI, que dispuso el condicionamiento del permiso de pesca otorgado en dicha resolución directoral a favor de los sres.JOSE NICOLAS HUAMANCHUMO JACINTO y NELLY SUCLUPE DE HUAMANCHUMO, para operar la E/P ROXANA SARAI</t>
  </si>
  <si>
    <t>164178-2017</t>
  </si>
  <si>
    <t>016-2017-PRODUCE/DECHDI-knunezv</t>
  </si>
  <si>
    <t>685-2017-PRODUCE/DGPCHDI</t>
  </si>
  <si>
    <t>Dejar sin efecto el artículo 2 de la RD. N° 288-2017-PRODUCE/DGPCHDI, que dispuso el condicionamiento del permiso de pesca otorgado en dicha resolución directoral a favor de la empresa PESQUERA ARTESANAL SAN LORENZO S.A.C., para operar la E/P DON GE</t>
  </si>
  <si>
    <t>156170-2017, 161326-2017</t>
  </si>
  <si>
    <t>025-2017-PRODUCE/DECHDI-mmejia</t>
  </si>
  <si>
    <t>125-2017-PRODUCE/DECHDI-aparedesv</t>
  </si>
  <si>
    <t>686-2017-PRODUCE/DGPCHDI</t>
  </si>
  <si>
    <t>Otorgar a la empresa NEGOCIOS INDUSTRIALES REAL NIRSA S.A. representada por el señor OMAR DIEGO CARCOVICH JIBAJA, permiso de pesca para operar la E/P de cerco de bandera ecuatoriana ROBERTO A para la extracción de Atun con destino al CHD.</t>
  </si>
  <si>
    <t>155495-2017, 161335-2017</t>
  </si>
  <si>
    <t>135-2017-PRODUCE/DECHDI-csaenz</t>
  </si>
  <si>
    <t>123-2017-PRODUCE/DECHDI-aparedesv</t>
  </si>
  <si>
    <t>687-2017-PRODUCE/DGPCHDI</t>
  </si>
  <si>
    <t>Otorgar a la empresa NEGOCIOS INDUSTRIALES REAL NIRSA S.A. representada por el señor OMAR DIEGO CARCOVICH JIBAJA, permiso de pesca para operar la E/P de cerco de bandera ecuatoriana GABRIELA A para la extracción de Atun con destino al CHD.</t>
  </si>
  <si>
    <t>166883-2017</t>
  </si>
  <si>
    <t>029-2017-PRODUCE/DECHDI-mmejia</t>
  </si>
  <si>
    <t>096-2017-PRODUCE/DECHDI-jdelatorre</t>
  </si>
  <si>
    <t>688-2017-PRODUCE/DGPCHDI</t>
  </si>
  <si>
    <t>GEOPAXI S.A.</t>
  </si>
  <si>
    <t>Otorgar a la empresa GEOPAXI S.A. representada por el señor EDUARDO CARCOVICH CARCOVICH, permiso de pesca para operar la E/P de cerco de bandera ecuatoriana DON ALVARO para la extracción de Atun con destino al CHD.</t>
  </si>
  <si>
    <t>161436-2017, 161568-2017, 163246-2017, 163249-2017</t>
  </si>
  <si>
    <t>004-2017-PRODUCE/DECHDI-dechdi_temp02</t>
  </si>
  <si>
    <t>689-2017-PRODUCE/DGPCHDI</t>
  </si>
  <si>
    <t>MARIA AGUEDA CHAPA PERICHE, MARIA PANTA DE ECA, ELISEO PAIVA MARTINEZ, PEDRO PABLO ECA MARTINEZ</t>
  </si>
  <si>
    <t>Aprobar a favor de la sra. MARIA AGUEDA CHAPA PERICHE y otros, el cambio de titular del permiso de pesca para operar la E/P MI ESPERANZA II (PT-6156-PM) y 50.62 m3 de cap. de bodega.</t>
  </si>
  <si>
    <t>138780-2017</t>
  </si>
  <si>
    <t>034-2017-PRODUCE/DECHDI-knunezv</t>
  </si>
  <si>
    <t>690-2017-PRODUCE/DGPCHDI</t>
  </si>
  <si>
    <t>KERMITT HENRY RIOS DIAZ</t>
  </si>
  <si>
    <t>Otorgar al señor KERMITT HENRY RIOS DIAZ permiso de pesca de menor escala para operar la E/P KARIN I (CE-1182-BM) y con 9.98 m3 de cap. de bodega. Vigencia condicionada</t>
  </si>
  <si>
    <t>143747-2017</t>
  </si>
  <si>
    <t>017-2017-PRODUCE/DECHDI-knunezv</t>
  </si>
  <si>
    <t>691-2017-PRODUCE/DGPCHDI</t>
  </si>
  <si>
    <t>JUAN HUMBERTO BERNAL VELASQUEZ</t>
  </si>
  <si>
    <t>Adecuar el permiso de pesca otorgado por el Gobierno Regional de Ica para operar la E/P VIRGEN DE CHAPI II de matrícula PS-23355-BM, de 10.00 m3 de capacidad de bodega, al ROP de la Anchoveta. En consecuencia otorgar al señora JUAN HUMBERTO BERNAL VELASQUEZ permiso de pesca de menor escala para operar la citada embarcación pesquera.</t>
  </si>
  <si>
    <t>158996-2017</t>
  </si>
  <si>
    <t>019-2017-PRODUCE/DECHDI-knunezv</t>
  </si>
  <si>
    <t>692-2017-PRODUCE/DGPCHDI</t>
  </si>
  <si>
    <t>JORGE AUGUSTO QUINTEROS NICHO</t>
  </si>
  <si>
    <t>Adecuar el permiso de pesca otorgado mediante R.D. N° 221-2013-PRODUCE/DGCHD al ROP de la anchoveta. El permiso de pesca otorgado al señor JORGE AUGUSTO QUINTEROS NICHO para operar la E/P ORCA de matrícula CO-34947-CM de 32.40 m3 de capacidad de bodega, comprende el recurso anchoveta, con destino al consumo humano directo.</t>
  </si>
  <si>
    <t>166145-2017</t>
  </si>
  <si>
    <t>098-2017-PRODUCE/DECHDI-jdelatorre</t>
  </si>
  <si>
    <t>693-2017-PRODUCE/DGPCHDI</t>
  </si>
  <si>
    <t xml:space="preserve">N° 63 AMPLIACIÓN DEL PLAZO PARA EJECUTAR LA AUTORIZACIÓN DE INCREMENTO DE FLOTA PARA LA EXTRACCIÓN INDUSTRIAL PESQUERA CON DESTINO AL CONSUMO HUMANO INDIRECTO, VÍA CONSTRUCCIÓN DE UNA NUEVA EMBARCACIÓN PESQUERA O VÍA AMPLIACIÓN DE LA CAPACIDAD DE BODEGA DE DETERMINADA EMBARCACIÓN </t>
  </si>
  <si>
    <t>Ampliar el plazo para la ejecución de la autorización de incremento de flota otorgada mediante R.D. N° 194-2016-PRODUCE/DGCHI, a favor de la empresa PESQUERA MARMAR S.A.C., para la construcción de una nueva embarcación de 101.19 m3, de capacidad de bodega, vía sustitución de las embarcaciones pesqueras MARIA LUZ (PT-4430-CM), REYNA DE LOS ANGELES (PL-11066-BM) y LUIS JAVIER (PL-20678-CM), para la extracción de anchoveta con destino al consumo humano indirecto.</t>
  </si>
  <si>
    <t>161425-2017</t>
  </si>
  <si>
    <t>005-2017-PRODUCE/DECHDI-dechdi_temp02</t>
  </si>
  <si>
    <t>694-2017-PRODUCE/DGPCHDI</t>
  </si>
  <si>
    <t>MARIA AGUEDA CHAPA PERICHE, MARIA PANTA DE ECA</t>
  </si>
  <si>
    <t>Aprobar a favor de MARIA AGUEDA CHAPA PERICHE y MARIA PANTA DE ECA, el cambio de titular del permiso de pesca para operar la embarcación pesquera MI ESPERANZA III de matrícula PT-17973-CM y 69.21 m3 de capacidad de bodega. Aprobar a su favor el cambio de titular de los PMCE y LMCE otorgados.</t>
  </si>
  <si>
    <t>157648-2017</t>
  </si>
  <si>
    <t>002-2017-PRODUCE/DECHDI-dechdi_temp02</t>
  </si>
  <si>
    <t>695-2017-PRODUCE/DGPCHDI</t>
  </si>
  <si>
    <t>JUAN PASCUAL JACINTO ECA, ROSA ESTHER CHUNGA ECA, PABLO JACINTO ECA, MARITZA PANTA ECA, PAULINA ECA DE JACINTO</t>
  </si>
  <si>
    <t>Aprobar a favor de los señores JUAN PASCUAL JACINTO ECA, ROSA ESTHER CHUNGA ECA, PABLO JACINTO ECA, MARITZA PANTA ECA y PAULINA ECA DE JACINTO el cambio de titular del permiso de pesca para operar la E/P VIRGEN DEL CARMEN III de matrícula PT-10211-CM y 53.36 m3 de capacidad de bodega, aprobar a su favor el cambio de titular de los PMCE y LMCE otorgados.</t>
  </si>
  <si>
    <t>157683-2017</t>
  </si>
  <si>
    <t>006-2017-PRODUCE/DECHDI-dechdi_temp02</t>
  </si>
  <si>
    <t>696-2017-PRODUCE/DGPCHDI</t>
  </si>
  <si>
    <t>Aprobar a favor de los señores JUAN PASCUAL JACINTO ECA, ROSA ESTHER CHUNGA ECA, PABLO JACINTO ECA, MARITZA PANTA ECA y PAULINA ECA DE JACINTO, el cambio de titular del permiso de pesca para operar la embarcación pesquera MI ANITA de matrícula TA-21059-PM y 108.25 m3 de capacidad de bodega para la extracción del recurso anchoveta con destino al consumo humano directo e indirecto y Sardina con destino al CHD, así como aprobar a su favor el cambio de titular de los PMCE y LMCE.</t>
  </si>
  <si>
    <t>160623-2017</t>
  </si>
  <si>
    <t>001-2017-PRODUCE/DECHDI-dechdi_temp02</t>
  </si>
  <si>
    <t>697-2017-PRODUCE/DGPCHDI</t>
  </si>
  <si>
    <t>PESQUERA ORLAND S.A.C.</t>
  </si>
  <si>
    <t>Declarar IMPROCEDENTE la solicitud de cambio de titular del permiso de pesca para operar la embarcación pesquera ROSALIA I con matrícula PL-5985-CM, formulada por la empresa PESQUERA ORLAND S.A.C., para la extracción de recursos con destino al consumo humano directo e indirecto, conforme a lo expuesto en el considerando 17 de la presente resolución.</t>
  </si>
  <si>
    <t>159003-2017</t>
  </si>
  <si>
    <t>022-2017-PRODUCE/DECHDI-knunezv</t>
  </si>
  <si>
    <t>698-2017-PRODUCE/DGPCHDI</t>
  </si>
  <si>
    <t>SPIROS KALINICOS REAÑO</t>
  </si>
  <si>
    <t>Adecuar el permiso de pesca otorgado mediante R.D. N° 385-2013-PRODUCE/DGCHD al ROP de la anchoveta para Consumo Humano Directo, otorgado al señor SPIROS KALINICOS REAÑO, para operar la embarcación pesquera NATY 2 de matrícula CE-21076-BM  de 28.29 m3 de capacidad de bodega, que comprende el recurso anchoveta, con destino al Consumo Humano Directo.</t>
  </si>
  <si>
    <t>159006-2017</t>
  </si>
  <si>
    <t>020-2017-PRODUCE/DECHDI-knunezv</t>
  </si>
  <si>
    <t>699-2017-PRODUCE/DGPCHDI</t>
  </si>
  <si>
    <t>FOLGER ANICETOVERAMENDI ESPINOZA</t>
  </si>
  <si>
    <t>Adecuar el permiso de pesca otorgado mediante R.D. N° 372-2013-PRODUCE/DGCHD, al ROP del recurso anchoveta para Consumo Humano Directo.El permiso de pesca contenido en dicha R.D., otorgado al señor FOLGER ANICETO VERAMENDI ESPINOZA, para operar la embarcación pesquera INMACULADA de matrícula TA-01922-CM de 30.98 m3 de capacidad de bodega, con destino al consumo humano directo.</t>
  </si>
  <si>
    <t>164173-2017</t>
  </si>
  <si>
    <t>025-2017-PRODUCE/DECHDI-knunezv</t>
  </si>
  <si>
    <t>700-2017-PRODUCE/DGPCHDI</t>
  </si>
  <si>
    <t>Dejar sin Efecto el artículo 2 de la R.D. N° 294-2017-PRODUCE/DGPCHDI, que dispuso determinado condicionamiento a la vigencia del permiso de pesca otorgado en el artículo 1 de dicha R.D. a favor de la empresa PESQUERA ARTESANAL VIRGEN DE GUADALUPE S.A.C. para operar la embarcación pesquera JEHOVA ES MI PASTOR (PL-28403-CM) de 31.01 m3 de capacidad de bodega.</t>
  </si>
  <si>
    <t>151287-2017</t>
  </si>
  <si>
    <t>032-2017-PRODUCE/DECHDI-knunezv</t>
  </si>
  <si>
    <t>701-2017-PRODUCE/DGPCHDI</t>
  </si>
  <si>
    <t>ELIZABETH DAPNE MEZA GUZMAN</t>
  </si>
  <si>
    <t>Adecuar el permiso de pesca otorgado por el Gobierno Regional de Ancash para operar la E/P EL DELFIN (CO-29475-CM) de 10.00 m3 de capacidad de bodega, al ROP  de la anchoveta. En consecuencia otorgar a los señores ELIZABETH DAPNE MEZA GUZMAN y ESTUARDO EUSEBIO DIEZ MALCA permiso de pesca de menor escala para operar dicha embarcación para la extracción del recurso anchoveta y demás recursos con destino al consumo humano directo.</t>
  </si>
  <si>
    <t>138781-2017</t>
  </si>
  <si>
    <t>033-2017-PRODUCE/DECHDI-knunezv</t>
  </si>
  <si>
    <t>702-2017-PRODUCE/DGPCHDI</t>
  </si>
  <si>
    <t>MANUEL HUMBERTO FIESTAS GALAN</t>
  </si>
  <si>
    <t>Adecuar el permiso de pesca otorgado al Gobierno Regional de la Libertad para operar la E/P MI AGUSTINA (ZS-2812-BM) de 9 m3 de capacidad de bodega al ROP de la anchoveta. En consecuencia, otorgar a favor del señor MANUEL HUMBERTO FIESTAS GALAN permiso de pesca de menor escala para operar la citada E/P para la extracción de anchoveta y demás recursos con destino al CHD.</t>
  </si>
  <si>
    <t>140391-2017-1</t>
  </si>
  <si>
    <t>014-2017-PRODUCE/DECHDI-knunezv</t>
  </si>
  <si>
    <t>703-2017-PRODUCE/DGPCHDI</t>
  </si>
  <si>
    <t>DEJAR SIN EFECTO el artículo 4 de la R.D. N° 585-2017-PRODUCE/DGPCHDI, que dispuso determinado condicionamiento a la vigencia del permiso de pesca otorgado en el artículo 1 de dicha resolución directoral, a favor del señor ELMER GUSTAVO PERICHE INGA para operar la embarcación pesquera SAN MARTIN DE PORRAS de matrícula TA-3428-CM de 22.89 m3 de capacidad de bodega.</t>
  </si>
  <si>
    <t>147313-2017</t>
  </si>
  <si>
    <t>171-2017-PRODUCE/DECHDI-csaenz</t>
  </si>
  <si>
    <t>099-2017-PRODUCE/DECHDI-jdelatorre</t>
  </si>
  <si>
    <t>704-2017-PRODUCE/DGPCHDI</t>
  </si>
  <si>
    <t>PESQUERA JADRAN S.A.</t>
  </si>
  <si>
    <t>Otorgar a PESQUERA JADRAN S.A. permiso de pesca para operar la embarcación pesquera de cerco de bandera ecuatoriana denominada MEDJUGORJE, en la extracción del recurso Atún con destino al Consumo Humano Directo.</t>
  </si>
  <si>
    <t>167665-2017</t>
  </si>
  <si>
    <t>032-2017-PRODUCE/DECHDI-mmejia</t>
  </si>
  <si>
    <t>126-2017-PRODUCE/DECHDI-aparedesv</t>
  </si>
  <si>
    <t>705-2017-PRODUCE/DGPCHDI</t>
  </si>
  <si>
    <t>ELVAYKA KYOEI S.A.</t>
  </si>
  <si>
    <t>Otorgar a la empresa ELVAYKA KYOEI S.A. permiso de pesca para operar la embarcación pesquera de cerco de bandera ecuatoriana denominada GIULIETTA, en la extracción del recurso Atún con destino al consumo humano directo.</t>
  </si>
  <si>
    <t>148633-2017</t>
  </si>
  <si>
    <t>028-2017-PRODUCE/DECHDI-knunezv</t>
  </si>
  <si>
    <t>706-2017-PRODUCE/DGPCHDI</t>
  </si>
  <si>
    <t>MANUEL LINDO FIESTAS AYASTA, EDWIN SANTOS FIESTAS AYASTA, LUZ ESTHER FIESTAS JACINTO, JOSE ROBERTO FIESTAS AYASTA, GABRIELA FIESTAS GUTIERREZ</t>
  </si>
  <si>
    <t>Adecuar el permiso de pesca otorgado mediante R.D. N° 279-2013-PRODUCE/DGCHD, otorgado a favor de los señores MANUEL LINDO FIESTAS AYASTA, EDIWIN SANTOS FIESTAS AYASTA, LUZ ESTHER FIESTAS JACINTO, JOSE ROBERTO FIESTAS AYASTA y GABRIELA FIESTAS GUTIERREZ para operar la E/P FRANCISCA MARIA (PT-4249-CM) de 32.40 m3 de capacidad de bodega, comprende el recurso anchoveta con destino al CHD.</t>
  </si>
  <si>
    <t>151289-2017</t>
  </si>
  <si>
    <t>027-2017-PRODUCE/DECHDI-knunezv</t>
  </si>
  <si>
    <t>707-2017-PRODUCE/DGPCHDI</t>
  </si>
  <si>
    <t>MARGARITA JUANA GUZMAN VALENZUELA</t>
  </si>
  <si>
    <t>Adecuar el permiso de pesca otorgado por el Gobierno Regional de Ica para operar la embarcación pesquera EL VALIENTE (PS-23319-BM) de 10.00 m3 de capacidad de bodega, al ROP de la anchoveta. En consecuencia, otorgar a favor de la señora MARGARITA JUANA GUZMAN VALENZUELA permiso de pesca de menor escala para operar  la citada embarcaciónpara la extracción de anchoveta y demás recursos con destino al CHD.</t>
  </si>
  <si>
    <t>155196-2017</t>
  </si>
  <si>
    <t>023-2017-PRODUCE/DECHDI-knunezv</t>
  </si>
  <si>
    <t>708-2017-PRODUCE/DGPCHDI</t>
  </si>
  <si>
    <t>ROXANA NATHALY CECILIA GRANDA ZAPATA</t>
  </si>
  <si>
    <t>Adecuar el permiso de pesca otorgado mediante R.D. N° 397-2013-PRODUCE/DGHCD al ROP de la anchoveta. el permiso de menor escala otorgada a favor de ROXANA NATHALY CECILIA GRANDA ZAPATA para operar la embarcación pesquera DELIA I de matrícula CE-22114-CM de 19.22 m3 de capacidad de bodega, comprende el recurso anchoveta, con destino al consumo humano directo.</t>
  </si>
  <si>
    <t>159008-2017</t>
  </si>
  <si>
    <t>709-2017-PRODUCE/DGPCHDI</t>
  </si>
  <si>
    <t>Adecuar el permiso de pesca otorgado mediante R.D. N° 342-2013-PRODUCE/DGCHD al ROP de la anchoveta para CHD. En consecuencia, el permiso de pesca  otorgado al señor JAVIER ALFREDO GIRALDO GIRALDO para operar la E/P DON JOSE III (CO-22155-CM) de 32.49 m3 de capacidad de bodega, comprende el recurso anchoveta con destino al CHD.</t>
  </si>
  <si>
    <t>153594-2017</t>
  </si>
  <si>
    <t>040-2017-PRODUCE/DGPCHDI-DPCHI-pir</t>
  </si>
  <si>
    <t>040-2017-PRODUCE/DECHDI-yquinonesc</t>
  </si>
  <si>
    <t>710-2017-PRODUCE/DGPCHDI</t>
  </si>
  <si>
    <t>AUTORIZACIÓN PARA INCREMENTO DE CAPACIDAD INSTALADA</t>
  </si>
  <si>
    <t>Otorgar a PERUVIAN SEA FOOD S.A., autorización para la instalación de incremento de capacidad de la planta de procesamiento pesquero para la producción de congelado de 162 t/día a 166 t/día de capacidad de procesamiento, en su establecimiento industrial pesquero ubicado en la zona Industrial II, Mz. K, sub lotes 1 y 2, distrito y provincia de Paita, departamento de Piura.</t>
  </si>
  <si>
    <t>145535-2017</t>
  </si>
  <si>
    <t>018-2017-PRODUCE/DECHDI-knunezv</t>
  </si>
  <si>
    <t>711-2017-PRODUCE/DGPCHDI</t>
  </si>
  <si>
    <t>CARLOS JOSE AGUILAR LAZARO</t>
  </si>
  <si>
    <t>Adecuar el permiso de pesca otorgado mediante R.D. N° 313-2013-PRODUCE/DGCHD al ROP de la anchoveta. El permiso de menor escala otorgado a CARLOS JOSE AGUILAR LAZARO  para operar la embarcación pesquera LOS AGUILARES III de matrícula SY-2294-CM de 20.10 m3 de capacidad de bodega, comprende el recurso anchoveta, con destino al consumo humano directo.</t>
  </si>
  <si>
    <t>136388-2017</t>
  </si>
  <si>
    <t>024-2017-PRODUCE/DECHDI-schuquilin
030-2017-PRODUCE/DECHDI-pencinas</t>
  </si>
  <si>
    <t>100-2017-PRODUCE/DECHDI-jdelatorre</t>
  </si>
  <si>
    <t>712-2017-PRODUCE/DGPCHDI</t>
  </si>
  <si>
    <t>FROILAN PANTA PERICHE</t>
  </si>
  <si>
    <t>Otorgar al señor FROILAN PANTA PERICHE permiso de pesca para realizar la actividad extractiva del recurso anchoveta con destino al CHI, con la embarcación pesquera JOSE HIPOLITO de matrícula PT-51985-PM y con 76.05 m3 de capacidad de bodega, construida en mérito a la autorización de incremento de flota otorgada mediante R.D. N° 627-2015-PRODUCE/DGCHI, vía sustitución de la E/P JOSE HIPOLITO (PT-3363-CM), cancelar el permiso de ésta última E/P.</t>
  </si>
  <si>
    <t>167668-2017</t>
  </si>
  <si>
    <t>713-2017-PRODUCE/DGPCHDI</t>
  </si>
  <si>
    <t>PESQUERA ATUNES DEL PACIFICO S.A.</t>
  </si>
  <si>
    <t>Otorgar a la empresa PESQUERA ATUNES DEL PACIFICO S.A. representada en el país por el señor Mario Alfonso Miranda Eyzaguirre, permiso de pesca para operar la embarcación pesquera de cerco de bandera ecuatoriana denomida ROCIO, en la estracción del recurso Atún con destino al consumo humano directo.</t>
  </si>
  <si>
    <t>158999-2017</t>
  </si>
  <si>
    <t>021-2017-PRODUCE/DECHDI-knunezv</t>
  </si>
  <si>
    <t>714-2017-PRODUCE/DGPCHDI</t>
  </si>
  <si>
    <t>MIGUEL ANGEL HERNÁNDEZ TAPIA</t>
  </si>
  <si>
    <t>Adecuar el permiso de pesca otorgado mediante R.D. N° 373-2013-PRODUCE/DGCHD al ROP de la anchoveta. El permiso de menor escala otorgado a MIGUEL ANGELA HERNANDEZ TAPIA para operar la embarcación pesquera CONCORDIA de matrícula CO-1299-CM de 27.96 m3 de capacidad de bodega, comprende el recurso anchoveta, con destino al consumo humano directo.</t>
  </si>
  <si>
    <t>138875-2017</t>
  </si>
  <si>
    <t>024-2017-PRODUCE/DECHDI-knunezv</t>
  </si>
  <si>
    <t>715-2017-PRODUCE/DGPCHDI</t>
  </si>
  <si>
    <t>Adecuar el permiso de pesca otorgado por el Gobierno Regional del Callao para operar la embarcación pesquera MAR AZUL de matrícula CO-28619-CM y 10.00 m3 de capacidad de bodega al ROP de la anchoveta. En consecuencia otorgar a favor de INVERSIONES SOLEMAR S.A.C. permiso de pesca de menor escala para operar la citada embarcación para la extracción del recurso Anchoveta y demás recursos con destino al consumo humano directo.</t>
  </si>
  <si>
    <t>162319-2017</t>
  </si>
  <si>
    <t>015-2017-PRODUCE/DPCHDI-rparedes</t>
  </si>
  <si>
    <t>030-2017-PRODUCE/DPCHDI-nsullon</t>
  </si>
  <si>
    <t>716-2017-PRODUCE/DGPCHDI</t>
  </si>
  <si>
    <t>Otorgar a la empresa CONGELADORA INDUSTRIAL ILO S.R.L. autorización para la instalación de una planta de procesamiento pesquero para la producción de congelado de 20 t/día de capacidad de procesamiento, en la Mz. F, Lotes 02 y 03 Sector de la Pampa Inlamabraica, a la altura del Km 41 de la Carretera Ilo-Moquegua.</t>
  </si>
  <si>
    <t>146570-2017</t>
  </si>
  <si>
    <t>027-2017-PRODUCE/DECHI-pencinas</t>
  </si>
  <si>
    <t>097-2017-PRODUCE/DECHDI-jdelatorre</t>
  </si>
  <si>
    <t>717-2017-PRODUCE/DGPCHDI</t>
  </si>
  <si>
    <t>MANUEL RAMOS LLENQUE FIESTAS, MARIA JUSTINA FIESTAS GALAN DE LLENQUE y LUIS ALBERTO LLENQUE FIESTAS</t>
  </si>
  <si>
    <t>Otorgar a los señores MANUEL RAMOS LLENQUE FIESTAS, MARIA JUSTINA FIESTAS GALAN DE TEQUE y LUIS ALBERTO LLENQUE FIESTAS, autorización de incremento de flota para construir una nueva embarcación pesquera de 110.00 m3 de capacidad de bodega, para ser destinada a la extracción de anchoveta con destino al consumo humano directo, vía sustitución de la embarcación pesquera no siniestrada MI JUSTINA con matrícula PL-21001-PM.</t>
  </si>
  <si>
    <t>EXTRACCION</t>
  </si>
  <si>
    <t>166881-2017</t>
  </si>
  <si>
    <t>036-2017-PRODUCE/DECHI-mmejia</t>
  </si>
  <si>
    <t>129-2017-PRODUCE/DECHDI-aparedesv</t>
  </si>
  <si>
    <t>718-2017-PRODUCE/DGPCHDI</t>
  </si>
  <si>
    <t>ELMACORP S.A.</t>
  </si>
  <si>
    <t>Otorgar a la empresa ELMACORP S.A., permiso de pesca para operar la embarcación pesquera de cerco de bandera ecuatoriana denominada ARIETE, en la extracción del recurso Atún con destino al consumo humano directo.</t>
  </si>
  <si>
    <t>172510-2017</t>
  </si>
  <si>
    <t>039-2017-PRODUCE/DECHDI-knunezv</t>
  </si>
  <si>
    <t>719-2017-PRODUCE/DGPCHDI</t>
  </si>
  <si>
    <t>Dejar sin efecto el artículo 2 de la Resolución Directoral N° 182-2017-PRODUCE/DGPCHDI, que dispuso determinado condicionamiento a la vigencia del permiso de pesca otorgado en el articulo 1 de dicha resolución directoral a favor del señor AUGUSTO CESAR QUEZADA QUEZADA para operar la embarcación pesquera CLIPER de matricula CO-20947-CM de 26.00 m3 de capacidad de bodega.</t>
  </si>
  <si>
    <t>147698-2017</t>
  </si>
  <si>
    <t>038-2017-PRODUCE/DECHDI-knunezv</t>
  </si>
  <si>
    <t>720-2017-PRODUCE/DGPCHDI</t>
  </si>
  <si>
    <t>Adecuar el permiso de pesca otorgado con R.D. N° 164-2014-PRODUCE/DGCHD al ROP del recurso Anchoveta para consumo humano directo. El permiso de pesca otorgado a MARGARITA JUANA GUZMAN VALENZUELA para operar la embarcación pesquera MI CELINDA de matrícula PT-5618-BM de 19.79 m3 de capacidad de bodega comprende el recurso anchoveta, con destino al consumo humano directo.</t>
  </si>
  <si>
    <t>155204-2017</t>
  </si>
  <si>
    <t>026-2017-PRODUCE/DECHDI-knunezv</t>
  </si>
  <si>
    <t>721-2017-PRODUCE/DGPCHDI</t>
  </si>
  <si>
    <t>Rectificar el error material contenido en la Resolución Directoral N° 309-2013-PRODUCE/DGCHD, referido al nombre de la titular del permiso de pesca. Adecuar el permiso de pesca otorgado mediante R.D. N° 309-2013-PRODUCE/DGCHD al ROP de la anchoveta. El permiso de menor escala, otorgado a favor de ROXANNA NATHALY CECILIA GRANDA ZAPATA para operar la embarcación pesquera MARIO de matrícula PL-21247-CM de 29.67 m3 de capacidad de bodega, comprende el recurso anchoveta con destino al CHD.</t>
  </si>
  <si>
    <t>165247-2017</t>
  </si>
  <si>
    <t>035-2017-PRODUCE/DECHDI-knunezv</t>
  </si>
  <si>
    <t>722-2017-PRODUCE/DGPCHDI</t>
  </si>
  <si>
    <t>IVAN ARIAS RIVERA, VANESSA BACA RDRIGUEZ DE ARIAS y LUCERO CARRASCO RODRIGUEZ</t>
  </si>
  <si>
    <t>Adecuar el permiso de pesca otorgado por el Gobierno Regional de Ica para operar la embarcación pesquera DON MIGUEL de matrícula PS-27932-BM de 9.94 m3 de capacidad de bodega, al ROP de la anchoveta. En consecuencia otorgar a favor de IVAN ARIAS RIVERA, VANESSA BACA RODRIGUEZ DE ARIAS y LUCERO CARRASCO RODRIGUEZ permiso de pesca de menor escala para operar la citada embarcación para la extracción del recurso anchoveta y demás recursos con destino al consumo humano directo.</t>
  </si>
  <si>
    <t>153513-2017</t>
  </si>
  <si>
    <t>040-2017-PRODUCE/DECHDI-knunezv</t>
  </si>
  <si>
    <t>723-2017-PRODUCE/DGPCHDI</t>
  </si>
  <si>
    <t>DEJAR SIN EFECTO el artículo 2 de la Resolución Directoral N° 159-2017-PRODUCE/DGPCHDI, que dispuso determinado condicionamiento a la vigencia del permiso de pesca otorgado en el artículo 1 de dicha resolución directoral.</t>
  </si>
  <si>
    <t>164188-2017</t>
  </si>
  <si>
    <t>029-2017-PRODUCE/DECHDI-knunezv</t>
  </si>
  <si>
    <t>724-2017-PRODUCE/DGPCHDI</t>
  </si>
  <si>
    <t>DEJAR SIN EFECTO el artículo 2 de la Resolución Directoral N° 277-2017-PRODUCE/DGPCHDI, que dispuso determinado condicionamiento a la vigencia del permiso de pesca otorgado en el artículo 1 de dicha resolución directoral.</t>
  </si>
  <si>
    <t>162155-2017</t>
  </si>
  <si>
    <t>156-2017-PRODUCE/DECHDI-csaenz</t>
  </si>
  <si>
    <t>131-2017-PRODUCE/DECHDI-aparedesv</t>
  </si>
  <si>
    <t>725-2017-PRODUCE/DGPCHDI</t>
  </si>
  <si>
    <t>WENDY ROSALES MARTEL</t>
  </si>
  <si>
    <t>Otorgar a favor de WENDY ROSALES MARTEL, autorización para la importación de 1000 individuos vivos de la especie hidrobiológica viva Garra Rufa; para fines comerciales, procedentes del país de Tailandia; en mérito de la evaluación efectuada a la solicitud presentada.</t>
  </si>
  <si>
    <t>100770-2017</t>
  </si>
  <si>
    <t>036-2017-PRODUCE/DECHDI-knunezv</t>
  </si>
  <si>
    <t>726-2017-PRODUCE/DGPCHDI</t>
  </si>
  <si>
    <t>MARIA EMILIA SANTAMARIA CHAPOÑAN VDA. DE LLUEN, LUIS ELIBERTO LLUEN SANTAMARIA, MANUEL RICARDO LLUEN SANTAMARIA y MARIA TERESA LLUEN SANTAMARIA</t>
  </si>
  <si>
    <t>Otorgar a MARIA EMILIA SANTAMARIA CHAPOÑAN VDA. DE LLUEN, LUIS ELIBERTO LLUEN SANTAMARIA, MANUEL RICARDO LLUEN SANTAMARIA y MARIA TERESA LLUEN SANTAMARIA, permiso de pesca de menor escala para operar la embarcación pesquera EMILIA NUESTRA MADRE 2 con matrícula PL-20426-CM de 32.00 m3 de capacidad de bodega.</t>
  </si>
  <si>
    <t>158402-2017</t>
  </si>
  <si>
    <t>031-2017-PRODUCE/DECHDI-knunezv</t>
  </si>
  <si>
    <t>727-2017-PRODUCE/DGPCHDI</t>
  </si>
  <si>
    <t>DEJAR SIN EFECTO el artículo 3 de la Resolución Directoral N° 262-2017-PRODUCE/DGPCHDI, que dispuso determinado condicionamiento a la vigencia del permiso de pesca otorgado en el artículo 1 de dicha resolución.</t>
  </si>
  <si>
    <t>167667-2017</t>
  </si>
  <si>
    <t>038-2017-PRODUCE/DECHDI-mmejia</t>
  </si>
  <si>
    <t>130-2017-PRODUCE/DECHDI-aparedesv</t>
  </si>
  <si>
    <t>728-2017-PRODUCE/DGPCHDI</t>
  </si>
  <si>
    <t>EUROFISH S.A.</t>
  </si>
  <si>
    <t>Otorgar a la empresa EUROFISH S.A., permiso de pesca para operar la embarcacion pesquera de cerco de bandera ecuatoriana denominada ADRIANA de matrícula P-04-01019, en la extracción del recurso Atún con destino al consumo humano directo.</t>
  </si>
  <si>
    <t>729-2017-PRODUCE/DGPCHDI</t>
  </si>
  <si>
    <t>JOSE ANTONIO FERNANDEZ DAVILA ROSAS y MARÍA ERNESTINA MONTERO CANCINO</t>
  </si>
  <si>
    <t>Rectificar el error material contenido en la Resolución Directoral N° 249-2013-PRODUCE/DGCHD, referido a la capacidad de bodega de la embarcación pesquera MEDITERRÁNEO de matrícula CE-2513-BM.</t>
  </si>
  <si>
    <t>171834-2017</t>
  </si>
  <si>
    <t>132-2017-PRODUCE/DECHDI-aparedesv</t>
  </si>
  <si>
    <t>730-2017-PRODUCE/DGPCHDI</t>
  </si>
  <si>
    <t>Otorgar a la empresa PESDEL S.A., permiso de pesca para operar la embarcación pesquera de cerco de bandera ecuatoriana denominada YELISAVA de matrícula P-00-00809, en la extracción del recurso Atún con destino al consumo humano directo.</t>
  </si>
  <si>
    <t>167671-2017</t>
  </si>
  <si>
    <t>035-2017-PRODUCE/DECHDI-mmejia</t>
  </si>
  <si>
    <t>102-2017-PRODUCE/DECHDI-jdelatorre</t>
  </si>
  <si>
    <t>731-2017-PRODUCE/DGPCHDI</t>
  </si>
  <si>
    <t>ELVAYKA KYOEI S.A</t>
  </si>
  <si>
    <t>Otorgar a la empresa ELVAYKA KYOEI S.A., permiso de pesca para operar la embarcación pesquera de cerco de bandera ecuatoriana denominada DON ANTONIO de matrícula P-00-00627, en la extracción del recurso Atún con destino al consumo humano directo.</t>
  </si>
  <si>
    <t>167669-2017</t>
  </si>
  <si>
    <t>034-2017-PRODUCE/DECHDI-mmejia</t>
  </si>
  <si>
    <t>103-2017-PRODUCE/DECHDI-jdelatorre</t>
  </si>
  <si>
    <t>732-2017-PRODUCE/DGPCHDI</t>
  </si>
  <si>
    <t>PESQUERA ATUNES DEL PACIFICO S.A. - ATUNAPACIFICOSA</t>
  </si>
  <si>
    <t>Otorgar a la empresa PESQUERA ATUNES DEL PACIFICO S.A. - ATUNAPACIFICOSA, permiso de pesca para operar la embarcación pesquera de cerco de bandera ecuatoriana denominada DOÑA ROGE de matrícula P-04-00697, en la extracción del recurso Atún con destino al consumo humano directo.</t>
  </si>
  <si>
    <t>167824-2017</t>
  </si>
  <si>
    <t>080-2017-PRODUCE/DECHDI-jjcanchari</t>
  </si>
  <si>
    <t>733-2017-PRODUCE/DGPCHDI</t>
  </si>
  <si>
    <t>PESQUERA ISA S.R.L.</t>
  </si>
  <si>
    <t>Declarar IMPROCEDENTE la solicitud de aprobación del cambio de titular de permiso de pesca para la extracción industrial pesquera con destino al consumo humano indirecto, respecto a la embarcación MALAGA 1 con matrícula CO-36422-PM de 226.01 m3 de capacidad de bodega, presentado por la empresa PESQUERA ISA S.R.L.</t>
  </si>
  <si>
    <t>158407-2017</t>
  </si>
  <si>
    <t>029-2017-PRODUCE/DECHDI-acollantes</t>
  </si>
  <si>
    <t>734-2017-PRODUCE/DGPCHDI</t>
  </si>
  <si>
    <t xml:space="preserve">FRANK MILUTIN PUENTE DJUROVICH </t>
  </si>
  <si>
    <t>Dejar sin efecto el artículo 3 de la R.D. N° 254-2017-PRODUCE/DGPCHDI que dispuso determinado condicionamiento a la vigencia del permiso de pesca otorgado a favor de FRANK MILUTIN PUENTE DJUROVICH para operar la embarcación pesquera EL NAZARENO de matrícula CE-2474-CM de 29.66 m3 de capacidad de bodega.</t>
  </si>
  <si>
    <t>153323-2017</t>
  </si>
  <si>
    <t>027-2017-PRODUCE/DECHDI-acollantes</t>
  </si>
  <si>
    <t>735-2017-PRODUCE/DGPCHDI</t>
  </si>
  <si>
    <t>TRANSPORTES ANGHELLO S.A.C</t>
  </si>
  <si>
    <t>Adecuar el permiso de pesca otorgado a la empresa TRANSPORTES ANGHELLO S.A.C. para operar la embarcación pesquera LIBERTAD de matrícula CE-2512-BM de 15.00 m3 de capacidad de bodega, la misma ahora comprende el recurso anchoveta con destino al consumo humano directo.</t>
  </si>
  <si>
    <t>157816-2017</t>
  </si>
  <si>
    <t>025-2017-PRODUCE/DECHDI-acollantes</t>
  </si>
  <si>
    <t>736-2017-PRODUCE/DGPCHDI</t>
  </si>
  <si>
    <t>JOSE CESAR ELJANDRO TORANZO NORIEGA y ELLISA MULLER TUDWAY DE TORANZO</t>
  </si>
  <si>
    <t>Adecuar el permiso de pesca otorgado a la empresa JOSE CESAR ELJANDRO TORANZO NORIEGA y ELLISA MULLER TUDWAY DE TORANZO para operar la embarcación pesquera COSTA DEL SOL V de matrícula CO-18295-CM de 31.99 m3 de capacidad de bodega, la misma ahora comprende el recurso anchoveta con destino al consumo humano directo.</t>
  </si>
  <si>
    <t>167222-2017</t>
  </si>
  <si>
    <t>008-2017-PRODUCE/DECHDI-dechdi_temp02</t>
  </si>
  <si>
    <t>737-2017-PRODUCE/DGPCHDI</t>
  </si>
  <si>
    <t>DECLARAR que la solicitud de modificación del permiso de pesca por cambio de nombre de embarcación pesquera, contenido en la R.D. N° 101-2017-PRODUCE/DGPCHDI, presentada por FERNANDO RICHARD BARRETO PAREDES, ha sido aprobada automáticamente a la fecha de presentación, en consecuencia se ha modificado el nombre de la embarcación pesquera de MI CAUTIVA SILVA a NAUTICA 2.</t>
  </si>
  <si>
    <t>117-2017-PRODUCE/DECHDI-jvasquezm</t>
  </si>
  <si>
    <t>738-2017-PRODUCE/DGPCHDI</t>
  </si>
  <si>
    <t>Modificar el artículo 2 de la R.D. N° 104-2016-PRODUCE/DGCHI, conforme a lo resuelto en la resolución Viceministerial N° 110-2017-PRODUCE/DVPA.</t>
  </si>
  <si>
    <t>028-2017-PRODUCE/DECHDI-acollantes</t>
  </si>
  <si>
    <t>739-2017-PRODUCE/DGPCHDI</t>
  </si>
  <si>
    <t>Rectificar el error material contenido en la R.D. N° 364-2013-PRODUCE/DGCHD y su adecuación al ROP de la anchoveta otorgado mediante R.D. N° 414-2017-PRODUCE/DGPCHDI, referido a la capacidad de bodega de la embarcación pesquera CHABELITA I de matrícula CE-21700-CM.</t>
  </si>
  <si>
    <t>168937-2017</t>
  </si>
  <si>
    <t>037-2017-PRODUCE/DECHDI-mmejia</t>
  </si>
  <si>
    <t>740-2017-PRODUCE/DGPCHDI</t>
  </si>
  <si>
    <t>PACIFICTUNA S.A</t>
  </si>
  <si>
    <t>Otorgar a PACIFICTUNA S.A., permiso de pesca para operar la embarcación pesquera de cerco de bandera ecuatoriana denominada DOÑA TULA de matrícula P-00-00822.</t>
  </si>
  <si>
    <t>164193-2017</t>
  </si>
  <si>
    <t>023-2017-PRODUCE/DECHDI-acollantes</t>
  </si>
  <si>
    <t>741-2017-PRODUCE/DGPCHDI</t>
  </si>
  <si>
    <t>Dejar sin efecto el artículo 2 de la R.D. N° 276-2017-PRODUCE/DGPCHDI que dispuso cierto condicionamiento a la vigencia del permiso de pesca otorgado a favor de PESQUERA ARTESANAL SAN LORENZO S.A.C. para operar la embarcación pesquera KAREN de matrícula CE-28358-CM de 31.19 m3 de capacidad de bodega.</t>
  </si>
  <si>
    <t>164190-2017</t>
  </si>
  <si>
    <t>022-2017-PRODUCE/DECHDI-acollantes</t>
  </si>
  <si>
    <t>742-2017-PRODUCE/DGPCHDI</t>
  </si>
  <si>
    <t>Dejar sin efecto el artículo 2 de la R.D. N° 282-2017-PRODUCE/DGPCHDI que dispuso cierto condicionamiento a la vigencia del permiso de pesca otorgado a favor de PESQUERA ARTESANAL SAN LORENZO S.A.C. para operar la embarcación pesquera VIRGEN DE LA PUERTA 1 de matrícula CE-19038-CM de 29.31 m3 de capacidad de bodega.</t>
  </si>
  <si>
    <t>162376-2017</t>
  </si>
  <si>
    <t>019-2017-PRODUCE/DECHDI-acollantes</t>
  </si>
  <si>
    <t>743-2017-PRODUCE/DGPCHDI</t>
  </si>
  <si>
    <t>Dejar sin efecto el artículo 4 de la R.D. N° 380-2017-PRODUCE/DGPCHDI que dispuso cierto condicionamiento a la vigencia del permiso de pesca para operar la embarcación pesquera MANUELITO 2 de matrícula CO-22558-CM de 32.50 m3 de capacidad de bodega.</t>
  </si>
  <si>
    <t>164196-2017</t>
  </si>
  <si>
    <t>018-2017-PRODUCE/DECHDI-acollantes</t>
  </si>
  <si>
    <t>744-2017-PRODUCE/DGPCHDI</t>
  </si>
  <si>
    <t>Dejar sin efecto el artículo 4 de la R.D. N° 281-2017-PRODUCE/DGPCHDI que dispuso cierto condicionamiento a la vigencia del permiso de pesca para operar la embarcación pesquera DON PEDRO de matrícula CE-21720-CM de 24.12 m3 de capacidad de bodega.</t>
  </si>
  <si>
    <t>145140-2017</t>
  </si>
  <si>
    <t>031-2017-PRODUCE/DECHDI-acollantes</t>
  </si>
  <si>
    <t>745-2017-PRODUCE/DGPCHDI</t>
  </si>
  <si>
    <t>JUAN RICARDO ESTRADA VERGARA</t>
  </si>
  <si>
    <t>Adecuar el permiso de pesca otorgado mediante R.D. N° 284-2014-PRODUCE/DGCHD al ROP del recurso Anchoveta para consumo humano directo. El permiso de pesca de menor escala otorgado a JUAN RICARDO ESTRADA VERGARA para operar la embarcación pesquera MARIA JESUS 1 de matrícula CO-20946-CM y 29.46 m3 de capacidad de bodega, comprende el recurso anchoveta con destino al consumo humano directo</t>
  </si>
  <si>
    <t>161942-2017</t>
  </si>
  <si>
    <t>746-2017-PRODUCE/DGPCHDI</t>
  </si>
  <si>
    <t>Dejar sin efecto el artículo 2 de la R.D. N° 382-2017-PRODUCE/DGPCHDI que dispuso determinado condicionamiento a la vigencia del permiso de pesca para operar la embarcación pesquera DELFIN de matrícula CE-23248-CM de 31.87 m3 de capacidad de bodega.</t>
  </si>
  <si>
    <t>171959-2017</t>
  </si>
  <si>
    <t>178-2017-PRODUCE-DECHDI-csaenz</t>
  </si>
  <si>
    <t>747-2017-PRODUCE/DGPCHDI</t>
  </si>
  <si>
    <t>PESPESCA S.A.</t>
  </si>
  <si>
    <t>Otorgar a la empresa PESPESCA S.A. permiso de pesca para operar la embarcación pesquera de cerco de bandera extranjera denominada TUNAMAR, en la extracción del recurso Atún con destino al consumo humano directo.</t>
  </si>
  <si>
    <t>164171-2017</t>
  </si>
  <si>
    <t>034-2017-PRODUCE/DECHDI-acollantes</t>
  </si>
  <si>
    <t>748-2017-PRODUCE/DGPCHDI</t>
  </si>
  <si>
    <t>Adecuar el permiso de pesca otorgado mediante R.D. N° 631-2014-PRODUCE/DGPCHDI al ROP del recurso Anchoveta para consumo humano directo. El permiso de pesca de menor escala otorgado a COPEMARY S.A.C. para operar la embarcación pesquera PEREGRINO de matrícula CO-34946-CM y 32.40 m3 de capacidad de bodega, comprende el recurso anchoveta con destino al consumo humano directo.</t>
  </si>
  <si>
    <t>169996-2017</t>
  </si>
  <si>
    <t>032-2017-PRODUCE/DECHDI-acollantes</t>
  </si>
  <si>
    <t>749-2017-PRODUCE/DGPCHDI</t>
  </si>
  <si>
    <t>MANUEL SANTISTEBAN TEJADA</t>
  </si>
  <si>
    <t>Adecuar el permiso de pesca otorgado mediante R.D. N° 390-2013-PRODUCE/DGCHD al ROP del recurso Anchoveta para consumo humano directo. El permiso de pesca de menor escala otorgado a MANUEL SANTISTEBAN TEJADA para operar la embarcación pesquera ROSA MARLENY 2 de matrícula PL-21982-CM y 32.40 m3 de capacidad de bodega, comprende el recurso anchoveta con destino al consumo humano directo.</t>
  </si>
  <si>
    <t>159415-2017</t>
  </si>
  <si>
    <t>021-2017-PRODUCE/DECHDI-acollantes</t>
  </si>
  <si>
    <t>750-2017-PRODUCE/DGPCHDI</t>
  </si>
  <si>
    <t>Dejar sin efecto el artículo 4 de la R.D. N° 435-2017-PRODUCE/DGPCHDI que dispuso determinado condicionamiento a la vigencia del permiso de pesca para operar la embarcación pesquera THALIA de matrícula CE-22679-BM de 13.88 m3 de capacidad de bodega.</t>
  </si>
  <si>
    <t>142141-2017</t>
  </si>
  <si>
    <t>033-2017-PRODUCE/DECHDI-acollantes</t>
  </si>
  <si>
    <t>751-2017-PRODUCE/DGPCHDI</t>
  </si>
  <si>
    <t>JOSÉ RAÚL SANTAMARÍA SANTISTEBAN, JUAN HUMBERTO SANTAMARÍA SANTISTEBAN</t>
  </si>
  <si>
    <t>Adecuar el permiso de pesca otorgado mediante R.D. N° 233-2013-PRODUCE/DGCHD al ROP del recurso Anchoveta para consumo humano directo. El permiso de pesca de menor escala otorgado para operar la embarcación pesquera CORAZON DE JESUS de matrícula PL-26284-CM y 24.63 m3 de capacidad de bodega, comprende el recurso anchoveta con destino al consumo humano directo.</t>
  </si>
  <si>
    <t>167218-2017, 167218-2017-2</t>
  </si>
  <si>
    <t>105-2017-PRODUCE/DECHDI-jdelatorre</t>
  </si>
  <si>
    <t>752-2017-PRODUCE/DGPCHDI</t>
  </si>
  <si>
    <t>Declarar IMPROCEDENTE la solicitud de cambio de titular del permiso de pesca para operar la embarcación pesquera CRISTO VIENE de matrícula PL-18102-CM y 50.71 m3 de capacidad de bodega presentada por CHRISTIAN JOEL PINTO MAGUIÑA.</t>
  </si>
  <si>
    <t>CHD/CHI</t>
  </si>
  <si>
    <t>154388-2017</t>
  </si>
  <si>
    <t>009-2017-PRODUCE/DECHDI-dechdi_temp02</t>
  </si>
  <si>
    <t>753-2017-PRODUCE/DGPCHDI</t>
  </si>
  <si>
    <t>INVERSIONES BJES S.A.C.</t>
  </si>
  <si>
    <t>Declarar IMPROCEDENTE la solicitud de cambio de titular del permiso de pesca para operar la embarcación pesquera NATHALIA de matrícula HO-21097-CM y 99.58 m3 de capacidad de bodega presentada por INVERSIONES BJES S.A.C.</t>
  </si>
  <si>
    <t>151901-2017</t>
  </si>
  <si>
    <t>030-2017-PRODUCE/DECHDI-acollantes</t>
  </si>
  <si>
    <t>754-2017-PRODUCE/DGPCHDI</t>
  </si>
  <si>
    <t>SANTOS MÁXIMO PAZO FIESTAS</t>
  </si>
  <si>
    <t>Adecuar el permiso de pesca otorgado mediante R.D. N° 347-2013-PRODUCE/DGCHD para operar la embarcación pesquera DON MARTIR de matrícula CO-22514-CM de 32.53 m3 de capacidad de bodega, el mismo que comprende el recurso anchoveta para consumo humano directo.</t>
  </si>
  <si>
    <t>170633-2017</t>
  </si>
  <si>
    <t>019-2017-PRODUCE/DECHDI-amaya</t>
  </si>
  <si>
    <t>755-2017-PRODUCE/DGPCHDI</t>
  </si>
  <si>
    <t>Declarar que la solicitud de modificación de permiso de pesca por cambio de nombre de la embarcación pesquera contenido en la R.D. N° 162-2013-PRODUCE/DGCHD, ha sido aprobada automáticamente a la fecha de presentación. Modificar el nombre de la embarcación pesquera DON LUCHO II a DON JUAN.</t>
  </si>
  <si>
    <t>45813-2014</t>
  </si>
  <si>
    <t>010-2017-PRODUCE/DECHDI-dechdi_temp02</t>
  </si>
  <si>
    <t>756-2017-PRODUCE/DGPCHDI</t>
  </si>
  <si>
    <t>MARIA MATILDE PANTA DE PANTA</t>
  </si>
  <si>
    <t>Aceptar el desistimiento del procedimiento correspondiente a la solicitud de cambio de titular del permiso de pesca para operar la embarcación pesquera MARIA DEL CARMEN con matrícula CO-19773-CM, presentado por MARIA MATILDE PANTA DE PANTA.</t>
  </si>
  <si>
    <t>153518-2017</t>
  </si>
  <si>
    <t>038-2017-PRODUCE/DECHDI-acollantes</t>
  </si>
  <si>
    <t>757-2017-PRODUCE/DGPCHDI</t>
  </si>
  <si>
    <t>CORPORACIÓN SAMIRA S.A.C</t>
  </si>
  <si>
    <t>Adecuar el permiso de pesca otorgado mediante R.D. N° 315-2017-PRODUCE/DGPCHDI al ROP de la anchoveta, para operar la embarcación pesquera BENDICION de matrícula PL-23331-CM y 32.18 m3 de capacidad de bodega, la misma que comprende el recurso anchoveta para consumo humano directo.</t>
  </si>
  <si>
    <t>110238-2017</t>
  </si>
  <si>
    <t>035-2017-PRODUCE/DECHDI-acollantes</t>
  </si>
  <si>
    <t>758-2017-PRODUCE/DGPCHDI</t>
  </si>
  <si>
    <t>JHON ALBERTO JACINTO CAMPOS</t>
  </si>
  <si>
    <t>Otorgar al señor JHON ALBERTO JACINTO CAMPOS permiso de pesca de menor escala para operar la embarcación pesquera CRUZ DE CHALPON de matrícula PL-2258-BM de 13.04 m3 de capacidad de bodega para realizar actividad extractiva del recurso anchoveta para consumo humano directo, así como para otros recursos distintos a la anchoveta, siempre que cuente con artes y aparejos adecuados.</t>
  </si>
  <si>
    <t>173445-2017</t>
  </si>
  <si>
    <t>184-2017-PRODUCE-DECHDI-csaenz</t>
  </si>
  <si>
    <t>006-2017-PRODUCE/DECHDI-ariost</t>
  </si>
  <si>
    <t>759-2017-PRODUCE/DGPCHDI</t>
  </si>
  <si>
    <t>SERVICIOS ATUNEROS DEL NORTE S.A.</t>
  </si>
  <si>
    <t>Otorgar a la empresa SERVICIOS ATUNEROS DEL NORTE S.A. permiso de pesca para operar la embarcación pesquera de cerco de bandera panameña denominada JANE IV, en la extracción del recurso Atun con destino al consumo humano directo.</t>
  </si>
  <si>
    <t>138881-2017</t>
  </si>
  <si>
    <t>051-2017-PRODUCE/DECHDI-knunezv</t>
  </si>
  <si>
    <t>760-2017-PRODUCE/DGPCHDI</t>
  </si>
  <si>
    <t>JUAN JACINTO PALMA</t>
  </si>
  <si>
    <t>Adecuar el permiso de pesca otorgado por el Gobierno Regional de Ica para operar la embarcación pesquera DON TINO de matrícula PD-00079-BM y 10.00 m3 de capacidad de bodega. En consecuencia otorgar permiso de pesca de menor escala para operar la citada embarcación para la extracción del recurso anchoveta y demás recursos con destino al consumo humano directo, siempre que cuente con artes y aparejos adecuados a la normativa vigente.</t>
  </si>
  <si>
    <t>166229-2017</t>
  </si>
  <si>
    <t>173-2017-PRODUCE/DECHDI-csaenz</t>
  </si>
  <si>
    <t>106-2017-PRODUCE/DECHDI-jdelatorre</t>
  </si>
  <si>
    <t>761-2017-PRODUCE/DGPCHDI</t>
  </si>
  <si>
    <t>PESQUERA TUNAQUICK S.A.</t>
  </si>
  <si>
    <t>Otorgar a la empresa PESQUERA TUNAQUICK S.A., permiso de pesca para operar la embarcación pesquera de cerco de bandera ecuatoriana denominada JORGE MARIO, en la extracción del recurso atún con destino al consumo humano directo.</t>
  </si>
  <si>
    <t>152439-2017</t>
  </si>
  <si>
    <t>037-2017-PRODUCE/DECHDI-acollantes</t>
  </si>
  <si>
    <t>762-2017-PRODUCE/DGPCHDI</t>
  </si>
  <si>
    <t>CARLOS EDUARDO ANGELES LLEMPEN</t>
  </si>
  <si>
    <t>Adecuar el permiso de pesca otorgado mediante R.D. N° 158-2014-PRODUCE/DGCHD al ROP del recurso anchoveta para consumo humano directo, en consecuencia, el permiso de pesca de menor escala para operar la embarcación pesquera LILUDI de matrícula CE-21801-CM y 32.60 m3 de capacidad de bodega comprende el recurso anchoveta para consumo humano directo.</t>
  </si>
  <si>
    <t>169241-2017</t>
  </si>
  <si>
    <t>056-2017-PRODUCE/DECHDI-knunezv</t>
  </si>
  <si>
    <t>763-2017-PRODUCE/DGPCHDI</t>
  </si>
  <si>
    <t>Dejar sin efecto el artículo 3 de la R.D. N° 425-2017-PRODUCE/DGPCHDI, que dispuso determinado condicionamiento a la vigencia del permiso de pesca referido en el artículo 1 de la misma, otorgado a favor de JOSE HIPOLITO GALAN OROZCO, para operar la embarcación pesquera NAYLAMP II de matrícula PL-28513-CM y 32.19 m3 de capacidad de bodega.</t>
  </si>
  <si>
    <t>137292-2017</t>
  </si>
  <si>
    <t>039-2017-PRODUCE/DECHDI-acollantes</t>
  </si>
  <si>
    <t>764-2017-PRODUCE/DGPCHDI</t>
  </si>
  <si>
    <t>Adecuar el permiso de pesca otorgado mediante R.D. N° 252-2017-PRODUCE/DGPCHDI al ROP del recurso anchoveta para consumo humano directo, en consecuencia, el permiso de pesca de menor escala para operar la embarcación pesquera DON GUILLERMO III de matrícula PT-27120-CM y 29.94 m3 de capacidad de bodega comprende el recurso anchoveta para consumo humano directo.</t>
  </si>
  <si>
    <t>1600552-2017</t>
  </si>
  <si>
    <t>174-2017-PRODUCE/DECHDI-csaenz</t>
  </si>
  <si>
    <t>107-2017-PRODUCE/DECHDI-jdelatorre</t>
  </si>
  <si>
    <t>765-2017-PRODUCE/DGPCHDI</t>
  </si>
  <si>
    <t>XUK S.A.</t>
  </si>
  <si>
    <t>Otorgar a la empresa XUK S.A. permiso de pesca para operar la embarcación pesquera de cerco de bandera ecuatoriana denominada CARMEN D, en la extracción del recurso Atún con destino al consumo humano directo.</t>
  </si>
  <si>
    <t>171793-2017</t>
  </si>
  <si>
    <t>179-2017-PRODUCE/DECHDI-csaenz</t>
  </si>
  <si>
    <t>766-2017-PRODUCE/DGPCHDI</t>
  </si>
  <si>
    <t>ALETAMARILLA S.A.</t>
  </si>
  <si>
    <t>Otorgar a la empresa ALETAMARILLA S.A. permiso de pesca para operar la embarcación pesquera de cerco de bandera ecuatoriana denominada DOÑA NANCY, en la extracción del recurso Atún con destino al consumo humano directo.</t>
  </si>
  <si>
    <t>125413-2017</t>
  </si>
  <si>
    <t>023-2017-PRODUCE/DPCHDI-zquispe</t>
  </si>
  <si>
    <t>767-2017-PRODUCE/DGPCHDI</t>
  </si>
  <si>
    <t>GERVASI PERU S.A.C.</t>
  </si>
  <si>
    <t>Otorgar a GERVASI PERU S.A.C. autorización para la instalación de una planta de procesamiento para la producción de curado (anchoado) de 240 t/mes y harina residual de 5 t/h de capacidad de procesamiento, en su establecimiento ubicado en Jr. Santa Marina N° 820, Coishco-Santa-Ancash.</t>
  </si>
  <si>
    <t>134993-2017</t>
  </si>
  <si>
    <t>159-2017-PRODUCE/DECHDI-csaenz</t>
  </si>
  <si>
    <t>003-2017-PRODUCE/DECHDI-ariost</t>
  </si>
  <si>
    <t>768-2017-PRODUCE/DGPCHDI</t>
  </si>
  <si>
    <t>HUDBAY PERU S.A.C.</t>
  </si>
  <si>
    <t>Otorgar a HUDBAY PERU S.A.C. autorización para efectuar investigación pesquera con extracción de muestras de especímenes hidrobiológicos, sin valor comercial y sin uso de embarcación pesquera, por el período de 24 meses contados a partir del día siguiente de la notificación de la presente resolución.</t>
  </si>
  <si>
    <t>174404-2017</t>
  </si>
  <si>
    <t>040-2017-PRODUCE/DECHDI-acollantes</t>
  </si>
  <si>
    <t>769-2017-PRODUCE/DGPCHDI</t>
  </si>
  <si>
    <t>Adecuar el permiso de pesca otorgado mediante R.D.N° 209-2017-PRODUCE/DGPCHDI al ROP de la anchoveta. El permiso de pesca de menor escala, para operar la embarcación pesquera JUANITA 1 de matrícula CO-28674-CM de 17.12 m3 de capacidad de bodega comprende el recurso anchoveta con destino al consumo humano directo.</t>
  </si>
  <si>
    <t>130023-2017</t>
  </si>
  <si>
    <t>153-2017-PRODUCE/DECHDI-csaenz</t>
  </si>
  <si>
    <t>002-2017-PRODUCE/DECHDI-ariost</t>
  </si>
  <si>
    <t>770-2017-PRODUCE/DGPCHDI</t>
  </si>
  <si>
    <t>COMPAÑIA MINERA CARAVELÍ S.A.C.</t>
  </si>
  <si>
    <t>Otorgar a COMPAÑIA MINERA CARAVELÍ S.A.C., autorización para efectuar investigación pesquera con extracción de muestras de especímenes hidrobiológicos, sin valor comercial y sin uso de embarcación pesquera, por el período de 09 meses, contados a partir del día siguiente de la notificación de la presente Resolución Directoral.</t>
  </si>
  <si>
    <t>132617-2017</t>
  </si>
  <si>
    <t>043-2017-PRODUCE/DECHDI-acollantes</t>
  </si>
  <si>
    <t>771-2017-PRODUCE/DGPCHDI</t>
  </si>
  <si>
    <t>Otorgar a PESQUERA KEOPS S.A.C. permiso de pesca de menor escala para operar la embarcación pesquera DINA de matrícula CE-23162-CM con 31.02 m3 de capacidad de bodega para realizar actividad extractiva del recurso anchoveta para consumo humano directo, así como para otros recursos distintos a la anchoveta.</t>
  </si>
  <si>
    <t>133909-2017</t>
  </si>
  <si>
    <t>041-2017-PRODUCE/DECHDI-acollantes</t>
  </si>
  <si>
    <t>772-2017-PRODUCE/DGPCHDI</t>
  </si>
  <si>
    <t>LUKA MIGUEL BARAKA FERNANDEZ</t>
  </si>
  <si>
    <t>Adecuar el permiso de pesca contenido en la R.D. N° 252-2013-PRODUCE/DGCHD al ROP del recurso anchoveta para consumo humano directo. El permiso de pesca otorgado para operar la embarcación pesquera VIRGEN DEL CARMEN de matrícula CE-0249-CM y 31.53 m3 de capacidad de bodega, comprende el recurso anchoveta con destino al consumo humano directo.</t>
  </si>
  <si>
    <t>143744-2017</t>
  </si>
  <si>
    <t>049-2017-PRODUCE/DECHDI-knunezv</t>
  </si>
  <si>
    <t>773-2017-PRODUCE/DGPCHDI</t>
  </si>
  <si>
    <t>Adecuar el permiso de pesca otorgado por el Gobierno Regional de Ica, para operar la embarcación pesquera VIRGEN DE CHAPI I de matrícula PS-21350-BM de 8.88 m3 de capacidad de bodega , al ROP de la anchoveta. En consecuencia, OTORGAR permiso de pesca de menor escala a favor de JUAN HUMBERTO BERNAL VELASQUEZ.</t>
  </si>
  <si>
    <t>153394-2017</t>
  </si>
  <si>
    <t>029-2017-PRODUCE/DECHI-pencinas</t>
  </si>
  <si>
    <t>007-2017-PRODUCE/DECHDI-dechdi_temp02</t>
  </si>
  <si>
    <t>774-2017-PRODUCE/DGPCHDI</t>
  </si>
  <si>
    <t>ELISEO PAIVA MARTINEZ, MARIA AGUEDA CHAPA PERICHE, PEDRO PABLO ECA MARTINEZ y MARIA PANTA DE ECA</t>
  </si>
  <si>
    <t>Otorgar a los señores ELISEO PAIVA MARTINEZ, MARIA AGUEDA CHAPA PERICHE, PEDRO PABLO ECA MARTINEZ y MARIA PANTA DE ECA, autorización de incremento de flota para construir una nueva embarcación pesquera de 69.21 m3 de capacidad de bodega, vía sustitución de la embarcación pesquera MI ESPERANZA III de matrícula PT-17973-CM.</t>
  </si>
  <si>
    <t>019-2017-PRODUCE/DECHDI-dechdi_temp02</t>
  </si>
  <si>
    <t>775-2017-PRODUCE/DGPCHDI</t>
  </si>
  <si>
    <t>Rectificar el error material contenido en la R.D. N° 737-2017-PRODUCE/DGPCHDI, referido al nombre de la embarcación pesquera materia de modificación.</t>
  </si>
  <si>
    <t>166621-2017</t>
  </si>
  <si>
    <t>013-2017-PRODUCE/DECHDI-dechdi_temp02</t>
  </si>
  <si>
    <t>776-2017-PRODUCE/DGPCHDI</t>
  </si>
  <si>
    <t>INVERSIONES SCHERMA S.A.C.</t>
  </si>
  <si>
    <t>Aprobar a favor de INVERSIONES SCHERMA S.A.C. el cambio de titular del permiso de pesca para operar la embarcación pesquera ERNESTINA con matrícula CO-10397-PM y 223.36 m3 de capacidad de bodega, para la extracción de anchoveta con destino al consumo humano indirecto.</t>
  </si>
  <si>
    <t>110270-2017</t>
  </si>
  <si>
    <t>143-2017-PRODUCE/DECHDI-csaenz</t>
  </si>
  <si>
    <t>004-2017-PRODUCE/DECHDI-ariost</t>
  </si>
  <si>
    <t>777-2017-PRODUCE/DGPCHDI</t>
  </si>
  <si>
    <t>ENERGORET S.A.C.</t>
  </si>
  <si>
    <t>Otorgar a ENERGORET S.A.C. autorización para efectuar investigación pesquera con extracción de muestras de especímenes hidrobiológicos sin valor comercial y sin uso de embarcación pesquera, conforme a los términos contenidos en el plan de investigación "Linea Base Hidrobiológica del proyecto Central Hidroeléctrica Tambolic"</t>
  </si>
  <si>
    <t>161749-2017</t>
  </si>
  <si>
    <t>055-2017-PRODUCE/DECHDI-knunezv</t>
  </si>
  <si>
    <t>778-2017-PRODUCE/DGPCHDI</t>
  </si>
  <si>
    <t>Dejar sin efecto el artículo 3 de la R.D. N° 293-2017-PRODUCE/DGPCHDI, que dispuso determinado condicionamiento a la vigencia del permiso de pesca referido en el artículo 1 de dicha resolución directoral otorgado a RAMON LOPEZ ZOLEZZI para operar la embarcación pesquera TOBI de matrícula IO-22563-CM y 31.92 m3 de capacidad de bodega.</t>
  </si>
  <si>
    <t>172508-2017</t>
  </si>
  <si>
    <t>043-2017-PRODUCE/DECHDI-knunezv</t>
  </si>
  <si>
    <t>779-2017-PRODUCE/DGPCHDI</t>
  </si>
  <si>
    <t>Dejar sin efecto el artículo 2 de la R.D. N° 157-2017-PRODUCE/DGPCHDI, que dispuso determinado condicionamiento a la vigencia del permiso de pesca referido en el artículo 1 de dicha resolución directoral otorgado a AUGUSTO CESAR QUEZADA QUEZADA para operar la embarcación pesquera CESARO de matrícula CO-21518-CM y 30.59 m3 de capacidad de bodega.</t>
  </si>
  <si>
    <t>175887-2017</t>
  </si>
  <si>
    <t>058-2017-PRODUCE/DECHDI-knunezv</t>
  </si>
  <si>
    <t>780-2017-PRODUCE/DGPCHDI</t>
  </si>
  <si>
    <t>Dejar sin efecto el artículo 3 de la R.D. N° 427-2017-PRODUCE/DGPCHDI, que dispuso determinado condicionamiento a la vigencia del permiso de pesca referido en el artículo 1 de dicha resolución directoral otorgado a JULIA LUISA MORENO GARCIA para operar la embarcación pesquera MARIA JULITA de matrícula CE-23571-CM y 28.82 m3 de capacidad de bodega.</t>
  </si>
  <si>
    <t>175745-2017</t>
  </si>
  <si>
    <t>061-2017-PRODUCE/DECHDI-knunezv</t>
  </si>
  <si>
    <t>781-2017-PRODUCE/DGPCHDI</t>
  </si>
  <si>
    <t>Dejar sin efecto el artículo 3 de la R.D. N° 140-2017-PRODUCE/DGPCHDI, que dispuso determinado condicionamiento a la vigencia del permiso de pesca referido en el artículo 1 de dicha resolución directoral otorgado a JOHN ERISSON SANTISTEBAN CASTRO para operar la embarcación pesquera MI CARMELITA de matrícula PL-20903-CM y 32.60 m3 de capacidad de bodega.</t>
  </si>
  <si>
    <t>175524-2017</t>
  </si>
  <si>
    <t>052-2017-PRODUCE/DECHDI-knunezv</t>
  </si>
  <si>
    <t>782-2017-PRODUCE/DGPCHDI</t>
  </si>
  <si>
    <t>JAVIER ALBERTO GIRALDO GIRALDO</t>
  </si>
  <si>
    <t>Dejar sin efecto el artículo 4 de la R.D. N° 584-2017-PRODUCE/DGPCHDI, que dispuso determinado condicionamiento a la vigencia del permiso de pesca referido en el artículo 1 de dicha resolución directoral otorgado a JAVIER ALBERTO GIRALDO GIRALDO para operar la embarcación pesquera DON JOSE III de matrícula PT-4603-BM y 30.46 m3 de capacidad de bodega.</t>
  </si>
  <si>
    <t>175748-2017</t>
  </si>
  <si>
    <t>060-2017-PRODUCE/DECHDI-knunezv</t>
  </si>
  <si>
    <t>783-2017-PRODUCE/DGPCHDI</t>
  </si>
  <si>
    <t>Dejar sin efecto el artículo 3 de la R.D. N° 185-2017-PRODUCE/DGPCHDI, que dispuso determinado condicionamiento a la vigencia del permiso de pesca referido en el artículo 1 de dicha resolución directoral otorgado a JOHN ERISSON SANTISTEBAN CASTRO para operar la embarcación pesquera COSTA MAR de matrícula PL-5493-CM y 23.72 m3 de capacidad de bodega.</t>
  </si>
  <si>
    <t>121641-2017</t>
  </si>
  <si>
    <t>160-2017-PRODUCE/DECHDI-csaenz</t>
  </si>
  <si>
    <t>008-2017-PRODUCE/DECHDI-ariost</t>
  </si>
  <si>
    <t>784-2017-PRODUCE/DGPCHDI</t>
  </si>
  <si>
    <t>COMPAÑIA MINERA SHALIPAYCO S.A.C.</t>
  </si>
  <si>
    <t>Otorgar a COMPAÑIA MINERA SHALIPAYCO S.A.C., autorización para efectuar investigación pesquera con extracción de muestras de especímenes hidrobiológicos, sin valor comercial y sin uso de embarcación pesquera.</t>
  </si>
  <si>
    <t>141350-2017</t>
  </si>
  <si>
    <t>167-2017-PRODUCE/DECHDI-csaenz</t>
  </si>
  <si>
    <t>009-2017-PRODUCE/DECHDI-ariost</t>
  </si>
  <si>
    <t>785-2017-PRODUCE/DGPCHDI</t>
  </si>
  <si>
    <t>INLAND ENERGY S.A.C.</t>
  </si>
  <si>
    <t>Otorgar a INLAND ENERGY S.A.C., autorización para efectuar investigación pesquera con extracción de muestras de especímenes hidrobiológicos, sin valor comercial y sin uso de embarcación pesquera.</t>
  </si>
  <si>
    <t>115490-2017</t>
  </si>
  <si>
    <t>161-2017-PRODUCE/DECHDI-csaenz</t>
  </si>
  <si>
    <t>010-2017-PRODUCE/DECHDI-ariost</t>
  </si>
  <si>
    <t>786-2017-PRODUCE/DGPCHDI</t>
  </si>
  <si>
    <t>PETROLIFERA PETROLEUM DEL PERU S.R.L.</t>
  </si>
  <si>
    <t>Otorgar a PETROLIFERA PETROLEUM DEL PERU S.R.L., autorización para efectuar investigación pesquera con extracción de muestras de especímenes hidrobiológicos, sin valor comercial y sin uso de embarcación pesquera.</t>
  </si>
  <si>
    <t>018-2017-PRODUCE/DECHDI-dechdi_temp02</t>
  </si>
  <si>
    <t>787-2017-PRODUCE/DGPCHDI</t>
  </si>
  <si>
    <t>Rectificar el error material contenido en la R.D. N° 712-2017-PRODUCE/DGPCHDI de fecha 30 de noviembre de 2017, referido al condicionamiento señalado en el artículo 7 de la parte resolutiva de dicha resolución directoral.</t>
  </si>
  <si>
    <t>111517-2017</t>
  </si>
  <si>
    <t>108-2017-PRODUCE/DECHDI-jdelatorre</t>
  </si>
  <si>
    <t>788-2017-PRODUCE/DGPCHDI</t>
  </si>
  <si>
    <t>Desestimar el recurso de reconsideración formulado por el señor HOLGER OJEDA MELENDRES, contra la R.D. N° 224-2017-PRODUCE/DGPI, que declaró improcedente la solicitud de cambio de titular del permiso de pesca para operar la embarcación pesquera JIMY ROBERT de matrícula PL-21732-CM.</t>
  </si>
  <si>
    <t>160121-2017</t>
  </si>
  <si>
    <t>183-2017-PRODUCE/DECHDI-csaenz</t>
  </si>
  <si>
    <t>109-2017-PRODUCE/DECHDI-jdelatorre</t>
  </si>
  <si>
    <t>789-2017-PRODUCE/DGPCHDI</t>
  </si>
  <si>
    <t>COMERCIALIZACIÓN DE PRODUCTOS NACIONALES E IMPORTADOS S.R.L.</t>
  </si>
  <si>
    <t>Otorgar a favor de la empresa COMERCIALIZACIÓN DE PRODUCTOS NACIONALES E IMPORTADOS S.R.L. autorización para la importación de 42 especies hidrobiológicas vivas, para fines comerciales, procedentes del país de Tailandia.</t>
  </si>
  <si>
    <t>169365-2017</t>
  </si>
  <si>
    <t>053-2017-PRODUCE/DECHDI-knunezv</t>
  </si>
  <si>
    <t>790-2017-PRODUCE/DGPCHDI</t>
  </si>
  <si>
    <t>Dejar sin efecto el artículo 3 de la R.D. N° 211-2017-PRODUCE/DGPCHDI, que dispuso determinado condicionamiento a la vigencia del permiso de pesca referido en el artículo 1 de dicha resolución directoral otorgado a REYNALDO RAMOS RODRIGUEZ para operar la embarcación pesquera ISRAEL de matrícula PL-23058-CM y 28.21 m3 de capacidad de bodega.</t>
  </si>
  <si>
    <t>161941-2017</t>
  </si>
  <si>
    <t>063-2017-PRODUCE/DECHDI-knunezv</t>
  </si>
  <si>
    <t>791-2017-PRODUCE/DGPCHDI</t>
  </si>
  <si>
    <t>Dejar sin efecto el artículo 3 de la R.D. N° 576-2017-PRODUCE/DGPCHDI, que dispuso determinado condicionamiento a la vigencia del permiso de pesca referido en el artículo 1 de dicha resolución directoral otorgado a JACOBO ALBERTO CAVENAGO ZOLEZZI para operar la embarcación pesquera RAMUSSA de matrícula CE-23002-CM y 28.52 m3 de capacidad de bodega</t>
  </si>
  <si>
    <t>175569-2017</t>
  </si>
  <si>
    <t>057-2017-PRODUCE/DECHDI-knunezv</t>
  </si>
  <si>
    <t>792-2017-PRODUCE/DGPCHDI</t>
  </si>
  <si>
    <t>Dejar sin efecto el artículo 4 de la R.D. N° 433-2017-PRODUCE/DGPCHDI, que dispuso determinado condicionamiento a la vigencia del permiso de pesca referido en el artículo 1 de dicha resolución directoral otorgado a FRANK MILUTIN PUENTE DJUROVICH para operar la embarcación pesquera ADEMIR de matrícula CE-26533-CM y 30.85 m3 de capacidad de bodega.</t>
  </si>
  <si>
    <t>134899-2017</t>
  </si>
  <si>
    <t>044-2017-PRODUCE/DECHDI-knunezv</t>
  </si>
  <si>
    <t>793-2017-PRODUCE/DGPCHDI</t>
  </si>
  <si>
    <t>JESSICA KAREN SANTISTEBAN GUAYLUPO</t>
  </si>
  <si>
    <t>Adecuar el permiso de pesca otorgado mediante R.D. N° 262-2013-PRODUCE/DGCHD, para operar la embarcación pesquera LUZ IRAIDA de matrícula PL-28568-CM de 32.06 m3 de capacidad de bodega, que comprende el recurso anchoveta con destino al consumo humano directo.</t>
  </si>
  <si>
    <t>171628-2017</t>
  </si>
  <si>
    <t>065-2017-PRODUCE/DECHDI-knunezv</t>
  </si>
  <si>
    <t>794-2017-PRODUCE/DGPCHDI</t>
  </si>
  <si>
    <t>Dejar sin efecto el artículo 3 de la R.D. N° 551-2017-PRODUCE/DGPCHDI, que dispuso determinado condicionamiento a la vigencia del permiso de pesca referido en el artículo 1 de dicha resolución directoral otorgado a GOLDEN ANCHOVETA E.I.R.L. para operar la embarcación pesquera FRANCESCA PAOLA de matrícula ZS-6427-CM y 22.64 m3 de capacidad de bodega.</t>
  </si>
  <si>
    <t>021-2017-PRODUCE/DECHDI-dechdi_temp02</t>
  </si>
  <si>
    <t>795-2017-PRODUCE/DGPCHDI</t>
  </si>
  <si>
    <t>Modificar el artículo 2 de la Resolución Directoral N° 161-2016-PRODUCE/DGCHI, conforme a lo resuelto en la Resolución Viceministerial N° 117-2017-PRODUCE/DVPA.</t>
  </si>
  <si>
    <t>157518-2017</t>
  </si>
  <si>
    <t>012-2017-PRODUCE/DECHDI-dechdi_temp02</t>
  </si>
  <si>
    <t>796-2017-PRODUCE/DGPCHDI</t>
  </si>
  <si>
    <t>Aprobar a favor de SANTIS PERU S.A.C. el cambio de titular del permiso de pesca para operar la embarcación pesquera DON VALENTIN 2 de matrícula PL-18003-CM Y 33.80 m3 de capacidad de bodega, para la extracción de anchoveta y sardina con destino al consumo humano indirecto.</t>
  </si>
  <si>
    <t>171094-2017</t>
  </si>
  <si>
    <t>011-2017-PRODUCE/DECHDI-dechdi_temp02</t>
  </si>
  <si>
    <t>797-2017-PRODUCE/DGPCHDI</t>
  </si>
  <si>
    <t>Aprobar a favor de INVERSIONES ECCOLA S.A.C. el cambio de titular del permiso de pesca para operar la embarcación pesquera SAN ANTONIO 2 con matrícula CE-3043-PM de 278.00 m3 de capacidad de bodega, para la extracción de los recursos anchoveta y sardina con destino al consumo humano indirecto.</t>
  </si>
  <si>
    <t>020-2017-PRODUCE/DECHDI-dechdi_temp02</t>
  </si>
  <si>
    <t>798-2017-PRODUCE/DGPCHDI</t>
  </si>
  <si>
    <t>Modificar el artículo 2 de la Resolución Directoral N° 234-2016-PRODUCE/DGCHI, conforme a lo resuelto en la Resolución Viceministerial N° 118-2017-PRODUCE/DVPA.</t>
  </si>
  <si>
    <t>150183-2017</t>
  </si>
  <si>
    <t>050-2017-PRODUCE/DECHDI-knunezv</t>
  </si>
  <si>
    <t>799-2017-PRODUCE/DGPCHDI</t>
  </si>
  <si>
    <t>Adecuar el permiso de pesca otorgado mediante R.D. N° 249-2013-PRODUCE/DGCHD, para operar la embarcación pesquera MEDITERRANEO de matrícula CE-2513-BM de 23.43 m3 de capacidad de bodega, permiso que comprende el recurso anchoveta con destino al consumo humano directo.</t>
  </si>
  <si>
    <t>139240-2017</t>
  </si>
  <si>
    <t>054-2017-PRODUCE/DECHDI-knunezv</t>
  </si>
  <si>
    <t>800-2017-PRODUCE/DGPCHDI</t>
  </si>
  <si>
    <t>ANITA ECHE SANCHEZ DE RUMICHE y ROBERT ECHE ECA</t>
  </si>
  <si>
    <t>Otorgar permiso de pesca de menor escala para operar la embarcación pesquera IRIS FANY con matrícula PT-2597-CM y 27.03 m3 de capacidad de bodega para realizar actividad extractiva del recurso anchoveta con destino al consumo humano directo, así como de otros recursos siempre que cuente con artes y aparejos adecuados.</t>
  </si>
  <si>
    <t>138484-2017</t>
  </si>
  <si>
    <t>047-2017-PRODUCE/DECHDI-knunezv</t>
  </si>
  <si>
    <t>801-2017-PRODUCE/DGPCHDI</t>
  </si>
  <si>
    <t>CLARA REYES REYES DE VITE</t>
  </si>
  <si>
    <t>Adecuar el permiso de pesca otorgado mediante R.D. N° 184-2014-PRODUCE/DGCHD, al ROP del recurso anchoveta para consumo humano directo, para operar la embarcación pesquera MILAGRO DE LA VIRGEN de matrícula TA-5785-BM de 22.84 m3 de capacidad de bodega, que comprende el recurso anchoveta, con destino al consumo humano directo.</t>
  </si>
  <si>
    <t>138103-2017</t>
  </si>
  <si>
    <t>066-2017-PRODUCE/DECHDI-knunezv</t>
  </si>
  <si>
    <t>802-2017-PRODUCE/DGPCHDI</t>
  </si>
  <si>
    <t>JESÚS JACINTO PALACIOS y FELICIA MARGARITA RAMÓN DE JACINTO</t>
  </si>
  <si>
    <t>Otorgar permiso de pesca de menor escala para operar la embarcación pesquera NIÑO DEL MILAGRO 3 con matrícula PL-2752-BM y 20.18 m3 de capacidad de bodega para realizar actividad extractiva del recurso anchoveta para consumo humano directo.</t>
  </si>
  <si>
    <t>146307-2017</t>
  </si>
  <si>
    <t>037-2017-PRODUCE/DECHDI-knunezv</t>
  </si>
  <si>
    <t>803-2017-PRODUCE/DGPCHDI</t>
  </si>
  <si>
    <t>FAUSTO EDUARDO PAZO REYES</t>
  </si>
  <si>
    <t>Adecuar el permiso de pesca otorgado mediante R.D. N° 348-2013-PRODUCE/DGCHD, al ROP de la anchoveta, para operar la embarcación pesquera FAUSTO de matrícula PT-29028-CM de 31.10 m3 de capacidad de bodega, comprende el recurso anchoveta con destino al consumo humano directo.</t>
  </si>
  <si>
    <t>115021-2017</t>
  </si>
  <si>
    <t>804-2017-PRODUCE/DGPCHDI</t>
  </si>
  <si>
    <t>MÁMIXO PERICHE PANTA</t>
  </si>
  <si>
    <t>Adecuar el permiso de pesca otorgado por el Gobierno Regional de Piura para operar la Embarcación Pesquera NARCISA DE JESUS de matrícula CO-29633-BM y 9.70 m3 de capacidad de bodega, Por tanto otorgar permiso de pesca de menor escala para la extracción del recurso anchoveta y demás recursos con destino al consumo humano directo.</t>
  </si>
  <si>
    <t>135754-2017</t>
  </si>
  <si>
    <t>045-2017-PRODUCE/DECHDI-knunezv</t>
  </si>
  <si>
    <t>805-2017-PRODUCE/DGPCHDI</t>
  </si>
  <si>
    <t>MIGUEL BERNAL LUMBRES y JUAN FREDDY BERNAL LUMBRES</t>
  </si>
  <si>
    <t>Adecuar el permiso de pesca otorgado mediante R.D. N° 329-2013-PRODUCE/DGCHD, al ROP de la anchoveta. A favor de MIGUEL BERNAL LUMBRES y JUAN FREDDY BERNAL LUMBRES para operar la embarcación pesquera LUNIX EUSMAR de matrícula PL-27209-CM y 32.53 m3 de capacidad de bodega comprende el recurso anchoveta con destino al consumo humano directo.</t>
  </si>
  <si>
    <t>142112-2017</t>
  </si>
  <si>
    <t>048-2017-PRODUCE/DECHDI-knunezv</t>
  </si>
  <si>
    <t>806-2017-PRODUCE/DGPCHDI</t>
  </si>
  <si>
    <t>NICOLAS ROLANDO CASTILLO MINAYA</t>
  </si>
  <si>
    <t>Adecuar el permiso de pesca otorgado mediante R.D. N° 374-2013-PRODUCE/DGCHD, al ROP de la anchoveta. A favor de NICOLAS ROLANDO CASTILLO MINAYA para operar la embarcación pesquera ELIZABETH de matrícula CO-23001-CM y 21.26 m3 de capacidad de bodega comprende el recurso anchoveta con destino al consumo humano directo.</t>
  </si>
  <si>
    <t>010-2017-PRODUCE/DPCHDI-lcerna</t>
  </si>
  <si>
    <t>807-2017-PRODUCE/DGPCHDI</t>
  </si>
  <si>
    <t>Disponer la publicación en el Portal Web de la Producción de la relación de embarcaciones pesqueras que participarán en la actividad de investigación pesquera denominada "Pesca exploratoria del recurso Bacalo de Profundidad" autorizada con Resolución Ministerial N° 611-2017-PRODUCE.</t>
  </si>
  <si>
    <t>172760-2017</t>
  </si>
  <si>
    <t>189-2017-PRODUCE/DECHDI-csaenz</t>
  </si>
  <si>
    <t>011-2017-PRODUCE/DECHDI-ariost</t>
  </si>
  <si>
    <t>808-2017-PRODUCE/DGPCHDI</t>
  </si>
  <si>
    <t>BRISATUN S.A.</t>
  </si>
  <si>
    <t>Otorgar a la empresa BRISATUN S.A. representada en el país por el señor Omar Diego Carcovich Jibaja, permiso de pesca para operar la embarcación pesquera de cerco de bandera ecuatoriana denominada VICTORIA DEL MAR, en la extracción del recurso Atún con destino al consumo humano directo.</t>
  </si>
  <si>
    <t>176946-2017</t>
  </si>
  <si>
    <t>046-2017-PRODUCE/DPCHDI-yquinonesc</t>
  </si>
  <si>
    <t>809-2017-PRODUCE/DGPCHDI</t>
  </si>
  <si>
    <t>CORPORACIÓN DE CONGELADOS Y CONSERVAS DEL PERU S.A.C</t>
  </si>
  <si>
    <t>Suspender por única vez, a solicitud de la empresa CORPORACIÓN DE CONGELADOS Y CONSERVAS DEL PERU S.A.C., la licencia de operación otorgada mediante Resolución Directoral N° 444-2014-PRODUCE/DGCHD, respecto a la planta de procesamiento pesquero para la producción de harina residual.</t>
  </si>
  <si>
    <t>177169-2017</t>
  </si>
  <si>
    <t>043-2017-PRODUCE/DECHDI-mmejia</t>
  </si>
  <si>
    <t>133-2017-PRODUCE/DECHDI-aparedesv</t>
  </si>
  <si>
    <t>810-2017-PRODUCE/DGPCHDI</t>
  </si>
  <si>
    <t>GRUPO DEGFER CIA. LTDA.</t>
  </si>
  <si>
    <t>Otorgar a la empresa GRUPO DEGFER CIA. LTDA., permiso de pescapara operar la embarcación pesquera de cerco de bandera ecuatoriana denominada LICUA T, en la extracción del recurso Atún con destino al consumo humano directo.</t>
  </si>
  <si>
    <t>078-2017-PRODUCE/DECHDI-lsantosf</t>
  </si>
  <si>
    <t>811-2017-PRODUCE/DGPCHDI</t>
  </si>
  <si>
    <t>Publicar la relación de embarcaciones pesqueras que estarán comprendidas en el "Registro Nacional de Embarcaciones Pesqueras para la Extracción del Recurso Anchoveta con Destino al Consumo Humano Directo" a que se refiere el artículo 7 del Reglamento de Ordenamiento Pesquero del Recurso Anchoveta para Consumo Humano Directo.</t>
  </si>
  <si>
    <t>142142-2017</t>
  </si>
  <si>
    <t>193-2017-PRODUCE/DECHDI-csaenz</t>
  </si>
  <si>
    <t>110-2017-PRODUCE/DECHDI-jdelatorre</t>
  </si>
  <si>
    <t>812-2017-PRODUCE/DGPCHDI</t>
  </si>
  <si>
    <t>EVARISTO LUCIANO LOPEZ TEJADA</t>
  </si>
  <si>
    <t>Denegar la solicitud de autorización para efectuar investigación pesquera con extracción de muestras de especímenes hidrobiológicos sin valor comercial y sin uso de embarcación pesquera, presentada por el señor EVARISTO LUCIANO LOPEZ TEJADA.</t>
  </si>
  <si>
    <t>157924-2017 y 172019-2017
17593-2017</t>
  </si>
  <si>
    <t>107-2017-PRODUCE/DECHDI-jvasquezm y 122-2017-PRODUCE/DECHDI-jvasquezm</t>
  </si>
  <si>
    <t>813-2017-PRODUCE/DGPCHDI</t>
  </si>
  <si>
    <t>AUSTRAL GROUP S.A.A.
CORPORACIÓN DEL MAR S.A.</t>
  </si>
  <si>
    <t>Declarar que la RD. N° 117-2005-PRODUCE/DNEPP, se encuentra anulada, en mérito a la sentencia contenida en la resolución número Dieciséis, expedida por el Segundo Juzgado Especializado en lo Contencioso Administrativo de la Corte Superior de Justicia de Lima.</t>
  </si>
  <si>
    <t>176102-2017</t>
  </si>
  <si>
    <t>044-2017-PRODUCE/DECHDI-mmejia</t>
  </si>
  <si>
    <t>013-2017-PRODUCE/DECHDI-ariost</t>
  </si>
  <si>
    <t>814-2017-PRODUCE/DGPCHDI</t>
  </si>
  <si>
    <t>TRANSMARINA C.A.</t>
  </si>
  <si>
    <t>Otorgar a la empresa TRANSMARINA C.A., permiso de pesca para operar la embarcación pesquera de cerco de bandera ecuatoriana denominada MARIA DE GRACIA, en la extracción del recurso Atún con destino al consumo humano directo.</t>
  </si>
  <si>
    <t>177043-2017</t>
  </si>
  <si>
    <t>012-2017-PRODUCE/DECHDI-ariost</t>
  </si>
  <si>
    <t>815-2017-PRODUCE/DGPCHDI</t>
  </si>
  <si>
    <t>MAR PACIFICO TUNA S.A.</t>
  </si>
  <si>
    <t>Aceptar el desistimiento del procedimiento correspondiente al acogimiento al régimen excepcional para la entrega de atún de la embarcación pesquera REINA DE LA PAZ, presentada por la empresa MAR PACIFICO TUNA S.A.</t>
  </si>
  <si>
    <t>171069-2017</t>
  </si>
  <si>
    <t>039-2017-PRODUCE/DECHDI-mmejia</t>
  </si>
  <si>
    <t>816-2017-PRODUCE/DGPCHDI</t>
  </si>
  <si>
    <t>Otorgar a la empresa MAR PACIFICO TUNA S.A., permiso de pesca para operar la embarcación pesquera de cerco de bandera panameña denominada REINA DE LA PAZ, en la extracción del recurso Atún con destino al consumo humano directo.</t>
  </si>
  <si>
    <t>132-2017-PRODUCE/DECHDI-jvillalta</t>
  </si>
  <si>
    <t>817-2017-PRODUCE/DGPCHDI</t>
  </si>
  <si>
    <t>Publicar el listado de embarcaciones pesqueras que participarán en la ejecución de la actividad de investigación denominada Operación Eureka LXXI, autorizada por el artículo 1 de la R.M. N° 592-2017-PRODUCE.</t>
  </si>
  <si>
    <t>138519-2017</t>
  </si>
  <si>
    <t>064-2017-PRODUCE/DECHDI-knunezv</t>
  </si>
  <si>
    <t>818-2017-PRODUCE/DGPCHDI</t>
  </si>
  <si>
    <t>Declarar improcedente la solicitud de otorgamiento de permiso de pesca de menor escala para operar la embarcación pesquera MANUELA de matrícula CE-35410-CM, para la extracción del recurso anchoveta para consumo humano directo.</t>
  </si>
  <si>
    <t>165895-2017</t>
  </si>
  <si>
    <t>025-2017-PRODUCE/DPCHDI-zquispe y 026-2017-PRODUCE/DPCHDI-zquispe</t>
  </si>
  <si>
    <t>047-2017-PRODUCE/DPCHDI-yquinonesc</t>
  </si>
  <si>
    <t>819-2017-PRODUCE/DGPCHDI</t>
  </si>
  <si>
    <t>PESQUERA MARESS S.A.C.</t>
  </si>
  <si>
    <t>ERROR MATERIAL y CAMBIO DE TITULAR DE LICENCIA DE OPERACIÓN</t>
  </si>
  <si>
    <t>Rectificar el error material incurrido en el artículo 1 de la RM. N° 417-95, en lo referido a la ubicación de 02 plantas pesqueras. Aprobar a favor de PESQUERA MARESS S.A.C. el cambio de titular de la licencia para operar la planta de producción de enlatado de 720 cajas/turno, así como la licencia para operar una planta de procesamiento de harina residual de 5 t/h.</t>
  </si>
  <si>
    <t>133-2017-PRODUCE/DECHDI-jvillalta</t>
  </si>
  <si>
    <t>820-2017-PRODUCE/DGPCHDI</t>
  </si>
  <si>
    <t>Publicar el listado actualizado de embarcaciones pesqueras que participarán en la ejecución de la pesca de investigación denominada Operación Eureka LXXI, autorizada por el artículo 1 de la Resolución Ministerial N° 592-2017-PRODUCE.</t>
  </si>
  <si>
    <t>174489-2017</t>
  </si>
  <si>
    <t>016-2017-PRODUCE/DPCHDI-rparedes</t>
  </si>
  <si>
    <t>821-2017-PRODUCE/DGPCHDI</t>
  </si>
  <si>
    <t>Otorgar a la empresa MARFRIO PERU S.A., licencia de operación para operar la planta de procesamiento pesquero para la producción de congelado con una capacidad de 43.56 t/día, ubicada en MZ. B, Lote 3A Zona Industrial II, distrito y provincia de Paita.</t>
  </si>
  <si>
    <t>822-2017-PRODUCE/DGPCHDI</t>
  </si>
  <si>
    <t>Excluir a la embarcación pesquera denominada SANTA RITA con matrícula PT-3908-CM de la relación de embarcaciones pesqueras comprendidas en el "Registro Nacional de Embarcaciones Pesqueras para la Extracción de Anchoveta con Destino al Consumo Humano Directo", publicado mediante RD. N° 811-2017-PRODUCE/DGPCHDI.</t>
  </si>
  <si>
    <t>173309-2017</t>
  </si>
  <si>
    <t>401-2015-PRODUCE/DGCHD-Depchd</t>
  </si>
  <si>
    <t>408-2015-PRODUCE/DGCHD-Depchd</t>
  </si>
  <si>
    <t>823-2017-PRODUCE/DGPCHDI</t>
  </si>
  <si>
    <t>Modificar el artículo 3 de la Resolución Directoral N° 034-2017-PRODUCE/DGPCHDI.</t>
  </si>
  <si>
    <t>164597-2017</t>
  </si>
  <si>
    <t>020-2017-PRODUCE/DEP-amaya</t>
  </si>
  <si>
    <t>125-2017-PRODUCE/DECHDI-jvasquezm</t>
  </si>
  <si>
    <t>824-2017-PRODUCE/DGPCHDI</t>
  </si>
  <si>
    <t xml:space="preserve">OSCAR PANTA ECA y CARLOS PANTA ECA </t>
  </si>
  <si>
    <t>Otorgar a favor de OSCAR PANTA ECA y CARLOS PANTA ECA autorización de incremento de flota para construir una nueva embarcación pesquera de 102.13 m3 de capacidad de bodega, para ser destinada a la extracción del recurso anchoveta con destino al consumo humano indirecto, vía sustitución de la embarcación pesquera no siniestrada MARIA FELICITA de matrícula PT-3309-CM.</t>
  </si>
  <si>
    <t>073628-2016</t>
  </si>
  <si>
    <t>030-2017-PRODUCE/DECHDI-cyonashiro
082-2017-PRODUCE/DECHDI-jcanchari</t>
  </si>
  <si>
    <t>825-2017-PRODUCE/DGPCHDI</t>
  </si>
  <si>
    <t>CARLOS GUSTAVO VIEIRA PORTUGAL</t>
  </si>
  <si>
    <t>Excluir a la E/P HORIZONTE I de matrícula CO-17947-BM de los alcances de la RD. N° 326-2016-PRODUCE/DGCHD, procediéndose a levantar la suspensión del permiso de pesca.</t>
  </si>
  <si>
    <t>174231-2017</t>
  </si>
  <si>
    <t>041-2017-PRODUCE/DECHDI-mmejia</t>
  </si>
  <si>
    <t>015-2017-PRODUCE/DECHDI-ariost</t>
  </si>
  <si>
    <t>826-2017-PRODUCE/DGPCHDI</t>
  </si>
  <si>
    <t>Otorgar a GEOPAXI S.A., permiso de pesca para operar la embarcación pesquera de cerco de bandera ecuatoriana denominada EILEEN MARIE, en la extracción del recurso Atún con destino al consumo humano directo.</t>
  </si>
  <si>
    <t>155633-2017</t>
  </si>
  <si>
    <t>142-2017-PRODUCE/DECHDI-csaenz</t>
  </si>
  <si>
    <t>021-2017-PRODUCE/DECHDI-ariost</t>
  </si>
  <si>
    <t>827-2017-PRODUCE/DGPCHDI</t>
  </si>
  <si>
    <t xml:space="preserve"> SOCIEDAD AGRICOLA CAYNARACHI S.A.C.</t>
  </si>
  <si>
    <t>Modificar a solicitud de la empresa SOCIEDAD AGRICOLA CAYNARACHI S.A.C., el plan de investigación denominado "Implementación del Plan de Monitoreo Ambiental de Proyecto Agroforestal de Pijuayo para producción de palmito", que generó la R.D. N° 031-2017-PRODUCE/DGCHD.</t>
  </si>
  <si>
    <t>148668-2017</t>
  </si>
  <si>
    <t>195-2017-PRODUCE/DECHDI-csaenz</t>
  </si>
  <si>
    <t>016-2017-PRODUCE/DECHDI-ariost</t>
  </si>
  <si>
    <t>828-2017-PRODUCE/DGPCHDI</t>
  </si>
  <si>
    <t>COMPAÑIA MINERA MOHICANO S.A.C.</t>
  </si>
  <si>
    <t>Otorgar a la empresa COMPAÑIA MINERA MOHICANO S.A.C. autorización para efectuar investigación pesquera con extracción de muestras de especímenes hidrobiológicos, sin valor comercial y sin uso de embarcación.</t>
  </si>
  <si>
    <t>181354-2017</t>
  </si>
  <si>
    <t>068-2017-PRODUCE/DECHDI-knunezv</t>
  </si>
  <si>
    <t>829-2017-PRODUCE/DGPCHDI</t>
  </si>
  <si>
    <t>Dejar sin efecto el artículo 3 de la RD. N° 628-2017-PRODUCE/DGPCHDI, que dispuso determinado condicionamiento a la vigencia del permiso de pesca otorgado en el artículo 1 de dicha resolución directoral, a favor de HERNANDO CALLE LOPEZ para operar la embarcación pesquera SEÑOR DE LA VIDA de matrícula CE-21242-CM y 28.25 m3 de capacidad de bodega.</t>
  </si>
  <si>
    <t>181351-2017</t>
  </si>
  <si>
    <t>069-2017-PRODUCE/DECHDI-knunezv</t>
  </si>
  <si>
    <t>830-2017-PRODUCE/DGPCHDI</t>
  </si>
  <si>
    <t>Dejar sin efecto el artículo 4 de la RD. N° 387-2017-PRODUCE/DGPCHDI, que dispuso determinado condicionamiento a la vigencia del permiso de pesca otorgado en el artículo 1 de dicha resolución directoral, a favor de HERNANDO CALLE LOPEZ para operar la embarcación pesquera MARITA II de matrícula CO-22691-CM y 27.87 m3 de capacidad de bodega.</t>
  </si>
  <si>
    <t>128603-2017-2</t>
  </si>
  <si>
    <t>186-2017-PRODUCE/DECHDI-csaenz</t>
  </si>
  <si>
    <t>018-2017-PRODUCE/DECHDI-ariost</t>
  </si>
  <si>
    <t>831-2017-PRODUCE/DGPCHDI</t>
  </si>
  <si>
    <t>COMPAÑIA DE MINAS BUENAVENTURA S.A.A.</t>
  </si>
  <si>
    <t>Otorgar a la empresa COMPAÑIA DE MINAS BUENAVENTURA S.A.A. autorización para efectuar investigación pesquera con extracción de muestras de especímenes hidrobiológicos, sin valor comercial y sin uso de embarcación pesquera.</t>
  </si>
  <si>
    <t>128613-2017</t>
  </si>
  <si>
    <t>017-2017-PRODUCE/DECHDI-ariost</t>
  </si>
  <si>
    <t>832-2017-PRODUCE/DGPCHDI</t>
  </si>
  <si>
    <t>174150-2017</t>
  </si>
  <si>
    <t>044-2017-PRODUCE/DECHDI-acollantes</t>
  </si>
  <si>
    <t>833-2017-PRODUCE/DGPCHDI</t>
  </si>
  <si>
    <t>Dejar sin efecto el artículo 3 de la RD. N° 597-2017-PRODUCE/DGPCHDI, que dispuso determinado condicionamiento a la vigencia del permiso de pesca otorgado en el artículo 1 de dicha resolución directoral, a favor de COSTA DEL PACIFICO PERU S.A.C. para operar la embarcación pesquera EL NAVEGANTE de matrícula HO-28646-CM y 32.45 m3 de capacidad de bodega.</t>
  </si>
  <si>
    <t>160756-2017</t>
  </si>
  <si>
    <t>045-2017-PRODUCE/DECHDI-acollantes</t>
  </si>
  <si>
    <t>834-2017-PRODUCE/DGPCHDI</t>
  </si>
  <si>
    <t>Dejar sin efecto el artículo 2 de la RD. N° 412-2017-PRODUCE/DGPCHDI, que dispuso determinado condicionamiento a la vigencia del permiso de pesca otorgado en el artículo 1 de dicha resolución directoral, a favor de JUAN DE DIOS NUNTON BERNAL para operar la embarcación pesquera FIORELLA de matrícula PL-28585-CM y 31.99 m3 de capacidad de bodega.</t>
  </si>
  <si>
    <t>162097-2017</t>
  </si>
  <si>
    <t>158-2017-PRODUCE/DECHDI-csaenz</t>
  </si>
  <si>
    <t>020-2017-PRODUCE/DECHDI-ariost</t>
  </si>
  <si>
    <t>835-2017-PRODUCE/DGPCHDI</t>
  </si>
  <si>
    <t>COMPAÑIA MINERA PODEROSA S.A.</t>
  </si>
  <si>
    <t>Modificar a solicitud de la empresa MINERA PODEROSA S.A., el artículo 1 de la RD. N° 012-2017-PRODUCE/DGPI, en el cual se otorgó determinada autorización para efectuar investigación pesquera con extracción de muestras de especímenes hidrobiológicos.</t>
  </si>
  <si>
    <t>134651-2017</t>
  </si>
  <si>
    <t>170-2017-PRODUCE/DECHDI-csaenz</t>
  </si>
  <si>
    <t>022-2017-PRODUCE/DECHDI-ariost</t>
  </si>
  <si>
    <t>836-2017-PRODUCE/DGPCHDI</t>
  </si>
  <si>
    <t>Otorgar a la empresa COMPAÑIA MINERA PODEROSA S.A., autorización para efectuar investigación pesquera con extracción de muestras de especímenes hidrobiológicos sin valor comercial y sin uso de embarcación pesquera.</t>
  </si>
  <si>
    <t>170304-2017</t>
  </si>
  <si>
    <t>111-2017-PRODUCE/DECHDI-jdelatorre</t>
  </si>
  <si>
    <t>837-2017-PRODUCE/DGPCHDI</t>
  </si>
  <si>
    <t>DESEMBARCADERO PESQUERO MULTIPROPOSITO JUAN PABLO S.A.C.</t>
  </si>
  <si>
    <t>Aprobar a favor de DESEMBARCADERO PESQUERO MULTIPROPOSITO JUAN PABLO S.A.C., el cambio de titular del permiso de pesca a que se refiere la R.D. N° 064-2014-PRODUCE/DGCHD, para operar la embarcación pesquera DON FELIPE de matrícula PT-3326-CM con 17.89 m3 de capacidad de bodega.</t>
  </si>
  <si>
    <t>163114-2017</t>
  </si>
  <si>
    <t>018-2017-PRODUCE/DECHDI-amaya</t>
  </si>
  <si>
    <t>112-2017-PRODUCE/DECHDI-jdelatorre</t>
  </si>
  <si>
    <t>838-2017-PRODUCE/DGPCHDI</t>
  </si>
  <si>
    <t>N° 64 OTORGAMIENTO DEL PERMISO DE PESCA PARA LA EXTRACCION INDUSTRIAL PESQUERA PARA CONSUMO HUMANO INDIRECTO</t>
  </si>
  <si>
    <t>Otorgar permiso de pesca para realizar la actividad extractiva del recurso anchoveta con destino al consumo humano indirecto con la embarcación pesquera DON SEBASTIAN II de matrícula PL-52096-PM y 33.73 m3 de capacidad de bodega, en mérito a la autorización de incremento de flota otorgada mediante R.D. N° 604-2017-PRODUCE/DGPCHDI, vía sustitución de la embarcación pesquera DON SEBASTIAN II de matrícula PL-4341-CM</t>
  </si>
  <si>
    <r>
      <t xml:space="preserve">RESOLUCIONES DIRECTORALES EMITIDAS POR LA DIRECCION GENERAL DE EXTRACCION Y PRODUCCION PESQUERA PARA CONSUMO HUMANO INDIRECTO - AÑO 2018
</t>
    </r>
    <r>
      <rPr>
        <b/>
        <sz val="9"/>
        <color indexed="10"/>
        <rFont val="Calibri"/>
        <family val="2"/>
      </rPr>
      <t>Para Ver la Resolución Directoral Dar Clic en el Número de la RD</t>
    </r>
  </si>
  <si>
    <t>FECHA PLAZO MÁXIMO</t>
  </si>
  <si>
    <t>FECHA PUBLICACIÓN</t>
  </si>
  <si>
    <t>a tiempo</t>
  </si>
  <si>
    <t>R.M. N° 647-2017-PRODUCE</t>
  </si>
  <si>
    <t>001-2018-PRODUCE/DECHDI-schuquilin</t>
  </si>
  <si>
    <t>001-2018-PRODUCE/DECHDI-jvillalta</t>
  </si>
  <si>
    <t>001-2018-PRODUCE/DGPCHDI</t>
  </si>
  <si>
    <t>APROBAR LISTADO DE ASIGNACIÓN DE LMCE
ZONA SUR PRIMERA TEMPORADA</t>
  </si>
  <si>
    <t>Aprobar el Listado de Asignación de Límites Máximos de Captura por Embarcación ?LMCE de la Zona Sur para la extracción del recurso Anchoveta, correspondiente a la Primera Temporada de Pesca 2018 autorizada por Resolución Ministerial Nº 647-2017-PRODUCE</t>
  </si>
  <si>
    <t>164282-2017</t>
  </si>
  <si>
    <t>028-2017-PRODUCE/DPCHDI-Zquispe</t>
  </si>
  <si>
    <t>049-2017-PRODUCE/DPCHDI-yquinonesc</t>
  </si>
  <si>
    <t>002-2018-PRODUCE/DGPCHDI</t>
  </si>
  <si>
    <t xml:space="preserve">SEAFROST S.A.C. </t>
  </si>
  <si>
    <t>IMPROCEDENTE INCREMENTO DE CAPACIDAD DE PLANTA DE PROCESAMIENTO</t>
  </si>
  <si>
    <t>Declarar improcedente la solicitud presentada por la empresa SEAFROST S.A.C. referido a la autorización para la instalación de incremento de capacidad de la planta de procesamiento pesquero para la producción de enlatados de 748 cajas/turno a 5500 cajas/turno, en su establecimiento industrial pesquero, ubicado en Mz. D Lt. N° 01, Zona Industrial II, Sector E, distrito y provincia de Paita, departamento de Piura.</t>
  </si>
  <si>
    <t>140807-2017</t>
  </si>
  <si>
    <t>190-2017-PRODUCE/DECHDI-csaenz</t>
  </si>
  <si>
    <t>001-2018-PRODUCE/DECHDI-jdelatorre</t>
  </si>
  <si>
    <t>003-2018-PRODUCE/DGPCHDI</t>
  </si>
  <si>
    <t>SOUTH AMERICA MINING INVESTMENTS S.A.C.</t>
  </si>
  <si>
    <t>DENEGAR AUTORIZACIÓN PARA INVESTIGACIÓN PESQUERA</t>
  </si>
  <si>
    <t>Denegar la solicitud de autorización para efectuar investigación pesquera con extracción de muestras de especímenes hidrobiológicos, sin valor comercial y sin uso de embarcación pesquera, descrita en el plan de investigación denominado "Monitoreo Hidrobiológico de la U.M. Breapampa", ubicado en el distrito de Chumpi, provincia de Parinacochas y departamento de Ayacucho, presentado por la empresa SOUTH AMERICA MINING INVESTMENTS S.A.C.</t>
  </si>
  <si>
    <t>102518-2017</t>
  </si>
  <si>
    <t>002-2018-PRODUCE/DECHDI-knunezv</t>
  </si>
  <si>
    <t>004-2018-PRODUCE/DGPCHDI</t>
  </si>
  <si>
    <t>WALTER DAVID JUÁREZ JARA</t>
  </si>
  <si>
    <t>ROP DE ANCHOVETA PARA CHD
(TERCERA DCT)</t>
  </si>
  <si>
    <t>IMPROCEDENTE PERMISO DE PESCA MENOR ESCALA</t>
  </si>
  <si>
    <t>Declarar improcedente la solicitud de otorgamiento de permiso de pesca de menor escala para operar la embarcación pesquera CHAVAL I de matrícula CE-25314-BM para la extracción del recurso Anchoveta para consumo humano directo.</t>
  </si>
  <si>
    <t>165631-2017</t>
  </si>
  <si>
    <t>046-2017-PRODUCE/DECHDI-acollantes</t>
  </si>
  <si>
    <t>005-2018-PRODUCE/DGPCHDI</t>
  </si>
  <si>
    <t>Dejar sin efecto el artículo 2 de la R.D. N° 418-2017-PRODUCE/DGPCHDI de fecha 18 de setiembre de 2017 que dispuso determinado condicionamiento a la vigencia del permiso de pesca otorgado en el artículo 1 de dicha resolución directoral a favor del señor JOSUE ANTONIO EFFIO SUCLUPE, para operar la embarcación pesquera "JOSUE 2" de matrícula CO-23125-CM.</t>
  </si>
  <si>
    <t>138516-2017</t>
  </si>
  <si>
    <t>070-2017-PRODUCE/DECHDI-knunezv</t>
  </si>
  <si>
    <t>006-2018-PRODUCE/DGPCHDI</t>
  </si>
  <si>
    <t>Declarar improcedente la solicitud de otorgamiento de permiso de pesca de menor escala para operar la embarcación pesquera JANY de matrícula CE-35411-CM para la extracción del recurso Anchoveta para consumo humano directo.</t>
  </si>
  <si>
    <t>040619-2016
048410-2016-1</t>
  </si>
  <si>
    <t>083-2017-PRODUCE/DECHDI-jcanchari</t>
  </si>
  <si>
    <t>007-2018-PRODUCE/DGPCHDI</t>
  </si>
  <si>
    <t>YOLANDA BAZALAR AZABACHE DE LUNA</t>
  </si>
  <si>
    <t>N° 66 APROBACIÓN DEL CAMBIO DEL TITULAR DEL PERMISO DE PESCA PARA LA EXTRACCIÓN INDUSTRIAL PESQUERA CON DESTINO AL CONSUMO HUMANO INDIRECTO</t>
  </si>
  <si>
    <t>IMPROCEDENTE CAMBIO DE TITULAR DE PERMISO DE PESCA</t>
  </si>
  <si>
    <t>Declarar improcedente la solicitud de aprobación del cambio de titular de permiso de pesca para la extracción industrial pesquera con destino al consumo humano indirecto, respecto a la embarcación siniestrada "CESAR" de matrícula IO-5243-CM.</t>
  </si>
  <si>
    <t>177032-2017</t>
  </si>
  <si>
    <t>027-2017-PRODUCE/DPCHDI-Zquispe</t>
  </si>
  <si>
    <t>048-2017-PRODUCE/DPCHDI-yquinonesc</t>
  </si>
  <si>
    <t>008-2018-PRODUCE/DGPCHDI</t>
  </si>
  <si>
    <t>EL BOSQUE E.I.R.L.</t>
  </si>
  <si>
    <t>AUTORIZACIÓN PARA INSTALACIÓN DE UNA PLANTA DE PROCESAMIENTO</t>
  </si>
  <si>
    <t>Otorgar a la empresa EL BOSQUE E.I.R.L., autorización para la instalación de una planta de procesamiento pesquero para la producción de congelado de 48 t/día, en su establecimiento industrial pesquero, ubicado en el Centro Industrial Las Canteras, Lote 1 Mz. F, distrito de Cerro Colorado, provincia y departamento de Arequipa.</t>
  </si>
  <si>
    <t>176117-2017</t>
  </si>
  <si>
    <t>192-2017-PRODUCE/DECHDI-csaenz</t>
  </si>
  <si>
    <t>002-2018-PRODUCE/DECHDI-jdelatorre</t>
  </si>
  <si>
    <t>009-2018-PRODUCE/DGPCHDI</t>
  </si>
  <si>
    <t>MARATUN S.A. DE C.V.</t>
  </si>
  <si>
    <t>N° 18 PERMISO DE PESCA  PARA EMBARCACIONES PESQUERAS DE BANDERA EXTRANJERA</t>
  </si>
  <si>
    <t>Otorgar a la empresa MARATUN S.A. DE C.V., representada en el país por el señor Fernando Moreno Lesevic, permiso de pesca para operar la embarcación pesquera de cerco de bandera mexicana denominada "MARIA DELIA", en la extracción del recurso Atún con destino al consumo humano directo.</t>
  </si>
  <si>
    <t>176111-2017</t>
  </si>
  <si>
    <t>197-2017-PRODUCE/DECHDI-csaenz</t>
  </si>
  <si>
    <t>010-2018-PRODUCE/DGPCHDI</t>
  </si>
  <si>
    <t>INDUSTRIA ATUNERA S.A.</t>
  </si>
  <si>
    <t>Otorgar a la empresa INDUSTRIA ATUNERA S.A. - INDUATUN representada en el país por el señor Rudy Bill Neyra Balta, permiso de pesca para operar la embarcación pesquera de cerco de bandera ecuatoriana denominada "CHASCA", en la extracción del recurso Atún con destino al consumo humano directo.</t>
  </si>
  <si>
    <t>166583-2017</t>
  </si>
  <si>
    <t>187-2017-PRODUCE/DECHDI-csaenz</t>
  </si>
  <si>
    <t>002-2018-PRODUCE/DECHDI-ariost</t>
  </si>
  <si>
    <t>011-2018-PRODUCE/DGPCHDI</t>
  </si>
  <si>
    <t>CASTA IMPORT E.I.R.L.</t>
  </si>
  <si>
    <t>N° 24 AUTORIZACIÓN PARA LA EXPORTACIÓN O IMPORTACIÓN DE ESPECIES HIDROBIOLÓGICAS VIVAS CON FINES DE INVESTIGACIÓN, RECREACIÓN Y/O DIFUSIÓN CULTURAL Y  COMERCIALES, EXCEPTUANDO LA EXPORTACIÓN DE PECES ORNAMENTALES.</t>
  </si>
  <si>
    <t>AUTORIZACIÓN PARA EXPORTAR E IMPORTAR ESPECIES</t>
  </si>
  <si>
    <t>Otorgar a favor de la empresa CASTA IMPORT E.I.R.L., autorización para la importación de 1155 especies hidrobiológicas vivas, que se detallan en el anexo 1 de la presente resolución directoral, en las cantidades que no excedan a las indicadas para cada taxón; para fines comerciales. Declarar improcedente la solicitud de autorización para la importación de 53 especies hidrobiológicas , que se detallan en el anexo 2 de la presente resolución directoral.</t>
  </si>
  <si>
    <t>176105-2017</t>
  </si>
  <si>
    <t>045-2017-PRODUCE/DECHDI-mmejia</t>
  </si>
  <si>
    <t>001-2018-PRODUCE/DECHDI-ariost</t>
  </si>
  <si>
    <t>012-2018-PRODUCE/DGPCHDI</t>
  </si>
  <si>
    <t>DELIPESCA S.A.</t>
  </si>
  <si>
    <t>Otorgar a la empresa DELIPESCA S.A., representada en el país por el señor Rudy Bill Neyra Balta, permiso de pesca para operar la embarcación pesquera de cerco de bandera ecuatoriana denominada "FERNANDITO", en la extracción del recurso Atún con destino al consumo humano directo.</t>
  </si>
  <si>
    <t>152616-2017</t>
  </si>
  <si>
    <t>194-2017-PRODUCE/DECHDI-csaenz</t>
  </si>
  <si>
    <t>019-2017-PRODUCE/DECHDI-ariost</t>
  </si>
  <si>
    <t>013-2018-PRODUCE/DGPCHDI</t>
  </si>
  <si>
    <t>COMPAÑÍA MINERA KOLPA S.A.</t>
  </si>
  <si>
    <t>AUTORIZACIÓN PARA EFECTUAR INVESTIGACION MEDIANTE PESCA</t>
  </si>
  <si>
    <t>Otorgar a a empresa COMPAÑÍA MINERA KOLPA S.A., autorización para efectuar investigación pesquera con extracción de muestras de especímenes hidrobiológicos, sin valor comercial y sin uso de embarcación pesquera, conforme a los términos contenidos en el plan de investigación.</t>
  </si>
  <si>
    <t>138803-2017</t>
  </si>
  <si>
    <t>048-2017-PRODUCE/DECHDI-acollantes</t>
  </si>
  <si>
    <t>014-2018-PRODUCE/DGPCHDI</t>
  </si>
  <si>
    <t>Otorgar a la empresa PESCA Y TRANSPORTE S.A.C., permiso de pesca de menor escala para operar la embarcación pesquera ETHEL MERCEDES con matrícula PT-23555-CM Y 24.74 m3 de capacidad de bodega para realizar actividad extractiva del recurso de Anchoveta para consumo humano directo.</t>
  </si>
  <si>
    <t>162664-2017</t>
  </si>
  <si>
    <t>001-2018-PRODUCE/DECHDI-jcanchari</t>
  </si>
  <si>
    <t>015-2018-PRODUCE/DGPCHDI</t>
  </si>
  <si>
    <t>PESQUERA COLCE S.C.R.L.</t>
  </si>
  <si>
    <t>IMPROCEDENTE ADECUACIÓN PERMISO DE PESCA Y OTORGAMIENTO DE LMCE Y PMCE</t>
  </si>
  <si>
    <t>Declarar improcedente la solicitud de "adecuación de permiso de pesca para la extracción del recurso hidrobiológico Anchoveta para consumo humano indirecto y otorgamiento de LMCE y PMCE para la zona norte centro y sur - Adecuación a la Ley de Cuotas de Pesca" respecto a la embarcación CLAUDIA de matrícula CE-8018, formulada por la empresa PESQUERA COLCE SCRL.</t>
  </si>
  <si>
    <t>162669-2017</t>
  </si>
  <si>
    <t>002-2018-PRODUCE/DECHDI-jcanchari</t>
  </si>
  <si>
    <t>016-2018-PRODUCE/DGPCHDI</t>
  </si>
  <si>
    <t>Declarar improcedente la solicitud de "adecuación de permiso de pesca para la extracción del recurso hidrobiológico Anchoveta para consumo humano indirecto y otorgamiento de LMCE y PMCE para la zona norte, centro y sur - Adecuación a la Ley de Cuotas de Pesca" respecto a la embarcación MARIA FELIX de matrícula CE-8192, formulada por la empresa PESQUERA COLCE SCRL.</t>
  </si>
  <si>
    <t>133277-2017</t>
  </si>
  <si>
    <t>073-2017-PRODUCE/DECHDI-knunezv</t>
  </si>
  <si>
    <t>017-2018-PRODUCE/DGPCHDI</t>
  </si>
  <si>
    <t>FREDDY ROLAND PANTA PANTA</t>
  </si>
  <si>
    <t>Declarar improcedente la solicitud de otorgamiento de permiso de pesca de menor escala para operar la embarcación pesquera JUAN EDU de matrícula PT-32582-CM para la extracción del recurso Anchoveta para consumo humano directo.</t>
  </si>
  <si>
    <t>110933-2017</t>
  </si>
  <si>
    <t>004-2018-PRODUCE/DECHDI-knunezv</t>
  </si>
  <si>
    <t>018-2018-PRODUCE/DGPCHDI</t>
  </si>
  <si>
    <t>CÉSAR ANTONIO FLORES DÁVILA</t>
  </si>
  <si>
    <t>Declarar improcedente la solicitud de otorgamiento de permiso de pesca de menor escala para operar la embarcación pesquera CRUZ DE CHALPÓN de matrícula SE-30299-BM para la extracción del recurso Anchoveta para consumo humano directo.</t>
  </si>
  <si>
    <t>138047-2017</t>
  </si>
  <si>
    <t>003-2018-PRODUCE/DECHDI-knunezv</t>
  </si>
  <si>
    <t>019-2018-PRODUCE/DGPCHDI</t>
  </si>
  <si>
    <t>JUNIOR EMMANUELLE CUSTODIO ZAVALETA</t>
  </si>
  <si>
    <t>Declarar improcedente la solicitud de otorgamiento de permiso de pesca de menor escala para operar la embarcación pesquera BENDICIÓN DE JEHOVA de matrícula PL-35622-BM para la extracción del recurso Anchoveta para consumo humano directo.</t>
  </si>
  <si>
    <t>115024-2017</t>
  </si>
  <si>
    <t>072-2017-PRODUCE/DECHDI-knunezv</t>
  </si>
  <si>
    <t>020-2018-PRODUCE/DGPCHDI</t>
  </si>
  <si>
    <t>PEDRO ENRIQUE PERICHE PANTA</t>
  </si>
  <si>
    <t>ROP DE ANCHOVETA PARA CHD
(SEGUNDA DCT)</t>
  </si>
  <si>
    <t>ADECUAR PERMISO DE PESCA</t>
  </si>
  <si>
    <t>Adecuar el permiso de pesca otorgado por el Gobierno Regional de Piura para operar la embarcación pesquera NARCISA DE JESUS de matrícula CO-29582-CM y 10 m3 de capacidad de bodega, al ROP de la Anchoveta. En consecuencia, otorgar a favor del señor Pedro Enrique Periche Panta permiso de pesca de menor escala para operar la citada embarcación para la extracción del recurso Anchoveta y demás recursos con destino al consumo humano directo.</t>
  </si>
  <si>
    <t>174230-2017</t>
  </si>
  <si>
    <t>042-2017-PRODUCE/DECHDI-mmejia</t>
  </si>
  <si>
    <t>005-2018-PRODUCE/DECHDI-ariost</t>
  </si>
  <si>
    <t>021-2018-PRODUCE/DGPCHDI</t>
  </si>
  <si>
    <t>INDUSTRIAS DE PRODUCTOS DEL MAR S.A.</t>
  </si>
  <si>
    <t>Otorgar a la empresa INDUSTRIAS DE PRODUCTOS DEL MAR S.A., representada en el país por el señor Eduardo Carcovich Carcovich, permiso de pesca para operar la embarcación pesquera de cerco de bandera ecuatoriana denominada "MARY LYNN", en la extracción del recurso Atún con destino al consumo humano directo.</t>
  </si>
  <si>
    <t>121310-2017</t>
  </si>
  <si>
    <t>030-2017-PRODUCE/DECHDI-mmejia</t>
  </si>
  <si>
    <t>001-2018-PRODUCE/DECHDI-cgonzales</t>
  </si>
  <si>
    <t>022-2018-PRODUCE/DGPCHDI</t>
  </si>
  <si>
    <t>NAVIERA TUNAMAR S.A.C.</t>
  </si>
  <si>
    <t>AUTORIZACIÓN DE INCREMENTO DE FLOTA</t>
  </si>
  <si>
    <t>Otorgar a la empresa NAVIERA TUNAMAR S.A.C., autorización de incremento de flota para construir una embarcación pesquera con capacidad de bodega de 129.00 m3 y 23.9 metros de eslora para la actividad extractiva del recurso Atún, utilizando palangre de superficie como arte y/o aparejo de pesca, bodega totalmente insulada y adecuado medio o sistema de preservación a bordo.</t>
  </si>
  <si>
    <t>183306-2017</t>
  </si>
  <si>
    <t>004-2018-PRODUCE/DECHDI-csaenz</t>
  </si>
  <si>
    <t>011-2018-PRODUCE/DECHDI-ariost</t>
  </si>
  <si>
    <t>023-2018-PRODUCE/DGPCHDI</t>
  </si>
  <si>
    <t>PESQUERA UGAVI S.A.</t>
  </si>
  <si>
    <t>Otorgar a la empresa PESQUERA UGAVI S.A., representada en el país pro el señor Javier Antonio Garcia Locatelli, permiso de pesca para operar la embarcación pesquera de cerco de bandera ecuatoriana denominada "JOCAY", en la extracción del recurso Atún con destino al consumo humano directo.</t>
  </si>
  <si>
    <t>159411-2017</t>
  </si>
  <si>
    <t>047-2017-PRODUCE/DECHDI-acollantes</t>
  </si>
  <si>
    <t>024-2018-PRODUCE/DGPCHDI</t>
  </si>
  <si>
    <t>MARÍA ANGELITA BERNAL PISFIL y MANUEL WILLIAM ARROYO BERNAL</t>
  </si>
  <si>
    <t>ROP DE ANCHOVETA PARA CHD
(PRIMERA DCT)</t>
  </si>
  <si>
    <t>Dejar sin efecto el artículo 3 de la Resolución Directoral N° 311-2017-PRODUCE/DGPCHDI de fecha 21 de agosto de 2017, que dispuso determinado condicionamiento a la vigencia del permiso de pesca referido en el artículo 1 de dicha resolución directoral otorgado a favor de los señores MARIA ANGELITA BERNAL PISFIL y MANUEL WILLIAM ARROYO BERNAL para operar la embarcación pesquera MAYVI de matrícula PL-22705-CM de 30.10 m3 de capacidad de bodega.</t>
  </si>
  <si>
    <t>153817-2017</t>
  </si>
  <si>
    <t>074-2017-PRODUCE/DECHDI-knunezv</t>
  </si>
  <si>
    <t>025-2018-PRODUCE/DGPCHDI</t>
  </si>
  <si>
    <t>ERROR MATERIAL y
ADECUAR PERMISO DE PESCA</t>
  </si>
  <si>
    <t>Rectificar el error material contenido en la Resolución Directoral N° 282-2013-PRODUCE/DGCHD, de fecha 22 de noviembre de 2013, referido a la matrícula de la embarcación pesquera DON JORGE. Adecuar el permiso de pesca otorgado mediante Resolución Directoral N° 282-2013-PRODUCE/DGCHD al ROP de la Anchoveta, a favor de la empresa PESCA Y TRANSPORTE S.A.C. para operar la embarcación pesquera DON JORGE de matrícula PT-3914-CM y 24.45 m3 de capacidad de bodega.</t>
  </si>
  <si>
    <t>153823-2017</t>
  </si>
  <si>
    <t>071-2017-PRODUCE/DECHDI-knunezv</t>
  </si>
  <si>
    <t>026-2018-PRODUCE/DGPCHDI</t>
  </si>
  <si>
    <t>LEONCIO ALEXANDER PANTA PANTA</t>
  </si>
  <si>
    <t>Adecuar el permiso de pesca otorgado mediante Resolución Directoral N° 216-2013-PRODUCE/DGCHD al ROP de la Anchoveta a favor del señor LEONCIO ALEXANDER PANTA PANTA, para operar la embarcación pesquera MI CARMENCITA de matrícula PT-25026-CM y 25.18 m3 de capacidad de bodega, comprende el recurso Anchoveta con destino al consumo humano directo.</t>
  </si>
  <si>
    <t>128608-2017</t>
  </si>
  <si>
    <t>177-2017-PRODUCE/DECHDI-csaenz</t>
  </si>
  <si>
    <t>005-2018-PRODUCE/DECHDI-jdelatorre</t>
  </si>
  <si>
    <t>027-2018-PRODUCE/DGPCHDI</t>
  </si>
  <si>
    <t>APU COROPUNA S.R.L.</t>
  </si>
  <si>
    <t>Otorgar a la empresa APU COROPUNA S.R.L., autorización para efectuar investigación pesquera con extracción de muestras de especímenes hidrobiológicos, sin valor comercial y sin uso de embarcación pesquera.</t>
  </si>
  <si>
    <t>R.S. N° 008-2014-PRODUCE</t>
  </si>
  <si>
    <t>003-2018-PRODUCE/DECHDI-jcanchari</t>
  </si>
  <si>
    <t>028-2018-PRODUCE/DGPCHDI</t>
  </si>
  <si>
    <t>Designar a los siguientes profesionales que se encargarán de llevar a cabo los procedimientos de fiscalización posterior de los expedientes tramitados en la Dirección General de Pesca para Consumo Humano Directo e Indirecto, durante el segundo semestre del 2017</t>
  </si>
  <si>
    <t>183228-2017</t>
  </si>
  <si>
    <t>004-2018-PRODUCE/DECHDI-mmejia</t>
  </si>
  <si>
    <t>002-2018-PRODUCE/DECHDI-cgonzales</t>
  </si>
  <si>
    <t>029-2018-PRODUCE/DGPCHDI</t>
  </si>
  <si>
    <t>PACIFICTUNA S.A.</t>
  </si>
  <si>
    <t>Otorgar a la empresa PACIFICTUNA S.A., representada en el país por el señor Eduardo Carcovich Carcovich, permiso de pesca para operar la embarcación pesquera de cerco de bandera ecuatoriana denominada "ANTONIO H", en la extracción del recurso Atún con destino al consumo humano directo.</t>
  </si>
  <si>
    <t>179329-2017</t>
  </si>
  <si>
    <t>050-2017-PRODUCE/DECHDI-mmejia</t>
  </si>
  <si>
    <t>012-2018-PRODUCE/DECHDI-ariost</t>
  </si>
  <si>
    <t>030-2018-PRODUCE/DGPCHDI</t>
  </si>
  <si>
    <t>MAGRISACORP S.A.</t>
  </si>
  <si>
    <t>Otorgar a la empresa MAGRISACORP S.A., representada en el país por la señora Ydania Marlene Roncalla Cayetano, permisos de pesca para operar la embarcación pesquera de cerco de bandera ecuatoriana denominada "PANCHITO L", en la extracción del recurso Atún con destino al consumo humano directo.</t>
  </si>
  <si>
    <t>001633-2018</t>
  </si>
  <si>
    <t>005-2017-PRODUCE/DECHDI-mmejia</t>
  </si>
  <si>
    <t>013-2018-PRODUCE/DECHDI-ariost</t>
  </si>
  <si>
    <t>031-2018-PRODUCE/DGPCHDI</t>
  </si>
  <si>
    <t>OLIVIA FISHING CORPORATION</t>
  </si>
  <si>
    <t>Otorgar a la empresa OLIVIA FISHING CORPORATION, representada en el país por el señor Fernando David Martín Lesevic, permiso de pesca para operar la embarcación pesquera de cerco de bandera nicaragüense denominada "OLIVIA D", en la extracción del recurso Atún con destino al consumo humano directo.</t>
  </si>
  <si>
    <t>179753-2017</t>
  </si>
  <si>
    <t>001-2018-PRODUCE/DECHDI-mmejia</t>
  </si>
  <si>
    <t>008-2018-PRODUCE/DECHDI-jdelatorre</t>
  </si>
  <si>
    <t>032-2018-PRODUCE/DGPCHDI</t>
  </si>
  <si>
    <t>MT PESCA INDUSTTRIAL S.A.</t>
  </si>
  <si>
    <t>Otorgar a la empresa MT PESCA INDUSTTRIAL S.A. DE C.V., representada en el país por el señor Rudy Bill Neyra Balta, permiso de pesca para operar la embarcación pesquera de cerco de bandera mexicana denominada "ISLA DE LA PIEDRA", en la extracción del recurso Atún con destino al consumo humano directo.</t>
  </si>
  <si>
    <t>182740-2017</t>
  </si>
  <si>
    <t>010-2018-PRODUCE/DECHDI-csaenz</t>
  </si>
  <si>
    <t>014-2018-PRODUCE/DECHDI-ariost</t>
  </si>
  <si>
    <t>033-2018-PRODUCE/DGPCHDI</t>
  </si>
  <si>
    <t>PISCANTUR S.A.</t>
  </si>
  <si>
    <t>Otorgar a la empresa PISCANTUR S.A., representada en el país por el señor Rudy Bill Neyra Balta, permiso de pesca para operar la embarcación pesquera de cerco de bandera ecuatoriana denominada "AMANDA ISABEL", en la extracción del recurso Atún con destino al consumo humano directo.</t>
  </si>
  <si>
    <t>179756-2017</t>
  </si>
  <si>
    <t>009-2018-PRODUCE/DECHDI-csaenz</t>
  </si>
  <si>
    <t>007-2018-PRODUCE/DECHDI-jdelatorre</t>
  </si>
  <si>
    <t>034-2018-PRODUCE/DGPCHDI</t>
  </si>
  <si>
    <t>MT PESCA INDUSTRIAL S.A.</t>
  </si>
  <si>
    <t>Otorgar a la empresa MT PESCA INDUSTRIAL S.A. DE C.V., representada en el país por el señor Rudy Bill Neyra Balta, permiso de pesca para operar la embarcación pesquera de cerco de bandera mexicana denominada "CONSTANZA", en la extracción del recurso Atún con destino al consumo humano directo.</t>
  </si>
  <si>
    <t>162472-2017</t>
  </si>
  <si>
    <t>006-2018-PRODUCE/DECHDI-jdelatorre</t>
  </si>
  <si>
    <t>035-2018-PRODUCE/DGPCHDI</t>
  </si>
  <si>
    <t>JOSÉ SIMÓN ÁLVAREZ ECHE, NARCISA CARRERA DE ÁLVAREZ y JUANA ÁLVAREZ CARRERA</t>
  </si>
  <si>
    <t>N° 62 AUTORIZACIÓN  DE INCREMENTO  DE FLOTA PARA LA EXTRACCIÓN INDUSTRIAL PESQUERA CON DESTINO AL CONSUMO HUMANO INDIRECTO</t>
  </si>
  <si>
    <t>IMPROCEDENTE AUTORIZACIÓN DE INCREMENTO DE FLOTA</t>
  </si>
  <si>
    <t>Declarar improcedente la autorización de incremento de flota para construir una nueva embarcación pesquera de 100.00 m3 de capacidad de bodega, vía sustitución de la embarcación pesquera no siniestrada JHONNY MANUELITO con matrícula PL-21027-PM.</t>
  </si>
  <si>
    <t>138535-2017</t>
  </si>
  <si>
    <t>006-2018-PRODUCE/DECHDI-knunezv</t>
  </si>
  <si>
    <t>036-2018-PRODUCE/DGPCHDI</t>
  </si>
  <si>
    <t>JESÚS HUMBERTO FIESTAS PAZOS</t>
  </si>
  <si>
    <t>Declarar improcedente la solicitud de otorgamiento de permiso de pesca de menor escala para operar la embarcación pesquera SANTA ROSA de matrícula CO-30303-BM para la extracción del recurso Anchoveta para consumo humano directo, en el marco del Decreto Supremo N° 005-2017-PRODUCE.</t>
  </si>
  <si>
    <t>138713-2017</t>
  </si>
  <si>
    <t>007-2018-PRODUCE/DECHDI-knunezv</t>
  </si>
  <si>
    <t>037-2018-PRODUCE/DGPCHDI</t>
  </si>
  <si>
    <t>SUSANA GUERRERO COLÁN</t>
  </si>
  <si>
    <t>Declarar improcedente la solicitud de otorgamiento de permiso de pesca de menor escala para operar la embarcación pesquera EZEQUIEL de matrícula CO-29598-BM para la extracción del recurso Anchoveta para consumo humano directo, en el marco del Decreto Supremo N° 005-2017-PRODUCE.</t>
  </si>
  <si>
    <t>138712-2017</t>
  </si>
  <si>
    <t>005-2018-PRODUCE/DECHDI-knunezv</t>
  </si>
  <si>
    <t>038-2018-PRODUCE/DGPCHDI</t>
  </si>
  <si>
    <t>RICARDO EDILBERTO GUANILO LUNA</t>
  </si>
  <si>
    <t>Declarar improcedente la solicitud de otorgamiento de permiso de pesca de menor escala para operar la embarcación pesquera DORA de matrícula CO-29823-CM para la extracción del recurso Anchoveta para consumo humano directo, en el marco del Decreto Supremo N° 005-2017-PRODUCE y sus modificatorias.</t>
  </si>
  <si>
    <t>138704-2017</t>
  </si>
  <si>
    <t>008-2018-PRODUCE/DECHDI-knunezv</t>
  </si>
  <si>
    <t>039-2018-PRODUCE/DGPCHDI</t>
  </si>
  <si>
    <t>JOSÉ LUIS BASTIAND MELENDEZ</t>
  </si>
  <si>
    <t>Declarar improcedente la solicitud de otorgamiento de permiso de pesca de menor escala para operar la embarcación pesquera VELA 11 de matrícula CO-37976-CM para la extracción del recurso Anchoveta para consumo humano directo, en el marco del Decreto Supremo N° 005-2017-PRODUCE y sus modificatorias, presentada por el señor JOSÉ LUIS BASTIAND MELENDEZ.</t>
  </si>
  <si>
    <t>124367-2017</t>
  </si>
  <si>
    <t>001-2018-PRODUCE/DECHDI-knunezv</t>
  </si>
  <si>
    <t>040-2018-PRODUCE/DGPCHDI</t>
  </si>
  <si>
    <t>Otorgar al señor MARTIN MARINO PAZO NUNURA, permiso de pesca de menor escala para operar la embarcación pesquera JOSE GUADALUPE con matrícula PT-17733-BM con 29.89 m3 de capacidad de bodega, para realizar actividad extractiva del recurso Anchoveta para consumo humano directo, así como para otros recursos.</t>
  </si>
  <si>
    <t>174375-2017</t>
  </si>
  <si>
    <t>001-2018-PRODUCE/DPCHDI-rparedes</t>
  </si>
  <si>
    <t>001-2018-PRODUCE/DPCHDI-yquinonesc</t>
  </si>
  <si>
    <t>041-2018-PRODUCE/DGPCHDI</t>
  </si>
  <si>
    <t>PACIFIC DEEP FROZEN S.A.</t>
  </si>
  <si>
    <t>N° 29 RENOVACIÓN  DEL PLAZO Y/O CAMBIO DE TITULAR DE LA AUTORIZACIÓN DE  INSTALACIÓN DE ESTABLECIMIENTO INDUSTRIAL PESQUERO  O DE CENTROS DE DEPURACIÓN DE MOLUSCOS  BIVALVOS VIVOS</t>
  </si>
  <si>
    <t>RENOVACIÓN DE PLAZO PARA AUTORIZACIÓN DE INSTALACIÓN DE PLANTA DE PROCESAMIENTO</t>
  </si>
  <si>
    <t>Renovar por un (01) año, contado desde el 13 de enero de 2018, a favor de la empresa PACIFIC DEEP FROZEN S.A., el plazo de vigencia de la autorización para la instalación de la planta de procesamiento, a que se refiere la Resolución Directoral N° 016-2017-PRODUCE/DGCHD, para la producción de enlatado, con una capacidad de 1200 cajas/turno, ubicada en Av. Celestino Zapata N° 101-103, distrito de Culebras, provincia de Huarmey, departamento de Ancash.</t>
  </si>
  <si>
    <t>153820-2017</t>
  </si>
  <si>
    <t>046-2017-PRODUCE/DECHDI-knunezv</t>
  </si>
  <si>
    <t>042-2018-PRODUCE/DGPCHDI</t>
  </si>
  <si>
    <t>PESCA Y TRANSPORTE S.A.C</t>
  </si>
  <si>
    <t>Adecuar el permiso de pesca otorgado mediante Resolución Directoral N° 295-2013-PRODUCE/DGCHD al ROP de la Anchoveta, otorgado a favor de la empresa PESCA Y TRANSPORTE S.A.C. para operar la embarcación pesquera JUAN PABLO de matrícula PT-3997-BM y 26.82 m3 de capacidad de bodega, comprende el recurso Anchoveta, con destino al consumo humano directo.</t>
  </si>
  <si>
    <t>165579-2017</t>
  </si>
  <si>
    <t>008-2018-PRODUCE/DECHDI-csaenz</t>
  </si>
  <si>
    <t>015-2018-PRODUCE/DECHDI-ariost</t>
  </si>
  <si>
    <t>043-2018-PRODUCE/DGPCHDI</t>
  </si>
  <si>
    <t>TERRITORIO Y MEDIO AMBIENTE S.A.C.</t>
  </si>
  <si>
    <t>Denegar la solicitud de autorización para efectuar investigación pesquera con extracción de muestras de especímenes hidrobiológicos, sin valor comercial y sin uso de embarcación pesquera, presentada por la empresa TERRITORIO Y MEDIO AMBIENTE S.A.C.</t>
  </si>
  <si>
    <t>178384-2017</t>
  </si>
  <si>
    <t>196-2017-PRODUCE/DECHDI-csaenz</t>
  </si>
  <si>
    <t>003-2018-PRODUCE/DECHDI-cgonzales</t>
  </si>
  <si>
    <t>044-2018-PRODUCE/DGPCHDI</t>
  </si>
  <si>
    <t>PESQUERA ATUNES DEL PACÍFICO S.A.</t>
  </si>
  <si>
    <t>Otorgar a la empresa PESQUERA ATUNES DEL PACÍFICO S.A. ATUNPACIFICOSA, representada en el país por el señor Mario Alfonso Miranda Eyzaguirre, permiso de pesca para operar la embarcación pesquera de cerco de bandera ecuatoriana denominada "DON BARTOLO", en la extracción del recurso Atún con destino al consumo humano directo.</t>
  </si>
  <si>
    <t>178387-2017</t>
  </si>
  <si>
    <t>012-2018-PRODUCE/DECHDI-csaenz</t>
  </si>
  <si>
    <t>016-2018-PRODUCE/DECHDI-ariost</t>
  </si>
  <si>
    <t>045-2018-PRODUCE/DGPCHDI</t>
  </si>
  <si>
    <t>Otorgar a la empresa ELVAYKA KYOEI S.A., representada en el país por el señor Mario Alfonso Miranda Eyzaguirre, permiso de pesca para operar la embarcación pesquera de cerco de bandera ecuatoriana denominada "CHIARA", en la extracción del recurso Atún con destino al consumo humano directo.</t>
  </si>
  <si>
    <t>R.D. N° 008-2016-PRODUCE/DGCHI
R.D. N° 008-2017-PRODUCE/DGCHI</t>
  </si>
  <si>
    <t>007-2018-PRODUCE/DECHDI-jvillalta</t>
  </si>
  <si>
    <t>046-2018-PRODUCE/DGPCHDI</t>
  </si>
  <si>
    <t>HOMERO IGNACIO NUREÑA VILLANUEVA</t>
  </si>
  <si>
    <t>LEVANTAR SUSPENSIÓN DE PERMISO DE PESCA y
IMPROCEDENTE SOLICITUD DE PERMISO DE PESCA</t>
  </si>
  <si>
    <t>Levantar la suspensión del procedimiento correspondiente al otorgamiento de permiso de pesca solicitado por el señor HOMERO IGNACIO NUREÑA VILLANUEVA para operar la embarcación GALILEO III de matrícula CO-44005-CM y 77.14 m3 de capacidad de bodega para la extracción del recurso Anchoveta con destino al consumo humano indirecto. Declarar improcedente la solicitud de permiso de pesca presentado por el señor HOMERO IGNACIO NUREÑA VILLANUEVA para operar la embarcación GALILEO III (CO-44005-CM).</t>
  </si>
  <si>
    <t>138868-2017</t>
  </si>
  <si>
    <t>075-2017-PRODUCE/DECHDI-knunezv</t>
  </si>
  <si>
    <t>047-2018-PRODUCE/DGPCHDI</t>
  </si>
  <si>
    <t>SANTOS ARTURO BANCES SANTAMARIA Y BERTHA SOLEDAD LIMA MARIN</t>
  </si>
  <si>
    <t>Declarar a los señores SANTOS ARTURO BANCES SANTAMARIA Y BERTHA SOLEDAD LIMA MARIN, como titulares del derecho a solicitar permiso de pesca de menor escala para operar la embarcación pesquera EDUARDO con matrícula HO-22954-BM y 10.00 m3 de capacidad de bodegas. Adecuar el permiso de pesca otorgado por el Gobierno Regional de Lima para operar la embarcación pesquera EDUARDO (HO-22954-BM) al ROP de la Anchoveta.</t>
  </si>
  <si>
    <t>130561-2017</t>
  </si>
  <si>
    <t>011-2018-PRODUCE/DECHDI-knunezv</t>
  </si>
  <si>
    <t>048-2018-PRODUCE/DGPCHDI</t>
  </si>
  <si>
    <t>EDITH ZORAIDA GONZÁLES ZÁRATE</t>
  </si>
  <si>
    <t>Declarar improcedente la solicitud de otorgamiento de permiso de pesca de menor escala para operar la embarcación pesquera MAÑUCO II de matrícula CE-34169-CM para la extracción del recurso Anchoveta para consumo humano directo.</t>
  </si>
  <si>
    <t>136264-2017</t>
  </si>
  <si>
    <t>010-2018-PRODUCE/DECHDI-knunezv</t>
  </si>
  <si>
    <t>049-2018-PRODUCE/DGPCHDI</t>
  </si>
  <si>
    <t>OP7 PESCA S.A.C.</t>
  </si>
  <si>
    <t>Declarar improcedente la solicitud de otorgamiento de permiso de pesca de menor escala para operar la embarcación pesquera ZODIAC de matrícula TA-02324-CM para la extracción del recurso Anchoveta para consumo humano directo.</t>
  </si>
  <si>
    <t>136268-2017</t>
  </si>
  <si>
    <t>009-2018-PRODUCE/DECHDI-knunezv</t>
  </si>
  <si>
    <t>050-2018-PRODUCE/DGPCHDI</t>
  </si>
  <si>
    <t>Declarar improcedente la solicitud de otorgamiento de permiso de pesca de menor escala para operar la embarcación pesquera JAVIER I de matrícula TA-02152-CM para la extracción del recurso Anchoveta para consumo humano directo.</t>
  </si>
  <si>
    <t>160890-2017</t>
  </si>
  <si>
    <t>021-2017-PRODUCE/DECHI-amaya</t>
  </si>
  <si>
    <t>009-2018-PRODUCE/DECHDI-jdelatorre</t>
  </si>
  <si>
    <t>051-2018-PRODUCE/DGPCHDI</t>
  </si>
  <si>
    <t>MARÍA ALFONSA TUME FIESTAS, JOSÉ ANTONIO ECHE TUME y JIMMY OMAR ECHE TUME</t>
  </si>
  <si>
    <t>Otorgar a los señores MARIA ALFONSA TUME FIESTAS, JOSE ANTONIO ECHE TUME y JIMMY OMAR ECHE TUME, autorización de incremento de flota para construir una nueva embarcación pesquera de 50.38 m3 de capacidad de bodega, para ser destinada a la extracción del recurso Anchoveta para consumo humano indirecto, vía sustitución de la embarcación pesquera no siniestrada MARIA ANGELITA III con matrícula PT-5823-CM.</t>
  </si>
  <si>
    <t>157893-2017
157901-2017</t>
  </si>
  <si>
    <t>017-2017-PRODUCE/DECHDI-schuquilin</t>
  </si>
  <si>
    <t>052-2018-PRODUCE/DGPCHDI</t>
  </si>
  <si>
    <t>Otorgar a favor de la empresa PESQUERA HAYDUK S.A. autorización de incremento de flota para utilizar el saldo de capacidad de bodega reconocido por R.D. N° 501-2017-PRODUCE/DGPCHDI ascendente a 20.01 m3.</t>
  </si>
  <si>
    <t>182745-2017</t>
  </si>
  <si>
    <t>001-2018-PRODUCE/DPCHDI-iechevarria</t>
  </si>
  <si>
    <t>002-2018-PRODUCE/DPCHDI-yquinonesc</t>
  </si>
  <si>
    <t>053-2018-PRODUCE/DGPCHDI</t>
  </si>
  <si>
    <t>Otorgar a la empresa FRIGOSA S.A.C., licencia de operación para operar la planta de procesamiento pesquero para la producción de congelado con una capacidad instalada de 63.68 t/dia, en su establecimiento industrial pesquero ubicado a la altura del Km. 68+615.488 de la carretera Sechura-Parachique, sector 19, Mz. 14, Lote 21, Centro Poblado Parachique - La Bocana, distrito y provincia de Sechura, departamento de Piura.</t>
  </si>
  <si>
    <t>R.V. N° 028-2017-PRODUCE/DVPA</t>
  </si>
  <si>
    <t>004-2018-PRODUCE/DECHDI-jcanchari</t>
  </si>
  <si>
    <t>054-2018-PRODUCE/DGPCHDI</t>
  </si>
  <si>
    <t>JOSÉ MARTÍN PALMA BERNAL y MARÍA EUDOCIA MENDOZA DE PALMA</t>
  </si>
  <si>
    <t>IMPROCEDENTE SOLICITUD DE PERMISO DE PESCA (2003)</t>
  </si>
  <si>
    <t>Declarar improcedente la solicitud de permiso de pesca para operar la embarcación pesquera MARY de matrícula CE-2528-PM y con 105.05 m3 de capacidad de bidega, presentada por los señores JOSE MARTIN PALMA BERNAL y MARIA EUDOCIA MENDOZA DE PALMA ante la Dirección Regional de Pesquería de Piura, en el extremo referido a la extracción de los recursos Anchoveta y Sardina con destino al consumo humano indirecto.</t>
  </si>
  <si>
    <t>183294-2017</t>
  </si>
  <si>
    <t>002-2018-PRODUCE/DECHDI-mmejia</t>
  </si>
  <si>
    <t>012-2018-PRODUCE/DECHDI-jdelatorre</t>
  </si>
  <si>
    <t>055-2018-PRODUCE/DGPCHDI</t>
  </si>
  <si>
    <t>FOLITOP S.A.</t>
  </si>
  <si>
    <t>Otorgar a la empresa FOLITOP S.A., representada en el país por la señora Ydania Marlene Roncalla Cayetano, permiso de pesca para operar la embarcación pesquera de cerco de bandera ecuatoriana denominada "CLAUDIA L", en la extracción del recurso Atún con destino al consumo humano directo.</t>
  </si>
  <si>
    <t>183300-2017</t>
  </si>
  <si>
    <t>003-2018-PRODUCE/DECHDI-mmejia</t>
  </si>
  <si>
    <t>013-2018-PRODUCE/DECHDI-jdelatorre</t>
  </si>
  <si>
    <t>056-2018-PRODUCE/DGPCHDI</t>
  </si>
  <si>
    <t>LUMITOP S.A.</t>
  </si>
  <si>
    <t>Otorgar a la empresa LUMITOP S.A., representada en el país por la señora Ydania Marlene Roncalla Cayetano, permiso de pesca para operar la embarcación pesquera de cerco de bandera ecuatoriana denominada "DOMENICA L", en la extracción del recurso Atún con destino al consumo humano directo.</t>
  </si>
  <si>
    <t>176109-2017</t>
  </si>
  <si>
    <t>198-2017-PRODUCE/DECHDI-csaenz</t>
  </si>
  <si>
    <t>017-2018-PRODUCE/DECHDI-ariost</t>
  </si>
  <si>
    <t>057-2018-PRODUCE/DGPCHDI</t>
  </si>
  <si>
    <t>TUNAEXPORT S.A.</t>
  </si>
  <si>
    <t>Otorgar a la empresa TUNAEXPORT S.A., representada en el país por el señor Rudy Bill Neyra Balta, permiso de pesca para operar la embarcación pesquera de cerco de bandera ecuatoriana denominada "TUNA I", en la extracción del recurso Atún con destino al consumo humano directo.</t>
  </si>
  <si>
    <t>141538-2017</t>
  </si>
  <si>
    <t>015-2018-PRODUCE/DECHDI-csaenz</t>
  </si>
  <si>
    <t>021-2018-PRODUCE/DECHDI-ariost</t>
  </si>
  <si>
    <t>058-2018-PRODUCE/DGPCHDI</t>
  </si>
  <si>
    <t>HIDROELÉCTRICA NUEVA GRANADA S.A.C.</t>
  </si>
  <si>
    <t>Otorgar a la empresa HIDROELÉCTRICA NUEVA GRANADA S.A.C., autorización para efectuar investigación pesquera con extracción de muestras de especímenes hidrobiológicos, sin valor comercial y sin uso de embarcación pesquera.</t>
  </si>
  <si>
    <t>138270-2017</t>
  </si>
  <si>
    <t>021-2018-PRODUCE/DECHDI-knunezv</t>
  </si>
  <si>
    <t>059-2018-PRODUCE/DGPCHDI</t>
  </si>
  <si>
    <t>ÁNGEL REYNALDO RODRÍGUEZ CHÁVEZ</t>
  </si>
  <si>
    <t>Otorgar al señor ANGEL REYNALDO RODRÍGUEZ CHÁVEZ permiso de pesca de menor escala para operar la embarcación pesquera ANGEL I con matrícula IO-23189-CM y 31.83 m3 de capacidad de bodega para realizar actividad extractiva del recurso Anchoveta para consumo humano directo.</t>
  </si>
  <si>
    <t>143056-2017</t>
  </si>
  <si>
    <t>200-2017-PRODUCE/DECHDI-csaenz</t>
  </si>
  <si>
    <t>019-2018-PRODUCE/DECHDI-ariost</t>
  </si>
  <si>
    <t>060-2018-PRODUCE/DGPCHDI</t>
  </si>
  <si>
    <t>EL MOLLE VERDE S.A.C.</t>
  </si>
  <si>
    <t>Otorgar a la empresa EL MOLLE VERDE S.A.C., autorización para efectuar investigación pesquera con extracción de muestras de especímenes hidrobiológicos, sin valor comercial y sin uso de embarcación pesquera.</t>
  </si>
  <si>
    <t>157591-2017</t>
  </si>
  <si>
    <t>004-2018-PRODUCE/DECHDI-cgonzales</t>
  </si>
  <si>
    <t>061-2018-PRODUCE/DGPCHDI</t>
  </si>
  <si>
    <t>PRIME FOOD S.A.</t>
  </si>
  <si>
    <t>N° 13 CAMBIO DEL TITULAR DEL PERMISO DE EMBARCACIÓN DE BANDERA NACIONAL DE MAYOR ESCALA, DEL ÁMBITO MARÍTIMO CON DESTINO AL CONSUMO HUMANO DIRECTO</t>
  </si>
  <si>
    <t>Declarar improcedente la solicitud presentada por la empresa PRIME FOOD S.A. para que se apruebe a su favor el cambio de titularidad del permiso de pesca para operar la embarcación PISCIS de matrícula PT-4609-PM y 76.78 de capacidad de bodega para la extracción de los recursos Atún y Calamar Gigante o Pota con destino al consumo humano directo.</t>
  </si>
  <si>
    <t>162964-2017</t>
  </si>
  <si>
    <t>016-2018-PRODUCE/DECHDI-jdelatorre</t>
  </si>
  <si>
    <t>062-2018-PRODUCE/DGPCHDI</t>
  </si>
  <si>
    <t>PESQUERA LUCIANA S.A.C.</t>
  </si>
  <si>
    <t>Aprobar a favor de la empresa PESQUERA LUCIANA S.A.C., el cambio de titularidad del permiso de pesca para operar la embarcación pesquera ALMIRANTE GRAU N° 2 con matrícula PL-11759-CM y 57.99 m3 de capacidad de bodega para la extracción de los recursos Anchoveta y Sardina con destino al consumo humano indirecto.</t>
  </si>
  <si>
    <t>007427-2018</t>
  </si>
  <si>
    <t>002-2018-PRODUCE/DECHDI-schuquilin</t>
  </si>
  <si>
    <t>006-2018-PRODUCE/DECHDI-jcanchari</t>
  </si>
  <si>
    <t>063-2018-PRODUCE/DGPCHDI</t>
  </si>
  <si>
    <t>MODIFICAR LISTADO DE ASIGNACIÓN DE LMCE</t>
  </si>
  <si>
    <t>Modificar el Listado de asignación de LMCE de la Zona Norte Centro para la extracción del recurso Anchoveta para consumo humano indirecto, correspondiente a la Segunda Temporada de Pesca de 2017, aprobado mediante Resolución Directoral N° 670-2017-PRODUCE/DGPCHDI, únicamente el ítem 121 respecto al LMCE de asignado a la embarcación CHAVELI II de matrícula CE-15259-PM.</t>
  </si>
  <si>
    <t>139256-2017</t>
  </si>
  <si>
    <t>029-2018-PRODUCE/DECHDI-knunezv</t>
  </si>
  <si>
    <t>064-2018-PRODUCE/DGPCHDI</t>
  </si>
  <si>
    <t>LUIS ENRIQUE SANTISTEBAN OLIVOS</t>
  </si>
  <si>
    <t>Declarar improcedente la solicitud de otorgamiento de permiso de pesca de menor escala para operar la embarcación pesquera MARISOL de matrícula HO-1492-CM para la extracción del recurso Anchoveta para consumo humano directo, en el marco del D.S. N° 005-2017-PRODUCE y modificatorias.</t>
  </si>
  <si>
    <t>138057-2017</t>
  </si>
  <si>
    <t>030-2018-PRODUCE/DECHDI-knunezv</t>
  </si>
  <si>
    <t>065-2018-PRODUCE/DGPCHDI</t>
  </si>
  <si>
    <t>BADONY GALINDO PAZO LLENQUE</t>
  </si>
  <si>
    <t>Declarar improcedente la solicitud de otorgamiento de permiso de pesca de menor escala para operar la embarcación pesquera CHAVELITA 4 de matrícula PT-32605-CM para la extracción del recurso Anchoveta para consumo humano directo, en el marco del D.S. N° 005-2017-PRODUCE y modificatorias.</t>
  </si>
  <si>
    <t>138710-2017</t>
  </si>
  <si>
    <t>031-2018-PRODUCE/DECHDI-knunezv</t>
  </si>
  <si>
    <t>066-2018-PRODUCE/DGPCHDI</t>
  </si>
  <si>
    <t>GUMERCINDO LEONCIO PANTA ECA</t>
  </si>
  <si>
    <t>Declarar improcedente la solicitud de otorgamiento de permiso de pesca de menor escala para operar la embarcación pesquera MANUELITA II de matrícula CO-20306-BM para la extracción del recurso Anchoveta para consumo humano directo, en el marco del D.S. N° 005-2017-PRODUCE y modificatorias.</t>
  </si>
  <si>
    <t>139300-2017</t>
  </si>
  <si>
    <t>034-2018-PRODUCE/DECHDI-knunezv</t>
  </si>
  <si>
    <t>067-2018-PRODUCE/DGPCHDI</t>
  </si>
  <si>
    <t>HUMBERTO NICOLÁS FIESTAS FIESTAS y MARTINA PAZO DE FIESTAS</t>
  </si>
  <si>
    <t>Declarar improcedente la solicitud de otorgamiento de permiso de pesca de menor escala para operar la embarcación pesquera DON GONZALO de matrícula CO-29548-CM para la extracción del recurso Anchoveta para consumo humano directo, en el marco del D.S. N° 005-2017-PRODUCE y modificatorias.</t>
  </si>
  <si>
    <t>001323-2018</t>
  </si>
  <si>
    <t>026-2018-PRODUCE/DECHDI-knunezv</t>
  </si>
  <si>
    <t>068-2018-PRODUCE/DGPCHDI</t>
  </si>
  <si>
    <t>Dejar sin efecto el artículo 4 de la R.D. N° 434-2017-PRODUCE/DGPCHDI de fecha 19 de setiembre de 2017, que dispuso determinado condicionamiento a la vigencia del permiso de pesca referido en el artículo 1 de dicha resolución directoral otorgada a favor del señor JIMMY DANJER GARCIA REQUE para operar la embarcación pesquera ROSA HERMINIA de matrícula PT-29738-CM y 32.08 m3 de capacidad de bodega.</t>
  </si>
  <si>
    <t>144607-2017</t>
  </si>
  <si>
    <t>021-2018-PRODUCE/DECHDI-csaenz</t>
  </si>
  <si>
    <t>022-2018-PRODUCE/DECHDI-ariost</t>
  </si>
  <si>
    <t>069-2018-PRODUCE/DGPCHDI</t>
  </si>
  <si>
    <t>TRANSPORTADORA CALLAO S.A.</t>
  </si>
  <si>
    <t>Otorgar a la empresa TRANSPORTADORA CALLAO S.A., autorización para efectuar investigación pesquera con extracción de muestras de especímenes hidrobiológicos, sin valor comercial y con uso de embarcación de bandera nacional "MI PEQUEÑO SEMBRADOR I" de matrícula CO-18310-MM.</t>
  </si>
  <si>
    <t>138923-2017</t>
  </si>
  <si>
    <t>012-2018-PRODUCE/DECHDI-knunezv</t>
  </si>
  <si>
    <t>070-2018-PRODUCE/DGPCHDI</t>
  </si>
  <si>
    <t>MARÍA LUSDINA ECA ECA, EDGARDO PANTA PANTA y CRUZ MARÍA PERICHE MARTÍNEZ</t>
  </si>
  <si>
    <t>Declarar improcedente la solicitud de otorgamiento de permiso de pesca de menor escala para operar la embarcación pesquera VICTORIA de matrícula TA-35026-CM para la extracción del recurso Anchoveta para consumo humano directo, en el marco del D.S. N° 005-2017-PRODUCE y modificatorias.</t>
  </si>
  <si>
    <t>138679-2017</t>
  </si>
  <si>
    <t>013-2018-PRODUCE/DECHDI-knunezv</t>
  </si>
  <si>
    <t>071-2018-PRODUCE/DGPCHDI</t>
  </si>
  <si>
    <t>RAQUEL ARAYA ROMERO</t>
  </si>
  <si>
    <t>Declarar improcedente la solicitud de otorgamiento de permiso de pesca de menor escala para operar la embarcación pesquera SAMANTHA de matrícula TA-5978-CM para la extracción del recurso Anchoveta para consumo humano directo, en el marco del D.S. N° 005-2017-PRODUCE y modificatorias.</t>
  </si>
  <si>
    <t>137486-2017</t>
  </si>
  <si>
    <t>014-2018-PRODUCE/DECHDI-knunezv</t>
  </si>
  <si>
    <t>072-2018-PRODUCE/DGPCHDI</t>
  </si>
  <si>
    <t>ALAN SUCLUPE URCIA</t>
  </si>
  <si>
    <t>Declarar improcedente la solicitud de otorgamiento de permiso de pesca de menor escala para operar la embarcación pesquera MI JESUS SANTOS II de matrícula IO-30066-CM para la extracción del recurso Anchoveta para consumo humano directo, en el marco del D.S. N° 005-2017-PRODUCE y modificatorias.</t>
  </si>
  <si>
    <t>136167-2017</t>
  </si>
  <si>
    <t>018-2018-PRODUCE/DECHDI-knunezv</t>
  </si>
  <si>
    <t>073-2018-PRODUCE/DGPCHDI</t>
  </si>
  <si>
    <t>JOSÉ MARÍA FIESTAS RAMÍREZ</t>
  </si>
  <si>
    <t>Declarar improcedente la solicitud de otorgamiento de permiso de pesca de menor escala para operar la embarcación pesquera JIRETH de matrícula CO-34839-BM para la extracción del recurso Anchoveta para consumo humano directo, en el marco del D.S. N° 005-2017-PRODUCE y modificatorias.</t>
  </si>
  <si>
    <t>138049-2017</t>
  </si>
  <si>
    <t>017-2018-PRODUCE/DECHDI-knunezv</t>
  </si>
  <si>
    <t>074-2018-PRODUCE/DGPCHDI</t>
  </si>
  <si>
    <t>JOSÉ CARLOS CUSTODIO ZAVALETA</t>
  </si>
  <si>
    <t>Declarar improcedente la solicitud de otorgamiento de permiso de pesca de menor escala para operar la embarcación pesquera MI PEDRO de matrícula PT-04240-BM para la extracción del recurso Anchoveta para consumo humano directo, en el marco del D.S. N° 005-2017-PRODUCE y modificatorias.</t>
  </si>
  <si>
    <t>136265-2017</t>
  </si>
  <si>
    <t>015-2018-PRODUCE/DECHDI-knunezv</t>
  </si>
  <si>
    <t>075-2018-PRODUCE/DGPCHDI</t>
  </si>
  <si>
    <t>Declarar improcedente la solicitud de otorgamiento de permiso de pesca de menor escala para operar la embarcación pesquera ZODIAC I de matrícula PL-29276-CM para la extracción del recurso Anchoveta para consumo humano directo, en el marco del D.S. N° 005-2017-PRODUCE y modificatorias.</t>
  </si>
  <si>
    <t>137050-2017</t>
  </si>
  <si>
    <t>016-2018-PRODUCE/DECHDI-knunezv</t>
  </si>
  <si>
    <t>076-2018-PRODUCE/DGPCHDI</t>
  </si>
  <si>
    <t>ARTESANALES MIGLIORI S.A.C.</t>
  </si>
  <si>
    <t>Declarar improcedente la solicitud de otorgamiento de permiso de pesca de menor escala para operar la embarcación pesquera LUCHITA de matrícula TA-10251-CM para la extracción del recurso Anchoveta para consumo humano directo, en el marco del D.S. N° 005-2017-PRODUCE y modificatorias.</t>
  </si>
  <si>
    <t>182595-2017</t>
  </si>
  <si>
    <t>033-2018-PRODUCE/DECHDI-knunezv</t>
  </si>
  <si>
    <t>077-2018-PRODUCE/DGPCHDI</t>
  </si>
  <si>
    <t>ANGELA GISELE GIONCADA LLANOS</t>
  </si>
  <si>
    <t>Declarar improcedente la solicitud de otorgamiento de permiso de pesca de menor escala para operar la embarcación pesquera PELUSA III de matrícula CO-36148-CM para la extracción del recurso Anchoveta para consumo humano directo, en el marco del D.S. N° 005-2017-PRODUCE y modificatorias.</t>
  </si>
  <si>
    <t>170114-2017</t>
  </si>
  <si>
    <t>025-2018-PRODUCE/DECHDI-knunezv</t>
  </si>
  <si>
    <t>078-2018-PRODUCE/DGPCHDI</t>
  </si>
  <si>
    <t>Dejar sin efecto el artículo 3 de la R.D. N° 249-2017-PRODUCE/DGPCHDI de fecha 10 de agosto de 2017, que dispuso determinado condicionamiento a la vigencia del permiso de pesca referido en el artículo 1 de dicha resolución directoral otorgado a favor de la señora RUTH ELIZABET TABOADA MERINO para operar la embarcación pesquera ERNESTOR de matrícula CE-20860-CM y 32.57 m3 de capacidad de bodega.</t>
  </si>
  <si>
    <t>001320-2018</t>
  </si>
  <si>
    <t>023-2018-PRODUCE/DECHDI-knunezv</t>
  </si>
  <si>
    <t>079-2018-PRODUCE/DGPCHDI</t>
  </si>
  <si>
    <t>JUAN FRANCISCO CHANDUY BERNAL y MARÍA ANTONIA ZEÑA DE CHANDUY</t>
  </si>
  <si>
    <t>Dejar sin efecto el artículo 3 de la R.D. N° 411-2017-PRODUCE/DGPCHDI de fecha 18 de setiembre de 2017, que dispuso determinado condicionamiento a la vigencia del permiso de pesca referido en el artículo 1 de dicha resolución directoral otorgado a favor de los señores JUAN FRANCISCO CHANDUY BERNAL y MARIA ANTONIA ZEÑA DE CHANDUY para operar la embarcación pesquera JOSE MANUEL de matrícula PL-20746-CM y 31.98 m3 de capacidad de bodega.</t>
  </si>
  <si>
    <t>001325-2018</t>
  </si>
  <si>
    <t>024-2018-PRODUCE/DECHDI-knunezv</t>
  </si>
  <si>
    <t>080-2018-PRODUCE/DGPCHDI</t>
  </si>
  <si>
    <t>JIMMY DANGER GARCIA REQUE y ELVA KARINA MORENO ÁNGELES</t>
  </si>
  <si>
    <t>Dejar sin efecto el artículo 3 de la R.D. N° 595-2017-PRODUCE/DGPCHDI de fecha 27 de octubre de 2017, que dispuso determinado condicionamiento a la vigencia del permiso de pesca referido en el artículo 1 de dicha resolución directoral otorgado a favor de los señores JIMMY DANGER GARCIA REQUE y ELVA KARINA MORENO ÁNGELES para operar la embarcación pesquera JS de matrícula CE-28215-CM y 19.33 m3 de capacidad de bodega.</t>
  </si>
  <si>
    <t>139174-2017</t>
  </si>
  <si>
    <t>027-2018-PRODUCE/DECHDI-knunezv</t>
  </si>
  <si>
    <t>081-2018-PRODUCE/DGPCHDI</t>
  </si>
  <si>
    <t>CORPORACIÓN BETA S.A.C.</t>
  </si>
  <si>
    <t>Declarar improcedente la solicitud de otorgamiento de permiso de pesca de menor escala para operar la embarcación pesquera JUAN PABLO II de matrícula PT-32226-CM para la extracción del recurso Anchoveta para consumo humano directo, en el marco del D.S. N° 005-2017-PRODUCE y modificatorias.</t>
  </si>
  <si>
    <t>138706-2017</t>
  </si>
  <si>
    <t>032-2018-PRODUCE/DECHDI-knunezv</t>
  </si>
  <si>
    <t>082-2018-PRODUCE/DGPCHDI</t>
  </si>
  <si>
    <t>WILFREDO FIESTAS PANTA y CRUZ MÁXIMA PANTA MARCELO DE FIESTAS</t>
  </si>
  <si>
    <t>Declarar improcedente la solicitud de otorgamiento de permiso de pesca de menor escala para operar la embarcación pesquera YAANUWUA de matrícula CO-21798-BM para la extracción del recurso Anchoveta para consumo humano directo, en el marco del D.S. N° 005-2017-PRODUCE y modificatorias.</t>
  </si>
  <si>
    <t>003967-2018</t>
  </si>
  <si>
    <t>013-2018-PRODUCE/DECHDI-csaenz</t>
  </si>
  <si>
    <t>018-2018-PRODUCE/DECHDI-ariost</t>
  </si>
  <si>
    <t>083-2018-PRODUCE/DGPCHDI</t>
  </si>
  <si>
    <t>FISHCORP S.A.</t>
  </si>
  <si>
    <t>Otorgar a la empresa FISHCORP S.A., representada en el país por el señor Rudy Bill Neyra Balta, permiso de pesca para operar la embarcación pesquera de cerco de bandera ecuatoriana denominada DIANA MARIA, en la extracción del recurso Atún con destino al consumo humano directo.</t>
  </si>
  <si>
    <t>001637-2018</t>
  </si>
  <si>
    <t>006-2018-PRODUCE/DECHDI-mmejia</t>
  </si>
  <si>
    <t>023-2018-PRODUCE/DECHDI-ariost</t>
  </si>
  <si>
    <t>084-2018-PRODUCE/DGPCHDI</t>
  </si>
  <si>
    <t>MARTUNA S.A. DE C.V.</t>
  </si>
  <si>
    <t>Otorgar a la empresa MARTUNA S.A. DE C.V., representada en el país por el señor Fernando David Martín Moreno lesevic, permiso de pesca para operar la embarcación pesquera de cerco de bandera mexicana denominada MARIA LUISA, en la extracción del recurso Atún con destino al consumo humano directo.</t>
  </si>
  <si>
    <t>138303-2017</t>
  </si>
  <si>
    <t>022-2018-PRODUCE/DECHDI-knunezv</t>
  </si>
  <si>
    <t>085-2018-PRODUCE/DGPCHDI</t>
  </si>
  <si>
    <t>Declarar improcedente la solicitud de otorgamiento de permiso de pesca de menor escala para operar la embarcación pesquera LITO II de matrícula CO-32032-CM para la extracción del recurso Anchoveta para consumo humano directo en el marco del D.S. N° 005-2017-PRODUCE y modificatorias.</t>
  </si>
  <si>
    <t>139263-2017</t>
  </si>
  <si>
    <t>020-2018-PRODUCE/DECHDI-knunezv</t>
  </si>
  <si>
    <t>086-2018-PRODUCE/DGPCHDI</t>
  </si>
  <si>
    <t>RICARDO ISRAEL ZERILLO TASSO y GABY CECILIA TOLEDO COLLANTES</t>
  </si>
  <si>
    <t>Otorgar a los señores RICARDO ISRAEL ZERILLO TASSO y GABY CECILIA TOLEDO COLLANTES, permiso de pesca de menor escala para operar la embarcación pesquera VIVIANA con matrícula CE-28381-CM con 24.60 m3 de capacidad de bodega para realizar actividad extractiva del recurso Anchoveta para consumo humano directo.</t>
  </si>
  <si>
    <t>000004-2018</t>
  </si>
  <si>
    <t>087-2018-PRODUCE/DGPCHDI</t>
  </si>
  <si>
    <t>ERROR MATERIAL EN CAPACIDAD DE PLANTA DE PROCESAMIENTO</t>
  </si>
  <si>
    <t>Rectificar el error material contenido en el artículo 1 de la R.D. N° 710-2017-PRODUCE/DGPCHDI, de fecha 30 de noviembre de 2017, en el extremo referido a la capacidad de la planta de procesamiento pesquero para la producción de congelado.</t>
  </si>
  <si>
    <t>180082-2017</t>
  </si>
  <si>
    <t>008-2018-PRODUCE/DECHDI-mmejia</t>
  </si>
  <si>
    <t>018-2018-PRODUCE/DECHDI-jdelatorre</t>
  </si>
  <si>
    <t>088-2018-PRODUCE/DGPCHDI</t>
  </si>
  <si>
    <t>SAKANA DEL PERÚ S.A.</t>
  </si>
  <si>
    <t>Otorgar a la empresa SAKANA DEL PERÚ S.A., permiso de pesca para operar la embarcación pesquera de menor escala "MAGA" de matrícula CE-56208-CM, en la extracción del recurso Anguila con destino al consumo humano directo.</t>
  </si>
  <si>
    <t>139264-2017</t>
  </si>
  <si>
    <t>028-2018-PRODUCE/DECHDI-knunezv</t>
  </si>
  <si>
    <t>089-2018-PRODUCE/DGPCHDI</t>
  </si>
  <si>
    <t>ALEXIS MARCOS HUMALA TASSO</t>
  </si>
  <si>
    <t>Declarar improcedente la solicitud de otorgamiento de permiso de pesca de menor escala para operar la embarcación pesquera SANTA ELENA de matrícula CO-35467-CM para la extracción del recurso Anchoveta para consumo humano directo en el marco del D.S. N° 005-2017-PRODUCE y modificatorias.</t>
  </si>
  <si>
    <t>000270-2018</t>
  </si>
  <si>
    <t>011-2018-PRODUCE/DECHDI-mmejia</t>
  </si>
  <si>
    <t>026-2018-PRODUCE/DECHDI-ariost</t>
  </si>
  <si>
    <t>090-2018-PRODUCE/DGPCHDI</t>
  </si>
  <si>
    <t>FISHECUADOR S.A.</t>
  </si>
  <si>
    <t>Otorgar a la empresa FISHECUADOR S.A., representada en el país por el señor Omar Diego Carcovich Jibaja, permiso de pesca para operar la embarcación pesquera de cerco de bandera ecuatoriana denominada EASTERN PACIFIC, en la extracción del recurso Atún con destino al consumo humano directo.</t>
  </si>
  <si>
    <t>174559-2017
174553-2017</t>
  </si>
  <si>
    <t>091-2018-PRODUCE/DGPCHDI</t>
  </si>
  <si>
    <t>N° 13 CAMBIO DEL TITULAR DEL PERMISO DE EMBARCACIÓN DE BANDERA NACIONAL DE MAYOR ESCALA, DEL ÁMBITO MARÍTIMO CON DESTINO AL CONSUMO HUMANO DIRECTO
N° 66 APROBACIÓN DEL CAMBIO DEL TITULAR DEL PERMISO DE PESCA PARA LA EXTRACCIÓN INDUSTRIAL PESQUERA CON DESTINO AL CONSUMO HUMANO INDIRECTO</t>
  </si>
  <si>
    <t>Aprobar a favor del señor FERNANDO RICHARD BARRETO PAREDES, el cambio de titular del permiso de pesca para operar la embarcación pesquera GALILEO I con matrícula PL-18913-CM y 38.57 m3 de capacidad de bodega, para la extracción de los recursos Anchoveta y Sardina con destino al consumo humano directo e indirecto.</t>
  </si>
  <si>
    <t>104031-2017</t>
  </si>
  <si>
    <t>035-2018-PRODUCE/DECHDI-knunezv</t>
  </si>
  <si>
    <t>092-2018-PRODUCE/DGPCHDI</t>
  </si>
  <si>
    <t>Declarar improcedente la solicitud de otorgamiento de permiso de pesca de menor escala para operar la embarcación pesquera RUBI de matrícula CY-23767-BM para la extracción del recurso Anchoveta para consumo humano directo en el marco del D.S. N° 005-2017-PRODUCE y modificatorias.</t>
  </si>
  <si>
    <t>138939-2017</t>
  </si>
  <si>
    <t>039-2018-PRODUCE/DECHDI-knunezv</t>
  </si>
  <si>
    <t>093-2018-PRODUCE/DGPCHDI</t>
  </si>
  <si>
    <t>LILIANA PEREZ ANDRADE</t>
  </si>
  <si>
    <t>Declarar improcedente la solicitud de otorgamiento de permiso de pesca de menor escala para operar la embarcación pesquera MANUELITO II de matrícula SE-00815-CM para la extracción del recurso Anchoveta para consumo humano directo en el marco del D.S. N° 005-2017-PRODUCE y modificatorias.</t>
  </si>
  <si>
    <t>134559-2017</t>
  </si>
  <si>
    <t>037-2018-PRODUCE/DECHDI-knunezv</t>
  </si>
  <si>
    <t>094-2018-PRODUCE/DGPCHDI</t>
  </si>
  <si>
    <t>TEÓFILO FRANCISCO VITE ZETA</t>
  </si>
  <si>
    <t>Declarar improcedente la solicitud de otorgamiento de permiso de pesca de menor escala para operar la embarcación pesquera ALEXANDRA de matrícula HO-34954-CM para la extracción del recurso Anchoveta para consumo humano directo en el marco del D.S. N° 005-2017-PRODUCE y modificatorias.</t>
  </si>
  <si>
    <t>127312-2017</t>
  </si>
  <si>
    <t>038-2018-PRODUCE/DECHDI-knunezv</t>
  </si>
  <si>
    <t>095-2018-PRODUCE/DGPCHDI</t>
  </si>
  <si>
    <t>GERSON HERNAN FLORES TORRES</t>
  </si>
  <si>
    <t>Declarar improcedente la solicitud de otorgamiento de permiso de pesca de menor escala para operar la embarcación pesquera GERSON II de matrícula CE-38117-CM para la extracción del recurso Anchoveta para consumo humano directo en el marco del D.S. N° 005-2017-PRODUCE y modificatorias.</t>
  </si>
  <si>
    <t>139203-2017</t>
  </si>
  <si>
    <t>036-2018-PRODUCE/DECHDI-knunezv</t>
  </si>
  <si>
    <t>096-2018-PRODUCE/DGPCHDI</t>
  </si>
  <si>
    <t>CLARA REYES REYES</t>
  </si>
  <si>
    <t>Declarar improcedente la solicitud de otorgamiento de permiso de pesca de menor escala para operar la embarcación pesquera GABRIEL de matrícula TA-01811-CM para la extracción del recurso Anchoveta para consumo humano directo en el marco del D.S. N° 005-2017-PRODUCE y modificatorias.</t>
  </si>
  <si>
    <t>174569-2017
174555-2017</t>
  </si>
  <si>
    <t>019-2018-PRODUCE/DECHDI-jdelatorre</t>
  </si>
  <si>
    <t>097-2018-PRODUCE/DGPCHDI</t>
  </si>
  <si>
    <t>Aprobar a favor del señor FERNANDO RICHARD BARRETO PAREDES, el cambio de titular del permiso de pesca para operar la embarcación pesquera GALILEO II con matrícula PL-18914-CM y 38.57 m3 de capacidad de bodega, para la extracción de los recursos Anchoveta y Sardina con destino al consumo humano directo e indirecto.</t>
  </si>
  <si>
    <t>112669-2017</t>
  </si>
  <si>
    <t>042-2018-PRODUCE/DECHDI-knunezv</t>
  </si>
  <si>
    <t>098-2018-PRODUCE/DGPCHDI</t>
  </si>
  <si>
    <t>MARIO ORTIZ CORNEJO</t>
  </si>
  <si>
    <t>Declarar IMPROCEDENTE la solicitud de otorgamiento de permiso de pesca de menor escala para operar la embarcación pesquera LIBERTAD de matrícula PT-04232-CM para la extracción del recurso anchoveta para consumo humano directo, presentada por el señor MARIO ORTIZ CORNEJO</t>
  </si>
  <si>
    <t>138039-2017</t>
  </si>
  <si>
    <t>044-2018-PRODUCE/DECHDI-knunezv</t>
  </si>
  <si>
    <t>099-2018-PRODUCE/DGPCHDI</t>
  </si>
  <si>
    <t>JUAN ANTONIO CUSTODIO ZAVALETA</t>
  </si>
  <si>
    <t>Declarar IMPROCEDENTE la solicitud de otorgamiento de permiso de pesca de menor escala para operar la embarcación pesquera JUAN ANTONIO de matrícula HO-04470-BM para la extracción del recurso anchoveta para consumo humano directo, presentada por el señor JUAN ANTONIO CUSTODIO ZAVALETA</t>
  </si>
  <si>
    <t>138037-2017</t>
  </si>
  <si>
    <t>040-2018-PRODUCE/DECHDI-knunezv</t>
  </si>
  <si>
    <t>100-2018-PRODUCE/DGPCHDI</t>
  </si>
  <si>
    <t>AGUSTIN OMAR CUSTODIO ZAVALETA</t>
  </si>
  <si>
    <t>Declarar IMPROCEDENTE la solicitud de otorgamiento de permiso de pesca de menor escala para operar la embarcación pesquera INGRID TATIANA de matrícula PL-21149-CM para la extracción del recurso anchoveta para consumo humano directo, presentada por el señor AGUSTIN OMAR CUSTODIO ZAVALETA</t>
  </si>
  <si>
    <t>138942-2017</t>
  </si>
  <si>
    <t>043-2018-PRODUCE/DECHDI-knunezv</t>
  </si>
  <si>
    <t>101-2018-PRODUCE/DGPCHDI</t>
  </si>
  <si>
    <t>Declarar IMPROCEDENTE la solicitud de otorgamiento de permiso de pesca de menor escala para operar la embarcación pesquera MANUELITO I de matrícula SE-00814-CM para la extracción del recurso anchoveta para consumo humano directo, presentada por el señor LILIANA PEREZ ANDRADE</t>
  </si>
  <si>
    <t>179247-2017</t>
  </si>
  <si>
    <t>048-2017-PRODUCE/DECHDI-mmejia</t>
  </si>
  <si>
    <t>005-2018-PRODUCE/DECHDI-cgonzalez</t>
  </si>
  <si>
    <t>102-2018-PRODUCE/DGPCHDI</t>
  </si>
  <si>
    <t>Otorgar a TRANSMARINA C.A. permiso de pesca para operar la embarcación pesquera de cerco de bandera ecuatoriana denominada MIRANDA, en la extracción del recurso Atún con destino al consumo humano directo.</t>
  </si>
  <si>
    <t>006865-2018</t>
  </si>
  <si>
    <t>005-2018-PRODUCE/DPCHDI-yquinonesc</t>
  </si>
  <si>
    <t>103-2018-PRODUCE/DGPCHDI</t>
  </si>
  <si>
    <t>PESQUERA PELAYO S.A.C.</t>
  </si>
  <si>
    <t>AMPLIACIÓN DE PLAZO DE VIGENCIA DE CAMBIO DE TITULAR DE LA LICENCIA DE OPERACIÓN</t>
  </si>
  <si>
    <t>Modificar el artículo 1 de la R.D. N° 123-2013-PRODUCE/DGCHI, en el extremo referido a la vigencia del cambio de titular de la licencia de operación otorgada a la empresa PESQUERA PELAYO S.A.C.</t>
  </si>
  <si>
    <t>123578-2017</t>
  </si>
  <si>
    <t>041-2018-PRODUCE/DECHDI-knunezv</t>
  </si>
  <si>
    <t>104-2018-PRODUCE/DGPCHDI</t>
  </si>
  <si>
    <t>MARCELINO ERASMO PERICHE LLENQUE</t>
  </si>
  <si>
    <t>Declarar IMPROCEDENTE la solicitud de otorgamiento de permiso de pesca de menor escala para operar la embarcación pesquera VICTORIA II de matrícula TA-35348-CM para la extracción del recurso anchoveta para consumo humano directo, presentada por el señor MARCELINO ERASMO PERICHE LLENQUE</t>
  </si>
  <si>
    <t>136269-2017</t>
  </si>
  <si>
    <t>045-2018-PRODUCE/DECHDI-knunezv</t>
  </si>
  <si>
    <t>105-2018-PRODUCE/DGPCHDI</t>
  </si>
  <si>
    <t>Declarar IMPROCEDENTE la solicitud de otorgamiento de permiso de pesca de menor escala para operar la embarcación pesquera JAVIER de matrícula TA-05671-CM para la extracción del recurso anchoveta para consumo humano directo, presentada por la empresa OP7 PESCA S.A.C.</t>
  </si>
  <si>
    <t>176224-2017</t>
  </si>
  <si>
    <t>003-2018-PRODUCE/DPCHDI-yquinonesc</t>
  </si>
  <si>
    <t>106-2018-PRODUCE/DGPCHDI</t>
  </si>
  <si>
    <t>CONSERVAS Y CONGELADOS CERRO AZUL S.R.L.</t>
  </si>
  <si>
    <t>RENUNCIA A LICENCIA DE OPERACIÓN DE PLANTA DE PROCESAMIENTO</t>
  </si>
  <si>
    <t>Aceptar la renuncia presentada por CONSERVAS Y CONGELADOS CERRO AZUL S.R.L. a su licencia de operación en el extremo referido a las plantas de procesamiento para la producción de enlatado y de congelado con capacidades instaladas de 1000 cajas/turno y 20 t/día respectivamente.</t>
  </si>
  <si>
    <t>139272-2017</t>
  </si>
  <si>
    <t>046-2018-PRODUCE/DECHDI-knunezv</t>
  </si>
  <si>
    <t>107-2018-PRODUCE/DGPCHDI</t>
  </si>
  <si>
    <t>LUIS ALBERTO TEJADA MERA y GLADYS DE LOURDES MONZÓN ZEVALLOS</t>
  </si>
  <si>
    <t>Declarar IMPROCEDENTE la solicitud de otorgamiento de permiso de pesca de menor escala para operar la embarcación pesquera EBEN EZER de matrícula PL-29103-CM para la extracción del recurso anchoveta para consumo humano directo, presentada por los señores LUIS ALBERTO TEJADA MERA y GLADYS DE LOURDES MONZON ZEVALLOS</t>
  </si>
  <si>
    <t>137817-2017</t>
  </si>
  <si>
    <t>047-2018-PRODUCE/DECHDI-knunezv</t>
  </si>
  <si>
    <t>108-2018-PRODUCE/DGPCHDI</t>
  </si>
  <si>
    <t>JOSÉ MARTÍN FIESTAS SABAS y MARITZA RUIZ MARTINEZ DE FIESTAS</t>
  </si>
  <si>
    <t>Declarar IMPROCEDENTE la solicitud de otorgamiento de permiso de pesca de menor escala para operar la embarcación pesquera MAYRA ALEJANDRA I de matrícula CO-29803-BM para la extracción del recurso anchoveta para consumo humano directo, presentada por los señores JOSE MARTIN FIESTAS SABAS y MARITZA RUIZ MARTINEZ DE FIESTAS</t>
  </si>
  <si>
    <t>002729-2018</t>
  </si>
  <si>
    <t>007-2018-PRODUCE/DECHDI-mmejia</t>
  </si>
  <si>
    <t>027-2018-PRODUCE/DECHDI-ariost</t>
  </si>
  <si>
    <t>109-2018-PRODUCE/DGPCHDI</t>
  </si>
  <si>
    <t>SENZER S.A.</t>
  </si>
  <si>
    <t>Otorgar a SENZER S.A. permiso de pesca para operar la embarcación pesquera de cerco de bandera ecuatoriana denominada MARIA JOSE, en la extracción del recurso Atún con destino al consumo humano directo.</t>
  </si>
  <si>
    <t>177576-2017</t>
  </si>
  <si>
    <t>011-2018-PRODUCE/DECHDI-csaenz</t>
  </si>
  <si>
    <t>020-2018-PRODUCE/DECHDI-ariost</t>
  </si>
  <si>
    <t>110-2018-PRODUCE/DGPCHDI</t>
  </si>
  <si>
    <t>RICARDO RUBEN MARCHAN ESTRADA</t>
  </si>
  <si>
    <t>AUTORIZACIÓN PARA IMPORTACIÓN</t>
  </si>
  <si>
    <t>Otorgar a favor de RICARDO RUBEN MARCHAN ESTRADA autorización para importar 573 especies hidrobiológicas vivas, que se detallan en el anexo de la presente resolución.</t>
  </si>
  <si>
    <t>009370-2018</t>
  </si>
  <si>
    <t>014-2018-PRODUCE/DECHDI-mmejia</t>
  </si>
  <si>
    <t>029-2018-PRODUCE/DECHDI-ariost</t>
  </si>
  <si>
    <t>111-2018-PRODUCE/DGPCHDI</t>
  </si>
  <si>
    <t>Otorgar a GRUPO DEGFER CIA. LTDA., permiso de pesca para operar la embarcación pesquera de cerco de bandera ecuatoriana denominada ALDO, en la extracción del recurso Atún con destino al consumo humano directo.</t>
  </si>
  <si>
    <t>002850-2018</t>
  </si>
  <si>
    <t>002-2018-PRODUCE/DPCHDI-iechevarría</t>
  </si>
  <si>
    <t>007-2018-PRODUCE/DPCHDI-yquinonesc</t>
  </si>
  <si>
    <t>112-2018-PRODUCE/DGPCHDI</t>
  </si>
  <si>
    <t>CORPORACION DE INGENIERIA DE REFRIGERACION S.R.L. - COINREFRI S.R.L.</t>
  </si>
  <si>
    <t>MODIFICACIÓN DE LICENCIA DE OPERACIÓN</t>
  </si>
  <si>
    <t>Modificar la licencia de operación otorgada a CORPORACION DE INGENIERIA DE REFRIGERACION S.R.L. - COINREFRI S.R.L., en el extremo referido a la capacidad instalada de la planta de producción de congelado de 20 t/día a 95.76 t/día, ubicada en Paita.</t>
  </si>
  <si>
    <t>023-2018-PRODUCE/DECHDI-jdelatorre</t>
  </si>
  <si>
    <t>113-2018-PRODUCE/DGPCHDI</t>
  </si>
  <si>
    <t>LUIS LLENQUE FIESTAS, RÓMULA GALÁN DE LLENQUE, BENJAMÍN LLENQUE FIESTAS y MARÍA AGUSTINA MARTINEZ QUEREBALU</t>
  </si>
  <si>
    <t>Rectificar el error material contenido en la RD. N° 838-2017-PRODUCE/DGPCHDI, referido a la matrícula de la embarcación pesquera DON SEBASTIAN II</t>
  </si>
  <si>
    <t>179780-2017</t>
  </si>
  <si>
    <t>002-2018-PRODUCE/DECHDI-csaenz</t>
  </si>
  <si>
    <t>001-2018-PRODUCE/DECHDI-aparedesv</t>
  </si>
  <si>
    <t>114-2018-PRODUCE/DGPCHDI</t>
  </si>
  <si>
    <t>FRESH FISH DEL ECUADOR CIA LTDA</t>
  </si>
  <si>
    <t>Otorgar a FRESH FISH DEL ECUADOR CIA LTDA., permiso de pesca para operar la embarcación pesquera de cerco de bandera ecuatoriana denominada CAP. TINO B, en la extracción del recurso Atún con destino al consumo humano directo.</t>
  </si>
  <si>
    <t>166233-2017</t>
  </si>
  <si>
    <t>172-2017-PRODUCE/DECHDI-csaenz</t>
  </si>
  <si>
    <t>007-2018-PRODUCE/DECHDI-aparedesv</t>
  </si>
  <si>
    <t>115-2018-PRODUCE/DGPCHDI</t>
  </si>
  <si>
    <t>AACH HOLDING CO NO 2</t>
  </si>
  <si>
    <t>Otorgar a AACH HOLDING CO NO 2, LLC, permiso de pesca para operar la embarcación pesquera de cerco de bandera estadounidense denominada ISABELLA, en la extracción del recurso Atún con destino al consumo humano directo.</t>
  </si>
  <si>
    <t>003624-2018
008533-2018</t>
  </si>
  <si>
    <t>025-2018-PRODUCE/DECHDI-csaenz</t>
  </si>
  <si>
    <t>002-2018-PRODUCE/DECHDI-aparedesv</t>
  </si>
  <si>
    <t>116-2018-PRODUCE/DGPCHDI</t>
  </si>
  <si>
    <t>PERMISO DE PESCA PARA E/P BANDERA EXTRANJERA Y ACOGIMIENTO A LA TERCERA DISPOSICIÓN</t>
  </si>
  <si>
    <t>Otorgar a FISHECUADOR S.A., permiso de pesca para operar la embarcación pesquera de cerco de bandera ecuatoriana denominada DOÑA CHULE, en la Extracción del recurso Atún con destino al consumo humano directo.</t>
  </si>
  <si>
    <t>161782-2017</t>
  </si>
  <si>
    <t>024-2017-PRODUCE/DECHDI-dechdi_temp02</t>
  </si>
  <si>
    <t>117-2018-PRODUCE/DGPCHDI</t>
  </si>
  <si>
    <t>Aprobar a favor de GROUP VIOLETA S.A.C. el cambio de titular del permiso de pesca de la embarcación pesquera CRISTO SALVADOR de matrícula PL-3030-CM, para la extracción de anchoveta con destino al consumo humano indirecto.</t>
  </si>
  <si>
    <t>179773-2017
008531-2018</t>
  </si>
  <si>
    <t>015-2018-PRODUCE/DECHDI-mmejia</t>
  </si>
  <si>
    <t>031-2018-PRODUCE/DECHDI-ariost</t>
  </si>
  <si>
    <t>118-2018-PRODUCE/DGPCHDI</t>
  </si>
  <si>
    <t>DANIEL ROBERTO BUEHS BOWEN</t>
  </si>
  <si>
    <t>Otorgar a DANIEL ROBERTO BUEHS BOWEN, permiso de pesca para operar la embarcación pesquera de cerco de bandera ecuatoriana denominada CAP BERNY B, en la extracción del recurso Atún con destino al consumo humano directo.</t>
  </si>
  <si>
    <t>177614-2017
177595-2017</t>
  </si>
  <si>
    <t>049-2017-PRODUCE/DECHDI-mmejia</t>
  </si>
  <si>
    <t>024-2018-PRODUCE/DECHDI-jdelatorre</t>
  </si>
  <si>
    <t>119-2018-PRODUCE/DGPCHDI</t>
  </si>
  <si>
    <t>INDUSTRIAS Y FRIGORÍFICOS PESQUEROS INFRIPESCA C.A.</t>
  </si>
  <si>
    <t>Otorgar a la empresa INDUSTRIAS Y FRIGORÍFICOS PESQUEROS INFRIPESCA C.A., permiso de pesca para operar la embarcación pesquera de cerco de bandera ecuatoriana denominada YOLANDA L, en la extracción del recurso atún con destino al consumo humano directo.</t>
  </si>
  <si>
    <t>177823-2017
008526-2018</t>
  </si>
  <si>
    <t>046-2017-PRODUCE/DECHDI-mmejia</t>
  </si>
  <si>
    <t>030-2018-PRODUCE/DECHDI-ariost</t>
  </si>
  <si>
    <t>120-2018-PRODUCE/DGPCHDI</t>
  </si>
  <si>
    <t>B &amp; B TUNE SUPPLIERS S.A.</t>
  </si>
  <si>
    <t>Otorgar a la empresa B &amp; B TUNE SUPPLIERS S.A., permiso de pesca para operar la embarcación pesquera de cerco de bandera ecuatoriana denominada CAP DANNY B, en la extracción del recurso atún con destino al consumo humano directo.</t>
  </si>
  <si>
    <t>160577-2017</t>
  </si>
  <si>
    <t>028-2018-PRODUCE/DECHDI-csaenz</t>
  </si>
  <si>
    <t>032-2018-PRODUCE/DECHDI-ariost</t>
  </si>
  <si>
    <t>121-2018-PRODUCE/DGPCHDI</t>
  </si>
  <si>
    <t>MONTE AZUL CENTRO S.A.C.</t>
  </si>
  <si>
    <t>Otorgar a la empresa MONTE AZUL CENTRO S.A.C., autorización para efectuar investigación pesquera con extracción de muestras de especímenes hidrobiológicos sin valor comercial y con uso de la embarcación de bandera nacional BETTY ELIZABETH de matrícula CO-24139-BM.</t>
  </si>
  <si>
    <t>174823-2017</t>
  </si>
  <si>
    <t>191-2017-PRODUCE/DECHDI-csaenz</t>
  </si>
  <si>
    <t>033-2018-PRODUCE/DECHDI-ariost</t>
  </si>
  <si>
    <t>122-2018-PRODUCE/DGPCHDI</t>
  </si>
  <si>
    <t>LILIANA ELIZABETH AYALA AYALA</t>
  </si>
  <si>
    <t>Denegar la solicitud de autorización para efectuar investigación pesquera, presentada por la señora LILIANA ELIZABETH AYALA AYALA</t>
  </si>
  <si>
    <t>005294-2018
012981-2018</t>
  </si>
  <si>
    <t>017-2018-PRODUCE/DECHDI-mmejia</t>
  </si>
  <si>
    <t>008-2018-PRODUCE/DECHDI-cgonzalez</t>
  </si>
  <si>
    <t>123-2018-PRODUCE/DGPCHDI</t>
  </si>
  <si>
    <t>Otorgar a MARTUNA S.A. DE C.V., permiso de pesca para operar la embarcación pesquera de cerco de bandera mexicana denominada GIJON, en la extracción del recurso Atun con destino al consumo humano directo.</t>
  </si>
  <si>
    <t>155489-2017
008622-2018</t>
  </si>
  <si>
    <t>024-2017-PRODUCE/DECHDI-mmejia</t>
  </si>
  <si>
    <t>026-2018-PRODUCE/DECHDI-jdelatorre</t>
  </si>
  <si>
    <t>124-2018-PRODUCE/DGPCHDI</t>
  </si>
  <si>
    <t>MANTARAYA FISHING CORP</t>
  </si>
  <si>
    <t>Otorgar a MANTARAYA FISHING CORP, permiso de pesca para operar la embarcación pesquera de cerco de bandera panameña denominada EL MARQUEZ, en la extracción del recurso Atún con destino al consumo humano directo.</t>
  </si>
  <si>
    <t>177819-2017
008529-2018</t>
  </si>
  <si>
    <t>047-2017-PRODUCE/DECHDI-mmejia</t>
  </si>
  <si>
    <t>025-2018-PRODUCE/DECHDI-jdelatorre</t>
  </si>
  <si>
    <t>125-2018-PRODUCE/DGPCHDI</t>
  </si>
  <si>
    <t>Otorgar a B &amp; B TUNE SUPPLIERS S.A., permiso de pesca para operar la embarcación pesquera de cerco de bandera ecuatoriana denominada EL CONDE, en la extracción del recurso Atún con destino al consumo humano directo.</t>
  </si>
  <si>
    <t>162211-2017</t>
  </si>
  <si>
    <t>019-2017-PRODUCE/DECHDI-schuquilin</t>
  </si>
  <si>
    <t>129-2017-PRODUCE/DECHDI-jvasquezm</t>
  </si>
  <si>
    <t>126-2018-PRODUCE/DGPCHDI</t>
  </si>
  <si>
    <t>N° 68 ASOCIACIÓN O INCORPORACIÓN DEFINITIVA DEL PORCENTAJE MÁXIMO DE CAPTURA POR EMBARCACIÓN- PMCE DEL RECURSO ANCHOVETA, DE UNA   EMBARCACIÓN A OTRA(S) DEL MISMO ARMADOR</t>
  </si>
  <si>
    <t>AUTORIZAR ASOCIACIÓN PMCE</t>
  </si>
  <si>
    <t>Autorizar la asociación o incorporación definitiva del Porcentaje Máximo de Captura por Embarcación de la embarcación pesquera MARÍA MERCEDES de matrícula CO-0258-PM a la embarcación pesquera TIBURON 6 de matrícula CE-4122-PM, solicitada por la empresa PESQUERA LUCIANA S.A.C.</t>
  </si>
  <si>
    <t>155904-2017</t>
  </si>
  <si>
    <t>023-2018-PRODUCE/DECHDI-jvillalta</t>
  </si>
  <si>
    <t>127-2018-PRODUCE/DGPCHDI</t>
  </si>
  <si>
    <t>CORPORACIÓN PESQUERA GIULIANA S.A.</t>
  </si>
  <si>
    <t>DESISTIMIENTO A AUTORIZACIÓN DE INCREMENTO DE FLOTA</t>
  </si>
  <si>
    <t>Aceptar el desistimiento del procedimiento correspondiente a la solicitud de autorización de incremento de flota para adquirir o construir determinada embarcación pesquera vía sustitución de la embarcación pesquera MARISOL IV con matrícula PS-0553-PM, presentado por la empresa CORPORACIÓN PESQUERA GIULIANA S.A.</t>
  </si>
  <si>
    <t>004218-2018</t>
  </si>
  <si>
    <t>001-2018-PRODUCE/DECHDI-amaya</t>
  </si>
  <si>
    <t>027-2018-PRODUCE/DECHDI-jdelatorre</t>
  </si>
  <si>
    <t>128-2018-PRODUCE/DGPCHDI</t>
  </si>
  <si>
    <t>Otorgar a favor de NAHIARA ESMERALDA S.A.C., autorización de incremento de flota para ampliar la capacidad de bodega de la embarcación MI HUBERDINO 3 con matrícula CE-11169-CM de 37.11 m3 a 72.97 m3, vía sustitución de la embarcación pesquera no siniestrada AGUILA MARINA de matrícula CO-19854-CM y 35.86 m3 de capacidad de bodega.</t>
  </si>
  <si>
    <t>178451-2017</t>
  </si>
  <si>
    <t>028-2018-PRODUCE/DECHDI-jvillalta</t>
  </si>
  <si>
    <t>129-2018-PRODUCE/DGPCHDI</t>
  </si>
  <si>
    <t>Aprobar a favor de PESQUERA ORLAND S.A.C. el cambio de titular del permiso de pesca parar operar la embarcación pesquera ROSALIA I con matrícula PL-5985-CM y 43.64 m3 de capacidad de bodega.</t>
  </si>
  <si>
    <t>002447-2018</t>
  </si>
  <si>
    <t>001-2018-PRODUCE/DECHDI-pencinas</t>
  </si>
  <si>
    <t>029-2018-PRODUCE/DECHDI-jdelatorre</t>
  </si>
  <si>
    <t>130-2018-PRODUCE/DGPCHDI</t>
  </si>
  <si>
    <t>N° 11 AMPLIACIÓN DE PERMISO DE PESCA EN EL EXTREMO REFERIDO A LA CAPACIDAD DE BODEGA, VÍA INCREMENTO DE FLOTA AUTORIZADO CONFORME A LOS PROCEDIMIENTOS 4.3 y 4.5</t>
  </si>
  <si>
    <t>MODIFICAR PERMISO DE PESCA</t>
  </si>
  <si>
    <t>Modificar el permiso de pesca otorgado mediante RD. N° 316-2016-PRODUCE/DGCHD para operar la embarcación pesquera POLAR I de matrícula CO-14443-PM, en el extremo referido a la capacidad de bodega de 375.84 m3 a 340.00 m3.</t>
  </si>
  <si>
    <t>003268-2018</t>
  </si>
  <si>
    <t>013-2018-PRODUCE/DECHDI-mmejia</t>
  </si>
  <si>
    <t>028-2018-PRODUCE/DECHDI-jdelatorre</t>
  </si>
  <si>
    <t>131-2018-PRODUCE/DGPCHDI</t>
  </si>
  <si>
    <t>CORPORACIÓN ECUATORIANA DE PESCA ECUAOCEANICA S.A.</t>
  </si>
  <si>
    <t>Otorgar a CORPORACIÓN ECUATORIANA DE PESCA ECUAOCEANICA S.A., permiso de pesca para operar la embarcación pesquera de cerco de bandera ecuatoriana denominada MARIA ISABEL, en la extracción del recurso Atún con destino al consumo humano directo.</t>
  </si>
  <si>
    <t>170845-2017</t>
  </si>
  <si>
    <t>020-2018-PRODUCE/DECHDI-jdelatorre</t>
  </si>
  <si>
    <t>132-2018-PRODUCE/DGPCHDI</t>
  </si>
  <si>
    <t>Aprobar a favor de AMERICA GLOBAL S.A.C. el cambio de titular del permiso de pesca de la embarcación pesquera ALONDRA de matrícula HO-23545-CM, para la extracción de anchoveta con destino al consumo humano directo; sin perjuicio de los derechos de extracción de los demás recursos para consumo humano directo autorizados por RD. N° 616-2017-PRODUCE/DGPCHDI</t>
  </si>
  <si>
    <t>130310-2017</t>
  </si>
  <si>
    <t>007-2018-PRODUCE/DECHDI-jbarrientosh</t>
  </si>
  <si>
    <t>133-2018-PRODUCE/DGPCHDI</t>
  </si>
  <si>
    <t>PESQUERA ANAMAR S.A.C.</t>
  </si>
  <si>
    <t>Otorgar a PESQUERA ANAMAR S.A.C. permiso de pesca de menor escala para operar la embarcación pesquera MIGUEL ANGEL con matrícula CE-22949-CM y 32.32 m3 de capacidad de bodega.</t>
  </si>
  <si>
    <t>130309-2017</t>
  </si>
  <si>
    <t>006-2018-PRODUCE/DECHDI-jbarrientosh</t>
  </si>
  <si>
    <t>134-2018-PRODUCE/DGPCHDI</t>
  </si>
  <si>
    <t>Otorgar a PESQUERA ANAMAR S.A.C. permiso de pesca de menor escala para operar la embarcación pesquera MIGUEL ANGEL I con matrícula CE-22950-CM y 32.32 m3 de capacidad de bodega.</t>
  </si>
  <si>
    <t>137837-2017</t>
  </si>
  <si>
    <t>019-2018-PRODUCE/DECHDI-knunezv</t>
  </si>
  <si>
    <t>135-2018-PRODUCE/DGPCHDI</t>
  </si>
  <si>
    <t>JUAN FERNANDO PANTA RUIZ, FERNANDO ALEXANDER PANTA SAMILLAN y KARINA JANINA PANTA PERICHE</t>
  </si>
  <si>
    <t>Rectificar el error material contenido en el artículo 1 de la Reslución Directoral N° 354-2013-PRODUCE/DGCHD, referido al nombre de uno de los cotitulares del permiso de pesca. Adecuar el permiso de pesca otorgado mediante Reslución Directoral N° 354-2013-PRODUCE/DGCHD al ROP del recurso anchoveta.</t>
  </si>
  <si>
    <t>136170-2017</t>
  </si>
  <si>
    <t>048-2018-PRODUCE/DECHDI-knunezv</t>
  </si>
  <si>
    <t>136-2018-PRODUCE/DGPCHDI</t>
  </si>
  <si>
    <t>MARUJA OLGA TINCO SOTO</t>
  </si>
  <si>
    <t>Declarar IMPROCEDENTE la solicitud de permiso de pesca de menor escala para operar la embarcación pesquera DIOS ME LO DIO de matrícula CO-24213-BM, para la extracción del recurso anchoveta para consumo humano directo.</t>
  </si>
  <si>
    <t>122555-2017</t>
  </si>
  <si>
    <t>001-2018-PRODUCE/DECHDI-jbarrientosh</t>
  </si>
  <si>
    <t>137-2018-PRODUCE/DGPCHDI</t>
  </si>
  <si>
    <t>EMPRESA PESQUERA A&amp;M S.A.C.</t>
  </si>
  <si>
    <t>Otorgar a EMPRESA PESQUERA A&amp;M S.A.C. permiso de pesca de menor escala para operar la embarcación pesquera M. ANTONELLA con matrícula CE-17445-CM.</t>
  </si>
  <si>
    <t>124827-2017</t>
  </si>
  <si>
    <t>002-2018-PRODUCE/DECHDI-jbarrientosh</t>
  </si>
  <si>
    <t>138-2018-PRODUCE/DGPCHDI</t>
  </si>
  <si>
    <t>Otorgar a EMPRESA PESQUERA A&amp;M S.A.C. permiso de pesca de menor escala para operar la embarcación pesquera FABIO ANTONIO con matrícula CO-28657-CM.</t>
  </si>
  <si>
    <t>157978-2017</t>
  </si>
  <si>
    <t>001-2018-PRODUCE/DECHDI-dechdi_temp05</t>
  </si>
  <si>
    <t>139-2018-PRODUCE/DGPCHDI</t>
  </si>
  <si>
    <t>Aclarar que el procedimiento administrativo sancionador al que se refiere el artículo 5 de la RD. N° 527-2017-PRODUCE/DGPCHDI, es el procedimiento recursal de apelación seguido por el señor FERNANDO RICHARD BARRETO PAREDES, ante el Consejo de Apelación y Sanciones, contra la RD. N° 055-2017-PRODUCE/DGS.</t>
  </si>
  <si>
    <t>011546-2018</t>
  </si>
  <si>
    <t>022-2018-PRODUCE/DECHDI-mmejia</t>
  </si>
  <si>
    <t>034-2018-PRODUCE/DECHDI-ariost</t>
  </si>
  <si>
    <t>140-2018-PRODUCE/DGPCHDI</t>
  </si>
  <si>
    <t>CAPITAL PROPERTY INTERNATIONAL INC</t>
  </si>
  <si>
    <t>Otorgar a CAPITAL PROPERTY INTERNATIONAL INC, permiso de pesca para operar la embarcación pesquera de cerco de bandera panameña denominada DIVA MARIA, en la extracción del recurso Atún con destino al consumo humano directo.</t>
  </si>
  <si>
    <t>10321-2018</t>
  </si>
  <si>
    <t>002-2018-PRODUCE/DPCHDI-zquispe</t>
  </si>
  <si>
    <t>008-2018-PRODUCE/DPCHDI-yquinonesc</t>
  </si>
  <si>
    <t>141-2018-PRODUCE/DGPCHDI</t>
  </si>
  <si>
    <t>Otorgar a INVERSIONES PESQUERAS LIGURIA S.A.C., autorización para la instalación de plantas de procesamiento pesquero para la producción de congelado, enlatado y harina residual con capacidades instaladas de 42424 t/día, 3800 cajas/turno y 9 t/h, respectivamente, ubicadas en el Callao</t>
  </si>
  <si>
    <t>008452-2018</t>
  </si>
  <si>
    <t>052-2018-PRODUCE/DECHDI-knunezv</t>
  </si>
  <si>
    <t>142-2018-PRODUCE/DGPCHDI</t>
  </si>
  <si>
    <t>ANTONIO ECA SANCHEZ y LUZ MARIA JACINTO PANTA</t>
  </si>
  <si>
    <t>Dejar sin efecto el artículo 2 de la RD. N° 524-2017-PRODUCE/DGPCHDI, que dispuso determinado condicionamiento a la vigencia del permiso de pesca otorgado por el artículo 1 de dicha resolución directoral a favor de ANTONIO ECA SANCHEZ y LUZ MARIA JACINTO PANTA.</t>
  </si>
  <si>
    <t>005971-2018</t>
  </si>
  <si>
    <t>024-2018-PRODUCE/DECHDI-mmejia</t>
  </si>
  <si>
    <t>009-2018-PRODUCE/DECHDI-cgonzalez</t>
  </si>
  <si>
    <t>143-2018-PRODUCE/DGPCHDI</t>
  </si>
  <si>
    <t>INTELPESCA S.A.</t>
  </si>
  <si>
    <t>Otorgar a INTELPESCA S.A., permiso de pesca para operar la embarcación pesquera de cerco de bandera ecuatoriana denominada CONNIE JEAN TWO, en la extracción del recurso Atún con destino al consumo humano directo</t>
  </si>
  <si>
    <t>164181-2017</t>
  </si>
  <si>
    <t>051-2018-PRODUCE/DECHDI-knunezv</t>
  </si>
  <si>
    <t>144-2018-PRODUCE/DGPCHDI</t>
  </si>
  <si>
    <t>Dejar sin efecto el artículo 2 de la Resolución Directoral N° 247-2017-PRODUCE/DGPCHDI, que dispuso determinado condicionamiento a la vigencia del permiso de pesca a que se refiere el artículo 1 de dicha resolución directoral, otorgado a favor de PESQUERA ARTESANAL SAN LORENZO S.A.C. para operar la E/P LA LURY de matrícula PL-28541-CM.</t>
  </si>
  <si>
    <t>164170-2017</t>
  </si>
  <si>
    <t>050-2018-PRODUCE/DECHDI-knunezv</t>
  </si>
  <si>
    <t>145-2018-PRODUCE/DGPCHDI</t>
  </si>
  <si>
    <t>Dejar sin efecto el artículo 2 de la Resolución Directoral N° 279-2017-PRODUCE/DGPCHDI, que dispuso determinado condicionamiento a la vigencia del permiso de pesca a que se refiere el artículo 1 de dicha resolución directoral, otorgado a favor de INVERSIONES PESQUERAS LIGURIA S.A.C. para operar la E/P MARIA VIRGINIA de matrícula PT-30081-CM.</t>
  </si>
  <si>
    <t>144221-2017</t>
  </si>
  <si>
    <t>033-2017-PRODUCE/DECHDI-pencinas</t>
  </si>
  <si>
    <t>030-2018-PRODUCE/DECHDI-jdelatorre</t>
  </si>
  <si>
    <t>146-2018-PRODUCE/DGPCHDI</t>
  </si>
  <si>
    <t>PEDRO CELESTINO PERICHE ECA, JULIA PANTA DE PERICHE, JOSE ANDRES PANTA PANTA y MARIA CANDIDA PANTA PERICHE</t>
  </si>
  <si>
    <t>N° 64 OTORGAMIENTO DEL PERMISO DE PESCA PARA LA EXTRACCIÓN INDUSTRIAL PESQUERA CON DESTINO AL CONSUMO HUMANO INDIRECTO.</t>
  </si>
  <si>
    <t>Otorgar a PEDRO CELESTINO PERICHE ECA, JULIA PANTA DE PERICHE, JOSE ANDRES PANTA PANTA y MARIA CANDIDA PANTA PERICHE permiso de pesca para realizar actividad extractiva del recurso anchoveta con destino al consumo humano indirecto con la embarcación pesquera SIEMPRE MI HERNANCITO II con matrícula PT-54871-PM y 86.01 m3 de capacida de bodega.</t>
  </si>
  <si>
    <t>006529-2018</t>
  </si>
  <si>
    <t>053-2018-PRODUCE/DECHDI-knunezv</t>
  </si>
  <si>
    <t>147-2018-PRODUCE/DGPCHDI</t>
  </si>
  <si>
    <t>GUZMAN LUCIANO TEODORO INOCENTE</t>
  </si>
  <si>
    <t>Dejar sin efecto el artículo 4 de la Resolución Directoral N° 409-2017-PRODUCE/DGPCHDI, que dispuso determinado condicionamiento a la vigencia del permiso de pesca otorgado para operar la embarcación pesquera SAN MARTIN DE PORRAS de matrícula PT-3423-BM.</t>
  </si>
  <si>
    <t>001393-2018</t>
  </si>
  <si>
    <t>031-2018-PRODUCE/DECHDI-csaenz</t>
  </si>
  <si>
    <t>036-2018-PRODUCE/DECHDI-ariost</t>
  </si>
  <si>
    <t>148-2018-PRODUCE/DGPCHDI</t>
  </si>
  <si>
    <t>TROPICFISH S.A.C.</t>
  </si>
  <si>
    <t>Otorgar a favor de TROPICFISH S.A.C. autorización para la importación de 2271 especies hidrobiológicas vivas, para fines de recreación y/o difusión cultural y comercial.</t>
  </si>
  <si>
    <t>005975-2018</t>
  </si>
  <si>
    <t>018-2018-PRODUCE/DECHDI-mmejia</t>
  </si>
  <si>
    <t>035-2018-PRODUCE/DECHDI-ariost</t>
  </si>
  <si>
    <t>149-2018-PRODUCE/DGPCHDI</t>
  </si>
  <si>
    <t>ECUAVESSEL S.A.</t>
  </si>
  <si>
    <t>Otorgar a ECUAVESSEL S.A., permiso de pesca para operar la embarcación pesquera de cerco de bandera ecuatoriana denominada AMALIS, en la extracción del recurso Atún con destino al consumo humano directo.</t>
  </si>
  <si>
    <t>009-2018-PRODUCE/DECHDI-jbarrientosh</t>
  </si>
  <si>
    <t>150-2018-PRODUCE/DGPCHDI</t>
  </si>
  <si>
    <t>Adecuar el permiso de pesca a que se refiere la Resolución Directoral N° 126-2014-PRODUCE/DGCHD a favor de PESQUERA KEOPS S.A.C. al ROP del recurso anchoveta, por tanto el permiso de menor escala para operar la embarcación pesquera TIMOTEO II de matrícula CO-27032-CM, comprende el recurso anchoveta con destino al consumo humano directo.</t>
  </si>
  <si>
    <t>012-2018-PRODUCE/DECHDI-jbarrientosh</t>
  </si>
  <si>
    <t>151-2018-PRODUCE/DGPCHDI</t>
  </si>
  <si>
    <t>Adecuar el permiso de pesca a que se refiere la Resolución Directoral N° 290-2013-PRODUCE/DGCHD a favor de PESQUERA KEOPS S.A.C. al ROP del recurso anchoveta, por tanto el permiso de menor escala para operar la embarcación pesquera CELESTINA I de matrícula IO-23623-CM, comprende el recurso anchoveta con destino al consumo humano directo.</t>
  </si>
  <si>
    <t>010-2018-PRODUCE/DECHDI-jbarrientosh</t>
  </si>
  <si>
    <t>152-2018-PRODUCE/DGPCHDI</t>
  </si>
  <si>
    <t>Adecuar el permiso de pesca a que se refiere la Resolución Directoral N° 212-2014-PRODUCE/DGCHD a favor de PESQUERA KEOPS S.A.C. al ROP del recurso anchoveta, por tanto el permiso de menor escala para operar la embarcación pesquera BELISSA de matrícula HO-1766-CM, comprende el recurso anchoveta con destino al consumo humano directo.</t>
  </si>
  <si>
    <t>164586-2017</t>
  </si>
  <si>
    <t>054-2018-PRODUCE/DECHDI-knunezv</t>
  </si>
  <si>
    <t>153-2018-PRODUCE/DGPCHDI</t>
  </si>
  <si>
    <t>Dejar sin efecto el artículo 3 de la Resolución Directoral N° 236-2017-PRODUCE/DGPCHDI, que dispuso cierto condicionamiento a la vigencia del permiso de pesca a que se refiere en el artículo 1 de dicha resolución directoral, para operar la embarcación pesquera LOBO II de matrícula PT-23352-CM.</t>
  </si>
  <si>
    <t>011-2018-PRODUCE/DECHDI-jbarrientosh</t>
  </si>
  <si>
    <t>154-2018-PRODUCE/DGPCHDI</t>
  </si>
  <si>
    <t>Adecuar el permiso de pesca a que se refiere la Resolución Directoral N° 281-2014-PRODUCE/DGCHD a favor de PESQUERA KEOPS S.A.C. al ROP del recurso anchoveta, por tanto el permiso de menor escala para operar la embarcación pesquera LUCERITO de matrícula HO-28831-CM, comprende el recurso anchoveta con destino al consumo humano directo.</t>
  </si>
  <si>
    <t>008-2018-PRODUCE/DECHDI-jbarrientosh</t>
  </si>
  <si>
    <t>155-2018-PRODUCE/DGPCHDI</t>
  </si>
  <si>
    <t>Adecuar el permiso de pesca a que se refiere la Resolución Directoral N° 382-2013-PRODUCE/DGCHD a favor de PESQUERA KEOPS S.A.C. al ROP del recurso anchoveta, por tanto el permiso de menor escala para operar la embarcación pesquera KIKO I de matrícula CE-0969-CM, comprende el recurso anchoveta con destino al consumo humano directo.</t>
  </si>
  <si>
    <t>014-2018-PRODUCE/DECHDI-jbarrientosh</t>
  </si>
  <si>
    <t>156-2018-PRODUCE/DGPCHDI</t>
  </si>
  <si>
    <t>Adecuar el permiso de pesca a que se refiere la RD. N° 278-2013-PRODUCE/DGCHD a favor de PESQUERA KEOPS S.A.C. al ROP del recurso anchoveta, por tanto el permiso de menor escala para operar la embarcación pesquera FERNANDOS III (PT-4569-BM), comprende el recurso anchoveta con destino al consumo humano directo.</t>
  </si>
  <si>
    <t>137813-2017</t>
  </si>
  <si>
    <t>055-2018-PRODUCE/DECHDI-knunezv</t>
  </si>
  <si>
    <t>157-2018-PRODUCE/DGPCHDI</t>
  </si>
  <si>
    <t>NERY QUIROZ DE GUANILO</t>
  </si>
  <si>
    <t>Declara IMPROCEDENTE la solicitud de otorgamiento de permiso de pesca de menor escala para operar la embarcación pesquera DON TOMAS de matrícula CO-30969-BM para la extracción del recurso anchoveta para consumo humano directo, presentada por NERY QUIROZ DE GUANILO.</t>
  </si>
  <si>
    <t>112673-2017</t>
  </si>
  <si>
    <t>056-2018-PRODUCE/DECHDI-knunezv</t>
  </si>
  <si>
    <t>158-2018-PRODUCE/DGPCHDI</t>
  </si>
  <si>
    <t>JUANA LORO FIESTAS</t>
  </si>
  <si>
    <t>Declara IMPROCEDENTE la solicitud de otorgamiento de permiso de pesca de menor escala para operar la embarcación pesquera JUAN CARLOS de matrícula PT-32613-CM para la extracción del recurso anchoveta para consumo humano directo, presentada por JUANA LORO FIESTAS.</t>
  </si>
  <si>
    <t>138711-2017</t>
  </si>
  <si>
    <t>013-2018-PRODUCE/DECHDI-jbarrientosh</t>
  </si>
  <si>
    <t>159-2018-PRODUCE/DGPCHDI</t>
  </si>
  <si>
    <t>LUCY ELVIRA FIESTAS PUESCAS Y TOMASITA LOZANO LOPEZ</t>
  </si>
  <si>
    <t>Declara IMPROCEDENTE la solicitud de otorgamiento de permiso de pesca de menor escala para operar la embarcación pesquera CARLOS DANIEL de matrícula CO-24971-BM para la extracción del recurso anchoveta para consumo humano directo, presentada por LUCY ELVIRA FIESTAS PUESCAS Y TOMASITA LOZANO LOPEZ</t>
  </si>
  <si>
    <t>138717-2017</t>
  </si>
  <si>
    <t>005-2018-PRODUCE/DECHDI-jbarrientosh</t>
  </si>
  <si>
    <t>160-2018-PRODUCE/DGPCHDI</t>
  </si>
  <si>
    <t>GABRIEL ANTONIO REYES PEREZ</t>
  </si>
  <si>
    <t>Declara IMPROCEDENTE la solicitud de otorgamiento de permiso de pesca de menor escala para operar la embarcación pesquera LUCIA de matrícula PS-30001-BM para la extracción del recurso anchoveta para consumo humano directo, presentada por GABRIEL ANTONIO REYES PEREZ.</t>
  </si>
  <si>
    <t>008953-2018
014666-2018</t>
  </si>
  <si>
    <t>019-2018-PRODUCE/DECHDI-mmejia</t>
  </si>
  <si>
    <t>011-2018-PRODUCE/DECHDI-cgonzalez</t>
  </si>
  <si>
    <t>161-2018-PRODUCE/DGPCHDI</t>
  </si>
  <si>
    <t>MARITIMA ECUATORIAL S.A. ECUAMARITIMA</t>
  </si>
  <si>
    <t>Otorgar a MARITIMA ECUATORIAL S.A. ECUA,ARITIMA, permiso de pesca para operar la embarcación pesquera de cerco de bandera ecuatoriana denominada EMILIO, en la extracción del recurso Atún con destino al consumo humano directo.</t>
  </si>
  <si>
    <t>108533-2017</t>
  </si>
  <si>
    <t>060-2018-PRODUCE/DECHDI-knunezv</t>
  </si>
  <si>
    <t>162-2018-PRODUCE/DGPCHDI</t>
  </si>
  <si>
    <t>ANGEL MARTIN TANG SOLIS</t>
  </si>
  <si>
    <t>Declarar IMPROCEDENTE la solicitud de otorgamiento de permiso de pesca de menor escala para operar la embarcación pesquera ALEJANDRA de matrícula CE-32279-CM para la extracción del recurso anchoveta para consumo humano directo.</t>
  </si>
  <si>
    <t>093712-2017</t>
  </si>
  <si>
    <t>059-2018-PRODUCE/DECHDI-knunezv</t>
  </si>
  <si>
    <t>163-2018-PRODUCE/DGPCHDI</t>
  </si>
  <si>
    <t>ALBERTO MARTIN BUONAMICI SACO y PATRICIO ATICUS BRACAMONTE MONTES</t>
  </si>
  <si>
    <t>Declarar IMPROCEDENTE la solicitud de otorgamiento de permiso de pesca de menor escala para operar la embarcación pesquera EL NAZARENO II de matrícula CO-38017-CM para la extracción del recurso anchoveta para consumo humano directo.</t>
  </si>
  <si>
    <t>142319-2017</t>
  </si>
  <si>
    <t>049-2018-PRODUCE/DECHDI-knunezv</t>
  </si>
  <si>
    <t>164-2018-PRODUCE/DGPCHDI</t>
  </si>
  <si>
    <t>Dejar sin efecto el artículo 2 de la Resolución Directoral N° 217-2017-PRODUCE/DGPCHDI, que dispuso determinado condicionamiento a la vigencia del permiso de pesca otorgado en el artículo 1 de dicha resolución directoral, para operar la embarcación pesquera BRISA DEL MAR de matrícula CE-28393-CM</t>
  </si>
  <si>
    <t>138290-2017</t>
  </si>
  <si>
    <t>003-2018-PRODUCE/DECHDI-jbarrientosh</t>
  </si>
  <si>
    <t>165-2018-PRODUCE/DGPCHDI</t>
  </si>
  <si>
    <t>JUAN HÉCTOR SANTISTEBAN BANCES</t>
  </si>
  <si>
    <t>Declarar IMPROCEDENTE la solicitud de otorgamiento de permiso de pesca de menor escala para operar la embarcación pesquera HECTOR de matrícula HO-1179-CM para la extracción del recurso anchoveta para consumo humano directo.</t>
  </si>
  <si>
    <t>108538-2017</t>
  </si>
  <si>
    <t>058-2018-PRODUCE/DECHDI-knunezv</t>
  </si>
  <si>
    <t>166-2018-PRODUCE/DGPCHDI</t>
  </si>
  <si>
    <t>Declarar IMPROCEDENTE la solicitud de otorgamiento de permiso de pesca de menor escala para operar la embarcación pesquera SANTIAGUITO I de matrícula CO-21153-CM para la extracción del recurso anchoveta para consumo humano directo.</t>
  </si>
  <si>
    <t>133274-2017</t>
  </si>
  <si>
    <t>057-2018-PRODUCE/DECHDI-knunezv</t>
  </si>
  <si>
    <t>167-2018-PRODUCE/DGPCHDI</t>
  </si>
  <si>
    <t>JOSÉ CARLOS PANTA PANTA y WALTER HERNAN PANTA PANTA</t>
  </si>
  <si>
    <t>Declarar IMPROCEDENTE la solicitud de otorgamiento de permiso de pesca de menor escala para operar la embarcación pesquera DIEGO I de matrícula TA-35781-CM para la extracción del recurso anchoveta para consumo humano directo.</t>
  </si>
  <si>
    <t>139205-2017</t>
  </si>
  <si>
    <t>018-2018-PRODUCE/DECHDI-jbarrientosh</t>
  </si>
  <si>
    <t>168-2018-PRODUCE/DGPCHDI</t>
  </si>
  <si>
    <t>ROSA ELENA VITE CHEVEZ</t>
  </si>
  <si>
    <t>Declarar IMPROCEDENTE la solicitud de otorgamiento de permiso de pesca de menor escala para operar la embarcación pesquera AMAZONAS 6 de matrícula PT-29296-CM para la extracción del recurso anchoveta para consumo humano directo.</t>
  </si>
  <si>
    <t>137564-2017</t>
  </si>
  <si>
    <t>017-2018-PRODUCE/DECHDI-jbarrientosh</t>
  </si>
  <si>
    <t>169-2018-PRODUCE/DGPCHDI</t>
  </si>
  <si>
    <t>HOMERO WILFREDO NUREÑA LEON</t>
  </si>
  <si>
    <t>Declarar IMPROCEDENTE la solicitud de otorgamiento de permiso de pesca de menor escala para operar la embarcación pesquera EL SEÑOR ES MI PARTOR de matrícula PL-20293-CM para la extracción del recurso anchoveta para consumo humano directo.</t>
  </si>
  <si>
    <t>136164-2017</t>
  </si>
  <si>
    <t>015-2018-PRODUCE/DECHDI-jbarrientosh</t>
  </si>
  <si>
    <t>170-2018-PRODUCE/DGPCHDI</t>
  </si>
  <si>
    <t>RAMON CHAVEZ SERNAQUE</t>
  </si>
  <si>
    <t>Declarar IMPROCEDENTE la solicitud de otorgamiento de permiso de pesca de menor escala para operar la embarcación pesquera MILAGROS de matrícula CO-30224-CM para la extracción del recurso anchoveta para consumo humano directo.</t>
  </si>
  <si>
    <t>097454-2017</t>
  </si>
  <si>
    <t>016-2018-PRODUCE/DECHDI-jbarrientosh</t>
  </si>
  <si>
    <t>171-2018-PRODUCE/DGPCHDI</t>
  </si>
  <si>
    <t>JUAN OSWALDO CALDAS MARTINEZ</t>
  </si>
  <si>
    <t>Declarar IMPROCEDENTE la solicitud de otorgamiento de permiso de pesca de menor escala para operar la embarcación pesquera VICTOR OSWALDO de matrícula CE-22253-CM para la extracción del recurso anchoveta para consumo humano directo.</t>
  </si>
  <si>
    <t>151327-2017</t>
  </si>
  <si>
    <t>039-2018-PRODUCE/DECHDI-csaenz</t>
  </si>
  <si>
    <t>048-2018-PRODUCE/DECHDI-ariost</t>
  </si>
  <si>
    <t>172-2018-PRODUCE/DGPCHDI</t>
  </si>
  <si>
    <t>PROGRAMA NACIONAL DE SANEAMIENTO URBANO</t>
  </si>
  <si>
    <t>Otorgar al PROGRAMA NACIONAL DE SANEAMIENTO URBANO, autorización para efectuar investigación pesquera con extracción de muestras de especímenes hidrobiológicos, sin valor comercial y sin uso de embarcación pesquera.</t>
  </si>
  <si>
    <t>147514-2017</t>
  </si>
  <si>
    <t>047-2018-PRODUCE/DECHDI-csaenz</t>
  </si>
  <si>
    <t>052-2018-PRODUCE/DECHDI-ariost</t>
  </si>
  <si>
    <t>173-2018-PRODUCE/DGPCHDI</t>
  </si>
  <si>
    <t>ENERGETICA MONZON S.A.C.</t>
  </si>
  <si>
    <t>Otorgar a ENERGETICA MONZON S.A.C., autorización para efectuar investigación pesquera con extracción de muestras de especímenes hidrobiológicos, sin valor comercial y sin uso de embarcación pesquera.</t>
  </si>
  <si>
    <t>139213-2017</t>
  </si>
  <si>
    <t>062-2018-PRODUCE/DECHDI-knunezv</t>
  </si>
  <si>
    <t>174-2018-PRODUCE/DGPCHDI</t>
  </si>
  <si>
    <t>FELÍCITA CONSUELO LÉVANO PIZARRO</t>
  </si>
  <si>
    <t>Declarar IMPROCEDENTE la solicitud de otorgamiento de permiso de pesca de menor escala para operar la embarcación pesquera MACHAQUITO de matrícula CO-29601-CM, para la extracción del recurso anchoveta para consumo humano directo.</t>
  </si>
  <si>
    <t>139172-2017</t>
  </si>
  <si>
    <t>064-2018-PRODUCE/DECHDI-knunezv</t>
  </si>
  <si>
    <t>175-2018-PRODUCE/DGPCHDI</t>
  </si>
  <si>
    <t>Declarar IMPROCEDENTE la solicitud de otorgamiento de permiso de pesca de menor escala para operar la embarcación pesquera MI MARIA JOSE I de matrícula PT-29812-CM, para la extracción del recurso anchoveta para consumo humano directo.</t>
  </si>
  <si>
    <t>139515-2017</t>
  </si>
  <si>
    <t>046-2018-PRODUCE/DECHDI-csaenz</t>
  </si>
  <si>
    <t>050-2018-PRODUCE/DECHDI-ariost</t>
  </si>
  <si>
    <t>176-2018-PRODUCE/DGPCHDI</t>
  </si>
  <si>
    <t>RIO TINTO MINERA PERU LIMITADA S.A.C.</t>
  </si>
  <si>
    <t>Otorgar a RIO TINTO MINERA PERU S.A.C., autorización para efectuar investigación pesquera con extracción de muestras de especímenes hidrobiológicos, sin valor comercial y sin uso de embarcación pesquera.</t>
  </si>
  <si>
    <t>062369-2017</t>
  </si>
  <si>
    <t>040-2018-PRODUCE/DECHDI-csaenz</t>
  </si>
  <si>
    <t>049-2018-PRODUCE/DECHDI-ariost</t>
  </si>
  <si>
    <t>177-2018-PRODUCE/DGPCHDI</t>
  </si>
  <si>
    <t>Otorgar a COMPAÑÍA MINERA PODEROSA S.A., autorización para efectuar investigación pesquera con extracción de muestras de especímenes hidrobiológicos, sin valor comercial y sin uso de embarcación pesquera.</t>
  </si>
  <si>
    <t>135529-2017</t>
  </si>
  <si>
    <t>033-2018-PRODUCE/DECHDI-csaenz</t>
  </si>
  <si>
    <t>051-2018-PRODUCE/DECHDI-ariost</t>
  </si>
  <si>
    <t>178-2018-PRODUCE/DGPCHDI</t>
  </si>
  <si>
    <t>CAHKANA RESOURCES S.A.C.</t>
  </si>
  <si>
    <t>Otorgar a CAHKANA RESOURCES S.A.C., autorización para efectuar investigación pesquera con extracción de muestras de especímenes hidrobiológicos, sin valor comercial y sin uso de embarcación pesquera.</t>
  </si>
  <si>
    <t>146724-2017</t>
  </si>
  <si>
    <t>043-2018-PRODUCE/DECHDI-csaenz</t>
  </si>
  <si>
    <t>047-2018-PRODUCE/DECHDI-ariost</t>
  </si>
  <si>
    <t>179-2018-PRODUCE/DGPCHDI</t>
  </si>
  <si>
    <t>137567-2017</t>
  </si>
  <si>
    <t>023-2018-PRODUCE/DECHDI-jbarrientosh</t>
  </si>
  <si>
    <t>180-2018-PRODUCE/DGPCHDI</t>
  </si>
  <si>
    <t>CARLOS ALBERTO GONZALES ARAUJO</t>
  </si>
  <si>
    <t>Declara IMPROCEDENTE la solicitud de otorgamiento de permiso de pesca de menor escala para operar la embarcación pesquera LA MARY de matrícula PL-28708-CM, para la extracción de anchoveta para consumo humano directo.</t>
  </si>
  <si>
    <t>120648-2017</t>
  </si>
  <si>
    <t>020-2018-PRODUCE/DECHDI-jbarrientosh</t>
  </si>
  <si>
    <t>181-2018-PRODUCE/DGPCHDI</t>
  </si>
  <si>
    <t>LUIS ALBERTO VITE PINGO</t>
  </si>
  <si>
    <t>Declara IMPROCEDENTE la solicitud de otorgamiento de permiso de pesca de menor escala para operar la embarcación pesquera ROSSY MAR de matrícula CO-21025-CM, para la extracción de anchoveta para consumo humano directo.</t>
  </si>
  <si>
    <t>015119-2018</t>
  </si>
  <si>
    <t>073-2018-PRODUCE/DECHDI-knunezv</t>
  </si>
  <si>
    <t>182-2018-PRODUCE/DGPCHDI</t>
  </si>
  <si>
    <t>CORPORACIÓN SAMIRA S.A.C.</t>
  </si>
  <si>
    <t>Dejar sin efecto el artículo 3 de la RD. N° 660-2017-PRODUCE/DGPCHDI, que dispuso cierto condicionamiento a la vigencia del permiso de pesca a que se refiere el artículo 1 de dicha resolución directoral, para operar la embarcación pesquera DON CHANO de matrícula IO-0951-CM.</t>
  </si>
  <si>
    <t>183177-2017</t>
  </si>
  <si>
    <t>070-2018-PRODUCE/DECHDI-knunezv</t>
  </si>
  <si>
    <t>183-2018-PRODUCE/DGPCHDI</t>
  </si>
  <si>
    <t>Dejar sin efecto el artículo 3 de la RD. N° 237-2017-PRODUCE/DGPCHDI, que dispuso cierto condicionamiento a la vigencia del permiso de pesca a que se refiere el artículo 1 de dicha resolución directoral, para operar la embarcación pesquera AMAZONAS 9 de matrícula TA-29396-CM.</t>
  </si>
  <si>
    <t>015389-2018</t>
  </si>
  <si>
    <t>072-2018-PRODUCE/DECHDI-knunezv</t>
  </si>
  <si>
    <t>184-2018-PRODUCE/DGPCHDI</t>
  </si>
  <si>
    <t>Dejar sin efecto el artículo 3 de la RD. N° 461-2017-PRODUCE/DGPCHDI, que dispuso cierto condicionamiento a la vigencia del permiso de pesca a que se refiere el artículo 1 de dicha resolución directoral, para operar la embarcación pesquera SEÑOR CAUTIVO II de matrícula PT-5380-CM.</t>
  </si>
  <si>
    <t>183181-2017</t>
  </si>
  <si>
    <t>071-2018-PRODUCE/DECHDI-knunezv</t>
  </si>
  <si>
    <t>185-2018-PRODUCE/DGPCHDI</t>
  </si>
  <si>
    <t>Dejar sin efecto el artículo 3 de la RD. N° 229-2017-PRODUCE/DGPCHDI, que dispuso cierto condicionamiento a la vigencia del permiso de pesca a que se refiere el artículo 1 de dicha resolución directoral, para operar la embarcación pesquera CABO BLANCO de matrícula CO-21718-CM.</t>
  </si>
  <si>
    <t>134567-2017</t>
  </si>
  <si>
    <t>024-2018-PRODUCE/DECHDI-jbarrientosh</t>
  </si>
  <si>
    <t>186-2018-PRODUCE/DGPCHDI</t>
  </si>
  <si>
    <t>MARTHA VIRGINIA VITE ZETA</t>
  </si>
  <si>
    <t>Declarar IMPROCEDENTE la solicitud de otorgamiento de permiso de pesca de menor escala para operar la embarcación pesquera JESUS NAZARENO de matrícula PT-4277-CM, para la extracción del recurso anchoveta para consumo humano directo.</t>
  </si>
  <si>
    <t>134555-2017</t>
  </si>
  <si>
    <t>025-2018-PRODUCE/DECHDI-jbarrientosh</t>
  </si>
  <si>
    <t>187-2018-PRODUCE/DGPCHDI</t>
  </si>
  <si>
    <t>ERIBERTO HILARIO JACINTO ZETA</t>
  </si>
  <si>
    <t>Declarar IMPROCEDENTE la solicitud de otorgamiento de permiso de pesca de menor escala para operar la embarcación pesquera PACIFICO I de matrícula PT-31403-CM, para la extracción del recurso anchoveta para consumo humano directo.</t>
  </si>
  <si>
    <t>138867-2017</t>
  </si>
  <si>
    <t>021-2018-PRODUCE/DECHDI-jbarrientosh</t>
  </si>
  <si>
    <t>188-2018-PRODUCE/DGPCHDI</t>
  </si>
  <si>
    <t>JESSICA ARACELI HUAPAYA DEL CASTILLO</t>
  </si>
  <si>
    <t>Declarar IMPROCEDENTE la solicitud de otorgamiento de permiso de pesca de menor escala para operar la embarcación pesquera ALEXANDER de matrícula CO-32210-CM, para la extracción del recurso anchoveta para consumo humano directo.</t>
  </si>
  <si>
    <t>136168-2017</t>
  </si>
  <si>
    <t>022-2018-PRODUCE/DECHDI-jbarrientosh</t>
  </si>
  <si>
    <t>189-2018-PRODUCE/DGPCHDI</t>
  </si>
  <si>
    <t>EDILBERTO RICARDO GUANILO LUNA</t>
  </si>
  <si>
    <t>Declarar IMPROCEDENTE la solicitud de otorgamiento de permiso de pesca de menor escala para operar la embarcación pesquera DORA de matrícula CO-29823-CM, para la extracción del recurso anchoveta para consumo humano directo.</t>
  </si>
  <si>
    <t>138520-2017</t>
  </si>
  <si>
    <t>068-2018-PRODUCE/DECHDI-knunezv</t>
  </si>
  <si>
    <t>190-2018-PRODUCE/DGPCHDI</t>
  </si>
  <si>
    <t>Declarar IMPROCEDENTE la solicitud de otorgamiento de permiso de pesca de menor escala para operar la embarcación pesquera MARIBEL II de matrícula CE-35412-CM, para la extracción del recurso anchoveta para consumo humano directo.</t>
  </si>
  <si>
    <t>014975-2018</t>
  </si>
  <si>
    <t>069-2018-PRODUCE/DECHDI-knunezv</t>
  </si>
  <si>
    <t>191-2018-PRODUCE/DGPCHDI</t>
  </si>
  <si>
    <t>JOSÉ ANTONIO FERNÁNDEZ DÁVILA ROSAS</t>
  </si>
  <si>
    <t>Dejar sin efecto el artículo 4 de la RD. N° 799-2017-PRODUCE/DGPCHDI, que dispuso cierto condicionamiento a la vigencia del permiso de pesca a que se refiere el artículo 1 de dicha resolución directoral, para operar la embarcación pesquera MEDITERRÁNEO de matrícula CE-2513-BM.</t>
  </si>
  <si>
    <t>174153-2017</t>
  </si>
  <si>
    <t>017-2018-PRODUCE/DECHDI-jcanchari</t>
  </si>
  <si>
    <t>192-2018-PRODUCE/DGPCHDI</t>
  </si>
  <si>
    <t>IMPROCEDENTE RECURSO DE RECONSIDERACIÓN</t>
  </si>
  <si>
    <t>Declarar IMPROCEDENTE el recurso de reconsideración planteado por la empresa LSA ENTERPRISES PERU S.A.C., contra la Resolución Directoral N° 658-2017-PRODUCE/DGPCHDI.</t>
  </si>
  <si>
    <t>002800-2018</t>
  </si>
  <si>
    <t>023-2018-PRODUCE/DECHDI-csaenz</t>
  </si>
  <si>
    <t>056-2018-PRODUCE/DECHDI-ariost</t>
  </si>
  <si>
    <t>193-2018-PRODUCE/DGPCHDI</t>
  </si>
  <si>
    <t>MODIFICAR ARTÍCULO 2 RD N° 515-2017 (se autorizó TUPA N°24)</t>
  </si>
  <si>
    <t>Modificar a solicitud de la empresa FACTORY FISH IMPORTER S.A.C., el artículo 2 de la Resolución Directoral N° 515-2017-PRODUCE/DGPCHDI.</t>
  </si>
  <si>
    <t>135382-2017</t>
  </si>
  <si>
    <t>075-2018-PRODUCE/DECHDI-knunezv</t>
  </si>
  <si>
    <t>194-2018-PRODUCE/DGPCHDI</t>
  </si>
  <si>
    <t>ZULLY ARLENE PINCHI RAMIREZ DE DEL CASTILLO</t>
  </si>
  <si>
    <t>Adecuar el permiso de pesca otorgado mediante RD. N° 298-2014-PRODUCE/DGCHD al ROP del recurso anchoveta para consumo humano directo, por tanto, la embarcación pesquera ORNELITA I de matrícula CE-22742-CM, comprende el recurso anchoveta con destino al consumo humano directo.</t>
  </si>
  <si>
    <t>130559-2017</t>
  </si>
  <si>
    <t>076-2018-PRODUCE/DECHDI-knunezv</t>
  </si>
  <si>
    <t>195-2018-PRODUCE/DGPCHDI</t>
  </si>
  <si>
    <t>EDITH ZORAIDA GONZALES ZARATE</t>
  </si>
  <si>
    <t>Declara IMPROCEDENTE la solicitud de otorgamiento de permiso de pesca de menor escala para operar la embarcación pesquera MAÑUCO I de matrícula CE-34166-CM, para la extracción del recurso anchoveta para consumo humano directo, presentado por EDITH ZORAIDA GONZALES ZARATE.</t>
  </si>
  <si>
    <t>132653-2017</t>
  </si>
  <si>
    <t>067-2018-PRODUCE/DECHDI-knunezv</t>
  </si>
  <si>
    <t>196-2018-PRODUCE/DGPCHDI</t>
  </si>
  <si>
    <t>Adecuar el permiso de pesca para operar la embarcación pesquera SANTO DOMINGO de matrícula CO-0044-BM, al ROP de la anchoveta. En consecuencia otorgar al señor SPIROS KALINICOS REAÑO permiso de pesca de menor escala para operar la citada embarcación para la extracción del recurso anchoveta y demás recursos con destino al consumo humano directo.</t>
  </si>
  <si>
    <t>011784-2018</t>
  </si>
  <si>
    <t>074-2018-PRODUCE/DECHDI-knunezv</t>
  </si>
  <si>
    <t>197-2018-PRODUCE/DGPCHDI</t>
  </si>
  <si>
    <t>ANGEL CARMEN ROBLES SANCHEZ y MARIA BETTY DOIG DE ROBLES</t>
  </si>
  <si>
    <t>Adecuar el permiso de pesca para operar la embarcación pesquera MI MARCELITA de matrícula PT-29640-CM, al ROP de la anchoveta. En consecuencia otorgar a favor de ANGEL CARMEN ROBLES SANCHEZ y MARIA BETTY DOIG DE ROBLES permiso de pesca de menor escala para operar la citada embarcación para la extracción del recurso anchoveta y demás recursos con destino al consumo humano directo.</t>
  </si>
  <si>
    <t>138938-2017</t>
  </si>
  <si>
    <t>026-2018-PRODUCE/DECHDI-jbarrientosh</t>
  </si>
  <si>
    <t>198-2018-PRODUCE/DGPCHDI</t>
  </si>
  <si>
    <t>Declarar IMPROCEDENTE la solicitud de otorgamiento de permiso de pesca de menor escala para operar la embarcación pesquera MANUELITO III de matrícula SE-00816-CM, presentada por LILIANA PEREZ ANDRADE.</t>
  </si>
  <si>
    <t>109667-2017</t>
  </si>
  <si>
    <t>027-2018-PRODUCE/DECHDI-jbarrientosh</t>
  </si>
  <si>
    <t>199-2018-PRODUCE/DGPCHDI</t>
  </si>
  <si>
    <t>JUANITA DEL MILAGRO SANTISTEBAN SIPION y MARIA ROSA SIPION DE SANTISTEBAN</t>
  </si>
  <si>
    <t>Declarar IMPROCEDENTE la solicitud de otorgamiento de permiso de pesca de menor escala para operar la embarcación pesquera ROSSINI I de matrícula CO-29824-CM, presentada por JUANITA DEL MILAGRO SANTISTEBAN SIPION y MARIA ROSA SIPION DE SANTISTEBAN.</t>
  </si>
  <si>
    <t>137636-2017</t>
  </si>
  <si>
    <t>028-2018-PRODUCE/DECHDI-jbarrientosh</t>
  </si>
  <si>
    <t>200-2018-PRODUCE/DGPCHDI</t>
  </si>
  <si>
    <t>JUAN PALMA BERNAL y MARGARITA ASUNCION LLUEN PALMA</t>
  </si>
  <si>
    <t>Declarar IMPROCEDENTE la solicitud de otorgamiento de permiso de pesca de menor escala para operar la embarcación pesquera ANDERSON de matrícula HO-29621-CM, presentada por JUAN PALMA BERNAL y MARGARITA ASUNCION LLUEN PALMA.</t>
  </si>
  <si>
    <t>143426-2017</t>
  </si>
  <si>
    <t>077-2018-PRODUCE/DECHDI-knunezv</t>
  </si>
  <si>
    <t>201-2018-PRODUCE/DGPCHDI</t>
  </si>
  <si>
    <t>Declarar IMPROCEDENTE la solicitud de otorgamiento de permiso de pesca de menor escala para operar la embarcación pesquera MI JEHOVA de matrícula CO-32383-CM, presentada por ANGEL MARTIN TANG SOLIS.</t>
  </si>
  <si>
    <t>139255-2017</t>
  </si>
  <si>
    <t>029-2018-PRODUCE/DECHDI-jbarrientosh</t>
  </si>
  <si>
    <t>202-2018-PRODUCE/DGPCHDI</t>
  </si>
  <si>
    <t>JAVIER JACINTO PANTA</t>
  </si>
  <si>
    <t>Adecuar el permiso de pesca otorgado mediante RD. N° 150-2013-PRODUCE/DGCHD al ROP del recurso anchoveta para consumo humano directo. El permiso de pesca de menor escala contenido en la mencionada resolución otorgado a JAVIER JACINTO PANTA para operar la embarcación DON DANIEL de matrícula CO-21126-CM, comprende el recurso anchoveta con destino al consumo humano directo.</t>
  </si>
  <si>
    <t>164691-2017</t>
  </si>
  <si>
    <t>035-2018-PRODUCE/DECHDI-jdelatorre</t>
  </si>
  <si>
    <t>203-2018-PRODUCE/DGPCHDI</t>
  </si>
  <si>
    <t>JOSE ROSARIO OROSCO CASTRO</t>
  </si>
  <si>
    <t>Declarar IMPROCEDENTE la solicitud de incremento de flota para la extracción de los recursos Atún, Jurel y Caballa con destino al consumo humano directo, respecto de la embarcación pesquera CRISTO MORADO de matrícula PL-4345-CM, presentada por JOSE ROSARIO OROSCO CASTRO.</t>
  </si>
  <si>
    <t>164689-2017</t>
  </si>
  <si>
    <t>034-2018-PRODUCE/DECHDI-jdelatorre</t>
  </si>
  <si>
    <t>204-2018-PRODUCE/DGPCHDI</t>
  </si>
  <si>
    <t>Declarar IMPROCEDENTE la solicitud de incremento de flota para la extracción de los recursos Atún, Jurel y Caballa con destino al consumo humano directo, respecto de la embarcación pesquera BRISA de matrícula PL-18434-CM, presentada por JOSE ROSARIO OROSCO CASTRO.</t>
  </si>
  <si>
    <t>153821-2017</t>
  </si>
  <si>
    <t>004-2018-PRODUCE/DECHDI-jbarrientosh</t>
  </si>
  <si>
    <t>205-2018-PRODUCE/DGPCHDI</t>
  </si>
  <si>
    <t>Adecuar el permiso de pesca otorgado mediante RD. N° 014-2014-PRODUCE/DGCHD, al ROP de la anchoveta. El permiso de menor escala otorgado a favor de PESCA Y TRANSPORTE S.A.C. para operar la embarcación pesquera MI CARMENCITA I de matrícula PT-3871-CM, comprende el recurso anchoveta con destino al consumo humano directo.</t>
  </si>
  <si>
    <t>R.V. N° 120-2017-PRODUCE/DVPA</t>
  </si>
  <si>
    <t>009-2018-PRODUCE/DPCHDI-yquinonesc</t>
  </si>
  <si>
    <t>206-2018-PRODUCE/DGPCHDI</t>
  </si>
  <si>
    <t>SUSPENDER POR ÚNICA VEZ LICENCIA DE OPERACIÓN</t>
  </si>
  <si>
    <t>Suspender por única vez, a solicitud de AUSTRAL GROUP S.A.A. la licencia de operación otorgada mediante RD. N° 599-2009-PRODUCE/DGEPP, respecto a la planta de procesamiento pesquero para la producción de harina de pescado ubicada en Huarmey.</t>
  </si>
  <si>
    <t>182583-2017</t>
  </si>
  <si>
    <t>031-2018-PRODUCE/DECHDI-jbarrientosh</t>
  </si>
  <si>
    <t>207-2018-PRODUCE/DGPCHDI</t>
  </si>
  <si>
    <t>Adecuar el permiso de pesca otorgado mediante RD. N° 353-2013-PRODUCE/DGCHD, al ROP de la anchoveta. El permiso de menor escala otorgado a favor de ANGELA GISELE GIONCADA LLANOS para operar la embarcación pesquera PELUSA I de matrícula PL-29327-CM, comprende el recurso anchoveta con destino al CHD</t>
  </si>
  <si>
    <t>078-2018-PRODUCE/DECHDI-knunezv</t>
  </si>
  <si>
    <t>208-2018-PRODUCE/DGPCHDI</t>
  </si>
  <si>
    <t>Declarar IMPROCEDENTE la solicitud de otorgamiento de permiso de pesca de menor escala para operar la embarcación pesquera RIO EUFRATES de matrícula CE-35478-CM, par ala extracción del recurso anchoveta para consumo humano directo.</t>
  </si>
  <si>
    <t>183292-2017</t>
  </si>
  <si>
    <t>052-2018-PRODUCE/DECHDI-csaenz</t>
  </si>
  <si>
    <t>057-2018-PRODUCE/DECHDI-ariost</t>
  </si>
  <si>
    <t>209-2018-PRODUCE/DGPCHDI</t>
  </si>
  <si>
    <t>MODIFICAR NOMBRE DE PLAN DE INVESTIGACIÓN</t>
  </si>
  <si>
    <t>Modificar a solicitud de PETROLIFERA PETROLEUM DEL PERU S.R.L. el nombre del plan de investigación contenido en el artículo 1 de la RD. N° 786-2017-PRODUCE/DGPCHDI.</t>
  </si>
  <si>
    <t>079-2018-PRODUCE/DECHDI-knunezv</t>
  </si>
  <si>
    <t>210-2018-PRODUCE/DGPCHDI</t>
  </si>
  <si>
    <t>MARIELLA CAROLINA BEATRIZ GRANDA ZAPATA</t>
  </si>
  <si>
    <t>Declarar IMPROCEDENTE la solicitud de permiso de pesca de menor escala para operar la embarcación pesquera PACIFICO 2 de matrícula CE-35613-CM para la extracción del recurso anchoveta con destino al consumo humano directo, solicitado por MARIELLA CAROLINA BEATRIZ GRANDA ZAPATA.</t>
  </si>
  <si>
    <t>169987-2017</t>
  </si>
  <si>
    <t>080-2018-PRODUCE/DECHDI-knunezv</t>
  </si>
  <si>
    <t>211-2018-PRODUCE/DGPCHDI</t>
  </si>
  <si>
    <t xml:space="preserve">OSCAR WILLIAM DIAZ CASTRO, CARMEN MARINO DIAZ CASTRO, MIGUEL ANGEL DIAZ CASTRO, MANUELA SACRAMENTA DIAZ CASTRO, DANTE ALEX DIAZ CASTRO, CARLOS ALBERTO DIAZ CASTRO, JENY DIAZ CASTRO, HERCILIA MELENDEZ ROJAS, LUCY GLADIS HUAMANCHUMO RAMON, ROCIO DEL PILAR HUAMANCHUMO LLONTOP y LAURA MERCEDES OYARCE VERGARAY </t>
  </si>
  <si>
    <t>Declarar IMPROCEDENTE la solicitud de permiso de pesca de menor escala para operar la embarcación pesquera MI DELFINITA 2 de matrícula PL-29663-CM para la extracción del recurso anchoveta con destino al consumo humano directo, solicitado por diversos administrados.</t>
  </si>
  <si>
    <t>171095-2017</t>
  </si>
  <si>
    <t>003-2018-PRODUCE/DECHDI-jvillalta
001-2018-PRODUCE/DECHDI-dechdi_temp06</t>
  </si>
  <si>
    <t>212-2018-PRODUCE/DGPCHDI</t>
  </si>
  <si>
    <t>Aprobar a favor de INVERSIONES ECCOLA S.A.C. el cambio de titular del permiso de pesca para operar la embarcación pesquera CUZCO 1 de matrícula CE-0561-PM, para la extracción de los recursos anchoveta y sardina con destino al consumo humano indirecto. Asimismo, aprobar el cambio de titular del PMCE otorgado.</t>
  </si>
  <si>
    <t>001735-2018
008522-2018</t>
  </si>
  <si>
    <t>009-2018-PRODUCE/DECHDI-mmejia</t>
  </si>
  <si>
    <t>014-2018-PRODUCE/DECHDI-cgonzalez</t>
  </si>
  <si>
    <t>213-2018-PRODUCE/DGPCHDI</t>
  </si>
  <si>
    <t>Otorgar a GEOPAXI S.A., permiso de pesca para operar la embarcación pesquera de cerco de bandera ecuatoriana denominada GOLD TUNA, en la extracción del recurso anchoveta con destino al consumo humano directo.</t>
  </si>
  <si>
    <t>157651-2017
164698-2017</t>
  </si>
  <si>
    <t>036-2018-PRODUCE/DECHDI-jdelatorre</t>
  </si>
  <si>
    <t>214-2018-PRODUCE/DGPCHDI</t>
  </si>
  <si>
    <t>Aprobar a favor de MARIA MATILDE PANTA DE PANTA y otros, el cambio de titular del permiso de pesca para operar la embarcación pesquera MARIA DEL CARMEN con matrícula CO-19773-CM para la extracción de los recursos anchoveta con destino al consumo humano directo e indirecto. Asimismo aprobar a su favor el cambio de titular del respectivo PMCE y LMCE.</t>
  </si>
  <si>
    <t>162464-2017</t>
  </si>
  <si>
    <t>032-2017-PRODUCE/DECHDI-pencinas</t>
  </si>
  <si>
    <t>037-2018-PRODUCE/DECHDI-jdelatorre</t>
  </si>
  <si>
    <t>215-2018-PRODUCE/DGPCHDI</t>
  </si>
  <si>
    <t>SANTOS ELOY PAZO QUEREVALU</t>
  </si>
  <si>
    <t>Otorgar a SANTOS ELOY PAZO QUEREVALU, autorización de incremento de flota para construir una nueva embarcación de 33.49 m3 de capacidad de bodega, para ser destinada a la extracción de anchoveta con destino al consumo humano indirecto, vía sustitución de la embarcación no siniestrada SIEMPRE MI CAUTIVO con matrícula PT-2116-CM.</t>
  </si>
  <si>
    <t>164701-2017</t>
  </si>
  <si>
    <t>038-2018-PRODUCE/DECHDI-jdelatorre</t>
  </si>
  <si>
    <t>216-2018-PRODUCE/DGPCHDI</t>
  </si>
  <si>
    <t>MARIA MATILDE PANTA DE PANTA, LEONCIO ALEXANDER PANTA PANTA, CARMEN JANET PANTA PANTA, MARIA ESMERALDA PANTA PANTA, DOMINGA DEL PILAR PANTA PANTA e INGRID LISBETH PANTA PANTA</t>
  </si>
  <si>
    <t>N° 67 MODIFICACIÓN DEL PERMISO DE PESCA POR CAMBIO DE NOMBRE DE LA EMBARCACIÓN O MATRÍCULA.</t>
  </si>
  <si>
    <t>MODIFICAR PERMISO DE PESCA POR CAMBIO DE MATRÍCULA</t>
  </si>
  <si>
    <t>Declarar que la solicitud de modificación del permiso de pesca por cambio de matrícula de la embarcación pesquera MARIA DEL CARMEN a que se refiere la RD. N° 214-2018-PRODUCE/DGPCHDI, ha sido aprobada automáticamente a la fecha de presentación.</t>
  </si>
  <si>
    <t>012875-2018</t>
  </si>
  <si>
    <t>039-2018-PRODUCE/DECHDI-jdelatorre</t>
  </si>
  <si>
    <t>217-2018-PRODUCE/DGPCHDI</t>
  </si>
  <si>
    <t>DESEMBARCADERO MULTIPROPOSITO JUAN PABLO S.A.C.</t>
  </si>
  <si>
    <t>N° 13 CAMBIO DEL TITULAR DEL PERMISO DE PESCA PARA EMBARCACIONES PESQUERAS</t>
  </si>
  <si>
    <t>Aprobar a favor de DESEMBARCADERO MULTIPROPOSITO JUAN PABLO S.A.C., el cambio de titular del permiso de pesca, correspondiente a la embarcación pesquera JUAN PABLO de matrícula PT-3997-BM para la extracción del recurso anchoveta y demás recursos con destino al consumo humano directo.</t>
  </si>
  <si>
    <t>157814-2017</t>
  </si>
  <si>
    <t>033-2018-PRODUCE/DECHDI-jbarrientosh</t>
  </si>
  <si>
    <t>218-2018-PRODUCE/DGPCHDI</t>
  </si>
  <si>
    <t>EMPRESA PESQUERA ARTESANAL COSTA DEL SOL S.A.C.</t>
  </si>
  <si>
    <t>Adecuar el permiso de pesca otorgado mediante RD. N° 201-2014-PRODUCE/DGCHD al ROP de la anchoveta, en consecuencia el permiso de pesca para operar la embarcación pesquera RODAS I de matrícula CO-23027-CM, comprende el recurso anchoveta con destino al consumo humano directo.</t>
  </si>
  <si>
    <t>011448-2018</t>
  </si>
  <si>
    <t>014-2018-PRODUCE/DPCHDI-mchangm</t>
  </si>
  <si>
    <t>219-2018-PRODUCE/DGPCHDI</t>
  </si>
  <si>
    <t>MAREA BLUE E.I.R.L.</t>
  </si>
  <si>
    <t>N° 25 AUTORIZACIÓN DE EXPORTACIÓN E IMPORTACIÓN DE ESPECIES HIDROBIOLÓGICAS AMENAZADAS COMPRENDIDAS EN LA "CONVENCIÓN CITES"</t>
  </si>
  <si>
    <t>IMPROCEDENTE AUTORIZACIÓN DE IMPORTACIÓN DE ESPECIES HIDROBIOLÓGICAS</t>
  </si>
  <si>
    <t>Declarar improcedente la solicitud de "Autorización de importación de especies hidrobiologicas amenazadas comprendidas en la Convención CITES" del producto denominado "aletas de tiburón en estado seco", presentada por la empresa MAREA BLUE E.I.R.L.</t>
  </si>
  <si>
    <t>129792-2017</t>
  </si>
  <si>
    <t>003-2018-PRODUCE/DECHDI-dechdi_temp05</t>
  </si>
  <si>
    <t>220-2018-PRODUCE/DGPCHDI</t>
  </si>
  <si>
    <t>EMPRESA PESQUERA MIKEVI S.C.R.L.</t>
  </si>
  <si>
    <t>Declarar IMPROCEDENTE la solicitud de permiso de pesca para la extracción del recurso hidrobiológico anchoveta para consumo humano indirecto y otorgamiento de LMCE y PMCE para la Zona norte y sur - Adecuación a la Ley de Cuotas de Pesca, respecto a la embarcación PETSA 3 de matrícula SE-8264.</t>
  </si>
  <si>
    <t>003819-2018</t>
  </si>
  <si>
    <t>002-2018-PRODUCE/DPCHDI-pir</t>
  </si>
  <si>
    <t>006-2018-PRODUCE/DPCHDI-yquinonesc</t>
  </si>
  <si>
    <t>221-2018-PRODUCE/DGPCHDI</t>
  </si>
  <si>
    <t>PERLA DEL PACIFICO S.R.L.</t>
  </si>
  <si>
    <t>N° 32 MODIFICACIÓN DE RESOLUCION AUTORITATIVA POR  CAMBIO DE NOMBRE O  RAZÓN SOCIAL DE LA EMPRESA PESQUERA O MODIFICACIÓN DE LOS TIPOS SOCIETARIOS DE LA RAZÓN SOCIAL</t>
  </si>
  <si>
    <t>MODIFICACIÓN DE NOMBRE DE TITULAR DE LICENCIA DE OPERACIÓN</t>
  </si>
  <si>
    <t>Declarar que se ha modificado el nombre del titular de la licencia de operación otorgada mediante RM. N° 524-96-PE, de FRIO DEL SUR S.A. a PERLA DEL PACIFICO S.R.L. para operar una planta de procesamiento pesquero para la producción de congelado en su establecimiento ubicado en Tacna.</t>
  </si>
  <si>
    <t>012877-2018</t>
  </si>
  <si>
    <t>040-2018-PRODUCE/DECHDI-jdelatorre</t>
  </si>
  <si>
    <t>222-2018-PRODUCE/DGPCHDI</t>
  </si>
  <si>
    <t>Aprobar a favor de DESEMBARCADERO MULTIPROPOSITO JUAN PABLO S.A.C., el cambio de titular del permiso de pesca correspondiente a la embarcación pesquera MI CARMENCITA I de matrícula PT-3871-CM, para la extracción del recurso anchoveta y demás recursos para consumo humano directo.</t>
  </si>
  <si>
    <t>171572-2017</t>
  </si>
  <si>
    <t>023-2017-PRODUCE/DECHDI-amaya
004-2018-PRODUCE/DECHDI-amaya</t>
  </si>
  <si>
    <t>006-2018-PRODUCE/DECHDI-dechdi_temp05</t>
  </si>
  <si>
    <t>223-2018-PRODUCE/DGPCHDI</t>
  </si>
  <si>
    <t>DOMINGO PANTA IPANAQUE y CRUZ MARIA PANTA PANTA</t>
  </si>
  <si>
    <t>Otorgar a favor de DOMINGO PANTA IPANAQUE y CRUZ MARIA PANTA PANTA autorización de incremento de flota para construir una nueva embarcación pesquera de 55.56 m3 de capacidad de bodega, para ser destinada a la extracción del recurso anchoveta con destino al CHI, vía sustitución de la embarcación no siniestrada VICTORIA de matrícula PT-11155-CM</t>
  </si>
  <si>
    <t>015802-2018</t>
  </si>
  <si>
    <t>057-2018-PRODUCE/DECHDI-csaenz</t>
  </si>
  <si>
    <t>060-2018-PRODUCE/DECHDI-ariost</t>
  </si>
  <si>
    <t>224-2018-PRODUCE/DGPCHDI</t>
  </si>
  <si>
    <t>ANILISA S.A.</t>
  </si>
  <si>
    <t>Otorgar a ANILISA S.A., permiso de pesca para operar la embarcación pesquera de cerco de bandera ecuatoriana denominada FIORELLA L, en la extracción del recurso Atún con destino al consumo humano directo.</t>
  </si>
  <si>
    <t>R.V. N° 017-2018-PRODUCE/DVPA</t>
  </si>
  <si>
    <t>007-2018-PRODUCE/DECHDI-dechdi_temp05</t>
  </si>
  <si>
    <t>225-2018-PRODUCE/DGPCHDI</t>
  </si>
  <si>
    <t>CORPORACIÓN PESQUERA INCA S.A.C.</t>
  </si>
  <si>
    <t>Modificar el artículo 3 de la Resolución Directoral N° 163-2016-PRODUCE/DGCHI, conforme a lo resuelto en la Resolución Viceministerial N° 017-2018-PRODUCE/DVPA.</t>
  </si>
  <si>
    <t>R.V. N° 021-2018-PRODUCE/DVPA</t>
  </si>
  <si>
    <t>008-2018-PRODUCE/DECHDI-dechdi_temp05</t>
  </si>
  <si>
    <t>226-2018-PRODUCE/DGPCHDI</t>
  </si>
  <si>
    <t>Modificar el artículo 2 de la Resolución Directoral N° 184-2016-PRODUCE/DGCHI, conforme a lo resuelto en la Resolución Viceministerial N° 021-2018-PRODUCE/DVPA.</t>
  </si>
  <si>
    <t>160414-2017</t>
  </si>
  <si>
    <t>058-2018-PRODUCE/DECHDI-ariost</t>
  </si>
  <si>
    <t>227-2018-PRODUCE/DGPCHDI</t>
  </si>
  <si>
    <t>AGROPESCA S.A.C.</t>
  </si>
  <si>
    <t>N° 12 ASOCIACIÓN O INCORPORACIÓN DEFINITIVA DEL PORCENTAJE MÁXIMO DE CAPTURA POR EMBARCACIÓN (PMCE) DEL RECURSO MERLUZA, DE UNA EMBARCACIÓN A OTRA(S) DEL MISMO ARMADOR</t>
  </si>
  <si>
    <t>DESISTIMIENTO A INCORPORACIÓN DEFINITIVA DEL PMCE</t>
  </si>
  <si>
    <t>Aceptar el desistimiento del procedimiento administrativo correspondiente a la solicitud de Incorporación Definitiva del Porcentaje Máximo de Captura por Embarcación (PMCE) de la embarcación MIGUEL I de matrícula PT-10947-CM a favor de la embarcación SNAEFARI de matrícula PT-12295-PM, para la extracción del recurso merluza, presentada por AGROPESCA S.A.C.</t>
  </si>
  <si>
    <t>004057-2018</t>
  </si>
  <si>
    <t>002-2018-PRODUCE/DECHDI-dechdi_temp06</t>
  </si>
  <si>
    <t>228-2018-PRODUCE/DGPCHDI</t>
  </si>
  <si>
    <t>CORPORACIÓN PESQUERA ERMA S.A.C.</t>
  </si>
  <si>
    <t>Declarar IMPROCEDENTE la solicitud de cambio de titular del permiso de pesca para operar la embarcación pesquera ASMAR I de matrícula PL-18514-CM, presentada por CORPORACIÓN PESQUERA ERMA S.A.C.</t>
  </si>
  <si>
    <t>157933-2017</t>
  </si>
  <si>
    <t>011-2018-PRODUCE/DECHDI-dechdi_temp05</t>
  </si>
  <si>
    <t>229-2018-PRODUCE/DGPCHDI</t>
  </si>
  <si>
    <t>N° 06 CAMBIO DE TITULAR DE LA AUTORIZACIÓN DE INCREMENTO DE FLOTA</t>
  </si>
  <si>
    <t>IMPROCEDENTE CAMBIO DE TITULAR DE AUTORIZACIÓN DE INCREMENTO DE FLOTA</t>
  </si>
  <si>
    <t>Declarar IMPROCEDENTE la solicitud de cambio de titular de la autorización de incremento de flota otorgada mediante R.D. N° 195-2012-PRODUCE/DGEPP, presentada por FERNANDO RICHARD BARRETO PAREDES</t>
  </si>
  <si>
    <t>162920-2017</t>
  </si>
  <si>
    <t>010-2018-PRODUCE/DECHDI-dechdi_temp05</t>
  </si>
  <si>
    <t>230-2018-PRODUCE/DGPCHDI</t>
  </si>
  <si>
    <t>Rectificar el error material contenido en el considerando 5 de la Resolución Directoral N° 389-2017-PRODUCE/DGPCHDI, que otorgó determinada autorización de incremento de flota a favor de PERUPEZ S.A.C.</t>
  </si>
  <si>
    <t>153612-2017</t>
  </si>
  <si>
    <t>062-2018-PRODUCE/DECHDI-csaenz</t>
  </si>
  <si>
    <t>061-2018-PRODUCE/DECHDI-ariost</t>
  </si>
  <si>
    <t>231-2018-PRODUCE/DGPCHDI</t>
  </si>
  <si>
    <t>ASOCIACION SOLINIA</t>
  </si>
  <si>
    <t>Denegar la solicitud de autorización para efectuar investigación pesquera con extracción de muestras de especímenes hidrobiológicos, sin valor comercial y sin uso de embarcación pesquera, presentada por ASOCIACION SOLINIA</t>
  </si>
  <si>
    <t>002070-2018</t>
  </si>
  <si>
    <t>009-2018-PRODUCE/DECHDI-rhuertas</t>
  </si>
  <si>
    <t>062-2018-PRODUCE/DECHDI-ariost</t>
  </si>
  <si>
    <t>232-2018-PRODUCE/DGPCHDI</t>
  </si>
  <si>
    <t>Otorgar permiso de pesca de menor escala a favor del señor HECTOR TANY PEÑA CRUZ, para operar la embarcación pesquera MELQUISEDEC (ZS-24565-BM)</t>
  </si>
  <si>
    <t>145062-2017</t>
  </si>
  <si>
    <t>032-2018-PRODUCE/DECHDI-jbarrientosh</t>
  </si>
  <si>
    <t>233-2018-PRODUCE/DGPCHDI</t>
  </si>
  <si>
    <t>FRANCO DAVIS PANTA RUIZ</t>
  </si>
  <si>
    <t>Adecuar el permiso de pesca otorgado mediante RD. N° 366-2013-PRODUCE/DGCHD al ROP de la anchoveta. En consecuencia, el permiso de pesca para operar la embarcación JESUS EN TI CONFIO II de matrícula PT-30025-CM, comprende el recurso anchoveta con destino al consumo humano directo.</t>
  </si>
  <si>
    <t>106158-2017</t>
  </si>
  <si>
    <t>082-2018-PRODUCE/DECHDI-knunezv</t>
  </si>
  <si>
    <t>234-2018-PRODUCE/DGPCHDI</t>
  </si>
  <si>
    <t>PEDRO REGALADO VITE ZETA</t>
  </si>
  <si>
    <t>Otorgar a PEDRO REGALADO VITE ZETA, permiso de pesca de menor escala para operar la embarcación pesquera NUESTRA ESPERANZA EN CRISTO de matrícula PT-6022-BM, el cual habilita al titular para realizar la extracción del recurso anchoveta para consumo humano directo.</t>
  </si>
  <si>
    <t>020249-2018</t>
  </si>
  <si>
    <t>004-2018-PRODUCE/DECHDI-dechdi_temp06</t>
  </si>
  <si>
    <t>235-2018-PRODUCE/DGPCHDI</t>
  </si>
  <si>
    <t>PESQUERA DACON S.A.C.</t>
  </si>
  <si>
    <t>IMPROCEDENTE SOLICITUD DE AMPLIACIÓN PARA INCREMENTO DE FLOTA</t>
  </si>
  <si>
    <t>Declarar IMPROCEDENTE la solicitud de ampliación del plazo para ejecutar la autorización de incremento de flota para la construcción de una nueva embarcación, vía sustitución de la embarcación pesquera no siniestrada DAVID ALONSO de matrícula PL-10601-CM, solicitada por PESQUERA DACON S.A.C.</t>
  </si>
  <si>
    <t>169399-2017</t>
  </si>
  <si>
    <t>007-2018-PRODUCE/DECHDI-dechdi_temp06</t>
  </si>
  <si>
    <t>236-2018-PRODUCE/DGPCHDI</t>
  </si>
  <si>
    <t>MIGUEL FABRICIO TRILLO MACHA y CARLA ELIZABETH NOVOA GIRANI</t>
  </si>
  <si>
    <t>Declarar IMPROCEDENTE la solicitud de cambio de titular del permiso de pesca para operar la embarcación pesquera FAUSTINO HUMBERTO con matrícula PL-4169-CM, solicitada por MIGUEL FABRICIO TRILLO MACHA y CARLA ELIZABETH NOVOA GIRANI</t>
  </si>
  <si>
    <t>008923-2018</t>
  </si>
  <si>
    <t>005-2018-PRODUCE/DECHDI-dechdi_temp06</t>
  </si>
  <si>
    <t>237-2018-PRODUCE/DGPCHDI</t>
  </si>
  <si>
    <t>Declarar IMPROCEDENTE la solicitud de cambio de titular del permiso de pesca para operar la embarcación pesquera HILDA con matrícula CE-19889-CM, solicitada por CORPORACIÓN PESQUERA ERMA S.A.C.</t>
  </si>
  <si>
    <t>021285-2018</t>
  </si>
  <si>
    <t>006-2018-PRODUCE/DECHDI-dechdi_temp06</t>
  </si>
  <si>
    <t>238-2018-PRODUCE/DGPCHDI</t>
  </si>
  <si>
    <t>SANTOS VICENTE TEMOCHE ECHE y LIDIA PAIVA DE TEMOCHE</t>
  </si>
  <si>
    <t>AMPLIACIÓN DE PLAZO PARA EJECUCIÓN DE LA AUTORIZACIÓN DE INCREMENTO DE FLOTA</t>
  </si>
  <si>
    <t xml:space="preserve">Ampliar el plazo para la ejecución de la autorización de incremento de flota otorgada mediante RD. N° 355-2016-PRODUCE/DGCHI, a favor de SANTOS VICENTE TEMOCHE ECHE y LIDIA PAIVA DE TEMOCHE para la construcción de una nueva embarcación vía sustitución de la embarcación pesquera no siniestrada ARBOLITO DE NAVIDAD V con matrícula PT-0394-CM. </t>
  </si>
  <si>
    <t>013171-2018</t>
  </si>
  <si>
    <t>003-2018-PRODUCE/DPCHDI-rparedes</t>
  </si>
  <si>
    <t>011-2018-PRODUCE/DPCHDI-yquinonesc</t>
  </si>
  <si>
    <t>239-2018-PRODUCE/DGPCHDI</t>
  </si>
  <si>
    <t>Otorgar a SAKANA DEL PERU S.A. autorización para el incremento de capacidad de la planta de procesamiento pesquero para la producción de congelado de 39.6 t/día a 74.4 t/día, en su establecimiento ubicado en Paita - Piura.</t>
  </si>
  <si>
    <t>169373-2017</t>
  </si>
  <si>
    <t>003-2018-PRODUCE/DECHDI-dechdi_temp06</t>
  </si>
  <si>
    <t>240-2018-PRODUCE/DGPCHDI</t>
  </si>
  <si>
    <t>AMPLIACIÓN DE PLAZO DE VIGENCIA DE CAMBIO DE TITULAR DEL PERMISO DE PESCA</t>
  </si>
  <si>
    <t>Ampliar el plazo de vigencia del cambio de titular del permiso de pesca para operar la embarcación pesquera VICTOR III con matrícula CO-22133-PM a favor de GROUP VIOLETA S.A.C., "a un plazo de duración indeterminada".</t>
  </si>
  <si>
    <t>013738-2018</t>
  </si>
  <si>
    <t>058-2018-PRODUCE/DECHDI-csaenz</t>
  </si>
  <si>
    <t>064-2018-PRODUCE/DECHDI-ariost</t>
  </si>
  <si>
    <t>241-2018-PRODUCE/DGPCHDI</t>
  </si>
  <si>
    <t>RAUL JAREDE VALDIVIA HERRERA</t>
  </si>
  <si>
    <t>Otorgar a favor de RAUL JAREDE VALDIVIA HERRERA autorización para la importación de 2270 especies hidrobiológicas vivas.</t>
  </si>
  <si>
    <t>015147-2018</t>
  </si>
  <si>
    <t>009-2018-PRODUCE/DECHDI-dechdi_temp05</t>
  </si>
  <si>
    <t>242-2018-PRODUCE/DGPCHDI</t>
  </si>
  <si>
    <t>PESQUERA QUEREBALU S.A.C.</t>
  </si>
  <si>
    <t>aprobar a favor de PESQUERA QUEREBALU S.A.C. el cambio de titular del permiso de pesca para operar la embarcación pesquera DIOS ME BENDIGA con matrícula PL-2135-CM, para la extracción de los recursos anchoveta con destino al consumo humano directo e indirecto y sardina con destino al consumo humano directo. Asimismo, aprobar el cambio de titular del PMCE.</t>
  </si>
  <si>
    <t>012878-2018</t>
  </si>
  <si>
    <t>045-2018-PRODUCE/DECHDI-jdelatorre</t>
  </si>
  <si>
    <t>243-2018-PRODUCE/DGPCHDI</t>
  </si>
  <si>
    <t>Aprobar a favor de DESEMBARCADERO PESQUERO MULTIPROPOSITO JUAN PABLO S.A.C. el cambio de titular del permiso de pesca correspondiente a la embarcación pesquera DON JORGE de matrícula PT-3914-CM para la extracción del recurso anchoveta y demás recursos para consumo humano directo.</t>
  </si>
  <si>
    <t>182031-2017</t>
  </si>
  <si>
    <t>014-2018-PRODUCE/DECHDI-dechdi_temp05</t>
  </si>
  <si>
    <t>244-2018-PRODUCE/DGPCHDI</t>
  </si>
  <si>
    <t>Aceptar el desistimiento del procedimiento correspondiente a la solicitud de autorización de incremento de flota para adquirir o construir determinada embarcación pesquera, vía sustitución de la embarcación pesquera SEBASTIAN de matrícula CE-19914-CM, presentado por PESQUERA YOLY S.A.C.</t>
  </si>
  <si>
    <t>001340-2018</t>
  </si>
  <si>
    <t>005-2018-PRODUCE/DECHDI-dechdi_temp05</t>
  </si>
  <si>
    <t>245-2018-PRODUCE/DGPCHDI</t>
  </si>
  <si>
    <t>Aprobar a favor de PESQUERA PACIFICO DEL NORTE S.A.C., el cambio de titular del permiso de pesca para operar la embarcación pesquera DON ALBERTO con matrícula PT-21084-PM, para la extracción del recurso anchoveta con destino al consumo humano directo e indirecto y los recursos sardina, jurel y caballa con destino al consumo humano directo. Asimismo aprobar el cambio de titular del PMCE otorgado.</t>
  </si>
  <si>
    <t>109611-2017</t>
  </si>
  <si>
    <t>015-2018-PRODUCE/DECHDI-dechdi_temp05</t>
  </si>
  <si>
    <t>246-2018-PRODUCE/DGPCHDI</t>
  </si>
  <si>
    <t>VICTOR DENNIS BELTRAN</t>
  </si>
  <si>
    <t>IMPROCEDENTE ADECUACIÓN PERMISO DE PESCA</t>
  </si>
  <si>
    <t>Declarar IMPROCEDENTE la solicitud de adecuación del permiso de pesca para la extracción del recurso anchoveta para consumo humano indirecto, asignación de PMCE y LMCE respecto de la embarcación pesquera PICSA 1 de matrícula CE-8102-PM, presentada por VICTOR DENNIS BELTRAN.</t>
  </si>
  <si>
    <t>109610-2017</t>
  </si>
  <si>
    <t>016-2018-PRODUCE/DECHDI-dechdi_temp05</t>
  </si>
  <si>
    <t>247-2018-PRODUCE/DGPCHDI</t>
  </si>
  <si>
    <t>Declarar IMPROCEDENTE la solicitud de adecuación del permiso de pesca para la extracción del recurso anchoveta para consumo humano indirecto, asignación de PMCE y LMCE respecto de la embarcación pesquera MEDELLIN de matrícula IO-8220, presentada por VICTOR DENNIS BELTRAN BALTA.</t>
  </si>
  <si>
    <t>167812-2017
167812-2017-1</t>
  </si>
  <si>
    <t>004-2018-PRODUCE/DECHDI-dechdi_temp05</t>
  </si>
  <si>
    <t>248-2018-PRODUCE/DGPCHDI</t>
  </si>
  <si>
    <t>COMERCIALIZADORA PESQUERA S &amp; M S.A.C.</t>
  </si>
  <si>
    <t>Declarar IMPROCEDENTE la solicitud de cambio de titular del permiso de pesca para operar la embarcación pesquera JOSE ROSARIO de matrícula PL-13070-CM, presentada por COMERCIALIZADORA PESQUERA S &amp; M S.A.C.</t>
  </si>
  <si>
    <t>169579-2017</t>
  </si>
  <si>
    <t>003-2018-PRODUCE/DECHDI-lvr
003-2018-PRODUCE/DECHDI-schuquilin</t>
  </si>
  <si>
    <t>013-2018-PRODUCE/DECHDI-dechdi_temp05</t>
  </si>
  <si>
    <t>249-2018-PRODUCE/DGPCHDI</t>
  </si>
  <si>
    <t>JOSE DE LA ROSA SUCLUPE TEJADA y MARIA HUMBERTA SANDOVAL DAMIAN</t>
  </si>
  <si>
    <t>N° 65 MODIFICACIÓN DEL PERMISO DE PESCA OTORGADO PARA LA EXTRACCIÓN INDUSTRIAL PESQUERA, EN EL EXTREMO DE LA CAPACIDAD DE BODEGA</t>
  </si>
  <si>
    <t>Aprobar la solicitud de modificación del permiso de pesca para operar la embarcación pesquera GUIAME MADRE MIA con matricula PT-20063-CM, sólo en el extremo referido a la capacidad de bodega de 34.66 a 68.65 m3.</t>
  </si>
  <si>
    <t>014664-2018</t>
  </si>
  <si>
    <t>012-2018-PRODUCE/DECHDI-dechdi_temp05</t>
  </si>
  <si>
    <t>250-2018-PRODUCE/DGPCHDI</t>
  </si>
  <si>
    <t>ISIDORA GALAN DE ECHE, CESAR ALBERTO ECHE GALAN, JORGE LUIS ECHE GALAN, WILMER DAVID ECHE GALAN, EDER JAVIER ECHE GALAN, JUNIOR GALINDO ECHE GALAN, DANY JOEL ECHE GALAN, KEVIN DENILSON ECHE GALAN y ALDAIR ALEXIS ECHE GALAN</t>
  </si>
  <si>
    <t>Aprobar a favor de ISIDORA GALAN DE ECHE, CESAR ALBERTO ECHE GALAN, JORGE LUIS ECHE GALAN, WILMER DAVID ECHE GALAN, EDER JAVIER ECHE GALAN, JUNIOR GALINDO ECHE GALAN, DANY JOEL ECHE GALAN, KEVIN DENILSON ECHE GALAN y ALDAIR ALEXIS ECHE GALAN, el cambio de titular del permiso de pesca para operar la embarcación pesquera MARIA ANGELITA con matrícula PT-21366-CM.</t>
  </si>
  <si>
    <t>117111-2017
149616-2017
014291-2018</t>
  </si>
  <si>
    <t>065-2018-PRODUCE/DECHDI-ariost</t>
  </si>
  <si>
    <t>251-2018-PRODUCE/DGPCHDI</t>
  </si>
  <si>
    <t>N° 9 PERMISO DE PESCA PARA LA OPERACIÓN DE EMBARCACIONES PESQUERAS DE MENOR ESCALA EN EL ÁMBITO MARÍTIMO (E/P de hasta 32.6 M3 = 7.50 de Arqueo Neto)
N° 7 OBTENCIÓN DE PERMISO DE PESCA VÍA INCREMENTO DE FLOTA AUTORIZADO CONFORME A LOS PROCEDIMIENTOS 4.1 y  4.2.
N° 16 MODIFICACIÓN DE RESOLUCIONES AUTORITATIVAS POR  CAMBIO DE NOMBRE DE EMBARCACIÓN PESQUERA, MATRÍCULA (PUERTO,  NUMERO O TIPO DE SERVICIO)</t>
  </si>
  <si>
    <t>PERMISO DE PESCA DE MENOR ESCALA
MODIFICAR PERMISO DE PESCA POR CAMBIO DE MATRÍCULA</t>
  </si>
  <si>
    <t>otorgar permiso de pesca de menor escala a favor de RAMIRO HERBERT VIEYRA PEÑA, para operar la embarcacion pesquera IVI ANDREA de matrícula PT-4404-BM.</t>
  </si>
  <si>
    <t>002079-2018</t>
  </si>
  <si>
    <t>012-2018-PRODUCE/DPCHDI-rhuertas</t>
  </si>
  <si>
    <t>066-2018-PRODUCE/DECHDI-ariost</t>
  </si>
  <si>
    <t>252-2018-PRODUCE/DGPCHDI</t>
  </si>
  <si>
    <t>Otorgar a favor de MACK HENRI HERNANDEZ PRECIADO, permiso de pesca de menor escala para operar la E/P SAN RAFAEL IV de matrícula CO-11958-CM.</t>
  </si>
  <si>
    <t>087993-2017</t>
  </si>
  <si>
    <t>023-2018-PRODUCE/DECHDI-jcanchari</t>
  </si>
  <si>
    <t>253-2018-PRODUCE/DGPCHDI</t>
  </si>
  <si>
    <t>GRUPO PESQUERO IX HERMANOS S.A.C.</t>
  </si>
  <si>
    <t>Declarar la nulidad del acto administrativo contenido en el Oficio N° 540-2017-PRODUCE/DECHDI, retrotrayendo el procedimiento al momento en que se produjo el vicio.</t>
  </si>
  <si>
    <t>003657-2018</t>
  </si>
  <si>
    <t>004-2018-PRODUCE/DECHDI-pencinas</t>
  </si>
  <si>
    <t>046-2018-PRODUCE/DECHDI-jdelatorre</t>
  </si>
  <si>
    <t>254-2018-PRODUCE/DGPCHDI</t>
  </si>
  <si>
    <t>Otorgar a favor de CORPORACION PESQUERA GIULIANA S.A., autorización de incremento de flota para emplear la embarcación pesquera POLAR I de matrícula CO-14443-PM vía sustitución de la embarcación pesquera no siniestrada MARISOL IV de matrícula PS-0553-PM, para la extracción del recurso anchoveta con destino al consumo humano indirecto.</t>
  </si>
  <si>
    <t>107397-2017</t>
  </si>
  <si>
    <t>002-2017-PRODUCE/DPCHDI-rhuertas</t>
  </si>
  <si>
    <t>067-2018-PRODUCE/DECHDI-ariost</t>
  </si>
  <si>
    <t>255-2018-PRODUCE/DGPCHDI</t>
  </si>
  <si>
    <t>WALTER ZAPATA MOGOLLON</t>
  </si>
  <si>
    <t>IMPROCEDENTE SOLICITUD DE PERMISO DE PESCA</t>
  </si>
  <si>
    <t>Declarar improcedente la solicitud de permiso de pesca de menor escala a plazo determinado para operar la embarcacion pesquera SEÑOR DE LOS MILAGROS de matrícula ZS-17155-BM, presentado por el señor WALTER ZAPATA MOGOLLON.</t>
  </si>
  <si>
    <t>003895-2018</t>
  </si>
  <si>
    <t>004-2018-PRODUCE/DPCHDI-zquispe</t>
  </si>
  <si>
    <t>014-2018-PRODUCE/DPCHDI-yquinonesc</t>
  </si>
  <si>
    <t>256-2018-PRODUCE/DGPCHDI</t>
  </si>
  <si>
    <t>PPFISH S.A.C.</t>
  </si>
  <si>
    <t xml:space="preserve">Otorgar a PPFISH S.A.C., autorización para la instalación de una planta de procesamiento pesquero para la producción de congelado de recursos hidrobiologicos, con una capacidad instalada de 38.2 t/día, ubicada en el Callao. </t>
  </si>
  <si>
    <t>163363-2017</t>
  </si>
  <si>
    <t>065-2018-PRODUCE/DECHDI-csaenz</t>
  </si>
  <si>
    <t>068-2018-PRODUCE/DECHDI-ariost</t>
  </si>
  <si>
    <t>257-2018-PRODUCE/DGPCHDI</t>
  </si>
  <si>
    <t>TERMINAL PORTUARIO PARACAS S.A.</t>
  </si>
  <si>
    <t>AUTORIZACIÓN PARA EFECTUAR INVESTIGACIÓN PESQUERA</t>
  </si>
  <si>
    <t xml:space="preserve">Otorgar a la empresa TERMINAL PORTUARIO PARACAS S.A., autorización para efectuar investigación pesquera con extracción de muestras de especímenes hidrobiologicos, sin valor comercial y con uso de la embarcación de bandera nacional "EL TIO CHICHA" de matrícula ZS-41899-EM. </t>
  </si>
  <si>
    <t>109609-2017</t>
  </si>
  <si>
    <t>018-2018-PRODUCE/DECHDI-dechdi_temp05</t>
  </si>
  <si>
    <t>258-2018-PRODUCE/DGPCHDI</t>
  </si>
  <si>
    <t>VICTOR DENNIS BELTRAN BALTA</t>
  </si>
  <si>
    <t>IMPROCEDENTE ADECUACIÓN PERMISO DE PESCA E IMPROCEDENTE OTORGAMIENTO DE LMCE Y PMCE</t>
  </si>
  <si>
    <t>Declarar de oficio la nulidad del acto administrativo contenido en el Oficio N° 585-2017-PRODUCE/DGPCHDI. Declarar IMPROCEDENTE la solicitud de adecuación del permiso de pesca para la extracción del recurso anchoveta para consumo humano indirecto, asignación de PMCE y LMCE respecto a la embarcación pesquera ABBE con matrícula CE-7993-PM, solicitada por VICTOR DENNIS BELTRAN BALTA.</t>
  </si>
  <si>
    <t>153819-2017</t>
  </si>
  <si>
    <t>083-2018-PRODUCE/DECHDI-knunezv</t>
  </si>
  <si>
    <t>259-2018-PRODUCE/DGPCHDI</t>
  </si>
  <si>
    <t>DESEMBARCADERO PESQUERO MULTIPROPÓSITO JUAN PABLO S.A.C.</t>
  </si>
  <si>
    <t>Adecuar el permiso de pesca otorgado mediante RD. N° 837-2017-PRODUCE/DGPCHDI al ROP de la anchoveta. El permiso de pesca otorgado a favor de DESEMBARCADERO PESQUERO MULTIPROPÓSITO JUAN PABLO S.A.C. para operar la embarcación DON FELIPE de matrícula PT-03326-CM, comprende el recurso anchoveta con destino al consumo humano directo.</t>
  </si>
  <si>
    <t>009024-2018</t>
  </si>
  <si>
    <t>084-2018-PRODUCE/DECHDI-knunezv</t>
  </si>
  <si>
    <t>260-2018-PRODUCE/DGPCHDI</t>
  </si>
  <si>
    <t>Adecuar el permiso de pesca para operar la embarcación pesquera SANTA MARIA de matrícula ZS-27605-CM, al ROP de la anchoveta. En consecuencia otorgar a favor de ARTESANALES DEL SANTA S.A.C. permiso de pesca de menor escala para operar la citada embarcación pesquera para la extracción de anchoveta con destino al consumo humano directo.</t>
  </si>
  <si>
    <t>158606-2017</t>
  </si>
  <si>
    <t>059-2018-PRODUCE/DECHDI-csaenz</t>
  </si>
  <si>
    <t>069-2018-PRODUCE/DECHDI-ariost</t>
  </si>
  <si>
    <t>261-2018-PRODUCE/DGPCHDI</t>
  </si>
  <si>
    <t>PLACER DOME DEL PERU S.A.C.</t>
  </si>
  <si>
    <t>Otorgar a PLACER DOME DEL PERU S.A.C., autorización para efectuar investigación pesquera con extracción de muestras de especímenes hidrobiológicos, sin valor comercial y sin uso de embarcación pesquera.</t>
  </si>
  <si>
    <t>004440-2018
015015-2018</t>
  </si>
  <si>
    <t>016-2018-PRODUCE/DECHDI-cgonzalez</t>
  </si>
  <si>
    <t>262-2018-PRODUCE/DGPCHDI</t>
  </si>
  <si>
    <t>DESISTIMIENTO PERMISO DE PESCA</t>
  </si>
  <si>
    <t>Aceptar el desistimiento del procedimiento correspondiente a la solicitud de permiso de pesca para operar la embarcación pesquera de bandera mexicana denominada OXACA, presentada por MARATUN S.A. DE C.V.</t>
  </si>
  <si>
    <t>004446-2018
015017-2018</t>
  </si>
  <si>
    <t>012-2018-PRODUCE/DECHDI-cgonzalez</t>
  </si>
  <si>
    <t>263-2018-PRODUCE/DGPCHDI</t>
  </si>
  <si>
    <t>Aceptar el desistimiento del procedimiento correspondiente a la solcitud de permiso de pesca para operar la embarcación pesquera de bandera mexicana denominada MANZANILLO presentada por MARATUN S.A. DE C.V.</t>
  </si>
  <si>
    <t>168746-2017</t>
  </si>
  <si>
    <t>070-2018-PRODUCE/DECHDI-csaenz</t>
  </si>
  <si>
    <t>070-2018-PRODUCE/DECHDI-ariost</t>
  </si>
  <si>
    <t>264-2018-PRODUCE/DGPCHDI</t>
  </si>
  <si>
    <t>Modificar a solicitud de GEOPARK PERU S.A.C. los puntos de monitoreo hidrobiológicos contenidos en el artículo 1 de la RD. N° 465-2017-PRODUCE/DGPCHDI, que otorgó determinada autorización para efectuar investigación pesquera con extracción de muestras de especímenes hidrobiológicos.</t>
  </si>
  <si>
    <t>002397-2018</t>
  </si>
  <si>
    <t>047-2018-PRODUCE/DECHDI-jdelatorre</t>
  </si>
  <si>
    <t>265-2018-PRODUCE/DGPCHDI</t>
  </si>
  <si>
    <t>IMPROCEDENTE INCREMENTO DE FLOTA</t>
  </si>
  <si>
    <t>Declarar IMPROCEDENTE la solicitud de autorización de incremento de flota para construir una embarcación pesquera de 98.17 m3 de capacidad de bodega, vía sustitución de la embarcación pesquera no siniestrada ASMAR II (PL-19733-CM), solicitada por CORPORACIÓN PESQUERA ERMA S.A.C.</t>
  </si>
  <si>
    <t>004828-2018</t>
  </si>
  <si>
    <t>048-2018-PRODUCE/DECHDI-jdelatorre</t>
  </si>
  <si>
    <t>266-2018-PRODUCE/DGPCHDI</t>
  </si>
  <si>
    <t>IRAYMAR S.A.C.</t>
  </si>
  <si>
    <t>Declarar IMPROCEDENTE la solicitud de cambio de titular del permiso de pesca para operar la embarcación pesquera MONITOR HUASCAR de matrícula PL-20871-CM, presentada por IRAYMAR S.A.C.</t>
  </si>
  <si>
    <t>011126-2018</t>
  </si>
  <si>
    <t>003-2018-PRODUCE/DPCHDI-pir</t>
  </si>
  <si>
    <t>016-2018-PRODUCE/DPCHDI-yquinonesc</t>
  </si>
  <si>
    <t>267-2018-PRODUCE/DGPCHDI</t>
  </si>
  <si>
    <t xml:space="preserve"> AUSTRAL GROUP S.A.A.</t>
  </si>
  <si>
    <t>Modificar la licencia de operación otorgada mediante RD. N° 490-2007-PRODUCE/DGEPP, a AUSTRAL GROUP S.A.A., en el extremo referido a la capacidad de una planta de congelado de 475 a 599345 t/día, ubicada en Coishco - Santa - Ancash.</t>
  </si>
  <si>
    <t>010860-2018</t>
  </si>
  <si>
    <t>049-2018-PRODUCE/DECHDI-jdelatorre</t>
  </si>
  <si>
    <t>268-2018-PRODUCE/DGPCHDI</t>
  </si>
  <si>
    <t>PESQUERA ISLAS CIES S.A.C.</t>
  </si>
  <si>
    <t>Aprobar a favor de PESQUERA ISLAS CIES S.A.C. el cambio de titular del permiso de pesca, correspondiente a la embarcación pesquera PEREGRINO de matrícula CO-34946-CM, para la extracción de anchoveta y demás recursos con destino al consumo humano directo.</t>
  </si>
  <si>
    <t>010867-2018</t>
  </si>
  <si>
    <t>050-2018-PRODUCE/DECHDI-jdelatorre</t>
  </si>
  <si>
    <t>269-2018-PRODUCE/DGPCHDI</t>
  </si>
  <si>
    <t>Aprobar a favor de PESQUERA ISLAS CIES S.A.C. el cambio de titular del permiso de pesca, correspondiente a la embarcación pesquera NEPEÑA de matrícula CO-22410-CM, para la extracción de anchoveta y demás recursos con destino al consumo humano directo.</t>
  </si>
  <si>
    <t>158938-2017</t>
  </si>
  <si>
    <t>072-2018-PRODUCE/DECHDI-csaenz</t>
  </si>
  <si>
    <t>072-2018-PRODUCE/DECHDI-ariost</t>
  </si>
  <si>
    <t>270-2018-PRODUCE/DGPCHDI</t>
  </si>
  <si>
    <t>CONSTRUCTORA CHEVES S.A.C.</t>
  </si>
  <si>
    <t>Otorgar a CONSTRUCTORA CHEVES S.A.C., autorización para efectuar investigación pesquera con extracción de muestras de especímenes hidrobiológicos, sin valor comercial y sin uso de embarcación pesquera.</t>
  </si>
  <si>
    <t>001586-2018</t>
  </si>
  <si>
    <t>071-2018-PRODUCE/DECHDI-csaenz</t>
  </si>
  <si>
    <t>071-2018-PRODUCE/DECHDI-ariost</t>
  </si>
  <si>
    <t>271-2018-PRODUCE/DGPCHDI</t>
  </si>
  <si>
    <t>MINSUR S.A.</t>
  </si>
  <si>
    <t>Otorgar a MINSUR S.A. autorización para efectuar investigación pesquera con extracción de muestras de especímenes hidrobiológicos, sin valor comercial y sin uso de embarcación pesquera.</t>
  </si>
  <si>
    <t>013350-2018</t>
  </si>
  <si>
    <t>053-2018-PRODUCE/DECHDI-csaenz</t>
  </si>
  <si>
    <t>073-2018-PRODUCE/DECHDI-ariost</t>
  </si>
  <si>
    <t>272-2018-PRODUCE/DGPCHDI</t>
  </si>
  <si>
    <t>Otorgar a ANILISA S.A., permiso de pesca para operar la embarcación pesquera de cerco de bandera ecuatoriana denominada MALULA, en la extracción del recurso atún con destino al consumo humano directo.</t>
  </si>
  <si>
    <t>140461-2017</t>
  </si>
  <si>
    <t>031-2017-PRODUCE/DECHDI-mmejia</t>
  </si>
  <si>
    <t>013-2018-PRODUCE/DECHDI-cgonzalez</t>
  </si>
  <si>
    <t>273-2018-PRODUCE/DGPCHDI</t>
  </si>
  <si>
    <t>Otorgar a favor de ORGULLO DEL MAR S.A.C., autorización de incremento de flota para emplear la embarcación pesquera LILIANA de matrícula PT-16862-CM, en la actividad extractiva del recurso atún y especies afines.</t>
  </si>
  <si>
    <t>R.D. N° 165-2014-PRODUCE/DGCHD</t>
  </si>
  <si>
    <t>086-2018-PRODUCE/DECHDI-knunezv</t>
  </si>
  <si>
    <t>274-2018-PRODUCE/DGPCHDI</t>
  </si>
  <si>
    <t>HERNAN CASTILLO SANCHEZ</t>
  </si>
  <si>
    <t>Adecuar de oficio el permiso de pesca otorgado mediante la RD. N° 165-2014-PRODUCE/DGCHD al ROP del recurso anchoveta para Consumo Humano Directo, otorgado a favor de HERNAN CASTILLO SANCHEZ para operar la embarcación pesquera SILME I de matrícula IO-0950-CM, el cual comprende el recurso anchoveta para consumo humano directo.</t>
  </si>
  <si>
    <t>011971-2018</t>
  </si>
  <si>
    <t>005-2018-PRODUCE/DECHDI-amaya</t>
  </si>
  <si>
    <t>019-2018-PRODUCE/DECHDI-dechdi_temp05</t>
  </si>
  <si>
    <t>275-2018-PRODUCE/DGPCHDI</t>
  </si>
  <si>
    <t>GROUP MARCYMAR S.A.C.</t>
  </si>
  <si>
    <t>N° 4 AUTORIZACIÓN  DE INCREMENTO DE FLOTA</t>
  </si>
  <si>
    <t>Declarar IMPROCEDENTE la solicitud de incremento de flota para construir una nueva embarcación pesquera de 101.77 m3 de capacidad de bodega, vía sustitución de la embarcación pesquera no siniestrada MI YAHVE (ZS-0931-CM).</t>
  </si>
  <si>
    <t>051-2018-PRODUCE/DECHDI-jdelatorre</t>
  </si>
  <si>
    <t>276-2018-PRODUCE/DGPCHDI</t>
  </si>
  <si>
    <t>Rectificar el error material contenido en la RD. N° 217-2018-PRODUCE/DGPCHDI, referido al nombre del nuevo titular del permiso de pesca.</t>
  </si>
  <si>
    <t>015898-2018</t>
  </si>
  <si>
    <t>004-2018-PRODUCE/DPCHDI-rparedes
005-2018-PRODUCE/DPCHDI-rparedes</t>
  </si>
  <si>
    <t>018-2018-PRODUCE/DPCHDI-yquinonesc</t>
  </si>
  <si>
    <t>277-2018-PRODUCE/DGPCHDI</t>
  </si>
  <si>
    <t>FRIOWAR S.A.C</t>
  </si>
  <si>
    <t>N° 28 AUTORIZACIÓN PARA LA INSTALACIÓN DE PLANTA(S) DE PROCESAMIENTO PESQUERO O AUTORIZACIÓN DE INCREMENTO DE CAPACIDAD DE PROCESAMIENTO DE PLANTA(S) DE PROCESAMIENTO PESQUERO</t>
  </si>
  <si>
    <t>Otorgar a FRIOWAR S.A.C., autorización para la instalación de una planta de procesamiento pesquero para la producción de congelado, con una capacidad instalada de 80 t/día a ubicarse en nuevo Chimbote - Santa - Ancash.</t>
  </si>
  <si>
    <t>017082-2018</t>
  </si>
  <si>
    <t>007-2018-PRODUCE/DPCHDI-iechevarria</t>
  </si>
  <si>
    <t>017-2018-PRODUCE/DPCHDI-yquinonesc</t>
  </si>
  <si>
    <t>278-2018-PRODUCE/DGPCHDI</t>
  </si>
  <si>
    <t>N° 82 CAMBIO DEL TITULAR DE LA LICENCIA DE OPERACIÓN DE PLANTA(S) DE PROCESAMIENTO PESQUERO</t>
  </si>
  <si>
    <t>CAMBIO DE TITULAR DE LICENCIA DE PLANTA DE PROCESAMIENTO</t>
  </si>
  <si>
    <t>Aprobar a favor de PUERTOS DEL PACIFICO S.A. el cambio de titular de la licencia para operar la planta de procesamiento para la producción de congelado, otorgada a la empresa MATARANI S.A.C. mediante RD. N° 087-2014-PRODUCE/DGCHD, con una capacidad instalada de 20 t/día, ubicada en Islay - Arequipa</t>
  </si>
  <si>
    <t>137840-2017</t>
  </si>
  <si>
    <t>036-2018-PRODUCE-jbarrientosh</t>
  </si>
  <si>
    <t>279-2018-PRODUCE/DGPCHDI</t>
  </si>
  <si>
    <t>CARLOS PASCUAL PANTA JACINTO y MARÍA FLORINDA PERICHE PANTA DE PANTA</t>
  </si>
  <si>
    <t>Declarar IMPROCEDENTE la solicitud de otorgamiento de permiso de pesca de menor escala para operar la embarcación pesquera CAUTIVO DE AYABACA (CO-37973-CM), para la extracción del recurso anchoveta con destino al consumo humano directo.</t>
  </si>
  <si>
    <t>157818-2017</t>
  </si>
  <si>
    <t>035-2018-PRODUCE-jbarrientosh</t>
  </si>
  <si>
    <t>280-2018-PRODUCE/DGPCHDI</t>
  </si>
  <si>
    <t>Adecuar al permiso de pesca otorgado mediante la RD. N° 200-2014-PRODUCE/DGCHD al ROP de la anchoveta. El permiso de menor escala otorgado a favor de EMPRESA PESQUERA ARTESANAL COSTA DEL SOL S.A.C. para operar la embarcación pesquera RODAS III de matrícula CO-23136-CM comprende el recurso anchoveta con destino al CHD.</t>
  </si>
  <si>
    <t>157815-2017</t>
  </si>
  <si>
    <t>089-2018-PRODUCE/DECHDI-knunezv</t>
  </si>
  <si>
    <t>281-2018-PRODUCE/DGPCHDI</t>
  </si>
  <si>
    <t>Adecuar el permiso de pesca otorgado mediante RD. N° 199-2014-PRODUCE/DGCHD, al ROP de la anchoveta, en consecuencia el permiso de pesca para operar la embarcación pesquera RODAS IV de matrícula CO-23137-CM, comprende el recurso anchoveta con destino al consumo humano directo.</t>
  </si>
  <si>
    <t>006437-2018</t>
  </si>
  <si>
    <t>011-2018-PRODUCE/DECHDI-dechdi_temp06</t>
  </si>
  <si>
    <t>282-2018-PRODUCE/DGPCHDI</t>
  </si>
  <si>
    <t>PESQUERA JADA S.A.</t>
  </si>
  <si>
    <t>Aprobar a favor de PESQUERA JADA S.A. el cambio de titular del permiso de pesca para operar la embarcación pesquera C&amp;Z 3 de matricula CE-1887-PM, para la extracción de los recursos anchoveta y sardina con destino al CHI. Aprobar el cambio de titular del PMCE y LMCE.</t>
  </si>
  <si>
    <t>006428-2018</t>
  </si>
  <si>
    <t>010-2018-PRODUCE/DECHDI-dechdi_temp06</t>
  </si>
  <si>
    <t>283-2018-PRODUCE/DGPCHDI</t>
  </si>
  <si>
    <t>Aprobar a favor de PESQUERA JADA S.A. el cambio de titular del permiso de pesca para operar la embarcación pesquera CASITAS de matrícula CE-11077-PM, para la extracción de los recursos anchoveta y sardina con destino al consumo humano indirecto. Aprobar el cambio de titular del PMCE y LMCE.</t>
  </si>
  <si>
    <t>006439-2018</t>
  </si>
  <si>
    <t>009-2018-PRODUCE/DECHDI-dechdi_temp06</t>
  </si>
  <si>
    <t>284-2018-PRODUCE/DGPCHDI</t>
  </si>
  <si>
    <t>Aprobar a favor de PESQUERA JADA S.A. el cambio de titular del permiso de pesca para operar la embarcación pesquera C&amp;Z 6 de matrícula CE-5702-PM, para la extracción de los recursos anchoveta y sardina con destino al consumo humano indirecto. Aprobar el cambio de titular del PMCE y LMCE.</t>
  </si>
  <si>
    <t>006442-2018</t>
  </si>
  <si>
    <t>008-2018-PRODUCE/DECHDI-dechdi_temp06</t>
  </si>
  <si>
    <t>285-2018-PRODUCE/DGPCHDI</t>
  </si>
  <si>
    <t>Aprobar a favor de PESQUERA JADA S.A. el cambio de titular del permiso de pesca para operar la embaracen pesquera C&amp;Z 5 de matrícula CE-1845-PM, para la extracción de los recursos anchoveta y sardina con destino al consumo humano indirecto. Aprobar el cambio de titular del PMCE y LMCE.</t>
  </si>
  <si>
    <t>052-2018-PRODUCE/DECHDI-jdelatorre</t>
  </si>
  <si>
    <t>286-2018-PRODUCE/DGPCHDI</t>
  </si>
  <si>
    <t>Rectificar el error material contenido en la RD. N° 222-2018-PRODUCE/DGPCHDI, referido al nombre del nuevo titular del permiso de pesca de la embarcación pesquera CARMENCITA de matrícula PT-03871-CM.</t>
  </si>
  <si>
    <t>157810-2017</t>
  </si>
  <si>
    <t>090-2018-PRODUCE/DECHDI-knunezv</t>
  </si>
  <si>
    <t>287-2018-PRODUCE/DGPCHDI</t>
  </si>
  <si>
    <t>Adecuar el permiso de pesca otorgado mediante RD. N° 209-2014-PRODUCE/DGCHD al ROP de la anchoveta, en consecuencia el permiso otorgado a EMPRESA PESQUERA ARTESANAL COSTA DEL SOL S.A.C. para operar la embarcación pesquera RODAS II de matrícula CO-23135-CM, comprende el recurso anchoveta con destino al consumo humano directo.</t>
  </si>
  <si>
    <t>016666-2018</t>
  </si>
  <si>
    <t>007-2018-PRODUCE/DECHDI-amaya</t>
  </si>
  <si>
    <t>053-2018-PRODUCE/DECHDI-jdelatorre</t>
  </si>
  <si>
    <t>288-2018-PRODUCE/DGPCHDI</t>
  </si>
  <si>
    <t>VC y VG S.A.C.</t>
  </si>
  <si>
    <t>Otorgar a VC y VG S.A.C., autorización de incremento de flota para construir una nueva embarcación pesquera de 70.69 m3 de capacidad de bodega, para ser destinada a la extracción del recurso anchoveta para consumo humano indirecto. Vía sustitución de la embarcación pesquera no siniestrada VIRGEN DE CHAPI de matrícula PL-22068-CM</t>
  </si>
  <si>
    <t>162926-2017</t>
  </si>
  <si>
    <t>054-2018-PRODUCE/DECHDI-jdelatorre</t>
  </si>
  <si>
    <t>289-2018-PRODUCE/DGPCHDI</t>
  </si>
  <si>
    <t>Precisar a solicitud de PERUPEZ S.A.C. el artículo 1 de la Resolución Directoral N° 591-2017-PRODUCE/DGPCHDI de fecha 27 de octubre de 2017</t>
  </si>
  <si>
    <t>011003-2018</t>
  </si>
  <si>
    <t>078-2018-PRODUCE/DECHDI-csaenz</t>
  </si>
  <si>
    <t>075-2018-PRODUCE/DECHDI-ariost</t>
  </si>
  <si>
    <t>290-2018-PRODUCE/DGPCHDI</t>
  </si>
  <si>
    <t>Aprobar a solicitud de NAVISAN S.A., la adición de una embarcación denominada EL TIO CHICHA (ZS-41899-EM), para continuar desarrollando el plan de investigación denominado "Evaluación de impacto ambiental detallado del terminal portuario Pucusana"</t>
  </si>
  <si>
    <t>023788-2018</t>
  </si>
  <si>
    <t>012-2018-PRODUCE/DECHDI-amaya</t>
  </si>
  <si>
    <t>055-2018-PRODUCE/DECHDI-jdelatorre</t>
  </si>
  <si>
    <t>291-2018-PRODUCE/DGPCHDI</t>
  </si>
  <si>
    <t>DIONICIO GALAN TEQUE</t>
  </si>
  <si>
    <t>Declarar que la solicitud de modificación del permiso de pesca por cambio de matricula de la E/P SAN PEDRO PESCADOR 2, ha sido aprobada automáticamente a la fecha de presentación. En consecuencia se ha modificado la matrícula de la referida embarcación pesquera de PO-18436-BM a PL-18436-CM.</t>
  </si>
  <si>
    <t>018182-2018</t>
  </si>
  <si>
    <t>056-2018-PRODUCE/DECHDI-jdelatorre</t>
  </si>
  <si>
    <t>292-2018-PRODUCE/DGPCHDI</t>
  </si>
  <si>
    <t>PESQUERA SANTIS S.A.C.</t>
  </si>
  <si>
    <t>Aprobar a favor de PESQUERA SANTIS S.A.C. el cambio de titular del permiso de pesca de la E/P DON VALENTIN 2 (PL-18003-CM), para la extracción del recurso anchoveta y sardina con destino al CHI. Asimismo, aprobar a su favor el cambio de titular del PMCE y LMCE.</t>
  </si>
  <si>
    <t>126888-2017</t>
  </si>
  <si>
    <t>091-2018-PRODUCE/DECHDI-knunezv</t>
  </si>
  <si>
    <t>293-2018-PRODUCE/DGPCHDI</t>
  </si>
  <si>
    <t>ENMA GRICELDA VALDIVIA ROJAS DE SANCHEZ</t>
  </si>
  <si>
    <t>Declarar IMPROCEDENTE la solicitud de otorgamiento de permiso de pesca de menor escala para operar la embarcación pesquera HILLARY II de matrícula CE-31913-CM, para la extracción de anchoveta con destino al consumo humano directo, presentada por ENMA GRICELDA VALDIVIA ROJAS DE SANCHEZ</t>
  </si>
  <si>
    <t>012012-2018</t>
  </si>
  <si>
    <t>057-2018-PRODUCE/DECHDI-jdelatorre</t>
  </si>
  <si>
    <t>294-2018-PRODUCE/DGPCHDI</t>
  </si>
  <si>
    <t>Declarar IMPROCEDENTE la solicitud de cambio de titular del permiso de pesca para operar la embarcación pesquera MARIA FRANCISCA de matricula PL-4168-BM presentada por PESQUERA GROBET S.A.C.</t>
  </si>
  <si>
    <t>022896-2018</t>
  </si>
  <si>
    <t>014-2018-PRODUCE/DECHDI-amaya</t>
  </si>
  <si>
    <t>058-2018-PRODUCE/DECHDI-jdelatorre</t>
  </si>
  <si>
    <t>295-2018-PRODUCE/DGPCHDI</t>
  </si>
  <si>
    <t>INVERSIONES PESQUERA MARÍA AUXILIADORA S.R.L.</t>
  </si>
  <si>
    <t>IMPROCEDENTE PERMISO DE PESCA</t>
  </si>
  <si>
    <t>Declarar que ha caducado de pleno derecho, la autorización de incremento de flota otorgada mediante RD. N° 459-2015-PRODUCE/DGCHI, a favor de INVERSIONES PESQUERA MARÍA AUXILIADORA S.R.L., para la construcción de una embarcación vía sustitución de igual capacidad de bodega de la embarcacion MARÍA AUXILIADORA de matrícula CO-17433-PM. Declarar IMPROCEDENTE la solicitud de permiso de pesca para operar la embarcacion MARÍA AUXILIADORA.</t>
  </si>
  <si>
    <t>139207-2017</t>
  </si>
  <si>
    <t>039-2018-PRODUCE-jbarrientosh</t>
  </si>
  <si>
    <t>296-2018-PRODUCE/DGPCHDI</t>
  </si>
  <si>
    <t>PATRICIO VITE ZETA</t>
  </si>
  <si>
    <t>Declarar IMPROCEDENTE la solicitud de otorgamiento de permiso de pesca de menor escala para operar la embarcación pesquera DON JOSE de matricula PT-43399-CM, para la extracción del recurso anchoveta para consumo humano directo, presentada por PATRICIO VITE ZETA</t>
  </si>
  <si>
    <t>114613-2017</t>
  </si>
  <si>
    <t>088-2018-PRODUCE/DECHDI-knunezv</t>
  </si>
  <si>
    <t>297-2018-PRODUCE/DGPCHDI</t>
  </si>
  <si>
    <t>GRUPO EMPRESARIAL MORENO S.A.C.</t>
  </si>
  <si>
    <t>Declarar IMPROCEDENTE la solicitud de otorgamiento de permiso de pesca de menor escala para operar la embarcación pesquera SAMI I de matricula CE-23168-CM, para la extracción del recurso anchoveta para consumo humano directo, presentada por GRUPO EMPRESARIAL MORENO S.A.C.</t>
  </si>
  <si>
    <t>108535-2017</t>
  </si>
  <si>
    <t>041-2018-PRODUCE-jbarrientosh</t>
  </si>
  <si>
    <t>298-2018-PRODUCE/DGPCHDI</t>
  </si>
  <si>
    <t>Declarar IMPROCEDENTE la solicitud de otorgamiento de permiso de pesca de menor escala para operar la embarcación pesquera SANTIAGUITO II de matricula CO-211-54CM, para la extracción del recurso anchoveta para consumo humano directo, presentada por ANGEL MARTIN TANG SOLIS</t>
  </si>
  <si>
    <t>143430-2017</t>
  </si>
  <si>
    <t>040-2018-PRODUCE-jbarrientosh</t>
  </si>
  <si>
    <t>299-2018-PRODUCE/DGPCHDI</t>
  </si>
  <si>
    <t>TEODORO BUTRON SONCOO</t>
  </si>
  <si>
    <t>Declarar IMPROCEDENTE la solicitud de otorgamiento de permiso de pesca de menor escala para operar la embarcación pesquera MUÑOZ I de matricula IO-29332-CM, para la extracción del recurso anchoveta para consumo humano directo, presentada por TEODORO BUTRON SONCOO</t>
  </si>
  <si>
    <t>137983-2017</t>
  </si>
  <si>
    <t>038-2018-PRODUCE-jbarrientosh</t>
  </si>
  <si>
    <t>300-2018-PRODUCE/DGPCHDI</t>
  </si>
  <si>
    <t>FLOR DE MARIA BERNARDA VIEIRA DE PICCO</t>
  </si>
  <si>
    <t>Declarar IMPROCEDENTE la solicitud de otorgamiento de permiso de pesca de menor escala para operar la embarcación pesquera SAN RAFAEL de matricula CO-29949-CM, para la extracción del recurso anchoveta para consumo humano directo, presentada por FLOR DE MARIA BERNARDA VIEIRA DE PICCO</t>
  </si>
  <si>
    <t>157812-2017</t>
  </si>
  <si>
    <t>037-2018-PRODUCE-jbarrientosh</t>
  </si>
  <si>
    <t>301-2018-PRODUCE/DGPCHDI</t>
  </si>
  <si>
    <t>Adecuar el permiso de pesca otorgado mediante RD. N° 213-2014-PRODUCE/DGCHD al ROP de la anchoveta, en consecuencia, el permiso de pesca otorgado a favor de EMPRESA PESQUERA ARTESANAL COSTA DEL SOL S.A.C. para operar la embarcación RODAS V, de matrícula CO-23138-CM, comprende el recurso anchoveta con destino al consumo humano directo.</t>
  </si>
  <si>
    <t>158000-2017</t>
  </si>
  <si>
    <t>079-2018-PRODUCE/DECHDI-csaenz</t>
  </si>
  <si>
    <t>019-2018-PRODUCE/DECHDI-cgonzales</t>
  </si>
  <si>
    <t>302-2018-PRODUCE/DGPCHDI</t>
  </si>
  <si>
    <t>CONCESIONARIA HIDROVÍA AMAZÓNICA S.A.</t>
  </si>
  <si>
    <t>Otorgar a la empresa CONCESIONARIA HIDROVÍA AMAZÓNICA S.A. autorización para efectuar investigación pesquera con extracción de muestras de especímenes hidrobiológicos sin valor comercial y sin uso de embarcación pesquera.</t>
  </si>
  <si>
    <t>001405-2018
008524-2018</t>
  </si>
  <si>
    <t>010-2018-PRODUCE/DECHDI-mmejia</t>
  </si>
  <si>
    <t>018-2018-PRODUCE/DECHDI-cgonzalez</t>
  </si>
  <si>
    <t>303-2018-PRODUCE/DGPCHDI</t>
  </si>
  <si>
    <t>PESQUERA MIRIAM S.A.</t>
  </si>
  <si>
    <t>Acumular las solicitudes de permiso de pesca y de acogimiento a las disposiciones establecidas en la Tercera Disposición Complementaria Transitoria del DS.Nº 026-2016-PRODUCE; y, otorgar a la empresa PESQUERA MIRIAM S.A, permiso de pesca para operar la embarcación pesquera de cerco de bandera panameña denominada LJUBICA, en la extracción del recurso Atún con destino al consumo humano directo.</t>
  </si>
  <si>
    <t>139268-2017</t>
  </si>
  <si>
    <t>050-2018-PRODUCE-jbarrientosh</t>
  </si>
  <si>
    <t>304-2018-PRODUCE/DGPCHDI</t>
  </si>
  <si>
    <t>SANDRA CATHERINE TORRES CAMPANA</t>
  </si>
  <si>
    <t>Declarar IMPROCEDENTE la solicitud de otorgamiento de permiso de pesca de menor escala para operar la embarcación pesquera TANIA de matrícula HO-35623-CM, para la extracción del recurso anchoveta para consumo humano directo.</t>
  </si>
  <si>
    <t>114659-2017</t>
  </si>
  <si>
    <t>053-2018-PRODUCE-jbarrientosh</t>
  </si>
  <si>
    <t>305-2018-PRODUCE/DGPCHDI</t>
  </si>
  <si>
    <t>JUDITH JACKELINE IPANANQUE OROSCO</t>
  </si>
  <si>
    <t>Otorgar a JUDITH JACKELINE IPANANQUE OROSCO permiso de pesca de menor escala para operar la embarcación pesquera AMIGO DE DIOS de matricula CO-21066-CM. En consecuencia podrá realizar actividad extractiva del recurso anchoveta para consumo humano directo.</t>
  </si>
  <si>
    <t>138454-2017</t>
  </si>
  <si>
    <t>051-2018-PRODUCE-jbarrientosh</t>
  </si>
  <si>
    <t>306-2018-PRODUCE/DGPCHDI</t>
  </si>
  <si>
    <t>EMERITA LEON SUAREZ y RIDER LINARES VALLEJOS</t>
  </si>
  <si>
    <t>Declarar IMPROCEDENTE la solicitud de otorgamiento de permiso de pesca de menor escala para operar la embarcación pesquera VICTOR de matrícula PL-3025-CM, para la extracción del recurso anchoveta para consumo humano directo, presentada por EMERITA LEON SUAREZ y RIDER LINARES VALLEJOS</t>
  </si>
  <si>
    <t>139206-2017</t>
  </si>
  <si>
    <t>110-2018-PRODUCE/DECHDI-knunezv</t>
  </si>
  <si>
    <t>307-2018-PRODUCE/DGPCHDI</t>
  </si>
  <si>
    <t>PATRICK ANTONIO ZERILLO VERGARA</t>
  </si>
  <si>
    <t>Declarar IMPROCEDENTE la solicitud de otorgamiento de permiso de pesca de menor escala para operar la embarcación pesquera DORITA II (CO-23431-CM) para la extracción del recurso anchoveta para consumo humano directo, presentada por PATRICK ANTONIO ZERILLO VERGARA</t>
  </si>
  <si>
    <t>R.D. N° 341-2013-PRODUCE/DGCHD</t>
  </si>
  <si>
    <t>044-2018-PRODUCE-jbarrientosh</t>
  </si>
  <si>
    <t>308-2018-PRODUCE/DGPCHDI</t>
  </si>
  <si>
    <t>PABLO ECHEVARRIA MARTINEZ DE BUJO y LISSETT LORETTA MONZON VALENCIA DE ECHEVARRIA</t>
  </si>
  <si>
    <t>Adecuar de oficio el permiso de pesca otorgado mediante RD. N° 341-2013-PRODUCE/DGCHD al ROP de la anchoveta para consumo humano directo, para operar la embarcación pesquera VIRGEN DE YAUCA de matrícula PS-22107-BM, el cual comprende el recurso anchoveta para consumo humano directo.</t>
  </si>
  <si>
    <t>139250-2017</t>
  </si>
  <si>
    <t>049-2018-PRODUCE-jbarrientosh</t>
  </si>
  <si>
    <t>309-2018-PRODUCE/DGPCHDI</t>
  </si>
  <si>
    <t>GRACILIANO SANTISTEBAN OLIVOS</t>
  </si>
  <si>
    <t>Declarar IMPROCEDENTE la solicitud de otorgamiento de permiso de pesca de menor escala para operar la embarcación pesquera DON MANUEL de matrícula HO-1485-CM, para la extracción del recurso anchoveta para consumo humano directo, presentada por GRACILIANO SANTISTEBAN OLIVOS</t>
  </si>
  <si>
    <t>022866-2018</t>
  </si>
  <si>
    <t>087-2018-PRODUCE/DECHDI-knunezv</t>
  </si>
  <si>
    <t>310-2018-PRODUCE/DGPCHDI</t>
  </si>
  <si>
    <t>Adecuar el permiso de pesca otorgado por el Gobierno Regional de Ancash para operar la embarcación pesquera DON JULIO I de matrícula CE-29091-CM. En consecuencia otorgar a favor de la señora LILIAM MARIA CAMPOS DE MOY permiso de pesca de menor escala para operar la citada embarcación para la extracción del recurso anchoveta con destino al consumo humano directo.</t>
  </si>
  <si>
    <t>R.D. N° 357-2013-PRODUCE/DGCHD</t>
  </si>
  <si>
    <t>052-2018-PRODUCE-jbarrientosh</t>
  </si>
  <si>
    <t>311-2018-PRODUCE/DGPCHDI</t>
  </si>
  <si>
    <t>GUILLERMO CHERRE NUNURA y MERCEDES PERICHE DE CHERRE</t>
  </si>
  <si>
    <t>Adecuar de oficio el permiso de pesca otorgado mediante RD. N° 357-2013-PRODUCE/DGCHD al ROP de la anchoveta para consumo humano directo, otorgado a favor de los señores GUILLERMO CHERRE NUNURA y MERCEDES PERICHE DE CHERRE para operar la embarcación DON GUILLERMO II de matrícula PT-23029-CM, comprende el recurso anchoveta con destino al consumo humano directo.</t>
  </si>
  <si>
    <t>136166-2017</t>
  </si>
  <si>
    <t>054-2018-PRODUCE-jbarrientosh</t>
  </si>
  <si>
    <t>312-2018-PRODUCE/DGPCHDI</t>
  </si>
  <si>
    <t>BARTOLOME CHINGA MELENDEZ</t>
  </si>
  <si>
    <t>Declarar IMPROCEDENTE la solicitud de otorgamiento de permiso de pesca de menor escala para operar la embarcación pesquera RAYMUNDO II de matrícula CO-30135-CM para la extracción del recurso Anchoveta para consumo humano directo, solicitada por BARTOLOME CHINGA MELENDEZ</t>
  </si>
  <si>
    <t>103920-2017</t>
  </si>
  <si>
    <t>112-2018-PRODUCE/DECHDI-knunezv</t>
  </si>
  <si>
    <t>313-2018-PRODUCE/DGPCHDI</t>
  </si>
  <si>
    <t>LIZ KATHERINE ABANTO CRISOSTOMO</t>
  </si>
  <si>
    <t>Otorgar a LIZ KATHERINE ABANTO CRISOSTOMO permiso de pesca de menor escala para operar la embarcación pesquera MI RAQUELITA de matricula PL-21448-CM. En consecuencia podrá realizar actividad extractiva del recurso anchoveta para consumo humano directo.</t>
  </si>
  <si>
    <t>138060-2017</t>
  </si>
  <si>
    <t>108-2018-PRODUCE/DECHDI-knunezv</t>
  </si>
  <si>
    <t>314-2018-PRODUCE/DGPCHDI</t>
  </si>
  <si>
    <t>WILFREDO JOSE PAZO LLENQUE</t>
  </si>
  <si>
    <t>Declarar IMPROCEDENTE la solicitud de otorgamiento de permiso de pesca de menor escala para operar la embarcación pesquera MI JOSE III de matrícula CO-29156-CM para la extracción del recurso Anchoveta para consumo humano directo, presentada por WILFREDO JOSE PAZO LLENQUE.</t>
  </si>
  <si>
    <t>R.D. N° 339-2013-PRODUCE/DGCHD</t>
  </si>
  <si>
    <t>048-2018-PRODUCE-jbarrientosh</t>
  </si>
  <si>
    <t>315-2018-PRODUCE/DGPCHDI</t>
  </si>
  <si>
    <t>CRUZ ORLANDO LOPEZ TUME</t>
  </si>
  <si>
    <t>Adecuar el permiso de pesca otorgado mediante RD. N° 339-2013-PRODUCE/DGCHD al ROP de la anchoveta para consumo humano directo, otorgado a favor de CRUZ ORLANDO LOPEZ TUME para operar la embarcación MALVI III de matrícula CO-22726-CM, comprende el recurso anchoveta con destino al consumo humano directo.</t>
  </si>
  <si>
    <t>136737-2017</t>
  </si>
  <si>
    <t>106-2018-PRODUCE/DECHDI-knunezv</t>
  </si>
  <si>
    <t>316-2018-PRODUCE/DGPCHDI</t>
  </si>
  <si>
    <t>JUAN JOSE CAVERO TOLEDO</t>
  </si>
  <si>
    <t>Declarar IMPROCEDENTE la solicitud de otorgamiento de permiso de pesca de menor escala para operar la embarcación pesquera JUAN MARTÍN de matrícula HO-25975-BM para la extracción del recurso Anchoveta para consumo humano directo, solicitada por JUAN JOSE CAVERO TOLEDO.</t>
  </si>
  <si>
    <t>R.D. N° 018-2017-PRODUCE/DGCHDI</t>
  </si>
  <si>
    <t>107-2018-PRODUCE/DECHDI-knunezv</t>
  </si>
  <si>
    <t>317-2018-PRODUCE/DGPCHDI</t>
  </si>
  <si>
    <t>Adecuar de oficio el permiso de pesca otorgado mediante RD. N° 018-2017-PRODUCE/DGPCHDI al ROP de la Anchoveta para consumo humano directo, otorgado a favor de la empresa ARTISANAL FFP S.A.C. para operar la embarcación ETHEL MERCEDES III de matrícula PT-23243-CM, comprende el recurso anchoveta con destino al consumo humano directo.</t>
  </si>
  <si>
    <t>R.D. N° 325-2014-PRODUCE/DGCHD</t>
  </si>
  <si>
    <t>113-2018-PRODUCE/DECHDI-knunezv</t>
  </si>
  <si>
    <t>318-2018-PRODUCE/DGPCHDI</t>
  </si>
  <si>
    <t>PATRICIO TUME RUIZ, JULIAN TUME RUIZ y JOSE ISIDRO TUME RUIZ</t>
  </si>
  <si>
    <t>Adecuar el permiso de pesca otorgado mediante RD. N° 325-2014-PRODUCE/DGCHD al ROP de la Anchoveta para consumo humano directo, otorgado a favor de los señores PATRICIO TUME RUIZ, JULIAN TUME RUIZ y JOSE ISIDRO TUME RUIZ para operar la embarcación GAVIOTA I de matrícula PT-22361-CM, comprende el recurso anchoveta con destino al consumo humano directo.</t>
  </si>
  <si>
    <t>R.D. N° 084-2014-PRODUCE/DGCHD</t>
  </si>
  <si>
    <t>047-2018-PRODUCE-jbarrientosh</t>
  </si>
  <si>
    <t>319-2018-PRODUCE/DGPCHDI</t>
  </si>
  <si>
    <t>ADELINA MEDINA PASTOR VDA. DE SILVA</t>
  </si>
  <si>
    <t>Adecuar de oficio el permiso de pesca otorgado mediante RD. N° 084-2014-PRODUCE/DGCHD al ROP de la Anchoveta para consumo humano directo, otorgado a favor de la señora ADELINA MEDINA PASTOR VDA. DE SILVA para operar la embarcación NEPTUNO de matrícula HO-20954-CM, comprende el recurso anchoveta con destino al consumo humano directo.</t>
  </si>
  <si>
    <t>R.D. N° 018-2014-PRODUCE/DGCHD</t>
  </si>
  <si>
    <t>046-2018-PRODUCE-jbarrientosh</t>
  </si>
  <si>
    <t>320-2018-PRODUCE/DGPCHDI</t>
  </si>
  <si>
    <t>MARIANO VIZCARRA CONDORI</t>
  </si>
  <si>
    <t>Adecuar el permiso de pesca otorgado mediante RD. N° 018-2014-PRODUCE/DGCHD al ROP de la Anchoveta para consumo humano directo, otorgado a favor del señor MARIANO VIZCARRA CONDORI para operar la embarcación NELSON II de matrícula IO-23446-CM, comprende el recurso anchoveta con destino al consumo humano directo.</t>
  </si>
  <si>
    <t>125293-2017</t>
  </si>
  <si>
    <t>042-2018-PRODUCE-jbarrientosh</t>
  </si>
  <si>
    <t>321-2018-PRODUCE/DGPCHDI</t>
  </si>
  <si>
    <t>JORGE CESAR ABANTO ROSALES y MARIBEL ANGELICA ALCANTARA TARAZONA</t>
  </si>
  <si>
    <t>Otorgar a JORGE CESAR ABANTO ROSALES y MARIBEL ANGELICA ALCANTARA TARAZONA permiso de pesca de menor escala para operar la embarcación pesquera MARIBEL I de matricula CE-2368-BM. En consecuencia podrá realizar actividad extractiva del recurso anchoveta para consumo humano directo.</t>
  </si>
  <si>
    <t>099631-2017</t>
  </si>
  <si>
    <t>105-2018-PRODUCE/DECHDI-knunezv</t>
  </si>
  <si>
    <t>322-2018-PRODUCE/DGPCHDI</t>
  </si>
  <si>
    <t>MAYRA TEREZA LUNA VIZCONDE</t>
  </si>
  <si>
    <t>Declarar IMPROCEDENTE la solicitud de otorgamiento de permiso de pesca de menor escala para operar la embarcación pesquera MANUEL II de matrícula HO-4633-BM para la extracción del recurso Anchoveta para consumo humano directo, solicitada por MAYRA TEREZA LUNA VIZCONDE.</t>
  </si>
  <si>
    <t>R.D. N° 011-2017-PRODUCE/DGCHDI</t>
  </si>
  <si>
    <t>104-2018-PRODUCE/DECHDI-knunezv</t>
  </si>
  <si>
    <t>323-2018-PRODUCE/DGPCHDI</t>
  </si>
  <si>
    <t>RIGOBERTO PALMA BERNAL</t>
  </si>
  <si>
    <t>Adecuar el permiso de pesca otorgado mediante RD. N° 011-2017-PRODUCE/DGPCHDI al ROP de la Anchoveta para consumo humano directo, otorgado a favor del señor RIGOBERTO PALMA BERNAL para operar la embarcación CARMELITA de matrícula PT-4253-CM, comprende el recurso anchoveta con destino al consumo humano directo.</t>
  </si>
  <si>
    <t>137487-2017</t>
  </si>
  <si>
    <t>043-2018-PRODUCE-jbarrientosh</t>
  </si>
  <si>
    <t>324-2018-PRODUCE/DGPCHDI</t>
  </si>
  <si>
    <t>MIGUEL ANGEL SUCLUPE URCIA, ROCIO HUAMANCHUMO ARROYO DE SUCLUPE, LUIS ALBERTO SUCLUPE URCIA y EDITH GLORIA BERNAL</t>
  </si>
  <si>
    <t>Declarar IMPROCEDENTE la solicitud de otorgamiento de permiso de pesca de menor escala para operar la embarcación pesquera JEHOVA ES MI REY de matrícula PL-23438-CM para la extracción del recurso Anchoveta para consumo humano directo,solicitado por MIGUEL ANGEL SUCLUPE URCIA, ROCIO HUAMANCHUMO ARROYO DE SUCLUPE, LUIS ALBERTO SUCLUPE URCIA y EDITH GLORIA BERNAL</t>
  </si>
  <si>
    <t>116093-2017</t>
  </si>
  <si>
    <t>109-2018-PRODUCE/DECHDI-knunezv</t>
  </si>
  <si>
    <t>325-2018-PRODUCE/DGPCHDI</t>
  </si>
  <si>
    <t>CHARLES MICHAEL PERICHE INGA</t>
  </si>
  <si>
    <t>Otorgar a CHARLES MICHAEL PERICHE INGA permiso de pesca de menor escala para operar la embarcación pesquera FLIPER de matricula CE-22201-CM. En consecuencia podrá realizar actividad extractiva del recurso anchoveta para consumo humano directo.</t>
  </si>
  <si>
    <t>127429-2017</t>
  </si>
  <si>
    <t xml:space="preserve"> - </t>
  </si>
  <si>
    <t>045-2018-PRODUCE/DECHDI-jbarrientosh</t>
  </si>
  <si>
    <t>326-2018-PRODUCE/DGPCHDI</t>
  </si>
  <si>
    <t>Declarar IMPROCEDENTE la solicitud de otorgamiento de permiso de pesca de menor escala para operar la embarcación pesquera CRISTO TE AMA 4 de matrícula PL-19976-CM para la extracción del recurso Anchoveta para consumo humano directo.</t>
  </si>
  <si>
    <t>122895-2017</t>
  </si>
  <si>
    <t>103-2018-PRODUCE/DECHDI-knunezv</t>
  </si>
  <si>
    <t>327-2018-PRODUCE/DGPCHDI</t>
  </si>
  <si>
    <t>Declarar IMPROCEDENTE la solicitud de otorgamiento de permiso de pesca de menor escala para operar la embarcación pesquera SABINA BEATRIZ de matrícula TA-35461-CM para la extracción del recurso Anchoveta para consumo humano directo, solicitada por FRANK RONNIE PANTA SANCHEZ.</t>
  </si>
  <si>
    <t>138582-2017</t>
  </si>
  <si>
    <t>094-2018-PRODUCE/DECHDI-knunezv</t>
  </si>
  <si>
    <t>328-2018-PRODUCE/DGPCHDI</t>
  </si>
  <si>
    <t xml:space="preserve"> MARYURI LILIBETH BERNAL PALMA</t>
  </si>
  <si>
    <t>Declarar IMPROCEDENTE la solicitud de otorgamiento de permiso de pesca de menor escala para operar la embarcación pesquera MI JAMAR de matrícula PL-21026-CM para la extracción del recurso Anchoveta para consumo humano directo, solicitado por MARYURI LILIBETH BERNAL PALMA.</t>
  </si>
  <si>
    <t>122674-2017</t>
  </si>
  <si>
    <t>085-2018-PRODUCE/DECHDI-knunezv</t>
  </si>
  <si>
    <t>329-2018-PRODUCE/DGPCHDI</t>
  </si>
  <si>
    <t xml:space="preserve">JOSUE ANTONIO EFFIO SUCLUPE </t>
  </si>
  <si>
    <t>Otorgar a JOSUE ANTONIO EFFIO SUCLUPE permiso de pesca de menor escala para operar la embarcación pesquera ISRAEL de matricula PL-18703-CM. En consecuencia podrá realizar actividad extractiva del recurso anchoveta para consumo humano directo.</t>
  </si>
  <si>
    <t>023787-2018</t>
  </si>
  <si>
    <t>092-2018-PRODUCE/DECHDI-knunezv</t>
  </si>
  <si>
    <t>330-2018-PRODUCE/DGPCHDI</t>
  </si>
  <si>
    <t>CRISTHIAN DANIEL RUIZ ROSAS</t>
  </si>
  <si>
    <t>Adecuar el permiso de pesca otorgado por el Gobierno Regional de Piura para operar la embarcación pesquera MOISES de matrícula ZS-25233-BM. En consecuencia otorgar a favor de CRISTHIAN DANIEL RUIZ ROSAS permiso de pesca de menor escala para la extracción del recurso anchoveta con destino al consumo humano directo.</t>
  </si>
  <si>
    <t>R.D. N° 271-2014-PRODUCE/DGCHD</t>
  </si>
  <si>
    <t>097-2018-PRODUCE/DECHDI-knunezv</t>
  </si>
  <si>
    <t>331-2018-PRODUCE/DGPCHDI</t>
  </si>
  <si>
    <t>JULIA ELENA PAZO NUNURA</t>
  </si>
  <si>
    <t>Adecuar de oficio el permiso de pesca otorgado mediante RD. N° 271-2014-PRODUCE/DGCHD al ROP de la Anchoveta para consumo humano directo, otorgado a favor de la señora JULIA ELENA PAZO NUNURA para operar la embarcación PERLA DEL MAR II de matrícula TA-12510-CM, asimismo dicho permiso comprende el recurso anchoveta con destino al consumo humano directo.</t>
  </si>
  <si>
    <t>R.D. N° 020-2017-PRODUCE/DGCHDI</t>
  </si>
  <si>
    <t>098-2018-PRODUCE/DECHDI-knunezv</t>
  </si>
  <si>
    <t>332-2018-PRODUCE/DGPCHDI</t>
  </si>
  <si>
    <t>Adecuar de oficio el permiso de pesca otorgado mediante RD. N° 020-2017-PRODUCE/DGPCHDI al ROP de la Anchoveta para consumo humano directo, otorgado a favor de la empresa ARTISANAL FFP S.A.C. para operar la embarcación DIEGO de matrícula CO-20773-CM, comprende el recurso anchoveta con destino al consumo humano directo.</t>
  </si>
  <si>
    <t>R.D. N° 403-2013-PRODUCE/DGCHD</t>
  </si>
  <si>
    <t>102-2018-PRODUCE/DECHDI-knunezv</t>
  </si>
  <si>
    <t>333-2018-PRODUCE/DGPCHDI</t>
  </si>
  <si>
    <t xml:space="preserve"> LORENZO NUNTON IMAN</t>
  </si>
  <si>
    <t>Adecuar el permiso de pesca otorgado mediante RD. N° 403-2013-PRODUCE/DGCHD al ROP de la Anchoveta para consumo humano directo, otorgado a favor del señor LORENZO NUNTON IMAN para operar la embarcación ABELITO de matrícula PL-29603-CM, comprende el recurso anchoveta con destino al consumo humano directo.</t>
  </si>
  <si>
    <t>R.D. N° 019-2017-PRODUCE/DGCHDI</t>
  </si>
  <si>
    <t>095-2018-PRODUCE/DECHDI-knunezv</t>
  </si>
  <si>
    <t>334-2018-PRODUCE/DGPCHDI</t>
  </si>
  <si>
    <t>Adecuar el permiso de pesca otorgado mediante RD. N° 019-2017-PRODUCE/DGPCHDI al ROP de la Anchoveta para consumo humano directo, otorgado a favor de la empresa ARTISANAL FFP S.A.C. para operar la embarcación SEBASTIAN de matrícula CO-21068-CM, comprende el recurso anchoveta con destino al consumo humano directo.</t>
  </si>
  <si>
    <t>139179-2017</t>
  </si>
  <si>
    <t>114-2018-PRODUCE/DECHDI-knunezv</t>
  </si>
  <si>
    <t>335-2018-PRODUCE/DGPCHDI</t>
  </si>
  <si>
    <t>Otorgar a CORPORACIÓN BETA S.A.C. permiso de pesca de menor escala para operar la embarcación pesquera KARLITA de matricula HO-04651-CM. En consecuencia podrá realizar actividad extractiva del recurso anchoveta para consumo humano directo.</t>
  </si>
  <si>
    <t>R.D. N° 305-2013-PRODUCE/DGCHD</t>
  </si>
  <si>
    <t>092-2018-PRODUCE/DECHDI-jbarrientosh</t>
  </si>
  <si>
    <t>336-2018-PRODUCE/DGPCHDI</t>
  </si>
  <si>
    <t>PASCUAL FELIPE TUME ECA</t>
  </si>
  <si>
    <t>Adecuar de oficio el permiso de pesca otorgado mediante RD. N° 305-2013-PRODUCE/DGCHD al ROP de la anchoveta para consumo humano directo, a favor de PASCUAL FELIPE TUME ECA, para operar la embarcación pesquera VIRGEN DE LAS MERCEDES de matrícula HO-04655-BM, que comprende el recurso anchoveta para consumo humano directo.</t>
  </si>
  <si>
    <t>137122-2017</t>
  </si>
  <si>
    <t>061-2018-PRODUCE/DECHDI-jbarrientosh</t>
  </si>
  <si>
    <t>337-2018-PRODUCE/DGPCHDI</t>
  </si>
  <si>
    <t>MARITZA PAIVA PAIVA y JOSE ASUNCION PAZOS NUNURA</t>
  </si>
  <si>
    <t>Declarar IMPROCEDENTE la solicitud de otorgamiento de permiso de pesca de menor escala para operar la embarcación pesquera MARIA MERCEDES de matrícula PT-2549-BM, para la extracción de anchoveta con destino al consumo humano directo, presentada por MARITZA PAIVA PAIVA y JOSE ASUNCION PAZOS NUNURA.</t>
  </si>
  <si>
    <t>138452-2017</t>
  </si>
  <si>
    <t>060-2018-PRODUCE/DECHDI-jbarrientosh</t>
  </si>
  <si>
    <t>338-2018-PRODUCE/DGPCHDI</t>
  </si>
  <si>
    <t>ALICIA GRAUS BRICEÑO</t>
  </si>
  <si>
    <t>Otorgar a ALICIA GRAUS BRICEÑO permiso de pesca de menor escala para operar la embarcación pesquera MILAGRO DEL SOCORRO de matrícula PT-4236-BM, en consecuencia se habilita para la extracción del recurso anchoveta con destino al consumo humano directo.</t>
  </si>
  <si>
    <t>111640-2017</t>
  </si>
  <si>
    <t>059-2018-PRODUCE/DECHDI-jbarrientosh</t>
  </si>
  <si>
    <t>339-2018-PRODUCE/DGPCHDI</t>
  </si>
  <si>
    <t>MOISES SEGUNDO SANTISTEBAN OROSCO</t>
  </si>
  <si>
    <t>Otorgar a MOISES SEGUNDO SANTISTEBAN OROSCO permiso de pesca de menor escala para operar la embarcación pesquera SARITA COLONIA de matrícula PL-3022-BM para realizar actividad extractiva del recurso anchoveta para consumo humano directo.</t>
  </si>
  <si>
    <t>133275-2017</t>
  </si>
  <si>
    <t>057-2018-PRODUCE/DECHDI-jbarrientosh</t>
  </si>
  <si>
    <t>340-2018-PRODUCE/DGPCHDI</t>
  </si>
  <si>
    <t xml:space="preserve"> JOSE SANTOS JACINTO ECA</t>
  </si>
  <si>
    <t>Otorgar a JOSE SANTOS JACINTO ECA permiso de pesca de menor escala para operar la embarcación pesquera CLAUDIO II de matrícula PT-3923-CM, en consecuencia, dicho permiso comprende el recurso anchoveta con destino al consumo humano directo.</t>
  </si>
  <si>
    <t>139196-2017</t>
  </si>
  <si>
    <t>058-2018-PRODUCE-jbarrientosh</t>
  </si>
  <si>
    <t>341-2018-PRODUCE/DGPCHDI</t>
  </si>
  <si>
    <t>Declarar IMPROCEDENTE la solicitud de otorgamiento de permiso de pesca de menor escala para operar la embarcación pesquera MILAGROS DE SOCORRO de matrícula HO-1484-BM para la extracción del recurso anchoveta para consumo humano directo.</t>
  </si>
  <si>
    <t>123634-2017</t>
  </si>
  <si>
    <t>064-2018-PRODUCE-jbarrientosh</t>
  </si>
  <si>
    <t>342-2018-PRODUCE/DGPCHDI</t>
  </si>
  <si>
    <t>PESQUERA AMADEUS S.A.C.</t>
  </si>
  <si>
    <t>Otorgar a PESQUERA AMADEUS S.A.C. permiso de pesca de menor escala para operar la embarcación pesquera AMADEUS IV de matrícula CO-10892-CM, en consecuencia dicho permiso comprende anchoveta para consumo humano directo.</t>
  </si>
  <si>
    <t>123635-2017</t>
  </si>
  <si>
    <t>063-2018-PRODUCE-jbarrientosh</t>
  </si>
  <si>
    <t>343-2018-PRODUCE/DGPCHDI</t>
  </si>
  <si>
    <t>Otorgar a PESQUERA AMADEUS S.A.C. permiso de pesca de menor escala para operar la embarcación pesquera AMADEUS III de matrícula CO-5867-CM, en consecuencia dicho permiso comprende anchoveta para consumo humano directo.</t>
  </si>
  <si>
    <t>138671-2017</t>
  </si>
  <si>
    <t>055-2018-PRODUCE-jbarrientosh</t>
  </si>
  <si>
    <t>344-2018-PRODUCE/DGPCHDI</t>
  </si>
  <si>
    <t>PESQUERA ARTESANAL SANTA CLARA S.A.C.</t>
  </si>
  <si>
    <t>Otorgar a PESQUERA ARTESANAL SANTA CLARA S.A.C. permiso de pesca de menor escala para operar la E/P MEXI III con matrícula IO-23200-BM, el mismo que queda habilitado para realizar actividad extractiva del recurso anchoveta con destino al consumo humano directo.</t>
  </si>
  <si>
    <t>093713-2017</t>
  </si>
  <si>
    <t>116-2018-PRODUCE/DECHDI-knunezv</t>
  </si>
  <si>
    <t>345-2018-PRODUCE/DGPCHDI</t>
  </si>
  <si>
    <t>Otorgar a HOLGER OJEDA MELENDRES permiso de pesca de menor escala para operar la embarcación pesquera CHEISER II de matrícula PL-50441-CM, en consecuencia dicho permiso comprende anchoveta para consumo humano directo.</t>
  </si>
  <si>
    <t>138587-2017</t>
  </si>
  <si>
    <t>117-2018-PRODUCE/DECHDI-knunezv</t>
  </si>
  <si>
    <t>346-2018-PRODUCE/DGPCHDI</t>
  </si>
  <si>
    <t>MARIA INGRID DEL ROCIO GUANILO</t>
  </si>
  <si>
    <t>Otorgar a MARIA INGRID DEL ROCIO GUANILO PEREDO permiso de pesca de menor escala para operar la embarcación pesquera RICARDO 1 de matrícula PL-01386-CM, en consecuencia dicho permiso comprende anchoveta para consumo humano directo.</t>
  </si>
  <si>
    <t>105982-2017</t>
  </si>
  <si>
    <t>115-2018-PRODUCE/DECHDI-knunezv</t>
  </si>
  <si>
    <t>347-2018-PRODUCE/DGPCHDI</t>
  </si>
  <si>
    <t>JORGE LUIS ZERILLO ESPINOZA</t>
  </si>
  <si>
    <t>Declarar IMPROCEDENTE la solicitud de otorgamiento de permiso de pesca de menor escala para operar la embarcación pesquera ENALIZ de matrícula IO-22812-CM para la extracción de anchoveta para consumo humano directo, solicitada por JORGE LUIS ZERILLO ESPINOZA.</t>
  </si>
  <si>
    <t>107629-2016-3</t>
  </si>
  <si>
    <t>020-2018-PRODUCE/DECHDI-dechdi_temp06</t>
  </si>
  <si>
    <t>348-2018-PRODUCE/DGPCHDI</t>
  </si>
  <si>
    <t>Aceptar el desistimiento del recurso de reconsideración interpuesto contra el artículo 2 de la RD. N° 504-2016-PRODUCE/DGCHD, presentado por AGROPESCA S.A.C.</t>
  </si>
  <si>
    <t>174830-2017</t>
  </si>
  <si>
    <t>081-2018-PRODUCE/DECHDI-csaenz</t>
  </si>
  <si>
    <t>019-2018-PRODUCE/DECHDI-dechdi_temp06</t>
  </si>
  <si>
    <t>349-2018-PRODUCE/DGPCHDI</t>
  </si>
  <si>
    <t>CONCESIONARIA DESALADORA DEL SUR S.A.</t>
  </si>
  <si>
    <t>Otorgar a CONCESIONARIA DESALADORA DEL SUR S.A. autorización para efectuar investigación pesquera con extracción de muestras de especímenes hidrobiológicos, sin valor comercial y con uso de la embarcación pesquera EL TIO CHICHA.</t>
  </si>
  <si>
    <t>162151-2017</t>
  </si>
  <si>
    <t>083-2018-PRODUCE/DECHDI-csaenz</t>
  </si>
  <si>
    <t>018-2018-PRODUCE/DECHDI-dechdi_temp06</t>
  </si>
  <si>
    <t>350-2018-PRODUCE/DGPCHDI</t>
  </si>
  <si>
    <t>OLYMPIC PERU INC. SUCURSAL DEL PERU</t>
  </si>
  <si>
    <t>Otorgar a OLYMPIC PERU INC. SUCURSAL DEL PERU autorización para efectuar investigación pesquera con extracción de muestras de especímenes hidrobiológicos, sin valor comercial y sin uso de embarcación pesquera.</t>
  </si>
  <si>
    <t>000059-2018</t>
  </si>
  <si>
    <t>082-2018-PRODUCE/DECHDI-csaenz</t>
  </si>
  <si>
    <t>017-2018-PRODUCE/DECHDI-dechdi_temp06</t>
  </si>
  <si>
    <t>351-2018-PRODUCE/DGPCHDI</t>
  </si>
  <si>
    <t>Otorgar a LYNN MICHELE WILBUR autorización para efectuar investigación pesquera con extracción de muestras de especímenes hidrobiológicos, sin valor comercial y sin uso de embarcación pesquera.</t>
  </si>
  <si>
    <t>017572-2018</t>
  </si>
  <si>
    <t>020-2018-PRODUCE/DECHDI-dechdi_temp05</t>
  </si>
  <si>
    <t>352-2018-PRODUCE/DGPCHDI</t>
  </si>
  <si>
    <t>JOSE REYES ALBINES SANTOS, GREGORIA NUNTON CASTRO, JUAN DE DIOS ALBINES NUNTON, CRISTINA YECENIA LLAUCE MARCHAN, JANNET EUSEBIA CUSTODIO AYASTA, DAYANA ALBINES CUSTODIO, CARLOS DAVID ALBINES CUSTODIO y VICTOR DANIEL ALBINES CUSTODIO</t>
  </si>
  <si>
    <t>Aprobar a favor de JOSE REYES ALBINES SANTOS y otros, el cambio de titular del permiso de pesca para operar la embarcación pesquera MI FE EN CRISTO de matrícula PL-3023-CM para la extracción de anchoveta para consumo humano directo e indirecto y sardina para consumo humano directo. aprobar a su favor el cambio de titular de los PMCE de la embarcación.</t>
  </si>
  <si>
    <t>025316-2018</t>
  </si>
  <si>
    <t>013-2018-PRODUCE/DECHDI-amaya</t>
  </si>
  <si>
    <t>013-2018-PRODUCE/DECHDI-dechdi_temp06</t>
  </si>
  <si>
    <t>353-2018-PRODUCE/DGPCHDI</t>
  </si>
  <si>
    <t>MODIFICAR PERMISO DE PESCA POR CAMBIO DE NOMBRE</t>
  </si>
  <si>
    <t>Modificar el nombre de la embarcación pesquera ADRIANA de matrícula CO-17997-PM a DANIELLA, conforme a lo solicitado por la empresa PESQUERA DIAMANTE S.A.</t>
  </si>
  <si>
    <t>014317-2018</t>
  </si>
  <si>
    <t>015-2018-PRODUCE/DECHDI-dechdi_temp06</t>
  </si>
  <si>
    <t>354-2018-PRODUCE/DGPCHDI</t>
  </si>
  <si>
    <t>BRIRELL S.A.C.</t>
  </si>
  <si>
    <t>DESISTIMIENTO A AUTORIZACIÓN DE EXPORTACIÓN O IMPORTACIÓN DE ESPECIES HIDROBIOLÓGICAS</t>
  </si>
  <si>
    <t>Aceptar el desistimiento del procedimiento correspondiente a la solicitud de autorización para exportación o importación de especies hidrobiológicas vivas con fines de investigación, recreación y/o difusión cultural y comercial, presentado por BRIRELL S.A.C.</t>
  </si>
  <si>
    <t>017783-2018</t>
  </si>
  <si>
    <t>011-2018-PRODUCE/DECHDI-amaya</t>
  </si>
  <si>
    <t>012-2018-PRODUCE/DECHDI-dechdi_temp06</t>
  </si>
  <si>
    <t>355-2018-PRODUCE/DGPCHDI</t>
  </si>
  <si>
    <t>N° 63 AMPLIACIÓN DEL PLAZO PARA EJECUTAR LA AUTORIZACIÓN DE INCREMENTO DE FLOTA OTORGADA CONFORME A LOS PROCEDIMIENTOS 4.1 Y 4.2.</t>
  </si>
  <si>
    <t>AMPLIAR PLAZO DE INCREMENTO DE FLOTA</t>
  </si>
  <si>
    <t>Ampliar el plazo para la ejecución de la autorización de incremento de flota otorgada mediante RD. N° 323-2016-PRODUCE/DGCHI, a favor de PESQUERA ORLAND S.A.C. para la construcción de una embarcación vía sustitución de la embarcación pesquera MONITOR HUASCAR 1 de matrícula PL-23047-CM y 103.90 m3 de capacidad de bodega.</t>
  </si>
  <si>
    <t>162162-2018</t>
  </si>
  <si>
    <t>084-2018-PRODUCE/DECHDI-csaenz</t>
  </si>
  <si>
    <t>016-2018-PRODUCE/DECHDI-dechdi_temp06</t>
  </si>
  <si>
    <t>356-2018-PRODUCE/DGPCHDI</t>
  </si>
  <si>
    <t>Otorgar a PLUSPETROL NORTE S.A., autorización para efectuar investigación pesquera con extracción de muestras de especímenes hidrobiológicos, sin valor comercial y sin uso de embarcación pesquera.</t>
  </si>
  <si>
    <t>006433-2018</t>
  </si>
  <si>
    <t>021-2018-PRODUCE/DECHDI-dechdi_temp06</t>
  </si>
  <si>
    <t>357-2018-PRODUCE/DGPCHDI</t>
  </si>
  <si>
    <t>Aprobar a favor de PESQUERA JADA S.A. el cambio de titular del permiso de pesca para operar la embarcación pesquera C&amp;Z 7 de matrícula CE-13917-PM, asi como el cambio de titular del PMCE y LMCE.</t>
  </si>
  <si>
    <t>077640-2015</t>
  </si>
  <si>
    <t>024-2018-PRODUCE/DECHDI-dechdi_temp05</t>
  </si>
  <si>
    <t>358-2018-PRODUCE/DGPCHDI</t>
  </si>
  <si>
    <t>Declarar IMPROCEDENTE la solicitud de permiso de pesca parar operar la embarcación pesquera DORA de matrícula CO-29823-CM, presentada por RICARDO EDILBERTO GUANILO LUNA.</t>
  </si>
  <si>
    <t>076302-2017</t>
  </si>
  <si>
    <t>022-2018-PRODUCE/DECHDI-dechdi_temp05</t>
  </si>
  <si>
    <t>359-2018-PRODUCE/DGPCHDI</t>
  </si>
  <si>
    <t>FERROVIAL AGROMAN S.A. - SUCURSAL DEL PERU</t>
  </si>
  <si>
    <t>IMPROCEDENTE DESISTIMIENTO AUTORIZACIÓN PARA EFECTUAR INVESTIGACIÓN PESQUERA</t>
  </si>
  <si>
    <t>Declarar IMPROCEDENTE la solicitud de renuncia a la autorización para efectuar investigación pesquera con extracción de muestras de especímenes hidrobiológicos sin valor comercial y sin uso de embarcación pesquera otorgada mediante RD. N° 105-2016-PRODUCE/DGCHD presentada por FERROVIAL AGROMAN S.A. - SUCURSAL DEL PERU</t>
  </si>
  <si>
    <t>008530-2017</t>
  </si>
  <si>
    <t>021-2018-PRODUCE/DECHDI-dechdi_temp05</t>
  </si>
  <si>
    <t>360-2018-PRODUCE/DGPCHDI</t>
  </si>
  <si>
    <t>PETROLEOS DEL PERU - PETROPERU S.A.</t>
  </si>
  <si>
    <t>RENUNCIA A AUTORIZACIÓN PARA EFECTUAR INVESTIGACIÓN PESQUERA</t>
  </si>
  <si>
    <t>Aceptar la renuncia presentada por PETROLEOS DEL PERU - PETROPERU S.A. a la autorización para efectuar investigación pesquera con extracción de muestras de especímenes hidrobiológicos sin valor comercial y sin uso de embarcación.</t>
  </si>
  <si>
    <t>007176-2018</t>
  </si>
  <si>
    <t>029-2018-PRODUCE/DECHDI-dechdi_temp05</t>
  </si>
  <si>
    <t>361-2018-PRODUCE/DGPCHDI</t>
  </si>
  <si>
    <t>PESQUERA MAQUEN S.A.C.</t>
  </si>
  <si>
    <t>Declarar IMPROCEDENTE la solicitud de cambio de titular del permiso de pesca para operar la embarcación pesquera MILAGRITOS con matrícula PT-4432-CM, solicitada por PESQUERA MAQUEN S.A.C.</t>
  </si>
  <si>
    <t>004986-2018</t>
  </si>
  <si>
    <t>023-2018-PRODUCE/DECHDI-dechdi_temp05</t>
  </si>
  <si>
    <t>362-2018-PRODUCE/DGPCHDI</t>
  </si>
  <si>
    <t>N° 62 AUTORIZACIÓN  DE INCREMENTO  DE FLOTA PARA LA EXTRACCIÓN INDUSTRIAL PESQUERA CON DESTINO AL CONSUMO HUMANO INDIRECTO
N° 68 ASOCIACIÓN O INCORPORACIÓN DEFINITIVA DEL PORCENTAJE MÁXIMO DE CAPTURA POR EMBARCACIÓN- PMCE DEL RECURSO ANCHOVETA, DE UNA   EMBARCACIÓN A OTRA(S) DEL MISMO ARMADOR</t>
  </si>
  <si>
    <t>INCREMENTO DE FLOTA
AUTORIZAR ASOCIACIÓN PMCE</t>
  </si>
  <si>
    <t>Otorgar a favor de PESQUERA CANTABRIA S.A. autorización de incremento de flota de la embarcación pesquera G&amp;D de matrícula CE-0264-PM para asociar o incorporar su PMCE a favor de las embarcaciones ATLANTICO I, ALBATROS, ASIA 2 y LUIS ALBERTO de matrículas CO-5300-PM, PS-6408-PM, CE-0256-PM y CO-11346-PM.</t>
  </si>
  <si>
    <t>173196-2017</t>
  </si>
  <si>
    <t>026-2018-PRODUCE/DECHDI-dechdi_temp05</t>
  </si>
  <si>
    <t>363-2018-PRODUCE/DGPCHDI</t>
  </si>
  <si>
    <t>GRUPO PESQUERO CHIMBOTE S.A.C.</t>
  </si>
  <si>
    <t>Desestimar el recurso de reconsideración formulado por la empresa GRUPO PESQUERO CHIMBOTE S.A.C., contra la R.D. N° 601-2017-PRODUCE/DGPCHDI en el extremo referido al artículo 2, que condiciona el permiso de pesca otorgado a la administrada.</t>
  </si>
  <si>
    <t>179930-2017</t>
  </si>
  <si>
    <t>025-2018-PRODUCE/DECHDI-dechdi_temp05</t>
  </si>
  <si>
    <t>364-2018-PRODUCE/DGPCHDI</t>
  </si>
  <si>
    <t>DESESTIMAR el recurso de reconsideración formulado por PESQUERA ISA S.R.L. contra la RD. N° 733-2017-PRODUCE/DGPCHDI, que declaró IMPROCEDENTE la solicitud de cambio de titular del permiso de pesca para operar la embarcación pesquera MALAGA 1 de matrícula CO-36422-PM.</t>
  </si>
  <si>
    <t>109494-2017</t>
  </si>
  <si>
    <t>018-2017-PRODUCE/DECHDI-csaenz</t>
  </si>
  <si>
    <t>027-2018-PRODUCE/DECHDI-dechdi_temp05</t>
  </si>
  <si>
    <t>365-2018-PRODUCE/DGPCHDI</t>
  </si>
  <si>
    <t>WILMER ALBERTO MIÑAN ARMANZA</t>
  </si>
  <si>
    <t>Declarar IMPROCEDENTE la solicitud de permiso de pesca de menor escala a plazo determinado para operar la embarcación pesquera ONAMAR 2 de matrícula CO-17748-CM, presentada por WILMER ALBERTO MIÑAN ARMANZA</t>
  </si>
  <si>
    <t>109430-2017</t>
  </si>
  <si>
    <t>016-2017-PRODUCE/DECHDI-csaenz</t>
  </si>
  <si>
    <t>028-2018-PRODUCE/DECHDI-dechdi_temp05</t>
  </si>
  <si>
    <t>366-2018-PRODUCE/DGPCHDI</t>
  </si>
  <si>
    <t>MARKO ANTONIO CASTRO ANDRADE</t>
  </si>
  <si>
    <t>Declarar IMPROCEDENTE la solicitud de permiso de pesca de menor escala a plazo determinado para operar la embarcación pesquera MI JAHVE de matrícula ZS-35262-BM, presentada por MARKO ANTONIO CASTRO ANDRADE</t>
  </si>
  <si>
    <t>006384-2018</t>
  </si>
  <si>
    <t>017-2018-PRODUCE/DECHDI-dechdi_temp05</t>
  </si>
  <si>
    <t>367-2018-PRODUCE/DGPCHDI</t>
  </si>
  <si>
    <t>Aprobar a favor de CORPORACION PESQUERA ERMA S.A.C. el cambio de titular del permiso de pesca para operar la embarcación pesquera APOSTOL SANTIAGO de matrícula CE-14969-CM, así como el cambio de titular del PMCE.</t>
  </si>
  <si>
    <t>025912-2018</t>
  </si>
  <si>
    <t>030-2018-PRODUCE/DECHDI-dechdi_temp05</t>
  </si>
  <si>
    <t>368-2018-PRODUCE/DGPCHDI</t>
  </si>
  <si>
    <t>JOSE MERCEDES RAMIREZ PERICHE y DORA PANTA PANTA</t>
  </si>
  <si>
    <t>Aprobar a favor de JOSE MERCEDES RAMIREZ PERICHE y DORA PANTA PANTA, el cambio de titular del permiso de pesca para operar la embarcación pesquera NAYLAMP de matrícula PT-21042-CM, así como aprobar el cambio de titular del PMCE y LMCE.</t>
  </si>
  <si>
    <t>164687-2017</t>
  </si>
  <si>
    <t>080-2018-PRODUCE/DECHDI-csaenz</t>
  </si>
  <si>
    <t>031-2018-PRODUCE/DECHDI-dechdi_temp05</t>
  </si>
  <si>
    <t>369-2018-PRODUCE/DGPCHDI</t>
  </si>
  <si>
    <t>MINERA HAMPTON PERU S.A.C.</t>
  </si>
  <si>
    <t>Otorgar a MINERA HAMPTON PERU S.A.C. autorización para efectuar investigación pesquera con extracción de muestras de especímenes hidrobiológicos, sin valor comercial y con uso de la embarcación de bandera nacional EL HUASCAR.</t>
  </si>
  <si>
    <t>020885-2018</t>
  </si>
  <si>
    <t>015-2018-PRODUCE/DPCHDI-lcerna</t>
  </si>
  <si>
    <t>370-2018-PRODUCE/DGPCHDI</t>
  </si>
  <si>
    <t>HUIMAN E.I.R.L.</t>
  </si>
  <si>
    <t>DESISTIMIENTO A AUTORIZACIÓN DE IMPORTACIÓN DE ESPECIES HIDROBIOLÓGICAS</t>
  </si>
  <si>
    <t>Aceptar el desistimiento del procedimiento correspondiente a la solicitud de autorización de importación de especies hidrobiológicas amenazadas comprendidas en la convención CITES, presentado por HUIMAN E.I.R.L.</t>
  </si>
  <si>
    <t>118866-2017</t>
  </si>
  <si>
    <t>007-2017-PRODUCE/DECHDI-mmejia</t>
  </si>
  <si>
    <t>014-2018-PRODUCE/DECHDI-dechdi_temp06</t>
  </si>
  <si>
    <t>371-2018-PRODUCE/DGPCHDI</t>
  </si>
  <si>
    <t>LUIS ALBERTO PANTA SABA y EDGAR EDUARDO PANTA ECHE</t>
  </si>
  <si>
    <t>Declarar IMPROCEDENTE la solicitud de permiso de pesca de menor escala para operar la embarcación pesquera SANTA MARIA II de matrícula PT-11752-CM, presentada por LUIS ALBERTO PANTA SABA y EDGAR EDUARDO PANTA ECHE.</t>
  </si>
  <si>
    <t>004244-2018</t>
  </si>
  <si>
    <t>016-2018-PRODUCE/DPCHDI-rhuertas</t>
  </si>
  <si>
    <t>022-2018-PRODUCE/DECHDI-dechdi_temp06</t>
  </si>
  <si>
    <t>372-2018-PRODUCE/DGPCHDI</t>
  </si>
  <si>
    <t>JOSÉ WALTER LOPEZ MONTEZA</t>
  </si>
  <si>
    <t>Declarar IMPROCEDENTE la solicitud de permiso de pesca de menor escala para operar la embarcación pesquera YORMAN JOSE de matrícula PL-29466-BM, presentada por JOSE WALTER LOPEZ MONTEZA</t>
  </si>
  <si>
    <t>023346-2018</t>
  </si>
  <si>
    <t>016-2018-PRODUCE/DECHDI-amaya
007-2018-PRODUCE/DECHDI-schuquilin</t>
  </si>
  <si>
    <t>059-2018-PRODUCE/DECHDI-jvillalta</t>
  </si>
  <si>
    <t>373-2018-PRODUCE/DGPCHDI</t>
  </si>
  <si>
    <t>AMPLIACIÓN DE PERMISO DE PESCA</t>
  </si>
  <si>
    <t>Ampliar el permiso de pesca otorgado a la embarcación pesquera POLAR I de matrícula CO-14443-PM y 340.00 m3 de capacidad de bodega, en el extremo referido a la extracción del recurso anchoveta con destino al consumo humano indirecto, vía sustitución de la embarcación MARISOL IV con matrícula PS-0553-PM y 340.30 m3 de Capacidad de bodega. Asignar PMCE a la embarcación POLAR I.</t>
  </si>
  <si>
    <t>R.M. N° 142-2018-PRODUCE</t>
  </si>
  <si>
    <t>008-2018-PRODUCE/DECHDI-schuquilin</t>
  </si>
  <si>
    <t>050-2018-PRODUCE/DECHDI-jvillalta</t>
  </si>
  <si>
    <t>374-2018-PRODUCE/DGPCHDI</t>
  </si>
  <si>
    <t>APROBAR LISTADO DE ASIGNACIÓN DE LMCE
ZONA NORTE-CENTRO PRIMERA TEMPORADA</t>
  </si>
  <si>
    <t>Aprobar el Listado de Asignación de Límites Máximos de Captura por Embarcación LMCE de la Zona Norte-Centro para la extracción del recurso anchoveta, correspondiente a la Primera Temporada de Pesca 2018 autorizada por RM. N° 142-2018-PRODUCE.</t>
  </si>
  <si>
    <t>011080-2018</t>
  </si>
  <si>
    <t>006-2018-PRODUCE/DPCHDI-rparedes</t>
  </si>
  <si>
    <t>019-2018-PRODUCE/DPCHDI-yquinonesc</t>
  </si>
  <si>
    <t>375-2018-PRODUCE/DGPCHDI</t>
  </si>
  <si>
    <t>PESQUERA Z Y T S.A.C.</t>
  </si>
  <si>
    <t>Aprobar a favor de PESQUERA Z Y T S.A.C. el cambio de titular de la licencia para operar las plantas de procesamiento pesquero para la producción de enlatado, curado y de harina de pescado residual, otorgada a AGROINDUSTRIAS SUPE S.A.C. mediante RD. N° 294-2004-PRODUCE/DNEPP, con capacidad de 1000 cajas/turno, 600 t/mes y 5 t/h, ubicadas en carretera Panamericana Norte km 191.3, Sub Lote N° 2, Fundo San José - Supe - Barranca - Lima.</t>
  </si>
  <si>
    <t>028108-2018</t>
  </si>
  <si>
    <t>007-2018-PRODUCE/DPCHDI-zquispe</t>
  </si>
  <si>
    <t>023-2018-PRODUCE/DPCHDI-yquinonesc</t>
  </si>
  <si>
    <t>376-2018-PRODUCE/DGPCHDI</t>
  </si>
  <si>
    <t>CONSERVERA OSIRIS S.A.C.</t>
  </si>
  <si>
    <t>Aprobar a favor de CONSERVERA OSIRIS S.A.C., el cambio de titular de las licencias para operar las plantas de procesamiento pesquero para la producción de enlatado y harina de pescado residual de carácter accesorio a su actividad principal, otorgadas a CONSERVERA ISIS S.A.C. mediante RD. N° 275-2015-PRODUCE/DGCHD y RD. N° 065-2017-PRODUCE/DGPI, con capacidades de 400 cajas/turno y 3 t/h, ubicadas en Playa Oquendo N° 657 - Callao</t>
  </si>
  <si>
    <t>016298-2018</t>
  </si>
  <si>
    <t>008-2018-PRODUCE/DPCHDI-iechevarria</t>
  </si>
  <si>
    <t>020-2018-PRODUCE/DPCHDI-yquinonesc</t>
  </si>
  <si>
    <t>377-2018-PRODUCE/DGPCHDI</t>
  </si>
  <si>
    <t>FONDO NACIONAL DE DESARROLLO PESQUERO - FONDEPES</t>
  </si>
  <si>
    <t>N° 29 AMPLIACIÓN  DEL PLAZO DE LA AUTORIZACIÓN DE  INSTALACIÓN DE UNA O MÁS PLANTAS DE PROCESAMIENTO PESQUERO</t>
  </si>
  <si>
    <t>AMPLIACIÓN DE PLAZO PARA AUTORIZACIÓN DE INSTALACIÓN DE PLANTA DE PROCESAMIENTO</t>
  </si>
  <si>
    <t>Renovar por 01 año, contado desde el 20 de marzo de 2018, a favor de FONDO NACIONAL DE DESARROLLO PESQUERO - FONDEPES, el plazo de vigencia de la autorización para el incremento de capacidad de procesamiento para la producción de congelado de 8 a 12.5 t/día, a que se refiere la RD. N° 044-2017-PRODUCE/DGPI.</t>
  </si>
  <si>
    <t>022401-2018</t>
  </si>
  <si>
    <t>007-2018-PRODUCE/DPCHDI-rparedes</t>
  </si>
  <si>
    <t>021-2018-PRODUCE/DPCHDI-yquinonesc</t>
  </si>
  <si>
    <t>378-2018-PRODUCE/DGPCHDI</t>
  </si>
  <si>
    <t>LANGOSTINOS FRESCOS CONGELADOS DEL PERU S.A.C. - LANFRESCO DEL PERU S.A.C.</t>
  </si>
  <si>
    <t>Otorgar a LANGOSTINOS FRESCOS CONGELADOS DEL PERU S.A.C. - LANFRESCO DEL PERU S.A.C., autorización para la instalación de una planta para la produccion de congelado con una capacidad de 26.64 t/día, ubicada en la AV. Túpac Amaru N° 216, Sub Lote B - Zorritos - Contralmirante Villar - Tumbes</t>
  </si>
  <si>
    <t>026464-2018</t>
  </si>
  <si>
    <t>006-2018-PRODUCE/DPCHDI-zquispe</t>
  </si>
  <si>
    <t>022-2018-PRODUCE/DPCHDI-yquinonesc</t>
  </si>
  <si>
    <t>379-2018-PRODUCE/DGPCHDI</t>
  </si>
  <si>
    <t>Aceptar la renuncia presentada por TECNOLOGICA DE ALIMENTOS S.A. a su licencia para operar la planta de producción de harina de pescado de alto contenido proteínico de 50 t/h de capacidad instalada, otorgada mediante RD. N° 340-2008-PRODUCE/DGEPP, ubicada entre los km 18.3 y 18.5 de la carretera Sechura - Parachique, Sechura-Piura.</t>
  </si>
  <si>
    <t>182128-2017</t>
  </si>
  <si>
    <t>094-2018-PRODUCE/DECHDI-csaenz</t>
  </si>
  <si>
    <t>076-2018-PRODUCE/DECHDI-ariost</t>
  </si>
  <si>
    <t>380-2018-PRODUCE/DGPCHDI</t>
  </si>
  <si>
    <t>Denegar la solicitud de autorización para efectuar investigación pesquera con extracción de muestras de especímenes hidrobiológicos sin valor comercial y sin uso de embarcación pesquera.</t>
  </si>
  <si>
    <t>R.M. N° 121-2017-PRODUCE/DVPA</t>
  </si>
  <si>
    <t>010-2018-PRODUCE/DPCHDI-yquinonesc</t>
  </si>
  <si>
    <t>381-2018-PRODUCE/DGPCHDI</t>
  </si>
  <si>
    <t>Suspender por única vez a solicitud de la empresa AUSTRAL GROUP S.A.A., la licencia de operación otorgada mediante RD. N° 206-2011-PRODUCE/DGEPP, respecto a la planta harina de pescado de alto contenido proteínico, ubicada en Valle Chicama Parcela C 724, Sector Palomar, Fundo La Pampa, Puerto Malabrigo, Razuri-Ascope-La Libertad, con capacidad de 45 t/h.</t>
  </si>
  <si>
    <t>002075-2018</t>
  </si>
  <si>
    <t>007-2018-PRODUCE/DPCHDI-rhuertas</t>
  </si>
  <si>
    <t>078-2018-PRODUCE/DECHDI-ariost</t>
  </si>
  <si>
    <t>382-2018-PRODUCE/DGPCHDI</t>
  </si>
  <si>
    <t>Otorgar permiso de pesca de menor escala a favor de PABLO CESAR GONZALES ROSILLO, para operar la embarcación pesquera SAN PABLO de matrícula PT-32874-BM.</t>
  </si>
  <si>
    <t>002086-2018</t>
  </si>
  <si>
    <t>006-2018-PRODUCE/DPCHDI-rhuertas</t>
  </si>
  <si>
    <t>077-2018-PRODUCE/DECHDI-ariost</t>
  </si>
  <si>
    <t>383-2018-PRODUCE/DGPCHDI</t>
  </si>
  <si>
    <t>Otorgar permiso de pesca de menor escala a favor de RICARDO VALDEZ ZAVALETA, para operar la embarcación pesquera MAGALY de matrícula CO-15448-BM.</t>
  </si>
  <si>
    <t>026401-2018</t>
  </si>
  <si>
    <t>009-2018-PRODUCE/DPCHDI-iechevarria</t>
  </si>
  <si>
    <t>024-2018-PRODUCE/DPCHDI-yquinonesc</t>
  </si>
  <si>
    <t>384-2018-PRODUCE/DGPCHDI</t>
  </si>
  <si>
    <t>Aprobar a favor de PESQUERA PELAYO S.A.C. el cambio de titular de la licencia para operar la planta de harina pescado de alto contenido proteínico, otorgada a NEGOCIACIÓN PESQUERA DEL SUR S.A., con una capacidad de 92 t/h, Ubicada en Av. La Marina Cuadra Uno, Supe Puerto-Barranca-Lima</t>
  </si>
  <si>
    <t>017643-2018</t>
  </si>
  <si>
    <t>025-2018-PRODUCE/DPCHDI-yquinonesc</t>
  </si>
  <si>
    <t>385-2018-PRODUCE/DGPCHDI</t>
  </si>
  <si>
    <t>CORPORACIÓN DE CONGELADOS Y CONSERVAS DEL PERU S.A.C.</t>
  </si>
  <si>
    <t>IMPROCEDENTE CAMBIO DE TITULAR DE LICENCIA DE OPERACIÓN</t>
  </si>
  <si>
    <t>Declarar IMPROCEDENTE la solicitud de cambio de titular de la licencia de operación de las plantas de procesamiento pesquero para la producción de congelado y harina residual otorgada a CORPORACIÓN DE CONGELADOS Y CONSERVAS DEL PERU S.A.C. mediante RD. N° 444-2014-PRODUCE/DGCHD, con capacidades de 32 t/día y 5 t/h, ubicadas en Paita-Piura.</t>
  </si>
  <si>
    <t>001468-2018</t>
  </si>
  <si>
    <t>008-2018-PRODUCE/DPCHDI-rhuertas</t>
  </si>
  <si>
    <t>080-2018-PRODUCE/DECHDI-ariost</t>
  </si>
  <si>
    <t>386-2018-PRODUCE/DGPCHDI</t>
  </si>
  <si>
    <t>Otorgar permiso de pesca de menor escala a favor de VICTOR ERNESTO REPETTO KOMUTH, para operar la embarcación pesquera VICTOR ANDRES de matrícula CO-20169-BM.</t>
  </si>
  <si>
    <t>029924-2018</t>
  </si>
  <si>
    <t>033-2018-PRODUCE/DECHDI-dechdi_temp05</t>
  </si>
  <si>
    <t>387-2018-PRODUCE/DGPCHDI</t>
  </si>
  <si>
    <t>PESQUERA TERRANOVA S.A.</t>
  </si>
  <si>
    <t>Disponer la actualización de datos de la embarcación pesquera INCA 2 de matrícula PT-1725-PM, en el portal institucional del Ministerio de la Producción, únicamente en el extremo referido a la matrícula de PT-1725-CM a PT-1725-CM.</t>
  </si>
  <si>
    <t>015168-2018</t>
  </si>
  <si>
    <t>020-2018-PRODUCE/DECHDI-cgonzalez</t>
  </si>
  <si>
    <t>388-2018-PRODUCE/DGPCHDI</t>
  </si>
  <si>
    <t>RECURSO DE RECONSIDERACIÓN: CAMBIO DE TITULAR DE PERMISO DE PESCA</t>
  </si>
  <si>
    <t>Aprobar a favor de PRIME FOOD S.A. el cambio de titular del permiso de pesca a que se refiere la RD. N° 065-2013-PRODUCE/DGCHD otorgado para la extracción de los recursos Atún y Calamar Gigante o Pota para consumo humano directo, con la embarcación pesquera PISCIS V de matrícula PT-4609-PM.</t>
  </si>
  <si>
    <t>014181-2018</t>
  </si>
  <si>
    <t>095-2018-PRODUCE/DECHDI-csaenz</t>
  </si>
  <si>
    <t>081-2018-PRODUCE/DECHDI-ariost</t>
  </si>
  <si>
    <t>389-2018-PRODUCE/DGPCHDI</t>
  </si>
  <si>
    <t>EMPRESA COMUNAL HIDROELÉCTRICA SAN CRISTOBAL DE RAPAZ S.A.C.</t>
  </si>
  <si>
    <t>Otorgar a EMPRESA COMUNAL HIDROELÉCTRICA SAN CRISTOBAL DE RAPAZ S.A.C. autorización para efectuar investigación pesquera con extracción de muestras sin valor comercial y sin uso de embarcación pesquera.</t>
  </si>
  <si>
    <t>006774-2018</t>
  </si>
  <si>
    <t>092-2018-PRODUCE/DECHDI-csaenz</t>
  </si>
  <si>
    <t>083-2018-PRODUCE/DECHDI-ariost</t>
  </si>
  <si>
    <t>390-2018-PRODUCE/DGPCHDI</t>
  </si>
  <si>
    <t>MINERA CHINALCO PERU S.A.</t>
  </si>
  <si>
    <t>Otorgar a MINERA CHINALCO PERU S.A., autorización para efectuar investigación pesquera con extracción de muestras de especímenes hidrobiológicos, sin valor comercial y sin uso de embarcación.</t>
  </si>
  <si>
    <t>000402-2018</t>
  </si>
  <si>
    <t>099-2018-PRODUCE/DECHDI-csaenz</t>
  </si>
  <si>
    <t>034-2018-PRODUCE/DECHDI-dechdi_temp05</t>
  </si>
  <si>
    <t>391-2018-PRODUCE/DGPCHDI</t>
  </si>
  <si>
    <t>PROVIAS NACIONAL - MTC</t>
  </si>
  <si>
    <t>Denegar la solicitud de autorización para efectuar investigación pesquera con extracción de muestras de especímenes hidrobiológicos, sin valor comercial y sin uso de embarcación pesquera.</t>
  </si>
  <si>
    <t>019676-2018</t>
  </si>
  <si>
    <t>097-2018-PRODUCE/DECHDI-csaenz</t>
  </si>
  <si>
    <t>082-2018-PRODUCE/DECHDI-ariost</t>
  </si>
  <si>
    <t>392-2018-PRODUCE/DGPCHDI</t>
  </si>
  <si>
    <t>Otorgar a favor de BRIRELL S.A.C. autorización para la importación de 705 especies hidrobiológicas vivas, que se detallan en el anexo de la presente resolución directoral, en las cantidades que no excedan las indicadas para taxón; para fines comerciales.</t>
  </si>
  <si>
    <t>026705-2018</t>
  </si>
  <si>
    <t>119-2018-PRODUCE/DECHDI-knunezv</t>
  </si>
  <si>
    <t>393-2018-PRODUCE/DGPCHDI</t>
  </si>
  <si>
    <t>Adecuar el permiso de pesca otorgado mediante RD. N° 381-2013-PRODUCE/DGCHD al ROP de la anchoveta para consumo humano directo. En consecuencia, el permiso de pesca de menor escala otorgado a ARTESANALES DEL SANTA S.A.C. para operar la embarcación pesquera JANETT de matricula CE-29568-CM, comprende el recurso anchoveta con destino al consumo humano directo.</t>
  </si>
  <si>
    <t>138066-2017</t>
  </si>
  <si>
    <t>121-2018-PRODUCE/DECHDI-knunezv</t>
  </si>
  <si>
    <t>394-2018-PRODUCE/DGPCHDI</t>
  </si>
  <si>
    <t>CELSO YSIDRO MAMANI CCALLA</t>
  </si>
  <si>
    <t>Declarar IMPROCEDENTE la solicitud de otorgamiento de permiso de pesca de menor escala para operar la embarcación pesquera ARTURO de matrícula CO-37852-CM para la extracción del recurso anchoveta para consumo humano directo.</t>
  </si>
  <si>
    <t>026475-2018</t>
  </si>
  <si>
    <t>023-2018-PRODUCE/DECHDI-dechdi_temp06</t>
  </si>
  <si>
    <t>395-2018-PRODUCE/DGPCHDI</t>
  </si>
  <si>
    <t>EMPRESA PESQUERA ANDRECALIX S.R.L.</t>
  </si>
  <si>
    <t>Aprobar a favor de EMPRESA PESQUERA ANDRECALIX S.R.L. el cambio de titular del permiso de pesca para operar la embarcación pesquera SANTA TERESITA con matrícula PT-50763-PM, para la extracción de los recursos anchoveta y sardina con destino al consumo humano indirecto. Asimismo, aprobar a su favor el cambio de titular del PMCE y LMCE otorgado.</t>
  </si>
  <si>
    <t>139216-2017</t>
  </si>
  <si>
    <t>123-2018-PRODUCE/DECHDI-knunezv</t>
  </si>
  <si>
    <t>396-2018-PRODUCE/DGPCHDI</t>
  </si>
  <si>
    <t>JOSE MERCEDES GORDILLO MORA</t>
  </si>
  <si>
    <t>Declarar IMPROCEDENTE la solicitud de otorgamiento de permiso de pesca de menor escala para operar l embarcación pesquera JOSE MARTIN de matrícula SE-00757-CM para la extracción del recurso anchoveta para consumo humano directo, presentada por JOSE MERCEDES GORDILLO MORA.</t>
  </si>
  <si>
    <t>170094-2017</t>
  </si>
  <si>
    <t>091-2018-PRODUCE/DECHDI-csaenz</t>
  </si>
  <si>
    <t>084-2018-PRODUCE/DECHDI-ariost</t>
  </si>
  <si>
    <t>397-2018-PRODUCE/DGPCHDI</t>
  </si>
  <si>
    <t>COMPAÑIA MINERA ZAFRANAL S.A.C.</t>
  </si>
  <si>
    <t>Otorgar a COMPAÑIA MINERA ZAFRANAL S.A.C., autorización para efectuar investigación pesquera con extracción de muestras de especímenes hidrobiológicos, sin valor comercial y sin uso de embarcación pesquera.</t>
  </si>
  <si>
    <t>026714-2018</t>
  </si>
  <si>
    <t>120-2018-PRODUCE/DECHDI-knunezv</t>
  </si>
  <si>
    <t>398-2018-PRODUCE/DGPCHDI</t>
  </si>
  <si>
    <t>Adecuar el permiso de pesca otorgado mediante RD. N° 283-2013-PRODUCE/DGCHD al ROP de la anchoveta para CHD. En consecuencia el permiso de pesca de menor escala otorgado a ARTESANALES DEL SANTA S.A.C. para operar la embarcación pesquera DON FAUSTO 1 de matrícula CE-17444-BM, comprende el recurso anchoveta para consumo humano directo.</t>
  </si>
  <si>
    <t>026697-2018</t>
  </si>
  <si>
    <t>122-2018-PRODUCE/DECHDI-knunezv</t>
  </si>
  <si>
    <t>399-2018-PRODUCE/DGPCHDI</t>
  </si>
  <si>
    <t>Adecuar el permiso de pesca otorgado mediante RD. N° 097-2014-PRODUCE/DGCHD al ROP de la anchoveta. En consecuencia, el permiso de pesca de menor escala otorgado a ARTESANALES DEL SANTA S.A.C. para operar la embarcación pesquera OCEANICA I de matrícula PT-5249-BM, comprende el recurso anchoveta con destino al consumo humano directo.</t>
  </si>
  <si>
    <t>125004-2017
125004-2017-2</t>
  </si>
  <si>
    <t>025-2018-PRODUCE/DECHDI-mmejia</t>
  </si>
  <si>
    <t>022-2018-PRODUCE/DECHDI-cgonzalez</t>
  </si>
  <si>
    <t>400-2018-PRODUCE/DGPCHDI</t>
  </si>
  <si>
    <t>CONGELADOS JULIA S.A.C.</t>
  </si>
  <si>
    <t>IMPROCEDENTE AMPLIACIÓN DE PLAZO DE INCREMENTO DE FLOTA
IMPROCEDENTE SOLICITUD DE VARIACIÓN DE LA FORMA DE EJECUCIÓN DE LA AUTORIZACIÓN DE INCREMENTO DE FLOTA</t>
  </si>
  <si>
    <t>Declarar IMPROCEDENTE la solicitud de ampliación de plazo de ejecución de la autorización de incremento de flota otorgada mediante RD. N° 308-2011-PRODUCE/DGEPP. Declarar IMPROCEDENTE la solicitud de variación de la forma de ejecución de la autorización de incremento de flota otorgada mediante RD. N° 308-2011-PRODUCE/DGEPP. Presentada por la empresa CONGELADOS JULIA S.A.C.</t>
  </si>
  <si>
    <t>002857-2018</t>
  </si>
  <si>
    <t>023-2018-PRODUCE/DECHDI-mmejia</t>
  </si>
  <si>
    <t>021-2018-PRODUCE/DECHDI-cgonzalez</t>
  </si>
  <si>
    <t>401-2018-PRODUCE/DGPCHDI</t>
  </si>
  <si>
    <t>Otorgar a favor de PESQUERA TERRANOVA S.A. incremento de flota para emplear la embarcación pesquera INCA 2 con matricula PT-1725-PM DE 102.00 m3 de capacidad de bodega y 23.90 metros de eslora, en la actividad extractiva del recurso Atún y especies afines.</t>
  </si>
  <si>
    <t>024781-2018</t>
  </si>
  <si>
    <t>026-2018-PRODUCE/DECHDI-dechdi_temp06</t>
  </si>
  <si>
    <t>402-2018-PRODUCE/DGPCHDI</t>
  </si>
  <si>
    <t>INVERSIONES PANTA ALVAREZ S.R.L.</t>
  </si>
  <si>
    <t>Declarar IMPROCEDENTE la solicitud de cambio de titular del permiso de pesca para operar la embarcación pesquera MI JUAN NOE de matrícula PT-22483-CM, solicitada por INVERSIONES PANTA ALVAREZ S.R.L.</t>
  </si>
  <si>
    <t>024782-2018</t>
  </si>
  <si>
    <t>024-2018-PRODUCE/DECHDI-dechdi_temp06</t>
  </si>
  <si>
    <t>403-2018-PRODUCE/DGPCHDI</t>
  </si>
  <si>
    <t>Declarar IMPROCEDENTE la solicitud de cambio de titular del permiso de pesca para operar la embarcación pesquera CORAZON DE MARIA de matrícula PT-4431-CM, solicitada por INVERSIONES PANTA ALVAREZ S.R.L.</t>
  </si>
  <si>
    <t>015578-2018</t>
  </si>
  <si>
    <t>034-2018-PRODUCE/DECHDI-jcanchari</t>
  </si>
  <si>
    <t>404-2018-PRODUCE/DGPCHDI</t>
  </si>
  <si>
    <t>JOSÉ MARTIN PALMA BERNAL y MARIA EUDOCIA MENDOZA DE PALMA</t>
  </si>
  <si>
    <t>declarar infundado el recurso de reconsideración planteado contra la Resolución Directoral Nº 054-2018-PRODUCE/DGPCHDI</t>
  </si>
  <si>
    <t>033727-2018</t>
  </si>
  <si>
    <t>060-2018-PRODUCE/DECHDI-jdelatorre</t>
  </si>
  <si>
    <t>405-2018-PRODUCE/DGPCHDI</t>
  </si>
  <si>
    <t>PESQUERA BROBET S.A.C.</t>
  </si>
  <si>
    <t>Estimar el recurso de reconsideración y aprobar el cambio de titular del permiso de pesca a favor de la empresa PESQUERA BROBET S.A.C., para operar la E/P MARIA FRANCISCA de matrícula PL-4168-BM.</t>
  </si>
  <si>
    <t>Memorando N° 1846-2017-PRODUCE/PP</t>
  </si>
  <si>
    <t>023-2018-PRODUCE/DECHDI-cgonzalez</t>
  </si>
  <si>
    <t>406-2018-PRODUCE/DGPCHDI</t>
  </si>
  <si>
    <t>PERMISO DE PESCA PROVISIONAL</t>
  </si>
  <si>
    <t>Se otorga permiso de pesca provisional a favor de AUSTRAL GROUP S.A.A. para operar las embarcaciones JUANCHO de matrícula CO-12232-PM con 436.31 m3 de capacidad de bodega y NUVEA RESBALOSA de matrícula CO-13012-PM con 436.95 m3 de capacidad de bodega para la extracción de los recursos Jurel y Caballa para consumo humano directo, mientras dure el proceso judicial principal.</t>
  </si>
  <si>
    <t>026704-2018</t>
  </si>
  <si>
    <t>029-2018-PRODUCE/DECHDI-dechdi_temp06</t>
  </si>
  <si>
    <t>407-2018-PRODUCE/DGPCHDI</t>
  </si>
  <si>
    <t>JIMMY NICOLAY OROSCO CASTRO y TEREZA ELENA HUAMANCHUMO BIMINCHUMO</t>
  </si>
  <si>
    <t>Aprobar a favor de JIMMY NICOLAY OROSCO CASTRO y TEREZA ELENA HUAMANCHUMO BIMINCHUMO el cambio de titular del permiso de pesca para operar la embarcación pesquera SAN JUAN de matrícula CO-16686-CM. Asimismo, aprobar el cambio de titular del PMCE y LMCE</t>
  </si>
  <si>
    <t>027407-2018</t>
  </si>
  <si>
    <t>124-2018-PRODUCE/DECHDI-knunezv</t>
  </si>
  <si>
    <t>408-2018-PRODUCE/DGPCHDI</t>
  </si>
  <si>
    <t>SABINO MAMANI VENTURA</t>
  </si>
  <si>
    <t>Adecuar el permiso de pesca otorgado por el Gobierno Regional de Tacna para operar la embarcación pesquera JOSE EDUARDO de matrícula IO-23174-BM al ROP de la anchoveta. En consecuencia otorgar a SABINO MAMANI VENTURA permiso de pesca para operar la citada embarcación.</t>
  </si>
  <si>
    <t>017904-2018</t>
  </si>
  <si>
    <t>010-2018-PRODUCE/DECHDI-amaya</t>
  </si>
  <si>
    <t>036-2018-PRODUCE/DECHDI-dechdi_temp05</t>
  </si>
  <si>
    <t>409-2018-PRODUCE/DGPCHDI</t>
  </si>
  <si>
    <t>INVERSIONES PESQUERAS JUAN CARLOS E.I.R.L.</t>
  </si>
  <si>
    <t>Otorgar a favor de INVERSIONES PESQUERAS JUAN CARLOS E.I.R.L., autorización de incremento de flota para construir una nueva embarcación de 85.00 m3 de capacidad de bodega para ser destinada a la extracción de anchoveta para consumo humano indirecto, vía sustitución de la embarcación pesquera no siniestrada MILAGRO DE CHALPON de matrícula PT-17962-CM.</t>
  </si>
  <si>
    <t>163801-2017</t>
  </si>
  <si>
    <t>038-2018-PRODUCE/DECHDI-dechdi_temp05</t>
  </si>
  <si>
    <t>410-2018-PRODUCE/DGPCHDI</t>
  </si>
  <si>
    <t>Desestimar el recurso de reconsideración formulado por YOLANDA BAZALAR AZABACHE DE LUNA contra la RD. N° 007-2018-PRODUCE/DGPCHDI, que declaró IMPROCEDENTE la solicitud de cambio de titular del permiso de pesca para operar la embarcación pesquera CESAR de matrícula IO-5243-CM.</t>
  </si>
  <si>
    <t>168576-2017</t>
  </si>
  <si>
    <t>059-2018-PRODUCE/DECHDI-jdelatorre</t>
  </si>
  <si>
    <t>411-2018-PRODUCE/DGPCHDI</t>
  </si>
  <si>
    <t>SANTOS EVARISTO ALVAREZ PANTA, DOMINGA PANTA DE ALVAREZ, RONALDO ALVAREZ PANTA y SANTOS MARIA PERICHE RUMICHE</t>
  </si>
  <si>
    <t>Declarar IMPROCEDENTE la solicitud de aprobación de cambio de titular de permiso de pesca para operar la embarcación pesquera DON TEOFILO 2 de matrícula PT-5519-CM, presentada por SANTOS EVARISTO ALVAREZ PANTA, DOMINGA PANTA DE ALVAREZ, ROLNADO ALVAREZ PANTA y SANTOS MARIA PERICHE RUMICHE</t>
  </si>
  <si>
    <t>025462-2018</t>
  </si>
  <si>
    <t>030-2018-PRODUCE/DECHDI-dechdi_temp06</t>
  </si>
  <si>
    <t>412-2018-PRODUCE/DGPCHDI</t>
  </si>
  <si>
    <t>NANCY GERTRUDIS SUART PALMA VDA DE LUQUE</t>
  </si>
  <si>
    <t>Declarar IMPROCEDENTE la solicitud de aprobación de cambio de titular de permiso de pesca para operar la embarcación pesquera ZHENNA 3 de matrícula CO-28915-PM, presentada por NANCY GERTRUDIS SUART PALMA VDA DE LUQUE.</t>
  </si>
  <si>
    <t>023916-2018</t>
  </si>
  <si>
    <t>040-2018-PRODUCE/DECHDI-dechdi_temp05</t>
  </si>
  <si>
    <t>413-2018-PRODUCE/DGPCHDI</t>
  </si>
  <si>
    <t>GRUPO CORPORATIVO JOSHMEN S.A.C..</t>
  </si>
  <si>
    <t>Declarar IMPROCEDENTE la solicitud de aprobación de cambio de titular de permiso de pesca para operar la embarcación pesquera ALESHKA de matrícula PL-12809-CM, presentada por GRUPO CORPORATIVO JOSHMEN S.A.C..</t>
  </si>
  <si>
    <t>171878-2017</t>
  </si>
  <si>
    <t>085-2018-PRODUCE/DECHDI-ariost</t>
  </si>
  <si>
    <t>414-2018-PRODUCE/DGPCHDI</t>
  </si>
  <si>
    <t>SEINNOVA S.A.C.</t>
  </si>
  <si>
    <t>DENEGAR la solicitud de autorización para efectuar investigación pesquera con extracción de muestras de especímenes hidrobiológicos, sin valor comercial y sin uso de embarcación pesquera, presentado por SEINNOVA S.A.C.</t>
  </si>
  <si>
    <t>018671-2018</t>
  </si>
  <si>
    <t>037-2018-PRODUCE/DECHDI-dechdi_temp05</t>
  </si>
  <si>
    <t>415-2018-PRODUCE/DGPCHDI</t>
  </si>
  <si>
    <t>Declarar IMPROCEDENTE la solicitud de autorización de incremento de flota para incorporar el PMCE de la embarcación pesquera RICHARD ALEXANDER de matrícula PL-2122-CM, a otra del mismo armador, solicitada por FERNANDO RICHARD BARRETO PAREDES.</t>
  </si>
  <si>
    <t>139265-2017</t>
  </si>
  <si>
    <t>065-2018-PRODUCE-jbarrientosh</t>
  </si>
  <si>
    <t>416-2018-PRODUCE/DGPCHDI</t>
  </si>
  <si>
    <t>CATELLO IGNACIO HERMOGENES AROSTEGUI</t>
  </si>
  <si>
    <t>Declarar IMPROCEDENTE la solicitud de otorgamiento de permiso de pesca de menor escala para operar la embarcación pesquera GEMINIS II de matrícula HO-4483-CM para la extracción del recurso anchoveta para consumo humano directo, solicitado por CATELLO IGNACIO HERMOGENES AROSTEGUI.</t>
  </si>
  <si>
    <t>145312-2017</t>
  </si>
  <si>
    <t>066-2018-PRODUCE-jbarrientosh</t>
  </si>
  <si>
    <t>417-2018-PRODUCE/DGPCHDI</t>
  </si>
  <si>
    <t>JHONNY XAVIER FIESTAS FIESTAS</t>
  </si>
  <si>
    <t>Declarar IMPROCEDENTE la solicitud de otorgamiento de permiso de pesca de menor escala para operar la embarcación DON ROBERTO de matrícula ZS-25295-BM, solicitada por JHONNY XAVIER FIESTAS FIESTAS.</t>
  </si>
  <si>
    <t>003655-2018</t>
  </si>
  <si>
    <t>039-2018-PRODUCE/DECHDI-dechdi_temp05</t>
  </si>
  <si>
    <t>418-2018-PRODUCE/DGPCHDI</t>
  </si>
  <si>
    <t>TERNA PERU S.A.C.</t>
  </si>
  <si>
    <t>Otorgar a TERNA PERU S.A.C. autorización para efectuar investigación pesquera con extracción de muestras de especímenes hidrobiológicos, sin valor comercial y sin uso de embarcación.</t>
  </si>
  <si>
    <t>027708-2018</t>
  </si>
  <si>
    <t>035-2018-PRODUCE/DECHDI-dechdi_temp05</t>
  </si>
  <si>
    <t>419-2018-PRODUCE/DGPCHDI</t>
  </si>
  <si>
    <t>MAXIMO Y LUCIA S.A.C.</t>
  </si>
  <si>
    <t>Aprobar a favor de MAXIMO Y LUCIA S.A.C.el cambio de titular del permiso de pesca para operar la embarcación pesquera ROSA MARIA MS 1 de matrícula PL-28539-PM, asimismo, aprobar a su favor el cambio de titular del PMCE otorgado.</t>
  </si>
  <si>
    <t>017022-2018</t>
  </si>
  <si>
    <t>019-2018-PRODUCE/DECHDI-amaya</t>
  </si>
  <si>
    <t>027-2018-PRODUCE/DECHDI-dechdi_temp06</t>
  </si>
  <si>
    <t>420-2018-PRODUCE/DGPCHDI</t>
  </si>
  <si>
    <t>Otorgar a FERNANDO RICHARD BARRETO PAREDES autorización de incremento de flota para construir una nueva embarcación pesquera de 110.00 m3 de capacidad de bodega, vía sustitución de las embarcaciones pesqueras no siniestradas GALILEO I con matrícula PL-18913-CM, GALIELO II de matrícula PL-18914-CM y EL CALAMAR N° 2 de matrícula PL-4000-CM.</t>
  </si>
  <si>
    <t>019163-2018</t>
  </si>
  <si>
    <t>031-2018-PRODUCE/DECHDI-dechdi_temp06</t>
  </si>
  <si>
    <t>421-2018-PRODUCE/DGPCHDI</t>
  </si>
  <si>
    <t>PESQUERA JEHOVA PROVEERA S.A.C.</t>
  </si>
  <si>
    <t>Aprobar a favor de PESQUERA JEHOVA PROVEERA S.A.C., el cambio de titular del permiso de pesca parar operar la embarcación pesquera JEHOVA JIREH de matrícula CE-36489-PM. Asimismo, aprobar a su favor el cambio de titular del PMCE y LMCE.</t>
  </si>
  <si>
    <t>023285-2018</t>
  </si>
  <si>
    <t>032-2018-PRODUCE/DECHDI-dechdi_temp06</t>
  </si>
  <si>
    <t>422-2018-PRODUCE/DGPCHDI</t>
  </si>
  <si>
    <t>JOSE RICARDO HUAMANCHUMO BERNAL</t>
  </si>
  <si>
    <t>Declarar IMPROCEDENTE la solicitud de cambio de titular del permiso de pesca para operar la embarcación pesquera CRUZ ISABEL de matrícula PL-19026-CM, solicitada por JOSE RICARDO HUAMANCHUMO BERNAL.</t>
  </si>
  <si>
    <t>018560-2018</t>
  </si>
  <si>
    <t>109-2018-PRODUCE/DECHDI-csaenz</t>
  </si>
  <si>
    <t>026-2018-PRODUCE/DECHDI-cgonzalez</t>
  </si>
  <si>
    <t>423-2018-PRODUCE/DGPCHDI</t>
  </si>
  <si>
    <t>DIEGO RODRIGUEZ ALBARRACIN</t>
  </si>
  <si>
    <t>Otorgar a DIEGO RODRIGUEZ ALBARRACIN, autorización para la importación de 741 especies hidrobiológicas vivas, que se detallan en el anexo de la presente resolución.</t>
  </si>
  <si>
    <t>149600-2017</t>
  </si>
  <si>
    <t>110-2018-PRODUCE/DECHDI-csaenz</t>
  </si>
  <si>
    <t>027-2018-PRODUCE/DECHDI-cgonzalez</t>
  </si>
  <si>
    <t>424-2018-PRODUCE/DGPCHDI</t>
  </si>
  <si>
    <t>Otorgar a OCEANOS PERU S.A.C. autorización para efectuar investigación pesquera con extracción de muestras de especímenes hidrobiológicos sin valor comercial y con uso de la embarcación pesquera de bandera nacional B.A.P. CARRASCO de matrícula CO-52097-EM.</t>
  </si>
  <si>
    <t>032884-2018</t>
  </si>
  <si>
    <t>009-2018-PRODUCE/DPCHDI-rparedes</t>
  </si>
  <si>
    <t>028-2018-PRODUCE/DPCHDI-yquinonesc</t>
  </si>
  <si>
    <t>425-2018-PRODUCE/DGPCHDI</t>
  </si>
  <si>
    <t>FRIGORÍFICO ANGÉLICA S.R.L.</t>
  </si>
  <si>
    <t>Otorgar a FRIGORÍFICO ANGÉLICA S.R.L. autorización para la instalación de una planta de procesamiento para la producción de congelado de especies hidrobiológicas con una capacidad proyectada de 20 t/día, en el predio ubicado en Parque Industrial Mz. X, Lotes 2,3 y 4, distrito y provincia de Ilo, departamento de Moquegua.</t>
  </si>
  <si>
    <t>028656-2018</t>
  </si>
  <si>
    <t>011-2018-PRODUCE/DPCHDI-mchacon</t>
  </si>
  <si>
    <t>426-2018-PRODUCE/DGPCHDI</t>
  </si>
  <si>
    <t>COMERCIALIZACION PRODUCTOS NACIONALES IMPORTADOS S.R.L.</t>
  </si>
  <si>
    <t>Aceptar el desistimiento del procedimiento correspondiente a la solicitud de autorización de importación de especies hidrobiológicas vivas con fines comerciales, procedentes de los países de Tailandia, Estados Unidos de América y Singapur, presentada por COMERCIALIZACION PRODUCTOS NACIONALES IMPORTADOS S.R.L.</t>
  </si>
  <si>
    <t>154108-2017</t>
  </si>
  <si>
    <t>106-2018-PRODUCE/DECHDI-csaenz</t>
  </si>
  <si>
    <t>087-2018-PRODUCE/DECHDI-ariost</t>
  </si>
  <si>
    <t>427-2018-PRODUCE/DGPCHDI</t>
  </si>
  <si>
    <t>ANABI S.A.C.</t>
  </si>
  <si>
    <t>Otorgar a ANABI S.A.C. autorización para efectuar investigación pesquera con extracción de muestras de especímenes hidrobiológicos, sin valor comercial y sin uso de embarcación pesquera</t>
  </si>
  <si>
    <t>025800-2018</t>
  </si>
  <si>
    <t>023-2018-PRODUCE/DECHDI-amaya</t>
  </si>
  <si>
    <t>061-2018-PRODUCE/DECHDI-jdelatorre</t>
  </si>
  <si>
    <t>428-2018-PRODUCE/DGPCHDI</t>
  </si>
  <si>
    <t>Ampliar el plazo para la ejecución de la autorización de incremento de flota otorgada mediante Resolución Directoral N° 351-2016-PRODUCE/DGCHI a favor de ISRAEL ABIMAEL IPANAQUE OROSCO, para la construcción de una nueva embarcación vía sustitución de las embarcaciones pesqueras no siniestradas EL AMIGO DEL GALILEO (PL-4001-CM) y MI VICTORIA II (TA-5780-CM).</t>
  </si>
  <si>
    <t>139200-2017</t>
  </si>
  <si>
    <t>126-2018-PRODUCE/DECHDI-knunezv</t>
  </si>
  <si>
    <t>429-2018-PRODUCE/DGPCHDI</t>
  </si>
  <si>
    <t>MARIA DEL SOCORRO TUME ECA</t>
  </si>
  <si>
    <t>Otorgar a MARIA DEL SOCORRO TUME ECA, permiso de pesca de menor escala para operar la embarcación pesquera MARIA DEL SOCORRO con matrícula PT-3360-CM, en consecuencia, dicho permiso habilita al titula a realizar actividad extractiva del recurso anchoveta para consumo humano directo.</t>
  </si>
  <si>
    <t>026587-2018</t>
  </si>
  <si>
    <t>125-2018-PRODUCE/DECHDI-knunezv</t>
  </si>
  <si>
    <t>430-2018-PRODUCE/DGPCHDI</t>
  </si>
  <si>
    <t>RENUNCIA A ADECUACIÓN DE PERMISO DE PESCA</t>
  </si>
  <si>
    <t>Dejar sin efecto la RD. N° 026-2018-PRODUCE/DGPCHDI, en mérito a lo expuesto por la empresa PESCA Y TRANSPOTE S.A.C.</t>
  </si>
  <si>
    <t>104744-2017
138292-2017</t>
  </si>
  <si>
    <t>069-2018-PRODUCE-jbarrientosh</t>
  </si>
  <si>
    <t>431-2018-PRODUCE/DGPCHDI</t>
  </si>
  <si>
    <t>VICTOR AUGUSTO RAMOS RAMOS</t>
  </si>
  <si>
    <t>Declarar IMPROCEDENTE la solicitud de otorgamiento de permiso de pesca de menor escala para operar la embarcación pesquera MILUSKA de matrícula HO-3522-CM, para la extracción del recurso Anchoveta para consumo humano directo, presentada por el señor VICTOR AUGUSTO RAMOS RAMOS.</t>
  </si>
  <si>
    <t>R.D. N° 378-2017-PRODUCE/DGPCHDI</t>
  </si>
  <si>
    <t>127-2018-PRODUCE/DECHDI-knunezv</t>
  </si>
  <si>
    <t>432-2018-PRODUCE/DGPCHDI</t>
  </si>
  <si>
    <t>Adecuar de oficio el permiso de pesca otorgado mediante RD. N° 378-2017-PRODUCE/DGPCHDI al ROP de la anchoveta para consumo humano directo, a favor de GABRIEL FARID GABER BOSCHIAZZO para operar la embarcación pesquera CAMUCHITA de matrícula CO-22273-BM.</t>
  </si>
  <si>
    <t>017433-2018</t>
  </si>
  <si>
    <t>028-2018-PRODUCE/DECHDI-dechdi_temp06</t>
  </si>
  <si>
    <t>433-2018-PRODUCE/DGPCHDI</t>
  </si>
  <si>
    <t>CORPORACIÓN CORSIHU S.A.C.</t>
  </si>
  <si>
    <t>Declarar IMPROCEDENTE la solicitud de cambio de titular del permiso de pesca para operar la embarcación pesquera SAN PEDRO PESCADOR 2 de matrícula PL-18436-CM, presentada por CORPORACIÓN CORSIHU S.A.C.</t>
  </si>
  <si>
    <t>024638-2018</t>
  </si>
  <si>
    <t>042-2018-PRODUCE/DECHDI-mmejia</t>
  </si>
  <si>
    <t>025-2018-PRODUCE/DECHDI-cgonzalez</t>
  </si>
  <si>
    <t>434-2018-PRODUCE/DGPCHDI</t>
  </si>
  <si>
    <t>Otorgar a SAKANA DEL PERU S.A. autorización de incremento de flota para la construcción de una embarcación pesquera de menor escala con 12.90 m3 de capacidad de bodega, vía sustitución de la embarcación pesquera ANDINA IV de matrícula PT-15740-CM (no siniestrada).</t>
  </si>
  <si>
    <t>096939-2017</t>
  </si>
  <si>
    <t>128-2018-PRODUCE/DECHDI-knunezv</t>
  </si>
  <si>
    <t>435-2018-PRODUCE/DGPCHDI</t>
  </si>
  <si>
    <t>WALTER ALFREDO ROMERO RAMOS</t>
  </si>
  <si>
    <t>Declarar IMPROCEDENTE la solicitud de otorgamiento de permiso de pesca de menor escala para operar la embarcación pesquera SARITA de matrícula HO-23546-BM, para la extracción del recurso anchoveta con destino al consumo humano directo, solicitada por WALTER ALFREDO ROMERO RAMOS.</t>
  </si>
  <si>
    <t>180744-2017</t>
  </si>
  <si>
    <t>111-2018-PRODUCE/DECHDI-csaenz</t>
  </si>
  <si>
    <t>088-2018-PRODUCE/DECHDI-ariost</t>
  </si>
  <si>
    <t>436-2018-PRODUCE/DGPCHDI</t>
  </si>
  <si>
    <t>COMPAÑIA MINERA KOLPA S.A.</t>
  </si>
  <si>
    <t>Otorgar a la empresa COMPAÑIA MINERA KOLPA S.A. autorización para efectuar investigación pesquera con extracción de muestras de especímenes hidrobiológicos, sin valor comercial y sin uso de embarcación pesquera.</t>
  </si>
  <si>
    <t>134708-2017</t>
  </si>
  <si>
    <t>068-2018-PRODUCE-jbarrientosh</t>
  </si>
  <si>
    <t>437-2018-PRODUCE/DGPCHDI</t>
  </si>
  <si>
    <t>Declarar IMPROCEDENTE la solicitud de otorgamiento de permiso de pesca de menor escala para operar la embarcación pesquera NATY-3 de matrícula IO-21644-BM para la extracción del recurso anchoveta para consumo humano directo, solicitada por SPIROS KALINICOS REAÑO.</t>
  </si>
  <si>
    <t>134032-2017</t>
  </si>
  <si>
    <t>071-2018-PRODUCE-jbarrientosh</t>
  </si>
  <si>
    <t>438-2018-PRODUCE/DGPCHDI</t>
  </si>
  <si>
    <t>Declarar IMPROCEDENTE la solicitud de otorgamiento de permiso de pesca de menor escala para operar la embarcación pesquera JARUMY I de matrícula CE-27564-BM para la extracción del recurso anchoveta para consumo humano directo, solicitada por HERNANDO CALLE LOPEZ.</t>
  </si>
  <si>
    <t>136704-2017</t>
  </si>
  <si>
    <t>137-2018-PRODUCE/DECHDI-knunezv</t>
  </si>
  <si>
    <t>439-2018-PRODUCE/DGPCHDI</t>
  </si>
  <si>
    <t>Declarar IMPROCEDENTE la solicitud de otorgamiento de permiso de pesca de menor escala para operar la embarcación pesquera MIGUEL ECHARRY de matrícula PL-21024-CM para la extracción del recurso anchoveta para consumo humano directo, solicitada por FRANK RONNIE PANTA SANCHEZ.</t>
  </si>
  <si>
    <t>108539-2017</t>
  </si>
  <si>
    <t>134-2018-PRODUCE/DECHDI-knunezv</t>
  </si>
  <si>
    <t>440-2018-PRODUCE/DGPCHDI</t>
  </si>
  <si>
    <t>MIRTHA MARCELINA DEL CASTILLO CAÑARI</t>
  </si>
  <si>
    <t>Declarar IMPROCEDENTE la solicitud de otorgamiento de permiso de pesca de menor escala para operar la embarcación pesquera MIKITA de matrícula CO-34343-CM para la extracción del recurso anchoveta para consumo humano directo, solicitada por MIRTHA MARCELINA DEL CASTILLO CAÑARI</t>
  </si>
  <si>
    <t>138312-2017</t>
  </si>
  <si>
    <t>072-2018-PRODUCE-jbarrientosh</t>
  </si>
  <si>
    <t>441-2018-PRODUCE/DGPCHDI</t>
  </si>
  <si>
    <t>RAMON ANTONIO DUHARTE MALDONADO</t>
  </si>
  <si>
    <t>Declarar IMPROCEDENTE la solicitud de otorgamiento de permiso de pesca de menor escala para operar la embarcación pesquera DON LULO de matrícula CO-28404-CM para la extracción del recurso anchoveta para consumo humano directo, solicitada por RAMON ANTONIO DUHARTE MALDONADO</t>
  </si>
  <si>
    <t>108531-2017</t>
  </si>
  <si>
    <t>131-2018-PRODUCE/DECHDI-knunezv</t>
  </si>
  <si>
    <t>442-2018-PRODUCE/DGPCHDI</t>
  </si>
  <si>
    <t>Declarar IMPROCEDENTE la solicitud de otorgamiento de permiso de pesca de menor escala para operar la embarcación pesquera SHAWI de matrícula CO-34580-CM para la extracción del recurso anchoveta para consumo humano directo, solicitada por PEDRO GUMERCINDO BLANCO RAMIREZ</t>
  </si>
  <si>
    <t>R.D. N° 240-2014-PRODUCE/DGCHD</t>
  </si>
  <si>
    <t>132-2018-PRODUCE/DECHDI-knunezv</t>
  </si>
  <si>
    <t>443-2018-PRODUCE/DGPCHDI</t>
  </si>
  <si>
    <t>CECILIA MORALES DE PAZO y MARTIN MARINO PAZO NUNURA</t>
  </si>
  <si>
    <t>Adecuar de oficio el permiso de pesca otorgado mediante RD. N° 240-2014-PRODUCE/DGCHD al ROP de la anchoveta para consumo humano directo, a favor de CECILIA MORALES DE PAZO y MARTIN MARINO PAZO NUNURA, para operar la embarcación pesquera JOSE GUADALUPE II de matrícula PT-21083-CM.</t>
  </si>
  <si>
    <t>111121-2017</t>
  </si>
  <si>
    <t>135-2018-PRODUCE/DECHDI-knunezv</t>
  </si>
  <si>
    <t>444-2018-PRODUCE/DGPCHDI</t>
  </si>
  <si>
    <t>Declarar IMPROCEDENTE la solicitud de otorgamiento de permiso de pesca de menor escala para operar la embarcación pesquera MILENIO de matrícula CO-22070-BM para la extracción del recurso anchoveta para consumo humano directo, solicitada por MARIO QUEZADA QUEZADA</t>
  </si>
  <si>
    <t>138895-2017</t>
  </si>
  <si>
    <t>130-2018-PRODUCE/DECHDI-knunezv</t>
  </si>
  <si>
    <t>445-2018-PRODUCE/DGPCHDI</t>
  </si>
  <si>
    <t>MAYRA TEREZA LUNA VIZCONDE y ALEX SANTIAGO MIGLIORE NAVARRO</t>
  </si>
  <si>
    <t>Declarar IMPROCEDENTE la solicitud de otorgamiento de permiso de pesca de menor escala para operar la embarcación pesquera MAR Y CIELO de matrícula HO-21051-BM para la extracción del recurso anchoveta para consumo humano directo, solicitada por MAYRA TEREZA LUNA VIZCONDE y ALEX SANTIAGO MIGLIORE NAVARRO.</t>
  </si>
  <si>
    <t>138555-2017</t>
  </si>
  <si>
    <t>070-2018-PRODUCE-jbarrientosh</t>
  </si>
  <si>
    <t>446-2018-PRODUCE/DGPCHDI</t>
  </si>
  <si>
    <t>LUCIO LOAIZA MORA</t>
  </si>
  <si>
    <t>Declarar IMPROCEDENTE la solicitud de otorgamiento de permiso de pesca de menor escala para operar la embarcación pesquera MARIA FERNANDA de matrícula HO-20884-CM para la extracción del recurso anchoveta para consumo humano directo, solicitada por LUCIO LOAIZA MORA</t>
  </si>
  <si>
    <t>138560-2017</t>
  </si>
  <si>
    <t>133-2018-PRODUCE/DECHDI-knunezv</t>
  </si>
  <si>
    <t>447-2018-PRODUCE/DGPCHDI</t>
  </si>
  <si>
    <t>Declarar IMPROCEDENTE la solicitud de otorgamiento de permiso de pesca de menor escala para operar la embarcación pesquera LUCIO VIII de matrícula IO-22648-CM para la extracción del recurso anchoveta para consumo humano directo, solicitada por LUCIO LOAIZA MORA</t>
  </si>
  <si>
    <t>137031-2017</t>
  </si>
  <si>
    <t>080-2018-PRODUCE-jbarrientosh</t>
  </si>
  <si>
    <t>448-2018-PRODUCE/DGPCHDI</t>
  </si>
  <si>
    <t>GUADALUPE PANTA ECA y MARCO ANTONIO YON TORRES</t>
  </si>
  <si>
    <t>Declarar IMPROCEDENTE la solicitud de otorgamiento de permiso de pesca de menor escala para operar la embarcación pesquera CHRIS DANESSY MANUELITA de matrícula IO-22648-CM para la extracción del recurso anchoveta para consumo humano directo, solicitada por GUADALUPE PANTA ECA y MARCO ANTONIO YON TORRES</t>
  </si>
  <si>
    <t>R.D. N° 208-2014-PRODUCE/DGCHD</t>
  </si>
  <si>
    <t>142-2018-PRODUCE/DECHDI-knunezv</t>
  </si>
  <si>
    <t>449-2018-PRODUCE/DGPCHDI</t>
  </si>
  <si>
    <t>JOSE MARTIN FIESTAS PAZOS</t>
  </si>
  <si>
    <t>Adecuar de oficio el permiso de pesca otorgado mediante RD. N° 208-2014-PRODUCE/DGCHD al ROP de la anchoveta para consumo humano directo, a favor de JOSE MARTIN FIESTAS PAZOS para operar la embarcación pesquera MILAGROS ELIZABETH de matrícula CO-23050-CM.</t>
  </si>
  <si>
    <t>137205-2017</t>
  </si>
  <si>
    <t>145-2018-PRODUCE/DECHDI-knunezv</t>
  </si>
  <si>
    <t>450-2018-PRODUCE/DGPCHDI</t>
  </si>
  <si>
    <t>CARLOS ALBERTO SILVA HUERTAS y RUTH MARIVEL MIRANDA PAREDES</t>
  </si>
  <si>
    <t>Declarar IMPROCEDENTE la solicitud de otorgamiento de permiso de pesca de menor escala para operar la embarcación pesquera TEO de matrícula CE-28410-CM para la extracción del recurso anchoveta para consumo humano directo, solicitada por CARLOS ALBERTO SILVA HUERTAS y RUTH MARIVEL MIRANDA PAREDES</t>
  </si>
  <si>
    <t>114609-2017</t>
  </si>
  <si>
    <t>143-2018-PRODUCE/DECHDI-knunezv</t>
  </si>
  <si>
    <t>451-2018-PRODUCE/DGPCHDI</t>
  </si>
  <si>
    <t>Declarar IMPROCEDENTE la solicitud de otorgamiento de permiso de pesca de menor escala para operar la embarcación pesquera RAYMUNDO I de matrícula CE-30168-CM para la extracción del recurso anchoveta para consumo humano directo, solicitada por JULIA LUISA MORENO GARCIA.</t>
  </si>
  <si>
    <t>019157-2018</t>
  </si>
  <si>
    <t>141-2018-PRODUCE/DECHDI-knunezv</t>
  </si>
  <si>
    <t>452-2018-PRODUCE/DGPCHDI</t>
  </si>
  <si>
    <t>Dejar sin efecto el artículo 2 de la RD. N° 549-2017-PRODUCE/DGPCHDI, que dispuso determinado condicionamiento a la vigencia del permiso de pesca otorgado en el artículo 1 de dicha resolución a favor de JESSICA ROXANA SANTISTEBAN HUAMANCHUMO para operar la embarcación pesquera JULIANA de matrícula CO-21707-CM.</t>
  </si>
  <si>
    <t>144999-2017</t>
  </si>
  <si>
    <t>075-2018-PRODUCE-jbarrientosh</t>
  </si>
  <si>
    <t>453-2018-PRODUCE/DGPCHDI</t>
  </si>
  <si>
    <t>JAIME AGAPITO OBLEA VITELA</t>
  </si>
  <si>
    <t>Declarar IMPROCEDENTE la solicitud de otorgamiento de permiso de pesca de menor escala para operar la embarcación pesquera CARITO de matrícula CO-21687-BM para la extracción del recurso anchoveta para consumo humano directo, solicitada por JAIME AGAPITO OBLEA VITELA.</t>
  </si>
  <si>
    <t>136714-2017</t>
  </si>
  <si>
    <t>077-2018-PRODUCE-jbarrientosh</t>
  </si>
  <si>
    <t>454-2018-PRODUCE/DGPCHDI</t>
  </si>
  <si>
    <t>FRANCISCO RAMON OROSCO y ROSA ISABEL CUMBRES DE RAMON</t>
  </si>
  <si>
    <t>Declarar IMPROCEDENTE la solicitud de otorgamiento de permiso de pesca de menor escala para operar la embarcación pesquera GENESIS de matrícula PL-22226-CM para la extracción del recurso anchoveta para consumo humano directo, solicitada por FRANCISCO RAMON OROSCO y ROSA ISABEL CUMBRES DE RAMON.</t>
  </si>
  <si>
    <t>R.D. N° 337-2013-PRODUCE/DGCHD</t>
  </si>
  <si>
    <t>079-2018-PRODUCE-jbarrientosh</t>
  </si>
  <si>
    <t>455-2018-PRODUCE/DGPCHDI</t>
  </si>
  <si>
    <t>JOSE SANTOS FIESTAS PAZO</t>
  </si>
  <si>
    <t>Adecuar de oficio el permiso de pesca otorgado mediante RD. N° 337-2013-PRODUCE/DGCHD al ROP de la anchoveta para consumo humano directo, a favor de JOSE SANTOS FIESTAS PAZO, para operar la embarcación pesquera SEÑOR DEL MAR de matrícula CO-23128-BM.</t>
  </si>
  <si>
    <t>R.D. N° 194-2014-PRODUCE/DGCHD</t>
  </si>
  <si>
    <t>078-2018-PRODUCE-jbarrientosh</t>
  </si>
  <si>
    <t>456-2018-PRODUCE/DGPCHDI</t>
  </si>
  <si>
    <t>PESQUERA PUNTA MERO S.A.C.</t>
  </si>
  <si>
    <t>Adecuar de oficio el permiso de pesca otorgado mediante RD. N° 194-2014-PRODUCE/DGCHD al ROP de la anchoveta para consumo humano directo, a favor de PESQUERA PUNTA MERO S.A.C., para operar la embarcación pesquera GIACOMO de matrícula CO-22266-CM.</t>
  </si>
  <si>
    <t>034627-2018</t>
  </si>
  <si>
    <t>010-2018-PRODUCE/DPCHDI-zquispe</t>
  </si>
  <si>
    <t>029-2018-PRODUCE/DPCHDI-yquinonesc</t>
  </si>
  <si>
    <t>457-2018-PRODUCE/DGPCHDI</t>
  </si>
  <si>
    <t>COMPLEJO INDUSTRIAL SKAVOS S.A.C.</t>
  </si>
  <si>
    <t>Renovar por 01 año, contado desde el 25/04/2018, a favor de COMPLEJO INDUSTRIAL SKAVOS S.A.C., el plazo de vigencia de la autorización para la instalación de las plantas de procesamiento pesquero para la producción de enlatado y harina residual de 3536 cajas/turno y 10 t/h de capacidad ubicadas en el Callao</t>
  </si>
  <si>
    <t>024855-2018</t>
  </si>
  <si>
    <t>108-2018-PRODUCE/DECHDI-csaenz</t>
  </si>
  <si>
    <t>091-2018-PRODUCE/DECHDI-ariost</t>
  </si>
  <si>
    <t>458-2018-PRODUCE/DGPCHDI</t>
  </si>
  <si>
    <t>SERAFIN MENDOZA NEVADO</t>
  </si>
  <si>
    <t>Otorgar a SERAFIN MENDOZA NEVADO autorización para la importación de 565 especies hidrobiológicas vivas, que se detallan en el anexo de la presente resolución, en las cantidades que no excedan a las indicadas para cada taxón.</t>
  </si>
  <si>
    <t>022929-2018</t>
  </si>
  <si>
    <t>113-2018-PRODUCE/DECHDI-csaenz</t>
  </si>
  <si>
    <t>090-2018-PRODUCE/DECHDI-ariost</t>
  </si>
  <si>
    <t>459-2018-PRODUCE/DGPCHDI</t>
  </si>
  <si>
    <t>ACUARIO NAUTILUS S.R.L.</t>
  </si>
  <si>
    <t>Otorgar a ACUARIO NAUTILUS S.R.L. autorización para la importación de 361 especies hidrobiológicas vivas, que se detallan en el anexo de la presente resolución, en las cantidades que no excedan a las indicadas para cada taxón.</t>
  </si>
  <si>
    <t>159223-2017</t>
  </si>
  <si>
    <t>009-2018-PRODUCE/DECHDI-schuquilin
016-2018-PRODUCE/DECHDI-schuquilin</t>
  </si>
  <si>
    <t>039-2018-PRODUCE/DECHDI-jcanchari</t>
  </si>
  <si>
    <t>460-2018-PRODUCE/DGPCHDI</t>
  </si>
  <si>
    <t>Aprobar la asociación o incorporacion definitiva de PMCE de las embarcaciones pesqueras MARCO ANTONIO de matrícula IO-5298-CM y RIMAC 6 de matrícula CO-5574-PM, a diversas embarcaciones pesqueras.</t>
  </si>
  <si>
    <t>110163-2017</t>
  </si>
  <si>
    <t>085-2018-PRODUCE-jbarrientosh</t>
  </si>
  <si>
    <t>461-2018-PRODUCE/DGPCHDI</t>
  </si>
  <si>
    <t>ROSMERY MARISOL TEQUE GALAN</t>
  </si>
  <si>
    <t>Declarar IMPROCEDENTE la solicitud de otorgamiento de permiso de pesca de menor escala para operar la embarcación pesquera JESUS ES MI GUIA de matrícula ZS-25085-BM para la extracción del recurso anchoveta para consumo humano directo, solicitada por ROSMERY MARISOL TEQUE GALAN</t>
  </si>
  <si>
    <t>180772-2017</t>
  </si>
  <si>
    <t>087-2018-PRODUCE-jbarrientosh</t>
  </si>
  <si>
    <t>462-2018-PRODUCE/DGPCHDI</t>
  </si>
  <si>
    <t>WILMER HUMBERTO JACINTO FIESTAS, JUAN ESPERANZA LORO GALAN y EDDY ELSA FIESTAS GONZALES</t>
  </si>
  <si>
    <t>Dejar sin efecto el artículo 4 de la RD. N° 417-2017-PRODUCE/DGPCHDI, que dispuso determinado condicionamiento a la vigencia del permiso de pesca otorgado en el artículo 1 de dicha resolución a favor de WILMER HUMBERTO JACINTO FIESTAS, JUAN ESPERANZA LORO GALAN y EDDY ELSA FIESTAS GONZALES para operar la embarcación pesquera EL CHOLO de matrícula PL-2129-CM.</t>
  </si>
  <si>
    <t>012876-2018</t>
  </si>
  <si>
    <t>062-2018-PRODUCE/DECHDI-jdelatorre</t>
  </si>
  <si>
    <t>463-2018-PRODUCE/DGPCHDI</t>
  </si>
  <si>
    <t>CAMBIO DE TITULAR</t>
  </si>
  <si>
    <t>Aprobar a favor de DESEMBARCADERO PESQUERO MULTIPROPOSITO JUAN PABLO S.A.C., el cambio de titular del permiso de pesca correspondiente a la embarcación pesquera MI CARMENCITA de matrícula PT-25026-CM.</t>
  </si>
  <si>
    <t>037661-2018</t>
  </si>
  <si>
    <t>086-2018-PRODUCE-jbarrientosh</t>
  </si>
  <si>
    <t>464-2018-PRODUCE/DGPCHDI</t>
  </si>
  <si>
    <t>Dejar sin efecto el artículo 2 de la Resolución Directoral N° 406-2017-PRODUCE/DGPCHDI, que dispuso determinado condicionamiento a la vigencia del permiso de pesca otorgado en el artículo 1 de dicha resolución directoral a favor de VICTOR MOISES SANTISTEBAN OROSCO, para operar la embarcación pesquera CUATRO HERMANOS de matrícula PL-22611-CM.</t>
  </si>
  <si>
    <t>180235-2017</t>
  </si>
  <si>
    <t>083-2018-PRODUCE-jbarrientosh</t>
  </si>
  <si>
    <t>465-2018-PRODUCE/DGPCHDI</t>
  </si>
  <si>
    <t>GRISELDA DOLORES ANTON FIESTAS</t>
  </si>
  <si>
    <t>Declarar IMPROCEDENTE la solicitud de otorgamiento de permiso de pesca de menor escala para operar la embarcación pesquera ROSITA JANET de matrícula CO-15566-BM para la extracción del recurso anchoveta para consumo humano directo, presentada por GRISELDA DOLORES ANTON FIESTAS.</t>
  </si>
  <si>
    <t>019836-2018</t>
  </si>
  <si>
    <t>065-2018-PRODUCE/DECHDI-jdelatorre</t>
  </si>
  <si>
    <t>466-2018-PRODUCE/DGPCHDI</t>
  </si>
  <si>
    <t>SIRAY BUSINESS S.A.C.</t>
  </si>
  <si>
    <t>Declarar IMPROCEDENTE la solicitud de cambio de titular del permiso de pesca para operar la embarcación pesquera OSQUITAR de matrícula CO-21696-PM, presentada por SIRAY BUSINESS S.A.C.</t>
  </si>
  <si>
    <t>019838-2018</t>
  </si>
  <si>
    <t>066-2018-PRODUCE/DECHDI-jdelatorre</t>
  </si>
  <si>
    <t>467-2018-PRODUCE/DGPCHDI</t>
  </si>
  <si>
    <t>Declarar IMPROCEDENTE la solicitud de cambio de titular del permiso de pesca para operar la embarcación pesquera ESTEFANIA I de matrícula CO-16602-PM, presentada por SIRAY BUSINESS S.A.C.</t>
  </si>
  <si>
    <t>037659-2018</t>
  </si>
  <si>
    <t>081-2018-PRODUCE-jbarrientosh</t>
  </si>
  <si>
    <t>468-2018-PRODUCE/DGPCHDI</t>
  </si>
  <si>
    <t>Dejar sin efecto el artículo 2 de la Resolución Directoral N° 329-2018-PRODUCE/DGPCHDI, que dispuso determinado condicionamiento a la vigencia del permiso de pesca otorgado en el artículo 1 de dicha resolución directoral a favor de JOSUE ANTONIO EFFIO SUCLUPE, para operar la embarcación pesquera ISRAEL de matrícula PL-18703-CM.</t>
  </si>
  <si>
    <t>019832-2018</t>
  </si>
  <si>
    <t>064-2018-PRODUCE/DECHDI-jdelatorre</t>
  </si>
  <si>
    <t>469-2018-PRODUCE/DGPCHDI</t>
  </si>
  <si>
    <t>Declarar improcedente la solicitud de cambio de titular del permiso de pesca para operar la embarcación pesquera DOÑA LICHA de matrícula CO-21429-PM, presentada por SIRAY BUSINESS S.A.C.</t>
  </si>
  <si>
    <t>011-2018-PRODUCE/DECHDI-schuquilin</t>
  </si>
  <si>
    <t>063-2018-PRODUCE/DECHDI-jdelatorre</t>
  </si>
  <si>
    <t>470-2018-PRODUCE/DGPCHDI</t>
  </si>
  <si>
    <t>MODIFICAR ITEM DE ASIGNACION DE LMCE</t>
  </si>
  <si>
    <t>Modificar el ítem 827 del Anexo de la RD. N° 374-2018-PRODUCE/DGPCHDI, referido al PMCE y LMCE de la embarcación pesquera TIBURÓN 6 de matrícula CE-4122-PM.</t>
  </si>
  <si>
    <t>162122-2017</t>
  </si>
  <si>
    <t>144-2018-PRODUCE/DECHDI-knunezv</t>
  </si>
  <si>
    <t>471-2018-PRODUCE/DGPCHDI</t>
  </si>
  <si>
    <t>ROSA JULIA CERNA MÉNDEZ</t>
  </si>
  <si>
    <t>Dejar sin efecto el artículo 3 de la Resolución Directoral N° 265-2017-PRODUCE/DGPCHDI, que dispuso determinado condicionamiento a la vigencia del permiso de pesca otorgado en el artículo 1 de dicha resolución directoral a favor de ROSA JULIA CERNA MÉNDEZ, para operar la embarcación pesquera ROSA LIZ de matrícula PL-22817-CM.</t>
  </si>
  <si>
    <t>122507-2017</t>
  </si>
  <si>
    <t>154-2018-PRODUCE/DECHDI-knunezv</t>
  </si>
  <si>
    <t>472-2018-PRODUCE/DGPCHDI</t>
  </si>
  <si>
    <t>FRANCIS AMOUR HERNANDEZ y SARA JOHANA MEJIA RAMIREZ</t>
  </si>
  <si>
    <t>Declarar IMPROCEDENTE la solicitud de otorgamiento de permiso de pesca de menor escala para operar la embarcación pesquera LICOLE de matrícula HO-37984-CM para la extracción del recurso anchoveta para consumo humano directo, presentada por FRANCIS AMOUR HERNANDEZ y SARA JOHANA MEJIA RAMIREZ.</t>
  </si>
  <si>
    <t>165260-2017-1</t>
  </si>
  <si>
    <t>147-2018-PRODUCE/DECHDI-knunezv</t>
  </si>
  <si>
    <t>473-2018-PRODUCE/DGPCHDI</t>
  </si>
  <si>
    <t>PTC ARMDORES S.A.C.</t>
  </si>
  <si>
    <t>Dejar sin efecto el artículo 3 de la RD. N° 280-2017-PRODUCE/DGPCHDI, que dispuso determinado condicionamiento a la vigencia del permiso de pesca referido en el articulo 1 de dicha resolución, otorgado a favor de PTC ARMDORES S.A.C. para operar la embarcación pesquera DAYAIR de matrícula CO-29484-CM.</t>
  </si>
  <si>
    <t>165267-2017</t>
  </si>
  <si>
    <t>146-2018-PRODUCE/DECHDI-knunezv</t>
  </si>
  <si>
    <t>474-2018-PRODUCE/DGPCHDI</t>
  </si>
  <si>
    <t>Dejar sin efecto el artículo 4 de la RD. N° 255-2017-PRODUCE/DGPCHDI, que dispuso determinado condicionamiento a la vigencia del permiso de pesca referido en el articulo 1 de dicha resolución, otorgado a favor de PTC ARMDORES S.A.C. para operar la embarcación pesquera MARIA MIA de matrícula CO-25739-CM.</t>
  </si>
  <si>
    <t>110160-2017</t>
  </si>
  <si>
    <t>084-2018-PRODUCE-jbarrientosh</t>
  </si>
  <si>
    <t>475-2018-PRODUCE/DGPCHDI</t>
  </si>
  <si>
    <t>NILTON RUBEN TEQUE GALAN</t>
  </si>
  <si>
    <t>Declarar IMPROCEDENTE la solicitud de otorgamiento de permiso de pesca de menor escala para operar la embarcación pesquera MI ISIDORA de matrícula ZS-24917-BM, para la extracción del recurso anchoveta para consumo humano directo, presentada por NILTON RUBEN TEQUE GALAN</t>
  </si>
  <si>
    <t>038464-2018</t>
  </si>
  <si>
    <t>052-2018-PRODUCE/DECHDI-mmejia</t>
  </si>
  <si>
    <t>089-2018-PRODUCE/DECHDI-ariost</t>
  </si>
  <si>
    <t>476-2018-PRODUCE/DGPCHDI</t>
  </si>
  <si>
    <t>N° 18 OBTENCIÓN DE PERMISO DE PESCA PARA OPERAR EMBARCACIONES DE BANDERA EXTRANJERA</t>
  </si>
  <si>
    <t>Otorgar a PISCANTUR S.A., permiso de pesca para operar la embarcacion pesquero de cerco de bandera ecuatoriana denominada AMADA ISABEL, en la extracción del recurso Atún con destino al consumo humano directo.</t>
  </si>
  <si>
    <t>138006-2017</t>
  </si>
  <si>
    <t>129-2018-PRODUCE/DECHDI-knunezv</t>
  </si>
  <si>
    <t>477-2018-PRODUCE/DGPCHDI</t>
  </si>
  <si>
    <t>DORA DEL PILAR QUIJANO ASAÑEDO</t>
  </si>
  <si>
    <t>Otorgar a DORA DEL PILAR QUIJANO ASAÑEDO, permiso de pesca de menor escala para operar la embarcación pesquera DIAMANTE I con matricula CE-21356-CM. El permiso de pesca habilita al titular para la extracción del recurso anchoveta para consumo humano directo.</t>
  </si>
  <si>
    <t>127310-2017</t>
  </si>
  <si>
    <t>148-2018-PRODUCE/DECHDI-knunezv</t>
  </si>
  <si>
    <t>478-2018-PRODUCE/DGPCHDI</t>
  </si>
  <si>
    <t>Declarar IMPROCEDENTE la solicitud de otorgamiento de permiso de pesca de menor escala para operar la embarcación pesquera GERSON II de matrícula CE-38116-CM para la extracción de anchoveta para consumo humano directo, presentada por GERSON HERNAN FLORES TORRES.</t>
  </si>
  <si>
    <t>126081-2017</t>
  </si>
  <si>
    <t>155-2018-PRODUCE/DECHDI-knunezv</t>
  </si>
  <si>
    <t>479-2018-PRODUCE/DGPCHDI</t>
  </si>
  <si>
    <t>Declarar IMPROCEDENTE la solicitud de otorgamiento de permiso de pesca de menor escala para operar la embarcación pesquera GERSON de matrícula CE-38115-CM para la extracción de anchoveta para consumo humano directo, presentada por JACOBO ALBERTO CAVENAGO ZOLEZZI</t>
  </si>
  <si>
    <t>158909-2017
162361-2017</t>
  </si>
  <si>
    <t>153-2018-PRODUCE/DECHDI-knunezv</t>
  </si>
  <si>
    <t>480-2018-PRODUCE/DGPCHDI</t>
  </si>
  <si>
    <t>JOSE PAIVA CHERRES y MARGARITA PAIVA FIESTAS</t>
  </si>
  <si>
    <t>Declarar IMPROCEDENTE la solicitud de otorgamiento de permiso de pesca de menor escala para operar la embarcación pesquera CRISTO JESUS de matrícula PT-22587-CM para la extracción de anchoveta para consumo humano directo, presentada por JOSE PAIVA CHERRES y MARGARITA PAIVA FIESTAS</t>
  </si>
  <si>
    <t>158953-2017
162372-2017</t>
  </si>
  <si>
    <t>156-2018-PRODUCE/DECHDI-knunezv</t>
  </si>
  <si>
    <t>481-2018-PRODUCE/DGPCHDI</t>
  </si>
  <si>
    <t>JOSE PAIVA CHERRES Y MARGARITA PAIVA FIESTAS</t>
  </si>
  <si>
    <t>Declarar IMPROCEDENTE la solicitud de otorgamiento de permiso de pesca de menor escala para operar la embarcación pesquera TEODULO ESTHER de matrícula PT-20915-CM para la extracción de anchoveta para consumo humano directo, presentada por JOSE PAIVA CHERRES Y MARGARITA PAIVA FIESTAS</t>
  </si>
  <si>
    <t>064228-2015</t>
  </si>
  <si>
    <t>028-2018-PRODUCE/DECHDI-cgonzalez</t>
  </si>
  <si>
    <t>482-2018-PRODUCE/DGPCHDI</t>
  </si>
  <si>
    <t>JUAN HUMBERTO MATTA AVILES</t>
  </si>
  <si>
    <t>DESISTIMIENTO CAMBIO DE TITULAR DE PERMISO DE PESCA</t>
  </si>
  <si>
    <t>Aceptar el desistimiento del procedimiento administrativo correspondiente a la solicitud de cambio de titularidad del permiso de pesca de menor escala para operar la embarcación EL CABEZON de matrícula PL-5980-CM para la extracción del recurso anchoveta para consumo humano directo, presentada por JUAN HUMBERTO MATTA AVILES</t>
  </si>
  <si>
    <t>023732-2018</t>
  </si>
  <si>
    <t>029-2018-PRODUCE/DECHDI-cgonzalez</t>
  </si>
  <si>
    <t>483-2018-PRODUCE/DGPCHDI</t>
  </si>
  <si>
    <t>Declarar IMPROCEDENTE la solicitud de cambio de titular del permiso de pesca para operar la embarcación pesquera BAFER con matrícula CE-22908-CM, solicitada por la empresa ARTESANALES DEL SANTA S.A.C.</t>
  </si>
  <si>
    <t>015864-2018</t>
  </si>
  <si>
    <t>121-2018-PRODUCE/DECHDI-csaenz</t>
  </si>
  <si>
    <t>094-2018-PRODUCE/DECHDI-ariost</t>
  </si>
  <si>
    <t>484-2018-PRODUCE/DGPCHDI</t>
  </si>
  <si>
    <t>MUSEO DE HISTORIA NATURAL DE LA UNIVERSIDAD NACIONAL SAN AGUSTIN DE AREQUIPA</t>
  </si>
  <si>
    <t>Otorgar al MUSEO DE HISTORIA NATURAL DE LA UNIVERSIDAD NACIONAL SAN AGUSTIN DE AREQUIPA, autorización para efectuar investigación pesquera con extracción de muestras de especímenes hidrobiológicos, sin valor comercial y sin uso de embarcación pesquera</t>
  </si>
  <si>
    <t>020000-2018</t>
  </si>
  <si>
    <t>017-2018-PRODUCE/DECHDI-amaya</t>
  </si>
  <si>
    <t>067-2018-PRODUCE/DECHDI-jdelatorre</t>
  </si>
  <si>
    <t>485-2018-PRODUCE/DGPCHDI</t>
  </si>
  <si>
    <t>SIEMPRE JUAN E.I.R.L.</t>
  </si>
  <si>
    <t>N° 7 OBTENCIÓN DE PERMISO DE PESCA VÍA INCREMENTO DE FLOTA</t>
  </si>
  <si>
    <t>PERMISO DE PESCA VÍA INCREMENTO DE FLOTA</t>
  </si>
  <si>
    <t>Otorgar a SIEMPRE JUAN E.I.R.L. permiso de pesca para realizar actividad extractiva del recurso anchoveta para consumo humano indirecto, con la embarcación pesquera SAN JUAN de matrícula PT-58206-PM, construida en mérito a la autorización de incremento de flota otorgada mediante RD. N° 047-2017-PRODUCE/DGPI, vía sustitución de la embarcación SAN JUAN de matrícula PT-4241-PM (desguazada)</t>
  </si>
  <si>
    <t>152058-2017-1</t>
  </si>
  <si>
    <t>030-2018-PRODUCE/DPCHDI-yquinonesc</t>
  </si>
  <si>
    <t>486-2018-PRODUCE/DGPCHDI</t>
  </si>
  <si>
    <t>PELUSA FISH CORPORATION S.A.C.</t>
  </si>
  <si>
    <t xml:space="preserve">N° 28 AUTORIZACIÓN PARA LA INSTALACIÓN, TRASLADO FÍSICO,   DE INCREMENTO DE CAPACIDAD DE ESTABLECIMIENTO  INDUSTRIAL PESQUERO, DE CENTROS DE DEPURACIÓN DE MOLUSCOS BIVALVOS CON CERTIFICACION AMBIENTAL
N° 73 AUTORIZACIÓN PARA LA INSTALACIÓN POR  TRASLADO FÍSICO O REUBICACIÓN DE PLANTAS DE HARINA Y ACEITE DE PESCADO; AUTORIZACIÓN PARA LA INSTALACIÓN DE PLANTAS DE HARINA RESIDUAL, DE MACROALGAS MARINAS PARA CONSUMO HUMANO INDIRECTO  Y DE CONCENTRADOS PROTEICOS, QUE CUENTEN CON CERTIFICADO AMBIENTAL </t>
  </si>
  <si>
    <t>IMPROCEDENTE INSTALACIÓN DE PLANTA DE PROCESAMIENTO</t>
  </si>
  <si>
    <t>Declarar IMPROCEDENTE la solicitud presentada por PELUSA FISH CORPORATION S.A.C., referido a la instalación de una planta de enlatado de 3576 cajas/turno, congelado de 38.40 t/día y harina residual accesoria y complementaria a sus actividades principales de 10 t/h de capacidad, a ubicarse en la Parcela UC N° 17767, Lotes 4,5 y 6, Sector San Bartolo - Santa - Ancash.</t>
  </si>
  <si>
    <t>138134-2017</t>
  </si>
  <si>
    <t>091-2018-PRODUCE-jbarrientosh</t>
  </si>
  <si>
    <t>487-2018-PRODUCE/DGPCHDI</t>
  </si>
  <si>
    <t>Declarar IMPROCEDENTE la solicitud de otorgamiento de permiso de pesca de menor escala para operar la embarcación pesquera SANTA ROSA de matrícula IO-20377-CM, para la extracción del recurso anchoveta para consumo humano directo, presentada por CELSO YSIDRO MAMANI CCALLA</t>
  </si>
  <si>
    <t>138469-2017</t>
  </si>
  <si>
    <t>082-2018-PRODUCE-jbarrientosh</t>
  </si>
  <si>
    <t>488-2018-PRODUCE/DGPCHDI</t>
  </si>
  <si>
    <t>CESAR FERNANDO TORRES CARRILLO y MAIRA CLEMENCIA VALDEZ MALPARTIDA</t>
  </si>
  <si>
    <t>Otorgar a CESAR FERNANDO TORRES CARRILLO y MAIRA CLEMENCIA VALDEZ MALPARTIDA permiso de pesca de menor escala para operar la embarcación MARIA RICARDINA con matrícula PL-4337-CM, en consecuencia se encuentra habilitada para realizar actividad extractiva del recurso anchoveta para consumo humano directo.</t>
  </si>
  <si>
    <t>139201-2017</t>
  </si>
  <si>
    <t>088-2018-PRODUCE-jbarrientosh</t>
  </si>
  <si>
    <t>489-2018-PRODUCE/DGPCHDI</t>
  </si>
  <si>
    <t>ISABEL CRISTINA PAIVA AMAYA DE SALVADOR</t>
  </si>
  <si>
    <t>Declarar IMPROCEDENTE la solicitud de otorgamiento de permiso de pesca de menor escala para operar la embarcación pesquera ARGOS de matrícula SY-13996-CM para la extracción del recurso anchoveta para consumo humano directo, presentada por ISABEL CRISTINA PAIVA AMAYA DE SALVADOR</t>
  </si>
  <si>
    <t>151327-2017-7</t>
  </si>
  <si>
    <t>114-2018-PRODUCE/DECHDI-csaenz</t>
  </si>
  <si>
    <t>096-2018-PRODUCE/DECHDI-ariost</t>
  </si>
  <si>
    <t>490-2018-PRODUCE/DGPCHDI</t>
  </si>
  <si>
    <t>CIDES INGENIEROS S.A.</t>
  </si>
  <si>
    <t>Aceptar la solicitud de devolución por la suma de S/. 656.20 (seiscientos cincuenta y seis y 20/100 soles) pagados al Ministerio de la Producción por el concepto de derecho de inspección técnica, presentada por CIDES INGENIEROS S.A.</t>
  </si>
  <si>
    <t>022769-2018</t>
  </si>
  <si>
    <t>095-2018-PRODUCE/DECHDI-ariost</t>
  </si>
  <si>
    <t>491-2018-PRODUCE/DGPCHDI</t>
  </si>
  <si>
    <t>AARON DAVID DE LA SOTA VARGAS</t>
  </si>
  <si>
    <t>DESISTIMIENTO A AUTORIZACIÓN PARA EFECTUAR INVESTIGACIÓN PESQUERA</t>
  </si>
  <si>
    <t>Aceptar el desistimiento del procedimiento correspondiente a la solicitud de autorización para efectuar investigación pesquera con extracción de muestras de especímenes hidrobiológicos sin valor comercial y sin uso de embarcación pesquera</t>
  </si>
  <si>
    <t>167998-2017</t>
  </si>
  <si>
    <t>126-2018-PRODUCE/DECHDI-csaenz</t>
  </si>
  <si>
    <t>097-2018-PRODUCE/DECHDI-ariost</t>
  </si>
  <si>
    <t>492-2018-PRODUCE/DGPCHDI</t>
  </si>
  <si>
    <t>APS INGENIEROS S.A.C.</t>
  </si>
  <si>
    <t>Denegar la solicitud de autorización para efectuar investigación pesquera con extracción de muestras de especímenes hidrobiológicos sin valor comercial y sin uso de embarcación pesquera, presentada por APS INGENIEROS S.A.C.</t>
  </si>
  <si>
    <t>029925-2018</t>
  </si>
  <si>
    <t>031-2018-PRODUCE/DPCHDI-yquinonesc</t>
  </si>
  <si>
    <t>493-2018-PRODUCE/DGPCHDI</t>
  </si>
  <si>
    <t>DESISTIMIENTO CAMBIO DE TITULAR DE LICENCIA DE OPERACIÓN</t>
  </si>
  <si>
    <t>Aceptar el desistimiento del procedimiento correspondiente a la solicitud de cambio de titular de licencia para operar las plantas de procesamiento de enlatado y congelado de 877 cajas/tuno y 64 t/día de capacidad otorgada a PESQUERA NIVAMA S.A.C.</t>
  </si>
  <si>
    <t>031985-2018</t>
  </si>
  <si>
    <t>034-2018-PRODUCE/DECHDI-dechdi_temp06</t>
  </si>
  <si>
    <t>494-2018-PRODUCE/DGPCHDI</t>
  </si>
  <si>
    <t>Aprobar a favor de COMERCIALIZADORA PESQUERA S&amp;M S.A.C. el cambio de titular del permiso de pesca para operar la embarcación pesquera JOSE ROSARIO de matrícula PL-13070-CM, para la extracción de anchoveta y saridna con destino al consumo humano indirecto. Asimismo aprobar el cambio de titular del PMCE y LMCE.</t>
  </si>
  <si>
    <t>138468-2017</t>
  </si>
  <si>
    <t>076-2018-PRODUCE-jbarrientosh</t>
  </si>
  <si>
    <t>495-2018-PRODUCE/DGPCHDI</t>
  </si>
  <si>
    <t>CESAR FERNANDO TORRES CARRILLO y MARIA CLEMENCIA VALDEZ MALPARTIDA</t>
  </si>
  <si>
    <t>Otorgar a CESAR FERNANDO TORRES CARRILLO y MARIA CLEMENCIA VALDEZ MALPARTIDA permiso de pesca de menor escala para operar la embarcación pesquera REYNA VICTORIA de matrícula CE-21147-CM, la cual queda habilitada para realizar actividad extractiva del recurso anchoveta para consumo humano directo.</t>
  </si>
  <si>
    <t>123822-2017</t>
  </si>
  <si>
    <t>090-2018-PRODUCE-jbarrientosh</t>
  </si>
  <si>
    <t>496-2018-PRODUCE/DGPCHDI</t>
  </si>
  <si>
    <t>Declarar IMPROCEDENTE la solicitud de otorgamiento de permiso de pesca de menor escala para operar la embarcación pesquera ERIJESS I de matrícula CO-21834-CM para la extracción del recurso anchoveta para consumo humano directo, presentada por AMERICA GLOBAL S.A.C.</t>
  </si>
  <si>
    <t>R.D. N° 024-2014-PRODUCE/DGCHD</t>
  </si>
  <si>
    <t>093-2018-PRODUCE-jbarrientosh</t>
  </si>
  <si>
    <t>497-2018-PRODUCE/DGPCHDI</t>
  </si>
  <si>
    <t>MAURO CHURA MENDOZA, ROSA COARICONA DE CHURA, SONIA NANCY CHURA GONZA DE CHURA, ERLINDA MARIA ALVIS SHUPO, ASCENCIO CHURA MENDOZA y ABRAHAM CHURA MENDOZA</t>
  </si>
  <si>
    <t>Adecuar de oficio el permiso de pesca otorgado mediante RD. N° 024-2014-PRODUCE/DGCHD al ROP de la anchoveta para CHD, otorgado a favor de MAURO CHURA MENDOZA y otros, para operar la embarcación pesquera MARCO POLO de matrícula PS-28494-BM.</t>
  </si>
  <si>
    <t>138558-2017</t>
  </si>
  <si>
    <t>095-2018-PRODUCE-jbarrientosh</t>
  </si>
  <si>
    <t>498-2018-PRODUCE/DGPCHDI</t>
  </si>
  <si>
    <t>Declarar IMPROCEDENTE la solicitud de otorgamiento de permiso de pesca de menor escala para operar la embarcación pesquera NICOLAS de matrícula HO-22467-CM para la extracción del recurso anchoveta para consumo humano directo, presentada por LUCIO LOAIZA MORA</t>
  </si>
  <si>
    <t>029954-2018</t>
  </si>
  <si>
    <t>069-2018-PRODUCE/DECHDI-jdelatorre</t>
  </si>
  <si>
    <t>499-2018-PRODUCE/DGPCHDI</t>
  </si>
  <si>
    <t>AUROMAR S.A.C.</t>
  </si>
  <si>
    <t>Declarar IMPROCEDENTE la solicitud de cambio de titular del permiso de pesca para operar la embarcación pesquera SANTA MARGARITA 2 de matrícula PL-2751-CM, presentada por AUROMAR S.A.C.</t>
  </si>
  <si>
    <t>136701-2017</t>
  </si>
  <si>
    <t>092-2018-PRODUCE-jbarrientosh</t>
  </si>
  <si>
    <t>500-2018-PRODUCE/DGPCHDI</t>
  </si>
  <si>
    <t>JOSE VALENTIN GALAN LLONTOP y ROSA MARIA JACINTO ISIQUE</t>
  </si>
  <si>
    <t>Declarar IMPROCEDENTE la solicitud de otorgamiento de permiso de pesca de menor escala para operar la embarcación pesquera PERCY ROGELIO II de matrícula PL-11062-CM para la extracción del recurso anchoveta para consumo humano directo, presentada por JOSE VALENTIN GALAN LLONTOP y ROSA MARIA JACINTO ISIQUE</t>
  </si>
  <si>
    <t>139211-2017</t>
  </si>
  <si>
    <t>096-2018-PRODUCE-jbarrientosh</t>
  </si>
  <si>
    <t>501-2018-PRODUCE/DGPCHDI</t>
  </si>
  <si>
    <t>FELICITA CONSUELO LEVANO PIZARRO</t>
  </si>
  <si>
    <t>Declarar IMPROCEDENTE la solicitud de otorgamiento de permiso de pesca de menor escala para operar la embarcación pesquera LUIS ENRIQUE de matrícula CO-20876-BM para la extracción del recurso anchoveta para consumo humano directo, presentada por FELICITA CONSUELO LEVANO PIZARRO</t>
  </si>
  <si>
    <t>138577-2017</t>
  </si>
  <si>
    <t>089-2018-PRODUCE-jbarrientosh</t>
  </si>
  <si>
    <t>502-2018-PRODUCE/DGPCHDI</t>
  </si>
  <si>
    <t>MARYURI LILIBETH BERNAL PALMA</t>
  </si>
  <si>
    <t>Declarar IMPROCEDENTE la solicitud de otorgamiento de permiso de pesca de menor escala para operar la embarcación pesquera NICOMAR de matrícula PL-22594-CM para la extracción del recurso anchoveta para consumo humano directo, presentada por MARYURI LILIBETH BERNAL PALMA</t>
  </si>
  <si>
    <t>043718-2018</t>
  </si>
  <si>
    <t>094-2018-PRODUCE-jbarrientosh</t>
  </si>
  <si>
    <t>503-2018-PRODUCE/DGPCHDI</t>
  </si>
  <si>
    <t>DEJAR SIN EFECTO el artículo 4 de la Resolución Directoral N° 803-2017-PRODUCE/DGPCHDI, que dispuso determinado condicionamiento a la vigencia del permiso de pesca contenido en el artículo 1 de dicha resolución, otorgado a favor de FAUSTO EDUARDO PAZO REYES para operar la embarcación FAUSTO de matrícula PT-29028-CM</t>
  </si>
  <si>
    <t>127426-2017</t>
  </si>
  <si>
    <t>097-2018-PRODUCE-jbarrientosh</t>
  </si>
  <si>
    <t>504-2018-PRODUCE/DGPCHDI</t>
  </si>
  <si>
    <t>Declarar IMPROCEDENTE la solicitud de otorgamiento de permiso de pesca de menor escala para operar la embarcación pesquera RUBEN 2 de matrícula PL-20759-CM para la extracción del recurso anchoveta para consumo humano directo, presentada por JOSUE ANTONIO EFFIO SUCLUPE</t>
  </si>
  <si>
    <t>029696-2018</t>
  </si>
  <si>
    <t>071-2018-PRODUCE/DECHDI-jdelatorre</t>
  </si>
  <si>
    <t>505-2018-PRODUCE/DGPCHDI</t>
  </si>
  <si>
    <t>FELIPE RUMICHE PANTA, CONCEPCION PANTA ECA, GERARDO PANTA AMAYA, MARIA JOSEFA RUMICHE VALENCIA, RAFAEL PANTA AMAYA, MARIA CRISTINA RUMICHE PANTA, FRANCISCO RUMICHE PANTA y MAXIMA PANTA ECA</t>
  </si>
  <si>
    <t>Declarar IMPROCEDENTE la solicitud de permiso de pesca para operar una embarcación de madera de 33.37 m3 de capacidad de bodega en virtud de la ejecución de la autorización de incremento de flota otorgada mediante RD. N° 046-2016-PRODUCE/DGCHI, que autoriza la sustitución de la embarcación pesquera VIRGEN DEL CARMEN II con matrícula PT-3461-CM.</t>
  </si>
  <si>
    <t>R.V. N° 018-2018-PRODUCE/DVPA</t>
  </si>
  <si>
    <t>072-2018-PRODUCE/DECHDI-jdelatorre</t>
  </si>
  <si>
    <t>506-2018-PRODUCE/DGPCHDI</t>
  </si>
  <si>
    <t>Modificar el artículo 2 de la Resolución Directoral N° 205-2015-PRODUCE/DGCHI, conforme a lo resuelto en la Resolución Viceministerial N° 018-2018-PRODUCE/DVPA.</t>
  </si>
  <si>
    <t>093005-2016</t>
  </si>
  <si>
    <t>074-2018-PRODUCE/DECHDI-jdelatorre</t>
  </si>
  <si>
    <t>507-2018-PRODUCE/DGPCHDI</t>
  </si>
  <si>
    <t>PESQUERA SALVE S.R.L.</t>
  </si>
  <si>
    <t>Declarar IMPROCEDENTE el recurso de reconsideración interpuesto por la empresa PESQUERA SALVE S.R.L., presentado contra el Oficio N° 2272-2016-PRODUCE/DGCHI-Dechi, que declaró inadmisible la solicitud de incremento de flota para la construcción de una nueva embarcación pesquera de 196.19 m3 de capacidad de bodega, vía sustitución de la embarcación pesquera siniestrada TAMBO 2 de matrícula IO-0957-PM.</t>
  </si>
  <si>
    <t>042386-2018</t>
  </si>
  <si>
    <t>073-2018-PRODUCE/DECHDI-jdelatorre</t>
  </si>
  <si>
    <t>508-2018-PRODUCE/DGPCHDI</t>
  </si>
  <si>
    <t>HECTOR PANTA PANTA, SEBASTIAN ALBERTO PANTA PANTA, TEOFILO PANTA PANTA y PERCY PANTA PANTA</t>
  </si>
  <si>
    <t>Disponer la actualización de datos de la embarcación pesquera ARCA DE NOE IV de 92.34 m3 de capacidad de bodega únicamente en el extremo referido a la matrícula de PT-20064-CM a PT-20064-PM.</t>
  </si>
  <si>
    <t>030455-2018</t>
  </si>
  <si>
    <t>032-2018-PRODUCE/DPCHDI-yquinonesc</t>
  </si>
  <si>
    <t>509-2018-PRODUCE/DGPCHDI</t>
  </si>
  <si>
    <t>PESQUERA SANTA ENMA S.A.</t>
  </si>
  <si>
    <t>Aceptar el desistimiento del procedimiento correspondiente a la solicitud de cambio de titular de licencia para operar la planta de procesamiento pesquero para la producción de harina de pescado de alto contenido proteínico con una capacidad de 50 t/h otorgada PESQUERA SANTA ENMA S.A., mediante RD. N° 840-2008-PRODUCE/DGEPP, ubicada en Paita-Piura.</t>
  </si>
  <si>
    <t>068-2018-PRODUCE/DECHDI-jdelatorre</t>
  </si>
  <si>
    <t>510-2018-PRODUCE/DGPCHDI</t>
  </si>
  <si>
    <t>Precisar que el contenido en la R.D. N° 190-2017-PRODUCE/DGPCHDI, referido al artículo 5, está dirigido a las sanciones de multa comprendidas en los Memorandos N° 3426-2015-PRODUCE/DGS, N° 412-2015-PRODUCE/CONAS-PRE y N° 1351-2015-PRODUCE/PP</t>
  </si>
  <si>
    <t>023880-2018</t>
  </si>
  <si>
    <t>022-2018-PRODUCE/DECHDI-amaya</t>
  </si>
  <si>
    <t>075-2018-PRODUCE/DECHDI-jdelatorre</t>
  </si>
  <si>
    <t>511-2018-PRODUCE/DGPCHDI</t>
  </si>
  <si>
    <t>ROSA ESTEBAN PALMA S.A.C.</t>
  </si>
  <si>
    <t>Otorgar a favor de ROSA ESTEBAN PALMA S.A.C., autorización de incremento de flota para ampliar la capacidad de bodega de la embarcación pesquera GENESIS de matrícula CO-15126-PM de 63.62 m3 a 105.62 m3 vía sustitución de la embarcación pesquera no siniestrada ALMIRANTE GRAU N° 3 de matrícula PL-10317-CM y 42.00 m3 de capacidad de bodega.</t>
  </si>
  <si>
    <t>024213-2018</t>
  </si>
  <si>
    <t>010-2018-PRODUCE/DECHDI-pencinas</t>
  </si>
  <si>
    <t>076-2018-PRODUCE/DECHDI-jdelatorre</t>
  </si>
  <si>
    <t>512-2018-PRODUCE/DGPCHDI</t>
  </si>
  <si>
    <t>CARMEN FANNY PAIRAZAMAN ZULOETA, CECILIA PATRICIA FIESTAS CURO DE LLENQUE, ITALO JAVIER LLENQUE CURO y PERCY WILLY LLENQUE CURO</t>
  </si>
  <si>
    <t>Otorgar a CARMEN FANNY PAIRAZAMAN ZULOETA y otros la ampliación del permiso de pesca para realizar actividad extractiva del recurso anchoveta con destino al consumo humano indirecto de la embarcación LUIS ALVARO de matrícula PL-22439-PM de 54.00 m3 a 110 m3 de capacidad de bodega.</t>
  </si>
  <si>
    <t>019672-2018</t>
  </si>
  <si>
    <t>135-2018-PRODUCE/DECHDI-csaenz</t>
  </si>
  <si>
    <t>098-2018-PRODUCE/DECHDI-ariost</t>
  </si>
  <si>
    <t>513-2018-PRODUCE/DGPCHDI</t>
  </si>
  <si>
    <t>IMPROCEDENTE AUTORIZACIÓN PARA EXPORTACIÓN E IMPORTACIÓN DE ESPECIES HIDROBIOLÓGICAS</t>
  </si>
  <si>
    <t>Declarar IMPROCEDENTE la solicitud de autorización para la exportación e importación de determinadas especies hidrobiologicas vivas con fines de investigación, recreación y/o difusión cultural y comerciales, presentada por BRIRELL S.A.C.</t>
  </si>
  <si>
    <t>032724-2018</t>
  </si>
  <si>
    <t>010-2018-PRODUCE/DPCHDI-rparedes</t>
  </si>
  <si>
    <t>033-2018-PRODUCE/DPCHDI-yquinonesc</t>
  </si>
  <si>
    <t>514-2018-PRODUCE/DGPCHDI</t>
  </si>
  <si>
    <t>CONGELADO SUPERFISH S.A.C.</t>
  </si>
  <si>
    <t>CAMBIO DE TITULAR DE LICENCIA DE OPERACIÓN</t>
  </si>
  <si>
    <t>Aprobar a favor de CONGELADO SUPERFISH S.A.C. el cambio de titular de las licencias para operar las plantas de congelado y harina de alto contenido proteínico, otorgadas a ALIMENTOS LOS FERROLES S.A.C., mediante RD N° 631-2009-PRODUCE/DGEPP y RD. N° 162-2008-PRODUCE/DGEPP, con capacidades instaladas de 54 t/día y 10 t/h, ubicadas en el Callao.</t>
  </si>
  <si>
    <t>175143-2017</t>
  </si>
  <si>
    <t>124-2018-PRODUCE/DECHDI-csaenz</t>
  </si>
  <si>
    <t>099-2018-PRODUCE/DECHDI-ariost</t>
  </si>
  <si>
    <t>515-2018-PRODUCE/DGPCHDI</t>
  </si>
  <si>
    <t>PRO DELPHINUS</t>
  </si>
  <si>
    <t>Otorgar a PRO DELPHINUS autorización para efectuar investigación pesquera con extracción de muestras de especímenes hidrobiológicos, sin valor comercial y sin uso de embarcación pesquera.</t>
  </si>
  <si>
    <t>181394-2017</t>
  </si>
  <si>
    <t>128-2018-PRODUCE/DECHDI-csaenz</t>
  </si>
  <si>
    <t>101-2018-PRODUCE/DECHDI-ariost</t>
  </si>
  <si>
    <t>516-2018-PRODUCE/DGPCHDI</t>
  </si>
  <si>
    <t>CEMENTOS SELVA S.A.</t>
  </si>
  <si>
    <t>Denegar la solicitud de autorización para efectuar investigación pesquera con extracción de muestras de especímenes hidrobiológicos sin valor comercial y sin uso de embarcación pesquera, presentada por CEMENTOS SELVA S.A.</t>
  </si>
  <si>
    <t>147344-2017</t>
  </si>
  <si>
    <t>115-2018-PRODUCE/DECHDI-csaenz</t>
  </si>
  <si>
    <t>104-2018-PRODUCE/DECHDI-ariost</t>
  </si>
  <si>
    <t>517-2018-PRODUCE/DGPCHDI</t>
  </si>
  <si>
    <t>Otorgar a SEINNOVA S.A.C. autorización para efectuar investigación pesquera con extracción de muestras de especímenes hidrobiológicos, sin valor comercial y sin uso de embarcación pesquera.</t>
  </si>
  <si>
    <t>006848-2018</t>
  </si>
  <si>
    <t>112-2018-PRODUCE/DECHDI-csaenz</t>
  </si>
  <si>
    <t>100-2018-PRODUCE/DECHDI-ariost</t>
  </si>
  <si>
    <t>518-2018-PRODUCE/DGPCHDI</t>
  </si>
  <si>
    <t>PETROLÍFERA PETROLEUM DEL PERU S.R.L.</t>
  </si>
  <si>
    <t>Otorgar a PETROLÍFERA PETROLEUM DEL PERU S.R.L. autorización para efectuar investigación pesquera con extracción de muestras de especímenes hidrobiológicos, sin valor comercial y sin uso de embarcación pesquera.</t>
  </si>
  <si>
    <t>000437-2018</t>
  </si>
  <si>
    <t>117-2018-PRODUCE/DECHDI-csaenz</t>
  </si>
  <si>
    <t>103-2018-PRODUCE/DECHDI-ariost</t>
  </si>
  <si>
    <t>519-2018-PRODUCE/DGPCHDI</t>
  </si>
  <si>
    <t>Otorgar a COMPAÑÍA DE MINAS BUENAVENTURA S.A.A. autorización para efectuar investigación pesquera con extracción de muestras de especímenes hidrobiológicos, sin valor comercial y sin uso de embarcación pesquera.</t>
  </si>
  <si>
    <t>152100-2017</t>
  </si>
  <si>
    <t>105-2018-PRODUCE/DECHDI-ariost</t>
  </si>
  <si>
    <t>520-2018-PRODUCE/DGPCHDI</t>
  </si>
  <si>
    <t>GRUPO DEGFER CIA LTDA.</t>
  </si>
  <si>
    <t>Declarar IMPROCEDENTE la solicitud de devolución por la suma de 6,665.50 (Seis mil seiscientos y cinco con 50/100 soles) pagados al Ministerio de la Producción por concepto de derecho de explotación de recurso hidrobiológicos, presentada por GRUPO DEGFER CIA LTDA.</t>
  </si>
  <si>
    <t>040363-2018</t>
  </si>
  <si>
    <t>011-2018-PRODUCE/DPCHDI-zquispe</t>
  </si>
  <si>
    <t>034-2018-PRODUCE/DPCHDI-yquinonesc</t>
  </si>
  <si>
    <t>521-2018-PRODUCE/DGPCHDI</t>
  </si>
  <si>
    <t>PESQUERA CANHANN S.A.C.</t>
  </si>
  <si>
    <t>Aprobar a favor de PESQUERA CANHANN S.A.C., el cambio de titular de la licencia para operar la planta de producción de harina de pescado, otorgada a CRIDANI S.A.C. mediante RD. N° 125-2006-PRODUCE/DGEPP con una capacidad de 93 t/h, ubicada en Chimbote-Santa-Ancash.</t>
  </si>
  <si>
    <t>039236-2018</t>
  </si>
  <si>
    <t>035-2018-PRODUCE/DECHDI-dechdi_temp06</t>
  </si>
  <si>
    <t>522-2018-PRODUCE/DGPCHDI</t>
  </si>
  <si>
    <t>YESENIA VANESSA VASQUEZ CHAVEZ</t>
  </si>
  <si>
    <t>Declarar IMPROCEDENTE la solicitud de cambio de titular del permiso de pesca para operar la embarcación pesquera MARCO ANTONIO con matrícula PL-11465-CM, presentada por YESENIA VANESSA VASQUEZ CHAVEZ.</t>
  </si>
  <si>
    <t>174141-2017</t>
  </si>
  <si>
    <t>136-2018-PRODUCE/DECHDI-csaenz</t>
  </si>
  <si>
    <t>106-2018-PRODUCE/DECHDI-ariost</t>
  </si>
  <si>
    <t>523-2018-PRODUCE/DGPCHDI</t>
  </si>
  <si>
    <t>AGENCIA DE PROMOCIÓN DE LA INVERSIÓN PRIVADA - PROINVERSION</t>
  </si>
  <si>
    <t>Otorgar a AGENCIA DE PROMOCIÓN DE LA INVERSIÓN PRIVADA - PROINVERSION, autorización para efectuar investigación pesquera con extracción de muestras de especímenes hidrobiológicos, sin valor comercial y sin uso de embarcación pesquera.</t>
  </si>
  <si>
    <t>044682-2018</t>
  </si>
  <si>
    <t>035-2018-PRODUCE/DPCHDI-yquinonesc</t>
  </si>
  <si>
    <t>524-2018-PRODUCE/DGPCHDI</t>
  </si>
  <si>
    <t>CONSERVERA DE LAS AMERICAS S.A.</t>
  </si>
  <si>
    <t>RENUNCIA A CAPACIDAD INSTALADA DE PLANTA DE PROCESAMIENTO</t>
  </si>
  <si>
    <t>Aceptar la renuncia presentada por CONSERVERA DE LAS AMERICAS S.A., en el extremo referido a la capacidad parcial instalada de la planta de procesamiento pesquero para la producción de harina de pescado de alto contenido proteínico de 74 t/h, cuya licencia de operación fue otorgada mediante RD. N° 703-2008-PRODUCE/DGEPP, ubicada en Paita-Piura. Reducir la capacidad de la planta de 74 a 10 t/h de procesamiento de materia prima.</t>
  </si>
  <si>
    <t>139184-2017</t>
  </si>
  <si>
    <t>157-2018-PRODUCE/DECHDI-knunezv</t>
  </si>
  <si>
    <t>525-2018-PRODUCE/DGPCHDI</t>
  </si>
  <si>
    <t>Otorgar a CORPORACION BETA S.A.C., permiso de pesca de menor escala para operar la embarcación pesquera DANIEL de matrícula PT-2546-CM, en consecuencia, dicho permiso de pesca habilita al titular a realizar actividad extractiva del recurso anchoveta para consumo humano directo, así como para otros recursos.</t>
  </si>
  <si>
    <t>029005-2018</t>
  </si>
  <si>
    <t>037-2018-PRODUCE/DPCHDI-yquinonesc</t>
  </si>
  <si>
    <t>526-2018-PRODUCE/DGPCHDI</t>
  </si>
  <si>
    <t>DESISTIMIENTO A AUTORIZACIÓN PARA INSTALACIÓN DE UNA PLANTA DE PROCESAMIENTO</t>
  </si>
  <si>
    <t>Aceptar el desistimiento del procedimiento correspondiente a la solicitud de autorización para la instalación de una planta de ensilado con una capacidad proyectada de 0.05 t/día, a ubicarse en Ilo-Moquegua, presentada por KDN PERU S.A.C.</t>
  </si>
  <si>
    <t>031609-2018</t>
  </si>
  <si>
    <t>044-2018-PRODUCE/DECHDI-dechdi_temp05</t>
  </si>
  <si>
    <t>527-2018-PRODUCE/DGPCHDI</t>
  </si>
  <si>
    <t>Declarar IMPROCEDENTE la solicitud de cambio de titular del permiso de pesca para operar la embarcacion pesquera DON TEOFILO 2 de matrícula PT-5519-CM, presentada por SANTOS EVARISTO ALVAREZ PANTA y otros.</t>
  </si>
  <si>
    <t>014916-2018-8</t>
  </si>
  <si>
    <t>048-2018-PRODUCE/DECHDI-dechdi_temp05</t>
  </si>
  <si>
    <t>528-2018-PRODUCE/DGPCHDI</t>
  </si>
  <si>
    <t>MODIFICAR PERMISO DE PESCA POR CAPACIDAD DE BODEGA</t>
  </si>
  <si>
    <t>Modificar el permiso de pesca de la embarcación POLAR VI de matrícula CO-4502-PM, en el extremo de la capacidad de bodega de 390 m3 a 331.80 m3, solicitado por PESQUERA DIAMANTE S.A., reservar el saldo de capacidad de bodega de 58.20 m3 proveniente de la reducción del volumen de capacidad de bodega mencionada. Asignar el PMCE y LMCE correspondiente a la embarcación POLAR VI.</t>
  </si>
  <si>
    <t>033990-2018</t>
  </si>
  <si>
    <t>012-2018-PRODUCE/DPCHDI-zquispe</t>
  </si>
  <si>
    <t>038-2018-PRODUCE/DPCHDI-yquinonesc</t>
  </si>
  <si>
    <t>529-2018-PRODUCE/DGPCHDI</t>
  </si>
  <si>
    <t>CORPORACIÓN PESQUERA DEL MAR S.A.C.</t>
  </si>
  <si>
    <t>Declarar IMPROCEDENTE la solicitud presentada por CORPORACIÓN PESQUERA DEL MAR S.A.C. de cambio de titular de la licencia para la operación de las plantas de congelado y harina residual otorgada a CORPORACIÓN DE CONGELADOS Y CONSERVAS DEL PERU S.A.C., mediante RD. N° 444-2014-PRODUCE/DGCHD, con capacidades de 32 t/día y 5 t/h, ubicadas en Paita - Piura.</t>
  </si>
  <si>
    <t>030624-2018</t>
  </si>
  <si>
    <t>029-2018-PRODUCE/DECHDI-amaya</t>
  </si>
  <si>
    <t>047-2018-PRODUCE/DECHDI-dechdi_temp05</t>
  </si>
  <si>
    <t>530-2018-PRODUCE/DGPCHDI</t>
  </si>
  <si>
    <t>Declara improcedente la solicitud de autorización de incremento de flota para construir una nueva embarcación pesquera de 107.76 m3 de capacidad de bodega, vía sustitución de la embarcación pesquera no siniestrada SANTA MARGARITA 2 de matrícula PL-2751-CM, presentada por la empresa AUROMAR S.A.C.</t>
  </si>
  <si>
    <t>014916-2018</t>
  </si>
  <si>
    <t>012-2018-PRODUCE/DECHDI-pencinas
014-2018-PRODUCE/DECHDI-schuquilin</t>
  </si>
  <si>
    <t>049-2018-PRODUCE/DECHDI-dechdi_temp05</t>
  </si>
  <si>
    <t>531-2018-PRODUCE/DGPCHDI</t>
  </si>
  <si>
    <t>N° 4 AUTORIZACIÓN  DE INCREMENTO DE FLOTA
N° 11 AMPLIACIÓN DE PERMISO DE PESCA EN EL EXTREMO REFERIDO A LA CAPACIDAD DE BODEGA, VÍA INCREMENTO DE FLOTA AUTORIZADO CONFORME A LOS PROCEDIMIENTOS 4.3 y 4.5</t>
  </si>
  <si>
    <t>INCREMENTO DE FLOTA
AMPLIACIÓN DE PERMISO DE PESCA</t>
  </si>
  <si>
    <t>Otorgar a favor de PESQUERA DIAMANTE S.A. autorización de incremento de flota para ampliar el permiso de pesca de la embarcación DON JUAN de matrícula CE-15791-PM, de 732.38 m3 de capacidad de bodega, vía sustitución de las embarcaciones ANTONELLA, POLAR II y el saldo de capacidad de bodega de la embarcación POLAR VI, para extraer los recursos anchoveta y sardina con destino al consumo humano indirecto.</t>
  </si>
  <si>
    <t>128969-2017</t>
  </si>
  <si>
    <t>161-2018-PRODUCE/DECHDI-knunezv</t>
  </si>
  <si>
    <t>532-2018-PRODUCE/DGPCHDI</t>
  </si>
  <si>
    <t>Declarar improcedente la solicitud de otorgamiento de permiso de pesca de menor escala para operar la embarcación pesquera ROSA AMELIA de matrícula CO-34273-CM para la extracción del recurso Anchoveta para consumo humano directo, en el marco del Decreto Supremo N° 005-2017-PRODUCE y sus modificatorias, presentada por el señor ALBERTO JOAQUIN PAYCO.</t>
  </si>
  <si>
    <t>039339-2018</t>
  </si>
  <si>
    <t>013-2018-PRODUCE/DPCHDI-iechevarria</t>
  </si>
  <si>
    <t>039-2018-PRODUCE/DPCHDI-yquinonesc</t>
  </si>
  <si>
    <t>533-2018-PRODUCE/DGPCHDI</t>
  </si>
  <si>
    <t>GER EXPORT S.A.</t>
  </si>
  <si>
    <t>Declarar improcedente la solicitud presentada por la empresa GER EXPORT S.A. de cambio de titular de la licencia para la operación de la planta de procesamiento pesquero para la producción de harina de pescado de alto contenido proteínico otorgada a la empresa PROCESADORA DE PRODUCTOS MARINOS S.A.</t>
  </si>
  <si>
    <t>029857-2018</t>
  </si>
  <si>
    <t>028-2018-PRODUCE/DPCHDI-lcerna</t>
  </si>
  <si>
    <t>108-2018-PRODUCE/DECHDI-ariost</t>
  </si>
  <si>
    <t>534-2018-PRODUCE/DGPCHDI</t>
  </si>
  <si>
    <t>DAVID ERNESTOR LÓPEZ DANCOURT</t>
  </si>
  <si>
    <t>Otorgar a favor del señor DAVID ERNESTOR LÓPEZ DANCOURT autorización para la importación de 280 especies hidrobiológicas vivas, que se detallan en el anexo de la presente resolución directoral, en las cantidades que no excedan a las indicadas para cada taxón, para los fines comerciales, procedente de los países de Tailandia e Indonesia.</t>
  </si>
  <si>
    <t>182585-2017</t>
  </si>
  <si>
    <t>158-2018-PRODUCE/DECHDI-knunezv</t>
  </si>
  <si>
    <t>535-2018-PRODUCE/DGPCHDI</t>
  </si>
  <si>
    <t>Adecuar el permiso de pesca otorgado mediante R.D. N° 276-2013-PRODYCE/DGCHD al ROP del Recurso Anchoveta para CHD, aprobado por D.S. N° 005-2017-PRODUCE, modificado por el D.S. N° 008-2017-PRODUCE, a la señora ANGELA GISELE GIONCADA LLANOS para operar la embarcación pesquera PELUSA II de matrícula PL-29797-CM y 20.48 m3 de capacidad de bodega.</t>
  </si>
  <si>
    <t>110684-2017</t>
  </si>
  <si>
    <t>160-2018-PRODUCE/DECHDI-knunezv</t>
  </si>
  <si>
    <t>536-2018-PRODUCE/DGPCHDI</t>
  </si>
  <si>
    <t>JORGE LUPACA MAMANI</t>
  </si>
  <si>
    <t>Declarar improcedente la solicitud de otorgamiento de permiso de pesca de menor escala para operar la embarcación pesquera ALICIA I de matrícula IO-19924-BM para la extracción del recurso Anchoveta para consumo humano directo, en el marco del Decreto Supremo N° 005-2017-PRODUCE y sus modificatorias, presentada por el señor JORGE LUPACA MAMANI.</t>
  </si>
  <si>
    <t>107094-2017</t>
  </si>
  <si>
    <t>159-2018-PRODUCE/DECHDI-knunezv</t>
  </si>
  <si>
    <t>537-2018-PRODUCE/DGPCHDI</t>
  </si>
  <si>
    <t>SEGUNDO TEOFILO FARRO SANCHEZ</t>
  </si>
  <si>
    <t>Declarar improcedente la solicitud de otorgamiento de permiso de pesca de menor escala para operar la embarcación pesquera PIERINA de matrícula PL-29228-CM para la extracción del recurso Anchoveta para consumo humano directo, en el marco del Decreto Supremo N° 005-2017-PRODUCE y sus modificatorias, presentada por el señor SEGUNDO TEOFILO FARRO SANCHEZ.</t>
  </si>
  <si>
    <t>039497-2018</t>
  </si>
  <si>
    <t>045-2018-PRODUCE/DECHDI-dechdi_temp05</t>
  </si>
  <si>
    <t>538-2018-PRODUCE/DGPCHDI</t>
  </si>
  <si>
    <t>IMPROCEDENTE RECURSO DE RECONSIDERACIÓN: AUTORIZACIÓN INCREMENTO DE FLOTA</t>
  </si>
  <si>
    <t>Declarar improcedente la solicitud el recurso de reconsideración interpuesto con registro N° 00039497-2018 presentado por la empresa GROUP MARCYMAR S.A.C. contra la R.D. N° 275-2018-PRODUCE/DGPCHDI de fecha 22 de marzo de 2018, que declaró improcedente la solicitud de autorización de incremento de flota para construir una nueva embarcación pesquera de 101.77 m3 de capacidad de bodega, vía sustitución de la embarcación pesquera no siniestrada MI YAHVE con matrícula ZS-0931-CM.</t>
  </si>
  <si>
    <t>012097-2017</t>
  </si>
  <si>
    <t>016-2018-PRODUCE/DPCHDI-mchacon</t>
  </si>
  <si>
    <t>539-2018-PRODUCE/DGPCHDI</t>
  </si>
  <si>
    <t>COOPERATIVA PESQUERA JEHOVÁ ES MI PASTOR, NADA ME FALTARÁ - LA TORTUGA PAITA</t>
  </si>
  <si>
    <t>COOPERATIVA PESQUERA</t>
  </si>
  <si>
    <t>ADECUAR LA SOLICITUD DE LA COOPERATIVA</t>
  </si>
  <si>
    <t>Adecuar la solicitud de la organización cooperativa denominada "COOPERATIVA PESQUERA JEHOVÁ ES MI PASTOR, NADA ME FALTARÁ - LA TORTUGA PAITA", presentada con el escrito de registro N° 00012097-2017.</t>
  </si>
  <si>
    <t>012101-2017</t>
  </si>
  <si>
    <t>015-2018-PRODUCE/DPCHDI-mchacon</t>
  </si>
  <si>
    <t>540-2018-PRODUCE/DGPCHDI</t>
  </si>
  <si>
    <t>COOPERATIVA PESQUERA JEHOVÁ REY DE REYES LA ISLILLA PAITA</t>
  </si>
  <si>
    <t>Adecuar la solicitud de la organización cooperativa denominada "COOPERATIVA PESQUERA JEHOVÁ REY DE REYES LA ISLILLA PAITA", presentada con el escrito de registro N° 00012101-2017.</t>
  </si>
  <si>
    <t>138670-2017</t>
  </si>
  <si>
    <t>162-2018-PRODUCE/DECHDI-knunezv</t>
  </si>
  <si>
    <t>541-2018-PRODUCE/DGPCHDI</t>
  </si>
  <si>
    <t>HIPOLITO HARRI AVILA SANCHEZ</t>
  </si>
  <si>
    <t>Declarar improcedente la solicitud de otorgamiento de permiso de pesca de menor escala para operar la embarcación pesquera SANTA MARIA de matrícula CO-23341-BM para la extracción del recurso Anchoveta para consumo humano directo, en el marco del Decreto Supremo N° 005-2017-PRODUCE y sus modificatorias, presentada por el señor HIPOLITO HARRI AVILA SANCHEZ.</t>
  </si>
  <si>
    <t>136734-2017</t>
  </si>
  <si>
    <t>163-2018-PRODUCE/DECHDI-knunezv</t>
  </si>
  <si>
    <t>542-2018-PRODUCE/DGPCHDI</t>
  </si>
  <si>
    <t>Declarar improcedente la solicitud de otorgamiento de permiso de pesca de menor escala para operar la embarcación pesquera YAMILE de matrícula HO-29604-BM para la extracción del recurso Anchoveta para consumo humano directo, en el marco del Decreto Supremo N° 005-2017-PRODUCE y sus modificatorias, presentada por el señor JUAN JOSE CAVERO TOLEDO.</t>
  </si>
  <si>
    <t>099627-2017</t>
  </si>
  <si>
    <t>164-2018-PRODUCE/DECHDI-knunezv</t>
  </si>
  <si>
    <t>543-2018-PRODUCE/DGPCHDI</t>
  </si>
  <si>
    <t>ZOILA RITA PACORA BAZALAR</t>
  </si>
  <si>
    <t>Declarar improcedente la solicitud de otorgamiento de permiso de pesca de menor escala para operar la embarcación pesquera XAVIER Y MILAGROS de matrícula PL-28707-CM para la extracción del recurso Anchoveta para consumo humano directo, en el marco del Decreto Supremo N° 005-2017-PRODUCE y sus modificatorias, presentada por el señora ZOILA RITA PACORA BAZALAR.</t>
  </si>
  <si>
    <t>035431-2018</t>
  </si>
  <si>
    <t>013-2018-PRODUCE/DPCHDI-zquispe</t>
  </si>
  <si>
    <t>040-2018-PRODUCE/DPCHDI-yquinonesc</t>
  </si>
  <si>
    <t>544-2018-PRODUCE/DGPCHDI</t>
  </si>
  <si>
    <t>CORPORACIÓN GOOL MARINO S.A.C.</t>
  </si>
  <si>
    <t>Declarar IMPROCEDENTE la solicitud presentada por CORPORACIÓN GOOL MARINO S.A.C., de cambio de titular de la licencia para la operación de la planta de procesamiento pesquero para la producción de enlatado otorgada a GERVASI PERU S.A.C., con capacidad instalada de 2594 cajas/turno, ubicada en Coishco-Santa-Ancash.</t>
  </si>
  <si>
    <t>035760-2018</t>
  </si>
  <si>
    <t>110-2018-PRODUCE/DECHDI-ariost</t>
  </si>
  <si>
    <t>545-2018-PRODUCE/DGPCHDI</t>
  </si>
  <si>
    <t>WILDER CAMILIN GORDILLO OROSCO</t>
  </si>
  <si>
    <t>Aprobar a favor de WILDER CAMILIN GORDILLO OROSCO el cambio de titular del permiso de pesca, de la embarcación pesquera CHEISER II de matrícula PL-50441-CM, para la extracción de anchoveta y demás recursos hidrobiológicos para consumo humano directo, contenidos en la RD. N° 345-2018-PRODUCE/DGPCHDI</t>
  </si>
  <si>
    <t>022800-2018</t>
  </si>
  <si>
    <t>032-2018-PRODUCE/DECHDI-cgonzalez</t>
  </si>
  <si>
    <t>546-2018-PRODUCE/DGPCHDI</t>
  </si>
  <si>
    <t>IMPROCEDENTE EXONERACIÓN DE OBLIGACIONES</t>
  </si>
  <si>
    <t>Declarar IMPROCEDENTE la solicitud presentada por DELIPESCA S.A., referido a la exoneración de las obligaciones generadas como consecuencia del otorgamiento del permiso de pesca para operar la embarcación pesquera de bandera extranjera FERNANDITO en la actividad extractiva del recurso atún, a que se refiere la RD. N° 012-2018-PRODUCE/DGPCHDI</t>
  </si>
  <si>
    <t>027343-2018</t>
  </si>
  <si>
    <t>044-2018-PRODUCE/DECHDI-mmejia</t>
  </si>
  <si>
    <t>034-2018-PRODUCE/DECHDI-cgonzalez</t>
  </si>
  <si>
    <t>547-2018-PRODUCE/DGPCHDI</t>
  </si>
  <si>
    <t>Otorgar a favor de MARIA JUSTINA LLENQUE FIESTAS DE GONZALES, autorización de incremento de flota para la construcción de una embarcación de menor escala con 31.14 m3 de capacidad de bodega, vía sustitución de la embarcación FATIMA I de matrícula ZS-28832-CM.</t>
  </si>
  <si>
    <t>041995-2018</t>
  </si>
  <si>
    <t>041-2018-PRODUCE/DECHDI-dechdi_temp06</t>
  </si>
  <si>
    <t>548-2018-PRODUCE/DGPCHDI</t>
  </si>
  <si>
    <t>Aprobar a favor de AUROMAR S.A.C. el cambio de titular del permiso de pesca para operar la embarcación AURORA MARGARITA de matrícula PL-22258-PM. Aprobar a su favor el cambio de titular del PMCE y LMCE otorgado.</t>
  </si>
  <si>
    <t>041961-2018</t>
  </si>
  <si>
    <t>040-2018-PRODUCE/DECHDI-dechdi_temp06</t>
  </si>
  <si>
    <t>549-2018-PRODUCE/DGPCHDI</t>
  </si>
  <si>
    <t>Declarar IMPROCEDENTE la solicitud de cambio de titular del permiso de pesca para operar la embarcación pesquera ASMAR I de matrícula PL-18514-CM, presentada por la empresa CORPORACIÓN PESQUERA ERMA S.A.C.</t>
  </si>
  <si>
    <t>022799-2018</t>
  </si>
  <si>
    <t>033-2018-PRODUCE/DECHDI-cgonzalez</t>
  </si>
  <si>
    <t>550-2018-PRODUCE/DGPCHDI</t>
  </si>
  <si>
    <t>Declarar IMPROCEDENTE la solicitud presentada por INDUSTRIA ATUNERA S.A. referido a la exoneración de las obligaciones generadas como consecuencia del otorgamiento del permiso de pesca para operar la embarcación pesquera de bandera extranjera CHASCA , en la actividad extractiva del recurso Atún a que se refiere la RD. N° 010-2018-PRODUCE/DGPCHDI</t>
  </si>
  <si>
    <t>022801-2018</t>
  </si>
  <si>
    <t>035-2018-PRODUCE/DECHDI-cgonzalez</t>
  </si>
  <si>
    <t>551-2018-PRODUCE/DGPCHDI</t>
  </si>
  <si>
    <t>Declarar IMPROCEDENTE la solicitud presentada por TUNAEXPORT S.A. referido a la exoneración del otorgamiento del permiso de pesca para operar la embarcación pesquera TUNA I, en la actividad extractiva del recurso Atún, a que se refiere la RD. N° 057-2018-PRODUCE/DGPCHDI</t>
  </si>
  <si>
    <t>Memorando N° 1723-2018-PRODUCE/PP</t>
  </si>
  <si>
    <t>051-2018-PRODUCE/DECHDI-jcanchari</t>
  </si>
  <si>
    <t>552-2018-PRODUCE/DGPCHDI</t>
  </si>
  <si>
    <t>En estricto cumplimiento del mandato judicial contenido en la Resolución N° 3 del 9 de mayo de 2018, expedida por la Cuarta Sala Civil de Lima, se resuelve dejar sin efecto la RD. N° 040-2014-PRODUCE/DGCHI, RD. N° 023-2017-PRODUCE/DGPCHDI. Excluir a la embarcación MALAGA 1 de matrícula CO-36422-PM de los listados de PMCE y LMCE para la Zona Norte-Centro y Sur; los cuales serán remitidos a la reserva de contingencias</t>
  </si>
  <si>
    <t>42945-2018</t>
  </si>
  <si>
    <t>037-2018-PRODUCE/DECHDI-dechdi_temp06</t>
  </si>
  <si>
    <t>553-2018-PRODUCE/DGPCHDI</t>
  </si>
  <si>
    <t>Aprobar a favor de CORPORACION CORSIHU S.A.C. el cambio de titular del pemriso de pesca para operar la embarcación SAN PEDRO PESCADOR 2 de matrícula PL-18436-CM, para la extracción de anchoveta y sardina con destino al consumo humano directo e indirecto. Aprobar a su favor el cambio de titular del PMCE y LMCE.</t>
  </si>
  <si>
    <t>138716-2017</t>
  </si>
  <si>
    <t>165-2018-PRODUCE/DECHDI-knunezv</t>
  </si>
  <si>
    <t>554-2018-PRODUCE/DGPCHDI</t>
  </si>
  <si>
    <t>GUIDO ALFREDO PEÑA GRADOS y ROSA NELLA CONTRERAS JIMENEZ</t>
  </si>
  <si>
    <t>Declarar IMPROCEDENTE la solicitud de otorgamiento de permiso de pesca de menor escala para operar la embarcación pesquera SAN MARTIN III de matrícula PS-19709-BM, para la extracción del recurso anchoveta para consumo humano directo, solicitado por GUIDO ALFREDO PEÑA GRADOS y ROSA NELLA CONTRERAS JIMENEZ</t>
  </si>
  <si>
    <t>037667-2018</t>
  </si>
  <si>
    <t>105-2018-PRODUCE-jbarrientosh</t>
  </si>
  <si>
    <t>555-2018-PRODUCE/DGPCHDI</t>
  </si>
  <si>
    <t>MARTIN BANCES SANTAMARIA</t>
  </si>
  <si>
    <t>Declarar IMPROCEDENTE la solicitud de otorgamiento de permiso de pesca de menor escala para operar la embarcación pesquera JERUSALEN de matrícula PL-02249-BM, para la extracción de anchoveta para consumo humano directo, solicitado por MARTIN BANCES SANTAMARIA</t>
  </si>
  <si>
    <t>132450-2017</t>
  </si>
  <si>
    <t>104-2018-PRODUCE-jbarrientosh</t>
  </si>
  <si>
    <t>556-2018-PRODUCE/DGPCHDI</t>
  </si>
  <si>
    <t>ALEXANDER DAVIDUVIC SIPION ATENCIO</t>
  </si>
  <si>
    <t>Declarar IMPROCEDENTE la solicitud de otorgamiento de permiso de pesca de menor escala para operar la embarcación pesquera AMAZONAS I de matrícula CE-35267-CM, para la extracción de anchoveta para consumo humano directo, solicitado por ALEXANDER DAVIDUVIC SIPION ATENCIO</t>
  </si>
  <si>
    <t>132446-2017</t>
  </si>
  <si>
    <t>103-2018-PRODUCE-jbarrientosh</t>
  </si>
  <si>
    <t>557-2018-PRODUCE/DGPCHDI</t>
  </si>
  <si>
    <t>Declarar IMPROCEDENTE la solicitud de otorgamiento de permiso de pesca de menor escala para operar la embarcación pesquera SANTA I de matrícula CE-35266-CM, para la extracción de anchoveta para consumo humano directo, solicitado por ALEXANDER DAVIDUVIC SIPION ATENCIO</t>
  </si>
  <si>
    <t>139246-2017</t>
  </si>
  <si>
    <t>107-2018-PRODUCE-jbarrientosh</t>
  </si>
  <si>
    <t>558-2018-PRODUCE/DGPCHDI</t>
  </si>
  <si>
    <t>WILBER LAYME QUISPE</t>
  </si>
  <si>
    <t>Otorgar a WILBER LAYME QUISPE permiso de pesca de menor escala para operar la embarcación pesquera SEÑOR DE TORRECHAYOC con matrícula IO-22796-BM, el cual queda habilitado para realizar actividad extractiva del recurso anchoveta para consumo humano directo.</t>
  </si>
  <si>
    <t>138986-2017</t>
  </si>
  <si>
    <t>108-2018-PRODUCE-jbarrientosh</t>
  </si>
  <si>
    <t>559-2018-PRODUCE/DGPCHDI</t>
  </si>
  <si>
    <t>CARMEN ROSA GARCIA CHUNGA</t>
  </si>
  <si>
    <t>Otorgar a CARMEN ROSA GARCIA CHUNGA permiso de pesca de menor escala para operar la embarcación pesquera LUPITA con matrícula CO-1293-BM, el cual queda habilitado para realizar actividad extractiva del recurso anchoveta para consumo humano directo.</t>
  </si>
  <si>
    <t>138984-2017</t>
  </si>
  <si>
    <t>074-2018-PRODUCE-jbarrientosh</t>
  </si>
  <si>
    <t>560-2018-PRODUCE/DGPCHDI</t>
  </si>
  <si>
    <t>Otorgar a CARMEN ROSA GARCIA CHUNGA permiso de pesca de menor escala para operar la embarcación pesquera KAROL II con matrícula HO-21103-CM, el cual queda habilitado para realizar actividad extractiva del recurso anchoveta para consumo humano directo.</t>
  </si>
  <si>
    <t>138987-2017</t>
  </si>
  <si>
    <t>106-2018-PRODUCE-jbarrientosh</t>
  </si>
  <si>
    <t>561-2018-PRODUCE/DGPCHDI</t>
  </si>
  <si>
    <t>Declarar IMPROCEDENTE la solicitud de otorgamiento de permiso de pesca de menor escala para operar la embarcación FRANCIS de matrícula CO-24498-CM para la extracción de anchoveta para consumo humano directo, presentada por CARMEN ROSA GARCÍA CHUNGA</t>
  </si>
  <si>
    <t>119408-2017</t>
  </si>
  <si>
    <t>166-2018-PRODUCE/DECHDI-knunezv</t>
  </si>
  <si>
    <t>562-2018-PRODUCE/DGPCHDI</t>
  </si>
  <si>
    <t>JORGE ENRIQUE VASQUEZ GIGLIO y MARITZA CARMEN KARDUM GONZALES</t>
  </si>
  <si>
    <t>Otorgar a JORGE ENRIQUE VASQUEZ GIGLIO y MARITZA CARMEN KARDUM GONZALES permiso de pesca de menor escala para operar la embarcación pesquera VENTISQUERO con matrícula CO-22695-CM, el cual queda habilitado para realizar actividad extractiva del recurso anchoveta para consumo humano directo.</t>
  </si>
  <si>
    <t>032153-2018</t>
  </si>
  <si>
    <t>077-2018-PRODUCE/DECHDI-jdelatorre</t>
  </si>
  <si>
    <t>563-2018-PRODUCE/DGPCHDI</t>
  </si>
  <si>
    <t>Aprobar a favor de MIGUEL FABRICIO TRILLO MACHA y CARLA ELIZABETH NOVOA GIRANI, el cambio de titular del permiso de pesca para operar la embarcación pesquera FAUSTINO HUMBERTO de matrícula PL-4169-CM, para la extracción de anchoveta y sardina para consumo humano indirecto. Asimismo aprobar el cambio de titular del PMCE y LMCE.</t>
  </si>
  <si>
    <t>041996-2018</t>
  </si>
  <si>
    <t>052-2018-PRODUCE/DECHDI-dechdi_temp05</t>
  </si>
  <si>
    <t>564-2018-PRODUCE/DGPCHDI</t>
  </si>
  <si>
    <t>DESISTIMIENTO DEL PROCEDIMIENTO CAMBIO DE TITULAR</t>
  </si>
  <si>
    <t>Aceptar el desistimiento del procedimiento correspondiente a la solicitud de cambio de titular de permiso de pesca para operar la embarcación pesquera SAN JUAN BAUTISTA 3 de matrícula PL-17597-CM, presentada por AUROMAR S.A.C.</t>
  </si>
  <si>
    <t>034204-2018</t>
  </si>
  <si>
    <t>055-2018-PRODUCE/CECHDI-dechdi_temp05</t>
  </si>
  <si>
    <t>565-2018-PRODUCE/DGPCHDI</t>
  </si>
  <si>
    <t>Declarar IMPROCEDENTE la solicitud de cambio de titular de permiso de pesca para operar la embarcación pesquera MILAGRITOS de matrícula PT-4432-CM, presentada por PESQUERA MAQUEN S.A.C.</t>
  </si>
  <si>
    <t>109665-2017</t>
  </si>
  <si>
    <t>167-2018-PRODUCE/DECHDI-knunezv</t>
  </si>
  <si>
    <t>566-2018-PRODUCE/DGPCHDI</t>
  </si>
  <si>
    <t>FLORENTINO SANTISTEBAN URCIA y MARÍA ROSA SIPIÓN DE SANTISTEBAN</t>
  </si>
  <si>
    <t>Declarar IMPROCEDENTE la solicitud de otorgamiento de permiso de pesca de menor escala para operar la embarcación pesquera JUANA ROSA 4 de matrícula IO-22484-CM, para la extracción de anchoveta para consumo humano directo, solicitada por FLORENTINO SANTISTEBAN URCIA Y MARIA ROSA SIPION DE SANTISTEBAN</t>
  </si>
  <si>
    <t>138390-2017</t>
  </si>
  <si>
    <t>169-2018-PRODUCE/DECHDI-knunezv</t>
  </si>
  <si>
    <t>567-2018-PRODUCE/DGPCHDI</t>
  </si>
  <si>
    <t>Declarar IMPROCEDENTE la solicitud de otorgamiento de permiso de pesca de menor escala para operar la embarcación pesquera SANTA de matrícula CE-29427-CM, para la extracción de anchoveta para consumo humano directo, solicitada por ALEXANDER DAVIDUVIC SIPION ATENCIO</t>
  </si>
  <si>
    <t>035974-2018</t>
  </si>
  <si>
    <t>109-2018-PRODUCE/DECHDI-jbarrientosh</t>
  </si>
  <si>
    <t>568-2018-PRODUCE/DGPCHDI</t>
  </si>
  <si>
    <t>CARMEN ROSA SUCLUPE TEJADA</t>
  </si>
  <si>
    <t>Declarar IMPROCEDENTE la solicitud de otorgamiento de permiso de pesca de menor escala para operar la embarcación pesquera JESUS MANANTIAL DE VIDA de matrícula PL-2705-CM, para la extracción de anchoveta para consumo humano directo, solicitada por CARMEN ROSA SUCLUPE TEJADA</t>
  </si>
  <si>
    <t>041998-2018</t>
  </si>
  <si>
    <t>044-2018-PRODUCE/DECHDI-dechdi_temp06</t>
  </si>
  <si>
    <t>569-2018-PRODUCE/DGPCHDI</t>
  </si>
  <si>
    <t>Aceptar el desistimiento del procedimiento correspondiente a la solicitud de cambio de titular de permiso de pesca para operar la embarcación pesquera AURORA MARGARITA 2 con matrícula TA-3854-CM, presentada por AUROMAR S.A.C.</t>
  </si>
  <si>
    <t>32310-2018</t>
  </si>
  <si>
    <t>050-2018-PRODUCE/DECHDI-dechdi_temp05</t>
  </si>
  <si>
    <t>570-2018-PRODUCE/DGPCHDI</t>
  </si>
  <si>
    <t>Aprobar a favor de PESQUERA ORLAND S.A.C. el cambio de titular del permiso de pesca para operar la embarcación pesquera MI SUSANITA de matrícula PL-17358-CM, para la extracción de anchoveta y sardina con destino al consumo humano indirecto. Aprobar a su favor el cambio de titular del PMCE y LMCE.</t>
  </si>
  <si>
    <t>160380-2017</t>
  </si>
  <si>
    <t>015-2018-PRODUCE/DECHDI-schuquilin</t>
  </si>
  <si>
    <t>053-2018-PRODUCE/DECHDI-jcanchari</t>
  </si>
  <si>
    <t>571-2018-PRODUCE/DGPCHDI</t>
  </si>
  <si>
    <t>Declarar la extinción de pleno derecho de la autorización de asociación definitiva del PMCE a que se refiere la RD. N° 553-2015-PRODUCE/DGCHI, al haberse vencido el plazo establecido en la referida resolución. Restituir la vigencia del permiso de pesca y el PMCE de la embarcación ENSENADA de matrícula CE-3987-PM, el mismo que se mantendrá en la reserva de contingencia.</t>
  </si>
  <si>
    <t>028272-2018</t>
  </si>
  <si>
    <t>014-2018-PRODUCE/DECHDI-pencinas</t>
  </si>
  <si>
    <t>054-2018-PRODUCE/DECHDI-dechdi_temp05</t>
  </si>
  <si>
    <t>572-2018-PRODUCE/DGPCHDI</t>
  </si>
  <si>
    <t>IMPROCEDENTE ASOCIACIÓN PMCE</t>
  </si>
  <si>
    <t>Declarar IMPROCEDENTE la solicitud de asociación definitiva tel PMCE del recurso anchoveta, de la embarcación MI LESLIE II de matrícula CE-1337-PM a las embarcaciones ALFA de matrícula CO-12432-PM, ATLANTICO I de matrícula CO-5300-PM, ATLANTICO II de matrícula CO-9905-PM, ATLANTICO III de matrícula CO-13060-PM, ATLANTICO IV de matrícula CO-10499-PM, ASIA 2 de matrícula CE-0256-PM, ALBATROS de matrícula PS-6408-PM y MAGALLANES (PT-6324-PM), presentada por PESQUERA CANTABRIA S.A.</t>
  </si>
  <si>
    <t>49604-2018</t>
  </si>
  <si>
    <t>172-2018-PRODUCE/DECHDI-knunezv</t>
  </si>
  <si>
    <t>573-2018-PRODUCE/DGPCHDI</t>
  </si>
  <si>
    <t>Dejar sin efecto el artículo 4 de la RD. N° 194-2018-PRODUCE/DGPCHDI, que dispuso determinado condicionamiento a la vigencia del permiso de pesca referido en el artículo 1 de dicha resolución, otorgado a favor de ZULLY ARLENE PINCHI DE DEL CASTILLO para operar la embarcación pesquera ORNELITA I de matrícula CE-22742-CM</t>
  </si>
  <si>
    <t>118274-2017</t>
  </si>
  <si>
    <t>171-2018-PRODUCE/DECHDI-knunezv</t>
  </si>
  <si>
    <t>574-2018-PRODUCE/DGPCHDI</t>
  </si>
  <si>
    <t>NOE MIJAIL IPANAQUE OROSCO</t>
  </si>
  <si>
    <t>Declarar IMPROCEDENTE la solicitud de permiso de pesca de menor escala para operar la embarcación pesquera JESUS EL BUEN AMIGO de matrícula PL-29467-CM para la extracción de anchoveta para consumo humano directo, presentada por NOE MIJAIL IPANAQUE OROSCO</t>
  </si>
  <si>
    <t>138391-2017</t>
  </si>
  <si>
    <t>170-2018-PRODUCE/DECHDI-knunezv</t>
  </si>
  <si>
    <t>575-2018-PRODUCE/DGPCHDI</t>
  </si>
  <si>
    <t>Declarar IMPROCEDENTE la solicitud de permiso de pesca de menor escala para operar la embarcación pesquera AMAZONAS de matrícula CE-29417-CM para la extracción de anchoveta para consumo humano directo, presentada por ALEXANDER DAVIDUVIC SIPION ATENCIO</t>
  </si>
  <si>
    <t>106840-2017</t>
  </si>
  <si>
    <t>173-2018-PRODUCE/DECHDI-knunezv</t>
  </si>
  <si>
    <t>576-2018-PRODUCE/DGPCHDI</t>
  </si>
  <si>
    <t>Declarar IMPROCEDENTE la solicitud de permiso de pesca de menor escala para operar la embarcación pesquera JOSE I de matrícula CE-28205-CM para la extracción de anchoveta para consumo humano directo, presentada por LILIAM MARIA CAMPOS DE MOY</t>
  </si>
  <si>
    <t>037092-2018</t>
  </si>
  <si>
    <t>026-2018-PRODUCE/DPCHDI-lcerna</t>
  </si>
  <si>
    <t>113-2018-PRODUCE/DECHDI-ariost</t>
  </si>
  <si>
    <t>577-2018-PRODUCE/DGPCHDI</t>
  </si>
  <si>
    <t>MASCOTAS INKAFISH S.A.C.</t>
  </si>
  <si>
    <t>Otorgar a favor de MASCOTAS INKAFISH S.A.C. autorización para la importación de 45 especies hidrobiológicas vivas.</t>
  </si>
  <si>
    <t>145517-2017</t>
  </si>
  <si>
    <t>175-2018-PRODUCE/DECHDI-knunezv</t>
  </si>
  <si>
    <t>578-2018-PRODUCE/DGPCHDI</t>
  </si>
  <si>
    <t>YULITZA ALEXANDRA RAMIREZ MINAYA</t>
  </si>
  <si>
    <t>Declarar IMPROCEDENTE la solicitud de otorgamiento de permiso de pesca de menor escala para operar la embarcación pesquera KIARA de matrícula TA-21941-CM, para la extracción de anchoveta para consumo humano directo, presentado por YULITZA ALEXANDRA RAMIREZ MINAYA.</t>
  </si>
  <si>
    <t>038416-2018</t>
  </si>
  <si>
    <t>112-2018-PRODUCE/DECHDI-ariost</t>
  </si>
  <si>
    <t>579-2018-PRODUCE/DGPCHDI</t>
  </si>
  <si>
    <t>Declarar IMPROCEDENTE el procedimiento de cambio de titular del permiso de pesca para operar la embarcación pesquera de menor escala DON JORGE II de matrícula PT-03358-BM, solicitado por ELIZABETH DAPNE MEZA GUZMAN</t>
  </si>
  <si>
    <t>138654-2017</t>
  </si>
  <si>
    <t>177-2018-PRODUCE/DECHDI-knunezv</t>
  </si>
  <si>
    <t>580-2018-PRODUCE/DGPCHDI</t>
  </si>
  <si>
    <t>JUAN CARLOS ECHE ECA</t>
  </si>
  <si>
    <t>Declarar IMPROCEDENTE la solicitud de otorgamiento de permiso de pesca de menor escala para operar la embarcación pesquera MI IRIS de matrícula PL-34905-CM, solicitado por JUAN CARLOS ECHE ECA</t>
  </si>
  <si>
    <t>136171-2017</t>
  </si>
  <si>
    <t>176-2018-PRODUCE/DECHDI-knunezv</t>
  </si>
  <si>
    <t>581-2018-PRODUCE/DGPCHDI</t>
  </si>
  <si>
    <t>GISELLA JANETH RAMOS TINCO</t>
  </si>
  <si>
    <t>Declarar IMPROCEDENTE la solicitud de otorgamiento de permiso de pesca de menor escala para operar la embarcación pesquera CORSARIO 2 de matrícula HO-25507-BM, solicitado por GISELLA JANETH RAMOS TINCO</t>
  </si>
  <si>
    <t>118275-2017</t>
  </si>
  <si>
    <t>174-2018-PRODUCE/DECHDI-knunezv</t>
  </si>
  <si>
    <t>582-2018-PRODUCE/DGPCHDI</t>
  </si>
  <si>
    <t>JUDITH JACKELINE IPANAQUE OROSCO</t>
  </si>
  <si>
    <t>Declarar IMPROCEDENTE la solicitud de otorgamiento de permiso de pesca de menor escala para operar la embarcación pesquera JOB de matrícula PL-29469-CM, solicitado por JUDITH JACKELINE IPANAQUE OROSCO</t>
  </si>
  <si>
    <t>R.D. N° 736-2017-PRODUCE/DGPCHDI</t>
  </si>
  <si>
    <t>182-2018-PRODUCE/DECHDI-knunezv</t>
  </si>
  <si>
    <t>583-2018-PRODUCE/DGPCHDI</t>
  </si>
  <si>
    <t>JOSE CESAR ALEJANDRO TORANZO NORIEGA y ELISA MULLER TUDWAY DE TORANZO</t>
  </si>
  <si>
    <t>Dejar sin efecto de oficio el artículo 3 de la RD. N° 736-2017-PRODUCE/DGPCHDI, que dispuso determinado condicionamiento a la vigencia del permiso de pesca a que se refiere en el artículo 1 de dicha resolución directoral, otorgado a favor de JOSE CESAR ALEJANDRO TORANZO NORIEGA y ELISA MULLER TUDWAY DE TORANZO.</t>
  </si>
  <si>
    <t>R.D. N° 708-2017-PRODUCE/DGPCHDI</t>
  </si>
  <si>
    <t>181-2018-PRODUCE/DECHDI-knunezv</t>
  </si>
  <si>
    <t>584-2018-PRODUCE/DGPCHDI</t>
  </si>
  <si>
    <t>Dejar sin efecto de oficio el artículo 4 de la RD. N° 708-2017-PRODUCE/DGPCHDI, que dispuso determinado condicionamiento a la vigencia del permiso de pesca a que se refiere en el artículo 1 de dicha RD., otorgado a favor de ROXANNA NATHALY CECILIA GRANDA ZAPATA para operar la embarcación DELIA I de matrícula CE-22114-CM.</t>
  </si>
  <si>
    <t>R.D. N° 266-2017-PRODUCE/DGPCHDI</t>
  </si>
  <si>
    <t>178-2018-PRODUCE/DECHDI-knunezv</t>
  </si>
  <si>
    <t>585-2018-PRODUCE/DGPCHDI</t>
  </si>
  <si>
    <t>Dejar sin efecto de oficio el artículo 5 de la RD. N° 266-2017-PRODUCE/DGPCHDI, que dispuso determinado condicionamiento a la vigencia del permiso de pesca a que se refiere en el artículo 1 de dicha RD., otorgado a favor de MARCO FELIPE PETROZZI WOLL para operar la embarcación ISABELLA de matrícula CE-43179-CM.</t>
  </si>
  <si>
    <t>038777-2018</t>
  </si>
  <si>
    <t>019-2018-PRODUCE/DECHDI-schuquilin</t>
  </si>
  <si>
    <t>114-2018-PRODUCE/DECHDI-ariost</t>
  </si>
  <si>
    <t>586-2018-PRODUCE/DGPCHDI</t>
  </si>
  <si>
    <t>Aprobar la asociación definitiva de PMCE de la embarcación ENSENADA de matrícula CE-3987-PM, a las embarcaciones pesqueras IPANEMA, MERLIN, NUEVO SAN TELMO, GUANAY, AREQUIPA 5 y CLAUDIA de matrículas CO-14268-PM, CE-2412-PM, CO-13027-PM, CO-14964-PM, CO-0786-PM y CE-4829-PM. Suspender el permiso de pesca de la embarcación ENSENADA.</t>
  </si>
  <si>
    <t>R.D. N° 312-2017-PRODUCE/DGPCHDI</t>
  </si>
  <si>
    <t>180-2018-PRODUCE/DECHDI-knunezv</t>
  </si>
  <si>
    <t>587-2018-PRODUCE/DGPCHDI</t>
  </si>
  <si>
    <t>Dejar sin efecto de oficio el artículo 3 de la RD. N° 312-2017-PRODUCE/DGPCHDI, que dispuso determinado condicionamiento a la vigencia del permiso de pesca otorgado en el artículo 1 de dicha Resolución Directoral, a favor de LILIAM MARIA CAMPOS DE MOY, para operar la embarcación LILIAM I de matrícula CO-23252-CM.</t>
  </si>
  <si>
    <t>R.D. N° 453-2017-PRODUCE/DGPCHDI</t>
  </si>
  <si>
    <t>179-2018-PRODUCE/DECHDI-knunezv</t>
  </si>
  <si>
    <t>588-2018-PRODUCE/DGPCHDI</t>
  </si>
  <si>
    <t>Dejar sin efecto de oficio el artículo 3 de la RD. N° 453-2017-PRODUCE/DGPCHDI, que dispuso determinado condicionamiento a la vigencia del permiso de pesca otorgado en el artículo 1 de dicha RD, a favor de PESQUERA ARTESANAL EL FERROL S.A.C., para operar la embarcación HILLARY I de matrícula CE-34953-CM.</t>
  </si>
  <si>
    <t>R.D. N° 462-2017-PRODUCE/DGPCHDI</t>
  </si>
  <si>
    <t>186-2018-PRODUCE/DECHDI-knunezv</t>
  </si>
  <si>
    <t>589-2018-PRODUCE/DGPCHDI</t>
  </si>
  <si>
    <t>Dejar sin efecto de oficio el artículo 4 de la RD. N° 462-2017-PRODUCE/DGPCHDI, que dispuso determinado condicionamiento a la vigencia del permiso de pesca otorgado en el artículo 1 de dicha RD, a favor de PESCADORES ARTESANALES SANTA RITA S.A.C. para operar la embarcación AIDA de matrícula CE-2781-CM.</t>
  </si>
  <si>
    <t>138981-2017</t>
  </si>
  <si>
    <t>188-2018-PRODUCE/DECHDI-knunezv</t>
  </si>
  <si>
    <t>590-2018-PRODUCE/DGPCHDI</t>
  </si>
  <si>
    <t>Declarar IMPROCEDENTE la solicitud de permiso de pesca de menor escala para operar la embarcación pesquera JARITO (EX SUSANITA I) de matrícula CO-28977-CM, para la extracción de anchoveta para consumo humano directo, presentada por CARMEN ROSA GARCIA CHUNGA</t>
  </si>
  <si>
    <t>139176-2017</t>
  </si>
  <si>
    <t>189-2018-PRODUCE/DECHDI-knunezv</t>
  </si>
  <si>
    <t>591-2018-PRODUCE/DGPCHDI</t>
  </si>
  <si>
    <t>Declarar IMPROCEDENTE la solicitud de otorgamiento de permiso de pesca de menor escala para operar la embarcación pesquera MARIANA de matrícula HO-1220-CM para la extracción del recurso Anchoveta para consumo humano directo, presentada por CORPORACIÓN BETA S.A.C.</t>
  </si>
  <si>
    <t>137810-2017</t>
  </si>
  <si>
    <t>185-2018-PRODUCE/DECHDI-knunezv</t>
  </si>
  <si>
    <t>592-2018-PRODUCE/DGPCHDI</t>
  </si>
  <si>
    <t>MARIN BERNAL LUMBRES</t>
  </si>
  <si>
    <t>Declarar IMPROCEDENTE la solicitud de otorgamiento de permiso de pesca de menor escala para operar la embarcación pesquera DIANA ELIZABETH de matrícula PL-2263-BM, para la extracción de anchoveta para consumo humano directo, solicitado por MARIN BERNAL LUMBRES</t>
  </si>
  <si>
    <t>096942-2017</t>
  </si>
  <si>
    <t>184-2018-PRODUCE/DECHDI-knunezv</t>
  </si>
  <si>
    <t>593-2018-PRODUCE/DGPCHDI</t>
  </si>
  <si>
    <t>DAVID ABRAHAM MINAYA GRADOS</t>
  </si>
  <si>
    <t>Declarar IMPROCEDENTE la solicitud de otorgamiento de permiso de pesca de menor escala para operar la embarcación pesquera RAQUEL de matrícula HO-20673-CM, para la extracción de anchoveta para consumo humano directo, solicitado por DAVID ABRAHAM MINAYA GRADOS</t>
  </si>
  <si>
    <t>099629-2017</t>
  </si>
  <si>
    <t>183-2018-PRODUCE/DECHDI-knunezv</t>
  </si>
  <si>
    <t>594-2018-PRODUCE/DGPCHDI</t>
  </si>
  <si>
    <t>GERSON JOSE LUNA MUÑOZ</t>
  </si>
  <si>
    <t>Declarar IMPROCEDENTE la solicitud de otorgamiento de permiso de pesca de menor escala para operar la embarcación pesquera CHANA de matrícula HO-28885-CM, para la extracción de anchoveta para consumo humano directo, solicitado por GERSON JOSE LUNA MUÑOZ</t>
  </si>
  <si>
    <t>138539-2017</t>
  </si>
  <si>
    <t>187-2018-PRODUCE/DECHDI-knunezv</t>
  </si>
  <si>
    <t>595-2018-PRODUCE/DGPCHDI</t>
  </si>
  <si>
    <t>JOSE CARLOS ULLON ROJAS</t>
  </si>
  <si>
    <t>Declarar IMPROCEDENTE la solicitud de otorgamiento de permiso de pesca de menor escala para operar la embarcación pesquera DEL ROSARIO de matrícula SY-22881-BM para la extracción del recurso anchoveta para consumo humano directo, presentada por JOSE CARLOS ULLON ROJAS</t>
  </si>
  <si>
    <t>046500-2018</t>
  </si>
  <si>
    <t>015-2018-PRODUCE/DECHDI-pencinas</t>
  </si>
  <si>
    <t>078-2018-PRODUCE/DECHDI-jdelatorre</t>
  </si>
  <si>
    <t>596-2018-PRODUCE/DGPCHDI</t>
  </si>
  <si>
    <t>Otorgar a PESQUERA GROBET S.A.C. autorización de incremento de flota para construir una nueva embarcación de 97.73 M3 de capacidad de bodega para la extracción de anchoveta y sardina para consumo humano directo e indirecto, vía sustitución de las embarcaciones pesqueras no siniestradas JABET y MARIA FRANCISCA de matrículas HO-13537-CM y PL-4168-BM respectivamente.</t>
  </si>
  <si>
    <t>037560-2018</t>
  </si>
  <si>
    <t>049-2018-PRODUCE/DECHDI-dechdi_temp06</t>
  </si>
  <si>
    <t>597-2018-PRODUCE/DGPCHDI</t>
  </si>
  <si>
    <t>PESQUERA MARINHA S.A.C.</t>
  </si>
  <si>
    <t>Declarar IMPROCEDENTE la solicitud de cambio de titular del permiso de pesca para operar la embarcación pesquera JESSICA de matrícula HO-1714-BM, presentada por PESQUERA MARINHA S.A.C.</t>
  </si>
  <si>
    <t>030116-2018</t>
  </si>
  <si>
    <t>059-2018-PRODUCE/DECHDI-mmejia</t>
  </si>
  <si>
    <t>043-2018-PRODUCE/DECHDI-cgonzalez</t>
  </si>
  <si>
    <t>598-2018-PRODUCE/DGPCHDI</t>
  </si>
  <si>
    <t>Ampliar el permiso de pesca otorgado con RD. N° 299-2009-PRODUCE/DGEPP a PESQUERA HAYDUK S.A. para operar la embarcación pesquera de mayor escala MARYLIN II de matrícula CE-15260-PM, para dedicarla a la extracción del recurso a Atún con destino al consumo humano directo.</t>
  </si>
  <si>
    <t>006550-2018</t>
  </si>
  <si>
    <t>005-2018-PRODUCE/DECHDI-pencinas</t>
  </si>
  <si>
    <t>079-2018-PRODUCE/DECHDI-jdelatorre</t>
  </si>
  <si>
    <t>599-2018-PRODUCE/DGPCHDI</t>
  </si>
  <si>
    <t>Otorgar a favor de ROSA ISABEL JIMENEZ GONZALES permiso de pesca para realizar actividad extractiva de anchoveta con destino al consumo humano indirecto con la embarcación pesquera VALENTINA de matrícula PL-56286-PM y 81.28 m3 de capacidad de bodega, vía sustitución de la embarcación AURORITA de matrícula PT-3917-CM (siniestrada). Asignar PMCE y LMCE.</t>
  </si>
  <si>
    <t>9929003-2004</t>
  </si>
  <si>
    <t>005-2018-PRODUCE/DECHDI-schuquilin
018-2018-PRODUCE/DECHDI-schuquilin</t>
  </si>
  <si>
    <t>117-2018-PRODUCE/DECHDI-ariost</t>
  </si>
  <si>
    <t>600-2018-PRODUCE/DGPCHDI</t>
  </si>
  <si>
    <t>CORPORACION DEL MAR S.A. y  SANTA MARIA CORP S.A.C.</t>
  </si>
  <si>
    <t>Aprobar la asociación definitiva de PMCE derivado del incremento de flota otorgada mediante RD. N° 218-2003-PRODUCE/DNEPP a las embarcaciones ESTELA DE ORO II de matrícula CO-10399-PM y ESTELA DE PLATA de matrícula CO-6255-PM. Anular el permiso de pesca de la embarcacion pesquera LORETO 9 de matrícula CO-4832-PM</t>
  </si>
  <si>
    <t>R.D. N° 772-2017-PRODUCE/DGPCHDI</t>
  </si>
  <si>
    <t>117-2018-PRODUCE/DECHDI-jbarrientosh</t>
  </si>
  <si>
    <t>601-2018-PRODUCE/DGPCHDI</t>
  </si>
  <si>
    <t>Dejar sin efecto de oficio el artículo 3 de la RD. N° 772-2017-PRODUCE/DGPCHDI, que dispuso determinado condicionamiento a la vigencia del permiso de pesca otorgado en el artículo 1 de dicha RD. a favor de LUKA MIGUEL BARAKA FERNANDEZ para operar la embarcación VIRGEN DEL CARMEN de matrícula CE-0249-CM</t>
  </si>
  <si>
    <t>R.D. N° 383-2017-PRODUCE/DGPCHDI</t>
  </si>
  <si>
    <t>115-2018-PRODUCE/DECHDI-jbarrientosh</t>
  </si>
  <si>
    <t>602-2018-PRODUCE/DGPCHDI</t>
  </si>
  <si>
    <t>Dejar sin efecto de oficio el artículo 2 de la RD. N° 383-2017-PRODUCE/DGPCHDI, que dispuso determinado condicionamiento a la vigencia del permiso de pesca otorgado en el artículo 1 de dicha RD. a favor de EUSTERIO VARGAS MELO para operar la embarcación MIGUELITO II de matrícula TA-2333-BM</t>
  </si>
  <si>
    <t>029955-2018</t>
  </si>
  <si>
    <t>116-2018-PRODUCE/DECHDI-jbarrientosh</t>
  </si>
  <si>
    <t>603-2018-PRODUCE/DGPCHDI</t>
  </si>
  <si>
    <t>EMPRESA PESQUERA A &amp; M S.A.C.</t>
  </si>
  <si>
    <t>Dejar sin efecto el artículo 4 de la RD. N° 138-2018-PRODUCE/DGPCHDI, que dispuso determinado condicionamiento a la vigencia del permiso de pesca otorgado en el artículo 2 de dicha RD. a favor de EMPRESA PESQUERA A&amp;M S.A.C. para operar la embarcación FABIO ANTONIO de matrícula CO-28657-CM</t>
  </si>
  <si>
    <t>107091-2017</t>
  </si>
  <si>
    <t>114-2018-PRODUCE/DECHDI-jbarrientosh</t>
  </si>
  <si>
    <t>604-2018-PRODUCE/DGPCHDI</t>
  </si>
  <si>
    <t>ERICK ALEXANDER MERINO BENITES</t>
  </si>
  <si>
    <t>Declarar IMPROCEDENTE la solicitud de otorgamiento de permiso de pesca de menor escala para operar la embarcación pesquera CECI de matrícula HO-35306-CM para la extraccion de anchoveta para consumo humano directo, presentada por ERICK ALEXANDER MERINO BENITES</t>
  </si>
  <si>
    <t>041751-2018</t>
  </si>
  <si>
    <t>054-2018-PRODUCE/DECHDI-dechdi_temp06</t>
  </si>
  <si>
    <t>605-2018-PRODUCE/DGPCHDI</t>
  </si>
  <si>
    <t>MODIFICACION DE AUTORIZACION DE INCREMENTO DE FLOTA</t>
  </si>
  <si>
    <t>Autorizar la modificación de la autorización de incremento de flota otorgada a favor del señor FERNANDO RICHARD BARRETO PAREDES, mediante la R.D. N° 420-2018-PRODUCE/DGPCHDI, quedando autorizado a modificar la embarcación GALILEO III con matrícula CO-44164-CM y 77.00 m3 de capacidad de bodega, construida en mérito a la autorización de incremento de flota otorgada mediante R.D. N° 195-2012-PRODUCE/DGEPP, a fin de ampliar dicha capacidad de bodega hasta 100 m3.</t>
  </si>
  <si>
    <t>044411-2018</t>
  </si>
  <si>
    <t>044-2018-PRODUCE/DECHDI-cgonzalez</t>
  </si>
  <si>
    <t>606-2018-PRODUCE/DGPCHDI</t>
  </si>
  <si>
    <t>AUTORIZAR ASOCIACIÓN DEFINITIVA DEL PMCE</t>
  </si>
  <si>
    <t>Autorizar a favor de PESQUERA TERRANOVA S.A.C. la asociación definitiva del PMCE del recurso Merluza, de la embarcación pesquera INCA 2 de matrícula PT-1725-PM a favor de la embarcación pesquera CAMELOT de matrícula CO-13021-PM. Suspender el permiso de pesca correspondiente a la embarcación pesquera INCA 2 de matrícula PT-1725-PM</t>
  </si>
  <si>
    <t>030115-2018</t>
  </si>
  <si>
    <t>060-2018-PRODUCE/DECHDI-mmejia</t>
  </si>
  <si>
    <t>041-2018-PRODUCE/DECHDI-cgonzalez</t>
  </si>
  <si>
    <t>607-2018-PRODUCE/DGPCHDI</t>
  </si>
  <si>
    <t>Ampliar el permiso de pesca otorgado con RD. N° 299-2009-PRODUCE/DGEPP a PESQUERA HAYDUK S.A. para operar la embarcación pesquera de mayor escala KIARA B de matrícula CE-21455-PM, para la extracción del recurso Atún con destino al consumo humano directo.</t>
  </si>
  <si>
    <t>133901-2017</t>
  </si>
  <si>
    <t>113-2018-PRODUCE/DECHDI-jbarrientosh</t>
  </si>
  <si>
    <t>608-2018-PRODUCE/DGPCHDI</t>
  </si>
  <si>
    <t>DORA DEL PILAR QUIJANO ASAÑEDO y FELIPE EDUARDO NAVARRO SALDAÑA</t>
  </si>
  <si>
    <t>Otorgar a DORA DEL PILAR QUIJANO ASAÑEDO y FELIPE EDUARDO NAVARRO SALDAÑA, permiso de pesca de menor escala para operar la embarcación pesquera MARÍA GENARA de matrícula PT-22346-CM, el mismo que habilita a los titulares a realizar extracción de anchoveta para consumo humano directo.</t>
  </si>
  <si>
    <t>042173-2018</t>
  </si>
  <si>
    <t>067-2018-PRODUCE/DECHDI-dechdi_temp05</t>
  </si>
  <si>
    <t>609-2018-PRODUCE/DGPCHDI</t>
  </si>
  <si>
    <t>Declarar IMPROCEDENTE la solicitud de cambio de titular del permiso de pesca para operar la embarcación pesquera AREQUIPA 10 de matrícula CO-1459-PM, presentada por PESQUERA HAYDUK S.A.</t>
  </si>
  <si>
    <t>R.D. N° 330-2018-PRODUCE/DGPCHDI</t>
  </si>
  <si>
    <t>126-2018-PRODUCE/DECHDI-jbarrientosh</t>
  </si>
  <si>
    <t>610-2018-PRODUCE/DGPCHDI</t>
  </si>
  <si>
    <t>Dejar sin efecto de oficio el artículo 4 de la RD. N° 330-2018-PRODUCE/DGPCHDI, que dispuso determinado condicionamiento a la vigencia del permiso de pesca otorgado en el artículo 1 de dicha RD. a favor de CRISTHIAN DANIEL RUIZ ROSAS para operar la embarcación MOISES de matrícula ZS-25233-BM.</t>
  </si>
  <si>
    <t>R.D. N° 661-2017-PRODUCE/DGPCHDI</t>
  </si>
  <si>
    <t>118-2018-PRODUCE/DECHDI-jbarrientosh</t>
  </si>
  <si>
    <t>611-2018-PRODUCE/DGPCHDI</t>
  </si>
  <si>
    <t>Dejar sin efecto de oficio el artículo 3 de la RD. N° 661-2017-PRODUCE/DGPCHDI, que dispuso determinado condicionamiento a la vigencia del permiso de pesca otorgado en el artículo 1 de dicha RD. a favor de ISABEL JIMENEZ GONZALES para operar la embarcación VICTORIA de matrícula CO-21533-CM.</t>
  </si>
  <si>
    <t>029956-2018</t>
  </si>
  <si>
    <t>127-2018-PRODUCE/DECHDI-jbarrientosh</t>
  </si>
  <si>
    <t>612-2018-PRODUCE/DGPCHDI</t>
  </si>
  <si>
    <t>Dejar sin efecto el artículo 2 de la RD. N° 381-2017-PRODUCE/DGPCHDI, que dispuso determinado condicionamiento a la vigencia del permiso de pesca otorgado en el artículo 2 de dicha RD. a favor de EMPRESA PESQUERA A&amp;M S.A.C. para operar la embarcación M.ANTONELLA de matrícula CE-17445-CM.</t>
  </si>
  <si>
    <t>R.D. N° 381-2017-PRODUCE/DGPCHDI</t>
  </si>
  <si>
    <t>124-2018-PRODUCE/DECHDI-jbarrientosh</t>
  </si>
  <si>
    <t>613-2018-PRODUCE/DGPCHDI</t>
  </si>
  <si>
    <t>Dejar sin efecto de oficio el artículo 2 de la RD. N° 381-2017-PRODUCE/DGPCHDI, que dispuso determinado condicionamiento a la vigencia del permiso de pesca otorgado en el artículo 1 de dicha RD. a favor de ROSA LINA GALAN GONZALES y JOSE DE LA ROSA SIPION HUAMANCHUMO para operar la embarcación BENDICION de matrícula PL-22810-CM</t>
  </si>
  <si>
    <t>R.D. N° 388-2017-PRODUCE/DGPCHDI</t>
  </si>
  <si>
    <t>125-2018-PRODUCE/DECHDI-jbarrientosh</t>
  </si>
  <si>
    <t>614-2018-PRODUCE/DGPCHDI</t>
  </si>
  <si>
    <t>Dejar sin efecto de oficio el artículo 4 de la RD. N° 388-2017-PRODUCE/DGPCHDI, que dispuso determinado condicionamiento a la vigencia del permiso de pesca otorgado en el artículo 1 de dicha RD. a favor de MARIA BELEN VEGA BOSCHIAZZO para operar la embarcación ZEFFIRO de matrícula CE-02910-CM</t>
  </si>
  <si>
    <t>040497-2018</t>
  </si>
  <si>
    <t>045-2018-PRODUCE/DECHDI-cgonzalez</t>
  </si>
  <si>
    <t>615-2018-PRODUCE/DGPCHDI</t>
  </si>
  <si>
    <t>Autorizar a favor de ARMADORES Y CONGELADORES DEL PACIFICO S.A. la Asociación Definitiva del Porcentaje Máximo de Captura por Embarcación del recurso Merluza, de la embarcación pesquera ORCA de matrícula PT-6718-CM a la embarcación pesquera TINTORERA de matrícula PT-5384-CM.</t>
  </si>
  <si>
    <t>139269-2017</t>
  </si>
  <si>
    <t>130-2018-PRODUCE/DECHDI-jbarrientosh</t>
  </si>
  <si>
    <t>616-2018-PRODUCE/DGPCHDI</t>
  </si>
  <si>
    <t>Declarar IMPROCEDENTE la solicitud de otorgamiento de permiso de pesca de menor escala para operar la embarcación pesquera DORITA I de matrícula CO-23430-CM para la extracción de anchoveta para consumo humano directo, presentada por LUIS ALBERTO TEJADA MERA y GLADYS DE LOURDES MONZÓN ZEVALLOS</t>
  </si>
  <si>
    <t>138471-2017</t>
  </si>
  <si>
    <t>132-2018-PRODUCE/DECHDI-jbarrientosh</t>
  </si>
  <si>
    <t>617-2018-PRODUCE/DGPCHDI</t>
  </si>
  <si>
    <t>Declarar IMPROCEDENTE la solicitud de otorgamiento de permiso de pesca de menor escala para operar la embarcación pesquera MAR BELLA II de matrícula IO-23006-CM para la extracción de anchoveta para consumo humano directo, presentada por PESQUERA PUNTA MERO S.A.C.</t>
  </si>
  <si>
    <t>R.D. N° 248-2017-PRODUCE/DGPCHDI</t>
  </si>
  <si>
    <t>128-2018-PRODUCE/DECHDI-jbarrientosh</t>
  </si>
  <si>
    <t>618-2018-PRODUCE/DGPCHDI</t>
  </si>
  <si>
    <t>RAFAEL MENDOZA CASTRO y LILA ARROYO CASTRO</t>
  </si>
  <si>
    <t>Dejar sin efecto de oficio el artículo 4 de la RD. N° 248-2017-PRODUCE/DGPCHDI, que dispuso determinado condicionamiento a la vigencia del permiso de pesca otorgado en el artículo 1 de dicha RD. a favor de RAFAEL MENDOZA CASTRO y LILA ARROYO CASTRO para operar la embarcación ROSA DAMARIS de matrícula CE-22799-CM.</t>
  </si>
  <si>
    <t>158469-2017</t>
  </si>
  <si>
    <t>121-2018-PRODUCE/DECHDI-jbarrientosh</t>
  </si>
  <si>
    <t>619-2018-PRODUCE/DGPCHDI</t>
  </si>
  <si>
    <t>LUCIO CHAVEZ MENDO y ANGELA ROJAS BARRIOS</t>
  </si>
  <si>
    <t>Dejar sin efecto el artículo 4 de la RD. N° 414-2017-PRODUCE/DGPCHDI, que dispuso determinado condicionamiento a la vigencia del permiso de pesca otorgado en el artículo 1 de dicha RD. a favor de LUCIO CHAVEZ MENDO y ANGELA ROJAS BARRIOS para operar la embarcación CHABELITA I de matrícula CE-21700-CM.</t>
  </si>
  <si>
    <t>R.D. N° 399-2018-PRODUCE/DGPCHDI</t>
  </si>
  <si>
    <t>120-2018-PRODUCE/DECHDI-jbarrientosh</t>
  </si>
  <si>
    <t>620-2018-PRODUCE/DGPCHDI</t>
  </si>
  <si>
    <t>ARTESANALES DEL SANTA SAC</t>
  </si>
  <si>
    <t>Dejar sin efecto de oficio el artículo 4 de la RD. N° 399-2018-PRODUCE/DGPCHDI, que dispuso determinado condicionamiento a la vigencia del permiso de pesca otorgado en el artículo 1 de dicha RD. a favor de ARTESANALES DEL SANTA SAC para operar la embarcación OCEANICA I de matrícula PT-5249-BM.</t>
  </si>
  <si>
    <t>133883-2017</t>
  </si>
  <si>
    <t>134-2018-PRODUCE/DECHDI-jbarrientosh</t>
  </si>
  <si>
    <t>621-2018-PRODUCE/DGPCHDI</t>
  </si>
  <si>
    <t>Otorgar a DORA DEL PILAR QUIJANO ASAÑEDO y FELIPE EDUARDO NAVARRO SALDAÑA, permiso de pesca de menor escala para operar la embarcación pesquera SANTA BARBARA con matrícula CE-18049-BM, la misma que queda habilitada para realizar actividad extractiva de anchoveta para consumo humano directo.</t>
  </si>
  <si>
    <t>138311-2017</t>
  </si>
  <si>
    <t>133-2018-PRODUCE/DECHDI-jbarrientosh</t>
  </si>
  <si>
    <t>622-2018-PRODUCE/DGPCHDI</t>
  </si>
  <si>
    <t>YANINA ESTHER FIESTAS IPANAQUE</t>
  </si>
  <si>
    <t>Declarar IMPROCEDENTE la solicitud de otorgamiento de permiso de pesca de menor escala para operar la embarcación pesquera MI SEÑOR CAUTIVO de matrícula PL-22990-CM para la extracción de anchoveta para consumo humano directo, presentada por YANINA ESTHER FIESTAS IPANAQUE</t>
  </si>
  <si>
    <t>138950-2017</t>
  </si>
  <si>
    <t>129-2018-PRODUCE/DECHDI-jbarrientosh</t>
  </si>
  <si>
    <t>623-2018-PRODUCE/DGPCHDI</t>
  </si>
  <si>
    <t>JHON MIGUEL JACINTO CAMPOS</t>
  </si>
  <si>
    <t>Declarar IMPROCEDENTE la solicitud de otorgamiento de permiso de pesca de menor escala para operar la embarcación pesquera MI CRUZ DE CHALPON de matrícula PL-02134-BM para la extracción de anchoveta para consumo humano directo, presentada por JHON MIGUEL JACINTO CAMPOS</t>
  </si>
  <si>
    <t>138669-2017</t>
  </si>
  <si>
    <t>131-2018-PRODUCE/DECHDI-jbarrientosh</t>
  </si>
  <si>
    <t>624-2018-PRODUCE/DGPCHDI</t>
  </si>
  <si>
    <t>Declarar IMPROCEDENTE la solicitud de otorgamiento de permiso de pesca de menor escala para operar la embarcación pesquera OMEGA 3 de matrícula IO-23679-BM para la extracción de anchoveta para consumo humano directo, presentada por PESQUERA ARTESANAL SANTA CLARA S.A.C.</t>
  </si>
  <si>
    <t>R.D. N° 544-2017-PRODUCE/DGPCHDI</t>
  </si>
  <si>
    <t>135-2018-PRODUCE/DECHDI-jbarrientosh</t>
  </si>
  <si>
    <t>625-2018-PRODUCE/DGPCHDI</t>
  </si>
  <si>
    <t>JUAN FERNANDO PANTA RUIZ, HERNAN DARÍO PANTA PERICHE y FERNANDO ALEXANDER PANTA SAMILLAN</t>
  </si>
  <si>
    <t>Adecuar de oficio el permiso de pesca otorgado mediante RD. N° 544-2017-PRODUCE/DGCHD, al ROP del recurso anchoveta para consumo humano directo, a favor de JUAN FERNANDO PANTA RUIZ y otros, para operar la embarcación pesquera DOÑA LEO de matrícula PT-29768-CM, el cual comprende el recurso anchoveta para consumo humano directo</t>
  </si>
  <si>
    <t>R.D. N° 158-2017-PRODUCE/DGPCHDI</t>
  </si>
  <si>
    <t>122-2018-PRODUCE/DECHDI-jbarrientosh</t>
  </si>
  <si>
    <t>626-2018-PRODUCE/DGPCHDI</t>
  </si>
  <si>
    <t>Dejar sin efecto de oficio el artículo 2 de la RD. N° 158-2017-PRODUCE/DGPCHDI, que dispuso determinado condicionamiento a la vigencia del permiso otorgado en el artículo 1 de dicha RD. a favor de ARTESANALES DEL SANTA S.A.C. para operar la embarcación pesquera MARIA ESPERANZA 4 de matrícula PL-20925-CM</t>
  </si>
  <si>
    <t>R.D. N° 802-2017-PRODUCE/DGPCHDI</t>
  </si>
  <si>
    <t>138-2018-PRODUCE/DECHDI-jbarrientosh</t>
  </si>
  <si>
    <t>627-2018-PRODUCE/DGPCHDI</t>
  </si>
  <si>
    <t>JESUS JACINTO PALACIOS y FELICIA RAMON DE JACINTO</t>
  </si>
  <si>
    <t>Dejar sin efecto de oficio el artículo 2 de la RD. N° 802-2017-PRODUCE/DGPCHDI, que dispuso determinado condicionamiento a la vigencia del permiso otorgado en el artículo 1 de dicha RD. a favor de JESUS JACINTO PALACIOS y FELICIA RAMON DE JACINTO. para operar la embarcación pesquera NIÑO DEL MILAGRO 3 de matrícula PL-2752-BM</t>
  </si>
  <si>
    <t>052774-2018</t>
  </si>
  <si>
    <t>137-2018-PRODUCE/DECHDI-jbarrientosh</t>
  </si>
  <si>
    <t>628-2018-PRODUCE/DGPCHDI</t>
  </si>
  <si>
    <t>JUDITH IPANAQUE OROSCO</t>
  </si>
  <si>
    <t>Dejar sin efecto el artículo 2 de la RD. N° 305-2018-PRODUCE/DGPCHDI, que dispuso determinado condicionamiento a la vigencia del permiso otorgado en el artículo 1 de dicha RD. a favor de JUDITH IPANAQUE OROSCO. para operar la embarcación pesquera AMIGO DE DIOS de matrícula CO-21066-CM</t>
  </si>
  <si>
    <t>R.D. N° 253-2017-PRODUCE/DGPCHDI</t>
  </si>
  <si>
    <t>119-2018-PRODUCE/DECHDI-jbarrientosh</t>
  </si>
  <si>
    <t>629-2018-PRODUCE/DGPCHDI</t>
  </si>
  <si>
    <t>ERNESTO RUIZ MANTILLA</t>
  </si>
  <si>
    <t>Dejar sin efecto de oficio el artículo 2 de la RD. N° 253-2017-PRODUCE/DGPCHDI, que dispuso determinado condicionamiento a la vigencia del permiso otorgado en el artículo 1 de dicha RD. a favor de ERNESTO RUIZ MANTILLA. para operar la embarcación pesquera MI MAURICIO de matrícula CO-22596-CM</t>
  </si>
  <si>
    <t>045691-2018</t>
  </si>
  <si>
    <t>011-2018-PRODUCE/DECHDI-adonayre</t>
  </si>
  <si>
    <t>118-2018-PRODUCE/DECHDI-ariost</t>
  </si>
  <si>
    <t>630-2018-PRODUCE/DGPCHDI</t>
  </si>
  <si>
    <t>MONICA LILIANA MORALES GONZALES</t>
  </si>
  <si>
    <t>Otorgar a favor de MONICA LILIANA MORALES GONZALES autorización para la importación de 659 especies hidrobiológicas vivas, en cantidades que no excedan las indicadas para cada taxón.</t>
  </si>
  <si>
    <t>041308-2018</t>
  </si>
  <si>
    <t>041-2018-PRODUCE/DPCHDI-yquinonesc</t>
  </si>
  <si>
    <t>631-2018-PRODUCE/DGPCHDI</t>
  </si>
  <si>
    <t>Suspender por única vez a solicitud de TECNOLOGICA DE ALIMENTOS S.A., la licencia de operación otorgada mediante RD. N° 134-2012-PRODUCE/DGEPP, respecto a la planta de harina de pescado de alto contenido proteínico de 138 t/h, ubicada en Ilo - Moquegua</t>
  </si>
  <si>
    <t>038192-2018</t>
  </si>
  <si>
    <t>119-2018-PRODUCE/DECHDI-ariost</t>
  </si>
  <si>
    <t>632-2018-PRODUCE/DGPCHDI</t>
  </si>
  <si>
    <t>IMPROCEDENTE PERMISO DE PESCA VÍA INCREMENTO DE FLOTA</t>
  </si>
  <si>
    <t>Declarar IMPROCEDENTE la solicitud presentada por NAVIERA TUNAMAR S.A.C. sobre la obtención de permiso de pesca vía incremento de flota autorizado con RD. N° 525-2016-PRODUCE/DGCHD para condicionar una embarcación de 62.00 m3 de capacidad de bodega a efectos de acceder a la actividad extractiva del recurso Atún para consumo humano directo</t>
  </si>
  <si>
    <t>040500-2018</t>
  </si>
  <si>
    <t>046-2018-PRODUCE/DECHDI-cgonzalez</t>
  </si>
  <si>
    <t>633-2018-PRODUCE/DGPCHDI</t>
  </si>
  <si>
    <t>Autorizar a favor de ARMADORES Y CONGELADORES DEL PACIFICO S.A. la asociación definitiva del PMCE del recurso Merluza, de la embarcación pesquera ANA ALEXANDRA de matrícula PT-1727-CM a favor de la embarcación pesquera ANICO I de matrícula PT-6282-CM. Suspender el permiso de pesca correspondiente a la embarcación pesquera ANA ALEXANDRA de matrícula PT-1727-CM</t>
  </si>
  <si>
    <t>052669-2018</t>
  </si>
  <si>
    <t>021-2018-PRODUCE/DECHDI-schuquilin</t>
  </si>
  <si>
    <t>120-2018-PRODUCE/DECHDI-ariost</t>
  </si>
  <si>
    <t>634-2018-PRODUCE/DGPCHDI</t>
  </si>
  <si>
    <t>MILDO EUDOCIO MARTINEZ MORENO</t>
  </si>
  <si>
    <t>OTORGAR PROVISIONALMENTE PMCE Y LMCE</t>
  </si>
  <si>
    <t>Otorgar provisionalmente a MILDO EUDOCIO MARTINEZ MORENO, el uso y disfrute del PMCE y LMCE que se asigne a la embarcación pesquera PLEBEYO de matrícula CE-2023-PM, para la presente temporada de pesca en la Zona Norte-Centro y sur.</t>
  </si>
  <si>
    <t>041306-2018</t>
  </si>
  <si>
    <t>042-2018-PRODUCE/DPCHDI-yquinonesc</t>
  </si>
  <si>
    <t>635-2018-PRODUCE/DGPCHDI</t>
  </si>
  <si>
    <t>TECNOLÓGICA DE ALIMENTOS S.A.</t>
  </si>
  <si>
    <t>Suspender por única vez, a solicitud de TECNOLÓGICA DE ALIMENTOS S.A., la licencia de operación otorgada mediante RD. N° 329-2007-PRODUCE/DGEPP, respecto a su planta de harina ACP y de enlatado de 100 t/h y 1453 cajas/turno de capacidad, ubicadas en la localidad de Tierra Colorada, Paita-Piura</t>
  </si>
  <si>
    <t>040499-2018</t>
  </si>
  <si>
    <t>047-2018-PRODUCE/DECHDI-cgonzalez</t>
  </si>
  <si>
    <t>636-2018-PRODUCE/DGPCHDI</t>
  </si>
  <si>
    <t>Autorizar a favor de ARMADORES Y CONGELADORES DEL PACIFICO S.A. la asociación definitiva del PMCE del recurso merluza, de la embarcación pesquera ANICO II de matrícula PT-6283-CM a favor de la embarcación pesquera AURITA de matrícula PT-22684-CM. Suspender el permiso de pesca de la embarcación pesquera ANICO II de matrícula PT-6283-CM.</t>
  </si>
  <si>
    <t>052933-2018</t>
  </si>
  <si>
    <t>043-2018-PRODUCE/DPCHDI-yquinonesc</t>
  </si>
  <si>
    <t>637-2018-PRODUCE/DGPCHDI</t>
  </si>
  <si>
    <t>PROTEICOS CONCETRADOS S.A.C.</t>
  </si>
  <si>
    <t>Suspender por única vez a solicitud de PROTEICOS CONCETRADOS S.A.C. la licencia de operación otorgada mediante RD. N° 388-2011-PRODUCE/DGEPP, respecto a su planta de concentrados proteicos y aceite de pescado de 10 t/h ubicada en la carretera Pisco-Paracas, Ica.</t>
  </si>
  <si>
    <t>030314-2018</t>
  </si>
  <si>
    <t>048-2018-PRODUCE/DECHDI-cgonzalez</t>
  </si>
  <si>
    <t>638-2018-PRODUCE/DGPCHDI</t>
  </si>
  <si>
    <t>GRUPO DEGFER LTDA.</t>
  </si>
  <si>
    <t>DESISTIMIENTO DE PERMISO DE PESCA</t>
  </si>
  <si>
    <t>Aceptar el desistimiento del procedimiento correspondiente a la solicitud de permiso de pesca para operar la embarcación pesquera de bandera ecuatoriana denominada DON MARIO, presentada por GRUPO DEGFER LTDA.</t>
  </si>
  <si>
    <t>003-2018-PRODUCE/DECHDI-lsantosf</t>
  </si>
  <si>
    <t>639-2018-PRODUCE/DGPCHDI</t>
  </si>
  <si>
    <t>PUBLICAR LA RELACIÓN DE E/P EN EL REGISTRO NACIONAL DE E/P PARA LA EXTRACCIÓN DE LA ANCHOVETA PARA CHD</t>
  </si>
  <si>
    <t>Publicar en el portal institucional del Ministerio de la Producción la relación de embarcaciones pesqueras que estarán comprendidas en el "Registro Nacional de Embarcaciones Pesqueras para la Extracción del Recurso Anchoveta con Destino al Consumo Humano Directo</t>
  </si>
  <si>
    <t>044227-2018</t>
  </si>
  <si>
    <t>138-2018-PRODUCE/DECHDI-csaenz</t>
  </si>
  <si>
    <t>640-2018-PRODUCE/DGPCHDI</t>
  </si>
  <si>
    <t>AMPLIAR PLAZO PARA EFECTUAR INVESTIGACIÓN PESQUERA</t>
  </si>
  <si>
    <t>Ampliar por cuatro (4) meses y dos semanas (2) adicionales, a solicitud de la empresa MINERA HAMPTON PERU S.A.C. el cronograma de trabajo contenido en el Plan de Investigación denominado "Levantamiento de Información Hidrobiológica para el Proyecto Minero Los Calatos"</t>
  </si>
  <si>
    <t>081-2018-PRODUCE/DPCHDI-lcerna</t>
  </si>
  <si>
    <t>641-2018-PRODUCE/DGPCHDI</t>
  </si>
  <si>
    <t>JOSÉ ROSENDO CHERRE ÁLVAREZ</t>
  </si>
  <si>
    <t>PERMISO DE PESCA
COOPERATIVA PESQUERA JEHOVA ES MI PASTOR NADA ME FALTARA LA TORTUGA PAITA</t>
  </si>
  <si>
    <t>Otorgar permiso de pesca al señor JOSÉ ROSENDO CHERRE ÁLVAREZ en calidad de armador socio de la COOPERATIVA PESQUERA JEHOVÁ ES MI PASTOR NADA ME FALTARÁ - LA TORTUGA PAITA, para operar la embarcación pesquera SIEMPRE ERASMO de matrícula PT-26006-BM.</t>
  </si>
  <si>
    <t>12097-2017</t>
  </si>
  <si>
    <t>085-2018-PRODUCE/DPCHDI-lcerna</t>
  </si>
  <si>
    <t>642-2018-PRODUCE/DGPCHDI</t>
  </si>
  <si>
    <t>MANUEL OCTAVIO QUEREVALÚ FIESTAS</t>
  </si>
  <si>
    <t>Otorgar permiso de pesca al señor MANUEL OCTAVIO QUEREVALÚ FIESTAS en calidad de armador socio de la COOPERATIVA PESQUERA JEHOVÁ ES MI PASTOR NADA ME FALTARÁ - LA TORTUGA PAITA, para operar la embarcación pesquera SIEMPRE REGALO DE JESÚS de matrícula ZS-39124-BM.</t>
  </si>
  <si>
    <t>103-2018-PRODUCE/DPCHDI-lcerna</t>
  </si>
  <si>
    <t>643-2018-PRODUCE/DGPCHDI</t>
  </si>
  <si>
    <t>MARÍA FAUSTINA QUEREVALÚ PACHECO</t>
  </si>
  <si>
    <t>Otorgar permiso de pesca a la señora MARÍA FAUSTINA QUEREVALÚ PACHECO en calidad de armadora socia de la COOPERATIVA PESQUERA JEHOVÁ ES MI PASTOR NADA ME FALTARÁ - LA TORTUGA PAITA, para operar la embarcación pesquera ARCA DE NOÉ de matrícula PT-51067-BM.</t>
  </si>
  <si>
    <t>092-2018-PRODUCE/DPCHDI-lcerna</t>
  </si>
  <si>
    <t>644-2018-PRODUCE/DGPCHDI</t>
  </si>
  <si>
    <t>FELIPE JESÚS QUEREVALÚ MORALES</t>
  </si>
  <si>
    <t>Otorgar permiso de pesca al señor FELIPE JESÚS QUEREVALÚ MORALES en calidad de armador socio de la COOPERATIVA PESQUERA JEHOVÁ ES MI PASTOR NADA ME FALTARÁ - LA TORTUGA PAITA, para operar la embarcación pesquera SIEMPRE MILAGRO DE MI PADRE de matrícula PT-26060-BM.</t>
  </si>
  <si>
    <t>013-2018-PRODUCE/DGPCHDI-lperiche</t>
  </si>
  <si>
    <t>645-2018-PRODUCE/DGPCHDI</t>
  </si>
  <si>
    <t>JOSÉ FRANCISCO PUESCAS ÁLVAREZ</t>
  </si>
  <si>
    <t>Otorgar permiso de pesca al señor JOSÉ FRANCISCO PUESCAS ÁLVAREZ en calidad de armador socio de la COOPERATIVA PESQUERA JEHOVÁ ES MI PASTOR NADA ME FALTARÁ - LA TORTUGA PAITA, para operar la embarcación pesquera FRUTO DE JESÚS de matrícula PT-26058-BM.</t>
  </si>
  <si>
    <t>084-2018-PRODUCE/DPCHDI-lcerna</t>
  </si>
  <si>
    <t>646-2018-PRODUCE/DGPCHDI</t>
  </si>
  <si>
    <t>LUIS FÉLIX CHAPILLIQUÉN PAZOS</t>
  </si>
  <si>
    <t>Otorgar permiso de pesca al señor LUIS FÉLIX CHAPILLIQUÉN PAZOS en calidad de armador socio de la COOPERATIVA PESQUERA JEHOVÁ ES MI PASTOR NADA ME FALTARÁ - LA TORTUGA PAITA, para operar la embarcación pesquera BLANCA MARITA II de matrícula PT-42905-BM.</t>
  </si>
  <si>
    <t xml:space="preserve">074-2018-PRODUCE/DPCHDI-mchacon
</t>
  </si>
  <si>
    <t>647-2018-PRODUCE/DGPCHDI</t>
  </si>
  <si>
    <t>EDWIN QUEREVALÚ PRADO</t>
  </si>
  <si>
    <t>Otorgar permiso de pesca al señor EDWIN QUEREVALÚ PRADO en calidad de armador socio de la COOPERATIVA PESQUERA JEHOVÁ ES MI PASTOR NADA ME FALTARÁ - LA TORTUGA PAITA, para operar la embarcación pesquera JESÚS ES MI CAMINO de matrícula PT-26072-BM.</t>
  </si>
  <si>
    <t>062-2018-PRODUCE/DPCHDI-rhuertas</t>
  </si>
  <si>
    <t>648-2018-PRODUCE/DGPCHDI</t>
  </si>
  <si>
    <t>Otorgar permiso de pesca al señor FELIPE JESÚS QUEREVALÚ MORALES en calidad de armador socio de la COOPERATIVA PESQUERA JEHOVÁ ES MI PASTOR NADA ME FALTARÁ - LA TORTUGA PAITA, para operar la embarcación pesquera VUELVE EL MILAGRO DE MI PADRE de matrícula PT-05020-BM.</t>
  </si>
  <si>
    <t>072-2018-PRODUCE/DPCHDI-lcerna</t>
  </si>
  <si>
    <t>649-2018-PRODUCE/DGPCHDI</t>
  </si>
  <si>
    <t>ASENCIÓN ALEJANDRO VITE PAZO</t>
  </si>
  <si>
    <t>Otorgar permiso de pesca al señor ASENCIÓN ALEJANDRO VITE PAZO en calidad de armador socio de la COOPERATIVA PESQUERA JEHOVÁ ES MI PASTOR NADA ME FALTARÁ - LA TORTUGA PAITA, para operar la embarcación pesquera JEHOVÁ ES MI GUERRERO de matrícula PT-51012-BM.</t>
  </si>
  <si>
    <t>020-2018-PRODUCE/DGPCHDI-lperiche</t>
  </si>
  <si>
    <t>650-2018-PRODUCE/DGPCHDI</t>
  </si>
  <si>
    <t>CELSO ÁLVAREZ QUEREVALÚ</t>
  </si>
  <si>
    <t>Otorgar permiso de pesca al señor CELSO ÁLVAREZ QUEREVALÚ en calidad de armador socio de la COOPERATIVA PESQUERA JEHOVÁ ES MI PASTOR NADA ME FALTARÁ - LA TORTUGA PAITA, para operar la embarcación pesquera JESÚS EL REY DE ISRAEL de matrícula PT-26028-BM.</t>
  </si>
  <si>
    <t>010-2018-PRODUCE/DGPCHDI-lperiche</t>
  </si>
  <si>
    <t>651-2018-PRODUCE/DGPCHDI</t>
  </si>
  <si>
    <t>ERNESTO QUEREVALÚ PINGO</t>
  </si>
  <si>
    <t>Otorgar permiso de pesca al señor ERNESTO QUEREVALÚ PINGO en calidad de armador socio de la COOPERATIVA PESQUERA JEHOVÁ ES MI PASTOR NADA ME FALTARÁ - LA TORTUGA PAITA, para operar la embarcación pesquera DOMINGO Y JEREMÍAS de matrícula TA-37188-BM.</t>
  </si>
  <si>
    <t>079-2018-PRODUCE/DPCHDI-lcerna</t>
  </si>
  <si>
    <t>652-2018-PRODUCE/DGPCHDI</t>
  </si>
  <si>
    <t>MARCELINO ECHE QUEREVALÚ</t>
  </si>
  <si>
    <t>Otorgar permiso de pesca al señor MARCELINO ECHE QUEREVALÚ en calidad de armador socio de la COOPERATIVA PESQUERA JEHOVÁ ES MI PASTOR NADA ME FALTARÁ - LA TORTUGA PAITA, para operar la embarcación pesquera MANÁ DEL CIELO de matrícula PT-40109-BM.</t>
  </si>
  <si>
    <t>011-2018-PRODUCE/DGPCHDI-lperiche</t>
  </si>
  <si>
    <t>653-2018-PRODUCE/DGPCHDI</t>
  </si>
  <si>
    <t>ROBERTO CARLOS PANTA QUEREVALÚ</t>
  </si>
  <si>
    <t>Otorgar permiso de pesca al señor ROBERTO CARLOS PANTA QUEREVALÚ en calidad de armador socio de la COOPERATIVA PESQUERA JEHOVÁ ES MI PASTOR NADA ME FALTARÁ - LA TORTUGA PAITA, para operar la embarcación pesquera SIEMPRE DON ANACLETO de matrícula PT-32989-BM.</t>
  </si>
  <si>
    <t>025-2018-PRODUCE/DGPCHDI-lperiche</t>
  </si>
  <si>
    <t>654-2018-PRODUCE/DGPCHDI</t>
  </si>
  <si>
    <t>LIBORIO QUEREVALÚ ECHE</t>
  </si>
  <si>
    <t>Otorgar permiso de pesca al señor LIBORIO QUEREVALÚ ECHE en calidad de armador socio de la COOPERATIVA PESQUERA JEHOVÁ ES MI PASTOR NADA ME FALTARÁ - LA TORTUGA PAITA, para operar la embarcación pesquera MILAGRO DE CHALPONCITO de matrícula PT-30990-BM.</t>
  </si>
  <si>
    <t>100-2018-PRODUCE/DPCHDI-lcerna</t>
  </si>
  <si>
    <t>655-2018-PRODUCE/DGPCHDI</t>
  </si>
  <si>
    <t>ÁNGEL MARCELLE NUNURA PANTA</t>
  </si>
  <si>
    <t>Otorgar permiso de pesca al señor ÁNGEL MARCELLE NUNURA PANTA en calidad de armador socio de la COOPERATIVA PESQUERA JEHOVÁ ES MI PASTOR NADA ME FALTARÁ - LA TORTUGA PAITA, para operar la embarcación pesquera MADRE QUERIDA de matrícula PT-31415-BM.</t>
  </si>
  <si>
    <t>140-2018-PRODUCE/DPCHDI-lcerna</t>
  </si>
  <si>
    <t>656-2018-PRODUCE/DGPCHDI</t>
  </si>
  <si>
    <t>SANTOS SEFERINO QUEREVALÚ FIESTAS</t>
  </si>
  <si>
    <t>Otorgar permiso de pesca al señor SANTOS SEFERINO QUEREVALÚ FIESTAS en calidad de armador socio de la COOPERATIVA PESQUERA JEHOVÁ ES MI PASTOR NADA ME FALTARÁ - LA TORTUGA PAITA, para operar la embarcación pesquera OTILIO de matrícula PT-26061-BM.</t>
  </si>
  <si>
    <t>058-2018-PRODUCE/DPCHDI-mchacon</t>
  </si>
  <si>
    <t>657-2018-PRODUCE/DGPCHDI</t>
  </si>
  <si>
    <t>FELIPE QUEREVALÚ PANTA</t>
  </si>
  <si>
    <t>Otorgar permiso de pesca al señor FELIPE QUEREVALÚ PANTA en calidad de armador socio de la COOPERATIVA PESQUERA JEHOVÁ ES MI PASTOR NADA ME FALTARÁ - LA TORTUGA PAITA, para operar la embarcación pesquera JESÚS ES MI PASTOR de matrícula PT-51019-BM.</t>
  </si>
  <si>
    <t>018-2018-PRODUCE/DGPCHDI-lperiche</t>
  </si>
  <si>
    <t>658-2018-PRODUCE/DGPCHDI</t>
  </si>
  <si>
    <t>MANUEL ANTERO PAZO PAZO</t>
  </si>
  <si>
    <t>Otorgar permiso de pesca al señor MANUEL ANTERO PAZO PAZO en calidad de armador socio de la COOPERATIVA PESQUERA JEHOVÁ ES MI PASTOR NADA ME FALTARÁ - LA TORTUGA PAITA, para operar la embarcación pesquera ANTONY JAIR de matrícula TA-37090-BM.</t>
  </si>
  <si>
    <t>056-2018-PRODUCE/DPCHDI-mchacon</t>
  </si>
  <si>
    <t>659-2018-PRODUCE/DGPCHDI</t>
  </si>
  <si>
    <t>JOSÉ MAURO QUEREVALÚ QUEREVALÚ</t>
  </si>
  <si>
    <t>Otorgar permiso de pesca al señor JOSÉ MAURO QUEREVALÚ QUEREVALÚ en calidad de armador socio de la COOPERATIVA PESQUERA JEHOVÁ ES MI PASTOR NADA ME FALTARÁ - LA TORTUGA PAITA, para operar la embarcación pesquera MARÍA MANUELA de matrícula CO-39317-BM.</t>
  </si>
  <si>
    <t>078-2018-PRODUCE/DPCHDI-rhuertas</t>
  </si>
  <si>
    <t>660-2018-PRODUCE/DGPCHDI</t>
  </si>
  <si>
    <t>JUAN FRANCISCO QUEREVALÚ PACHECO</t>
  </si>
  <si>
    <t>Otorgar permiso de pesca al señor JUAN FRANCISCO QUEREVALÚ PACHECO en calidad de armador socio de la COOPERATIVA PESQUERA JEHOVÁ ES MI PASTOR NADA ME FALTARÁ - LA TORTUGA PAITA, para operar la embarcación pesquera JOSÉ FRANCISCO de matrícula PT-51070-BM.</t>
  </si>
  <si>
    <t>016-2018-PRODUCE/DGPCHDI-lperiche</t>
  </si>
  <si>
    <t>661-2018-PRODUCE/DGPCHDI</t>
  </si>
  <si>
    <t>SANTOS MERCEDES QUEREVALÚ ECHE</t>
  </si>
  <si>
    <t>Otorgar permiso de pesca al señor SANTOS MERCEDES QUEREVALÚ ECHE en calidad de armador socio de la COOPERATIVA PESQUERA JEHOVÁ ES MI PASTOR NADA ME FALTARÁ - LA TORTUGA PAITA, para operar la embarcación pesquera JESÚS MARÍA de matrícula PT-03316-BM.</t>
  </si>
  <si>
    <t>024-2018-PRODUCE/DGPCHDI-lperiche</t>
  </si>
  <si>
    <t>662-2018-PRODUCE/DGPCHDI</t>
  </si>
  <si>
    <t>LIBORIO QUEREVALU ECHE</t>
  </si>
  <si>
    <t>Otorgar permiso de pesca al señor LIBORIO QUEREVALU ECHE en calidad de armador socio de la COOPERATIVA PESQUERA JEHOVÁ ES MI PASTOR NADA ME FALTARÁ - LA TORTUGA PAITA, para operar la embarcación pesquera MILAGRO DE CHALPONCITO de matrícula PT-19680-CM</t>
  </si>
  <si>
    <t>055-2018-PRODUCE/DPCHDI-mchacon</t>
  </si>
  <si>
    <t>663-2018-PRODUCE/DGPCHDI</t>
  </si>
  <si>
    <t>Otorgar permiso de pesca al señor JOSÉ MAURO QUEREVALÚ QUEREVALÚ en calidad de armador socio de la COOPERATIVA PESQUERA JEHOVÁ ES MI PASTOR NADA ME FALTARÁ - LA TORTUGA PAITA, para operar la embarcación pesquera MARÍA MANUELA de matrícula PT-26039-BM.</t>
  </si>
  <si>
    <t>077-2018-PRODUCE/DPCHDI-rhuertas</t>
  </si>
  <si>
    <t>664-2018-PRODUCE/DGPCHDI</t>
  </si>
  <si>
    <t>Otorgar permiso de pesca al señor JUAN FRANCISCO QUEREVALÚ PACHECO en calidad de armador socio de la COOPERATIVA PESQUERA JEHOVÁ ES MI PASTOR NADA ME FALTARÁ - LA TORTUGA PAITA, para operar la embarcación pesquera JOSÉ FRANCISCO de matrícula TA-39450-BM.</t>
  </si>
  <si>
    <t>053-2018-PRODUCE/DPCHDI-rhuertas</t>
  </si>
  <si>
    <t>665-2018-PRODUCE/DGPCHDI</t>
  </si>
  <si>
    <t>ARTEMIO GONZAGA ROQUE</t>
  </si>
  <si>
    <t>Otorgar permiso de pesca al señor ARTEMIO GONZAGA ROQUE en calidad de armador socio de la COOPERATIVA PESQUERA JEHOVÁ ES MI PASTOR NADA ME FALTARÁ - LA TORTUGA PAITA, para operar la embarcación pesquera JESÚS EL ALFARERO de matrícula PT-26251-BM.</t>
  </si>
  <si>
    <t>097-2018-PRODUCE/DPCHDI-lcerna</t>
  </si>
  <si>
    <t>666-2018-PRODUCE/DGPCHDI</t>
  </si>
  <si>
    <t>JOSÉ GERARDO ECHE QUEREVALÚ</t>
  </si>
  <si>
    <t>Otorgar permiso de pesca al señor JOSÉ GERARDO ECHE QUEREVALÚ en calidad de armador socio de la COOPERATIVA PESQUERA JEHOVÁ ES MI PASTOR NADA ME FALTARÁ - LA TORTUGA PAITA, para operar la embarcación pesquera MARÍA ANITA de matrícula PT-32513-BM.</t>
  </si>
  <si>
    <t>021-2018-PRODUCE/DGPCHDI-lperiche</t>
  </si>
  <si>
    <t>667-2018-PRODUCE/DGPCHDI</t>
  </si>
  <si>
    <t>JOSÉ JAVIER JUÁREZ FLORES</t>
  </si>
  <si>
    <t>Otorgar permiso de pesca al señor JOSÉ JAVIER JUÁREZ FLORES en calidad de armador socio de la COOPERATIVA PESQUERA JEHOVÁ ES MI PASTOR NADA ME FALTARÁ - LA TORTUGA PAITA, para operar la embarcación pesquera DÁDIVA DE DIOS de matrícula SN-39306-BM.</t>
  </si>
  <si>
    <t>051-2018-PRODUCE/DPCHDI-mchacon</t>
  </si>
  <si>
    <t>668-2018-PRODUCE/DGPCHDI</t>
  </si>
  <si>
    <t>ESMERALDA JUÁREZ CHERRE</t>
  </si>
  <si>
    <t>Otorgar permiso de pesca a la señora ESMERALDA JUÁREZ CHERRE en calidad de armadora socia de la COOPERATIVA PESQUERA JEHOVÁ ES MI PASTOR NADA ME FALTARÁ - LA TORTUGA PAITA, para operar la embarcación pesquera FRANK JUNIOR de matrícula PT-40396-BM.</t>
  </si>
  <si>
    <t>060-2018-PRODUCE/DPCHDI-mchacon</t>
  </si>
  <si>
    <t>669-2018-PRODUCE/DGPCHDI</t>
  </si>
  <si>
    <t>LEONCIO PRADO QUEREVALÚ</t>
  </si>
  <si>
    <t>Otorgar permiso de pesca al señor LEONCIO PRADO QUEREVALÚ en calidad de armador socio de la COOPERATIVA PESQUERA JEHOVÁ ES MI PASTOR NADA ME FALTARÁ - LA TORTUGA PAITA, para operar la embarcación pesquera DIOS ES AMOR de matrícula PT-50810-BM.</t>
  </si>
  <si>
    <t>094-2018-PRODUCE/DPCHDI-lcerna</t>
  </si>
  <si>
    <t>670-2018-PRODUCE/DGPCHDI</t>
  </si>
  <si>
    <t>MARCELINO QUEREVALÚ ECHE</t>
  </si>
  <si>
    <t>Otorgar permiso de pesca al señor MARCELINO QUEREVALÚ ECHE en calidad de armador socio de la COOPERATIVA PESQUERA JEHOVÁ ES MI PASTOR NADA ME FALTARÁ - LA TORTUGA PAITA, para operar la embarcación pesquera MILAGRO DE JESÚS de matrícula PT-40081-BM.</t>
  </si>
  <si>
    <t>022-2018-PRODUCE/DGPCHDI-lperiche</t>
  </si>
  <si>
    <t>671-2018-PRODUCE/DGPCHDI</t>
  </si>
  <si>
    <t>Otorgar permiso de pesca al señor JOSÉ JAVIER JUÁREZ FLORES en calidad de armador socio de la COOPERATIVA PESQUERA JEHOVÁ ES MI PASTOR NADA ME FALTARÁ - LA TORTUGA PAITA, para operar la embarcación pesquera DÁDIVA DE DIOS de matrícula PT-51021-BM.</t>
  </si>
  <si>
    <t>052-2018-PRODUCE/DPCHDI-mchacon</t>
  </si>
  <si>
    <t>672-2018-PRODUCE/DGPCHDI</t>
  </si>
  <si>
    <t>Otorgar permiso de pesca a la señora ESMERALDA JUÁREZ CHERRE en calidad de armadora socia de la COOPERATIVA PESQUERA JEHOVÁ ES MI PASTOR NADA ME FALTARÁ - LA TORTUGA PAITA, para operar la embarcación pesquera FRANCO JOEL de matrícula PT-50696-BM.</t>
  </si>
  <si>
    <t>067-2018-PRODUCE/DPCHDI-mchacon</t>
  </si>
  <si>
    <t>673-2018-PRODUCE/DGPCHDI</t>
  </si>
  <si>
    <t>CÉSAR AUGUSTO SALDAÑA QUEREVALÚ</t>
  </si>
  <si>
    <t>Otorgar permiso de pesca al señor CÉSAR AUGUSTO SALDAÑA QUEREVALÚ en calidad de armador socio de la COOPERATIVA PESQUERA JEHOVÁ ES MI PASTOR NADA ME FALTARÁ - LA TORTUGA PAITA, para operar la embarcación pesquera ELI-YA de matrícula PT-31366-BM.</t>
  </si>
  <si>
    <t>096-2018-PRODUCE/DPCHDI-lcerna</t>
  </si>
  <si>
    <t>674-2018-PRODUCE/DGPCHDI</t>
  </si>
  <si>
    <t>JACOBO RUMICHE RUÍZ</t>
  </si>
  <si>
    <t>Otorgar permiso de pesca al señor JACOBO RUMICHE RUÍZ en calidad de armador socio de la COOPERATIVA PESQUERA JEHOVÁ ES MI PASTOR NADA ME FALTARÁ - LA TORTUGA PAITA, para operar la embarcación pesquera VIRGEN DEL CARMEN II de matrícula PT-26074-BM.</t>
  </si>
  <si>
    <t>076-2018-PRODUCE/DPCHDI-rhuertas</t>
  </si>
  <si>
    <t>675-2018-PRODUCE/DGPCHDI</t>
  </si>
  <si>
    <t>CARLOS ANDRES SALDAÑA QUEREVALU</t>
  </si>
  <si>
    <t>Otorgar permiso de pesca al señor CARLOS ANDRES SALDAÑA QUEREVALU en calidad de armador socio de la COOPERATIVA PESQUERA JEHOVÁ ES MI PASTOR NADA ME FALTARÁ - LA TORTUGA PAITA, para operar la embarcación pesquera PODEROSO ERES JEHOVA 4 de matrícula PT-50994-BM.</t>
  </si>
  <si>
    <t>066-2018-PRODUCE/DPCHDI-mchacon</t>
  </si>
  <si>
    <t>676-2018-PRODUCE/DGPCHDI</t>
  </si>
  <si>
    <t>Otorgar permiso de pesca al señor MANUEL OCTAVIO QUEREVALÚ FIESTAS en calidad de armador socio de la COOPERATIVA PESQUERA JEHOVÁ ES MI PASTOR NADA ME FALTARÁ - LA TORTUGA PAITA, para operar la embarcación pesquera REGALO DE JESÚS de matrícula PT-40107-BM.</t>
  </si>
  <si>
    <t>095-2018-PRODUCE/DPCHDI-lcerna</t>
  </si>
  <si>
    <t>677-2018-PRODUCE/DGPCHDI</t>
  </si>
  <si>
    <t>Otorgar permiso de pesca al señor JACOBO RUMICHE RUÍZ en calidad de armador socio de la COOPERATIVA PESQUERA JEHOVÁ ES MI PASTOR NADA ME FALTARÁ - LA TORTUGA PAITA, para operar la embarcación pesquera VIRGEN DEL CARMEN I de matrícula PT-26073-BM.</t>
  </si>
  <si>
    <t>075-2018-PRODUCE/DPCHDI-rhuertas</t>
  </si>
  <si>
    <t>678-2018-PRODUCE/DGPCHDI</t>
  </si>
  <si>
    <t>Otorgar permiso de pesca al señor JOSÉ FRANCISCO PUESCAS ÁLVAREZ en calidad de armador socio de la COOPERATIVA PESQUERA JEHOVÁ ES MI PASTOR NADA ME FALTARÁ - LA TORTUGA PAITA, para operar la embarcación pesquera SIEMPRE FRUTO DE JESÚS de matrícula TA-43892-BM.</t>
  </si>
  <si>
    <t>057-2018-PRODUCE/DPCHDI-rhuertas</t>
  </si>
  <si>
    <t>679-2018-PRODUCE/DGPCHDI</t>
  </si>
  <si>
    <t>FÉLIX RUMICHE QUEREVALÚ</t>
  </si>
  <si>
    <t>Otorgar permiso de pesca al señor FÉLIX RUMICHE QUEREVALÚ en calidad de armador socio de la COOPERATIVA PESQUERA JEHOVÁ ES MI PASTOR NADA ME FALTARÁ - LA TORTUGA PAITA, para operar la embarcación pesquera MARÍA FAUSTINA de matrícula PT-25987-BM.</t>
  </si>
  <si>
    <t>131-2018-PRODUCE/DPCHDI-lcerna</t>
  </si>
  <si>
    <t>680-2018-PRODUCE/DGPCHDI</t>
  </si>
  <si>
    <t>JOSÉ JESÚS FIESTAS QUEREVALÚ</t>
  </si>
  <si>
    <t>Otorgar permiso de pesca al señor JOSÉ JESÚS FIESTAS QUEREVALÚ en calidad de armador socio de la COOPERATIVA PESQUERA JEHOVÁ ES MI PASTOR NADA ME FALTARÁ - LA TORTUGA PAITA, para operar la embarcación pesquera BENDICIÓN DE DIOS de matrícula PT-34768-BM.</t>
  </si>
  <si>
    <t>054-2018-PRODUCE/DPCHDI-rhuertas</t>
  </si>
  <si>
    <t>681-2018-PRODUCE/DGPCHDI</t>
  </si>
  <si>
    <t>JOSÉ SANTOS ÁLVAREZ QUEREVALÚ</t>
  </si>
  <si>
    <t>Otorgar permiso de pesca al señor JOSÉ SANTOS ÁLVAREZ QUEREVALÚ en calidad de armador socio de la COOPERATIVA PESQUERA JEHOVÁ ES MI PASTOR NADA ME FALTARÁ - LA TORTUGA PAITA, para operar la embarcación pesquera DON MIGUEL de matrícula PT-22159-BM.</t>
  </si>
  <si>
    <t>074-2018-PRODUCE/DPCHDI-rhuertas</t>
  </si>
  <si>
    <t>682-2018-PRODUCE/DGPCHDI</t>
  </si>
  <si>
    <t>ENASTACIO PAZO PAZO</t>
  </si>
  <si>
    <t>Otorgar permiso de pesca al señor ENASTACIO PAZO PAZO en calidad de armador socio de la COOPERATIVA PESQUERA JEHOVÁ ES MI PASTOR NADA ME FALTARÁ - LA TORTUGA PAITA, para operar la embarcación pesquera SIEMPRE ROSA MERCEDES de matrícula PT-35087-CM.</t>
  </si>
  <si>
    <t>141-2018-PRODUCE/DPCHDI-lcerna</t>
  </si>
  <si>
    <t>683-2018-PRODUCE/DGPCHDI</t>
  </si>
  <si>
    <t>Otorgar permiso de pesca al señor JOSÉ JESÚS FIESTAS QUEREVALÚ en calidad de armador socio de la COOPERATIVA PESQUERA JEHOVÁ ES MI PASTOR NADA ME FALTARÁ - LA TORTUGA PAITA, para operar la embarcación pesquera CARMEN ELENA de matrícula PT-15818-BM.</t>
  </si>
  <si>
    <t>071-2018-PRODUCE/DPCHDI-rhuertas</t>
  </si>
  <si>
    <t>684-2018-PRODUCE/DGPCHDI</t>
  </si>
  <si>
    <t>JOSÉ PATRICIO RUMICHE QUEREVALÚ</t>
  </si>
  <si>
    <t>Otorgar permiso de pesca al señor JOSÉ PATRICIO RUMICHE QUEREVALÚ en calidad de armador socio de la COOPERATIVA PESQUERA JEHOVÁ ES MI PASTOR NADA ME FALTARÁ - LA TORTUGA PAITA, para operar la embarcación pesquera MARÍA FAUSTINA de matrícula PT-26128-BM.</t>
  </si>
  <si>
    <t>130-2018-PRODUCE/DPCHDI-lcerna</t>
  </si>
  <si>
    <t>685-2018-PRODUCE/DGPCHDI</t>
  </si>
  <si>
    <t>JOSÉ PATRICIO QUEREVALÚ FERNÁNDEZ</t>
  </si>
  <si>
    <t>Otorgar permiso de pesca al señor JOSÉ PATRICIO QUEREVALÚ FERNÁNDEZ en calidad de armador socio de la COOPERATIVA PESQUERA JEHOVÁ ES MI PASTOR NADA ME FALTARÁ - LA TORTUGA PAITA, para operar la embarcación pesquera SIEMPRE ISMAEL de matrícula PT-38842-CM.</t>
  </si>
  <si>
    <t>083-2018-PRODUCE/DPCHDI-lcerna</t>
  </si>
  <si>
    <t>686-2018-PRODUCE/DGPCHDI</t>
  </si>
  <si>
    <t>SANTOS GUILLERMO PANTA PURIZACA</t>
  </si>
  <si>
    <t>Otorgar permiso de pesca al señor SANTOS GUILLERMO PANTA PURIZACA en calidad de armador socio de la COOPERATIVA PESQUERA JEHOVÁ ES MI PASTOR NADA ME FALTARÁ - LA TORTUGA PAITA, para operar la embarcación pesquera JESÚS SENDERO DE MI VIDA de matrícula PT-44046-BM.</t>
  </si>
  <si>
    <t>068-2018-PRODUCE/DPCHDI-rhuertas</t>
  </si>
  <si>
    <t>687-2018-PRODUCE/DGPCHDI</t>
  </si>
  <si>
    <t>PEDRO MIGUEL ECHE TEMOCHE</t>
  </si>
  <si>
    <t>Otorgar permiso de pesca al señor PEDRO MIGUEL ECHE TEMOCHE en calidad de armador socio de la COOPERATIVA PESQUERA JEHOVÁ ES MI PASTOR NADA ME FALTARÁ - LA TORTUGA PAITA, para operar la embarcación pesquera SIEMPRE ANITA de matrícula PT-32547-BM.</t>
  </si>
  <si>
    <t>055-2018-PRODUCE/DPCHDI-rhuertas</t>
  </si>
  <si>
    <t>688-2018-PRODUCE/DGPCHDI</t>
  </si>
  <si>
    <t>Otorgar permiso de pesca al señor SANTOS GUILLERMO PANTA PURIZACA en calidad de armador socio de la COOPERATIVA PESQUERA JEHOVÁ ES MI PASTOR NADA ME FALTARÁ - LA TORTUGA PAITA, para operar la embarcación pesquera CESAR ANTONIO de matrícula PT-23382-BM.</t>
  </si>
  <si>
    <t>129-2018-PRODUCE/DPCHDI-lcerna</t>
  </si>
  <si>
    <t>689-2018-PRODUCE/DGPCHDI</t>
  </si>
  <si>
    <t>NAZARIO PANTA ÁLVAREZ</t>
  </si>
  <si>
    <t>Otorgar permiso de pesca al señor NAZARIO PANTA ÁLVAREZ en calidad de armador socio de la COOPERATIVA PESQUERA JEHOVÁ ES MI PASTOR NADA ME FALTARÁ - LA TORTUGA PAITA, para operar la embarcación pesquera JEHOVÁ ES MI PROVEEDOR de matrícula PT-26071-BM.</t>
  </si>
  <si>
    <t>049-2018-PRODUCE/DPCHDI-mchacon</t>
  </si>
  <si>
    <t>690-2018-PRODUCE/DGPCHDI</t>
  </si>
  <si>
    <t>Otorgar permiso de pesca al señor ERNESTO QUEREVALÚ PINGO en calidad de armador socio de la COOPERATIVA PESQUERA JEHOVÁ ES MI PASTOR NADA ME FALTARÁ - LA TORTUGA PAITA, para operar la embarcación pesquera SOL RADIANTE de matrícula TA-32920-BM.</t>
  </si>
  <si>
    <t>008-2018-PRODUCE/DGPCHDI-lperiche</t>
  </si>
  <si>
    <t>691-2018-PRODUCE/DGPCHDI</t>
  </si>
  <si>
    <t>LUIS FÉLIX CHAPILLIQUEN PAZO</t>
  </si>
  <si>
    <t>Otorgar permiso de pesca al señor LUIS FÉLIX CHAPILLIQUEN PAZOS en calidad de armador socio de la COOPERATIVA PESQUERA JEHOVÁ ES MI PASTOR NADA ME FALTARÁ - LA TORTUGA PAITA, para operar la embarcación pesquera HITO V de matrícula CO-44094-CM.</t>
  </si>
  <si>
    <t>128-2018-PRODUCE/DPCHDI-lcerna</t>
  </si>
  <si>
    <t>692-2018-PRODUCE/DGPCHDI</t>
  </si>
  <si>
    <t>ISMAEL QUEREVALÚ FERNÁNDEZ</t>
  </si>
  <si>
    <t>Otorgar permiso de pesca al señor ISMAEL QUEREVALÚ FERNÁNDEZ en calidad de armador socio de la COOPERATIVA PESQUERA JEHOVÁ ES MI PASTOR NADA ME FALTARÁ - LA TORTUGA PAITA, para operar la embarcación pesquera DON ISMAEL de matrícula PT-41476-CM.</t>
  </si>
  <si>
    <t>061-2018-PRODUCE/DPCHDI-mchacon</t>
  </si>
  <si>
    <t>693-2018-PRODUCE/DGPCHDI</t>
  </si>
  <si>
    <t>DOMINGO QUEREVALÚ PAZOS</t>
  </si>
  <si>
    <t>Otorgar permiso de pesca al señor DOMINGO QUEREVALÚ PAZOS en calidad de armador socio de la COOPERATIVA PESQUERA JEHOVÁ ES MI PASTOR NADA ME FALTARÁ - LA TORTUGA PAITA, para operar la embarcación pesquera DIOS ME GUIARÁ de matrícula PT-24368-BM.</t>
  </si>
  <si>
    <t>073-2018-PRODUCE/DPCHDI-lcerna</t>
  </si>
  <si>
    <t>694-2018-PRODUCE/DGPCHDI</t>
  </si>
  <si>
    <t>Otorgar permiso de pesca al señor ASENCIÓN ALEJANDRO VITE PAZO en calidad de armador socio de la COOPERATIVA PESQUERA JEHOVÁ ES MI PASTOR NADA ME FALTARÁ - LA TORTUGA PAITA, para operar la embarcación pesquera MI CHELITA de matrícula PT-15234-BM.</t>
  </si>
  <si>
    <t>139-2018-PRODUCE/DPCHDI-lcerna</t>
  </si>
  <si>
    <t>695-2018-PRODUCE/DGPCHDI</t>
  </si>
  <si>
    <t>MANUEL JESÚS QUEREVALÚ ÁLVAREZ</t>
  </si>
  <si>
    <t>Otorgar permiso de pesca al señor MANUEL JESÚS QUEREVALÚ ÁLVAREZ en calidad de armador socio de la COOPERATIVA PESQUERA JEHOVÁ ES MI PASTOR NADA ME FALTARÁ - LA TORTUGA PAITA, para operar la embarcación pesquera GUÍAME ISMAEL II de matrícula PT-26059-BM.</t>
  </si>
  <si>
    <t>059-2018-PRODUCE/DPCHDI-mchacon</t>
  </si>
  <si>
    <t>696-2018-PRODUCE/DGPCHDI</t>
  </si>
  <si>
    <t>MELODIO QUEREVALÚ ÁLVAREZ</t>
  </si>
  <si>
    <t>Otorgar permiso de pesca al señor MELODIO QUEREVALÚ ÁLVAREZ en calidad de armador socio de la COOPERATIVA PESQUERA JEHOVÁ ES MI PASTOR NADA ME FALTARÁ - LA TORTUGA PAITA, para operar la embarcación pesquera CRISTO PODER DE DIOS de matrícula PT-31189-BM.</t>
  </si>
  <si>
    <t>005-2018-PRODUCE/DGPCHDI-lperiche</t>
  </si>
  <si>
    <t>697-2018-PRODUCE/DGPCHDI</t>
  </si>
  <si>
    <t>MANUEL ANTONIO QUEREVALÚ PAZO</t>
  </si>
  <si>
    <t>Otorgar permiso de pesca al señor MANUEL ANTONIO QUEREVALÚ PAZO en calidad de armador socio de la COOPERATIVA PESQUERA JEHOVÁ ES MI PASTOR NADA ME FALTARÁ - LA TORTUGA PAITA, para operar la embarcación pesquera ADONAY de matrícula PT-26119-BM.</t>
  </si>
  <si>
    <t>057-2018-PRODUCE/DPCHDI-mchacon</t>
  </si>
  <si>
    <t>698-2018-PRODUCE/DGPCHDI</t>
  </si>
  <si>
    <t xml:space="preserve">Otorgar permiso de pesca al señor ARTEMIO GONZAGA ROQUE en calidad de armador socio de la COOPERATIVA PESQUERA JEHOVÁ ES MI PASTOR NADA ME FALTARÁ - LA TORTUGA PAITA, para operar la embarcación pesquera SAN ROQUE de matrícula PT-19558-BM. </t>
  </si>
  <si>
    <t>120-2018-PRODUCE/DPCHDI-lcerna</t>
  </si>
  <si>
    <t>699-2018-PRODUCE/DGPCHDI</t>
  </si>
  <si>
    <t>MERARDO QUEREVALÚ QUEREVALÚ</t>
  </si>
  <si>
    <t>Otorgar permiso de pesca al señor MERARDO QUEREVALÚ QUEREVALÚ en calidad de armador socio de la COOPERATIVA PESQUERA JEHOVÁ ES MI PASTOR NADA ME FALTARÁ - LA TORTUGA PAITA, para operar la embarcación pesquera PROVIDENCIA DE MI PADRE de matrícula PT-25986-BM.</t>
  </si>
  <si>
    <t>700-2018-PRODUCE/DGPCHDI</t>
  </si>
  <si>
    <t>MANUEL REY PURIZACA QUEREVALÚ</t>
  </si>
  <si>
    <t>Otorgar permiso de pesca al señor MANUEL REY PURIZACA QUEREVALÚ en calidad de armador socio de la COOPERATIVA PESQUERA JEHOVÁ ES MI PASTOR NADA ME FALTARÁ - LA TORTUGA PAITA, para operar la embarcación pesquera JESÚS EL GLORIOSO VENCEDOR II de matrícula PT-39992-BM.</t>
  </si>
  <si>
    <t>118-2018-PRODUCE/DPCHDI-lcerna</t>
  </si>
  <si>
    <t>701-2018-PRODUCE/DGPCHDI</t>
  </si>
  <si>
    <t>DANIEL FÉLIX QUEREVALÚ PURIZACA</t>
  </si>
  <si>
    <t>Otorgar permiso de pesca al señor DANIEL FÉLIX QUEREVALÚ PURIZACA en calidad de armador socio de la COOPERATIVA PESQUERA JEHOVÁ ES MI PASTOR NADA ME FALTARÁ - LA TORTUGA PAITA, para operar la embarcación pesquera JESÚS REY DE REYES de matrícula TA-35505-BM.</t>
  </si>
  <si>
    <t>006-2018-PRODUCE/DGPCHDI-lperiche</t>
  </si>
  <si>
    <t>702-2018-PRODUCE/DGPCHDI</t>
  </si>
  <si>
    <t>FRANCISCO GERÓNIMO QUEREVALÚ MORALES</t>
  </si>
  <si>
    <t>Otorgar permiso de pesca al señor FRANCISCO GERÓNIMO QUEREVALÚ MORALES en calidad de armador socio de la COOPERATIVA PESQUERA JEHOVÁ ES MI PASTOR NADA ME FALTARÁ - LA TORTUGA PAITA, para operar la embarcación pesquera SIEMPRE MILAGRO DE MI PADRE IV de matrícula PT-24278-BM.</t>
  </si>
  <si>
    <t>082-2018-PRODUCE/DPCHDI-lcerna</t>
  </si>
  <si>
    <t>703-2018-PRODUCE/DGPCHDI</t>
  </si>
  <si>
    <t>SANTOS CEFERINO RUMICHE QUEREVALÚ</t>
  </si>
  <si>
    <t>Otorgar permiso de pesca al señor SANTOS CEFERINO RUMICHE QUEREVALÚ en calidad de armador socio de la COOPERATIVA PESQUERA JEHOVÁ ES MI PASTOR NADA ME FALTARÁ - LA TORTUGA PAITA, para operar la embarcación pesquera CRISTO ES MI REY II de matrícula PT-44024-BM.</t>
  </si>
  <si>
    <t>125-2018-PRODUCE/DPCHDI-lcerna</t>
  </si>
  <si>
    <t>704-2018-PRODUCE/DGPCHDI</t>
  </si>
  <si>
    <t>LUIS FELIPE TIMANA GARCÍA</t>
  </si>
  <si>
    <t>Otorgar permiso de pesca al señor LUIS FELIPE TIMANA GARCÍA en calidad de armador socio de la COOPERATIVA PESQUERA JEHOVÁ ES MI PASTOR NADA ME FALTARÁ - LA TORTUGA PAITA, para operar la embarcación pesquera SIEMPRE VIRGINIA de matrícula PT-40087-BM.</t>
  </si>
  <si>
    <t>007-2018-PRODUCE/DGPCHDI-lperiche</t>
  </si>
  <si>
    <t>705-2018-PRODUCE/DGPCHDI</t>
  </si>
  <si>
    <t>SANTOS FERMÍN QUEREVALÚ ANTÓN</t>
  </si>
  <si>
    <t>Otorgar permiso de pesca al señor SANTOS FERMÍN QUEREVALÚ ANTÓN en calidad de armador socio de la COOPERATIVA PESQUERA JEHOVÁ ES MI PASTOR NADA ME FALTARÁ - LA TORTUGA PAITA, para operar la embarcación pesquera EL MILAGRO DE MI CAUTIVO de matrícula PT-25990-BM.</t>
  </si>
  <si>
    <t>119-2018-PRODUCE/DPCHDI-lcerna</t>
  </si>
  <si>
    <t>706-2018-PRODUCE/DGPCHDI</t>
  </si>
  <si>
    <t>WILFREDO ECHE QUEREVALÚ</t>
  </si>
  <si>
    <t>Otorgar permiso de pesca al señor WILFREDO ECHE QUEREVALÚ en calidad de armador socio de la COOPERATIVA PESQUERA JEHOVÁ ES MI PASTOR NADA ME FALTARÁ - LA TORTUGA PAITA, para operar la embarcación pesquera JUANITA MILAGROS de matrícula PT-26050-BM.</t>
  </si>
  <si>
    <t>088-2018-PRODUCE/DPCHDI-mchacon</t>
  </si>
  <si>
    <t>707-2018-PRODUCE/DGPCHDI</t>
  </si>
  <si>
    <t>SANTOS OSWALDO PURIZACA FIESTAS</t>
  </si>
  <si>
    <t>PERMISO DE PESCA COOPERATIVA PESQUERA REY DE REYES LA ISLILLA PAITA</t>
  </si>
  <si>
    <t>Otorgar permiso de pesca al señor SANTOS OSWALDO PURIZACA FIESTAS, en calidad de armador socio de la COOPERATIVA PESQUERA JEHOVÁ REY DE REYES LA ISLILLA PAITA, para operar la embarcación pesquera JOSÉ CALED de matrícula TA-32155-BM.</t>
  </si>
  <si>
    <t>121-2018-PRODUCE/DPCHDI-lcerna</t>
  </si>
  <si>
    <t>708-2018-PRODUCE/DGPCHDI</t>
  </si>
  <si>
    <t>JOSÉ JESÚS CHAPILLIQUÉN PAZOS</t>
  </si>
  <si>
    <t>Otorgar permiso de pesca al señor JOSÉ JESÚS CHAPILLIQUÉN PAZOS en calidad de armador socio de la COOPERATIVA PESQUERA JEHOVÁ ES MI PASTOR NADA ME FALTARÁ - LA TORTUGA PAITA, para operar la embarcación pesquera JEHOVÁ NISSI de matrícula PT-51851-CM.</t>
  </si>
  <si>
    <t>052-2018-PRODUCE/DPCHDI-rhuertas</t>
  </si>
  <si>
    <t>709-2018-PRODUCE/DGPCHDI</t>
  </si>
  <si>
    <t>PABLO MARIANO QUEREVALÚ QUEREVALÚ</t>
  </si>
  <si>
    <t>Otorgar permiso de pesca al señor PABLO MARIANO QUEREVALÚ QUEREVALÚ en calidad de armador socio de la COOPERATIVA PESQUERA JEHOVÁ ES MI PASTOR NADA ME FALTARÁ - LA TORTUGA PAITA, para operar la embarcación pesquera SIEMPRE CRUZ MARÍA de matrícula PT-26112-BM.</t>
  </si>
  <si>
    <t>122-2018-PRODUCE/DPCHDI-lcerna</t>
  </si>
  <si>
    <t>710-2018-PRODUCE/DGPCHDI</t>
  </si>
  <si>
    <t>Otorgar permiso de pesca al señor JOSÉ JESÚS CHAPILLIQUÉN PAZOS en calidad de armador socio de la COOPERATIVA PESQUERA JEHOVÁ ES MI PASTOR NADA ME FALTARÁ - LA TORTUGA PAITA, para operar la embarcación pesquera JESÚS MI REDENTOR de matrícula PT-26107-BM.</t>
  </si>
  <si>
    <t>056-2018-PRODUCE/DPCHDI-rhuertas</t>
  </si>
  <si>
    <t>711-2018-PRODUCE/DGPCHDI</t>
  </si>
  <si>
    <t>SANTOS AQUILINO QUEREVALÚ QUEREVALÚ</t>
  </si>
  <si>
    <t>Otorgar permiso de pesca al señor SANTOS AQUILINO QUEREVALÚ QUEREVALÚ en calidad de armador socio de la COOPERATIVA PESQUERA JEHOVÁ ES MI PASTOR NADA ME FALTARÁ - LA TORTUGA PAITA, para operar la embarcación pesquera LA VOLUNTAD DE DIOS de matrícula PT-41186-BM.</t>
  </si>
  <si>
    <t>123-2018-PRODUCE/DPCHDI-lcerna</t>
  </si>
  <si>
    <t>712-2018-PRODUCE/DGPCHDI</t>
  </si>
  <si>
    <t>Otorgar permiso de pesca al señor JOSÉ JESÚS CHAPILLIQUÉN PAZOS en calidad de armador socio de la COOPERATIVA PESQUERA JEHOVÁ ES MI PASTOR NADA ME FALTARÁ - LA TORTUGA PAITA, para operar la embarcación pesquera JEHOVÁ DIOS DE PACTOS de matrícula PT-30170-BM.</t>
  </si>
  <si>
    <t>080-2018-PRODUCE/DPCHDI-lcerna</t>
  </si>
  <si>
    <t>713-2018-PRODUCE/DGPCHDI</t>
  </si>
  <si>
    <t>JOSÉ GILBERTO NUNURA QUEREVALÚ</t>
  </si>
  <si>
    <t>Otorgar permiso de pesca al señor JOSÉ GILBERTO NUNURA QUEREVALÚ en calidad de armador socio de la COOPERATIVA PESQUERA JEHOVÁ ES MI PASTOR NADA ME FALTARÁ - LA TORTUGA PAITA, para operar la embarcación pesquera CRISTO PRÍNCIPE DE PAZ 2 de matrícula PT-51263-BM.</t>
  </si>
  <si>
    <t>099-2018-PRODUCE/DPCHDI-lcerna</t>
  </si>
  <si>
    <t>714-2018-PRODUCE/DGPCHDI</t>
  </si>
  <si>
    <t>REY CRESCENCIO PANTA QUEREVALÚ</t>
  </si>
  <si>
    <t>Otorgar permiso de pesca al señor REY CRESCENCIO PANTA QUEREVALÚ en calidad de armador socio de la COOPERATIVA PESQUERA JEHOVÁ ES MI PASTOR NADA ME FALTARÁ - LA TORTUGA PAITA, para operar la embarcación pesquera MANÁ DEL CORDERO de matrícula PT-40439-BM.</t>
  </si>
  <si>
    <t>064-2018-PRODUCE/DPCHDI-mchacon</t>
  </si>
  <si>
    <t>715-2018-PRODUCE/DGPCHDI</t>
  </si>
  <si>
    <t>RONALD RAUL NUNURA QUEREVALÚ</t>
  </si>
  <si>
    <t>Otorgar permiso de pesca al señor RONALD RAUL NUNURA QUEREVALÚ en calidad de armador socio de la COOPERATIVA PESQUERA JEHOVÁ ES MI PASTOR NADA ME FALTARÁ - LA TORTUGA PAITA, para operar la embarcación pesquera JESÚS ES MI FORTALEZA V de matrícula TA-30844-BM.</t>
  </si>
  <si>
    <t>030-2018-PRODUCE/DGPCHDI-lperiche</t>
  </si>
  <si>
    <t>716-2018-PRODUCE/DGPCHDI</t>
  </si>
  <si>
    <t>SANTOS QUEREVALÚ CHAPILLIQUEN</t>
  </si>
  <si>
    <t>Otorgar permiso de pesca al señor SANTOS QUEREVALÚ CHAPILLIQUEN en calidad de armador socio de la COOPERATIVA PESQUERA JEHOVÁ ES MI PASTOR NADA ME FALTARÁ - LA TORTUGA PAITA, para operar la embarcación pesquera BENDÍCEME MADRE QUERIDA de matrícula PT-32592-BM.</t>
  </si>
  <si>
    <t>063-2018-PRODUCE/DPCHDI-mchacon</t>
  </si>
  <si>
    <t>717-2018-PRODUCE/DGPCHDI</t>
  </si>
  <si>
    <t>SANDRA PAOLA QUEREVALÚ PANTA</t>
  </si>
  <si>
    <t>Otorgar permiso de pesca a la señora SANDRA PAOLA QUEREVALÚ PANTA en calidad de armadora socia de la COOPERATIVA PESQUERA JEHOVÁ ES MI PASTOR NADA ME FALTARÁ - LA TORTUGA PAITA, para operar la embarcación pesquera JESÚS ES MI FORTALEZA 2 de matrícula PT-50922-BM.</t>
  </si>
  <si>
    <t>029-2018-PRODUCE/DGPCHDI-lperiche</t>
  </si>
  <si>
    <t>718-2018-PRODUCE/DGPCHDI</t>
  </si>
  <si>
    <t>SANTOS PEDRO QUEREVALÚ PANTA</t>
  </si>
  <si>
    <t>Otorgar permiso de pesca a la señora SANTOS PEDRO QUEREVALÚ PANTA en calidad de armador socio de la COOPERATIVA PESQUERA JEHOVÁ ES MI PASTOR NADA ME FALTARÁ - LA TORTUGA PAITA, para operar la embarcación pesquera POR AMOR AL SEÑOR de matrícula TA-32922-BM.</t>
  </si>
  <si>
    <t>057-2018-PRODUCE/DGPCHDI-lperiche</t>
  </si>
  <si>
    <t>719-2018-PRODUCE/DGPCHDI</t>
  </si>
  <si>
    <t>CARMEN VITE PAZO</t>
  </si>
  <si>
    <t>Otorgar permiso de pesca al señor CARMEN VITE PAZO en calidad de armador socio de la COOPERATIVA PESQUERA JEHOVÁ ES MI PASTOR NADA ME FALTARÁ - LA TORTUGA PAITA, para operar la embarcación pesquera JIREH de matrícula PT-26078-BM.</t>
  </si>
  <si>
    <t>132-2018-PRODUCE/DPCHDI-lcerna</t>
  </si>
  <si>
    <t>720-2018-PRODUCE/DGPCHDI</t>
  </si>
  <si>
    <t>GILMAR HERNÁN JIMÉNEZ RIVERA</t>
  </si>
  <si>
    <t>Otorgar permiso de pesca al señor GILMAR HERNÁN JIMÉNEZ RIVERA en calidad de armador socio de la COOPERATIVA PESQUERA JEHOVÁ ES MI PASTOR NADA ME FALTARÁ - LA TORTUGA PAITA, para operar la embarcación pesquera MI ROSELIA de matrícula TA-36890-BM.</t>
  </si>
  <si>
    <t>034-2018-PRODUCE/DGPCHDI-lperiche</t>
  </si>
  <si>
    <t>721-2018-PRODUCE/DGPCHDI</t>
  </si>
  <si>
    <t>SANTOS ALEJANDRO QUEREVALÚ PANTA</t>
  </si>
  <si>
    <t>Otorgar permiso de pesca al señor SANTOS ALEJANDRO QUEREVALÚ PANTA en calidad de armador socio de la COOPERATIVA PESQUERA JEHOVÁ ES MI PASTOR NADA ME FALTARÁ - LA TORTUGA PAITA, para operar la embarcación pesquera JESÚS EN EL JORDÁN de matrícula PT-26109-BM.</t>
  </si>
  <si>
    <t>003-2018-PRODUCE/DGPCHDI-lperiche</t>
  </si>
  <si>
    <t>722-2018-PRODUCE/DGPCHDI</t>
  </si>
  <si>
    <t>EDILBERTO ÁLVAREZ QUEREVALÚ</t>
  </si>
  <si>
    <t>Otorgar permiso de pesca al señor EDILBERTO ÁLVAREZ QUEREVALÚ en calidad de armador socio de la COOPERATIVA PESQUERA JEHOVÁ ES MI PASTOR NADA ME FALTARÁ - LA TORTUGA PAITA, para operar la embarcación pesquera AMOR DE MADRE III de matrícula PT-43135-BM.</t>
  </si>
  <si>
    <t>062-2018-PRODUCE/DPCHDI-mchacon</t>
  </si>
  <si>
    <t>723-2018-PRODUCE/DGPCHDI</t>
  </si>
  <si>
    <t>BERNARDINO PUESCAS ÁLVAREZ</t>
  </si>
  <si>
    <t>Otorgar permiso de pesca al señor BERNARDINO PUESCAS ÁLVAREZ en calidad de armador socio de la COOPERATIVA PESQUERA JEHOVÁ ES MI PASTOR NADA ME FALTARÁ - LA TORTUGA PAITA, para operar la embarcación pesquera JESÚS EL BUEN PASTOR de matrícula PT-37661-BM.</t>
  </si>
  <si>
    <t>028-2018-PRODUCE/DGPCHDI-lperiche</t>
  </si>
  <si>
    <t>724-2018-PRODUCE/DGPCHDI</t>
  </si>
  <si>
    <t>VÍCTOR PANTA TEMOCHE</t>
  </si>
  <si>
    <t>Otorgar permiso de pesca al señor VÍCTOR PANTA TEMOCHE en calidad de armador socio de la COOPERATIVA PESQUERA JEHOVÁ ES MI PASTOR NADA ME FALTARÁ - LA TORTUGA PAITA, para operar la embarcación pesquera KATIKA de matrícula PT-41378-BM.</t>
  </si>
  <si>
    <t>033-2018-PRODUCE/DGPCHDI-lperiche</t>
  </si>
  <si>
    <t>725-2018-PRODUCE/DGPCHDI</t>
  </si>
  <si>
    <t>SANTOS ÁLVAREZ QUEREVALÚ</t>
  </si>
  <si>
    <t>Otorgar permiso de pesca al señor SANTOS ÁLVAREZ QUEREVALÚ en calidad de armador socio de la COOPERATIVA PESQUERA JEHOVÁ ES MI PASTOR NADA ME FALTARÁ - LA TORTUGA PAITA, para operar la embarcación pesquera EL DIOS DE LA VICTORIA de matrícula PT-26036-BM.</t>
  </si>
  <si>
    <t>126-2018-PRODUCE/DPCHDI-lcerna</t>
  </si>
  <si>
    <t>726-2018-PRODUCE/DGPCHDI</t>
  </si>
  <si>
    <t>JUAN BAUTISTA FIESTAS PAZO</t>
  </si>
  <si>
    <t xml:space="preserve">Otorgar permiso de pesca al señor JUAN BAUTISTA FIESTAS PAZO en calidad de armador socio de la COOPERATIVA PESQUERA JEHOVÁ ES MI PASTOR NADA ME FALTARÁ - LA TORTUGA PAITA, para operar la embarcación pesquera JESÚS MI FIEL AMIGO de matrícula PT-41374-BM. </t>
  </si>
  <si>
    <t>138-2018-PRODUCE/DPCHDI-lcerna</t>
  </si>
  <si>
    <t>727-2018-PRODUCE/DGPCHDI</t>
  </si>
  <si>
    <t>SANTOS GILBERTO VILLEGAS NUNURA</t>
  </si>
  <si>
    <t>Otorgar permiso de pesca al señor SANTOS GILBERTO VILLEGAS NUNURA en calidad de armador socio de la COOPERATIVA PESQUERA JEHOVÁ ES MI PASTOR NADA ME FALTARÁ - LA TORTUGA PAITA, para operar la embarcación pesquera JESÚS MI LIBERTADOR de matrícula PT-31419-BM.</t>
  </si>
  <si>
    <t>031-2018-PRODUCE/DGPCHDI-lperiche</t>
  </si>
  <si>
    <t>728-2018-PRODUCE/DGPCHDI</t>
  </si>
  <si>
    <t>ELMER ROLANDO QUEREVALÚ QUEREVALÚ</t>
  </si>
  <si>
    <t>Otorgar permiso de pesca al señor ELMER ROLANDO QUEREVALÚ QUEREVALÚ en calidad de armador socio de la COOPERATIVA PESQUERA JEHOVÁ ES MI PASTOR NADA ME FALTARÁ - LA TORTUGA PAITA, para operar la embarcación pesquera JOSÍAS de matrícula TA-24825-BM.</t>
  </si>
  <si>
    <t>136-2018-PRODUCE/DPCHDI-lcerna</t>
  </si>
  <si>
    <t>729-2018-PRODUCE/DGPCHDI</t>
  </si>
  <si>
    <t>JULIO PRADO QUEREVALÚ</t>
  </si>
  <si>
    <t>Otorgar permiso de pesca al señor JULIO PRADO QUEREVALÚ en calidad de armador socio de la COOPERATIVA PESQUERA JEHOVÁ ES MI PASTOR NADA ME FALTARÁ - LA TORTUGA PAITA, para operar la embarcación pesquera JESÚS MENSAJERO DE PAZ de matrícula PT-27979-BM.</t>
  </si>
  <si>
    <t>124-2018-PRODUCE/DPCHDI-lcerna</t>
  </si>
  <si>
    <t>730-2018-PRODUCE/DGPCHDI</t>
  </si>
  <si>
    <t>Otorgar permiso de pesca al señor LUIS FELIPE TIMANA GARCÍA en calidad de armador socio de la COOPERATIVA PESQUERA JEHOVÁ ES MI PASTOR NADA ME FALTARÁ - LA TORTUGA PAITA, para operar la embarcación pesquera FELIPE ANDRÉS de matrícula TA-33108-BM.</t>
  </si>
  <si>
    <t>080-2018-PRODUCE/DPCHDI-rhuertas</t>
  </si>
  <si>
    <t>731-2018-PRODUCE/DGPCHDI</t>
  </si>
  <si>
    <t>SANTOS MARTÍN QUEREVALÚ PAZO</t>
  </si>
  <si>
    <t>Otorgar permiso de pesca al señor SANTOS MARTÍN QUEREVALÚ PAZO en calidad de armador socio de la COOPERATIVA PESQUERA JEHOVÁ ES MI PASTOR NADA ME FALTARÁ - LA TORTUGA PAITA, para operar la embarcación pesquera DIOS TE GUÍE de matrícula PT-36447-BM.</t>
  </si>
  <si>
    <t>032-2018-PRODUCE/DGPCHDI-lperiche</t>
  </si>
  <si>
    <t>732-2018-PRODUCE/DGPCHDI</t>
  </si>
  <si>
    <t>SANTOS EDUARDO PANTA NUNURA</t>
  </si>
  <si>
    <t>Otorgar permiso de pesca al señor SANTOS EDUARDO PANTA NUNURA en calidad de armador socio de la COOPERATIVA PESQUERA JEHOVÁ ES MI PASTOR NADA ME FALTARÁ - LA TORTUGA PAITA, para operar la embarcación pesquera SIEMPRE EL PANUEL de matrícula TA-38546-BM.</t>
  </si>
  <si>
    <t>110-2018-PRODUCE/DPCHDI-lcerna</t>
  </si>
  <si>
    <t>733-2018-PRODUCE/DGPCHDI</t>
  </si>
  <si>
    <t>SANTOS GERÓNIMO FIESTAS PAZO</t>
  </si>
  <si>
    <t>Otorgar permiso de pesca al señor SANTOS GERÓNIMO FIESTAS PAZO en calidad de armador socio de la COOPERATIVA PESQUERA JEHOVÁ ES MI PASTOR NADA ME FALTARÁ - LA TORTUGA PAITA, para operar la embarcación pesquera JESÚS DIVINO MAESTRO de matrícula PT-42574-CM.</t>
  </si>
  <si>
    <t>054-2018-PRODUCE/DGPCHDI-lperiche</t>
  </si>
  <si>
    <t>734-2018-PRODUCE/DGPCHDI</t>
  </si>
  <si>
    <t>ROSA FLOR PANTA MARTÍNEZ</t>
  </si>
  <si>
    <t>Otorgar permiso de pesca a la señora ROSA FLOR PANTA MARTÍNEZ en calidad de armadora socia de la COOPERATIVA PESQUERA JEHOVÁ ES MI PASTOR NADA ME FALTARÁ - LA TORTUGA PAITA, para operar la embarcación pesquera KEVI 2 de matrícula PT-27696-BM.</t>
  </si>
  <si>
    <t>109-2018-PRODUCE/DPCHDI-lcerna</t>
  </si>
  <si>
    <t>735-2018-PRODUCE/DGPCHDI</t>
  </si>
  <si>
    <t>ROBERTO QUEREVALÚ ECHE</t>
  </si>
  <si>
    <t>Otorgar permiso de pesca al señor ROBERTO QUEREVALÚ ECHE en calidad de armador socio de la COOPERATIVA PESQUERA JEHOVÁ ES MI PASTOR NADA ME FALTARÁ - LA TORTUGA PAITA, para operar la embarcación pesquera JESÚS MARÍA de matrícula PT-50460-BM.</t>
  </si>
  <si>
    <t>108-2018-PRODUCE/DPCHDI-lcerna</t>
  </si>
  <si>
    <t>736-2018-PRODUCE/DGPCHDI</t>
  </si>
  <si>
    <t>GENARO PANTA FIESTAS</t>
  </si>
  <si>
    <t>Otorgar permiso de pesca al señor GENARO PANTA FIESTAS en calidad de armador socio de la COOPERATIVA PESQUERA JEHOVÁ ES MI PASTOR NADA ME FALTARÁ - LA TORTUGA PAITA, para operar la embarcación pesquera JESUCRISTO EL BUEN SAMARITANO de matrícula PT-38666-BM.</t>
  </si>
  <si>
    <t>107-2018-PRODUCE/DPCHDI-lcerna</t>
  </si>
  <si>
    <t>737-2018-PRODUCE/DGPCHDI</t>
  </si>
  <si>
    <t>JOSÉ SANTOS PAZO RUMICHE</t>
  </si>
  <si>
    <t>Otorgar permiso de pesca al señor JOSÉ SANTOS PAZO RUMICHE en calidad de armador socio de la COOPERATIVA PESQUERA JEHOVÁ ES MI PASTOR NADA ME FALTARÁ - LA TORTUGA PAITA, para operar la embarcación pesquera JHONY JOSÉ de matrícula PT-26096-BM.</t>
  </si>
  <si>
    <t>019-2018-PRODUCE/DGPCHDI-lperiche</t>
  </si>
  <si>
    <t>738-2018-PRODUCE/DGPCHDI</t>
  </si>
  <si>
    <t>Otorgar permiso de pesca al señor MANUEL ANTERO PAZO PAZO en calidad de armador socio de la COOPERATIVA PESQUERA JEHOVÁ ES MI PASTOR NADA ME FALTARÁ - LA TORTUGA PAITA, para operar la embarcación pesquera SIEMPRE ANTONY JAIR de matrícula PT-50993-BM.</t>
  </si>
  <si>
    <t>117-2018-PRODUCE/DPCHDI-lcerna</t>
  </si>
  <si>
    <t>739-2018-PRODUCE/DGPCHDI</t>
  </si>
  <si>
    <t>JIMMY PAZO JACINTO</t>
  </si>
  <si>
    <t>Otorgar permiso de pesca al señor JIMMY PAZO JACINTO en calidad de armador socio de la COOPERATIVA PESQUERA JEHOVÁ ES MI PASTOR NADA ME FALTARÁ - LA TORTUGA PAITA, para operar la embarcación pesquera YENNY MARCELA de matrícula TA-34985-BM.</t>
  </si>
  <si>
    <t>017-2018-PRODUCE/DGPCHDI-lperiche</t>
  </si>
  <si>
    <t>740-2018-PRODUCE/DGPCHDI</t>
  </si>
  <si>
    <t xml:space="preserve">Otorgar permiso de pesca al señor SANTOS MERCEDES QUEREVALÚ ECHE en calidad de armador socio de la COOPERATIVA PESQUERA JEHOVÁ ES MI PASTOR NADA ME FALTARÁ - LA TORTUGA PAITA, para operar la embarcación pesquera JESÚS MARÍA de matrícula PT-38619-BM.  </t>
  </si>
  <si>
    <t>113-2018-PRODUCE/DPCHDI-lcerna</t>
  </si>
  <si>
    <t>741-2018-PRODUCE/DGPCHDI</t>
  </si>
  <si>
    <t>MANUEL EXEQUIEL PAZO PAZO</t>
  </si>
  <si>
    <t>Otorgar permiso de pesca al señor MANUEL EXEQUIEL PAZO PAZO en calidad de armador socio de la COOPERATIVA PESQUERA JEHOVÁ ES MI PASTOR NADA ME FALTARÁ - LA TORTUGA PAITA, para operar la embarcación pesquera MARCELA FISHING de matrícula PT-03315-BM.</t>
  </si>
  <si>
    <t>00027-2018-PRODUCE/DGPCHDI-lperiche</t>
  </si>
  <si>
    <t>742-2018-PRODUCE/DGPCHDI</t>
  </si>
  <si>
    <t>JOSÉ MERCEDES PAZO JACINTO</t>
  </si>
  <si>
    <t>Otorgar permiso de pesca al señor JOSÉ MERCEDES PAZO JACINTO en calidad de armador socio de la COOPERATIVA PESQUERA JEHOVÁ ES MI PASTOR NADA ME FALTARÁ - LA TORTUGA PAITA, para operar la embarcación pesquera BENDICIÓN DE DIOS de matrícula TA-39430-BM.</t>
  </si>
  <si>
    <t>115-2018-PRODUCE/DPCHDI-lcerna</t>
  </si>
  <si>
    <t>743-2018-PRODUCE/DGPCHDI</t>
  </si>
  <si>
    <t>Otorgar permiso de pesca al señor MANUEL EXEQUIEL PAZO PAZO en calidad de armador socio de la COOPERATIVA PESQUERA JEHOVÁ ES MI PASTOR NADA ME FALTARÁ - LA TORTUGA PAITA, para operar la embarcación pesquera MARCELITA de matrícula PT-50924-BM.</t>
  </si>
  <si>
    <t>079-2018-PRODUCE/DPCHDI-rhuertas</t>
  </si>
  <si>
    <t>744-2018-PRODUCE/DGPCHDI</t>
  </si>
  <si>
    <t>LORENZO QUEREVALÚ PINGO</t>
  </si>
  <si>
    <t>Otorgar permiso de pesca al señor LORENZO QUEREVALÚ PINGO en calidad de armador socio de la COOPERATIVA PESQUERA JEHOVÁ ES MI PASTOR NADA ME FALTARÁ - LA TORTUGA PAITA, para operar la embarcación pesquera JOSELYN de matrícula TA-39808-BM.</t>
  </si>
  <si>
    <t>116-2018-PRODUCE/DPCHDI-lcerna</t>
  </si>
  <si>
    <t>745-2018-PRODUCE/DGPCHDI</t>
  </si>
  <si>
    <t>Otorgar permiso de pesca al señor MANUEL EXEQUIEL PAZO PAZO en calidad de armador socio de la COOPERATIVA PESQUERA JEHOVÁ ES MI PASTOR NADA ME FALTARÁ - LA TORTUGA PAITA, para operar la embarcación pesquera JENNY EDITA de matrícula PT-26117-BM.</t>
  </si>
  <si>
    <t>054-2018-PRODUCE/DPCHDI-mchacon</t>
  </si>
  <si>
    <t>746-2018-PRODUCE/DGPCHDI</t>
  </si>
  <si>
    <t>MANUEL ANTERO PAZO ÁLVAREZ</t>
  </si>
  <si>
    <t>Otorgar permiso de pesca al señor MANUEL ANTERO PAZO ÁLVAREZ en calidad de armador socio de la COOPERATIVA PESQUERA JEHOVÁ ES MI PASTOR NADA ME FALTARÁ - LA TORTUGA PAITA, para operar la embarcación pesquera ROSA MERCEDES de matrícula PT-50940-BM.</t>
  </si>
  <si>
    <t>747-2018-PRODUCE/DGPCHDI</t>
  </si>
  <si>
    <t>SANTOS GAVINA ÁLVAREZ QUEREVALÚ</t>
  </si>
  <si>
    <t>Otorgar permiso de pesca a la señora SANTOS GAVINA ÁLVAREZ QUEREVALÚ en calidad de armadora socia de la COOPERATIVA PESQUERA JEHOVÁ ES MI PASTOR NADA ME FALTARÁ - LA TORTUGA PAITA, para operar la embarcación pesquera DANIEL GENARO de matrícula PT-26030-BM.</t>
  </si>
  <si>
    <t>112-2018-PRODUCE/DPCHDI-lcerna</t>
  </si>
  <si>
    <t>748-2018-PRODUCE/DGPCHDI</t>
  </si>
  <si>
    <t>ELMER ANASTACIO PURIZACA PACHECO</t>
  </si>
  <si>
    <t>Otorgar permiso de pesca al señor ELMER ANASTACIO PURIZACA PACHECO en calidad de armador socio de la COOPERATIVA PESQUERA JEHOVÁ ES MI PASTOR NADA ME FALTARÁ - LA TORTUGA PAITA, para operar la embarcación pesquera DON GENARO de matrícula PT-25982-BM.</t>
  </si>
  <si>
    <t>065-2018-PRODUCE/DPCHDI-rhuertas</t>
  </si>
  <si>
    <t>749-2018-PRODUCE/DGPCHDI</t>
  </si>
  <si>
    <t>SANTOS RUFINO QUEREVALÚ PURIZACA</t>
  </si>
  <si>
    <t>Otorgar permiso de pesca al señor SANTOS RUFINO QUEREVALÚ PURIZACA en calidad de armador socio de la COOPERATIVA PESQUERA JEHOVÁ ES MI PASTOR NADA ME FALTARÁ - LA TORTUGA PAITA, para operar la embarcación pesquera JESÚS JEHOVÁ de matrícula PT-26056-BM.</t>
  </si>
  <si>
    <t>081-2018-PRODUCE/DPCHDI-rhuertas</t>
  </si>
  <si>
    <t>750-2018-PRODUCE/DGPCHDI</t>
  </si>
  <si>
    <t>DOMINGO GUSTAVO ÁLVAREZ QUEREVALÚ</t>
  </si>
  <si>
    <t>Otorgar permiso de pesca al señor DOMINGO GUSTAVO ÁLVAREZ QUEREVALÚ en calidad de armador socio de la COOPERATIVA PESQUERA JEHOVÁ ES MI PASTOR NADA ME FALTARÁ - LA TORTUGA PAITA, para operar la embarcación pesquera SIEMPRE DON BENACIO de matrícula PT-51085-BM.</t>
  </si>
  <si>
    <t>068-2018-PRODUCE/DPCHDI-mchacon</t>
  </si>
  <si>
    <t>751-2018-PRODUCE/DGPCHDI</t>
  </si>
  <si>
    <t>ANTERO MARINO FIESTAS ÁLVAREZ</t>
  </si>
  <si>
    <t>Otorgar permiso de pesca al señor ANTERO MARINO FIESTAS ÁLVAREZ en calidad de armador socio de la COOPERATIVA PESQUERA JEHOVÁ ES MI PASTOR NADA ME FALTARÁ - LA TORTUGA PAITA, para operar la embarcación pesquera AARON EDILSON de matrícula PT-51043-BM.</t>
  </si>
  <si>
    <t>111-2018-PRODUCE/DPCHDI-lcerna</t>
  </si>
  <si>
    <t>752-2018-PRODUCE/DGPCHDI</t>
  </si>
  <si>
    <t>SANTOS COSME ÁLVAREZ QUEREVALÚ</t>
  </si>
  <si>
    <t>Otorgar permiso de pesca al señor SANTOS COSME ÁLVAREZ QUEREVALÚ en calidad de armador socio de la COOPERATIVA PESQUERA JEHOVÁ ES MI PASTOR NADA ME FALTARÁ - LA TORTUGA PAITA, para operar la embarcación pesquera SIEMPRE CON EL PODER DE DIOS de matrícula PT-26092-BM.</t>
  </si>
  <si>
    <t>753-2018-PRODUCE/DGPCHDI</t>
  </si>
  <si>
    <t>MELITÓN PANTA TEMOCHE</t>
  </si>
  <si>
    <t>Otorgar permiso de pesca al señor MELITÓN PANTA TEMOCHE en calidad de armador socio de la COOPERATIVA PESQUERA JEHOVÁ ES MI PASTOR NADA ME FALTARÁ - LA TORTUGA PAITA, para operar la embarcación pesquera MILAGRO DE DIOS de matrícula PT-44118-CM.</t>
  </si>
  <si>
    <t>069-2018-PRODUCE/DPCHDI-mchacon</t>
  </si>
  <si>
    <t>754-2018-PRODUCE/DGPCHDI</t>
  </si>
  <si>
    <t>FÉLIX PAZO BELUPU</t>
  </si>
  <si>
    <t>Otorgar permiso de pesca al señor FÉLIX PAZO BELUPU en calidad de armador socio de la COOPERATIVA PESQUERA JEHOVÁ ES MI PASTOR NADA ME FALTARÁ - LA TORTUGA PAITA, para operar la embarcación pesquera MARÍA YESSENIA de matrícula PT-25985-BM.</t>
  </si>
  <si>
    <t>114-2018-PRODUCE/DPCHDI-lcerna</t>
  </si>
  <si>
    <t>755-2018-PRODUCE/DGPCHDI</t>
  </si>
  <si>
    <t>ARMANDO PAZO JACINTO</t>
  </si>
  <si>
    <t>Otorgar permiso de pesca al señor ARMANDO PAZO JACINTO en calidad de armador socio de la COOPERATIVA PESQUERA JEHOVÁ ES MI PASTOR NADA ME FALTARÁ - LA TORTUGA PAITA, para operar la embarcación pesquera SIEMPRE MARCELA de matrícula PT-43991-CM.</t>
  </si>
  <si>
    <t>104-2018-PRODUCE/DPCHDI-lcerna</t>
  </si>
  <si>
    <t>756-2018-PRODUCE/DGPCHDI</t>
  </si>
  <si>
    <t>WILLIAMS ADOLFO TEMOCHE ANTÓN</t>
  </si>
  <si>
    <t>Otorgar permiso de pesca al señor WILLIAMS ADOLFO TEMOCHE ANTÓN en calidad de armador socio de la COOPERATIVA PESQUERA JEHOVÁ ES MI PASTOR NADA ME FALTARÁ - LA TORTUGA PAITA, para operar la embarcación pesquera JOSÉ Y JUSTINA de matrícula PT-33362-BM.</t>
  </si>
  <si>
    <t>757-2018-PRODUCE/DGPCHDI</t>
  </si>
  <si>
    <t>NAZARIO ROBERTO PAZO PANTA</t>
  </si>
  <si>
    <t>Otorgar permiso de pesca al señor NAZARIO ROBERTO PAZO PANTA en calidad de armador socio de la COOPERATIVA PESQUERA JEHOVÁ ES MI PASTOR NADA ME FALTARÁ - LA TORTUGA PAITA, para operar la embarcación pesquera SIEMPRE ROSA ELVIRA de matrícula PT-41444-CM.</t>
  </si>
  <si>
    <t>758-2018-PRODUCE/DGPCHDI</t>
  </si>
  <si>
    <t>YOHANA PUESCAS ÁLVAREZ</t>
  </si>
  <si>
    <t>Otorgar permiso de pesca a la señora YOHANA PUESCAS ÁLVAREZ en calidad de armadora socia de la COOPERATIVA PESQUERA JEHOVÁ ES MI PASTOR NADA ME FALTARÁ - LA TORTUGA PAITA, para operar la embarcación pesquera DON ABELARDO de matrícula PT-51044-BM.</t>
  </si>
  <si>
    <t>078-2018-PRODUCE/DPCHDI-mchacon</t>
  </si>
  <si>
    <t>759-2018-PRODUCE/DGPCHDI</t>
  </si>
  <si>
    <t>JOSÉ FERNANDO QUEREVALÚ ECHE</t>
  </si>
  <si>
    <t>Otorgar permiso de pesca al señor JOSÉ FERNANDO QUEREVALÚ ECHE en calidad de armador socio de la COOPERATIVA PESQUERA JEHOVÁ ES MI PASTOR NADA ME FALTARÁ - LA TORTUGA PAITA, para operar la embarcación pesquera JESÚS LA VID VERDADERA de matrícula PT-40137-BM.</t>
  </si>
  <si>
    <t>073-2018-PRODUCE/DPCHDI-rhuertas</t>
  </si>
  <si>
    <t>760-2018-PRODUCE/DGPCHDI</t>
  </si>
  <si>
    <t>MAXIMILIANO FERNÁNDEZ PAICO</t>
  </si>
  <si>
    <t>Otorgar permiso de pesca al señor MAXIMILIANO FERNÁNDEZ PAICO en calidad de armador socio de la COOPERATIVA PESQUERA JEHOVÁ ES MI PASTOR NADA ME FALTARÁ - LA TORTUGA PAITA, para operar la embarcación pesquera EL BUEN PASTOR de matrícula PT-51535-BM.</t>
  </si>
  <si>
    <t>067-2018-PRODUCE/DPCHDI-rhuertas</t>
  </si>
  <si>
    <t>761-2018-PRODUCE/DGPCHDI</t>
  </si>
  <si>
    <t>ARMANDO FIESTAS ECHE</t>
  </si>
  <si>
    <t>Otorgar permiso de pesca al señor ARMANDO FIESTAS ECHE en calidad de armador socio de la COOPERATIVA PESQUERA JEHOVÁ ES MI PASTOR NADA ME FALTARÁ - LA TORTUGA PAITA, para operar la embarcación pesquera JESUCRISTO EL BUEN SAMARITANO de matrícula PT-26044-BM.</t>
  </si>
  <si>
    <t>762-2018-PRODUCE/DGPCHDI</t>
  </si>
  <si>
    <t>Otorgar permiso de pesca al señor JOSÉ FERNANDO QUEREVALÚ ECHE en calidad de armador socio de la COOPERATIVA PESQUERA JEHOVÁ ES MI PASTOR NADA ME FALTARÁ - LA TORTUGA PAITA, para operar la embarcación pesquera YESHUA HANASHIA de matrícula PT-51776-BM.</t>
  </si>
  <si>
    <t>080-2018-PRODUCE/DPCHDI-mchacon</t>
  </si>
  <si>
    <t>763-2018-PRODUCE/DGPCHDI</t>
  </si>
  <si>
    <t>MANUEL AUGUSTO QUEREVALÚ ÁLVAREZ</t>
  </si>
  <si>
    <t>Otorgar permiso de pesca al señor MANUEL AUGUSTO QUEREVALÚ ÁLVAREZ en calidad de armador socio de la COOPERATIVA PESQUERA JEHOVÁ ES MI PASTOR NADA ME FALTARÁ - LA TORTUGA PAITA, para operar la embarcación pesquera JESÚS LA VID VERDADERA de matrícula PT-26007-BM.</t>
  </si>
  <si>
    <t>070-2018-PRODUCE/DPCHDI-rhuertas</t>
  </si>
  <si>
    <t>764-2018-PRODUCE/DGPCHDI</t>
  </si>
  <si>
    <t>MANUEL JESUS QUERAVLU QUEREVALU</t>
  </si>
  <si>
    <t>Otorgar permiso de pesca a MANUEL JESUS QUERAVLU QUEREVALU en calidad de socio de la COOPERATIVA PESQUERA JEHOVA ES MI PASTOR NADA ME FALTARÁ - LA TORTUGA PAITA, para operar la embarcación pesquera MALVI KARINA de matrícula PT-43961-CM.</t>
  </si>
  <si>
    <t>077-2018-PRODUCE/DPCHDI-mchacon</t>
  </si>
  <si>
    <t>765-2018-PRODUCE/DGPCHDI</t>
  </si>
  <si>
    <t>SANTOS FELIX FIESTAS PANTA</t>
  </si>
  <si>
    <t>Otorgar permiso de pesca a SANTOS FELIX FIESTAS PANTA en calidad de socio de la COOPERATIVA PESQUERA JEHOVA ES MI PASTOR NADA ME FALTARÁ - LA TORTUGA PAITA, para operar la embarcación pesquera SIEMPRE MI MANUELITO de matrícula PT-26045-BM.</t>
  </si>
  <si>
    <t>069-2018-PRODUCE/DPCHDI-rhuertas</t>
  </si>
  <si>
    <t>766-2018-PRODUCE/DGPCHDI</t>
  </si>
  <si>
    <t>JUAN ALBERTO QUEREVALU RUMICHE</t>
  </si>
  <si>
    <t>Otorgar permiso de pesca a JUAN ALBERTO QUEREVALU RUMICHE en calidad de socio de la COOPERATIVA PESQUERA JEHOVA ES MI PASTOR NADA ME FALTARÁ - LA TORTUGA PAITA, para operar la embarcación pesquera PODEROSO ERES JEHOVA II de matrícula TA-41349-BM.</t>
  </si>
  <si>
    <t>767-2018-PRODUCE/DGPCHDI</t>
  </si>
  <si>
    <t>Otorgar permiso de pesca a SANTOS FELIX FIESTAS PANTA en calidad de socio de la COOPERATIVA PESQUERA JEHOVA ES MI PASTOR NADA ME FALTARÁ - LA TORTUGA PAITA, para operar la embarcación pesquera MANUELITO III de matrícula PT-38736-BM.</t>
  </si>
  <si>
    <t>082-2018-PRODUCE/DPCHDI-mchacon</t>
  </si>
  <si>
    <t>768-2018-PRODUCE/DGPCHDI</t>
  </si>
  <si>
    <t>ASUNCION JUAREZ TIMANA</t>
  </si>
  <si>
    <t>Otorgar permiso de pesca al señor ASUNCION JUAREZ TIMANA en calidad de armador socio de la COOPERATIVA PESQUERA JEHOVÁ ES MI PASTOR NADA ME FALTARÁ - LA TORTUGA PAITA, para operar la embarcación pesquera JESÚS ESTRELLA DIVINA de matrícula ZS-38930-BM.</t>
  </si>
  <si>
    <t>769-2018-PRODUCE/DGPCHDI</t>
  </si>
  <si>
    <t>ASUNCIÓN JUÁREZ TIMANA</t>
  </si>
  <si>
    <t>Otorgar permiso de pesca al señor ASUNCIÓN JUÁREZ TIMANA en calidad de armador socio de la COOPERATIVA PESQUERA JEHOVÁ ES MI PASTOR NADA ME FALTARÁ - LA TORTUGA PAITA, para operar la embarcación pesquera JESÚS ESTRELLA DIVINA de matrícula PT-17736-BM y 2.72 de arqueo bruto, en la extracción de los recursos Calamar Gigante o Pota y Perico.</t>
  </si>
  <si>
    <t>081-2018-PRODUCE/DPCHDI-mchacon</t>
  </si>
  <si>
    <t>770-2018-PRODUCE/DGPCHDI</t>
  </si>
  <si>
    <t>SEGUNDO GABRIEL NOLASCO FLORES</t>
  </si>
  <si>
    <t>Otorgar permiso de pesca al señor SEGUNDO GABRIEL NOLASCO FLORES en calidad de armador socio de la COOPERATIVA PESQUERA JEHOVÁ ES MI PASTOR NADA ME FALTARÁ - LA TORTUGA PAITA, para operar la embarcación pesquera JESUCRISTO ES REAL de matrícula PT-50892-BM y 06.48 de arqueo bruto, en la extracción de los recursos Calamar Gigante o Pota y Perico.</t>
  </si>
  <si>
    <t>066-2018-PRODUCE/DPCHDI-rhuertas</t>
  </si>
  <si>
    <t>771-2018-PRODUCE/DGPCHDI</t>
  </si>
  <si>
    <t>LEONIDAS LUCIANO PANTA FIESTAS</t>
  </si>
  <si>
    <t>Otorgar permiso de pesca al señor LEONIDAS LUCIANO PANTA FIESTAS en calidad de armador socio de la COOPERATIVA PESQUERA JEHOVÁ ES MI PASTOR NADA ME FALTARÁ - LA TORTUGA PAITA, para operar la embarcación pesquera BENDICION DE JEHOVA de matrícula PT-23626-BM.</t>
  </si>
  <si>
    <t>091-2018-PRODUCE/DPCHDI-rhuertas</t>
  </si>
  <si>
    <t>772-2018-PRODUCE/DGPCHDI</t>
  </si>
  <si>
    <t>GENARO ARCADIO PURIZACA PACHECO</t>
  </si>
  <si>
    <t>Otorgar permiso de pesca al señor GENARO ARCADIO PURIZACA PACHECO en calidad de armador socio de la COOPERATIVA PESQUERA JEHOVÁ ES MI PASTOR NADA ME FALTARÁ - LA TORTUGA PAITA, para operar la embarcación pesquera DON GENARO de matrícula PT-40106-BM.</t>
  </si>
  <si>
    <t>064-2018-PRODUCE/DPCHDI-rhuertas</t>
  </si>
  <si>
    <t>773-2018-PRODUCE/DGPCHDI</t>
  </si>
  <si>
    <t>JUAN JACINTO ALVAREZ</t>
  </si>
  <si>
    <t>Otorgar permiso de pesca al señor JUAN JACINTO ALVAREZ en calidad de armador socio de la COOPERATIVA PESQUERA JEHOVÁ ES MI PASTOR NADA ME FALTARÁ - LA TORTUGA PAITA, para operar la embarcación pesquera JUANA MIRIAN de matrícula TA-37108-BM.</t>
  </si>
  <si>
    <t>087-2018-PRODUCE/DPCHDI-rhuertas</t>
  </si>
  <si>
    <t>774-2018-PRODUCE/DGPCHDI</t>
  </si>
  <si>
    <t>GERARDO JIMENES LIVIA</t>
  </si>
  <si>
    <t>Otorgar permiso de pesca al señor GERARDO JIMENES LIVIA en calidad de armador socio de la COOPERATIVA PESQUERA JEHOVÁ ES MI PASTOR NADA ME FALTARÁ - LA TORTUGA PAITA, para operar la embarcación pesquera SAN PEDRO de matrícula PT-05099-BM</t>
  </si>
  <si>
    <t>063-2018-PRODUCE/DPCHDI-rhuertas</t>
  </si>
  <si>
    <t>775-2018-PRODUCE/DGPCHDI</t>
  </si>
  <si>
    <t>Otorgar permiso de pesca al señor JUAN JACINTO ALVAREZ en calidad de armador socio de la COOPERATIVA PESQUERA JEHOVÁ ES MI PASTOR NADA ME FALTARÁ - LA TORTUGA PAITA, para operar la embarcación pesquera JUANA ELVIRA de matrícula PT-23705-BM</t>
  </si>
  <si>
    <t>085-2018-PRODUCE/DPCHDI-rhuertas</t>
  </si>
  <si>
    <t>776-2018-PRODUCE/DGPCHDI</t>
  </si>
  <si>
    <t>GERARDO JIMENEZ LEIVA</t>
  </si>
  <si>
    <t>Otorgar permiso de pesca al señor GERARDO JIMENEZ LEIVA en calidad de armador socio de la COOPERATIVA PESQUERA JEHOVÁ ES MI PASTOR NADA ME FALTARÁ - LA TORTUGA PAITA, para operar la embarcación pesquera DON GERARDO 2 de matrícula CO-35212-BM</t>
  </si>
  <si>
    <t>777-2018-PRODUCE/DGPCHDI</t>
  </si>
  <si>
    <t>FAUSTO CRISPULO FIESTAS RUMICHE</t>
  </si>
  <si>
    <t>Otorgar permiso de pesca al señor FAUSTO CRISPULO FIESTAS RUMICHE en calidad de armador socio de la COOPERATIVA PESQUERA JEHOVÁ ES MI PASTOR NADA ME FALTARÁ - LA TORTUGA PAITA, para operar la embarcación pesquera CORDERO DE DIOS de matrícula PT-38879-BM</t>
  </si>
  <si>
    <t>083-2018-PRODUCE/DPCHDI-mchacon</t>
  </si>
  <si>
    <t>778-2018-PRODUCE/DGPCHDI</t>
  </si>
  <si>
    <t>Otorgar permiso de pesca al señor FAUSTO CRISPULO FIESTAS RUMICHE en calidad de armador socio de la COOPERATIVA PESQUERA JEHOVÁ ES MI PASTOR NADA ME FALTARÁ - LA TORTUGA PAITA, para operar la embarcación pesquera NIÑO DEL MILAGRO de matrícula PT-21991-BM</t>
  </si>
  <si>
    <t>073-2018-PRODUCE/DPCHDI-mchacon</t>
  </si>
  <si>
    <t>779-2018-PRODUCE/DGPCHDI</t>
  </si>
  <si>
    <t>JUAN SANTOS QUEREVALU QUEREVALU</t>
  </si>
  <si>
    <t>Otorgar permiso de pesca al señor JUAN SANTOS QUEREVALU QUEREVALU en calidad de armador socio de la COOPERATIVA PESQUERA JEHOVÁ ES MI PASTOR NADA ME FALTARÁ - LA TORTUGA PAITA, para operar la embarcación pesquera ARCA DE NOE de matrícula PT-44059-CM</t>
  </si>
  <si>
    <t>061-2018-PRODUCE/DPCHDI-rhuertas</t>
  </si>
  <si>
    <t>780-2018-PRODUCE/DGPCHDI</t>
  </si>
  <si>
    <t>VICENTE SANTOS QUEREVALU PURIZACA</t>
  </si>
  <si>
    <t>Otorgar permiso de pesca al señor VICENTE SANTOS QUEREVALU PURIZACA en calidad de armador socio de la COOPERATIVA PESQUERA JEHOVÁ ES MI PASTOR NADA ME FALTARÁ - LA TORTUGA PAITA, para operar la embarcación pesquera JEHOVA EL GRAN YO SOY de matrícula TA-35686-BM</t>
  </si>
  <si>
    <t>00072-2018-PRODUCE/DPCHDI-mchacon</t>
  </si>
  <si>
    <t>781-2018-PRODUCE/DGPCHDI</t>
  </si>
  <si>
    <t>Otorgar permiso de pesca al señor JUAN SANTOS QUEREVALU QUEREVALU en calidad de armador socio de la COOPERATIVA PESQUERA JEHOVÁ ES MI PASTOR NADA ME FALTARÁ - LA TORTUGA PAITA, para operar la embarcación pesquera ARCA DE NOE de matrícula PT-44155-CM</t>
  </si>
  <si>
    <t>059-2018-PRODUCE/DPCHDI-rhuertas</t>
  </si>
  <si>
    <t>782-2018-PRODUCE/DGPCHDI</t>
  </si>
  <si>
    <t>Otorgar permiso de pesca al señor VICENTE SANTOS QUEREVALU PURIZACA en calidad de armador socio de la COOPERATIVA PESQUERA JEHOVÁ ES MI PASTOR NADA ME FALTARÁ - LA TORTUGA PAITA, para operar la embarcación pesquera JUANA VALERIA de matrícula PT-26052-BM</t>
  </si>
  <si>
    <t>783-2018-PRODUCE/DGPCHDI</t>
  </si>
  <si>
    <t>VICENTE SANTOS QUEREVALÚ PURIZACA</t>
  </si>
  <si>
    <t>Otorgar permiso de pesca al señor VICENTE SANTOS QUEREVALÚ PURIZACA en calidad de armador socio de la COOPERATIVA PESQUERA JEHOVÁ ES MI PASTOR NADA ME FALTARÁ - LA TORTUGA PAITA, para operar la embarcación pesquera JEHOVÁ EL GRAN YO SOY II de matrícula PT-40155-BM.</t>
  </si>
  <si>
    <t>088-2018-PRODUCE/DPCHDI-rhuertas</t>
  </si>
  <si>
    <t>784-2018-PRODUCE/DGPCHDI</t>
  </si>
  <si>
    <t>JUAN SANTOS QUEREVALÚ QUEREVALÚ</t>
  </si>
  <si>
    <t>Otorgar permiso de pesca al señor JUAN SANTOS QUEREVALÚ QUEREVALÚ en calidad de armador socio de la COOPERATIVA PESQUERA JEHOVÁ ES MI PASTOR NADA ME FALTARÁ - LA TORTUGA PAITA, para operar la embarcación pesquera ARCA DE NOÉ de matrícula PT-32740-BM.</t>
  </si>
  <si>
    <t>058-2018-PRODUCE/DPCHDI-rhuertas</t>
  </si>
  <si>
    <t>785-2018-PRODUCE/DGPCHDI</t>
  </si>
  <si>
    <t>CARLOS ANDRÉS SALDAÑA QUEREVALÚ</t>
  </si>
  <si>
    <t>Otorgar permiso de pesca al señor CARLOS ANDRÉS SALDAÑA QUEREVALÚ en calidad de armador socio de la COOPERATIVA PESQUERA JEHOVÁ ES MI PASTOR NADA ME FALTARÁ - LA TORTUGA PAITA, para operar la embarcación pesquera ELI-YA II de matrícula PT-50974-BM.</t>
  </si>
  <si>
    <t>015-2018-PRODUCE/DGPCHDI-lperiche</t>
  </si>
  <si>
    <t>786-2018-PRODUCE/DGPCHDI</t>
  </si>
  <si>
    <t>Otorgar permiso de pesca al señor JOSÉ GILBERTO NUNURA QUEREVALÚ en calidad de armador socio de la COOPERATIVA PESQUERA JEHOVÁ ES MI PASTOR NADA ME FALTARÁ - LA TORTUGA PAITA, para operar la embarcación pesquera CRISTO PRÍNCIPE DE PAZ de matrícula PT-41258-CM.</t>
  </si>
  <si>
    <t>070-2018-PRODUCE/DPCHDI-mchacon</t>
  </si>
  <si>
    <t>787-2018-PRODUCE/DGPCHDI</t>
  </si>
  <si>
    <t>MANUEL TEODORO QUEREVALÚ PAZO</t>
  </si>
  <si>
    <t>Otorgar permiso de pesca al señor MANUEL TEODORO QUEREVALÚ PAZO en calidad de armador socio de la COOPERATIVA PESQUERA JEHOVÁ ES MI PASTOR NADA ME FALTARÁ - LA TORTUGA PAITA, para operar la embarcación pesquera EL CORDERO DE DIOS de matrícula PT-41959-BM.</t>
  </si>
  <si>
    <t>084-2018-PRODUCE/DPCHDI-rhuertas</t>
  </si>
  <si>
    <t>788-2018-PRODUCE/DGPCHDI</t>
  </si>
  <si>
    <t>PABLO ECHE ÁLVAREZ</t>
  </si>
  <si>
    <t>Otorgar permiso de pesca al señor PABLO ECHE ÁLVAREZ en calidad de armador socio de la COOPERATIVA PESQUERA JEHOVÁ ES MI PASTOR NADA ME FALTARÁ - LA TORTUGA PAITA, para operar la embarcación pesquera MILAGRO DE LA LUZ VICTORIA de matrícula PT-37150-BM.</t>
  </si>
  <si>
    <t>075-2018-PRODUCE/DPCHDI-lcerna</t>
  </si>
  <si>
    <t>789-2018-PRODUCE/DGPCHDI</t>
  </si>
  <si>
    <t>JOSÉ ALBERTO ECHE QUEREVALÚ</t>
  </si>
  <si>
    <t>Otorgar permiso de pesca al señor JOSÉ ALBERTO ECHE QUEREVALÚ en calidad de armador socio de la COOPERATIVA PESQUERA JEHOVÁ ES MI PASTOR NADA ME FALTARÁ - LA TORTUGA PAITA, para operar la embarcación pesquera JESÚS ES MI GUÍA de matrícula PT-38859-BM.</t>
  </si>
  <si>
    <t>085-2018-PRODUCE/DPCHDI-mchacon</t>
  </si>
  <si>
    <t>790-2018-PRODUCE/DGPCHDI</t>
  </si>
  <si>
    <t>EDWIN MARTÍNEZ PAZOS</t>
  </si>
  <si>
    <t>Otorgar permiso de pesca al señor EDWIN MARTÍNEZ PAZOS en calidad de armador socio de la COOPERATIVA PESQUERA JEHOVÁ ES MI PASTOR NADA ME FALTARÁ - LA TORTUGA PAITA, para operar la embarcación pesquera SIEMPRE BENDICIÓN DE DIOS de matrícula PT-40077-BM.</t>
  </si>
  <si>
    <t>086-2018-PRODUCE/DPCHDI-mchacon</t>
  </si>
  <si>
    <t>791-2018-PRODUCE/DGPCHDI</t>
  </si>
  <si>
    <t>REY RONALD QUEREVALÚ ÁLVAREZ</t>
  </si>
  <si>
    <t>Otorgar permiso de pesca al señor REY RONALD QUEREVALÚ ÁLVAREZ en calidad de armador socio de la COOPERATIVA PESQUERA JEHOVÁ ES MI PASTOR NADA ME FALTARÁ - LA TORTUGA PAITA, para operar la embarcación pesquera SIEMPRE MI MARGARITA de matrícula PT-40089-BM.</t>
  </si>
  <si>
    <t>792-2018-PRODUCE/DGPCHDI</t>
  </si>
  <si>
    <t>PATRICIO QUEREVALÚ ÁLVAREZ</t>
  </si>
  <si>
    <t>Otorgar permiso de pesca al señor PATRICIO QUEREVALÚ ÁLVAREZ en calidad de armador socio de la COOPERATIVA PESQUERA JEHOVÁ ES MI PASTOR NADA ME FALTARÁ - LA TORTUGA PAITA, para operar la embarcación pesquera ABALINDO de matrícula PT-51775-BM.</t>
  </si>
  <si>
    <t>075-2018-PRODUCE/DPCHDI-mchacon</t>
  </si>
  <si>
    <t>793-2018-PRODUCE/DGPCHDI</t>
  </si>
  <si>
    <t>Otorgar permiso de pesca al señor PATRICIO QUEREVALÚ ÁLVAREZ en calidad de armador socio de la COOPERATIVA PESQUERA JEHOVÁ ES MI PASTOR NADA ME FALTARÁ - LA TORTUGA PAITA, para operar la embarcación pesquera MI MARGARITA de matrícula PT-44048-BM.</t>
  </si>
  <si>
    <t>056-2018-PRODUCE/DGPCHDI-lperiche</t>
  </si>
  <si>
    <t>794-2018-PRODUCE/DGPCHDI</t>
  </si>
  <si>
    <t>CLEMENTE PANTA ÁLVAREZ</t>
  </si>
  <si>
    <t>Otorgar permiso de pesca al señor CLEMENTE PANTA ÁLVAREZ en calidad de armador socio de la COOPERATIVA PESQUERA JEHOVÁ ES MI PASTOR NADA ME FALTARÁ - LA TORTUGA PAITA, para operar la embarcación pesquera ÉXITO DE JEHOVÁ II de matrícula PT-40103-BM.</t>
  </si>
  <si>
    <t>055-2018-PRODUCE/DGPCHDI-lperiche</t>
  </si>
  <si>
    <t>795-2018-PRODUCE/DGPCHDI</t>
  </si>
  <si>
    <t>Otorgar permiso de pesca al señor CLEMENTE PANTA ÁLVAREZ en calidad de armador socio de la COOPERATIVA PESQUERA JEHOVÁ ES MI PASTOR NADA ME FALTARÁ - LA TORTUGA PAITA, para operar la embarcación pesquera CRISTO LA LUZ DEL MUNDO de matrícula PT-26126-BM.</t>
  </si>
  <si>
    <t>090-2018-PRODUCE/DPCHDI-rhuertas</t>
  </si>
  <si>
    <t>796-2018-PRODUCE/DGPCHDI</t>
  </si>
  <si>
    <t>Otorgar permiso de pesca al señor CLEMENTE PANTA ÁLVAREZ en calidad de armador socio de la COOPERATIVA PESQUERA JEHOVÁ ES MI PASTOR NADA ME FALTARÁ - LA TORTUGA PAITA, para operar la embarcación pesquera INGRID II de matrícula ZS-39126--BM.</t>
  </si>
  <si>
    <t>092-2018-PRODUCE/DPCHDI-rhuertas</t>
  </si>
  <si>
    <t>797-2018-PRODUCE/DGPCHDI</t>
  </si>
  <si>
    <t>ELMER QUEREVALÚ ECHE</t>
  </si>
  <si>
    <t>Otorgar permiso de pesca al señor ELMER QUEREVALÚ ECHE en calidad de armador socio de la COOPERATIVA PESQUERA JEHOVÁ ES MI PASTOR NADA ME FALTARÁ - LA TORTUGA PAITA, para operar la embarcación pesquera JESÚS EN EL MAR de matrícula ZS-39864-BM.</t>
  </si>
  <si>
    <t>076-2018-PRODUCE/DPCHDI-lcerna</t>
  </si>
  <si>
    <t>798-2018-PRODUCE/DGPCHDI</t>
  </si>
  <si>
    <t>ZACARÍAS QUEREVALÚ JULCA</t>
  </si>
  <si>
    <t>Otorgar permiso de pesca al señor ZACARÍAS QUEREVALÚ JULCA en calidad de armador socio de la COOPERATIVA PESQUERA JEHOVÁ ES MI PASTOR NADA ME FALTARÁ - LA TORTUGA PAITA, para operar la embarcación pesquera MARÍA INÉS de matrícula PT-24369-BM.</t>
  </si>
  <si>
    <t>076-2018-PRODUCE/DPCHDI-mchacon</t>
  </si>
  <si>
    <t>799-2018-PRODUCE/DGPCHDI</t>
  </si>
  <si>
    <t>FELIX AUGUSTO QUEREVALÚ QUEREVALÚ</t>
  </si>
  <si>
    <t>Otorgar permiso de pesca al señor FELIX AUGUSTO QUEREVALÚ QUEREVALÚ en calidad de armador socio de la COOPERATIVA PESQUERA JEHOVÁ ES MI PASTOR NADA ME FALTARÁ - LA TORTUGA PAITA, para operar la embarcación pesquera MALVI KARINA de matrícula PT-23699-BM.</t>
  </si>
  <si>
    <t>087-2018-PRODUCE/DPCHDI-mchacon</t>
  </si>
  <si>
    <t>800-2018-PRODUCE/DGPCHDI</t>
  </si>
  <si>
    <t>EMILIO RUMICHE PURIZACA</t>
  </si>
  <si>
    <t>Otorgar permiso de pesca al señor EMILIO RUMICHE PURIZACA en calidad de armador socio de la COOPERATIVA PESQUERA JEHOVÁ REY DE REYES LA ISLILLA PAITA, para operar la embarcación pesquera JESÚS EL GALILEO de matrícula TA-36971-BM.</t>
  </si>
  <si>
    <t>090-2018-PRODUCE/DPCHDI-mchacon</t>
  </si>
  <si>
    <t>801-2018-PRODUCE/DGPCHDI</t>
  </si>
  <si>
    <t>Otorgar permiso de pesca al señor SANTOS OSWALDO PURIZACA FIESTAS en calidad de armador socio de la COOPERATIVA PESQUERA JEHOVÁ REY DE REYES LA ISLILLA PAITA, para operar la embarcación pesquera JAIR MISAEL de matrícula TA-37582-BM.</t>
  </si>
  <si>
    <t>802-2018-PRODUCE/DGPCHDI</t>
  </si>
  <si>
    <t>Otorgar permiso de pesca al señor PABLO ECHE ÁLVAREZ en calidad de armador socio de la COOPERATIVA PESQUERA JEHOVÁ ES MI PASTOR NADA ME FALTARÁ - LA TORTUGA PAITA, para operar la embarcación pesquera SIEMPRE LUZ VICTORIA de matrícula TA-30821-BM.</t>
  </si>
  <si>
    <t>00086-2018-PRODUCE/DPCHDI-lcerna</t>
  </si>
  <si>
    <t>803-2018-PRODUCE/DGPCHDI</t>
  </si>
  <si>
    <t>Otorgar permiso de pesca al señor SANTOS AQUILINO QUEREVALÚ QUEREVALÚ en calidad de armador socio de la COOPERATIVA PESQUERA JEHOVÁ ES MI PASTOR NADA ME FALTARÁ - LA TORTUGA PAITA, para operar la embarcación pesquera NUEVO SAN PABLO de matrícula PT-26047-CM.</t>
  </si>
  <si>
    <t>00002-2018-PRODUCE/DGPCHDI-lperiche
00001-2018-PRODUCE/DGPCHDI-lperiche</t>
  </si>
  <si>
    <t>804-2018-PRODUCE/DGPCHDI</t>
  </si>
  <si>
    <t>Otorgar permiso de pesca al señor RONALD RAÚL NUNURA QUEREVALÚ en calidad de armador socio de la COOPERATIVA PESQUERA JEHOVÁ ES MI PASTOR NADA ME FALTARÁ - LA TORTUGA PAITA, para operar la embarcación pesquera JESÚS ES MI FORTALEZA 3 de matrícula PT-40124-BM.</t>
  </si>
  <si>
    <t>00012-2018-PRODUCE/DGPCHDI-lperiche</t>
  </si>
  <si>
    <t>805-2018-PRODUCE/DGPCHDI</t>
  </si>
  <si>
    <t>Otorgar permiso de pesca al señor SANTOS FÉLIX QUEREVALÚ FIESTAS en calidad de armador socio de la COOPERATIVA PESQUERA JEHOVÁ ES MI PASTOR NADA ME FALTARÁ - LA TORTUGA PAITA, para operar la embarcación pesquera JOSÉ NILO de matrícula PT-26077-BM.</t>
  </si>
  <si>
    <t>00065-2018-PRODUCE/DPCHDI-mchacon</t>
  </si>
  <si>
    <t>806-2018-PRODUCE/DGPCHDI</t>
  </si>
  <si>
    <t>Otorgar permiso de pesca al señor RONALD RAÚL NUNURA QUEREVALÚ en calidad de armador socio de la COOPERATIVA PESQUERA JEHOVÁ ES MI PASTOR NADA ME FALTARÁ - LA TORTUGA PAITA, para operar la embarcación pesquera JESÚS ES MI ORTALEZA IV de matrícula PT-24366-BM.</t>
  </si>
  <si>
    <t>00051-2018-PRODUCE/DPCHDI-rhuertas</t>
  </si>
  <si>
    <t>807-2018-PRODUCE/DGPCHDI</t>
  </si>
  <si>
    <t>Otorgar permiso de pesca al señor SANTOS FÉLIX QUEREVALÚ FIESTAS en calidad de armador socio de la COOPERATIVA PESQUERA JEHOVÁ ES MI PASTOR NADA ME FALTARÁ - LA TORTUGA PAITA, para operar la embarcación pesquera DOÑA JACINTA de matrícula PT-51178-BM.</t>
  </si>
  <si>
    <t>00050-2018-PRODUCE/DPCHDI-rhuertas</t>
  </si>
  <si>
    <t>808-2018-PRODUCE/DGPCHDI</t>
  </si>
  <si>
    <t>Otorgar permiso de pesca al señor PABLO CHULLY ÁLVAREZ en calidad de armador socio de la COOPERATIVA PESQUERA JEHOVÁ ES MI PASTOR NADA ME FALTARÁ - LA TORTUGA PAITA, para operar la embarcación pesquera REINO DE DIOS de matrícula PT-50919-BM.</t>
  </si>
  <si>
    <t>809-2018-PRODUCE/DGPCHDI</t>
  </si>
  <si>
    <t>Otorgar permiso de pesca al señor RONALD RAÚL NUNURA QUEREVALÚ en calidad de armador socio de la COOPERATIVA PESQUERA JEHOVÁ ES MI PASTOR NADA ME FALTARÁ - LA TORTUGA PAITA, para operar la embarcación pesquera JESÚS ES MI FORTALEZA de matrícula PT-26054-BM.</t>
  </si>
  <si>
    <t>810-2018-PRODUCE/DGPCHDI</t>
  </si>
  <si>
    <t>Otorgar permiso de pesca al señor WILMER TEMOCHE QUEREVALÚ en calidad de armador socio de la COOPERATIVA PESQUERA JEHOVÁ ES MI PASTOR NADA ME FALTARÁ - LA TORTUGA PAITA, para operar la embarcación pesquera LA GLORIA DE JEHOVÁ de matrícula PT-51013-BM.</t>
  </si>
  <si>
    <t>00004-2018-PRODUCE/DGPCHDI-lperiche</t>
  </si>
  <si>
    <t>811-2018-PRODUCE/DGPCHDI</t>
  </si>
  <si>
    <t>Otorgar permiso de pesca al señor SANTOS ANASTACIO ÁLVAREZ QUEREVALÚ en calidad de armador socio de la COOPERATIVA PESQUERA JEHOVÁ ES MI PASTOR NADA ME FALTARÁ - LA TORTUGA PAITA, para operar la embarcación pesquera REDIL DE CRISTO de matrícula PT-40070-BM.</t>
  </si>
  <si>
    <t>00078-2018-PRODUCE/DPCHDI-lcerna</t>
  </si>
  <si>
    <t>812-2018-PRODUCE/DGPCHDI</t>
  </si>
  <si>
    <t>Otorgar permiso de pesca al señor PABLO FIESTAS FERNÁNDEZ en calidad de armador socio de la COOPERATIVA PESQUERA JEHOVÁ ES MI PASTOR NADA ME FALTARÁ - LA TORTUGA PAITA, para operar la embarcación pesquera NIÑO DEL MILAGRO de matrícula PT-38969-BM.</t>
  </si>
  <si>
    <t>00093-2018-PRODUCE/DPCHDI-lcerna</t>
  </si>
  <si>
    <t>813-2018-PRODUCE/DGPCHDI</t>
  </si>
  <si>
    <t>Otorgar permiso de pesca al señor SANTOS SINECIO QUEREVALÚ QUEREVALÚ en calidad de armador socio de la COOPERATIVA PESQUERA JEHOVÁ ES MI PASTOR NADA ME FALTARÁ - LA TORTUGA PAITA, para operar la embarcación pesquera PODEROSO ERES JEHOVÁ de matrícula PT-23706-BM.</t>
  </si>
  <si>
    <t>814-2018-PRODUCE/DGPCHDI</t>
  </si>
  <si>
    <t>Otorgar permiso de pesca al señor JHONNY JONATHAN CHIROQUE CHERRE en calidad de armador socio de la COOPERATIVA PESQUERA JEHOVÁ ES MI PASTOR NADA ME FALTARÁ - LA TORTUGA PAITA, para operar la embarcación pesquera JAVIER EN LA GLORIA de matrícula ZS-23792-BM.</t>
  </si>
  <si>
    <t>055700-2018</t>
  </si>
  <si>
    <t>022-2018-PRODUCE/DECHDI-schuquilin</t>
  </si>
  <si>
    <t>121-2018-PRODUCE/DECHDI-ariost</t>
  </si>
  <si>
    <t>815-2018-PRODUCE/DGPCHDI</t>
  </si>
  <si>
    <t>En estricto cumplimiento del mandato judicial contenido en la Resolución N° UNO del 15 de junio de 2018, expedida por el Tercer Juzgado Constitucional de la Corte Superior de Justicia de Lima, se resuelve suspender los efectos de la RD. N° 552-2018-PRODUCE/DGPCHDI; restituir los efectos de la RD. N° 040-2014-PRODUCE/DGCHI e incluir a la embarcación MALAGA 1 de matrícula CO-36422-PM en los listados de PMCE y LMCE para la Zona Norte-Centro y Sur.</t>
  </si>
  <si>
    <t>816-2018-PRODUCE/DGPCHDI</t>
  </si>
  <si>
    <t>RESOLUCIONES NO GENERADAS</t>
  </si>
  <si>
    <t>No generada</t>
  </si>
  <si>
    <t>00014-2018-PRODUCE/DGPCHDI-lperiche</t>
  </si>
  <si>
    <t>817-2018-PRODUCE/DGPCHDI</t>
  </si>
  <si>
    <t>Otorgar permiso de pesca al señor SANTOS SINECIO QUEREVALÚ QUEREVALÚ en calidad de armador socio de la COOPERATIVA PESQUERA JEHOVÁ ES MI PASTOR NADA ME FALTARÁ - LA TORTUGA PAITA, para operar la embarcación pesquera PODEROSO ERES JEHOVÁ 4 de matrícula PT-51640-BM.</t>
  </si>
  <si>
    <t>00101-2018-PRODUCE/DPCHDI-lcerna</t>
  </si>
  <si>
    <t>818-2018-PRODUCE/DGPCHDI</t>
  </si>
  <si>
    <t>Otorgar permiso de pesca a la señora YSIDORA DEL PILAR BAYONA PURIZACA en calidad de armadora socia de la COOPERATIVA PESQUERA JEHOVÁ ES MI PASTOR NADA ME FALTARÁ - LA TORTUGA PAITA, para operar la embarcación pesquera SANTA ROSA de matrícula PT-26049-BM.</t>
  </si>
  <si>
    <t>00105-2018-PRODUCE/DPCHDI-lcerna</t>
  </si>
  <si>
    <t>819-2018-PRODUCE/DGPCHDI</t>
  </si>
  <si>
    <t>Otorgar permiso de pesca al señor SANTOS AMBROSIO QUEREVALÚ QUEREVALÚ en calidad de armador socio de la COOPERATIVA PESQUERA JEHOVÁ ES MI PASTOR NADA ME FALTARÁ - LA TORTUGA PAITA, para operar la embarcación pesquera GUÍAME JESÚS de matrícula PT-51987-BM.</t>
  </si>
  <si>
    <t>00102-2018-PRODUCE/DPCHDI-lcerna</t>
  </si>
  <si>
    <t>820-2018-PRODUCE/DGPCHDI</t>
  </si>
  <si>
    <t>Otorgar permiso de pesca al señor JESÚS DAVID QUEREVALÚ QUEREVALÚ en calidad de armador socio de la COOPERATIVA PESQUERA JEHOVÁ ES MI PASTOR NADA ME FALTARÁ - LA TORTUGA PAITA, para operar la embarcación pesquera PROVIDENCIA DE MI PADRE de matrícula PT-50921-BM.</t>
  </si>
  <si>
    <t>821-2018-PRODUCE/DGPCHDI</t>
  </si>
  <si>
    <t>Otorgar permiso de pesca al señor PEDRO PABLO ECHE QUEREVALÚ en calidad de armador socio de la COOPERATIVA PESQUERA JEHOVÁ ES MI PASTOR NADA ME FALTARÁ - LA TORTUGA PAITA, para operar la embarcación pesquera JEHOVÁ CONSEJERO NUESTRO de matrícula PT-44002-BM.</t>
  </si>
  <si>
    <t>044813-2018</t>
  </si>
  <si>
    <t>017-2018-PRODUCE/DECHDI-pencinas</t>
  </si>
  <si>
    <t>073-2018-PRODUCE/DECHDI-dechdi_temp05</t>
  </si>
  <si>
    <t>822-2018-PRODUCE/DGPCHDI</t>
  </si>
  <si>
    <t>CORPORACIÓN SEGJONA S.A.C.</t>
  </si>
  <si>
    <t>Declarar IMPROCEDENTE la solicitud de Autorización de Incremento de Flota para construir una nueva embarcación pesquera de 70.90 m3 de capacidad de bodega, vía sustitución de la embarcación no siniestrada MARÍA ESPERANZA II de matrícula CE-16702-CM, presentada por CORPORACIÓN SEGJONA S.A.C.</t>
  </si>
  <si>
    <t>823-2018-PRODUCE/DGPCHDI</t>
  </si>
  <si>
    <t>Otorgar permiso de pesca al señor LUIS RUBÉN TUME FIESTAS en calidad de armador socio de la COOPERATIVA PESQUERA JEHOVÁ REY DE REYES LA ISLILLA PAITA, para operar la embarcación pesquera CRISTO ES AMOR de matrícula TA-33116-BM.</t>
  </si>
  <si>
    <t>824-2018-PRODUCE/DGPCHDI</t>
  </si>
  <si>
    <t>Otorgar permiso de pesca al señor VICTOR MANUEL VITE PINGO en calidad de armador socio de la COOPERATIVA PESQUERA JEHOVÁ REY DE REYES LA ISLILLA PAITA, para operar la embarcación pesquera BLANCA FLOR de matrícula TA-37587-BM.</t>
  </si>
  <si>
    <t>825-2018-PRODUCE/DGPCHDI</t>
  </si>
  <si>
    <t>Otorgar permiso de pesca al señor WILMER JULIO FIESTAS RUMICHE en calidad de armador socio de la COOPERATIVA PESQUERA JEHOVÁ REY DE REYES LA ISLILLA PAITA, para operar la embarcación pesquera SIEMPRE JESÚS ES MI CONSUELO 1 de matrícula ZS-41472-CM.</t>
  </si>
  <si>
    <t>826-2018-PRODUCE/DGPCHDI</t>
  </si>
  <si>
    <t>Otorgar permiso de pesca al señor JUAN ALBERTO RUMICHE SÁNCHEZ en calidad de armador socio de la COOPERATIVA PESQUERA JEHOVÁ REY DE REYES LA ISLILLA PAITA, para operar la embarcación pesquera JEHOVÁ DIOS DE MILAGROS de matrícula TA-35873-BM.</t>
  </si>
  <si>
    <t>827-2018-PRODUCE/DGPCHDI</t>
  </si>
  <si>
    <t>Otorgar permiso de pesca al señor MANUEL JACINTO VITE SÁNCHEZ en calidad de armador socio de la COOPERATIVA PESQUERA JEHOVÁ REY DE REYES LA ISLILLA PAITA, para operar la embarcación pesquera JESÚS ES MI ESPERANZA de matrícula PT-50838-BM.</t>
  </si>
  <si>
    <t>828-2018-PRODUCE/DGPCHDI</t>
  </si>
  <si>
    <t>829-2018-PRODUCE/DGPCHDI</t>
  </si>
  <si>
    <t>Otorgar permiso de pesca al señor JUAN ALBERTO RUMICHE SÁNCHEZ en calidad de armador socio de la COOPERATIVA PESQUERA JEHOVÁ REY DE REYES LA ISLILLA PAITA, para operar la embarcación pesquera GLORIA DE JESÚS de matrícula TA-31640-BM.</t>
  </si>
  <si>
    <t>830-2018-PRODUCE/DGPCHDI</t>
  </si>
  <si>
    <t>Otorgar permiso de pesca al señor MANUEL JACINTO VITE SÁNCHEZ en calidad de armador socio de la COOPERATIVA PESQUERA JEHOVÁ REY DE REYES LA ISLILLA PAITA, para operar la embarcación pesquera DIVINO JESÚS de matrícula ZS-25118-BM.</t>
  </si>
  <si>
    <t>831-2018-PRODUCE/DGPCHDI</t>
  </si>
  <si>
    <t>Otorgar permiso de pesca al señor JESÚS FIESTAS ÁLVAREZ en calidad de armador socio de la COOPERATIVA PESQUERA JEHOVÁ REY DE REYES LA ISLILLA PAITA, para operar la embarcación pesquera SIEMPRE JESÚS ES MI CONSUELO 1 de matrícula ZS-41721-CM.</t>
  </si>
  <si>
    <t>832-2018-PRODUCE/DGPCHDI</t>
  </si>
  <si>
    <t>Otorgar permiso de pesca a la señora MARÍA INÉS PAZOS VITE en calidad de armadora socia de la COOPERATIVA PESQUERA JEHOVÁ REY DE REYES LA ISLILLA PAITA, para operar la embarcación pesquera DON ALBINO de matrícula TA-50426-BM.</t>
  </si>
  <si>
    <t>833-2018-PRODUCE/DGPCHDI</t>
  </si>
  <si>
    <t>Otorgar permiso de pesca al señor JOSÉ AGUSTÍN ÁLVAREZ PAZOS en calidad de armador socio de la COOPERATIVA PESQUERA JEHOVÁ REY DE REYES LA ISLILLA PAITA, para operar la embarcación pesquera LA SEMILLA DE YAVÉ de matrícula PT-17005-BM.</t>
  </si>
  <si>
    <t>834-2018-PRODUCE/DGPCHDI</t>
  </si>
  <si>
    <t>Otorgar permiso de pesca al señor JESÚS FIESTAS ÁLVAREZ en calidad de armador socio de la COOPERATIVA PESQUERA JEHOVÁ REY DE REYES LA ISLILLA PAITA, para operar la embarcación pesquera SIEMPRE JESÚS ES MI CONSUELO de matrícula CE-33312-BM.</t>
  </si>
  <si>
    <t>835-2018-PRODUCE/DGPCHDI</t>
  </si>
  <si>
    <t>Otorgar permiso de pesca al señor JOSÉ MANUEL PURIZACA SÁNCHEZ en calidad de armador socio de la COOPERATIVA PESQUERA JEHOVÁ REY DE REYES LA ISLILLA PAITA, para operar la embarcación pesquera AMIGO DE JESÚS 2 de matrícula PT-27759-BM.</t>
  </si>
  <si>
    <t>836-2018-PRODUCE/DGPCHDI</t>
  </si>
  <si>
    <t>Otorgar permiso de pesca al señor ARCADIO PURIZACA ÁLVAREZ en calidad de armador socio de la COOPERATIVA PESQUERA JEHOVÁ REY DE REYES LA ISLILLA PAITA, para operar la embarcación pesquera MANÁ DEL CIELO de matrícula TA-32748-BM.</t>
  </si>
  <si>
    <t>837-2018-PRODUCE/DGPCHDI</t>
  </si>
  <si>
    <t>Otorgar permiso de pesca al señor JUAN ALBERTO MOSCOL PAZO en calidad de armador socio de la COOPERATIVA PESQUERA JEHOVÁ REY DE REYES LA ISLILLA PAITA, para operar la embarcación pesquera KIAN JOSSUE de matrícula TA-32119-BM.</t>
  </si>
  <si>
    <t>838-2018-PRODUCE/DGPCHDI</t>
  </si>
  <si>
    <t>Otorgar permiso de pesca al señor PABLO FIESTAS PAIBA en calidad de armador socio de la COOPERATIVA PESQUERA JEHOVÁ REY DE REYES LA ISLILLA PAITA, para operar la embarcación pesquera FLOR MARÍA de matrícula PT-22830-BM.</t>
  </si>
  <si>
    <t>839-2018-PRODUCE/DGPCHDI</t>
  </si>
  <si>
    <t>Otorgar permiso de pesca al señor EDGAR SÁNCHEZ PURIZACA en calidad de armador socio de la COOPERATIVA PESQUERA JEHOVÁ REY DE REYES LA ISLILLA PAITA, para operar la embarcación pesquera SIEMPRE MI ESPERANZA de matrícula TA-39964-BM.</t>
  </si>
  <si>
    <t>840-2018-PRODUCE/DGPCHDI</t>
  </si>
  <si>
    <t>Otorgar permiso de pesca al señor PEDRO ECHE PURIZACA en calidad de armador socio de la COOPERATIVA PESQUERA JEHOVÁ REY DE REYES LA ISLILLA PAITA, para operar la embarcación pesquera SINAI de matrícula TA-30831-BM.</t>
  </si>
  <si>
    <t>841-2018-PRODUCE/DGPCHDI</t>
  </si>
  <si>
    <t>Otorgar permiso de pesca al señor PABLO FIESTAS PAIBA en calidad de armador socio de la COOPERATIVA PESQUERA JEHOVÁ REY DE REYES LA ISLILLA PAITA, para operar la embarcación pesquera DÁDIVA DE MI PADRE de matrícula ZS-39603-BM.</t>
  </si>
  <si>
    <t>00061-2018-PRODUCE/DPCHDI-lcerna</t>
  </si>
  <si>
    <t>842-2018-PRODUCE/DGPCHDI</t>
  </si>
  <si>
    <t>Otorgar permiso de pesca al señor ENRIQUE DANIEL PAZO PURIZACA en calidad de armador socio de la COOPERATIVA PESQUERA JEHOVÁ REY DE REYES LA ISLILLA PAITA, para operar la embarcación pesquera VICTORIA DE JESUCRISTO de matrícula TA-30818-BM.</t>
  </si>
  <si>
    <t>843-2018-PRODUCE/DGPCHDI</t>
  </si>
  <si>
    <t>Otorgar permiso de pesca al señor FRANCISCO PURIZACA PURIZACA en calidad de armador socio de la COOPERATIVA PESQUERA JEHOVÁ REY DE REYES LA ISLILLA PAITA, para operar la embarcación pesquera SIEMPRE JESÚS EN TI CONFÍO de matrícula PT-40456-BM.</t>
  </si>
  <si>
    <t>844-2018-PRODUCE/DGPCHDI</t>
  </si>
  <si>
    <t>Otorgar permiso de pesca al señor JESÚS DIAMELE VITE PERICHE en calidad de armador socio de la COOPERATIVA PESQUERA JEHOVÁ REY DE REYES LA ISLILLA PAITA, para operar la embarcación pesquera BENDICIÓN DE YAVÉ de matrícula TA-37175-BM.</t>
  </si>
  <si>
    <t>845-2018-PRODUCE/DGPCHDI</t>
  </si>
  <si>
    <t>Otorgar permiso de pesca al señor VÍCTOR MANUEL VITE PINGO en calidad de armador socio de la COOPERATIVA PESQUERA JEHOVÁ REY DE REYES LA ISLILLA PAITA, para operar la embarcación pesquera BLANCA FLOR de matrícula PT-37335-BM.</t>
  </si>
  <si>
    <t>846-2018-PRODUCE/DGPCHDI</t>
  </si>
  <si>
    <t>Otorgar permiso de pesca al señor JOSÉ ORMEL PURIZACA VITE en calidad de armador socio de la COOPERATIVA PESQUERA JEHOVÁ REY DE REYES LA ISLILLA PAITA, para operar la embarcación pesquera ESPÍRITU DE DIOS II de matrícula TA-25348-BM.</t>
  </si>
  <si>
    <t>00033-2018-PRODUCE/DPCHDI-rhuertas</t>
  </si>
  <si>
    <t>847-2018-PRODUCE/DGPCHDI</t>
  </si>
  <si>
    <t>Otorgar permiso de pesca al señor MARIBEL ÁLVAREZ PURIZACA en calidad de armador socio de la COOPERATIVA PESQUERA JEHOVÁ REY DE REYES LA ISLILLA PAITA, para operar la embarcación pesquera SIEMPRE AMOR DE DIOS de matrícula TA-36876-BM.</t>
  </si>
  <si>
    <t>848-2018-PRODUCE/DGPCHDI</t>
  </si>
  <si>
    <t>Otorgar permiso de pesca al señor PABLO FIESTAS PAIBA en calidad de armador socio de la COOPERATIVA PESQUERA JEHOVÁ REY DE REYES LA ISLILLA PAITA, para operar la embarcación pesquera FLOR MARÍA de matrícula TA-30827-BM.</t>
  </si>
  <si>
    <t>849-2018-PRODUCE/DGPCHDI</t>
  </si>
  <si>
    <t>Otorgar permiso de pesca al señor HENRY PURIZACA ÁLVAREZ en calidad de armador socio de la COOPERATIVA PESQUERA JEHOVÁ REY DE REYES LA ISLILLA PAITA, para operar la embarcación pesquera ARMADURA DE DIOS de matrícula TA-41602-CM.</t>
  </si>
  <si>
    <t>850-2018-PRODUCE/DGPCHDI</t>
  </si>
  <si>
    <t>Otorgar permiso de pesca al señor JOSÉ AGUSTÍN PURIZACA PUESCAS en calidad de armador socio de la COOPERATIVA PESQUERA JEHOVÁ REY DE REYES LA ISLILLA PAITA, para operar la embarcación pesquera PODEROSO ES MI JESÚS de matrícula TA-30816-BM.</t>
  </si>
  <si>
    <t>00043-2018-PRODUCE/DPCHDI-rhuertas</t>
  </si>
  <si>
    <t>851-2018-PRODUCE/DGPCHDI</t>
  </si>
  <si>
    <t>Otorgar permiso de pesca al señor CRISTIAN FELIPE PURIZACA PURIZACA en calidad de armador socio de la COOPERATIVA PESQUERA JEHOVÁ REY DE REYES LA ISLILLA PAITA, para operar la embarcación pesquera SIEMPRE CRISTO TE AMA de matrícula PT-51623-BM.</t>
  </si>
  <si>
    <t>852-2018-PRODUCE/DGPCHDI</t>
  </si>
  <si>
    <t>Otorgar permiso de pesca al señor LUIS RUBÉN TUME FIESTAS en calidad de armador socio de la COOPERATIVA PESQUERA JEHOVÁ REY DE REYES LA ISLILLA PAITA, para operar la embarcación pesquera CRISTO ES AMOR de matrícula TA-39722-BM.</t>
  </si>
  <si>
    <t>853-2018-PRODUCE/DGPCHDI</t>
  </si>
  <si>
    <t>Otorgar permiso de pesca al señor ROBERTO SANCHEZ IPANAQUE en calidad de armador socio de la COOPERATIVA PESQUERA JEHOVÁ REY DE REYES LA ISLILLA PAITA, para operar la embarcación pesquera SIEMPRE CRISTO REY de matrícula TA-37576-BM.</t>
  </si>
  <si>
    <t>854-2018-PRODUCE/DGPCHDI</t>
  </si>
  <si>
    <t>Otorgar permiso de pesca al señor JOSÉ PEDRO PURIZACA PUESCAS en calidad de armador socio de la COOPERATIVA PESQUERA JEHOVÁ REY DE REYES LA ISLILLA PAITA, para operar la embarcación pesquera SARITA COLLONIA II de matrícula PT-27738-BM.</t>
  </si>
  <si>
    <t>855-2018-PRODUCE/DGPCHDI</t>
  </si>
  <si>
    <t>Otorgar permiso de pesca al señor SANTOS OSWALDO PURIZACA TEMOCHE en calidad de armador socio de la COOPERATIVA PESQUERA JEHOVÁ REY DE REYES LA ISLILLA PAITA, para operar la embarcación pesquera AMOR DE DIOS de matrícula TA-32308-BM.</t>
  </si>
  <si>
    <t>856-2018-PRODUCE/DGPCHDI</t>
  </si>
  <si>
    <t>Otorgar permiso de pesca al señor ÁNGEL FIESTAS PURIZACA en calidad de armador socio de la COOPERATIVA PESQUERA JEHOVÁ REY DE REYES LA ISLILLA PAITA, para operar la embarcación pesquera MI ANGELITO VI de matrícula TA-32946-BM.</t>
  </si>
  <si>
    <t>857-2018-PRODUCE/DGPCHDI</t>
  </si>
  <si>
    <t>Otorgar permiso de pesca al señor ÁNGEL FIESTAS FIESTAS en calidad de armador socio de la COOPERATIVA PESQUERA JEHOVÁ REY DE REYES LA ISLILLA PAITA, para operar la embarcación pesquera MI ANGELITO de matrícula TA-30785-BM.</t>
  </si>
  <si>
    <t>00026-2018-PRODUCE/DPCHDI-rhuertas</t>
  </si>
  <si>
    <t>858-2018-PRODUCE/DGPCHDI</t>
  </si>
  <si>
    <t>Otorgar permiso de pesca al señor SANTOS OSWALDO PURIZACA TEMOCHE en calidad de armador socio de la COOPERATIVA PESQUERA JEHOVÁ REY DE REYES LA ISLILLA PAITA, para operar la embarcación pesquera AMOR DE DIOS de matrícula PT-50398-BM.</t>
  </si>
  <si>
    <t>00045-2018-PRODUCE/DPCHDI-mchacon</t>
  </si>
  <si>
    <t>859-2018-PRODUCE/DGPCHDI</t>
  </si>
  <si>
    <t>Otorgar permiso de pesca al señor MARITZA ÁLVAREZ FIESTAS en calidad de armador socio de la COOPERATIVA PESQUERA JEHOVÁ REY DE REYES LA ISLILLA PAITA, para operar la embarcación pesquera BERIMAR de matrícula PT-43681-BM.</t>
  </si>
  <si>
    <t>860-2018-PRODUCE/DGPCHDI</t>
  </si>
  <si>
    <t>Otorgar permiso de pesca al señor SANTOS MADONIO PURIZACA ÁLVAREZ en calidad de armador socio de la COOPERATIVA PESQUERA JEHOVÁ REY DE REYES LA ISLILLA PAITA, para operar la embarcación pesquera EL SEÑOR ES MI REFUGIO de matrícula TA-33741-BM.</t>
  </si>
  <si>
    <t>861-2018-PRODUCE/DGPCHDI</t>
  </si>
  <si>
    <t>Otorgar permiso de pesca al señor OSCAR BAYONA FIESTAS en calidad de armador socio de la COOPERATIVA PESQUERA JEHOVÁ REY DE REYES LA ISLILLA PAITA, para operar la embarcación pesquera SE LO PIDO A JEHOVÁ II de matrícula ZS-39621-BM.</t>
  </si>
  <si>
    <t>862-2018-PRODUCE/DGPCHDI</t>
  </si>
  <si>
    <t>Otorgar permiso de pesca al señor ARCADIO PURIZACA ÁLVAREZ en calidad de armador socio de la COOPERATIVA PESQUERA JEHOVÁ REY DE REYES LA ISLILLA PAITA, para operar la embarcación pesquera HUMBOLTH 2 de matrícula PT-42610-CM.</t>
  </si>
  <si>
    <t>863-2018-PRODUCE/DGPCHDI</t>
  </si>
  <si>
    <t>Otorgar permiso de pesca al señor SANTOS OSWALDO PURIZACA TEMOCHE en calidad de armador socio de la COOPERATIVA PESQUERA JEHOVÁ REY DE REYES LA ISLILLA PAITA, para operar la embarcación pesquera AMOR DE DIOS de matrícula TA-32156-BM.</t>
  </si>
  <si>
    <t>864-2018-PRODUCE/DGPCHDI</t>
  </si>
  <si>
    <t>Otorgar permiso de pesca al señor LUIS ALBERTO VITE ÁLVAREZ en calidad de armador socio de la COOPERATIVA PESQUERA JEHOVÁ REY DE REYES LA ISLILLA PAITA, para operar la embarcación pesquera SAN LUIS de matrícula TA-40001-BM.</t>
  </si>
  <si>
    <t>865-2018-PRODUCE/DGPCHDI</t>
  </si>
  <si>
    <t>Otorgar permiso de pesca al señor ENRIQUE FIESTAS ECHE en calidad de armador socio de la COOPERATIVA PESQUERA JEHOVÁ REY DE REYES LA ISLILLA PAITA, para operar la embarcación pesquera HUMBOLTH 1 de matrícula PT-42611-CM.</t>
  </si>
  <si>
    <t>866-2018-PRODUCE/DGPCHDI</t>
  </si>
  <si>
    <t>867-2018-PRODUCE/DGPCHDI</t>
  </si>
  <si>
    <t>Otorgar permiso de pesca al señor MIGUEL FIESTAS FIESTAS en calidad de armador socio de la COOPERATIVA PESQUERA JEHOVÁ REY DE REYES LA ISLILLA PAITA, para operar la embarcación pesqueraSIEMPRE JESUS ES MI CONSUELO de matrícula ZS-41474-CM.</t>
  </si>
  <si>
    <t>868-2018-PRODUCE/DGPCHDI</t>
  </si>
  <si>
    <t>Otorgar permiso de pesca al señor JUAN LLENQUE MORE en calidad de armador socio de la COOPERATIVA PESQUERA JEHOVÁ REY DE REYES LA ISLILLA PAITA, para operar la embarcación pesquera IVANCITO 2 de matrícula PT-05886-BM.</t>
  </si>
  <si>
    <t>869-2018-PRODUCE/DGPCHDI</t>
  </si>
  <si>
    <t>Otorgar permiso de pesca al señor EDWIN ARMANDO PAZO ÁLVAREZ en calidad de armador socio de la COOPERATIVA PESQUERA JEHOVÁ REY DE REYES LA ISLILLA PAITA, para operar la embarcación pesquera SIEMPRE ALFA de matrícula PT-50759-BM.</t>
  </si>
  <si>
    <t>870-2018-PRODUCE/DGPCHDI</t>
  </si>
  <si>
    <t>Otorgar permiso de pesca al señor MIGUEL FIESTAS FIESTAS en calidad de armador socio de la COOPERATIVA PESQUERA JEHOVÁ REY DE REYES LA ISLILLA PAITA, para operar la embarcación pesquera SIEMPRE JESÚS ES MI CONSUELO de matrícula TA-41716-BM.</t>
  </si>
  <si>
    <t>871-2018-PRODUCE/DGPCHDI</t>
  </si>
  <si>
    <t>Otorgar permiso de pesca al señor ARMANDO SÁNCHEZ FIESTAS en calidad de armador socio de la COOPERATIVA PESQUERA JEHOVÁ REY DE REYES LA ISLILLA PAITA, para operar la embarcación pesquera JEHOVÁ ES MI FUERZA de matrícula PT-50480-BM.</t>
  </si>
  <si>
    <t>872-2018-PRODUCE/DGPCHDI</t>
  </si>
  <si>
    <t>Otorgar permiso de pesca al señor MARCOS SÁNCHEZ PUESCAS en calidad de armador socio de la COOPERATIVA PESQUERA JEHOVÁ REY DE REYES LA ISLILLA PAITA, para operar la embarcación pesquera DON JORGE II de matrícula PT-03358-BM.</t>
  </si>
  <si>
    <t>873-2018-PRODUCE/DGPCHDI</t>
  </si>
  <si>
    <t>Otorgar permiso de pesca al señor SANTOS PURIZACA ÁLVAREZ en calidad de armador socio de la COOPERATIVA PESQUERA JEHOVÁ REY DE REYES LA ISLILLA PAITA, para operar la embarcación pesquera GLORIA DEL CORDERO II de matrícula ZS-39118-BM.</t>
  </si>
  <si>
    <t>874-2018-PRODUCE/DGPCHDI</t>
  </si>
  <si>
    <t>Otorgar permiso de pesca al señor ARCADIO PURIZACA ÁLVAREZ en calidad de armador socio de la COOPERATIVA PESQUERA JEHOVÁ REY DE REYES LA ISLILLA PAITA, para operar la embarcación pesquera CORDERO DE DIOS de matrícula PT-41380-CM.</t>
  </si>
  <si>
    <t>875-2018-PRODUCE/DGPCHDI</t>
  </si>
  <si>
    <t>Otorgar permiso de pesca al señor SANTOS PURIZACA ÁLVAREZ en calidad de armador socio de la COOPERATIVA PESQUERA JEHOVÁ REY DE REYES LA ISLILLA PAITA, para operar la embarcación pesquera GLORIA DEL CORDERO de matrícula PT-27753-BM.</t>
  </si>
  <si>
    <t>876-2018-PRODUCE/DGPCHDI</t>
  </si>
  <si>
    <t>Otorgar permiso de pesca al señor JOSÉ JESÚS PAZO PURIZACA en calidad de armador socio de la COOPERATIVA PESQUERA JEHOVÁ REY DE REYES LA ISLILLA PAITA, para operar la embarcación pesquera MI JUAN NOÉ de matrícula TA-33184-BM.</t>
  </si>
  <si>
    <t>877-2018-PRODUCE/DGPCHDI</t>
  </si>
  <si>
    <t>Otorgar permiso de pesca al señor JOSÉ AGUSTÍN ÁLVAREZ PAZOS en calidad de armador socio de la COOPERATIVA PESQUERA JEHOVÁ REY DE REYES LA ISLILLA PAITA, para operar la embarcación pesquera SEMILLITA DE YAVÉ de matrícula TA-39745-BM.</t>
  </si>
  <si>
    <t>878-2018-PRODUCE/DGPCHDI</t>
  </si>
  <si>
    <t>Otorgar permiso de pesca al señor AGUSTÍN ÁLVAREZ ECHE en calidad de armador socio de la COOPERATIVA PESQUERA JEHOVÁ REY DE REYES LA ISLILLA PAITA, para operar la embarcación pesquera LA SEMILLA DE YAVÉ de matrícula TA-37167-BM.</t>
  </si>
  <si>
    <t>879-2018-PRODUCE/DGPCHDI</t>
  </si>
  <si>
    <t>Otorgar permiso de pesca al señor ÁNGEL FIESTAS PURIZACA en calidad de armador socio de la COOPERATIVA PESQUERA JEHOVÁ REY DE REYES LA ISLILLA PAITA, para operar la embarcación pesquera MI ANGELITO de matrícula TA-30727-BM.</t>
  </si>
  <si>
    <t>880-2018-PRODUCE/DGPCHDI</t>
  </si>
  <si>
    <t>Otorgar permiso de pesca al señor JOSÉ WALTER TUME FIESTAS en calidad de armador socio de la COOPERATIVA PESQUERA JEHOVÁ REY DE REYES LA ISLILLA PAITA, para operar la embarcación pesquera JESÚS EL NAZARENO de matrícula TA-03100-BM.</t>
  </si>
  <si>
    <t>881-2018-PRODUCE/DGPCHDI</t>
  </si>
  <si>
    <t>Otorgar permiso de pesca al señor EUSEBIO ÁLVAREZ FIESTAS en calidad de armador socio de la COOPERATIVA PESQUERA JEHOVÁ REY DE REYES LA ISLILLA PAITA, para operar la embarcación pesquera JESÚS MI SALVADOR de matrícula PT-27422-BM.</t>
  </si>
  <si>
    <t>882-2018-PRODUCE/DGPCHDI</t>
  </si>
  <si>
    <t>Otorgar permiso de pesca al señor JOSÉ ADRIÁN ÁLVAREZ BAYONA en calidad de armador socio de la COOPERATIVA PESQUERA JEHOVÁ REY DE REYES LA ISLILLA PAITA, para operar la embarcación pesquera YAVE MI DIOS ETERNO de matrícula PT-05891-BM.</t>
  </si>
  <si>
    <t>883-2018-PRODUCE/DGPCHDI</t>
  </si>
  <si>
    <t>Otorgar permiso de pesca al señor ÍTALO FRANCISCO CRUZ SANTOS en calidad de armador socio de la COOPERATIVA PESQUERA JEHOVÁ REY DE REYES LA ISLILLA PAITA, para operar la embarcación pesquera REY DAVID III de matrícula PT-50347-BM.</t>
  </si>
  <si>
    <t>884-2018-PRODUCE/DGPCHDI</t>
  </si>
  <si>
    <t>Otorgar permiso de pesca al señor ENRIQUE DANIEL PAZO PURIZACA en calidad de armador socio de la COOPERATIVA PESQUERA JEHOVÁ REY DE REYES LA ISLILLA PAITA, para operar la embarcación pesquera VICTORIA DEL MAR de matrícula PT-04203-BM.</t>
  </si>
  <si>
    <t>885-2018-PRODUCE/DGPCHDI</t>
  </si>
  <si>
    <t>Otorgar permiso de pesca al señor JOSÉ AGUSTÍN PURIZACA PUESCAS en calidad de armador socio de la COOPERATIVA PESQUERA JEHOVÁ REY DE REYES LA ISLILLA PAITA, para operar la embarcación pesquera SIEMPRE CRISTO EL PODEROSO de matrícula ZS-39400-BM.</t>
  </si>
  <si>
    <t>00058-2018-PRODUCE/DPCHDI-lcerna</t>
  </si>
  <si>
    <t>886-2018-PRODUCE/DGPCHDI</t>
  </si>
  <si>
    <t>Otorgar permiso de pesca al señor CARLOS ALBERTO BAYONA FIESTAS en calidad de armador socio de la COOPERATIVA PESQUERA JEHOVÁ REY DE REYES LA ISLILLA PAITA, para operar la embarcación pesquera SEÑOR DE PACHACAMILLA de matrícula PT-03925-BM.</t>
  </si>
  <si>
    <t>887-2018-PRODUCE/DGPCHDI</t>
  </si>
  <si>
    <t>Otorgar permiso de pesca al señor JUAN FIESTAS ÁLVAREZ en calidad de armador socio de la COOPERATIVA PESQUERA JEHOVÁ REY DE REYES LA ISLILLA PAITA, para operar la embarcación pesquera SIEMPRE JESÚS ES MI CONSUELO de matrícula CE-35534-CM.</t>
  </si>
  <si>
    <t>888-2018-PRODUCE/DGPCHDI</t>
  </si>
  <si>
    <t>Otorgar permiso de pesca al señor SANTOS FIESTAS PAIBA en calidad de armador socio de la COOPERATIVA PESQUERA JEHOVÁ REY DE REYES LA ISLILLA PAITA, para operar la embarcación pesquera SINAI de matrícula PT-40879-CM.</t>
  </si>
  <si>
    <t>889-2018-PRODUCE/DGPCHDI</t>
  </si>
  <si>
    <t>Otorgar permiso de pesca al señor CARLOS VILLEGAS PAICO en calidad de armador socio de la COOPERATIVA PESQUERA JEHOVÁ REY DE REYES LA ISLILLA PAITA, para operar la embarcación pesquera JESÚS REY DEL CIELO II de matrícula PT-51546-BM.</t>
  </si>
  <si>
    <t>890-2018-PRODUCE/DGPCHDI</t>
  </si>
  <si>
    <t>Otorgar permiso de pesca al señor PEDRO MARTÍN ÁLVAREZ SÁNCHEZ en calidad de armador socio de la COOPERATIVA PESQUERA JEHOVÁ REY DE REYES LA ISLILLA PAITA, para operar la embarcación pesquera JESÚS EN EL PARAÍSO de matrícula ZS-39411-BM.</t>
  </si>
  <si>
    <t>891-2018-PRODUCE/DGPCHDI</t>
  </si>
  <si>
    <t>Otorgar permiso de pesca al señor OSWALDO ÁLVAREZ FIESTAS en calidad de armador socio de la COOPERATIVA PESQUERA JEHOVÁ REY DE REYES LA ISLILLA PAITA, para operar la embarcación pesquera SEÑOR JESÚS de matrícula TA-39854-BM.</t>
  </si>
  <si>
    <t>892-2018-PRODUCE/DGPCHDI</t>
  </si>
  <si>
    <t>Otorgar permiso de pesca al señor OSWALDO ÁLVAREZ FIESTAS en calidad de armador socio de la COOPERATIVA PESQUERA JEHOVÁ REY DE REYES LA ISLILLA PAITA, para operar la embarcación pesquera DIVINO SEÑOR JESÚS de matrícula PT-45569-CM.</t>
  </si>
  <si>
    <t>893-2018-PRODUCE/DGPCHDI</t>
  </si>
  <si>
    <t>Otorgar permiso de pesca al señor OSWALDO ÁLVAREZ FIESTAS en calidad de armador socio de la COOPERATIVA PESQUERA JEHOVÁ REY DE REYES LA ISLILLA PAITA, para operar la embarcación pesquera SEÑOR JESÚS de matrícula TA-30829-BM.</t>
  </si>
  <si>
    <t>894-2018-PRODUCE/DGPCHDI</t>
  </si>
  <si>
    <t>Otorgar permiso de pesca al señor SANTOS FIESTAS PAIBA en calidad de armador socio de la COOPERATIVA PESQUERA JEHOVÁ REY DE REYES LA ISLILLA PAITA, para operar la embarcación pesquera SINAI de matrícula ZS-39633-BM.</t>
  </si>
  <si>
    <t>895-2018-PRODUCE/DGPCHDI</t>
  </si>
  <si>
    <t>Otorgar permiso de pesca al señor PEDRO MARTÍN ÁLVAREZ SÁNCHEZ en calidad de armador socio de la COOPERATIVA PESQUERA JEHOVÁ REY DE REYES LA ISLILLA PAITA, para operar la embarcación pesquera JESÚS EN EL PARAÍSO II de matrícula TA-36007-BM.</t>
  </si>
  <si>
    <t>896-2018-PRODUCE/DGPCHDI</t>
  </si>
  <si>
    <t>Otorgar permiso de pesca al señor HENRY PURIZACA ÁLVAREZ en calidad de armador socio de la COOPERATIVA PESQUERA JEHOVÁ REY DE REYES LA ISLILLA PAITA, para operar la embarcación pesquera REY DEL CORDERO de matrícula TA-32315-BM.</t>
  </si>
  <si>
    <t>897-2018-PRODUCE/DGPCHDI</t>
  </si>
  <si>
    <t>Otorgar permiso de pesca al señor JESÚS SÁNCHEZ FIESTAS en calidad de armador socio de la COOPERATIVA PESQUERA JEHOVÁ REY DE REYES LA ISLILLA PAITA, para operar la embarcación pesquera CRISTO ES MI FORTALEZA de matrícula PT-44130-CM.</t>
  </si>
  <si>
    <t>898-2018-PRODUCE/DGPCHDI</t>
  </si>
  <si>
    <t>Otorgar permiso de pesca al señor LEONARDO ÁLVAREZ FIESTAS en calidad de armador socio de la COOPERATIVA PESQUERA JEHOVÁ REY DE REYES LA ISLILLA PAITA, para operar la embarcación pesquera JESÚS ES LA LUZ DIVINA II de matrícula PT-44128-CM.</t>
  </si>
  <si>
    <t>899-2018-PRODUCE/DGPCHDI</t>
  </si>
  <si>
    <t>Otorgar permiso de pesca al señor ENRIQUE DANIEL PAZO PURIZACA en calidad de armador socio de la COOPERATIVA PESQUERA JEHOVÁ REY DE REYES LA ISLILLA PAITA, para operar la embarcación pesquera DANIEL ENTRE LOS LEONES de matrícula TA-32116-BM.</t>
  </si>
  <si>
    <t>900-2018-PRODUCE/DGPCHDI</t>
  </si>
  <si>
    <t>Otorgar permiso de pesca al señor SANTOS EUSEBIO ÁLVAREZ ECHE en calidad de armador socio de la COOPERATIVA PESQUERA JEHOVÁ REY DE REYES LA ISLILLA PAITA, para operar la embarcación pesquera JUAN JESÚS de matrícula CE-35808-CM.</t>
  </si>
  <si>
    <t>901-2018-PRODUCE/DGPCHDI</t>
  </si>
  <si>
    <t>Otorgar permiso de pesca al señor SANTOS FELIPE PURIZACA TEMOCHE en calidad de armador socio de la COOPERATIVA PESQUERA JEHOVÁ REY DE REYES LA ISLILLA PAITA, para operar la embarcación pesquera SIEMPRE CRISTO TE AMA de matrícula ZS-39408-BM.</t>
  </si>
  <si>
    <t>902-2018-PRODUCE/DGPCHDI</t>
  </si>
  <si>
    <t>Otorgar permiso de pesca al señor JOSÉ ÁLVAREZ QUEREVALÚ en calidad de armador socio de la COOPERATIVA PESQUERA JEHOVÁ REY DE REYES LA ISLILLA PAITA, para operar la embarcación pesquera CRISTO ES MI REY de matrícula TA-32958-BM.</t>
  </si>
  <si>
    <t>903-2018-PRODUCE/DGPCHDI</t>
  </si>
  <si>
    <t>Otorgar permiso de pesca al señor WILMER ÁLVAREZ SÁNCHEZ en calidad de armador socio de la COOPERATIVA PESQUERA JEHOVÁ REY DE REYES LA ISLILLA PAITA, para operar la embarcación pesquera EL PARAÍSO DE JESÚS I de matrícula TA-35959-BM.</t>
  </si>
  <si>
    <t>904-2018-PRODUCE/DGPCHDI</t>
  </si>
  <si>
    <t>Otorgar permiso de pesca al señor ELIO TEÓFILO PAZOS VITE en calidad de armador socio de la COOPERATIVA PESQUERA JEHOVÁ REY DE REYES LA ISLILLA PAITA, para operar la embarcación pesquera LA BENDICIÓN DE DIOS de matrícula TA-39725-BM.</t>
  </si>
  <si>
    <t>905-2018-PRODUCE/DGPCHDI</t>
  </si>
  <si>
    <t>Otorgar permiso de pesca al señor SANTOS ARCADIO PUESCAS ÁLVAREZ en calidad de armador socio de la COOPERATIVA PESQUERA JEHOVÁ REY DE REYES LA ISLILLA PAITA, para operar la embarcación pesquera JESÚS LA VID VERDADERA de matrícula PT-33480-BM.</t>
  </si>
  <si>
    <t>906-2018-PRODUCE/DGPCHDI</t>
  </si>
  <si>
    <t>Otorgar permiso de pesca al señor DEMETRIO PAZO FIESTAS en calidad de armador socio de la COOPERATIVA PESQUERA JEHOVÁ REY DE REYES LA ISLILLA PAITA, para operar la embarcación pesquera SIEMPRE JESÚS ES MI CONSUELO de matrícula CE-35533-CM.</t>
  </si>
  <si>
    <t>907-2018-PRODUCE/DGPCHDI</t>
  </si>
  <si>
    <t>Otorgar permiso de pesca al señor DEMETRIO PAZO FIESTAS en calidad de armador socio de la COOPERATIVA PESQUERA JEHOVÁ REY DE REYES LA ISLILLA PAITA, para operar la embarcación pesquera NUEVA JERUSALÉN de matrícula ZS-41455-CM.</t>
  </si>
  <si>
    <t>908-2018-PRODUCE/DGPCHDI</t>
  </si>
  <si>
    <t>Otorgar permiso de pesca al señor JOSÉ ALCEDO VITE PURIZACA en calidad de armador socio de la COOPERATIVA PESQUERA JEHOVÁ REY DE REYES LA ISLILLA PAITA, para operar la embarcación pesquera MANUELITO IV de matrícula PT-38014-CM.</t>
  </si>
  <si>
    <t>909-2018-PRODUCE/DGPCHDI</t>
  </si>
  <si>
    <t>Otorgar permiso de pesca al señor NÉSTOR VITE BAYONA en calidad de armador socio de la COOPERATIVA PESQUERA JEHOVÁ REY DE REYES LA ISLILLA PAITA, para operar la embarcación pesquera SIEMPRE MI CAUTIVO de matrícula PT-28081-BM.</t>
  </si>
  <si>
    <t>910-2018-PRODUCE/DGPCHDI</t>
  </si>
  <si>
    <t>Otorgar permiso de pesca al señor SANTOS ROMÁN PURIZACA PAZO en calidad de armador socio de la COOPERATIVA PESQUERA JEHOVÁ REY DE REYES LA ISLILLA PAITA, para operar la embarcación pesquera DIVINO REDENTOR II de matrícula TA-31160-BM.</t>
  </si>
  <si>
    <t>911-2018-PRODUCE/DGPCHDI</t>
  </si>
  <si>
    <t>Otorgar permiso de pesca al señor MERCEDES TUME PURIZACA en calidad de armador socio de la COOPERATIVA PESQUERA JEHOVÁ REY DE REYES LA ISLILLA PAITA, para operar la embarcación pesquera NEZARETH III de matrícula PT-35043-CM.</t>
  </si>
  <si>
    <t>912-2018-PRODUCE/DGPCHDI</t>
  </si>
  <si>
    <t>Otorgar permiso de pesca al señor JUAN LLENQUE MORE en calidad de armador socio de la COOPERATIVA PESQUERA JEHOVÁ REY DE REYES LA ISLILLA PAITA, para operar la embarcación pesquera IVANCITO de matrícula PT-37148-BM.</t>
  </si>
  <si>
    <t>913-2018-PRODUCE/DGPCHDI</t>
  </si>
  <si>
    <t>Otorgar permiso de pesca al señor MIGUEL FIESTAS ECHE, en calidad de armador socio de la COOPERATIVA PESQUERA JEHOVÁ REY DE REYES LA ISLILLA PAITA, para operar la embarcación pesquera GUSTAVO de matrícula TA-42274-BM.</t>
  </si>
  <si>
    <t>914-2018-PRODUCE/DGPCHDI</t>
  </si>
  <si>
    <t>Otorgar permiso de pesca al señor MIGUEL FIESTAS ECHE, en calidad de armador socio de la COOPERATIVA PESQUERA JEHOVÁ REY DE REYES LA ISLILLA PAITA, para operar la embarcación pesquera DON MIGUEL de matrícula PT-35840-CM.</t>
  </si>
  <si>
    <t>00049-2018-PRODUCE/DPCHDI-lcerna</t>
  </si>
  <si>
    <t>915-2018-PRODUCE/DGPCHDI</t>
  </si>
  <si>
    <t>Otorgar permiso de pesca a la señora CARMEN ROSA FIESTAS FIESTAS, en calidad de armadora socia de la COOPERATIVA PESQUERA JEHOVÁ REY DE REYES LA ISLILLA PAITA, para operar la embarcación pesquera YO SOY EL ALFA Y OMEGA de matrícula TA-32179-BM.</t>
  </si>
  <si>
    <t>916-2018-PRODUCE/DGPCHDI</t>
  </si>
  <si>
    <t>Otorgar permiso de pesca a la señora ELDA FIESTAS PURIZACA, en calidad de armadora socia de la COOPERATIVA PESQUERA JEHOVÁ REY DE REYES LA ISLILLA PAITA, para operar la embarcación pesquera JORDAN II de matrícula PT-51542-BM.</t>
  </si>
  <si>
    <t>917-2018-PRODUCE/DGPCHDI</t>
  </si>
  <si>
    <t>Otorgar permiso de pesca al señor JUAN CARLOS VITE ÁLVAREZ, en calidad de armador socio de la COOPERATIVA PESQUERA JEHOVÁ REY DE REYES LA ISLILLA PAITA, para operar la embarcación pesquera JEHOVÁ REY DE GLORIA de matrícula TA-31647-BM.</t>
  </si>
  <si>
    <t>918-2018-PRODUCE/DGPCHDI</t>
  </si>
  <si>
    <t>Otorgar permiso de pesca al señor JOSÉ DEL CARMEN PURIZACA PUESCAS, en calidad de armador socio de la COOPERATIVA PESQUERA JEHOVÁ REY DE REYES LA ISLILLA PAITA, para operar la embarcación pesquera RÍO JORDAN de matrícula TA-31101-BM.</t>
  </si>
  <si>
    <t>919-2018-PRODUCE/DGPCHDI</t>
  </si>
  <si>
    <t>Otorgar permiso de pesca al señor PEDRO JAVIER ALDANA MARTÍNEZ, en calidad de armador socio de la COOPERATIVA PESQUERA JEHOVÁ REY DE REYES LA ISLILLA PAITA, para operar la embarcación pesquera SIEMPRE JESÚS ES MI CONSUELO de matrícula ZS-41473-CM.</t>
  </si>
  <si>
    <t>920-2018-PRODUCE/DGPCHDI</t>
  </si>
  <si>
    <t>Otorgar permiso de pesca al señor TEÓFILO PAZOZ SÁNCHEZ en calidad de armador socio de la COOPERATIVA PESQUERA JEHOVÁ REY DE REYES LA ISLILLA PAITA, para operar la embarcación pesquera SUBLIME MAESTRO I de matrícula ZS-25168-BM.</t>
  </si>
  <si>
    <t>921-2018-PRODUCE/DGPCHDI</t>
  </si>
  <si>
    <t>Otorgar permiso de pesca al señor JUAN PABLO ÁLVAREZ SÁNCHEZ, en calidad de armador socio de la COOPERATIVA PESQUERA JEHOVÁ REY DE REYES LA ISLILLA PAITA, para operar la embarcación pesquera JEHOVÁ EL PODEROSO GIGANTE II de matrícula TA-33009-BM.</t>
  </si>
  <si>
    <t>922-2018-PRODUCE/DGPCHDI</t>
  </si>
  <si>
    <t>Otorgar permiso de pesca al señor WILFREDO ÁLVAREZ PURIZACA, en calidad de armador socio de la COOPERATIVA PESQUERA JEHOVÁ REY DE REYES LA ISLILLA PAITA, para operar la embarcación pesquera CRISTO EL BUEN SAMARITANO 2 de matrícula PT-33589-BM.</t>
  </si>
  <si>
    <t>923-2018-PRODUCE/DGPCHDI</t>
  </si>
  <si>
    <t>Otorgar permiso de pesca al señor SEGUNDO ROBERT ÁLVAREZ SÁNCHEZ, en calidad de armador socio de la COOPERATIVA PESQUERA JEHOVÁ REY DE REYES LA ISLILLA PAITA, para operar la embarcación pesquera JEHOVÁ ES MI PODEROSO GUERRERO de matrícula PT-22305-BM.</t>
  </si>
  <si>
    <t>924-2018-PRODUCE/DGPCHDI</t>
  </si>
  <si>
    <t>Otorgar permiso de pesca al señor GENARO TUME FERNÁNDEZ en calidad de armador socio de la COOPERATIVA PESQUERA JEHOVÁ REY DE REYES LA ISLILLA PAITA, para operar la embarcación pesquera DON GENARO de matrícula PT-38506-CM.</t>
  </si>
  <si>
    <t>925-2018-PRODUCE/DGPCHDI</t>
  </si>
  <si>
    <t>Otorgar permiso de pesca al señor SANTOS EUSEBIO ÁLVAREZ ECHE en calidad de armador socio de la COOPERATIVA PESQUERA JEHOVÁ REY DE REYES LA ISLILLA PAITA, para operar la embarcación pesquera BETHEL de matrícula CE-35535-CM.</t>
  </si>
  <si>
    <t>926-2018-PRODUCE/DGPCHDI</t>
  </si>
  <si>
    <t>Otorgar permiso de pesca al señor SANTOS FAUSTINO PURIZACA PUESCAS en calidad de armador socio de la COOPERATIVA PESQUERA JEHOVÁ REY DE REYES LA ISLILLA PAITA, para operar la embarcación pesquera JHEOVÁ JIRETH de matrícula TA-37176-BM.</t>
  </si>
  <si>
    <t>927-2018-PRODUCE/DGPCHDI</t>
  </si>
  <si>
    <t>Otorgar permiso de pesca al señor FRANCISCO PURIZACA PURIZACA en calidad de armador socio de la COOPERATIVA PESQUERA JEHOVÁ REY DE REYES LA ISLILLA PAITA, para operar la embarcación pesquera JESÚS EN TI CONFÍO de matrícula TA-36006-BM.</t>
  </si>
  <si>
    <t>928-2018-PRODUCE/DGPCHDI</t>
  </si>
  <si>
    <t>Otorgar permiso de pesca al señor PEDRO PURIZACA ECHE en calidad de armador socio de la COOPERATIVA PESQUERA JEHOVÁ REY DE REYES LA ISLILLA PAITA, para operar la embarcación pesquera JESÚS EN CANA DE GALILEA de matrícula PT-38927-BM.</t>
  </si>
  <si>
    <t>929-2018-PRODUCE/DGPCHDI</t>
  </si>
  <si>
    <t>Otorgar permiso de pesca al señor EFRAÍN PURIZACA ÁLVAREZ en calidad de armador socio de la COOPERATIVA PESQUERA JEHOVÁ REY DE REYES LA ISLILLA PAITA, para operar la embarcación pesquera HUMBOLT II de matrícula TA-41311-BM.</t>
  </si>
  <si>
    <t>930-2018-PRODUCE/DGPCHDI</t>
  </si>
  <si>
    <t>Otorgar permiso de pesca al señor PEDRO MARTÍN ÁLVAREZ SÁNCHEZ en calidad de armador socio de la COOPERATIVA PESQUERA JEHOVÁ REY DE REYES LA ISLILLA PAITA, para operar la embarcación pesquera MI ESPERANZA EN DIOS de matrícula TA-41603-CM.</t>
  </si>
  <si>
    <t>931-2018-PRODUCE/DGPCHDI</t>
  </si>
  <si>
    <t>Otorgar permiso de pesca al señor JOSÉ WALTER TUME FIESTAS en calidad de armador socio de la COOPERATIVA PESQUERA JEHOVÁ REY DE REYES LA ISLILLA PAITA, para operar la embarcación pesquera JESÚS EL NAZARENO de matrícula PT-51528-BM.</t>
  </si>
  <si>
    <t>932-2018-PRODUCE/DGPCHDI</t>
  </si>
  <si>
    <t>Otorgar permiso de pesca al señor MARCELINO FIESTAS PURIZACA en calidad de armador socio de la COOPERATIVA PESQUERA JEHOVÁ REY DE REYES LA ISLILLA PAITA, para operar la embarcación pesquera MI ANGELITO de matrícula TA-30742-BM.</t>
  </si>
  <si>
    <t>933-2018-PRODUCE/DGPCHDI</t>
  </si>
  <si>
    <t>934-2018-PRODUCE/DGPCHDI</t>
  </si>
  <si>
    <t>Otorgar permiso de pesca al señor MARINO FIESTAS PAIBA en calidad de armador socio de la COOPERATIVA PESQUERA JEHOVÁ REY DE REYES LA ISLILLA PAITA, para operar la embarcación pesquera ALELUYA de matrícula TA-30812-BM.</t>
  </si>
  <si>
    <t>935-2018-PRODUCE/DGPCHDI</t>
  </si>
  <si>
    <t>Otorgar permiso de pesca al señor JOSÉ ORMEL PURIZACA VITE en calidad de armador socio de la COOPERATIVA PESQUERA JEHOVÁ REY DE REYES LA ISLILLA PAITA, para operar la embarcación pesquera ESPÍRITU SANTO EN EL JORDAN de matrícula ZS-39139-BM.</t>
  </si>
  <si>
    <t>936-2018-PRODUCE/DGPCHDI</t>
  </si>
  <si>
    <t>Otorgar permiso de pesca al señor CARLOS ALBERTO BAYONA FIESTAS en calidad de armador socio de la COOPERATIVA PESQUERA JEHOVÁ REY DE REYES LA ISLILLA PAITA, para operar la embarcación pesquera SEÑOR DE PACHACAMILLA de matrícula TA-37662-BM.</t>
  </si>
  <si>
    <t>937-2018-PRODUCE/DGPCHDI</t>
  </si>
  <si>
    <t>Otorgar permiso de pesca al señor ÍTALO FRANCISCO CRUZ SANTOS en calidad de armador socio de la COOPERATIVA PESQUERA JEHOVÁ REY DE REYES LA ISLILLA PAITA, para operar la embarcación pesquera REY DAVID de matrícula PT-39170-BM.</t>
  </si>
  <si>
    <t>938-2018-PRODUCE/DGPCHDI</t>
  </si>
  <si>
    <t>Otorgar permiso de pesca al señor PEDRO MARTÍN ÁLVAREZ SÁNCHEZ en calidad de armador socio de la COOPERATIVA PESQUERA JEHOVÁ REY DE REYES LA ISLILLA PAITA, para operar la embarcación pesquera JESÚS ES EL PARAÍSO de matrícula PT-41382-CM.</t>
  </si>
  <si>
    <t>939-2018-PRODUCE/DGPCHDI</t>
  </si>
  <si>
    <t>Otorgar permiso de pesca al señor JULIA ESTHER QUEREVALÚ TUME en calidad de armador socio de la COOPERATIVA PESQUERA JEHOVÁ REY DE REYES LA ISLILLA PAITA, para operar la embarcación pesquera ESTRELLA DE CIELO II de matrícula PT-03322-BM.</t>
  </si>
  <si>
    <t>940-2018-PRODUCE/DGPCHDI</t>
  </si>
  <si>
    <t>Otorgar permiso de pesca al señor SANTOS ARCADIO PUESCAS ÁLVAREZen calidad de armador socio de la COOPERATIVA PESQUERA JEHOVÁ REY DE REYES LA ISLILLA PAITA, para operar la embarcación pesquera SIEMPRE JESÚS LA VID VERDADERA de matrícula TA-25101-BM.</t>
  </si>
  <si>
    <t>941-2018-PRODUCE/DGPCHDI</t>
  </si>
  <si>
    <t>Otorgar permiso de pesca al señor WILMER VITE ÁLVAREZ en calidad de armador socio de la COOPERATIVA PESQUERA JEHOVÁ REY DE REYES LA ISLILLA PAITA, para operar la embarcación pesquera TOMMY I de matrícula TA-31642-BM.</t>
  </si>
  <si>
    <t>942-2018-PRODUCE/DGPCHDI</t>
  </si>
  <si>
    <t>Otorgar permiso de pesca al señor PEDRO TUME FIESTAS en calidad de armador socio de la COOPERATIVA PESQUERA JEHOVÁ REY DE REYES LA ISLILLA PAITA, para operar la embarcación pesquera SIEMPRE EL NAZARENO de matrícula PT-04195-BM.</t>
  </si>
  <si>
    <t>943-2018-PRODUCE/DGPCHDI</t>
  </si>
  <si>
    <t>Otorgar permiso de pesca al señor JOSÉ EDILBERTO PURIZACA PAZO en calidad de armador socio de la COOPERATIVA PESQUERA JEHOVÁ REY DE REYES LA ISLILLA PAITA, para operar la embarcación pesquera DIVINO REY de matrícula ZS-39875-BM.</t>
  </si>
  <si>
    <t>944-2018-PRODUCE/DGPCHDI</t>
  </si>
  <si>
    <t>Otorgar permiso de pesca a la señora ESPERANZA ECHE DE PURIZACA en calidad de armadora socia de la COOPERATIVA PESQUERA JEHOVÁ REY DE REYES LA ISLILLA PAITA, para operar la embarcación pesquera SIEMPRE BENDICIÓN DE JESÚS de matrícula ZS-39596-BM.</t>
  </si>
  <si>
    <t>945-2018-PRODUCE/DGPCHDI</t>
  </si>
  <si>
    <t>Otorgar permiso de pesca al señor PEDRO TUME FIESTAS en calidad de armador socio de la COOPERATIVA PESQUERA JEHOVÁ REY DE REYES LA ISLILLA PAITA, para operar la embarcación pesquera CRISTO EL NAZARENO de matrícula PT-37810-CM.</t>
  </si>
  <si>
    <t>946-2018-PRODUCE/DGPCHDI</t>
  </si>
  <si>
    <t>Otorgar permiso de pesca al señor JOSÉ MERCEDES TUME FERNÁNDEZ en calidad de armador socio de la COOPERATIVA PESQUERA JEHOVÁ REY DE REYES LA ISLILLA PAITA, para operar la embarcación pesquera BENDICIÓN DIVINA de matrícula ZS-18255-BM.</t>
  </si>
  <si>
    <t>947-2018-PRODUCE/DGPCHDI</t>
  </si>
  <si>
    <t>Otorgar permiso de pesca a la señora ESPERANZA ECHE DE PURIZACA en calidad de armadora socia de la COOPERATIVA PESQUERA JEHOVÁ REY DE REYES LA ISLILLA PAITA, para operar la embarcación pesquera BENDICIÓN DE JESÚS de matrícula TA-32157-BM.</t>
  </si>
  <si>
    <t>00060-2018-PRODUCE/DPCHDI-lcerna</t>
  </si>
  <si>
    <t>948-2018-PRODUCE/DGPCHDI</t>
  </si>
  <si>
    <t>Otorgar permiso de pesca al señor ENRIQUE DANIEL PAZO PURIZACA en calidad de armador socio de la COOPERATIVA PESQUERA JEHOVÁ REY DE REYES LA ISLILLA PAITA, para operar la embarcación pesquera VICTORIA DE JESÚS de matrícula PT-40957-CM.</t>
  </si>
  <si>
    <t>949-2018-PRODUCE/DGPCHDI</t>
  </si>
  <si>
    <t>Otorgar permiso de pesca al señor JULIÁN PURIZACA PUESCAS en calidad de armador socio de la COOPERATIVA PESQUERA JEHOVÁ REY DE REYES LA ISLILLA PAITA, para operar la embarcación pesquera SIEMPRE BENDICIÓN DE DIOS de matrícula ZS-39119-BM.</t>
  </si>
  <si>
    <t>950-2018-PRODUCE/DGPCHDI</t>
  </si>
  <si>
    <t>Otorgar permiso de pesca al señor JULIÁN PURIZACA PUESCAS en calidad de armador socio de la COOPERATIVA PESQUERA JEHOVÁ REY DE REYES LA ISLILLA PAITA, para operar la embarcación pesquera BENDICIÓN DEL SEÑOR de matrícula TA-32193-BM.</t>
  </si>
  <si>
    <t>951-2018-PRODUCE/DGPCHDI</t>
  </si>
  <si>
    <t>Otorgar permiso de pesca al señor JORGE WILFREDO PURIZACA VITE en calidad de armador socio de la COOPERATIVA PESQUERA JEHOVÁ REY DE REYES LA ISLILLA PAITA, para operar la embarcación pesquera JESUCRISTO EN EL JORDAN de matrícula TA-31649-BM.</t>
  </si>
  <si>
    <t>952-2018-PRODUCE/DGPCHDI</t>
  </si>
  <si>
    <t>Otorgar permiso de pesca al señor JOSÉ DEL CARMEN PURIZACA PUESCAS en calidad de armador socio de la COOPERATIVA PESQUERA JEHOVÁ REY DE REYES LA ISLILLA PAITA, para operar la embarcación pesquera RÍO JORDAN de matrícula ZS-39136-BM.</t>
  </si>
  <si>
    <t>953-2018-PRODUCE/DGPCHDI</t>
  </si>
  <si>
    <t>Otorgar permiso de pesca al señor DOMINGO GALÁN PURIZACA en calidad de armador socio de la COOPERATIVA PESQUERA JEHOVÁ REY DE REYES LA ISLILLA PAITA, para operar la embarcación pesquera JUAN ALBERTO de matrícula TA-32974-BM.</t>
  </si>
  <si>
    <t>954-2018-PRODUCE/DGPCHDI</t>
  </si>
  <si>
    <t>Otorgar permiso de pesca al señor DOMINGO GALÁN PURIZACA en calidad de armador socio de la COOPERATIVA PESQUERA JEHOVÁ REY DE REYES LA ISLILLA PAITA, para operar la embarcación pesquera JESÚS EL VENCEDOR de matrícula TA-31655-BM.</t>
  </si>
  <si>
    <t>955-2018-PRODUCE/DGPCHDI</t>
  </si>
  <si>
    <t>Otorgar permiso de pesca al señor JORGE WILFREDO PURIZACA VITE en calidad de armador socio de la COOPERATIVA PESQUERA JEHOVÁ REY DE REYES LA ISLILLA PAITA, para operar la embarcación pesquera JESUCRISTO EN EL JORDAN de matrícula ZS-39138-BM.</t>
  </si>
  <si>
    <t>956-2018-PRODUCE/DGPCHDI</t>
  </si>
  <si>
    <t>Otorgar permiso de pesca al señor GENARO TUME FERNÁNDEZ en calidad de armador socio de la COOPERATIVA PESQUERA JEHOVÁ REY DE REYES LA ISLILLA PAITA, para operar la embarcación pesquera ESTRELLA DE DAVID IV de matrícula CE-38959-BM.</t>
  </si>
  <si>
    <t>957-2018-PRODUCE/DGPCHDI</t>
  </si>
  <si>
    <t>Otorgar permiso de pesca al señor JOSÉ SANTOS FIESTAS ECHE en calidad de armador socio de la COOPERATIVA PESQUERA JEHOVÁ REY DE REYES LA ISLILLA PAITA, para operar la embarcación pesquera PEJERREY de matrícula TA-37658-BM.</t>
  </si>
  <si>
    <t>958-2018-PRODUCE/DGPCHDI</t>
  </si>
  <si>
    <t>Otorgar permiso de pesca al señor DANNY DANIEL CHUNGA HUERTAS en calidad de armador socio de la COOPERATIVA PESQUERA JEHOVÁ REY DE REYES LA ISLILLA PAITA, para operar la embarcación pesquera JUAN PASTOR I de matrícula PT-42573-CM.</t>
  </si>
  <si>
    <t>959-2018-PRODUCE/DGPCHDI</t>
  </si>
  <si>
    <t>Otorgar permiso de pesca al señor ÍTALO FRANCISCO CRUZ SANTOS en calidad de armador socio de la COOPERATIVA PESQUERA JEHOVÁ REY DE REYES LA ISLILLA PAITA, para operar la embarcación pesquera REY DAVID II de matrícula TA-42265-BM.</t>
  </si>
  <si>
    <t>960-2018-PRODUCE/DGPCHDI</t>
  </si>
  <si>
    <t>Otorgar permiso de pesca al señor ARMANDO SÁNCHEZ FIESTAS en calidad de armador socio de la COOPERATIVA PESQUERA JEHOVÁ REY DE REYES LA ISLILLA PAITA, para operar la embarcación pesquera CRISTO VIVE de matrícula ZS-18206-BM.</t>
  </si>
  <si>
    <t>00042-2018-PRODUCE/DPCHDI-lcerna</t>
  </si>
  <si>
    <t>961-2018-PRODUCE/DGPCHDI</t>
  </si>
  <si>
    <t>Otorgar permiso de pesca a la señora MILAGROS MARIANELA ÁLVAREZ PAZOS en calidad de armadora socia de la COOPERATIVA PESQUERA JEHOVÁ REY DE REYES LA ISLILLA PAITA, para operar la embarcación pesquera JORDAN III de matrícula PT-51541-BM.</t>
  </si>
  <si>
    <t>962-2018-PRODUCE/DGPCHDI</t>
  </si>
  <si>
    <t>Otorgar permiso de pesca al señor ELISEO FIESTAS PAIBA en calidad de armador socio de la COOPERATIVA PESQUERA JEHOVÁ REY DE REYES LA ISLILLA PAITA, para operar la embarcación pesquera KOYROS DE ABBA de matrícula ZS-39482-BM.</t>
  </si>
  <si>
    <t>963-2018-PRODUCE/DGPCHDI</t>
  </si>
  <si>
    <t>Otorgar permiso de pesca al señor ARMANDO SÁNCHEZ FIESTAS en calidad de armador socio de la COOPERATIVA PESQUERA JEHOVÁ REY DE REYES LA ISLILLA PAITA, para operar la embarcación pesquera CRISTO VIVE de matrícula PT-50481-BM.</t>
  </si>
  <si>
    <t>964-2018-PRODUCE/DGPCHDI</t>
  </si>
  <si>
    <t>Otorgar permiso de pesca al señor PABLO PURIZACA ECHE en calidad de armador socio de la COOPERATIVA PESQUERA JEHOVÁ REY DE REYES LA ISLILLA PAITA, para operar la embarcación pesquera MI KADDESH de matrícula PT-43927-BM y 06.41 de arqueo bruto, en la extracción de los recursos Calamar Gigante o Pota y Perico.</t>
  </si>
  <si>
    <t>965-2018-PRODUCE/DGPCHDI</t>
  </si>
  <si>
    <t>Otorgar permiso de pesca al señor PABLO PURIZACA ECHE en calidad de armador socio de la COOPERATIVA PESQUERA JEHOVÁ REY DE REYES LA ISLILLA PAITA, para operar la embarcación pesquera CRISTO MARINO de matrícula TA-33202-BM y 06.98 de arqueo bruto, en la extracción de los recursos Calamar Gigante o Pota y Perico.</t>
  </si>
  <si>
    <t>966-2018-PRODUCE/DGPCHDI</t>
  </si>
  <si>
    <t>Otorgar permiso de pesca al señor SANTOS ROBERTO RUMICHE SÁNCHEZ en calidad de armador socio de la COOPERATIVA PESQUERA JEHOVÁ REY DE REYES LA ISLILLA PAITA, para operar la embarcación pesquera ALASKA II de matrícula PT-41370-CM y 10.00 de capacidad de bodega, en la extracción de los recursos Calamar Gigante o Pota y Perico.</t>
  </si>
  <si>
    <t>967-2018-PRODUCE/DGPCHDI</t>
  </si>
  <si>
    <t>Otorgar permiso de pesca al señor MACARIO ARMANDO PURIZACA ÁLVAREZ en calidad de armador socio de la COOPERATIVA PESQUERA JEHOVÁ REY DE REYES LA ISLILLA PAITA, para operar la embarcación pesquera DIOS REY DEL CIELO de matrícula PT-40417-BM y 06.82 de arqueo bruto, en la extracción de los recursos Calamar Gigante o Pota y Perico.</t>
  </si>
  <si>
    <t>968-2018-PRODUCE/DGPCHDI</t>
  </si>
  <si>
    <t>Otorgar permiso de pesca al señor SANTOS MARCIANO PURIZACA PURIZACA en calidad de armador socio de la COOPERATIVA PESQUERA JEHOVÁ REY DE REYES LA ISLILLA PAITA, para operar la embarcación pesquera SAMAR de matrícula ZS-39724-BM y 06.96 de arqueo bruto, en la extracción de los recursos Calamar Gigante o Pota y Perico.</t>
  </si>
  <si>
    <t>969-2018-PRODUCE/DGPCHDI</t>
  </si>
  <si>
    <t>Otorgar permiso de pesca al señor JUAN GALÁN PURIZACA en calidad de armador socio de la COOPERATIVA PESQUERA JEHOVÁ REY DE REYES LA ISLILLA PAITA, para operar la embarcación pesquera JESÚS EL MENSAJERO DEL AMOR de matrícula PT-36947-BM y 06.02 de arqueo bruto, en la extracción de los recursos Calamar Gigante o Pota y Perico.</t>
  </si>
  <si>
    <t>970-2018-PRODUCE/DGPCHDI</t>
  </si>
  <si>
    <t>Otorgar permiso de pesca al señor SANTOS SEBASTIÁN FIESTAS FIESTAS en calidad de armador socio de la COOPERATIVA PESQUERA JEHOVÁ REY DE REYES LA ISLILLA PAITA, para operar la embarcación pesquera JESUCRISTO EL VICTORIOSO de matrícula TA-32147-BM y 06.96 de arqueo bruto, en la extracción de los recursos Calamar Gigante o Pota y Perico.</t>
  </si>
  <si>
    <t>971-2018-PRODUCE/DGPCHDI</t>
  </si>
  <si>
    <t>Otorgar permiso de pesca al señor JULIO EDWIN PURIZACA ECHE en calidad de armador socio de la COOPERATIVA PESQUERA JEHOVÁ REY DE REYES LA ISLILLA PAITA, para operar la embarcación pesquera BEDELSE de matrícula PT-51545-BM y 06.47 de arqueo bruto, en la extracción de los recursos Calamar Gigante o Pota y Perico.</t>
  </si>
  <si>
    <t>972-2018-PRODUCE/DGPCHDI</t>
  </si>
  <si>
    <t>Otorgar permiso de pesca al señor EDGAR SÁNCHEZ PURIZACA en calidad de armador socio de la COOPERATIVA PESQUERA JEHOVÁ REY DE REYES LA ISLILLA PAITA, para operar la embarcación pesquera VIRGEN DE GUADALUPE de matrícula PL-41699-CM y 10.00 de capacidad de bodega, en la extracción de los recursos Calamar Gigante o Pota y Perico.</t>
  </si>
  <si>
    <t>973-2018-PRODUCE/DGPCHDI</t>
  </si>
  <si>
    <t>Otorgar permiso de pesca al señor JUAN CARLOS TUME FIESTAS en calidad de armador socio de la COOPERATIVA PESQUERA JEHOVÁ REY DE REYES LA ISLILLA PAITA, para operar la embarcación pesquera DON VICENTE de matrícula TA-39748-BM y 06.96 de arqueo bruto, en la extracción de los recursos Calamar Gigante o Pota y Perico.</t>
  </si>
  <si>
    <t>974-2018-PRODUCE/DGPCHDI</t>
  </si>
  <si>
    <t>Otorgar permiso de pesca al señor JOSÉ DEL CARMEN PURIZACA PUESCAS en calidad de armador socio de la COOPERATIVA PESQUERA JEHOVÁ REY DE REYES LA ISLILLA PAITA, para operar la embarcación pesquera JESÚS EN EL JORDAN de matrícula TA-31648-BM.</t>
  </si>
  <si>
    <t>975-2018-PRODUCE/DGPCHDI</t>
  </si>
  <si>
    <t>Otorgar permiso de pesca al señor JUAN FIESTAS ÁLVAREZ en calidad de armador socio de la COOPERATIVA PESQUERA JEHOVÁ REY DE REYES LA ISLILLA PAITA, para operar la embarcación pesquera SIEMPRE JESÚS ES MI CONSUELO 1 de matrícula CE-30315-BM y 10.00 m3 de capacidad de bodega, en la extracción de los recursos Calamar Gigante o Pota y Perico.</t>
  </si>
  <si>
    <t>976-2018-PRODUCE/DGPCHDI</t>
  </si>
  <si>
    <t>Otorgar permiso de pesca al señor WALTER ÁLVAREZ PURIZACA en calidad de armador socio de la COOPERATIVA PESQUERA JEHOVÁ REY DE REYES LA ISLILLA PAITA, para operar la embarcación pesquera CRISTO ES EL ALFA Y OMEGA de matrícula TA-32144-BM y 6.63 de arqueo bruto, en la extracción de los recursos Calamar Gigante o Pota y Perico.</t>
  </si>
  <si>
    <t>977-2018-PRODUCE/DGPCHDI</t>
  </si>
  <si>
    <t>Otorgar permiso de pesca al señor JOSE ALCEDO VITE PURIZACA en calidad de armador socio de la COOPERATIVA PESQUERA JEHOVÁ REY DE REYES LA ISLILLA PAITA, para operar la embarcación pesquera MANUELITO III de matrícula PT-38015-CM y 10.00 m3 de capacidad de bodega, en la extracción de los recursos Calamar Gigante o Pota y Perico.</t>
  </si>
  <si>
    <t>978-2018-PRODUCE/DGPCHDI</t>
  </si>
  <si>
    <t>Otorgar permiso de pesca al señor JOSÉ SANTOS FIESTAS ECHE en calidad de armador socio de la COOPERATIVA PESQUERA JEHOVÁ REY DE REYES LA ISLILLA PAITA, para operar la embarcación pesquera SAMBITA 2 de matrícula TA-31646-BM y 06.96 de arqueo neto, en la extracción de los recursos Calamar Gigante o Pota y Perico.</t>
  </si>
  <si>
    <t>979-2018-PRODUCE/DGPCHDI</t>
  </si>
  <si>
    <t>Otorgar permiso de pesca al señor JORGE WILFREDO PURIZACA VITE en calidad de armador socio de la COOPERATIVA PESQUERA JEHOVÁ REY DE REYES LA ISLILLA PAITA, para operar la embarcación pesquera SIEMPRE JORDANCITO de matrícula TA-31659-BM y 6.98 de arqueo neto, en la extracción de los recursos Calamar Gigante o Pota y Perico.</t>
  </si>
  <si>
    <t>980-2018-PRODUCE/DGPCHDI</t>
  </si>
  <si>
    <t>Otorgar permiso de pesca al señor WILFREDO ÁLVAREZ PURIZACA en calidad de armador socio de la COOPERATIVA PESQUERA JEHOVÁ REY DE REYES LA ISLILLA PAITA, para operar la embarcación pesquera CRISTO EL BUEN SAMARITANO 3 de matrícula PT-34265-BM y 06.96 de arqueo bruto, en la extracción de los recursos Calamar Gigante o Pota y Perico.</t>
  </si>
  <si>
    <t>981-2018-PRODUCE/DGPCHDI</t>
  </si>
  <si>
    <t>Otorgar permiso de pesca al señor JOSÉ SANTOS FIESTAS ECHE en calidad de armador socio de la COOPERATIVA PESQUERA JEHOVÁ REY DE REYES LA ISLILLA PAITA, para operar la embarcación pesquera DOÑA SAMBITA de matrícula TA-31634-BM y 06.96 de arqueo bruto, en la extracción de los recursos Calamar Gigante o Pota y Perico.</t>
  </si>
  <si>
    <t>982-2018-PRODUCE/DGPCHDI</t>
  </si>
  <si>
    <t>Otorgar permiso de pesca al señor JUAN PINGO BAYONA en calidad de armador socio de la COOPERATIVA PESQUERA JEHOVÁ REY DE REYES LA ISLILLA PAITA, para operar la embarcación pesquera DIVINO REDENDOR 2 de matrícula PT-27751-BM y 05.47 de arqueo bruto, en la extracción de los recursos Calamar Gigante o Pota y Perico.</t>
  </si>
  <si>
    <t>983-2018-PRODUCE/DGPCHDI</t>
  </si>
  <si>
    <t>Otorgar permiso de pesca al señor JAIME PURIZACA ECHE en calidad de armador socio de la COOPERATIVA PESQUERA JEHOVÁ REY DE REYES LA ISLILLA PAITA, para operar la embarcación pesquera SPRE CON LA LUZ DE CRISTO de matrícula TA-36285-BM y 06.90 de arqueo bruto, en la extracción de los recursos Calamar Gigante o Pota y Perico.</t>
  </si>
  <si>
    <t>984-2018-PRODUCE/DGPCHDI</t>
  </si>
  <si>
    <t>Otorgar permiso de pesca al señor WILFREDO ÁLVAREZ PURIZACA, en calidad de armador socio de la COOPERATIVA PESQUERA JEHOVÁ REY DE REYES LA ISLILLA PAITA, para operar la embarcación pesquera CRISTO EL BUEN SAMARITANO 5 de matrícula PT-50449-BM.</t>
  </si>
  <si>
    <t>985-2018-PRODUCE/DGPCHDI</t>
  </si>
  <si>
    <t>Otorgar permiso de pesca al señor DANTÓN ALEXANDER FIESTAS ÁLVAREZ en calidad de armador socio de la COOPERATIVA PESQUERA JEHOVÁ REY DE REYES LA ISLILLA PAITA, para operar la embarcación pesquera HAGEO CON CRISTO de matrícula TA-33006-BM.</t>
  </si>
  <si>
    <t>986-2018-PRODUCE/DGPCHDI</t>
  </si>
  <si>
    <t>Otorgar permiso de pesca al señor SANTOS GERÓNIMO GALÁN SÁNCHEZ en calidad de armador socio de la COOPERATIVA PESQUERA JEHOVÁ REY DE REYES LA ISLILLA PAITA, para operar la embarcación pesquera JESÚS EL MENSAJERO DEL AMOR I de matrícula TA-35423-BM.</t>
  </si>
  <si>
    <t>987-2018-PRODUCE/DGPCHDI</t>
  </si>
  <si>
    <t>Otorgar permiso de pesca al señor SANTOS CLAUDIO ÁLVAREZ PUESCAS en calidad de armador socio de la COOPERATIVA PESQUERA JEHOVÁ REY DE REYES LA ISLILLA PAITA, para operar la embarcación pesquera LINAJE DE DAVID de matrícula PT-43971-BM.</t>
  </si>
  <si>
    <t>988-2018-PRODUCE/DGPCHDI</t>
  </si>
  <si>
    <t>Otorgar permiso de pesca al señor JUAN PINGO BAYONA en calidad de armador socio de la COOPERATIVA PESQUERA JEHOVÁ REY DE REYES LA ISLILLA PAITA, para operar la embarcación pesquera DIVINO REDENTOR 3 de matrícula PT-28116-BM.</t>
  </si>
  <si>
    <t>989-2018-PRODUCE/DGPCHDI</t>
  </si>
  <si>
    <t>Otorgar permiso de pesca al señor SEGUNDO ROBERT ÁLVAREZ SÁNCHEZ en calidad de armador socio de la COOPERATIVA PESQUERA JEHOVÁ REY DE REYES LA ISLILLA PAITA, para operar la embarcación pesquera JEHOVÁ ES MI PODEROSO GUERRERO de matrícula PT-34260-BM.</t>
  </si>
  <si>
    <t>990-2018-PRODUCE/DGPCHDI</t>
  </si>
  <si>
    <t>Otorgar permiso de pesca al señor DANTÓN ALEXANDER FIESTAS ÁLVAREZ en calidad de armador socio de la COOPERATIVA PESQUERA JEHOVÁ REY DE REYES LA ISLILLA PAITA, para operar la embarcación pesquera DON MARCIANO de matrícula PT-40791-CM.</t>
  </si>
  <si>
    <t>991-2018-PRODUCE/DGPCHDI</t>
  </si>
  <si>
    <t>Otorgar permiso de pesca al señor JOSÉ ORMEL PURIZACA VITE en calidad de armador socio de la COOPERATIVA PESQUERA JEHOVÁ REY DE REYES LA ISLILLA PAITA, para operar la embarcación pesquera ESPÍRITU DE DIOS de matrícula TA-45531-CM.</t>
  </si>
  <si>
    <t>992-2018-PRODUCE/DGPCHDI</t>
  </si>
  <si>
    <t>Otorgar permiso de pesca al señor SANTOS MARCIANO PURIZACA PURIZACA en calidad de armador socio de la COOPERATIVA PESQUERA JEHOVÁ REY DE REYES LA ISLILLA PAITA, para operar la embarcación pesquera MI REYNALDO de matrícula ZS-39566-BM.</t>
  </si>
  <si>
    <t>993-2018-PRODUCE/DGPCHDI</t>
  </si>
  <si>
    <t>Otorgar permiso de pesca al señor JOSÉ ORMEL PURIZACA VITE en calidad de armador socio de la COOPERATIVA PESQUERA JEHOVÁ REY DE REYES LA ISLILLA PAITA, para operar la embarcación pesquera SIEMPRE RÍO JORDAN de matrícula TA-31104-BM.</t>
  </si>
  <si>
    <t>036987-2018</t>
  </si>
  <si>
    <t>036-2018-PRODUCE/DECHDI-cgonzalez</t>
  </si>
  <si>
    <t>994-2018-PRODUCE/DGPCHDI</t>
  </si>
  <si>
    <t>IMPROCEDENTE EXONERACION DE OBLIGACIONES PRESENTADAS POR OTORGAMIENTO DE PERMISO DE PESCA</t>
  </si>
  <si>
    <t>Declarar IMPROCEDENTE la solicitud presentada por SENZER S.A. referido a la exoneración de las obligaciones generadas como consecuencia del otorgamiento del permiso de pesca para operar la embarcación MARIA JOSE en la actividad del recurso Atún a que se refiere la RD. N° 109-2018-PRODUCE/DGPCHDI</t>
  </si>
  <si>
    <t>995-2018-PRODUCE/DGPCHDI</t>
  </si>
  <si>
    <t>JHONY FIESTAS PURIZACA</t>
  </si>
  <si>
    <t>Otorgar permiso de pesca al señor JHONY FIESTAS PURIZACA en calidad de armador socio de la COOPERATIVA PESQUERA JEHOVÁ REY DE REYES LA ISLILLA PAITA, para operar la embarcación pesquera MI ANGELITO de matrícula TA-30744-BM.</t>
  </si>
  <si>
    <t>996-2018-PRODUCE/DGPCHDI</t>
  </si>
  <si>
    <t>997-2018-PRODUCE/DGPCHDI</t>
  </si>
  <si>
    <t>TOMÁS FIESTAS ÁLVAREZ</t>
  </si>
  <si>
    <t>Otorgar permiso de pesca al señor TOMÁS FIESTAS ÁLVAREZ en calidad de armador socio de la COOPERATIVA PESQUERA JEHOVÁ REY DE REYES LA ISLILLA PAITA, para operar la embarcación pesquera SIEMPRE JESÚS ES MI CONSUELO de matrícula CE-33323-CM.</t>
  </si>
  <si>
    <t>998-2018-PRODUCE/DGPCHDI</t>
  </si>
  <si>
    <t>FELIPE ÁLVAREZ PURIZACA</t>
  </si>
  <si>
    <t>Otorgar permiso de pesca al señor FELIPE ÁLVAREZ PURIZACA en calidad de armador socio de la COOPERATIVA PESQUERA JEHOVÁ REY DE REYES LA ISLILLA PAITA, para operar la embarcación pesquera GUÍAME SEÑOR CAUTIVO de matrícula PT-51642-BM.</t>
  </si>
  <si>
    <t>999-2018-PRODUCE/DGPCHDI</t>
  </si>
  <si>
    <t>PEDRO FIESTAS ÁLVAREZ</t>
  </si>
  <si>
    <t>Otorgar permiso de pesca al señor PEDRO FIESTAS ÁLVAREZ en calidad de armador socio de la COOPERATIVA PESQUERA JEHOVÁ REY DE REYES LA ISLILLA PAITA, para operar la embarcación pesquera SIEMPRE JESÚS ES MI CONSUELO de matrícula CE-35532-CM.</t>
  </si>
  <si>
    <t>1000-2018-PRODUCE/DGPCHDI</t>
  </si>
  <si>
    <t>JUAN ALBERTO GALÁN PURIZACA</t>
  </si>
  <si>
    <t>Otorgar permiso de pesca al señor JUAN ALBERTO GALÁN PURIZACA en calidad de armador socio de la COOPERATIVA PESQUERA JEHOVÁ REY DE REYES LA ISLILLA PAITA, para operar la embarcación pesquera CRISTO EL VENCEDOR de matrícula TA-39427-BM.</t>
  </si>
  <si>
    <t>1001-2018-PRODUCE/DGPCHDI</t>
  </si>
  <si>
    <t>SANTOS EVARISTO QUEREVALÚ FIESTAS</t>
  </si>
  <si>
    <t>Otorgar permiso de pesca al señor SANTOS EVARISTO QUEREVALÚ FIESTAS en calidad de armador socio de la COOPERATIVA PESQUERA JEHOVÁ REY DE REYES LA ISLILLA PAITA, para operar la embarcación pesquera CRISTO MI FIEL AMIGO de matrícula TA-35684-BM.</t>
  </si>
  <si>
    <t>1002-2018-PRODUCE/DGPCHDI</t>
  </si>
  <si>
    <t>MARCOS SÁNCHEZ PUESCAS</t>
  </si>
  <si>
    <t>Otorgar permiso de pesca al señor MARCOS SÁNCHEZ PUESCAS en calidad de armador socio de la COOPERATIVA PESQUERA JEHOVÁ REY DE REYES LA ISLILLA PAITA, para operar la embarcación pesquera DIOS ES MI ESPERANZA NRO . 2 de matrícula TA-35245-BM.</t>
  </si>
  <si>
    <t>1003-2018-PRODUCE/DGPCHDI</t>
  </si>
  <si>
    <t>SANTOS PURIZACA ÁLVAREZ</t>
  </si>
  <si>
    <t>Otorgar permiso de pesca al señor SANTOS PURIZACA ÁLVAREZ en calidad de armador socio de la COOPERATIVA PESQUERA JEHOVÁ REY DE REYES LA ISLILLA PAITA, para operar la embarcación pesquera MILAGRO DEL SEÑOR de matrícula TA-32316-BM.</t>
  </si>
  <si>
    <t>1004-2018-PRODUCE/DGPCHDI</t>
  </si>
  <si>
    <t>SANTOS FIESTAS DE TUME</t>
  </si>
  <si>
    <t>Otorgar permiso de pesca a la señora SANTOS FIESTAS DE TUME en calidad de armadora socia de la COOPERATIVA PESQUERA JEHOVÁ REY DE REYES LA ISLILLA PAITA, para operar la embarcación pesquera JESÚS NAZARENO II de matrícula PT-28069-BM.</t>
  </si>
  <si>
    <t>1005-2018-PRODUCE/DGPCHDI</t>
  </si>
  <si>
    <t>DAVID FIESTAS PURIZACA</t>
  </si>
  <si>
    <t>Otorgar permiso de pesca al señor DAVID FIESTAS PURIZACA en calidad de armador socio de la COOPERATIVA PESQUERA JEHOVÁ REY DE REYES LA ISLILLA PAITA, para operar la embarcación pesquera DON DAVID de matrícula PT-35743-CM.</t>
  </si>
  <si>
    <t>1006-2018-PRODUCE/DGPCHDI</t>
  </si>
  <si>
    <t>Otorgar permiso de pesca al señor SANTOS PURIZACA ÁLVAREZ en calidad de armador socio de la COOPERATIVA PESQUERA JEHOVÁ REY DE REYES LA ISLILLA PAITA, para operar la embarcación pesquera MILAGROS DEL SEÑOR de matrícula TA-50408-BM.</t>
  </si>
  <si>
    <t>1007-2018-PRODUCE/DGPCHDI</t>
  </si>
  <si>
    <t>ELIO TEÓFILO PAZOS VITE</t>
  </si>
  <si>
    <t>Otorgar permiso de pesca al señor ELIO TEÓFILO PAZOS VITE en calidad de armador socio de la COOPERATIVA PESQUERA JEHOVÁ REY DE REYES LA ISLILLA PAITA, para operar la embarcación pesquera LA BENDICIÓN DE DIOS II de matrícula ZS-23778-BM.</t>
  </si>
  <si>
    <t>1008-2018-PRODUCE/DGPCHDI</t>
  </si>
  <si>
    <t>MERCEDES TUME PURIZACA</t>
  </si>
  <si>
    <t>Otorgar permiso de pesca al señor MERCEDES TUME PURIZACA en calidad de armador socio de la COOPERATIVA PESQUERA JEHOVÁ REY DE REYES LA ISLILLA PAITA, para operar la embarcación pesquera PECHEIRAS de matrícula TA-31669-BM.</t>
  </si>
  <si>
    <t>1009-2018-PRODUCE/DGPCHDI</t>
  </si>
  <si>
    <t>SANTOS FELIPE PURIZACA TEMOCHE</t>
  </si>
  <si>
    <t>Otorgar permiso de pesca al señor SANTOS FELIPE PURIZACA TEMOCHE en calidad de armador socio de la COOPERATIVA PESQUERA JEHOVÁ REY DE REYES LA ISLILLA PAITA, para operar la embarcación pesquera SIEMPRE CRISTO TE AMA de matrícula PT-51624-BM.</t>
  </si>
  <si>
    <t>1010-2018-PRODUCE/DGPCHDI</t>
  </si>
  <si>
    <t>GONZALO PURIZACA ÁLVAREZ</t>
  </si>
  <si>
    <t>Otorgar permiso de pesca al señor GONZALO PURIZACA ÁLVAREZ en calidad de armador socio de la COOPERATIVA PESQUERA JEHOVÁ REY DE REYES LA ISLILLA PAITA, para operar la embarcación pesquera DIVINO JESÚS de matrícula TA-32926-BM.</t>
  </si>
  <si>
    <t>1011-2018-PRODUCE/DGPCHDI</t>
  </si>
  <si>
    <t>JULIA ESTHER QUEREVALÚ TUME</t>
  </si>
  <si>
    <t>Otorgar permiso de pesca a la señora JULIA ESTHER QUEREVALÚ TUME en calidad de armadora socia de la COOPERATIVA PESQUERA JEHOVÁ REY DE REYES LA ISLILLA PAITA, para operar la embarcación pesquera ESTRELLITA DE BELÉN III de matrícula TA-31686-BM.</t>
  </si>
  <si>
    <t>1012-2018-PRODUCE/DGPCHDI</t>
  </si>
  <si>
    <t>SANTOS ROBERTO RUMICHE SÁNCHEZ</t>
  </si>
  <si>
    <t>Otorgar permiso de pesca al señor SANTOS ROBERTO RUMICHE SÁNCHEZ en calidad de armador socio de la COOPERATIVA PESQUERA JEHOVÁ REY DE REYES LA ISLILLA PAITA, para operar la embarcación pesquera ESTRELLA DE JEHOVÁ II de matrícula TA-03119-BM.</t>
  </si>
  <si>
    <t>1013-2018-PRODUCE/DGPCHDI</t>
  </si>
  <si>
    <t>EDUARDO ÁLVAREZ FIESTAS</t>
  </si>
  <si>
    <t>Otorgar permiso de pesca al señor EDUARDO ÁLVAREZ FIESTAS en calidad de armador socio de la COOPERATIVA PESQUERA JEHOVÁ REY DE REYES LA ISLILLA PAITA, para operar la embarcación pesquera GUÍAME DIOS MÍO de matrícula TA-32152-BM.</t>
  </si>
  <si>
    <t>00068-2018-PRODUCE/DGPCHDI-acanepa</t>
  </si>
  <si>
    <t>1014-2018-PRODUCE/DGPCHDI</t>
  </si>
  <si>
    <t>Otorgar permiso de pesca al señor SANTOS ROBERTO RUMICHE SÁNCHEZ en calidad de armador socio de la COOPERATIVA PESQUERA JEHOVÁ REY DE REYES LA ISLILLA PAITA, para operar la embarcación pesquera ESTRELLITA DE BELÉN de matrícula TA-33369-BM.</t>
  </si>
  <si>
    <t>1015-2018-PRODUCE/DGPCHDI</t>
  </si>
  <si>
    <t>WILMER VITE ÁLVAREZ</t>
  </si>
  <si>
    <t>Otorgar permiso de pesca al señor WILMER VITE ÁLVAREZ en calidad de armador socio de la COOPERATIVA PESQUERA JEHOVÁ REY DE REYES LA ISLILLA PAITA, para operar la embarcación pesquera TOMMY 2 de matrícula TA-39820-BM.</t>
  </si>
  <si>
    <t>1016-2018-PRODUCE/DGPCHDI</t>
  </si>
  <si>
    <t>MIGUEL ANGEL FIESTAS ÁLVAREZ</t>
  </si>
  <si>
    <t>Otorgar permiso de pesca al señor MIGUEL ANGEL FIESTAS ÁLVAREZ en calidad de armador socio de la COOPERATIVA PESQUERA JEHOVÁ REY DE REYES LA ISLILLA PAITA, para operar la embarcación pesquera SIEMPRE JESÚS ES MI CONSUELO de matrícula TA-41719-BM.</t>
  </si>
  <si>
    <t>1017-2018-PRODUCE/DGPCHDI</t>
  </si>
  <si>
    <t>Otorgar permiso de pesca al señor SANTOS ROBERTO RUMICHE SÁNCHEZ en calidad de armador socio de la COOPERATIVA PESQUERA JEHOVÁ REY DE REYES LA ISLILLA PAITA, para operar la embarcación pesquera ESTRELLITA DE BELÉN de matrícula PT-29671-CM.</t>
  </si>
  <si>
    <t>1018-2018-PRODUCE/DGPCHDI</t>
  </si>
  <si>
    <t>ELISEO FIESTAS PAIBA</t>
  </si>
  <si>
    <t>Otorgar permiso de pesca al señor ELISEO FIESTAS PAIBA en calidad de armador socio de la COOPERATIVA PESQUERA JEHOVÁ REY DE REYES LA ISLILLA PAITA, para operar la embarcación pesquera KAYROS DE ABBA de matrícula TA-40008-BM.</t>
  </si>
  <si>
    <t>1019-2018-PRODUCE/DGPCHDI</t>
  </si>
  <si>
    <t>PERCY RAÚL PAZO PURIZACA</t>
  </si>
  <si>
    <t>Otorgar permiso de pesca al señor PERCY RAÚL PAZO PURIZACA en calidad de armador socio de la COOPERATIVA PESQUERA JEHOVÁ REY DE REYES LA ISLILLA PAITA, para operar la embarcación pesquera VICTORIA DE JEHOVÁ de matrícula PT-38719-CM.</t>
  </si>
  <si>
    <t>1020-2018-PRODUCE/DGPCHDI</t>
  </si>
  <si>
    <t>Otorgar permiso de pesca al señor SANTOS ROBERTO RUMICHE SÁNCHEZ en calidad de armador socio de la COOPERATIVA PESQUERA JEHOVÁ REY DE REYES LA ISLILLA PAITA, para operar la embarcación pesquera ESTRELLA DE JEHOVÁ de matrícula PT-38075-CM.</t>
  </si>
  <si>
    <t>1021-2018-PRODUCE/DGPCHDI</t>
  </si>
  <si>
    <t>JUAN PAZOS BANCAYÁN</t>
  </si>
  <si>
    <t>Otorgar permiso de pesca al señor JUAN PAZOS BANCAYÁN en calidad de armador socio de la COOPERATIVA PESQUERA JEHOVÁ REY DE REYES LA ISLILLA PAITA, para operar la embarcación pesquera VOLUNTAD DE DIOS I de matrícula PL-31895-BM.</t>
  </si>
  <si>
    <t>00056-2018-PRODUCE/DGPCHDI-acanepa</t>
  </si>
  <si>
    <t>1022-2018-PRODUCE/DGPCHDI</t>
  </si>
  <si>
    <t>WILLIAM WILFREDO ÁLVAREZ SÁNCHEZ</t>
  </si>
  <si>
    <t>Otorgar permiso de pesca al señor WILLIAM WILFREDO ÁLVAREZ SÁNCHEZ en calidad de armador socio de la COOPERATIVA PESQUERA JEHOVÁ REY DE REYES LA ISLILLA PAITA, para operar la embarcación pesquera JUNTO A DIOS NO HAY TEMOR III de matrícula TA-30823-BM.</t>
  </si>
  <si>
    <t>00055-2018-PRODUCE/DGPCHDI-acanepa</t>
  </si>
  <si>
    <t>1023-2018-PRODUCE/DGPCHDI</t>
  </si>
  <si>
    <t>ROSA ESTHER PURIZACA SÁNCHEZ</t>
  </si>
  <si>
    <t>Otorgar permiso de pesca a la señora ROSA ESTHER PURIZACA SÁNCHEZ en calidad de armadora socia de la COOPERATIVA PESQUERA JEHOVÁ REY DE REYES LA ISLILLA PAITA, para operar la embarcación pesquera AMIGO DE JESÚS de matrícula PT-27741-BM.</t>
  </si>
  <si>
    <t>00054-2018-PRODUCE/DGPCHDI-acanepa</t>
  </si>
  <si>
    <t>1024-2018-PRODUCE/DGPCHDI</t>
  </si>
  <si>
    <t>JOSÉ REYNALDO ÁLVAREZ SÁNCHEZ</t>
  </si>
  <si>
    <t>Otorgar permiso de pesca al señor JOSÉ REYNALDO ÁLVAREZ SÁNCHEZ en calidad de armador socio de la COOPERATIVA PESQUERA JEHOVÁ REY DE REYES LA ISLILLA PAITA, para operar la embarcación pesquera DIOS ES MI ESPERANZA de matrícula TA-35958-BM.</t>
  </si>
  <si>
    <t>1025-2018-PRODUCE/DGPCHDI</t>
  </si>
  <si>
    <t>JOSÉ WALTER FIESTAS ÁLVAREZ</t>
  </si>
  <si>
    <t>Otorgar permiso de pesca al señor JOSÉ WALTER FIESTAS ÁLVAREZ en calidad de armador socio de la COOPERATIVA PESQUERA JEHOVÁ REY DE REYES LA ISLILLA PAITA, para operar la embarcación pesquera SIEMPRE JESÚS ES MI CONSUELO de matrícula CE-33288-BM.</t>
  </si>
  <si>
    <t>1026-2018-PRODUCE/DGPCHDI</t>
  </si>
  <si>
    <t>RAÚL PAZOS VITE</t>
  </si>
  <si>
    <t>Otorgar permiso de pesca al señor RAÚL PAZOS VITE en calidad de armador socio de la COOPERATIVA PESQUERA JEHOVÁ REY DE REYES LA ISLILLA PAITA, para operar la embarcación pesquera SIEMPRE CRISTO ES AMOR de matrícula ZS-39413-BM.</t>
  </si>
  <si>
    <t>1027-2018-PRODUCE/DGPCHDI</t>
  </si>
  <si>
    <t>Otorgar permiso de pesca al señor JOSÉ WALTER FIESTAS ÁLVAREZ en calidad de armador socio de la COOPERATIVA PESQUERA JEHOVÁ REY DE REYES LA ISLILLA PAITA, para operar la embarcación pesquera SIEMPRE JESÚS ES MI CONSUELO 1 de matrícula ZS-41471-CM.</t>
  </si>
  <si>
    <t>1028-2018-PRODUCE/DGPCHDI</t>
  </si>
  <si>
    <t>CARLOS ALBERTO BAYONA FIESTAS</t>
  </si>
  <si>
    <t>Otorgar permiso de pesca al señor CARLOS ALBERTO BAYONA FIESTAS en calidad de armador socio de la COOPERATIVA PESQUERA JEHOVÁ REY DE REYES LA ISLILLA PAITA, para operar la embarcación pesquera SEÑOR DE PACHACAMILLA de matrícula TA-26577-BM.</t>
  </si>
  <si>
    <t>1029-2018-PRODUCE/DGPCHDI</t>
  </si>
  <si>
    <t>SANTOS MANUEL PURIZACA TEZEN</t>
  </si>
  <si>
    <t>Otorgar permiso de pesca al señor SANTOS MANUEL PURIZACA TEZEN en calidad de armador socio de la COOPERATIVA PESQUERA JEHOVÁ REY DE REYES LA ISLILLA PAITA, para operar la embarcación pesquera JEHOVÁ JIRETH de matrícula PL-33535-BM.</t>
  </si>
  <si>
    <t>1030-2018-PRODUCE/DGPCHDI</t>
  </si>
  <si>
    <t>JORGE LUIS TUME FERNÁNDEZ</t>
  </si>
  <si>
    <t>Otorgar permiso de pesca al señor JORGE LUIS TUME FERNÁNDEZ en calidad de armador socio de la COOPERATIVA PESQUERA JEHOVÁ REY DE REYES LA ISLILLA PAITA, para operar la embarcación pesquera EL PODEROSO DE ISRAEL 2 de matrícula PL-41723-CM.</t>
  </si>
  <si>
    <t>1031-2018-PRODUCE/DGPCHDI</t>
  </si>
  <si>
    <t>HUMBERTO FIESTAS PURIZACA</t>
  </si>
  <si>
    <t>Otorgar permiso de pesca al señor HUMBERTO FIESTAS PURIZACA en calidad de armador socio de la COOPERATIVA PESQUERA JEHOVÁ REY DE REYES LA ISLILLA PAITA, para operar la embarcación pesquera MI CONSUELO de matrícula TA-31105-BM.</t>
  </si>
  <si>
    <t>1032-2018-PRODUCE/DGPCHDI</t>
  </si>
  <si>
    <t>GUALBERTO PURIZACA PUESCAS</t>
  </si>
  <si>
    <t>Otorgar permiso de pesca al señor GUALBERTO PURIZACA PUESCAS en calidad de armador socio de la COOPERATIVA PESQUERA JEHOVÁ REY DE REYES LA ISLILLA PAITA, para operar la embarcación pesquera SOBERANO YAHVEH de matrícula ZS-39593-CM.</t>
  </si>
  <si>
    <t>1033-2018-PRODUCE/DGPCHDI</t>
  </si>
  <si>
    <t>MARINO FIESTAS PAIBA</t>
  </si>
  <si>
    <t>Otorgar permiso de pesca al señor MARINO FIESTAS PAIBA en calidad de armador socio de la COOPERATIVA PESQUERA JEHOVÁ REY DE REYES LA ISLILLA PAITA, para operar la embarcación pesquera SIEMPRE FLOR MARÍA de matrícula PT-23710-BM.</t>
  </si>
  <si>
    <t>1034-2018-PRODUCE/DGPCHDI</t>
  </si>
  <si>
    <t>RAÚL FIESTAS PURIZACA</t>
  </si>
  <si>
    <t>Otorgar permiso de pesca al señor RAÚL FIESTAS PURIZACA en calidad de armador socio de la COOPERATIVA PESQUERA JEHOVÁ REY DE REYES LA ISLILLA PAITA, para operar la embarcación pesquera REINO DE DIOS de matrícula TA-35995-BM.</t>
  </si>
  <si>
    <t>1035-2018-PRODUCE/DGPCHDI</t>
  </si>
  <si>
    <t>JOSÉ FRANCISCO PURIZACA FIESTAS</t>
  </si>
  <si>
    <t>Otorgar permiso de pesca al señor JOSÉ FRANCISCO PURIZACA FIESTAS en calidad de armador socio de la COOPERATIVA PESQUERA JEHOVÁ REY DE REYES LA ISLILLA PAITA, para operar la embarcación pesquera JOSUÉ ELÍAS de matrícula TA-37664-BM.</t>
  </si>
  <si>
    <t>1036-2018-PRODUCE/DGPCHDI</t>
  </si>
  <si>
    <t>WILFREDO CARLOS VITE GONZALEZ</t>
  </si>
  <si>
    <t>Otorgar permiso de pesca al señor WILFREDO CARLOS VITE GONZALEZ en calidad de armador socio de la COOPERATIVA PESQUERA JEHOVÁ REY DE REYES LA ISLILLA PAITA, para operar la embarcación pesquera DON REMIGIO de matrícula TA-36015-BM.</t>
  </si>
  <si>
    <t>1037-2018-PRODUCE/DGPCHDI</t>
  </si>
  <si>
    <t>PEDRO PABLO TUME FIESTAS</t>
  </si>
  <si>
    <t>Otorgar permiso de pesca al señor PEDRO PABLO TUME FIESTAS en calidad de armador socio de la COOPERATIVA PESQUERA JEHOVÁ REY DE REYES LA ISLILLA PAITA, para operar la embarcación pesquera SOLO DIOS CON SU PODER de matrícula ZS-39592-BM.</t>
  </si>
  <si>
    <t>1038-2018-PRODUCE/DGPCHDI</t>
  </si>
  <si>
    <t>WILLIAM DANTE PURIZACA FIESTAS</t>
  </si>
  <si>
    <t>Otorgar permiso de pesca al señor WILLIAM DANTE PURIZACA FIESTAS en calidad de armador socio de la COOPERATIVA PESQUERA JEHOVÁ REY DE REYES LA ISLILLA PAITA, para operar la embarcación pesquera EL SEÑOR ES MI REFUGIO de matrícula ZS-38404-BM.</t>
  </si>
  <si>
    <t>1039-2018-PRODUCE/DGPCHDI</t>
  </si>
  <si>
    <t>SANTOS RUÍZ IPANAQUÉ</t>
  </si>
  <si>
    <t>Otorgar permiso de pesca al señor SANTOS RUÍZ IPANAQUÉ en calidad de armador socio de la COOPERATIVA PESQUERA JEHOVÁ REY DE REYES LA ISLILLA PAITA, para operar la embarcación pesquera ESTRELLITA DE BELÉN de matrícula ZS-39617-BM.</t>
  </si>
  <si>
    <t>1040-2018-PRODUCE/DGPCHDI</t>
  </si>
  <si>
    <t>Otorgar permiso de pesca al señor RAÚL FIESTAS PURIZACA en calidad de armador socio de la COOPERATIVA PESQUERA JEHOVÁ REY DE REYES LA ISLILLA PAITA, para operar la embarcación pesquera REINO DE DIOS II de matrícula TA-35931-BM.</t>
  </si>
  <si>
    <t>1041-2018-PRODUCE/DGPCHDI</t>
  </si>
  <si>
    <t>SEBASTÍAN PURIZACA TEMOCHE</t>
  </si>
  <si>
    <t>Otorgar permiso de pesca al señor SEBASTÍAN PURIZACA TEMOCHE en calidad de armador socio de la COOPERATIVA PESQUERA JEHOVÁ REY DE REYES LA ISLILLA PAITA, para operar la embarcación pesquera DIOS ES AMOR de matrícula TA-32148-BM.</t>
  </si>
  <si>
    <t>1042-2018-PRODUCE/DGPCHDI</t>
  </si>
  <si>
    <t>Otorgar permiso de pesca al señor JORGE LUIS TUME FERNÁNDEZ en calidad de armador socio de la COOPERATIVA PESQUERA JEHOVÁ REY DE REYES LA ISLILLA PAITA, para operar la embarcación pesquera ESTRELLA DE DAVID II de matrícula CE-38956-BM.</t>
  </si>
  <si>
    <t>1043-2018-PRODUCE/DGPCHDI</t>
  </si>
  <si>
    <t>WILFREDO CARLOS VITE GONZÁLES</t>
  </si>
  <si>
    <t>Otorgar permiso de pesca al señor WILFREDO CARLOS VITE GONZÁLES en calidad de armador socio de la COOPERATIVA PESQUERA JEHOVÁ REY DE REYES LA ISLILLA PAITA, para operar la embarcación pesquera VIRGEN DE LAS MERCEDES de matrícula ZS-17149-BM.</t>
  </si>
  <si>
    <t>1044-2018-PRODUCE/DGPCHDI</t>
  </si>
  <si>
    <t>RONNER ALFREDO PURIZACA SÁNCHEZ</t>
  </si>
  <si>
    <t>Otorgar permiso de pesca al señor RONNER ALFREDO PURIZACA SÁNCHEZ en calidad de armador socio de la COOPERATIVA PESQUERA JEHOVÁ REY DE REYES LA ISLILLA PAITA, para operar la embarcación pesquera NAZARENO de matrícula ZS-39115-BM.</t>
  </si>
  <si>
    <t>1045-2018-PRODUCE/DGPCHDI</t>
  </si>
  <si>
    <t>MARIANO PURIZACA ÁLVAREZ</t>
  </si>
  <si>
    <t>Otorgar permiso de pesca al señor MARIANO PURIZACA ÁLVAREZ en calidad de armador socio de la COOPERATIVA PESQUERA JEHOVÁ REY DE REYES LA ISLILLA PAITA, para operar la embarcación pesquera SIEMPRE PODEROSO MI JESÚS de matrícula ZS-39137-BM.</t>
  </si>
  <si>
    <t>1046-2018-PRODUCE/DGPCHDI</t>
  </si>
  <si>
    <t>MIGUEL FIESTAS ECHE</t>
  </si>
  <si>
    <t>Otorgar permiso de pesca al señor MIGUEL FIESTAS ECHE en calidad de armador socio de la COOPERATIVA PESQUERA JEHOVÁ REY DE REYES LA ISLILLA PAITA, para operar la embarcación pesquera GLORIA MARÍA de matrícula CE-38516-CM.</t>
  </si>
  <si>
    <t>1047-2018-PRODUCE/DGPCHDI</t>
  </si>
  <si>
    <t>SANTOS RUMICHE PURIZACA</t>
  </si>
  <si>
    <t>Otorgar permiso de pesca al señor SANTOS RUMICHE PURIZACA en calidad de armador socio de la COOPERATIVA PESQUERA JEHOVÁ REY DE REYES LA ISLILLA PAITA, para operar la embarcación pesquera EL CORDERO VIVE de matrícula PT-40422-BM.</t>
  </si>
  <si>
    <t>1048-2018-PRODUCE/DGPCHDI</t>
  </si>
  <si>
    <t>MARTÍN FRANCISCO ÁLVAREZ FIESTAS</t>
  </si>
  <si>
    <t>Otorgar permiso de pesca al señor MARTÍN FRANCISCO ÁLVAREZ FIESTAS en calidad de armador socio de la COOPERATIVA PESQUERA JEHOVÁ REY DE REYES LA ISLILLA PAITA, para operar la embarcación pesquera DON MARIANO II de matrícula PL-40657-CM.</t>
  </si>
  <si>
    <t>049543-2018</t>
  </si>
  <si>
    <t>065-2018-PRODUCE/DECHDI-dechdi_temp06</t>
  </si>
  <si>
    <t>1049-2018-PRODUCE/DGPCHDI</t>
  </si>
  <si>
    <t>Declarar IMPROCEDENTE la solicitud de cambio de titular del permiso de pesca para operar la embarcación pesquera YAMANASHI con matrícula PT-6020-CM, presentada por CORPORACIÓN PESQUERA EDC S.A.C.</t>
  </si>
  <si>
    <t>Resolución N° 010-2018-Décimo Juzgado Contencioso Administrativo de la Corte Superior de Justicia de Lima</t>
  </si>
  <si>
    <t>122-2018-PRODUCE/DECHDI-ariost</t>
  </si>
  <si>
    <t>1050-2018-PRODUCE/DGPCHDI</t>
  </si>
  <si>
    <t>ANNI SOLIS COMETIVOS</t>
  </si>
  <si>
    <t>En estricto cumplimiento al mandato judicial contenido en la Resolución N° UNO emitido por el Décimo Quinto Juzgado Contencioso Administrativo de la Corte Superior de Justicia de Lima. Incluir a la embarcación DEL CASO de matrícula PL-11501-CM en el Listado de Asignación de PMCE y LMCE de la Zona Norte-Centro, con un PMCE de 0.06029%</t>
  </si>
  <si>
    <t>1051-2018-PRODUCE/DGPCHDI</t>
  </si>
  <si>
    <t>ÍTALO PANTA MARTÍNEZ</t>
  </si>
  <si>
    <t>Otorgar permiso de pesca al señor ÍTALO PANTA MARTÍNEZ en calidad de armador socio de la COOPERATIVA PESQUERA JEHOVÁ REY DE REYES LA ISLILLA PAITA, para operar la embarcación pesquera ESTRELLITA DE JESÚS de matrícula ZS-39561-BM.</t>
  </si>
  <si>
    <t>1052-2018-PRODUCE/DGPCHDI</t>
  </si>
  <si>
    <t>R.M. N° 261-2018-PRODUCE</t>
  </si>
  <si>
    <t>078-2018-PRODUCE/DGPCHDI-acanepa</t>
  </si>
  <si>
    <t>1053-2018-PRODUCE/DGPCHDI</t>
  </si>
  <si>
    <t>ASIGNACION DE LMCE CORRESPONDIENTE AL RECURSO MERLUZA</t>
  </si>
  <si>
    <t>Aprobar el Listado de Asignación de los Limites Máximos de Captura por Embarcación (LMCE), de carácter temporal, correspondiente al Régimen Provisional de Pesca del Recurso Merluza julio 2018 - junio 2019, el cual se encuentra contenido en el Anexo I de la presente Resolución Directoral.</t>
  </si>
  <si>
    <t>1054-2018-PRODUCE/DGPCHDI</t>
  </si>
  <si>
    <t>WALBERTO PURIZACA RUMICHE</t>
  </si>
  <si>
    <t>Otorgar permiso de pesca al señor WALBERTO PURIZACA RUMICHE en calidad de armador socio de la COOPERATIVA PESQUERA JEHOVÁ REY DE REYES LA ISLILLA PAITA, para operar la embarcación pesquera JESÚS EL MAESTRO de matrícula TA-32118-BM.</t>
  </si>
  <si>
    <t>1055-2018-PRODUCE/DGPCHDI</t>
  </si>
  <si>
    <t>EJANDRO ECHE VITE</t>
  </si>
  <si>
    <t>Otorgar permiso de pesca al señor ALEJANDRO ECHE VITE en calidad de armador socio de la COOPERATIVA PESQUERA JEHOVÁ REY DE REYES LA ISLILLA PAITA, para operar la embarcación pesquera JESÚS ES EL CAMINO de matrícula TA-42127-BM.</t>
  </si>
  <si>
    <t>1056-2018-PRODUCE/DGPCHDI</t>
  </si>
  <si>
    <t>Otorgar permiso de pesca al señor MARTÍN FRANCISCO ÁLVAREZ FIESTAS en calidad de armador socio de la COOPERATIVA PESQUERA JEHOVÁ REY DE REYES LA ISLILLA PAITA, para operar la embarcación pesquera DON MARIANO I de matrícula TA-31099-BM.</t>
  </si>
  <si>
    <t>1057-2018-PRODUCE/DGPCHDI</t>
  </si>
  <si>
    <t>PEDRO PABLO FIESTAS PAIBA</t>
  </si>
  <si>
    <t>Otorgar permiso de pesca al señor PEDRO PABLO FIESTAS PAIBA en calidad de armador socio de la COOPERATIVA PESQUERA JEHOVÁ REY DE REYES LA ISLILLA PAITA, para operar la embarcación pesquera SIEMPRE MI JOSÉ WILFREDO de matrícula TA-32117-BM.</t>
  </si>
  <si>
    <t>1058-2018-PRODUCE/DGPCHDI</t>
  </si>
  <si>
    <t>ELMER ÁLVAREZ SÁNCHEZ</t>
  </si>
  <si>
    <t>Otorgar permiso de pesca al señor ELMER ÁLVAREZ SÁNCHEZ en calidad de armador socio de la COOPERATIVA PESQUERA JEHOVÁ REY DE REYES LA ISLILLA PAITA, para operar la embarcación pesquera MI ESPERANZA EN DIOS de matrícula ZS-39140-BM.</t>
  </si>
  <si>
    <t>1059-2018-PRODUCE/DGPCHDI</t>
  </si>
  <si>
    <t>FRANCISCO TUME PURIZACA</t>
  </si>
  <si>
    <t>Otorgar permiso de pesca al señor FRANCISCO TUME PURIZACA en calidad de armador socio de la COOPERATIVA PESQUERA JEHOVÁ REY DE REYES LA ISLILLA PAITA, para operar la embarcación pesquera EL NAZIREO de matrícula TA-31109-BM.</t>
  </si>
  <si>
    <t>1060-2018-PRODUCE/DGPCHDI</t>
  </si>
  <si>
    <t>DIONISIO CHUNGA CHUNGA</t>
  </si>
  <si>
    <t>Otorgar permiso de pesca al señor DIONISIO CHUNGA CHUNGA en calidad de armador socio de la COOPERATIVA PESQUERA JEHOVÁ REY DE REYES LA ISLILLA PAITA, para operar la embarcación pesquera JUAN PASTOR II de matrícula PT-40810-CM.</t>
  </si>
  <si>
    <t>1061-2018-PRODUCE/DGPCHDI</t>
  </si>
  <si>
    <t>JIMMY ALEXANDER TUME ÁLVAREZ</t>
  </si>
  <si>
    <t>Otorgar permiso de pesca al señor JIMMY ALEXANDER TUME ÁLVAREZ en calidad de armador socio de la COOPERATIVA PESQUERA JEHOVÁ REY DE REYES LA ISLILLA PAITA, para operar la embarcación pesquera NAZIREO II de matrícula TA-31108-BM.</t>
  </si>
  <si>
    <t>1062-2018-PRODUCE/DGPCHDI</t>
  </si>
  <si>
    <t>SANTIAGO ECHE FIESTA</t>
  </si>
  <si>
    <t>Otorgar permiso de pesca al señor SANTIAGO ECHE FIESTA en calidad de armador socio de la COOPERATIVA PESQUERA JEHOVÁ REY DE REYES LA ISLILLA PAITA, para operar la embarcación pesquera JESÚS ES EL CAMINO de matrícula TA-32121-BM.</t>
  </si>
  <si>
    <t>1063-2018-PRODUCE/DGPCHDI</t>
  </si>
  <si>
    <t>SANTOS RAFAEL PAZO VITE</t>
  </si>
  <si>
    <t>Otorgar permiso de pesca al señor SANTOS RAFAEL PAZO VITE en calidad de armador socio de la COOPERATIVA PESQUERA JEHOVÁ REY DE REYES LA ISLILLA PAITA, para operar la embarcación pesquera CRISTO GLORIOSO de matrícula PT-28146-BM.</t>
  </si>
  <si>
    <t>1064-2018-PRODUCE/DGPCHDI</t>
  </si>
  <si>
    <t>Otorgar permiso de pesca al señor MARIANO PURIZACA ÁLVAREZ en calidad de armador socio de la COOPERATIVA PESQUERA JEHOVÁ REY DE REYES LA ISLILLA PAITA, para operar la embarcación pesquera JESÚS EL PODEROSO de matrícula TA-31654-BM.</t>
  </si>
  <si>
    <t>1065-2018-PRODUCE/DGPCHDI</t>
  </si>
  <si>
    <t>CARLOS ALBERTO ÁLVAREZ SÁNCHEZ</t>
  </si>
  <si>
    <t>Otorgar permiso de pesca al señor CARLOS ALBERTO ÁLVAREZ SÁNCHEZ en calidad de armador socio de la COOPERATIVA PESQUERA JEHOVÁ REY DE REYES LA ISLILLA PAITA, para operar la embarcación pesquera JUNTO A DIOS NO HAY TEMOR II de matrícula TA-30824-BM.</t>
  </si>
  <si>
    <t>1066-2018-PRODUCE/DGPCHDI</t>
  </si>
  <si>
    <t>GUILLERMO ALEXANDER GINOCCHIO ZAPATA</t>
  </si>
  <si>
    <t>Otorgar permiso de pesca al señor GUILLERMO ALEXANDER GINOCCHIO ZAPATA en calidad de armador socio de la COOPERATIVA PESQUERA JEHOVÁ REY DE REYES LA ISLILLA PAITA, para operar la embarcación pesquera WILLY II de matrícula CO-41318-CM.</t>
  </si>
  <si>
    <t>1067-2018-PRODUCE/DGPCHDI</t>
  </si>
  <si>
    <t>ROSA MARIANA LANDA MORE</t>
  </si>
  <si>
    <t>Otorgar permiso de pesca a la señora ROSA MARIANA LANDA MORE en calidad de armadora socia de la COOPERATIVA PESQUERA JEHOVÁ REY DE REYES LA ISLILLA PAITA, para operar la embarcación pesquera JESÚS REY DEL MAR de matrícula PT-51794-BM.</t>
  </si>
  <si>
    <t>1068-2018-PRODUCE/DGPCHDI</t>
  </si>
  <si>
    <t>NORBERTO PURIZACA PURIZACA</t>
  </si>
  <si>
    <t>Otorgar permiso de pesca al señor NORBERTO PURIZACA PURIZACA en calidad de armador socio de la COOPERATIVA PESQUERA JEHOVÁ REY DE REYES LA ISLILLA PAITA, para operar la embarcación pesquera SOLO DIOS CON SU PODER de matrícula TA-31161-BM.</t>
  </si>
  <si>
    <t>1069-2018-PRODUCE/DGPCHDI</t>
  </si>
  <si>
    <t>HENRY GABRIEL PAZO PURIZACA</t>
  </si>
  <si>
    <t>Otorgar permiso de pesca al señor HENRY GABRIEL PAZO PURIZACA en calidad de armador socio de la COOPERATIVA PESQUERA JEHOVÁ REY DE REYES LA ISLILLA PAITA, para operar la embarcación pesquera EL REY DE LA VICTORIA de matrícula PT-21717-BM.</t>
  </si>
  <si>
    <t>1070-2018-PRODUCE/DGPCHDI</t>
  </si>
  <si>
    <t>Otorgar permiso de pesca al señor SANTOS PURIZACA ÁLVAREZ en calidad de armador socio de la COOPERATIVA PESQUERA JEHOVÁ REY DE REYES LA ISLILLA PAITA, para operar la embarcación pesquera AYUDAME DIOS MÍO de matrícula PT-41169-CM.</t>
  </si>
  <si>
    <t>1071-2018-PRODUCE/DGPCHDI</t>
  </si>
  <si>
    <t>JOSÉ APARICIO IPANAQUE VITE</t>
  </si>
  <si>
    <t>Otorgar permiso de pesca al señor JOSÉ APARICIO IPANAQUE VITE en calidad de armador socio de la COOPERATIVA PESQUERA JEHOVÁ REY DE REYES LA ISLILLA PAITA, para operar la embarcación pesquera SANTA MAR II de matrícula ZS-24919-BM.</t>
  </si>
  <si>
    <t>1072-2018-PRODUCE/DGPCHDI</t>
  </si>
  <si>
    <t>DANTON ALEXANDER FIESTAS ÁLVAREZ</t>
  </si>
  <si>
    <t>Otorgar permiso de pesca al señor DANTON ALEXANDER FIESTAS ÁLVAREZ en calidad de armador socio de la COOPERATIVA PESQUERA JEHOVÁ REY DE REYES LA ISLILLA PAITA, para operar la embarcación pesquera DON MARCIANO de matrícula TA-30830-BM.</t>
  </si>
  <si>
    <t>1073-2018-PRODUCE/DGPCHDI</t>
  </si>
  <si>
    <t>Otorgar permiso de pesca al señor PEDRO PABLO FIESTAS PAIBA en calidad de armador socio de la COOPERATIVA PESQUERA JEHOVÁ REY DE REYES LA ISLILLA PAITA, para operar la embarcación pesquera SIEMPRE MI JOSÉ WILFREDO de matrícula TA-33152-BM.</t>
  </si>
  <si>
    <t>1074-2018-PRODUCE/DGPCHDI</t>
  </si>
  <si>
    <t>APARICIO ASCONA PUELLES</t>
  </si>
  <si>
    <t>Otorgar permiso de pesca al señor APARICIO ASCONA PUELLES en calidad de armador socio de la COOPERATIVA PESQUERA JEHOVÁ REY DE REYES LA ISLILLA PAITA, para operar la embarcación pesquera BENDICIÓN DE MI MADRE de matrícula TA-39459-BM.</t>
  </si>
  <si>
    <t>1075-2018-PRODUCE/DGPCHDI</t>
  </si>
  <si>
    <t>OTORGAR PERMISO DE PESCA PARA OPERAR LA EP EL REGALO DE DIOS (PT-50825-BM), EN EL MARCO DEL DS N°006-2016-PRODUCE Y LA RM N°279-2016-PRODUCE.</t>
  </si>
  <si>
    <t>1076-2018-PRODUCE/DGPCHDI</t>
  </si>
  <si>
    <t>OTORGAR PERMISO DE PESCA PARA OPERAR LA EP JEHOVA REY DE LOS CORDEROS (TA-32306-BM), EN EL MARCO DEL DS N°006-2016-PRODUCE Y LA RM N°279-2016-PRODUCE.</t>
  </si>
  <si>
    <t>1077-2018-PRODUCE/DGPCHDI</t>
  </si>
  <si>
    <t>OTORGAR PERMISO DE PESCA PARA OPERAR LA EP DON MARIANO (TA-31098-BM), EN EL MARCO DEL DS N°006-2016-PRODUCE Y LA RM N°279-2016-PRODUCE.</t>
  </si>
  <si>
    <t>1078-2018-PRODUCE/DGPCHDI</t>
  </si>
  <si>
    <t>OTORGAR PERMISO DE PESCA PARA OPERAR LA EP GLORIA DE JESUS (PT-38050-CM), EN EL MARCO DEL DS N°006-2016-PRODUCE Y LA RM N°279-2016-PRODUCE.</t>
  </si>
  <si>
    <t>1079-2018-PRODUCE/DGPCHDI</t>
  </si>
  <si>
    <t xml:space="preserve">OTORGAR PERMISO DE PESCA PARA OPERAR LA EP DIOS TODO PODEROSO (PT-43741-BM), EN EL MARCO DEL DS N° 006-2016-PRODUCE Y LA RM N° 279-2016-PRODUCE.  </t>
  </si>
  <si>
    <t>1080-2018-PRODUCE/DGPCHDI</t>
  </si>
  <si>
    <t>OTORGAR PERMISO DE PESCA PARA OPERAR LA EP JESUS REY DE ISRAEL (TA-37663-BM), EN EL MARCO DEL DS N°006-2016-PRODUCE Y LA RM N°279-2016-PRODUCE.</t>
  </si>
  <si>
    <t>1081-2018-PRODUCE/DGPCHDI</t>
  </si>
  <si>
    <t>OTORGAR PERMISO DE PESCA PARA OPERAR LA EP SAN PABLO (PT-21694-BM), EN EL MARCO DEL DS N°006-2016-PRODUCE Y LA RM N°279-2016-PRODUCE.</t>
  </si>
  <si>
    <t>1082-2018-PRODUCE/DGPCHDI</t>
  </si>
  <si>
    <t>OTORGAR PERMISO DE PESCA PARA OPERAR LA EP ARCA DE NOE (TA-39481-BM), EN EL MARCO DEL DS N°006-2016-PRODUCE Y LA RM N°279-2016-PRODUCE.</t>
  </si>
  <si>
    <t>1083-2018-PRODUCE/DGPCHDI</t>
  </si>
  <si>
    <t>Otorgar permiso de pesca al señor NORBERTO PURIZACA PURIZACA en calidad de armador socio de la COOPERATIVA PESQUERA JEHOVÁ REY DE REYES LA ISLILLA PAITA, para operar la embarcación pesquera SIEMPRE JESÚS ES MI FORTALEZA de matrícula TA-31163-BM.</t>
  </si>
  <si>
    <t>1084-2018-PRODUCE/DGPCHDI</t>
  </si>
  <si>
    <t>OTORGAR PERMISO DE PESCA PARA OPERAR LA EP JESUS REY DEL CIELO I (PT-51548-BM), EN EL MARCO DEL DS N°006-2016-PRODUCE Y LA RM N°279-2016-PRODUCE.</t>
  </si>
  <si>
    <t>1085-2018-PRODUCE/DGPCHDI</t>
  </si>
  <si>
    <t>OTORGAR PERMISO DE PESCA PARA OPERAR LA EP SE LO PEDI A JEHOVA (TA-05964-BM), EN EL MARCO DEL DS N°006-2016-PRODUCE Y LA RM N°279-2016-PRODUCE.</t>
  </si>
  <si>
    <t>1086-2018-PRODUCE/DGPCHDI</t>
  </si>
  <si>
    <t>OTORGAR PERMISO DE PESCA PARA OPERAR LA EP MONTE HOREB (ZS-39135-BM), EN EL MARCO DEL DS N°006-2016-PRODUCE Y LA RM N°279-2016-PRODUCE.</t>
  </si>
  <si>
    <t>1087-2018-PRODUCE/DGPCHDI</t>
  </si>
  <si>
    <t>OTORGAR PERMISO DE PESCA PARA OPERAR LA EP VICTORIA DE JESUCRISTO (PT-40955-CM), EN EL MARCO DEL DS N°006-2016-PRODUCE Y LA RM N°279-2016-PRODUCE.</t>
  </si>
  <si>
    <t>1088-2018-PRODUCE/DGPCHDI</t>
  </si>
  <si>
    <t>OTORGAR PERMISO DE PESCA PARA OPERAR LA EP NEZARETH IV (PT-38348-CM), EN EL MARCO DEL DS N°006-2016-PRODUCE Y LA RM N°279-2016-PRODUCE.</t>
  </si>
  <si>
    <t>1089-2018-PRODUCE/DGPCHDI</t>
  </si>
  <si>
    <t>OTORGAR PERMISO DE PESCA PARA OPERAR LA EP BENDICION DE YAVE (TA-30825-BM), EN EL MARCO DEL DS N°006-2016-PRODUCE Y LA RM N°279-2016-PRODUCE.</t>
  </si>
  <si>
    <t>1090-2018-PRODUCE/DGPCHDI</t>
  </si>
  <si>
    <t>OTORGAR PERMISO DE PESCA PARA OPERAR LA EP DON PABLO (PT-37739-BM), EN EL MARCO DEL DS N°006-2016-PRODUCE Y LA RM N°279-2016-PRODUCE.</t>
  </si>
  <si>
    <t>1091-2018-PRODUCE/DGPCHDI</t>
  </si>
  <si>
    <t>Otorgar permiso de pesca al señor JOHN WILLIAM SIANCAS LÓPEZ en calidad de armador socio de la COOPERATIVA PESQUERA JEHOVÁ REY DE REYES LA ISLILLA PAITA, para operar la embarcación pesquera MI PIERITO de matrícula TA-36875-BM.</t>
  </si>
  <si>
    <t>R.M. N° 257-2018-PRODUCE</t>
  </si>
  <si>
    <t>023-2018-PRODUCE/DECHDI-schuquilin</t>
  </si>
  <si>
    <t>115-2018-PRODUCE/DECHDI-jvillalta</t>
  </si>
  <si>
    <t>1092-2018-PRODUCE/DGPCHDI</t>
  </si>
  <si>
    <t>APROBAR LISTADO DE ASIGNACIÓN DE LMCE
ZONA SUR SEGUNDA TEMPORADA</t>
  </si>
  <si>
    <t>Aprobar el Listado de Asignación de Límites Máximos de Captura por Embarcación ?LMCE de la Zona Sur para la extracción del recurso Anchoveta, correspondiente a la Segunda Temporada de Pesca 2018 autorizada por Resolución Ministerial Nº 257-2018-PRODUCE.</t>
  </si>
  <si>
    <t>1093-2018-PRODUCE/DGPCHDI</t>
  </si>
  <si>
    <t>Otorgar permiso de pesca al señor JUAN ALBERTO ÁLVAREZ FIESTAS en calidad de armador socio de la COOPERATIVA PESQUERA JEHOVÁ REY DE REYES LA ISLILLA PAITA, para operar la embarcación pesquera DÁDIVA DE DIOS de matrícula PL-35407-CM.</t>
  </si>
  <si>
    <t>1094-2018-PRODUCE/DGPCHDI</t>
  </si>
  <si>
    <t>Otorgar permiso de pesca al señor ELMER ÁLVAREZ SÁNCHEZ en calidad de armador socio de la COOPERATIVA PESQUERA JEHOVÁ REY DE REYES LA ISLILLA PAITA, para operar la embarcación pesquera DON LUCHO de matrícula ZS-39582-BM.</t>
  </si>
  <si>
    <t>1095-2018-PRODUCE/DGPCHDI</t>
  </si>
  <si>
    <t>Otorgar permiso de pesca al señor SANTOS RICARDO ECHE PUESCAS en calidad de armador socio de la COOPERATIVA PESQUERA JEHOVÁ REY DE REYES LA ISLILLA PAITA, para operar la embarcación pesquera SIEMPRE DIOS CON NOSOTROS I de matrícula ZS-39600-BM.</t>
  </si>
  <si>
    <t>1096-2018-PRODUCE/DGPCHDI</t>
  </si>
  <si>
    <t>Otorgar permiso de pesca al señor SANTOS RICARDO ECHE PUESCAS en calidad de armador socio de la COOPERATIVA PESQUERA JEHOVÁ REY DE REYES LA ISLILLA PAITA, para operar la embarcación pesquera DIOS CON NOSOTROS de matrícula PL-35408-CM.</t>
  </si>
  <si>
    <t>00073-2018-PRODUCE/DGPCHDI-acanepa</t>
  </si>
  <si>
    <t>1097-2018-PRODUCE/DGPCHDI</t>
  </si>
  <si>
    <t>Otorgar permiso de pesca al señor LUIS JESÚS SÁNCHEZ FIESTAS en calidad de armador socio de la COOPERATIVA PESQUERA JEHOVÁ REY DE REYES LA ISLILLA PAITA, para operar la embarcación pesquera CRISTO ROCA FUERTE de matrícula PT-38457-CM.</t>
  </si>
  <si>
    <t>1098-2018-PRODUCE/DGPCHDI</t>
  </si>
  <si>
    <t>Otorgar permiso de pesca al señor ROBERT SEBASTIÁN ECHE PURIZACA en calidad de armador socio de la COOPERATIVA PESQUERA JEHOVÁ REY DE REYES LA ISLILLA PAITA, para operar la embarcación pesquera BENDÍCEME JEHOVÁ de matrícula TA-50387-BM.</t>
  </si>
  <si>
    <t>1099-2018-PRODUCE/DGPCHDI</t>
  </si>
  <si>
    <t>Otorgar permiso de pesca al señor JOSÉ APARICIO IPANAQUE VITE en calidad de armador socio de la COOPERATIVA PESQUERA JEHOVÁ REY DE REYES LA ISLILLA PAITA, para operar la embarcación pesquera SANTA MAR I de matrícula PT-20489-BM.</t>
  </si>
  <si>
    <t>1100-2018-PRODUCE/DGPCHDI</t>
  </si>
  <si>
    <t>Otorgar permiso de pesca al señor JOSÉ JAVIER ÁLVAREZ ECHE en calidad de armador socio de la COOPERATIVA PESQUERA JEHOVÁ REY DE REYES LA ISLILLA PAITA, para operar la embarcación pesquera MI LUZ DIVINA de matrícula SY-42285-BM.</t>
  </si>
  <si>
    <t>1101-2018-PRODUCE/DGPCHDI</t>
  </si>
  <si>
    <t xml:space="preserve">OTORGAR PERMISO DE PESCA PARA OPERAR LA EP PEJERREY (PT-22171-BM), EN EL MARCO DEL DS N° 006-2016-PRODUCE Y LA RM N° 279-2016-PRODUCE.  </t>
  </si>
  <si>
    <t>1102-2018-PRODUCE/DGPCHDI</t>
  </si>
  <si>
    <t>Otorgar permiso de pesca al señor LUIS JESÚS SÁNCHEZ FIESTAS en calidad de armador socio de la COOPERATIVA PESQUERA JEHOVÁ REY DE REYES LA ISLILLA PAITA, para operar la embarcación pesquera EL ÁNGEL DE CRISTO de matrícula PT-43418-CM.</t>
  </si>
  <si>
    <t>1103-2018-PRODUCE/DGPCHDI</t>
  </si>
  <si>
    <t>Otorgar permiso de pesca al señor LUIS JESÚS SÁNCHEZ FIESTAS en calidad de armador socio de la COOPERATIVA PESQUERA JEHOVÁ REY DE REYES LA ISLILLA PAITA, para operar la embarcación pesquera JESÚS EN TI CONFÍO de matrícula ZS-28359-BM.</t>
  </si>
  <si>
    <t>1104-2018-PRODUCE/DGPCHDI</t>
  </si>
  <si>
    <t>Otorgar permiso de pesca al señor SEGUNDO BENITO OJEDA CRISANTO en calidad de armador socio de la COOPERATIVA PESQUERA JEHOVÁ ES MI PASTOR NADA ME FALTARÁ - LA TORTUGA PAITA, para operar la embarcación pesquera REY DEL PACÍFICO de matrícula CE-38515-CM.</t>
  </si>
  <si>
    <t>00057-2018-PRODUCE/DGPCHDI-acanepa</t>
  </si>
  <si>
    <t>1105-2018-PRODUCE/DGPCHDI</t>
  </si>
  <si>
    <t>Otorgar permiso de pesca al señor SANTOS ROBERTO RUMICHE SÁNCHEZ en calidad de armador socio de la COOPERATIVA PESQUERA JEHOVÁ REY DE REYES LA ISLILLA PAITA, para operar la embarcación pesquera SIEMPRE MIS ESTRELLITAS de matrícula PT-41369-CM.</t>
  </si>
  <si>
    <t>1106-2018-PRODUCE/DGPCHDI</t>
  </si>
  <si>
    <t>Otorgar permiso de pesca a la señora VILMA ROXANA FIESTAS PURIZACA en calidad de armadora socia de la COOPERATIVA PESQUERA JEHOVÁ REY DE REYES LA ISLILLA PAITA, para operar la embarcación pesquera ARMADURA DE DIOS de matrícula PT-41372-CM.</t>
  </si>
  <si>
    <t>00053-2018-PRODUCE/DGPCHDI-acanepa</t>
  </si>
  <si>
    <t>1107-2018-PRODUCE/DGPCHDI</t>
  </si>
  <si>
    <t>Otorgar permiso de pesca a la señora VICENTE PURIZACA PAIBA en calidad de armadora socia de la COOPERATIVA PESQUERA JEHOVÁ REY DE REYES LA ISLILLA PAITA, para operar la embarcación pesquera VICTORIA DE CRISTO de matrícula TA-32745-BM</t>
  </si>
  <si>
    <t>1108-2018-PRODUCE/DGPCHDI</t>
  </si>
  <si>
    <t>OTORGAR PERMISO DE PESCA PARA OPERAR LA EP GUIAME ISMAEL (PT-24258-BM), EN EL MARCO DEL DS N° 006-2016-PRODUCE Y LA RM N° 284-2016-PRODUCE.</t>
  </si>
  <si>
    <t>1109-2018-PRODUCE/DGPCHDI</t>
  </si>
  <si>
    <t>Otorgar permiso de pesca al señor RUMICHE SÁNCHEZ SANTOS ROBERTO en calidad de armador socio de la COOPERATIVA PESQUERA JEHOVÁ REY DE REYES LA ISLILLA PAITA, para operar la embarcación pesquera ESTRELLITA DEL CIELO de matrícula PT-41373-CM.</t>
  </si>
  <si>
    <t>00047-2018-PRODUCE/DGPCHDI-acanepa</t>
  </si>
  <si>
    <t>1110-2018-PRODUCE/DGPCHDI</t>
  </si>
  <si>
    <t>Otorgar permiso de pesca al señor PEDRO ÁLVAREZ CHERO en calidad de armador socio de la COOPERATIVA PESQUERA JEHOVÁ REY DE REYES LA ISLILLA PAITA, para operar la embarcación pesquera JUNTO A DIOS NO HAY TEMOR de matrícula PT-22367-BM.</t>
  </si>
  <si>
    <t>1111-2018-PRODUCE/DGPCHDI</t>
  </si>
  <si>
    <t>Otorgar permiso de pesca al señor JOSE MERCEDES QUEREVALÚ ECHE en calidad de armador socio de la COOPERATIVA PESQUERA JEHOVÁ ES MI PASTOR NADA ME FALTARÁ - LA TORTUGA PAITA, para operar la embarcación pesquera RECUERDO DE MI PADRE de matrícula PT-26108-BM.</t>
  </si>
  <si>
    <t>1112-2018-PRODUCE/DGPCHDI</t>
  </si>
  <si>
    <t>Otorgar permiso de pesca al señor LEONARDO ÁLVAREZ FIESTAS en calidad de armador socio de la COOPERATIVA PESQUERA JEHOVÁ REY DE REYES LA ISLILLA PAITA, para operar la embarcación pesquera JESÚS ES LA LUZ DIVINA III de matrícula TA-33206-BM.</t>
  </si>
  <si>
    <t>1113-2018-PRODUCE/DGPCHDI</t>
  </si>
  <si>
    <t>Otorgar permiso de pesca al señor JIMMY ALEXANDER TUME ÁLVAREZ en calidad de armador socio de la COOPERATIVA PESQUERA JEHOVÁ REY DE REYES LA ISLILLA PAITA, para operar la embarcación pesquera ARCÁNGEL DE DIOS de matrícula ZS-39111-BM.</t>
  </si>
  <si>
    <t>1114-2018-PRODUCE/DGPCHDI</t>
  </si>
  <si>
    <t>Otorgar permiso de pesca al señor JUAN CARLOS RUMICHE CHULLY en calidad de armador socio de la COOPERATIVA PESQUERA JEHOVÁ REY DE REYES LA ISLILLA PAITA, para operar la embarcación pesquera SIEMPRE JESUCRISTO EL GALILEO de matrícula TA-11400-BM.</t>
  </si>
  <si>
    <t>00060-2018-PRODUCE/DGPCHDI-acanepa</t>
  </si>
  <si>
    <t>1115-2018-PRODUCE/DGPCHDI</t>
  </si>
  <si>
    <t>Otorgar permiso de pesca al señor SANTOS CLAUDIO ÁLVAREZ PUESCAS en calidad de armador socio de la COOPERATIVA PESQUERA JEHOVÁ REY DE REYES LA ISLILLA PAITA, para operar la embarcación pesquera DÁDIVA DE DIOS de matrícula TA-32177-BM.</t>
  </si>
  <si>
    <t>1116-2018-PRODUCE/DGPCHDI</t>
  </si>
  <si>
    <t>Otorgar permiso de pesca al señor SANTOS CALIXTO PAZO NUNURA en calidad de armador socio de la COOPERATIVA PESQUERA JEHOVÁ ES MI PASTOR NADA ME FALTARÁ - LA TORTUGA PAITA, para operar la embarcación pesquera VIVIRAS EN MI RECUERDO MADRE MIA de matrícula PT-44029-BM.</t>
  </si>
  <si>
    <t>1117-2018-PRODUCE/DGPCHDI</t>
  </si>
  <si>
    <t>Otorgar permiso de pesca al señor SANTOS RAFAEL PAZO VITE en calidad de armador socio de la COOPERATIVA PESQUERA JEHOVÁ REY DE REYES LA ISLILLA PAITA, para operar la embarcación pesquera BENDICIÓN DE DIOS de matrícula PT-51967-BM.</t>
  </si>
  <si>
    <t>00076-2018-PRODUCE/DGPCHDI-acanepa</t>
  </si>
  <si>
    <t>1118-2018-PRODUCE/DGPCHDI</t>
  </si>
  <si>
    <t>Otorgar permiso de pesca al señor EDUARDO SÁNCHEZ FIESTAS en calidad de armador socio de la COOPERATIVA PESQUERA JEHOVÁ REY DE REYES LA ISLILLA PAITA, para operar la embarcación pesquera CRISTO VIVE de matrícula PT-23554-CM.</t>
  </si>
  <si>
    <t>1119-2018-PRODUCE/DGPCHDI</t>
  </si>
  <si>
    <t>Otorgar permiso de pesca al señor DIONICIO RUMICHE PURIZACA en calidad de armador socio de la COOPERATIVA PESQUERA JEHOVÁ REY DE REYES LA ISLILLA PAITA, para operar la embarcación pesquera JESUCRISTO EL GALILEO de matrícula TA-22570-BM.</t>
  </si>
  <si>
    <t>1120-2018-PRODUCE/DGPCHDI</t>
  </si>
  <si>
    <t>Otorgar permiso de pesca al señor JOSE MIGUEL JUAREZ PRADO en calidad de armador socio de la COOPERATIVA PESQUERA JEHOVÁ ES MI PASTOR NADA ME FALTARÁ - LA TORTUGA PAITA, para operar la embarcación pesquera MI CARMENCITA 2 de matrícula PT-50827-BM.</t>
  </si>
  <si>
    <t>1121-2018-PRODUCE/DGPCHDI</t>
  </si>
  <si>
    <t>Otorgar permiso de pesca al señor JOSÉ FRANCISCO PURIZACA FIESTAS en calidad de armador socio de la COOPERATIVA PESQUERA JEHOVÁ REY DE REYES LA ISLILLA PAITA, para operar la embarcación pesquera JEHOVÁ ES MI PASTOR de matrícula TA-32185-BM.</t>
  </si>
  <si>
    <t>043315-2018</t>
  </si>
  <si>
    <t>030-2018-PRODUCE/DECHDI-amaya</t>
  </si>
  <si>
    <t>069-2018-PRODUCE/DECHDI-dechdi_temp05</t>
  </si>
  <si>
    <t>1122-2018-PRODUCE/DGPCHDI</t>
  </si>
  <si>
    <t>Otorgar a CORPORACIÓN PESQUERA ERMA S.A.C., autorización de incremento de flota para construir una nueva embarcación pesquera de 98.17 m3 de capacidad de bodega, para ser destinada para la extracción de anchoveta para CHI, vía sustitución de la embarcación no siniestrada ASMAR II de matrícula PL-19733-CM</t>
  </si>
  <si>
    <t>1123-2018-PRODUCE/DGPCHDI</t>
  </si>
  <si>
    <t>Otorgar permiso de pesca al señor EUSTAQUIO FRANCISCO PURIZACA HUERTAS en calidad de armador socio de la COOPERATIVA PESQUERA JEHOVÁ REY DE REYES LA ISLILLA PAITA, para operar la embarcación pesquera SIEMPRE MI ABBALINDO de matrícula PT-24367-BM.</t>
  </si>
  <si>
    <t>00075-2018-PRODUCE/DGPCHDI-acanepa</t>
  </si>
  <si>
    <t>1124-2018-PRODUCE/DGPCHDI</t>
  </si>
  <si>
    <t>Otorgar permiso de pesca al señor CARLOS ÁLVAREZ FIESTAS en calidad de armador socio de la COOPERATIVA PESQUERA JEHOVÁ REY DE REYES LA ISLILLA PAITA, para operar la embarcación pesquera REY DE GLORIA de matrícula TA-30820-BM.</t>
  </si>
  <si>
    <t>1125-2018-PRODUCE/DGPCHDI</t>
  </si>
  <si>
    <t>OTORGAR PERMISO DE PESCA PARA OPERAR LA EP DON GERARDO (PT-26048-BM), EN EL MARCO DEL DS N° 006-2016-PRODUCE Y LA RM N° 284-2016-PRODUCE.</t>
  </si>
  <si>
    <t>00051-2018-PRODUCE/DGPCHDI-acanepa</t>
  </si>
  <si>
    <t>1126-2018-PRODUCE/DGPCHDI</t>
  </si>
  <si>
    <t>OTORGAR PERMISO DE PESCA PARA OPERAR LA EP SIEMPRE JOSE TOMAS (PT-27141-BM), EN EL MARCO DEL DS N°006-2016-PRODUCE Y LA RM N°279-2016-PRODUCE.</t>
  </si>
  <si>
    <t>1127-2018-PRODUCE/DGPCHDI</t>
  </si>
  <si>
    <t xml:space="preserve">OTORGAR PERMISO DE PESCA PARA OPERAR LA EP WILLY III (ZS-41702-BM), EN EL MARCO DEL DS N° 006-2016-PRODUCE Y LA RM N° 279-2016-PRODUCE.  </t>
  </si>
  <si>
    <t>1128-2018-PRODUCE/DGPCHDI</t>
  </si>
  <si>
    <t>OTORGAR PERMISO DE PESCA PARA OPERAR LA EP SIEMPRE VIRGEN DEL CARMEN (TA-32188-BM), EN EL MARCO DEL DS N°006-2016-PRODUCE Y LA RM N°279-2016-PRODUCE.</t>
  </si>
  <si>
    <t>1129-2018-PRODUCE/DGPCHDI</t>
  </si>
  <si>
    <t>OTORGAR PERMISO DE PESCA PARA OPERAR LA EP DON BENITO (PT-26026-BM), EN EL MARCO DEL DS N° 006-2016-PRODUCE Y LA RM N° 284-2016-PRODUCE.</t>
  </si>
  <si>
    <t>1130-2018-PRODUCE/DGPCHDI</t>
  </si>
  <si>
    <t>OTORGAR PERMISO DE PESCA PARA OPERAR LA EP DIOS ES MI ESPERANZA (TA-33081-BM), EN EL MARCO DEL DS N°006-2016-PRODUCE Y LA RM N°279-2016-PRODUCE.</t>
  </si>
  <si>
    <t>1131-2018-PRODUCE/DGPCHDI</t>
  </si>
  <si>
    <t>OTORGAR PERMISO DE PESCA PARA OPERAR LA EP REY ADONAY (PT-38052-CM), EN EL MARCO DEL DS N°006-2016-PRODUCE Y LA RM N°279-2016-PRODUCE.</t>
  </si>
  <si>
    <t>1132-2018-PRODUCE/DGPCHDI</t>
  </si>
  <si>
    <t>OTORGAR PERMISO DE PESCA PARA OPERAR LA EP JEHOVA PODEROSO DE ISRAEL (PT-51727-BM), EN EL MARCO DEL DS N° 006-2016-PRODUCE Y LA RM N° 284-2016-PRODUCE.</t>
  </si>
  <si>
    <t>00052-2018-PRODUCE/DGPCHDI-acanepa</t>
  </si>
  <si>
    <t>1133-2018-PRODUCE/DGPCHDI</t>
  </si>
  <si>
    <t>OTORGAR PERMISO DE PESCA PARA OPERAR LA EP CRISTO LUZ DE VICTORIA (PT-43926-BM), EN EL MARCO DEL DS N°006-2016-PRODUCE Y LA RM N°279-2016-PRODUCE.</t>
  </si>
  <si>
    <t>1134-2018-PRODUCE/DGPCHDI</t>
  </si>
  <si>
    <t>OTORGAR PERMISO DE PESCA PARA OPERAR LA EP REY ADONAI (PT-40949-BM), EN EL MARCO DEL DS N°006-2016-PRODUCE Y LA RM N°279-2016-PRODUCE.</t>
  </si>
  <si>
    <t xml:space="preserve"> 00040-2018-PRODUCE/DPCHDI-lcerna</t>
  </si>
  <si>
    <t>1135-2018-PRODUCE/DGPCHDI</t>
  </si>
  <si>
    <t xml:space="preserve">OTORGAR PERMISO DE PESCA PARA OPERAR LA EP JUAN BAUTISTA EN EL JORDÁN (TA-31651-BM), EN EL MARCO DEL DS N° 006-2016-PRODUCE Y LA RM N° 279-2016-PRODUCE.  </t>
  </si>
  <si>
    <t>1136-2018-PRODUCE/DGPCHDI</t>
  </si>
  <si>
    <t>OTORGAR PERMISO DE PESCA PARA OPERAR LA EP FERNANDA II (CE-38968-BM), EN EL MARCO DEL DS N°006-2016-PRODUCE Y LA RM N°279-2016-PRODUCE.</t>
  </si>
  <si>
    <t>1137-2018-PRODUCE/DGPCHDI</t>
  </si>
  <si>
    <t>OTORGAR PERMISO DE PESCA PARA OPERAR LA EP REY DEL CIELO (PT-41371-CM), EN EL MARCO DEL DS N°006-2016-PRODUCE Y LA RM N°279-2016-PRODUCE.</t>
  </si>
  <si>
    <t>00038-2018-PRODUCE/DGPCHDI-lperiche</t>
  </si>
  <si>
    <t>1138-2018-PRODUCE/DGPCHDI</t>
  </si>
  <si>
    <t>OTORGAR PERMISO DE PESCA PARA OPERAR LA EP JESUS ES LA LUZ DIVINA (TA-30819-BM), EN EL MARCO DEL DS N°006-2016-PRODUCE Y LA RM N°279-2016-PRODUCE.</t>
  </si>
  <si>
    <t>1139-2018-PRODUCE/DGPCHDI</t>
  </si>
  <si>
    <t>OTORGAR PERMISO DE PESCA PARA OPERAR LA EP SIEMPRE REY ADONAY (PT-41259-BM), EN EL MARCO DEL DS N°006-2016-PRODUCE Y LA RM N°279-2016-PRODUCE.</t>
  </si>
  <si>
    <t>00037-2018-PRODUCE/DGPCHDI-lperiche</t>
  </si>
  <si>
    <t>1140-2018-PRODUCE/DGPCHDI</t>
  </si>
  <si>
    <t>OTORGAR PERMISO DE PESCA PARA OPERAR LA EP JESUS ES LA LUZ DIVINA (TA-32153-BM), EN EL MARCO DEL DS N°006-2016-PRODUCE Y LA RM N°279-2016-PRODUCE.</t>
  </si>
  <si>
    <t>00036-2018-PRODUCE/DGPCHDI-lperiche</t>
  </si>
  <si>
    <t>1141-2018-PRODUCE/DGPCHDI</t>
  </si>
  <si>
    <t>OTORGAR PERMISO DE PESCA PARA OPERAR LA EP MI ERICK (ZS-39162-BM), EN EL MARCO DEL DS N°006-2016-PRODUCE Y LA RM N°279-2016-PRODUCE.</t>
  </si>
  <si>
    <t>1142-2018-PRODUCE/DGPCHDI</t>
  </si>
  <si>
    <t>OTORGAR PERMISO DE PESCA PARA OPERAR LA EP MAHANAIM (PT-28073-BM), EN EL MARCO DEL DS N°006-2016-PRODUCE Y LA RM N°279-2016-PRODUCE.</t>
  </si>
  <si>
    <t>1143-2018-PRODUCE/DGPCHDI</t>
  </si>
  <si>
    <t>OTORGAR PERMISO DE PESCA PARA OPERAR LA EP JESUCRISTO EL GALILEO (PT-40956-CM), EN EL MARCO DEL DS N°006-2016-PRODUCE Y LA RM N°279-2016-PRODUCE.</t>
  </si>
  <si>
    <t>1144-2018-PRODUCE/DGPCHDI</t>
  </si>
  <si>
    <t>OTORGAR PERMISO DE PESCA PARA OPERAR LA EP MI ESPERANZA II (TA-31687-BM), EN EL MARCO DEL DS N°006-2016-PRODUCE Y LA RM N°279-2016-PRODUCE.</t>
  </si>
  <si>
    <t>1145-2018-PRODUCE/DGPCHDI</t>
  </si>
  <si>
    <t>OTORGAR PERMISO DE PESCA PARA OPERAR LA EP JESUCRISTO EL VENCEDOR (TA-23474-BM), EN EL MARCO DEL DS N°006-2016-PRODUCE Y LA RM N°279-2016-PRODUCE.</t>
  </si>
  <si>
    <t>1146-2018-PRODUCE/DGPCHDI</t>
  </si>
  <si>
    <t>OTORGAR PERMISO DE PESCA PARA OPERAR LA EP EL REGALO DE DIOS (PT-35780-BM), EN EL MARCO DEL DS N°006-2016-PRODUCE Y LA RM N°279-2016-PRODUCE.</t>
  </si>
  <si>
    <t>1147-2018-PRODUCE/DGPCHDI</t>
  </si>
  <si>
    <t>OTORGAR PERMISO DE PESCA PARA OPERAR LA EP WILLY IV (CE-41495-CM), EN EL MARCO DEL DS N°006-2016-PRODUCE Y LA RM N°279-2016-PRODUCE.</t>
  </si>
  <si>
    <t>00071-2018-PRODUCE/DGPCHDI-acanepa</t>
  </si>
  <si>
    <t>1148-2018-PRODUCE/DGPCHDI</t>
  </si>
  <si>
    <t>OTORGAR PERMISO DE PESCA PARA OPERAR LA EP FIEL AMIGO (ZS-39885-BM), EN EL MARCO DEL DS N°006-2016-PRODUCE Y LA RM N°279-2016-PRODUCE.</t>
  </si>
  <si>
    <t>00059-2018-PRODUCE/DGPCHDI-acanepa</t>
  </si>
  <si>
    <t>1149-2018-PRODUCE/DGPCHDI</t>
  </si>
  <si>
    <t>OTORGAR PERMISO DE PESCA PARA OPERAR LA EP JESUS ES LA VICTORIA (PT-26004-BM), EN EL MARCO DEL DS N°006-2016-PRODUCE Y LA RM N°279-2016-PRODUCE.</t>
  </si>
  <si>
    <t>00050-2018-PRODUCE/DGPCHDI-acanepa</t>
  </si>
  <si>
    <t>1150-2018-PRODUCE/DGPCHDI</t>
  </si>
  <si>
    <t>OTORGAR PERMISO DE PESCA PARA OPERAR LA EP GLORIA DE DIOS (TA-41599-CM), EN EL MARCO DEL DS N°006-2016-PRODUCE Y LA RM N°279-2016-PRODUCE.</t>
  </si>
  <si>
    <t>1151-2018-PRODUCE/DGPCHDI</t>
  </si>
  <si>
    <t>OTORGAR PERMISO DE PESCA PARA OPERAR LA EP MI BUEN PASTOR (PT-28734-BM), EN EL MARCO DEL DS N°006-2016-PRODUCE Y LA RM N°279-2016-PRODUCE.</t>
  </si>
  <si>
    <t>00064-2018-PRODUCE/DGPCHDI-lperiche</t>
  </si>
  <si>
    <t>1152-2018-PRODUCE/DGPCHDI</t>
  </si>
  <si>
    <t>OTORGAR PERMISO DE PESCA PARA OPERAR LA EP CHALONCITO (ZS-01569-BM), EN EL MARCO DEL DS N°006-2016-PRODUCE Y LA RM N°279-2016-PRODUCE.</t>
  </si>
  <si>
    <t>1153-2018-PRODUCE/DGPCHDI</t>
  </si>
  <si>
    <t>OTORGAR PERMISO DE PESCA PARA OPERAR LA EP REY DEL UNIVERSO (PT-28072-BM), EN EL MARCO DEL DS N°006-2016-PRODUCE Y LA RM N°279-2016-PRODUCE.</t>
  </si>
  <si>
    <t>1154-2018-PRODUCE/DGPCHDI</t>
  </si>
  <si>
    <t>OTORGAR PERMISO DE PESCA PARA OPERAR LA EP REY DE LA GLORIA (PT-43913-CM), EN EL MARCO DEL DS N°006-2016-PRODUCE Y LA RM N°279-2016-PRODUCE.</t>
  </si>
  <si>
    <t>1155-2018-PRODUCE/DGPCHDI</t>
  </si>
  <si>
    <t>OTORGAR PERMISO DE PESCA PARA OPERAR LA EP ARCANGEL DE DIOS II (TA-42167-BM), EN EL MARCO DEL DS N°006-2016-PRODUCE Y LA RM N°279-2016-PRODUCE.</t>
  </si>
  <si>
    <t>00041-2018-PRODUCE/DGPCHDI-lperiche</t>
  </si>
  <si>
    <t>1156-2018-PRODUCE/DGPCHDI</t>
  </si>
  <si>
    <t>OTORGAR PERMISO DE PESCA PARA OPERAR LA EP CRISTO SALVA (PT-38508-BM), EN EL MARCO DEL DS N°006-2016-PRODUCE Y LA RM N°279-2016-PRODUCE.</t>
  </si>
  <si>
    <t>1157-2018-PRODUCE/DGPCHDI</t>
  </si>
  <si>
    <t>OTORGAR PERMISO DE PESCA PARA OPERAR LA EP DEAMOS GLORIA A JEHOVA (PT-03863-BM), EN EL MARCO DEL DS N°006-2016-PRODUCE Y LA RM N°279-2016-PRODUCE.</t>
  </si>
  <si>
    <t>1158-2018-PRODUCE/DGPCHDI</t>
  </si>
  <si>
    <t>OTORGAR PERMISO DE PESCA PARA OPERAR LA EP GLORIA DE JESUS (TA-31637-BM), EN EL MARCO DEL DS N°006-2016-PRODUCE Y LA RM N°279-2016-PRODUCE.</t>
  </si>
  <si>
    <t>1159-2018-PRODUCE/DGPCHDI</t>
  </si>
  <si>
    <t>OTORGAR PERMISO DE PESCA PARA OPERAR LA EP NAZIREO IV (TA-42166-BM), EN EL MARCO DEL DS N°006-2016-PRODUCE Y LA RM N°279-2016-PRODUCE.</t>
  </si>
  <si>
    <t>1160-2018-PRODUCE/DGPCHDI</t>
  </si>
  <si>
    <t>OTORGAR PERMISO DE PESCA PARA OPERAR LA EP APOLO (PT-33296-BM), EN EL MARCO DEL DS N°006-2016-PRODUCE Y LA RM N°279-2016-PRODUCE.</t>
  </si>
  <si>
    <t>1161-2018-PRODUCE/DGPCHDI</t>
  </si>
  <si>
    <t>OTORGAR PERMISO DE PESCA PARA OPERAR LA EP JESUCRISTO EL GALILEO (TA-31162-BM), EN EL MARCO DEL DS N°006-2016-PRODUCE Y LA RM N°279-2016-PRODUCE.</t>
  </si>
  <si>
    <t>1162-2018-PRODUCE/DGPCHDI</t>
  </si>
  <si>
    <t>OTORGAR PERMISO DE PESCA PARA OPERAR LA EP SIEMPRE JESUS ES MI CONSUELO 2 (CE-30316-BM), EN EL MARCO DEL DS N°006-2016-PRODUCE Y LA RM N°279-2016-PRODUCE.</t>
  </si>
  <si>
    <t>1163-2018-PRODUCE/DGPCHDI</t>
  </si>
  <si>
    <t>OTORGAR PERMISO DE PESCA PARA OPERAR LA EP WILLY V (ZS-41693-CM), EN EL MARCO DEL DS N°006-2016-PRODUCE Y LA RM N°279-2016-PRODUCE.</t>
  </si>
  <si>
    <t>00039-2018-PRODUCE/DGPCHDI-lperiche</t>
  </si>
  <si>
    <t>1164-2018-PRODUCE/DGPCHDI</t>
  </si>
  <si>
    <t>OTORGAR PERMISO DE PESCA PARA OPERAR LA EP CRISTO VIENE (PT-35215-BM), EN EL MARCO DEL DS N°006-2016-PRODUCE Y LA RM N°279-2016-PRODUCE.</t>
  </si>
  <si>
    <t>00040-2018-PRODUCE/DGPCHDI-lperiche</t>
  </si>
  <si>
    <t>1165-2018-PRODUCE/DGPCHDI</t>
  </si>
  <si>
    <t>OTORGAR PERMISO DE PESCA PARA OPERAR LA EP SIEMPRE CRISTO VIENE (PT-38458-BM), EN EL MARCO DEL DS N°006-2016-PRODUCE Y LA RM N°279-2016-PRODUCE.</t>
  </si>
  <si>
    <t>1166-2018-PRODUCE/DGPCHDI</t>
  </si>
  <si>
    <t>OTORGAR PERMISO DE PESCA PARA OPERAR LA EP MANUELITO (TA-31158-BM), EN EL MARCO DEL DS N°006-2016-PRODUCE Y LA RM N°279-2016-PRODUCE.</t>
  </si>
  <si>
    <t>1167-2018-PRODUCE/DGPCHDI</t>
  </si>
  <si>
    <t xml:space="preserve">OTORGAR PERMISO DE PESCA PARA OPERAR LA EP VICTORIA DEL SEÑOR (PT-41273-CM), EN EL MARCO DEL DS N°006-2016-PRODUCE Y LA RM N°279-2016-PRODUCE.  </t>
  </si>
  <si>
    <t>1168-2018-PRODUCE/DGPCHDI</t>
  </si>
  <si>
    <t>OTORGAR PERMISO DE PESCA PARA OPERAR LA EP MILAGRO DEL SEÑOR (PT-43656-CM), EN EL MARCO DEL DS N° 006-2016-PRODUCE Y LA RM N° 279-2016-PRODUCE.</t>
  </si>
  <si>
    <t>1169-2018-PRODUCE/DGPCHDI</t>
  </si>
  <si>
    <t xml:space="preserve">OTORGAR PERMISO DE PESCA PARA OPERAR LA EP JESUS EL GALILEO (ZS-39927-BM), EN EL MARCO DEL DS N° 006-2016-PRODUCE Y LA RM N° 279-2016-PRODUCE.  </t>
  </si>
  <si>
    <t>1170-2018-PRODUCE/DGPCHDI</t>
  </si>
  <si>
    <t xml:space="preserve">OTORGAR PERMISO DE PESCA PARA OPERAR LA EP JESUCRISTO GALILEO (PT-03374-BM), EN EL MARCO DEL DS N° 006-2016-PRODUCE Y LA RM N° 279-2016-PRODUCE.  </t>
  </si>
  <si>
    <t>1171-2018-PRODUCE/DGPCHDI</t>
  </si>
  <si>
    <t>OTORGAR PERMISO DE PESCA PARA OPERAR LA EP SIEMPRE JESUS ES MI ESPERANZA (ZS-39417-BM), EN EL MARCO DEL DS N° 006-2016-PRODUCE Y LA RM N° 279-2016-PRODUCE.</t>
  </si>
  <si>
    <t>1172-2018-PRODUCE/DGPCHDI</t>
  </si>
  <si>
    <t>OTORGAR PERMISO DE PESCA PARA OPERAR LA EP SAN SEBASTIAN (PT-22747-BM), EN EL MARCO DEL DS N° 006-2016-PRODUCE Y LA RM N° 279-2016-PRODUCE.</t>
  </si>
  <si>
    <t>1173-2018-PRODUCE/DGPCHDI</t>
  </si>
  <si>
    <t xml:space="preserve">OTORGAR PERMISO DE PESCA PARA OPERAR LA EP MI YENICA (PT-50770-BM)), EN EL MARCO DEL DS N° 006-2016-PRODUCE Y LA RM N° 284-2016-PRODUCE.  </t>
  </si>
  <si>
    <t>1174-2018-PRODUCE/DGPCHDI</t>
  </si>
  <si>
    <t>OTORGAR PERMISO DE PESCA PARA OPERAR LA EP SIEMPRE DOÑA ROSA ELVIRA (TA-33103-BM), EN EL MARCO DEL DS N° 006-2016-PRODUCE Y LA RM N° 284-2016-PRODUCE.</t>
  </si>
  <si>
    <t>1175-2018-PRODUCE/DGPCHDI</t>
  </si>
  <si>
    <t xml:space="preserve">OTORGAR PERMISO DE PESCA PARA OPERAR LA EP VIRGEN DEL ROSARIO (PT-23569-BM), EN EL MARCO DEL DS N° 006-2016-PRODUCE Y LA RM N° 284-2016-PRODUCE.  </t>
  </si>
  <si>
    <t>1176-2018-PRODUCE/DGPCHDI</t>
  </si>
  <si>
    <t>OTORGAR PERMISO DE PESCA PARA OPERAR LA EP CRISTO ES MI REY (PT-26120-BM), EN EL MARCO DEL DS N° 006-2016-PRODUCE Y LA RM N° 284-2016-PRODUCE.</t>
  </si>
  <si>
    <t>1177-2018-PRODUCE/DGPCHDI</t>
  </si>
  <si>
    <t>OTORGAR PERMISO DE PESCA PARA OPERAR LA EP CRUZ DE CHALPON (PT-31410-BM), EN EL MARCO DEL DS N° 006-2016-PRODUCE Y LA RM N° 284-2016-PRODUCE.</t>
  </si>
  <si>
    <t>1178-2018-PRODUCE/DGPCHDI</t>
  </si>
  <si>
    <t>OTORGAR PERMISO DE PESCA PARA OPERAR LA EP MI ANITA (TA-40172-BM), EN EL MARCO DEL DS N° 006-2016-PRODUCE Y LA RM N° 284-2016-PRODUCE.</t>
  </si>
  <si>
    <t>1179-2018-PRODUCE/DGPCHDI</t>
  </si>
  <si>
    <t>OTORGAR PERMISO DE PESCA PARA OPERAR LA EP ELIEZER (PT-26104-BM), EN EL MARCO DEL DS N° 006-2016-PRODUCE Y LA RM N° 284-2016-PRODUCE.</t>
  </si>
  <si>
    <t>1180-2018-PRODUCE/DGPCHDI</t>
  </si>
  <si>
    <t>OTORGAR PERMISO DE PESCA PARA OPERAR LA EP EL DIOS DE LA VICTORIA (PT-26024-BM), EN EL MARCO DEL DS N° 006-2016-PRODUCE Y LA RM N° 284-2016-PRODUCE.</t>
  </si>
  <si>
    <t>1181-2018-PRODUCE/DGPCHDI</t>
  </si>
  <si>
    <t>OTORGAR PERMISO DE PESCA PARA OPERAR LA EP AMPÁRAME DIOS MIO (PT-35256-BM), EN EL MARCO DEL DS N° 006-2016-PRODUCE Y LA RM N° 284-2016-PRODUCE.</t>
  </si>
  <si>
    <t>1182-2018-PRODUCE/DGPCHDI</t>
  </si>
  <si>
    <t>OTORGAR PERMISO DE PESCA PARA OPERAR LA EP MARIA FAUSTINA (TA-42286-BM), EN EL MARCO DEL DS N°006-2016-PRODUCE Y LA RM N°279-2016-PRODUCE.</t>
  </si>
  <si>
    <t>1183-2018-PRODUCE/DGPCHDI</t>
  </si>
  <si>
    <t xml:space="preserve">OTORGAR PERMISO DE PESCA PARA OPERAR LA EP MI YENICA 2 (PT-50772-BM), EN EL MARCO DEL DS N°006-2016-PRODUCE Y LA RM N°279-2016-PRODUCE.  </t>
  </si>
  <si>
    <t>1184-2018-PRODUCE/DGPCHDI</t>
  </si>
  <si>
    <t>OTORGAR PERMISO DE PESCA PARA OPERAR LA EP MI ESPERANZA (TA-32983-BM), EN EL MARCO DEL DS N°006-2016-PRODUCE Y LA RM N°279-2016-PRODUCE.</t>
  </si>
  <si>
    <t>1185-2018-PRODUCE/DGPCHDI</t>
  </si>
  <si>
    <t>OTORGAR PERMISO DE PESCA PARA OPERAR LA EP MARÍA MÁXIMA (PT-17007-BM), EN EL MARCO DEL DS N°006-2016-PRODUCE Y LA RM N°284-2016-PRODUCE.</t>
  </si>
  <si>
    <t>1186-2018-PRODUCE/DGPCHDI</t>
  </si>
  <si>
    <t>OTORGAR PERMISO DE PESCA PARA OPERAR LA EP CRUZ DE CHALPON II (TA-33203-BM), EN EL MARCO DEL DS N°006-2016-PRODUCE Y LA RM N°284-2016-PRODUCE.</t>
  </si>
  <si>
    <t>1187-2018-PRODUCE/DGPCHDI</t>
  </si>
  <si>
    <t>OTORGAR PERMISO DE PESCA PARA OPERAR LA EP MARÍA MÁXIMA II (PT-22158-BM), EN EL MARCO DEL DS N°006-2016-PRODUCE Y LA RM N°284-2016-PRODUCE.</t>
  </si>
  <si>
    <t>1188-2018-PRODUCE/DGPCHDI</t>
  </si>
  <si>
    <t>OTORGAR PERMISO DE PESCA PARA OPERAR LA EP JEYMAR (PT-50923-BM), EN EL MARCO DEL DS N°006-2016-PRODUCE Y LA RM N°284-2016-PRODUCE.</t>
  </si>
  <si>
    <t>1189-2018-PRODUCE/DGPCHDI</t>
  </si>
  <si>
    <t>DECLARAR IMPROCEDENTE LA PETICIÓN DE PERMISO DE PESCA PARA OPERAR LA EP SIEMPRE MARÍA YESSENIA (SE-39056-BM), EN EL MARCO DEL DS N°006-2016-PRODUCE Y LA RM N°284-2016-PRODUCE.</t>
  </si>
  <si>
    <t>1190-2018-PRODUCE/DGPCHDI</t>
  </si>
  <si>
    <t>OTORGAR PERMISO DE PESCA PARA OPERAR LA EP ESPÍRITU DE DIOS (PT-03334-BM), EN EL MARCO DEL DS N°006-2016-PRODUCE Y LA RM N°284-2016-PRODUCE.</t>
  </si>
  <si>
    <t>1191-2018-PRODUCE/DGPCHDI</t>
  </si>
  <si>
    <t>OTORGAR PERMISO DE PESCA PARA OPERAR LA EP CRISTO LA LUZ DEL MUNDO (PT-23492-BM), EN EL MARCO DEL DS N°006-2016-PRODUCE Y LA RM N°284-2016-PRODUCE.</t>
  </si>
  <si>
    <t>1192-2018-PRODUCE/DGPCHDI</t>
  </si>
  <si>
    <t>OTORGAR PERMISO DE PESCA PARA OPERAR LA EP SPRE CALAMARES (PT-34874-BM), EN EL MARCO DEL DS N°006-2016-PRODUCE Y LA RM N°284-2016-PRODUCE.</t>
  </si>
  <si>
    <t>1193-2018-PRODUCE/DGPCHDI</t>
  </si>
  <si>
    <t>OTORGAR PERMISO DE PESCA PARA OPERAR LA EP JEHOVA SHALOM (PT-26105-BM), EN EL MARCO DEL DS N°006-2016-PRODUCE Y LA RM N°284-2016-PRODUCE.</t>
  </si>
  <si>
    <t>1194-2018-PRODUCE/DGPCHDI</t>
  </si>
  <si>
    <t>OTORGAR PERMISO DE PESCA PARA OPERAR LA EP CRISTO ES MI REY (PT-26027-BM), EN EL MARCO DEL DS N°006-2016-PRODUCE Y LA RM N°284-2016-PRODUCE.</t>
  </si>
  <si>
    <t>1195-2018-PRODUCE/DGPCHDI</t>
  </si>
  <si>
    <t>OTORGAR PERMISO DE PESCA PARA OPERAR LA EP JEHOVA SHALON (PT-39970-BM), EN EL MARCO DEL DS N°006-2016-PRODUCE Y LA RM N°284-2016-PRODUCE.</t>
  </si>
  <si>
    <t>1196-2018-PRODUCE/DGPCHDI</t>
  </si>
  <si>
    <t>OTORGAR PERMISO DE PESCA PARA OPERAR LA EP LOS CALAMARES (PT-05887-BM), EN EL MARCO DEL DS N°006-2016-PRODUCE Y LA RM N°284-2016-PRODUCE.</t>
  </si>
  <si>
    <t>1197-2018-PRODUCE/DGPCHDI</t>
  </si>
  <si>
    <t>OTORGAR PERMISO DE PESCA PARA OPERAR LA EP SIEMPRE MILAGRO DE MI PADRE (PT-23377-BM), EN EL MARCO DEL DS N°006-2016-PRODUCE Y LA RM N°284-2016-PRODUCE.</t>
  </si>
  <si>
    <t>1198-2018-PRODUCE/DGPCHDI</t>
  </si>
  <si>
    <t>OTORGAR PERMISO DE PESCA PARA OPERAR LA EP SEBASTIAN III (TA-35370-BM), EN EL MARCO DEL DS N°006-2016-PRODUCE Y LA RM N°279-2016-PRODUCE.</t>
  </si>
  <si>
    <t>1199-2018-PRODUCE/DGPCHDI</t>
  </si>
  <si>
    <t>DECLARAR IMPROCEDENTE LA PETICIÓN DE PERMISO DE PESCA PARA OPERAR LA EP JESUCRISTO EL VICTORIOSO (ZS-40676-CM), EN EL MARCO DEL DS N°006-2016-PRODUCE Y LA RM N°279-2016-PRODUCE.</t>
  </si>
  <si>
    <t>1200-2018-PRODUCE/DGPCHDI</t>
  </si>
  <si>
    <t>DECLARAR IMPROCEDENTE LA PETICIÓN DE PERMISO DE PESCA PARA OPERAR LA EP SIEMPRE JESÚS ES MI CONSUELO 1 (ZS-38578-CM), EN EL MARCO DEL DS N°006-2016-PRODUCE Y LA RM N°279-2016-PRODUCE.</t>
  </si>
  <si>
    <t>1201-2018-PRODUCE/DGPCHDI</t>
  </si>
  <si>
    <t>DECLARAR IMPROCEDENTE LA PETICIÓN DE PERMISO DE PESCA PARA OPERAR LA EP SIEMPRE JESUS ES MI CONSUELO 1 (ZS-38592-CM), EN EL MARCO DEL DS N°006-2016-PRODUCE Y LA RM N°279-2016-PRODUCE.</t>
  </si>
  <si>
    <t>1202-2018-PRODUCE/DGPCHDI</t>
  </si>
  <si>
    <t>ACEPTAR EL DESISTIMIENTO DE LA PETICIÓN DE PERMISO DE PESCA PARA OPERAR LA EP JESUCRISTO MI FIEL AMIGO (PT-26113-BM), EN EL MARCO DEL DS N°006-2016-PRODUCE Y LA RM N°284-2016-PRODUCE.</t>
  </si>
  <si>
    <t>1203-2018-PRODUCE/DGPCHDI</t>
  </si>
  <si>
    <t>ACEPTAR EL DESISTIMIENTO DE LA PETICIÓN DE PERMISO DE PESCA PARA OPERAR LA EP JESUS EL VICTORIOSO (PT-40099-BM), EN EL MARCO DEL DS N°006-2016-PRODUCE Y LA RM N°284-2016-PRODUCE.</t>
  </si>
  <si>
    <t>1204-2018-PRODUCE/DGPCHDI</t>
  </si>
  <si>
    <t>ACEPTAR EL DESISTIMIENTO DE LA PETICIÓN DE PERMISO DE PESCA PARA OPERAR LA EP DON JORGE (PT-25988-BM), EN EL MARCO DEL DS N°006-2016-PRODUCE Y LA RM N°284-2016-PRODUCE.</t>
  </si>
  <si>
    <t>1205-2018-PRODUCE/DGPCHDI</t>
  </si>
  <si>
    <t>ACEPTAR EL DESISTIMIENTO DE LA PETICIÓN DE PERMISO DE PESCA PARA OPERAR LA EP VIRGENCITA DE LA PUERTA (PT-20579-BM), EN EL MARCO DEL DS N°006-2016-PRODUCE Y LA RM N°284-2016-PRODUCE.</t>
  </si>
  <si>
    <t>1206-2018-PRODUCE/DGPCHDI</t>
  </si>
  <si>
    <t>ACEPTAR EL DESISTIMIENTO DE LA PETICIÓN DE PERMISO DE PESCA PARA OPERAR LA EP GUIANOS MARIA FAUSTINA (PT-51177-BM), EN EL MARCO DEL DS N°006-2016-PRODUCE Y LA RM N°284-2016-PRODUCE.</t>
  </si>
  <si>
    <t>1207-2018-PRODUCE/DGPCHDI</t>
  </si>
  <si>
    <t>ACEPTAR EL DESISTIMIENTO PERMISO DE PESCA PARA OPERAR LA EP SIEMPRE MADRE QUERIDA (PT-26062-BM), EN EL MARCO DEL DS N°006-2016-PRODUCE Y LA RM N°284-2016-PRODUCE.</t>
  </si>
  <si>
    <t>1208-2018-PRODUCE/DGPCHDI</t>
  </si>
  <si>
    <t>ACEPTAR EL DESISTIMIENTO DE LA PETICIÓN DE PERMISO DE PESCA PARA OPERAR LA EP AMPÁRAME MARÍA SIXTA (PT-22299-BM), EN EL MARCO DEL DS N°006-2016-PRODUCE Y LA RM N°284-2016-PRODUCE.</t>
  </si>
  <si>
    <t>1209-2018-PRODUCE/DGPCHDI</t>
  </si>
  <si>
    <t>ACEPTAR EL DESISTIMIENTO DE LA PETICION DE PERMISO DE PESCA PARA OPERAR LA EP MI CONSUELO (TA-12293-BM), EN EL MARCO DEL DS N°006-2016-PRODUCE Y LA RM N°279-2016-PRODUCE.</t>
  </si>
  <si>
    <t>1210-2018-PRODUCE/DGPCHDI</t>
  </si>
  <si>
    <t>ACEPTAR EL DESISTIMIENTO DE LA PETICIÓN DE PERMISO DE PESCA PARA OPERAR LA EP BETESDA (HO-43462-BM), EN EL MARCO DEL DS N°006-2016-PRODUCE Y LA RM N°284-2016-PRODUCE.</t>
  </si>
  <si>
    <t>1211-2018-PRODUCE/DGPCHDI</t>
  </si>
  <si>
    <t>ACEPTAR DESISTIMIENTO DE LA PETICIÓN DE PERMISO DE PESCA PARA OPERAR LA EP LUIGI II (PT-27140-BM), EN EL MARCO DEL DS N°006-2016-PRODUCE Y LA RM N°284-2016-PRODUCE.</t>
  </si>
  <si>
    <t>1212-2018-PRODUCE/DGPCHDI</t>
  </si>
  <si>
    <t>ACEPTAR EL DESISTIMIENTO DE LA PETICIÓN DE PERMISO DE PESCA PARA OPERAR LA EP LUIGI I (PT-27557-BM), EN EL MARCO DEL DS N°006-2016-PRODUCE Y LA RM N°284-2016-PRODUCE.</t>
  </si>
  <si>
    <t>1213-2018-PRODUCE/DGPCHDI</t>
  </si>
  <si>
    <t>ACEPTAR EL DESISTIMIENTO DE LA PETICIÓN DE PERMISO DE PESCA PARA OPERAR LA EP ROFAYCE 1 (PT-51028-BM), EN EL MARCO DEL DS N°006-2016-PRODUCE Y LA RM N°284-2016-PRODUCE.</t>
  </si>
  <si>
    <t>1214-2018-PRODUCE/DGPCHDI</t>
  </si>
  <si>
    <t>ACEPTAR EL DESISTIMIENTO DE LA PETICIÓN DE PERMISO DE PESCA PARA OPERAR LA EP ROFAYCE 2 (PT-51027-BM), EN EL MARCO DEL DS N°006-2016-PRODUCE Y LA RM N°284-2016-PRODUCE.</t>
  </si>
  <si>
    <t>1215-2018-PRODUCE/DGPCHDI</t>
  </si>
  <si>
    <t>ACEPTAR EL DESISTIMIENTO DE LA PETICIÓN DE PERMISO DE PESCA PARA OPERAR LA EP ROFAYCE 3 (PT-51024-BM), EN EL MARCO DEL DS N°006-2016-PRODUCE Y LA RM N°284-2016-PRODUCE.</t>
  </si>
  <si>
    <t>1216-2018-PRODUCE/DGPCHDI</t>
  </si>
  <si>
    <t>ACEPTAR EL DESISTIMIENTO DE LA PETICIÓN DE PERMISO DE PESCA PARA OPERAR LA EP JEHOVA ES MI PADRE (PT-39952-BM), EN EL MARCO DEL DS N°006-2016-PRODUCE Y LA RM N°284-2016-PRODUCE.</t>
  </si>
  <si>
    <t>1217-2018-PRODUCE/DGPCHDI</t>
  </si>
  <si>
    <t>ACEPTAR EL DESISTIMIENTO DELA PETICIÓN DE PERMISO DE PESCA PARA OPERAR LA EP CRUZ MARÍA (PT-19679-BM), EN EL MARCO DEL DS N°006-2016-PRODUCE Y LA RM N°284-2016-PRODUCE.</t>
  </si>
  <si>
    <t>1218-2018-PRODUCE/DGPCHDI</t>
  </si>
  <si>
    <t>DECLARAR IMPROCEDENTE LA PETICIÓN DE DE PESCA PARA OPERAR LA EP SIEMPRE JESÚS ES MI CONSUELO 1 (ZS-38579-CM), EN EL MARCO DEL DS N°006-2016-PRODUCE Y LA RM N°279-2016-PRODUCE.</t>
  </si>
  <si>
    <t>1219-2018-PRODUCE/DGPCHDI</t>
  </si>
  <si>
    <t>DECLARAR IMPROCEDENTE LA PETICIÓN DE PESCA PARA OPERAR LA EP SIEMPRE JESUS ES MI CONSUELO 1 (ZS-38580-CM), EN EL MARCO DEL DS N°006-2016-PRODUCE Y LA RM N°279-2016-PRODUCE.</t>
  </si>
  <si>
    <t>045452-2018</t>
  </si>
  <si>
    <t>018-2018-PRODUCE/DECHDI-pencinas</t>
  </si>
  <si>
    <t>069-2018-PRODUCE/DECHDI-dechdi_temp06</t>
  </si>
  <si>
    <t>1220-2018-PRODUCE/DGPCHDI</t>
  </si>
  <si>
    <t>JOSE SIMON ALVAREZ ECHE y JUANA ALVAREZ CARRERA</t>
  </si>
  <si>
    <t>Declarar improcedente la solicitud de autorización de incremento de flota para construir una nueva embarcación pesquera de 100.00 m3 de capacidad de bodega, vía sustitución de la embarcación pesquera no siniestrada JHONNY MANUELITO con matrícula PL-21027-PM, presentada por los señores JOSE SIMON ALVAREZ ECHE y JUANA ALVAREZ CARRERA.</t>
  </si>
  <si>
    <t>043646-2018</t>
  </si>
  <si>
    <t>031-2018-PRODUCE/DECHDI-amaya</t>
  </si>
  <si>
    <t>079-2018-PRODUCE/DECHDI-dechdi_temp05</t>
  </si>
  <si>
    <t>1221-2018-PRODUCE/DGPCHDI</t>
  </si>
  <si>
    <t>EMPRESA PESQUERA ANOR S.A.C.</t>
  </si>
  <si>
    <t>Declarar improcedente la solicitud de autorización de incremento de flota para construir una nueva embarcación pesquera de 103.85 m3 de capacidad de bodega, vía sustitución de la embarcación pesquera siniestrada TENTADORA con matrícula CE-15458-CM, presentada por la EMPRESA PESQUERA ANOR S.A.C.</t>
  </si>
  <si>
    <t>R.D. N° 460-2015-PRODUCE/DGCHI</t>
  </si>
  <si>
    <t>077-2018-PRODUCE/DECHDI-dechdi_temp05</t>
  </si>
  <si>
    <t>1222-2018-PRODUCE/DGPCHDI</t>
  </si>
  <si>
    <t>Rectificar de oficio, el literal B) del considerando 1 y del artículo 2 de la R.D. N° 460-2015-PRODUCE/DGCHI.</t>
  </si>
  <si>
    <t>008277-2018</t>
  </si>
  <si>
    <t>169-2018-PRODUCE/DECHDI-csaenz</t>
  </si>
  <si>
    <t>123-2018-PRODUCE/DECHDI-ariost</t>
  </si>
  <si>
    <t>1223-2018-PRODUCE/DGPCHDI</t>
  </si>
  <si>
    <t>COMPAÑIA MINERA ARES S.A.C.</t>
  </si>
  <si>
    <t>Otorgar a la empresa COMPAÑIA MINERA ARES S.A.C., autorización para efectuar investigación pesquera con extracción de muestras de especímenes hidrobiológicos, sin valor comercial y sin uso de embarcación pesquera, conforme a los términos contenidos en el plan de investigación.</t>
  </si>
  <si>
    <t>042064-2018</t>
  </si>
  <si>
    <t>071-2018-PRODUCE/DECHDI-dechdi_temp06</t>
  </si>
  <si>
    <t>1224-2018-PRODUCE/DGPCHDI</t>
  </si>
  <si>
    <t>NANCY GERTRUDIS STUART PALMA VDA LUQUE</t>
  </si>
  <si>
    <t>Declarar improcedente la solicitud de cambio de titular del permiso de pesca para operar la embarcación pesquera ZHENNA 3 con matrícula CO-28915-PM, presentada a por la señora NANCY GERTRUDIS STUART PALMA VDA LUQUE.</t>
  </si>
  <si>
    <t>015982-2018</t>
  </si>
  <si>
    <t>150-2018-PRODUCE/DECHDI-csaenz</t>
  </si>
  <si>
    <t>012-2018-PRODUCE/DECHDI-dechdi_temp07</t>
  </si>
  <si>
    <t>1225-2018-PRODUCE/DGPCHDI</t>
  </si>
  <si>
    <t>COMPAÑIA MINERA COIMOLACHE S.A.</t>
  </si>
  <si>
    <t>Otorgar a la empresa COMPAÑIA MINERA COIMOLACHE S.A., autorización para efectuar investigación pesquera con extracción de muestras de especímenes hidrobiológicos, sin valor comercial y sin uso de embarcación pesquera, conforme a los términos contenidos en el plan de investigación.</t>
  </si>
  <si>
    <t>180837-2017</t>
  </si>
  <si>
    <t>157-2018-PRODUCE/DECHDI-csaenz</t>
  </si>
  <si>
    <t>066-2018-PRODUCE/DECHDI-cgonzalez</t>
  </si>
  <si>
    <t>1226-2018-PRODUCE/DGPCHDI</t>
  </si>
  <si>
    <t>Otorgar a PLUSPETROL NORTE S.A. autorización para efectuar investigación pesquera con extracción de muestras de especímenes hidrobiológicos, sin valor comercial y sin uso de embarcación pesquera</t>
  </si>
  <si>
    <t>027405-2018</t>
  </si>
  <si>
    <t>168-2018-PRODUCE/DECHDI-csaenz</t>
  </si>
  <si>
    <t>013-2018-PRODUCE/DECHDI-dechdi_temp07</t>
  </si>
  <si>
    <t>1227-2018-PRODUCE/DGPCHDI</t>
  </si>
  <si>
    <t>COMPAÑÍA MINERA ANTAPACCAY S.A.</t>
  </si>
  <si>
    <t>Denegar la solicitud de autorización para efectuar investigación pesquera con o sin extracción de muestras de especímenes hidrobiológicos, sin valor comercial y sin uso de embarcación pesquera, presentada por COMPAÑÍA MINERA ANTAPACCAY S.A.</t>
  </si>
  <si>
    <t>008534-2018</t>
  </si>
  <si>
    <t>153-2018-PRODUCE/DECHDI-csaenz</t>
  </si>
  <si>
    <t>001-2018-PRODUCE/DECHDI-dechdi_temp07</t>
  </si>
  <si>
    <t>1228-2018-PRODUCE/DGPCHDI</t>
  </si>
  <si>
    <t>Otorgar a AARON DAVID DE LA SOTA VARGAS, autorización para efectuar investigación pesquera con extracción de muestras de especímenes hidrobiológicos, sin valor comercial y sin uso de embarcación pesquera.</t>
  </si>
  <si>
    <t>052789-2018</t>
  </si>
  <si>
    <t>013-2018-PRODUCE/DPCHDI-rparedes</t>
  </si>
  <si>
    <t>044-2018-PRODUCE/DPCHDI-yquinonesc</t>
  </si>
  <si>
    <t>1229-2018-PRODUCE/DGPCHDI</t>
  </si>
  <si>
    <t>Aprobar a favor de CORPORACIÓN PESQUERA DEL MAR S.A.C. el cambio de titular de las licencias para operar las plantas de procesamiento de congelado y harina residual de 23 t/día y 5 t/h de capacidad, otorgada a CORPORACIÓN DE CONGELADOS Y CONSERVAS DEL PERÚ S.A.C., ubicadas en Paita-Piura.</t>
  </si>
  <si>
    <t>026604-2018</t>
  </si>
  <si>
    <t>167-2018-PRODUCE/DECHDI-csaenz</t>
  </si>
  <si>
    <t>011-2018-PRODUCE/DECHDI-dechdi_temp07</t>
  </si>
  <si>
    <t>1230-2018-PRODUCE/DGPCHDI</t>
  </si>
  <si>
    <t>Denegar la solicitud de autorización para efectuar investigación pesquera con o sin extracción de muestras de especímenes hidrobiológicos, sin valor comercial y sin uso de embarcación pesquera, presentada por ANGLO AMERICAN QUELLAVECO S.A.</t>
  </si>
  <si>
    <t>136882-2017</t>
  </si>
  <si>
    <t>196-2018-PRODUCE/DECHDI-knunezv</t>
  </si>
  <si>
    <t>1231-2018-PRODUCE/DGPCHDI</t>
  </si>
  <si>
    <t>LAS FOCAS S.A.C.</t>
  </si>
  <si>
    <t>Declarar IMPROCEDENTE la solicitud de otorgamiento de permiso de pesca de menor escala para operar la embarcación pesquera JESSICA I de matrícula HO-20938-CM para la extracción de anchoveta para consumo humano directo, presentada por LAS FOCAS S.A.C.</t>
  </si>
  <si>
    <t>136887-2017</t>
  </si>
  <si>
    <t>197-2018-PRODUCE/DECHDI-knunezv</t>
  </si>
  <si>
    <t>1232-2018-PRODUCE/DGPCHDI</t>
  </si>
  <si>
    <t>Declarar IMPROCEDENTE la solicitud de otorgamiento de permiso de pesca de menor escala para operar la embarcación pesquera JESSICA II de matrícula CO-21719-CM para la extracción de anchoveta para consumo humano directo, presentada por LAS FOCAS S.A.C.</t>
  </si>
  <si>
    <t>048872-2018</t>
  </si>
  <si>
    <t>070-2018-PRODUCE/DECHDI-cgonzalez</t>
  </si>
  <si>
    <t>1233-2018-PRODUCE/DGPCHDI</t>
  </si>
  <si>
    <t>Declarar IMPROCEDENTE la solicitud de cambio de titular del permiso de pesca para operar la embarcación pesquera DON JORGE II de matrícula PT-3358-BM para la extracción de anchoveta para consumo humano directo, solicitada por PESQUERA ISLAS CIES S.A.C.</t>
  </si>
  <si>
    <t>162161-2017</t>
  </si>
  <si>
    <t>160-2018-PRODUCE/DECHDI-csaenz</t>
  </si>
  <si>
    <t>067-2018-PRODUCE/DECHDI-cgonzalez</t>
  </si>
  <si>
    <t>1234-2018-PRODUCE/DGPCHDI</t>
  </si>
  <si>
    <t>180840-2017</t>
  </si>
  <si>
    <t>118-2018-PRODUCE/DECHDI-csaenz
159-2018-PRODUCE/DECHDI-csaenz</t>
  </si>
  <si>
    <t>015-2018-PRODUCE/DECHDI-dechdi_temp07</t>
  </si>
  <si>
    <t>1235-2018-PRODUCE/DGPCHDI</t>
  </si>
  <si>
    <t>Otorgar a PLUSPETROL NORTE S.A., autorización para efectuar investigación pesquera con extracción de muestras de especímenes hidrobiológicos, sin valor comercial y sin uso de embarcación pesquera .</t>
  </si>
  <si>
    <t>159218-2017</t>
  </si>
  <si>
    <t>175-2018-PRODUCE/DECHDI-csaenz</t>
  </si>
  <si>
    <t>014-2018-PRODUCE/DECHDI-dechdi_temp07</t>
  </si>
  <si>
    <t>1236-2018-PRODUCE/DGPCHDI</t>
  </si>
  <si>
    <t>OXAPAMPA ENERGÍA S.A.C.</t>
  </si>
  <si>
    <t>Otorgar a OXAPAMPA ENERGÍA S.A.C., autorización para efectuar investigación pesquera con extracción de muestras de especímenes hidrobiológicos, sin valor comercial y sin uso de embarcación pesquera</t>
  </si>
  <si>
    <t>047370-2018</t>
  </si>
  <si>
    <t>080-2018-PRODUCE/DECHDI-dechdi_temp05</t>
  </si>
  <si>
    <t>1237-2018-PRODUCE/DGPCHDI</t>
  </si>
  <si>
    <t>MARIA LAURA HUAMANCHUMO BERNAL, ROSA ISABEL HUAMANCHUMO DE MILLONES, MARGARITA HUAMANCHUMO BERNAL, MARTINA HUAMANCHUMO BERNAL, JULIO HUAMANCHUMO BERNAL y JOSÉ RICARDO HUAMANCHUMO BERNAL</t>
  </si>
  <si>
    <t>Declarar IMPROCEDENTE la solicitud de cambio de titular del permiso de pesca para operar la embarcación pesquera de menor escala CRUZ ISABEL de matrícula PL-19026-CM, presentada por MARIA LAURA HUAMANCHUMO BERNAL y otros.</t>
  </si>
  <si>
    <t>027739-2018</t>
  </si>
  <si>
    <t>009-2018-PRODUCE/DECHDI-pencinas</t>
  </si>
  <si>
    <t>068-2018-PRODUCE/DECHDI-dechdi_temp06</t>
  </si>
  <si>
    <t>1238-2018-PRODUCE/DGPCHDI</t>
  </si>
  <si>
    <t>Otorgar a PESQUERA MARMAR S.A.C. permiso de pesca para realizar actividad extractiva del recurso anchoveta con destino al consumo humano indirecto, con la embarcacion pesquera FRANCISCA de matrícula CO-58478-PM, construida en mérito a la autorización de incremento de flota otorgada mediante la RD. N° 693-2017-PRODUCE/DGPCHDI, ampliada con RD. N° 693-2017-PRODUCE/DGPCHDI</t>
  </si>
  <si>
    <t>037506-2018</t>
  </si>
  <si>
    <t>038-2018-PRODUCE/DECHDI-dechdi_temp06</t>
  </si>
  <si>
    <t>1239-2018-PRODUCE/DGPCHDI</t>
  </si>
  <si>
    <t>IMPROCEDENTE RECURSO DE RECONSIDERACIÓN: PERMISO DE PESCA DE MENOR ESCALA</t>
  </si>
  <si>
    <t>Declarar IMPROCEDENTE el recurso de reconsideración formulado por JOSE WALTER LOPEZ MONTEZA, contra la RD. N° 372-2018-PRODUCE/DGPCHDI, que declaró improcedente la solicitud de permiso de pesca de menor escala para operar la embarcación YORMAN JOSE de matrícula PL-29466-BM.</t>
  </si>
  <si>
    <t>138581-2017</t>
  </si>
  <si>
    <t>216-2018-PRODUCE/DECHDI-knunezv</t>
  </si>
  <si>
    <t>1240-2018-PRODUCE/DGPCHDI</t>
  </si>
  <si>
    <t>RICARDO ABDIEL RIOS KALINICOS</t>
  </si>
  <si>
    <t>Declarar IMPROCEDENTE la solicitud de otorgamiento de permiso de pesca de menor escala para operar la embarcación pesquera SKAROS 1 de matrícula CO-30926-CM, para la extracción de anchoveta para consumo humano directo, presentada por RICARDO ABDIEL RIOS KALINICOS</t>
  </si>
  <si>
    <t>136220-2017</t>
  </si>
  <si>
    <t>218-2018-PRODUCE/DECHDI-knunezv</t>
  </si>
  <si>
    <t>1241-2018-PRODUCE/DGPCHDI</t>
  </si>
  <si>
    <t>GUILLERMO JOSYMAR ESPINO ROSAS</t>
  </si>
  <si>
    <t>Declarar IMPROCEDENTE la solicitud de otorgamiento de permiso de pesca de menor escala para operar la embarcación pesquera GIOVANNY de matrícula CO-22952-CM, para la extracción de anchoveta para consumo humano directo, presentada por GUILLERMO JOSYMAR ESPINO ROSAS</t>
  </si>
  <si>
    <t>137616-2017</t>
  </si>
  <si>
    <t>215-2018-PRODUCE/DECHDI-knunezv</t>
  </si>
  <si>
    <t>1242-2018-PRODUCE/DGPCHDI</t>
  </si>
  <si>
    <t>ISAIAS MENDOZA VARGAS y EDWIN RONAL VARGAS VILCA</t>
  </si>
  <si>
    <t>Declarar IMPROCEDENTE la solicitud de otorgamiento de permiso de pesca de menor escala para operar la embarcación pesquera POSEIDON de matrícula IO-28684-CM, para la extracción de anchoveta para consumo humano directo, presentada por ISAIAS MENDOZA VARGAS y EDWIN RONAL VARGAS VILCA</t>
  </si>
  <si>
    <t>138518-2017</t>
  </si>
  <si>
    <t>217-2018-PRODUCE/DECHDI-knunezv</t>
  </si>
  <si>
    <t>1243-2018-PRODUCE/DGPCHDI</t>
  </si>
  <si>
    <t>Declarar IMPROCEDENTE la solicitud de otorgamiento de permiso de pesca de menor escala para operar la embarcación pesquera SKAROS 2 de matrícula CO-30925-CM, para la extracción de anchoveta para consumo humano directo, presentada por RICARDO ABDIEL RIOS KALINICOS</t>
  </si>
  <si>
    <t>096943-2017</t>
  </si>
  <si>
    <t>211-2018-PRODUCE/DECHDI-knunezv</t>
  </si>
  <si>
    <t>1244-2018-PRODUCE/DGPCHDI</t>
  </si>
  <si>
    <t>ABEL ALCIDES MINAYA AQUIJE</t>
  </si>
  <si>
    <t>Declarar IMPROCEDENTE la solicitud de otorgamiento de permiso de pesca de menor escala para operar la embarcación pesquera RAQUEL II de matrícula CO-23902-CM, para la extracción de anchoveta para consumo humano directo, presentada por ABEL ALCIDES MINAYA AQUIJE</t>
  </si>
  <si>
    <t>138672-2017</t>
  </si>
  <si>
    <t>209-2018-PRODUCE/DECHDI-knunezv</t>
  </si>
  <si>
    <t>1245-2018-PRODUCE/DGPCHDI</t>
  </si>
  <si>
    <t>JIMMY ALEXANDER GOMEZ ARAYA</t>
  </si>
  <si>
    <t>Declarar IMPROCEDENTE la solicitud de otorgamiento de permiso de pesca de menor escala para operar la embarcación pesquera MARISSA de matrícula CO-23255-CM, para la extracción de anchoveta para consumo humano directo, presentada por JIMMY ALEXANDER GOMEZ ARAYA</t>
  </si>
  <si>
    <t>059524-2018</t>
  </si>
  <si>
    <t>214-2018-PRODUCE/DECHDI-knunezv</t>
  </si>
  <si>
    <t>1246-2018-PRODUCE/DGPCHDI</t>
  </si>
  <si>
    <t>Dejar sin efecto el artículo 3 de la RD. N° 477-2018-PRODUCE/DGPCHDI, que dispuso determinado condicionamiento a la vigencia del permiso de pesca otorgado en el artículo 2 de dicha resolución, a favor de DORA DEL PILAR QUIJANO ASAÑEDO para operar la embarcación pesquera DIAMANTE I de matrícula CE-21356-CM</t>
  </si>
  <si>
    <t>106927-2017</t>
  </si>
  <si>
    <t>212-2018-PRODUCE/DECHDI-knunezv</t>
  </si>
  <si>
    <t>1247-2018-PRODUCE/DGPCHDI</t>
  </si>
  <si>
    <t>JULIA CUSTODIO VDA. DE URCIA</t>
  </si>
  <si>
    <t>Declarar IMPROCEDENTE la solicitud de otorgamiento de permiso de pesca de menor escala para operar la embarcación pesquera JESUS ES EL CAMINO de matrícula PL-20948-CM, para la extracción de anchoveta para consumo humano directo, presentada por JULIA CUSTODIO VDA. DE URCIA</t>
  </si>
  <si>
    <t>165018-2017</t>
  </si>
  <si>
    <t>213-2018-PRODUCE/DECHDI-knunezv</t>
  </si>
  <si>
    <t>1248-2018-PRODUCE/DGPCHDI</t>
  </si>
  <si>
    <t>Dejar sin efecto el artículo 3 de la RD. N° 598-2017-PRODUCE/DGPCHDI, que dispuso determinado condicionamiento a la vigencia del permiso de pesca otorgado en el artículo 2 de dicha resolución, a favor de YOLA OROSCO CASTRO para operar la embarcación pesquera MI ROSALINA de matrícula SY-21205-BM</t>
  </si>
  <si>
    <t>046355-2018</t>
  </si>
  <si>
    <t>078-2018-PRODUCE/DECHDI-dechdi_temp05</t>
  </si>
  <si>
    <t>1249-2018-PRODUCE/DGPCHDI</t>
  </si>
  <si>
    <t>RECURSO DE RECONSIDERACION: CAMBIO DE TITULAR PERMISO DE PESCA</t>
  </si>
  <si>
    <t>Aprobar a favor de GRUPO CORPORATIVO JOSHMEN S.A.C. el cambio de titular del permiso de pesca para operar la embarcación pesquera de menor escala ALESHKA de matrícula PL-12809-CM</t>
  </si>
  <si>
    <t>047268-2018</t>
  </si>
  <si>
    <t>084-2018-PRODUCE/DECHDI-dechdi_temp05</t>
  </si>
  <si>
    <t>1250-2018-PRODUCE/DGPCHDI</t>
  </si>
  <si>
    <t>Declarar IMPROCEDENTE la solicitud de cambio de titular del permiso de pesca para operar la embarcación pesquera de menor escala DIOS DE MISERICORDIA de matrícula CE-21725-CM, presentada por PESQUERA ISLAS CIES S.A.C.</t>
  </si>
  <si>
    <t>051910-2018</t>
  </si>
  <si>
    <t>073-2018-PRODUCE/DECHDI-dechdi_temp06</t>
  </si>
  <si>
    <t>1251-2018-PRODUCE/DGPCHDI</t>
  </si>
  <si>
    <t>Aceptar el desistimiento del procedimiento correspondiente a la solicitud de cambio de titular del permiso de pesca de la embarcación pesquera LIBERTAD DEL PERU con matrícula PL-4848-CM, para la extracción de anchoveta con destino al consumo humano directo e indirecto, presentado por PESQUERA MARMAR S.A.C.</t>
  </si>
  <si>
    <t>044515-2018</t>
  </si>
  <si>
    <t>020-2018-PRODUCE/DECHDI-schuquilin</t>
  </si>
  <si>
    <t>085-2018-PRODUCE/DECHDI-dechdi_temp05</t>
  </si>
  <si>
    <t>1252-2018-PRODUCE/DGPCHDI</t>
  </si>
  <si>
    <t>Autorizar la asociación definitiva de PMCE de la embarcación pesquera ALMIRANTE GRAU N° de matrícula PL-11759-CM a la embarcación pesquera TIBURON 6 de matrícula CE-4122-PM, solicitado por PESQUERA LUCIANA S.A.C. Suspender el permiso de pesca de la embarcación ALMIRANTE GRAU N° 2</t>
  </si>
  <si>
    <t>137049-2017</t>
  </si>
  <si>
    <t>221-2018-PRODUCE/DECHDI-knunezv</t>
  </si>
  <si>
    <t>1253-2018-PRODUCE/DGPCHDI</t>
  </si>
  <si>
    <t>Declarar IMPROCEDENTE la solicitud de otorgamiento de permiso de pesca de menor escala para operar la embarcación pesquera MARE NOSTROUM de matrícula HO-23385-CM, para la extracción de anchoveta para consumo humano directo, presentada por ARTESANALES MIGLIORI S.A.C.</t>
  </si>
  <si>
    <t>048708-2018</t>
  </si>
  <si>
    <t>1254-2018-PRODUCE/DGPCHDI</t>
  </si>
  <si>
    <t>Aprobar a favor de CHRISTIAAN JOEL PINTO MAGUIÑA, el cambio de titular del permiso de pesca para operar la embarcación pesquera CRISTO VIENE de matrícula PL-18102-CM, para la extraccion de anchoveta para consumo humano directo e indirecto. Aprobar el cambio de titular del PMCE y LMCE.</t>
  </si>
  <si>
    <t>052333-2018</t>
  </si>
  <si>
    <t>072-2018-PRODUCE/DECHDI-dechdi_temp06</t>
  </si>
  <si>
    <t>1255-2018-PRODUCE/DGPCHDI</t>
  </si>
  <si>
    <t>CORPORACIÓN PESQUERA ERMA S.A.C</t>
  </si>
  <si>
    <t>Aprobar a favor de CORPORACIÓN PESQUERA ERMA S.A.C. el cambio de titular del permiso de pesca para operar la embarcación pesquera ASMAR I de matrícula PL-18514-CM, para la extracción de anchoveta para consumo humano indirecto. Aprobar el cambio de titular del PMCE y LMCE.</t>
  </si>
  <si>
    <t>138675-2017</t>
  </si>
  <si>
    <t>220-2018-PRODUCE/DECHDI-knunezv</t>
  </si>
  <si>
    <t>1256-2018-PRODUCE/DGPCHDI</t>
  </si>
  <si>
    <t>JOSE HILARIO FIESTAS GOMEZ</t>
  </si>
  <si>
    <t>Declarar IMPROCEDENTE la solicitud de otorgamiento de permiso de pesca de menor escala para operar la embarcación pesquera R-ELENA de matrícula CO-23254-CM, para la extracción de anchoveta para consumo humano directo, presentada por JOSE HILARIO FIESTAS GOMEZ</t>
  </si>
  <si>
    <t>R.D. N° 109-2017-PRODUCE/DGPCHI</t>
  </si>
  <si>
    <t>223-2018-PRODUCE/DECHDI-knunezv</t>
  </si>
  <si>
    <t>1257-2018-PRODUCE/DGPCHDI</t>
  </si>
  <si>
    <t>Dejar sin efecto de oficio el artículo 2 de la RD N° 109-2017-PRODUCE/DGPCHDI, que dispuso determinado condicionamiento a la vigencia del permiso de pesca otorgado en el artículo 1 de dicha RD, otorgado a favor de ARTESANALES DEL SANTA S.A.C. para operar la embarcación pesquera LOLA DORIS de matrícula PL-02762-CM</t>
  </si>
  <si>
    <t>137020-2017</t>
  </si>
  <si>
    <t>222-2018-PRODUCE/DECHDI-knunezv</t>
  </si>
  <si>
    <t>1258-2018-PRODUCE/DGPCHDI</t>
  </si>
  <si>
    <t>Declarar IMPROCEDENTE la solicitud de otorgamiento de permiso de pesca de menor escala para operar la embarcación pesquera PRECIOSURA de matrícula PL-22442-CM, para la extracción de anchoveta para consumo humano directo, presentada por ARTESANALES MIGLIORI S.A.C.</t>
  </si>
  <si>
    <t>138722-2017</t>
  </si>
  <si>
    <t>219-2018-PRODUCE/DECHDI-knunezv</t>
  </si>
  <si>
    <t>1259-2018-PRODUCE/DGPCHDI</t>
  </si>
  <si>
    <t>HERNAN ALBERTO PEÑA CONTRERAS y LUZ MARIBEL BARRIENTOS VALENZUELA</t>
  </si>
  <si>
    <t>Declarar IMPROCEDENTE la solicitud de otorgamiento de permiso de pesca de menor escala para operar la embarcación pesquera TRIPITA de matrícula PS-23141-BM, para la extracción de anchoveta para consumo humano directo, presentada por HERNAN ALBERTO PEÑA CONTRERAS y LUZ MARIBEL BARRIENTOS VALENZUELA</t>
  </si>
  <si>
    <t>050507-2018</t>
  </si>
  <si>
    <t>014-2018-PRODUCE/DPCHDI-rparedes</t>
  </si>
  <si>
    <t>048-2018-PRODUCE/DPCHDI-yquinonesc</t>
  </si>
  <si>
    <t>1260-2018-PRODUCE/DGPCHDI</t>
  </si>
  <si>
    <t>TRANSMARINA DEL PERU S.A.C.</t>
  </si>
  <si>
    <t>Aprobar a favor de TRANSMARINA DEL PERU S.A.C. el cambio de titular de las licencias para operar las plantas de congelado y harina residual accesoria y complementaria de 160 t/día y 10 t/h de capacidad otorgado con RD. N° 385-2011-PRODUCE/DGEPP, y enlatado de 3648 cajas/turno otorgada con RD. N° 007-2012-PRODUCE/DGCHD</t>
  </si>
  <si>
    <t>138385-2017</t>
  </si>
  <si>
    <t>227-2018-PRODUCE/DECHDI-knunezv</t>
  </si>
  <si>
    <t>1261-2018-PRODUCE/DGPCHDI</t>
  </si>
  <si>
    <t>FREDY ROLAND ECHE ECA</t>
  </si>
  <si>
    <t>Declarar IMPROCEDENTE la solicitud de otorgamiento de permiso de pesca de menor escala para operar la embarcación pesquera JUNIOR FABIAN de matrícula PT-43444-CM, para la extracción de anchoveta para consumo humano directo, presentada por FREDY ROLAND ECHE ECA</t>
  </si>
  <si>
    <t>048729-2018</t>
  </si>
  <si>
    <t>071-2018-PRODUCE/DECHDI-cgonzalez</t>
  </si>
  <si>
    <t>1262-2018-PRODUCE/DGPCHDI</t>
  </si>
  <si>
    <t>Declarar IMPROCEDENTE la solicitud de cambio de titularidad de permiso de pesca para operar la embarcación pesquera SARITA de matrícula TA-1896-CM, para la extracción de anchoveta para consumo humano directo, presentada por PESQUERA ISLAS CIES S.A.C.</t>
  </si>
  <si>
    <t>030459-2018</t>
  </si>
  <si>
    <t>1263-2018-PRODUCE/DGPCHDI</t>
  </si>
  <si>
    <t>SEAFROST S.A.C.</t>
  </si>
  <si>
    <t>Aceptar el desistimiento del procedimiento correspondiente a la solicitud de cambio de titular de las licencias de las plantas de congelado, enlatado y harina ACP de 82 t/día, 26905 cajas/turno y 84 t/h de capacidad respectivamente, presentada por SEAFROST S.A.C.</t>
  </si>
  <si>
    <t>046525-2018</t>
  </si>
  <si>
    <t>068-2018-PRODUCE/DECHDI-cgonzalez</t>
  </si>
  <si>
    <t>1264-2018-PRODUCE/DGPCHDI</t>
  </si>
  <si>
    <t>Aprobar a favor de PESQUERA ISLAS CIES S.A.C. el cambio de titular del permiso de pesca otorgado mediante RD. N° 324-2013-PRODUCE/DGCHD, para operar la embarcación de menor escala VICTORIA 4 de matrícula CO-21533-CM, para la extracción de anchoveta para consumo humano directo y demás recursos autorizados.</t>
  </si>
  <si>
    <t>008286-2018</t>
  </si>
  <si>
    <t>229-2018-PRODUCE/DECHDI-knunezv</t>
  </si>
  <si>
    <t>1265-2018-PRODUCE/DGPCHDI</t>
  </si>
  <si>
    <t>Dejar sin efecto el artículo 2 de la RD N° 623-2017-PRODUCE/DGPCHDI, que dispuso determinado condicionamiento a la vigencia del permiso de pesca otorgado en el artículo 1 de dicha RD, otorgado a favor de DEYSI MILAGROS CORNEJO PALMA para operar la embarcación pesquera SM-2 de matrícula PL-28640-CM</t>
  </si>
  <si>
    <t>133889-2017</t>
  </si>
  <si>
    <t>224-2018-PRODUCE/DECHDI-knunezv</t>
  </si>
  <si>
    <t>1266-2018-PRODUCE/DGPCHDI</t>
  </si>
  <si>
    <t>Otorgar a DORA DEL PILAR QUIJANO ASAÑEDO y FELIPE EDUARDO NAVARRO SALDAÑA permiso de pesca de menor escala para operar la embarcación pesquera WENDY I con matrícula CO-16870-CM, para realizar actividad extractiva de anchoveta para consumo humano directo.</t>
  </si>
  <si>
    <t>228-2018-PRODUCE/DECHDI-knunezv</t>
  </si>
  <si>
    <t>1267-2018-PRODUCE/DGPCHDI</t>
  </si>
  <si>
    <t>ZULLYANITA TORRES BRINGAS y ERIBERDTH SEGURA BARDALES</t>
  </si>
  <si>
    <t>Rectificar el error material contenido en el tercer párrafo del artículo 1 de la RD. N° 447-2017-PRODUCE/DGPCHDI, referido al numero de considerando de la Resolución directoral que detalla los recursos comprendidos en el permiso de pesca en mención.</t>
  </si>
  <si>
    <t>048714-2018</t>
  </si>
  <si>
    <t>186-2018-PRODUCE/DECHDI-csaenz</t>
  </si>
  <si>
    <t>017-2018-PRODUCE/DECHDI-dechdi_temp07</t>
  </si>
  <si>
    <t>1268-2018-PRODUCE/DGPCHDI</t>
  </si>
  <si>
    <t>ACUARIO WALDEMAR S.A.C.</t>
  </si>
  <si>
    <t>Otorgar a favor de ACUARIO WALDEMAR S.A.C. autorización para la importación de 856 especies hidrobiológicas vivas, que se detallan en el anexo de la presente resolución directoral.</t>
  </si>
  <si>
    <t>052999-2018</t>
  </si>
  <si>
    <t>072-2018-PRODUCE/DECHDI-cgonzalez</t>
  </si>
  <si>
    <t>1269-2018-PRODUCE/DGPCHDI</t>
  </si>
  <si>
    <t>PESQUERA BERLITA S.A.C.</t>
  </si>
  <si>
    <t>Declarar IMPROCEDENTE la solicitud de cambio de titularidad del permiso de pesca para operar la embarcación pesquera JESUS AURELIO II de matrícula PT-23553-CM para la extracción de anchoveta para consumo humano directo, presentado por PESQUERA BERLITA S.A.C.</t>
  </si>
  <si>
    <t>050062-2018</t>
  </si>
  <si>
    <t>076-2018-PRODUCE/DECHDI-cgonzalez</t>
  </si>
  <si>
    <t>1270-2018-PRODUCE/DGPCHDI</t>
  </si>
  <si>
    <t>DESISTIMIENTO AUTORIZACIÓN PARA EFECTUAR INVESTIGACIÓN PESQUERA</t>
  </si>
  <si>
    <t>Aceptar el desistimiento del procedimiento correspondiente a la solicitud de autorización para efectuar investigación pesquera con extracción de muestras de especímenes hidrobiológicos, sin valor comercial y sin uso de embarcación, presentada por COMPAÑIA MINERA ARES S.A.C.</t>
  </si>
  <si>
    <t>050060-2018</t>
  </si>
  <si>
    <t>075-2018-PRODUCE/DECHDI-cgonzalez</t>
  </si>
  <si>
    <t>1271-2018-PRODUCE/DGPCHDI</t>
  </si>
  <si>
    <t>Aceptar el desistimiento del procedimiento correspondiente a la solicitud de autorización para efectuar investigación pesquera con extracción de muestras de especímenes hidrobiológicos, sin valor comercial y sin uso de embarcación, presentada por COMPAÑIA PESQUERA ARES S.A.C.</t>
  </si>
  <si>
    <t>044191-2018</t>
  </si>
  <si>
    <t>074-2018-PRODUCE/DECHDI-cgonzalez</t>
  </si>
  <si>
    <t>1272-2018-PRODUCE/DGPCHDI</t>
  </si>
  <si>
    <t>COMPAÑIA PESQUERA ARES S.A.C.</t>
  </si>
  <si>
    <t>054662-2018</t>
  </si>
  <si>
    <t>037-2018-PRODUCE/DECHDI-amaya</t>
  </si>
  <si>
    <t>087-2018-PRODUCE/DECHDI-dechdi_temp05</t>
  </si>
  <si>
    <t>1273-2018-PRODUCE/DGPCHDI</t>
  </si>
  <si>
    <t>Otorgar a INVERSIONES PESQUERA MARIA AUXILIADORA S.R.L., autorización de incremento de flota para construir una nueva embarcación de 93.39 m3 de capacidad de bodega, para la extracción con destino al consumo humano indirecto, vía sustitución de la embarcación no siniestrada MARIA AUXILIADORA de matrícula CO-17433-PM.</t>
  </si>
  <si>
    <t>055074-2018</t>
  </si>
  <si>
    <t>016-2018-PRODUCE/DECHDI-lvr</t>
  </si>
  <si>
    <t>077-2018-PRODUCE/DECHDI-dechdi_temp06</t>
  </si>
  <si>
    <t>1274-2018-PRODUCE/DGPCHDI</t>
  </si>
  <si>
    <t>Otorgar a GROUP MARCYMAR S.A.C., autorización de incremento de flota para construir una nueva embarcación de 93.39 m3 de capacidad de bodega, para la extracción con destino al consumo humano indirecto, vía sustitución de la embarcación no siniestrada MI YAHVE de matrícula ZS-0931-CM.</t>
  </si>
  <si>
    <t>049501-2018</t>
  </si>
  <si>
    <t>035-2018-PRODUCE/DECHDI-amaya</t>
  </si>
  <si>
    <t>075-2018-PRODUCE/DECHDI-dechdi_temp06</t>
  </si>
  <si>
    <t>1275-2018-PRODUCE/DGPCHDI</t>
  </si>
  <si>
    <t>Otorgar a PESQUERA EXALMAR S.A.A. autorización de incremento de flota para construir una nueva embarcación de 109.99 m3 de capacidad de bodega, vía sustitución de la embarcación pesquera no siniestrada MARIA LUZ de matrícula PL-4156-CM</t>
  </si>
  <si>
    <t>051964-2018</t>
  </si>
  <si>
    <t>073-2018-PRODUCE/DECHDI-cgonzalez</t>
  </si>
  <si>
    <t>1276-2018-PRODUCE/DGPCHDI</t>
  </si>
  <si>
    <t>GRUPO INVERSIONISTA PALMEL S.A.C.</t>
  </si>
  <si>
    <t>Declarar IMPROCEDENTE la solicitud de cambio de titular del permiso de pesca para operar la embarcación MI JOSE Y MERCEDES de matrícula PT-3972-BM para la extracción de anchoveta y demás recursos con destino al consumo humano directo, presentado por GRUPO INVERSIONISTA PALMEL S.A.C.</t>
  </si>
  <si>
    <t>055075-2018</t>
  </si>
  <si>
    <t>015-2018-PRODUCE/DECHDI-lvr</t>
  </si>
  <si>
    <t>076-2018-PRODUCE/DECHDI-dechdi_temp06</t>
  </si>
  <si>
    <t>1277-2018-PRODUCE/DGPCHDI</t>
  </si>
  <si>
    <t>DNG S.A.C.</t>
  </si>
  <si>
    <t>Otorgar a DNG S.A.C. autorización de incremento de flota para construir una nueva embarcación pesquera de 80.60 m3, para ser destinada a la extracción de los recursos anchoveta y sardina para consumo humano directo e indirecto, vía sustitución de la embarcación no siniestrada JUAN ENRIQUE de matrícula PT-11863-CM</t>
  </si>
  <si>
    <t>019766-2018</t>
  </si>
  <si>
    <t>191-2018-PRODUCE/DECHDI-csaenz</t>
  </si>
  <si>
    <t>018-2018-PRODUCE/DECHDI-dechdi_temp07</t>
  </si>
  <si>
    <t>1278-2018-PRODUCE/DGPCHDI</t>
  </si>
  <si>
    <t>ARIANA OPERACIONES MINERAS S.A.C.</t>
  </si>
  <si>
    <t>Otorgar a la empresa ARIANA OPERACIONES MINERAS S.A.C., autorización para efectuar investigación pesquera con extracción de muestras de especímenes hidrobiológicos sin valor comercial y sin uso de embarcación.</t>
  </si>
  <si>
    <t>004974-2018</t>
  </si>
  <si>
    <t>081-2018-PRODUCE/DECHDI-cgonzalez</t>
  </si>
  <si>
    <t>1279-2018-PRODUCE/DGPCHDI</t>
  </si>
  <si>
    <t>ERNESTO PORTUGAL JORDAN</t>
  </si>
  <si>
    <t>MODIFICAR DATOS EN EL PORTAL</t>
  </si>
  <si>
    <t>Modificar los datos de la embarcación pesquera EL CABEZON de matrícula PL-5980-CM, consignados en el portal web del Ministerio de la Producción, conforme a los datos señalados en el certificado de matrícula DI-10011563-11-02, presentado por ERNESTO PORTUGAL JORDAN</t>
  </si>
  <si>
    <t>060232-2018</t>
  </si>
  <si>
    <t>078-2018-PRODUCE/DECHDI-dechdi_temp06</t>
  </si>
  <si>
    <t>1280-2018-PRODUCE/DGPCHDI</t>
  </si>
  <si>
    <t>Aprobar a favor de PESQUERA MARINHA S.A.C. el cambio de titular del permiso de pesca para operar la embarcación pesquera JESSICA con matrícula HO-1714-BM para la extracción de anchoveta y sardina con destino al consumo humano indirecto. Aprobar el cambio de titular del PMCE y LMCE.</t>
  </si>
  <si>
    <t>057029-2018</t>
  </si>
  <si>
    <t>071-2018-PRODUCE/DECHDI-mmejia</t>
  </si>
  <si>
    <t>080-2018-PRODUCE/DECHDI-cgonzalez</t>
  </si>
  <si>
    <t>1281-2018-PRODUCE/DGPCHDI</t>
  </si>
  <si>
    <t>Otorgar a SAKANA DEL PERU S.A. permiso de pesca para operar la embarcación pesquera de menor escala PERU MAR I de matrícula CE-58696-CM en la extracción del recurso anguila con destino al consumo humano directo.</t>
  </si>
  <si>
    <t>020456-2018</t>
  </si>
  <si>
    <t>154-2018-PRODUCE/DECHDI-csaenz</t>
  </si>
  <si>
    <t>019-2018-PRODUCE/DECHDI-dechdi_temp07</t>
  </si>
  <si>
    <t>1282-2018-PRODUCE/DGPCHDI</t>
  </si>
  <si>
    <t>MINERA DOÑA HERMINIA S.A.</t>
  </si>
  <si>
    <t>Otorgar a MINERA DOÑA HERMINIA S.A., autorización para efectuar investigación pesquera con extracción de muestras de especímenes hidrobiológicos, sin valor comercial y sin uso de embarcación pesquera.</t>
  </si>
  <si>
    <t>025407-2018</t>
  </si>
  <si>
    <t>181-2018-PRODUCE/DECHDI-csaenz</t>
  </si>
  <si>
    <t>020-2018-PRODUCE/DECHDI-dechdi_temp07</t>
  </si>
  <si>
    <t>1283-2018-PRODUCE/DGPCHDI</t>
  </si>
  <si>
    <t>Otorgar a MINERA DOÑA HERMINIA S.A. autorización para efectuar investigación pesquera con extracción de muestras de especímenes hidrobiológicos, sin valor ocmercial y sin uso de embarcación</t>
  </si>
  <si>
    <t>044730-2018</t>
  </si>
  <si>
    <t>013-2018-PRODUCE/DECHDI-pencinas</t>
  </si>
  <si>
    <t>080-2018-PRODUCE/DECHDI-dechdi_temp06</t>
  </si>
  <si>
    <t>1284-2018-PRODUCE/DGPCHDI</t>
  </si>
  <si>
    <t>ACTUALIZACIÓN DE DATOS</t>
  </si>
  <si>
    <t>Disponer la actualización de datos de la embarcación pesquera JESSICA, únicamente en el extremo referido a la matrícula de HO-1714-BM a HO-1714-CM de acuerdo a lo solicitado por PESQUERA MARINHA S.A.C.</t>
  </si>
  <si>
    <t>053472-2018</t>
  </si>
  <si>
    <t>014-2018-PRODUCE/DPCHDI-iechevarria</t>
  </si>
  <si>
    <t>045-2018-PRODUCE/DPCHDI-yquinonesc</t>
  </si>
  <si>
    <t>1285-2018-PRODUCE/DGPCHDI</t>
  </si>
  <si>
    <t>Modificar la licencia de operación otorgada mediante RD. N° 222-2006-PRODUCE/DGEPP, a PERUVIAN SEA FOOD S.A.en el extremo referido a la capacidad instalada de la planta de congelado de 102 t/día a 165 t/día, ubicada en Paita-piura</t>
  </si>
  <si>
    <t>012010-2018</t>
  </si>
  <si>
    <t>171-2018-PRODUCE/DECHDI-csaenz</t>
  </si>
  <si>
    <t>016-2018-PRODUCE/DECHDI-dechdi_temp07</t>
  </si>
  <si>
    <t>1286-2018-PRODUCE/DGPCHDI</t>
  </si>
  <si>
    <t>ENEL GENERACION PIURA S.A.</t>
  </si>
  <si>
    <t>Otorgar a ENEL GENERACION PIURA S.A. autorización para efectuar investigación pesquera con extracción de muestras de especímenes hidrobiológicos, sin valor comercial y con uso de la embarcación de bandera nacional BARRACUDA de matrícula TA-32072-SM</t>
  </si>
  <si>
    <t>049136-2018</t>
  </si>
  <si>
    <t>036-2018-PRODUCE/DECHDI-amaya
027-2018-PRODUCE/DECHDI-schuquilin</t>
  </si>
  <si>
    <t>090-2018-PRODUCE/DECHDI-dechdi_temp05</t>
  </si>
  <si>
    <t>1287-2018-PRODUCE/DGPCHDI</t>
  </si>
  <si>
    <t>Otorgar a NAHIARA ESMERALDA S.A.C. la ampliación del permiso de pesca para realizar actividad extractiva del recurso anchoveta con destino al consumo humano indirecto con la embarcación pesquera MI HUBERDINO 3 con matrícula CE-11169-CM de 37.11 a 72.97 m3de capacidad de bodega. Asignar el correspondiente PMCE Norte-Centro.</t>
  </si>
  <si>
    <t>066905-2018</t>
  </si>
  <si>
    <t>002-2018-PRODUCE/DECHDI-lvr</t>
  </si>
  <si>
    <t>092-2018-PRODUCE/DECHDI-dechdi_temp05</t>
  </si>
  <si>
    <t>1288-2018-PRODUCE/DGPCHDI</t>
  </si>
  <si>
    <t>Disponer la actualización de datos de la embarcación pesquera de matrícula PL-18436-CM y 33 m3 de capacidad de bodega únicamente en el extremo referido al nombre de SAN PEDRO PESCADOR 2 a BENDICION.</t>
  </si>
  <si>
    <t>1289-2018-PRODUCE/DGPCHDI</t>
  </si>
  <si>
    <t>Designar a diversos profesionales que se encargarán de llevar a cabo los procedimientos de fiscalización posterior de los expedientes tramitados en la Dirección General de Pesca para Consumo Humano Directo y Indirecto, durante el primer semestre del 2018</t>
  </si>
  <si>
    <t>R.M. N° 1290-2018-PRODUCE/DVPA</t>
  </si>
  <si>
    <t>095-2018-PRODUCE/DECHDI-dechdi_temp05</t>
  </si>
  <si>
    <t>1290-2018-PRODUCE/DGPCHDI</t>
  </si>
  <si>
    <t>Modificar el artículo 4 de la RD. N° 132-2015-PRODUCE/DGPCHDI, conforme a la resuelto en la RVM. N° 88-2016-PRODUCE/DVPA.</t>
  </si>
  <si>
    <t>052340-2018</t>
  </si>
  <si>
    <t>097-2018-PRODUCE/DECHDI-dechdi_temp05</t>
  </si>
  <si>
    <t>1291-2018-PRODUCE/DGPCHDI</t>
  </si>
  <si>
    <t>Declarar IMPROCEDENTE la solicitud de cambio de titular del permiso de pesca para operar la embarcación pesquera HILDA de matricula CE-19889-CM, presentada por CORPORACIÓN PESQUERA ERMA S.A.C.</t>
  </si>
  <si>
    <t>082-2018-PRODUCE/DECHDI-cgonzalez</t>
  </si>
  <si>
    <t>1292-2018-PRODUCE/DGPCHDI</t>
  </si>
  <si>
    <t>Rectificar de oficio el error material incurrido en la RD. N° 391-2013-PRODUCE/DGCHD, en el extremo referido al nombre del titular del permiso de pesca, debiendo decir "ERNESTO PORTUGAL JORDAN"</t>
  </si>
  <si>
    <t>053247-2018</t>
  </si>
  <si>
    <t>015-2018-PRODUCE/DPCHDI-rparedes</t>
  </si>
  <si>
    <t>053-2018-PRODUCE/DPCHDI-yquinonesc</t>
  </si>
  <si>
    <t>1293-2018-PRODUCE/DGPCHDI</t>
  </si>
  <si>
    <t>GROUP CORPORATION REYES S.A.C.</t>
  </si>
  <si>
    <t>AUTORIZACIÓN PARA INCREMENTAR CAPACIDAD DE PLANTA DE PROCESAMIENTO</t>
  </si>
  <si>
    <t>Otorgar a GROUP CORPORATION REYES S.A.C. autorización para incrementar la capacidad de una planta de enlatado de 2231 a 4000 cajas/turno e instalación de una planta de harina residual de caracter accesoria y complementaria a la actividad principal con 8t/h de capacidad, ubicadas en Cimbote-Santa-Ancash.</t>
  </si>
  <si>
    <t>056029-2018</t>
  </si>
  <si>
    <t>016-2018-PRODUCE/DPCHDI-rparedes</t>
  </si>
  <si>
    <t>054-2018-PRODUCE/DPCHDI-yquinonesc</t>
  </si>
  <si>
    <t>1294-2018-PRODUCE/DGPCHDI</t>
  </si>
  <si>
    <t>Declarar IMPROCEDENTE la solicitud presentada por PESQUERA CANTABRIA S.A. de cambio de titular de la licencia para la operacion de una planta de harina y aceite de pescado de 30 t/h de capacidad, otorgada a favor de RECURSOS DEL MAR S.A.C. mediante RD. N° 124-2000-PE/DNPP, ubicada en Coishco-Santa-Ancash.</t>
  </si>
  <si>
    <t>058424-2018</t>
  </si>
  <si>
    <t>081-2018-PRODUCE/DECHDI-dechdi_temp06</t>
  </si>
  <si>
    <t>1295-2018-PRODUCE/DGPCHDI</t>
  </si>
  <si>
    <t>EMANUEL YSINE S.A.C.</t>
  </si>
  <si>
    <t>Declarar IMPROCEDENTE la solicitud de cambio de titular del permiso de pesca para operar la embarcación pesquera CRISTO TE AMA YE con matrícula PL-18450-CM, presentada por EMANUEL YSINE S.A.C.</t>
  </si>
  <si>
    <t>153563-2017</t>
  </si>
  <si>
    <t>139-2018-PRODUCE/DECHDI-csaenz</t>
  </si>
  <si>
    <t>021-2018-PRODUCE/DECHDI-dechdi_temp07</t>
  </si>
  <si>
    <t>1296-2018-PRODUCE/DGPCHDI</t>
  </si>
  <si>
    <t>SUSANA CARDENAS ALAYZA</t>
  </si>
  <si>
    <t>Otorgar a la señora SUSANA CARDENAS ALAYZA, autorización para efectuar investigación pesquera con extracción de muestras de especímenes hidrobiológicos, sin valor comercial y sin uso de embarcación pesquera.</t>
  </si>
  <si>
    <t>047725-2018</t>
  </si>
  <si>
    <t>015-2018-PRODUCE/DPCHDI-iechevarria</t>
  </si>
  <si>
    <t>055-2018-PRODUCE/DPCHDI-yquinonesc</t>
  </si>
  <si>
    <t>1297-2018-PRODUCE/DGPCHDI</t>
  </si>
  <si>
    <t>Otorgar a la empresa PESQUERA EXALMAR S.A.A., autorización para el incremento de capacidad de procesamiento por innovación tecnológica "vía traslado" de su planta de producción de harina de pescado convencional con capacidad de 50 t/h, con licencia de operación a que se refiere la RD. N° 618-2011-PRODUCE/DGEPP.</t>
  </si>
  <si>
    <t>136368-2017</t>
  </si>
  <si>
    <t>025-2018-PRODUCE/DECHDI-schuquilin</t>
  </si>
  <si>
    <t>003-2018-PRODUCE/DGPCHDI-emora</t>
  </si>
  <si>
    <t>1298-2018-PRODUCE/DGPCHDI</t>
  </si>
  <si>
    <t>Aceptar el desistimiento presentado por la empresa PESQUERA EXALMAR S.A.A., mediante el escrito de registro N° 00136388-2018-2 de fecha 09 de noviembre de 2017.</t>
  </si>
  <si>
    <t>119781-2017</t>
  </si>
  <si>
    <t>085-2018-PRODUCE/DECHDI-cgonzalez</t>
  </si>
  <si>
    <t>1299-2018-PRODUCE/DGPCHDI</t>
  </si>
  <si>
    <t>ANIBAL CALLE LOPEZ y HERNANDO CALLE LOPEZ</t>
  </si>
  <si>
    <t>IMPROCEDENTE PERMISO DE PESCA DE MENOR ESCALA</t>
  </si>
  <si>
    <t>Declarar IMPROCEDENTE la solicitud de otorgamiento de permiso de pesca de menor escala para operar la embarcación pesquera RUBI de matrícula CY-23767-BM para la extracción del recurso Anchoveta para consumo humano directo, en el marco del DS. N° 005-2017-PRODUCE y modificatorias.</t>
  </si>
  <si>
    <t>065591-2018</t>
  </si>
  <si>
    <t>056-2018-PRODUCE/DPCHDI-yquinonesc</t>
  </si>
  <si>
    <t>1300-2018-PRODUCE/DGPCHDI</t>
  </si>
  <si>
    <t>Suspender por única vez (por 02 años) a solicitud de la empresa CONSERVERA DE LAS AMERICAS S.A. la licencia de operación otorgada mediante la RD. N° 703-2008-PRODUCE/DGEPP, modificada por RD. N° 524-2018-PRODUCE/DGPCHDI, de la planta de harina ACP de 10 t/h de capacidad, ubicada en Piura.</t>
  </si>
  <si>
    <t>027549-2018</t>
  </si>
  <si>
    <t>206-2018-PRODUCE/DECHDI-csaenz</t>
  </si>
  <si>
    <t>086-2018-PRODUCE/DECHDI-cgonzalez</t>
  </si>
  <si>
    <t>1301-2018-PRODUCE/DGPCHDI</t>
  </si>
  <si>
    <t xml:space="preserve">UNION ANDINA DE CEMENTOS S.A.A. </t>
  </si>
  <si>
    <t>Otorgar a UNION ANDINA DE CEMENTOS S.A.A. autorización para efectuar investigación pesquera con extracción de muestras de especímenes hidrobiológicos, sin valro comercial y sin uso de embarcación pesquera.</t>
  </si>
  <si>
    <t>028-2018-PRODUCE/DECHDI-schuquilin</t>
  </si>
  <si>
    <t>094-2018-PRODUCE/DECHDI-dechdi_temp05</t>
  </si>
  <si>
    <t>1302-2018-PRODUCE/DGPCHDI</t>
  </si>
  <si>
    <t>Incluir a la embarcación pesquera VALENTINA de matrícula PL-56286-PM, en el Anexo de la RD. N° 1092-2018-PRODUCE/DGPCHDI.</t>
  </si>
  <si>
    <t>155-2018-PRODUCE/DPCHDI-rhuertas</t>
  </si>
  <si>
    <t>1303-2018-PRODUCE/DGPCHDI</t>
  </si>
  <si>
    <t>ERROR MATERIAL
COOPERATIVA PESQUERA REY DE REYES LA ISLILLA PAITA</t>
  </si>
  <si>
    <t>Rectificar el error material contenido en el numeral 4.3 del considerando 4 de la RD. N° 648-2018-PRODUCE/DGPCHDI, de fecha 20 de junio de 2018, referido al nombre del armador socio de la cooperativa pesquera solicitante de permiso del pesca.</t>
  </si>
  <si>
    <t>047062-2018</t>
  </si>
  <si>
    <t>199-2018-PRODUCE/DPCHDI-lcerna</t>
  </si>
  <si>
    <t>1304-2018-PRODUCE/DGPCHDI</t>
  </si>
  <si>
    <t>SANTOS FIESTAS PAIBA</t>
  </si>
  <si>
    <t>Otorgar permiso de pesca al señor SANTOS FIESTAS PAIBA en calidad de armador socio de la COOPERATIVA PESQUERA REY DE REYES LA ISLILLA PAITA, para operar la embarcación pesquera MANA de matrícula ZS-39635-BM y 5.41 de arqueo bruto, en la extracción de los recursos Calamar Gigante o Pota y Perico.</t>
  </si>
  <si>
    <t>196-2018-PRODUCE/DPCHDI-lcerna</t>
  </si>
  <si>
    <t>1305-2018-PRODUCE/DGPCHDI</t>
  </si>
  <si>
    <t>JOHN WILLIAM SIANCAS LOPEZ</t>
  </si>
  <si>
    <t>Rectificar el error material contenido en el numeral 4.4 del considerando 4 de la RD. N° 1091-2018-PRODUCE/DGPCHDI, de fecha 25 de junio de 2018.</t>
  </si>
  <si>
    <t>197-2018-PRODUCE/DPCHDI-lcerna</t>
  </si>
  <si>
    <t>1306-2018-PRODUCE/DGPCHDI</t>
  </si>
  <si>
    <t>Rectificar el error material contenido en el numeral 4.4 del considerando 4 de la RD. N° 1038-2018-PRODUCE/DGPCHDI, de fecha 22 de junio de 2018.</t>
  </si>
  <si>
    <t>058019-2018</t>
  </si>
  <si>
    <t>198-2018-PRODUCE/DPCHDI-lcerna</t>
  </si>
  <si>
    <t>1307-2018-PRODUCE/DGPCHDI</t>
  </si>
  <si>
    <t>FRANCISCA MORALES VÍLCHEZ</t>
  </si>
  <si>
    <t>Otorgar permiso de pesca a la señora FRANCISCA MORALES VILCHEZ en calidad de armadora socia de la COOPERATIVA PESQUERA JEHOVA REY DE REYES LA ISLILLA PAITA, para operar la embarcación pesquera MI ELONAY II de matrícula TA-36005-BM y 6.96 de arqueo bruto, en la extracción de los recursos Calamar Gigante o Pota y Perico.</t>
  </si>
  <si>
    <t>202-2018-PRODUCE/DPCHDI-lcerna</t>
  </si>
  <si>
    <t>1308-2018-PRODUCE/DGPCHDI</t>
  </si>
  <si>
    <t>CALIXTO IPANAQUE PAZO</t>
  </si>
  <si>
    <t>Otorgar permiso de pesca a CALIXTO IPANAQUE PAZO en calidad de socio de la COOPERATIVA PESQUERA JEHOVA ES MI PASTOR NADA ME FALTARÁ - LA TORTUGA PAITA, para operar la embarcación pesquera MERCEDITAS de matrícula HO-29622-BM.</t>
  </si>
  <si>
    <t>136684-2017</t>
  </si>
  <si>
    <t>136-2018-PRODUCE/DPCHDI-mchacon</t>
  </si>
  <si>
    <t>1309-2018-PRODUCE/DGPCHDI</t>
  </si>
  <si>
    <t>DARWIN MIGUEL FIESTAS PURIZACA</t>
  </si>
  <si>
    <t>Otorgar permiso de pesca a la señora DARWIN MIGUEL FIESTAS PURIZACA en calidad de armadora socia de la COOPERATIVA PESQUERA JEHOVA REY DE REYES LA ISLILLA PAITA, para operar la embarcación pesquera ELIAS de matrícula PT-31633-BM y 2.87 de arqueo bruto, en la extracción de los recursos Calamar Gigante o Pota y Perico.</t>
  </si>
  <si>
    <t>12101-2017</t>
  </si>
  <si>
    <t>135-2018-PRODUCE/DPCHDI-mchacon</t>
  </si>
  <si>
    <t>1310-2018-PRODUCE/DGPCHDI</t>
  </si>
  <si>
    <t>IMPROCEDENTE PERMISO DE PESCA
COOPERATIVA PESQUERA REY DE REYES LA ISLILLA PAITA</t>
  </si>
  <si>
    <t>Declarar IMPROCEDENTE la petición de permiso de pesca formulada por la COOPERATIVA PESQUERA JEHOVA REY DE REYES - LA ISLILLA PAITA, a favor del señor MIGUEL FIESTAS ECHE para operar la embarcación pesquera ELIAS de matrícula PT-31633-BM y 2.87 de arqueo bruto.</t>
  </si>
  <si>
    <t>1311-2018-PRODUCE/DGPCHDI</t>
  </si>
  <si>
    <t>RESOLUCIÓN ANULADA</t>
  </si>
  <si>
    <t>Anulada</t>
  </si>
  <si>
    <t>200-2018-PRODUCE/DPCHDI-mchacon</t>
  </si>
  <si>
    <t>1312-2018-PRODUCE/DGPCHDI</t>
  </si>
  <si>
    <t>MANUEL JESUS PANTA QUEREVALU</t>
  </si>
  <si>
    <t>Otorgar permiso de pesca a MANUEL JESUS PANTA QUEREVALU en calidad de armador socio de la COOPERATIVA PESQUERA JEHOVA ES MI PASTOR NADA ME FALTARA - LA TORTUGA PAITA, para operar la embarcación EL VICTORIOSO ES MI JESUS de matrícula PT-40097-BM.</t>
  </si>
  <si>
    <t>201-2018-PRODUCE/DPCHDI-lcerna</t>
  </si>
  <si>
    <t>1313-2018-PRODUCE/DGPCHDI</t>
  </si>
  <si>
    <t>LUZ YOJANY NIÑO CHINININ</t>
  </si>
  <si>
    <t>Otorgar permiso de pesca a LUZ YOJANY NIÑO CHINININ en calidad de armador socio de la COOPERATIVA PESQUERA JEHOVA ES MI PASTOR NADA ME FALTARA - LA TORTUGA PAITA, para operar la embarcación MERCEDITAS X de matrícula TA-35115-CM.</t>
  </si>
  <si>
    <t>137-2018-PRODUCE/DPCHDI-mchacon</t>
  </si>
  <si>
    <t>1314-2018-PRODUCE/DGPCHDI</t>
  </si>
  <si>
    <t>JESUS SANCHEZ FIESTAS</t>
  </si>
  <si>
    <t>Otorgar permiso de pesca a JESUS SANCHEZ FIESTAS en calidad de armador socio de la COOPERATIVA PESQUERA JEHOVA REY DE REYES LA ISLILLA PAITA, para operar la embarcación pesquera CIRSTO SALVA de matrícula CE-33231-BM.</t>
  </si>
  <si>
    <t>010-2018-PRODUCE/DECHDI-dechdi_temp07</t>
  </si>
  <si>
    <t>1315-2018-PRODUCE/DGPCHDI</t>
  </si>
  <si>
    <t>Aceptar el desistimiento de la petición de permiso de pesca formulada por la COOPERATIVA PESQUERA JOHEVA ES MI PASTOR NADA ME FALTARÁ - LA TORTUGA PAITA a favor de CALIXTO IPANAQUE PAZO, para operar la embarcación pesquera CESAR AUGUSTO 2 de matrícula PT-51025-BM</t>
  </si>
  <si>
    <t>007-2018-PRODUCE/DECHDI-dechdi_temp07</t>
  </si>
  <si>
    <t>1316-2018-PRODUCE/DGPCHDI</t>
  </si>
  <si>
    <t>Aceptar el desistimiento de la petición de permiso de pesca formulada por la COOPERATIVA PESQUERA JOHEVA ES MI PASTOR NADA ME FALTARÁ - LA TORTUGA PAITA a favor de CALIXTO IPANAQUE PAZO, para operar la embarcación pesquera CESAR AUGUSTO 3 de matrícula PT-51026-BM</t>
  </si>
  <si>
    <t>062724-2018</t>
  </si>
  <si>
    <t>102-2018-PRODUCE/DECHDI-dechdi_temp05</t>
  </si>
  <si>
    <t>1317-2018-PRODUCE/DGPCHDI</t>
  </si>
  <si>
    <t>Aprobar a favor de PESQUERA HAYDUK S.A. el cambio de titular del permiso de pesca para operar la embarcación pesquera ADITA de matrícula CO-6437-PM, para la extracción de anchoveta para consumo humano indirecto; asimismo, aprobar a su favor el cambio de titular del PMCE y LMCE respectivo.</t>
  </si>
  <si>
    <t>053240-2018</t>
  </si>
  <si>
    <t>039-2018-PRODUCE/DECHDI-amaya</t>
  </si>
  <si>
    <t>083-2018-PRODUCE/DECHDI-dechdi_temp06</t>
  </si>
  <si>
    <t>1318-2018-PRODUCE/DGPCHDI</t>
  </si>
  <si>
    <t>FELIPE TUME MORALES y MARIA CRISTINA ECA DE TUME</t>
  </si>
  <si>
    <t>Declarar IMPROCEDENTE la solicitud de autorización de incremento de flota para construir una nueva embarcación pesquera de 95.57 m3 de capacidad de bodega, vía sustitución de la embarcación pesquera no siniestrada DON TEOFILO de matrícula PT-18707-CM, presentada por FELIPE TUME MORALES y MARIA CRISTINA ECA DE TUME</t>
  </si>
  <si>
    <t>R.M. N° 307-2018-PRODUCE</t>
  </si>
  <si>
    <t>083-2018-PRODUCE/DGPCHDI-acanepa</t>
  </si>
  <si>
    <t>1319-2018-PRODUCE/DGPCHDI</t>
  </si>
  <si>
    <t>Aprobar el Listado de Asignación de los Límites Máximos de Captura por Embarcación (LMCE), correspondiente al Régimen Provisional de Pesca del Recurso Merluza julio 2018 - junio 2019.</t>
  </si>
  <si>
    <t>066411-2018</t>
  </si>
  <si>
    <t>103-2018-PRODUCE/DECHDI-dechdi_temp05</t>
  </si>
  <si>
    <t>1320-2018-PRODUCE/DGPCHDI</t>
  </si>
  <si>
    <t>Declarar IMPROCEDENTE la solicitud de ampliación del plazo para la ejecución de la autorización de incremento de flota otorgada mediante la RD. N° 024-2017-PRODUCE/DGCHI, solicitada por MARIA MERCEDES JRS E.I.R.L.</t>
  </si>
  <si>
    <t>056913-2018</t>
  </si>
  <si>
    <t>085-2018-PRODUCE/DECHDI-dechdi_temp06</t>
  </si>
  <si>
    <t>1321-2018-PRODUCE/DGPCHDI</t>
  </si>
  <si>
    <t>PESQUERA DON AMERICO S.A.C.</t>
  </si>
  <si>
    <t>Aprobar a favor de PESQUERA DON AMERICO S.A.C. el cambio de titular del permiso de pesca de la embarcación pesquera OSQUITAR de matrícula CO-21696-PM, para la extracción de anchoveta con destino al consumo humano indirecto, aprobar el cambio de titular del PMCE y LMCE otorgados.</t>
  </si>
  <si>
    <t>041093-2018</t>
  </si>
  <si>
    <t>082-2018-PRODUCE/DECHDI-jdelatorre</t>
  </si>
  <si>
    <t>1322-2018-PRODUCE/DGPCHDI</t>
  </si>
  <si>
    <t>RECURSO DE RECONSIDERACION: ABANDONO CAMBIO DE TITULAR PERMISO DE PESCA</t>
  </si>
  <si>
    <t>Declarar en abandono el recurso impugnativo de reconsideración interpuesto por SANTOS EVARISTO ALVAREZ PANTA, DOMINGA PANTA DE ALVAREZ, RONALDO ALVAREZ PANTA y SANTOS MARIA PERICHE RUMICHE, contra la RD. N° 411-2018-PRODUCE/DGPCHDI, la cual declaró improcedente la solicitud de cambio de titular del permiso de pesca para operar la embarcación pesquera DON TEOFILO 2 de matrícula PT-5519-CM.</t>
  </si>
  <si>
    <t>027552-2018</t>
  </si>
  <si>
    <t>207-2018-PRODUCE/DECHDI-csaenz</t>
  </si>
  <si>
    <t>004-2018-PRODUCE/DECHDI-lperiche</t>
  </si>
  <si>
    <t>1323-2018-PRODUCE/DGPCHDI</t>
  </si>
  <si>
    <t>UNIÓN ANDINA DE CEMENTOS S.A.A.</t>
  </si>
  <si>
    <t>Otorgar a UNIÓN ANDINA DE CEMENTOS S.A.A. autorización para efectuar investigación pesquera de muestras de especímenes hidrobiológicos, sin valor comercial y sin uso de embarcación pesquera.</t>
  </si>
  <si>
    <t>015344-2018</t>
  </si>
  <si>
    <t>163-2018-PRODUCE/DECHDI-csaenz</t>
  </si>
  <si>
    <t>012-2018-PRODUCE/DECHDI-lperiche</t>
  </si>
  <si>
    <t>1324-2018-PRODUCE/DGPCHDI</t>
  </si>
  <si>
    <t>Otorgar a COMPAÑÍA MINERA PODEROSA S.A., autorización para efectuar investigación pesquera de muestras de especímenes hidrobiológicos, sin valor comercial y sin uso de embarcación pesquera.</t>
  </si>
  <si>
    <t>058064-2018</t>
  </si>
  <si>
    <t>017-2018-PRODUCE/DECHDI-lvr</t>
  </si>
  <si>
    <t>109-2018-PRODUCE/DECHDI-dechdi_temp05</t>
  </si>
  <si>
    <t>1325-2018-PRODUCE/DGPCHDI</t>
  </si>
  <si>
    <t>LORENZO CUSTODIO EFFIO</t>
  </si>
  <si>
    <t>Otorgar a favor de LORENZO CUSTODIO EFFIO autorización de incremento de flota para construir una nueva embarcación pesquera de 79.68 m3 de capacidad de bodega, para ser destinada a la extracción del recurso anchoveta para CHI, vía sustitución de las embarcaciones pesqueras NUESTRA SEÑORA DE GUADALUPE 2 (PL-17411-CM) y MI ANITA (CE-23153-PM).</t>
  </si>
  <si>
    <t>055671-2018</t>
  </si>
  <si>
    <t>021-2018-PRODUCE/DECHDI-pencinas</t>
  </si>
  <si>
    <t>110-2018-PRODUCE/DECHDI-dechdi_temp05</t>
  </si>
  <si>
    <t>1326-2018-PRODUCE/DGPCHDI</t>
  </si>
  <si>
    <t>FRANCISCO RUMICHE PANTA, MAXIMA PANTA ECA, FELIPE RUMICHE PANTA, CONCEPCION PANTA ECA, GERARDO PANTA AMAYA , MARIA JOSEFA RUMICHE VALENCIA, RAFAEL PANTA AMAYA y MARIA CRISTINA RUMICHE PANTA</t>
  </si>
  <si>
    <t>Declarar IMPROCEDENTE la solicitud de autorización de incremento de flota para construir una nueva embarcación pesquera de 33.37 m3 de capacidad de bodega, vía sustitución de la embarcación pesquera no siniestrada VIRGEN DEL CARMEN II con matrícula PT-3461-CM, presentada por FRANCISCO RUMICHE PANTA y otros.</t>
  </si>
  <si>
    <t>Memorando N° 1224-2018-PRODUCE/DGPA-Digpa</t>
  </si>
  <si>
    <t>009-2018-PRODUCE/DECHDI-lperiche</t>
  </si>
  <si>
    <t>1327-2018-PRODUCE/DGPCHDI</t>
  </si>
  <si>
    <t>Dejar sin efecto de oficio el artículo 4 de la RD. N° 196-2018-PRODUDE/DGPCHDI que dispuso determinado condicionamiento a la vigencia del permiso de pesca otorgado mediante el artículo 1 de dicha resolución, a favor de la embarcación pesquera SANTO DOMINGO de matrícula CO-0044-BM.</t>
  </si>
  <si>
    <t>036508-2018</t>
  </si>
  <si>
    <t>204-2018-PRODUCE/DECHDI-csaenz</t>
  </si>
  <si>
    <t>002-2018-PRODUCE/DECHDI-lperiche</t>
  </si>
  <si>
    <t>1328-2018-PRODUCE/DGPCHDI</t>
  </si>
  <si>
    <t>Ampliar por 19 meses adicionales, a solicitud de CONCESIONARIA DESALADORA DEL SUR S.A. el cronograma de trabajo contenido en el Plan de Investigación denominado: "Monitoreo Biológico, como parte del estudio ambiental del Proyecto de Provisión de Servicios de Saneamiento para los Distritos del Sur - PROVISUR"</t>
  </si>
  <si>
    <t>025995-2018</t>
  </si>
  <si>
    <t>201-2018-PRODUCE/DECHDI-csaenz</t>
  </si>
  <si>
    <t>014-2018-PRODUCE/DECHDI-lperiche</t>
  </si>
  <si>
    <t>1329-2018-PRODUCE/DGPCHDI</t>
  </si>
  <si>
    <t>TINKA RESOURCES S.A.C.</t>
  </si>
  <si>
    <t>Otorgar a TINKA RESOURCES S.A.C., autorización para efectuar investigación pesquera con extracción de muestras de especímenes hidrobiológicos, sin valor comercial y sin uso de embarcación pesquera</t>
  </si>
  <si>
    <t>027546-2018</t>
  </si>
  <si>
    <t>209-2018-PRODUCE/DECHDI-csaenz</t>
  </si>
  <si>
    <t>005-2018-PRODUCE/DECHDI-lperiche</t>
  </si>
  <si>
    <t>1330-2018-PRODUCE/DGPCHDI</t>
  </si>
  <si>
    <t>UNION ANDINA DE CEMENTOS S.A.A.</t>
  </si>
  <si>
    <t>Otorgar a UNION ANDINA DE CEMENTOS S.A.A., autorización para efectuar investigación pesquera con extracción de muestras de especímenes hidrobiológicos, sin valor comercial y sin uso de embarcación pesquera</t>
  </si>
  <si>
    <t>025996-2018</t>
  </si>
  <si>
    <t>180-2018-PRODUCE/DECHDI-csaenz</t>
  </si>
  <si>
    <t>013-2018-PRODUCE/DECHDI-lperiche</t>
  </si>
  <si>
    <t>1331-2018-PRODUCE/DGPCHDI</t>
  </si>
  <si>
    <t>037440-2018</t>
  </si>
  <si>
    <t>192-2018-PRODUCE/DECHDI-csaenz</t>
  </si>
  <si>
    <t>001-2018-PRODUCE/DECHDI-lperiche</t>
  </si>
  <si>
    <t>1332-2018-PRODUCE/DGPCHDI</t>
  </si>
  <si>
    <t>Otorgar a COMPAÑÍA DE MINAS BUENAVENTURA S.A.A., autorización para efectuar investigación pesquera con extracción de muestras de especímenes hidrobiológicos, sin valor comercial y sin uso de embarcación pesquera.</t>
  </si>
  <si>
    <t>035993-2018</t>
  </si>
  <si>
    <t>205-2018-PRODUCE/DECHDI-csaenz</t>
  </si>
  <si>
    <t>007-2018-PRODUCE/DECHDI-lperiche</t>
  </si>
  <si>
    <t>1333-2018-PRODUCE/DGPCHDI</t>
  </si>
  <si>
    <t>PETRÓLEOS DEL PERU - PETROPERU S.A.</t>
  </si>
  <si>
    <t>Otorgar a PETRÓLEOS DEL PERU - PETROPERU S.A., autorización para efectuar investigación pesquera con extracción de muestras de especímenes hidrobiológicos, sin valor comercial y sin uso de embarcación pesquera.</t>
  </si>
  <si>
    <t>011-2018-PRODUCE/DECHDI-lperiche</t>
  </si>
  <si>
    <t>1334-2018-PRODUCE/DGPCHDI</t>
  </si>
  <si>
    <t>Dejar sin efecto de oficio el artículo 3 de la RD. N° 458-2017-PRODUDE/DGPCHDI que dispuso determinado condicionamiento a la vigencia del permiso de pesca otorgado mediante el artículo 1 de dicha resolución, a favor de la embarcación pesquera ROSA DELIA I de matrícula CO-23368-CM</t>
  </si>
  <si>
    <t>029601-2018</t>
  </si>
  <si>
    <t>210-2018-PRODUCE/DECHDI-csaenz</t>
  </si>
  <si>
    <t>016-2018-PRODUCE/DECHDI-lperiche</t>
  </si>
  <si>
    <t>1335-2018-PRODUCE/DGPCHDI</t>
  </si>
  <si>
    <t>PROYECTO ESPECIAL TAMBO CCARACOCHA - PETACC</t>
  </si>
  <si>
    <t>Otorgar a PROYECTO ESPECIAL TAMBO CCARACOCHA - PETACC, autorización para efectuar investigación pesquera con extracción de muestras de especímenes hidrobiológicos, sin valor comercial y sin uso de embarcación pesquera.</t>
  </si>
  <si>
    <t>054268-2018</t>
  </si>
  <si>
    <t>221-2018-PRODUCE/DECHDI-csaenz</t>
  </si>
  <si>
    <t>026-2018-PRODUCE/DECHDI-dechdi_temp07</t>
  </si>
  <si>
    <t>1336-2018-PRODUCE/DGPCHDI</t>
  </si>
  <si>
    <t>SIXTO GERARDO OVIEDO SALCEDO</t>
  </si>
  <si>
    <t>Declarar IMPROCEDENTE la solicitud de autorización para la importación de determinadas especies hidriobológicas vivas con fines de investigación y/o difusión cultural y comercial, presentado por SIXTO GERARDO OVIEDO SALCEDO</t>
  </si>
  <si>
    <t>029989-2018</t>
  </si>
  <si>
    <t>053-2018-PRODUCE/DECHDI-mmejia</t>
  </si>
  <si>
    <t>083-2018-PRODUCE/DECHDI-cgonzalez</t>
  </si>
  <si>
    <t>1337-2018-PRODUCE/DGPCHDI</t>
  </si>
  <si>
    <t>SAKANA DEL PERU S.A.C.</t>
  </si>
  <si>
    <t>Otorgar a SAKANA DEL PERU S.A.C. autorización de incremento de flota para la construcción de una embarcación pesquera de menor escala con 10.84 m3 de capacidad de bodega , vía sustitución de la embarcación pesquera TIUSKA de matrícula CO-20770-BM (siniestrada).</t>
  </si>
  <si>
    <t>056258-2018</t>
  </si>
  <si>
    <t>070-2018-PRODUCE/DECHDI-mmejia</t>
  </si>
  <si>
    <t>088-2018-PRODUCE/DECHDI-cgonzalez</t>
  </si>
  <si>
    <t>1338-2018-PRODUCE/DGPCHDI</t>
  </si>
  <si>
    <t>Otorgar a AUGUSTO CESAR QUEZADA QUEZADA autorización de incremento de flota para la construcción de una embarcación pesquera de menor escala con 30.59 m3 de capacidad de bodega , vía sustitución de la embarcación pesquera CESARO de matrícula CO-21518-CM (no siniestrada).</t>
  </si>
  <si>
    <t>055798-2018</t>
  </si>
  <si>
    <t>025-2018-PRODUCE/DECHDI-dechdi_temp07</t>
  </si>
  <si>
    <t>1339-2018-PRODUCE/DGPCHDI</t>
  </si>
  <si>
    <t>ROBERTO VIEIRA DIESTRO</t>
  </si>
  <si>
    <t>Declarar IMPROCEDENTE la solicitud de cambio de titular del permiso de pesca para operar la embarcación pesquera HORIZONTE I de matrícula CO-17947-BM, para la extracción de anchoveta para consumo humano directo.</t>
  </si>
  <si>
    <t>063585-2018</t>
  </si>
  <si>
    <t>022-2018-PRODUCE/DECHDI-pencinas</t>
  </si>
  <si>
    <t>111-2018-PRODUCE/DECHDI-dechdi_temp05</t>
  </si>
  <si>
    <t>1340-2018-PRODUCE/DGPCHDI</t>
  </si>
  <si>
    <t>CORPORACIÓN PESQUERA JR S.A.C.</t>
  </si>
  <si>
    <t>Declarar IMPROCEDENTE la solicitud de asociación o incorporación definitiva del Porcentaje Máximo de Captura por Embarcación - PMCE del recurso anchoveta, de la embarcación pesquera desguazada HUANCHAQUITO I (CE-4429-CM) a la embarcación pesquera JULIA NORA (PT-3818-CM), presentada por CORPORACIÓN PESQUERA JR S.A.C.</t>
  </si>
  <si>
    <t>038983-2018</t>
  </si>
  <si>
    <t>090-2018-PRODUCE/DECHDI-cgonzalez</t>
  </si>
  <si>
    <t>1341-2018-PRODUCE/DGPCHDI</t>
  </si>
  <si>
    <t>Aprobar a favor de ARTESANALES DEL SANTA S.A.C. el cambio de titular del permiso de pesca, otorgado con RD. N° 230-2014-PRODUCE/DGCHD, para operar la embarcación pesquera de menor escala MI LAURITA 3 de matrícula PL-5864-CM, para extraer anchoveta para consumo humano directo.</t>
  </si>
  <si>
    <t>065169-2018</t>
  </si>
  <si>
    <t>003-2018-PRODUCE/DECHDI-lvr</t>
  </si>
  <si>
    <t>100-2018-PRODUCE/DECHDI-dechdi_temp05</t>
  </si>
  <si>
    <t>1342-2018-PRODUCE/DGPCHDI</t>
  </si>
  <si>
    <t>Otorgar a LORENZO CUSTODIO EFFIO, autorización de incremento de flota para construir una nueva embarcación pesquera de 109.90 m3 de capacidad de bodega para ser destinada a las extracción del recurso anchoveta para consumo humano indirecto, vía sustitución de la embarcación pesquera ANITA 3 de matrícula CE-6498-PM</t>
  </si>
  <si>
    <t>040502-2018</t>
  </si>
  <si>
    <t>084-2018-PRODUCE/DECHDI-cgonzalez</t>
  </si>
  <si>
    <t>1343-2018-PRODUCE/DGPCHDI</t>
  </si>
  <si>
    <t>ARMADORES Y CONGELADORES DELO PACIFICO S.A.</t>
  </si>
  <si>
    <t>Autorizar a favor de ARMADORES Y CONGELADORES DELO PACIFICO S.A. la asociación o incorporación definitiva de PMCE del recurso merluza, de la embarcación pesquera MERO de matrícula CO-12975-CM, a favor de la embarcación pesquera MATILDE de matrícula CO-2464-PM.</t>
  </si>
  <si>
    <t>043918-2018</t>
  </si>
  <si>
    <t>058-2018-PRODUCE/DPCHDI-yquinonesc</t>
  </si>
  <si>
    <t>1344-2018-PRODUCE/DGPCHDI</t>
  </si>
  <si>
    <t>Aceptar el desistimiento del procedimiento de cambio de titular de licencia para operar una planta de harina ACP, ubicada en Tierra Colorada-Paita-Piura, presentada por PESQUERA NIVAMA S.A.C.. Declarar IMPROCEDENTE la solicitud de suspensión de licencia para operar una planta de harina ACP.</t>
  </si>
  <si>
    <t>025586-2018</t>
  </si>
  <si>
    <t>089-2018-PRODUCE/DECHDI-cgonzalez</t>
  </si>
  <si>
    <t>1345-2018-PRODUCE/DGPCHDI</t>
  </si>
  <si>
    <t>PESQUERA SAN SEBASTIAN S.A.C.</t>
  </si>
  <si>
    <t>Aprobar a favor de PESQUERA SAN SEBASTIAN S.A.C. el cambio de titular del permiso de pesca otorgado mediante RD. N° 391-2013-PRODUCE/DGCHD, para operar la embarcación pesquera de menor escala EL CABEZON de matrícula PL-5980-CM y 32 m3 de capacidad de bodega.</t>
  </si>
  <si>
    <t>003318-2018</t>
  </si>
  <si>
    <t>144-2018-PRODUCE/DECHDI-csaenz</t>
  </si>
  <si>
    <t>1346-2018-PRODUCE/DGPCHDI</t>
  </si>
  <si>
    <t>AREAS COSTERAS Y RECURSOS MARINOS - ACOREMA</t>
  </si>
  <si>
    <t>Otorgar a la asociación AREAS COSTERAS Y RECURSOS MARINOS - ACOREMA, autorización para efectuar investigación pesquera con extracción de muestras de especímenes hidrobiológicos, sin valor comercial y sin uso de embarcación pesquera.</t>
  </si>
  <si>
    <t>024133-2018</t>
  </si>
  <si>
    <t>184-2018-PRODUCE/DECHDI-csaenz</t>
  </si>
  <si>
    <t>028-2018-PRODUCE/DECHDI-dechdi_temp07</t>
  </si>
  <si>
    <t>1347-2018-PRODUCE/DGPCHDI</t>
  </si>
  <si>
    <t>Otorgar a ENERGORET S.A.C. autorización para efectuar investigación pesquera con extracción de muestras de especímenes hidrobiológicos, sin valor comercial y sin uso de embarcación pesquera.</t>
  </si>
  <si>
    <t>040395-2018</t>
  </si>
  <si>
    <t>218-2018-PRODUCE/DECHDI-csaenz</t>
  </si>
  <si>
    <t>027-2018-PRODUCE/DECHDI-dechdi_temp07</t>
  </si>
  <si>
    <t>1348-2018-PRODUCE/DGPCHDI</t>
  </si>
  <si>
    <t>AUTOPISTA DEL NORTE S.A.C.</t>
  </si>
  <si>
    <t>Otorgar a AUTOPISTA DEL NORTE S.A.C., autorización para efectuar investigación pesquera con extracción de muestras de especímenes hidrobiológicos, sin valor comercial y sin uso de embarcación pesquera.</t>
  </si>
  <si>
    <t>053303-2018</t>
  </si>
  <si>
    <t>161-2018-PRODUCE/DECHDI-csaenz</t>
  </si>
  <si>
    <t>023-2018-PRODUCE/DECHDI-dechdi_temp07</t>
  </si>
  <si>
    <t>1349-2018-PRODUCE/DGPCHDI</t>
  </si>
  <si>
    <t>CONSORCIO TRANSPORTADORA SALAVERRY</t>
  </si>
  <si>
    <t>Ampliar por 12 meses adicionales a solicitud de CONSORCIO TRANSPORTADORA SALAVERRY el cronograma de trabajo contenido en el Plan de Investigación denominado "Modernización y Desarrollo del Terminal Portuario Multipropósito de Salaverry"</t>
  </si>
  <si>
    <t>027690-2018</t>
  </si>
  <si>
    <t>219-2018-PRODUCE/DECHDI-csaenz</t>
  </si>
  <si>
    <t>029-2018-PRODUCE/DECHDI-dechdi_temp07</t>
  </si>
  <si>
    <t>1350-2018-PRODUCE/DGPCHDI</t>
  </si>
  <si>
    <t>ACTIVOS MINEROS S.A.C.</t>
  </si>
  <si>
    <t>Otorgar a ACTIVOS MINEROS S.A.C., autorización para efectuar investigación pesquera con extracción de muestras de especímenes hidrobiológicos, sin valor comercial y sin uso de embarcación pesquera.</t>
  </si>
  <si>
    <t>055123-2018</t>
  </si>
  <si>
    <t>073-2018-PRODUCE/DECHDI-mmejia</t>
  </si>
  <si>
    <t>087-2018-PRODUCE/DECHDI-cgonzalez</t>
  </si>
  <si>
    <t>1351-2018-PRODUCE/DGPCHDI</t>
  </si>
  <si>
    <t>Ampliar el permiso de pesca otorgado con RD. N° 575-97-PE, a favor de PESQUERA TERRANOVA S.A. para operar la embarcación pesquera de mayor escala INCA 2 de matrícula PT-1725-PM, con 102.00 m3 de capacidad de bodega, para la extracción de Atún y especies afines con destino al consumo humano directo</t>
  </si>
  <si>
    <t>024293-2018</t>
  </si>
  <si>
    <t>108-2018-PRODUCE/DECHDI-dechdi_temp05</t>
  </si>
  <si>
    <t>1352-2018-PRODUCE/DGPCHDI</t>
  </si>
  <si>
    <t>PESQUERA HUMACARE S.A.C.</t>
  </si>
  <si>
    <t>MODIFICAR PERMISOS DE PESCA</t>
  </si>
  <si>
    <t>Modificar los permisos de pesca otorgados a favor de PESQUERA HUMACARE S.A.C., para operar las embarcaciones pesqueras RENZO (CE-2277-PM), RENZO 1 (CE-2778-PM), RENZO 2 (CE-2779-PM), RENZO 4 (CE-2639-PM), MANTA 4 (CE-4053-PM), CHARLY (PT-12970-PM) y JORGITO (PT-14728-PM), en el extremo referido a la denominación del armador, siendo PESQUERA HUMACARE S.A.</t>
  </si>
  <si>
    <t>022240-2018</t>
  </si>
  <si>
    <t>174-2018-PRODUCE/DECHDI-csaenz</t>
  </si>
  <si>
    <t>030-2018-PRODUCE/DECHDI-dechdi_temp07</t>
  </si>
  <si>
    <t>1353-2018-PRODUCE/DGPCHDI</t>
  </si>
  <si>
    <t>Otorgar ENERGORET S.A.C. autorización para efectuar investigación pesquera con extracción de muestras de especímenes hidrobiológicos, sin valor comercial y sin uso de embarcación pesquera</t>
  </si>
  <si>
    <t>061050-2018</t>
  </si>
  <si>
    <t>200-2018-PRODUCE/DECHDI-csaenz</t>
  </si>
  <si>
    <t>1354-2018-PRODUCE/DGPCHDI</t>
  </si>
  <si>
    <t>AMPLIAR LISTA DE PAÍSES DE IMPORTACIÓN</t>
  </si>
  <si>
    <t>Ampliar a favor de MASCOTAS INKAFISH S.A.C. la lista de países de importación contenidas en la RD. N° 577-2018-PRODUCE/DGPCHDI debiéndose incluir a los países de Indonesia y Tailandia.</t>
  </si>
  <si>
    <t>073569-2018</t>
  </si>
  <si>
    <t>057-2018-PRODUCE/DPCHDI-yquinonesc
059-2018-PRODUCE/DPCHDI-yquinonesc</t>
  </si>
  <si>
    <t>1355-2018-PRODUCE/DGPCHDI</t>
  </si>
  <si>
    <t>DESISTIMIENTO RECURSO DE RECONSIDERACIÓN</t>
  </si>
  <si>
    <t>Aceptar el desistimiento del recurso de reconsideración interpuesto contra la RD. N° 1294-2018-PRODUCE/DGPCHDI, presentado por PESQUERA CANTABRIA S.A., en consecuencia se declara concluido el procedimiento recursal</t>
  </si>
  <si>
    <t>056915-2018</t>
  </si>
  <si>
    <t>112-2018-PRODUCE/DECHDI-dechdi_temp05
088-2018-PRODUCE/DECHDI-dechdi_temp05</t>
  </si>
  <si>
    <t>1356-2018-PRODUCE/DGPCHDI</t>
  </si>
  <si>
    <t>Aprobar a favor de PESQUERA DON AMERICO S.A.C. el cambio de titular del permiso de pesca para operar la embarcación pesquera ESTEFANIA I de matrícula CO-16602-PM, para extraer anchoveta para consumo humano indirecto; asimismo, aprobar a su favor el cambio de titular de los PMCE y LMCE otorgados.</t>
  </si>
  <si>
    <t>R.D. N° 313-2018-PRODUCE/DGPCHDI</t>
  </si>
  <si>
    <t>233-2018-PRODUCE/DECHDI-knunezv</t>
  </si>
  <si>
    <t>1357-2018-PRODUCE/DGPCHDI</t>
  </si>
  <si>
    <t>KATHERINE ABANTO CRISOSTOMO</t>
  </si>
  <si>
    <t>Dejar sin efecto de oficio el artículo 3 de la RD. N° 313-2018-PRODUCE/DGPCHDI que dispuso determinado condicionamiento a la vigencia del permiso de pesca otorgado en el artículo 1 de dicha RD, a favor de LIZ KATHERINE ABANTO CRISOSTOMO para operar la embarcación pesquera MI RAQUELITA de matrícula PL-21448-CM.</t>
  </si>
  <si>
    <t>026500-2018</t>
  </si>
  <si>
    <t>083-2018-PRODUCE/DECHDI-jdelatorre</t>
  </si>
  <si>
    <t>1358-2018-PRODUCE/DGPCHDI</t>
  </si>
  <si>
    <t>N° 4 AUTORIZACIÓN  DE INCREMENTO DE FLOTA
N° 11 AMPLIACIÓN DE PERMISO DE PESCA EN EL EXTREMO REFERIDO A LA CAPACIDAD DE BODEGA, VÍA INCREMENTO DE FLOTA AUTORIZADO CONFORME A LOS PROCEDIMIENTOS 4.3 y 4.5
N° 68 ASOCIACIÓN O INCORPORACIÓN DEFINITIVA DEL PORCENTAJE MÁXIMO DE CAPTURA POR EMBARCACIÓN- PMCE DEL RECURSO ANCHOVETA, DE UNA   EMBARCACIÓN A OTRA(S) DEL MISMO ARMADOR</t>
  </si>
  <si>
    <t>IMPROCEDENTE AUTORIZACIÓN DE INCREMENTO DE FLOTA, AMPLIACIÓN DE PERMISO DE PESCA Y ASOCIACIÓN DEFINITIVA DE PMCE</t>
  </si>
  <si>
    <t>Declarar IMPROCEDENTE la solicitud de incremento de flota y Asociación definitiva de PMCE, de la embarcación pesquera MARIA MERCEDES 2 de matrícula PL-19028-CM, a favor de la embarcación PONTEVEDRA de matrícula PL-20741-CM, presentada por PESQUERA EXALMAR S.A.A.</t>
  </si>
  <si>
    <t>041268-2018</t>
  </si>
  <si>
    <t>220-2018-PRODUCE/DECHDI-csaenz</t>
  </si>
  <si>
    <t>032-2018-PRODUCE/DECHDI-dechdi_temp07</t>
  </si>
  <si>
    <t>1359-2018-PRODUCE/DGPCHDI</t>
  </si>
  <si>
    <t>MINERA PAMPA DE COBRE S.A.C.</t>
  </si>
  <si>
    <t>Otorgar a MINERA PAMPA DE COBRE S.A.C. autorización para efectuar investigación pesquera con extracción de muestras de especímenes hidrobiológicos, sin valor comercial y sin uso de embarcación pesquera .</t>
  </si>
  <si>
    <t>062774-2018</t>
  </si>
  <si>
    <t>005-2018-PRODUCE/DECHDI-lvr</t>
  </si>
  <si>
    <t>088-2018-PRODUCE/DECHDI-dechdi_temp06</t>
  </si>
  <si>
    <t>1360-2018-PRODUCE/DGPCHDI</t>
  </si>
  <si>
    <t>GRUPO EMPRESARIAL PESQUERO SANTISTEBAN S.A.C.</t>
  </si>
  <si>
    <t>Otorgar a favor de GRUPO EMPRESARIAL PESQUERO SANTISTEBAN S.A.C. autorización de incremento de flota para construir una nueva embarcación pesquera DE 109.83 m3 de capacidad de bodega para extraer anchoveta y sardina para CHI, vía sustitución de la embarcación no siniestrada FLOR DE MARIA (PL-18705-PM)</t>
  </si>
  <si>
    <t>070039-2018</t>
  </si>
  <si>
    <t>084-2018-PRODUCE/DECHDI-jdelatorre</t>
  </si>
  <si>
    <t>1361-2018-PRODUCE/DGPCHDI</t>
  </si>
  <si>
    <t>Aprobar a favor de PESQUERA RITA CECILIA E.I.R.L. el cambio de titular del permiso de pesca para operar la embarcación pesquera CARMEN ROSA con matrícula CO-17432-PM; asimismo, aprobar el cambio de titular del PMCE otorgado para la actividad extractiva de anchoveta para consumo humano indirecto.</t>
  </si>
  <si>
    <t>059000-2018</t>
  </si>
  <si>
    <t>092-2018-PRODUCE/DECHDI-cgonzalez</t>
  </si>
  <si>
    <t>1362-2018-PRODUCE/DGPCHDI</t>
  </si>
  <si>
    <t>CARLOS ALBERTO CHANCAFE GONZALES</t>
  </si>
  <si>
    <t>Aprobar a favor de CARLOS ALBERTO CHANCAFE GONZALES, el cambio de titular del permiso de pesca, otorgado mediante RD. N° 262-2003-PRODUCE/DNEPP, para operar la embarcación pesquera de menor escala MARI I de matrícula CO-17211-CM, para la extracción de bacalao de profundidad y demás recursos con destino al consumo humano directo.</t>
  </si>
  <si>
    <t>R.D. N° 415-2017-PRODUCE/DGPCHDI</t>
  </si>
  <si>
    <t>239-2018-PRODUCE/DECHDI-knunezv</t>
  </si>
  <si>
    <t>1363-2018-PRODUCE/DGPCHDI</t>
  </si>
  <si>
    <t>ARMANDO CUSOTIO MORENO</t>
  </si>
  <si>
    <t>Dejar sin efecto de oficio el artículo 4 de la RD. N° 415-2017-PRODUCE/DGPCHDI que dispuso determinado condicionamiento a la vigencia del permiso de pesca otorgado en el artículo 1 de dicha RD. a favor de ARMANDO CUSOTIO MORENO para operar la embarcación pesquera JOSE OLAYA (PL-4154-BM)</t>
  </si>
  <si>
    <t>R.D. N° 749-2017-PRODUCE/DGPCHDI</t>
  </si>
  <si>
    <t>250-2018-PRODUCE/DECHDI-knunezv</t>
  </si>
  <si>
    <t>1364-2018-PRODUCE/DGPCHDI</t>
  </si>
  <si>
    <t>Dejar sin efecto de oficio el artículo 3 de la RD. N° 749-2017-PRODUCE/DGPCHDI que dispuso determinado condicionamiento a la vigencia del permiso de pesca otorgado en el artículo 1 de dicha RD. a favor de MANUEL SANTISTEBAN TEJADA para operar la embarcación pesquera ROSA MARLENY 2 (PL-21982-CM)</t>
  </si>
  <si>
    <t>068137-2018</t>
  </si>
  <si>
    <t>234-2018-PRODUCE/DECHDI-knunezv</t>
  </si>
  <si>
    <t>1365-2018-PRODUCE/DGPCHDI</t>
  </si>
  <si>
    <t>Dejar sin efecto el artículo 3 de la RD. N° 586-2017-PRODUCE/DGPCHDI que dispuso determinado condicionamiento a la vigencia del permiso de pesca otorgado en el artículo 1 de dicha RD. a favor de VICTOR MANUEL SALAS PASTOR para operar la embarcación pesquera JK (IO-21544-CM)</t>
  </si>
  <si>
    <t>069364-2018</t>
  </si>
  <si>
    <t>232-2018-PRODUCE/DECHDI-knunezv</t>
  </si>
  <si>
    <t>1366-2018-PRODUCE/DGPCHDI</t>
  </si>
  <si>
    <t>Dejar sin efecto el artículo 2 de la RD. N° 344-2018-PRODUCE/DGPCHDI que dispuso determinado condicionamiento a la vigencia del permiso de pesca otorgado en el artículo 1 de dicha RD. a favor de PESQUERA ARTESANAL SANTA CLARA S.A.C. para operar la embarcación pesquera MEXI III (IO-23200-BM)</t>
  </si>
  <si>
    <t>R.D. N° 087-2017-PRODUCE/DGPCHDI</t>
  </si>
  <si>
    <t>246-2018-PRODUCE/DECHDI-knunezv</t>
  </si>
  <si>
    <t>1367-2018-PRODUCE/DGPCHDI</t>
  </si>
  <si>
    <t>Dejar sin efecto de oficio el artículo 2 de la RD. N° 087-2017-PRODUCE/DGPCHDI que dispuso determinado condicionamiento a la vigencia del permiso de pesca otorgado en el artículo 1 de dicha RD. a favor de JOSE FELICIANO PAZO NUNURA para operar la embarcación pesquera CARMELITA I (TA-02327-BM)</t>
  </si>
  <si>
    <t>R.D. N° 384-2017-PRODUCE/DGPCHDI</t>
  </si>
  <si>
    <t>245-2018-PRODUCE/DECHDI-knunezv</t>
  </si>
  <si>
    <t>1368-2018-PRODUCE/DGPCHDI</t>
  </si>
  <si>
    <t>Dejar sin efecto de oficio el artículo 3 de la RD. N° 384-2017-PRODUCE/DGPCHDI que dispuso determinado condicionamiento a la vigencia del permiso de pesca otorgado en el artículo 1 de dicha RD. a favor de HECTOR PALMA CASTRO para operar la embarcación pesquera ANDREA ISABEL (PL-4846-CM)</t>
  </si>
  <si>
    <t>R.D. N° 290-2017-PRODUCE/DGPCHDI</t>
  </si>
  <si>
    <t>248-2018-PRODUCE/DECHDI-knunezv</t>
  </si>
  <si>
    <t>1369-2018-PRODUCE/DGPCHDI</t>
  </si>
  <si>
    <t>Dejar sin efecto de oficio el artículo 3 de la RD. N° 290-2017-PRODUCE/DGPCHDI que dispuso determinado condicionamiento a la vigencia del permiso de pesca otorgado en el artículo 1 de dicha RD. a favor de ROSA AMELIA LOPEZ PEÑA para operar la embarcación pesquera ROXANA (PL-21002-CM)</t>
  </si>
  <si>
    <t>076172-2018</t>
  </si>
  <si>
    <t>247-2018-PRODUCE/DECHDI-knunezv</t>
  </si>
  <si>
    <t>1370-2018-PRODUCE/DGPCHDI</t>
  </si>
  <si>
    <t>DORA DEL PILAR QUIJANO AZAÑEDO</t>
  </si>
  <si>
    <t>Dejar sin efecto el artículo 3 de la RD. N° 621-2018-PRODUCE/DGPCHDI que dispuso determinado condicionamiento a la vigencia del permiso de pesca otorgado en el artículo 1 de dicha RD. a favor de DORA DEL PILAR QUIJANO AZAÑEDO para operar la embarcación pesquera SANTA BARBARA (CE-18049-BM)</t>
  </si>
  <si>
    <t>R.D. N° 495-2018-PRODUCE/DGPCHDI</t>
  </si>
  <si>
    <t>241-2018-PRODUCE/DECHDI-knunezv</t>
  </si>
  <si>
    <t>1371-2018-PRODUCE/DGPCHDI</t>
  </si>
  <si>
    <t>CESAR FERNANDO TORRES CARRILLO</t>
  </si>
  <si>
    <t>Dejar sin efecto de oficio el artículo 3 de la RD. N° 495-2018-PRODUCE/DGPCHDI que dispuso determinado condicionamiento a la vigencia del permiso de pesca otorgado en el artículo 1 de dicha RD. a favor de CESAR FERNANDO TORRES CARRILLO para operar la embarcación pesquera REYNA VICTORIA (CE-21147-CM)</t>
  </si>
  <si>
    <t>R.D. N° 395-2018-PRODUCE/DGPCHDI</t>
  </si>
  <si>
    <t>254-2018-PRODUCE/DECHDI-knunezv</t>
  </si>
  <si>
    <t>1372-2018-PRODUCE/DGPCHDI</t>
  </si>
  <si>
    <t>Dejar sin efecto de oficio el artículo 4 de la RD. N° 395-2017-PRODUCE/DGPCHDI que dispuso determinado condicionamiento a la vigencia del permiso de pesca otorgado en el artículo 1 de dicha RD. a favor de JOSE ROSARIO QUEREBALU CASTRO para operar la embarcación pesquera DIOS ES AMOR (PL-22919-CM)</t>
  </si>
  <si>
    <t>R.D. N° 512-2018-PRODUCE/DGPCHDI</t>
  </si>
  <si>
    <t>235-2018-PRODUCE/DECHDI-knunezv</t>
  </si>
  <si>
    <t>1373-2018-PRODUCE/DGPCHDI</t>
  </si>
  <si>
    <t>MAR CHIMBOTE S.A.C.</t>
  </si>
  <si>
    <t>Dejar sin efecto de oficio el artículo 4 de la RD. N° 512-2017-PRODUCE/DGPCHDI que dispuso determinado condicionamiento a la vigencia del permiso de pesca otorgado en el artículo 1 de dicha RD. a favor de HIELO MAR CHIMBOTE S.A.C. para operar la embarcación pesquera MARIAGRAZIA (PL-23417-CM)</t>
  </si>
  <si>
    <t>R.D. N° 624-2018-PRODUCE/DGPCHDI</t>
  </si>
  <si>
    <t>236-2018-PRODUCE/DECHDI-knunezv</t>
  </si>
  <si>
    <t>1374-2018-PRODUCE/DGPCHDI</t>
  </si>
  <si>
    <t>Dejar sin efecto de oficio el artículo 4 de la RD. N° 624-2017-PRODUCE/DGPCHDI que dispuso determinado condicionamiento a la vigencia del permiso de pesca otorgado en el artículo 1 de dicha RD. a favor de CARMEN JHONY CHANCAFE LIZA para operar la embarcación pesquera MI MERCEDES (PL-4343-BM)</t>
  </si>
  <si>
    <t>047449-2018</t>
  </si>
  <si>
    <t>249-2018-PRODUCE/DECHDI-knunezv</t>
  </si>
  <si>
    <t>1375-2018-PRODUCE/DGPCHDI</t>
  </si>
  <si>
    <t>RAUL PANTA PANTA y ARMANDO PANTA PANTA</t>
  </si>
  <si>
    <t>Declarar IMPROCEDENTE la solicitud de otorgamiento de permiso de pesca de menor escala para operar la embarcación pesquera MI NAZARENO CAUTIVO de matrícula PT-3437-CM para extraer anchoveta para CHD, presentada por RAUL y ARMANDO PANTA PANTA</t>
  </si>
  <si>
    <t>138058-2017</t>
  </si>
  <si>
    <t>243-2018-PRODUCE/DECHDI-knunezv</t>
  </si>
  <si>
    <t>1376-2018-PRODUCE/DGPCHDI</t>
  </si>
  <si>
    <t>EDWIN MARIO JAHUIRA ARIAS y KEENDYS JAHURA ARIAS</t>
  </si>
  <si>
    <t>Otorgar a EDWIN MARIO JAHUIRA ARIAS y KEENDYS JAHURA ARIAS, permiso de pesca de menor escala para operar la embarcación pesquera NEPTUNIA V con matrícula IO-4870-CM, la cual queda habilitada para la extracción de anchoveta para CHD y otros recursos.</t>
  </si>
  <si>
    <t>070887-2018</t>
  </si>
  <si>
    <t>031-2018-PRODUCE/DECHDI-dechdi_temp07</t>
  </si>
  <si>
    <t>1377-2018-PRODUCE/DGPCHDI</t>
  </si>
  <si>
    <t>Aprobar a favor de PESQUERA ISLAS CIES S.A.C. el cambio de titular del permiso de pesca de la embarcación pesquera SARITA de matricula TA-01896-CM, para la extracción del recurso anchoveta y demás recursos para CHD.</t>
  </si>
  <si>
    <t>R.D. N° 424-2017-PRODUCE/DGPCHDI</t>
  </si>
  <si>
    <t>253-2018-PRODUCE/DECHDI-knunezv</t>
  </si>
  <si>
    <t>1378-2018-PRODUCE/DGPCHDI</t>
  </si>
  <si>
    <t>Dejar sin efecto de oficio el artículo 4 de la RD. N° 424-2017-PRODUCE/DGPCHDI que dispuso determinado condicionamiento a la vigencia del permiso de pesca otorgado en el artículo 1 de dicha RD. a favor de JOSE ENRIQUE CASTRO VASQUEZ para operar la embarcación pesquera MI JOSE (PL-29434-CM)</t>
  </si>
  <si>
    <t>R.D. N° 422-2017-PRODUCE/DGPCHDI</t>
  </si>
  <si>
    <t>255-2018-PRODUCE/DECHDI-knunezv</t>
  </si>
  <si>
    <t>1379-2018-PRODUCE/DGPCHDI</t>
  </si>
  <si>
    <t>AGUSTIN CUSTODIO ZAVALETA</t>
  </si>
  <si>
    <t>Dejar sin efecto de oficio el artículo 4 de la RD. N° 424-2017-PRODUCE/DGPCHDI que dispuso determinado condicionamiento a la vigencia del permiso de pesca otorgado en el artículo 1 de dicha RD. a favor de AGUSTIN CUSTODIO ZAVALETA para operar la embarcación pesquera VIRGENCITA DE LA PUERTA (PL-2756-BM)</t>
  </si>
  <si>
    <t>160581-2017</t>
  </si>
  <si>
    <t>252-2018-PRODUCE/DECHDI-knunezv</t>
  </si>
  <si>
    <t>1380-2018-PRODUCE/DGPCHDI</t>
  </si>
  <si>
    <t>ARTESANAL SAN LORENZO S.A.C.</t>
  </si>
  <si>
    <t>Dejar sin efecto el artículo 2 de la RD. N° 285-2017-PRODUCE/DGPCHDI que dispuso determinado condicionamiento a la vigencia del permiso de pesca a que se refiere el artículo 1 de dicha RD otorgado a favor de pesquera ARTESANAL SAN LORENZO S.A.C. para operar la embarcación pesquera JOSELITO 2 de matrícula PL-22853-CM.</t>
  </si>
  <si>
    <t>R.D. N° 726-2017-PRODUCE/DGPCHDI</t>
  </si>
  <si>
    <t>260-2018-PRODUCE/DECHDI-knunezv</t>
  </si>
  <si>
    <t>1381-2018-PRODUCE/DGPCHDI</t>
  </si>
  <si>
    <t>Dejar sin efecto de oficio el artículo 2 de la RD. N° 726-2017-PRODUCE/DGPCHDI que dispuso determinado condicionamiento a la vigencia del permiso de pesca a que se refiere el artículo 1 de dicha RD otorgado a favor de MARIA EMILIA SANTAMARIA CHAPOÑAN VDA. DE LLUEN y otros para operar la embarcación pesquera EMILIA NUESTRA MADRE 2 de matrícula PL-20426-CM.</t>
  </si>
  <si>
    <t>R.D. N° 314-2017-PRODUCE/DGPCHDI</t>
  </si>
  <si>
    <t>257-2018-PRODUCE/DECHDI-knunezv</t>
  </si>
  <si>
    <t>1382-2018-PRODUCE/DGPCHDI</t>
  </si>
  <si>
    <t>Dejar sin efecto de oficio el artículo 3 de la RD. N° 726-2017-PRODUCE/DGPCHDI que dispuso determinado condicionamiento a la vigencia del permiso de pesca a que se refiere el artículo 1 de dicha RD otorgado a favor de ALBERTO HUAMANCHUMO PALMA para operar la embarcación pesquera ALASKA I de matrícula PL-22918-CM.</t>
  </si>
  <si>
    <t>R.D. N° 264-2017-PRODUCE/DGPCHDI</t>
  </si>
  <si>
    <t>256-2018-PRODUCE/DECHDI-knunezv</t>
  </si>
  <si>
    <t>1383-2018-PRODUCE/DGPCHDI</t>
  </si>
  <si>
    <t>Dejar sin efecto de oficio el artículo 3 de la RD. N° 264-2017-PRODUCE/DGPCHDI que dispuso determinado condicionamiento a la vigencia del permiso de pesca otorgado en el artículo 1 de dicha RD. a favor de JOSE ISIDRO CASTRO CHANAME para operar la embarcación pesquera SPIRIT (CO-28649-CM).</t>
  </si>
  <si>
    <t>070045-2018</t>
  </si>
  <si>
    <t>042-2018-PRODUCE/DECHDI-amaya</t>
  </si>
  <si>
    <t>089-2018-PRODUCE/DECHDI-dechdi_temp06</t>
  </si>
  <si>
    <t>1384-2018-PRODUCE/DGPCHDI</t>
  </si>
  <si>
    <t>HERMINIO PERICHE PANTA y LINA ANDREA PANTA ECA</t>
  </si>
  <si>
    <t>Otorgar a HERMINIO PERICHE PANTA y LINA ANDREA PANTA ECA, autorización de incremento de flota para construir una nueva embarcación pesquera de 97.44 m3 de capacidad de bodega para ser destinada a la extracción de anchoveta para cHI y CHD, vía sustitución de la embarcación no siniestrada NARCISA DE JESUS (PT-3342-PM)</t>
  </si>
  <si>
    <t>108541-2017</t>
  </si>
  <si>
    <t>244-2018-PRODUCE/DECHDI-knunezv</t>
  </si>
  <si>
    <t>1385-2018-PRODUCE/DGPCHDI</t>
  </si>
  <si>
    <t>Declarar IMPROCEDENTE la solicitud de otorgamiento de permiso de pesca de menor escalara para operar la embarcación pesquera JHON I de matrícula CO-34342-CM, para la extracción del recurso anchoveta para consumo humano directo.</t>
  </si>
  <si>
    <t>139221-2017</t>
  </si>
  <si>
    <t>259-2018-PRODUCE/DECHDI-knunezv</t>
  </si>
  <si>
    <t>1386-2018-PRODUCE/DGPCHDI</t>
  </si>
  <si>
    <t>RENE APAZA CHANA</t>
  </si>
  <si>
    <t>Declarar IMPROCEDENTE la solicitud de otorgamiento de permiso de pesca de menor escalara para operar la embarcación pesquera RRJ-I de matrícula IO-28733-BM, para la extracción del recurso anchoveta para consumo humano directo, presentado por RENE APAZA CHANA.</t>
  </si>
  <si>
    <t>133132-2017</t>
  </si>
  <si>
    <t>251-2018-PRODUCE/DECHDI-knunezv</t>
  </si>
  <si>
    <t>1387-2018-PRODUCE/DGPCHDI</t>
  </si>
  <si>
    <t>SERAPIO PINGO PAZO y ALEJANDRO PINGO PAZO</t>
  </si>
  <si>
    <t>IMPROCEDENTE PERMISO DE PESCA DE MENOR ESCALA Y AMPLIACIÓN DE PLAZO</t>
  </si>
  <si>
    <t>Declarar IMPROCEDENTE la solicitud de ampliación del plazo presentada por SERAPIO PINGO PAZO y ALEJANDRO PINGO PAZO. Declarar IMPROCEDENTE la solicitud de permiso de pesca de menor escala para operar la embarcación pesquera NUESTRA SEÑORA DE GUADALUPE de matrícula PT-4207-BM</t>
  </si>
  <si>
    <t>075531-2018</t>
  </si>
  <si>
    <t>261-2018-PRODUCE/DECHDI-knunezv</t>
  </si>
  <si>
    <t>1388-2018-PRODUCE/DGPCHDI</t>
  </si>
  <si>
    <t>Adecuar el permiso de pesca otorgado mediante RD. N° 463-2018-PRODUCE/DGPCHDI al ROP de la anchoveta para consumo humano directo, a favor de DESEMBARCADERO PESQUERO MULTIPROPÓSITO JUAN PABLO S.A.C. para operar la embarcación pesquera MI CARMENCITA de matrícula PT-25026-CM.</t>
  </si>
  <si>
    <t>137827-2017</t>
  </si>
  <si>
    <t>262-2018-PRODUCE/DECHDI-knunezv</t>
  </si>
  <si>
    <t>1389-2018-PRODUCE/DGPCHDI</t>
  </si>
  <si>
    <t>Otorgar a LUIS ALBERTO PANTA SABA y EDGAR EDUARDO PANTA ECHE, permiso de pesca de menor escala para operar la embarcación pesquera SANTA MARIA II con matrícula PT-11752-CM, la misma que queda habilitada para la extracción de anchoveta para consumo humano directo, así como otros recursos.</t>
  </si>
  <si>
    <t>074269-2018</t>
  </si>
  <si>
    <t>263-2018-PRODUCE/DECHDI-knunezv</t>
  </si>
  <si>
    <t>1390-2018-PRODUCE/DGPCHDI</t>
  </si>
  <si>
    <t>Adecuar el permiso de pesca otorgado por el Gobierno Regional de Ica para operar la embarcación pesquera VIRGEN DE YAUCA III de matrícula CO-27312-BM, al ROP de la anchoveta. En consecuencia otorgar permiso de pesca de menor escala para la extracción de anchoveta y otros recursos para consumo huamno directo</t>
  </si>
  <si>
    <t>029662-2018</t>
  </si>
  <si>
    <t>242-2018-PRODUCE/DECHDI-knunezv</t>
  </si>
  <si>
    <t>1391-2018-PRODUCE/DGPCHDI</t>
  </si>
  <si>
    <t>GUADALUPE PANTA ECA y MARCO ANTONIO YOUNG TORRES</t>
  </si>
  <si>
    <t>Adecuar el permiso de pesca otorgado por el Gobierno Regional del Callao para operar la embarcación pesquera CHRIS DANESSY MANUELITA de matrícula CO-29371-BM, al ROP de la anchoveta. En consecuencia otorgar permiso de pesca de menor escala para la extracción de anchoveta y otros recursos para consumo huamno directo</t>
  </si>
  <si>
    <t>071502-2018</t>
  </si>
  <si>
    <t>231-2018-PRODUCE/DECHDI-knunezv</t>
  </si>
  <si>
    <t>1392-2018-PRODUCE/DGPCHDI</t>
  </si>
  <si>
    <t>SONIA ELVIRA SNACHEZ PUICAN</t>
  </si>
  <si>
    <t>Adecuar el permiso de pesca otorgado por el Gobierno Regional de Ica para operar la embarcación pesquera DON FIDEL de matrícula PS-21390-BM al ROP de la anchoveta. En consecuencia otorgar a favor de SONIA ELVIRA SNACHEZ PUICAN permiso de pesca de menor escala para operar la citada embarcación para la extracción del recurso anchoveta y demás recursos con destino al CHD</t>
  </si>
  <si>
    <t>065665-2018</t>
  </si>
  <si>
    <t>004-2018-PRODUCE/DECHDI-lvr</t>
  </si>
  <si>
    <t>114-2018-PRODUCE/DECHDI-dechdi_temp05</t>
  </si>
  <si>
    <t>1393-2018-PRODUCE/DGPCHDI</t>
  </si>
  <si>
    <t>Otorgar a favor de HEMIR E.I.R.L. autorización de incremento de flota para construir una nueva embarcación pesquera de 109.94 m3 de capacidad de bodega para ser destinada a la extracción del recurso anchoveta con destino al CHI, y sardina con destino al CHD, vía sustitución de la embarcación pesquera SIEMPRE SAN JUAN CO-17998-PM.</t>
  </si>
  <si>
    <t>074596-2018</t>
  </si>
  <si>
    <t>008-2018-PRODUCE/DECHDI-lvr</t>
  </si>
  <si>
    <t>090-2018-PRODUCE/DECHDI-dechdi_temp06</t>
  </si>
  <si>
    <t>1394-2018-PRODUCE/DGPCHDI</t>
  </si>
  <si>
    <t>Otorgar a favor de PESQUERA MARINHA S.A.C. autorización de incremento de flota para construir una nueva embarcación pesquera de 110 m3 de capacidad de bodega, vía sustitución de las embarcaciones pesqueras JESSICA con matrícula HO-1714-CM y DON MANUEL V con matrícula PL-17781-CM, para ser destinada a la extracción de anchoveta para CHI.</t>
  </si>
  <si>
    <t>026726-2018</t>
  </si>
  <si>
    <t>258-2018-PRODUCE/DECHDI-knunezv</t>
  </si>
  <si>
    <t>1395-2018-PRODUCE/DGPCHDI</t>
  </si>
  <si>
    <t>Adecuar el permiso de pesca otorgado mediante RD. N° 1341-2018-PRODUCE/DGPCHDI al ROP de la anchoveta, en consecuencia el permiso de pesca otorgado a ARTESANALES DEL SANTA S.A.C. para operar la embarcación pesquera MI LAURITA 3 de matrícula PL-5864-CM, comprende el recurso anchoveta para consumo humano directo.</t>
  </si>
  <si>
    <t>074490-2018</t>
  </si>
  <si>
    <t>018-2018-PRODUCE/DPCHDI-rparedes</t>
  </si>
  <si>
    <t>061-2018-PRODUCE/DPCHDI-yquinonesc</t>
  </si>
  <si>
    <t>1396-2018-PRODUCE/DGPCHDI</t>
  </si>
  <si>
    <t>Aprobar a favor de la empresa PESQUERA CANTABRIA S.A. el cambio de titular de la licencia para operar la planta de procesamiento pesquero para la producción de harina y aceite de pescado, otorgada a la empresa RECURSOS DEL MAR S.A.C.</t>
  </si>
  <si>
    <t>014284-2018</t>
  </si>
  <si>
    <t>179-2018-PRODUCE/DECHDI-csaenz</t>
  </si>
  <si>
    <t>003-2018-PRODUCE/DECHDI-krobles</t>
  </si>
  <si>
    <t>1397-2018-PRODUCE/DGPCHDI</t>
  </si>
  <si>
    <t>CNPC S.A.</t>
  </si>
  <si>
    <t>Otorgar CNPC S.A. autorización para efectuar investigación pesquera con extracción de muestras de especímenes hidrobiológicos, sin valor comercial y sin uso de embarcación pesquera.</t>
  </si>
  <si>
    <t>051985-2018</t>
  </si>
  <si>
    <t>242-2018-PRODUCE/DECHDI-csaenz</t>
  </si>
  <si>
    <t>022-2018-PRODUCE/DECHDI-lperiche</t>
  </si>
  <si>
    <t>1398-2018-PRODUCE/DGPCHDI</t>
  </si>
  <si>
    <t>MINERA PEÑOLES DE PERÚ S.A.</t>
  </si>
  <si>
    <t>Otorgar a la empresa MINERA PEÑOLES DE PERÚ S.A. autorización para efectuar investigación pesquera con extracción de muestras de especímenes hidrobiológicos, sin valor comercial y sin uso de embarcación pesquera.</t>
  </si>
  <si>
    <t>069090-2018</t>
  </si>
  <si>
    <t>021-2018-PRODUCE/DPCHDI-zquispe</t>
  </si>
  <si>
    <t>060-2018-PRODUCE/DPCHDI-yquinonesc</t>
  </si>
  <si>
    <t>1399-2018-PRODUCE/DGPCHDI</t>
  </si>
  <si>
    <t>Otorgar a la empresa SEAFROST S.A.C. autorización para el incremento de capacidad de procesamiento pesquero de la planta para la producción de enlatado de 748 a 5,500 cajas/turno.</t>
  </si>
  <si>
    <t>069588-2018</t>
  </si>
  <si>
    <t>019-2018-PRODUCE/DPCHDI-rparedes</t>
  </si>
  <si>
    <t>062-2018-PRODUCE/DPCHDI-yquinonesc</t>
  </si>
  <si>
    <t>1400-2018-PRODUCE/DGPCHDI</t>
  </si>
  <si>
    <t>PROCESADORA DE PRODUCCTOS MARINOS S.A.</t>
  </si>
  <si>
    <t>Declarar improcedente la solicitud presentada por la empresa GER EXPORT S.A. de cambio de titular de la licencia para la operación de la planta de procesamiento pesquero para la producción de harina de pescado de alto contenido proteínico otorgada a la empresa PROCESADORA DE PRODUCCTOS MARINOS S.A.</t>
  </si>
  <si>
    <t>206-2018-PRODUCE/DPCHDI-lcerna</t>
  </si>
  <si>
    <t>1401-2018-PRODUCE/DGPCHDI</t>
  </si>
  <si>
    <t>LEONARDO ÁLVAREZ FIESTAS</t>
  </si>
  <si>
    <t>Rectificar el error material contenido en el artículo 1 de la RD. N° 1138-2018-PRODUCE/DGPCHDI respecto al número de matrícula de la embarcación pesquera JESUS ES LA LUZ DIVINA.</t>
  </si>
  <si>
    <t>207-2018-PRODUCE/DPCHDI-lcerna</t>
  </si>
  <si>
    <t>1402-2018-PRODUCE/DGPCHDI</t>
  </si>
  <si>
    <t>CARLOS ENRIQUE QUEREVALÚ RUMICHE</t>
  </si>
  <si>
    <t>ERROR MATERIAL
COOPERATIVA PESQUERA JEHOVÁ ES MI PASTOR NADA ME FALTARÁ LA TORTUGA PAITA</t>
  </si>
  <si>
    <t>Rectificar el error material contenido en el artículo 1 de la RD. N° 675-2018-PRODUCE/DGPCHDI referido al nombre del armador socio CARLOS ANDRES SALDAÑA QUEREVALÚ.</t>
  </si>
  <si>
    <t>057870-2018</t>
  </si>
  <si>
    <t>222-2018-PRODUCE/DECHDI-csaenz</t>
  </si>
  <si>
    <t>033-2018-PRODUCE/DECHDI-dechdi_temp07</t>
  </si>
  <si>
    <t>1403-2018-PRODUCE/DGPCHDI</t>
  </si>
  <si>
    <t>CONCESIONARIA VIAL DEL SOL S.A.</t>
  </si>
  <si>
    <t>Otorgar a la empresa CONCESIONARIA VIAL DEL SOL S.A. autorización para efectuar investigación pesquera con extracción de muestras de especímenes hidrobiológicos, sin valor comercial y sin uso de embarcación pesquera.</t>
  </si>
  <si>
    <t>139-2018-PRODUCE/DPCHDI-mchacon</t>
  </si>
  <si>
    <t>1404-2018-PRODUCE/DGPCHDI</t>
  </si>
  <si>
    <t>Rectificar el error material contenido en los vistos, en el considerando 2 y en el artículo 1 de la RD. N° 1032-2018-PRODUCE/DGPCHDI referido a la matrícula de la embarcación pesquera SOBERANO YAHVEH.</t>
  </si>
  <si>
    <t>EEROR MATERIAL</t>
  </si>
  <si>
    <t>140-2018-PRODUCE/DPCHDI-mchacon</t>
  </si>
  <si>
    <t>1405-2018-PRODUCE/DGPCHDI</t>
  </si>
  <si>
    <t>Rectificar el error material contenido en los vistos, en el considerando 2, los numerales 4.1, 4.2 y 4.3 del considerando 4 y el artículo 1 de la RD. N° 738-2018-PRODUCE/DGPCHDI referido al nombre de la embarcación pesquera SIEMPRE ANTONY JAIR.</t>
  </si>
  <si>
    <t>067509-2018</t>
  </si>
  <si>
    <t>025-2018-PRODUCE/DECHDI-lperiche</t>
  </si>
  <si>
    <t>1406-2018-PRODUCE/DGPCHDI</t>
  </si>
  <si>
    <t>MARIA LAURA HUAMANCHUMO BERNAL, ROSA ISABEL HUAMANCHUMO DE MILLONES, MARGARITA HUAMANCHUMO BERNAL, MARTINA HUAMANCHUMO BERNAL, JULIO HUAMANCHUMO BERNAL, JUAN HUAMANCHUMO BERNAL y JOSE RICARDO HUAMANCHUMO BERNAL</t>
  </si>
  <si>
    <t>Declarar improcedente la solicitud de cambio de titular del permiso de pesca para operar la embarcación pesquera de menor escala CRUZ ISABEL de matrícula PL-19026-CM, presentada por los señores MARIA LAURA HUAMANCHUMO BERNAL, ROSA ISABEL HUAMANCHUMO DE MILLONES, MARGARITA HUAMANCHUMO BERNAL, MARTINA HUAMANCHUMO BERNAL, JULIO HUAMANCHUMO BERNAL, JUAN HUAMANCHUMO BERNAL y JOSE RICARDO HUAMANCHUMO BERNAL</t>
  </si>
  <si>
    <t>018726-2018</t>
  </si>
  <si>
    <t>187-2018-PRODUCE/DECHDI-csaenz</t>
  </si>
  <si>
    <t>024-2018-PRODUCE/DECHDI-dechdi_temp07</t>
  </si>
  <si>
    <t>1407-2018-PRODUCE/DGPCHDI</t>
  </si>
  <si>
    <t>COMERCIALIZACIÓN PRODUCTOS NACIONALES IMPORTADOS S.R.L.</t>
  </si>
  <si>
    <t>Otorgar a favor de la empresa COMERCIALIZACIÓN PRODUCTOS NACIONALES IMPORTADOS S.R.L., autorización para la importación de 1200 especies hidrobiológicas vivas, que se detallan en el anexo de la presente resolución directoral.</t>
  </si>
  <si>
    <t>025317-2018</t>
  </si>
  <si>
    <t>194-2018-PRODUCE/DECHDI-csaenz</t>
  </si>
  <si>
    <t>1408-2018-PRODUCE/DGPCHDI</t>
  </si>
  <si>
    <t>PROYECTO ESPECIAL DE INFRAESTRUCTURA DE TRANSPORTE NACIONAL - PROVIAS NACIONAL</t>
  </si>
  <si>
    <t>Otorgar al PROYECTO ESPECIAL DE INFRAESTRUCTURA DE TRANSPORTE NACIONAL - PROVIAS NACIONAL autorización para efectuar investigación pesquera con extracción de muestras de especímenes hidrobiológicos, sin valor comercial y sin uso de embarcación pesquera.</t>
  </si>
  <si>
    <t>014281-2018</t>
  </si>
  <si>
    <t>190-2018-PRODUCE/DECHDI-csaenz</t>
  </si>
  <si>
    <t>004-2018-PRODUCE/DECHDI-krobles</t>
  </si>
  <si>
    <t>1409-2018-PRODUCE/DGPCHDI</t>
  </si>
  <si>
    <t>045735-2018</t>
  </si>
  <si>
    <t>227-2018-PRODUCE/DECHDI-csaenz</t>
  </si>
  <si>
    <t>002-2018-PRODUCE/DECHDI-krobles</t>
  </si>
  <si>
    <t>1410-2018-PRODUCE/DGPCHDI</t>
  </si>
  <si>
    <t>PANORO APURIMAC S.A.</t>
  </si>
  <si>
    <t>Otorgar a la empresa PANORO APURIMAC S.A., autorización para efectuar investigación pesquera con extracción de muestras de especímenes hidrobiológicos, sin valor comercial y sin uso de embarcación pesquera.</t>
  </si>
  <si>
    <t>025313-2018</t>
  </si>
  <si>
    <t>231-2018-PRODUCE/DECHDI-csaenz</t>
  </si>
  <si>
    <t>006-2018-PRODUCE/DECHDI-krobles</t>
  </si>
  <si>
    <t>1411-2018-PRODUCE/DGPCHDI</t>
  </si>
  <si>
    <t>Otorgar al PROYECTO ESPECIAL DE INFRAESTRUCTURA DE TRANSPORTE NACIONAL - PROVIAS NACIONAL, autorización para efectuar investigación pesquera con extracción de muestras de especímenes hidrobiológicos, sin valor comercial y sin uso de embarcación pesquera.</t>
  </si>
  <si>
    <t>013886-2018</t>
  </si>
  <si>
    <t>152-2018-PRODUCE/DECHDI-csaenz</t>
  </si>
  <si>
    <t>010-2018-PRODUCE/DECHDI-krobles</t>
  </si>
  <si>
    <t>1412-2018-PRODUCE/DGPCHDI</t>
  </si>
  <si>
    <t>Ampliar por cincuenta y dos meses (52) meses adicionales a solicitud de la empresa COMPAÑIA MINERA KOLPA S.A., el cronograma de trabajo contenido en el Plan de Investigación.</t>
  </si>
  <si>
    <t>041258-2018</t>
  </si>
  <si>
    <t>223-2018-PRODUCE/DECHDI-csaenz
237-2018-PRODUCE/DECHDI-csaenz</t>
  </si>
  <si>
    <t>007-2018-PRODUCE/DECHDI-krobles</t>
  </si>
  <si>
    <t>1413-2018-PRODUCE/DGPCHDI</t>
  </si>
  <si>
    <t>COMPAÑIA MINERA MILPO S.A.A.</t>
  </si>
  <si>
    <t>Otorgar a la COMPAÑIA MINERA MILPO S,A,A,, autorización para efectuar investigación pesquera con extracción de muestras de especímenes hidrobiológicos, sin valor comercial y sin uso de embarcación pesquera.</t>
  </si>
  <si>
    <t>025981-2018</t>
  </si>
  <si>
    <t>228-2018-PRODUCE/DECHDI-csaenz</t>
  </si>
  <si>
    <t>005-2018-PRODUCE/DECHDI-krobles</t>
  </si>
  <si>
    <t>1414-2018-PRODUCE/DGPCHDI</t>
  </si>
  <si>
    <t>Otorgar a la empresa MINERA LAS BAMBAS S.A., autorización para efectuar investigación pesquera con extracción de muestras de especímenes hidrobiológicos, sin valor comercial y sin uso de embarcación pesquera.</t>
  </si>
  <si>
    <t>041251-2018</t>
  </si>
  <si>
    <t>214-2018-PRODUCE/DECHDI-csaenz</t>
  </si>
  <si>
    <t>008-2018-PRODUCE/DECHDI-krobles</t>
  </si>
  <si>
    <t>1415-2018-PRODUCE/DGPCHDI</t>
  </si>
  <si>
    <t>012707-2018</t>
  </si>
  <si>
    <t>173-2018-PRODUCE/DECHDI-csaenz</t>
  </si>
  <si>
    <t>001-2018-PRODUCE/DECHDI-krobles</t>
  </si>
  <si>
    <t>1416-2018-PRODUCE/DGPCHDI</t>
  </si>
  <si>
    <t>070049-2018</t>
  </si>
  <si>
    <t>238-2018-PRODUCE/DECHDI-csaenz</t>
  </si>
  <si>
    <t>009-2018-PRODUCE/DECHDI-krobles</t>
  </si>
  <si>
    <t>1417-2018-PRODUCE/DGPCHDI</t>
  </si>
  <si>
    <t>Otorgar a la COMPAÑIA MINERA ARES S.A.C., autorización para efectuar investigación pesquera con extracción de muestras de especímenes hidrobiológicos, sin valor comercial y sin uso de embarcación pesquera.</t>
  </si>
  <si>
    <t>052127-2018</t>
  </si>
  <si>
    <t>162-2018-PRODUCE/DECHDI-csaenz</t>
  </si>
  <si>
    <t>011-2018-PRODUCE/DECHDI-krobles</t>
  </si>
  <si>
    <t>1418-2018-PRODUCE/DGPCHDI</t>
  </si>
  <si>
    <t>OLYMPIC PERU INC. SUCURSAL DEL PERÚ</t>
  </si>
  <si>
    <t>Modificar el artículo 1 de la R.D. N° 350-2018-PRODUCE/DGPCHDI a solicitud de la empresa OLYMPIC PERU INC. SUCURSAL DEL PERÚ, en el extremo referido al plazo para efectuar investigación contenido en el plan de investigación.</t>
  </si>
  <si>
    <t>067827-2018</t>
  </si>
  <si>
    <t>063-2018-PRODUCE/DPCHDI-yquinonesc</t>
  </si>
  <si>
    <t>1419-2018-PRODUCE/DGPCHDI</t>
  </si>
  <si>
    <t>TRIARC S.A.</t>
  </si>
  <si>
    <t>Aceptar el desistimiento del procedimiento correspondiente a la solicitud de cambio de titular de licencia para operar la planta de procesamiento pesquero para la producción de harina de pescado de alto contenido proteínico, otorgada a la empresa TRIARC S.A.</t>
  </si>
  <si>
    <t>141-2018-PRODUCE/DPCHDI-mchacon</t>
  </si>
  <si>
    <t>1420-2018-PRODUCE/DGPCHDI</t>
  </si>
  <si>
    <t>Rectificar el error material contenido en los vistos, considerando 2 y el artículo 1 de la R.D. N° 1037-2018-PRODUCE/DGPCHDI, referido al nombre del armador socio PEDRO PABLO TUME FIESTAS.</t>
  </si>
  <si>
    <t>054582-2018</t>
  </si>
  <si>
    <t>234-2018-PRODUCE/DECHDI-csaenz</t>
  </si>
  <si>
    <t>026-2018-PRODUCE/DECHDI-lperiche</t>
  </si>
  <si>
    <t>1421-2018-PRODUCE/DGPCHDI</t>
  </si>
  <si>
    <t>Otorgar a la empresa MINERA YANACOCHA S.R.L., autorización para efectuar investigación pesquera con extracción de muestras de especímenes hidrobiológicos, sin valor comercial y sin uso de embarcación pesquera.</t>
  </si>
  <si>
    <t>209-2018-PRODUCE/DPCHDI-lcerna</t>
  </si>
  <si>
    <t>1422-2018-PRODUCE/DGPCHDI</t>
  </si>
  <si>
    <t>JUAN PABLO ÁLVAREZ SÁNCHEZ</t>
  </si>
  <si>
    <t>Rectificar el error material contenido en los vistos, considerando 2, numerales 4.1, 4.2, 4.3 del considerando 4 y el artículo 1 de la R.D. N° 921-2018-PRODUCE/DGPCHDI, referido al nombre de la embarcación pesquera JEHOVÁ EL PODEROSO GIGANTE II.</t>
  </si>
  <si>
    <t>208-2018-PRODUCE/DPCHDI-lcerna</t>
  </si>
  <si>
    <t>1423-2018-PRODUCE/DGPCHDI</t>
  </si>
  <si>
    <t>Rectificar el error material contenido en los vistos, considerando 2, numeral 4.4 del considerando 4 y artículo 1 de la R.D. N° 736-2018-PRODUCE/DGPCHDI, referido al nombre del armador socio GENARO PANTA FIESTAS.</t>
  </si>
  <si>
    <t>046550-2018</t>
  </si>
  <si>
    <t>243-2018-PRODUCE/DECHDI-csaenz</t>
  </si>
  <si>
    <t>018-2018-PRODUCE/DECHDI-lperiche</t>
  </si>
  <si>
    <t>1424-2018-PRODUCE/DGPCHDI</t>
  </si>
  <si>
    <t>CONTONGAPERÚ S.A.C.</t>
  </si>
  <si>
    <t>Otorgar a la empresa CONTONGAPERÚ S.A.C., autorización para efectuar investigación pesquera con extracción de muestras de especímenes hidrobiológicos, sin valor comercial y sin uso de embarcación pesquera.</t>
  </si>
  <si>
    <t>041241-2018</t>
  </si>
  <si>
    <t>240-2018-PRODUCE/DECHDI-csaenz</t>
  </si>
  <si>
    <t>020-2018-PRODUCE/DECHDI-lperiche</t>
  </si>
  <si>
    <t>1425-2018-PRODUCE/DGPCHDI</t>
  </si>
  <si>
    <t>Otorgar a la empresa COMPAÑIA MINERA MILPO S.A.A., autorización para efectuar investigación pesquera con extracción de muestras de especímenes hidrobiológicos, sin valor comercial y sin uso de embarcación pesquera.</t>
  </si>
  <si>
    <t>067694-2018</t>
  </si>
  <si>
    <t>087-2018-PRODUCE/DECHDI-dechdi_temp06</t>
  </si>
  <si>
    <t>1426-2018-PRODUCE/DGPCHDI</t>
  </si>
  <si>
    <t>Aprobar a favor de la empresa PESQUERA DON AMERICO S.A.C., cambio de titular del permiso de pesca para operar la embarcación pesquera DOÑA LICHA de matrícula CO-21429-PM y 364.84 m3 de capacidad de bodega, para la extracción del recurso Anchoveta con destino al consumo humano indirecto.</t>
  </si>
  <si>
    <t>051415-2018</t>
  </si>
  <si>
    <t>239-2018-PRODUCE/DECHDI-csaenz</t>
  </si>
  <si>
    <t>023-2018-PRODUCE/DECHDI-lperiche</t>
  </si>
  <si>
    <t>1427-2018-PRODUCE/DGPCHDI</t>
  </si>
  <si>
    <t>016482-2018</t>
  </si>
  <si>
    <t>212-2018-PRODUCE/DECHDI-csaenz</t>
  </si>
  <si>
    <t>017-2018-PRODUCE/DECHDI-lperiche</t>
  </si>
  <si>
    <t>1428-2018-PRODUCE/DGPCHDI</t>
  </si>
  <si>
    <t>KALLPA GENERACION S.A.</t>
  </si>
  <si>
    <t>Otorgar a la empresa KALLPA GENERACION S.A., autorización para efectuar investigación pesquera con extracción de muestras de especímenes hidrobiológicos, sin valor comercial y sin uso de embarcación pesquera.</t>
  </si>
  <si>
    <t>057237-2018</t>
  </si>
  <si>
    <t>268-2018-PRODUCE/DECHDI-knunezv</t>
  </si>
  <si>
    <t>1429-2018-PRODUCE/DGPCHDI</t>
  </si>
  <si>
    <t>Declarar improcedente la solicitud de cambio de titularidad del permiso de pesca para operar la embarcación "VICTORIA ELENA" de matrícula CO-29473-BM y 16.50 m3 de capacidad de bodega para la extracción del recurso Anchoveta y demás recursos hidrobiológicos con destino al consumo humano directo.</t>
  </si>
  <si>
    <t>064514-2018</t>
  </si>
  <si>
    <t>106-2018-PRODUCE/DECHDI-dechdi_temp05
124-2018-PRODUCE/DECHDI-dechdi_temp05</t>
  </si>
  <si>
    <t>1430-2018-PRODUCE/DGPCHDI</t>
  </si>
  <si>
    <t>Aprobar a favor de la empresa PESQUERA MARMAR S.A.C., el cambio de titular del permiso de pesca para operar la embarcación pesquera LIBERTAD DEL PERÚ de matrícula PL-4848-CM y 35.00 m3 de capacidad de bodega.</t>
  </si>
  <si>
    <t>070287-2018</t>
  </si>
  <si>
    <t>020-2018-PRODUCE/DPCHDI-rparedes</t>
  </si>
  <si>
    <t>064-2018-PRODUCE/DPCHDI-yquinonesc</t>
  </si>
  <si>
    <t>1431-2018-PRODUCE/DGPCHDI</t>
  </si>
  <si>
    <t>LANGOSTINOS FRESCOS CONGELADOS DEL PERÚ S.A.C.</t>
  </si>
  <si>
    <t>Otorgar a la empresa LANGOSTINOS FRESCOS CONGELADOS DEL PERÚ S.A.C. - LANFRESCO DEL PERÚ S.A.C., licencia de operación para operar la planta de procesamiento pesquero para la producción de congelado con una capacidad instalada de 26.64 t/día.</t>
  </si>
  <si>
    <t>069874-2018</t>
  </si>
  <si>
    <t>116-2018-PRODUCE/DECHDI-dechdi_temp05</t>
  </si>
  <si>
    <t>1432-2018-PRODUCE/DGPCHDI</t>
  </si>
  <si>
    <t>FELIPE RUMICHE PANTA, CONCEPCIÓN PANTA DE RUMICHE, FRANCISCO RUMICHE PANTA, MAXIMA PANTA DE RUMICHE, GERARDO PANTA AMAYA, MARIA JOSEFA RUMICHE VALENCIA, MARIA CRISITNA RUMICHE PANTA y RAFAEL PANTA AMAYA</t>
  </si>
  <si>
    <t>Aprobar a los señores FELIPE RUMICHE PANTA, CONCEPCIÓN PANTA DE RUMICHE, FRANCISCO RUMICHE PANTA, MAXIMA PANTA DE RUMICHE, GERARDO PANTA AMAYA, MARIA JOSEFA RUMICHE VALENCIA, MARIA CRISITNA RUMICHE PANTA y RAFAEL PANTA AMAYA, el cambio de titular del permiso de pesca para operar la embarcación pesquera VIRGEN DEL CARMEN II de matrícula PT-3461-CM y 33.37 m3 de capacidad de bodega, para le extracción de los recursos Anchoveta con destino al CHD y CHI y Sardina con destino al CHD.</t>
  </si>
  <si>
    <t>043351-2018</t>
  </si>
  <si>
    <t>025-2018-PRODUCE/DECHDI-pencinas</t>
  </si>
  <si>
    <t>029-2018-PRODUCE/DECHDI-lperiche</t>
  </si>
  <si>
    <t>1433-2018-PRODUCE/DGPCHDI</t>
  </si>
  <si>
    <t>COMPAÑIA MINERA ARGENTUM S.A.</t>
  </si>
  <si>
    <t>078931-2018</t>
  </si>
  <si>
    <t>266-2018-PRODUCE/DECHDI-knunezv</t>
  </si>
  <si>
    <t>1434-2018-PRODUCE/DGPCHDI</t>
  </si>
  <si>
    <t>Dejar sin efecto el artículo 2 de la RD. N° 278-2017-PRODUCE/DGPCHDI que dispuso determinado condicionamiento a la vigencia del permiso de pesca otorgado en el artículo 1 de dicha resolución a favor del señor ALBERTO JOAQUIN PAYCO para operar la EP JOHANNA (CO-5653-CM) de 32.00 m3 de capacidad de bodega.</t>
  </si>
  <si>
    <t>R.D. N° 452-2017-PRODUCE/DGPCHDI</t>
  </si>
  <si>
    <t>267-2018-PRODUCE/DECHDI-knunezv</t>
  </si>
  <si>
    <t>1435-2018-PRODUCE/DGPCHDI</t>
  </si>
  <si>
    <t>Dejar sin efecto de oficio el artículo 3 de la RD. N° 452-2017-PRODUCE/DGPCHDI que dispuso determinado condicionamiento a la vigencia del permiso de pesca otorgado en el artículo 1 de dicha resolución a favor de la señora MARIA INOCENTA SANTAMARIA SANTISTEBAN para operar la EP VIVIANA (PL-22725-CM) de 29.51 m3 de capacidad de bodega.</t>
  </si>
  <si>
    <t>123827-2017</t>
  </si>
  <si>
    <t>272-2018-PRODUCE/DECHDI-knunezv</t>
  </si>
  <si>
    <t>1436-2018-PRODUCE/DGPCHDI</t>
  </si>
  <si>
    <t>PEDRO OSCAR RENEE GRAU URBANO</t>
  </si>
  <si>
    <t>Declarar IMPROCEDENTE la solicitud de otorgamiento de permiso de pesca de menor escala para operar la embarcación pesquera DON ENRIQUE de matrícula HO-22622-BM para la extracción del recurso Anchoveta para CHD, en el marco del DS. N° 005-2017-PRODUCE y modificatorias.</t>
  </si>
  <si>
    <t>182109-2017</t>
  </si>
  <si>
    <t>271-2018-PRODUCE/DECHDI-knunezv</t>
  </si>
  <si>
    <t>1437-2018-PRODUCE/DGPCHDI</t>
  </si>
  <si>
    <t>Dejar sin efecto el artículo 3 de la RD. N° 588-2017-PRODUCE/DGPCHDI que dispuso determinado condicionamiento a la vigencia del permiso de pesca a que se refiere el artículo 1 de dicha resolución directoral otorgado a favor del señor FRANK MILUTIN PUENTE DJUROVICH para operar la EP SIEMPRE CON DIOS (PL-21705-CM) de 32.15 m3 de capacidad de bodega.</t>
  </si>
  <si>
    <t>078930-2018</t>
  </si>
  <si>
    <t>265-2018-PRODUCE/DECHDI-knunezv</t>
  </si>
  <si>
    <t>1438-2018-PRODUCE/DGPCHDI</t>
  </si>
  <si>
    <t>Dejar sin efecto el artículo 2 de la RD. N° 304-2017-PRODUCE/DGPCHDI que dispuso determinado condicionamiento a la vigencia del permiso de pesca otorgado en el artículo 1 de dicha resolución directoral a favor del señor ALBERTO JOAQUIN PAYCO para operar la EP DON EMILIANO (CO-5874-CM) de 32.00 m3 de capacidad de bodega.</t>
  </si>
  <si>
    <t>R.D. N° 577-2017-PRODUCE/DGPCHDI</t>
  </si>
  <si>
    <t>269-2018-PRODUCE/DECHDI-knunezv</t>
  </si>
  <si>
    <t>1439-2018-PRODUCE/DGPCHDI</t>
  </si>
  <si>
    <t>Dejar sin efecto el artículo 4 de la RD. N° 577-2017-PRODUCE/DGPCHDI que dispuso determinado condicionamiento a la vigencia del permiso de pesca otorgado en el artículo 1 de dicha resolución a favor del señor PEDRO GUMERCINDO BLANCO RAMIREZ para operar la EP MARLINE (CO-22002-CM) de 31.06 m3 de capacidad de bodega.</t>
  </si>
  <si>
    <t>R.D. N° 247-2017-PRODUCE/DGPCHDI</t>
  </si>
  <si>
    <t>270-2018-PRODUCE/DECHDI-knunezv</t>
  </si>
  <si>
    <t>1440-2018-PRODUCE/DGPCHDI</t>
  </si>
  <si>
    <t>LUIS ROGER LORO MARTINEZ y VICENTE LORO LORO</t>
  </si>
  <si>
    <t>Dejar sin efecto de oficio el artículo 3 de la RD. N° 247-2017-PRODUCE/DGPCHDI que dispuso determinado condicionamiento a la vigencia del permiso de pesca otorgado en el artículo 1 de dicha resolución a favor de los señores LUIS ROGER LORO MARTINEZ y VICENTE LORO LORO para operar la EP LUIS VICENTE (CE-23436-CM) de 22.13 m3 de capacidad de bodega.</t>
  </si>
  <si>
    <t>017498-2018</t>
  </si>
  <si>
    <t>021-2018-PRODUCE/DECHDI-lperiche</t>
  </si>
  <si>
    <t>1441-2018-PRODUCE/DGPCHDI</t>
  </si>
  <si>
    <t>CAPITAL PROPERTY INTERNATIONAL INC.</t>
  </si>
  <si>
    <t>RECURSO DE RECONSIDERACIÓN: DESISTIMIENTO DEL PERMISO DE PESCA</t>
  </si>
  <si>
    <t>Estimar el recurso de reconsideración presentado por la empresa CAPITAL PROPERTY INTERNATIONAL INC. contra la RD. N° 140-2018-PRODUCE/DGPCHDI y aceptar el desistimiento del procedimiento correspondiente a la solicitud de permiso de pesca para operar la embarcación pesquera de bandera pañamena denominada DIVA MARIA de matrícula 31349-06-C.</t>
  </si>
  <si>
    <t>051376-2018</t>
  </si>
  <si>
    <t>026-2018-PRODUCE/DECHDI-schuquilin</t>
  </si>
  <si>
    <t>084-2018-PRODUCE/DECHDI-dechdi_temp06</t>
  </si>
  <si>
    <t>1442-2018-PRODUCE/DGPCHDI</t>
  </si>
  <si>
    <t>PERCY WILLY LLENQUE CURO, ITALO JAVIER LLENQUE CURO, CARMEN FANNY PAIRAZAMAN ZUILOETA y CECILIA PATRICIA FIESTAS CURO DE LLENQUE</t>
  </si>
  <si>
    <t>Otorgar a favor de los señores PERCY WILLY LLENQUE CURO, ITALO JAVIER LLENQUE CURO, CARMEN FANNY PAIRAZAMAN ZUILOETA y CECILIA PATRICIA FIESTAS CURO DE LLENQUE autorización de incremento de flota para utilizar el saldo de capacidad de bodega reconocida por RD. N° 512-2018-PRODUCE/DGPCHDI de la embarcación pesquera MI BLANQUITA con matrícula PL-18759-CM, ascendente a 2.00 m3.</t>
  </si>
  <si>
    <t>070159-2018</t>
  </si>
  <si>
    <t>117-2018-PRODUCE/DECHDI-dechdi_temp05</t>
  </si>
  <si>
    <t>1443-2018-PRODUCE/DGPCHDI</t>
  </si>
  <si>
    <t>LILIANA VERA VERA</t>
  </si>
  <si>
    <t>Declarar IMPROCEDENTE la solicitud de cambio de titular del permiso de pesca para operar la embarcación pesquera DON ALBERTO de matrícula PT-21084-PM, presentado por LILIANA VERA VERA.</t>
  </si>
  <si>
    <t>072632-2018</t>
  </si>
  <si>
    <t>113-2018-PRODUCE/DECHDI-dechdi_temp05
120-2018-PRODUCE/DECHDI-dechdi_temp05</t>
  </si>
  <si>
    <t>1444-2018-PRODUCE/DGPCHDI</t>
  </si>
  <si>
    <t>Dejar sin efecto el artículo 11 de la RD. N° 531-2018-PRODUCE/DGPCHDI que dispuso determinado condicionamiento a la vigencia de la ampliación del permiso de pesca otorgado en el artículo 2 de dicha resolución directoral a favor de PESQUERA DIAMANTE S.A. para operar la embarcación pesquera DON JUAN de matrícula CE-15791-PM.</t>
  </si>
  <si>
    <t>074742-2018</t>
  </si>
  <si>
    <t>092-2018-PRODUCE/DECHDI-dechdi_temp06</t>
  </si>
  <si>
    <t>1445-2018-PRODUCE/DGPCHDI</t>
  </si>
  <si>
    <t>Aprobar a favor de AUROMAR S.A.C. el cambio de titular del permiso de pesca para operar la embarcación pesquera AURORA MARGARITA 2 de matrícula TA-3854-CM, para extraer anchoveta para CHI. Aprobar el cambio de titular del PMCE otorgado.</t>
  </si>
  <si>
    <t>056560-2018</t>
  </si>
  <si>
    <t>023-2018-PRODUCE/DECHDI-pencinas</t>
  </si>
  <si>
    <t>093-2018-PRODUCE/DECHDI-dechdi_temp06</t>
  </si>
  <si>
    <t>1446-2018-PRODUCE/DGPCHDI</t>
  </si>
  <si>
    <t>Otorgar a COMERCIALIZADORA PESQUERA S&amp;M S.A.C. autorización de incremento de flota para ampliar la capacidad de bodega de la embarcación pesquera MILAGROSA CRUZ DE CHALPON de matrícula PL-2257-CM de 49.40 m3 a 82.96 m3, vía sustitución de la embarcación pesquera JOSE ROSARIO de matrícula PL-13070-CM, para extraer anchoveta para CHI. Aceptar la renuncia respecto a los recursos anchoveta y sardina para CHD.</t>
  </si>
  <si>
    <t>072715-2018</t>
  </si>
  <si>
    <t>119-2018-PRODUCE/DECHDI-dechdi_temp05</t>
  </si>
  <si>
    <t>1447-2018-PRODUCE/DGPCHDI</t>
  </si>
  <si>
    <t>CORPORACION NUNTON S.A.C.</t>
  </si>
  <si>
    <t>Aprobar a favor de CORPORACION NUNTON S.A.C. el cambio de titular del permiso de pesca para operar la embarcación pesquera VIRGEN DE CHAPI con matrícula PL-22068-CM, para la extracción de anchoveta para CHI. Aprobar el cambio de titular del PMCE.</t>
  </si>
  <si>
    <t>072712-2018</t>
  </si>
  <si>
    <t>091-2018-PRODUCE/DECHDI-dechdi_temp06</t>
  </si>
  <si>
    <t>1448-2018-PRODUCE/DGPCHDI</t>
  </si>
  <si>
    <t>Aprobar a favor de CORPORACION NUNTON S.A.C. el cambio de titular del permiso de pesca para operar la embarcación pesquera MI FELICITA 3 con matrícula CO-23142-CM, para la extracción de anchoveta y sardina para CHD y CHI. Aprobar el cambio de titular del PMCE.</t>
  </si>
  <si>
    <t>041240-2018</t>
  </si>
  <si>
    <t>245-2018-PRODUCE/DECHDI-csaenz</t>
  </si>
  <si>
    <t>037-2018-PRODUCE/DECHDI-dechdi_temp07</t>
  </si>
  <si>
    <t>1449-2018-PRODUCE/DGPCHDI</t>
  </si>
  <si>
    <t>TRANSMISORA ELECTRICA DEL SUR 4 S.A.C.</t>
  </si>
  <si>
    <t>Otorgar a TRANSMISORA ELECTRICA DEL SUR 4 S.A.C.. autorización para efectuar investigación pesquera con extracción de muestras de especímenes hidrobiológicos, sin valor comercial y sin uso de embarcación pesquera.</t>
  </si>
  <si>
    <t>044471-2018</t>
  </si>
  <si>
    <t>229-2018-PRODUCE/DECHDI-csaenz</t>
  </si>
  <si>
    <t>036-2018-PRODUCE/DECHDI-dechdi_temp07</t>
  </si>
  <si>
    <t>1450-2018-PRODUCE/DGPCHDI</t>
  </si>
  <si>
    <t xml:space="preserve">CONSORCIO TRANSMANTARO S.A. </t>
  </si>
  <si>
    <t>Otorgar a CONSORCIO TRANSMANTARO S.A. autorización para efectuar investigación pesquera con extracción de muestras de especímenes hidrobiológicos, sin valor comercial y sin uso de embarcación pesquera.</t>
  </si>
  <si>
    <t>070473-2018</t>
  </si>
  <si>
    <t>027-2018-PRODUCE/DECHDI-lperiche</t>
  </si>
  <si>
    <t>1451-2018-PRODUCE/DGPCHDI</t>
  </si>
  <si>
    <t>Declarar IMPROCEDENTE la solicitud de cambio de titular del permiso de pesca para operar la embarcación DON JORGE II de matrícula PT-3358-CM, presentada por PESQUERA ISLAS CIES S.A.C.</t>
  </si>
  <si>
    <t>076925-2018</t>
  </si>
  <si>
    <t>143-2018-PRODUCE/DPCHDI-mchacon</t>
  </si>
  <si>
    <t>1452-2018-PRODUCE/DGPCHDI</t>
  </si>
  <si>
    <t>SANTOS OSWALDO PURIZACA TEMOCHE</t>
  </si>
  <si>
    <t>RENUNCIA
COOPERATIVA PESQUERA JEHOVÁ REY DE REYES LA ISLILLA PAITA</t>
  </si>
  <si>
    <t>Aceptar la renuncia presentada por SANTOS OSWALDO PURIZACA TEMOCHE, remitida por la Cooperativa Pesquera JEHOVA REY DE REYES LA ISLILLA PAITA, respecto al permiso de pesca para operar la embarcación pesquera AMOR DE DIOS de matrícula PT-50398-BM.</t>
  </si>
  <si>
    <t>142-2018-PRODUCE/DPCHDI-mchacon</t>
  </si>
  <si>
    <t>1453-2018-PRODUCE/DGPCHDI</t>
  </si>
  <si>
    <t>MARCOS SANCHEZ PUESCAS</t>
  </si>
  <si>
    <t>Aceptar la renuncia presentada por MARCOS SANCHEZ PUESCAS, remitida por la Cooperativa Pesquera Jehova Reyes la Islilla Paita, respecto al permiso de pesca para operar la embarcación pesquera DON JORGE II de matrícula PT-3358-BM</t>
  </si>
  <si>
    <t>074436-2018</t>
  </si>
  <si>
    <t>022-2018-PRODUCE/DPCHDI-zquispe</t>
  </si>
  <si>
    <t>065-2018-PRODUCE/DPCHDI-yquinonesc</t>
  </si>
  <si>
    <t>1454-2018-PRODUCE/DGPCHDI</t>
  </si>
  <si>
    <t>Aprobar a favor de SEAFROST S.A.C. el cambio de titular de las licencias para operar las plantas de procesamiento pesquero para la producción de congelado, enlatado y harina de pescado de alto contenido proteínico, otorgada a CONSERVERA DE LAS AMÉRICAS S.A., con capacidades instaladas de 82 t/día, 26905 cajas/turno y 10 t/h de procesamiento, ubicadas en Av. Los Pescadores N° 1230 Paita-Piura.</t>
  </si>
  <si>
    <t>073917-2018</t>
  </si>
  <si>
    <t>233-2018-PRODUCE/DECHDI-csaenz</t>
  </si>
  <si>
    <t>1455-2018-PRODUCE/DGPCHDI</t>
  </si>
  <si>
    <t>COMPAÑIA MINERA ATACOCHA S.A.A.</t>
  </si>
  <si>
    <t>Ampliar por 12 meses adicionales, a solicitud de COMPAÑIA MINERA ATACOCHA S.A.A. el cronograma de trabajo contenido en el Plan de Investigación denominado : "Evaluación de Comunidades Hidrobiológicas para la Modificación del Estudio de Impacto Ambiental Sinaycocha Integrando la UM Santa Rosa II .</t>
  </si>
  <si>
    <t>084656-2018</t>
  </si>
  <si>
    <t>011-2018-PRODUCE/DECHDI-lvr</t>
  </si>
  <si>
    <t>095-2018-PRODUCE/DECHDI-dechdi_temp06</t>
  </si>
  <si>
    <t>1456-2018-PRODUCE/DGPCHDI</t>
  </si>
  <si>
    <t>MODIFICAR PERMISO DE PESCA POR CAMBIO DE NOMBRE DE LA EMBARCACIÓN</t>
  </si>
  <si>
    <t>Declarar que la solicitud de modificación de permiso de pesca por cambio de nombre de la embarcación pesquera MI HUBERDINO 3 de matrícula CE-11169-CM y 72.97 m3, presentada por NAHIARA ESMERALDA S.A.C., ha sido aprobada automáticamente a la fecha de presentación. En consecuencia se ha modificado el nombre de la embarcación MI HUBERDINO 3 a SILVIA ESMERALDA</t>
  </si>
  <si>
    <t>146-2018-PRODUCE/DPCHDI-mchacon</t>
  </si>
  <si>
    <t>1457-2018-PRODUCE/DGPCHDI</t>
  </si>
  <si>
    <t>WILFREDO ALVAREZ PURIZACA</t>
  </si>
  <si>
    <t>Declarar IMPROCEDENTE la petición de permiso de pesca formulada por COOPERATIVA PESQUERA JEHOVA REY DE REYES LA ISLILLA PAITA a favor de WILFREDO ALVAREZ PURIZACA para operar la embarcación pesquera CRISTO EL BUEN SAMARITANO 2 de matrícula PT-33804-BM.</t>
  </si>
  <si>
    <t>145-2018-PRODUCE/DPCHDI-mchacon</t>
  </si>
  <si>
    <t>1458-2018-PRODUCE/DGPCHDI</t>
  </si>
  <si>
    <t>Declarar IMPROCEDENTE la petición de permiso de pesca formulada por COOPERATIVA PESQUERA JEHOVA REY DE REYES LA ISLILLA PAITA a favor de WILFREDO ALVAREZ PURIZACA para operar la embarcación pesquera CRISTO EL BUEN SAMARITANO 1 de matrícula PT-33806-BM.</t>
  </si>
  <si>
    <t>220-2018-PRODUCE/DPCHDI-lcerna</t>
  </si>
  <si>
    <t>1459-2018-PRODUCE/DGPCHDI</t>
  </si>
  <si>
    <t>ROSA MELVA VARGAS NIZAMA</t>
  </si>
  <si>
    <t>PERMISO DE PESCA
COOPERATIVA PESQUERA JEHOVA REY DE REYES LA ISLILLA PAITA</t>
  </si>
  <si>
    <t>Otorgar permiso de pesca ROSA MELVA VARGAS NIZAMA, en calidad de armadora socia de la COOPERATIVA PESQUERA JEHOVA REY DE REYES LA ISLILLA PAITA, para oerar la embarcación pesquera JEHOVA M KADESH de matrícula PT-45508-CM y 10 m3 de capacidad de bodega.</t>
  </si>
  <si>
    <t>R.M. N° 392-2018-PRODUCE</t>
  </si>
  <si>
    <t>176-2018-PRODUCE/DPCHDI-rhuertas</t>
  </si>
  <si>
    <t>1460-2018-PRODUCE/DGPCHDI</t>
  </si>
  <si>
    <t>PUBLICAR EN EL PORTAL RELACIÓN DE EMBARCACIONES QUE PARTICIPARÁN DE LA OPERACIÓN MERLUZA XXVII</t>
  </si>
  <si>
    <t>Disponer la publicación en el Portal Web del Ministerio de la Producción de la siguiente relación de embarcaciones pesqueras que participarán en la actividad de investigación pesquera denominada "Operación Merluza XXVII", autorizada con Resolución Ministerial Nº 392-2018-PRODUCE.</t>
  </si>
  <si>
    <t>073619-2018</t>
  </si>
  <si>
    <t>085-2018-PRODUCE/DECHDI-jdelatorre</t>
  </si>
  <si>
    <t>1461-2018-PRODUCE/DGPCHDI</t>
  </si>
  <si>
    <t>Dejar sin efecto el artículo 2 de la RD. N° 132-2018-PRODUCE/DGPCHDI, que puso determinado condicionamiento a la vigencia del permiso de pesca a que se refiere el artículo 1 de dicha RD. a favor de AMERICA GLOBAL S.A.C., para operar la embarcación pesquera ALONDRA de matrícula HO-23545-CM</t>
  </si>
  <si>
    <t>076134-2018</t>
  </si>
  <si>
    <t>016-2018-PRODUCE/DPCHDI-iechevarria</t>
  </si>
  <si>
    <t>067-2018-PRODUCE/DPCHDI-yquinonesc</t>
  </si>
  <si>
    <t>1462-2018-PRODUCE/DGPCHDI</t>
  </si>
  <si>
    <t>YDRO PAITA EXPORT E.I.R.L.</t>
  </si>
  <si>
    <t>Declarar IMPROCEDENTE, la solicitud presentada por la empresa YDRO PAITA EXPORT E.I.R.L., de autorización para la instalación de las plantas de procesamiento pesquero para la producción de curado y harina residual, como actividad accesoria de su actividad principal, con capacidades proyectadas de 2000 t/mes y 3.68 t/h, ubicada en Paita-Piura.</t>
  </si>
  <si>
    <t>080539-2018</t>
  </si>
  <si>
    <t>047-2018-PRODUCE/DECHDI-amaya</t>
  </si>
  <si>
    <t>097-2018-PRODUCE/DECHDI-dechdi_temp06</t>
  </si>
  <si>
    <t>1463-2018-PRODUCE/DGPCHDI</t>
  </si>
  <si>
    <t>Disponer la actualización de datos de la embarcación pesquera AURORA MARGARITA 2, únicamente en el extremo referido a la matrícula de TA-3854-CM a TA-3854-PM.</t>
  </si>
  <si>
    <t>066300-2018</t>
  </si>
  <si>
    <t>093-2018-PRODUCE/DECHDI-cgonzalez</t>
  </si>
  <si>
    <t>1464-2018-PRODUCE/DGPCHDI</t>
  </si>
  <si>
    <t>ACEPTAR DESISTIMIENTO DE RECURSO DE RECONSIDERACION</t>
  </si>
  <si>
    <t>Aceptar el desistimiento del recurso de reconsideración interpuesto contra la RD. N° 632-2018-PRODUCE/DGPCHDI presentado por NAVIERA TUNAMAR S.A.C.</t>
  </si>
  <si>
    <t>078271-2018</t>
  </si>
  <si>
    <t>1465-2018-PRODUCE/DGPCHDI</t>
  </si>
  <si>
    <t>Otorgar a NAVIERA TUNAMAR S.A.C. permiso de pesca para operar la embarcación pesquera de mayor escala MARINERO FELIZ de matrícula CO-58574-PM, para la extracción de Atún y especies afines con destino al CHD.</t>
  </si>
  <si>
    <t>050859-2018</t>
  </si>
  <si>
    <t>232-2018-PRODUCE/DECHDI-csaenz</t>
  </si>
  <si>
    <t>038-2018-PRODUCE/DECHDI-lperiche</t>
  </si>
  <si>
    <t>1466-2018-PRODUCE/DGPCHDI</t>
  </si>
  <si>
    <t>Otorgar a PROYECTO ESPECIAL DE INFRAESTRUCTURA DE TRANSPORTE NACIONAL - PROVIAS NACIONAL, autorización para efectuar investigación pesquera con extracción de muestras de especímenes hidrobiológicos, sin valor comercial y sin uso de embarcación</t>
  </si>
  <si>
    <t>039896-2018</t>
  </si>
  <si>
    <t>217-2018-PRODUCE/DECHDI-csaenz</t>
  </si>
  <si>
    <t>033-2018-PRODUCE/DECHDI-lperiche</t>
  </si>
  <si>
    <t>1467-2018-PRODUCE/DGPCHDI</t>
  </si>
  <si>
    <t>COMPAÑIA MINERA ANTAMINA S.A.</t>
  </si>
  <si>
    <t>Otorgar a COMPAÑIA MINERA ANTAMINA S.A., autorización para efectuar investigación pesquera con extracción de muestras de especímenes hidrobiológicos, sin valor comercial y con uso de la embarcación de bandera nacional PUERTO GRANDE II de matrícula SE-25758-BM</t>
  </si>
  <si>
    <t>041627-2018</t>
  </si>
  <si>
    <t>254-2018-PRODUCE/DECHDI-csaenz</t>
  </si>
  <si>
    <t>039-2018-PRODUCE/DECHDI-lperiche</t>
  </si>
  <si>
    <t>1468-2018-PRODUCE/DGPCHDI</t>
  </si>
  <si>
    <t>MINERA AURIFERA RETAMAS S.A.</t>
  </si>
  <si>
    <t>Otorgar a MINERA AURIFERA RETAMAS S.A., autorización para efectuar investigación pesquera con extracción de muestras de especímenes hidrobiológicos, sin valor comercial y sin uso de embarcación pesquera</t>
  </si>
  <si>
    <t>080044-2018</t>
  </si>
  <si>
    <t>085-2018-PRODUCE/DECHDI-mmejia</t>
  </si>
  <si>
    <t>098-2018-PRODUCE/DECHDI-cgonzalez</t>
  </si>
  <si>
    <t>1469-2018-PRODUCE/DGPCHDI</t>
  </si>
  <si>
    <t>Otorgar a XUK S.A., permiso de pesca para operar la embarcacion pesquera de cerco de bandera ecuatoriana denominada CARMEN D en la extracción del recurso Atún con destino al consumo humano directo</t>
  </si>
  <si>
    <t>077526-2018</t>
  </si>
  <si>
    <t>084-2018-PRODUCE/DECHDI-mmejia</t>
  </si>
  <si>
    <t>097-2018-PRODUCE/DECHDI-cgonzalez</t>
  </si>
  <si>
    <t>1470-2018-PRODUCE/DGPCHDI</t>
  </si>
  <si>
    <t>Otorgar a PESQUERA JADRAN S.A., permiso de pesca para operar la embarcación pesquera de cerco de bandera ecuatoriana denominada MEDJUGORJE en la extracción del recurso Atún con destino al consumo humano directo</t>
  </si>
  <si>
    <t>077530-2018</t>
  </si>
  <si>
    <t>087-2018-PRODUCE/DECHDI-mmejia</t>
  </si>
  <si>
    <t>099-2018-PRODUCE/DECHDI-cgonzalez</t>
  </si>
  <si>
    <t>1471-2018-PRODUCE/DGPCHDI</t>
  </si>
  <si>
    <t>Otorgar a CAPITAL PROPERTY INTERNATIONAL INC, permiso de pesca para operar la embarcación pesquera de cerco de bandera panameña denominada DIVA MARIA en la extracción del recurso Atún con destino al consumo humano directo</t>
  </si>
  <si>
    <t>094459-2016</t>
  </si>
  <si>
    <t>091-2018-PRODUCE/DECHDI-cgonzalez</t>
  </si>
  <si>
    <t>1472-2018-PRODUCE/DGPCHDI</t>
  </si>
  <si>
    <t>RIGOBERTO PALMA BERNAL y ZORAIDA LEYTON CHANAME</t>
  </si>
  <si>
    <t>Aprobar a favor de RIGOBERTO PALMA BERNAL y ZORAIDA LEYTON CHANAME , el cambio de titular del permiso de pesca para operar la embarcación de menor escala ARYANNA de matrícula CO-12556-CM, para la extracción de recursos hidrobiológicos con destino al consumo humano directo, con excepción de bacalao de profundidad.</t>
  </si>
  <si>
    <t>074653-2018</t>
  </si>
  <si>
    <t>086-2018-PRODUCE/DECHDI-jdelatorre</t>
  </si>
  <si>
    <t>1473-2018-PRODUCE/DGPCHDI</t>
  </si>
  <si>
    <t>AUROMAR S.A.C</t>
  </si>
  <si>
    <t>Aprobar a favor de AUROMAR S.A.C. el cambio de titular del permiso de pesca de la embarcación pesquera SAN JUAN BAUTISTA 3 con matrícula PL-17597-CM, para extraer anchoveta para CHI y CHD y sardina para CHD. Aprobar el cambio de titular del PMCE y LMCE.</t>
  </si>
  <si>
    <t>081036-2018</t>
  </si>
  <si>
    <t>273-2018-PRODUCE/DECHDI-knunezv</t>
  </si>
  <si>
    <t>1474-2018-PRODUCE/DGPCHDI</t>
  </si>
  <si>
    <t>JAIME TEOFILO CASAS REBATTA</t>
  </si>
  <si>
    <t>Adecuar el permiso de pesca otorgado por el Gobierno Regional de Ica para operar la embarcación pesquera GEORGINA THATIANA de matrícula PS-021948-BM. En consecuencia otorgar a favor de JAIME TEOFILO CASAS REBATTA permiso de pesca de menor escala para operar la citada embarcación.</t>
  </si>
  <si>
    <t>083335-2018</t>
  </si>
  <si>
    <t>012-2018-PRODUCE/DECHDI-lvr</t>
  </si>
  <si>
    <t>125-2018-PRODUCE/DECHDI-dechdi_temp05</t>
  </si>
  <si>
    <t>1475-2018-PRODUCE/DGPCHDI</t>
  </si>
  <si>
    <t>JUAN ALBERTO CHIRINOS BERNAL y JULIA ADELAIDA OBREGON GUTIERREZ DE CHIRINOS</t>
  </si>
  <si>
    <t>Aprobar a favor de JUAN ALBERTO CHIRINOS BERNAL y JULIA ADELAIDA OBREGON GUTIERREZ DE CHIRINOS, autorización de incremento de flota para construir una nueva embarcación de 34.66 m3, vía sustitución de la embarcación MI NAZARENO de matrícula PL-19882-CM</t>
  </si>
  <si>
    <t>079003-2018</t>
  </si>
  <si>
    <t>099-2018-PRODUCE/DECHDI-dechdi_temp06</t>
  </si>
  <si>
    <t>1476-2018-PRODUCE/DGPCHDI</t>
  </si>
  <si>
    <t>Aprobar a favor de AUROMAR S.A.C. el cambio de titular del permiso de pesca para operar la embarcación pesquera SANTA MARGARITA 2 con matrícula PL-2751-CM, para extraer anchoveta con destino al CHD y CHI, y sardina para CHD. Aprobar a su favor el cambio de titular del PMCE y LMCE.</t>
  </si>
  <si>
    <t>014147-2018
014147-2018-1
014147-2018-2
014147-2018-3
014147-2018-4
014147-2018-5</t>
  </si>
  <si>
    <t>094-2018-PRODUCE/DECHDI-dechdi_temp06</t>
  </si>
  <si>
    <t>1477-2018-PRODUCE/DGPCHDI</t>
  </si>
  <si>
    <t>DESISTIMIENTO MODIFICACIÓN DE AUTORIZACIÓN DE INCREMENTO DE FLOTA</t>
  </si>
  <si>
    <t>Aceptar el desistimiento a la solicitud de modificación de la autorización de incremento de flota otorgado mediante RD. N° 379-2017-PRODUCE/DGPCHDI, para ampliar la capacidad de bodega de la embarcación pesquera DANIELA (CO-17997-PM), MICHELA (CO-16853-PM), GRACIELA (CO-23225-PM), POLAR V (CO-15710-PM) y SEBASTIAN (CO-24654-PM), vía sustitución de DANIELA (CO-16869-PM)</t>
  </si>
  <si>
    <t>076090-2018</t>
  </si>
  <si>
    <t>031-2018-PRODUCE/DECHDI-pencinas</t>
  </si>
  <si>
    <t>098-2018-PRODUCE/DECHDI-dechdi_temp06</t>
  </si>
  <si>
    <t>1478-2018-PRODUCE/DGPCHDI</t>
  </si>
  <si>
    <t>EXCEQUIEL PANTA ECA, PABLO PANTA ECA, MARÍA SANTOS PANTA PANTA, JOSE BONIFACIO PANTA ECA, NICOLASA RUIZ DE PANTA, PLACIDA ALVAREZ VDA DE PANTA y DOMINGO PANTA ECA</t>
  </si>
  <si>
    <t>Declarar IMPROCEDENTE la solicitud de autorización de incremento de flota para construir una nueva embarcación pesquera de 83.34 m3 de capacidad, vía sustitución de la embarcación EXITO OCEANO I de matrícula CO-17925-CM</t>
  </si>
  <si>
    <t>080923-2018</t>
  </si>
  <si>
    <t>086-2018-PRODUCE/DECHDI-mmejia</t>
  </si>
  <si>
    <t>101-2018-PRODUCE/DECHDI-cgonzalez</t>
  </si>
  <si>
    <t>1479-2018-PRODUCE/DGPCHDI</t>
  </si>
  <si>
    <t>Otorgar a ELMACORP S.A., permiso de pesca para operar la embarcación pesquera de cerco de bandera ecuatoriana denominada ARIETE, en la extracción de Atún con destino al consumo humano directo.</t>
  </si>
  <si>
    <t>072682-2018</t>
  </si>
  <si>
    <t>002-2018-PRODUCE/DECHDI-lcerna</t>
  </si>
  <si>
    <t>1480-2018-PRODUCE/DGPCHDI</t>
  </si>
  <si>
    <t>AGENCIA DE PROMOCIÓN DEL LA INVERSIÓN PRIVADA - PROINVERSION</t>
  </si>
  <si>
    <t>Otorgar a la AGENCIA DE PROMOCIÓN DEL LA INVERSIÓN PRIVADA - PROINVERSION, autorización para efectuar investigación pesquera con extracción de muestras de especímenes hidrobiológicos, sin valor comercial y sin uso de embarcación pesquera</t>
  </si>
  <si>
    <t>077970-2018</t>
  </si>
  <si>
    <t>248-2018-PRODUCE/DECHDI-csaenz</t>
  </si>
  <si>
    <t>036-2018-PRODUCE/DECHDI-lperiche</t>
  </si>
  <si>
    <t>1481-2018-PRODUCE/DGPCHDI</t>
  </si>
  <si>
    <t>Ampliar por 12 meses adicionales, a solicitud del PROYECTO ESPECIAL TAMBO CCARACOCHA - PETACC, el cronograma de trabajo contenido en el Plan de Investigación Denominado "Evaluación Hidrobiológica para el Estudio de Impacto Ambiental Detallado del PIP Control de Desbordes del río Ica y Quebrada Cansas/Chanchajalla"</t>
  </si>
  <si>
    <t>041271-2018</t>
  </si>
  <si>
    <t>026-2018-PRODUCE/DECHDI-pencinas</t>
  </si>
  <si>
    <t>034-2018-PRODUCE/DECHDI-lperiche</t>
  </si>
  <si>
    <t>1482-2018-PRODUCE/DGPCHDI</t>
  </si>
  <si>
    <t>Otorgar a la COMPAÑIA MINERA MILPO S.A.A., autorización para efectuar investigación pesquera con extracción de muestras de especímenes hidrobiológicos, sin valor comercial y sin uso de embarcación pesquera</t>
  </si>
  <si>
    <t>041231-2018</t>
  </si>
  <si>
    <t>241-2018-PRODUCE/DECHDI-csaenz</t>
  </si>
  <si>
    <t>024-2018-PRODUCE/DECHDI-lperiche</t>
  </si>
  <si>
    <t>1483-2018-PRODUCE/DGPCHDI</t>
  </si>
  <si>
    <t>Otorgar a la COMPAÑIA MINERA ATACOCHA S.A.A., autorización para efectuar investigación pesquera con extracción de muestras de especímenes hidrobiológicos, sin valor comercial y sin uso de embarcación pesquera</t>
  </si>
  <si>
    <t>035752-2018</t>
  </si>
  <si>
    <t>249-2018-PRODUCE/DECHDI-csaenz</t>
  </si>
  <si>
    <t>037-2018-PRODUCE/DECHDI-lperiche</t>
  </si>
  <si>
    <t>1484-2018-PRODUCE/DGPCHDI</t>
  </si>
  <si>
    <t>COMPAÑIA MINERA LAS BAMBAS S.A.A.</t>
  </si>
  <si>
    <t>Otorgar a la COMPAÑIA MINERA LAS BAMBAS S.A.A., autorización para efectuar investigación pesquera con extracción de muestras de especímenes hidrobiológicos, sin valor comercial y sin uso de embarcación pesquera</t>
  </si>
  <si>
    <t>028274-2018</t>
  </si>
  <si>
    <t>213-2018-PRODUCE/DECHDI-csaenz</t>
  </si>
  <si>
    <t>035-2018-PRODUCE/DECHDI-lperiche</t>
  </si>
  <si>
    <t>1485-2018-PRODUCE/DGPCHDI</t>
  </si>
  <si>
    <t>ECODES INGENIERIA S.A.S. - SUCURSAL PERU</t>
  </si>
  <si>
    <t>Otorgar a ECODES INGENIERIA S.A.S. - SUCURSAL PERU, autorización para efectuar investigación pesquera con extracción de muestras de especímenes hidrobiológicos, sin valor comercial y sin uso de embarcación pesquera</t>
  </si>
  <si>
    <t>041238-2018</t>
  </si>
  <si>
    <t>024-2018-PRODUCE/DECHDI-pencinas</t>
  </si>
  <si>
    <t>032-2018-PRODUCE/DECHDI-lperiche</t>
  </si>
  <si>
    <t>1486-2018-PRODUCE/DGPCHDI</t>
  </si>
  <si>
    <t>COMPAÑÍA MINERA MILPO S.A.A.</t>
  </si>
  <si>
    <t>Otorgar a COMPAÑÍA MINERA MILPO S.A.A., autorización para efectuar investigación pesquera con extracción de muestras de especímenes hidrobiológicos, sin valor comercial y sin uso de embarcación pesquera</t>
  </si>
  <si>
    <t>075754-2018</t>
  </si>
  <si>
    <t>080-2018-PRODUCE/DECHDI-mmejia</t>
  </si>
  <si>
    <t>102-2018-PRODUCE/DECHDI-cgonzalez</t>
  </si>
  <si>
    <t>1487-2018-PRODUCE/DGPCHDI</t>
  </si>
  <si>
    <t>Otorgar a MANTARAYA FISHING CORP, permiso de pesca para operar la embarcación pesquera de cerco de bandera panameña denominada EL MARQUEZ, en la extracción de Atún con destino al consumo humano directo</t>
  </si>
  <si>
    <t>054184-2018</t>
  </si>
  <si>
    <t>001-2018-PRODUCE/DECHDI-iluna</t>
  </si>
  <si>
    <t>1488-2018-PRODUCE/DGPCHDI</t>
  </si>
  <si>
    <t>041243-2018</t>
  </si>
  <si>
    <t>251-2018-PRODUCE/DECHDI-csaenz</t>
  </si>
  <si>
    <t>041-2018-PRODUCE/DECHDI-lperiche</t>
  </si>
  <si>
    <t>1489-2018-PRODUCE/DGPCHDI</t>
  </si>
  <si>
    <t>044467-2018</t>
  </si>
  <si>
    <t>230-2018-PRODUCE/DECHDI-csaenz</t>
  </si>
  <si>
    <t>040-2018-PRODUCE/DECHDI-lperiche</t>
  </si>
  <si>
    <t>1490-2018-PRODUCE/DGPCHDI</t>
  </si>
  <si>
    <t>CONSORCIO TRANSMANTARO S.A.</t>
  </si>
  <si>
    <t>Otorgar a CONSORCIO TRANSMANTARO S.A., autorización para efectuar investigación pesquera con extracción de muestras de especímenes hidrobiológicos, sin valor comercial y sin uso de embarcación pesquera</t>
  </si>
  <si>
    <t>041247-2018</t>
  </si>
  <si>
    <t>250-2018-PRODUCE/DECHDI-csaenz</t>
  </si>
  <si>
    <t>043-2018-PRODUCE/DECHDI-lperiche</t>
  </si>
  <si>
    <t>1491-2018-PRODUCE/DGPCHDI</t>
  </si>
  <si>
    <t>087904-2018</t>
  </si>
  <si>
    <t>093-2018-PRODUCE/DECHDI-mmejia</t>
  </si>
  <si>
    <t>105-2018-PRODUCE/DECHDI-cgonzalez</t>
  </si>
  <si>
    <t>1492-2018-PRODUCE/DGPCHDI</t>
  </si>
  <si>
    <t>PESCAPECES S.A.</t>
  </si>
  <si>
    <t>Otorgar a PESCAPECES S.A. permiso de pesca para operar la embarcación pesquera de cerco de bandera ecuatoriana denominada PACIFIC TUNA, en la extracción del recurso Atún con destino al consumo humano directo.</t>
  </si>
  <si>
    <t>082697-2018</t>
  </si>
  <si>
    <t>090-2018-PRODUCE/DECHDI-mmejia</t>
  </si>
  <si>
    <t>106-2018-PRODUCE/DECHDI-cgonzalez</t>
  </si>
  <si>
    <t>1493-2018-PRODUCE/DGPCHDI</t>
  </si>
  <si>
    <t>Otorgar a NEGOCIOS INDUSTRIALES REAL NIRSA S.A., permiso de pesca para operar la embarcación pesquera de cerco de bandera ecuatoriana denominada RAFA A, en la extracción del recurso Atún con destino al consumo humano directo.</t>
  </si>
  <si>
    <t>085029-2018</t>
  </si>
  <si>
    <t>021-2018-PRODUCE/DPCHDI-rparedes</t>
  </si>
  <si>
    <t>005-2018-PRODUCE/DPCHDI-kparedess</t>
  </si>
  <si>
    <t>1494-2018-PRODUCE/DGPCHDI</t>
  </si>
  <si>
    <t>CFG INVESMENT S.A.C.</t>
  </si>
  <si>
    <t>Aprobar a favor de CFG INVESMENT S.A.C. el cambio de titular de la licencia para operar la planta de harina ACP otorgada a NEGOCIOS RAFMAR S.A.C., con capacidad instalada de 50 t/h, ubicada en Carretera Costanera Norte km 11.2, Pacocha-Ilo-Moquegua</t>
  </si>
  <si>
    <t>045417-2018</t>
  </si>
  <si>
    <t>252-2018-PRODUCE/DECHDI-csaenz</t>
  </si>
  <si>
    <t>048-2018-PRODUCE/DECHDI-lperiche</t>
  </si>
  <si>
    <t>1495-2018-PRODUCE/DGPCHDI</t>
  </si>
  <si>
    <t>Otorgar a GEOPARK PERU S.A.C. autorización para efectuar investigación pesquera con extracción de muestras de especímenes hidrobiológicos, sin valor comercial y sin uso de embarcación pesquera</t>
  </si>
  <si>
    <t>053347-2018</t>
  </si>
  <si>
    <t>259-2018-PRODUCE/DECHDI-csaenz</t>
  </si>
  <si>
    <t>045-2018-PRODUCE/DECHDI-lperiche</t>
  </si>
  <si>
    <t>1496-2018-PRODUCE/DGPCHDI</t>
  </si>
  <si>
    <t>CEMENTOS SELVA S.A.C.</t>
  </si>
  <si>
    <t>Otorgar a CEMENTOS SELVA S.A.C. autorización para efectuar investigación pesquera con extracción de muestras de especímenes hidrobiológicos, sin valor comercial y sin uso de embarcación pesquera</t>
  </si>
  <si>
    <t>079917-2018</t>
  </si>
  <si>
    <t>257-2018-PRODUCE/DECHDI-csaenz</t>
  </si>
  <si>
    <t>047-2018-PRODUCE/DECHDI-lperiche</t>
  </si>
  <si>
    <t>1497-2018-PRODUCE/DGPCHDI</t>
  </si>
  <si>
    <t>TEOFILO HERNAN ORTEGA TORRES</t>
  </si>
  <si>
    <t>Otorgar a TEOFILO HERNAN ORTEGA TORRES autorización para efectuar investigación pesquera con extracción de muestras de especímenes hidrobiológicos, sin valor comercial y sin uso de embarcación pesquera</t>
  </si>
  <si>
    <t>039265-2018</t>
  </si>
  <si>
    <t>256-2018-PRODUCE/DECHDI-csaenz</t>
  </si>
  <si>
    <t>044-2018-PRODUCE/DECHDI-lperiche</t>
  </si>
  <si>
    <t>1498-2018-PRODUCE/DGPCHDI</t>
  </si>
  <si>
    <t>Otorgar a MARCOBRE S.A.C. autorización para efectuar investigación pesquera con extracción de muestras de especímenes hidrobiológicos, sin valor comercial y con uso de embarcación pesquera de bandera nacional XPLORER de matrícula PS-17493-EM</t>
  </si>
  <si>
    <t>067644-2018</t>
  </si>
  <si>
    <t>224-2018-PRODUCE/DECHDI-csaenz</t>
  </si>
  <si>
    <r>
      <t xml:space="preserve">038-2018-PRODUCE/DECHDI-dechdi_temp07
</t>
    </r>
    <r>
      <rPr>
        <sz val="9"/>
        <color rgb="FFFF0000"/>
        <rFont val="Calibri"/>
        <family val="2"/>
        <scheme val="minor"/>
      </rPr>
      <t>049-2018-PRODUCE/DECHDI-lperiche</t>
    </r>
  </si>
  <si>
    <t>1499-2018-PRODUCE/DGPCHDI</t>
  </si>
  <si>
    <t>Otorgar a COMPAÑIA MINERA PODEROSA S.A. autorización para efectuar investigación pesquera con extracción de muestras de especímenes hidrobiológicos, sin valor comercial y sin uso de embarcación pesquera</t>
  </si>
  <si>
    <t>036316-2018</t>
  </si>
  <si>
    <t>255-2018-PRODUCE/DECHDI-csaenz</t>
  </si>
  <si>
    <t>042-2018-PRODUCE/DECHDI-lperiche</t>
  </si>
  <si>
    <t>1500-2018-PRODUCE/DGPCHDI</t>
  </si>
  <si>
    <t>Otorgar al PROYECTO ESPECIAL DE INFRAESTRUCTURA DE TRANSPORTE NACIONAL - PROVIAS NACIONAL, autorización para efectuar investigación pesquera con extracción de muestras de especímenes hidrobiológicos, sin valor comercial y sin uso de embarcación pesquera</t>
  </si>
  <si>
    <t>036313-2018</t>
  </si>
  <si>
    <t>246-2018-PRODUCE/DECHDI-csaenz</t>
  </si>
  <si>
    <t>046-2018-PRODUCE/DECHDI-lperiche</t>
  </si>
  <si>
    <t>1501-2018-PRODUCE/DGPCHDI</t>
  </si>
  <si>
    <t>067340-2018</t>
  </si>
  <si>
    <t>023-2018-PRODUCE/DPCHDI-zquispe
024-2018-PRODUCE/DPCHDI-zquispe</t>
  </si>
  <si>
    <t>069-2018-PRODUCE/DPCHDI-yquinonesc</t>
  </si>
  <si>
    <t>1502-2018-PRODUCE/DGPCHDI</t>
  </si>
  <si>
    <t>PRODUCTOS PESQUEROS DEL SUR S.A. - PROPESUR S.A.</t>
  </si>
  <si>
    <t>AUTORIZACIÓN PARA INCREMENTAR CAPACIDAD DE PLANTA DE PROCESAMIENTO
AUTORIZACIÓN PARA INSTALACIÓN DE UNA PLANTA DE PROCESAMIENTO</t>
  </si>
  <si>
    <t>Otorgar a PRODUCTOS PESQUEROS DEL SUR S.A. - PROPESUR S.A., autorizacion para el incremento de capacidad de su planta de congelado de 13 a 50 t/día e instalación de las plantas de curado de 180 t/mes y harina residual complementaria y accesoria a sus actividades principales de 2.54 t/h, en Av. Circunvalación Mz. A, Lote 2, Parque Industrial, Pocollay-Tacna</t>
  </si>
  <si>
    <t>081568-2018</t>
  </si>
  <si>
    <t>034-2018-PRODUCE/DECHDI-pencinas</t>
  </si>
  <si>
    <t>101-2018-PRODUCE/DECHDI-dechdi_temp06</t>
  </si>
  <si>
    <t>1503-2018-PRODUCE/DGPCHDI</t>
  </si>
  <si>
    <t>Declarar IMPROCEDENTE la solicitud de permiso de pesca para operar la embarcación de madera MARIA AUXILIADORA con matrícula TA-58947-PM y 93.39 m3 de capacidad de bodega, en virtud a la ejecución de autorización de incremento de flota otorgada mediante RD. N° 1273-2018-PRODUCE/DGPCHDI vía sustitución de la embarcación pesquera no siniestrada MARIA AUXILIADORA con matrícula CO-17433-PM.</t>
  </si>
  <si>
    <t>074759-2018</t>
  </si>
  <si>
    <t>029-2018-PRODUCE/DECHDI-pencinas</t>
  </si>
  <si>
    <t>126-2018-PRODUCE/DECHDI-dechdi_temp05</t>
  </si>
  <si>
    <t>1504-2018-PRODUCE/DGPCHDI</t>
  </si>
  <si>
    <t>ANIBAL FIESTAS RUIZ, MARIA EMMA FIESTAS RUIZ, RAUL ALFONSO FIESTAS RUIZ, GLORIA MERCEDES FIESTAS RUIZ, JUAN CARLOS FIESTAS RUIZ, MARTHA DEL PILAR FIESTAS RUIZ, JOHN BASILIO FIESTAS CALDERON, JULIO JOEL FIESTAS CALDERON, CRISTHIAN FIESTAS CALDERON, EDINSON AIMAR FIESTAS FIESTAS, HENRY JUNIOR FIESTAS FIESTAS, FLOR DE MARIA PAZO VITE, EDWIN ADRIAN FIESTAS PAZO, DENNIS OMAR FIESTAS PAZO y ALONDRA MAXIMINA FIESTAS PAZO</t>
  </si>
  <si>
    <t>Otorgar a ANIBAL FIESTAS RUIZ y otros, autorización de incremento de flota para construir una nueva embarcación pesquera de 71.57 m3 de capacidad de bodega, para ser destinada a la extracción del recurso anchoveta para consumo humano indirecto, vía sustitución de la embarcación pesquera no siniestrada MARIA MARTHA (CO-16659-CM)</t>
  </si>
  <si>
    <t>075043-2018</t>
  </si>
  <si>
    <t>009-2018-PRODUCE/DECHDI-lvr</t>
  </si>
  <si>
    <t>128-2018-PRODUCE/DECHDI-dechdi_temp05</t>
  </si>
  <si>
    <t>1505-2018-PRODUCE/DGPCHDI</t>
  </si>
  <si>
    <t>Otorgar a FERNANDO RICHARD BARRETO PAREDES permiso de pesca para operar la embarcación pesquera GALILEO III de matrícula CO-44164-CM y 110 m3 de capacidad de bodega, asignar PMCE Norte-Centro. Cancelar los permisos de pesca de las embarcaciones pesqueras GALILEO I (PL-18913-CM), GALILEO II (PL-18914-CM) y EL CALAMAR N° 2 (PL-4000-CM)</t>
  </si>
  <si>
    <t>066171-2018</t>
  </si>
  <si>
    <t>006-2018-PRODUCE/DECHDI-lvr
032-2018-PRODUCE/DECHDI-schuquilin</t>
  </si>
  <si>
    <t>096-2018-PRODUCE/DECHDI-dechdi_temp06</t>
  </si>
  <si>
    <t>1506-2018-PRODUCE/DGPCHDI</t>
  </si>
  <si>
    <t>PESQUERA LUISA S.A.</t>
  </si>
  <si>
    <t>N° 4 AUTORIZACIÓN  DE INCREMENTO DE FLOTA
N° 68 ASOCIACIÓN O INCORPORACIÓN DEFINITIVA DEL PORCENTAJE MÁXIMO DE CAPTURA POR EMBARCACIÓN- PMCE DEL RECURSO ANCHOVETA, DE UNA   EMBARCACIÓN A OTRA(S) DEL MISMO ARMADOR</t>
  </si>
  <si>
    <t>AUTORIZACIÓN DE INCREMENTO DE FLOTA
ASOCIACIÓN DEFINITIVA DEL PMCE</t>
  </si>
  <si>
    <t>Autorizar la ejecución de la autorización de incremento de flota, mediante la asociación o incorporación definitiva del PMCE de la embarcación siniestrada CALAMAR 2 de matrícula CE-5835-PM a favor de la embarcación pesquera CALAMAR de matrícula CE-2413-PM, para las zonas Norte y Sur.</t>
  </si>
  <si>
    <t>076508-2018</t>
  </si>
  <si>
    <t>032-2018-PRODUCE/DECHDI-pencinas</t>
  </si>
  <si>
    <t>100-2018-PRODUCE/DECHDI-dechdi_temp06</t>
  </si>
  <si>
    <t>1507-2018-PRODUCE/DGPCHDI</t>
  </si>
  <si>
    <t>DEMETRIO JACINTO CHUNGA, MARIA SANTOS TRINIDAD PANTA DE JACINTO, JUAN PASCUAL JACINTO ECA, ROSA ESTHER CHUNGA ECA, PABLO JACINTO ECA, MARITZA PANTA ECA y PAULINA ECA DE JACINTO</t>
  </si>
  <si>
    <t>Otorgar a favor de DEMETRIO JACINTO CHUNGA y otros, autorización de incremento de flota para construir una nueva embarcación pesquera de 53.36 m3 de capacidad de bodega, vía sustitución de la embarcación pesquera VIRGEN DEL CARMEN III de matrícula PT-10211-CM</t>
  </si>
  <si>
    <t>075624-2018</t>
  </si>
  <si>
    <t>103-2018-PRODUCE/DECHDI-cgonzalez</t>
  </si>
  <si>
    <t>1508-2018-PRODUCE/DGPCHDI</t>
  </si>
  <si>
    <t>Aceptar el desistimiento correspondiente a la solicitud de permiso de pesca para operar la embarcación pesquera de bandera ecuatoriana denominada VIA SIMOUN de matrícula P-00-00782, presentada por NEGOCIOS INDUSTRIALES REAL NIRSA S.A.</t>
  </si>
  <si>
    <t>083480-2018</t>
  </si>
  <si>
    <t>053-2018-PRODUCE/DECHDI-amaya</t>
  </si>
  <si>
    <t>129-2018-PRODUCE/DECHDI-dechdi_temp05</t>
  </si>
  <si>
    <t>1509-2018-PRODUCE/DGPCHDI</t>
  </si>
  <si>
    <t>CORPORACION SEGJONA S.A.C.</t>
  </si>
  <si>
    <t>Otorgar autorización de incremento de flota para construir una nueva embarcación pesquera de 70.90 m3 de capacidad de bodega, para ser destinada a la extracción de anchoveta y sardina para consumo humano indirecto, vía sustitución de la embarcación siniestrada MARIA ESPERANZA II de matrícula CE-16702-CM</t>
  </si>
  <si>
    <t>085958-2018</t>
  </si>
  <si>
    <t>011-2018-PRODUCE/DECHDI-mmori</t>
  </si>
  <si>
    <t>1510-2018-PRODUCE/DGPCHDI</t>
  </si>
  <si>
    <t>JUAN HUAMANCHUMO BERNAL, JOSE RICARDO HUAMANCHUMO BERNAL, ROSA ISABEL HUAMANCHUMO DE MILLONES, JULIO HUAMANCHUMO BERNAL, MARTINA HUAMANCHUMO BERNAL y MARGARITA HUAMANCHUMO BERNAL</t>
  </si>
  <si>
    <t>Aprobar a favor de JUAN HUMANANCHUMO BERNAL y otros, el cambio de titular del permiso de pesca para operar la embarcación pesquera de menor escala CRUZ ISABEL de matrícula PL-19026-CM y 28.00 m3 de capacidad de bodega.</t>
  </si>
  <si>
    <t>057814-2018</t>
  </si>
  <si>
    <t>027-2018-PRODUCE/DECHDI-pencinas</t>
  </si>
  <si>
    <t>127-2018-PRODUCE/DECHDI-dechdi_temp05</t>
  </si>
  <si>
    <t>1511-2018-PRODUCE/DGPCHDI</t>
  </si>
  <si>
    <t>CARLOS MEDARDO QUEVEDO VASQUEZ e HILDA TERESA ZULOETA GALLO</t>
  </si>
  <si>
    <t>Aprobar a favor de CARLOS MEDARDO QUEVEDO VASQUEZ e HILDA TERESA ZULOETA GALLO el cambio de titular del permiso de pesca de la embarcación pesquera LUKINA de matrícula CO-19978-CM, aprobar el cambio de titular del PMCE y LMCE.</t>
  </si>
  <si>
    <t>079473-2018</t>
  </si>
  <si>
    <t>050-2018-PRODUCE/DECHDI-amaya</t>
  </si>
  <si>
    <t>130-2018-PRODUCE/DECHDI-dechdi_temp05</t>
  </si>
  <si>
    <t>1512-2018-PRODUCE/DGPCHDI</t>
  </si>
  <si>
    <t>ESPERANZA DEL SOCORRO GRANDA CORDOVA</t>
  </si>
  <si>
    <t>N° 4 AUTORIZACIÓN  DE INCREMENTO DE FLOTA
N° 13 CAMBIO DEL TITULAR DEL PERMISO DE PESCA PARA EMBARCACIONES PESQUERAS</t>
  </si>
  <si>
    <t>AUTORIZACIÓN DE INCREMENTO DE FLOTA
CAMBIO DE TITULAR DE PERMISO DE PESCA</t>
  </si>
  <si>
    <t>Aprobar a favor de ESPERANZA DEL SOCORRO GRANDA CORDOVA el cambio de titular del permiso de pesca de la embarcación pesquera DON JUAN de matrícula CO-20284-CM, aprobar el cambio de titular del PMCE y LMCE. Otorgar autorización de incremento de flota para construir una nueva embarcación pesquera de 48.97 m3 vía sustitución de la embarcación pesquera DON JUAN.</t>
  </si>
  <si>
    <t>075262-2018</t>
  </si>
  <si>
    <t>014-2018-PRODUCE/DECHDI-lvr</t>
  </si>
  <si>
    <t>131-2018-PRODUCE/DECHDI-dechdi_temp05</t>
  </si>
  <si>
    <t>1513-2018-PRODUCE/DGPCHDI</t>
  </si>
  <si>
    <t>Otorgar a PESQUERA MARMAR S.A.C. autorización de incremento de flota para ampliar la capacidad de bodega de la embarcación pesquera YOLY de matrícula CE-19851-CM de 86.98 a 100.00 m3 de capacidad de bodega, vía utilización del saldo reconocido mediante RD. N° 1238-2018-PRODUCE/DGPCHDI, para ser destinada a la extracción de anchoveta para consumo humano indirecto.</t>
  </si>
  <si>
    <t>075279-2018</t>
  </si>
  <si>
    <t>012-2018-PRODUCE/DECHDI-mmori</t>
  </si>
  <si>
    <t>1514-2018-PRODUCE/DGPCHDI</t>
  </si>
  <si>
    <t>JESUS SANTOS SUCLUPE URCIA</t>
  </si>
  <si>
    <t>Aprobar a favor de JESUS SANTOS SUCLUPE URCIA, el cambio de titular del permiso de la embarcación DIOS ES MI GUIA de matrícula PL-2711-CM</t>
  </si>
  <si>
    <t>045740-2018</t>
  </si>
  <si>
    <t>003-2018-PRODUCE/DECHDI-lcerna</t>
  </si>
  <si>
    <t>1515-2018-PRODUCE/DGPCHDI</t>
  </si>
  <si>
    <t>SONIA VANESSA MEZA VARGAS</t>
  </si>
  <si>
    <t>Otorgar a SONIA VANESSA MEZA VARGAS autorización para efectuar investigación pesquera con extracción de muestras de especímenes hidrobiológicos, sin valor comercial y sin uso de embarcación pesquera</t>
  </si>
  <si>
    <t>087974-2018</t>
  </si>
  <si>
    <t>013-2018-PRODUCE/DECHDI-mmori</t>
  </si>
  <si>
    <t>1516-2018-PRODUCE/DGPCHDI</t>
  </si>
  <si>
    <t>Aprobar a favor de TRANSPORTES ANGHELLO S.A.C. el cambio de titular del permiso de pesca de la embarcación pesquera VICTORIA ELENA de matrícula CO-29473-BM</t>
  </si>
  <si>
    <t>128207-2017</t>
  </si>
  <si>
    <t>247-2018-PRODUCE/DECHDI-csaenz</t>
  </si>
  <si>
    <t>052-2018-PRODUCE/DECHDI-lperiche</t>
  </si>
  <si>
    <t>1517-2018-PRODUCE/DGPCHDI</t>
  </si>
  <si>
    <t>LINEAS DE TRANSMISION PERUANAS S.A.C.</t>
  </si>
  <si>
    <t>Denegar la solicitud de autorización para efectuar investigación pesquera con extracción de muestras de especímenes hidrobiológicos sin valor comercial y sin uso de embarcación pesquera, presentada por LINEAS DE TRANSMISION PERUANAS S.A.C.</t>
  </si>
  <si>
    <t>089032-2018</t>
  </si>
  <si>
    <t>053-2018-PRODUCE/DECHDI-lperiche</t>
  </si>
  <si>
    <t>1518-2018-PRODUCE/DGPCHDI</t>
  </si>
  <si>
    <t>Rectificar a solicitud de CONSORCIO TRANSMANTARO S.A. el error material contenido en el artículo 1 de la RD. N° 1450-2018-PRODUCE/DGPCHDI, respecto al período para realizar investigación pesquera</t>
  </si>
  <si>
    <t>083249-2018</t>
  </si>
  <si>
    <t>013-2018-PRODUCE/DECHDI-lvr</t>
  </si>
  <si>
    <t>104-2018-PRODUCE/DECHDI-dechdi_temp06</t>
  </si>
  <si>
    <t>1519-2018-PRODUCE/DGPCHDI</t>
  </si>
  <si>
    <t>JUAN VITE PINGO y MARIA ANITA TUME DE VITE</t>
  </si>
  <si>
    <t>Otorgar a favor de JUAN VITE PINGO y MARIA ANITA TUME DE VITE autorización de incremento de flota para construir una nueva embarcación pesquera de 79.01 m3 de capacidad de bodega, vía sustitución de la embarcación pesquera JESUS ES EL CAMINO de matrícula CO-20779-PM</t>
  </si>
  <si>
    <t>081009-2018</t>
  </si>
  <si>
    <t>051-2018-PRODUCE/DECHDI-amaya</t>
  </si>
  <si>
    <t>103-2018-PRODUCE/DECHDI-dechdi_temp06</t>
  </si>
  <si>
    <t>1520-2018-PRODUCE/DGPCHDI</t>
  </si>
  <si>
    <t>Otorgar a FELIPE RUMICHE PANTA y otros, autorización de incremento de flota para construir una nueva embarcación pesquera de 33.37 m3 de capacidad de bodega, vía sustitución de la embarcación pesquera no siniestrada VIRGEN DEL CARMEN II de matrícula PT-3461-CM.</t>
  </si>
  <si>
    <t>R.D. N° 1505-2018-PRODUCE/DGPCHDI</t>
  </si>
  <si>
    <t>038-2018-PRODUCE/DECHDI-schuquilin</t>
  </si>
  <si>
    <t>132-2018-PRODUCE/DECHDI-dechdi_temp05</t>
  </si>
  <si>
    <t>1521-2018-PRODUCE/DGPCHDI</t>
  </si>
  <si>
    <t>ERROR MATERIAL
CÁLCULO PMCE</t>
  </si>
  <si>
    <t>Rectificar de oficio el artículo 3 de la RD. N° 1505-2018-PRODUCE/DGPCHDI.</t>
  </si>
  <si>
    <t>093494-2018</t>
  </si>
  <si>
    <t>023-2018-PRODUCE/DPCHDI-rparedes</t>
  </si>
  <si>
    <t>070-2018-PRODUCE/DPCHDI-yquinonesc</t>
  </si>
  <si>
    <t>1522-2018-PRODUCE/DGPCHDI</t>
  </si>
  <si>
    <t>PROCESADORA DE PRODUCTOS MARINOS S.A.</t>
  </si>
  <si>
    <t>Aprobar a favor de GER EXPORT S.A. el cambio de titular de la licencia para operar la planta de harina de pescado de alto contenido proteínico, otorgada a PROCESADORA DE PRODUCTOS MARINOS S.A., con capacidad instalada de 50 t/h, ubicada en el Sub lote 2A, Pasaje Santa Marta, Zona Industrial 27 de octubre, Chimbote-Santa-Ancash</t>
  </si>
  <si>
    <t>Memorando N° 3546-2018-PRODUCE/PP</t>
  </si>
  <si>
    <t>138-2018-PRODUCE/DECHDI-ariost</t>
  </si>
  <si>
    <t>1523-2018-PRODUCE/DGPCHDI</t>
  </si>
  <si>
    <t>JORGE LUIS VILCHEZ TAPIA</t>
  </si>
  <si>
    <t>Declarar IMPROCEDENTE la solicitud de permiso de pesca para operar la embarcación pesquera R-ELENA de matrícula SY-9935-PM, en el extremo referido a la extracción de los recursos Anchoveta., Sardina, Jurel y Caballa con destino al consumo humano directo, presentada por JORGE LUIS VILCHEZ TAPIA</t>
  </si>
  <si>
    <t>074702-2018</t>
  </si>
  <si>
    <t>022-2018-PRODUCE/DPCHDI-rparedes</t>
  </si>
  <si>
    <t>072-2018-PRODUCE/DPCHDI-yquinonesc</t>
  </si>
  <si>
    <t>1524-2018-PRODUCE/DGPCHDI</t>
  </si>
  <si>
    <t>Declarar IMPROCEDENTE la solicitud presentada por MANGIARE FOODS S.A.C. de cambio de titular del la licencia para la operación de la planta de procesamiento pesquero para la producción de congelado, otorgada a INDUSTRIAS PESQUERAS FRIDA SOPHIA S.A.C., con capacidad instalada de 24 t/día, ubicada en Pasaje Mariano Melgar s/n, La Brea-Negritos, Talara, Piura</t>
  </si>
  <si>
    <t>070089-2018</t>
  </si>
  <si>
    <t>007-2018-PRODUCE/DECHDI-lvr
041-2018-PRODUCE/DECHDI-schuquilin</t>
  </si>
  <si>
    <t>138-2018-PRODUCE/DECHDI-dechdi_temp05</t>
  </si>
  <si>
    <t>1525-2018-PRODUCE/DGPCHDI</t>
  </si>
  <si>
    <t>Otorgar a EMPRESA PESQUERA ROSIJAT MA E.I.R.L. permiso de pesca para realizar actividad extractiva del recurso anchoveta con destino al consumo humano indirecto con la nueva embarcación pesquera ROSITA JANET de matrícula PT-58598-CM. Asignar el PMCE correspondiente. Cancelar el permiso de pesca de la embarcación pesquera ROSITA JANET de matrícula PT-5240-CM</t>
  </si>
  <si>
    <t>085301-2018</t>
  </si>
  <si>
    <t>106-2018-PRODUCE/DECHDI-dechdi_temp06</t>
  </si>
  <si>
    <t>1526-2018-PRODUCE/DGPCHDI</t>
  </si>
  <si>
    <t>Declarar IMPROCEDENTE la solicitud de cambio de titular del permiso de pesca para operar la embarcación pesquera CRISTO TE AMA YE de matrícula PL-18450-CM, presentada por EMANUEL YSINE S.A.C.</t>
  </si>
  <si>
    <t>073248-2018</t>
  </si>
  <si>
    <t>136-2018-PRODUCE/DECHDI-dechdi_temp05</t>
  </si>
  <si>
    <t>1527-2018-PRODUCE/DGPCHDI</t>
  </si>
  <si>
    <t>IMPROCEDENTE TRANSFERENCIA DE AUTORIZACIÓN DE INCREMENTO DE FLOTA</t>
  </si>
  <si>
    <t>Declarar IMPROCEDENTE la solicitud de transferencia de la autorización de incremento de flota otorgada mediante RD. N° 288-2018-PRODUCE/DGPCHDI</t>
  </si>
  <si>
    <t>079402-2018</t>
  </si>
  <si>
    <t>035-2018-PRODUCE/DECHDI-pencinas</t>
  </si>
  <si>
    <t>105-2018-PRODUCE/DECHDI-dechdi_temp06</t>
  </si>
  <si>
    <t>1528-2018-PRODUCE/DGPCHDI</t>
  </si>
  <si>
    <t>Declarar IMPROCEDENTE la solicitud de asociación o incorporación definitiva del PMCE de la embarcación pesquera desguazada TASA 423 con matrícula PS-0858-PM a favor de TASA 41, TASA 419, TASA 427, TASA 32, TASA 218 y TASA 220</t>
  </si>
  <si>
    <t>081448-2018</t>
  </si>
  <si>
    <t>135-2018-PRODUCE/DECHDI-dechdi_temp05</t>
  </si>
  <si>
    <t>1529-2018-PRODUCE/DGPCHDI</t>
  </si>
  <si>
    <t>Rectificar el artículo 9 de la RD. N° 373-2018-PRODUCE/DGPCHDI, Dejar sin efecto el artículo 9 de la RD. N° 373-2018-PRODUCE/DGPCHDI, que dispuso determinado condicionamiento a la vigencia del permiso de pesca de la embarcación pesquera POLAR I de matrícula CO-14443-PM.</t>
  </si>
  <si>
    <t>085132-2018</t>
  </si>
  <si>
    <t>005-2018-PRODUCE/DECHDI-lcerna</t>
  </si>
  <si>
    <t>1530-2018-PRODUCE/DGPCHDI</t>
  </si>
  <si>
    <t>DENEGAR AMPLIAR PLAZO PARA EFECTUAR INVESTIGACIÓN PESQUERA</t>
  </si>
  <si>
    <t>Denegar la solicitud de ampliación del cronograma aprobado mediante RD. N° 474-2017-PRODUCE/DGPCHDI presentada por COMPAÑIA DE MINAS BUENAVENTURA S.A.A.</t>
  </si>
  <si>
    <t>092720-2018</t>
  </si>
  <si>
    <t>016-2018-PRODUCE/DECHDI-mmori</t>
  </si>
  <si>
    <t>1531-2018-PRODUCE/DGPCHDI</t>
  </si>
  <si>
    <t>NOE ECA PANTA</t>
  </si>
  <si>
    <t>Aprobar a favor de NOE ECA PANTA, el cambio de titular del permiso de pesca para operar la embarcación pesquera SAN ANTONIO de matrícula PT-23166-CM, para la extracción de recursos con destino al consumo humano directo.</t>
  </si>
  <si>
    <t>153-2018-PRODUCE/DPCHDI-mchacon</t>
  </si>
  <si>
    <t>1532-2018-PRODUCE/DGPCHDI</t>
  </si>
  <si>
    <t>RICARDO BAYONA FIESTAS</t>
  </si>
  <si>
    <t>Otorgar permiso de pesca a RICARDO BAYONA FIESTAS en calidad de armador socio de la COOPERATIVA JEHOVA REY DE REYES LA ISLILLA PAITA, para operar la embarcación pesquera SEÑOR DE PACHACAMILLA IV de matrícula PT-23260-BM, en la extracción de Calamar Gigante o Pota y Perico.</t>
  </si>
  <si>
    <t>154-2018-PRODUCE/DPCHDI-mchacon</t>
  </si>
  <si>
    <t>1533-2018-PRODUCE/DGPCHDI</t>
  </si>
  <si>
    <t>HUMBERTO SANCHEX IPANAQUE</t>
  </si>
  <si>
    <t>Otorgar permiso de pesca a HUMBERTO SANCHEX IPANAQUE en calidad de armador socio de la COOPERATIVA JEHOVA REY DE REYES LA ISLILLA PAITA, para operar la embarcación pesquera SJEHOVA REY ALTISIMO de matrícula PT-50450-BM, en la extracción de Calamar Gigante o Pota y Perico.</t>
  </si>
  <si>
    <t>155-2018-PRODUCE/DPCHDI-mchacon</t>
  </si>
  <si>
    <t>1534-2018-PRODUCE/DGPCHDI</t>
  </si>
  <si>
    <t>HUMBERTO SANCHEZ IPANAQUE</t>
  </si>
  <si>
    <t>Otorgar permiso de pesca a HUMBERTO SANCHEZ IPANAQUE en calidad de armador socio de la COOPERATIVA JEHOVA REY DE REYES LA ISLILLA PAITA, para operar la embarcación pesquera JESUS REY DE ISRAEL de matrícula PT-22749-BM, en la extracción de Calamar Gigante o Pota y Perico.</t>
  </si>
  <si>
    <t>156-2018-PRODUCE/DPCHDI-mchacon</t>
  </si>
  <si>
    <t>1535-2018-PRODUCE/DGPCHDI</t>
  </si>
  <si>
    <t>JOSE MAURO QUEREVALU QUERAVALU</t>
  </si>
  <si>
    <t>Otorgar permiso de pesca a JOSE MAURO QUEREVALU QUERAVALU en calidad de armador socio de la COOPERATIVA JEHOVA ES MI PASTOR NADA ME FALTARA - LA TORTUGA PAITA, para operar la embarcación pesquera ROSA MAR de matrícula SE-39237-BM, en la extracción de Calamar Gigante o Pota y Perico.</t>
  </si>
  <si>
    <t>157-2018-PRODUCE/DPCHDI-mchacon</t>
  </si>
  <si>
    <t>1536-2018-PRODUCE/DGPCHDI</t>
  </si>
  <si>
    <t>Otorgar permiso de pesca a FRANCISCO TUME PURIZACA en calidad de armador socio de la COOPERATIVA PESQUERA JEHOVA REY DE REYES LA ISLILLA PAITA, para operar la embarcación pesquera NAZIREO III de matrícula PT-38705-CM, en la extracción de Calamar Gigante o Pota y Perico.</t>
  </si>
  <si>
    <t>076758-2018</t>
  </si>
  <si>
    <t>137-2018-PRODUCE/DECHDI-dechdi_temp05</t>
  </si>
  <si>
    <t>1537-2018-PRODUCE/DGPCHDI</t>
  </si>
  <si>
    <t>Modificar el artículo 3 de la RD. N° 1252-2018-PRODUCE/DGPCHDI, referido al condicionamiento de la vigencia de la incorporación o asociación de PMCE autorizada en el artículo 1, a favor de la embarcación pesquera TIBURON 6 de matrícula CE-4122-PM</t>
  </si>
  <si>
    <t>137725-2017</t>
  </si>
  <si>
    <t>014-2018-PRODUCE/DECHDI-mmori</t>
  </si>
  <si>
    <t>1538-2018-PRODUCE/DGPCHDI</t>
  </si>
  <si>
    <t>Adecuar el pemriso de pesca otorgado mediante RD. N° 1510-2018-PRODUCE/DGPCHDI al ROP de la anchoveta, para operar la embarcación pesquera CRUZ ISABEL de matrícula PL-19026-CM</t>
  </si>
  <si>
    <t>084079-2018</t>
  </si>
  <si>
    <t>016-2018-PRODUCE/DECHDI-lvr
040-2018-PRODUCE/DECHDI-schuquilin</t>
  </si>
  <si>
    <t>109-2018-PRODUCE/DECHDI-dechdi_temp06</t>
  </si>
  <si>
    <t>1539-2018-PRODUCE/DGPCHDI</t>
  </si>
  <si>
    <t>PESQUERA TEVIMAR S.A.</t>
  </si>
  <si>
    <t>Otorgar a PESQUERA TEVIMAR S.A., permiso de pesca para realizar la actividad extractiva del recurso anchoveta con destino al consumo humano indirecto con la embarcación pesquera SANTA ROSA con matrícula CO-58614-PM. Asignar PMCE Norte-Centro y Sur, cancelar el permiso de pesca de la embarcacion pesquera SANTA ROSA de matrícula CO-0393-PM</t>
  </si>
  <si>
    <t>084007-2018</t>
  </si>
  <si>
    <t>015-2018-PRODUCE/DECHDI-lvr
039-2018-PRODUCE/DECHDI-schuquilin</t>
  </si>
  <si>
    <t>1540-2018-PRODUCE/DGPCHDI</t>
  </si>
  <si>
    <t>SANTOS ANCELMO ECA SANCHEZ, GLORIA PILAR PERICHE DE ECA, ANTONIO ECA SANCHEZ, LUZ MARIA JACINTO PANTA, JOSE ELIAS ECA SANCHEZ y MERCEDES MARISOL ALBERCA PINTADO</t>
  </si>
  <si>
    <t>Otorgar a SANTOS ANCELMO ECA SANCHEZ y otros, permiso de pesca para realizar actividad extractiva del recurso anchoveta para CHI, con la nueva embarcación pesquera DON ANGEL de matrícula CO-58941-PM. Asignar PMCE Norte-Centro y Cancelar el permiso de pesca de la embarcación pesquera DON ANGEL de matrícula CO-20238-PM.</t>
  </si>
  <si>
    <t>075613-2018</t>
  </si>
  <si>
    <t>077-2018-PRODUCE/DECHDI-mmejia</t>
  </si>
  <si>
    <t>107-2018-PRODUCE/DECHDI-cgonzalez</t>
  </si>
  <si>
    <t>1541-2018-PRODUCE/DGPCHDI</t>
  </si>
  <si>
    <t>Otorgar a NEGOCIOS INDUSTRIALES REAL NIRSA S.A., permiso de pesca para operar la embarcación pesquera de cerco de bandera ecuatoriana denominada RICKY A, en la extracción del recurso Atún con destino al consumo humano directo.</t>
  </si>
  <si>
    <t>089610-2018</t>
  </si>
  <si>
    <t>025-2017-PRODUCE/DPCHDI-Zquispe</t>
  </si>
  <si>
    <t>009-2018-PRODUCE/DPCHDI-kparedess</t>
  </si>
  <si>
    <t>1542-2018-PRODUCE/DGPCHDI</t>
  </si>
  <si>
    <t>Otorgar a EL BOSQUE E.I.R.L. licencia de operación para operar la planta de procesamiento pesquero para la producción de congelado con una capacidad instalada de 44 t/día, ubicada en Centro Industrial las Canteras Lote 1, Mz. F, distrito de Cerro Colorado, provincia y departamento de Arequipa.</t>
  </si>
  <si>
    <t>073651-2018</t>
  </si>
  <si>
    <t>1543-2018-PRODUCE/DGPCHDI</t>
  </si>
  <si>
    <t>PESQUERA INFINITO S.A.C.</t>
  </si>
  <si>
    <t>Otorgar a la empresa PESQUERA INFINITO S.A.C., autorización para efectuar investigación pesquera con extracción de muestras de especímenes hidrobiológicos, sin valor comercial y con uso de la embarcación de bandera nacional OCEAN S STAR de matrícula CO-51118-PM.</t>
  </si>
  <si>
    <t>Acta de Inspección Técnica N° 012-2018-PRODUCE/DGPCHDI-DECHD</t>
  </si>
  <si>
    <t>275-2018-PRODUCE/DECHDI-knunezv</t>
  </si>
  <si>
    <t>1544-2018-PRODUCE/DGPCHDI</t>
  </si>
  <si>
    <t>HILDA VIZCARRA GUTIERREZ y AGUSTIN GUTIERREZ PONDE</t>
  </si>
  <si>
    <t>Adecuar de oficio el permiso de pesca otorgado por el Gobierno Regional de Ica para operar la embarcación pesquera DAELIZ de matrícula PS-21774-BM, al ROP de la anchoveta. En consecuencia otorgar a HILDA VIZCARRA GUTIERREZ y AGUSTIN GUTIERREZ PONDE permiso de pesca de menor escala.</t>
  </si>
  <si>
    <t>085383-2018</t>
  </si>
  <si>
    <t>007-2018-PRODUCE/DECHDI-lcerna</t>
  </si>
  <si>
    <t>1545-2018-PRODUCE/DGPCHDI</t>
  </si>
  <si>
    <t>TSUR LA ROCA AQUARIUM E.I.R.L.</t>
  </si>
  <si>
    <t>Otorgar a TSUR LA ROCA AQUARIUM E.I.R.L. autorización para la importación de 1,490.000 especies hidrobiológicas vivas, que se detallan en el anexo de la resolución directoral</t>
  </si>
  <si>
    <t>159-2018-PRODUCE/DPCHDI-mchacon</t>
  </si>
  <si>
    <t>1546-2018-PRODUCE/DGPCHDI</t>
  </si>
  <si>
    <t>MANUEL AUGUSTO QUEREVALU ALVAREZ</t>
  </si>
  <si>
    <t>Otorgar permiso de pesca a MANUEL AUGUSTO QUEREVALU ALVAREZ, en calidad de armador socio de la COOPERATIVA PESQUERA JEHOVA ES MI PASTOR NADA ME FALTARA - LA TORTUGA PAITA, para operar la embarcación pesquera JESUS LA VID VERDADERA de matrícula PT-26037-BM, para la extracción de Calamar Gigante y Perico.</t>
  </si>
  <si>
    <t>160-2018-PRODUCE/DPCHDI-mchacon</t>
  </si>
  <si>
    <t>1547-2018-PRODUCE/DGPCHDI</t>
  </si>
  <si>
    <t>JUAN ALBERTO RUMICHE SANCHEZ</t>
  </si>
  <si>
    <t>Otorgar permiso de pesca a JUAN ALBERTO RUMICHE SANCHEZ, en calidad de armador socio de la COOPERATIVA PESQUERA JEHOVA REY DE REYES LA ISLILLA PAITA, para operar la embarcación pesquera GLORIA DE JESUS II de matricula PT-38051-CM, para la extracción de Calamar Gigante y Perico.</t>
  </si>
  <si>
    <t>030012-2018-2</t>
  </si>
  <si>
    <t>054-2018-PRODUCE/DECHDI-lperiche</t>
  </si>
  <si>
    <t>1548-2018-PRODUCE/DGPCHDI</t>
  </si>
  <si>
    <t>DOLMAR REPRESENTACIONES S.A.C.</t>
  </si>
  <si>
    <t>Aceptar la devolución del depósito realizado el 04 de abril del 2018 por la suma de S/. 1,312.40 soles, por parte de DOLMAR REPRESENTACIONES S.A.C.</t>
  </si>
  <si>
    <t>088504-2018</t>
  </si>
  <si>
    <t>017-2018-PRODUCE/DPCHDI-iechevarria</t>
  </si>
  <si>
    <t>073-2018-PRODUCE/DPCHDI-yquinonesc</t>
  </si>
  <si>
    <t>1549-2018-PRODUCE/DGPCHDI</t>
  </si>
  <si>
    <t>Aprobar a favor de PESQUERA EXALMAR S.A.A. el cambio de titular de la licencia para operar la planta de procesamiento pesquero para la producción de harina de pescado de alto contenido proteínico, otorgada a AUSTRAL GROUP S.A.A., de 45 t/h de capacidad , ubicada en Valle Chicama Parcela C 724, Sector Palomar, Fundo la Pampa, Puerto Malabrigo, distrito de Rázuri, provincia de Ascope , departamento de La Libertad.</t>
  </si>
  <si>
    <t>081111-2018</t>
  </si>
  <si>
    <t>158-2018-PRODUCE/DPCHDI-mchacon</t>
  </si>
  <si>
    <t>1550-2018-PRODUCE/DGPCHDI</t>
  </si>
  <si>
    <t>APROBAR PARTICIPACIÓN DE COOPERATIVA PESQUERA SAN JOSE LIMITADA</t>
  </si>
  <si>
    <t>Aprobar la participación de COOPERATIVA PESQUERA SAN JOSE LIMITADA en el "Programa Piloto para el Fortalecimiento de la Pesca Artesanal en el distrito de San José, provincia y departamento de Lambayeque"</t>
  </si>
  <si>
    <t>106147-2018</t>
  </si>
  <si>
    <t>115-2018-PRODUCE/DECHDI-dechdi_temp06</t>
  </si>
  <si>
    <t>1551-2018-PRODUCE/DGPCHDI</t>
  </si>
  <si>
    <t>MODIFICAR CAMBIO DE NOMBRE DE EMBARCACIÓN</t>
  </si>
  <si>
    <t>Disponer la actualización únicamente del nombre de la embarcación pesquera ESTEFANIA I a PDA-02 con matrícula CO-16602-PM, de acuerdo a lo solicitado por PESQUERA DON AMERICO S.A.C.</t>
  </si>
  <si>
    <t>106153-2018</t>
  </si>
  <si>
    <t>116-2018-PRODUCE/DECHDI-dechdi_temp06</t>
  </si>
  <si>
    <t>1552-2018-PRODUCE/DGPCHDI</t>
  </si>
  <si>
    <t>Disponer la actualización únicamente del nombre de la embarcación pesquera OSQUITAR a PDA-03 con matrícula CO-21696-PM, de acuerdo a lo solicitado por PESQUERA DON AMERICO S.A.C.</t>
  </si>
  <si>
    <t>103594-2018</t>
  </si>
  <si>
    <t>018-2018-PRODUCE/DECHDI-lvr</t>
  </si>
  <si>
    <t>112-2018-PRODUCE/DECHDI-dechdi_temp06</t>
  </si>
  <si>
    <t>1553-2018-PRODUCE/DGPCHDI</t>
  </si>
  <si>
    <t>MODIFICAR CAMBIO DE MATRÍCULA</t>
  </si>
  <si>
    <t>Modificar la matrícula correspondiente a la embarcación pesquera LOS ANGELES de PL-17595-CM a PL-17595-PM, de acuerdo a lo solicitado por PESQUERA MARMAR S.A.C.</t>
  </si>
  <si>
    <t>1554-2018-PRODUCE/DGPCHDI</t>
  </si>
  <si>
    <t>JOSE HOMERO PAZO QUERAVALU</t>
  </si>
  <si>
    <t>Otorgar permiso de pesca a JOSE HOMERO PAZO QUERAVALU en calidad de armador socio de la COOPERATIVA PESQUERA JEHOVA ES MI PASTOR NADA ME FALTARA - LA TORTUGA PAITA, para operar la embarcación pesquera PODEROSO DE ISRAEL 2 de matrícula PT-22022-BM, para extraer Calamar Gigante o Pota y Perico.</t>
  </si>
  <si>
    <t>074609-2018</t>
  </si>
  <si>
    <t>164-2018-PRODUCE/DPCHDI-mchacon</t>
  </si>
  <si>
    <t>1555-2018-PRODUCE/DGPCHDI</t>
  </si>
  <si>
    <t>CARLOS ENRIQUE LEON ROBLES</t>
  </si>
  <si>
    <t>Otorgar permiso de pesca a CARLOS ENRIQUE LEON ROBLES en calidad de Armador Socio de la COOPERATIVA PESQUERA JEHOVA ES MI PASTOR NADA ME FALTARÁ - LA TORTUGA PAITA, para operar la embarcación pesquera LUIGI I de matrícula PT-27557-BM, en la extracción de los recursos Calamar Gigante o Pota y Perico.</t>
  </si>
  <si>
    <t>163-2018-PRODUCE/DPCHDI-mchacon</t>
  </si>
  <si>
    <t>1556-2018-PRODUCE/DGPCHDI</t>
  </si>
  <si>
    <t>Otorgar permiso de pesca a CARLOS ENRIQUE LEON ROBLES en calidad de Armador Socio de la COOPERATIVA PESQUERA JEHOVA ES MI PASTOR NADA ME FALTARÁ - LA TORTUGA PAITA, para operar la embarcación pesquera LUIGI II de matrícula PT-27140-BM, en la extracción de los recursos Calamar Gigante o Pota y Perico.</t>
  </si>
  <si>
    <t>161-2018-PRODUCE/DPCHDI-mchacon</t>
  </si>
  <si>
    <t>1557-2018-PRODUCE/DGPCHDI</t>
  </si>
  <si>
    <t>Otorgar permiso de pesca a CARLOS ENRIQUE LEON ROBLES en calidad de Armador Socio de la COOPERATIVA PESQUERA JEHOVA ES MI PASTOR NADA ME FALTARÁ - LA TORTUGA PAITA, para operar la embarcación pesquera MARY CARMEN de matrícula PT-42637-BM, en la extracción de los recursos Calamar Gigante o Pota y Perico.</t>
  </si>
  <si>
    <t>064799-2018</t>
  </si>
  <si>
    <t>017-2018-PRODUCE/DECHDI-mmori</t>
  </si>
  <si>
    <t>1558-2018-PRODUCE/DGPCHDI</t>
  </si>
  <si>
    <t>JUAN CARLOS ECHE ECHA</t>
  </si>
  <si>
    <t>RECURSO DE RECONSIDERACIÓN: CONTINÚESE PROCESO DE EVALUACIÓN PARA OTORGAMIENTO DE PERMISO DE PESCA</t>
  </si>
  <si>
    <t>Estimar el recurso de reconsideración formulado por JUAN CARLOS ECHE ECHA, contra la RD. N° 580-2018-PRODUCE/DGPCHDI, que declaró improcedente la solicitud de otorgamiento de permiso de pesca para operar la embarcación pesquera MI IRIS de matrícula PL-34905-CM. Continúese con el proceso de evaluación de los requisitos para el otorgamiento el permiso de menor escala.</t>
  </si>
  <si>
    <t>001539-2018</t>
  </si>
  <si>
    <t>055-2018-PRODUCE/DECHDI-lperiche</t>
  </si>
  <si>
    <t>1559-2018-PRODUCE/DGPCHDI</t>
  </si>
  <si>
    <t>ASIA MARITIMA S.A.C.</t>
  </si>
  <si>
    <t>Aceptar la solicitud de devolución del depósito efectuado por la empresa ASIA MARITIMA S.A.C. por la suma de $ 11,905.98 dólares a favor del Ministerio de la Producción por concepto de derecho de transbordo correspondiente a 793.732 toneladas del recurso jurel.</t>
  </si>
  <si>
    <t>087741-2018</t>
  </si>
  <si>
    <t>004-2018-PRODUCE/DPCHDI-pir</t>
  </si>
  <si>
    <t>010-2018-PRODUCE/DPCHDI-kparedess</t>
  </si>
  <si>
    <t>1560-2018-PRODUCE/DGPCHDI</t>
  </si>
  <si>
    <t>TRUCHA DORADA S.R.L.</t>
  </si>
  <si>
    <t>Suspender por única vez, a solicitud de la empresa TRUCHA DORADA S.R.L. la licencia de operación otorgada mediante RD. N° 224-2012-PRODUCE/DGEPP, respecto a la planta de enlatado de productos hidrobiológicos, con una capacidad instalada de 165 cajas/turno, ubicada en Sector Utchuclachulit, distrito y provincia de chota, departamento de cajamarca</t>
  </si>
  <si>
    <t>143773-2017</t>
  </si>
  <si>
    <t>279-2018-PRODUCE/DECHDI-knunezv</t>
  </si>
  <si>
    <t>1561-2018-PRODUCE/DGPCHDI</t>
  </si>
  <si>
    <t>SERGIO ROBERTO LARRAIN OLLER y YOLANDA HUAMANCHUMO MATEO VDA. DE SIPION</t>
  </si>
  <si>
    <t>Dejar sin efecto el artículo 3 de la RD. N° 260-2017-PRODUCE/DGPCHDI que dispuso determinado condicionamiento a la vigencia del permiso de pesca a que se refiere el artículo 1 de dicha resolución directoral otorgado para operar la embarcación pesquera MIS DOS LUCEROS de matrícula PT-23353-CM</t>
  </si>
  <si>
    <t>001547-2018</t>
  </si>
  <si>
    <t>010-2018-PRODUCE/DECHDI-lvr</t>
  </si>
  <si>
    <t>057-2018-PRODUCE/DECHDI-lperiche</t>
  </si>
  <si>
    <t>1562-2018-PRODUCE/DGPCHDI</t>
  </si>
  <si>
    <t>Aceptar la solicitud de devolución del depósito efectuado por la empresa ASIA MARITIMA S.A.C. por la suma de $ 253.35 dólares a favor del Ministerio de la Producción por concepto de derecho de transbordo correspondiente a 16.860 toneladas del recurso jurel.</t>
  </si>
  <si>
    <t>051848-2018</t>
  </si>
  <si>
    <t>003-2018-PRODUCE/DECHDI-iluna</t>
  </si>
  <si>
    <t>1563-2018-PRODUCE/DGPCHDI</t>
  </si>
  <si>
    <t>CONSORCIO HIDRAULICO POECHOS</t>
  </si>
  <si>
    <t>Otorgar a CONSORCIO HIDRAULICO POECHOS, autorización para efectuar investigación pesquera con extracción de muestras de especímenes hidrobiológicos, sin valor comercial y sin uso de embarcación pesquera.</t>
  </si>
  <si>
    <t>092611-2018</t>
  </si>
  <si>
    <t>115-2018-PRODUCE/DECHDI-cgonzalez</t>
  </si>
  <si>
    <t>1564-2018-PRODUCE/DGPCHDI</t>
  </si>
  <si>
    <t>Aprobar a favor de PUERTOS DEL PACIFICO S.A., el cambio de titular del permiso de pesca otorgado mediante RD. N° 693-2011-PRODUCE/DGEPP, para operar la embarcación pesquera de mayor escala DORICA de matrícula CO-10200-PM y 300 m3 de capacidad de bodega, para la extracción del recurso jurel, caballa y atún para consumo humano directo.</t>
  </si>
  <si>
    <t>072790-2018</t>
  </si>
  <si>
    <t>051-2018-PRODUCE/DECHDI-lperiche</t>
  </si>
  <si>
    <t>1565-2018-PRODUCE/DGPCHDI</t>
  </si>
  <si>
    <t>RECURSO DE RECONSIDERACIÓN: INADMIDIBLES POR EXTEMPORÁNEO</t>
  </si>
  <si>
    <t>Declarar INADMISIBLE por extemporáneo el recurso de reconsideración presentado por JHON ALBERTO JACINTO CAMPOS contra la RD. N° 623-2018-PRODUCE/DGPCHDI, la cual declaró improcedente la solicitud de otorgamiento de permiso de pesca de menor escala para operar la embarcación pesquera MI CRUZ DE CHALPON de matrícula PL-02134-BM</t>
  </si>
  <si>
    <t>012-2018-PRODUCE/DECHDI-lcerna</t>
  </si>
  <si>
    <t>1566-2018-PRODUCE/DGPCHDI</t>
  </si>
  <si>
    <t>Otorgar permiso de pesca a MERCEDES TUME PURIZACA en calidad de armador socio de la COOPERATIVA PESQUERA JEHOVA REY DE REYES LA ISLILLA PAITA para operar la embarcación pesquera NEZARETH II de matrícula PT-35042-CM, para extraer calamar gigante y perico</t>
  </si>
  <si>
    <t>009-2018-PRODUCE/DECHDI-lcerna</t>
  </si>
  <si>
    <t>1567-2018-PRODUCE/DGPCHDI</t>
  </si>
  <si>
    <t>RITA JANETH ROBLES RODRIGUEZ</t>
  </si>
  <si>
    <t>Otorgar permiso de pesca a RITA JANETH ROBLES RODRIGUEZ en calidad de armadora socia de la COOPERATIVA JEHOVA ES MI PASTOR NADA ME FALTARA - LA TORTUGA PAITA, para operar la embarcación pesquera BETESDA de matrícula HO-43462-BM, en la extracción de calamar gigante y perico.</t>
  </si>
  <si>
    <t>010-2018-PRODUCE/DECHDI-lcerna</t>
  </si>
  <si>
    <t>1568-2018-PRODUCE/DGPCHDI</t>
  </si>
  <si>
    <t>Otorgar permiso de pesca a MERCEDES TUME PURIZACA en calidad de armadora socia de la COOPERATIVA PESQUERA JEHOVA REY DE REYES LA ISLILLA PAITA, para operar la embarcación pesquera AMOR DE MADRE de matrícula PT-28572-BM, en la extracción de calamar gigante y perico.</t>
  </si>
  <si>
    <t>008-2018-PRODUCE/DECHDI-lcerna</t>
  </si>
  <si>
    <t>1569-2018-PRODUCE/DGPCHDI</t>
  </si>
  <si>
    <t>ROGGER JAVIER QUEREVALU QUEREVALU</t>
  </si>
  <si>
    <t>Otorgar permiso de pesca a ROGGER JAVIER QUEREVALU QUEREVALU en calidad de armador socio de la COOPERATIVA PESQUERA JEHOVA ES MI PASTOR NADA ME FALTARA - LA TORTUGA PAITA, para operar la embarcación pesquera PROVIDENCIA DE MI PADRE de matrícula ZS-25169-BM, para extraer calamar gigante y perico.</t>
  </si>
  <si>
    <t>013-2018-PRODUCE/DECHDI-lcerna</t>
  </si>
  <si>
    <t>1570-2018-PRODUCE/DGPCHDI</t>
  </si>
  <si>
    <t>PEDRO PABLO ECHE QUEREVALÚ</t>
  </si>
  <si>
    <t>Otorgar permiso de pesca al señor PEDRO PABLO ECHE QUEREVALÚ en calidad de armador socio de la COOPERATIVA PESQUERA JEHOVÁ ES MI PASTOR NADA ME FALTARÁ - LA TORTUGA PAITA, para operar la embarcación pesquera JEHOVÁ CONSEJERO NUESTRO de matrícula PT-34769-BM.</t>
  </si>
  <si>
    <t>011-2018-PRODUCE/DECHDI-lcerna</t>
  </si>
  <si>
    <t>1571-2018-PRODUCE/DGPCHDI</t>
  </si>
  <si>
    <t>ARMANDO PAZO NUNURA</t>
  </si>
  <si>
    <t>Otorgar permiso de pesca al señor ARMANDO PAZO NUNURA en calidad de armador socio de la COOPERATIVA PESQUERA JEHOVÁ ES MI PASTOR NADA ME FALTARÁ - LA TORTUGA PAITA, para operar la embarcación pesquera ARMANDO JAIR de matrícula TA-36098-BM.</t>
  </si>
  <si>
    <t>074606-2018</t>
  </si>
  <si>
    <t>165-2018-PRODUCE/DPCHDI-mchacon</t>
  </si>
  <si>
    <t>1572-2018-PRODUCE/DGPCHDI</t>
  </si>
  <si>
    <t>DOMINGO GERMAN PAZOS SABA</t>
  </si>
  <si>
    <t>Otorgar permiso de pesca al señor DOMINGO GERMAN PAZOS SABA en calidad de armador socio de la COOPERATIVA PESQUERA JEHOVÁ ES MI PASTOR NADA ME FALTARÁ - LA TORTUGA PAITA, para operar la embarcación pesquera JESÚS EN TI CONFÍO de matrícula PT-23109-BM.</t>
  </si>
  <si>
    <t>067756-2018</t>
  </si>
  <si>
    <t>015-2018-PRODUCE/DECHDI-lcerna</t>
  </si>
  <si>
    <t>1573-2018-PRODUCE/DGPCHDI</t>
  </si>
  <si>
    <t>AMBESCO S.A.C.</t>
  </si>
  <si>
    <t>Denegar la solicitud de autorización para efectuar investigación pesquera con extracción de muestras de especímenes hidrobiológicos sin valor comercial y sin uso de embarcación pesquera, presentada por AMBESCO S.A.C.</t>
  </si>
  <si>
    <t>137022-2017</t>
  </si>
  <si>
    <t>281-2018-PRODUCE/DECHDI-knunezv</t>
  </si>
  <si>
    <t>1574-2018-PRODUCE/DGPCHDI</t>
  </si>
  <si>
    <t>SUSANA LUCIA MIGLIORE MINAYA</t>
  </si>
  <si>
    <t>Declarar IMPROCEDENTE la solicitud de otorgamiento de permiso de pesca de menor escala para operar la embarcación pesquera RODRIGO BU de matrícula CO-31136-CM, para la extracción del recurso anchoveta para consumo humano directo, presentada por la señora SUSANA LUCIA MIGLIORE MINAYA.</t>
  </si>
  <si>
    <t>078842-2013</t>
  </si>
  <si>
    <t>280-2018-PRODUCE/DECHDI-knunezv</t>
  </si>
  <si>
    <t>1575-2018-PRODUCE/DGPCHDI</t>
  </si>
  <si>
    <t>Declarar la conclusión del procedimiento recursivo sin pronunciamiento sobre el fondo del recurso de reconsideración interpuesto por ALAN SUCLUPE URCIA contra la RD. N° 169-2013-PRODUCE/DGCHD, respecto a la embarcación pesquera MI JESUS SANTOS II de matrícula IO-30066-CM</t>
  </si>
  <si>
    <t>138821-2017</t>
  </si>
  <si>
    <t>278-2018-PRODUCE/DECHDI-knunezv</t>
  </si>
  <si>
    <t>1576-2018-PRODUCE/DGPCHDI</t>
  </si>
  <si>
    <t>COMERCIALIZACIÓN Y TRANSPORTE VIRGEN DEL CISNE E.I.R.L.</t>
  </si>
  <si>
    <t>PERMISO PESCA MENOR ESCALA</t>
  </si>
  <si>
    <t>Otorgar a COMERCIALIZACIÓN Y TRANSPORTE VIRGEN DEL CISNE E.I.R.L. permiso de pesca de menor escala para operar la embarcación pesquera LUCIO I con matrícula PL-22059-CM.</t>
  </si>
  <si>
    <t>101085-2018</t>
  </si>
  <si>
    <t>100-2018-PRODUCE/DECHDI-mmejia</t>
  </si>
  <si>
    <t>113-2018-PRODUCE/DECHDI-cgonzalez</t>
  </si>
  <si>
    <t>1577-2018-PRODUCE/DGPCHDI</t>
  </si>
  <si>
    <t>Otorgar a ELVAYKA KYOEI S.A. permiso de pesca para operar la embarcación de cerco de bandera ecuatoriana denominada DON ANTONIO en la extracción de Atún con destino al consumo humano directo.</t>
  </si>
  <si>
    <t>094014-2018</t>
  </si>
  <si>
    <t>095-2018-PRODUCE/DECHDI-mmejia</t>
  </si>
  <si>
    <t>114-2018-PRODUCE/DECHDI-cgonzalez</t>
  </si>
  <si>
    <t>1578-2018-PRODUCE/DGPCHDI</t>
  </si>
  <si>
    <t>Otorgar a BRISATUN S.A. permiso de pesca para operar la embarcacion de cerco de bandera ecuatoriana denominada VICTORIA DEL MAR en la extracción de Atún con destino al consumo humano directo.</t>
  </si>
  <si>
    <t>014-2018-PRODUCE/DECHDI-lcerna</t>
  </si>
  <si>
    <t>1579-2018-PRODUCE/DGPCHDI</t>
  </si>
  <si>
    <t>Otorga permiso de pesca a SANTOS OSWALDO PURIZACA TEMOCHE en calidad de armador socio de la COOPERATIVA PESQUERA JEHOVA REY DE REYES LA ISLILLA PAITA, para operar la embarcación pesquera AMOR DE DIOS de matrícula PT-44024-BM, en la extracción de Calamar Gigante y Perico.</t>
  </si>
  <si>
    <t>091511-2018</t>
  </si>
  <si>
    <t>107-2018-PRODUCE/DECHDI-dechdi_temp06</t>
  </si>
  <si>
    <t>1580-2018-PRODUCE/DGPCHDI</t>
  </si>
  <si>
    <t>Aprobar a favor de CORPORACION PESQUERA GIULIANA S.A. el cambio de titular del permiso de pesca de la embarcación pesquera ERNESTINA de matrícula CO-10397-PM. Asimismo aprobar el cambio de titular del PMCE y LMCE correspondiente.</t>
  </si>
  <si>
    <t>096507-2018</t>
  </si>
  <si>
    <t>145-2018-PRODUCE/DECHDI-dechdi_temp05</t>
  </si>
  <si>
    <t>1581-2018-PRODUCE/DGPCHDI</t>
  </si>
  <si>
    <t>PABLO ALVAREZ ECHE y ESPERANZA DEL PILAR AMAYA MORALES</t>
  </si>
  <si>
    <t>Declarar IMPROCEDENTE la solicitud para obtener permiso de pesca, presentada por PABLO ALVAREZ ECHE y ESPERANZA DEL PILAR AMAYA MORALES, para operar la embarcación MI JUANITA de matrícula TA-58751-PM. Declarar que la autorización de incremento de flota otorgada con RD. N° 005-2017-PRODUCE/DGCHI, ha caducado de pleno derecho.</t>
  </si>
  <si>
    <t>085167-2018</t>
  </si>
  <si>
    <t>019-2018-PRODUCE/DPCHDI-iechevarria</t>
  </si>
  <si>
    <t>076-2018-PRODUCE/DPCHDI-yquinonesc</t>
  </si>
  <si>
    <t>1582-2018-PRODUCE/DGPCHDI</t>
  </si>
  <si>
    <t>CONSERVERA SAN LUCAS S.A.C.</t>
  </si>
  <si>
    <t>Otorgar a CONSERVERA SAN LUCAS S.A.C. autorización para la instalación de la planta de harina residual accesoria y complementaria a su actividad principal, con una capacidad de 5 t/h, a ubicarse en el Pueblo Joven Villa Maria MZ. O, lote 1-8, Nuevo Chimbote-Santa-Ancash</t>
  </si>
  <si>
    <t>091796-2018</t>
  </si>
  <si>
    <t>283-2018-PRODUCE/DECHDI-knunezv</t>
  </si>
  <si>
    <t>1583-2018-PRODUCE/DGPCHDI</t>
  </si>
  <si>
    <t>Dejar sin efecto el artículo 3 de la RD. N° 1266-2018-PRODUCE/DGPCHDI que dispuso determinado condicionamiento a la vigencia del permiso de pesca otorgado en el artículo 2 de dicha resolución, a favor de DORA DEL PILAR QUIJANO ASAÑEDO y FELIPE EDUARDO NAVARRO SALDAÑA para operar la embarcación pesquera WENDY I de matrícula CO-16870-CM</t>
  </si>
  <si>
    <t>109394-2018</t>
  </si>
  <si>
    <t>282-2018-PRODUCE/DECHDI-knunezv</t>
  </si>
  <si>
    <t>1584-2018-PRODUCE/DGPCHDI</t>
  </si>
  <si>
    <t>JAIME CASAS REBATTA</t>
  </si>
  <si>
    <t>Dejar sin efecto el artículo 4 de la RD. N° 1474-2018-PRODUCE/DGPCHDI que dispuso determinado condicionamiento a la vigencia del permiso de pesca otorgado en el artículo 1 de dicha resolución, a favor de JAIME CASAS REBATTA para operar la embarcación pesquera GEORGINA THATIANA de matrícula PS-021948-BM</t>
  </si>
  <si>
    <t>006-2018-PRODUCE/DECHDI-rhuertas</t>
  </si>
  <si>
    <t>1585-2018-PRODUCE/DGPCHDI</t>
  </si>
  <si>
    <t>ANIBAL QUEREVALU PANTA</t>
  </si>
  <si>
    <t>PERMISO DE PESCA
COOPERATIVA PESQUERA JEHOVA ES MI PASTOR NADA ME FALTARA - LA TORTUGA PAITA</t>
  </si>
  <si>
    <t>Otorgar permiso de pesca a ANIBAL QUEREVALU PANTA en calidad de armador socio de la COOPERATIVA PESQUERA JEHOVA ES MI PASTOR NADA ME FALTARA - LA TORTUGA PAITA, para operar la embarcación pesquera SAN JACINTO de matrícula PT-26013-BM, para extraer calamar gigante y perico.</t>
  </si>
  <si>
    <t>005-2018-PRODUCE/DECHDI-rhuertas</t>
  </si>
  <si>
    <t>1586-2018-PRODUCE/DGPCHDI</t>
  </si>
  <si>
    <t>ARMANDO CHAPILLIQUEN PAZOS</t>
  </si>
  <si>
    <t>Otorgar permiso de pesca a ARMANDO CHAPILLIQUEN PAZOS en calidad de armador socio de la COOPERATIVA PESQUERA JEHOVA ES MI PASTOR NADA ME FALTARA - LA TORTUGA PAITA, para operar la E/P HILDA ROSITA (PT-34952-BM), para extraer calamar gigante y perico.</t>
  </si>
  <si>
    <t>004-2018-PRODUCE/DECHDI-rhuertas</t>
  </si>
  <si>
    <t>1587-2018-PRODUCE/DGPCHDI</t>
  </si>
  <si>
    <t>VICTOR QUEREVALU FIESTAS</t>
  </si>
  <si>
    <t>Otorgar permiso de pesca a VICTOR QUEREVALU FIESTAS en calidad de armador socio de la COOPERATIVA PESQUERA JEHOVA ES MI PASTOR NADA ME FALTARA - LA TORTUGA PAITA, para operar la E/P CRISTO JESUS (ZS-39728-BM), para extraer calamar gigante y perico.</t>
  </si>
  <si>
    <t>285-2018-PRODUCE/DECHDI-knunezv</t>
  </si>
  <si>
    <t>1588-2018-PRODUCE/DGPCHDI</t>
  </si>
  <si>
    <t>Dejar sin efecto de oficio el artículo 3 de la RD. N° 325-2018-PRODUCE/DGPCHDI que dispuso determinado condicionamiento a la vigencia del permiso de pesca otorgado en el artículo 1 de dicha RD. a favor de CHARLES MICHAEL PERICHE INGA, para operar la E/P FLIPER (CE-22201-CM)</t>
  </si>
  <si>
    <t>086126-2018</t>
  </si>
  <si>
    <t>111-2018-PRODUCE/DECHDI-dechdi_temp06</t>
  </si>
  <si>
    <t>1589-2018-PRODUCE/DGPCHDI</t>
  </si>
  <si>
    <t>ISRAEL IPANAQUE OROSCO</t>
  </si>
  <si>
    <t>Aprobar a favor de ISRAEL IPANAQUE OROSCO el cambio de titular del permiso de pesca para operar la embarcación pesquera SARITA COLONIA 2 con matrícula PL-19262-CM, para extraer anchoveta para consumo humano directo e indirecto y sardina para consumo humano directo. Aprobar el cambio de titular del PMCE otorgado.</t>
  </si>
  <si>
    <t>097816-2018</t>
  </si>
  <si>
    <t>117-2018-PRODUCE/DECHDI-dechdi_temp06</t>
  </si>
  <si>
    <t>1590-2018-PRODUCE/DGPCHDI</t>
  </si>
  <si>
    <t>PESQUERA VIBAY S.A.C.</t>
  </si>
  <si>
    <t>Aceptar el desistimiento del procedimiento correspondiente a la solicitud de cambio de titular del permiso de pesca para operar la embarcación pesquera SEÑOR DE LA JUSTICIA 2 con matrícula PT-17972-CM, presentado por PESQUERA VIBAY S.A.C.</t>
  </si>
  <si>
    <t>097810-2018</t>
  </si>
  <si>
    <t>118-2018-PRODUCE/DECHDI-dechdi_temp06</t>
  </si>
  <si>
    <t>1591-2018-PRODUCE/DGPCHDI</t>
  </si>
  <si>
    <t>Aceptar el desistimiento del procedimiento correspondiente a la solicitud de cambio de titular del permiso de pesca para operar la embarcación pesquera SEÑOR DE LA JUSTICIA con matrícula PT-3431-CM, presentado por PESQUERA VIBAY S.A.C.</t>
  </si>
  <si>
    <t>064556-2018
074844-2018</t>
  </si>
  <si>
    <t>050-2018-PRODUCE/DECHDI-lperiche</t>
  </si>
  <si>
    <t>1592-2018-PRODUCE/DGPCHDI</t>
  </si>
  <si>
    <t>INADMISIBLE RECURSO DE RECONSIDERACIÓN</t>
  </si>
  <si>
    <t>Declarar INADMISIBLE por extemporáneo el recurso de reconsideración presentado por FELICITA CONSUELO LEVANO PIZARRO contra la RD. N° 501-2018-PRODUCE/DGPCHDI, que declaró improcedente la solicitud de otorgamiento de permiso de pesca de menor escala para operar la embarcación pesquera LUIS ENRIQUE de matrícula CO-20876-BM.</t>
  </si>
  <si>
    <t>041460-2018</t>
  </si>
  <si>
    <t>061-2018-PRODUCE/DECHDI-lperiche</t>
  </si>
  <si>
    <t>1593-2018-PRODUCE/DGPCHDI</t>
  </si>
  <si>
    <t>INFUNDADO RECURSO DE RECONSIDERACIÓN</t>
  </si>
  <si>
    <t>Declarar INFUNDADO el recurso de reconsideración formulado por FRANK RONNIE PANTA SANCHEZ contra la RD. N° 328-2018-PRODUCE/DGPCHDI que declaróm improcedente la solicitud de otorgamiento de permiso de pesca para operar la E/P SABINA BEATRIZ (TA-35461-CM)</t>
  </si>
  <si>
    <t>075637-2018</t>
  </si>
  <si>
    <t>078-2018-PRODUCE/DECHDI-mmejia</t>
  </si>
  <si>
    <t>060-2018-PRODUCE/DECHDI-lperiche</t>
  </si>
  <si>
    <t>1594-2018-PRODUCE/DGPCHDI</t>
  </si>
  <si>
    <t>NEGOCIOS INDUSTRIALES NIRSA S.A.</t>
  </si>
  <si>
    <t>Otorgar a NEGOCIOS INDUSTRIALES NIRSA S.A. permiso de pesca para operar le embarcación pesquera de cerco de bandera ecuatoriana denominada ROSA F, en la extracción de Atún con destino al consumo humano directo.</t>
  </si>
  <si>
    <t>045734-2018</t>
  </si>
  <si>
    <t>028-2018-PRODUCE/DECHDI-pencinas</t>
  </si>
  <si>
    <t>143-2018-PRODUCE/DECHDI-dechdi_temp05</t>
  </si>
  <si>
    <t>1595-2018-PRODUCE/DGPCHDI</t>
  </si>
  <si>
    <t>Otorgar a PESQUERA CARAL S.A. autorización de incremento de flota para ampliar la capacidad de bodega de la embarcación pesquera TIBURON 4 (CE-4120-PM) de 251.99 m3 hasta 295.00 m3, vía sustitución parcial de la capacidad de bodega de la embarcación pesquera no siniestrada MARY CARMEN (CE-4720-PM)</t>
  </si>
  <si>
    <t>014285-2018</t>
  </si>
  <si>
    <t>216-2018-PRODUCE/DECHDI-csaenz</t>
  </si>
  <si>
    <t>062-2018-PRODUCE/DECHDI-lperiche</t>
  </si>
  <si>
    <t>1596-2018-PRODUCE/DGPCHDI</t>
  </si>
  <si>
    <t>REPSOL EXPLORACION PERU S.A. SUCURSAL PERU</t>
  </si>
  <si>
    <t>Otorgar a REPSOL EXPLORACION PERU S.A. SUCURSAL PERU autorización para efectuar investigación pesquera con extracción de muestras de especímenes hidrobiológicos sin valor comercial y sin uso de embarcación pesquera</t>
  </si>
  <si>
    <t>183265-2017</t>
  </si>
  <si>
    <t>031-2018-PRODUCE/DECHDI-lperiche</t>
  </si>
  <si>
    <t>1597-2018-PRODUCE/DGPCHDI</t>
  </si>
  <si>
    <t>Aceptar la devolución de la Carta Fianza N° 4410070930 por la suma de $ 24,480.00 dólares americanos, a favor de LUMITOP S.A.</t>
  </si>
  <si>
    <t>183266-2017</t>
  </si>
  <si>
    <t>030-2018-PRODUCE/DECHDI-lperiche</t>
  </si>
  <si>
    <t>1598-2018-PRODUCE/DGPCHDI</t>
  </si>
  <si>
    <t>Aceptar la solicitud de devolución de la carta fianza N° 4410070919 por la suma de $ 31,500.00 dólares americanos a favor de FOLITOP S.A.</t>
  </si>
  <si>
    <t>097690-2018
097697-2018</t>
  </si>
  <si>
    <t>028-2018-PRODUCE/DPCHDI-zquispe</t>
  </si>
  <si>
    <t>077-2018-PRODUCE/DPCHDI-yquinonesc</t>
  </si>
  <si>
    <t>1599-2018-PRODUCE/DGPCHDI</t>
  </si>
  <si>
    <t>MACRON HOLDINS S.A.C.</t>
  </si>
  <si>
    <t>Aprobar a favor de MACRON HOLDINS S.A.C. el cambio de titular de la licencia para operar las plantas de curado y harina residual de productos hidrobiológicos de 703 t/mes y 5 t/h de capacidad, ubicadas en Av. Los Pescadores Mz. A, Lote 1A - 02, Zona industrial 27 de octubre. Chimbote-Santa-Ancash</t>
  </si>
  <si>
    <t>069246-2018</t>
  </si>
  <si>
    <t>004-2018-PRODUCE/DECHDI-iluna</t>
  </si>
  <si>
    <t>1600-2018-PRODUCE/DGPCHDI</t>
  </si>
  <si>
    <t>LA ARENA S.A.</t>
  </si>
  <si>
    <t>Otorgar a LA ARENA S.A. autorización para efectuar investigación pesquera con extracción de muestras de especímenes hidrobiológicos sin valor comercial y sin uso de embarcación pesquera.</t>
  </si>
  <si>
    <t>102145-2018</t>
  </si>
  <si>
    <t>098-2018-PRODUCE/DECHDI-mmejia</t>
  </si>
  <si>
    <t>117-2018-PRODUCE/DECHDI-cgonzalez</t>
  </si>
  <si>
    <t>1601-2018-PRODUCE/DGPCHDI</t>
  </si>
  <si>
    <t>GRUPO DEGFER CIA LTDA</t>
  </si>
  <si>
    <t>Otorgar a GRUPO DEGFER CIA LTDA permiso de pesca para operar la embarcación pesquera de cerco de bandera ecuatoriana denominada ALDO, en la extracción de Atún con destino al consumo humano directo.</t>
  </si>
  <si>
    <t>050667-2018</t>
  </si>
  <si>
    <t>286-2018-PRODUCE/DECHDI-knunezv</t>
  </si>
  <si>
    <t>1602-2018-PRODUCE/DGPCHDI</t>
  </si>
  <si>
    <t>BERNARDINO CCALLO ESCOBAR</t>
  </si>
  <si>
    <t>Adecuar el permiso de pesca para operar la embarcación pesquera ELIZABETH I de matrícula PS-21772-BM de capacidad de bodega al ROP de la anchoveta. En consecuencia otorgar permiso de pesca de menor escala al señor BERNARDINO CCALLO ESCOBAR.</t>
  </si>
  <si>
    <t>110862-2018</t>
  </si>
  <si>
    <t>287-2018-PRODUCE/DECHDI-knunezv</t>
  </si>
  <si>
    <t>1603-2018-PRODUCE/DGPCHDI</t>
  </si>
  <si>
    <t>Adecuar el permiso de pesca otorgado a GRUPO CORPORATIVO JOSHMEN S.A.C. para operar la embarcación pesquera ALESHKA de matrícula PL-12809-CM para la extracción de anchoveta para consumo humano directo y otras especies</t>
  </si>
  <si>
    <t>092715-2018</t>
  </si>
  <si>
    <t>001-2018-PRODUCE/DECHDI-rgallo
043-2018-PRODUCE/DECHDI-schuquilin</t>
  </si>
  <si>
    <t>152-2018-PRODUCE/DECHDI-dechdi_temp05</t>
  </si>
  <si>
    <t>1604-2018-PRODUCE/DGPCHDI</t>
  </si>
  <si>
    <t>Aceptar la renuncia formulada por la empresa SVP 1 S.A.C., a la autorización de incremento de flota aprobada mediante RD N° 369-2017-PRODUCE/DGPCHDI. Otorgar a la empresa SVP. 1 S.A.C., permiso de pesca para realizar actividad extractiva del recurso Anchoveta con destino al consumo humano indirecto con la nueva embarcación pesquera JUAN ENRIQUE II de matrícula PT-58749-PM Y 75.15 m3 de capacidad de bodega.</t>
  </si>
  <si>
    <t>100842-2018</t>
  </si>
  <si>
    <t>037-2018-PRODUCE/DECHDI-pencinas</t>
  </si>
  <si>
    <t>153-2018-PRODUCE/DECHDI-dechdi_temp05</t>
  </si>
  <si>
    <t>1605-2018-PRODUCE/DGPCHDI</t>
  </si>
  <si>
    <t>Otorgar a favor de la empresa PESQUERA Z Y T S.A.C., autorización de incremento de flota para construir una nueva embarcación pesquera de 95.82 m3 de capacidad de bodega, para ser destinada a la extracción del recurso Anchoveta con destino al consumo hum,ano directo e indirecto y el recurso Sardina con destino al consumo humano directo, vía sustitución de la embarcación pesquera no siniestrada SANDRINA con matrícula CO-21116-CM.</t>
  </si>
  <si>
    <t>009566-2012</t>
  </si>
  <si>
    <t>088-2018-PRODUCE/DECHDI-jdelatorre</t>
  </si>
  <si>
    <t>1606-2018-PRODUCE/DGPCHDI</t>
  </si>
  <si>
    <t>CORPORACION PESQUERA INCA S.A.C</t>
  </si>
  <si>
    <t>DECLARAR CADUCIDAD PERMISO DE PESCA</t>
  </si>
  <si>
    <t>Declararla caducidad del permiso de pesca otorgado a la empresa CORPORACION PESQUERA INCA S.A.C., para operar la embarcación pesquera denominada BRUNELLA II con matrícula CO-18818-PM únicamente en el extremo referido a la extracción de los recursos Jurel y Caballa para el consumo humano directo.</t>
  </si>
  <si>
    <t>088476-2018</t>
  </si>
  <si>
    <t>1607-2018-PRODUCE/DGPCHDI</t>
  </si>
  <si>
    <t>Modificar el artículo 6 de la RD N° 1442-2018-PRODUCE/DGPCHDI de fecha 6 de setiembre de 2018, referido al condicionamiento de la vigencia de la asociación o incorporación definitiva del Porcentaje Máximo de Captura por Embarcación - PMCE, a favor de la embarcación pesquera LUIS ALVARO de matrícula PL-22439-PM.</t>
  </si>
  <si>
    <t>106139-2018</t>
  </si>
  <si>
    <t>1608-2018-PRODUCE/DGPCHDI</t>
  </si>
  <si>
    <t>CAMBIO DE NOMBRE DE LA EMBARCACIÓN</t>
  </si>
  <si>
    <t>Declarar que la solicitud de modificación del permiso de pesca por cambio de nombre de la embarcación pesquera DOÑA LICHA con matrícula CO-21429-PM Y 364.84 m3 de capacidad de bodega a que se refiere la RD N° 1426-2018-PRODUCE/DGPCHDI, presentada por la empresa PESQUERA DON AMERICO S.A.C. En consecuencia, se ha modificado el nombre de la referida embarcación pesquera de "DOÑA LICHA a PDA-01".</t>
  </si>
  <si>
    <t>013211-2017</t>
  </si>
  <si>
    <t>123-2018-PRODUCE/DECHDI-dechdi_temp05</t>
  </si>
  <si>
    <t>1609-2018-PRODUCE/DGPCHDI</t>
  </si>
  <si>
    <t>ALEJANDRINA ÁLVAREZ PANTA, FRNACISCO ESPINOZA PANTA, LUCIANA ÁLVAREZ PANTA, JOSÉ GUADALUPE ECA VITE, NICOLAZA ÁLVAREZ PANTA, SANTOS SABA PANTA, ISABEL ÁLVAREZ PANTA, ITALO JACINTO ECCA Y SEVERINA ÁLVAREZ PANTA</t>
  </si>
  <si>
    <t>IMPROCEDENTE POR EXTEMPORANEO RECURSO DE RECONSIDERACIÓN</t>
  </si>
  <si>
    <t>Declarar improcedente por extemporáneo el recurso de reconsideración presentado por los señores ALEJANDRINA ÁLVAREZ PANTA, FRNACISCO ESPINOZA PANTA, LUCIANA ÁLVAREZ PANTA, JOSÉ GUADALUPE ECA VITE, NICOLAZA ÁLVAREZ PANTA, SANTOS SABA PANTA, ISABEL ÁLVAREZ PANTA, ITALO JACINTO ECCA Y SEVERINA ÁLVAREZ PANTA contra RD N° 474-2016-PRODUCE/DGCHI de fecha 9 de diciembre de 2016.</t>
  </si>
  <si>
    <t>075615-2018
078918-2018</t>
  </si>
  <si>
    <t>079-2018-PRODUCE/DECHDI-mmejia</t>
  </si>
  <si>
    <t>120-2018-PRODUCE/DECHDI-cgonzalez</t>
  </si>
  <si>
    <t>1610-2018-PRODUCE/DGPCHDI</t>
  </si>
  <si>
    <t>Otorgar a la empresa NEGOCIOS INDUSTRIALES REAL NIRSA S.A., representada en el país por el señor Omar Diego Carcovich Jibaja, permiso de pesca para operar la embarcación pesquera de cerco de bandera ecuatoriana denominada GABRIELA A, en la extracción del recurso Atún con destino al consumo humano directo.</t>
  </si>
  <si>
    <t>075619-2018</t>
  </si>
  <si>
    <t>075-2018-PRODUCE/DECHDI-mmejia</t>
  </si>
  <si>
    <t>121-2018-PRODUCE/DECHDI-cgonzalez</t>
  </si>
  <si>
    <t>1611-2018-PRODUCE/DGPCHDI</t>
  </si>
  <si>
    <t>Otorgar a la empresa NEGOCIOS INDUSTRIALES REAL NIRSA S.A., representada en el país por el señor Omar Diego Carcovich Jibaja, permiso de pesca para operar la embarcación pesquera de cerco de bandera ecuatoriana denominada ROBERTO A, en la extracción del recurso Atún con destino al consumo humano directo.</t>
  </si>
  <si>
    <t>093499-2018</t>
  </si>
  <si>
    <t>094-2018-PRODUCE/DECHDI-mmejia</t>
  </si>
  <si>
    <t>119-2018-PRODUCE/DECHDI-cgonzalez</t>
  </si>
  <si>
    <t>1612-2018-PRODUCE/DGPCHDI</t>
  </si>
  <si>
    <t>Otorgar a la empresa NEGOCIOS INDUSTRIALES REAL NIRSA S.A., representada en el país por el señor Omar Diego Carcovich Jibaja, permiso de pesca para operar la embarcación pesquera de cerco de bandera ecuatoriana denominada MILENA A, en la extracción del recurso Atún con destino al consumo humano directo.</t>
  </si>
  <si>
    <t>102140-2018</t>
  </si>
  <si>
    <t>099-2018-PRODUCE/DECHDI-mmejia</t>
  </si>
  <si>
    <t>118-2018-PRODUCE/DECHDI-cgonzalez</t>
  </si>
  <si>
    <t>1613-2018-PRODUCE/DGPCHDI</t>
  </si>
  <si>
    <t>Otorgar a la empresa GRUPO DEGFER CIA LTDA, representada en el país por el señor Rudy Bill Neyra Balta, permiso de pesca para operar la embarcación pesquera de cerco de bandera ecuatoriana denominada LUCIA T, en la extracción del recurso Atún con destino al consumo humano directo.</t>
  </si>
  <si>
    <t>096637-2018</t>
  </si>
  <si>
    <t>004-2018-PRODUCE/DECHDI-rgallo</t>
  </si>
  <si>
    <t>122-2018-PRODUCE/DECHDI-dechdi_temp06</t>
  </si>
  <si>
    <t>1614-2018-PRODUCE/DGPCHDI</t>
  </si>
  <si>
    <t>PESQUERA PACASMAYO E.I.R.L.</t>
  </si>
  <si>
    <t>Otorgar a favor de la empresa PESQUERA PACASMAYO E.I.R.L., autorización de incremento de flota para construir una nueva embarcación pesquera de 53.00 m3 de capacidad de bodega, para ser destinada a la extracción del recurso Anchoveta con destino al consumo humano indirecto, vía sustitución de la embarcación pesquera no siniestrada DON MANUEL III con matrícula CE-4117-CM.</t>
  </si>
  <si>
    <t>093688-2018</t>
  </si>
  <si>
    <t>113-2018-PRODUCE/DECHDI-dechdi_temp06</t>
  </si>
  <si>
    <t>1615-2018-PRODUCE/DGPCHDI</t>
  </si>
  <si>
    <t>JOSE MÁXIMO LLENQUE SANTISTEBAN, PEPE MARCO LLENQUE SANTISTEBAN, PERCY CORSINO LLENQUE SANTISTEBAN y WALTER LLENQUE SANTISTEBAN</t>
  </si>
  <si>
    <t>Aprobar a favor de los señores JOSE MÁXIMO LLENQUE SANTISTEBAN, PEPE MARCO LLENQUE SANTISTEBAN, PERCY CORSINO LLENQUE SANTISTEBAN y WALTER LLENQUE SANTISTEBAN, el cambio de titular del permiso de pesca para operar la embarcación pesquera MANUEL JESUS con matrícula PL-19896-CM y 34.10 m3 de capacidad de bodega, para la extracción de los recursos Anchoveta y Sardina con destino al consumo humano directo e indirecto.</t>
  </si>
  <si>
    <t>110064-2018</t>
  </si>
  <si>
    <t>021-2018-PRODUCE/DPCHDI-iechevarria</t>
  </si>
  <si>
    <t>079-2018-PRODUCE/DPCHDI-yquinonesc</t>
  </si>
  <si>
    <t>1616-2018-PRODUCE/DGPCHDI</t>
  </si>
  <si>
    <t>LEVANTAR SUSPENSIÓN DE LICENCIA DE OPERACIÓN
AUTORIZACIÓN PARA INCREMENTAR CAPACIDAD DE PLANTA DE PROCESAMIENTO</t>
  </si>
  <si>
    <t>Levantar la suspensión de la licencia de operación para operar la planta de harina ACP de 45 t/h, ubicada en Valle Chicama Parcela C 724, sector Palomar, Fundo la Pampa, Puerto Malabrigo, Razuri-Ascope-La Libertad. Aceptar la renuncia presentada por PESQUERA EXALMAR S.A.A. en el extremo referido a 5 t/h de la capacidad instalada de la planta de harina ACP referenciada anteriormente. Otorgar autorización de incremento de capacidad por traslado físico con innovación tecnológica.</t>
  </si>
  <si>
    <t>089533-2018</t>
  </si>
  <si>
    <t>028-2018-PRODUCE/DPCHDI-iechevarria</t>
  </si>
  <si>
    <t>078-2018-PRODUCE/DPCHDI-yquinonesc</t>
  </si>
  <si>
    <t>1617-2018-PRODUCE/DGPCHDI</t>
  </si>
  <si>
    <t>CANTARANA S.A.C.</t>
  </si>
  <si>
    <t>Aprobar a favor de CANTARANA S.A.C. el cambio de titular de la licencia para operar la planta de procesamiento de harina de pescado de alto contenido proteínico con capacidad instalada de 184 t/h de procesamiento, ubicada en la Calle 3 Mz. A, Lotes N° 1A, 3, 6, 13, 5A, 5B de la Zona industrial Gran Trapecio, Chimbote-Santa-Ancash</t>
  </si>
  <si>
    <t>087259-2014-1</t>
  </si>
  <si>
    <t>015-2018-PRODUCE/DPCHDI-kparedess</t>
  </si>
  <si>
    <t>1618-2018-PRODUCE/DGPCHDI</t>
  </si>
  <si>
    <t>Presentar la renuncia presentada por CROSLAND TECNICA S.A. a la licencia de operación de la actividad de deshidratado de alga fresca de la especie Gigartina Chamissol, con capacidad proyectada de 7.2 t/mes, ubicada en Av. Genaro Medrano N° 807, Zona sur, San Andrés-Pisco-Ica</t>
  </si>
  <si>
    <t>071802-2018</t>
  </si>
  <si>
    <t>023-2018-PRODUCE/DECHDI-lcerna</t>
  </si>
  <si>
    <t>1619-2018-PRODUCE/DGPCHDI</t>
  </si>
  <si>
    <t>Otorgar a COMPAÑIA DE MINAS BUENAVENTURA S.A.A. autorización para efectuar investigación pesquera con extracción de muestras de especímenes hidrobiológicos sin valor comercial y sin uso de embarcación pesquera</t>
  </si>
  <si>
    <t>102688-2018</t>
  </si>
  <si>
    <t>005-2018-PRODUCE/DECHDI-rgallo
046-2018-PRODUCE/DECHDI-schuquilin</t>
  </si>
  <si>
    <t>126-2018-PRODUCE/DECHDI-dechdi_temp06</t>
  </si>
  <si>
    <t>1620-2018-PRODUCE/DGPCHDI</t>
  </si>
  <si>
    <t>PEDRO PANTA PANTA, SAN VICENTE PAUL PANTA PANTA, SANTO PASCUAL PANTA PANTA y SANTOS ROGELIO PANTA PANTA</t>
  </si>
  <si>
    <t>Otorgar a PEDRO PANTA PANTA y otros, permiso de pesca para operar la embarcación pesquera MI SAN MARTIN (PL-58910-PM), para la extracción de anchoveta para consumo humano indirecto. Asignar el PMCE correspondiente</t>
  </si>
  <si>
    <t>090981-2018</t>
  </si>
  <si>
    <t>110-2018-PRODUCE/DECHDI-dechdi_temp06</t>
  </si>
  <si>
    <t>1621-2018-PRODUCE/DGPCHDI</t>
  </si>
  <si>
    <t>PEEA SALVE S.R.L.</t>
  </si>
  <si>
    <t>Modificar el permiso de pesca otorgado a favor de PEEA SALVE S.R.L.mediante RM. N°101-95-PE, para operar la embarcacion pesquera TAMBO 2 de matrícula IO-0957-PM, únicamente en el extremo referido a la razón social del armador, entendiéndose que el nombre correcto de la empresa es PESQUERA SALVE S.R.L.</t>
  </si>
  <si>
    <t>064862-2018</t>
  </si>
  <si>
    <t>024-2018-PRODUCE/DECHDI-lcerna</t>
  </si>
  <si>
    <t>1622-2018-PRODUCE/DGPCHDI</t>
  </si>
  <si>
    <t>Otorgar a COMPAÑIA MINERA ARES S.A.C. autorización para efectuar investigación pesquera con extracción de muestras de especímenes hidrobiológicos, sin valor comercial y sin uso de embarcación pesquera</t>
  </si>
  <si>
    <t>008-2018-PRODUCE/DECHDI-rhuertas</t>
  </si>
  <si>
    <t>1623-2018-PRODUCE/DGPCHDI</t>
  </si>
  <si>
    <t>JUAN GUALBERTO QUEREVALU ALVAREZ</t>
  </si>
  <si>
    <t>Otorgar permiso de pesca a JUAN GUALBERTO QUEREVALU ALVAREZ armador socio de la COOPERATIVA PESQUERA JEHOVA ES MI PASTOR NADA ME FALTARA - LA TORTUGA PAITA para operar la E/P DON TEOFILO (CE-38963-BM)</t>
  </si>
  <si>
    <t>1624-2018-PRODUCE/DGPCHDI</t>
  </si>
  <si>
    <t>JOSE FIDEL FIESTAS ALVAREZ</t>
  </si>
  <si>
    <t>Otorgar permiso de pesca a JOSE FIDEL FIESTAS ALVAREZ armador socio de la COOPERATIVA PESQUERA JEHOVA REY DE REYES LA ISLILLA PAITA para operar la E/P DIVINO JESUS (PT-26051-BM)</t>
  </si>
  <si>
    <t>041236-2018</t>
  </si>
  <si>
    <t>005-2018-PRODUCE/DECHDI-iluna</t>
  </si>
  <si>
    <t>1625-2018-PRODUCE/DGPCHDI</t>
  </si>
  <si>
    <t>Otorgar a COMPAÑIA MINERA SHALIPAYCO S.A.C. autorización para efectuar investigación pesquera con extracción de muestras de especímenes hidrobiológicos, sin valor comercial y sin uso de embarcación pesquera</t>
  </si>
  <si>
    <t>074614-2018</t>
  </si>
  <si>
    <t>019-2018-PRODUCE/DECHDI-lcerna</t>
  </si>
  <si>
    <t>1626-2018-PRODUCE/DGPCHDI</t>
  </si>
  <si>
    <t>YORCKY ALEJANDRO RUMICHE SANDOVAL</t>
  </si>
  <si>
    <t>Otorgar permiso de pesca a YORCKY ALEJANDRO RUMICHE SANDOVAL armador socio de la COOPERATIVA PESQUERA JEHOVA REY DE REYES LA ISLILLA PAITA para operar la E/P FABIOLA (PT-23379-BM)</t>
  </si>
  <si>
    <t>092567-2018</t>
  </si>
  <si>
    <t>155-2018-PRODUCE/DECHDI-dechdi_temp05</t>
  </si>
  <si>
    <t>1627-2018-PRODUCE/DGPCHDI</t>
  </si>
  <si>
    <t>JOSE DE LA ROSA SUCLUPE TEJADA</t>
  </si>
  <si>
    <t>Aprobar a favor de JOSE DE LA ROSA SUCLUPE TEJADA el cambio de titular del permiso de pesca para operar la embarcación pesquera MI GLADYS GLASILDA (PL-18663-CM), aprobar el cambio de titular del PMCE.</t>
  </si>
  <si>
    <t>017-2018-PRODUCE/DECHDI-lcerna</t>
  </si>
  <si>
    <t>1628-2018-PRODUCE/DGPCHDI</t>
  </si>
  <si>
    <t>BENITO QUEREVALU QUEREVALU</t>
  </si>
  <si>
    <t>Otorgar permiso de pesca a BENITO QUEREVALU QUEREVALU armador socio de la COOPERATIVA PESQUERA JEHOVA ES MI PASTOR NADA ME FALTARA - LA TORTUGA PAITA para operar la E/P JESUS EL TODO PODEROSO (PT-26088-BM)</t>
  </si>
  <si>
    <t>020-2018-PRODUCE/DECHDI-lcerna</t>
  </si>
  <si>
    <t>1629-2018-PRODUCE/DGPCHDI</t>
  </si>
  <si>
    <t>JUAN ALVAREZ PUESCAS</t>
  </si>
  <si>
    <t>Otorgar permiso de pesca a JUAN ALVAREZ PUESCAS armador socio de la COOPERATIVA PESQUERA JEHOVA REY DE REYES LA ISLILLA PAITA para operar la E/P AMOR DE MADRE (TA-31110-BM)</t>
  </si>
  <si>
    <t>022-2018-PRODUCE/DECHDI-lcerna</t>
  </si>
  <si>
    <t>1630-2018-PRODUCE/DGPCHDI</t>
  </si>
  <si>
    <t>Otorgar permiso de pesca a ARMANDO CHAPILLIQUEN PAZOS armador socio de la COOPERATIVA PESQUERA JEHOVA ES MI PASTOR NADA ME FALTARA - LA TORTUGA PAITA para operar la E/P HILDA ROSITA (ZS-54879-CM)</t>
  </si>
  <si>
    <t>021-2018-PRODUCE/DECHDI-lcerna</t>
  </si>
  <si>
    <t>1631-2018-PRODUCE/DGPCHDI</t>
  </si>
  <si>
    <t>JESUS DAVID TUME FERNANDEZ</t>
  </si>
  <si>
    <t>Otorgar permiso de pesca a JESUS DAVID TUME FERNANDEZ armador socio de la COOPERATIVA PESQUERA JEHOVA REY DE REYES LA ISLILLA PAITA para operar la E/P NAZARETH 1 (TA-30741-BM)</t>
  </si>
  <si>
    <t>018-2018-PRODUCE/DECHDI-lcerna</t>
  </si>
  <si>
    <t>1632-2018-PRODUCE/DGPCHDI</t>
  </si>
  <si>
    <t>EMILIO ZARATE RANILLA</t>
  </si>
  <si>
    <t>Otorgar permiso de pesca a EMILIO ZARATE RANILLA armador socio de la COOPERATIVA PESQUERA JEHOVA ES MI PASTOR NADA ME FALTARA - LA TORTUGA PAITA para operar la E/P LA BENDICION DE DIOS (TA-30815-BM)</t>
  </si>
  <si>
    <t>R.M. N° 504-2018-PRODUCE</t>
  </si>
  <si>
    <t>047-2018-PRODUCE/DECHDI-schuquilin</t>
  </si>
  <si>
    <t>132-2018-PRODUCE/DECHDI-jvillalta</t>
  </si>
  <si>
    <t>1633-2018-PRODUCE/DGPCHDI</t>
  </si>
  <si>
    <t>APROBAR LISTADO DE ASIGNACIÓN DE LMCE
ZONA NORTE-CENTRO SEGUNDA TEMPORADA</t>
  </si>
  <si>
    <t>Aprobar el Listado Temporal de Asignación de Límites Máximos de Captura por Embarcación - LMCE de la Zona Norte-Centro para la extracción del recurso Anchoveta, correspondiente a la Segunda Temporada de Pesca 2018 autorizada por Resolución Ministerial Nº 504-2018-PRODUCE, el mismo que se adjunta a la presente resolución directoral (anexo).</t>
  </si>
  <si>
    <t>010793-2013</t>
  </si>
  <si>
    <t>1634-2018-PRODUCE/DGPCHDI</t>
  </si>
  <si>
    <t>ANGEL ECA SANCHEZ, ELEODORA PANTA DE ECA, SANTOS ECA SANCHEZ y GLORIA PILAR PERICHE DE ECA</t>
  </si>
  <si>
    <t>Declarar por concluido el procedimiento de caducidad iniciado al permiso de pesca de la ex-embarcación pesquera DON ANGEL con matrícula CO-20238-PM en el extremo al acceso de los recursos Jurel y Caballa.</t>
  </si>
  <si>
    <t>R.D. N° 135-2018-PRODUCE/DGPCHDI</t>
  </si>
  <si>
    <t>291-2018-PRODUCE/DECHDI-knunezv</t>
  </si>
  <si>
    <t>1635-2018-PRODUCE/DGPCHDI</t>
  </si>
  <si>
    <t>Dejar sin efecto de oficio el artículo 4 de la RD. N° 135-2018-PRODUCE/DGPCHDI, que dispuso determinado condicionamiento a la vigencia del permiso de pesca a que se refiere el artículo 2 de dicha RD. para operar la embarcación pesquera DON MIGUEL (PT-29737-CM)</t>
  </si>
  <si>
    <t>Acta de Inspección Técnica N° 015-2018-PRODUCE/DGPCHDI-DECHD</t>
  </si>
  <si>
    <t>292-2018-PRODUCE/DECHDI-knunezv</t>
  </si>
  <si>
    <t>1636-2018-PRODUCE/DGPCHDI</t>
  </si>
  <si>
    <t>GLENDA FABIOLA PORTUGAL ZEA y FERNANDO JOSE PORTUGAL ZEA</t>
  </si>
  <si>
    <t>Adecuar de oficio el permiso de pesca para operar la embarcación pesquera SAN FRANCISCO I de matrícula IO-28665-BM al ROP de la anchoveta. En consecuencia otorgar a GLENDA FABIOLA PORTUGAL ZEA y FERNANDO JOSE PORTUGAL ZEA permiso de pesca de menor escala para extraer diversos recursos.</t>
  </si>
  <si>
    <t>114530-2018</t>
  </si>
  <si>
    <t>293-2018-PRODUCE/DECHDI-knunezv</t>
  </si>
  <si>
    <t>1637-2018-PRODUCE/DGPCHDI</t>
  </si>
  <si>
    <t>ALDO LEONARDO EMMA VALDIVIA</t>
  </si>
  <si>
    <t>Adecuar de oficio el permiso de pesca para operar la embarcación pesquera GYRLY LIZBETH (PS-20883-BM) al ROP de la anchoveta. En consecuencia otorgar a ALDO LEONARDO EMMA VALDIVIA permiso de pesca de menor escala para extraer diversos recursos.</t>
  </si>
  <si>
    <t>137363-2017</t>
  </si>
  <si>
    <t>290-2018-PRODUCE/DECHDI-knunezv</t>
  </si>
  <si>
    <t>1638-2018-PRODUCE/DGPCHDI</t>
  </si>
  <si>
    <t>JACOBO ALBERTO CAVENAZO</t>
  </si>
  <si>
    <t>Declarar IMPROCEDENTE la solicitud de otorgamiento de permiso de pesca de menor escala para operar la embarcación pesquera VELA 12 (CO-37970-CM) parala extracción de anchoveta para consumo humano directo.</t>
  </si>
  <si>
    <t>116299-2018</t>
  </si>
  <si>
    <t>157-2018-PRODUCE/DECHDI-dechdi_temp05</t>
  </si>
  <si>
    <t>1639-2018-PRODUCE/DGPCHDI</t>
  </si>
  <si>
    <t>CAMBIO DE LA MATRICULA</t>
  </si>
  <si>
    <t>Disponer la actualización de datos de la embarcación pesquera GEORGINA THATIANA, únicamente en el extremo referido a la matrícula, de PS-21948-BM a PS-21948-CM</t>
  </si>
  <si>
    <t>082916-2018</t>
  </si>
  <si>
    <t>012-2018-PRODUCE/DECHDI-rhuertas</t>
  </si>
  <si>
    <t>1640-2018-PRODUCE/DGPCHDI</t>
  </si>
  <si>
    <t>PEDRO CHAPILLIQUEN PAZOS</t>
  </si>
  <si>
    <t>Otorgar permiso de pesca a PEDRO CHAPILLIQUEN PAZOS en calidad de socio de la COOPERATIVA PESQUERA JEHOVA ES MI PASTOR NADA ME FALTARÁ - LA TORTUGA PAITA, para operar la embarcación pesquera LEODAN I de matrícula PT-40441-BM, en la extracción de Perico y Pota.</t>
  </si>
  <si>
    <t>011-2018-PRODUCE/DECHDI-rhuertas</t>
  </si>
  <si>
    <t>1641-2018-PRODUCE/DGPCHDI</t>
  </si>
  <si>
    <t>SEVERO RUMICHE QUEREVALU</t>
  </si>
  <si>
    <t>Otorgar permiso de pesca a SEVERO RUMICHE QUEREVALU en calidad de socio de la COOPERATIVA PESQUERA JEHOVA ES MI PASTOR NADA ME FALTARÁ - LA TORTUGA PAITA, para operar la embarcación pesquera SIEMPRE JESUS LUZ DE VIDA de matrícula PT-41193-BM, en la extracción de Perico y Pota.</t>
  </si>
  <si>
    <t>013-2018-PRODUCE/DECHDI-rhuertas</t>
  </si>
  <si>
    <t>1642-2018-PRODUCE/DGPCHDI</t>
  </si>
  <si>
    <t>REINER CALIXTO PUESCAS PANTA</t>
  </si>
  <si>
    <t>Otorgar permiso de pesca a REINER CALIXTO PUESCAS PANTA en calidad de socio de la COOPERATIVA PESQUERA JEHOVA ES MI PASTOR NADA ME FALTARÁ - LA TORTUGA PAITA, para operar la embarcación pesquera AURIA de matrícula PT-40476-BM, en la extracción de Perico y Pota.</t>
  </si>
  <si>
    <t>015-2018-PRODUCE/DECHDI-rhuertas</t>
  </si>
  <si>
    <t>1643-2018-PRODUCE/DGPCHDI</t>
  </si>
  <si>
    <t>ELIZABETH MERCEDES TEMOCHE PACHERRES</t>
  </si>
  <si>
    <t>Otorgar permiso de pesca a ELIZABETH MERCEDES TEMOCHE PACHERRES en calidad de socio de la COOPERATIVA PESQUERA JEHOVA ES MI PASTOR NADA ME FALTARÁ - LA TORTUGA PAITA, para operar la embarcación pesquera PROSPERO II de matrícula PT-40475-BM, en la extracción de Perico y Pota.</t>
  </si>
  <si>
    <t>014-2018-PRODUCE/DECHDI-rhuertas</t>
  </si>
  <si>
    <t>1644-2018-PRODUCE/DGPCHDI</t>
  </si>
  <si>
    <t>Otorgar permiso de pesca a ELIZABETH MERCEDES TEMOCHE PACHERRES en calidad de socio de la COOPERATIVA PESQUERA JEHOVA ES MI PASTOR NADA ME FALTARÁ - LA TORTUGA PAITA, para operar la embarcación pesquera VICTORIA de matrícula PT-40426-BM, en la extracción de Perico y Pota.</t>
  </si>
  <si>
    <t>R.M. N° 509-2018-PRODUCE</t>
  </si>
  <si>
    <t>001-2018-PRODUCE/DECHDI</t>
  </si>
  <si>
    <t>139-2018-PRODUCE/DECHDI-jvillalta</t>
  </si>
  <si>
    <t>1645-2018-PRODUCE/DGPCHDI</t>
  </si>
  <si>
    <t>Aprobar el Listado de Asignación de Límites Máximos de Captura por Embarcación - LMCE de la Zona Norte-Centro para la extracción del recurso Anchoveta, correspondiente a la Segunda Temporada de Pesca 2018, autorizada por Resolución Ministerial Nº 504-2018-PRODUCE.</t>
  </si>
  <si>
    <t>095840-2018</t>
  </si>
  <si>
    <t>032-2018-PRODUCE/DPCHDI-rparedes</t>
  </si>
  <si>
    <t>019-2018-PRODUCE/DPCHDI-kparedess</t>
  </si>
  <si>
    <t>1646-2018-PRODUCE/DGPCHDI</t>
  </si>
  <si>
    <t xml:space="preserve">SAKANA DEL PERU S.A. </t>
  </si>
  <si>
    <t>MODIFICAR LICENCIA DE OPERACIÓN DE PLANTA DE PROCESAMIENTO</t>
  </si>
  <si>
    <t>Modificar la licencia de operación otorgada a SAKANA DEL PERU S.A. en el extremo referido a la capacidad instalada de su planta de congelado de 39.6 t/día a 74.4 t/día, ubicada en Mz. C, lote 17-18, Zona Industrial II, Paita-Piura</t>
  </si>
  <si>
    <t>089006-2018</t>
  </si>
  <si>
    <t>124-2018-PRODUCE/DECHDI-dechdi_temp06</t>
  </si>
  <si>
    <t>1647-2018-PRODUCE/DGPCHDI</t>
  </si>
  <si>
    <t>Declarar IMPROCEDENTE la solicitud de cambio de titular del permiso de pesca para operar la embarcación pesquera HUACHO 10 de matrícula IO-1093-PM, presentada por CFG INVESMENT S.A.C.</t>
  </si>
  <si>
    <t>116028-2018</t>
  </si>
  <si>
    <t>130-2018-PRODUCE/DECHDI-dechdi_temp06</t>
  </si>
  <si>
    <t>1648-2018-PRODUCE/DGPCHDI</t>
  </si>
  <si>
    <t>PESQUERA GOLDEN S.A.C.</t>
  </si>
  <si>
    <t>Disponer la actualización de datos de la embarcación pesquera LUCI-A de 35.43 m3, únicamente en el extremo referido a la matrícula, de CE-6193-CM a CO-6193-CM.</t>
  </si>
  <si>
    <t>164137-2017</t>
  </si>
  <si>
    <t>063-2018-PRODUCE/DECHDI-lperiche</t>
  </si>
  <si>
    <t>1649-2018-PRODUCE/DGPCHDI</t>
  </si>
  <si>
    <t>DISPONER PEMISO DE PESCA DE MENOR ESCALA</t>
  </si>
  <si>
    <t>Disponer que el permiso de pesca de menor escala contenido en la RD .N° 623-2017-PRODUCE/DGPCHDI habilita a DEYSI MILAGROS CORNEJO PALMA a realizar actividad extractiva de recursos distintos a la anchoveta, siempre que la embarcación SM-2 de matrícula PL-28640-CM, cuente con artes y aparejos de pesca adecuados.</t>
  </si>
  <si>
    <t>153816-2017</t>
  </si>
  <si>
    <t>064-2018-PRODUCE/DECHDI-lperiche</t>
  </si>
  <si>
    <t>1650-2018-PRODUCE/DGPCHDI</t>
  </si>
  <si>
    <t>JOHN SANTISTEBAN CASTRO</t>
  </si>
  <si>
    <t>Disponer que el permiso de pesca de menor escala contenido en la RD .N° 140-2017-PRODUCE/DGPCHDI habilita a JOHN SANTISTEBAN CASTRO a realizar actividad extractiva de recursos distintos a la anchoveta, siempre que la E/P MI CARMELITA (PL-20903-CM) cuente con artes y aparejos de pesca adecuados.</t>
  </si>
  <si>
    <t>153815-2017</t>
  </si>
  <si>
    <t>065-2018-PRODUCE/DECHDI-lperiche</t>
  </si>
  <si>
    <t>1651-2018-PRODUCE/DGPCHDI</t>
  </si>
  <si>
    <t>Disponer que el permiso de pesca de menor escala contenido en la RD .N° 185-2017-PRODUCE/DGPCHDI habilita a JOHN SANTISTEBAN CASTRO a realizar actividad extractiva de recursos distintos a la anchoveta, siempre que la E/P COSTA MAR (PL-5493-CM) cuente con artes y aparejos de pesca adecuados.</t>
  </si>
  <si>
    <t>105136-2018</t>
  </si>
  <si>
    <t>048-2018-PRODUCE/DGPCHDI-emora</t>
  </si>
  <si>
    <t>1652-2018-PRODUCE/DGPCHDI</t>
  </si>
  <si>
    <t>PESQUERA NEGOCIOS GB S.A.C.</t>
  </si>
  <si>
    <t>ERROR MATERIAL: NOMBRE DE MATRÍCULA</t>
  </si>
  <si>
    <t>Rectificar el error material incurrido en la RD N° 172-2015-PRODUCE/DGCHI, mediante el cual se aprobóel cambio de titularidad del permiso de pesca a favor de PESQUERA NEGOCIOS GB S.A.C., siendo lo correcto consignar E/P SANTA ELVIRA 2 (PL-40719-CM))</t>
  </si>
  <si>
    <t>102621-2018</t>
  </si>
  <si>
    <t>133-2018-PRODUCE/DECHDI-dechdi_temp06</t>
  </si>
  <si>
    <t>1653-2018-PRODUCE/DGPCHDI</t>
  </si>
  <si>
    <t>EMPRESA PESQUERA L &amp; A S.A.C.</t>
  </si>
  <si>
    <t>Declarar IMPROCEDENTE la solicitud de cambio de titular del permiso de pesca para operar la embarcación pesquera ARBOLITO DE NAVIDAD con matrícula PT-41560-CM, presentada por EMPRESA PESQUERA L &amp; A S.A.C.</t>
  </si>
  <si>
    <t>080627-2016</t>
  </si>
  <si>
    <t>080-2018-PRODUCE/DPCHDI-yquinonesc</t>
  </si>
  <si>
    <t>1654-2018-PRODUCE/DGPCHDI</t>
  </si>
  <si>
    <t>Suspender por única vez a solicitud de CORPORACION PESQUERA INCA S.A.C. la licencia de operación otorgada con RD N° 025-2008-PRODUCE/DGEPP, de harina de pescado (21 t/h) y harina ACP (35 t/h), ubicadas en Mz. B1, Lote 6, Zona Gran Trapecio, Chimbote-Santa-Ancash</t>
  </si>
  <si>
    <t>1655-2018-PRODUCE/DGPCHDI</t>
  </si>
  <si>
    <t>Suspender por única vez a solicitud de CORPORACION PESQUERA INCA S.A.C. la licencia de operación otorgada con RD N° 253-2008-PRODUCE/DGEPP, de harina de pescado (92 t/h) y harina ACP (50t/h), ubicadas en el puerto de Huarmey, Huarmey-Ancash</t>
  </si>
  <si>
    <t>1656-2018-PRODUCE/DGPCHDI</t>
  </si>
  <si>
    <t>Suspender por única vez a solicitud de CORPORACION PESQUERA INCA S.A.C. la licencia de operación otorgada con RD N° 436-2008-PRODUCE/DGEPP, de harina ACP (80 t/h), ubicadas en Jr. Manuel Lamas, Lote N° 01, Mz C1, Zona Industrial, Sector Puerto Casma, Comandante Noel-Casma-Ancash</t>
  </si>
  <si>
    <t>1657-2018-PRODUCE/DGPCHDI</t>
  </si>
  <si>
    <t>Suspender por única vez a solicitud de CORPORACION PESQUERA INCA S.A.C. la licencia de operación otorgada con RD N° 226-2008-PRODUCE/DGEPP, de la planta de harina convencional (21 t/h), ubicada en Sub lote 3 A-1, Puerto Malabrigo, Razuri-Ascope-La Libertad</t>
  </si>
  <si>
    <t>115136-2018</t>
  </si>
  <si>
    <t>022-2018-PRODUCE/DPCHDI-iechevarria</t>
  </si>
  <si>
    <t>081-2018-PRODUCE/DPCHDI-yquinonesc</t>
  </si>
  <si>
    <t>1658-2018-PRODUCE/DGPCHDI</t>
  </si>
  <si>
    <t>PESQUERA EXALMAR SAA</t>
  </si>
  <si>
    <t>Aceptar el desistimiento respecto a la solicitud de periodo de prueba; y, modificar la licencia de operación otorgada a la empresa PESQUERA EXALMAR SAA, mediante RD Nº 099-2000-PE/DNEPP, modificada por RDNº 005-2012-PRODUCE/DGCHI, para operar la planta de procesamiento pesquero para la producción de harina de pescado de alto contenido proteínico, en el extremo de la capacidad de procesamiento de 60 t/h a 100t/h, en el establecimiento sito en Playa Lado Norte S/N, Puerto Malabrigo, Razuri, Asc</t>
  </si>
  <si>
    <t>095756-2018</t>
  </si>
  <si>
    <t>057-2018-PRODUCE/DECHDI-amaya
044-2018-PRODUCE/DECHDI-schuquilin
050-2018-PRODUCE/DECHDI-schuquilin</t>
  </si>
  <si>
    <t>123-2018-PRODUCE/DECHDI-dechdi_temp06
135-2018-PRODUCE/DECHDI-dechdi_temp06</t>
  </si>
  <si>
    <t>1659-2018-PRODUCE/DGPCHDI</t>
  </si>
  <si>
    <t>EMPRESA PESQUERA SANTA LUCIA S.A.C.</t>
  </si>
  <si>
    <t>OTORGAR a la empresa EMPRESA PESQUERA SANTA LUCIA S.A.C. permiso de pesca para realizar actividad extractiva del recurso Anchoveta con destino al consumo humano indirecto con la embarcación pesquera de madera ROSA MARIA MS 4 con matrícula PL-58961-PM y 88.33 m3 de capacidad de bodega; asimismo, Asignar el Porcentaje Máximo de Captura por Embarcación?PMCE para la zona norte centro 0.054770 y para la zona sur 0.042212.</t>
  </si>
  <si>
    <t>096502-2018</t>
  </si>
  <si>
    <t>019-2018-PRODUCE/DECHDI-lvr
048-2018-PRODUCE/DECHDI-schuquilin</t>
  </si>
  <si>
    <t>131-2018-PRODUCE/DECHDI-dechdi_temp06</t>
  </si>
  <si>
    <t>1660-2018-PRODUCE/DGPCHDI</t>
  </si>
  <si>
    <t>INVERSIONES PESQUERAS MARIA AUXILIADORA S.R.L.</t>
  </si>
  <si>
    <t>OTORGAR a INVERSIONES PESQUERAS MARIA AUXILIADORA S.R.L. permiso de pesca para realizar actividad extractiva del Anchoveta con destino al CHI con la E/P MARIA AUXILIADORA (TA-58947-PM). Asignar PMCE Norte-Centro y Sur. Cancelar el permiso de la E/P MARIA AUXILIADORA (CO-17433-PM)</t>
  </si>
  <si>
    <t>115346-2018</t>
  </si>
  <si>
    <t>122-2018-PRODUCE/DECHDI-cgonzalez</t>
  </si>
  <si>
    <t>1661-2018-PRODUCE/DGPCHDI</t>
  </si>
  <si>
    <t>COMERCIALIZACION Y TRANSPORTE VIRGEN DEL CISNE E.I.R.L.</t>
  </si>
  <si>
    <t>Disponer la actualización de datos de la embarcación pesquera de matrícula PL-22059-CM, únicamente en el extremo del nombre de la embarcación pesquera, de LUCIO I a VIRGEN DEL CISNE IX</t>
  </si>
  <si>
    <t>082611-2018</t>
  </si>
  <si>
    <t>029-2018-PRODUCE/DECHDI-lcerna</t>
  </si>
  <si>
    <t>1662-2018-PRODUCE/DGPCHDI</t>
  </si>
  <si>
    <t>FUNDACION PERUANA PARA LA CONSERVACION DE LA NATURALEZA - PRONATURALEZA</t>
  </si>
  <si>
    <t>Otorgar a FUNDACION PERUANA PARA LA CONSERVACION DE LA NATURALEZA - PRONATURALEZA autorización para efectuar investigación pesquera con extracción de muestras de especímenes hidrobiológicos sin valor comercial y sin uso de embarcación pesquera</t>
  </si>
  <si>
    <t>028-2018-PRODUCE/DECHDI-lcerna</t>
  </si>
  <si>
    <t>1663-2018-PRODUCE/DGPCHDI</t>
  </si>
  <si>
    <t>JOSE AGAPITO QUEREVALU QUEREVALU</t>
  </si>
  <si>
    <t>ERROR MATERIAL: NOMBRE DE ARMADOR</t>
  </si>
  <si>
    <t>Rectificar el error material contenido en los vistos, considerando 2, numeral 4.3 del considerando 4 y artículo 1 de la RD. N° 1129-2018-PRODUCE/DGPCHDI referido al armador socio de la COOPERATIVA PESQUERA JEHOVA ES MI PASTOR NADA ME FALTARA - LA TORTUGA PAITA, de JOSE QUEREVALU QUEREVALU a JOSE AGAPITO QUEREVALU QUEREVALU</t>
  </si>
  <si>
    <t>103874-2018</t>
  </si>
  <si>
    <t>105-2018-PRODUCE/DECHDI-mmejia</t>
  </si>
  <si>
    <t>124-2018-PRODUCE/DECHDI-cgonzalez</t>
  </si>
  <si>
    <t>1664-2018-PRODUCE/DGPCHDI</t>
  </si>
  <si>
    <t>Otorgar a ALETAMARILLA S.A. permiso de pesca para operar la embarcación pesquera de cerco de bandera ecuatoriana DOÑA NANCY en la extracción del recurso Atún para consumo humano directo</t>
  </si>
  <si>
    <t>111000-2018</t>
  </si>
  <si>
    <t>106-2018-PRODUCE/DECHDI-mmejia</t>
  </si>
  <si>
    <t>123-2018-PRODUCE/DECHDI-cgonzalez</t>
  </si>
  <si>
    <t>1665-2018-PRODUCE/DGPCHDI</t>
  </si>
  <si>
    <t>Otorgar a PACIFICTUNA S.A. permiso de pesca para operar la embarcación pesquera de cerco de bandera ecuatoriana DOÑA TULA en la extracción del recurso Atún para consumo humano directo</t>
  </si>
  <si>
    <t>057721-2018</t>
  </si>
  <si>
    <t>006-2018-PRODUCE/DECHDI-iluna</t>
  </si>
  <si>
    <t>1666-2018-PRODUCE/DGPCHDI</t>
  </si>
  <si>
    <t>MINERA FORRESTER S.A.C.</t>
  </si>
  <si>
    <t>Otorgar a MINERA FORRESTER S.A.C. autorización para efectuar investigación pesquera con extracción de muestras de especímenes hidrobiológicos sin valor comercial y sin uso de embarcación pesquera</t>
  </si>
  <si>
    <t>100209-2018</t>
  </si>
  <si>
    <t>121-2018-PRODUCE/DECHDI-dechdi_temp06
137-2018-PRODUCE/DECHDI-dechdi_temp06</t>
  </si>
  <si>
    <t>1667-2018-PRODUCE/DGPCHDI</t>
  </si>
  <si>
    <t>PESQUERA JANO S.A.C.</t>
  </si>
  <si>
    <t>Aprobar a favor de PESQUERA JANO S.A.C. el cambio de titular para operar la embarcación pesquera MELISSAS (HO-1143-CM). Aprobar el cambio de titular del PMCE y LMCE correspondiente.</t>
  </si>
  <si>
    <t>095501-2018</t>
  </si>
  <si>
    <t>136-2018-PRODUCE/DECHDI-dechdi_temp06</t>
  </si>
  <si>
    <t>1668-2018-PRODUCE/DGPCHDI</t>
  </si>
  <si>
    <t>EMPRESA PESQUERA LLUEN S.A.C.</t>
  </si>
  <si>
    <t>Declarar IMPROCEDENTE la solicitud de cambio de titular del permiso de pesca para operar la embarcación pesquera MONITOR HUASCAR 2 de matrícula PT-4158-CM, presentada por EMPRESA PESQUERA LLUEN S.A.C.</t>
  </si>
  <si>
    <t>117037-2018</t>
  </si>
  <si>
    <t>060-2018-PRODUCE/DECHDI-jcanchari</t>
  </si>
  <si>
    <t>1669-2018-PRODUCE/DGPCHDI</t>
  </si>
  <si>
    <t>Declarar IMPROCEDENTE la solicitud de asociación o incorporación definitiva de PMCE presentada por PESQUERA DON AMERICO S.A.C.</t>
  </si>
  <si>
    <t>112234-2018</t>
  </si>
  <si>
    <t>139-2018-PRODUCE/DECHDI-dechdi_temp06</t>
  </si>
  <si>
    <t>1670-2018-PRODUCE/DGPCHDI</t>
  </si>
  <si>
    <t>Aceptar el desistimiento del procedimiento correspondiente a la solicitud de autorización de incremento de flota para ampliar la capacidad de bodega de la embarcación pesquera BENDICION con matrícula PL-18436-CM, vía sustitución de la embarcación pesquera GUÍAME SEÑOR DE LUREN 2 con matrícula PL-14314-CM, presentado por CORPORACIÓN CORSIHU S.A.C.</t>
  </si>
  <si>
    <t>139801-2017</t>
  </si>
  <si>
    <t>294-2018-PRODUCE/DECHDI-knunezv</t>
  </si>
  <si>
    <t>1671-2018-PRODUCE/DGPCHDI</t>
  </si>
  <si>
    <t>Dejar sin efecto el artículo 2 de la RD. N° 235-2017-PRODUCE/DGPCHDI que dispuso determinado condicionamiento a la vigencia del permiso de pesca a que se refiere el artículo 1 de dicha RD. para operar la embarcación pesquera POLARIS (CE-22911-CM)</t>
  </si>
  <si>
    <t>017470-2018</t>
  </si>
  <si>
    <t>295-2018-PRODUCE/DECHDI-knunezv</t>
  </si>
  <si>
    <t>1672-2018-PRODUCE/DGPCHDI</t>
  </si>
  <si>
    <t>Dejar sin efecto el artículo 3 de la RD. N° 638-2017-PRODUCE/DGPCHDI que dispuso determinado condicionamiento a la vigencia del permiso de pesca a que se refiere el artículo 1 de dicha RD. para operar la embarcación pesquera XIOMARA (CO-27246-BM)</t>
  </si>
  <si>
    <t>136224-2017</t>
  </si>
  <si>
    <t>067-2018-PRODUCE/DECHDI-lperiche</t>
  </si>
  <si>
    <t>1673-2018-PRODUCE/DGPCHDI</t>
  </si>
  <si>
    <t>RAFAEL MENDOZA CASTRO y LILA ANTONIA ARROYO CASTRO</t>
  </si>
  <si>
    <t>El permiso de pesca de menor escala contenido en la RD. N° 248-2017-PRODUCE/DGPCHDI habilita a RAFAEL MENDOZA CASTRO y LILA ANTONIA ARROYO CASTRO a realizar actividad extractiva del recurso anchoveta siempre que la E/P ROSA DAMARIS (CE-22799-CM), cuente con artes y aparejos adecuados.</t>
  </si>
  <si>
    <t>133966-2017</t>
  </si>
  <si>
    <t>068-2018-PRODUCE/DECHDI-lperiche</t>
  </si>
  <si>
    <t>1674-2018-PRODUCE/DGPCHDI</t>
  </si>
  <si>
    <t>VICENTE LORO LORO y LUIS ROGER LORO MARTINEZ</t>
  </si>
  <si>
    <t>El permiso de pesca contenido en la RD. N° 248-2017-PRODUCE/DGPCHDIhabilita a VICENTE LORO LORO y LUIS ROGER LORO MARTINEZ a realizar actividad extractiva de recursos distintos a la anchoveta, e IMPROCEDENTE en el extremo de los recursos de mantarraya gigante, merlin negro, pez vela, sardina, tiburon ballena y otros.</t>
  </si>
  <si>
    <t>111145-2018</t>
  </si>
  <si>
    <t>162-2018-PRODUCE/DECHDI-dechdi_temp05</t>
  </si>
  <si>
    <t>1675-2018-PRODUCE/DGPCHDI</t>
  </si>
  <si>
    <t>MARIA SANTOS HUAMANCHUMO BERNAL y MARCELINO ARROYO CASTRO</t>
  </si>
  <si>
    <t>Aprobar a favor de VALENTIN ARROYO CASTRO y otros el cambio de titular del permiso de pesca de la embarcación pesquera SANTA MARIA 2 (PL-5982-CM). Aprobar el cambio de titular del PMCE y LMCE correspondiente.</t>
  </si>
  <si>
    <t>097287-2018</t>
  </si>
  <si>
    <t>021-2018-PRODUCE/DECHDI-lvr
045-2018-PRODUCE/DECHDI-schuquilin
051-2018-PRODUCE/DECHDI-schuquilin</t>
  </si>
  <si>
    <t>134-2018-PRODUCE/DECHDI-dechdi_temp06</t>
  </si>
  <si>
    <t>1676-2018-PRODUCE/DGPCHDI</t>
  </si>
  <si>
    <t>Otorgar a ROYFRAN S.A.C. permiso de pesca para operar la embarcación pesquera ROMELIO (TA-58954-PM). Asignar PMCE y LMCE correspondiente. Asimismo cancelar el permiso de pesca de la embarcación pesquera ROMELIO (TA-21060-CM)</t>
  </si>
  <si>
    <t>098302-2018</t>
  </si>
  <si>
    <t>038-2018-PRODUCE/DECHDI-pencinas
052-2018-PRODUCE/DECHDI-schuquilin</t>
  </si>
  <si>
    <t>140-2018-PRODUCE/DECHDI-dechdi_temp06</t>
  </si>
  <si>
    <t>1677-2018-PRODUCE/DGPCHDI</t>
  </si>
  <si>
    <t>Otorgar a EMPRESA PESQUERA MARIA DEL ROCIO S.R.L. permiso de pesca para operar la embarcación pesquera TIO CARAMELO de matrícula HO-58956-PM, Asignar el PMCE y LMCE correspondiente. Asimismo, cancelar el permiso de pesca de la embarcación pesquera TIO CARAMELO de matrícula CE-17212-CM</t>
  </si>
  <si>
    <t>093946-2018</t>
  </si>
  <si>
    <t>141-2018-PRODUCE/DECHDI-dechdi_temp06</t>
  </si>
  <si>
    <t>1678-2018-PRODUCE/DGPCHDI</t>
  </si>
  <si>
    <t>DESISTIMIENTO ASOCIACIÓN DEFINITIVA DEL PMCE</t>
  </si>
  <si>
    <t>Aceptar el desistimiento del procedimiento correspondiente a la solicitud de asociación definitiva del PMCE de la embarcación TASA 47 a favor de las embarcaciones pesqueras TASA 416, TASA 412, TASA 418 y TASA 210, solicitada por TECNOLÓGICA DE ALIMENTOS S.A.</t>
  </si>
  <si>
    <t>076030-2018</t>
  </si>
  <si>
    <t>038-2018-PRODUCE/DECHDI-pencinas</t>
  </si>
  <si>
    <t>1679-2018-PRODUCE/DGPCHDI</t>
  </si>
  <si>
    <t>CAMBIO DE MATRÍCULA</t>
  </si>
  <si>
    <t>Disponer la actualización de datos de la embarcación pesquera NUESTRA ESPERANZA EN CRISTO, únicamente en el extremo referido a la matrícula de PT-6022-BM a PT-6022-CM.</t>
  </si>
  <si>
    <t>094461-2018</t>
  </si>
  <si>
    <t>006-2018-PRODUCE/DECHDI-rgallo
049-2018-PRODUCE/DECHDI-schuquilin</t>
  </si>
  <si>
    <t>164-2018-PRODUCE/DECHDI-dechdi_temp05</t>
  </si>
  <si>
    <t>1680-2018-PRODUCE/DGPCHDI</t>
  </si>
  <si>
    <t>LEONARDO FELIPE VITE MORALES y FLORA ALVAREZ ECHE</t>
  </si>
  <si>
    <t>Otorgar a LEONARDO FELIPE VITE MORALES y FLORA ALVAREZ ECHE permiso de pesca para operar la embarcación pesquera MAURO (PT-58963-PM). Asignar PMCE y LMCE, cancelar el permiso de pesca de la E/P MAURO (PL-20968-PM)</t>
  </si>
  <si>
    <t>015862-2018</t>
  </si>
  <si>
    <t>253-2018-PRODUCE/DECHDI-csaenz</t>
  </si>
  <si>
    <t>069-2018-PRODUCE/DECHDI-lperiche</t>
  </si>
  <si>
    <t>1681-2018-PRODUCE/DGPCHDI</t>
  </si>
  <si>
    <t>Otorgar a PROYECTO ESPECIAL DE INFRAESTRUCTURA DE TRANSPORTE NACIONAL - PROVIAS NACIONAL autorización para efectuar investigación pesquera con extracción de muestras de especímenes hidrobiológicos, sin valor comercial y sin uso de embarcación pesquera.</t>
  </si>
  <si>
    <t>104926-2018</t>
  </si>
  <si>
    <t>031-2018-PRODUCE/DECHDI-lcerna</t>
  </si>
  <si>
    <t>1682-2018-PRODUCE/DGPCHDI</t>
  </si>
  <si>
    <t>SAID ALEXANDER API TELLO</t>
  </si>
  <si>
    <t>Declarar IMPROCEDENTE la solicitud de autorización para la importación de especies hidrobiológicas vivas con fines de recreación y/o difusión cultural y comercial, presentada por SAID ALEXANDER API TELLO.</t>
  </si>
  <si>
    <t>117912-2018</t>
  </si>
  <si>
    <t>166-2018-PRODUCE/DECHDI-dechdi_temp05</t>
  </si>
  <si>
    <t>1683-2018-PRODUCE/DGPCHDI</t>
  </si>
  <si>
    <t>Dejar sin efecto el artículo 2 de la RD. N° 1537-2018-PRODUCE/DGPCHDI que dispuso determinado condicionamiento a la vigencia de la asociación o incorporación definitiva de PMCE aprobada en los artículos 1 y 2 de la RD. N° 1252-2018-PRODUCE/DGPCHDI</t>
  </si>
  <si>
    <t>108160-2018</t>
  </si>
  <si>
    <t>142-2018-PRODUCE/DECHDI-dechdi_temp06</t>
  </si>
  <si>
    <t>1684-2018-PRODUCE/DGPCHDI</t>
  </si>
  <si>
    <t>EMPRESA PESQUERA B &amp; B E.I.R.L.</t>
  </si>
  <si>
    <t>Aprobar a favor de EMPRESA PESQUERA B &amp; B E.I.R.L. el cambio de titular del permiso de pesca para operar la embarcación pesquera MI ZOILITA de matrícula PL-18085-CM para la extracción de anchoveta para consumo humano directo e indirecto y sardina para consumo humano directo. Aprobar el cambio de titular del PMCE y LMCE.</t>
  </si>
  <si>
    <t>106679-2018</t>
  </si>
  <si>
    <t>143-2018-PRODUCE/DECHDI-dechdi_temp06</t>
  </si>
  <si>
    <t>1685-2018-PRODUCE/DGPCHDI</t>
  </si>
  <si>
    <t>Declarar IMPROCEDENTE la solicitud de cambio de titular del permiso de pesca para operar la embarcación pesquera SEBASTIAN con matrícula CE-19914-CM, presentada por GRUPO PESQUERO CHIMBOTE S.A.C.</t>
  </si>
  <si>
    <t>047524-2018</t>
  </si>
  <si>
    <t>032-2018-PRODUCE/DECHDI-lcerna</t>
  </si>
  <si>
    <t>1686-2018-PRODUCE/DGPCHDI</t>
  </si>
  <si>
    <t>Otorgar a COMPAÑIA MINERA PODEROSA S.A. autorización para efectuar investigación pesquera con extracción de muestras de especímenes hidrobiológicos sin valor comercial y sin uso de embarcación pesquera</t>
  </si>
  <si>
    <t>168-2018-PRODUCE/DPCHDI-mchacon</t>
  </si>
  <si>
    <t>1687-2018-PRODUCE/DGPCHDI</t>
  </si>
  <si>
    <t>FELICITA MARTINEZ SILVA</t>
  </si>
  <si>
    <t>PERMISO DE PESCA
COOPERATIVA PESQUERA SAN JOSE LIMITADA</t>
  </si>
  <si>
    <t>Otorgar permiso de pesca a FELICITA MARTINEZ SILVA como armadora socia de la COOPERATIVA PESQUERA SAN JOSE LIMITADA, para operar la embarcación pesquera MARCO AURELIO de matrícula PL-34077-BM.</t>
  </si>
  <si>
    <t>170-2018-PRODUCE/DPCHDI-mchacon</t>
  </si>
  <si>
    <t>1688-2018-PRODUCE/DGPCHDI</t>
  </si>
  <si>
    <t>MANUELA JESUS FIESTAS FIESTAS</t>
  </si>
  <si>
    <t>Otorgar permiso de pesca a MANUELA JESUS FIESTAS FIESTAS como armadora socia de la COOPERATIVA PESQUERA SAN JOSE LIMITADA, para operar la embarcación pesquera CABALLERO DE LOS MARES de matrícula ZS-38929-BM.</t>
  </si>
  <si>
    <t>169-2018-PRODUCE/DPCHDI-mchacon</t>
  </si>
  <si>
    <t>1689-2018-PRODUCE/DGPCHDI</t>
  </si>
  <si>
    <t>ESGAR TROYES GUERRERO</t>
  </si>
  <si>
    <t>Otorgar permiso de pesca a esgar troyes guerrero como armador socia de la COOPERATIVA PESQUERA SAN JOSE LIMITADA, para operar la embarcación pesquera ELENA de matrícula PT-40424-BM.</t>
  </si>
  <si>
    <t>171-2018-PRODUCE/DPCHDI-mchacon</t>
  </si>
  <si>
    <t>1690-2018-PRODUCE/DGPCHDI</t>
  </si>
  <si>
    <t>JOSE ANTONIO FIESTAS PUESCAS</t>
  </si>
  <si>
    <t>Otorgar permiso de pesca a JOSE ANTONIO FIESTAS PUESCAS como armador socio de la COOPERATIVA PESQUERA SAN JOSE LIMITADA, para operar la embarcación pesquera LESLY EMILIA de matrícula PL-54978-CM.</t>
  </si>
  <si>
    <t>172-2018-PRODUCE/DPCHDI-mchacon</t>
  </si>
  <si>
    <t>1691-2018-PRODUCE/DGPCHDI</t>
  </si>
  <si>
    <t>DOMINGO PINGO PISCOYA</t>
  </si>
  <si>
    <t>Otorgar permiso de pesca al señor DOMINGO PINGO PISCOYA como armador socio de la COOPERATIVA PESQUERA SAN JOSE LIMITADA, para operar la embarcación pesquera MILAGRO DE DIOS II de matrícula PL-42466-CM.</t>
  </si>
  <si>
    <t>056466-2018</t>
  </si>
  <si>
    <t>033-2018-PRODUCE/DECHDI-lcerna</t>
  </si>
  <si>
    <t>1692-2018-PRODUCE/DGPCHDI</t>
  </si>
  <si>
    <t xml:space="preserve">PROYECTO ESPECIAL DE INFRAESTRUCTURA DE TRANSPORTE NACIONAL - PROVIAS NACIONAL </t>
  </si>
  <si>
    <t>115194-2018</t>
  </si>
  <si>
    <t>299-2018-PRODUCE/DECHDI-knunezv</t>
  </si>
  <si>
    <t>1693-2018-PRODUCE/DGPCHDI</t>
  </si>
  <si>
    <t>PESQUERA SANTA PASCUA S.C.R.L.</t>
  </si>
  <si>
    <t>Adecuar el permiso de pesca otorgado con RD. N° 205-2014-PRODUCE/DGCHD al ROP de la anchoveta, para operar la E/P JORGE ANTONIO (PT-22364-CM)</t>
  </si>
  <si>
    <t>102952-2018</t>
  </si>
  <si>
    <t>097-2018-PRODUCE/DECHDI-mmejia</t>
  </si>
  <si>
    <t>066-2018-PRODUCE/DECHDI-lperiche</t>
  </si>
  <si>
    <t>1694-2018-PRODUCE/DGPCHDI</t>
  </si>
  <si>
    <t>Otorgar a GRUPO DEGFER CIA LTDA permiso de pesca para operar la embarcación pesquera de cerco de bandera ecuatoriana denominada DON MARIO, en la extracción del recurso atún para consumo humano directo</t>
  </si>
  <si>
    <t>177-2018-PRODUCE/DPCHDI-mchacon</t>
  </si>
  <si>
    <t>1695-2018-PRODUCE/DGPCHDI</t>
  </si>
  <si>
    <t>JOSE BRIJIDO LLENQUE FIESTAS</t>
  </si>
  <si>
    <t>Otorgar permiso de pesca a JOSE BRIJIDO LLENQUE FIESTAS en calidad de armador socio de la COOPERATIVA PESQUERA SAN JOSE LIMITADA, para operar la embarcación MI TERESITA 3 de matrícula PT-35265-BM, para la extracción de pota, perico, bonito, tiburón, tollo y raya</t>
  </si>
  <si>
    <t>176-2018-PRODUCE/DPCHDI-mchacon</t>
  </si>
  <si>
    <t>1696-2018-PRODUCE/DGPCHDI</t>
  </si>
  <si>
    <t>JUAN ZAPATA FIESTAS</t>
  </si>
  <si>
    <t>Otorgar permiso de pesca a JUAN ZAPATA FIESTAS en calidad de armador socio de la COOPERATIVA PESQUERA SAN JOSE LIMITADA, para operar la embarcación SIEMPRE MANUELA de matrícula PL-41364-CM, para la extracción de pota, perico, bonito, tiburón, tollo y raya</t>
  </si>
  <si>
    <t>175-2018-PRODUCE/DPCHDI-mchacon</t>
  </si>
  <si>
    <t>1697-2018-PRODUCE/DGPCHDI</t>
  </si>
  <si>
    <t>HECTOR GREGORIO LLENQUE LLENQUE</t>
  </si>
  <si>
    <t>Otorgar permiso de pesca a HECTOR GREGORIO LLENQUE LLENQUE en calidad de armador socio de la COOPERATIVA PESQUERA SAN JOSE LIMITADA, para operar la embarcación MI GIAMPIER de matrícula PL-58679-CM para la extracción de pota, perico, bonito, tiburón, tollo y raya</t>
  </si>
  <si>
    <t>174-2018-PRODUCE/DPCHDI-mchacon</t>
  </si>
  <si>
    <t>1698-2018-PRODUCE/DGPCHDI</t>
  </si>
  <si>
    <t>CESAR WILFREDO PUESCAS LLENQUE</t>
  </si>
  <si>
    <t>Otorgar permiso de pesca a CESAR WILFREDO PUESCAS LLENQUE en calidad de armador socio de la COOPERATIVA PESQUERA SAN JOSE LIMITADA, para operar la embarcación MI TERAN 2 de matrícula PL-42799-CM para la extracción de pota, perico, bonito, tiburón, tollo y raya</t>
  </si>
  <si>
    <t>173-2018-PRODUCE/DPCHDI-mchacon</t>
  </si>
  <si>
    <t>1699-2018-PRODUCE/DGPCHDI</t>
  </si>
  <si>
    <t>JUAN FRANCISCO PINGO FARROÑAN</t>
  </si>
  <si>
    <t>Otorgar permiso de pesca a JUAN FRANCISCO PINGO FARROÑAN en calidad de armador socio de la COOPERATIVA PESQUERA SAN JOSE LIMITADA, para operar la embarcación JEHOVA ES MI FORTALEZA de matrícula CY-41580-BM para la extracción de pota, perico, bonito, tiburón, tollo y raya</t>
  </si>
  <si>
    <t>178-2018-PRODUCE/DPCHDI-mchacon</t>
  </si>
  <si>
    <t>1700-2018-PRODUCE/DGPCHDI</t>
  </si>
  <si>
    <t>WILBERTO GALAN TEQUE</t>
  </si>
  <si>
    <t>Otorgar permiso de pesca a WILBERTO GALAN TEQUE en calidad de armador socio de la COOPERATIVA PESQUERA SAN JOSE LIMITADA, para operar la embarcación DON IGNACIO de matrícula PL-41828-CM para la extracción de pota, perico, bonito, tiburón, tollo y raya</t>
  </si>
  <si>
    <t>180-2018-PRODUCE/DPCHDI-mchacon</t>
  </si>
  <si>
    <t>1701-2018-PRODUCE/DGPCHDI</t>
  </si>
  <si>
    <t>JORGE LUIS JACINTO GALAN</t>
  </si>
  <si>
    <t>Otorgar permiso de pesca a JORGE LUIS JACINTO GALAN en calidad de armador socio de la COOPERATIVA PESQUERA SAN JOSE LIMITADA, para operar la embarcación MI ERIKA de matrícula PL-58329-CM para la extracción de pota, perico, bonito, tiburón, tollo y raya</t>
  </si>
  <si>
    <t>179-2018-PRODUCE/DPCHDI-mchacon</t>
  </si>
  <si>
    <t>1702-2018-PRODUCE/DGPCHDI</t>
  </si>
  <si>
    <t>JUAN VENTURA CAJUSOL</t>
  </si>
  <si>
    <t>Otorgar permiso de pesca a JUAN VENTURA CAJUSOL en calidad de armador socio de la COOPERATIVA PESQUERA SAN JOSE LIMITADA, para operar la embarcación MILAGRO DE DIOS de matrícula PL-35096-CM para la extracción de pota, perico, bonito, tiburón, tollo y raya</t>
  </si>
  <si>
    <t>R.D. N° 735-2017-PRODUCE/DGPCHDI</t>
  </si>
  <si>
    <t>296-2018-PRODUCE/DECHDI-knunezv</t>
  </si>
  <si>
    <t>1703-2018-PRODUCE/DGPCHDI</t>
  </si>
  <si>
    <t>Dejar sin efecto de oficio el artículo 3 de la RD. N° 735-2017-PRODUCE/DGPCHDI que dispuso determinado condicionamiento a la vigencia del permiso de pesca a que se refiere el artículo 1 de dicha RD. para operar la E/P LIBERTAD (CE-2512-BM)</t>
  </si>
  <si>
    <t>084328-2018</t>
  </si>
  <si>
    <t>297-2018-PRODUCE/DECHDI-knunezv</t>
  </si>
  <si>
    <t>1704-2018-PRODUCE/DGPCHDI</t>
  </si>
  <si>
    <t>MARIA INGRID DEL ROCIO GUANILO PEREDO</t>
  </si>
  <si>
    <t>Dejar sin efecto de oficio el artículo 3 de la RD. N° 346-2018-PRODUCE/DGPCHDI que dispuso determinado condicionamiento a la vigencia del permiso de pesca a que se refiere el artículo 1 de dicha RD. para operar la E/P RICARDO 1 (PL-01386-CM)</t>
  </si>
  <si>
    <t>115646-2018</t>
  </si>
  <si>
    <t>059-2018-PRODUCE/DECHDI-amaya
053-2018-PRODUCE/DECHDI-schuquilin</t>
  </si>
  <si>
    <t>144-2018-PRODUCE/DECHDI-dechdi_temp06</t>
  </si>
  <si>
    <t>1705-2018-PRODUCE/DGPCHDI</t>
  </si>
  <si>
    <t>Otorgar a PESQUERA DACON S.A.C. permiso de pesca para operar la embarcación pesquera DAVID ALONSO de matrícula PL-58594-CM, asignar el PMCE a la mencionada embarcación pesquera. Cancelar el permiso de pesca de la embarcación pesquera DAVID ALONSO de matrícula PL-10601-CM.</t>
  </si>
  <si>
    <t>081046-2018</t>
  </si>
  <si>
    <t>129-2018-PRODUCE/DECHDI-dechdi_temp06</t>
  </si>
  <si>
    <t>1706-2018-PRODUCE/DGPCHDI</t>
  </si>
  <si>
    <t>CORPORACION CORSIHU S.A.C.</t>
  </si>
  <si>
    <t>Aprobar a favor de CORPORACION CORSIHU S.A.C. el cambio de titular del permiso de pesca de la embarcación pesquera GUIAME SEÑOR DE LUREN 2 con matrícula PL-14314-CM. Aprobar el cambio de titular del PMCE y LMCE</t>
  </si>
  <si>
    <t>001-2018-PRODUCE/DGPCHDI-eleon</t>
  </si>
  <si>
    <t>1707-2018-PRODUCE/DGPCHDI</t>
  </si>
  <si>
    <t>FELICIA SANCHEZ DE GALAN</t>
  </si>
  <si>
    <t>Otorgar permiso de pesca a FELICIA SANCHEZ DE GALAN en calidad de armadora socia de la COOPERATIVA PESQUERA SAN JOSE LIMITADA, para operar la embarcación pesquera FLOR MARIA (PL-45517-CM), en la extracción de pota, perico, bonito, tiburon, tollo y raya.</t>
  </si>
  <si>
    <t>094284-2018</t>
  </si>
  <si>
    <t>023-2018-PRODUCE/DPCHDI-iechevarria</t>
  </si>
  <si>
    <t>022-2018-PRODUCE/DPCHDI-kparedess</t>
  </si>
  <si>
    <t>1708-2018-PRODUCE/DGPCHDI</t>
  </si>
  <si>
    <t>INVERSIONES KATHYMAR S.A.C.</t>
  </si>
  <si>
    <t>Aprobar a favor de INVERSIONES KATHYMAR S.A.C. el cambio de titular de la licencia para operar la planta de enlatado, otorgada a ACTIVIDADES PESQUERAS S.A. mediante RM. N° 562-95-PE, con 1440 cajas/turno ubicada en Pueblo Joven Florida Baja Mz. B, lote 3-4, Chimbote-Santa-Ancash</t>
  </si>
  <si>
    <t>092709-2018</t>
  </si>
  <si>
    <t>029-2018-PRODUCE/DPCHDI-zquispe</t>
  </si>
  <si>
    <t>082-2018-PRODUCE/DPCHDI-yquinonesc</t>
  </si>
  <si>
    <t>1709-2018-PRODUCE/DGPCHDI</t>
  </si>
  <si>
    <t>Otorgar a TECNOLOGICA DE ALIMENTOS autorización para la instalación de una planta de concetrado protéico para consumo humano indirecto con una capacidad de 0.2 t/h de procesamiento de materia prima, en el establecimiento ubicado en Av. Néstor Gambeta km 14.1 Ex Fundo Márquez, Callao Norte, Callao-Callao</t>
  </si>
  <si>
    <t>077108-2018</t>
  </si>
  <si>
    <t>008-2018-PRODUCE/DECHDI-iluna</t>
  </si>
  <si>
    <t>1710-2018-PRODUCE/DGPCHDI</t>
  </si>
  <si>
    <t>CEPSA PERUANA S.A.</t>
  </si>
  <si>
    <t>DENEGAR AUTORIZACIÓN PARA EFECTUAR INVESTIGACIÓN PESQUERA</t>
  </si>
  <si>
    <t>Denegar la solicitud autorización para efectuar investigación pesquera con extracción de muestras de especímenes hidrobiológicos, sin valor comercial y sin uso de embarcación pesquera.</t>
  </si>
  <si>
    <t>002-2018-PRODUCE/DGPCHDI-eleon</t>
  </si>
  <si>
    <t>1711-2018-PRODUCE/DGPCHDI</t>
  </si>
  <si>
    <t>MARTIN LLENQUE FIESTAS</t>
  </si>
  <si>
    <t>Otorgar permiso de pesca a MARTIN LLENQUE FIESTAS en calidad de armador socio de la COOPERATIVA PESQUERA SAN JOSE LIMITADA, para operar la embarcación pesquera CALIXTA BEATRIZ (PL-41433-CM), en la extracción de pota, perico, bonito, tiburon, tollo y raya.</t>
  </si>
  <si>
    <t>003-2018-PRODUCE/DGPCHDI-eleon</t>
  </si>
  <si>
    <t>1712-2018-PRODUCE/DGPCHDI</t>
  </si>
  <si>
    <t>JOSÉ EXEQUIEL FIESTAS QUEREBALÚ</t>
  </si>
  <si>
    <t>Otorgar permiso de pesca al señor JOSÉ EXEQUIEL FIESTAS QUEREBALÚ, en calidad de armador socio de la COOPERATIVA PESQUERA SAN JOSÉ LIMITADA, para operar la embarcación pesquera JESÚS FORTALEZA NUESTRA de matrícula PL-41687-BM y con capacidad de bodega de 10.00 m3, en la extracción de los recursos Calamar Gigante o Pota, Perico, Bonito, Tiburón, Tollo, Raya.</t>
  </si>
  <si>
    <t>004-2018-PRODUCE/DGPCHDI-eleon</t>
  </si>
  <si>
    <t>1713-2018-PRODUCE/DGPCHDI</t>
  </si>
  <si>
    <t>LUISA GLADYS FIESTAS PUESCAS</t>
  </si>
  <si>
    <t>Otorgar permiso de pesca a la señora LUISA GLADYS FIESTAS PUESCAS, en calidad de armador socio de la COOPERATIVA PESQUERA SAN JOSÉ LIMITADA, para operar la embarcación pesquera MI LUCY MARIBEL de matrícula PL-54979-CM y con capacidad de bodega de 10.00 m3, en la extracción de los recursos Calamar Gigante o Pota, Perico, Bonito, Tiburón, Tollo, Raya.</t>
  </si>
  <si>
    <t>005-2018-PRODUCE/DGPCHDI-eleon</t>
  </si>
  <si>
    <t>1714-2018-PRODUCE/DGPCHDI</t>
  </si>
  <si>
    <t>PERCY IVAN PUESCAS FIESTAS</t>
  </si>
  <si>
    <t>Otorgar permiso de pesca al señor PERCY IVAN PUESCAS FIESTAS, en calidad de armador socio de la COOPERATIVA PESQUERA SAN JOSÉ LIMITADA, para operar la embarcación pesquera PERLA MERCEDES de matrícula TA-33154-CM y con capacidad de bodega de 10.00 m3, en la extracción de los recursos Calamar Gigante o Pota, Perico, Bonito, Tiburón, Tollo, Raya.</t>
  </si>
  <si>
    <t>006-2018-PRODUCE/DGPCHDI-eleon</t>
  </si>
  <si>
    <t>1715-2018-PRODUCE/DGPCHDI</t>
  </si>
  <si>
    <t>VICTOR MANUEL LLENQUE CHONTO</t>
  </si>
  <si>
    <t>Otorgar permiso de pesca al señor VICTOR MANUEL LLENQUE CHONTO, en calidad de armador socio de la COOPERATIVA PESQUERA SAN JOSÉ LIMITADA, para operar la embarcación pesquera DIOS TE BENDIGA de matrícula PL-42804-BM y con capacidad de bodega de 10.00 m3, en la extracción de los recursos Calamar Gigante o Pota, Perico, Bonito, Tiburón, Tollo, Raya.</t>
  </si>
  <si>
    <t>007-2018-PRODUCE/DGPCHDI-eleon</t>
  </si>
  <si>
    <t>1716-2018-PRODUCE/DGPCHDI</t>
  </si>
  <si>
    <t>ANTONIO FLORES LORO</t>
  </si>
  <si>
    <t>Otorgar permiso de pesca al señor ANTONIO FLORES LORO, en calidad de armador socio de la COOPERATIVA PESQUERA SAN JOSÉ LIMITADA, para operar la embarcación pesquera MARIA ROSA de matrícula PL-41096-BM y con capacidad de bodega de 10.00 m3, en la extracción de los recursos Calamar Gigante o Pota, Perico, Bonito, Tiburón, Tollo, Raya.</t>
  </si>
  <si>
    <t>009-2018-PRODUCE/DGPCHDI-eleon</t>
  </si>
  <si>
    <t>1717-2018-PRODUCE/DGPCHDI</t>
  </si>
  <si>
    <t>JORGE LUIS MARTÍNEZ FIESTAS</t>
  </si>
  <si>
    <t>Otorgar permiso de pesca al señor JORGE LUIS MARTÍNEZ FIESTAS, en calidad de armador socio de la COOPERATIVA PESQUERA SAN JOSÉ LIMITADA, para operar la embarcación pesquera SONOMAR III de matrícula PL-43996-CM y con capacidad de bodega de 10.00 m3, en la extracción de los recursos Calamar Gigante o Pota, Perico, Bonito, Tiburón, Tollo, Raya.</t>
  </si>
  <si>
    <t>010-2018-PRODUCE/DGPCHDI-eleon</t>
  </si>
  <si>
    <t>1718-2018-PRODUCE/DGPCHDI</t>
  </si>
  <si>
    <t>ROMAN SANTAMARIA BANCES</t>
  </si>
  <si>
    <t>Otorgar permiso de pesca al señor ROMAN SANTAMARIA BANCES, en calidad de armador socio de la COOPERATIVA PESQUERA SAN JOSÉ LIMITADA, para operar la embarcación pesquera MI FE EN CRISTO de matrícula PL-35072-BM y con capacidad de bodega de 15.00 m3, en la extracción de los recursos Calamar Gigante o Pota, Perico, Bonito, Tiburón, Tollo, Raya.</t>
  </si>
  <si>
    <t>011-2018-PRODUCE/DGPCHDI-eleon</t>
  </si>
  <si>
    <t>1719-2018-PRODUCE/DGPCHDI</t>
  </si>
  <si>
    <t>FELICITA MARTÍNEZ SILVA</t>
  </si>
  <si>
    <t>Otorgar permiso de pesca al señor FELICITA MARTÍNEZ SILVA, en calidad de armador socio de la COOPERATIVA PESQUERA SAN JOSÉ LIMITADA, para operar la embarcación pesquera AURYFEL de matrícula PL-52764-CM y con capacidad de bodega de 10.00 m3, en la extracción de los recursos Calamar Gigante o Pota, Perico, Bonito, Tiburón, Tollo, Raya.</t>
  </si>
  <si>
    <t>1720-2018-PRODUCE/DGPCHDI</t>
  </si>
  <si>
    <t>CESAR AUGUSTO FIESTAS LLENQUE</t>
  </si>
  <si>
    <t>Otorgar permiso de pesca al señor CESAR AUGUSTO FIESTAS LLENQUE, en calidad de armador socio de la COOPERATIVA PESQUERA SAN JOSÉ LIMITADA, para operar la embarcación pesquera MI AUGUSTO de matrícula PL-43730-CM y con capacidad de bodega de 10.00 m3, en la extracción de los recursos Calamar Gigante o Pota, Perico, Bonito, Tiburón, Tollo, Raya.</t>
  </si>
  <si>
    <t>013-2018-PRODUCE/DGPCHDI-eleon</t>
  </si>
  <si>
    <t>1721-2018-PRODUCE/DGPCHDI</t>
  </si>
  <si>
    <t>RICHARD GREGORIO JACINTO QUEREVALU</t>
  </si>
  <si>
    <t>Otorgar permiso de pesca al señor RICHARD GREGORIO JACINTO QUEREVALU, en calidad de armador socio de la COOPERATIVA PESQUERA SAN JOSÉ LIMITADA, para operar la embarcación pesquera CINDY MILAGROS 2 de matrícula PL-43645-BM y con capacidad de bodega de 10.00 m3, en la extracción de los recursos Calamar Gigante o Pota, Perico, Bonito, Tiburón, Tollo, Raya.</t>
  </si>
  <si>
    <t>014-2018-PRODUCE/DGPCHDI-eleon</t>
  </si>
  <si>
    <t>1722-2018-PRODUCE/DGPCHDI</t>
  </si>
  <si>
    <t>JOSÉ ANGEL JACINTO GALÁN</t>
  </si>
  <si>
    <t>Otorgar permiso de pesca al señor JOSÉ ANGEL JACINTO GALÁN, en calidad de armador socio de la COOPERATIVA PESQUERA SAN JOSÉ LIMITADA, para operar la embarcación pesquera MERCEDES ROSARIO de matrícula PL-41457-CM y con capacidad de bodega de 10.00 m3, en la extracción de los recursos Calamar Gigante o Pota, Perico, Bonito, Tiburón, Tollo, Raya.</t>
  </si>
  <si>
    <t>015-2018-PRODUCE/DGPCHDI-eleon</t>
  </si>
  <si>
    <t>1723-2018-PRODUCE/DGPCHDI</t>
  </si>
  <si>
    <t>JOE PIER LUIGI CHUNGA CURO</t>
  </si>
  <si>
    <t>Otorgar permiso de pesca al señor JOE PIER LUIGI CHUNGA CURO, en calidad de armador socio de la COOPERATIVA PESQUERA SAN JOSÉ LIMITADA, para operar la embarcación pesquera EL EDEN de matrícula PL-44014-CM y con capacidad de bodega de 10.00 m3, en la extracción de los recursos Calamar Gigante o Pota, Perico, Bonito, Tiburón, Tollo, Raya.</t>
  </si>
  <si>
    <t>016-2018-PRODUCE/DGPCHDI-eleon</t>
  </si>
  <si>
    <t>1724-2018-PRODUCE/DGPCHDI</t>
  </si>
  <si>
    <t>LEOPOLDO GALAN BANCES</t>
  </si>
  <si>
    <t>Otorgar permiso de pesca al señor LEOPOLDO GALAN BANCES, en calidad de armador socio de la COOPERATIVA PESQUERA SAN JOSÉ LIMITADA, para operar la embarcación pesquera DIOS ES MI GUIADOR (PL-42284-CM) y con capacidad de bodega de 10.00 m3, en la extracción de los recursos Calamar Gigante o Pota, Perico, Bonito, Tiburón, Tollo, Raya; en el marco de la RM N° 235-2018-PRODUCE y el DS N° 006-2016-PRODUCE modificado por DS N° 003-2018-PRODUCE.</t>
  </si>
  <si>
    <t>017-2018-PRODUCE/DGPCHDI-eleon</t>
  </si>
  <si>
    <t>1725-2018-PRODUCE/DGPCHDI</t>
  </si>
  <si>
    <t>JULIO GALÁN BANCES</t>
  </si>
  <si>
    <t>Otorgar permiso de pesca al señor JULIO GALÁN BANCES, en calidad de armador socio de la COOPERATIVA PESQUERA SAN JOSÉ LIMITADA, para operar la embarcación pesquera FRANCISCO PIZARRO de matrícula PT-38495-BM y con capacidad de bodega de 9.99 m3, en la extracción de los recursos Calamar Gigante o Pota, Perico, Bonito, Tiburón, Tollo, Raya.</t>
  </si>
  <si>
    <t>018-2018-PRODUCE/DGPCHDI-eleon</t>
  </si>
  <si>
    <t>1726-2018-PRODUCE/DGPCHDI</t>
  </si>
  <si>
    <t>ANTONIO LLENQUE FIESTAS</t>
  </si>
  <si>
    <t>Otorgar permiso de pesca al señor ANTONIO LLENQUE FIESTAS, en calidad de armador socio de la COOPERATIVA PESQUERA SAN JOSÉ LIMITADA, para operar la embarcación pesquera JESUS MI SALVADOR N° 3 de matrícula PL-51424-BM y con capacidad de bodega de 9.99 m3, en la extracción de los recursos Calamar Gigante o Pota, Perico, Bonito, Tiburón, Tollo, Raya.</t>
  </si>
  <si>
    <t>019-2018-PRODUCE/DGPCHDI-eleon</t>
  </si>
  <si>
    <t>1727-2018-PRODUCE/DGPCHDI</t>
  </si>
  <si>
    <t>Otorgar permiso de pesca al señor JULIO GALÁN BANCES, en calidad de armador socio de la COOPERATIVA PESQUERA SAN JOSÉ LIMITADA, para operar la embarcación pesquera FRANCISCO GREGORIO de matrícula PL-42283-BM y con capacidad de bodega de 10.00 m3, en la extracción de los recursos Calamar Gigante o Pota, Perico, Bonito, Tiburón, Tollo, Raya.</t>
  </si>
  <si>
    <t>020-2018-PRODUCE/DGPCHDI-eleon</t>
  </si>
  <si>
    <t>1728-2018-PRODUCE/DGPCHDI</t>
  </si>
  <si>
    <t>JUAN GALÁN PIZARRO</t>
  </si>
  <si>
    <t>Otorgar permiso de pesca al señor JUAN GALÁN PIZARRO, en calidad de armador socio de la COOPERATIVA PESQUERA SAN JOSÉ LIMITADA, para operar la embarcación pesquera JUAN HUMBERTO de matrícula PL-41179-CM y con capacidad de bodega de 10.00 m3, en la extracción de los recursos Calamar Gigante o Pota, Perico, Bonito, Tiburón, Tollo, Raya.</t>
  </si>
  <si>
    <t>008-2018-PRODUCE/DGPCHDI-eleon</t>
  </si>
  <si>
    <t>1729-2018-PRODUCE/DGPCHDI</t>
  </si>
  <si>
    <t>Otorgar permiso de pesca al señor ANTONIO FLORES LORO, en calidad de armador socio de la COOPERATIVA PESQUERA SAN JOSÉ LIMITADA, para operar la embarcación pesquera JEHOVA JIREH de matrícula PL-42391-BM y con arqueo bruto de 6.02, en la extracción de los recursos Calamar Gigante o Pota, Perico, Bonito, Tiburón, Tollo, Raya.</t>
  </si>
  <si>
    <t>021-2018-PRODUCE/DGPCHDI-eleon</t>
  </si>
  <si>
    <t>1730-2018-PRODUCE/DGPCHDI</t>
  </si>
  <si>
    <t>JOSE MIGUEL JACINTO GONZALES</t>
  </si>
  <si>
    <t>Otorgar permiso de pesca al señor JOSE MIGUEL JACINTO GONZALES, en calidad de armador socio de la COOPERATIVA PESQUERA SAN JOSÉ LIMITADA, para operar la embarcación pesquera MI MARIA 2 de matrícula PL-32369-BM y con arqueo bruto de 6.99, en la extracción de los recursos Calamar Gigante o Pota, Perico, Bonito, Tiburón, Tollo, Raya.</t>
  </si>
  <si>
    <t>022-2018-PRODUCE/DGPCHDI-eleon</t>
  </si>
  <si>
    <t>1731-2018-PRODUCE/DGPCHDI</t>
  </si>
  <si>
    <t>ZULMA JANETH JACINTO CHAYAN</t>
  </si>
  <si>
    <t>Otorgar permiso de pesca al señor ZULMA JANETH JACINTO CHAYAN, en calidad de armador socio de la COOPERATIVA PESQUERA SAN JOSÉ LIMITADA, para operar la embarcación pesquera WILFREDO de matrícula ZS-40251-BM y con arqueo bruto de 6.99, en la extracción de los recursos Calamar Gigante o Pota, Perico, Bonito, Tiburón, Tollo, Raya.</t>
  </si>
  <si>
    <t>023-2018-PRODUCE/DGPCHDI-eleon</t>
  </si>
  <si>
    <t>1732-2018-PRODUCE/DGPCHDI</t>
  </si>
  <si>
    <t>AURELIO JESÚS FIESTAS VITE</t>
  </si>
  <si>
    <t>Otorgar permiso de pesca al señor AURELIO JESÚS FIESTAS VITE, en calidad de armador socio de la COOPERATIVA PESQUERA SAN JOSÉ LIMITADA, para operar la embarcación pesquera JESÚS EMANUEL de matrícula TA-32278-BM y con arqueo bruto de 6.99, en la extracción de los recursos Calamar Gigante o Pota, Perico, Bonito, Tiburón, Tollo, Raya.</t>
  </si>
  <si>
    <t>024-2018-PRODUCE/DGPCHDI-eleon</t>
  </si>
  <si>
    <t>1733-2018-PRODUCE/DGPCHDI</t>
  </si>
  <si>
    <t>LUIS ALBERTO JACINTO GONZALES</t>
  </si>
  <si>
    <t>Otorgar permiso de pesca al señor LUIS ALBERTO JACINTO GONZALES, en calidad de armador socio de la COOPERATIVA PESQUERA SAN JOSÉ LIMITADA, para operar la embarcación pesquera MI MARIA I de matrícula TA-42078-BM y con arqueo bruto de 6.86, en la extracción de los recursos Calamar Gigante o Pota, Perico, Bonito, Tiburón, Tollo, Raya.</t>
  </si>
  <si>
    <t>025-2018-PRODUCE/DGPCHDI-eleon</t>
  </si>
  <si>
    <t>1734-2018-PRODUCE/DGPCHDI</t>
  </si>
  <si>
    <t>JOSÉ FRANCISCO TEQUE MARTÍNEZ</t>
  </si>
  <si>
    <t>Otorgar permiso de pesca al señor JOSÉ FRANCISCO TEQUE MARTÍNEZ, en calidad de armador socio de la COOPERATIVA PESQUERA SAN JOSÉ LIMITADA, para operar la embarcación pesquera MI CARMENCITA de matrícula PL-29947-BM y con arqueo bruto de 6.97, en la extracción de los recursos Calamar Gigante o Pota, Perico, Bonito, Tiburón, Tollo, Raya.</t>
  </si>
  <si>
    <t>R.D. N° 1550-2018-PRODUCE/DGPCHDI</t>
  </si>
  <si>
    <t>045-2018-PRODUCE/DECHDI-emora</t>
  </si>
  <si>
    <t>1735-2018-PRODUCE/DGPCHDI</t>
  </si>
  <si>
    <t>BLANCA GLADYS LLENQUE GALAN</t>
  </si>
  <si>
    <t>PERMISO DE PESCA: COOPERATIVA SAN JOSÉ LIMITADA</t>
  </si>
  <si>
    <t>Otorgar permiso de pesca a la señora BLANCA GLADYS LLENQUE GALAN, en calidad de armador socio de la COOPERATIVA PESQUERA SAN JOSÉ LIMITADA, para operar la embarcación pesquera DON LUCHO de matrícula PL-51478-CM y 10.00 m3 de capacidad de bodega, en la extracción de los recursos Calamar Gigante o Pota, Perico, Bonito, Tiburón, Tollo, Raya.</t>
  </si>
  <si>
    <t>191-2018-PRODUCE/DPCHDI-mchacon</t>
  </si>
  <si>
    <t>1736-2018-PRODUCE/DGPCHDI</t>
  </si>
  <si>
    <t>MARIA DEL SOCORRO LORO LORO</t>
  </si>
  <si>
    <t>Otorgar permiso de pesca a la señora MARIA DEL SOCORRO LORO LORO, en calidad de armador socio de la COOPERATIVA PESQUERA SAN JOSÉ LIMITADA, para operar la embarcación pesquera BENDICIÓN DE DIOS de matrícula TA-41986-CM y 10.00 m3 de capacidad de bodega, en la extracción de los recursos Calamar Gigante o Pota, Perico, Bonito, Tiburón, Tollo, Raya.</t>
  </si>
  <si>
    <t>041-2018-PRODUCE/DECHDI-lcerna</t>
  </si>
  <si>
    <t>1737-2018-PRODUCE/DGPCHDI</t>
  </si>
  <si>
    <t>JOSE MANUEL FIESTAS OLIVOS</t>
  </si>
  <si>
    <t>Otorgar permiso de pesca al señor JOSE MANUEL FIESTAS OLIVOS, en calidad de armador socio de la COOPERATIVA PESQUERA SAN JOSÉ LIMITADA, para operar la embarcación pesquera MI ROBERT de matrícula PL-42344-CM y 10.00 m3 de capacidad de bodega, en la extracción de los recursos Calamar Gigante o Pota, Perico, Bonito, Tiburón, Tollo, Raya.</t>
  </si>
  <si>
    <t>042-2018-PRODUCE/DECHDI-lcerna</t>
  </si>
  <si>
    <t>1738-2018-PRODUCE/DGPCHDI</t>
  </si>
  <si>
    <t>JOSE PRESENTACIÓN GALAN FARROÑAN</t>
  </si>
  <si>
    <t>Otorgar permiso de pesca al señor JOSE PRESENTACIÓN GALAN FARROÑAN, en calidad de armador socio de la COOPERATIVA PESQUERA SAN JOSÉ LIMITADA, para operar la embarcación pesquera HUBER ORLANDO de matrícula PL-42324-BM y 10.00 m3 de capacidad de bodega, en la extracción de los recursos Calamar Gigante o Pota, Perico, Bonito, Tiburón, Tollo, Raya.</t>
  </si>
  <si>
    <t>044-2018-PRODUCE/DECHDI-lcerna</t>
  </si>
  <si>
    <t>1739-2018-PRODUCE/DGPCHDI</t>
  </si>
  <si>
    <t>JUANA QUEREBALU GONZALES</t>
  </si>
  <si>
    <t>Otorgar permiso de pesca a la señora JUANA QUEREBALU GONZALES, en calidad de armador socio de la COOPERATIVA PESQUERA SAN JOSÉ LIMITADA, para operar la embarcación pesquera BENDICION DE JESUS II de matrícula PL-43941-CM y 10.00 m3 de capacidad de bodega, en la extracción de los recursos Calamar Gigante o Pota, Perico, Bonito, Tiburón, Tollo, Raya.</t>
  </si>
  <si>
    <t>043-2018-PRODUCE/DECHDI-lcerna</t>
  </si>
  <si>
    <t>1740-2018-PRODUCE/DGPCHDI</t>
  </si>
  <si>
    <t>Otorgar permiso de pesca a la señora JUANA QUEREBALU GONZALES, en calidad de armador socio de la COOPERATIVA PESQUERA SAN JOSÉ LIMITADA, para operar la embarcación pesquera BENDICION DE JESUS de matrícula PL-41618-CM y 10.00 m3 de capacidad de bodega, en la extracción de los recursos Calamar Gigante o Pota, Perico, Bonito, Tiburón, Tollo, Raya.</t>
  </si>
  <si>
    <t>045-2018-PRODUCE/DECHDI-lcerna</t>
  </si>
  <si>
    <t>1741-2018-PRODUCE/DGPCHDI</t>
  </si>
  <si>
    <t>Otorgar permiso de pesca a la señora JUANA QUEREBALU GONZALES, en calidad de armador socio de la COOPERATIVA PESQUERA SAN JOSÉ LIMITADA, para operar la embarcación pesquera BENDICION DE JESUS I de matrícula PT-43585-CM y 10.00 m3 de capacidad de bodega, en la extracción de los recursos Calamar Gigante o Pota, Perico, Bonito, Tiburón, Tollo, Raya.</t>
  </si>
  <si>
    <t>046-2018-PRODUCE/DECHDI-lcerna</t>
  </si>
  <si>
    <t>1742-2018-PRODUCE/DGPCHDI</t>
  </si>
  <si>
    <t>JHONATAN BENJAMIN LLENQUE MARTINEZ</t>
  </si>
  <si>
    <t>Otorgar permiso de pesca al señor JHONATAN BENJAMIN LLENQUE MARTINEZ, en calidad de armador socio de la COOPERATIVA PESQUERA SAN JOSÉ LIMITADA, para operar la embarcación pesquera DON BENJA de matrícula PL-02260-BM y 17.79 m3 de capacidad de bodega, en la extracción de los recursos Calamar Gigante o Pota, Perico, Bonito, Tiburón, Tollo, Raya.</t>
  </si>
  <si>
    <t>190-2018-PRODUCE/DPCHDI-mchacon</t>
  </si>
  <si>
    <t>1743-2018-PRODUCE/DGPCHDI</t>
  </si>
  <si>
    <t>CESAR AUGUSTO FLORES FIESTAS</t>
  </si>
  <si>
    <t>Otorgar permiso de pesca al señor CESAR AUGUSTO FLORES FIESTAS, en calidad de armador socio de la COOPERATIVA PESQUERA SAN JOSÉ LIMITADA, para operar la embarcación pesquera MAR I de matrícula PT-40423-BM y con arqueo bruto 06.82 , en la extracción de los recursos Calamar Gigante o Pota, Perico, Bonito, Tiburón, Tollo, Raya.</t>
  </si>
  <si>
    <t>111143-2018</t>
  </si>
  <si>
    <t>168-2018-PRODUCE/DECHDI-dechdi_temp05</t>
  </si>
  <si>
    <t>1744-2018-PRODUCE/DGPCHDI</t>
  </si>
  <si>
    <t>MARCELINO ARROYO CASTRO y MARIA SANTOS HUAMANCHUMO BERNAL</t>
  </si>
  <si>
    <t>Aprobar la solicitud de cambio de titular de los señores MARCELINO ARROYO CASTRO y MARIA SANTOS HUAMANCHUMO BERNAL; como consecuencia de ello, los señores VALENTIN ARROYO CASTRO, MARGARITA LUMBRES SANTISTEBAN y otros son cotitulares del permiso de pesca para operar la embarcación pesquera JOSE Y MARIA con matrícula PL-2729-CM y 34.10 de capacidad de bodega.</t>
  </si>
  <si>
    <t>115664-2018
119720-2018</t>
  </si>
  <si>
    <t>109-2018-PRODUCE/DECHDI-mmejia</t>
  </si>
  <si>
    <t>128-2018-PRODUCE/DECHDI-cgonzalez</t>
  </si>
  <si>
    <t>1745-2018-PRODUCE/DGPCHDI</t>
  </si>
  <si>
    <t>Otorgar a la empresa ECUAVESSEL S.A., representada en el país por el señor Omar Diego Carcovich Jibaja, permiso de pesca para operar la embarcación pesquera de cerco de bandera ecuatoriana denominada AMALIS en la extracción del recurso Atún con destino al consumo humano directo.</t>
  </si>
  <si>
    <t>R.D. N° 224-2017-PRODUCE/DGPCHDI</t>
  </si>
  <si>
    <t>301-2018-PRODUCE/DECHDI-knunezv</t>
  </si>
  <si>
    <t>1746-2018-PRODUCE/DGPCHDI</t>
  </si>
  <si>
    <t>Dejar sin efecto de oficio el artículo 2 de la RD. N° 224-2017-PRODUCE/DGPCHDI, que dispuso determinado condicionamiento a la vigencia del permiso de pesca otorgado en el artículo 1 de dicha resolución directoral a favor del señor JOEL ESAUL PALMA LEYTON para operar la embarcación pesquera LIOBRAND (PL-28767-CM) y 32.55 m3 de capacidad de bodega.</t>
  </si>
  <si>
    <t>R.D. N° 086-2018-PRODUCE/DGPCHDI</t>
  </si>
  <si>
    <t>300-2018-PRODUCE/DECHDI-knunezv</t>
  </si>
  <si>
    <t>1747-2018-PRODUCE/DGPCHDI</t>
  </si>
  <si>
    <t>Dejar sin efecto de oficio el artículo 2 de la RD. N° 086-2018-PRODUCE/DGPCHDI, que dispuso determinado condicionamiento a la vigencia del permiso de pesca otorgado en el artículo 1 de dicha resolución directoral a favor de los señores RICARDO ISRAEL ZERILLO TASSO y GABY CECILIA TOLEDO COLLANTES para operar la embarcación pesquera VIVIANA (CE-28381-CM) y 24.60 m3 de capacidad de bodega.</t>
  </si>
  <si>
    <t>052994-2018</t>
  </si>
  <si>
    <t>127-2018-PRODUCE/DECHDI-cgonzalez</t>
  </si>
  <si>
    <t>1748-2018-PRODUCE/DGPCHDI</t>
  </si>
  <si>
    <t>DESESTIMAR RECURSO DE RECONSIDERACIÓN</t>
  </si>
  <si>
    <t>Desestimar el recurso de reconsideración formulado por la empresa ARTESANALES DEL SANTA S.A.C. contra la RD. N° 483-2018-PRODUCE/DGPCHDI, que declaró improcedente la solicitud de cambio de titularidad del permiso de pesca para operar la EP BAFER (CE-22908-CM).</t>
  </si>
  <si>
    <t>124425-2017</t>
  </si>
  <si>
    <t>303-2018-PRODUCE/DECHDI-knunezv</t>
  </si>
  <si>
    <t>1749-2018-PRODUCE/DGPCHDI</t>
  </si>
  <si>
    <t>JUAN ROGELIO SANTISTEBAN CHAPOÑAN</t>
  </si>
  <si>
    <t>Declarar improcedente la solicitud de otorgamiento de permiso de pesca de menor escala para operar la EP MI LUCIA I (PL-29041-CM) para la extracción del recurso Anchoveta para consumo humano directo, en el marco del DS. N° 005-2017-PRODUCE y modificatorias, presentada por el señor JUAN ROGELIO SANTISTEBAN CHAPOÑAN.</t>
  </si>
  <si>
    <t>R.D. N° 342-2018-PRODUCE/DGPCHDI</t>
  </si>
  <si>
    <t>306-2018-PRODUCE/DECHDI-knunezv</t>
  </si>
  <si>
    <t>1750-2018-PRODUCE/DGPCHDI</t>
  </si>
  <si>
    <t>Dejar sin efecto de oficio el artículo 3 de la Resolución Directoral N° 342-2018-PRODUCE/DGPCHDI que dispuso determinado condicionamiento a la vigencia del permiso de pesca otorgado en el artículo 1 de dicha resolución directoral a favor de la empresa PESQUERA AMADEUS S.A.C., para operar la embarcación pesquera AMADEUS IV (CO-10892-CM) y 32.15 de capacidad de bodega.</t>
  </si>
  <si>
    <t>305-2018-PRODUCE/DECHDI-knunezv</t>
  </si>
  <si>
    <t>1751-2018-PRODUCE/DGPCHDI</t>
  </si>
  <si>
    <t>JUAN ARISTOTELES RUBIO MORENO</t>
  </si>
  <si>
    <t>Declarar improcedente la solicitud de otorgamiento de permiso de pesca de menor escala para operar la EP MARIA LUISA (CE-34082-CM) para la extracción del recurso Anchoveta para consumo humano directo, en el marco del DS. N° 005-2017-PRODUCE y modificatorias, presentada por el señor JUAN ARISTOTELES RUBIO MORENO.</t>
  </si>
  <si>
    <t>189-2018-PRODUCE/DPCHDI-mchacon</t>
  </si>
  <si>
    <t>1752-2018-PRODUCE/DGPCHDI</t>
  </si>
  <si>
    <t>RAMOS PANTA RAMIREZ</t>
  </si>
  <si>
    <t>Otorgar permiso de pesca al señor RAMOS PANTA RAMIREZ, en calidad de armador socio de la COOPERATIVA PESQUERA SAN JOSÉ LIMITADA, para operar la embarcación pesquera RS1 de matrícula TA-29375-BM y con arqueo bruto 05.70 , en la extracción de los recursos Calamar Gigante o Pota, Perico, Bonito, Tiburón, Tollo, Raya.</t>
  </si>
  <si>
    <t>188-2018-PRODUCE/DPCHDI-mchacon</t>
  </si>
  <si>
    <t>1753-2018-PRODUCE/DGPCHDI</t>
  </si>
  <si>
    <t>JULIO FIESTAS GALAN</t>
  </si>
  <si>
    <t>Otorgar permiso de pesca al señor JULIO FIESTAS GALAN, en calidad de armador socio de la COOPERATIVA PESQUERA SAN JOSÉ LIMITADA, para operar la embarcación pesquera BENDICION DE MI MADRRE de matrícula PL-43987-BM y con capacidad de bodega 10.00 m3 , en la extracción de los recursos Calamar Gigante o Pota, Perico, Bonito, Tiburón, Tollo, Raya.</t>
  </si>
  <si>
    <t>187-2018-PRODUCE/DPCHDI-mchacon</t>
  </si>
  <si>
    <t>1754-2018-PRODUCE/DGPCHDI</t>
  </si>
  <si>
    <t>Otorgar permiso de pesca al señor HECTOR GREGORIO LLENQUE LLENQUE, en calidad de armador socio de la COOPERATIVA PESQUERA SAN JOSÉ LIMITADA, para operar la embarcación pesquera MI ROSITA 2 de matrícula PT-43393-CM y con capacidad de bodega 10.00 m3 , en la extracción de los recursos Calamar Gigante o Pota, Perico, Bonito, Tiburón, Tollo, Raya.</t>
  </si>
  <si>
    <t>186-2018-PRODUCE/DPCHDI-mchacon</t>
  </si>
  <si>
    <t>1755-2018-PRODUCE/DGPCHDI</t>
  </si>
  <si>
    <t>FERMIN HECTOR FIESTAS PUESCAS</t>
  </si>
  <si>
    <t>Otorgar permiso de pesca al señor FERMIN HECTOR FIESTAS PUESCAS, en calidad de armador socio de la COOPERATIVA PESQUERA SAN JOSÉ LIMITADA, para operar la embarcación pesquera MI CARMELITA 3 de matrícula PL-43940-CM y con capacidad de bodega 10.00 m3 , en la extracción de los recursos Calamar Gigante o Pota, Perico, Bonito, Tiburón, Tollo, Raya.</t>
  </si>
  <si>
    <t>185-2018-PRODUCE/DPCHDI-mchacon</t>
  </si>
  <si>
    <t>1756-2018-PRODUCE/DGPCHDI</t>
  </si>
  <si>
    <t>Otorgar permiso de pesca al señor HECTOR GREGORIO LLENQUE LLENQUE, en calidad de armador socio de la COOPERATIVA PESQUERA SAN JOSÉ LIMITADA, para operar la embarcación pesquera MI ROSITA de matrícula PL-41443-BM y con capacidad de bodega 10.00 m3 , en la extracción de los recursos Calamar Gigante o Pota, Perico, Bonito, Tiburón, Tollo, Raya.</t>
  </si>
  <si>
    <t>184-2018-PRODUCE/DPCHDI-mchacon</t>
  </si>
  <si>
    <t>1757-2018-PRODUCE/DGPCHDI</t>
  </si>
  <si>
    <t>NESTOR ULISES FIESTAS TEQUE</t>
  </si>
  <si>
    <t>Otorgar permiso de pesca al señor NESTOR ULISES FIESTAS TEQUE, en calidad de armador socio de la COOPERATIVA PESQUERA SAN JOSÉ LIMITADA, para operar la embarcación pesquera DON FRANCISCO de matrícula PL-23653-BM y arqueo bruto 04.08, en la extracción de los recursos Calamar Gigante o Pota, Perico, Bonito, Tiburón, Tollo, Raya.</t>
  </si>
  <si>
    <t>183-2018-PRODUCE/DPCHDI-mchacon</t>
  </si>
  <si>
    <t>1758-2018-PRODUCE/DGPCHDI</t>
  </si>
  <si>
    <t>JONH LENNO PUESCAS FIESTAS</t>
  </si>
  <si>
    <t>Otorgar permiso de pesca al señor JONH LENNO PUESCAS FIESTAS, en calidad de armador socio de la COOPERATIVA PESQUERA SAN JOSÉ LIMITADA, para operar la embarcación pesquera ROSMERY JANET de matrícula CE-44058-CM y arqueo bruto 04.08, en la extracción de los recursos Calamar Gigante o Pota, Perico, Bonito, Tiburón, Tollo, Raya.</t>
  </si>
  <si>
    <t>182-2018-PRODUCE/DPCHDI-mchacon</t>
  </si>
  <si>
    <t>1759-2018-PRODUCE/DGPCHDI</t>
  </si>
  <si>
    <t>JUAN CARLOS MACHICA SANTA MARIA</t>
  </si>
  <si>
    <t>Otorgar permiso de pesca al señor JUAN CARLOS MACHICA SANTA MARIA, en calidad de armador socio de la COOPERATIVA PESQUERA SAN JOSÉ LIMITADA, para operar la embarcación pesquera BENDICION DE DIOS de matrícula ZS-41452-BM y capacidad de bodega de 09.98, en la extracción de los recursos Calamar Gigante o Pota, Perico, Bonito, Tiburón, Tollo, Raya.</t>
  </si>
  <si>
    <t>181-2018-PRODUCE/DPCHDI-mchacon</t>
  </si>
  <si>
    <t>1760-2018-PRODUCE/DGPCHDI</t>
  </si>
  <si>
    <t>JOSE LUIS JACINTO GALÁN</t>
  </si>
  <si>
    <t>Otorgar permiso de pesca al señor JOSE LUIS JACINTO GALÁN, en calidad de armador socio de la COOPERATIVA PESQUERA SAN JOSÉ LIMITADA, para operar la embarcación pesquera MI ALEJANDRINA de matrícula PL-41431-BM y capacidad de bodega de 10.00 m3, en la extracción de los recursos Calamar Gigante o Pota, Perico, Bonito, Tiburón, Tollo, Raya.</t>
  </si>
  <si>
    <t>119733-2018</t>
  </si>
  <si>
    <t>038-2018-PRODUCE/DPCHDI-rparedes</t>
  </si>
  <si>
    <t>026-2018-PRODUCE/DPCHDI-kparedess</t>
  </si>
  <si>
    <t>1761-2018-PRODUCE/DGPCHDI</t>
  </si>
  <si>
    <t>MODIFICAR la licencia de operación otorgada mediante Resolución Directoral N° 019-2010-PRODUCE/DGEPP, modificada por Resolución Directoral N° 005-2012-PRODUCE/DGCHI, a favor de la empresa PESQUERA EXALMAR S.A.A, en el extremo referido a la capacidad instalada de su planta de procesamiento de harina de pescado de alto contenido proteínico de 50 t/h a 100 t/h, en su establecimiento industrial pesquero ubicado Av. Prolongación Centenario N° 2576 - 2580 - 2586, Provincia Constitucional del Callao,</t>
  </si>
  <si>
    <t>057-2018-PRODUCE/DGPCHDI-emora</t>
  </si>
  <si>
    <t>1762-2018-PRODUCE/DGPCHDI</t>
  </si>
  <si>
    <t>JOSE DE LA ROSA JACINTO BANCES</t>
  </si>
  <si>
    <t>Otorgar permiso de pesca al señor JOSE DE LA ROSA JACINTO BANCES, en calidad de armador socio de la COOPERATIVA PESQUERA SAN JOSÉ LIMITADA, para operar la embarcación pesquera DON JOSE de matrícula TA-41742-BM y capacidad de bodega de 10.00 m3, en la extracción de los recursos Calamar Gigante o Pota, Perico, Bonito, Tiburón, Tollo, Raya.</t>
  </si>
  <si>
    <t>056-2018-PRODUCE/DGPCHDI-emora</t>
  </si>
  <si>
    <t>1763-2018-PRODUCE/DGPCHDI</t>
  </si>
  <si>
    <t>DEYSI MARGORIETH RAMIREZ TARRILLO</t>
  </si>
  <si>
    <t>Otorgar permiso de pesca a la señora DEYSI MARGORIETH RAMIREZ TARRILLO, en calidad de armador socio de la COOPERATIVA PESQUERA SAN JOSÉ LIMITADA, para operar la embarcación pesquera ARCA DE NOE I de matrícula PL-43646-BM y capacidad de bodega de 10.00 m3, en la extracción de los recursos Calamar Gigante o Pota, Perico, Bonito, Tiburón, Tollo, Raya.</t>
  </si>
  <si>
    <t>116215-2018</t>
  </si>
  <si>
    <t>148-2018-PRODUCE/DECHDI-dechdi_temp06</t>
  </si>
  <si>
    <t>1764-2018-PRODUCE/DGPCHDI</t>
  </si>
  <si>
    <t>SANTOS EVARISTO ALVAREZ PANTA, DOMINGA PANTA DE ALVAREZ, ROLANDO ALVAREZ PANTA y SANTOS MARIA PERICHE RUMICHE</t>
  </si>
  <si>
    <t>Declarar improcedente la solicitud de cambio de titular del permiso de pesca para operar la EP DON TEOFILO 2 (PT-5519-CM), presentada por los señores SANTOS EVARISTO ALVAREZ PANTA, DOMINGA PANTA DE ALVAREZ, ROLANDO ALVAREZ PANTA y SANTOS MARIA PERICHE RUMICHE.</t>
  </si>
  <si>
    <t>088716-2018</t>
  </si>
  <si>
    <t>145-2018-PRODUCE/DECHDI-dechdi_temp06</t>
  </si>
  <si>
    <t>1765-2018-PRODUCE/DGPCHDI</t>
  </si>
  <si>
    <t>FELIPE MARIO MARTINEZ ROBLES, BERTHA ISABEL RAMIREZ JACINTO, JUAN ROSALINO MARTINEZ ROBLES, ISABEL CRISTINA GALAN GONZALES, ANDRES ANBELINO MARTINEZ ROBLES, PILAR SOLEDAD FIESTAS DE MARTINEZ, JOSE VALERIANO MARTINEZ ROBLES Y LUZ CARMELA FIESTAS JACINTO</t>
  </si>
  <si>
    <t>Aprobar a favor de los señores FELIPE MARIO MARTINEZ ROBLES, BERTHA ISABEL RAMIREZ JACINTO, JUAN ROSALINO MARTINEZ ROBLES, ISABEL CRISTINA GALAN GONZALES, ANDRES ANBELINO MARTINEZ ROBLES, PILAR SOLEDAD FIESTAS DE MARTINEZ, JOSE VALERIANO MARTINEZ ROBLES Y LUZ CARMELA FIESTAS JACINTO, el cambio de titular del permiso de pesca para operar la EP EL VENTARRON 3 (PL-15503-CM) y 37.86 m3 de capacidad de bodega.</t>
  </si>
  <si>
    <t>088708-2018</t>
  </si>
  <si>
    <t>146-2018-PRODUCE/DECHDI-dechdi_temp06</t>
  </si>
  <si>
    <t>1766-2018-PRODUCE/DGPCHDI</t>
  </si>
  <si>
    <t>Aprobar a favor de los señores FELIPE MARIO MARTINEZ ROBLES, BERTHA ISABEL RAMIREZ JACINTO, JUAN ROSALINO MARTINEZ ROBLES, ISABEL CRISTINA GALAN GONZALES, ANDRES ANBELINO MARTINEZ ROBLES, PILAR SOLEDAD FIESTAS DE MARTINEZ, JOSE VALERIANO MARTINEZ ROBLES Y LUZ CARMELA FIESTAS JACINTO, el cambio de titular del permiso de pesca para operar la EP MI LAURITA (PL-18032-CM) y 33.19 m3 de capacidad de bodega.</t>
  </si>
  <si>
    <t>100806-2018</t>
  </si>
  <si>
    <t>149-2018-PRODUCE/DECHDI-dechdi_temp06</t>
  </si>
  <si>
    <t>1767-2018-PRODUCE/DGPCHDI</t>
  </si>
  <si>
    <t>EMPRESA PESQUERA MI AGUSTIN E.I.R.L.</t>
  </si>
  <si>
    <t>Declarar improcedente la solicitud de cambio de titular del permiso de pesca para operar la embarcación pesquera MILAGRO DEL JESUS II (PT-11172-CM), presentada por la EMPRESA PESQUERA MI AGUSTIN E.I.R.L.</t>
  </si>
  <si>
    <t>044-2018-PRODUCE/DGPCHDI-emora</t>
  </si>
  <si>
    <t>1768-2018-PRODUCE/DGPCHDI</t>
  </si>
  <si>
    <t>JOSE EDER JACINTO QUEREBALU</t>
  </si>
  <si>
    <t>Otorgar permiso de pesca al señor JOSE EDER JACINTO QUEREBALU, en calidad de armador socio de la COOPERATIVA PESQUERA SAN JOSÉ LIMITADA, para operar la embarcación pesquera CINDY MILAGROS - 1 de matrícula PL-33539-BM y arquep bruto de 06.88, en la extracción de los recursos Calamar Gigante o Pota, Perico, Bonito, Tiburón, Tollo, Raya.</t>
  </si>
  <si>
    <t>042-2018-PRODUCE/DGPCHDI-emora</t>
  </si>
  <si>
    <t>1769-2018-PRODUCE/DGPCHDI</t>
  </si>
  <si>
    <t>AGUSTIN PUESCAS GALAN</t>
  </si>
  <si>
    <t>Otorgar permiso de pesca al señor AGUSTIN PUESCAS GALAN, en calidad de armador socio de la COOPERATIVA PESQUERA SAN JOSÉ LIMITADA, para operar la embarcación pesquera MI JUANITA de matrícula PL-35426-BM y capacidad de bodega de 10.00 m3, en la extracción de los recursos Calamar Gigante o Pota, Perico, Bonito, Tiburón, Tollo, Raya.</t>
  </si>
  <si>
    <t>035-2018-PRODUCE/DGPCHDI-emora</t>
  </si>
  <si>
    <t>1770-2018-PRODUCE/DGPCHDI</t>
  </si>
  <si>
    <t>PEDRO LLENQUE FLORES</t>
  </si>
  <si>
    <t>Otorgar permiso de pesca al señor PEDRO LLENQUE FLORES, en calidad de armador socio de la COOPERATIVA PESQUERA SAN JOSÉ LIMITADA, para operar la embarcación pesquera JESUS MI SALVADOR NRO 2 de matrícula PL-44038-BM y capacidad de bodega de 09.99 m3, en la extracción de los recursos Calamar Gigante o Pota, Perico, Bonito, Tiburón, Tollo, Raya.</t>
  </si>
  <si>
    <t>030-2018-PRODUCE/DGPCHDI-emora</t>
  </si>
  <si>
    <t>1771-2018-PRODUCE/DGPCHDI</t>
  </si>
  <si>
    <t>RAMON SANTAMARIA LLENQUE</t>
  </si>
  <si>
    <t>Otorgar permiso de pesca al señor RAMON SANTAMARIA LLENQUE, en calidad de armador socio de la COOPERATIVA PESQUERA SAN JOSÉ LIMITADA, para operar la embarcación pesquera BENDICEME JESUS de matrícula PL-26241-BM y capacidad de bodega de 06.92 m3, en la extracción de los recursos Calamar Gigante o Pota, Perico, Bonito, Tiburón, Tollo, Raya.</t>
  </si>
  <si>
    <t>031-2018-PRODUCE/DGPCHDI-emora</t>
  </si>
  <si>
    <t>1772-2018-PRODUCE/DGPCHDI</t>
  </si>
  <si>
    <t>JOSE MARIO FIESTAS FLORES</t>
  </si>
  <si>
    <t>Otorgar permiso de pesca al señor JOSE MARIO FIESTAS FLORES, en calidad de armador socio de la COOPERATIVA PESQUERA SAN JOSÉ LIMITADA, para operar la embarcación pesquera MARISOL de matrícula ZS-32658-BM y arqueo bruto de 06.48, en la extracción de los recursos Calamar Gigante o Pota, Perico, Bonito, Tiburón, Tollo, Raya.</t>
  </si>
  <si>
    <t>032-2018-PRODUCE/DGPCHDI-emora</t>
  </si>
  <si>
    <t>1773-2018-PRODUCE/DGPCHDI</t>
  </si>
  <si>
    <t>JOSE ORLANDO GALAN TEQUE</t>
  </si>
  <si>
    <t>Otorgar permiso de pesca al señor JOSE ORLANDO GALAN TEQUE, en calidad de armador socio de la COOPERATIVA PESQUERA SAN JOSÉ LIMITADA, para operar la embarcación pesquera SHADAY EL VICTORIOSO de matrícula PL-41456-CM y capacidad de bodega de 10.00 m3, en la extracción de los recursos Calamar Gigante o Pota, Perico, Bonito, Tiburón, Tollo, Raya.</t>
  </si>
  <si>
    <t>041-2018-PRODUCE/DGPCHDI-emora</t>
  </si>
  <si>
    <t>1774-2018-PRODUCE/DGPCHDI</t>
  </si>
  <si>
    <t>ANTONIO SANTAMARIA TUÑOQUE</t>
  </si>
  <si>
    <t>Otorgar permiso de pesca al señor ANTONIO SANTAMARIA TUÑOQUE, en calidad de armador socio de la COOPERATIVA PESQUERA SAN JOSÉ LIMITADA, para operar la embarcación pesquera MI ULISES de matrícula PL-42683-BM y capacidad de bodega de 10.00 m3, en la extracción de los recursos Calamar Gigante o Pota, Perico, Bonito, Tiburón, Tollo, Raya.</t>
  </si>
  <si>
    <t>033-2018-PRODUCE/DGPCHDI-emora</t>
  </si>
  <si>
    <t>1775-2018-PRODUCE/DGPCHDI</t>
  </si>
  <si>
    <t>JUAN ROMAN FIESTAS FLORES</t>
  </si>
  <si>
    <t>Otorgar permiso de pesca al señor JUAN ROMAN FIESTAS FLORES, en calidad de armador socio de la COOPERATIVA PESQUERA SAN JOSÉ LIMITADA, para operar la embarcación pesquera MI MARISOL de matrícula SY-42200-BM y capacidad de bodega de 10.00 m3, en la extracción de los recursos Calamar Gigante o Pota, Perico, Bonito, Tiburón, Tollo, Raya.</t>
  </si>
  <si>
    <t>036-2018-PRODUCE/DGPCHDI-emora</t>
  </si>
  <si>
    <t>1776-2018-PRODUCE/DGPCHDI</t>
  </si>
  <si>
    <t>JOSE EDWARD ALVARADO ECHEANDÍA</t>
  </si>
  <si>
    <t>Otorgar permiso de pesca al señor JOSE EDWARD ALVARADO ECHEANDÍA, en calidad de armador socio de la COOPERATIVA PESQUERA SAN JOSÉ LIMITADA, para operar la embarcación pesquera DON MARCIAL II de matrícula PL-43332-CM y capacidad de bodega de 10.00 m3, en la extracción de los recursos Calamar Gigante o Pota, Perico, Bonito, Tiburón, Tollo, Raya.</t>
  </si>
  <si>
    <t>040-2018-PRODUCE/DGPCHDI-emora</t>
  </si>
  <si>
    <t>1777-2018-PRODUCE/DGPCHDI</t>
  </si>
  <si>
    <t>Otorgar permiso de pesca al señor DOMINGO PINGO PISCOYA, en calidad de armador socio de la COOPERATIVA PESQUERA SAN JOSÉ LIMITADA, para operar la embarcación pesquera CARLOS ALBERTO II de matrícula ZS-41232-CM y capacidad de bodega de 10.00 m3, en la extracción de los recursos Calamar Gigante o Pota, Perico, Bonito, Tiburón, Tollo, Raya.</t>
  </si>
  <si>
    <t>046-2018-PRODUCE/DGPCHDI-emora</t>
  </si>
  <si>
    <t>1778-2018-PRODUCE/DGPCHDI</t>
  </si>
  <si>
    <t>EDELBERTO GALAN MARTINEZ</t>
  </si>
  <si>
    <t>Otorgar permiso de pesca al señor EDELBERTO GALAN MARTINEZ, en calidad de armador socio de la COOPERATIVA PESQUERA SAN JOSÉ LIMITADA, para operar la embarcación pesquera MI JOSUE de matrícula TA-35529-BM y arqueo bruto de 06.98, en la extracción de los recursos Calamar Gigante o Pota, Perico, Bonito, Tiburón, Tollo, Raya.</t>
  </si>
  <si>
    <t>043-2018-PRODUCE/DGPCHDI-emora</t>
  </si>
  <si>
    <t>1779-2018-PRODUCE/DGPCHDI</t>
  </si>
  <si>
    <t>ROSA ALTEMIRA CENTURION FLORES</t>
  </si>
  <si>
    <t>Otorgar permiso de pesca al señor ROSA ALTEMIRA CENTURION FLORES, en calidad de armador socio de la COOPERATIVA PESQUERA SAN JOSÉ LIMITADA, para operar la embarcación pesquera FELICITA de matrícula PT-43702-BM y arqueo bruto de 06.51, en la extracción de los recursos Calamar Gigante o Pota, Perico, Bonito, Tiburón, Tollo, Raya.</t>
  </si>
  <si>
    <t>058-2018-PRODUCE/DGPCHDI-emora</t>
  </si>
  <si>
    <t>1780-2018-PRODUCE/DGPCHDI</t>
  </si>
  <si>
    <t>JHONY MACARIO TEQUE MARTINEZ</t>
  </si>
  <si>
    <t>Otorgar permiso de pesca al señor JHONY MACARIO TEQUE MARTINEZ, en calidad de armador socio de la COOPERATIVA PESQUERA SAN JOSÉ LIMITADA, para operar la embarcación pesquera SEÑOR CAUTIVO DE AYABACA de matrícula PL-41722-CM y capacidad de bodega de 10.00 m3, en la extracción de los recursos Calamar Gigante o Pota, Perico, Bonito, Tiburón, Tollo, Raya.</t>
  </si>
  <si>
    <t>1781-2018-PRODUCE/DGPCHDI</t>
  </si>
  <si>
    <t>SANTOS VICTOR LORO GALAN</t>
  </si>
  <si>
    <t>Otorgar permiso de pesca al señor SANTOS VICTOR LORO GALAN, en calidad de armador socio de la COOPERATIVA PESQUERA SAN JOSÉ LIMITADA, para operar la embarcación pesquera ELYON II de matrícula PL-41430-CM y capacidad de bodega de 10.00 m3, en la extracción de los recursos Calamar Gigante o Pota, Perico, Bonito, Tiburón, Tollo, Raya.</t>
  </si>
  <si>
    <t>061-2018-PRODUCE/DGPCHDI-emora</t>
  </si>
  <si>
    <t>1782-2018-PRODUCE/DGPCHDI</t>
  </si>
  <si>
    <t>Otorgar permiso de pesca al señor PEDRO LLENQUE FLORES, en calidad de armador socio de la COOPERATIVA PESQUERA SAN JOSÉ LIMITADA, para operar la embarcación pesquera CABALLERO DE LOS MARES de matrícula TA-41876-BM y arqueo bruto de 06.57, en la extracción de los recursos Calamar Gigante o Pota, Perico, Bonito, Tiburón, Tollo, Raya.</t>
  </si>
  <si>
    <t>060-2018-PRODUCE/DGPCHDI-emora</t>
  </si>
  <si>
    <t>1783-2018-PRODUCE/DGPCHDI</t>
  </si>
  <si>
    <t>AUGUSTO GIL FIESTAS QUEREBALU</t>
  </si>
  <si>
    <t>Otorgar permiso de pesca al señor AUGUSTO GIL FIESTAS QUEREBALU, en calidad de armador socio de la COOPERATIVA PESQUERA SAN JOSÉ LIMITADA, para operar la embarcación pesquera MILAGROS DE MI MADRE 2 de matrícula PL-54968-CM y capacidad de bodega de 09.28 m3, en la extracción de los recursos Calamar Gigante o Pota, Perico, Bonito, Tiburón, Tollo, Raya.</t>
  </si>
  <si>
    <t>062-2018-PRODUCE/DGPCHDI-emora</t>
  </si>
  <si>
    <t>1784-2018-PRODUCE/DGPCHDI</t>
  </si>
  <si>
    <t>Otorgar permiso de pesca al señor JUAN ZAPATA FIESTAS, en calidad de armador socio de la COOPERATIVA PESQUERA SAN JOSÉ LIMITADA, para operar la embarcación pesquera JESUS DEL GRAN PODER 3 de matrícula PT-41445-BM y capacidad de bodega de 10.00 m3, en la extracción de los recursos Calamar Gigante o Pota, Perico, Bonito, Tiburón, Tollo, Raya.</t>
  </si>
  <si>
    <t>093502-2018</t>
  </si>
  <si>
    <t>063-2018-PRODUCE/DECHDI-jcanchari</t>
  </si>
  <si>
    <t>1785-2018-PRODUCE/DGPCHDI</t>
  </si>
  <si>
    <t>Declarar de oficio la nulidad del acto administrativo contenido en el Oficio N° 2422-2018-PRODUCE/DECHDI, retrotrayendo el procedimiento al momento en que se produjo el vicio.</t>
  </si>
  <si>
    <t>091594-2018</t>
  </si>
  <si>
    <t>034-2018-PRODUCE/DPCHDI-Zquispe</t>
  </si>
  <si>
    <t>027-2018-PRODUCE/DPCHDI-kparedess</t>
  </si>
  <si>
    <t>1786-2018-PRODUCE/DGPCHDI</t>
  </si>
  <si>
    <t>SEAFROST S.A.</t>
  </si>
  <si>
    <t>Modificar la licencia de operación otorgada mediante RD N° 734-2008-PRODUCE/DGCHI, otorgada a favor de la empresa SEAFROST S.A., en el extremo referido a la capacidad instalada de su planta de enlatado de 748 a 5,096 cajas/turno.</t>
  </si>
  <si>
    <t>056559-2018</t>
  </si>
  <si>
    <t>126-2018-PRODUCE/DECHDI-cgonzalez</t>
  </si>
  <si>
    <t>1787-2018-PRODUCE/DGPCHDI</t>
  </si>
  <si>
    <t>Rectificar la plena vigencia de la autorización de la asociación o incorporación definitiva del porcentaje máximo de captura por embarcación (PMCE) del recurso Merluza de la embarcación pesquera ANICO II, de matrícula PT-6283-CM a la embarcación pesquera AURITA de matrícula PT-22684-CM, aprobada mediante RD. N° 636-2018-PRODUCE/DGPCHDI.</t>
  </si>
  <si>
    <t>098962-2018</t>
  </si>
  <si>
    <t>030-2018-PRODUCE/DPCHDI-Zquispe</t>
  </si>
  <si>
    <t>021-2018-PRODUCE/DPCHDI-kparedess</t>
  </si>
  <si>
    <t>1788-2018-PRODUCE/DGPCHDI</t>
  </si>
  <si>
    <t>Otorgar a la empresa PACIFIC DEEP FROZEN S.A., licencia de operación para operar la planta de procesamiento pesquero para la producción de enlatado con una capacidad instalada de 1185 cajas/turno, en su establecimiento industrial pesquero ubicado en Av. Celestino Zapata N° 101-103, distrito de Culebras, provincia de Huarmey, departamento de Ancash.</t>
  </si>
  <si>
    <t>056058-2018</t>
  </si>
  <si>
    <t>125-2018-PRODUCE/DECHDI-cgonzalez</t>
  </si>
  <si>
    <t>1789-2018-PRODUCE/DGPCHDI</t>
  </si>
  <si>
    <t>Ratificar la plena vigencia de la autorización de asociación o incorporación definitiva del porcentaje máximo de captura por embarcación (PMCE) del recurso Merluza de la embarcación pesquera ORCA de matrícula PT-5384-CM a la embarcación pesquera TINTORERA de matrícula PT-5384-CM, aprobada mediante RD. N° 615-2018-PRODUCE/DGPCHDI.</t>
  </si>
  <si>
    <t>096638-2018</t>
  </si>
  <si>
    <t>055-2018-PRODUCE/DECHDI-amaya</t>
  </si>
  <si>
    <t>150-2018-PRODUCE/DECHDI-dechdi_temp06</t>
  </si>
  <si>
    <t>1790-2018-PRODUCE/DGPCHDI</t>
  </si>
  <si>
    <t>Otorgar a la empresa MARIA MERCEDES JRS E.I.R.L., autorización de incremento de flota para construir una nueva embarcación pesquera de 103.28 m3 de capacidad de bodega, para ser destinada a la extracción del recurso Anchoveta con destino al CHI, vía sustitución de las embarcaciones pesqueras no siniestradas MARÍA MERCEDES II (PL-1512-CM), CRUZ DE CHALPON (PL-5495-CM) y CRUZ DE CHALPON N° 1 (PL-19496-CM).</t>
  </si>
  <si>
    <t>111907-2018</t>
  </si>
  <si>
    <t>025-2018-PRODUCE/DPCHDI-iechevarria</t>
  </si>
  <si>
    <t>025-2018-PRODUCE/DPCHDI-kparedess</t>
  </si>
  <si>
    <t>1791-2018-PRODUCE/DGPCHDI</t>
  </si>
  <si>
    <t>ECONORT GROUP S.A.C.</t>
  </si>
  <si>
    <t>Aprobar a favor de la empresa ECONORT GROUP S.A.C., el cambio de titular de la licencia para operar las plantas de procesamiento pesquero para la producción de enlatado, curado y harina de pesca residual, otorgada a la empresa AGROFISHING Y DERIVADOS S.A.C., mediante RD. N° 266-2011-PRODUCE/DGEPP.</t>
  </si>
  <si>
    <t>117826-2018</t>
  </si>
  <si>
    <t>055-2018-PRODUCE/DECHDI-schuquilin</t>
  </si>
  <si>
    <t>065-2018-PRODUCE/DECHDI-jcanchari</t>
  </si>
  <si>
    <t>1792-2018-PRODUCE/DGPCHDI</t>
  </si>
  <si>
    <t>En estricto cumplimiento de los mandatos judiciales contenidos en las Resoluciones N° CINCO y N° SEIS, emitidos dentro del proceso signado con expediente N° 1278-2002-51-2501-JR-CI-01; y, bajo responsabilidad del Juez del Primer Juzgado Civil de Chimbote de la Corte Superior de Justicia de Chimbote.</t>
  </si>
  <si>
    <t>177893-2017</t>
  </si>
  <si>
    <t>074-2018-PRODUCE/DECHDI-lperiche</t>
  </si>
  <si>
    <t>1793-2018-PRODUCE/DGPCHDI</t>
  </si>
  <si>
    <t>Rectificar el error material contenido en considerando 16 de la RD. N° 759-2017-PRODUCE/DGPCHDI respecto al nombre de la referida embarcación.</t>
  </si>
  <si>
    <t>059763-2018</t>
  </si>
  <si>
    <t>070-2018-PRODUCE/DECHDI-lperiche</t>
  </si>
  <si>
    <t>1794-2018-PRODUCE/DGPCHDI</t>
  </si>
  <si>
    <t>Declarar infundado el recurso de reconsideración formulado por el señor GERSON JOSE LUNA MUÑOZ conta la RD. N° 594-2018-PRODUCE/DGPCHDI, que declaró improcedente la solicitud de otorgamiento de permiso de pesca para operar la EP CHANA (HO-28885-CM).</t>
  </si>
  <si>
    <t>118416-2018</t>
  </si>
  <si>
    <t>073-2018-PRODUCE/DECHDI-lperiche</t>
  </si>
  <si>
    <t>1795-2018-PRODUCE/DGPCHDI</t>
  </si>
  <si>
    <t>Aprobar a favor de la empresa DESEMBARCADERO PESQUERO MULTIPROPOSITO JUAN PABLO S.A.C., el cambio de titular del permiso de pesca de menor escala, correspondiente a la embarcación pesquera AMADEUS IV (CO-10892-CM) y 32.15 m3 de capacidad de bodega.</t>
  </si>
  <si>
    <t>101034-2018</t>
  </si>
  <si>
    <t>077-2018-PRODUCE/DECHDI-lperiche</t>
  </si>
  <si>
    <t>1796-2018-PRODUCE/DGPCHDI</t>
  </si>
  <si>
    <t>Aceptar el desistimiento del recurso de reconsideración interpuesto contra la RD. N° 1479-2018-PRODUCE/DGPCHDI presentada por la empresa ELMACORP S.A.</t>
  </si>
  <si>
    <t>116583-2018</t>
  </si>
  <si>
    <t>037-2018-PRODUCE/DPCHDI-rparedes</t>
  </si>
  <si>
    <t>083-2018-PRODUCE/DPCHDI-yquinonesc</t>
  </si>
  <si>
    <t>1797-2018-PRODUCE/DGPCHDI</t>
  </si>
  <si>
    <t>Otorgar a INVERSIONES PESQUERAS LIGURIA S.A.C., licencia de operación para operar las plantas de procesamiento pesquero de congelado, enlatado y harina residual de recursos hidrobiológicos, con capacidades instaladas de 42.24 t/día, 3,800 cajas/turno y 9 t/h; respectivamente, instaladas en el establecimiento industrial pesquero, ubicado en Av. Los Ferroles s/n, Parcela C, Zona Industrial Santo Domingo de Bocanegra, distrito y provincia de Callao.</t>
  </si>
  <si>
    <t>065010-2018</t>
  </si>
  <si>
    <t>010-2018-PRODUCE/DECHDI-iluna</t>
  </si>
  <si>
    <t>1798-2018-PRODUCE/DGPCHDI</t>
  </si>
  <si>
    <t>PACIFIC STRATUS ENERGY DEL PERÚ S.A.</t>
  </si>
  <si>
    <t>Otorgar a la empresa PACIFIC STRATUS ENERGY DEL PERÚ S.A., autorización para efectuar investigación pesquera con extracción de muestras de especímenes hidrobiológicos, sin valor comercial y sin uso de embarcación pesquera.</t>
  </si>
  <si>
    <t>142753-2017</t>
  </si>
  <si>
    <t>075-2018-PRODUCE/DECHDI-lperiche</t>
  </si>
  <si>
    <t>1799-2018-PRODUCE/DGPCHDI</t>
  </si>
  <si>
    <t>Declarar infundado el recurso de reconsideración formulado por la empresa PTC ARMADORES S.A.C., mediante escrito de registro N° 00142753-2017, contra el artículo 2 de la RD N° 280-2017-PRODUCE/DGPCHDI.</t>
  </si>
  <si>
    <t>R.D. N° 183-2017-PRODUCE/DGPCHDI</t>
  </si>
  <si>
    <t>307-2018-PRODUCE/DECHDI-knunezv</t>
  </si>
  <si>
    <t>1800-2018-PRODUCE/DGPCHDI</t>
  </si>
  <si>
    <t>EZEQUIEL DANIEL PAZO REYES y ASCENSION PAZO REYES</t>
  </si>
  <si>
    <t>Dejar sin efecto de oficio el artículo 2 de la RD. N° 183-2017-PRODUCE/DGPCHDI, que dispuso determinado condicionamiento a la vigencia del permiso de pesca otorgado en el artículo 1 de dicha resolución directoral a favor de los señores EZEQUIEL DANIEL PAZO REYES y ASCENSION PAZO REYES para operar la embarcación pesquera JESUS AURELIO II (PT-23553-CM) y 29.92 m3 de capacidad de bodega.</t>
  </si>
  <si>
    <t>R.D. N° 1395-2018-PRODUCE/DGPCHDI</t>
  </si>
  <si>
    <t>308-2018-PRODUCE/DECHDI-knunezv</t>
  </si>
  <si>
    <t>1801-2018-PRODUCE/DGPCHDI</t>
  </si>
  <si>
    <t>Dejar sin efecto de oficio el artículo 4 de la RD N° 1395-2018-PRODUCE/DGPCHDI, que dispuso determinado condicionamiento a la vigencia del permiso de pesca otorgado en el artículo 1 de dicha resolución directoral a favor de la empresa ARTESANALES DEL SANTA S.A.C. para operar la embarcación pesquera MI LAURITA 3 (PL-5864-CM) y 28.11 m3 de capacidad de bodega.</t>
  </si>
  <si>
    <t>128540-2017</t>
  </si>
  <si>
    <t>210-2018-PRODUCE/DECHDI-knunezv</t>
  </si>
  <si>
    <t>1802-2018-PRODUCE/DGPCHDI</t>
  </si>
  <si>
    <t>MIGUEL ANGEL SANTISTEBAN OLIVOS</t>
  </si>
  <si>
    <t>Declarar improcedente la solicitud de otorgamiento de permiso de pesca de menor escala para operar la embarcación pesquera CARMEN ROSA (PL-14045-CM) para la extracción del recurso Anchoveta para consumo humano directo, en el marco del DS N° 005-2017-PRODUCE y modificatoria, presentada por el señor MIGUEL ANGEL SANTISTEBAN OLIVOS.</t>
  </si>
  <si>
    <t>099478-2017</t>
  </si>
  <si>
    <t>311-2018-PRODUCE/DECHDI-knunezv</t>
  </si>
  <si>
    <t>1803-2018-PRODUCE/DGPCHDI</t>
  </si>
  <si>
    <t>Declarar improcedente la solicitud de otorgamiento de permiso de pesca de menor escala para operar la embarcación pesquera MI LUCIA 2 (PL-29173-CM) para la extracción del recurso Anchoveta para consumo humano directo, en el marco del DS N° 005-2017-PRODUCE y modificatoria, presentada por el señor JUAN ROGELIO SANTISTEBAN CHAPOÑAN.</t>
  </si>
  <si>
    <t>138708-2017</t>
  </si>
  <si>
    <t>312-2018-PRODUCE/DECHDI-knunezv</t>
  </si>
  <si>
    <t>1804-2018-PRODUCE/DGPCHDI</t>
  </si>
  <si>
    <t>JUANA TEMOCHE PAIVA</t>
  </si>
  <si>
    <t>Adecuar el permiso de pesca otorgado por el Gobierno Regional del Callao a favor de la señora JUANA TEMOCHE PAIVA para operar la embarcación pesquera LALO II (CO-23512-BM) y 10.00 m3 de capacidad de bodega, al ROP de la Anchoveta.</t>
  </si>
  <si>
    <t>139193-2017</t>
  </si>
  <si>
    <t>309-2018-PRODUCE/DECHDI-knunezv</t>
  </si>
  <si>
    <t>1805-2018-PRODUCE/DGPCHDI</t>
  </si>
  <si>
    <t>Declarar improcedente la solicitud de otorgamiento de permiso de pesca de menor escala para operar la embarcación pesquera MONICA I (PT-32228-CM) para la extracción del recurso Anchoveta para consumo humano directo, en el marco del DS N° 005-2017-PRODUCE y modificatoria, presentada por la empresa CORPORACION BETA S.A.C.</t>
  </si>
  <si>
    <t>067697-2018</t>
  </si>
  <si>
    <t>147-2018-PRODUCE/DECHDI-dechdi_temp06</t>
  </si>
  <si>
    <t>1806-2018-PRODUCE/DGPCHDI</t>
  </si>
  <si>
    <t>ESTIMAR RECURSO DE RECONSIDERACIÓN</t>
  </si>
  <si>
    <t>Estimar el recurso de reconsideración formulado por la señora MARIA CRUZ ISIQUE URCIA contra la RD. N° 1254-2018-PRODUCE/DGPCHDI que declaró procedente la solicitud de cambio de titular del permiso de pesca a favor del señor CHRISTIAAN JOEL PINTO MAGUIÑA para operar la embarcación pesquera CRISTO VIENE (PL-18102-CM).</t>
  </si>
  <si>
    <t>121539-2018</t>
  </si>
  <si>
    <t>152-2018-PRODUCE/DECHDI-dechdi_temp06</t>
  </si>
  <si>
    <t>1807-2018-PRODUCE/DGPCHDI</t>
  </si>
  <si>
    <t>Aprobar a favor de la EMPRESA PESQUERA L &amp; A S.A.C., el cambio de titular del permiso de pesca para operar la embarcación pesquera ARBOLITO DE NAVIDAD (PT-41560-CM) y 78.94 m3 de capacidad de bodega, para la extracción del recurso Anchoveta con destino al consumo humano indirecto.</t>
  </si>
  <si>
    <t>053633-2018</t>
  </si>
  <si>
    <t>050-2018-PRODUCE/DECHDI-lcerna</t>
  </si>
  <si>
    <t>1808-2018-PRODUCE/DGPCHDI</t>
  </si>
  <si>
    <t>ANA ELISA SOTELO VAN OORDT</t>
  </si>
  <si>
    <t>IMPROCEDENTE AUTORIZACIÓN PARA EFECTUAR INVESTIGACIÓN PESQUERA</t>
  </si>
  <si>
    <t>Declarar improcedente la solicitud presentada por la señora ANA ELISA SOTELO VAN OORDT de autorización para efectuar investigación pesquera con extracción de muestras de especímenes hidrobiológicos sin valor comercial y sin uso de embarcación pesquera.</t>
  </si>
  <si>
    <t>113387-2018</t>
  </si>
  <si>
    <t>049-2018-PRODUCE/DECHDI-lcerna</t>
  </si>
  <si>
    <t>1809-2018-PRODUCE/DGPCHDI</t>
  </si>
  <si>
    <t>RECURSO DE RECONSIDERACIÓN: AMPLIACIÓN DE PLAZO DE AUTORIZACIÓN PARA EFECTUAR INVESTIGACIÓN PESQUERA</t>
  </si>
  <si>
    <t>Declarar fundado el recurso de reconsideración planteado por COMPAÑIA DE MINAS BUENAVENTURA S.A.A., con la RD. N° 1530-2018-PRODUCE/DGPCHDI. Aprobar a favor de la COMPAÑIA DE MINAS BUENAVENTURA S.A.A., la ampliación de plazo de autorización para efectuar investigación pesquera con extracción de muestras de especímenes hidrobiológicos sin valor comercial y sin uso de embarcación pesquera.</t>
  </si>
  <si>
    <t>069641-2018</t>
  </si>
  <si>
    <t>047-2018-PRODUCE/DECHDI-lcerna</t>
  </si>
  <si>
    <t>1810-2018-PRODUCE/DGPCHDI</t>
  </si>
  <si>
    <t>VOLCAN COMPANIA MINERA S.A.A.</t>
  </si>
  <si>
    <t>Otorgar a la empresa VOLCAN COMPANIA MINERA S.A.A., autorización para efectuar investigación pesquera con extracción de muestras de especímenes hidrobiológicos, sin valor comercial y sin uso de embarcación pesquera.</t>
  </si>
  <si>
    <t>063672-2018</t>
  </si>
  <si>
    <t>048-2018-PRODUCE/DECHDI-lcerna</t>
  </si>
  <si>
    <t>1811-2018-PRODUCE/DGPCHDI</t>
  </si>
  <si>
    <t>CNPC PERÚ S.A.</t>
  </si>
  <si>
    <t>Otorgar a la empresa CNPC PERÚ S.A., autorización para efectuar investigación pesquera con extracción de muestras de especímenes hidrobiológicos, sin valor comercial y sin uso de embarcación pesquera.</t>
  </si>
  <si>
    <t>092616-2018</t>
  </si>
  <si>
    <t>129-2018-PRODUCE/DECHDI-cgonzalez</t>
  </si>
  <si>
    <t>1812-2018-PRODUCE/DGPCHDI</t>
  </si>
  <si>
    <t>PUERTOS DEL PACÍFICO S.A.</t>
  </si>
  <si>
    <t>Aprobar a favor de le empresa PUERTOS DEL PACÍFICO S.A., el cambio de titular del permiso de pesca , para operar la embarcación pesquera FLOR de matrícula CO-11677-PM y 300 m3 de capacidad de bodega , para la extracción de los recursos Jurel , Caballa, Atún y especies afines con destino al consumo humano directo.</t>
  </si>
  <si>
    <t>105810-2018</t>
  </si>
  <si>
    <t>002-2018-PRODUCE/DECHDI-rgallo</t>
  </si>
  <si>
    <t>130-2018-PRODUCE/DECHDI-cgonzalez</t>
  </si>
  <si>
    <t>1813-2018-PRODUCE/DGPCHDI</t>
  </si>
  <si>
    <t>GINO ANGELO CAPURRO SALAZAR</t>
  </si>
  <si>
    <t>Declarar IMPROCEDENTE la solicitud de autorización de incremento de flota para la construcción de una nueva embarcación pesquera; vía sustitución de la E/P AVA (PT-15651-CM), presentada por GINO ANGELO CAPURRO SALAZAR</t>
  </si>
  <si>
    <t>035937-2018</t>
  </si>
  <si>
    <t>009-2018-PRODUCE/DECHDI-iluna</t>
  </si>
  <si>
    <t>1814-2018-PRODUCE/DGPCHDI</t>
  </si>
  <si>
    <t>ABANDONO DE AUTORIZACIÓN DE INCREMENTO DE FLOTA</t>
  </si>
  <si>
    <t>Declarar en abandono la solicitud de autorización para efectuar investigación pesquera con extracción de muestras de especímenes hidrobiológicos, sin valor comercial y sin uso de embarcación pesquera, presentado por LIMA AIRPORT PARTNERS S.R.L.</t>
  </si>
  <si>
    <t>059694-2018</t>
  </si>
  <si>
    <t>011-2018-PRODUCE/DECHDI-iluna</t>
  </si>
  <si>
    <t>1815-2018-PRODUCE/DGPCHDI</t>
  </si>
  <si>
    <t>Otorgar a MINERA YANACOCHA S.R.L. autorización para efectuar investigación pesquera con extracción de muestras de especímenes hidrobiológicos, sin valor comercial y sin uso de embarcación pesquera</t>
  </si>
  <si>
    <t>077467-2013</t>
  </si>
  <si>
    <t>320-2018-PRODUCE/DECHDI-knunezv</t>
  </si>
  <si>
    <t>1816-2018-PRODUCE/DGPCHDI</t>
  </si>
  <si>
    <t xml:space="preserve"> LILIANA PEREZ ANDRADE</t>
  </si>
  <si>
    <t>RECURSO DE RECONSIDERACIÓN: PROCEDIMIENTO CONCLUIDO</t>
  </si>
  <si>
    <t>Declarar la conclusión del procedimiento recursivo sin prnunciamiento sobre el fondo del recurso de reconsideración interpuesto por LILIANA PEREZ ANDRADE contra la RD. N° 177-2013-PRODUCE/DGCHD, respecto a la E/P MANUELITO I (SE-00814-CM)</t>
  </si>
  <si>
    <t>085788-2018</t>
  </si>
  <si>
    <t>013-2018-PRODUCE/DECHDI-iluna</t>
  </si>
  <si>
    <t>1817-2018-PRODUCE/DGPCHDI</t>
  </si>
  <si>
    <t>UNIVERSIDAD DE HAMBURGO</t>
  </si>
  <si>
    <t>Otorgar a UNIVERSIDAD DE HAMBURGO autorización para efectuar investigación pesquera con extracción de muestras de especímenes hidrobiológicos, sin valor comercial y con uso de embarcación pesquera MARIA S. MERIAN</t>
  </si>
  <si>
    <t>101094-2018</t>
  </si>
  <si>
    <t>103-2018-PRODUCE/DECHDI-mmejia</t>
  </si>
  <si>
    <t>131-2018-PRODUCE/DECHDI-cgonzalez</t>
  </si>
  <si>
    <t>1818-2018-PRODUCE/DGPCHDI</t>
  </si>
  <si>
    <t>PESQUERAROCIO S.A.</t>
  </si>
  <si>
    <t>Otorgar a la empresa PESQUERAROCIO S.A., permiso de pesca para operar la embarcación pesquera de cerco de bandera ecuatoriana denominada ROCIO, en la extracción del recurso Atún con destino al consumo humano directo.</t>
  </si>
  <si>
    <t>R.D. N° 764-2017-PRODUCE/DGPCHDI</t>
  </si>
  <si>
    <t>317-2018-PRODUCE/DECHDI-knunezv</t>
  </si>
  <si>
    <t>1819-2018-PRODUCE/DGPCHDI</t>
  </si>
  <si>
    <t>Dejar sin efecto de oficio el artículo 3 de la RD. N° 764-2017-PRODUCE/DGPCHDI, que dispuso determinado condicionamiento a la vigencia del permiso de pesca otorgado en el artículo 1 de dicha RD. a favor de INVERSIONES PUGLIA S.A.C. para operar la E/P DON GUILLERMO III (PT-27120-CM)</t>
  </si>
  <si>
    <t>119086-2018</t>
  </si>
  <si>
    <t>032-2018-PRODUCE/DPCHDI-zquispe</t>
  </si>
  <si>
    <t>084-2018-PRODUCE/DPCHDI-yquinonesc</t>
  </si>
  <si>
    <t>1820-2018-PRODUCE/DGPCHDI</t>
  </si>
  <si>
    <t>GERVASI S.A.C.</t>
  </si>
  <si>
    <t>Renovar por un año el plazo de vigencia de la autorización para la instalación de las plantas de procesamiento pesquero para la producción de curado (240 t/mes) y harina residual (5 t/h) presentada por GERVASI S.A.C.</t>
  </si>
  <si>
    <t>115135-2018</t>
  </si>
  <si>
    <t>091-2018-PRODUCE/DECHDI-jdelatorre</t>
  </si>
  <si>
    <t>1821-2018-PRODUCE/DGPCHDI</t>
  </si>
  <si>
    <t>PESQUERA CENTINELA S.A.C.</t>
  </si>
  <si>
    <t>Aprobar a favor de PESQUERA CENTINELA S.A.C. el cambio de titular del permiso de pesca para operar la E/P POLAR I (CO-14443-PM), para extraer anchoveta con destino al CHI y CHD y los recursos sardina, jurel y caballa para CHD. Aprobar el cambio de titular del PMCE y LMCE correspondiente.</t>
  </si>
  <si>
    <t>070007-2013</t>
  </si>
  <si>
    <t>161-2018-PRODUCE/DECHDI-dechdi_temp06</t>
  </si>
  <si>
    <t>1822-2018-PRODUCE/DGPCHDI</t>
  </si>
  <si>
    <t>MARIA PUESCAS LLENQUE</t>
  </si>
  <si>
    <t>RECURSO DE RECONSIDERACIÓN: CONCLUSIÓN DEL PROCEDIMIENTO RECURSIVO</t>
  </si>
  <si>
    <t>Declarar la conclusión del procedimiento recursivo sin pronunciamiento sobre el fondo del recurso de reconsideración interpuesto por MARIA PUESCAS LLENQUE y otros contra la RD. N° 131-2013-PRODUCE/DGCHD, respecto a la E/P DON FORTUNATO (ZS-02720-CM)</t>
  </si>
  <si>
    <t>067655-2018</t>
  </si>
  <si>
    <t>015-2018-PRODUCE/DECHDI-iluna</t>
  </si>
  <si>
    <t>1823-2018-PRODUCE/DGPCHDI</t>
  </si>
  <si>
    <t>115139-2018</t>
  </si>
  <si>
    <t>157-2018-PRODUCE/DECHDI-dechdi_temp06</t>
  </si>
  <si>
    <t>1824-2018-PRODUCE/DGPCHDI</t>
  </si>
  <si>
    <t>Aprobar a favor de la empresa PESQUERA CENTINELA S.A.C., el cambio de titular del permiso de pesca para operar la embarcación pesquera ERNESTINA (CO-10397-PM) y 223.36 m3 de capacidad de bodega, para la extracción del recurso Anchoveta con destino al consumo humano indirecto.</t>
  </si>
  <si>
    <t>115134-2018</t>
  </si>
  <si>
    <t>090-2018-PRODUCE/DECHDI-jdelatorre</t>
  </si>
  <si>
    <t>1825-2018-PRODUCE/DGPCHDI</t>
  </si>
  <si>
    <t>Aprobar a favor de la empresa PESQUERA CENTINELA S.A.C., el cambio de titular del permiso de pesca para operar la embarcación pesquera CORINTIA (CO-10449-PM) y 205.20 m3 de capacidad de bodega, para la extracción de los recursos Anchoveta y Sardina con destino al consumo humano indirecto.</t>
  </si>
  <si>
    <t>115783-2018</t>
  </si>
  <si>
    <t>158-2018-PRODUCE/DECHDI-dechdi_temp06</t>
  </si>
  <si>
    <t>1826-2018-PRODUCE/DGPCHDI</t>
  </si>
  <si>
    <t>Aprobar a favor de la empresa PESQUERA CENTINELA S.A.C., el cambio de titular del permiso de pesca para operar la embarcación pesquera SUSAN VI (CE-15568-PM) y 292.96 m3 de capacidad de bodega, para la extracción de los recursos Anchoveta y Sardina con destino al consumo humano indirecto.</t>
  </si>
  <si>
    <t>047000-2018</t>
  </si>
  <si>
    <t>012-2018-PRODUCE/DECHDI-iluna</t>
  </si>
  <si>
    <t>1827-2018-PRODUCE/DGPCHDI</t>
  </si>
  <si>
    <t>FONDO NACIONAL DEL AMBIENTE</t>
  </si>
  <si>
    <t>Otorgar a la empresa FONDO NACIONAL DEL AMBIENTE, autorización para efectuar investigación pesquera con extracción de muestras de especímenes hidrobiológicos, sin valor comercial y sin uso de embarcación pesquera.</t>
  </si>
  <si>
    <t>055144-2018</t>
  </si>
  <si>
    <t>051-2018-PRODUCE/DECHDI-lcerna</t>
  </si>
  <si>
    <t>1828-2018-PRODUCE/DGPCHDI</t>
  </si>
  <si>
    <t>Declarar improcedente la solicitud de autorización para efectuar investigación pesquera con extracción de muestras de especímenes hidrobiológicos, sin valor comercial y con uso de embarcación pesquera, presentado por la empresa PRIME FOOD S.A.</t>
  </si>
  <si>
    <t>119250-2017</t>
  </si>
  <si>
    <t>313-2018-PRODUCE/DECHDI-knunezv</t>
  </si>
  <si>
    <t>1829-2018-PRODUCE/DGPCHDI</t>
  </si>
  <si>
    <t>FRANCISCO PANTA PUESCAS y CATA LILIS JACINTO TEQUE</t>
  </si>
  <si>
    <t>Declarar IMPROCEDENTE la solicitud de otorgamiento de permiso de pesca de menor escala para operar la embarcación pesquera SEÑOR DE LOS MILAGROS de matrícula PL-20291-BM para la extracción del recurso anchoveta para Consumo Humano Directo, solicitada por FRANCISCO PANTA PUESCAS y CATA LILIS JACINTO TEQUE.</t>
  </si>
  <si>
    <t>117034-2018</t>
  </si>
  <si>
    <t>052-2018-PRODUCE/DECHDI-lcerna</t>
  </si>
  <si>
    <t>1830-2018-PRODUCE/DGPCHDI</t>
  </si>
  <si>
    <t>Ampliar a favor de la empresa TSUR LA ROCA AQUARIUM E.I.R.L., la lista de países de importaciones contenidas en la RD. N° 1545-2018-PRODUCE/DGPCHDI debieéndose incluir a los países de Singapur, India Y Sri Lanka.</t>
  </si>
  <si>
    <t>138785-2017</t>
  </si>
  <si>
    <t>322-2018-PRODUCE/DECHDI-knunezv</t>
  </si>
  <si>
    <t>1831-2018-PRODUCE/DGPCHDI</t>
  </si>
  <si>
    <t>JIMMY DANJER GARCIA REQUE y ELVA KARINA MORENO ANGELES</t>
  </si>
  <si>
    <t>Declarar improcedente la solicitud de otorgamiento de permiso de pesca de menor escala para operar la embarcación pesquera DON PEDRITO (CE-30552-CM) para la extracción del recurso Anchoveta para consumo humano directo.</t>
  </si>
  <si>
    <t>133746-2017</t>
  </si>
  <si>
    <t>318-2018-PRODUCE/DECHDI-knunezv</t>
  </si>
  <si>
    <t>1832-2018-PRODUCE/DGPCHDI</t>
  </si>
  <si>
    <t>MANUEL YONNY NUNTÓN LIZA</t>
  </si>
  <si>
    <t>Declarar improcedente la solicitud de otorgamiento de permiso de pesca de menor escala para operar la embarcación pesquera NICOLLE (PL-29576-CM) para la extracción del recurso Anchoveta para consumo humano directo.</t>
  </si>
  <si>
    <t>071568-2013</t>
  </si>
  <si>
    <t>319-2018-PRODUCE/DECHDI-knunezv</t>
  </si>
  <si>
    <t>1833-2018-PRODUCE/DGPCHDI</t>
  </si>
  <si>
    <t>JOSE HUANCA VALLE</t>
  </si>
  <si>
    <t>Declarar la conclusión del procedimiento recursivo sin pronunciamiento sobre el fondo del recurso de reconsideración interpuesto por el señor JOSE HUANCA VALLE contra la RD. N° 128-2013-PRODUCE/DGCHD respecto a la embarcación pesquera MIGUELITO III de matrícula TA-02322-BM y 32.57 m3 de capacidad de bodega.</t>
  </si>
  <si>
    <t>078244-2013</t>
  </si>
  <si>
    <t>321-2018-PRODUCE/DECHDI-knunezv</t>
  </si>
  <si>
    <t>1834-2018-PRODUCE/DGPCHDI</t>
  </si>
  <si>
    <t>LUIS CARLOS FLORENCIO ANTON FLORES</t>
  </si>
  <si>
    <t>Declarar la conclusión del procedimiento recursivo sin pronunciamiento sobre el fondo del recurso de reconsideración interpuesto por el señor LUIS CARLOS FLORENCIO ANTON FLORES contra la RD. N° 169-2013-PRODUCE/DGCHD respecto a la embarcación pesquera MI CARMENCITA de matrícula TA-34986-CM y 32.40 m3 de capacidad de bodega.</t>
  </si>
  <si>
    <t>106273-2018</t>
  </si>
  <si>
    <t>160-2018-PRODUCE/DECHDI-dechdi_temp06</t>
  </si>
  <si>
    <t>1835-2018-PRODUCE/DGPCHDI</t>
  </si>
  <si>
    <t>Declarar improcedente la solicitud de cambio de titular del permiso de pesca para operar la embarcación pesquera ZHENNA 3 (CO-28915-PM) solicitada por la empresa INDUSTRIAS ALIMENTICIAS ACUICOLAS S.A.C.</t>
  </si>
  <si>
    <t>109091-2017</t>
  </si>
  <si>
    <t>316-2018-PRODUCE/DECHDI-knunezv</t>
  </si>
  <si>
    <t>1836-2018-PRODUCE/DGPCHDI</t>
  </si>
  <si>
    <t>GREGORIA NUNTON CASTRO</t>
  </si>
  <si>
    <t>Declarar improcedente la solicitud de otorgamiento de permiso de pesca de menor escala para operar la embarcación pesquera GIANELLA (PL-13777-CM) para la extracción del recurso Anchoveta para consumo humano directo.</t>
  </si>
  <si>
    <t>R.D. N° 343-2018-PRODUCE/DGPCHDI</t>
  </si>
  <si>
    <t>315-2018-PRODUCE/DECHDI-knunezv</t>
  </si>
  <si>
    <t>1837-2018-PRODUCE/DGPCHDI</t>
  </si>
  <si>
    <t>Dejar sin efecto de oficio el artículo 2 de la RD. N° 343-2018-PRODUCE/DGPCHDI que dispuso determinado condicionamiento a la vigencia del permiso de pesca otorgado en el artículo 1 de dicha resolución directoral a favor de la mepresa PESQUERA AMADEUS S.A.C., para operar la embarcación pesquera AMADEUS III (CO-5867-CM) y 32.15 m3 de capacidad de bodega.</t>
  </si>
  <si>
    <t>R.D. N° 608-2018-PRODUCE/DGPCHDI</t>
  </si>
  <si>
    <t>314-2018-PRODUCE/DECHDI-knunezv</t>
  </si>
  <si>
    <t>1838-2018-PRODUCE/DGPCHDI</t>
  </si>
  <si>
    <t>ERROR MATERIAL: 
NUMERACIÓN DE ARTÍCULOS CONTENIDOS EN LA PARTE RESOLUTIVA</t>
  </si>
  <si>
    <t>Rectificar el error material contenido en la RD N° 608-2018-PRODUCE/DGPCHDI de fecha 11 de junio de 2018, referido a la numeración de los artículos contenidos en la parte resolutiva.</t>
  </si>
  <si>
    <t>068183-2018</t>
  </si>
  <si>
    <t>018-2018-PRODUCE/DECHDI-iluna</t>
  </si>
  <si>
    <t>1839-2018-PRODUCE/DGPCHDI</t>
  </si>
  <si>
    <t>Otorgar a la empresa COMPAÑÍA MINERA CHUNGAR S.A.C., autorización para efectuar investigación pesquera con extracción de muestras de especímenes hidrobiológicos, sin valor comercial y sin uso de embarcación pesquera.</t>
  </si>
  <si>
    <t>067117-2018</t>
  </si>
  <si>
    <t>014-2018-PRODUCE/DECHDI-iluna</t>
  </si>
  <si>
    <t>1840-2018-PRODUCE/DGPCHDI</t>
  </si>
  <si>
    <t>COMPAÑÍA MINERA ARES S.A.C.</t>
  </si>
  <si>
    <t>Otorgar a la empresa COMPAÑÍA MINERA ARES S.A.C., autorización para efectuar investigación pesquera con extracción de muestras de especímenes hidrobiológicos, sin valor comercial y sin uso de embarcación pesquera.</t>
  </si>
  <si>
    <t>067769-2018</t>
  </si>
  <si>
    <t>016-2018-PRODUCE/DECHDI-iluna</t>
  </si>
  <si>
    <t>1841-2018-PRODUCE/DGPCHDI</t>
  </si>
  <si>
    <t>Otorgar a la empresa ANGLO AMERICAN QUELLAVECO S.A. autorización para efectuar investigación pesquera con extracción de muestras de especímenes hidrobiológicos, sin valor comercial y sin uso de embarcación pesquera.</t>
  </si>
  <si>
    <t>068185-2018</t>
  </si>
  <si>
    <t>017-2018-PRODUCE/DECHDI-iluna</t>
  </si>
  <si>
    <t>1842-2018-PRODUCE/DGPCHDI</t>
  </si>
  <si>
    <t>101083-2018</t>
  </si>
  <si>
    <t>102-2018-PRODUCE/DECHDI-mmejia</t>
  </si>
  <si>
    <t>134-2018-PRODUCE/DECHDI-cgonzalez</t>
  </si>
  <si>
    <t>1843-2018-PRODUCE/DGPCHDI</t>
  </si>
  <si>
    <t>Otorgar a la empresa EUROFISH S.A., representada en el País por el señor Mario Alfonso Miranda Eyzaguirre, permiso de pesca para operar la embarcación pesquera de bandera ecuatoriana denominada ADRIANA (P-04-01019), en la extracción del recurso Atún, con destino al consumo humano directo.</t>
  </si>
  <si>
    <t>071567-2013</t>
  </si>
  <si>
    <t>096-2018-PRODUCE/DECHDI-lperiche</t>
  </si>
  <si>
    <t>1844-2018-PRODUCE/DGPCHDI</t>
  </si>
  <si>
    <t>Declarar la conclusión del procedimiento recursivo son pronunciamiento sobre el fondo del recurso de reconsideración interpuesto por el señor JOSE HUANCA VALLE contra la RD. N° 128-2013-PRODUCE/DGCHD respecto a la embarcación pesquera MILAGROS I de matrícula TA-03074-CM y 32.57 m3 de capacidad de bodega.</t>
  </si>
  <si>
    <t>102507-2018</t>
  </si>
  <si>
    <t>1845-2018-PRODUCE/DGPCHDI</t>
  </si>
  <si>
    <t>JACINTA MAMANI DE CUPITA y SANTIAGO CUPITA ARI</t>
  </si>
  <si>
    <t>Aprobar a favor de los señores JACINTA MAMANI DE CUPITA y SANTIAGO CUPITA ARI, el cambio de titular del permiso de pesca para operar la embarcación pesquera DOÑA VICTORIA de matrícula IO-23063-CM y 30.33 m3 de capacidad de bodega, para la extracción del recurso Anchoveta y demás recursos hidrobiológicos para consumo humano directo, autorizados mediante RD. N° 134-2014-PRODUCE/DGCHD.</t>
  </si>
  <si>
    <t>082701-2018</t>
  </si>
  <si>
    <t>091-2018-PRODUCE/DECHDI-mmejia</t>
  </si>
  <si>
    <t>132-2018-PRODUCE/DECHDI-cgonzalez</t>
  </si>
  <si>
    <t>1846-2018-PRODUCE/DGPCHDI</t>
  </si>
  <si>
    <t>Otorgar a la empresa NEGOCIOS INDUSTRIALES REAL NIRSA S.A., permiso de pesca para operar la embarcación pesquera de cerco de bandera ecuatoriana denominada GLORIA A, en la extracción del recurso Atún con destino al consumo humano directo.</t>
  </si>
  <si>
    <t>071278-2013</t>
  </si>
  <si>
    <t>098-2018-PRODUCE/DECHDI-lperiche</t>
  </si>
  <si>
    <t>1847-2018-PRODUCE/DGPCHDI</t>
  </si>
  <si>
    <t>Declarar la conclusión del procedimiento recursivo sin pronunciamiento sobre el fondo del recurso de reconsideración interpuesto por la señora GRISELDA DOLORES ANTON FIESTAS contra la RD. N° 159-2013-PRODUCE/DGCHD respecto a la embarcación pesquera ROSITA JANET con matrícula CO-15566-BM y 15.06 m3 de capacidad de bodega.</t>
  </si>
  <si>
    <t>120571-2018</t>
  </si>
  <si>
    <t>115-2018-PRODUCE/DECHDI-mmejia</t>
  </si>
  <si>
    <t>093-2018-PRODUCE/DECHDI-lperiche</t>
  </si>
  <si>
    <t>1848-2018-PRODUCE/DGPCHDI</t>
  </si>
  <si>
    <t xml:space="preserve">INDUSTRIA Y FRIGORIFICOS PESQUEROS INFRIPESCA C.A. </t>
  </si>
  <si>
    <t>Otorgar a INDUSTRIA Y FRIGORIFICOS PESQUEROS INFRIPESCA C.A. permiso de pesca para operar la embarcación pesquera de cerco de bandera ecuatoriana denominada YOLANDA L, en la extracción de atún con destino al consumo humano directo</t>
  </si>
  <si>
    <t>021264-2018</t>
  </si>
  <si>
    <t>094-2018-PRODUCE/DECHDI-lperiche</t>
  </si>
  <si>
    <t>1849-2018-PRODUCE/DGPCHDI</t>
  </si>
  <si>
    <t>WALTER HERNAN PANTA PANTA y JOSE CARLOS PANTA PANTA</t>
  </si>
  <si>
    <t xml:space="preserve">INFUNDADO RECURSO DE RECONSIDERACIÓN
</t>
  </si>
  <si>
    <t>Declarar infundado el recurso de reconsideración formulado por los señores WALTER HERNAN PANTA PANTA y JOSE CARLOS PANTA PANTA contra la RD. N° 167-2018-PRODUCE/DGPCHDI que declaró improcedente la solicitud de otorgamiento de permiso de pesca para operar la embarcación pesquera DIEGO I de matrícula TA-35781-CM y 32.40 m3 de capacidad de bodega.</t>
  </si>
  <si>
    <t>075147-2013</t>
  </si>
  <si>
    <t>097-2018-PRODUCE/DECHDI-lperiche</t>
  </si>
  <si>
    <t>1850-2018-PRODUCE/DGPCHDI</t>
  </si>
  <si>
    <t>HUMBERTO CALDERÓN PINGO</t>
  </si>
  <si>
    <t>Declarar la conclusión del procedimiento recursivo sin pronunciamiento sobre el fondo del recurso de reconsideración interpuesto por el señor HUMBERTO CALDERÓN PINGO contra la RD. N° 167-2013-PRODUCE/DGCHD respecto a la embarcación pesquera DOÑA MARY con matrícula TA-35013-CM y 32.40 m3 de capacidad de bodega.</t>
  </si>
  <si>
    <t>070735-2013</t>
  </si>
  <si>
    <t>085-2018-PRODUCE/DECHDI-lperiche</t>
  </si>
  <si>
    <t>1851-2018-PRODUCE/DGPCHDI</t>
  </si>
  <si>
    <t>JUAN ARROYO URCIA</t>
  </si>
  <si>
    <t>Declarar la conclusión del procedimiento recursivo sin pronunciamiento sobre el fondo del recurso de reconsideración interpuesto por el señor JUAN ARROYO URCIA contra la RD. N° 133-2013-PRODUCE/DGCHD respecto a la embarcación pesquera SAN JUAN BAUTISTA 2 con matrícula CE-35206-CM y 32.57 m3 de capacidad de bodega.</t>
  </si>
  <si>
    <t>071411-2013</t>
  </si>
  <si>
    <t>092-2018-PRODUCE/DECHDI-lperiche</t>
  </si>
  <si>
    <t>1852-2018-PRODUCE/DGPCHDI</t>
  </si>
  <si>
    <t>Declarar la conclusión del procedimiento recursivo sin pronunciamiento sobre el fondo del recurso de reconsideración interpuesto por el señor JESÚS HUMBERTO FIESTAS PAZOS contra la RD. N° 164-2013-PRODUCE/DGCHD respecto a la embarcación pesquera SANTA ROSA con matrícula CO-30303-BM y 9.54 m3 de capacidad de bodega.</t>
  </si>
  <si>
    <t>068933-2013</t>
  </si>
  <si>
    <t>091-2018-PRODUCE/DECHDI-lperiche</t>
  </si>
  <si>
    <t>1853-2018-PRODUCE/DGPCHDI</t>
  </si>
  <si>
    <t>KELLY ECHE ECA</t>
  </si>
  <si>
    <t>Declarar la conclusión del procedimiento recursivo sin pronunciamiento sobre el fondo del recurso de reconsideración interpuesto por la señora KELLY ECHE ECA contra la RD. N° 139-2013-PRODUCE/DGCHD respecto a la embarcación pesquera JUAN PABLO II con matrícula PT-32232-CM y 31.99 m3 de capacidad de bodega.</t>
  </si>
  <si>
    <t>070016-2013</t>
  </si>
  <si>
    <t>095-2018-PRODUCE/DECHDI-lperiche</t>
  </si>
  <si>
    <t>1854-2018-PRODUCE/DGPCHDI</t>
  </si>
  <si>
    <t>Declarar la conclusión del procedimiento recursivo sin pronunciamiento sobre el fondo del recurso de reconsideración interpuesto por la señora CARMEN ROSA SUCLUPE TEJADA contra la RD. N° 139-2013-PRODUCE/DGCHD respecto a la embarcación pesquera JESUS MANANTIAL DE VIDA con matrícula PL-2705-CM y 24.37 m3 de capacidad de bodega.</t>
  </si>
  <si>
    <t>120573-2018</t>
  </si>
  <si>
    <t>114-2018-PRODUCE/DECHDI-mmejia</t>
  </si>
  <si>
    <t>100-2018-PRODUCE/DECHDI-lperiche</t>
  </si>
  <si>
    <t>1855-2018-PRODUCE/DGPCHDI</t>
  </si>
  <si>
    <t>Otorgar a ANILISA S.A. permiso de pesca para operar la embarcación pesquera de cerco de bandera ecuatoriana denominada FIORELLA L, en la extracción de atún con destino al consumo humano directo</t>
  </si>
  <si>
    <t>070496-2013</t>
  </si>
  <si>
    <t>089-2018-PRODUCE/DECHDI-lperiche</t>
  </si>
  <si>
    <t>1856-2018-PRODUCE/DGPCHDI</t>
  </si>
  <si>
    <t>TOMAS AQUILINO PAZO LLENQUE</t>
  </si>
  <si>
    <t>Declarar la conclusión del procedimiento recursivo sin pronunciamiento sobre el fondo del recurso de reconsideración interpuesto por el señor TOMAS AQUILINO PAZO LLENQUE contra la RD. N° 131-2013-PRODUCE/DGCHD respecto a la embarcación pesquera CHAVELITA TRES con matrícula PT-17969-BM y 33.20 m3 de capacidad de bodega.</t>
  </si>
  <si>
    <t>067443-2013</t>
  </si>
  <si>
    <t>087-2018-PRODUCE/DECHDI-lperiche</t>
  </si>
  <si>
    <t>1857-2018-PRODUCE/DGPCHDI</t>
  </si>
  <si>
    <t>SUSANA INURRITEGUI BERNAL</t>
  </si>
  <si>
    <t>Declarar la conclusión del procedimiento recursivo sin pronunciamiento sobre el fondo del recurso de reconsideración interpuesto por la señora SUSANA INURRITEGUI BERNAL contra la RD. N° 130-2013-PRODUCE/DGCHD respecto a la embarcación pesquera WENDITA con matrícula PT-03301-BM y 32.00 m3 de capacidad de bodega.</t>
  </si>
  <si>
    <t>067180-2013</t>
  </si>
  <si>
    <t>088-2018-PRODUCE/DECHDI-lperiche</t>
  </si>
  <si>
    <t>1858-2018-PRODUCE/DGPCHDI</t>
  </si>
  <si>
    <t>Declarar la conclusión del procedimiento recursivo sin pronunciamiento sobre el fondo del recurso de reconsideración interpuesto por el señor MARCELINO ERASMO PERICHE LLENQUE contra la RD. N° 132-2013-PRODUCE/DGCHD respecto a la embarcación pesquera VICTORIA I con matrícula TA-35347-CM y 32.40 m3 de capacidad de bodega.</t>
  </si>
  <si>
    <t>070010-2013</t>
  </si>
  <si>
    <t>099-2018-PRODUCE/DECHDI-lperiche</t>
  </si>
  <si>
    <t>1859-2018-PRODUCE/DGPCHDI</t>
  </si>
  <si>
    <t>JULIO HUGO PUESCAS LLENQUE y MARIA PUESCAS LLENQUE</t>
  </si>
  <si>
    <t>Declarar la conclusión del procedimiento recursivo sin pronunciamiento sobre el fondo del recurso de reconsideración interpuesto por los señores JULIO HUGO PUESCAS LLENQUE y MARIA PUESCAS LLENQUE contra la RD. N° 146-2013-PRODUCE/DGCHD respecto a la embarcación pesquera ROSA FRANCISCA con matrícula ZS-02723-CM y 31.10 m3 de capacidad de bodega.</t>
  </si>
  <si>
    <t>122758-2018</t>
  </si>
  <si>
    <t>029-2018-PRODUCE/DPCHDI-iechevarria</t>
  </si>
  <si>
    <t>029-2018-PRODUCE/DPCHDI-kparedess</t>
  </si>
  <si>
    <t>1860-2018-PRODUCE/DGPCHDI</t>
  </si>
  <si>
    <t>VIVSALA S.R.L.</t>
  </si>
  <si>
    <t>Aprobar a favor de la empresa VIVSALA S.R.L. el cambio de titular de las licencias para operar las plantas de procesamiento pesquero para la producción de enlatado otorgada mediante RD. N° 005-2000-PE/DNPP, con capacidad instalada de 868 cajas/turno, curado otorgada mediante RD. N° 312-2007-PRODUCE/DGEPP con capacidad instalada de 600 t/mes y congelado otorgada mediante RD. N° 463-2007-PRODUCE/DGEPP con capacidad instalada de 35 t/día.</t>
  </si>
  <si>
    <t>069603-2013</t>
  </si>
  <si>
    <t>062-2018-PRODUCE/DECHDI-lcerna</t>
  </si>
  <si>
    <t>1861-2018-PRODUCE/DGPCHDI</t>
  </si>
  <si>
    <t>JOSE HIPÓLITO SUCLUPE SANDOVAL</t>
  </si>
  <si>
    <t>Declarar la conclusión del procedimiento recursivo sin pronunciamiento sobre el fondo del recurso de reconsideración interpuesto por el señor JOSE HIPÓLITO SUCLUPE SANDOVAL contra la RD. N° 129-2013-PRODUCE/DGCHD respecto a la embarcación pesquera JESUS EN TI CONFIO con matrícula PL-23586-CM y 31.95 m3 de capacidad de bodega.</t>
  </si>
  <si>
    <t>075144-2013
020882-2014</t>
  </si>
  <si>
    <t>057-2018-PRODUCE/DECHDI-lcerna</t>
  </si>
  <si>
    <t>1862-2018-PRODUCE/DGPCHDI</t>
  </si>
  <si>
    <t>CESAR ANTONIO CUEVA CRUZADO</t>
  </si>
  <si>
    <t>Declarar la conclusión del procedimiento recursivo sin pronunciamiento sobre el fondo del recurso de reconsideración interpuesto por el señor CESAR ANTONIO CUEVA CRUZADO contra la RD. N° 169-2013-PRODUCE/DGCHD respecto a la embarcación pesquera FORTUNO con matrícula TA-34987-CM y 32.40 m3 de capacidad de bodega.</t>
  </si>
  <si>
    <t>070046-2013</t>
  </si>
  <si>
    <t>060-2018-PRODUCE/DECHDI-lcerna</t>
  </si>
  <si>
    <t>1863-2018-PRODUCE/DGPCHDI</t>
  </si>
  <si>
    <t>Declarar la conclusión del procedimiento recursivo sin pronunciamiento sobre el fondo del recurso de reconsideración interpuesto por la empresa PESQUERA SANTA PASCUA S.C.R.L. contra la RD. N° 146-2013-PRODUCE/DGCHD respecto a la embarcación pesquera MARIA ALEJANDRA con matrícula TA-35098-CM y 32.40 m3 de capacidad de bodega.</t>
  </si>
  <si>
    <t>069067-2013</t>
  </si>
  <si>
    <t>056-2018-PRODUCE/DECHDI-lcerna</t>
  </si>
  <si>
    <t>1864-2018-PRODUCE/DGPCHDI</t>
  </si>
  <si>
    <t>JUAN ARROYO URCIA y MARÍA DIANA LLUEN SANTISTEBAN</t>
  </si>
  <si>
    <t>Declarar la conclusión del procedimiento recursivo sin pronunciamiento sobre el fondo del recurso de reconsideración interpuesto por el señor JUAN ARROYO URCIA y la señora MARÍA DIANA LLUEN SANTISTEBAN contra la RD. N° 130-2013-PRODUCE/DGCHD respecto a la embarcación pesquera JUAN MANUEL con matrícula CE-35028-CM y 32.57 m3 de capacidad de bodega.</t>
  </si>
  <si>
    <t>078938-2013</t>
  </si>
  <si>
    <t>054-2018-PRODUCE/DECHDI-lcerna</t>
  </si>
  <si>
    <t>1865-2018-PRODUCE/DGPCHDI</t>
  </si>
  <si>
    <t>JESÚS BESARION VIVAR CAMPAÑA</t>
  </si>
  <si>
    <t>Declarar la conclusión del procedimiento recursivo sin pronunciamiento sobre el fondo del recurso de reconsideración interpuesto por el señor JESÚS BESARION VIVAR CAMPAÑA contra la RD. N° 169-2013-PRODUCE/DGCHD respecto a la embarcación pesquera CARL de matrícula SE-0041-CM y 32.06 m3 de capacidad de bodega.</t>
  </si>
  <si>
    <t>131748-2018</t>
  </si>
  <si>
    <t>191-2018-PRODUCE/DECHDI-jvillalta</t>
  </si>
  <si>
    <t>1866-2018-PRODUCE/DGPCHDI</t>
  </si>
  <si>
    <t>Declarar que la solicitud de modificación del permiso de pesca por cambio de matrícula de la embarcación pesquera DON TEÓFILO con matrícula PT-18707-CM y 95.57 m3 de capacidad de bodega a que se refiere la RD N° 061-99-CTAR-PIURA-DIREPE-DR y sus modificatorias.</t>
  </si>
  <si>
    <t>122900-2018</t>
  </si>
  <si>
    <t>027-2018-PRODUCE/DPCHDI-iechevarria</t>
  </si>
  <si>
    <t>085-2018-PRODUCE/DPCHDI-yquinonesc</t>
  </si>
  <si>
    <t>1867-2018-PRODUCE/DGPCHDI</t>
  </si>
  <si>
    <t>SEAWEES TECHNOLOGY E.I.R.L.</t>
  </si>
  <si>
    <t>Otorgar a la empresa SEAWEES TECHNOLOGY E.I.R.L., autorización para la instalación de una planta de procesamiento pesquero para la producción de curado de algas de la especie Chondracanthus chamissoi para la obtención de los productos chamissoi rojo y chamissoi verde para consumo humano directo.</t>
  </si>
  <si>
    <t>117318-2018</t>
  </si>
  <si>
    <t>107-2018-PRODUCE/DECHDI-mmejia</t>
  </si>
  <si>
    <t>135-2018-PRODUCE/DECHDI-cgonzalez</t>
  </si>
  <si>
    <t>1868-2018-PRODUCE/DGPCHDI</t>
  </si>
  <si>
    <t>Otorgar a SAKANA DEL PERU S.A autorización de incremento de flota para la construcción de una embarcación pesquera de menor escala con 9.65 m3 de capacidad de bodega, vía sustitución de la embarcación no siniestrada CHABELA (CO-20740-BM), para la extracción de anguila para CHD.</t>
  </si>
  <si>
    <t>120219-2018</t>
  </si>
  <si>
    <t>113-2018-PRODUCE/DECHDI-mmejia</t>
  </si>
  <si>
    <t>138-2018-PRODUCE/DECHDI-cgonzalez</t>
  </si>
  <si>
    <t>1869-2018-PRODUCE/DGPCHDI</t>
  </si>
  <si>
    <t>Otorgar a la empresa LUMITOP S.A., permiso de pesca para operar la embarcación pesquera de cerco de bandera ecuatoriana denominada DOMENICA L en la extracción del recurso Atún con destino al consumo humano directo.</t>
  </si>
  <si>
    <t>123322-2018</t>
  </si>
  <si>
    <t>116-2018-PRODUCE/DECHDI-mmejia</t>
  </si>
  <si>
    <t>136-2018-PRODUCE/DECHDI-cgonzalez</t>
  </si>
  <si>
    <t>1870-2018-PRODUCE/DGPCHDI</t>
  </si>
  <si>
    <t>BONITO DEL NORTE CORP</t>
  </si>
  <si>
    <t>Otorgar a la empresa BONITO DEL NORTE CORP, permiso de pesca para operar la embarcación pesquera de cerco de bandera panameña denominada DOÑA LUCIA en la extracción del recurso Atún con destino al consumo humano directo.</t>
  </si>
  <si>
    <t>Etiquetas de fila</t>
  </si>
  <si>
    <t>Cuenta de RESOLUCION DIRECTORAL N°</t>
  </si>
  <si>
    <t>Suma de N°</t>
  </si>
  <si>
    <t>ENERO</t>
  </si>
  <si>
    <t>FEBRERO</t>
  </si>
  <si>
    <t>MARZO</t>
  </si>
  <si>
    <t>ABRIL</t>
  </si>
  <si>
    <t>MAYO</t>
  </si>
  <si>
    <t>JUNIO</t>
  </si>
  <si>
    <t>JULIO</t>
  </si>
  <si>
    <t>AGOSTO</t>
  </si>
  <si>
    <t>SETIEMBRE</t>
  </si>
  <si>
    <t>OCTUBRE</t>
  </si>
  <si>
    <t>NOVIEMBRE</t>
  </si>
  <si>
    <t>DICIEMBRE</t>
  </si>
  <si>
    <t>(en blanco)</t>
  </si>
  <si>
    <t>Total general</t>
  </si>
  <si>
    <t>MES</t>
  </si>
  <si>
    <t>VIGENCIA DE CAMBIO DE TITULAR</t>
  </si>
  <si>
    <t>001-2019-PRODUCE/DGPCHDI</t>
  </si>
  <si>
    <t>137811-2017</t>
  </si>
  <si>
    <t>ROP DE ANCHOVETA
(SEGUNDA DCT)</t>
  </si>
  <si>
    <t>Declarar IMPROCEDENTE la solicitud de otorgamiento de permiso de pesca de menor escala para operar la embarcación pesquera MARIA PIA de matrícula PL-28951-CM, solicitada por MANUEL YONNY NUNTON LIZA</t>
  </si>
  <si>
    <t>no es tupa</t>
  </si>
  <si>
    <t>002-2019-PRODUCE/DGPCHDI</t>
  </si>
  <si>
    <t>R.M. 587-2018-PRODUCE</t>
  </si>
  <si>
    <t>Aprobar el Listado de Asignación de Límites Máximos de Captura por Embarcación ?LMCE de la Zona Sur para la extracción del recurso Anchoveta, correspondiente a la Primera Temporada de Pesca 2019, autorizada por Resolución Ministerial Nº 587-2018-PRODUCE.</t>
  </si>
  <si>
    <t>003-2019-PRODUCE/DGPCHDI</t>
  </si>
  <si>
    <t>138784-2017</t>
  </si>
  <si>
    <t>LUIS ROGER LORO MARTINEZ</t>
  </si>
  <si>
    <t>Declarar IMPROCEDENTE la solicitud de otorgamiento de permiso de pesca de menor escala para operar la embarcación pesquera LUIS ALEXIS (CE-20356-CM), solicitada por LUIS ROGER LORO MARTINEZ</t>
  </si>
  <si>
    <t>004-2019-PRODUCE/DGPCHDI</t>
  </si>
  <si>
    <t>067178-2013</t>
  </si>
  <si>
    <t>MARCELINO ERASMO PERICHE LLENQUE y MARIA GLORIA ACHA DE PERICHE</t>
  </si>
  <si>
    <t>ROP DE ANCHOVETA PARA CHD
(SEXTA DCT)</t>
  </si>
  <si>
    <t>Declarar la conclusión del procedimiento recursivo sin pronunciamiento sobre el fondo del recurso de reconsideración interpuesto por MARCELINO ERASMO PERICHE LLENQUE y MARIA GLORIA ACHA DE PERICHE contra la RD. N° 146-2013-PRODUCE/DGCHD respecto a la embarcación pesquera VICTORIA II (TA-35348-CM)</t>
  </si>
  <si>
    <t>005-2019-PRODUCE/DGPCHDI</t>
  </si>
  <si>
    <t>080540-2018</t>
  </si>
  <si>
    <t xml:space="preserve">COMPAÑIA MINERA ANTAMINA S.A. </t>
  </si>
  <si>
    <t>Otorgar a COMPAÑIA MINERA ANTAMINA S.A. autorización para efectuar investigación pesquera con extracción de muestras de especímenes hidrobiológicos sin valor comercial y sin uso de embarcación pesquera</t>
  </si>
  <si>
    <t>si</t>
  </si>
  <si>
    <t>006-2019-PRODUCE/DGPCHDI</t>
  </si>
  <si>
    <t>070845-2018</t>
  </si>
  <si>
    <t>ENGIE ENERGIA PERU S.A.</t>
  </si>
  <si>
    <t>Otorgar a ENGIE ENERGIA PERU S.A. autorización para efectuar investigación pesquera con extracción de muestras de especímenes hidrobiológicos sin valor comercial y sin uso de embarcación pesquera</t>
  </si>
  <si>
    <t>no</t>
  </si>
  <si>
    <t>007-2019-PRODUCE/DGPCHDI</t>
  </si>
  <si>
    <t>000779-2014</t>
  </si>
  <si>
    <t>ROSARIO DEL PILAR ABAD GUTIERREZ</t>
  </si>
  <si>
    <t>Declarar la conclusión del procedimiento recursivo sin pronunciamiento sobre el fondo del recurso de reconsideración interpuesto por ROSARIO DEL PILAR ABAD GUTIERREZ contra la RD. N° 167-2013-PRODUCE/DGCHD respecto a la embarcación pesquera DOS LUICES (CE-19198-CM)</t>
  </si>
  <si>
    <t>008-2019-PRODUCE/DGPCHDI</t>
  </si>
  <si>
    <t>070036-2013</t>
  </si>
  <si>
    <t>PESQUERA SANTA PASCUA S.R.L.</t>
  </si>
  <si>
    <t>Declarar la conclusión del procedimiento recursivo sin pronunciamiento sobre el fondo del recurso de reconsideración interpuesto por PESQUERA SANTA PASCUA S.R.L. contra la RD. N° 128-2013-PRODUCE/DGCHD respecto a la embarcación pesquera MARICARMEN (TA-35097-CM)</t>
  </si>
  <si>
    <t>009-2019-PRODUCE/DGPCHDI</t>
  </si>
  <si>
    <t>119149-2018</t>
  </si>
  <si>
    <t>Aprobar a favor de ROBERTO VIEIRA DIESTRO, el cambio de titular del permiso de pesca para operar la E/P de menor escala HORIZONTE I (CO-17947-BM), entendiéndose como co-titular del permiso de pesca.</t>
  </si>
  <si>
    <t>010-2019-PRODUCE/DGPCHDI</t>
  </si>
  <si>
    <t>084300-2018</t>
  </si>
  <si>
    <t>AACH HOLDING CO N° 2, LLC</t>
  </si>
  <si>
    <t>Otorgar a AACH HOLDING CO N° 2, LLC, permiso de pesca para operar la embarcación pesquera de cerco de bandera estadounidense denominada ISABELLA, en la extracción del recurso Atún con destino al CHD.</t>
  </si>
  <si>
    <t>011-2019-PRODUCE/DGPCHDI</t>
  </si>
  <si>
    <t>126902-2018</t>
  </si>
  <si>
    <t>Otorgar a PACIFICTUNA S.A., permiso de pesca para operar la embarcación pesquera de cerco de bandera estadounidense denominada ANTONIO H, en la extracción del recurso Atún con destino al CHD.</t>
  </si>
  <si>
    <t>012-2019-PRODUCE/DGPCHDI</t>
  </si>
  <si>
    <t>076614-2013</t>
  </si>
  <si>
    <t>ROP DE ANCHOVETA
(TERCERA DCT)</t>
  </si>
  <si>
    <t>Declarar la conclusión del procedimiento recursivo sin pronunciamiento sobre el fondo del recurso de reconsideración interpuesto por ANGELA GISELE GIONCADA LLANOS contra la RD. N° 177-2013-PRODUCE/DGCHD respecto a la embarcación pesquera PELUSA III (CO-36148-CM)</t>
  </si>
  <si>
    <t>013-2019-PRODUCE/DGPCHDI</t>
  </si>
  <si>
    <t>119363-2018</t>
  </si>
  <si>
    <t>Otorgar a favor de EMPRESA PESQUERA ANOR S.A.C. autorización de incremento de flota para construir una nueva embarcación pesquera de 103.85 m3, para extraer anchoveta y sardina para CHI, vía sustitución de la E/P TENTADORA (CE-15458-CM). Cancelar el permiso de pesca de la E/P TENTADORA (CE-15458-CM)</t>
  </si>
  <si>
    <t>014-2019-PRODUCE/DGPCHDI</t>
  </si>
  <si>
    <t>075631-2018
078907-2018</t>
  </si>
  <si>
    <t>Otorgar a NEGOCIOS INDUSTRIALES REAL NIRSA S.A., permiso de pesca para operar la embarcación pesquera de cerco de bandera ecuatoriana denominada ELIZABETH F, en la extracción del recurso Atún con destino al CHD.</t>
  </si>
  <si>
    <t>015-2019-PRODUCE/DGPCHDI</t>
  </si>
  <si>
    <t>Acta Técnica N° 036-2018-PRODUCE/DGPCHDI-DECHD</t>
  </si>
  <si>
    <t>Adecuar de oficio el permiso de pesca para operar la E/P EL ESPECIALISTA II (PS-22905-BM) al ROP de la anchoveta. En consecuencia otorgar a PESQUERA ARTESANAL EL FERROL S.A.C. permiso de pesca de menor escala para operar la citada embarcación pesquera</t>
  </si>
  <si>
    <t>016-2019-PRODUCE/DGPCHDI</t>
  </si>
  <si>
    <t>070900-2013</t>
  </si>
  <si>
    <t>RAMOS CHAVEZ SERNAQUE</t>
  </si>
  <si>
    <t>Declarar la conclusión del procedimiento recursivo sin pronunciamiento sobre el fondo del recurso de reconsideración interpuesto por RAMOS CHAVEZ SERNAQUE contra la RD. N° 163-2013-PRODUCE/DGCHD respecto a la embarcación pesquera MILAGROS (CO-30224-BM)</t>
  </si>
  <si>
    <t>017-2019-PRODUCE/DGPCHDI</t>
  </si>
  <si>
    <t>JACINTA MAMANI DE CUTIPA y SANTIAGO CUTIPA ARI</t>
  </si>
  <si>
    <t>ERROR MATERIAL:
NOMBRE DEL ARMADOR</t>
  </si>
  <si>
    <t>Rectificar los errores materiales contenidos en la RD. N° 1845-2018-PRODUCE/DGPCHDI, referidos a los titulares del permiso de pesca de la embarcación pesquera DOÑA VICTORIA (IO-23063-CM)</t>
  </si>
  <si>
    <t>018-2019-PRODUCE/DGPCHDI</t>
  </si>
  <si>
    <t>121920-2018</t>
  </si>
  <si>
    <t>DELFITEC S.A.</t>
  </si>
  <si>
    <t>Otorgar a DELFITEC S.A. permiso de pesca para operar la embarcación pesquera de cerco de bandera ecuatoriana denominada ROSSANA L, en la extracción de Atún para CHD</t>
  </si>
  <si>
    <t>019-2019-PRODUCE/DGPCHDI</t>
  </si>
  <si>
    <t>123849-2018</t>
  </si>
  <si>
    <t>Otorgar a MAR PACIFICO TUNA S.A. permiso de pesca para operar la embarcación pesquera de cerco de bandera panameña denominada REINA DE LA PAZ, en la extracción de Atún para CHD</t>
  </si>
  <si>
    <t>020-2019-PRODUCE/DGPCHDI</t>
  </si>
  <si>
    <t>075621-2018
078905-2018</t>
  </si>
  <si>
    <t>Otorgar a NEGOCIOS INDUSTRIALES REAL NIRSA S.A. permiso de pesca para operar la embarcación pesquera de cerco de bandera ecuatoriana denominada MARIA DEL MAR A, en la extracción de Atún para CHD</t>
  </si>
  <si>
    <t>021-2019-PRODUCE/DGPCHDI</t>
  </si>
  <si>
    <t>R.V. N° 040-2018-PRODUCE/DVPA</t>
  </si>
  <si>
    <t>MARITZA CARMEN KARDUM y JORGE ENRIQUE VASQUEZ GIGLIO</t>
  </si>
  <si>
    <t>IMPRODECENTE AUTORIZACIÓN DE INCREMENTO DE FLOTA</t>
  </si>
  <si>
    <t>Declarar IMPROCEDENTE la solicitud presentada por MARITZA CARMEN KARDUM y JORGE ENRIQUE VASQUEZ GIGLIO sobre la autorización de incremento de flota para construir una E/P de 28.36 m3 de capacidad de bodega, vía sustitución de la E/P no siniestrada LUCIDOR (CO-16811-CM)</t>
  </si>
  <si>
    <t>022-2019-PRODUCE/DGPCHDI</t>
  </si>
  <si>
    <t>095922-2018</t>
  </si>
  <si>
    <t>ARAPA SAN PEDRO Y SAN PABLO</t>
  </si>
  <si>
    <t>ACEPTAR RENUNCIA A LICENCIA DE OPERACIÓN</t>
  </si>
  <si>
    <t>Aceptar la renuncia presentada por ARAPA SAN PEDRO Y SAN PABLO a su licencia de operación de la planta de procesamiento pesquero para la producción de enlatado de productos hidrobiológicos, con capacidad instalada de 200 cajas/turno, ubicada en Comunidad campesina de Iscayapi, Arapa-Azángaro-Puno</t>
  </si>
  <si>
    <t>023-2019-PRODUCE/DGPCHDI</t>
  </si>
  <si>
    <t>130645-2018</t>
  </si>
  <si>
    <t>VICENTE PANTA IPANAQUE, SANTOS EMERENCIANA RUIZA DE PANTA, VENANCIO PANTA IPANAQUE, FELICITA TUME PANTA, ARTEMIO PANTA IPANAQUE, LUISA ÁLVAREZ DE PANTA y MIGUEL PANTA IPANAQUE</t>
  </si>
  <si>
    <t>En estricto cumplimiento de la resolución CINCO del 12 de diciembre del 2018, y bajo responsabilidad del Juez del Juzgado Mixto de Sechura de la Corte Superior de Justicia de Piura, se realizan diversas disposiciones referentes a las E/P DON ROBERTH (PT-18006-CN), JOSE MANUEL II (PL-18505-CM) y DON ROBERTH (PT-43278-PM)</t>
  </si>
  <si>
    <t>024-2019-PRODUCE/DGPCHDI</t>
  </si>
  <si>
    <t>163940-2017</t>
  </si>
  <si>
    <t>N° 68 ASOCIACIÓN O INCORPORACIÓN DEFINITIVA DEL PORCENTAJE MÁXIMO DE CAPTURA POR EMBARCACIÓN- PMCE DEL RECURSO ANCHOVETA, DE UNA EMBARCACIÓN A OTRA(S) DEL MISMO ARMADOR</t>
  </si>
  <si>
    <t>APROBAR AOSCIACIÓN O INCORPORACIÓN DEFINITIVA DE PMCE</t>
  </si>
  <si>
    <t>Aprobar la asociación o incorporación definitiva de PMCE de las ex embarcaciones MARCAR 2 con matrícula CE-4522-PM, MARCAR 3 de matrícula CE-16840-PM, MILUSKA de matrícula CE-1333-PM y URUBAMBA 8 de matrícula PS-6407-PM, a las embarcaciones pesqueras AREQUIPA 5 con matrícula CO-0786-PM, CLAUDIA con matrícula CE-4829-PM, MERLIN con matrícula CE-2412-PM y COSTA BRAVA de matrícula CO-23560-PM, , GUANAY de matrícula CO-14964-PM, IPANEMA de matrícula CO-14268-PM .</t>
  </si>
  <si>
    <t>025-2019-PRODUCE/DGPCHDI</t>
  </si>
  <si>
    <t>050815-2018</t>
  </si>
  <si>
    <t>ENEL GREEN POWER PERU S.A.</t>
  </si>
  <si>
    <t>Otorgar a ENEL GREEN POWER PERU S.A. autorización para efectuar investigación pesquera con extracción de muestras de especímenes hidrobiológicos, sin valor comercial y sin uso de embarcación pesquera</t>
  </si>
  <si>
    <t>026-2019-PRODUCE/DGPCHDI</t>
  </si>
  <si>
    <t>121279-2018</t>
  </si>
  <si>
    <t>Declarar IMPROCEDENTE la solicitud de cambio de titular del permiso de pesca para operar la embarcación pesquera MONITOR HUASCAR de matrícula PL-20871-CM, presentada por SANTIS PERU S.A.C.</t>
  </si>
  <si>
    <t>027-2019-PRODUCE/DGPCHDI</t>
  </si>
  <si>
    <t>137834-2017</t>
  </si>
  <si>
    <t>GREGORIO PANTA ECA</t>
  </si>
  <si>
    <t>IMPROCEDENTE DE PERMISO DE PESCA DE MENOR ESCALA</t>
  </si>
  <si>
    <t>Declarar IMPROCEDENTE la solicitud de otorgamiento de permiso de pesca de menor escala para operar la E/P ANA MARIA de matrícula PT-11103-BM, presentada por GREGORIO PANTA ECA</t>
  </si>
  <si>
    <t>028-2019-PRODUCE/DGPCHDI</t>
  </si>
  <si>
    <t>R.V. N° 074-2018-PRODUCE/DVPA</t>
  </si>
  <si>
    <t>Modificar el permiso de pesca en el extremos del nombre de la embarcación pesquera de: FAUSTINO HUMBERTO a MARIANNA; y otorgar a favor de los señores MIGUEL FABRICIO TRILLO MACHA y CARLA ELIZABETH NOVOA GIRANI, el cambio de titularidad del permiso de pesca para operar la embarcación pesquera MARIANNA de matrícula PL-4169-CM, para la extracción de los recursos Anchoveta y Sardina con destino al consumo humano indirecto.</t>
  </si>
  <si>
    <t>029-2019-PRODUCE/DGPCHDI</t>
  </si>
  <si>
    <t>101101-2018</t>
  </si>
  <si>
    <t>PESQUERA DOÑAROGE S.A.</t>
  </si>
  <si>
    <t>Otorgar a la empresa PESQUERA DOÑAROGE S.A., representada en el país por el señor Mario Alfonso Miranda Eyzaguirre, permiso de pesca para operar la embarcación pesquera de cerco de bandera ecuatoriana denominada DOÑA ROGE, en la extracción del recurso Atún con destino al consumo humano directo.</t>
  </si>
  <si>
    <t>030-2019-PRODUCE/DGPCHDI</t>
  </si>
  <si>
    <t>057551-2018</t>
  </si>
  <si>
    <t>CESAR JUSTO RODOLFO VARGAS</t>
  </si>
  <si>
    <t>Otorgar a CESAR JUSTO RODOLFO VARGAS autorización para efectuar investigación pesquera con extracción de muestras de especímenes hidrobiológicos, sin valor comercial y sin uso de embarcación pesquera.</t>
  </si>
  <si>
    <t>031-2019-PRODUCE/DGPCHDI</t>
  </si>
  <si>
    <t>126900-2018</t>
  </si>
  <si>
    <t>Otorgar a GEOPAXI S.A. permiso de pesca para operar la embarcación pesquera de cerco de bandera ecuatoriana denominada GOLD TUNA en la extracción del recurso Atún con destino al consumo humano directo</t>
  </si>
  <si>
    <t>032-2019-PRODUCE/DGPCHDI</t>
  </si>
  <si>
    <t>131837-2018</t>
  </si>
  <si>
    <t>Otorgar a FISHECUADOR S.A. permiso de pesca para operar la embarcación pesquera de cerco de bandera ecuatoriana denominada DOÑA CHULE en la extracción del recurso Atún con destino al consumo humano directo</t>
  </si>
  <si>
    <t>033-2019-PRODUCE/DGPCHDI</t>
  </si>
  <si>
    <t>130192-2018</t>
  </si>
  <si>
    <t>Otorgar a GEOPAXI S.A. permiso de pesca para operar la embarcación pesquera de cerco de bandera ecuatoriana denominada DON ALVARO en la extracción del recurso Atún con destino al consumo humano directo</t>
  </si>
  <si>
    <t>034-2019-PRODUCE/DGPCHDI</t>
  </si>
  <si>
    <t>122715-2018</t>
  </si>
  <si>
    <t>RECURSO DE RECONSIDERACIÓN: OTORGAR AUTORIZACIÓN PARA INSTALACIÓN DE PLANTA DE PROCESAMIENTO PESQUERO</t>
  </si>
  <si>
    <t>Estimar en parte el recurso de reconsideración interpuesto por CONSERVERA SAN LUCAS S.A.C. contra la RD. N° 1582-2018-PRODUCE/DGPCHDI, en el extremo referido a la capacidad de procesamiento de la planta de harina residual accesoria al funcionamiento de su actividad principal, en consecuencia modificar el artículo 2 de la citada resolución</t>
  </si>
  <si>
    <t>035-2019-PRODUCE/DGPCHDI</t>
  </si>
  <si>
    <t>Acta de inspección técnica N° 014-2018-PRODUCE/DGPCHDI-DECHD</t>
  </si>
  <si>
    <t>BERNARDINO ESCOBAR QUISPE y JULIA TICONA DE ESCOBAR</t>
  </si>
  <si>
    <t>Otorgar a BERNARDINO ESCOBAR QUISPE y JULIA TICONA DE ESCOBAR permiso de pesca de menor escala para operar la E/P RH (IO-28638-BM), para la extracción de recursos con destino al consumo humano directo</t>
  </si>
  <si>
    <t>036-2019-PRODUCE/DGPCHDI</t>
  </si>
  <si>
    <t>101081-2018</t>
  </si>
  <si>
    <t>Otorgar a ELVAYKA KYOEI S.A. permiso de pesca para operar la embarcación pesquera de cerco de bandera ecuatoriana denominada CHIARA en la extracción de atún con destino al consumo humano directo</t>
  </si>
  <si>
    <t>037-2019-PRODUCE/DGPCHDI</t>
  </si>
  <si>
    <t>122736-2018</t>
  </si>
  <si>
    <t>Otorgar a favor de FELIPE TUME MORALES y MARIA CRISTINA ECA DE TUME autorización para incremento de flota para construir una nueva embarcación de 95.57 m3 de capacidad de bodega, para la extracción de anchoveta para CHI, vía sustitución de la E/P DON TEOFILO (PT-18707-PM)</t>
  </si>
  <si>
    <t>038-2019-PRODUCE/DGPCHDI</t>
  </si>
  <si>
    <t>121867-2018</t>
  </si>
  <si>
    <t>CORPORACION PÉSQUERA EDC S.A.C</t>
  </si>
  <si>
    <t>IMPROCEDENTE AUTORIZACIÓN INCREMENTO DE FLOTA</t>
  </si>
  <si>
    <t>Declarar IMPROCEDENTE la solicitud de autorización de incremento de flota para construir una nueva embarcación pesquera y ampliación de la capacidad de bodega, vía sustitución de la E/P TOKYO (PT-3878-CM) y MI ADORACIÓN (PT-12173-CM), solicitada por CORPORACION PÉSQUERA EDC S.A.C</t>
  </si>
  <si>
    <t>039-2019-PRODUCE/DGPCHDI</t>
  </si>
  <si>
    <t>122709-2018</t>
  </si>
  <si>
    <t>Otorgar a CORPORACION PESQUERA ERMA S.A.C. autorización de incremento de flota para construir una nueva embarcación de 105.67 m3 de capacidad de bdoega, para la extracción de anchoveta para CHI y CHD, vía sustitución de la embarcación pesquera no siniestrada ASMAR I (PL-18514-CM)</t>
  </si>
  <si>
    <t>040-2019-PRODUCE/DGPCHDI</t>
  </si>
  <si>
    <t>123738-2018</t>
  </si>
  <si>
    <t>Otorgar a FELIPE TUME MORALES y MARIA CRISTINA ECA DE TUME autorización de incremento de flota para construir una nueva embarcación de 107.00 m3 de capacidad de bodega, para extraer anchoveta para CHI, vía sustitución de la E/P BENDICION DEL SEÑOR (PT-21085-PM)</t>
  </si>
  <si>
    <t>041-2019-PRODUCE/DGPCHDI</t>
  </si>
  <si>
    <t>137773-2017</t>
  </si>
  <si>
    <t>Dejar sin efecto el artículo 3 de la RD N° 249-2017-PRODUCE/DGPCHDI, que dispuso determinado condicionamiento a la vigencia del permiso de pesca a que se refiere el artículo 1 de dicha resolución, para operar el permiso de pesca de la E/P ERNESTOR (CE-20860-CM)</t>
  </si>
  <si>
    <t>042-2019-PRODUCE/DGPCHDI</t>
  </si>
  <si>
    <t>131835-2018</t>
  </si>
  <si>
    <t>Otorgar a GEOPAXI S.A. permiso de pesca para operar la embarcación pesquera de cerco de bandera ecuatoriana denominada EILEEN MARIE en la extracción del recurso atún con destino al consumo humano directo</t>
  </si>
  <si>
    <t>043-2019-PRODUCE/DGPCHDI</t>
  </si>
  <si>
    <t>R.D. N° 806-2017-PRODUCE/DGPCHDI</t>
  </si>
  <si>
    <t>ROP DE ANCHOVETA
(PRIMERA DCT)</t>
  </si>
  <si>
    <t>Dejar sin efecto de oficio el artículo 4 de la RD N° 806-2017-PRODUCE/DGPCHDI, que dispuso determinado condicionamiento a la vigencia del permiso de pesca a que se refiere el artículo 1 de dicha resolución, para operar la E/P ELIZABETH (CO-23001-CM)</t>
  </si>
  <si>
    <t>044-2019-PRODUCE/DGPCHDI</t>
  </si>
  <si>
    <t>R.D. N° 133-2018-PRODUCE/DGPCHDI</t>
  </si>
  <si>
    <t>Dejar sin efecto de oficio el artículo 2 de la RD N° 133-2018-PRODUCE/DGPCHDI, que dispuso determinado condicionamiento a la vigencia del permiso de pesca a que se refiere el artículo 1 de dicha resolución, para operar la E/P MIGUEL ANGEL (CE-22949-CM)</t>
  </si>
  <si>
    <t>045-2019-PRODUCE/DGPCHDI</t>
  </si>
  <si>
    <t>060239-2018</t>
  </si>
  <si>
    <t>Otorgara INLAND ENERGY S.A.C. autorización para efectuar investigación pesquera con extracción de muestras de especímenes hidrobiológicos, sin valor comercial y sin uso de embarcación pesquera</t>
  </si>
  <si>
    <t>046-2019-PRODUCE/DGPCHDI</t>
  </si>
  <si>
    <t>083888-2018</t>
  </si>
  <si>
    <t>VICTOR DE LA CRUZ VENTURA</t>
  </si>
  <si>
    <t>Otorgar permiso de pesca a VICTOR DE LA CRUZ VENTURA, en calidad de armador socio de la COOPERATIVA PESQUERA SAN JOSE LIMITADA, para operar la embarcación pesquera FLORENTINO (PL-58967-CM)</t>
  </si>
  <si>
    <t>047-2019-PRODUCE/DGPCHDI</t>
  </si>
  <si>
    <t>PEDRO SUCLUPE VALDERA</t>
  </si>
  <si>
    <t>Otorgar permiso de pesca a PEDRO SUCLUPE VALDERA, en calidad de armador socio de la COOPERATIVA PESQUERA SAN JOSE LIMITADA, para operar la embarcación pesquera NANCYTA (PT-41435-CM)</t>
  </si>
  <si>
    <t>048-2019-PRODUCE/DGPCHDI</t>
  </si>
  <si>
    <t>R.D. N° 539-2018-PRODUCE/DGPCHDI</t>
  </si>
  <si>
    <t>ALEJANDRO QUEREVALU QUEREVALU</t>
  </si>
  <si>
    <t>PERMISO DE PESCA
COOPERATIVA PESQUERA JEHOVA ES MI PASTOR NADA ME FALTARA LA TORTUGA</t>
  </si>
  <si>
    <t>Otorgar permiso de pesca a ALEJANDRO QUEREVALU QUEREVALU, en calidad de armador socio de la COOPERATIVA PESQUERA JEHOVA ES MI PASTOR NADA ME FALTARA LA TORTUGA PAITA, para operar la embarcación pesquera MALVI MARIBEL (PT-26130-BM)</t>
  </si>
  <si>
    <t>049-2019-PRODUCE/DGPCHDI</t>
  </si>
  <si>
    <t>MARITZA MAGALI FIESTAS PUESCAS</t>
  </si>
  <si>
    <t>Otorgar permiso de pesca a MARITZA MAGALI FIESTAS PUESCAS, en calidad de armador socio de la COOPERATIVA PESQUERA SAN JOSE LIMITADA, para operar la embarcación pesquera RECUERDO DE MI PADRE 2 (PL-43664-CM)</t>
  </si>
  <si>
    <t>050-2019-PRODUCE/DGPCHDI</t>
  </si>
  <si>
    <t>124145-2018</t>
  </si>
  <si>
    <t>CRISTINA ISIDORA TEMOCHE PUESCAS y DANIEL TEMOCHE PUESCA</t>
  </si>
  <si>
    <t>Aprobar a favor de CRISTINA ISIDORA TEMOCHE PUESCAS y DANIEL TEMOCHE PUESCAS el cambio de titular del premiso de pesca para operar la embarcación pesquera DON MANUEL II con matrícula PT-29100-PM. Aprobar el cambio de titular del PMCE y LMCE.</t>
  </si>
  <si>
    <t>051-2019-PRODUCE/DGPCHDI</t>
  </si>
  <si>
    <t>132027-2018</t>
  </si>
  <si>
    <t>N° 7 OBTENCIÓN DE PERMISO DE PESCA VÍA INCREMENTO DE FLOTA AUTORIZADO CONFORME A LOS PROCEDIMIENTOS 4.1 y  4.2.</t>
  </si>
  <si>
    <t>Otorgar a SAKANA DEL PERU S.A. permiso de pesca para operar la embarcación pesquera de menor escala ANDINA IV de matrícula CE-60315-CM, en la extracción del recurso anguila para consumo humano directo. Cancelar el permiso de pesca de la E/P ANDINA IV (PT-15740-CM)</t>
  </si>
  <si>
    <t>052-2019-PRODUCE/DGPCHDI</t>
  </si>
  <si>
    <t>098514-2017</t>
  </si>
  <si>
    <t>DESISTIMIENTO DEL RECURSO DE RECONSIDERACIÓN</t>
  </si>
  <si>
    <t>Aceptar el desistimiento del recurso de reconsidetación interpuesto contra la RD. N° 086-2017-PRODUCE/DGPI presentado por AUSTRAL GROUP S.A.A.</t>
  </si>
  <si>
    <t>053-2019-PRODUCE/DGPCHDI</t>
  </si>
  <si>
    <t>122083-2018</t>
  </si>
  <si>
    <t>FELIPE MARIO MARTINEZ ROBLES</t>
  </si>
  <si>
    <t>Otorgar a FELIPE MARIO MARTINEZ ROBLES y otros autorización de incremento de flota para construir una nueva embarcación pesquera de 71.05 m3 de capacidad de bodega, vía sustitución de la embarcación pesquera MI LAURITA (PL-18032-CM) y EL VENTARRON 3 (PL-15503-CM)</t>
  </si>
  <si>
    <t>054-2019-PRODUCE/DGPCHDI</t>
  </si>
  <si>
    <t>119085-2018</t>
  </si>
  <si>
    <t>NEGOCIACIONES MAJU &amp; MAGY E.I.R.L.</t>
  </si>
  <si>
    <t>Aprobar a favor de NEGOCIACIONES MAJU &amp; MAGY E.I.R.L. el cambio de titular del permiso de pesca para operar la embarcación pesquera RUSSO de matrícula CO-10256-CM. Aprobar el cambio de titular del PMCE y LMCE.</t>
  </si>
  <si>
    <t>055-2019-PRODUCE/DGPCHDI</t>
  </si>
  <si>
    <t>123243-2018</t>
  </si>
  <si>
    <t>EXCEQUIEL PANTA ECA, PABLO PANTA ECA, MARIA SANTOS PANTA PANTA, JOSE BONIFACIO PANTA ECA, NICOLASA RUIZ DE PANTA, PLACIDA ALVAREZ VDA. DE PANTA y DOMINGO PANTA ECA</t>
  </si>
  <si>
    <t>Declarar IMPROCEDENTE la solicitud de autorización de incremento de flota para construir una nueva embarcación pesquera de 83.34 m3 de capacidad de bodega, vía sustitución de la embarcación no siniestrada EXITO OCEANO I (CO-17925-CM), presentada por EXCEQUIEL PANTA ECA y otros</t>
  </si>
  <si>
    <t>056-2019-PRODUCE/DGPCHDI</t>
  </si>
  <si>
    <t>123314-2018</t>
  </si>
  <si>
    <t>ALBERTO JACINTO CHUNGA, CESAR HERNAN JACINTO RUMICHE, MILTHON JAVIER JACINTO RUMICHE y MARGARITA RUMICHE VALENCIA DE JACINTO</t>
  </si>
  <si>
    <t>Otorgar a favor de ALBERTO JACINTO CHUNGA y otros autorización de incremento de flota para construir una nueva embarcación pesquera de 108.55 m3 de capacidad de bodega, vía sustitución de la embarcación no siniestrada VIRGEN DEL CARMEN (PT-30382-PM)</t>
  </si>
  <si>
    <t>057-2019-PRODUCE/DGPCHDI</t>
  </si>
  <si>
    <t>129977-2018</t>
  </si>
  <si>
    <t>DESISTIMIENTO DE AUTORIZACIÓN DE INCREMENTO DE FLOTA</t>
  </si>
  <si>
    <t>Aceptar el desistimiento a la solicitud de incremento de flota para construir una nueva embarcación pesquera de 100.00 m3 de capacidad de bodega, vía sustitución de la embarcación no siniestrada JHONNY MANUELITO (PL-21027-PM), presentada por JOSE SIMON ALVAREZ ECHE y JUANA ALVAREZ CARRERA</t>
  </si>
  <si>
    <t>058-2019-PRODUCE/DGPCHDI</t>
  </si>
  <si>
    <t>002401-2019</t>
  </si>
  <si>
    <t>GRUPO DEGFER CIA. LTDA</t>
  </si>
  <si>
    <t>Otorgar a GRUPO DEGFER CIA. LTDA, permiso de pesca para operar la embarcación pesquera de cerco de bandera ecuatoriana GINO D, en la extracción de Atún para consumo humano directo</t>
  </si>
  <si>
    <t>059-2019-PRODUCE/DGPCHDI</t>
  </si>
  <si>
    <t>046266-2018</t>
  </si>
  <si>
    <t xml:space="preserve">PESQUERA HUMACARE S.A. </t>
  </si>
  <si>
    <t>Otorgar a favor de PESQUERA HUMACARE S.A. autorización de incremento de flota para adquirir una nueva embarcación pesquera de 481.03 m3 de capacidad de bodega, vía sustitución de las embarcaciones no siniestradas RENZO 1 (CE-2778-PM), RENZO 4 (CE-2639-PM) y MANTA 4 (CE-4053-PM)</t>
  </si>
  <si>
    <t>060-2019-PRODUCE/DGPCHDI</t>
  </si>
  <si>
    <t>002721-2019</t>
  </si>
  <si>
    <t>Otorgar a INDUSTRIAS DE PRODUCTOS DEL MAR S.A., permiso de pesca para operar la embarcación pesquera de cerco de bandera ecuatoriana denominada MARY LYNN, en la extracción del recurso atún con destino al consumo humano directo</t>
  </si>
  <si>
    <t>061-2019-PRODUCE/DGPCHDI</t>
  </si>
  <si>
    <t>133410-2018</t>
  </si>
  <si>
    <t>Otorgar a FISHECUADOR S.A., permiso de pesca para operar la embarcación pesquera de cerco de bandera ecuatoriana denominada EASTERN PACIFIC, en la extracción del recurso atún con destino al consumo humano directo</t>
  </si>
  <si>
    <t>062-2019-PRODUCE/DGPCHDI</t>
  </si>
  <si>
    <t>076549-2018</t>
  </si>
  <si>
    <t>TERMINALES PORTUARIOS CHANCAY S.A.</t>
  </si>
  <si>
    <t>Otorgar a TERMINALES PORTUARIOS CHANCAY S.A. autorización para efectuar investigación pesquera con extracción de muestras de especímenes hidrobiológicos, sin valor comercial y con uso de la embarcación pesquera MI PEQUEÑO SEMBRADOR I (CO-18310-MM)</t>
  </si>
  <si>
    <t>063-2019-PRODUCE/DGPCHDI</t>
  </si>
  <si>
    <t>FISCALIZACIÓN POSTERIOR</t>
  </si>
  <si>
    <t>Designan a profesionales que se encargarán de llevar a cabo los procedimientos de fiscalización posterior tramitados en la Dirección de Pesca para Consumo Humano Directo e Indirecto</t>
  </si>
  <si>
    <t>EXTRACCIÓN/ PROCESAMIENTO</t>
  </si>
  <si>
    <t>064-2019-PRODUCE/DGPCHDI</t>
  </si>
  <si>
    <t>005205-2019</t>
  </si>
  <si>
    <t>Otorgar a DELIPESCA S.A., permiso de pesca para operar la embarcación pesquera de cerco de bandera ecuatoriana denominada SANSUN RANGER, en la extracción del recurso atún para consumo humano directo</t>
  </si>
  <si>
    <t>065-2019-PRODUCE/DGPCHDI</t>
  </si>
  <si>
    <t>003635-2019</t>
  </si>
  <si>
    <t>Otorgar a PESQUERA TUNAQUICK S.A., permiso de pesca para operar la embarcación pesquera de cerco de bandera ecuatoriana denominada JORGE MARIO, en la extracción del recurso atún para consumo humano directo</t>
  </si>
  <si>
    <t>066-2019-PRODUCE/DGPCHDI</t>
  </si>
  <si>
    <t>003836-2019</t>
  </si>
  <si>
    <t>Otorgar a PESQUERA UGAVI S.A., permiso de pesca para operar la embarcación pesquera de cerco de bandera ecuatoriana denominada JOCAY, en la extracción del recurso atún para consumo humano directo</t>
  </si>
  <si>
    <t>067-2019-PRODUCE/DGPCHDI</t>
  </si>
  <si>
    <t>125352-2018</t>
  </si>
  <si>
    <t>N° 11 AMPLIACIÓN DE PERMISO DE PESCA EN EL EXTREMO REFERIDO A LA CAPACIDAD DE BODEGA, VÍA INCREMENTO DE FLOTA AUTORIZADO CONFORME A LOS PROCEDIMIENTOS 4.3 y 4.5.</t>
  </si>
  <si>
    <t>AMPLIACIÓN PERMISO DE PESCA</t>
  </si>
  <si>
    <t>Otorgar a ROSA ESTEBAN PALMA S.A.C. la ampliación del permiso de pesca de la E/P GENESIS (CO-15126-PM), vía sustitución de la E/P ALMIRANTE GRAU N° 3 (PL-10317-CM), asignar PMCE y LMCE a la E/P GENESIS (CO-15126-PM), cancelar el permiso de pesca de la E/P ALMIRANTE GRAU N° 3 (PL-10317-CM)</t>
  </si>
  <si>
    <t>068-2019-PRODUCE/DGPCHDI</t>
  </si>
  <si>
    <t>099181-2018</t>
  </si>
  <si>
    <t>Otorgar a MINSUR S.A. autorización para efectuar investigación pesquera con extracción de muestras de especímenes hidrobiológicos sin valor comercial y sin uso de embarcación pesquera</t>
  </si>
  <si>
    <t>069-2019-PRODUCE/DGPCHDI</t>
  </si>
  <si>
    <t>074939-2018</t>
  </si>
  <si>
    <t>SURVIAL S.A.</t>
  </si>
  <si>
    <t>Otorgar a SURVIAL S.A. autorización para efectuar investigación pesquera con extracción de muestras de especímenes hidrobiológicos sin valor comercial y sin uso de embarcación pesquera</t>
  </si>
  <si>
    <t>070-2019-PRODUCE/DGPCHDI</t>
  </si>
  <si>
    <t>038237-2018</t>
  </si>
  <si>
    <t>JOSE MARTIN PALMA BERNAL y MARIA EUDOCIA MENDOZA DE PALMA</t>
  </si>
  <si>
    <t>Declarar IMPROCEDENTE la solicitud de permiso de pesca para operar la embarcación MARY de matrícula CE-2528-PM, presentada por JOSE MARTIN PALMA BERNAL y MARIA EUDOCIA MENDOZA DE PALMA</t>
  </si>
  <si>
    <t>071-2019-PRODUCE/DGPCHDI</t>
  </si>
  <si>
    <t>005361-2019</t>
  </si>
  <si>
    <t>PESQUERA DON BARTOLO S.A.</t>
  </si>
  <si>
    <t>Otorgar a PESQUERA DON BARTOLO S.A., permiso de pesca para operar la embarcación pesquera de cerco de bandera ecuatoriana denominada DON BARTOLO, en la extracción del recurso atún para consumo humano directo</t>
  </si>
  <si>
    <t>072-2019-PRODUCE/DGPCHDI</t>
  </si>
  <si>
    <t>120451-2018</t>
  </si>
  <si>
    <t>SUSPENDER POR ÚNICA VEZ LICENCIA DE OPERACIÓN DE PLANTA DE PROCESAMIENTO</t>
  </si>
  <si>
    <t>Suspender por única vez, a solicitud de PESQUERA CANHANN S.A.C. la licencia de operación otorgada mediante RD. N° 521-2018-PRODUCE/DGPCHDI, respecto a la planta de harina de 93 t/h, ubicada en Av. Los pescadores s/n, zona industrial 27 de octubre, Chimbote-Santa-Ancash.</t>
  </si>
  <si>
    <t>073-2019-PRODUCE/DGPCHDI</t>
  </si>
  <si>
    <t>122870-2018</t>
  </si>
  <si>
    <t>FRIOWAR S.A.C.</t>
  </si>
  <si>
    <t xml:space="preserve">N° 30 OBTENCIÓN DE LICENCIA DE OPERACIÓN DE PLANTA DE PROCESAMIENTO PESQUERO, VÍA EJECUCIÓN DE LA AUTORIZACIÓN OTORGADA CONFORME AL PROCEDIMIENTO 18. </t>
  </si>
  <si>
    <t>LICENCIA DE PLANTA DE PROCESAMIENTO</t>
  </si>
  <si>
    <t>Otorgar FRIOWAR S.A.C. licencia para operar una planta de procesamiento pesquero para la producción de congelado con una capacidad instalada de 79 t/día, ubicada en Pueblo Joven Villa María. Mz. J, lote 1-6 número 1, 2, 3, 4, 5 y 6, Nuevo Chimbote - Santa - Ancash</t>
  </si>
  <si>
    <t>074-2019-PRODUCE/DGPCHDI</t>
  </si>
  <si>
    <t>040954-2018</t>
  </si>
  <si>
    <t>Dejar sin efecto el artículo 2 de la RD. N° 323-2018-PRODUCE/DGPCHDI, que dispuso determinado condicionamiento a la vigencia del permiso de pesca a que se refiere el artículo 1 de dicha RD., para operar la E/P CARMELITA (PT-4253-CM)</t>
  </si>
  <si>
    <t>075-2019-PRODUCE/DGPCHDI</t>
  </si>
  <si>
    <t>065608-2018</t>
  </si>
  <si>
    <t>PERENCO PERU LIMITED SUCURSAL DEL PERU</t>
  </si>
  <si>
    <t>Otorgar a PERENCO PERU LIMITED SUCURSAL DEL PERU, autorización para efectuar investigación pesquera con extracción de muestras de especímenes hidrobiológicos, sin valor comercial y sin uso de embarcación pesquera.</t>
  </si>
  <si>
    <t>076-2019-PRODUCE/DGPCHDI</t>
  </si>
  <si>
    <t>005329-2019</t>
  </si>
  <si>
    <t>Otorgar a ELVAYKA KYOEI S.A., permiso de pesca para operar la embarcación pesquera de cerco de bandera ecuatoriana denominada GIULIETTA, en la extracción del recurso Atún con destino al consumo humano directo.</t>
  </si>
  <si>
    <t>077-2019-PRODUCE/DGPCHDI</t>
  </si>
  <si>
    <t>037277-2018</t>
  </si>
  <si>
    <t>ESTIMAR RECURSO DE RECONSIDERACIÓN
DESISTIMIENTO DE PERMISO DE PESCA</t>
  </si>
  <si>
    <t>Aceptar el desistimiento del procedimiento correspondiente a la solicitud de permiso de pesca para operar la embarcación pesquera de bandera panameña denominada LIUBICA de matrícula 47924-16, presentada por PESQUERA MIRIAM S.A.</t>
  </si>
  <si>
    <t>078-2019-PRODUCE/DGPCHDI</t>
  </si>
  <si>
    <t>123855-2018</t>
  </si>
  <si>
    <t>Otorgar a PESQUERA MIRIAM S.A., permiso de pesca para operar la embarcación pesquera de cerco de bandera panameña denominada LIUBICA en la extracción de atún para consumo humano directo</t>
  </si>
  <si>
    <t>079-2019-PRODUCE/DGPCHDI</t>
  </si>
  <si>
    <t>072813-2018</t>
  </si>
  <si>
    <t>JUAN TEQUE FIESTAS</t>
  </si>
  <si>
    <t>Declarar IMPROCEDENTE la solicitud de permiso de pesca para operar la embarcación DON JUAN de matrícula PT-21114-CM, presentada por JUAN TEQUE FIESTAS, para la extracción de anchoveta, sardina jurel y cabala condestino al consumo humano directo e indirecto</t>
  </si>
  <si>
    <t>080-2019-PRODUCE/DGPCHDI</t>
  </si>
  <si>
    <t>079501-2013</t>
  </si>
  <si>
    <t>HECTOR BERNARDO LLENQUE FIESTAS y JOSE RUBEN LLENQUE FIESTAS</t>
  </si>
  <si>
    <t>INADMISIBLE POR EXTEMPORÁNEO EL RECURSO DE RECONSIDERACIÓN</t>
  </si>
  <si>
    <t>Declarar INADMISIBLE por extemporáneo el recurso de reconsideración presentado por HECTOR BERNARDO LLENQUE FIESTAS y JOSE RUBEN LLENQUE FIESTAS, contra la RD. N° 127-2013-PRODUCE/DGCHD que declaró improcedente la solicitud de otorgamiento de permiso de pesca de menor escala para operar la embarcación pesquera ROSA AMELIA II de matrícula CE-34587-CM</t>
  </si>
  <si>
    <t>081-2019-PRODUCE/DGPCHDI</t>
  </si>
  <si>
    <t>014270-2018</t>
  </si>
  <si>
    <t>ABANDONO AUTORIZACIÓN PARA EL FUNCIONAMIENTO DE UN ACUARIO PARA LA EXPORTACIÓN DE ESPECIES HIDROBIOLÓGICAS ORNAMENTALES CON FINES COMERCIALES</t>
  </si>
  <si>
    <t>Declarar en abandono la solicitud de autorización para el funcionamiento de un acuario para la exportación de especies hidrobiológicas ornamentales con fines comerciales presentada por BRIRELL S.A.C.</t>
  </si>
  <si>
    <t>082-2019-PRODUCE/DGPCHDI</t>
  </si>
  <si>
    <t>136891-2017</t>
  </si>
  <si>
    <t>ROP DE ANCHOVETA
(CUARTA DCT)</t>
  </si>
  <si>
    <t>PERMISO DE PESCA DE MENOR ESCALA HABILITA A REALIZAR ACTIVIDAD  EXTRACTIVA DE RECURSOS DISTINTOS A LA ANCHOVETA
IMPROCEDENTE PERMISO DE PESCA DE MENOR ESCALA</t>
  </si>
  <si>
    <t>El permiso de pesca de menor escala contenido en la RD. N° 236-2017-PRODUCE/DGPCHDI habilita a FRIDA JIMENA PERICHE INGA a realizar actividades extractivas de recursos distintos a la anchoveta siempre que la E/P LOBO II (PT-23352-CM), cuente con artes y aparejos de pesca adecuados</t>
  </si>
  <si>
    <t>083-2019-PRODUCE/DGPCHDI</t>
  </si>
  <si>
    <t>125953-2018</t>
  </si>
  <si>
    <t>Otorgar a CORPORACION CORSIHU S.A.C. autorización de incremento de flota para ampliar la capacidad de bodega de la E/P BENDICION (PL-18436-CM), vía sustitución de la E/P GUIAME SEÑOR DE LUREN 2 (PL-14314-CM)</t>
  </si>
  <si>
    <t>084-2019-PRODUCE/DGPCHDI</t>
  </si>
  <si>
    <t>005201-2019</t>
  </si>
  <si>
    <t>Otorgar a DELIPESCA S.A., permiso de pesca para operar la embarcación pesquera de cerco de bandera ecuatoriana denominada DON RAMON, en la extracción del recurso atún con destino al consumo humano directo</t>
  </si>
  <si>
    <t>085-2019-PRODUCE/DGPCHDI</t>
  </si>
  <si>
    <t>057042-2018</t>
  </si>
  <si>
    <t>RECURSO DE RECONSIDERACIÓN INFUNDADO</t>
  </si>
  <si>
    <t>Declarar INFUNDADO el recurso de reconsideración formulado por PESQUERA DIAMANTE S.A. contra los artículos 4 y 5 de la RD. N° 528-2018-PRODUCE/DGPCHDI y los artículos 4 y 5 de la RD. N° 531-2018-PRODUCE/DGPCHDI</t>
  </si>
  <si>
    <t>086-2019-PRODUCE/DGPCHDI</t>
  </si>
  <si>
    <t>FELIZ DE LA CRUZ FIESTAS CURO</t>
  </si>
  <si>
    <t>IMPROCEDENTE PERMISO DE PESCA
COOPERATIVA PESQUERA
SAN JOSÉ LIMITADA</t>
  </si>
  <si>
    <t>Declarar IMPROCEDENTE la petición de permiso de pesca formulada por la COOPERATIVA PESQUERA SAN JOSE LIMITADA a favor de FELIZ DE LA CRUZ FIESTAS CURO para operar la embarcación ROCIO YSABEL (PL-24778-BM).</t>
  </si>
  <si>
    <t>087-2019-PRODUCE/DGPCHDI</t>
  </si>
  <si>
    <t>JOSE MANUEL FIESTAS VITE</t>
  </si>
  <si>
    <t>Declarar IMPROCEDENTE la petición de permiso de pesca formulada por la COOPERATIVA PESQUERA SAN JOSE LIMITADA a favor de JOSE MANUEL FIESTAS VITE para operar la embarcación SR. CAUTIVO DE AYABACA (TA-32370-BM)</t>
  </si>
  <si>
    <t>088-2019-PRODUCE/DGPCHDI</t>
  </si>
  <si>
    <t>DIANA ESTHER MARTINEZ TEJADA</t>
  </si>
  <si>
    <t>Declarar IMPROCEDENTE la petición de permiso de pesca formulada por la COOPERATIVA PESQUERA SAN JOSE LIMITADA a favor de DIANA ESTHER MARTINEZ TEJADA para operar la embarcación SONOMAR IV (PL-44013-CM)</t>
  </si>
  <si>
    <t>089-2019-PRODUCE/DGPCHDI</t>
  </si>
  <si>
    <t>BERTHA IPANAQUE PAZO</t>
  </si>
  <si>
    <t>IMPROCEDENTE PERMISO DE PESCA
COOPERATIVA PESQUERA JEHOVA ES MI PASTOR NADA ME FALTARA LA TORTUGA PAITA</t>
  </si>
  <si>
    <t>Declarar IMPROCEDENTE la petición de permiso de pesca formulada por la COOPERATIVA PESQUERA JEHOVA ES MI PASTOR NADA ME FALTARA LA TORTUGA PAITA a favor de BERTHA IPANAQUE PAZO para operar la embarcación ANYELA CRISTINA II (PT-40481-BM)</t>
  </si>
  <si>
    <t>090-2019-PRODUCE/DGPCHDI</t>
  </si>
  <si>
    <t>Declarar IMPROCEDENTE la petición de permiso de pesca formulada por la COOPERATIVA PESQUERA JEHOVA ES MI PASTOR NADA ME FALTARA LA TORTUGA PAITA a favor de BERTHA IPANAQUE PAZO para operar la embarcación DOÑA MECHE (PT-32011-BM)</t>
  </si>
  <si>
    <t>091-2019-PRODUCE/DGPCHDI</t>
  </si>
  <si>
    <t>AURELIO FIESTAS LLENQUE</t>
  </si>
  <si>
    <t>Declarar IMPROCEDENTE la petición de permiso de pesca formulada por la COOPERATIVA PESQUERA SAN JOSE LIMITADA a favor de AURELIO FIESTAS LLENQUE para operar la embarcación MI EMILIA (PL-26558-BM)</t>
  </si>
  <si>
    <t>092-2019-PRODUCE/DGPCHDI</t>
  </si>
  <si>
    <t>FÉLIX DE LA CRUZ FIESTAS CURO</t>
  </si>
  <si>
    <t>Declarar IMPROCEDENTE la petición de permiso de pesca formulada por la COOPERATIVA PESQUERA SAN JOSE LIMITADA a favor de FÉLIX DE LA CRUZ FIESTAS CURO para operar la embarcación MI ROCIO ISABEL 1 (PL-52931-BM)</t>
  </si>
  <si>
    <t>093-2019-PRODUCE/DGPCHDI</t>
  </si>
  <si>
    <t>BENIGNO QUERABALU FIESTAS</t>
  </si>
  <si>
    <t>Declarar IMPROCEDENTE la petición de permiso de pesca formulada por la COOPERATIVA PESQUERA SAN JOSE LIMITADA a favor de BENIGNO QUERABALU FIESTAS para operar la embarcación JEHOVA ES MI PASTOR 2 (PL-44126-CM)</t>
  </si>
  <si>
    <t>094-2019-PRODUCE/DGPCHDI</t>
  </si>
  <si>
    <t>EMILIO TEQUE FIESTAS</t>
  </si>
  <si>
    <t>Declarar IMPROCEDENTE la petición de permiso de pesca formulada por la COOPERATIVA PESQUERA SAN JOSE LIMITADA a favor de EMILIO TEQUE FIESTAS para operar la embarcación MI ISIDORA I (PT-35514-BM)</t>
  </si>
  <si>
    <t>095-2019-PRODUCE/DGPCHDI</t>
  </si>
  <si>
    <t>BLANCA MARTINEZ FIESTAS</t>
  </si>
  <si>
    <t>Declarar IMPROCEDENTE la petición de permiso de pesca formulada por la COOPERATIVA PESQUERA SAN JOSE LIMITADA a favor de BLANCA MARTINEZ FIESTAS para operar la embarcación BANDI 2 (PL-43512-CM)</t>
  </si>
  <si>
    <t>096-2019-PRODUCE/DGPCHDI</t>
  </si>
  <si>
    <t>Declarar IMPROCEDENTE la petición de permiso de pesca formulada por la COOPERATIVA PESQUERA SAN JOSE LIMITADA a favor de BLANCA MARTINEZ FIESTAS para operar la embarcación BANDI 3 (CY-41843-BM)</t>
  </si>
  <si>
    <t>097-2019-PRODUCE/DGPCHDI</t>
  </si>
  <si>
    <t>059811-2018</t>
  </si>
  <si>
    <t>RECURSO DE RECONSIDERACIÓN INADMISIBLE POR EXTEMPORANEO</t>
  </si>
  <si>
    <t>Declarar INADMISIBLE por extemporáneo el recurso de reconsideración presentado por PEDRO GUMERCINDO BLANCO RAMIREZ contra la RD. N° 442-2018-PRODUCE/DGPCHDI, que declaró improcedente la solicitud de otorgamiento de permiso de pesca de menor escala para operar la E/P SHAWI (CO-34580-CM)</t>
  </si>
  <si>
    <t>098-2019-PRODUCE/DGPCHDI</t>
  </si>
  <si>
    <t>129283-2018</t>
  </si>
  <si>
    <t>Aprobar a favor de DESEMBARCADERO PESQUERO MULTIPROPOSITO JUAN PABLO S.A.C. el cambio de titular del permiso de pesca de la embarcación pesquera ETHEL MERCDES de matrícula PT-23555-CM</t>
  </si>
  <si>
    <t>099-2019-PRODUCE/DGPCHDI</t>
  </si>
  <si>
    <t>009317-2019</t>
  </si>
  <si>
    <t>Dejar sin efecto el artículo 3 de la RD. N° 1637-2018-PRODUCE/DGPCHDI, que dispuso determinado condicionamiento a la vigencia del permiso de pesca referido en el artículo 1 de dicha RD. otorgado a favor de ALDO LEONARDO EMMA VALDIVIA para operar la E/P GYRLY LIZBETH (PS-20883-BM)</t>
  </si>
  <si>
    <t>100-2019-PRODUCE/DGPCHDI</t>
  </si>
  <si>
    <t>128579-2018</t>
  </si>
  <si>
    <t>Otorgar a PABLO ALVAREZ ECHE y ESPERANZA DEL PILAR AMAYA MORALES, autorización de incremento de flota para construir una nueva embarcación pesquera de 109.12 m3 de capacidad de bodega, vía sustitución de la E/P MI JUANITA (TA-21061-PM)</t>
  </si>
  <si>
    <t>101-2019-PRODUCE/DGPCHDI</t>
  </si>
  <si>
    <t>128581-2018</t>
  </si>
  <si>
    <t>EMPRESA PESQUERA J&amp;B E.I.R.L.</t>
  </si>
  <si>
    <t>Otorgar a EMPRESA PESQUERA J&amp;B E.I.R.L., autorización de incremento de flota para construir una nueva embarcación pesquera de 71.07 m3 de capacidad de bodega, vía sustitución de la E/P DON JUAN II (CO-20910-PM). Acepta la renuncia al recurso anchoveta para CHD</t>
  </si>
  <si>
    <t>102-2019-PRODUCE/DGPCHDI</t>
  </si>
  <si>
    <t>127996-2018</t>
  </si>
  <si>
    <t>IMPROCEDENTE CAMBIO DE TITULAR DEL PERMISO DE PESCA</t>
  </si>
  <si>
    <t>Declarar IMPROCEDENTE la solicitud de cambio de titular del permiso de pesca para operar la embarcación pesquera SEÑOR DE LA JUSTICIA (PT-3431-CM) solicitada por PESQUERA VIBAY S.A.C.</t>
  </si>
  <si>
    <t>103-2019-PRODUCE/DGPCHDI</t>
  </si>
  <si>
    <t>129643-2018</t>
  </si>
  <si>
    <t>BERNARDO FIESTAS QUEREVALU</t>
  </si>
  <si>
    <t>Declarar IMPROCEDENTE la solicitud de autorización de incremento de flota para construir una nueva embarcación pesquera de 74.12 m3 de capacidad de bodega, vía sustitución de la embarcación pesquera no siniestrada SAGITARIO (PT-19879-CM), presentada por BERNARDO FIESTAS QUEREVALU</t>
  </si>
  <si>
    <t>104-2019-PRODUCE/DGPCHDI</t>
  </si>
  <si>
    <t>077059-2018</t>
  </si>
  <si>
    <t>Otorgar a PESQUERA DIAMANTE S.A. autorización de incremento de flota para ampliar la capacidad de bodega de la E/P POLAR VI (CO-4502-PM) de 331.80 a 33.70 m3, vía utilización del saldo de 5.90 m3 reconocido mediante RD. N° 531-2018-PRODUCE/DGPCHDI</t>
  </si>
  <si>
    <t>105-2019-PRODUCE/DGPCHDI</t>
  </si>
  <si>
    <t>017583-2018</t>
  </si>
  <si>
    <t>Declarar INFUNDADO el recurso de reconsideración formulado por ALEXIS MARCOS HUMALA TASSO contra la RD. N° 089-2018-PRODUCE/DGPCHDI, que declaró improcedente la solicitud de otorgamiento de permiso de pesca para operar la E/P SANTA ELENA (CO-35467-CM)</t>
  </si>
  <si>
    <t>106-2019-PRODUCE/DGPCHDI</t>
  </si>
  <si>
    <t>003631-2019</t>
  </si>
  <si>
    <t>B &amp;B TUNE SUPPLIERS S.A.</t>
  </si>
  <si>
    <t>Otorgar a B &amp;B TUNE SUPPLIERS S.A., permiso de pesca para operar la embarcación pesquera de cerco de bandera ecuatoriana denominada BERNARDITA B, en la extracción del recurso Atún con destino al consumo humano directo</t>
  </si>
  <si>
    <t>107-2019-PRODUCE/DGPCHDI</t>
  </si>
  <si>
    <t>131479-2018</t>
  </si>
  <si>
    <t>CORPORACION NESMAR S.A.C.</t>
  </si>
  <si>
    <t>aprobar a favor de CORPORACION NESMAR S.A.C. el cambio de titular del permiso de pesca para operar la embarcación pesquera BENDICION (SY-21109-CM). Aprobar el cambio de titular del PMCE y LMCE</t>
  </si>
  <si>
    <t>108-2019-PRODUCE/DGPCHDI</t>
  </si>
  <si>
    <t>Declarar improcedente la petición de permiso de pesca formulada por la COOPERATIVA PESQUERA JEHOVÁ ES MI PASTOR NADA ME FALTARÁ LA TORTUGA PAITA a favor de la señora BERTHA IPANAQUE PAZO para operar la embarcación HARUMI LU (PT-43923-CM) y 10.00 m3 de capacidad de bodega en la extracción de los recursos Calamar Gigante o Pota y Perico.</t>
  </si>
  <si>
    <t>109-2019-PRODUCE/DGPCHDI</t>
  </si>
  <si>
    <t>Declarar IMPROCEDENTE la petición de permiso de pesca formulada por la COOPERATIVA PESQUERA JEHOVA ES MI PASTOR NADA ME FALTARA LA TORTUGA PAITA a favor de BERTHA IPANAQUE PAZO para operar la E/P MARCELO (PT-40440-BM)</t>
  </si>
  <si>
    <t>110-2019-PRODUCE/DGPCHDI</t>
  </si>
  <si>
    <t>Declarar IMPROCEDENTE la petición de permiso de pesca formulada por la COOPERATIVA PESQUERA JEHOVA ES MI PASTOR NADA ME FALTARA LA TORTUGA PAITA a favor de BERTHA IPANAQUE PAZO para operar la E/P GUIAME DOÑA MECHE (PT-33512-BM)</t>
  </si>
  <si>
    <t>111-2019-PRODUCE/DGPCHDI</t>
  </si>
  <si>
    <t>Declarar IMPROCEDENTE la petición de permiso de pesca formulada por la COOPERATIVA PESQUERA SAN JOSE LIMITADA a favor de BLANCA MARTINEZ FIESTAS para operar la E/P BLANDI (PL-27469-BM)</t>
  </si>
  <si>
    <t>112-2019-PRODUCE/DGPCHDI</t>
  </si>
  <si>
    <t>084950-2018</t>
  </si>
  <si>
    <t>AMPLIAR LISTA DE ESPECIES HIDROBIOLÓGICAS</t>
  </si>
  <si>
    <t>Ampliar a favor de RAUL JAREDE VALDIVIA HERRERA un total de 53 especies de plantas acuáticas a la lista de especies contenidas en la RD. N° 241-2018-PRODUCE/DGPCHDI</t>
  </si>
  <si>
    <t>113-2019-PRODUCE/DGPCHDI</t>
  </si>
  <si>
    <t>095152-2018</t>
  </si>
  <si>
    <t>AMPLIAR CRONOGRAMA DE TRABAJO AUTORIZACIÓN PARA EFECTUAR INVESTIGACIÓN PESQUERA CON EXTRACCIÓN  DE MUESTRAS DE ESPECÍMENES HIDROBIOLÓGICOS</t>
  </si>
  <si>
    <t>Ampliar por 6 meses adicionales a solicitud de COMPAÑIA MINERA COIMOLACHE S.A. el cronograma de trabajo contenido en el Plan de Investigación denominado "Linea Base Hidrobiológica de la Tercera Modificación del Estudio de Impacto Ambiental de Tantahuatay"</t>
  </si>
  <si>
    <t>114-2019-PRODUCE/DGPCHDI</t>
  </si>
  <si>
    <t>065627-2018</t>
  </si>
  <si>
    <t>Otorgar a EL MOLLE VERDE S.A.C. autorización para efectuar investigación pesquera con extracción de muestras de especímenes hidrobiológicos, sin valor comercial y sin uso de embarcación pesquera</t>
  </si>
  <si>
    <t>115-2019-PRODUCE/DGPCHDI</t>
  </si>
  <si>
    <t>084579-2018</t>
  </si>
  <si>
    <t>Modificar únicamente el artículo 2 de la RD. N° 379-2017-PRODUCE/DGPCHDI referido a a la distribución de la capacidad de bodega de la embarcación aportante DANIELA (CO-16869-PM) a favor de las embarcaciones receptoras</t>
  </si>
  <si>
    <t>116-2019-PRODUCE/DGPCHDI</t>
  </si>
  <si>
    <t>108326-2017</t>
  </si>
  <si>
    <t>JOSE SILVERIO SANDOVAL SANDOVAL y MARIA ANTONIUA CARLOS TANTARICO</t>
  </si>
  <si>
    <t>Otorgar a JOSE SILVERIO SANDOVAL SANDOVAL y MARIA ANTONIUA CARLOS TANTARICO, permiso de pesca de menor escala para operar la E/P JOSE ENRIQUE (PL-20775-CM)</t>
  </si>
  <si>
    <t>117-2019-PRODUCE/DGPCHDI</t>
  </si>
  <si>
    <t>005198-2019</t>
  </si>
  <si>
    <t>Otorgar a PISCANTUR S.A., permiso de pesca para operar la embarcación pesquera de cerco de bandera ecuatoriana denominada AMADA ISABEL en la extracción de Atún para consumo humano directo</t>
  </si>
  <si>
    <t>118-2019-PRODUCE/DGPCHDI</t>
  </si>
  <si>
    <t>119953-2018</t>
  </si>
  <si>
    <t>JOSÉ SANTOS FIESTAS PAZOS</t>
  </si>
  <si>
    <t>Rectificar el error material contenido en el considerando 1 y el artículo 1 de la RD. N° 455-2018-PRODUCE/DGPCHDI, referido al nombre del armador de la E/P SEÑOR DEL MAR (CO-23128-BM)</t>
  </si>
  <si>
    <t>119-2019-PRODUCE/DGPCHDI</t>
  </si>
  <si>
    <t>007829-2019</t>
  </si>
  <si>
    <t>CORPORACIÓN NESMAR S.A.C.</t>
  </si>
  <si>
    <t>N° 67 MODIFICACIÓN DEL PERMISO DE PESCA POR CAMBIO DE NOMBRE DE LA EMBARCACIÓN O MATRÍCULA</t>
  </si>
  <si>
    <t>Disponer la actualización de datos de la embarcación BENDICIÓN DE 109.42 m3 de capacidad de bodega, únicamente en el extremo referido a la matrícula SY-21109-CM a SY-21109-PM</t>
  </si>
  <si>
    <t>120-2019-PRODUCE/DGPCHDI</t>
  </si>
  <si>
    <t>ROGGER IPANAQUE PAZO</t>
  </si>
  <si>
    <t>Declarar IMPROCEDENTE la petición de permiso de pesca formulada por la COOPERATIVA PESQUERA JEHOVA ES MI PASTOR NADA ME FALTARA LA TORTUGA PAITA a favor de ROGGER IPANAQUE PAZO para operar la E/P DOÑA MECHE V (SE-39236-BM)</t>
  </si>
  <si>
    <t>121-2019-PRODUCE/DGPCHDI</t>
  </si>
  <si>
    <t>LUIS FELIX CHAPILLIQUEN PAZOS</t>
  </si>
  <si>
    <t>Declarar IMPROCEDENTE la petición de permiso de pesca formulada por la COOPERATIVA PESQUERA JEHOVA ES MI PASTOR NADA ME FALTARA LA TORTUGA PAITA a favor de LUIS FELIX CHAPILLIQUEN PAZOS para operar la E/P JEHOVA DIOS PADRE (TA-58269-BM)</t>
  </si>
  <si>
    <t>122-2019-PRODUCE/DGPCHDI</t>
  </si>
  <si>
    <t>LUIS ROGGER IPANAQUE PAZO</t>
  </si>
  <si>
    <t>Declarar IMPROCEDENTE la petición de permiso de pesca formulada por la COOPERATIVA PESQUERA JEHOVA ES MI PASTOR NADA ME FALTARA LA TORTUGA PAITA a favor de LUIS ROGGER IPANAQUE PAZO para operar la E/P DORIS I (PT-40412-BM)</t>
  </si>
  <si>
    <t>123-2019-PRODUCE/DGPCHDI</t>
  </si>
  <si>
    <t>Declarar IMPROCEDENTE la petición de permiso de pesca formulada por la COOPERATIVA PESQUERA JEHOVA ES MI PASTOR NADA ME FALTARA LA TORTUGA PAITA a favor de ROGGER IPANAQUE PAZO para operar la E/P DOÑA MECHE X (TA-20332-BM)</t>
  </si>
  <si>
    <t>124-2019-PRODUCE/DGPCHDI</t>
  </si>
  <si>
    <t>Declarar IMPROCEDENTE la petición de permiso de pesca formulada por la COOPERATIVA PESQUERA JEHOVA ES MI PASTOR NADA ME FALTARA LA TORTUGA PAITA a favor de ROGGER IPANAQUE PAZO para operar la E/P SIEMPRE DOÑA MECHE (TA-20232-BM)</t>
  </si>
  <si>
    <t>125-2019-PRODUCE/DGPCHDI</t>
  </si>
  <si>
    <t>Declarar IMPROCEDENTE la petición de permiso de pesca formulada por la COOPERATIVA PESQUERA JEHOVA ES MI PASTOR NADA ME FALTARA LA TORTUGA PAITA a favor de ROGGER IPANAQUE PAZO para operar la E/P DOÑA MECHE VIVE (PT-42975-CM)</t>
  </si>
  <si>
    <t>126-2019-PRODUCE/DGPCHDI</t>
  </si>
  <si>
    <t>Declarar IMPROCEDENTE la petición de permiso de pesca formulada por la COOPERATIVA PESQUERA JEHOVA ES MI PASTOR NADA ME FALTARA LA TORTUGA PAITA a favor de ROGGER IPANAQUE PAZO para operar la E/P MI PEDRO (PT-41270-CM)</t>
  </si>
  <si>
    <t>127-2019-PRODUCE/DGPCHDI</t>
  </si>
  <si>
    <t>Declarar IMPROCEDENTE la petición de permiso de pesca formulada por la COOPERATIVA PESQUERA JEHOVA ES MI PASTOR NADA ME FALTARA LA TORTUGA PAITA a favor de ROGGER IPANAQUE PAZO para operar la E/P DOÑA MECHE PRESENTE (PT-41376-CM)</t>
  </si>
  <si>
    <t>128-2019-PRODUCE/DGPCHDI</t>
  </si>
  <si>
    <t>Declarar IMPROCEDENTE la petición de permiso de pesca formulada por la COOPERATIVA PESQUERA JEHOVA ES MI PASTOR NADA ME FALTARA LA TORTUGA PAITA a favor de ROGGER IPANAQUE PAZO para operar la E/P JAHUAR (PT-40431-BM)</t>
  </si>
  <si>
    <t>129-2019-PRODUCE/DGPCHDI</t>
  </si>
  <si>
    <t>Declarar IMPROCEDENTE la petición de permiso de pesca formulada por la COOPERATIVA PESQUERA JEHOVA ES MI PASTOR NADA ME FALTARA LA TORTUGA PAITA a favor de ARMANDO CHAPILLIQUEN PAZOS para operar la E/P MI SELENA (TA-35788-BM)</t>
  </si>
  <si>
    <t>130-2019-PRODUCE/DGPCHDI</t>
  </si>
  <si>
    <t>131679-2018</t>
  </si>
  <si>
    <t>COMPAÑIA MINERA CHUNGAR S.A.C.</t>
  </si>
  <si>
    <t>Otorgar a COMPAÑIA MINERA CHUNGAR S.A.C. autorización para efectuar investigación pesquera con extracción de muestras de especímenes hidrobiológicos sin valor comercial y sin uso de embarcación pesquera</t>
  </si>
  <si>
    <t>131-2019-PRODUCE/DGPCHDI</t>
  </si>
  <si>
    <t>112341-2018</t>
  </si>
  <si>
    <t>JOSE RICARDO HUAMANCHUMO BERNAL, ROSA ISABEL HUAMANCHUMO DE MILLONES, JUAN HUAMANCHUMO BERNAL, MARIA LAURA HUAMANCHUMO BERNAL, JULIO HUAMANCHUMO BERNAL, MARTINA HUAMANCHUMO BERNAL y MARGARITA HUAMANCHUMO BERNAL</t>
  </si>
  <si>
    <t>Dejar sin efecto el artículo 4 de la Resolución Directoral N° 1538-2018-PRODUCE/DGPCHDI que dispuso determinado condicionamiento a la vigencia del permiso de pesca a que se refiere el artículo 1 de dicha resolución directoral otorgado para operar la embarcación pesquera CRUZ ISABEL (PL-19026-CM) y 28.00 m3 de capacidad de bodega.</t>
  </si>
  <si>
    <t>132-2019-PRODUCE/DGPCHDI</t>
  </si>
  <si>
    <t>139189-2017</t>
  </si>
  <si>
    <t>Declarar improcedente la solicitud de otorgamiento de permiso de pesca de menor escala para operar la embarcación pesquera PAVELO I de matrícula PT-32099-CM para la extracción del recurso Anchoveta para consumo humano directo, en el marco del Decreto Supremo N° 005-2017-PRODUCE y modificatoria, presentada por la empresa CORPORACIÓN BETA S.A.C.</t>
  </si>
  <si>
    <t>133-2019-PRODUCE/DGPCHDI</t>
  </si>
  <si>
    <t>004230-2019</t>
  </si>
  <si>
    <t>CADUCIDAD DEL PERMISO DE PESCA</t>
  </si>
  <si>
    <t>Declarar la CADUCIDAD del permiso de pesca otorgado al señor GUILLERMO WENCESLAO VENEGAS VIEIRA para operar la embarcación pesquera denominada PONCE II con matrícula CO-17431-BM para la extracción del recurso Bacalao de Profundidad para el consumo humano directo.</t>
  </si>
  <si>
    <t>134-2019-PRODUCE/DGPCHDI</t>
  </si>
  <si>
    <t>000213-2019</t>
  </si>
  <si>
    <t>JOSE SIMON ALVAREZ ECHE Y JUANA ALVAREZ CARRERA</t>
  </si>
  <si>
    <t>Aprobar a favor de los señores Jose Simon Alvarez Eche y Juana Alvarez Carrera, el cambio de titular del permiso de pesca para operar la embarcación pesquera JHONNY MANUELITO con matrícula PL-21027-PM y 100.00 m3 de capacidad de bodega para la extracción del recurso Anchoveta con destino al consumo humano directo e indirecto y el recurso Sardina con destino al consumo humano directo.</t>
  </si>
  <si>
    <t>135-2019-PRODUCE/DGPCHDI</t>
  </si>
  <si>
    <t>130769-2018</t>
  </si>
  <si>
    <t>VALENTIN ARROYO CASTRO, MARGARITA LUMBRERAS SANTISTEBAN, MARIANO ARROYO CASTRO, RENE PALMA DE ARROYO, ISIDRO ARROYO CASTRO, MARIA TOMASA REQUECAYLE, JOSE ZOLANO ARROYO CASTRO, GLADYS HUAMANCHUMO SALAZAR, MARCELINO ARROYO CASTRO Y MARIA SANTOS HUAMANCHUMO BERNAL</t>
  </si>
  <si>
    <t>Otorgar a favor de los señores Valentin Arroyo Castro, Margarita Lumbreras Santisteban, Mariano Arroyo Castro, Rene Palma de Arroyo, Isidro Arroyo Castro, Maria Tomasa RequeCayle, Jose Zolano Arroyo Castro, Gladys Huamanchumo Salazar, Marcelino Arroyo Castro y Maria Santos Huamanchumo Bernal, autorización de incremento de flota para construir una nueva embarcación pesquera de 69.19 m3 de capacidad de bodega.</t>
  </si>
  <si>
    <t>136-2019-PRODUCE/DGPCHDI</t>
  </si>
  <si>
    <t>FELIX PAZO BELUPU</t>
  </si>
  <si>
    <t>COOPERATIVA PESQUERA
JEHOVÁ ES MI PASTOR NADA ME FALTARÁ LA TORTUGA PAITA : DESISTIMIENTO PERMISO DE PESCA</t>
  </si>
  <si>
    <t>Aceptar el desistimiento del procedimiento correspondiente a la solicitud del permiso de pesca formulada por la COOPERATIVA PESQUERA JEHOVÁ ES MI PASTOR NADA ME FALTARÁ LA TORTUGA PAITA a favor del señor FELIX PAZO BELUPU para operar la embarcación MARIA FELICITA (TA-31980-BM) y 4.80 de arqueo bruto en la extracción de los recursos Calamar Gigante o Pota y Perico.</t>
  </si>
  <si>
    <t>137-2019-PRODUCE/DGPCHDI</t>
  </si>
  <si>
    <t>Aceptar el desistimiento del procedimiento correspondiente a la solicitud del permiso de pesca formulada por la COOPERATIVA PESQUERA JEHOVÁ ES MI PASTOR NADA ME FALTARÁ LA TORTUGA PAITA a favor del señor Segundo Gabriel Nolasco Flores para operar la embarcación JESUCRISTO ES REAL (TA-04005-BM) y 5.00 de arqueo bruto en la extracción de los recursos Calamar Gigante o Pota y Perico.</t>
  </si>
  <si>
    <t>138-2019-PRODUCE/DGPCHDI</t>
  </si>
  <si>
    <t>081810-2018</t>
  </si>
  <si>
    <t>Otorgar a la empresa COMPAÑIA MINERA ARES S.A.C., autorización para efectuar investigación pesquera con extracción de muestras de especímenes hidrobiológicos, sin valor comercial y sin uso de embarcación pesquera.</t>
  </si>
  <si>
    <t>139-2019-PRODUCE/DGPCHDI</t>
  </si>
  <si>
    <t>PABLO FIESTAS FERNÁNDEZ</t>
  </si>
  <si>
    <t>Aceptar el desistimiento del procedimiento correspondiente a la solicitud del permiso de pesca formulada por la COOPERATIVA PESQUERA JEHOVÁ ES MI PASTOR NADA ME FALTARÁ LA TORTUGA PAITA a favor del señor PABLO FIESTAS FERNÁNDEZ para operar la embarcación GLORIA DE JEHOVÁ (TA-02143-BM) y 6.40 de arqueo bruto en la extracción de los recursos Calamar Gigante o Pota y Perico.</t>
  </si>
  <si>
    <t>140-2019-PRODUCE/DGPCHDI</t>
  </si>
  <si>
    <t>Aceptar el desistimiento del procedimiento correspondiente a la solicitud del permiso de pesca formulada por la COOPERATIVA PESQUERA JEHOVÁ ES MI PASTOR NADA ME FALTARÁ LA TORTUGA PAITA a favor del señor PABLO FIESTAS FERNÁNDEZ para operar la embarcación JESÚS SALVADOR DEL MUNDO (PT-26082-BM) y 6.81 de arqueo bruto en la extracción de los recursos Calamar Gigante o Pota y Perico.</t>
  </si>
  <si>
    <t>141-2019-PRODUCE/DGPCHDI</t>
  </si>
  <si>
    <t>Acta de inspección técnica N° 037-2018-PRODUCE/DGPCHDI-DECHD</t>
  </si>
  <si>
    <t>JOSE RAUL SANTAMARIA SANTISTEBAN</t>
  </si>
  <si>
    <t>Adecuar de oficio el permiso de pesca otorgado por el Gobierno Regional de Lambayeque para operar la embarcación pesquera LA PIRÁMIDE (CO-29037-CM) y 9.98 m3 de capacidad de bodega , al ROP de la Anchoveta. Otorgar a favor del señor JOSE RAUL SANTAMARIA SANTISTEBAN permiso de pesca de menor escala para operar la citada embarcación para la extracción del recurso hidrobiológico Anchoveta con destino al consumo humano directo.</t>
  </si>
  <si>
    <t>142-2019-PRODUCE/DGPCHDI</t>
  </si>
  <si>
    <t>Aceptar el desistimiento del procedimiento correspondiente a la solicitud del permiso de pesca formulada por la COOPERATIVA PESQUERA JEHOVÁ ES MI PASTOR NADA ME FALTARÁ LA TORTUGA PAITA a favor del señor JUAN BAUTISTA FIESTAS PAZO para operar la embarcación PROSPERO (PT-40474-BM) y 6.82 de arqueo bruto en la extracción de los recursos Calamar Gigante o Pota y Perico.</t>
  </si>
  <si>
    <t>143-2019-PRODUCE/DGPCHDI</t>
  </si>
  <si>
    <t>Aceptar el desistimiento del procedimiento correspondiente a la solicitud del permiso de pesca formulada por la COOPERATIVA PESQUERA JEHOVÁ ES MI PASTOR NADA ME FALTARÁ LA TORTUGA PAITA a favor del señor ITALO PANTA MARTINEZ para operar la embarcación MARIA ANGÉLICA Y JUANA ROSA (PT-51069-BM) y 3.98 de arqueo bruto en la extracción de los recursos Calamar Gigante o Pota y Perico.</t>
  </si>
  <si>
    <t>144-2019-PRODUCE/DGPCHDI</t>
  </si>
  <si>
    <t>Aceptar el desistimiento del procedimiento correspondiente a la solicitud del permiso de pesca formulada por la COOPERATIVA PESQUERA JEHOVÁ ES MI PASTOR NADA ME FALTARÁ LA TORTUGA PAITA a favor del señor JUAN BAUTISTA FIESTAS PAZO para operar la embarcación DIVINO MAESTRO II (TA-02330-BM) y 6.40 de arqueo bruto en la extracción de los recursos Calamar Gigante o Pota y Perico.</t>
  </si>
  <si>
    <t>145-2019-PRODUCE/DGPCHDI</t>
  </si>
  <si>
    <t>Aceptar el desistimiento del procedimiento correspondiente a la solicitud del permiso de pesca formulada por la COOPERATIVA PESQUERA JEHOVÁ ES MI PASTOR NADA ME FALTARÁ LA TORTUGA PAITA a favor de la señora ROSA FLOR PANTA MARTÍNEZ para operar la embarcación ROSA (PT-40470-BM) y 6.82 de arqueo bruto en la extracción de los recursos Calamar Gigante o Pota y Perico.</t>
  </si>
  <si>
    <t>146-2019-PRODUCE/DGPCHDI</t>
  </si>
  <si>
    <t>005835-2019</t>
  </si>
  <si>
    <t>Aceptar el desistimiento del procedimiento correspondiente a la solicitud de cambio de titular de las licencias para operar las plantas de procesamiento pesquero para la producción de congelado y enlatado, con capacidades instaladas de 64 t/día y 877 cajas/turno; respectivamente, otorgada a la empresa PESQUERA NIVAMA S.A.C. mediante RD N° 555-2014-PRODUCE/DGCHD.</t>
  </si>
  <si>
    <t>147-2019-PRODUCE/DGPCHDI</t>
  </si>
  <si>
    <t>132628-2018</t>
  </si>
  <si>
    <t>Otorgar a la empresa ANILISA S.A., permiso de pesca para operar la embarcación pesquera de cerco de bandera ecuatoriana denominada MALULA, en la extracción del recurso Atún con destino al consumo humano directo.</t>
  </si>
  <si>
    <t>148-2019-PRODUCE/DGPCHDI</t>
  </si>
  <si>
    <t>132625-2018</t>
  </si>
  <si>
    <t>Otorgar a la empresa FOLITOP S.A., permiso de pesca para operar la embarcación pesquera de cerco de bandera ecuatoriana denominada CLAUDIA L, en la extracción del recurso Atún con destino al consumo humano directo.</t>
  </si>
  <si>
    <t>149-2019-PRODUCE/DGPCHDI</t>
  </si>
  <si>
    <t>002216-2019</t>
  </si>
  <si>
    <t>Otorgar a la empresa MAGRISACORP S.A., permiso de pesca para operar la embarcación pesquera de cerco de bandera ecuatoriana denominada PANCHITO L, en la extracción del recurso Atún con destino al consumo humano directo.</t>
  </si>
  <si>
    <t>150-2019-PRODUCE/DGPCHDI</t>
  </si>
  <si>
    <t>024115-2018</t>
  </si>
  <si>
    <t>Empresa Nacional Pesquera S.A. PESCA PERÚ</t>
  </si>
  <si>
    <t>Declarar improcedente la solicitud de "restitución de todos los derechos administrativo correspondientes a la embarcación PIQUERO (CY-7912) adquirida a la Empresa Nacional Pesquera S.A. PESCA PERÚ, el 30 de octubre del año 1989, al momento judicializado y en etapa de ejecución de Sentencia desde el 29 de octubre del año 1997" presentado por el señor GERMAN TORRES SOTOMAYOR.</t>
  </si>
  <si>
    <t>151-2019-PRODUCE/DGPCHDI</t>
  </si>
  <si>
    <t>000400-2019</t>
  </si>
  <si>
    <t>COMPAÑÍA MINERA ANTAMINA S.A.</t>
  </si>
  <si>
    <t>Modificar el artículo 1 de la Resolución Directoral N° 1467-2018-PRODUCE/DGPCHDI.</t>
  </si>
  <si>
    <t>152-2019-PRODUCE/DGPCHDI</t>
  </si>
  <si>
    <t>013328-2019</t>
  </si>
  <si>
    <t>Otorgar a la empresa PESDEL S.A., permiso de pesca para operar la embarcación pesquera de cerco de bandera ecuatoriana denominada LIZI, en la extracción del recurso Atún con destino al consumo humano directo.</t>
  </si>
  <si>
    <t>153-2019-PRODUCE/DGPCHDI</t>
  </si>
  <si>
    <t>012828-2019</t>
  </si>
  <si>
    <t>INVERSIONES PRISCO S.A.C.</t>
  </si>
  <si>
    <t>Suspender por única vez, a solicitud de la empresa INVERSIONES PRISCO S.A.C., la licencia de operación otorgada mediante RD. N° 263-2016-PRODUCE/DGCHD, respecto a la planta de procesamiento pesquero para la producción de congelado, con capacidad instalada de 24 t/día.</t>
  </si>
  <si>
    <t>154-2019-PRODUCE/DGPCHDI</t>
  </si>
  <si>
    <t>007405-2019</t>
  </si>
  <si>
    <t>JORGE ENRIQUE VASQUEZ GIGLIO y MARITZA CARMEN KARDUM GONZALEZ</t>
  </si>
  <si>
    <t>Dejar sin efecto el artículo 3 de la RD. N° 562-2018-PRODUCE/DGPCHDI que dispuso determinado condicionamiento a la vigencia del permiso de pesca otorgado en el artículo 1 de dicha resolución directoral a favor de los señores JORGE ENRIQUE VASQUEZ GIGLIO y MARITZA CARMEN KARDUM GONZALEZ para operar la embarcación pesquera VENTISQUERO (CO-22695-CM) y 30.26 m3 de capacidad de bodega.</t>
  </si>
  <si>
    <t>155-2019-PRODUCE/DGPCHDI</t>
  </si>
  <si>
    <t>114546-2018</t>
  </si>
  <si>
    <t>CNPC PERÚ S.A.C.</t>
  </si>
  <si>
    <t>Otorgar a la empresa CNPC PERÚ S.A.C., autorización para efectuar investigación pesquera con extracción de muestras de especímenes hidrobiológicos, sin valor comercial y sin uso de embarcación pesquera.</t>
  </si>
  <si>
    <t>156-2019-PRODUCE/DGPCHDI</t>
  </si>
  <si>
    <t>R.D. N° 1558-2018-PRODUCE/DGPCHDI</t>
  </si>
  <si>
    <t>Declarar improcedente la solicitud de otorgamiento de permiso de pesca de menor escala para operar la embarcación pesquera MI IIRIS (PL-34905-CM) para la extracción del recurso Anchoveta para consumo humano directo.</t>
  </si>
  <si>
    <t>157-2019-PRODUCE/DGPCHDI</t>
  </si>
  <si>
    <t>008329-2019</t>
  </si>
  <si>
    <t>INDUSTRIA DE ENLATADOS ALIMENTICIOS CIA. LTDA. IDEAL</t>
  </si>
  <si>
    <t>Otorgar a la empresa INDUSTRIA DE ENLATADOS ALIMENTICIOS CIA. LTDA. IDEAL, permiso de pesca para operar la embarcación pesquera de cerco de bandera ecuatoriana denominada MONTENEME, en la extracción del recurso Atún con destino al consumo humano directo.</t>
  </si>
  <si>
    <t>158-2019-PRODUCE/DGPCHDI</t>
  </si>
  <si>
    <t>095134-2018</t>
  </si>
  <si>
    <t>CONTONGA PERÚ S.A.C.</t>
  </si>
  <si>
    <t>Rectificar el error material contenido en los artículos 1, 3, 4 y 5 de la RD N° 1424-2018-PRODUCE/DGPCHDI, de fecha 3 de septiembre de 2018.</t>
  </si>
  <si>
    <t>159-2019-PRODUCE/DGPCHDI</t>
  </si>
  <si>
    <t>125652-2018</t>
  </si>
  <si>
    <t>PESQUERA ARTESANAL DON PANCHO S.A.C.</t>
  </si>
  <si>
    <t>Aprobar a favor de la empresa PESQUERA ARTESANAL DON PANCHO S.A.C., el cambio de titular del permiso de pesca, correspondiente a la embarcación pesquera EL NAZARENO (CE-2474-CM) y 29.66 m3 de capacidad de bodega para la extracción del recurso Anchoveta y demás recursos hidrobiológicos con destino al CHD, autorizados mediante RD N° 254-2017-PRODUCE/DGPCHDI.</t>
  </si>
  <si>
    <t>160-2019-PRODUCE/DGPCHDI</t>
  </si>
  <si>
    <t>R.M. 586-2018-PRODUCE
R.M. 039-2019-PRODUCE</t>
  </si>
  <si>
    <t>ROYAL DAWN LLC</t>
  </si>
  <si>
    <t>Otorgar a la empresa ROYAL DAWN LLC, permiso de pesca para operar la embarcación pesquera de cerco de bandera estadounidense denominada ROYAL DAWN, en la extracción del recurso Atún con destino al consumo humano directo.</t>
  </si>
  <si>
    <t>161-2019-PRODUCE/DGPCHDI</t>
  </si>
  <si>
    <t>125343-2018</t>
  </si>
  <si>
    <t>RIBERAS DEL MAR S.A.C.</t>
  </si>
  <si>
    <t>Declarar IMPROCEDENTE la solicitud de autorización de incremento de flota para la construcción de una nueva embarcación pesquera de 134 m3 de capacidad de bodega, vía sustitución de la E/P C&amp;Z 4 (CE-4523-PM), presentada por RIBERAS DEL MAR S.A.C. Declarar la caducidad de pleno derecho del permiso de pesca de la E/P C&amp;Z 4 (CE-4523-PM).</t>
  </si>
  <si>
    <t>162-2019-PRODUCE/DGPCHDI</t>
  </si>
  <si>
    <t>013405-2019</t>
  </si>
  <si>
    <t>Otorgar a TRANSMARINA C.A. permiso de pesca para operar la embarcación pesquera de cerco de bandera ecuatoriana denominada MIRANDA, en la extracción de Atún para consumo humano directo</t>
  </si>
  <si>
    <t>163-2019-PRODUCE/DGPCHDI</t>
  </si>
  <si>
    <t>014793-2019</t>
  </si>
  <si>
    <t>Otorgar a SENZER S.A. permiso de pesca para operar la embarcación pesquera de cerco de bandera ecuatoriana denominada NATALY, en la extracción de Atún para consumo humano directo</t>
  </si>
  <si>
    <t>164-2019-PRODUCE/DGPCHDI</t>
  </si>
  <si>
    <t>R.V. 083-2017-PRODUCE/DVPA</t>
  </si>
  <si>
    <t>CONCLUSIÓN DEL PROCEDIMIENTO DE AUTORIZACIÓN DE INCREMENTO DE FLOTA</t>
  </si>
  <si>
    <t>Declarar la conclusión del procedimiento administrativo de autorización de incremento de flota para ampliar el permiso de pesca para acceder a los recursos jurel y caballa con destino al CHD con la E/P ISABELITA (CE-28791-PM), presentado por PESQUERA HAYDUK S.A.</t>
  </si>
  <si>
    <t>165-2019-PRODUCE/DGPCHDI</t>
  </si>
  <si>
    <t>116379-2018</t>
  </si>
  <si>
    <t>Dejar sin efecto el artículo 4 de la RD. N° 1391-2018-PRODUCE/DGPCHDI, que dispuso determinado condicionamiento a la vigencia del permiso de pesca referido en el artículo 1 de dicha RD. para operar la E/P CHRIS DANESSY MANUELITA (CO-29371-BM)</t>
  </si>
  <si>
    <t>166-2019-PRODUCE/DGPCHDI</t>
  </si>
  <si>
    <t>116545-2018</t>
  </si>
  <si>
    <t>MINERA LAS BAMBAS S.A</t>
  </si>
  <si>
    <t>Otorgar a MINERA LAS BAMBAS S.A autorización para efectuar investigación pesquera con extracción de muestras de especímenes hidrobiológicos, sin valor comercial y sin uso de embarcación pesquera.</t>
  </si>
  <si>
    <t>167-2019-PRODUCE/DGPCHDI</t>
  </si>
  <si>
    <t>008857-2019</t>
  </si>
  <si>
    <t>Ampliar por 36 meses adicionales, a solicitud de COMPAÑIA MINERA PODEROSA S.A. el cronograma de trabajo contenido en el Plan de Investigación denominado "Monitoreo Hidrobiológico del Estudio de Impacto Ambiental Semidetallado del Proyecto de Exploración Minera Palca - Período 2017 - 2018" para efectuar investigación pesquera con extracción de muestras de especímenes hidrobiológicos, sin valor comercial y sin uso de embarcación pesquera.</t>
  </si>
  <si>
    <t>168-2019-PRODUCE/DGPCHDI</t>
  </si>
  <si>
    <t>099930-2018</t>
  </si>
  <si>
    <t>CONSULTORA Y MONITOREO PERU S.A.C.</t>
  </si>
  <si>
    <t>DENEGAR AUTORIZACIÓN PARA EFECTUAR INVESTIGACIÓN PESQUERA CON O SIN EXTRACCIÓN DE MUESTRAS DE ESPECÍMENES HIDROBIOLÓGICOS, SIN VALOR COMERCIAL</t>
  </si>
  <si>
    <t>Denegar la solicitud de autorización para efectuar investigación pesquera con extracción de muestras de especímenes hidrobiológicos, sin valor comercial y sin uso de embarcación pesquera, presentado por CONSULTORA Y MONITOREO PERU S.A.C.</t>
  </si>
  <si>
    <t>169-2019-PRODUCE/DGPCHDI</t>
  </si>
  <si>
    <t>157844-2017</t>
  </si>
  <si>
    <t>AGUSTIN OMAR CUSTODIO y JUAN ANTONIO CUSTODIO ZAVALETA</t>
  </si>
  <si>
    <t>RECURSO DE RECONSIDERACIÓN: INFUNDADO</t>
  </si>
  <si>
    <t>Declarar INFUNDADO el recurso de reconsideración formulado por AGUSTIN OMAR CUSTODIO y JUAN ANTONIO CUSTODIO ZAVALETA contra el artículo 2 de la RD. N° 422-2017-PRODUCE/DGPCHDI</t>
  </si>
  <si>
    <t>170-2019-PRODUCE/DGPCHDI</t>
  </si>
  <si>
    <t>123819-2017</t>
  </si>
  <si>
    <t>AMERCIA GLOBAL S.A.C.</t>
  </si>
  <si>
    <t>Otorgar a AMERCIA GLOBAL S.A.C. permiso de pesca de menor escala para operar la embarcación pesquera LITO I de matrícula CO-21071-CM</t>
  </si>
  <si>
    <t>171-2019-PRODUCE/DGPCHDI</t>
  </si>
  <si>
    <t>004232-2019</t>
  </si>
  <si>
    <t>IMPROCEDENTE CAMBIO DE TITULAR DE LICENCIA DE OPERACIÓN DE PLANTA DE PROCESAMIENTO</t>
  </si>
  <si>
    <t>Declarar IMPROCEDENTE la solicitud presentada por GER EXPORT S.A. de cambio de titular de la licencia de operación de la planta de procesamiento para harina de pescado de alto contenido proteínico (40 t/h) otorgada a PROCESADORA DE PRODUCTOS MARINOS S.A., ubicada a la altura del km 4.5 de la carretera Cata Cata, Ilo-Moquegua</t>
  </si>
  <si>
    <t>172-2019-PRODUCE/DGPCHDI</t>
  </si>
  <si>
    <t>127994-2018</t>
  </si>
  <si>
    <t>Aprobar a favor de PESQUERA VIBAY S.A.C. el cambio de titular del permiso de pesca para operar la embarcación SEÑOR DE LA JUSTICIA 2 (PT-17972-CM). Aprobar el cambio de titular del PMCE y LMCE</t>
  </si>
  <si>
    <t>173-2019-PRODUCE/DGPCHDI</t>
  </si>
  <si>
    <t>127896-2018</t>
  </si>
  <si>
    <t>NICANOR ANDRES COTRINA LAZARO y ROSA DANIXA VILLANUEVA RODRIGUEZ</t>
  </si>
  <si>
    <t>Dejar sin efecto de oficio el artículo 3 de la RD. N° 250-2017-PRODUCE/DGPCHDI, que dispuso determinado condicionamiento a la vigencia del permiso de pesca para operar la E/P DIOS DE MISERICORDIA (CE-21725-CM)</t>
  </si>
  <si>
    <t>174-2019-PRODUCE/DGPCHDI</t>
  </si>
  <si>
    <t>175-2019-PRODUCE/DGPCHDI</t>
  </si>
  <si>
    <t>133975-2017</t>
  </si>
  <si>
    <t>ELISABETH PALMA GORDILLO y LAZARO SUCUPLE SANTISTEBAN</t>
  </si>
  <si>
    <t>Dejar sin efecto el artículo 3 de la RD. N° 251-2017-PRODUCE/DGPCHDI, que dispuso determinado condicionamiento a la vigencia del permiso de pesca a que se refiere el artículo 1 de dicha resolución directoral para operar la E/P JESHUA (CO-28361-CM)</t>
  </si>
  <si>
    <t>176-2019-PRODUCE/DGPCHDI</t>
  </si>
  <si>
    <t>139192-2017</t>
  </si>
  <si>
    <t>PASCUAL FELIPE TUME ECA y CINTIA MAGALY FIESTAS</t>
  </si>
  <si>
    <t>Otorgar a PASCUAL FELIPE TUME ECA y otros, permiso de pesca de menor escala para operar la embarcación de menor escala MI TEOFILO (HO-4320-CM)</t>
  </si>
  <si>
    <t>177-2019-PRODUCE/DGPCHDI</t>
  </si>
  <si>
    <t>109433-2017</t>
  </si>
  <si>
    <t>Declarar IMPROCEDENTE la solicitud de permiso de pesca de menor escala para operar la E/P JORGE DEL CARMEN (PT-36867-CM), presentado por CONSORCIO ZAVALETA S.A.C.</t>
  </si>
  <si>
    <t>178-2019-PRODUCE/DGPCHDI</t>
  </si>
  <si>
    <t>008285-2019</t>
  </si>
  <si>
    <t>ESMERALDA CORP S.A.C.</t>
  </si>
  <si>
    <t>IMPROCEDENTE AUTORIZACIÓN INCREMENTO CAPACIDAD DE PLANTA DE PROCESAMIENTO</t>
  </si>
  <si>
    <t>Declarar IMPROCEDENTE la solicitud presentada por ESMERALDA CORP S.A.C. de autorización para el incremento de capacidad de su planta de congelado de 103 t/día a 163.64 t/día, ubicada en Av. Autopista Panamericana Sur km. 18.5 Mz. G, Lote 01, Zona industrial la concordia - San Juan de Miraflores - Lima</t>
  </si>
  <si>
    <t>179-2019-PRODUCE/DGPCHDI</t>
  </si>
  <si>
    <t>105843-2016</t>
  </si>
  <si>
    <t>CORPORACION GAT S.A.C.</t>
  </si>
  <si>
    <t>RENUNCIA DEL PERMISO DE PESCA</t>
  </si>
  <si>
    <t>Aceptar la renuncia del permiso de pesca de la E/P DON MARTIN (PL-21043-PM), únicamente en el extremo referido al acceso a la actividad extractiva de los recursos Anchoveta y Sardina para CHD, presentado por CORPORACION GAT S.A.C.</t>
  </si>
  <si>
    <t>180-2019-PRODUCE/DGPCHDI</t>
  </si>
  <si>
    <t>017080-2019</t>
  </si>
  <si>
    <t>Otorgar a FISHCORP S.A. permiso de pesca para operar la embarcación pesquera de cerco de bandera ecuatoriana denominada DIANA MARIA, en la extracción del recurso Atún con destino al consumo humano directo</t>
  </si>
  <si>
    <t>181-2019-PRODUCE/DGPCHDI</t>
  </si>
  <si>
    <t>017736-2018</t>
  </si>
  <si>
    <t>Declarar INFUNDADO el recurso de reconsideración formulado por JUAN ANTONIO CUSTODIO ZAVALETA, contra la RD. N° 099-2018-PRODUCE/DGPCHDI, que declaró improcedente la solicitud de otorgamiento de permiso de pesca para operar la E/P JUAN ANTONIO (HO-4470-CM)</t>
  </si>
  <si>
    <t>182-2019-PRODUCE/DGPCHDI</t>
  </si>
  <si>
    <t>017342-2019
016201-2019</t>
  </si>
  <si>
    <t>Declarar INFUNDADO el recurso de reconsideración planteado contra la RD. N° 133-2019-PRODUCE/DGPCHDI, por el señor GUILLERMO WENCESLAO VENEGAS VIEIRA. Declarar IMPROCEDENTE la solicitud de medida cautelar administrativa de suspensión de ejecución de la RD. N° 133-2019-PRODUCE/DGPCHDI</t>
  </si>
  <si>
    <t>183-2019-PRODUCE/DGPCHDI</t>
  </si>
  <si>
    <t>057608-2018</t>
  </si>
  <si>
    <t>ENERGIA HIDRO S.A.C.</t>
  </si>
  <si>
    <t>Otorgar a ENERGIA HIDRO S.A.C. autorización para efectuar investigación pesquera con extracción de muestras de especímenes hidrobiológicos, sin valor comercial y sin uso de embarcación pesquera</t>
  </si>
  <si>
    <t>184-2019-PRODUCE/DGPCHDI</t>
  </si>
  <si>
    <t>043957-2012</t>
  </si>
  <si>
    <t>PESQUERA 2020 S.A.C.</t>
  </si>
  <si>
    <t>CADUCIDAD DE AUTORIZACIÓN DE INCREMENTO DE FLOTA</t>
  </si>
  <si>
    <t>Declarar la CADUCIDAD de la autorización de incremento de flota otorgada mediante RD. N° 366-2008-PRODUCE/DGEPP modificada por RD. N° 459-2010-PRODUCE/DGEPP a favor de PESQUERA 2020 S.A.C. para la construcción de una E/P de 650 m3 de capacidad de bodega para extraer jurel y caballa con destino al CHD</t>
  </si>
  <si>
    <t>185-2019-PRODUCE/DGPCHDI</t>
  </si>
  <si>
    <t>012391-2019</t>
  </si>
  <si>
    <t>SURTIFOODS PERU S.A.C.</t>
  </si>
  <si>
    <t>CAMBIO DE TITULAR DE LICENCIA DE OPERACIÓN DE PLANTA DE PROCESAMIENTO</t>
  </si>
  <si>
    <t>Aprobar a favor de SURTIFOODS PERU S.A.C. el cambio de titular de la licencia para operar la planta de congelado, con capacidad de 150 t/día ubicada en Calle 2 N° 212, Mz. E, Lote 4, Zona Industrial Gran Trapecio - Chimbote - Santa - Ancash.</t>
  </si>
  <si>
    <t>186-2019-PRODUCE/DGPCHDI</t>
  </si>
  <si>
    <t>070820-2018</t>
  </si>
  <si>
    <t>WORLD WILDFIRE INC</t>
  </si>
  <si>
    <t>Otorgar a WORLD WILDFIRE INC autorización para efectuar investigación pesquera con extracción de muestras de especímenes hidrobiológicos, sin valor comercial y sin uso de embarcación pesquera</t>
  </si>
  <si>
    <t>187-2019-PRODUCE/DGPCHDI</t>
  </si>
  <si>
    <t>074778-2018</t>
  </si>
  <si>
    <t>188-2019-PRODUCE/DGPCHDI</t>
  </si>
  <si>
    <t>009134-2019</t>
  </si>
  <si>
    <t>DAVID LOPEZ DANCOURT</t>
  </si>
  <si>
    <t>MODIFICACIÓN DIRECCIÓN</t>
  </si>
  <si>
    <t>Aprobar a favor de DAVID LOPEZ DANCOURT la solicitud de modificación de dirección del establecimiento donde se recepcionarán y mantendrán los recursos hidrobiológicos autorizados a importar mediante RD. N° 534-2018-PRODUCE/DGPCHDI</t>
  </si>
  <si>
    <t>189-2019-PRODUCE/DGPCHDI</t>
  </si>
  <si>
    <t>131144-2018</t>
  </si>
  <si>
    <t>CRISPIN PERICHE PANTA y JUAN CARLOS PERICHE PERICHE</t>
  </si>
  <si>
    <t>AMPLIAR PLAZO PARA LA EJECUCIÓN DE LA AUTORIZACIÓN DE INCREMENTO DE FLOTA</t>
  </si>
  <si>
    <t>Ampliar el plazo para la ejecución de la autorización de incremento de flota otorgada con RD. N° 375-2017-PRODUCE/DGPCHDI, para la construcción de una nueva embarcación vía sustitución de la E/P no siniestrada BENDICION DE MI MADRE (CO-18762-PM)</t>
  </si>
  <si>
    <t>190-2019-PRODUCE/DGPCHDI</t>
  </si>
  <si>
    <t>116105-2018</t>
  </si>
  <si>
    <t>Otorgar a PESQUERA MARICARMEN S.A.C. permiso de pesca para operar la E/P JULIO VALERIANO 2 (PL-58784-PM). Asignar el PMCE y LMCE correspondiente. Cancelar el permiso de pesca de la E/P JULIO VALERIANO 2 (PL-15242-CM)</t>
  </si>
  <si>
    <t>191-2019-PRODUCE/DGPCHDI</t>
  </si>
  <si>
    <t>090077-2017</t>
  </si>
  <si>
    <t>Declarar IMPROCEDENTE la solicitud de cambio de titular del permiso de pesca para operar la E/P DON GUILLERMO IV (PL-22459-CM) presentada por GUILLERMO CHERRE NUNURA</t>
  </si>
  <si>
    <t>192-2019-PRODUCE/DGPCHDI</t>
  </si>
  <si>
    <t>010797-2019</t>
  </si>
  <si>
    <t>DARIO LLENQUE FIESTAS</t>
  </si>
  <si>
    <t>Aprobar a favor de DARIO LLENQUE FIESTAS el cambio de titular del permiso de pesca para operar la E/P MARLENY MARITZA (PL-50967-CM). Aprobar el cambio de titular del PMCE y LMCE</t>
  </si>
  <si>
    <t>193-2019-PRODUCE/DGPCHDI</t>
  </si>
  <si>
    <t>010790-2019</t>
  </si>
  <si>
    <t>Aprobar a favor de DARIO LLENQUE FIESTAS el cambio de titular del permiso de pesca para operar la E/P MARLENY MARITZA II (PL-19883-CM). Aprobar el cambio de titular del PMCE y LMCE</t>
  </si>
  <si>
    <t>194-2019-PRODUCE/DGPCHDI</t>
  </si>
  <si>
    <t>015016-2019</t>
  </si>
  <si>
    <t>Otorgar a INTELPESCA S.A. permiso de pesca para operar la embarcación pesquera de cerco de bandera ecuatoriana denominada CONNIE JEAN TWO, en la extracción del recurso Atún con destino al consumo humano directo</t>
  </si>
  <si>
    <t>195-2019-PRODUCE/DGPCHDI</t>
  </si>
  <si>
    <t>R.D. N° 176-2019-PRODUCE/DGPCHDI</t>
  </si>
  <si>
    <t>Rectificar el error material contenido en el artículo 1 de la RD. N° 176-2019-PRODUCE/DGPCHDI, referido al nombre de la cotitular del permiso de pesca de la embarcación MI TEOFILO (HO-4320-CM)</t>
  </si>
  <si>
    <t>196-2019-PRODUCE/DGPCHDI</t>
  </si>
  <si>
    <t>013451-2019</t>
  </si>
  <si>
    <t>CONSERVAS MM S.A.C.</t>
  </si>
  <si>
    <t>Aprobar a favor de CONSERVAS MM S.A.C. el cambio de titular de las licencias para operar la planta de enlatado y harina residual con capacidades instaladas de 5312 cajas/turno y 10 t/h pertenecientes a PESQUERA FLORES S.A.C.</t>
  </si>
  <si>
    <t>197-2019-PRODUCE/DGPCHDI</t>
  </si>
  <si>
    <t>000918-2018</t>
  </si>
  <si>
    <t>RECURSO DE RECONSIDERACIÓN:
INFUNDADO</t>
  </si>
  <si>
    <t>INFUNDADO el recurso de reconsideración formulado por TRANSPORTES ANGHELLO S.A.C. contra la RD. N° 735-2017-PRODUCE/DGPCHDI</t>
  </si>
  <si>
    <t>198-2019-PRODUCE/DGPCHDI</t>
  </si>
  <si>
    <t>155199-2017-1</t>
  </si>
  <si>
    <t>ROXANNA NATHALY CECILIA</t>
  </si>
  <si>
    <t>INFUNDADO el recurso de reconsideración formulado por ROXANNA NATHALY CECILIA contra la RD. N° 662-2017-PRODUCE/DGPCHDI</t>
  </si>
  <si>
    <t>199-2019-PRODUCE/DGPCHDI</t>
  </si>
  <si>
    <t>015220-2019</t>
  </si>
  <si>
    <t>JOSE SILVERIO SANDOVAL SANDOVAL</t>
  </si>
  <si>
    <t>El permiso de pesca contenido en la RD. N° 116-2019-PRODUCE/DGPCHDI habilita a JOSE SILVERIO SANDOVAL SANDOVAL a realizar actividad extractiva de recursos distintos a la anchoveta siempre que la E/P JOSE ENRIQUE (PL-20775-CM) cuente con artes y aparejos de pesca adecuados</t>
  </si>
  <si>
    <t>200-2019-PRODUCE/DGPCHDI</t>
  </si>
  <si>
    <t>055799-2018</t>
  </si>
  <si>
    <t>RECURSO DE RECONSIDERACIÓN:
SUSPENDER TRÁMITE</t>
  </si>
  <si>
    <t>Suspender el trámite correspondiente al recurso de reconsideración iniciado por PESQUERA MAJAT S.A.C. hasta el momento en que la medida cauterlar dictada en el Expediente N° 18025-2015-44-1801-jr-ci-03 DEJE DE SURTIR EFECTO, o exista un pronunciamiento de cosa juzgada en el cuaderno principal de dicho proceso.</t>
  </si>
  <si>
    <t>201-2019-PRODUCE/DGPCHDI</t>
  </si>
  <si>
    <t>116784-2018</t>
  </si>
  <si>
    <t>202-2019-PRODUCE/DGPCHDI</t>
  </si>
  <si>
    <t>118191-2018</t>
  </si>
  <si>
    <t>ASOCIACIÓN PARA LA CONSERVACION DE AMBIENTES MARINOS Y COSTEROS - ACOMAR</t>
  </si>
  <si>
    <t>Denegar la solicitud de naturalización par efectuar investigación pesquera con extracción de muestras de especímenes hidrobiologicos, sin valor comercial y sin uso de embarcación pesquera, presentada por ASOCIACIÓN PARA LA CONSERVACION DE AMBIENTES MARINOS Y COSTEROS - ACOMAR</t>
  </si>
  <si>
    <t>203-2019-PRODUCE/DGPCHDI</t>
  </si>
  <si>
    <t>081910-2018</t>
  </si>
  <si>
    <t>MUNICIPALIDAD DISTRITAL DE MOROCOCHA</t>
  </si>
  <si>
    <t>Otorgar a MUNICIPALIDAD DISTRITAL DE MOROCOCHA autorización para efectuar investigación pesquera con extracción de muestras de especímenes hidrobiológicos, sin valor comercial y sin uso de embarcación pesquera</t>
  </si>
  <si>
    <t>204-2019-PRODUCE/DGPCHDI</t>
  </si>
  <si>
    <t>011265-2019</t>
  </si>
  <si>
    <t>Aprobar a favor de PESQUERA BERLITA S.A.C. el cambio de titular del permiso de pesca correspondiente a la E/P JESUS AURELIO II (PT-23553-CM)</t>
  </si>
  <si>
    <t>205-2019-PRODUCE/DGPCHDI</t>
  </si>
  <si>
    <t>182129-2017</t>
  </si>
  <si>
    <t>Infundado el recurso de reconsideración formulado por ROXANNA NATHALY CECILIA GRANDA ZAPATA, contra la RD. N° 721-2017-PRODUCE/DGPCHDI, que declaró improcedente la solicitud de permiso de pesca de menor escala.</t>
  </si>
  <si>
    <t>206-2019-PRODUCE/DGPCHDI</t>
  </si>
  <si>
    <t>INFUNDADO el recurso de reconsideración formulado por ROXANNA NATHALY CECILIA GRANDA ZAPATA contra la RD. N° 708-2017-PRODUCE/DGPCHDI, que declaró improcedente la solicitud de permiso de pesca para operar la E/P DELIA I (CE-22114-CM)</t>
  </si>
  <si>
    <t>207-2019-PRODUCE/DGPCHDI</t>
  </si>
  <si>
    <t>R.D. N° 321-2018-PRODUCE/DGPCHDI</t>
  </si>
  <si>
    <t>JORGE CESAR ABANTO ROSALES y MARIBEL ANGÉLICA ALCÁNTARA TARAZONA</t>
  </si>
  <si>
    <t>Dejar sin efecto de oficio el artículo 2 de la RD. N° 321-2018-PRODUCE/DGPCHDI, que dispuso determinado condicionamiento a la vigencia del permiso de pesca otorgado en el artículo 1 de dicha RD. para operar la E/P MARIBEL I (CE-2368-CM)</t>
  </si>
  <si>
    <t>208-2019-PRODUCE/DGPCHDI</t>
  </si>
  <si>
    <t>019950-2014</t>
  </si>
  <si>
    <t>EUGENIO SEMINARIO SABA y ANGELICA PANTA DE SEMINARIO</t>
  </si>
  <si>
    <t>CONCLUSIÓN DEL PROCEDIMIENTO DE RECURSO DE RECONSIDERACIÓN</t>
  </si>
  <si>
    <t>Declarar la conclusión del procedimiento recursivo sin pronunciamiento sobre el fondo del recurso de reconsideración interpuesto por EUGENIO SEMINARIO SABA y ANGELICA PANTA DE SEMINARIO contra la RD. N° 069-2014-PRODUCE/DGCHD, respecto a la E/P EXITO II (PT-4508-CM)</t>
  </si>
  <si>
    <t>209-2019-PRODUCE/DGPCHDI</t>
  </si>
  <si>
    <t>072670-2013</t>
  </si>
  <si>
    <t>LUCY ELVIRA FIESTAS PUESCAS y TOMASITA LOZANO LOPEZ</t>
  </si>
  <si>
    <t>Declarar la conclusión del procedimiento recursivo sin pronunciamiento sobre el fondo del recurso de reconsideración interpuesto por LUCY ELVIRA FIESTAS PUESCAS y TOMASITA LOZANO LOPEZ contra la RD. N° 160-2013-PRODUCE/DGCHD, respecto a la E/P CARLOS DANIEL (CO-29471-BM)</t>
  </si>
  <si>
    <t>210-2019-PRODUCE/DGPCHDI</t>
  </si>
  <si>
    <t>067585-2013</t>
  </si>
  <si>
    <t>FREDY ROLAND PANTA PANTA</t>
  </si>
  <si>
    <t>Declarar la conclusión del procedimiento recursivo sin pronunciamiento sobre el fondo del recurso de reconsideración interpuesto por FREDY ROLAND PANTA PANTA contra la RD. N° 134-2013-PRODUCE/DGCHD, respecto a la E/P JUAN EDU (PT-32582-CM)</t>
  </si>
  <si>
    <t>211-2019-PRODUCE/DGPCHDI</t>
  </si>
  <si>
    <t>068149-2013</t>
  </si>
  <si>
    <t>WILFREDO FIESTAS PANTA y CRUZ MAXIMA PANTA MARCELO DE FIESTAS</t>
  </si>
  <si>
    <t>Declarar la conclusión del procedimiento recursivo sin pronunciamiento sobre el fondo del recurso de reconsideración interpuesto por WILFREDO FIESTAS PANTA y CRUZ MAXIMA PANTA MARCELO DE FIESTAS contra la RD. N° 143-2013-PRODUCE/DGCHD, respecto a la E/P YAANUWUA (CO-21798-BM)</t>
  </si>
  <si>
    <t>212-2019-PRODUCE/DGPCHDI</t>
  </si>
  <si>
    <t>R.D. N° 134-2018-PRODUCE/DGPCHDI</t>
  </si>
  <si>
    <t>Dejar sin efecto de oficio el artículo 2 de la RD. N° 134-2018-PRODUCE/DGPCHDI, que dispuso determinado condicionamiento a la vigencia del permiso de pesca otorgado en el artículo 1 de dicha RD. para operar la E/P MIGUEL ANGEL I (CE-22950-CM)</t>
  </si>
  <si>
    <t>213-2019-PRODUCE/DGPCHDI</t>
  </si>
  <si>
    <t>Memorando N° 936-2018-PRODUCE/OGA-OT</t>
  </si>
  <si>
    <t>ROP DE ANCHOVETA
(QUINTA DCT)</t>
  </si>
  <si>
    <t>SUSPENDER VIGENCIA DE PERMISOS DE PESCA</t>
  </si>
  <si>
    <t>Suspender la vigencia de los permisos de pesca comprendidos en los Anexos 1 y 3 de la presente resolución directoral.</t>
  </si>
  <si>
    <t>214-2019-PRODUCE/DGPCHDI</t>
  </si>
  <si>
    <t>049463-2018</t>
  </si>
  <si>
    <t>Infundado el recurso de reconsideración formulado por el señor VICTOR AUGUSTO RAMOS RAMOS mediante escrito de registro N° 00049463-2018, contra la RD N° 431-2018-PRODUCE/DGPCHDI.</t>
  </si>
  <si>
    <t>215-2019-PRODUCE/DGPCHDI</t>
  </si>
  <si>
    <t>024314-2018</t>
  </si>
  <si>
    <t>ALBERTO MARTÍN BIJONAMICI SACO y PATRICIO ATICUS BRACAMONTE MONTES</t>
  </si>
  <si>
    <t>Infundado el recurso de reconsideración formulado por los señores ALBERTO MARTÍN BIJONAMICI SACO y PATRICIO ATICUS BRACAMONTE MONTES mediante escrito de registro N° 00024314-2018, contra la RD N° 163-2018-PRODUCE/DGPCHDI.</t>
  </si>
  <si>
    <t>216-2019-PRODUCE/DGPCHDI</t>
  </si>
  <si>
    <t>068874-2018</t>
  </si>
  <si>
    <t>GUIDO ALFREDO PEÑA GRADOS y NELLA CONTRERAS JIMENEZ</t>
  </si>
  <si>
    <t>Infundado el recurso de reconsideración formulado por los señores GUIDO ALFREDO PEÑA GRADOS y NELLA CONTRERAS JIMENEZ mediante escrito de registro N° 00068874-2018, contra la RD N° 554-2018-PRODUCE/DGPCHDI.</t>
  </si>
  <si>
    <t>217-2019-PRODUCE/DGPCHDI</t>
  </si>
  <si>
    <t>040904-2018</t>
  </si>
  <si>
    <t>Infundado el recurso de reconsideración formulado por la señora MARYURI LILIBETH BERNAL PALMA mediante escrito de registro N° 00040904-2018, contra la RD N° 328-2018-PRODUCE/DGPCHDI.</t>
  </si>
  <si>
    <t>218-2019-PRODUCE/DGPCHDI</t>
  </si>
  <si>
    <t>128763-2018</t>
  </si>
  <si>
    <t>APROBAR ASOCIACIÓN O INCORPORACIÓN DEFINITIVA DE PMCE</t>
  </si>
  <si>
    <t>Autorizar la asociación o incorporación definitiva del Porcentaje Máximo de Captura -PMCE por embarcación, proveniente de la embarcación desguazada HUANCHAQUITO I con matrícula CE-4429-PM y 39.62 m3 de capacidad de bodega a favor de la embarcación pesquera JULIA NORA con matrícula PT-3818-CM para la zona Norte Centro.</t>
  </si>
  <si>
    <t>219-2019-PRODUCE/DGPCHDI</t>
  </si>
  <si>
    <t>003541-2019</t>
  </si>
  <si>
    <t>Ampliar por once (11) meses adicionales, a solicitud de la empresa CONSORCIO TRANSMANTARO S.A., el cronograma de trabajo contenido en el Proyecto de Investigación.</t>
  </si>
  <si>
    <t>220-2019-PRODUCE/DGPCHDI</t>
  </si>
  <si>
    <t>153607-2017</t>
  </si>
  <si>
    <t>SEBASTIAN MARTIN NOVOA PORRAS</t>
  </si>
  <si>
    <t>RECURSO DE RECONSIDERACIÓN: FUNDADO</t>
  </si>
  <si>
    <t>Declarar fundado el recurso de reconsideración formulado por el señor SEBASTIAN MARTIN NOVOA PORRAS contra la RD N° 432-2017-PRODUCE/DGPCHDI.</t>
  </si>
  <si>
    <t>221-2019-PRODUCE/DGPCHDI</t>
  </si>
  <si>
    <t>084657-2018</t>
  </si>
  <si>
    <t>SOUTHERN PERU COPPER CORPORATION - SUCURSAL DEL PERÚ</t>
  </si>
  <si>
    <t>Otorgar a la empresa SOUTHERN PERU COPPER CORPORATION - SUCURSAL DEL PERÚ, autorización para efectuar investigación pesquera con extracción de muestras de especímenes hidrobiológicos, sin valor comercial y sin uso de embarcación pesquera.</t>
  </si>
  <si>
    <t>222-2019-PRODUCE/DGPCHDI</t>
  </si>
  <si>
    <t>115973-2018</t>
  </si>
  <si>
    <t>223-2019-PRODUCE/DGPCHDI</t>
  </si>
  <si>
    <t>007047-2019</t>
  </si>
  <si>
    <t>IMPROCEDENTE LICENCIA DE PLANTA DE PROCESAMIENTO</t>
  </si>
  <si>
    <t>Declarar IMPROCEDENTE la solicitud presentada por PRODUCTOS PESQUEROS DEL SUR S.A. - PROPESUR S.A. de licencia para operar la planta de procesamiento pesquero para la producción de curado (180 t/mes), ubicada en Av. Circunvalación Mz. A, Lote 2, Parque Industrial, Pocollay-Tacna</t>
  </si>
  <si>
    <t>224-2019-PRODUCE/DGPCHDI</t>
  </si>
  <si>
    <t>006402-2019</t>
  </si>
  <si>
    <t>AUTORIZACIÓN PARA INSTALACIÓN DE PLANTA DE PROCESAMIENTO</t>
  </si>
  <si>
    <t>Otorgar a PESQUERA CAPRICORNIO S.A. autorización para la instalación de una planta de concentrados protéicos Tipo C denomiado harina de pescado saborizado de 10 t/h de capacidad, a ubicarse en Av. Prolongación Centenario N° 2620 - Zona Industrial Los Ferroles - Callao</t>
  </si>
  <si>
    <t>225-2019-PRODUCE/DGPCHDI</t>
  </si>
  <si>
    <t>046794-2018</t>
  </si>
  <si>
    <t>Estimar el recurso de reconsideración formulado por LUCIO LOAIZA MORA contra la RD. N° 446-2018-PRODUCE/DGPCHDI, que declaró improcedente la solicitud de permiso de pesca para operar la E/P MARIA FERNANDA (HO-20884-CM)</t>
  </si>
  <si>
    <t>226-2019-PRODUCE/DGPCHDI</t>
  </si>
  <si>
    <t>043663-2018</t>
  </si>
  <si>
    <t>Declarar INFUNDADO el recurso de reconsideración formulado por PASCUAL FELIPE TUME ECA contra la RD. N° 341-2018-PRODUCE/DGPCHDI, que declaró improcedente la solicitud de permiso de pesca para operar la E/P MILAGROS DE SOCOROO (HO-1484-BM)</t>
  </si>
  <si>
    <t>227-2019-PRODUCE/DGPCHDI</t>
  </si>
  <si>
    <t>104727-2018</t>
  </si>
  <si>
    <t>MINERA ANTARES PERU S.A.C.</t>
  </si>
  <si>
    <t>Otorgar a MINERA ANTARES PERU S.A.C. autorización para efectuar investigación pesquera con extracción de muestras de especímenes hidrobiológicos sin valor comercial y sin uso de embarcación pesquera</t>
  </si>
  <si>
    <t>228-2019-PRODUCE/DGPCHDI</t>
  </si>
  <si>
    <t>008041-2019</t>
  </si>
  <si>
    <t>STATKRAFT PERU S.A.</t>
  </si>
  <si>
    <t>Ampliar por 60 meses adicionales, a solicitud de STATKRAFT PERU S.A. la autorización para efectuar investigación pesquera con extracción de muestras de especímenes hidrobiológicos, sin valor comercial y sin uso de embarcación pesquera</t>
  </si>
  <si>
    <t>229-2019-PRODUCE/DGPCHDI</t>
  </si>
  <si>
    <t>051800-2018</t>
  </si>
  <si>
    <t>Estimar el recurso de reconsideración formulado por LUCIO LOAIZA MORA contra la RD. N° 498-2019-PRODUCE/DGPCHDI, que declaro improcedente la solicitud de permiso de pesca para operar la E/P NICOLAS (HO-22467-CM)</t>
  </si>
  <si>
    <t>230-2019-PRODUCE/DGPCHDI</t>
  </si>
  <si>
    <t>043815-2018</t>
  </si>
  <si>
    <t>ANTONIO EFFIO SUCLUPE</t>
  </si>
  <si>
    <t>Declarar INADMINISIBLE por extemporáneo el recurso de reconsideración presentado por JOSUE ANTONIO EFFIO SUCLUPE contra la RD. N° 326-2018-PRODUCE/DGPCHDI, que declaró improcedente la solicitud de permiso de pesca para operar la E/P CRISTO TE AMA 4 (PL-19976-CM)</t>
  </si>
  <si>
    <t>231-2019-PRODUCE/DGPCHDI</t>
  </si>
  <si>
    <t>118364-2018</t>
  </si>
  <si>
    <t>IMPROCEDENTE CAMBIO DE DIRECCIÓN</t>
  </si>
  <si>
    <t>Declarar IMPROCEDENTE la solicitud de cambio de dirección de la estación cuarentena presentada por MASCOTAS INKAFISH S.A.C.</t>
  </si>
  <si>
    <t>232-2019-PRODUCE/DGPCHDI</t>
  </si>
  <si>
    <t>014299-2018</t>
  </si>
  <si>
    <t>Estimar el recurso de reconsideración formulado por PESQUERA ARTESANAL SANTA CLARA S.A.C. contar la RD. N° 624-2018-PRODUCE/DGPCHDI. Continúese con el proceso de evaluación de los requisitos para el otorgamiento del permiso de menor escala.</t>
  </si>
  <si>
    <t>233-2019-PRODUCE/DGPCHDI</t>
  </si>
  <si>
    <t>003538-2019</t>
  </si>
  <si>
    <t>Ampliar por 10 meses adicionales, a solicitud de CONSORCIO TRANSMANTARO S.A. el plazo para efectuar investigación pesquera con extracción de muestras de especímenes hidrobiológicos, sin valor comercial y sin uso de embarcación pesquera</t>
  </si>
  <si>
    <t>234-2019-PRODUCE/DGPCHDI</t>
  </si>
  <si>
    <t>070273-2013</t>
  </si>
  <si>
    <t>Declarar la conclusión del procedimiento recursivo sin pronunciamiento sobre el fondo del recurso de reconsideración interpuesto por LILIANA PEREZ ANDRADE contra la RD. N° 127-2013-PRODUCE/DGCHD, respecto a la E/P MANUELITO III (SE-00816-CM)</t>
  </si>
  <si>
    <t>235-2019-PRODUCE/DGPCHDI</t>
  </si>
  <si>
    <t>068332-2018</t>
  </si>
  <si>
    <t>Declarar INADMISIBLE por extemporáneo el recurso de reconsideración presentado por CARMEN ROSA GARCIA CHUNGA contra la RD. N° 561-2018-PRODUCE/DGPCHDI, que declaró improcedente la solicitud de permiso de pesca de menor escala para operar la E/P FRANCIS (CO-24498-CM)</t>
  </si>
  <si>
    <t>236-2019-PRODUCE/DGPCHDI</t>
  </si>
  <si>
    <t>121296-2018</t>
  </si>
  <si>
    <t>Aceptar el desistimiento del procedimiento correspondiente a la solicitud de incremento de flota para ampliar la capacidad de bodega de determinadas embarcaciones via sustitución de la E/P MARIA ESPERANZA 4 (PL-20925-CM), presentado por ARTESANALES DEL SANTA S.A.C.</t>
  </si>
  <si>
    <t>237-2019-PRODUCE/DGPCHDI</t>
  </si>
  <si>
    <t>130243-2018</t>
  </si>
  <si>
    <t>PEDRO OSCAR RENEE GRAU URBANO y TORIBIA ENGRACIA ARAIBAR BELLOTA DE GRAU</t>
  </si>
  <si>
    <t>Otorgar a PEDRO OSCAR RENEE GRAU URBANO y TORIBIA ENGRACIA ARAIBAR BELLOTA DE GRAU, permiso de pesca de menor escala para operar la embarcación pesquera DON ENRIQUE (HO-22622-BM)</t>
  </si>
  <si>
    <t>238-2019-PRODUCE/DGPCHDI</t>
  </si>
  <si>
    <t>001097-2019</t>
  </si>
  <si>
    <t>AUTORIZACIÓN DE INCREMENTO DE CAPACIDAD PARA PLANTA DE PROCESAMIENTO</t>
  </si>
  <si>
    <t>Otorgar a AUSTRAL GROUP S.A.A. autorización para el incremento de capacidad por traslado físico parcial con innovación tecnológica de 30 t/h de las 113 t/h de su planta de harina ubicada en Av. Alfonso Ugarte s/n - Huarmey hacia su planta de harina ACP de 100 t/h ubicada en Av. Roosvelt 1008 Chancay - Lima</t>
  </si>
  <si>
    <t>239-2019-PRODUCE/DGPCHDI</t>
  </si>
  <si>
    <t>013325-2019</t>
  </si>
  <si>
    <t>CATARINA MAR S.A.C.</t>
  </si>
  <si>
    <t>Otorgar a CATARINA MAR S.A.C. autorización para la instalación de una planta de curado con 100 t/mes de capacidad, ubicada en Parque Industrial Mz. K, lote 24, Tacna</t>
  </si>
  <si>
    <t>240-2019-PRODUCE/DGPCHDI</t>
  </si>
  <si>
    <t>158652-2017</t>
  </si>
  <si>
    <t>Declarar INFUNDADO el recurso de reconsideración formulado por FRANK MILUTIN PUENTE DJUROVICH, contra la RD. N° 458-2017-PRODUCE/DGPCHDI</t>
  </si>
  <si>
    <t>241-2019-PRODUCE/DGPCHDI</t>
  </si>
  <si>
    <t>Declarar INFUNDADO el recurso de reconsideración formulado por FRANK MILUTIN PUENTE DJUROVICH, contra la RD. N° 588-2017-PRODUCE/DGPCHDI</t>
  </si>
  <si>
    <t>242-2019-PRODUCE/DGPCHDI</t>
  </si>
  <si>
    <t>085897-2018</t>
  </si>
  <si>
    <t>243-2019-PRODUCE/DGPCHDI</t>
  </si>
  <si>
    <t>104733-2018</t>
  </si>
  <si>
    <t>Otorgar a MINERA ANTARES PERU S.A.C. autorización para efectuar investigación pesquera con extracción de muestras de especímenes hidrobiológicos, sin valor comercial y sin uso de embarcación pesquera</t>
  </si>
  <si>
    <t>244-2019-PRODUCE/DGPCHDI</t>
  </si>
  <si>
    <t>130505-2018</t>
  </si>
  <si>
    <t>Otorgar a TERMINALES PORTUARIOS CHANCAY S.A., autorización para efectuar investigación pesquera con extracción de muestras de especímenes hidrobiológicos, sin valor comercial y con uso de la embarcación pesquera MI PEQUEÑO SEMBRADOR I (NO-18310-MM)</t>
  </si>
  <si>
    <t>245-2019-PRODUCE/DGPCHDI</t>
  </si>
  <si>
    <t>015625-2019</t>
  </si>
  <si>
    <t>Otorgar a JOSE SIMON ALVAREZ ECHE y JUANA ALVAREZ CARRERA autorización de incremento de flota para construir una nueva embarcación de 100 m3 de capacidad de bodega, vía sustitución de la E/P JHONNY MANUELITO (PL-21027-PM)</t>
  </si>
  <si>
    <t>246-2019-PRODUCE/DGPCHDI</t>
  </si>
  <si>
    <t>095148-2018</t>
  </si>
  <si>
    <t>SHOUGANG HIERRO PERU S.A.A.</t>
  </si>
  <si>
    <t>Otorgar a SHOUGANG HIERRO PERU S.A.A. autorización para efectuar investigación pesquera con extracción de muestras de especímenes hidrobiológicos, sin valor comercial y sin uso de embarcación pesquera</t>
  </si>
  <si>
    <t>247-2019-PRODUCE/DGPCHDI</t>
  </si>
  <si>
    <t>102874-2018</t>
  </si>
  <si>
    <t>Otorgar a COMPAÑIA DE MINAS BUENAVENTURA S.A.A. autorización para efectuar investigación pesquera con extracción de muestras de especímenes hidrobiológicos, sin valor comercial y sin uso de embarcación pesquera</t>
  </si>
  <si>
    <t>248-2019-PRODUCE/DGPCHDI</t>
  </si>
  <si>
    <t>012548-2018</t>
  </si>
  <si>
    <t>Declarar INFUNDADO el recurso de reconsideración formulado por JUNIOR EMMANUELLE CUSTODIO ZAVALETA contra la RD. N° 019-2018-PRODUCE/DGPCHDI, que declaró improcedente la solicitud de otorgamiento de permiso de pesca para operar la E/P BENDICION DE JEHOVA (PL-35622-BM)</t>
  </si>
  <si>
    <t>249-2019-PRODUCE/DGPCHDI</t>
  </si>
  <si>
    <t>019918-2018</t>
  </si>
  <si>
    <t>INFUNDADO el recurso de reconsideración formulado por MARCELINO ERASMO PERICHE LLENQUE contra la RD. N° 104-2018-PRODUCE/DGPCHDI, que declaró improcedente la solicitud de otorgamiento de permiso de pesca para operar la E/P VICTORIA II (TA-35348-CM)</t>
  </si>
  <si>
    <t>250-2019-PRODUCE/DGPCHDI</t>
  </si>
  <si>
    <t>026872-2018</t>
  </si>
  <si>
    <t>JUAN PALMA BERNAL y MARGARITA ASUNCION LLUEN DE PALMA</t>
  </si>
  <si>
    <t>INFUNDADO el recurso de reconsideración formulado por JUAN PALMA BERNAL y MARGARITA ASUNCION LLUEN DE PALMA contra la RD. N° 104-2018-PRODUCE/DGPCHDI, que declaró improcedente la solicitud de otorgamiento de permiso de pesca para operar la E/P ANDERSON (HO-29621-CM)</t>
  </si>
  <si>
    <t>251-2019-PRODUCE/DGPCHDI</t>
  </si>
  <si>
    <t>013745-2019</t>
  </si>
  <si>
    <t>aprobar por 08 mese adicionales a favor de ENERGORET S.A.C. el permiso para efectuar investigación pesquera con extracción de muestras de especímenes hidrobiológicos sin valor comercial y sin uso de embarcación pesquera, conforme a los términos detallados en la RD. N° 1347-2018-PRODUCE/DGPCHDI</t>
  </si>
  <si>
    <t>252-2019-PRODUCE/DGPCHDI</t>
  </si>
  <si>
    <t>051626-2018</t>
  </si>
  <si>
    <t>Declarar INFUNDADO el recurso de reconsideración formulado por MIRTHA MARCELINA DEL CASTILLO CAÑARI contra la RD. N° 440-2018-PRODUCE/DGPCHDI, que declaró improcedente la solicitud de permiso de pesca para operar la E/P MIKITA (CO-34343-CM)</t>
  </si>
  <si>
    <t>253-2019-PRODUCE/DGPCHDI</t>
  </si>
  <si>
    <t>013482-2019</t>
  </si>
  <si>
    <t>PESQUERA ALTAIR S.A.C.</t>
  </si>
  <si>
    <t>Aprobar a favor de PESQUERA ALTAIR S.A.C. el cambio de titular de las licencias de las plantas de enlatado (877 cajas/turno), congelado (64 t/día) y harina ACP (50 t/h), instaladas en el Sub Lote A, Zona Industrial III, Bahía Tierra Colorada, Paita-Piura.</t>
  </si>
  <si>
    <t>254-2019-PRODUCE/DGPCHDI</t>
  </si>
  <si>
    <t>009531-2019</t>
  </si>
  <si>
    <t>AMPLIACIÓN DE AUTORIZACIÓN DE IMPORTACIÓN</t>
  </si>
  <si>
    <t>Otorgar a RICARDO RUBEN MARCHAN ESTRADA, la ampliación de su autorización de importación de peces vivos ornamentales autorizada mediante RD. N° 110-2018-PRODUCE/DGPCHDI</t>
  </si>
  <si>
    <t>255-2019-PRODUCE/DGPCHDI</t>
  </si>
  <si>
    <t>019788-2019</t>
  </si>
  <si>
    <t>MODIFICACIÓN DEL PERMISO DE PESCA POR CAMBIO DE NOMBRE DE EMBARCACIÓN</t>
  </si>
  <si>
    <t>Disponer la actualización de los datos de la E/P de matrícula PT-5623-BM, únicamente en el extremo referido al nombre de BENDICION DE DIOS a DON NEPTALI.</t>
  </si>
  <si>
    <t>256-2019-PRODUCE/DGPCHDI</t>
  </si>
  <si>
    <t>120126-2018</t>
  </si>
  <si>
    <t>BREXIA GOLD PLATA PERU S.A.C.</t>
  </si>
  <si>
    <t>Otorgar a BREXIA GOLD PLATA PERU S.A.C. autorización para efectuar investigación pesquera con extracción de muestras de especímenes hidrobiológicos, sin valor comercial y sin uso de embarcación pesquera</t>
  </si>
  <si>
    <t>257-2019-PRODUCE/DGPCHDI</t>
  </si>
  <si>
    <t>119113-2018</t>
  </si>
  <si>
    <t>Otorgar a COMPAÑIA MINERA CHUNGAR S.A.C. autorización para efectuar investigación pesquera con extracción de muestras de especímenes hidrobiológicos, sin valor comercial y sin uso de embarcación pesquera</t>
  </si>
  <si>
    <t>258-2019-PRODUCE/DGPCHDI</t>
  </si>
  <si>
    <t>018284-2018</t>
  </si>
  <si>
    <t>INFUNDADO el recurso de reconsideración formulado por GERSON HERNAN FLORES TORRES contra la RD. N° 095-2018-PRODUCE/DGPCHDI, que declaró improcedente el permiso de pesca para operar la E/P GERSON III (CE-38117-CM)</t>
  </si>
  <si>
    <t>259-2019-PRODUCE/DGPCHDI</t>
  </si>
  <si>
    <t>090035-2012-13</t>
  </si>
  <si>
    <t>JACINTO BERNAL CASTRO</t>
  </si>
  <si>
    <t>ROP DE ANCHOVETA
(SEXTA DCT)</t>
  </si>
  <si>
    <t>CONCLUSIÓN DEL PROCEDIMIENTO RECURSIVO</t>
  </si>
  <si>
    <t>Declarar la conclusión del procedimiento recursivo sin pronunciamiento sobre el fondo del recurso de reconsideración interpuesto por JACINTO BERNAL CASTRO contra la RD. N° 114-2014-PRODUCE/DGCHD, respecto a la E/P NICOMAR (PL-22594-CM)</t>
  </si>
  <si>
    <t>260-2019-PRODUCE/DGPCHDI</t>
  </si>
  <si>
    <t>075991-2018</t>
  </si>
  <si>
    <t>CARLOS TEQUE CURO</t>
  </si>
  <si>
    <t>SUSPENDER PERMISO DE PESCA DE MENOR ESCALA</t>
  </si>
  <si>
    <t>SUSPENDER temporalmente el procedimiento de obtención del permiso de pesca de menor escala para operar la E/P MI YULISSA (PL-22377-CM), solicitado por CARLOS TEQUE CURO</t>
  </si>
  <si>
    <t>261-2019-PRODUCE/DGPCHDI</t>
  </si>
  <si>
    <t>065681-2018</t>
  </si>
  <si>
    <t>Declarar INFUNDADO el recurso de reconsideración formulado por ERICK ALEXANDER MERINO BENITES, contra la RD. N° 604-2018-PRODUCE/DGPCHDI, que declaró improcedente la solicitud de otorgamiento de permiso de pesca para operar la E/P CECI (HO-35306-CM)</t>
  </si>
  <si>
    <t>262-2019-PRODUCE/DGPCHDI</t>
  </si>
  <si>
    <t>017732-2018</t>
  </si>
  <si>
    <t>Declarar INFUNDADO el recurso de reconsideración formulado por AGUSTIN OMAR CUSTODIO ZAVALETA contra la RD. N° 100-2018-PRODUCE/DGPCHDI, que declaró improcedente la solicitud de otorgamiento de permiso pesca para operar la E/P INGRID TATIANA (PL-21149-CM)</t>
  </si>
  <si>
    <t>263-2019-PRODUCE/DGPCHDI</t>
  </si>
  <si>
    <t>013741-2019</t>
  </si>
  <si>
    <t>Ampliar por 13 meses adicionales, a solicitud de ENERGORET S.A.C. el plazo para efectuar investigación pesquera con extracción de muestras y sin uso de embarcación pesquera, conforme a los términos detallados en la RD. N° 1353-2018-PRODUCE/DGPCHDI</t>
  </si>
  <si>
    <t>264-2019-PRODUCE/DGPCHDI</t>
  </si>
  <si>
    <t>122400-2018</t>
  </si>
  <si>
    <t>EMPRESA DE GENERACION ELÉCTRICA DEL SUR S.A.</t>
  </si>
  <si>
    <t>Otorgar a la EMPRESA DE GENERACION ELÉCTRICA DEL SUR S.A. autorización para efectuar investigación de muestras de especímenes hidrobiológicos, sin valor comercial y sin uso de embarcación pesquera</t>
  </si>
  <si>
    <t>265-2019-PRODUCE/DGPCHDI</t>
  </si>
  <si>
    <t>119014-2018</t>
  </si>
  <si>
    <t>OSCAR DANIEL ALLER ROJAS</t>
  </si>
  <si>
    <t>Otorgar a OSCAR DANIEL ALLER ROJAS autorización para efectuar investigación pesquera con extracción de muestras de especímenes hidrobiológicos, sin valor comercial y sin uso de embarcación pesquera</t>
  </si>
  <si>
    <t>266-2019-PRODUCE/DGPCHDI</t>
  </si>
  <si>
    <t>JUAN MANUEL FIESTAS GONZALES</t>
  </si>
  <si>
    <t>Otorgar permiso de pesca a JUAN MANUEL FIESTAS GONZALES en calidad de armador socio de la COOPERATIVA PESQUERA SAN JOSE LIMITADA, para operar la embarcación pesquera EMANUEL (ZS-41264-BM), en la extracción de calamar gigante, perico, bonito, tiburón, tollo, raya</t>
  </si>
  <si>
    <t>267-2019-PRODUCE/DGPCHDI</t>
  </si>
  <si>
    <t>CRISTIAN GALAN BALDERA</t>
  </si>
  <si>
    <t>Otorgar permiso de pesca a CRISTIAN GALAN BALDERA en calidad de armador socio de la COOPERATIVA PESQUERA SAN JOSE LIMITADA, para operar la embarcación pesquera REY DAVID (PT-41441-CM), en la extracción de calamar gigante, perico, bonito, tiburón, tollo, raya</t>
  </si>
  <si>
    <t>268-2019-PRODUCE/DGPCHDI</t>
  </si>
  <si>
    <t>017183-2019</t>
  </si>
  <si>
    <t>Ampliar el plazo para la ejecución de la autorización de incremento de flota otorgada mediante RD. N° 389-2017-PRODUCE/DGPCHDI a favor de PERUPEZ S.A.C. para la construcción de una nueva embarcación vía sustitución de la E/P no siniestrada CONDORITO III (CO-21069-BM)</t>
  </si>
  <si>
    <t>269-2019-PRODUCE/DGPCHDI</t>
  </si>
  <si>
    <t>125377-2017</t>
  </si>
  <si>
    <t>CESAR DENNIS MEJIA BELLIDO</t>
  </si>
  <si>
    <t>SUSPENDER temporalmente el procedimiento de obtención del permiso de pesca de menor escala para operar la embarcación pesquera SABINA (CO-23268-CM), solicitado por CESAR DENNIS MEJIA BELLIDO.</t>
  </si>
  <si>
    <t>270-2019-PRODUCE/DGPCHDI</t>
  </si>
  <si>
    <t>124450-2018</t>
  </si>
  <si>
    <t>DENEGAR AUTORIZACIÓN PARA EFECTUAR INVESTIGACIÓN PESQUERA CON EXTRACCIÓN DE MUESTRAS DE ESPECÍMENES HIDROBIOLÓGICOS</t>
  </si>
  <si>
    <t>Denegar la solicitud de autorización para efectuar investigación pesquera con extracción de muestras de especímenes hidrobiológicos, sin valor comercial y sin uso de embarcación pesquera, presentado por COMPAÑIA MINERA PODEROSA S.A.</t>
  </si>
  <si>
    <t>271-2019-PRODUCE/DGPCHDI</t>
  </si>
  <si>
    <t>128067-2018</t>
  </si>
  <si>
    <t>Declarar IMPROCEDENTE la solicitud de cambio de titular del permiso de pesca para operar la E/P de menor escala DIOS DE MISERICORDIA (CE-21725-CM), presentado por PESQUERA ISLAS CIES S.A.C.</t>
  </si>
  <si>
    <t>272-2019-PRODUCE/DGPCHDI</t>
  </si>
  <si>
    <t>022753-2019</t>
  </si>
  <si>
    <t>PERMISO DE PESCA DE MENOR ESCALA HABILITA A REALIZAR ACTIVIDAD  EXTRACTIVA DE RECURSOS DISTINTOS A LA ANCHOVETA</t>
  </si>
  <si>
    <t>El permiso de pesca de menor escala contenido en la RD. N° 087-2017-PRODUCE/DGPCHDI, habilita al señor JOSE FELICIANO PAZO NUNURA a realizar actividad extractiva de recursos distintos a la anchoveta, siempre que la E/P CARMELITA I (TA-02327-BM) cuente con artes y aparejos de pesca adecuados</t>
  </si>
  <si>
    <t>273-2019-PRODUCE/DGPCHDI</t>
  </si>
  <si>
    <t>002160-2019</t>
  </si>
  <si>
    <t>INFUNDADO el recurso de reconsdieración formulado por CORPORACION BETA S.A.C., contra la RD. N° 1805-2018-PRODUCE/DGPCHDI, que declaró improcedente la solicitud de permiso de pesca de la E/P MONICA I (PT-32228-CM)</t>
  </si>
  <si>
    <t>274-2019-PRODUCE/DGPCHDI</t>
  </si>
  <si>
    <t>158258-2017</t>
  </si>
  <si>
    <t>INFUNDADO el recurso de reconsdieración formulado por FRANK MILUTIN PUENTE DJUROVICH, contra la RD. N° 433-2017-PRODUCE/DGPCHDI, que declaró improcedente la solicitud de permiso de pesca de la E/P ADEMIR (CE-26533-CM)</t>
  </si>
  <si>
    <t>275-2019-PRODUCE/DGPCHDI</t>
  </si>
  <si>
    <t>R.D. N° 539-2019-PRODUCE/DGPCHDI</t>
  </si>
  <si>
    <t>MODIFICAR NOMBRE DE EMBARCACIÓN
CAMBIO DE TITULAR DE PERMISO DE PESCA</t>
  </si>
  <si>
    <t>Modificar el nombre de la E/P de matrícula PT-24366-BM denomiada JESUS ES MI ORTALEZA IV a JEHOVA ES MI ESTRELLA. Aprobar a favor del señor SANTOS GERÓNIMO FIESTAS PAZO, el cambio de titular de la E/P JEHOVA ES MI ESTRELLA (PT-24366-BM)</t>
  </si>
  <si>
    <t>276-2019-PRODUCE/DGPCHDI</t>
  </si>
  <si>
    <t>018013-2019</t>
  </si>
  <si>
    <t>ALTAMAR FOODS PERU S.R.L.</t>
  </si>
  <si>
    <t>AUTORIZACIÓN PARA INCREMENTO DE CAPACIDAD DE PLANTA DE PROCESAMIENTO</t>
  </si>
  <si>
    <t>Declarar IMPROCEDENTE la solicitud presentada por ALTAMAR FOODS PERU S.R.L., de autorización para el incremento de capacidad de la planta de procesamiento de congelado de 100 t/día a 279.86 t/día, en su establecimiento ubicado en Av. Industrial Mz. R, Lote 05, Zona Industrial II, Paita-Piura</t>
  </si>
  <si>
    <t>277-2019-PRODUCE/DGPCHDI</t>
  </si>
  <si>
    <t>126850-2018</t>
  </si>
  <si>
    <t>VOLCAN COMPAÑIA MINERA S.A.A.</t>
  </si>
  <si>
    <t>Otorgar a VOLCAN COMPAÑIA MINERA S.A.A., autorización para efectuar investigación pesquera con extracción de muestras de especímenes hidrobiológicos vivos, sin valor comercial y sin uso de embarcación pesquera</t>
  </si>
  <si>
    <t>278-2019-PRODUCE/DGPCHDI</t>
  </si>
  <si>
    <t>119750-2018</t>
  </si>
  <si>
    <t>Aprobar a favor de PESQUERA ISLAS CIES S.A.C. el cambio de titular del permiso de pesca, correspondiente a la E/P DON JORGE II (PT-03358-BM)</t>
  </si>
  <si>
    <t>279-2019-PRODUCE/DGPCHDI</t>
  </si>
  <si>
    <t>024568-2019
024569-2019</t>
  </si>
  <si>
    <t>CORPORACION REFRIGERADOS INY S.A.C.</t>
  </si>
  <si>
    <t>MODIFICAR CAMBIO DE RAZÓN SOCIAL</t>
  </si>
  <si>
    <t>Modificar únicamente la razón socialpor cambio de tipo societario de COPORACION REFRIGERADOS INY S.A. a COPORACION REFRIGERADOS INY S.A.C., de las licencias de operación otorgadas mediante RD. N° 186-98-PE y N° 182-98-PE/DNPP, modificada mediante RD. N° 415-2007-PRODUCE/DGEPP.</t>
  </si>
  <si>
    <t>280-2019-PRODUCE/DGPCHDI</t>
  </si>
  <si>
    <t>009128-2018</t>
  </si>
  <si>
    <t>JOSE LUIS BASTIAN MELENDES</t>
  </si>
  <si>
    <t>Declarar INFUNDADO el recurso de reconsideración formulado por JOSE LUIS BASTIAN MELENDES, contra la RD. N° 039-2018-PRODUCE/DGPCHDI, que declaró improcedente la solicitud de otorgamiento de permiso de pesca para operar la E/P VELA 11 (CO-37976-CM)</t>
  </si>
  <si>
    <t>281-2019-PRODUCE/DGPCHDI</t>
  </si>
  <si>
    <t>130016-2017</t>
  </si>
  <si>
    <t>DEJAR SIN EFECTO el artículo 4 de la RD. N° 012-2017-PRODUCE/DGPCHDI, que dispuso determinado condicionamiento a la vigencia del permiso de pesca otorgado en el artículo 2 de dicha RD. a favor de AUSTRAL GROUP S.A.A. para operar la E/P LIGRUNN (CO-52127-PM)</t>
  </si>
  <si>
    <t>282-2019-PRODUCE/DGPCHDI</t>
  </si>
  <si>
    <t>095082-2012</t>
  </si>
  <si>
    <t>ISABEL CRISTINA PAIVA AMAYA</t>
  </si>
  <si>
    <t>Declarar la conclusión del procedimiento recursivo sin pronunciamiento sobre el fondo del recurso de reconsideración interpuesto por ISABEL CRISTINA PAIVA AMAYA contra la RD. N° 025-2014-PRODUCE/DGCHD, respecto a la E/P ARGOS (SY-13996-BM)</t>
  </si>
  <si>
    <t>283-2019-PRODUCE/DGPCHDI</t>
  </si>
  <si>
    <t>COSME QUEREBALU GONZALES</t>
  </si>
  <si>
    <t>Otorgar permiso de pesca a COSME QUEREBALU GONZALES, en calidad de armador socio de la COOPERATIVA PESQUERA SAN JOSE LIMITADA, para operar la E/P JESUS ES MI PASTOR (PL-33434-BM)</t>
  </si>
  <si>
    <t>284-2019-PRODUCE/DGPCHDI</t>
  </si>
  <si>
    <t>138289-2017</t>
  </si>
  <si>
    <t>JUAN HECTOR SANTISTEBAN BANCES</t>
  </si>
  <si>
    <t>Declarar IMPROCEDENTE la solicitud de otorgamiento de permiso de pesca de menor escala para operar la embarcación pesquera JUAN (HO-1762-CM), presentada por JUAN HECTOR SANTISTEBAN BANCES</t>
  </si>
  <si>
    <t>285-2019-PRODUCE/DGPCHDI</t>
  </si>
  <si>
    <t>023201-2019</t>
  </si>
  <si>
    <t>Otorgar a DANIEL ROBERTO BUEHS BOWEN, permiso de pesca para operar la embarcación pesquera de cerco de bandera ecuatoriana denominada CAP. BERNY B, en la extracción de Atún para consumo humano directo</t>
  </si>
  <si>
    <t>286-2019-PRODUCE/DGPCHDI</t>
  </si>
  <si>
    <t>Declarar INFUNDADO el recurso de reconsideración formulado por OP7 PESCA S.A.C. contra la RD. N° 049-2018-PRODUCE/DGPCHDI, que declaró improcedente la solicitud de otorgamiento de permiso de pesca para operar la E/P ZODIAC (TA-02324-CM)</t>
  </si>
  <si>
    <t>287-2019-PRODUCE/DGPCHDI</t>
  </si>
  <si>
    <t>015755-2019</t>
  </si>
  <si>
    <t>Declarar IMPROCEDENTE la solicitud de permiso de pesca para operar la E/P VELA 12 (CO-37970-CM), presentada por JACOBO ALBERTO CAVENAGO ZOLEZZI</t>
  </si>
  <si>
    <t>288-2019-PRODUCE/DGPCHDI</t>
  </si>
  <si>
    <t>020093-2019</t>
  </si>
  <si>
    <t>Ampliar el plazo para la ejecución de la autorización de incremento de flota otorgado mediante RD. N° 591-2017-PRODUCE/DGPCHDI, a favor de PERUPEZ S.A.C. para la construcción de una nueva E/P vía sustitución de la E/P CONDORITO I (CO-20738-BM)</t>
  </si>
  <si>
    <t>289-2019-PRODUCE/DGPCHDI</t>
  </si>
  <si>
    <t>ROSARIO PINGO SANTAMARIA</t>
  </si>
  <si>
    <t>Otorgar permiso de pesca a ROSARIO PINGO SANTAMARIA, en calidad de socio de la COOPERATIVA PESQUERA SAN JOSE LIMITADA, para operar la E/P JESUCRISTO REDENTOR DEL MUNDO (PT-40309-BM)</t>
  </si>
  <si>
    <t>290-2019-PRODUCE/DGPCHDI</t>
  </si>
  <si>
    <t>MANUEL FELIX SANCHEZ FIESTAS</t>
  </si>
  <si>
    <t>Otorgar permiso de pesca a MANUEL FELIX SANCHEZ FIESTAS, en calidad de socio de la COOPERATIVA PESQUERA SAN JOSE LIMITADA, para operar la E/P CRISTO PRINICIPE (PT-42906-BM)</t>
  </si>
  <si>
    <t>291-2019-PRODUCE/DGPCHDI</t>
  </si>
  <si>
    <t>TEODORA VIOLETA LLENQUE FIESTA</t>
  </si>
  <si>
    <t>Otorgar permiso de pesca a TEODORA VIOLETA LLENQUE FIESTAS, en calidad de socio de la COOPERATIVA PESQUERA SAN JOSE LIMITADA, para operar la E/P DOÑA LINDA (PT-44025-CM)</t>
  </si>
  <si>
    <t>292-2019-PRODUCE/DGPCHDI</t>
  </si>
  <si>
    <t>085881-2018</t>
  </si>
  <si>
    <t>Otorgar a ARMADORES Y CONGELADORES DEL PACIFICO S.A. autorización de incremento de flota para el acceso al recurso atún y especies afines con la E/P MERO (CO-12975-CM)</t>
  </si>
  <si>
    <t>293-2019-PRODUCE/DGPCHDI</t>
  </si>
  <si>
    <t>085880-2018</t>
  </si>
  <si>
    <t>Otorgar a ARMADORES Y CONGELADORES DEL PACIFICO S.A. autorización de incremento de flota para el acceso al recurso atún y especies afines con la E/P ANA ALEXANDRA (PT-1727-CM)</t>
  </si>
  <si>
    <t>294-2019-PRODUCE/DGPCHDI</t>
  </si>
  <si>
    <t>003681-2019</t>
  </si>
  <si>
    <t>RECURSO DE RECONSIDERACIÓN:
INADMISIBLE POR EXTEMPORÁNEO</t>
  </si>
  <si>
    <t>Declarar INADMISIBLE por extemporáneo el recurso de reconsideración presentado por la empresa GEOPAXI S.A. contra el literal f) del artículo de la RD. N° 033-2019-PRODUCE/DGPCHDI</t>
  </si>
  <si>
    <t>295-2019-PRODUCE/DGPCHDI</t>
  </si>
  <si>
    <t>129059-2017</t>
  </si>
  <si>
    <t>EDUARDO ROMAN ESPINOZA ORDUÑA y GUADALUPE PANTA ECA</t>
  </si>
  <si>
    <t>Otorgar a EDUARDO ROMAN ESPINOZA ORDUÑA y GUADALUPE PANTA ECA permiso de pesca de menor escala para operar la E/P LUIS MANUEL II (CO-14294-BM)</t>
  </si>
  <si>
    <t>296-2019-PRODUCE/DGPCHDI</t>
  </si>
  <si>
    <t>123089-2017</t>
  </si>
  <si>
    <t>ROXANA ELIZABETH TEQUE RAMIREZ</t>
  </si>
  <si>
    <t>Otorgar a ROXANA ELIZABETH TEQUE RAMIREZ permiso de pesca de menor escala para operar la embarcación pesquera MI ROXANA con matrícula PL-22497-CM</t>
  </si>
  <si>
    <t>297-2019-PRODUCE/DGPCHDI</t>
  </si>
  <si>
    <t>021946-2019</t>
  </si>
  <si>
    <t>Ampliar el plazo para la ejecución de la autorización de incremento de flota otorgada mediante RD. N° 446-2017-PRODUCE/DGPCHDI, a favor de CONSORCIO MUZA S.A.C. para la construcción de una nueva E/P vía sustitución de la E/P no siniestrada MI CONSUELO (PT-4242-CM)</t>
  </si>
  <si>
    <t>298-2019-PRODUCE/DGPCHDI</t>
  </si>
  <si>
    <t>JOSE EDUARDO NUNTON FIESTAS</t>
  </si>
  <si>
    <t>Otorgar permiso de pesca a JOSE EDUARDO NUNTON FIESTAS, armador socio de la COOPERATIVA PESQUERA SAN JOSE LIMITADA para operar la E/P JOSE MERCEDES (PL-42501-BM)</t>
  </si>
  <si>
    <t>299-2019-PRODUCE/DGPCHDI</t>
  </si>
  <si>
    <t>WALTHER DANGERO PUESCAS LLENQUE</t>
  </si>
  <si>
    <t>Otorgar permiso de pesca a WALTHER DANGERO PUESCAS LLENQUE, armador socio de la COOPERATIVA PESQUERA SAN JOSE LIMITADA para operar la E/P MI TERAN 3 (PT-45534-CM)</t>
  </si>
  <si>
    <t>300-2019-PRODUCE/DGPCHDI</t>
  </si>
  <si>
    <t>DANIEL LEONCIO ALVARADO CHUNGA</t>
  </si>
  <si>
    <t>Otorgar permiso de pesca a DANIEL LEONCIO ALVARADO CHUNGA, armador socio de la COOPERATIVA PESQUERA SAN JOSE LIMITADA para operar la E/P CARMEN ELENA II (PL-54971-CM)</t>
  </si>
  <si>
    <t>301-2019-PRODUCE/DGPCHDI</t>
  </si>
  <si>
    <t>103615-2012</t>
  </si>
  <si>
    <t>ROSA ELENA VITE CHEVEZ y MARTIN VITE CHEVEZ</t>
  </si>
  <si>
    <t>Declarar la conclusión del procedimiento recursivo sin pronunciamiento sobre el fondo del recurso de reconsideración interpuesto por ROSA ELENA VITE CHEVEZ y MARTIN VITE CHEVEZ, contra la RD. N° 134-2014-PRODUCE/DGCHD, respecto a la E/P AMAZONAS 6 (PT-29296-CM)</t>
  </si>
  <si>
    <t>302-2019-PRODUCE/DGPCHDI</t>
  </si>
  <si>
    <t>022976-2019</t>
  </si>
  <si>
    <t>Otorgar a ESMERALDA CORP S.A.C. autorización de incremento de capacidad de su planta de congelado de 103 t/día a 163.64 t/día, ubicada en Av. Autopista Panamericana Sur Km. 18.5, Mz. G, Lote 01, Zona Industrial la Concordia - San Juan de Miraflores - Lima</t>
  </si>
  <si>
    <t>303-2019-PRODUCE/DGPCHDI</t>
  </si>
  <si>
    <t>025858-2019</t>
  </si>
  <si>
    <t>SUSPENDER por única vez, a solicitud de PESQUERA HAYDUK S.A. la licencia de operación otorgada mediante RD. N° 270-95-PE, respecto a la planta de harina ACP de 78 t/h, ubicada en Caleta Cata Cata S/N , Ilo, Moquegua.</t>
  </si>
  <si>
    <t>304-2019-PRODUCE/DGPCHDI</t>
  </si>
  <si>
    <t>015620-2019</t>
  </si>
  <si>
    <t>Otorgar a PABLO ALVAREZ ECHE y ESPERANZA DEL PILAR AMAYA MORALES, permiso de pesca para operar la E/P MI JUANITA (TA-58751-PM), contruida en mérito a la autorización de incremento de flota otorgada con RD. N° 100-2019-PRODUCE/DGPCHDI, Asignar PMCE y LMCE. Cancelar el permiso de pesca de la E/P MI JUANITA (TA-21061-PM)</t>
  </si>
  <si>
    <t>305-2019-PRODUCE/DGPCHDI</t>
  </si>
  <si>
    <t>015842-2019</t>
  </si>
  <si>
    <t>INDUSTRIAS PESQUERAS FRIDA SOPHIA S.A.C</t>
  </si>
  <si>
    <t>CAMBIO DE TITULAR DE LICENCIA DE OPERACIÓN DE PLANTA DE PROCESAMIENTO
MODIFICAR DE OFICIO RAZÓN SOCIAL</t>
  </si>
  <si>
    <t>Modificar de oficio en el extremo referido únicamente a la razón social por cambio de tipo societario de INDUSTRIAS PESQUERAS FRIDA SOPHIA S.A. a INDUSTRIAS PESQUERAS FRIDA SOPHIA S.A.C. la licencia de operación de su planta de congelado de 25 t/día, ubicada en Talara-Piura</t>
  </si>
  <si>
    <t>306-2019-PRODUCE/DGPCHDI</t>
  </si>
  <si>
    <t>114106-2018</t>
  </si>
  <si>
    <t>Otorgar a ACTIVOS MINEROS S.A.C. autorización para efectuar investigación pesquera con extracción de muestras de especímenes hidrobiológicos, sin valor comercial y sin uso de embarcación pesquera</t>
  </si>
  <si>
    <t>307-2019-PRODUCE/DGPCHDI</t>
  </si>
  <si>
    <t>117891-2018</t>
  </si>
  <si>
    <t>Otorgar a HUDBAY PERU S.A.C. autorización para efectuar investigación pesquera con extracción de muestras de especímenes hidrobiológicos, sin valor comercial y sin uso de embarcación pesquera</t>
  </si>
  <si>
    <t>308-2019-PRODUCE/DGPCHDI</t>
  </si>
  <si>
    <t>120634-2018</t>
  </si>
  <si>
    <t>NEXA RESOURCES PERU S.A.C.</t>
  </si>
  <si>
    <t>Otorgar a NEXA RESOURCES PERU S.A.C. autorización para efectuar investigación pesquera con extracción de muestras de especímenes hidrobiológicos, sin valor comercial y sin uso de embarcación pesquera</t>
  </si>
  <si>
    <t>309-2019-PRODUCE/DGPCHDI</t>
  </si>
  <si>
    <t>026340-2019</t>
  </si>
  <si>
    <t>AGUSTIN PERICHE MARTINEZ, ELIZA RAMIREZ PANTA, MELVA PANTA FIESTAS DE PERICHE, NEPTALI PERICHE MARTINEZ, JULIA ESTHER ECA PANTA y ANTONIO PERICHE MARTINEZ</t>
  </si>
  <si>
    <t>Ampliar el plazo para la ejecución de la autorización de incremento de flota otorgada mediante RD. N° 518-2017-PRODUCE/DGPCHDI, para la construcción de una nueva E/P, vía sustitución de la E/P no siniestrada MARIBEL (TA-13898-PM)</t>
  </si>
  <si>
    <t>310-2019-PRODUCE/DGPCHDI</t>
  </si>
  <si>
    <t>064449-2018</t>
  </si>
  <si>
    <t>SERVICIOS AGRARIOS DE PUCALLPA S.A.C.</t>
  </si>
  <si>
    <t>Otorgar a SERVICIOS AGRARIOS DE PUCALLPA S.A.C. autorización para efectuar investigación pesquera con extracción de muestras de especímenes hidrobiológicos, sin valor comercial y sin uso de embarcación pesquera</t>
  </si>
  <si>
    <t>311-2019-PRODUCE/DGPCHDI</t>
  </si>
  <si>
    <t>122880-2018</t>
  </si>
  <si>
    <t>GOLD FIELDS LA CIMA S.A.C.</t>
  </si>
  <si>
    <t>Otorgar a GOLD FIELDS LA CIMA S.A.C. autorización para efectuar investigación pesquera con extracción de muestras de especímenes hidrobiológicos, sin valor comercial y sin uso de embarcación pesquera</t>
  </si>
  <si>
    <t>312-2019-PRODUCE/DGPCHDI</t>
  </si>
  <si>
    <t>028145-2019</t>
  </si>
  <si>
    <t>Dejar sin efecto el artículo 3 de la RD. N° 059-2018-PRODUCE/DGPCHDI, que dispuso determinado condicionamiento a la vigencia del permiso de pesca otorgado en el artículo 1 de dicha RD., para operar la E/P ANGEL I (IO-23189-CM)</t>
  </si>
  <si>
    <t>313-2019-PRODUCE/DGPCHDI</t>
  </si>
  <si>
    <t>029872-2019</t>
  </si>
  <si>
    <t>Disponer la actualización de datos de la embarcación SARITA COLONIA, únicamente en el extremo referido a la matrícula, de PL-3022-BM a PL-3022-CM.</t>
  </si>
  <si>
    <t>314-2019-PRODUCE/DGPCHDI</t>
  </si>
  <si>
    <t>007590-2019</t>
  </si>
  <si>
    <t xml:space="preserve">COMPAÑIA MINERA KOLPA S.A. </t>
  </si>
  <si>
    <t>Otorgar a COMPAÑIA MINERA KOLPA S.A. autorización para efectuar investigación pesquera con extracción de muestras de especímenes hidrobiológicos sin valor comercial y sin uso de embarcación pesquera</t>
  </si>
  <si>
    <t>315-2019-PRODUCE/DGPCHDI</t>
  </si>
  <si>
    <t>001145-2019</t>
  </si>
  <si>
    <t>EMPRESA DE GENERACIÓN ELÉCTRICA DEL SUR S.A.</t>
  </si>
  <si>
    <t>Otorgar a EMPRESA DE GENERACIÓN ELÉCTRICA DEL SUR S.A. autorización para efectuar investigación pesquera con extracción de muestras de especímenes hidrobiológicos sin valor comercial y sin uso de embarcación pesquera</t>
  </si>
  <si>
    <t>316-2019-PRODUCE/DGPCHDI</t>
  </si>
  <si>
    <t>132122-2018</t>
  </si>
  <si>
    <t>EMPRESA MINERA ARES S.A.C.</t>
  </si>
  <si>
    <t>Otorgar a EMPRESA MINERA ARES S.A.C. autorización para efectuar investigación pesquera con extracción de muestras de especímenes hidrobiológicos sin valor comercial y sin uso de embarcación pesquera</t>
  </si>
  <si>
    <t>317-2019-PRODUCE/DGPCHDI</t>
  </si>
  <si>
    <t>131355-2018</t>
  </si>
  <si>
    <t>SOCIEDAD MINERA EL BROCAL S.A.A.</t>
  </si>
  <si>
    <t>Otorgar a SOCIEDAD MINERA EL BROCAL S.A.A. autorización para efectuar investigación pesquera con extracción de muestras de especímenes hidrobiológicos sin valor comercial y sin uso de embarcación pesquera</t>
  </si>
  <si>
    <t>318-2019-PRODUCE/DGPCHDI</t>
  </si>
  <si>
    <t>024620-2019</t>
  </si>
  <si>
    <t>Otorgar a DARIO LLENQUE FIESTAS, autorización de incremento de flota para construir una nueva embarcación pesquera de 37.24 m3, para ser destinada a la extracción de anchoveta y sardina para consumo humano indirecto, vía sustitución de la E/P MARLENY MARITZA II (PL-19883-CM)</t>
  </si>
  <si>
    <t>319-2019-PRODUCE/DGPCHDI</t>
  </si>
  <si>
    <t>101340-2018</t>
  </si>
  <si>
    <t>PACIFIC STRATUS ENERGY DEL PERU S.A.</t>
  </si>
  <si>
    <t>Otorgar a PACIFIC STRATUS ENERGY DEL PERU S.A. autorización para efectuar investigación pesquera con extracción de muestras de especímenes hidrobiológicos sin valor comercial y sin uso de embarcación pesquera</t>
  </si>
  <si>
    <t>320-2019-PRODUCE/DGPCHDI</t>
  </si>
  <si>
    <t>112591-2018</t>
  </si>
  <si>
    <t>YURA S.A.</t>
  </si>
  <si>
    <t>Otorgar a YURA S.A. autorización para efectuar investigación pesquera con extracción de muestras de especímenes hidrobiológicos sin valor comercial y sin uso de embarcación pesquera</t>
  </si>
  <si>
    <t>321-2019-PRODUCE/DGPCHDI</t>
  </si>
  <si>
    <t>024491-2019</t>
  </si>
  <si>
    <t>Ampliar por 06 mese adicionales, a solicitud de CNPC PERU S.A. el cronograma de trabajo contenido en el plan de investigación, para efectuar investigación pesquera con extracción de muestras de especímenes hidrobiológicos, sin valor comercial y sin uso de embarcación pesquera.</t>
  </si>
  <si>
    <t>322-2019-PRODUCE/DGPCHDI</t>
  </si>
  <si>
    <t>R.D. N° 116-2019-PRODUCE/DGPCHDI</t>
  </si>
  <si>
    <t>JOSÉ SILVERIO SANDOVAL SANDOVAL y MARÍA ANTONIA CARLOS TANTARICO</t>
  </si>
  <si>
    <t>Dejar sin efecto el artículo 3 de la RD. N° 116-2019-PRODUCE/DGPCHDI que condicionó la vigencia del permiso de pesca otorgado en el artículo 2 de dicha RD. para operar la embarcación pesquera JOSE ENRIQUE (PL-20775-CM)</t>
  </si>
  <si>
    <t>323-2019-PRODUCE/DGPCHDI</t>
  </si>
  <si>
    <t>025648-2019</t>
  </si>
  <si>
    <t>JOSE EUSEBIO FIESTAS FIESTAS y MANUELA SANTAMARIA DE FIESTAS</t>
  </si>
  <si>
    <t>Otorgar a JOSE EUSEBIO FIESTAS FIESTAS y MANUELA SANTAMARIA DE FIESTAS autorización de incremento de flota para construir una nueva E/P de 68.19 m3, vía sustitución de la embarcación pesquera no siniestrada NIÑO DEL MILAGRO (PL-5499-CM)</t>
  </si>
  <si>
    <t>324-2019-PRODUCE/DGPCHDI</t>
  </si>
  <si>
    <t>027318-2019</t>
  </si>
  <si>
    <t>FELIPE BERNAL LLONTOP, LORENZO NICOLAS BERNAL LLONTOP, MARIA LUCIA PALMA DE BERNAL, HECTOR BERNAL LLONTOP y MARIA ANTONIA LEYTON CHANAME</t>
  </si>
  <si>
    <t>Ampliar el plazo para la ejecución de la autorización de incremento de flota otorgada mediante RD. N° 606-2017-PRODUCE/DGPCHDI a favor de los señores FELIPE BERNAL LLONTOP y otros, para la construcción de una nueva embarcción vía sustitución de la embarcación no siniestrada MI FE EN CRISTO N° 3 (PL-20298-CM)</t>
  </si>
  <si>
    <t>325-2019-PRODUCE/DGPCHDI</t>
  </si>
  <si>
    <t>017035-2019</t>
  </si>
  <si>
    <t>Aprobar a favor de EXCEQUIEL PANTA ECA y otros, el cambio de titular del permiso de pesca para operar la embarcación pesquera EXITO OCEANO I (CO-17925-CM)</t>
  </si>
  <si>
    <t>326-2019-PRODUCE/DGPCHDI</t>
  </si>
  <si>
    <t>014298-2018</t>
  </si>
  <si>
    <t>RECURSO DE RECONSIDERACIÓN:
FUNDADO</t>
  </si>
  <si>
    <t>Declarar fundado el recurso de reconsideración formulado por la empresa OP7 PESCA S.A.C. mediante escrito de registro N° 00014298-2018, contra la RD. N° 050-2018-PRODUCE/DGPCHDI.</t>
  </si>
  <si>
    <t>327-2019-PRODUCE/DGPCHDI</t>
  </si>
  <si>
    <t>014301-2018</t>
  </si>
  <si>
    <t>Declarar Infundado el recurso de reconsideración formulado por la empresa OP7 PESCA S.A.C., contra la Resolución Directoral Nº 075-2018-PRODUCE/DGPCHDI.</t>
  </si>
  <si>
    <t>328-2019-PRODUCE/DGPCHDI</t>
  </si>
  <si>
    <t>014297-2018</t>
  </si>
  <si>
    <t>Declarar Infundado el recurso de reconsideración formulado por la empresa OP7 PESCA S.A.C., contra la Resolución Directoral Nº 105-2018-PRODUCE/DGPCHDI.</t>
  </si>
  <si>
    <t>329-2019-PRODUCE/DGPCHDI</t>
  </si>
  <si>
    <t>003551-2019</t>
  </si>
  <si>
    <t>RAÚL WILFREDO FIESTAS QUEREVALÚ</t>
  </si>
  <si>
    <t>Declarar improcedente la solicitud de autorización de incremento de flota para la construcción de una nueva embarcación, vía sustitución de la embarcación pesquera no siniestrada JOSE OTILIO V (PT-11711-CM) y 46.97 m3.</t>
  </si>
  <si>
    <t>330-2019-PRODUCE/DGPCHDI</t>
  </si>
  <si>
    <t>021099-2019</t>
  </si>
  <si>
    <t>FELIPE RUMICHE PANTA, CONCEPCION PANTA DE RUMICHE, FRANCISCO RUMICHE PANTA, MAXIMA PANTA DE RUMICHE, GERARDO PANTA AMAYA, MARIA JOSEFA RUMICHE VALENCIA, MARIA CRISTINA RUMICHE PANTA y RAFAEL PANTA AMAYA</t>
  </si>
  <si>
    <t>PERMISO DE PESCA DE MENOR ESCALA
ACEPTAR RENUNCIA DE PERMISO DE PESCA A EX EMBARCACION</t>
  </si>
  <si>
    <t>Aceptar la renuncia formulada por los señores FELIPE RUMICHE PANTA y otros, a solicitar permiso de pesca vinculado a la ex embarcación VIRGEN DEL CARMEN II con matrícula PT-3461-CM.</t>
  </si>
  <si>
    <t>331-2019-PRODUCE/DGPCHDI</t>
  </si>
  <si>
    <t>133883-2018</t>
  </si>
  <si>
    <t>Aceptar el desistimiento del procedimiento correspondiente a la solicitud de cambio de titular del permiso de pesca para operar la embarcación pesquera HUACHO 10 de matrícula CE-28645-PM, presentado por CFG INVESTMENT S.A.C.</t>
  </si>
  <si>
    <t>332-2019-PRODUCE/DGPCHDI</t>
  </si>
  <si>
    <t>024342-2019</t>
  </si>
  <si>
    <t>Declarar improcedente la solicitud presentada por la empresa GER EXPORT S.A. de cambio de titular de la licencia para la operación de la planta de procesamiento pesquero para la producción de harina de pescado de alto contenido proteínico.</t>
  </si>
  <si>
    <t>333-2019-PRODUCE/DGPCHDI</t>
  </si>
  <si>
    <t>026794-2019</t>
  </si>
  <si>
    <t>Dejar sin efecto el artículo 5 de la RD. N° 051-2019-PRODUCE/DGPCHDI, que dispuso determinado condicionamiento a la vigencia del permiso de pesca otorgado en el artículo 1 de dicha RD. para operar la E/P ANDINA IV (CE-60315-CM)</t>
  </si>
  <si>
    <t>334-2019-PRODUCE/DGPCHDI</t>
  </si>
  <si>
    <t>031575-2019</t>
  </si>
  <si>
    <t>RUNAPESCA S.A.C.</t>
  </si>
  <si>
    <t>Suspender por única vez, a solicitud de la empresa RUNAPESCA S.A.C., la licencia de operación otorgada mediante RD. N° 330-2005-PRODUCE/DNEPP, respecto de la planta de procesamiento pesquero para la producción de congelado, con una capacidad instalada de 15 t/día.</t>
  </si>
  <si>
    <t>335-2019-PRODUCE/DGPCHDI</t>
  </si>
  <si>
    <t>026260-2019</t>
  </si>
  <si>
    <t>OCEANO SEAFOOD S.A.</t>
  </si>
  <si>
    <t>Aprobar a favor de la empresa OCEANO SEAFOOD S.A., el cambio de titular de las plantas de procesamiento pesquero para la producción de congelado y harina residual accesoria y complementaria a su actividad principal y ser de uso exclusivo para el procesamiento de los residuos y descartes de productos hidrobiológicos generados por su planta de congelado.</t>
  </si>
  <si>
    <t>336-2019-PRODUCE/DGPCHDI</t>
  </si>
  <si>
    <t>026264-2019</t>
  </si>
  <si>
    <t>Aprobar a favor de la empresa OCEANO SEAFOOD S.A., para efectos de la licencia de operación de la planta de procesamiento pesquero para la producción de congelado, con una capacidad de 37 t/día, otorgada a la empresa EXPORTADORA CETUS S.A.C..</t>
  </si>
  <si>
    <t>337-2019-PRODUCE/DGPCHDI</t>
  </si>
  <si>
    <t>018127-2019</t>
  </si>
  <si>
    <t>Otorgar a INVERSIONES PESQUERAS JUAN CARLOS E.I.R.L., permiso de pesca para operar la embarcación pesquera MILAGRO DE CHALPON (PT-59633-PM), Asignar PMCE y LMCE a la mencionada embarcación pesquera. Cancelar el permiso de pesca de la embarcación pesquera MILAGRO DE CHALPON (PT-17962-CM)</t>
  </si>
  <si>
    <t>338-2019-PRODUCE/DGPCHDI</t>
  </si>
  <si>
    <t>COOPERATIVA PESQUERA SAN JOSE LIMITADA:
PERMISO DE PESCA</t>
  </si>
  <si>
    <t>Otorgar permiso de pesca a MARIA PUESCAS LLENQUE, en calidad de socia de la COOPERATIVA PESQUERA SAN JOSE LIMITADA, para operar la embarcación pesquera PAOLA MATEA (PL-29150-BM), para la extracción de pota, perico, bonito, tiburón, toyo y raya.</t>
  </si>
  <si>
    <t>339-2019-PRODUCE/DGPCHDI</t>
  </si>
  <si>
    <t>NICOLAS WALTER BANCES MORALES</t>
  </si>
  <si>
    <t>Otorgar permiso de pesca a NICOLAS WALTER BANCES MORALES, en calidad de socia de la COOPERATIVA PESQUERA SAN JOSE LIMITADA, para operar la embarcación pesquera DON MARCELINO (CO-43653-CM), para la extracción de pota, perico, bonito, tiburón, toyo y raya.</t>
  </si>
  <si>
    <t>340-2019-PRODUCE/DGPCHDI</t>
  </si>
  <si>
    <t>CELSO QUEREBALU GONZALES</t>
  </si>
  <si>
    <t>Otorgar permiso de pesca a CELSO QUEREBALU GONZALES, en calidad de socia de la COOPERATIVA PESQUERA SAN JOSE LIMITADA, para operar la embarcación pesquera CRISTO EL VENCEDOR (PL-36713-BM), para la extracción de pota, perico, bonito, tiburón, toyo y raya.</t>
  </si>
  <si>
    <t>341-2019-PRODUCE/DGPCHDI</t>
  </si>
  <si>
    <t>FRANCISCO DESALES ACOSTA LLONTOP</t>
  </si>
  <si>
    <t>Otorgar permiso de pesca a FRANCISCO DESALES ACOSTA LLONTOP, en calidad de socia de la COOPERATIVA PESQUERA SAN JOSE LIMITADA, para operar la embarcación pesquera AGUSTINA Y LORENZO (PL-43999-CM), para la extracción de pota, perico, bonito, tiburón, toyo y raya.</t>
  </si>
  <si>
    <t>342-2019-PRODUCE/DGPCHDI</t>
  </si>
  <si>
    <t>FRANCISCO JOVANY FIESTAS TEQUE</t>
  </si>
  <si>
    <t>Otorgar permiso de pesca a FRANCISCO JOVANY FIESTAS TEQUE, en calidad de socia de la COOPERATIVA PESQUERA SAN JOSE LIMITADA, para operar la embarcación pesquera MI SILVERIA (PL-51884-CM), para la extracción de pota, perico, bonito, tiburón, toyo y raya.</t>
  </si>
  <si>
    <t>343-2019-PRODUCE/DGPCHDI</t>
  </si>
  <si>
    <t>344-2019-PRODUCE/DGPCHDI</t>
  </si>
  <si>
    <t>SERGIO MICHEL FIESTAS MARTINEZ</t>
  </si>
  <si>
    <t>Otorgar permiso de pesca a SERGIO MICHEL FIESTAS MARTINEZ, como armador socio de la COOPERATIVA PESQUERA SAN JOSE LIMITADA, para operar la E/P CHAVELITA (PL-45519-CM)</t>
  </si>
  <si>
    <t>345-2019-PRODUCE/DGPCHDI</t>
  </si>
  <si>
    <t>CARLOS FIESTAS FIESTAS</t>
  </si>
  <si>
    <t>Otorgar permiso de pesca a CARLOS FIESTAS FIESTAS, como armador socio de la COOPERATIVA PESQUERA SAN JOSE LIMITADA, para operar la E/P MILAGRO DE JESUS (PL-44043-CM)</t>
  </si>
  <si>
    <t>346-2019-PRODUCE/DGPCHDI</t>
  </si>
  <si>
    <t>ANGELICA MARIA JACINTO SANTAMARIA</t>
  </si>
  <si>
    <t>Otorgar permiso de pesca a ANGELICA MARIA JACINTO SANTAMARIA, como armador socio de la COOPERATIVA PESQUERA SAN JOSE LIMITADA, para operar la E/P JOSE LUIS (PL-52354-CM)</t>
  </si>
  <si>
    <t>347-2019-PRODUCE/DGPCHDI</t>
  </si>
  <si>
    <t>HENRY ALFREDO JACINTO CHAYAN</t>
  </si>
  <si>
    <t>Otorgar permiso de pesca a HENRY ALFREDO JACINTO CHAYAN, como armador socio de la COOPERATIVA PESQUERA SAN JOSE LIMITADA, para operar la E/P MARIA TERESA (PT-51139-CM)</t>
  </si>
  <si>
    <t>348-2019-PRODUCE/DGPCHDI</t>
  </si>
  <si>
    <t>PEDRO MARTIN FLORES LORO</t>
  </si>
  <si>
    <t>Otorgar permiso de pesca a PEDRO MARTIN FLORES LORO, como armador socio de la COOPERATIVA PESQUERA SAN JOSE LIMITADA, para operar la E/P MARICIELO (TA-40175-BM)</t>
  </si>
  <si>
    <t>349-2019-PRODUCE/DGPCHDI</t>
  </si>
  <si>
    <t>MARIO RIGOBERTO LLENQUE FLORES</t>
  </si>
  <si>
    <t>Otorgar permiso de pesca a MARIO RIGOBERTO LLENQUE FLORES, como armador socio de la COOPERATIVA PESQUERA SAN JOSE LIMITADA, para operar la E/P PATTY 2 (PL-43731-BM)</t>
  </si>
  <si>
    <t>350-2019-PRODUCE/DGPCHDI</t>
  </si>
  <si>
    <t>Otorgar permiso de pesca a MARIO RIGOBERTO LLENQUE FLORES, como armador socio de la COOPERATIVA PESQUERA SAN JOSE LIMITADA, para operar la E/P JESUS ES MI PASTOR (PL-44047-CM)</t>
  </si>
  <si>
    <t>351-2019-PRODUCE/DGPCHDI</t>
  </si>
  <si>
    <t>025802-2019</t>
  </si>
  <si>
    <t>IMPROCEDENTE AUTORIZACIÓN DE INSTALACIÓN DE PLANTA DE PROCESAMIENTO</t>
  </si>
  <si>
    <t>Declarar IMPROCEDENTE la solicitud de autorizacion de instalación de planta de curado (2000 t/mes) y harina residual (3.68 t/h), a ubicarse en Calle Las Esmeraldas Mz. I, Lote 1, km 5 de la Carretera Paita-Sullana, presentada por YDRO PAITA EXPORT E.I.R.L.</t>
  </si>
  <si>
    <t>352-2019-PRODUCE/DGPCHDI</t>
  </si>
  <si>
    <t>022955-2019</t>
  </si>
  <si>
    <t>JHONNY PAUL PERICHE ACHA, MIRTHA MARISOL CANGO NEIRA, RAIBILL ANDERSSON PERICHE CAMPOVERDE, ZAIRA VERONICA PERICHE CAMPOVERDE y AMYRA NAJYA PERICHE CAMPOVERDE</t>
  </si>
  <si>
    <t>Aprobar a favor de JHONNY PAUL PERICHE ACHA y otros el cambio de titular del permiso de pesca correspondiente a la E/P ISRAEL (SY-04683-CM)</t>
  </si>
  <si>
    <t>353-2019-PRODUCE/DGPCHDI</t>
  </si>
  <si>
    <t>026360-2019</t>
  </si>
  <si>
    <t>COMPAÑIA INMOBILIARIA SAN LUIS S.A.</t>
  </si>
  <si>
    <t>Otorgar a COMPAÑIA INMOBILIARIA SAN LUIS S.A. autorización para la instalación de plantas de procesamiento pesquero para la producción de congelado (39.6 t/día), curado (69.6 t/mes) y harina residual accesoria (2 t/h), ubicada en Av. San Martin s/n, Zona Industrial, Sector Carquín Bajo - Carquín-Huaura-Lima</t>
  </si>
  <si>
    <t>354-2019-PRODUCE/DGPCHDI</t>
  </si>
  <si>
    <t>Otorgar permiso de pesca a MARIO RIGOBERTO LLENQUE FLORES, en calidad de armador socio de la COOPERATIVA PESQUERA SAN JOSE LIMITADA, para operar la embarcación pesquera BENDICIÓN (PT-41345-CM)</t>
  </si>
  <si>
    <t>355-2019-PRODUCE/DGPCHDI</t>
  </si>
  <si>
    <t>017445-2019</t>
  </si>
  <si>
    <t>DESISTIMIENTO SUSPENSIÓN DE LICENCIA DE OPERACIÓN</t>
  </si>
  <si>
    <t>Aceptar el desistimiento del procedimiento correspondiente a la solicitud de suspensión de la licencia de operación de las plantas de enlatado, curado y congelado, ubicadas en Mz. K, Lote 25-B, Tacna.</t>
  </si>
  <si>
    <t>356-2019-PRODUCE/DGPCHDI</t>
  </si>
  <si>
    <t>029221-2019</t>
  </si>
  <si>
    <t>Otorgar a LOS HALCONES S.A. autorización de incremento de flota para construir una nueva embarcación pesquera de 272.00 m3 de capacidad de bodega, para ser destinada a la extracción de anchoveta y sardina para consumo humano indirecto, vía sustitución de la E/P CHIBMOTE 9 (CO-0613-PM)</t>
  </si>
  <si>
    <t>357-2019-PRODUCE/DGPCHDI</t>
  </si>
  <si>
    <t>132594-2018</t>
  </si>
  <si>
    <t>Otorgar a ANGLO AMERICAN QUELLAVECO S.A. autorización para efectuar investigación pesquera con extracción de muestras de especímenes hidrobiológicos, sin valor comercial y sin uso de embarcación pesquera</t>
  </si>
  <si>
    <t>358-2019-PRODUCE/DGPCHDI</t>
  </si>
  <si>
    <t>075458-2018</t>
  </si>
  <si>
    <t>359-2019-PRODUCE/DGPCHDI</t>
  </si>
  <si>
    <t>093174-2018</t>
  </si>
  <si>
    <t>Otorgar a PRO DELPHINUS autorización para efectuar investigación pesquera con extracción de muestras de especímenes hidrobiológicos, sin valor comercial y sin uso de embarcación pesquera</t>
  </si>
  <si>
    <t>360-2019-PRODUCE/DGPCHDI</t>
  </si>
  <si>
    <t>R.D. N° 540-2018-PRODUCE/DGPCHDI</t>
  </si>
  <si>
    <t>MILTON ERICK ALVAREZ SANCHEZ</t>
  </si>
  <si>
    <t>COOPERATIVA PESQUERA JEHOVA REY DE REYES LA ISLILLA - PAITA:
PERMISO DE PESCA</t>
  </si>
  <si>
    <t>Otorgar permiso de pesca a MILTON ERICK ALVAREZ SANCHEZ, en calidad de armador socio de la COOPERATIVA PESQUERA JEHOVA REY DE REYES LA ISLILLA PAITA, para operar la embarcación pesquera TALITA JUNTO A DIOS (PT-05892-CM)</t>
  </si>
  <si>
    <t>361-2019-PRODUCE/DGPCHDI</t>
  </si>
  <si>
    <t>027691-2019</t>
  </si>
  <si>
    <t>Otorgar a PERUPEZ S.A.C. autorización para el incremento de capacidad de la planta de congelado de 54 t/día a 97.2 t/día, en su establecimiento ubicado en el km 18.8 de la Carretera Sechura Parachique, Mz. F , Lote 2, Margen derecha, Zona industrial de Parachique, Sechura-Piura</t>
  </si>
  <si>
    <t>362-2019-PRODUCE/DGPCHDI</t>
  </si>
  <si>
    <t>018567-2019</t>
  </si>
  <si>
    <t>NEXA RESOURCES PERU S.A.A.</t>
  </si>
  <si>
    <t>Aceptar el desisitimiento del procedimiento correspondiente a la solicitud de autorización para efectuar investigación pesquera con extracción de muestras de especímenes hidrobiológicos sin valor comercial y sin uso de embarcación pesquera, presentado por NEXA RESOURCES PERU S.A.A.</t>
  </si>
  <si>
    <t>363-2019-PRODUCE/DGPCHDI</t>
  </si>
  <si>
    <t>018563-2019</t>
  </si>
  <si>
    <t>Aceptar el desisitimiento del procedimiento correspondiente a la solicitud de autorización para efectuar investigación pesquera con extracción de muestras de especímenes hidrobiológicos sin valor comercial y sin uso de embarcación pesquera, presentado por NEXA RESOURCES S.A.A.</t>
  </si>
  <si>
    <t>364-2019-PRODUCE/DGPCHDI</t>
  </si>
  <si>
    <t>R.M. 162-2019-PRODUCE</t>
  </si>
  <si>
    <t>ASIGNAR LISTADO DE LMCE PRIMERA TEMPORADA PESCA ZONA NORTE CENTRO 2019</t>
  </si>
  <si>
    <t>Listado de asignación de LMCE para la Primera temporada de Pesca Zona Norte Centro 2019.</t>
  </si>
  <si>
    <t>365-2019-PRODUCE/DGPCHDI</t>
  </si>
  <si>
    <t>130348-2018</t>
  </si>
  <si>
    <t>APURIMAC COPPER S.A.</t>
  </si>
  <si>
    <t>Otorgar a APURIMAC COPPER S.A. autorización para efectuar investigación pesquera con extracción de muestras de especímenes hidrobiológicos, sin valor comercial y sin uso de embarcación pesquera</t>
  </si>
  <si>
    <t>366-2019-PRODUCE/DGPCHDI</t>
  </si>
  <si>
    <t>018561-2019</t>
  </si>
  <si>
    <t>NEXA RESOURCES S.A.A.</t>
  </si>
  <si>
    <t>Aceptar el desistimiento del procedimiento correspondiente a la solicitud de autorización para efectuar investigación pesquera con extracción de muestras de especímenes hidrobiológicos, sin valor comercial y sin uso de embarcación pesquera, presentado por NEXA RESOURCES S.A.A.</t>
  </si>
  <si>
    <t>367-2019-PRODUCE/DGPCHDI</t>
  </si>
  <si>
    <t>030988-2019</t>
  </si>
  <si>
    <t>Ampliar por meses adicionales, a solicitud de PLUSPETROL PERU CORPORATION S.A. el cronograma de trabajo contenido en el proyecto de investigación denominado "Plan de investigación para efectuar el monitoreo ambiental marino costero asociado a las operaciones de la planta de fraccionamiento de líquidos de gas natural (PLGN)"</t>
  </si>
  <si>
    <t>368-2019-PRODUCE/DGPCHDI</t>
  </si>
  <si>
    <t>120352-2018</t>
  </si>
  <si>
    <t>BALSAVI MARISBEL CONDOR LUJAN</t>
  </si>
  <si>
    <t>Otorgar a BALSAVI MARISBEL CONDOR LUJAN autorización para fectuar investigación pesquera con extracción de muestras de especímenes hidrobiológicos, sin valor comercial y sin uso de embarcación pesquera</t>
  </si>
  <si>
    <t>369-2019-PRODUCE/DGPCHDI</t>
  </si>
  <si>
    <t>026203-2019</t>
  </si>
  <si>
    <t>Ampliar el plazo para la ejecución de la autorización de incremento de flota otorgada mediante RD. N° 429-2017-PRODUCE/DGPCHDI a favor de PESQUERA ZOILA ROSA S.A.C. para construir una nueva E/P vía sustitución de la E/P ZOILA ROSA (CE-19852-CM)</t>
  </si>
  <si>
    <t>370-2019-PRODUCE/DGPCHDI</t>
  </si>
  <si>
    <t>009607-2019</t>
  </si>
  <si>
    <t>GRUPO PESQUERO S.A.C.</t>
  </si>
  <si>
    <t>Otorgar a favor de GRUPO PESQUERO S.A.C., autorización de incremento de flota para adquirir una nueva embarcación pesquera de 160.94 m3 de capacidad de bodega, vía sustitución de la E/P SAN JUAN (CO-2771-CM)</t>
  </si>
  <si>
    <t>371-2019-PRODUCE/DGPCHDI</t>
  </si>
  <si>
    <t>RECURSO DE RECONSIDERACIÓN: DESISTIMIENTO</t>
  </si>
  <si>
    <t>Aceptar el desistimiento presentado por JUNIOR EMMANUELLE CUSTODIO ZAVALETA, al recurso de reconsideración interpuesto contra la RD. N° 127-2013-PRODUCE/DGCHD correspondiente a la solicitud de permiso para operar la E/P BENDICION DE JEHOVA (PT-35622-BM)</t>
  </si>
  <si>
    <t>372-2019-PRODUCE/DGPCHDI</t>
  </si>
  <si>
    <t>026661-2019</t>
  </si>
  <si>
    <t>Aprobar a favor de AMERICA GLOBAL S.A.C. el cambio de titular del permiso de pesca para operar la E/P DON ENRIQUE (HO-22622-BM) para extraer anchoveta con destino al consumo humano directo</t>
  </si>
  <si>
    <t>373-2019-PRODUCE/DGPCHDI</t>
  </si>
  <si>
    <t>020192-2019</t>
  </si>
  <si>
    <t>Ampliar por 12 meses adicionales, a solicitud de COMPAÑIA DE MINAS BUENAVENTURA S.A.A. el plaza de la autorización para efectuar investigación pesquera con extracción de muestras de especímenes hidrobiológicos sin valor comercial y sin uso de embarcación pesquera</t>
  </si>
  <si>
    <t>374-2019-PRODUCE/DGPCHDI</t>
  </si>
  <si>
    <t>071921-2016</t>
  </si>
  <si>
    <t>SANTOS ANCELMO ECA SANCHEZ, GLORIA PILAR PERICHE DE ECA, ANTONIO ECA SANCHEZ, LUZ MARÍA JACINTO PANTA, JOSÉ ELÍAS ECA SÁNCHEZ y MERCEDES MARISOL ALBERCA PINTADO</t>
  </si>
  <si>
    <t>VIGENCIA DE CAMBIO DE TITULAR NO SE ENCUENTRA SUJETA A CONDICIONAMIENTO ALGUNO</t>
  </si>
  <si>
    <t>Establecer que la vigencia del cambio de titular de permiso de pesca para operar la embarcación pesquera DON ANGEL de matrícula CO-20238-PM, aprobada con RD. N° 222-2016-PRODUCE/DGCHI, no se encuentra sujeta a condicionamiento alguno</t>
  </si>
  <si>
    <t>375-2019-PRODUCE/DGPCHDI</t>
  </si>
  <si>
    <t>008907-2019</t>
  </si>
  <si>
    <t>ENGINEERS G@S COMPANY S.A.C.</t>
  </si>
  <si>
    <t>Otorgar a ENGINEERS G@S COMPANY S.A.C. autorización para efectuar investigación pesquera con extracción de muestras de especímenes hidrobiológicos sin valor comercial y sin uso de embarcación pesquera</t>
  </si>
  <si>
    <t>376-2019-PRODUCE/DGPCHDI</t>
  </si>
  <si>
    <t>033185-2019</t>
  </si>
  <si>
    <t>Otorgar a ALTAMAR FOODS PERU S.R.L. autorización para el incremento de capacidad de la planta de congelado de 100 t/día a 279.86 t/día, ubicada en Av. Industrial Mz. R, Lote 05, Zona Industrial II, Paita-Piura.</t>
  </si>
  <si>
    <t>377-2019-PRODUCE/DGPCHDI</t>
  </si>
  <si>
    <t>012907-2019</t>
  </si>
  <si>
    <t>MODIFICAR LICENCIA DE OPERACIÓN POR INNOVACIÓN TECNOLÓGICA</t>
  </si>
  <si>
    <t>Modificar por innovación tecnológica la licencia de operación otorgada CFG INVESTMENT S.A.C. mediante RD. N° 322-2008-PRODUCE/DGEPP, para la producción de harina ACP,con capacidad de 103 t/h, ubicada en Lote Acumulado A-D, Pasaje Común N° 180, Zona Industrial 27 de Octubre, Chimbote-Santa Ancash</t>
  </si>
  <si>
    <t>378-2019-PRODUCE/DGPCHDI</t>
  </si>
  <si>
    <t>028449-2019</t>
  </si>
  <si>
    <t>EMPRESA PESQUERA ATLANTIDA S.R.L.</t>
  </si>
  <si>
    <t>DESISTIMIENTO CAMBIO DE TITULAR PERMISO DE PESCA</t>
  </si>
  <si>
    <t>Aceptar el desistimiento del procedimiento correspondiente a la solicitud de cambio de titular del permiso de pesca para operar la E/P MAGNOLIA BELEN (CO-10302-PM), presentada por EMPRESA PESQUERA ATLANTIDA S.R.L.</t>
  </si>
  <si>
    <t>379-2019-PRODUCE/DGPCHDI</t>
  </si>
  <si>
    <t>032143-2019</t>
  </si>
  <si>
    <t>ANGEL REYNALDO RODRIGUEZ CHAVEZ</t>
  </si>
  <si>
    <t>Otorgar a favor de ANGEL REYNALDO RODRIGUEZ CHAVEZ, autorización de incremento de flota para la construcción de una embarcación pesquera de menor escala de 31.83 m3, vía sustitución de la E/P ANGEL I (IO-23189-CM)</t>
  </si>
  <si>
    <t>380-2019-PRODUCE/DGPCHDI</t>
  </si>
  <si>
    <t>111422-2018</t>
  </si>
  <si>
    <t>Declarar IMPROCEDENTE la solicitud de cambio de titular del permiso de pesca para operar la E/P MILAGRO DE CHALPON V (CO-17961-CM), solicitada por PATRICIO VITE ZETA</t>
  </si>
  <si>
    <t>381-2019-PRODUCE/DGPCHDI</t>
  </si>
  <si>
    <t>040300-2019</t>
  </si>
  <si>
    <t>CORPORACIÓN NUNTON S.A.C.</t>
  </si>
  <si>
    <t>Modificar la matrícula de la embarcación pesquera MI FELICITA 3 de CO-23142-CM a CO-23142-PM</t>
  </si>
  <si>
    <t>382-2019-PRODUCE/DGPCHDI</t>
  </si>
  <si>
    <t>029025-2019</t>
  </si>
  <si>
    <t>SANTO PANTA ÁLVAREZ, MARÍA VERÓNICA PERICHE PANTA, AGUSTÍN PANTA ÁLVAREZ y JULISSA MARIVI SAMILLAN OLAYA</t>
  </si>
  <si>
    <t>Declarar IMPROCEDENTE la solicitud de cambio de titular del permiso de pesca para operar la E/P CORAZÓN DE MARÍA (PT-4431-CM), presentada por SANTOS PANTA ALVAREZ y otros</t>
  </si>
  <si>
    <t>383-2019-PRODUCE/DGPCHDI</t>
  </si>
  <si>
    <t>029022-2019</t>
  </si>
  <si>
    <t>Declarar IMPROCEDENTE la solicitud de cambio de titular del permiso de pesca para operar la E/P MI JUAN NOE (PT-22483-CM), presentada por SANTOS PANTA ALVAREZ y otros</t>
  </si>
  <si>
    <t>384-2019-PRODUCE/DGPCHDI</t>
  </si>
  <si>
    <t>041911-2019</t>
  </si>
  <si>
    <t>Modificar la matrícula de la embarcación pesquera PONTEVEDRA de PL-20741-CM a PL-20741-PM</t>
  </si>
  <si>
    <t>385-2019-PRODUCE/DGPCHDI</t>
  </si>
  <si>
    <t>024234-2019</t>
  </si>
  <si>
    <t>SIMON VITE PURIZACA</t>
  </si>
  <si>
    <t>SUSPENDER ADECUACIÓN DE PERMISO DE PESCA DE MENOR ESCALA</t>
  </si>
  <si>
    <t>SUSPENDER temporalmente el procedimiento de adecuación de permiso de pesca de menor escala para operar la E/P GUIAME SEÑOR (PT-6023-BM), solicitado por SIMON VITE PURIZACA</t>
  </si>
  <si>
    <t>386-2019-PRODUCE/DGPCHDI</t>
  </si>
  <si>
    <t>R.D. N° 170-2019-PRODUCE/DGPCHDI</t>
  </si>
  <si>
    <t>Dejar sin efecto el artículo 3 de la RD. N° 170-2019-PRODUCE/DGPCHDI, que condicionó la vigencia del permiso de pesca otorgado en el artículo 2 de dicha RD., para operar la E/P LITO I (CO-21071-CM)</t>
  </si>
  <si>
    <t>387-2019-PRODUCE/DGPCHDI</t>
  </si>
  <si>
    <t>019958-2019</t>
  </si>
  <si>
    <t>Declarar IMPROCEDENTE la solicitud de cambio de titular del permiso de pesca para operar la E/P DON ALBERTO (PT-21084-PM), presentada por LILIANA VERA VERA</t>
  </si>
  <si>
    <t>388-2019-PRODUCE/DGPCHDI</t>
  </si>
  <si>
    <t>029898-2019</t>
  </si>
  <si>
    <t>Modificar el artículo 3 de la RD. N° 1268-2018-PRODUCE/DGPCHDI, referido a la dirección del establecimiento donde serán estabuladas las especies hidrobiológicas autorizadas a importar, consignándose como nueva dirección el predio ubicado en Av. Arenales 1137, Cercado de Lima</t>
  </si>
  <si>
    <t>389-2019-PRODUCE/DGPCHDI</t>
  </si>
  <si>
    <t>120350-2018</t>
  </si>
  <si>
    <t>BASLAVI MARISBEL CONDOR LUJAN</t>
  </si>
  <si>
    <t>Otorgar a BASLAVI MARISBEL CONDOR LUJAN, autorización para efectuar investigación pesquera con extracción de muestras de especímenes hidrobiológicos, sin valor comercial y sin uso de embarcación pesquera</t>
  </si>
  <si>
    <t>390-2019-PRODUCE/DGPCHDI</t>
  </si>
  <si>
    <t>018578-2019</t>
  </si>
  <si>
    <t>DESISTIMIENTO DE AUTORIZACIÓN PARA EFECTUAR INVESTIGACIÓN PESQUERA</t>
  </si>
  <si>
    <t>Aceptar el desistimiento del procedimiento correspondiente a la solicitud de autorización para efectuar investigación pesquera con extracción de muestras de especímenes, sin valor comercial y sin uso de embarcación, presentado por NEXA RESOURCES S.A.A.</t>
  </si>
  <si>
    <t>391-2019-PRODUCE/DGPCHDI</t>
  </si>
  <si>
    <t>014251-2019</t>
  </si>
  <si>
    <t>HIDROELECTRICA RIO HUAMUCO S.A.C.</t>
  </si>
  <si>
    <t>Otorgar a HIDROELECTRICA RIO HUAMUCO S.A.C., autorización para efectuar investigación pesquera con extracción de muestras de especímenes hidrobiológicos, sin valor comercial y sin uso de embarcación pesquera</t>
  </si>
  <si>
    <t>392-2019-PRODUCE/DGPCHDI</t>
  </si>
  <si>
    <t>117080-2018</t>
  </si>
  <si>
    <t>MANCORALAND S.A.C.</t>
  </si>
  <si>
    <t>Aceptar el desistimiento del procedimiento correspondiente a la solicitud de autorización para efectuar investigación pesquera con extracción de muestras de especímenes, sin valor comercial y sin uso de embarcación, presentado por MANCORALAND S.A.C.</t>
  </si>
  <si>
    <t>393-2019-PRODUCE/DGPCHDI</t>
  </si>
  <si>
    <t>003776-2019</t>
  </si>
  <si>
    <t>INVERSIONES SAN FRANCISCO S.A.C.</t>
  </si>
  <si>
    <t>Otorgar a INVERSIONES SAN FRANCISCO S.A.C.., autorización para efectuar investigación pesquera con extracción de muestras de especímenes hidrobiológicos, sin valor comercial y con uso de la embarcación de bandera nacional MI PEQUEÑO SEMBRADOR I (CO-18310-MM)</t>
  </si>
  <si>
    <t>394-2019-PRODUCE/DGPCHDI</t>
  </si>
  <si>
    <t>023867-2019</t>
  </si>
  <si>
    <t>Se declara INFUNDADO el recurso de reconsideración interpuesto por RIBERAS DEL MAR S.A.C., mediante RD. N° 161-2019-PRODUCE/DGPCHDI</t>
  </si>
  <si>
    <t>395-2019-PRODUCE/DGPCHDI</t>
  </si>
  <si>
    <t>043366-2019</t>
  </si>
  <si>
    <t>FLETATUN S.A.</t>
  </si>
  <si>
    <t>Otorgar a FLETATUN S.A. permiso de pesca para operar la embarcación pesquera de cerco de bandera ecuatoriana denominada JULIE L, en la extracción del recurso Atún con destino al consumo humano directo</t>
  </si>
  <si>
    <t>396-2019-PRODUCE/DGPCHDI</t>
  </si>
  <si>
    <t>011961-2019</t>
  </si>
  <si>
    <t>PROYECTO ESPECIAL DE INFRAESTRUCTURA DE TRANSPORTE NACIONAL - PROVIAS NACIONAL MTC</t>
  </si>
  <si>
    <t>Otorgar a PROYECTO ESPECIAL DE INFRAESTRUCTURA DE TRANSPORTE NACIONAL - PROVIAS NACIONAL MTC, autorización para efectuar investigación pesquera con extracción de muestras de especímenes hidrobiológicos sin valor comercial y sin uso de embarcación pesquera</t>
  </si>
  <si>
    <t>397-2019-PRODUCE/DGPCHDI</t>
  </si>
  <si>
    <t>133444-2018</t>
  </si>
  <si>
    <t>Otorgar a PLUSPETROL NORTE S.A., autorización para efectuar investigación pesquera con extracción de muestras de especímenes hidrobiológicos sin valor comercial y sin uso de embarcación pesquera</t>
  </si>
  <si>
    <t>398-2019-PRODUCE/DGPCHDI</t>
  </si>
  <si>
    <t>123191-2018</t>
  </si>
  <si>
    <t>Dejar sin efecto el artículo 4 de la RD N° 1539-2018-PRODUCE/DGPCHDI que dispuso determinado condicionamiento a la vigencia del permiso de pesca otorgado en el artículo 1 de dicha resolución directoral a favor de la empresa PESQUERA TEVIMAR S.A.</t>
  </si>
  <si>
    <t>399-2019-PRODUCE/DGPCHDI</t>
  </si>
  <si>
    <t>030515-2019</t>
  </si>
  <si>
    <t>Otorgar al señor SANTOS ELOY PAZO QUEREVALU, permiso de pesca para realizar actividad extractiva del recurso anchoveta con destino al consumo humano indirecto con la embarcación pesquera de madera SIEMPRE MI CAUTIVO con matrícula PT-61709-CM y 33.49m3 de capacidad de bodega.</t>
  </si>
  <si>
    <t>400-2019-PRODUCE/DGPCHDI</t>
  </si>
  <si>
    <t>R.D. N° 1804-2018-PRODUCE/DGPCHDI</t>
  </si>
  <si>
    <t>Dejar sin efecto el artículo 4 de la RD. N° 1804-2018-PRODUCE/DGPCHDI que condicionó la vigencia del permiso de pesca otorgado en el artículo 1 de dicha resolución directoral a favor de la señora JUANA TEMOCHE PAIVA, para operar la embarcación pesquera LALO II (CO-23512-BM).</t>
  </si>
  <si>
    <t>401-2019-PRODUCE/DGPCHDI</t>
  </si>
  <si>
    <t>036507-2019</t>
  </si>
  <si>
    <t>Otorgar a favor de los señores EXCEQUIEL PANTA ECA y otros, autorización de incremento de flota para construir una nueva embarcación pesquera de 83.34 m3 de capacidad de bodega, para ser destinada a la extracción de Anchoveta con destino al consumo humano indirecto, vía sustitución de la EP EXITO OCEANO I (CO-17925-CM).</t>
  </si>
  <si>
    <t>402-2019-PRODUCE/DGPCHDI</t>
  </si>
  <si>
    <t>035011-2019</t>
  </si>
  <si>
    <t>Otorgar a la EMPRESA PESQUERA J&amp;B E.I.R.L., permiso de pesca para realizar actividad extractiva del recurso Anchoveta con destino al consumo humano indirecto con la embarcación pesquera de madera DON JUAN II (PT-58953-PM) y 71.07 m3 de capacidad de bodega.</t>
  </si>
  <si>
    <t>403-2019-PRODUCE/DGPCHDI</t>
  </si>
  <si>
    <t>032027-2019</t>
  </si>
  <si>
    <t>ELISEO PAIVA MARTÍNEZ, MARÍA AGUEDA CHAPA PERICHE, PEDRO PABLO ECA MARTÍNEZ y MARÍA PANTA DE ECA</t>
  </si>
  <si>
    <t>Otorgar a favor de los señores ELISEO PAIVA MARTINEZ y otros, permiso de pesca para operar la embarcación pesquera MI ESPERANZA III (PT-61358-PM) y 69.21 m3 de capacidad de bodega para realizar actividad extractiva del recurso Anchoveta con destino al consumo humano indirecto.</t>
  </si>
  <si>
    <t>404-2019-PRODUCE/DGPCHDI</t>
  </si>
  <si>
    <t>030945-2019</t>
  </si>
  <si>
    <t>ISRAEL ABIMAEL IPANAQUÉ OROSCO</t>
  </si>
  <si>
    <t>Aceptar la renuncia formulada por el señor ISRAEL ABIMAEL IPANAQUÉ OROSCO, a los permisos de pesca para operar las embarcaciones pesqueras EL AMIGO DEL GALILEO con matrícula PL-4001-CM y MI VICTORIA II con matrícula TA-5780-CM. Otorgar a favor del señor ISRAEL ABIMAEL IPANAQUÉ OROSCO permiso de pesca para operar la embarcación pesquera EL AMIGO DEL GALILEO ocn matrícula PL-60658-PM y 109.40 m3 d ecapacidad de bodega para realizar la actividad extractiva de los recursos anchoveta y sardina.</t>
  </si>
  <si>
    <t>405-2019-PRODUCE/DGPCHDI</t>
  </si>
  <si>
    <t>029941-2019</t>
  </si>
  <si>
    <t>RICARDO RUBÉN MARCHAN ESTRADA</t>
  </si>
  <si>
    <t>Otorgar a favor del señor RICARDO RUBÉN MARCHAN ESTRADA, la ampliación de su autorización de importación de especies hidrobiológicas vivas autorizadas mediante por RD. N° 110-2018-PRODUCE/DGPCHDI, ampliada a su vez mediante RD. N° 254-2019-PRODUCE/DGPCHDI.</t>
  </si>
  <si>
    <t>406-2019-PRODUCE/DGPCHDI</t>
  </si>
  <si>
    <t>027583-2019</t>
  </si>
  <si>
    <t>SEAWEED TECHNOLOGY E.I.R.L.</t>
  </si>
  <si>
    <t>Otorgar a la empresa SEAWEED TECHNOLOGY E.I.R.L. licencia de operación para operar la planta de procesamiento pesquero para la producción de curado de algas de la especie Chondracanthus Chamissoi para la obtención de productos: chamissoi rojo y chamissoi verde para consumo humano directo.</t>
  </si>
  <si>
    <t>407-2019-PRODUCE/DGPCHDI</t>
  </si>
  <si>
    <t>035250-2019</t>
  </si>
  <si>
    <t>SANTOS PANTA ÁLVAREZ, MARÍA VERÓNICA PERICHE PANTA, AGUSTÍN PANTA ÁLVAREZ y JULISSA MARIVI SAMILLAN OLAYA</t>
  </si>
  <si>
    <t>Declarar improcedente la solicitud de autorización de incremento de flota para construir una nueva EP de 74.80 m3 de capacidad de bodega, vía sustitución de la capacidad de bodega de la EP no siniestrada MI JUAN NOE (PT-22483-CM).</t>
  </si>
  <si>
    <t>408-2019-PRODUCE/DGPCHDI</t>
  </si>
  <si>
    <t>038913-2019</t>
  </si>
  <si>
    <t>CORPORACIÓN PESQUERA DON MORO S.A.C.</t>
  </si>
  <si>
    <t>Declarar improcedente la solicitud de cambio de titular del permiso de pesca para operar la embarcación pesquera DON MANUEL con matrícula PL-21090-CM y 60.24 m3 de capacidad de bodega, presentada por la empresa CORPORACIÓN PESQUERA DON MORO S.A.C.</t>
  </si>
  <si>
    <t>409-2019-PRODUCE/DGPCHDI</t>
  </si>
  <si>
    <t>000396-2019</t>
  </si>
  <si>
    <t>CONSORCIO DE INGENIEROS Y EJECUTORES MINEROS S.A.</t>
  </si>
  <si>
    <t>Otorgar a la empresa CONSORCIO DE INGENIEROS Y EJECUTORES MINEROS S.A., autorización para efectuar investigación pesquera con extracción de muestras de especímenes hidrobiológicos, sin valor comercial y sin uso de embarcación pesquera.</t>
  </si>
  <si>
    <t>410-2019-PRODUCE/DGPCHDI</t>
  </si>
  <si>
    <t>035006-2019</t>
  </si>
  <si>
    <t>DANIEL TEMOCHE PUESCAS y CRISTINA ISIDORA TEMOCHE PUESCAS</t>
  </si>
  <si>
    <t>Aprobar a favor de los señores DANIEL TEMOCHE PUESCAS y CRISTINA ISIDORA TEMOCHE PUESCAS, el cambio de titular del permiso de pesca para operar la embarcación pesquera DON DANIEL con matrícula PT-2574-CM y 48.97 m3 de capacidad de bodega para la extracción del recurso Anchoveta con destino al consumo humano directo e indirecto y de los recursos Sardina, Jurel y Caballa con destino al consumo humano directo.</t>
  </si>
  <si>
    <t>411-2019-PRODUCE/DGPCHDI</t>
  </si>
  <si>
    <t>040193-2019</t>
  </si>
  <si>
    <t>Aprobar a favor de la empresa PESQUERA EXALMAR S.A.A., el cambio de titular del permiso de pesca para operar la embarcación pesquera MARÍA MERCEDES con matrícula PL-11393-CM y 105.49 de capacidad de bodega, para la extracción del recurso Anchoveta con destino al consumo humano directo e indirecto y del recurso Sardina con destino al consumo humano directo.</t>
  </si>
  <si>
    <t>412-2019-PRODUCE/DGPCHDI</t>
  </si>
  <si>
    <t>040901-2019</t>
  </si>
  <si>
    <t>SERVICIOS PESQUEROS FERHUA S.A.C.</t>
  </si>
  <si>
    <t>Declarar improcedente la solicitud de cambio de titular del permiso de pesca para operar la embarcación pesquera MARÍA FAUSTINA II con matrícula PT-3938-CM y 34.75 m3 de capacidad de bodega, presentada por la empresa SERVICIOS PESQUEROS FERHUA S.A.C.</t>
  </si>
  <si>
    <t>413-2019-PRODUCE/DGPCHDI</t>
  </si>
  <si>
    <t>034037-2019</t>
  </si>
  <si>
    <t>PRODUCTOS PESQUEROS DEL SUR S.A.</t>
  </si>
  <si>
    <t>Declarar improcedente la solicitud presentada por la empresa PRODUCTOS PESQUEROS DEL SUR S.A., para la obtención de licencia para operar la planta de procesamiento pesquero para la producción de curado.</t>
  </si>
  <si>
    <t>414-2019-PRODUCE/DGPCHDI</t>
  </si>
  <si>
    <t>040905-2019</t>
  </si>
  <si>
    <t>Declarar improcedente la solicitud de cambio de titular del permiso de pesca para operar la embarcación pesquera NAUTICA con matrícula PT-18056-PM y 110 m3 de capacidad de bodega, presentada por la empresa SERVICIOS PESQUEROS FERHUA S.A.C.</t>
  </si>
  <si>
    <t>415-2019-PRODUCE/DGPCHDI</t>
  </si>
  <si>
    <t>040898-2019</t>
  </si>
  <si>
    <t>Declarar improcedente la solicitud de cambio de titular del permiso de pesca para operar la embarcación pesquera NAUTICA 2 de matrícula PT-21128-PM y 104.34 m3 de capacidad de bodega presentada por la empresa SERVICIOS PESQUEROS FERHUA S.A.C.</t>
  </si>
  <si>
    <t>416-2019-PRODUCE/DGPCHDI</t>
  </si>
  <si>
    <t>035856-2019</t>
  </si>
  <si>
    <t>EMPRESA PESQUERA JORMARAN S.A.C.</t>
  </si>
  <si>
    <t>Declarar improcedente la solicitud de cambio de titular del permiso de pesca para operar la embarcación pesquera FLORA I de matrícula CO-16806-CM y 109 m3 de capacidad de bodega, presentada por la EMPRESA PESQUERA JORMARAN S.A.C.</t>
  </si>
  <si>
    <t>417-2019-PRODUCE/DGPCHDI</t>
  </si>
  <si>
    <t>041764-2019</t>
  </si>
  <si>
    <t>SERVICIOS EMPRESARIALES EDUMAR S.A.C.</t>
  </si>
  <si>
    <t>Declarar improcedente la solicitud de cambio de titular del permiso de pesca para operar la embarcación pesquera MARIA AURELIA de matrícula PT-3474-CM y 60.84 m3 de capacidad de bodega, presentada por la empresa SERVICIOS EMPRESARIALES EDUMAR S.A.C.</t>
  </si>
  <si>
    <t>418-2019-PRODUCE/DGPCHDI</t>
  </si>
  <si>
    <t>045385-2019</t>
  </si>
  <si>
    <t>PESQUERA HILLARY S.A.C.</t>
  </si>
  <si>
    <t>N° 84 MODIFICACIÓN DE LICENCIA DE OPERACIÓN POR  CAMBIO DE NOMBRE O  RAZÓN SOCIAL DE LA EMPRESA PESQUERA O POR ACTUALIZACIÓN DOMICILIARIA</t>
  </si>
  <si>
    <t>MODIFICAR LA RAZÓN SOCIAL DE LA LICENCIA DE OPERACIÓN</t>
  </si>
  <si>
    <t>Declarar que la modificación por cambio de nombre o razón social de la licencia de operación otorgada mediante Resolución Directoral N° 140-2012-PRODUCE/DGEPP, solicitada por la empresa PESQUERA HILLARY S.A.C..</t>
  </si>
  <si>
    <t>419-2019-PRODUCE/DGPCHDI</t>
  </si>
  <si>
    <t>041013-2019</t>
  </si>
  <si>
    <t>Aceptar la renuncia formulada por la empresa CORPORACIÓN SEGJONA S.A.C. al permiso de pesca para operar la ex EP MARÍA ESPERANZA II (CE-16702-CM). Otorgar a favor de la empresa CORPORACIÓN SEGJONA S.A.C. permiso de pesca para operar la EP MARIA ESPERANZA III (CE-61829-PM).</t>
  </si>
  <si>
    <t>420-2019-PRODUCE/DGPCHDI</t>
  </si>
  <si>
    <t>018573-2019</t>
  </si>
  <si>
    <t>NEXA RESOURCES PERÚ S.A.C.</t>
  </si>
  <si>
    <t>Otorgar a la empresa NEXA RESOURCES PERÚ S.A.C., autorización para efectuar investigación pesquera con extracción de muestras de especímenes hidrobiológicos, sin valor comercial y sin uso de embarcación pesquera.</t>
  </si>
  <si>
    <t>421-2019-PRODUCE/DGPCHDI</t>
  </si>
  <si>
    <t>039729-2019</t>
  </si>
  <si>
    <t>MARÍA INOCENTA SANTAMARÍA SANTISTEBAN</t>
  </si>
  <si>
    <t>Declarar improcedente la solicitud de autorización de incremento de flota para construir una nueva embarcación pesquera de 29.51 m3 de capacidad de bodega, para ser destinada a la extracción de recursos con destino al consumo humano directo, vía sustitución de la embarcación pesquera no siniestrada VIVIANA (PL-22725-CM).</t>
  </si>
  <si>
    <t>422-2019-PRODUCE/DGPCHDI</t>
  </si>
  <si>
    <t>026879-2019</t>
  </si>
  <si>
    <t>Otorgar a la empresa COMPAÑIA DE MINAS BUENAVENTURA S.A.A., autorización para efectuar investigación pesquera con extracción de muestras de especímenes hidrobiológicos, sin valor comercial y sin uso de embarcación pesquera.</t>
  </si>
  <si>
    <t>423-2019-PRODUCE/DGPCHDI</t>
  </si>
  <si>
    <t>008913-2019</t>
  </si>
  <si>
    <t>ENGINEERS G @ S COMPANY S.A.C.</t>
  </si>
  <si>
    <t>Otorgar a la empresa ENGINEERS G @ S COMPANY S.A.C., autorización para efectuar investigación pesquera con extracción de muestras de especímenes hidrobiológicos, sin valor comercial y sin uso de embarcación pesquera.</t>
  </si>
  <si>
    <t>424-2019-PRODUCE/DGPCHDI</t>
  </si>
  <si>
    <t>039970-2019</t>
  </si>
  <si>
    <t>EMPRESA PESQUERA DON ALEJANDRO E.I.R.L.</t>
  </si>
  <si>
    <t>Aprobar a favor de la EMPRESA PESQUERA DON ALEJANDRO E.I.R.L. el cambio de titular del permiso de pesca para operar la EP SANTA TERESITA (PT-43441-PM) y 44.64 m3 de capacidad de bodega, para la extracción de Anchoeta para CHI.</t>
  </si>
  <si>
    <t>425-2019-PRODUCE/DGPCHDI</t>
  </si>
  <si>
    <t>036642-2019</t>
  </si>
  <si>
    <t>CENTRO MAR S.A.</t>
  </si>
  <si>
    <t>Otorgar a la empresa CENTRO MAR S.A. autorización para el incremento de capacidad instalada de la planta de procesamiento pesquero para la producción de congelado, de 13 t/día, en el establecimiento industrial pesquero en la Calle El Palomar N° 109, 109-A y 109-B del distrito, provincia y departamento de Arequipa.</t>
  </si>
  <si>
    <t>426-2019-PRODUCE/DGPCHDI</t>
  </si>
  <si>
    <t>023987-2019</t>
  </si>
  <si>
    <t>INDUSTRIAS PESQUERAS &amp; MARÍTIMAS S.A.C.</t>
  </si>
  <si>
    <t>Aprobar a favor de la empresa INDUSTRIAS PESQUERAS &amp; MARÍTIMAS S.A.C., el cambio de titular del permiso de pesca para operar la embarcación pesquera ANGIE-K de matrícula PT-4605-CM y 119.38 m3 de capacidad de bodega.</t>
  </si>
  <si>
    <t>427-2019-PRODUCE/DGPCHDI</t>
  </si>
  <si>
    <t>025775-2019</t>
  </si>
  <si>
    <t>Otorgar a la empresa PESQUERA EXALMAR S.A.A., autorización para la instalación de una planta de harina residual de recursos hidrobiológicos con capacidad de 4.6 t/h, accesoria y complementaria al funcionamiento de la actividad de congelado.</t>
  </si>
  <si>
    <t>428-2019-PRODUCE/DGPCHDI</t>
  </si>
  <si>
    <t>038516-2019</t>
  </si>
  <si>
    <t>Aprobar a favor de INVERSIONES ECCOLA S.A.C. el cambio de titular de la E/P MAGNOLIA BELEN (CO-10302-PM), aprobar a su favor el cambio de titular del PMCE y LMCE otorgado.</t>
  </si>
  <si>
    <t>429-2019-PRODUCE/DGPCHDI</t>
  </si>
  <si>
    <t>008103-2019</t>
  </si>
  <si>
    <t>EDUARDO ANDRES SEGURA COBEÑA</t>
  </si>
  <si>
    <t>Otorgar a EDUARDO ANDRES SEGURA COBEÑA, autorización para efectuar investigación pesquera con extracción de muestras de especímenes hidrobiológicos, sin valor comercial y sin uso de embarcación pesquera</t>
  </si>
  <si>
    <t>430-2019-PRODUCE/DGPCHDI</t>
  </si>
  <si>
    <t>038700-2019</t>
  </si>
  <si>
    <t xml:space="preserve">MODIFICAR PERMISOS DE PESCA </t>
  </si>
  <si>
    <t>Modificar los permisos de pesca otorgados a favor de PUERTOS DEL PACIFICO S.A. para operar las embarcaciones DORICA (CO-10200-PM) y FLOR (CO-11677-PM), en el extremo referido a la denominación social del armador, consignándose en adelante a OCEANO SEAFOOD S.A. como titular de dichos permisos</t>
  </si>
  <si>
    <t>431-2019-PRODUCE/DGPCHDI</t>
  </si>
  <si>
    <t>052191-2019</t>
  </si>
  <si>
    <t>PUERTOS DEL PACIFICO S.A. a OCEANO SEAFOOD S.A.</t>
  </si>
  <si>
    <t>Modificar la razon social de PUERTOS DEL PACIFICO S.A. a OCEANO SEAFOOD S.A., en los artículos que corresponden a la RD. N° 125-2017-PRODUCE/DGPCHDI, que otorgó el cambio de titular de la licencia para operar la planta de harina ACP de 8 t/h, ubicada en Psje Don OScar N° 150, AAHH Acapulco, Callao</t>
  </si>
  <si>
    <t>432-2019-PRODUCE/DGPCHDI</t>
  </si>
  <si>
    <t>052189-2019</t>
  </si>
  <si>
    <t>Modificar la razón social de PUERTOS DEL PACIFICO S.A. a OCEANO SEAFOOD S.A., en los artículos que corresponden a la RD. N° 278-2018-PRODUCE/DGPCHDI, que otorgó el cambio de titular de la licencia para operar la planta de Congelado, ubicada en el Muelle de Matarani, Arequipa</t>
  </si>
  <si>
    <t>433-2019-PRODUCE/DGPCHDI</t>
  </si>
  <si>
    <t>052192-2019</t>
  </si>
  <si>
    <t>Modificar la razón social de PUERTOS DEL PACIFICO S.A. a OCEANO SEAFOOD S.A., en los artículos que corresponden a la RD. N° 131-2017-PRODUCE/DGPCHDI, que otorgó el cambio de titular de la licencia para operar la planta de Congelado y enlatado, ubicadas en el Callao</t>
  </si>
  <si>
    <t>434-2019-PRODUCE/DGPCHDI</t>
  </si>
  <si>
    <t>040893-2019</t>
  </si>
  <si>
    <t>Declarar IMPROCEDENTE la solicitud de cambio de titular del permiso de pesca para operar la embarcación pesquera BRITNY con matrícula SY-4687-CM, presentada por SERVICIOS PESQUEROS FERHUA S.A.C.</t>
  </si>
  <si>
    <t>435-2019-PRODUCE/DGPCHDI</t>
  </si>
  <si>
    <t>126362-2018</t>
  </si>
  <si>
    <t>PUERTA DEL PACIFICO S.A.C.</t>
  </si>
  <si>
    <t>Otorgar a PUERTA DEL PACIFICO S.A.C. autorización para efectuar investigación pesquera con extracción de muestras de especímenes hidrobiológicos, sin valor comercial y sin uso de embarcación pesquera</t>
  </si>
  <si>
    <t>436-2019-PRODUCE/DGPCHDI</t>
  </si>
  <si>
    <t>051396-2019</t>
  </si>
  <si>
    <t>OSCAR PANTA ECA y CARLOS PANTA ECA</t>
  </si>
  <si>
    <t>Otorgar la ampliación del plazo para la ejecución de la autorización de incremento de flota dispuesta mediante RD. N° 824-2017-PRODUCE/DGPCHDI, a favor de OSCAR y CARLOS PANTA ECA, para la construcción de una nueva E/P de 102.13 m3, vía sustitución de la E/P no siniestrada MARIA FELICITA (PT-3309-CM)</t>
  </si>
  <si>
    <t>437-2019-PRODUCE/DGPCHDI</t>
  </si>
  <si>
    <t>045384-2019</t>
  </si>
  <si>
    <t>Otorgar a CORPORACION CORSIHU S.A.C. la ampliación del permiso de pesca para operar la E/P BENDICION (PL-18436-CM), en el extremo de su capacidad de bodega de 33 A 67.55 m3, y asignar PMCE y LMCE, vía sustitución de la E/P GUIAME SEÑOR DE LUREN 2 (PL-14314-CM). cancelar el permiso de pesca de ésta última.</t>
  </si>
  <si>
    <t>438-2019-PRODUCE/DGPCHDI</t>
  </si>
  <si>
    <t>050401-2019</t>
  </si>
  <si>
    <t>Otorgar a favor de PESQUERA MARINHA S.A.C., permiso de pesca para operar la E/P MARINHA I (PL-61822-PM) y 110 m3 de capacidad de bodega, para extraer anchoveta para CHI. Asignar el PMCE y LMCE correspondiente. Cancelar los permisos de las E/Ps JESSICA (HO-1714-CM) y DON MANUEL V (PL-17781-CM)</t>
  </si>
  <si>
    <t>439-2019-PRODUCE/DGPCHDI</t>
  </si>
  <si>
    <t>138681-2017</t>
  </si>
  <si>
    <t>JULIO HUGO PUESCAS LLENQUE, MARIA PUESCAS LLENQUE y WALTER PUESCAS LLENQUE</t>
  </si>
  <si>
    <t>Declarar IMPROCEDENTE la solicitud de otorgamiento de permiso de pesca de menor escala para operar la embarcación pesquera DON FORTUNATO (ZS-02720-CM), presentada por JULIO HUGO, MARIA y WALTER PUESCAS LLENQUE</t>
  </si>
  <si>
    <t>440-2019-PRODUCE/DGPCHDI</t>
  </si>
  <si>
    <t>138951-2017</t>
  </si>
  <si>
    <t>JUAN GUALBERTO TIPISMANA HERRERA</t>
  </si>
  <si>
    <t>Declarar IMPROCEDENTE la solicitud de otorgamiento de permiso de pesca de menor escala para operar la embarcación pesquera EL DELFIN 1 (PL-27520-BM), presentada por JUAN GUALBERTO TIPISMANA HERRERA</t>
  </si>
  <si>
    <t>441-2019-PRODUCE/DGPCHDI</t>
  </si>
  <si>
    <t>138709-2017</t>
  </si>
  <si>
    <t>DANIEL FIESTAS ECHE</t>
  </si>
  <si>
    <t>Declarar IMPROCEDENTE la solicitud de otorgamiento de permiso de pesca de menor escala para operar la embarcación pesquera DON MIGUEL (CO-3239-BM), presentada por DANIEL FIESTAS ECHE</t>
  </si>
  <si>
    <t>442-2019-PRODUCE/DGPCHDI</t>
  </si>
  <si>
    <t>137316-2017</t>
  </si>
  <si>
    <t>Declarar IMPROCEDENTE la solicitud de otorgamiento de permiso de pesca de menor escala para operar la embarcación pesquera TULITA (CO-6126-BM), presentada por PESQUERA KEOPS S.A.C.</t>
  </si>
  <si>
    <t>443-2019-PRODUCE/DGPCHDI</t>
  </si>
  <si>
    <t>040131-2019</t>
  </si>
  <si>
    <t>Otorgar a favor de AUROMAR S.A.C. autorización de incremento de flota para construir una nueva embarcación pesquera de 107.76 m3 de capacidad de bodega, vía sustitución de la embarcación no siniestrada SANTA MARGARITA 2 con matrícula PL-2751-CM</t>
  </si>
  <si>
    <t>444-2019-PRODUCE/DGPCHDI</t>
  </si>
  <si>
    <t>Designar a profesionales que se encargarán de llevar a cabo los procedimientos de fiscalización posterior de los expedientes tramitados en la Dirección General de Pesca para Consumo Humano Directo e Indirecto.</t>
  </si>
  <si>
    <t>445-2019-PRODUCE/DGPCHDI</t>
  </si>
  <si>
    <t>018952-2019</t>
  </si>
  <si>
    <t>OLYMPIC PERU INC. - SUCURSAL DEL PERU</t>
  </si>
  <si>
    <t>Otorgar a OLYMPIC PERU INC. - SUCURSAL DEL PERU, autorización para efectuar investigación pesquera con extracción de muestras de especímenes hidrobiológicos, sin valor comercial y sin uso de embarcación pesquera</t>
  </si>
  <si>
    <t>446-2019-PRODUCE/DGPCHDI</t>
  </si>
  <si>
    <t>005418-2019</t>
  </si>
  <si>
    <t>Otorgar a PLUSPETROL NORTE S.A., autorización para efectuar investigación pesquera con extracción de muestras de especímenes hidrobiológicos, sin valor comercial y sin uso de embarcación pesquera</t>
  </si>
  <si>
    <t>447-2019-PRODUCE/DGPCHDI</t>
  </si>
  <si>
    <t>011135-2019</t>
  </si>
  <si>
    <t>APUMAYO S.A.C.</t>
  </si>
  <si>
    <t>Otorgar a APUMAYO S.A.C., autorización para efectuar investigación pesquera con extracción de muestras de especímenes hidrobiológicos, sin valor comercial y sin uso de embarcación pesquera</t>
  </si>
  <si>
    <t>448-2019-PRODUCE/DGPCHDI</t>
  </si>
  <si>
    <t>005512-2019</t>
  </si>
  <si>
    <t>INTERSUR CONCESIONES S.A.</t>
  </si>
  <si>
    <t>Otorgar a INTERSUR CONCESIONES S.A. autorización para efectuar investigación pesquera con extracción de muestras de especímenes hidrobiológicos, sin valor comercial y sin uso de embarcación pesquera</t>
  </si>
  <si>
    <t>449-2019-PRODUCE/DGPCHDI</t>
  </si>
  <si>
    <t>126034-2017</t>
  </si>
  <si>
    <t>ASOCIACIÓN DE GREMIO DEL PESCADOR ARTESANAL Y EXTRACTORES DE MARISCOS DE SAN ANDRES PISCO - AGPAEMSAP</t>
  </si>
  <si>
    <t>Declarar IMPROCEDENTE la solicitud de otorgamiento de permiso de pesca de menor escala para operar la embarcación pesquera CORAL 13 con matrícula CO-16022-CM, presentada por la ASOCIACIÓN DE GREMIO DEL PESCADOR ARTESANAL Y EXTRACTORES DE MARISCOS DE SAN ANDRES PISCO - AGPAEMSAP</t>
  </si>
  <si>
    <t>450-2019-PRODUCE/DGPCHDI</t>
  </si>
  <si>
    <t>139085-2017</t>
  </si>
  <si>
    <t>ASOCIACIÓN DE ARMADORES DE PESCA DE CONSUMO HUMANO DIRECTO</t>
  </si>
  <si>
    <t>Declarar IMPROCEDENTE la solicitud de otorgamiento de permiso de pesca de menor escala para operar la embarcación pesquera CORAL 8 con matrícula CO-16017-CM, presentada por la ASOCIACIÓN DE ARMADORES DE PESCA DE CONSUMO HUMANO DIRECTO</t>
  </si>
  <si>
    <t>451-2019-PRODUCE/DGPCHDI</t>
  </si>
  <si>
    <t>139080-2017</t>
  </si>
  <si>
    <t>ASOCIACIÓN DE ARMADORES DE PESCA DE CONSUMO HUMANO DIRECTO DEL PERU</t>
  </si>
  <si>
    <t>Declarar IMPROCEDENTE la solicitud de otorgamiento de permiso de pesca de menor escala para operar la embarcación pesquera CORAL 9 con matrícula CO-16018-CM, presentada por la ASOCIACIÓN DE ARMADORES DE PESCA DE CONSUMO HUMANO DIRECTO DEL PERU</t>
  </si>
  <si>
    <t>452-2019-PRODUCE/DGPCHDI</t>
  </si>
  <si>
    <t>054970-2019</t>
  </si>
  <si>
    <t>Se declara INFUNDADO el recurso de reconsideración interpuesto por la empresa PRODUCTOS PESQUEROS DEL SUR S.A. contra la RD. N° 413-2019-PRODUCE/DGPCHDI</t>
  </si>
  <si>
    <t>453-2019-PRODUCE/DGPCHDI</t>
  </si>
  <si>
    <t>045943-2019</t>
  </si>
  <si>
    <t>ROMARI CORPORATION E.I.R.L.</t>
  </si>
  <si>
    <t>Declarar IMPROCEDENTE la solicitud de cambio de titular del permiso de pesca para operar la embarcación pesquera DON VICTOR de matrícula PT-18830-CM, presentada por ROMARI CORPORATION E.I.R.L.</t>
  </si>
  <si>
    <t>454-2019-PRODUCE/DGPCHDI</t>
  </si>
  <si>
    <t>013655-2019</t>
  </si>
  <si>
    <t>Otorgar a COMPAÑIA MINERA CHUNGAR S.A.C. autorización para efectuar investigación pesquera con extracción de muestras de especímenes hidrobiológicos, sin valor comercial y sin uso de embarcación pesquera.</t>
  </si>
  <si>
    <t>455-2019-PRODUCE/DGPCHDI</t>
  </si>
  <si>
    <t>027416-2019</t>
  </si>
  <si>
    <t>CONCESIONARIA VIAL DEL PERU S.A.</t>
  </si>
  <si>
    <t>Otorgar a CONCESIONARIA VIAL DEL PERU S.A. autorización para efectuar investigación pesquera con extracción de muestras de especímenes hidrobiológicos, sin valor comercial y sin uso de embarcación pesquera.</t>
  </si>
  <si>
    <t>456-2019-PRODUCE/DGPCHDI</t>
  </si>
  <si>
    <t>046727-2019</t>
  </si>
  <si>
    <t>Otorgar a CONSORCIO MUZA S.A.C. permiso de pesca para operar la embarcación pesquera de madera JORGE ANTONIO con matrícula PT-61726-PM, vía sustitución de la embarcación pesquera MI CONSUELO de matrícula PT-4242-CM. Asignar PMCE y LMCE, cancelar el permiso de pesca de la embarcación pesquera MI CONSUELO de matrícula PT-4242-CM.</t>
  </si>
  <si>
    <t>457-2019-PRODUCE/DGPCHDI</t>
  </si>
  <si>
    <t>005822-2019</t>
  </si>
  <si>
    <t>Otorgar a ENGINEERS G @ S COMPANY S.A.C. autorización para efectuar investigación pesquera con extracción de muestras de especímenes hidrobiológicos, sin valor comercial y sin uso de embarcación pesquera</t>
  </si>
  <si>
    <t>458-2019-PRODUCE/DGPCHDI</t>
  </si>
  <si>
    <t>R.M. N° 290-2019-PRODUCE</t>
  </si>
  <si>
    <t>APROBAR LISTADO DE ASIGNACIÓN DE LMCE
AL RECURSO MERLUZA</t>
  </si>
  <si>
    <t>Aprobar el Listado de Asignación de Límites Máximos de Captura por Embarcación (LMCE) correspondiente al Régimen Provisional de Pesca del Recurso Merluza, julio 2019 - junio 2020</t>
  </si>
  <si>
    <t>459-2019-PRODUCE/DGPCHDI</t>
  </si>
  <si>
    <t>R.D. N° 606-2018-PRODUCE/DGPCHDI</t>
  </si>
  <si>
    <t>Rectificar el considerando 13 y el artículo 2 de la RD. N° 606-2018-PRODUCE/DGPCHDI</t>
  </si>
  <si>
    <t>460-2019-PRODUCE/DGPCHDI</t>
  </si>
  <si>
    <t>026870-2019</t>
  </si>
  <si>
    <t>461-2019-PRODUCE/DGPCHDI</t>
  </si>
  <si>
    <t>028491-2019</t>
  </si>
  <si>
    <t>RIO TINTO MINING AND EXPLORATION S.A.C.</t>
  </si>
  <si>
    <t>Otorgar a RIO TINTO MINING AND EXPLORATION S.A.C. autorización para efectuar investigación pesquera con extracción de muestras de especímenes hidrobiológicos, sin valor comercial y sin uso de embarcación pesquera.</t>
  </si>
  <si>
    <t>462-2019-PRODUCE/DGPCHDI</t>
  </si>
  <si>
    <t>006171-2019</t>
  </si>
  <si>
    <t>FELICITA TUME PANTA, LUISA ALVAREZ DE PANTA, MIGUEL PANTA IPANAQUE, VICENTE PANTA IPANAQUE, ARTEMIO PANTA IPANAQUE, VENANCIO PANTA IPANAQUE Y SANTOS EMERENCIANA RUIZ DE PANTA</t>
  </si>
  <si>
    <t>Otorgar a favor de los señores FELICITA TUME PANTA, LUISA ALVAREZ DE PANTA, MIGUEL PANTA IPANAQUE, VICENTE PANTA IPANAQUE, ARTEMIO PANTA IPANAQUE, VENANCIO PANTA IPANAQUE Y SANTOS EMERENCIANA RUIZ DE PANTA, autorización de incremento de flota para ampliar la capacidad de bodega de la embarcación pesquera DON ROBERTH con matrícula PT-43278-PM</t>
  </si>
  <si>
    <t>463-2019-PRODUCE/DGPCHDI</t>
  </si>
  <si>
    <t>040271-2019</t>
  </si>
  <si>
    <t>DESISTIMIENTO AUTORIZACIÓN INCREMENTO DE FLOTA</t>
  </si>
  <si>
    <t>Aceptar el desistimiento del procedimiento presentado por la empresa LOS HALCONES S.A. dándose por concluido el procedimiento de autorización de incremento de flota para adquirir o construir determinada embarcación pesquera, vía sustitución de la EP CHIMBOTE 9 (CO-0613-PM).</t>
  </si>
  <si>
    <t>464-2019-PRODUCE/DGPCHDI</t>
  </si>
  <si>
    <t>034914-2019</t>
  </si>
  <si>
    <t>JOSÉ ANTONIO ECHE TUME, JIMMY OMAR ECHE TUME y MARÍA ALFONSA TUME FIESTAS</t>
  </si>
  <si>
    <t>Otorgar a favor de los señores JOSÉ ANTONIO ECHE TUME, JIMMY OMAR ECHE TUME y MARÍA ALFONSA TUME FIESTAS, permiso de pesca para operar la embarcación pesquera de madera MARIA ANGELITA (PT-61746-PM) y 50.38 m3 de capacidad de bodega, para realizar actividad extractiva del recurso Anchoveta con destino a CHI.</t>
  </si>
  <si>
    <t>465-2019-PRODUCE/DGPCHDI</t>
  </si>
  <si>
    <t>055445-2019</t>
  </si>
  <si>
    <t>AUTORIZACIÓN DE INCREMENTO DE FLOTA
DECLARAR CADUCIDAD DE PLENO DERECHO DE AUTORIZACIÓN DE INCREMENTO DE FLOTA</t>
  </si>
  <si>
    <t>Declarar la caducidad de pleno derecho de la autorización de incremento de flota otorgada por RD N° 531-2017-PRODUCE/DGPCHDI, en concordancia con lo dispuesto en el numeral 37.1 del artículo 37 del Reglamento de la Ley General de Pesca, conforme a los fundamentos expuestos en la parte considerativa de la presente resolución.</t>
  </si>
  <si>
    <t>466-2019-PRODUCE/DGPCHDI</t>
  </si>
  <si>
    <t>040896-2019</t>
  </si>
  <si>
    <t>Declarar improcedente la solicitud de cambio de titular del permiso de pesca para operar la embarcación pesquera GALILEO III (CO-44164-CM) y 110.00 m3 de capacidad de bodega, presentada por la empresa SERVICIOS PESQUEROS FERHUA S.A.C.</t>
  </si>
  <si>
    <t>467-2019-PRODUCE/DGPCHDI</t>
  </si>
  <si>
    <t>049668-2019</t>
  </si>
  <si>
    <t>Otorgar a CORPORACIÓN PESQUERA EDC S.A.C. autorización de incremento de flota para construir una nueva embarcación de 106.82 m3, para extraer anchoveta para consumo humano indirecto, vía sustitución de la embarcación no siniestrada MI ADORACIÓN (PT-12173-CM) y la embarcación siniestrada TOKYO (PT-3878-CM)</t>
  </si>
  <si>
    <t>468-2019-PRODUCE/DGPCHDI</t>
  </si>
  <si>
    <t>018070-2019</t>
  </si>
  <si>
    <t>MIRIAM ADRIANA ALVAN AGUILAR DE CHU</t>
  </si>
  <si>
    <t>Otorgar a MIRIAM ADRIANA ALVAN AGUILAR DE CHU, autorización para efectuar investigación pesquera con extracción de muestras de especímenes hidrobiológicos sin valor comercial y sin uso de embarcación pesquera</t>
  </si>
  <si>
    <t>469-2019-PRODUCE/DGPCHDI</t>
  </si>
  <si>
    <t>014297-2019</t>
  </si>
  <si>
    <t>ASOCIACION PRO DELPHINUS</t>
  </si>
  <si>
    <t>Otorgar a ASOCIACION PRO DELPHINUS, autorización para efectuar investigación pesquera con extracción de muestras de especímenes hidrobiológicos sin valor comercial y sin uso de embarcación pesquera</t>
  </si>
  <si>
    <t>470-2019-PRODUCE/DGPCHDI</t>
  </si>
  <si>
    <t>055720-2019</t>
  </si>
  <si>
    <t>Aprobar a favor de DESEMBARCADERO PESQUERO MULTIPROPOSITO JUAN PABLO S.A.C. el cambio de titular de la embarcación pesquera AMADEUS III (CO-5867-CM)</t>
  </si>
  <si>
    <t>471-2019-PRODUCE/DGPCHDI</t>
  </si>
  <si>
    <t>021276-2019</t>
  </si>
  <si>
    <t>Otorgar a NEXA RESOURCES PERU S.A.A. autorización para efectuar investigación pesquera con extracción de muestras de especímenes hidrobiológicos sin valor comercial y sin uso de embarcación pesquera</t>
  </si>
  <si>
    <t>472-2019-PRODUCE/DGPCHDI</t>
  </si>
  <si>
    <t>047142-2019</t>
  </si>
  <si>
    <t>FORTUNA ATUNEROS CONGELADORES S.A.C.</t>
  </si>
  <si>
    <t>APROBAR a favor de FORTUNA ATUNEROS CONGELADORES S.A.C. el cambio de titularidad de la licencia de operación de las plantas de curado (400 t/mes) y harina residual (5 t/h) otorgada a INDUSTRIAS BIOACUATICAS TALARA S.A.C., ubicada en Zona Industrial del km 45.3 de la Carretera Sullana - Piura, Colán-Paita-Piura.</t>
  </si>
  <si>
    <t>473-2019-PRODUCE/DGPCHDI</t>
  </si>
  <si>
    <t>067883-2019</t>
  </si>
  <si>
    <t>Ampliar a favor de ACUARIO NAUTILUS S.R.L. la lista de países de importación contenidas en la RD. N° 459-2018-PRODUCE/DGPCHDI, debiéndose incluir al país de Australia.</t>
  </si>
  <si>
    <t>474-2019-PRODUCE/DGPCHDI</t>
  </si>
  <si>
    <t>055027-2019</t>
  </si>
  <si>
    <t>Aceptar la renuncia presentada por PESQUERIA PRODUCTO DEL KOPE E.I.R.L. a su licencia de operación de la planta de congelado (25 t/día), otorgada mediante RD. N° 124-2006-PRODUCE/DNEPP, ubicada en el Desembarcadero Artesanal "El Faro", Matarani Islay-Arequipa.</t>
  </si>
  <si>
    <t>475-2019-PRODUCE/DGPCHDI</t>
  </si>
  <si>
    <t>007339-2019</t>
  </si>
  <si>
    <t>STEPHANIE LAUREN BISHOP</t>
  </si>
  <si>
    <t>ABANDONO DEL PROCEDIMIENTO DE AUTORIZACIÓN PARA EFECTUAR INVESTIGACIÓN PESQUERA</t>
  </si>
  <si>
    <t>Declarar en ABANDONO el procedimiento de autorización para efectuar investigación pesquera sin extracción de muestras de especímenes hidrobiológicos, sin valor comercial y sin uso de embarcación pesquera.</t>
  </si>
  <si>
    <t>476-2019-PRODUCE/DGPCHDI</t>
  </si>
  <si>
    <t>131817-2018</t>
  </si>
  <si>
    <t>PATRICIO QUEREVALU ALVAREZ</t>
  </si>
  <si>
    <t>DESISTIMIENTO DE OTORGAMIENTO DE PERMISO DE PESCA
COOPERATIVA PESQUERA JEHOVÁ ES MI PASTOR NADA ME FALTARÁ LA TORTUGA - PAITA</t>
  </si>
  <si>
    <t>Aceptar el desistimiento de la pretensión de otorgamiento de permiso de pesca para operar la embarcación pesquera ELENA I de matrícula PT-40446-BM, presentada por PATRICIO QUEREVALU ALVAREZ</t>
  </si>
  <si>
    <t>477-2019-PRODUCE/DGPCHDI</t>
  </si>
  <si>
    <t>FELIPE JESUS QUEREVALU MORALES</t>
  </si>
  <si>
    <t>Aceptar el desistimiento de la pretensión de otorgamiento de permiso de pesca para operar la embarcación pesquera MILAGRITO DE JESUS de matrícula TA-33188-BM, presentada por FELIPE JESUS QUEREVALU MORALES</t>
  </si>
  <si>
    <t>478-2019-PRODUCE/DGPCHDI</t>
  </si>
  <si>
    <t>MANUEL ANTONIO QUEREVALU PAZO</t>
  </si>
  <si>
    <t>Aceptar el desistimiento de la pretensión de otorgamiento de permiso de pesca para operar la embarcación pesquera ADONAI II de matrícula PT-42329-BM, presentada por MANUEL ANTONIO QUEREVALU PAZO</t>
  </si>
  <si>
    <t>479-2019-PRODUCE/DGPCHDI</t>
  </si>
  <si>
    <t>FELIPE JESÚS QUEREVALU MORALES</t>
  </si>
  <si>
    <t>Aceptar el desistimiento de la pretensión de otorgamiento de permiso de pesca para operar la embarcación pesquera GREMILPA'S FISHING de matrícula TA-13894-BM, presentada por FELIPE JESÚS QUEREVALU MORALES</t>
  </si>
  <si>
    <t>480-2019-PRODUCE/DGPCHDI</t>
  </si>
  <si>
    <t>055191-2019</t>
  </si>
  <si>
    <t>CORPORACION PESQUERA EDC S.A.C.</t>
  </si>
  <si>
    <t>Aprobar a favor de CORPORACION PESQUERA EDC S.A.C. el cambio de titular del permiso de pesca para operar la embarcación pesquera YAMANASHI de matrícula PT-6020-CM. Aprobar el cambio de titular del PMCE y LMCE.</t>
  </si>
  <si>
    <t>481-2019-PRODUCE/DGPCHDI</t>
  </si>
  <si>
    <t>R.M. N° 324-2019-PRODUCE</t>
  </si>
  <si>
    <t>ASIGNAR LISTADO DE LMCE SEGUNDA TEMPORADA PESCA ZONA SUR 2019</t>
  </si>
  <si>
    <t>Listado de Asignación de Límites Máximos de Captura por Embarcación ? LMCE de la Zona Sur para la extracción del recurso Anchoveta, correspondiente a la Segunda Temporada de Pesca 2019, autorizada por Resolución Ministerial Nº 324-2019-PRODUCE.</t>
  </si>
  <si>
    <t>482-2019-PRODUCE/DGPCHDI</t>
  </si>
  <si>
    <t>004767-2019</t>
  </si>
  <si>
    <t>483-2019-PRODUCE/DGPCHDI</t>
  </si>
  <si>
    <t>032101-2019</t>
  </si>
  <si>
    <t>484-2019-PRODUCE/DGPCHDI</t>
  </si>
  <si>
    <t>040752-2019</t>
  </si>
  <si>
    <t>Declarar IMPROCEDENTE la solicitud de cambio de titular del permiso de pesca para operar la embarcación pesquera MILAGROSA CRUZ DE CHALPON de matrícula PL-2257-CM, presentada por COPEMARY S,A,C,</t>
  </si>
  <si>
    <t>485-2019-PRODUCE/DGPCHDI</t>
  </si>
  <si>
    <t>066812-2019</t>
  </si>
  <si>
    <t>JOSÉ FELICIANO PERICHE INGA</t>
  </si>
  <si>
    <t>Modificar la matrícula de la embarcación pesquera JOSY MAR de TA-20664-CM a TA-20664-PM</t>
  </si>
  <si>
    <t>486-2019-PRODUCE/DGPCHDI</t>
  </si>
  <si>
    <t>Aceptar el desistimiento de la pretensión de otorgamiento de permiso de pesca para operar la E/P DON TEOFILO II (TA-12984-BM), presentada por JUAN GUALBERTO QUEREVALU ALVAREZ</t>
  </si>
  <si>
    <t>487-2019-PRODUCE/DGPCHDI</t>
  </si>
  <si>
    <t>030710-2019</t>
  </si>
  <si>
    <t>Aceptar el desistimiento de la pretensión de otorgamiento de permiso de pesca para operar la E/P DON ABELARDO (ZS-23782-BM), presentada por NAZARIO ROBERTO PAZO PANTA</t>
  </si>
  <si>
    <t>488-2019-PRODUCE/DGPCHDI</t>
  </si>
  <si>
    <t>026374-2019</t>
  </si>
  <si>
    <t>CORI PUNO S.A.C.</t>
  </si>
  <si>
    <t>Otorgar a CORI PUNO S.A.C. autorización para efectuar investigación pesquera con extracción de muestras de especímenes hidrobiológicos, sin valor comercial y sin uso de embarcación pesquera</t>
  </si>
  <si>
    <t>489-2019-PRODUCE/DGPCHDI</t>
  </si>
  <si>
    <t>120127-2018</t>
  </si>
  <si>
    <t>VÍCTOR MANUEL MALDONADO BERRÚ</t>
  </si>
  <si>
    <t>LEVANTAR SUSPENSIÓN PERMISO DE PESCA</t>
  </si>
  <si>
    <t>Levantar la suspensión del permiso de pesca para operar la embarcación CORAL 12 de matrícula CO-16021-CM, de acuerdo a la parte considerativa de la presente resolución.</t>
  </si>
  <si>
    <t>490-2019-PRODUCE/DGPCHDI</t>
  </si>
  <si>
    <t>059195-2019</t>
  </si>
  <si>
    <t>PESQUERA JAAL S.R.L.</t>
  </si>
  <si>
    <t>Declarar IMPROCEDENTE la solicitud de cambio de titular del permiso de pesca para operar la embarcación pesquera CASITAS de matrícula CE-11077-PM, presentada por PESQUERA JAAL S.R.L.</t>
  </si>
  <si>
    <t>491-2019-PRODUCE/DGPCHDI</t>
  </si>
  <si>
    <t>028850-2019</t>
  </si>
  <si>
    <t>Otorgar a VOLCAN COMPAÑIA MINERA S.A.A. autorización para efectuar investigación pesquera con extracción de muestras de especímenes hidrobiológicos, sin valor comercial y sin uso de embarcación pesquera</t>
  </si>
  <si>
    <t>492-2019-PRODUCE/DGPCHDI</t>
  </si>
  <si>
    <t>024737-2019</t>
  </si>
  <si>
    <t>ASOCIACIÓN PRO DELPHINUS</t>
  </si>
  <si>
    <t>Otorgar a ASOCIACIÓN PRO DELPHINUS autorización para efectuar investigación pesquera con extracción de muestras de especímenes hidrobiológicos, sin valor comercial y sin uso de embarcación pesquera</t>
  </si>
  <si>
    <t>493-2019-PRODUCE/DGPCHDI</t>
  </si>
  <si>
    <t>065234-2018</t>
  </si>
  <si>
    <t>Otorgar a INLAND ENERGY S.A.C. autorización para efectuar investigación pesquera con extracción de muestras de especímenes hidrobiológicos, sin valor comercial y sin uso de embarcación pesquera</t>
  </si>
  <si>
    <t>494-2019-PRODUCE/DGPCHDI</t>
  </si>
  <si>
    <t>040889-2019</t>
  </si>
  <si>
    <t>Declarar IMPROCEDENTE la solicitud de cambio de titular del permiso de pesca para operar la E/P MI LEONILA (SY-0267-CM), presentada por SERVICIOS PESQUEROS FERHUA S.A.C.</t>
  </si>
  <si>
    <t>495-2019-PRODUCE/DGPCHDI</t>
  </si>
  <si>
    <t>126593-2018</t>
  </si>
  <si>
    <t>Otorgar a GEOPARK PERU S.A.C. autorización para efectuar investigación pesquera con extracción de muestras de especímenes hidrobiológicos sin valor comercial y sin uso de embarcación pesquera.</t>
  </si>
  <si>
    <t>496-2019-PRODUCE/DGPCHDI</t>
  </si>
  <si>
    <t>125534-2018</t>
  </si>
  <si>
    <t>PETROTAL PERÚ S.R.L.</t>
  </si>
  <si>
    <t>otorgar a PETROTAL PERÚ S.R.L. autorización para efectuar investigación pesquera con extracción de muestras de especímenes hidrobiológicos, sin valor comercial y sin uso de embarcación pesquera</t>
  </si>
  <si>
    <t>497-2019-PRODUCE/DGPCHDI</t>
  </si>
  <si>
    <t>038774-2019</t>
  </si>
  <si>
    <t>Declarar IMPROCEDENTE la solicitud de cambio de titular del permiso de pesca para operar la E/P SIEMPRE ROSITA YANET (TA-20333-CM), presentada por EMPRESA PESQUERA ROSIJAT MA E.I.R.L.</t>
  </si>
  <si>
    <t>498-2019-PRODUCE/DGPCHDI</t>
  </si>
  <si>
    <t>046391-2019
054859-2019</t>
  </si>
  <si>
    <t>LEVANTAR SUSPENSIÓN DE LICENCIA DE OPERACIÓN
CAMBIO DE TITULAR DE LICENCIA DE OPERACIÓN DE PLANTA DE PROCESAMIENTO</t>
  </si>
  <si>
    <t>Levantar la suspensión de la licencia de operación otorgada por RD. N° 221-2009-PRODUCE/DGEPP a favor de PESQUERA RIBAUDO S.A. de su planta de harina de alto contenido proteínico, con capacidad instalada de 32 t/h, ubicada en la Caleta de Coishco, Santa-Ancash.</t>
  </si>
  <si>
    <t>499-2019-PRODUCE/DGPCHDI</t>
  </si>
  <si>
    <t>022036-2019</t>
  </si>
  <si>
    <t>PROYECTO ESPECIAL DE INFRAESTRUCTURA DE TRANSPORTE NACIONAL - PROVIAS NACIONAL - MTC</t>
  </si>
  <si>
    <t>Otorgar a PROYECTO ESPECIAL DE INFRAESTRUCTURA DE TRANSPORTE NACIONAL - PROVIAS NACIONAL - MTC, autorización para efectuar investigación pesquera con extracción de muestras de especímenes hidrobiológicos, sin valor comercial y sin uso de embarcación pesquera.</t>
  </si>
  <si>
    <t>500-2019-PRODUCE/DGPCHDI</t>
  </si>
  <si>
    <t>R.V.M. N° 013-2019-PRODUCE/DVPA</t>
  </si>
  <si>
    <t>Declarar IMPROCEDENTE la solicitud de otorgamiento de permiso de pesca de menor escala para operar la embarcación pesquera SARITA (HO-23546-BM), presentada por WALTER ALFREDO ROMERO RAMOS</t>
  </si>
  <si>
    <t>501-2019-PRODUCE/DGPCHDI</t>
  </si>
  <si>
    <t>049327-2019</t>
  </si>
  <si>
    <t>Otorgar a COMPAÑÍA MINERA ARES S.A.C. autorización para efectuar investigación pesquera con extracción de muestras de especímenes hidrobiológicos, sin valor comercial y sin uso de embarcación pesquera</t>
  </si>
  <si>
    <t>502-2019-PRODUCE/DGPCHDI</t>
  </si>
  <si>
    <t>054720-2019</t>
  </si>
  <si>
    <t>DESISTIMIENTO AUTORIZACIÓN INSTALACIÓN PLANTA PROCESAMIENTO</t>
  </si>
  <si>
    <t>Aceptar el desistimiento del procedimiento correspondiente a la solicitud de procedimiento de autorización para la instalación de una planta de enlatado de 3536 cajas/turno, ubicada en la PArcela Rústica N° 1C, Mz AS-AQ, Callao, presentada por COMPLEJO INDUSTRIAL SKAVOS S.A.C.</t>
  </si>
  <si>
    <t>503-2019-PRODUCE/DGPCHDI</t>
  </si>
  <si>
    <t>023029-2019</t>
  </si>
  <si>
    <t>FRESNILLO PERU S.A.C.</t>
  </si>
  <si>
    <t>Otorgar a FRESNILLO PERU S.A.C. autorización para efectuar investigación pesquera con extracción de muestras de especímenes hidrobiológicos, sin valor comercial y sin uso de embarcación pesquera</t>
  </si>
  <si>
    <t>504-2019-PRODUCE/DGPCHDI</t>
  </si>
  <si>
    <t>026841-2019</t>
  </si>
  <si>
    <t>Otorgar a PANORO APURIMAC S.A. autorización para efectuar investigación pesquera con extracción de muestras de especímenes hidrobiológicos, sin valor comercial y sin uso de embarcación pesquera</t>
  </si>
  <si>
    <t>505-2019-PRODUCE/DGPCHDI</t>
  </si>
  <si>
    <t>055193-2019</t>
  </si>
  <si>
    <t>Aprobar a favor de CORPORACION PESQUERA ERMA S.A.C. el cambio de titular del permiso de pesca para operar la embarcación pesquera HILDA de matrícula CE-19889-CM. Aprobar el cambio de titular del PMCE y LMCE</t>
  </si>
  <si>
    <t>506-2019-PRODUCE/DGPCHDI</t>
  </si>
  <si>
    <t>070083-2019</t>
  </si>
  <si>
    <t>PEDRO LLENQUE QUEREVALU</t>
  </si>
  <si>
    <t>Rectificar el error material contenido en el artículo 1 de la RD. N° 1760-2018-PRODUCE/DGPCHDI referido al nombre del titular del permiso de pesca de la embarcación pesquera ALEJANDRINA (PL-41431-BM), debiendo ser PEDRO LLENQUE QUEREVALU</t>
  </si>
  <si>
    <t>507-2019-PRODUCE/DGPCHDI</t>
  </si>
  <si>
    <t>065676-2019</t>
  </si>
  <si>
    <t>RECURSO DE RECONSIDERACIÓN:
IMPROCEDENTE AUTORIZACIÓN DE INCREMENTO DE FLOTA</t>
  </si>
  <si>
    <t>Declarar IMPROCEDENTE el recurso de reconsideración interpuesto por MARIA INOCENTA SANTAMARIA SANTISTEBAN contra la RD. N° 421-2019-PRODUCE/DGPCHDI, que declaró improcedente la solicitud de autorización de incremento de flota para construir una nueva E/P vía sustitución de la E/P no siniestrada VIVIANA (PL-22725-CM)</t>
  </si>
  <si>
    <t>508-2019-PRODUCE/DGPCHDI</t>
  </si>
  <si>
    <t>056848-2019</t>
  </si>
  <si>
    <t>AUTORIZACIÓN INCREMENTO DE FLOTA
ACEPTAR RENUNCIA PERMISO DE PESCA</t>
  </si>
  <si>
    <t>Aceptar la renuncia formulada por BERNARDO FIESTAS QUEREVALU al permiso de pesca para operar la embarcación pesquera SAGITARIO (PT-19879-CM), en el extremo referido a la extracción del recurso anchoveta con destino al consumo humano directo y sardina con destino al consumo humano directo e indirecto</t>
  </si>
  <si>
    <t>509-2019-PRODUCE/DGPCHDI</t>
  </si>
  <si>
    <t>TEODORA VIOLETA LLENQUE FIESTAS</t>
  </si>
  <si>
    <t>ERROR MATERIAL:
NOMBRE Y MATRÍCULA DE LA EMBARCACIÓN PESQUERA
COOPERATIVA SAN JOSÉ LIMITADA</t>
  </si>
  <si>
    <t>Rectificar el error material contenido en el artículo 1 de la RD. N° 291-2019-PRODUCE/DGPCHDI, referido al nombre y matrícula de la embarcación pesquera DOÑA LINDA (PT-44025-CM), debiendo ser DOÑA LINDA 2 (PL-44025-CM)</t>
  </si>
  <si>
    <t>510-2019-PRODUCE/DGPCHDI</t>
  </si>
  <si>
    <t>APROBAR DIRECTIVA PARA LA ATENCIÓN DE PROCEDIMIENTOS CITES</t>
  </si>
  <si>
    <t>Aprobar la Directiva Nº 001-2019-PRODUCE/DGPCHDI: "Lineamientos para la Atención de solicitudes relacionadas con el Otorgamiento de Permisos o Certificados de Exportación, Importación o Reexportación de Especies Hidrobiológicas Comprendidas en los Apéndices de la Convención sobre el Comercio Internacional de Especies Amenazadas de Fauna y Flora Silvestre (CITES)".</t>
  </si>
  <si>
    <t>511-2019-PRODUCE/DGPCHDI</t>
  </si>
  <si>
    <t>049265-2019</t>
  </si>
  <si>
    <t>REGULO ECHE PANTA y WALTER ECHE PANTA</t>
  </si>
  <si>
    <t>Aceptar la renuncia presentada por REGULO ECHE PANTA y WALTER ECHE PANTA, al permiso de pesca para operar la embarcación DON ISIDRO (PT-3312-CM), en el extremo de anchoveta y sardina para consumo humano directo. Otorgar autorización de incremento de flota para construir una nueva embarcación vía sustitución de la embarcación DON ISIDRO (PT-3312-CM)</t>
  </si>
  <si>
    <t>512-2019-PRODUCE/DGPCHDI</t>
  </si>
  <si>
    <t>032318-2019</t>
  </si>
  <si>
    <t>PROVIAS DESCENTRALIZADO</t>
  </si>
  <si>
    <t>Otorgar a PROVIAS DESCENTRALIZADO, autorización para efectuar investigación pesquera con extracción de muestras de especímenes hidrobiológicos, sin valor comercial y sin uso de embarcación pesquera</t>
  </si>
  <si>
    <t>513-2019-PRODUCE/DGPCHDI</t>
  </si>
  <si>
    <t>062816-2019</t>
  </si>
  <si>
    <t>Aceptar el desistimiento al procedimiento de autorización de incremento de flota para ampliar la capacidad de bodega de la embarcación pesquera JARIT (PL-19820-PM), en mérito al saldo de capacidad de bodega de 3.31 m3 reconocido por RD. N° 438-2019-PRODUCE/DGPCHDI, formulado por PESQUERA MARINHA S.A.C.</t>
  </si>
  <si>
    <t>514-2019-PRODUCE/DGPCHDI</t>
  </si>
  <si>
    <t>058556-2019</t>
  </si>
  <si>
    <t>Declarar IMPROCEDENTE la solicitud de cambio de titular del permiso de pesca para operar la embarcación pesquera MI JUAN AUGUSTO (PL-2118-CM), presentada por PESQUERA MAQUEN S.A.C.</t>
  </si>
  <si>
    <t>515-2019-PRODUCE/DGPCHDI</t>
  </si>
  <si>
    <t>033306-2019</t>
  </si>
  <si>
    <t>VALE EXPLORATION PERU S.A.C.</t>
  </si>
  <si>
    <t>Otorgar a VALE EXPLORATION PERU S.A.C. autorización para efectuar investigación pesquera con extracción de muestras de especímenes hidrobiológicos, sin valor comercial y sin uso de embarcación pesquera</t>
  </si>
  <si>
    <t>516-2019-PRODUCE/DGPCHDI</t>
  </si>
  <si>
    <t>028851-2019</t>
  </si>
  <si>
    <t>TRANSPORTADORA DE GAS DEL PERU S.A.C.</t>
  </si>
  <si>
    <t>Otorgar a TRANSPORTADORA DE GAS DEL PERU S.A.C. autorización para efectuar investigación pesquera con extracción de muestras de especímenes hidrobiológicos, sin valor comercial y sin uso de embarcación pesquera</t>
  </si>
  <si>
    <t>517-2019-PRODUCE/DGPCHDI</t>
  </si>
  <si>
    <t>015176-2019</t>
  </si>
  <si>
    <t>SHAHUINDO S.A.C.</t>
  </si>
  <si>
    <t>Otorgar a SHAHUINDO S.A.C. autorización para efectuar investigación pesquera con extracción de muestras de especímenes hidrobiológicos, sin valor comercial y sin uso de embarcación pesquera</t>
  </si>
  <si>
    <t>518-2019-PRODUCE/DGPCHDI</t>
  </si>
  <si>
    <t>022024-2019</t>
  </si>
  <si>
    <t>Otorgar a JUANA TEMOCHE PAIVA autorización de incremento de flota para la construcción de una embarcación de menor escala de 10.00 m3 de capacidad de bodega, para extraer anchoveta y demás recursos con destino al CHD, vía sustitución de la embarcación pesquera LALO II (CO-23512-BM)</t>
  </si>
  <si>
    <t>519-2019-PRODUCE/DGPCHDI</t>
  </si>
  <si>
    <t>072410-2019</t>
  </si>
  <si>
    <t>Declarar que la solicitud formulada por YOLA OROSCO CASTRO de modificación de permiso de pesca para operar la embarcación pesquera MI ROSALINA, ha sido aprobada automáticamente. En consecuencia, se ha modificado la matrícula de la embarcación de SY-21205-BM a SY-21205-CM</t>
  </si>
  <si>
    <t>520-2019-PRODUCE/DGPCHDI</t>
  </si>
  <si>
    <t>028811-2019</t>
  </si>
  <si>
    <t>Declarar IMPROCEDENTE el procedimiento administrativo de autorización para efectuar investigación pesquera con extracción de muestras de especímenes hidrobiológicos, sin valor comercial y sin uso de embarcación presentado por TERMINAL PORTUARIO PARACAS S.A.</t>
  </si>
  <si>
    <t>521-2019-PRODUCE/DGPCHDI</t>
  </si>
  <si>
    <t>118258-2018</t>
  </si>
  <si>
    <t>MEGUI INVESTMENT S.A.C.</t>
  </si>
  <si>
    <t>Declarar IMPROCEDENTE la solicitud de cambio de titular del permiso de pesca para operar la embarcación pesquera DON ROLO I (PL-19884-CM), presentada por MEGUI INVESTMENT S.A.C.</t>
  </si>
  <si>
    <t>522-2019-PRODUCE/DGPCHDI</t>
  </si>
  <si>
    <t>112661-2018</t>
  </si>
  <si>
    <t>Declarar IMPROCEDENTE la solicitud de cambio de titular del permiso de pesca para operar la embarcación pesquera COSTA BELLA con matrícula PL-2251-CM, presentada por MEGUI INVESTMENT S.A.C.</t>
  </si>
  <si>
    <t>523-2019-PRODUCE/DGPCHDI</t>
  </si>
  <si>
    <t>066483-2019</t>
  </si>
  <si>
    <t>EMPRESA PESQUERA DON HIPOLITO S.A.C.</t>
  </si>
  <si>
    <t>Aprobar a favor de EMPRESA PESQUERA DON HIPOLITO S.A.C., el cambio de titular del permiso de pesca para operar la E/P JOSE HIPOLITO (PT-51985-PM). Aprobar a su favor el cambio de titular del PMCE y LMCE otorgado.</t>
  </si>
  <si>
    <t>524-2019-PRODUCE/DGPCHDI</t>
  </si>
  <si>
    <t>117347-2018</t>
  </si>
  <si>
    <t>MANUEL YSINE S.A.C.</t>
  </si>
  <si>
    <t>Aceptar el desistimiento del recurso de reconsideración interpuesto por MANUEL YSINE S.A.C. contra la RD. N° 1526-2018-PRODUCE/DGPCHDI.</t>
  </si>
  <si>
    <t>525-2019-PRODUCE/DGPCHDI</t>
  </si>
  <si>
    <t>029576-2019</t>
  </si>
  <si>
    <t>EMPRESA MINERA LOS QUENUALES S.A.</t>
  </si>
  <si>
    <t>Otorgar a EMPRESA MINERA LOS QUENUALES S.A. autorización para efectuar investigación pesquera con extracción de muestras de especímenes hidrobiológicos, sin valor comercial y sin uso de embarcación pesquera.</t>
  </si>
  <si>
    <t>526-2019-PRODUCE/DGPCHDI</t>
  </si>
  <si>
    <t>020850-2019</t>
  </si>
  <si>
    <t>Otorgar a NEXA RESOURCES PERU S.A.A. autorización para efectuar investigación pesquera con extracción de muestras de especímenes hidrobiológicos, sin valor comercial y sin uso de embarcación pesquera.</t>
  </si>
  <si>
    <t>527-2019-PRODUCE/DGPCHDI</t>
  </si>
  <si>
    <t>064710-2019</t>
  </si>
  <si>
    <t>JACOBO CAVENAGO ZOLEZZI</t>
  </si>
  <si>
    <t>Otorgar a favor de JACOBO CAVENAGO ZOLEZZI, autorización de incremento de flota para la construcción de una nueva embarcación de 28.52 m3 de capacidad de bodega, para la extracción de anchoveta y demás recursos para CHD, vía sustitución de la embarcación pesquera RAMUSSA (CE-23002-CM)</t>
  </si>
  <si>
    <t>528-2019-PRODUCE/DGPCHDI</t>
  </si>
  <si>
    <t>066480-2019</t>
  </si>
  <si>
    <t>Aprobar a favor de EMPRESA PESQUERA DON HIPOLITO S.A.C. el cambio de titular del permiso de pesca de la E/P NIÑO JESUS (CO-19888-CM). Aprobar a su favor el cambio de titular del PMCE y LMCE correspondiente.</t>
  </si>
  <si>
    <t>529-2019-PRODUCE/DGPCHDI</t>
  </si>
  <si>
    <t>055346-2019</t>
  </si>
  <si>
    <t>Otorgar la ampliación del plazo establecido en el artículo 1 de la RD. N° 1332-2018-PRODUCE/DGPCHDI, por 12 meses adicionales para el desarrollo de un proyecto de investigación, solicitado por COMPAÑÍA DE MINAS BUENAVENTURA S.A.A.</t>
  </si>
  <si>
    <t>530-2019-PRODUCE/DGPCHDI</t>
  </si>
  <si>
    <t>080448-2019</t>
  </si>
  <si>
    <t>JOSÉ DE LA ROSA SUCLUPE TEJADA, MARÍA TOMASA TEJADA SANTAMARÍA VDA. DE SUCLUPE, GRICELDA EFFIO SUCLUPE, NELY SUCLUPE TEJADA DE HUAMANCHUMO, MARÍA JUANA SUCLUPE TEJADA DE BANCES, CARMEN ROSA SUCLUPE TEJADA DE SÁNCHEZ, MARCELA SUCLUPE TEJADA, VIRGINIA SUCLUPE TEJADA, MARÍA SANTOS SUCLUPE TEJADA DE MENDOZA, GEORGINIA SUCLUPE TEJADA y LUIS MIGUEL SUCLUPE TEJADA</t>
  </si>
  <si>
    <t>MODIFICAR PERMISO DE PESCA POR CAMBIO DE NOMBRE DE TITULARES</t>
  </si>
  <si>
    <t>Modificar el permiso de pesca para operar la embarcación pesquera JOSE LUIS de matrícula PL-10602-PM, únicamente en e el extremo referido a la actualización de los nombres de los titulares del permiso de pesca</t>
  </si>
  <si>
    <t>531-2019-PRODUCE/DGPCHDI</t>
  </si>
  <si>
    <t>030412-2019</t>
  </si>
  <si>
    <t>Otorgar a COMPAÑIA MINERA PODEROSA S.A. autorización para efectuar investigación pesquera con extracción de muestras de especímenes hidrobiológicos, sin valor comercial y sin uso de embarcación</t>
  </si>
  <si>
    <t>532-2019-PRODUCE/DGPCHDI</t>
  </si>
  <si>
    <t>036282-2019</t>
  </si>
  <si>
    <t>FRIGORIFICO ANGÉLICA S.R.L.</t>
  </si>
  <si>
    <t>N° 29 AMPLIACIÓN  DEL PLAZO DE LA AUTORIZACIÓN DE INSTALACIÓN DE UNA O MÁS PLANTAS DE PROCESAMIENTO PESQUERO</t>
  </si>
  <si>
    <t>IMPROCEDENTE AMPLIACIÓN DEL PLAZO DE LA AUTORIZACIÓN PARA LA INSTALACIÓN DE UNA PLANTA DE PROCESAMIENTO</t>
  </si>
  <si>
    <t>Declarar IMPROCEDENTE la solicitud presentada por FRIGORIFICO ANGÉLICA S.R.L. para la ampliación del plazo de la autorización para la instalación de una planta de procesamiento de congelado de 20 t/día, ubicada en Parque Industrial Mz. X, Lotes 2, 3 y 4, Ilo-Moquegua</t>
  </si>
  <si>
    <t>533-2019-PRODUCE/DGPCHDI</t>
  </si>
  <si>
    <t>064965-2019</t>
  </si>
  <si>
    <t>QUEREBALU S.A.C.</t>
  </si>
  <si>
    <t>Aceptar la renuncia formulada por PESQUERA QUEREBALU S.A.C. al permiso de pesca para operar la embarcación DIOS ME BENDIGA (PL-2135-CM), en el extremo referido a los recursos anchoveta y sardina con destino al consumo humano directo. Otorgar autorización de incremento de flota para construir una nueva embarcación, vía sustitución de la embarcación antes mencionada.</t>
  </si>
  <si>
    <t>534-2019-PRODUCE/DGPCHDI</t>
  </si>
  <si>
    <t>061884-2019</t>
  </si>
  <si>
    <t>Aprobar a favor de LOS HALCONES S.A. el cambio de titular del permiso de pesca para operar la embarcación pesquera DON ALONSO (PS-0614-PM), para extraer anchoveta y sardina para consumo humano indirecto, aprobar a su favor el cambio de titular del PMCE y LMCE</t>
  </si>
  <si>
    <t>535-2019-PRODUCE/DGPCHDI</t>
  </si>
  <si>
    <t>068785-2019</t>
  </si>
  <si>
    <t>EMPRESA PESQUERA D MMIR S.A.C.</t>
  </si>
  <si>
    <t>Aprobar a favor de EMPRESA PESQUERA D MMIR S.A.C. el cambio de titular del permiso de pesca para operar la embarcación D ANGELO AGUSTIN (PL-19845-CM), aprobar a su favor el cambio de titular del PMCE y LMCE otorgado</t>
  </si>
  <si>
    <t>536-2019-PRODUCE/DGPCHDI</t>
  </si>
  <si>
    <t>059917-2019</t>
  </si>
  <si>
    <t>AUTORIZACIÓN INCREMENTO DE FLOTA</t>
  </si>
  <si>
    <t>Otorgar a favor de MARIA TOMASA TEJADA SANTAMARIA VDA. DE SUCLUPE y otros autorización de incremento de flota para construir una nueva embarcación de 94.96 m3 de capacidad de bodega, vía sustitución de la embarcación JOSE LUIS (PL-10602-PM)</t>
  </si>
  <si>
    <t>537-2019-PRODUCE/DGPCHDI</t>
  </si>
  <si>
    <t>061088-2019</t>
  </si>
  <si>
    <t>CONSULTORES Y CONSTRUCTORES CARE S.A.C.</t>
  </si>
  <si>
    <t>Declarar IMPROCEDENTE la solicitud de autorización para efectuar investigación pesquera con extracción de muestras de especímenes hidrobiológicos sin valor comercial y sin uso de embarcación, presentado por CONSULTORES Y CONSTRUCTORES CARE S.A.C.</t>
  </si>
  <si>
    <t>538-2019-PRODUCE/DGPCHDI</t>
  </si>
  <si>
    <t>061080-2019</t>
  </si>
  <si>
    <t>539-2019-PRODUCE/DGPCHDI</t>
  </si>
  <si>
    <t>061073-2019</t>
  </si>
  <si>
    <t>Declarar improcedente la solicitud de autorización para efectuar investigación pesquera con extracción de muestras de especímenes hidrobiológicos, sin valor comercial y sin uso de embarcación pesquera, solicitado por CONSUTLORES Y CONSTRUCTORES CARE S.A.C.</t>
  </si>
  <si>
    <t>540-2019-PRODUCE/DGPCHDI</t>
  </si>
  <si>
    <t>027615-2019</t>
  </si>
  <si>
    <t>INSTITUTO DE CIENCIAS DE LA VIDA - UNIVERSIDAD DE MICHIGAN (LIFE SCIENCES INSTITUTE, UNIVERSITY OF MICHIGAN - USA)</t>
  </si>
  <si>
    <t>Otorgar al INSTITUTO DE CIENCIAS DE LA VIDA - UNIVERSIDAD DE MICHIGAN (LIFE SCIENCES INSTITUTE, UNIVERSITY OF MICHIGAN - USA), autorización para efectuar investigación pesquera con extracción de muestras de especímenes hidrobiológicos sin valor comercial y sin uso de embarcación pesquera</t>
  </si>
  <si>
    <t>541-2019-PRODUCE/DGPCHDI</t>
  </si>
  <si>
    <t>018575-2019</t>
  </si>
  <si>
    <t>542-2019-PRODUCE/DGPCHDI</t>
  </si>
  <si>
    <t>027251-2019</t>
  </si>
  <si>
    <t>NEWMONT PERU S.R.L.</t>
  </si>
  <si>
    <t>Otorgar a NEWMONT PERU S.R.L. autorización para efectuar investigación pesquera con extracción de muestras de especímenes hidrobiológicos sin valor comercial y sin uso de embarcación pesquera</t>
  </si>
  <si>
    <t>543-2019-PRODUCE/DGPCHDI</t>
  </si>
  <si>
    <t>065175-2019</t>
  </si>
  <si>
    <t>LUIS ALBERTO RÍOS ARÉVALO</t>
  </si>
  <si>
    <t>Declarar IMPROCEDENTE la solicitud de autorización para efectuar investigación pesquera con extracción de muestras de especímenes hidrobiológicos, sin valor comercial y sin uso de embarcación pesquera, solicitado por LUIS ALBERTO RÍOS ARÉVALO</t>
  </si>
  <si>
    <t>544-2019-PRODUCE/DGPCHDI</t>
  </si>
  <si>
    <t>056082-2019</t>
  </si>
  <si>
    <t>MUNICIPALIDAD DISTRITAL DE SAN MARCOS</t>
  </si>
  <si>
    <t>Declarar IMPROCEDENTE la solicitud de autorización para efectuar investigación pesquera con extracción de muestras de especímenes hidrobiológicos, sin valor comercial y sin uso de embarcación pesquera, solicitado por la MUNICIPALIDAD DISTRITAL DE SAN MARCOS</t>
  </si>
  <si>
    <t>545-2019-PRODUCE/DGPCHDI</t>
  </si>
  <si>
    <t>011312-2019</t>
  </si>
  <si>
    <t>ALESSANDRA PIEDAD PALOMINO CACERES</t>
  </si>
  <si>
    <t>Declarar en abandono la solicitud de autorización para efectuar investigación pesquera con extracción de muestras de especímenes hidrobiológicos, sin valor comercial y sin uso de embarcación pesquera, solicitado por ALESSANDRA PIEDAD PALOMINO CACERES</t>
  </si>
  <si>
    <t>546-2019-PRODUCE/DGPCHDI</t>
  </si>
  <si>
    <t>070211-2019</t>
  </si>
  <si>
    <t>RUTH EVELYN CAMPOS NEYRA</t>
  </si>
  <si>
    <t>Aprobar a favor de RUTH EVELYN CAMPOS NEYRA el cambio de titular del permiso de pesca para operar la embarcación pesquera de menor escala NIÑO DEL MILAGRO 2 (PT-05821-BM)</t>
  </si>
  <si>
    <t>547-2019-PRODUCE/DGPCHDI</t>
  </si>
  <si>
    <t>053517-2019</t>
  </si>
  <si>
    <t>RENUNCIA DE LA LICENCIA DE PROCESAMIENTO</t>
  </si>
  <si>
    <t>Aceptar la renuncia formulada por PESQUERA HAYDUK S.A. a la licencia de operación de las plantas de enlatado (1588 cajas/turno) y congelado (21 t/día), ubicadas en Av. Mariano Linio Urrieta S/N, Puerto de Ilo, Mariscal Nieto-Moquegua</t>
  </si>
  <si>
    <t>548-2019-PRODUCE/DGPCHDI</t>
  </si>
  <si>
    <t>021793-2019</t>
  </si>
  <si>
    <t>PROYECTO ESPECIAL DE INFRAESTRUCTURA DE TRANSPORTE DESCENTRALIZADO - PROVIAS DESCENTRALIZADO</t>
  </si>
  <si>
    <t>Otorgar al PROYECTO ESPECIAL DE INFRAESTRUCTURA DE TRANSPORTE DESCENTRALIZADO - PROVIAS DESCENTRALIZADO, autorización para efectuar investigación pesquera con extracción de muestras de especímenes hidrobiológicos, sin valor comercial y sin uso de embarcación pesquera.</t>
  </si>
  <si>
    <t>549-2019-PRODUCE/DGPCHDI</t>
  </si>
  <si>
    <t>023061-2019</t>
  </si>
  <si>
    <t>550-2019-PRODUCE/DGPCHDI</t>
  </si>
  <si>
    <t>068884-2019</t>
  </si>
  <si>
    <t>FIDEL PERICHE MARTINEZ</t>
  </si>
  <si>
    <t>Declarar IMPROCEDENTE la solicitud de autorización de incremento de flota para construir una nueva embarcación pesquera, vía sustitución de la embarcación no siniestrada KARINA de matrícula CO-9911-CM, presentada por FIDEL PERICHE MARTINEZ</t>
  </si>
  <si>
    <t>551-2019-PRODUCE/DGPCHDI</t>
  </si>
  <si>
    <t>028188-2019</t>
  </si>
  <si>
    <t>Otorgar a MINERA LAS BAMBAS S.A. , autorización para efectuar investigación pesquera con extracción de muestras de especímenes hidrobiológicos, sin valor comercial y sin uso de embarcación pesquera.</t>
  </si>
  <si>
    <t>552-2019-PRODUCE/DGPCHDI</t>
  </si>
  <si>
    <t>065850-2019</t>
  </si>
  <si>
    <t>ZULLYANITA TORRES BRINGAS</t>
  </si>
  <si>
    <t>Declarar IMPROCEDENTE la solicitud de cambio de titular del permiso de pesca para operar la embarcación pesquera ALBATROS con matrícula TA-6038-CM, presentada por ZULLYANITA TORRES BRINGAS</t>
  </si>
  <si>
    <t>553-2019-PRODUCE/DGPCHDI</t>
  </si>
  <si>
    <t>R.V.M. N° 113-2018-PRODUCE/DVPA</t>
  </si>
  <si>
    <t>IMPROCEDENTE RENUNCIA AL OTORGAMIENTO DE PERMISO DE PESCA DE BANDERA EXTRANJERA</t>
  </si>
  <si>
    <t>Declarar improcedente la solicitud de renuncia con eficacia anticipada al otorgamiento del permiso de pesca para operar la embarcación pesquera de bandera extranjera denominada FERNANDITO con matrícula (ecuatoriana) P-04-00444, para la extracción del recurso Atún con destino al consumo humano directo.</t>
  </si>
  <si>
    <t>554-2019-PRODUCE/DGPCHDI</t>
  </si>
  <si>
    <t>072828-2019</t>
  </si>
  <si>
    <t>PESQUERA JESÚS SOBRE LAS AGUAS S.R.L.</t>
  </si>
  <si>
    <t>ERROR MATERIAL: CAMBIO DE MATRÍCULA</t>
  </si>
  <si>
    <t>Rectificar el error material contenido en los artículos 1,2,3 y 4 de la Resolución Directoral N° 202-2015 PRODUCE/DGCHI de fecha 08 de abril de 2015, referido a la matrícula de la embarcación pesquera JESUS SOBRE LAS AGUAS, dice CO-18073-CM, debe decir CO-18073-PM.</t>
  </si>
  <si>
    <t>555-2019-PRODUCE/DGPCHDI</t>
  </si>
  <si>
    <t>089066-2018</t>
  </si>
  <si>
    <t>SERAPIO PINGO PAZO, ALEJANDRO PINGO PAZO y MARÍA YOJANI PINGO MORALES</t>
  </si>
  <si>
    <t>FUNDADO RECURSO DE RECONSIDERACIÓN: OTORGAR PERMISO DE PESCA</t>
  </si>
  <si>
    <t>Declarar fundado el recurso de reconsideración formulado mediante escrito con registro N° 89066-2018, contra la R.D. N° 1387-2018-PRODUCE/DGPCHDI, que declaró improcedente la solicitud de otorgamiento de permiso de pesca para operar la embarcación pesquera NUESTRA SEÑORA DE GUADALUPE con matrícula PT-4207-BM.</t>
  </si>
  <si>
    <t>556-2019-PRODUCE/DGPCHDI</t>
  </si>
  <si>
    <t>062263-2019</t>
  </si>
  <si>
    <t>CULTINOR S.A.C.</t>
  </si>
  <si>
    <t>DESISTIMIENTO AUTORIZACIÓN EFECTUAR INVESTIGACIÓN PESQUERA</t>
  </si>
  <si>
    <t>Aceptar el desistimiento del procedimiento de autorización para efectuar investigación pesquera con extracción de muestras de especímenes hidrobiológicos, sin valor comercial y sin uso de embarcación pesquera respecto al proyecto denominado "Plan de trabajo para el monitoreo hidrobiológico del EIA del Proyecto de explotación Katy" formulado por la empresa CULTINOR S.A.C.</t>
  </si>
  <si>
    <t>557-2019-PRODUCE/DGPCHDI</t>
  </si>
  <si>
    <t>046411-2019</t>
  </si>
  <si>
    <t>GREEN ACTION CONSULTORES AMBIENTALES S.A.C.</t>
  </si>
  <si>
    <t>Declarar improcedente la solicitud de autorización para efectuar investigación pesquera con extracción de muestras especímenes hidrobiológicos, sin valor comercial y con uso de embarcación pesquera, para efectuar el proyecto denominado "Monitoreo de la Biodiversidad (Fitoplancton, Zooplancton y Macrobentos", solicitado por la empresa GREEN ACTION CONSULTORES AMBIENTALES S.A.C.</t>
  </si>
  <si>
    <t>558-2019-PRODUCE/DGPCHDI</t>
  </si>
  <si>
    <t>061879-2019</t>
  </si>
  <si>
    <t>Aprobar a favor de la empresa LOS HALCONES S.A., el cambio de titular del permiso de pesca para operar la embarcación pesquera GAVILÁN con matrícula CE-2410-PM y 374.47 m3 de capacidad de bodega, para la extracción de los recursos anchoveta y sardina con destino al consumo humano indirecto. Asimismo aprobar a su favor el cambio del titular del PMCE otorgado para la actividad extractiva del recurso anchoveta con destino al consumo humano indirecto.</t>
  </si>
  <si>
    <t>559-2019-PRODUCE/DGPCHDI</t>
  </si>
  <si>
    <t>016106-2019</t>
  </si>
  <si>
    <t>560-2019-PRODUCE/DGPCHDI</t>
  </si>
  <si>
    <t>R.V.M. N° 115-2018-PRODUCE/DVPA</t>
  </si>
  <si>
    <t>DECLARAR IMPROCEDENTE LA SOLICITUD DE RENUNCIA CON EFICACIA ANTICIPADA AL OTORGAMIENTO DEL PERMISO DE PESCA PARA OPERAR LA EMBARCACIÓN PESQUERA DE BANDERA EXTRANJERA DENOMINADA CHASCA CON MATRICULA ECUATORIANA P -04-00692, PARA LA EXTRACCIÓN DEL RECURSO ATÚN CON DESTINO AL CONSUMO HUMANO DIRECTO , PRESENTADA POR LA EMPRESA INDUSTRIA ATUNERA S.A.</t>
  </si>
  <si>
    <t>561-2019-PRODUCE/DGPCHDI</t>
  </si>
  <si>
    <t>074005-2019</t>
  </si>
  <si>
    <t>YOLANDA JESUS FIESTAS PERICHE</t>
  </si>
  <si>
    <t>Otorgar a YOLANDA JESUS FIESTAS PERICHE, autorización de incremento de flota para construir una nueva embarcación pesquera de 60.64 m3, vía sustitución de la embarcación pesquera MARIA DEL ROCIO (PT-4401-CM). Aceptar la renuncia al recurso anchoveta y sardina con destino al CHD.</t>
  </si>
  <si>
    <t>562-2019-PRODUCE/DGPCHDI</t>
  </si>
  <si>
    <t>R.V.M. N° 114-2018-PRODUCE/DVPA</t>
  </si>
  <si>
    <t>Delcarar IMPROCEDENTE la solicitud de renuncia con eficacia anticipada al otorgamiento del permiso de pesca para operar la embarcación pesquera de bandera ecuatoriana TUNA I de matrícula P-04-00834, para la extracción de Atún con destino al CHD, presentada por TUNAEXPORT S.A.</t>
  </si>
  <si>
    <t>563-2019-PRODUCE/DGPCHDI</t>
  </si>
  <si>
    <t>018091-2019</t>
  </si>
  <si>
    <t>Dejar sin efecto el artículo 4 de la RD. N° 553-2017-PRODUCE/DGPCHDI, que dispuso determinado condicionamiento a la vigencia del permiso de pesca de menor escala para operar la E/P MI CONSUELO (PT-27057-CM)</t>
  </si>
  <si>
    <t>564-2019-PRODUCE/DGPCHDI</t>
  </si>
  <si>
    <t>IMPROCEDENTE PERMISO DE PESCA
COOPERATIVA PESQUERA SAN JOSE LIMITADA</t>
  </si>
  <si>
    <t>Declarar IMPROCEDENTE la petición de permiso de pesca formulada por la COOPERATIVA PESQUERA SAN JOSE LIMITADA, para operar la embarcación pesquera FLOR MARIA (PT-40905-BM) del socio VICTOR DE LA CRUZ VENTURA</t>
  </si>
  <si>
    <t>565-2019-PRODUCE/DGPCHDI</t>
  </si>
  <si>
    <t>ANGELITA GABRIELA LORO GALAN</t>
  </si>
  <si>
    <t>Otorgar permiso de pesca a ANGELITA GABRIELA LORO GALAN, en calidad de socia de la COOPERATIVA PESQUERA SAN JOSE LIMITADA para operar la embarcación pesquera SIMON SANTIAGO I (PL-55543-BM)</t>
  </si>
  <si>
    <t>566-2019-PRODUCE/DGPCHDI</t>
  </si>
  <si>
    <t>CARMEN ISELA PITA PITA</t>
  </si>
  <si>
    <t>Otorgar permiso de pesca a CARMEN ISELA PITA PITA, en calidad de socia de la COOPERATIVA PESQUERA SAN JOSE LIMITADA para operar la embarcación pesquera MAFER 1 (PT-42109-CM)</t>
  </si>
  <si>
    <t>567-2019-PRODUCE/DGPCHDI</t>
  </si>
  <si>
    <t>049638-2019</t>
  </si>
  <si>
    <t>DP WORLD CALLAO S.R.L.</t>
  </si>
  <si>
    <t>Otorgar a DP WORLD CALLAO S.R.L., autorización para efectuar investigación pesquera con extracción de muestras de especímenes hidrobiológicos sin valor comercial y con uso de embarcación pesquera</t>
  </si>
  <si>
    <t>568-2019-PRODUCE/DGPCHDI</t>
  </si>
  <si>
    <t>061878-2019</t>
  </si>
  <si>
    <t>Aprobar a favor de LOS HALCONES S.A. el cambio de titular del permiso de pesca para operar la embarcación pesquera CALAMAR con matrícula CE-2413-PM, para extraer anchoveta y sardina para CHI. Aprobar a su favor el cambio de titular del PMCE otorgado.</t>
  </si>
  <si>
    <t>569-2019-PRODUCE/DGPCHDI</t>
  </si>
  <si>
    <t>085686-2019</t>
  </si>
  <si>
    <t>Declarar que la solicitud de permiso de pesca por cambio de nombre solicitado por PESQUERA AZUL S.A.C. ha sido aprobada. En consecuencia, se ha modificado el nombre de la embarcación pesquera de MEGANISI a TIBURON 2 con matrícula CE-1253-PM</t>
  </si>
  <si>
    <t>570-2019-PRODUCE/DGPCHDI</t>
  </si>
  <si>
    <t>SERAPIO PINGO PAZO</t>
  </si>
  <si>
    <t>Aceptar el desistimiento del recurso de reconsideración interpuesto por SERAPIO PINGO PAZO contra la RD. N° 159-2013-PRODUCE/DGCHD, quedando firme el acto administrativo emitido a través de la precitada resolución.</t>
  </si>
  <si>
    <t>571-2019-PRODUCE/DGPCHDI</t>
  </si>
  <si>
    <t>039005-2019</t>
  </si>
  <si>
    <t>INDUSTRIAS PESQUERAS FRIDA SOPHIA S.A.C.</t>
  </si>
  <si>
    <t>FUNDADO RECURSO DE RECONSIDERACIÓN: DEJAR SIN EFECTO CAMBIO DE TITULAR DE LICENCIA DE OPERACIÓN</t>
  </si>
  <si>
    <t>Declarar FUNDADO el recurso de reconsideración interpuesto por INDUSTRIAS PESQUERAS FRIDA SOPHIA S.A.C. contra la RD. N° 305-2019-PRODUCE/DGPCHDI. Se deja sin efecto el cambio de titular de la licencia para operar la planta de congelado de 25 t/día, otorgado con RD. 305-2019-PRODUCE/DGPCHDI</t>
  </si>
  <si>
    <t>572-2019-PRODUCE/DGPCHDI</t>
  </si>
  <si>
    <t>127082-2018</t>
  </si>
  <si>
    <t>LILIANA QUEREVALU NUNURA</t>
  </si>
  <si>
    <t>Otorgar permiso de pesca a LILIANA QUEREVALU NUNURA en calidad de socia de la COOPERATIVA PESQUERA JEHOVA ES MI PASTOR NADA ME FALTARÁ para operar la embarcación pesquera DIVINO MAESTRO II de matrícula TA-02330-BM</t>
  </si>
  <si>
    <t>573-2019-PRODUCE/DGPCHDI</t>
  </si>
  <si>
    <t>BERTHA MORALES CHIROQUE</t>
  </si>
  <si>
    <t>Otorgar permiso de pesca a BERTHA MORALES CHIROQUE en calidad de socia de la COOPERATIVA PESQUERA JEHOVA ES MI PASTOR NADA ME FALTARÁ para operar la embarcación pesquera JESUCRISTO ES LEAL de matrícula TA-04005-BM</t>
  </si>
  <si>
    <t>574-2019-PRODUCE/DGPCHDI</t>
  </si>
  <si>
    <t>ROSA FIESTAS ALVAREZ</t>
  </si>
  <si>
    <t>Otorgar permiso de pesca a ROSA FIESTAS ALVAREZ en calidad de socia de la COOPERATIVA PESQUERA JEHOVA ES MI PASTOR NADA ME FALTARÁ para operar la embarcación pesquera GLORIA DE JEHOVA de matrícula TA-02143-BM</t>
  </si>
  <si>
    <t>575-2019-PRODUCE/DGPCHDI</t>
  </si>
  <si>
    <t>017102-2019</t>
  </si>
  <si>
    <t>CONCLUSIÓN DEL PROCEDIMIENTO POR MODIFICACIÓN DE CAMBIO DE MATRÍCULA</t>
  </si>
  <si>
    <t>Declarar la conclusión del procedimiento administrativo iniciado por YOLA OROSCO CASTRO, referido a la modificación del permiso de peca de menor escala para operar la embarcación pesquera MI ROSALINA en el extremo referido a la matrícula de SY-21205-BM a SY-21205-CM</t>
  </si>
  <si>
    <t>576-2019-PRODUCE/DGPCHDI</t>
  </si>
  <si>
    <t>030552-2019</t>
  </si>
  <si>
    <t>Otorgar la ampliación del plazo establecido en el artículo 1 de la RD. N° 1486-2018-PRODUCE/DGPCHDI, por 21 meses adicionales, de acuerdo a lo solicitado por NEXA RESOURCES PERU S.A.A.</t>
  </si>
  <si>
    <t>577-2019-PRODUCE/DGPCHDI</t>
  </si>
  <si>
    <t>030549-2019</t>
  </si>
  <si>
    <t>Otorgar la ampliación del plazo establecido en el artículo 1 de la RD. N° 1491-2018-PRODUCE/DGPCHDI, por 21 meses adicionales, de acuerdo a lo solicitado por NEXA RESOURCES PERU S.A.A.</t>
  </si>
  <si>
    <t>578-2019-PRODUCE/DGPCHDI</t>
  </si>
  <si>
    <t>069146-2019</t>
  </si>
  <si>
    <t>EMPRESA PESQUERA CRUZ DE CHALPON S.A.C.</t>
  </si>
  <si>
    <t>Aceptar la renuncia formulada por EMPRESA PESQUERA CRUZ DE CHALPON S.A.C. en calidad de propietaria de las embarcaciones pesqueras MILAGRO DE CHALPON II (PT-6162-CM) y MILAGRO DE CHALPON III (PT-11173-CM), en cuanto al acceso del recurso anchoveta para CHD y sardina para CHD y CHI. Otorgar autorización de incremento de flota para construir una nueva embarcación de 108.21 m3 de capacidad de bodega, vía sustitución de las embarcaciones antes mencionadas.</t>
  </si>
  <si>
    <t>579-2019-PRODUCE/DGPCHDI</t>
  </si>
  <si>
    <t>068700-2019</t>
  </si>
  <si>
    <t>GROUP CORPORATION REYE´S S.A.C.</t>
  </si>
  <si>
    <t>AMPLIACIÓN DE PLAZO PARA INSTALACIÓN DE INCREMENTO DE CAPACIDAD DE PLANTA DE PROCESAMIENTO</t>
  </si>
  <si>
    <t>Renovar a favor de GROUP CORPORATION REYE´S S.A.C. el plazo de vigencia de la autorización para la instalación del incremento de capacidad de la planta de enlatado de 2231 a 4000 cajas/turno e instalación de una planta de harina residual accesoria de 8 t/h, en Chimbote, otorgada mediante RD. N° 1293-2018-PRODUCE/DGPCHDI</t>
  </si>
  <si>
    <t>580-2019-PRODUCE/DGPCHDI</t>
  </si>
  <si>
    <t>030553-2019</t>
  </si>
  <si>
    <t>Otorgar la ampliación del plazo establecido en el artículo 1 de la RD. N° 1413-2018-PRODUCE/DGPCHDI, por treinta y dos (32) meses, solicitada por NEXA RESOURCES PERU S.A.A.</t>
  </si>
  <si>
    <t>581-2019-PRODUCE/DGPCHDI</t>
  </si>
  <si>
    <t>007512-2019</t>
  </si>
  <si>
    <t>GENERACION ELECTRICA RIO BIAVO S.A.C.</t>
  </si>
  <si>
    <t>Otorgar a GENERACION ELECTRICA RIO BIAVO S.A.C., autorización para efectuar investigación pesquera con extracción de muestras de especímenes hidrobiológicos sin valor comercial y sin uso de embarcación pesquera</t>
  </si>
  <si>
    <t>582-2019-PRODUCE/DGPCHDI</t>
  </si>
  <si>
    <t>031166-2019</t>
  </si>
  <si>
    <t>Otorgar a GEOPARK PERU S.A.C., autorización para efectuar investigación pesquera con extracción de muestras de especímenes hidrobiológicos sin valor comercial y sin uso de embarcación pesquera</t>
  </si>
  <si>
    <t>583-2019-PRODUCE/DGPCHDI</t>
  </si>
  <si>
    <t>038332-2019</t>
  </si>
  <si>
    <t>Otorgar a VOLCAN COMPAÑIA MINERA S.A.A., autorización para efectuar investigación pesquera con extracción de muestras de especímenes hidrobiológicos sin valor comercial y sin uso de embarcación pesquera</t>
  </si>
  <si>
    <t>584-2019-PRODUCE/DGPCHDI</t>
  </si>
  <si>
    <t>075559-2019</t>
  </si>
  <si>
    <t>DESISTIMIENTO PERMISO DE PESCA DE BANDERA EXTRANJERA</t>
  </si>
  <si>
    <t>Aceptar el desistimiento al procedimiento de permiso de pesca para operar la embarcación pesquera de bandera ecuatoriana denominada MARIA ISABEL de matrícula P-00-00531, para la extracción de atún para CHD, presentado por CORPORACIÓN ECUATORIANA DE PESCA ECUAOCEANICA S.A.</t>
  </si>
  <si>
    <t>585-2019-PRODUCE/DGPCHDI</t>
  </si>
  <si>
    <t>020852-2019</t>
  </si>
  <si>
    <t>Otorgar a NEXA RESOURCES PERU S.A.A. autorización para efectuar investigación pesquera con extracción de muestras de especímenes hidrobiológicos, sin valor comercial y sin uso de embarcación pesquera</t>
  </si>
  <si>
    <t>586-2019-PRODUCE/DGPCHDI</t>
  </si>
  <si>
    <t>076787-2019</t>
  </si>
  <si>
    <t>EMPRESA CARED E.I.R.L.</t>
  </si>
  <si>
    <t>Aprobar a favor de EMPRESA CARED E.I.R.L. el cambio de titular del permiso de pesca para operar la embarcación pesquera MARIA MAGALY (PT-3299-CM), para la extracción de anchoveta para CHI y sardina para CHD. Aprobar el cambio de titular del PMCE.</t>
  </si>
  <si>
    <t>587-2019-PRODUCE/DGPCHDI</t>
  </si>
  <si>
    <t>058714-2019</t>
  </si>
  <si>
    <t>588-2019-PRODUCE/DGPCHDI</t>
  </si>
  <si>
    <t>027577-2019</t>
  </si>
  <si>
    <t>COMPAÑÍA MINERA SHALIPAYCO S.A.C.</t>
  </si>
  <si>
    <t>Otorgar a COMPAÑÍA MINERA SHALIPAYCO S.A.C. autorización para efectuar investigación pesquera con extracción de muestras de especímenes hidrobiológicos, sin valor comercial y sin uso de embarcación pesquera</t>
  </si>
  <si>
    <t>589-2019-PRODUCE/DGPCHDI</t>
  </si>
  <si>
    <t>047329-2019</t>
  </si>
  <si>
    <t>Declarar improcedente la solicitud de cambio de titular del permiso de pesca para operar la embarcación pesquera MILAGRITOS de matrícula PT-4432-CM, presentada por PESQUERA ORLAND S.A.C.</t>
  </si>
  <si>
    <t>590-2019-PRODUCE/DGPCHDI</t>
  </si>
  <si>
    <t>103701-2018</t>
  </si>
  <si>
    <t>ARTURO FELIPE DEL CASTILLO WERTHEMAN</t>
  </si>
  <si>
    <t>DESISTIMIENTO CAMBIO DE TITULAR</t>
  </si>
  <si>
    <t>Aceptar el desistimiento al procedimiento de cambio de titular de la autorización de incremento de flota otorgada con RD. N° 1512-2018-PRODUCE/DGPCHDI, para construir una nueva embarcación, vía sustitución de la embarcación pesquera DON JUAN de matrícula CO-20284-CM</t>
  </si>
  <si>
    <t>591-2019-PRODUCE/DGPCHDI</t>
  </si>
  <si>
    <t>077906-2019</t>
  </si>
  <si>
    <t>PESQUERA MARIHNA S.A.C.</t>
  </si>
  <si>
    <t>N° 4 AUTORIZACIÓN  DE INCREMENTO DE FLOTA
N° 68 ASOCIACIÓN O INCORPORACIÓN DEFINITIVA DEL PORCENTAJE MÁXIMO DE CAPTURA POR EMBARCACIÓN- PMCE DEL RECURSO ANCHOVETA, DE UNA EMBARCACIÓN A OTRA(S) DEL MISMO ARMADOR</t>
  </si>
  <si>
    <t>AUTORIZACIÓN DE INCREMENTO DE FLOTA
APROBAR ASOCIACIÓN O INCORPORACIÓN DEFINITIVA DE PMCE</t>
  </si>
  <si>
    <t>Autorizar la asociación o incorporacion definitiva del PMCE correspondiente al saldo de 3.31 m3 de capacidad de bodega reservado en el artículo 6 de la RD. N° 438-2019-PRODUCE/DGPCHDI, a favor de la embarcación MARINHA I de matrícula PT-61822-PM, para la zona Norte-Centro y Sur</t>
  </si>
  <si>
    <t>592-2019-PRODUCE/DGPCHDI</t>
  </si>
  <si>
    <t>064755-2019</t>
  </si>
  <si>
    <t>SUSPENDER por única vez, a solicitud de OCEANO SEAFOOD S.A. la licencia de operación otorgada mediante RD. N° 131-2017-PRODUCE/DGPCHDI, para la operación de las plantas de congelado (24.5 t/día) y enlatado (3297 cajas/turno), ubicadas en Calle Carlos Concha N° 180 - Callao</t>
  </si>
  <si>
    <t>593-2019-PRODUCE/DGPCHDI</t>
  </si>
  <si>
    <t>047490-2019</t>
  </si>
  <si>
    <t>Aprobar a favor de GER EXPORT S.A. el cambio de titular de la licencia de la planta de harina ACP (40 t/h), ubicada en la Carretera Costanera Sur km 4.5, Mz. A, Sub-Lote A - Sector Caleta Cata Cata, Ilo-Moquegua</t>
  </si>
  <si>
    <t>594-2019-PRODUCE/DGPCHDI</t>
  </si>
  <si>
    <t>054166-2019</t>
  </si>
  <si>
    <t>Declarar IMPROCEDENTE la solicitud de cambio de titular del permiso de pesca para operar la embarcación pesquera JUANA ROSA de matrícula PL-1524-CM, solicitada por AUROMAR S.A.C.</t>
  </si>
  <si>
    <t>595-2019-PRODUCE/DGPCHDI</t>
  </si>
  <si>
    <t>076094-2019</t>
  </si>
  <si>
    <t>VITE GROUP E.I.R.L.</t>
  </si>
  <si>
    <t>Otorgar a VITE GROUP E.I.R.L. autorización de incremento de flota para construir una nueva embarcación pesquera de 100 m3 de capacidad de bodega, vía sustitución de la embarcación pesquera no siniestrada MILAGROS DE CHALPON I (CO-21017-PM)</t>
  </si>
  <si>
    <t>596-2019-PRODUCE/DGPCHDI</t>
  </si>
  <si>
    <t>049330-2019</t>
  </si>
  <si>
    <t>597-2019-PRODUCE/DGPCHDI</t>
  </si>
  <si>
    <t>011184-2019</t>
  </si>
  <si>
    <t>COMPAÑÍA MINERA FORRESTER S.A.C.</t>
  </si>
  <si>
    <t>Declarar IMPROCEDENTE la solicitud de autorización para efectuar investigación pesquera con extracción de muestras de especímenes hidrobiológicos, sin valor comercial y sin uso de embarcación pesquera, solicitado por COMPAÑÍA MINERA FORRESTER S.A.C.</t>
  </si>
  <si>
    <t>598-2019-PRODUCE/DGPCHDI</t>
  </si>
  <si>
    <t>037363-2019</t>
  </si>
  <si>
    <t>599-2019-PRODUCE/DGPCHDI</t>
  </si>
  <si>
    <t>057356-2019</t>
  </si>
  <si>
    <t>PAVIE PROYECTOS ESPECIALES S.A.C.</t>
  </si>
  <si>
    <t>Declarar IMPROCEDENTE la solicitud de autorización para efectuar investigación pesquera con extracción de muestras de especímenes hidrobiológicos, sin valor comercial y sin uso de embarcación pesquera, solicitado por PAVIE PROYECTOS ESPECIALES S.A.C.</t>
  </si>
  <si>
    <t>600-2019-PRODUCE/DGPCHDI</t>
  </si>
  <si>
    <t>089946-2019</t>
  </si>
  <si>
    <t>CONCESIONARIA VIAL DEL PERU S.A. - COVIPERU</t>
  </si>
  <si>
    <t>Otorgar la ampliación del plazo establecido en el artículo 1 de la RD. N° 455-2019-PRODUCE/DGPCHDI, por 03 meses adicionales, para efectuar investigación pesquera con extracción de muestras de especímenes hidrobiológicos, sin valor comercial y sin uso de embarcación, solicitada por CONCESIONARIA VIAL DEL PERU S.A. - COVIPERU</t>
  </si>
  <si>
    <t>601-2019-PRODUCE/DGPCHDI</t>
  </si>
  <si>
    <t>072630-2019</t>
  </si>
  <si>
    <t>FERNANDO MIGUEL NISHIO LÚCAR</t>
  </si>
  <si>
    <t>Otorgar la ampliación del plazo establecido en el artículo 1 de la RD. N° 1416-2018-PRODUCE/DGPCHDI, por 10 meses adicionales, para efectuar investigación pesquera con extracción de muestras de especímenes hidrobiológicos, sin valor comercial y sin uso de embarcación, solicitada por FERNANDO MIGUEL NISHIO LÚCAR</t>
  </si>
  <si>
    <t>602-2019-PRODUCE/DGPCHDI</t>
  </si>
  <si>
    <t>047348-2019</t>
  </si>
  <si>
    <t>603-2019-PRODUCE/DGPCHDI</t>
  </si>
  <si>
    <t>049328-2019</t>
  </si>
  <si>
    <t>604-2019-PRODUCE/DGPCHDI</t>
  </si>
  <si>
    <t>034857-2019</t>
  </si>
  <si>
    <t>CHARLENE MILAGROS LUJÁN VEGA</t>
  </si>
  <si>
    <t>Otorgar a CHARLENE MILAGROS LUJÁN VEGA autorización para efectuar investigación pesquera con extracción de muestras de especímenes hidrobiológicos, sin valor comercial y sin uso de embarcación pesquera</t>
  </si>
  <si>
    <t>605-2019-PRODUCE/DGPCHDI</t>
  </si>
  <si>
    <t>036133-2019</t>
  </si>
  <si>
    <t>MARIA CECILIA PARDO GANDARILLAS</t>
  </si>
  <si>
    <t>Otorgar a MARIA CECILIA PARDO GANDARILLAS autorización para efectuar investigación pesquera con extracción de muestras de especímenes hidrobiológicos, sin valor comercial y sin uso de embarcación pesquera</t>
  </si>
  <si>
    <t>606-2019-PRODUCE/DGPCHDI</t>
  </si>
  <si>
    <t>080631-2019</t>
  </si>
  <si>
    <t>PESCA Y TRANSPORTES P &amp; P E.I.R.L.</t>
  </si>
  <si>
    <t>Aprobar a favor de PESCA Y TRANSPORTES P &amp; P E.I.R.L. el cambio de titular del permiso de pesca para operar la embarcación pesquera de menor escala EL NAVEGANTE (HO-28646-CM)</t>
  </si>
  <si>
    <t>607-2019-PRODUCE/DGPCHDI</t>
  </si>
  <si>
    <t>030707-2019</t>
  </si>
  <si>
    <t>MODIFICAR PERMISO DE PESCA POR CAMBIO DE MATRÍCULA
COOPERATIVA PESQUERA JEHOVÁ ES MI PASTOR, NADA ME FALTARÁ</t>
  </si>
  <si>
    <t>Modificar el permiso de pesca otorgado mediante RD. N° 812-2018-PRODUCE/DGPCHDI, para operar la embarcación pesquera NIÑO DEL MILAGRO, únicamente en el extremo referido a la matrícula de PT-38969-BM a PT-61241-CM</t>
  </si>
  <si>
    <t>608-2019-PRODUCE/DGPCHDI</t>
  </si>
  <si>
    <t>029560-2019</t>
  </si>
  <si>
    <t>SANTOS AMBROSIO QUEREVALÚ QUEREVALÚ</t>
  </si>
  <si>
    <t>Modificar el permiso de pesca otorgado mediante RD. N° 819-2018-PRODUCE/DGPCHDI, para operar la embarcación pesquera NIÑO DEL MILAGRO, únicamente en el extremo referido a la matrícula de PT-51987-BM a PT-61243-CM</t>
  </si>
  <si>
    <t>609-2019-PRODUCE/DGPCHDI</t>
  </si>
  <si>
    <t>R.D. N° 592-2019-PRODUCE/DGPCHDI</t>
  </si>
  <si>
    <t>Rectificar de oficio el error material contenido en el considerando 1 y el artículo 1 de la RD. N° 592-2019-PRODUCE/DGPCHDI, referido a la solicitud de suspensión de licencia de operación de la planta de procesamiento pesquero de enlatados.</t>
  </si>
  <si>
    <t>610-2019-PRODUCE/DGPCHDI</t>
  </si>
  <si>
    <t>Modificar el permiso de pesca otorgado mediante la RD. N° 719-2018-PRODUCE/DGPCHDI, a favor de CARMEN VITE PAZO, para operar la embarcación pesquera JIREH únicamente en el extremo de la matrícula, de PT-26078-BM a PT-61240-BM</t>
  </si>
  <si>
    <t>611-2019-PRODUCE/DGPCHDI</t>
  </si>
  <si>
    <t>078921-2019</t>
  </si>
  <si>
    <t>Otorgar a MARIA INOCENTA SANTAMARIA SANTISTEBAN autorización de incremento de flota para construir una nueva embarcación pesquera de menor escala con 29.51 m3 de capacidad de bodega, vía sustitución de la embarcación no siniestrada VIVIANA (PT-22725-CM)</t>
  </si>
  <si>
    <t>612-2019-PRODUCE/DGPCHDI</t>
  </si>
  <si>
    <t>Modificar el permiso de pesca otorgado mediante la RD. N° 781-2018-PRODUCE/DGPCHDI, a favor de JUAN SANTOS QUEREVALU QUEREVALU, para operar la embarcación pesquera ARCA DE NOE únicamente en el extremo de la matrícula, de PT-44155-CM a PT-61245-CM</t>
  </si>
  <si>
    <t>613-2019-PRODUCE/DGPCHDI</t>
  </si>
  <si>
    <t>JOSE JAVIER JUAREZ FLORES</t>
  </si>
  <si>
    <t>Modificar el permiso de pesca otorgado mediante la RD. N° 667-2018-PRODUCE/DGPCHDI, a favor de JOSE JAVIER JUAREZ FLORES, para operar la embarcación pesquera DADIVA DE DIOS únicamente en el extremo de la matrícula, de SN-39306-BM a PT-61246-CM</t>
  </si>
  <si>
    <t>614-2019-PRODUCE/DGPCHDI</t>
  </si>
  <si>
    <t>MARIA FAUSTINA QUEREVALU PACHECO</t>
  </si>
  <si>
    <t>Modificar el permiso de pesca otorgado mediante la RD. N° 643-2018-PRODUCE/DGPCHDI, a favor de MARIA FAUSTINA QUEREVALU PACHECO, para operar la embarcación pesquera ARCA DE NOE únicamente en el extremo de la matrícula, de PT-51067-BM a PT-61244-CM</t>
  </si>
  <si>
    <t>615-2019-PRODUCE/DGPCHDI</t>
  </si>
  <si>
    <t>085284-2019</t>
  </si>
  <si>
    <t>SANTOS PANTA ALVAREZ, MARIA VERONICA PERICHE PANTA DE PANTA, AGUSTIN PANTA ALVAREZ y JULISSA MARIVI SAMILLAN OLAYA</t>
  </si>
  <si>
    <t>Aprobar la solicitud de cambio de titular del permiso de pesca para operar la embarcación pesquera CORAZON DE MARIA (PT-4431-PM), a favor de SANTOS PANTA ALVAREZ, MARIA VERONICA PERICHE PANTA DE PANTA, AGUSTIN PANTA ALVAREZ y JULISSA MARIVI SAMILLAN OLAYA</t>
  </si>
  <si>
    <t>616-2019-PRODUCE/DGPCHDI</t>
  </si>
  <si>
    <t>044622-2019</t>
  </si>
  <si>
    <t>COMPAÑIA MINERA CARAVELI S.A.C.</t>
  </si>
  <si>
    <t>Otorgar a COMPAÑIA MINERA CARAVELI S.A.C. autorización para efectuar investigación pesquera con extracción de muestras de especímenes hidrobiológicos, sin valor comercial y sin uso de embarcación pesquera</t>
  </si>
  <si>
    <t>617-2019-PRODUCE/DGPCHDI</t>
  </si>
  <si>
    <t>053696-2019</t>
  </si>
  <si>
    <t>618-2019-PRODUCE/DGPCHDI</t>
  </si>
  <si>
    <t>061433-2019</t>
  </si>
  <si>
    <t>LUIS MIGUEL SANCHEZ CARNERO y MARIA ELENA MOLEROS DE SANCHEZ</t>
  </si>
  <si>
    <t>Declarar IMPROCEDENTE la solicitud de cambio de titular del permiso de pesca para operar la embarcación pesquera JOSE Y MARIA con matrícula TA-5247-CM, presentada por LUIS MIGUEL SANCHEZ CARNERO y MARIA ELENA MOLEROS DE SANCHEZ</t>
  </si>
  <si>
    <t>619-2019-PRODUCE/DGPCHDI</t>
  </si>
  <si>
    <t>047390-2019</t>
  </si>
  <si>
    <t>Otorgar a LA ARENA S.A. autorización para efectuar investigación pesquera con extracción de muestras de especímenes hidrobiológicos, sin valor comercial y sin uso de embarcación pesquera</t>
  </si>
  <si>
    <t>620-2019-PRODUCE/DGPCHDI</t>
  </si>
  <si>
    <t>063292-2019</t>
  </si>
  <si>
    <t>ABANDONO DEL PROCEDIMIENTO DE CAMBIO DE TITULAR DE PERMISO DE PESCA</t>
  </si>
  <si>
    <t>Declarar el abandono del procedimiento de cambio de titular del permiso de pesca para operar la embarcación pesquera DON ALBERTO de matrícula PT-21084-PM, presentado por LILIANA VERA VERA</t>
  </si>
  <si>
    <t>621-2019-PRODUCE/DGPCHDI</t>
  </si>
  <si>
    <t>036950-2019</t>
  </si>
  <si>
    <t>Otorgar a COMPAÑÍA MINERA ZAFRANAL S.A.C. autorización para efectuar investigación pesquera con extracción de muestras de especímenes hidrobiolóigicos, sin valor comercial y sin uso de embarcación pesquera</t>
  </si>
  <si>
    <t>622-2019-PRODUCE/DGPCHDI</t>
  </si>
  <si>
    <t>027035-2019</t>
  </si>
  <si>
    <t>RENUNCIA DE AUTORIZACIÓN DE INCREMENTO DE FLOTA</t>
  </si>
  <si>
    <t>Aceptar la renuncia formulada por la empresa COMERCIALIZADORA PESQUERA S &amp; M S.A.C. a la autorización de incremento de flota para ampliar la capacidad de bodega de la embarcación pesquera MILAGROSA CRUZ DE CHALPON con matrícula PL-2257-CM.</t>
  </si>
  <si>
    <t>623-2019-PRODUCE/DGPCHDI</t>
  </si>
  <si>
    <t>084947-2019</t>
  </si>
  <si>
    <t>Otorgar a favor de SAKANA DEL PERU S.A. permiso de pesca para operar la embarcación pesquera de menor escala CHABELA (CE-62116-CM) para realizar extracción de anguila para CHD. Cancelar el permiso de pesca de la embarcación pesquera CHABELA (CO-20740-BM)</t>
  </si>
  <si>
    <t>624-2019-PRODUCE/DGPCHDI</t>
  </si>
  <si>
    <t>074978-2019</t>
  </si>
  <si>
    <t>MODIFICAR PERMISO DE PESCA POR CAMBIO DE MATRÍCULA DE LA EMBARCACIÓN</t>
  </si>
  <si>
    <t>Declarar que la solicitud de modificación del permiso de pesca por cambio de matrícula presentada por JIMMY NICOLAY OROSCO CASTRO y TEREZA ELENA HUAMANCHUMO BIMINCHUMO, ha sido aprobada. En consecuencia se ha modificado la matrícula de la embarcación pesquera SAN JUAN de CO-16686-CM a CO-16686-PM</t>
  </si>
  <si>
    <t>625-2019-PRODUCE/DGPCHDI</t>
  </si>
  <si>
    <t>083882-2019</t>
  </si>
  <si>
    <t>Otorgar a PPFISH S.A.C. autorización para la instalación de una planta de congelado (38.2 t/día), a ubicarse en Calle A, Lote 04, Sección 5, Zona Industrial Ex Fundo Oquendo, altura del km 6.3 de la Av. Néstor Gambeta, Callao.</t>
  </si>
  <si>
    <t>626-2019-PRODUCE/DGPCHDI</t>
  </si>
  <si>
    <t>066101-2019</t>
  </si>
  <si>
    <t>Declarar IMPROCEDENTE la solicitud presentada por INVERSIONES PESQUERAS LIGURIA S.A.C. de cambio de titular de la licencia de operación de las plantas de enlatado (5286 cajas/ turno) y harina residual accesoria (9 t/h), ubicadas en lotes 1-2-3-4A, Mz. C, Zona Industrial Gran Trapecio, Chimbote-Santa-Ancash</t>
  </si>
  <si>
    <t>627-2019-PRODUCE/DGPCHDI</t>
  </si>
  <si>
    <t>R.M. N° 408-2019-PRODUCE
097295-2019</t>
  </si>
  <si>
    <t>PUBLICAR LA RELACIÓN DE EMBARCACIONES PESQUERAS QUE PARTICIPARÁN EN LA INVESTIGACIÓN PESQUERA DENOMINADA OPERACIÓN MERLUZAR XXVIII</t>
  </si>
  <si>
    <t>DISPONER LA PUBLICACIÓN DE LA RELACIÓN DE EMBARCACIONES PESQUERAS QUE PARTICIPAN EN LA ACTIVIDAD DE INVESTIGACIÓN PESQUERA DENOMINADA OPERACIÓN MERLUZA XXVIII AUTORIZADA POR LA RESOLUCIÓN MINISTERIAL N° 408-2019-PRODUCE</t>
  </si>
  <si>
    <t>628-2019-PRODUCE/DGPCHDI</t>
  </si>
  <si>
    <t>051011-2019</t>
  </si>
  <si>
    <t>PROYECTO ESPECIAL DE INFRAESTRUCTURA DE TRANSPORTE DESCENTRALIZADO - PROVAS DESCENTRALIZADO</t>
  </si>
  <si>
    <t>Otorgar al PROYECTO ESPECIAL DE INFRAESTRUCTURA DE TRANSPORTE DESCENTRALIZADO - PROVAS DESCENTRALIZADO, autorización para efectuar investigación pesquera con extracción de muestras de especímenes hidrobiológicos, sin valor comercial y sin uso de embarcación pesquera</t>
  </si>
  <si>
    <t>629-2019-PRODUCE/DGPCHDI</t>
  </si>
  <si>
    <t>022038-2019</t>
  </si>
  <si>
    <t>Otorgar al PROYECTO ESPECIAL DE INFRAESTRUCTURA DE TRANSPORTE NACIONAL - PROVIAS NACIONAL del Ministerio de Transportes y Comunicaciones, autorización para efectuar investigación pesquera con extracción de muestras de especímenes hidrobiológicos, sin valor comercial y sin uso de embarcación pesquera.</t>
  </si>
  <si>
    <t>630-2019-PRODUCE/DGPCHDI</t>
  </si>
  <si>
    <t>R.V.M. N° 110-2018-PRODUCE/DVPA</t>
  </si>
  <si>
    <t>Declarar IMPROCEDENTE la solicitud de renuncia con eficacia anticipada al permiso de pesca para operar la embarcación pesquera de bandera extranjera MARIA JOSE de matrícula ecuatoriana P-06-00695, para la extracción de atún para CHD.</t>
  </si>
  <si>
    <t>631-2019-PRODUCE/DGPCHDI</t>
  </si>
  <si>
    <t>Aprobar a favor de MARCELINO ERASMO PERICHE LLENQUE y MARIA GLORIA ACHA DE PERICHE el cambio de titular del permiso de pesca para operar la embarcación pesquera de menor escala MI CONSUELO (PT-27057-CM)</t>
  </si>
  <si>
    <t>632-2019-PRODUCE/DGPCHDI</t>
  </si>
  <si>
    <t>065761-2019</t>
  </si>
  <si>
    <t>EMPRESA PESQUERA JESUS ELIZABETH S.R.L.</t>
  </si>
  <si>
    <t>Declarar IMPROCEDENTE la solicitud de autorización de incremento de flota para incorporar el PMCE de una embarcación siniestrada con pérdida total a favor de la embarcación pesquera SANTA ISABEL de matrícula CO-18318-CM, presentada por EMPRESA PESQUERA JESUS ELIZABETH S.R.L.</t>
  </si>
  <si>
    <t>633-2019-PRODUCE/DGPCHDI</t>
  </si>
  <si>
    <t>082031-2019</t>
  </si>
  <si>
    <t>CORPORACIÓN SANTOS MARÍA S.A.C.</t>
  </si>
  <si>
    <t>Declarar IMPROCEDENTE la solicitud de cambio de titular del permiso de pesca para operar la embarcación pesquera de menor escala ALBATROS (TA-6038-CM), presentada por CORPORACIÓN SANTOS MARÍA S.A.C.</t>
  </si>
  <si>
    <t>634-2019-PRODUCE/DGPCHDI</t>
  </si>
  <si>
    <t>065943-2019</t>
  </si>
  <si>
    <t>Declarar IMPROCEDENTE la solicitud de autorización para efectuar investigación pesquera con extracción de muestras de especímenes hidrobiológicos, sin valor comercial y con uso de embarcación pesquera, solicitado por PRIME FOOD S.A.</t>
  </si>
  <si>
    <t>635-2019-PRODUCE/DGPCHDI</t>
  </si>
  <si>
    <t>008450-2019</t>
  </si>
  <si>
    <t>JSERFRA S.A.C.</t>
  </si>
  <si>
    <t>Aceptar el desistimiento al proceso de cambio de titular del permiso de pesca para operar la embarcación pesquera MARIANNA con matrícula PL-4169-CM, para la extracción de los recursos anchoveta y sardina para CHI, formulado por JSERFRA S.A.C.</t>
  </si>
  <si>
    <t>636-2019-PRODUCE/DGPCHDI</t>
  </si>
  <si>
    <t>051438-2019</t>
  </si>
  <si>
    <t>CONSORCIO ENERGETICO DE HUANCAVELICA S.A.</t>
  </si>
  <si>
    <t>Otorgar a CONSORCIO ENERGETICO DE HUANCAVELICA S.A., autorización para efectuar investigación pesquera con extracción de muestras de especímenes hidrobiológicos, sin valor comercial y sin uso de embarcación pesquera</t>
  </si>
  <si>
    <t>637-2019-PRODUCE/DGPCHDI</t>
  </si>
  <si>
    <t>015341-2019</t>
  </si>
  <si>
    <t>Dejar sin efecto el artículo 5 de la RD. N° 721-2017-PRODUCE/DGPCHDI, que dispuso determinado condicionamiento a la vigencia del permiso de pesca de menor escala otorgado en el artículo 2 de dicha resolución, para operar la embarcación pesquera MARIO de matrícula PL-21247-CM</t>
  </si>
  <si>
    <t>638-2019-PRODUCE/DGPCHDI</t>
  </si>
  <si>
    <t>048385-2019</t>
  </si>
  <si>
    <t>Declarar IMPROCEDENTE la solicitud de cambio de titular del permiso de pesca para operar la embarcación pesquera JEHOVA JIREH con matrícula CE-36489-PM, presentada por PESQUERA JEHOVA PROVEERA S.A.C.</t>
  </si>
  <si>
    <t>639-2019-PRODUCE/DGPCHDI</t>
  </si>
  <si>
    <t>085274-2019</t>
  </si>
  <si>
    <t>Aprobar la solicitud de cambio de titular del permiso de pesca para operar la embarcación pesquera MI JUAN NOE con matrícula PT-22483-CM para la extracción del recurso anchoveta con destino al consumo humano directo e indirecto y del recurso sardina con destino al consumo humano directo presentada por SANTOS PANTA ÁLVAREZ y otros.</t>
  </si>
  <si>
    <t>640-2019-PRODUCE/DGPCHDI</t>
  </si>
  <si>
    <t>055028-2019</t>
  </si>
  <si>
    <t>Aprobar a favor de PESQUERA VIBAY S.A.C. el cambio de titular del permiso de pesca para operar la embarcación pesquera señor de la justicia con matrícula PT-3431-CM. Aprobar a su favor el cambio de titular del PMCE y LMCE.</t>
  </si>
  <si>
    <t>641-2019-PRODUCE/DGPCHDI</t>
  </si>
  <si>
    <t>086795-2019</t>
  </si>
  <si>
    <t xml:space="preserve">EDINHO RUMICHE PANTA, ISABEL PANTA PANTA, SILVIA DEYSI COVEÑAS MECHATO, MARIA MERCEDES RUMICHE DE PANTA, SANTOS RUMICHE VALENCIA, FRANCISCO RUMICHE VALENCIA, LUCIO CAYO RUMICHE VALENCIA y PABLO RUMICHE VALENCIA </t>
  </si>
  <si>
    <t>Declarar que la solicitud de modificación de permiso de pesca por cambio de matrícula presentada por EDINHO RUMICHE PANTA y otros, ha sido aprobada automáticamente a la fecha de presentación. En consecuencia se ha modificado la matrícula de la embarcación pesquera MARIA ISABEL de CO-18657-CM a CO-18657-PM.</t>
  </si>
  <si>
    <t>642-2019-PRODUCE/DGPCHDI</t>
  </si>
  <si>
    <t>076197-2019</t>
  </si>
  <si>
    <t>Otorgar a la empresa COMPAÑIA MINERA ZAFRANAL S.A.C. autorización para efectuar investigación pesquera con extracción de muestras de especímenes hidrobiológicos, sin valor comercial y sin uso de embarcación pesquera por el período de 4 meses.</t>
  </si>
  <si>
    <t>643-2019-PRODUCE/DGPCHDI</t>
  </si>
  <si>
    <t>053901-2019</t>
  </si>
  <si>
    <t>COMPAÑIA MINERA SHALIPAYCO S.A.A.</t>
  </si>
  <si>
    <t>Otorgar a la COMPAÑIA MINERA SHALIPAYCO S.A.A. autorización para efectuar investigación pesquera con extracción de muestras de especímenes hidrobiológicos, sin valor comercial y sin uso de embarcación pesquera por un período de 12 meses.</t>
  </si>
  <si>
    <t>644-2019-PRODUCE/DGPCHDI</t>
  </si>
  <si>
    <t>082806-2019</t>
  </si>
  <si>
    <t>FUNDADO RECURSO DE RECONSIDERACIÓN
CAMBIO DE TITULAR DE PERMISO DE PESCA</t>
  </si>
  <si>
    <t>Declarar FUNDADO recurso de reconsideración formulado por la empresa COPEMARY S.A.C. contra la R.D. N° 484-2019-PRODUCE/DGPCHDI que declaró improcedente la solicitud de cambio de titular del permiso de pesca para operar la embarcación pesquera MILAGROS CRUZ DE CHALPÓN con matrícula PL-2257-CM.</t>
  </si>
  <si>
    <t>645-2019-PRODUCE/DGPCHDI</t>
  </si>
  <si>
    <t>058223-2019</t>
  </si>
  <si>
    <t>PESQUERA EXALAMAR S.A.A.</t>
  </si>
  <si>
    <t>Otorgar a PESQUERA EXALAMAR S.A.A. licencia para operar una planta de harina residual accesoria a su actividad residual de congelado, con 4.6 t/h de capacidad, ubicada en Zona Industrial III, Caleta Tierra Colorada, Paita-Piura</t>
  </si>
  <si>
    <t>646-2019-PRODUCE/DGPCHDI</t>
  </si>
  <si>
    <t>050339-2019</t>
  </si>
  <si>
    <t>647-2019-PRODUCE/DGPCHDI</t>
  </si>
  <si>
    <t>051146-2019</t>
  </si>
  <si>
    <t>SOUTHERN PERU COPPER CORPORATION - SUCURSAL DEL PERU</t>
  </si>
  <si>
    <t>Otorgar a SOUTHERN PERU COPPER CORPORATION - SUCURSAL DEL PERU, autorización para efectuar investigación pesquera con extracción de muestras de especímenes hidrobiológicos, sin valor comercial y sin uso de embarcación pesquera</t>
  </si>
  <si>
    <t>648-2019-PRODUCE/DGPCHDI</t>
  </si>
  <si>
    <t>053186-2019</t>
  </si>
  <si>
    <t>649-2019-PRODUCE/DGPCHDI</t>
  </si>
  <si>
    <t>066945-2019</t>
  </si>
  <si>
    <t>ULTRAMAR WORLD S.A.C.</t>
  </si>
  <si>
    <t>Aprobar a favor de ULTRAMAR WORLD S.A.C. el cambio de titular del permiso de pesca para operar la embarcación pesquera ANTARES III de matrícula CE-10376-PM, hasta el 28/02/2020. Aprobar a su favor el cambio de titular del PMCE y LMCE</t>
  </si>
  <si>
    <t>650-2019-PRODUCE/DGPCHDI</t>
  </si>
  <si>
    <t>084530-2019</t>
  </si>
  <si>
    <t>CORPORACION MAYC PALVAR S.A.C.</t>
  </si>
  <si>
    <t>Aprobar a favor de CORPORACION MAYC PALVAR S.A.C. el cambio de titular del permiso de pesca para operar la embarcación pesquera DON MARIANO de matrícula ZS-19410-CM. Aprobar el cambio de titular del PMCE y LMCE correspondiente.</t>
  </si>
  <si>
    <t>651-2019-PRODUCE/DGPCHDI</t>
  </si>
  <si>
    <t>086646-2019</t>
  </si>
  <si>
    <t>Otorgar a favor de AUROMAR S.A.C. autorización de incremento de flota para construir una nueva embarcación pesquera de 106 m3 de capacidad de bodega, vía sustitución de la embarcación pesquera no siniestrada AURORA MARGARITA con matrícula PL-22258-PM</t>
  </si>
  <si>
    <t>652-2019-PRODUCE/DGPCHDI</t>
  </si>
  <si>
    <t>054481-2019</t>
  </si>
  <si>
    <t>INDUFRUT S.A.C.</t>
  </si>
  <si>
    <t>Otorgar a INDUFRUT S.A.C. autorización para la instalación de una planta de congelado de ovas de pez volador, de 5 t/dá de capacidad, a ubicarse en Calle el Crisol, Parcela II, Mz. E, Lote 10, parque industrial, Villa el Salvador-Lima.</t>
  </si>
  <si>
    <t>653-2019-PRODUCE/DGPCHDI</t>
  </si>
  <si>
    <t>081271-2019</t>
  </si>
  <si>
    <t>Autorizar la asociación definitiva del PMCE de la ex embarcación pesquera (desguazada) MAGNOLIA BELEN de matrícula CO-10302-PM, a favor de SAN ANTONIO 2 (CE-3043-PM), CAJAMARCA 6 (CE-4826-PM) y CUZCO 1 (CE-0561-PM), para la zona Norte-Centro. Suspender el permiso de pesca de la embarcación MAGNOLIA BELEN (CO-10302-PM)</t>
  </si>
  <si>
    <t>654-2019-PRODUCE/DGPCHDI</t>
  </si>
  <si>
    <t>085278-2019</t>
  </si>
  <si>
    <t>SANTOS PANTA ÁLVAREZ, MARÍA VERÓNICA PERICHE PANTA DE PANTA, AGUSTÍN PANTA ÁLVAREZ y JULISSA MARIVÍ SAMILLAN OLAYA</t>
  </si>
  <si>
    <t>Otorgar a favor de SANTOS PANTA ALVAREZ y otros, autorización de incremento de flota para construir una nueva embarcación pesquera de 74.80 m3 de capacidad de bodega, vía sustitución de la embarcación pesquera no siniestrada MI JUAN NOE de matrícula PT-22483-CM</t>
  </si>
  <si>
    <t>655-2019-PRODUCE/DGPCHDI</t>
  </si>
  <si>
    <t>097324-2019</t>
  </si>
  <si>
    <t>Otorgar a favor de EMPRESA PESQUERA DON HIPOLITO S.A.C., autorización de incremento de flota para construir una nueva embarcación pesquera de 64.68 m3 de capacidad de bodega, vía sustitución de la embarcación pesquera no siniestrada NIÑO JESUS de matrícula CO-19888-CM</t>
  </si>
  <si>
    <t>656-2019-PRODUCE/DGPCHDI</t>
  </si>
  <si>
    <t>035052-2019</t>
  </si>
  <si>
    <t>Aprobar a favor de PESQUERA SAN SEBASTIAN S.A.C. el cambio de titular del permiso de pesca para operar la embarcación de menor escala MIGUELITO II de matrícula TA-2333-BM.</t>
  </si>
  <si>
    <t>657-2019-PRODUCE/DGPCHDI</t>
  </si>
  <si>
    <t>058617-2019</t>
  </si>
  <si>
    <t>AGRICOLA LA VENTA S.A.</t>
  </si>
  <si>
    <t>Otorgar a AGRICOLA LA VENTA S.A. autorización para efectuar investigación pesquera con extracción de muestras de especímenes hidrobiológicos sin valor comercial y sin uso de embarcación pesquera</t>
  </si>
  <si>
    <t>658-2019-PRODUCE/DGPCHDI</t>
  </si>
  <si>
    <t>065774-2019</t>
  </si>
  <si>
    <t>Autorizar la asociación o incorporación definitiva de PMCE proveniente de la embarcación desguazada CRUZ DE CHALPON II de matrícula CO-18543-CM, a favor de la embarcación pesquera SANTA ISABEL de matrícula CO-18318-CM, para la zona Norte-Centro, solicitada por EMPRESA PESQUERA JESUS ELIZABETH S.R.L.</t>
  </si>
  <si>
    <t>659-2019-PRODUCE/DGPCHDI</t>
  </si>
  <si>
    <t>098665-2019</t>
  </si>
  <si>
    <t>MANUEL RAMOS LLENQUE FIESTAS y MARIA JUSTINA FIESTAS DE LLENQUE</t>
  </si>
  <si>
    <t>Otorgar a favor de MANUEL RAMOS LLENQUE FIESTAS y MARIA JUSTINA FIESTAS DE LLENQUE, autorización de incremento de flota para construir una nueva embarcación pesquera de 81.36 m3, vía sustitución de la embarcación pesquera no siniestrada SANTISIMA VIRGEN DE LA PUERTA DE OTUZCO de matrícula PL-23458-CM</t>
  </si>
  <si>
    <t>660-2019-PRODUCE/DGPCHDI</t>
  </si>
  <si>
    <t>075194-2019</t>
  </si>
  <si>
    <t>Otorgar a PRODUCTOS PESQUEROS DEL SUR S.A. licencia de operación para operar la planta de procesamiento pesquero para la producción de curado de 123 t/mes, ubicada en Av. Circunvalación Mz. A, Lote 2, Parque Industrial, Pocollay-Tacna</t>
  </si>
  <si>
    <t>661-2019-PRODUCE/DGPCHDI</t>
  </si>
  <si>
    <t>081111-2018
058956-2019</t>
  </si>
  <si>
    <t>JOSE LUCIANO TEJADA CHAPOÑAN</t>
  </si>
  <si>
    <t>COOPERATIVA PESQUERA SAN JOSÉ LIMITADA
ABANDONO PERMISO DE PESCA</t>
  </si>
  <si>
    <t>Declarar en ABANDONO la petición de permiso de pesca para operar la embarcación pesquera MARIA LUCIA de matrícula PL-17162-BM del socio JOSE LUCIANO TEJADA CHAPOÑAN, presentada por la COOPERATIVA PESQUERA SAN JOSE LIMITADA</t>
  </si>
  <si>
    <t>662-2019-PRODUCE/DGPCHDI</t>
  </si>
  <si>
    <t>081111-2018
081490-2019</t>
  </si>
  <si>
    <t>BEATRIZ TEQUE PUESCAS</t>
  </si>
  <si>
    <t>COOPERATIVA SAN JOSÉ LIMITADA
IMPROCEDENTE PERMISO DE PESCA</t>
  </si>
  <si>
    <t>Declarar IMPROCEDENTE la petición de permiso de pesca formulada por COOPERATIVA PESQUERA SAN JOSE LIMITADA, para operar la embarcación pesquera MI CONSUELO de matrícula PT-40803-CM de la socia Beatriz Teque Puescas</t>
  </si>
  <si>
    <t>663-2019-PRODUCE/DGPCHDI</t>
  </si>
  <si>
    <t>081111-2018
081498-2019</t>
  </si>
  <si>
    <t>LUIS DIONICIO FIESTAS LLENQUE</t>
  </si>
  <si>
    <t>COOPERATIVA SAN JOSÉ LIMITADA
PERMISO DE PESCA</t>
  </si>
  <si>
    <t>Otorgar permiso de pesca a LUIS DIONICIO FIESTAS LLENQUE como socio de la COOPERATIVA PESQUERA SAN JOSE LIMITADA, para operar la embarcación pesquera ESCORPION de matrícula TA-41025-BM, para extraer Calamar Gigante, Perico, Bonito, Tiburón, Toyo y Raya</t>
  </si>
  <si>
    <t>664-2019-PRODUCE/DGPCHDI</t>
  </si>
  <si>
    <t>081111-2018
081455-2019</t>
  </si>
  <si>
    <t>ALEJANDRINA TEQUE FIESTAS DE LLENQUE</t>
  </si>
  <si>
    <t>Declarar IMPROCEDENTE la petición de permiso de pesca para operar la embarcación pesquera DON ADOLFO de matrícula PT-32395-BM de la socia Alejandrina Teque Fiestas de Llenque, presentada por la COOPERATIVA PESQUERA SAN JOSE LIMITADA</t>
  </si>
  <si>
    <t>665-2019-PRODUCE/DGPCHDI</t>
  </si>
  <si>
    <t>097239-2019</t>
  </si>
  <si>
    <t>JOSÉ EDUARDO NUNTON FIESTAS</t>
  </si>
  <si>
    <t>Rectificar el error material contenido en el artículo 1 de la Resolución Directoral N° 298-2019-PRODUCE/DGPCHDI, referido a la matrícula de la embarcación pesquera JOSE MERCEDES, debiendo decir PL-42051-BM</t>
  </si>
  <si>
    <t>666-2019-PRODUCE/DGPCHDI</t>
  </si>
  <si>
    <t>047362-2019</t>
  </si>
  <si>
    <t>EMPRESA PETROLERA UNIPETRO ABC S.A.C.</t>
  </si>
  <si>
    <t>Otorgar a EMPRESA PETROLERA UNIPETRO ABC S.A.C. autorización para efectuar investigación pesquera con extracción de muestras de especímenes hidrobiológicos, sin valor comercial y sin uso de embarcación pesquera</t>
  </si>
  <si>
    <t>667-2019-PRODUCE/DGPCHDI</t>
  </si>
  <si>
    <t>089109-2019</t>
  </si>
  <si>
    <t>Aprobar a favor de PESQUERA ORLAND S.A.C. el cambio de titular del permiso de pesca para operar la embarcación pesquera VALENTINA de matrícula PL-56286-PM. Aprobar el cambio de titular del PMCE y LMCE.</t>
  </si>
  <si>
    <t>668-2019-PRODUCE/DGPCHDI</t>
  </si>
  <si>
    <t xml:space="preserve">SANTOS TITO PAZOS PAIVA </t>
  </si>
  <si>
    <t>COOPERATIVA PESQUERA JEHOVA ES MI PASTOR NADA ME FALTARÁ
PERMISO DE PESCA</t>
  </si>
  <si>
    <t>Otorgar permiso de pesca a SANTOS TITO PAZOS PAIVA en calidad de socio de la COOPERATIVA PESQUERA JEHOVA ES MI PASTOR NADA ME FALTARÁ, para operar la embarcación pesquera MARIA FELICITA de matrícula TA-31980-BM, para extraer Calamar Gigante y Perico</t>
  </si>
  <si>
    <t>669-2019-PRODUCE/DGPCHDI</t>
  </si>
  <si>
    <t>069283-2019</t>
  </si>
  <si>
    <t>Aceptar el desistimiento del procedimiento de autorización para efectuar investigación pesquera con extracción de muestras de especímenes hidrobiológicos , sin valor comercial y sin uso de embarcación pesquera, formulado por ENGIE ENERGIA PERU S.A.</t>
  </si>
  <si>
    <t>670-2019-PRODUCE/DGPCHDI</t>
  </si>
  <si>
    <t>090663-2019</t>
  </si>
  <si>
    <t>CESAR ALBERTO ECHE GALAN y otros</t>
  </si>
  <si>
    <t>Aprobar a favor de CESAR ALBERTO ECHE GALAN y otros, el cambio de titular del permiso de pesca para operar la embarcación pesquera MARIA ANGELITA de matrícula PT-21366-CM. Aprobar a su favor el cambio de titular del PMCE y LMCE otorgado.</t>
  </si>
  <si>
    <t>671-2019-PRODUCE/DGPCHDI</t>
  </si>
  <si>
    <t>094856-2019</t>
  </si>
  <si>
    <t>INVERSIONES PESQUERAS B &amp; J S.A.C.</t>
  </si>
  <si>
    <t>Aprobar a favor de INVERSIONES PESQUERAS B &amp; J S.A.C. el cambio de titular del permiso de pesca para operar la embarcación pesquera DON JUAN II de matrícula PT-58953-PM. Aprobar el cambio de titular del PMCE y LMCE otorgado.</t>
  </si>
  <si>
    <t>672-2019-PRODUCE/DGPCHDI</t>
  </si>
  <si>
    <t>063298-2019</t>
  </si>
  <si>
    <t>Declarar IMPROCEDENTE la solicitud de cambio de titular del permiso de pesca para operar la embarcación JOSE Y MARIA con matrícula TA-5247-CM, presentada por JOSE ROSARIO OROSCO CASTRO</t>
  </si>
  <si>
    <t>673-2019-PRODUCE/DGPCHDI</t>
  </si>
  <si>
    <t>064219-2019</t>
  </si>
  <si>
    <t>GRUPO NUNTON S.A.C.</t>
  </si>
  <si>
    <t>Declarar IMPROCEDENTE la solicitud de cambio de titular del permiso de pesca para operar la embarcación pesquera JOSE ROSARIO con matrícula PL-13070-CM, presentada por GRUPO NUNTON S.A.C.</t>
  </si>
  <si>
    <t>674-2019-PRODUCE/DGPCHDI</t>
  </si>
  <si>
    <t>016281-2019</t>
  </si>
  <si>
    <t>BALUKMI S.R.L.</t>
  </si>
  <si>
    <t>Declarar IMPROCEDENTE la solicitud de cambio de titular del permiso de pesca para operar la embarcación pesquera VIRGEN DEL CARMEN con matrícula CE-0249-CM, presentada por BALUKMI S.R.L.</t>
  </si>
  <si>
    <t>675-2019-PRODUCE/DGPCHDI</t>
  </si>
  <si>
    <t>056818-2019</t>
  </si>
  <si>
    <t>Aprobar a favor de GROUP VIOLETA S.A.C. el cambio de titular del permiso de pesca para operar la embarcación pesquera VICTORIA de matrícula SY-5984-CM. Aprobar el cambio de titular del PMCE y LMCE otorgado.</t>
  </si>
  <si>
    <t>676-2019-PRODUCE/DGPCHDI</t>
  </si>
  <si>
    <t>035828-2019</t>
  </si>
  <si>
    <t>PETROTAL PERU S.R.L.</t>
  </si>
  <si>
    <t>Otorgar a PETROTAL PERU S.R.L. autorización para efectuar investigación pesquera con extracción de muestras de especímenes hidrobiológicos, sin valor comercial y sin uso de embarcación pesquera</t>
  </si>
  <si>
    <t>677-2019-PRODUCE/DGPCHDI</t>
  </si>
  <si>
    <t>031071-2019</t>
  </si>
  <si>
    <t>Otorgar a favor de PESQUERA PACIFICO DEL NORTE S.A.C., permiso de pesca para operar la embarcación pesquera DON CARLOS de matrícula CO-59527-PM, vía sustitución de la embarcación pesquera SEÑOR DEL MAR IV de matrícula PT-14031-CM. Asignar el PMCE Norte y Sur correspondiente, cancelar el permiso de pesca de la embarcación pesquera SEÑOR DEL MAR IV</t>
  </si>
  <si>
    <t>678-2019-PRODUCE/DGPCHDI</t>
  </si>
  <si>
    <t>086100-2019</t>
  </si>
  <si>
    <t>FRIGORÍFICO ANGELICA S.R.L.</t>
  </si>
  <si>
    <t>Declarar IMPROCEDENTE la solicitud presentada por FRIGORÍFICO ANGELICA S.R.L. de autorización para la instalación de una planta de procesamiento pesquero para la producción de congelado, con una capacidad de 20 t/día, a ubicarse en el parque industrial Mz. X, Lotes 2, 3 y 4 - Ilo- Moquegua</t>
  </si>
  <si>
    <t>679-2019-PRODUCE/DGPCHDI</t>
  </si>
  <si>
    <t>MODIFICAR LISTADO DE ASIGNACIÓN DE LMCE ZONA SUR  DE ANCHOVETA SEGUNDA TEMPORADA</t>
  </si>
  <si>
    <t>Modificar el listado de asignación de LMCE de la zona sur para la extracción del recurso de anchoveta correspondiente a la segunda temporada de pesca 2019.</t>
  </si>
  <si>
    <t>680-2019-PRODUCE/DGPCHDI</t>
  </si>
  <si>
    <t>041860-2019</t>
  </si>
  <si>
    <t>Aprobar a favor de CFG INVESMENT S.A.C. el cambio de titular del permiso de pesca para operar la embarcación pesquera HUACHO 10 (IO-1093-PM), para la extracción de anchoveta y sardina para CHI. Aprobar el cambio de titular del PMCE y LMCE otorgados</t>
  </si>
  <si>
    <t>681-2019-PRODUCE/DGPCHDI</t>
  </si>
  <si>
    <t>075454-2019</t>
  </si>
  <si>
    <t>EMPRESA PESQUERA RIZOR E.I.R.L.</t>
  </si>
  <si>
    <t>Declarar improcedente la solicitud de cambio de titular del permiso de pesca para operar la embarcación pesquera MARIA ESPERANZA I (CE-2891-CM), presentada por EMPRESA PESQUERA RIZOR E.I.R.L.</t>
  </si>
  <si>
    <t>682-2019-PRODUCE/DGPCHDI</t>
  </si>
  <si>
    <t>086980-2019</t>
  </si>
  <si>
    <t>MARÍA TOMASA TEJADA SANTAMARÍA VDA DE SUCLUPE, JOSE DE LA ROSA SUCLUPE TEJADA, GRICELDA EFFIO SUCLUPE, NELY SUCLUPE TEJADA DE HUAMANCHUMO, MARÍA JUANA SUCLUPE TEJADA DE BANCES, CARMEN ROSA SUCLUPE TEJADA DE SÁNCHEZ, MARCELA SUCLUPE TEJADA, VIRGINIA SUCLUPE TEJADA, MARÍA SANTOS SUCLUPE TEJADA DE MENDOZA, GEORGINIA SUCLUPE TEJADA y LUIS MIGUEL SUCLUPE TEJADA</t>
  </si>
  <si>
    <t>Modificar el permiso de pesca para operar la embarcación pesquera MI JOSE LUIS N° 2 con matrícula PL-27950-PM, únicamente en el extremo referido a la actualización de los nombres de los titulares del permiso de pesca</t>
  </si>
  <si>
    <t>683-2019-PRODUCE/DGPCHDI</t>
  </si>
  <si>
    <t>092720-2019</t>
  </si>
  <si>
    <t>Otorgar a favor de DOMINGO PANTA IPANAQUE y CRUZ MARIA PANTA PANTA autorización de incremento de flota para construir una nueva embarcación pesquera de 55.56 m3 capacidad de bodega, vía sustitución de la embarcación pesquera no siniestrada VICTORIA con matrícula PT-11155-CM</t>
  </si>
  <si>
    <t>684-2019-PRODUCE/DGPCHDI</t>
  </si>
  <si>
    <t>057494-2019</t>
  </si>
  <si>
    <t>PROYECTO ESPECIAL DE INFRAESTRUCTURA DE TRANSPORTE DESCENTRALIZADO - PROVIAS DESCENTRALIZADO - MTC</t>
  </si>
  <si>
    <t>Otorgar al Proyecto Especial de Infraestructura de Transporte Descentralizado - PROVIAS DESCENTRALIZADO - MTC, autorización para efectuar investigación pesquera con extracción de muestras de especímenes hidrobiológicos, sin valor comercial y sin uso de embarcación pesquera</t>
  </si>
  <si>
    <t>685-2019-PRODUCE/DGPCHDI</t>
  </si>
  <si>
    <t>074312-2019</t>
  </si>
  <si>
    <t>GERENCIA DE TRANSPORTES Y COMUNICACIONES DEL GOBIERNO REGIONAL DE MOQUEGUA</t>
  </si>
  <si>
    <t>IMPROCEDENTE PARA EFECTUAR INVESTIGACIÓN PESQUERA</t>
  </si>
  <si>
    <t>Declarar IMPROCEDENTE la solicitud de autorización para efectuar investigación pesquera con extracción de muestras de especímenes hidrobiológicos, sin valor comercial y sin uso de embarcación pesquera, presentado por la GERENCIA DE TRANSPORTES Y COMUNICACIONES DEL GOBIERNO REGIONAL DE MOQUEGUA</t>
  </si>
  <si>
    <t>686-2019-PRODUCE/DGPCHDI</t>
  </si>
  <si>
    <t>074317-2019</t>
  </si>
  <si>
    <t>687-2019-PRODUCE/DGPCHDI</t>
  </si>
  <si>
    <t>086478-2019</t>
  </si>
  <si>
    <t>AGUSTÍN PERICHE MARTÍNEZ, MELVA PANTA FIESTAS DE PERICHE, ANTONIO PERICHE MARTÍNEZ, ELIZA RAMÍREZ PANTA, NEPTALÍ PERICHE MARTÍNEZ y JULIA ESTHER ECA PANTA</t>
  </si>
  <si>
    <t>Otorgar a favor de AGUSTIN PERICHE MARTINEZ y otros, permiso de pesca para operar la embarcación pesquera MARIBEL de matrícula TA-62234-PM. Asignar PMCE y LMCE. Cancelar el permiso de pesca de la embarcación pesquera MARIBEL de matrícula TA-13898-PM</t>
  </si>
  <si>
    <t>688-2019-PRODUCE/DGPCHDI</t>
  </si>
  <si>
    <t>094043-2019</t>
  </si>
  <si>
    <t>MANUEL NICANOR ALVAREZ SABA y ANA VIOLETA SABA BOLO</t>
  </si>
  <si>
    <t>Declarar IMPROCEDENTE la solicitud de cambio de titular del permiso de pesca para operar la embarcación pesquera JOSE OTILIO I de matrícula PT-5023-CM, presentado por MANUEL NICANOR ALVAREZ SABA y ANA VIOLETA SABA BOLO</t>
  </si>
  <si>
    <t>689-2019-PRODUCE/DGPCHDI</t>
  </si>
  <si>
    <t>082302-2019</t>
  </si>
  <si>
    <t>Aprobar la modificación de la RD. N° 110-2018-PRODUCE/DGPCHDI, únicamente en el extremo referido al domicilio de recepción de dichos recursos, consignándose el inmueble ubicado en Jr. San José Mz. A, lote 8, Urb. la Villa. Chorrillos-Lima</t>
  </si>
  <si>
    <t>690-2019-PRODUCE/DGPCHDI</t>
  </si>
  <si>
    <t>076804-2019</t>
  </si>
  <si>
    <t>SOCIEDAD MINERA BERENGUELA S.A.</t>
  </si>
  <si>
    <t>Otorgar a SOCIEDAD MINERA BERENGUELA S.A. autorización para efectuar investigación pesquera con extracción de muestras de especímenes hidrobiológicos, sin valor comercial y sin uso de embarcación pesquera</t>
  </si>
  <si>
    <t>691-2019-PRODUCE/DGPCHDI</t>
  </si>
  <si>
    <t>071941-2019</t>
  </si>
  <si>
    <t>Otorgar a favor de PESQUERA MARMAR S.A.C. la ampliación del permiso de pesca para operar la embarcación pesquera YOLY de matrícula CE-19851-CM, en el extremo referido a la capacidad de bodega de 86.98 a 100 m3. asignar el PMCE y LMCE correspondiente.</t>
  </si>
  <si>
    <t>692-2019-PRODUCE/DGPCHDI</t>
  </si>
  <si>
    <t>081038-2019</t>
  </si>
  <si>
    <t>Aceptar el desistimiento del recurso de reconsideración interpuesto por PESQUERA HAYDUK S.A. contra la Resolución Directoral N° 481-2019-PRODUCE/DGPCHDI, modificada por Resolución Directoral N° 679-2019-PRODUCE/DGPCHDI</t>
  </si>
  <si>
    <t>693-2019-PRODUCE/DGPCHDI</t>
  </si>
  <si>
    <t>Oficio N° 1278-2002-51-1PJC-CH-CSJS-PJ
Oficio N° 1278-2002-51-1PJC-CH-CSJS-PJ</t>
  </si>
  <si>
    <t>En estricto cumplimiento del mandato judicial contenido en la Resolución N° VEINTIUNO de fecha 21 de agosto de 2019, emitida por el Primer Juzgado Civil de Chimbote de la Corte Superior de Justicia del Santa, se deja sin efecto la Resolución Directoral N° 1792-2018-PRODUCE/DGPCHDI</t>
  </si>
  <si>
    <t>694-2019-PRODUCE/DGPCHDI</t>
  </si>
  <si>
    <t>080740-2019</t>
  </si>
  <si>
    <t>PESQUERA JAAL S.R.LTDA</t>
  </si>
  <si>
    <t>Aprobar a favor de PESQUERA JAAL S.R.LTDA, el cambio de titular del permiso de pesca para operar la embarcación pesquera CASITAS con matrícula CE-11077-PM. Asimismo aprobar a su favor el cambio de titular del PMCE y LMCE</t>
  </si>
  <si>
    <t>VIGENCIA DE CONTRATO DE ARRENDAMIENTO HASTA EL 31 DE JULIO DE 2019</t>
  </si>
  <si>
    <t>695-2019-PRODUCE/DGPCHDI</t>
  </si>
  <si>
    <t>099384-2019</t>
  </si>
  <si>
    <t>696-2019-PRODUCE/DGPCHDI</t>
  </si>
  <si>
    <t>R.M. N° 483-2019-PRODUCE</t>
  </si>
  <si>
    <t>APROBAR LISTADO DE ASIGNACIÓN DE LMCE ZONA NORTE CENTRO - SEGUNDA TEMPORADA - RECURSO ANCHOVETA</t>
  </si>
  <si>
    <t>Aprobar el Listado de Asignación de Límites Máximos de Captura por Embarcación - LMCE de la Zona Norte-Centro para la extracción del recurso anchoveta, correspondiente a la Segunda Temporada de Pesca 2019 autorizada por Resolución Ministerial N° 483-2019-PRODUCE</t>
  </si>
  <si>
    <t>697-2019-PRODUCE/DGPCHDI</t>
  </si>
  <si>
    <t>Memorando N° 3744-2019-PRODUCE/PP</t>
  </si>
  <si>
    <t>ALFREDO ENRIQUE QUISPE MUGUERZA</t>
  </si>
  <si>
    <t>Dejar sin efecto la RD. N° 112-2016-PRODUCE/DGPCHDI, mediante la cual se dispuso, entre otros: (i) suspender los efectos de la RD. N° 049-2016-PRODUCE/DGCHI y (ii) restituir la vigencia de lo dispuesto e la RD. N° 254-2015-PRODUCE/DGCHI.</t>
  </si>
  <si>
    <t>698-2019-PRODUCE/DGPCHDI</t>
  </si>
  <si>
    <t>095825-2019</t>
  </si>
  <si>
    <t>MANUEL ARROYO CHANCAFE y VIOLETA BERNAL OROSCO</t>
  </si>
  <si>
    <t>Declarar IMPROCEDENTE la solicitud de cambio de titular del permiso de pesca para operar la embarcación pesquera EL MESIAS con matrícula PL-6079-CM, solicitada por MANUEL ARROYO CHANCAFE y VIOLETA BERNAL OROSCO</t>
  </si>
  <si>
    <t>699-2019-PRODUCE/DGPCHDI</t>
  </si>
  <si>
    <t>R.D. N° 697-2019-PRODUCE/DGPCHDI</t>
  </si>
  <si>
    <t>Rectificar el error material incurrido en la Resolución Directoral N° 697-2019-PRODUCE/DGPCHDI, precisando el extremo del artículo 2 de la parte resolutiva de dicha resolución.</t>
  </si>
  <si>
    <t>700-2019-PRODUCE/DGPCHDI</t>
  </si>
  <si>
    <t>096348-2019</t>
  </si>
  <si>
    <t>Declarar improcedente la solicitud de cambio de titular del permiso de pesca para operar la embarcación pesquera ILEÑA 1 con matrícula CO-28571-PM y 479.60 m3 de capacidad de bodega, para la extracción de los recursos jurel y caballa con destino al consumo humano directo, presentada por la empresa INVERSIONES PESQUERAS LIGURIA S.A.C.</t>
  </si>
  <si>
    <t>701-2019-PRODUCE/DGPCHDI</t>
  </si>
  <si>
    <t>133508-2018</t>
  </si>
  <si>
    <t>Declarar fundado el recurso de reconsideración formulado por la empresa GRUPO PESQUERO CHIMBOTE S.A.C. contra la R.D. N° 1685-2018-PRODUCE/DGPCHDI, que declaró improcedente la solicitud de cambio de titular del permiso de pesca para operar la embarcación pesquera SEBASTIAN con matricula CE-19914-CM.</t>
  </si>
  <si>
    <t>702-2019-PRODUCE/DGPCHDI</t>
  </si>
  <si>
    <t>074767-2019</t>
  </si>
  <si>
    <t>FUNDACIÓN PERUANA PARA LA CONSERVACIÓN DE LA NATURALEZA - PRONATURALEZA</t>
  </si>
  <si>
    <t>Otorgar a la FUNDACIÓN PERUANA PARA LA CONSERVACIÓN DE LA NATURALEZA - PRONATURALEZA, autorización para efectuar investigación pesquera con extracción de muestras de especímenes hidrobiológicos, sin valor comercial y sin uso de embarcación pesquera, conforme a los términos contenidos en el proyecto de investigación denominado "PLAN DE ESTUDIO HIDROBIOLÓGICO PARA EL MONITOREO PARTICIPATIVO DE AGUA SUPERFICIAL - COMPONENTE HIDROBIOLÓGICO - DEL PROYECTO QUELLAVECO"</t>
  </si>
  <si>
    <t>703-2019-PRODUCE/DGPCHDI</t>
  </si>
  <si>
    <t>057499-2019</t>
  </si>
  <si>
    <t>Otorgar al proyecto Especial de Infraestructura de Transporte Descentralizado - PROVIAS DESCENTRALIZADO - MTC, autorización para efectuar investigación pesquera con extracción de muestras de especímenes hidrobiológicos, sin valor comercial y sin uso de embarcación pesquera</t>
  </si>
  <si>
    <t>704-2019-PRODUCE/DGPCHDI</t>
  </si>
  <si>
    <t>025041-2019</t>
  </si>
  <si>
    <t>INMOBILIARIA VIVE PUERTO VIEJO S.A.C.</t>
  </si>
  <si>
    <t>Otorgar a INMOBILIARIA VIVE PUERTO VIEJO S.A.C. autorización para efectuar investigación pesquera con extracción de muestras de especímenes hidrobiológicos, sin valor comercial y sin uso de embarcación pesquera</t>
  </si>
  <si>
    <t>705-2019-PRODUCE/DGPCHDI</t>
  </si>
  <si>
    <t>059297-2019</t>
  </si>
  <si>
    <t>MINERA LAS BAMBAS S.A.C.</t>
  </si>
  <si>
    <t>Otorgar a MINERA LAS BAMBAS S.A.C. autorización para efectuar investigación pesquera con extracción de muestras de especímenes hidrobiológicos, sin valor comercial y sin uso de embarcación pesquera</t>
  </si>
  <si>
    <t>706-2019-PRODUCE/DGPCHDI</t>
  </si>
  <si>
    <t>084034-2019</t>
  </si>
  <si>
    <t>Aprobar la asociación definitiva de PMCE de la embarcación ADITA (CO-6437-PM) a favor de la embarcación pesquera YAGODA B (CE-15261-PM). Suspender el permiso de pesca de la embarcación pesquera ADITA (CO-6437-PM) durante la vigencia de la medida de ordenamiento pesquero.</t>
  </si>
  <si>
    <t>707-2019-PRODUCE/DGPCHDI</t>
  </si>
  <si>
    <t>099150-2019</t>
  </si>
  <si>
    <t>Otorgar ampliación del plazo establecido en el artículo 2 de la Resolución Directoral N° 251-2019-PRODUCE/DGPCHDI, por 10 meses adicionales para efectuar investigación pesquera con extracción de muestras de especímenes hidrobiológicos, sin valor comercial y sin uso de embarcación pesquera, solicitada por ENERGORET S.A.C.</t>
  </si>
  <si>
    <t>708-2019-PRODUCE/DGPCHDI</t>
  </si>
  <si>
    <t>095757-2019</t>
  </si>
  <si>
    <t>Otorgar a favor de SAKANA DEL PERU S.A. autorización de incremento de flota para construir una nueva embarcación pesquera de 9.65 m3 de capacidad de bodega, vía sustitución de la embarcación no siniestrada CLAUDIA de matrícula CO-20680-BM, para la extracción de anguila con destino al consumo humano directo.</t>
  </si>
  <si>
    <t>709-2019-PRODUCE/DGPCHDI</t>
  </si>
  <si>
    <t>049384-2019</t>
  </si>
  <si>
    <t>LEONARDO ALVAREZ FIESTAS</t>
  </si>
  <si>
    <t>MODIFICAR PERMISO DE PESCA POR CAMBIO DE MATRÍCULA
COOPERATIVA PESQUERA JEHOVA REY DE REYES - LA ISLILLA PAITA</t>
  </si>
  <si>
    <t>Modificar el permiso de pesca otorgado mediante RD. Nº 1140-2018-PRODUCE/DGPCHDI, a favor de LEONARDO ALVAREZ FIESTAS, armador socio de la COOPERATIVA PESQUERA JEHOVA REY DE REYES LA ISLILLA PAITA, para operar la embarcación pesquera JESUS ES LA LUZ DIVINA únicamente en el extremo a la matrícula de TA-32153-BM a PT-61864-CM</t>
  </si>
  <si>
    <t>710-2019-PRODUCE/DGPCHDI</t>
  </si>
  <si>
    <t>081856-2019</t>
  </si>
  <si>
    <t>VIGILIO IESTAS ECHE</t>
  </si>
  <si>
    <t>Modificar el permiso de pesca otorgado mediante RD. Nº 1081-2018-PRODUCE/DGPCHDI, a favor de VIGILIO IESTAS ECHE, armador socio de la COOPERATIVA PESQUERA JEHOVA REY DE REYES LA ISLILLA PAITA, para operar la embarcación pesquera SAN PABLO únicamente en el extremo a la matrícula de PT-21694-BM a PT-62265-CM</t>
  </si>
  <si>
    <t>711-2019-PRODUCE/DGPCHDI</t>
  </si>
  <si>
    <t>074754-2019</t>
  </si>
  <si>
    <t>WILMER VITE ALVAREZ</t>
  </si>
  <si>
    <t>MODIFICAR PERMISO DE PESCA
COOPERATIVA PESQUERA JEHOVA REY DE REYES - LA ISLILLA PAITA</t>
  </si>
  <si>
    <t>Modificar el permiso de pesca otorgado mediante RD. Nº 1015-2018-PRODUCE/DGPCHDI, a favor de WILMER VITE ALVAREZ, armador socio de la COOPERATIVA PESQUERA JEHOVA REY DE REYES LA ISLILLA PAITA, para operar la embarcación pesquera TOMMY 2 únicamente en el extremo a la matrícula de TA-39820-BM a PT-62120-CM</t>
  </si>
  <si>
    <t>712-2019-PRODUCE/DGPCHDI</t>
  </si>
  <si>
    <t>074752-2019</t>
  </si>
  <si>
    <t>MIGUEL PAZO RAMIREZ</t>
  </si>
  <si>
    <t>Modificar el permiso de pesca otorgado mediante RD. Nº 1167-2018-PRODUCE/DGPCHDI, a favor de MIGUEL PAZO RAMIREZ, armador socio de la COOPERATIVA PESQUERA JEHOVA REY DE REYES LA ISLILLA PAITA, para operar la embarcación pesquera VICTORIA DEL SEÑOR únicamente en el extremo a la matrícula de PT-41273-CM a PT-62123-CM</t>
  </si>
  <si>
    <t>713-2019-PRODUCE/DGPCHDI</t>
  </si>
  <si>
    <t>049390-2019</t>
  </si>
  <si>
    <t>ARMANDO SANCHEZ FIESTAS</t>
  </si>
  <si>
    <t>Modificar el permiso de pesca otorgado mediante RD. Nº 960-2018-PRODUCE/DGPCHDI, a favor de ARMANDO SANCHEZ FIESTAS, armador socio de la COOPERATIVA PESQUERA JEHOVA REY DE REYES LA ISLILLA PAITA, para operar la embarcación pesquera CRISTO VIVE únicamente en el extremo a la matrícula de ZS-18206-BM a PT-61863-CM</t>
  </si>
  <si>
    <t>714-2019-PRODUCE/DGPCHDI</t>
  </si>
  <si>
    <t>094941-2019</t>
  </si>
  <si>
    <t>VIRGILIO FIESTAS ECHE</t>
  </si>
  <si>
    <t>Modificar el permiso de pesca otorgado mediante RD. Nº 1101-2018-PRODUCE/DGPCHDI, a favor de VIRGILIO FIESTAS ECHE, armador socio de la COOPERATIVA PESQUERA JEHOVA REY DE REYES LA ISLILLA PAITA, para operar la embarcación pesquera PEJERREY únicamente en el extremo a la matrícula de PT-22171-BM a PT-62349-CM</t>
  </si>
  <si>
    <t>715-2019-PRODUCE/DGPCHDI</t>
  </si>
  <si>
    <t>074750-2019</t>
  </si>
  <si>
    <t>Modificar el permiso de pesca otorgado mediante RD. Nº 941-2018-PRODUCE/DGPCHDI, a favor de VIRGILIO FIESTAS ECHE, armador socio de la COOPERATIVA PESQUERA JEHOVA REY DE REYES LA ISLILLA PAITA, para operar la embarcación pesquera TOMMY Iúnicamente en el extremo a la matrícula de TA-31642-BM a PT-62122-CM</t>
  </si>
  <si>
    <t>716-2019-PRODUCE/DGPCHDI</t>
  </si>
  <si>
    <t>049388-2019</t>
  </si>
  <si>
    <t>JUAN PINGO BAYONA</t>
  </si>
  <si>
    <t>Modificar el permiso de pesca otorgado mediante RD. Nº 988-2018-PRODUCE/DGPCHDI, a favor de JUAN PINGO BAYONA, armador socio de la COOPERATIVA PESQUERA JEHOVA REY DE REYES LA ISLILLA PAITA, para operar la embarcación pesquera DIVINO REDENTOR 3 únicamente en el extremo a la matrícula de PT-28116-BM a PT-61861-CM</t>
  </si>
  <si>
    <t>717-2019-PRODUCE/DGPCHDI</t>
  </si>
  <si>
    <t>046559-2019</t>
  </si>
  <si>
    <t>DANTON ALEXANDER FIESTAS ALVAREZ</t>
  </si>
  <si>
    <t>Modificar el permiso de pesca otorgado mediante RD. Nº 988-2018-PRODUCE/DGPCHDI, a favor de DANTON ALEXANDER FIESTAS ALVAREZ, armador socio de la COOPERATIVA PESQUERA JEHOVA REY DE REYES LA ISLILLA PAITA, para operar la embarcación pesquera DON MARCIANO únicamente en el extremo a la matrícula de PT-40791-CM a PT-61860-CM</t>
  </si>
  <si>
    <t>718-2019-PRODUCE/DGPCHDI</t>
  </si>
  <si>
    <t>MARIA PAULINA PANTA QUEREVALU</t>
  </si>
  <si>
    <t>Otorgar permiso de pesca a MARIA PAULINA PANTA QUEREVALU, en calidad de armadora socia de la COOPERATIVA PESQUERA JEHOVA ES MI PASTOR NADA ME FALTARÀ para operar la embrcación pesquera GREMILPAS FISHING de matrícula TA-13894-BM, para la extracción de pota y perico</t>
  </si>
  <si>
    <t>719-2019-PRODUCE/DGPCHDI</t>
  </si>
  <si>
    <t>076706-2019</t>
  </si>
  <si>
    <t>Otorgar a ANGLO AMERICAN QUELLAVECO S.A. autorización para efectuar investigación pesquera con extracción de muestras de especímenes hidrobiológicos sin valor comercial y sin uso de embarcación</t>
  </si>
  <si>
    <t>720-2019-PRODUCE/DGPCHDI</t>
  </si>
  <si>
    <t>090273-2019</t>
  </si>
  <si>
    <t>Otorgar a favor de HEMIR E.I.R.L. permiso de pesca para operar la E/P SIEMPRE SAN JUAN de matrícula PT-62023-PM, vía sustitución de la embarcación pesquera SIEMPRE SAN JUAN de matrícula CO-17998-PM. Asignar el PMCE y LMCE correspondiente. Cancelar el permiso de pesca de la embarcación pesquera SIEMPRE SAN JUAN de matrícula CO-17998-PM</t>
  </si>
  <si>
    <t>721-2019-PRODUCE/DGPCHDI</t>
  </si>
  <si>
    <t>132612-2018</t>
  </si>
  <si>
    <t>Otorgar a ANGLO AMERICAN QUELLAVECO S.A. autorización para efectuar investigación pesquera con extracción de muestras de especímenes hidrobiológicos sin valor comercial y sin uso de embarcación pesquera</t>
  </si>
  <si>
    <t>722-2019-PRODUCE/DGPCHDI</t>
  </si>
  <si>
    <t>051195-2019</t>
  </si>
  <si>
    <t>Otorgar a la empresa SOCIEDAD MINERA EL BROCAL S.A.A. autorización para efectuar investigación pesquera con extracción de muestras de especímenes hidrobiológicos, sin valor comercial y sin uso de embarcación pesquera, conforme a los términos contenidos en el proyecto de investigación denominado: "Monitoreo Hidrobiológico de la Unidad Minera Colquijirca - Época seca y húmeda"</t>
  </si>
  <si>
    <t>723-2019-PRODUCE/DGPCHDI</t>
  </si>
  <si>
    <t>102097-2019</t>
  </si>
  <si>
    <t>Otorgar a favor de la empresa NEGOCIOS INDUSTRIALES REAL NIRSA S.A., representada en el país por el señor OMAR DIEGO CARCOVICH JIBAJA permiso de pesca para operar la embarcación pesquera de cerco de bandera ecuatoriana denominada RICKY A, en la extracción del recurso atún con destino al consumo humano directo.</t>
  </si>
  <si>
    <t>724-2019-PRODUCE/DGPCHDI</t>
  </si>
  <si>
    <t>108651-2019</t>
  </si>
  <si>
    <t>Declarar que la solicitud de modificación del permiso de pesca para operar la embarcación pesquera SANTA ISABEL, por cambio de matrícula presentada por la EMPRESA PESQUERA JESUS ELIZABETH S.R.L. ha sido aprobada automáticamente. En consecuencia, se ha modificado la matrícula de la citada embarcación, de CO-18318-CM a CO-18318-PM.</t>
  </si>
  <si>
    <t>725-2019-PRODUCE/DGPCHDI</t>
  </si>
  <si>
    <t>108653-2019</t>
  </si>
  <si>
    <t>EMPRESA PESQUERA ROSA ISABEL S.R.L.</t>
  </si>
  <si>
    <t>Declarar que la solicitud de modificación del permiso de pesca para operar la embarcación pesquera ROSA ISABEL por cambio de matrícula, presentada por la EMPRESA PESQUERA ROSA ISABEL S.R.L., ha sido aprobada automáticamente. En consecuencia se ha modificado la matrícula de la citada embaracación, de CO-19554-CM a CO-19554-PM.</t>
  </si>
  <si>
    <t>726-2019-PRODUCE/DGPCHDI</t>
  </si>
  <si>
    <t>100789-2019</t>
  </si>
  <si>
    <t>Otorgar a la empresa PESCAPECES S.A. representada en el país por el señor OMAR DIEGO CARCOVICH JIBAJA, permiso de pesca para operar la embarcación pesquera de cerco de bandera ecuatoriana denominada PACIFIC TUNA, en la extracción del recurso atún con destino al consumo humano directo.</t>
  </si>
  <si>
    <t>727-2019-PRODUCE/DGPCHDI</t>
  </si>
  <si>
    <t>065826-2019</t>
  </si>
  <si>
    <t>Otorgar a favor de la COMPAÑÍA DE MINAS BUENAVENTURA S.A.A. autorización para efectuar investigación pesquera con extracción de muestras de especímenes hidrobiológicos, sin valor comercial y sin uso de embarcación pesquera, conforme a los términos contenidos en el plan de investigación denominado: "Plan de Investigación Hidrobiológico para el Monitoreo Hidrobiológico en la Unidad de Producción (U.P.) Mallay"</t>
  </si>
  <si>
    <t>728-2019-PRODUCE/DGPCHDI</t>
  </si>
  <si>
    <t>099148-2019</t>
  </si>
  <si>
    <t>LUIS MIGUEL SÁNCHEZ CARNERO y MARÍA ELENA MOLEROS DE SÁNCHEZ.</t>
  </si>
  <si>
    <t>Declarar improcedente la solicitud de cambio de titular del permiso de pesca para operar la embarcación pesquera JOSE ROSARIO con matrícula PL-13070-CM, para la extracción de los recursos anchoveta y sardina con destino al consumo humano directo e indirecto, presentada por los señores LUIS MIGUEL SÁNCHEZ CARNERO y MARÍA ELENA MOLEROS DE SÁNCHEZ.</t>
  </si>
  <si>
    <t>729-2019-PRODUCE/DGPCHDI</t>
  </si>
  <si>
    <t>099147-2019</t>
  </si>
  <si>
    <t>Declarar improcedente la solicitud de cambio de titular del permiso de pesca para operar la embarcación pesquera JOSE Y MARIA con matrícula TA-5247-CM, para la extracción dle recurso anchoveta con destino al consumo humano indirecto, presentada por los señores LUIS MIGUEL SÁNCHEZ CARNERO y MARÍA ELENA MOLEROS DE SÁNCHEZ.</t>
  </si>
  <si>
    <t>730-2019-PRODUCE/DGPCHDI</t>
  </si>
  <si>
    <t>102100-2019</t>
  </si>
  <si>
    <t>Otorgar a la empresa NEGOCIOS INDUSTRIALES REAL NIRSA S.A. representada en el país por el señor OMAR DIEGO CARCOVICH JIBAJA, permiso de pesca para operar la embarcación pesquera de cerco de bandera ecuatoriana denominada GLORIA A, en la extracción del recurso atún con destino al consumo humano directo.</t>
  </si>
  <si>
    <t>731-2019-PRODUCE/DGPCHDI</t>
  </si>
  <si>
    <t>063324-2019</t>
  </si>
  <si>
    <t>TAMSHI S.A.C.</t>
  </si>
  <si>
    <t>Otorgar a favor de TAMSHI S.A.C. autorización para efectuar investigación pesquera con extracción de muestras de especímenes hidrobiológicos, sin valor comercial y sin uso de embarcación pesquera</t>
  </si>
  <si>
    <t>732-2019-PRODUCE/DGPCHDI</t>
  </si>
  <si>
    <t>097406-2019</t>
  </si>
  <si>
    <t>Otorgar a favor de la empresa SAKANA DEL PERÚ S.A., autorización de incremento de flota para construir una nueva embarcación pesquera de menor escala, vía sustitución de la embarcación no siniestrada MICAELA con matrícula CO-20681-BM, para la extracción del recurso anguila con destino al consumo humano directo.</t>
  </si>
  <si>
    <t>733-2019-PRODUCE/DGPCHDI</t>
  </si>
  <si>
    <t>065902-2019</t>
  </si>
  <si>
    <t>Modificar la licencia de operación otorgada a favor de la empresa TECNOLOGICA DE ALIMENTOS S.A., en el extremo referido a su capacidad de 251 t/h a 246 t/h. Otorgar a la empresa TECNOLOGICA ALIMENTOS S.A., licencia de operación para operar la planta de procesamiento pesquero para la producción de concentrado proteico para consumo humano indirecto</t>
  </si>
  <si>
    <t>734-2019-PRODUCE/DGPCHDI</t>
  </si>
  <si>
    <t>086574-2019</t>
  </si>
  <si>
    <t>FRESNILLO PERÚ S.A.C.</t>
  </si>
  <si>
    <t>Otorgar a la empresa FRESNILLO PERÚ S.A.C., autorización para efectuar investigación pesquera con extracción de muestras de especímenes hidrobiológicos, sin valor comercial y sin uso de embarcación pesquera por el período de 12 meses.</t>
  </si>
  <si>
    <t>735-2019-PRODUCE/DGPCHDI</t>
  </si>
  <si>
    <t>084329-2019</t>
  </si>
  <si>
    <t>Otorgar al Proyecto Especial de Infraestructura de Transporte Descentralizado - PROVIAS DESCENTRALIZADO - MTC, autorización para efectuar investigación pesquera con extracción de muestras de especímenes hidrobiológicos, sin valor comercial y sin uso de embarcación pesquera, por el período de 6 meses.</t>
  </si>
  <si>
    <t>736-2019-PRODUCE/DGPCHDI</t>
  </si>
  <si>
    <t>046862-2019</t>
  </si>
  <si>
    <t>GOBIERNO REGIONAL DE MOQUEGUA</t>
  </si>
  <si>
    <t>Otorgar al GOBIERNO REGIONAL DE MOQUEGUA, autorización para efectuar investigación pesquera con extracción de muestras de especímenes hidrobiológicos, sin valor comercial y sin uso de embarcación pesquera, por el período de 8 meses.</t>
  </si>
  <si>
    <t>737-2019-PRODUCE/DGPCHDI</t>
  </si>
  <si>
    <t>064085-2018</t>
  </si>
  <si>
    <t>ACEPTAR DESISTIMIENTO DEL RECURSO DE RECONSIDERACIÓN</t>
  </si>
  <si>
    <t>Aceptar el desistimiento del recurso de reconsideración interpuesto por la empresa PESQUERA CANTABRIA S.A. contra la Resolución Directoral N° 572-2018-PRODUCE/DGPCHDI.</t>
  </si>
  <si>
    <t>738-2019-PRODUCE/DGPCHDI</t>
  </si>
  <si>
    <t>086976-2019</t>
  </si>
  <si>
    <t>EMPRESA PESQUERA NAYLAMP MAR S.A.C.</t>
  </si>
  <si>
    <t>Aprobar a favor de la EMPRESA PESQUERA NAYLAMP MAR S.A.C. el cambio del titular del permiso de pesca para operar la embarcación pesquera EL NAYLAMP con matrícula PL-2264-CM para la extracción del recurso anchoveta con destino al consumo humano indirecto.</t>
  </si>
  <si>
    <t>739-2019-PRODUCE/DGPCHDI</t>
  </si>
  <si>
    <t>042273-2019</t>
  </si>
  <si>
    <t>ASOCIACIÓN PARA LA CONSERVACIÓN DE AMBIENTES MARINOS Y COSTEROS</t>
  </si>
  <si>
    <t>Declarar IMPROCEDENTE la solicitud de autorización para efectuar investigación pesquera con extracción de muestras de especímenes hidrobiológicos, sin valor comercial y sin uso de embarcación pesquera, solicitada por ASOCIACIÓN PARA LA CONSERVACIÓN DE AMBIENTES MARINOS Y COSTEROS</t>
  </si>
  <si>
    <t>740-2019-PRODUCE/DGPCHDI</t>
  </si>
  <si>
    <t>036004-2019</t>
  </si>
  <si>
    <t>JOSE ALBERTO IANNACONE OLIVER</t>
  </si>
  <si>
    <t>Otorgar a favor de JOSE ALBERTO IANNACONE OLIVER, autorización para efectuar investigación pesquera con extracción de muestras de especímenes hidrobiológicos, sin valor comercial y sin uso de embarcación pesquera</t>
  </si>
  <si>
    <t>741-2019-PRODUCE/DGPCHDI</t>
  </si>
  <si>
    <t>106756-2019</t>
  </si>
  <si>
    <t>Otorgar a ELVAYKA KYOEI S.A. permiso de pesca para operar la embarcación pesquera de cerco de bandera ecuatoriana denominada JOLINDA (P-04-00963), en la extracción del recurso Atún con destino al consumo humano directo.</t>
  </si>
  <si>
    <t>742-2019-PRODUCE/DGPCHDI</t>
  </si>
  <si>
    <t>106752-2019</t>
  </si>
  <si>
    <t>Otorgar a PESQUERAROCIO S.A., permiso de pesca para operar la embarcación pesquera de cerco de bandera ecuatoriana denominada ROCIO (P-04-00576), en la extracción del recurso atún con destino al consumo humano directo.</t>
  </si>
  <si>
    <t>743-2019-PRODUCE/DGPCHDI</t>
  </si>
  <si>
    <t>106758-2019</t>
  </si>
  <si>
    <t>Otorgar a favor de ELVAYKA KYOEI S.A., permiso de pesca para operar la embarcación pesquera de cerco de bandera ecuatoriana denominada DON ANTONIO (P-00-00627), en la extracción de atún para consumo humano directo</t>
  </si>
  <si>
    <t>744-2019-PRODUCE/DGPCHDI</t>
  </si>
  <si>
    <t>No se pudo generar por error del sistema</t>
  </si>
  <si>
    <t>745-2019-PRODUCE/DGPCHDI</t>
  </si>
  <si>
    <t>746-2019-PRODUCE/DGPCHDI</t>
  </si>
  <si>
    <t>747-2019-PRODUCE/DGPCHDI</t>
  </si>
  <si>
    <t>107434-2019</t>
  </si>
  <si>
    <t>Otorgar a BRISATUN S.A., permiso de pesca para operar la embarcación pesquera de cerco de bandera ecuatoriana denominada VICTORIA DEL MAR (P-04-00867), en la extracción de atún para consumo humano directo</t>
  </si>
  <si>
    <t>748-2019-PRODUCE/DGPCHDI</t>
  </si>
  <si>
    <t>106754-2019</t>
  </si>
  <si>
    <t>PESQUERA DOÑA MARUJA S.A.</t>
  </si>
  <si>
    <t>Otorgar a PESQUERA DOÑA MARUJA S.A., permiso de pesca para operar la embarcación pesquera de bandera ecuatoriana DOÑA MARUJA (P-04-00847), en la extracción del recurso Atún con destino al consumo humano directo</t>
  </si>
  <si>
    <t>749-2019-PRODUCE/DGPCHDI</t>
  </si>
  <si>
    <t>SANTOS VICENTE QUEREVALU</t>
  </si>
  <si>
    <t>MODIFICAR PERMISO DE PESCA POR CAMBIO DE MATRÍCULA
COOPERATIVA PESQUERA JEHOVA ES MI PASTOR NADA ME FALTARÁ - LA TORTUGA PAITA</t>
  </si>
  <si>
    <t>Modificar el permiso de pesca otorgado mediante RD. N° 1557-2018-PRODUCE/DGPCHDI a favor de SANTOS VICENTE QUEREVALU, socio de la COOPERATIVA PESQUERA JEHOVA ES MI PASTOR NADA ME FALTARÁ - LA TORTUGA PAITA, para operar la E/P MARY CARMEN, únicamente en el extremo referido a la matrícula de PT-42637-BM a PT-61239-CM</t>
  </si>
  <si>
    <t>750-2019-PRODUCE/DGPCHDI</t>
  </si>
  <si>
    <t>751-2019-PRODUCE/DGPCHDI</t>
  </si>
  <si>
    <t>074756-2019</t>
  </si>
  <si>
    <t>RONALD NUNURA QUEREVALU</t>
  </si>
  <si>
    <t>Modificar el permiso de pesca otorgado mediante RD. N° 715-2018-PRODUCE/DGPCHDI a favor de RONALD NUNURA QUEREVALU, socio de la COOPERATIVA PESQUERA JEHOVA ES MI PASTOR NADA ME FALTARÁ - LA TORTUGA PAITA, para operar la E/P JESUS ES MI FORTALEZA V, únicamente en el extremo referido a la matrícula de TA-30844-BM a PT-62118-CM</t>
  </si>
  <si>
    <t>752-2019-PRODUCE/DGPCHDI</t>
  </si>
  <si>
    <t>Modificar el permiso de pesca otorgado mediante RD. N° 777-2018-PRODUCE/DGPCHDI a favor de FAUSTO CRISPULO FIESTAS RUMICHE, socio de la COOPERATIVA PESQUERA JEHOVA ES MI PASTOR NADA ME FALTARÁ - LA TORTUGA PAITA, para operar la E/P CORDERO DE DIOS, únicamente en el extremo referido a la matrícula de PT-38879-BM a PT-61237-CM</t>
  </si>
  <si>
    <t>753-2019-PRODUCE/DGPCHDI</t>
  </si>
  <si>
    <t>PABLO LLENQUE FIESTAS</t>
  </si>
  <si>
    <t>IMPROCEDENTE PERMISO DE PESCA
COOPERATIVA PESQUERA SAN JOSÉ LIMITADA</t>
  </si>
  <si>
    <t>Declarar IMPROCEDENTE la solicitud de permiso de pesca para operar la embarcación pesquera MARIA ELIZABETH de matricula PL-45565-CM, presentada por COOPERATIVA PESQUERA SAN JOSE LIMITADA con relación al señor PABLO LLENQUE FIESTAS</t>
  </si>
  <si>
    <t>754-2019-PRODUCE/DGPCHDI</t>
  </si>
  <si>
    <t>JUAN CARLOS GALAN PUESCAS</t>
  </si>
  <si>
    <t>Declarar IMPROCEDENTE la solicitud de permiso de pesca para operar la embarcación pesquera REGALO DE DIOS de matricula CO-17902-BM, presentada por COOPERATIVA PESQUERA SAN JOSE LIMITADA con relación al señor JUAN CARLOS GALAN PUESCAS</t>
  </si>
  <si>
    <t>755-2019-PRODUCE/DGPCHDI</t>
  </si>
  <si>
    <t>107971-2019</t>
  </si>
  <si>
    <t>Otorgar a NEGOCIOS INDUSTRIALES REAL NIRSA S.A., permiso de pesca para operar la embarcación pesquera de cerco de bandera ecuatoriana denominada RAFA A (P-00-00727), en la extracción de atún con destino al consumo humano directo</t>
  </si>
  <si>
    <t>756-2019-PRODUCE/DGPCHDI</t>
  </si>
  <si>
    <t>VICTORIA FIESTAS FIESTAS</t>
  </si>
  <si>
    <t>Declarar IMPROCEDENTE la solicitud de permiso de pesca para operar la embarcación pesquera MI JHONATAN 2 de matricula PL-42779-CM, presentada por COOPERATIVA PESQUERA SAN JOSE LIMITADA con relación a la señora VICTORIA FIESTAS FIESTAS</t>
  </si>
  <si>
    <t>757-2019-PRODUCE/DGPCHDI</t>
  </si>
  <si>
    <t>107973-2019</t>
  </si>
  <si>
    <t>Otorgar a NEGOCIOS INDUSTRIALES REAL NIRSA S.A., permiso de pesca para operar la embarcación pesquera de cerco de bandera ecuatoriana denominada GABRIELA A (P-00-00727), en la extracción del recurso atún con destino al consumo humano directo.</t>
  </si>
  <si>
    <t>758-2019-PRODUCE/DGPCHDI</t>
  </si>
  <si>
    <t>APROBAR LINEAMIENTOS PARA LA ATENCIÓN DE SOLICITUDES DE OTORGAMIENTO DE PERMISOS DE PESCA PARA OPERAR EMBARCACIONES DE BANDERA EXTRANJERA</t>
  </si>
  <si>
    <t>Aprobar la Directiva N° 002-2019-PRODUCE/DGPCHDI: "Lineamientos para la Atención de Solicitudes relacionadas con el Otorgamiento de Permisos de Pesca para Operar Embarcaciones de Bandera Extranjera"</t>
  </si>
  <si>
    <t>759-2019-PRODUCE/DGPCHDI</t>
  </si>
  <si>
    <t>MODIFICAR PERMISO DE PESCA POR CAMBIO DE MATRÍCULA
COOPERATIVA PESQUERÁ JEHOVÁ ES MI PASTOR NADA ME FALTARÁ - LA TORTUGA PAITA</t>
  </si>
  <si>
    <t>Modificar el permiso de pesca otorgado mediante RD. N° 671-2018-PRODUCE/DGPCHDI a favor de JOSE JAVIER JUAREZ FLORES, socio de la COOPERATIVA PESQUERA JEHOVA ES MI PASTOR NADA ME FALTARÁ - LA TORTUGA PAITA, para operar la E/P DADIVA DE DIOS, únicamente en el extremo referido a la matrícula de PT-51021-BM a PT-61238-CM</t>
  </si>
  <si>
    <t>760-2019-PRODUCE/DGPCHDI</t>
  </si>
  <si>
    <t>049393-2019</t>
  </si>
  <si>
    <t>Modificar el permiso de pesca otorgado mediante RD. N° 1091-2018-PRODUCE/DGPCHDI a favor de JOHN WILLIAM SIANCAS LOPEZ, socio de la COOPERATIVA PESQUERA JEHOVA ES MI PASTOR NADA ME FALTARÁ - LA TORTUGA PAITA, para operar la E/P MI PIERITO, únicamente en el extremo referido a la matrícula de TA-36875-BM a PT-61862-CM</t>
  </si>
  <si>
    <t>761-2019-PRODUCE/DGPCHDI</t>
  </si>
  <si>
    <t>099102-2019</t>
  </si>
  <si>
    <t>UNIVERSIDAD NACIONAL AGRARIA LA MOLINA</t>
  </si>
  <si>
    <t>Declarar IMPROCEDENTE la solicitud de autorización para efectuar investigación pesquera con extracción de muestras de especímenes hidrobiológicos, sin valo comercial y con uso de embarcación pesquera, solicitado por la UNIVERSIDAD NACIONAL AGRARIA LA MOLINA</t>
  </si>
  <si>
    <t>762-2019-PRODUCE/DGPCHDI</t>
  </si>
  <si>
    <t>073620-2019</t>
  </si>
  <si>
    <t>KANAY S.A.C.</t>
  </si>
  <si>
    <t>Otorgar a KANAY S.A.C. autorización para efectuar investigación pesquera con extracción de muestras de especímenes hidrobiológicos, sin valor comercial y sin uso de embarcación pesquera</t>
  </si>
  <si>
    <t>763-2019-PRODUCE/DGPCHDI</t>
  </si>
  <si>
    <t>105114-2019</t>
  </si>
  <si>
    <t>RAMOS BERNAL LLONTOP</t>
  </si>
  <si>
    <t>Otorgar a RAMOS BERNAL LLONTOP permiso de pesca para operar la embarcación pesquera CRISTO ES VIDA de matrícula PL-62504-PM. Asignar PMCE y LMCE correspondiente a la zona Norte-Centro. Cancelar los permisos de pesca de las embarcaciones pesqueras SINDY MABEL (PL-19018-CM) y JESUS NAZARENO CAUTIVO (PL-4450-CM)</t>
  </si>
  <si>
    <t>764-2019-PRODUCE/DGPCHDI</t>
  </si>
  <si>
    <t>765-2019-PRODUCE/DGPCHDI</t>
  </si>
  <si>
    <t>766-2019-PRODUCE/DGPCHDI</t>
  </si>
  <si>
    <t>101999-2019</t>
  </si>
  <si>
    <t>FRANCISCO ESPINOZA PANTA, ALEJANDRINA ÁLVAREZ PANTA, LUCIANA ÁLVAREZ PANTA, LUCIANA ÁLVAREZ PANTA, JOSÉ GUADALUPE ECA VITE, NICOLAZA ÁLVAREZ PANTA, SANTOS SABA PANTA, ISABEL ÁLVAREZ PANTA, ITALO JACINTO ECCA y SEVERINA ÁLVAREZ PANTA</t>
  </si>
  <si>
    <t>Aprobar a favor de FRANCISCO ESPINOZA PANTA y otros, el cambio de titular del permiso de pesca para operar la embarcación pesquera MILAGROSA CONCEPCION de matrícula PT-6189-CM, para la extracción de anchoveta y sardina para consumo humano indirecto. Aprobar a su favor el cambio de titular del PMCE y LMCE correspondiente.</t>
  </si>
  <si>
    <t>767-2019-PRODUCE/DGPCHDI</t>
  </si>
  <si>
    <t>103048-2019</t>
  </si>
  <si>
    <t>COMERCIALIZADORA JSB S.A.C.</t>
  </si>
  <si>
    <t>Declarar IMPROCEDENTE la solicitud de cambio de titular del permiso de pesca para operar la embarcación pesquera MI SUSANITA de matrícula PL-17358-CM, presentada por COMERCIALIZADORA JSB S.A.C.</t>
  </si>
  <si>
    <t>768-2019-PRODUCE/DGPCHDI</t>
  </si>
  <si>
    <t>069621-2019</t>
  </si>
  <si>
    <t>Otorgar a favor de TINKA RESOURCES S.A.C. autorización para efectuar investigación pesquera con extracción de muestras de especímenes hidrobiológicos, sin valor comercial y sin uso de embarcación pesquera</t>
  </si>
  <si>
    <t>769-2019-PRODUCE/DGPCHDI</t>
  </si>
  <si>
    <t>059396-2019</t>
  </si>
  <si>
    <t>Otorgar a favor de ENGIE ENERGIA PERU S.A. autorización para efectuar investigación pesquera con extracción de muestras de especímenes hidrobiológicos, sin valor comercial y sin uso de embarcación pesquera</t>
  </si>
  <si>
    <t>770-2019-PRODUCE/DGPCHDI</t>
  </si>
  <si>
    <t>086618-2019</t>
  </si>
  <si>
    <t>Declarar IMPROCEDENTE la solicitud de autorización para efectuar investigación pesquera con extracción de muestras de especímenes hidrobiológicos, sin valor comercial y sin uso de embarcación pesquera, solicitado por la ASOCIACIÓN PRO DELPHINUS</t>
  </si>
  <si>
    <t>771-2019-PRODUCE/DGPCHDI</t>
  </si>
  <si>
    <t>Aprobar a favor de PESQUERA ARTESANAL DON PANCHO S.A.C. el cambio de titular del permiso de pesca para operar la embarcación pesquera de menor escala MARIO de matrícula PL-21247-CM, otorgado mediante RD. N° 309-2013-PRODUCE/DGCHD</t>
  </si>
  <si>
    <t>772-2019-PRODUCE/DGPCHDI</t>
  </si>
  <si>
    <t>Aceptar el desistimiento de la pretensión de otorgamiento de permiso de pesca para operar la embarcación pesquera JADEMAR de matrícula TA-14352-BM, formulada por FELIPE JESUS QUEREVALU MORALES</t>
  </si>
  <si>
    <t>773-2019-PRODUCE/DGPCHDI</t>
  </si>
  <si>
    <t>054537-2019</t>
  </si>
  <si>
    <t>SOUTHERN PERU COPPER CORPORATION</t>
  </si>
  <si>
    <t>Otorgar a SOUTHERN PERU COPPER CORPORATION - Sucursal del Perú, autorización para efectuar investigación pesquera con extracción de muestras de especímenes hidrobiológicos, sin valor comercial y sin uso de embarcación pesquera</t>
  </si>
  <si>
    <t>774-2019-PRODUCE/DGPCHDI</t>
  </si>
  <si>
    <t>065718-2019</t>
  </si>
  <si>
    <t>COMPAÑIA MINERA RAURA S.A.</t>
  </si>
  <si>
    <t>Otorgar a COMPAÑIA MINERA RAURA S.A. autorización para efectuar investigación pesquera con extracción de muestras de especímenes hidrobiológicos, sin valor comercial y sin uso de embarcación pesquera</t>
  </si>
  <si>
    <t>775-2019-PRODUCE/DGPCHDI</t>
  </si>
  <si>
    <t>107976-2019</t>
  </si>
  <si>
    <t>DESISTIMIENTO DE PERMISO DE PESCA DE BANDERA EXTRANJERA</t>
  </si>
  <si>
    <t>Aceptar el desistimiento al procedimiento de permiso de pesca para operar la embarcación pesquera de cerco de bandera ecuatoriana denominada ROBERTO A de matrícula P-00-00740, para la extracción de atún con destino al consumo humano directo, presentado por NEGOCIOS INDUSTRIALES REAL NIRSA S.A.</t>
  </si>
  <si>
    <t>776-2019-PRODUCE/DGPCHDI</t>
  </si>
  <si>
    <t>076299-2019</t>
  </si>
  <si>
    <t>Otorgar a favor de PESQUERA CANTABRIA S.A. la autorización para el incremento de capacidad de procesamiento de 76 t/h a 106 t/h, de su planta de harina ACP, ubicada en Av. Panamericana Norte N° 101, Coishco-Santa-Ancash, mediante el traslado físico con innovación tecnológica de 30 t/h de capacidad de su planta de harina ubicada en Huamanchacate, Coishco-Santa-Ancash</t>
  </si>
  <si>
    <t>777-2019-PRODUCE/DGPCHDI</t>
  </si>
  <si>
    <t>133300-2019
113308-2019</t>
  </si>
  <si>
    <t>PESQUERA ISA S.R.L. y PESQUERA NINFAS DEL MAR S.A.C.</t>
  </si>
  <si>
    <t>Declarar infundado el recurso de reconsideración interpuesto por PESQUERA ISA S.R.L. y PESQUERA NINFAS DEL MAR S.A.C., contra la Resolución Directoral N° 697-2019-PRODUCE/DGPCHDI, rectificada mediante Resolución Directoral N° 699-2019-PRODUCE/DGPCHDI</t>
  </si>
  <si>
    <t>778-2019-PRODUCE/DGPCHDI</t>
  </si>
  <si>
    <t>116197-2019</t>
  </si>
  <si>
    <t>Otorgar a NEGOCIOS INDUSTRIALES REAL NIRSA S.A., permiso de pesca para operar la embarcación pesquera de cerco de bandera ecuatoriana ROSA F (P-00-00715), en la extracción del recurso atún con destino al consumo humano directo</t>
  </si>
  <si>
    <t>779-2019-PRODUCE/DGPCHDI</t>
  </si>
  <si>
    <t>100012-2019</t>
  </si>
  <si>
    <t>FUNDADO RECURSO DE RECONSIDERACIÓN:
CAMBIO DE TITULAR DE LICENCIA DE PLANTA DE PROCESAMIENTO</t>
  </si>
  <si>
    <t>Aprobar a favor de INVERSIONES PESQUERAS LIGURIA S.A.C. el cambio de titular de la licencia de operación de las plantas de procesamiento para la producción de enlatados y harina residual accesoria y complementaria a su actividad principal, ubicadas en los lates 1-2-3-4A , Manzana C, Zona Industrial Gran Trapecio - Chimbote - Santa - Ancash</t>
  </si>
  <si>
    <t>780-2019-PRODUCE/DGPCHDI</t>
  </si>
  <si>
    <t>115043-2019</t>
  </si>
  <si>
    <t>COMPAÑIA SUR TUNA SURTUNA S.A.</t>
  </si>
  <si>
    <t>Otorgar a COMPAÑIA SUR TUNA SURTUNA S.A., permiso de pesca para operar la embarcación pesquera de cerco de bandera ecuatoriana denominada ADRIA DEL MAR (P-04-00006), en la extracción del recurso atún con destino al consumo humano directo</t>
  </si>
  <si>
    <t>781-2019-PRODUCE/DGPCHDI</t>
  </si>
  <si>
    <t>112786-2019</t>
  </si>
  <si>
    <t>PESQUERA NAYLAMP MAR S.A.C.</t>
  </si>
  <si>
    <t>Otorgar a favor de PESQUERA NAYLAMP MAR S.A.C. autorización de incremento de flota para construir una nueva embarcación pesquera de 74.75 m3 de capacidad de bodega, para la extracción de anchoveta con destino al consumo humano indirecto, vía sustitución de la embarcación pesquera no siniestrada EL NAYLAMP de matrícula PL-2264-CM</t>
  </si>
  <si>
    <t>782-2019-PRODUCE/DGPCHDI</t>
  </si>
  <si>
    <t>065832-2019</t>
  </si>
  <si>
    <t>Otorgar a favor de COMPAÑIA DE MINAS BUENAVENTURA S.A.A. autorización para efectuar investigación pesquera con extracción de muestras de especímenes hidrobiológicos, sin valor comercial y sin uso de embarcación pesquera</t>
  </si>
  <si>
    <t>783-2019-PRODUCE/DGPCHDI</t>
  </si>
  <si>
    <t>107980-2019</t>
  </si>
  <si>
    <t>Otorgar a NEGOCIOS INDUSTRIALES REAL NIRSA S.A., permiso de pesca para operar la embarcación pesquera de cerco de bandera ecuatoriana denominada MILENA A, en la extracción del recurso Atún con destino al consumo humano directo</t>
  </si>
  <si>
    <t>784-2019-PRODUCE/DGPCHDI</t>
  </si>
  <si>
    <t>073370-2019</t>
  </si>
  <si>
    <t>MINERA SAN CORI S.A.C.</t>
  </si>
  <si>
    <t>Otorgar a favor de MINERA SAN CORI S.A.C. autorización para efectuar investigación pesquera con extracción de muestras de especímenes hidrobiológicos, sin valor comercial y sin uso de embarcación pesquera</t>
  </si>
  <si>
    <t>785-2019-PRODUCE/DGPCHDI</t>
  </si>
  <si>
    <t>106762-2019</t>
  </si>
  <si>
    <t>IMPROCEDENTE PERMISO DE PESCA DE E/P DE BANDERA EXTRANJERA</t>
  </si>
  <si>
    <t>Declarar IMPROCEDENTE la solicitud de permiso de pesca para operar a embarcación pesquera de bandera ecuatoriana denominada DOÑA ROGE con matrícula P-04-00967, presentada por PESQUERA DOÑAROGE S.A.</t>
  </si>
  <si>
    <t>786-2019-PRODUCE/DGPCHDI</t>
  </si>
  <si>
    <t>115957-2019</t>
  </si>
  <si>
    <t>Otorgar a la empresa NEGOCIOS INDUSTRIALES REAL NIRSA S.A., permiso de pesca para operar la embarcación pesquera de cerco de bandera ecuatoriana denominada VIA SIMOUN, en la extracción del recurso Atún.</t>
  </si>
  <si>
    <t>787-2019-PRODUCE/DGPCHDI</t>
  </si>
  <si>
    <t>106760-2019</t>
  </si>
  <si>
    <t>Otorgar a la empresa EUROFISH S.A., permiso de pesca para operar la embarcación pesquera de cerco de bandera ecuatoriana denominada ADRIANA, en la extracción del recurso Atún.</t>
  </si>
  <si>
    <t>788-2019-PRODUCE/DGPCHDI</t>
  </si>
  <si>
    <t>MARIA PAULINA PANTA QUEREVALÚ</t>
  </si>
  <si>
    <t>PERMISO DE PESCA
COOPERATIVA PESQUERA JEHOVÁ ES MI PASTOR NADA ME FALTARÁ - LA TORTUGA PAITA</t>
  </si>
  <si>
    <t>Otorgar permiso de pesca a la señora MARIA PAULINA PANTA QUEREVALÚ en calidad de armadora socia de la COOPERATIVA PESQUERA JEHOVÁ ES MI PASTOR; NADA ME FALTARÁ, para operar la EP JADEMAR (TA-14352-BM), en la extracción de los recursos Calamar Gigante o Pota y Perico.</t>
  </si>
  <si>
    <t>789-2019-PRODUCE/DGPCHDI</t>
  </si>
  <si>
    <t>106761-2019</t>
  </si>
  <si>
    <t>Otorgar a la empresa ELVAYKA KYOEI S.A., permiso de pesca para operar la embarcación pesquera de cerco de bandera ecuatoriana denominada CHIARA, en la extracción del recurso Atún.</t>
  </si>
  <si>
    <t>790-2019-PRODUCE/DGPCHDI</t>
  </si>
  <si>
    <t>117153-2019</t>
  </si>
  <si>
    <t>Otorgar a la empresa NEGOCIOS INDUSTRIALES REAL NIRSA S.A., permiso de pesca para operar la EP de cerco de bandera ecuatoriana denominada MARIA DEL MAR A, en la extracción del recurso Atún con destino al CHD.</t>
  </si>
  <si>
    <t>791-2019-PRODUCE/DGPCHDI</t>
  </si>
  <si>
    <t>076928-2018</t>
  </si>
  <si>
    <t>PERMISO DE PESCA
COOPERATIVA PESQUERA JEHOVÁ REY DE REYES - LA ISLILLA PAITA</t>
  </si>
  <si>
    <t>Otorgar permiso de pesca al señor MARCOS SÁNCHEZ PUESCAS, en calidad de armador socio de la COOPERATIVA PESQUERA JEHOVÁ REY DE REYES LA ISLILLA PAITA, para operar la EP JESUS ES MI ESPERANZA (TA-39860-BM), en la extracción de los recursos Calamar Gigante o Pota y Perico.</t>
  </si>
  <si>
    <t>792-2019-PRODUCE/DGPCHDI</t>
  </si>
  <si>
    <t>096484-2018</t>
  </si>
  <si>
    <t>JOSÉ CARLOS PURIZACA PURIZACA</t>
  </si>
  <si>
    <t>Otorgar permiso de pesca al señor JOSÉ CARLOS PURIZACA PURIZACA, en calidad de armador socio de la COOPERATIVA PESQUERA JEHOVÁ REY DE REYES LA ISLILLA PAITA, para operar la EP SIEMPRE JESÚS EL MAESTRO (TA-13402-BM), en la extracción de los recursos Calamar Gigante o Pota y Perico.</t>
  </si>
  <si>
    <t>793-2019-PRODUCE/DGPCHDI</t>
  </si>
  <si>
    <t>030706-2019</t>
  </si>
  <si>
    <t>JOSÉ JESÚS PAZO PURIZACA</t>
  </si>
  <si>
    <t>Otorgar permiso de pesca al señor JOSÉ JESÚS PAZO PURIZACA, en calidad de armador socio de la COOPERATIVA PESQUERA JEHOVÁ REY DE REYES LA ISLILLA PAITA, para operar la EP JESÚS DE NAZARET (TA-13546-BM), en la extracción de los recursos Calamar Gigante o Pota y Perico.</t>
  </si>
  <si>
    <t>794-2019-PRODUCE/DGPCHDI</t>
  </si>
  <si>
    <t>041694-2019</t>
  </si>
  <si>
    <t>CARLOS ALBERTO FIESTAS JACINTO</t>
  </si>
  <si>
    <t>PERMISO DE PESCA
COOPERATIVA PESQUERA SAN JOSÉ LIMITADA</t>
  </si>
  <si>
    <t>Otorgar permiso de pesca al señor CARLOS ALBERTO FIESTAS JACINTO, en calidad de armador socio de la COOPERATIVA PESQUERA SAN JOSÉ LIMITADA, para operar la EP MI FELICITA 2 (PL-23490-BM), en la extracción de los recursos Calamar Gigante o Pota y Perico.</t>
  </si>
  <si>
    <t>795-2019-PRODUCE/DGPCHDI</t>
  </si>
  <si>
    <t>VENANCIA QUEREVALU DE QUEREVALU</t>
  </si>
  <si>
    <t>Otorgar permiso de pesca al señora VENANCIA QUEREVALU DE QUEREVALU, en calidad de armador socio de la COOPERATIVA PESQUERA JEHOVÁ ES MI PASTOR; NADA ME FALTARÁ, para operar la EP ADONAI II (PT-42329-BM), en la extracción de los recursos Calamar Gigante o Pota y Perico.</t>
  </si>
  <si>
    <t>796-2019-PRODUCE/DGPCHDI</t>
  </si>
  <si>
    <t>JETHZAEL FRANCO BENITES HUAMANCHUMO</t>
  </si>
  <si>
    <t>Declarar improcedente la solicitud de permiso de pesca para operar la embarcación pesquera CRUCERO DEL PACÍFICO II (PL-41359-CM) presentado por la COOPERATIVA PESQUERA SAN JOSÉ LIMITADA</t>
  </si>
  <si>
    <t>797-2019-PRODUCE/DGPCHDI</t>
  </si>
  <si>
    <t>TEÓFILO MACHICA FIESTAS</t>
  </si>
  <si>
    <t>Declarar improcedente la solicitud de permiso de pesca para operar la EP PROFETA DANIEL (PL-51762-BM), presentada por la COOPERATIVA PESQUERA SAN JOSÉ LIMITADA.</t>
  </si>
  <si>
    <t>798-2019-PRODUCE/DGPCHDI</t>
  </si>
  <si>
    <t>LUIS GALÁN MARTÍNEZ</t>
  </si>
  <si>
    <t>Declarar improcedente la solicitud de permiso de pesca para operar la EP DON LUCHO 2 (CO-45537-CM), presentada por la COOPERATIVA PESQUERA SAN JOSÉ LIMITADA.</t>
  </si>
  <si>
    <t>799-2019-PRODUCE/DGPCHDI</t>
  </si>
  <si>
    <t>ELISEO SERNAQUE ANCAJIMA</t>
  </si>
  <si>
    <t>800-2019-PRODUCE/DGPCHDI</t>
  </si>
  <si>
    <t>104013-2019</t>
  </si>
  <si>
    <t>CHRISTIAN JOHN PALACIOS LAGUNA</t>
  </si>
  <si>
    <t>Declarar improcedente la solicitud de autorización para efectuar investigación pesquera con extracción de muestras de especímenes hidrobiológicos, sin valor comercial y sin uso de EP, solicitado por el señor Christan John Palacios Laguna.</t>
  </si>
  <si>
    <t>801-2019-PRODUCE/DGPCHDI</t>
  </si>
  <si>
    <t>JOSÉ ALONSO JUÁREZ PAZO</t>
  </si>
  <si>
    <t>Otorgar permiso de pesca al señor JOSÉ ALONSO JUÁREZ PAZO, en calidad de armador socio de la COOPERATIVA PESQUERA JEHOVÁ ES MI PASTOR; NADA ME FALTARÁ, para operar la EP DON ABELARDO (ZS-23782-BM), en la extracción de los recursos Calamar Gigante o Pota y Perico.</t>
  </si>
  <si>
    <t>802-2019-PRODUCE/DGPCHDI</t>
  </si>
  <si>
    <t>118171-2019</t>
  </si>
  <si>
    <t>PESQUERA DONBARTOLO S.A.</t>
  </si>
  <si>
    <t>Otorgar a la empresa PESQUERA DONBARTOLO S.A., permiso de pesca para operar la embarcación pesquera de cerco de bandera ecuatoriana denominada DON BARTOLO (P-04-00637), en la extracción del recurso atún con destino al consumo humano directo.</t>
  </si>
  <si>
    <t>803-2019-PRODUCE/DGPCHDI</t>
  </si>
  <si>
    <t>HÉCTOR CLEMENTE SÁNCHEZ FIESTAS</t>
  </si>
  <si>
    <t>Declarar improcedente la solicitud de permiso de pesca para operar la EP MI GRACIELITA (TA-29458-BM), presentada por la COOPERATIVA PESQUERA SAN JOSÉ LIMITADA.</t>
  </si>
  <si>
    <t>804-2019-PRODUCE/DGPCHDI</t>
  </si>
  <si>
    <t>MARÍA MERCEDES SANTAMARIA SANTISTEBAN</t>
  </si>
  <si>
    <t>805-2019-PRODUCE/DGPCHDI</t>
  </si>
  <si>
    <t>118399-2019</t>
  </si>
  <si>
    <t>Otorgar a la empresa XUK S.A., permiso de pesca para operar la embarcación pesquera de cerco de bandera ecuatoriana denominada CARMEN D (P-04-00765), en la extracción del recurso Atún con destino al consumo humano directo.</t>
  </si>
  <si>
    <t>806-2019-PRODUCE/DGPCHDI</t>
  </si>
  <si>
    <t>119161-2019</t>
  </si>
  <si>
    <t>Otorgar a la empresa PACIFICTUNA S.A., permiso de pesca para operar la embarcación pesquera de cerco de bandera ecuatoriana denominada DOÑA TULA (P-00-00822), en la extracción del recurso Atún con destino al consumo humano directo.</t>
  </si>
  <si>
    <t>807-2019-PRODUCE/DGPCHDI</t>
  </si>
  <si>
    <t>120121-2019</t>
  </si>
  <si>
    <t>MANTARAYA FISHING CORP.</t>
  </si>
  <si>
    <t>Otorgar a la empresa MANTARAYA FISHING CORP., permiso de pesca para operar la embarcación pesquera de cerco de bandera panameña denominada EL MARQUEZ (30927-05-E), en la extracción del recurso Atún con destino al consumo humano directo.</t>
  </si>
  <si>
    <t>808-2019-PRODUCE/DGPCHDI</t>
  </si>
  <si>
    <t>120116-2019</t>
  </si>
  <si>
    <t>Otorgar a la empresa NEGOCIOS INDUSTRIALES REAL NIRSA S.A., permiso de pesca para operar la embarcación pesquera de cerco de bandera ecuatoriana denominada ELIZABETH F (P-00-00649), en la extracción del recurso Atún con destino al consumo humano directo.</t>
  </si>
  <si>
    <t>809-2019-PRODUCE/DGPCHDI</t>
  </si>
  <si>
    <t>SEBASTIÁN PURIZACA PURIZACA</t>
  </si>
  <si>
    <t>Otorgar permiso de pesca al señor SEBASTIÁN PURIZACA PURIZACA, en calidad de armador socio de la COOPERATIVA PESQUERA JEHOVÁ REY DE REYES LA ISLILLA PAITA, para operar la EP SIEMPRE DEMOS GLORIA A JEHOVÁ (TA-14415-BM), en la extracción de los recursos Calamar Gigante o Pota y Perico.</t>
  </si>
  <si>
    <t>810-2019-PRODUCE/DGPCHDI</t>
  </si>
  <si>
    <t>039897-2019</t>
  </si>
  <si>
    <t>Otorgar a la EMPRESA COMUNAL HIDROELÉCTRICA SAN CRISTOBAL DE RAPAZ S.A.C., autorización para efectuar investigación pesquera con extracción de muestras de especímenes hidrobiológicos, sin valor comercial y sin uso de embarcación pesquera.</t>
  </si>
  <si>
    <t>811-2019-PRODUCE/DGPCHDI</t>
  </si>
  <si>
    <t>107157-2019</t>
  </si>
  <si>
    <t>Aprobar a favor de la empresa INVERSIONES PESQUERAS LIGURIA S.A.C. el cambio de titular del permiso de pesca para operar la EP de menor escala JEHOVÁ ES MI PASTOR (PL-28403-CM) y 31.01 m3 de capacidad de bodega.</t>
  </si>
  <si>
    <t>812-2019-PRODUCE/DGPCHDI</t>
  </si>
  <si>
    <t>107155-2019</t>
  </si>
  <si>
    <t>Aprobar a favor de la empresa INVERSIONES PESQUERAS LIGURIA S.A.C. el cambio de titular del permiso de pesca para operar la EP de menor escala DON GE (PL-28543-CM) y 32.39 m3 de capacidad de bodega.</t>
  </si>
  <si>
    <t>813-2019-PRODUCE/DGPCHDI</t>
  </si>
  <si>
    <t>018032-2019</t>
  </si>
  <si>
    <t>YURA S.A.C.</t>
  </si>
  <si>
    <t>Otorgar a favor de la empresa YURA S.A.C., autorización para efectuar investigación pesquera con extracción de muestras de especímenes hidrobiológicos, sin valor comercial y sin uso de embarcación pesquera.</t>
  </si>
  <si>
    <t>814-2019-PRODUCE/DGPCHDI</t>
  </si>
  <si>
    <t>033955-2019</t>
  </si>
  <si>
    <t>815-2019-PRODUCE/DGPCHDI</t>
  </si>
  <si>
    <t>030656-2019</t>
  </si>
  <si>
    <t>RENUNCIA A LA AUTORIZACIÓN PARA EFECTUAR INVESTIGACIÓN PESQUERA</t>
  </si>
  <si>
    <t>Aceptar la renuncia formulada por la empresa PLUSPETROL NORTE S.A., a la autorización para efectuar investigación pesquera con extracción de muestras de especímenes hidrobiológicos, sin valor comercial y sin uso de embarcación pesquera.</t>
  </si>
  <si>
    <t>816-2019-PRODUCE/DGPCHDI</t>
  </si>
  <si>
    <t>030657-2019</t>
  </si>
  <si>
    <t>817-2019-PRODUCE/DGPCHDI</t>
  </si>
  <si>
    <t>COOPERATIVA PESQUERA JEHOVÁ ES MI PASTOR NADA ME FALTARÁ
ABANDONO PERMISO DE PESCA</t>
  </si>
  <si>
    <t>Declarar en abandono el procedimiento de permiso de pesca para operar la embarcación pesquera SIEMPRE MADRE QUERIDA (PT-32588-BM), del socio Ángel Marcelle Nunura Panta, presentada por la COOPERATIVA PESQUERA JEHOVÁ ES MI PASTOR NADA ME FALTARÁ.</t>
  </si>
  <si>
    <t>818-2019-PRODUCE/DGPCHDI</t>
  </si>
  <si>
    <t>JOSÉ JESÚS CHAPILLIQUEN PAZOS</t>
  </si>
  <si>
    <t>DESISTIMIENTO PERMISO DE PESCA
COOPERATIVA PESQUERA JEHOVÁ ES MI PASTOR NADA ME FALTARÁ</t>
  </si>
  <si>
    <t>Aceptar el desistimiento del procedimiento correspondiente a la solicitud de permiso de pesca para operar la EP LEODAN (PT-40415-BM), dentro del marco del DS N° 006-2016-PRODUCE y la RM N° 284-2016-PRODUCE.</t>
  </si>
  <si>
    <t>819-2019-PRODUCE/DGPCHDI</t>
  </si>
  <si>
    <t>047820-2019</t>
  </si>
  <si>
    <t>MINERA BARRICK MISQUICHILCA S.A.</t>
  </si>
  <si>
    <t>Otorgar a favor de la empresa MINERA BARRICK MISQUICHILCA S.A., autorización para efectuar investigación pesquera con extracción de muestras de especímenes hidrobiológicos, sin valor comercial y sin uso de embarcación pesquera.</t>
  </si>
  <si>
    <t>820-2019-PRODUCE/DGPCHDI</t>
  </si>
  <si>
    <t>118256-2019</t>
  </si>
  <si>
    <t>821-2019-PRODUCE/DGPCHDI</t>
  </si>
  <si>
    <t>053919-2019</t>
  </si>
  <si>
    <t>SANTOS PABLO RUMICHE CHULLY</t>
  </si>
  <si>
    <t>Otorgar permiso de pesca al señor SANTOS PABLO RUMICHE CHULLY, en calidad de armador socio de la COOPERATIVA PESQUERA JEHOVÁ REY DE REYES LA ISLILLA PAITA, para operar la EP JESUSCRITO EL GALILEO (TA-61803-CM), en la extracción de los recursos Calamar Gigante o Pota y Perico.</t>
  </si>
  <si>
    <t>822-2019-PRODUCE/DGPCHDI</t>
  </si>
  <si>
    <t>JESICA PAOLA PUESCAS FIESTAS</t>
  </si>
  <si>
    <t>Declarar improcedente la solicitud de permiso de pesca para operar la EP FIFI (PL-41361-CM), presentada por la COOPETARIVA PESQUERA SAN JOSÉ LIMITADA con relación a la señora JESICA PAOLA PUESCAS FIESTAS.</t>
  </si>
  <si>
    <t>823-2019-PRODUCE/DGPCHDI</t>
  </si>
  <si>
    <t>DESISTIMIENTO DE PERMISO DE PESCA
COOPERATIVA PESQUERA JEHOVÁ ES MI PASTOR NADA ME FALTARÁ</t>
  </si>
  <si>
    <t>Aceptar el desistimiento del procedimiento correspondiente a la solicitud de permiso de pesca para operar la EP ROSITA II (PT-40436-BM), dentro del marco del DS N° 006-2016-PRODUCE y la RM N° 284-2016-PRODUCE., formulada por el señor JOSÉ FERNANDO QUEREVALÚ ECHE.</t>
  </si>
  <si>
    <t>824-2019-PRODUCE/DGPCHDI</t>
  </si>
  <si>
    <t>091875-2018</t>
  </si>
  <si>
    <t>PEDRO PABLO TUME ÁLVAREZ</t>
  </si>
  <si>
    <t>IMPROCEDENTE PERMISO DE PESCA
COOPERATIVA PESQUERA JEHOVÁ REY DE REYES LA ISLILLA PAITA</t>
  </si>
  <si>
    <t>Declarar improcedente la solicitud de permiso de pesca para operar la EP SENTILENA DEL CIELO (TA-12304-BM), presentada por la COOPETARIVA PESQUERA JEHOVÁ REY DE REYES LA ISLILLA PAITA con relación al socio PEDRO PABLO TUME ÁLVAREZ.</t>
  </si>
  <si>
    <t>825-2019-PRODUCE/DGPCHDI</t>
  </si>
  <si>
    <t>012107-2017</t>
  </si>
  <si>
    <t>JAIME PURIZACA ECHE</t>
  </si>
  <si>
    <t>Declarar improcedente la solicitud de permiso de pesca para operar la EP JESUSCRITO ES LA VIDA (TA-11266-BM), con relación al socio JAIME PURIZACA ECHE, presentada por la COOPETARIVA PESQUERA JEHOVÁ REY DE REYES LA ISLILLA PAITA .</t>
  </si>
  <si>
    <t>826-2019-PRODUCE/DGPCHDI</t>
  </si>
  <si>
    <t>019056-2019</t>
  </si>
  <si>
    <t>PEDRO PABLO PAIVA QUEREVALÚ</t>
  </si>
  <si>
    <t>Otorgar permiso de pesca al señor PEDRO PABLO PAIVA QUEREVALÚ, en calidad de armador socio de la COOPERATIVA PESQUERA JEHOVÁ ES MI PASTOR, NADA ME FALTARÁ - LA TORTUGA PAITA, para operar la EP JESUS JIREH (PT-40294-BM), en la extracción de los recursos Calamar Gigante o Pota y Perico.</t>
  </si>
  <si>
    <t>827-2019-PRODUCE/DGPCHDI</t>
  </si>
  <si>
    <t>IVÁN CALIXTO QUEREBALU SANTISTEBAN</t>
  </si>
  <si>
    <t>Declarar improcedente la solicitud de permiso de pesca para operar la EP MI ESTEFANNY (PL-41428-BM), con relación al socio IVÁN CALIXTO QUEREBALU SANTISTEBAN, presentada por la COOPETARIVA PESQUERA SAN JOSÉ LIMITADA.</t>
  </si>
  <si>
    <t>828-2019-PRODUCE/DGPCHDI</t>
  </si>
  <si>
    <t>120759-2019</t>
  </si>
  <si>
    <t>Otorgar a la empresa ELMACORP S.A., permiso de pesca para operar la embarcación pesquera de cerco de bandera ecuatoriana denominada ARIETE, en la extracción del recurso Atún.</t>
  </si>
  <si>
    <t>829-2019-PRODUCE/DGPCHDI</t>
  </si>
  <si>
    <t>033997-2019</t>
  </si>
  <si>
    <t>Aceptar la renuncia al permiso de pesca para operar la embarcación pesquera C&amp;Z 2 (CE-2774-PM), en el extremo que autoriza la extracción del recurso Sardina para consumo humano indirecto, formulada por la empresa PESQUERA CARAL S.A. Aprobar a favor de la empresa PESQUERA CARAL S.A. la asociación o incorporación definitiva de PMCE a favor de las embarcaciones pesqueras TIBURON 4 con matrícula CE-4120-PM, TIBURON 7 con matrícula CE16854-PM y TIBURON 9 con matrícula CE-4021-PM.</t>
  </si>
  <si>
    <t>830-2019-PRODUCE/DGPCHDI</t>
  </si>
  <si>
    <t>064974-2019
064976-2019</t>
  </si>
  <si>
    <t>Aceptar la renuncia formulada por la empresa LOS HALCONES S.A., al permiso de pesca para operar la embarcación pesquera CHIMBOTE 9 (CO-0613-PM), en el extremo referido a la extracción del recurso Sardina para consumo humano indirecto.
Otorgar a favor de la empresa LOS HALCONES S.A. autorización de incremento de flota para incorporar el Porcentaje Máximo de Captura por Embarcación (PMCE) a favor de las embarcaciones pesqueras [receptoras] ALONDRA con matrícula CO-11939-PM y DON ALONSO con matrícula PS-0614-PM.</t>
  </si>
  <si>
    <t>Cuenta de ID</t>
  </si>
  <si>
    <t>ID</t>
  </si>
  <si>
    <t>Resolución Directoral</t>
  </si>
  <si>
    <t>REGISTRO</t>
  </si>
  <si>
    <t>FECHA FIRMA</t>
  </si>
  <si>
    <t>ID MATRICULA</t>
  </si>
  <si>
    <t>EP</t>
  </si>
  <si>
    <t>MATRICULA</t>
  </si>
  <si>
    <t>TITULAR</t>
  </si>
  <si>
    <t>DESCRIPCIÓN</t>
  </si>
  <si>
    <t>DIRECCION</t>
  </si>
  <si>
    <t>Retornar Titular Anterior</t>
  </si>
  <si>
    <t>00001-2020-PRODUCE/DGPCHDI</t>
  </si>
  <si>
    <t>00015847-2019</t>
  </si>
  <si>
    <t>02/01/2020</t>
  </si>
  <si>
    <t>Declarar improcedente la solicitud de autorización de incremento de flota para construir una nueva embarcación pesquera de 50.71 m3 de capacidad de bodega, vía sustitución de la embarcación CRISTO VIENE con matrícula PL-18102-CM</t>
  </si>
  <si>
    <t>00002-2020-PRODUCE/DGPCHDI</t>
  </si>
  <si>
    <t>00112653-2019</t>
  </si>
  <si>
    <t>Aprobar a favor del señor JOSÉ ROSARIO OROSCO CASTRO, el cambio de titular del permiso de pesca para operar la embarcación pesquera JOSE Y MARIA con matrícula TA-5247-CM y 99.86 m3 de capacidad de bodega</t>
  </si>
  <si>
    <t>DECHDI</t>
  </si>
  <si>
    <t>00003-2020-PRODUCE/DGPCHDI</t>
  </si>
  <si>
    <t>00093707-2019</t>
  </si>
  <si>
    <t>03/01/2020</t>
  </si>
  <si>
    <t>Aprobar a favor de la empresa INVERSIONES BJES S.A.C., el cambio de titular del permiso de pesca para operar la embarcación pesquera NATHALIA con matrícula HO-21097-CM y 99.58 m3 de capacidad de bodega</t>
  </si>
  <si>
    <t>00004-2020-PRODUCE/DGPCHDI</t>
  </si>
  <si>
    <t>00116443-2019</t>
  </si>
  <si>
    <t xml:space="preserve">Otorgar a favor de la empresa PESQUERA ZOILA ROSA S.A.C., permiso de pesca para operar la embarcación pesquera de madera ZOILA ROSA con matrícula HO-62558-PM </t>
  </si>
  <si>
    <t>00005-2020-PRODUCE/DGPCHDI</t>
  </si>
  <si>
    <t>00111890-2019</t>
  </si>
  <si>
    <t>Otorgar a favor de la empresa PESQUERA GROBET S.A.C., permiso de pesca para operar la embarcación pesquera de madera JABET con matrícula HO-62206-PM</t>
  </si>
  <si>
    <t>00006-2020-PRODUCE/DGPCHDI</t>
  </si>
  <si>
    <t>00107144-2019</t>
  </si>
  <si>
    <t>06/01/2020</t>
  </si>
  <si>
    <t xml:space="preserve">Aprobar a favor de la empresa INVERSIONES PESQUERAS LIGURIA S.A.C. el cambio de titular del permiso de pesca para operar la embarcación pesquera de menor escala KAREN con matrícula CE-28358-CM </t>
  </si>
  <si>
    <t>00007-2020-PRODUCE/DGPCHDI</t>
  </si>
  <si>
    <t>00103132-2019</t>
  </si>
  <si>
    <t xml:space="preserve">Aprobar a favor de la empresa JOAQUIN CLEMENTE S.A.C., el cambio de titular del permiso de pesca para operar la embarcación pesquera SILVIA ESMERALDA con matrícula CE-11169-CM </t>
  </si>
  <si>
    <t>00008-2020-PRODUCE/DGPCHDI</t>
  </si>
  <si>
    <t>00037735-2019</t>
  </si>
  <si>
    <t>Otorgar a favor de la Empresa Regional de Servicio Público de Electricidad del Centro S.A. - ELECTROCENTRO S.A., autorización para efectuar investigación pesquera con extracción de muestras de especímenes hidrobiológicos, sin valor comercial y sin uso de embarcación pesquera</t>
  </si>
  <si>
    <t>00009-2020-PRODUCE/DGPCHDI</t>
  </si>
  <si>
    <t>00070005-2019</t>
  </si>
  <si>
    <t>Otorgar a favor de la empresa MINERA LAS BAMBAS S.A., autorización para efectuar investigación pesquera con extracción de muestras de especímenes hidrobiológicos, sin valor comercial y sin uso de embarcación pesquera</t>
  </si>
  <si>
    <t>00010-2020-PRODUCE/DGPCHDI</t>
  </si>
  <si>
    <t>00107151-2019</t>
  </si>
  <si>
    <t>Aprobar a favor de la empresa INVERSIONES PESQUERAS LIGURIA S.A.C. el cambio de titular del permiso de pesca para operar la embarcación pesquera de menor escala DON WILY con matrícula PL-28542-CM</t>
  </si>
  <si>
    <t>00011-2020-PRODUCE/DGPCHDI</t>
  </si>
  <si>
    <t>00072296-2019</t>
  </si>
  <si>
    <t>Otorgar al Proyecto Especial de Infraestructura de Transporte Descentralizado a favor de PROVIAS DESCENTRALIZADO autorización para efectuar investigación pesquera con extracción de muestras de especímenes hidrobiológicos, sin valor comercial y sin uso de embarcación pesquera</t>
  </si>
  <si>
    <t>00012-2020-PRODUCE/DGPCHDI</t>
  </si>
  <si>
    <t>00122900-2019</t>
  </si>
  <si>
    <t>Otorgar a la empresa AACH HOLDING CO. N. 2, LLC representada en el país por el señor Omar Diego Carcovich Jibaja, permiso de pesca para operar la embarcación pesquera de cerco de bandera de Estados Unidos denominada ISABELLA</t>
  </si>
  <si>
    <t>00013-2020-PRODUCE/DGPCHDI</t>
  </si>
  <si>
    <t>00121756-2019</t>
  </si>
  <si>
    <t>Otorgar a la empresa PESQUERA DOÑAROGE S.A., representada en el país por el señor Mario Alfonso Miranda Eyzaguirre, permiso de pesca para operar la embarcación pesquera de cerco de bandera ecuatoriana denominada DOÑA ROGE</t>
  </si>
  <si>
    <t>00014-2020-PRODUCE/DGPCHDI</t>
  </si>
  <si>
    <t>00101254-2019</t>
  </si>
  <si>
    <t>08/01/2020</t>
  </si>
  <si>
    <t>Otorgar a la empresa KEI PERÚ Z-38 PTY LTD, SUCURSAL DEL PERÚ, autorización para efectuar investigación pesquera con extracción de muestras de especímenes hidrobiológicos, sin valor comercial y con uso de embarcación pesquera, conforme a los términos contenidos en el proyecto de investigación denominado  -Monitoreo Ambiental durante las actividades del EIA del proyecto perforación exploratoria de 20 pozos en el Lote Z - 38.</t>
  </si>
  <si>
    <t>00015-2020-PRODUCE/DGPCHDI</t>
  </si>
  <si>
    <t>00012101-2017</t>
  </si>
  <si>
    <t xml:space="preserve">Declarar improcedente la solicitud de permiso de pesca para operar la embarcación pesquera SIEMPRE KASAMAR con matrícula TA-32304-BM, presentada por la COOPERATIVA PESQUERA JEHOVÁ REY DE REYES LA ISLILLA PAITA </t>
  </si>
  <si>
    <t>00016-2020-PRODUCE/DGPCHDI</t>
  </si>
  <si>
    <t>00069357-2019</t>
  </si>
  <si>
    <t>Declarar improcedente la solicitud de permiso de pesca para operar la embarcación JESUS EN TI CONFIO 1 con matrícula CY-41842-BM, presentada por la COOPERATIVA PESQUERA SAN JOSÉ LIMITADA con relación al señor ANDRÉS GUILLERMO ESPINO RAMOS</t>
  </si>
  <si>
    <t>00017-2020-PRODUCE/DGPCHDI</t>
  </si>
  <si>
    <t>00081462-2019</t>
  </si>
  <si>
    <t>Declarar improcedente la solicitud de permiso de pesca para operar la embarcación MI TERAN con matrícula PL-41484-BM, presentada por la COOPERATIVA PESQUERA SAN JOSÉ LIMITADA con relación al señor FRANCISCO DE LA CRUZ SÁNCHEZ</t>
  </si>
  <si>
    <t>00018-2020-PRODUCE/DGPCHDI</t>
  </si>
  <si>
    <t>00012097-2017</t>
  </si>
  <si>
    <t>Declarar en abandono el procedimiento de permiso de pesca para operar la embarcación pesquera SAN PEDRO con matrícula PT-24268-BM, del socio Carmen Querevalu Julca, presentada por la COOPERATIVA PESQUERA JEHOVÁ ES MI PASTOR NADA ME FALTARÁ</t>
  </si>
  <si>
    <t>00019-2020-PRODUCE/DGPCHDI</t>
  </si>
  <si>
    <t>00083888-2018</t>
  </si>
  <si>
    <t xml:space="preserve">Declarar improcedente la solicitud de permiso de pesca de la señora CRUZ LILIANA SANTISTEBAN SIPIÓN para operar la embarcación pesquera ZAHORI 4 con matrícula ZS-41335-CM, presentada por la COOPERATIVA PESQUERA SAN JOSÉ LIMITADA </t>
  </si>
  <si>
    <t>00020-2020-PRODUCE/DGPCHDI</t>
  </si>
  <si>
    <t>00069370-2019</t>
  </si>
  <si>
    <t>Declarar improcedente la solicitud de permiso de pesca para operar la embarcación JESUS DE NAZARETH con matrícula ZS-41453-BM, presentada por la COOPERATIVA PESQUERA SAN JOSÉ LIMITADA con relación al señor AUGUSTO HENRY ECHEANDIA FIESTAS</t>
  </si>
  <si>
    <t>00021-2020-PRODUCE/DGPCHDI</t>
  </si>
  <si>
    <t>00117240-2019</t>
  </si>
  <si>
    <t>09/01/2020</t>
  </si>
  <si>
    <t>Otorgar a favor de los señores MANUEL BERNARDINO FIESTAS ECHE y TEODORA QUEREVALU DE FIESTAS, autorización de incremento de flota para construir una nueva embarcación pesquera 36.87 m3 de capacidad de bodega, para la extracción del recurso Anchoveta con destino al consumo humano indirecto, vía sustitución de la embarcación pesquera no siniestrada JESUS NAZARENO CAUTIVO con matrícula PT-11102-CM</t>
  </si>
  <si>
    <t>00022-2020-PRODUCE/DGPCHDI</t>
  </si>
  <si>
    <t>00001253-2020</t>
  </si>
  <si>
    <t>Rectificar el error material incurrido en la Resolución Directoral N 00005-2020-PRODUCE/DGPCHDI de fecha 3 de enero de 2020.</t>
  </si>
  <si>
    <t>00023-2020-PRODUCE/DGPCHDI</t>
  </si>
  <si>
    <t>00087384-2019</t>
  </si>
  <si>
    <t>OTORGAR a favor de la empresa CATARINA MAR S.A.C., la licencia de operación para operar la planta de procesamiento pesquero para la producción curado: filete de anchoa, con una capacidad de 63.30 t/mes, ubicada en el Parque Industrial Mz. K, Lote 24, distrito, provincia y departamento de Tacna.</t>
  </si>
  <si>
    <t>00024-2020-PRODUCE/DGPCHDI</t>
  </si>
  <si>
    <t>00107146-2019</t>
  </si>
  <si>
    <t>10/01/2020</t>
  </si>
  <si>
    <t xml:space="preserve">Aprobar a favor de la empresa INVERSIONES PESQUERAS LIGURIA S.A.C., el cambio de titular del permiso de pesca para operar la embarcación pesquera de menor escala JOSELITO 2 con matrícula PL-22853-CM </t>
  </si>
  <si>
    <t>00025-2020-PRODUCE/DGPCHDI</t>
  </si>
  <si>
    <t>00102737-2019</t>
  </si>
  <si>
    <t xml:space="preserve">Aprobar a favor de la empresa PESQUERA EXALMAR S.A.A., el cambio de titular del permiso de pesca para operar la embarcación pesquera MARIA MERCEDES con matrícula PL-5668-CM </t>
  </si>
  <si>
    <t>00026-2020-PRODUCE/DGPCHDI</t>
  </si>
  <si>
    <t>00107149-2019</t>
  </si>
  <si>
    <t xml:space="preserve">Aprobar a favor de la empresa INVERSIONES PESQUERAS LIGURIA S.A.C., el cambio de titular del permiso de pesca para operar la embarcación pesquera de menor escala LA LURY con matrícula PL-28541-CM </t>
  </si>
  <si>
    <t>00027-2020-PRODUCE/DGPCHDI</t>
  </si>
  <si>
    <t>13/01/2020</t>
  </si>
  <si>
    <t xml:space="preserve">Declarar improcedente la solicitud de permiso de pesca para operar la embarcación pesquera MARIA CRISTINA con matrícula TA-50409-BM, presentada por la COOPERATIVA PESQUERA JEHOVÁ REY DE REYES LA ISLILLA PAITA </t>
  </si>
  <si>
    <t>00028-2020-PRODUCE/DGPCHDI</t>
  </si>
  <si>
    <t>00107320-2019</t>
  </si>
  <si>
    <t xml:space="preserve">Declarar improcedente la solicitud de cambio de titular del permiso de pesca para operar la embarcación pesquera MILAGRITOS con matrícula PT-4432-CM </t>
  </si>
  <si>
    <t>cambio de titular</t>
  </si>
  <si>
    <t>00029-2020-PRODUCE/DGPCHDI</t>
  </si>
  <si>
    <t>00103136-2019</t>
  </si>
  <si>
    <t>Aprobar a favor de los señores JOSÉ CLEMENTE SANTISTEBAN BANCES y SILVIA ESMERALDA ALVARADO DE SANTISTEBAN, el cambio de titular del permiso de pesca para operar la embarcación pesquera ALMIRANTE GRAU II con matrícula PL-1510-PM</t>
  </si>
  <si>
    <t>00030-2020-PRODUCE/DGPCHDI</t>
  </si>
  <si>
    <t>00111381-2019</t>
  </si>
  <si>
    <t>Otorgar a favor de la empresa PESQUERA ORLAND S.A.C., permiso de pesca para operar la embarcación pesquera de madera MONITOR HUASCAR 1 con matrícula PL-62209-PM y 103.90 m3</t>
  </si>
  <si>
    <t>00031-2020-PRODUCE/DGPCHDI</t>
  </si>
  <si>
    <t>00063877-2019</t>
  </si>
  <si>
    <t>14/01/2020</t>
  </si>
  <si>
    <t xml:space="preserve">Otorgar a favor de la empresa COSCO SHIPPING PORTS CHANCAY PERÚ S.A., la ampliación de la autorización para efectuar investigación pesquera con extracción de muestras de especímenes hidrobiológicos, sin valor comercial y con uso de embarcación pesquera </t>
  </si>
  <si>
    <t>00032-2020-PRODUCE/DGPCHDI</t>
  </si>
  <si>
    <t>00119512-2019</t>
  </si>
  <si>
    <t>Aceptar el desistimiento del procedimiento de autorización para efectuar investigación pesquera con extracción de muestras de especímenes hidrobiológicos</t>
  </si>
  <si>
    <t>00033-2020-PRODUCE/DGPCHDI</t>
  </si>
  <si>
    <t>00000891-2020</t>
  </si>
  <si>
    <t>Otorgar a la empresa PESQUERA TUNAQUICK S.A., representada en el país por el señor Omar Diego Carcovich Jibaja, permiso de pesca para operar la embarcación pesquera de cerco de bandera ecuatoriana denominada JORGE MARIO</t>
  </si>
  <si>
    <t>00034-2020-PRODUCE/DGPCHDI</t>
  </si>
  <si>
    <t>00098672-2019</t>
  </si>
  <si>
    <t>Otorgar a favor del señor RAÚL WILFREDO FIESTAS QUEREVALU, permiso de pesca para operar la embarcación pesquera de madera JOSE OTILIO V con matrícula PL-61753-CM</t>
  </si>
  <si>
    <t>00035-2020-PRODUCE/DGPCHDI</t>
  </si>
  <si>
    <t>00097242-2019</t>
  </si>
  <si>
    <t>15/01/2020</t>
  </si>
  <si>
    <t>Declarar improcedente la solicitud de cambio de titular del permiso de pesca para operar la embarcación pesquera SAN FRANCISCO con matrícula CO-19662-CM</t>
  </si>
  <si>
    <t>00036-2020-PRODUCE/DGPCHDI</t>
  </si>
  <si>
    <t>00106887-2019</t>
  </si>
  <si>
    <t xml:space="preserve">Aprobar a favor de la empresa GRUPO NUNTON S.A.C., el cambio de titular del permiso de pesca para operar la embarcación pesquera JOSE ROSARIO con matrícula PL-13070-CM </t>
  </si>
  <si>
    <t>00037-2020-PRODUCE/DGPCHDI</t>
  </si>
  <si>
    <t>00116244-2019</t>
  </si>
  <si>
    <t>Aprobar a favor de la empresa PESQUERA JEHOVA PROVEERA S.A.C., el cambio de titular del permiso de pesca para operar la embarcación pesquera JEHOVA JIREH con matrícula CE-36489-PM</t>
  </si>
  <si>
    <t>00038-2020-PRODUCE/DGPCHDI</t>
  </si>
  <si>
    <t>00001821-2020</t>
  </si>
  <si>
    <t>Otorgar a la empresa PISCANTUR S.A., representada en el país por el señor Rudy Bill Neyra Balta, permiso de pesca para operar la embarcación pesquera de cerco de bandera ecuatoriana denominada AMADA ISABEL</t>
  </si>
  <si>
    <t>00039-2020-PRODUCE/DGPCHDI</t>
  </si>
  <si>
    <t>00113401-2019</t>
  </si>
  <si>
    <t>16/01/2020</t>
  </si>
  <si>
    <t>Declarar improcedente la solicitud de cambio de titular del permiso de pesca para operar la embarcación pesquera PILAR con matrícula CO-04887-CM, para la extracción del recurso Anchoveta</t>
  </si>
  <si>
    <t>00040-2020-PRODUCE/DGPCHDI</t>
  </si>
  <si>
    <t>00113371-2019</t>
  </si>
  <si>
    <t xml:space="preserve">Declarar improcedente la solicitud de cambio de titular del permiso de pesca para operar la embarcación pesquera TIMOTEO II con matrícula CO-27032-CM, para la extracción del recurso Anchoveta </t>
  </si>
  <si>
    <t>00041-2020-PRODUCE/DGPCHDI</t>
  </si>
  <si>
    <t>00113370-2019</t>
  </si>
  <si>
    <t>Declarar improcedente la solicitud de cambio de titular del permiso de pesca para operar la embarcación pesquera BELISSA con matrícula HO-1766-CM, para la extracción del recurso Anchoveta y otros con destino al consumo humano directo</t>
  </si>
  <si>
    <t>00042-2020-PRODUCE/DGPCHDI</t>
  </si>
  <si>
    <t>00113397-2019</t>
  </si>
  <si>
    <t>Declarar improcedente la solicitud de cambio de titular del permiso de pesca para operar la embarcación pesquera LUCERITO con matrícula HO-28831-CM, para la extracción del recurso Anchoveta y otros con destino al consumo humano directo</t>
  </si>
  <si>
    <t>00043-2020-PRODUCE/DGPCHDI</t>
  </si>
  <si>
    <t>00113399-2019</t>
  </si>
  <si>
    <t>Declarar improcedente la solicitud de cambio de titular del permiso de pesca para operar la embarcación pesquera FERNANDOS III con matrícula PT-4569-BM, para la extracción del recurso Anchoveta y otros con destino al consumo humano directo, presentada por la empresa CONSERVERA OSIRIS S.A.C.</t>
  </si>
  <si>
    <t>00044-2020-PRODUCE/DGPCHDI</t>
  </si>
  <si>
    <t>00113375-2019</t>
  </si>
  <si>
    <t>Declarar improcedente la solicitud de cambio de titular del permiso de pesca para operar la embarcación pesquera CELESTINA I con matrícula IO-23623-CM, para la extracción del recurso Anchoveta y otros con destino al consumo humano directo, presentada por la empresa CONSERVERA OSIRIS S.A.C.</t>
  </si>
  <si>
    <t>00045-2020-PRODUCE/DGPCHDI</t>
  </si>
  <si>
    <t>00113403-2019</t>
  </si>
  <si>
    <t>Declarar improcedente la solicitud de cambio de titular del permiso de pesca para operar la embarcación pesquera DINA con matrícula CE-23162-CM, para la extracción del recurso Anchoveta y otros con destino al consumo humano directo, presentada por la empresa CONSERVERA OSIRIS S.A.C.</t>
  </si>
  <si>
    <t>00046-2020-PRODUCE/DGPCHDI</t>
  </si>
  <si>
    <t>00116044-2019</t>
  </si>
  <si>
    <t xml:space="preserve">Otorgar a favor de la señora TORIBIA GORDILLO JACINTO, autorización de incremento de flota para construir una nueva embarcación pesquera </t>
  </si>
  <si>
    <t>00047-2020-PRODUCE/DGPCHDI</t>
  </si>
  <si>
    <t>00090070-2019</t>
  </si>
  <si>
    <t>17/01/2020</t>
  </si>
  <si>
    <t>Declarar la conclusión del procedimiento de permiso de pesca para operar la embarcación pesquera DON FERNANDO II con matrícula CO-58641-CM, iniciado por la COOPERATIVA JEHOVÁ ES MI PASTOR, NADA ME FALTARÁ - LA TORTUGA PAITA con relación al armador Juan Manuel Ipanaque Pazos</t>
  </si>
  <si>
    <t>00048-2020-PRODUCE/DGPCHDI</t>
  </si>
  <si>
    <t>00090062-2019</t>
  </si>
  <si>
    <t>Declarar la conclusión del procedimiento de permiso de pesca para operar la embarcación pesquera DON GERARDO 3</t>
  </si>
  <si>
    <t>00049-2020-PRODUCE/DGPCHDI</t>
  </si>
  <si>
    <t>00090065-2019</t>
  </si>
  <si>
    <t>Declarar la conclusión del procedimiento de permiso de pesca para operar la embarcación pesquera DON FERNANDO con matrícula PT-36158-CM</t>
  </si>
  <si>
    <t>00050-2020-PRODUCE/DGPCHDI</t>
  </si>
  <si>
    <t>00074606-2018</t>
  </si>
  <si>
    <t>Declarar la conclusión del procedimiento de permiso de pesca para operar la embarcación pesquera RAFAEL JOSÉ con matrícula PT-26116-BM</t>
  </si>
  <si>
    <t>00051-2020-PRODUCE/DGPCHDI</t>
  </si>
  <si>
    <t>00082845-2019</t>
  </si>
  <si>
    <t>Otorgar a la empresa JINZHAO MINING PERÚ S.A., autorización para efectuar investigación pesquera con extracción de muestras de especímenes hidrobiológicos, sin valor comercial y con uso de embarcación pesquera</t>
  </si>
  <si>
    <t>00052-2020-PRODUCE/DGPCHDI</t>
  </si>
  <si>
    <t>00103892-2019</t>
  </si>
  <si>
    <t>Declarar improcedente la solicitud de autorización de incremento de flota para ampliar la capacidad de bodega de la embarcación pesquera DON ROLO I con matrícula PL-19884-CM</t>
  </si>
  <si>
    <t>00053-2020-PRODUCE/DGPCHDI</t>
  </si>
  <si>
    <t>00117281-2019</t>
  </si>
  <si>
    <t>Declarar improcedente la solicitud de autorización para efectuar investigación pesquera con extracción de muestras de especímenes hidrobiológicos, sin valor comercial y sin uso de embarcación pesquera solicitado por el señor Carlos Alberto Sotomayor Bello.</t>
  </si>
  <si>
    <t>00054-2020-PRODUCE/DGPCHDI</t>
  </si>
  <si>
    <t>00097245-2019</t>
  </si>
  <si>
    <t xml:space="preserve">Declarar improcedente la solicitud de autorización de incremento de flota para construir una nueva embarcación pesquera de 38.37 m3 de capacidad de bodega, vía sustitución de la embarcación pesquera no siniestrada SAN FRANCISCO con matrícula CO-19662-CM, presentada por los señores MANUEL RAMÓN PAZO QUEREVALU, JUANA DE LA CRUZ QUIROGA GALÁN, JOSÉ MERCEDES PAZO QUEREVALU y MARTHA CARIDAD RAMÍREZ CHERRE DE PAZO </t>
  </si>
  <si>
    <t>00055-2020-PRODUCE/DGPCHDI</t>
  </si>
  <si>
    <t>00078088-2019</t>
  </si>
  <si>
    <t>Dejar sin efecto el artículo 2 de la Resolución Directoral N 340-2018-PRODUCE/DGPCHDI.</t>
  </si>
  <si>
    <t>00056-2020-PRODUCE/DGPCHDI</t>
  </si>
  <si>
    <t>00112248-2019</t>
  </si>
  <si>
    <t>Declarar improcedente la solicitud de cambio de titular del permiso de pesca para operar la embarcación pesquera KIKO I con matrícula CE-0969-CM, para la extracción del recurso Anchoveta y otros con destino al consumo humano directo, presentada por la empresa CONSERVERA OSIRIS S.A.C</t>
  </si>
  <si>
    <t>00057-2020-PRODUCE/DGPCHDI</t>
  </si>
  <si>
    <t>00079324-2019</t>
  </si>
  <si>
    <t>Otorgar a favor de la empresa CONSORCIO TRANSMANTARO S.A., autorización para efectuar investigación pesquera con extracción de muestras de especímenes hidrobiológicos, sin valor comercial y sin uso de embarcación pesquera</t>
  </si>
  <si>
    <t>00058-2020-PRODUCE/DGPCHDI</t>
  </si>
  <si>
    <t>00092110-2019</t>
  </si>
  <si>
    <t>Otorgar a favor de la empresa COMPAÑÍA MINERA LINCUNA S.A. autorización para efectuar investigación pesquera con extracción de muestras de especímenes hidrobiológicos, sin valor comercial y sin uso de embarcación pesquera</t>
  </si>
  <si>
    <t>00059-2020-PRODUCE/DGPCHDI</t>
  </si>
  <si>
    <t>NO TIENE</t>
  </si>
  <si>
    <t>20/01/2020</t>
  </si>
  <si>
    <t>Otorgar a la empresa ALETAMARILLAS.A., representada en el país por el señor Omar Diego Carcovich Jibaja, permiso de pesca para operar la embarcación pesquera de cerco de bandera ecuatoriana denominada DOÑA NANCY</t>
  </si>
  <si>
    <t>00060-2020-PRODUCE/DGPCHDI</t>
  </si>
  <si>
    <t>00005071-2019</t>
  </si>
  <si>
    <t xml:space="preserve">Otorgar permiso de pesca a favor de la señora PETRONILA ÁLVAREZ FIESTAS, en calidad de Armadora Socia de la COOPERATIVA PESQUERA JEHOVÁ REY DE REYES LA ISLILLA PAITA, para operar la embarcación pesquera JESUCRISTO LUZ DE VIDA con matrícula TA-11266-BM, en la extracción de los recursos Calamar Gigante o Pota </t>
  </si>
  <si>
    <t>00061-2020-PRODUCE/DGPCHDI</t>
  </si>
  <si>
    <t>00053919-2019</t>
  </si>
  <si>
    <t xml:space="preserve">.- Otorgar permiso de pesca a favor de YURI LORENA AYALA DEL CASTILLO, en calidad de Armadora Socia de la COOPERATIVA PESQUERA JEHOVÁ REY DE REYES LA ISLILLA PAITA, para operar la embarcación pesquera SENTINELA DEL CIELO con matrícula TA-12304-BM, en la extracción de los recursos Calamar Gigante o Pota </t>
  </si>
  <si>
    <t>00062-2020-PRODUCE/DGPCHDI</t>
  </si>
  <si>
    <t>00081466-2019</t>
  </si>
  <si>
    <t>Otorgar permiso de pesca a favor de la señora DEYSI MARGORIETH RAMÍREZ TARRILLO, en calidad de Armadora Socia de la COOPERATIVA PESQUERA SAN JOSÉ LIMITADA, para operar la embarcación pesquera BENDICION DE DIOS con matrícula PL-41390-CM, en la extracción de los recursos Calamar Gigante o Pota</t>
  </si>
  <si>
    <t>00063-2020-PRODUCE/DGPCHDI</t>
  </si>
  <si>
    <t>00030551-2019</t>
  </si>
  <si>
    <t>Otorgar la ampliación del plazo establecido en el artículo 1 de la Resolución Directoral N 1625-2018-PRODUCE/DGPCHDI</t>
  </si>
  <si>
    <t>00064-2020-PRODUCE/DGPCHDI</t>
  </si>
  <si>
    <t xml:space="preserve">Declarar improcedente la solicitud de permiso de pesca para operar la embarcación pesquera KASAMAR con matrícula TA-32150-BM, presentada por la COOPERATIVA PESQUERA JEHOVÁ REY DE REYES LA ISLILLA PAITA </t>
  </si>
  <si>
    <t>00065-2020-PRODUCE/DGPCHDI</t>
  </si>
  <si>
    <t>00066947-2019</t>
  </si>
  <si>
    <t>Aprobar a favor de la empresa ULTRAMAR WORLD S.A.C., el cambio de titular del permiso de pesca para operar la embarcación pesquera ANTARES II con matrícula CE-18896-PM, para la extracción de los recursos Anchoveta y Sardina con destino al consumo humano directo e indirecto</t>
  </si>
  <si>
    <t>00066-2020-PRODUCE/DGPCHDI</t>
  </si>
  <si>
    <t>00107153-2019</t>
  </si>
  <si>
    <t>Aprobar a favor de la empresa INVERSIONES PESQUERAS LIGURIA S.A.C. el cambio de titular del permiso de pesca para operar la embarcación pesquera de menor escala VIRGEN DE LA PUERTA 1 con matrícula CE-19038-CM y 29.31 m3 de capacidad de bodega</t>
  </si>
  <si>
    <t>00067-2020-PRODUCE/DGPCHDI</t>
  </si>
  <si>
    <t>00003732-2020</t>
  </si>
  <si>
    <t>22/01/2020</t>
  </si>
  <si>
    <t xml:space="preserve">Otorgar a la empresa ANILISA S.A., representada en el país por la señora Ydania Marlene Roncalla Cayetano, permiso de pesca para operar la embarcación pesquera de cerco de bandera ecuatoriana denominada FIORELLA L, en la extracción del recurso Atún </t>
  </si>
  <si>
    <t>00068-2020-PRODUCE/DGPCHDI</t>
  </si>
  <si>
    <t>00003730-2020</t>
  </si>
  <si>
    <t>Otorgar a la empresa DELFITEC S.A., representada en el país por la señora Ydania Marlene Roncalla Cayetano, permiso de pesca para operar la embarcación pesquera de cerco de bandera ecuatoriana denominada ROSSANA L</t>
  </si>
  <si>
    <t>00069-2020-PRODUCE/DGPCHDI</t>
  </si>
  <si>
    <t>00119145-2019</t>
  </si>
  <si>
    <t>Aprobar a favor de la empresa LUCIA CHAPOÑAN S.A.C., el cambio de titular del permiso de pesca para operar la embarcación pesquera ROSA MARIA MS 4 con matrícula PL-58961-PM y 88.33 m3 de capacidad de bodega, para la extracción del recurso Anchoveta con destino al consumo humano indirecto</t>
  </si>
  <si>
    <t>00070-2020-PRODUCE/DGPCHDI</t>
  </si>
  <si>
    <t>00003725-2020</t>
  </si>
  <si>
    <t>Otorgar a la empresa FOLITOP S.A., representada en el país por la señora Ydania Marlene Roncalla Cayetano, permiso de pesca para operar la embarcación pesquera de cerco de bandera ecuatoriana denominada CLAUDIA L, en la extracción del recurso Atún con destino al consumo humano directo</t>
  </si>
  <si>
    <t>00071-2020-PRODUCE/DGPCHDI</t>
  </si>
  <si>
    <t>Otorgar a la empresa LUMITOP S.A., representada en el país por la señora Ydania Marlene Roncalla Cayetano, permiso de pesca para operar la embarcación pesquera de cerco de bandera ecuatoriana denominada DOMENICA L, en la extracción del recurso Atún con destino al consumo humano directo</t>
  </si>
  <si>
    <t>00072-2020-PRODUCE/DGPCHDI</t>
  </si>
  <si>
    <t>00107152-2019</t>
  </si>
  <si>
    <t>Declarar improcedente la solicitud de cambio de titular del permiso de pesca para operar la embarcación pesquera DON PEDRO con matrícula CE-21720-CM, para la extracción del recurso Anchoveta y otros con destino al consumo humano directo, presentada por la empresa INVERSIONES PESQUERAS LIGURIA S.A.C</t>
  </si>
  <si>
    <t>00073-2020-PRODUCE/DGPCHDI</t>
  </si>
  <si>
    <t>00085791-2019</t>
  </si>
  <si>
    <t>Otorgar a PROVIAS DESCENTRALIZADO, autorización para efectuar investigación pesquera con extracción de muestras de especímenes hidrobiológicos, sin valor comercial y sin uso de embarcación pesquera.</t>
  </si>
  <si>
    <t>00074-2020-PRODUCE/DGPCHDI</t>
  </si>
  <si>
    <t>00111579-2019</t>
  </si>
  <si>
    <t xml:space="preserve">Otorgar a favor de la empresa PESQUERA PACASMAYO E.I.R.L., permiso de pesca para operar la embarcación pesquera de madera DON MANUEL III con matrícula PL-61936-PM </t>
  </si>
  <si>
    <t>00075-2020-PRODUCE/DGPCHDI</t>
  </si>
  <si>
    <t>00003120-2020</t>
  </si>
  <si>
    <t>Procedimientos de fiscalización posterior de los expedientes tramitados en la Dirección General de Pesca para Consumo Humano Directo e Indirecto, durante el segundo semestre del 2019</t>
  </si>
  <si>
    <t>00076-2020-PRODUCE/DGPCHDI</t>
  </si>
  <si>
    <t>00080501-2019</t>
  </si>
  <si>
    <t xml:space="preserve">Otorgar a favor de la empresa CONSORCIO TRANSMANTARO S.A., autorización para efectuar investigación pesquera con extracción de muestras de especímenes hidrobiológicos, sin valor comercial y sin uso de embarcación pesquera, conforme a los términos contenidos en el plan de investigación </t>
  </si>
  <si>
    <t>00077-2020-PRODUCE/DGPCHDI</t>
  </si>
  <si>
    <t>00069616-2019</t>
  </si>
  <si>
    <t>Otorgar a favor de la empresa TINKA RESOURCES S.A.C., autorización para efectuar investigación pesquera con extracción de muestras de especímenes hidrobiológicos, sin valor comercial y sin uso de embarcación pesquera</t>
  </si>
  <si>
    <t>00078-2020-PRODUCE/DGPCHDI</t>
  </si>
  <si>
    <t>00096461-2017</t>
  </si>
  <si>
    <t>24/01/2020</t>
  </si>
  <si>
    <t xml:space="preserve">Declarar infundado el recurso de reconsideración interpuesto por los señores MARITZA CARMEN KARDUM GONZÁLEZ y JORGE ENRIQUE VÁSQUEZ GIGLIO </t>
  </si>
  <si>
    <t>00079-2020-PRODUCE/DGPCHDI</t>
  </si>
  <si>
    <t>00004675-2020</t>
  </si>
  <si>
    <t>28/01/2020</t>
  </si>
  <si>
    <t>Otorgar a la empresa NEGOCIOS INDUSTRIALES REAL NIRSA S.A., representada en el país por el señor Omar Diego Carcovich Jibaja, permiso de pesca para operar la embarcación pesquera de cerco de bandera ecuatoriana denominada ROBERTO A</t>
  </si>
  <si>
    <t>00080-2020-PRODUCE/DGPCHDI</t>
  </si>
  <si>
    <t>00005880-2020</t>
  </si>
  <si>
    <t>Otorgar a la empresa PESDEL S.A. representada en el país por el señor Rudy Bill Neyra Balta, permiso de pesca para operar la embarcación pesquera de cerco de bandera ecuatoriana denominada MILENKA C</t>
  </si>
  <si>
    <t>00081-2020-PRODUCE/DGPCHDI</t>
  </si>
  <si>
    <t>00075826-2019</t>
  </si>
  <si>
    <t>Declarar improcedente la solicitud de autorización de incremento de flota para construir una nueva embarcación pesquera de 108.02 m3 de capacidad de bodega, vía sustitución de las embarcaciones pesqueras no siniestradas JHONNY MANUELITO II con matrícula CO-18314-PM y 75.03 m3 de capacidad de bodega y JOSE OTILIO I con matrícula PT-5023-CM y 32.99 m3 de capacidad de bodega, presentada por los señores MANUEL NICANOR ÁLVAREZ SABA y ANA VIOLETA SABA BOLO.</t>
  </si>
  <si>
    <t>00082-2020-PRODUCE/DGPCHDI</t>
  </si>
  <si>
    <t>00003476-2018</t>
  </si>
  <si>
    <t xml:space="preserve">Declarar improcedente la solicitud de permiso de pesca para operar la embarcación pesquera ETEN DIEZ con matrícula HO-38087-PM presentada por la empresa PESQUERA MAJAT S.A.C. </t>
  </si>
  <si>
    <t>00083-2020-PRODUCE/DGPCHDI</t>
  </si>
  <si>
    <t>00094335-2019</t>
  </si>
  <si>
    <t>Declarar improcedente la solicitud de autorización para efectuar investigación pesquera con extracción de muestras de especímenes hidrobiológicos, sin valor comercial y con uso de embarcación pesquera nacional, solicitado por la empresa NEXA RESOURCES PERU S.A.A.</t>
  </si>
  <si>
    <t>00084-2020-PRODUCE/DGPCHDI</t>
  </si>
  <si>
    <t>00114062-2019</t>
  </si>
  <si>
    <t>Otorgar a favor de la empresa SAKANA DEL PERU S.A., autorización de incremento de flota para construir una nueva embarcación pesquera de menor escala con 10.84 m3 de capacidad de bodega, vía sustitución de la embarcación no siniestrada EKANS</t>
  </si>
  <si>
    <t>00085-2020-PRODUCE/DGPCHDI</t>
  </si>
  <si>
    <t>00120460-2019</t>
  </si>
  <si>
    <t>Declarar improcedente la solicitud de cambio de titular del permiso de pesca para operar la embarcación pesquera JUANA ROSA con matrícula PL-1524-CM, para la extracción de los recursos Anchoveta y Sardina con destino al consumo humano directo e indirecto; presentada por la empresa AUROMAR S.A.C</t>
  </si>
  <si>
    <t>00086-2020-PRODUCE/DGPCHDI</t>
  </si>
  <si>
    <t>00118057-2019</t>
  </si>
  <si>
    <t>Otorgar a la empresa TREVALI PERÚ S.A.C., autorización para efectuar investigación pesquera con extracción de muestras de especímenes hidrobiológicos, sin valor comercial y sin uso de embarcación pesquera</t>
  </si>
  <si>
    <t>00087-2020-PRODUCE/DGPCHDI</t>
  </si>
  <si>
    <t>00088815-2019</t>
  </si>
  <si>
    <t>00088-2020-PRODUCE/DGPCHDI</t>
  </si>
  <si>
    <t>00104170-2019</t>
  </si>
  <si>
    <t xml:space="preserve">OTORGAR a favor de la empresa PPFISH S.A.C. la licencia de operación para operar la planta de procesamiento pesquero para la producción de congelado de recursos hidrobiológicos, con una capacidad de 33.5 t/día, en el establecimiento industrial pesquero ubicado en la Calle A, Lote 04, Sección 5, Zona Industrial Ex Fundo Oquendo, altura del Km. 6.3 de la Av. Néstor Gambeta, Provincia Constitucional del Callao. </t>
  </si>
  <si>
    <t>00089-2020-PRODUCE/DGPCHDI</t>
  </si>
  <si>
    <t>00120488-2019</t>
  </si>
  <si>
    <t>Otorgar la ampliación del plazo para la ejecución de la autorización de incremento de flota dispuesta mediante Resolución Directoral N 1384-2018-PRODUCE/DGPCHDI de fecha 23 de agosto de 2018, a favor de los señores HERMINIO PERICHE PANTA y LINA ANDREA PANTA ECA,para la construcción de una nueva embarcación de 97.44 m3 de capacidad de bodega, vía sustitución de la embarcación pesquera no siniestrada NARCISA DE JESUS con matrícula PT-3342-PM y 97.44 m3 de capacidad de bodega.</t>
  </si>
  <si>
    <t>00090-2020-PRODUCE/DGPCHDI</t>
  </si>
  <si>
    <t>00122563-2019</t>
  </si>
  <si>
    <t xml:space="preserve">Otorgar a favor de los señores BENJAMÍN MARTÍNEZ JACINTO y JUAN MARTÍNEZ JACINTO, autorización de incremento de flota para construir una nueva embarcación pesquera </t>
  </si>
  <si>
    <t>00091-2020-PRODUCE/DGPCHDI</t>
  </si>
  <si>
    <t>29/01/2020</t>
  </si>
  <si>
    <t xml:space="preserve">Aprobar a favor de los señores SAMUEL EUGENIO PANTA PANTA, MARÍA CLARA JACINTO ECA, MATILDE JACINTO ECA, JESSICA MARIELLA JACINTO ECA, FLOR MARÍA JACINTO ECA y MARÍA ISABEL JACINTO ECA, el cambio de titular del permiso de pesca para operar la embarcación pesquera de menor escala CLAUDIO II con matrícula PT-3923-CM </t>
  </si>
  <si>
    <t>00092-2020-PRODUCE/DGPCHDI</t>
  </si>
  <si>
    <t>00115135-2019</t>
  </si>
  <si>
    <t xml:space="preserve">Declarar improcedente la solicitud de autorización para efectuar investigación pesquera con extracción de muestras de especímenes hidrobiológicos, sin valor comercial y sin uso de embarcación pesquera, para ejecutar el proyecto denominado - Evaluación de cuatro dietas con diferente contenido proteico en el crecimiento del Tramboyo peruano Labrisomus phillippi en condiciones de laboratorio - solicitado por Debora Vida Roca Zapata. </t>
  </si>
  <si>
    <t>00093-2020-PRODUCE/DGPCHDI</t>
  </si>
  <si>
    <t>00122552-2019</t>
  </si>
  <si>
    <t>Aprobar a favor de los señores SANTIAGO CUTIPA ARI, DAVID FELIX CUTIPA MAMANI y NILDA RUPERTA CUTIPA MAMANI, el cambio de titular del permiso de pesca para operar la embarcación pesquera de menor escala DOÑA VICTORIA con matrícula IO-23063-CM y 30.33 m3 de capacidad de bodega</t>
  </si>
  <si>
    <t>00094-2020-PRODUCE/DGPCHDI</t>
  </si>
  <si>
    <t>00118242-2019</t>
  </si>
  <si>
    <t>OTORGAR a favor de la empresa SAKANA DEL PERU S.A., permiso de pesca para operar la embarcación pesquera de menor escala TIUSKA con matrícula CO-62608-CM , para la extracción de los recursos Pota o Calamar Gigante, Atún y especies a fines con destino al consumo humano directo</t>
  </si>
  <si>
    <t>00095-2020-PRODUCE/DGPCHDI</t>
  </si>
  <si>
    <t>00052996-2019</t>
  </si>
  <si>
    <t>Declarar improcedente la solicitud de cambio de titular del permiso de pesca para operar la embarcación pesquera MILAGRO DE CHALPON V con matrícula CO-17961-CM y 91.26 m3 de capacidad de bodega, presentada por el señor PATRICIO VITE ZETA</t>
  </si>
  <si>
    <t>00096-2020-PRODUCE/DGPCHDI</t>
  </si>
  <si>
    <t>00115411-2019</t>
  </si>
  <si>
    <t>Otorgar a favor de los señores SANTOS VICENTE TEMOCHE ECHE y LIDIA PAIVA DE TEMOCHE, permiso de pesca para operar la embarcación pesquera de madera ARBOLITO DE NAVIDAD V con matrícula PT-62725-CM , para realizar actividad extractiva del recurso Anchoveta con destino al consumo humano indirecto</t>
  </si>
  <si>
    <t>00097-2020-PRODUCE/DGPCHDI</t>
  </si>
  <si>
    <t>00004528-2020</t>
  </si>
  <si>
    <t>30/01/2020</t>
  </si>
  <si>
    <t>Otorgar a la empresa MAGRISACORP S.A., representada en el país por la señora Ydania Marlene Roncalla Cayetano, permiso de pesca para operar la embarcación pesquera de cerco de bandera ecuatoriana denominada PANCHITO L</t>
  </si>
  <si>
    <t>00098-2020-PRODUCE/DGPCHDI</t>
  </si>
  <si>
    <t>00091010-2019</t>
  </si>
  <si>
    <t>31/01/2020</t>
  </si>
  <si>
    <t>00099-2020-PRODUCE/DGPCHDI</t>
  </si>
  <si>
    <t>00000484-2020</t>
  </si>
  <si>
    <t>Otorgar a la empresa GEOPAXI S.A., representada en el país por el señor Omar Diego Carcovich Jibaja, permiso de pesca para operar la embarcación pesquera de cerco de bandera ecuatoriana denominada GOLD TUNA</t>
  </si>
  <si>
    <t>00100-2020-PRODUCE/DGPCHDI</t>
  </si>
  <si>
    <t>00068742-2019</t>
  </si>
  <si>
    <t xml:space="preserve">Otorgar a favor de la empresa CONTUGAS S.A.C., autorización para efectuar investigación pesquera con extracción de muestras de especímenes hidrobiológicos, sin valor comercial y sin uso de embarcación pesquera, conforme a los términos contenidos en el plan de investigación </t>
  </si>
  <si>
    <t>00101-2020-PRODUCE/DGPCHDI</t>
  </si>
  <si>
    <t>00074506-2019</t>
  </si>
  <si>
    <t xml:space="preserve">Otorgar a favor de la empresa GEOPARK PERU S.A.C., autorización para efectuar investigación pesquera con extracción de muestras de especímenes hidrobiológicos, sin valor comercial y sin uso de embarcación pesquera, conforme a los términos contenidos en el plan de investigación </t>
  </si>
  <si>
    <t>00102-2020-PRODUCE/DGPCHDI</t>
  </si>
  <si>
    <t>00110879-2019</t>
  </si>
  <si>
    <t>Declarar improcedente la solicitud de cambio de titular del permiso de pesca para operar la embarcación pesquera MARIA ISABEL con matrícula CO-18657-PM, para la extracción del recurso Anchoveta con destino al consumo humano directo e indirecto y del recurso Sardina con destino al consumo humano directo, presentada por los señores SANTOS RUMICHE VALENCIA, SILVIA DEYSI COBEÑAS MECHATO, LUCIO CAYO RUMICHE VALENCIA y AURELIA LLENQUE DE RUMICHE</t>
  </si>
  <si>
    <t>00103-2020-PRODUCE/DGPCHDI</t>
  </si>
  <si>
    <t>00036015-2019</t>
  </si>
  <si>
    <t>Otorgar a la empresa MARINE EXPLORER S.R.L., autorización para efectuar investigación pesquera con extracción de muestras de especímenes hidrobiológicos, sin valor comercial y con uso de embarcación de bandera extranjera</t>
  </si>
  <si>
    <t>00104-2020-PRODUCE/DGPCHDI</t>
  </si>
  <si>
    <t>00083320-2019</t>
  </si>
  <si>
    <t>Dejar sin efecto el artículo 2 de la Resolución Directoral N 350-2013-PRODUCE/DGCHD de fecha 13 de diciembre de 2013</t>
  </si>
  <si>
    <t>00105-2020-PRODUCE/DGPCHDI</t>
  </si>
  <si>
    <t>00117305-2019</t>
  </si>
  <si>
    <t>Otorgar a favor de los señores MANUEL RAMOS LLENQUE FIESTAS, MARÍA JUSTINA FIESTAS DE LLENQUE y LUIS ALBERTO LLENQUE FIESTAS, permiso de pesca para operar la embarcación pesquera de madera MI JUSTINA con matrícula PL-62224-PM</t>
  </si>
  <si>
    <t>00106-2020-PRODUCE/DGPCHDI</t>
  </si>
  <si>
    <t>00118410-2019</t>
  </si>
  <si>
    <t xml:space="preserve">Otorgar a favor de la empresa CORPORACION PESQUERA EDC S.A.C., permiso de pesca para operar la embarcación pesquera de madera TOKIO con matrícula HO-62720-PM </t>
  </si>
  <si>
    <t>00107-2020-PRODUCE/DGPCHDI</t>
  </si>
  <si>
    <t>00005843-2020</t>
  </si>
  <si>
    <t>00108-2020-PRODUCE/DGPCHDI</t>
  </si>
  <si>
    <t>00074504-2019</t>
  </si>
  <si>
    <t>Otorgar a favor de la empresa COMPAÑÍA MINERA ANTAMINA S.A., la ampliación de la autorización para efectuar investigación pesquera con extracción de muestras de especímenes hidrobiológicos, sin valor comercial y sin uso de embarcación pesquera para ejecutar el plan de investigación denominado - Línea Base Hidrobiológica de la Unidad Minera Antamina.</t>
  </si>
  <si>
    <t>00109-2020-PRODUCE/DGPCHDI</t>
  </si>
  <si>
    <t>00072336-2019</t>
  </si>
  <si>
    <t>Otorgar a favor de la empresa REPSOL EXPLORACIÓN PERÚ, SUCURSAL DEL PERÚ, autorización para efectuar investigación pesquera con extracción de muestras de especímenes hidrobiológicos, sin valor comercial y sin uso de embarcación pesquera.</t>
  </si>
  <si>
    <t>00110-2020-PRODUCE/DGPCHDI</t>
  </si>
  <si>
    <t>00066448-2019</t>
  </si>
  <si>
    <t>Otorgar a favor de la empresa INGENIERÍA MARITIMA Y COSTERA S.A.C., autorización para efectuar investigación pesquera con extracción de muestras de especímenes hidrobiológicos, sin valor comercial y con uso de embarcación pesquera</t>
  </si>
  <si>
    <t>00111-2020-PRODUCE/DGPCHDI</t>
  </si>
  <si>
    <t>00007868-2020</t>
  </si>
  <si>
    <t>03/02/2020</t>
  </si>
  <si>
    <t>Otorgar a la empresa PESDEL S.A., representada en el país por el señor Rudy Bill Neyra Balta, permiso de pesca para operar la embarcación pesquera de cerco de bandera ecuatoriana denominada BETTY ELIZABETH</t>
  </si>
  <si>
    <t>00112-2020-PRODUCE/DGPCHDI</t>
  </si>
  <si>
    <t>00008125-2020</t>
  </si>
  <si>
    <t>Otorgar a la empresa PESQUERA MIRIAM S.A., representada en el país por el señor Omar Diego Carcovich Jibaja, permiso de pesca para operar la embarcación pesquera de cerco de bandera ecuatoriana denominada LJUBICA</t>
  </si>
  <si>
    <t>00113-2020-PRODUCE/DGPCHDI</t>
  </si>
  <si>
    <t>00003259-2020</t>
  </si>
  <si>
    <t>04/02/2020</t>
  </si>
  <si>
    <t>Otorgar la ampliación del plazo para la ejecución de la autorización de incremento de flota otorgada mediante Resolución Directoral N 1360-2018-PRODUCE/DGPCHDI a favor de la empresa GRUPO EMPRESARIAL PESQUERO SANTISTEBAN S.A.C.</t>
  </si>
  <si>
    <t>00114-2020-PRODUCE/DGPCHDI</t>
  </si>
  <si>
    <t>00111047-2019</t>
  </si>
  <si>
    <t>OTORGAR a la empresa PESQUERA HERMANOS CORDOVA S.A.C., autorización para la instalación de una planta de procesamiento pesquero para la producción de congelado de recursos hidrobiológicos</t>
  </si>
  <si>
    <t>00115-2020-PRODUCE/DGPCHDI</t>
  </si>
  <si>
    <t>00006487-2020</t>
  </si>
  <si>
    <t>Otorgar a la empresa CORPORACIÓN ECUATORIANA DE PESCA ECUAOCEANICA S.A., representada en el país por el señor Fernando David Martín Moreno Lesevic, permiso de pesca para operar la embarcación pesquera de cerco de bandera ecuatoriana denominada MARIA ISABEL</t>
  </si>
  <si>
    <t>00116-2020-PRODUCE/DGPCHDI</t>
  </si>
  <si>
    <t>00119167-2019</t>
  </si>
  <si>
    <t>05/02/2020</t>
  </si>
  <si>
    <t xml:space="preserve">Declarar improcedente la solicitud de autorización para efectuar investigación pesquera con extracción de muestras de especímenes hidrobiológicos, sin valor comercial y sin uso de embarcación pesquera, para ejecutar el proyecto denominado - Caracterización Hidrobiológica del Proyecto de Exploración Minera Incasol - solicitado por la empresa NEXA RESOURCES PERÚ S.A.A. </t>
  </si>
  <si>
    <t>00117-2020-PRODUCE/DGPCHDI</t>
  </si>
  <si>
    <t>00074372-2019</t>
  </si>
  <si>
    <t>Dejar sin efecto el artículo 3 de la Resolución Directoral N 550-2017-PRODUCE/DGPCHDI de fecha 20 de octubre de 2017</t>
  </si>
  <si>
    <t>00118-2020-PRODUCE/DGPCHDI</t>
  </si>
  <si>
    <t>00088813-2019</t>
  </si>
  <si>
    <t>Otorgar a PROVÍAS DESCENTRALIZADO - MTC, autorización para efectuar investigación pesquera con extracción de muestras de especímenes hidrobiológicos, sin valor comercial y sin uso de embarcación pesquera, conforme a los términos contenidos en el proyecto de investigación</t>
  </si>
  <si>
    <t>00119-2020-PRODUCE/DGPCHDI</t>
  </si>
  <si>
    <t>00103247-2019</t>
  </si>
  <si>
    <t>06/02/2020</t>
  </si>
  <si>
    <t>Declarar improcedente la solicitud de asociación o incorporación definitiva de PMCE del recurso Anchoveta, de la embarcación MI LESLIE II con matrícula CE-1337-PM, a favor de las embarcaciones ALBATROS con matrícula PS-6408-PM, ALFA con matrícula CO-12432-PM, ATLANTICO I con matrícula CO-5300-PM, ATLANTICO II con matrícula CO-9905-PM, ATLANTICO III con matrícula CO-13060-PM, ATLANTICO IV con matrícula CO-11346-PM, LUIS ALBERTO con matrícula CO-11346-PM, ASIA 2 con matrícula CE-0256-PM y MAGALLAN</t>
  </si>
  <si>
    <t>00120-2020-PRODUCE/DGPCHDI</t>
  </si>
  <si>
    <t>00089462-2019</t>
  </si>
  <si>
    <t>Otorgar a la empresa SOUTHERN PERÚ COPPER CORPORATION - SUCURSAL DEL PERÚ, autorización para efectuar investigación pesquera con extracción de muestras de especímenes hidrobiológicos, sin valor comercial y sin uso de embarcación pesquera, conforme a los términos contenidos en el proyecto de investigación denominado, MONITOREO HIDROBIOLÓGICO EN EL MARCO DEL ESTUDIO DE IMPACTO AMBIENTAL DEL PROYECTO: AMPLIACIÓN DE LA CONCENTRADORA TOQUEPALA Y RECRECIMIENTO DEL EMBALSE DE RELAVES DE QUEBRADA HONDA</t>
  </si>
  <si>
    <t>00121-2020-PRODUCE/DGPCHDI</t>
  </si>
  <si>
    <t>00087752-2019</t>
  </si>
  <si>
    <t>Otorgar a favor de la empresa COMPAÑÍA MINERA ARES S.A.C., autorización para efectuar investigación pesquera con extracción de muestras de especímenes hidrobiológicos, sin valor comercial y sin uso de embarcación pesquera, conforme a los términos contenidos en el plan de investigación denominado - LINEA BASE HIDROBIOLOGICA DE LA DECLARACION DE IMPACTO AMBIENTAL DEL PROYECTO DE EXPLORACION SAYROSA</t>
  </si>
  <si>
    <t>00122-2020-PRODUCE/DGPCHDI</t>
  </si>
  <si>
    <t>00104010-2019</t>
  </si>
  <si>
    <t>Aceptar el desistimiento del procedimiento de cambio de titular del permiso de pesca para operar la embarcación pesquera MARIANNA con matrícula PL-4169-CM, para la extracción de los recursos Anchoveta y Sardina con destino al consumo humano indirecto; formulado por la empresa JOAQUIN CLEMENTE S.A.C</t>
  </si>
  <si>
    <t>00123-2020-PRODUCE/DGPCHDI</t>
  </si>
  <si>
    <t>00009088-2020</t>
  </si>
  <si>
    <t>07/02/2020</t>
  </si>
  <si>
    <t>Otorgar a la empresa GEOPAXI S.A., representada en el país por el señor Omar Diego Carcovich Jibaja, permiso de pesca para operar la embarcación pesquera de cerco de bandera ecuatoriana denominada DON ALVARO</t>
  </si>
  <si>
    <t>00124-2020-PRODUCE/DGPCHDI</t>
  </si>
  <si>
    <t>00049625-2019</t>
  </si>
  <si>
    <t>Aceptar el desistimiento de la pretensión de modificación de los puntos de monitoreo comprendidos en la autorización de investigación pesquera con extracción de especímenes hidrobiológicos, sin valor comercial y sin uso de embarcación pesquera otorgada a través de la Resolución Directoral N 317-2019-PRODUCE/DGPCHDI</t>
  </si>
  <si>
    <t>00125-2020-PRODUCE/DGPCHDI</t>
  </si>
  <si>
    <t>00092640-2019</t>
  </si>
  <si>
    <t>10/02/2020</t>
  </si>
  <si>
    <t>Otorgar a la empresa CULTINOR S.A.C., autorización para efectuar investigación pesquera con extracción de muestras de especímenes hidrobiológicos, sin valor comercial y sin uso de embarcación pesquera, conforme a los términos contenidos en el proyecto de investigación denominado - Estudio de Impacto Ambiental Detallado del Proyecto de Explotación Katy.</t>
  </si>
  <si>
    <t>00126-2020-PRODUCE/DGPCHDI</t>
  </si>
  <si>
    <t>00088248-2019</t>
  </si>
  <si>
    <t>Otorgar a la empresa MINSUR S.A., autorización para efectuar investigación pesquera con extracción de muestras de especímenes hidrobiológicos, sin valor comercial y sin uso de embarcación pesquera, conforme a los términos contenidos en el plan de investigación denominado - ESTUDIO DE LINEA BASE HIDROBIOLÓGICA DE LA DECLARACIÓN DE IMPACTO AMBIENTAL - DIA CATEGORIA I - DEL PROYECTO DE EXPLORACIÓN MINERA QUIMSACHATA.</t>
  </si>
  <si>
    <t>00127-2020-PRODUCE/DGPCHDI</t>
  </si>
  <si>
    <t xml:space="preserve">Aceptar el desistimiento del procedimiento correspondiente a la solicitud de permiso de pesca para operar la embarcación pesquera MISERICORDIA DE DIOS con matrícula CE-29921-BM - formulada por el señor EUSTAQUIO PANTA QUEREVALU presentada por la COOPERATIVA PESQUERA JEHOVÁ ES MI PASTOR, NADA ME FALTARÁ </t>
  </si>
  <si>
    <t>00128-2020-PRODUCE/DGPCHDI</t>
  </si>
  <si>
    <t>00094844-2019</t>
  </si>
  <si>
    <t xml:space="preserve">Otorgar a la empresa COMPAÑÍA MINERA PODEROSA S.A., autorización para efectuar investigación pesquera con extracción de muestras de especímenes hidrobiológicos, sin valor comercial y sin uso de embarcación pesquera, conforme a los términos contenidos en el proyecto de investigación </t>
  </si>
  <si>
    <t>00129-2020-PRODUCE/DGPCHDI</t>
  </si>
  <si>
    <t>00005935-2020</t>
  </si>
  <si>
    <t>Aprobar a favor de los señores MANUEL ARROYO CHANCAFE y VIOLETA BERNAL OROSCO DE ARROYO, el cambio de titular del permiso de pesca para operar la embarcación pesquera EL MESIAS con matrícula PL-6079-CM y 38.95 m3 de capacidad de bodega</t>
  </si>
  <si>
    <t>00130-2020-PRODUCE/DGPCHDI</t>
  </si>
  <si>
    <t>00109839-2019</t>
  </si>
  <si>
    <t xml:space="preserve">Declarar improcedente la solicitud de cambio de titular del permiso de pesca para operar la embarcación pesquera JHONNY MANUELITO I con matrícula CO-18298-CM, para la extracción del recurso Anchoveta con destino al consumo humano indirecto; presentada por los señores JOSÉ SIMÓN ÁLVAREZ ECHE y JUANA ÁLVAREZ CARRERA </t>
  </si>
  <si>
    <t>00131-2020-PRODUCE/DGPCHDI</t>
  </si>
  <si>
    <t>00083080-2019</t>
  </si>
  <si>
    <t>Declarar IMPROCEDENTE la solicitud presentada por la empresa MONT BLANC EXPORT S.R.L., de autorización para el incremento de capacidad de la planta de procesamiento pesquero para la producción de congelado de 12 t/día a 52 t/día</t>
  </si>
  <si>
    <t>00132-2020-PRODUCE/DGPCHDI</t>
  </si>
  <si>
    <t>00109912-2019</t>
  </si>
  <si>
    <t>Declarar IMPROCEDENTE la solicitud, presentada por la empresa ESMERALDA CORP S.A.C., de licencia para operar una planta de procesamiento pesquero, vía ejecución de la autorización para el incremento de capacidad</t>
  </si>
  <si>
    <t>00133-2020-PRODUCE/DGPCHDI</t>
  </si>
  <si>
    <t>00010243-2020</t>
  </si>
  <si>
    <t>Otorgar a la empresa INDUSTRIAS DE PRODUCTOS DEL MAR S.A., representada en el país por el señor Omar Diego Carcovich Jibaja, permiso de pesca para operar la embarcación pesquera de cerco de bandera ecuatoriana denominada MARY LYNN</t>
  </si>
  <si>
    <t>00134-2020-PRODUCE/DGPCHDI</t>
  </si>
  <si>
    <t>00010247-2020</t>
  </si>
  <si>
    <t>Otorgar a la empresa MAR PACIFICO TUNA S.A., representada en el país por el señor Omar Diego Carcovich Jibaja, permiso de pesca para operar la embarcación pesquera de cerco de bandera panameña denominada REINA DE LA PAZ</t>
  </si>
  <si>
    <t>00135-2020-PRODUCE/DGPCHDI</t>
  </si>
  <si>
    <t>00119183-2019</t>
  </si>
  <si>
    <t>12/02/2020</t>
  </si>
  <si>
    <t xml:space="preserve">Aceptar el desistimiento del procedimiento de autorización para efectuar investigación pesquera con extracción de muestras de especímenes hidrobiológicos, sin valor comercial y sin uso de embarcación pesquera, para ejecutar el proyecto de investigación </t>
  </si>
  <si>
    <t>00136-2020-PRODUCE/DGPCHDI</t>
  </si>
  <si>
    <t>00011096-2020</t>
  </si>
  <si>
    <t>Otorgar a la empresa GEOPAXI S.A., representada en el país por el señor Omar Diego Carcovich Jibaja, permiso de pesca para operar la embarcación pesquera de cerco de bandera ecuatoriana denominada EILEEN MARIE</t>
  </si>
  <si>
    <t>00137-2020-PRODUCE/DGPCHDI</t>
  </si>
  <si>
    <t>00082827-2019</t>
  </si>
  <si>
    <t>13/02/2020</t>
  </si>
  <si>
    <t>Otorgar a la empresa HIDROELÉCTRICA NUEVA GRANADA S.A.C., autorización para efectuar investigación pesquera con extracción de muestras de especímenes hidrobiológicos, sin valor comercial y sin uso de embarcación pesquera</t>
  </si>
  <si>
    <t>00138-2020-PRODUCE/DGPCHDI</t>
  </si>
  <si>
    <t>00054723-2019</t>
  </si>
  <si>
    <t>Declarar IMPROCEDENTE la solicitud presentada por la empresa COMPLEJO INDUSTRIAL SKAVOS S.A.C., respecto de la licencia de operación para operar la planta de procesamiento pesquero para la producción de harina residual de descartes y residuos de recursos hidrobiológicos, con carácter accesorio y complementario a su actividad principal de congelado, con una capacidad de 10 t/h</t>
  </si>
  <si>
    <t>00139-2020-PRODUCE/DGPCHDI</t>
  </si>
  <si>
    <t>00041694-2019</t>
  </si>
  <si>
    <t>18/02/2020</t>
  </si>
  <si>
    <t>Otorgar permiso de pesca a favor del señor WALTHER LLENQUE FLORES, en calidad de Armador Socio de la COOPERATIVA PESQUERA SAN JOSÉ LIMITADA, para operar la embarcación pesquera CABALLERO DEL MAR IV con matrícula PL-41171-CM</t>
  </si>
  <si>
    <t>00140-2020-PRODUCE/DGPCHDI</t>
  </si>
  <si>
    <t>00011713-2020</t>
  </si>
  <si>
    <t xml:space="preserve">Otorgar a la empresa ANILISA S.A., representada en el país por la señora Ydania Marlene Roncalla Cayetano, permiso de pesca para operar la embarcación pesquera de cerco de bandera ecuatoriana denominada MALULA, en la extracción del recurso Atún </t>
  </si>
  <si>
    <t>00141-2020-PRODUCE/DGPCHDI</t>
  </si>
  <si>
    <t xml:space="preserve">Otorgar permiso de pesca a favor del señor ANTONIO LLENQUE FLORES, en calidad de Armador Socio de la COOPERATIVA PESQUERA SAN JOSÉ LIMITADA, para operar la embarcación pesquera EL CABALLERO con matrícula PL-58752-CM, en la extracción de los recursos Calamar Gigante o Pota </t>
  </si>
  <si>
    <t>00142-2020-PRODUCE/DGPCHDI</t>
  </si>
  <si>
    <t xml:space="preserve">Otorgar permiso de pesca a favor del señor WALTHER LLENQUE FLORES, en calidad de Armador Socio de la COOPERATIVA PESQUERA SAN JOSÉ LIMITADA, para operar la embarcación pesquera CABALLERO DE LOS MARES 2 con matrícula PL-18452-BM, en la extracción de los recursos Calamar Gigante o Pota </t>
  </si>
  <si>
    <t>00143-2020-PRODUCE/DGPCHDI</t>
  </si>
  <si>
    <t>Otorgar permiso de pesca a favor del señor ANTONIO LLENQUE FLORES, en calidad de Armador Socio de la COOPERATIVA PESQUERA SAN JOSÉ LIMITADA, para operar la embarcación pesquera CABALLERO DE LOS MARES I con matrícula TA-12312-BM, en la extracción de los recursos Calamar Gigante o Pota</t>
  </si>
  <si>
    <t>00144-2020-PRODUCE/DGPCHDI</t>
  </si>
  <si>
    <t>00099334-2019</t>
  </si>
  <si>
    <t xml:space="preserve">Declarar improcedente la solicitud de autorización para efectuar investigación pesquera con extracción de muestras de especímenes hidrobiológicos, sin valor comercial y sin uso de embarcación, solicitado por el señor DARIO RUBEN FAUSTINO FUSTER </t>
  </si>
  <si>
    <t>00145-2020-PRODUCE/DGPCHDI</t>
  </si>
  <si>
    <t>00098438-2019</t>
  </si>
  <si>
    <t>Otorgar a la empresa SOCIEDAD MINERA CERRO VERDE S.A.A., autorización para efectuar investigación pesquera con extracción de muestras de especímenes hidrobiológicos, sin valor comercial y sin uso de embarcación, conforme a los términos contenidos en el proyecto de investigación denominado - Programa de Evaluación Hidrobiológica del Río Chili</t>
  </si>
  <si>
    <t>00146-2020-PRODUCE/DGPCHDI</t>
  </si>
  <si>
    <t>00085180-2019</t>
  </si>
  <si>
    <t>Otorgar a la empresa CORPORACIÓN MINERA CENTAURO S.A.C., autorización para efectuar investigación pesquera con extracción de muestras de especímenes hidrobiológicos, sin valor comercial y sin uso de embarcación pesquera, conforme a los términos contenidos en el proyecto de investigación denominado - Línea Base Hidrobiológica del Estudio Ambiental Proyecto de Exploración Quicay II</t>
  </si>
  <si>
    <t>00147-2020-PRODUCE/DGPCHDI</t>
  </si>
  <si>
    <t>00112380-2019</t>
  </si>
  <si>
    <t>19/02/2020</t>
  </si>
  <si>
    <t>Declarar improcedente la solicitud de cambio de titular del permiso de pesca para operar la embarcación pesquera MI RAFAEL con matrícula PL-20748-CM, para la extracción de los recursos Anchoveta con destino al consumo humano directo e indirecto y Sardina con destino al consumo humano directo; presentada por la empresa PESQUERA ORLAND S.A.C.</t>
  </si>
  <si>
    <t>00148-2020-PRODUCE/DGPCHDI</t>
  </si>
  <si>
    <t>00113533-2019</t>
  </si>
  <si>
    <t>Declarar fundado el recurso de reconsideración formulado por la empresa NEGOCIOS INDUSTRIALES REAL NIRSA S.A. contra el literal b del artículo 1 de la Resolución Directoral N 730-2019-PRODUCE/DGPCHDI</t>
  </si>
  <si>
    <t>00149-2020-PRODUCE/DGPCHDI</t>
  </si>
  <si>
    <t xml:space="preserve">Otorgar a favor del señor BENJAMÍN HERMINIO AMEZ SILVA, autorización de incremento de flota para construir una nueva embarcación pesquera de menor escala con 29.17 m3 de capacidad de bodega, para la extracción de los recursos Anchoveta y Bonito con destino al consumo humano directo, vía sustitución de la embarcación siniestrada CHACAS I </t>
  </si>
  <si>
    <t>00150-2020-PRODUCE/DGPCHDI</t>
  </si>
  <si>
    <t>00055622-2019</t>
  </si>
  <si>
    <t>Declarar improcedente la solicitud de autorización para efectuar investigación pesquera con extracción de muestras de especímenes hidrobiológicos, sin valor comercial y con uso de embarcación pesquera</t>
  </si>
  <si>
    <t>00151-2020-PRODUCE/DGPCHDI</t>
  </si>
  <si>
    <t>00011452-2020</t>
  </si>
  <si>
    <t>24/02/2020</t>
  </si>
  <si>
    <t>Otorgar a favor del Instituto de Ciencias de la Vida - Universidad de Michigan - Life Sciences Institute, University of Michigan - USA, la ampliación de la autorización para efectuar investigación pesquera con extracción de muestras de especímenes hidrobiológicos, sin valor comercial y sin uso de embarcación pesquera para ejecutar el proyecto denominado - Investigación de la composición microbiana de la Amazonia peruana, otorgada mediante R.D.N 540-2019-PRODUCE/DGPCHDI hasta el 26/10/2024</t>
  </si>
  <si>
    <t>00152-2020-PRODUCE/DGPCHDI</t>
  </si>
  <si>
    <t>00113535-2019</t>
  </si>
  <si>
    <t>Declarar fundado el recurso de reconsideración formulado por la empresa NEGOCIOS INDUSTRIALES REAL NIRSA S.A. contra el literal b, de la R.D. N 723-2019-PRODUCE/DGPCHDI . Modificar el literal b. del artículo 1 de la citada resolución.</t>
  </si>
  <si>
    <t>00153-2020-PRODUCE/DGPCHDI</t>
  </si>
  <si>
    <t>00110718-2019</t>
  </si>
  <si>
    <t>DECLARAR que la modificación por cambio de razón social de la licencia de operación otorgada mediante Resolución Directoral N 196-2019-PRODUCE/DGPCHDI</t>
  </si>
  <si>
    <t>00154-2020-PRODUCE/DGPCHDI</t>
  </si>
  <si>
    <t>00155-2020-PRODUCE/DGPCHDI</t>
  </si>
  <si>
    <t>00030710-2019</t>
  </si>
  <si>
    <t>Otorgar permiso de pesca al señor SANTOS FAUSTINO PAZO NUNURA, en calidad de Armador Socio de la COOPERATIVA PESQUERA JEHOVÁ ES MI PASTOR - NADA ME FALTARÁ - LA TORTUGA PAITA, para operar la embarcación MI LUCERO</t>
  </si>
  <si>
    <t>00156-2020-PRODUCE/DGPCHDI</t>
  </si>
  <si>
    <t>00051018-2019</t>
  </si>
  <si>
    <t>25/02/2020</t>
  </si>
  <si>
    <t>Otorgar a favor del Proyecto Especial de Infraestructura de Transporte Descentralizado - PROVIAS DESCENTRALIZADO, autorización para efectuar investigación pesquera con extracción de muestras de especímenes hidrobiológicos, sin valor comercial y sin uso de embarcación</t>
  </si>
  <si>
    <t>00157-2020-PRODUCE/DGPCHDI</t>
  </si>
  <si>
    <t xml:space="preserve">Declarar en abandono el procedimiento de permiso de pesca para operar la embarcación pesquera JUANITA II con matrícula TA-29236-BM, del socio Henrry Jonny Fiestas Fiestas, presentada por la COOPERATIVA PESQUERA SAN JOSÉ LIMITADA </t>
  </si>
  <si>
    <t>00158-2020-PRODUCE/DGPCHDI</t>
  </si>
  <si>
    <t>00131817-2018</t>
  </si>
  <si>
    <t xml:space="preserve">Otorgar permiso de pesca al señor TEÓFILO MANUEL QUEREVALU ÁLVAREZ, en calidad de Armador Socio de la COOPERATIVA PESQUERA JEHOVÁ ES MI PASTOR - NADA ME FALTARÁ - LA TORTUGA PAITA, para operar la embarcación DON TEOFILO II </t>
  </si>
  <si>
    <t>00159-2020-PRODUCE/DGPCHDI</t>
  </si>
  <si>
    <t>00088557-2019</t>
  </si>
  <si>
    <t xml:space="preserve">Otorgar a favor del señor ISRAEL ABIMAEL IPANAQUE OROSCO autorización de incremento de flota para incorporar el Porcentaje Máximo de Captura por Embarcación de la embarcación siniestrada AMIGO DE DIOS 1 con matrícula PL-4451-PM </t>
  </si>
  <si>
    <t>00160-2020-PRODUCE/DGPCHDI</t>
  </si>
  <si>
    <t>00120519-2019</t>
  </si>
  <si>
    <t>Aprobar a favor de la empresa NEGOCIACIONES MAJU &amp; MAGY E.I.R.L., el cambio de titular del permiso de pesca para operar la embarcación pesquera JAPON con matrícula PT-6016-CM y 34.92 m3 de capacidad de bodega, para la extracción del recurso Anchoveta con destino al consumo humano directo e indirecto y del recurso Sardina con destino al consumo humano directo</t>
  </si>
  <si>
    <t>00161-2020-PRODUCE/DGPCHDI</t>
  </si>
  <si>
    <t>00119125-2019</t>
  </si>
  <si>
    <t>Declarar improcedente la solicitud de cambio de titular del permiso de pesca para operar la embarcación pesquera DON MANUEL con matricula PL-21090-CM, para la extracción del recurso Anchoveta con destino al consumo humano indirecto y del recurso Sardina con destino al consumo humano directo; presentada por la empresa CORPORACION PESQUERA DON MORO S.A.C.</t>
  </si>
  <si>
    <t>00162-2020-PRODUCE/DGPCHDI</t>
  </si>
  <si>
    <t>00102637-2019</t>
  </si>
  <si>
    <t>28/02/2020</t>
  </si>
  <si>
    <t xml:space="preserve">Otorgar a la empresa COMPAÑÍA DE MINAS BUENAVENTURA S.A.A., autorización para efectuar investigación pesquera con extracción de muestras de especímenes hidrobiológicos, sin valor comercial y sin uso de embarcación, conforme a los términos contenidos en el proyecto de investigación </t>
  </si>
  <si>
    <t>00163-2020-PRODUCE/DGPCHDI</t>
  </si>
  <si>
    <t>00085793-2019</t>
  </si>
  <si>
    <t xml:space="preserve">Otorgar al Proyecto Especial de Infraestructura de Transporte Descentralizado - PROVIAS DESCENTRALIZADO - MTC - autorización para efectuar investigación pesquera con extracción de muestras de especímenes hidrobiológicos, sin valor comercial y sin uso de embarcación, conforme a los términos contenidos en el proyecto de investigación </t>
  </si>
  <si>
    <t>00164-2020-PRODUCE/DGPCHDI</t>
  </si>
  <si>
    <t>00117468-2019</t>
  </si>
  <si>
    <t xml:space="preserve">Otorgar a favor de la empresa NEWMONT PERÚ S.R.L., autorización para efectuar investigación pesquera con extracción de muestras de especímenes hidrobiológicos, sin valor comercial y sin uso de embarcación, conforme a los términos contenidos en el proyecto de investigación </t>
  </si>
  <si>
    <t>00165-2020-PRODUCE/DGPCHDI</t>
  </si>
  <si>
    <t>00102972-2019</t>
  </si>
  <si>
    <t xml:space="preserve">Otorgar a PROVÍAS DESCENTRALIZADO, autorización para efectuar investigación pesquera con extracción de muestras de especímenes hidrobiológicos, sin valor comercial y sin uso de embarcación, conforme a los términos contenidos en el proyecto de investigación </t>
  </si>
  <si>
    <t>00166-2020-PRODUCE/DGPCHDI</t>
  </si>
  <si>
    <t>00097327-2019</t>
  </si>
  <si>
    <t xml:space="preserve">Otorgar a la empresa GR CORTARRAMA S.A.C., autorización para efectuar investigación pesquera con extracción de muestras de especímenes hidrobiológicos, sin valor comercial y sin uso de embarcación, conforme a los términos contenidos en el proyecto de investigación </t>
  </si>
  <si>
    <t>00167-2020-PRODUCE/DGPCHDI</t>
  </si>
  <si>
    <t>00010713-2020</t>
  </si>
  <si>
    <t xml:space="preserve">Aprobar a favor de la empresa INVERSIONES PESQUERAS LIGURIA S.A.C., el cambio de titular del permiso de pesca para operar la embarcación pesquera de menor escala DON PEDRO con matrícula CE-21720-CM </t>
  </si>
  <si>
    <t>00168-2020-PRODUCE/DGPCHDI</t>
  </si>
  <si>
    <t>00007311-2020</t>
  </si>
  <si>
    <t>Aprobar a favor de la empresa MADRE JUANA S.A.C. el cambio de titular del permiso de pesca para operar la embarcación pesquera SOLO DIOS CON SU PODER 3 con matrícula CO-29012-PM y 66.94 m3 de capacidad de bodega, para la extracción del recurso Anchoveta con destino al consumo humano indirecto</t>
  </si>
  <si>
    <t>00169-2020-PRODUCE/DGPCHDI</t>
  </si>
  <si>
    <t>00015211-2020</t>
  </si>
  <si>
    <t xml:space="preserve">Otorgar la ampliación del plazo para la ejecución de la autorización de incremento de flota otorgada mediante Resolución Directoral N 1507-2018-PRODUCE/DGPCHDI a favor de los señores DEMETRIO JACINTO CHUNGA, MARÍA SANTOS TRINIDAD PANTA DE JACINTO, JUAN PASCUAL JACINTO ECA, ROSA ESTHER CHUNGA ECA, PABLO JACINTO ECA, MARITZA PANTA ECA y PAULINA ECA DE JACINTO </t>
  </si>
  <si>
    <t>00170-2020-PRODUCE/DGPCHDI</t>
  </si>
  <si>
    <t>00012698-2020</t>
  </si>
  <si>
    <t xml:space="preserve">Otorgar la ampliación del plazo para la ejecución de la autorización de incremento de flota otorgada mediante Resolución Directoral N 1475-2018-PRODUCE/DGPCHDI </t>
  </si>
  <si>
    <t>00171-2020-PRODUCE/DGPCHDI</t>
  </si>
  <si>
    <t>00054836-2019</t>
  </si>
  <si>
    <t>LEVANTAR la suspensión, a solicitud de la empresa PESQUERA DIAMANTE S.A., de la licencia de operación otorgada mediante Resolución Directoral N 163-2003-PRODUCE/DNEPP</t>
  </si>
  <si>
    <t>00172-2020-PRODUCE/DGPCHDI</t>
  </si>
  <si>
    <t>00006277-2020</t>
  </si>
  <si>
    <t>02/03/2020</t>
  </si>
  <si>
    <t>Aceptar el desistimiento al procedimiento de permiso de pesca para operar la embarcación pesquera de cerco de bandera ecuatoriana denominada CAP. BERNY B con matrícula P-04-00584, para la extracción del recurso de Atún con destino al consumo humano directo; formulado por el señor Omar Diego Carcovich Jibaja, en representación del señor DANIEL ROBERTO BUEHS BOWEN</t>
  </si>
  <si>
    <t>00173-2020-PRODUCE/DGPCHDI</t>
  </si>
  <si>
    <t>00099721-2019</t>
  </si>
  <si>
    <t>ENCAUZAR de oficio la solicitud presentada por la empresa PESQUERA HAYDUK S.A. como una solicitud de reincorporación de la planta de procesamiento pesquero para la producción de harina de pescado ubicada en Jr. Los Pescadores 946, Zona Industrial I, distrito y provincia de Paita, departamento de Piura, con 80 t/h de capacidad de procesamiento</t>
  </si>
  <si>
    <t>00174-2020-PRODUCE/DGPCHDI</t>
  </si>
  <si>
    <t>00100166-2019</t>
  </si>
  <si>
    <t>LEVANTAR la suspensión, a solicitud de la empresa PESQUERA HAYDUK S.A., de la licencia de operación otorgada mediante Resolución Directoral N 363-2009-PRODUCE, respecto de la planta de procesamiento pesquero para la producción de harina y aceite de pescado, ubicada en Caleta Constante - Parachique, distrito y provincia de Sechura, departamento de Piura; con capacidad instalada de 58 t/h de procesamiento</t>
  </si>
  <si>
    <t>00175-2020-PRODUCE/DGPCHDI</t>
  </si>
  <si>
    <t>00046490-2019</t>
  </si>
  <si>
    <t xml:space="preserve">LEVANTAR  la suspensión, a solicitud  de la  empresa COMPAÑIA PESQUERA DEL PACIFICO CENTRO </t>
  </si>
  <si>
    <t>00176-2020-PRODUCE/DGPCHDI</t>
  </si>
  <si>
    <t>00012225-2020</t>
  </si>
  <si>
    <t>03/03/2020</t>
  </si>
  <si>
    <t>LEVANTAR  la suspensión, a solicitud  de la  empresa OCEANO SEAFOOD S.A., de la licencia de operación otorgada mediante Resolución Directoral N 131-2017-PRODUCE</t>
  </si>
  <si>
    <t>00177-2020-PRODUCE/DGPCHDI</t>
  </si>
  <si>
    <t>Otorgar permiso de pesca a favor del señor RICKY FELIPE ÁLVAREZ FIESTAS, en calidad de Armador Socio de la COOPERATIVA PESQUERA JEHOVÁ REY DE REYES LA ISLILLA PAITA, para operar la embarcación pesquera EMANUEL II con matrícula PT-39749-BM</t>
  </si>
  <si>
    <t>00178-2020-PRODUCE/DGPCHDI</t>
  </si>
  <si>
    <t>04/03/2020</t>
  </si>
  <si>
    <t xml:space="preserve">Otorgar permiso de pesca a favor de la señora FLOR MARÍA QUEREVALU PANTA, en calidad de Armadora Socia de la COOPERATIVA PESQUERA JEHOVÁ ES MI PASTOR; ; NADA ME FALTARÁ - LA TORTUGA PAITA, para operar la embarcación ELENA I </t>
  </si>
  <si>
    <t>00179-2020-PRODUCE/DGPCHDI</t>
  </si>
  <si>
    <t>00101298-2019</t>
  </si>
  <si>
    <t>LEVANTAR  la suspensión, a solicitud  de la  empresa PESQUERA HAYDUK S.A., de la licencia de operación otorgada mediante Resolución Directoral N 272-2020-PRODUCE/DGPCHD</t>
  </si>
  <si>
    <t>00180-2020-PRODUCE/DGPCHDI</t>
  </si>
  <si>
    <t>00101301-2019</t>
  </si>
  <si>
    <t>LEVANTAR la suspensión, a solicitud de la empresa PESQUERA HAYDUK S.A., de la licencia de operación otorgada mediante Resolución Directoral N 363-2009-PRODUCE/DGEPP, modificada por la Resolución Directoral N 303-2011-PRODUCE/DGEPP</t>
  </si>
  <si>
    <t>00181-2020-PRODUCE/DGPCHDI</t>
  </si>
  <si>
    <t>00010332-2020</t>
  </si>
  <si>
    <t>Disponer la publicación de la - Relación de Embarcaciones Pesqueras que Participarán en la Actividad de Investigación Pesquera denominada Operación Merluza XXIX autorizada por la Resolución Ministerial N 095-2020-PRODUCE.</t>
  </si>
  <si>
    <t>00182-2020-PRODUCE/DGPCHDI</t>
  </si>
  <si>
    <t>00046870-2019</t>
  </si>
  <si>
    <t>06/03/2020</t>
  </si>
  <si>
    <t>LEVANTAR  la suspensión, a solicitud  de la  empresa COMPAÑIA PESQUERA DEL PACIFICO CENTRO S.A.,  de la licencia de operación otorgada mediante Resolución Directoral N 213-2005-PRODUCE</t>
  </si>
  <si>
    <t>00183-2020-PRODUCE/DGPCHDI</t>
  </si>
  <si>
    <t>00054834-2019</t>
  </si>
  <si>
    <t>LEVANTAR la suspensión, a solicitud de la empresa PESQUERA DIAMANTE S.A.; de la licencia de operación otorgada mediante Resolución Directoral N 085-2013-PRODUCE/DGCHI</t>
  </si>
  <si>
    <t>00184-2020-PRODUCE/DGPCHDI</t>
  </si>
  <si>
    <t>00070090-2019</t>
  </si>
  <si>
    <t>Otorgar permiso de pesca a favor del señor ALCIDES ENRIQUE TRINIDAD VIRU, en calidad de armador socio de la COOPERATIVA PESQUERA SAN JOSÉ LIMITADA, para operar la embarcación pesquera BRAYAN con matrícula PL-35150-CM</t>
  </si>
  <si>
    <t>00185-2020-PRODUCE/DGPCHDI</t>
  </si>
  <si>
    <t>00084655-2019</t>
  </si>
  <si>
    <t>Otorgar permiso de pesca a la señora PATRICIA ARCELIA SÁNCHEZ MARTÍNEZ, en calidad de armadora socia de la COOPERATIVA PESQUERA SAN JOSÉ LIMITADA, para operar la embarcación pesquera DIOS ES MI GUIA 3 con matrícula PL-51765-CM</t>
  </si>
  <si>
    <t>00186-2020-PRODUCE/DGPCHDI</t>
  </si>
  <si>
    <t>00112442-2019</t>
  </si>
  <si>
    <t>Otorgar permiso de pesca a la señora ALEJANDRINA TEQUE FIESTAS DE LLENQUE, en calidad de armadora socia de la COOPERATIVA PESQUERA SAN JOSÉ LIMITADA, para operar la embarcación pesquera BENDICION DE CRISTO</t>
  </si>
  <si>
    <t>00187-2020-PRODUCE/DGPCHDI</t>
  </si>
  <si>
    <t>00075542-2019</t>
  </si>
  <si>
    <t>Otorgar permiso de pesca a la señora ROSA TEMOCHE QUEREVALÚ en calidad de armadora socia de la COOPERATIVA PESQUERA JEHOVÁ ES MI PASTOR, NADA ME FALTARÁ - LA TORTUGA PAITA, para operar la embarcación DON MAURO</t>
  </si>
  <si>
    <t>00188-2020-PRODUCE/DGPCHDI</t>
  </si>
  <si>
    <t>00127082-2018</t>
  </si>
  <si>
    <t>Otorgar permiso de pesca a favor del señor LUIS FERNANDO LALUPU FLORES, en calidad de armador socio de la COOPERATIVA PESQUERA JEHOVÁ ES MI PASTOR; NADA ME FALTARÁ - LA TORTUGA PAITA, para operar la embarcación ISAIAS II</t>
  </si>
  <si>
    <t>00189-2020-PRODUCE/DGPCHDI</t>
  </si>
  <si>
    <t xml:space="preserve">Otorgar permiso de pesca a favor del señor JESÚS VALDERA VALDERA, en calidad de armador socio de la COOPERATIVA PESQUERA SAN JOSÉ LIMITADA, para operar la embarcación pesquera JOEL </t>
  </si>
  <si>
    <t>00190-2020-PRODUCE/DGPCHDI</t>
  </si>
  <si>
    <t>00058958-2019</t>
  </si>
  <si>
    <t xml:space="preserve">Otorgar permiso de pesca a favor del señor JHONNY SEBASTIÁN LLENQUE MARTÍNEZ, en calidad de Armador Socio de la COOPERATIVA PESQUERA SAN JOSÉ LIMITADA, para operar la embarcación pesquera MI MARY </t>
  </si>
  <si>
    <t>00191-2020-PRODUCE/DGPCHDI</t>
  </si>
  <si>
    <t>00094942-2019</t>
  </si>
  <si>
    <t xml:space="preserve">Otorgar permiso de pesca a favor del señor LUIS ERNESTO PANTA QUEREVALU, en calidad de Armador Socio de la COOPERATIVA PESQUERA JEHOVÁ ES MI PASTOR;NADA ME FALTARÁ - LA TORTUGA PAITA, para operar la embarcación MISERICORDIA DE DIOS. </t>
  </si>
  <si>
    <t>00192-2020-PRODUCE/DGPCHDI</t>
  </si>
  <si>
    <t xml:space="preserve">Otorgar permiso de pesca a favor de la señora LILIANA QUEREVALU NUNURA, en calidad de Armadora Socia de la COOPERATIVA PESQUERA JEHOVÁ ES MI PASTOR; NADA ME FALTARÁ - LA TORTUGA PAITA, para operar la embarcación PROSPERO </t>
  </si>
  <si>
    <t>00193-2020-PRODUCE/DGPCHDI</t>
  </si>
  <si>
    <t>00053804-2019</t>
  </si>
  <si>
    <t>09/03/2020</t>
  </si>
  <si>
    <t>LEVANTAR la suspensión, a solicitud de la empresa PESQUERA NATALIA S.A.C., de la licencia de operación otorgada mediante Resolución Directoral N 547-2010-PRODUCE</t>
  </si>
  <si>
    <t>00194-2020-PRODUCE/DGPCHDI</t>
  </si>
  <si>
    <t>00054838-2019</t>
  </si>
  <si>
    <t>LEVANTAR la suspensión, a solicitud de la empresa PESQUERA RUBI S.A.; de la licencia de operación otorgada mediante Resolución Directoral N 047-99-PE/DNPP, modificada por Resolución Directoral N 017-2012-PRODUCE/DGCHI.</t>
  </si>
  <si>
    <t>00195-2020-PRODUCE/DGPCHDI</t>
  </si>
  <si>
    <t xml:space="preserve">Otorgar permiso de pesca a favor de la señora MARÍA PAULINA PANTA QUEREVALÚ, en calidad de Armadora Socia de la COOPERATIVA PESQUERA JEHOVÁ ES MI PASTOR; NADA ME FALTARÁ - LA TORTUGA PAITA, para operar la embarcación MILAGRITO DE JESUS con matrícula TA-33188-BM, en la extracción de los recursos Calamar Gigante o Pota </t>
  </si>
  <si>
    <t>00196-2020-PRODUCE/DGPCHDI</t>
  </si>
  <si>
    <t>00055619-2019</t>
  </si>
  <si>
    <t xml:space="preserve">Otorgar permiso de pesca a favor de la señora GLORIA ESPERANZA CHERRE PAZO, en calidad de Armadora Socia de la COOPERATIVA PESQUERA JEHOVÁ ES MI PASTOR, para operar la embarcación MILAGRO DE JESÚS </t>
  </si>
  <si>
    <t>00197-2020-PRODUCE/DGPCHDI</t>
  </si>
  <si>
    <t>00021467-2019</t>
  </si>
  <si>
    <t>Desestimar el recurso de reconsideración formulado por la empresa PESQUERA DIAMANTE S.A, contra los artículos 1 y 2 de la Resolución Directoral N 115-2019-PRODUCE/DGPCHDI.</t>
  </si>
  <si>
    <t>00198-2020-PRODUCE/DGPCHDI</t>
  </si>
  <si>
    <t xml:space="preserve">Otorgar permiso de pesca al señor JORGE LUIS JACINTO RAMÍREZ, en calidad de armador socio de la COOPERATIVA PESQUERA SAN JOSÉ LIMITADA, para operar la embarcación pesquera JESUS EMANUEL II con matrícula TA-37705-BM, en la extracción de los recursos Calamar Gigante o Pota </t>
  </si>
  <si>
    <t>00199-2020-PRODUCE/DGPCHDI</t>
  </si>
  <si>
    <t>00008528-2020</t>
  </si>
  <si>
    <t>12/03/2020</t>
  </si>
  <si>
    <t xml:space="preserve">Otorgar a favor de los señores NICOLAS MATEO CIÑERA PARDO, ROSA MARÍA CIÑERA ZEGARRA, ROSA IVETTE CIÑERA SALAZAR, MATIAS EDUARDO CIÑERA PARDO y DANIELA ISABEL CIÑERA PARDO, autorización de incremento de flota para construir una nueva embarcación pesquera de 110 m3 de capacidad de bodega, vía sustitución de la embarcación pesquera siniestrada MARIETA </t>
  </si>
  <si>
    <t>00200-2020-PRODUCE/DGPCHDI</t>
  </si>
  <si>
    <t>00029801-2019</t>
  </si>
  <si>
    <t>Declarar fundado el recurso de reconsideración formulado por el señor DANIEL ROBERTO BUEHS BOWEN, contra la Resolución Directoral N 285-2019-PRODUCE/DGPCHDI, que resolvió otorgar a favor de la citada persona, permiso de pesca para operar la embarcación pesquera de cerco de bandera ecuatoriana denominada CAP. BERNY B en la extracción del recurso Atún con destino al consumo humano directo</t>
  </si>
  <si>
    <t>00201-2020-PRODUCE/DGPCHDI</t>
  </si>
  <si>
    <t>00010603-2020</t>
  </si>
  <si>
    <t>Declarar improcedente la solicitud de cambio de titular del permiso de pesca para operar la embarcación pesquera ALBATROS con matrícula TA-06038-CM, para la extracción del recurso Anchoveta y otros con destino al consumo humano directo; presentada por la empresa CORPORACIÓN SANTOS MARÍA S.A.C.</t>
  </si>
  <si>
    <t>00202-2020-PRODUCE/DGPCHDI</t>
  </si>
  <si>
    <t>00010084-2020</t>
  </si>
  <si>
    <t>13/03/2020</t>
  </si>
  <si>
    <t>MODIFICAR  en aplicación de la  aprobación automática, la razón social por cambio de nombre o razón social de la empresa  FORTUNA ATUNEROS CONGELADORES S.A.C. a empresa MARPROTEIN S.A.C.</t>
  </si>
  <si>
    <t>00203-2020-PRODUCE/DGPCHDI</t>
  </si>
  <si>
    <t>00020897-2020</t>
  </si>
  <si>
    <t>08/04/2020</t>
  </si>
  <si>
    <t>Otorgar a la empresa BONITO DEL NORTE CORP., representada en el país por el señor Rudy Bill Neyra Balta, permiso de pesca para operar la embarcación pesquera de cerco de bandera panameña denominada DOÑA LUCIA, en la extracción del recurso Atún con destino al consumo humano directo</t>
  </si>
  <si>
    <t>00204-2020-PRODUCE/DGPCHDI</t>
  </si>
  <si>
    <t>00021067-2020</t>
  </si>
  <si>
    <t>14/04/2020</t>
  </si>
  <si>
    <t>Otorgar a la empresa GRUPO DEGFER CIA. LTDA., representada en el país por el señor Rudy Bill Neyra Balta, permiso de pesca para operar la embarcación pesquera de cerco de bandera ecuatoriana denominada DON MARIO</t>
  </si>
  <si>
    <t>00205-2020-PRODUCE/DGPCHDI</t>
  </si>
  <si>
    <t>08/05/2020</t>
  </si>
  <si>
    <t>Autorizar la asociación o incorporación definitiva del PMCE proveniente de la embarcación siniestrada ITJ 3 con matrícula CO-5543-PM, a favor de la embarcación pesquera DANIA 1 con matrícula CO-23558-PM</t>
  </si>
  <si>
    <t>00206-2020-PRODUCE/DGPCHDI</t>
  </si>
  <si>
    <t>00015018-2020</t>
  </si>
  <si>
    <t>09/05/2020</t>
  </si>
  <si>
    <t xml:space="preserve">Aprobar el Listado de Asignación de Límites Máximos de Captura por Embarcación - PMCE- de la Zona Norte-Centro para la extracción del recurso Anchoveta, correspondiente a la Primera Temporada de Pesca de Anchoveta de 2020 de la Zona Norte - Centro, autorizada mediante Resolución Ministerial N 147-2020-PRODUCE, el mismo que se adjunta a la presente resolución. </t>
  </si>
  <si>
    <t>00207-2020-PRODUCE/DGPCHDI</t>
  </si>
  <si>
    <t>22/05/2020</t>
  </si>
  <si>
    <t>Aprobar Disposiciones Complementarias para la continuación del inicio gradual e incremental de la actividad industrial</t>
  </si>
  <si>
    <t>00208-2020-PRODUCE/DGPCHDI</t>
  </si>
  <si>
    <t>00037103-2020</t>
  </si>
  <si>
    <t>30/05/2020</t>
  </si>
  <si>
    <t>OPERACIÓN MERLUZA XXX</t>
  </si>
  <si>
    <t>00209-2020-PRODUCE/DGPCHDI</t>
  </si>
  <si>
    <t>00015521-2020</t>
  </si>
  <si>
    <t>18/06/2020</t>
  </si>
  <si>
    <t xml:space="preserve">Otorgar a favor de los señores ALBERTO JACINTO CHUNGA, MARGARITA RUMICHE VALENCIA DE JACINTO, CESAR HERNAN JACINTO RUMICHE y MILTON JAVIER JACINTO RUMICHE, permiso de pesca para operar la embarcación pesquera de madera VIRGEN DEL CARMEN </t>
  </si>
  <si>
    <t>00210-2020-PRODUCE/DGPCHDI</t>
  </si>
  <si>
    <t>00046869-2019</t>
  </si>
  <si>
    <t>19/06/2020</t>
  </si>
  <si>
    <t xml:space="preserve">Aprobar a favor de la señora LILIANA VERA VERA el cambio de titular del permiso de pesca para operar la embarcación pesquera DON ALBERTO </t>
  </si>
  <si>
    <t>00211-2020-PRODUCE/DGPCHDI</t>
  </si>
  <si>
    <t>21/06/2020</t>
  </si>
  <si>
    <t>Otorgar permiso de pesca a favor del señor ROMAN ZAPATA FIESTAS, en calidad de armador socio de la COOPERATIVA PESQUERA SAN JOSÉ LIMITADA, para operar la embarcación pesquera DON ASCENCION</t>
  </si>
  <si>
    <t>00212-2020-PRODUCE/DGPCHDI</t>
  </si>
  <si>
    <t>00061302-2019</t>
  </si>
  <si>
    <t xml:space="preserve">Otorgar permiso de pesca a favor del señor MARIO RAÚL FIESTAS PURIZACA, en calidad de armador socio de la COOPERATIVA PESQUERA JEHOVÁ REY DE REYES LA ISLILLA PAITA, para operar la embarcación pesquera SANTA MARIA </t>
  </si>
  <si>
    <t>00213-2020-PRODUCE/DGPCHDI</t>
  </si>
  <si>
    <t xml:space="preserve">Otorgar permiso de pesca a favor del señor WILSON RICARDO FIESTAS FLORES, en calidad de armador socio de la COOPERATIVA PESQUERA SAN JOSÉ LIMITADA, para operar la embarcación pesquera MI FABIAN </t>
  </si>
  <si>
    <t>00214-2020-PRODUCE/DGPCHDI</t>
  </si>
  <si>
    <t>Otorgar permiso de pesca a favor del señor RAÚL ORLANDO FIESTAS PUESCAS, en calidad de armador socio de la COOPERATIVA PESQUERA SAN JOSÉ LIMITADA, para operar la embarcación pesquera MI IVANCITO</t>
  </si>
  <si>
    <t>00215-2020-PRODUCE/DGPCHDI</t>
  </si>
  <si>
    <t>22/06/2020</t>
  </si>
  <si>
    <t>Otorgar permiso de pesca a favor de la señora KARINA DEL SOCORRO QUEREVALU ECHE, en calidad de Armadora Socia de la COOPERATIVA PESQUERA JEHOVÁ ES MI PASTOR; NADA ME FALTARÁ - Otorgar permiso de pesca a favor de la señora KARINA DEL SOCORRO QUEREVALU ECHE, en calidad de Armadora Socia de la COOPERATIVA PESQUERA JEHOVÁ ES MI PASTOR; NADA ME FALTARÁ</t>
  </si>
  <si>
    <t>00216-2020-PRODUCE/DGPCHDI</t>
  </si>
  <si>
    <t>00076928-2018</t>
  </si>
  <si>
    <t xml:space="preserve">Otorgar permiso de pesca a favor del señor MARCOS SÁNCHEZ PUESCAS, en calidad de Armador Socio de la COOPERATIVA PESQUERA JEHOVÁ REY DE REYES LA ISLILLA PAITA, para operar la embarcación pesquera DIOS ES MI ESPERANZA III </t>
  </si>
  <si>
    <t>00217-2020-PRODUCE/DGPCHDI</t>
  </si>
  <si>
    <t xml:space="preserve">Otorgar permiso de pesca a favor del señor JUAN FRANCISCO QUEREVALU PACHECO, en calidad de armador socio de la COOPERATIVA PESQUERA JEHOVÁ ES MI PASTOR; NADA ME FALTARÁ - LA TORTUGA PAITA, para operar la embarcación JUAN II </t>
  </si>
  <si>
    <t>00218-2020-PRODUCE/DGPCHDI</t>
  </si>
  <si>
    <t>00056918-2019</t>
  </si>
  <si>
    <t xml:space="preserve">Otorgar permiso de pesca a favor de la señora CRUZ PANTA FIESTAS en calidad de armadora socia de la COOPERATIVA PESQUERA JEHOVÁ ES MI PASTOR, NADA ME FALTARÁ - LA TORTUGA PAITA, para operar la embarcación ANGEL DIVINO </t>
  </si>
  <si>
    <t>00219-2020-PRODUCE/DGPCHDI</t>
  </si>
  <si>
    <t>00074746-2019</t>
  </si>
  <si>
    <t xml:space="preserve">Otorgar permiso de pesca a favor del señor CARLOS PURIZACA RUMICHE, en calidad de Armador Socio de la COOPERATIVA PESQUERA JEHOVÁ REY DE REYES LA ISLILLA PAITA, para operar la embarcación pesquera WILLIAMS I </t>
  </si>
  <si>
    <t>00220-2020-PRODUCE/DGPCHDI</t>
  </si>
  <si>
    <t>00013876-2020</t>
  </si>
  <si>
    <t>Otorgar permiso de pesca al señor JOSÉ ELISEO MAZA ECHE en calidad de armador socio de la COOPERATIVA PESQUERA JEHOVÁ ES MI PASTOR, NADA ME FALTARÁ - LA TORTUGA PAITA, para operar la embarcación ROSITA</t>
  </si>
  <si>
    <t>00221-2020-PRODUCE/DGPCHDI</t>
  </si>
  <si>
    <t>00013000-2020</t>
  </si>
  <si>
    <t xml:space="preserve">Otorgar permiso de pesca a favor del señor PEDRO REYNALDO ECHE PURIZACA, en calidad de Armador Socio de la COOPERATIVA PESQUERA JEHOVÁ REY DE REYES LA ISLILLA PAITA, para operar la embarcación pesquera JESUCRISTO EL GALILEO </t>
  </si>
  <si>
    <t>00222-2020-PRODUCE/DGPCHDI</t>
  </si>
  <si>
    <t xml:space="preserve">Otorgar permiso de pesca a favor del señor SANTOS PEDRO RUMICHE QUEREVALU en calidad de armador socio de la COOPERATIVA PESQUERA JEHOVÁ ES MI PASTOR, NADA ME FALTARÁ - LA TORTUGA PAITA, para operar la embarcación JEHOVA RAAH </t>
  </si>
  <si>
    <t>00223-2020-PRODUCE/DGPCHDI</t>
  </si>
  <si>
    <t>Otorgar permiso de pesca a favor de la señora ROSA FIESTAS ALVAREZ, en calidad de Armadora Socia de la COOPERATIVA PESQUERA JEHOVÁ ES MI PASTOR; NADA ME FALTARÁ - LA TORTUGA PAITA, para operar la embarcación JESUS SALVADOR DEL MUNDO</t>
  </si>
  <si>
    <t>00224-2020-PRODUCE/DGPCHDI</t>
  </si>
  <si>
    <t>24/06/2020</t>
  </si>
  <si>
    <t>Otorgar permiso de pesca a favor del señor WUILLIANS JOSÉ MANUEL ACOSTA NIQUEN, en calidad de armador socio de la COOPERATIVA PESQUERA SAN JOSÉ LIMITADA, para operar la embarcación pesquera ADONAI</t>
  </si>
  <si>
    <t>00225-2020-PRODUCE/DGPCHDI</t>
  </si>
  <si>
    <t>00015929-2020</t>
  </si>
  <si>
    <t xml:space="preserve">Aprobar a favor de la EMPRESA PESQUERA RIZOR E.I.R.L. el cambio de titular del permiso de pesca para operar la embarcación pesquera MARIA ESPERANZA I </t>
  </si>
  <si>
    <t>00226-2020-PRODUCE/DGPCHDI</t>
  </si>
  <si>
    <t xml:space="preserve">Otorgar permiso de pesca a favor del señor ROBERTO FREDY MACHICA SANTAMARIA, en calidad de armador socio de la COOPERATIVA PESQUERA SAN JOSÉ LIMITADA, para operar la embarcación pesquera NISTELROOY 2 </t>
  </si>
  <si>
    <t>00227-2020-PRODUCE/DGPCHDI</t>
  </si>
  <si>
    <t>Otorgar permiso de pesca a favor de la señora SANTOS CRUZ QUEREVALU QUEREVALU DE CHAPILLIQUEN, en calidad de Armadora Socia de la COOPERATIVA PESQUERA JEHOVÁ ES MI PASTOR; NADA ME FALTARÁ - LA TORTUGA PAITA, para operar la embarcación LEODAN con matrícula PT-40415-BM</t>
  </si>
  <si>
    <t>00228-2020-PRODUCE/DGPCHDI</t>
  </si>
  <si>
    <t>25/06/2020</t>
  </si>
  <si>
    <t xml:space="preserve">Otorgar permiso de pesca a favor del señor CALIXTO QUEREVALÚ TEMOCHE, en calidad de Armador Socio de la COOPERATIVA PESQUERA JEHOVÁ ES MI PASTOR; NADA ME FALTARÁ - LA TORTUGA PAITA, para operar la embarcación MI ROSITA </t>
  </si>
  <si>
    <t>00229-2020-PRODUCE/DGPCHDI</t>
  </si>
  <si>
    <t xml:space="preserve">Otorgar permiso de pesca al señor MERCEDES SÁNCHEZ FIESTAS, en calidad de armador socio de la COOPERATIVA PESQUERA SAN JOSÉ LIMITADA, para operar la embarcación pesquera MI CHAVELITA </t>
  </si>
  <si>
    <t>00230-2020-PRODUCE/DGPCHDI</t>
  </si>
  <si>
    <t>28/06/2020</t>
  </si>
  <si>
    <t xml:space="preserve">Otorgar permiso de pesca a favor del señor EDGAR RAÚL LLENQUE PAZOS, en calidad de armador socio de la COOPERATIVA PESQUERA SAN JOSÉ LIMITADA, para operar la embarcación pesquera MI RAUL </t>
  </si>
  <si>
    <t>00231-2020-PRODUCE/DGPCHDI</t>
  </si>
  <si>
    <t xml:space="preserve">Otorgar permiso de pesca a favor del señor MÁXIMO ÁLVAREZ FIESTAS, en calidad de armador socio de la COOPERATIVA PESQUERA JEHOVÁ ES MI PASTOR NADA ME FALTARÁ - LA TORTUGA PAITA, para operar la embarcación DIOS Y SU MILAGRO </t>
  </si>
  <si>
    <t>00232-2020-PRODUCE/DGPCHDI</t>
  </si>
  <si>
    <t>Otorgar permiso de pesca a favor de la señora DORIS ÁLVAREZ SÁNCHEZ, en calidad de Armadora Socia de la COOPERATIVA PESQUERA JEHOVÁ REY DE REYES LA ISLILLA PAITA, para operar la embarcación pesquera JEHOVA TU ERES MI REY</t>
  </si>
  <si>
    <t>00233-2020-PRODUCE/DGPCHDI</t>
  </si>
  <si>
    <t>00094514-2019</t>
  </si>
  <si>
    <t>29/06/2020</t>
  </si>
  <si>
    <t xml:space="preserve">Autorizar la ejecución del plan de trabajo denominado - Caracterización hidrobiológica del área de influencia ambiental del Componente Eléctrico del Proyecto de Irrigación e Hidroenergético Olmos - presentado por la empresa SINDICATO ENERGÉTICO S.A. </t>
  </si>
  <si>
    <t>00234-2020-PRODUCE/DGPCHDI</t>
  </si>
  <si>
    <t>00004750-2020</t>
  </si>
  <si>
    <t>Autorizar la ejecución del plan de trabajo denominado - Plan de Investigación Pesquera de la solicitud de autorización para efectuar investigación pesquera para ejecutar el Monitoreo Hidrobiológico, asumido en el- Plan de Manejo Ambiental de la tercera modificación del Estudio de Impacto Ambiental Semidetallado del Proyecto de Exploración Chucapaca, aprobado con Resolución Directoral N 345-2015- MEM- DGAAM 04/09/2015</t>
  </si>
  <si>
    <t>00235-2020-PRODUCE/DGPCHDI</t>
  </si>
  <si>
    <t>00092699-2019</t>
  </si>
  <si>
    <t>Autorizar la ejecución del plan de trabajo denominado - EVALUACIÓN HIDROBIOLÓGICA DE LA LINEA BASE DEL ESTUDIO DE IMPACTO AMBIENTAL SEMIDETALLADO DEL PROYECTO CREACION DE LA VIA DE EVITAMIENTO DE LA CIUDAD DE SANTIAGO DE CHUCO - DISTRITO DE SANTIGO DE CHUCO- PROVINCIA DE SANTIAGO DE CHUCO- DEPARTAMENTO DE LA LIBERTAD, presentado por PROVIAS NACIONAL - MTC.</t>
  </si>
  <si>
    <t>00236-2020-PRODUCE/DGPCHDI</t>
  </si>
  <si>
    <t>00060802-2019</t>
  </si>
  <si>
    <t xml:space="preserve">Aceptar el desistimiento del procedimiento de autorización para efectuar investigación pesquera con extracción de muestras de especímenes hidrobiológicos, sin valor comercial y sin uso de embarcación pesquera, para ejecutar el plan de investigación denominado - Evaluación Hidrobiológica de línea base para el Estudio de Impacto Ambiental del proyecto Afianzamiento Hídrico de la Quebrada Desagüe para la Incorporación de Áreas Agrícolas en la Comunidad Campesina de Aquia - ICM PACHAPAQUI S.A.C. </t>
  </si>
  <si>
    <t>00237-2020-PRODUCE/DGPCHDI</t>
  </si>
  <si>
    <t>00089030-2019</t>
  </si>
  <si>
    <t>Autorizar la ejecución del plan de trabajo denominado - Monitoreo Hidrobiológico en Cumplimiento de la estrategia de Manejo Ambiental de la Primera Modificación del Estudio de Impacto Ambiental del Proyecto Minero Shahuindo, presentado por la empresa SHAHUINDO S.A.C.</t>
  </si>
  <si>
    <t>00238-2020-PRODUCE/DGPCHDI</t>
  </si>
  <si>
    <t>00086839-2019</t>
  </si>
  <si>
    <t xml:space="preserve">Autorizar la ejecución del plan de trabajo denominado - LÍNEA BASE HIDROBIOLÓGICA PARA LA DECLARACIÓN DE IMPACTO AMBIENTAL DEL PROYECTO SOLAR MALPASO, presentado por la empresa STATKRAFT PERÚ S.A. </t>
  </si>
  <si>
    <t>00239-2020-PRODUCE/DGPCHDI</t>
  </si>
  <si>
    <t>00002529-2020</t>
  </si>
  <si>
    <t xml:space="preserve">Autorizar la ejecución del plan de trabajo denominado- Evaluación de comunidades hidrobiológicas en el marco del Estudio de Impacto Ambiental detallado del proyecto estudio definitivo para la construcción y mejoramiento de la carretera Carash - Pujun- Juprog y empalme km 106 de la carretera Antamina - distrito de San Marcos, Huari, Ancash - presentado por la MUNICIPALIDAD DISTRITAL DE SAN MARCOS </t>
  </si>
  <si>
    <t>00240-2020-PRODUCE/DGPCHDI</t>
  </si>
  <si>
    <t>00008138-2020</t>
  </si>
  <si>
    <t xml:space="preserve">Otorgar permiso de pesca a favor de la señora YSABEL SANTAMARÍA DE FIESTAS, en calidad de armadora socia de la COOPERATIVA PESQUERA SAN JOSÉ LIMITADA, para operar la embarcación pesquera MI ROCIO ISABEL 1 </t>
  </si>
  <si>
    <t>00241-2020-PRODUCE/DGPCHDI</t>
  </si>
  <si>
    <t>00006525-2020</t>
  </si>
  <si>
    <t xml:space="preserve">Otorgar permiso de pesca a favor del señor JOSÉ JAVIER NUNURA QUEREVALU, en calidad de armador socio de la COOPERATIVA PESQUERA JEHOVÁ ES MI PASTOR NADA ME FALTARÁ - LA TORTUGA PAITA, para operar la embarcación MARCIA </t>
  </si>
  <si>
    <t>00242-2020-PRODUCE/DGPCHDI</t>
  </si>
  <si>
    <t xml:space="preserve">Otorgar permiso de pesca a favor del señor ROGGER IPANAQUE PAZO, en calidad de Armador Socio de la COOPERATIVA PESQUERA JEHOVÁ ES MI PASTOR - NADA ME FALTARÁ , LA TORTUGA PAITA, para operar la embarcación DOÑA MECHE PRESENTE </t>
  </si>
  <si>
    <t>00243-2020-PRODUCE/DGPCHDI</t>
  </si>
  <si>
    <t>30/06/2020</t>
  </si>
  <si>
    <t xml:space="preserve">Otorgar permiso de pesca a favor del señor ALFREDO TOMASINI CALDERON RISCO, en calidad de Armador Socio de la COOPERATIVA PESQUERA JEHOVÁ REY DE REYES LA ISLILLA PAITA, para operar la embarcación pesquera JEHOVA EN TI CONFIO. </t>
  </si>
  <si>
    <t>00244-2020-PRODUCE/DGPCHDI</t>
  </si>
  <si>
    <t>00016134-2020</t>
  </si>
  <si>
    <t xml:space="preserve">Otorgar permiso de pesca a favor del señor LUIS DAVID ALVAREZ QUEREVALU, en calidad de Armador Socio de la COOPERATIVA PESQUERA JEHOVÁ REY DE REYES LA ISLILLA PAITA, para operar la embarcación pesquera CRISTO ES MI REY </t>
  </si>
  <si>
    <t>00245-2020-PRODUCE/DGPCHDI</t>
  </si>
  <si>
    <t>00107589-2019</t>
  </si>
  <si>
    <t>Otorgar permiso de pesca a favor de la señora MIRTHA MARISOL CANGO NEIRA, en calidad de Armadora Socia de la COOPERATIVA PESQUERA JEHOVÁ ES MI PASTOR - NADA ME FALTARÁ- LA TORTUGA PAITA, para operar la embarcación THEY BLOOD</t>
  </si>
  <si>
    <t>00246-2020-PRODUCE/DGPCHDI</t>
  </si>
  <si>
    <t>00022486-2020</t>
  </si>
  <si>
    <t>Aprobar el Listado de Asignación de Límites Máximos de Captura por Embarcación 2020 - 2021</t>
  </si>
  <si>
    <t>00247-2020-PRODUCE/DGPCHDI</t>
  </si>
  <si>
    <t>00122307-2019</t>
  </si>
  <si>
    <t xml:space="preserve">Autorizar la ejecución del plan de trabajo denominado - Campaña de Línea Base Biológica complementaria a la Modificación del Estudio de Impacto Ambiental - MEIA - del proyecto - Terminal Portuario General San Martín - Pisco, en adelante, El Proyecto - correspondiente a evaluación de cetáceos, presentado por la empresa TERMINAL PORTUARIO PARACAS S.A. </t>
  </si>
  <si>
    <t>00248-2020-PRODUCE/DGPCHDI</t>
  </si>
  <si>
    <t>00119173-2019</t>
  </si>
  <si>
    <t xml:space="preserve">Autorizar la ejecución del plan de trabajo denominado - Caracterización Hidrobiológica del Proyecto de Exploración Minera Chorobal- presentado por la empresa NEXA RESOURCES PERÚ S.A.A. </t>
  </si>
  <si>
    <t>00249-2020-PRODUCE/DGPCHDI</t>
  </si>
  <si>
    <t>00063772-2019</t>
  </si>
  <si>
    <t xml:space="preserve">Modificar la autorización otorgada </t>
  </si>
  <si>
    <t>00250-2020-PRODUCE/DGPCHDI</t>
  </si>
  <si>
    <t>00111400-2019</t>
  </si>
  <si>
    <t>01/07/2020</t>
  </si>
  <si>
    <t>MODIFICAR la licencia de operación otorgada a la empresa PESQUERA CANTABRIA S.A.</t>
  </si>
  <si>
    <t>00251-2020-PRODUCE/DGPCHDI</t>
  </si>
  <si>
    <t>00009773-2020</t>
  </si>
  <si>
    <t>Declarar improcedente la solicitud de autorización para efectuar investigación</t>
  </si>
  <si>
    <t>00252-2020-PRODUCE/DGPCHDI</t>
  </si>
  <si>
    <t>00117043-2019</t>
  </si>
  <si>
    <t xml:space="preserve">Autorizar la ejecución del plan de trabajo </t>
  </si>
  <si>
    <t>00253-2020-PRODUCE/DGPCHDI</t>
  </si>
  <si>
    <t>00114422-2019</t>
  </si>
  <si>
    <t xml:space="preserve"> Otorgar al señor Juan Eduar Fernández Dávila, autorización para efectuar investigación pesquera especializada con uso de embarcación, conforme a los términos contenidos en el plan de investigación</t>
  </si>
  <si>
    <t>00254-2020-PRODUCE/DGPCHDI</t>
  </si>
  <si>
    <t>00122701-2019</t>
  </si>
  <si>
    <t>00255-2020-PRODUCE/DGPCHDI</t>
  </si>
  <si>
    <t>00107888-2019</t>
  </si>
  <si>
    <t>00256-2020-PRODUCE/DGPCHDI</t>
  </si>
  <si>
    <t>00092855-2019</t>
  </si>
  <si>
    <t>Autorizar la ejecución del plan de trabajo</t>
  </si>
  <si>
    <t>00257-2020-PRODUCE/DGPCHDI</t>
  </si>
  <si>
    <t>00004628-2020</t>
  </si>
  <si>
    <t>Modificar la autorización otorgada</t>
  </si>
  <si>
    <t>00258-2020-PRODUCE/DGPCHDI</t>
  </si>
  <si>
    <t>00081111-2018</t>
  </si>
  <si>
    <t xml:space="preserve">Declarar improcedente la solicitud de permiso de pesca para operar la embarcación pesquera PARAISO </t>
  </si>
  <si>
    <t>00259-2020-PRODUCE/DGPCHDI</t>
  </si>
  <si>
    <t>02/07/2020</t>
  </si>
  <si>
    <t>Otorgar permiso de pesca a favor del señor ALCIDES ENRIQUE TRINIDAD VIRU</t>
  </si>
  <si>
    <t>00260-2020-PRODUCE/DGPCHDI</t>
  </si>
  <si>
    <t>Otorgar permiso de pesca a favor del señor ELADIO RUMICHE QUEREVALU</t>
  </si>
  <si>
    <t>00261-2020-PRODUCE/DGPCHDI</t>
  </si>
  <si>
    <t>00019695-2020</t>
  </si>
  <si>
    <t xml:space="preserve">Aprobar a favor de la empresa INVERSIONES PESQUERAS LIGURIA S.A.C. el cambio de titular del permiso de pesca para operar la embarcación pesquera de menor escala VENTISQUERO </t>
  </si>
  <si>
    <t>00262-2020-PRODUCE/DGPCHDI</t>
  </si>
  <si>
    <t>00102372-2019</t>
  </si>
  <si>
    <t>00263-2020-PRODUCE/DGPCHDI</t>
  </si>
  <si>
    <t>03/07/2020</t>
  </si>
  <si>
    <t>Declarar improcedente la solicitud de permiso de pesca para operar la embarcación pesquera BRANDO</t>
  </si>
  <si>
    <t>00264-2020-PRODUCE/DGPCHDI</t>
  </si>
  <si>
    <t>00081266-2019</t>
  </si>
  <si>
    <t>05/07/2020</t>
  </si>
  <si>
    <t>Declarar improcedente la solicitud de permiso de pesca para operar la embarcación pesquera CRISTO EL BUEN SAMARITANO 2 con matrícula PT-33804-BM de la socia Melany Vite Pingo</t>
  </si>
  <si>
    <t>00265-2020-PRODUCE/DGPCHDI</t>
  </si>
  <si>
    <t>00081258-2019</t>
  </si>
  <si>
    <t xml:space="preserve">Declarar improcedente la solicitud de permiso de pesca para operar la embarcación pesquera CRISTO EL BUEN SAMARITANO 1 con matrícula PT-33806-BM de la socia Melany Vite Pingo, presentada por la COOPERATIVA PESQUERA JEHOVÁ REY DE REYES LA ISLILLA PAITA </t>
  </si>
  <si>
    <t>00266-2020-PRODUCE/DGPCHDI</t>
  </si>
  <si>
    <t>Declarar improcedente la solicitud de permiso de pesca para operar la embarcación pesquera JEHOVA PRINCIPE DE PAZ con matrícula PT-28158-BM del socio Eduardo Querevalu Querevalu</t>
  </si>
  <si>
    <t>00267-2020-PRODUCE/DGPCHDI</t>
  </si>
  <si>
    <t xml:space="preserve">Declarar improcedente la solicitud de permiso de pesca para operar la embarcación pesquera CRISTO EL BUEN SAMARITANO 2 </t>
  </si>
  <si>
    <t>00268-2020-PRODUCE/DGPCHDI</t>
  </si>
  <si>
    <t xml:space="preserve">Declarar improcedente la solicitud de permiso de pesca para operar la embarcación pesquera JEHOVA PRINCIPE DE PAZ con matrícula PT-28158-BM </t>
  </si>
  <si>
    <t>00269-2020-PRODUCE/DGPCHDI</t>
  </si>
  <si>
    <t>Declarar improcedente la solicitud de permiso de pesca para operar la embarcación pesquera BENDICION DE CRISTO con matrícula TA-33092-BM</t>
  </si>
  <si>
    <t>00270-2020-PRODUCE/DGPCHDI</t>
  </si>
  <si>
    <t>00115072-2019</t>
  </si>
  <si>
    <t>Otorgar a favor de NORMA MENDOZA CALDERÓN, la autorización para efectuar investigación pesquera especializada</t>
  </si>
  <si>
    <t>00271-2020-PRODUCE/DGPCHDI</t>
  </si>
  <si>
    <t>00099296-2019</t>
  </si>
  <si>
    <t>Declarar improcedente la solicitud de autorización para efectuar el proyecto de investigación</t>
  </si>
  <si>
    <t>00272-2020-PRODUCE/DGPCHDI</t>
  </si>
  <si>
    <t>00005204-2020</t>
  </si>
  <si>
    <t>06/07/2020</t>
  </si>
  <si>
    <t>00273-2020-PRODUCE/DGPCHDI</t>
  </si>
  <si>
    <t>Otorgar permiso de pesca</t>
  </si>
  <si>
    <t>00274-2020-PRODUCE/DGPCHDI</t>
  </si>
  <si>
    <t xml:space="preserve">Declarar improcedente la solicitud de permiso de pesca para operar la embarcación pesquera JESUS GABRIEL </t>
  </si>
  <si>
    <t>00275-2020-PRODUCE/DGPCHDI</t>
  </si>
  <si>
    <t>00012273-2020</t>
  </si>
  <si>
    <t xml:space="preserve">Aceptar el desistimiento del procedimiento administrativo formulado por la empresa ANGLO AMERICAN QUELLAVECO S.A. </t>
  </si>
  <si>
    <t>00276-2020-PRODUCE/DGPCHDI</t>
  </si>
  <si>
    <t>00080643-2019</t>
  </si>
  <si>
    <t>00277-2020-PRODUCE/DGPCHDI</t>
  </si>
  <si>
    <t>00105149-2019</t>
  </si>
  <si>
    <t>Otorgar a favor de ASOCIACIÓN PRO DELPHINUS</t>
  </si>
  <si>
    <t>00278-2020-PRODUCE/DGPCHDI</t>
  </si>
  <si>
    <t xml:space="preserve">Declarar improcedente la solicitud de permiso de pesca para operar la embarcación pesquera MANUELITO 2 </t>
  </si>
  <si>
    <t>00279-2020-PRODUCE/DGPCHDI</t>
  </si>
  <si>
    <t>00006830-2020</t>
  </si>
  <si>
    <t>09/07/2020</t>
  </si>
  <si>
    <t>Modificar el permiso de pesca para operar la embarcación pesquera DON ROBERTH con matrícula PT-43278-PM</t>
  </si>
  <si>
    <t>00280-2020-PRODUCE/DGPCHDI</t>
  </si>
  <si>
    <t>00014461-2020</t>
  </si>
  <si>
    <t>10/07/2020</t>
  </si>
  <si>
    <t xml:space="preserve">Otorgar a favor la EMPRESA PESQUERA ANOR S.A.C., permiso de pesca para operar la embarcación pesquera de madera PROGRESO III con matrícula CE-62579-PM </t>
  </si>
  <si>
    <t>00281-2020-PRODUCE/DGPCHDI</t>
  </si>
  <si>
    <t xml:space="preserve">Declarar improcedente la solicitud de permiso de pesca para operar la embarcación pesquera DOÑA MECHE POR SIEMPRE con matrícula PT-54835-CM del socio ROGGER IPANAQUE PAZO, presentada por la COOPERATIVA PESQUERA JEHOVÁ ES MI PASTOR, NADA ME FALTARÁ - LA TORTUGA PAITA </t>
  </si>
  <si>
    <t>00282-2020-PRODUCE/DGPCHDI</t>
  </si>
  <si>
    <t xml:space="preserve">Declarar improcedente la solicitud de permiso de pesca para operar la embarcación pesquera MI MECHITA con matrícula TA-33160-BM, del socio Richard Omar Puescas Fiestas, presentada por la COOPERATIVA PESQUERA SAN JOSÉ LIMITADA </t>
  </si>
  <si>
    <t>00283-2020-PRODUCE/DGPCHDI</t>
  </si>
  <si>
    <t>00100042-2019</t>
  </si>
  <si>
    <t>00284-2020-PRODUCE/DGPCHDI</t>
  </si>
  <si>
    <t>00091009-2019</t>
  </si>
  <si>
    <t>00285-2020-PRODUCE/DGPCHDI</t>
  </si>
  <si>
    <t>00091012-2019</t>
  </si>
  <si>
    <t>00286-2020-PRODUCE/DGPCHDI</t>
  </si>
  <si>
    <t>00019129-2020</t>
  </si>
  <si>
    <t>11/07/2020</t>
  </si>
  <si>
    <t>Autorizar la asociación o incorporación definitiva del PMCE proveniente de la embarcación siniestrada AMIGO DE DIOS 1</t>
  </si>
  <si>
    <t>00287-2020-PRODUCE/DGPCHDI</t>
  </si>
  <si>
    <t>00012285-2020</t>
  </si>
  <si>
    <t>Aceptar el desistimiento del procedimiento de obtención de permiso de pesca para operar la embarcación pesquera BENDICIÓN DE MI MADRE.</t>
  </si>
  <si>
    <t>00288-2020-PRODUCE/DGPCHDI</t>
  </si>
  <si>
    <t>13/07/2020</t>
  </si>
  <si>
    <t xml:space="preserve">Otorgar permiso de pesca favor de la señora AMPARO FIESTAS ÁLVARES en calidad de armadora socia de la COOPERATIVA PESQUERA JEHOVÁ ES MI PASTOR; NADA ME FALTARÁ - LA TORTUGA PAITA, para operar la embarcación EN CRISTO HAY VICTORIA </t>
  </si>
  <si>
    <t>00289-2020-PRODUCE/DGPCHDI</t>
  </si>
  <si>
    <t>Declarar improcedente la solicitud de permiso de pesca para operar la embarcación pesquera JESUS DE NAZARETH con matrícula PT-33496-BM del socio Jaime Macarlupu Ipanaque, presentada por la COOPERATIVA PESQUERA JEHOVÁ ES MI PASTOR; NADA ME FALTARÁ - LA TORTUGA PAITA</t>
  </si>
  <si>
    <t>00290-2020-PRODUCE/DGPCHDI</t>
  </si>
  <si>
    <t xml:space="preserve">Declarar improcedente la solicitud de permiso de pesca para operar la embarcación pesquera DAVID con matrícula PL-36736-BM, del socio Andrés Máximo Espino Sánchez, presentada por la COOPERATIVA PESQUERA SAN JOSÉ LIMITADA </t>
  </si>
  <si>
    <t>00291-2020-PRODUCE/DGPCHDI</t>
  </si>
  <si>
    <t>00007032-2020</t>
  </si>
  <si>
    <t xml:space="preserve">Declarar improcedente la solicitud permiso de pesca de menor escala para operar la embarcación pesquera MARIA VALENTINA con matrícula ZS-29887-BM, presentada por el señor JOSÉ TEOFILO PERICHE PURIZACA </t>
  </si>
  <si>
    <t>00292-2020-PRODUCE/DGPCHDI</t>
  </si>
  <si>
    <t>00034549-2020</t>
  </si>
  <si>
    <t>20/07/2020</t>
  </si>
  <si>
    <t xml:space="preserve">ampliación del plazo para la ejecución de la autorización de incremento de flota </t>
  </si>
  <si>
    <t>00293-2020-PRODUCE/DGPCHDI</t>
  </si>
  <si>
    <t>00034550-2020</t>
  </si>
  <si>
    <t xml:space="preserve">Declarar que la solicitud de ampliación del plazo para la ejecución de la autorización de incremento de flota </t>
  </si>
  <si>
    <t>00294-2020-PRODUCE/DGPCHDI</t>
  </si>
  <si>
    <t>00117236-2019</t>
  </si>
  <si>
    <t xml:space="preserve">Aprobar a favor de la empresa INVERSIONES PESQUERAS LIGURIA S.A.C., el cambio de titular del permiso de pesca para operar la embarcación pesquera ILEÑA I </t>
  </si>
  <si>
    <t>00295-2020-PRODUCE/DGPCHDI</t>
  </si>
  <si>
    <t>00007312-2020</t>
  </si>
  <si>
    <t>Aprobar a favor de la empresa MADRE JUANA S.A.C. el cambio de titular del permiso de pesca para operar la embarcación pesquera SOLO DIOS CON SU PODER</t>
  </si>
  <si>
    <t>00296-2020-PRODUCE/DGPCHDI</t>
  </si>
  <si>
    <t>Declarar improcedente la solicitud de permiso de pesca para operar la embarcación pesquera PRINCIPE IV</t>
  </si>
  <si>
    <t>00297-2020-PRODUCE/DGPCHDI</t>
  </si>
  <si>
    <t xml:space="preserve">Aprobar a favor de la empresa MADRE JUANA S.A.C. el cambio de titular del permiso de pesca para operar la embarcación pesquera SOLO DIOS CON SU PODER </t>
  </si>
  <si>
    <t>00298-2020-PRODUCE/DGPCHDI</t>
  </si>
  <si>
    <t xml:space="preserve">Declarar improcedente la solicitud de permiso de pesca para operar la embarcación pesquera MARIA DEL PILAR 2G </t>
  </si>
  <si>
    <t>00299-2020-PRODUCE/DGPCHDI</t>
  </si>
  <si>
    <t>Otorgar permiso de pesca a la señora ROSA ISABEL LLENQUE FIESTAS, en calidad de armadora socia de la COOPERATIVA PESQUERA SAN JOSÉ LIMITADA, para operar la embarcación pesquera PRINCIPE RAYO LUZ</t>
  </si>
  <si>
    <t>00300-2020-PRODUCE/DGPCHDI</t>
  </si>
  <si>
    <t>00081279-2019</t>
  </si>
  <si>
    <t xml:space="preserve">Otorgar permiso de pesca a favor de la señora CRISTINA QUEREVALÚ FIESTAS, en calidad de Armadora Socia de la COOPERATIVA PESQUERA JEHOVÁ REY DE REYES LA ISLILLA PAITA, para operar la embarcación pesquera MARIA CRISTINA </t>
  </si>
  <si>
    <t>00301-2020-PRODUCE/DGPCHDI</t>
  </si>
  <si>
    <t>00081276-2019</t>
  </si>
  <si>
    <t xml:space="preserve">Otorgar permiso de pesca a favor de la señora CRISTINA QUEREVALÚ FIESTAS, en calidad de Armadora Socia de la COOPERATIVA PESQUERA JEHOVÁ REY DE REYES LA ISLILLA PAITA, para operar la embarcación pesquera SIEMPRE KASAMAR </t>
  </si>
  <si>
    <t>00302-2020-PRODUCE/DGPCHDI</t>
  </si>
  <si>
    <t>00011807-2020</t>
  </si>
  <si>
    <t>22/07/2020</t>
  </si>
  <si>
    <t>00303-2020-PRODUCE/DGPCHDI</t>
  </si>
  <si>
    <t>00034552-2020</t>
  </si>
  <si>
    <t>24/07/2020</t>
  </si>
  <si>
    <t xml:space="preserve">Aceptar el desistimiento del procedimiento de cambio de titularidad del permiso de pesca para operar la embarcación pesquera BALLESTAS I </t>
  </si>
  <si>
    <t>00304-2020-PRODUCE/DGPCHDI</t>
  </si>
  <si>
    <t>00053245-2020</t>
  </si>
  <si>
    <t>Aceptar el desistimiento del recurso de reconsideración interpuesto por la empresa EMANUEL YSINE S.A.C.</t>
  </si>
  <si>
    <t>00305-2020-PRODUCE/DGPCHDI</t>
  </si>
  <si>
    <t>00018523-2020</t>
  </si>
  <si>
    <t>00306-2020-PRODUCE/DGPCHDI</t>
  </si>
  <si>
    <t>00032094-2020</t>
  </si>
  <si>
    <t xml:space="preserve">Aceptar el desistimiento del procedimiento de cambio de titularidad del permiso de pesca para operar la embarcación pesquera MARIA ISABEL </t>
  </si>
  <si>
    <t>00307-2020-PRODUCE/DGPCHDI</t>
  </si>
  <si>
    <t>00019352-2020</t>
  </si>
  <si>
    <t xml:space="preserve">Aprobar a favor de la empresa MEGUI INVESTMENT S.A.C., el cambio de titular del permiso de pesca para operar la embarcación pesquera COSTA BELLA </t>
  </si>
  <si>
    <t>00308-2020-PRODUCE/DGPCHDI</t>
  </si>
  <si>
    <t>00086093-2019</t>
  </si>
  <si>
    <t>25/07/2020</t>
  </si>
  <si>
    <t xml:space="preserve">Otorgar a favor de los señores ESPERANZA DEL SOCORRO GRANJA CORDOVA, VICTOR MATTIAS LOPEZ GRANJA y LUIS FABIANO LOPEZ GRANJA, permiso de pesca para operar la embarcación pesquera de madera GRATITUD 4 </t>
  </si>
  <si>
    <t>00309-2020-PRODUCE/DGPCHDI</t>
  </si>
  <si>
    <t>00026100-2020</t>
  </si>
  <si>
    <t>28/07/2020</t>
  </si>
  <si>
    <t>Aprobar el Listado de Asignación de Límites Máximos de Captura por Embarcación</t>
  </si>
  <si>
    <t>00310-2020-PRODUCE/DGPCHDI</t>
  </si>
  <si>
    <t>00120231-2019</t>
  </si>
  <si>
    <t>31/07/2020</t>
  </si>
  <si>
    <t>00311-2020-PRODUCE/DGPCHDI</t>
  </si>
  <si>
    <t>00055625-2019</t>
  </si>
  <si>
    <t xml:space="preserve">Otorgar permiso de pesca a favor del señor PABLO ALEXANDER PURIZACA ALVAREZ, en calidad de Armador Socio de la COOPERATIVA PESQUERA JEHOVÁ REY DE REYES LA ISLILLA PAITA, para operar la embarcación pesquera JEHOVA EN TI CONFIO III </t>
  </si>
  <si>
    <t>00312-2020-PRODUCE/DGPCHDI</t>
  </si>
  <si>
    <t xml:space="preserve">Otorgar permiso de pesca a favor del señor SANTOS MARCIANO FIESTAS PURIZACA, en calidad de armador socio de la COOPERATIVA PESQUERA JEHOVÁ REY DE REYES LA ISLILLA PAITA, para operar la embarcación pesquera NIÑO DEL MILAGRO </t>
  </si>
  <si>
    <t>00313-2020-PRODUCE/DGPCHDI</t>
  </si>
  <si>
    <t>00045898-2020</t>
  </si>
  <si>
    <t xml:space="preserve">Otorgar permiso de pesca a favor del señor MIGUEL ANGEL QUEREVALU PRADO, en calidad de armador socio de la COOPERATIVA PESQUERA JEHOVÁ ES MI PASTOR; NADA ME FALTARÁ - LA TORTUGA PAITA, para operar la embarcación JOSE II </t>
  </si>
  <si>
    <t>00314-2020-PRODUCE/DGPCHDI</t>
  </si>
  <si>
    <t>00082914-2018</t>
  </si>
  <si>
    <t>Aceptar el desistimiento del procedimiento de otorgamiento de permiso de pesca para operar la embarcación pesquera JEHOVA EN TI CONFIO III</t>
  </si>
  <si>
    <t>00315-2020-PRODUCE/DGPCHDI</t>
  </si>
  <si>
    <t>00081252-2019</t>
  </si>
  <si>
    <t xml:space="preserve">Otorgar permiso de pesca a favor de la señorita MARIA MILAGROS FIESTAS PURIZACA, en calidad de armadora socia de la COOPERATIVA PESQUERA JEHOVÁ REY DE REYES LA ISLILLA PAITA, para operar la embarcación pesquera MI PIERITO </t>
  </si>
  <si>
    <t>00316-2020-PRODUCE/DGPCHDI</t>
  </si>
  <si>
    <t>00056267-2020</t>
  </si>
  <si>
    <t>Aceptar el desistimiento del procedimiento de otorgamiento de permiso de pesca para operar la embarcación pesquera NIÑO DEL MILAGRO con matrícula TA-33171-BM</t>
  </si>
  <si>
    <t>00317-2020-PRODUCE/DGPCHDI</t>
  </si>
  <si>
    <t>00100566-2019</t>
  </si>
  <si>
    <t xml:space="preserve">Aceptar el desistimiento del procedimiento de autorización para efectuar el plan de trabajo </t>
  </si>
  <si>
    <t>00318-2020-PRODUCE/DGPCHDI</t>
  </si>
  <si>
    <t>00011334-2020</t>
  </si>
  <si>
    <t xml:space="preserve">Otorgar a favor de la empresa JOAQUIN CLEMENTE S.A.C., autorización de incremento de flota para construir una nueva embarcación pesquera </t>
  </si>
  <si>
    <t>00319-2020-PRODUCE/DGPCHDI</t>
  </si>
  <si>
    <t>00121938-2019</t>
  </si>
  <si>
    <t>00320-2020-PRODUCE/DGPCHDI</t>
  </si>
  <si>
    <t>00113871-2019</t>
  </si>
  <si>
    <t>00321-2020-PRODUCE/DGPCHDI</t>
  </si>
  <si>
    <t>00322-2020-PRODUCE/DGPCHDI</t>
  </si>
  <si>
    <t>00081281-2019</t>
  </si>
  <si>
    <t>04/08/2020</t>
  </si>
  <si>
    <t xml:space="preserve">Otorgar permiso de pesca a favor de la señora ELSA ÁLVAREZ DE TUME, en calidad de Armadora Socia de la COOPERATIVA PESQUERA JEHOVÁ REY DE REYES LA ISLILLA PAITA, para operar la embarcación pesquera DIOS ES MI REFUGIO </t>
  </si>
  <si>
    <t>00323-2020-PRODUCE/DGPCHDI</t>
  </si>
  <si>
    <t xml:space="preserve">Otorgar permiso de pesca </t>
  </si>
  <si>
    <t>00324-2020-PRODUCE/DGPCHDI</t>
  </si>
  <si>
    <t>00325-2020-PRODUCE/DGPCHDI</t>
  </si>
  <si>
    <t>00053735-2020</t>
  </si>
  <si>
    <t>Aceptar el desistimiento</t>
  </si>
  <si>
    <t>00326-2020-PRODUCE/DGPCHDI</t>
  </si>
  <si>
    <t>00001753-2020</t>
  </si>
  <si>
    <t>05/08/2020</t>
  </si>
  <si>
    <t xml:space="preserve">Aprobar a favor de la empresa C &amp; H FISH S.A.C. el cambio de titular de la licencia </t>
  </si>
  <si>
    <t>DPCHDI</t>
  </si>
  <si>
    <t>00327-2020-PRODUCE/DGPCHDI</t>
  </si>
  <si>
    <t>00081274-2019</t>
  </si>
  <si>
    <t>09/08/2020</t>
  </si>
  <si>
    <t>Otorgar permiso de pesca a favor de la señora CRISTINA QUEREVALÚ FIESTAS, en calidad de Armadora Socia de la COOPERATIVA PESQUERA JEHOVÁ REY DE REYES LA ISLILLA PAITA, para operar la embarcación pesquera KASAMAR</t>
  </si>
  <si>
    <t>00328-2020-PRODUCE/DGPCHDI</t>
  </si>
  <si>
    <t>00012360-2019</t>
  </si>
  <si>
    <t xml:space="preserve">Otorgar permiso de pesca a favor del señor JOSÉ JAVIER NUNURA QUEREVALU, en calidad de armador socio de la COOPERATIVA PESQUERA JEHOVÁ ES MI PASTOR; NADA ME FALTARÁ - LA TORTUGA PAITA, para operar la embarcación JESÚS ES MI FORTALEZA VI </t>
  </si>
  <si>
    <t>00329-2020-PRODUCE/DGPCHDI</t>
  </si>
  <si>
    <t>00005434-2020</t>
  </si>
  <si>
    <t xml:space="preserve">Modificar Ampliar la autorización otorgada </t>
  </si>
  <si>
    <t>00330-2020-PRODUCE/DGPCHDI</t>
  </si>
  <si>
    <t>00046964-2020</t>
  </si>
  <si>
    <t>Otorgar la autorización para realizar las actividades de colecta de recursos hidrobiológicos</t>
  </si>
  <si>
    <t>00331-2020-PRODUCE/DGPCHDI</t>
  </si>
  <si>
    <t>00047529-2020</t>
  </si>
  <si>
    <t>11/08/2020</t>
  </si>
  <si>
    <t xml:space="preserve">Aceptar el desistimiento del procedimiento de autorización de incremento de flota para la construcción de una nueva embarcación pesquera </t>
  </si>
  <si>
    <t>00332-2020-PRODUCE/DGPCHDI</t>
  </si>
  <si>
    <t>00005877-2020</t>
  </si>
  <si>
    <t xml:space="preserve">Otorgar la autorización para realizar las actividades de colecta de recursos hidrobiológicos </t>
  </si>
  <si>
    <t>00333-2020-PRODUCE/DGPCHDI</t>
  </si>
  <si>
    <t>00120967-2019</t>
  </si>
  <si>
    <t>00334-2020-PRODUCE/DGPCHDI</t>
  </si>
  <si>
    <t>00120968-2019</t>
  </si>
  <si>
    <t>00335-2020-PRODUCE/DGPCHDI</t>
  </si>
  <si>
    <t>00074614-2018</t>
  </si>
  <si>
    <t xml:space="preserve">Declarar improcedente la solicitud de permiso de pesca </t>
  </si>
  <si>
    <t>00336-2020-PRODUCE/DGPCHDI</t>
  </si>
  <si>
    <t>00058705-2020</t>
  </si>
  <si>
    <t xml:space="preserve">Declarar improcedente la solicitud de permiso de pesca para operar la embarcación pesquera SEÑOR DE PACHACAMILLA III </t>
  </si>
  <si>
    <t>00337-2020-PRODUCE/DGPCHDI</t>
  </si>
  <si>
    <t>00013580-2020</t>
  </si>
  <si>
    <t xml:space="preserve">Declarar improcedente la solicitud de otorgamiento de permiso de pesca </t>
  </si>
  <si>
    <t>00338-2020-PRODUCE/DGPCHDI</t>
  </si>
  <si>
    <t>12/08/2020</t>
  </si>
  <si>
    <t>Otorgar permiso de pesca a favor de GABRIELA ISABEL GALÁN MARTÍNEZ, en calidad de socia de la COOPERATIVA PESQUERA SAN JOSÉ LIMITADA</t>
  </si>
  <si>
    <t>00339-2020-PRODUCE/DGPCHDI</t>
  </si>
  <si>
    <t>00011998-2020</t>
  </si>
  <si>
    <t xml:space="preserve">Declarar improcedente la solicitud de otorgamiento de permiso de pesca de menor escala para operar la embarcación pesquera DIANA VANESSA </t>
  </si>
  <si>
    <t>00340-2020-PRODUCE/DGPCHDI</t>
  </si>
  <si>
    <t>00059567-2020</t>
  </si>
  <si>
    <t>16/08/2020</t>
  </si>
  <si>
    <t xml:space="preserve">Otorgar permiso de pesca a favor del señor MARCOS SANTAMARIA SANDOVAL para operar la embarcación pesquera de menor escala MARCO ANTONIO </t>
  </si>
  <si>
    <t>00341-2020-PRODUCE/DGPCHDI</t>
  </si>
  <si>
    <t>00010841-2020</t>
  </si>
  <si>
    <t>Otorgar permiso de pesca a favor de SANTOS ANDRES BANCAYAN QUIROGA y VIOLETA MARKY ESTRADA, para operar la embarcación pesquera de menor escala ALESSANDRA LUZ</t>
  </si>
  <si>
    <t>00342-2020-PRODUCE/DGPCHDI</t>
  </si>
  <si>
    <t>00107091-2019</t>
  </si>
  <si>
    <t xml:space="preserve">Otorgar permiso de pesca a favor del señor ROLANDO ECHE QUEREVALU para operar la embarcación pesquera de menor escala GUIAME SEÑOR CAUTIVO </t>
  </si>
  <si>
    <t>00343-2020-PRODUCE/DGPCHDI</t>
  </si>
  <si>
    <t>00011906-2020</t>
  </si>
  <si>
    <t>17/08/2020</t>
  </si>
  <si>
    <t xml:space="preserve">Otorgar permiso de pesca a favor del señor MARCOS SANTAMARIA SANDOVAL para operar la embarcación pesquera de menor escala GRISELDA </t>
  </si>
  <si>
    <t>00344-2020-PRODUCE/DGPCHDI</t>
  </si>
  <si>
    <t>00054572-2020</t>
  </si>
  <si>
    <t>23/08/2020</t>
  </si>
  <si>
    <t xml:space="preserve">Otorgar a favor de los señores DIONICIO PANTA RIVAS, ROSA GLADYS ECA PANTA, GREGORIO PANTA RIVAS y FELICITA PANTA DE PANTA, autorización de incremento de flota para construir una nueva embarcación </t>
  </si>
  <si>
    <t>00345-2020-PRODUCE/DGPCHDI</t>
  </si>
  <si>
    <t>00049326-2020</t>
  </si>
  <si>
    <t>Rectificar el error material</t>
  </si>
  <si>
    <t>00346-2020-PRODUCE/DGPCHDI</t>
  </si>
  <si>
    <t>00122431-2019</t>
  </si>
  <si>
    <t>00347-2020-PRODUCE/DGPCHDI</t>
  </si>
  <si>
    <t>00121932-2019</t>
  </si>
  <si>
    <t>00348-2020-PRODUCE/DGPCHDI</t>
  </si>
  <si>
    <t>00120867-2019</t>
  </si>
  <si>
    <t xml:space="preserve">Aprobar a favor de los señores EDUARDO ALONSO VITE REYES y JOSÉ SEBASTIAN VITE REYES, el cambio de titular del permiso de pesca para operar la embarcación pesquera de menor escala MILAGRO DE LA VIRGEN </t>
  </si>
  <si>
    <t>00349-2020-PRODUCE/DGPCHDI</t>
  </si>
  <si>
    <t>00012816-2020</t>
  </si>
  <si>
    <t>24/08/2020</t>
  </si>
  <si>
    <t xml:space="preserve">Otorgar a favor de la empresa GRUPON NUNTON S.A.C., autorización de incremento de flota para ampliar la capacidad de bodega de la embarcación pesquera MI ANDREITA </t>
  </si>
  <si>
    <t>00350-2020-PRODUCE/DGPCHDI</t>
  </si>
  <si>
    <t>00027327-2020</t>
  </si>
  <si>
    <t xml:space="preserve">Declarar la solicitud de ampliación del plazo para la ejecución de la autorización de incremento de flota </t>
  </si>
  <si>
    <t>00351-2020-PRODUCE/DGPCHDI</t>
  </si>
  <si>
    <t>00007796-2020</t>
  </si>
  <si>
    <t xml:space="preserve">Rectificar el error material </t>
  </si>
  <si>
    <t>00352-2020-PRODUCE/DGPCHDI</t>
  </si>
  <si>
    <t>00063178-2020</t>
  </si>
  <si>
    <t xml:space="preserve">Relación de Embarcaciones Pesqueras que Participarán en la Actividad de Investigación Pesquera denominada Operación Merluza XXXI </t>
  </si>
  <si>
    <t>00353-2020-PRODUCE/DGPCHDI</t>
  </si>
  <si>
    <t>00062489-2020</t>
  </si>
  <si>
    <t>25/08/2020</t>
  </si>
  <si>
    <t xml:space="preserve">Otorgar la autorización para realizar las actividades de colecta de recursos hidrobiológicos conforme al plan de trabajo </t>
  </si>
  <si>
    <t>00354-2020-PRODUCE/DGPCHDI</t>
  </si>
  <si>
    <t>00039826-2020</t>
  </si>
  <si>
    <t>02/09/2020</t>
  </si>
  <si>
    <t xml:space="preserve">Aprobar a favor de la empresa MEGUI INVESTMENT S.A.C. el cambio de titular del permiso de pesca para operar la embarcación pesquera DON ROLO I </t>
  </si>
  <si>
    <t>00355-2020-PRODUCE/DGPCHDI</t>
  </si>
  <si>
    <t>00032921-2020</t>
  </si>
  <si>
    <t>Aceptar el desistimiento del procedimiento de cambio de titular del permiso de pesca para operar la embarcación pesquera DON FERNANDO</t>
  </si>
  <si>
    <t>00356-2020-PRODUCE/DGPCHDI</t>
  </si>
  <si>
    <t>00058177-2019</t>
  </si>
  <si>
    <t>Declarar improcedente</t>
  </si>
  <si>
    <t>00357-2020-PRODUCE/DGPCHDI</t>
  </si>
  <si>
    <t>00015568-2020</t>
  </si>
  <si>
    <t>00358-2020-PRODUCE/DGPCHDI</t>
  </si>
  <si>
    <t>00053589-2020</t>
  </si>
  <si>
    <t xml:space="preserve">Dejar sin efecto el artículo 3 </t>
  </si>
  <si>
    <t>00359-2020-PRODUCE/DGPCHDI</t>
  </si>
  <si>
    <t>00003661-2020</t>
  </si>
  <si>
    <t>00360-2020-PRODUCE/DGPCHDI</t>
  </si>
  <si>
    <t>00043855-2020</t>
  </si>
  <si>
    <t>00361-2020-PRODUCE/DGPCHDI</t>
  </si>
  <si>
    <t>00005860-2020</t>
  </si>
  <si>
    <t>00362-2020-PRODUCE/DGPCHDI</t>
  </si>
  <si>
    <t>00002091-2020</t>
  </si>
  <si>
    <t>00363-2020-PRODUCE/DGPCHDI</t>
  </si>
  <si>
    <t>00004642-2020</t>
  </si>
  <si>
    <t>00364-2020-PRODUCE/DGPCHDI</t>
  </si>
  <si>
    <t>00055180-2020</t>
  </si>
  <si>
    <t>00365-2020-PRODUCE/DGPCHDI</t>
  </si>
  <si>
    <t>00057284-2020</t>
  </si>
  <si>
    <t>00366-2020-PRODUCE/DGPCHDI</t>
  </si>
  <si>
    <t>00011774-2020</t>
  </si>
  <si>
    <t>00367-2020-PRODUCE/DGPCHDI</t>
  </si>
  <si>
    <t>00010652-2020</t>
  </si>
  <si>
    <t>03/09/2020</t>
  </si>
  <si>
    <t xml:space="preserve">Otorgar permiso de pesca a favor de los señores LEONIDAS PERICHE ECHE y MARÍA FELICITA PANTA RIVAS para operar la embarcación pesquera de menor escala CAMINO DE JESUS </t>
  </si>
  <si>
    <t>00368-2020-PRODUCE/DGPCHDI</t>
  </si>
  <si>
    <t>00054662-2020</t>
  </si>
  <si>
    <t>Aprobar a favor de la empresa CORPORACIÓN PESQUERA DON MORO S.A.C. el cambio de titular del permiso de pesca para operar la embarcación pesquera DON MANUEL</t>
  </si>
  <si>
    <t>00369-2020-PRODUCE/DGPCHDI</t>
  </si>
  <si>
    <t>00048456-2020</t>
  </si>
  <si>
    <t xml:space="preserve">Aprobar a favor de la empresa CORPORACION JORGE II S.A.C. el cambio de titular del permiso de pesca para operar la embarcación pesquera JORGE II </t>
  </si>
  <si>
    <t>00370-2020-PRODUCE/DGPCHDI</t>
  </si>
  <si>
    <t>00060194-2020</t>
  </si>
  <si>
    <t xml:space="preserve">Aprobar a favor de la empresa LC NEGOCIACIONES SANTA ROSA E.I.R.L. el cambio de titular del permiso de pesca para operar la embarcación pesquera MI ANITA 4 </t>
  </si>
  <si>
    <t>00371-2020-PRODUCE/DGPCHDI</t>
  </si>
  <si>
    <t>00008668-2020</t>
  </si>
  <si>
    <t>04/09/2020</t>
  </si>
  <si>
    <t>00372-2020-PRODUCE/DGPCHDI</t>
  </si>
  <si>
    <t>00018037-2020</t>
  </si>
  <si>
    <t xml:space="preserve">Otorgar a favor de los señores SAMUEL EUGENIO PANTA PANTA, MARÍA CLARA JACINTO ECA, MATILDE JACINTO ECA, JESSICA MARIELLA JACINTO ECA, FLOR MARÍA JACINTO ECA y MARÍA ISABEL JACINTO ECA, autorización de incremento de flota para construir una nueva embarcación pesquera </t>
  </si>
  <si>
    <t>00373-2020-PRODUCE/DGPCHDI</t>
  </si>
  <si>
    <t>00044386-2020</t>
  </si>
  <si>
    <t xml:space="preserve">Otorgar a favor de la empresa NEGOCIACIONES MAJU &amp; MAGY E.I.R.L., autorización de incremento de flota </t>
  </si>
  <si>
    <t>00374-2020-PRODUCE/DGPCHDI</t>
  </si>
  <si>
    <t>00048886-2020</t>
  </si>
  <si>
    <t xml:space="preserve">Otorgar a favor de la EMPRESA PESQUERA RIZOR E.I.R.L., autorización de incremento de flota para construir una nueva embarcación pesquera </t>
  </si>
  <si>
    <t>00375-2020-PRODUCE/DGPCHDI</t>
  </si>
  <si>
    <t>00047600-2020</t>
  </si>
  <si>
    <t>00376-2020-PRODUCE/DGPCHDI</t>
  </si>
  <si>
    <t>00044842-2020</t>
  </si>
  <si>
    <t>Declarar que la solicitud de ampliación del plazo para la ejecución de la autorización de incremento de flota</t>
  </si>
  <si>
    <t>00377-2020-PRODUCE/DGPCHDI</t>
  </si>
  <si>
    <t>00002472-2020</t>
  </si>
  <si>
    <t>08/09/2020</t>
  </si>
  <si>
    <t>00378-2020-PRODUCE/DGPCHDI</t>
  </si>
  <si>
    <t>00013321-2020</t>
  </si>
  <si>
    <t>00379-2020-PRODUCE/DGPCHDI</t>
  </si>
  <si>
    <t>00018366-2020</t>
  </si>
  <si>
    <t xml:space="preserve">Aprobar a favor de la empresa COMERCIALIZADORA JSB S.A.C. el cambio de titular del permiso de pesca para operar la embarcación pesquera MI SUSANITA </t>
  </si>
  <si>
    <t>00380-2020-PRODUCE/DGPCHDI</t>
  </si>
  <si>
    <t>00063673-2020</t>
  </si>
  <si>
    <t>solicitud de ampliación del plazo para la ejecución de la autorización de incremento de flota</t>
  </si>
  <si>
    <t>00381-2020-PRODUCE/DGPCHDI</t>
  </si>
  <si>
    <t>00052960-2020</t>
  </si>
  <si>
    <t xml:space="preserve">Aprobar a favor de la empresa EMANUEL YSINE S.A.C. el cambio de titular del permiso de pesca para operar la embarcación pesquera CRISTO TE AMA YE </t>
  </si>
  <si>
    <t>00382-2020-PRODUCE/DGPCHDI</t>
  </si>
  <si>
    <t>00043539-2020</t>
  </si>
  <si>
    <t>09/09/2020</t>
  </si>
  <si>
    <t xml:space="preserve">Aprobar a favor de la empresa AUROMAR S.A.C. el cambio de titular del permiso de pesca para operar la embarcación pesquera JUANA ROSA </t>
  </si>
  <si>
    <t>00383-2020-PRODUCE/DGPCHDI</t>
  </si>
  <si>
    <t>00010788-2020</t>
  </si>
  <si>
    <t>.</t>
  </si>
  <si>
    <t>00384-2020-PRODUCE/DGPCHDI</t>
  </si>
  <si>
    <t>00119617-2019</t>
  </si>
  <si>
    <t>10/09/2020</t>
  </si>
  <si>
    <t xml:space="preserve">Otorgar permiso de pesca a favor de los señores ALBERTO ECA VITE y GLADYS PERICHE ECA para operar la embarcación pesquera de menor escala MAMA ELVIRA </t>
  </si>
  <si>
    <t>00385-2020-PRODUCE/DGPCHDI</t>
  </si>
  <si>
    <t>00011439-2020</t>
  </si>
  <si>
    <t>14/09/2020</t>
  </si>
  <si>
    <t xml:space="preserve">Otorgar permiso de pesca a favor del señor JAIME OMAR SUCLUPE DIAZ para operar la embarcación pesquera de menor escala MANTARO </t>
  </si>
  <si>
    <t>00386-2020-PRODUCE/DGPCHDI</t>
  </si>
  <si>
    <t>00005842-2020</t>
  </si>
  <si>
    <t xml:space="preserve">Otorgar permiso de pesca a favor de la señora NATHALY ISABEL ALBURQUEQUE MONTERO para operar la embarcación pesquera de menor escala SEÑOR DEL MAR </t>
  </si>
  <si>
    <t>00387-2020-PRODUCE/DGPCHDI</t>
  </si>
  <si>
    <t>00006553-2020</t>
  </si>
  <si>
    <t xml:space="preserve">Otorgar permiso de pesca a favor del señor FRANKLIN PERICHE ECA para operar la embarcación pesquera de menor escala ARCA DE NOE </t>
  </si>
  <si>
    <t>00388-2020-PRODUCE/DGPCHDI</t>
  </si>
  <si>
    <t>00043917-2020</t>
  </si>
  <si>
    <t>Otorgar a favor de la empresa PESQUERA ORLAND S.A.C., autorización de incremento de flota para ampliar la capacidad de bodega de la embarcación pesquera MONITOR HUASCAR 1 con matrícula PL-62209-PM</t>
  </si>
  <si>
    <t>00389-2020-PRODUCE/DGPCHDI</t>
  </si>
  <si>
    <t>00011211-2020</t>
  </si>
  <si>
    <t>Otorgar permiso de pesca a favor del señor RENZO EDUARDO PERALTA FLEMING para operar la embarcación pesquera de menor escala SAN MARTIN DE PORRES</t>
  </si>
  <si>
    <t>00390-2020-PRODUCE/DGPCHDI</t>
  </si>
  <si>
    <t>00043087-2020</t>
  </si>
  <si>
    <t>00391-2020-PRODUCE/DGPCHDI</t>
  </si>
  <si>
    <t>00067589-2020</t>
  </si>
  <si>
    <t>00392-2020-PRODUCE/DGPCHDI</t>
  </si>
  <si>
    <t>00107026-2019</t>
  </si>
  <si>
    <t>00393-2020-PRODUCE/DGPCHDI</t>
  </si>
  <si>
    <t>00003691-2020</t>
  </si>
  <si>
    <t>15/09/2020</t>
  </si>
  <si>
    <t>00394-2020-PRODUCE/DGPCHDI</t>
  </si>
  <si>
    <t>00005713-2020</t>
  </si>
  <si>
    <t>00395-2020-PRODUCE/DGPCHDI</t>
  </si>
  <si>
    <t>00045070-2020</t>
  </si>
  <si>
    <t>00396-2020-PRODUCE/DGPCHDI</t>
  </si>
  <si>
    <t>00121148-2019</t>
  </si>
  <si>
    <t>Otorgar al señor JUAN CARLOS FRANCIA QUIROZ, la autorización para efectuar investigación pesquera especializada sin uso de embarcación</t>
  </si>
  <si>
    <t>00397-2020-PRODUCE/DGPCHDI</t>
  </si>
  <si>
    <t>00033119-2020</t>
  </si>
  <si>
    <t xml:space="preserve">Aprobar a favor de la empresa PESQUERA ORLAND S.A.C. el cambio de titular del permiso de pesca para operar la embarcación pesquera MI RAFAEL </t>
  </si>
  <si>
    <t>00398-2020-PRODUCE/DGPCHDI</t>
  </si>
  <si>
    <t>00032144-2020</t>
  </si>
  <si>
    <t>Designar a los profesionales que se encargarán de llevar a cabo los procedimientos de fiscalización posterior de los expedientes tramitados en la Dirección General de Pesca para Consumo Humano Directo e Indirecto, durante el primer semestre del 2020</t>
  </si>
  <si>
    <t>00399-2020-PRODUCE/DGPCHDI</t>
  </si>
  <si>
    <t>00067296-2020</t>
  </si>
  <si>
    <t>16/09/2020</t>
  </si>
  <si>
    <t>Otorgar a la empresa NEGOCIOS INDUSTRIALES REAL NIRSA S.A., representada en el país por los señores Omar Diego Carcovich Jibaja y Eduardo Carcovich Carcovich, permiso de pesca para operar la embarcación pesquera de cerco de bandera ecuatoriana denominada ROSA F</t>
  </si>
  <si>
    <t>00400-2020-PRODUCE/DGPCHDI</t>
  </si>
  <si>
    <t>00042683-2020</t>
  </si>
  <si>
    <t xml:space="preserve">Aprobar a favor de la empresa PESQUERA ORLAND S.A.C. el cambio de titular del permiso de pesca para operar la embarcación pesquera MILAGRITOS </t>
  </si>
  <si>
    <t>00401-2020-PRODUCE/DGPCHDI</t>
  </si>
  <si>
    <t>00120478-2019</t>
  </si>
  <si>
    <t xml:space="preserve">Declarar improcedente </t>
  </si>
  <si>
    <t>00402-2020-PRODUCE/DGPCHDI</t>
  </si>
  <si>
    <t>00008509-2020</t>
  </si>
  <si>
    <t>17/09/2020</t>
  </si>
  <si>
    <t xml:space="preserve">Modificar la autorización </t>
  </si>
  <si>
    <t>00403-2020-PRODUCE/DGPCHDI</t>
  </si>
  <si>
    <t>00011335-2020</t>
  </si>
  <si>
    <t>18/09/2020</t>
  </si>
  <si>
    <t xml:space="preserve">Otorgar permiso de pesca a favor de la señora BLANCA RUBYSOL CARREÑO RUIZ para operar la embarcación pesquera de menor escala DON SANTOS </t>
  </si>
  <si>
    <t>00404-2020-PRODUCE/DGPCHDI</t>
  </si>
  <si>
    <t>00010804-2020</t>
  </si>
  <si>
    <t xml:space="preserve">Otorgar permiso de pesca a favor del señor HECTOR TANY PEÑA CRUZ para operar la embarcación pesquera de menor escala SHADAY ADONAY </t>
  </si>
  <si>
    <t>00405-2020-PRODUCE/DGPCHDI</t>
  </si>
  <si>
    <t>00011346-2020</t>
  </si>
  <si>
    <t xml:space="preserve">Otorgar permiso de pesca a favor del señor JUAN MANUEL VALDEZ PAREDES para operar la embarcación pesquera de menor escala DON SEBASTIAN III </t>
  </si>
  <si>
    <t>00406-2020-PRODUCE/DGPCHDI</t>
  </si>
  <si>
    <t>00061656-2020</t>
  </si>
  <si>
    <t>23/09/2020</t>
  </si>
  <si>
    <t>00407-2020-PRODUCE/DGPCHDI</t>
  </si>
  <si>
    <t>00061653-2020</t>
  </si>
  <si>
    <t>00408-2020-PRODUCE/DGPCHDI</t>
  </si>
  <si>
    <t>00061770-2020</t>
  </si>
  <si>
    <t>00409-2020-PRODUCE/DGPCHDI</t>
  </si>
  <si>
    <t>00017833-2020</t>
  </si>
  <si>
    <t>00410-2020-PRODUCE/DGPCHDI</t>
  </si>
  <si>
    <t>00111496-2019</t>
  </si>
  <si>
    <t>00411-2020-PRODUCE/DGPCHDI</t>
  </si>
  <si>
    <t>00007031-2020</t>
  </si>
  <si>
    <t>24/09/2020</t>
  </si>
  <si>
    <t xml:space="preserve">Otorgar permiso de pesca a favor del señor FRANKLIN PERICHE ECA para operar la embarcación pesquera de menor escala RAMOS NOE </t>
  </si>
  <si>
    <t>00412-2020-PRODUCE/DGPCHDI</t>
  </si>
  <si>
    <t>00064758-2020</t>
  </si>
  <si>
    <t xml:space="preserve">solicitud de ampliación del plazo para la ejecución de la autorización de incremento de flota </t>
  </si>
  <si>
    <t>00413-2020-PRODUCE/DGPCHDI</t>
  </si>
  <si>
    <t>00108508-2019</t>
  </si>
  <si>
    <t>00414-2020-PRODUCE/DGPCHDI</t>
  </si>
  <si>
    <t>00013909-2020</t>
  </si>
  <si>
    <t xml:space="preserve">Otorgar a favor del señor AUGUSTO CESAR QUEZADA QUEZADA, permiso de pesca de menor escala para operar la embarcación pesquera CESARO </t>
  </si>
  <si>
    <t>00415-2020-PRODUCE/DGPCHDI</t>
  </si>
  <si>
    <t>00009601-2020</t>
  </si>
  <si>
    <t xml:space="preserve">Otorgar a favor de la señora MARÍA JUSTINA LLENQUE FIESTAS DE GONZÁLES, autorización de incremento de flota </t>
  </si>
  <si>
    <t>00416-2020-PRODUCE/DGPCHDI</t>
  </si>
  <si>
    <t>00066394-2020</t>
  </si>
  <si>
    <t>25/09/2020</t>
  </si>
  <si>
    <t>Declarar que la solicitud de modificación del permiso de pesca por cambio de matrícula de la embarcación pesquera SEBASTIAN, de CE-19914-CM a CE-19914-PM, presentada por la empresa GRUPO PESQUERO CHIMBOTE S.A.C</t>
  </si>
  <si>
    <t>00417-2020-PRODUCE/DGPCHDI</t>
  </si>
  <si>
    <t>00061392-2020</t>
  </si>
  <si>
    <t xml:space="preserve">Declarar que la solicitud de modificación del permiso de pesca por cambio de matrícula de la embarcación pesquera JOSE OTILIO V, de PL-61753-CM a PL-61753-PM, presentada por el señor RAÚL WILFREDO FIESTAS QUEREVALU, ha sido aprobada automáticamente </t>
  </si>
  <si>
    <t>00418-2020-PRODUCE/DGPCHDI</t>
  </si>
  <si>
    <t>00017895-2020</t>
  </si>
  <si>
    <t>26/09/2020</t>
  </si>
  <si>
    <t>Otorgar a favor del señor LORENZO CUSTODIO EFFIO, permiso de pesca para operar la embarcación pesquera de madera ANITA 3</t>
  </si>
  <si>
    <t>00419-2020-PRODUCE/DGPCHDI</t>
  </si>
  <si>
    <t>00010846-2020</t>
  </si>
  <si>
    <t xml:space="preserve">Otorgar permiso de pesca a favor del señor SANTOS JULIAN ECA VITE para operar la embarcación pesquera de menor escala BETHEL ELIMAR </t>
  </si>
  <si>
    <t>00420-2020-PRODUCE/DGPCHDI</t>
  </si>
  <si>
    <t>00066448-2020</t>
  </si>
  <si>
    <t>00421-2020-PRODUCE/DGPCHDI</t>
  </si>
  <si>
    <t>00067762-2020</t>
  </si>
  <si>
    <t>Declarar que la solicitud de modificación del permiso de pesca por cambio de matrícula de la embarcación pesquera JARIT</t>
  </si>
  <si>
    <t>00422-2020-PRODUCE/DGPCHDI</t>
  </si>
  <si>
    <t>00045589-2020</t>
  </si>
  <si>
    <t>00423-2020-PRODUCE/DGPCHDI</t>
  </si>
  <si>
    <t>00023769-2020</t>
  </si>
  <si>
    <t>00424-2020-PRODUCE/DGPCHDI</t>
  </si>
  <si>
    <t>00018159-2020</t>
  </si>
  <si>
    <t xml:space="preserve">Aprobar a favor de la EMPRESA PESQUERA DEYSI &amp; RONALD S.A.C. el cambio de titular del permiso de pesca para operar la embarcación pesquera de menor escala </t>
  </si>
  <si>
    <t>00425-2020-PRODUCE/DGPCHDI</t>
  </si>
  <si>
    <t>00047659-2020</t>
  </si>
  <si>
    <t>Otorgar a favor de los señores ANIBAL FIESTAS RUIZ, MARIA EMMA FIESTAS RUIZ, RAUL ALFONSO FIESTAS RUIZ, GLORIA MERCEDES FIESTAS RUIZ, JUAN CARLOS FIESTAS RUIZ, MARTHA DEL PILAR FIESTAS RUIZ, JOHN BASILIO FIESTAS CALDERON, JULIO JOEL FIESTAS CALDERON, CRISTHIAN FIESTAS CALDERON, EDINSON AIMAR FIESTAS FIESTAS, HENRY JUNIOR FIESTAS FIESTAS, FLOR DE MARIA PAZO VITE, EDWIN ADRIAN FIESTAS PAZO, DENISS OMAR FIESTAS PAZO y ALONDRA MAXIMINA FIESTAS PAZO, autorización de incremento de flota para construir</t>
  </si>
  <si>
    <t>00426-2020-PRODUCE/DGPCHDI</t>
  </si>
  <si>
    <t>00066952-2020</t>
  </si>
  <si>
    <t>Otorgar a favor de la empresa CORPORACIÓN PESQUERA DON MORO S.A.C., autorización de incremento de flota para construir una nueva embarcación pesquera</t>
  </si>
  <si>
    <t>00427-2020-PRODUCE/DGPCHDI</t>
  </si>
  <si>
    <t>00098805-2019</t>
  </si>
  <si>
    <t>28/09/2020</t>
  </si>
  <si>
    <t>OTORGAR a la empresa OCEANO SEAFOOD S.A., la autorización de instalación para el aumento de capacidad de procesamiento de la planta de congelado de productos hidrobiológicos con destino al consumo humano directo, de 24.50 t/día a 115.2 t/día</t>
  </si>
  <si>
    <t>00428-2020-PRODUCE/DGPCHDI</t>
  </si>
  <si>
    <t>00011710-2020</t>
  </si>
  <si>
    <t>29/09/2020</t>
  </si>
  <si>
    <t>00429-2020-PRODUCE/DGPCHDI</t>
  </si>
  <si>
    <t>00015662-2020</t>
  </si>
  <si>
    <t>00430-2020-PRODUCE/DGPCHDI</t>
  </si>
  <si>
    <t>00061809-2020</t>
  </si>
  <si>
    <t>00431-2020-PRODUCE/DGPCHDI</t>
  </si>
  <si>
    <t>00011336-2020</t>
  </si>
  <si>
    <t>30/09/2020</t>
  </si>
  <si>
    <t xml:space="preserve">Declarar improcedente la solicitud permiso de pesca de menor escala </t>
  </si>
  <si>
    <t>00432-2020-PRODUCE/DGPCHDI</t>
  </si>
  <si>
    <t>00009772-2020</t>
  </si>
  <si>
    <t xml:space="preserve">Otorgar a favor del señor RICARDO BRITZKE, la autorización para efectuar investigación pesquera especializada </t>
  </si>
  <si>
    <t>00433-2020-PRODUCE/DGPCHDI</t>
  </si>
  <si>
    <t>00019381-2020</t>
  </si>
  <si>
    <t xml:space="preserve">Otorgar a favor la EMPRESA DNG S.A.C., permiso de pesca para operar la embarcación pesquera de madera JUAN ENRIQUE </t>
  </si>
  <si>
    <t>00434-2020-PRODUCE/DGPCHDI</t>
  </si>
  <si>
    <t>00035346-2020</t>
  </si>
  <si>
    <t>00435-2020-PRODUCE/DGPCHDI</t>
  </si>
  <si>
    <t>00010379-2020</t>
  </si>
  <si>
    <t>00436-2020-PRODUCE/DGPCHDI</t>
  </si>
  <si>
    <t>00046506-2020</t>
  </si>
  <si>
    <t>00437-2020-PRODUCE/DGPCHDI</t>
  </si>
  <si>
    <t>00018136-2020</t>
  </si>
  <si>
    <t xml:space="preserve">Otorgar a favor de los señores CRISPIN PERICHE PANTA y JUAN CARLOS PERICHE PERICHE, autorización de incremento de flota para construir una nueva embarcación pesquera </t>
  </si>
  <si>
    <t>00438-2020-PRODUCE/DGPCHDI</t>
  </si>
  <si>
    <t>00059503-2020</t>
  </si>
  <si>
    <t>03/10/2020</t>
  </si>
  <si>
    <t xml:space="preserve">Declarar improcedente la solicitud de cambio de titular del permiso de pesca para operar la embarcación pesquera JOHANNA </t>
  </si>
  <si>
    <t>00439-2020-PRODUCE/DGPCHDI</t>
  </si>
  <si>
    <t>00059498-2020</t>
  </si>
  <si>
    <t xml:space="preserve">Declarar improcedente la solicitud de cambio de titular del permiso de pesca para operar la embarcación pesquera DON EMILIANO </t>
  </si>
  <si>
    <t>00440-2020-PRODUCE/DGPCHDI</t>
  </si>
  <si>
    <t>00054450-2020</t>
  </si>
  <si>
    <t xml:space="preserve">Modificar la autorización al plan de trabajo </t>
  </si>
  <si>
    <t>00441-2020-PRODUCE/DGPCHDI</t>
  </si>
  <si>
    <t>00118251-2019</t>
  </si>
  <si>
    <t>Otorgar la autorización para realizar las actividades de colecta de recursos hidrobiológicos conforme al plan de trabajo</t>
  </si>
  <si>
    <t>00442-2020-PRODUCE/DGPCHDI</t>
  </si>
  <si>
    <t>00056596-2020</t>
  </si>
  <si>
    <t>Otorgar a favor de la empresa GROUP MARCYMAR S.A.C., autorización de incremento de flota para construir una nueva embarcación pesquera</t>
  </si>
  <si>
    <t>00443-2020-PRODUCE/DGPCHDI</t>
  </si>
  <si>
    <t>00062053-2020</t>
  </si>
  <si>
    <t>Otorgar a favor de los señores LEONIDAS PERICHE PANTA y MARIA PELAGIA PANTA PANTA, autorización de incremento de flota para construir una nueva embarcación pesquera</t>
  </si>
  <si>
    <t>00444-2020-PRODUCE/DGPCHDI</t>
  </si>
  <si>
    <t>00062062-2020</t>
  </si>
  <si>
    <t>00445-2020-PRODUCE/DGPCHDI</t>
  </si>
  <si>
    <t>00066510-2020</t>
  </si>
  <si>
    <t>05/10/2020</t>
  </si>
  <si>
    <t>00446-2020-PRODUCE/DGPCHDI</t>
  </si>
  <si>
    <t>00006580-2020</t>
  </si>
  <si>
    <t>Declarar en abandono el procedimiento de autorización para efectuar investigación pesquera especializada con uso de embarcación</t>
  </si>
  <si>
    <t>00447-2020-PRODUCE/DGPCHDI</t>
  </si>
  <si>
    <t>00021905-2020</t>
  </si>
  <si>
    <t>00448-2020-PRODUCE/DGPCHDI</t>
  </si>
  <si>
    <t>00063239-2020</t>
  </si>
  <si>
    <t>00449-2020-PRODUCE/DGPCHDI</t>
  </si>
  <si>
    <t>00010844-2020</t>
  </si>
  <si>
    <t>08/10/2020</t>
  </si>
  <si>
    <t>Otorgar permiso de pesca a favor del señor HECTOR GARCIA GARCIA, para operar la embarcación pesquera de menor escala DON NELSON</t>
  </si>
  <si>
    <t>00450-2020-PRODUCE/DGPCHDI</t>
  </si>
  <si>
    <t>00064217-2020</t>
  </si>
  <si>
    <t>Otorgar a favor de los señores FRANCO EDILBERTO PANTA BOLO, MARLENY PANTA BOLO, ALFREDO HENRY PANTA PANTA y JOSÉ ALONSO PANTA PANTA, autorización de incremento de flota para construir una nueva embarcación pesquera</t>
  </si>
  <si>
    <t>00451-2020-PRODUCE/DGPCHDI</t>
  </si>
  <si>
    <t>00062919-2020</t>
  </si>
  <si>
    <t>09/10/2020</t>
  </si>
  <si>
    <t>Otorgar a favor de los señores OSCAR PANTA ECA y CARLOS PANTA ECA, permiso de pesca para operar la embarcación pesquera de madera MARIA FELICITA con matrícula PT-63490-PM</t>
  </si>
  <si>
    <t>00452-2020-PRODUCE/DGPCHDI</t>
  </si>
  <si>
    <t>00001138-2020</t>
  </si>
  <si>
    <t>12/10/2020</t>
  </si>
  <si>
    <t>00453-2020-PRODUCE/DGPCHDI</t>
  </si>
  <si>
    <t>00016468-2020</t>
  </si>
  <si>
    <t>00454-2020-PRODUCE/DGPCHDI</t>
  </si>
  <si>
    <t>00064746-2020</t>
  </si>
  <si>
    <t xml:space="preserve">Aprobar a favor de los señores MIGUEL ANGEL HERNÁNDEZ TAPIA, ANA CECILIA HERNÁNDEZ TAPIA y DELIA TAPIA DE HERNÁNDEZ el cambio de titular del permiso de pesca para operar la embarcación pesquera LINDA ROSA </t>
  </si>
  <si>
    <t>00455-2020-PRODUCE/DGPCHDI</t>
  </si>
  <si>
    <t>00068446-2020</t>
  </si>
  <si>
    <t>13/10/2020</t>
  </si>
  <si>
    <t xml:space="preserve">Otorgar a favor de la empresa CORPORACIÓN JORGE II S.A.C., autorización de incremento de flota para construir una nueva embarcación pesquera </t>
  </si>
  <si>
    <t>00456-2020-PRODUCE/DGPCHDI</t>
  </si>
  <si>
    <t>00041848-2020</t>
  </si>
  <si>
    <t>00457-2020-PRODUCE/DGPCHDI</t>
  </si>
  <si>
    <t>00019180-2020</t>
  </si>
  <si>
    <t xml:space="preserve">Declarar improcedente la solicitud de cambio de titular del permiso de pesca para operar la embarcación pesquera FLORA I </t>
  </si>
  <si>
    <t>00458-2020-PRODUCE/DGPCHDI</t>
  </si>
  <si>
    <t>00070385-2020</t>
  </si>
  <si>
    <t>14/10/2020</t>
  </si>
  <si>
    <t>Otorgar a la empresa NEGOCIOS INDUSTRIALES REAL NIRSA S.A., representada en el país por los señores Omar Diego Carcovich Jibaja y Eduardo Carcovich Carcovich, permiso de pesca para operar la embarcación pesquera de cerco de bandera ecuatoriana denominada RAFA A</t>
  </si>
  <si>
    <t>00459-2020-PRODUCE/DGPCHDI</t>
  </si>
  <si>
    <t>00011333-2020</t>
  </si>
  <si>
    <t xml:space="preserve"> Otorgar permiso de pesca a favor del señor JUAN JOSÉ GALÁN PEÑA para operar la embarcación pesquera de menor escala TONI I</t>
  </si>
  <si>
    <t>00460-2020-PRODUCE/DGPCHDI</t>
  </si>
  <si>
    <t>00011327-2020</t>
  </si>
  <si>
    <t xml:space="preserve">Otorgar permiso de pesca a favor del señor HERNANDO FIESTAS VIA para operar la embarcación pesquera de menor escala JESUS Y MARIA </t>
  </si>
  <si>
    <t>00461-2020-PRODUCE/DGPCHDI</t>
  </si>
  <si>
    <t>00090421-2019</t>
  </si>
  <si>
    <t>15/10/2020</t>
  </si>
  <si>
    <t xml:space="preserve">Declarar fundado el recurso de reconsideración </t>
  </si>
  <si>
    <t>00462-2020-PRODUCE/DGPCHDI</t>
  </si>
  <si>
    <t>00017232-2020</t>
  </si>
  <si>
    <t>16/10/2020</t>
  </si>
  <si>
    <t>00463-2020-PRODUCE/DGPCHDI</t>
  </si>
  <si>
    <t>00006565-2020</t>
  </si>
  <si>
    <t>17/10/2020</t>
  </si>
  <si>
    <t xml:space="preserve">Otorgar permiso de pesca a favor del señor ANGEL PANTA PANTA para operar la embarcación pesquera de menor escala ERICK </t>
  </si>
  <si>
    <t>00464-2020-PRODUCE/DGPCHDI</t>
  </si>
  <si>
    <t>00010842-2020</t>
  </si>
  <si>
    <t>Otorgar permiso de pesca a favor de la señora LLOYSI TANANTA PIZANGO y de su menor hijo SANTOS ALBERTO ALDANA TANANTA, para operar la embarcación pesquera de menor escala DOÑA ELVIRA</t>
  </si>
  <si>
    <t>00465-2020-PRODUCE/DGPCHDI</t>
  </si>
  <si>
    <t>00069453-2020</t>
  </si>
  <si>
    <t xml:space="preserve">Aprobar a favor de los señores MANUEL RAMON PAZO QUEREVALU, JUANA DE LA CRUZ QUIROGA GALAN, JOSE MERCEDES PAZO QUEREVALU y MARTHA CARIDAD RAMIREZ CHERRE DE PAZO el cambio de titular del permiso de pesca para operar la embarcación pesquera SAN FRANCISCO </t>
  </si>
  <si>
    <t>00466-2020-PRODUCE/DGPCHDI</t>
  </si>
  <si>
    <t>00063789-2020</t>
  </si>
  <si>
    <t xml:space="preserve">Aprobar a favor de la empresa CONSORCIO MUZA S.A.C. el cambio de titular del permiso de pesca de menor escala para operar la embarcación pesquera CONCORDIA </t>
  </si>
  <si>
    <t>00467-2020-PRODUCE/DGPCHDI</t>
  </si>
  <si>
    <t>00011311-2020</t>
  </si>
  <si>
    <t>19/10/2020</t>
  </si>
  <si>
    <t xml:space="preserve">Otorgar permiso de pesca a favor de la señora YESSICA VANESA PEÑA FALLA para operar la embarcación pesquera de menor escala ANDREAS II </t>
  </si>
  <si>
    <t>00468-2020-PRODUCE/DGPCHDI</t>
  </si>
  <si>
    <t>00002883-2020</t>
  </si>
  <si>
    <t>20/10/2020</t>
  </si>
  <si>
    <t>00469-2020-PRODUCE/DGPCHDI</t>
  </si>
  <si>
    <t>00056951-2020</t>
  </si>
  <si>
    <t>.- Otorgar la autorización para realizar las actividades de colecta de recursos hidrobiológicos conforme al plan de trabajo</t>
  </si>
  <si>
    <t>00470-2020-PRODUCE/DGPCHDI</t>
  </si>
  <si>
    <t>00013024-2020</t>
  </si>
  <si>
    <t>21/10/2020</t>
  </si>
  <si>
    <t>00471-2020-PRODUCE/DGPCHDI</t>
  </si>
  <si>
    <t>00071493-2020</t>
  </si>
  <si>
    <t>Aceptar la renuncia formulada por la empresa PESQUERA ORLAND S.A.C., a la autorización de incremento de flota para ampliar la capacidad de bodega de la embarcación pesquera MONITOR HUASCAR 1</t>
  </si>
  <si>
    <t>00472-2020-PRODUCE/DGPCHDI</t>
  </si>
  <si>
    <t>00110970-2019</t>
  </si>
  <si>
    <t>22/10/2020</t>
  </si>
  <si>
    <t>Autorizar la asociación o incorporación definitiva del PMCE proveniente de la embarcación desguazada TASA 423 con matrícula PS-0858-PM, a favor de las embarcaciones pesqueras embarcaciones TASA 41 con matrícula CO-10614-PM, TASA 419 con matrícula CO-12974-PM y TASA 427 con matrícula CO-14971-PM para la Zona Norte-Centro; y, de las embarcaciones TASA 32 con matrícula CO-5802-PM, TASA 218 con matrícula CE-6685-PM y TASA 220 con matrícula CE-1250-PM para la Zona Sur; solicitada por la empresa TECNO</t>
  </si>
  <si>
    <t>00473-2020-PRODUCE/DGPCHDI</t>
  </si>
  <si>
    <t>00066511-2020</t>
  </si>
  <si>
    <t xml:space="preserve">Declarar improcedente la solicitud de cambio de titular del permiso de pesca para operar la embarcación pesquera MARIA EUGENIA 2 con matrícula PL-15498-CM </t>
  </si>
  <si>
    <t>00474-2020-PRODUCE/DGPCHDI</t>
  </si>
  <si>
    <t>00073566-2020</t>
  </si>
  <si>
    <t>Declarar que la solicitud de modificación del permiso de pesca para operar la embarcación pesquera JULIO VALERIANO, en el extremo referido a la matrícula, de CE-28927-CM a CE-28927-PM</t>
  </si>
  <si>
    <t>00475-2020-PRODUCE/DGPCHDI</t>
  </si>
  <si>
    <t>00063249-2020</t>
  </si>
  <si>
    <t>23/10/2020</t>
  </si>
  <si>
    <t>00476-2020-PRODUCE/DGPCHDI</t>
  </si>
  <si>
    <t>00057874-2020</t>
  </si>
  <si>
    <t>00477-2020-PRODUCE/DGPCHDI</t>
  </si>
  <si>
    <t>00016238-2020</t>
  </si>
  <si>
    <t>00478-2020-PRODUCE/DGPCHDI</t>
  </si>
  <si>
    <t>00082238-2019</t>
  </si>
  <si>
    <t>26/10/2020</t>
  </si>
  <si>
    <t xml:space="preserve">Declarar improcedente la solicitud de cambio de titular del permiso de pesca para operar la embarcación pesquera de menor escala DIOS DE MISERICORDIA </t>
  </si>
  <si>
    <t>00479-2020-PRODUCE/DGPCHDI</t>
  </si>
  <si>
    <t>00012213-2020</t>
  </si>
  <si>
    <t xml:space="preserve">Aprobar a favor de la empresa PESQUERA SAN PEDRITO S.A.C. el cambio de titular del permiso de pesca para operar la embarcación pesquera de menor escala MARIA MIA con matrícula CO-25739-CM </t>
  </si>
  <si>
    <t>00480-2020-PRODUCE/DGPCHDI</t>
  </si>
  <si>
    <t>00017299-2020</t>
  </si>
  <si>
    <t>00481-2020-PRODUCE/DGPCHDI</t>
  </si>
  <si>
    <t>00010919-2020</t>
  </si>
  <si>
    <t>00482-2020-PRODUCE/DGPCHDI</t>
  </si>
  <si>
    <t>00065864-2020</t>
  </si>
  <si>
    <t>00483-2020-PRODUCE/DGPCHDI</t>
  </si>
  <si>
    <t>00012214-2020</t>
  </si>
  <si>
    <t xml:space="preserve">Declarar improcedente la solicitud de cambio de titular del permiso de pesca para operar la embarcación pesquera de menor escala DAYAIR </t>
  </si>
  <si>
    <t>00484-2020-PRODUCE/DGPCHDI</t>
  </si>
  <si>
    <t>00005360-2020</t>
  </si>
  <si>
    <t xml:space="preserve">Otorgar permiso de pesca a favor de ALONZO ZETA ECHE y ANTONIA RUIZ DE ZETA, para operar la embarcación pesquera de menor escala MARIA EUGENIA I </t>
  </si>
  <si>
    <t>00485-2020-PRODUCE/DGPCHDI</t>
  </si>
  <si>
    <t>00058210-2020</t>
  </si>
  <si>
    <t>27/10/2020</t>
  </si>
  <si>
    <t>Otorgar a la empresa PRIME FOOD S.A., la autorización para efectuar investigación pesquera especializada con uso de embarcación, conforme a los términos contenidos en el plan de investigación</t>
  </si>
  <si>
    <t>00486-2020-PRODUCE/DGPCHDI</t>
  </si>
  <si>
    <t>00069468-2019</t>
  </si>
  <si>
    <t>28/10/2020</t>
  </si>
  <si>
    <t>MODIFICAR la licencia de operación otorgada a la empresa ALTAMAR FOODS PERÚ S.R.L.</t>
  </si>
  <si>
    <t>00487-2020-PRODUCE/DGPCHDI</t>
  </si>
  <si>
    <t>00017397-2020</t>
  </si>
  <si>
    <t>MODIFICAR la licencia de operación otorgada a la empresa AUSTRAL GROUP S.A.A</t>
  </si>
  <si>
    <t>00488-2020-PRODUCE/DGPCHDI</t>
  </si>
  <si>
    <t>00093402-2019</t>
  </si>
  <si>
    <t>OTORGAR a favor de la empresa SALMIN E.I.R.L. la autorización para la instalación de una planta de procesamiento pesquero para la producción de curado</t>
  </si>
  <si>
    <t>00489-2020-PRODUCE/DGPCHDI</t>
  </si>
  <si>
    <t>00001597-2020</t>
  </si>
  <si>
    <t xml:space="preserve">En estricto cumplimiento de lo resuelto en la Resolución Viceministerial </t>
  </si>
  <si>
    <t>00490-2020-PRODUCE/DGPCHDI</t>
  </si>
  <si>
    <t>00070384-2020</t>
  </si>
  <si>
    <t>29/10/2020</t>
  </si>
  <si>
    <t>Otorgar a la empresa NEGOCIOS INDUSTRIALES REAL NIRSA S.A., representada en el país por los señores Omar Diego Carcovich Jibaja y Eduardo Carcovich Carcovich, permiso de pesca para operar la embarcación pesquera de cerco de bandera ecuatoriana denominada ROBERTO A</t>
  </si>
  <si>
    <t>00491-2020-PRODUCE/DGPCHDI</t>
  </si>
  <si>
    <t>00070383-2020</t>
  </si>
  <si>
    <t>Otorgar a la empresa NEGOCIOS INDUSTRIALES REAL NIRSA S.A., representada en el país por los señores Omar Diego Carcovich Jibaja y Eduardo Carcovich Carcovich, permiso de pesca para operar la embarcación pesquera de cerco de bandera ecuatoriana denominada RICKY A</t>
  </si>
  <si>
    <t>00492-2020-PRODUCE/DGPCHDI</t>
  </si>
  <si>
    <t>00070386-2020</t>
  </si>
  <si>
    <t>Otorgar a la empresa NEGOCIOS INDUSTRIALES REAL NIRSA S.A., representada en el país por los señores Omar Diego Carcovich Jibaja y Eduardo Carcovich Carcovich, permiso de pesca para operar la embarcación pesquera de cerco de bandera ecuatoriana denominada ELIZABETH F</t>
  </si>
  <si>
    <t>00493-2020-PRODUCE/DGPCHDI</t>
  </si>
  <si>
    <t>00063243-2020</t>
  </si>
  <si>
    <t>00494-2020-PRODUCE/DGPCHDI</t>
  </si>
  <si>
    <t>00006630-2020</t>
  </si>
  <si>
    <t>00495-2020-PRODUCE/DGPCHDI</t>
  </si>
  <si>
    <t>00052423-2020</t>
  </si>
  <si>
    <t>00496-2020-PRODUCE/DGPCHDI</t>
  </si>
  <si>
    <t>00058171-2020</t>
  </si>
  <si>
    <t>00497-2020-PRODUCE/DGPCHDI</t>
  </si>
  <si>
    <t>00067107-2020</t>
  </si>
  <si>
    <t>00498-2020-PRODUCE/DGPCHDI</t>
  </si>
  <si>
    <t>00072857-2020</t>
  </si>
  <si>
    <t>00499-2020-PRODUCE/DGPCHDI</t>
  </si>
  <si>
    <t>00059698-2020</t>
  </si>
  <si>
    <t xml:space="preserve">Otorgar a favor de la empresa INVERSIONES MOREDA S.A.C., autorización de incremento de flota para construir una nueva embarcación pesquera </t>
  </si>
  <si>
    <t>00500-2020-PRODUCE/DGPCHDI</t>
  </si>
  <si>
    <t>00076652-2020</t>
  </si>
  <si>
    <t xml:space="preserve">Aprobar a favor de los señores ROBERT WILBERTO TEJADA LLONTOP, BERTHA LUCY LLONTOP EFFIO, BERTHA FABIOLA TEJADA LLONTOP y JOSE ADILSON TEJADA LLONTOP, el cambio de titular del permiso de pesca para operar la embarcación pesquera MI ABRAHAM </t>
  </si>
  <si>
    <t>00501-2020-PRODUCE/DGPCHDI</t>
  </si>
  <si>
    <t>00076258-2020</t>
  </si>
  <si>
    <t>30/10/2020</t>
  </si>
  <si>
    <t>Aprobar a favor de los señores WALTER VALENTIN FIESTAS FIESTAS y JUAN AUGUSTO FIESTAS FIESTAS el cambio de titular del permiso de pesca para operar la embarcación pesquera DON JUAN</t>
  </si>
  <si>
    <t>00502-2020-PRODUCE/DGPCHDI</t>
  </si>
  <si>
    <t>00078350-2020</t>
  </si>
  <si>
    <t>Declarar que la solicitud de modificación del permiso de pesca por cambio de matrícula de la embarcación pesquera ROSA Y LEONEL, de CO-4208-CM a CO-4208-PM</t>
  </si>
  <si>
    <t>00503-2020-PRODUCE/DGPCHDI</t>
  </si>
  <si>
    <t>00008340-2019</t>
  </si>
  <si>
    <t>Aceptar el desistimiento del recurso de reconsideración interpuesto por el señor EVER GERMAIN OROSCO PALMA</t>
  </si>
  <si>
    <t>00504-2020-PRODUCE/DGPCHDI</t>
  </si>
  <si>
    <t>00058848-2020</t>
  </si>
  <si>
    <t>02/11/2020</t>
  </si>
  <si>
    <t>00505-2020-PRODUCE/DGPCHDI</t>
  </si>
  <si>
    <t>00119176-2019</t>
  </si>
  <si>
    <t>00506-2020-PRODUCE/DGPCHDI</t>
  </si>
  <si>
    <t>00052554-2020</t>
  </si>
  <si>
    <t>00507-2020-PRODUCE/DGPCHDI</t>
  </si>
  <si>
    <t>00028580-2020</t>
  </si>
  <si>
    <t>00508-2020-PRODUCE/DGPCHDI</t>
  </si>
  <si>
    <t>00057373-2020</t>
  </si>
  <si>
    <t>03/11/2020</t>
  </si>
  <si>
    <t>00509-2020-PRODUCE/DGPCHDI</t>
  </si>
  <si>
    <t>00070387-2020</t>
  </si>
  <si>
    <t>04/11/2020</t>
  </si>
  <si>
    <t>Otorgar a la empresa NEGOCIOS INDUSTRIALES REAL NIRSA S.A., representada en el país por los señores Omar Diego Carcovich Jibaja y Eduardo Carcovich Carcovich, permiso de pesca para operar la embarcación pesquera de cerco de bandera ecuatoriana denominada GLORIA A</t>
  </si>
  <si>
    <t>00510-2020-PRODUCE/DGPCHDI</t>
  </si>
  <si>
    <t>00048957-2020</t>
  </si>
  <si>
    <t>Autorizar la asociación o incorporación definitiva del PMCE proveniente de la embarcación desguazada MARY CARMEN</t>
  </si>
  <si>
    <t>00511-2020-PRODUCE/DGPCHDI</t>
  </si>
  <si>
    <t>00036311-2020</t>
  </si>
  <si>
    <t>05/11/2020</t>
  </si>
  <si>
    <t>00512-2020-PRODUCE/DGPCHDI</t>
  </si>
  <si>
    <t>00017208-2020</t>
  </si>
  <si>
    <t>00513-2020-PRODUCE/DGPCHDI</t>
  </si>
  <si>
    <t>00041619-2019</t>
  </si>
  <si>
    <t>00514-2020-PRODUCE/DGPCHDI</t>
  </si>
  <si>
    <t>00054123-2020</t>
  </si>
  <si>
    <t>00515-2020-PRODUCE/DGPCHDI</t>
  </si>
  <si>
    <t>00059022-2020</t>
  </si>
  <si>
    <t>00516-2020-PRODUCE/DGPCHDI</t>
  </si>
  <si>
    <t>00011488-2020</t>
  </si>
  <si>
    <t>09/11/2020</t>
  </si>
  <si>
    <t>00517-2020-PRODUCE/DGPCHDI</t>
  </si>
  <si>
    <t>00039628-2020</t>
  </si>
  <si>
    <t>00518-2020-PRODUCE/DGPCHDI</t>
  </si>
  <si>
    <t>00071799-2020</t>
  </si>
  <si>
    <t>12/11/2020</t>
  </si>
  <si>
    <t>00519-2020-PRODUCE/DGPCHDI</t>
  </si>
  <si>
    <t>00112170-2019</t>
  </si>
  <si>
    <t>00520-2020-PRODUCE/DGPCHDI</t>
  </si>
  <si>
    <t>00065850-2020</t>
  </si>
  <si>
    <t>00521-2020-PRODUCE/DGPCHDI</t>
  </si>
  <si>
    <t>00056009-2020</t>
  </si>
  <si>
    <t>00522-2020-PRODUCE/DGPCHDI</t>
  </si>
  <si>
    <t>00051369-2020</t>
  </si>
  <si>
    <t>00523-2020-PRODUCE/DGPCHDI</t>
  </si>
  <si>
    <t>00013834-2020</t>
  </si>
  <si>
    <t>14/11/2020</t>
  </si>
  <si>
    <t>00524-2020-PRODUCE/DGPCHDI</t>
  </si>
  <si>
    <t>00012532-2020</t>
  </si>
  <si>
    <t>00525-2020-PRODUCE/DGPCHDI</t>
  </si>
  <si>
    <t>00069109-2020</t>
  </si>
  <si>
    <t>00526-2020-PRODUCE/DGPCHDI</t>
  </si>
  <si>
    <t>00075458-2020</t>
  </si>
  <si>
    <t>00527-2020-PRODUCE/DGPCHDI</t>
  </si>
  <si>
    <t>00065411-2020</t>
  </si>
  <si>
    <t>16/11/2020</t>
  </si>
  <si>
    <t xml:space="preserve">Aprobar a favor de la empresa COPEMARY S.A.C. el cambio de titular del permiso de pesca para operar la embarcación pesquera DON TEOFILO 2 </t>
  </si>
  <si>
    <t>00528-2020-PRODUCE/DGPCHDI</t>
  </si>
  <si>
    <t>00067171-2020</t>
  </si>
  <si>
    <t>00529-2020-PRODUCE/DGPCHDI</t>
  </si>
  <si>
    <t>00019021-2020</t>
  </si>
  <si>
    <t>00530-2020-PRODUCE/DGPCHDI</t>
  </si>
  <si>
    <t>00074557-2020</t>
  </si>
  <si>
    <t>00531-2020-PRODUCE/DGPCHDI</t>
  </si>
  <si>
    <t>00019020-2020</t>
  </si>
  <si>
    <t>00532-2020-PRODUCE/DGPCHDI</t>
  </si>
  <si>
    <t>00075566-2020</t>
  </si>
  <si>
    <t xml:space="preserve">Declarar improcedente la solicitud de cambio de titular del permiso de pesca para operar la embarcación pesquera JOSE RAMOS II </t>
  </si>
  <si>
    <t>00533-2020-PRODUCE/DGPCHDI</t>
  </si>
  <si>
    <t>00074658-2020</t>
  </si>
  <si>
    <t>Otorgar a la empresa CORPORACIÓN ECUATORIANA DE PESCA ECUAOCEANICA S.A., representada en el país por los señores Omar Diego Carcovich Jibaja y Eduardo Carcovich Carcovich, permiso de pesca para operar la embarcación pesquera de cerco de bandera ecuatoriana denominada MARIA ISABEL</t>
  </si>
  <si>
    <t>00534-2020-PRODUCE/DGPCHDI</t>
  </si>
  <si>
    <t>00027727-2020</t>
  </si>
  <si>
    <t>17/11/2020</t>
  </si>
  <si>
    <t xml:space="preserve">OTORGAR a favor de la empresa CONSERVERA SAN LUCAS S.A.C. la licencia de operación para la planta de procesamiento pesquero de harina residual con capacidad </t>
  </si>
  <si>
    <t>00535-2020-PRODUCE/DGPCHDI</t>
  </si>
  <si>
    <t>00071727-2020</t>
  </si>
  <si>
    <t>Otorgar a favor de los señores SANTOS PANTA ÁLVAREZ, MARÍA VERÓNICA PERICHE PANTA DE PANTA, AGUSTÍN PANTA ÁLVAREZ y JULISSA MARIVÍ SAMILLAN OLAYA, permiso de pesca para operar la embarcación pesquera de madera MI JUAN NOE</t>
  </si>
  <si>
    <t>00536-2020-PRODUCE/DGPCHDI</t>
  </si>
  <si>
    <t>00058225-2020</t>
  </si>
  <si>
    <t>18/11/2020</t>
  </si>
  <si>
    <t>00537-2020-PRODUCE/DGPCHDI</t>
  </si>
  <si>
    <t>00071836-2020</t>
  </si>
  <si>
    <t xml:space="preserve">Aprobar a favor de la EMPRESA PESQUERA JOALMI S.R.L., el cambio de titular del permiso de pesca para operar la embarcación pesquera SANTA TERESITA </t>
  </si>
  <si>
    <t>00538-2020-PRODUCE/DGPCHDI</t>
  </si>
  <si>
    <t>00122780-2019</t>
  </si>
  <si>
    <t xml:space="preserve">Declarar en abandono el procedimiento de autorización para efectuar investigación pesquera con extracción de muestras de especímenes hidrobiológicos, sin valor comercial y sin uso de embarcación pesquera para ejecutar el plan de investigación </t>
  </si>
  <si>
    <t>00539-2020-PRODUCE/DGPCHDI</t>
  </si>
  <si>
    <t>00063244-2020</t>
  </si>
  <si>
    <t>00540-2020-PRODUCE/DGPCHDI</t>
  </si>
  <si>
    <t>00072143-2020</t>
  </si>
  <si>
    <t>Otorgar a la empresa MANTARAYA FISHING CORP., representada en el país por los señores Omar Diego Carcovich Jibaja y Eduardo Carcovich Carcovich, permiso de pesca para operar la embarcación pesquera de cerco de bandera panameña denominada EL MARQUEZ</t>
  </si>
  <si>
    <t>00541-2020-PRODUCE/DGPCHDI</t>
  </si>
  <si>
    <t>00085074-2020</t>
  </si>
  <si>
    <t>Rectificar el error material contenido en el considerando 18 y en los artículos 4 y 6 de la Resolución Directoral</t>
  </si>
  <si>
    <t>00542-2020-PRODUCE/DGPCHDI</t>
  </si>
  <si>
    <t>00078579-2020</t>
  </si>
  <si>
    <t>19/11/2020</t>
  </si>
  <si>
    <t xml:space="preserve">Aprobar a favor de la empresa INVERSIONES EL DIORO S.A.C., el cambio de titular del permiso de pesca para operar la embarcación pesquera MI SAN MARTIN </t>
  </si>
  <si>
    <t>00543-2020-PRODUCE/DGPCHDI</t>
  </si>
  <si>
    <t>00010307-2020</t>
  </si>
  <si>
    <t>20/11/2020</t>
  </si>
  <si>
    <t>00544-2020-PRODUCE/DGPCHDI</t>
  </si>
  <si>
    <t>00061650-2020</t>
  </si>
  <si>
    <t>00545-2020-PRODUCE/DGPCHDI</t>
  </si>
  <si>
    <t>00073024-2020</t>
  </si>
  <si>
    <t>00546-2020-PRODUCE/DGPCHDI</t>
  </si>
  <si>
    <t>00067158-2020</t>
  </si>
  <si>
    <t>23/11/2020</t>
  </si>
  <si>
    <t>Otorgar a favor de los señores VICENTE HUAMANCHUMO CASAS y MARIA VICTORIA SIPION DE HUAMANCHUMO, autorización de incremento de flota para construir una nueva embarcación pesquera</t>
  </si>
  <si>
    <t>00547-2020-PRODUCE/DGPCHDI</t>
  </si>
  <si>
    <t>00084419-2020</t>
  </si>
  <si>
    <t xml:space="preserve">MODIFICAR la licencia de operación </t>
  </si>
  <si>
    <t>00548-2020-PRODUCE/DGPCHDI</t>
  </si>
  <si>
    <t>00053017-2019</t>
  </si>
  <si>
    <t>MODIFICAR la licencia de operación otorgada</t>
  </si>
  <si>
    <t>00549-2020-PRODUCE/DGPCHDI</t>
  </si>
  <si>
    <t>00077214-2020</t>
  </si>
  <si>
    <t xml:space="preserve">Otorgar a favor del señor JUAN CARLOS PERICHE PERICHE, permiso de pesca para operar la embarcación pesquera de madera BENDICION DE MI MADRE </t>
  </si>
  <si>
    <t>00550-2020-PRODUCE/DGPCHDI</t>
  </si>
  <si>
    <t>00058170-2020</t>
  </si>
  <si>
    <t>24/11/2020</t>
  </si>
  <si>
    <t>00551-2020-PRODUCE/DGPCHDI</t>
  </si>
  <si>
    <t>00117535-2019</t>
  </si>
  <si>
    <t>00552-2020-PRODUCE/DGPCHDI</t>
  </si>
  <si>
    <t>00077895-2020</t>
  </si>
  <si>
    <t xml:space="preserve">Aprobar a favor de la EMPRESA PESQUERA ROSIJAT MA E.I.R.L., el cambio de titular del permiso de pesca para operar la embarcación pesquera SIEMPRE ROSITA YANET </t>
  </si>
  <si>
    <t>00553-2020-PRODUCE/DGPCHDI</t>
  </si>
  <si>
    <t>00002789-2020</t>
  </si>
  <si>
    <t xml:space="preserve">OTORGAR a favor de la empresa DAEWON SUSAN S.A.C., la autorización de instalación para el aumento de capacidad de procesamiento de la planta de congelado </t>
  </si>
  <si>
    <t>00554-2020-PRODUCE/DGPCHDI</t>
  </si>
  <si>
    <t>00069857-2020</t>
  </si>
  <si>
    <t>25/11/2020</t>
  </si>
  <si>
    <t xml:space="preserve">Otorgar a favor del señor JUAN VITE MORALES, autorización de incremento de flota para construir una nueva embarcación pesquera </t>
  </si>
  <si>
    <t>00555-2020-PRODUCE/DGPCHDI</t>
  </si>
  <si>
    <t>00080164-2020</t>
  </si>
  <si>
    <t xml:space="preserve">Otorgar a favor de los señores GILBERTO PANTA PANTA, JOSÉ MARCELINO PANTA PANTA y SANTOS MARIANO PANTA PANTA, autorización de incremento de flota para construir una nueva embarcación pesquera </t>
  </si>
  <si>
    <t>00556-2020-PRODUCE/DGPCHDI</t>
  </si>
  <si>
    <t>00016073-2020</t>
  </si>
  <si>
    <t>26/11/2020</t>
  </si>
  <si>
    <t>Declarar que la solicitud de modificación del permiso de pesca para operar la embarcación pesquera ONDINA, en el extremo referido a la matrícula</t>
  </si>
  <si>
    <t>00557-2020-PRODUCE/DGPCHDI</t>
  </si>
  <si>
    <t>00080510-2020</t>
  </si>
  <si>
    <t xml:space="preserve">Aprobar a favor de la empresa CORPORACION NAUTICA S.A.C., el cambio de titular del permiso de pesca para operar la embarcación pesquera GALILEO III </t>
  </si>
  <si>
    <t>00558-2020-PRODUCE/DGPCHDI</t>
  </si>
  <si>
    <t>00076947-2020</t>
  </si>
  <si>
    <t>Otorgar a favor de los señores MANUEL RAMON PAZO QUEREVALU, JUANA DE LA CRUZ QUIROGA GALAN, JOSE MERCEDES PAZO QUEREVALU y MARTHA CARIDAD RAMIREZ CHERRE DE PAZO, autorización de incremento de flota para construir una nueva embarcación pesquera</t>
  </si>
  <si>
    <t>00559-2020-PRODUCE/DGPCHDI</t>
  </si>
  <si>
    <t>00084785-2020</t>
  </si>
  <si>
    <t>27/11/2020</t>
  </si>
  <si>
    <t>Otorgar a la empresa BRISATUN S.A., representada en el país por los señores Omar Diego Carcovich Jibaja y Eduardo Carcovich Carcovich, permiso de pesca para operar la embarcación pesquera de cerco de bandera ecuatoriana denominada VICTORIA DEL MAR</t>
  </si>
  <si>
    <t>00560-2020-PRODUCE/DGPCHDI</t>
  </si>
  <si>
    <t>00084168-2020</t>
  </si>
  <si>
    <t>Otorgar a la empresa PESCAPECES S.A., representada en el país por los señores Omar Diego Carcovich Jibaja y Eduardo Carcovich Carcovich, permiso de pesca para operar la embarcación pesquera de cerco de bandera ecuatoriana denominada PACIFIC TUNA</t>
  </si>
  <si>
    <t>00561-2020-PRODUCE/DGPCHDI</t>
  </si>
  <si>
    <t>00080514-2020</t>
  </si>
  <si>
    <t>30/11/2020</t>
  </si>
  <si>
    <t xml:space="preserve">Aprobar a favor de la empresa CORPORACION NAUTICA S.A.C., el cambio de titular del permiso de pesca para operar la embarcación pesquera NAUTICA 2 </t>
  </si>
  <si>
    <t>00562-2020-PRODUCE/DGPCHDI</t>
  </si>
  <si>
    <t>00078396-2020</t>
  </si>
  <si>
    <t>00563-2020-PRODUCE/DGPCHDI</t>
  </si>
  <si>
    <t>00564-2020-PRODUCE/DGPCHDI</t>
  </si>
  <si>
    <t>00058483-2020</t>
  </si>
  <si>
    <t>Otorgar a favor de los señores MANUEL NICANOR ÁLVAREZ SABA y ANA VIOLETA SABA BOLO, autorización de incremento de flota para construir una nueva embarcación pesquera</t>
  </si>
  <si>
    <t>00565-2020-PRODUCE/DGPCHDI</t>
  </si>
  <si>
    <t>00080513-2020</t>
  </si>
  <si>
    <t xml:space="preserve">Aprobar a favor de la empresa CORPORACION NAUTICA S.A.C., el cambio de titular del permiso de pesca para operar la embarcación pesquera NAUTICA </t>
  </si>
  <si>
    <t>00566-2020-PRODUCE/DGPCHDI</t>
  </si>
  <si>
    <t>00078589-2020</t>
  </si>
  <si>
    <t xml:space="preserve">Aprobar a favor de los señores ORLANDO SANTISTEBAN BANCES y BERTHA VIRGINIA TEQUE FIESTAS VDA. DE FIESTAS, el cambio de titular del permiso de pesca para operar la embarcación pesquera DON VALENTIN 2 </t>
  </si>
  <si>
    <t>00567-2020-PRODUCE/DGPCHDI</t>
  </si>
  <si>
    <t>00081406-2020</t>
  </si>
  <si>
    <t>00568-2020-PRODUCE/DGPCHDI</t>
  </si>
  <si>
    <t>00096975-2019</t>
  </si>
  <si>
    <t>01/12/2020</t>
  </si>
  <si>
    <t>Otorgar a la empresa PESQUERA INFINITO S.A.C., la autorización para efectuar investigación pesquera especializada con uso de embarcación, conforme a los términos contenidos en el plan de investigación</t>
  </si>
  <si>
    <t>00569-2020-PRODUCE/DGPCHDI</t>
  </si>
  <si>
    <t>00078914-2018</t>
  </si>
  <si>
    <t xml:space="preserve">Declarar fundado el recurso de reconsideración formulado por la empresa PESQUERA EXALMAR S.A.A. </t>
  </si>
  <si>
    <t>00570-2020-PRODUCE/DGPCHDI</t>
  </si>
  <si>
    <t>00084803-2020</t>
  </si>
  <si>
    <t>04/12/2020</t>
  </si>
  <si>
    <t xml:space="preserve">Aprobar a favor de la empresa ANDECORP S.A.C. el cambio de titular del permiso de pesca para operar la embarcación pesquera de menor escala DON EMILIANO </t>
  </si>
  <si>
    <t>00571-2020-PRODUCE/DGPCHDI</t>
  </si>
  <si>
    <t>00084799-2020</t>
  </si>
  <si>
    <t xml:space="preserve">Aprobar a favor de la empresa ANDECORP S.A.C. el cambio de titular del permiso de pesca para operar la embarcación pesquera de menor escala JOHANNA </t>
  </si>
  <si>
    <t>00572-2020-PRODUCE/DGPCHDI</t>
  </si>
  <si>
    <t>00070585-2020</t>
  </si>
  <si>
    <t xml:space="preserve">Aprobar a favor del señor WALTER SANTOS LEON PARIA, el cambio de titular del permiso de pesca para operar la embarcación pesquera de menor escala DON ANDRES </t>
  </si>
  <si>
    <t>00573-2020-PRODUCE/DGPCHDI</t>
  </si>
  <si>
    <t>00073285-2020</t>
  </si>
  <si>
    <t>Otorgar a favor de la empresa PESQUERA ORLAND S.A.C., autorización de incremento de flota para construir una nueva embarcación pesquera</t>
  </si>
  <si>
    <t>00574-2020-PRODUCE/DGPCHDI</t>
  </si>
  <si>
    <t>00077589-2020</t>
  </si>
  <si>
    <t>05/12/2020</t>
  </si>
  <si>
    <t>00575-2020-PRODUCE/DGPCHDI</t>
  </si>
  <si>
    <t>00082821-2020</t>
  </si>
  <si>
    <t>00576-2020-PRODUCE/DGPCHDI</t>
  </si>
  <si>
    <t>00117541-2019</t>
  </si>
  <si>
    <t>Otorgar autorización para realizar las actividades de colecta de recursos hidrobiológicos conforme al plan de trabajo</t>
  </si>
  <si>
    <t>00577-2020-PRODUCE/DGPCHDI</t>
  </si>
  <si>
    <t>00023687-2020</t>
  </si>
  <si>
    <t>00578-2020-PRODUCE/DGPCHDI</t>
  </si>
  <si>
    <t>00070089-2020</t>
  </si>
  <si>
    <t xml:space="preserve">Otorgar la autorización para realizar actividades de colecta de recursos hidrobiológicos conforme al plan de trabajo </t>
  </si>
  <si>
    <t>00579-2020-PRODUCE/DGPCHDI</t>
  </si>
  <si>
    <t>00060222-2020</t>
  </si>
  <si>
    <t xml:space="preserve">Declarar improcedente la solicitud de cambio de titular del permiso de pesca para operar la embarcación pesquera MARIA ISABEL II </t>
  </si>
  <si>
    <t>00580-2020-PRODUCE/DGPCHDI</t>
  </si>
  <si>
    <t>00018133-2020</t>
  </si>
  <si>
    <t>07/12/2020</t>
  </si>
  <si>
    <t xml:space="preserve">SUSPENDER, por única vez, la licencia de operación </t>
  </si>
  <si>
    <t>00581-2020-PRODUCE/DGPCHDI</t>
  </si>
  <si>
    <t>00017328-2020</t>
  </si>
  <si>
    <t>SUSPENDER, por única vez, la licencia de operación</t>
  </si>
  <si>
    <t>00582-2020-PRODUCE/DGPCHDI</t>
  </si>
  <si>
    <t>00037288-2020</t>
  </si>
  <si>
    <t>APROBAR a favor de la empresa CORPORACIÓN DE INGENIERÍA DE REFRIGERACIÓN S.R.L. el cambio de titularidad de la licencia de operación de procesamiento pesquero para la producción de congelado</t>
  </si>
  <si>
    <t>00583-2020-PRODUCE/DGPCHDI</t>
  </si>
  <si>
    <t>00054010-2020</t>
  </si>
  <si>
    <t>APROBAR a favor de la empresa PESQUERA KARSOL S.A.C., el cambio de titularidad de la licencia de operación de la planta de procesamiento pesquero para la producción de enlatado</t>
  </si>
  <si>
    <t>00584-2020-PRODUCE/DGPCHDI</t>
  </si>
  <si>
    <t>00054016-2020</t>
  </si>
  <si>
    <t>APROBAR a favor de la empresa PESQUERA KARSOL S.A.C. el cambio de titularidad de la licencia de operación de la planta de procesamiento pesquero para la producción de congelado</t>
  </si>
  <si>
    <t>00585-2020-PRODUCE/DGPCHDI</t>
  </si>
  <si>
    <t>00097723-2019</t>
  </si>
  <si>
    <t>Aprobar a favor de la empresa AQUA EXPORT S.A.C. el cambio de titularidad de la licencia de operación de la planta de reaprovechamiento de descartes y residuos de recursos hidrobiológicos</t>
  </si>
  <si>
    <t>00586-2020-PRODUCE/DGPCHDI</t>
  </si>
  <si>
    <t>00081858-2020</t>
  </si>
  <si>
    <t>10/12/2020</t>
  </si>
  <si>
    <t>Otorgar a la empresa NEGOCIOS INDUSTRIALES REAL NIRSA S.A. representada en el país por los señores Omar Diego Carcovich Jibaja y Eduardo Carcovich Carcovich</t>
  </si>
  <si>
    <t>00587-2020-PRODUCE/DGPCHDI</t>
  </si>
  <si>
    <t>00080512-2020</t>
  </si>
  <si>
    <t xml:space="preserve">Aprobar a favor de la empresa CORPORACION NAUTICA S.A.C., el cambio de titular del permiso de pesca para operar la embarcación pesquera MARIA FAUSTINA II </t>
  </si>
  <si>
    <t>00588-2020-PRODUCE/DGPCHDI</t>
  </si>
  <si>
    <t>00079115-2020</t>
  </si>
  <si>
    <t>JEHOVA JIREH</t>
  </si>
  <si>
    <t>CE-36489-PM</t>
  </si>
  <si>
    <t xml:space="preserve">Aprobar a favor de la empresa PESQUERA JEHOVA PROVEERA S.A.C., el cambio de titular del permiso de pesca para operar la embarcación pesquera JEHOVA JIREH </t>
  </si>
  <si>
    <t>00589-2020-PRODUCE/DGPCHDI</t>
  </si>
  <si>
    <t>00086558-2020</t>
  </si>
  <si>
    <t>11/12/2020</t>
  </si>
  <si>
    <t xml:space="preserve">Rectificar el error material contenido en la parte de vistos </t>
  </si>
  <si>
    <t>00590-2020-PRODUCE/DGPCHDI</t>
  </si>
  <si>
    <t>00086448-2020</t>
  </si>
  <si>
    <t>00591-2020-PRODUCE/DGPCHDI</t>
  </si>
  <si>
    <t>00083700-2020</t>
  </si>
  <si>
    <t>12/12/2020</t>
  </si>
  <si>
    <t xml:space="preserve">Declarar improcedente la solicitud de cambio de titular del permiso de pesca para operar la embarcación pesquera SANTA MARGARITA 2 </t>
  </si>
  <si>
    <t>00592-2020-PRODUCE/DGPCHDI</t>
  </si>
  <si>
    <t>00107326-2019</t>
  </si>
  <si>
    <t xml:space="preserve">Declarar improcedente la solicitud de cambio de titular del permiso de pesca para operar la embarcación pesquera MI JUAN AUGUSTO </t>
  </si>
  <si>
    <t>00593-2020-PRODUCE/DGPCHDI</t>
  </si>
  <si>
    <t>00068717-2020</t>
  </si>
  <si>
    <t>00594-2020-PRODUCE/DGPCHDI</t>
  </si>
  <si>
    <t>00077343-2020</t>
  </si>
  <si>
    <t>00595-2020-PRODUCE/DGPCHDI</t>
  </si>
  <si>
    <t>00076569-2020</t>
  </si>
  <si>
    <t>00596-2020-PRODUCE/DGPCHDI</t>
  </si>
  <si>
    <t>00010296-2020</t>
  </si>
  <si>
    <t>00597-2020-PRODUCE/DGPCHDI</t>
  </si>
  <si>
    <t>00076259-2020</t>
  </si>
  <si>
    <t>Aprobar a favor de los señores WALTER VALENTIN FIESTAS FIESTAS y JUAN AUGUSTO FIESTAS FIESTAS, el cambio de titular del permiso de pesca para operar la embarcación pesquera MI MARY</t>
  </si>
  <si>
    <t>00598-2020-PRODUCE/DGPCHDI</t>
  </si>
  <si>
    <t>00080954-2020</t>
  </si>
  <si>
    <t xml:space="preserve">Aprobar a favor de la empresa JOAQUIN CLEMENTE S.A.C., el cambio de titular </t>
  </si>
  <si>
    <t>00599-2020-PRODUCE/DGPCHDI</t>
  </si>
  <si>
    <t>00069704-2020</t>
  </si>
  <si>
    <t>00600-2020-PRODUCE/DGPCHDI</t>
  </si>
  <si>
    <t>00119698-2019</t>
  </si>
  <si>
    <t>OTORGAR a favor de la empresa PESQUERA DIAMANTE S.A., la autorización de instalación para el aumento de capacidad de procesamiento de 175 t/h a 205 t/h de su planta de harina de pescado de alto contenido proteínico</t>
  </si>
  <si>
    <t>00601-2020-PRODUCE/DGPCHDI</t>
  </si>
  <si>
    <t>00068798-2020</t>
  </si>
  <si>
    <t>00602-2020-PRODUCE/DGPCHDI</t>
  </si>
  <si>
    <t>00053656-2019</t>
  </si>
  <si>
    <t>00603-2020-PRODUCE/DGPCHDI</t>
  </si>
  <si>
    <t>00077898-2020</t>
  </si>
  <si>
    <t>14/12/2020</t>
  </si>
  <si>
    <t>00604-2020-PRODUCE/DGPCHDI</t>
  </si>
  <si>
    <t>00003230-2020</t>
  </si>
  <si>
    <t xml:space="preserve">Otorgar permiso de pesca a favor de CRISTHIAN EBERARDO VILLAR CRISANTO y ANGELO LEONARDO VILLAR CRISANTO, para operar la embarcación pesquera de menor escala SANTA MARTHA </t>
  </si>
  <si>
    <t>00605-2020-PRODUCE/DGPCHDI</t>
  </si>
  <si>
    <t>00084850-2020</t>
  </si>
  <si>
    <t xml:space="preserve">Aprobar a favor de las señoras BLANCA ISABEL FIESTAS MARTINEZ y MARIA EUGENIA FIESTAS MARTINEZ, el cambio de titular del permiso de pesca para operar la embarcación pesquera MARIA EUGENIA 2 con matrícula PL-15498-CM </t>
  </si>
  <si>
    <t>00606-2020-PRODUCE/DGPCHDI</t>
  </si>
  <si>
    <t>00002971-2020</t>
  </si>
  <si>
    <t>Autorizar la asociación o incorporación definitiva del PMCE del recurso Merluza proveniente de la embarcación</t>
  </si>
  <si>
    <t>00607-2020-PRODUCE/DGPCHDI</t>
  </si>
  <si>
    <t>00111805-2019</t>
  </si>
  <si>
    <t>00608-2020-PRODUCE/DGPCHDI</t>
  </si>
  <si>
    <t>00078451-2020</t>
  </si>
  <si>
    <t>15/12/2020</t>
  </si>
  <si>
    <t>00609-2020-PRODUCE/DGPCHDI</t>
  </si>
  <si>
    <t>00075885-2020</t>
  </si>
  <si>
    <t xml:space="preserve">Otorgar la autorización para realizar las actividades de colecta de recursos hidrobiológicos conforme al plan </t>
  </si>
  <si>
    <t>00610-2020-PRODUCE/DGPCHDI</t>
  </si>
  <si>
    <t>00077445-2020</t>
  </si>
  <si>
    <t>00611-2020-PRODUCE/DGPCHDI</t>
  </si>
  <si>
    <t>00082228-2019</t>
  </si>
  <si>
    <t>16/12/2020</t>
  </si>
  <si>
    <t>Aceptar el desistimiento del procedimiento de ampliación del plazo para ejecutar la autorización de incremento de flota para la construcción de una nueva embarcación</t>
  </si>
  <si>
    <t>00612-2020-PRODUCE/DGPCHDI</t>
  </si>
  <si>
    <t>00075981-2020</t>
  </si>
  <si>
    <t>00613-2020-PRODUCE/DGPCHDI</t>
  </si>
  <si>
    <t>00074802-2020</t>
  </si>
  <si>
    <t xml:space="preserve">Otorgar a favor de los señores DEMETRIO JACINTO CHUNGA, MARIA SANTOS TRINIDAD PANTA DE JACINTO, LUCAS JACINTO PANTA y LIDIA PANTA PANTA DE JACINTO, autorización de incremento de flota para construir una nueva embarcación pesquera </t>
  </si>
  <si>
    <t>00614-2020-PRODUCE/DGPCHDI</t>
  </si>
  <si>
    <t>00114503-2019</t>
  </si>
  <si>
    <t>Declarar en abandono el procedimiento de autorización para efectuar investigación pesquera especializada con uso de embarcación, conforme a los términos contenidos en el plan de investigación</t>
  </si>
  <si>
    <t>00615-2020-PRODUCE/DGPCHDI</t>
  </si>
  <si>
    <t>00090887-2020</t>
  </si>
  <si>
    <t>17/12/2020</t>
  </si>
  <si>
    <t>Otorgar a la empresa PESQUERA DOÑAROGE S.A., representada en el país por el señor Mario Alfonso Miranda Eyzaguirre</t>
  </si>
  <si>
    <t>00616-2020-PRODUCE/DGPCHDI</t>
  </si>
  <si>
    <t>00085138-2020</t>
  </si>
  <si>
    <t>18/12/2020</t>
  </si>
  <si>
    <t>Otorgar a la empresa ELMACORP S.A., representada en el país por los señores Omar Diego Carcovich Jibaja y Eduardo Carcovich Carcovich, permiso de pesca para operar la embarcación pesquera de cerco de bandera ecuatoriana denominada ARIETE</t>
  </si>
  <si>
    <t>00617-2020-PRODUCE/DGPCHDI</t>
  </si>
  <si>
    <t>00070579-2020</t>
  </si>
  <si>
    <t>Declarar que la solicitud de modificación del permiso de pesca para operar la embarcación pesquera SABINA ABIGAIL con matrícula PL-22641-CM, en el extremo referido al nombre de la embarcación, de SABINA ABIGAIL a SABINA BEATRIZ 8, presentada por el señor FRANK RONNIE PANTA SANCHEZ</t>
  </si>
  <si>
    <t>00618-2020-PRODUCE/DGPCHDI</t>
  </si>
  <si>
    <t>00091283-2020</t>
  </si>
  <si>
    <t>19/12/2020</t>
  </si>
  <si>
    <t>Otorgar a la empresa PACIFICTUNA S.A., representada en el país por los señores Omar Diego Carcovich Jibaja y Eduardo Carcovich Carcovich, permiso de pesca para operar la embarcación pesquera de cerco de bandera ecuatoriana denominada DOÑA TULA</t>
  </si>
  <si>
    <t>00619-2020-PRODUCE/DGPCHDI</t>
  </si>
  <si>
    <t>00086989-2020</t>
  </si>
  <si>
    <t>21/12/2020</t>
  </si>
  <si>
    <t>Otorgar a la empresa NEGOCIOS INDUSTRIALES REAL NIRSA S.A., representada en el país por el señor Omar Diego Carcovich Jibaja y Eduardo Carcovich Carcoviche, permiso de pesca para operar la embarcación pesquera de cerco de bandera ecuatoriana denominada VIA SIMOUN</t>
  </si>
  <si>
    <t>00620-2020-PRODUCE/DGPCHDI</t>
  </si>
  <si>
    <t>00092333-2020</t>
  </si>
  <si>
    <t>Otorgar a la empresa COMPAÑÍA SUR TUNA SURTUNA S.A., representada en el país por los señores Omar Diego Carcovich Jibaja y Eduardo Carcovich Carcovich, permiso de pesca para operar la embarcación pesquera de cerco de bandera ecuatoriana denominada ADRIA DEL MAR</t>
  </si>
  <si>
    <t>00621-2020-PRODUCE/DGPCHDI</t>
  </si>
  <si>
    <t>00082220-2020</t>
  </si>
  <si>
    <t xml:space="preserve">Aprobar a favor de la empresa PESQUERA NIROCI S.A.C. cambio de titular del permiso de pesca para operar la embarcación pesquera CAPRICORNIO 7 </t>
  </si>
  <si>
    <t>00622-2020-PRODUCE/DGPCHDI</t>
  </si>
  <si>
    <t>00072325-2020</t>
  </si>
  <si>
    <t>22/12/2020</t>
  </si>
  <si>
    <t xml:space="preserve">Declarar improcedente la solicitud de permiso de pesca para operar la embarcación DON TEOFILO con matrícula PT-63625-PM </t>
  </si>
  <si>
    <t>00623-2020-PRODUCE/DGPCHDI</t>
  </si>
  <si>
    <t>00079327-2020</t>
  </si>
  <si>
    <t>Aprobar a favor de la empresa LOBOS MARINOS S.A.C. el cambio de titular del permiso de pesca para operar la embarcación pesquera CRUZ DEL SUR II</t>
  </si>
  <si>
    <t>00624-2020-PRODUCE/DGPCHDI</t>
  </si>
  <si>
    <t>00059267-2020</t>
  </si>
  <si>
    <t>23/12/2020</t>
  </si>
  <si>
    <t>00625-2020-PRODUCE/DGPCHDI</t>
  </si>
  <si>
    <t>00082023-2020</t>
  </si>
  <si>
    <t>00626-2020-PRODUCE/DGPCHDI</t>
  </si>
  <si>
    <t>00074107-2020</t>
  </si>
  <si>
    <t>00627-2020-PRODUCE/DGPCHDI</t>
  </si>
  <si>
    <t>00078891-2020</t>
  </si>
  <si>
    <t>Aceptar el desistimiento de la queja administrativa que formulara la señora SUSAN YELITHZA RODRIGUEZ VILCA</t>
  </si>
  <si>
    <t>00628-2020-PRODUCE/DGPCHDI</t>
  </si>
  <si>
    <t>00086597-2020</t>
  </si>
  <si>
    <t>Rectificar el error material contenido en la parte de vistos y en el considerando 1 de la Resolución Directoral</t>
  </si>
  <si>
    <t>00629-2020-PRODUCE/DGPCHDI</t>
  </si>
  <si>
    <t>00091284-2020</t>
  </si>
  <si>
    <t>Otorgar a la empresa PACIFICTUNA S.A., representada en el país por los señores Omar Diego Carcovich Jibaja y Eduardo Carcovich Carcovich</t>
  </si>
  <si>
    <t>00630-2020-PRODUCE/DGPCHDI</t>
  </si>
  <si>
    <t>00059203-2020</t>
  </si>
  <si>
    <t>26/12/2020</t>
  </si>
  <si>
    <t>00631-2020-PRODUCE/DGPCHDI</t>
  </si>
  <si>
    <t>00059265-2020</t>
  </si>
  <si>
    <t>Otorgar la autorización para realizar actividades de colecta de recursos hidrobiológicos conforme al plan de trabajo</t>
  </si>
  <si>
    <t>00632-2020-PRODUCE/DGPCHDI</t>
  </si>
  <si>
    <t>00006417-2020</t>
  </si>
  <si>
    <t>00633-2020-PRODUCE/DGPCHDI</t>
  </si>
  <si>
    <t>00005930-2020</t>
  </si>
  <si>
    <t>00634-2020-PRODUCE/DGPCHDI</t>
  </si>
  <si>
    <t>00086468-2020</t>
  </si>
  <si>
    <t>Otorgar a la empresa NEGOCIOS INDUSTRIALES REAL NIRSA S.A., representada en el país por el señor Omar Diego Carcovich Jibaja y Eduardo Carcovich Carcoviche, permiso de pesca para operar la embarcación pesquera de cerco de bandera ecuatoriana denominada MILENA A</t>
  </si>
  <si>
    <t>00635-2020-PRODUCE/DGPCHDI</t>
  </si>
  <si>
    <t>00091756-2020</t>
  </si>
  <si>
    <t>Otorgar a la empresa XUK S.A., representada en el país por los señores Omar Diego Carcovich Jibaja y Eduardo Carcovich Carcovich, permiso de pesca para operar la embarcación pesquera de cerco de bandera ecuatoriana denominada CARMEN D</t>
  </si>
  <si>
    <t>00636-2020-PRODUCE/DGPCHDI</t>
  </si>
  <si>
    <t>00079331-2020</t>
  </si>
  <si>
    <t xml:space="preserve">Aprobar a favor de la empresa LOBOS MARINOS S.A.C., el cambio de titular del permiso de pesca para operar la embarcación pesquera MI DIONICIO 3 </t>
  </si>
  <si>
    <t>00637-2020-PRODUCE/DGPCHDI</t>
  </si>
  <si>
    <t>00085580-2020</t>
  </si>
  <si>
    <t xml:space="preserve">Aprobar a favor de los señores JOSÉ GUMER GORDILLO CASTRO, YENY RAQUEL GORDILLO CASTRO, ROSMERY GORDILLO CASTRO, MARY CARMEN GORDILLO CASTRO y JOHAN ARTEMIO GORDILLO CASTRO, el cambio de titular del permiso de pesca para operar la embarcación pesquera SEÑOR DE LA BUENA ESPERANZA </t>
  </si>
  <si>
    <t>00638-2020-PRODUCE/DGPCHDI</t>
  </si>
  <si>
    <t>00114012-2019</t>
  </si>
  <si>
    <t>29/12/2020</t>
  </si>
  <si>
    <t xml:space="preserve">ACEPTAR la renuncia formulada por la empresa FROZEN PRODUCTS CORPORATION S.A.C. a la licencia de operación otorgada </t>
  </si>
  <si>
    <t>00639-2020-PRODUCE/DGPCHDI</t>
  </si>
  <si>
    <t>00065813-2020</t>
  </si>
  <si>
    <t>OTORGAR a favor de la empresa OCEANO SEAFOOD S.A. la autorización de instalación para el aumento de capacidad de procesamiento de 37 t/h a 90 t/h de su planta de procesamiento de congelado de productos hidrobiológicos con destino al consumo humano directo</t>
  </si>
  <si>
    <t>00640-2020-PRODUCE/DGPCHDI</t>
  </si>
  <si>
    <t>00060302-2020</t>
  </si>
  <si>
    <t xml:space="preserve">ANDECORP SOCIEDAD ANONIMA CERRADA - ANDECORP S.A.C. </t>
  </si>
  <si>
    <t>00641-2020-PRODUCE/DGPCHDI</t>
  </si>
  <si>
    <t>00011425-2020</t>
  </si>
  <si>
    <t xml:space="preserve">ampliación de plazo de la autorización de instalación otorgada mediante Resolución Directoral </t>
  </si>
  <si>
    <t>00642-2020-PRODUCE/DGPCHDI</t>
  </si>
  <si>
    <t>00064173-2019</t>
  </si>
  <si>
    <t xml:space="preserve">Declarar en abandono el procedimiento de autorización para la importación de especies hidrobiológicas vivas con fines de recreación y/o difusión cultural y comerciales, iniciado por el señor César Antonio Baltazar Gómez </t>
  </si>
  <si>
    <t>00643-2020-PRODUCE/DGPCHDI</t>
  </si>
  <si>
    <t>00079035-2020</t>
  </si>
  <si>
    <t xml:space="preserve">Aprobar a favor de la empresa PESQUERA PACASMAYO E.I.R.L., el cambio de titular del permiso de pesca para operar la embarcación pesquera AMOR DE CRISTO </t>
  </si>
  <si>
    <t>00644-2020-PRODUCE/DGPCHDI</t>
  </si>
  <si>
    <t>00081290-2020</t>
  </si>
  <si>
    <t xml:space="preserve">Aprobar a favor de la empresa LOBOS MARINOS S.A.C., el cambio de titular del permiso de pesca para operar la embarcación pesquera CRUZ DEL SUR III </t>
  </si>
  <si>
    <t>00645-2020-PRODUCE/DGPCHDI</t>
  </si>
  <si>
    <t>00049536-2020</t>
  </si>
  <si>
    <t>30/12/2020</t>
  </si>
  <si>
    <t>Modificar el permiso de pesca otorgado</t>
  </si>
  <si>
    <t>00646-2020-PRODUCE/DGPCHDI</t>
  </si>
  <si>
    <t>00036463-2020</t>
  </si>
  <si>
    <t>31/12/2020</t>
  </si>
  <si>
    <t>Lineamientos para realizar la verificación semestral de la declaración jurada de derechos de pesca respecto a la extracción de recursos para consumo humano directo</t>
  </si>
  <si>
    <t>00647-2020-PRODUCE/DGPCHDI</t>
  </si>
  <si>
    <t>00094659-2020</t>
  </si>
  <si>
    <t xml:space="preserve">Aprobar a favor de la empresa PESQUERA MAQUEN S.A.C., el cambio de titular del permiso de pesca para operar la embarcación pesquera MI JUAN AUGUSTO </t>
  </si>
  <si>
    <t>UUOO</t>
  </si>
  <si>
    <t>OBSERVACIONES</t>
  </si>
  <si>
    <t>00001-2021-PRODUCE/DGPCHDI</t>
  </si>
  <si>
    <t>00094521-2020</t>
  </si>
  <si>
    <t>05/01/2021</t>
  </si>
  <si>
    <t>AACH HOLDING CO. NO. 2,  LLC</t>
  </si>
  <si>
    <t>00002-2021-PRODUCE/DGPCHDI</t>
  </si>
  <si>
    <t>00089934-2020</t>
  </si>
  <si>
    <t>08/01/2021</t>
  </si>
  <si>
    <t xml:space="preserve">Otorgar al  señor DANILO EDSON BUSTAMANTE MOSTAJO, la autorización para efectuar investigación pesquera especializada </t>
  </si>
  <si>
    <t>00003-2021-PRODUCE/DGPCHDI</t>
  </si>
  <si>
    <t>00078313-2020</t>
  </si>
  <si>
    <t>Otorgar la autorización para realizar las actividades de colecta de recursos hidrobiológicos conforme al plan de trabajo a la la empresa NEXA RESOURCES PERÚ S.A.</t>
  </si>
  <si>
    <t>00004-2021-PRODUCE/DGPCHDI</t>
  </si>
  <si>
    <t>00093486-2020</t>
  </si>
  <si>
    <t>Modificar la autorización al plan de trabajo a favor de la empresa CULTINOR S.A.C.</t>
  </si>
  <si>
    <t>00005-2021-PRODUCE/DGPCHDI</t>
  </si>
  <si>
    <t>00083747-2020</t>
  </si>
  <si>
    <t xml:space="preserve">Otorgar la autorización para realizar las actividades de colecta de recursos hidrobiológicos para el levantamiento de línea de base de estudios ambientales conforme al plan de trabajo </t>
  </si>
  <si>
    <t>00006-2021-PRODUCE/DGPCHDI</t>
  </si>
  <si>
    <t>00083477-2020</t>
  </si>
  <si>
    <t>Otorgar a la empresa  RAICES GROUP S.A.C., la autorización para efectuar investigación pesquera especializada sin uso de embarcación</t>
  </si>
  <si>
    <t>00007-2021-PRODUCE/DGPCHDI</t>
  </si>
  <si>
    <t>00093118-2019</t>
  </si>
  <si>
    <t xml:space="preserve">Aceptar el desistimiento del procedimiento de cambio de titularidad de la autorización de incremento de flota para la construcción de una nueva embarcación </t>
  </si>
  <si>
    <t>DESISTIMIENTO</t>
  </si>
  <si>
    <t>00008-2021-PRODUCE/DGPCHDI</t>
  </si>
  <si>
    <t>00076594-2020</t>
  </si>
  <si>
    <t>00009-2021-PRODUCE/DGPCHDI</t>
  </si>
  <si>
    <t>00095404-2020</t>
  </si>
  <si>
    <t>Otorgar al señor DANIEL ROBERTO BUEHS BOWEN representada en el país por los señores Omar Diego Carcovich Jibaja y Eduardo Carcovich Carcovich, permiso de pesca para operar la embarcación pesquera de cerco de bandera ecuatoriana denominada CAP. BERNY B</t>
  </si>
  <si>
    <t>00010-2021-PRODUCE/DGPCHDI</t>
  </si>
  <si>
    <t>00095808-2020</t>
  </si>
  <si>
    <t>13/01/2021</t>
  </si>
  <si>
    <t>Otorgar a la empresa BONITO DEL NORTE CORP., representada en el país por el señor Rudy Bill Neyra Balta, permiso de pesca para operar la embarcación pesquera de cerco de bandera panameña denominada DOÑA LUCIA</t>
  </si>
  <si>
    <t>00011-2021-PRODUCE/DGPCHDI</t>
  </si>
  <si>
    <t>00066149-2020</t>
  </si>
  <si>
    <t>14/01/2021</t>
  </si>
  <si>
    <t xml:space="preserve">SUSPENDER por única vez, la licencia de operación otorgada </t>
  </si>
  <si>
    <t>00012-2021-PRODUCE/DGPCHDI</t>
  </si>
  <si>
    <t>00018794-2020</t>
  </si>
  <si>
    <t>Declarar fundado en parte el recurso de reconsideración interpuesto por la empresa COMPLEJO INDUSTRIAL SKAVOS S.A.C.</t>
  </si>
  <si>
    <t>00013-2021-PRODUCE/DGPCHDI</t>
  </si>
  <si>
    <t>00000590-2021</t>
  </si>
  <si>
    <t>00014-2021-PRODUCE/DGPCHDI</t>
  </si>
  <si>
    <t>00062873-2020</t>
  </si>
  <si>
    <t>Declarar IMPROCEDENTE la solicitud presentada por la empresa CONSERVAS Y CONGELADOS CERRO AZUL S.R.L.</t>
  </si>
  <si>
    <t>00015-2021-PRODUCE/DGPCHDI</t>
  </si>
  <si>
    <t>00049372-2020</t>
  </si>
  <si>
    <t>00016-2021-PRODUCE/DGPCHDI</t>
  </si>
  <si>
    <t>00014570-2020</t>
  </si>
  <si>
    <t xml:space="preserve">ACEPTAR el desistimiento formulado por la empresa AUSTRAL GROUP S.A.A. </t>
  </si>
  <si>
    <t>00017-2021-PRODUCE/DGPCHDI</t>
  </si>
  <si>
    <t>00002615-2020</t>
  </si>
  <si>
    <t>15/01/2021</t>
  </si>
  <si>
    <t>Declarar la conclusión del procedimiento de queja por defecto de tramitación, sin pronunciamiento sobre el fondo, formulada por la empresa CASAMAR S.A.C.</t>
  </si>
  <si>
    <t>00018-2021-PRODUCE/DGPCHDI</t>
  </si>
  <si>
    <t>00030934-2020</t>
  </si>
  <si>
    <t>Declarar la conclusión del procedimiento de queja por defecto de tramitación, sin pronunciamiento sobre el fondo, formulada por la empresa TERMINAL INTERNACIONAL DEL SUR S.A</t>
  </si>
  <si>
    <t>00019-2021-PRODUCE/DGPCHDI</t>
  </si>
  <si>
    <t>00085306-2020</t>
  </si>
  <si>
    <t>Declarar la conclusión del procedimiento de queja por defecto de tramitación, sin pronunciamiento sobre el fondo, formulada por el señor SEBASTIAN PERICHE PERICHE</t>
  </si>
  <si>
    <t>00020-2021-PRODUCE/DGPCHDI</t>
  </si>
  <si>
    <t>00085835-2020</t>
  </si>
  <si>
    <t>Declarar la conclusión del procedimiento de queja por defecto de tramitación, sin pronunciamiento sobre el fondo, formulada por el señor MANUEL RAMON PAZO QUEREVALU</t>
  </si>
  <si>
    <t>00021-2021-PRODUCE/DGPCHDI</t>
  </si>
  <si>
    <t>00020350-2020</t>
  </si>
  <si>
    <t xml:space="preserve">Declarar improcedente la solicitud de renuncia con eficacia anticipada </t>
  </si>
  <si>
    <t>00022-2021-PRODUCE/DGPCHDI</t>
  </si>
  <si>
    <t>00082016-2020</t>
  </si>
  <si>
    <t>Declarar la conclusión del procedimiento de queja por defecto de tramitación, sin pronunciamiento sobre el fondo, formulada por la señora PATRICIA JANET LEON PARIA</t>
  </si>
  <si>
    <t>00023-2021-PRODUCE/DGPCHDI</t>
  </si>
  <si>
    <t>00061774-2020</t>
  </si>
  <si>
    <t>16/01/2021</t>
  </si>
  <si>
    <t>00024-2021-PRODUCE/DGPCHDI</t>
  </si>
  <si>
    <t>00025-2021-PRODUCE/DGPCHDI</t>
  </si>
  <si>
    <t>00061702-2020</t>
  </si>
  <si>
    <t>00026-2021-PRODUCE/DGPCHDI</t>
  </si>
  <si>
    <t>00001928-2021</t>
  </si>
  <si>
    <t>00027-2021-PRODUCE/DGPCHDI</t>
  </si>
  <si>
    <t>00073202-2020</t>
  </si>
  <si>
    <t>Declarar improcedente la solicitud de autorización para efectuar el plan de investigación</t>
  </si>
  <si>
    <t>00028-2021-PRODUCE/DGPCHDI</t>
  </si>
  <si>
    <t>00086572-2020</t>
  </si>
  <si>
    <t>Otorgar a favor de la empresa PESQUERA H Y J S.A.C., autorización de incremento de flota</t>
  </si>
  <si>
    <t>00029-2021-PRODUCE/DGPCHDI</t>
  </si>
  <si>
    <t>00082941-2020</t>
  </si>
  <si>
    <t xml:space="preserve">Aprobar a favor de la empresa PESQUERA NIROCI S.A.C., el cambio de titular del permiso de pesca para operar la embarcación pesquera CAPRICORNIO 9 </t>
  </si>
  <si>
    <t>00030-2021-PRODUCE/DGPCHDI</t>
  </si>
  <si>
    <t>00090942-2020</t>
  </si>
  <si>
    <t xml:space="preserve">Otorgar a favor de la empresa PESQUERA DACON S.A.C., autorización de incremento de flota para ampliar la capacidad de bodega de la embarcación pesquera DAVID ALONSO </t>
  </si>
  <si>
    <t>00031-2021-PRODUCE/DGPCHDI</t>
  </si>
  <si>
    <t>00001348-2021</t>
  </si>
  <si>
    <t>18/01/2021</t>
  </si>
  <si>
    <t>Otorgar a la empresa INDUSTRIA ATUNERA S.A.- INDUATUN, representada en el país por el señor Omar Rudy Bill Neyra Balta, permiso de pesca para operar la embarcación pesquera de cerco de bandera ecuatoriana denominada CHASCA</t>
  </si>
  <si>
    <t>00032-2021-PRODUCE/DGPCHDI</t>
  </si>
  <si>
    <t>00016857-2020</t>
  </si>
  <si>
    <t>Declarar la conclusión del procedimiento de queja por defecto de tramitación, sin pronunciamiento sobre el fondo, formulada por el señor JOSÉ VALENTÍN GALÁN LLONTOP</t>
  </si>
  <si>
    <t>00033-2021-PRODUCE/DGPCHDI</t>
  </si>
  <si>
    <t>00002053-2021</t>
  </si>
  <si>
    <t>19/01/2021</t>
  </si>
  <si>
    <t>Otorgar a la empresa PESQUERA DOÑAMARUJA S.A., representada en el país por el señor Mario Alfonso Miranda Eyzaguirre, permiso de pesca para operar la embarcación pesquera de cerco de bandera ecuatoriana denominada DOÑA MARUJA</t>
  </si>
  <si>
    <t>00034-2021-PRODUCE/DGPCHDI</t>
  </si>
  <si>
    <t>00002042-2021</t>
  </si>
  <si>
    <t>Otorgar a la empresa ELVAYKA KYOEI S.A., representada en el país por el señor Mario Alfonso Miranda Eyzaguirre, permiso de pesca para operar la embarcación pesquera de cerco de bandera ecuatoriana denominada GIULIETTA</t>
  </si>
  <si>
    <t>00035-2021-PRODUCE/DGPCHDI</t>
  </si>
  <si>
    <t>00002051-2021</t>
  </si>
  <si>
    <t>Otorgar a la empresa ELVAYKA KYOEI S.A., representada en el país por el señor Mario Alfonso Miranda Eyzaguirre, permiso de pesca para operar la embarcación pesquera de cerco de bandera ecuatoriana denominada JO LINDA</t>
  </si>
  <si>
    <t>00036-2021-PRODUCE/DGPCHDI</t>
  </si>
  <si>
    <t>00001507-2021</t>
  </si>
  <si>
    <t>Otorgar a la empresa PACIFIC COAST RAFAELLO LLC., representada en el país por el señor Rudy Bill Neyra Balta, permiso de pesca para operar la embarcación pesquera de cerco de bandera estadounidense denominada RAFFAELLO</t>
  </si>
  <si>
    <t>00037-2021-PRODUCE/DGPCHDI</t>
  </si>
  <si>
    <t>00002055-2021</t>
  </si>
  <si>
    <t>20/01/2021</t>
  </si>
  <si>
    <t>Otorgar a la empresa PESQUERA DONBARTOLO S.A., representada en el país por el señor Mario Alfonso Miranda Eyzaguirre, permiso de pesca para operar la embarcación pesquera de cerco de bandera ecuatoriana denominada DON BARTOLO</t>
  </si>
  <si>
    <t>00038-2021-PRODUCE/DGPCHDI</t>
  </si>
  <si>
    <t>00001350-2021</t>
  </si>
  <si>
    <t>Otorgar a la empresa PISCANTUR S.A., representada en el país por los señores Rudy Bill Neyra Balta y Juan Abel Neyra Balta, permiso de pesca para operar la embarcación pesquera de cerco de bandera ecuatoriana denominada AMADA ISABEL</t>
  </si>
  <si>
    <t>00039-2021-PRODUCE/DGPCHDI</t>
  </si>
  <si>
    <t>00063339-2020</t>
  </si>
  <si>
    <t>00040-2021-PRODUCE/DGPCHDI</t>
  </si>
  <si>
    <t>00006562-2020</t>
  </si>
  <si>
    <t>Otorgar permiso de pesca a favor del señor ANGEL PANTA PANTA para operar la embarcación pesquera de menor escala ERICK</t>
  </si>
  <si>
    <t>00041-2021-PRODUCE/DGPCHDI</t>
  </si>
  <si>
    <t>00005362-2020</t>
  </si>
  <si>
    <t>Otorgar permiso de pesca a favor del señor PERCY ZETA RUMICHE, para operar la embarcación pesquera de menor escala JESUCRISTO CAUTIVO</t>
  </si>
  <si>
    <t>00042-2021-PRODUCE/DGPCHDI</t>
  </si>
  <si>
    <t>00006559-2020</t>
  </si>
  <si>
    <t xml:space="preserve">Otorgar permiso de pesca a favor del señor JULIO NOLBERTO ECHE PERICHE para operar la embarcación pesquera de menor escala JHONATAN LUIS </t>
  </si>
  <si>
    <t>00043-2021-PRODUCE/DGPCHDI</t>
  </si>
  <si>
    <t>00095973-2020</t>
  </si>
  <si>
    <t xml:space="preserve">Aprobar a favor CRESCENCIO JACINTO PANTA y YOLANDA AYALA DE JACINTO, el cambio de titular del permiso de pesca para operar la embarcación pesquera MANUEL EDUARDO </t>
  </si>
  <si>
    <t>00044-2021-PRODUCE/DGPCHDI</t>
  </si>
  <si>
    <t>00070944-2020</t>
  </si>
  <si>
    <t xml:space="preserve">Otorgar a favor de la señora NICOLASA CUSTODIO HUAMANCHUMO, autorización de incremento de flota para construir una nueva embarcación pesquera </t>
  </si>
  <si>
    <t>00045-2021-PRODUCE/DGPCHDI</t>
  </si>
  <si>
    <t>00086328-2020</t>
  </si>
  <si>
    <t>Aprobar a favor de JUAN FRANCISCO ECHE PERICHE, JULIA CRISTINA FIESTAS QUEREVALU, MARIA DORA FIESTAS YARLEQUE DE ECHE, MANUEL ASCENCION ECHE PERICHE y ROSA HERMINIA ECHE FIESTAS, el cambio de titular del permiso de pesca para operar la embarcación pesquera SEÑOR DE LA ASENCION II</t>
  </si>
  <si>
    <t>00046-2021-PRODUCE/DGPCHDI</t>
  </si>
  <si>
    <t>00061784-2020</t>
  </si>
  <si>
    <t>00047-2021-PRODUCE/DGPCHDI</t>
  </si>
  <si>
    <t>00061655-2020</t>
  </si>
  <si>
    <t>00048-2021-PRODUCE/DGPCHDI</t>
  </si>
  <si>
    <t>00059289-2020</t>
  </si>
  <si>
    <t>00049-2021-PRODUCE/DGPCHDI</t>
  </si>
  <si>
    <t>00002559-2021</t>
  </si>
  <si>
    <t>Otorgar a la empresa ANILISA S.A., representada en el país por la señora Ydania Marlene Roncalla Cayetano, permiso de pesca para operar la embarcación pesquera de cerco de bandera ecuatoriana denominada MALULA</t>
  </si>
  <si>
    <t>00050-2021-PRODUCE/DGPCHDI</t>
  </si>
  <si>
    <t>00002393-2021</t>
  </si>
  <si>
    <t>Otorgar a la empresa INTELPESCA S.A., representada en el país por los señores Omar Diego Carcovich Jibaja y Eduardo Carcovich Carcovich, permiso de pesca para operar la embarcación pesquera de cerco de bandera ecuatoriana denominada CONNIE JEAN TWO</t>
  </si>
  <si>
    <t>00051-2021-PRODUCE/DGPCHDI</t>
  </si>
  <si>
    <t>00002558-2021</t>
  </si>
  <si>
    <t>21/01/2021</t>
  </si>
  <si>
    <t>Otorgar a la empresa FOLITOP S.A., representada en el país por la señora Ydania Marlene Roncalla Cayetano, permiso de pesca para operar la embarcación pesquera de cerco de bandera ecuatoriana denominada CLAUDIA L</t>
  </si>
  <si>
    <t>00052-2021-PRODUCE/DGPCHDI</t>
  </si>
  <si>
    <t>00002557-2021</t>
  </si>
  <si>
    <t>Otorgar a la empresa LUMITOP S.A., representada en el país por la señora Ydania Marlene Roncalla Cayetano, permiso de pesca para operar la embarcación pesquera de cerco de bandera ecuatoriana denominada DOMENICA L</t>
  </si>
  <si>
    <t>00053-2021-PRODUCE/DGPCHDI</t>
  </si>
  <si>
    <t>00094202-2020</t>
  </si>
  <si>
    <t>00054-2021-PRODUCE/DGPCHDI</t>
  </si>
  <si>
    <t>00088184-2020</t>
  </si>
  <si>
    <t xml:space="preserve">Otorgar la autorización para realizar las actividades de colecta de recursos hidrobiológicos para el levantamiento de línea de base de estudios ambientales e instrumentos de gestión ambiental complementarios conforme al plan de trabajo </t>
  </si>
  <si>
    <t>00055-2021-PRODUCE/DGPCHDI</t>
  </si>
  <si>
    <t>00076260-2020</t>
  </si>
  <si>
    <t xml:space="preserve">Otorgar a favor de los señores WALTER VALENTIN FIESTAS FIESTAS y JUAN AUGUSTO FIESTAS FIESTAS, autorización de incremento de flota para construir una nueva embarcación pesquera </t>
  </si>
  <si>
    <t>00056-2021-PRODUCE/DGPCHDI</t>
  </si>
  <si>
    <t>00002914-2021</t>
  </si>
  <si>
    <t>Otorgar a la empresa ECUAVESSEL S.A., representada en el país por los señores Omar Diego Carcovich Jibaja y Eduardo Carcovich Carcovich, permiso de pesca para operar la embarcación pesquera de cerco de bandera ecuatoriana denominada AMALIS</t>
  </si>
  <si>
    <t>00057-2021-PRODUCE/DGPCHDI</t>
  </si>
  <si>
    <t>00010655-2020</t>
  </si>
  <si>
    <t>23/01/2021</t>
  </si>
  <si>
    <t xml:space="preserve">Otorgar permiso de pesca a favor de LUIS ECA CORDOVA e ISABEL PANTA DE ECA, para operar la embarcación pesquera de menor escala EMMANUEL </t>
  </si>
  <si>
    <t>00058-2021-PRODUCE/DGPCHDI</t>
  </si>
  <si>
    <t>00063234-2020</t>
  </si>
  <si>
    <t>25/01/2021</t>
  </si>
  <si>
    <t>00059-2021-PRODUCE/DGPCHDI</t>
  </si>
  <si>
    <t>00061785-2020</t>
  </si>
  <si>
    <t>00060-2021-PRODUCE/DGPCHDI</t>
  </si>
  <si>
    <t>00063237-2020</t>
  </si>
  <si>
    <t>00061-2021-PRODUCE/DGPCHDI</t>
  </si>
  <si>
    <t>00075593-2020</t>
  </si>
  <si>
    <t>00062-2021-PRODUCE/DGPCHDI</t>
  </si>
  <si>
    <t>00089598-2020</t>
  </si>
  <si>
    <t>00063-2021-PRODUCE/DGPCHDI</t>
  </si>
  <si>
    <t>00004139-2021</t>
  </si>
  <si>
    <t>Otorgar a la empresa FISHECUADOR S.A., representada en el país por los señores Omar Diego Carcovich Jibaja y Eduardo Carcovich Carcovich, permiso de pesca para operar la embarcación pesquera de cerco de bandera ecuatoriana denominada EASTERN PACIFIC</t>
  </si>
  <si>
    <t>00064-2021-PRODUCE/DGPCHDI</t>
  </si>
  <si>
    <t>00002427-2021</t>
  </si>
  <si>
    <t xml:space="preserve">Aprobar a favor de la señora EULOFIA JACINTO DE FIESTAS, el cambio de titular del permiso de pesca para operar la embarcación pesquera MILAGROSO CAUTIVO </t>
  </si>
  <si>
    <t>00065-2021-PRODUCE/DGPCHDI</t>
  </si>
  <si>
    <t>00094256-2020</t>
  </si>
  <si>
    <t>Otorgar a favor de la empresa CORPORACION NUNTON S.A.C., autorización de incremento de flota para construir una nueva embarcación pesquera</t>
  </si>
  <si>
    <t>00066-2021-PRODUCE/DGPCHDI</t>
  </si>
  <si>
    <t>00095931-2020</t>
  </si>
  <si>
    <t>Otorgar a favor de los señores HÉCTOR PANTA PANTA, SEBASTIÁN ALBERTO PANTA PANTA, TEOFILO PANTA PANTA y PERCY PANTA PANTA, autorización de incremento de flota para construir una nueva embarcación pesquera</t>
  </si>
  <si>
    <t>00067-2021-PRODUCE/DGPCHDI</t>
  </si>
  <si>
    <t>00092114-2019</t>
  </si>
  <si>
    <t xml:space="preserve">OTORGAR a favor de la empresa DISTRIBUIDORES, EXPORTADORES, IMPORTADORES S.R.L. - DEXIM S.R.L., la autorización de instalación para el incremento de capacidad instalada de la planta de procesamiento pesquero para la producción de congelado </t>
  </si>
  <si>
    <t>00068-2021-PRODUCE/DGPCHDI</t>
  </si>
  <si>
    <t>00004325-2021</t>
  </si>
  <si>
    <t>27/01/2021</t>
  </si>
  <si>
    <t>Otorgar a la empresa AGROL S.A., representada en el país por el señor Gonzalo Martín Ganoza García- Arrese, permiso de pesca para operar la embarcación pesquera de cerco de bandera ecuatoriana denominada MIRY ANN D</t>
  </si>
  <si>
    <t>00069-2021-PRODUCE/DGPCHDI</t>
  </si>
  <si>
    <t>00003904-2021</t>
  </si>
  <si>
    <t>00070-2021-PRODUCE/DGPCHDI</t>
  </si>
  <si>
    <t>00071694-2019</t>
  </si>
  <si>
    <t xml:space="preserve">APROBAR a favor de la empresa PESQUERA DON AMERICO S.A.C., el cambio de titularidad de la licencia de operación de la planta de procesamiento pesquero para la producción de harina de pescado de alto contenido proteínico </t>
  </si>
  <si>
    <t>00071-2021-PRODUCE/DGPCHDI</t>
  </si>
  <si>
    <t>00118536-2019</t>
  </si>
  <si>
    <t xml:space="preserve">Declarar IMPROCEDENTE la solicitud de cambio de titular de la licencia de operación </t>
  </si>
  <si>
    <t>00072-2021-PRODUCE/DGPCHDI</t>
  </si>
  <si>
    <t>00108770-2019</t>
  </si>
  <si>
    <t>28/01/2021</t>
  </si>
  <si>
    <t>OTORGAR en favor de la empresa KDN PERÚ S.A.C. la autorización para el incremento de capacidad instalada de la planta de procesamiento pesquero para la producción de curado: secado de productos hidrobiológicos</t>
  </si>
  <si>
    <t>00073-2021-PRODUCE/DGPCHDI</t>
  </si>
  <si>
    <t>00074644-2020</t>
  </si>
  <si>
    <t>30/01/2021</t>
  </si>
  <si>
    <t>00074-2021-PRODUCE/DGPCHDI</t>
  </si>
  <si>
    <t>00003898-2021</t>
  </si>
  <si>
    <t>Otorgar a la empresa ANILISA S.A., representada en el país por la señora Ydania Marlene Roncalla Cayetano, permiso de pesca para operar la embarcación pesquera de cerco de bandera ecuatoriana denominada FIORELLA L</t>
  </si>
  <si>
    <t>00075-2021-PRODUCE/DGPCHDI</t>
  </si>
  <si>
    <t>00090451-2020</t>
  </si>
  <si>
    <t>00076-2021-PRODUCE/DGPCHDI</t>
  </si>
  <si>
    <t>00089206-2020</t>
  </si>
  <si>
    <t>00077-2021-PRODUCE/DGPCHDI</t>
  </si>
  <si>
    <t>00077664-2020</t>
  </si>
  <si>
    <t>00078-2021-PRODUCE/DGPCHDI</t>
  </si>
  <si>
    <t>00023764-2020</t>
  </si>
  <si>
    <t>00079-2021-PRODUCE/DGPCHDI</t>
  </si>
  <si>
    <t>00068725-2020</t>
  </si>
  <si>
    <t>00080-2021-PRODUCE/DGPCHDI</t>
  </si>
  <si>
    <t>00081498-2020</t>
  </si>
  <si>
    <t>Declarar improcedente la solicitud de cambio de titular del permiso de pesca</t>
  </si>
  <si>
    <t>00081-2021-PRODUCE/DGPCHDI</t>
  </si>
  <si>
    <t>00016239-2020</t>
  </si>
  <si>
    <t>01/02/2021</t>
  </si>
  <si>
    <t>00082-2021-PRODUCE/DGPCHDI</t>
  </si>
  <si>
    <t>00003377-2019</t>
  </si>
  <si>
    <t xml:space="preserve">Otorgar a favor de la empresa TRANSPORTES ANGHELLO S.A.C., autorización de incremento de flota para ampliar la capacidad de bodega de la embarcación pesquera LIBERTAD </t>
  </si>
  <si>
    <t>00083-2021-PRODUCE/DGPCHDI</t>
  </si>
  <si>
    <t>00087111-2020</t>
  </si>
  <si>
    <t>Declarar improcedente la solicitud de cambio de titular del permiso de pesca para operar la embarcación pesquera JHONNY MANUELITO I</t>
  </si>
  <si>
    <t>00084-2021-PRODUCE/DGPCHDI</t>
  </si>
  <si>
    <t>00073782-2020</t>
  </si>
  <si>
    <t>00085-2021-PRODUCE/DGPCHDI</t>
  </si>
  <si>
    <t>00005475-2021</t>
  </si>
  <si>
    <t>Aceptar la renuncia formulada por la empresa JOAQUIN CLEMENTE S.A.C., a la autorización de incremento de flota para construir una nueva embarcación pesquera</t>
  </si>
  <si>
    <t>00086-2021-PRODUCE/DGPCHDI</t>
  </si>
  <si>
    <t>00005345-2021</t>
  </si>
  <si>
    <t>Otorgar a la empresa PESQUERA MIRIAM S.A., representada en el país por el señor Omar Diego Carcovich Jibaja, permiso de pesca para operar la embarcación pesquera de cerco de bandera panameña denominada LJUBICA</t>
  </si>
  <si>
    <t>00087-2021-PRODUCE/DGPCHDI</t>
  </si>
  <si>
    <t>00005827-2021</t>
  </si>
  <si>
    <t>02/02/2021</t>
  </si>
  <si>
    <t>Otorgar a la empresa ELVAYKA KYOEI S.A., representada en el país por el señor Mario Alfonso Miranda Eyzaguirre, permiso de pesca para operar la embarcación pesquera de cerco de bandera ecuatoriana denominada DON ANTONIO</t>
  </si>
  <si>
    <t>00088-2021-PRODUCE/DGPCHDI</t>
  </si>
  <si>
    <t>00061779-2020</t>
  </si>
  <si>
    <t>03/02/2021</t>
  </si>
  <si>
    <t>00089-2021-PRODUCE/DGPCHDI</t>
  </si>
  <si>
    <t>00061782-2020</t>
  </si>
  <si>
    <t>00090-2021-PRODUCE/DGPCHDI</t>
  </si>
  <si>
    <t>00018818-2020</t>
  </si>
  <si>
    <t xml:space="preserve">Declarar en abandono el procedimiento de autorización para efectuar investigación pesquera especializada con extracción de muestras de especímenes hidrobiológicos, sin valor comercial y con uso de embarcación pesquera para ejecutar el proyecto de investigación </t>
  </si>
  <si>
    <t>00091-2021-PRODUCE/DGPCHDI</t>
  </si>
  <si>
    <t>00061791-2020</t>
  </si>
  <si>
    <t>00092-2021-PRODUCE/DGPCHDI</t>
  </si>
  <si>
    <t>00093776-2020</t>
  </si>
  <si>
    <t>00093-2021-PRODUCE/DGPCHDI</t>
  </si>
  <si>
    <t>00010436-2020</t>
  </si>
  <si>
    <t xml:space="preserve">Otorgar permiso de pesca a favor de CESAR ALBERTO ECHE GALAN, para operar la embarcación pesquera de menor escala DIANA ISIDORA </t>
  </si>
  <si>
    <t>00094-2021-PRODUCE/DGPCHDI</t>
  </si>
  <si>
    <t>00004835-2021</t>
  </si>
  <si>
    <t>04/02/2021</t>
  </si>
  <si>
    <t>Designar a los profesionales que se encargarán de llevar a cabo los procedimientos de fiscalización posterior de los expedientes tramitados en la Dirección General de Pesca para Consumo Humano Directo e Indirecto</t>
  </si>
  <si>
    <t>00095-2021-PRODUCE/DGPCHDI</t>
  </si>
  <si>
    <t>00004568-2021</t>
  </si>
  <si>
    <t xml:space="preserve">Aprobar a favor de la empresa PESQUERA VIOMAR S.A.C., el cambio de titular del permiso de pesca para operar la embarcación pesquera EL MESIAS con matrícula PL-6079-CM </t>
  </si>
  <si>
    <t>00096-2021-PRODUCE/DGPCHDI</t>
  </si>
  <si>
    <t>00006560-2020</t>
  </si>
  <si>
    <t xml:space="preserve">Otorgar permiso de pesca a favor de JUAN ROBUSTINO ECHE PERICHE y SANTOS PETRONILA TUME PURIZACA, para operar la embarcación pesquera de menor escala SANTA MARIA </t>
  </si>
  <si>
    <t>00097-2021-PRODUCE/DGPCHDI</t>
  </si>
  <si>
    <t>00074651-2020</t>
  </si>
  <si>
    <t>00098-2021-PRODUCE/DGPCHDI</t>
  </si>
  <si>
    <t>00110968-2019</t>
  </si>
  <si>
    <t>Autorizar la asociación o incorporación definitiva del PMCE proveniente de la embarcación desguazada TASA 47</t>
  </si>
  <si>
    <t>00099-2021-PRODUCE/DGPCHDI</t>
  </si>
  <si>
    <t>00010437-2020</t>
  </si>
  <si>
    <t>05/02/2021</t>
  </si>
  <si>
    <t xml:space="preserve">Otorgar permiso de pesca a favor del señor ELVIS RAFAEL PANTA PANTA para operar la embarcación pesquera de menor escala MI MANUEL </t>
  </si>
  <si>
    <t>00100-2021-PRODUCE/DGPCHDI</t>
  </si>
  <si>
    <t>00010800-2020</t>
  </si>
  <si>
    <t>Otorgar permiso de pesca a favor del señor MARKO ANTONIO CASTRO ANDRADE para operar la embarcación pesquera de menor escala MI JAHVE</t>
  </si>
  <si>
    <t>00101-2021-PRODUCE/DGPCHDI</t>
  </si>
  <si>
    <t>00063324-2020</t>
  </si>
  <si>
    <t>08/02/2021</t>
  </si>
  <si>
    <t xml:space="preserve">Declarar la conclusión del procedimiento de queja por defecto de tramitación, sin pronunciamiento sobre el fondo, formulada por la señora MARIA DEL ROSARIO LA JARA COLONIO, contra el Director de la Dirección de Extracción para Consumo Humano Directo e Indirecto </t>
  </si>
  <si>
    <t>00102-2021-PRODUCE/DGPCHDI</t>
  </si>
  <si>
    <t>00011551-2020</t>
  </si>
  <si>
    <t xml:space="preserve">Aceptar el desistimiento del procedimiento de solicitud de Permiso de Exportación CITES para la exportación </t>
  </si>
  <si>
    <t>00103-2021-PRODUCE/DGPCHDI</t>
  </si>
  <si>
    <t>00004584-2021</t>
  </si>
  <si>
    <t>Aprobar a favor del señor VICTOR GABRIEL NUNTON BERNAL, el cambio de titular del permiso de pesca para operar la embarcación pesquera FIORELLA</t>
  </si>
  <si>
    <t>00104-2021-PRODUCE/DGPCHDI</t>
  </si>
  <si>
    <t>00016115-2020</t>
  </si>
  <si>
    <t>Otorgar a la señora Daniela Lidia Núñez Rodríguez, la autorización para efectuar investigación pesquera especializada sin uso de embarcación pesquera</t>
  </si>
  <si>
    <t>00105-2021-PRODUCE/DGPCHDI</t>
  </si>
  <si>
    <t>00093607-2020</t>
  </si>
  <si>
    <t>10/02/2021</t>
  </si>
  <si>
    <t>00106-2021-PRODUCE/DGPCHDI</t>
  </si>
  <si>
    <t>00006803-2021</t>
  </si>
  <si>
    <t>ampliación del plazo para la ejecución de la autorización de incremento de flota</t>
  </si>
  <si>
    <t>00107-2021-PRODUCE/DGPCHDI</t>
  </si>
  <si>
    <t>00003722-2021</t>
  </si>
  <si>
    <t>Declarar que la solicitud de modificación del permiso de pesca para operar la embarcación pesquera CARMELITA I, en el extremo referido a la matrícula, de TA-2327-BM a TA-2327-CM, presentada por el señor JOSE FELICIANO PAZO NUNURA, ha sido aprobada automáticamente a la fecha de presentación de dicha solicitud</t>
  </si>
  <si>
    <t>00108-2021-PRODUCE/DGPCHDI</t>
  </si>
  <si>
    <t>00083117-2020</t>
  </si>
  <si>
    <t>Aprobar a favor de la empresa PESQUERA JANO S.A.C. el cambio de titular del permiso de pesca para operar la embarcación pesquera MELISSA</t>
  </si>
  <si>
    <t>00109-2021-PRODUCE/DGPCHDI</t>
  </si>
  <si>
    <t>00075307-2020</t>
  </si>
  <si>
    <t>Aceptar el desistimiento del procedimiento de autorización para efectuar actividades de colecta de recursos hidrobiológicos para el levantamiento de línea de base de estudios ambientales e instrumentos de gestión ambiental sin uso de embarcación</t>
  </si>
  <si>
    <t>00110-2021-PRODUCE/DGPCHDI</t>
  </si>
  <si>
    <t>00078790-2020</t>
  </si>
  <si>
    <t>Aprobar la modificacion de la Resolucion Directoral</t>
  </si>
  <si>
    <t>00111-2021-PRODUCE/DGPCHDI</t>
  </si>
  <si>
    <t>00006167-2021</t>
  </si>
  <si>
    <t>12/02/2021</t>
  </si>
  <si>
    <t>Otorgar a la empresa NEGOCIOS INDUSTRIALES REAL NIRSA S.A., representada en el país por los señores Omar Diego Carcovich Jibaja y Eduardo Carcovich Carcovich, permiso de pesca para operar la embarcación pesquera de cerco de bandera ecuatoriana denominada GABRIELA A</t>
  </si>
  <si>
    <t>00112-2021-PRODUCE/DGPCHDI</t>
  </si>
  <si>
    <t>00007656-2021</t>
  </si>
  <si>
    <t>Aceptar el desistimiento al procedimiento de permiso de pesca para operar la embarcación pesquera de cerco de bandera panameña denominada REINA DE LA PAZ</t>
  </si>
  <si>
    <t>00113-2021-PRODUCE/DGPCHDI</t>
  </si>
  <si>
    <t>00006750-2021</t>
  </si>
  <si>
    <t xml:space="preserve">ampliación del plazo para la ejecución de la autorización </t>
  </si>
  <si>
    <t>00114-2021-PRODUCE/DGPCHDI</t>
  </si>
  <si>
    <t>00005367-2020</t>
  </si>
  <si>
    <t>Otorgar permiso de pesca a favor del señor MANUEL VICTOR PERICHE PURIZACA para operar la embarcación pesquera de menor escala MIA VALENTINA</t>
  </si>
  <si>
    <t>00115-2021-PRODUCE/DGPCHDI</t>
  </si>
  <si>
    <t>00069052-2020</t>
  </si>
  <si>
    <t>ampliación de plazo presentada por la empresa INDUFRUT S.A.C.</t>
  </si>
  <si>
    <t>00116-2021-PRODUCE/DGPCHDI</t>
  </si>
  <si>
    <t>00050518-2020</t>
  </si>
  <si>
    <t>OTORGAR a favor de la empresa PERUVIAN SEA FOOD S.A. la autorización de instalación para el aumento de capacidad de procesamiento de 165t/día a 245 t/día de su planta de congelados de productos hidrobiológicos a ejecutarse en el establecimiento industrial pesquero ubicado en la Zona Industrial II Mz. K, Sub lotes 1 y 2, distrito y provincia Paita, departamento Piura</t>
  </si>
  <si>
    <t>00117-2021-PRODUCE/DGPCHDI</t>
  </si>
  <si>
    <t>00008317-2021</t>
  </si>
  <si>
    <t>Otorgar a la empresa FISHECUADOR S.A., representada en el país por los señores Omar Diego Carcovich Jibaja y Eduardo Carcovich Carcovich, permiso de pesca para operar la embarcación pesquera de cerco de bandera ecuatoriana</t>
  </si>
  <si>
    <t>00118-2021-PRODUCE/DGPCHDI</t>
  </si>
  <si>
    <t>00068088-2020</t>
  </si>
  <si>
    <t xml:space="preserve">Aceptar el desistimiento del procedimiento de asociación o incorporación definitiva de PMCE de la embarcación pesqueras BAMAR VIII con matrícula CO-19867-PM, a favor de las embarcaciones pesqueras BAMAR IV con matrícula CE-18002-PM, ISABELITA con matrícula CE-28791-PM y KIARA B con matrícula CE-21455-PM; formulado por la empresa PESQUERA HAYDUK S.A. </t>
  </si>
  <si>
    <t>00119-2021-PRODUCE/DGPCHDI</t>
  </si>
  <si>
    <t>00083410-2020</t>
  </si>
  <si>
    <t>13/02/2021</t>
  </si>
  <si>
    <t>Otorgar a favor de la empresa SAKANA DEL PERÚ S.A., permiso de pesca para operar la embarcación pesquera de menor escala MICAELA</t>
  </si>
  <si>
    <t>00120-2021-PRODUCE/DGPCHDI</t>
  </si>
  <si>
    <t>00086474-2020</t>
  </si>
  <si>
    <t>Otorgar a favor de la empresa PERUPEZ S.A.C., permiso de pesca para operar la embarcación pesquera de menor escala CONDORITO VII</t>
  </si>
  <si>
    <t>00121-2021-PRODUCE/DGPCHDI</t>
  </si>
  <si>
    <t>00095905-2020</t>
  </si>
  <si>
    <t>15/02/2021</t>
  </si>
  <si>
    <t>00122-2021-PRODUCE/DGPCHDI</t>
  </si>
  <si>
    <t>00063240-2020</t>
  </si>
  <si>
    <t>00123-2021-PRODUCE/DGPCHDI</t>
  </si>
  <si>
    <t>00012452-2020</t>
  </si>
  <si>
    <t>APROBAR a favor de la empresa MARINE INDUSTRIAL S.A.C. el cambio de titularidad de la licencia de operación de la planta de procesamiento de descartes y residuos de productos hidrobiológicos</t>
  </si>
  <si>
    <t>00124-2021-PRODUCE/DGPCHDI</t>
  </si>
  <si>
    <t>00085693-2020</t>
  </si>
  <si>
    <t>17/02/2021</t>
  </si>
  <si>
    <t>00125-2021-PRODUCE/DGPCHDI</t>
  </si>
  <si>
    <t>Otorgar a favor del señor FIDEL PERICHE MARTINEZ, autorización de incremento de flota para construir una nueva embarcación</t>
  </si>
  <si>
    <t>00126-2021-PRODUCE/DGPCHDI</t>
  </si>
  <si>
    <t>00085698-2020</t>
  </si>
  <si>
    <t>18/02/2021</t>
  </si>
  <si>
    <t>00127-2021-PRODUCE/DGPCHDI</t>
  </si>
  <si>
    <t>00085701-2020</t>
  </si>
  <si>
    <t>00128-2021-PRODUCE/DGPCHDI</t>
  </si>
  <si>
    <t>00004569-2021</t>
  </si>
  <si>
    <t>Aprobar a favor de la empresa PESQUERA VIOMAR S.A.C., el cambio de titular del permiso de pesca para operar la embarcación pesquera JESUS EN TI CONFIO</t>
  </si>
  <si>
    <t>00129-2021-PRODUCE/DGPCHDI</t>
  </si>
  <si>
    <t>00089382-2020</t>
  </si>
  <si>
    <t>00130-2021-PRODUCE/DGPCHDI</t>
  </si>
  <si>
    <t>00086775-2020</t>
  </si>
  <si>
    <t>00131-2021-PRODUCE/DGPCHDI</t>
  </si>
  <si>
    <t>00009539-2021</t>
  </si>
  <si>
    <t>Otorgar a la empresa PESQUERA TUNAQUICK S.A. representada en el país por los señores Omar Diego Carcovich Jibaja y Eduardo Carcovich Carcovich, permiso de pesca para operar la embarcación pesquera de cerco de bandera ecuatoriana denominada JORGE MARIO</t>
  </si>
  <si>
    <t>00132-2021-PRODUCE/DGPCHDI</t>
  </si>
  <si>
    <t>00009775-2020</t>
  </si>
  <si>
    <t>Otorgar al señor JORGE LUIS RAMÍREZ MALAVER, la autorización para efectuar investigación pesquera especializada sin uso de embarcación pesquera, conforme a los términos contenidos en el plan de investigación</t>
  </si>
  <si>
    <t>00133-2021-PRODUCE/DGPCHDI</t>
  </si>
  <si>
    <t>00082260-2019</t>
  </si>
  <si>
    <t>19/02/2021</t>
  </si>
  <si>
    <t>Otorgar permiso de pesca a favor de la empresa CONSORCIO ZAVALETA S.A.C. para operar la embarcación pesquera de menor escala JORGE DEL CARMEN</t>
  </si>
  <si>
    <t>00134-2021-PRODUCE/DGPCHDI</t>
  </si>
  <si>
    <t>00082264-2019</t>
  </si>
  <si>
    <t>Otorgar permiso de pesca a favor del señor CARLOS ENRIQUE ACOSTA RIVERA, para operar la embarcación pesquera de menor escala CHAVELI</t>
  </si>
  <si>
    <t>00135-2021-PRODUCE/DGPCHDI</t>
  </si>
  <si>
    <t>00005844-2020</t>
  </si>
  <si>
    <t>Otorgar permiso de pesca a favor de la señora NATHALY ISABEL ALBURQUEQUE MONTERO para operar la embarcación pesquera de menor escala SEÑOR DEL MAR</t>
  </si>
  <si>
    <t>00136-2021-PRODUCE/DGPCHDI</t>
  </si>
  <si>
    <t>00005364-2020</t>
  </si>
  <si>
    <t>Otorgar permiso de pesca a favor del señor JOSÉ JORGE VITE ALDANA para operar la embarcación pesquera de menor escala GUIAME SEÑOR CAUTIVO</t>
  </si>
  <si>
    <t>00137-2021-PRODUCE/DGPCHDI</t>
  </si>
  <si>
    <t>00075154-2020</t>
  </si>
  <si>
    <t>20/02/2021</t>
  </si>
  <si>
    <t xml:space="preserve">APROBAR a favor de la empresa PESQUERA SHANEL S.A.C. el cambio de titularidad de la licencia de operación de la planta de reaprovechamiento </t>
  </si>
  <si>
    <t>00138-2021-PRODUCE/DGPCHDI</t>
  </si>
  <si>
    <t>00091012-2020</t>
  </si>
  <si>
    <t>APROBAR a favor de la empresa PESQUERA CANTABRIA S.A. el cambio de titularidad de la licencia de operación de la planta de procesamiento pesquero para la producción de harina de pescado de alto contenido proteínico</t>
  </si>
  <si>
    <t>00139-2021-PRODUCE/DGPCHDI</t>
  </si>
  <si>
    <t>00095581-2020</t>
  </si>
  <si>
    <t>OTORGAR en favor de la empresa KSL S.A.C. la autorización para la instalación de la planta de congelado de productos hidrobiológicos</t>
  </si>
  <si>
    <t>00140-2021-PRODUCE/DGPCHDI</t>
  </si>
  <si>
    <t>00092065-2020</t>
  </si>
  <si>
    <t>ACEPTAR el desistimiento del procedimiento administrativo de cambio de titularidad de la licencia de operación de la planta de procesamiento pesquero para la producción de congelado</t>
  </si>
  <si>
    <t>00141-2021-PRODUCE/DGPCHDI</t>
  </si>
  <si>
    <t>00095190-2020</t>
  </si>
  <si>
    <t>22/02/2021</t>
  </si>
  <si>
    <t>00142-2021-PRODUCE/DGPCHDI</t>
  </si>
  <si>
    <t>00002140-2021</t>
  </si>
  <si>
    <t>00143-2021-PRODUCE/DGPCHDI</t>
  </si>
  <si>
    <t>00094700-2020</t>
  </si>
  <si>
    <t>00144-2021-PRODUCE/DGPCHDI</t>
  </si>
  <si>
    <t>00009576-2021</t>
  </si>
  <si>
    <t>Aprobar a favor JOSÉ SIMON ÁLVAREZ ECHE y JUANA ÁLVAREZ CARRERA, el cambio de titular del permiso de pesca para operar la embarcación pesquera JHONNY MANUELITO I</t>
  </si>
  <si>
    <t>00145-2021-PRODUCE/DGPCHDI</t>
  </si>
  <si>
    <t>00009681-2021</t>
  </si>
  <si>
    <t xml:space="preserve">Aprobar a favor de la empresa ANDECORP S.A.C. el cambio de titular del permiso de pesca para operar la embarcación pesquera de menor escala SEÑOR DE LUREN </t>
  </si>
  <si>
    <t>00146-2021-PRODUCE/DGPCHDI</t>
  </si>
  <si>
    <t>00010959-2021</t>
  </si>
  <si>
    <t xml:space="preserve">Dejar sin efecto el artículo 5 de la Resolución Directoral </t>
  </si>
  <si>
    <t>00147-2021-PRODUCE/DGPCHDI</t>
  </si>
  <si>
    <t>00009714-2021</t>
  </si>
  <si>
    <t>00148-2021-PRODUCE/DGPCHDI</t>
  </si>
  <si>
    <t>00089167-2020</t>
  </si>
  <si>
    <t>Aprobar la modificación de la autorización</t>
  </si>
  <si>
    <t>00149-2021-PRODUCE/DGPCHDI</t>
  </si>
  <si>
    <t>00010207-2021</t>
  </si>
  <si>
    <t>Otorgar a la empresa ELVAYKA KYOEI S.A. representada en el país por el señor Mario Alfonso Miranda Eyzaguirre, permiso de pesca para operar la embarcación pesquera de cerco de bandera ecuatoriana denominada CHIARA</t>
  </si>
  <si>
    <t>00150-2021-PRODUCE/DGPCHDI</t>
  </si>
  <si>
    <t>00052153-2020</t>
  </si>
  <si>
    <t>24/02/2021</t>
  </si>
  <si>
    <t>OTORGAR a favor de la empresa FRIGORIFICO ANGELICA S.R.L. la autorización para la instalación de la planta de congelado de productos hidrobiológicos</t>
  </si>
  <si>
    <t>00151-2021-PRODUCE/DGPCHDI</t>
  </si>
  <si>
    <t>00090695-2020</t>
  </si>
  <si>
    <t>ACEPTAR el desistimiento del procedimiento administrativo de solicitud de autorización de instalación para el incremento de capacidad de la planta de congelado</t>
  </si>
  <si>
    <t>00152-2021-PRODUCE/DGPCHDI</t>
  </si>
  <si>
    <t>00009808-2021</t>
  </si>
  <si>
    <t>SUSPENDER, por única vez, la licencia de operación otorgada</t>
  </si>
  <si>
    <t>00153-2021-PRODUCE/DGPCHDI</t>
  </si>
  <si>
    <t>00074141-2020</t>
  </si>
  <si>
    <t>25/02/2021</t>
  </si>
  <si>
    <t>00154-2021-PRODUCE/DGPCHDI</t>
  </si>
  <si>
    <t>00008648-2021</t>
  </si>
  <si>
    <t>00155-2021-PRODUCE/DGPCHDI</t>
  </si>
  <si>
    <t>00088962-2020</t>
  </si>
  <si>
    <t>Otorgar a favor de la empresa GRUPO EMPRESARAL PESQUERO SANTISTEBAN S.A.C., permiso de pesca para operar la embarcación pesquera de madera FLOR DE MARIA</t>
  </si>
  <si>
    <t>00156-2021-PRODUCE/DGPCHDI</t>
  </si>
  <si>
    <t>00003177-2021</t>
  </si>
  <si>
    <t>00157-2021-PRODUCE/DGPCHDI</t>
  </si>
  <si>
    <t>00009680-2021</t>
  </si>
  <si>
    <t>26/02/2021</t>
  </si>
  <si>
    <t>Aprobar a favor de la empresa ANDECORP S.A.C. el cambio de titular del permiso de pesca para operar la embarcación pesquera de menor escala LITO I</t>
  </si>
  <si>
    <t>00158-2021-PRODUCE/DGPCHDI</t>
  </si>
  <si>
    <t>00121325-2019</t>
  </si>
  <si>
    <t>00159-2021-PRODUCE/DGPCHDI</t>
  </si>
  <si>
    <t>00091013-2020</t>
  </si>
  <si>
    <t>00160-2021-PRODUCE/DGPCHDI</t>
  </si>
  <si>
    <t>00089879-2020</t>
  </si>
  <si>
    <t>00161-2021-PRODUCE/DGPCHDI</t>
  </si>
  <si>
    <t>00107801-2019</t>
  </si>
  <si>
    <t>00162-2021-PRODUCE/DGPCHDI</t>
  </si>
  <si>
    <t>00087443-2020</t>
  </si>
  <si>
    <t>Otorgar a la UNIVERSIDAD PERUANA CAYETANO HEREDIA, la autorización para efectuar investigación pesquera especializada sin uso de embarcación</t>
  </si>
  <si>
    <t>00163-2021-PRODUCE/DGPCHDI</t>
  </si>
  <si>
    <t>00011223-2021</t>
  </si>
  <si>
    <t>Otorgar a la empresa MAR PACIFICO TUNA S.A., representada en el país por los señores Omar Diego Carcovich y Eduardo Carcovich Carcovich, permiso de pesca para operar la embarcación pesquera de cerco de bandera panameña denominada REINA DE LA PAZ</t>
  </si>
  <si>
    <t>00164-2021-PRODUCE/DGPCHDI</t>
  </si>
  <si>
    <t>00006457-2021</t>
  </si>
  <si>
    <t>01/03/2021</t>
  </si>
  <si>
    <t>Otorgar a favor de la empresa CFG INVESTMENT S.A.C., autorización de incremento de flota para construir una nueva embarcación pesquera</t>
  </si>
  <si>
    <t>00165-2021-PRODUCE/DGPCHDI</t>
  </si>
  <si>
    <t>00072706-2018</t>
  </si>
  <si>
    <t>Declarar fundado el recurso de reconsideración interpuesto por la empresa PESQUERA SALVE S.R.L.</t>
  </si>
  <si>
    <t>00166-2021-PRODUCE/DGPCHDI</t>
  </si>
  <si>
    <t>00003969-2021</t>
  </si>
  <si>
    <t>Otorgar al señor BERNABE MORENO LEVERONI, la autorización para efectuar investigación pesquera especializada con uso de embarcación</t>
  </si>
  <si>
    <t>00167-2021-PRODUCE/DGPCHDI</t>
  </si>
  <si>
    <t>00007033-2020</t>
  </si>
  <si>
    <t>Otorgar permiso de pesca a favor del señor JOSÉ LUIS RUMICHE CHAPILLIQUEN, para operar la embarcación pesquera de menor escala BENDICION DE JEHOVA</t>
  </si>
  <si>
    <t>00168-2021-PRODUCE/DGPCHDI</t>
  </si>
  <si>
    <t>00010441-2020</t>
  </si>
  <si>
    <t>Otorgar permiso de pesca a favor del señor ISMAEL SALOMON ECA PANTA para operar la embarcación pesquera de menor escala SIENPRE MILAGRITOS</t>
  </si>
  <si>
    <t>00169-2021-PRODUCE/DGPCHDI</t>
  </si>
  <si>
    <t>00011570-2020</t>
  </si>
  <si>
    <t>Otorgar permiso de pesca a favor del señor CÉSAR ALBERTO ECHE GALÁN para operar la embarcación pesquera de menor escala MARIA ANGELITA</t>
  </si>
  <si>
    <t>00170-2021-PRODUCE/DGPCHDI</t>
  </si>
  <si>
    <t>00010435-2020</t>
  </si>
  <si>
    <t>02/03/2021</t>
  </si>
  <si>
    <t>Otorgar permiso de pesca a favor del señor ASCENCION PANTA PANTA para operar la embarcación pesquera de menor escala MI MANUEL II</t>
  </si>
  <si>
    <t>00171-2021-PRODUCE/DGPCHDI</t>
  </si>
  <si>
    <t>00006557-2020</t>
  </si>
  <si>
    <t>Otorgar permiso de pesca a favor del señor VALENTIN ECHE PERICHE para operar la embarcación pesquera de menor escala SEÑOR DE LA ASENCION</t>
  </si>
  <si>
    <t>00172-2021-PRODUCE/DGPCHDI</t>
  </si>
  <si>
    <t>00072952-2018</t>
  </si>
  <si>
    <t xml:space="preserve">Aprobar a favor de la señora NANCY GERTRUDIS STUART PALMA VDA DE LUQUE el cambio de titular del permiso de pesca para operar la embarcación pesquera ZHENNA 3 </t>
  </si>
  <si>
    <t>00173-2021-PRODUCE/DGPCHDI</t>
  </si>
  <si>
    <t>00008396-2021</t>
  </si>
  <si>
    <t>03/03/2021</t>
  </si>
  <si>
    <t>Declarar improcedente la solicitud de permiso de pesca para operar la embarcación pesquera de bandera ecuatoriana denominada DON MARIO</t>
  </si>
  <si>
    <t>00174-2021-PRODUCE/DGPCHDI</t>
  </si>
  <si>
    <t>00014685-2020</t>
  </si>
  <si>
    <t>04/03/2021</t>
  </si>
  <si>
    <t>OTORGAR en favor de la empresa CONGELADORA INDUSTRIAL ILO S.R.L. la autorización para la instalación de una planta de procesamiento pesquero para la producción de congelado</t>
  </si>
  <si>
    <t>00175-2021-PRODUCE/DGPCHDI</t>
  </si>
  <si>
    <t>00002595-2021</t>
  </si>
  <si>
    <t>MODIFICAR la licencia de operación otorgada a favor de la empresa ESMERALDA CORP S.A.C.</t>
  </si>
  <si>
    <t>00176-2021-PRODUCE/DGPCHDI</t>
  </si>
  <si>
    <t>00053370-2019</t>
  </si>
  <si>
    <t>Suspender el permiso de pesca de menor escala otorgado a favor de MARIO NATIVIDAD JAHUIRA CRUZ y JUANA ARIAS DE JAHUIRA</t>
  </si>
  <si>
    <t>00177-2021-PRODUCE/DGPCHDI</t>
  </si>
  <si>
    <t>00005561-2021</t>
  </si>
  <si>
    <t>Otorgar a favor del señor JOSÉ FELICIANO PERICHE INGA, autorización de incremento de flota para construir una nueva embarcación pesquera</t>
  </si>
  <si>
    <t>00178-2021-PRODUCE/DGPCHDI</t>
  </si>
  <si>
    <t>00013809-2021</t>
  </si>
  <si>
    <t>00179-2021-PRODUCE/DGPCHDI</t>
  </si>
  <si>
    <t>00004066-2021</t>
  </si>
  <si>
    <t>declarar improcedente la solicitud de aprobación del cambio de titular del permiso de pesca y de modificación del permiso de pesca para operar la embarcación pesquera DORICA</t>
  </si>
  <si>
    <t>00180-2021-PRODUCE/DGPCHDI</t>
  </si>
  <si>
    <t>00012659-2021</t>
  </si>
  <si>
    <t>05/03/2021</t>
  </si>
  <si>
    <t>Modificar la autorización al plan de trabajo</t>
  </si>
  <si>
    <t>00181-2021-PRODUCE/DGPCHDI</t>
  </si>
  <si>
    <t>00012702-2021</t>
  </si>
  <si>
    <t>00182-2021-PRODUCE/DGPCHDI</t>
  </si>
  <si>
    <t>00008624-2021</t>
  </si>
  <si>
    <t>00183-2021-PRODUCE/DGPCHDI</t>
  </si>
  <si>
    <t>00076361-2020</t>
  </si>
  <si>
    <t>06/03/2021</t>
  </si>
  <si>
    <t>00184-2021-PRODUCE/DGPCHDI</t>
  </si>
  <si>
    <t>00006079-2021</t>
  </si>
  <si>
    <t>00185-2021-PRODUCE/DGPCHDI</t>
  </si>
  <si>
    <t>00009333-2021</t>
  </si>
  <si>
    <t>Declarar improcedente la solicitud de permiso de pesca para operar la embarcación pesquera de bandera ecuatoriana denominada DON EDUARDO</t>
  </si>
  <si>
    <t>00186-2021-PRODUCE/DGPCHDI</t>
  </si>
  <si>
    <t>00010918-2020</t>
  </si>
  <si>
    <t>Otorgar permiso de pesca a favor del señor WILLIAM HUMBERTO GALAN VITE para operar la embarcación pesquera de menor escala BRISAS</t>
  </si>
  <si>
    <t>00187-2021-PRODUCE/DGPCHDI</t>
  </si>
  <si>
    <t>00096001-2020</t>
  </si>
  <si>
    <t>08/03/2021</t>
  </si>
  <si>
    <t>00188-2021-PRODUCE/DGPCHDI</t>
  </si>
  <si>
    <t>00012711-2021</t>
  </si>
  <si>
    <t>00189-2021-PRODUCE/DGPCHDI</t>
  </si>
  <si>
    <t>00012654-2021</t>
  </si>
  <si>
    <t>00190-2021-PRODUCE/DGPCHDI</t>
  </si>
  <si>
    <t>00012253-2021</t>
  </si>
  <si>
    <t>00191-2021-PRODUCE/DGPCHDI</t>
  </si>
  <si>
    <t>00012246-2021</t>
  </si>
  <si>
    <t>00192-2021-PRODUCE/DGPCHDI</t>
  </si>
  <si>
    <t>00053367-2019</t>
  </si>
  <si>
    <t>00193-2021-PRODUCE/DGPCHDI</t>
  </si>
  <si>
    <t>00009740-2021</t>
  </si>
  <si>
    <t>Aprobar a favor de la empresa CORPORACION SANTOS MARIA S.A.C., el cambio de titular del permiso de pesca para operar la embarcación pesquera ALBATROS</t>
  </si>
  <si>
    <t>00194-2021-PRODUCE/DGPCHDI</t>
  </si>
  <si>
    <t>00007027-2021</t>
  </si>
  <si>
    <t>Otorgar a favor la señora ALEJANDRINA PERICHE DE FIESTAS, autorización de incremento de flota para construir una nueva embarcación pesquera</t>
  </si>
  <si>
    <t>00195-2021-PRODUCE/DGPCHDI</t>
  </si>
  <si>
    <t>00092352-2020</t>
  </si>
  <si>
    <t>Levantar la suspensión del procedimiento de otorgamiento de permiso de pesca para operar la embarcación LETIZIA</t>
  </si>
  <si>
    <t>00196-2021-PRODUCE/DGPCHDI</t>
  </si>
  <si>
    <t>00005865-2021</t>
  </si>
  <si>
    <t>09/03/2021</t>
  </si>
  <si>
    <t>de ampliación del plazo para la ejecución de la autorización de incremento de flota</t>
  </si>
  <si>
    <t>00197-2021-PRODUCE/DGPCHDI</t>
  </si>
  <si>
    <t>00064399-2020</t>
  </si>
  <si>
    <t>Declarar la conclusión del procedimiento de queja por defecto de tramitación, sin pronunciamiento sobre el fondo, formulado por el señor MARIO NATIVIDAD JAHUIRA CRUZ</t>
  </si>
  <si>
    <t>00198-2021-PRODUCE/DGPCHDI</t>
  </si>
  <si>
    <t>00045685-2019</t>
  </si>
  <si>
    <t>11/03/2021</t>
  </si>
  <si>
    <t>ACEPTAR el desistimiento del procedimiento administrativo de autorización para la instalación de planta de procesamiento pesquero para consumo humano indirecto por traslado físico consistente en la reubicación parcial</t>
  </si>
  <si>
    <t>00199-2021-PRODUCE/DGPCHDI</t>
  </si>
  <si>
    <t>00088360-2020</t>
  </si>
  <si>
    <t>OTORGAR a favor de la empresa ESMERALDA CORP S.A.C. la autorización para la Instalación de una planta de procesamiento pesquero de harina residual de recursos hidrobiológicos para consumo humano indirecto</t>
  </si>
  <si>
    <t>00200-2021-PRODUCE/DGPCHDI</t>
  </si>
  <si>
    <t>00086826-2020</t>
  </si>
  <si>
    <t xml:space="preserve">MODIFICAR la licencia de operación otorgada a favor de la empresa PERUPEZ S.A.C. </t>
  </si>
  <si>
    <t>00201-2021-PRODUCE/DGPCHDI</t>
  </si>
  <si>
    <t>00059142-2020</t>
  </si>
  <si>
    <t>12/03/2021</t>
  </si>
  <si>
    <t>00202-2021-PRODUCE/DGPCHDI</t>
  </si>
  <si>
    <t>00092074-2020</t>
  </si>
  <si>
    <t>00203-2021-PRODUCE/DGPCHDI</t>
  </si>
  <si>
    <t>00075974-2020</t>
  </si>
  <si>
    <t>00204-2021-PRODUCE/DGPCHDI</t>
  </si>
  <si>
    <t>00013839-2021</t>
  </si>
  <si>
    <t>Otorgar a la empresa INDUSTRIAS Y FRIGORIFICOS PESQUEROS INFRIPESCA C.A., representada en el país por la señora Ydania Marlene Roncalla Cayetano, permiso de pesca para operar la embarcación pesquera de cerco de bandera ecuatoriana denominada YOLANDA L</t>
  </si>
  <si>
    <t>00205-2021-PRODUCE/DGPCHDI</t>
  </si>
  <si>
    <t>00102291-2019</t>
  </si>
  <si>
    <t>Aceptar el desistimiento del procedimiento de autorización para efectuar investigación pesquera con extracción de muestras de especímenes hidrobiológicos sin valor comercial y sin uso de embarcación pesquera</t>
  </si>
  <si>
    <t>00206-2021-PRODUCE/DGPCHDI</t>
  </si>
  <si>
    <t>00017836-2020</t>
  </si>
  <si>
    <t>Aceptar el desistimiento del procedimiento de autorización para efectuar investigación pesquera con extracción de muestras de especímenes hidrobiológicos sin valor comercial y sin uso de embarcación pesquera, para ejecutar el plan de trabajo</t>
  </si>
  <si>
    <t>00207-2021-PRODUCE/DGPCHDI</t>
  </si>
  <si>
    <t>00012216-2021</t>
  </si>
  <si>
    <t>15/03/2021</t>
  </si>
  <si>
    <t>Aprobar a favor de JOSÉ DE LOS SANTOS SUCLUPE SANTISTEBAN y MARTHA URCIA DE SUCLUPE</t>
  </si>
  <si>
    <t>00208-2021-PRODUCE/DGPCHDI</t>
  </si>
  <si>
    <t>00035909-2020</t>
  </si>
  <si>
    <t xml:space="preserve">Dejar sin efecto la Resolución Directoral </t>
  </si>
  <si>
    <t>00209-2021-PRODUCE/DGPCHDI</t>
  </si>
  <si>
    <t>00015642-2021</t>
  </si>
  <si>
    <t>17/03/2021</t>
  </si>
  <si>
    <t>Otorgar a la empresa CAPITAL PROPERTY INTERNATIONAL INC., representada en el país por los señores Omar Diego Carcovich y Eduardo Carcovich Carcovich, permiso de pesca para operar la embarcación pesquera de cerco de bandera panameña denominada DIVA MARIA</t>
  </si>
  <si>
    <t>00210-2021-PRODUCE/DGPCHDI</t>
  </si>
  <si>
    <t>00095328-2020</t>
  </si>
  <si>
    <t>00211-2021-PRODUCE/DGPCHDI</t>
  </si>
  <si>
    <t>00061706-2020</t>
  </si>
  <si>
    <t>00212-2021-PRODUCE/DGPCHDI</t>
  </si>
  <si>
    <t>00014273-2021</t>
  </si>
  <si>
    <t>18/03/2021</t>
  </si>
  <si>
    <t>Otorgar a la empresa ATUN ESTRIBELA S.A., representada en el país por los señores Omar Diego Carcovich Jibaja y Eduardo Carcovich Carcovich, permiso de pesca para operar la embarcación pesquera de cerco de bandera ecuatoriana denominada ALEJANDRA</t>
  </si>
  <si>
    <t>00213-2021-PRODUCE/DGPCHDI</t>
  </si>
  <si>
    <t>00014737-2021</t>
  </si>
  <si>
    <t>19/03/2021</t>
  </si>
  <si>
    <t>Aprobar a favor de la EMPRESA PESQUERA ANDRECALIX S.R.L., el cambio de titular del permiso de pesca para operar la embarcación pesquera SANTA TERESITA</t>
  </si>
  <si>
    <t>00214-2021-PRODUCE/DGPCHDI</t>
  </si>
  <si>
    <t>00016250-2021</t>
  </si>
  <si>
    <t>Otorgar a la empresa INDUSTRIA ATUNERA S.A. - INDUATUN, representada en el país por los señores Rudy Bill Neyra Balta y Juan Abel Neyra Balta, permiso de pesca para operar la embarcación pesquera de cerco de bandera ecuatoriana denominada KILLA</t>
  </si>
  <si>
    <t>00215-2021-PRODUCE/DGPCHDI</t>
  </si>
  <si>
    <t>00088043-2020</t>
  </si>
  <si>
    <t>20/03/2021</t>
  </si>
  <si>
    <t>Declarar la conclusión del procedimiento de queja por defecto de tramitación, sin pronunciamiento sobre el fondo, formulado por la empresa BRIRELL S.A.C.</t>
  </si>
  <si>
    <t>00216-2021-PRODUCE/DGPCHDI</t>
  </si>
  <si>
    <t>00014111-2021</t>
  </si>
  <si>
    <t>Declarar la conclusión del procedimiento de queja por defecto de tramitación, sin pronunciamiento sobre el fondo, formulado por el señor ELOY PABLO VALDEZ DIAZ</t>
  </si>
  <si>
    <t>00217-2021-PRODUCE/DGPCHDI</t>
  </si>
  <si>
    <t>00094171-2019</t>
  </si>
  <si>
    <t>22/03/2021</t>
  </si>
  <si>
    <t>Aprobar la participación del señor JAIME OMAR SUCLUPE DÍAZ como sucesor procedimental del señor JAIME SUCLUPE SIESQUEN en el procedimiento de permiso de pesca de menor escala para operar la embarcación pesquera MI MERI</t>
  </si>
  <si>
    <t>00218-2021-PRODUCE/DGPCHDI</t>
  </si>
  <si>
    <t>00088465-2020</t>
  </si>
  <si>
    <t>Otorgar a favor de la empresa PERUPEZ S.A.C., permiso de pesca para operar la embarcación pesquera de menor escala CONDORITO VI</t>
  </si>
  <si>
    <t>00219-2021-PRODUCE/DGPCHDI</t>
  </si>
  <si>
    <t>00007540-2021</t>
  </si>
  <si>
    <t xml:space="preserve">Otorgar a favor de los señores DEMETRIO JACINTO CHUNGA, MARÍA SANTOS TRINIDAD PANTA DE JACINTO, JUAN PASCUAL JACINTO ECA, ROSA ESTHER CHUNGA ECA, PABLO JACINTO ECA, MARITZA PANTA ECA y PAULINA ECA DE JACINTO, permiso de pesca para operar la embarcación pesquera de madera VIRGEN DEL CARMEN III </t>
  </si>
  <si>
    <t>00220-2021-PRODUCE/DGPCHDI</t>
  </si>
  <si>
    <t>00103397-2019</t>
  </si>
  <si>
    <t>24/03/2021</t>
  </si>
  <si>
    <t>Declarar IMPROCEDENTE la solicitud de autorización de instalación de las plantas de enlatado y curado de productos hidrobiológicos con capacidades</t>
  </si>
  <si>
    <t>00221-2021-PRODUCE/DGPCHDI</t>
  </si>
  <si>
    <t>00004760-2021</t>
  </si>
  <si>
    <t>ampliación de plazo de la autorización para la instalación de una planta de procesamiento pesquero</t>
  </si>
  <si>
    <t>00222-2021-PRODUCE/DGPCHDI</t>
  </si>
  <si>
    <t>00070728-2020</t>
  </si>
  <si>
    <t>DISPONER el levantamiento de la suspensión de la licencia de operación otorgada</t>
  </si>
  <si>
    <t>00223-2021-PRODUCE/DGPCHDI</t>
  </si>
  <si>
    <t>00017037-2021</t>
  </si>
  <si>
    <t>Otorgar a la empresa ATUN ESTRIBELA S.A., representada en el país por los señores Omar Diego Carcovich Jibaja y Eduardo Carcovich Carcovich</t>
  </si>
  <si>
    <t>00224-2021-PRODUCE/DGPCHDI</t>
  </si>
  <si>
    <t>00017478-2021</t>
  </si>
  <si>
    <t>25/03/2021</t>
  </si>
  <si>
    <t>00225-2021-PRODUCE/DGPCHDI</t>
  </si>
  <si>
    <t>00013859-2020</t>
  </si>
  <si>
    <t>26/03/2021</t>
  </si>
  <si>
    <t>APROBAR a favor de la empresa PESQUERA EXALMAR S.A.A. el cambio de titularidad de la licencia de operación</t>
  </si>
  <si>
    <t>00226-2021-PRODUCE/DGPCHDI</t>
  </si>
  <si>
    <t>00010799-2020</t>
  </si>
  <si>
    <t xml:space="preserve">OTORGAR en favor de la empresa YDRO PAITA EXPORT E.I.R.L. la autorización para la instalación de una planta de procesamiento pesquero para la producción de curado </t>
  </si>
  <si>
    <t>00227-2021-PRODUCE/DGPCHDI</t>
  </si>
  <si>
    <t>00004149-2021</t>
  </si>
  <si>
    <t>27/03/2021</t>
  </si>
  <si>
    <t>Otorgar a favor de DOMINGO PANTA IPANAQUE y CRUZ MARIA PANTA PANTA, permiso de pesca para operar la embarcación pesquera de madera VICTORIA</t>
  </si>
  <si>
    <t>00228-2021-PRODUCE/DGPCHDI</t>
  </si>
  <si>
    <t>00004892-2021</t>
  </si>
  <si>
    <t>Declarar que la solicitud de modificación del permiso de pesca por cambio de matrícula de la embarcación pesquera JIMY ROBERT</t>
  </si>
  <si>
    <t>00229-2021-PRODUCE/DGPCHDI</t>
  </si>
  <si>
    <t>00010947-2021</t>
  </si>
  <si>
    <t>Aprobar a favor de la empresa PESQUERA FRAMOI S.A.C. el cambio de titular del permiso de pesca para operar la embarcación pesquera FRANCISCA</t>
  </si>
  <si>
    <t>00230-2021-PRODUCE/DGPCHDI</t>
  </si>
  <si>
    <t>00018405-2021</t>
  </si>
  <si>
    <t>Otorgar a la empresa PESDEL S.A., representada en el país por los señores Rudy Bill Neyra Balta y Juan Abel Neyra Balta, permiso de pesca para operar la embarcación pesquera de cerco de bandera ecuatoriana denominada MARTINA C</t>
  </si>
  <si>
    <t>00231-2021-PRODUCE/DGPCHDI</t>
  </si>
  <si>
    <t>00007790-2021</t>
  </si>
  <si>
    <t>00232-2021-PRODUCE/DGPCHDI</t>
  </si>
  <si>
    <t>00009747-2021</t>
  </si>
  <si>
    <t>00233-2021-PRODUCE/DGPCHDI</t>
  </si>
  <si>
    <t>00009836-2021</t>
  </si>
  <si>
    <t>00234-2021-PRODUCE/DGPCHDI</t>
  </si>
  <si>
    <t>00011571-2020</t>
  </si>
  <si>
    <t>29/03/2021</t>
  </si>
  <si>
    <t>Otorgar permiso de pesca a favor del señor GUILLERMO PASCUAL PANTA JACINTO, para operar la embarcación pesquera de menor escala GUIAME MERCEDITAS</t>
  </si>
  <si>
    <t>00235-2021-PRODUCE/DGPCHDI</t>
  </si>
  <si>
    <t>00086706-2020</t>
  </si>
  <si>
    <t>00236-2021-PRODUCE/DGPCHDI</t>
  </si>
  <si>
    <t>00017957-2021</t>
  </si>
  <si>
    <t>00237-2021-PRODUCE/DGPCHDI</t>
  </si>
  <si>
    <t>00016908-2021</t>
  </si>
  <si>
    <t>00238-2021-PRODUCE/DGPCHDI</t>
  </si>
  <si>
    <t>00012355-2021</t>
  </si>
  <si>
    <t>00239-2021-PRODUCE/DGPCHDI</t>
  </si>
  <si>
    <t>00000452-2021</t>
  </si>
  <si>
    <t>00240-2021-PRODUCE/DGPCHDI</t>
  </si>
  <si>
    <t>00000916-2021</t>
  </si>
  <si>
    <t>00241-2021-PRODUCE/DGPCHDI</t>
  </si>
  <si>
    <t>00007375-2021</t>
  </si>
  <si>
    <t>00242-2021-PRODUCE/DGPCHDI</t>
  </si>
  <si>
    <t>00007029-2020</t>
  </si>
  <si>
    <t>30/03/2021</t>
  </si>
  <si>
    <t>Otorgar permiso de pesca a favor del señor SANTOS EDUARDO ANTON ECHE para operar la embarcación pesquera de menor escala JESUS Y JUAN</t>
  </si>
  <si>
    <t>00243-2021-PRODUCE/DGPCHDI</t>
  </si>
  <si>
    <t>00000872-2021</t>
  </si>
  <si>
    <t>00244-2021-PRODUCE/DGPCHDI</t>
  </si>
  <si>
    <t>00006554-2020</t>
  </si>
  <si>
    <t>Otorgar permiso de pesca a favor de ELADIO ECHE ECHE, TOMAS ECHE ECHE, SANTOS LUIS ECHE ECHE, JULIA ECHE DE RUIZ y BENEDA ECHE DE TEMOCHE para operar la embarcación pesquera de menor escala DON ANDRES</t>
  </si>
  <si>
    <t>00245-2021-PRODUCE/DGPCHDI</t>
  </si>
  <si>
    <t>00011328-2020</t>
  </si>
  <si>
    <t>Otorgar permiso de pesca a favor del señor FREDY ALAN HUAMANCHUMO SIPION para operar la embarcación pesquera de menor escala MI MILAGROSA CRUZ DE CHALPON</t>
  </si>
  <si>
    <t>00246-2021-PRODUCE/DGPCHDI</t>
  </si>
  <si>
    <t>00004061-2021</t>
  </si>
  <si>
    <t>31/03/2021</t>
  </si>
  <si>
    <t>OTORGAR a favor de la empresa COMPLEJO INDUSTRIAL SKAVOS S.A.C. la licencia de operación de la planta de harina residual de descartes y residuos de recursos hidrobiológicos</t>
  </si>
  <si>
    <t>00247-2021-PRODUCE/DGPCHDI</t>
  </si>
  <si>
    <t>00004200-2021</t>
  </si>
  <si>
    <t>00248-2021-PRODUCE/DGPCHDI</t>
  </si>
  <si>
    <t>00004505-2021</t>
  </si>
  <si>
    <t>00249-2021-PRODUCE/DGPCHDI</t>
  </si>
  <si>
    <t>00016627-2021</t>
  </si>
  <si>
    <t>Aprobar a favor de JUAN PASCUAL JACINTO ECA, ROSA ESTHER CHUNGA ECA, PABLO JACINTO ECA, MARITZA PANTA ECA, JOSE SANTOS JACINTO ECA y GLADYS MAGALI PANTA ALVAREZ DE JACINTO el cambio de titular del permiso de pesca para operar la embarcación pesquera MI ANITA</t>
  </si>
  <si>
    <t>00250-2021-PRODUCE/DGPCHDI</t>
  </si>
  <si>
    <t>00007030-2020</t>
  </si>
  <si>
    <t>Otorgar permiso de pesca a favor de los señores FELIX CAMILO PALOMINO TUME y RAUL MARTIN PALOMINO TUME, para operar la embarcación pesquera de menor escala ARIANA SOFIA</t>
  </si>
  <si>
    <t>00251-2021-PRODUCE/DGPCHDI</t>
  </si>
  <si>
    <t>00006556-2020</t>
  </si>
  <si>
    <t>Otorgar permiso de pesca a favor del señor JUAN EDUARDO FIESTAS JACINTO, para operar la embarcación pesquera de menor escala GLORIA DE JEHOVA</t>
  </si>
  <si>
    <t>00252-2021-PRODUCE/DGPCHDI</t>
  </si>
  <si>
    <t>00082263-2019</t>
  </si>
  <si>
    <t>05/04/2021</t>
  </si>
  <si>
    <t>Otorgar permiso de pesca a favor de los señores WILMER SALVADOR RODRIGUEZ SANDOVAL y ERICA PEÑA CRUZ para operar la embarcación pesquera de menor escala SEÑOR CAUTIVO</t>
  </si>
  <si>
    <t>00253-2021-PRODUCE/DGPCHDI</t>
  </si>
  <si>
    <t>00018787-2021</t>
  </si>
  <si>
    <t>Otorgar a la empresa PESDEL S.A., representada en el país por los señores Rudy Bill Neyra Balta y Juan Abel Neyra Balta, permiso de pesca para operar la embarcación pesquera de cerco de bandera ecuatoriana denominada YELISAVA</t>
  </si>
  <si>
    <t>00254-2021-PRODUCE/DGPCHDI</t>
  </si>
  <si>
    <t>00011472-2020</t>
  </si>
  <si>
    <t>06/04/2021</t>
  </si>
  <si>
    <t>Otorgar permiso de pesca a favor del señor ELBIS ALBERTO MERINO PAZ para operar la embarcación pesquera de menor escala YORMAN JOSE</t>
  </si>
  <si>
    <t>00255-2021-PRODUCE/DGPCHDI</t>
  </si>
  <si>
    <t>00019484-2021</t>
  </si>
  <si>
    <t>Otorgar a la empresa CORPFISHTUNA S.A., representada en el país por los señores Omar Diego Carcovich Jibaja y Eduardo Carcovich Carcovich, permiso de pesca para operar la embarcación pesquera de cerco de bandera ecuatoriana denominada LIZANNY Z</t>
  </si>
  <si>
    <t>00256-2021-PRODUCE/DGPCHDI</t>
  </si>
  <si>
    <t>00011653-2021</t>
  </si>
  <si>
    <t>07/04/2021</t>
  </si>
  <si>
    <t>00257-2021-PRODUCE/DGPCHDI</t>
  </si>
  <si>
    <t>00008395-2021</t>
  </si>
  <si>
    <t>00258-2021-PRODUCE/DGPCHDI</t>
  </si>
  <si>
    <t>00004926-2021</t>
  </si>
  <si>
    <t>Aceptar el desistimiento del procedimiento de autorización para efectuar investigación pesquera con extracción de muestras de especímenes hidrobiológicos, sin valor comercial y sin uso de embarcación pesquera, para ejecutar el plan de investigación</t>
  </si>
  <si>
    <t>00259-2021-PRODUCE/DGPCHDI</t>
  </si>
  <si>
    <t>00014406-2021</t>
  </si>
  <si>
    <t>00260-2021-PRODUCE/DGPCHDI</t>
  </si>
  <si>
    <t>Autorizar la asociación o incorporación definitiva del PMCE proveniente de la embarcación siniestrada JOSE Y MARIA</t>
  </si>
  <si>
    <t>00261-2021-PRODUCE/DGPCHDI</t>
  </si>
  <si>
    <t>00014267-2021</t>
  </si>
  <si>
    <t>08/04/2021</t>
  </si>
  <si>
    <t>00262-2021-PRODUCE/DGPCHDI</t>
  </si>
  <si>
    <t>00010302-2021</t>
  </si>
  <si>
    <t>00263-2021-PRODUCE/DGPCHDI</t>
  </si>
  <si>
    <t>00004101-2021</t>
  </si>
  <si>
    <t>Otorgar al señor BERNABE MORENO LEVERONI, la autorización para efectuar investigación pesquera especializada con uso de embarcación, conforme a los términos contenidos en el plan de investigación</t>
  </si>
  <si>
    <t>00264-2021-PRODUCE/DGPCHDI</t>
  </si>
  <si>
    <t>00010310-2021</t>
  </si>
  <si>
    <t>00265-2021-PRODUCE/DGPCHDI</t>
  </si>
  <si>
    <t>00007314-2021</t>
  </si>
  <si>
    <t>Aprobar la modificación de la Resolución Directoral</t>
  </si>
  <si>
    <t>00266-2021-PRODUCE/DGPCHDI</t>
  </si>
  <si>
    <t>00000853-2021</t>
  </si>
  <si>
    <t>00267-2021-PRODUCE/DGPCHDI</t>
  </si>
  <si>
    <t>00010381-2020</t>
  </si>
  <si>
    <t>00268-2021-PRODUCE/DGPCHDI</t>
  </si>
  <si>
    <t>00011573-2020</t>
  </si>
  <si>
    <t>Otorgar permiso de pesca a favor del señor JOSE ANTONIO ECHE TUME para operar la embarcación pesquera de menor escala MARIA ANGELITA</t>
  </si>
  <si>
    <t>00269-2021-PRODUCE/DGPCHDI</t>
  </si>
  <si>
    <t>00016976-2021</t>
  </si>
  <si>
    <t>Aprobar a favor de VICTORINO JACINTO PANTA, MARIA ESPERANZA PERICHE PERICHE DE JACINTO y CLARA ECA DE JACINTO, el cambio de titular del permiso de pesca para operar la embarcación pesquera JESUS DEL CARMEN</t>
  </si>
  <si>
    <t>00270-2021-PRODUCE/DGPCHDI</t>
  </si>
  <si>
    <t>00017070-2021</t>
  </si>
  <si>
    <t>09/04/2021</t>
  </si>
  <si>
    <t>Declarar que la solicitud de modificación del permiso de pesca para operar la embarcación pesquera LOBOS DE AFUERA 2 con matrícula IO-1733-PM, en el extremo referido al nombre de la embarcación, de LOBOS DE AFUERA 2 a LOBOS DE AFUERA DOS,</t>
  </si>
  <si>
    <t>00271-2021-PRODUCE/DGPCHDI</t>
  </si>
  <si>
    <t>00007085-2021</t>
  </si>
  <si>
    <t>Declarar la caducidad de la autorización de incremento de flota</t>
  </si>
  <si>
    <t>00272-2021-PRODUCE/DGPCHDI</t>
  </si>
  <si>
    <t>00022707-2019</t>
  </si>
  <si>
    <t>00273-2021-PRODUCE/DGPCHDI</t>
  </si>
  <si>
    <t>00084290-2020</t>
  </si>
  <si>
    <t>Otorgar a favor de los señores CARLOS MERARDO QUEVEDO VASQUEZ e HILDA TERESA ZULOETA GALLO, permiso de pesca para operar la embarcación pesquera de madera LUKINA</t>
  </si>
  <si>
    <t>00274-2021-PRODUCE/DGPCHDI</t>
  </si>
  <si>
    <t>00010740-2020</t>
  </si>
  <si>
    <t>12/04/2021</t>
  </si>
  <si>
    <t>00275-2021-PRODUCE/DGPCHDI</t>
  </si>
  <si>
    <t>00018676-2021</t>
  </si>
  <si>
    <t>00276-2021-PRODUCE/DGPCHDI</t>
  </si>
  <si>
    <t>00006070-2021</t>
  </si>
  <si>
    <t>00277-2021-PRODUCE/DGPCHDI</t>
  </si>
  <si>
    <t>00014943-2020</t>
  </si>
  <si>
    <t>Otorgar a favor de JORGE LUIS ZERILLO ESPINOZA y LOURDES FUENTES NACARINO ROSAS, permiso de pesca de menor escala para operar la embarcación pesquera ENALIZ</t>
  </si>
  <si>
    <t>00278-2021-PRODUCE/DGPCHDI</t>
  </si>
  <si>
    <t xml:space="preserve">Declarar improcedente la solicitud de permiso de pesca para operar la embarcación LETIZIA </t>
  </si>
  <si>
    <t>00279-2021-PRODUCE/DGPCHDI</t>
  </si>
  <si>
    <t>00020738-2020</t>
  </si>
  <si>
    <t>Declarar en abandono el procedimiento de ampliación de plazo para la ejecución del plan de trabajo autorizado</t>
  </si>
  <si>
    <t>00280-2021-PRODUCE/DGPCHDI</t>
  </si>
  <si>
    <t>00013790-2021</t>
  </si>
  <si>
    <t>13/04/2021</t>
  </si>
  <si>
    <t>Modificar la autorización de actividades de colecta de recursos hidrobiológicos para el levantamiento de línea de base de estudios ambientales e instrumentos de gestión ambiental complementarios</t>
  </si>
  <si>
    <t>00281-2021-PRODUCE/DGPCHDI</t>
  </si>
  <si>
    <t>00004064-2021</t>
  </si>
  <si>
    <t>14/04/2021</t>
  </si>
  <si>
    <t>Declarar improcedente la solicitud de aprobación del cambio de titular del permiso de pesca para operar la embarcación pesquera FLOR</t>
  </si>
  <si>
    <t>00282-2021-PRODUCE/DGPCHDI</t>
  </si>
  <si>
    <t>00014427-2021</t>
  </si>
  <si>
    <t>Desestimar el recurso de reconsideración formulado por la empresa PESQUERA MAJAT S.A.C.</t>
  </si>
  <si>
    <t>00283-2021-PRODUCE/DGPCHDI</t>
  </si>
  <si>
    <t>00002931-2021</t>
  </si>
  <si>
    <t>15/04/2021</t>
  </si>
  <si>
    <t>ENCAUZAR de oficio la solicitud presentada por la empresa CONSORCIO INDUSTRIAL EL PACIFICO S.A.C.</t>
  </si>
  <si>
    <t>00284-2021-PRODUCE/DGPCHDI</t>
  </si>
  <si>
    <t>00063383-2019</t>
  </si>
  <si>
    <t xml:space="preserve">DISPONER el levantamiento de la suspensión de la licencia de operación </t>
  </si>
  <si>
    <t>00285-2021-PRODUCE/DGPCHDI</t>
  </si>
  <si>
    <t>00016966-2021</t>
  </si>
  <si>
    <t>SUSPENDER por única vez, la licencia de operación otorgada mediante Resolución Directoral</t>
  </si>
  <si>
    <t>00286-2021-PRODUCE/DGPCHDI</t>
  </si>
  <si>
    <t>00014955-2021</t>
  </si>
  <si>
    <t>16/04/2021</t>
  </si>
  <si>
    <t xml:space="preserve">APROBAR a favor de la empresa MAR ANDINO PERÚ S.A.C., PESCADOS Y CEFALÓPODOS DEL PERÚ S.A.C., NOVAPERÚ S.A.C., ESMERALDA CORP S.A.C. </t>
  </si>
  <si>
    <t>00287-2021-PRODUCE/DGPCHDI</t>
  </si>
  <si>
    <t>00009778-2020</t>
  </si>
  <si>
    <t>00288-2021-PRODUCE/DGPCHDI</t>
  </si>
  <si>
    <t>00000850-2021</t>
  </si>
  <si>
    <t>00289-2021-PRODUCE/DGPCHDI</t>
  </si>
  <si>
    <t>00003950-2021</t>
  </si>
  <si>
    <t>19/04/2021</t>
  </si>
  <si>
    <t>Otorgar a favor del señor ANGEL REYNALDO RODRIGUEZ CHAVEZ, permiso de pesca de menor escala para operar la embarcación pesquera ANGEL I</t>
  </si>
  <si>
    <t>00290-2021-PRODUCE/DGPCHDI</t>
  </si>
  <si>
    <t>00006551-2020</t>
  </si>
  <si>
    <t>21/04/2021</t>
  </si>
  <si>
    <t>Otorgar permiso de pesca a favor de ELADIO ECHE ECHE, TOMAS ECHE ECHE, SANTOS LUIS ECHE ECHE, JULIA ECHE DE RUIZ y BENEDA ECHE DE TEMOCHE para operar la embarcación pesquera de menor escala MI ANDRES</t>
  </si>
  <si>
    <t>00291-2021-PRODUCE/DGPCHDI</t>
  </si>
  <si>
    <t>00024407-2018</t>
  </si>
  <si>
    <t>Desestimar el recurso de reconsideración formulado por la empresa PESQUERA ARTESANAL VIRGEN DE GUADALUPE S.A.C.</t>
  </si>
  <si>
    <t>00292-2021-PRODUCE/DGPCHDI</t>
  </si>
  <si>
    <t>00071506-2018</t>
  </si>
  <si>
    <t>Desestimar el recurso de reconsideración formulado por HERNAN ALBERTO PEÑA CONTRERAS y LUZ MARIBEL BARRIENTOS VALENZUELA</t>
  </si>
  <si>
    <t>00293-2021-PRODUCE/DGPCHDI</t>
  </si>
  <si>
    <t>00010806-2020</t>
  </si>
  <si>
    <t>22/04/2021</t>
  </si>
  <si>
    <t>Aceptar el desistimiento del procedimiento de permiso de pesca de menor escala para operar la embarcación pesquera MAGALY</t>
  </si>
  <si>
    <t>00294-2021-PRODUCE/DGPCHDI</t>
  </si>
  <si>
    <t>00075975-2020</t>
  </si>
  <si>
    <t>00295-2021-PRODUCE/DGPCHDI</t>
  </si>
  <si>
    <t>00010645-2021</t>
  </si>
  <si>
    <t>23/04/2021</t>
  </si>
  <si>
    <t>OTORGAR a favor de la empresa SAKANA DEL PERU S.A., permiso de pesca para operar la embarcación pesquera de menor escala CLAUDIA</t>
  </si>
  <si>
    <t>00296-2021-PRODUCE/DGPCHDI</t>
  </si>
  <si>
    <t>00024502-2021</t>
  </si>
  <si>
    <t>00297-2021-PRODUCE/DGPCHDI</t>
  </si>
  <si>
    <t>00014352-2021</t>
  </si>
  <si>
    <t>00298-2021-PRODUCE/DGPCHDI</t>
  </si>
  <si>
    <t>00005560-2021</t>
  </si>
  <si>
    <t>00299-2021-PRODUCE/DGPCHDI</t>
  </si>
  <si>
    <t>00014342-2021</t>
  </si>
  <si>
    <t>00300-2021-PRODUCE/DGPCHDI</t>
  </si>
  <si>
    <t>00010881-2021</t>
  </si>
  <si>
    <t>00301-2021-PRODUCE/DGPCHDI</t>
  </si>
  <si>
    <t>00017107-2021</t>
  </si>
  <si>
    <t>24/04/2021</t>
  </si>
  <si>
    <t>00302-2021-PRODUCE/DGPCHDI</t>
  </si>
  <si>
    <t>00022360-2021</t>
  </si>
  <si>
    <t>00303-2021-PRODUCE/DGPCHDI</t>
  </si>
  <si>
    <t>00010803-2020</t>
  </si>
  <si>
    <t>Declarar improcedente la solicitud permiso de pesca de menor escala para operar la embarcación pesquera ONAMAR II</t>
  </si>
  <si>
    <t>00304-2021-PRODUCE/DGPCHDI</t>
  </si>
  <si>
    <t>00023027-2021</t>
  </si>
  <si>
    <t>Declarar que la solicitud de ampliación del plazo para la ejecución de la autorización</t>
  </si>
  <si>
    <t>00305-2021-PRODUCE/DGPCHDI</t>
  </si>
  <si>
    <t>00071166-2019</t>
  </si>
  <si>
    <t>26/04/2021</t>
  </si>
  <si>
    <t>Estimar el recurso de reconsideración interpuesto por el señor SPIROS KALINICOS REAÑO Otorgar al señor SPIROS KALINICOS REAÑO, permiso de pesca de menor escala</t>
  </si>
  <si>
    <t>00306-2021-PRODUCE/DGPCHDI</t>
  </si>
  <si>
    <t>00011474-2020</t>
  </si>
  <si>
    <t>Declarar improcedente la solicitud permiso de pesca de menor escala para operar la embarcación pesquera JACKELIN</t>
  </si>
  <si>
    <t>00307-2021-PRODUCE/DGPCHDI</t>
  </si>
  <si>
    <t>00010657-2020</t>
  </si>
  <si>
    <t>Declarar improcedente la solicitud permiso de pesca de menor escala para operar la embarcación pesquera MI ANDRES</t>
  </si>
  <si>
    <t>00308-2021-PRODUCE/DGPCHDI</t>
  </si>
  <si>
    <t>00001604-2021</t>
  </si>
  <si>
    <t>27/04/2021</t>
  </si>
  <si>
    <t>Declarar la conclusión del procedimiento de queja por defecto de tramitación, sin pronunciamiento sobre el fondo, formulada por el señor SIXTO GERARDO OVIEDO SALCEDO</t>
  </si>
  <si>
    <t>00309-2021-PRODUCE/DGPCHDI</t>
  </si>
  <si>
    <t>00015905-2021</t>
  </si>
  <si>
    <t>Declarar la conclusión del procedimiento de queja por defecto de tramitación, sin pronunciamiento sobre el fondo, formulado por la empresa MEGALODON S.A.C.</t>
  </si>
  <si>
    <t>00310-2021-PRODUCE/DGPCHDI</t>
  </si>
  <si>
    <t>28/04/2021</t>
  </si>
  <si>
    <t>Dejar sin efecto el Oficio y la Resolución Directoral</t>
  </si>
  <si>
    <t>00311-2021-PRODUCE/DGPCHDI</t>
  </si>
  <si>
    <t>00085366-2020</t>
  </si>
  <si>
    <t>OTORGAR a favor de la empresa SALMIN E.I.R.L. la licencia de operación de la planta de curado</t>
  </si>
  <si>
    <t>00312-2021-PRODUCE/DGPCHDI</t>
  </si>
  <si>
    <t>00087269-2020</t>
  </si>
  <si>
    <t>APROBAR a favor de la empresa BAHÍA NORTE S.A.C. el cambio de titularidad de la licencia de operación de la planta de congelado de productos hidrobiológicos</t>
  </si>
  <si>
    <t>00313-2021-PRODUCE/DGPCHDI</t>
  </si>
  <si>
    <t>00008229-2021</t>
  </si>
  <si>
    <t>OTORGAR a favor de la empresa OCEANO SEAFOOD S.A. la autorización de instalación para el aumento de las capacidades de procesamiento</t>
  </si>
  <si>
    <t>00314-2021-PRODUCE/DGPCHDI</t>
  </si>
  <si>
    <t>00012485-2021</t>
  </si>
  <si>
    <t>29/04/2021</t>
  </si>
  <si>
    <t>00315-2021-PRODUCE/DGPCHDI</t>
  </si>
  <si>
    <t>00014037-2021</t>
  </si>
  <si>
    <t>00316-2021-PRODUCE/DGPCHDI</t>
  </si>
  <si>
    <t>00011841-2021</t>
  </si>
  <si>
    <t>00317-2021-PRODUCE/DGPCHDI</t>
  </si>
  <si>
    <t>00014071-2021</t>
  </si>
  <si>
    <t>00318-2021-PRODUCE/DGPCHDI</t>
  </si>
  <si>
    <t>00024789-2021</t>
  </si>
  <si>
    <t>Aprobar a favor de la empresa CONSORCIO MUZA S.A.C. el cambio de titular del permiso de pesca de menor escala para operar la embarcación pesquera COSTA DEL SOL V</t>
  </si>
  <si>
    <t>00319-2021-PRODUCE/DGPCHDI</t>
  </si>
  <si>
    <t>00020344-2021</t>
  </si>
  <si>
    <t>Aprobar a favor de JAN ALBERTO SÁNCHEZ JACINTO y MOISÉS SESAIN SÁNCHEZ JACINTO el cambio de titular del permiso de pesca para operar la embarcación pesquera MI ALBERTO II</t>
  </si>
  <si>
    <t>00320-2021-PRODUCE/DGPCHDI</t>
  </si>
  <si>
    <t>00061917-2020</t>
  </si>
  <si>
    <t>03/05/2021</t>
  </si>
  <si>
    <t>Declarar la conclusión del procedimiento de queja por defecto de tramitación, sin pronunciamiento sobre el fondo</t>
  </si>
  <si>
    <t>00321-2021-PRODUCE/DGPCHDI</t>
  </si>
  <si>
    <t>00005836-2020</t>
  </si>
  <si>
    <t>Declarar improcedente la solicitud permiso de pesca de menor escala para operar la embarcación pesquera JESUS ELIZABETH I</t>
  </si>
  <si>
    <t>00322-2021-PRODUCE/DGPCHDI</t>
  </si>
  <si>
    <t>00000392-2021</t>
  </si>
  <si>
    <t>Declarar improcedente la solicitud de incorporación definitiva de PMCE asignado para la extracción del recurso Merluza de la embarcación</t>
  </si>
  <si>
    <t>00323-2021-PRODUCE/DGPCHDI</t>
  </si>
  <si>
    <t>00018132-2021</t>
  </si>
  <si>
    <t>00324-2021-PRODUCE/DGPCHDI</t>
  </si>
  <si>
    <t>00024847-2021</t>
  </si>
  <si>
    <t>Aprobar a favor de la empresa CONSORCIO MUZA S.A.C. el cambio de titular del permiso de pesca de menor escala</t>
  </si>
  <si>
    <t>00325-2021-PRODUCE/DGPCHDI</t>
  </si>
  <si>
    <t>00024853-2021</t>
  </si>
  <si>
    <t>00326-2021-PRODUCE/DGPCHDI</t>
  </si>
  <si>
    <t>00022552-2021</t>
  </si>
  <si>
    <t>00327-2021-PRODUCE/DGPCHDI</t>
  </si>
  <si>
    <t>00015881-2021</t>
  </si>
  <si>
    <t>00328-2021-PRODUCE/DGPCHDI</t>
  </si>
  <si>
    <t>00022542-2021</t>
  </si>
  <si>
    <t>00329-2021-PRODUCE/DGPCHDI</t>
  </si>
  <si>
    <t>00015651-2021</t>
  </si>
  <si>
    <t>00330-2021-PRODUCE/DGPCHDI</t>
  </si>
  <si>
    <t>00016574-2021</t>
  </si>
  <si>
    <t>Aprobar a favor de la empresa GRUPO TEQUE S.A.C., el cambio de titular del permiso de pesca para operar la embarcación pesquera DON SEFERINO</t>
  </si>
  <si>
    <t>00331-2021-PRODUCE/DGPCHDI</t>
  </si>
  <si>
    <t>00011319-2020</t>
  </si>
  <si>
    <t>Declarar improcedente la solicitud permiso de pesca</t>
  </si>
  <si>
    <t>00332-2021-PRODUCE/DGPCHDI</t>
  </si>
  <si>
    <t>00009188-2021</t>
  </si>
  <si>
    <t>Aprobar a favor de la empresa PESQUERA JADIMAR S.A.C., el cambio de titular del permiso de pesca para operar la embarcación pesquera</t>
  </si>
  <si>
    <t>00333-2021-PRODUCE/DGPCHDI</t>
  </si>
  <si>
    <t>00024845-2021</t>
  </si>
  <si>
    <t>Aprobar a favor de la empresa CONSORCIO MUZA S.A.C. el cambio de titular del permiso de pesca</t>
  </si>
  <si>
    <t>00334-2021-PRODUCE/DGPCHDI</t>
  </si>
  <si>
    <t>00011341-2020</t>
  </si>
  <si>
    <t>04/05/2021</t>
  </si>
  <si>
    <t>Declarar improcedente la solicitud permiso de pesca de menor escala para operar la embarcación pesquera</t>
  </si>
  <si>
    <t>00335-2021-PRODUCE/DGPCHDI</t>
  </si>
  <si>
    <t>00010232-2020</t>
  </si>
  <si>
    <t>Declarar improcedente la solicitud permiso de pesca de menor escala</t>
  </si>
  <si>
    <t>00336-2021-PRODUCE/DGPCHDI</t>
  </si>
  <si>
    <t>00011463-2020</t>
  </si>
  <si>
    <t>00337-2021-PRODUCE/DGPCHDI</t>
  </si>
  <si>
    <t>00024542-2021</t>
  </si>
  <si>
    <t>Aprobar a favor de los señores ASUNCIÓN PANTA JACINTO y ROGELIO PANTA JACINTO el cambio de titular del permiso de pesca para operar la embarcación pesquera DIVINO CAUTIVO</t>
  </si>
  <si>
    <t>00338-2021-PRODUCE/DGPCHDI</t>
  </si>
  <si>
    <t>00019311-2021</t>
  </si>
  <si>
    <t>Otorgar a favor de HERMINIO PERICHE PANTA y LINA ANDREA ECA PANTA, permiso de pesca para operar la embarcación pesquera de madera NARCISA DE JESUS</t>
  </si>
  <si>
    <t>00339-2021-PRODUCE/DGPCHDI</t>
  </si>
  <si>
    <t>00004995-2021</t>
  </si>
  <si>
    <t>Otorgar a favor del señor BERNARDO FIESTAS QUEREVALU, permiso de pesca para operar la embarcación pesquera de madera SAGITARIO</t>
  </si>
  <si>
    <t>00340-2021-PRODUCE/DGPCHDI</t>
  </si>
  <si>
    <t>05/05/2021</t>
  </si>
  <si>
    <t>00341-2021-PRODUCE/DGPCHDI</t>
  </si>
  <si>
    <t>00031291-2019</t>
  </si>
  <si>
    <t>Desestimar el recurso de reconsideración interpuesto</t>
  </si>
  <si>
    <t>00342-2021-PRODUCE/DGPCHDI</t>
  </si>
  <si>
    <t>00020247-2021</t>
  </si>
  <si>
    <t>00343-2021-PRODUCE/DGPCHDI</t>
  </si>
  <si>
    <t>00001667-2021</t>
  </si>
  <si>
    <t>07/05/2021</t>
  </si>
  <si>
    <t>Otorgar a la ONG ECOCEANICA, la autorización para efectuar investigación pesquera especializada con uso de embarcación</t>
  </si>
  <si>
    <t>00344-2021-PRODUCE/DGPCHDI</t>
  </si>
  <si>
    <t>00020718-2021</t>
  </si>
  <si>
    <t>Declarar improcedente la solicitud de cambio de titular del permiso de pesca para operar la embarcación pesquera JESUS EN TI CONFIO</t>
  </si>
  <si>
    <t>00345-2021-PRODUCE/DGPCHDI</t>
  </si>
  <si>
    <t>00023286-2021</t>
  </si>
  <si>
    <t>00346-2021-PRODUCE/DGPCHDI</t>
  </si>
  <si>
    <t>00019506-2021</t>
  </si>
  <si>
    <t>08/05/2021</t>
  </si>
  <si>
    <t>Aprobar a favor de la empresa PESQUERA SAN PEDRITO S.A.C. el cambio de titular del permiso de pesca para operar la embarcación pesquera</t>
  </si>
  <si>
    <t>00347-2021-PRODUCE/DGPCHDI</t>
  </si>
  <si>
    <t>00022361-2021</t>
  </si>
  <si>
    <t>Aceptar el desistimiento del procedimiento de asociación o incorporación definitiva de PMCE de la embarcación pesqueras</t>
  </si>
  <si>
    <t>00348-2021-PRODUCE/DGPCHDI</t>
  </si>
  <si>
    <t>00010240-2021</t>
  </si>
  <si>
    <t>Aceptar el desistimiento del procedimiento de permiso de pesca para operar la embarcación pesquera JHONNY MANUELITO</t>
  </si>
  <si>
    <t>00349-2021-PRODUCE/DGPCHDI</t>
  </si>
  <si>
    <t>00016580-2021</t>
  </si>
  <si>
    <t>Aprobar a favor de la empresa CORPORACION DON ELVIS S.A.C., el cambio de titular del permiso de pesca para operar la embarcación pesquera</t>
  </si>
  <si>
    <t>00350-2021-PRODUCE/DGPCHDI</t>
  </si>
  <si>
    <t>00010992-2021</t>
  </si>
  <si>
    <t>Aprobar a favor de la empresa PESQUERA FRAMOI S.A.C., el cambio de titular del permiso de pesca</t>
  </si>
  <si>
    <t>00351-2021-PRODUCE/DGPCHDI</t>
  </si>
  <si>
    <t>10/05/2021</t>
  </si>
  <si>
    <t>Rectificar el error material contenido en los considerandos 1 y 2</t>
  </si>
  <si>
    <t>00352-2021-PRODUCE/DGPCHDI</t>
  </si>
  <si>
    <t>00082265-2019</t>
  </si>
  <si>
    <t>11/05/2021</t>
  </si>
  <si>
    <t>00353-2021-PRODUCE/DGPCHDI</t>
  </si>
  <si>
    <t>00020684-2021</t>
  </si>
  <si>
    <t>OTORGAR a favor de la empresa MEGA PESCA S.A. la autorización para la instalación de una planta de procesamiento pesquero de congelado de recursos hidrobiológicos</t>
  </si>
  <si>
    <t>00354-2021-PRODUCE/DGPCHDI</t>
  </si>
  <si>
    <t>00008422-2021</t>
  </si>
  <si>
    <t>ACEPTAR el desistimiento de la solicitud de suspensión temporal de la licencia de funcionamiento de la planta de harina residual</t>
  </si>
  <si>
    <t>00355-2021-PRODUCE/DGPCHDI</t>
  </si>
  <si>
    <t>00011313-2020</t>
  </si>
  <si>
    <t>Declarar improcedente la solicitud permiso de pesca de menor escala para operar la embarcación pesquera JOSE ANGEL</t>
  </si>
  <si>
    <t>00356-2021-PRODUCE/DGPCHDI</t>
  </si>
  <si>
    <t>00010204-2021</t>
  </si>
  <si>
    <t>12/05/2021</t>
  </si>
  <si>
    <t>Otorgar a favor de JUAN VITE PINGO y MARIA ANITA TUME DE VITE, permiso de pesca para operar la embarcación pesquera JESUS ES EL CAMINO</t>
  </si>
  <si>
    <t>00357-2021-PRODUCE/DGPCHDI</t>
  </si>
  <si>
    <t>00009969-2021</t>
  </si>
  <si>
    <t>Aprobar a favor de la empresa PESQUERA EXALMAR S.A.A. el cambio de titular del permiso de pesca para operar la embarcación</t>
  </si>
  <si>
    <t>00358-2021-PRODUCE/DGPCHDI</t>
  </si>
  <si>
    <t>00016551-2021</t>
  </si>
  <si>
    <t>Otorgar al señor Max Henry Hidalgo del Águila, la autorización para efectuar investigación pesquera especializada sin uso de embarcación</t>
  </si>
  <si>
    <t>00359-2021-PRODUCE/DGPCHDI</t>
  </si>
  <si>
    <t>00015450-2021</t>
  </si>
  <si>
    <t>Otorgar la autorización para realizar las actividades de colecta de recursos</t>
  </si>
  <si>
    <t>00360-2021-PRODUCE/DGPCHDI</t>
  </si>
  <si>
    <t>00013511-2021</t>
  </si>
  <si>
    <t>00361-2021-PRODUCE/DGPCHDI</t>
  </si>
  <si>
    <t>00012351-2021</t>
  </si>
  <si>
    <t>00362-2021-PRODUCE/DGPCHDI</t>
  </si>
  <si>
    <t>00011722-2021</t>
  </si>
  <si>
    <t>00363-2021-PRODUCE/DGPCHDI</t>
  </si>
  <si>
    <t>00007387-2021</t>
  </si>
  <si>
    <t>00364-2021-PRODUCE/DGPCHDI</t>
  </si>
  <si>
    <t>00007377-2021</t>
  </si>
  <si>
    <t>00365-2021-PRODUCE/DGPCHDI</t>
  </si>
  <si>
    <t>00019562-2021</t>
  </si>
  <si>
    <t>00366-2021-PRODUCE/DGPCHDI</t>
  </si>
  <si>
    <t>00019393-2021</t>
  </si>
  <si>
    <t>14/05/2021</t>
  </si>
  <si>
    <t>Otorgar a favor de la EMPRESA PESQUERA JESUS ELIZABETH S.R.L., autorización de incremento de flota para construir una nueva embarcación pesquera</t>
  </si>
  <si>
    <t>00367-2021-PRODUCE/DGPCHDI</t>
  </si>
  <si>
    <t>00015424-2021</t>
  </si>
  <si>
    <t>17/05/2021</t>
  </si>
  <si>
    <t>00368-2021-PRODUCE/DGPCHDI</t>
  </si>
  <si>
    <t>00010661-2021</t>
  </si>
  <si>
    <t>00369-2021-PRODUCE/DGPCHDI</t>
  </si>
  <si>
    <t>00006566-2020</t>
  </si>
  <si>
    <t>00370-2021-PRODUCE/DGPCHDI</t>
  </si>
  <si>
    <t>00022182-2021</t>
  </si>
  <si>
    <t>Declarar improcedente la solicitud de permiso de pesca de menor escala</t>
  </si>
  <si>
    <t>00371-2021-PRODUCE/DGPCHDI</t>
  </si>
  <si>
    <t>00011782-2020</t>
  </si>
  <si>
    <t>00372-2021-PRODUCE/DGPCHDI</t>
  </si>
  <si>
    <t>00013432-2021</t>
  </si>
  <si>
    <t>00373-2021-PRODUCE/DGPCHDI</t>
  </si>
  <si>
    <t>00019338-2021</t>
  </si>
  <si>
    <t>00374-2021-PRODUCE/DGPCHDI</t>
  </si>
  <si>
    <t>00018670-2021</t>
  </si>
  <si>
    <t>18/05/2021</t>
  </si>
  <si>
    <t>00375-2021-PRODUCE/DGPCHDI</t>
  </si>
  <si>
    <t>00018799-2021</t>
  </si>
  <si>
    <t>00376-2021-PRODUCE/DGPCHDI</t>
  </si>
  <si>
    <t>00071260-2020</t>
  </si>
  <si>
    <t>Otorgar a favor de la empresa GRUPO VIMALCA S.A.C., autorización de incremento de flota para construir una nueva embarcación</t>
  </si>
  <si>
    <t>00377-2021-PRODUCE/DGPCHDI</t>
  </si>
  <si>
    <t>00016786-2021</t>
  </si>
  <si>
    <t>OTORGAR a favor de la empresa PESQUERA CENTINELA S.A.C. la autorización de instalación para el incremento</t>
  </si>
  <si>
    <t>00378-2021-PRODUCE/DGPCHDI</t>
  </si>
  <si>
    <t>00019320-2021</t>
  </si>
  <si>
    <t>Declarar IMPROCEDENTE la solicitud de suspensión de la licencia de operación</t>
  </si>
  <si>
    <t>00379-2021-PRODUCE/DGPCHDI</t>
  </si>
  <si>
    <t>00014052-2021</t>
  </si>
  <si>
    <t>19/05/2021</t>
  </si>
  <si>
    <t>Otorgar a favor de la empresa MARIA MERCEDES JRS E.I.R.L., permiso de pesca para operar la embarcación pesquera MARIA MERCEDES II</t>
  </si>
  <si>
    <t>00380-2021-PRODUCE/DGPCHDI</t>
  </si>
  <si>
    <t>00030530-2021</t>
  </si>
  <si>
    <t>Otorgar a la empresa AACH HOLDING CO., LLC, representada en el país por los señores Omar Diego Carcovich Jibaja y Eduardo Carcovich Carcovich, permiso de pesca para operar la embarcación pesquera de cerco de bandera estadounidese denominada DANIELA</t>
  </si>
  <si>
    <t>00381-2021-PRODUCE/DGPCHDI</t>
  </si>
  <si>
    <t>00011516-2020</t>
  </si>
  <si>
    <t>20/05/2021</t>
  </si>
  <si>
    <t>Otorgar permiso de pesca a favor del señor FELIPE MIGUEL CUSTODIO TUME para operar la embarcación pesquera de menor escala AMELIA</t>
  </si>
  <si>
    <t>00382-2021-PRODUCE/DGPCHDI</t>
  </si>
  <si>
    <t>00049814-2020</t>
  </si>
  <si>
    <t>21/05/2021</t>
  </si>
  <si>
    <t>Suspender el permiso de pesca de menor escala otorgado a favor de EDWIN MARIO JAHUIRA ARIAS y KEENDYS JAHUIRA ARIAS</t>
  </si>
  <si>
    <t>00383-2021-PRODUCE/DGPCHDI</t>
  </si>
  <si>
    <t>00122689-2019</t>
  </si>
  <si>
    <t>DECLARAR que la solicitud de modificación por actualización de dirección domiciliaria consignada en la licencia de operación otorgada</t>
  </si>
  <si>
    <t>00384-2021-PRODUCE/DGPCHDI</t>
  </si>
  <si>
    <t>00017045-2021</t>
  </si>
  <si>
    <t>Conservar el acto administrativo</t>
  </si>
  <si>
    <t>00385-2021-PRODUCE/DGPCHDI</t>
  </si>
  <si>
    <t>00012626-2021</t>
  </si>
  <si>
    <t>MODIFICAR la licencia de operación otorgada a favor de la empresa PERUVIAN SEA FOOD S.A.</t>
  </si>
  <si>
    <t>00386-2021-PRODUCE/DGPCHDI</t>
  </si>
  <si>
    <t>00028458-2021</t>
  </si>
  <si>
    <t>24/05/2021</t>
  </si>
  <si>
    <t>00387-2021-PRODUCE/DGPCHDI</t>
  </si>
  <si>
    <t>00013557-2021</t>
  </si>
  <si>
    <t>00388-2021-PRODUCE/DGPCHDI</t>
  </si>
  <si>
    <t>00031964-2021</t>
  </si>
  <si>
    <t>Aprobar la modificación de la autorización otorgada</t>
  </si>
  <si>
    <t>00389-2021-PRODUCE/DGPCHDI</t>
  </si>
  <si>
    <t>00031156-2021</t>
  </si>
  <si>
    <t>00390-2021-PRODUCE/DGPCHDI</t>
  </si>
  <si>
    <t>00011279-2021</t>
  </si>
  <si>
    <t>00391-2021-PRODUCE/DGPCHDI</t>
  </si>
  <si>
    <t>00017806-2021</t>
  </si>
  <si>
    <t>25/05/2021</t>
  </si>
  <si>
    <t>Declarar improcedente la solicitud de permiso de pesca</t>
  </si>
  <si>
    <t>00392-2021-PRODUCE/DGPCHDI</t>
  </si>
  <si>
    <t>00021389-2021</t>
  </si>
  <si>
    <t>00393-2021-PRODUCE/DGPCHDI</t>
  </si>
  <si>
    <t>00010923-2021</t>
  </si>
  <si>
    <t>26/05/2021</t>
  </si>
  <si>
    <t>Aprobar a favor de la empresa PESQUERA FRAMOI S.A.C., el cambio de titular del permiso de pesca para operar la embarcación pesquera</t>
  </si>
  <si>
    <t>00394-2021-PRODUCE/DGPCHDI</t>
  </si>
  <si>
    <t>00013249-2021</t>
  </si>
  <si>
    <t>Otorgar a favor de la empresa PESQUERA EXALMAR S.A.A., autorización de incremento de flota para construir una nueva embarcación pesquera</t>
  </si>
  <si>
    <t>00395-2021-PRODUCE/DGPCHDI</t>
  </si>
  <si>
    <t>00023465-2021</t>
  </si>
  <si>
    <t>Aprobar a favor de la empresa PESQUERA MAJAT S.A.C., el cambio de titular del permiso de pesca para operar la embarcación pesquera</t>
  </si>
  <si>
    <t>00396-2021-PRODUCE/DGPCHDI</t>
  </si>
  <si>
    <t>00023463-2021</t>
  </si>
  <si>
    <t>00397-2021-PRODUCE/DGPCHDI</t>
  </si>
  <si>
    <t>00032027-2021</t>
  </si>
  <si>
    <t>27/05/2021</t>
  </si>
  <si>
    <t>00398-2021-PRODUCE/DGPCHDI</t>
  </si>
  <si>
    <t>00019727-2021</t>
  </si>
  <si>
    <t>00399-2021-PRODUCE/DGPCHDI</t>
  </si>
  <si>
    <t>00018692-2021</t>
  </si>
  <si>
    <t>00400-2021-PRODUCE/DGPCHDI</t>
  </si>
  <si>
    <t>00017030-2021</t>
  </si>
  <si>
    <t>Aprobar a favor de la empresa VAGAL E.I.R.L, el cambio de titular del permiso de pesca para operar la embarcación pesquera</t>
  </si>
  <si>
    <t>00401-2021-PRODUCE/DGPCHDI</t>
  </si>
  <si>
    <t>00033625-2021</t>
  </si>
  <si>
    <t>30/05/2021</t>
  </si>
  <si>
    <t xml:space="preserve">Relación de Embarcaciones Pesqueras que Participarán en la Actividad de Investigación Pesquera denominada Operación Merluza XXXII </t>
  </si>
  <si>
    <t>00402-2021-PRODUCE/DGPCHDI</t>
  </si>
  <si>
    <t>00010789-2020</t>
  </si>
  <si>
    <t>31/05/2021</t>
  </si>
  <si>
    <t>00403-2021-PRODUCE/DGPCHDI</t>
  </si>
  <si>
    <t>00010798-2020</t>
  </si>
  <si>
    <t>Declarar improcedente la solicitud permiso de pesca de menor escala para operar la embarcación pesquera SAN PABLO</t>
  </si>
  <si>
    <t>00404-2021-PRODUCE/DGPCHDI</t>
  </si>
  <si>
    <t>00011318-2020</t>
  </si>
  <si>
    <t>00405-2021-PRODUCE/DGPCHDI</t>
  </si>
  <si>
    <t>00011475-2020</t>
  </si>
  <si>
    <t>00406-2021-PRODUCE/DGPCHDI</t>
  </si>
  <si>
    <t>00011132-2021</t>
  </si>
  <si>
    <t>Otorgar a favor de la empresa PESQUERA DIAMANTE S.A., autorización de incremento de flota para construir una nueva embarcación pesquera</t>
  </si>
  <si>
    <t>00407-2021-PRODUCE/DGPCHDI</t>
  </si>
  <si>
    <t>00024537-2021</t>
  </si>
  <si>
    <t>01/06/2021</t>
  </si>
  <si>
    <t>Aprobar a favor de los señores ASUNCION PANTA JACINTO y ROGELIO PANTA JACINTO el cambio de titular del permiso de pesca para operar la embarcación pesquera</t>
  </si>
  <si>
    <t>00408-2021-PRODUCE/DGPCHDI</t>
  </si>
  <si>
    <t>00016983-2021</t>
  </si>
  <si>
    <t>Otorgar a favor del señor VICTOR GABRIEL NUNTON BERNAL, autorización de incremento de flota para construir una nueva embarcación pesquera</t>
  </si>
  <si>
    <t>00409-2021-PRODUCE/DGPCHDI</t>
  </si>
  <si>
    <t>00065262-2020</t>
  </si>
  <si>
    <t>Declarar improcedente la solicitud de autorización de incremento de flota para construir una nueva embarcación pesquera</t>
  </si>
  <si>
    <t>00410-2021-PRODUCE/DGPCHDI</t>
  </si>
  <si>
    <t>00011321-2020</t>
  </si>
  <si>
    <t>00411-2021-PRODUCE/DGPCHDI</t>
  </si>
  <si>
    <t>00011323-2020</t>
  </si>
  <si>
    <t>Declarar improcedente la solicitud permiso de pesca de menor escala para operar la embarcación pesquera SEÑOR DE LOS MILAGROS</t>
  </si>
  <si>
    <t>00412-2021-PRODUCE/DGPCHDI</t>
  </si>
  <si>
    <t>00010795-2020</t>
  </si>
  <si>
    <t>00413-2021-PRODUCE/DGPCHDI</t>
  </si>
  <si>
    <t>00011465-2020</t>
  </si>
  <si>
    <t>00414-2021-PRODUCE/DGPCHDI</t>
  </si>
  <si>
    <t>00011331-2020</t>
  </si>
  <si>
    <t>Declarar improcedente la solicitud permiso de pesca de menor escala para operar la embarcación pesquera DANIELA</t>
  </si>
  <si>
    <t>00415-2021-PRODUCE/DGPCHDI</t>
  </si>
  <si>
    <t>00010797-2020</t>
  </si>
  <si>
    <t>00416-2021-PRODUCE/DGPCHDI</t>
  </si>
  <si>
    <t>00011459-2020</t>
  </si>
  <si>
    <t>00417-2021-PRODUCE/DGPCHDI</t>
  </si>
  <si>
    <t>00013828-2021</t>
  </si>
  <si>
    <t>02/06/2021</t>
  </si>
  <si>
    <t>Otorgar al Instituto francés de Investigación para el Desarrollo la autorización para efectuar investigación pesquera especializada sin uso de embarcación, conforme a los términos contenidos en el plan de investigación</t>
  </si>
  <si>
    <t>00418-2021-PRODUCE/DGPCHDI</t>
  </si>
  <si>
    <t>00030283-2021</t>
  </si>
  <si>
    <t>00419-2021-PRODUCE/DGPCHDI</t>
  </si>
  <si>
    <t>00032821-2021</t>
  </si>
  <si>
    <t>00420-2021-PRODUCE/DGPCHDI</t>
  </si>
  <si>
    <t>00030279-2021</t>
  </si>
  <si>
    <t>00421-2021-PRODUCE/DGPCHDI</t>
  </si>
  <si>
    <t>00013158-2021</t>
  </si>
  <si>
    <t>Otorgar a la ASOCIACION PARA LA CONSERVACION DE AMBIENTES MARINOS Y COSTEROS, la autorización para efectuar investigación pesquera especializada con uso de embarcación, conforme a los términos contenidos en el plan de investigación denominado</t>
  </si>
  <si>
    <t>00422-2021-PRODUCE/DGPCHDI</t>
  </si>
  <si>
    <t>00011325-2020</t>
  </si>
  <si>
    <t>Declarar improcedente la solicitud permiso de pesca de menor escala para operar la embarcación pesquera VICTOR ANDRES</t>
  </si>
  <si>
    <t>00423-2021-PRODUCE/DGPCHDI</t>
  </si>
  <si>
    <t>00011462-2020</t>
  </si>
  <si>
    <t>08/06/2021</t>
  </si>
  <si>
    <t>00424-2021-PRODUCE/DGPCHDI</t>
  </si>
  <si>
    <t>00034228-2021</t>
  </si>
  <si>
    <t>Otorgar a la empresa JULIE L, S.A., representada en el país por el señor Rudy Bill Neyra Balta, permiso de pesca para operar la embarcación pesquera de cerco de bandera panameña denominada HELLAS TUNA</t>
  </si>
  <si>
    <t>00425-2021-PRODUCE/DGPCHDI</t>
  </si>
  <si>
    <t>00010808-2020</t>
  </si>
  <si>
    <t>03/06/2021</t>
  </si>
  <si>
    <t>00426-2021-PRODUCE/DGPCHDI</t>
  </si>
  <si>
    <t>00020785-2021</t>
  </si>
  <si>
    <t>Otorgar a favor de la señora MARIA CRISTINA ECA DE TUME, permiso de pesca para operar la embarcación pesquera DON TEOFILO</t>
  </si>
  <si>
    <t>00427-2021-PRODUCE/DGPCHDI</t>
  </si>
  <si>
    <t>00018671-2021</t>
  </si>
  <si>
    <t>00428-2021-PRODUCE/DGPCHDI</t>
  </si>
  <si>
    <t>00011464-2020</t>
  </si>
  <si>
    <t>00429-2021-PRODUCE/DGPCHDI</t>
  </si>
  <si>
    <t>00043891-2020</t>
  </si>
  <si>
    <t>Declarar que la solicitud de modificación del permiso de pesca por cambio de matrícula de la embarcación pesquera</t>
  </si>
  <si>
    <t>00430-2021-PRODUCE/DGPCHDI</t>
  </si>
  <si>
    <t>00020590-2021</t>
  </si>
  <si>
    <t>10/06/2021</t>
  </si>
  <si>
    <t>00431-2021-PRODUCE/DGPCHDI</t>
  </si>
  <si>
    <t>00022972-2021</t>
  </si>
  <si>
    <t>00432-2021-PRODUCE/DGPCHDI</t>
  </si>
  <si>
    <t>00025538-2021</t>
  </si>
  <si>
    <t>00433-2021-PRODUCE/DGPCHDI</t>
  </si>
  <si>
    <t>00027692-2021</t>
  </si>
  <si>
    <t>00434-2021-PRODUCE/DGPCHDI</t>
  </si>
  <si>
    <t>00034281-2021</t>
  </si>
  <si>
    <t>00435-2021-PRODUCE/DGPCHDI</t>
  </si>
  <si>
    <t>00034277-2021</t>
  </si>
  <si>
    <t>00436-2021-PRODUCE/DGPCHDI</t>
  </si>
  <si>
    <t>00034297-2021</t>
  </si>
  <si>
    <t>00437-2021-PRODUCE/DGPCHDI</t>
  </si>
  <si>
    <t>00034296-2021</t>
  </si>
  <si>
    <t>00438-2021-PRODUCE/DGPCHDI</t>
  </si>
  <si>
    <t>00004561-2021</t>
  </si>
  <si>
    <t>00439-2021-PRODUCE/DGPCHDI</t>
  </si>
  <si>
    <t>00019185-2021</t>
  </si>
  <si>
    <t>00440-2021-PRODUCE/DGPCHDI</t>
  </si>
  <si>
    <t>00018377-2021</t>
  </si>
  <si>
    <t>00441-2021-PRODUCE/DGPCHDI</t>
  </si>
  <si>
    <t>00032863-2021</t>
  </si>
  <si>
    <t>Declarar que la solicitud de modificación del permiso de pesca por cambio de matrícula de la embarcación</t>
  </si>
  <si>
    <t>00442-2021-PRODUCE/DGPCHDI</t>
  </si>
  <si>
    <t>00018688-2021</t>
  </si>
  <si>
    <t>Otorgar la autorización para realizar las actividades de colecta</t>
  </si>
  <si>
    <t>00443-2021-PRODUCE/DGPCHDI</t>
  </si>
  <si>
    <t>00032246-2021</t>
  </si>
  <si>
    <t>Aceptar la renuncia formulada por MANUEL BERNARDINO FIESTAS ECHE y TEODORA QUEREVALU DE FIESTAS, a la autorización de incremento de flota para construir una nueva embarcación pesquera</t>
  </si>
  <si>
    <t>00444-2021-PRODUCE/DGPCHDI</t>
  </si>
  <si>
    <t>00031413-2021</t>
  </si>
  <si>
    <t>00445-2021-PRODUCE/DGPCHDI</t>
  </si>
  <si>
    <t>00027045-2021</t>
  </si>
  <si>
    <t>Declarar improcedente el pedido de suspensión del procedimiento administrativo          Declarar improcedente la solicitud de permiso de pesca</t>
  </si>
  <si>
    <t>00446-2021-PRODUCE/DGPCHDI</t>
  </si>
  <si>
    <t>00020515-2020</t>
  </si>
  <si>
    <t>Admitir a trámite la solicitud de permiso de pesca para operar la embarcación</t>
  </si>
  <si>
    <t>00447-2021-PRODUCE/DGPCHDI</t>
  </si>
  <si>
    <t>00019590-2021</t>
  </si>
  <si>
    <t>11/06/2021</t>
  </si>
  <si>
    <t>00448-2021-PRODUCE/DGPCHDI</t>
  </si>
  <si>
    <t>00010933-2021</t>
  </si>
  <si>
    <t>Aprobar a favor de la empresa PESQUERA FRAMOI S.A.C.</t>
  </si>
  <si>
    <t>00449-2021-PRODUCE/DGPCHDI</t>
  </si>
  <si>
    <t>00028121-2021</t>
  </si>
  <si>
    <t>14/06/2021</t>
  </si>
  <si>
    <t>00450-2021-PRODUCE/DGPCHDI</t>
  </si>
  <si>
    <t>00023292-2021</t>
  </si>
  <si>
    <t>00451-2021-PRODUCE/DGPCHDI</t>
  </si>
  <si>
    <t>00014856-2021</t>
  </si>
  <si>
    <t>00452-2021-PRODUCE/DGPCHDI</t>
  </si>
  <si>
    <t>00012267-2021</t>
  </si>
  <si>
    <t>00453-2021-PRODUCE/DGPCHDI</t>
  </si>
  <si>
    <t>00011123-2021</t>
  </si>
  <si>
    <t>Autorizar la asociación o incorporación definitiva del PMCE proveniente de la embarcación pesquera DON LUCHO</t>
  </si>
  <si>
    <t>00454-2021-PRODUCE/DGPCHDI</t>
  </si>
  <si>
    <t>00036644-2021</t>
  </si>
  <si>
    <t>16/06/2021</t>
  </si>
  <si>
    <t>00455-2021-PRODUCE/DGPCHDI</t>
  </si>
  <si>
    <t>00021639-2021</t>
  </si>
  <si>
    <t>MODIFICAR la licencia de operación y OTORGAR licencia de operación de la planta de harina residual de descartes y residuos de recursos hidrobiológicos</t>
  </si>
  <si>
    <t>00456-2021-PRODUCE/DGPCHDI</t>
  </si>
  <si>
    <t>00032894-2021</t>
  </si>
  <si>
    <t>Rectificar el error material contenido en los vistos</t>
  </si>
  <si>
    <t>00457-2021-PRODUCE/DGPCHDI</t>
  </si>
  <si>
    <t>00023289-2021</t>
  </si>
  <si>
    <t>00458-2021-PRODUCE/DGPCHDI</t>
  </si>
  <si>
    <t>00036470-2021</t>
  </si>
  <si>
    <t>17/06/2021</t>
  </si>
  <si>
    <t>Dejar sin efecto el artículo 5 de la Resolución Directoral</t>
  </si>
  <si>
    <t>00459-2021-PRODUCE/DGPCHDI</t>
  </si>
  <si>
    <t>00027006-2021</t>
  </si>
  <si>
    <t>00460-2021-PRODUCE/DGPCHDI</t>
  </si>
  <si>
    <t>00010047-2021</t>
  </si>
  <si>
    <t>19/06/2021</t>
  </si>
  <si>
    <t>Otorgar a favor de LEONARDO FELIPE VITE MORALES y FLORA ALVAREZ ECHE, autorización de incremento de flota para construir una nueva embarcación pesquera</t>
  </si>
  <si>
    <t>00461-2021-PRODUCE/DGPCHDI</t>
  </si>
  <si>
    <t>00029590-2021</t>
  </si>
  <si>
    <t>Aprobar a favor de la empresa PESQUERA JEHOVA PROVEERA S.A.C., el cambio de titular del permiso de pesca para operar la embarcación pesquera JEHOVA JIREH</t>
  </si>
  <si>
    <t>00462-2021-PRODUCE/DGPCHDI</t>
  </si>
  <si>
    <t>00036064-2021</t>
  </si>
  <si>
    <t>Declarar que la solicitud de ampliación del plazo para la ejecución de la autorización de incremento de flota otorgada</t>
  </si>
  <si>
    <t>00463-2021-PRODUCE/DGPCHDI</t>
  </si>
  <si>
    <t>00032912-2021</t>
  </si>
  <si>
    <t>Otorgar a favor de la EMPRESA PESQUERA MI CAUTIVO III S.A.C., autorización de incremento de flota para construir una nueva embarcación pesquera</t>
  </si>
  <si>
    <t>00464-2021-PRODUCE/DGPCHDI</t>
  </si>
  <si>
    <t>00020497-2021</t>
  </si>
  <si>
    <t>00465-2021-PRODUCE/DGPCHDI</t>
  </si>
  <si>
    <t>00027877-2021</t>
  </si>
  <si>
    <t>00466-2021-PRODUCE/DGPCHDI</t>
  </si>
  <si>
    <t>00038162-2021</t>
  </si>
  <si>
    <t>00467-2021-PRODUCE/DGPCHDI</t>
  </si>
  <si>
    <t>00030957-2019</t>
  </si>
  <si>
    <t>OTORGAR a favor de la empresa PESQUERA EXALMAR S.A.A. la autorización de instalación para el incremento de capacidad de procesamiento</t>
  </si>
  <si>
    <t>00468-2021-PRODUCE/DGPCHDI</t>
  </si>
  <si>
    <t>00028302-2021</t>
  </si>
  <si>
    <t>21/06/2021</t>
  </si>
  <si>
    <t>Otorgar a favor de FRANCISCO ESPINOZA PANTA, ALEJANDRINA ÁLVAREZ PANTA, LUCIANA ÁLVAREZ PANTA, JOSÉ GUADALUPE ECA VITE, NICOLAZA ÁLVAREZ PANTA, SANTOS SABA PANTA, ISABEL ÁLVAREZ PANTA, ITALO JACINTO ECCA y SEVERINA ÁLVAREZ PANTA, la autorización de incremento de flota para construir una nueva embarcación pesquera</t>
  </si>
  <si>
    <t>00469-2021-PRODUCE/DGPCHDI</t>
  </si>
  <si>
    <t>00056010-2020</t>
  </si>
  <si>
    <t>22/06/2021</t>
  </si>
  <si>
    <t>Declarar en abandono el procedimiento administrativo</t>
  </si>
  <si>
    <t>00470-2021-PRODUCE/DGPCHDI</t>
  </si>
  <si>
    <t>00097241-2019</t>
  </si>
  <si>
    <t>Dejar sin efecto el artículo 6 y el artículo 7 de la Resolución Directoral</t>
  </si>
  <si>
    <t>00471-2021-PRODUCE/DGPCHDI</t>
  </si>
  <si>
    <t>00012415-2021</t>
  </si>
  <si>
    <t>23/06/2021</t>
  </si>
  <si>
    <t>Declarar improcedente la solicitud de autorización de incremento de flota</t>
  </si>
  <si>
    <t>00472-2021-PRODUCE/DGPCHDI</t>
  </si>
  <si>
    <t>00016096-2021</t>
  </si>
  <si>
    <t>Aprobar a favor de la empresa GRUPO MI ELVIS S.A.C. el cambio de titular</t>
  </si>
  <si>
    <t>00473-2021-PRODUCE/DGPCHDI</t>
  </si>
  <si>
    <t>00026506-2021</t>
  </si>
  <si>
    <t>Otorgar a favor de la empresa GRUPO NUNTON S.A.C., la modificación</t>
  </si>
  <si>
    <t>00474-2021-PRODUCE/DGPCHDI</t>
  </si>
  <si>
    <t>00028966-2021</t>
  </si>
  <si>
    <t>00475-2021-PRODUCE/DGPCHDI</t>
  </si>
  <si>
    <t>00028900-2021</t>
  </si>
  <si>
    <t xml:space="preserve">Otorgar la autorización para realizar las actividades de colecta de recursos </t>
  </si>
  <si>
    <t>00476-2021-PRODUCE/DGPCHDI</t>
  </si>
  <si>
    <t>00028965-2021</t>
  </si>
  <si>
    <t>00477-2021-PRODUCE/DGPCHDI</t>
  </si>
  <si>
    <t>00028942-2021</t>
  </si>
  <si>
    <t>00478-2021-PRODUCE/DGPCHDI</t>
  </si>
  <si>
    <t>00028967-2021</t>
  </si>
  <si>
    <t>00479-2021-PRODUCE/DGPCHDI</t>
  </si>
  <si>
    <t>00028964-2021</t>
  </si>
  <si>
    <t>00480-2021-PRODUCE/DGPCHDI</t>
  </si>
  <si>
    <t>00078866-2020</t>
  </si>
  <si>
    <t>24/06/2021</t>
  </si>
  <si>
    <t>Declarar improcedente la solicitud de sucesión procesal de la autorización de incremento de flota</t>
  </si>
  <si>
    <t>00481-2021-PRODUCE/DGPCHDI</t>
  </si>
  <si>
    <t>00031715-2021</t>
  </si>
  <si>
    <t>25/06/2021</t>
  </si>
  <si>
    <t>00482-2021-PRODUCE/DGPCHDI</t>
  </si>
  <si>
    <t>00031272-2021</t>
  </si>
  <si>
    <t>00483-2021-PRODUCE/DGPCHDI</t>
  </si>
  <si>
    <t>00038759-2021</t>
  </si>
  <si>
    <t>00484-2021-PRODUCE/DGPCHDI</t>
  </si>
  <si>
    <t>00038765-2021</t>
  </si>
  <si>
    <t>00485-2021-PRODUCE/DGPCHDI</t>
  </si>
  <si>
    <t>00038751-2021</t>
  </si>
  <si>
    <t>00486-2021-PRODUCE/DGPCHDI</t>
  </si>
  <si>
    <t>00038762-2021</t>
  </si>
  <si>
    <t>00487-2021-PRODUCE/DGPCHDI</t>
  </si>
  <si>
    <t>00028761-2021</t>
  </si>
  <si>
    <t>00488-2021-PRODUCE/DGPCHDI</t>
  </si>
  <si>
    <t>00029170-2021</t>
  </si>
  <si>
    <t>00489-2021-PRODUCE/DGPCHDI</t>
  </si>
  <si>
    <t>00038748-2021</t>
  </si>
  <si>
    <t>00490-2021-PRODUCE/DGPCHDI</t>
  </si>
  <si>
    <t>00010877-2021</t>
  </si>
  <si>
    <t>00491-2021-PRODUCE/DGPCHDI</t>
  </si>
  <si>
    <t>00016503-2021</t>
  </si>
  <si>
    <t>Declarar en abandono</t>
  </si>
  <si>
    <t>00492-2021-PRODUCE/DGPCHDI</t>
  </si>
  <si>
    <t>00007699-2019</t>
  </si>
  <si>
    <t>Declarar en abandono el procedimiento administrativo iniciado</t>
  </si>
  <si>
    <t>00493-2021-PRODUCE/DGPCHDI</t>
  </si>
  <si>
    <t>00021839-2021</t>
  </si>
  <si>
    <t>30/06/2021</t>
  </si>
  <si>
    <t xml:space="preserve">Aprobar el Listado de Asignación de Límites Máximos de Captura </t>
  </si>
  <si>
    <t>00494-2021-PRODUCE/DGPCHDI</t>
  </si>
  <si>
    <t>00046239-2020</t>
  </si>
  <si>
    <t>00495-2021-PRODUCE/DGPCHDI</t>
  </si>
  <si>
    <t>00021990-2021</t>
  </si>
  <si>
    <t>Aprobar el Listado de Asignación de los Límites Máximos de Captura por Embarcación</t>
  </si>
  <si>
    <t>00496-2021-PRODUCE/DGPCHDI</t>
  </si>
  <si>
    <t>00040071-2021</t>
  </si>
  <si>
    <t>01/07/2021</t>
  </si>
  <si>
    <t>00497-2021-PRODUCE/DGPCHDI</t>
  </si>
  <si>
    <t>00018819-2020</t>
  </si>
  <si>
    <t>Declarar en abandono el procedimiento de autorización</t>
  </si>
  <si>
    <t>00498-2021-PRODUCE/DGPCHDI</t>
  </si>
  <si>
    <t>00022435-2021</t>
  </si>
  <si>
    <t>00499-2021-PRODUCE/DGPCHDI</t>
  </si>
  <si>
    <t>00035785-2021</t>
  </si>
  <si>
    <t>03/07/2021</t>
  </si>
  <si>
    <t xml:space="preserve">Aprobar a favor de la señora MARGARITA RAMIREZ RUMICHE y los señores ANTONIO ECHE RAMIREZ, SANTOS VICENTE ECHE RAMIREZ, JULIO ECHE RAMIREZ y VICTORINO ECHE RAMIREZ el cambio de titular del permiso de pesca para operar la embarcación </t>
  </si>
  <si>
    <t>00500-2021-PRODUCE/DGPCHDI</t>
  </si>
  <si>
    <t>00008638-2021</t>
  </si>
  <si>
    <t>Aprobar a favor del señor VICTOR RAUL CASTRO URCIA y la señora ANGELITA BERNAL CASTRO, el cambio de titular del permiso de pesca para operar la embarcación pesquera ROSITA AMALIA</t>
  </si>
  <si>
    <t>00501-2021-PRODUCE/DGPCHDI</t>
  </si>
  <si>
    <t>00034753-2021</t>
  </si>
  <si>
    <t>05/07/2021</t>
  </si>
  <si>
    <t>Otorgar a favor de la señora MARGARITA CARMEN RODRIGUEZ VARGAS, autorización de incremento de flota para construir una nueva embarcación pesquera</t>
  </si>
  <si>
    <t>00502-2021-PRODUCE/DGPCHDI</t>
  </si>
  <si>
    <t>00040039-2021</t>
  </si>
  <si>
    <t>Declarar que la solicitud de modificación del permiso de pesca por cambio de matrícula</t>
  </si>
  <si>
    <t>00503-2021-PRODUCE/DGPCHDI</t>
  </si>
  <si>
    <t>00040912-2021</t>
  </si>
  <si>
    <t>00504-2021-PRODUCE/DGPCHDI</t>
  </si>
  <si>
    <t>00010930-2021</t>
  </si>
  <si>
    <t>07/07/2021</t>
  </si>
  <si>
    <t>Aprobar a favor de la empresa PESQUERA FRAMOI S.A.C., el cambio de titular del permiso</t>
  </si>
  <si>
    <t>00505-2021-PRODUCE/DGPCHDI</t>
  </si>
  <si>
    <t>00020702-2021</t>
  </si>
  <si>
    <t>08/07/2021</t>
  </si>
  <si>
    <t>Aprobar a favor del señor LUIS HENRRY BAZAN CALDERON, el cambio de titular del permiso de pesca para operar la embarcación pesquera SAN MARTIN DE PORRAS IV</t>
  </si>
  <si>
    <t>00506-2021-PRODUCE/DGPCHDI</t>
  </si>
  <si>
    <t>00042549-2021</t>
  </si>
  <si>
    <t>modificar la Resolución Directoral</t>
  </si>
  <si>
    <t>00507-2021-PRODUCE/DGPCHDI</t>
  </si>
  <si>
    <t>00028268-2021</t>
  </si>
  <si>
    <t>RECUPERADA S.A.C.</t>
  </si>
  <si>
    <t>00508-2021-PRODUCE/DGPCHDI</t>
  </si>
  <si>
    <t>00025006-2021</t>
  </si>
  <si>
    <t>00509-2021-PRODUCE/DGPCHDI</t>
  </si>
  <si>
    <t>00012764-2021</t>
  </si>
  <si>
    <t xml:space="preserve">Declarar en abandono el procedimiento de autorización para efectuar investigación </t>
  </si>
  <si>
    <t>00510-2021-PRODUCE/DGPCHDI</t>
  </si>
  <si>
    <t>00034969-2021</t>
  </si>
  <si>
    <t>09/07/2021</t>
  </si>
  <si>
    <t>Autorizar la asociación o incorporación definitiva del PMCE proveniente de la embarcación pesquera BILBAO</t>
  </si>
  <si>
    <t>00511-2021-PRODUCE/DGPCHDI</t>
  </si>
  <si>
    <t>00021471-2019</t>
  </si>
  <si>
    <t>Desestimar el recurso de reconsideración formulado por la empresa PESQUERA DIAMANTE S.A</t>
  </si>
  <si>
    <t>00512-2021-PRODUCE/DGPCHDI</t>
  </si>
  <si>
    <t>00021513-2021</t>
  </si>
  <si>
    <t>12/07/2021</t>
  </si>
  <si>
    <t>OTORGAR a favor de la empresa INVERSIONES KATHYMAR S.A.C. la autorización de instalación para el incremento de capacidad</t>
  </si>
  <si>
    <t>00513-2021-PRODUCE/DGPCHDI</t>
  </si>
  <si>
    <t>00009458-2021</t>
  </si>
  <si>
    <t>OTORGAR a favor de la empresa CORPORACIÓN DE INGENIERIA DE REFRIGERACIÓN S.R.L. la autorización de instalación para el incremento de capacidad</t>
  </si>
  <si>
    <t>00514-2021-PRODUCE/DGPCHDI</t>
  </si>
  <si>
    <t>00014867-2021</t>
  </si>
  <si>
    <t>OTORGAR a favor de la empresa PIURA SEAFOOD S.A.C.  la autorización de instalación de una planta de congelado</t>
  </si>
  <si>
    <t>00515-2021-PRODUCE/DGPCHDI</t>
  </si>
  <si>
    <t>00037105-2021</t>
  </si>
  <si>
    <t>Aprobar a favor del señor ERLIS JOHNSON DEL CASTILLO LOPEZ el cambio de titular del permiso de pesca</t>
  </si>
  <si>
    <t>00516-2021-PRODUCE/DGPCHDI</t>
  </si>
  <si>
    <t>00024560-2021</t>
  </si>
  <si>
    <t>13/07/2021</t>
  </si>
  <si>
    <t>Otorgar a favor de la señora MERCEDES MARIA TUME ECA, autorización de incremento de flota para construir una nueva embarcación pesquera</t>
  </si>
  <si>
    <t>00517-2021-PRODUCE/DGPCHDI</t>
  </si>
  <si>
    <t>00028756-2021</t>
  </si>
  <si>
    <t>Otorgar a favor de la señora GLADYS ECHE PANTA y los señores JOSE ROBERTO ECHE PANTA y ELOY PANTA ALVAREZ, autorización de incremento de flota para construir una nueva embarcación pesquera</t>
  </si>
  <si>
    <t>00518-2021-PRODUCE/DGPCHDI</t>
  </si>
  <si>
    <t>00034407-2021</t>
  </si>
  <si>
    <t>Otorgar a favor de JUAN PASCUAL JACINTO ECA, ROSA ESTHER CHUNGA ECA, PABLO JACINTO ECA, MARITZA PANTA ECA, JOSE SANTOS JACINTO ECA y GLADYS MAGALI PANTA ALVAREZ DE JACINTO, autorización de incremento de flota para construir una nueva embarcación pesquera</t>
  </si>
  <si>
    <t>00519-2021-PRODUCE/DGPCHDI</t>
  </si>
  <si>
    <t>00043649-2021</t>
  </si>
  <si>
    <t>14/07/2021</t>
  </si>
  <si>
    <t>00520-2021-PRODUCE/DGPCHDI</t>
  </si>
  <si>
    <t>00024015-2021</t>
  </si>
  <si>
    <t>15/07/2021</t>
  </si>
  <si>
    <t>Otorgar a el señor PIERO VINCENZO UCEDA VEGA</t>
  </si>
  <si>
    <t>00521-2021-PRODUCE/DGPCHDI</t>
  </si>
  <si>
    <t>00024121-2021</t>
  </si>
  <si>
    <t xml:space="preserve">SUSPENDER, por única vez, la licencia de operación otorgada mediante </t>
  </si>
  <si>
    <t>00522-2021-PRODUCE/DGPCHDI</t>
  </si>
  <si>
    <t>00040283-2021</t>
  </si>
  <si>
    <t>Rectificar el error material contenido</t>
  </si>
  <si>
    <t>00523-2021-PRODUCE/DGPCHDI</t>
  </si>
  <si>
    <t>00054360-2019</t>
  </si>
  <si>
    <t>Declarar IMPROCEDENTE la solicitud de suspensión formulada por la empresa CORPORACIÓN DEL MAR S.A.C.</t>
  </si>
  <si>
    <t>00524-2021-PRODUCE/DGPCHDI</t>
  </si>
  <si>
    <t>00036562-2021</t>
  </si>
  <si>
    <t>DECLARAR que la solicitud de ampliación de plazo de la autorización de instalación otorgada mediante Resolución Directoral</t>
  </si>
  <si>
    <t>00525-2021-PRODUCE/DGPCHDI</t>
  </si>
  <si>
    <t>00055196-2019</t>
  </si>
  <si>
    <t>00526-2021-PRODUCE/DGPCHDI</t>
  </si>
  <si>
    <t>00020210-2021</t>
  </si>
  <si>
    <t>16/07/2021</t>
  </si>
  <si>
    <t>Declarar en abandono el procedimiento de autorización para efectuar investigación pesquera especializada sin uso de embarcación para ejecutar el proyecto de investigación</t>
  </si>
  <si>
    <t>00527-2021-PRODUCE/DGPCHDI</t>
  </si>
  <si>
    <t>00012761-2021</t>
  </si>
  <si>
    <t>00528-2021-PRODUCE/DGPCHDI</t>
  </si>
  <si>
    <t>00012291-2021</t>
  </si>
  <si>
    <t>00529-2021-PRODUCE/DGPCHDI</t>
  </si>
  <si>
    <t>00036252-2021</t>
  </si>
  <si>
    <t>00530-2021-PRODUCE/DGPCHDI</t>
  </si>
  <si>
    <t>00029394-2021</t>
  </si>
  <si>
    <t>00531-2021-PRODUCE/DGPCHDI</t>
  </si>
  <si>
    <t>00021253-2021</t>
  </si>
  <si>
    <t>Declarar en abandono el procedimiento de autorización para efectuar investigación pesquera</t>
  </si>
  <si>
    <t>00532-2021-PRODUCE/DGPCHDI</t>
  </si>
  <si>
    <t>00032457-2021</t>
  </si>
  <si>
    <t>00533-2021-PRODUCE/DGPCHDI</t>
  </si>
  <si>
    <t>00032058-2021</t>
  </si>
  <si>
    <t>00534-2021-PRODUCE/DGPCHDI</t>
  </si>
  <si>
    <t>00011749-2021</t>
  </si>
  <si>
    <t>00535-2021-PRODUCE/DGPCHDI</t>
  </si>
  <si>
    <t>00042874-2021</t>
  </si>
  <si>
    <t>Modificar la autorización al plan de trabajo denominado</t>
  </si>
  <si>
    <t>00536-2021-PRODUCE/DGPCHDI</t>
  </si>
  <si>
    <t>00016987-2021</t>
  </si>
  <si>
    <t>19/07/2021</t>
  </si>
  <si>
    <t>00537-2021-PRODUCE/DGPCHDI</t>
  </si>
  <si>
    <t>00043535-2021</t>
  </si>
  <si>
    <t>00538-2021-PRODUCE/DGPCHDI</t>
  </si>
  <si>
    <t>00041883-2021</t>
  </si>
  <si>
    <t>20/07/2021</t>
  </si>
  <si>
    <t xml:space="preserve">Aprobar a favor de los señores PORFIRIO ZACARIAS ECHE RAMIREZ, MERCEDES PAZO FIESTAS, JUAN FRANCISCO ECHE RAMIREZ, LUCILA PINGO MARTINEZ DE ECHE, JOSE ALFREDO ECHE PAZO, JORGE LUIS ECHE PINGO y JUAN CARLOS ECHE PINGO, el cambio de titular del permiso de pesca </t>
  </si>
  <si>
    <t>00539-2021-PRODUCE/DGPCHDI</t>
  </si>
  <si>
    <t>00042880-2021</t>
  </si>
  <si>
    <t>00540-2021-PRODUCE/DGPCHDI</t>
  </si>
  <si>
    <t>00064208-2020</t>
  </si>
  <si>
    <t>Otorgar a favor de la señora NICOLASA CUSTODIO HUAMANCHUMO, autorización de incremento de flota para ampliar la capacidad de bodega de la embarcación pesquera BEATITA DE HUMAY 3</t>
  </si>
  <si>
    <t>00541-2021-PRODUCE/DGPCHDI</t>
  </si>
  <si>
    <t>00039305-2021</t>
  </si>
  <si>
    <t>Otorgar a favor de la empresa CORPORACIÓN DON JULIO S.A.C., autorización de incremento de flota para construir una nueva embarcación pesquera</t>
  </si>
  <si>
    <t>00542-2021-PRODUCE/DGPCHDI</t>
  </si>
  <si>
    <t>00010949-2021</t>
  </si>
  <si>
    <t>Declarar improcedente la solicitud de cambio de titular del permiso de pesca para operar la embarcación pesquera YOLY con</t>
  </si>
  <si>
    <t>00543-2021-PRODUCE/DGPCHDI</t>
  </si>
  <si>
    <t>00040595-2021</t>
  </si>
  <si>
    <t xml:space="preserve">Otorgar a favor de la empresa PESQUERA MI GABRIELA S.A.C., autorización </t>
  </si>
  <si>
    <t>00544-2021-PRODUCE/DGPCHDI</t>
  </si>
  <si>
    <t>00030294-2021</t>
  </si>
  <si>
    <t>21/07/2021</t>
  </si>
  <si>
    <t>00545-2021-PRODUCE/DGPCHDI</t>
  </si>
  <si>
    <t>00014579-2020</t>
  </si>
  <si>
    <t>22/07/2021</t>
  </si>
  <si>
    <t>Aprobar a favor del señor CHRISTIAAN JOEL PINTO MAGUIÑA, el cambio de titular del permiso de pesca para operar la embarcación pesquera CRISTO VIENE</t>
  </si>
  <si>
    <t>00546-2021-PRODUCE/DGPCHDI</t>
  </si>
  <si>
    <t>00041294-2021</t>
  </si>
  <si>
    <t>23/07/2021</t>
  </si>
  <si>
    <t>Otorgar a favor de la EMPRESA PESQUERA ROMYFRAN S.A.C., autorización de incremento de flota para construir una nueva embarcación pesquera</t>
  </si>
  <si>
    <t>00547-2021-PRODUCE/DGPCHDI</t>
  </si>
  <si>
    <t>00033168-2021</t>
  </si>
  <si>
    <t>00548-2021-PRODUCE/DGPCHDI</t>
  </si>
  <si>
    <t>00038079-2021</t>
  </si>
  <si>
    <t>00549-2021-PRODUCE/DGPCHDI</t>
  </si>
  <si>
    <t>00036332-2021</t>
  </si>
  <si>
    <t>00550-2021-PRODUCE/DGPCHDI</t>
  </si>
  <si>
    <t>00037523-2021</t>
  </si>
  <si>
    <t>00551-2021-PRODUCE/DGPCHDI</t>
  </si>
  <si>
    <t>00044830-2021</t>
  </si>
  <si>
    <t>26/07/2021</t>
  </si>
  <si>
    <t>Aceptar la renuncia formulada por la señora GLADYS ECHE PANTA y los señores JOSE ROBERTO ECHE PANTA y ELOY PANTA ALVAREZ</t>
  </si>
  <si>
    <t>00552-2021-PRODUCE/DGPCHDI</t>
  </si>
  <si>
    <t>00022506-2021</t>
  </si>
  <si>
    <t>27/07/2021</t>
  </si>
  <si>
    <t>OTORGAR a favor de la empresa MARFRIO PERU S.A. la autorización de instalación de una planta de congelado con capacidad</t>
  </si>
  <si>
    <t>00553-2021-PRODUCE/DGPCHDI</t>
  </si>
  <si>
    <t>00093952-2019</t>
  </si>
  <si>
    <t>00554-2021-PRODUCE/DGPCHDI</t>
  </si>
  <si>
    <t>00035158-2021</t>
  </si>
  <si>
    <t>OTORGAR a favor de la empresa MARFRIO PERU S.A.</t>
  </si>
  <si>
    <t>00555-2021-PRODUCE/DGPCHDI</t>
  </si>
  <si>
    <t>00064136-2020</t>
  </si>
  <si>
    <t>Declarar infundado el recurso de reconsideración interpuesto por la empresa CONSERVERA OSIRIS S.A.C.</t>
  </si>
  <si>
    <t>00556-2021-PRODUCE/DGPCHDI</t>
  </si>
  <si>
    <t>00046878-2021</t>
  </si>
  <si>
    <t>02/08/2021</t>
  </si>
  <si>
    <t>00557-2021-PRODUCE/DGPCHDI</t>
  </si>
  <si>
    <t>00010858-2020</t>
  </si>
  <si>
    <t>03/08/2021</t>
  </si>
  <si>
    <t>Otorgar a favor de los señores CESAR DENNIS MEJIA BELLIDO y OSCAR AUGUSTO MEJIA BELLIDO y las señoras VICTORIA AQUILINA BELLIDO DE MEJIA y MARIANELA JOSELINE MEJIA BELLIDO</t>
  </si>
  <si>
    <t>00558-2021-PRODUCE/DGPCHDI</t>
  </si>
  <si>
    <t>00043890-2021</t>
  </si>
  <si>
    <t>Otorgar a favor de la empresa INVERSIONES GUIAME MADRE MIA S.A.C</t>
  </si>
  <si>
    <t>00559-2021-PRODUCE/DGPCHDI</t>
  </si>
  <si>
    <t>00026395-2021</t>
  </si>
  <si>
    <t>06/08/2021</t>
  </si>
  <si>
    <t>00560-2021-PRODUCE/DGPCHDI</t>
  </si>
  <si>
    <t>00030071-2021</t>
  </si>
  <si>
    <t>00561-2021-PRODUCE/DGPCHDI</t>
  </si>
  <si>
    <t>00036417-2021</t>
  </si>
  <si>
    <t>07/08/2021</t>
  </si>
  <si>
    <t>00562-2021-PRODUCE/DGPCHDI</t>
  </si>
  <si>
    <t>00036425-2021</t>
  </si>
  <si>
    <t>00563-2021-PRODUCE/DGPCHDI</t>
  </si>
  <si>
    <t>00039254-2021</t>
  </si>
  <si>
    <t>00564-2021-PRODUCE/DGPCHDI</t>
  </si>
  <si>
    <t>00009634-2020</t>
  </si>
  <si>
    <t>Otorgar permiso de pesca a favor del señor SANTOS FIESTAS SANCHEZ para operar la embarcación pesquera de menor escala MI ESTELITA</t>
  </si>
  <si>
    <t>00565-2021-PRODUCE/DGPCHDI</t>
  </si>
  <si>
    <t>00011423-2020</t>
  </si>
  <si>
    <t>Otorgar permiso de pesca a favor de HILARIO VINCES OVIEDO y RUTH RAMÍREZ RODRÍGUEZ DE VINCES</t>
  </si>
  <si>
    <t>00566-2021-PRODUCE/DGPCHDI</t>
  </si>
  <si>
    <t>00033118-2021</t>
  </si>
  <si>
    <t>10/08/2021</t>
  </si>
  <si>
    <t>00567-2021-PRODUCE/DGPCHDI</t>
  </si>
  <si>
    <t>00035978-2021</t>
  </si>
  <si>
    <t>00568-2021-PRODUCE/DGPCHDI</t>
  </si>
  <si>
    <t>00046889-2021</t>
  </si>
  <si>
    <t>00569-2021-PRODUCE/DGPCHDI</t>
  </si>
  <si>
    <t>00036227-2021</t>
  </si>
  <si>
    <t>12/08/2021</t>
  </si>
  <si>
    <t>00570-2021-PRODUCE/DGPCHDI</t>
  </si>
  <si>
    <t>00040417-2021</t>
  </si>
  <si>
    <t>00571-2021-PRODUCE/DGPCHDI</t>
  </si>
  <si>
    <t>00042559-2021</t>
  </si>
  <si>
    <t>00572-2021-PRODUCE/DGPCHDI</t>
  </si>
  <si>
    <t>00038962-2021</t>
  </si>
  <si>
    <t>00573-2021-PRODUCE/DGPCHDI</t>
  </si>
  <si>
    <t>00091581-2020</t>
  </si>
  <si>
    <t>16/08/2021</t>
  </si>
  <si>
    <t>Otorgar a favor del señor JACOBO ALBERTO CAVENAGO ZOLEZZI, permiso de pesca de menor escala</t>
  </si>
  <si>
    <t>00574-2021-PRODUCE/DGPCHDI</t>
  </si>
  <si>
    <t>00044230-2021</t>
  </si>
  <si>
    <t>Otorgar a favor de la empresa JESUS SOBRE LAS AGUAS S.R.L., autorización de incremento de flota para construir una nueva embarcación pesquera</t>
  </si>
  <si>
    <t>00575-2021-PRODUCE/DGPCHDI</t>
  </si>
  <si>
    <t>00041897-2021</t>
  </si>
  <si>
    <t>17/08/2021</t>
  </si>
  <si>
    <t>Otorgar a favor del señor MANUEL BERNARDINO FIESTAS ECHE y de la señora TEODORA QUEREVALU DE FIESTAS, autorización de incremento de flota para construir una nueva embarcación pesquera</t>
  </si>
  <si>
    <t>00576-2021-PRODUCE/DGPCHDI</t>
  </si>
  <si>
    <t>00056623-2020</t>
  </si>
  <si>
    <t>00577-2021-PRODUCE/DGPCHDI</t>
  </si>
  <si>
    <t>00078547-2020</t>
  </si>
  <si>
    <t>00578-2021-PRODUCE/DGPCHDI</t>
  </si>
  <si>
    <t>00072014-2020</t>
  </si>
  <si>
    <t>OTORGAR a favor de la empresa PESQUERA EXALMAR S.A.A. la autorización para el incremento de capacidad de procesamiento por traslado de la planta de procesamiento de harina de pescado de alto contenido proteínico con capacidad</t>
  </si>
  <si>
    <t>00579-2021-PRODUCE/DGPCHDI</t>
  </si>
  <si>
    <t>00044116-2021</t>
  </si>
  <si>
    <t>OTORGAR a favor de la empresa FRIGORIFICO ANGELICA S.R.L. la licencia de operación de procesamiento pesquero para la producción de congelado, con una capacidad</t>
  </si>
  <si>
    <t>00580-2021-PRODUCE/DGPCHDI</t>
  </si>
  <si>
    <t>00038790-2021</t>
  </si>
  <si>
    <t>18/08/2021</t>
  </si>
  <si>
    <t>00581-2021-PRODUCE/DGPCHDI</t>
  </si>
  <si>
    <t>00036488-2021</t>
  </si>
  <si>
    <t>00582-2021-PRODUCE/DGPCHDI</t>
  </si>
  <si>
    <t>00040441-2021</t>
  </si>
  <si>
    <t>00583-2021-PRODUCE/DGPCHDI</t>
  </si>
  <si>
    <t>00039805-2021</t>
  </si>
  <si>
    <t>Otorgar a favor de la EMPRESA PESQUERA RIZOR E.I.R.L., permiso de pesca para operar la embarcación pesquera de madera MARIA ESPERANZA I con matrícula</t>
  </si>
  <si>
    <t>00584-2021-PRODUCE/DGPCHDI</t>
  </si>
  <si>
    <t>00046087-2021</t>
  </si>
  <si>
    <t>Otorgar a favor de la señora MARGARITA RAMIREZ RUMICHE y los señores ANTONIO ECHE RAMIREZ, SANTOS VICENTE ECHE RAMIREZ, JULIO ECHE RAMIREZ y VICTORINO ECHE RAMIREZ</t>
  </si>
  <si>
    <t>00585-2021-PRODUCE/DGPCHDI</t>
  </si>
  <si>
    <t>00038651-2021</t>
  </si>
  <si>
    <t>00586-2021-PRODUCE/DGPCHDI</t>
  </si>
  <si>
    <t>00038441-2021</t>
  </si>
  <si>
    <t>19/08/2021</t>
  </si>
  <si>
    <t>00587-2021-PRODUCE/DGPCHDI</t>
  </si>
  <si>
    <t>00042486-2021</t>
  </si>
  <si>
    <t>00588-2021-PRODUCE/DGPCHDI</t>
  </si>
  <si>
    <t>00040724-2021</t>
  </si>
  <si>
    <t>00589-2021-PRODUCE/DGPCHDI</t>
  </si>
  <si>
    <t>00040426-2021</t>
  </si>
  <si>
    <t>20/08/2021</t>
  </si>
  <si>
    <t>00590-2021-PRODUCE/DGPCHDI</t>
  </si>
  <si>
    <t>00155608-2017</t>
  </si>
  <si>
    <t>23/08/2021</t>
  </si>
  <si>
    <t>Desestimar el recurso de reconsideración formulado por la empresa PTC ARMADORES S.A.C.</t>
  </si>
  <si>
    <t>00591-2021-PRODUCE/DGPCHDI</t>
  </si>
  <si>
    <t>00046314-2021</t>
  </si>
  <si>
    <t>00592-2021-PRODUCE/DGPCHDI</t>
  </si>
  <si>
    <t>00011497-2020</t>
  </si>
  <si>
    <t>Declarar como no presentada la solicitud de permiso de pesca de menor escala para operar la embarcación pesquera NARCISA DE JESUS</t>
  </si>
  <si>
    <t>00593-2021-PRODUCE/DGPCHDI</t>
  </si>
  <si>
    <t>00043652-2021</t>
  </si>
  <si>
    <t>00594-2021-PRODUCE/DGPCHDI</t>
  </si>
  <si>
    <t>00044167-2021</t>
  </si>
  <si>
    <t>25/08/2021</t>
  </si>
  <si>
    <t>00595-2021-PRODUCE/DGPCHDI</t>
  </si>
  <si>
    <t>00030986-2021</t>
  </si>
  <si>
    <t>00596-2021-PRODUCE/DGPCHDI</t>
  </si>
  <si>
    <t>00043181-2021</t>
  </si>
  <si>
    <t>26/08/2021</t>
  </si>
  <si>
    <t>Desestimar el recurso de reconsideración formulado por el señor ANDERSON AGUILAR DAMAS</t>
  </si>
  <si>
    <t>00597-2021-PRODUCE/DGPCHDI</t>
  </si>
  <si>
    <t>00062957-2018</t>
  </si>
  <si>
    <t>Otorgar al señor JOSE VALENTIN GALAN LLONTOP y la señora ROSA MARIA JACINTO ISIQUE, permiso de pesca de menor escala para operar la embarcación pesquera PERCY ROGELIO II</t>
  </si>
  <si>
    <t>00598-2021-PRODUCE/DGPCHDI</t>
  </si>
  <si>
    <t>00032013-2021</t>
  </si>
  <si>
    <t>Aprobar a favor de la empresa PESQUERA SAN PEDRITO S.A.C. el cambio de titular del permiso de pesca para operar la embarcación pesquera de menor escala PTC 5</t>
  </si>
  <si>
    <t>00599-2021-PRODUCE/DGPCHDI</t>
  </si>
  <si>
    <t>00029687-2019</t>
  </si>
  <si>
    <t>27/08/2021</t>
  </si>
  <si>
    <t>Desestimar el recurso de reconsideración interpuesto por el señor SEBASTIAN MARTIN NOVOA PORRAS</t>
  </si>
  <si>
    <t>00600-2021-PRODUCE/DGPCHDI</t>
  </si>
  <si>
    <t>00039084-2021</t>
  </si>
  <si>
    <t>31/08/2021</t>
  </si>
  <si>
    <t>Otorgar a favor del señor JOSE SIMON ALVAREZ ECHE y la señora JUANA ALVAREZ CARRERA, permiso de pesca para operar la embarcación pesquera de madera JHONNY MANUELITO</t>
  </si>
  <si>
    <t>00601-2021-PRODUCE/DGPCHDI</t>
  </si>
  <si>
    <t>00047770-2021</t>
  </si>
  <si>
    <t>Aprobar a favor del señor PEDRO ALVINGULO PUESCAS GALAN y la señora JUANA FIESTAS DE PUESCAS, el cambio de titular del permiso de pesca para operar la embarcación pesquera MI BARTOLITA</t>
  </si>
  <si>
    <t>00602-2021-PRODUCE/DGPCHDI</t>
  </si>
  <si>
    <t>00048762-2021</t>
  </si>
  <si>
    <t>Otorgar a favor de la señora GLADYS ECHE PANTA y los señores JOSE ROBERTO ECHE PANTA y ELOY PANTA ALVAREZ</t>
  </si>
  <si>
    <t>00603-2021-PRODUCE/DGPCHDI</t>
  </si>
  <si>
    <t>00050417-2021</t>
  </si>
  <si>
    <t>Aprobar a favor del señor ERICK FRANCISCO MOY CAMPOS el cambio de titular del permiso de pesca para operar la embarcación pesquera BENDICION DE DIOS</t>
  </si>
  <si>
    <t>00604-2021-PRODUCE/DGPCHDI</t>
  </si>
  <si>
    <t>00007341-2018</t>
  </si>
  <si>
    <t>00605-2021-PRODUCE/DGPCHDI</t>
  </si>
  <si>
    <t>00009971-2018</t>
  </si>
  <si>
    <t>00606-2021-PRODUCE/DGPCHDI</t>
  </si>
  <si>
    <t>00027860-2021</t>
  </si>
  <si>
    <t>01/09/2021</t>
  </si>
  <si>
    <t>Desestimar el recurso de reconsideración formulado por el señor WILMER ALBERTO MIÑAN ARMANZA</t>
  </si>
  <si>
    <t>00607-2021-PRODUCE/DGPCHDI</t>
  </si>
  <si>
    <t>00075605-2020</t>
  </si>
  <si>
    <t>02/09/2021</t>
  </si>
  <si>
    <t>Otorgar a favor del señor VICTOR RAUL CASTRO URCIA y la señora ANGELITA BERNAL CASTRO</t>
  </si>
  <si>
    <t>00608-2021-PRODUCE/DGPCHDI</t>
  </si>
  <si>
    <t>00052312-2021</t>
  </si>
  <si>
    <t>Declarar que la solicitud de modificación del permiso de pesca para operar la embarcación pesquera MARIA MAGALY</t>
  </si>
  <si>
    <t>00609-2021-PRODUCE/DGPCHDI</t>
  </si>
  <si>
    <t>00048000-2021</t>
  </si>
  <si>
    <t>00610-2021-PRODUCE/DGPCHDI</t>
  </si>
  <si>
    <t>00007723-2021</t>
  </si>
  <si>
    <t>07/09/2021</t>
  </si>
  <si>
    <t>Declarar la conclusión del procedimiento de queja por defectos de tramitación, sin pronunciamiento sobre el fondo, formulada por el señor JORGE LUIS ZERILLO ESPINOZA contra el Director de la Dirección de Extracción para Consumo Humano Directo e Indirecto</t>
  </si>
  <si>
    <t>00611-2021-PRODUCE/DGPCHDI</t>
  </si>
  <si>
    <t>00040857-2021</t>
  </si>
  <si>
    <t>Declarar la conclusión del procedimiento de queja por defectos de tramitación, sin pronunciamiento sobre el fondo, formulada por el señor SANTOS VICENTE ECHE RAMIREZ contra el Director de la Dirección de Extracción para Consumo Humano Directo e Indirecto</t>
  </si>
  <si>
    <t>00612-2021-PRODUCE/DGPCHDI</t>
  </si>
  <si>
    <t>00046160-2021</t>
  </si>
  <si>
    <t>Otorgar a favor de la empresa PESQUERA DACON S.A.C., la modificación del permiso de pesca para operar la embarcación pesquera</t>
  </si>
  <si>
    <t>00613-2021-PRODUCE/DGPCHDI</t>
  </si>
  <si>
    <t>00048830-2021</t>
  </si>
  <si>
    <t>08/09/2021</t>
  </si>
  <si>
    <t>Aprobar a favor de la empresa INVERSIONES CANOMAR E.I.R.L. el cambio de titular del permiso de pesca para operar la embarcación pesquera APOSTOL SANTIAGO con matrícula</t>
  </si>
  <si>
    <t>00614-2021-PRODUCE/DGPCHDI</t>
  </si>
  <si>
    <t>00051068-2021</t>
  </si>
  <si>
    <t>09/09/2021</t>
  </si>
  <si>
    <t>Desestimar el recurso de reconsideración formulado por el señor TOMAS AQUILINO PAZO LLENQUE y la señora MARÍA FRANCISCA LLENQUE DE PAZO</t>
  </si>
  <si>
    <t>00615-2021-PRODUCE/DGPCHDI</t>
  </si>
  <si>
    <t>00044248-2021</t>
  </si>
  <si>
    <t>Otorgar a favor de la empresa PESQUERA VIOMAR S.A.C., autorización de incremento de flota para construir una nueva embarcación pesquera</t>
  </si>
  <si>
    <t>00616-2021-PRODUCE/DGPCHDI</t>
  </si>
  <si>
    <t>00048983-2021</t>
  </si>
  <si>
    <t>Otorgar a favor de la empresa GRUPON NUNTON S.A.C., autorización de incremento de flota para para construir una nueva embarcación pesquera</t>
  </si>
  <si>
    <t>00617-2021-PRODUCE/DGPCHDI</t>
  </si>
  <si>
    <t>00043175-2021</t>
  </si>
  <si>
    <t>Aprobar a favor de los señores CRUZ ORLANDO LOPEZ TUME y YIMMY YARKO LOPEZ TUME, el cambio de titular del permiso de pesca para operar la embarcación pesquera MALVI</t>
  </si>
  <si>
    <t>00618-2021-PRODUCE/DGPCHDI</t>
  </si>
  <si>
    <t>00052464-2021</t>
  </si>
  <si>
    <t>10/09/2021</t>
  </si>
  <si>
    <t>00619-2021-PRODUCE/DGPCHDI</t>
  </si>
  <si>
    <t>00052466-2021</t>
  </si>
  <si>
    <t>00620-2021-PRODUCE/DGPCHDI</t>
  </si>
  <si>
    <t>00052467-2021</t>
  </si>
  <si>
    <t>00621-2021-PRODUCE/DGPCHDI</t>
  </si>
  <si>
    <t>00054484-2021</t>
  </si>
  <si>
    <t>PETROTAL PERÚ S.R.L</t>
  </si>
  <si>
    <t>00622-2021-PRODUCE/DGPCHDI</t>
  </si>
  <si>
    <t>00055542-2021</t>
  </si>
  <si>
    <t>00623-2021-PRODUCE/DGPCHDI</t>
  </si>
  <si>
    <t>00011332-2020</t>
  </si>
  <si>
    <t>Declarar como no presentada la solicitud de permiso de pesca de menor escala para operar la embarcación pesquera JESUS ELIZABETH II con matrícula</t>
  </si>
  <si>
    <t>00624-2021-PRODUCE/DGPCHDI</t>
  </si>
  <si>
    <t>00051344-2021</t>
  </si>
  <si>
    <t>Aprobar a favor de los señores JUAN HUMBERTO BERNAL VELASQUEZ y JULIO BERNAL VELASQUEZ</t>
  </si>
  <si>
    <t>00625-2021-PRODUCE/DGPCHDI</t>
  </si>
  <si>
    <t>00041224-2021</t>
  </si>
  <si>
    <t>13/09/2021</t>
  </si>
  <si>
    <t>Dejar sin efecto el artículo 3 de la Resolución Directoral</t>
  </si>
  <si>
    <t>00626-2021-PRODUCE/DGPCHDI</t>
  </si>
  <si>
    <t>Cancelar el permiso de pesca correspondiente a la ex embarcación pesquera de menor escala CESARO</t>
  </si>
  <si>
    <t>00627-2021-PRODUCE/DGPCHDI</t>
  </si>
  <si>
    <t>00031388-2021</t>
  </si>
  <si>
    <t>14/09/2021</t>
  </si>
  <si>
    <t>Declarar la conclusión del procedimiento de queja por defecto de tramitación, sin pronunciamiento sobre el fondo, formulada por el señor EDWIN MARIO JAHUIRA ARIAS</t>
  </si>
  <si>
    <t>00628-2021-PRODUCE/DGPCHDI</t>
  </si>
  <si>
    <t>00163256-2017</t>
  </si>
  <si>
    <t>Desestimar el recurso de reconsideración formulado por los señores JUAN FERNANDO PANTA RUIZ, HERNAN DARÍO PANTA PERICHE y FERNANDO ALEXANDER PANTA SAMILLAN</t>
  </si>
  <si>
    <t>00629-2021-PRODUCE/DGPCHDI</t>
  </si>
  <si>
    <t>00059333-2016</t>
  </si>
  <si>
    <t>Declarar improcedente la solicitud de renuncia</t>
  </si>
  <si>
    <t>00630-2021-PRODUCE/DGPCHDI</t>
  </si>
  <si>
    <t>00037998-2021</t>
  </si>
  <si>
    <t xml:space="preserve">Estimar el recurso de reconsideración formulado por la empresa GRUPO PESQUERO S.A.C., </t>
  </si>
  <si>
    <t>00631-2021-PRODUCE/DGPCHDI</t>
  </si>
  <si>
    <t>00050647-2018</t>
  </si>
  <si>
    <t>Declarar improcedente la solicitud de otorgamiento de permiso de pesca de menor escala para operar la embarcación pesquera SANTA ROSA</t>
  </si>
  <si>
    <t>00632-2021-PRODUCE/DGPCHDI</t>
  </si>
  <si>
    <t>00045089-2021</t>
  </si>
  <si>
    <t>16/09/2021</t>
  </si>
  <si>
    <t>00633-2021-PRODUCE/DGPCHDI</t>
  </si>
  <si>
    <t>00045739-2021</t>
  </si>
  <si>
    <t>17/09/2021</t>
  </si>
  <si>
    <t>00634-2021-PRODUCE/DGPCHDI</t>
  </si>
  <si>
    <t>00043330-2021</t>
  </si>
  <si>
    <t>Otorgar la autorización para realizar actividades de colecta de recursos hidrobiológicos</t>
  </si>
  <si>
    <t>00635-2021-PRODUCE/DGPCHDI</t>
  </si>
  <si>
    <t>00046629-2021</t>
  </si>
  <si>
    <t>00636-2021-PRODUCE/DGPCHDI</t>
  </si>
  <si>
    <t>00044518-2021</t>
  </si>
  <si>
    <t>00637-2021-PRODUCE/DGPCHDI</t>
  </si>
  <si>
    <t>00040174-2021</t>
  </si>
  <si>
    <t>00638-2021-PRODUCE/DGPCHDI</t>
  </si>
  <si>
    <t>00045524-2021</t>
  </si>
  <si>
    <t>00639-2021-PRODUCE/DGPCHDI</t>
  </si>
  <si>
    <t>00039287-2021</t>
  </si>
  <si>
    <t>00640-2021-PRODUCE/DGPCHDI</t>
  </si>
  <si>
    <t>00044895-2021</t>
  </si>
  <si>
    <t>00641-2021-PRODUCE/DGPCHDI</t>
  </si>
  <si>
    <t>00042597-2021</t>
  </si>
  <si>
    <t>00642-2021-PRODUCE/DGPCHDI</t>
  </si>
  <si>
    <t>00044406-2021</t>
  </si>
  <si>
    <t>18/09/2021</t>
  </si>
  <si>
    <t>00643-2021-PRODUCE/DGPCHDI</t>
  </si>
  <si>
    <t>00043331-2021</t>
  </si>
  <si>
    <t>00644-2021-PRODUCE/DGPCHDI</t>
  </si>
  <si>
    <t>00072758-2020</t>
  </si>
  <si>
    <t>Aceptar el desistimiento del procedimiento de cambio de titular del permiso de pesca para operar la embarcación pesquera MARIANNA</t>
  </si>
  <si>
    <t>00645-2021-PRODUCE/DGPCHDI</t>
  </si>
  <si>
    <t>00021461-2021</t>
  </si>
  <si>
    <t>Dejar sin efecto el artículo 5 de la Resolución Directoral N 120-2021-PRODUCE-DGPCHDI</t>
  </si>
  <si>
    <t>00646-2021-PRODUCE/DGPCHDI</t>
  </si>
  <si>
    <t>00021458-2021</t>
  </si>
  <si>
    <t>Dejar sin efecto el artículo 5 de la Resolución Directoral N 218-2021-PRODUCE-DGPCHDI</t>
  </si>
  <si>
    <t>00647-2021-PRODUCE/DGPCHDI</t>
  </si>
  <si>
    <t>00055216-2021</t>
  </si>
  <si>
    <t>Declarar que la solicitud de modificación del permiso de pesca para operar la embarcación pesquera</t>
  </si>
  <si>
    <t>00648-2021-PRODUCE/DGPCHDI</t>
  </si>
  <si>
    <t>00047708-2021</t>
  </si>
  <si>
    <t>22/09/2021</t>
  </si>
  <si>
    <t>00649-2021-PRODUCE/DGPCHDI</t>
  </si>
  <si>
    <t>00048873-2021</t>
  </si>
  <si>
    <t>00650-2021-PRODUCE/DGPCHDI</t>
  </si>
  <si>
    <t>00032443-2021</t>
  </si>
  <si>
    <t>Declarar como no presentada la solicitud permiso de pesca de menor escala para operar la embarcación pesquera JON 2</t>
  </si>
  <si>
    <t>00651-2021-PRODUCE/DGPCHDI</t>
  </si>
  <si>
    <t>00032440-2021</t>
  </si>
  <si>
    <t>Aprobar la participación del señor HILARIO VINCES OVIEDO, como sucesor procedimental del señor JUAN ALBERTO SALDARRIAGA MARIÑAS / Declarar como no presentada la solicitud de permiso de pesca de menor escala para operar la embarcación pesquera MI PASTOR</t>
  </si>
  <si>
    <t>00652-2021-PRODUCE/DGPCHDI</t>
  </si>
  <si>
    <t>00041902-2021</t>
  </si>
  <si>
    <t>23/09/2021</t>
  </si>
  <si>
    <t>Otorgar a favor de la EMPRESA CARED E.I.R.L., la autorización de incremento de flota</t>
  </si>
  <si>
    <t>00653-2021-PRODUCE/DGPCHDI</t>
  </si>
  <si>
    <t>00057462-2021</t>
  </si>
  <si>
    <t>00654-2021-PRODUCE/DGPCHDI</t>
  </si>
  <si>
    <t>00042558-2021</t>
  </si>
  <si>
    <t>00655-2021-PRODUCE/DGPCHDI</t>
  </si>
  <si>
    <t>00048197-2021</t>
  </si>
  <si>
    <t>24/09/2021</t>
  </si>
  <si>
    <t>00656-2021-PRODUCE/DGPCHDI</t>
  </si>
  <si>
    <t>00046096-2021</t>
  </si>
  <si>
    <t>Otorgar a favor de la señora ISIDORA GALAN DE ECHE y los señores ALDAIR ALEXIS ECHE GALAN, CESAR ALBERTO ECHE GALAN, EDER JAVIER ECHE GALAN, JORGE LUIS ECHE GALAN, JUNIOR GALINDO ECHE GALAN, KEVIN DENILSON ECHE GALAN y WILMER DAVID ECHE GALAN, la autorización de incremento de flota para construir una nueva embarcación pesquera</t>
  </si>
  <si>
    <t>00657-2021-PRODUCE/DGPCHDI</t>
  </si>
  <si>
    <t>00016609-2018</t>
  </si>
  <si>
    <t>Desestimar el recurso de reconsideración formulado por la empresa</t>
  </si>
  <si>
    <t>00658-2021-PRODUCE/DGPCHDI</t>
  </si>
  <si>
    <t>00020172-2018</t>
  </si>
  <si>
    <t xml:space="preserve">Desestimar el recurso de reconsideración formulado por la empresa CORPORACIÓN BETA </t>
  </si>
  <si>
    <t>00659-2021-PRODUCE/DGPCHDI</t>
  </si>
  <si>
    <t>00054865-2021</t>
  </si>
  <si>
    <t>Aprobar a favor de las señoras ELIZA RAMIREZ PANTA, JULIA ESTHER ECA PANTA y MELVA PANTA FIESTAS DE PERICHE y los señores LUIS PERICHE MARTINEZ, ANTONIO PERICHE MARTINEZ, NEPTALI PERICHE MARTINEZ y AGUSTIN PERICHE MARTINEZ</t>
  </si>
  <si>
    <t>00660-2021-PRODUCE/DGPCHDI</t>
  </si>
  <si>
    <t>00051455-2021</t>
  </si>
  <si>
    <t>27/09/2021</t>
  </si>
  <si>
    <t>Otorgar a favor de los señores HUMBERTO QUEREVALU LLENQUE, JOSE SANTIAGO QUEREVALU LLENQUE y PEDRO PABLO QUEREVALU LLENQUE, autorización de incremento de flota para construir una nueva embarcación pesquera</t>
  </si>
  <si>
    <t>00661-2021-PRODUCE/DGPCHDI</t>
  </si>
  <si>
    <t>00039622-2021</t>
  </si>
  <si>
    <t>Declarar improcedente la solicitud de suspensión del permiso de pesca</t>
  </si>
  <si>
    <t>00662-2021-PRODUCE/DGPCHDI</t>
  </si>
  <si>
    <t>00043049-2021</t>
  </si>
  <si>
    <t>Otorgar la autorización para realizar las actividades de colecta de recursos hidrobiológicos conforme al plan de trabajo denominado</t>
  </si>
  <si>
    <t>00663-2021-PRODUCE/DGPCHDI</t>
  </si>
  <si>
    <t>00048773-2021</t>
  </si>
  <si>
    <t>00664-2021-PRODUCE/DGPCHDI</t>
  </si>
  <si>
    <t>00054706-2021</t>
  </si>
  <si>
    <t>00665-2021-PRODUCE/DGPCHDI</t>
  </si>
  <si>
    <t>00048206-2021</t>
  </si>
  <si>
    <t>00666-2021-PRODUCE/DGPCHDI</t>
  </si>
  <si>
    <t>00046276-2021</t>
  </si>
  <si>
    <t>00667-2021-PRODUCE/DGPCHDI</t>
  </si>
  <si>
    <t>00048638-2021</t>
  </si>
  <si>
    <t>Otorgar a favor de los señores BENJAMIN MARTINEZ JACINTO y JUAN MARTINEZ JACINTO</t>
  </si>
  <si>
    <t>00668-2021-PRODUCE/DGPCHDI</t>
  </si>
  <si>
    <t>00015214-2021</t>
  </si>
  <si>
    <t>28/09/2021</t>
  </si>
  <si>
    <t>Aprobar a favor de la empresa GRUPO MI ELVIS S.A.C., el cambio de titular del permiso de pesca para operar la embarcación pesquera MI TEODORA</t>
  </si>
  <si>
    <t>00669-2021-PRODUCE/DGPCHDI</t>
  </si>
  <si>
    <t>00016626-2021</t>
  </si>
  <si>
    <t>Declarar fundada la oposición al procedimiento de cambio de titular del permiso de pesca para operar la embarcación ROSA MARIA MS 4</t>
  </si>
  <si>
    <t>00670-2021-PRODUCE/DGPCHDI</t>
  </si>
  <si>
    <t>00048266-2021</t>
  </si>
  <si>
    <t>29/09/2021</t>
  </si>
  <si>
    <t>00671-2021-PRODUCE/DGPCHDI</t>
  </si>
  <si>
    <t>00048670-2021</t>
  </si>
  <si>
    <t>00672-2021-PRODUCE/DGPCHDI</t>
  </si>
  <si>
    <t>00085296-2020</t>
  </si>
  <si>
    <t>30/09/2021</t>
  </si>
  <si>
    <t>Declarar la conclusión del procedimiento de queja por defectos de tramitación, sin pronunciamiento sobre el fondo</t>
  </si>
  <si>
    <t>00673-2021-PRODUCE/DGPCHDI</t>
  </si>
  <si>
    <t>00035369-2021</t>
  </si>
  <si>
    <t>01/10/2021</t>
  </si>
  <si>
    <t>Desestimar el recurso de reconsideración formulado por el señor CRUZ DANIEL RUIZ CRESPO</t>
  </si>
  <si>
    <t>00674-2021-PRODUCE/DGPCHDI</t>
  </si>
  <si>
    <t>00058809-2021</t>
  </si>
  <si>
    <t xml:space="preserve">Disponer la publicación de la relación de las embarcaciones pesqueras titulares y suplente que participarán en la Operación Merluza XXXIII, autorizada por la Resolución Ministerial </t>
  </si>
  <si>
    <t>00675-2021-PRODUCE/DGPCHDI</t>
  </si>
  <si>
    <t>00054158-2021</t>
  </si>
  <si>
    <t>Aprobar a favor de la empresa PESQUERA ANYELES S.A.C. el cambio de titular del permiso de pesca para operar la embarcación pesquera SIEMPRE LEONOR con matrícula TA-21062-PM</t>
  </si>
  <si>
    <t>00676-2021-PRODUCE/DGPCHDI</t>
  </si>
  <si>
    <t>00039271-2021</t>
  </si>
  <si>
    <t>04/10/2021</t>
  </si>
  <si>
    <t>00677-2021-PRODUCE/DGPCHDI</t>
  </si>
  <si>
    <t>00047961-2021</t>
  </si>
  <si>
    <t>Otorgar la autorización para realizar actividades de colecta de recursos hidrobiológicos conforme al plan de trabajo denominado</t>
  </si>
  <si>
    <t>00678-2021-PRODUCE/DGPCHDI</t>
  </si>
  <si>
    <t>00048581-2021</t>
  </si>
  <si>
    <t>00679-2021-PRODUCE/DGPCHDI</t>
  </si>
  <si>
    <t>00049487-2021</t>
  </si>
  <si>
    <t>00680-2021-PRODUCE/DGPCHDI</t>
  </si>
  <si>
    <t>00050161-2021</t>
  </si>
  <si>
    <t>00681-2021-PRODUCE/DGPCHDI</t>
  </si>
  <si>
    <t>00046603-2021</t>
  </si>
  <si>
    <t>Otorgar a favor del señor César Augusto Arana Bustamante, la autorización para efectuar investigación pesquera especializada conforme a los términos contenidos en el plan de investigación</t>
  </si>
  <si>
    <t>00682-2021-PRODUCE/DGPCHDI</t>
  </si>
  <si>
    <t>00050752-2021</t>
  </si>
  <si>
    <t>00683-2021-PRODUCE/DGPCHDI</t>
  </si>
  <si>
    <t>00052686-2021</t>
  </si>
  <si>
    <t>00684-2021-PRODUCE/DGPCHDI</t>
  </si>
  <si>
    <t>00033369-2021</t>
  </si>
  <si>
    <t>06/10/2021</t>
  </si>
  <si>
    <t xml:space="preserve">Cancelar el permiso de pesca correspondiente a la embarcación pesquera ADITA </t>
  </si>
  <si>
    <t>00685-2021-PRODUCE/DGPCHDI</t>
  </si>
  <si>
    <t>00053988-2021</t>
  </si>
  <si>
    <t>07/10/2021</t>
  </si>
  <si>
    <t>00686-2021-PRODUCE/DGPCHDI</t>
  </si>
  <si>
    <t>00049545-2021</t>
  </si>
  <si>
    <t>00687-2021-PRODUCE/DGPCHDI</t>
  </si>
  <si>
    <t>00043326-2021</t>
  </si>
  <si>
    <t>00688-2021-PRODUCE/DGPCHDI</t>
  </si>
  <si>
    <t>00055181-2021</t>
  </si>
  <si>
    <t>Aprobar a favor de los señores ADRIANO ALVARADO FIESTAS, VICTOR ALVARADO FIESTAS, EDUARDO ALVARADO FIESTAS y la señora MARÍA INOCENTA FIESTAS MARTINEZ, el cambio de titular del permiso de pesca para operar la embarcación pesquera AGUSTINA /Declarar la caducidad de la autorización de incremento de flota otorgada por la Resolución Directoral</t>
  </si>
  <si>
    <t>00689-2021-PRODUCE/DGPCHDI</t>
  </si>
  <si>
    <t>00033574-2019</t>
  </si>
  <si>
    <t>Reservar a favor de la empresa PESQUERA DIAMANTE S.A./Otorgar a favor de la empresa PESQUERA DIAMANTE S.A., la autorización de incremento de flota para ampliar el permiso de pesca para opera la embarcación pesquera OLGA/Ampliar el permiso de pesca otorgado a favor de la empresa PESQUERA DIAMANTE S.A, para operar la embarcación pesquera OLGA</t>
  </si>
  <si>
    <t>00690-2021-PRODUCE/DGPCHDI</t>
  </si>
  <si>
    <t>00049547-2021</t>
  </si>
  <si>
    <t>00691-2021-PRODUCE/DGPCHDI</t>
  </si>
  <si>
    <t>00056331-2021</t>
  </si>
  <si>
    <t>Aprobar a favor de la empresa PESQUERA RITA CECILIA E.I.R.L., el cambio de titular del permiso de pesca para operar la embarcación pesquera CARMEN ROSA con matrícula</t>
  </si>
  <si>
    <t>00692-2021-PRODUCE/DGPCHDI</t>
  </si>
  <si>
    <t>00052115-2021</t>
  </si>
  <si>
    <t>14/10/2021</t>
  </si>
  <si>
    <t>00693-2021-PRODUCE/DGPCHDI</t>
  </si>
  <si>
    <t>00052196-2021</t>
  </si>
  <si>
    <t>00694-2021-PRODUCE/DGPCHDI</t>
  </si>
  <si>
    <t>00051626-2021</t>
  </si>
  <si>
    <t>00695-2021-PRODUCE/DGPCHDI</t>
  </si>
  <si>
    <t>00035948-2021</t>
  </si>
  <si>
    <t>Aprobar a favor de la empresa PESQUERA ISLAS CIES S.A.C., el cambio de titular del permiso de pesca para operar la embarcación pesquera DIOS DE MISERICORDIA/Otorgar a favor de la empresa PESQUERA ISLAS CIES S.A.C., la autorización de incremento de flota para construir una nueva embarcación pesquera</t>
  </si>
  <si>
    <t>00696-2021-PRODUCE/DGPCHDI</t>
  </si>
  <si>
    <t>00052836-2021</t>
  </si>
  <si>
    <t>Otorgar a favor de la EMPRESA PESQUERA DON HIPOLITO S.A.C., permiso de pesca para operar la embarcación pesquera NIÑO JESUS</t>
  </si>
  <si>
    <t>00697-2021-PRODUCE/DGPCHDI</t>
  </si>
  <si>
    <t>00039503-2021</t>
  </si>
  <si>
    <t>15/10/2021</t>
  </si>
  <si>
    <t xml:space="preserve">Dejar sin efecto el artículo 3 de la Resolución Directoral </t>
  </si>
  <si>
    <t>00698-2021-PRODUCE/DGPCHDI</t>
  </si>
  <si>
    <t>00053355-2021</t>
  </si>
  <si>
    <t>00699-2021-PRODUCE/DGPCHDI</t>
  </si>
  <si>
    <t>00051359-2021</t>
  </si>
  <si>
    <t>00700-2021-PRODUCE/DGPCHDI</t>
  </si>
  <si>
    <t>00045840-2021</t>
  </si>
  <si>
    <t>00701-2021-PRODUCE/DGPCHDI</t>
  </si>
  <si>
    <t>00050603-2021</t>
  </si>
  <si>
    <t>16/10/2021</t>
  </si>
  <si>
    <t>00702-2021-PRODUCE/DGPCHDI</t>
  </si>
  <si>
    <t>18/10/2021</t>
  </si>
  <si>
    <t>00703-2021-PRODUCE/DGPCHDI</t>
  </si>
  <si>
    <t>19/10/2021</t>
  </si>
  <si>
    <t>Otorgar a favor de la empresa PESQUERA ANYELES S.A.C., autorización de incremento de flota para construir una nueva embarcación pesquera</t>
  </si>
  <si>
    <t>00704-2021-PRODUCE/DGPCHDI</t>
  </si>
  <si>
    <t>00035199-2021</t>
  </si>
  <si>
    <t>22/10/2021</t>
  </si>
  <si>
    <t>Permiso de pesca</t>
  </si>
  <si>
    <t>00705-2021-PRODUCE/DGPCHDI</t>
  </si>
  <si>
    <t>00060487-2021</t>
  </si>
  <si>
    <t>00706-2021-PRODUCE/DGPCHDI</t>
  </si>
  <si>
    <t>00042464-2021</t>
  </si>
  <si>
    <t>Otorgar a la empresa MARINE EXPLORER S.R.L., la autorización para efectuar investigación pesquera especializada con uso de embarcación, conforme a los términos contenidos en el plan de investigación</t>
  </si>
  <si>
    <t>00707-2021-PRODUCE/DGPCHDI</t>
  </si>
  <si>
    <t>00044204-2021</t>
  </si>
  <si>
    <t>Otorgar la autorización para realizar actividades de colecta de recursos hidrobiológicos conforme al plan</t>
  </si>
  <si>
    <t>00708-2021-PRODUCE/DGPCHDI</t>
  </si>
  <si>
    <t>00040172-2021</t>
  </si>
  <si>
    <t>00709-2021-PRODUCE/DGPCHDI</t>
  </si>
  <si>
    <t>00010370-2020</t>
  </si>
  <si>
    <t>Aprobar a favor de la empresa PESQUERA EXALMAR S.A.A. el cambio de titular del permiso de pesca para operar la embarcación pesquera MARIA MERCEDES 2/Otorgar a favor de la empresa PESQUERA EXALMAR S.A.A., autorización de incremento de flota para ampliar el permiso de pesca para opera la embarcación PONTEVEDRA</t>
  </si>
  <si>
    <t>00710-2021-PRODUCE/DGPCHDI</t>
  </si>
  <si>
    <t>00057413-2021</t>
  </si>
  <si>
    <t>Otorgar a favor de las señoras ROSA MARIA CIÑERA ZEGARRA, ROSA IVETTE CIÑERA SALAZAR y DANIELA ISABEL CIÑERA PARDO y los señores NICOLAS MATEO CIÑERA PARDO y MATIAS EDUARDO CIÑERA PARDO, permiso de pesca para operar la embarcación pesquera MARIETA</t>
  </si>
  <si>
    <t>00711-2021-PRODUCE/DGPCHDI</t>
  </si>
  <si>
    <t>00048309-2021</t>
  </si>
  <si>
    <t>Aprobar a favor del señor MARTIR TEQUE FIESTAS y de la señora TEODORA GALAN DE TEQUE, el cambio de titular del permiso de pesca de menor escala para operar la embarcación pesquera CRUZ DE CHALPON</t>
  </si>
  <si>
    <t>00712-2021-PRODUCE/DGPCHDI</t>
  </si>
  <si>
    <t>00062591-2021</t>
  </si>
  <si>
    <t>00713-2021-PRODUCE/DGPCHDI</t>
  </si>
  <si>
    <t>00094556-2020</t>
  </si>
  <si>
    <t>Declarar la conclusión del procedimiento de queja por defectos de tramitación, sin pronunciamiento sobre el fondo, formulada por el señor FROILAN PERCY GARCÍA MADUEÑO contra el Director de la Dirección de Extracción para Consumo Humano Directo e Indirecto mediante el Formulario Virtual para el Registro de Quejas por Defecto en la Tramitación del Portal Institucional del Ministerio de la Producción</t>
  </si>
  <si>
    <t>00714-2021-PRODUCE/DGPCHDI</t>
  </si>
  <si>
    <t>00058687-2021</t>
  </si>
  <si>
    <t>30/10/2021</t>
  </si>
  <si>
    <t>Aprobar a favor de los señores ADRIANO ALVARADO FIESTAS, VICTOR ALVARADO FIESTAS, EDUARDO ALVARADO FIESTAS y la señora MARIA INOCENTA FIESTAS MARTINEZ</t>
  </si>
  <si>
    <t>00715-2021-PRODUCE/DGPCHDI</t>
  </si>
  <si>
    <t>00011103-2021</t>
  </si>
  <si>
    <t>Autorizar la asociación o incorporación definitiva del PMCE</t>
  </si>
  <si>
    <t>00716-2021-PRODUCE/DGPCHDI</t>
  </si>
  <si>
    <t>00052122-2021</t>
  </si>
  <si>
    <t>Otorgar a favor de los señores ANIBAL FIESTAS RUIZ, MARIA EMMA FIESTAS RUIZ, RAUL ALFONSO FIESTAS RUIZ, GLORIA MERCEDES FIESTAS RUIZ, MARTHA DEL PILAR FIESTAS RUIZ, JOHN BASILIO FIESTAS CALDERON, JULIO JOEL FIESTAS CALDERON, CRISTHIAN FIESTAS CALDERON, EDINSON AIMAR FIESTAS FIESTAS, HENRY JUNIOR FIESTAS FIESTAS, FLOR DE MARIA PAZO VITE, EDWIN ADRIAN FIESTAS PAZO, DENISS OMAR FIESTAS PAZO y ALONDRA MAXIMINA FIESTAS PAZO, permiso de pesca para operar la embarcación pesquera MARIA MARTHA</t>
  </si>
  <si>
    <t>00717-2021-PRODUCE/DGPCHDI</t>
  </si>
  <si>
    <t>00058861-2021</t>
  </si>
  <si>
    <t>Aprobar a favor de la señora MARIA HUMBERTA SANDOVAL DAMIAN el cambio de titular del permiso de pesca para operar la embarcación pesquera GUIAME MADRE MIA</t>
  </si>
  <si>
    <t>00718-2021-PRODUCE/DGPCHDI</t>
  </si>
  <si>
    <t>00052415-2021</t>
  </si>
  <si>
    <t>Aprobar a favor de la empresa CRISTO ES MI FORTALEZA PALEFF S.A.C., el cambio de titular del permiso de pesca para operar la embarcación pesquera JESUS ES LUZ Y VIDA 2</t>
  </si>
  <si>
    <t>00719-2021-PRODUCE/DGPCHDI</t>
  </si>
  <si>
    <t>00069078-2020</t>
  </si>
  <si>
    <t>02/11/2021</t>
  </si>
  <si>
    <t>Declarar la conclusión del procedimiento de queja por defecto de tramitación, sin pronunciamiento sobre el fondo, iniciado por el señor JUAN CARLOS PERICHE PERICHE</t>
  </si>
  <si>
    <t>00720-2021-PRODUCE/DGPCHDI</t>
  </si>
  <si>
    <t>00046868-2021</t>
  </si>
  <si>
    <t>MODIFICAR la licencia de operación otorgada a favor de la empresa PESQUERA EXALMAR S.A.A.</t>
  </si>
  <si>
    <t>00721-2021-PRODUCE/DGPCHDI</t>
  </si>
  <si>
    <t>00046413-2021</t>
  </si>
  <si>
    <t>00722-2021-PRODUCE/DGPCHDI</t>
  </si>
  <si>
    <t>00053357-2021</t>
  </si>
  <si>
    <t>ENEL GENERACION PERU S.A.A.</t>
  </si>
  <si>
    <t>00723-2021-PRODUCE/DGPCHDI</t>
  </si>
  <si>
    <t>00053775-2021</t>
  </si>
  <si>
    <t>00724-2021-PRODUCE/DGPCHDI</t>
  </si>
  <si>
    <t>00024921-2021</t>
  </si>
  <si>
    <t>Declarar la conclusión del procedimiento de queja por defecto de tramitación, sin pronunciamiento sobre el fondo, formulada por el señor SPIROS KALINICOS REAÑO</t>
  </si>
  <si>
    <t>00725-2021-PRODUCE/DGPCHDI</t>
  </si>
  <si>
    <t>00052454-2021</t>
  </si>
  <si>
    <t>00726-2021-PRODUCE/DGPCHDI</t>
  </si>
  <si>
    <t>00054094-2021</t>
  </si>
  <si>
    <t>00727-2021-PRODUCE/DGPCHDI</t>
  </si>
  <si>
    <t>00053869-2021</t>
  </si>
  <si>
    <t>00728-2021-PRODUCE/DGPCHDI</t>
  </si>
  <si>
    <t>00090456-2020</t>
  </si>
  <si>
    <t>Declarar la conclusión del procedimiento de queja por defectos de tramitación, sin pronunciamiento sobre el fondo, iniciado por la empresa FRESHWATER FISH FARM E.I.R.L.</t>
  </si>
  <si>
    <t>00729-2021-PRODUCE/DGPCHDI</t>
  </si>
  <si>
    <t>00044763-2021</t>
  </si>
  <si>
    <t>Declarar la conclusión del procedimiento de queja por defecto de tramitación, sin pronunciamiento sobre el fondo, formulada por el señor JULIO ENRIQUE TRISTAN GARCIA</t>
  </si>
  <si>
    <t>00730-2021-PRODUCE/DGPCHDI</t>
  </si>
  <si>
    <t>00039899-2021</t>
  </si>
  <si>
    <t>00731-2021-PRODUCE/DGPCHDI</t>
  </si>
  <si>
    <t>00054906-2021</t>
  </si>
  <si>
    <t>Declarar la conclusión del procedimiento de queja por defectos de tramitación, sin pronunciamiento sobre el fondo, formulada por la señora MARIA EULOGIA GALAN FLORES</t>
  </si>
  <si>
    <t>00732-2021-PRODUCE/DGPCHDI</t>
  </si>
  <si>
    <t>00051826-2021</t>
  </si>
  <si>
    <t>Declarar la conclusión del procedimiento de queja por defecto de tramitación respecto a las solicitudes</t>
  </si>
  <si>
    <t>00733-2021-PRODUCE/DGPCHDI</t>
  </si>
  <si>
    <t>00058862-2021</t>
  </si>
  <si>
    <t>10/11/2021</t>
  </si>
  <si>
    <t>Solicita la aprobación del cambio de titular del permiso de pesca para operar la embarcación pesquera MI GLADYS GLASILDA con matrícula PL-18663-CM y 36 m3 de capacidad de bodega, para la extracción de los recursos Anchoveta y Sardina con destino al consumo humano directo e indirecto</t>
  </si>
  <si>
    <t>00734-2021-PRODUCE/DGPCHDI</t>
  </si>
  <si>
    <t>00064172-2021</t>
  </si>
  <si>
    <t>Solicita permiso de pesca para operar la embarcación pesquera de bandera ecuatoriana denominada GLORIA A con matrícula P-00-00743 y 601 toneladas de capacidad de acarreo, con número de buque de la CIAT 3742, para la extracción del recurso Atún con destino al consumo humano directo</t>
  </si>
  <si>
    <t>00735-2021-PRODUCE/DGPCHDI</t>
  </si>
  <si>
    <t>00064176-2021</t>
  </si>
  <si>
    <t>12/11/2021</t>
  </si>
  <si>
    <t>solicita permiso de pesca para operar la embarcación pesquera de bandera ecuatoriana denominada MARIA DEL MAR A.</t>
  </si>
  <si>
    <t>00736-2021-PRODUCE/DGPCHDI</t>
  </si>
  <si>
    <t>00064153-2021</t>
  </si>
  <si>
    <t xml:space="preserve">solicita permiso de pesca para operar la embarcación pesquera de bandera ecuatoriana denominada RICKY A con matrícula P-00-00767 </t>
  </si>
  <si>
    <t>00737-2021-PRODUCE/DGPCHDI</t>
  </si>
  <si>
    <t>00064146-2021</t>
  </si>
  <si>
    <t xml:space="preserve">solicita permiso de pesca para operar la embarcación pesquera de bandera ecuatoriana denominada GABRIELA A con matrícula P-00-00738 </t>
  </si>
  <si>
    <t>00738-2021-PRODUCE/DGPCHDI</t>
  </si>
  <si>
    <t>00064139-2021</t>
  </si>
  <si>
    <t>solicita permiso de pesca para operar la embarcación pesquera de bandera ecuatoriana denominada ROBERTO A con matrícula P-00-00740 y 330 toneladas de capacidad de acarreo.</t>
  </si>
  <si>
    <t>00739-2021-PRODUCE/DGPCHDI</t>
  </si>
  <si>
    <t>00064181-2021</t>
  </si>
  <si>
    <t>15/11/2021</t>
  </si>
  <si>
    <t>Solicita permiso de pesca para operar la embarcación pesquera de bandera panameña denominada EL MARQUEZ con matrícula 30927-05-E y 415 toneladas de capacidad de acarreo</t>
  </si>
  <si>
    <t>00740-2021-PRODUCE/DGPCHDI</t>
  </si>
  <si>
    <t>00064174-2021</t>
  </si>
  <si>
    <t>Solicita permiso de pesca para operar la embarcación pesquera de bandera ecuatoriana denominada VIA SIMOUN con matrícula P-00-00782 y 1050 toneladas de capacidad de acarreo</t>
  </si>
  <si>
    <t>00741-2021-PRODUCE/DGPCHDI</t>
  </si>
  <si>
    <t>00064150-2021</t>
  </si>
  <si>
    <t>Solicita permiso de pesca para operar la embarcación pesquera de bandera ecuatoriana denominada RAFA A con matrícula P-00-00727 y 270 toneladas de capacidad de acarreo</t>
  </si>
  <si>
    <t>00743-2021-PRODUCE/DGPCHDI</t>
  </si>
  <si>
    <t>00067508-2021</t>
  </si>
  <si>
    <t>17/11/2021</t>
  </si>
  <si>
    <t>Solicitud de modificación del permiso de pesca para operar la embarcación pesquera CRUZ DE CHALPON, en el extremo referido a la matrícula, de PT-2604-CM a PT-2604-PM,</t>
  </si>
  <si>
    <t>00744-2021-PRODUCE/DGPCHDI</t>
  </si>
  <si>
    <t>00067515-2021</t>
  </si>
  <si>
    <t>Solicita la modificación del permiso de pesca para operar la embarcación pesquera DON GERMAN, en el extremo referido a la matrícula, de PL-50093-CM a PL-50093-PM</t>
  </si>
  <si>
    <t>00745-2021-PRODUCE/DGPCHDI</t>
  </si>
  <si>
    <t>00031001-2021</t>
  </si>
  <si>
    <t>Solicita la aprobación del cambio de titular del permiso de pesca para operar la embarcación pesquera MI JUAN con matrícula PL-2265-PM y 83.10 m3 de capacidad de bodega</t>
  </si>
  <si>
    <t>00746-2021-PRODUCE/DGPCHDI</t>
  </si>
  <si>
    <t>00058638-2021</t>
  </si>
  <si>
    <t>Solicita permiso de pesca para operar la embarcación pesquera RUSSO con matrícula HO-65309-PM y 108.69 m3 de capacidad de bodega</t>
  </si>
  <si>
    <t>00747-2021-PRODUCE/DGPCHDI</t>
  </si>
  <si>
    <t>00051969-2021</t>
  </si>
  <si>
    <t>Solicita la aprobación del cambio de titular del permiso de pesca para operar la embarcación pesquera MI SAN MARTIN III con matrícula PT-11860-CM y 51.78 m3 de capacidad de bodega,</t>
  </si>
  <si>
    <t>00748-2021-PRODUCE/DGPCHDI</t>
  </si>
  <si>
    <t>00066543-2021</t>
  </si>
  <si>
    <t xml:space="preserve">Solicita la asociación o incorporación definitiva del Porcentaje Máximo de Captura por Embarcación de la embarcación pesquera CAPRICORNIO 7 con matrícula CO-16560-CM </t>
  </si>
  <si>
    <t>00749-2021-PRODUCE/DGPCHDI</t>
  </si>
  <si>
    <t>00025445-2021</t>
  </si>
  <si>
    <t>18/11/2021</t>
  </si>
  <si>
    <t>En estricto cumplimiento del mandato judicial contenido en la Resolución UNO de fecha 9 de julio de 2021, emitida por el Segundo Juzgado Permanente Especializado en lo Contencioso Administrativo de la Corte Superior de Justicia de Lima, en el Expediente 09883-2005-45-1801-JR-CA-02</t>
  </si>
  <si>
    <t>00750-2021-PRODUCE/DGPCHDI</t>
  </si>
  <si>
    <t xml:space="preserve">solicita la asociación o incorporación definitiva del Porcentaje Máximo de Captura por Embarcación </t>
  </si>
  <si>
    <t>00751-2021-PRODUCE/DGPCHDI</t>
  </si>
  <si>
    <t>Como consecuencia de lo dispuesto en el artículo 1 de la Resolución Directoral 00749-2021-PRODUCE/DGPCHDI de fecha 18 de noviembre de 2021.</t>
  </si>
  <si>
    <t>00752-2021-PRODUCE/DGPCHDI</t>
  </si>
  <si>
    <t>00063314-2021</t>
  </si>
  <si>
    <t>Solicita asociación o incorporación definitiva del Porcentaje Máximo de Captura por Embarcación</t>
  </si>
  <si>
    <t>00753-2021-PRODUCE/DGPCHDI</t>
  </si>
  <si>
    <t>00050561-2021</t>
  </si>
  <si>
    <t>Solicitan permiso de pesca para operar la embarcación pesquera</t>
  </si>
  <si>
    <t>00754-2021-PRODUCE/DGPCHDI</t>
  </si>
  <si>
    <t>00038986-2021</t>
  </si>
  <si>
    <t>Aprobar el Listado de Asignación de Límites Máximos de Captura por Embarcación de la Zona Norte-Centro para la extracción del recurso Anchoveta, correspondiente a la Segunda Temporada de Pesca de Anchoveta del año 2021 de la Zona Norte-Centro</t>
  </si>
  <si>
    <t>00755-2021-PRODUCE/DGPCHDI</t>
  </si>
  <si>
    <t>00067541-2021</t>
  </si>
  <si>
    <t>19/11/2021</t>
  </si>
  <si>
    <t>solicita permiso de pesca para operar la embarcación pesquera de bandera ecuatoriana denominada ADRIA DEL MAR con matrícula P-04-00006</t>
  </si>
  <si>
    <t>00756-2021-PRODUCE/DGPCHDI</t>
  </si>
  <si>
    <t>00067366-2021</t>
  </si>
  <si>
    <t>Solicita permiso de pesca para operar la embarcación pesquera de bandera ecuatoriana denominada PACIFIC TUNA con matrícula P-04-00942 y 1089 toneladas de capacidad de acarreo</t>
  </si>
  <si>
    <t>00757-2021-PRODUCE/DGPCHDI</t>
  </si>
  <si>
    <t>00053417-2021</t>
  </si>
  <si>
    <t xml:space="preserve">Solicitó autorización de actividades de colecta de recursos hidrobiológicos para el levantamiento de línea de base de estudios ambientales e instrumentos de gestión ambiental </t>
  </si>
  <si>
    <t>00758-2021-PRODUCE/DGPCHDI</t>
  </si>
  <si>
    <t>00053476-2021</t>
  </si>
  <si>
    <t>Solicitó autorización de actividades de colecta de recursos hidrobiológicos para el levantamiento de línea de base de estudios ambientales e instrumentos de gestión ambiental complementarios</t>
  </si>
  <si>
    <t>00759-2021-PRODUCE/DGPCHDI</t>
  </si>
  <si>
    <t>00053778-2021</t>
  </si>
  <si>
    <t>00760-2021-PRODUCE/DGPCHDI</t>
  </si>
  <si>
    <t>00054136-2021</t>
  </si>
  <si>
    <t>solicitó autorización de actividades de colecta de recursos hidrobiológicos para el levantamiento de línea de base de estudios ambientales e instrumentos de gestión ambiental complementarios</t>
  </si>
  <si>
    <t>00761-2021-PRODUCE/DGPCHDI</t>
  </si>
  <si>
    <t>00055069-2021</t>
  </si>
  <si>
    <t>00762-2021-PRODUCE/DGPCHDI</t>
  </si>
  <si>
    <t>00056577-2021</t>
  </si>
  <si>
    <t>00763-2021-PRODUCE/DGPCHDI</t>
  </si>
  <si>
    <t>00057365-2021</t>
  </si>
  <si>
    <t>Solicitó autorización de actividades de colecta de recursos hidrobiológicos para monitoreos hidrobiológicos previstos en Instrumentos de Gestión Ambiental</t>
  </si>
  <si>
    <t>00764-2021-PRODUCE/DGPCHDI</t>
  </si>
  <si>
    <t>00057713-2021</t>
  </si>
  <si>
    <t>00765-2021-PRODUCE/DGPCHDI</t>
  </si>
  <si>
    <t>00057938-2021</t>
  </si>
  <si>
    <t>00766-2021-PRODUCE/DGPCHDI</t>
  </si>
  <si>
    <t>00058718-2021</t>
  </si>
  <si>
    <t>00767-2021-PRODUCE/DGPCHDI</t>
  </si>
  <si>
    <t>00018801-2021</t>
  </si>
  <si>
    <t>22/11/2021</t>
  </si>
  <si>
    <t>Solicita permiso de pesca para operar la embarcación pesquera</t>
  </si>
  <si>
    <t>00768-2021-PRODUCE/DGPCHDI</t>
  </si>
  <si>
    <t>00067946-2021</t>
  </si>
  <si>
    <t>23/11/2021</t>
  </si>
  <si>
    <t>Solicita vía derecho de petición, ampliación de la vigencia de la autorización</t>
  </si>
  <si>
    <t>00769-2021-PRODUCE/DGPCHDI</t>
  </si>
  <si>
    <t>00068162-2021</t>
  </si>
  <si>
    <t>00770-2021-PRODUCE/DGPCHDI</t>
  </si>
  <si>
    <t xml:space="preserve">solicita vía derecho de petición, ampliación de la vigencia de la autorización </t>
  </si>
  <si>
    <t>00771-2021-PRODUCE/DGPCHDI</t>
  </si>
  <si>
    <t>00072571-2021</t>
  </si>
  <si>
    <t>Solicitud de Certificación de Procedencia y Acreditación de Origen Legal de Productos Hidrobiológicos y desistimiento del procedimiento administrativo</t>
  </si>
  <si>
    <t>00772-2021-PRODUCE/DGPCHDI</t>
  </si>
  <si>
    <t>00055121-2021</t>
  </si>
  <si>
    <t>Modificación de la licencia de operación por cambio de denominación social</t>
  </si>
  <si>
    <t>00773-2021-PRODUCE/DGPCHDI</t>
  </si>
  <si>
    <t>00042272-2021</t>
  </si>
  <si>
    <t>Solicita autorización de incremento de flota para construir una nueva embarcación pesquera</t>
  </si>
  <si>
    <t>00774-2021-PRODUCE/DGPCHDI</t>
  </si>
  <si>
    <t>00068529-2021</t>
  </si>
  <si>
    <t>Solicita la aprobación del cambio de titular del permiso de pesca para operar la embarcación pesquera</t>
  </si>
  <si>
    <t>00775-2021-PRODUCE/DGPCHDI</t>
  </si>
  <si>
    <t>00069195-2021</t>
  </si>
  <si>
    <t>24/11/2021</t>
  </si>
  <si>
    <t>Solicita permiso de pesca para operar la embarcación pesquera de bandera ecuatoriana</t>
  </si>
  <si>
    <t>00776-2021-PRODUCE/DGPCHDI</t>
  </si>
  <si>
    <t>00066388-2021</t>
  </si>
  <si>
    <t>Solicita la aprobación del cambio de titular de permiso de pesca para operar la embarcación pesquera</t>
  </si>
  <si>
    <t>00777-2021-PRODUCE/DGPCHDI</t>
  </si>
  <si>
    <t>00070575-2021</t>
  </si>
  <si>
    <t>solicita la aprobación del cambio de titular del permiso de pesca para operar embarcación pesquera</t>
  </si>
  <si>
    <t>00778-2021-PRODUCE/DGPCHDI</t>
  </si>
  <si>
    <t>00043039-2021</t>
  </si>
  <si>
    <t>25/11/2021</t>
  </si>
  <si>
    <t>Solicita autorización para efectuar investigación pesquera especializada con extracción de muestras de especímenes hidrobiológicos con uso de embarcación pesquera</t>
  </si>
  <si>
    <t>00781-2021-PRODUCE/DGPCHDI</t>
  </si>
  <si>
    <t>00067371-2021</t>
  </si>
  <si>
    <t>29/11/2021</t>
  </si>
  <si>
    <t>solicita permiso de pesca para operar embarcación pesquera de bandera extranjera</t>
  </si>
  <si>
    <t>00782-2021-PRODUCE/DGPCHDI</t>
  </si>
  <si>
    <t>00052050-2021</t>
  </si>
  <si>
    <t>30/11/2021</t>
  </si>
  <si>
    <t>Solicita la aprobación del cambio de titular del permiso de pesca</t>
  </si>
  <si>
    <t>00783-2021-PRODUCE/DGPCHDI</t>
  </si>
  <si>
    <t>00054886-2021</t>
  </si>
  <si>
    <t>Solicita la aprobación del cambio de titular del permiso de pesca para operar embarcación pesquera</t>
  </si>
  <si>
    <t>00785-2021-PRODUCE/DGPCHDI</t>
  </si>
  <si>
    <t>00063141-2021</t>
  </si>
  <si>
    <t>Solicitud de autorización para efectuar investigación pesquera con extracción de muestras de especímenes hidrobiológicos, sin valor comercial sin uso de embarcación pesquera</t>
  </si>
  <si>
    <t>00786-2021-PRODUCE/DGPCHDI</t>
  </si>
  <si>
    <t>00050387-2021</t>
  </si>
  <si>
    <t>Solicita vía derecho de petición, la modificación de la autorización</t>
  </si>
  <si>
    <t>00788-2021-PRODUCE/DGPCHDI</t>
  </si>
  <si>
    <t>00037384-2021</t>
  </si>
  <si>
    <t>01/12/2021</t>
  </si>
  <si>
    <t>Solicita el cambio de titular de la licencia de operación de la planta de procesamiento pesquero para la producción de harina de pescado de alto contenido proteínico</t>
  </si>
  <si>
    <t>00790-2021-PRODUCE/DGPCHDI</t>
  </si>
  <si>
    <t>00072366-2021</t>
  </si>
  <si>
    <t>Solicita autorización para disponer de residuos</t>
  </si>
  <si>
    <t>00792-2021-PRODUCE/DGPCHDI</t>
  </si>
  <si>
    <t>00059568-2021</t>
  </si>
  <si>
    <t>Solicitud de aprobación del cambio de titular del permiso de pesca para operar la embarcación pesquera de menor escala</t>
  </si>
  <si>
    <t>00793-2021-PRODUCE/DGPCHDI</t>
  </si>
  <si>
    <t>00044242-2021</t>
  </si>
  <si>
    <t xml:space="preserve">Solicitud de cambio de titular del permiso de pesca de menor escala para operar embarcación pesquera </t>
  </si>
  <si>
    <t>00794-2021-PRODUCE/DGPCHDI</t>
  </si>
  <si>
    <t>00067803-2021</t>
  </si>
  <si>
    <t>Solicitud de aprobación del cambio de titular del permiso de pesca para operar embarcación pesquera</t>
  </si>
  <si>
    <t>00795-2021-PRODUCE/DGPCHDI</t>
  </si>
  <si>
    <t>00057500-2021</t>
  </si>
  <si>
    <t>solicita permiso de pesca para operar la embarcación pesquera</t>
  </si>
  <si>
    <t>00796-2021-PRODUCE/DGPCHDI</t>
  </si>
  <si>
    <t>00070774-2021</t>
  </si>
  <si>
    <t>Cumplimiento de Mandato judicial</t>
  </si>
  <si>
    <t>00797-2021-PRODUCE/DGPCHDI</t>
  </si>
  <si>
    <t>00065915-2021</t>
  </si>
  <si>
    <t xml:space="preserve">solicita autorización de incremento de flota para construir una nueva embarcación </t>
  </si>
  <si>
    <t>00798-2021-PRODUCE/DGPCHDI</t>
  </si>
  <si>
    <t>00071791-2021</t>
  </si>
  <si>
    <t>02/12/2021</t>
  </si>
  <si>
    <t>00800-2021-PRODUCE/DGPCHDI</t>
  </si>
  <si>
    <t>00047720-2021</t>
  </si>
  <si>
    <t xml:space="preserve">Solicita licencia para operar, por incremento de capacidad de la planta de procesamiento pesquero para la producción de congelado </t>
  </si>
  <si>
    <t>00801-2021-PRODUCE/DGPCHDI</t>
  </si>
  <si>
    <t>00074224-2021</t>
  </si>
  <si>
    <t>03/12/2021</t>
  </si>
  <si>
    <t xml:space="preserve">solicitó la suspensión temporal de la licencia de operación </t>
  </si>
  <si>
    <t>00802-2021-PRODUCE/DGPCHDI</t>
  </si>
  <si>
    <t>00071587-2021</t>
  </si>
  <si>
    <t>Solicita vía derecho de petición, la ampliación de la vigencia de la autorización</t>
  </si>
  <si>
    <t>00804-2021-PRODUCE/DGPCHDI</t>
  </si>
  <si>
    <t>00073694-2021</t>
  </si>
  <si>
    <t>06/12/2021</t>
  </si>
  <si>
    <t xml:space="preserve">solicita permiso de pesca para operar la embarcación pesquera de bandera ecuatoriana </t>
  </si>
  <si>
    <t>00805-2021-PRODUCE/DGPCHDI</t>
  </si>
  <si>
    <t>00054020-2021</t>
  </si>
  <si>
    <t>solicitud de ampliación de plazo de la autorización de instalación de plantas de procesamiento pesquero</t>
  </si>
  <si>
    <t>00807-2021-PRODUCE/DGPCHDI</t>
  </si>
  <si>
    <t>00071589-2021</t>
  </si>
  <si>
    <t>solicita vía derecho de petición ampliación de vigencia</t>
  </si>
  <si>
    <t>00810-2021-PRODUCE/DGPCHDI</t>
  </si>
  <si>
    <t>00006788-2021</t>
  </si>
  <si>
    <t>07/12/2021</t>
  </si>
  <si>
    <t>solicitó licencia para operar la planta de procesamiento pesquero para la producción de concentrado proteico</t>
  </si>
  <si>
    <t>00811-2021-PRODUCE/DGPCHDI</t>
  </si>
  <si>
    <t>00060306-2021</t>
  </si>
  <si>
    <t>00812-2021-PRODUCE/DGPCHDI</t>
  </si>
  <si>
    <t>00057332-2021</t>
  </si>
  <si>
    <t>solicitó autorización de actividades de colecta de recursos hidrobiológicos para para monitoreos hidrobiológicos previstos en Instrumentos de Gestión Ambiental</t>
  </si>
  <si>
    <t>00813-2021-PRODUCE/DGPCHDI</t>
  </si>
  <si>
    <t>00056578-2021</t>
  </si>
  <si>
    <t>solicitó autorización de actividades de colecta de recursos hidrobiológicos, para el levantamiento de línea de base de estudios ambientales e instrumentos de gestión ambiental complementarios</t>
  </si>
  <si>
    <t>00814-2021-PRODUCE/DGPCHDI</t>
  </si>
  <si>
    <t>00049953-2021</t>
  </si>
  <si>
    <t>solicitud de otorgamiento de la autorización de instalación de plantas de procesamiento pesquero</t>
  </si>
  <si>
    <t>00815-2021-PRODUCE/DGPCHDI</t>
  </si>
  <si>
    <t>00055743-2020</t>
  </si>
  <si>
    <t>Cumplimiento de lo resuelto por DVPA</t>
  </si>
  <si>
    <t>00816-2021-PRODUCE/DGPCHDI</t>
  </si>
  <si>
    <t>00074313-2021</t>
  </si>
  <si>
    <t>10/12/2021</t>
  </si>
  <si>
    <t>00817-2021-PRODUCE/DGPCHDI</t>
  </si>
  <si>
    <t>00058657-2021</t>
  </si>
  <si>
    <t>09/12/2021</t>
  </si>
  <si>
    <t>00818-2021-PRODUCE/DGPCHDI</t>
  </si>
  <si>
    <t>00065782-2021</t>
  </si>
  <si>
    <t>solicitud de suspensión voluntaria de la licencia de operación</t>
  </si>
  <si>
    <t>00819-2021-PRODUCE/DGPCHDI</t>
  </si>
  <si>
    <t>00056463-2021</t>
  </si>
  <si>
    <t>13/12/2021</t>
  </si>
  <si>
    <t>00820-2021-PRODUCE/DGPCHDI</t>
  </si>
  <si>
    <t>00051166-2021</t>
  </si>
  <si>
    <t xml:space="preserve">solicitó autorización de actividades de colecta de recursos hidrobiológicos para el levantamiento de línea de base de estudios ambientales e instrumentos de gestión ambiental complementarios </t>
  </si>
  <si>
    <t>00821-2021-PRODUCE/DGPCHDI</t>
  </si>
  <si>
    <t>00067511-2021</t>
  </si>
  <si>
    <t>solicitó autorización de actividades de colecta de recursos hidrobiológicos para monitoreos hidrobiológicos previstos en Instrumentos de Gestión Ambiental</t>
  </si>
  <si>
    <t>00822-2021-PRODUCE/DGPCHDI</t>
  </si>
  <si>
    <t>00061183-2021</t>
  </si>
  <si>
    <t>00823-2021-PRODUCE/DGPCHDI</t>
  </si>
  <si>
    <t>00058664-2021</t>
  </si>
  <si>
    <t>00824-2021-PRODUCE/DGPCHDI</t>
  </si>
  <si>
    <t>00076908-2021</t>
  </si>
  <si>
    <t>17/12/2021</t>
  </si>
  <si>
    <t xml:space="preserve">Solicita permiso de pesca para operar la embarcación pesquera de bandera ecuatoriana </t>
  </si>
  <si>
    <t>00825-2021-PRODUCE/DGPCHDI</t>
  </si>
  <si>
    <t>00075896-2021</t>
  </si>
  <si>
    <t>00826-2021-PRODUCE/DGPCHDI</t>
  </si>
  <si>
    <t>00077925-2021</t>
  </si>
  <si>
    <t>00827-2021-PRODUCE/DGPCHDI</t>
  </si>
  <si>
    <t>00051714-2021</t>
  </si>
  <si>
    <t xml:space="preserve">Solicitan autorización de incremento de flota para construir una nueva embarcación pesquera </t>
  </si>
  <si>
    <t>00828-2021-PRODUCE/DGPCHDI</t>
  </si>
  <si>
    <t>00077829-2021</t>
  </si>
  <si>
    <t>30/12/2021</t>
  </si>
  <si>
    <t>Otorgamiento de permiso de pesca para embarcaciones de bandera extranjera.</t>
  </si>
  <si>
    <t>Cuenta de Resolución Directoral</t>
  </si>
  <si>
    <t>ANULADO</t>
  </si>
  <si>
    <t>CADUCIDAD</t>
  </si>
  <si>
    <t>COLECTA</t>
  </si>
  <si>
    <t>FISCALIZACION POSTERIOR</t>
  </si>
  <si>
    <t>INVESTIGACION PESQUERA ESPECIALIZADA</t>
  </si>
  <si>
    <t>LISTADO</t>
  </si>
  <si>
    <t>LISTADO DE LMCE</t>
  </si>
  <si>
    <t>PERMISO DE PESCA DE BANDERA EXTRANJERA</t>
  </si>
  <si>
    <t>CAMBIO DE TITULAR DE LICENCIA DE OPERACIONES</t>
  </si>
  <si>
    <t>SUSPENSION VOLUNTARIA DE LICENCIA DE OPERACIÓN</t>
  </si>
  <si>
    <t>AUTORIZACION DE ASOCIACION O INCORPORACION DEFINITIVA DE PMCE</t>
  </si>
  <si>
    <t>AMPLIACION DE PLAZO DE AUTORIZACION DE INSTALACION</t>
  </si>
  <si>
    <t>CERTIFICADO DE PROCEDENCIA Y ACREDITACION DE ORIGEN LEGAL</t>
  </si>
  <si>
    <t>QUEJA ADMINISTRATIVA</t>
  </si>
  <si>
    <t>LICENCIA DE OPERACIONES</t>
  </si>
  <si>
    <t>AMPLIACION DE PLAZO DE AUTORIZACION DE INCREMENTO DE FLOTA</t>
  </si>
  <si>
    <t>AUTORIZACION DE INSTALACION DE EIP</t>
  </si>
  <si>
    <t>LEVANTAMIENTO DE SUSPENSION DEL PERMISO DE PESCA</t>
  </si>
  <si>
    <t>MODIFICACION DE LICENCIA DE OPERACIONES</t>
  </si>
  <si>
    <t>LEVANTAMIENTO DE SUSPENSION DE LICENCIA DE OPERACIONES</t>
  </si>
  <si>
    <t>NOMINACIONES</t>
  </si>
  <si>
    <t>AUTORIZACION PARA OPERACION DE ACUARIOS COMERCIALES</t>
  </si>
  <si>
    <t>LISTADOS</t>
  </si>
  <si>
    <t>DESTINO</t>
  </si>
  <si>
    <t>RECURSO</t>
  </si>
  <si>
    <t>TIPO</t>
  </si>
  <si>
    <t>TUPA</t>
  </si>
  <si>
    <t>OBSERVACIONES AL PROCEDIMIENTO</t>
  </si>
  <si>
    <t>OBSERVACIONES2</t>
  </si>
  <si>
    <t>00001-2022-PRODUCE/DGPCHDI</t>
  </si>
  <si>
    <t>Resolución Ministerial N° 00463-2021-PRODUCE</t>
  </si>
  <si>
    <t>Aprobar el Listado de Asignación de Límites Máximos de Captura por Embarcación (LMCE) de la Zona Sur para la extracción del recurso Anchoveta, correspondiente a la Primera Temporada de Pesca de Anchoveta del año 2022 en la Zona Sur, autorizada mediante Resolución Ministerial N° 00463-2021-PRODUCE, el mismo que se adjunta en Anexo a la presente resolución.so Atún con destino al consumo humano directo.</t>
  </si>
  <si>
    <t>LISTADOS DE ASIGNACION DE LMCE</t>
  </si>
  <si>
    <t>ANCHOVETA</t>
  </si>
  <si>
    <t>00002-2022-PRODUCE/DGPCHDI</t>
  </si>
  <si>
    <t>00078762-2021</t>
  </si>
  <si>
    <t>Otorgar a la empresa ELMACORP S.A., representada en el país por los señores Omar Diego Carcovich Jibaja y Eduardo Carcovich Carcovich, permiso de pesca para operar la embarcación pesquera de cerco de bandera ecuatoriana denominada ARIETE, en la extracción del recurso Atún con destino al consumo humano directo.</t>
  </si>
  <si>
    <t>TUPA 17</t>
  </si>
  <si>
    <t>00003-2022-PRODUCE/DGPCHDI</t>
  </si>
  <si>
    <t>00075897-2021</t>
  </si>
  <si>
    <t>Otorgar a la empresa INTELPESCA S.A., representada en el país por los señores Omar Diego Carcovich Jibaja y Eduardo Carcovich Carcovich, permiso de pesca para operar la embarcación pesquera de cerco de bandera ecuatoriana denominada CONNIE JEAN TWO, en la extracción del recurso Atún con destino al consumo humano directo.</t>
  </si>
  <si>
    <t>00004-2022-PRODUCE/DGPCHDI</t>
  </si>
  <si>
    <t>00067481-2021</t>
  </si>
  <si>
    <t>Otorgar a favor de la empresa PESQUERA NIROCI S.A.C., la autorización de incremento de flota para construir una nueva embarcación pesquera de 277.53 m³ de capacidad de bodega, vía sustitución de la embarcación pesquera siniestrada HUACHO 9 con matrícula IO-0964-PM y 277.53 m³ de capacidad de bodega, para la extracción del recurso Anchoveta con destino al consumo humano indirecto.</t>
  </si>
  <si>
    <t>TUPA 04</t>
  </si>
  <si>
    <t>AIF</t>
  </si>
  <si>
    <t>00005-2022-PRODUCE/DGPCHDI</t>
  </si>
  <si>
    <t>00006-2022-PRODUCE/DGPCHDI</t>
  </si>
  <si>
    <t>00082112-2021</t>
  </si>
  <si>
    <t>Otorgar a la empresa GRUPO DEGFER CIA. LTDA., representada en el país por los señores Rudy Bill Neyra Balta y Juan Abel Neyra Balta, permiso de pesca para operar la embarcación pesquera de cerco de bandera ecuatoriana denominada DON MARIO, en la extracción del recurso Atún con destino al consumo humano directo.</t>
  </si>
  <si>
    <t>00007-2022-PRODUCE/DGPCHDI</t>
  </si>
  <si>
    <t>00082111-2021</t>
  </si>
  <si>
    <t>Otorgar a la empresa GRUPO DEGFER CIA. LTDA., representada en el país por el señor Rudy Bill Neyra Balta, permiso de pesca para operar la embarcación pesquera de cerco de bandera ecuatoriana denominada ALDO, en la extracción del recurso Atún con destino al consumo humano directo.</t>
  </si>
  <si>
    <t>00008-2022-PRODUCE/DGPCHDI</t>
  </si>
  <si>
    <t>00082407-2021</t>
  </si>
  <si>
    <t>Otorgar a la empresa PISCANTUR S.A., representada en el país por los señores Rudy Bill Neyra Balta y Juan Abel Neyra Balta, permiso de pesca para operar la embarcación pesquera de cerco de bandera ecuatoriana denominada AMADA ISABEL, en la extracción del recurso Atún con destino al consumo humano directo.</t>
  </si>
  <si>
    <t>00009-2022-PRODUCE/DGPCHDI</t>
  </si>
  <si>
    <t>00000707-2022</t>
  </si>
  <si>
    <t>Otorgar a la empresa ATUNEXPORT S.A., representada en el país por los señoresRudy Bill Neyra Balta y Juan Abel Neyra Balta, permiso de pesca para operar la embarcación pesquera de cerco de bandera ecuatoriana denominada TUNA II, en la extracción del recurso Atún con destino al consumo humano directo.</t>
  </si>
  <si>
    <t>00010-2022-PRODUCE/DGPCHDI</t>
  </si>
  <si>
    <t>00061289-2021</t>
  </si>
  <si>
    <t>Otorgar a favor la empresa CORPORACIÓN PESQUERA ERMA S.A.C., permiso de pesca para operar la embarcación pesquera ASMAR I con matrícula CO-65859-PM y 105.67 m³ de capacidad de bodega, para la extracción del recurso Anchoveta con destino al consumo humano indirecto, en mérito de la ejecución de la autorización de incremento de flota otorgada mediante Resolución Directoral Nº 039-2019-PRODUCE/DGPCHDI, ampliada en su plazo por el Oficio N° 00001164-2020-PRODUCE/DGPCHDI.</t>
  </si>
  <si>
    <t>TUPA 07</t>
  </si>
  <si>
    <t>00011-2022-PRODUCE/DGPCHDI</t>
  </si>
  <si>
    <t>00081756-2021</t>
  </si>
  <si>
    <t>Otorgar a la empresa ANILISA S.A., representada en el país por la señora Ydania Marlene Roncalla Cayetano, permiso de pesca para operar la embarcación pesquera de cerco de bandera ecuatoriana denominada MALULA, en la extracción del recurso Atún con destino al consumo humano directo.</t>
  </si>
  <si>
    <t>00012-2022-PRODUCE/DGPCHDI</t>
  </si>
  <si>
    <t>00080063-2021</t>
  </si>
  <si>
    <t>Otorgar a la empresa FOLITOP S.A., representada en el país por la señora Ydania Marlene Roncalla Cayetano, permiso de pesca para operar la embarcación pesquera de cerco de bandera ecuatoriana denominada CLAUDIA L, en la extracción del recurso Atún con destino al consumo humano directo.</t>
  </si>
  <si>
    <t>00013-2022-PRODUCE/DGPCHDI</t>
  </si>
  <si>
    <t>00080052-2021</t>
  </si>
  <si>
    <t>Otorgar a la empresa MAGRISACORP S.A., representada en el país por la señora Ydania Marlene Roncalla Cayetano, permiso de pesca para operar la embarcación pesquera de cerco de bandera ecuatoriana denominada PANCHITO L, en la extracción del recurso Atún con destino al consumo humano directo.</t>
  </si>
  <si>
    <t>00014-2022-PRODUCE/DGPCHDI</t>
  </si>
  <si>
    <t>00080069-2021</t>
  </si>
  <si>
    <t>Otorgar a la empresa LUMITOP S.A., representada en el país por la señora Ydania Marlene Roncalla Cayetano, permiso de pesca para operar la embarcación pesquera de cerco de bandera ecuatoriana denominada DOMENICA L, en la extracción del recurso Atún con destino al consumo humano directo.</t>
  </si>
  <si>
    <t>00015-2022-PRODUCE/DGPCHDI</t>
  </si>
  <si>
    <t>00081739-2021</t>
  </si>
  <si>
    <t>Otorgar a la empresa ECUAVESSEL S.A., representada en el país por los señores Omar Diego Carcovich Jibaja y Eduardo Carcovich Carcovich, permiso de pesca para operar la embarcación pesquera de cerco de bandera ecuatoriana denominada AMALIS, en la extracción del recurso Atún con destino al consumo humano directo.</t>
  </si>
  <si>
    <t>00016-2022-PRODUCE/DGPCHDI</t>
  </si>
  <si>
    <t>00079544-2021</t>
  </si>
  <si>
    <t>Otorgar a la empresa AACH HOLDING CO, LLC, representada en el país por los señores Omar Diego Carcovich Jibaja y Eduardo Carcovich Carcovich, permiso de pesca para operar la embarcación pesquera de cerco de bandera estadounidense denominada DANIELA, en la extracción del recurso Atún con destino al consumo humano directo.</t>
  </si>
  <si>
    <t>00017-2022-PRODUCE/DGPCHDI</t>
  </si>
  <si>
    <t>00077220-2021</t>
  </si>
  <si>
    <t>Otorgar a la empresa CORPFISHTUNA S.A., representada en el país por los señores Omar Diego Carcovich Jibaja y Eduardo Carcovich Carcovich, permiso de pesca para operar la embarcación pesquera de cerco de bandera ecuatoriana denominada LIZANNY Z, en la extracción del recurso Atún con destino al consumo humano directo.</t>
  </si>
  <si>
    <t>00018-2022-PRODUCE/DGPCHDI</t>
  </si>
  <si>
    <t>00079570-2021</t>
  </si>
  <si>
    <t>Otorgar a la empresa AACH HOLDING CO. NO. 2, LLC, representada en el país por los señores Omar Diego Carcovich Jibaja y Eduardo Carcovich Carcovich, permiso de pesca para operar la embarcación pesquera de cerco de bandera estadounidense denominada ISABELLA, en la extracción del recurso Atún con destino al consumo humano directo.</t>
  </si>
  <si>
    <t>00019-2022-PRODUCE/DGPCHDI</t>
  </si>
  <si>
    <t>00081191-2021</t>
  </si>
  <si>
    <t>Otorgar a la empresa PESQUERA UGAVI S.A., representada en el país por el señor Javier Antonio García Locatelli, permiso de pesca para operar la embarcación pesquera de cerco de bandera ecuatoriana denominada UGAVI, en la extracción del recurso Atún con destino al consumo humano directo.</t>
  </si>
  <si>
    <t>00020-2022-PRODUCE/DGPCHDI</t>
  </si>
  <si>
    <t>00000179-2022</t>
  </si>
  <si>
    <t>Otorgar a la empresa ALETAMARILLA S.A., representada en el país por los señores Omar Diego Carcovich Jibaja y Eduardo Carcovich Carcovich, permiso de pesca para operar la embarcación pesquera de cerco de bandera ecuatoriana denominada DOÑA NANCY, en la extracción del recurso Atún con destino al consumo humano directo.</t>
  </si>
  <si>
    <t>00021-2022-PRODUCE/DGPCHDI</t>
  </si>
  <si>
    <t>00064175-2021</t>
  </si>
  <si>
    <t>Otorgar a la empresa NEGOCIOS INDUSTRIALES REAL NIRSA S.A., representada en el país por el señor Omar Diego Carcovich Jibaja y Eduardo Carcovich Carcovich, permiso de pesca para operar la embarcación pesquera de cerco de bandera ecuatoriana denominada MILENA A, en la extracción del recurso Atún con destino al consumo humano directo.</t>
  </si>
  <si>
    <t>00022-2022-PRODUCE/DGPCHDI</t>
  </si>
  <si>
    <t>00075931-2021</t>
  </si>
  <si>
    <t>Otorgar a la empresa NEGOCIOS INDUSTRIALES REAL NIRSA S.A., representada en el país por el señor Omar Diego Carcovich Jibaja y Eduardo Carcovich Carcovich, permiso de pesca para operar la embarcación pesquera de cerco de bandera ecuatoriana denominada ELIZABETH F, en la extracción del recurso Atún con destino al consumo humano directo.</t>
  </si>
  <si>
    <t>00023-2022-PRODUCE/DGPCHDI</t>
  </si>
  <si>
    <t>00024-2022-PRODUCE/DGPCHDI</t>
  </si>
  <si>
    <t>00049990-2021</t>
  </si>
  <si>
    <t>OTORGAR a favor de la empresa REFRIGERADOS FISHOLG &amp; HIJOS S.A.C. la autorización de instalación para el aumento de capacidad de la planta de congelado de 63.94 t/día a 99.44 t/día, ubicado Av. Los Diamantes Mz. C lotes 2, 3 y 4 - Zona Industrial II, distrito y provincia de Paita, departamento de Piura.</t>
  </si>
  <si>
    <t>TUPA 28</t>
  </si>
  <si>
    <t>00025-2022-PRODUCE/DGPCHDI</t>
  </si>
  <si>
    <t>00063649-2021
00078526-2021</t>
  </si>
  <si>
    <t>Aceptar el desistimiento formulado por la empresa TECNOLOGICA DE ALIMENTOS S.A., respecto a la solicitud de autorización de instalación para el incremento de capacidad de la planta de procesamiento de 140 t/h a 240 t/h, por traslado físico de 100 t/h de capacidad de procesamiento de la planta de procesamiento de harina de pescado de alto contenido proteínico, ubicada en Caleta Tierra Colorada S/N Zona Industrial – III, Tierra Colorada, distrito y provincia de Paita, departamento de Piura, hacia el establecimiento industrial pesquero, ubicada en Caleta Vegueta, distrito de Vegueta, provincia Huaura, departamento de Lima.</t>
  </si>
  <si>
    <t>00026-2022-PRODUCE/DGPCHDI</t>
  </si>
  <si>
    <t>00048654-2021
00056185-2021</t>
  </si>
  <si>
    <t>Aceptar el desistimiento formulado por la empresa CAAS ALIMENTOS S.A.C., respecto a la solicitud de cambio de titular de la licencia de operación de la planta de procesamiento pesquero para la producción de enlatado con una capacidad instalada de 300 cajas/turno, ubicada en la Calle Pablo Bonner N° 240, Zona Industrial de Ventanilla, de la Provincia Constitucional del Callao.</t>
  </si>
  <si>
    <t>TUPA 82</t>
  </si>
  <si>
    <t>00027-2022-PRODUCE/DGPCHDI</t>
  </si>
  <si>
    <t>00055756-2021
00067780-2021</t>
  </si>
  <si>
    <t>Aceptar el desistimiento formulado por la empresa NOVA PERU S.A.C., respecto a la solicitud de autorización de instalación de la planta de congelado de 80 t/día, ubicado en la Mz. “G”, lotes 2 y 3 al interior de las Instalaciones del Complejo Industrial INDUPARK, en el distrito de Chilca, provincia de Cañete, departamento de Lima.</t>
  </si>
  <si>
    <t>00028-2022-PRODUCE/DGPCHDI</t>
  </si>
  <si>
    <t>00000990-2022</t>
  </si>
  <si>
    <t>Otorgar a la empresa ELVAYKA KYOEI S.A., representada en el país por el señor Mario Alfonso Miranda Eyzaguirre, permiso de pesca para operar la embarcación pesquera de cerco de bandera ecuatoriana denominada JO LINDA, en la extracción del recurso Atún con destino al consumo humano directo.</t>
  </si>
  <si>
    <t>00029-2022-PRODUCE/DGPCHDI</t>
  </si>
  <si>
    <t>00000980-2022</t>
  </si>
  <si>
    <t>Otorgar a la empresa ELVAYKA KYOEI S.A., representada en el país por el señor Mario Alfonso Miranda Eyzaguirre, permiso de pesca para operar la embarcación pesquera de cerco de bandera ecuatoriana denominada GIULIETTA, en la extracción del recurso Atún con destino al consumo humano directo.</t>
  </si>
  <si>
    <t>00030-2022-PRODUCE/DGPCHDI</t>
  </si>
  <si>
    <t>00000969-2022</t>
  </si>
  <si>
    <t>Otorgar a la empresa PESQUERA DOÑAMARUJA S.A., representada en el país por el señor Mario Alfonso Miranda Eyzaguirre, permiso de pesca para operar la embarcación pesquera de cerco de bandera ecuatoriana denominada DOÑA MARUJA, en la extracción del recurso Atún con destino al consumo humano directo.</t>
  </si>
  <si>
    <t>00031-2022-PRODUCE/DGPCHDI</t>
  </si>
  <si>
    <t>00000961-2022</t>
  </si>
  <si>
    <t>Otorgar a la empresa PESQUERA DON BARTOLO S.A., representada en el país por el señor Mario Alfonso Miranda Eyzaguirre, permiso de pesca para operar la embarcación pesquera de cerco de bandera ecuatoriana denominada DON BARTOLO, en la extracción del recurso Atún con destino al consumo humano directo.</t>
  </si>
  <si>
    <t>00032-2022-PRODUCE/DGPCHDI</t>
  </si>
  <si>
    <t>00044837-2021</t>
  </si>
  <si>
    <t>Otorgar al PROYECTO ESPECIAL DE INFRAESTRUCTURA DE TRANSPORTE NACIONAL - PROVIAS NACIONAL, autorización para realizar las actividades de colecta de recursos hidrobiológicos conforme al plan de trabajo denominado: Evaluación hidrobiológica del Estudio Definitivo del Proyecto "Reemplazo del Puente San Francisco en la Red Vial Nacional Ruta PE-28B - La Quinua - Tambo - San Francisco", en el límite departamental, Distritos de San Francisco y Kimbiri, Provincias de La Mar y La Convención, Departamentos de Ayacucho y Cusco.</t>
  </si>
  <si>
    <t>TUPA 23</t>
  </si>
  <si>
    <t>00033-2022-PRODUCE/DGPCHDI</t>
  </si>
  <si>
    <t>00060020-2021</t>
  </si>
  <si>
    <t>Otorgar a la empresa MINERA LAS BAMBAS S.A., autorización para realizar las actividades de colecta de recursos hidrobiológicos conforme al plan de trabajo denominado: “Caracterización hidrobiológica de cuerpos de agua dentro de la propiedad superficial de Las Bambas, como parte de la Cuarta Modificación del Estudio de Impacto Ambiental Detallado de la Unidad Minera Las Bambas".</t>
  </si>
  <si>
    <t>00034-2022-PRODUCE/DGPCHDI</t>
  </si>
  <si>
    <t>00061139-2021</t>
  </si>
  <si>
    <t>Otorgar al PROYECTO ESPECIAL DE INFRAESTRUCTURA DE TRANSPORTE NACIONAL - PROVIAS NACIONAL, autorización para realizar las actividades de colecta de recursos hidrobiológicos conforme al plan de trabajo denominado: “EVALUACIÓN HIDROBIOLÓGICA PARA LA LÍNEA BASE DE LA MODIFICACIÓN DE LA DECLARACIÓN DE IMPACTO AMBIENTAL DEL PROYECTO CULMINACIÓN DE LA OBRA REHABILITACIÓN Y MEJORAMIENTO DE LA CARRETERA TINGO MARÍA - AGUAYTÍA - PUCALLPA TRAMO: PUENTE CHINO - AGUAYTÍA. SECTORES DAÑADOS”.</t>
  </si>
  <si>
    <t>00035-2022-PRODUCE/DGPCHDI</t>
  </si>
  <si>
    <t>00061483-2021</t>
  </si>
  <si>
    <t>Otorgar al PROYECTO ESPECIAL DE INFRAESTRUCTURA DE TRANSPORTE NACIONAL -PROVIAS NACIONAL, autorización para realizar las actividades de colecta de recursos hidrobiológicos conforme al plan de trabajo denominado: CARACTERIZACIÓN HIDROBIOLÓGICA PARA LA LÍNEA BASE DE LA DECLARACIÓN DE IMPACTO AMBIENTAL DEL PROYECTO: “CONSTRUCCIÓN DE PUENTES POR REEMPLAZO EN HUÁNUCO - UCAYALI, ESTUDIO 03: PUENTE TULUMAYO”.</t>
  </si>
  <si>
    <t>00036-2022-PRODUCE/DGPCHDI</t>
  </si>
  <si>
    <t>00062482-2021</t>
  </si>
  <si>
    <t>Otorgar a la empresa ELECTRO ARAZA S.A.C., autorización para realizar las actividades de colecta de recursos hidrobiológicos conforme al plan de trabajo denominado: “Monitoreo Hidrobiológico del Estudio de Impacto Ambiental del Proyecto Centrales Hidroeléctricas del Rio Araza”.</t>
  </si>
  <si>
    <t>00037-2022-PRODUCE/DGPCHDI</t>
  </si>
  <si>
    <t>00062544-2021</t>
  </si>
  <si>
    <t>Otorgar a PROVIAS DESCENTRALIZADO, autorización para realizar las actividades de colecta de recursos hidrobiológicos conforme al plan de trabajo denominado: Autorización de colecta de recursos hidrobiológicos para el levantamiento de Línea Base Biológica de la Declaración de Impacto Ambiental del Proyecto "Mejoramiento del camino vecinal Emp. Pe-3S (Salhuite) - Dv. Concacha - Dv. Socllaccase - Dv. Totoray- Dv. Puca Orco - Trancapata Alta - Dv. Ccochapampa - Trancapata Baja - Emp. PE-3S”.</t>
  </si>
  <si>
    <t>00038-2022-PRODUCE/DGPCHDI</t>
  </si>
  <si>
    <t>00062796-2021</t>
  </si>
  <si>
    <t>Otorgar a la empresa ACUICOLA LOS PAICHES S.A.C., autorización para realizar las actividades de colecta de recursos hidrobiológicos conforme al plan de trabajo denominado: “Actualización de las declaraciones de impacto ambiental de los proyectos (Categoría AMYPE): De acuicultura a menor escala (Producción de Carne y Proyecto de Acuicultura para la Producción de Semillas / Ovas / Alevinos - Peces Ornamentales; ubicados en el Fundo Maru (Unidad Catastral N° 42125) Carretera Yurimaguas - Munchis, Km 2.0, Distrito de Yurimaguas, Provincia de Alto Amazonas, Región Loreto”.</t>
  </si>
  <si>
    <t>00039-2022-PRODUCE/DGPCHDI</t>
  </si>
  <si>
    <t>00063767-2021</t>
  </si>
  <si>
    <t>Otorgar a la empresa COMPAÑIA DE MINAS BUENAVENTURA S.A.A., autorización para realizar las actividades de colecta de recursos hidrobiológicos conforme al plan de trabajo denominado: “LÍNEA BASE HIDROBIOLÓGICA DE LA MODIFICACIÓN DEL ESTUDIO DE IMPACTO AMBIENTAL DETALLADO (EIA - d - CATEGORIA III) DE LA UNIDAD MINERA ORCOPAMPA”.</t>
  </si>
  <si>
    <t>00040-2022-PRODUCE/DGPCHDI</t>
  </si>
  <si>
    <t>00063971-2021</t>
  </si>
  <si>
    <t>Otorgar a la empresa ENEL GREEN POWER PERU S.A., autorización para realizar las actividades de colecta de recursos hidrobiológicos conforme al plan de trabajo denominado: “Línea Base Hidrobiológica del Proyecto Central Solar Ruta del Sol”.</t>
  </si>
  <si>
    <t>00041-2022-PRODUCE/DGPCHDI</t>
  </si>
  <si>
    <t>00064064-2021</t>
  </si>
  <si>
    <t>Otorgar a la empresa COMPAÑIA MINERA ZAFRANAL S.A.C., autorización para realizar las actividades de colecta de recursos hidrobiológicos conforme al plan de trabajo denominado: “Línea base hidrobiológica del Estudio de Impacto Ambiental Detallado (EIA-d) del Proyecto de Explotación Minera Zafranal”.</t>
  </si>
  <si>
    <t>00042-2022-PRODUCE/DGPCHDI</t>
  </si>
  <si>
    <t>00067648-2021</t>
  </si>
  <si>
    <t>Otorgar a la empresa NEXA RESOURCES PERU S.A.A., autorización para realizar las actividades de colecta de recursos hidrobiológicos conforme al plan de trabajo denominado: Línea Base Hidrobiológica de la Declaración de Impacto Ambiental del Proyecto de Exploración Minera “Patacancha”</t>
  </si>
  <si>
    <t>00043-2022-PRODUCE/DGPCHDI</t>
  </si>
  <si>
    <t>00071120-2021</t>
  </si>
  <si>
    <t>Otorgar a la empresa APUMAYO S.A.C., autorización para realizar las actividades de colecta de recursos hidrobiológicos conforme al plan de trabajo denominado: “Evaluación Hidrobiológica en el área de estudio del Proyecto Apumayo” en el marco del Estudio de Línea Base para la Segunda Modificación del Estudio de Impacto Ambiental (en adelante Segunda MEIA) de la Unidad Minera Apumayo.</t>
  </si>
  <si>
    <t>00044-2022-PRODUCE/DGPCHDI</t>
  </si>
  <si>
    <t>00078682-2021</t>
  </si>
  <si>
    <t>Rectificar el error material contenido en el artículo 1 de la Resolución Directoral N° 00642-2021-PRODUCE/DGPCHDI, respecto a la coordenada N° 12 de cuadro de circunscripciones territoriales, donde se ejecutará el plan de trabajo denominado: “Monitoreo Hidrobiológico del Informe Técnico Sustentatorio para la “Reubicación de una Locación de Perforación Exploratoria en el Lote 108 - Etapa de Abandono”.</t>
  </si>
  <si>
    <t>00045-2022-PRODUCE/DGPCHDI</t>
  </si>
  <si>
    <t>00046-2022-PRODUCE/DGPCHDI</t>
  </si>
  <si>
    <t>00068598-2021</t>
  </si>
  <si>
    <t>Aprobar a favor de los señores ESTUARDO EUSEBIO DIEZ MALCA y ELIZABETH DAPNE MEZA GUZMAN el cambio de titular del permiso de pesca para operar la embarcación pesquera de menor escala JM</t>
  </si>
  <si>
    <t>TUPA 13</t>
  </si>
  <si>
    <t>00047-2022-PRODUCE/DGPCHDI</t>
  </si>
  <si>
    <t>00052689-2021</t>
  </si>
  <si>
    <t>OTORGAR a favor de la empresa ESMERALDA CORP S.A.C., la autorización de instalación de la planta de procesamiento de enlatado con una capacidad instalada de 1650 cajas/turno, ubicada en la Mz. “G”, Lote 01, Urbanización Pre-urbana Tipo Huerta (Carretera Panamericana Sur Km. 18.5), distrito de San Juan de Miraflores, provincia y departamento de Lima.</t>
  </si>
  <si>
    <t>00048-2022-PRODUCE/DGPCHDI</t>
  </si>
  <si>
    <t>00051750-2021</t>
  </si>
  <si>
    <t>MODIFICAR la licencia de operación otorgada a favor de la empresa PESQUERA EXALMAR S.A.A., mediante Resolución Ministerial N° 545-97-PE, modificada por Resolución Directoral N° 019-2010-PRODUCE/DGEPP, Resolución Directoral N° 005-2012-PRODUCE/DGCHI y por Resolución Directoral N° 1761-2018-PRODUCE/DGPCHDI, en el extremo referido al incremento de la capacidad instalada de la planta de harina de pescado de alto contenido proteínico, consignándose 115 t/h como nueva capacidad de procesamiento, en mérito a la ejecución de la autorización para el incremento de capacidad contenida en la Resolución Directoral N° 578-2021-PRODUCE, realizada en el establecimiento industrial pesquero ubicado en la Av. Prolongación Centenario N° 2576-2580-2586, distrito del Callao, Provincia Constitucional del Callao.</t>
  </si>
  <si>
    <t>TUPA 30</t>
  </si>
  <si>
    <t>00049-2022-PRODUCE/DGPCHDI</t>
  </si>
  <si>
    <t>00050-2022-PRODUCE/DGPCHDI</t>
  </si>
  <si>
    <t>00054995-2021</t>
  </si>
  <si>
    <t xml:space="preserve">OTORGAR a favor de la empresa MEGA PESCA S.A., licencia de operación de la planta de procesamiento pesquero de congelado de recursos hidrobiológicos, con una capacidad de 142.40 t/día, ubicado en la Irrigación Magollo Lateral Nº 13, distrito, provincia y departamento Tacna. </t>
  </si>
  <si>
    <t>00051-2022-PRODUCE/DGPCHDI</t>
  </si>
  <si>
    <t>00052521-2021</t>
  </si>
  <si>
    <t xml:space="preserve">APROBAR la modificación de la licencia de operación otorgada a favor de la empresa DAEWON SUSAN S.A.C., mediante Resolución Directoral N° 229-2003-PRODUCE/DNEPP, modificada por Resolución Directoral N° 052-2017-PRODUCE/DGCHD y por Resolución Directoral N° 00547-2020-PRODUCE/DGPCHDI, en el extremo referido al incremento de la capacidad instalada de la planta de congelado de productos hidrobiológicos, consignándose 100 t/día como nueva capacidad de procesamiento para el establecimiento industrial pesquero ubicado en Mz. B, Sub Lotes 1B, 2A, 2B y 2C, Zona Industrial II, distrito y provincia de Paita, departamento de Piura. </t>
  </si>
  <si>
    <t>00052-2022-PRODUCE/DGPCHDI</t>
  </si>
  <si>
    <t>Resolución Secretarial Nº 008-2014-PRODUCE</t>
  </si>
  <si>
    <t>Designar a los profesionales que se encargarán de llevar a cabo los procedimientos de fiscalización posterior de los expedientes tramitados en la Dirección General de Pesca para Consumo Humano Directo e Indirecto, durante el segundo semestre del año 2021.</t>
  </si>
  <si>
    <t>DGPCHDI</t>
  </si>
  <si>
    <t>00053-2022-PRODUCE/DGPCHDI</t>
  </si>
  <si>
    <t>00067460-2021</t>
  </si>
  <si>
    <t>Aprobar a favor de la empresa LOBOS MARINOS S.A.C., el cambio de titular del permiso de pesca para operar la embarcación pesquera CRUZ DEL SUR III con matrícula PL-2279-PM y 73.95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 1084.</t>
  </si>
  <si>
    <t>00054-2022-PRODUCE/DGPCHDI</t>
  </si>
  <si>
    <t>00067939-2021</t>
  </si>
  <si>
    <t>Aprobar a favor del señor SEBASTIAN PERICHE PERICHE, el cambio de titular del permiso de pesca para operar la embarcación pesquera MOISES I con matrícula CO-10407-CM y 57.44 m3 de capacidad de bodega, para la extracción del recurso Anchoveta con destino al consumo humano indirecto.Asimismo, aprobar a su favor el cambio de titular del PMCE y LMCE otorgados para la actividad extractiva del recurso Anchoveta con destino al consumo humano indirecto, en el marco del Reglamento del Decreto Legislativo N° 1084.</t>
  </si>
  <si>
    <t>00055-2022-PRODUCE/DGPCHDI</t>
  </si>
  <si>
    <t>00003092-2022</t>
  </si>
  <si>
    <t>Otorgar a la empresa PESQUERA MIRIAM S.A., representada en el país por los señores Omar Diego Carcovich Jibaja y Eduardo Carcovich Carcovich, permiso de pesca para operar la embarcación pesquera de cerco de bandera panameña denominada LJUBICA, en la extracción del recurso Atún con destino al consumo humano directo.</t>
  </si>
  <si>
    <t>00056-2022-PRODUCE/DGPCHDI</t>
  </si>
  <si>
    <t>00003102-2022</t>
  </si>
  <si>
    <t>Otorgar a la empresa ATUN ESTRIBELA S.A., representada en el país por los señores Omar Diego Carcovich Jibaja y Eduardo Carcovich Carcovich, permiso de pesca para operar la embarcación pesquera de cerco de bandera ecuatoriana denominada ALEJANDRA, en la extracción del recurso Atún con destino al consumo humano directo.</t>
  </si>
  <si>
    <t>00057-2022-PRODUCE/DGPCHDI</t>
  </si>
  <si>
    <t>00058-2022-PRODUCE/DGPCHDI</t>
  </si>
  <si>
    <t>00001592-2022</t>
  </si>
  <si>
    <t>Otorgar a la empresa ANILISA S.A., representada en el país por la señora Ydania Marlene Roncalla Cayetano, permiso de pesca para operar la embarcación pesquera de cerco de bandera ecuatoriana denominada FIORELLA L, en la extracción del recurso Atún con destino al consumo humano directo.</t>
  </si>
  <si>
    <t>00059-2022-PRODUCE/DGPCHDI</t>
  </si>
  <si>
    <t>00002448-2022</t>
  </si>
  <si>
    <t>Otorgar a la empresa GEOPAXI S.A., representada en el país por los señores Omar Diego Carcovich Jibaja y Eduardo Carcovich Carcovich, permiso de pesca para operar la embarcación pesquera de cerco de bandera ecuatoriana denominada EILEEN MARIE, en la extracción del recurso Atún con destino al consumo humano directo.</t>
  </si>
  <si>
    <t>00060-2022-PRODUCE/DGPCHDI</t>
  </si>
  <si>
    <t>00081738-2021</t>
  </si>
  <si>
    <t>Otorgar a la empresa FISHECUADOR S.A., representada en el país por los señores Omar Diego Carcovich Jibaja y Eduardo Carcovich Carcovich, permiso de pesca para operar la embarcación pesquera de cerco de bandera ecuatoriana denominada DOÑA CHULE, en la extracción del recurso Atún con destino al consumo humano directo.</t>
  </si>
  <si>
    <t>00061-2022-PRODUCE/DGPCHDI</t>
  </si>
  <si>
    <t>00079483-2021</t>
  </si>
  <si>
    <t>Otorgar a la empresa XUK S.A., representada en el país por los señores Omar Diego Carcovich Jibaja y Eduardo Carcovich Carcovich, permiso de pesca para operar la embarcación pesquera de cerco de bandera ecuatoriana denominada CARMEN D, en la extracción del recurso Atún con destino al consumo humano directo.</t>
  </si>
  <si>
    <t>00062-2022-PRODUCE/DGPCHDI</t>
  </si>
  <si>
    <t>00002453-2022</t>
  </si>
  <si>
    <t>Otorgar a la empresa GEOPAXI S.A., representada en el país por los señores Omar Diego Carcovich Jibaja y Eduardo Carcovich Carcovich, permiso de pesca para operar la embarcación pesquera de cerco de bandera ecuatoriana denominada GOLD TUNA, en la extracción del recurso Atún con destino al consumo humano directo.</t>
  </si>
  <si>
    <t>00063-2022-PRODUCE/DGPCHDI</t>
  </si>
  <si>
    <t>00003627-2022</t>
  </si>
  <si>
    <t>Otorgar a la empresa BONITO DEL NORTE CORP., representada en el país por los señores Rudy Bill Neyra Balta y Juan Abel Neyra Balta, permiso de pesca para operar la embarcación pesquera de cerco de bandera panameña denominada DOÑA LUCIA, en la extracción del recurso Atún con destino al consumo humano directo.</t>
  </si>
  <si>
    <t>00064-2022-PRODUCE/DGPCHDI</t>
  </si>
  <si>
    <t>00074130-2021</t>
  </si>
  <si>
    <t>Otorgar a favor de la empresa CORPORACION DON ELVIS S.A.C., la autorización de incremento de flota para construir una nueva embarcación pesquera de 110 m³ de capacidad de bodega, vía sustitución de la embarcación pesquera DON MARTIR con matrícula PL-21043-PM y 110 m3 de capacidad de bodega, para la extracción del recurso Anchoveta con destino al consumo humano indirecto.</t>
  </si>
  <si>
    <t>TUPA 02</t>
  </si>
  <si>
    <t>00065-2022-PRODUCE/DGPCHDI</t>
  </si>
  <si>
    <t>00004037-2022</t>
  </si>
  <si>
    <t>Otorgar al señor DANIEL ROBERTO BUEHS BOWEN, representada en el país por los señores Omar Diego Carcovich Jibaja y Eduardo Carcovich Carcovich, permiso de pesca para operar la embarcación pesquera de cerco de bandera ecuatoriana denominada CAP. BERNY B., en la extracción del recurso Atún con destino al consumo humano directo.</t>
  </si>
  <si>
    <t>00066-2022-PRODUCE/DGPCHDI</t>
  </si>
  <si>
    <t>00003965-2022</t>
  </si>
  <si>
    <t>Otorgar a la empresa MAR PACIFICO TUNA S.A., representada en el país por los señores Omar Diego Carcovich Jibaja y Eduardo Carcovich Carcovich, permiso de pesca para operar la embarcación pesquera de cerco de bandera panameña denominada REINA DE LA PAZ, en la extracción del recurso Atún con destino al consumo humano directo.</t>
  </si>
  <si>
    <t>00067-2022-PRODUCE/DGPCHDI</t>
  </si>
  <si>
    <t>00001077-2022</t>
  </si>
  <si>
    <t>Otorgar a la empresa PACIFIC MERCANTIL TUNA S.A., representada en el país por los señores Omar Diego Carcovich Jibaja y Eduardo Carcovich Carcovich, permiso de pesca para operar la embarcación pesquera de cerco de bandera panameña denominada JUAN PABLO II, en la extracción del recurso Atún con destino al consumo humano directo.</t>
  </si>
  <si>
    <t>00068-2022-PRODUCE/DGPCHDI</t>
  </si>
  <si>
    <t>00067429-2021</t>
  </si>
  <si>
    <t>Otorgar a la empresa GASES DEL NORTE DEL PERU S.A.C., autorización para realizar las actividades de colecta de recursos hidrobiológicos conforme al plan de trabajo denominado: Monitoreo hidrobiológico para cumplimiento del Programa de Monitoreo Hidrobiológico del proyecto “Sistema de Distribución de Gas Natural por Red de Ductos en la Región de Piura”, de la empresa Gases del Norte del Perú S.A.C. (GASNORP)”.</t>
  </si>
  <si>
    <t>00069-2022-PRODUCE/DGPCHDI</t>
  </si>
  <si>
    <t>00068161-2021</t>
  </si>
  <si>
    <t>Otorgar a la señora FABIOLA RIVA MELOFIRO, la autorización para efectuar investigación pesquera especializada conforme a los términos contenidos en el plan de investigación denominado: “Identificación de insectos acuáticos de los humedales de San José (octubre 2021 - diciembre del 2022)”.</t>
  </si>
  <si>
    <t>TUPA 22</t>
  </si>
  <si>
    <t>00070-2022-PRODUCE/DGPCHDI</t>
  </si>
  <si>
    <t>00069963-2021</t>
  </si>
  <si>
    <t>Otorgar a la empresa EGEJUNIN TULUMAYO-IV S.A.C., autorización para realizar las actividades de colecta de recursos hidrobiológicos conforme al plan de trabajo denominado: “Monitoreo hidrobiológico de la Central Hidroeléctrica Tulumayo IV y Líneas de Transmisión Eléctrica Asociadas, Junín - Perú”.</t>
  </si>
  <si>
    <t>00071-2022-PRODUCE/DGPCHDI</t>
  </si>
  <si>
    <t>00069966-2021</t>
  </si>
  <si>
    <t>Otorgar a la empresa EGEJUNIN TULUMAYO-V S.A.C., autorización para realizar las actividades de colecta de recursos hidrobiológicos conforme al plan de trabajo denominado: “Monitoreo hidrobiológico de la Central Hidroeléctrica Tulumayo V y Línea de Transmisión Eléctrica Asociada, Junín - Perú”.</t>
  </si>
  <si>
    <t>00072-2022-PRODUCE/DGPCHDI</t>
  </si>
  <si>
    <t>00081441-2021</t>
  </si>
  <si>
    <t>Otorgar a la empresa AMG-AUPLATA MINING GROUP PERU S.A.C., autorización para realizar las actividades de colecta de recursos hidrobiológicos conforme al plan de trabajo denominado: Evaluación de Comunidades Hidrobiológicas para la Modificación del Estudio de Impacto Ambiental de Proyecto de “Ampliación de la Planta de Beneficio Ana Maria a 750 TMD y Recrecimiento del Depósito de Relaves a la cota 4816.5 Msnm” de la U.M. Suyckutambo”.</t>
  </si>
  <si>
    <t>00073-2022-PRODUCE/DGPCHDI</t>
  </si>
  <si>
    <t>00074-2022-PRODUCE/DGPCHDI</t>
  </si>
  <si>
    <t>00053787-2021</t>
  </si>
  <si>
    <t>Declarar improcedente la solicitud de autorización para efectuar el proyecto de investigación pesquera especializada denominado: “IDENTIFICACIÓN MOLECULAR DE LA BIODIVERSIDAD DE LOS RECURSOS HIDROBIOLÓGICOS DE LA RESERVA NACIONAL DE PUNTA DE COLES, PARA SU MANEJO SOSTENIBLE”, presentada por la UNIVERSIDAD NACIONAL DE MOQUEGUA (UNAM)</t>
  </si>
  <si>
    <t>00075-2022-PRODUCE/DGPCHDI</t>
  </si>
  <si>
    <t>00064785-2021</t>
  </si>
  <si>
    <t>Otorgar a la empresa PUERTO MALDONADO TRANSMISORA DE ENERGIA S.A.C., autorización para realizar las actividades de colecta de recursos hidrobiológicos conforme al plan de trabajo denominado: “ESTUDIO DE IMPACTO AMBIENTAL DETALLADO (EIA D) DEL PROYECTO LÍNEA DE TRANSMISIÓN 138KV PUERTO MALDONADO - IBERIA”.</t>
  </si>
  <si>
    <t>00076-2022-PRODUCE/DGPCHDI</t>
  </si>
  <si>
    <t>00066611-2021</t>
  </si>
  <si>
    <t>Otorgar al PROYECTO ESPECIAL DE INFRAESTRUCTURA DE TRANSPORTE NACIONAL - PROVIAS NACIONAL, autorización para realizar las actividades de colecta de recursos hidrobiológicos conforme al plan de trabajo denominado: Línea Base Biológica Estudio de Impacto ambiental semidetallado (EIAsd) del Estudio Definitivo del proyecto: “Mejoramiento de la carretera San Marcos - Cajabamba - Sausacocha, Tramo: Cajabamba -Sausacocha”.</t>
  </si>
  <si>
    <t>00077-2022-PRODUCE/DGPCHDI</t>
  </si>
  <si>
    <t>00067325-2021</t>
  </si>
  <si>
    <t>Otorgar al PROYECTO ESPECIAL DE INFRAESTRUCTURA DE TRANSPORTE NACIONAL - PROVIAS NACIONAL, autorización para realizar las actividades de colecta de recursos hidrobiológicos conforme al plan de trabajo denominado: Estudio de Impacto Ambiental Semi Detallado (EIA-sd) del Estudio Definitivo del Proyecto: “Creación de la Vía de Evitamiento de Tumbes”.</t>
  </si>
  <si>
    <t>00078-2022-PRODUCE/DGPCHDI</t>
  </si>
  <si>
    <t>00070435-2021</t>
  </si>
  <si>
    <t>Otorgar al PROYECTO ESPECIAL DE INFRAESTRUCTURA DE TRANSPORTE NACIONAL - PROVIAS NACIONAL, autorización para realizar las actividades de colecta de recursos hidrobiológicos conforme al plan de trabajo denominado: Línea Base Biológica del Informe Técnico Sustentatorio del Estudio Definitivo del Proyecto “Construcción de variante en el sector Tutumbaro y reparación de nuevos sectores inestables de la carretera: Quinua - San Francisco, Tramo 2”.</t>
  </si>
  <si>
    <t>00079-2022-PRODUCE/DGPCHDI</t>
  </si>
  <si>
    <t>00067853-2021</t>
  </si>
  <si>
    <t>Otorgar a la EMPRESA MINERA LOS QUENUALES S.A., autorización para realizar las actividades de colecta de recursos hidrobiológicos conforme al plan de trabajo denominado: “LÍNEA BASE HIDROBIOLÓGICA DE LA SEGUNDA MODIFICACIÓN DEL ESTUDIO DE IMPACTO AMBIENTAL DETALLADO (MEIA-d) - CATEGORÍA III U.M. CASAPALCA”.</t>
  </si>
  <si>
    <t>00080-2022-PRODUCE/DGPCHDI</t>
  </si>
  <si>
    <t>00068683-2021</t>
  </si>
  <si>
    <t>Otorgar a la empresa SOUTHERN PERU COPPER CORPORATION SUCURSAL DEL PERU, autorización para realizar las actividades de colecta de recursos hidrobiológicos conforme al plan de trabajo denominado: Monitoreo hidrobiológico para el Estudio de Impacto Ambiental (EIA) del Proyecto de Explotación y Beneficio Minero “Tia Maria”.</t>
  </si>
  <si>
    <t>00081-2022-PRODUCE/DGPCHDI</t>
  </si>
  <si>
    <t>00082-2022-PRODUCE/DGPCHDI</t>
  </si>
  <si>
    <t>00068796-2021</t>
  </si>
  <si>
    <t>Otorgar a favor la señora MARIA CRISTINA ECA DE TUME, permiso de pesca para operar la embarcación pesquera BENDICION DEL SEÑOR con matrícula PT-65512-PM y 107 m³ de capacidad de bodega, para la extracción del recurso Anchoveta con destino al consumo humano indirecto, en mérito de la ejecución de la autorización de incremento de flota otorgada mediante Resolución Directoral N° 040-2019-PRODUCE/DGPCHDI, ampliada en su plazo por Resolución Directoral N° 00293-2020-PRODUCE/DGPCHDI.</t>
  </si>
  <si>
    <t>00083-2022-PRODUCE/DGPCHDI</t>
  </si>
  <si>
    <t>00084-2022-PRODUCE/DGPCHDI</t>
  </si>
  <si>
    <t>00085-2022-PRODUCE/DGPCHDI</t>
  </si>
  <si>
    <t>00086-2022-PRODUCE/DGPCHDI</t>
  </si>
  <si>
    <t>00087-2022-PRODUCE/DGPCHDI</t>
  </si>
  <si>
    <t>00088-2022-PRODUCE/DGPCHDI</t>
  </si>
  <si>
    <t>00070153-2021</t>
  </si>
  <si>
    <t>Otorgar a la empresa REPSOL EXPLORACION PERU S.A., SUCURSAL DEL PERU, autorización para realizar las actividades de colecta de recursos hidrobiológicos conforme al plan de trabajo denominado: “Monitoreo Hidrobiológico del Plan de Abandono Total de las Locaciones Mapi LX y Mashira GX en el Lote 57”.</t>
  </si>
  <si>
    <t>00089-2022-PRODUCE/DGPCHDI</t>
  </si>
  <si>
    <t>00070448-2021</t>
  </si>
  <si>
    <t>Otorgar la empresa SOUTHERN PERU COPPER CORPORATION SUCURSAL DEL PERU, autorización para realizar las actividades de colecta de recursos hidrobiológicos conforme al plan de trabajo denominado: Línea Base Hidrobiológica para la Modificación del “Estudio de Impacto Ambiental de la Unidad Minera Ilo”.</t>
  </si>
  <si>
    <t>00090-2022-PRODUCE/DGPCHDI</t>
  </si>
  <si>
    <t>00072679-2021</t>
  </si>
  <si>
    <t>Modificar la autorización al plan de trabajo denominado: “Monitoreo Hidrobiológico de la Modificación del Estudio de Impacto Ambiental para la Ampliación de Operaciones Mineras y Planta de Beneficio Santa María I de 600 a 1000 TDM - Periodo 2018 - 2021”, otorgada mediante Resolución Directoral N° 1686-2018-PRODUCE/DGPCHDI de fecha 28 de noviembre de 2018, a favor de la empresa COMPAÑÍA MINERA PODEROSA S.A.</t>
  </si>
  <si>
    <t>00091-2022-PRODUCE/DGPCHDI</t>
  </si>
  <si>
    <t>00078775-2021</t>
  </si>
  <si>
    <t>Modificar la autorización al plan de trabajo denominado: “Evaluación Hidrobiológica de la Modificatoria de Estudio de Impacto Ambiental del Proyecto Magistral”, otorgada mediante Resolución Directoral N° 00596-2020-PRODUCE/DGPCHDI de fecha 12 de diciembre de 2020, a favor de la empresa NEXA RESOURCES PERU S.A.A.</t>
  </si>
  <si>
    <t>00092-2022-PRODUCE/DGPCHDI</t>
  </si>
  <si>
    <t>00079886-2021</t>
  </si>
  <si>
    <t>Modificar la autorización al plan de trabajo denominado: “Colecta de recursos hidrobiológicos para el levantamiento de Línea base para la elaboración de la Modificación del Estudio de Impacto Ambiental Semidetallado (Mod EIAsd) del Proyecto Pucajirca”, otorgada mediante Resolución Directoral N° 00633-2020-PRODUCE/DGPCHDI de fecha 26 de diciembre de 2020, a favor de la empresa MINERA PEÑOLES DE PERU S.A.</t>
  </si>
  <si>
    <t>00093-2022-PRODUCE/DGPCHDI</t>
  </si>
  <si>
    <t>00080852-2021</t>
  </si>
  <si>
    <t>Modificar la autorización al plan de trabajo denominado: EVALUACIÓN HIDROBIOLÓGICA DE LA LÍNEA BASE DEL ESTUDIO DE IMPACTO AMBIENTAL DETALLADO DEL PROYECTO “CREACION (CONSTRUCCION) DE LA SEGUNDA CALZADA  DE LA RUTA PE-1N, TRAMO: LAMBAYEQUE-PIURA”, otorgada mediante Resolución Directoral N° 00512-2020-PRODUCE/DGPCHDI, modificada en su plazo por Resolución Directoral N° 00397-2021-PRODUCE/DGPCHDI, a favor del PROYECTO ESPECIAL DE INFRAESTRUCTURA DE TRANSPORTE NACIONAL - PROVIAS NACIONAL.</t>
  </si>
  <si>
    <t>00094-2022-PRODUCE/DGPCHDI</t>
  </si>
  <si>
    <t>00080868-2021</t>
  </si>
  <si>
    <t>Modificar la autorización al plan de trabajo denominado: Autorización de colecta de recursos hidrobiológicos para el levantamiento de Línea Base Biológica de la Declaración de Impacto Ambiental del Proyecto “Mejoramiento del camino vecinal Aymaña - Dv. Viluyo - Pallca Pampa - Laccaya - Cocha Siqui - Puna Apacheta - Quichu”, otorgada mediante Resolución Directoral N° 00122-2021-PRODUCE/DGPCHDI, modificada en su plazo por Resolución Directoral N° 00484-2021-PRODUCE/DGPCHDI, a favor de PROVIAS DESCENTRALIZADO.</t>
  </si>
  <si>
    <t>00095-2022-PRODUCE/DGPCHDI</t>
  </si>
  <si>
    <t>00082417-2021</t>
  </si>
  <si>
    <t>Otorgar la empresa MINERA BOROO MISQUICHILCA S.A., autorización para realizar las actividades de colecta de recursos hidrobiológicos conforme al plan de trabajo denominado: “LÍNEA BASE HIDROBIOLÓGICA DE LA TERCERA MODIFICACIÓN DEL ESTUDIO IMPACTO AMBIENTAL DETALLADO (EIA-d – Categoría III) DE LA U.M. LAGUNAS NORTE”.</t>
  </si>
  <si>
    <t>00096-2022-PRODUCE/DGPCHDI</t>
  </si>
  <si>
    <t>00069695-2021</t>
  </si>
  <si>
    <t>Declarar como no presentada la solicitud de cambio de titular del permiso de pesca para operar la embarcación pesquera JESUS EN TI CONFIO I con matrícula PL-3027-CM y 72.31 m3 de capacidad de bodega, para la extracción del recurso Anchoveta con destino al consumo humano directo e indirecto y del recurso Sardina con destino al consumo humano directo.</t>
  </si>
  <si>
    <t>TUPA 10</t>
  </si>
  <si>
    <t>DECLARAR COMO NO PRESENTADA</t>
  </si>
  <si>
    <t>00097-2022-PRODUCE/DGPCHDI</t>
  </si>
  <si>
    <t>Resolución Directoral N° 306-2016-PRODUCE/DGCHI</t>
  </si>
  <si>
    <t xml:space="preserve">Rectificar de oficio el artículo 1 de la Resolución Directoral N° 306-2016-PRODUCE/DGCHI de fecha 9 de setiembre de 2016, rectificada por la Resolución Directoral N° 309-2016-PRODUCE/DGCHI, quedando redactado conforme al siguiente detalle: </t>
  </si>
  <si>
    <t>00098-2022-PRODUCE/DGPCHDI</t>
  </si>
  <si>
    <t>Memorandos N° 00001786-2021-PRODUCE/PP
Memorandos N° 00001900-2021-PRODUCE/PP
Resolución Viceministerial N° 00001-2022-PRODUCE/DVPA</t>
  </si>
  <si>
    <t>En estricto cumplimiento del mandato judicial contenido en la Resolución N° 15 de fecha 22 de noviembre del 2021, corregida por Resolución N° 16 de fecha 26 de noviembre del 2021, expedida por el Sexto Juzgado Permanente Especializado en lo Contencioso Administrativo de la Corte Superior de Justicia de Lima [cuaderno cautelar Exp. N° 10092-2009-93-1801-JR-CA-06], se dispone dejar sin efecto la Resolución Directoral N° 406-2018-PRODUCE/DGPCHDI de fecha 20 de abril de 2018, por la cual se otorgó permiso de pesca de forma provisional a favor de la empresa AUSTRAL GROUP S.A.A., para operar las embarcaciones JUANCHO con matrícula CO-12232-PM con 436.31 m3 de capacidad de bodega, y NUEVA RESBALOSA con matrícula CO-13012-PM con 436.95 m3 de capacidad de bodega, para la extracción de los recursos Jurel y Caballa con destino al consumo humano directo.</t>
  </si>
  <si>
    <t>JUDICIAL</t>
  </si>
  <si>
    <t>00099-2022-PRODUCE/DGPCHDI</t>
  </si>
  <si>
    <t>00072440-2021</t>
  </si>
  <si>
    <t>Declarar que la solicitud de modificación del permiso de pesca por cambio de  matrícula de la embarcación pesquera DIVINA MISERICORDIA I, de PL-3433-CM a PL-3433-PM, presentada por el señor MANUEL EFRAIN VIDAURRE PURIZACA, ha sido aprobada automáticamente a la fecha de presentación del escrito con registro N° 00072440-2021, en concordancia con el artículo 32 del Texto Único Ordenado (TUO) de la Ley Nº 27444, Ley del Procedimiento Administrativo General, aprobado por Decreto Supremo Nº 004-2019-JUS.</t>
  </si>
  <si>
    <t>TUPA 09</t>
  </si>
  <si>
    <t>00100-2022-PRODUCE/DGPCHDI</t>
  </si>
  <si>
    <t>00101-2022-PRODUCE/DGPCHDI</t>
  </si>
  <si>
    <t>00071578-2021</t>
  </si>
  <si>
    <t>Autorizar la asociación o incorporación definitiva del PMCE proveniente de la embarcación pesquera SARITA COLONIA 2 con matrícula PL-19262-CM, a favor de las embarcaciones pesqueras EL AMIGO DEL GALILEO con matrícula PL-60658-PM, MI JUANITA con matrícula PL-4335- PM y CRISTO SALVADOR 3 con matrícula PL-17664-CM.</t>
  </si>
  <si>
    <t>TUPA 68</t>
  </si>
  <si>
    <t>00102-2022-PRODUCE/DGPCHDI</t>
  </si>
  <si>
    <t>00072680-2021</t>
  </si>
  <si>
    <t xml:space="preserve">Modificar la autorización al plan de trabajo denominado: “Monitoreo Hidrobiológico del Estudio de Impacto Ambiental Semidetallado del Proyecto de Exploración Minera Palca - Periodo 2017-2018”, otorgada mediante Resolución Directoral N° 177-2018-PRODUCE/DGPCHDI, modificada en su plazo por Resolución Directoral N° 167-2019-PRODUCE/DGPCHDI, a favor de la empresa COMPAÑÍA MINERA PODEROSA S.A., </t>
  </si>
  <si>
    <t>00103-2022-PRODUCE/DGPCHDI</t>
  </si>
  <si>
    <t>00072963-2021</t>
  </si>
  <si>
    <t>Declarar como no presentada la solicitud de aprobación del cambio de titular del permiso de pesca para operar la embarcación pesquera MARLENY MARITZA con matrícula PL-50967-CM y 33 m3 de capacidad de bodega, para la extracción de los recursos Anchoveta y Sardina con destino al consumo humano indirecto; presentada por la empresa GRUPO PESQUERO LLENQUE S.A.C. mediante escrito con registro N°00072963-2021; por los fundamentos expuestos en la parte considerativa de la presente resolución.</t>
  </si>
  <si>
    <t>00104-2022-PRODUCE/DGPCHDI</t>
  </si>
  <si>
    <t>00072964-2021</t>
  </si>
  <si>
    <t>Declarar como no presentada la solicitud de aprobación del cambio de titular del permiso de pesca para operar la embarcación pesquera MARLENY MARITZA II con matrícula PL-19883-CM y 37.24 m3 de capacidad de bodega, para la extracción de los recursos Anchoveta y Sardina con destino al consumo humano indirecto; presentada por la empresa GRUPO PESQUERO LLENQUE S.A.C. mediante escrito con registro N° 00072964-2021; por los fundamentos expuestos en la parte considerativa de la presente resolución.</t>
  </si>
  <si>
    <t>00105-2022-PRODUCE/DGPCHDI</t>
  </si>
  <si>
    <t>00072190-2021</t>
  </si>
  <si>
    <t>Aprobar a favor de la empresa ELEAESEC E.I.R.L. el cambio de titular del permiso de pesca para operar la embarcación pesquera ALBERTO UNO con matrícula PL-11902-CM y 34.50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t>
  </si>
  <si>
    <t>00106-2022-PRODUCE/DGPCHDI</t>
  </si>
  <si>
    <t>00002554-2022</t>
  </si>
  <si>
    <t>Otorgar a la empresa DELFITEC S.A., representada en el país por la señora Ydania Marlene Roncalla Cayetano, permiso de pesca para operar la embarcación pesquera de cerco de bandera ecuatoriana denominada ROSSANA L, en la extracción del recurso Atún con destino al consumo humano directo.</t>
  </si>
  <si>
    <t>00107-2022-PRODUCE/DGPCHDI</t>
  </si>
  <si>
    <t>00004639-2022</t>
  </si>
  <si>
    <t xml:space="preserve">Aceptar el desistimiento del procedimiento de autorización de incremento de flota para construir una nueva embarcación pesquera de 35.50 m³ de capacidad de bodega, vía sustitución de la embarcación pesquera no siniestrada JESUS ES LUZ Y VIDA 2 con matrícula PL-18008-CM y 35.50 m3 de capacidad de bodega, para la extracción de los recursos Anchoveta y Sardina con destino al consumo humano indirecto; formulado por la empresa CRISTO ES MI FORTALEZA PALEFF S.A.C. mediante el escrito con registro N° 00005823-2022; dándose por concluido el mencionado procedimiento administrativo. </t>
  </si>
  <si>
    <t>00108-2022-PRODUCE/DGPCHDI</t>
  </si>
  <si>
    <t>00005940-2022</t>
  </si>
  <si>
    <t>Otorgar a la empresa AGROL S.A., representada en el país por los señores Omar Diego Carcovich Jibaja y Eduardo Carcovich Carcovich, permiso de pesca para operar la embarcación pesquera de cerco de bandera ecuatoriana denominada MIRY ANN D, en la extracción del recurso Atún con destino al consumo humano directo.</t>
  </si>
  <si>
    <t>00109-2022-PRODUCE/DGPCHDI</t>
  </si>
  <si>
    <t>00051307-2021</t>
  </si>
  <si>
    <t>MODIFICAR, la licencia de operación otorgada en favor de la empresa KDN PERU S.A.C., mediante Resolución Directoral N° 468-2017-PRODUCE/DGPCHDI, en el extremo referido al incremento de capacidad instalada de la planta de procesamiento para la producción de curado: secado de productos hidrobiológicos, consignándose 3.67 t/mes como nueva capacidad de procesamiento, en mérito a la ejecución de la autorización para el incremento de capacidad contenida en la Resolución Directoral N° 00072 -2021-PRODUCE/DGPCHDI, realizada en el establecimiento industrial pesquero ubicado en la Mz. 2, Lote 2, Sector D, del Proyecto Balnearios del Sur, distrito y provincia de Ilo, departamento de Moquegua</t>
  </si>
  <si>
    <t>00110-2022-PRODUCE/DGPCHDI</t>
  </si>
  <si>
    <t>00078489-2021</t>
  </si>
  <si>
    <t xml:space="preserve">APROBAR por única vez la ampliación del plazo de la autorización de instalación otorgada mediante Resolución Directoral N° 00600-2020-PRODUCE/DGPCHDI, presentada por la empresa PESQUERA DIAMANTE S.A., a través del escrito de registro N° 00078489-2021. </t>
  </si>
  <si>
    <t>TUPA 25</t>
  </si>
  <si>
    <t>00111-2022-PRODUCE/DGPCHDI</t>
  </si>
  <si>
    <t>00076739-2021</t>
  </si>
  <si>
    <t xml:space="preserve">Declarar en ABANDONO la solicitud presentada por la empresa PESQUERA SHANEL S.A.C. mediante escrito de registro N° 00076739-2021; por lo tanto, se declara INFUNDADO la solicitud de Certificado de Procedencia y Certificado Acreditación de Origen Legal. </t>
  </si>
  <si>
    <t>TUPA 91</t>
  </si>
  <si>
    <t>00112-2022-PRODUCE/DGPCHDI</t>
  </si>
  <si>
    <t>00075497-2021</t>
  </si>
  <si>
    <t xml:space="preserve">Declarar en ABANDONO la solicitud presentada por la empresa SHENZHEN INVERSIONES E.I.R.L. mediante escrito de registro N° 00075497-2021; por lo tanto, se declara INFUNDADOla solicitud de Certificado de Procedencia y Certificado Acreditación de Origen Legal. </t>
  </si>
  <si>
    <t>00113-2022-PRODUCE/DGPCHDI</t>
  </si>
  <si>
    <t>00061878-2021
00082845-2022</t>
  </si>
  <si>
    <t>TUPA 29</t>
  </si>
  <si>
    <t>00114-2022-PRODUCE/DGPCHDI</t>
  </si>
  <si>
    <t>00073455-2021</t>
  </si>
  <si>
    <t>Otorgar a favor del señor FRANCISCO ANTON BANCAYAN, la autorización de incremento de flota para construir una nueva embarcación pesquera de 95.79 m³ de capacidad de bodega, vía sustitución de la embarcación pesquera no siniestrada EL PIQUERO con matrícula PT-3875-CM y 95.79 m³ de capacidad de bodega, para la extracción del recurso Anchoveta con destino al consumo humano indirecto.</t>
  </si>
  <si>
    <t>00115-2022-PRODUCE/DGPCHDI</t>
  </si>
  <si>
    <t>00116-2022-PRODUCE/DGPCHDI</t>
  </si>
  <si>
    <t>00075004-2021</t>
  </si>
  <si>
    <t>Aprobar a favor de la empresa PESQUERA ORLAND S.A.C. el cambio de titular del permiso de pesca para operar la embarcación pesquera PROFETA DANIEL II con matrícula PT-11884-CM y 99.88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t>
  </si>
  <si>
    <t>00117-2022-PRODUCE/DGPCHDI</t>
  </si>
  <si>
    <t>00063253-2021</t>
  </si>
  <si>
    <t>Otorgar a favor de la señoraNICOLASA CUSTODIO HUAMANCHUMO, la autorización de incremento de flota para construir una nueva embarcación pesquera de 46.67 m³ de capacidad de bodega, vía sustitución de la embarcación pesquera MI CECILIA con matrícula PL-19893-CM y 46.67 m³ de capacidad de bodega, para la extracción del recurso Anchoveta con destino al consumo humano indirecto.</t>
  </si>
  <si>
    <t>00118-2022-PRODUCE/DGPCHDI</t>
  </si>
  <si>
    <t>00078118-2021</t>
  </si>
  <si>
    <t>Otorgar a favor de la empresa PESQUERA MAZE S.R.L., autorización de incremento de flota para ampliar la capacidad de bodega de la embarcación pesquera VELA I con matrícula CE-21701-CM, de 110.24 m³ a 186.49 m³, vía sustitución de la embarcación pesquera no siniestrada ANTO NIA con matrícula HO-0975-CM y 76.25 m³ de capacidad de bodega, para la extracción del recurso Anchoveta con destino al consumo humano indirecto.</t>
  </si>
  <si>
    <t>00119-2022-PRODUCE/DGPCHDI</t>
  </si>
  <si>
    <t>00068427-2021</t>
  </si>
  <si>
    <t>Aprobar a favor de la EMPRESA PESQUERA G &amp; E S.A.C. el cambio de titular del permiso de pesca para operar la embarcación pesquera CRUCERO DEL PACIFICO con matrícula PL_x0002_20643-CM y 45.32 m3 de capacidad de bodega, para la extracción del recurso Anchoveta con destino al consumo humano directo e indirecto y del recurso Sardina con destino al consumo humano directo. Asimismo, aprobar a su favor el cambio de titular del PMCE otorgado para la actividad extractiva del recurso Anchoveta con destino al consumo humano indirecto, en el marco del Reglamento del Decreto Legislativo Nº 1084.</t>
  </si>
  <si>
    <t>00120-2022-PRODUCE/DGPCHDI</t>
  </si>
  <si>
    <t>00069532-2021</t>
  </si>
  <si>
    <t>Otorgar a favor de la empresa AUSTRAL GROUP S.A.A. la autorización de incremento de flota para adquirir una embarcación pesquera de 1000 m³ de capacidad de bodega, vía sustitución de las capacidades de bodega de las embarcaciones pesqueras no siniestradas MARIA PIA con matrícula CO-15652-PM y 862.42 m3de capacidad de bodega y NUEVA OFELITA con matrícula CO-13721-PMy 440.64 m3 de capacidad de bodega para la extracción de los recursos Anchoveta y Sardina para el consumo humano indirecto y los recursos Jurel y Caballa para el consumo humano directo.</t>
  </si>
  <si>
    <t>00121-2022-PRODUCE/DGPCHDI</t>
  </si>
  <si>
    <t>00076135-2021</t>
  </si>
  <si>
    <t>Otorgar a favor de la empresa PESQUERA RITA CECILIA E.I.R.L., la autorización de incremento de flota para construir una nueva embarcación pesquera de 78.32 m³ de capacidad de bodega, vía sustitución de la embarcación pesquera CARMEN ROSA con matrícula CO-17432-PMy 78.32 m3 de capacidad de bodega, para la extracción de los recursos Anchoveta y Sardina con destino al consumo humano indirecto.</t>
  </si>
  <si>
    <t>00122-2022-PRODUCE/DGPCHDI</t>
  </si>
  <si>
    <t>00063514-2021</t>
  </si>
  <si>
    <t>Otorgar por razones de carácter económico, la suspensión voluntaria del permiso de pesca para operar la embarcación pesquera de menor escala ISABELLA con matrícula CE-43179-CM, otorgado a través de la Resolución Directoral N° 644-2017-PRODUCE/DGPCHDI; solicitada por la empresa PESQUERA KEOPS S.A.C. a través del escrito con registro N° 00063514-2021.</t>
  </si>
  <si>
    <t>00123-2022-PRODUCE/DGPCHDI</t>
  </si>
  <si>
    <t>Otorgar a favor de la empresa PESQUERA SALVE S.R.L., autorización de incremento de flota para construir una nueva embarcación pesquera de 196.19 m³ de capacidad de bodega, vía sustitución de la embarcación pesquera siniestrada TAMBO 2 con matrícula IO-0957-PM y 196.19 m³ de capacidad de bodega, para la extracción de los recursos Anchoveta y Sardina con destino al consumo humano indirecto.</t>
  </si>
  <si>
    <t>00124-2022-PRODUCE/DGPCHDI</t>
  </si>
  <si>
    <t>00005686-2022</t>
  </si>
  <si>
    <t>Modificar la autorización al plan de trabajo denominado: Autorización de colecta de recursos hidrobiológicos para el levantamiento de Línea Base Biológica de la Declaración de Impacto Ambiental del Proyecto “Mejoramiento del Camino Vecinal Emp. ay_x0002_102 - Dv. Hacienda Condoray - Magnupampa - Dv. Joyama - Dv. Isjana - Emp. Ay-699 (Chilcas)”, otorgada mediante Resolución Directoral N° 00690-2021-PRODUCE/DGPCHDI de fecha 7 de octubre de 2021, a favor de PROVIAS DESCENTRALIZADO.</t>
  </si>
  <si>
    <t>00125-2022-PRODUCE/DGPCHDI</t>
  </si>
  <si>
    <t>00034048-2021</t>
  </si>
  <si>
    <t>Declarar en abandono el procedimiento de autorización de investigación pesquera especializada para ejecutar el plan de investigación denominado: “Invertebrados acuáticos como indicadores de la calidad del agua en ríos y arroyos contaminados con mercurio en Madre de Dios”, presentado por la señora JUDITH JASMIJN WESTVEER a través del escrito con registro N° 00034048-2021; por los fundamentos expuestos en la parte considerativa de la presente resolución.</t>
  </si>
  <si>
    <t>00126-2022-PRODUCE/DGPCHDI</t>
  </si>
  <si>
    <t>00006263-2022</t>
  </si>
  <si>
    <t>Modificar la autorización al plan de trabajo denominado: “Monitoreo Biológico del Proyecto Quellaveco - Periodo 2020”, otorgada mediante Resolución Directoral N° 00347-2020-PRODUCE/DGPCHDI, modificada en su plazo por Resolución Directoral N° 00535-2021-PRODUCE/DGPCHDI, a favor de la empresa ANGLO AMERICAN QUELLAVECO S.A.</t>
  </si>
  <si>
    <t>00127-2022-PRODUCE/DGPCHDI</t>
  </si>
  <si>
    <t>00006254-2022</t>
  </si>
  <si>
    <t>Modificar la autorización al plan de trabajo denominado: “Monitoreo Biológico del Estudio de Impacto Ambiental del Proyecto Quellaveco - Periodo 2020”, otorgada mediante Resolución Directoral N° 00319-2020-PRODUCE/DGPCHDI, modificada en su plazo por Resolución Directoral N° 00506-2021-PRODUCE/DGPCHDI, a favor de la empresa ANGLO AMERICAN QUELLAVECO S.A.</t>
  </si>
  <si>
    <t>00128-2022-PRODUCE/DGPCHDI</t>
  </si>
  <si>
    <t>00005673-2022</t>
  </si>
  <si>
    <t>Modificar la autorización al plan de trabajo denominado: Autorización de colecta de recursos hidrobiológicos para el levantamiento de Línea Base Biológica de la Declaración de Impacto Ambiental (DIA) del Proyecto "Mejoramiento del Camino Vecinal Emp. PE-32A (Chanquil) - Cusibamba - Dv. Allpachaka - San Juan de Cucho - Dv. Condorpaccha - Emp. AY-106 (Catalinayocc); Emp, AY-106 (Condorpaccha) - Emp. S/C (San Juan de Cucho), Provincias Cangallo, Huamanga. Región Ayacucho”, otorgada mediante Resolución Directoral N° 00686-2021-PRODUCE/DGPCHDI de fecha 7 de octubre de 2021, a favor de PROVIAS DESCENTRALIZADO.</t>
  </si>
  <si>
    <t>00129-2022-PRODUCE/DGPCHDI</t>
  </si>
  <si>
    <t>00003206-2022</t>
  </si>
  <si>
    <t>Modificar la autorización al plan de investigación denominado: “EXPLORACIÓN DEL POTENCIAL DE LOS CRUSTÁCEOS DE PROFUNDIDAD EN EL MAR PERUANO CON ÉNFASIS A: CENTOLLAS, LANGOSTA ENANA Y LANGOSTINOS DE PROFUNDIDAD” , otorgada mediante Resolución Directoral N° 00706-2021-PRODUCE/DGPCHDI de fecha 22 de octubre de 2021, a favor de la empresa MARINE EXPLORER S.R.L.</t>
  </si>
  <si>
    <t>00130-2022-PRODUCE/DGPCHDI</t>
  </si>
  <si>
    <t>00000132-2022</t>
  </si>
  <si>
    <t>Modificar la autorización al plan de trabajo denominado: “Evaluación de Línea Base Hidrobiológica del Río Chili para la Segunda Modificación del Estudio de Impacto Ambiental y Social de la Expansión de la Unidad de Producción Cerro Verde” , otorgada mediante Resolución Directoral N° 00233-2021-PRODUCE/DGPCHDI de fecha 27 de marzo de 2021, a favor de la empresa SOCIEDAD MINERA CERRO VERDE S.A.A.</t>
  </si>
  <si>
    <t>00131-2022-PRODUCE/DGPCHDI</t>
  </si>
  <si>
    <t>00002262-2022</t>
  </si>
  <si>
    <t>Modificar la autorización al plan de trabajo denominado: Evaluación Hidrobiológica de la Quinta modificatoria del Estudio de Impacto Ambiental Semidetallado del Proyecto de Exploración “Cañón Florida”, otorgada mediante Resolución Directoral N° 00005-2021-PRODUCE/DGPCHDI de fecha 8 de enero de 2021, a favor de la empresa NEXA RESOURCES PERU S.A.A.</t>
  </si>
  <si>
    <t>00132-2022-PRODUCE/DGPCHDI</t>
  </si>
  <si>
    <t>00067368-2021</t>
  </si>
  <si>
    <t>Otorgar al MINISTERIO DE TRANSPORTES Y COMUNICACIONES, autorización para realizar las actividades de colecta de recursos hidrobiológicos conforme al plan de trabajo denominado: Autorización de Colecta de Recursos Hidrobiológicos para el Levantamiento de Línea de Base de Estudio Ambiental del ESTUDIO DE PREINVERSIÓN A NIVEL DE PERFIL REFORZADO DE LA CREACIÓN DEL PROYECTO: "FERROCARRIL PUERTO SAN JUAN DE MARCONA - ANDAHUAYLAS”.</t>
  </si>
  <si>
    <t>00133-2022-PRODUCE/DGPCHDI</t>
  </si>
  <si>
    <t>00079431-2021</t>
  </si>
  <si>
    <t>Otorgar por razones de carácter económico, la suspensión voluntaria del permiso de pesca para operar la embarcación pesquera de menor escala LUCERITO con matrícula HO_x0002_28831-CM, otorgado a través de la Resolución Directoral N° 555-2017-PRODUCE/DGPCHDI; solicitada por la empresa PESQUERA KEOPS S.A.C. a través del escrito con registro N° 00079431-2021.</t>
  </si>
  <si>
    <t>TUPA 11</t>
  </si>
  <si>
    <t>00134-2022-PRODUCE/DGPCHDI</t>
  </si>
  <si>
    <t>00005650-2022</t>
  </si>
  <si>
    <t>Otorgar a la empresa INDUSTRIAS Y FRIGORIFICOS PESQUEROS INFRIPESCA C.A., representada en el país por la señora Ydania Marlene Roncalla Cayetano, permiso de pesca para operar la embarcación pesquera de cerco de bandera ecuatoriana denominada YOLANDA L, en la extracción del recurso Atún con destino al consumo humano directo.</t>
  </si>
  <si>
    <t>00135-2022-PRODUCE/DGPCHDI</t>
  </si>
  <si>
    <t>00136-2022-PRODUCE/DGPCHDI</t>
  </si>
  <si>
    <t>00137-2022-PRODUCE/DGPCHDI</t>
  </si>
  <si>
    <t>00060156-2021</t>
  </si>
  <si>
    <t>Declarar como no presentada la solicitud de autorización de incremento de flota para construir una nueva embarcación pesquera de 98.17 m³ de capacidad de bodega, vía sustitución de la embarcación pesquera ASMAR II con matrícula PL-19733-CM y 98.17 m³ de capacidad de bodega, para la extracción de los recursos Anchoveta y Sardina con destino al consumo humano directo e indirecto; formulada por la empresa CORPORACIÓN PESQUERA ERMA S.A.C. mediante escrito con registro N° 00060156-2021.</t>
  </si>
  <si>
    <t>00138-2022-PRODUCE/DGPCHDI</t>
  </si>
  <si>
    <t>00078124-2021</t>
  </si>
  <si>
    <t>SUSPENDER temporalmente y por única vez, los efectos de la Resolución Directoral N° 592-2010-PRODUCE/DGEPP, respecto de la licencia de operación para que se desarrolle la actividad de procesamiento de recursos hidrobiológicos destinados al consumo humano directo otorgada a la empresa PESQUERA TIERRA COLORADA S.A.C. a través de su planta de enlatado con una capacidad instalada de 1280 cajas/turno, ubicado en la Zona Industrial I, Av. Playa Seca S/N, del distrito y provincia de Paita, departamento de Piura.</t>
  </si>
  <si>
    <t>00139-2022-PRODUCE/DGPCHDI</t>
  </si>
  <si>
    <t>00140-2022-PRODUCE/DGPCHDI</t>
  </si>
  <si>
    <t>00026114-2021</t>
  </si>
  <si>
    <t>Declarar la conclusión del procedimiento de queja por defectos de tramitación, sin pronunciamiento sobre el fondo, formulada por la empresa PESQUERA ZEMAR S.A.C</t>
  </si>
  <si>
    <t>00141-2022-PRODUCE/DGPCHDI</t>
  </si>
  <si>
    <t>00069480-2021</t>
  </si>
  <si>
    <t>Otorgar a la señora CARLA JAQUELINE MUÑOZ GUERRA, la autorización para efectuar investigación pesquera especializada con uso de embarcación.</t>
  </si>
  <si>
    <t>00142-2022-PRODUCE/DGPCHDI</t>
  </si>
  <si>
    <t>00000972-2022</t>
  </si>
  <si>
    <t>Aprobar a favor de las señoras YOLANDA VITE GORDILLO, ANA ELVA BANCES MERINO y del señor LUIS ENRIQUE SANTISTEBAN OLIVOS, el cambio de titular del permiso de pesca para operar la embarcación pesquera FLOR DE MARIA.</t>
  </si>
  <si>
    <t>00143-2022-PRODUCE/DGPCHDI</t>
  </si>
  <si>
    <t>00076666-2021</t>
  </si>
  <si>
    <t>MODIFICAR la licencia para la operación de una planta de congelado de productos hidrobiológicos.</t>
  </si>
  <si>
    <t>ACTUALIACION DE DIRECCION</t>
  </si>
  <si>
    <t>00144-2022-PRODUCE/DGPCHDI</t>
  </si>
  <si>
    <t>00005537-2022</t>
  </si>
  <si>
    <t xml:space="preserve">Aprobar a favor de la empresa PESQUERA ORLAND S.A.C. el cambio de titular del permiso de pesca para operar la embarcación pesquera MONITOR HUASCAR </t>
  </si>
  <si>
    <t>00145-2022-PRODUCE/DGPCHDI</t>
  </si>
  <si>
    <t>00006653-2022</t>
  </si>
  <si>
    <t xml:space="preserve">Aprobar a favor de la empresa AMERICAN MAR S.A.C. el cambio de titular del permiso de pesca para operar la embarcación pesquera VALENTINA </t>
  </si>
  <si>
    <t>00146-2022-PRODUCE/DGPCHDI</t>
  </si>
  <si>
    <t>00068049-2021</t>
  </si>
  <si>
    <t>MODIFICAR, la licencia de operación otorgada en favor de la empresa CENTRO MAR S.A.</t>
  </si>
  <si>
    <t>TUPA 27</t>
  </si>
  <si>
    <t>00147-2022-PRODUCE/DGPCHDI</t>
  </si>
  <si>
    <t>00073275-2019</t>
  </si>
  <si>
    <t>Declarar IMPROCEDENTE la solicitud de restitución de permiso de pesca de la E/P EL MILAGRO DE MI PADRE.</t>
  </si>
  <si>
    <t>RESTITUCION DE PERMISO DE PESCA</t>
  </si>
  <si>
    <t>00148-2022-PRODUCE/DGPCHDI</t>
  </si>
  <si>
    <t>00073278-2019</t>
  </si>
  <si>
    <t>Declarar IMPROCEDENTE la solicitud de restitución de permiso de pesca de la E/P LUCIA ISABEL.</t>
  </si>
  <si>
    <t>00149-2022-PRODUCE/DGPCHDI</t>
  </si>
  <si>
    <t>00079428-2021</t>
  </si>
  <si>
    <t xml:space="preserve">Otorgar por razones de carácter económico, la suspensión voluntaria del permiso de pesca para operar la embarcación pesquera de menor escala CELESTINA I </t>
  </si>
  <si>
    <t>00150-2022-PRODUCE/DGPCHDI</t>
  </si>
  <si>
    <t>00054691-2021</t>
  </si>
  <si>
    <t>Autorizar la asociación o incorporación definitiva del PMCE proveniente de la embarcación pesquera SK 5 con matrícula CO-2011-PM</t>
  </si>
  <si>
    <t>00151-2022-PRODUCE/DGPCHDI</t>
  </si>
  <si>
    <t>00004868-2022</t>
  </si>
  <si>
    <t xml:space="preserve">Declarar como no presentada la solicitud de cambio de titular del permiso de pesca para operar la embarcación pesquera ROSA MARIA 5 </t>
  </si>
  <si>
    <t>00152-2022-PRODUCE/DGPCHDI</t>
  </si>
  <si>
    <t>00076038-2021</t>
  </si>
  <si>
    <t xml:space="preserve">Otorgar a favor de la empresa VITE GROUP E.I.R.L., permiso de pesca para operar la embarcación pesquera MILAGROS DE CHALPON I </t>
  </si>
  <si>
    <t>TUPA 05</t>
  </si>
  <si>
    <t>00153-2022-PRODUCE/DGPCHDI</t>
  </si>
  <si>
    <t>00000433-2022</t>
  </si>
  <si>
    <t>Otorgar a favor de la empresa PESQUERA ARTESANAL DON PANCHO S.A.C., la autorización de incremento de flota para construir una nueva embarcación pesquera de 29.66 m³ de capacidad de bodega, vía sustitución de la embarcación pesquera siniestrada EL NAZARENO con matrícula CE-2474-CM y 29.66 m3 de capacidad de bodega, , para la extracción de los recursos Anchoveta, Atún aleta amarilla, Atún de ojo grande, Barrilete, Bonito, Caballa, Cabinza serránida, Cabrilla, Coco, Cojinova, Congrio, Corvina, Doncella, Jurel, Lenguado, Lisa, Machete, Pámpano, Pampanito, Pejerrey, Perico, Pez espada, Pintadilla, Pota, Raya, Robalo, Suco, Tiburón , Tollo y Zorro, con destino al consumo humano directo.</t>
  </si>
  <si>
    <t>00154-2022-PRODUCE/DGPCHDI</t>
  </si>
  <si>
    <t>00008069-2022</t>
  </si>
  <si>
    <t>Aprobar a favor de los señores MARTHA CHAVESTA DE MERINO, EVA DEL MILAGRO MERINO CHAVESTA, WILLIAM GIOVANNY MERINO CHAVESTA, ISAIAS NICOLAS MERINO CHAVESTA, EBER DAVID MERINO CHAVESTA, NOE ELIAS MERINO CHAVESTA y JOSUE JONATAN MERINO CHAVESTA el cambio de titular del permiso de pesca para operar la E/P EL BUEN SAMARITANO</t>
  </si>
  <si>
    <t>00155-2022-PRODUCE/DGPCHDI</t>
  </si>
  <si>
    <t> </t>
  </si>
  <si>
    <t>00156-2022-PRODUCE/DGPCHDI</t>
  </si>
  <si>
    <t>00093268-2015</t>
  </si>
  <si>
    <t>Dejar sin efecto el artículo 2 de la Resolución Directoral 199-2014-PRODUCE/DGCHD.</t>
  </si>
  <si>
    <t>MENOR ESCALA</t>
  </si>
  <si>
    <t>DEJAR SIN EFECTO CONDICIONAMIENTO A LA VIGENCIA DEL PERMISO DE PESCA</t>
  </si>
  <si>
    <t>00157-2022-PRODUCE/DGPCHDI</t>
  </si>
  <si>
    <t>00070275-2013</t>
  </si>
  <si>
    <t xml:space="preserve">Aceptar el desistimiento presentado por la empresa OP7 PESCA S.A.C. </t>
  </si>
  <si>
    <t>00158-2022-PRODUCE/DGPCHDI</t>
  </si>
  <si>
    <t>00070277-2013</t>
  </si>
  <si>
    <t>Aceptar el desistimiento presentado por la empresa OP7 PESCA S.A.C. respecto del recurso de reconsideración</t>
  </si>
  <si>
    <t>RECONSIDERACION</t>
  </si>
  <si>
    <t>00159-2022-PRODUCE/DGPCHDI</t>
  </si>
  <si>
    <t>00077463-2013</t>
  </si>
  <si>
    <t>Aceptar el desistimiento presentado por la empresa OP7 PESCA S.A.C respecto del recurso de reconsideración.</t>
  </si>
  <si>
    <t>00160-2022-PRODUCE/DGPCHDI</t>
  </si>
  <si>
    <t>00077465-2013</t>
  </si>
  <si>
    <t>Aceptar el desistimiento presentado por la empresa OP7 PESCA S.A.C. respecto del recurso de reconsideración E/P JAVIER.</t>
  </si>
  <si>
    <t>00161-2022-PRODUCE/DGPCHDI</t>
  </si>
  <si>
    <t>00065268-2021</t>
  </si>
  <si>
    <t>Declarar improcedente la solicitud de ampliación de plazo para la ejecución de la autorización de incremento de flota para la construcción de una nueva embarcación pesquera e/p JOSE LUIS</t>
  </si>
  <si>
    <t>TUPA 63</t>
  </si>
  <si>
    <t>AMPLIACION DE PLAZO AIF</t>
  </si>
  <si>
    <t>00162-2022-PRODUCE/DGPCHDI</t>
  </si>
  <si>
    <t>00045426-2021</t>
  </si>
  <si>
    <t xml:space="preserve">Declarar improcedente la solicitud de aprobación del cambio de titular del permiso de pesca para operar la embarcación pesquera SAN PABLO </t>
  </si>
  <si>
    <t>00163-2022-PRODUCE/DGPCHDI</t>
  </si>
  <si>
    <t>00075382-2021</t>
  </si>
  <si>
    <t xml:space="preserve">Otorgar a la empresa COMPAÑIA MINERA PODEROSA S.A., autorización de colecta de recursos hidrobiológicos para monitoreos hidrobiológicos </t>
  </si>
  <si>
    <t>00164-2022-PRODUCE/DGPCHDI</t>
  </si>
  <si>
    <t>00073168-2021</t>
  </si>
  <si>
    <t xml:space="preserve">Otorgar a la empresa COMPAÑIA DE MINAS BUENAVENTURA S.A.A., autorización de colecta de recursos hidrobiológicos para monitoreos hidrobiológicos </t>
  </si>
  <si>
    <t>00165-2022-PRODUCE/DGPCHDI</t>
  </si>
  <si>
    <t>00028529-2021</t>
  </si>
  <si>
    <t>MODIFICAR la licencia de operación - TECNOLOGICA DE ALIMENTOS S.A.</t>
  </si>
  <si>
    <t>00166-2022-PRODUCE/DGPCHDI</t>
  </si>
  <si>
    <t>00070358-2019</t>
  </si>
  <si>
    <t>DEJAR SIN EFECTO el artículo 2 de la Resolución Directoral No. 253-2019-PRODUCE/DGPCHDI- PESQUERA ALTAIR SAC</t>
  </si>
  <si>
    <t>00167-2022-PRODUCE/DGPCHDI</t>
  </si>
  <si>
    <t>00066361-2021</t>
  </si>
  <si>
    <t>Declarar improcedente la solicitud de permiso de pesca para operar la embarcación pesquera MI FE EN CRISTO 3</t>
  </si>
  <si>
    <t>00168-2022-PRODUCE/DGPCHDI</t>
  </si>
  <si>
    <t>00058414-2019</t>
  </si>
  <si>
    <t>Dejar sin efecto el artículo 3 de la Resolución Directoral 296-2019-PRODUCE/DGPCHDI - E/P MI ROXANA</t>
  </si>
  <si>
    <t>00169-2022-PRODUCE/DGPCHDI</t>
  </si>
  <si>
    <t>00073781-2021</t>
  </si>
  <si>
    <t>MODIFICAR la licencia de operación otorgada a favor de la empresa INVERSIONES KATHYMAR S.A.C</t>
  </si>
  <si>
    <t>00170-2022-PRODUCE/DGPCHDI</t>
  </si>
  <si>
    <t>00059206-2021</t>
  </si>
  <si>
    <t xml:space="preserve">Declarar improcedente la solicitud de aprobación del cambio de titular del permiso de pesca para operar la embarcación pesquera MARLENY MARITZA </t>
  </si>
  <si>
    <t>00171-2022-PRODUCE/DGPCHDI</t>
  </si>
  <si>
    <t>00059205-2021</t>
  </si>
  <si>
    <t xml:space="preserve">Declarar improcedente la solicitud de aprobación del cambio de titular del permiso de pesca para operar la embarcación pesquera MARLENY MARITZA II </t>
  </si>
  <si>
    <t>00172-2022-PRODUCE/DGPCHDI</t>
  </si>
  <si>
    <t>00036433-2021</t>
  </si>
  <si>
    <t xml:space="preserve">Otorgar a favor de los señores FELIPE MARIO MARTÍNEZ ROBLES, ANDRÉS AVELINO MARTÍNEZ ROBLES, JUAN ROSALINO MARTÍNEZ ROBLES, JOSÉ VALERIANO MARTÍNEZ ROBLES, BERTHA ISABEL RAMÍREZ JACINTO, ISABEL CRISTINA GALÁN GONZALES, PILAR SOLEDAD FIESTAS DE MARTÍNEZ y LUZ CARMELA FIESTAS JACINTO, permiso de pesca para operar la embarcación pesquera MI LAURITA </t>
  </si>
  <si>
    <t>00173-2022-PRODUCE/DGPCHDI</t>
  </si>
  <si>
    <t>00009061-2022</t>
  </si>
  <si>
    <t>Otorgar a la empresa ATUN ESTRIBELA S.A. permiso de pesca para operar la embarcación pesquera de cerco de bandera ecuatoriana denominada PS-1</t>
  </si>
  <si>
    <t>00174-2022-PRODUCE/DGPCHDI</t>
  </si>
  <si>
    <t>00005016-2022</t>
  </si>
  <si>
    <t xml:space="preserve">Aprobar a favor de la empresa GRUPO RB S.R.L. el cambio de titular del permiso de pesca para operar la embarcación pesquera de menor escala MARIAGRAZIA </t>
  </si>
  <si>
    <t>00175-2022-PRODUCE/DGPCHDI</t>
  </si>
  <si>
    <t>00073892-2021</t>
  </si>
  <si>
    <t>Otorgar a la EMPRESA ADMINISTRADORA CERRO S.A.C., autorización para realizar las actividades de colecta de recursos hidrobiológicos</t>
  </si>
  <si>
    <t>00176-2022-PRODUCE/DGPCHDI</t>
  </si>
  <si>
    <t>00075802-2021</t>
  </si>
  <si>
    <t xml:space="preserve">Aprobar a favor de la empresa SANTIS PERU S.A.C., el cambio de titular del permiso de pesca para operar la embarcación pesquera MONITOR HUASCAR </t>
  </si>
  <si>
    <t>00177-2022-PRODUCE/DGPCHDI</t>
  </si>
  <si>
    <t>00009059-2022</t>
  </si>
  <si>
    <t>Otorgar a la empresa PESQUERA TUNAQUICK S.A., permiso de pesca para operar la embarcación pesquera de cerco de bandera ecuatoriana denominada JORGE MARIO</t>
  </si>
  <si>
    <t>00178-2022-PRODUCE/DGPCHDI</t>
  </si>
  <si>
    <t>00066816-2021</t>
  </si>
  <si>
    <t xml:space="preserve">Otorgar a favor de la empresa PESQUERA Z y T S.A.C., permiso de pesca para operar la embarcación pesquera SANDRINA </t>
  </si>
  <si>
    <t>00179-2022-PRODUCE/DGPCHDI</t>
  </si>
  <si>
    <t>00004267-2022</t>
  </si>
  <si>
    <t>Otorgar a favor de la empresa INVERSIONES CANOMAR E.I.R.L., la autorización de incremento de flota para construir una nueva embarcación pesquera de 107.99 m3 de capacidad de bodega, vía sustitución de la embarcación pesquera APOSTOL SANTIAGO con matrícula CO-20658-CMy 107.99 m³ de capacidad de bodega, para la extracción del recurso Anchoveta con destino al consumo humano directo e indirecto y del recurso Sardina con destino al consumo humano directo.</t>
  </si>
  <si>
    <t>00180-2022-PRODUCE/DGPCHDI</t>
  </si>
  <si>
    <t>00083736-2018</t>
  </si>
  <si>
    <t>DEJAR SIN EFECTO el artículo 2 de la Resolución Directoral 234-2018-PRODUCE/DGPCHDI</t>
  </si>
  <si>
    <t>00181-2022-PRODUCE/DGPCHDI</t>
  </si>
  <si>
    <t>00029021-2019</t>
  </si>
  <si>
    <t xml:space="preserve">DEJAR SIN EFECTO el artículo 3 de la Resolución Directoral 261-2017-PRODUCE/DGPCHDI. E/P VIRGEN DE LA PUERTA </t>
  </si>
  <si>
    <t>00182-2022-PRODUCE/DGPCHDI</t>
  </si>
  <si>
    <t>00183-2022-PRODUCE/DGPCHDI</t>
  </si>
  <si>
    <t>00080231-2021</t>
  </si>
  <si>
    <t>OTORGAR, en favor de la empresa KSL S.A.C., la licencia de operación para operar la planta de procesamiento para la producción de Congelado de productos hidrobiológicos</t>
  </si>
  <si>
    <t>00184-2022-PRODUCE/DGPCHDI</t>
  </si>
  <si>
    <t>00062946-2021</t>
  </si>
  <si>
    <t xml:space="preserve">APROBAR a favor de la empresa ACUICOLA ANDINA PERU S.A.C.  el cambio de titularidad de la licencia de operación </t>
  </si>
  <si>
    <t>00185-2022-PRODUCE/DGPCHDI</t>
  </si>
  <si>
    <t>00007697-2022</t>
  </si>
  <si>
    <t>Otorgar a favor de la empresa SAKANA DEL PERU S.A., la autorización de incremento de flota para construir una nueva embarcación pesquera de menor escala con 9.39 m³ de capacidad de bodega, vía sustitución de la embarcación pesquera no siniestrada ANDINA VI con matrícula PT-21498-CM y 9.39 m³ de capacidad de bodega, para la extracción de los recursos Pota, Atún y especies afines, con destino al consumo humano directo.</t>
  </si>
  <si>
    <t>00186-2022-PRODUCE/DGPCHDI</t>
  </si>
  <si>
    <t>00076731-2021</t>
  </si>
  <si>
    <t>Otorgar a favor de la señora YOLANDA JESÚS FIESTAS PERICHE, la autorización de incremento de flota para construir una nueva embarcación pesquera de 60.64 m³ de capacidad de bodega, vía sustitución de la embarcación pesquera no siniestrada MARIA DEL ROCIO con matrícula PT-4401-CMy 60.64 m³ de capacidad de bodega, para la extracción del recurso Anchoveta con destino al consumo humano indirecto.</t>
  </si>
  <si>
    <t>00187-2022-PRODUCE/DGPCHDI</t>
  </si>
  <si>
    <t>00077878-2021</t>
  </si>
  <si>
    <t xml:space="preserve">Otorgar a favor de la empresa PESQUERA HUMACARE S.A., permiso de pesca para operar la embarcación pesquera DON LUCHO </t>
  </si>
  <si>
    <t>00188-2022-PRODUCE/DGPCHDI</t>
  </si>
  <si>
    <t>00032446-2021</t>
  </si>
  <si>
    <t xml:space="preserve">Declarar como no presentada la solicitud de permiso de pesca de menor escala para operar la embarcación pesquera LISSETH </t>
  </si>
  <si>
    <t>MENOR ESCALA ROP TUMBES</t>
  </si>
  <si>
    <t>00189-2022-PRODUCE/DGPCHDI</t>
  </si>
  <si>
    <t>00003836-2022</t>
  </si>
  <si>
    <t xml:space="preserve">OTORGAR, en favor de la empresa MAREA BAJA S.A.C., la licencia de operación para operar la planta de procesamiento de curado </t>
  </si>
  <si>
    <t>00190-2022-PRODUCE/DGPCHDI</t>
  </si>
  <si>
    <t>00008383-2021</t>
  </si>
  <si>
    <t>Autorizar la asociación o incorporación definitiva de los PMCE proveniente de la embarcación pesquera MI LESLIE II con matrícula CE-1337-PM, a favor de las embarcaciones pesqueras ALBATROS con matrícula PS-6408-PM, ALFA con matrícula CO-12432-PM, ATLANTICO I con matrícula CO-5300-PM, ATLANTICO II con matrícula CO-9905-PM, ATLANTICO III con matrícula CO-13060-PM, ATLANTICO IV con matrícula CO-10499-PM, LUIS ALBERTO con matrícula CO-11346-PM, ASIA 2 con matrícula CE-0256-PM y MAGALLANES con matrícula PT6324-PM, para la para las Zonas Norte-Centro y Sur; solicitada por la empresa PESQUERA CANTABRIA S.A. a través del escrito con registro Nº 00008383-2021.</t>
  </si>
  <si>
    <t>00191-2022-PRODUCE/DGPCHDI</t>
  </si>
  <si>
    <t>00059679-2021</t>
  </si>
  <si>
    <t xml:space="preserve">Otorgar a favor de la señora MARIA JUSTINA LLENQUE FIESTAS DE GONZALES, permiso de pesca de menor escala para operar la embarcación pesquera FATIMA I </t>
  </si>
  <si>
    <t>00192-2022-PRODUCE/DGPCHDI</t>
  </si>
  <si>
    <t>00011475-2022</t>
  </si>
  <si>
    <t>APROBAR por única vez la ampliación del plazo de la autorización de instalación otorgada mediante Resolución Directoral 199-2021-PRODUCE/DGPCHDI, presentada por la empresa ESMERALDA CORP S.A.C.</t>
  </si>
  <si>
    <t>00193-2022-PRODUCE/DGPCHDI</t>
  </si>
  <si>
    <t>00009463-2022</t>
  </si>
  <si>
    <t xml:space="preserve">Aprobar a favor de los señores VALENTIN RUMICHE PANTA, ROBERT ECHE ECA, ANITA ECHE SANCHEZ DE RUMICHE y CONSUELO ECA IMAN el cambio de titular del permiso de pesca para operar la embarcación pesquera IRIS FANY </t>
  </si>
  <si>
    <t>00194-2022-PRODUCE/DGPCHDI</t>
  </si>
  <si>
    <t>00021180-2021</t>
  </si>
  <si>
    <t>RECONOCER a favor las señoras CARMEN ROSA MALCA QUINTANA y MARGARITA JUANA GUZMAN VALENZUELA, que el permiso de pesca de menor escala para operar la embarcación pesquera FABRIZIO Y HIROSHI</t>
  </si>
  <si>
    <t>00195-2022-PRODUCE/DGPCHDI</t>
  </si>
  <si>
    <t>00047419-2019</t>
  </si>
  <si>
    <t>DECLARAR la conclusión del procedimiento recursivo sin pronunciamiento en el fondo del recurso de reconsideración interpuesto por la empresa YDRO PAITA EXPORT E.I.R.L</t>
  </si>
  <si>
    <t>00196-2022-PRODUCE/DGPCHDI</t>
  </si>
  <si>
    <t>00046911-2021</t>
  </si>
  <si>
    <t>APROBAR a favor de la empresa CONSORCIO INDUSTRIAL SUR DEL PERU S.A.C.  el cambio de titularidad de la licencia de operación de la planta de procesamiento pesquero para la producción de congelado.</t>
  </si>
  <si>
    <t>00197-2022-PRODUCE/DGPCHDI</t>
  </si>
  <si>
    <t>00077286-2021</t>
  </si>
  <si>
    <t>OTORGAR a favor de la empresa FRUTAS DON RUY S.A.C. la autorización de Instalación de una planta de congelado de productos hidrobiológicos.</t>
  </si>
  <si>
    <t>TUPA 24</t>
  </si>
  <si>
    <t>00198-2022-PRODUCE/DGPCHDI</t>
  </si>
  <si>
    <t>00070717-2021</t>
  </si>
  <si>
    <t xml:space="preserve">MODIFICAR, la licencia de operación otorgada en favor de la empresa CORPORACION DE INGENIERIA DE REFRIGERACION S.R.L., </t>
  </si>
  <si>
    <t>00199-2022-PRODUCE/DGPCHDI</t>
  </si>
  <si>
    <t>00005361-2022</t>
  </si>
  <si>
    <t>Declarar la conclusión del procedimiento de queja por defectos de tramitación, sin pronunciamiento sobre el fondo, formulada por la empresa VITE GROUP E.I.R.L</t>
  </si>
  <si>
    <t>00200-2022-PRODUCE/DGPCHDI</t>
  </si>
  <si>
    <t>00031997-2021</t>
  </si>
  <si>
    <t>Declarar la conclusión del procedimiento de queja por defecto de tramitación, sin pronunciamiento sobre el fondo, formulada por la señora CLEDY YANIRET CASTELLANO TALAVERA</t>
  </si>
  <si>
    <t>00201-2022-PRODUCE/DGPCHDI</t>
  </si>
  <si>
    <t>00006797-2022</t>
  </si>
  <si>
    <t>SUSPENDER los efectos de la Resolución Directoral 366-2013-PRODUCE/DGCHD y 233-2018-PRODUCE/DGPCHDI</t>
  </si>
  <si>
    <t>00202-2022-PRODUCE/DGPCHDI</t>
  </si>
  <si>
    <t>00063321-2020</t>
  </si>
  <si>
    <t>Declarar la conclusión del procedimiento de queja por defecto de tramitación, sin pronunciamiento sobre el fondo, formulada por la señora MARIA DEL ROSARIO LA JARA COLONIO</t>
  </si>
  <si>
    <t>00203-2022-PRODUCE/DGPCHDI</t>
  </si>
  <si>
    <t>00012519-2022</t>
  </si>
  <si>
    <t xml:space="preserve">Aprobar a favor de los señores MARIANO PANTA JACINTO, ROSA ISABEL RUIZ JACINTO DE PANTA, MARÍA TEMPORA JACINTO DE PANTA, MARÍA CONCEPCIÓN PANTA DE PERICHE, FRANCISCA PERICHE MARTINEZ DE PANTA, ROSA MARIA PANTA PERICHE, EBET NOE PANTA PERICHE, CRUZ MARIA PANTA PERICHE, JOSE ORLANDO PANTA PERICHE y MARÍA MILAGROS PANTA PERICHE, el cambio de titular del permiso de pesca para operar la e/p JESUS EN TI CONFIO I </t>
  </si>
  <si>
    <t>00204-2022-PRODUCE/DGPCHDI</t>
  </si>
  <si>
    <t>00035093-2021</t>
  </si>
  <si>
    <t xml:space="preserve">Desestimar el recurso de reconsideración formulado por el señor JUAN GILBERTO PAZO ZETA </t>
  </si>
  <si>
    <t>00205-2022-PRODUCE/DGPCHDI</t>
  </si>
  <si>
    <t>00047643-2020</t>
  </si>
  <si>
    <t>DESESTIMAR el recurso de reconsideración interpuesto por la empresa PESQUERA DIAMANTE S.A.</t>
  </si>
  <si>
    <t>00206-2022-PRODUCE/DGPCHDI</t>
  </si>
  <si>
    <t>00079501-2021</t>
  </si>
  <si>
    <t xml:space="preserve">Otorgar a la empresa ORAZUL ENERGY PERU S.A., autorización para realizar las actividades de colecta de recursos hidrobiológicos </t>
  </si>
  <si>
    <t>00207-2022-PRODUCE/DGPCHDI</t>
  </si>
  <si>
    <t>00080760-2021</t>
  </si>
  <si>
    <t xml:space="preserve">Otorgar a la empresa ENEL GENERACION PERU S.A.A., autorización para realizar las actividades de colecta de recursos hidrobiológicos </t>
  </si>
  <si>
    <t>00208-2022-PRODUCE/DGPCHDI</t>
  </si>
  <si>
    <t>00081691-2021</t>
  </si>
  <si>
    <t xml:space="preserve">Otorgar a la COMPAÑIA MINERA ARES S.A.C., autorización para realizar las actividades de colecta de recursos hidrobiológicos </t>
  </si>
  <si>
    <t>00209-2022-PRODUCE/DGPCHDI</t>
  </si>
  <si>
    <t>00078576-2021</t>
  </si>
  <si>
    <t>Otorgar a la empresa EL MOLLE VERDE S.A.C., autorización para realizar las actividades de colecta de recursos hidrobiológicos</t>
  </si>
  <si>
    <t>00210-2022-PRODUCE/DGPCHDI</t>
  </si>
  <si>
    <t>00077880-2021</t>
  </si>
  <si>
    <t>Otorgar al PROYECTO ESPECIAL DE INFRAESTRUCTURA DE TRANSPORTE NACIONAL - PROVIAS NACIONAL, autorización para realizar las actividades de colecta de recursos hidrobiológicos</t>
  </si>
  <si>
    <t>00211-2022-PRODUCE/DGPCHDI</t>
  </si>
  <si>
    <t>00076655-2021</t>
  </si>
  <si>
    <t xml:space="preserve">Otorgar a la empresa CULTINOR S.A.C., autorización para realizar las actividades de colecta de recursos hidrobiológicos </t>
  </si>
  <si>
    <t>00212-2022-PRODUCE/DGPCHDI</t>
  </si>
  <si>
    <t>00076268-2021</t>
  </si>
  <si>
    <t xml:space="preserve">Otorgar al PROYECTO ESPECIAL DE INFRAESTRUCTURA DE TRANSPORTE NACIONAL - PROVIAS NACIONAL, autorización para realizar las actividades de colecta de recursos hidrobiológicos </t>
  </si>
  <si>
    <t>00213-2022-PRODUCE/DGPCHDI</t>
  </si>
  <si>
    <t>00073905-2021</t>
  </si>
  <si>
    <t xml:space="preserve">Otorgar a la empresa PROYECTO VENTANILLA S.A.C., autorización para realizar las actividades de colecta de recursos hidrobiológicos </t>
  </si>
  <si>
    <t>00214-2022-PRODUCE/DGPCHDI</t>
  </si>
  <si>
    <t>00073176-2021</t>
  </si>
  <si>
    <t xml:space="preserve">Otorgar a la COMPAÑÍA DE MINAS BUENAVENTURA S.A.A., autorización para realizar las actividades de colecta de recursos hidrobiológicos </t>
  </si>
  <si>
    <t>00215-2022-PRODUCE/DGPCHDI</t>
  </si>
  <si>
    <t>00066284-2021</t>
  </si>
  <si>
    <t xml:space="preserve">Otorgar a la empresa CORPORACION MINERA CENTAURO S.A.C., autorización para realizar las actividades de colecta de recursos hidrobiológicos </t>
  </si>
  <si>
    <t>00216-2022-PRODUCE/DGPCHDI</t>
  </si>
  <si>
    <t>00059177-2021</t>
  </si>
  <si>
    <t xml:space="preserve">OTORGAR a favor del INSTITUTO SUPERIOR TECNOLÓGICO ESTATAL LUCIANO CASTILLO COLONNA la autorización de Instalación de una Planta de Congelado de Recursos Hidrobiológicos </t>
  </si>
  <si>
    <t>00217-2022-PRODUCE/DGPCHDI</t>
  </si>
  <si>
    <t>00011776-2022</t>
  </si>
  <si>
    <t>Rectificar el error material contenido en considerando 4, de parte considerativa  de la Resolución Directoral 095-2022-PRODUCE/DGPCHI</t>
  </si>
  <si>
    <t>00218-2022-PRODUCE/DGPCHDI</t>
  </si>
  <si>
    <t>00009539-2022</t>
  </si>
  <si>
    <t>Rectificar el error material contenido en el artículo 1 de la Resolución Directoral 175-2022-PRODUCE/DGPCHDI</t>
  </si>
  <si>
    <t>00219-2022-PRODUCE/DGPCHDI</t>
  </si>
  <si>
    <t>00071166-2021</t>
  </si>
  <si>
    <t xml:space="preserve">Aceptar el desistimiento del recurso de reconsideración interpuesto por la empresa PESQUERA DIAMANTE S.A. </t>
  </si>
  <si>
    <t>00220-2022-PRODUCE/DGPCHDI</t>
  </si>
  <si>
    <t>00050992-2021</t>
  </si>
  <si>
    <t xml:space="preserve">Aprobar a favor del señor SANTOS BENITO LEYVA VILLAJULCA, el cambio de titular del permiso de pesca de menor escala para operar la embarcación pesquera SAMANTHA </t>
  </si>
  <si>
    <t>00221-2022-PRODUCE/DGPCHDI</t>
  </si>
  <si>
    <t>00014383-2022</t>
  </si>
  <si>
    <t>Levantar la suspensión voluntaria otorgada por la Resolución Directoral 122-2022-PRODUCE/DGPCHDI</t>
  </si>
  <si>
    <t>00222-2022-PRODUCE/DGPCHDI</t>
  </si>
  <si>
    <t>00007439-2022</t>
  </si>
  <si>
    <t>Otorgar a favor del señor JULIO CESAR PANTA PANTA, la autorización de incremento de flota para construir una nueva embarcación pesquera de 51.78 m³ de capacidad de bodega, vía sustitución de la embarcación pesquera no siniestrada MI SAN MARTIN III con matrícula PT-11860-CMy 51.78 m³ de capacidad de bodega, para la extracción de los recursos Anchoveta y Sardina con destino al consumo humano directo e indirecto.</t>
  </si>
  <si>
    <t>00223-2022-PRODUCE/DGPCHDI</t>
  </si>
  <si>
    <t>00011241-2022</t>
  </si>
  <si>
    <t>Modificar la autorización al plan de trabajo - empresa STATKRAFT PERU S.A</t>
  </si>
  <si>
    <t>00224-2022-PRODUCE/DGPCHDI</t>
  </si>
  <si>
    <t>00063506-2021</t>
  </si>
  <si>
    <t>Otorgar al señor  LUIS CASTILLO ROQUE, la autorización para efectuar investigación pesquera especializada conforme a los términos contenidos en el plan de investigación</t>
  </si>
  <si>
    <t>00225-2022-PRODUCE/DGPCHDI</t>
  </si>
  <si>
    <t>00068152-2021</t>
  </si>
  <si>
    <t>00226-2022-PRODUCE/DGPCHDI</t>
  </si>
  <si>
    <t>00068719-2021</t>
  </si>
  <si>
    <t xml:space="preserve">Declarar improcedente la solicitud de autorización para efectuar el proyecto de investigación presentada por  el señor NILTON EDUARDO DEZA ARROYO </t>
  </si>
  <si>
    <t>00227-2022-PRODUCE/DGPCHDI</t>
  </si>
  <si>
    <t>00075898-2021</t>
  </si>
  <si>
    <t xml:space="preserve">Modificar la autorización al plan de trabajo - CIA MINERA PODEROSA S.A., </t>
  </si>
  <si>
    <t>00228-2022-PRODUCE/DGPCHDI</t>
  </si>
  <si>
    <t>00000309-2022</t>
  </si>
  <si>
    <t>00229-2022-PRODUCE/DGPCHDI</t>
  </si>
  <si>
    <t>00000905-2022</t>
  </si>
  <si>
    <t>Otorgar a la empresa SOUTH AMERICA MINING INVESTMENTS S.A.C, autorización para realizar las actividades de colecta de recursos hidrobiológicos</t>
  </si>
  <si>
    <t>00230-2022-PRODUCE/DGPCHDI</t>
  </si>
  <si>
    <t>00000966-2022</t>
  </si>
  <si>
    <t>Otorgar al MINISTERIO DE TRANSPORTES Y COMUNICACIONES, autorización para realizar las actividades de colecta de recursos hidrobiológicos</t>
  </si>
  <si>
    <t>00231-2022-PRODUCE/DGPCHDI</t>
  </si>
  <si>
    <t>00007281-2022</t>
  </si>
  <si>
    <t xml:space="preserve">Otorgar a la empresa MINSUR S.A, autorización para realizar las actividades de colecta de recursos hidrobiológicos </t>
  </si>
  <si>
    <t>00232-2022-PRODUCE/DGPCHDI</t>
  </si>
  <si>
    <t>00006688-2022</t>
  </si>
  <si>
    <t>Modificar la autorización del plan de trabajo de la empresa CONSORCIO DE INGENIEROS EJECUTORES MINEROS S.A.</t>
  </si>
  <si>
    <t>00233-2022-PRODUCE/DGPCHDI</t>
  </si>
  <si>
    <t>00016237-2022</t>
  </si>
  <si>
    <t>Declarar que la solicitud de ampliación del plazo para la ejecución de la autorización de
incremento de flota dispuesta mediante Resolución Directoral Nº 00499-2020-PRODUCE/DGPCHDI de fecha 29 de octubre de 2020, a favor de la empresa INVERSIONES MOREDA S.A.C., para la construcción de una nueva embarcación de 208.15 m3 de capacidad de bodega, vía sustitución de la embarcación pesquera no siniestrada TINO con matrícula CE-4026-PM y 208.15 m³ de capacidad de bodega, para la extracción de los recursos Anchoveta y Sardina con destino al consumo humano indirecto; solicitada mediante el escrito con registro Nº 00016237-2022, ha sido aprobada automáticamente a la fecha de presentación de dicha solicitud, en concordancia con el artículo 33 del TUO de la Ley Nº 27444</t>
  </si>
  <si>
    <t>00234-2022-PRODUCE/DGPCHDI</t>
  </si>
  <si>
    <t>00014682-2022</t>
  </si>
  <si>
    <t>Declarar que la solicitud de ampliación del plazo para la ejecución de la autorización de incremento de flota dispuesta mediante Resolución Directoral Nº 00564-2020-PRODUCE/DGPCHDI de fecha 30 de noviembre de 2020, a favor de los señores MANUEL NICANOR ÁLVAREZ SABA y ANA VIOLETA SABA BOLO, para la construcción de una nueva embarcación de 75.03 m3 de capacidad de bodega, vía sustitución de la embarcación pesquera no siniestrada JHONNY MANUELITO II con matrícula CO-18314-PM y 75.03 m³ de capacidad de bodega, para la extracción del recurso Anchoveta con destino al consumo humano indirecto; solicitada mediante el escrito con registro Nº 00014682-2022, ha sido aprobada automáticamente a la fecha de presentación de dicha solicitud, en concordancia con el artículo 33 del TUO de la Ley Nº 27444.</t>
  </si>
  <si>
    <t>00235-2022-PRODUCE/DGPCHDI</t>
  </si>
  <si>
    <t>00078940-2021</t>
  </si>
  <si>
    <t>Aceptar el desistimiento del procedimiento de autorización de incremento de flota para construir una nueva embarcación pesquera de 108.35 m3capacidad de bodega, vía modificación del [casco] de la embarcación SAN JUAN con matrícula CO-02771-CM, sustitución de la embarcación pesquera LULU I con matrícula CO-11988-CMy 62.18 m3 de capacidad de bodega; y, la sustitución parcial proveniente de las capacidades de bodega de las embarcaciones pesqueras LOCUMBA 5 con matrícula CE-0233-PM [aportando 24.73 m³] y GRUPEZ con matrícula CE-0216-PM [aportando 21.44 m³]; formulado por la empresa GRUPO PESQUERO S.A.C. mediante el escrito adjunto con registro N° 00078940-2021-4; dándose por concluido el mencionado procedimiento administrativo.</t>
  </si>
  <si>
    <t>00236-2022-PRODUCE/DGPCHDI</t>
  </si>
  <si>
    <t>00014043-2022</t>
  </si>
  <si>
    <t>MODIFICAR la licencia de operación otorgada a favor de la empresa REFRIGERADOS FISHOLG &amp; HIJOS S.A.C., mediante Resolución Directoral N° 063-2016-PRODUCE/DGCHD, en el extremo referido al aumento de la capacidad instalada de la planta de congelado de productos hidrobiológicos, consignándose 99.44 t/día como nueva capacidad de procesamiento para el establecimiento industrial pesquero ubicado en Av. Los Diamantes Mz. C lotes 2, 3 y 4 Zona Industrial II, distrito y provincia de Paita, departamento de Piura._x000D_</t>
  </si>
  <si>
    <t>00237-2022-PRODUCE/DGPCHDI</t>
  </si>
  <si>
    <t>00016451-2022</t>
  </si>
  <si>
    <t>APROBAR por única vez la ampliación del plazo de la autorización de instalación otorgada mediante Resolución Directoral N° 00226-2021-PRODUCE/DGPCHDI, presentada por la empresa YDRO PAITA EXPORT E.I.R.L., a través del escrito de registro N° 00016451-2022.</t>
  </si>
  <si>
    <t>00238-2022-PRODUCE/DGPCHDI</t>
  </si>
  <si>
    <t>00015530-2022</t>
  </si>
  <si>
    <t>SUSPENDER temporalmente y por única vez, los efectos de la Resolución Directoral N° 303-2011-PRODUCE/DGEPP, otorgada a la empresa PESQUERA HAYDUK S.A., respecto de la licencia de operación de la planta de procesamiento de productos hidrobiológicos para la producción de harina de pescado con dos líneas de proceso: una de 80 t/h de capacidad para la producción de harina de pescado de tipo convencional y otra de 40 t/h de capacidad para la producción de harina de pescado de tipo alto contenido proteínico, en su establecimiento industrial pesquero, ubicado en distrito de Tambo de Mora, provincia de Chincha, departamento de Ica.</t>
  </si>
  <si>
    <t>00239-2022-PRODUCE/DGPCHDI</t>
  </si>
  <si>
    <t>00009262-2020</t>
  </si>
  <si>
    <t>Autorizar la asociación o incorporación definitiva del PMCE proveniente de la embarcación pesquera POLAR V con matrícula CO-15710-PM, a favor de la embarcación pesquera OLGA con matrícula CO20863-PM</t>
  </si>
  <si>
    <t>00240-2022-PRODUCE/DGPCHDI</t>
  </si>
  <si>
    <t>00011324-2022</t>
  </si>
  <si>
    <t>Aprobar a favor de los señores SHIRLEY MARLENE AGUILAR DE LA CRUZ y COSME ROMAN AGUILAR LAZARO, el cambio de titular del permiso de pesca de menor escala para operar la embarcación pesquera LOS AGUILARES III</t>
  </si>
  <si>
    <t>00241-2022-PRODUCE/DGPCHDI</t>
  </si>
  <si>
    <t>00031528-2021</t>
  </si>
  <si>
    <t xml:space="preserve">Declarar la conclusión del procedimiento de queja por defectos de tramitación, sin pronunciamiento sobre el fondo, formulada por la señora CARMEN ROSA MALCA QUINTANA </t>
  </si>
  <si>
    <t>00242-2022-PRODUCE/DGPCHDI</t>
  </si>
  <si>
    <t>00004366-2022</t>
  </si>
  <si>
    <t>Otorgar a favor de EMPRESA PESQUERA CUSTODIO S.C.R.L., la autorización de incremento de flota para construir una nueva embarcación pesquera de 34.92 m3 de capacidad de bodega, vía sustitución de la embarcación pesquera no siniestrada MI AGUSTIN con matrícula PL-3654-CM y 34.92 m3 de capacidad de bodega, para la extracción de los recursos Anchoveta y Sardina con destino al consumo humano directo en indirecto.</t>
  </si>
  <si>
    <t>00243-2022-PRODUCE/DGPCHDI</t>
  </si>
  <si>
    <t>00034206-2021</t>
  </si>
  <si>
    <t>Autorizar la incorporación definitiva del PMCE para la extracción del recurso Merluza proveniente de la embarcación INCA 2 con matrícula PT-1725-CM a favor de la embarcación CAMELOT de matrícula CO-13021-PM; solicitada por la empresa PESQUERA TERRANOVA S.A.C. a través del escrito con registro N° 00034206-2021.</t>
  </si>
  <si>
    <t>00244-2022-PRODUCE/DGPCHDI</t>
  </si>
  <si>
    <t>00034184-2021</t>
  </si>
  <si>
    <t>Autorizar la incorporación definitiva del PMCE para la extracción del recurso Merluza proveniente de la embarcación DON FELIPE con matrícula PT-4610-CM a favor de la embarcación CAMELOTde matrícula CO-13021-PM; solicitada por la empresa PESQUERA TERRANOVA S.A.C. a través del escrito con registro N° registro N° 00034184-2021.</t>
  </si>
  <si>
    <t>00245-2022-PRODUCE/DGPCHDI</t>
  </si>
  <si>
    <t>00046032-2019</t>
  </si>
  <si>
    <t>Dejar sin efecto el art.4de la RD 237-2019-PRODUCE/DGPCHDI y el art. 2 de la RD 372-2019-PRODUCE/DGPCHDI que dispusieron determinado condicionamiento a la vigencia del permiso de pesca de menor para operar la embarcación pesquera DON ENRIQUE .</t>
  </si>
  <si>
    <t>00246-2022-PRODUCE/DGPCHDI</t>
  </si>
  <si>
    <t xml:space="preserve">Declarar la conclusión del procedimiento de queja por defectos de tramitación, sin pronunciamiento sobre el fondo, formulada por la empresa JORGE SCH &amp; ROSA SCH S.A.C. </t>
  </si>
  <si>
    <t>00247-2022-PRODUCE/DGPCHDI</t>
  </si>
  <si>
    <t>00053222-2020</t>
  </si>
  <si>
    <t>Declarar la conclusión del procedimiento de queja por defecto de tramitación, sin pronunciamiento sobre el fondo, formulada por la empresa CAMAR TRADE S.A.C.</t>
  </si>
  <si>
    <t>00248-2022-PRODUCE/DGPCHDI</t>
  </si>
  <si>
    <t>00035814-2020</t>
  </si>
  <si>
    <t>Aceptar el desistimiento de la queja administrativa por defecto de tramitación presentada, por la señora KATIA CUZCANO HERRERA</t>
  </si>
  <si>
    <t>00249-2022-PRODUCE/DGPCHDI</t>
  </si>
  <si>
    <t>00009583-2022</t>
  </si>
  <si>
    <t xml:space="preserve">Aprobar a favor de la empresa GRUPO CORPORATIVO CALEB S.A.C. el cambio de titular del permiso de pesca para operar la embarcación pesquera de menor escala PEDRO RAMOS </t>
  </si>
  <si>
    <t>00250-2022-PRODUCE/DGPCHDI</t>
  </si>
  <si>
    <t>00016767-2022</t>
  </si>
  <si>
    <t xml:space="preserve">Aprobar a favor del señor JOSE BENJAMIN IPANAQUE OROSCO el cambio de titular del permiso de pesca para operar la embarcación pesquera de menor escala AMIGO DE DIOS </t>
  </si>
  <si>
    <t>00251-2022-PRODUCE/DGPCHDI</t>
  </si>
  <si>
    <t>00010028-2022</t>
  </si>
  <si>
    <t>Otorgar a favor de la empresa PESQUERA DON ADOLFO E.I.R.L., la autorización de incremento de flota para construir una nueva embarcación pesquera de 89.32 m³ de capacidad de bodega,vía sustitución de la embarcación pesquera no siniestrada SANTO TORIBIO con matrícula PT-41475-PM y 89.32 m3 de capacidad de bodega, para la extracción del recurso Anchoveta con destino al consumo humano indirecto.</t>
  </si>
  <si>
    <t>00252-2022-PRODUCE/DGPCHDI</t>
  </si>
  <si>
    <t>00017384-2022</t>
  </si>
  <si>
    <t>SUSPENDER temporalmente la Resolución Directoral 139-2007-PRODUCE/DGEPP, solo en el extremo de la planta de enlatado con capacidad instalada de 233 cajas/turno; resolución que otorgó a la empresa CHATSFORD S.A.C.</t>
  </si>
  <si>
    <t>00253-2022-PRODUCE/DGPCHDI</t>
  </si>
  <si>
    <t>00018763-2022</t>
  </si>
  <si>
    <t>APROBAR por única vez la solicitud de ampliación del plazo de ejecución de la autorización de instalación vía incremento de capacidades de procesamiento, que fuera otorgada a la empresa OCEANO SEAFOOD S.A.</t>
  </si>
  <si>
    <t>00254-2022-PRODUCE/DGPCHDI</t>
  </si>
  <si>
    <t>00007699-2022</t>
  </si>
  <si>
    <t xml:space="preserve"> Otorgar a favor de la empresa LO BOS MARINOS S.A.C., la autorización de incremento de flota para construir una nueva embarcación pesquera de 73.95 m³ de capacidad de bodega, vía sustitución de la embarcación pesquera no siniestrada CRUZ DEL SUR III con matrícula PL-2279-PM y 73.95 m³ de capacidad de bodega, para la extracción del recurso Anchoveta con destino al consumo humano indirecto.</t>
  </si>
  <si>
    <t>00255-2022-PRODUCE/DGPCHDI</t>
  </si>
  <si>
    <t>00031372-2021</t>
  </si>
  <si>
    <t>OTORGAR a favor de la empresa NOVAPERU S.A.C., la autorización de instalación de la planta de procesamiento de congelado de productos hidrobiológicos</t>
  </si>
  <si>
    <t>00256-2022-PRODUCE/DGPCHDI</t>
  </si>
  <si>
    <t>00017218-2022</t>
  </si>
  <si>
    <t xml:space="preserve">Declarar que la solicitud de modificación del permiso de pesca por cambio de matrícula de la embarcación pesquera LUZ DIVINA, presentada por el señor JOSÉ PORCIANO FIESTAS FIESTAS, ha sido aprobada automáticamente </t>
  </si>
  <si>
    <t>00257-2022-PRODUCE/DGPCHDI</t>
  </si>
  <si>
    <t>00072943-2019</t>
  </si>
  <si>
    <t xml:space="preserve">Declarar Improcedente la queja por defecto de tramitación interpuesto por el señor JULIO CESAR PANTA RUMICHE, </t>
  </si>
  <si>
    <t>00258-2022-PRODUCE/DGPCHDI</t>
  </si>
  <si>
    <t>00013564-2022</t>
  </si>
  <si>
    <t xml:space="preserve">Otorgar a favor los señores REGULO ECHE PANTA y WALTER ECHE PANTA, permiso de pesca para operar la embarcación pesquera DON ISIDRO </t>
  </si>
  <si>
    <t>00259-2022-PRODUCE/DGPCHDI</t>
  </si>
  <si>
    <t>00071551-2021</t>
  </si>
  <si>
    <t xml:space="preserve">Declarar la conclusión del procedimiento de queja por defectos de tramitación, sin pronunciamiento sobre el fondo, formulada por el señor JUAN CARLOS URTEAGA FIOL </t>
  </si>
  <si>
    <t>00260-2022-PRODUCE/DGPCHDI</t>
  </si>
  <si>
    <t>00058087-2020</t>
  </si>
  <si>
    <t xml:space="preserve">Declarar la conclusión del procedimiento de queja por defecto de tramitación, sin pronunciamiento sobre el fondo, iniciado por la empresa NEW PRODUCTS FOOD S.A.C </t>
  </si>
  <si>
    <t>00261-2022-PRODUCE/DGPCHDI</t>
  </si>
  <si>
    <t>00012961-2022</t>
  </si>
  <si>
    <t xml:space="preserve">Declarar que la solicitud de modificación del permiso de pesca por cambio de matrícula de la embarcación pesquera MARIBEL I, en el extremo referido a la matrícula, de CE-2368-BM a CE-2368-CM,presentada por los señores JORGE CESAR ABANTO ROSALES y MARIBEL ANGELICA ALCANTARA TARAZONA, ha sido aprobada automáticamente. </t>
  </si>
  <si>
    <t>00262-2022-PRODUCE/DGPCHDI</t>
  </si>
  <si>
    <t>00075705-2021</t>
  </si>
  <si>
    <t>Otorgar a la empresa ANGLO AMERICAN QUELLAVECO S.A., autorización para realizar las actividades de colecta de recursos hidrobiológicos.</t>
  </si>
  <si>
    <t>00263-2022-PRODUCE/DGPCHDI</t>
  </si>
  <si>
    <t>00002043-2022</t>
  </si>
  <si>
    <t xml:space="preserve">Otorgar a la AUTORIDAD PARA LA RECONSTRUCCIÓN CON CAMBIOS, autorización para realizar las actividades de colecta de recursos hidrobiológicos </t>
  </si>
  <si>
    <t>00264-2022-PRODUCE/DGPCHDI</t>
  </si>
  <si>
    <t>00002820-2022</t>
  </si>
  <si>
    <t xml:space="preserve">Otorgar a la EMPRESA ADMINISTRADORA CERRO S.A.C., autorización para realizar las actividades de colecta de recursos hidrobiológicos </t>
  </si>
  <si>
    <t>00265-2022-PRODUCE/DGPCHDI</t>
  </si>
  <si>
    <t>00004633-2022</t>
  </si>
  <si>
    <t>Otorgar a la empresa ANTILLA COPPER SOCIEDAD ANONIMA, autorización para realizar las actividades de colecta de recursos hidrobiológicos.</t>
  </si>
  <si>
    <t>00266-2022-PRODUCE/DGPCHDI</t>
  </si>
  <si>
    <t>00019302-2022</t>
  </si>
  <si>
    <t>Aprobar a favor de los señores HECTOR BERNAL LLONTOP, MARIA ANTONIA LEYTON CHANAME, LORENZO NICOLAS BERNAL LLONTOP, MARIA LUCILA PALMA DE BERNAL y MIGUEL ANTONIO BERNAL LLONTOP el cambio de titular del permiso de pesca para operar la embarcación pesquera MI FE EN CRISTO 4</t>
  </si>
  <si>
    <t>00267-2022-PRODUCE/DGPCHDI</t>
  </si>
  <si>
    <t>00007572-2022</t>
  </si>
  <si>
    <t>Otorgar a favor de la empresa SAKANA DEL PERU S.A., la autorización de incremento de flota para construir una nueva embarcación pesquera de menor escala con 10.84 m3 de capacidad de bodega, vía sustitución de la embarcación pesquera no siniestrada EKANS con matrícula CO-20769-BM y 10.84 m3 de capacidad de bodega, para la extracción de los recursos Pota, Atún y especies a fines con destino al consumo humano directo.</t>
  </si>
  <si>
    <t>00268-2022-PRODUCE/DGPCHDI</t>
  </si>
  <si>
    <t>00009464-2022</t>
  </si>
  <si>
    <t>Otorgar a favor de los señores VALENTIN RUMICHE PANTA, ROBERT ECHE ECA, ANITA ECHE SANCHEZ DE RUMICHE y CONSUELO ECA IMAN, la autorización de incremento de flota para construir una nueva embarcación pesquera de menor escala con 27.03 m3 de capacidad de bodega, vía sustitución de la embarcación pesquera no siniestrada IRIS FANY con matrícula PT-02597-BM y 27.03 m3 de capacidad de bodega, para la extracción de los recursos Anchoveta (Engraulis ringens y Anchoa nasus), Bonito (Sarda chiliensis chiliensis), Caballa (Scomber japonicus peruanus), Cachema (Isopisthus remifer), Chiri/Palometa/Pampanito (Peprilus meduis), Cojinova (Seriolella violacea), Jurel (Trachurus murphil), Lisa (Mugil cephalus) y Sierra (Scomberomorus sierra) con destino al consumo humano directo.</t>
  </si>
  <si>
    <t>00269-2022-PRODUCE/DGPCHDI</t>
  </si>
  <si>
    <t>00010369-2022</t>
  </si>
  <si>
    <t>Aceptar el desistimiento del procedimiento de autorización de incremento de flota para construir una nueva embarcación pesquera de 86.50 m³ de capacidad de bodega, vía sustitución de la embarcación pesquera MI CHAVELITA con matrícula PT-3950-CM y 86.50 m³ de capacidad de bodega, para la extracción del recurso Anchoveta con destino al consumo humano indirecto; formulado por el señor TOMAS AQUILINO PAZO LLENQUE mediante el escrito adjunto con registro N° 00010369-2022-1; dándose por concluido el mencionado procedimiento administrativo.</t>
  </si>
  <si>
    <t>00270-2022-PRODUCE/DGPCHDI</t>
  </si>
  <si>
    <t>00014863-2022</t>
  </si>
  <si>
    <t>Otorgar a favor de la empresa PESQUERA ANA MARIA S.R.L., la autorización de incremento de flota para construir una nueva embarcación pesquera de 324.49 m3 de capacidad de bodega, vía sustitución de la embarcación pesquera siniestrada AREQUIPA 10 con matrícula CO-1459-PMy 324.49 m3 de capacidad de bodega, para la extracción del recurso Anchoveta con destino al consumo humano indirecto.</t>
  </si>
  <si>
    <t>00271-2022-PRODUCE/DGPCHDI</t>
  </si>
  <si>
    <t>00081257-2021</t>
  </si>
  <si>
    <t xml:space="preserve">Otorgar a favor de la empresa PESQUERA ORLAND S.A.C., permiso de pesca para operar la embarcación pesquera MONITOR HUASCAR IV </t>
  </si>
  <si>
    <t>00272-2022-PRODUCE/DGPCHDI</t>
  </si>
  <si>
    <t>00017126-2022</t>
  </si>
  <si>
    <t>Otorgar a favor de los señores HERMINIO PERICHE PANTA y LINA ANDREA PANTA ECA, la autorización de incremento de flota para construir una nueva embarcación pesquera de 42.93 m³ de capacidad de bodega, vía sustitución de la embarcación pesquera no siniestrada MILAGRO DE MI MADRE con matrícula TA_x0002_18667-PM y 42.93 m³ de capacidad de bodega, para la extracción del recurso Anchoveta con destino al consumo humano indirecto.</t>
  </si>
  <si>
    <t>00273-2022-PRODUCE/DGPCHDI</t>
  </si>
  <si>
    <t>00011572-2020</t>
  </si>
  <si>
    <t xml:space="preserve">Declarar como no presentada la solicitud de permiso de pesca de menor escala para operar la embarcación pesquera BENDICION DE MI PADRE presentada por el señor JESUS DAVID JACINTO PANTA </t>
  </si>
  <si>
    <t>00274-2022-PRODUCE/DGPCHDI</t>
  </si>
  <si>
    <t>00007575-2022</t>
  </si>
  <si>
    <t>Otorgar a favor de la empresa SAKANA DEL PERU S.A., la autorización de incremento de flota para construir una nueva embarcación pesquera de menor escala con 10.84 m3 de capacidad de bodega, vía sustitución de la embarcación pesquera no siniestrada TUISKA con matrícula CO-62608-CMy 10.84 m3 de capacidad de bodega, para la extracción de los recursos Pota o Calamar Gigante, Atún y especies a fines con destino al consumo humano directo.</t>
  </si>
  <si>
    <t>00275-2022-PRODUCE/DGPCHDI</t>
  </si>
  <si>
    <t>00016753-2022</t>
  </si>
  <si>
    <t>Otorgar a favor de la señora MARIA INOCENTA SANTAMARIA SANTISTEBAN, la autorización de incremento de flota para construir una nueva embarcación pesquera de 29.51 m³ de capacidad de bodega, vía sustitución de la embarcación pesquera VIVIANA con matrícula PL-22725-CMy 29.51 m3 de capacidad de bodega, para la extracción de los recursos Anchoveta (Engraulis ringens y Anchoa nasus), Bonito (Sarda chiliensis chiliensis), Caballa (Scomber japonicus peruanus), Cachema (Cynoscion analis), Jurel (Trachurus murphii), Lisa ( Mugil cephalus), Lorna (Sciaena deliciosa), Machete (Ethmidium maculatum), Suco (Paralonchurus peruanus) y Pota (Dosidicus gigas) con destino al consumo humano directo.</t>
  </si>
  <si>
    <t>00276-2022-PRODUCE/DGPCHDI</t>
  </si>
  <si>
    <t>00019993-2022</t>
  </si>
  <si>
    <t>Declarar que la solicitud de ampliación del plazo para la ejecución de la autorización de incremento de flota dispuesta mediante Resolución Directoral Nº 00443-2020-PRODUCE/DGPCHDI de fecha 3 de octubre de 2020, a favor de los señores LEONIDAS PERICHE PANTA y MARIA PELAGIA PANTA PANTA, para la construcción de una nueva embarcación de 51.58 m3 de capacidad de bodega, vía sustitución de la embarcación pesquera no siniestrada SAN MARTIN DE PORRAS III con matrícula PT-13621-PM y 51.58 m³ de capacidad de bodega, para la extracción del recurso Anchoveta con destino al consumo humano directo e indirecto y del recurso Sardina con destino al consumo humano directo; solicitada mediante el escrito con registro Nº 00019993-2022, ha sido aprobada automáticamente a la fecha de presentación de dicha solicitud, en concordancia con el artículo 33 del TUO de la Ley Nº 27444.</t>
  </si>
  <si>
    <t>00277-2022-PRODUCE/DGPCHDI</t>
  </si>
  <si>
    <t>00014020-2022</t>
  </si>
  <si>
    <t>Otorgar a favor de la empresa PESQUERA EXALMAR S.A.A., la autorización de incremento de flota para construir una nueva embarcación pesquera de 560 m³ de capacidad de bodega, vía sustitución de la embarcación pesquera SAMANCO 3 con matrícula CE-4503-PM y 360 m3 de capacidad de bodega; y, de la embarcación pesquera siniestrada MERLIN con matrícula CE-2412-PM y 371.93 m3 de capacidad de bodega, para la extracción del recurso Anchoveta con destino al consumo humano indirecto.</t>
  </si>
  <si>
    <t>00278-2022-PRODUCE/DGPCHDI</t>
  </si>
  <si>
    <t>00021115-2022</t>
  </si>
  <si>
    <t>MODIFICACIÓN DEL PERMISO DE PESCA POR CAMBIO DE DATOS EN MATRÍCULA DE EMBARCACIÓN PESQUERA ETHEL MERCEDES II</t>
  </si>
  <si>
    <t>00279-2022-PRODUCE/DGPCHDI</t>
  </si>
  <si>
    <t>00022665-2022</t>
  </si>
  <si>
    <t>MODIFICACION DEL PERMISO DE PESCA POR CAMBIO DE NOMBRE O MATRICULA DE EMBARCACION PESQUERA DE MENOR Y MAYOR ESCALA. E/P SANTA MARTHA</t>
  </si>
  <si>
    <t>00280-2022-PRODUCE/DGPCHDI</t>
  </si>
  <si>
    <t>00082191-2021</t>
  </si>
  <si>
    <t xml:space="preserve">Aprobar a favor del señor SANTOS BENITO LEYVA VILLAJULCA, el cambio de titular del permiso de pesca de menor escala para operar la embarcación pesquera SABRINA </t>
  </si>
  <si>
    <t>00281-2022-PRODUCE/DGPCHDI</t>
  </si>
  <si>
    <t>00008322-2022</t>
  </si>
  <si>
    <t xml:space="preserve">Declarar como no presentada la solicitud de permiso de pesca para operar la embarcación pesquera MILAGRO DE CHALPON III </t>
  </si>
  <si>
    <t>00282-2022-PRODUCE/DGPCHDI</t>
  </si>
  <si>
    <t>00012868-2022</t>
  </si>
  <si>
    <t>Aprobar a favor de los señores JOSE ARTURO JACINTO MONTENEGRO y CRISTINA LUCILA BELTRAN ORTEGA, el cambio de titular del permiso de pesca para operar la embarcación pesquera SEÑOR DE LA SOLEDAD con matrícula PT-5506-BMy 48.19 m3 de capacidad de bodega, para la extracción del recurso Anchoveta 
con destino al consumo humano indirecto. Asimismo, aprobar a su favor el cambio de titular de los PMCE otorgado para la actividad extractiva del recurso Anchoveta con destino al consumo humano indirecto, en el marco del Reglamento del Decreto Legislativo Nº 1084.</t>
  </si>
  <si>
    <t>00283-2022-PRODUCE/DGPCHDI</t>
  </si>
  <si>
    <t>00014845-2022</t>
  </si>
  <si>
    <t>Aprobar a favor de los señores HECTOR BERNAL LLONTOP, MARIA ANTONIA LEYTON CHANAME, LORENZO NICOLAS BERNAL LLONTOP, MARIA LUCILA PALMA DE BERNAL y MIGUEL ANTONIO BERNAL LLONTOP, el cambio de titular del permiso de pesca para operar la embarcación pesquera MI FE EN CRISTO N° 3 con matrícula PL-20298-CM y 85.88 m3 de capacidad de bodega, para la extracción del recursoAnchoveta con destino al consumo humano indirecto. Asimismo, aprobar a su favor el cambio de titular del PMCE otorgado para la actividad extractiva del recurso Anchoveta con destino al consumo humano indirecto, en el marco del Reglamento del Decreto Legislativo Nº 1084.
Otorgar a favor de HECTOR BERNAL LLONTOP, MARIA ANTONIA LEYTON CHANAME, LORENZO NICOLAS BERNAL LLONTOP, MARIA LUCILA PALMA DE BERNAL y MIGUEL ANTONIO BERNAL LLONTOP, autorización de incremento de flota para construir una nueva e/p vía sustitución de la e/p MI FE EN CRISTO 3.</t>
  </si>
  <si>
    <t>CAMBIO DE TITULAR Y AIF</t>
  </si>
  <si>
    <t>00284-2022-PRODUCE/DGPCHDI</t>
  </si>
  <si>
    <t>00014982-2022</t>
  </si>
  <si>
    <t xml:space="preserve">Aprobar a favor de la EMPRESA GRUPO PESQUERO JIVO S.A.C. el cambio de titular del permiso de pesca para operar la embarcación pesquera MI JUANITA </t>
  </si>
  <si>
    <t>00285-2022-PRODUCE/DGPCHDI</t>
  </si>
  <si>
    <t>00027357-2019</t>
  </si>
  <si>
    <t xml:space="preserve">APROBAR a favor de la empresa PESQUERA CAPRICORNIO S.A., el cambio de titularidad de la licencia de operación de la planta de procesamiento pesquero para la producción de harina y aceite de pescado </t>
  </si>
  <si>
    <t>00286-2022-PRODUCE/DGPCHDI</t>
  </si>
  <si>
    <t>00014768-2022</t>
  </si>
  <si>
    <t>MODIFICACION DE LICENCIA DE OPERACION POR CAMBIO DE NOMBRE O RAZON SOCIAL DE  EMPRESA PESQUERA O POR ACTUALIZACION</t>
  </si>
  <si>
    <t>TUPA 84</t>
  </si>
  <si>
    <t>CAMBIO DE NOMBRE O RAZON SOLICAL</t>
  </si>
  <si>
    <t>00287-2022-PRODUCE/DGPCHDI</t>
  </si>
  <si>
    <t>00025159-2022</t>
  </si>
  <si>
    <t>Publicar el listado de embarcaciones pesqueras que participarán en la ejecución de la Operación Eureka LXXII</t>
  </si>
  <si>
    <t>PESCA EXPLORATORIA</t>
  </si>
  <si>
    <t>OPERACIÓN EUREKA LXXII</t>
  </si>
  <si>
    <t>00288-2022-PRODUCE/DGPCHDI</t>
  </si>
  <si>
    <t>00016593-2022</t>
  </si>
  <si>
    <t>Declarar como no presentada la solicitud de cambio de titular del permiso de pesca para operar la embarcación pesquera MI JOSE LUIS 2, señor ELVIS MANUEL SUCLUPE SANDOVAL</t>
  </si>
  <si>
    <t>00289-2022-PRODUCE/DGPCHDI</t>
  </si>
  <si>
    <t>00016568-2022</t>
  </si>
  <si>
    <t xml:space="preserve">Declarar como no presentada la solicitud de cambio de titular del permiso de pesca para operar la embarcación pesquera JOSE LUIS </t>
  </si>
  <si>
    <t>00290-2022-PRODUCE/DGPCHDI</t>
  </si>
  <si>
    <t>00004052-2022</t>
  </si>
  <si>
    <t xml:space="preserve">Otorgar a favor de los JOSÉ FELICIANO PERICHE INGA permiso de pesca para operar la embarcación pesquera JOSYMAR </t>
  </si>
  <si>
    <t>00291-2022-PRODUCE/DGPCHDI</t>
  </si>
  <si>
    <t>00015038-2022</t>
  </si>
  <si>
    <t xml:space="preserve">Otorgar a favor de la empresa GROUP MARCYMAR S.A.C., permiso de pesca para operar la embarcación pesquera MI YAHVE </t>
  </si>
  <si>
    <t>00292-2022-PRODUCE/DGPCHDI</t>
  </si>
  <si>
    <t>00052528-2021</t>
  </si>
  <si>
    <t>APROBAR a favor de la empresa CONSORCIO DON RAUL S.A.C., el cambio de titularidad de la licencia de operación de las plantas de procesamiento pesquero para la producción de congelado y enlatado.</t>
  </si>
  <si>
    <t>00293-2022-PRODUCE/DGPCHDI</t>
  </si>
  <si>
    <t>00073442-2016</t>
  </si>
  <si>
    <t>SUSPENDER temporalmente por única vez, la licencia para operar la planta de harina de pescado, empresa PESCA PERU PISCO NORTE S.A.C</t>
  </si>
  <si>
    <t>00294-2022-PRODUCE/DGPCHDI</t>
  </si>
  <si>
    <t>00063660-2021</t>
  </si>
  <si>
    <t>Desestimar el recurso de reconsideración formulado por el señor HILARIO VINCES OVIEDO</t>
  </si>
  <si>
    <t>00295-2022-PRODUCE/DGPCHDI</t>
  </si>
  <si>
    <t>00047644-2020</t>
  </si>
  <si>
    <t>Declarar IMPROCEDENTE el recurso de reconsideración interpuesto por la empresa PESQUERA RUBÍ S.A.</t>
  </si>
  <si>
    <t>00296-2022-PRODUCE/DGPCHDI</t>
  </si>
  <si>
    <t>00000472-2022</t>
  </si>
  <si>
    <t>Otorgar a favor del señor FRANK MILUTIN PUENTE DJUROVICH, la autorización de incremento de flota para construir una nueva embarcación pesquera de 32.15 m³ de capacidad de bodega,vía sustitución de la embarcación pesquera no siniestrada SIEMPRE CON DIOS con matrícula PL-21705-CM y 32.15 m3 de capacidad de bodega, para la extracción de los recursos Anchoveta, Atún aleta amarilla, Atún de ojo grande, Barrilete, Bereche, Bonito, Caballa, Cabinza serránida, Cabrilla, Cachema, Coco/Suco, Cojinova, Congrio, Corvina, Doncella, Perico o Dorado, Jurel, Lenguado, Lisa, Lorna, Chiri Lomo negro, Machete, Pámpano, Pampanito, Pejerrey, Pez espada, Pintadilla, Pota, Raya, Robalo, Tiburón, Tollo y Zorro, con destino al consumo humano directo.</t>
  </si>
  <si>
    <t>00297-2022-PRODUCE/DGPCHDI</t>
  </si>
  <si>
    <t>00083135-2013</t>
  </si>
  <si>
    <t>Artículo 1.- Aceptar el desistimiento presentado por el señor HOMERO WILFREDO NUREÑA LEON respecto del recurso de reconsideración interpuesto contra la Resolución Directoral N° 201-2013-PRODUCE/DGCH que declara improcedente la solicitud de otorgamiento del permiso de pesca de menor escala para operar la embarcación pesquera EL SEÑOR ES MI PASTOR de matrícula PL-20293-CMy 28.40 m3 de capacidad de bodega, en el marco del Decreto Supremo N° 005-2012-PRODUCE y de la Resolución Ministerial N° 433-2012-PRODUCE, presentado a través del escrito con registro N° 00083135-2013 de fecha 3 de diciembre de 2013, dándose por concluido el procedimiento administrativo. 
Artículo 2.- Remitir copia de la presente Resolución, a la Dirección General de Supervisión, Fiscalización y Sanción del Despacho Viceministerial de Pesca y Acuicultura del Ministerio de la Producción; a la Dirección General de Capitanías y Guardacostas del Ministerio de Defensa (DICAPI); al Gobierno Regional de Lambayeque, así como disponer su publicación en el Portal Institucional del Ministerio de la Producción (www.gob.pe/produce).</t>
  </si>
  <si>
    <t>00298-2022-PRODUCE/DGPCHDI</t>
  </si>
  <si>
    <t>00013387-2022</t>
  </si>
  <si>
    <t xml:space="preserve">Declarar improcedente la solicitud de permiso de pesca para operar la embarcación pesquera MI NAZARENO </t>
  </si>
  <si>
    <t>00299-2022-PRODUCE/DGPCHDI</t>
  </si>
  <si>
    <t>00046008-2020</t>
  </si>
  <si>
    <t>Declarar IMPROCEDENTE el recurso de reconsideración interpuesto por la empresa PESQUERA DIAMANTE S.A.</t>
  </si>
  <si>
    <t>00300-2022-PRODUCE/DGPCHDI</t>
  </si>
  <si>
    <t>00015129-2022</t>
  </si>
  <si>
    <t xml:space="preserve">Rectificar el error material contenido en, vistos, el considerando 1 y en el artículo 1, 2 y 5 de la Resolución Directoral 00196-2022-PRODUCE/DGPCHDI, respecto a la razón social la empresa CONSORCIO INDUSTRIAL SUR PERU S.A.C.,  </t>
  </si>
  <si>
    <t>00301-2022-PRODUCE/DGPCHDI</t>
  </si>
  <si>
    <t>00023362-2022</t>
  </si>
  <si>
    <t xml:space="preserve">Aprobar a favor de la empresa CORPORACION HERSAE S.A.C. el cambio de titular del permiso de pesca para operar la embarcación pesquera DON ANGEL </t>
  </si>
  <si>
    <t>00302-2022-PRODUCE/DGPCHDI</t>
  </si>
  <si>
    <t>00085652-2016</t>
  </si>
  <si>
    <t>Recurso de reconsideración interpuesto por la empresa INVERSIONES PERU PACIFICO S.A,</t>
  </si>
  <si>
    <t>00303-2022-PRODUCE/DGPCHDI</t>
  </si>
  <si>
    <t>00024463-2022</t>
  </si>
  <si>
    <t>LEVANTAR la suspensión temporal de la licencia de operación - empresa PESQUERA TIERRA COLORADA S.A.C</t>
  </si>
  <si>
    <t>00304-2022-PRODUCE/DGPCHDI</t>
  </si>
  <si>
    <t>00083136-2013</t>
  </si>
  <si>
    <t xml:space="preserve">Aceptar el desistimiento presentado por el señor CARLOS ALBERTO GONZALES ARAUJO </t>
  </si>
  <si>
    <t>00305-2022-PRODUCE/DGPCHDI</t>
  </si>
  <si>
    <t>00036451-2021</t>
  </si>
  <si>
    <t>Declarar como NO PRESENTADA la solicitud de suspender por sesenta 60 días calendario el computo del plazo de un año para ejecutar la instalación de una planta de procesamiento pesquero - empresa YDRO PAITA EXPORT E.I.R.L.</t>
  </si>
  <si>
    <t>00306-2022-PRODUCE/DGPCHDI</t>
  </si>
  <si>
    <t>00015269-2022</t>
  </si>
  <si>
    <t>Otorgar a favor de la empresa PESQUERA NAYLAMP MAR S.A.C., la autorización de incremento de flota para construir una nueva embarcación pesquera de 74.75 m³ de capacidad de bodega, vía sustitución de la embarcación pesquera no siniestrada EL NAYLAMP con matrícula PL-2264-CM y 74.75 m³ de capacidad de bodega, para la extracción del recurso Anchoveta con destino al consumo humano indirecto.</t>
  </si>
  <si>
    <t>00307-2022-PRODUCE/DGPCHDI</t>
  </si>
  <si>
    <t>00011762-2022</t>
  </si>
  <si>
    <t>Otorgar a favor de la empresa CORPORACION PESQUERA ERMA S.A.C., la autorización de incremento de flota para construir una nueva embarcación pesquera de 98.17 m³ de capacidad de bodega, vía sustitución de la embarcación pesquera no siniestrada ASMAR II con matrícula PL-19733-CM y 98.17 m³ de capacidad de bodega, para la extracción del recurso Anchoveta con destino al consumo humano indirecto.</t>
  </si>
  <si>
    <t>00308-2022-PRODUCE/DGPCHDI</t>
  </si>
  <si>
    <t>Rectificar los errores materiales contenido en la parte de vistos, en el considerando 1 y en los artículos 1, 3 y 4 de la Resolución Directoral 284-022-PRODUCE/DGPCHDI EMPRESA GRUPO JIVO S.A.C.</t>
  </si>
  <si>
    <t>00309-2022-PRODUCE/DGPCHDI</t>
  </si>
  <si>
    <t>00066579-2016</t>
  </si>
  <si>
    <t>Declarar IMPROCEDENTE el recurso de reconsideración interpuesto por la empresa PROTEFISH S.A.C.</t>
  </si>
  <si>
    <t>00310-2022-PRODUCE/DGPCHDI</t>
  </si>
  <si>
    <t>00013263-2022</t>
  </si>
  <si>
    <t xml:space="preserve">Otorgar a favor de la EMPRESA PESQUERA CD E.I.R.L., la autorización de incremento de flota para construir una nueva embarcación pesquera. </t>
  </si>
  <si>
    <t>00311-2022-PRODUCE/DGPCHDI</t>
  </si>
  <si>
    <t>00022074-2022</t>
  </si>
  <si>
    <t xml:space="preserve">Aprobar a favor de la empresa PABLO Y VASCO E.I.R.L. el cambio de titular del permiso de pesca para operar la embarcación pesquera LINDA ROSA </t>
  </si>
  <si>
    <t>00312-2022-PRODUCE/DGPCHDI</t>
  </si>
  <si>
    <t>00008224-2022</t>
  </si>
  <si>
    <t xml:space="preserve">Otorgar a la empresa FENIX POWER PERU S.A., autorización para realizar las actividades de colecta de recursos hidrobiológicos </t>
  </si>
  <si>
    <t>00313-2022-PRODUCE/DGPCHDI</t>
  </si>
  <si>
    <t>00079424-2021</t>
  </si>
  <si>
    <t xml:space="preserve">Aprobar a favor de la empresa TRANSPORTES ANGHELLO S.A.C., el cambio de titular del permiso de pesca para operar la embarcación pesquera MARIBEL I </t>
  </si>
  <si>
    <t>00314-2022-PRODUCE/DGPCHDI</t>
  </si>
  <si>
    <t>00019870-2022</t>
  </si>
  <si>
    <t xml:space="preserve">Aprobar a favor de la empresa PESQUERA ORLAND S.A.C. el cambio de titular del permiso de pesca para operar la embarcación pesquera MI JUAN AUGUSTO </t>
  </si>
  <si>
    <t>00315-2022-PRODUCE/DGPCHDI</t>
  </si>
  <si>
    <t>00027687-2022</t>
  </si>
  <si>
    <t xml:space="preserve">Autorizar la incorporación definitiva del PMCE para la extracción del recurso Merluza proveniente de la embarcación FORTUNO con matrícula PT-6007-CM a favor de la embarcación CAMELOT de matrícula CO-13021-PM; solicitada por la empresa PESQUERA TERRANOVA S.A.C. a través del escrito con registro N° 00027687-2022. </t>
  </si>
  <si>
    <t>00316-2022-PRODUCE/DGPCHDI</t>
  </si>
  <si>
    <t>00068642-2021</t>
  </si>
  <si>
    <t>Declarar la conclusión del procedimiento de queja por defecto de tramitación, sin pronunciamiento sobre el fondo, formulada por la empresa CONSORCIO INDUSTRIAL SUR PERU S.A.C.</t>
  </si>
  <si>
    <t>00317-2022-PRODUCE/DGPCHDI</t>
  </si>
  <si>
    <t>00082812-2022</t>
  </si>
  <si>
    <t>Declarar IMPROCEDENTE, la solicitud de cambio de titular de la Licencia de Operación de la planta de procesamiento pesquero para la producción de harina de pescado de alto contenido proteínico presentada por la empresa GER EXPORT S.A.</t>
  </si>
  <si>
    <t>00318-2022-PRODUCE/DGPCHDI</t>
  </si>
  <si>
    <t>00036930-2021</t>
  </si>
  <si>
    <t xml:space="preserve">Declarar IMPROCEDENTE el recurso de reconsideración interpuesto por la empresa RUNAPESCA S.A.C., </t>
  </si>
  <si>
    <t>00319-2022-PRODUCE/DGPCHDI</t>
  </si>
  <si>
    <t>00040981-2021</t>
  </si>
  <si>
    <t>Declarar que carece de objeto pronunciarse respecto al recurso de reconsideración interpuesto por el señor SANTOS SERAPIO TEMOCHE.</t>
  </si>
  <si>
    <t>00320-2022-PRODUCE/DGPCHDI</t>
  </si>
  <si>
    <t>00016071-2022</t>
  </si>
  <si>
    <t xml:space="preserve">Declarar como no presentada la solicitud de cambio de titular del permiso de pesca para operar la embarcación pesquera RICHARD ALEXANDER </t>
  </si>
  <si>
    <t>00321-2022-PRODUCE/DGPCHDI</t>
  </si>
  <si>
    <t>00026308-2022</t>
  </si>
  <si>
    <t xml:space="preserve">SUSPENDER temporalmente y por única vez la licencia de operación otorgada a la empresa COMPLEJO INDUSTRIAL SKAVOS S.A.C., </t>
  </si>
  <si>
    <t>00322-2022-PRODUCE/DGPCHDI</t>
  </si>
  <si>
    <t>00012283-2022</t>
  </si>
  <si>
    <t xml:space="preserve">Otorgar a la empresa STATKRAFT PERU S.A., autorización para realizar las actividades de colecta de recursos hidrobiológicos </t>
  </si>
  <si>
    <t>00323-2022-PRODUCE/DGPCHDI</t>
  </si>
  <si>
    <t>00016180-2022</t>
  </si>
  <si>
    <t xml:space="preserve">Otorgar al PROYECTO ESPECIAL OLMOS TINAJONES, autorización para realizar las actividades de colecta de recursos hidrobiológicos </t>
  </si>
  <si>
    <t>00324-2022-PRODUCE/DGPCHDI</t>
  </si>
  <si>
    <t>00012399-2022</t>
  </si>
  <si>
    <t>Otorgar a la empresa STATKRAFT PERU S.A., autorización para realizar las actividades de colecta de recursos hidrobiológicos</t>
  </si>
  <si>
    <t>00325-2022-PRODUCE/DGPCHDI</t>
  </si>
  <si>
    <t>00010081-2022</t>
  </si>
  <si>
    <t xml:space="preserve">Otorgar a la empresa CONCESIONARIA LINEA DE TRANSMISION CCNCM S.A.C., autorización para realizar las actividades de colecta de recursos hidrobiológicos </t>
  </si>
  <si>
    <t>00326-2022-PRODUCE/DGPCHDI</t>
  </si>
  <si>
    <t>00009062-2022</t>
  </si>
  <si>
    <t xml:space="preserve">Otorgar a la empresa SHAHUINDO S.A.C., autorización para realizar las actividades de colecta de recursos hidrobiológicos. </t>
  </si>
  <si>
    <t>00327-2022-PRODUCE/DGPCHDI</t>
  </si>
  <si>
    <t>00012775-2022</t>
  </si>
  <si>
    <t>Rectificar el error material contenido en el extremo del considerando 10 de la Resolución Directoral 109-2022-PRODUCE/DGPCHDI</t>
  </si>
  <si>
    <t>00328-2022-PRODUCE/DGPCHDI</t>
  </si>
  <si>
    <t>00026798-2022</t>
  </si>
  <si>
    <t xml:space="preserve">Autorizar temporalmente, el uso y disfrute del PMCE remanente de la embarcación pesquera TASA 45 </t>
  </si>
  <si>
    <t>00329-2022-PRODUCE/DGPCHDI</t>
  </si>
  <si>
    <t>00005490-2022</t>
  </si>
  <si>
    <t>00330-2022-PRODUCE/DGPCHDI</t>
  </si>
  <si>
    <t>00007280-2022</t>
  </si>
  <si>
    <t>Otorgar a la empresa MINSUR S.A, autorización para realizar las actividades de colecta de recursos hidrobiológicos</t>
  </si>
  <si>
    <t>00331-2022-PRODUCE/DGPCHDI</t>
  </si>
  <si>
    <t>00007565-2022</t>
  </si>
  <si>
    <t xml:space="preserve">Otorgar a la empresa MINERA BARRICK PERU S.A., autorización para realizar las actividades de colecta de recursos hidrobiológicos </t>
  </si>
  <si>
    <t>00332-2022-PRODUCE/DGPCHDI</t>
  </si>
  <si>
    <t>00008000-2022</t>
  </si>
  <si>
    <t xml:space="preserve">Otorgar a la empresa HIDROELECTRICA HUANCHOR S.A.C., autorización para realizar las actividades de colecta de recursos hidrobiológicos </t>
  </si>
  <si>
    <t>00333-2022-PRODUCE/DGPCHDI</t>
  </si>
  <si>
    <t>00020594-2022</t>
  </si>
  <si>
    <t>Rectificar el error material contenido los considerandos 4 y 7, de parte considerativa, y el artículo 1 de parte resolutiva, de la Resolución Directoral 757-2021-produce/dgpchdi</t>
  </si>
  <si>
    <t>00334-2022-PRODUCE/DGPCHDI</t>
  </si>
  <si>
    <t>00008006-2022</t>
  </si>
  <si>
    <t>00335-2022-PRODUCE/DGPCHDI</t>
  </si>
  <si>
    <t>00336-2022-PRODUCE/DGPCHDI</t>
  </si>
  <si>
    <t>00021660-2022</t>
  </si>
  <si>
    <t>Otorgar a favor de la EMPRESA PESQUERA JAIS S.A.C., la autorización de incremento de flota para construir una nueva embarcación pesquera de 34.95 m³ de capacidad de bodega, vía sustitución de la embarcación pesquera no siniestrada PEDRO ESTEBAN con matrícula PL-5489-CM y 34.95 m³ de capacidad de bodega, para la extracción del recurso Anchoveta con destino al consumo humano indirecto.</t>
  </si>
  <si>
    <t>00337-2022-PRODUCE/DGPCHDI</t>
  </si>
  <si>
    <t>00028402-2022</t>
  </si>
  <si>
    <t>Declarar que la solicitud de modificación del permiso de pesca para operar la e/p HILLARY-I en el extremo referido a la denominación del titular PESQUERA ARTESANAL EL FERROL S.A.C. a PESQUERA ARTESANAL EL FERROL E.I.R.L. ha sido aprobada automáticamente ...</t>
  </si>
  <si>
    <t>00338-2022-PRODUCE/DGPCHDI</t>
  </si>
  <si>
    <t>00025719-2022</t>
  </si>
  <si>
    <t>Declarar que la solicitud de ampliación del plazo para la ejecución de la autorización de incremento de flota dispuesta mediante Resolución Directoral Nº 00546-2020-PRODUCE/DGPCHDI de fecha 23 de noviembre de 2020, a favor de los señores VICENTE HUAMANCHUMO CASAS y MARIA VICTORIA SIPION DE HUAMANCHUMO, para la construcción de una nueva embarcación de 39.62 m3 de capacidad de bodega, vía sustitución de la embarcación pesquera no siniestrada NUESTRA SEÑORA DE LA PAZ 3 con matrícula CE-21140- CM y 39.62 m³ de capacidad de bodega, para la extracción de los recursos Anchoveta con destino al consumo humano indirecto; solicitada mediante el escrito con registro Nº 00025719-2022, ha sido aprobada automáticamente a la fecha de presentación de dicha solicitud, en concordancia con el artículo 3 3 del TUO de la Ley Nº 27444.</t>
  </si>
  <si>
    <t>00339-2022-PRODUCE/DGPCHDI</t>
  </si>
  <si>
    <t>00340-2022-PRODUCE/DGPCHDI</t>
  </si>
  <si>
    <t>00008434-2022</t>
  </si>
  <si>
    <t>Otorgar a la empresa COMPAÑIA MINERA CHUNGAR S.A.C., autorización para realizar las actividades de colecta de recursos hidrobiológicos</t>
  </si>
  <si>
    <t>00341-2022-PRODUCE/DGPCHDI</t>
  </si>
  <si>
    <t>00000783-2022</t>
  </si>
  <si>
    <t>APROBAR a favor de la empresa MANGIARE SEAFOOD S.A.C., el cambio de titularidad de la licencia de operación de la planta de procesamiento pesquero para la producción de congelado de productos hidrobiológicos</t>
  </si>
  <si>
    <t>00342-2022-PRODUCE/DGPCHDI</t>
  </si>
  <si>
    <t>00017560-2022</t>
  </si>
  <si>
    <t>Disponer la reconstrucción del expediente con registro No. 00027131-2018</t>
  </si>
  <si>
    <t>RECONSTRUCCION DE EXPEDIENTE</t>
  </si>
  <si>
    <t>00343-2022-PRODUCE/DGPCHDI</t>
  </si>
  <si>
    <t>00017848-2022</t>
  </si>
  <si>
    <t>Aprobar el Listado de Asignación de Límites Máximos de Captura por Embarcación de la Zona Norte-Centro para la extracción del recurso Anchoveta, correspondiente a la Primera Temporada de Pesca de Anchoveta del año 2022 de la Zona Norte-Centro.</t>
  </si>
  <si>
    <t>00344-2022-PRODUCE/DGPCHDI</t>
  </si>
  <si>
    <t>00021905-2022</t>
  </si>
  <si>
    <t>Declarar que la solicitud de ampliación del plazo para la ejecución de la autorización de incremento de flota dispuesta mediante Resolución Directoral Nº 00066-2021-PRODUCE/DGPCHDI de fecha 25 de enero de 2021, a favor de los señores HÉCTOR PANTA PANTA, SEBASTIAN ALBERTO PANTA PANTA, TEOFILO PANTA PANTA y PERCY PANTA PANTA, para la construcción de una nueva embarcación de 92.34 m3 de capacidad de bodega, vía sustitución de la embarcación pesquera no siniestrada ARCA DE NOE IV con matrícula PT-20064-PM y 92.34 m3 de capacidad de bodega, para la extracción de los recursos Anchoveta y Sardina con destino al consumo humano indirecto; solicitada mediante el escrito con registro Nº 00016237- 2022, ha sido aprobada automáticamente a la fecha de presentación de dicha solicitud, en concordancia con el artículo 32 del TUO de la Ley Nº 27444.</t>
  </si>
  <si>
    <t>00345-2022-PRODUCE/DGPCHDI</t>
  </si>
  <si>
    <t>00025876-2019</t>
  </si>
  <si>
    <t>Declarar que carece de objeto emitir pronunciamiento respecto del recurso de reconsideración interpuesto por el señor FRANK MILUTIN PUENTE DJUROVICH</t>
  </si>
  <si>
    <t>00346-2022-PRODUCE/DGPCHDI</t>
  </si>
  <si>
    <t>00026201-2022</t>
  </si>
  <si>
    <t>Dejar sin efecto el art. 2 de la Resolución Directoral 472-2019-PRODUCE/DGPCHDI que dispuso determinado condicionamiento al cambio de titularidad de la licencia de operación otorgada a favor de la empresa FORTUNA ATUNEROS CONGELADORES S.A.C., hoy MARPROTEIN S.A.C.</t>
  </si>
  <si>
    <t>00347-2022-PRODUCE/DGPCHDI</t>
  </si>
  <si>
    <t>00030479-2022</t>
  </si>
  <si>
    <t>Declarar que la solicitud de ampliación del plazo para la ejecución de la autorización de incremento de flota dispuesta mediante Resolución Directoral Nº 00613-2020-PRODUCE/DGPCHDI de fecha 16 de diciembre de 2020, a favor de los señores DEMETRIO JACINTO CHUNGA, MARIA SANTOS TRINIDAD PANTA DE JACINTO, LUCAS JACINTO PANTA y LIDIA PANTA PANTA DE JACINTO, para la construcción de una nueva embarcación de 92.75 m3 de capacidad de bodega, vía sustitución de la embarcación pesquera no siniestrada MI HERMINIA con matrícula PT-21127-PM y 92.75 m³ de capacidad de bodega, para la extracción del recurso Anchoveta con destino al consumo humano indirecto; solicitada mediante el escrito con registro Nº 00030479- 2022, ha sido aprobada automáticamente a la fecha de presentación de dicha solicitud, en concordancia con el artículo 33 del TUO de la Ley Nº 27444</t>
  </si>
  <si>
    <t>00348-2022-PRODUCE/DGPCHDI</t>
  </si>
  <si>
    <t>00034148-2021</t>
  </si>
  <si>
    <t>Aceptar el desistimiento del procedimiento iniciado con el escrito de registro Nº 00018218-2018, referido a la solicitud de autorización de incremento de flota para ampliar el permiso de pesca de la embarcación pesquera MIGUEL I con matrícula PT-10947-CM, en relación a la extracción del recurso Merluza, vía sustitución de la embarcación pesquera PUNTIILA l con matrícula PT-6103-PM, formulado por la empresa AGROPESCA S.A.C. mediante el escrito con registro N° 00031707-2022; dándose por concluido el mencionado procedimiento administrativo._x000D_</t>
  </si>
  <si>
    <t>00349-2022-PRODUCE/DGPCHDI</t>
  </si>
  <si>
    <t>00031695-2022</t>
  </si>
  <si>
    <t>Levantar la suspensión dispuestas en la Resoluciones Directorales N° 299-2016-PRODUCE/DGCHD y N° 303-2016-PRODUCE/DGCHD, con relación a la explotación de PMCE de las embarcaciones PUNTILLA I de matrícula PT-6103-PM y MIGUEL I con matrícula PT-10947-CM, respectivamente; y, consecuentemente, dejar sin efecto la disposición establecida en el artículo 3 de la Resolución Directoral N° 468-2016-PRODUCE/DGCHD, por los fundamentos expuestos en la parte considerativa de la presente resolución.</t>
  </si>
  <si>
    <t>RATIFICACION DE VIGENCIA DE ASOCIACION O INCORPORACION DEIFINITIVA DE PMCE</t>
  </si>
  <si>
    <t>00350-2022-PRODUCE/DGPCHDI</t>
  </si>
  <si>
    <t>00034166-2021</t>
  </si>
  <si>
    <t xml:space="preserve">Aceptar el desistimiento referido a la solicitud de asociación o incorporación definitiva del PMCE del recurso Merluza, de la embarcación pesquera MIGUEL I a favor de la embarcación SNAEFARI formulado por la empresa AGROPESCA S.A.C. </t>
  </si>
  <si>
    <t>TUPA 12</t>
  </si>
  <si>
    <t>00351-2022-PRODUCE/DGPCHDI</t>
  </si>
  <si>
    <t>Declarar como no presentada la solicitud de permiso de pesca de menor escala para operar la embarcación pesquera MI ANDRES presentada por los señores SANTOS SERAPIO TEMOCHE PANTA y SANTOS CHAPILLIQUEN BAYONA</t>
  </si>
  <si>
    <t>00352-2022-PRODUCE/DGPCHDI</t>
  </si>
  <si>
    <t>00120128-2019</t>
  </si>
  <si>
    <t>Declarar IMPROCEDENTE el recurso de reconsideración interpuesto por la empresa PRODUCTOS PESQUEROS DEL SUR S.A.-PROPESUR S.A</t>
  </si>
  <si>
    <t>00353-2022-PRODUCE/DGPCHDI</t>
  </si>
  <si>
    <t>00029104-2022</t>
  </si>
  <si>
    <t>Otorgar a la empresa GEOPAXI S.A., permiso de pesca para operar la embarcación pesquera de cerco de bandera ecuatoriana denominada EILEEN MARIE</t>
  </si>
  <si>
    <t>00354-2022-PRODUCE/DGPCHDI</t>
  </si>
  <si>
    <t>00028524-2022</t>
  </si>
  <si>
    <t>APROBAR por única vez la ampliación del plazo de la autorización de instalación otorgada mediante Resolución Directoral 377-2021-PRODUCE/DGPCHDI, presentada por la empresa PESQUERA CENTINELA S.A.C</t>
  </si>
  <si>
    <t>00355-2022-PRODUCE/DGPCHDI</t>
  </si>
  <si>
    <t>00018372-2022</t>
  </si>
  <si>
    <t xml:space="preserve">Otorgar a la empresa ELECTRICA YANAPAMPA S.A.C., autorización para realizar las actividades de colecta de recursos hidrobiológicos </t>
  </si>
  <si>
    <t>00356-2022-PRODUCE/DGPCHDI</t>
  </si>
  <si>
    <t>00024239-2022</t>
  </si>
  <si>
    <t xml:space="preserve">Declarar como no presentada la solicitud de cambio de titular del permiso de pesca para operar la embarcación pesquera MARGARITA ISABEL, formulada por la empresa SERVICIOS CONTABLES MILLONES E.I.R.L </t>
  </si>
  <si>
    <t>00357-2022-PRODUCE/DGPCHDI</t>
  </si>
  <si>
    <t>00009654-2022</t>
  </si>
  <si>
    <t xml:space="preserve">Otorgar a la empresa AURIFERA TRES CRUCES S.A., autorización para realizar las actividades de colecta de recursos hidrobiológicos </t>
  </si>
  <si>
    <t>00358-2022-PRODUCE/DGPCHDI</t>
  </si>
  <si>
    <t>00009664-2022</t>
  </si>
  <si>
    <t>00359-2022-PRODUCE/DGPCHDI</t>
  </si>
  <si>
    <t>00009667-2022</t>
  </si>
  <si>
    <t>00360-2022-PRODUCE/DGPCHDI</t>
  </si>
  <si>
    <t>00032010-2022</t>
  </si>
  <si>
    <t>SUSPENDER temporalmente y por única vez, los efectos de la Resolución Directoral N° 060-2010-PRODUCE/DGEPP, modificada por la Resolución Directoral N° 472-2019-PRODUCE/DGPCHDI y Resolución Directoral N° 202-2020-PRODUCE/DGPCHDI, que otorgó a la empresa MARPROTEIN S.A.C., licencia de operación de las plantas de procesamiento pesquero para la producción de curado y de harina residual, ésta última de carácter complementario y accesorio a su actividad principal de curado, con capacidades instaladas de 400 t/mes y 05 t/h, ubicadas en el Establecimiento Industrial Pesquero sito en la zona Industrial del Km. 45.3 de la Carretera Sullana-Paita, distrito de Colán, provincia de Paita, departamento de Piura.</t>
  </si>
  <si>
    <t>00361-2022-PRODUCE/DGPCHDI</t>
  </si>
  <si>
    <t>00031409-2022</t>
  </si>
  <si>
    <t>Aceptar el DESISTIMIENTO formulado por la empresa INDUSTRIAL PESQUERA YACILA S.A.</t>
  </si>
  <si>
    <t>00362-2022-PRODUCE/DGPCHDI</t>
  </si>
  <si>
    <t>00031312-2021</t>
  </si>
  <si>
    <t>Declarar que carece de objeto pronunciarse respecto al recurso de reconsideración interpuesto por JUAN CARLOS BISMARCK MOSCOSO y BETTY JOHANNA CARRASCO MACEDA</t>
  </si>
  <si>
    <t>00363-2022-PRODUCE/DGPCHDI</t>
  </si>
  <si>
    <t>00024958-2022</t>
  </si>
  <si>
    <t xml:space="preserve">Aprobar a favor de la empresa CORPORACION D’BALPI S.A.C., el cambio de titular del permiso de pesca para operar la embarcación pesquera MARIA RICARDINA 2 con matrícula PL-19017-CM y 60.23 m3 de capacidad de bodega, en el extremo referido a la extracción del recurso Anchoveta con destino al consumo humano directo y del recurso Sardina con destino al consumo humano directo e indirecto. </t>
  </si>
  <si>
    <t>00364-2022-PRODUCE/DGPCHDI</t>
  </si>
  <si>
    <t>00076126-2021</t>
  </si>
  <si>
    <t>Otorgar a favor de la ciudadana NANCY MARISOL CARRASCO APAZA, la autorización para efectuar investigación pesquera especializada sin uso de embarcación</t>
  </si>
  <si>
    <t>00365-2022-PRODUCE/DGPCHDI</t>
  </si>
  <si>
    <t>00013576-2022</t>
  </si>
  <si>
    <t xml:space="preserve">Otorgar a la empresa SOCIEDAD MINERA EL BROCAL S.A.A., autorización para realizar las actividades de colecta de recursos hidrobiológicos </t>
  </si>
  <si>
    <t>00366-2022-PRODUCE/DGPCHDI</t>
  </si>
  <si>
    <t xml:space="preserve">Otorgar a la empresa CIA MINERA COIMOLACHE SA, autorización para realizar las actividades de colecta de recursos hidrobiológicos </t>
  </si>
  <si>
    <t>00367-2022-PRODUCE/DGPCHDI</t>
  </si>
  <si>
    <t>00013774-2022</t>
  </si>
  <si>
    <t>00368-2022-PRODUCE/DGPCHDI</t>
  </si>
  <si>
    <t>00014146-2022</t>
  </si>
  <si>
    <t>MODIFICACIÓN DE AUTORIZACIÓN COMPAÑIA MINERA CARAVELI S.A.C</t>
  </si>
  <si>
    <t>00369-2022-PRODUCE/DGPCHDI</t>
  </si>
  <si>
    <t>00009014-2022</t>
  </si>
  <si>
    <t xml:space="preserve">Otorgar a la empresa ELECTRO DUNAS S.A.A., autorización para realizar las actividades de colecta de recursos hidrobiológicos </t>
  </si>
  <si>
    <t>00370-2022-PRODUCE/DGPCHDI</t>
  </si>
  <si>
    <t>00009318-2022</t>
  </si>
  <si>
    <t xml:space="preserve">Otorgar a PROVIAS DESCENTRALIZADO, autorización para realizar las actividades de colecta de recursos hidrobiológicos </t>
  </si>
  <si>
    <t>00371-2022-PRODUCE/DGPCHDI</t>
  </si>
  <si>
    <t>00009321-2022</t>
  </si>
  <si>
    <t>00372-2022-PRODUCE/DGPCHDI</t>
  </si>
  <si>
    <t>00009325-2022</t>
  </si>
  <si>
    <t>00373-2022-PRODUCE/DGPCHDI</t>
  </si>
  <si>
    <t>00009890-2022</t>
  </si>
  <si>
    <t>00374-2022-PRODUCE/DGPCHDI</t>
  </si>
  <si>
    <t>00011227-2022</t>
  </si>
  <si>
    <t>00375-2022-PRODUCE/DGPCHDI</t>
  </si>
  <si>
    <t>00011328-2022</t>
  </si>
  <si>
    <t xml:space="preserve">Otorgar a la empresa NEXA RESOURCES PERU S.A.A., autorización para realizar las actividades de colecta </t>
  </si>
  <si>
    <t>00376-2022-PRODUCE/DGPCHDI</t>
  </si>
  <si>
    <t>00012065-2022</t>
  </si>
  <si>
    <t xml:space="preserve">Otorgar a la empresa STATKRAFT PERU S.A., autorización para realizar las actividades de colecta de recursos hidrobiológicos. </t>
  </si>
  <si>
    <t>00377-2022-PRODUCE/DGPCHDI</t>
  </si>
  <si>
    <t>00012068-2022</t>
  </si>
  <si>
    <t>Otorgar a la empresa STATKRAFT PERU S.A., autorización para realizar las actividades de colecta de recursos hidrobiológicos.</t>
  </si>
  <si>
    <t>00378-2022-PRODUCE/DGPCHDI</t>
  </si>
  <si>
    <t>00013526-2022</t>
  </si>
  <si>
    <t>00379-2022-PRODUCE/DGPCHDI</t>
  </si>
  <si>
    <t>00062710-2021</t>
  </si>
  <si>
    <t>Otorgar a favor de la empresa PRIME FOOD S.A., autorización para efectuar investigación pesquera especializada con uso de embarcación.</t>
  </si>
  <si>
    <t>00380-2022-PRODUCE/DGPCHDI</t>
  </si>
  <si>
    <t>00045779-2020</t>
  </si>
  <si>
    <t xml:space="preserve">Declarar la conclusión del procedimiento de queja por defectos de tramitación, sin pronunciamiento sobre el fondo, formulada por la empresa MARÍTIMA DEL WORLD S.A.C. </t>
  </si>
  <si>
    <t>00381-2022-PRODUCE/DGPCHDI</t>
  </si>
  <si>
    <t>00032084-2022</t>
  </si>
  <si>
    <t>Declarar que la solicitud de ampliación del plazo para la ejecución de la autorización de incremento de flota dispuesta mediante Resolución Directoral Nº 00555-2020-PRODUCE/DGPCHDI de fecha 25 de noviembre de 2020, a favor de los señores GILBERTO PANTA PANTA, JOSÉ MARCELINO PANTA PANTA y SANTOS MARINO PANTA PANTA, para la construcción de una nueva embarcación de 66.19 m3 de capacidad de bodega, vía sustitución de la embarcación pesquera no siniestrada DON LUCHO con matrícula PT-14741-CMy 66.19 m³ de capacidad de bodega, para la extracción del recurso Anchoveta con destino al consumo humano indirecto; solicitada mediante el escrito con registro Nº 00032084-2022, ha sido aprobada automáticamente a la fecha de presentación de dicha solicitud, en concordancia con el artículo 33 del TUO de la Ley Nº 27444.</t>
  </si>
  <si>
    <t>00382-2022-PRODUCE/DGPCHDI</t>
  </si>
  <si>
    <t>00077727-2013</t>
  </si>
  <si>
    <t xml:space="preserve">Aceptar el desistimiento presentado por el señor JOSE LUIS BASTIAND MELENDEZ respecto a la solicitud de otorgamiento del permiso de pesca de menor escala para operar la embarcación pesquera VELA 11 </t>
  </si>
  <si>
    <t>00383-2022-PRODUCE/DGPCHDI</t>
  </si>
  <si>
    <t>00030223-2022</t>
  </si>
  <si>
    <t>Aceptar el desistimiento del procedimiento de asociación o incorporación definitiva del Porcentaje Máximo de Captura por Embarcación a favor de la embarcación pesquera MONITOR HUASCAR IV formulado por la empresa PESQUERA ORLAND S.A.C.</t>
  </si>
  <si>
    <t>00384-2022-PRODUCE/DGPCHDI</t>
  </si>
  <si>
    <t>00122549-2017</t>
  </si>
  <si>
    <t xml:space="preserve">Declarar improcedente la solicitud de otorgamiento de permiso de pesca de menor escala para operar la embarcación pesquera ARYANNA </t>
  </si>
  <si>
    <t>ROP ANCHOVETA</t>
  </si>
  <si>
    <t>00385-2022-PRODUCE/DGPCHDI</t>
  </si>
  <si>
    <t>00074145-2021</t>
  </si>
  <si>
    <t xml:space="preserve">Declarar como no presentada la solicitud de permiso de pesca para operar la embarcación pesquera LALO II </t>
  </si>
  <si>
    <t>00386-2022-PRODUCE/DGPCHDI</t>
  </si>
  <si>
    <t>00026220-2022</t>
  </si>
  <si>
    <t>Aprobar a favor de la señora ROSA FIESTAS DE FIESTAS, el cambio de titular del permiso de pesca para operar la embarcación pesquera DELFIN 2 con matrícula PL-2270-CM y 40.66 m3 de capacidad de bodega, para la extracción del recurso Anchoveta con destino al consumo humano directo e indirecto y del recurso Sardina para consumo humano directo. Asimismo, aprobar a su favor el cambio de titular del PMCE otorgado para la actividad extractiva del recurso Anchoveta con destino al consumo humano indirecto, en el marco del Reglamento del Decreto Legislativo Nº 1084.</t>
  </si>
  <si>
    <t>00387-2022-PRODUCE/DGPCHDI</t>
  </si>
  <si>
    <t>00027504-2022</t>
  </si>
  <si>
    <t>Otorgar a favor de la EMPRESA PESQUERA D’MMIR S.A.C., la autorización de incremento de flota para construir una nueva embarcación pesquera de 36.74 m3 de capacidad de bodega, vía sustitución de la embarcación pesquera D’ANGELO AGUSTIN con matrícula PL-19845-CMy 36.74 m3 de capacidad de bodega, para la extracción del recurso Anchoveta destino al consumo humano indirecto.</t>
  </si>
  <si>
    <t>00388-2022-PRODUCE/DGPCHDI</t>
  </si>
  <si>
    <t>00031567-2022</t>
  </si>
  <si>
    <t>Otorgar a favor de la empresa PESQUERA KARIN S.A.C., la autorización de incremento de flota para adquirir una nueva embarcación pesquera de 118.22 m³ de capacidad de bodega, vía sustitución de la embarcación pesquera no siniestrada HAWAI I con matrícula CE-1255-CM y 118.22 m³de capacidad de bodega, para la extracción del recurso Anchoveta con destino al consumo humano indirecto.</t>
  </si>
  <si>
    <t>00389-2022-PRODUCE/DGPCHDI</t>
  </si>
  <si>
    <t>Otorgar a favor de la empresa PRIME FOOD S.A., autorización para efectuar investigación pesquera especializada con uso de embarcación, conforme a los términos contenidos en el plan de investigación denominado: “Investigación pesquera del “calamar gigante o pota” (Dosidicus gigas) y “perico o dorado” (Coryphaena hippurus) entre Talara (Piura) e Ilo (Moquegua)”, presentado mediante escrito con registro N° 00062710-2021, reformulado a través de los escritos con registros N° 00003784-2022, N° 00062710-2021-2 y N° 00021350-2022, por el periodo de veinticuatro (24) meses contados a partir del día siguiente de la notificación de la presente Resolución Directoral. El referido plan comprende las áreas marinas detalladas en anexos 1 y 2 que forman parte integrante de la presente Resolución Directoral:</t>
  </si>
  <si>
    <t>00390-2022-PRODUCE/DGPCHDI</t>
  </si>
  <si>
    <t>00072310-2020</t>
  </si>
  <si>
    <t xml:space="preserve">Dejar sin efecto el artículo 2 de la Resolución Directoral N° 392-2017-PRODUCE/DGPCHDI de fecha 15 de setiembre de 2017, que dispuso determinado condicionamiento a la vigencia del permiso de pesca de menor escala otorgado en el artículo 1 de dicha resolución directoral, para operar la embarcación pesquera DON NEPTALI con matrícula PT-05623-BM; conforme a los fundamentos expuestos en la parte considerativa de la presente resolución. </t>
  </si>
  <si>
    <t>00391-2022-PRODUCE/DGPCHDI</t>
  </si>
  <si>
    <t>Declarar como no presentada la solicitud de permiso de pesca de menor escala para operar la embarcación pesquera SOFIA NICOL II con matrícula ZS-26915-BM, presentada por JUAN CARLOS BISMARCK MOSCOSO y BETTY JOHANNA CARRASCO MACEDA mediante escrito con registro N° 00011319-2020, en el marco del Decreto Supremo N° 011-2019-PRODUCE; por los fundamentos expuestos en la parte considerativa de la presente resolución.</t>
  </si>
  <si>
    <t>00392-2022-PRODUCE/DGPCHDI_x000D_</t>
  </si>
  <si>
    <t>00034440-2021</t>
  </si>
  <si>
    <t>Declarar el ABANDONO del procedimiento administrativo iniciado por CAROLINA LEONOR VALDIVIA MONTEAGUDO a través del escrito con registro N° 00034440-2021; por los fundamentos expuestos en la parte considerativa de la presente resolución.</t>
  </si>
  <si>
    <t>DECLARAR EN ABANDONO</t>
  </si>
  <si>
    <t>00393-2022-PRODUCE/DGPCHDI</t>
  </si>
  <si>
    <t>00078554-2021</t>
  </si>
  <si>
    <t xml:space="preserve">OTORGAR a favor de la empresa CONGELADORA INDUSTRIAL ILO S.R.L., la licencia de operación a la planta de procesamiento pesquero de congelado de productos hidrobiológicos, con una capacidad de 20 t/día, ubicado en la Mz. F, Lotes 02 y 03, Sector Pampa Inalámbrica (altura Km. 41 de la carretera Ilo-Moquegua), distrito y provincia Ilo, departamento Moquegua. </t>
  </si>
  <si>
    <t>00394-2022-PRODUCE/DGPCHDI</t>
  </si>
  <si>
    <t>00395-2022-PRODUCE/DGPCHDI</t>
  </si>
  <si>
    <t>00396-2022-PRODUCE/DGPCHDI</t>
  </si>
  <si>
    <t>00397-2022-PRODUCE/DGPCHDI</t>
  </si>
  <si>
    <t>Resolución Ministerial N° 00188-2022-PRODUCE</t>
  </si>
  <si>
    <t>Disponer la publicación de la relación de las embarcaciones pesqueras titulares y suplente que participarán en la Operación Merluza XXXIV, autorizada por la Resolución Ministerial N° 00188-2022-PRODUCE, en el Portal Institucional del Ministerio de la Producción (www.gob.pe/produce), la cual, como Anexo Único, forma parte integrante de la presente Resolución Directoral.</t>
  </si>
  <si>
    <t>Operación Merluza XXXIV</t>
  </si>
  <si>
    <t>00398-2022-PRODUCE/DGPCHDI</t>
  </si>
  <si>
    <t>00399-2022-PRODUCE/DGPCHDI</t>
  </si>
  <si>
    <t>SIN DOCUMENTO N° 00000006-2022-MLYNCH</t>
  </si>
  <si>
    <t>Declarar reconstruido el expediente con registro N° 00027131-2018 de fecha 26 de marzo de 2018, presentado por el señor Eduardo Ulises Carcovich Carcovich, representante legal de la Empresa Pesquera Miriam S.A., por lo expuesto en la parte considerativa de la presente Resolución Directoral.</t>
  </si>
  <si>
    <t>00400-2022-PRODUCE/DGPCHDI</t>
  </si>
  <si>
    <t>00020320-2022</t>
  </si>
  <si>
    <t xml:space="preserve">OTORGAR a favor de la empresa ESMERALDA CORP S.A.C., la autorización de instalación para el incremento de capacidad de procesamiento de 42.87 t/día a 208.62 t/día de la planta de congelado de productos hidrobiológicos, ubicada en el establecimiento industrial pesquero de la Autopista Panamericana Sur Km. 18.5, Mz. G, Lote 1, distrito San Juan de Miraflores, provincia y departamento Lima.
</t>
  </si>
  <si>
    <t>00401-2022-PRODUCE/DGPCHDI</t>
  </si>
  <si>
    <t>00025650-2022</t>
  </si>
  <si>
    <t>Autorizar la incorporación definitiva del PMCE para la extracción del recurso Merluza proveniente de la ex embarcación [desguazada] POSEIDON con matrícula PT-1771-CM a favor de las embarcaciones SANTA MÓNICA III con matrícula PT-17479-PM y SANTA MÓNICA V con matrícula PT-20958-PM; solicitada por la empresa INDUSTRIAL PESQUERA SANTA MONICA S.A. a través del escrito con registro N° 00025650-2022.</t>
  </si>
  <si>
    <t>00402-2022-PRODUCE/DGPCHDI</t>
  </si>
  <si>
    <t>00037359-2022</t>
  </si>
  <si>
    <t>Declarar que la solicitud de ampliación del plazo para la ejecución de la autorización de incremento de flota dispuesta mediante Resolución Directoral Nº 00028-2021-PRODUCE/DGPCHDI de fecha 16 de enero de 2021, a favor de la empresa PESQUERA H Y J S.A.C., para la construcción de una nueva embarcación de 75.15 m3 de capacidad de bodega, vía sustitución de la embarcación pesquera no siniestrada MAGDALENA DEL MAR con matrícula PT-3399-CM y 75.15 m³ de capacidad de bodega, para la extracción del recurso Anchoveta con destino al consumo humano indirecto; solicitada mediante el escrito con registro Nº 00037359-2022, ha sido aprobada automáticamente a la fecha de presentación de dicha solicitud, en concordancia con el artículo 33 del TUO de la Ley Nº 27444.</t>
  </si>
  <si>
    <t>00403-2022-PRODUCE/DGPCHDI</t>
  </si>
  <si>
    <t>00404-2022-PRODUCE/DGPCHDI</t>
  </si>
  <si>
    <t>00027475-2022</t>
  </si>
  <si>
    <t>Otorgar a favor del señor ELVIS JAMES BERNAL PALMA., la autorización de incremento de flota para construir una nueva embarcación pesquera de 36.99 m3 de capacidad de bodega, vía sustitución de la embarcación pesquera no siniestrada MI MARYURI con matrícula PL-17770-CM y 36.99 m3 de capacidad de bodega, para la extracción de los recursos Anchoveta y Sardina con destino al consumo humano indirecto.</t>
  </si>
  <si>
    <t>00405-2022-PRODUCE/DGPCHDI</t>
  </si>
  <si>
    <t>00030215-2022</t>
  </si>
  <si>
    <t>Otorgar a favor del señor SEBASTIAN PERICHE PERICHE, la autorización de incremento de flota para construir una nueva embarcación pesquera de 57.44 m³ de capacidad de bodega, vía sustitución de la embarcación pesquera MOISES I con matrícula CO-10407-CM y 57.44 m³ de capacidad de bodega, para la extracción del recurso Anchoveta con destino al consumo humano indirecto._x000D_</t>
  </si>
  <si>
    <t>00406-2022-PRODUCE/DGPCHDI</t>
  </si>
  <si>
    <t>00017121-2022</t>
  </si>
  <si>
    <t>Otorgar a favor de los señores CLAUDIO ECHE SANCHEZ y MARTHA ESTHER ECA DE ECHE, la autorización de incremento de flota para construir una nueva embarcación pesquera de 66.38 m³ de capacidad de bodega, vía sustitución de la embarcación pesquera MI SANTO TORIBIO con matrícula PT-17974-PM y 66.38 m³ de capacidad de bodega, para la extracción del recurso Anchoveta con destino al consumo humano indirecto.</t>
  </si>
  <si>
    <t>00407-2022-PRODUCE/DGPCHDI</t>
  </si>
  <si>
    <t>00033005-2022</t>
  </si>
  <si>
    <t>Aprobar a favor del señor FREDDY WILMER PANTA PANTA el cambio de titular del permiso de pesca para operar la embarcación pesquera EXITO con matrícula PT-6081-CM y 52.04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t>
  </si>
  <si>
    <t>00408-2022-PRODUCE/DGPCHDI</t>
  </si>
  <si>
    <t>00063411-2020</t>
  </si>
  <si>
    <t xml:space="preserve">Declarar IMPROCEDENTE la solicitud de “adecuación del permiso de pesca para la extracción del recurso Anchoveta para consumo humano indirecto, asignación de PMCE y LMCE respecto de la embarcación PERENE 3 con matrícula IO-0960-PM y 180 toneladas”, formulada por el señor JULIO CÉSAR SALINAS VILLANUEVA en el escrito de registro Nº 00063411-2020.
</t>
  </si>
  <si>
    <t>ADECUACION DE PERMISO DE PESCA</t>
  </si>
  <si>
    <t>00409-2022-PRODUCE/DGPCHDI</t>
  </si>
  <si>
    <t>00121345-2019</t>
  </si>
  <si>
    <t>Seclarar IMPROCEDENTE la solicitud de “restitución de permiso de pesca de la embarcación MI SAN MARTIN I de matrícula PT-4413-BM”; formulada por el señor FROILAN PANTA PERICHE en el escrito de registro Nº 00121345-2019.</t>
  </si>
  <si>
    <t>OTRO</t>
  </si>
  <si>
    <t>00410-2022-PRODUCE/DGPCHDI</t>
  </si>
  <si>
    <t>00015447-2022</t>
  </si>
  <si>
    <t>Otorgar a la empresa LA ARENA S.A., autorización para realizar las actividades de colecta de recursos hidrobiológicos conforme al plan de trabajo denominado: “Cuarta Modificación del Estudio de Impacto Ambiental detallado para el Proyecto Unidad Minera La Arena”, en atención a la solicitud presentada por escrito con registro N° 00015447-2022, reformulado a través del escrito con registro N° 00025567-2022, por el periodo de doce (12) meses contados a partir de la notificación de la presente Resolución Directoral.</t>
  </si>
  <si>
    <t>00411-2022-PRODUCE/DGPCHDI</t>
  </si>
  <si>
    <t>00016491-2022</t>
  </si>
  <si>
    <t>Otorgar a la empresa MINERA YANACOCHA S.R.L., autorización para realizar las actividades de colecta de recursos hidrobiológicos conforme al plan de trabajo denominado: “Monitoreo Hidrobiológico en el Marco de los Instrumentos de Gestión Ambiental de la Unidad Minera Yanacocha: Modificación del Estudio de Impacto Ambiental Semidetallado - Categoría II del Proyecto de Exploración Colorado”, en atención a la solicitud presentada por escrito con registro N° 00016491-2022, reformulado a través del escrito adjunto con registro N° 00016491-2022-1, por el periodo de treinta y seis (36) meses contados a partir de la notificación de la presente Resolución Directoral.</t>
  </si>
  <si>
    <t>00412-2022-PRODUCE/DGPCHDI</t>
  </si>
  <si>
    <t>00035154-2022</t>
  </si>
  <si>
    <t xml:space="preserve">APROBAR por única vez la ampliación del plazo de la autorización de instalación otorgada mediante Resolución Directoral N° 00514-2021-PRODUCE/DGPCHDI, presentada por la empresa PIURA SEAFOOD S.A.C., a través del escrito de registro N° 00035154-2022. </t>
  </si>
  <si>
    <t>00413-2022-PRODUCE/DGPCHDI</t>
  </si>
  <si>
    <t>00029821-2022</t>
  </si>
  <si>
    <t>Declarar como no presentada la solicitud de aprobación del cambio de titular del permiso de pesca para operar la embarcación pesquera MONITOR HUASCAR con matrícula PL-20871-CM y 49.17 m3 de capacidad de bodega de capacidad de bodega, para la extracción del recurso Anchoveta con destino al consumo humano indirecto; presentada por el señor ORLANDO SANTISTEBAN BANCES mediante escrito con registro N° 00029821-2022; por los fundamentos expuestos en la parte considerativa de la presente resolución.</t>
  </si>
  <si>
    <t>00414-2022-PRODUCE/DGPCHDI</t>
  </si>
  <si>
    <t>00039985-2022</t>
  </si>
  <si>
    <t>Declarar que la solicitud de ampliación del plazo para la ejecución de la autorización de incremento de flota dispuesta mediante Resolución Directoral Nº 00044-2021-PRODUCE/DGPCHDI de fecha 20 de enero de 2021, a favor de la señora NICOLASA CUSTODIO HUAMANCHUMO, para la construcción de una nueva embarcación de 108.98 m3 de capacidad de bodega, vía sustitución de la embarcación pesquera no siniestrada BEATITA DE HUMAY III con matrícula PL-19881-CM y 108.98 m³ de capacidad de bodega, para la extracción del recurso Anchoveta con destino al consumo humano indirecto; solicitada mediante el escrito con registro Nº 00039985-2022, ha sido aprobada automáticamente a la fecha de presentación de dicha solicitud, en concordancia con el artículo 33 del TUO de la Ley Nº 27444.</t>
  </si>
  <si>
    <t>00415-2022-PRODUCE/DGPCHDI</t>
  </si>
  <si>
    <t>00021976-2022</t>
  </si>
  <si>
    <t>Otorgar a la empresa LIMA AIRPORT PARTNERS S.R.L., autorización para realizar las actividades de colecta de recursos hidrobiológicos conforme al plan de trabajo denominado: “Monitoreo hidrobiológico de la MEIA del Aeropuerto Internacional Jorge Chávez, Lima – Perú”, en atención a la solicitud presentada por escrito con registro N° 00021976-2022, reformulado a través del escrito con registro N° 00027523-2022, por el periodo de doce (12) meses contados a partir de la notificación de la presente Resolución Directoral.</t>
  </si>
  <si>
    <t>00416-2022-PRODUCE/DGPCHDI</t>
  </si>
  <si>
    <t>00039539-2022</t>
  </si>
  <si>
    <t>Declarar que la solicitud de ampliación del plazo para la ejecución de la autorización de incremento de flota dispuesta mediante Resolución Directoral Nº 00125-2021-PRODUCE/DGPCHDI de fecha 17 de febrero de 2021, a favor del señor FIDEL PERICHE MARTINEZ, para la construcción de una nueva embarcación de 37.29 m3 de capacidad de bodega, vía sustitución de la embarcación pesquera no siniestrada KARINA con matrícula CO-9911-CM y 37.29 m3 de capacidad de bodega, para la extracción del recurso Anchoveta con destino al consumo humano directo e indirecto y del recurso Sardina con destino al consumo humano directo; solicitada mediante el escrito con registro Nº 00039539-2022, ha sido aprobada automáticamente a la fecha de presentación de dicha solicitud, en concordancia con el artículo 32 del TUO de la Ley Nº 27444.</t>
  </si>
  <si>
    <t>00417-2022-PRODUCE/DGPCHDI</t>
  </si>
  <si>
    <t>00025295-2022</t>
  </si>
  <si>
    <t>Aprobar a favor de la empresa JOSE LOLO SOCIEDAD ANONIMA CERRADA, el cambio de titular del permiso de pesca para operar la embarcación pesquera JOSE RAMOS II de matrícula PL-2254-CM y 90.53 m³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t>
  </si>
  <si>
    <t>00418-2022-PRODUCE/DGPCHDI</t>
  </si>
  <si>
    <t>00034023-2022</t>
  </si>
  <si>
    <t>Aprobar a favor de la señora MARCELA CHUNGA VDA. DE VITE, el cambio de titular del permiso de pesca para operar la embarcación pesquera ROSA Y LEONEL con matrícula CO-4208-PM y 89.32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Nº 1084._x000D_</t>
  </si>
  <si>
    <t>00419-2022-PRODUCE/DGPCHDI</t>
  </si>
  <si>
    <t>Memorando N° 00000924-2022-PRODUCE/PP</t>
  </si>
  <si>
    <t>CONTINUAR con el trámite del procedimiento administrativo iniciado mediante el escrito con registro N° 00055799-2018, correspondiente al recurso de reconsideración contra la Resolución Directoral N° 552-2018-PRODUCE/DGPCHDI, interpuesto por la empresa PESQUERA MAJAT S.A.C.</t>
  </si>
  <si>
    <t>00420-2022-PRODUCE/DGPCHDI_x000D_</t>
  </si>
  <si>
    <t>Resolución Ministerial N° 00227-2022-PRODUCE</t>
  </si>
  <si>
    <t>Aprobar el Listado de Asignación de los Límites Máximos de Captura por Embarcación (LMCE), correspondiente al Régimen Provisional de Pesca del Recurso de Merluza (Merluccius gayi peruanus) julio 2022 - junio 2023, el cual en Anexo forma parte de la presente Resolución Directoral.</t>
  </si>
  <si>
    <t>MERLUZA</t>
  </si>
  <si>
    <t>00421-2022-PRODUCE/DGPCHDI</t>
  </si>
  <si>
    <t>00032643-2022</t>
  </si>
  <si>
    <t>Declarar como no presentada la solicitud de cambio de titular del permiso de pesca para operar la embarcación pesquera ROSA MARIA con matrícula PL-22595-PM y 99.08 m3 de capacidad de bodega, para la extracción del recurso Anchoveta con destino al consumo humano indirecto; formulada por los señores CARLOS ALBERTO SANTISTEBAN OLIVO y MIGUEL ANGEL SANTISTEBAN OLIVOS mediante escrito con registro N° 00032643-2022.</t>
  </si>
  <si>
    <t>00422-2022-PRODUCE/DGPCHDI</t>
  </si>
  <si>
    <t>00029407-2022</t>
  </si>
  <si>
    <t>Declarar como no presentada la solicitud de aprobación del cambio de titular del permiso de pesca para operar la embarcación pesquera MARIA ISABEL II con matrícula PT-21143-PM y 98.00 m3 de capacidad de bodega, para la extracción del recurso Anchoveta con destino al consumo humano directo e indirecto y del recurso Sardina con destino al consumo humano directo; presentada por el señor LUCIO CAYO RUMICHE VALENCIA mediante escrito con registro N° 00029407-2022; por los fundamentos expuestos en la parte considerativa de la presente resolución.</t>
  </si>
  <si>
    <t>00423-2022-PRODUCE/DGPCHDI</t>
  </si>
  <si>
    <t>00034613-2022</t>
  </si>
  <si>
    <t xml:space="preserve">Declarar improcedente la solicitud de ampliación de plazo para la ejecución de la autorización de incremento de flota para la construcción de una nueva embarcación pesquera de 60.24 m3 de capacidad de bodega, vía sustitución de la embarcación pesquera no siniestrada DON MANUEL con matrícula PL-21090-CM otorgada por Resolución Directoral N° 536-2019-PRODUCE/DGPCHDI, presentado por la empresa CORPORACIÓN PESQUERA DON MORO S.A.C. a través del escrito con registro N° 00034613-2022. </t>
  </si>
  <si>
    <t>00424-2022-PRODUCE/DGPCHDI</t>
  </si>
  <si>
    <t>Resolución Ministerial N° 00230-2022-PRODUCE</t>
  </si>
  <si>
    <t>Aprobar el Listado de Asignación de Límites Máximos de Captura por Embarcación (LMCE) de la Zona Sur para la extracción del recurso Anchoveta, correspondiente a la Segunda Temporada de Pesca de Anchoveta del año 2022 en la Zona Sur, autorizada mediante Resolución Ministerial N° 00230-2022-PRODUCE, el mismo que se adjunta en Anexo a la presente resolución.</t>
  </si>
  <si>
    <t>00425-2022-PRODUCE/DGPCHDI</t>
  </si>
  <si>
    <t>00079123-2021</t>
  </si>
  <si>
    <t>Declarar en abandono el procedimiento de autorización para efectuar investigación pesquera especializada sin uso de embarcación para ejecutar el plan de investigación denominado: “Evaluación de la abundancia y diversidad de microplásticos en la esponja marina, Hymeniacidon c.f. perlevis (Montagu, 1818) en dos playas de Lima (Perú)”, iniciado por el señor LEONARDO ALEXANDER SANCHEZ LAGUNA a través del escrito con registro N° 00079123-2021; por los fundamentos expuestos en la parte considerativa de la presente resolución.</t>
  </si>
  <si>
    <t>00426-2022-PRODUCE/DGPCHDI</t>
  </si>
  <si>
    <t>00032549-2022</t>
  </si>
  <si>
    <t>FLOR DE MARIA</t>
  </si>
  <si>
    <t>PL-63738-PM</t>
  </si>
  <si>
    <t>PESQUERA AUGUSTO Y MARIA S.A.C</t>
  </si>
  <si>
    <t>Declarar como no presentada la solicitud de cambio de titular del permiso de pesca para operar la embarcación pesquera FLOR DE MARIA con matrícula PL-63738-PM y 109.83 m3 de capacidad de bodega, para la extracción del recurso Anchoveta con destino al consumo humano indirecto; formulada por la empresa PESQUERA AUGUSTO Y MARIA S.A.C. mediante escrito con registro N° 00032549-2022.</t>
  </si>
  <si>
    <t>00427-2022-PRODUCE/DGPCHDI</t>
  </si>
  <si>
    <t>00019260-2022</t>
  </si>
  <si>
    <t>Otorgar a la empresa NEXA RESOURCES PERU S.A.A., autorización para realizar las actividades de colecta de recursos hidrobiológicos conforme al plan de trabajo denominado: “Evaluación Hidrobiológica para la Línea Base Biológica de la Cuarta modificatoria del Estudio de Impacto Ambiental Semidetallado (MEIAsd) del Proyecto de Exploración Minera “El Padrino”, en atención a la solicitud presentada por escrito con registro N° 00019260-2022, reformulado a través del escrito adjunto con registro N° 00019260-2022-2, por el periodo de doce (12) meses contados a partir de la notificación de la presente Resolución Directoral.</t>
  </si>
  <si>
    <t>00428-2022-PRODUCE/DGPCHDI</t>
  </si>
  <si>
    <t>00023008-2022</t>
  </si>
  <si>
    <t>Otorgar a la empresa PLUSPETROL LOTE 56 S.A., autorización para realizar las actividades de colecta de recursos hidrobiológicos conforme al plan de trabajo denominado: “Monitoreo Hidrobiológico del “Plan de Abandono por Término de Actividades en el Lote 108”, en atención a la solicitud presentada por escrito con registro N° 00023008-2022, reformulado a través del escrito adjunto con registro N° 00023008-2022-2, por el periodo de seis (6) meses contados a partir de la notificación de la presente Resolución Directoral.</t>
  </si>
  <si>
    <t>00429-2022-PRODUCE/DGPCHDI</t>
  </si>
  <si>
    <t>00017777-2022</t>
  </si>
  <si>
    <t>Otorgar a la empresa SIERRA POLI S.A.C., autorización para realizar las actividades de colecta de recursos hidrobiológicos conforme al plan de trabajo denominado: “Línea Base para la Evaluación de desempeño ambiental de las operaciones mineras de la Unidad Minera Sierra Sumaq Rumi”, en atención a la solicitud presentada por escrito con registro N° 00017777-2022, reformulado a través del escrito adjunto con registro N° 00017777-2022-3, por el periodo de doce (12) meses contados a partir de la notificación de la presente Resolución Directoral.</t>
  </si>
  <si>
    <t>00430-2022-PRODUCE/DGPCHDI</t>
  </si>
  <si>
    <t>00015290-2022</t>
  </si>
  <si>
    <t xml:space="preserve">Otorgar al PROYECTO ESPECIAL DE INFRAESTRUCTURA DE TRANSPORTE NACIONAL - PROVIAS NACIONAL, autorización para realizar las actividades de colecta de recursos hidrobiológicos conforme al plan de trabajo denominado: “Caracterización hidrobiológica de los cuerpos de agua involucrados dentro del área de influencia ambiental que formará parte de la Línea Base Biológica (LBB) del Estudio de Impacto Ambiental Semidetallado (EIA-sd) del proyecto "Mejoramiento de la Carretera Dv. Torata límite regional Arequipa - Moquegua, tramo: Puquina-Chacahuayo”, en atención a la solicitud presentada por escrito con registro N° 00015290-2022, reformulado a través del escrito adjunto con registro N° 00030909-2022, por el periodo de doce (12) meses contados a partir de la notificación de la presente Resolución Directoral. </t>
  </si>
  <si>
    <t>00431-2022-PRODUCE/DGPCHDI</t>
  </si>
  <si>
    <t>00011648-2022</t>
  </si>
  <si>
    <t xml:space="preserve">Otorgar a la empresa SIERRA ANTAPITE S.A.C., autorización para realizar las actividades de colecta de recursos hidrobiológicos conforme al plan de trabajo denominado: “Levantamiento de Línea Base para la Actualización del Plan de Cierre ”, en atención a la solicitud presentada por escrito con registro N° 00011648-2022, reformulado a través del escrito adjunto con registro N° 00011648-2022-2, por el periodo de doce (12) meses contados a partir de la notificación de la presente Resolución Directoral. </t>
  </si>
  <si>
    <t>00432-2022-PRODUCE/DGPCHDI</t>
  </si>
  <si>
    <t>00031855-2022</t>
  </si>
  <si>
    <t>Declarar como no presentada la solicitud de nominación, de la embarcación pesquera JESUS EN TI CONFIO con matrícula PT-19862-CM, para realizar actividad extractiva durante la Primera Temporada de Pesca Zona Norte-Centro del año2022; formulada por MARIANO PANTA JACINTO Gerente Financiero de la EMPRESA PESQUERA JESUS EN TI CONFIO S.C.R.L., mediante escrito con registro N° 00031855-2022.</t>
  </si>
  <si>
    <t>TUPA 14</t>
  </si>
  <si>
    <t>00433-2022-PRODUCE/DGPCHDI</t>
  </si>
  <si>
    <t>00041075-2022</t>
  </si>
  <si>
    <t>Dejar sin efecto el artículo 2 de la Resolución Directoral N° 318-2017-PRODUCE/DGPCHDI de fecha 21 de agosto de 2017, que dispuso determinado condicionamiento a la vigencia del permiso de pesca de menor escala otorgado en el artículo 1 de dicha Resolución Directoral, para operar la embarcació n pesquera DANIEL II con matrícula PT-4216-BM y 29.43 m3 de capacidad de bodega; conforme a los fundamentos expuestos en la parte considerativa de la presente resolución.</t>
  </si>
  <si>
    <t>00434-2022-PRODUCE/DGPCHDI_x000D_</t>
  </si>
  <si>
    <t>00050072-2021</t>
  </si>
  <si>
    <t>Declarar en abandono el procedimiento de autorización para efectuar Investigación Pesquera Especializada, para ejecutar el plan de investigación denominado: “PREPARACIÓN DE BIOPLÁSTICOS DE ALGINATO CON CAPACIDAD ANTIOXIDANTE A PARTIR DE MACROALGAS DE LA COSTA PERUANA, PARA SU APLICACIÓN EN LA CONSERVACIÓN DE ALIMENTOS”, iniciado por la UNIVERSIDAD NACIONAL DE INGENIERIA a través del escrito con registro N° 00050072-2021; por los fundamentos expuestos en la parte considerativa de la presente resolución.</t>
  </si>
  <si>
    <t>00435-2022-PRODUCE/DGPCHDI</t>
  </si>
  <si>
    <t>00032378-2022</t>
  </si>
  <si>
    <t>DON JULIO</t>
  </si>
  <si>
    <t>PL-67191-PM</t>
  </si>
  <si>
    <t>EMPRESA PESQUERA ROMYFRAN S.A.C</t>
  </si>
  <si>
    <t xml:space="preserve">Otorgar a favor de la EMPRESA PESQUERA ROMYFRAN S.A.C.., permiso de pesca para operar la embarcación pesquera DON JULIO con matrícula PL-67191-PM y 33.99 m3 de capacidad de bodega, para la extracción del recurso Anchoveta con destino al consumo humano indirecto, en virtud de la ejecución de la autorización de incremento de flota otorgada mediante Resolución Directoral Nº 00546-2021-PRODUCE/DGPCHDI. </t>
  </si>
  <si>
    <t>00436-2022-PRODUCE/DGPCHDI</t>
  </si>
  <si>
    <t>00019307-2022</t>
  </si>
  <si>
    <t>VIRGENCITA DE LA PUERTA DE OTUZCO</t>
  </si>
  <si>
    <t>PL-67269-PM</t>
  </si>
  <si>
    <t xml:space="preserve">Otorgar a favor de los señores MANUEL RAMOS LLENQUE FIESTAS y MARIA JUSTINA FIESTAS DE LLENQUE, permiso de pesca para operar la embarcación pesquera VIRGENCITA DE LA PUERTA DE OTUZCO con matrícula PL-67269-PM y 81.36 m3 de capacidad de bodega, para la extracción del recurso Anchoveta con destino al consumo humano indirecto, en virtud de la ejecución de la autorización de incremento de flota otorgada mediante Resolución Directoral Nº 659-2019-PRODUCE/DGPCHDI, ampliada en su plazo por la Resolución Directoral Nº 00304-2021-PRODUCE/DGPCHDI. </t>
  </si>
  <si>
    <t>00437-2022-PRODUCE/DGPCHDI</t>
  </si>
  <si>
    <t>00034298-2021</t>
  </si>
  <si>
    <t>Declarar en abandono el procedimiento de “Solicitud de ampliación de plazo para ejecutar el plan de trabajo denominado “Autorización de colecta de recursos hidrobiológicos para el levantamiento de Línea Base Biológica de la Declaración de Impacto Ambiental del Proyecto "Mejoramiento del camino vecinal Emp. Pe-34H (Quilcapunco) - Santa Rosa de Uyuni - San Francisco - Tarucani - Peñon Negro”, iniciado por PROVIAS DESCENTRALIZADO a través del escrito con registro N° 00034298-2021; por los fundamentos expuestos en la parte considerativa de la presente resolución._x000D_</t>
  </si>
  <si>
    <t>00438-2022-PRODUCE/DGPCHDI</t>
  </si>
  <si>
    <t>INFORME LEGAL N° 00000175-2022-PRODUCE/DECHDI-avenegas</t>
  </si>
  <si>
    <t>Encargar a la Dirección de Extracción para Consumo Humano Directo e Indirecto la evaluación del inicio del procedimiento de recálculo de PMCE conforme a la normativa pesquera vigente.</t>
  </si>
  <si>
    <t>RECALCULO DE PMCE</t>
  </si>
  <si>
    <t>00439-2022-PRODUCE/DGPCHDI</t>
  </si>
  <si>
    <t>Rectificar el error material contenido en los considerandos 1, 4, 5, 6, 11,13, 15, 16,17 y 18 y en los artículos 1, 2, 3 y 4 de la Resolución Directoral N° 00435-2022-PRODUCE/DGPCHDI, respecto a la matrícula de la embarcación pesquera DON JULIO.</t>
  </si>
  <si>
    <t>00440-2022-PRODUCE/DGPCHDI</t>
  </si>
  <si>
    <t>00050058-2021</t>
  </si>
  <si>
    <t>Declarar en abandono el procedimiento de autorización para efectuar Investigación Pesquera Especializada, iniciado por el señor JULIO CÉSAR RODRÍGUEZ DÍAZ a través del escrito con registro N° 00050058-2021; por los fundamentos expuestos en la parte considerativa de la presente resolución.</t>
  </si>
  <si>
    <t>00441-2022-PRODUCE/DGPCHDI_x000D_</t>
  </si>
  <si>
    <t>00015170-2022</t>
  </si>
  <si>
    <t>Aprobar a favor de los señores CARLOS ALBERTO SANTISTEBAN OLIVOS y MIGUEL ANGEL SANTISTEBAN OLIVOS, el cambio de titular del permiso de pesca para operar la embarcación pesquera ROSA MARIA 5 con matrícula PL-6384-CM y 36.93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t>
  </si>
  <si>
    <t>00442-2022-PRODUCE/DGPCHDI</t>
  </si>
  <si>
    <t>00027761-2022</t>
  </si>
  <si>
    <t>APROBAR a favor de la empresa ANDECORP S.A.C., el cambio de titularidad de la licencia para operar las plantas de procesamiento pesquero para la producción de enlatado y de harina residual de carácter accesoria y complementaria a su actividad principal, con las capacidades instaladas de 3852 cajas turno y 08 t/h, respectivamente, instaladas en el establecimiento industrial pesquero ubicado en la Av. Centenario N° 600, Asentamiento Humano Francisco Bolognesi, provincia Constitucional del Callao.</t>
  </si>
  <si>
    <t>00443-2022-PRODUCE/DGPCHDI</t>
  </si>
  <si>
    <t>Modificar la autorización al plan de trabajo denominado: “Estudio hidrobiológico con énfasis en la evaluación poblacional y preferencia de hábitat de la especie Cryphiops caementarius en el área de influencia de la central hidroeléctrica Cahua - Rio Pativilca”, otorgada mediante Resolución Directoral N° 00247-2021-PRODUCE/DGPCHDI de fecha 31 de marzo del 2021, a favor de la empresa STATKRAFT PERU S.A., únicamente en el extremo referido al plazo para su ejecución, por un periodo de doce (12) meses adicionales, contados desde el vencimiento de la vigencia de la autorización antes indicada, por lo tanto, el plazo de la autorización vencerá el 1 de abril de 2023.</t>
  </si>
  <si>
    <t>00444-2022-PRODUCE/DGPCHDI</t>
  </si>
  <si>
    <t>00073200-2021</t>
  </si>
  <si>
    <t>Declarar en abandono el procedimiento de “Solicitud de ampliación de plazo para ejecutar el plan de trabajo denominado “Línea Base del Área REC-03A, del Parque Nacional del Río Abiseo, en el marco del Plan de Compensación Ambiental para la “MODIFICACIÓN DEL ESTUDIO DE IMPACTO AMBIENTAL DEL PROYECTO DE IMPLEMENTACIÓN DE NUEVOS COMPONENTES Y OPTIMIZACIÓN DE PROCESOS DE LA U.E.A. RETAMAS”, iniciado por la empresa MINERA AURIFERA RETAMAS S.A. a través del escrito con registro N° 00073200-2021; por los fundamentos expuestos en la parte considerativa de la presente resolución.</t>
  </si>
  <si>
    <t>00445-2022-PRODUCE/DGPCHDI_x000D_</t>
  </si>
  <si>
    <t>00017152-2022</t>
  </si>
  <si>
    <t>Otorgar a la empresa MINERA YANACOCHA S.R.L., autorización para realizar las actividades de colecta de recursos hidrobiológicos conforme al plan de trabajo denominado: “LÍNEA BASE HIDROBIOLÓGICA DE LA CUARTA MODIFICACIÓN DEL ESTUDIO DE IMPACTO AMBIENTAL SEMIDETALLADO (EIA-sd - CATEGORÍA II) DEL PROYECTO DE EXPLORACIÓN MAQUI MAQUI”, en atención a la solicitud presentada por escrito con registro N° 00017152-2022, reformulado a través del escrito adjunto con registro N° 00017152-2022-2, por el periodo de doce (12) meses contados a partir de la notificación de la presente Resolución Directoral.</t>
  </si>
  <si>
    <t>00446-2022-PRODUCE/DGPCHDI</t>
  </si>
  <si>
    <t>00017147-2022</t>
  </si>
  <si>
    <t xml:space="preserve">Otorgar a la empresa MINERA YANACOCHA S.R.L., autorización para realizar las actividades de colecta de recursos hidrobiológicos conforme al plan de trabajo denominado: “LÍNEA BASE HIDROBIOLÓGICA DE LA TERCERA MODIFICACIÓN DEL ESTUDIO DE IMPACTO AMBIENTAL SEMIDETALLADO (EIA-sd - CATEGORÍA II) DEL PROYECTO DE EXPLORACIÓN LA QUINUA”, en atención a la solicitud presentada por escrito con registro N° 00017147-2022, reformulado a través del escrito adjunto con registro N° 00017147-2022-2, por el periodo de doce (12) meses contados a partir de la notificación de la presente Resolución Directoral. </t>
  </si>
  <si>
    <t>00447-2022-PRODUCE/DGPCHDI</t>
  </si>
  <si>
    <t>00017141-2022</t>
  </si>
  <si>
    <t>Otorgar a la empresa MINERA YANACOCHA S.R.L., autorización para realizar las actividades de colecta de recursos hidrobiológicos conforme al plan de trabajo denominado: “LÍNEA BASE HIDROBIOLÓGICA DE LA MODIFICACIÓN DEL ESTUDIO DE IMPACTO AMBIENTAL SEMIDETALLADO (EIA-sd - CATEGORÍA II) DEL PROYECTO DE EXPLORACIÓN SAN JOSÉ 2”, en atención a la solicitud presentada por escrito con registro N° 00017141-2022, reformulado a través del escrito adjunto con registro N° 00017141-2022-1, por el periodo de doce (12) meses contados a partir de la notificación de la presente Resolución Directoral.</t>
  </si>
  <si>
    <t>00448-2022-PRODUCE/DGPCHDI_x000D_</t>
  </si>
  <si>
    <t>00024132-2022</t>
  </si>
  <si>
    <t>Aprobar a favor de la empresa FISH LIXAMAR S.A.C., el cambio de titular del permiso de pesca para operar la embarcación pesquera DON ALBERTO con matrícula PT-21084- PM y 100.00 m3 de capacidad de bodega, para la extracción del recurso Anchoveta con destino al consumo humano directo e indirecto y de los recursos Sardina, Jurel y Caballa con destino al consumo humano directo. Asimismo, aprobar a su favor el cambio de titular de los PMCE y LMCE otorgado para la actividad extractiva del recurso Anchoveta con destino al consumo humano indirecto, en el marco del Reglamento del Decreto Legislativo Nº 1084.</t>
  </si>
  <si>
    <t>00449-2022-PRODUCE/DGPCHDI</t>
  </si>
  <si>
    <t>00014502-2022</t>
  </si>
  <si>
    <t xml:space="preserve">Otorgar a la empresa COMPAÑIA MINERA ANTAMINA S.A, autorización para realizar las actividades de colecta de recursos hidrobiológicos conforme al plan de trabajo denominado: “Caracterización biológica de los componentes auxiliares de la U.M. Antamina”, en atención a la solicitud presentada por escrito con registro N° 00014502-2022, reformulado a través del escrito adjunto con registro N° 00014502-2022-2, por el periodo de veinticuatro (24) meses contados a partir de la notificación de la presente Resolución Directoral. </t>
  </si>
  <si>
    <t>00450-2022-PRODUCE/DGPCHDI</t>
  </si>
  <si>
    <t>00016844-2022</t>
  </si>
  <si>
    <t>Otorgar a la empresa PETROTAL PERÚ S.R.L, autorización para realizar las actividades de colecta de recursos hidrobiológicos conforme al plan de trabajo denominado: “Plan de trabajo para la investigación hidrobiológica de las cochas Envidia, Tatachiro, Paraíso, Charapillo, Marianillo, Asipalillo y Tipishca, ubicadas en la Zona de Amortiguamiento de la Reserva Nacional Pacaya Samiria”, en atención a la solicitud presentada por escrito con registro N° 00016844-2022, reformulado a través del escrito adjunto con registro N° 00016844-2022-2, por el periodo de veinticuatro (24) meses contados a partir de la notificación de la presente Resolución Directoral.</t>
  </si>
  <si>
    <t>00451-2022-PRODUCE/DGPCHDI</t>
  </si>
  <si>
    <t>00016455-2022</t>
  </si>
  <si>
    <t xml:space="preserve">Otorgar a la empresa MINERA YANACOCHA S.R.L., autorización para realizar las actividades de colecta de recursos hidrobiológicos conforme al plan de trabajo denominado: “Monitoreo Hidrobiológico en el Marco de los Instrumentos de Gestión Ambiental de la Unidad Minera Yanacocha: Segunda Modificación del Estudio de Impacto Ambiental Detallado Yanacocha ”, en atención a la solicitud presentada por escrito con registro N° 00016455-2022, reformulado a través del escrito adjunto con registro N° 00016455-2022-2, por el periodo de treinta y seis (36) meses contados a partir de la notificación de la presente Resolución Directoral. </t>
  </si>
  <si>
    <t>00452-2022-PRODUCE/DGPCHDI_x000D_</t>
  </si>
  <si>
    <t>00011645-2022</t>
  </si>
  <si>
    <t>Modificar la autorización del plan de trabajo denominado: “Modificación de la Evaluación de Línea Base Hidrobiológica del Plan Ambiental Detallado (PAD) de la “Unidad Minera Antapite”, otorgada mediante Resolución Directoral N° 00581-2021-PRODUCE/DGPCHDI de fecha 18 de agosto del 2021, a favor de la empresa SIERRA ANTAPITE S.A.C., en los extremos referidos al plazo para su ejecución ampliándolo hasta el 20 de agosto del 2023; y, a la circunscripción territorial cuyo detalle se encuentra en anexo que forma parte integrante de la presente Resolución Directoral.</t>
  </si>
  <si>
    <t>00453-2022-PRODUCE/DGPCHDI</t>
  </si>
  <si>
    <t>00017610-2022</t>
  </si>
  <si>
    <t>Modificar la autorización al plan de trabajo denominado: “ESTUDIO DE IMPACTO AMBIENTAL DETALLADO (EIA D) DEL PROYECTO LÍNEA DE TRANSMISIÓN 138KV PUERTO MALDONADO – IBERIA”, otorgada mediante Resolución Directoral N° 00075-2022-PRODUCE/DGPCHDI de fecha 28 de enero del 2022, a favor de la empresa PUERTO MALDONADO TRANSMISORA DE ENERGIA S.A.C., únicamente en el extremo referido al plazo para su ejecución, por un periodo de seis (6) meses adicionales, contados desde el vencimiento de la vigencia de la autorización antes indicada, por lo tanto, el plazo de la autorización vencerá el 3 de agosto de 2023._x000D_</t>
  </si>
  <si>
    <t>00454-2022-PRODUCE/DGPCHDI</t>
  </si>
  <si>
    <t>00011725-2022</t>
  </si>
  <si>
    <t>Otorgar a la empresa VOLCAN COMPAÑIA MINERA S.A.A., autorización para realizar las actividades de colecta de recursos hidrobiológicos conforme al plan de trabajo denominado: “TERCERA MODIFICACIÓN DEL ESTUDIO DE IMPACTO AMBIENTAL DETALLADO DE LA UNIDAD MINERA ANDAYCHAGUA”, en atención a la solicitud presentada por escrito con registro N° 00011725-2022, reformulado a través del escrito adjunto con registro N°00011725-2022-1, por el periodo de doce (12) meses contados a partir de la notificación de la presente Resolución Directoral.</t>
  </si>
  <si>
    <t>00455-2022-PRODUCE/DGPCHDI</t>
  </si>
  <si>
    <t>00015891-2022</t>
  </si>
  <si>
    <t>Otorgar al PROYECTO ESPECIAL DE INFRAESTRUCTURA DE TRANSPORTE NACIONAL - PROVIAS NACIONAL, autorización para realizar las actividades de colecta de recursos hidrobiológicos conforme al plan de trabajo denominado: “Evaluación Hidrobiológica en el marco del Estudio de Línea Base para la Declaración de Impacto Ambiental (DIA) para el Estudio Definitivo del proyecto “Construcción de puentes por reemplazo en Puno” de los estudios: Estudio 1: Puentes Independencia y Caccachi y Estudio 2: Puentes Ramis y Huancané”, en atención a la solicitud presentada por escrito con registro N° 00015891-2022, reformulado a través del escrito con registro N° 00028046-2022, por el periodo de seis (6) meses contados a partir de la notificación de la presente Resolución Directoral.</t>
  </si>
  <si>
    <t>00456-2022-PRODUCE/DGPCHDI</t>
  </si>
  <si>
    <t>00015228-2022</t>
  </si>
  <si>
    <t>Otorgar a la empresa AUTOPISTA DEL NORTE S.A.C., autorización para realizar las actividades de colecta de recursos hidrobiológicos conforme al plan de trabajo denominado: “Monitoreo Hidrobiológico del "Proyecto Vía de evitamiento Chimbote ”, en atención a la solicitud presentada por escrito con registro N° 00015228-2022, reformulado a través del escrito adjunto con registro N° 00015228-2022-3, por el periodo de doce (12) meses contados a partir de la notificación de la presente Resolución Directoral.</t>
  </si>
  <si>
    <t>00457-2022-PRODUCE/DGPCHDI</t>
  </si>
  <si>
    <t>00014309-2022</t>
  </si>
  <si>
    <t xml:space="preserve">Otorgar a la empresa TINKA RESOURCES S.A.C., autorización para realizar las actividades de colecta de recursos hidrobiológicos conforme al plan de trabajo denominado: “Monitoreo Hidrobiológico del Proyecto de Exploración Minera Colquipucro”, en atención a la solicitud presentada por escrito con registro N° 00014309-2022, reformulado a través del escrito con registro N° 00026664-2022, por el periodo de ocho (8) meses contados a partir de la notificación de la presente Resolución Directoral. </t>
  </si>
  <si>
    <t>00458-2022-PRODUCE/DGPCHDI</t>
  </si>
  <si>
    <t>00013773-2022</t>
  </si>
  <si>
    <t>Otorgar a la empresa CIA MINERA COIMOLACHE SA, autorización para realizar las actividades de colecta de recursos hidrobiológicos conforme al plan de trabajo denominado: “Monitoreo Hidrobiológico en el Proyecto de Exploración Ciénaga Sur, Mirador Norte, Mirador Sur y Tantahuatay 4”, en atención a la solicitud presentada por escrito con registro N° 00013773-2022, reformulado a través del escrito adjunto con registro N° 00013773-2022-2, por el periodo de diecinueve (19) meses contados a partir de la notificación de la presente Resolución Directoral. El referido plan comprende las siguientes circunscripciones territoriales: El referido plan comprende las áreas marinas detalladas en anexo que forma parte integrante de la presente Resolución Directoral.</t>
  </si>
  <si>
    <t>00459-2022-PRODUCE/DGPCHDI</t>
  </si>
  <si>
    <t>00012341-2022</t>
  </si>
  <si>
    <t xml:space="preserve">Otorgar a la empresa EMPRESA ADMINISTRADORA CERRO S.A.C., autorización para realizar las actividades de colecta de recursos hidrobiológicos conforme al plan de trabajo denominado: “Plan de Trabajo para la colecta de recursos hidrobiológicos para el levantamiento de Línea Base de la Declaración de Impacto Ambiental del Proyecto de Exploración Venencocha”, en atención a la solicitud presentada por escrito con registro N° 00012341-2022, reformulado a través del escrito adjunto con registro N° 00012341-2022-1, por el periodo de seis (6) meses contados a partir de la notificación de la presente Resolución Directoral. </t>
  </si>
  <si>
    <t>00460-2022-PRODUCE/DGPCHDI</t>
  </si>
  <si>
    <t>00012284-2022</t>
  </si>
  <si>
    <t>Otorgar a la empresa STATKRAFT PERU S.A., autorización para realizar las actividades de colecta de recursos hidrobiológicos conforme al plan de trabajo denominado: “Caracterización hidrobiológica para el “Plan Ambiental Detallado de la Central Hidroeléctrica Misapuquio”, en atención a la solicitud presentada por escrito con registro N° 00012284-2022, reformulado a través del escrito adjunto con registro N° 00012284-2022-2, por el periodo de doce (12) meses contados a partir de la notificación de la presente Resolución Directoral.</t>
  </si>
  <si>
    <t>00461-2022-PRODUCE/DGPCHDI</t>
  </si>
  <si>
    <t>00073548-2021</t>
  </si>
  <si>
    <t xml:space="preserve">Otorgar a la empresa UNION ANDINA DE CEMENTOS S.A.A., autorización para realizar las actividades de colecta de recursos hidrobiológicos conforme al plan de trabajo denominado: “Caracterización hidrobiológica para la Segunda Modificatoria del Estudio de Impacto Ambiental de la Planta Industrial Condorcocha de UNACEM para integrar las U.E.A. Andino A y Andino B”,  en atención a la solicitud presentada por escrito con registro N° 00073548-2021, reformulado a través del escrito con registro N° 00030084-2022, por el periodo de doce (12) meses contados a partir de la notificación de la presente Resolución Directoral. </t>
  </si>
  <si>
    <t>00462-2022-PRODUCE/DGPCHDI</t>
  </si>
  <si>
    <t>00031851-2022</t>
  </si>
  <si>
    <t>Declarar como no presentada la sol icitud de nominación, de la embarcación pesquera JESUS EN TI CONFIO 1 de matrícula PL-3027-CM, para realizar actividad extractiva durante la Primera Temporada de Pesca Zona Norte-Centro del año 2022; formulada por los señores MARIANO PANTA JACINTO, ROSA ISABEL RUIZ JACINTO DE PANTA, MARIA CONCEPCION PANTA DE PERICHE, MARIA TEMPORA JACINTO DE PANTA, mediante escrito con registro N° 00031851-2022._x000D_</t>
  </si>
  <si>
    <t>00463-2022-PRODUCE/DGPCHDI</t>
  </si>
  <si>
    <t>00029467-2022</t>
  </si>
  <si>
    <t xml:space="preserve">Otorgar a el señor HEBERT HERNÁN SOTO GONZALES, la autorización para efectuar investigación pesquera especializada con uso de embarcación, conforme a los términos contenidos en el plan de investigación denominado: “ESTRUCTURA OCEANOGRÁFICA, ECOLÓGICA Y MOLECULAR DE LA BIODIVERSIDAD SUBMAREAL DE LA RESERVA DE PUNTA DE COLES, PARA SU MANEJO SOSTENIBLE”, presentado mediante escrito con registro N° 00029467-2022, por el periodo de once (11) meses contados a partir del día siguiente de la notificación de la presente Resolución Directoral. </t>
  </si>
  <si>
    <t>00464-2022-PRODUCE/DGPCHDI</t>
  </si>
  <si>
    <t>00038080-2022</t>
  </si>
  <si>
    <t>Declarar como no presentada la solicitud de cambio de titular del permiso de pesca para operar la embarcación pesquera MI JOSE Y MERCEDES con matrícula PT-3972-BM y 16.61 m3 de capacidad de bodega, para la extracción del recurso Anchoveta y otros recursos con destino al consumo humano directo; formulada por la empresa GRUPO INVERSIONISTA PALMEL S.A.C. mediante escrito con registro N° 00038080-2022.</t>
  </si>
  <si>
    <t>00465-2022-PRODUCE/DGPCHDI</t>
  </si>
  <si>
    <t>00023320-2022</t>
  </si>
  <si>
    <t xml:space="preserve">Otorgar a la empresa COMPAÑIA MINERA CHUNGAR S.A.C., autorización para realizar las actividades de colecta de recursos hidrobiológicos conforme al plan de trabajo denominado: “Evaluación hidrobiológica para la Elaboración de la Línea base biológica para el Plan Ambiental Detallado (PAD) de la “CH Cacray”, en atención a la solicitud presentada por escrito con registro N° 00023320-2022, reformulado a través del escrito adjunto con registro N°00023320-2022-1, por el periodo de doce (12) meses contados a partir de la notificación de la presente Resolución Directoral. </t>
  </si>
  <si>
    <t>00466-2022-PRODUCE/DGPCHDI</t>
  </si>
  <si>
    <t>00023259-2022</t>
  </si>
  <si>
    <t>Otorgar a la empresa COMPAÑIA MINERA CHUNGAR S.A.C., autorización para realizar las actividades de colecta de recursos hidrobiológicos conforme al plan de trabajo denominado: “Evaluación hidrobiológica para la Elaboración de la Línea base biológica para el Plan Ambiental Detallado (PAD) de la “CH Yanahuin”, en atención a la solicitud presentada por escrito con registro N° 00023259-2022, reformulado a través del escrito adjunto con registro N°00023259-2022-1, por el periodo de doce (12) meses contados a partir de la notificación de la presente Resolución Directoral.</t>
  </si>
  <si>
    <t>00467-2022-PRODUCE/DGPCHDI</t>
  </si>
  <si>
    <t>00007436-2022</t>
  </si>
  <si>
    <t>Otorgar a favor de la ciudadana FABIOLA RIVA MELOFIRO, la autorización para efectuar investigación pesquera especializada sin uso de embarcación, conforme a los términos contenidos en el plan de investigación denominado: “Evaluación de la Ictiofauna de los Humedales de San José de mayo 2022 a mayo del 2023”, presentado mediante escrito con registro N° 00007436-2022, reformulado a través del escrito adjunto con registro N° 00007436-2022-2, por el periodo de doce (12) meses contados a partir del día siguiente de la notificación de la presente Resolución Directoral.</t>
  </si>
  <si>
    <t>00468-2022-PRODUCE/DGPCHDI</t>
  </si>
  <si>
    <t>00024540-2022</t>
  </si>
  <si>
    <t xml:space="preserve">Otorgar al PROYECTO ESPECIAL DE INFRAESTRUCTURA DE TRANSPORTE NACIONAL - PROVIAS NACIONAL, autorización para realizar las actividades de colecta de recursos hidrobiológicos conforme al plan de trabajo denominado: “Plan de Trabajo para la Colecta de Recursos Hidrobiológicos para el Levantamiento de Línea Base del Estudio de Impacto Ambiental Semidetallado del Proyecto: “Rehabilitación y Mejoramiento de la Carretera Chagual – Tayabamba – Puente Huacrachuco, Tramo: Tayabamba – Puente Huacrachuco””, en atención a la solicitud presentada por escrito con registro N° 00024540-2022, reformulado a través del escrito adjunto con registro N° 00024540-2022-1, por el periodo de doce (12) meses contados a partir de la notificación de la presente Resolución Directoral. </t>
  </si>
  <si>
    <t>00469-2022-PRODUCE/DGPCHDI</t>
  </si>
  <si>
    <t>00043532-2022</t>
  </si>
  <si>
    <t xml:space="preserve">Declarar que la solicitud de ampliación del plazo para la ejecución de la autorización de incremento de flota dispuesta mediante Resolución Directoral Nº 00164-2021-PRODUCE/DGPCHDI de fecha 01 de marzo de 2021, a favor de la empresa CFG INVESTMENT S.A.C., para la construcción de una nueva embarcación de 537.33 m3 de capacidad de bodega, vía sustitución de las embarcaciones pesqueras no siniestradas HUACHO 10 con matrícula IO-1093-PM y 268.33 m³ de capacidad de bodega y PIZARRO 9 con matrícula CE-1247-PM y 269 m³ de capacidad de bodega para la extracción de los recursos Anchoveta y Sardina con destino al consumo humano indirecto; solicitada mediante el escrito con registro Nº 00043532-2022, ha sido aprobada automáticamente a la fecha de presentación de dicha solicitud, en concordancia con el artículo 33 del TUO de la Ley Nº 27444. </t>
  </si>
  <si>
    <t>00470-2022-PRODUCE/DGPCHDI</t>
  </si>
  <si>
    <t>00040794-2022</t>
  </si>
  <si>
    <t>Aprobar a favor del señor VICTOR GERMAN OROSCO NUNTON el cambio de titular del permiso de pesca para operar la embarcación pesquera VICTOR III con matrícula CO-22133-PM y 105.27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t>
  </si>
  <si>
    <t>00471-2022-PRODUCE/DGPCHDI</t>
  </si>
  <si>
    <t>00031255-2022</t>
  </si>
  <si>
    <t>Modificar la autorización del plan de trabajo denominado: “Estudio Hidrobiológico para la Primera Modificación del Estudio de Impacto Ambiental Detallado de la Unidad Minera Cerro de Pasco”, otorgada a favor de la empresa EMPRESA ADMINISTRADORA CERRO S.A.C., mediante Resolución Directoral N° 00175-2022-PRODUCE/DGPCHDI de fecha 17 de setiembre del 2021[rectificada a través de la Resolución Directoral N° 00218-2022-PRODUCE/DGPCHDI]; en el extremo referido a la circunscripción territorial, conforme al detalle propuesto en anexo que forma parte integrante de la presente Resolución Directoral._x000D_</t>
  </si>
  <si>
    <t>00472-2022-PRODUCE/DGPCHDI</t>
  </si>
  <si>
    <t>00016499-2022</t>
  </si>
  <si>
    <t>Otorgar a la empresa MINERA YANACOCHA S.R.L., autorización para realizar las actividades de colecta de recursos hidrobiológicos conforme al plan de trabajo denominado: “Monitoreo Hidrobiológico en el Marco de los Instrumentos de Gestión Ambiental de la Unidad Minera Yanacocha: Segunda Modificación del Estudio de Impacto Ambiental (MEIA) del Proyecto Conga”, en atención a la solicitud presentada por escrito con registro N° 00016499-2022, reformulado a través del escrito adjunto con registro N° 00016499-2022-1, por el periodo de treinta y seis (36) meses contados a partir de la notificación de la presente Resolución Directoral.</t>
  </si>
  <si>
    <t>00473-2022-PRODUCE/DGPCHDI</t>
  </si>
  <si>
    <t>00031946-2022</t>
  </si>
  <si>
    <t xml:space="preserve">Otorgar a la empresa UNNA ENERGIA S.A., autorización para realizar las actividades de colecta de recursos hidrobiológicos conforme al plan de trabajo denominado: “Condiciones Ambientales – Características del medio hidrobiológico del Plan de Abandono Parcial Pozos 13077D-13065 Lote III”, en atención a la solicitud presentada por escrito con registro N° 00031946-2022, reformulado a través del escrito adjunto con registro N° 00031946-2022-1, por el periodo de tres (03) meses contados a partir de la notificación de la presente Resolución Directoral. </t>
  </si>
  <si>
    <t>00474-2022-PRODUCE/DGPCHDI</t>
  </si>
  <si>
    <t>00025725-2022</t>
  </si>
  <si>
    <t>Otorgar a la empresa ANGLO AMERICAN QUELLAVECO S.A., autorización para realizar las actividades de colecta de recursos hidrobiológicos conforme al plan de trabajo denominado: “Estudio de vida acuática del embalse Vizcachas en el marco de sus compromisos establecidos en los instrumentos de gestión ambiental aprobados del Proyecto Quellaveco”, en atención a la solicitud presentada por escrito con registro N° 00025725-2022, reformulado a través del escrito con registro N° 00038646-2022, por el periodo de ocho (8) meses contados a partir de la notificación de la presente Resolución Directoral.</t>
  </si>
  <si>
    <t>00475-2022-PRODUCE/DGPCHDI</t>
  </si>
  <si>
    <t>00030060-2022</t>
  </si>
  <si>
    <t>Otorgar a favor de la empresa PESQUERA ORLAND S.A.C., la autorización de incremento de flota para modificar el permiso de pesca en el extremo referido a la capacidad de bodega de las embarcación pesqueras MONITOR HUASCAR 1 con matrícula PL-62209-PM de 103.90 m³ a 110 m³, MONITOR HUASCAR con matrícula CE-31443-CM de 99.32 m³ a 110 m³ y PROFETA DANIEL II con matrícula PT-11884-CM de 99.88 m³ a 110 m³, vía utilización del saldo de 30.56 m³ de capacidad de bodega reconocido con la Resolución Directoral N° 00271-2022-PRODUCE/DGPCHDI, para la extracción del recurso Anchoveta con destino al consumo humano indirecto.</t>
  </si>
  <si>
    <t>00476-2022-PRODUCE/DGPCHDI</t>
  </si>
  <si>
    <t>00019674-2022</t>
  </si>
  <si>
    <t>Otorgar a favor del señor JULIO MANUEL ARAUJO FLORES, la Autorización para efectuar investigación pesquera especializada sin uso de embarcación</t>
  </si>
  <si>
    <t>00477-2022-PRODUCE/DGPCHDI</t>
  </si>
  <si>
    <t>00023322-2022</t>
  </si>
  <si>
    <t xml:space="preserve">Otorgar a la empresa COMPAÑIA MINERA CHUNGAR S.A.C., autorización para realizar las actividades de colecta de recursos hidrobiológicos </t>
  </si>
  <si>
    <t>00478-2022-PRODUCE/DGPCHDI</t>
  </si>
  <si>
    <t>00021930-2022</t>
  </si>
  <si>
    <t xml:space="preserve">Otorgar a la empresa MINERA AURIFERA RETAMAS S.A., autorización para realizar las actividades de colecta de recursos hidrobiológicos </t>
  </si>
  <si>
    <t>00479-2022-PRODUCE/DGPCHDI</t>
  </si>
  <si>
    <t>00022101-2022</t>
  </si>
  <si>
    <t xml:space="preserve">Otorgar a la empresa RECUPERADA SOCIEDAD ANONIMA CERRADA - RECUPERADA S.A.C., autorización para realizar las actividades de colecta de recursos hidrobiológicos </t>
  </si>
  <si>
    <t>00480-2022-PRODUCE/DGPCHDI</t>
  </si>
  <si>
    <t>00023255-2022</t>
  </si>
  <si>
    <t>00481-2022-PRODUCE/DGPCHDI</t>
  </si>
  <si>
    <t>00023324-2022</t>
  </si>
  <si>
    <t>00482-2022-PRODUCE/DGPCHDI</t>
  </si>
  <si>
    <t>00039664-2022</t>
  </si>
  <si>
    <t>Otorgar a favor del señor JOSE ROSARIO OROSCO CASTRO, la autorización de incremento de flota para construir una nueva embarcación pesquera de 104.99m³de capacidad de bodega, vía sustitución de la embarcación pesquera DON GERMAN con matrícula PL-50093-PMy 104.99m3 de capacidad de bodega,para la extracción del recurso Anchoveta con destino al consumo humano indirecto.</t>
  </si>
  <si>
    <t>00483-2022-PRODUCE/DGPCHDI</t>
  </si>
  <si>
    <t>00031912-2022</t>
  </si>
  <si>
    <t xml:space="preserve">Otorgar a la empresa MINSUR S.A., autorización para realizar las actividades de colecta de recursos hidrobiológicos conforme </t>
  </si>
  <si>
    <t>00484-2022-PRODUCE/DGPCHDI</t>
  </si>
  <si>
    <t>00032255-2018</t>
  </si>
  <si>
    <t xml:space="preserve">Declarar IMPROCEDENTE la solicitud de renuncia con eficacia anticipada al permiso de pesca otorgado a la empresa PESCA INDUSTRIAL ATUNERA DE ALTURA S.A. DE C.V. </t>
  </si>
  <si>
    <t>00485-2022-PRODUCE/DGPCHDI</t>
  </si>
  <si>
    <t>00045623-2022</t>
  </si>
  <si>
    <t>Declarar que la solicitud de ampliación del plazo para la ejecución de la autorización de incremento de flota dispuesta mediante Resolución Directoral Nº 00055-2021-PRODUCE/DGPCHDI de fecha 21 de enero de 2021, a favor de los señores WALTER VALENTIN FIESTAS FIESTAS y JUAN AUGUSTO FIESTAS FIESTAS, para construir una nueva embarcación pesquera de 95.94 m3 de capacidad de bodega, vía sustitución de las embarcaciones pesqueras no siniestradas DON JUAN con matrícula PL-29632-PM y 60.56 m³ de capacidad de bodega y MI MARY con matrícula PL-17356-CM y 35.38 m³ de capacidad de bodega, para la extracción del recurso Anchoveta con destino al consumo humano indirecto; solicitada mediante el escrito con registro Nº 00045623-2022, ha sido aprobada automáticamente a la fecha de presentación de dicha solicitud, en concordancia con el artículo 33 del TUO de la Ley Nº 27444</t>
  </si>
  <si>
    <t>00486-2022-PRODUCE/DGPCHDI</t>
  </si>
  <si>
    <t>00035702-2022</t>
  </si>
  <si>
    <t>Aprobar a favor de la EMPRESA GRUPO JIVO S.A.C. el cambio de titular del permiso de pesca para operar la embarcación pesquera CRISTO SALVADOR 3 con matrícula PL-17664-PMy 108.28 m3 de capacidad de bodega, para la extracción del recurso Anchoveta con destino al consumo humano directo e indirecto y del recurso Sardina con destino al consumo humano directo. Asimismo, aprobar a su favor el cambio de titular del PMCE y LMCE otorgado para la actividad extractiva del recurso Anchoveta con destino al consumo humano indirecto, en el marco del Reglamento del Decreto Legislativo N° 1084.</t>
  </si>
  <si>
    <t>00487-2022-PRODUCE/DGPCHDI</t>
  </si>
  <si>
    <t>00041280-2022</t>
  </si>
  <si>
    <t>Otorgar a favor de la empresa INVERSIONES BJES E.I.R.L..,la autorización de incremento de flota para construir una nueva embarcación pesquera de 99.58 m³ de capacidad de bodega, vía sustitución de la embarcación pesquera no siniestrada NATHALIA con matrícula HO-21097-PM y 99.58 m³ de capacidad de bodega, para la extracción del recurso Anchoveta con destino al consumo humano directo e indirecto y del recurso Sardina con destino al consumo humano directo.</t>
  </si>
  <si>
    <t>00488-2022-PRODUCE/DGPCHDI</t>
  </si>
  <si>
    <t>00038207-2020</t>
  </si>
  <si>
    <t>VICTOR</t>
  </si>
  <si>
    <t>PL-4149-CM</t>
  </si>
  <si>
    <t>VIOLETA NUNTON CASTRO</t>
  </si>
  <si>
    <t>Declarar improcedente la solicitud de permiso de pesca para operar la embarcación VICTOR con matrícula PL-4149-CM y 109.40 m3 de capacidad de bodega, presentada por la señora VIOLETA NUNTON CASTRO ante la Dirección Regional de Pesquería de Lambayeque, mediante escrito de fecha 20 de enero de 2003, para la extracción de los recursos Anchoveta para consumo humano directo e indirecto y los recursos Sardina, Jurel y Caballa para consumo humano directo.</t>
  </si>
  <si>
    <t>00489-2022-PRODUCE/DGPCHDI</t>
  </si>
  <si>
    <t>00015535-2022</t>
  </si>
  <si>
    <t xml:space="preserve">Otorgar a la EMPRESA ELECTRICIDAD DEL PERU - ELECTROPERU S.A., autorización para realizar las actividades de colecta de recursos hidrobiológicos conforme al plan de trabajo denominado: “Diagnóstico de Población de especies en criterio de amenaza y/o más vulnerables por la operación de embalse y desembalse del Lago Chinchaycocha”, en atención a la solicitud presentada por escrito con registro N° 00015535-2022, reformulado y precisado a través del escritos adjuntos con registros N° 00015535-2022-3, N° 00015535-2022-4 y N° 00015535-2022-5, por el periodo de veinticuatro (24) meses contados a partir de la notificación de la presente Resolución Directoral. </t>
  </si>
  <si>
    <t>00490-2022-PRODUCE/DGPCHDI</t>
  </si>
  <si>
    <t>00046191-2022</t>
  </si>
  <si>
    <t>APROBAR, por única vez, la ampliación del plazo de la autorización de instalación otorgada mediante Resolución Directoral N° 00552-2021-PRODUCE/DGPCHDI, presentada por la empresa MARFRIO PERU S.A., a través del escrito de registro N° 00046191-2022.</t>
  </si>
  <si>
    <t>00491-2022-PRODUCE/DGPCHDI</t>
  </si>
  <si>
    <t>00037273-2022</t>
  </si>
  <si>
    <t>Desestimar el recurso de reconsideración formulado por la señora MARÍA CANDIDA PANTA PERICHE mediante escrito con registro N° 00037273-2022, contra el Oficio N° 00000546-2022-PRODUCE/DGPCHDI, que desestimó la oposición formulada a la solicitud de nominación de la embarcación pesquera SIEMPRE MI HERNANCITO II con matrícula PT-54871-PM, para realizar actividad extractiva de los recursos Anchoveta y Anchoveta Blanca, durante la Primera Temporada de Pesca Zona Norte Centro del año 2022; por los fundamentos expuestos en la parte considerativa de la presente resolución.</t>
  </si>
  <si>
    <t>00492-2022-PRODUCE/DGPCHDI</t>
  </si>
  <si>
    <t>00037082-2022</t>
  </si>
  <si>
    <t>Otorgar a favor de los señores TO MAS AQUILINO PAZO LLENQUE y MARIA FRANCISCA LLENQUE DE PAZO, la autorización de incremento de flota para construir una nueva embarcación pesquera de 99.30 m³ de capacidad de bodega, vía sustitución de la embarcación pesquera no siniestrada MI CHAVELITA con matrícula PT_x0002_3950-CM y 99.30 m³ de capacidad de bodega, para la extracción del recurso Anchoveta con destino al consumo humano indirecto.</t>
  </si>
  <si>
    <t>00493-2022-PRODUCE/DGPCHDI</t>
  </si>
  <si>
    <t>00049856-2022</t>
  </si>
  <si>
    <t xml:space="preserve">Aceptar el desistimiento del procedimiento de autorización de incremento de flota para construir una nueva embarcación pesquera de 495 m³ de capacidad de bodega, vía sustitución de la embarcación pesquera no siniestrada TUNUPA con matrícula CO-29771-PM y 495 m³ de capacidad de bodega, para la extracción del recurso Atún con destino al consumo humano directo; formulado por la empresa UNITED MARINE CORP S.A.C.mediante el escrito con registro N° 00049856-2022; dándose por concluido el mencionado procedimiento administrativo. </t>
  </si>
  <si>
    <t>00494-2022-PRODUCE/DGPCHDI</t>
  </si>
  <si>
    <t>00126042-2017</t>
  </si>
  <si>
    <t>Declarar IMPROCEDENTE la solicitud de otorgamiento de permiso de pesca de menor escala para operar la embarcación pesquera JOEL con matrícula CE-38114-CM y 32.00 m3 de capacidad de bodega, para la extracción del recurso Anchoveta para consumo humano directo, presentada por el señor JACOBO ALBERTO CAVENAGO ZOLEZZI, mediante escrito con registro N° 00126042-2017.</t>
  </si>
  <si>
    <t>00495-2022-PRODUCE/DGPCHDI</t>
  </si>
  <si>
    <t>00037607-2022</t>
  </si>
  <si>
    <t>Aprobar a favor de la empresa FERNIBEL S.A.C. el cambio de titular del permiso de pesca para operar la embarcación pesquera CARMELITA I con matrícula TA-2327-CM y 19.91 m³ de capacidad de bodega, para la extracción del recurso Anchoveta y demás recursos hidrobiológicos con destino al consumo humano directo._x000D_</t>
  </si>
  <si>
    <t>00496-2022-PRODUCE/DGPCHDI</t>
  </si>
  <si>
    <t>00045526-2022</t>
  </si>
  <si>
    <t>Aprobar a favor de los señores EDUARDO JOSE PANTA ALVAREZ y HILDA PAIVA PANTA, el cambio de titular del permiso de pesca para operar la embarcación pesquera CARLOS Y EDUARDO con matrícula PT-3901-CM y 77.46 m3 de capacidad de bodega, para la extracción del recurso Anchoveta con destino al consumo humano directo e indirecto y del recurso Sardina con destino al consumo humano directo. Asimismo, aprobar a su favor el cambio de titular de los PMCE otorgado para la actividad extractiva del recurso Anchoveta con destino al consumo humano indirecto, en el marco del Reglamento del Decreto Legislativo Nº 1084.</t>
  </si>
  <si>
    <t>00497-2022-PRODUCE/DGPCHDI</t>
  </si>
  <si>
    <t>00026720-2022</t>
  </si>
  <si>
    <t>MI FE EN CRISTO 3</t>
  </si>
  <si>
    <t>PL-66136-PM</t>
  </si>
  <si>
    <t>HECTOR BERNAL LLONTOP, MARIA ANTONIA LEYTON CHANAME, LORENZO NICOLAS BERNAL LLONTOP, MARIA LUCILA PALMA DE BERNAL y MIGUEL ANTONIO BERNAL LLONTOP</t>
  </si>
  <si>
    <t>Otorgar a favor de los señores HECTOR BERNAL LLONTOP, MARIA ANTONIA LEYTON CHANAME, LORENZO NICOLAS BERNAL LLONTOP, MARIA LUCILA PALMA DE BERNAL y MIGUEL ANTONIO BERNAL LLONTOP permiso de pesca para operar la embarcación pesquera MI FE EN CRISTO 3 con matrícula PL-66136-PM y 85.88 m3 de capacidad de bodega, para la extracción del recurso Anchoveta con destino al consumo humano indirecto, en virtud de la ejecución de la autorización de incremento de flota otorgada mediante Resolución Directoral Nº 00283-2022-PRODUCE/DGPCHDI.</t>
  </si>
  <si>
    <t>00498-2022-PRODUCE/DGPCHDI</t>
  </si>
  <si>
    <t>00043682-2022</t>
  </si>
  <si>
    <t>Otorgar a favor de la empresa INVERSIONES PESQUERAS LIGURIA S.A.C, la autorización de incremento de flota para adquirir una embarcación pesquera de 350 m³ de capacidad de bodega, vía sustitución de la capacidad de bodega de la embarcación pesquera no siniestrada COSTA DEL SOL de matrícula CO-15311-PM y 350 m³ de capacidad de bodega, para la extracción de los recursosJurel y Caballa con destino al consumo humano directo, provenientes del permiso de la citada embarcación pesquera, en el marco de lo dispuesto en el numeral 6.2.4 del Reglamento de Ordenamiento Pesquero del Atún, incorporado por el artículo 2 del Decreto Supremo N° 009-2022-PRODUCE.</t>
  </si>
  <si>
    <t>00499-2022-PRODUCE/DGPCHDI</t>
  </si>
  <si>
    <t>00018774-2022</t>
  </si>
  <si>
    <t xml:space="preserve">Otorgar a la empresa MONTE AZUL LOGISTICA SOCIEDAD ANONIMA CERRADA, autorización para realizar las actividades de colecta de recursos hidrobiológicos conforme al plan de trabajo denominado: “Monitoreo Hidrobiológico en la Etapa de Operación y Mantenimiento del Estudio de Impacto Ambiental Detallado del proyecto “Terminal de Recepción, Almacenamiento y Despacho de Combustibles Líquidos Mollendo-Arequipa”, en atención a la solicitud presentada por escrito con registro N° 00018774-2022, reformulado a través del escrito adjunto con registro N° 00018774-2022-1, por el periodo de sesenta (60) meses contados a partir de la notificación de la presente Resolución Directoral. </t>
  </si>
  <si>
    <t>00500-2022-PRODUCE/DGPCHDI</t>
  </si>
  <si>
    <t>00501-2022-PRODUCE/DGPCHDI</t>
  </si>
  <si>
    <t>00014367-2022</t>
  </si>
  <si>
    <t>La señora MABEL ZAORAIDA ROSALES UGARTE, deberá iniciar el procedimiento administrativo de cambio de titular del permiso de pesca de la embarcación pesquera RICHARD ALEXANDER de matrícula PL-2122-CM, en estricto cumplimiento de la medida cautelar contenida en la Resolución N° UNO del expediente N°20182-2021-17-1801-JR-F C-18, asumiendo la administradora judicial y el Juez del 18avo Juzgado de Familia de la Corte Superior de Justicia de Lima, las responsabilidades administrativas, civiles y/o penales que pudieran surgir a raíz de la ejecución del mandato judicial.</t>
  </si>
  <si>
    <t>00502-2022-PRODUCE/DGPCHDI</t>
  </si>
  <si>
    <t>00049738-2022</t>
  </si>
  <si>
    <t>Declarar que la solicitud de modificación del permiso de pesca por cambio de nombre de la embarcación pesquera GUIAME MERCEDITAS con matrícula TA-18618-BM, de GUIAME MERCEDITAS a MARIA ANGELITA, presentada por el señor GUILLERMO PASCUAL PANTA JACINTO, ha sido aprobada automáticamente a la fecha de presentación del escrito con registro N° 00049738-2022, en concordancia con el artículo 33 del Texto Único Ordenado (TUO) de la Ley Nº 27444, Ley del Procedimiento Administrativo General, aprobado por Decreto Supremo Nº 004-2019-JUS._x000D_</t>
  </si>
  <si>
    <t>00503-2022-PRODUCE/DGPCHDI</t>
  </si>
  <si>
    <t>00043674-2022</t>
  </si>
  <si>
    <t>Otorgar a favor de la empresa INVERSIONES PESQUERAS LIGURIA S.A.C., la autorización de incremento de flota para adquirir una embarcación pesquera de 350 m³ de capacidad de bodega, vía sustitución de la capacidad de bodega de la embarcación pesquera no siniestrada CARACOL con matrícula CO-15313-PM y 350 m³ de capacidad de bodega, para la extracción de los recursosJurel y Caballa con destino al consumo humano directo, provenientes del permiso de la citada embarcación pesquera, en el marco de lo dispuesto en el numeral 6.2.4 del Reglamento de Ordenamiento Pesquero del Atún, incorporado por el artículo 2 del Decreto Supremo N°009-2022-PRODUCE.</t>
  </si>
  <si>
    <t>00504-2022-PRODUCE/DGPCHDI</t>
  </si>
  <si>
    <t>00049803-2022</t>
  </si>
  <si>
    <t xml:space="preserve">Modificar la autorización al plan de investigación denominado: “EXPLORACIÓN DEL POTENCIAL DE LOS CRUSTÁCEOS DE PROFUNDIDAD EN EL MAR PERUANO CON ÉNFASIS A: CENTOLLAS, LANGOSTA ENANA Y LANGOSTINOS DE PROFUNDIDAD”, otorgada mediante Resolución Directoral N° 00706-2021-PRODUCE/DGPCHDI de fecha 22 de octubre de 2021, a favor de la empresa MARINE EXPLORER S.R.L., únicamente en el extremo referido al plazo para su ejecución, por tres (3) meses adicionales contados desde el vencimiento de la vigencia de la citada autorización; por lo que, el plazo de la autorización vencerá con fecha 28 de octubre de 2022. </t>
  </si>
  <si>
    <t>00505-2022-PRODUCE/DGPCHDI</t>
  </si>
  <si>
    <t>INHIBIRSE de emitir pronunciamiento en torno a la solicitud de cambio de titular del permiso de pesca para operar la embarcación ROSA MARIA MS 4 con matrícula PL-58961-PM, formulada por la empresa JORGE SCH &amp; ROSA SCH S.A.C., a través del escrito con registro Nº 00016626-2021, hasta que se resuelva en sede judicial el proceso que se mantiene en curso ante el Cuarto Juzgado Civil de Chiclayo de la Corte Superior de Justicia de Lambayeque en el Expediente N° 00365-2021-70-1706-JR-CI-04.</t>
  </si>
  <si>
    <t>00506-2022-PRODUCE/DGPCHDI</t>
  </si>
  <si>
    <t>00023809-2022</t>
  </si>
  <si>
    <t xml:space="preserve">Otorgar a favor de la administrada Katiusca Yeny Jimenez Broncano, la autorización para efectuar investigación pesquera especializada sin uso de embarcación, conforme a los términos contenidos en el plan de investigación denominado: “EVALUACIÓN DE LA CALIDAD DEL AGUA EN LA CUENCA DEL RÍO CAÑIPIA, POR BIOINDICADORES: MACROINVERTEBRADOS BENTÓNICOS, CUSCO - PERÚ”, presentado mediante escrito con registro N° 00023809-2022, reformulado a través del escrito adjunto con registro N° 00023809-2022-2, por el periodo de doce (12) meses contados a partir del día siguiente de la notificación de la presente Resolución Directoral. </t>
  </si>
  <si>
    <t>00507-2022-PRODUCE/DGPCHDI</t>
  </si>
  <si>
    <t>00035639-2019</t>
  </si>
  <si>
    <t xml:space="preserve">Aceptar el desistimiento del procedimiento de autorización de incremento de flota para construir una nueva embarcación pesquera de 32.10 m³ de capacidad de bodega, vía sustitución de la embarcación pesquera ROXANA con matrícula PL-21002-CMy 32.10 m³ de capacidad de bodega, para la extracción del recurso Anchoveta con destino al consumo humano indirecto; formulado por la señora ROSA AMELIA LOPEZ PEÑA mediante el escrito con registro N° 00035639-2019; dándose por concluido el mencionado procedimiento administrativo. </t>
  </si>
  <si>
    <t>00508-2022-PRODUCE/DGPCHDI</t>
  </si>
  <si>
    <t>00004699-2022</t>
  </si>
  <si>
    <t>Declarar IMPROCEDENTE el cambio de titularidad de la licencia de operación de la planta de procesamiento pesquero para la producción de enlatado con una capacidad instalada de 300 cajas/turno, ubicada en la Calle Pablo Boner N° 240, Zona Industrial de Ventanilla de la Provincia Constitucional del Callao, otorgada la empresa ROSAIMAR S.A.C. mediante Resolución Directoral N° 125-99-PE/DNPP, modificada por Resolución Directoral N° 250-2014-PRODUCE/DGCHD, presentado por la empresa CAAS ALIMENTOS S.A.C._x000D_</t>
  </si>
  <si>
    <t>00509-2022-PRODUCE/DGPCHDI</t>
  </si>
  <si>
    <t>00035330-2022</t>
  </si>
  <si>
    <t xml:space="preserve"> Autorizar la asociación o incorporación definitiva del PMCE proveniente de la embarcación pesquera LULU I con matrícula CO-11988-CM, a favor de la embarcación pesquera GRUPEZ con matrícula CE-0216-PM._x000D_</t>
  </si>
  <si>
    <t>00510-2022-PRODUCE/DGPCHDI</t>
  </si>
  <si>
    <t>00075926-2012</t>
  </si>
  <si>
    <t>Aceptar el desistimiento del procedimiento de otorgamiento del permiso de pesca de menor escala para operar la embarcación pesquera MI JUANITA de matrícula CE-34471-CM y 10.00 m3 de capacidad de bodega, en el marco del Decreto Supremo N° 005-2012-PRODUCE y de la Resolución Ministerial N° 433-2012-PRODUCE, presentado por el señor PEDRO ALEX PUESCAS FIESTAS mediante el escrito con registro N° 00075926-2012, dándose por concluido el mencionado procedimiento administrativo.</t>
  </si>
  <si>
    <t>00511-2022-PRODUCE/DGPCHDI</t>
  </si>
  <si>
    <t>00112628-2018</t>
  </si>
  <si>
    <t>Modificar el artículo 5 de la Resolución Directoral N° 360-2015-PRODUCE/DGCHI de fecha 4 de junio de 2015, conforme a lo resuelto en la Resolución Viceministerial N° 033-2019- PRODUCE/DPVA.</t>
  </si>
  <si>
    <t>00512-2022-PRODUCE/DGPCHDI</t>
  </si>
  <si>
    <t>00047736-2022</t>
  </si>
  <si>
    <t>RECTIFICAR el error material contenido en los numerales 1.1., 1,2., 1.3., del considerando 1; en el considerando 5, así como en el artículo 1 de la parte resolutiva de la Resolución Directoral N° 00442-2022-PRODUCE/DGPCHDI, respecto de la dirección del establecimiento industrial pesquero según el siguiente detalle</t>
  </si>
  <si>
    <t>00513-2022-PRODUCE/DGPCHDI</t>
  </si>
  <si>
    <t>00004787-2022</t>
  </si>
  <si>
    <t>Otorgar al PROYECTO ESPECIAL DE INFRAESTRUCTURA DE TRANSPORTE NACIONAL - PROVIAS NACIONAL, autorización para realizar las actividades de colecta de recursos hidrobiológicos conforme al plan de trabajo denominado: “Estudio de Impacto Ambiental Detallado (EIA-D) del proyecto “CREACIÓN DE LA VÍA DE EVITAMIENTO EN LA CIUDAD DE JAÉN”, en atención a la solicitud presentada por escrito con registro N° 00004787-2022, reformulado a través del escrito adjunto con registro N° 00004787-2022-2, por el periodo de siete (7) meses contados a partir de la notificación de la presente Resolución Directoral.</t>
  </si>
  <si>
    <t>00514-2022-PRODUCE/DGPCHDI</t>
  </si>
  <si>
    <t>00043960-2022</t>
  </si>
  <si>
    <t>Aprobar a favor de los señores JOSE RUBEN LLENQUE FIESTAS y HECTOR BERNARDO LLENQUE FIESTAS. el cambio de titular del permiso de pesca para operar la embarcación pesquera SAN MARTIN DE PORRAS con matrícula PL-18113-CM y 38.41 m3 de capacidad de bodega, para la extracción del recurso Anchoveta con destino al consumo humano directo e indirecto y del recurso Sardina con destino al consumo humano directo. Asimismo, aprobar a su favor el cambio de titular del PMCE otorgado para la actividad extractiva del recurso Anchoveta con destino al consumo humano indirecto, en el marco del Reglamento del Decreto Legislativo N° 1084.</t>
  </si>
  <si>
    <t>00515-2022-PRODUCE/DGPCHDI</t>
  </si>
  <si>
    <t>00078113-2021</t>
  </si>
  <si>
    <t>Autorizar la asociación o incorporación definitiva del PMCE proveniente de la embarcación siniestrada [aportante] ISABELLA con matrícula CO-11998-PM, a favor de las embarcaciones pesqueras ALEXANDRA con matrícula CO-10418-PM, POLAR XII con matrícula CO-4501-PM y PISCO 1 con matrícula CE-2888-PM._x000D_</t>
  </si>
  <si>
    <t>00516-2022-PRODUCE/DGPCHDI</t>
  </si>
  <si>
    <t>00048582-2022</t>
  </si>
  <si>
    <t>Aceptar el desistimiento del procedimiento de autorización de incremento de flota para ampliar la capacidad de bodega de las embarcaciones pesqueras MARIA MERCEDES con matrícula PL-11393- CM y MARIA MERCEDES con matrícula PL-17979-CM, vía sustitución de la embarcación pesquera MARIA LUZ con matrícula PL-4156-CM y 109.99 m³ de capacidad de bodega, para la extracción del recurso Anchoveta con destino al consumo humano indirecto; formulado por la empresa PESQUERA EXALMAR S.A.A. mediante el escrito adjunto con registro N° 00048582-2022-1; dándose por concluido el mencionado procedimiento administrativo.</t>
  </si>
  <si>
    <t>00517-2022-PRODUCE/DGPCHDI</t>
  </si>
  <si>
    <t>00047142-2022</t>
  </si>
  <si>
    <t xml:space="preserve">APROBAR por única vez la ampliación del plazo de la autorización de instalación otorgada mediante Resolución Directoral N° 00554-2021-PRODUCE/DGPCHDI, presentada por la empresa DCHIN SEAFOODS S.R.L, a través del escrito de registro N° 00043712-2022. </t>
  </si>
  <si>
    <t>00518-2022-PRODUCE/DGPCHDI</t>
  </si>
  <si>
    <t>00028828-2022</t>
  </si>
  <si>
    <t>Otorgar a la empresa PLUSPETROL PERU CORPORATION S.A., autorización para realizar las actividades de colecta de recursos hidrobiológicos conforme al plan de trabajo denominado: “Monitoreo Hidrobiológico en marco del Monitoreo Marino Costero asociado a las operaciones de la Planta de Fraccionamiento de Líquidos de Gas Natural (PLGN) y su Terminal Marino, Playa Lobería, Pisco, Perú”, en atención a la solicitud presentada por escrito con registro N° 00028828-2022, reformulado a través del escrito con registro N° 00039743-2022, por el periodo de sesenta (60) meses contados a partir de la notificación de la presente Resolución Directoral. El referido plan comprende las circunscripciones territoriales detalladas en anexo que forma parte integrante de la presente Resolución Directoral.</t>
  </si>
  <si>
    <t>00519-2022-PRODUCE/DGPCHDI</t>
  </si>
  <si>
    <t>00049756-2022</t>
  </si>
  <si>
    <t>MODIFICAR, la Resolución Directoral N° 020-2012-PRODUCE/DGCHD y la Resolución Directoral N° 526-2014-PRODUCE/DGCHD, en el extremo referido al cambio de nombre o razón social, de: EMPRESA DE CONSERVAS DE PESCADO BELTRAN E.I.R.L. a BELTRAN PERÚ E.I.R.L.; relacionadas a la planta de enlatado, con capacidad de 3,224 cajas/ turno; y, a la planta de harina residual de recursos hidrobiológicos de 7 t/h de capacidad, respectivamente, ubicadas en la Av. Enrique Meiggs N° 1798, distrito de Chimbote, provincia de Santa, departamento de Ancash, manteniendo los mismos términos y condiciones que fueron otorgados.</t>
  </si>
  <si>
    <t>00520-2022-PRODUCE/DGPCHDI</t>
  </si>
  <si>
    <t>PROYECTO DE RESPUESTA N° 00000033-2022-PRODUCE/OGTI-jcrodriguez</t>
  </si>
  <si>
    <t>Designar a los profesionales que se encargarán de llevar a cabo los procedimientos de fiscalización posterior de los expedientes tramitados en la Dirección General de Pesca para Consumo Humano Directo e Indirecto, durante el primer semestre del año 2022.</t>
  </si>
  <si>
    <t>00521-2022-PRODUCE/DGPCHDI</t>
  </si>
  <si>
    <t>00024645-2022</t>
  </si>
  <si>
    <t>Declarar fundado el recurso de reconsideración formulado por la EMPRESA PESQUERA CUSTODIO S.C.R.L. mediante escrito con registro N° 00024645-2022, contra el artículo 2 de la Resolución Directoral N° 00242-2022-PRODUCE/DGPCHDI.</t>
  </si>
  <si>
    <t>00522-2022-PRODUCE/DGPCHDI</t>
  </si>
  <si>
    <t>00036484-2022</t>
  </si>
  <si>
    <t>Aceptar el desistimiento al procedimiento de permiso de pesca para operar la embarcación pesquera de bandera extranjera denominada NATALY de matrícula N° P-00-00759, para la extracción del recurso de Atún con destino al consumo humano directo; formulado por el señor Gonzalo Martin Ganoza Garcia-Arrese, en representación de la empresa SENZER S.A., a través del escrito con registro Nº 00039499-2022, dándose por concluido el mencionado procedimiento administrativo.</t>
  </si>
  <si>
    <t>00523-2022-PRODUCE/DGPCHDI</t>
  </si>
  <si>
    <t>00033568-2022</t>
  </si>
  <si>
    <t>Declarar IMPROCEDENTE, el procedimiento administrativo iniciado por el INSTITUTO SUPERIOR TECNOLÓGICO ESTATAL LUCIANO CASTILLO COLONNA, a través del escrito con registro N° 00033568-2022; por los fundamentos expuestos en la parte considerativa de la presente resolución.</t>
  </si>
  <si>
    <t>00524-2022-PRODUCE/DGPCHDI</t>
  </si>
  <si>
    <t>00042035-2022</t>
  </si>
  <si>
    <t>LALO II</t>
  </si>
  <si>
    <t>CO-66283-CM</t>
  </si>
  <si>
    <t>Desestimar el recurso de reconsideración formulado por la señora JUANA TEMOCHE PAIVA mediante escrito con registro N° 00042035-2022, contra la precitada Resolución Directoral N° 385-2022-PRODUCE/DGPCHDI que declaró como no presentada la solicitud de permiso de pesca para operar la embarcación pesquera LALO II con matrícula CO-66283-CM y 10 m³ de capacidad de bodega, para la extracción de recursos hidrobiológicos con destino al consumo humano directo; por los fundamentos expuestos en la parte considerativa de la presente resolución.</t>
  </si>
  <si>
    <t>00525-2022-PRODUCE/DGPCHDI</t>
  </si>
  <si>
    <t>00001659-2022</t>
  </si>
  <si>
    <t>Autorizar a la empresa W&amp;W SIHAI EIRL., la autorización para la operación de su Acuario Comercial, ubicado en la Av. Tingo María Nº 651, distrito de Breña, provincia y departamento de Lima._x000D_</t>
  </si>
  <si>
    <t>TUPA 18</t>
  </si>
  <si>
    <t>00526-2022-PRODUCE/DGPCHDI</t>
  </si>
  <si>
    <t>00058956-2021</t>
  </si>
  <si>
    <t>Desestimar el recurso de reconsideración formulado por la señora FIDELIA CRESPO DE RUIZ mediante escrito con registro N° 00058956-2021, contra la Resolución Directoral N° 00623-2021-PRODUCE/DGPCHDI, que declaró como no presentada la solicitud de permiso de pesca de menor escala para operar la embarcación pesquera JESUS ELIZABETH II con matrícula TA-02154-BM; por los fundamentos expuestos en la parte considerativa de la presente resolución._x000D_</t>
  </si>
  <si>
    <t>00527-2022-PRODUCE/DGPCHDI</t>
  </si>
  <si>
    <t>00023326-2022</t>
  </si>
  <si>
    <t>OTORGAR a favor de la empresa PESQUERA HERMANOS CORDOVA S.A.C., la autorización para la instalación de una planta de procesamiento pesquero para la producción de congelado de recursos hidrobiológicos, con una capacidad de 100 t/día, en el establecimiento industrial pesquero ubicado en la Mz. “V” Lote 1B, Sub Lotes 1B-1, 1B-2, 1B-3, Zona Industrial II, distrito y provincia de Paita, departamento de Piura.</t>
  </si>
  <si>
    <t>00528-2022-PRODUCE/DGPCHDI</t>
  </si>
  <si>
    <t>00075358-2018</t>
  </si>
  <si>
    <t>DEJAR SIN EFECTO el artículo 3 de la Resolución Directoral N° 596-2017-PRODUCE/DGPCHDI de fecha 27 de octubre de 2017, que dispuso determinado condicionamiento a la vigencia del permiso de pesca de menor escala otorgado a favor del señor FRANK RONNIE PANTA SANCHEZ para operar la embarcación pesquera SABINA ABIGAIL con matrícula PL-22641-CM; conforme a los fundamentos expuestos en la parte considerativa de la presente resolución.</t>
  </si>
  <si>
    <t>00529-2022-PRODUCE/DGPCHDI</t>
  </si>
  <si>
    <t>00054869-2022</t>
  </si>
  <si>
    <t xml:space="preserve">Aceptar el desistimiento del procedimiento de cambio de titularidad del permiso de pesca de la embarcación pesquera MALVI III con matrícula CO-22726-CM; formulado por la empresa CATADEMAR E.I.R.L., mediante el escrito adjunto con registro Nº 00054869-2022-1; dándose por concluido el mencionado procedimiento administrativo. </t>
  </si>
  <si>
    <t>00530-2022-PRODUCE/DGPCHDI</t>
  </si>
  <si>
    <t>00029945-2022</t>
  </si>
  <si>
    <t>Declarar en abandono el procedimiento de autorización para efectuar Investigación Pesquera Especializada, iniciado por GABRIELLA LEONOR VIVES RIVERO a través del escrito con registro N° 00029945-2022; por los fundamentos expuestos en la parte considerativa de la presente resolución.</t>
  </si>
  <si>
    <t>00531-2022-PRODUCE/DGPCHDI</t>
  </si>
  <si>
    <t>00040565-2022</t>
  </si>
  <si>
    <t>VIRGEN DE CHAP</t>
  </si>
  <si>
    <t>PL-67230-PM</t>
  </si>
  <si>
    <t>CORPORACION NUNTON S.A.C</t>
  </si>
  <si>
    <t>Otorgar a favor de la empresa CORPORACION NUNTON S.A.C., permiso de pesca para operar la embarcación pesquera VIRGEN DE CHAPI con matrícula PL-67230-PM y 70.69 m3 de capacidad de bodega, para la extracción del recurso Anchoveta con destino al consumo humano indirecto, en virtud de la ejecución de la autorización de incremento de flota otorgada mediante Resolución Directoral Nº 00065-2021-PRODUCE/DGPCHDI.</t>
  </si>
  <si>
    <t>00532-2022-PRODUCE/DGPCHDI</t>
  </si>
  <si>
    <t>00044208-2022</t>
  </si>
  <si>
    <t>Declarar como no presentada la solicitud de autorización de incremento de flota para la construcción de una nueva embarcación pesquera de 110 m³ de capacidad de bodega, vía sustitución de la embarcación pesquera no siniestrada CHAVELITA TRES con matrícula PT-17969-CM y de 33.20 m³ de capacidad de bodega, presentada por los señores TOMAS AQUILINO PAZO LLENQUE y MARIA FRANCISCA LLENQUE FIESTAS a través del escrito con registro N° 00044208-2022.</t>
  </si>
  <si>
    <t>00533-2022-PRODUCE/DGPCHDI</t>
  </si>
  <si>
    <t>00019691-2022</t>
  </si>
  <si>
    <t>OTORGAR a favor de la empresa CORPORACION DE INGENIERIA DE REFRIGERACION S.R.L., la autorización para la instalación de una planta de procesamiento pesquero para la producción de congelado de recursos hidrobiológicos, con una capacidad de 57.44 t/día, en el establecimiento industrial pesquero ubicado en la Mz. “D” Sub Lote 3A, Zona Industrial II, distrito y provincia de Paita, departamento de Piura._x000D_</t>
  </si>
  <si>
    <t>00534-2022-PRODUCE/DGPCHDI</t>
  </si>
  <si>
    <t>00080431-2021</t>
  </si>
  <si>
    <t>Otorgar a favor de la señora Ximena Velez Zuazo, autorización para efectuar investigación pesquera especializada conforme a los términos contenidos en el plan de investigación denominado: “Evaluación de la composición y riqueza de la comunidad de macroinvertebrados del bentos en la Cuenca del río Cañete, de la sierra al mar”, presentado mediante escrito con registro N° 00080431-2021, reformulado a través del escrito adjunto con registro N° 00080431-2021-2, por el periodo de veinticuatro (24) meses contados a partir del día siguiente de la notificación de la presente Resolución Directoral. El referido plan comprende las circunscripciones territoriales detalladas en anexo que forma parte integrante de la presente Resolución Directoral.</t>
  </si>
  <si>
    <t>00535-2022-PRODUCE/DGPCHDI</t>
  </si>
  <si>
    <t>00009602-2022</t>
  </si>
  <si>
    <t xml:space="preserve">Otorgar a PROVIAS DESCENTRALIZADO, autorización para realizar las actividades de colecta de recursos hidrobiológicos conforme al plan de trabajo denominado: “AUTORIZACION DE COLECTA DE RECURSOS HIDROBIOLÓGICOS PARA EL LEVANTAMIENTO DE LINEA BASE DE LA DECLARACIÓN DE IMPACTO AMBIENTAL (DIA) DEL PROYECTO “RENOVACION DE PUENTE; EN EL (LA) CARRETERA EMP. PE-5N (PICOTA) - TINGO DE PONASA - SHAMBOYACU, DISTRITO DE PICOTA, PROVINCIA PICOTA, DEPARTAMENTO SAN MARTIN”, en atención a la solicitud presentada por escrito con registro N° 00009602-2022, reformulado a través del escrito con registro N° 00039752-2022, por el periodo de seis (6) meses contados a partir de la notificación de la presente Resolución Directoral. </t>
  </si>
  <si>
    <t>00536-2022-PRODUCE/DGPCHDI</t>
  </si>
  <si>
    <t>00023051-2022</t>
  </si>
  <si>
    <t>Otorgar a favor la ciudadana Shanndy Clementina Huaman Vilca, la autorización para efectuar investigación pesquera especializada sin uso de embarcación., conforme a los términos contenidos en el plan de investigación denominado: “INFLUENCIA DE LOS METALES PESADOS EN LA DIVERSIDAD DE MACROINVERTEBRADOS BENTÓNICOS EN LA LAGUNA LAS DELICIAS, PANTANOS DE VILLA, LIMA, PERÚ”, presentado mediante escrito con registro N° 00023051-2022, reformulado a través del escrito adjunto con registro N° 00023051-2022-3, por el periodo de doce (12) meses contados a partir del día siguiente de la notificación de la presente Resolución Directoral.</t>
  </si>
  <si>
    <t>00537-2022-PRODUCE/DGPCHDI</t>
  </si>
  <si>
    <t>Otorgar a la empresa TECK PERU S.A., autorización para realizar las actividades de colecta de recursos hidrobiológicos conforme al plan de trabajo denominado: “LÍNEA BASE HIDROBIOLÓGICA Declaración de Impacto Ambiental del Proyecto de Exploración Minera Antamayo”, en atención a la solicitud presentada por escrito con registro N° 00023958-2022, reformulado a través del escrito adjunto con registro N° 00023958-2022-1, por el periodo de cuatro (4) meses contados a partir de la notificación de la presente Resolución Directoral.</t>
  </si>
  <si>
    <t>00538-2022-PRODUCE/DGPCHDI</t>
  </si>
  <si>
    <t>00029208-2022</t>
  </si>
  <si>
    <t>Modificar la autorización al plan de trabajo denominado: “Línea Base Hidrobiológica para la modificación del “Estudio de Impacto Ambiental de la Unidad Mineras Toquepala y Cuajone”, otorgada mediante Resolución Directoral N° 00449-2021-PRODUCE/DGPCHDI de fecha 14 de junio del 2021, a favor de la empresa SOUTHERN PERU COPPER CORPORATION, SUCURSAL DEL PERÚ, únicamente en el extremo referido al plazo para la ejecución del plan de trabajo denominado: “Línea Base Hidrobiológica para la modificación del “Estudio de Impacto Ambiental de la Unidad Mineras Toquepala y Cuajone”, por un periodo de doce (12) meses adicionales, contados desde el vencimiento de la vigencia de la autorización antes indicada, por lo tanto, el plazo de la autorización vencerá el 15 de junio de 2023.</t>
  </si>
  <si>
    <t>00539-2022-PRODUCE/DGPCHDI</t>
  </si>
  <si>
    <t>00030918-2022</t>
  </si>
  <si>
    <t>Modificar la autorización al plan de trabajo denominado: “Evaluación Hidrobiológica para la Modificación del Estudio de Impacto Ambiental de la Unidad Minera El Toro”, otorgada mediante Resolución Directoral N° 00594-2021-PRODUCE/DGPCHDI de fecha 25 de agosto del 2021, a favor de la empresa SUMMA GOLD CORPORATION S.A.C., únicamente en el extremo referido al plazo para la ejecución del plan de trabajo denominado: “Evaluación Hidrobiológicapara la Modificación del Estudio de Impacto Ambiental de la Unidad Minera El Toro” , por un periodo de doce (12) meses adicionales, contados desde el vencimiento de la vigencia de la autorización antes indicada, por lo tanto, el plazo de la autorización vencerá el 27 de agosto de 2023.</t>
  </si>
  <si>
    <t>00540-2022-PRODUCE/DGPCHDI</t>
  </si>
  <si>
    <t>00032327-2022</t>
  </si>
  <si>
    <t xml:space="preserve">Otorgar a la empresa TRE PERU SOCIEDAD ANONIMA CERRADA - TRE PERU SAC, autorización para realizar las actividades de colecta de recursos hidrobiológicos conforme al plan de trabajo denominado: “Plan de trabajo de la Evaluación Hidrobiológica para el Estudio de Impacto Ambiental Semidetallado (EIA-sd) del proyecto “Parque solar Chalhuanca 106.5 MWP + 43.85 MWP”, en atención a la solicitud presentada por escrito con registro N° 00032327-2022, por el periodo de doce (12) meses contados a partir de la notificación de la presente Resolución Directoral. </t>
  </si>
  <si>
    <t>00541-2022-PRODUCE/DGPCHDI</t>
  </si>
  <si>
    <t>00034561-2022</t>
  </si>
  <si>
    <t xml:space="preserve">Otorgar a la empresa PLUSPETROL PERU CORPORATION S.A., autorización para realizar las actividades de colecta de recursos hidrobiológicos conforme al plan de trabajo denominado: “Monitoreo Hidrobiológico Post Construcción del Proyecto Línea de Conducción de Gas desde la Locación Cashiriari 1 a la Planta de Gas Malvinas, en el Lote 88”, en atención a la solicitud presentada por escrito con registro N° 00034561-2022, reformulado a través del escrito adjunto con registro N° 00034561-2022-1, por el periodo de doce (12) meses contados a partir de la notificación de la presente Resolución Directoral. </t>
  </si>
  <si>
    <t>00542-2022-PRODUCE/DGPCHDI</t>
  </si>
  <si>
    <t>00050717-2021</t>
  </si>
  <si>
    <t xml:space="preserve">Declarar improcedente la solicitud de autorización de incremento de flota para ampliar el permiso de pesca otorgado para operar la embarcación pesquera de mayor escala LILIANA con matrícula PT-16862-CM y 102.53 m3 de capacidad de bodega, para extraer en adición a los recursos autorizados por Resolución Directoral Nº 065-2005-PRODUCE/DNEPP, el recurso Bonito y especies afines destinados al consumo humano directo; presentada por la empresa ORGULLO DEL MAR S.A.C. mediante escrito con registro N° 00050717-2021.
</t>
  </si>
  <si>
    <t>00543-2022-PRODUCE/DGPCHDI</t>
  </si>
  <si>
    <t>00016501-2022</t>
  </si>
  <si>
    <t>Otorgar a la empresa MINERA YANACOCHA S.R.L., autorización para realizar las actividades de colecta de recursos hidrobiológicos conforme al plan de trabajo denominado: “Monitoreo Hidrobiológico en el Marco de los Instrumentos de Gestión Ambiental de la Unidad Minera Yanacocha: Tercera Actualización del Plan de Cierre de Minas de la Unidad Minera Yanacocha ”, en atención a la solicitud presentada por escrito con registro N° 00016501-2022, reformulado a través del escrito adjunto con registro N° 00016501-2022-1, por el periodo de treinta y seis (36) meses contados a partir de la notificación de la presente Resolución Directoral.</t>
  </si>
  <si>
    <t>00544-2022-PRODUCE/DGPCHDI</t>
  </si>
  <si>
    <t>00033999-2022</t>
  </si>
  <si>
    <t>Otorgar a la empresa MACUSANI YELLOWCAKE S.A.C., autorización para realizar las actividades de colecta de recursos hidrobiológicos conforme al plan de trabajo denominado: “Línea Base Hidrobiológica del Estudio de Impacto Ambiental Semidetallado del Proyecto de Exploración Minera Chacaconiza”, en atención a la solicitud presentada por escrito con registro N° 00033999-2022, reformulado a través del escrito adjunto con registro N° 00053357-2022, por el periodo de quince (15) meses contados a partir de la notificación de la presente Resolución Directoral.</t>
  </si>
  <si>
    <t>00545-2022-PRODUCE/DGPCHDI</t>
  </si>
  <si>
    <t>00038312-2022</t>
  </si>
  <si>
    <t>Modificar la autorización del plan de trabajo denominado: “Línea Base Hidrobiológica de la Declaración de Impacto Ambiental del Proyecto de Exploración Minera “Patacancha”, otorgada mediante Resolución Directoral N° 00042-2022-PRODUCE/DGPCHDI de fecha 20 de enero del 2022, a favor de la empresa NEXA RESOURCES PERU S.A.A.</t>
  </si>
  <si>
    <t>00546-2022-PRODUCE/DGPCHDI</t>
  </si>
  <si>
    <t>00041192-2022</t>
  </si>
  <si>
    <t>Modificar la autorización al plan de trabajo denominado: “Plan de trabajo para la Línea Base Hidrobiológica para el Estudio de Impacto Ambiental detallado del Proyecto: Construcción de la planta de fraccionamiento de GLP en la provincia de La Convención”, otorgada mediante Resolución Directoral N° 00666-2021-PRODUCE/DGPCHDI de fecha 27 de setiembre del 2021, a favor del GOBIERNO REGIONAL DE CUSCO, únicamente en el extremo referido al plazo para la ejecución del plan de trabajo denominado: “Plan de trabajo para la Línea Base Hidrobiológica para el Estudio de Impacto Ambiental detallado del Proyecto: Construcción de la planta de fraccionamiento de GLP en la provincia de La Convención”, por un periodo de seis (6) meses adicionales, contados desde el vencimiento de la vigencia de la autorización antes indicada, por lo tanto, el plazo de la autorización vencerá el 29 de febrero de 2023.</t>
  </si>
  <si>
    <t>00547-2022-PRODUCE/DGPCHDI</t>
  </si>
  <si>
    <t>00037136-2022</t>
  </si>
  <si>
    <t>Declarar la conclusión del procedimiento de queja por defectos de tramitación, sin pronunciamiento sobre el fondo, formulada por la EMPRESA PESQUERA CRUZ DE CHALPON S.A.C. contra el director de la Dirección de Extracción para Consumo Humano Directo e Indirecto mediante los escritos con registro Nº 00037136-2022 y 00038039-2022, por sustracción de la materia, por los fundamentos expuestos en la parte considerativa de la presente Resolución Directoral._x000D_</t>
  </si>
  <si>
    <t>00548-2022-PRODUCE/DGPCHDI</t>
  </si>
  <si>
    <t>00023958-2022</t>
  </si>
  <si>
    <t>00549-2022-PRODUCE/DGPCHDI</t>
  </si>
  <si>
    <t>00032480-2022</t>
  </si>
  <si>
    <t>Otorgar a la empresa PAN AMERICAN SILVER HUARON S.A., autorización para realizar las actividades de colecta de recursos hidrobiológicos conforme al plan de trabajo denominado: “Línea Base Hidrobiológica para la Modificación del Estudio de Impacto Ambiental de la "Unidad Minera Huarón”, en atención a la solicitud presentada por escrito con registro N° 00032480-2022, reformulado a través del escrito adjunto con registro N° 00032480-2022-1, por el periodo de doce (12) meses contados a partir de la notificación de la presente Resolución Directoral.</t>
  </si>
  <si>
    <t>00550-2022-PRODUCE/DGPCHDI</t>
  </si>
  <si>
    <t>00046827-2022</t>
  </si>
  <si>
    <t xml:space="preserve">Otorgar a la EMPRESA DE GENERACION HUANZA S.A., autorización para realizar las actividades de colecta de recursos hidrobiológicos conforme al plan de trabajo denominado: “Monitoreo Hidrobiológico en el marco de lo previsto en el Plan de Manejo Ambiental de la Central Hidroeléctrica Huanza”, en atención a la solicitud presentada por escrito con registro N° 00046827-2022, por el periodo de sesenta (60) meses contados a partir de la notificación de la presente Resolución Directoral. </t>
  </si>
  <si>
    <t>00551-2022-PRODUCE/DGPCHDI</t>
  </si>
  <si>
    <t>00037912-2022</t>
  </si>
  <si>
    <t>Otorgar a la empresa COMPAÑIA MINERA SOLIMANA SA, autorización para realizar las actividades de colecta de recursos hidrobiológicos conforme al plan de trabajo denominado: “Caracterización hidrobiológica para el Estudio de Impacto Ambiental Detallado del Proyecto de Explotación Antaña”, en atención a la solicitud presentada por escrito con registro N° 00037912-2022, reformulado a través del escrito con registro N° 00048421-2022, por el periodo de doce (12) meses contados a partir de la notificación de la presente Resolución Directoral.</t>
  </si>
  <si>
    <t>00552-2022-PRODUCE/DGPCHDI</t>
  </si>
  <si>
    <t>00027354-2022</t>
  </si>
  <si>
    <t xml:space="preserve">Otorgar a favor del señor Cesar Williams Cueto Torres, la autorización para efectuar investigación pesquera especializada sin uso de embarcación., conforme a los términos contenidos en el plan de investigación denominado: “EVALUACIÓN DE LA FAUNA HIDROBIOLÓGICA EN EL SUROCCIDENTE DE PERÚ MEDIANTE TÉCNICAS DE DNA AMBIENTAL (2022-2025)”, presentado mediante escrito con registro N° 00027354-2022, reformulado a través del escrito adjunto con registro N° 00027354-2022-3, por el periodo de veinticuatro (24) meses contados a partir del día siguiente de la notificación de la presente Resolución Directoral. </t>
  </si>
  <si>
    <t>00553-2022-PRODUCE/DGPCHDI</t>
  </si>
  <si>
    <t>00025232-2022</t>
  </si>
  <si>
    <t>Otorgar a la empresa BHP WORLD EXPLORATION INC. SUCURSAL DEL PERU, autorización para realizar las actividades de colecta de recursos hidrobiológicos conforme al plan de trabajo denominado: “LÍNEA BASE HIDROBIOLÓGICA DE LA DECLARACIÓN DE IMPACTO AMBIENTAL (DIA – CATEGORÍA I) DEL PROYECTO DE EXPLORACIÓN MINERA HUATANA”, en atención a la solicitud presentada por escrito con registro N° 00025232-2022, reformulado a través del escrito adjunto con registro N° 00025232-2022-2, por el periodo de doce (12) meses contados a partir de la notificación de la presente Resolución Directoral.</t>
  </si>
  <si>
    <t>00554-2022-PRODUCE/DGPCHDI</t>
  </si>
  <si>
    <t>00032939-2022</t>
  </si>
  <si>
    <t xml:space="preserve">Otorgar a la empresa REFINERIA LA PAMPILLA S.A.A, autorización para realizar las actividades de colecta de recursos hidrobiológicos conforme al plan de trabajo denominado: “Monitoreo Hidrobiológico de las Áreas del desplazamiento del hidrocarburo derramado en el Terminal Multiboya N° 2, de la Refinería La Pampilla”, en atención a la solicitud presentada por escrito con registro N° 00032939-2022, reformulado a través del escrito adjunto con registro N° 00032939-2022-2, por el periodo de seis (6) meses contados a partir de la notificación de la presente Resolución Directoral. </t>
  </si>
  <si>
    <t>00555-2022-PRODUCE/DGPCHDI</t>
  </si>
  <si>
    <t>00077005-2021</t>
  </si>
  <si>
    <t>Autorizar a la empresa FACTORY FISH IMPORTER S.A.C.,la autorización para la operación de su Acuario Comercial, ubicado en la Av. Guardia Civil Nº 831 (Mz. B1 lote 21), Urbanización “La Campiña”, distrito de Chorrillos, provincia y departamento de Lima.</t>
  </si>
  <si>
    <t>00556-2022-PRODUCE/DGPCHDI</t>
  </si>
  <si>
    <t>00045155-2022</t>
  </si>
  <si>
    <t xml:space="preserve">Otorgar a la empresa CONSORCIO DE INGS EJECUTORES MINEROS S.A, autorización para realizar las actividades de colecta de recursos hidrobiológicos conforme al plan de trabajo denominado: “Línea Base Biológica de la Primera Modificación del Estudio de Impacto Ambiental Detallado del Proyecto de Explotación Minera “Las Águilas, perteneciente a la empre sa Consorcio de Ingenieros Ejecutores Mineros S.A. (CIEMSA)”, en atención a la solicitud presentada por escrito con registro N° 00045155-2022, reformulado a través del escrito con registro N° 00053430-2022, por el periodo de ocho (8) meses contados a partir de la notificación de la presente Resolución Directoral. </t>
  </si>
  <si>
    <t>00557-2022-PRODUCE/DGPCHDI</t>
  </si>
  <si>
    <t>00002199-2022</t>
  </si>
  <si>
    <t>Declarar la conclusión del procedimiento de queja por defectos de tramitación, sin pronunciamiento sobre el fondo, formulada por el señor RIGOBERTO PALMA BERNAL contra el director de la Dirección de Extracción para Consumo Humano Directo e Indirecto mediante el escrito con registro N° 00002199-2022, por sustracción de la materia, por los fundamentos expuestos en la parte considerativa de la presente Resolución Directoral._x000D_</t>
  </si>
  <si>
    <t>00558-2022-PRODUCE/DGPCHDI</t>
  </si>
  <si>
    <t>00025504-2022</t>
  </si>
  <si>
    <t>Aprobar a favor de las señoras ROMULA GALAN DE LLENQUE y MARIA AGUSTINA MARTINEZ QUEREVALU, el cambio de titular del permiso de pesca para operar la embarcación pesquera DON SEBASTIAN II con matrícula PL-52096-CM y 33.73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t>
  </si>
  <si>
    <t>00559-2022-PRODUCE/DGPCHDI</t>
  </si>
  <si>
    <t>00041600-2022</t>
  </si>
  <si>
    <t>Declarar la conclusión del procedimiento de queja por defectos de tramitación, sin pronunciamiento sobre el fondo, formulada por el señor LUCIO CAYO RUMICHE VALENCIA contra el director de la Dirección de Extracción para Consumo Humano Directo e Indirecto mediante el escrito con registro N° 00020783-2022, por sustracción de la materia, por los fundamentos expuestos en la parte considerativa de la presente Resolución Directoral._x000D_</t>
  </si>
  <si>
    <t>00560-2022-PRODUCE/DGPCHDI</t>
  </si>
  <si>
    <t>00096082-2020</t>
  </si>
  <si>
    <t>Declarar la conclusión del procedimiento de queja por defectos de tramitación, sin pronunciamiento sobre el fondo, formulada por el señor SANTOS VICENTE ECHE RAMÍREZ contra el director de la Dirección de Extracción para Consumo Humano Directo e Indirecto mediante el escrito con registro N° 00096082-2020, por sustracción de la materia, por los fundamentos expuestos en la parte considerativa de la presente Resolución Directoral._x000D_</t>
  </si>
  <si>
    <t>00561-2022-PRODUCE/DGPCHDI</t>
  </si>
  <si>
    <t>00020783-2022</t>
  </si>
  <si>
    <t>Declarar la conclusión del procedimiento de queja por defectos de tramitación, sin pronunciamiento sobre el fondo, formulada por el señor STEVE MARLON CARRION BARBIERI contra el director de la Dirección de Extracción para Consumo Humano Directo e Indirecto mediante el escrito con registro N° 00020783-2022, por sustracción de la materia, por los fundamentos expuestos en la parte considerativa de la presente Resolución Directoral._x000D_</t>
  </si>
  <si>
    <t>00562-2022-PRODUCE/DGPCHDI</t>
  </si>
  <si>
    <t>00017764-2019</t>
  </si>
  <si>
    <t>Declarar IMPROCEDENTE, la solicitud de cambio de titular de la licencia de operación, presentado por la empresa PESQUERA CENTINELA S.A.C., respecto a la planta de harina de pescado de alto contenido proteínico, con capacidad de 68 t/h de procesamiento de materia prima, en el establecimiento industrial pesquero ubicado en la zona denominada Quebrada Sorda, distrito de Quilca, provincia de Camaná, departamento de Arequipa; la misma que fuera otorgada a la empresa TRIARC S.A., mediante Resolución Directoral N° 321-2009-PRODUCE/DGEPP.</t>
  </si>
  <si>
    <t>00563-2022-PRODUCE/DGPCHDI</t>
  </si>
  <si>
    <t>00043381-2022</t>
  </si>
  <si>
    <t>Declarar IMPROCEDENTE, el procedimiento administrativo iniciado por la empresa FISHPRO NOR PERU S.A.C., a través del escrito con registro N° 00043381-2022; respecto a la solicitud de cambio de titularidad de la Licencia de Operación de las plantas de procesamiento pesquero para la producción de curado y de harina residual, con capacidades instaladas de 400 t/mes y 05 t/h respectivamente, ubicadas en el establecimiento industrial pesquero sito en la Zona industrial del Km. 45.3 de la Carretera Sullana-Paita, distrito Colán, provincia de Paita, departamento de Piura, que fuera otorgada a la empresa MARPROTEIN S.A.C., mediante Resolución Directoral N° 00202-2020-PRODUCE/DGPCHD; por los fundamentos expuestos en la parte considerativa de la presente resolución.</t>
  </si>
  <si>
    <t>00564-2022-PRODUCE/DGPCHDI</t>
  </si>
  <si>
    <t>00038492-2022</t>
  </si>
  <si>
    <t xml:space="preserve">Otorgar a la empresa MINSUR S.A, autorización para realizar las actividades de colecta de recursos hidrobiológicos conforme al plan de trabajo denominado: “Línea base hidrobiológica para la Segunda Modificación del Estudio de Impacto Ambiental Semidetallado (Segunda MEIAsd) del Proyecto de Exploración Minera Quenamari”, en atención a la solicitud presentada por escrito con registro N° 00038492-2022, reformulado a través del escrito adjunto con registro N° 00038492-2022-2, por el periodo de doce (12) meses contados a partir de la notificación de la presente Resolución Directoral. </t>
  </si>
  <si>
    <t>00565-2022-PRODUCE/DGPCHDI</t>
  </si>
  <si>
    <t>00032513-2022</t>
  </si>
  <si>
    <t>Otorgar a la empresa CONSORCIO ENERGETICO DE HUANCAVELICA S A, autorización para realizar las actividades de colecta de recursos hidrobiológicos conforme al plan de trabajo denominado: “Evaluación de Línea Base Hidrobiológica del Plan Ambiental Detallado (PAD) de la “Central Hidroeléctrica Ingenio y Líneas Asociadas”, en atención a la solicitud presentada por escrito con registro N° 00032513-2022, reformulado a través del escrito con registro N° 00044181-2022-1, por el periodo de doce (12) meses contados a partir de la notificación de la presente Resolución Directoral.</t>
  </si>
  <si>
    <t>00566-2022-PRODUCE/DGPCHDI</t>
  </si>
  <si>
    <t>00032511-2022</t>
  </si>
  <si>
    <t>Otorgar a la empresa CONSORCIO ENERGETICO DE HUANCAVELICA S A, autorización para realizar las actividades de colecta de recursos hidrobiológicos conforme al plan de trabajo denominado: “Evaluación de Línea Base Hidrobiológica del Plan Ambiental Detallado (PAD) de la “Central Hidroeléctrica Huapa y Líneas Asociadas”, en atención a la solicitud presentada por escrito con registro N° 00032511-2022, reformulado a través del escrito con registro N° 00044096-2022, por el periodo de doce (12) meses contados a partir de la notificación de la presente Resolución Directoral.</t>
  </si>
  <si>
    <t>00567-2022-PRODUCE/DGPCHDI</t>
  </si>
  <si>
    <t>00029453-2022</t>
  </si>
  <si>
    <t>Otorgar a favor de los señores MARIANO ARROYO CASTRO, VALENTIN ARROYO CASTRO, MARGARITA LUMBRERAS SANTISTEBAN, RENE PALMA DE ARROYO, ISIDRO ARROYO CASTRO, MARIA TOMASA REQUE CAYLE, JOSE ZOLANO ARROYO CASTRO, GLADYS HUMANCHUMO SALAZAR, MARCELINO ARROYO CASTRO y MARIA SANTOS HUAMANCHUMO BERNAL, permiso de pesca para operar la embarcación pesquera SANTA MARIA 2 con matrícula PL-67296-PM y 69.19 m3 de capacidad de bodega, para la extracción de los recursos Anchoveta y Sardina con destino al consumo humano indirecto, en virtud de la ejecución de la autorización de incremento de flota otorgada mediante Resolución Directoral N° 135-2019-PRODUCE/DGPCHDI, ampliada en su plazo mediante Resolución Directoral N° 00376-2020-PRODUCE/DGPCHDI.</t>
  </si>
  <si>
    <t>00568-2022-PRODUCE/DGPCHDI</t>
  </si>
  <si>
    <t>Memorando N° 00000794-2022-PRODUCE/PP</t>
  </si>
  <si>
    <t xml:space="preserve">En estricto cumplimiento del mandato judicial contenido en la medida cautelar emitida a través de la Resolución N°1 de fecha 20 de mayo del 2022, expedida por el Quinto Juzgado Especializado en lo Contencioso Administrativo de la Corte Superior de Justicia de Lima, [Expediente N° 03603-2019-76-1801-JR-CA-05];se dispone, declarar la SUSPENSIÓN de los efectos de la Resolución Directoral N° 169-2014-PRODUCE/DGCHD de fecha 27 de febrero de 2014, que resolvió, otorgar a favor de los señores MARIANO PINGO LORO y PRESENTACION FIESTAS DE PINGO, permiso de pesca de menor escala para operar la embarcación pesquera MILAGRO DE LUREN II con matrícula PT-03909-BM, con una capacidad de bodega de 26.69 m3, por las razones expuestas en la parte considerativa de la presente Resolución Directoral.
</t>
  </si>
  <si>
    <t>00569-2022-PRODUCE/DGPCHDI</t>
  </si>
  <si>
    <t>00025257-2022</t>
  </si>
  <si>
    <t>Declarar como no presentada la solicitud de permiso de pesca para operar la embarcación pesquera DON GREGORIO con matrícula PT-67299-PMy 86.50 m³ de capacidad de bodega, para la extracción del recurso Anchoveta con destino al consumo humano indirecto, en virtud de la ejecución de la autorización de incremento de flota otorgada mediante Resolución Directoral Nº 00602-2021-PRODUCE/DGPCHDI de fecha 31 de agosto de 2021.</t>
  </si>
  <si>
    <t>00570-2022-PRODUCE/DGPCHDI</t>
  </si>
  <si>
    <t>00051248-2022</t>
  </si>
  <si>
    <t>Aprobar a favor de las señoras JOSEFA RAMIREZ LLENQUE y MARGARITA FIESTAS LLENQUE el cambio de titular del permiso de pesca para operar la embarcación pesquera CHOLO FERMIN con matrícula PL-18087-CM y 35.00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t>
  </si>
  <si>
    <t>00571-2022-PRODUCE/DGPCHDI</t>
  </si>
  <si>
    <t>00056864-2022</t>
  </si>
  <si>
    <t>Estimar el recurso de reconsideración formulado por el señor JACOBO ALBERTO CAVENAGO ZOLEZZI, mediante escrito con registro N° 00056864-2022 de fecha 24 de agosto de 2022, contra la Resolución Directoral N° 00494-2022-PRODUCE/DGPCHDI de fecha 4 de agosto de 2022, que declara improcedente la solicitud de otorgamiento del permiso de pesca de menor escala para operar la embarcación pesquera JOEL con matrícula CE-38114-CM, por los fundamentos expuestos en la parte considerativa de la presente Resolución Directoral._x000D_</t>
  </si>
  <si>
    <t>00572-2022-PRODUCE/DGPCHDI</t>
  </si>
  <si>
    <t>00054498-2022</t>
  </si>
  <si>
    <t>LEVANTAR LA SUSPENSIÓN del permiso de pesca de la Embarcación Pesquera “RICHARD ALEXANDER” con matrícula PL-2122-CM, concedida en la Resolución N° UNO de fecha 03 de Diciembre del 2021, emitido por el Décimo Octavo Juzgado de Familia de la Corte Superior de Justicia de Lima en el Expediente N° 20182-2021-17-1801-JR-FC-18.</t>
  </si>
  <si>
    <t>00573-2022-PRODUCE/DGPCHDI</t>
  </si>
  <si>
    <t>00038289-2022</t>
  </si>
  <si>
    <t>LEVANTAR la suspensión, a solicitud de la empresa CORPORACIÓN DE ALIMENTOS NUTRIMUNDO S.A.C. - NUTRICORP A&amp;M S.A.C., de la licencia de operación otorgada mediante Resolución Directoral N° 110-2017- PRODUCE/DGPCHDI; y, REINCORPORAR a la planta de procesamiento de la citada empresa a la actividad de reaprovechamiento de descartes y residuos de recursos hidrobiológicos, con excepción del procesamiento de descartes y residuos de recursos hidrobiológicos Anchoveta (Engraulis ringens) y Anchoveta Blanca (Anchoa nasus), en el establecimiento industrial pesquero ubicado en la Zona Industrial ll, Mz C, Lote 13, distrito y provincia de Paita, departamento Piura.</t>
  </si>
  <si>
    <t>00574-2022-PRODUCE/DGPCHDI</t>
  </si>
  <si>
    <t>00043888-2022</t>
  </si>
  <si>
    <t>Modificar la autorización del plan de trabajo denominado: “Monitoreo Hidrobiológico de la Compañía Minera Antamina S.A. en el área de Mina”, otorgada mediante Resolución Directoral N° 00812-2021-PRODUCE/DGPCHDI de fecha 17 de setiembre del 2021, a favor de la empresa COMPANIA MINERA ANTAMINA S.A.</t>
  </si>
  <si>
    <t>00575-2022-PRODUCE/DGPCHDI</t>
  </si>
  <si>
    <t>00096812-2019</t>
  </si>
  <si>
    <t>Dejar sin efecto el artículo 3 de la Resolución Directoral N° 281-2018-PRODUCE/DGPCHDI de fecha 22 de marzo de 2018, que dispuso determinado condicionamiento a la vigencia del permiso de pesca de menor escala otorgado en el artículo 1 de dicha Resolución Directoral, para operar la embarcación pesquera RODAS IV con matrícula CO-23137-CM; conforme a los fundamentos expuestos en la parte considerativa de la presente resolución.</t>
  </si>
  <si>
    <t>00576-2022-PRODUCE/DGPCHDI</t>
  </si>
  <si>
    <t>00062758-2018</t>
  </si>
  <si>
    <t>Desestimar el recurso de reconsideración formulado por la señora JUDITH JACKELINE IPANAQUE OROSCO, mediante el escrito con registro N° 00062758-2018, contra la Resolución Directoral N° 582-2018-PRODUCE/DGPCHDI, que declara improcedente la solicitud de otorgamiento de permiso de pesca de menor escala para operar la embarcación pesquera JOBcon matrícula PL-29469-CMy 32.51 m3 de capacidad de bodega, presentada a través del escrito con registro N° 00118275-2017 en el marco de lo dispuesto en el Decreto Supremo N° 005-2017-PRODUCE, modificado por Decreto Supremo N° 008-2017-PRODUCE; por los fundamentos expuestos en la parte considerativa de la presente resolución.</t>
  </si>
  <si>
    <t>00577-2022-PRODUCE/DGPCHDI</t>
  </si>
  <si>
    <t>00578-2022-PRODUCE/DGPCHDI</t>
  </si>
  <si>
    <t>00047313-2021</t>
  </si>
  <si>
    <t>En estricto cumplimiento de lo dispuesto en la Resolución N° 33 de fecha 7 de agosto de 2015, emitida por la Primera Sala Civil de la Corte Superior de Justicia de Lima en el Expediente N° 3063 -2012-0 y bajo responsabilidad de dicha Sala, se dispone adecuar al ordenamiento pesquero vigente, el permiso de pesca otorgado a través de la Resolución Directoral N° 133-79-PE/DGE de fecha 21 de marzo de 1979, modificada por Resolución Directoral N° 023-81-PE/DGE de fecha 20 de enero de 1981, para operar la embarcación pesquera MALAGA 1 con matrícula CO-36422-PM y 226.01 m3 de capacidad de bodega, para la extracción del recurso Anchoveta con destino al consumo humano indirecto.</t>
  </si>
  <si>
    <t>00579-2022-PRODUCE/DGPCHDI</t>
  </si>
  <si>
    <t>00049915-2022</t>
  </si>
  <si>
    <t>Otorgar a favor de la empresa UNITED MARINE CORP. S.A.C., la autorización de incremento de flota para construir una nueva embarcación pesquera de 495 m³ de capacidad de bodega, vía sustitución de la embarcación pesquera no siniestrada TUNUPA con matrícula CO-29771-PM y 495 m³ de capacidad de bodega, para la extracción del recurso Atún con destino al consumo humano directo, utilizando palangre como arte y/o aparejo de pesca, bodega totalmente insulada y sistema de preservación a bordo RSW,  cumpliendo los requisitos de sanidad e higiene exigidos por las disposiciones vigentes que garanticen la óptima calidad del producto capturado; conforme a las normas sanitarias y de ordenamiento pesquero vigentes.</t>
  </si>
  <si>
    <t>00580-2022-PRODUCE/DGPCHDI</t>
  </si>
  <si>
    <t>00112140-2019</t>
  </si>
  <si>
    <t>Aceptar el desistimiento del recurso de reconsideración interpuesto por la empresa BALUKMI S.R.L. contra la Resolución Directoral Nº 674-2019-PRODUCE/DGPCHDI, formulado mediante escrito adjunto con registro N° 00112140-2019-1. En consecuencia, el acto administrativo emitido en dicha resolución ha quedado firme en concordancia con lo dispuesto en el numeral 201.2 del artículo 201 del TUO de la Ley N° 27444.</t>
  </si>
  <si>
    <t>00581-2022-PRODUCE/DGPCHDI</t>
  </si>
  <si>
    <t>00058295-2022</t>
  </si>
  <si>
    <t>Estimar el Recurso de Reconsideración formulado por PESQUERA HAYDUK S.A., contra la Carta N° 00000080-2022-PRODUCE/DGPCHDI de fecha 24 de agosto del 2022, APROBANDO el intercambio de capacidad de acarreo con permiso de pesca para la extracción de recurso atún, disponiendo que la embarcación pesquera ISABELITA con matrícula CE-28791-PM, con capacidad de bodega de 487.01 m3, remplace a la embarcación pesquera MARYLIN II con matrícula CE-15260-PM con capacidad de bodega 535.04 m3, asumiendo los mismos derechos y obligaciones de la remplazada y la embarcación pesquera BAMAR VIII con matrícula CO-19867-PM con capacidad de bodega 650.00 m3, remplace a la embarcación pesquera BAMAR II con matrícula CE-16661-PM con capacidad de bodega 607.14 m3, asumiendo los mismos derechos y obligaciones de la remplazada, condicionando a la administrada a la suscripción del Contrato de Fletamento cuando se publiquen los formatos, en caso de incumplimiento, se dejará sin efecto el intercambio de capacidad de acarreo de las embarcaciones pesqueras, asumiendo los representantes de la administrada las responsabilidades administrativas, civil y/o penales que pudieran originarse.</t>
  </si>
  <si>
    <t>00582-2022-PRODUCE/DGPCHDI</t>
  </si>
  <si>
    <t>00138926-2017</t>
  </si>
  <si>
    <t>Artículo 1.- Aprobar el DESISTIMIENTO del procedimiento administrativo, iniciado por los administrados VICENTE PANTA IPANAQUE y SANTOS EMERENCIANA RUIZ DE PANTA, sobre otorgamiento de permiso de pesca para operar la embarcación pesquera MI VICTORIA de matrícula PT-4262-LM; en consecuencia, declarar concluido el procedimiento administrativo. 
Artículo 2.-Remitir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</si>
  <si>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00583-2022-PRODUCE/DGPCHDI</t>
  </si>
  <si>
    <t>00002678-2022</t>
  </si>
  <si>
    <t>Aprobar a favor de la empresa PESQUERA BERLITA S.A.C. el cambio de titular del permiso de pesca para operar la embarcación pesquera DANIEL II con matrícula PT-4216-BM y 29.43 m3 de capacidad de bodega, para la extracción de los recursos Anchoveta (Engraulis ringens / Anchoa nasus), Bonito (Ethmidium maculatum) y Jurel (Trachurus p¡cturatus murphyi) con destino al consumo humano directo, por los fundamentos expuestos en la parte considerativa de la presente resolución.</t>
  </si>
  <si>
    <t>00584-2022-PRODUCE/DGPCHDI</t>
  </si>
  <si>
    <t>00055082-2022</t>
  </si>
  <si>
    <t>LEVANTAR la suspensión, a solicitud de la empresa ITALIA PACÍFICO S.R.L., de la licencia de operación otorgada mediante Resolución Directoral N° 191-2016-PRODUCE/DGCHD; y, REINCORPORAR a la planta de procesamiento de la citada empresa a la actividad de procesamiento pesquero para la producción de curados, específicamente para el producto denominado “anchoado” con una capacidad de 98.87 t/mes, en su establecimiento industrial pesquero ubicado en la Av. Simón Bolívar N° 128, distrito de Tambo de Mora, provincia de Chincha y departamento de Ica.</t>
  </si>
  <si>
    <t>00585-2022-PRODUCE/DGPCHDI</t>
  </si>
  <si>
    <t>00053169-2022</t>
  </si>
  <si>
    <t>SUSPENDER el procedimiento administrativo de cambio de titular del permiso de pesca para operar la embarcación pesquera KIARA con matrícula CO-18163-CM, hasta que se resuelva en sede judicial el proceso de Nulidad de Acto Jurídico e Indemnización por Daños y Perjuicios, tramitado ante el Juzgado Mixto de Sechura de la Corte Superior de Justicia de Piura en el Expediente N° 00014-2010-0-2008-JM-CI-01.</t>
  </si>
  <si>
    <t>00586-2022-PRODUCE/DGPCHDI</t>
  </si>
  <si>
    <t>Rectificar el error material contenido en la parte de vistos, en los considerandos 1, 6 y en el artículo 2 de la Resolución Directoral N° 00567-2022-PRODUCE/DGPCHDI, conforme al siguiente detalle:</t>
  </si>
  <si>
    <t>00587-2022-PRODUCE/DGPCHDI</t>
  </si>
  <si>
    <t>00044162-2022</t>
  </si>
  <si>
    <t xml:space="preserve">Otorgar a la empresa REPSOL EXPLORACION PERU S.A., SUCURSAL DEL PERU, autorización para realizar las actividades de colecta de recursos hidrobiológicos conforme al plan de trabajo denominado: “Monitoreo Hidrobiológico del “Estudio de Impacto Ambiental (EIA) para el Proyecto de Desarrollo del Área Sur del Campo Kinteroni”, en atención a la solicitud presentada por escrito con registro N° 00044162-2022, reformulado a través del escrito con registro N° 00060335-2022, por el periodo de treinta y seis (36) meses contados a partir de la notificación de la presente Resolución Directoral. </t>
  </si>
  <si>
    <t>00588-2022-PRODUCE/DGPCHD</t>
  </si>
  <si>
    <t>00040535-2022</t>
  </si>
  <si>
    <t>Otorgar a la empresa COMPAÑIA DE MINAS BUENAVENTURA S.A.A., autorización para realizar las actividades de colecta de recursos hidrobiológicos conforme al plan de trabajo denominado: “Línea Base Hidrobiológica Complementaria para la Modificación del Estudio de Impacto Ambiental de la Unidad Minera Julcani”, en atención a la solicitud presentada por escrito con registro N° 00040535-2022, reformulado a través del escrito adjunto con registro N° 00040535-2022-1, por el periodo de doce (12) meses contados a partir de la notificación de la presente Resolución Directoral.</t>
  </si>
  <si>
    <t>00589-2022-PRODUCE/DGPCHDI</t>
  </si>
  <si>
    <t>00042748-2022</t>
  </si>
  <si>
    <t>Otorgar a la empresa PERENCO PERU PETROLEUM LIMITED SUCURSAL DEL PERU, autorización para realizar las actividades de colecta de recursos hidrobiológicos conforme al plan de trabajo denominado: “Monitoreo Hidrobiológico para la Fase de Desarrollo del Lote 67A y Lote 67B”, en atención a la solicitud presentada por escrito con registro N° 00042748-2022, reformulado a través del escrito adjunto con registro N° 00042748-2022-1, por el periodo de veinticuatro (24) meses contados a partir de la notificación de la presente Resolución Directoral.</t>
  </si>
  <si>
    <t>00590-2022-PRODUCE/DGPCHDI</t>
  </si>
  <si>
    <t>00028137-2022</t>
  </si>
  <si>
    <t xml:space="preserve">Otorgar a la empresa ATN 1 S.A., autorización para realizar las actividades de colecta de recursos hidrobiológicos conforme al plan de trabajo denominado: “Plan de investigación1 para la evaluación hidrobiológica de la línea base del Plan Ambiental Detallado (PAD) proyecto línea de transmisión 220kv S.E. Paragsha II - S.E. Francoise”, en atención a la solicitud presentada por escrito con registro N° 00028137-2022, reformulado a través del escrito con registro N° 00048575-2022, por el periodo de doce (12) meses contados a partir de la notificación de la presente Resolución Directoral. </t>
  </si>
  <si>
    <t>00591-2022-PRODUCE/DGPCHDI</t>
  </si>
  <si>
    <t>00058127-2022</t>
  </si>
  <si>
    <t>OTORGAR a favor de la empresa MARFRIO PERU S.A., licencia de operación a la planta de congelado con una capacidad de 51.68 t/día de procesamiento de productos hidrobiológicos, a desarrollarse en el establecimiento industrial pesquero ubicado en la Mz. I, Sub Lote 01-B-01, Zona Industrial II Complementaria, distrito y provincia Paita, departamento Piura._x000D_</t>
  </si>
  <si>
    <t>00592-2022-PRODUCE/DGPCHDI</t>
  </si>
  <si>
    <t>00034498-2022</t>
  </si>
  <si>
    <t xml:space="preserve">Otorgar a la empresa COMPAÑIA MINERA CHUNGAR S.A.C., autorización para realizar las actividades de colecta de recursos hidrobiológicos conforme al plan de trabajo denominado: “Línea base hidrobiológica de la Tercera Modificación del Estudio de Impacto Ambiental del Proyecto de Ampliación de Operaciones a 4200 TMD de la Unidad Minera Animón”, en atención a la solicitud presentada por escrito con registro N° 00034498-2022, reformulado a través del escrito adjunto con registro N° 00034498-2022-1, por el periodo de doce (12) meses contados a partir de la notificación de la presente Resolución Directoral.
</t>
  </si>
  <si>
    <t>00593-2022-PRODUCE/DGPCHDI</t>
  </si>
  <si>
    <t>00045898-2022</t>
  </si>
  <si>
    <t xml:space="preserve">APROBAR a favor de la empresa PRODUCTORA AMG S.A.C., el cambio de titularidad de la licencia para operar las plantas de procesamiento pesquero para la producción de enlatado y harina residual con una capacidad instalada de 2,720 cajas/turno y 10 t/h ubicadas en la Primavera s/n, Sector la Huaca, distrito y provincia de Santa, departamento de Ancash. </t>
  </si>
  <si>
    <t>00594-2022-PRODUCE/DGPCHDI</t>
  </si>
  <si>
    <t>00040154-2022</t>
  </si>
  <si>
    <t>Otorgar a la empresa COMPAÑIA DE MINAS BUENAVENTURA S.A.A., autorización para realizar las actividades de colecta de recursos hidrobiológicos conforme al plan de trabajo denominado: “Línea Base Hidrobiológica y de Caudal Ecológico de la Cuarta Modificación del Estudio de Impacto Ambiental Semidetallado (Cuarta MEIA sd) del Proyecto Tambomayo”, en atención a la solicitud presentada por escrito con registro N° 00040154-2022, reformulado a través del escrito con registro N° 00054982-2022, por el periodo de doce (12) meses contados a partir de la notificación de la presente Resolución Directoral.</t>
  </si>
  <si>
    <t>00595-2022-PRODUCE/DGPCHDI</t>
  </si>
  <si>
    <t>00038132-2022</t>
  </si>
  <si>
    <t>Otorgar a la empresa NAUPAC GENERACION RENOVABLE PERU S.A.C., autorización para realizar las actividades de colecta de recursos hidrobiológicos conforme al plan de trabajo denominado: “Línea Base Hidrobiológica del Estudio de Impacto Ambiental Semidetallado “Parque Eólico Pescadores y su interconexión al SEIN”, en atención a la solicitud presentada por escrito con registro N° 00038132-2022, reformulado a través del escrito adjunto con registro N° 00038132-2022-2, por el periodo de nueve (9) meses contados a partir de la notificación de la presente Resolución Directoral.</t>
  </si>
  <si>
    <t>00596-2022-PRODUCE/DGPCHDI</t>
  </si>
  <si>
    <t xml:space="preserve">Otorgar a la empresa MINERA RIO PLATA SOCIEDAD ANONIMA CERRADA, autorización para realizar las actividades de colecta de recursos hidrobiológicos conforme al plan de trabajo denominado: “Proyecto de Investigación Pesquera con Extracción de Muestras de Especímenes Hidrobiológicos sin valor comercial para la Declaración de Impacto Ambiental del proyecto “Exploración minera Niñobamba”, distrito de Vinchos, Provincia de Huamanga departamento de Ayacucho”, en atención a la solicitud presentada por escrito con registro N° 00037446-2022, reformulado a través del escrito adjunto con registro N° 00055613-2022, por el periodo de seis (6) meses contados a partir de la notificación de la presente Resolución Directoral. </t>
  </si>
  <si>
    <t>00597-2022-PRODUCE/DGPCHDI</t>
  </si>
  <si>
    <t>00037394-2022</t>
  </si>
  <si>
    <t xml:space="preserve">Otorgar a la empresa PANORO APURIMAC S.A., autorización para realizar las actividades de colecta de recursos hidrobiológicos conforme al plan de trabajo denominado: “LÍNEA BASE HIDROBIOLÓGICA DE LA TERCERA MODIFICACIÓN DEL ESTUDIO DE IMPACTO AMBIENTAL SEMIDETALLADO (CATEGORIA II - EIAsd) PROYECTO DE EXPLORACIÓN COTABAMBAS”, en atención a la solicitud presentada por escrito con registro N° 00037394-2022, reformulado a través del escrito adjunto con registro N° 00037394-2022-1, por el periodo de doce (12) meses contados a partir de la notificación de la presente Resolución Directoral. </t>
  </si>
  <si>
    <t>00598-2022-PRODUCE/DGPCHDI</t>
  </si>
  <si>
    <t>00037075-2022</t>
  </si>
  <si>
    <t>Otorgar a la empresa RIO TINTO MINING AND EXPLORATION S.A.C, autorización para realizar las actividades de colecta de recursos hidrobiológicos conforme al plan de trabajo denominado: “Línea Base Hidrobiológica en el marco de la "Declaración de Impacto Ambiental detallado del Proyecto Mara”, en atención a la solicitud presentada por escrito con registro N° 00037075- 2022, reformulado a través del escrito adjunto con registro N° 00037075-2022-3, por el periodo de doce (12) meses contados a partir de la notificación de la presente Resolución Directoral.</t>
  </si>
  <si>
    <t>00599-2022-PRODUCE/DGPCHDI</t>
  </si>
  <si>
    <t>00034554-2022</t>
  </si>
  <si>
    <t>Otorgar a la empresa PLUSPETROL PERU CORPORATION S.A., autorización para realizar las actividades de colecta de recursos hidrobiológicos conforme al plan de trabajo denominado: “Monitoreo de Biota Acuática del Programa de Monitoreo de la Biodiversidad en Camisea – Componente Upstream”, en atención a la solicitud presentada por escrito con registro N° 00034554-2022, reformulado a través del escrito con registro N° 00056602-2022, por el periodo de sesenta (60) meses contados a partir de la notificación de la presente Resolución Directoral.</t>
  </si>
  <si>
    <t>00600-2022-PRODUCE/DGPCHDI</t>
  </si>
  <si>
    <t>00028567-2022</t>
  </si>
  <si>
    <t>Declarar en abandono el procedimiento de autorización para efectuar Investigación Pesquera Especializada, iniciado por BERTIN ALEXANDER ODAR ROJAS a través del escrito con registro N° 00028567-2022; por los fundamentos expuestos en la parte considerativa de la presente resolución._x000D_</t>
  </si>
  <si>
    <t>00601-2022-PRODUCE/DGPCHDI</t>
  </si>
  <si>
    <t>00139189-2017</t>
  </si>
  <si>
    <t>Desestimar el recurso de reconsideración formulado por la empresa CORPORACION BETA S.A.C.,mediante escrito adjunto con registro N° 00139189-2017-1, contra la Resolución Directoral N° 132-2019-PRODUCE/DGPCHDI, que declara improcedente la solicitud de otorgamiento de permiso de pesca de menor escala para operar la embarcación pesquera PAVELO I con matrícula PT-32099-CM y 31.99 m3 de capacidad de bodega, presentada a través del escrito con registro N° 00139189-2017 en el marco de lo dispuesto en el Decreto Supremo N° 005-2017-PRODUCE, modificado por Decreto Supremo N° 008-2017-PRODUCE; por los fundamentos expuestos en la parte considerativa de la presente resolución.</t>
  </si>
  <si>
    <t>00602-2022-PRODUCE/DGPCHDI</t>
  </si>
  <si>
    <t>00012497-2018</t>
  </si>
  <si>
    <t>Desestimar el recurso de reconsideración formulado por el señor JOSE CARLOS CUSTODIO ZAVALETA, mediante escrito con registro N° 00012497-2018, contra la Resolución Directoral N° 074-2018-PRODUCE/DGPCHDI, que declara improcedente la solicitud de otorgamiento de permiso de pesca de menor escala para operar la embarcación pesquera MI PEDRO con matrícula PT-04240-BM y 27.02 m3 de capacidad de bodega, presentada a través del escrito con registro N° 00138049-2017 en el marco de lo dispuesto en el Decreto Supremo N° 005-2017-PRODUCE, modificado por Decreto Supremo N° 008-2017-PRODUCE; por los fundamentos expuestos en la parte considerativa de la presente resolución.</t>
  </si>
  <si>
    <t>00603-2022-PRODUCE/DGPCHDI</t>
  </si>
  <si>
    <t>00014996-2020</t>
  </si>
  <si>
    <t xml:space="preserve">Declarar la CADUCIDADdel permiso de pesca otorgado a la empresa CASAMAR S.A. para operar de la embarcación pesquera denominada K-INCA con matrícula PT-5319-PM, por haber incurrido en la causal de caducidad prevista en el numeral 33.6 del artículo 33 del Reglamento de la Ley General de Pesca.
</t>
  </si>
  <si>
    <t>00604-2022-PRODUCE/DGPCHDI</t>
  </si>
  <si>
    <t>00039217-2022</t>
  </si>
  <si>
    <t>Declarar en abandono el procedimiento de Autorización para efectuar Investigación Pesquera Especializada, iniciado por el señor CESAR EDGARDO MEDINA PACHECO a través del escrito con registro N° 00039217-2022; por los fundamentos expuestos en la parte considerativa de la presente resolución.</t>
  </si>
  <si>
    <t>00605-2022-PRODUCE/DGPCHDI</t>
  </si>
  <si>
    <t>00058631-2022</t>
  </si>
  <si>
    <t>Declarar IMPROCEDENTE la solicitud de otorgamiento de permiso de pesca de menor escala para operar las embarcaciones pesqueras LUCIA (ex –Paula Rosa) con matrícula CO-04885-BM y 9.99 m3 de capacidad de bodega, ALEJANDRA (ex – Laguna Grande) con matrícula CO-04706-BM y 9.99 m3 de capacidad de bodega, ALFA (ex –Julia Sabina) con matrícula CO-03242-BM y 9.99 m3 de capacidad de bodega, BETA 2 (ex – Sandra) con matrícula CO-03270-BM y 9.99 m3 de capacidad de bodega, ALFA 2 (ex – Ciclón IV) con matrícula CO-03245-BM y 9.99 m3 de capacidad de bodega y BETA (ex – Irma Manuela) con matrícula CO-00180-BM y 9.99 m3 de capacidad de bodega; para la extracción del recurso Anchoveta para consumo humano directo, en el marco de lo dispuesto en la Tercera Disposición Complementaria Transitoria del Reglamento de Ordenamiento Pesquero del Recurso Anchoveta para Consumo Humano Directo, aprobado por Decreto Supremo N° 005- 2017-PRODUCE, modificado por Decreto Supremo N° 008-2017-PRODUCE; presentada por el señor JAVIER SANCHEZ SALDAÑA, mediante escrito con registro N° 00058631-2022, por los fundamentos expuestos en la parte considerativa de la presente Resolución Directoral._x000D_</t>
  </si>
  <si>
    <t>00606-2022-PRODUCE/DGPCHDI</t>
  </si>
  <si>
    <t>00058626-2022</t>
  </si>
  <si>
    <t>Declarar IMPROCEDENTE la solicitud de otorgamiento de permiso de pesca de menor escala para operar las embarcaciones pesqueras GEORGIA 4 (ex – Nora Gladys) con matrícula CO-05280-BM y 9.99 m3 de capacidad de bodega, NAYSHA-1 (ex – Rogelio y Caito) con matrícula CO-05168-BM y 9.99 m3 de capacidad de bodega, GEORGIA-2 (ex – Kathy) con matrícula CO-05748-BM y 9.99 m3 de capacidad de bodega, NAYSHA-3 (ex –Esmeralda) con matrícula CO-05220-BM y 9.99 m3 de capacidad de bodega, NAYSHA-2 (ex – Jose Mario II) con matrícula CO-05577-BM y 9.99 m3 de capacidad de bodega y GEORGIA-3 (ex – Milla II) con matrícula CO-05538-BM y 9.99 m3 de capacidad de bodega; para la extracción del recurso Anchoveta para consumo humano directo,en el marco de lo dispuesto en la Tercera Disposición Complementaria Transitoria del Reglamento de Ordenamiento Pesquero del Recurso Anchoveta pa ra Consumo Humano Directo, aprobado por Decreto Supremo N° 005- 2017-PRODUCE, modificado por Decreto Supremo N° 008-2017-PRODUCE; presentada por el señor JORGE LUIS CALIXTO MORON, mediante escrito con registro N00058626-2022, por los fundamentos expuestos en la parte considerativa de la presente Resolución Directoral.</t>
  </si>
  <si>
    <t>00607-2022-PRODUCE/DGPCHDI</t>
  </si>
  <si>
    <t>00061259-2022</t>
  </si>
  <si>
    <t>Aprobar a favor de la empresa CONSORCIO MUZA S.A.C. el cambio de titular del permiso de pesca para operar la embarcación pesquera ETHEL MERCEDES con matrícula PT-23555-CM, y 24.74 m3 de capacidad de bodega, para la extracción de los recursos Anchoveta (Engraulis ringens), Anchoveta Blanca (Anchoa nasus) y otros recursos hidrobiológicos con destino al consumo humano directo.</t>
  </si>
  <si>
    <t>00608-2022-PRODUCE/DGPCHDI</t>
  </si>
  <si>
    <t>00048938-2022</t>
  </si>
  <si>
    <t>Aprobar a favor de la empresa ANDECORP S.A.C. el cambio de titular del permiso de pesca para operar la embarcación pesquera DON ENRIQUE con matrícula HO-22622-BM, y 20.34 m3 de capacidad de bodega, para la extracción de los recursos Anchoveta/Samasa (Engraulis ringens y Anchoa nasus), Jurel (Trachurus murphii), Caballa (Scomber japonicus peruanus), Bonito (Sarda chiliensis chiliensis), Pejerrey (Odontesthes regia regia) Coco/Suco (Paralonchurus peruanus), Lisa (Mugil cephalus), Atún (Thunnus spp), Barrilete (Katsuwonus pelamis), Cabrilla (Paralabrax humeralis), Cojinova/Palmera (Seriolella violacea), Corvina (Cilus gilberti), Perico/Dorado (Coryphaena hippurus), Congrio (Genypterus maculatus), Lorna (Cynoscion analis), Mismis (Menticirrhus spp), Pota (Dosidicus gigas) con destino al consumo humano directo.</t>
  </si>
  <si>
    <t>00609-2022-PRODUCE/DGPCHDI</t>
  </si>
  <si>
    <t>00061265-2022</t>
  </si>
  <si>
    <t>Aprobar a favor de la empresa CONSORCIO MUZA S.A.C. el cambio de titular del permiso de pesca para operar la embarcación pesquera JUAN PABLO con matrícula PT-03997-BM, y 26.82 m3 de capacidad de bodega, para la extracción de los recursos Anchoveta (Engraulis ringens), Anchoveta Blanca (Anchoa nasus) y otros recursos hidrobiológicos con destino al consumo humano directo.</t>
  </si>
  <si>
    <t>00610-2022-PRODUCE/DGPCHDI</t>
  </si>
  <si>
    <t>00033959-2022</t>
  </si>
  <si>
    <t xml:space="preserve">Otorgar a la empresa CNPC PERU S.A., autorización para realizar las actividades de colecta de recursos hidrobiológicos conforme al plan de trabajo denominado: “MONITOREO HIDROBIOLÓGICO EN EL MARCO DE LA EXTRACCIÓN DE MATERIALES DE ACARREO EN EL RÍO URUBAMBA EN LAS ZONAS DE EXTRACCIÓN CAN-01 Y CAN-02, LOTE 58”, en atención a la 
solicitud presentada por escrito con registro N° 00033959-2022, reformulado a través del escrito con registro N° 00048585-2022, por el periodo de siete (7) meses contados a partir de la notificación de la presente Resolución Directoral. </t>
  </si>
  <si>
    <t>00611-2022-PRODUCE/DGPCHDI</t>
  </si>
  <si>
    <t>00060985-2022</t>
  </si>
  <si>
    <t>Otorgar a la empresa NEGO CIOS INDUSTRIALES REAL NIRSA S.A., representada en el país por los señores Omar Diego Carcovich Jibaja y Eduardo Carcovich Carcovich, permiso de pesca para operar la embarcación pesquera de cerco de bandera ecuatoriana denominada RAFA A, en la extracción del recurso Atún con destino al consumo humano directo.</t>
  </si>
  <si>
    <t>00612-2022-PRODUCE/DGPCHDI</t>
  </si>
  <si>
    <t>00078643-2021</t>
  </si>
  <si>
    <t>DON ABELARDO</t>
  </si>
  <si>
    <t>Dejar sin efecto el Artículo 3 de la Resolución Directoral N° 00767-2021-PRODUCE/DGPCHDI de fecha 22 de Noviembre del 2021, el cual condiciona el permiso de pesca al resultado del proceso judicial seguido ante el Noveno Juzgado Especializado Contencioso Administrativo de la Corte Superior de Justicia de Lima en el Expediente N° 13095-2019-0-1801-JR-CA-09, sobre demanda contenciosa administrativa por impugnación de Resolución Administrativa (acción lesiva).</t>
  </si>
  <si>
    <t>00613-2022-PRODUCE/DGPCHDI</t>
  </si>
  <si>
    <t>00046403-2022</t>
  </si>
  <si>
    <t>Dejar sin efecto la Resolución Directoral N° 248-2011-PRODUCE/DGEPP de fecha 12 de abril de 2011, que resolvió tener por reconstruido el expediente administrativo de la señora Juana María Solar Borja relacionado a la embarcación pesquera LA VIDA ES ASI con matrícula TA-05786-CM (respecto a la Resolución Vice-Ministerial N° 050-2010-PRODUCE/DVP) iniciado a través del escrito con registro N° 00086297-2008; por lo expuesto en la parte considerativa de la presente Resolución Directoral.</t>
  </si>
  <si>
    <t>00614-2022-PRODUCE/DGPCHDI</t>
  </si>
  <si>
    <t>00066179-2021</t>
  </si>
  <si>
    <t>ADITA</t>
  </si>
  <si>
    <t>CO-6437-PM</t>
  </si>
  <si>
    <t>Dejar sin efecto el artículo 9 de la Resolución Directoral N° 00630-2021-PRODUCE/DGPCHDI de fecha 14 de setiembre de 2021, que dispuso determinado condicionamiento a la vigencia del permiso de pesca otorgado en el artículo 2 de dicha resolución a favor de la empresa GRUPO PESQUERO S.A.C., para operar la embarcación pesquera ADITA con matrícula CO-6437-PM y 160.94 m³de capacidad de bodega, para la extracción de los recursos Anchoveta y Sardina con destino al consumo humano indirecto.</t>
  </si>
  <si>
    <t>00615-2022-PRODUCE/DGPCHDI</t>
  </si>
  <si>
    <t>Declarar FUNDADO el recurso de reconsideración interpuesto por la empresa FISHPRO NOR PERU S.A.C., contra la Resolución Directoral N 00563-2022-PRODUCE/DGPCHDI, que declaró improcedente el procedimiento administrativo iniciado por la empresa FISHPRO NOR PERU S.A.C., a través del escrito con registro N° 00043381-2022; respecto a la solicitud de cambio de titularidad de la Licencia de Operación de las plantas de procesamiento pesquero para la producción de curado y de harina residual, con capacidades instaladas de 400 t/mes y 05 t/h respectivamente, ubicadas en el establecimiento industrial pesquero sito en la Zona industrial del Km. 45.3 de la Carretera Sullana-Paita, distrito Colán, provincia de Paita, departamento de Piura, que fuera otorgada a la empresa MARPROTEIN S.A.C., mediante Resolución Directoral N° 00202-2020-PRODUCE/DGPCHD.</t>
  </si>
  <si>
    <t>00616-2022-PRODUCE/DGPCHDI</t>
  </si>
  <si>
    <t>00071153-2022</t>
  </si>
  <si>
    <t>Aprobar la relación de las embarcaciones pesqueras cuyos armadores participarán voluntariamente en la pesca exploratoria del recurso bacalao de profundidad, autorizada por la Resolución Ministerial N° 00311-2022-PRODUCE, la cual, como Anexo Único, forma parte integrante de la presente Resolución Directoral.</t>
  </si>
  <si>
    <t>bacalao de profundidad</t>
  </si>
  <si>
    <t>00617-2022-PRODUCE/DGPCHDI</t>
  </si>
  <si>
    <t>00061239-2022</t>
  </si>
  <si>
    <t>Aprobar a favor de la empresa CONSORCIO MUZA S.A.C. el cambio de titular del permiso de pesca para operar la embarcación pesquera AMADEUS IV con matrícula CO-10892-CM y 32.15 m3 de capacidad de bodega, para la extracción de los recursos Anchoveta (Engraulis ringens y Anchoa nasus), Jurel (Trachurus murphii), Caballa (Scomber japonicus), Bonito (Sarda Chilemsis chilensis), Perico/Dorado (Coryphaena hippurus), Atún (Thunnus spp.), Barrilete (Katsuwonus pelamis), Bereche (Larimus pacificus), Cabrilla (Paralabrax humeralis), Cojinova (Seriolella violácea), Corvina (Cilus gilberti), Lisa (Mugil cephalus), Lorna (Sciaena deliciosa), Pámpano (Trachinotus paitensis), Robalo (Centropomus spp.), Coco/Suco (Paralonchurus peruanus) y Cachema/Ayanque (Cynoscion analis) con destino al consumo humano directo.</t>
  </si>
  <si>
    <t>00618-2022-PRODUCE/DGPCHDI</t>
  </si>
  <si>
    <t>00048640-2022</t>
  </si>
  <si>
    <t>Aprobar a favor de la empresa GROUP VIOLETA S.A.C. el cambio de titular del permiso de pesca para operar la embarcación pesquera VICTOR III con matrícula CO-22133-PMy 105.27 m3 de capacidad de bodega,para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t>
  </si>
  <si>
    <t>00619-2022-PRODUCE/DGPCHDI</t>
  </si>
  <si>
    <t>00061246-2022</t>
  </si>
  <si>
    <t>Aprobar a favor de la empresa CONSORCIO MUZA S.A.C. el cambio de titular del permiso de pesca para operar la embarcación pesquera DON FELIPE con matrícula PT-03326-CM, y 17.89 m3 de capacidad de bodega, para la extracción de los recursos Anchoveta (Engraulis ringens), Anchoveta Blanca (Anchoa nasus) y otros recursos hidrobiológicos con destino al consumo humano directo.</t>
  </si>
  <si>
    <t>00620-2022-PRODUCE/DGPCHDI</t>
  </si>
  <si>
    <t>00046810-2022</t>
  </si>
  <si>
    <t>Aprobar a favor de la empresa INVERSIONES JUFRAN SB S.A.C. el cambio de titular del permiso de pesca para operar la embarcación pesquera NEPTUNO con matrícula PL-31178-PM y 85.14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Nº 1084</t>
  </si>
  <si>
    <t>00621-2022-PRODUCE/DGPCHDI</t>
  </si>
  <si>
    <t>00080009-2021</t>
  </si>
  <si>
    <t>OTORGAR a favor de la empresa PERUVIAN SEA FOOD S.A., la autorización de instalación para el incremento de capacidad de procesamiento de la Planta de Congelado de 245 t/día a 405 t/día de la planta de congelado de productos hidrobiológicos a ejecutarse en el establecimiento industrial pesquero ubicado en la Zona Industrial II Mz. K, Sub lotes 1 y 2, distrito y provincia Paita, departamento Piura, con licencia de operación otorgada mediante Resolución Directoral N° 222-2006-PRODUCE/DGEPP, modificada por Resolución Directoral N° 1285-2018-PRODUCE/DGPCHDI.</t>
  </si>
  <si>
    <t>00622-2022-PRODUCE/DGPCHDI</t>
  </si>
  <si>
    <t>00076844-2021</t>
  </si>
  <si>
    <t>Declarar la conclusión del procedimiento de queja por defectos de tramitación, sin pronunciamiento sobre el fondo, formulada por el señor WILLIAM ROGGER SANTISTEBAN HUAMANCHUMO contra el director de la Dirección de Extracción para Consumo Humano Directo e Indirectomediante el escrito con registro N° 00076844-2021, por sustracción de la materia.</t>
  </si>
  <si>
    <t>00623-2022-PRODUCE/DGPCHDI</t>
  </si>
  <si>
    <t>00024080-2022</t>
  </si>
  <si>
    <t xml:space="preserve">Declarar la conclusión del procedimiento de queja por defectos de tramitación, sin pronunciamiento sobre el fondo, formulada por la empresa FACTORY FISH IMPORTER S.A.C. contra el director de la Dirección de Extracción para Consumo Humano Directo e Indirecto mediante el escrito con registro N° 00024080-2022, por sustracción de la materia, por los fundamentos expuestos en la parte considerativa de la presente Resolución Directoral. </t>
  </si>
  <si>
    <t>00624-2022-PRODUCE/DGPCHDI</t>
  </si>
  <si>
    <t>00038400-2022</t>
  </si>
  <si>
    <t>Otorgar al MINISTERIO DE ENERGIA Y MINAS, autorización para realizar las actividades de colecta de recursos hidrobiológicos conforme al plan de trabajo denominado: “Plan de Rehabilitación del Sitio S0008-A”, en atención a la solicitud presentada por escrito con registro N° 00038400-2022, reformulado a través del escrito con registro N° 00058900-2022, por el periodo de doce (12) meses contados a partir de la notificación de la presente Resolución Directoral.</t>
  </si>
  <si>
    <t>00625-2022-PRODUCE/DGPCHDI</t>
  </si>
  <si>
    <t>00056051-2022</t>
  </si>
  <si>
    <t>Declarar como no presentada la solicitud de autorización de incremento de flota para la construcción de una nueva embarcación pesquera de 67.68 m³ de capacidad de bodega, vía sustitución de la embarcación pesquera LEYLITA 3 con matrícula PT-11749-CM y 67.68 m³ de capacidad de bodega, para la extracción de los recursos Anchoveta con destino al consumo humano directo e indirecto y Sardina con destino al consumo humano directo; formulada por los señores SANTOS CLEMENTE SANCHEZ MORALES, PAULINA RUIZ DE SANCHEZ, GREGORIO SANCHEZ MORALES y MARIANA FLORES FLORES DE SANCHEZ mediante escrito con registro N° 00056051-2022.</t>
  </si>
  <si>
    <t>00626-2022-PRODUCE/DGPCHDI</t>
  </si>
  <si>
    <t>Dejar sin efecto la Resolución Directoral N° 00616-2022-PRODUCE/DGPCHDI de fecha 13 de octubre de 2022, por los fundamentos expuestos en la presente resolución directoral.
Aprobar la relación de las embarcaciones pesqueras cuyos armadores participarán voluntariamente en la pesca exploratoria del recurso bacalao de profundidad, autorizada por la Resolución Ministerial N° 00311-2022-PRODUCE, la cual, como Anexo Único, forma parte integrante de la presente Resolución Directoral.</t>
  </si>
  <si>
    <t>00627-2022-PRODUCE/DGPCHDI</t>
  </si>
  <si>
    <t>Declarar reconstruido el expediente con registro N° 00086297-2008 de fecha 25 de noviembre de 2018, por el cual se traslada el escrito con registro N° 169 de fecha 20 de noviembre de 2008 presentado por la señora JUANA MARIA SOLAR BORJAante la Dirección Regional de la Producción del Gobierno Regional de Piura, en virtud del cual se emitió la Resolución Vice-Ministerial N° 050-2010-PRODUCE/DVP; por lo expuesto en la parte considerativa de la presente Resolución Directoral.</t>
  </si>
  <si>
    <t>00628-2022-PRODUCE/DGPCHDI</t>
  </si>
  <si>
    <t>Admitir a trámite la solicitud de permiso de pesca para operar la embarcación LA VIDA ES ASI con matrícula TA-05786-CM y 110 m3 de capacidad de bodega, para la extracción del recurso Anchoveta con destino al consumo humano directo e indirecto, y de los recursos Sardina, Jurel y Caballa con destino al consumo humano directo, presentada por la señora JUANA MARIA SOLAR BORJA ante la Dirección Regional de la Producción del Gobierno Regional de Piura con fecha 21 de enero de 2003.</t>
  </si>
  <si>
    <t>00629-2022-PRODUCE/DGPCHDI</t>
  </si>
  <si>
    <t>00044392-2021</t>
  </si>
  <si>
    <t>Otorgar a la empresa SEAFROST S.A.C. autorización de incremento de flota vía utilización del casco de la embarcación pesquera AUDAZ con matrícula CO-11151-CM, 48.74 m³ de capacidad de bodega y 17.62 metros de eslora, para la extracción del recurso Atún con destino al consumo humano directo, conforme a las normas sanitarias y al ordenamiento pesquero vigente.</t>
  </si>
  <si>
    <t>00630-2022-PRODUCE/DGPCHDI</t>
  </si>
  <si>
    <t>00044851-2022</t>
  </si>
  <si>
    <t>OTORGAR a favor del INSTITUTO TECNOLÓGICO DE LA PRODUCCIÓN, la autorización para la instalación de las plantas de procesamiento pesquero para la producción de congelado y curado, con capacidad de 3.2 t/día y 54 t/mes respectivamente, ubicado en el CITE Productivo Maynas de la Región Loreto; con dirección en la Carretera Iquitos-Nauta Km. 2.5, distrito de San Juan Bautista, provincia de Maynas, del departamento de Loreto.</t>
  </si>
  <si>
    <t>00631-2022-PRODUCE/DGPCHDI</t>
  </si>
  <si>
    <t>00069060-2022</t>
  </si>
  <si>
    <t>OTORGAR a favor de la empresa THAXU EXPORT S.A.C. la autorización de instalación de una planta de congelado de productos hidrobiológicos, con capacidad de procesamiento de 102 t/día y almacenamiento de congelado a ubicarse en la calle 8, Mz. Servicios complementarios del Parque Industrial_x0002_Sullana, distrito y provincia de Sullana, departamento de Piura.</t>
  </si>
  <si>
    <t>00632-2022-PRODUCE/DGPCHDI</t>
  </si>
  <si>
    <t>00036012-2022</t>
  </si>
  <si>
    <t>Declarar en abandono el procedimiento de autorización para efectuar Investigación Pesquera Especializada, iniciado por el señor UNIVERSIDAD CIENTIFICA DEL SUR S.A.C. a través del escrito con registro N° 00036012-2022; por los fundamentos expuestos en la parte considerativa de la presente resolución._x000D_</t>
  </si>
  <si>
    <t>00633-2022-PRODUCE/DGPCHDI</t>
  </si>
  <si>
    <t>00052142-2022</t>
  </si>
  <si>
    <t>Modificar la autorización del plan de trabajo denominado: “LINEA BASE HIDROBIOLÓGICA DEL PLAN AMBIENTAL DETALLADO (PAD) DE LA PEQUEÑA CENTRAL HIDROELÉCTRICA LARAMATE”, otorgada mediante Resolución Directoral N° 00369-2022-PRODUCE/DGPCHDI de fecha 30 de mayo del 2022, a favor de la empresa ELECTRO DUNAS S.A.A., únicamente en el extremo referido al plazo para su ejecución, por un plazo de cuatro (04) meses adicionales, contados desde el vencimiento de la vigencia de la autorización primigenia, por lo tanto, el plazo de la autorización vencerá el el 14 de marzo del 2023.</t>
  </si>
  <si>
    <t>00634-2022-PRODUCE/DGPCHDI</t>
  </si>
  <si>
    <t>00012235-2022</t>
  </si>
  <si>
    <t>Declarar en abandono el procedimiento de autorización para efectuar Investigación Pesquera Especializada, iniciado por el señor PESQUERA INFINITO S.A.C. a través del escrito con registro N° 00012235-2022; por los fundamentos expuestos en la parte considerativa de la presente resolución.</t>
  </si>
  <si>
    <t>00635-2022-PRODUCE/DGPCHDI</t>
  </si>
  <si>
    <t>00006828-2022</t>
  </si>
  <si>
    <t xml:space="preserve">Otorgar a la empresa EPS. SEDACUSCO S.A., autorización para realizar las actividades de colecta de recursos hidrobiológicos conforme al plan de trabajo denominado: “Evaluación Hidrobiológica en el marco del Estudio de Evaluación Ambiental Específico del “Estudio de Ampliación de la Producción de Agua 6 Distritos de la Provincia del Cusco - Departamento del Cusco 1ra Etapa” con CUI N° 2497598”, en atención a la solicitud presentada por escrito con registro N° 00006828-2022, reformulado a través del escrito adjunto con registro N° 00006828-2022-2, por el periodo de tres (3) meses contados a partir de la notificación de la presente Resolución Directoral. </t>
  </si>
  <si>
    <t>00636-2022-PRODUCE/DGPCHDI</t>
  </si>
  <si>
    <t>00032571-2022</t>
  </si>
  <si>
    <t>Declarar en abandono el procedimiento de autorización para efectuar Investigación Pesquera Especializada, iniciado por el señor ADI BAROCAS a través del escrito con registro N° 00032571-2022; por los fundamentos expuestos en la parte considerativa de la presente resolución._x000D_</t>
  </si>
  <si>
    <t>00637-2022-PRODUCE/DGPCHDI</t>
  </si>
  <si>
    <t>00054701-2022</t>
  </si>
  <si>
    <t>Otorgar a favor de la empresa JOAQUIN CLEMENTE S.A.C., permiso de pesca para operar la embarcación pesquera SILVIA ESMERALDA con matrícula PL-67364-PMy 108.47 m3 de capacidad de bodega, para la extracción del recurso Anchoveta con destino al consumo humano indirecto, en virtud de la ejecución de la autorización de incremento de flota otorgada mediante Resolución Directoral N° 00105-2021-PRODUCE/DGPCHDI.</t>
  </si>
  <si>
    <t>00638-2022-PRODUCE/DGPCHDI</t>
  </si>
  <si>
    <t>00057968-2022</t>
  </si>
  <si>
    <t>Declarar improcedente la solicitud de cambio de titularidad del permiso de pesca de la embarcación siniestrada CRISTO VIENE con matrícula PL-18102-CM y 50.61 m³ de capacidad de bodega, para la extracción del recurso Anchoveta con destino al consumo humano indirecto; presentado por el señor ERICK FRANCISCO MOY CAMPOS mediante escrito con registro N° 00057968-2022.</t>
  </si>
  <si>
    <t>00639-2022-PRODUCE/DGPCHDI</t>
  </si>
  <si>
    <t>00030312-2022</t>
  </si>
  <si>
    <t>Otorgar a favor de la ciudadana CARLA JAQUELINE MUÑOZ GUERRA, la Autorización para efectuar investigación pesquera especializada sin uso de embarcación., conforme a los términos contenidos en el plan de investigación denominado: “INVENTARIO TAXONÓMICO DE LA ICTIOFAUNA EN LA ZONA RESERVADA DE ANCÓN”, presentado mediante escrito con registro N° 00030312-2022, reformulado a través del escrito con registro N° 00059391-2022, por el periodo de siete (7) meses contados a partir del día siguiente de la notificación de la presente Resolución Directoral.</t>
  </si>
  <si>
    <t>00640-2022-PRODUCE/DGPCHDI</t>
  </si>
  <si>
    <t>00034258-2022</t>
  </si>
  <si>
    <t xml:space="preserve">Otorgar a favor de la organización PRO DELPHINUS, la autorización para efectuar investigación pesquera especializada sin uso de embarcación, conforme a los términos contenidos en el plan de investigación denominado: “Evaluación de la contaminación por mesoplásticos y microplásticos en Los Manglares de San Pedro de Vice y su biota asociada ”, presentado mediante escrito con registro N° 00034258-2022, reformulado a través del escrito con registro N° 00058067-2022, por el periodo de dieciocho (18) meses contados a partir del día siguiente de la notificación de la presente Resolución Directoral. </t>
  </si>
  <si>
    <t>00641-2022-PRODUCE/DGPCHDI</t>
  </si>
  <si>
    <t>00056391-2022</t>
  </si>
  <si>
    <t>Modificar la autorización del plan de trabajo denominado: “Cuarta Modificación del Estudio de Impacto Ambiental detallado para el Proyecto Unidad Minera La Arena”, otorgada mediante Resolución Directoral N° 00410-2022-PRODUCE/DGPCHDI de fecha 23 de junio del 2022, a favor de la empresa LA ARENA S.A.</t>
  </si>
  <si>
    <t>00642-2022-PRODUCE/DGPCHDI</t>
  </si>
  <si>
    <t>00043517-2022</t>
  </si>
  <si>
    <t xml:space="preserve">Otorgar a favor de la ciudadana SONIA VANESSA MEZA VARGAS, la autorización para efectuar investigación pesquera especializada sin uso de embarcación., conforme a los términos contenidos en el plan de investigación denominado: “Inventario de peces de la cuenca del río Ampiyacu, Loreto, 120 años después de Cope”, presentado mediante escrito con registro N° 00043517-2022, reformulado a través del escrito adjunto con registro N° 00043517-2022-1, por el periodo de tres (3) meses contados a partir del día siguiente de la notificación de la presente Resolución Directoral. </t>
  </si>
  <si>
    <t>00643-2022-PRODUCE/DGPCHDI</t>
  </si>
  <si>
    <t>00041864-2022</t>
  </si>
  <si>
    <t>Otorgar a la empresa CEPSA PERUANA S.A.C., autorización para realizar las actividades de colecta de recursos hidrobiológicos conforme al plan de trabajo denominado: “Caracterización de los recursos hidrobiológicos en el marco de la elaboración del Plan de Abandono Parcial del Pozo San Alejandro 2X – lote 131”, en atención a la solicitud presentada por escrito con registro N° 00041864-2022, reformulado a través del escrito adjunto con registro N° 00060723-2022, por el periodo de seis (6) meses contados a partir de la notificación de la presente Resolución Directoral.</t>
  </si>
  <si>
    <t>00644-2022-PRODUCE/DGPCHDI</t>
  </si>
  <si>
    <t>00070698-2022</t>
  </si>
  <si>
    <t>REINCORPORAR a la empresa SEA FOOD TRADING S.A., a la actividad de procesamiento pesquero para operar la planta de harina residual con una capacidad de 5 t/h de procesamiento de residuos y desechos de productos hidrobiológicos, en el establecimiento industrial (unidad independiente) ubicado en Santa Elena de Paracas, Lotes 2-3, Mz. E, altura Km. 16.85 de la carretera Pisco-Paracas, distrito de Paracas, provincia de Pisco, departamento de Ica; en consideración al término de la suspensión de la licencia de operación, que le fuera otorgada mediante Resolución Directoral N° 344-2007-PRODUCE/DGEPP.</t>
  </si>
  <si>
    <t>00645-2022-PRODUCE/DGPCHDI</t>
  </si>
  <si>
    <t>00037467-2022</t>
  </si>
  <si>
    <t>Otorgar a la empresa PANORO APURIMAC S.A., autorización para realizar las actividades de colecta de recursos hidrobiológicos conforme al plan de trabajo denominado: “MONITOREO HIDROBIOLÓGICO DE LA SEGUNDA MODIFICACIÓN DEL ESTUDIO DE IMPACTO AMBIENTAL SEMIDETALLADO (CATEGORIA II - EIAsd) PROYECTO DE EXPLORACIÓN COTABAMBAS”, en atención a la solicitud presentada por escrito con registro N° 00037467-2022, reformulado a través del escrito con registro N° 00047499-2022, por el periodo de doce (12) meses contados a partir de la notificación de la presente Resolución Directoral.</t>
  </si>
  <si>
    <t>00646-2022-PRODUCE/DGPCHDI</t>
  </si>
  <si>
    <t>00046483-2022</t>
  </si>
  <si>
    <t>Otorgar a la empresa NAUPAC GENERACION RENOVABLE PERU S.A.C., autorización para realizar las actividades de colecta de recursos hidrobiológicos conforme al plan de trabajo denominado: “Línea base hidrobiológica para la Declaración de Impacto Ambiental (DIA) del Proyecto Central Solar Kuarachi 130 MWp”, en atención a la solicitud presentada por escrito con registro N° 00046483-2022, reformulado a través del escrito adjunto con registro N° 00046483-2022-2, por el periodo de cinco (5) meses contados a partir de la notificación de la presente Resolución Directoral.</t>
  </si>
  <si>
    <t>00647-2022-PRODUCE/DGPCHDI</t>
  </si>
  <si>
    <t>00074612-2022</t>
  </si>
  <si>
    <t xml:space="preserve">Aceptar el desistimiento del procedimiento de otorgamiento de permiso de pesca y/o autorización de incremento de flota para operar la embarcación pesquera CAPLINA 7 con matrícula CO-7881; formulado por el señor SADI WILSON DEL CASTILLO CAÑARI., mediante el escrito con registro Nº 00074612-2022; dándose por concluido el mencionado procedimiento administrativo. </t>
  </si>
  <si>
    <t>00648-2022-PRODUCE/DGPCHDI</t>
  </si>
  <si>
    <t>00066247-2022</t>
  </si>
  <si>
    <t>OTORGAR a favor de la empresa NOVAPERU S.A.C., licencia de operación a la planta de procesamiento pesquero de congelado de productos hidrobiológicos, con una capacidad de 68.40 t/día, ubicado en la Avenida 1, Mz. “G”, lotes 2 y 3 al interior de las Instalaciones del Complejo Industrial INDUPARK, del distrito de Chilca, provincia de Cañete, departamento de Lima._x000D_</t>
  </si>
  <si>
    <t>00649-2022-PRODUCE/DGPCHDI</t>
  </si>
  <si>
    <t>00050570-2022</t>
  </si>
  <si>
    <t xml:space="preserve">Otorgar a la empresa APM TERMINALS CALLAO SOCIEDAD ANONIMA, autorización para realizar las actividades de colecta de recursos hidrobiológicos conforme al plan de trabajo denominado: “Línea Base Hidrobiológica para la Modificación del Estudio de Impacto Ambiental Semidetallado del Proyecto Modernización del Terminal Multipropósito Norte del Terminal Portuario del Callao - Rediseño/Etapa 3”, en atención a la solicitud presentada por escrito con registro N° 00050570-2022, reformulado a través del escrito con registro N° 00061119-2022, por el periodo de doce (12) meses contados a partir de la notificación de la presente Resolución Directoral. </t>
  </si>
  <si>
    <t>00650-2022-PRODUCE/DGPCHDI</t>
  </si>
  <si>
    <t>00045299-2022</t>
  </si>
  <si>
    <t>Modificar la autorización del plan de trabajo denominado: “Monitoreo Biológico del Estudio de Impacto Ambiental del Proyecto Quellaveco - Periodo 2020”, otorgada mediante Resolución Directoral N° 00347-2020-PRODUCE/DGPCHDI de fecha 17 de setiembre del 2021, a favor de la empresa ANGLO AMERICAN QUELLAVECO S.A., en los extremos referidos al plazo para su ejecución, esto es, ampliándolo hasta el 10 de mayo de 2025.</t>
  </si>
  <si>
    <t>00651-2022-PRODUCE/DGPCHDI</t>
  </si>
  <si>
    <t>00027814-2022</t>
  </si>
  <si>
    <t>Otorgar al PROYECTO ESPECIAL DE INFRAESTRUCTURA DE TRANSPORTE NACIONAL - PROVIAS NACIONAL, autorización para realizar las actividades de colecta de recursos hidrobiológicos conforme al plan de trabajo denominado: “LÍNEA BASE BIOLÓGICA DEL ESTUDIO DE IMPACTO AMBIENTAL SEMIDETALLADO (EIA-sd) DEL PROYECTO “MEJORAMIENTO DE LA CARRETERA PUTINA - DV. ANANEA - CUYOCUYO - SANDIA, TRAMO II: DV. ANANEA -CUYOCUYO Y TRAMO III: CUYOCUYO - SANDIA”, en atención a la solicitud presentada por escrito con registro N° 00027814-2022, reformulado a través del escrito adjunto con registro N° 00027814-2022-2, por el periodo de doce (12) meses contados a partir de la notificación de la presente Resolución Directoral.</t>
  </si>
  <si>
    <t>00652-2022-PRODUCE/DGPCHDI</t>
  </si>
  <si>
    <t>00045693-2022</t>
  </si>
  <si>
    <t xml:space="preserve">Otorgar a la empresa COMPAÑIA DE MINAS BUENAVENTURA S.A.A., autorización para realizar las actividades de colecta de recursos hidrobiológicos conforme al plan de trabajo denominado: “Monitoreo Biológico del Proyecto Quellaveco -Periodo 2020”, en atención a la solicitud presentada por escrito con registro N° 00045693-2022, reformulado a través del escrito con registro N° 00063248-2022, por el periodo de sesenta(60) meses contados a partir de la notificación de la presente Resolución Directoral. </t>
  </si>
  <si>
    <t>00653-2022-PRODUCE/DGPCHDI</t>
  </si>
  <si>
    <t>00064178-2022</t>
  </si>
  <si>
    <t>Otorgar a la empresa SENZER S.A., representada en el país por el señor Gonzalo Martin Ganosa García Arrese, permiso de pesca para operar la embarcación pesquera de cerco de bandera ecuatoriana denominada NATALY, en la extracción del recurso Atún con destino al consumo humano directo.</t>
  </si>
  <si>
    <t>00654-2022-PRODUCE/DGPCHDI</t>
  </si>
  <si>
    <t>00059544-2021</t>
  </si>
  <si>
    <t>LEVANTAR la suspensión, a solicitud de la empresa PESQUERA CANHANN S.A.C., de la licencia de operación otorgada mediante Resolución Directoral N° 521-2018-PRODUCE/DGPCHDI, respecto de la planta de harina de pescado, con capacidad instalada de 93 t/h, ubicada en el establecimiento industrial pesquero con dirección en Av. Los Pescadores s/n de la Zona Industrial 27 de octubre, distrito de Chimbote, provincia de Santa, departamento de Ancash. Asimismo, REINCORPORAR a la citada planta de procesamiento pesquero a la actividad de producción de harina de pescado de pescado.</t>
  </si>
  <si>
    <t>00655-2022-PRODUCE/DGPCHDI</t>
  </si>
  <si>
    <t>00023796-2022</t>
  </si>
  <si>
    <t>Otorgar a favor de la ciudadana MILEYDI MILAGRITOS ANGELES TORREJÓN, la Autorización para efectuar investigación pesquera especializada sin uso de embarcación., conforme a los términos contenidos en el plan de investigación denominado: “EVALUACIÓN DE LA CALIDAD ECOLÓGICA DEL RÍO JUCUSBAMBA TRAS SU RECORRIDO POR LOS DISTRITOS DE LUYA Y LÁMUD ANALIZANDO PARÁMETROS BIÓTICOS Y ABIÓTICOS”, presentado mediante escrito con registro N° 00023796-2022, reformulado a través del escrito adjunto con registro N° 00023796-2022-2, por el periodo de doce (12) meses contados a partir del día siguiente de la notificación de la presente Resolución Directoral.</t>
  </si>
  <si>
    <t>00656-2022-PRODUCE/DGPCHDI</t>
  </si>
  <si>
    <t>00049344-2022</t>
  </si>
  <si>
    <t>Modificar la autorización del plan de trabajo denominado: “Plan de Investigación Hidrobiológico para el Monitoreo Hidrobiológico en la Unidad de Producción (U.P.) Mallay”, otorgada mediante Resolución Directoral N° 727-2019-PRODUCE/DGPCHDI, modificada en la titularidad mediante Resolución Directoral N° 00148-2021-PRODUCE/DGPCHDI a favor de la empresa MINERA CRC SOCIEDAD ANONIMA CERRADA, únicamente en el extremo referido al plazo para su ejecución, por un plazo de veinticinco (25) meses adicionales, contados desde el vencimiento de la vigencia de la autorización primigenia, por lo tanto, el plazo de la autorización vencerá el el 26 de agosto del 2024.</t>
  </si>
  <si>
    <t>00657-2022-PRODUCE/DGPCHDI</t>
  </si>
  <si>
    <t>00062625-2022</t>
  </si>
  <si>
    <t xml:space="preserve">Otorgar a la empresa CHINANGO S.A.C., autorización para realizar las actividades de colecta de recursos hidrobiológicos conforme al plan de trabajo denominado: “Informe Técnico Sustentatorio del proyecto “Mejora en el Ingreso de agua al embalse Tulumayo de la C.H. Chimay”, en atención a la solicitud presentada por escrito con registro N° 00062625-2022, por el periodo de siete (7) meses contados a partir de la notificación de la presente Resolución Directoral. </t>
  </si>
  <si>
    <t>00658-2022-PRODUCE/DGPCHDI</t>
  </si>
  <si>
    <t>00659-2022-PRODUCE/DGPCHDI</t>
  </si>
  <si>
    <t>00072574-2022</t>
  </si>
  <si>
    <t>Declarar que la solicitud de modificación del permiso de pesca por cambio de nombre de la embarcación pesquera SK 4con matrícula CO-2772-PM, de SK 4 a MALAGA 2, presentada por la empresa PESQUERA CASABLANCA S.A.C., ha sido aprobada automáticamente a la fecha de presentación del escrito con registro N° 00072574-2022, en concordancia con el artículo 33 del Texto Único Ordenado (TUO) de la Ley Nº 27444, Ley del Procedimiento Administrativo General, aprobado por Decreto Supremo Nº 004 -2019-JUS.</t>
  </si>
  <si>
    <t>00660-2022-PRODUCE/DGPCHDI</t>
  </si>
  <si>
    <t>00059677-2022</t>
  </si>
  <si>
    <t>Otorgar a la empresa NEGOCIOS INDUSTRIALES REAL NIRSA S.A., representada en el país por los señores Omar Diego Carcovich Jibaja y Eduardo Carcovich Carcovich, permiso de pesca para operar la embarcación pesquera de cerco de bandera ecuatoriana denominada RO SA F, en la extracción del recurso Atún con destino al consumo humano directo.</t>
  </si>
  <si>
    <t>00661-2022-PRODUCE/DGPCHDI</t>
  </si>
  <si>
    <t>00033114-2022</t>
  </si>
  <si>
    <t>Declarar improcedente la solicitud de autorización de incremento de flota para ampliar el permiso de pesca otorgado para operar la embarcación pesquera CAPRICORNIO 1 con matrícula CO-30807-CM y 58.03 m3 de capacidad de bodega, para extraer en adición a los recursos autorizados por Resolución Directoral N° 630-2010-PRODUCE/DGEPP, los recursos Jurel, Caballa, Bonito, Perico, Corvina, Machete, Sardiana, Tiburón, Lorna y Cabinza destinados al consumo humano directo; presentada por la empresa PESQUERA CAPRICORNIO S.A. mediante escrito con registro N° 00033114-2022.</t>
  </si>
  <si>
    <t>00662-2022-PRODUCE/DGPCHDI</t>
  </si>
  <si>
    <t>00074694-2022</t>
  </si>
  <si>
    <t>Declarar la conclusión del procedimiento de queja por defectos de tramitación, sin pronunciamiento sobre el fondo, formulada por la empresa SUMPA S.A.C. contra el director de la Dirección de Extracción para Consumo Humano Directo e Indirecto mediante el escrito con registro N° 00074694-2022, por sustracción de la materia, por los fundamentos expuestos en la parte considerativa de la presente Resolución Directoral._x000D_</t>
  </si>
  <si>
    <t>00663-2022-PRODUCE/DGPCHDI</t>
  </si>
  <si>
    <t>Rectificar el error material contenido en el artículo 1 de la Resolución Directoral N° 321-2021-PRODUCE/DGPCHDI de fecha 3 de mayo de 2021, referido al nombre de una de las personas comprendidas en el procedimiento administrativo de permiso de pesca para operar la embarcación pesquera JESUS ELIZABETH I con matrícula TA-02153-BM, de acuerdo a los siguientes términos:</t>
  </si>
  <si>
    <t>00664-2022-PRODUCE/DGPCHDI</t>
  </si>
  <si>
    <t>00061255-2022</t>
  </si>
  <si>
    <t>Aprobar a favor de la empresa CONSORCIO MUZA S.A.C. el cambio de titular del permiso de pesca para operar la embarcación pesquera DON JORGE con matrícula PT-3914-CM, y 24.45 m3 de capacidad de bodega, para la extracción de los recursos Anchoveta (Engraulis ringens), Anchoveta Blanca (Anchoa nasus) y otros recursos hidrobiológicos con destino al consumo humano directo.</t>
  </si>
  <si>
    <t>00665-2022-PRODUCE/DGPCHDI</t>
  </si>
  <si>
    <t>00072576-2022</t>
  </si>
  <si>
    <t>Declarar que la solicitud de modificación del permiso de pesca por cambio de nombre de la embarcación pesquera BUJAMA con matrícula CO-6331-PM, en el extremo referido al nombre de la embarcación, de BUJAMA a MALAGA 3, presentada por la empresa PESQUERA CASABLANCA S.A.C., ha sido aprobada automáticamente a la fecha de presentación del escrito con registro N° 00072576-2022, en concordancia con el artículo 33 del Texto Único Ordenado (TUO) de la Ley N° 27444, Ley del Procedimiento Administrativo General, aprobado por Decreto Supremo N° 004-2019-JUS.</t>
  </si>
  <si>
    <t>00666-2022-PRODUCE/DGPCHDI</t>
  </si>
  <si>
    <t>00059695-2022</t>
  </si>
  <si>
    <t>Otorgar a la empresa NEGO CIOS INDUSTRIALES REAL NIRSA S.A., representada en el país por los señores Omar Diego Carcovich Jibaja y Eduardo Carcovich Carcovich, permiso de pesca para operar la embarcación pesquera de cerco de bandera ecuatoriana denominada MARIA DEL MAR A, en la extracción del recurso Atún con destino al consumo humano directo.</t>
  </si>
  <si>
    <t>00667-2022-PRODUCE/DGPCHDI</t>
  </si>
  <si>
    <t>00067549-2022</t>
  </si>
  <si>
    <t>Modificar la licencia de operación otorgada mediante Resolución Directoral N° 003-2010-PRODUCE/DGEPP, modificada por la Resolución Directoral N° 316-2017-PRODUCE/DGPCHDI, únicamente en el extremo referido a la actualización de la dirección, consignándose en adelante el “Km. 2.10 Carretera Sullana –Tambo Grande, Mz. C, Lotes 03, 04, 05 y 05A, 08, Zona Industrial Municipal N° 1, distrito y provincia de Sullana, departamento de Piura”.</t>
  </si>
  <si>
    <t>00668-2022-PRODUCE/DGPCHDI</t>
  </si>
  <si>
    <t>00074840-2022</t>
  </si>
  <si>
    <t xml:space="preserve">Declarar que la solicitud de ampliación del plazo para la ejecución de la autorización de incremento de flota dispuesta mediante Resolución Directoral Nº 00408-2021-PRODUCE/DGPCHDI de fecha 1 de junio de 2021, a favor de el señor VICTOR GABRIEL NUNTON BERNAL, para la construcción de una nueva embarcación de 31.99 m3 de capacidad de bodega, vía sustitución de la embarcación pesquera no siniestrada FIORELLA con matrícula PL-28585-CM y 31.99 m³ de capacidad de bodega, para la extracción del recurso Anchoveta con destino al consumo humano indirecto; solicitada mediante el escrito con registro Nº 00074840-2022, ha sido aprobada automáticamente a la fecha de presentación de dicha solicitud, en concordancia con el artículo 33 del TUO de la Ley Nº 27444. </t>
  </si>
  <si>
    <t>00669-2022-PRODUCE/DGPCHDI</t>
  </si>
  <si>
    <t>00064550-2022</t>
  </si>
  <si>
    <t>17/11/2022</t>
  </si>
  <si>
    <t>Otorgar a favor de los señores CLAUDIO ECHE SANCHEZ y MARTHA ESTHER ECA DE ECHE, la autorización de incremento de flota para construir una nueva embarcación pesquera.</t>
  </si>
  <si>
    <t>00670-2022-PRODUCE/DGPCHDI</t>
  </si>
  <si>
    <t>00058744-2022</t>
  </si>
  <si>
    <t>18/11/2022</t>
  </si>
  <si>
    <t>Otorgar a la empresa NEGOCIOS INDUSTRIALES REAL NIRSA S.A.,  permiso de pesca para operar la embarcación pesquera de cerco de bandera ecuatoriana denominada GLORIA A</t>
  </si>
  <si>
    <t>00671-2022-PRODUCE/DGPCHDI</t>
  </si>
  <si>
    <t>00072382-2022</t>
  </si>
  <si>
    <t>TIBURON 7</t>
  </si>
  <si>
    <t xml:space="preserve"> CO-16854-PM </t>
  </si>
  <si>
    <t xml:space="preserve">Aprobar a favor de la empresa PESQUERA LUCIANA S.A.C. el cambio de titular del permiso de pesca para operar la embarcación pesquera TIBURON 7 </t>
  </si>
  <si>
    <t>00672-2022-PRODUCE/DGPCHDI</t>
  </si>
  <si>
    <t>00058355-2022</t>
  </si>
  <si>
    <t xml:space="preserve">Aprobar a favor de la empresa PESQUERA FRAMOI S.A.C. el cambio de titular del permiso de pesca para operar la embarcación pesquera JOSELITO 2 </t>
  </si>
  <si>
    <t>00673-2022-PRODUCE/DGPCHDI</t>
  </si>
  <si>
    <t>00061233-2022</t>
  </si>
  <si>
    <t xml:space="preserve">Aprobar a favor de la empresa CONSORCIO MUZA S.A.C. el cambio de titular del permiso de pesca para operar la embarcación pesquera de menor escala AMADEUS III </t>
  </si>
  <si>
    <t>00674-2022-PRODUCE/DGPCHDI</t>
  </si>
  <si>
    <t>00062901-2022</t>
  </si>
  <si>
    <t>MODIFICAR, la licencia de operación otorgada en favor de la empresa PESQUERA CENTINELA S.A.C.</t>
  </si>
  <si>
    <t>00675-2022-PRODUCE/DGPCHDI</t>
  </si>
  <si>
    <t>00027332-2022</t>
  </si>
  <si>
    <t>Otorgar a favor de la empresa GLOBAL EARTH EIRL, la Autorización para efectuar investigación pesquera especializada sin uso de embarcación.</t>
  </si>
  <si>
    <t>00676-2022-PRODUCE/DGPCHDI</t>
  </si>
  <si>
    <t>00031720-2022</t>
  </si>
  <si>
    <t>Otorgar a favor del señor JACK MALON RODRIGUEZ PUMACCAJIA, la Autorización para efectuar investigación pesquera especializada sin uso de embarcación.</t>
  </si>
  <si>
    <t>00677-2022-PRODUCE/DGPCHDI</t>
  </si>
  <si>
    <t>00047086-2022</t>
  </si>
  <si>
    <t>Otorgar a la empresa COMPAÑIA DE MINAS BUENAVENTURA S.A.A., autorización para realizar las actividades de colecta de recursos hidrobiológicos.</t>
  </si>
  <si>
    <t>00678-2022-PRODUCE/DGPCHDI</t>
  </si>
  <si>
    <t>00023254-2022</t>
  </si>
  <si>
    <t>Otorgar a la empresa OXAPAMPA ENERGÍA S.A.C., autorización para realizar las actividades de colecta de recursos hidrobiológicos.</t>
  </si>
  <si>
    <t>00679-2022-PRODUCE/DGPCHDI</t>
  </si>
  <si>
    <t>00032151-2022</t>
  </si>
  <si>
    <t>Otorgar a la empresa BHP WORLD EXPLORATION INC. SUCURSAL DEL PERU, autorización para realizar las actividades de colecta de recursos hidrobiológicos.</t>
  </si>
  <si>
    <t>00680-2022-PRODUCE/DGPCHDI</t>
  </si>
  <si>
    <t>00036952-2022</t>
  </si>
  <si>
    <t>Otorgar a favor de la señora SONIA VANESSA MEZA VARGAS, la Autorización para efectuar investigación pesquera especializada sin uso de embarcación</t>
  </si>
  <si>
    <t>00681-2022-PRODUCE/DGPCHDI</t>
  </si>
  <si>
    <t>00045229-2022</t>
  </si>
  <si>
    <t>Otorgar a la empresa NEXA RESOURCES PERU S.A.A., autorización para realizar las actividades de colecta de recursos hidrobiológicos</t>
  </si>
  <si>
    <t>00682-2022-PRODUCE/DGPCHDI</t>
  </si>
  <si>
    <t>00048329-2022</t>
  </si>
  <si>
    <t>Otorgar a la empresa FENIX POWER PERU S.A., autorización para realizar las actividades de colecta de recursos hidrobiológicos.</t>
  </si>
  <si>
    <t>00683-2022-PRODUCE/DGPCHDI</t>
  </si>
  <si>
    <t>00045301-2022</t>
  </si>
  <si>
    <t xml:space="preserve">Otorgar a la empresa COMPAÑIA MINERA ANTAPACCAY S.A., autorización para realizar las actividades de colecta de recursos hidrobiológicos </t>
  </si>
  <si>
    <t>00684-2022-PRODUCE/DGPCHDI</t>
  </si>
  <si>
    <t>00048645-2022</t>
  </si>
  <si>
    <t xml:space="preserve">Modificar la autorización del plan de trabajo </t>
  </si>
  <si>
    <t>00685-2022-PRODUCE/DGPCHDI</t>
  </si>
  <si>
    <t>00066025-2022</t>
  </si>
  <si>
    <t>Otorgar a favor de la señora EULOFIA JACINTO DE FIESTAS, la autorización de incremento de flota para construir una nueva embarcación pesquera.</t>
  </si>
  <si>
    <t>00686-2022-PRODUCE/DGPCHDI</t>
  </si>
  <si>
    <t>00050290-2022</t>
  </si>
  <si>
    <t>Otorgar a la empresa OLYMPIC PERU INC SUCURSAL DEL PERU, autorización para realizar las actividades de colecta de recursos hidrobiológicos.</t>
  </si>
  <si>
    <t>00687-2022-PRODUCE/DGPCHDI</t>
  </si>
  <si>
    <t>00046895-2022</t>
  </si>
  <si>
    <t>APROBAR a favor de la empresa MICROEMPRESA CRUDO Y COCIDO S.A.C., el cambio de titularidad de la licencia de operación de la planta</t>
  </si>
  <si>
    <t>00688-2022-PRODUCE/DGPCHDI</t>
  </si>
  <si>
    <t>00038450-2022</t>
  </si>
  <si>
    <t>00689-2022-PRODUCE/DGPCHDI</t>
  </si>
  <si>
    <t>00072141-2022</t>
  </si>
  <si>
    <t xml:space="preserve">Aprobar a favor de la empresa PESQUERA MARBLAU S.A.C. el cambio de titular del permiso de pesca para operar la embarcación pesquera TIBURON 4 </t>
  </si>
  <si>
    <t>00690-2022-PRODUCE/DGPCHDI</t>
  </si>
  <si>
    <t>00047506-2022</t>
  </si>
  <si>
    <t xml:space="preserve">Otorgar a favor de la empresa CORPORACION PESQUERA DON MORO S.A.C., la autorización de incremento de flota para construir una nueva embarcación pesquera. </t>
  </si>
  <si>
    <t>00691-2022-PRODUCE/DGPCHDI</t>
  </si>
  <si>
    <t>00070562-2022</t>
  </si>
  <si>
    <t>DESESTIMAR el recurso de reconsideración formulado por los señores GLADYS ECHE PANTA, JOSE ROBERTO ECHE PANTA y ELOY PANTA ALVAREZ</t>
  </si>
  <si>
    <t>00692-2022-PRODUCE/DGPCHDI</t>
  </si>
  <si>
    <t>00076985-2022</t>
  </si>
  <si>
    <t>22/11/2022</t>
  </si>
  <si>
    <t>Declarar que la solicitud de ampliación del plazo para la ejecución de la autorización de incremento de flota a favor de la EMPRESA PESQUERA JESUS ELIZABETH S.R.L.., ha sido aprobada automáticamente a la fecha de presentación de dicha solicitud</t>
  </si>
  <si>
    <t>00693-2022-PRODUCE/DGPCHDI</t>
  </si>
  <si>
    <t>00056642-2022</t>
  </si>
  <si>
    <t>Otorgar a favor de la señora JESSICA KARINA CHAFLOQUE PALMA, la autorización de incremento de flota para construir una nueva embarcación pesquera.</t>
  </si>
  <si>
    <t>00694-2022-PRODUCE/DGPCHDI</t>
  </si>
  <si>
    <t>00059686-2022</t>
  </si>
  <si>
    <t>23/11/2022</t>
  </si>
  <si>
    <t>Otorgar a la empresa NEGOCIOS INDUSTRIALES REAL NIRSA S.A.,  permiso de pesca para operar la embarcación pesquera de cerco de bandera ecuatoriana denominada RICKY A</t>
  </si>
  <si>
    <t>00695-2022-PRODUCE/DGPCHDI</t>
  </si>
  <si>
    <t>00056777-2022</t>
  </si>
  <si>
    <t xml:space="preserve">Otorgar a favor de los señores FRANCO EDILBERTO PANTA BOLO, MARLENY PANTA BOLO, ALFREDO HENRY PANTA PANTA y JOSÉ ALONSO PANTA PANTA, permiso de pesca para operar la embarcación pesquera MARIA SIXTA II </t>
  </si>
  <si>
    <t>00696-2022-PRODUCE/DGPCHDI</t>
  </si>
  <si>
    <t>00038341-2022</t>
  </si>
  <si>
    <t>Aprobar a favor de la empresa PESQUERA MARCO ANTONIO S.A.C. el cambio de titular del permiso de pesca para operar la embarcación pesquera DOÑA ROXANA 1.</t>
  </si>
  <si>
    <t>00697-2022-PRODUCE/DGPCHDI</t>
  </si>
  <si>
    <t>00067694-2022</t>
  </si>
  <si>
    <t xml:space="preserve">Otorgar a favor de los señores DIONICIO PANTA RIVAS, ROSA GLADYS ECA PANTA, GREGORIO PANTA RIVAS y FELICITA PANTA DE PANTA, permiso de pesca para operar la embarcación pesquera MILAGRO DE LUREN II </t>
  </si>
  <si>
    <t>00698-2022-PRODUCE/DGPCHDI</t>
  </si>
  <si>
    <t>00031492-2022</t>
  </si>
  <si>
    <t>Otorgar a favor de los señores JUAN ALBERTO CHIRINOS BERNAL y JULIA ADELAIDA OBREGON GUTIERREZ DE CHIRINOS, permiso de pesca para operar la embarcación pesquera MI NAZARENO.</t>
  </si>
  <si>
    <t>00699-2022-PRODUCE/DGPCHDI</t>
  </si>
  <si>
    <t>00061161-2022</t>
  </si>
  <si>
    <t xml:space="preserve">Otorgar a favor de la señora MARCELA CHUNGA VDA. DE VITE, permiso de pesca para operar la embarcación pesquera ROSA Y LEONEL </t>
  </si>
  <si>
    <t>00700-2022-PRODUCE/DGPCHDI</t>
  </si>
  <si>
    <t>00073455-2022</t>
  </si>
  <si>
    <t>TIBURON 9</t>
  </si>
  <si>
    <t>CE-4021-PM</t>
  </si>
  <si>
    <t xml:space="preserve">Aprobar a favor de la empresa PESQUERA ESTRELLITA DEL SUR S.A.C. el cambio de titular del permiso de pesca para operar la embarcación pesquera TIBURON 9 </t>
  </si>
  <si>
    <t>Desde el 08 de agosto de 2022
hasta el 31 de enero de 2023.</t>
  </si>
  <si>
    <t>00701-2022-PRODUCE/DGPCHDI</t>
  </si>
  <si>
    <t>00057621-2022</t>
  </si>
  <si>
    <t>Aprobar a favor de la empresa PESQUERA HERMANOS RAMOS S.A.C., el cambio de titular del permiso de pesca para operar la embarcación pesquera JUANITA 2.</t>
  </si>
  <si>
    <t>00702-2022-PRODUCE/DGPCHDI</t>
  </si>
  <si>
    <t>00064181-2022</t>
  </si>
  <si>
    <t>Aprobar a favor de la empresa MADRE JUANA S.A.C. el cambio de titularidad del permiso de pesca para operar la embarcación pesquera SOLO DIOS CON SU PODER.</t>
  </si>
  <si>
    <t>00703-2022-PRODUCE/DGPCHDI</t>
  </si>
  <si>
    <t>00067945-2022</t>
  </si>
  <si>
    <t xml:space="preserve">Otorgar a favor la empresa AUSTRAL GROUP S.A.A., permiso de pesca para operar la embarcación pesquera VEA </t>
  </si>
  <si>
    <t>00704-2022-PRODUCE/DGPCHDI</t>
  </si>
  <si>
    <t>00066706-2022</t>
  </si>
  <si>
    <t>24/11/2022</t>
  </si>
  <si>
    <t>Otorgar a favor de los señores SEVERINA ALVAREZ PANTA, ISABEL ALVAREZ PANTA, LUCIANA ALVAREZ PANTA, NICOLAZA ALVAREZ PANTA, ALEJANDRINA ALVAREZ PANTA, FRANCISCO ESPINOZA PANTA, JOSE GUADALUPE ECA VITE, SANTOS SABA PANTA, ITALO JACINTO ECCA, permiso de pesca para operar la embarcación pesquera DIOS ES NUESTRO AMPARO.</t>
  </si>
  <si>
    <t>00705-2022-PRODUCE/DGPCHDI</t>
  </si>
  <si>
    <t>00067280-2022</t>
  </si>
  <si>
    <t xml:space="preserve">Otorgar a favor de los señores MANUEL RAMON PAZO QUEREVALU, JUANA DE LA CRUZ QUIROGA GALAN, JOSE MERCEDES PAZO QUEREVALU y MARTHA CARIDAD RAMIREZ CHERRE DE PAZO, permiso de pesca para operar la embarcación pesquera SAN FRANCISCO. </t>
  </si>
  <si>
    <t>00706-2022-PRODUCE/DGPCHDI</t>
  </si>
  <si>
    <t>00067671-2022</t>
  </si>
  <si>
    <t>Otorgar a favor de los señores LEONIDAS PERICHE PANTA y MARIA PELAGIA PANTA PANTA, permiso de pesca para operar la embarcación pesquera SAN MARTIN DE PORRAS III.</t>
  </si>
  <si>
    <t>00707-2022-PRODUCE/DGPCHDI</t>
  </si>
  <si>
    <t>00010161-2022</t>
  </si>
  <si>
    <t>Otorgar a favor del señor LORENZO CUSTODIO EFFIO, permiso de pesca para operar la embarcación pesquera MI ANITA 2.</t>
  </si>
  <si>
    <t>00708-2022-PRODUCE/DGPCHDI</t>
  </si>
  <si>
    <t>00061191-2022</t>
  </si>
  <si>
    <t>Otorgar a favor de los señores WALTER VALENTIN FIESTAS FIESTAS y JUAN AUGUSTO FIESTAS FIESTAS, permiso de pesca para operar la embarcación pesquera MI MARY.</t>
  </si>
  <si>
    <t>00709-2022-PRODUCE/DGPCHDI</t>
  </si>
  <si>
    <t>00059690-2022</t>
  </si>
  <si>
    <t>Otorgar a la empresa NEGOCIOS INDUSTRIALES REAL NIRSA S.A., representada en el país por los señores Omar Diego Carcovich Jibaja y Eduardo Carcovich Carcovich, permiso de pesca para operar la embarcación pesquera de cerco de bandera ecuatoriana denominada ELIZABETH F.</t>
  </si>
  <si>
    <t>00710-2022-PRODUCE/DGPCHDI</t>
  </si>
  <si>
    <t>00064466-2022</t>
  </si>
  <si>
    <t>Otorgar a favor de la empresa CFG INVESTMENT S.A.C. permiso de pesca para operar la embarcación pesquera ANDES 53.</t>
  </si>
  <si>
    <t>00711-2022-PRODUCE/DGPCHDI</t>
  </si>
  <si>
    <t>00071339-2022</t>
  </si>
  <si>
    <t>Otorgar a favor de los señores LEONARDO FELIPE VITE MORALES y FLORA ALVAREZ ECHE, permiso de pesca para operar la embarcación pesquera LORITO.</t>
  </si>
  <si>
    <t>00712-2022-PRODUCE/DGPCHDI</t>
  </si>
  <si>
    <t>00072097-2022</t>
  </si>
  <si>
    <t>25/11/2022</t>
  </si>
  <si>
    <t xml:space="preserve">Otorgar a favor de la empresa PESQUERA QUEREBALU S.A.C., permiso de pesca para operar la embarcación pesquera DIOS ME BENDIGA </t>
  </si>
  <si>
    <t>00713-2022-PRODUCE/DGPCHDI</t>
  </si>
  <si>
    <t>00010401-2020</t>
  </si>
  <si>
    <t>Otorgar a favor de la empresa PESQUERA DIAMANTE S.A., la modificación del permiso de pesca para operar la embarcación pesquera SEBASTIAN.</t>
  </si>
  <si>
    <t>00714-2022-PRODUCE/DGPCHDI</t>
  </si>
  <si>
    <t>00027005-2018</t>
  </si>
  <si>
    <t>Otorgar a favor de la empresa PESQUERA DIAMANTE S.A., la modificación del permiso de pesca para operar la embarcación pesquera DANIELLA.</t>
  </si>
  <si>
    <t>00715-2022-PRODUCE/DGPCHDI</t>
  </si>
  <si>
    <t>00057628-2022</t>
  </si>
  <si>
    <t>Aprobar a favor de la empresa PESQUERA HERMANOS RAMOS S.A.C. el cambio de titular del permiso de pesca para operar la embarcación pesquera JUANITA.</t>
  </si>
  <si>
    <t>00716-2022-PRODUCE/DGPCHDI</t>
  </si>
  <si>
    <t>Rectificar el error material contenido en los considerandos 14 y 16 y los artículos 4 y 6 de la parte resolutiva de la citada resolución directoral.</t>
  </si>
  <si>
    <t>00717-2022-PRODUCE/DGPCHDI</t>
  </si>
  <si>
    <t>00063503-2022</t>
  </si>
  <si>
    <t>Aprobar a favor del señor PERCY ANTONIO SOTERO CHANG el cambio de titular del permiso de pesca para operar la embarcación pesquera MI MELCHORITA.</t>
  </si>
  <si>
    <t>00718-2022-PRODUCE/DGPCHDI</t>
  </si>
  <si>
    <t>00049465-2022</t>
  </si>
  <si>
    <t>Aprobar el Listado de Asignación de Límites Máximos de Captura por Embarcación LMCE de la Zona Norte-Centro para la extracción del recurso Anchoveta, correspondiente a la Segunda Temporada de Pesca de Anchoveta del año 2022 de la Zona Norte-Centro.</t>
  </si>
  <si>
    <t>00719-2022-PRODUCE/DGPCHDI</t>
  </si>
  <si>
    <t>00049628-2022</t>
  </si>
  <si>
    <t>28/11/2022</t>
  </si>
  <si>
    <t>Rectificar el error material - COMPAÑIA DE MINAS BUENAVENTURA S.A.A.</t>
  </si>
  <si>
    <t>00720-2022-PRODUCE/DGPCHDI</t>
  </si>
  <si>
    <t>00033056-2020</t>
  </si>
  <si>
    <t xml:space="preserve">Notificar a la COOPERATIVA PESQUERA JEHOVÁ REY DE REYES LA ISLILLA PAITA y al señor MERCEDES TUME PURIZACA correspondiente a la embarcación pesquera PECHEIRAS. </t>
  </si>
  <si>
    <t>00721-2022-PRODUCE/DGPCHDI</t>
  </si>
  <si>
    <t>00070909-2022</t>
  </si>
  <si>
    <t>Aceptar el desistimiento del procedimiento de cambio de titular del permiso de pesca para operar la embarcación pesquera NATALIE.</t>
  </si>
  <si>
    <t>00722-2022-PRODUCE/DGPCHDI</t>
  </si>
  <si>
    <t>00063405-2022</t>
  </si>
  <si>
    <t>29/11/2022</t>
  </si>
  <si>
    <t>Modificar la autorización al plan de trabajo PROYECTO ESPECIAL DE INFRAESTRUCTURA DE TRANSPORTE NACIONAL - PROVIAS NACIONAL</t>
  </si>
  <si>
    <t>00723-2022-PRODUCE/DGPCHDI</t>
  </si>
  <si>
    <t>00065485-2022</t>
  </si>
  <si>
    <t>Modificar la autorización al plan de trabajo de la empresa JINZHAO MINING PERU S.A</t>
  </si>
  <si>
    <t>00724-2022-PRODUCE/DGPCHDI</t>
  </si>
  <si>
    <t>00075109-2022</t>
  </si>
  <si>
    <t>Modificar la autorización al plan de trabajo a favor de la empresa SALAVERRY TERMINAL INTERNACIONAL S.A</t>
  </si>
  <si>
    <t>00725-2022-PRODUCE/DGPCHDI</t>
  </si>
  <si>
    <t>00073055-2022</t>
  </si>
  <si>
    <t>30/11/2022</t>
  </si>
  <si>
    <t xml:space="preserve">Aprobar a favor de la señora FELIPA ROXANA OROSCO NUNTON el cambio de titular del permiso de pesca para operar la embarcación pesquera VICTOR III </t>
  </si>
  <si>
    <t>00726-2022-PRODUCE/DGPCHDI</t>
  </si>
  <si>
    <t>00079285-2022</t>
  </si>
  <si>
    <t>Modificar la autorización al plan de trabajo denominado: Monitoreo Hidrobiológico de la tercera Modificación del Estudio de Impacto Ambiental Semidetallado del Proyecto de exploración minera El Padrino otorgada , a favor de la empresa NEXA RESOURCES PERU S.A.A.</t>
  </si>
  <si>
    <t>00727-2022-PRODUCE/DGPCHDI</t>
  </si>
  <si>
    <t>00079282-2022</t>
  </si>
  <si>
    <t>Modificar la autorización al plan de trabajo denominado: Monitoreo hidrobiológico de la cuarta modificatoria del Estudio de Impacto Ambiental Semidetallado del Proyecto de Exploración Cañón Florida otorgada a favor de la empresa NEXA RESOURCES PERU S.A.A.</t>
  </si>
  <si>
    <t>00728-2022-PRODUCE/DGPCHDI</t>
  </si>
  <si>
    <t>01/12/2022</t>
  </si>
  <si>
    <t>Declarar improcedente la solicitud de permiso de pesca para operar la embarcación LA VIDA ES ASI.</t>
  </si>
  <si>
    <t>00729-2022-PRODUCE/DGPCHDI</t>
  </si>
  <si>
    <t>00058231-2022</t>
  </si>
  <si>
    <t>Declarar improcedente la solicitud de cambio de titular del permiso de pesca para operar la embarcación pesquera CECI.</t>
  </si>
  <si>
    <t>00730-2022-PRODUCE/DGPCHDI</t>
  </si>
  <si>
    <t>00071692-2022</t>
  </si>
  <si>
    <t>02/12/2022</t>
  </si>
  <si>
    <t xml:space="preserve">Aprobar a favor de los señores ELIDA HAYDEE LLENQUE PUESCAS, WILFREDO JOVANNY LLENQUE PUESCAS, MARITZA JANE LLENQUE PUESCAS, MARLENY BEATRIZ LLENQUE PUESCAS, JORGE LUIS LLENQUE PUESCAS, HENRY SEBASTIAN LLENQUE PUESCAS y MARYORI DE LOS ANGELES LLENQUE PUESCAS, el cambio de titular del permiso de pesca para operar la embarcación pesquera MARLENY MARITZA </t>
  </si>
  <si>
    <t>00731-2022-PRODUCE/DGPCHDI</t>
  </si>
  <si>
    <t>00047337-2022</t>
  </si>
  <si>
    <t>05/12/2022</t>
  </si>
  <si>
    <t xml:space="preserve">APROBAR, por única vez la ampliación del plazo de la autorización de instalación, presentada por la empresa PESQUERA EXALMAR S.A.A., </t>
  </si>
  <si>
    <t>00732-2022-PRODUCE/DGPCHDI</t>
  </si>
  <si>
    <t>00064415-2022</t>
  </si>
  <si>
    <t>Aprobar a favor de la empresa PESQUERA MAJAT S.A.C. el cambio de titular del permiso de pesca para operar la embarcación pesquera CARACOL.</t>
  </si>
  <si>
    <t>00733-2022-PRODUCE/DGPCHDI</t>
  </si>
  <si>
    <t>00064412-2022</t>
  </si>
  <si>
    <t>Aprobar a favor de la empresa PESQUERA MAJAT S.A.C. el cambio de titular del permiso de pesca para operar la embarcación pesquera COSTA DEL SOL.</t>
  </si>
  <si>
    <t>00734-2022-PRODUCE/DGPCHDI</t>
  </si>
  <si>
    <t>00036475-2022</t>
  </si>
  <si>
    <t>06/12/2022</t>
  </si>
  <si>
    <t>Otorgar a la empresa PETROTAL PERÚ S.R.L, autorización para realizar las actividades de colecta de recursos hidrobiológicos denominado Línea Base Hidrobiológica para la Modificación del Estudio de Impacto Ambiental Detallado MEIA del Proyecto de Desarrollo del Campo Petrolero Bretaña Norte Lote 95.</t>
  </si>
  <si>
    <t>00735-2022-PRODUCE/DGPCHDI</t>
  </si>
  <si>
    <t>00057829-2022</t>
  </si>
  <si>
    <t>Otorgar a la empresa TECK PERU S.A., autorización para realizar las actividades de colecta de recursos hidrobiológicos denominado LÍNEA BASE HIDROBIOLÓGICA - Declaración de Impacto Ambiental del Proyecto de Exploración Minera Tassa.</t>
  </si>
  <si>
    <t>00736-2022-PRODUCE/DGPCHDI</t>
  </si>
  <si>
    <t>00048958-2022</t>
  </si>
  <si>
    <t>Otorgar a PROVIAS DESCENTRALIZADO, autorización para realizar las actividades de colecta de recursos hidrobiológicos denominado Línea Base Biológica del Estudio de Impacto Ambiental semidetallado del Estudio Definitivo del proyecto Creación del Puente Alto Chira y Accesos, distrito de Querecotillo, provincia de Sullana - Piura.</t>
  </si>
  <si>
    <t>00737-2022-PRODUCE/DGPCHDI</t>
  </si>
  <si>
    <t>00049139-2022</t>
  </si>
  <si>
    <t>Otorgar a la empresa REPSOL EXPLORACION PERU S.A., SUCURSAL DEL PERU, autorización para realizar las actividades de colecta de recursos hidrobiológicos denominado: Monitoreo Hidrobiológico del Estudio de Impacto Ambiental EIA para el Proyecto de Desarrollo del Campo Sagari.</t>
  </si>
  <si>
    <t>00738-2022-PRODUCE/DGPCHDI</t>
  </si>
  <si>
    <t>00052204-2022</t>
  </si>
  <si>
    <t>Otorgar a la empresa ACQUA ENERGIA S.A.C., autorización para realizar las actividades de colecta de recursos hidrobiológicos denominado Evaluación Hidrobiológica para la Actualización del Caudal Ecológico del Proyecto Pequeña Central Hidroeléctrica Marca.</t>
  </si>
  <si>
    <t>00739-2022-PRODUCE/DGPCHDI</t>
  </si>
  <si>
    <t>00055461-2022</t>
  </si>
  <si>
    <t>Otorgar a la empresa MINERA CHINALCO PERU S.A., autorización para realizar las actividades de colecta de recursos hidrobiológicos denominado Monitoreo hidrobiológico en el marco de la Modificación del Estudio de Impacto Ambiental de la Unidad Minera Toromocho, Años 2022-2027.</t>
  </si>
  <si>
    <t>00740-2022-PRODUCE/DGPCHDI</t>
  </si>
  <si>
    <t>00048337-2022</t>
  </si>
  <si>
    <t>Otorgar a la empresa FENIX POWER PERU S.A., autorización para realizar las actividades de colecta de recursos hidrobiológicos denominado Línea base hidrobiológica para el Estudio de Impacto Ambiental Detallado EIA-d del Proyecto Parque Eólico Bayovar 500 MW y su interconexión al SEIN.</t>
  </si>
  <si>
    <t>00741-2022-PRODUCE/DGPCHDI</t>
  </si>
  <si>
    <t>00055020-2022</t>
  </si>
  <si>
    <t>Otorgar a la empresa INMOBILIARIA VIVE PUERTO VIEJO S.A.C., autorización para realizar las actividades de colecta de recursos hidrobiológicos denominado Monitoreo Hidrobiológico en la Etapa de Construcción y Operación del proyecto Habilitación Urbana Vive Puerto Viejo.</t>
  </si>
  <si>
    <t>00743-2022-PRODUCE/DGPCHDI</t>
  </si>
  <si>
    <t>00039388-2022</t>
  </si>
  <si>
    <t>14/12/2022</t>
  </si>
  <si>
    <t>Solicita permiso de pesca para operar la embarcación ENMANUEL con matrícula PL-34323-PM y 104.16 m3 de capacidad de bodega, para la extracción del recurso Anchoveta con destino al consumo humano indirecto</t>
  </si>
  <si>
    <t>00744-2022-PRODUCE/DGPCHDI</t>
  </si>
  <si>
    <t>00053661-2022</t>
  </si>
  <si>
    <t>15/12/2022</t>
  </si>
  <si>
    <t>Solicitud de autorización de actividades de colecta de recursos hidrobiológicos para el levantamiento de línea de base de estudios ambientales e instrumentos de gestión ambiental complementarios sin uso de embarcación</t>
  </si>
  <si>
    <t>00745-2022-PRODUCE/DGPCHDI</t>
  </si>
  <si>
    <t>00072495-2022</t>
  </si>
  <si>
    <t>solicita vía derecho de petición la modificación de la autorización otorgada mediante Resolución Directoral Nro. 00089-2022-PRODUCE/DGPCHDI.</t>
  </si>
  <si>
    <t>00746-2022-PRODUCE/DGPCHDI</t>
  </si>
  <si>
    <t>00065647-2022</t>
  </si>
  <si>
    <t>Otorgar a favor de los señores ANDRES FRANCISCO JACINTO QUEREBALU, JOSEFA RAMIREZ DE JACINTO y MARGARITA FIESTAS LLENQUE DE JACINTO, la autorización de incremento de flota para construir una nueva embarcación pesquera de 35.00 m³ de capacidad de bodega, vía sustitución de la embarcación pesquera CHOLO FERMIN con matrícula PL-18087-CM y 35.00 m3 de capacidad de bodega, para la extracción del recurso Anchoveta con destino al consumo humano indirecto.</t>
  </si>
  <si>
    <t>00747-2022-PRODUCE/DGPCHDI</t>
  </si>
  <si>
    <t>00056926-2022</t>
  </si>
  <si>
    <t xml:space="preserve">Otorgar a favor de los señores FLOR MARIA JACINTO ECA, JESSICA MARIELLA JACINTO ECA, MARIA CLARA JACINTO ECA, MARIA ISABEL JACINTO ECA, MATILDE JACINTO ECA y SAMUEL EUGENIO PANTA PANTA, la autorización de incremento de flota para construir una nueva embarcación pesquera de 22.71 m3 de capacidad de bodega, vía sustitución de la embarcación pesquera no siniestrada CLAUDIO II con matrícula PT-3923-CM y 22.71 m3 de capacidad de bodega, para la extracción de los recursos Anchoveta y otros con destino al consumo humano directo. </t>
  </si>
  <si>
    <t>00748-2022-PRODUCE/DGPCHDI</t>
  </si>
  <si>
    <t>00083839-2022</t>
  </si>
  <si>
    <t>informa de la existencia de un error material contenido en el artículo 2 de la Resolución Directoral Nro. 00669-2022-PRODUCE/DGPCHDI</t>
  </si>
  <si>
    <t>00749-2022-PRODUCE/DGPCHDI</t>
  </si>
  <si>
    <t>00086111-2022</t>
  </si>
  <si>
    <t xml:space="preserve">Declarar que la solicitud de ampliación del plazo para la ejecución de la autorización de incremento de flota dispuesta mediante Resolución Directoral No 00463-2021-PRODUCE/DGPCHDI de fecha 19 de junio de 2021, a favor de la EMPRESA PESQUERA MI CAUTIVO III S.A.C. para la construcción de una nueva embarcación de 66.10 m3 de capacidad de bodega, vía sustitución de la embarcación pesquera no siniestrada MI CAUTIVO III con matrícula CO-15735-CM y 66.10 m3 de capacidad de bodega, para la extracción del recurso Anchoveta con destino al consumo humano indirecto; solicitada mediante el escrito con registro No 00086111-2022, ha sido aprobada automáticamente a la fecha de presentación de dicha solicitud, en concordancia con el artículo 33 del TUO de la Ley No 27444. </t>
  </si>
  <si>
    <t>00750-2022-PRODUCE/DGPCHDI</t>
  </si>
  <si>
    <t>00071989-2022</t>
  </si>
  <si>
    <t>16/12/2022</t>
  </si>
  <si>
    <t>Solicita permiso de pesca para operar la embarcación pesquera de bandera ecuatoriana denominada JOCAY con matrícula P-04-00965 y 1608  toneladas de capacidad de acarreo</t>
  </si>
  <si>
    <t>00751-2022-PRODUCE/DGPCHDI</t>
  </si>
  <si>
    <t>00064494-2022</t>
  </si>
  <si>
    <t>Solicita permiso de pesca para operar la embarcación pesquera MARIANGELLA con matrícula CO-68222-PM y 514.25 m3 de capacidad de bodega</t>
  </si>
  <si>
    <t>00752-2022-PRODUCE/DGPCHDI</t>
  </si>
  <si>
    <t>00079393-2022</t>
  </si>
  <si>
    <t>Declarar que la solicitud de ampliación del plazo para la ejecución de la autorización de incremento de flota dispuesta mediante Resolución Directoral Nº 00543-2021-PRODUCE/DGPCHDI de fecha 20 de julio de 2021, a favor de la empresa PESQUERA MI GABRIELA S.A.C., para la construcción de una nueva embarcación de 48.19 m3 de capacidad de bodega, vía sustitución de la embarcación pesquera no siniestrada SEÑOR DE LA SOLEDAD con matrícula PT-5506-BM y 48.19 m³ de capacidad de bodega, para la extracción del recurso Anchoveta con destino al consumo humano indirecto; solicitada mediante el escrito con registro Nº 00079393-2022, ha sido aprobada automáticamente a la fecha de presentación de dicha solicitud, en concordancia con el artículo 33 del TUO de la Ley Nº 27444.</t>
  </si>
  <si>
    <t>00753-2022-PRODUCE/DGPCHDI</t>
  </si>
  <si>
    <t>00057802-2022</t>
  </si>
  <si>
    <t>solicita vía derecho de petición la modificación de la autorización otorgada mediante resolución directoral Nro. 00039-2022-PRODUCE/DGPCHDI.</t>
  </si>
  <si>
    <t>00754-2022-PRODUCE/DGPCHDI</t>
  </si>
  <si>
    <t>00063139-2022</t>
  </si>
  <si>
    <t>20/12/2022</t>
  </si>
  <si>
    <t>Solicita permiso de pesca para operar la embarcación pesquera de bandera ecuatoriana denominada MILENA A con matricula INTERNAC</t>
  </si>
  <si>
    <t>00755-2022-PRODUCE/DGPCHDI</t>
  </si>
  <si>
    <t>00083160-2022</t>
  </si>
  <si>
    <t>licencia para operar la planta de procesamiento de congelado de productos hidrobiológicos con una capacidad instalada de 102 t/día.</t>
  </si>
  <si>
    <t>00756-2022-PRODUCE/DGPCHDI</t>
  </si>
  <si>
    <t>00058767-2022</t>
  </si>
  <si>
    <t>Solicita la asociación o incorporación definitiva del Porcentaje Máximo de Captura por Embarcación.</t>
  </si>
  <si>
    <t>00757-2022-PRODUCE/DGPCHDI</t>
  </si>
  <si>
    <t>00081355-2022</t>
  </si>
  <si>
    <t>Solicita el cambio de titularidad de la licencia de operación de la planta de procesamiento pesquero para la producción de congelado, con una capacidad instalada de 33 t/día.</t>
  </si>
  <si>
    <t>00758-2022-PRODUCE/DGPCHDI</t>
  </si>
  <si>
    <t>00071994-2022</t>
  </si>
  <si>
    <t>23/12/2022</t>
  </si>
  <si>
    <t xml:space="preserve">Otorgar a la empresa UNIOCEAN EL SALVADOR S.A. DE C.V.,  permiso de pesca para operar la embarcación pesquera de cerco de bandera salvadoreña denominada SISARGAS </t>
  </si>
  <si>
    <t>00759-2022-PRODUCE/DGPCHDI</t>
  </si>
  <si>
    <t xml:space="preserve">Otorgar a favor de los señores SANTOS CLEMENTE SANCHEZ MORALES, PAULINA RUIZ DE SANCHEZ, GREGORIO SANCHEZ MORALES y MARIANA FLORES FLORES DE SANCHEZ, la autorización de incremento de flota para construir una nueva embarcación pesquera de 67.68 m3 de capacidad de bodega, vía sustitución de la embarcación pesquera no siniestrada LEYLITA 3 con matrícula PT-11749-CM y 67.68 m3 de capacidad de bodega, para la extracción de los recursos Anchoveta con destino al consumo humano directo e indirecto y Sardina con destino al consumo humano directo. </t>
  </si>
  <si>
    <t>00760-2022-PRODUCE/DGPCHDI</t>
  </si>
  <si>
    <t>00083396-2022</t>
  </si>
  <si>
    <t xml:space="preserve">Otorgar a favor de la empresa INVERSIONES BJES E.I.R.L., permiso de pesca para operar la embarcación pesquera NATHALIA </t>
  </si>
  <si>
    <t>00761-2022-PRODUCE/DGPCHDI</t>
  </si>
  <si>
    <t>00076340-2022</t>
  </si>
  <si>
    <t>29/12/2022</t>
  </si>
  <si>
    <t>Solicita permiso de pesca para operar la embarcación MANTA 4 con matrícula CE-4053-PM y 118.22 m3 de capacidad de bodega, para la extracción del recurso Anchoveta con destino al consumo humano indirecto.</t>
  </si>
  <si>
    <t>00762-2022-PRODUCE/DGPCHDI</t>
  </si>
  <si>
    <t>00086558-2022</t>
  </si>
  <si>
    <t>Solicita permiso de pesca para operar la embarcación pesquera de bandera panameña denominada REINA DE LA PAZ con matrícula 34810-09-C y 1785 toneladas de capacidad de acarreo, con número de buque de la CIAT 12466</t>
  </si>
  <si>
    <t>00763-2022-PRODUCE/DGPCHDI</t>
  </si>
  <si>
    <t>00084567-2022</t>
  </si>
  <si>
    <t>Solicita permiso de pesca para operar la embarcación pesquera de bandera ecuatoriana denominada ANTONIO H con matrícula P-00-00880 y 361 toneladas de capacidad de acarreo, con número de buque de la CIAT 15576, para la extracción del recurso Atún con destino al consumo humano directo</t>
  </si>
  <si>
    <t>00764-2022-PRODUCE/DGPCHDI</t>
  </si>
  <si>
    <t>00071689-2022</t>
  </si>
  <si>
    <t>Solicitan la aprobación del cambio de titular del permiso de pesca para operar la embarcación pesquera MARLENY MARITZA II con matrícula PL-19883-CM y  37.24 m3 de capacidad de bodega, para la extracción de los recursos Anchoveta y Sardina con destino al consumo humano indirecto</t>
  </si>
  <si>
    <t>00765-2022-PRODUCE/DGPCHDI</t>
  </si>
  <si>
    <t>00064182-2022</t>
  </si>
  <si>
    <t>Solicita la aprobación del cambio de titular del permiso de pesca para operar la embarcación pesquera SOLO DIOS CON SU PODER 3 con matrícula CO-29012-PM y 66.94 m3 de capacidad de bodega, para la extracción del recurso Anchoveta con destino al consumo humano indirecto</t>
  </si>
  <si>
    <t>00766-2022-PRODUCE/DGPCHDI</t>
  </si>
  <si>
    <t>00081679-2022</t>
  </si>
  <si>
    <t>Solicita la modificación del permiso de pesca para operar la embarcación pesquera CECI, en el extremo referido a la matrícula, de CE-0205-PM a CO-0205-PM</t>
  </si>
  <si>
    <t>00767-2022-PRODUCE/DGPCHDI</t>
  </si>
  <si>
    <t>00054741-2022</t>
  </si>
  <si>
    <t>31/12/2022</t>
  </si>
  <si>
    <t>Aprobar el Listado de Asignación de Límites Máximos de Captura por Embarcación de la Zona Sur para la extracción del recurso Anchoveta, correspondiente a la Primera Temporada de Pesca de Anchoveta del año 2023 en la Zona Sur.</t>
  </si>
  <si>
    <t>N° RD DE TITULOS HABILITANTES OTORGADOS  (NO) (SI)</t>
  </si>
  <si>
    <t>Etiquetas de columna</t>
  </si>
  <si>
    <t>NO</t>
  </si>
  <si>
    <t>AMPLIACION DE PLAZO  AIF</t>
  </si>
  <si>
    <t>AUTORIZACION DE IMPORTACION DE ESPECIES VIVAS</t>
  </si>
  <si>
    <t>AUTORIZACION DE INSTALACION</t>
  </si>
  <si>
    <t>AUTORIZACION PARA LA IMPORTACION DE ESPECIES VIVAS</t>
  </si>
  <si>
    <t>AUTORIZACION PARA OPERAR ACUARIOS COMERCIALES</t>
  </si>
  <si>
    <t>CADUCIDAD DE PERMISO DE PESCA</t>
  </si>
  <si>
    <t>INTERNO</t>
  </si>
  <si>
    <t>LEVANTAMIENTO DE SUSPENSION DE PERMISO DE PESCA</t>
  </si>
  <si>
    <t>LICENCIA DE OPERACION</t>
  </si>
  <si>
    <t xml:space="preserve">MODIFICACION DE PERMISO DE PESCA </t>
  </si>
  <si>
    <t>NOMINACION DE EMBARCACIONES PESQUERAS</t>
  </si>
  <si>
    <t>PERMISO DE PESCA DE BANDERA NACIONAL</t>
  </si>
  <si>
    <t>RECTIFICACION ERROR MATERIAL</t>
  </si>
  <si>
    <t>RENOVACIÓN DEL PERMISO DE PESCA DE BANDERA EXTRANJERA</t>
  </si>
  <si>
    <t>SUSPENSION DE LICENCIA DE OPERACIONES</t>
  </si>
  <si>
    <t>SUSPENSION DE PERMISO DE PESCA</t>
  </si>
  <si>
    <t>FECHA DE REGISTRO</t>
  </si>
  <si>
    <t>N° DIAS PARA ATENCIÓN</t>
  </si>
  <si>
    <t>FECHA DE PLAZO MAXIMO DE ATENCION</t>
  </si>
  <si>
    <t>PROCEDIMIENTO ATENDIDO EN PLAZO
SI / NO</t>
  </si>
  <si>
    <t>OTORGA DERECHO ADM?</t>
  </si>
  <si>
    <t>CONOCIMIENTO A UUOO
CON PROVEIDO</t>
  </si>
  <si>
    <t>CONOCIMIENTO A ENTIDADES
OFICIO</t>
  </si>
  <si>
    <t>DICAPI</t>
  </si>
  <si>
    <t>IMARPE</t>
  </si>
  <si>
    <t>SANIPES</t>
  </si>
  <si>
    <t>SERNANP</t>
  </si>
  <si>
    <t>OEFA</t>
  </si>
  <si>
    <t>IIAP</t>
  </si>
  <si>
    <t>ANA</t>
  </si>
  <si>
    <t>MINAM</t>
  </si>
  <si>
    <t>JUZGADO</t>
  </si>
  <si>
    <t>GORE 
PIURA</t>
  </si>
  <si>
    <t>GORE 
ANCASH</t>
  </si>
  <si>
    <t>GORE 
LA LIBERTAD</t>
  </si>
  <si>
    <t>GORE 
LIMA</t>
  </si>
  <si>
    <t>GORE MOQUEGUA</t>
  </si>
  <si>
    <t>SUNAT</t>
  </si>
  <si>
    <t>N°  NOTIFICACIÓN/ CÉDULA DE NOTIFICACIÓN</t>
  </si>
  <si>
    <t>FECHA NOTIFICACIÓN/ CÉDULA DE NOTIFICACIÓN</t>
  </si>
  <si>
    <t>00001-2023-PRODUCE/DGPCHDI</t>
  </si>
  <si>
    <t>00049026-2022</t>
  </si>
  <si>
    <t>03/01/2023</t>
  </si>
  <si>
    <t xml:space="preserve">Otorgar a la empresa BLUE MARLIN BEACH CLUB S.A., autorización para realizar las actividades de colecta de recursos hidrobiológicos </t>
  </si>
  <si>
    <t>X</t>
  </si>
  <si>
    <t>00002-2023-PRODUCE/DGPCHDI</t>
  </si>
  <si>
    <t>00056130-2022</t>
  </si>
  <si>
    <t xml:space="preserve">Otorgar a la empresa PETROTAL PERÚ S.R.L, autorización para realizar las actividades de colecta de recursos hidrobiológicos </t>
  </si>
  <si>
    <t>00003-2023-PRODUCE/DGPCHDI</t>
  </si>
  <si>
    <t>00077760-2022</t>
  </si>
  <si>
    <t>KANDY CORPORACION S.A.C</t>
  </si>
  <si>
    <t xml:space="preserve">Aprobar a favor de la empresa KANDY CORPORACION S.A.C. el cambio de titular del permiso de pesca para operar la embarcación pesquera FRANCISCA MARIA con matrícula PT-4249-CM y 32.40 m3 de capacidad de bodega, para la extracción de los recursos Anchoveta(Engraulis ringens y Anchoa nasus), Atún aleta amarilla (Thunnus albacares), Atún de ojo grande (Thunnus obesus), Barrilete (Katsuwonus pelamis), Berecha (Larimus pacificus), Bonito (Sarda chiliensis chiliensis), Caballa (Scomber japonicus peruanus), Cabinza serránida (Paranthias colonus), Cabrilla (Paralabrax humeralis), Cachema (Cynoscion analis), Chiri/Pampanito/Palometa (Peprilus medius), Chiri Lomo Negro (Peprilus snyderi), Coco/suco (Paralonchurus peruanus), Cojinova (Seriolella violácea), Congrio (Genypterus maculatus), Corvina (Cilus gilberti), Doncella (Hermanthias peruanus), Jurel (Trachurus murphii), Lenguado (Paralichthys spp), Lisa (Mugil cephalus), Lorna (Sciaena deliciosa)m Machete (Ethmidiem maculatum), Pámpano (Trachinotus paitesis), Pejerrey (Odontesthes regia regia), Perico/Dorado (Coryphaena hippurus), Pez espada (Xiphias gladius), Pintadilla (Cheilodactylus variegatus), Pota (Dosidicus gigas), Raya (Raja velezi, Myliobatis peruvianus, Myliobatis chieliensis, Rhinoptera steindachneri, Dasyatis brevis), Robalo (Centropomus spp), Tiburón (Prionacde glauca, Sphyrna zygaena, Isurus oxyrinchus, Alopias vulpinu/Alopias spp, Sphyrna zygaena/Sphyrna spp, Sphyrna tiburo, Galeorhinus galeus, Tollo Fino (Mustelus mento) y &lt;zorro (Albula volpes) con destino al consumo humano directo 
Artículo 2.- En mérito del cambio de titularidad a que se refiere el artículo 1 de la presente resolución, la empresa KANDY CORPORACION S.A.C.podrá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Artículo 3.- Dejar sin efecto la titularidad del permiso de pesca otorgada a favor de la empresa KANDY CORPORACION S.A.C., a través de la Resolución Directoral N° 279-2013-PRODUCE/DGCHD, para operar la embarcación pesquera FRANCISCA MARIA con matrícula PT-4249-CM. 
Artículo 4.- Excluir a la los señores MANUEL LINDO FIESTAS AYASTA, EDWIN SANTOS FIESTAS AYASTA, LUZ ESTHER FIESTAS JACINTO, JOSE ROBERTO FIESTAS AYASTA y GABRIELA FIESTAS GUTIERREZ de los listados a que se refiere el artículo 14 del Reglamento de la Ley General de Pesca; y, el Anexo I de la Resolución Ministerial N° 346-2011-PRODUCE, a fin de incluir en su lugar a la empresa KANDY CORPORACION S.A.C., como titulares del permiso de pesca para operar la embarcación pesquera FRANCISCA MARIA con matrícula PT-4249-CM.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</si>
  <si>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00004-2023-PRODUCE/DGPCHDI</t>
  </si>
  <si>
    <t>00057751-2022</t>
  </si>
  <si>
    <t xml:space="preserve">Otorgar a la empresa NEXA RESOURCES PERU S.A.A., autorización para realizar las actividades de colecta de recursos hidrobiológicos </t>
  </si>
  <si>
    <t>00005-2023-PRODUCE/DGPCHDI</t>
  </si>
  <si>
    <t>00060729-2022</t>
  </si>
  <si>
    <t xml:space="preserve">Otorgar a la empresa ELECTRO SUR ESTE S.A.A., autorización para realizar las actividades de colecta de recursos hidrobiológicos </t>
  </si>
  <si>
    <t>00006-2023-PRODUCE/DGPCHDI</t>
  </si>
  <si>
    <t>00060731-2022</t>
  </si>
  <si>
    <t>Otorgar a la empresa ELECTRO SUR ESTE S.A.A., autorización para realizar las actividades de colecta de recursos hidrobiológicos</t>
  </si>
  <si>
    <t>00007-2023-PRODUCE/DGPCHDI</t>
  </si>
  <si>
    <t>00060735-2022</t>
  </si>
  <si>
    <t>00008-2023-PRODUCE/DGPCHDI</t>
  </si>
  <si>
    <t>00060741-2022</t>
  </si>
  <si>
    <t>00009-2023-PRODUCE/DGPCHDI</t>
  </si>
  <si>
    <t>00060743-2022</t>
  </si>
  <si>
    <t>04/01/2023</t>
  </si>
  <si>
    <t>00010-2023-PRODUCE/DGPCHDI</t>
  </si>
  <si>
    <t>00060746-2022</t>
  </si>
  <si>
    <t>00011-2023-PRODUCE/DGPCHDI</t>
  </si>
  <si>
    <t>00060752-2022</t>
  </si>
  <si>
    <t>00012-2023-PRODUCE/DGPCHDI</t>
  </si>
  <si>
    <t>00060755-2022</t>
  </si>
  <si>
    <t>00013-2023-PRODUCE/DGPCHDI</t>
  </si>
  <si>
    <t>00063507-2022</t>
  </si>
  <si>
    <t>Otorgar a la empresa COMPANIA MINERA ARES S.A.C., autorización para realizar las actividades de colecta de recursos hidrobiológicos</t>
  </si>
  <si>
    <t>00014-2023-PRODUCE/DGPCHDI</t>
  </si>
  <si>
    <t>00066774-2022</t>
  </si>
  <si>
    <t xml:space="preserve">Otorgar a la empresa MARCOBRE S.A.C., autorización para realizar las actividades de colecta de recursos hidrobiológicos </t>
  </si>
  <si>
    <t>00015-2023-PRODUCE/DGPCHDI</t>
  </si>
  <si>
    <t>00067313-2022</t>
  </si>
  <si>
    <t xml:space="preserve">Otorgar a la empresa APM TERMINALS CALLAO SOCIEDAD ANONIMA, autorización para realizar las actividades de colecta de recursos hidrobiológicos </t>
  </si>
  <si>
    <t>00016-2023-PRODUCE/DGPCHDI</t>
  </si>
  <si>
    <t>00073738-2022</t>
  </si>
  <si>
    <t>Otorgar a favor de la empresa MARINE EXPLORER S.R.L., la Autorización para efectuar investigación pesquera especializada con uso de embarcación</t>
  </si>
  <si>
    <t>00017-2023-PRODUCE/DGPCHDI</t>
  </si>
  <si>
    <t>Artículo 1.- Rectificar el error material contenido en el considerando 6 de la Resolución Directoral N° 00700-2022-PRODUCE/DGPCHDI de fecha 23 de noviembre de 2022, mediante la cual se aprobó el cambio de titular del permiso de pesca para operar la embarcación pesquera TIBURON 9 con matrícula CE-4021-PM, en el extremo referido a la vigencia del contrato de arrendamiento de la citada embarcación, conforme al siguiente detalle: 
Artículo 2.- Remitir copia de la presente Resolución Directoral, a la empresa PESQUERA ESTRELLITA DEL SUR S.A.C. 
Artículo 3.-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</si>
  <si>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00018-2023-PRODUCE/DGPCHDI</t>
  </si>
  <si>
    <t>00078104-2022</t>
  </si>
  <si>
    <t>05/01/2023</t>
  </si>
  <si>
    <t>Artículo 1.- Aceptar el desistimiento del procedimiento de cambio de titular del permiso de pesca para operar la embarcación pesquera OLLEROS con matrícula CO-6337-PM y 199.82 de capacidad de bodega; formulado por la empresa R.H. ADMINISTRACIONES S.A. mediante el escrito adjunto con registro Nº 00078104-2022-3; dándose por concluido el mencionado procedimiento administrativo. 
Artículo 2.- Notificar la presente Resolución Directoral a la empresa R.H. ADMINISTRACIONES S.A. 
Artículo 3.-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</si>
  <si>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ACEPTAR DESISTIMIENTO</t>
  </si>
  <si>
    <t>00019-2023-PRODUCE/DGPCHDI</t>
  </si>
  <si>
    <t>00086337-2022</t>
  </si>
  <si>
    <t>Solicita permiso de pesca para operar la embarcación pesquera de bandera ecuatoriana denominada LIZANNY Z con matrícula P-04-00998 y 603 toneladas de capacidad de acarreo, con número de buque de la CIAT 16322</t>
  </si>
  <si>
    <t>ATUN</t>
  </si>
  <si>
    <t>buque de la CIAT</t>
  </si>
  <si>
    <t>00020-2023-PRODUCE/DGPCHDI</t>
  </si>
  <si>
    <t>00026571-2022</t>
  </si>
  <si>
    <t>Artículo 1.- Aceptar el desistimiento formulado por la empresa TECNOLOGICA DE ALIMENTOS S.A., respecto a la solicitud de autorización de instalación para el incremento de capacidad de la planta de procesamiento de 140 t/h a 240 t/h, por traslado físico de 100 t/h de capacidad de procesamiento de la planta de procesamiento de harina de pescado de alto contenido proteínico, ubicada en Caleta Tierra Colorada S/N Zona Industrial – III, Tierra Colorada, distrito y provincia de Paita, departamento de Piura, hacia el establecimiento industrial pesquero, ubicada en Caleta Vegueta, distrito de Vegueta, provincia Huaura, departamento de Lima.
Artículo 2.- Declarar concluida la solicitud de autorización de instalación de plantas de procesamiento pesquero presentada con escrito de registro N° 00026571-2022, por la empresa TECNOLOGICA DE ALIMENTOS S.A., ordenándose el archivamiento de la misma. 
Artículo 3.- Remitir copia de la presente Resolución Directoral a la Dirección General de Supervisión, Fiscalización y Sanción del Despacho Viceministerial de Pesca y Acuicultura del Ministerio de la Producción y disponer su publicación en el Portal Institucional del Ministerio de la Producción (www.gob.pe/produce).</t>
  </si>
  <si>
    <t>00021-2023-PRODUCE/DGPCHDI</t>
  </si>
  <si>
    <t>00072258-2022</t>
  </si>
  <si>
    <t>Aceptar el DESISTIMIENTO formulado por la empresa ESMERALDA CORP S.A.C., respecto a la solicitud de cambio de titular de la licencia de operación para operar la planta de congelado de productos hidrobiológicos de 52.16 t/día de capacidad instalada, ubicada en el establecimiento industrial pesquero de la Autopista Panamericana Sur Km. 18.5, Mz G, Lote 1, distrito San Juan de Miraflores, provincia y departamento de Lima.</t>
  </si>
  <si>
    <t>00022-2023-PRODUCE/DGPCHDI</t>
  </si>
  <si>
    <t>00087859-2022</t>
  </si>
  <si>
    <t>Modificar la autorización al plan de trabajo denominado: “Estudio de Impacto Ambiental Semi Detallado (EIA-sd) del Estudio Definitivo del Proyecto: "Creación de la Vía de Evitamiento de Tumbes”, otorgada mediante Resolución Directoral N° 00077-2022-PRODUCE/DGPCHDI de fecha 28 de Enero de 2022, a favor del PROYECTO ESPECIAL DE INFRAESTRUCTURA DE TRANSPORTE NACIONAL - PROVIAS NACIONAL, únicamente en el extremo referido al plazo para su ejecución, por doce (12) meses adicionales contados desde el vencimiento de la vigencia de la autorización antes indicada; por lo que, el plazo de la autorización vencerá con fecha 09 de Febrero de 2024.</t>
  </si>
  <si>
    <t>00023-2023-PRODUCE/DGPCHDI</t>
  </si>
  <si>
    <t>00087284-2022</t>
  </si>
  <si>
    <t>Modificar la autorización al plan de trabajo denominado: “Estudio de Impacto Ambiental Semidetallado (EIA-sd) del Estudio Definitivo del Proyecto “Creación de la Vía de Evitamiento a la ciudad de Juanjuí”, otorgada mediante Resolución Directoral N° 00228-2022-PRODUCE/DGPCHDI de fecha 28 de marzo de 2022, a favor del PROYECTO ESPECIAL DE INFRAESTRUCTURA DE TRANSPORTE NACIONAL - PROVIAS NACIONAL, únicamente en el extremo referido al plazo para su ejecución, por doce (12) meses adicionales contados desde el vencimiento de la vigencia de la autorización antes indicada; por lo que, el plazo de la autorización vencerá con fecha 22 de abril de 2024.</t>
  </si>
  <si>
    <t>00024-2023-PRODUCE/DGPCHDI</t>
  </si>
  <si>
    <t>00086412-2022</t>
  </si>
  <si>
    <t>Modificar la autorización al plan de trabajo denominado: “EVALUACIÓN HIDROBIOLÓGICA PARA EL ESTUDIO DE IMPACTO AMBIENTAL DETALLADO (EIA-D) PARA EL PROYECTO “MEJORAMIENTO DE LA CARRETERA IZCUCHACA - HUANTA, TRAMO: IZCUCHACA MAYOCC”, otorgada mediante Resolución Directoral N° 00819-2021-PRODUCE/DGPCHDI de fecha 10 de diciembre de 2021, a favor del PROYECTO ESPECIAL DE INFRAESTRUCTURA DE TRANSPORTE NACIONAL - PROVIAS NACIONAL, únicamente en el extremo referido al plazo para su ejecución, por doce (12) meses adicionales, contados desde el vencimiento de la vigencia de la autorización antes indicada; por lo que, el plazo de la autorización vencerá con fecha 24 de febrero de 2024.</t>
  </si>
  <si>
    <t>00025-2023-PRODUCE/DGPCHDI</t>
  </si>
  <si>
    <t>00062273-2022</t>
  </si>
  <si>
    <t>06/01/2023</t>
  </si>
  <si>
    <t>Otorgar a la empresa CEPSA PERUANA S.A.C., autorización para realizar las actividades de colecta de recursos hidrobiológicos conforme al plan de trabajo denominado: “Monitoreo Hidrobiológico en el marco de los compromisos del Estudio de Impacto Ambiental Detallado (EIA-D) del proyecto de Desarrollo e Instalaciones de Producción del Lote 131”, en atención a la solicitud presentada por escrito con registro N° 00062273-2022, reformulado a través del escrito adjunto con registro N° 00062273-2022-2, por el periodo de ocho (8) meses contados a partir de la notificación de la presente Resolución Directoral.</t>
  </si>
  <si>
    <t>00026-2023-PRODUCE/DGPCHDI</t>
  </si>
  <si>
    <t>00064027-2022</t>
  </si>
  <si>
    <t>Otorgar a la empresa CONSORCIO MINERO HORIZONTE S.A., autorización para realizar las actividades de colecta de recursos hidrobiológicos conforme al plan de trabajo denominado: “Plan de trabajo para la evaluación hidrobiológica en cumplimiento a la Modificación de Estudio de Impacto Ambiental (MEIA) detallado del Proyecto ampliación del depósito de relaves filtrados, cianurados y depósito de desmonte de mina en la quebrada Curaubamba de la Unidad de Minera Parcoy”, en atención a la solicitud presentada por escrito con registro N° 00064027-2022, reformulado a través del escrito adjunto con registro N° 00064027-2022-3, por el periodo de sesenta (60) meses contados a partir de la notificación de la presente Resolución Directoral.</t>
  </si>
  <si>
    <t>00027-2023-PRODUCE/DGPCHDI</t>
  </si>
  <si>
    <t>00064222-2022</t>
  </si>
  <si>
    <t>Artículo 1.- Otorgar a la empresa SOUTHERN PERU COPPER CORPORATION, SUCURSAL DEL PERÚ, autorización para realizar las actividades de colecta de recursos hidrobiológicos conforme al plan de trabajo denominado: “Monitoreo Hidrobiológico en el Marco del Estudio de Impacto Ambiental del Proyecto Ampliación de la Concentradora Toquepala y Recrecimiento del Embalse de Relaves de Quebrada Honda”, en atención a la solicitud presentada por escrito con registro N° 00064222-2022, reformulado a través del escrito con registro N° 00080760-2022, por el periodo de veinticuatro (24) meses contados a partir de la notificación de la presente Resolución Directoral. El referido plan comprende las siguientes circunscripciones territoriales:</t>
  </si>
  <si>
    <t>00028-2023-PRODUCE/DGPCHDI</t>
  </si>
  <si>
    <t>00164519-2017</t>
  </si>
  <si>
    <t>Artículo 1.- Aceptar el desistimiento presentado por el señor JORGE LUIS ZERILLO ESPINOZA respecto de la solicitud de otorgamiento del permiso de pesca para operar la embarcación pesquera de menor escala ENALIZ con matrícula IO-22812-CM y 30.56 m3 de capacidad de bodega, en el marco del Decreto Supremo N° 005-2012-PRODUCE y de la Resolución Ministerial N° 433-2012-PRODUCE, signada con registro N° 00164519-2017 de fecha 10 de noviembre de 2017, dándose por concluido el procedimiento administrativo. 
Artículo 2.- Lo resuelto en el artículo 1 de la presente Resolución Directoral no afecta la vigencia de la Resolución Directoral N° 00277-2021-PRODUCE/DGPCHDI, con la cual se otorgó permiso de pesca para operar la embarcación pesquera de menor escala ENALIZ con matrícula IO-22812-CM y 30.56 m3 de capacidad de bodega a favor de los señores JORGE LUIS ZERILLO ESPINOZA y LOURDES FUENTES NACARINO ROSAS. 
Artículo 3.- Remitir copia de la presente Resolución, a la Dirección General de Supervisión, Fiscalización y Sanción del Despacho Viceministerial de Pesca y Acuicultura del Ministerio de la Producción; a la Dirección General de Capitanías y Guardacostas del Ministerio de Defensa (DICAPI); al Gobierno Regional de Lima, así como disponer su publicación en el Portal Institucional del Ministerio de la Producción (www.gob.pe/produce).</t>
  </si>
  <si>
    <t>00029-2023-PRODUCE/DGPCHDI</t>
  </si>
  <si>
    <t>00072125-2022</t>
  </si>
  <si>
    <t>09/01/2023</t>
  </si>
  <si>
    <t>Otorgar a favor de la empresa CFG INVESTMENT S.A.C., la autorización de incremento de flota para adquirir una embarcación de 347.81 m³ de capacidad de bodega, vía sustitución de la embarcación pesquera no siniestrada TALARA 1 con matrícula CE-0238-PM y 347.81 m³ de capacidad de bodega, para la extracción de los recursos Anchoveta y Sardina con destino al consumo humano indirecto.</t>
  </si>
  <si>
    <t>Por Sustitución</t>
  </si>
  <si>
    <t>00030-2023-PRODUCE/DGPCHDI</t>
  </si>
  <si>
    <t>00078321-2022</t>
  </si>
  <si>
    <t>11/01/2023</t>
  </si>
  <si>
    <t>Otorgar a la empresa ATN 3 S.A., autorización para realizar las actividades de colecta de recursos hidrobiológicos</t>
  </si>
  <si>
    <t>00031-2023-PRODUCE/DGPCHDI</t>
  </si>
  <si>
    <t>00000890-2023</t>
  </si>
  <si>
    <t>Rectificar el error material contenido en los considerandos 4 y 8, de la parte considerativa, y el artículo 1 de la parte resolutiva, de la Resolución Directoral 740-2022-PRODUCE/DGPCHDI otorgada a favor de la empresa FENIX POWER PERU S.A</t>
  </si>
  <si>
    <t>00032-2023-PRODUCE/DGPCHDI</t>
  </si>
  <si>
    <t>00085173-2022</t>
  </si>
  <si>
    <t>13/01/2023</t>
  </si>
  <si>
    <t>Artículo 1.- Declarar que la solicitud de ampliación del plazo para la ejecución de la autorización de incremento de flota dispuesta mediante Resolución Directoral N° 00545-2021-PRODUCE/DGPCHDI de fecha 22 de julio de 2021, a favor del señor CHRISTIAAN JOEL PINTO MAGUIÑA, para la construcción de una nueva embarcación de 50.71 m³ de capacidad de bodega, vía sustitución de la embarcación pesquera no siniestrada CRISTO VIENE con matrícula PL-18102-CM y 50.71 m³ de capacidad de bodega, para la extracción del recurso Anchoveta con destino al consumo humano indirecto; solicitada mediante el escrito con registro N° 00085173- 2022, ha sido aprobada automáticamente a la fecha de presentación de dicha solicitud, en concordancia con el artículo 33 del TUO de la Ley N° 27444.</t>
  </si>
  <si>
    <t>00033-2023-PRODUCE/DGPCHDI</t>
  </si>
  <si>
    <t>00081069-2022</t>
  </si>
  <si>
    <t>Artículo 1.- Declarar que la solicitud de ampliación del plazo para la ejecución de la autorización de incremento de flota dispuesta mediante Resolución Directoral N° 00406-2021-PRODUCE/DGPCHDI de fecha 31 de mayo de 2021, a favor de la empresa PESQUERA DIAMANTE S.A., para la construcción de una nueva embarcación de 401.17 m3 de capacidad de bodega, vía sustitución de la embarcación pesquera no siniestrada MICHELA con matrícula CO-16853-PM y 401.17 m³ de capacidad de bodega, para la extracción de los recursos Anchoveta y Sardina con destino al consumo humano indirecto y de los recursos Jurel y Caballa con destino al consumo humano directo; solicitada mediante el escrito con registro N° 00081069-2022, ha sido aprobada automáticamente a la fecha de presentación de dicha solicitud, en concordancia con el artículo 32 del TUO de la Ley N° 27444</t>
  </si>
  <si>
    <t>00034-2023-PRODUCE/DGPCHDI</t>
  </si>
  <si>
    <t>00077715-2022</t>
  </si>
  <si>
    <t>Declarar que la solicitud de ampliación del plazo para la ejecución de la autorización de incremento de flota dispuesta mediante Resolución Directoral N° 00541-2021-PRODUCE/DGPCHDI de fecha 20 de
julio de 2021, a favor de la empresa CORPORACION DON JULIO S.A.C., para la construcción de una nueva embarcación de 65.24 m³ de capacidad de bodega, vía sustitución de la embarcación pesquera no siniestrada ANA ROSA con matrícula PL-18661-CM y 65.24 m³ de capacidad de bodega, para la extracción del recurso Anchoveta con destino al consumo humano directo e indirecto y de los recursos Sardina, Jurel y Caballa con destino al consumo humano directo, solicitada mediante el escrito con registro N° 00077715-2022, ha sido aprobada automáticamente a la fecha de presentación de dicha solicitud, en concordancia con el artículo 33 del TUO de la Ley N° 27444.</t>
  </si>
  <si>
    <t>00035-2023-PRODUCE/DGPCHDI</t>
  </si>
  <si>
    <t>00005529-2022</t>
  </si>
  <si>
    <t xml:space="preserve">Declarar como no presentada la solicitud de cambio de titular del permiso de pesca para operar la embarcación pesquera ROSA MARIA </t>
  </si>
  <si>
    <t>00036-2023-PRODUCE/DGPCHDI</t>
  </si>
  <si>
    <t>00076391-2022</t>
  </si>
  <si>
    <t>Declarar que la solicitud de ampliación del plazo para la ejecución de la autorización de incremento de flota dispuesta mediante Resolución Directoral N° 00376-2021-PRODUCE/DGPCHDI de fecha 18 de mayo de 2021, a favor de la empresa GRUPO VIMALCA S.A.C., para la construcción de una nueva embarcación de 38 m3 de capacidad de bodega, vía sustitución de la embarcación pesquera no siniestrada JUAN PABLO 2 con matrícula PL-11901-CM y 38 m³ de capacidad de bodega, para la extracción del recurso Anchoveta con destino al consumo humano indirecto y del recurso Sardina con destino al consumo humano directo; solicitada mediante el escrito con registro N° 00076391-2022, ha sido aprobada automáticamente a la fecha de presentación de dicha solicitud, en concordancia con el artículo 33 del TUO de la Ley N° 27444.</t>
  </si>
  <si>
    <t>00037-2023-PRODUCE/DGPCHDI</t>
  </si>
  <si>
    <t>00075603-2022</t>
  </si>
  <si>
    <t>GRUPO FERVANA S.A.C</t>
  </si>
  <si>
    <t xml:space="preserve">Artículo 1.- Aprobar a favor de la empresa GRUPO FERVANA S.A.C. el cambio de titular del permiso de pesca para operar la embarcación pesquera LIOBRAND con matrícula PL-28767-CM y 32.35 m3 de capacidad de bodega, para la extracción de los recursos Anchoveta (Engraulis ringens y Anchoa nasus), Jurel (Trachurus picturatus murphyl), Caballa (Scomber japonicus peruanus), Bonito (Sarda chiliensis chiliensis), Perico (Coryphaena hippirus), Atún (Thunnus albacares, Thunnus obesus y Otras especies de Atún), Barrilete (Katsuwonus pelamis), Cabrilla (Paralabrax humeralis), Cojinova (Seriolella violácea), Congrio (Genypterus maculatus), Corvina (Cilus gilberti), Lisa (Mugil cephalus), Lorna (Sciaena deliciosa), Pámpano (Trachinotus paitensis), Robalo (Centropomus), Suco (Paralonchurus peruanus) y Cachema (Cynoscion analis), con destino al consumo humano directo. 
Artículo 2.- En mérito del cambio de titularidad a que se refiere el artículo 1 de la presente resolución, la empresa GRUPO FERVANA S.A.C.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Artículo 3.- En mérito al cambio de titular del permiso de pesca a que se refiere el artículo 1 de la presente resolución, los titulares del permiso de pesca de la embarcación pesquera LIOBRAND con matrícula PL-28767-CM y 32.35 m3 de capacidad de bodega, deberán cumplir las disposiciones normativas vigentes en lo correspondiente al desarrollo de las actividades pesqueras previas a su procesamiento. 
Artículo 4.- Dejar sin efecto la titularidad del permiso de pesca otorgada a favor del señor JOEL ESAUL PALMA LEYTON, a través de la Resolución Directoral N° 224-2017-PRODUCE/DGPCHDI, para operar la embarcación pesquera LIOBRAND con matrícula PL-28767-CM.
Artículo 5.- Excluir al señor JOEL ESAUL PALMA LEYTON del listado a que se refiere el artículo 14 del Reglamento de la Ley General de Pesca; y, el Anexo I de la Resolución Ministerial N° 346-2011-PRODUCE, a fin de incluir en su lugar a la empresa GRUPO FERVANA S.A.C., como titular del permiso de pesca para operar la embarcación pesquera LIOBRAND con matrícula PL-28767-CM.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</si>
  <si>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00038-2023-PRODUCE/DGPCHDI</t>
  </si>
  <si>
    <t>00063143-2022</t>
  </si>
  <si>
    <t>16/01/2023</t>
  </si>
  <si>
    <t xml:space="preserve">Otorgar a la empresa NEGOCIOS INDUSTRIALES REAL NIRSA S.A., permiso de pesca para operar la embarcación pesquera de cerco de bandera ecuatoriana denominada VIA SIMOUN </t>
  </si>
  <si>
    <t>00039-2023-PRODUCE/DGPCHDI</t>
  </si>
  <si>
    <t>00083871-2022</t>
  </si>
  <si>
    <t xml:space="preserve">Otorgar a la empresa PESQUERA UGAVI S.A., permiso de pesca para operar la embarcación pesquera de cerco de bandera ecuatoriana denominada UGAVI </t>
  </si>
  <si>
    <t>00040-2023-PRODUCE/DGPCHDI</t>
  </si>
  <si>
    <t>00091494-2022</t>
  </si>
  <si>
    <t>17/01/2023</t>
  </si>
  <si>
    <t>Estimar en parte el recurso de reconsideración formulado por la señora MARÍA CANDIDA PANTA PERICHE, en el extremo referido precisando que la nominación de la embarcación pesquera SIEMPRE MI HERNANCITO II con matrícula PT-54871-PM para realizar actividad extractiva durante la Segunda Temporada de Pesca Norte Centro del año 2022, por lo que corresponde incluir a laseñora MARÍA CANDIDA PANTA PERICHE en la nominación otorgada, mediante la Carta N° 00000489-2022-PRODUCE/DGPCHDI, por las consideraciones expuestas en la presente Resolución Directoral,</t>
  </si>
  <si>
    <t>00041-2023-PRODUCE/DGPCHDI</t>
  </si>
  <si>
    <t>00002547-2023</t>
  </si>
  <si>
    <t>18/01/2023</t>
  </si>
  <si>
    <t>Modificar la autorización al plan de trabajo denominado: “Autorización para colecta y monitoreo de recursos hidrobiológicos para el levantamiento de la Línea de Base del Estudio de Impacto Ambiental del Proyecto de Explotación Katy”, otorgada mediante Resolución Directoral N° 00211- 2022-PRODUCE/DGPCHDI de fecha 18 de marzo de 2022, a favor de la empresa CULTINOR S.A.C., únicamente en el extremo referido al plazo para su ejecución, por doce (12) meses adicionales contados desde el vencimiento de la vigencia de la autorización antes indicada; por lo que, el plazo de la autorización vencerá con fecha 28 de marzo de 2024.</t>
  </si>
  <si>
    <t>Modificar la autorización al plan de trabajo únicamente en el extremo referido al plazo para su ejecución</t>
  </si>
  <si>
    <t>00042-2023-PRODUCE/DGPCHDI</t>
  </si>
  <si>
    <t>00091661-2022</t>
  </si>
  <si>
    <t>Modificar la autorización al plan de trabajo denominado: “Evaluación Hidrobiológica en el área de estudio del Proyecto Apumayo” en el marco del Estudio de Línea Base para la Segunda Modificación del Estudio de Impacto Ambiental (en adelante Segunda MEIA) de la Unidad Minera Apumayo”, otorgada mediante Resolución Directoral N° 00043-2022-PRODUCE/DGPCHDI de fecha 20 de enero de 2022, a favor de la empresa APUMAYO S.A.C., únicamente en el extremo referido al plazo para su ejecución, por doce (12) meses adicionales contados desde el vencimiento de la vigencia de la autorización antes indicada; por lo que, el plazo de la autorización vencerá con fecha 21 de enero de 2024.</t>
  </si>
  <si>
    <t>00043-2023-PRODUCE/DGPCHDI</t>
  </si>
  <si>
    <t>00049234-2022</t>
  </si>
  <si>
    <t xml:space="preserve">Otorgar a la empresa PETROLIFERA PETROLEUM DEL PERU S.A.C., autorización para realizar las actividades de colecta de recursos hidrobiológicos </t>
  </si>
  <si>
    <t>00044-2023-PRODUCE/DGPCHDI</t>
  </si>
  <si>
    <t>00063144-2022</t>
  </si>
  <si>
    <t>19/01/2023</t>
  </si>
  <si>
    <t xml:space="preserve">Otorgar a la empresa NEGOCIOS INDUSTRIALES REAL NIRSA S.A., permiso de pesca para operar la embarcación pesquera de cerco de bandera ecuatoriana denominada GABRIELA A </t>
  </si>
  <si>
    <t>00045-2023-PRODUCE/DGPCHDI</t>
  </si>
  <si>
    <t>00063257-2022</t>
  </si>
  <si>
    <t xml:space="preserve">Otorgar a la empresa NEGOCIOS INDUSTRIALES REAL NIRSA S.A., permiso de pesca para operar la embarcación pesquera de cerco de bandera ecuatoriana denominada ROBERTO A  </t>
  </si>
  <si>
    <t>00046-2023-PRODUCE/DGPCHDI</t>
  </si>
  <si>
    <t>00063261-2022</t>
  </si>
  <si>
    <t xml:space="preserve">Otorgar a la empresa MANTARAYA NICARAGUA, SOCIEDAD ANÓNIMA,  permiso de pesca para operar la embarcación pesquera de cerco de bandera nicaragüense denominada MARIA EULOGIA </t>
  </si>
  <si>
    <t>00047-2023-PRODUCE/DGPCHDI</t>
  </si>
  <si>
    <t>00067747-2022</t>
  </si>
  <si>
    <t>Aceptar el desistimiento de la autorización de incremento de flota para la construcción de una nueva e/p vía sustitución de la e/p no siniestrada DELFIN 2 formulado por ROMAN MACARIO, ESTEBAN, URCINO, SEBASTIAN, CARLOS ALBERTO FIESTAS JACINTO y ROSA FIESTAS DE FIESTAS</t>
  </si>
  <si>
    <t>00048-2023-PRODUCE/DGPCHDI</t>
  </si>
  <si>
    <t>00063148-2022</t>
  </si>
  <si>
    <t xml:space="preserve">Otorgar a la empresa MANTARAYA FISHING CORP., permiso de pesca para operar la embarcación pesquera de cerco de bandera panameña denominada EL MARQUEZ </t>
  </si>
  <si>
    <t>00049-2023-PRODUCE/DGPCHDI</t>
  </si>
  <si>
    <t>00064404-2022</t>
  </si>
  <si>
    <t>FRANCISCO JAVIER TEQUE PUESCAS, LEONCIO WILFREDO TEQUE PUESCAS, MATILDE MARTINEZ JACINTO y JUANA SANTISTEBAN GALAN</t>
  </si>
  <si>
    <t xml:space="preserve">Artículo 1.- Aprobar a favor de los señores FRANCISCO JAVIER TEQUE PUESCAS, LEONCIO WILFREDO TEQUE PUESCAS, MATILDE MARTINEZ JACINTO y JUANA SANTISTEBAN GALAN el cambio de titular del permiso de pesca para operar la embarcación pesquera MI TOMASA BEATRIZ con matrícula PL-16671-CM y 38.08 m3 de capacidad de bodega, para la extracción de los recursos Anchoveta y Sardina con destino al consumo humano directo e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MI TOMASA BEATRIZ con matrícula PL16671-CM y 38.08 m3 de capacidad de bodega, deberán cumplir las disposiciones normativas vigentes en lo correspondiente al desarrollo de las actividades pesqueras previas a su procesamiento. 
Artículo 3.- Dejar sin efecto la titularidad del permiso de pesca otorgado a favor del señor LEONCIO WILFREDO TEQUE PUESCAS, ANGELITA LOCONO DE TEQUE, FRANCISCO JAVIER TEQUE PUESCAS, MATILDE MARTINEZ JACINTO, MARCARIO TEQUE PUESCAS y JUANA SATISTEBAN GALAN, a través de la Resolución Directoral N° 594-2015-PRODUCE/DGCHI, para operar la embarcación pesquera MI TOMASA BEATRIZ con matrícula PL-16671-CM. 
Artículo 4.- Excluir a los señores LEONCIO WILFREDO TEQUE PUESCAS, ANGELITA LOCONO DE TEQUE, FRANCISCO JAVIER TEQUE PUESCAS, MATILDE MARTINEZ JACINTO, MARCARIO TEQUE PUESCAS y JUANA SATISTEBAN GALAN, de los listados a que se refiere el artículo 14 del Reglamento de la Ley General de Pesca; y, el Anexo II de la Resolución Ministerial N° 347-2011-PRODUCE, a fin de incluir en su lugar a los señores FRANCISCO JAVIER TEQUE PUESCAS, LEONCIO WILFREDO TEQUE PUESCAS, MATILDE MARTINEZ JACINTO y JUANA SANTISTEBAN GALAN, como titulares del permiso de pesca para operar la embarcación pesquera MI TOMASA BEATRIZ con matrícula PL-16671-CM. 
Artículo 5.- En mérito al cambio de titularidad a que se refiere el artículo 1 de la presente resolución directoral, los señores FRANCISCO JAVIER TEQUE PUESCAS, LEONCIO WILFREDO TEQUE PUESCAS, MATILDE MARTINEZ JACINTO y JUANA SANTISTEBAN GALAN, deberán tener en consideración lo dispuesto por la Resolución Ministerial Nº 781-97-PE y el Decreto Supremo Nº 001-2002-PRODUCE, respecto al recurso Sardina con destino al consumo humano directo e indirecto, comprendido en el permiso de pesca para operar la embarcación pesquera MI TOMASA BEATRIZ con matrícula PL-16671-CM. En cuanto al recurso Anchoveta con destino al consumo humano directo comprendido en el citado permiso de pesca, no podrán realizar actividad extractiva de dicho recurso en concordancia con lo dispuesto en el Reglamento de Ordenamiento Pesquero del Recurso Anchoveta para Consumo Humano Directo; y, en el segundo párrafo del artículo 9 de la Ley General de Pesca. 
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</si>
  <si>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00050-2023-PRODUCE/DGPCHDI</t>
  </si>
  <si>
    <t>00067054-2022</t>
  </si>
  <si>
    <t>24/01/2023</t>
  </si>
  <si>
    <t>00051-2023-PRODUCE/DGPCHDI</t>
  </si>
  <si>
    <t>00066465-2022</t>
  </si>
  <si>
    <t>Artículo 1.- Otorgar a la empresa TERMINALES DEL PERÚ, autorización para realizar las
actividades de colecta de recursos hidrobiológicos conforme al plan de trabajo denominado: “Línea Base
Hidrobiológica del “Plan de Abandono Parcial de la Tubería Submarina del Terminal de Supe”, en
atención a la solicitud presentada por escrito con registro N° 00066465-2022, reformulado a través del
escrito adjunto con registro N° 00086564-2022, por el periodo de seis (6) meses contados a partir de la
notificación de la presente Resolución Directoral. El referido plan comprende las siguientes
circunscripciones territoriales:.</t>
  </si>
  <si>
    <t>00052-2023-PRODUCE/DGPCHDI</t>
  </si>
  <si>
    <t>00069946-2022</t>
  </si>
  <si>
    <t>Otorgar a la empresa NEXA RESOURCES PERU S.A.A., autorización para realizar las actividades de colecta de recursos hidrobiológicos conforme al plan de trabajo denominado: Evaluación hidrobiológica para la “Declaración de Impacto Ambiental del Proyecto de Exploración Minera Huarangayoc”, en atención a la solicitud presentada por escrito con registro N° 00069946-2022,
reformulado a través del escrito adjunto con registro N° 00069946-2022-2, por el periodo de cuatro (4)
meses contados a partir de la notificación de la presente Resolución Directoral</t>
  </si>
  <si>
    <t>00053-2023-PRODUCE/DGPCHDI</t>
  </si>
  <si>
    <t>00070799-2022</t>
  </si>
  <si>
    <t>Otorgar a la empresa COMPAÑIA MINERA ZAFRANAL S.A.C., autorización para realizar las actividades de colecta de recursos hidrobiológicos conforme al plan de trabajo denominado: “MONITOREO HIDROBIOLÓGICO ASOCIADO A LA CUARTA MODIFICACIÓN DEL ESTUDIO DE IMPACTO AMBIENTAL SEMIDETALLADO DEL PROYECTO DE EXPLORACIÓN ZAFRANAL 2022-2023”, en atención a la solicitud presentada por escrito con registro N° 00070799-2022, reformulado a través del escrito adjunto con registro N° 00070799-2022-1, por el periodo de doce (12) meses contados a partir de la notificación de la presente Resolución Directoral.</t>
  </si>
  <si>
    <t>00054-2023-PRODUCE/DGPCHDI</t>
  </si>
  <si>
    <t>00075330-2022</t>
  </si>
  <si>
    <t>Otorgar a la empresa AJINOMOTO DEL PERU S.A., autorización para realizar las actividades de colecta de recursos hidrobiológicos conforme al plan de trabajo denominado: “Monitoreo Hidrobiológico en la zona marina de la Playa de Oquendo donde se encuentran ubicados los puntos de monitoreos ambientales del emisario submarino de la Planta AJINOMOTO, en la Provincia Constitucional del Callao”, en atención a la solicitud presentada por escrito con registro N° 00075330-2022, reformulado a través del escrito con registro N° 00089316-2022, por el periodo de dos (2) meses contados a partir de la notificación de la presente Resolución Directoral.</t>
  </si>
  <si>
    <t>00055-2023-PRODUCE/DGPCHDI</t>
  </si>
  <si>
    <t>00063993-2022</t>
  </si>
  <si>
    <t>Otorgar a la empresa YURA S.A., autorización para realizar las actividades de colecta de recursos hidrobiológicos conforme al plan de trabajo denominado: “Monitoreo Hidrobiológico como parte del cumplimiento de las obligaciones dispuestas por el SERNANP y consignadas en la Resolución Directoral N° 561-2019-PRODUCE/DVMYPEI/DIGGAM que aprueba el estudio de Actualización e Integración de las Certificaciones Ambientales de la Planta Industrial y Actividades Conexas de YURA S.A.”, en atención a la solicitud presentada por escrito con registro N° 00063993-2022, reformulado a través del escrito adjunto con registro N° 00063993-2022-1, por el periodo de sesenta (60) meses contados a partir de la notificación de la presente Resolución Directoral</t>
  </si>
  <si>
    <t>x</t>
  </si>
  <si>
    <t>00056-2023-PRODUCE/DGPCHDI</t>
  </si>
  <si>
    <t>00057962-2022</t>
  </si>
  <si>
    <t>Otorgar a la empresa CERRO DE PASCO RESOURCES SUBSIDIARIA DEL PERU S.A.C., autorización para realizar las actividades de colecta de recursos hidrobiológicos conforme al plan de trabajo denominado: “Estudio Hidrobiológico para la Segunda Modificación del Estudio de Impacto Ambiental Detallado del Proyecto de Explotación de Mina Santander”, en atención a la solicitud presentada por escrito con registro N° 00057962-2022, reformulado a través del escrito adjunto con registro N° 00057962-2022-2, por el periodo de veinticuatro (24) meses contados a partir de la notificación de la presente Resolución Directoral.</t>
  </si>
  <si>
    <t>00057-2023-PRODUCE/DGPCHDI</t>
  </si>
  <si>
    <t>00080784-2022</t>
  </si>
  <si>
    <t>25/01/2023</t>
  </si>
  <si>
    <t>Declarar que la solicitud de modificación del permiso de pesca por cambio de matrícula de la embarcación pesquera DON ROBERTH, de CE-2770-PM a CO-2770-PM, presentada por la empresa PESQUERA CAPRICORNIO S.A., ha sido aprobada automáticamente a la fecha de presentación del escrito con registro N° 00080784-2022, esto es 22 de noviembre de 2022, en concordancia con el artículo 33 del Texto Único Ordenado (TUO) de la Ley Nº 27444, Ley del Procedimiento Administrativo General, aprobado por Decreto Supremo Nº 004-2019-JUS.</t>
  </si>
  <si>
    <t>por cambio de matrícula</t>
  </si>
  <si>
    <t>00058-2023-PRODUCE/DGPCHDI</t>
  </si>
  <si>
    <t>00060659-2022</t>
  </si>
  <si>
    <t>Otorgar a favor de los señores ROSA MARIA CIÑERA ZEGARRA, NICOLAS MATEO CIÑERA PARDO, MATIAS EDUARDO CIÑERA PARDO, DANIELA ISABEL CIÑERA PARDO y ROSA IVETTE CIÑERA SALAZAR, la autorización de incremento de flota para construir una nueva embarcación pesquera de 108.51 m3 de capacidad de bodega, vía sustitución de la embarcación pesquera MODESTO con matrícula CO-23104-CM y 108.51 m3 de capacidad de bodega, para la extracción del recurso Anchoveta destino al consumo humano indirecto</t>
  </si>
  <si>
    <t>Construcción Por sustitución</t>
  </si>
  <si>
    <t>00059-2023-PRODUCE/DGPCHDI</t>
  </si>
  <si>
    <t>00052314-2022</t>
  </si>
  <si>
    <t xml:space="preserve">Otorgar a favor de la empresa INVERSIONES VIKEYLI E.I.R.L., la autorización de incremento de flota para construir una nueva embarcación pesquera vía sustitución de la embarcación pesquera no siniestrada JULIO VALERIANO </t>
  </si>
  <si>
    <t>00060-2023-PRODUCE/DGPCHDI</t>
  </si>
  <si>
    <t>00090805-2022</t>
  </si>
  <si>
    <t>PESQUERA LUCIANA S.A.C</t>
  </si>
  <si>
    <t xml:space="preserve">Artículo 1.- Ampliar el plazo de vigencia del cambio de titular de permiso de pesca para operar la embarcación pesquera TIBURON 7 con matrícula CO-16854-PM y 438.48 m3 de capacidad de bodega, a favor de la empresa PESQUERA LUCIANA S.A.C., aprobado mediante Resolución Directoral Nº 00671-2022- PRODUCE/DGPCHDI, hasta el 31 de julio de 2023, manteniéndose vigentes todos los demás extremos la mencionada resolución directoral. 
Artículo 2.- Encargar a la Dirección de Extracción Pesquera para Consumo Humano Directo e Indirecto la adopción de acciones correspondientes a la actualización del Listado aprobado por Resolución Ministerial N° 347-2011-PRODUCE para su actualización al vencimiento del plazo dispuesto en el artículo 1 de la presente resolución respecto al anterior titular del permiso de pesca de la embarcación pesquera TIBURON 7 con matrícula CO-16854-PM y 438.48 m3 de capacidad de bodega. 
Artículo 3.- Remitir copia de la presente Resolución Directoral, a la empresa PESQUERA LUCIANA S.A.C. 
Artículo 4.-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</si>
  <si>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31 de julio de 2023</t>
  </si>
  <si>
    <t>00061-2023-PRODUCE/DGPCHDI</t>
  </si>
  <si>
    <t>00072772-2022</t>
  </si>
  <si>
    <t>ESTELA DE ORO II 
ESTELA DE PLATA
JUANCHO
NUEVA RESBALOSA
SIMON</t>
  </si>
  <si>
    <t>CO-13099-PM
CO-6255-PM
CO 12232-PM
CO-13012-PM
CO-18517-PM</t>
  </si>
  <si>
    <t xml:space="preserve">Autorizar la asociación o incorporación definitiva del Porcentaje Máximo de Captura por Embarcación solicitada por la empresa AUSTRAL GROUP S.A.A.;. </t>
  </si>
  <si>
    <t>00062-2023-PRODUCE/DGPCHDI</t>
  </si>
  <si>
    <t>00090367-2022</t>
  </si>
  <si>
    <t>PESQUERA MARBLAU S.A.C</t>
  </si>
  <si>
    <t xml:space="preserve">Artículo 1.- Ampliar el plazo de vigencia del cambio de titular de permiso de pesca para operar la embarcación pesquera TIBURON 4 con matrícula CE-4120-PM y 251.99 m3 de capacidad de bodega, a favor de la empresa PESQUERA MARBLAU S.A.C., aprobado Directoral Nº 00689-2022-PRODUCE/DGPCHI hasta el 31 de julio de 2023, manteniéndose vigentes todos los demás extremos la mencionada resolución directoral. 
Artículo 2.- Encargar a la Dirección de Extracción Pesquera para Consumo Humano Directo e Indirecto la adopción de acciones correspondientes a la actualización del Listado aprobado por Resolución Ministerial N° 347- 2011-PRODUCE para su actualización al vencimiento del plazo dispuesto en el artículo 1 de la presente resolución respecto al anterior titular del permiso de pesca de la embarcación pesquera TIBURON 4 con matrícula CE-4120- PM y 251.99 m3 de capacidad de bodega. 
Artículo 3.- Remitir copia de la presente Resolución Directoral, a la empresa PESQUERA MARBLAU S.A.C. 
Artículo 4.-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</si>
  <si>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00063-2023-PRODUCE/DGPCHDI</t>
  </si>
  <si>
    <t>00003932-2023</t>
  </si>
  <si>
    <t>26/01/2023</t>
  </si>
  <si>
    <t>Dejar sin efecto la Resolución Directoral No. 758-2019-PRODUCE/DGPCHDI que aprobó la Directiva Interna No. 002-2019-PRODUCE/DGPCHDI Lineamientos para la Atención de Solicitudes relacionadas con el Otorgamiento de Permisos de Pesca para Operar Embarcaciones de Bandera Extranjera.</t>
  </si>
  <si>
    <t>NORMATIVA</t>
  </si>
  <si>
    <t>00064-2023-PRODUCE/DGPCHDI</t>
  </si>
  <si>
    <t>00003574-2023</t>
  </si>
  <si>
    <t>Rectificar de Oficio el error material - NEGOCIOS INDUSTRIALES REAL NIRSA S.A</t>
  </si>
  <si>
    <t>00065-2023-PRODUCE/DGPCHDI</t>
  </si>
  <si>
    <t>00003610-2023</t>
  </si>
  <si>
    <t>Rectificar de Oficio el error material - MANTARAYA NICARAGUA, SOCIEDAD ANÓNIMA</t>
  </si>
  <si>
    <t>00066-2023-PRODUCE/DGPCHDI</t>
  </si>
  <si>
    <t>00003691-2023</t>
  </si>
  <si>
    <t>Rectificar de Oficio el error material PESQUERA UGAVI S.A</t>
  </si>
  <si>
    <t>00067-2023-PRODUCE/DGPCHDI</t>
  </si>
  <si>
    <t>00003556-2023</t>
  </si>
  <si>
    <t>Rectificar de oficio el error material CORPFISHTUNA S.A</t>
  </si>
  <si>
    <t>00068-2023-PRODUCE/DGPCHDI</t>
  </si>
  <si>
    <t>00003715-2023</t>
  </si>
  <si>
    <t xml:space="preserve">Rectificar de Oficio el error material NEGOCIOS INDUSTRIALES REAL NIRSA S.A., </t>
  </si>
  <si>
    <t>00069-2023-PRODUCE/DGPCHDI</t>
  </si>
  <si>
    <t>00003567-2023</t>
  </si>
  <si>
    <t>Rectificar de Oficio el error material MANTARAYA FISHING CORP</t>
  </si>
  <si>
    <t>00070-2023-PRODUCE/DGPCHDI</t>
  </si>
  <si>
    <t>00003671-2023</t>
  </si>
  <si>
    <t>00071-2023-PRODUCE/DGPCHDI</t>
  </si>
  <si>
    <t>00090804-2022</t>
  </si>
  <si>
    <t>PESQUERA ESTRELLITA DEL SUR S.A.C</t>
  </si>
  <si>
    <t>Artículo 1.- Ampliar el plazo de vigencia del cambio de titular de permiso de pesca para operar la embarcación pesquera TIBURON 9 con matrícula CE-4021-PM y 310.71 m3 de capacidad de bodega, a favor de la empresa PESQUERA ESTRELLITA DEL SUR S.A.C., aprobado Directoral Nº 00700-2022- PRODUCE/DGPCHI, modificada mediante Resolución Directoral N° 0017-2023-PRODUCE/DGPCHDI, hasta el 31 de julio de 2023, manteniéndose vigentes todos los demás extremos la mencionada resolución directoral. 
Artículo 2.- Encargar a la Dirección de Extracción Pesquera para Consumo Humano Directo e Indirecto la adopción de acciones correspondientes a la actualización del Listado aprobado por Resolución Ministerial N° 347-2011-PRODUCE para su actualización al vencimiento del plazo dispuesto en el artículo 1 de la presente resolución respecto al anterior titular del permiso de pesca de la embarcación pesquera TIBURON 9 con matrícula CE-4021-PM y 310.71 m3 de capacidad de bodega. 
Artículo 3.- Remitir copia de la presente Resolución Directoral, a la empresa PESQUERA ESTRELLITA DEL SUR S.A.C. 
Artículo 4.-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</si>
  <si>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00072-2023-PRODUCE/DGPCHDI</t>
  </si>
  <si>
    <t>00066150-2022</t>
  </si>
  <si>
    <t>Otorgar a favor del señor SANTOS VITE ZETA, la autorización de incremento de flota para construir una nueva embarcación pesquera de 94.60 m3de capacidad de bodega, vía sustitución de la embarcación pesquera no siniestrada MILAGRO DE LA VIRGEN con matrícula PT-6188-CM y 94.60 m3 de capacidad de bodega, para la extracción del recurso Anchoveta con destino al consumo humano directo e indirecto y del recurso Sardina con destino al consumo humano directo</t>
  </si>
  <si>
    <t>00073-2023-PRODUCE/DGPCHDI</t>
  </si>
  <si>
    <t>00050577-2022</t>
  </si>
  <si>
    <t>Otorgar a favor de la empresa FISH LIXAMAR S.A.C., la autorización de incremento de flota para construir una nueva embarcación pesquera de 100 m3 de capacidad de bodega, vía sustitución de la embarcación pesquera no siniestrada DON ALBERTO con matrícula PT-21084-PM y 100 m3 de capacidad de bodega, para la extracción del recurso Anchoveta con destino al consumo humano directo e indirecto y de los recursos Sardina, Jurel y Caballa con destino al consumo humano directo.</t>
  </si>
  <si>
    <t>00074-2023-PRODUCE/DGPCHDI</t>
  </si>
  <si>
    <t>00059957-2022</t>
  </si>
  <si>
    <t>27/01/2023</t>
  </si>
  <si>
    <t>Declarar en abandono el procedimiento de solicitud cambio de titularidad de la licencia de operación de la planta de procesamiento pesquero presentada por la empresa GER EXPORT S.A</t>
  </si>
  <si>
    <t>00075-2023-PRODUCE/DGPCHDI</t>
  </si>
  <si>
    <t>00006233-2023</t>
  </si>
  <si>
    <t>Artículo 1.- Modificar la autorización al plan de trabajo denominado: “Línea Base Biológica del Estudio de Impacto Ambiental detallado del Estudio Definitivo del proyecto “Construcción del puente Nación Asháninca y accesos, ubicado sobre el río Ene en la red vial nacional ruta PE-28C, provincia de Satipo, región Junín”, otorgada mediante Resolución Directoral N° 00210-2022-PRODUCE/DGPCHDI de fecha 18 de Marzo de 2022, a favor delPROYECTO ESPECIAL DE INFRAESTRUCTURA DE TRANSPORTE NACIONAL - PROVIAS NACIONAL, únicamente en el extremo referido al plazo para su ejecución, por seis (6) meses adicionales contados desde el vencimiento de la vigencia de la autorización antes indicada; por lo que, el plazo de la autorización vencerá con fecha 26 de octubre de 2023.</t>
  </si>
  <si>
    <t>00076-2023-PRODUCE/DGPCHDI</t>
  </si>
  <si>
    <t>00047683-2022</t>
  </si>
  <si>
    <t xml:space="preserve">Otorgar a el PROYECTO ESPECIAL DE INFRAESTRUCTURA DE TRANSPORTE NACIONAL - PROVIAS NACIONAL, autorización para realizar las actividades de colecta de recursos hidrobiológicos </t>
  </si>
  <si>
    <t>00077-2023-PRODUCE/DGPCHDI</t>
  </si>
  <si>
    <t>00063321-2022</t>
  </si>
  <si>
    <t>Otorgar a favor de la ciudadana ALICIA LOURDES MARREROS HERRERA, la Autorización para efectuar investigación pesquera especializada sin uso de embarcación</t>
  </si>
  <si>
    <t>00078-2023-PRODUCE/DGPCHDI</t>
  </si>
  <si>
    <t>00067381-2022</t>
  </si>
  <si>
    <t>00079-2023-PRODUCE/DGPCHDI</t>
  </si>
  <si>
    <t>00068702-2022</t>
  </si>
  <si>
    <t xml:space="preserve">Otorgar a la empresa TTT GRUPO MORIQHAWA S.A.C - TTT GM S.A.C., autorización para realizar las actividades de colecta de recursos hidrobiológicos </t>
  </si>
  <si>
    <t>00080-2023-PRODUCE/DGPCHDI</t>
  </si>
  <si>
    <t>00000581-2023</t>
  </si>
  <si>
    <t xml:space="preserve">Otorgar a la empresa FISHECUADOR S.A., representada en el país por los señores Omar Diego Carcovich Jibaja y Eduardo Carcovich Carcovich, permiso de pesca para operar la embarcación pesquera de cerco de bandera ecuatoriana denominada DOÑA CHULE </t>
  </si>
  <si>
    <t>00081-2023-PRODUCE/DGPCHDI</t>
  </si>
  <si>
    <t>00085743-2022</t>
  </si>
  <si>
    <t xml:space="preserve">Otorgar a la empresa PESCAPECES S.A., representada en el país por los señores Omar Diego Carcovich Jibaja y Eduardo Carcovich Carcovich, permiso de pesca para operar la embarcación pesquera de cerco de bandera  ecuatoriana denominada PACIFIC TUNA </t>
  </si>
  <si>
    <t>00082-2023-PRODUCE/DGPCHDI</t>
  </si>
  <si>
    <t>00090962-2022</t>
  </si>
  <si>
    <t xml:space="preserve">Otorgar a la empresa ECUAVESSEL S.A., representada en el país por los señores Omar Diego Carcovich Jibaja y Eduardo Carcovich Carcovich, permiso de pesca para operar la embarcación pesquera de cerco de bandera ecuatoriana denominada AMALIS </t>
  </si>
  <si>
    <t>00083-2023-PRODUCE/DGPCHDI</t>
  </si>
  <si>
    <t>00091693-2022</t>
  </si>
  <si>
    <t>BEATITA DE HUMAY 3
BEATITA DE HUMAY 1</t>
  </si>
  <si>
    <t>PL-4851-PM
PL-10319-PM</t>
  </si>
  <si>
    <t>Artículo 1.- Declarar que la solicitud de ampliación del plazo para la ejecución de la autorización de incremento de flota dispuesta mediante Resolución Directoral N° 00540-2021-PRODUCE/DGPCHDI de fecha 20 de julio de 2021, a favor de la señora NICOLASA CUSTODIO HUAMANCHUMO, para la para ampliar la capacidad de bodega de la embarcación pesquera BEATITA DE HUMAY 3 con matrícula PL-4851-PM, de 39.10 m3 a 72.27 m3 , vía sustitución de la embarcación pesquera no siniestrada BEATITA DE HUMAY 1 con matrícula PL-10319-PM y 33.17 m³ de capacidad de bodega, para la extracción del recurso Anchoveta con destino al consumo humano indirecto; solicitada mediante el escrito con registro N°00091693-2022, ha sido aprobada automáticamente a la fecha de presentación de dicha solicitud, en concordancia con el artículo 33 del TUO de la Ley N° 27444.</t>
  </si>
  <si>
    <t>00084-2023-PRODUCE/DGPCHDI</t>
  </si>
  <si>
    <t>00070401-2022</t>
  </si>
  <si>
    <t xml:space="preserve">Declarar en abandono el procedimiento de solicitud de cambio de titular del permiso de pesca para operar la embarcación pesquera BELISSA </t>
  </si>
  <si>
    <t>00085-2023-PRODUCE/DGPCHDI</t>
  </si>
  <si>
    <t>00091556-2022</t>
  </si>
  <si>
    <t xml:space="preserve">Otorgar a la empresa PACIFICTUNA S.A., representada en el país por los señores Omar Diego Carcovich Jibaja y Eduardo Carcovich Carcovich, permiso de pesca para operar la embarcación pesquera de cerco de bandera ecuatoriana denominada DOÑA TULA </t>
  </si>
  <si>
    <t>00086-2023-PRODUCE/DGPCHDI</t>
  </si>
  <si>
    <t>00075687-2022</t>
  </si>
  <si>
    <t xml:space="preserve">Otorgar a la empresa GAS NATURAL DE LIMA Y CALLAO S.A., autorización para realizar las actividades de colecta de recursos hidrobiológicos </t>
  </si>
  <si>
    <t>00087-2023-PRODUCE/DGPCHDI</t>
  </si>
  <si>
    <t>00075680-2022</t>
  </si>
  <si>
    <t>00088-2023-PRODUCE/DGPCHDI</t>
  </si>
  <si>
    <t>00075401-2022</t>
  </si>
  <si>
    <t>Otorgar a la empresa SOUTHERN PERU COPPER CORPORATION, SUCURSAL DEL PERÚ, autorización para realizar las actividades de colecta de recursos hidrobiológicos</t>
  </si>
  <si>
    <t>00089-2023-PRODUCE/DGPCHDI</t>
  </si>
  <si>
    <t>00074493-2022</t>
  </si>
  <si>
    <t>00090-2023-PRODUCE/DGPCHDI</t>
  </si>
  <si>
    <t>00088474-2022</t>
  </si>
  <si>
    <t>30/01/2023</t>
  </si>
  <si>
    <t>Otorgar a la empresa ALETAMARILLA S.A., permiso de pesca para operar la embarcación pesquera de cerco de bandera ecuatoriana denominada DOÑA NANCY .</t>
  </si>
  <si>
    <t>00091-2023-PRODUCE/DGPCHDI</t>
  </si>
  <si>
    <t>00087641-2022</t>
  </si>
  <si>
    <t xml:space="preserve">Otorgar a la empresa AACH HOLDING COMPANY LLC., permiso de pesca para operar la embarcación pesquera de cerco de bandera estadounidense denominada ISABELLA </t>
  </si>
  <si>
    <t>00092-2023-PRODUCE/DGPCHDI</t>
  </si>
  <si>
    <t>00088470-2022</t>
  </si>
  <si>
    <t xml:space="preserve">Otorgar a la empresa AACH HOLDING COMPANY LLC., permiso de pesca para operar la embarcación pesquera de cerco de bandera estadounidense denominada DANIELA </t>
  </si>
  <si>
    <t>00093-2023-PRODUCE/DGPCHDI</t>
  </si>
  <si>
    <t>00070829-2022</t>
  </si>
  <si>
    <t>Otorgar a la empresa MINERA CHINALCO PERU S.A., autorización para realizar las actividades de colecta de recursos hidrobiológicos.</t>
  </si>
  <si>
    <t>00094-2023-PRODUCE/DGPCHDI</t>
  </si>
  <si>
    <t>00072264-2022</t>
  </si>
  <si>
    <t>Otorgar a la empresa COMPAÑIA MINERA KOLPA S.A., autorización para realizar las actividades de colecta de recursos hidrobiológicos.</t>
  </si>
  <si>
    <t>00095-2023-PRODUCE/DGPCHDI</t>
  </si>
  <si>
    <t>00085422-2022</t>
  </si>
  <si>
    <t>Artículo 1.- Como consecuencia de lo resuelto en la Resolución Viceministerial N° 00111-2022- PRODUCE/DVPA, corresponde asignar el Porcentaje Máximo de Captura por Embarcación (PMCE) y el Límite Máximo de Captura por Embarcación (LMCE) a la embarcación pesquera MAGALY con matrícula CO-0045-CM, según el siguiente detalle
Artículo 2.- Modificar el Listado de Asignación de los Porcentajes Máximos de Captura por Embarcación (PMCE) para la Zona Norte – Centro aprobado por Resolución Directoral N° 843-2008- PRODUCE/DGEPP y el Listado de Asignación de los Porcentajes Máximos de Captura por Embarcación (PMCE) para la Zona Sur aprobado por Resolución Directoral N° 376-2009-PRODUCE/DGEPP, en concordancia con el artículo 10 de Reglamento del Decreto Legislativo N° 1084 aprobado por Decreto Supremo N° 021-2008-PRODUCE. 
Artículo 3.- Incluir el permiso de pesca otorgado mediante la presente resolución, en los listados a que se refiere el artículo 14 del Reglamento de la Ley General de Pesca, comprendidos en el Anexo II de la Resolución Ministerial N° 347-2011-PRODUCE.
 Artículo 4.- Encargar a la Dirección de Extracción para Consumo Humano Directo e Indirecto la adopción de acciones destinadas a la modificación de los listados de asignación de PMCE y LMCE correspondientes, en concordancia con lo dispuesto en la presente resolución directoral. 
Artículo 5.- Remitir copia de la presente resolución, al Despacho Viceministerial de Pesca y Acuicultura,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</si>
  <si>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PMCE</t>
  </si>
  <si>
    <t>00096-2023-PRODUCE/DGPCHDI</t>
  </si>
  <si>
    <t>00079925-2022</t>
  </si>
  <si>
    <t>31/01/2023</t>
  </si>
  <si>
    <t>CASACA
ROSA II</t>
  </si>
  <si>
    <t>CO-12234-PM
CO-16948-PM</t>
  </si>
  <si>
    <t>Otorgar a favor de la empresa AUSTRAL GROUP S.A.A. la autorización de incremento de flota para adquirir una embarcación pesquera de 955.1 m3 de capacidad de bodega, vía sustitución de las capacidades de bodega de las embarcaciones pesqueras no siniestradas CASACA con matrícula CO-12234-PM y 520.77 m³ de capacidad de bodega, y de la embarcación no siniestrada ROSA II con matrícula CO-16948-PM y 441.20 m³ de capacidad de bodega, para la extracción de los recursos Anchoveta y Sardina para el consumo humano indirecto.</t>
  </si>
  <si>
    <t>00097-2023-PRODUCE/DGPCHDI</t>
  </si>
  <si>
    <t>00080780-2022</t>
  </si>
  <si>
    <t>01/02/2023</t>
  </si>
  <si>
    <t>Declarar que la solicitud de modificación del permiso de pesca por cambio de matrícula de la embarcación pesquera CAPRICORNIO 5, de CE-6387-PM a CO-6387-PM, presentada por la empresa PESQUERA CAPRICORNIO S.A., ha sido aprobada automáticamente a la fecha de presentación del escrito con registro N° 00080780-2022, esto es 22 de noviembre de 2022, en concordancia con el artículo 33 del Texto Único Ordenado (TUO) de la Ley Nº 27444, Ley del Procedimiento Administrativo General, aprobado por Decreto Supremo Nº 004-2019-JUS.</t>
  </si>
  <si>
    <t>00098-2023-PRODUCE/DGPCHDI</t>
  </si>
  <si>
    <t>00004438-2021</t>
  </si>
  <si>
    <t xml:space="preserve">Declarar la conclusión del procedimiento de queja por defectos de tramitación, sin pronunciamiento sobre el fondo, formulada por la señora MARIA DEL ROSARIO LA JARA COLONIO </t>
  </si>
  <si>
    <t>00099-2023-PRODUCE/DGPCHDI</t>
  </si>
  <si>
    <t>00072874-2022</t>
  </si>
  <si>
    <t xml:space="preserve">Declarar en abandono el procedimiento de solicitud de cambio de titular del permiso de pesca para operar la embarcación pesquera TIMOTEO II presentada por la empresa LA CALADA S.A.C. </t>
  </si>
  <si>
    <t>00100-2023-PRODUCE/DGPCHDI</t>
  </si>
  <si>
    <t>00072877-2022</t>
  </si>
  <si>
    <t xml:space="preserve">Declarar en abandono el procedimiento de solicitud de cambio de titular del permiso de pesca para operar la embarcación pesquera DINA presentada por la empresa LA CALADA S.A.C. </t>
  </si>
  <si>
    <t>00101-2023-PRODUCE/DGPCHDI</t>
  </si>
  <si>
    <t>00072885-2022</t>
  </si>
  <si>
    <t xml:space="preserve">Declarar en abandono el procedimiento de solicitud de cambio de titular del permiso de pesca para operar la embarcación pesquera FERNANDOS III </t>
  </si>
  <si>
    <t>00102-2023-PRODUCE/DGPCHDI</t>
  </si>
  <si>
    <t>00072891-2022</t>
  </si>
  <si>
    <t xml:space="preserve">Declarar en abandono el procedimiento de solicitud de cambio de titular del permiso de pesca para operar la embarcación pesquera LUCERITO presentada por la empresa LA CALADA S.A.C. </t>
  </si>
  <si>
    <t>00103-2023-PRODUCE/DGPCHDI</t>
  </si>
  <si>
    <t>00059457-2022</t>
  </si>
  <si>
    <t>MAR &amp; JU S.A.C</t>
  </si>
  <si>
    <t xml:space="preserve">Artículo 1.- Aceptar la renuncia a la extracción de los recursos Anchoveta y Sardina con destino al consumo humano directo, comprendidos en el permiso de pesca para operar la embarcación pesquera MI JOSE RAYMUNDO con matrícula PL-3658-CM. 
Artículo 2.- Aprobar a favor de la empresa MAR &amp; JU S.A.C. el cambio de titular del permiso de pesca para operar la embarcación pesquera MI JOSE RAYMUNDO con matrícula PL-3658-CM y 42.19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Nº 1084. 
Artículo 3.- En mérito al permiso de pesca a que se refiere el artículo 2 de la presente resolución, el titular del permiso de pesca de la embarcación pesquera MI JOSE RAYMUNDO con matrícula PL-3658-CM y 42.19 m3 de capacidad de bodega, deberá cumplir las disposiciones normativas vigentes en lo correspondiente al desarrollo de las actividades pesqueras previas a su procesamiento. 
Artículo 4.- Dejar sin efecto la titularidad del permiso de pesca otorgada a favor del señor MARCELINO BANCES LLAUCE a través de la Resolución Directoral N° 033-2003-PRE/P-LL y modificatoria; para operar la embarcación pesquera MI JOSE RAYMUNDO con matrícula PL-3658-CM.
Artículo 5.- Excluir al señor MARCELINO BANCES LLAUCE, de los listados a que se refiere el artículo 14 del Reglamento de la Ley General de Pesca; y, el Anexo II de la Resolución Ministerial Nº 347-2011-PRODUCE, a fin de incluir en su lugar a la empresa MAR &amp; JU S.A.C., como titular del permiso de pesca para operar la embarcación pesquera MI JOSE RAYMUNDO con matrícula PL-3658-CM. 
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</si>
  <si>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00104-2023-PRODUCE/DGPCHDI</t>
  </si>
  <si>
    <t>00072887-2022</t>
  </si>
  <si>
    <t xml:space="preserve">Declarar en abandono el procedimiento de solicitud de cambio de titular del permiso de pesca para operar la embarcación pesquera CELESTINA I ; presentada por la empresa LA CALADA S.A.C. </t>
  </si>
  <si>
    <t>00105-2023-PRODUCE/DGPCHDI</t>
  </si>
  <si>
    <t>00072897-2022</t>
  </si>
  <si>
    <t>Declarar en abandono el procedimiento de solicitud de cambio de titular del permiso de pesca para operar la embarcación pesquera KIKO I presentada por la empresa LA CALADA S.A.C.</t>
  </si>
  <si>
    <t>00106-2023-PRODUCE/DGPCHDI</t>
  </si>
  <si>
    <t>00072892-2022</t>
  </si>
  <si>
    <t xml:space="preserve">Declarar en abandono el procedimiento de solicitud de cambio de titular del permiso de pesca para operar la embarcación pesquera PILAR presentada por la empresa LA CALADA S.A.C. </t>
  </si>
  <si>
    <t>00107-2023-PRODUCE/DGPCHDI</t>
  </si>
  <si>
    <t>00087921-2022</t>
  </si>
  <si>
    <t xml:space="preserve">Otorgar a la empresa COMPAÑÍA SUR TUNA SURTUNA S.A., permiso de pesca para operar la embarcación pesquera de cerco de bandera ecuatoriana denominada ADRIA DEL MAR </t>
  </si>
  <si>
    <t>00108-2023-PRODUCE/DGPCHDI</t>
  </si>
  <si>
    <t>00087658-2022</t>
  </si>
  <si>
    <t>Otorgar a la empresa PESQUERA MIRIAM, S.A., permiso de pesca para operar la embarcación pesquera de cerco de bandera panameña denominada LJUBICA .</t>
  </si>
  <si>
    <t>00109-2023-PRODUCE/DGPCHDI</t>
  </si>
  <si>
    <t>00005897-2023</t>
  </si>
  <si>
    <t xml:space="preserve">Otorgar a la empresa ELVAYKA KYOEI S.A., representada en el país por el señor Mario Alfonso Miranda Eyzaguirre, permiso de pesca para operar la embarcación pesquera de cerco de bandera ecuatoriana denominada DON IGILIO </t>
  </si>
  <si>
    <t>00110-2023-PRODUCE/DGPCHDI</t>
  </si>
  <si>
    <t>00005907-2023</t>
  </si>
  <si>
    <t xml:space="preserve">Otorgar a la empresa PESQUERA DOÑAROGE S.A., representada en el país por el señor Mario Alfonso Miranda Eyzaguirre, permiso de pesca para operar la embarcación pesquera de cerco de bandera ecuatoriana denominada DOÑA ROGE </t>
  </si>
  <si>
    <t>00111-2023-PRODUCE/DGPCHDI</t>
  </si>
  <si>
    <t>00005895-2023</t>
  </si>
  <si>
    <t>Otorgar a la empresa ELVAYKA KYOEI S.A., representada en el país por Mario Alfonso Miranda Eyzaguirre, permiso de pesca para operar la embarcación pesquera de cerco de bandera ecuatoriana denominada CHIARA</t>
  </si>
  <si>
    <t>00112-2023-PRODUCE/DGPCHDI</t>
  </si>
  <si>
    <t>00005904-2023</t>
  </si>
  <si>
    <t xml:space="preserve">Otorgar a la empresa PESQUERA DOÑAMARUJA S.A., representada en el país por el señor Mario Alfonso Miranda Eyzaguirre, permiso de pesca para operar la embarcación pesquera de cerco de bandera ecuatoriana denominada DOÑA MARUJA </t>
  </si>
  <si>
    <t>00113-2023-PRODUCE/DGPCHDI</t>
  </si>
  <si>
    <t>00005908-2023</t>
  </si>
  <si>
    <t xml:space="preserve">Otorgar a la empresa ELVAYKA KYOEI S.A., representada en el país por el señor Mario Alfonso Miranda Eyzaguirre, permiso de pesca para operar la embarcación pesquera de cerco de bandera ecuatoriana denominada GIULIETTA </t>
  </si>
  <si>
    <t>00114-2023-PRODUCE/DGPCHDI</t>
  </si>
  <si>
    <t>00005902-2023</t>
  </si>
  <si>
    <t>Otorgar a la empresa PESQUERA DON BARTOLO S.A., representada en el país por Mario Alfonso Miranda Eyzaguirre, permiso de pesca para operar la embarcación pesquera de cerco de bandera ecuatoriana denominada DON BARTOLO.</t>
  </si>
  <si>
    <t>00115-2023-PRODUCE/DGPCHDI</t>
  </si>
  <si>
    <t>00003006-2023</t>
  </si>
  <si>
    <t>Otorgar a la empresa BUEHS BOWEN DANIEL ROBERTO, representada en el país por los señores Omar Diego Carcovich Jibaja y Eduardo Carcovich Carcovich, permiso de pesca para operar la embarcación pesquera de cerco de bandera ecuatoriana denominada CAP. BERNY B</t>
  </si>
  <si>
    <t>00116-2023-PRODUCE/DGPCHDI</t>
  </si>
  <si>
    <t>00088480-2022</t>
  </si>
  <si>
    <t xml:space="preserve">Otorgar a la empresa FISHECUADOR S.A., representada en el país por los señores Omar Diego Carcovich Jibaja y Eduardo Carcovich Carcovich, permiso de pesca para operar la embarcación pesquera de cerco de bandera ecuatoriana denominada EASTERN PACIFIC </t>
  </si>
  <si>
    <t>00117-2023-PRODUCE/DGPCHDI</t>
  </si>
  <si>
    <t>00087664-2022</t>
  </si>
  <si>
    <t xml:space="preserve">Otorgar a la empresa CAPITAL PROPERTY INTERNATIONAL INC., representada en el país por los señores Omar Diego Carcovich Jibaja y Eduardo Carcovich Carcovich, permiso de pesca para operar la embarcación pesquera de cerco de bandera panameña denominada DIVA MARIA </t>
  </si>
  <si>
    <t>00118-2023-PRODUCE/DGPCHDI</t>
  </si>
  <si>
    <t>00068215-2022</t>
  </si>
  <si>
    <t xml:space="preserve">Otorgar a la empresa NEXA RESOURCES ATACOCHA S.A.A., autorización para realizar las actividades de colecta de recursos hidrobiológicos </t>
  </si>
  <si>
    <t>00119-2023-PRODUCE/DGPCHDI</t>
  </si>
  <si>
    <t>00005909-2023</t>
  </si>
  <si>
    <t xml:space="preserve">Otorgar a la empresa TRANSMARINA C.A., representada en el país por el señor Mario Alfonso Miranda Eyzaguirre, permiso de pesca para operar la embarcación pesquera de cerco de bandera ecuatoriana denominada MIRANDA </t>
  </si>
  <si>
    <t>00120-2023-PRODUCE/DGPCHDI</t>
  </si>
  <si>
    <t>00081250-2022</t>
  </si>
  <si>
    <t xml:space="preserve">Otorgar a la empresa CONCESIONARIA TRANSMISORA REQUE TUMBES S.A.C., autorización para realizar las actividades de colecta de recursos hidrobiológicos </t>
  </si>
  <si>
    <t>00121-2023-PRODUCE/DGPCHDI</t>
  </si>
  <si>
    <t>00087652-2022</t>
  </si>
  <si>
    <t xml:space="preserve">Otorgar a la empresa ELMACORP S.A., representada en el país por los señores Omar Diego Carcovich Jibaja y Eduardo Carcovich Carcovich, permiso de pesca para operar la embarcación pesquera de cerco de bandera ecuatoriana denominada ARIETE </t>
  </si>
  <si>
    <t>00122-2023-PRODUCE/DGPCHDI</t>
  </si>
  <si>
    <t>00089250-2022</t>
  </si>
  <si>
    <t xml:space="preserve">Otorgar a la empresa INTELPESCA S.A., representada en el país por los señores Omar Diego Carcovich Jibaja y Eduardo Carcovich Carcovich, permiso de pesca para operar la embarcación pesquera de cerco de bandera ecuatoriana denominada CONNIE JEAN TWO </t>
  </si>
  <si>
    <t>00123-2023-PRODUCE/DGPCHDI</t>
  </si>
  <si>
    <t>00087653-2022</t>
  </si>
  <si>
    <t xml:space="preserve">Otorgar a la empresa PACIFIC MERCANTIL TUNA S.A., representada en el país por los señores Omar Diego Carcovich Jibaja y Eduardo Carcovich Carcovich, permiso de pesca para operar la embarcación pesquera de cerco de bandera panameña denominada JUAN PABLO II </t>
  </si>
  <si>
    <t>00124-2023-PRODUCE/DGPCHDI</t>
  </si>
  <si>
    <t>00077299-2022</t>
  </si>
  <si>
    <t>02/02/2023</t>
  </si>
  <si>
    <t>Artículo 1.-Otorgar a favor de los señores FRANCISCO JAVIER TEQUE PUESCAS, LEONCIO WILFREDO TEQUE PUESCAS, MATILDE MARTINEZ JACINTO y JUANA SANTISTEBAN GALAN, la autorización de incremento de flota para construir una nueva embarcación pesquera de 38.08 m³, de capacidad de bodega, vía sustitución de la embarcación pesquera no siniestrada MI TOMASA BEATRIZ con matrícula PL-16671-CM y 38.08 m³ de capacidad de bodega, para la extracción de los recursos Anchoveta y Sardina con destino al consumo humano directo e indirecto. 
Artículo 2.- La autorización de incremento de flota a que se refiere el artículo 1 de la presente Resolución Directoral, queda condicionada al cumplimiento de las sanciones administrativas referidas en el numeral 10.1 del considerando 10 de la presente resolución, vinculadas a la embarcación que será sustituida MI TOMASA BEATRIZ con matrícula PL-16671-CM. 
Artículo 3- Incluir la autorización de incremento de flota a que se refiere el artículo 1 de la presente Resolución Directoral, en el Anexo VI de la Resolución Ministerial Nº 347-2011-PRODUCE. 
Artículo 4.- La embarcación pesquera no siniestrada MI TOMASA BEATRIZ con matrícula PL-16671-CM y 38.08 m³ de capacidad de bodega, podrá seguir operando hasta que la nueva embarcación materia de la presente autorización, ejecute el incremento de flota y solicite la obtención del permiso de pesca. Asimismo, los señores FRANCISCO JAVIER TEQUE PUESCAS, LEONCIO WILFREDO TEQUE PUESCAS, MATILDE MARTINEZ JACINTO y JUANA SANTISTEBAN GALAN, deberán acreditar la certificación expresa que prueba la destrucción o desguace de la mencionada embarcación pesquera, emitida por la autoridad marítima, como requisito previo para el otorgamiento del permiso de pesca a la nueva embarcación pesquera; en concordancia con lo dispuesto en el artículo 9 del Reglamento de la Ley Nº 26920. 
Artículo 5.- La vigencia de la autorización de incremento de flota a que se refiere el artículo 2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los señores FRANCISCO JAVIER TEQUE PUESCAS, LEONCIO WILFREDO TEQUE PUESCAS, MATILDE MARTINEZ JACINTO y JUANA SANTISTEBAN GALAN, no acreditan la ejecución total dentro del plazo otorgado, o de su ampliatoria, o esta ejecución es distinta a los términos aprobados, incurren en causal de caducidad de la autorización de incremento de flota, de conformidad con lo dispuesto en el subnumeral 37.1.6 del numeral 37.1 del referido artículo. 
Artículo 6.- Los señores FRANCISCO JAVIER TEQUE PUESCAS, LEONCIO WILFREDO TEQUE PUESCAS, MATILDE MARTINEZ JACINTO y JUANA SANTISTEBAN GALAN podrán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Artículo 7.- El permiso de pesca para operar la nueva embarcación pesquera deberá solicitarse dentro del plazo de un (1) año contado a partir de la acreditación del término de la construcción de dicha embarcación, de conformidad con lo dispuesto en el numeral 28-A.3 del artículo 28-A del Reglamento de la Ley General de Pesca, incorporado por el artículo 3 del Decreto Supremo N° 004-2020-PRODUCE. 
Artículo 8.- En mérito a la autorización de incremento de flota a que se refiere el artículo 1 de la presente Resolución Directoral, los señores FRANCISCO JAVIER TEQUE PUESCAS, LEONCIO WILFREDO TEQUE PUESCAS, MATILDE MARTINEZ JACINTO y JUANA SANTISTEBAN GALAN deberá tener en consideración lo dispuesto por la Resolución Ministerial Nº 781-97-PE y el Decreto Supremo Nº 001-2002-PRODUCE, respecto a la extracción del recurso Sardina con destino al consumo humano directo e indirecto comprendido en el permiso de pesca para operar la embarcación pesquera MI TOMASA BEATRIZ con matrícula PL-16671-CM, objeto de sustitución. En cuanto a la extracción del recurso Anchoveta con destino al consumo humano directo comprendido en el aludido permiso de pesca, no podrá realizar actividad extractiva del mencionado recurso para dicho destino conforme a lo dispuesto en el Reglamento de Ordenamiento Pesquero del Recurso Anchoveta para Consumo Humano Directo, aprobado por Decreto Supremo Nº 005-2017-PRODUCE, modificado por Decreto Supremo Nº 008-2017-PRODUCE; y, en el segundo párrafo del artículo 9 de la Ley General de Pesca
Artículo 9.-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</si>
  <si>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00125-2023-PRODUCE/DGPCHDI</t>
  </si>
  <si>
    <t>00080456-2022</t>
  </si>
  <si>
    <t xml:space="preserve">Otorgar a favor de la empresa ROSA ESTEBAN PALMA S.A.C., la autorización de incremento de flota para construir una nueva embarcación pesquera de 105.62 m³ de capacidad de bodega, vía sustitución de la embarcación pesquera no siniestrada GENESIS con matrícula CO-15126-PM y 105.62 m³de capacidad de bodega, para la extracción del recurso Anchoveta con destino al consumo humano indirecto. </t>
  </si>
  <si>
    <t>00126-2023-PRODUCE/DGPCHDI</t>
  </si>
  <si>
    <t>00078219-2022</t>
  </si>
  <si>
    <t xml:space="preserve">Declarar en abandono el procedimiento de solicitud de cambio de titular del permiso de pesca para operar la embarcación pesquera DON GUILLERMO presentada por la señora MERCEDES PERICHE DE CHERRE </t>
  </si>
  <si>
    <t>00127-2023-PRODUCE/DGPCHDI</t>
  </si>
  <si>
    <t>00002767-2023</t>
  </si>
  <si>
    <t xml:space="preserve">Declarar que la solicitud de modificación del permiso de pesca para operar la embarcación pesquera PAOLA en el extremo referido a la denominación del titular PESQUERA PAOLA S.A.C. a NEGOINVERSIONES PAOLA S.A.C ha sido aprobada automáticamente. </t>
  </si>
  <si>
    <t>en el extremo referido a la denominación del titular</t>
  </si>
  <si>
    <t>00128-2023-PRODUCE/DGPCHDI</t>
  </si>
  <si>
    <t>00070642-2022</t>
  </si>
  <si>
    <t xml:space="preserve">Aceptar el desistimiento del procedimiento de cambio de titular del permiso de pesca para operar la embarcación pesquera PAMELA FERNANDA formulado por el señor JESUS SANTOS SUCLUPE URCIA </t>
  </si>
  <si>
    <t>00129-2023-PRODUCE/DGPCHDI</t>
  </si>
  <si>
    <t>06/02/2023</t>
  </si>
  <si>
    <t>Artículo 1.- Declarar fundado el recurso de reconsideración formulado por la empresa FISHECUADOR S.A. mediante escrito con registro N° 00007999-2023, contra el literal b) del artículo 1 de la Resolución Directoral N° 00116-2023-PRODUCE/DGPCHDI. 
Artículo 2.- Modificar el literal b) del artículo 1 de la Resolución Directoral N° 00116-2023- PRODUCE/DGPCHDI, conforme al siguiente detalle:
“b) Período de vigencia del permiso de pesca. - Tres (3) meses, contados desde el 13 de febrero al 13 de mayo de 2023”.
Artículo 3.-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</si>
  <si>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00130-2023-PRODUCE/DGPCHDI</t>
  </si>
  <si>
    <t>00091692-2022</t>
  </si>
  <si>
    <t>07/02/2023</t>
  </si>
  <si>
    <t>Artículo 1.- Declarar que la solicitud de ampliación del plazo para la ejecución de la autorización de incremento de flota dispuesta mediante Resolución Directoral Nº 00516-2021-PRODUCE/DGPCHDI de fecha 13 de julio de 2021, a favor del señor MERCEDES MARIA TUME ECA, para la construcción de una nueva embarcación de 85.15 m³ de capacidad de bodega, vía sustitución de la embarcación pesquera no siniestrada VIRGEN DE LAS MERCEDES con matrícula TA-19641-PM y 85.15 m³ de capacidad de bodega, para la extracción del recurso Anchoveta con destino al consumo humano indirecto; solicitada mediante el escrito con registro Nº 00091692- 2022, ha sido aprobada automáticamente a la fecha de presentación de dicha solicitud, esto es, desde el 29 de diciembre de 2022, en concordancia con el artículo 33 del TUO de la Ley Nº 27444.</t>
  </si>
  <si>
    <t>00131-2023-PRODUCE/DGPCHDI</t>
  </si>
  <si>
    <t>00006932-2023</t>
  </si>
  <si>
    <t>Artículo 1.- Declarar que la solicitud de ampliación del plazo para la ejecución de la autorización de incremento de flota dispuesta mediante Resolución Directoral Nº 00575-2021-PRODUCE/DGPCHDI de fecha 17 de agosto de 2021, a favor de los señores MANUEL BERNARDINO FIESTAS ECHE y TEODORA QUEREVALU DE FIESTAS, para la construcción de una nueva embarcación de 36.87 m³ de capacidad de bodega, vía sustitución de la embarcación pesquera no siniestrada JESUS NAZARENO CAUTIVO con matrícula PT-11102-CM y 36.87 m³ de capacidad de bodega, para la extracción del recurso Anchoveta con destino al consumo humano indirecto; solicitada mediante el escrito con registro Nº 00006932-2023, ha sido aprobada automáticamente a la fecha de presentación de dicha solicitud, esto es, desde el 30 de enero de 2023, en concordancia con el artículo 33 del TUO de la Ley Nº 27444.</t>
  </si>
  <si>
    <t>00132-2023-PRODUCE/DGPCHDI</t>
  </si>
  <si>
    <t>00090268-2022</t>
  </si>
  <si>
    <t>09/02/2023</t>
  </si>
  <si>
    <t>PERU FROST S.A.C</t>
  </si>
  <si>
    <t xml:space="preserve">Artículo 1.- Aprobar a favor de la empresa PERU FROST S.A.C. el cambio de titular del permiso de pesca para operar la embarcación pesquera DOS HERMANOS con matrícula PT-3881-CM y 84.58 m3 de capacidad de bodega, para la extracción del recurso Merluza con destino al consumo humano directo. 
Artículo 2.- En mérito al cambio de titular del permiso de pesca a que se refiere el artículo 1 de la presente resolución, los titulares del permiso de pesca de la embarcación pesquera DOS HERMANOS con matrícula PT-3881-CM y 84.58 m3 de capacidad de bodega, deberán cumplir las disposiciones normativas vigentes en lo correspondiente al desarrollo de las actividades pesqueras previas a su procesamiento. 
Artículo 3.- En mérito del cambio de titularidad a que se refiere el artículo 1 de la presente resolución, la empresa PERU FROST S.A.C. podrá realizar actividad extractiva del recurso Merluza para consumo humano directo, teniendo en cuenta lo dispuesto en el Reglamento de Ordenamiento Pesquero del Recurso Merluza, aprobado por Decreto Supremo N° 016-2003-PRODUCE; y, lo dispuesto en el segundo párrafo del artículo 9 de la Ley General de Pesca, aprobada por Decreto Ley N° 25977. 
Artículo 4.- Dejar sin efecto la titularidad del permiso de pesca otorgada a favor de la empresa PESQUERA HAYDUK S.A., a través de la Resolución Directoral N° 382-2001-PE/DNEPP, para operar la embarcación pesquera DOS HERMANOS con matrícula PT-3881-CM. 
Artículo 5.- Excluir a la empresa PESQUERA HAYDUK S.A. de los listados a que se refiere el artículo 14 del Reglamento de la Ley General de Pesca; y, el Anexo I de la Resolución Ministerial N° 347-2011-PRODUCE, a fin de incluir en su lugar a la empresa PERU FROST S.A.C., como titular del permiso de pesca para operar la embarcación pesquera DOS HERMANOS con matrícula PT-3881-CM.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</si>
  <si>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00133-2023-PRODUCE/DGPCHDI</t>
  </si>
  <si>
    <t>00048578-2022</t>
  </si>
  <si>
    <t xml:space="preserve">Aceptar la renuncia formulada por la empresa PESQUERA EXALMAR S.A.A., al permiso de pesca para operar la embarcación pesquera MILAGROSA CONCEPCION II </t>
  </si>
  <si>
    <t>ACEPTAR RENUNCIA</t>
  </si>
  <si>
    <t>00134-2023-PRODUCE/DGPCHDI</t>
  </si>
  <si>
    <t>00072685-2022</t>
  </si>
  <si>
    <t xml:space="preserve">Aceptar el Desistimiento respecto a la queja por defectos de tramitación, sin pronunciamiento sobre el fondo, formulada por el señor MANUEL RAMON PAZO QUEREVALU </t>
  </si>
  <si>
    <t>00135-2023-PRODUCE/DGPCHDI</t>
  </si>
  <si>
    <t>00075449-2022</t>
  </si>
  <si>
    <t>10/02/2023</t>
  </si>
  <si>
    <t>Declarar improcedente la solicitud de autorización de incremento de flota para construir una nueva embarcación pesquera de 105.99 m³ de capacidad de bodega, vía sustitución de la embarcación pesquera no siniestrada JEHOVA JIREH con matrícula CE-36489-PM y 105.99 m³ de capacidad de bodega, para la extracción del recurso Anchoveta con destino al consumo humano indirecto; presentada por los señores JUAN ANTONIO CUSTODIO HUAMANCHUMO y MARIA FRANCISCA ZAVALETA MARTINEZ.</t>
  </si>
  <si>
    <t>DECLARAR IMPROCEDENTE</t>
  </si>
  <si>
    <t>00136-2023-PRODUCE/DGPCHDI</t>
  </si>
  <si>
    <t>00068243-2022</t>
  </si>
  <si>
    <t>13/02/2023</t>
  </si>
  <si>
    <t>Artículo 1.- Modificar la autorización para realizar actividades de colecta de recursos hidrobiológicos conforme al plan de trabajo denominado: “LÍNEA BASE HIDROBIOLÓGICA DE LA TERCERA MODIFICACIÓN DEL ESTUDIO IMPACTO AMBIENTAL DETALLADO (EIA-d – Categoría III) DE LA U.M. LAGUNAS NORTE”, otorgada mediante Resolución Directoral N° 0095-2022-PRODUCE/DGPCHDI de fecha 9 de febrero de 2022, a favor de la empresa MINERA BOROO MISQUICHILCA S.A, en el extremo referido al plazo para su ejecución, por doce (12) meses adicionales contados desde el vencimiento de la vigencia de la autorización antes indicada; por lo que, el plazo de la autorización vencerá con fecha 11 de febrero de 2024.
Artículo 2.- La empresa MINERA BOROO MISQUICHILCA S.A., deberá realizar la colecta de muestras de especímenes hidrobiológicos siguiendo los procedimientos establecidos en el Plan de trabajo trabajo denominado: “LÍNEA BASE HIDROBIOLÓGICA DE LA TERCERA MODIFICACIÓN DEL ESTUDIO IMPACTO AMBIENTAL DETALLADO (EIA-d – Categoría III) DE LA U.M. LAGUNAS NORTE” presentado con el escrito con registro N° 00068243-2022. 
Artículo 3.- En la ejecución del plan de trabajo, la empresa MINERA BOROO MISQUICHILCA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</si>
  <si>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00137-2023-PRODUCE/DGPCHDI</t>
  </si>
  <si>
    <t>00074553-2022</t>
  </si>
  <si>
    <t>Otorgar a la empresa PAN AMERICAN SILVER HUARON S.A., autorización para realizar las actividades de colecta de recursos hidrobiológicos conforme al plan de trabajo denominado: “Linea Base Hidrobiológica para la Modificación del Estudio de Impacto Ambiental de la "Unidad Minera Huarón”, en atención a la solicitud presentada por escrito con registro N° 00074553-2022, reformulado a través del escrito adjunto con registro N° 00074553-2022-2, por el periodo de veinticuatro
(24) meses contados a partir de la notificación de la presente Resolución Directoral.</t>
  </si>
  <si>
    <t>00138-2023-PRODUCE/DGPCHDI</t>
  </si>
  <si>
    <t>00001018-2023</t>
  </si>
  <si>
    <t>Otorgar a la empresa HUDBAY PERU S.A.C., autorización para realizar las actividades de colecta de recursos hidrobiológicos conforme al plan de trabajo denominado: “Línea base hidrobiológica de la Declaración de Impacto Ambiental (Dia) para los proyectos de exploración Maria Reyna SW y Caballito”, en atención a la solicitud presentada por escrito con registro N° 00001018-2023, por el periodo de doce (12) meses contados a partir de la notificación de la presente Resolución
Directoral.</t>
  </si>
  <si>
    <t>00139-2023-PRODUCE/DGPCHDI</t>
  </si>
  <si>
    <t>00087694-2022</t>
  </si>
  <si>
    <t>Otorgar a la empresa HANNAN RESOURCES PERU S.A.C., autorización para realizar las actividades de colecta de recursos hidrobiológicos conforme al plan de trabajo denominado: “Línea Base Hidrobiológica para la Declaración de Impacto Ambiental (DIA) del Proyecto de Exploración Valiente”, en atención a la solicitud presentada por escrito con registro N° 00087694-2022, reformulado a través del escrito adjunto con registro N° 00087694-2022-2, por el periodo de doce (12) meses contados a partir de la notificación de la presente Resolución Directoral.</t>
  </si>
  <si>
    <t>00140-2023-PRODUCE/DGPCHDI</t>
  </si>
  <si>
    <t>00077204-2022</t>
  </si>
  <si>
    <t>Solicita la aprobación del cambio de titular del permiso de pesca para operar la embarcación pesquera de menor escala FLIPER con matrícula CE-22201-CM y 29.40 m3 de capacidad de bodega, para la extracción de los recursos Anchoveta y otros recursos hidrobiológicos con destino al consumo humano directo</t>
  </si>
  <si>
    <t>00141-2023-PRODUCE/DGPCHDI</t>
  </si>
  <si>
    <t>00006152-2023</t>
  </si>
  <si>
    <t>Aceptar la renuncia formulada por la EMPRESA CARED E.I.R.L. a la autorización de incremento de flota para construir una nueva embarcación pesquera de 69.64m3 de capacidad de bodega, vía sustitución de la embarcación pesquera no siniestrada MARIA MAGALY con matrícula PT-3299-PM y 69.64m3 de capacidad de bodega, otorgada mediante la Resolución Directoral Nº 00652-2021-PRODUCE/DGPCHDI [artículo 2], por las consideraciones expuestas en la parte considerativa de la presente resolución directoral.</t>
  </si>
  <si>
    <t>RENUNCIA</t>
  </si>
  <si>
    <t>00142-2023-PRODUCE/DGPCHDI</t>
  </si>
  <si>
    <t>00001026-2023</t>
  </si>
  <si>
    <t>Artículo 1.- Declarar que la solicitud de ampliación del plazo para la ejecución de la autorización de incremento de flota dispuesta mediante Resolución Directoral Nº 00501-2021- PRODUCE/DGPCHDI de fecha 05 de julio de 2021, a favor de la señora MARGARITA CARMEN RODRIGUEZ VARGAS, para la construcción de una nueva embarcación de 87.11 m³ de capacidad de bodega, vía sustitución de la embarcación pesquera no siniestrada CINTHIA con matrícula PT3888-CM y 87.11 m³ de capacidad de bodega, para la extracción del recurso Anchoveta con destino al consumo humano indirecto; solicitada mediante el escrito con registro Nº 00001026-2023, ha sido aprobada automáticamente a la fecha de presentación de dicha solicitud, esto es, desde el 05 de enero de 2023, en concordancia con el artículo 33 del TUO de la Ley Nº 27444.</t>
  </si>
  <si>
    <t>00143-2023-PRODUCE/DGPCHDI</t>
  </si>
  <si>
    <t>00006695-2023</t>
  </si>
  <si>
    <t>Artículo 1.- Declarar que la solicitud de ampliación del plazo para la ejecución de la autorización de incremento de flota dispuesta mediante Resolución Directoral Nº 00660-2021- PRODUCE/DGPCHDI de fecha 27 de setiembre de 2021, a favor de los señores HUMBERTO QUEREVALU LLENQUE, PEDRO PABLO QUEREVALU LLENQUE y JOSÉ SANTIAGO QUEREVALU LLENQUE, para la construcción de una nueva embarcación de 40 m³ de capacidad de bodega, vía sustitución de la embarcación pesquera no siniestrada MELCHORITA II con matrícula PT-11171-CM, para la extracción del recurso Anchoveta con destino al consumo humano indirecto; solicitada mediante el escrito con registro Nº 00006695-2023, ha sido aprobada automáticamente a la fecha de presentación de dicha solicitud, en concordancia con el artículo 33 del TUO de la Ley Nº 27444.</t>
  </si>
  <si>
    <t>00144-2023-PRODUCE/DGPCHDI</t>
  </si>
  <si>
    <t>00054073-2022</t>
  </si>
  <si>
    <t>Aceptar el desistimiento del procedimiento autorización de incremento de flota para construir una nueva embarcación pesquera de 592.51 m3 de capacidad de bodega, vía sustitución de la embarcación pesquera no siniestrada MICHELA con matrícula CO-16853-PM y 401.17 m3 de capacidad de bodega y reconocimiento de saldo de 191.34 m3; formulado por la empresa PESQUERA DIAMANTE S.A. mediante el escrito adjunto con registro Nº 00062650-2022-1; dándose por concluido el mencionado procedimiento administrativo.</t>
  </si>
  <si>
    <t>00145-2023-PRODUCE/DGPCHDI</t>
  </si>
  <si>
    <t>00008778-2023</t>
  </si>
  <si>
    <t>Otorgar a la empresa CAPIFISH S.A., representada en el país por los señores Omar Diego Carcovich Jibaja y Eduardo Carcovich Carcovich, permiso de pesca para operar la embarcación pesquera de cerco de bandera ecuatoriana denominada PERLA DEL MAR con matrícula P-04-01077, en la extracción del recurso Atún con destino al consumo humano directo.</t>
  </si>
  <si>
    <t>00146-2023-PRODUCE/DGPCHDI</t>
  </si>
  <si>
    <t>00008476-2023</t>
  </si>
  <si>
    <t>Rectificar de Oficio el error material contenido en el literal f del artículo 3 de la Resolución Directoral Nro. 00653-2022-PRODUCE/DGPCHDI.</t>
  </si>
  <si>
    <t>00147-2023-PRODUCE/DGPCHDI</t>
  </si>
  <si>
    <t>00008412-2023</t>
  </si>
  <si>
    <t>Otorgar a la empresa ATUN ESTRIBELA S.A., representada en el país por los señores Omar Diego Carcovich Jibaja y Eduardo Carcovich Carcovich, permiso de pesca para operar la embarcación pesquera de cerco de bandera ecuatoriana denominada ALEJANDRA con matrícula P-04-00764, en la extracción del recurso Atún con destino al consumo humano directo.</t>
  </si>
  <si>
    <t>00148-2023-PRODUCE/DGPCHDI</t>
  </si>
  <si>
    <t>00008411-2023</t>
  </si>
  <si>
    <t>Otorgar a la empresa PESQUERA TUNAQUICK S.A., representada en el país por los señores Omar Diego Carcovich Jibaja y Eduardo Carcovich Carcovich, permiso de pesca para operar la embarcación pesquera de cerco de bandera ecuatoriana denominada JORGE MARIO con matrícula P-04-01011, en la extracción del recurso Atún con destino al consumo humano directo.</t>
  </si>
  <si>
    <t>00149-2023-PRODUCE/DGPCHDI</t>
  </si>
  <si>
    <t>00008974-2023</t>
  </si>
  <si>
    <t>Otorgar a la empresa BRISATUN S.A., representada en el país por los señores Omar Diego Carcovich Jibaja y Eduardo Carcovich Carcovich, permiso de pesca para operar la embarcación pesquera de cerco de bandera ecuatoriana denominada VICTORIA DEL MAR con matrícula P-04-00867, en la extracción del recurso Atún con destino al consumo humano directo.</t>
  </si>
  <si>
    <t>00150-2023-PRODUCE/DGPCHDI</t>
  </si>
  <si>
    <t>MEMORANDO N° 00000037-2023-PRODUCE/DGPCHDI</t>
  </si>
  <si>
    <t xml:space="preserve">Aprobar el Plan Interno de Gestión de la DGPCHDI 2023, que obra en anexo y forma parte integrante de la presente Resolución Directoral. </t>
  </si>
  <si>
    <t>Plan Interno de Gestión de la DGPCHDI 2023</t>
  </si>
  <si>
    <t>00151-2023-PRODUCE/DGPCHDI</t>
  </si>
  <si>
    <t>00008912-2023</t>
  </si>
  <si>
    <t xml:space="preserve">ampliación del plazo para la ejecución de la autorización de incremento de flota dispuesta mediante Resolución Directoral 00574-2021-PRODUCE/DGPCHDI </t>
  </si>
  <si>
    <t>00152-2023-PRODUCE/DGPCHDI</t>
  </si>
  <si>
    <t>00090269-2022</t>
  </si>
  <si>
    <t xml:space="preserve">Artículo 1.- Aprobar a favor de la empresa PERU FROST S.A.C. el cambio de titular del permiso de pesca para operar la embarcación pesquera UNION I con matrícula PT-0935-CM y 95.63 m3 de capacidad de bodega, para la extracción del recurso Merluza con destino al consumo humano directo.
Artículo 2.- En mérito al cambio de titular del permiso de pesca a que se refiere el artículo 1 de la presente resolución, los titulares del permiso de pesca de la embarcación pesquera UNION I con matrícula PT-0935-CM y 95.63 m3 de capacidad de bodega, deberán cumplir las disposiciones normativas vigentes en lo correspondiente al desarrollo de las actividades pesqueras previas a su procesamiento. 
Artículo 3.- En mérito del cambio de titularidad a que se refiere el artículo 1 de la presente resolución, la empresa PERU FROST S.A.C. podrá realizar actividad extractiva del recurso Merluza para consumo humano directo, teniendo en cuenta lo dispuesto en el Reglamento de Ordenamiento Pesquero del Recurso Merluza, aprobado por Decreto Supremo N° 016-2003-PRODUCE; y, lo dispuesto en el segundo párrafo del artículo 9 de la Ley General de Pesca, aprobada por Decreto Ley N° 25977.
Artículo 4.- Dejar sin efecto la titularidad del permiso de pesca otorgada a favor de la empresa PESQUERA HAYDUK S.A., a través de la Resolución Directoral Regional N° 138-2004-PRODUCE/DNEPP, para operar la embarcación pesquera UNION I con matrícula PT-0935-CM.
Artículo 5.- Excluir a la empresa PESQUERA HAYDUK S.A. de los listados a que se refiere el artículo 14 del Reglamento de la Ley General de Pesca; y, el Anexo I de la Resolución Ministerial N° 347-2011-PRODUCE, a fin de incluir en su lugar a la empresa PERU FROST S.A.C., como titular del permiso de pesca para operar la embarcación pesquera UNION I con matrícula PT-0935-CM.
Artículo 6.- Remitir copia de la presente resolución, a la Dirección General de Supervisión, Fiscalización y Sanción del Despacho Viceministerial de Pesca y Acuicultura del Ministerio de laProducción; y, a la Dirección General de Capitanías y Guardacostas del Ministerio de Defensa; así como disponer su publicación en el Portal Institucional del Ministerio de la Producción (www.gob.pe/produce). </t>
  </si>
  <si>
    <t>00153-2023-PRODUCE/DGPCHDI</t>
  </si>
  <si>
    <t>00004544-2023</t>
  </si>
  <si>
    <t>Otorgar a favor de los señores CRESCENCIO JACINTO PANTA y YOLANDA AYALA DE JACINTO, la autorización de incremento de flota para construir una embarcación de 101.33 m³ de capacidad de bodega, vía sustitución de la embarcación pesquera no siniestrada MANUEL EDUARDO con matrícula PT-28753-PM y 101.33 m³ de capacidad de bodega, para la extracción del recurso Anchoveta con destino al consumo humano indirecto.</t>
  </si>
  <si>
    <t>00154-2023-PRODUCE/DGPCHDI</t>
  </si>
  <si>
    <t>00000908-2023</t>
  </si>
  <si>
    <t>FELIPA ROXANA OROSCO NUNTON</t>
  </si>
  <si>
    <t>Artículo 1.- Aprobar a favor de la señora FELIPA ROXANA OROSCO NUNTON el cambio de titular del permiso de pesca para operar la embarcación pesquera ROXANA 3 con matrícula PL18107-CM y 57.63 m3 de capacidad de bodega, para la extracción de los recursos Anchoveta y Sardina con destino al consumo humano indirecto y los recursos Cabrilla, Suco, Lorna y Cachema con destino al consumo humano 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ROXANA 3 con matrícula PL-18107-CM y 57.63 m3 de capacidad de bodega, deberán cumplir las disposiciones normativas vigentes en lo correspondiente al desarrollo de las actividades pesqueras previas a su procesamiento. 
Artículo 3.- Dejar sin efecto la titularidad del permiso de pesca otorgado a favor de la empresa GROUP VIOLETA S.A.C., a través de la Resolución Directoral N° 573-2017-PRODUCE/DGPCHDI, para operar la embarcación pesquera ROXANA 3 con matrícula PL-18107-CM. 
Artículo 4.- Excluir a la empresa GROUP VIOLETA S.A.C., de los listados a que se refiere el artículo 14 del Reglamento de la Ley General de Pesca; y, el Anexo II de la Resolución Ministerial N° 347-2011-PRODUCE, a fin de incluir en su lugar a la señora FELIPA ROXANA OROSCO NUNTON, como titular del permiso de pesca para operar la embarcación pesquera Roxana 3 con matrícula PL-18107-CM. 
Artículo 5.- En mérito al cambio de titularidad a que se refiere el artículo 1 de la presente resolución directoral, la señora FELIPA ROXANA OROSCO NUNTON deberá tener en consideración lo dispuesto por la Resolución Ministerial Nº 781-97-PE y el Decreto Supremo Nº 001- 2002-PRODUCE, respecto al recurso Sardina con destino al consumo humano indirecto, comprendido en el permiso de pesca para operar la embarcación pesquera ROXANA 3 con matrícula PL-18107-CM. 
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</si>
  <si>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00155-2023-PRODUCE/DGPCHDI</t>
  </si>
  <si>
    <t xml:space="preserve">	
00001940-2023</t>
  </si>
  <si>
    <t xml:space="preserve">Artículo 1.- Aprobar a favor de la EMPRESA PESQUERA MARIA DEL ROCIO S.R.L. el cambio de titular del permiso de pesca para operar la embarcación pesquera NUEVA ESPERANZA con matrícula CO-28617-PM y 127.45 m3 de capacidad de bodega, para la extracción de los recursos Anchoveta y Sardina con destino al consumo humano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NUEVA ESPERANZA con matrícula CO-28617-PM y 127.45 m3 de capacidad de bodega, deberán cumplir las disposiciones normativas vigentes en lo correspondiente al desarrollo de las actividades pesqueras previas a su procesamiento. 
Artículo 3.- Dejar sin efecto la titularidad del permiso de pesca otorgado a favor de la EMPRESA PESQUERA MARISU S.R.L., a través de la Resolución Directoral N° 208-2008- PRODUCE/DGEPP de fecha 18 de abril del 2008, para operar la embarcación pesquera NUEVA ESPERANZA con matrícula CO-28617-PM. 
Artículo 4.- Excluir a la EMPRESA PESQUERA MARISU S.R.L., de los listados a que se refiere el artículo 14 del Reglamento de la Ley General de Pesca; y, el Anexo II de la Resolución Ministerial N° 347-2011-PRODUCE, a fin de incluir en su lugar a la EMPRESA PESQUERA MARIA DEL ROCIO S.R.L., como titular del permiso de pesca para operar la embarcación pesquera NUEVA ESPERANZA con matrícula CO-28617-PM. 
Artículo 5.- En mérito al cambio de titularidad a que se refiere el artículo 1 de la presente resolución directoral, EMPRESA PESQUERA MARIA DEL ROCIO S.R.L., deberán tener en consideración lo dispuesto por la Resolución Ministerial Nº 781-97-PE y el Decreto Supremo Nº 001-2002-PRODUCE, respecto al recurso Sardina con destino al consumo humano indirecto, comprendido en el permiso de pesca para operar la embarcación pesquera NUEVA ESPERANZA con matrícula CO-28617-PM. 
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</si>
  <si>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00156-2023-PRODUCE/DGPCHDI</t>
  </si>
  <si>
    <t>00005319-2023</t>
  </si>
  <si>
    <t>JUAN MARTÍNEZ JACINTO y MARIA DILSIA PANTA ECA</t>
  </si>
  <si>
    <t xml:space="preserve">Artículo 1.- Aprobar a favor de los señores JUAN MARTÍNEZ JACINTO y MARIA DILSIA PANTA ECA el cambio de titular del permiso de pesca para operar la embarcación pesquera LORENA con matrícula PT-55049-CM y 105.83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LORENA con matrícula PT-55049-CM y 105.83 m3 de capacidad de bodega, deberán cumplir las disposiciones normativas vigentes en lo correspondiente al desarrollo de las actividades pesqueras previas a su procesamiento. 
Artículo 3.- Dejar sin efecto la titularidad del permiso de pesca otorgado a favor de los señores JULIO MARTÍNEZ JACINTO e HILDA MARUJA PANTA DE MARTÍNEZ, a través de la Resolución Directoral N° 668-2017-PRODUCE/DGPCHDI de fecha 21 de noviembre del 2017, para operar la embarcación pesquera LORENA con matrícula PT-55049-CM. 
Artículo 4.- Excluir a los señores JULIO MARTÍNEZ JACINTO e HILDA MARUJA PANTA DE MARTÍNEZ, de los listados a que se refiere el artículo 14 del Reglamento de la Ley General de Pesca; y, el Anexo II de la Resolución Ministerial N° 347-2011-PRODUCE, como titulares del permiso de pesca para operar la embarcación pesquera LORENA con matrícula PT-55049-CM, en concordancia a lo establecido en el artículo 1 de la presente resolución.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</si>
  <si>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00157-2023-PRODUCE/DGPCHDI</t>
  </si>
  <si>
    <t>00006123-2023</t>
  </si>
  <si>
    <t>FRESH FISH LM S.A.C</t>
  </si>
  <si>
    <t xml:space="preserve">Artículo 1.- Aprobar a favor de la empresa FRESH FISH LM S.A.C. el cambio de titular del permiso de pesca para operar la embarcación pesquera SAMANTHA con matrícula CE-28407-CM y 24.60 m3 de capacidad de bodega, para la extracción de los recursos Anchoveta (Engraulis ringens / Anchoa nasus), Atún Aleta Amarilla (Thunnus albacares), Atún de Ojo Grande (Thunnus obesus), Barrilete (Katsuwonus pelamis), Bonito (Sarda chiliensis chiliensis), Caballa (Scomber japonicus peruanus), Cabinza Serránida (Paranthias colonus), Cabrilla (Paralabrax humeralis), Cachema (Cynoscion analis), Coco/Suco (Paralonchurus peruanus), Cojinova (Seriolella violácea), Congrio (Genypterus maculatus), Corvina (Cilus gilberti), Jurel (Trachurus murphyi), Lenguado (Paralichtys adspersus), Lisa (Mugil cephalus), Machete (Ethmidium maculatum), Pampano (Trachinotus paitensis), Pampanito (Peprilus medius), Pejerrey (Odontesthes regia regia), Perico o Dorado (Coryphaena hippurus), Pez espada (Xiphias gladius), Pota (Dosidicus gigas), Raya (Raja velezi, Myliobatis peruvianus, Myliobatis chiliensis, Rhinoptera steindachneri, Dasyatis brevis), Robalo (Centropomus spp.), Tiburón (Sphyrna spp, Galeorthinus galeus, Isurus oxyrinchus, Sphyrna tiburo, Alopias vulpinus), Tollo (Mustelus spp) y Zorro (Albula volpes), con destino al consumo humano directo, siempre que la embarcación pesquera cuente con los artes y aparejos adecuados para la extracción de cada uno de ellos. 
Artículo 2.- En mérito del cambio de titularidad a que se refiere el artículo 1 de la presente resolución, la empresa FRESH FISH LM S.A.C., podrá realizar actividad extractiva del recurso Anchoveta para consumo humano directo, teniendo en cuenta lo dispuesto en el Reglamento de Ordenamiento Pesquero del Recurso Anchoveta para Consumo Humano Directo, aprobado por Decreto Supremo N° 005-2017-PRODUCE, modificado por Decreto Supremo N° 008-2017- PRODUCE; y, lo dispuesto en el segundo párrafo del artículo 9 de la Ley General de Pesca, aprobada por Decreto Ley N° 25977. 
Artículo 3.- Dejar sin efecto la titularidad del permiso de pesca otorgado a favor del señor SANTOS BENITO LEYVA VILLAJULCA, a través de la Resolución Directoral N° 00220-2022- PRODUCE/DGPCHDI, de fecha 21 de marzo del 2022, para operar la embarcación pesquera SAMANTHA con matrícula CE-28407-CM. 
Artículo 4.- Excluir al señor SANTOS BENITO LEYVA VILLAJULCA, de los listados a que se refiere el artículo 14 del Reglamento de la Ley General de Pesca; y, el Anexo II de la Resolución Ministerial N° 347-2011-PRODUCE, como titular del permiso de pesca para operar la embarcación SAMANTHA con matrícula CE-28407-CM, en concordancia a lo establecido en el artículo 1 de la presente resolución.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</si>
  <si>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00158-2023-PRODUCE/DGPCHDI</t>
  </si>
  <si>
    <t>00005321-2023</t>
  </si>
  <si>
    <t>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t>
  </si>
  <si>
    <t xml:space="preserve">Artículo 1.- Aprobar a favor de los señores 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 el cambio de titular del permiso de pesca para operar la embarcación pesquera MARIA DEL ROSIO con matrícula TA-18072-CM y 60.30 m3 de capacidad de bodega, para la extracción del recurso Anchoveta con destino al consumo humano directo e indirecto y del recurso Sardina con destino al consumo humano 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MARIA DEL ROSIO con matrícula TA-18072-CM y 60.30 m3 de capacidad de bodega, deberán cumplir las disposiciones normativas vigentes en lo correspondiente al desarrollo de las actividades pesqueras previas a su procesamiento. 
Artículo 3.- Dejar sin efecto la titularidad del permiso de pesca otorgado a favor de los señores JUAN MARTINEZ JACINTO, MARÍA DILSIA PANTA ECA, JULIO MARTINEZ JACINTO e HILDA MARUJA PANTA DE MARTINEZ, a través de la Resolución Directoral N° 259-2014- PRODUCE/DGCHI, para operar la embarcación pesquera MARIA DEL ROSIO con matrícula TA18072-CM. 
Artículo 4.- Excluir a los señores JUAN MARTINEZ JACINTO, MARIA DILSIA PANTA ECA, JULIO MARTINEZ JACINTO e HILDA MARUJA PANTA DE MARTINEZ, de los listados a que se refiere el artículo 14 del Reglamento de la Ley General de Pesca; y, el Anexo II de la Resolución Ministerial N° 347-2011-PRODUCE, a fin de incluir en su lugar a los señores 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 como titulares del permiso de pesca para operar la embarcación pesquera MARIA DEL ROSIO con matrícula TA-18072-CM. 
Artículo 5.- En mérito al cambio de titularidad a que se refiere el artículo 1 de la presente resolución directoral, los señores 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 en cuanto al recurso Anchoveta con destino al consumo humano directo comprendido en el citado permiso de pesca, deberán tener en consideración que no podrán realizar actividad extractiva de dicho recurso en concordancia con lo dispuesto en el Reglamento de Ordenamiento Pesquero del Recurso Anchoveta para Consumo Humano Directo; y, el segundo párrafo del artículo 9 de la Ley General de Pesca. 
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</si>
  <si>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00159-2023-PRODUCE/DGPCHDI</t>
  </si>
  <si>
    <t>00073493-2022</t>
  </si>
  <si>
    <t>solicitan la aprobación del cambio de titular del permiso de pesca para operar la embarcación pesquera de menor escala GYRLY LIZBETH con matrícula PS-20883-BM y 9.33 m3 de capacidad de bodega.</t>
  </si>
  <si>
    <t>00160-2023-PRODUCE/DGPCHDI</t>
  </si>
  <si>
    <t>00002141-2023</t>
  </si>
  <si>
    <t>PERU FROST S.A.C.</t>
  </si>
  <si>
    <t xml:space="preserve">Artículo 1.- Aprobar a favor de la empresa PERU FROST S.A.C. el cambio de titular del permiso de pesca para operar la embarcación pesquera ROSA SILVIA 2 con matrícula PT-2625- CM y 80.13 m3 de capacidad de bodega, para la extracción del recurso Merluza con destino al consumo humano directo. 
Artículo 2.- En mérito al cambio de titular del permiso de pesca a que se refiere el artículo 1 de la presente resolución, los titulares del permiso de pesca de la embarcación pesquera ROSA SILVIA 2 con matrícula PT-2625-CM y 80. m3 de capacidad de bodega, deberán cumplir las disposiciones normativas vigentes en lo correspondiente al desarrollo de las actividades pesqueras previas a su procesamiento. 
Artículo 3.- En mérito del cambio de titularidad a que se refiere el artículo 1 de la presente resolución, la empresa PERU FROST S.A.C. podrá realizar actividad extractiva del recurso Merluza para consumo humano directo, teniendo en cuenta lo dispuesto en el Reglamento de Ordenamiento Pesquero del Recurso Merluza, aprobado por Decreto Supremo N° 016-2003-PRODUCE; y, lo dispuesto en el segundo párrafo del artículo 9 de la Ley General de Pesca, aprobada por Decreto Ley N° 25977. 
Artículo 4.- La vigencia de la aprobación del cambio de titularidad de permiso de pesca al que hace referencia el artículo 1 de la presente Resolución Directoral, queda condicionada al resultado del recurso impugnatorio interpuesto contra la Resolución Directoral N° 02172-2022- PRODUCE/DS-PA referida en el numeral 7.2 del considerando 7 de la presente resolución. 
Artículo 5.- Dejar sin efecto la titularidad del permiso de pesca otorgada a favor de la empresa PESQUERA HAYDUK S.A., a través de la Resolución Ministerial N° 591-97-PE, para operar la embarcación pesquera ROSA SILVIA 2 con matrícula PT-2625-CM. 
Artículo 6.- Excluir a la empresa PESQUERA HAYDUK S.A. de los listados a que se refiere el artículo 14 del Reglamento de la Ley General de Pesca; y, el Anexo I de la Resolución Ministerial N° 346-2011-PRODUCE, a fin de incluir en su lugar a la empresa PERU FROST S.A.C., como titular del permiso de pesca para operar la embarcación pesquera ROSA SILVIA 2 con matrícula PT-2625- CM. 
Artículo 7.-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t>
  </si>
  <si>
    <t xml:space="preserve"> La vigencia de la aprobación del cambio de titularidad de permiso de pesca al que hace referencia el artículo 1 de la presente Resolución Directoral, queda condicionada al resultado del recurso impugnatorio interpuesto contra la Resolución Directoral N° 02172-2022- PRODUCE/DS-PA referida en el numeral 7.2 del considerando 7 de la presente resolución. </t>
  </si>
  <si>
    <t>00161-2023-PRODUCE/DGPCHDI</t>
  </si>
  <si>
    <t>00011100-2023</t>
  </si>
  <si>
    <t xml:space="preserve">Participación en el Crucero de Imarpe </t>
  </si>
  <si>
    <t>00162-2023-PRODUCE/DGPCHDI</t>
  </si>
  <si>
    <t>solicita el cambio de titularidad del permiso de pesca para operar la embarcación pesquera ROSA SILVIA 2 con matrícula PT-2625-CM y 80.13 m3 de capacidad de bodega para la extracción del recurso Merluza con destino al consumo humano directo</t>
  </si>
  <si>
    <t>ANULADA POR DUPLICIDAD  CON RD 00160-2023-PRODUCE/DGPCHDI</t>
  </si>
  <si>
    <t>00163-2023-PRODUCE/DGPCHDI</t>
  </si>
  <si>
    <t>00078193-2022</t>
  </si>
  <si>
    <t xml:space="preserve">Otorgar a la empresa MINERA BARRICK PERU S.A., autorización para realizar las actividades de colecta de recursos hidrobiológicos conforme al plan de trabajo denominado: “Elaboración de la línea base hidrobiológica para la Declaración de Impacto Ambiental del Proyecto de exploración minera Libélula”, en atención a la solicitud presentada por escrito con registro N° 00078193-2022, reformulado a través del escrito adjunto con registro N° 00002589-2023, por el periodo de doce (12) meses contados a partir de la notificación de la presente Resolución Directoral </t>
  </si>
  <si>
    <t>00164-2023-PRODUCE/DGPCHDI</t>
  </si>
  <si>
    <t>00088488-2022</t>
  </si>
  <si>
    <t>Otorgar a la empresa COMPAÑÍA MINERA ARES S.A.C., autorización para realizar las actividades de colecta de recursos hidrobiológicos conforme al plan de trabajo denominado: “Línea Base Hidrobiológica de la Modificación de la Declaración del Impacto  Ambiental (MDIA) del Proyecto de Exploración Minera Pablo Sur”, en atención a la solicitud presentada por escrito con registro N° 00088488-2022, reformulado a través del escrito adjunto con registro N° 00088488-2022-1, por el periodo de seis (6) meses contados a partir de la notificación de la presente Resolución Directoral.</t>
  </si>
  <si>
    <t>00165-2023-PRODUCE/DGPCHDI</t>
  </si>
  <si>
    <t>00085744-2022</t>
  </si>
  <si>
    <t xml:space="preserve">Otorgar a la empresa ELECTRO ARAZA S.A.C., autorización para realizar las actividades de colecta de recursos hidrobiológicos conforme al plan de trabajo denominado: “Línea Base Biológica de la Modificación del Estudio de Impacto Ambiental de la Línea de Transmisión Eléctrica Limacpunco – Onocora – Tintaya en 220 kV”, en atención a la solicitud presentada por escrito con registro N° 00085744-2022, reformulado a través del escrito adjunto con registro N° 00004108-2023, por el periodo de doce (12) meses contados a partir de la notificación de la presente Resolución Directoral. </t>
  </si>
  <si>
    <t>00166-2023-PRODUCE/DGPCHDI</t>
  </si>
  <si>
    <t>00086717-2022</t>
  </si>
  <si>
    <t xml:space="preserve">Otorgar a la empresa HUDBAY PERU S.A.C., autorización para realizar las actividades de colecta de recursos hidrobiológicos conforme al plan de trabajo denominado: “Línea Base de Flora y Fauna Acuática en el marco de la Cuarta Modificación del Estudio de Impacto Ambiental detallado de la Unidad Minera Constancia”, en atención a la solicitud presentada por escrito con registro N° 00086717-2022, reformulado a través del escrito adjunto con registro N° 00086717-2022-2, por el periodo de doce (12) meses contados a partir de la notificación de la presente Resolución Directoral. </t>
  </si>
  <si>
    <t>00167-2023-PRODUCE/DGPCHDI</t>
  </si>
  <si>
    <t>00072316-2022</t>
  </si>
  <si>
    <t>cambio de titular del permiso de pesca para operar la embarcación pesquera de menor escala SAN MARTIN DE PORRES con matrícula TA-3428-CM y 22.89 m3 de capacidad de bodega, para la extracción de los recursos Anchoveta y otros recursos hidrobiológicos con destino al consumo humano directo; en el marco del procedimiento de cambio de titularidad del permiso de pesca de embarcaciones de bandera nacional</t>
  </si>
  <si>
    <t>00168-2023-PRODUCE/DGPCHDI</t>
  </si>
  <si>
    <t>00002666-2023</t>
  </si>
  <si>
    <t xml:space="preserve">Artículo 1.- OTORGAR a favor de la empresa ESMERALDA CORP S.A.C., licencia de operación a la planta de procesamiento pesquero de enlatado de productos hidrobiológicos, con una capacidad instalada de 1650 cajas/turno, ubicada en la Mz. “G”, Lote 01, Urbanización Pre-urbana Tipo Huerta (Carretera Panamericana Sur Km. 18.5), distrito de San Juan de Miraflores, provincia y departamento de Lima. </t>
  </si>
  <si>
    <t>00169-2023-PRODUCE/DGPCHDI</t>
  </si>
  <si>
    <t>00003066-2023</t>
  </si>
  <si>
    <t>Artículo 1.- LEVANTAR la suspensión temporal dispuesta en la Resolución Directoral N° 00152-2021-PRODUCE/DGPCHDI, a solicitud de la empresa PESQUERA DON AMERICO S.A.C, de la licencia de operación otorgada mediante Resolución Directoral Nº 00070-2021-PRODUCE/DGPCHDI, de fecha 27 de enero de 2021, para que desarrolle la actividad de procesamiento de productos hidrobiológicos a través de su planta de harina de pescado de alto contenido proteínico (ACP), con capacidad instalada de 50 t/h de procesamiento de materia prima, ubicada en el establecimiento industrial pesquero sito en avenida San Martin N° 680, distrito Carquín, provincia Huaura, departamento Lima.</t>
  </si>
  <si>
    <t>00170-2023-PRODUCE/DGPCHDI</t>
  </si>
  <si>
    <t>00012268-2023</t>
  </si>
  <si>
    <t>Artículo 1.- Declarar que la solicitud de ampliación del plazo para la ejecución de la autorización de incremento de flota dispuesta mediante Resolución Directoral Nº 00616-2021- PRODUCE/DGPCHDI de fecha 9 de setiembre de 2021, a favor de la empresa GRUPO NUNTON S.A.C., para la construcción de una nueva embarcación de 77.37 m³ de capacidad de bodega, vía sustitución de la embarcación pesquera no siniestrada MI ANDREITA con matrícula PL-29219-CM, para la extracción del recurso Anchoveta con destino al consumo humano indirecto; presentada mediante el escrito con registro Nº 00012268-2023, ha sido aprobada automáticamente a la fecha de presentación de dicha solicitud, en concordancia con el artículo 33 del TUO de la Ley Nº 27444.</t>
  </si>
  <si>
    <t>00171-2023-PRODUCE/DGPCHDI</t>
  </si>
  <si>
    <t>00004878-2023</t>
  </si>
  <si>
    <t>Designar a los profesionales que se encargarán de llevar a cabo los procedimientos de fiscalización posterior de los expedientes tramitados en la Dirección General de Pesca para Consumo Humano Directo e Indirecto, durante el segundo semestre del año 2022</t>
  </si>
  <si>
    <t>00172-2023-PRODUCE/DGPCHDI</t>
  </si>
  <si>
    <t>00059273-2022</t>
  </si>
  <si>
    <t>solicita la aprobación del cambio de titular del permiso de pesca para operar la embarcación pesquera de menor escala MI JOSE Y MERCEDES con matrícula PT-3972-BM y 16.61 m3 de capacidad de bodega, para la extracción de los recursos Anchoveta y otros recursos hidrobiológicos con destino al consumo humano directo</t>
  </si>
  <si>
    <t>00173-2023-PRODUCE/DGPCHDI</t>
  </si>
  <si>
    <t>00005317-2023</t>
  </si>
  <si>
    <t>MARISOL</t>
  </si>
  <si>
    <t>PT-65521-PM</t>
  </si>
  <si>
    <t>JULIO MARTINEZ JACINTO, HILDA MARUJA PANTA DE MARTINEZ, BENJAMIN MARTINEZ JACINTO y CONCEPCION PANTA PERICHE</t>
  </si>
  <si>
    <t xml:space="preserve">Artículo 1.- Aprobar a favor de los señores JULIO MARTINEZ JACINTO, HILDA MARUJA PANTA DE MARTINEZ, BENJAMIN MARTINEZ JACINTO y CONCEPCION PANTA PERICHE el cambio de titular del permiso de pesca para operar la embarcación pesquera MARISOL con matrícula PT-65521-PM y 104.78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MARISOL con matrícula PT-65521-PM y 104.78 m3 de capacidad de bodega, deberán cumplir las disposiciones normativas vigentes en lo correspondiente al desarrollo de las actividades pesqueras previas a su procesamiento. 
Artículo 3.- Dejar sin efecto la titularidad del permiso de pesca otorgado a favor de los señores BENJAMIN MARTINEZ JACINTO y JUAN MARTINEZ JACINTO, a través de la Resolución Directoral N° 00667-2021-PRODUCE/DGPCHDI, para operar la embarcación pesquera MARISOL con matrícula PT-65521-PM. 
Artículo 4.- Excluir al señor JUAN MARTINEZ JACINTO, de los listados a que se refiere el artículo 14 del Reglamento de la Ley General de Pesca; y, el Anexo II de la Resolución Ministerial N° 347-2011-PRODUCE, a fin de incluir en su lugar a los señores JULIO MARTINEZ JACINTO, HILDA MARUJA PANTA DE MARTINEZ y CONCEPCION PANTA PERICHE con el señor BENJAMIN MARTINEZ JACINTO, como titulares del permiso de pesca para operar la embarcación pesquera MARISOL con matrícula PT-65521-PM.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</si>
  <si>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00174-2023-PRODUCE/DGPCHDI</t>
  </si>
  <si>
    <t>00050275-2022</t>
  </si>
  <si>
    <t>Declarar improcedente la solicitud de autorización de incremento de flota para construir una nueva embarcación pesquera de menor escala, vía sustitución de la embarcación pesquera siniestrada CHACAS I con matrícula CO-20865-CM y 29.17 m3 de capacidad de bodega.</t>
  </si>
  <si>
    <t>00175-2023-PRODUCE/DGPCHDI</t>
  </si>
  <si>
    <t>00008398-2023</t>
  </si>
  <si>
    <t xml:space="preserve">Artículo 1.- Aprobar a favor de la empresa FRESH FISH LM S.A.C. el cambio de titular del permiso de pesca para operar la embarcación pesquera de menor escala MARIA MIA con matrícula CO-25739-CM y 29.33 m3 de capacidad de bodega, para la extracción de los recursos Anchoveta, Jurel, Caballa, Lisa, Cachema, Bonito, Perico, Barrilete, Cojinova, Congrio, Lorna, Corvina, Pampanito, Atún, Raya, Tiburón, Tollo, Pota, Pejerrey, Pintadilla, Pez espada, Ojo de uva, Volador, Calamar, Machete, Mero, Langostino y Cabinza con destino al consumo humano directo, en los mismos términos en que fue otorgado. 
Artículo 2.- En mérito del cambio de titularidad a que se refiere el artículo 1 de la presente resolución, la empresa FRESH FISH S.A.C.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Artículo 3.- Dejar sin efecto la titularidad del permiso de pesca otorgada a favor de la empresa PESQUERA SAN PEDRITO S.A.C., a través de la Resolución Directoral N° 00479- 2020-PRODUCE/DGPCHDI, para operar la embarcación pesquera MARIA MIA con matrícula CO-25739-CM. 
Artículo 4.- Excluir a la empresa PESQUERA SAN PEDRITO S.A.C. de los listados a que se refiere el artículo 14 del Reglamento de la Ley General de Pesca; y, el Anexo I de la Resolución Ministerial N° 346-2011-PRODUCE, a fin de incluir en su lugar a la empresa FRESH FISH S.A.C., como titular del permiso de pesca para operar la embarcación pesquera MARIA MIA con matrícula CO-25739-CM.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</si>
  <si>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00176-2023-PRODUCE/DGPCHDI</t>
  </si>
  <si>
    <t>00005416-2023</t>
  </si>
  <si>
    <t>Declarar como no presentada la solicitud de autorización de incremento de flota para construir una nueva embarcación pesquera de 109 m3 de capacidad de bodega, vía sustitución de la embarcación pesquera no siniestrada FLORA I con matrícula CO-16806-CM.</t>
  </si>
  <si>
    <t>00177-2023-PRODUCE/DGPCHD</t>
  </si>
  <si>
    <t>00083612-2022</t>
  </si>
  <si>
    <t>MONITOR HUASCAR IV</t>
  </si>
  <si>
    <t>PL-65810-PM</t>
  </si>
  <si>
    <t>AMERICAN MAR S.A.C</t>
  </si>
  <si>
    <t xml:space="preserve">Artículo 1.- Aprobar a favor de la empresa AMERICAN MAR S.A.C. el cambio de titularidad del permiso de pesca para operar la embarcación pesquera MONITOR HUASCAR IV con matrícula PL-65810-PM y 110.00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MONITOR HUASCAR IV con matrícula PL-65810-PM y 110.00 m3 de capacidad de bodega, para la extracción del recurso Anchoveta con destino al consumo humano indirecto, deberán cumplir las disposiciones normativas vigentes en lo correspondiente al desarrollo de las actividades pesqueras previas a su procesamiento. 
Artículo 3.- El cambio de titularidad aprobado en el artículo 1 de la presente Resolución Directoral, se encontrará vigente hasta el término de la segunda temporada de pesca 2023 Zona Centro-Norte, conforme a lo señalado en los considerandos 6 y 7 de la presente resolución. Vencido dicho plazo, el cambio de titular antes referido quedará sin efecto; y la titularidad del permiso de pesca para operar la embarcación pesquera MONITOR HUASCAR IV con matrícula PL-65810-PM, volverá a la empresa PESQUERA ORLAND S.A.C. 
Artículo 4.- Dejar sin efecto la titularidad del permiso de pesca otorgado a favor de la empresa PESQUERA ORLAND S.A.C., a través de la Resolución Directoral N° 271-2022- PRODUCE/DGPCHDI, para operar la embarcación pesquera MONITOR HUASCAR IV con matrícula PL-65810-PM. 
Artículo 5.- Excluir a la empresa PESQUERA ORLAND S.A.C., de los listados a que se refiere el artículo 14 del Reglamento de la Ley General de Pesca; y, el Anexo II de la Resolución Ministerial N° 347-2011-PRODUCE, a fin de incluir en su lugar a la empresa AMERICAN MAR S.A.C., como titular del permiso de pesca para operar la embarcación pesquera MONITOR HUASCAR IV con matrícula PL-65810-PM.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</si>
  <si>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hasta el término de la segunda temporada de pesca 2023 Zona 
Centro-Norte, conforme a lo señalado en los considerandos 6 y 7 de la presente resolución</t>
  </si>
  <si>
    <t>00178-2023-PRODUCE/DGPCHDI</t>
  </si>
  <si>
    <t>00002887-2023</t>
  </si>
  <si>
    <t>Otorgar a la empresa COMPAÑIA MINERA CARAVELI S.A.C., autorización para realizar las actividades de colecta de recursos hidrobiológicos.</t>
  </si>
  <si>
    <t>00179-2023-PRODUCE/DGPCHDI</t>
  </si>
  <si>
    <t>00075187-2022</t>
  </si>
  <si>
    <t>Otorgar a la empresa NEXA RESOURCES PERU S.A.A., autorización para realizar las actividades de colecta de recursos hidrobiológicos.</t>
  </si>
  <si>
    <t>00180-2023-PRODUCE/DGPCHDI</t>
  </si>
  <si>
    <t>00077322-2022</t>
  </si>
  <si>
    <t>Otorgar al consorcio TERMINALES DEL PERÚ, autorización para realizar las actividades de colecta de recursos hidrobiológicos.</t>
  </si>
  <si>
    <t>00181-2023-PRODUCE/DGPCHDI</t>
  </si>
  <si>
    <t>00078078-2022</t>
  </si>
  <si>
    <t>00182-2023-PRODUCE/DGPCHDI</t>
  </si>
  <si>
    <t>00002445-2023</t>
  </si>
  <si>
    <t>MARTIN VITE CHEVEZ y ROXANA INES GONZALES CHERRE</t>
  </si>
  <si>
    <t xml:space="preserve">Artículo 1.- Aprobar a favor de los señores MARTIN VITE CHEVEZ y ROXANA INES GONZALES CHERRE el cambio de titular del permiso de pesca para operar la embarcación pesquera de menor escala JM con matrícula CE-21757-CM y 21.11 m3 de capacidad de bodega, para la extracción de los recursos Anchoveta (Engraulis ringens y Anchoa nasus), Jurel (Trachurus picturatus murphyi), Caballa (Scomber japonicus Peruanus), Perico (Coryphaena hippurus), Lisa (Mugil cephalus), Lorna (Sciaena deliciosa), Machete (Ethmidium maculatum) y Tollo (Mustelus mento, Mustelus whitneyi, Triakis maculata, Otras especies de Tollo) con destino al consumo humano directo. 
Artículo 2.- En mérito del cambio de titularidad a que se refiere el artículo 1 de la presente resolución, los señores MARTIN VITE CHEVEZ y ROXANA INES GONZALES CHERRE podrán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Artículo 3.- Dejar sin efecto el cambio de titular del permiso de pesca otorgada a favor de los señores ESTUARDO EUSEBIO DIEZ MALCA y ELIZABETH DAPNE MEZA GUZMAN, a través de la Resolución Directoral N° 00046-2022-PRODUCE/DGPCHDI, para operar la embarcación pesquera JM con matrícula CE-21757-CM. 
Artículo 4.- Excluir a los señores ESTUARDO EUSEBIO DIEZ MALCA y ELIZABETH DAPNE MEZA GUZMAN de los listados a que se refiere el artículo 14 del Reglamento de la Ley General de Pesca; y, el Anexo I de la Resolución Ministerial N° 346-2011-PRODUCE, a fin de incluir en su lugar a los señores MARTIN VITE CHEVEZ y ROXANA INES GONZALES CHERRE, como titulares del permiso de pesca para operar la embarcación pesquera JM con matrícula CE-21757-CM.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</si>
  <si>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00183-2023-PRODUCE/DGPCHDI</t>
  </si>
  <si>
    <t>00006118-2023</t>
  </si>
  <si>
    <t xml:space="preserve">Artículo 1.- Aprobar a favor de la empresa FRESH FISH LM S.A.C. el cambio de titular del permiso de pesca para operar la embarcación pesquera de menor escala SABRINA con matrícula CE-28408-CM y 24.60 m3 de capacidad de bodega, para la extracción de los recursos Anchoveta (Engraulis ringens / Anchoa nasus), Atún Aleta Amarilla (Thunnus albacares), Atún de Ojo Grande (Thunnus obesus), Barrilete (Katsuwonus pelamis), Bonito (Sarda chiliensis chiliensis), Caballa (Scomber japonicus peruanus), Cabinza Serránida (Paranthias colonus), Cabrilla (Paralabrax humeralis), Cachema (Cynoscion analis), Coco/Suco (Paralonchurus peruanus), Cojinova (Seriolella violácea), Congrio (Genypterus maculatus), Corvina (Cilus gilberti), Jurel (Trachurus murphyi), Lenguado (Paralichtys adspersus), Lisa (Mugil cephalus), Machete (Ethmidium maculatum), Pampano (Trachinotus paitensis), Pampanito (Peprilus medius), Pejerrey (Odontesthes regia regia), Perico o Dorado (Coryphaena hippurus), Pez espada (Xiphias gladius), Pota (Dosidicus gigas), Raya (Raja velezi, Myliobatis peruvianus, Myliobatis chiliensis, Rhinoptera steindachneri, Dasyatis brevis), Robalo (Centropomus spp.), Tiburón (Sphyrna spp, Galeorthinus galeus, Isurus oxyrinchus, Sphyrna tiburo, Alopias vulpinus), Tollo (Mustelus spp) y Zorro (Albula volpes), con destino al consumo humano directo, siempre que la embarcación pesquera cuente con los artes y aparejos adecuados para la extracción de cada uno de ellos. 
Artículo 2.- En mérito del cambio de titularidad a que se refiere el artículo 1 de la presente resolución, la empresa FRESH FISH LM S.A.C.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Artículo 3.- Dejar sin efecto el cambio de titular del permiso de pesca otorgada a favor del SANTOS BENITO LEYVA VILLAJULCA a través de la Resolución Directoral N° 00280-2022- PRODUCE/DGPCHDI, para operar la embarcación pesquera SABRINA con matrícula CE-28408- CM. 
Artículo 4.- Excluir ¡Error! No se encuentra el origen de la referencia. SANTOS BENITO LEYVA VILLAJULCA de los listados a que se refiere el artículo 14 del Reglamento de la Ley General de Pesca; y, el Anexo I de la Resolución Ministerial N° 346-2011-PRODUCE, a fin de incluir en su lugar a la empresa FRESH FISH LM S.A.C., como titular del permiso de pesca para operar la embarcación pesquera SABRINA con matrícula CE-28408-CM.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</si>
  <si>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00184-2023-PRODUCE/DGPCHDI</t>
  </si>
  <si>
    <t>00088823-2022</t>
  </si>
  <si>
    <t xml:space="preserve">Otorgar a favor de la señora FELIPA ROXANA OROSCO NUNTON, la autorización de incremento de flota para construir una nueva embarcación pesquera de 105.27 m3 de capacidad de bodega, vía sustitución de la embarcación pesquera VICTOR III con matrícula CO-22133-PM y 105.27 m3 de capacidad de bodega, para la extracción del recurso Anchoveta destino al consumo humano indirecto. </t>
  </si>
  <si>
    <t>00185-2023-PRODUCE/DGPCHDI</t>
  </si>
  <si>
    <t>00005324-2023</t>
  </si>
  <si>
    <t xml:space="preserve">Otorgar a favor los señores 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 la autorización de incremento de flota para construir una nueva embarcación pesquera de 60.30 m3 de capacidad de bodega, vía sustitución de la embarcación pesquera MARIA DEL ROSIO con matrícula TA-18072- CM y 60.30 m3 de capacidad de bodega, para la extracción del recurso Anchoveta con destino al consumo humano directo e indirecto y del recurso Sardina con destino al consumo humano directo. </t>
  </si>
  <si>
    <t>00186-2023-PRODUCE/DGPCHDI</t>
  </si>
  <si>
    <t>00082951-2022</t>
  </si>
  <si>
    <t>Otorgar a favor de los señores ESTEBAN ACOSTA PINGO e ISABEL FIESTAS DE ACOSTA, la autorización de incremento de flota para construir una embarcación de 36.01 m3 de capacidad de bodega, vía sustitución de la embarcación pesquera no siniestrada DIOS ES AMOR con matrícula PL-19023-CM y 36.01 m3 de capacidad de bodega, para la extracción del recurso Anchoveta con destino al consumo humano indirecto.</t>
  </si>
  <si>
    <t>00187-2023-PRODUCE/DGPCHDI</t>
  </si>
  <si>
    <t>00064647-2022</t>
  </si>
  <si>
    <t>PL-63738-CM</t>
  </si>
  <si>
    <t>Declarar como no presentada la solicitud de aprobación del cambio de titular del permiso de pesca para operar la embarcación pesquera FLOR DE MARIA con matrícula PL-63738-CM y 109.83 m3 de capacidad de bodega.</t>
  </si>
  <si>
    <t>00188-2023-PRODUCE/DGPCHDI</t>
  </si>
  <si>
    <t>00091434-2022</t>
  </si>
  <si>
    <t xml:space="preserve">Artículo 1.- Aprobar a favor de la señora FELIPA ROXANA OROSCO NUNTON el cambio de titular del permiso de pesca para operar la embarcación pesquera VICTORIA con matrícula SY-5984-CM y 95.39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VICTORIA con matrícula SY-5984-CM y 95.39 m3 de capacidad de bodega, deberán cumplir las disposiciones normativas vigentes en lo correspondiente al desarrollo de las actividades pesqueras previas a su procesamiento. 
Artículo 3.- Dejar sin efecto la titularidad del permiso de pesca otorgado a favor de la empresa GROUP VIOLETA S.A.C., a través de la Resolución Directoral N° 675-2019-PRODUCE/DGPCHDI, para operar la embarcación pesquera VICTORIA con matrícula SY-5984-CM. 
Artículo 4.- Excluir a la empresa GROUP VIOLETA S.A.C., de los listados a que se refiere el artículo 14 del Reglamento de la Ley General de Pesca; y, el Anexo II de la Resolución Ministerial N° 347-2011-PRODUCE, a fin de incluir en su lugar a la señora FELIPA ROXANA OROSCO NUNTON, como titular del permiso de pesca para operar la embarcación pesquera VICTORIA con matrícula SY5984-CM.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</si>
  <si>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00189-2023-PRODUCE/DGPCHDI</t>
  </si>
  <si>
    <t>00069729-2022</t>
  </si>
  <si>
    <t xml:space="preserve">Otorgar a la empresa UNACEM PERU S.A., autorización para realizar las actividades de colecta de recursos hidrobiológicos </t>
  </si>
  <si>
    <t>00190-2023-PRODUCE/DGPCHDI</t>
  </si>
  <si>
    <t>00076800-2022</t>
  </si>
  <si>
    <t>Otorgar a la empresa VERANO CAPITAL PERU S.A.C., autorización para realizar las actividades de colecta de recursos hidrobiológicos</t>
  </si>
  <si>
    <t>00191-2023-PRODUCE/DGPCHDI</t>
  </si>
  <si>
    <t>00005811-2023</t>
  </si>
  <si>
    <t>CARLOS PASCUAL PANTA JACINTO, MARIA FLORINDA PERICHE PANTA DE PANTA, CRUZ MARIA PANTA JACINTO, FROILAN PANTA PERICHE, MARIA EDITH PANTA JACINTO, EDWING ECA ECA, MARIA ANGELICA PANTA JACINTO y SAUL PANTA MARTINEZ</t>
  </si>
  <si>
    <t xml:space="preserve">Artículo 1.- Aprobar a favor de los señores CARLOS PASCUAL PANTA JACINTO, MARIA FLORINDA PERICHE PANTA DE PANTA, CRUZ MARIA PANTA JACINTO, FROILAN PANTA PERICHE, MARIA EDITH PANTA JACINTO, EDWING ECA ECA, MARIA ANGELICA PANTA JACINTO y SAUL PANTA MARTINEZ el cambio de titular del permiso de pesca para operar la embarcación pesquera MI HERNANCITO con matrícula PT-50331-PM y 71.10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HERNANCITO con matrícula PT-50331-PM y 71.10 m3 de capacidad de bodega, deberán cumplir las disposiciones normativas vigentes en lo correspondiente al desarrollo de las actividades pesqueras previas a su procesamiento. 
Artículo 3.- Dejar sin efecto la titularidad del permiso de pesca otorgado a favor de los señores EDUARDO PANTA PANTA y CARMEN ROSA JACINTO DE PANTA, a través de la Resolución Directoral N° 076-2015-PRODUCE/DGCHI, para operar la embarcación pesquera MI HERNANCITO con matrícula PT-50331-PM. 
Artículo 4.- Excluir a los señores EDUARDO PANTA PANTA y CARMEN ROSA JACINTO DE PANTA, de los listados a que se refiere el artículo 14 del Reglamento de la Ley General de Pesca; y, el Anexo II de la Resolución Ministerial N° 347-2011-PRODUCE, a fin de incluir en su lugar a los señores CARLOS PASCUAL PANTA JACINTO, MARIA FLORINDA PERICHE PANTA DE PANTA, CRUZ MARIA PANTA JACINTO, FROILAN PANTA PERICHE, MARIA EDITH PANTA JACINTO, EDWING ECA ECA, MARIA ANGELICA PANTA JACINTO y SAUL PANTA MARTINEZ, como titulares del permiso de pesca para operar la embarcación pesquera MI HERNANCITO con matrícula PT-50331-PM.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</si>
  <si>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00192-2023-PRODUCE/DGPCHDI</t>
  </si>
  <si>
    <t>00010279-2023</t>
  </si>
  <si>
    <t>Declarar la conclusión del procedimiento de queja por defectos de tramitación, sin pronunciamiento sobre el fondo, respecto a la queja formulada por el señor CRESCENCIO JACINTO PANTA contra la Directora de la Dirección de Extracción para Consumo Humano Directo e Indirecto mediante el escrito con registro Nro. 00010279-2023-E, por sustracción de la materia, por los fundamentos expuestos en la parte considerativa de la presente Resolución Directoral.</t>
  </si>
  <si>
    <t>00193-2023-PRODUCE/DGPCHDI</t>
  </si>
  <si>
    <t>00086036-2022</t>
  </si>
  <si>
    <t>Modificar el artículo 1 de la Resolución Directoral Nro. 0406-2021-PRODUCE/DGPCHDI de fecha 31 de mayo de 2021 - Otorgar a favor de la empresa PESQUERA DIAMANTE S.A., autorización de incremento de flota para construir una nueva embarcación pesquera de 592.51 m3 de capacidad de bodega de capacidad de bodega, vía sustitución de la embarcación pesquera no siniestrada MICHELA con matrícula CO-16853-PM y 401.17 m3 de capacidad de bodega y vía utilización parcial del saldo de 191.34 m3.</t>
  </si>
  <si>
    <t>00194-2023-PRODUCE/DGPCHDI</t>
  </si>
  <si>
    <t>00008777-2023</t>
  </si>
  <si>
    <t>Renovación del permiso de pesca otorgado mediante Resolución Directoral Nro. 00653-2022-PRODUCE rectificada mediante Resolución Directoral Nro. 00146-2023-PRODUCE/DGPCHDI, para operar la embarcación pesquera de bandera extranjera denominada NATALY con matrícula P-00-00759, presentada por la empresa SENZER S.A., ha sido aprobada con su sola presentación, renovándose el citado permiso del 6 de febrero al 6 de mayo del 2023.</t>
  </si>
  <si>
    <t>00195-2023-PRODUCE/DGPCHDI</t>
  </si>
  <si>
    <t>00072981-2022</t>
  </si>
  <si>
    <t>Otorgar a la empresa UNACEM PERU S.A., autorización para realizar las actividades de colecta de recursos hidrobiológicos conforme al plan de trabajo denominado Monitoreo Hidrobiológico de la Unidad Económica Administrativa Las Dunas</t>
  </si>
  <si>
    <t>00196-2023-PRODUCE/DGPCHDI</t>
  </si>
  <si>
    <t>00068612-2022</t>
  </si>
  <si>
    <t>Otorgar a la empresa HUDBAY PERU S.A.C., autorización para realizar las actividades de colecta de recursos hidrobiológicos conforme al plan de trabajo denominado Monitoreo de Flora y Fauna Acuática de la Unidad Minera Constancia en el marco de la Tercera Modificación del Estudio de Impacto Ambiental detallado de la Unidad Minera Constancia, aprobada mediante R.D. Nro. 00038-2022-SENACE-PE/DEAR.</t>
  </si>
  <si>
    <t>00197-2023-PRODUCE/DGPCHDI</t>
  </si>
  <si>
    <t>00063400-2022</t>
  </si>
  <si>
    <t>Otorgar a la empresa COMPAÑIA DE MINAS BUENAVENTURA S.A.A., autorización para realizar las actividades de colecta de recursos hidrobiológicos conforme al plan de trabajo denominado Estudios de Caudal Ecológico y Fondo Químico Natural para la Modificación del Estudio de Impacto Ambiental de la Unidad Minera Julcani.</t>
  </si>
  <si>
    <t>00198-2023-PRODUCE/DGPCHDI</t>
  </si>
  <si>
    <t>00002345-2023</t>
  </si>
  <si>
    <t>Artículo 1.- Estimar el recurso de reconsideración formulado por la empresa CFG INVESTMENT S.A.C., contra la Resolución Directoral N° 00029-2023-PRODUCE/DGPCHDI, por los fundamentos expuestos en la parte considerativa de la presente Resolución Directoral. 
Artículo 2.- Modificar únicamente el artículo 1 de la Resolución Directoral N° 00029-2023- PRODUCE/DGPCHDI de fecha 9 de enero de 2023, conforme a lo siguiente: “(…) Artículo 1.- Otorgar a favor de la empresa CFG INVESTMENT S.A.C., la autorización de incremento de flota para la adquisición de la embarcación NUEVA OFELITA con matrícula CO13721-PM y su modificación de 440.64 m³ a 347.81 m³ de capacidad de bodega, vía sustitución de la embarcación pesquera no siniestrada TALARA 1 con matrícula CE-0238-PM y 347.81 m³ de capacidad de bodega, para la extracción de los recursos Anchoveta y Sardina con destino al consumo humano indirecto. (…)” 
Artículo 3.-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</si>
  <si>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00199-2023-PRODUCE/DGPCHDI</t>
  </si>
  <si>
    <t>00011603-2023</t>
  </si>
  <si>
    <t>DECLARAR que la solicitud de renovación del permiso de pesca otorgado mediante Resolución Directoral Nro. 00670-2022-PRODUCE/DGPCHDI, para operar la embarcación pesquera de bandera extranjera denominada GLORIA A con matrícula Nro. P-00-00743 presentada por la empresa NEGOCIOS INDUSTRIALES REAL NIRSA S.A., ha sido aprobada con su sola presentación, renovándose el citado permiso del 21 de febrero al 21 de abril de 2023.</t>
  </si>
  <si>
    <t>00200-2023-PRODUCE/DGPCHDI</t>
  </si>
  <si>
    <t>00068181-2022</t>
  </si>
  <si>
    <t>Otorgar a favor de MARTHA STEFFANY CALDERON RIOS, la Autorización para efectuar investigación pesquera especializada sin uso de embarcación, conforme a los términos contenidos en el plan de investigación denominado DIVERSIDAD DE ESPECIES DE BAGRE ALTOANDINO.</t>
  </si>
  <si>
    <t>00201-2023-PRODUCE/DGPCHDI</t>
  </si>
  <si>
    <t>00077769-2022</t>
  </si>
  <si>
    <t>Otorgar a la empresa TERMINALES DEL PERÚ, autorización para realizar las actividades de colecta de recursos hidrobiológicos conforme al plan de trabajo denominado Línea Base Hidrobiológica del Plan de Abandono Parcial de la Tubería Submarina del Terminal de Eten</t>
  </si>
  <si>
    <t>00202-2023-PRODUCE/DGPCHDI</t>
  </si>
  <si>
    <t>00078816-2022</t>
  </si>
  <si>
    <t>Otorgar a la empresa CORI PUNO S.A.C., autorización para realizar las actividades de colecta de recursos hidrobiológicos conforme al plan de trabajo denominado Evaluación de Comunidades Hidrobiológicas para la Modificación del Estudio de Impacto Ambiental del Proyecto Ampliación de la Explotación a Tajo Abierto y Beneficio de Minerales hasta 3500 TMSD de la Unidad Minera Untuca.</t>
  </si>
  <si>
    <t>00203-2023-PRODUCE/DGPCHDI</t>
  </si>
  <si>
    <t>00079492-2022</t>
  </si>
  <si>
    <t>Otorgar a la empresa TERMINALES DEL PERÚ, autorización para realizar las actividades de colecta de recursos hidrobiológicos conforme al plan de trabajo denominado Línea Base Hidrobiológica del Plan de Abandono Parcial de la Tubería Submarina del Terminal de Chimbote.</t>
  </si>
  <si>
    <t>00204-2023-PRODUCE/DGPCHDI</t>
  </si>
  <si>
    <t>00079608-2022</t>
  </si>
  <si>
    <t>Otorgar a la empresa CONTONGA MINERIA S.A.C., autorización para realizar las actividades de colecta de recursos hidrobiológicos conforme al plan de trabajo denominado Monitoreos Hidrobiológicos previstos en la Modificación del Estudio de Impacto Ambiental.</t>
  </si>
  <si>
    <t>00205-2023-PRODUCE/DGPCHDI</t>
  </si>
  <si>
    <t>00087515-2022</t>
  </si>
  <si>
    <t>Otorgar a la empresa COMPAÑÍA DE MINAS BUENAVENTURA S.A.A, autorización para realizar las actividades de colecta de recursos hidrobiológicos conforme al plan de trabajo denominado LÍNEA BASE HIDROBIOLÓGICA DE LA CUARTA MODIFICACIÓN DEL ESTUDIO DE IMPACTO AMBIENTAL SEMIDETALLADO DEL PROYECTO DE EXPLORACIÓN CHUCAPACA.</t>
  </si>
  <si>
    <t>00206-2023-PRODUCE/DGPCHDI</t>
  </si>
  <si>
    <t>00012732-2023</t>
  </si>
  <si>
    <t>COMPANY ANCHOA V&amp;V S.A.C</t>
  </si>
  <si>
    <t xml:space="preserve">Artículo 1.- Aprobar a favor de la empresa COMPANY ANCHOA V&amp;V S.A.C. el cambio de titular del permiso de pesca para operar la embarcación pesquera ROXANA 3 con matrícula PL18107-CM y 57.63 m3 de capacidad de bodega, para la extracción de los recursos Anchoveta y Sardina con destino al consumo humano indirecto y los recursos Cabrilla, Suco, Lorna y Cachema con destino al consumo humano directo. Asimismo, aprobar a su favor el cambio de titular del PMCE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ROXANA 3 con matrícula PL-18107-CM y 57.63 m3 de capacidad de bodega, deberán cumplir las disposiciones normativas vigentes en lo correspondiente al desarrollo de las actividades pesqueras previas a su procesamiento. 
Artículo 3.- La vigencia de la aprobación del cambio de titularidad de permiso de pesca a que hace referencia el artículo 1 de la presente Resolución Directoral, se encontrará vigente hasta el 31 de enero del 2032, conforme se ha señalado en el considerando 6 de la presente resolución. Vencido dicho plazo, el cambio de titular antes referido quedará sin efecto; y la titularidad del permiso de pesca para operar la embarcación pesquera ROXANA 3 con matrícula PL-18107-CM, volverá a la señora FELIPA ROXANA OROSCO NUNTON. 
Artículo 4.- Excluir a la señora FELIPA ROXANA OROSCO NUNTON, de los listados a que se refiere el artículo 14 del Reglamento de la Ley General de Pesca; y, el Anexo II de la Resolución Ministerial N° 347-2011-PRODUCE, a fin de incluir en su lugar a la empresa COMPANY ANCHOA V&amp;V S.A.C., como titular del permiso de pesca para operar la embarcación pesquera ROXANA 3 con matrícula PL-18107-CM. 
Artículo 5.- En mérito al cambio de titularidad a que se refiere el artículo 1 de la presente resolución directoral, la empresa COMPANY ANCHOA V&amp;V S.A.C. deberá tener en consideración lo dispuesto por la Resolución Ministerial Nº 781-97-PE y el Decreto Supremo Nº 001-2002- PRODUCE, respecto al recurso Sardina con destino al consumo humano indirecto, comprendido en el permiso de pesca para operar la embarcación pesquera ROXANA 3 con matrícula PL-18107-CM. 
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</si>
  <si>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hasta el 31 de enero del 2032</t>
  </si>
  <si>
    <t>00207-2023-PRODUCE/DGPCHDI</t>
  </si>
  <si>
    <t>00087668-2022</t>
  </si>
  <si>
    <t>Declarar improcedente la solicitud de modificación del permiso de pesca por aumento de capacidad de bodega vía incremento de flota autorizado, de la embarcación LIBERTAD con matrícula CE-2512-CM, de 15 m3 a 31.50 m3 de capacidad de bodega; presentada por la empresa TRANSPORTES ANGHELLO S.A.C., mediante escrito con registro Nº 00087668-2022-E.</t>
  </si>
  <si>
    <t>por aumento de capacidad de bodega</t>
  </si>
  <si>
    <t>00208-2023-PRODUCE/DGPCHDI</t>
  </si>
  <si>
    <t>00013857-2023</t>
  </si>
  <si>
    <t>Modificar el artículo 1 de la Resolución Directoral Nro..00161-2023-PRODUCE/DGPCHDI, conforme lo solicitado por el Instituto del Mar del Perú y Autorizar al Instituto del Mar del Perú a realizar el Crucero de Evaluación Hidroacústica de la Anchoveta y otros Recursos Pelágicos-Crucero 2302-04</t>
  </si>
  <si>
    <t>00209-2023-PRODUCE/DGPCHDI</t>
  </si>
  <si>
    <t>00015329-2023</t>
  </si>
  <si>
    <t>Declarar que la solicitud de modificación del permiso de pesca por cambio de matrícula de la embarcación pesquera ROSA ISIDORA, de PL-4847-CM a PL-4847-PM, presentada por los señores JOSE EDWING TEQUE FIESTAS, LUIS HENRY TEQUE FIESTAS, DUVAN SAMIR TEQUE FIESTAS, JOSUE VALERIANO TEQUE FIESTAS, FIORELLA YAQUELIN TEQUE FIESTAS y JOSE CARLOS TEQUE FIESTAS, ha sido aprobada automáticamente a la fecha de presentación del escrito con registro 00015329-2023, esto es 7 de marzo de 2023.</t>
  </si>
  <si>
    <t>00210-2023-PRODUCE/DGPCHDI</t>
  </si>
  <si>
    <t>00015181-2023</t>
  </si>
  <si>
    <t>Otorgar a la empresa PISCANTUR S.A., representada en el país por los señores Rudy Bill Neyra Balta y Juan Abel Neyra Balta, permiso de pesca para operar la embarcación pesquera de cerco de bandera ecuatoriana denominada AMADA ISABEL con matrícula P-04-00869, en la extracción del recurso Atún con destino al consumo humano directo</t>
  </si>
  <si>
    <t>00211-2023-PRODUCE/DGPCHDI</t>
  </si>
  <si>
    <t>00011632-2023</t>
  </si>
  <si>
    <t>Otorgar al FIDEICOMISO DE GARANTIA AESA, representada en el país por los señores Omar Diego Carcovich Jibaja y Eduardo Carcovich Carcovich, permiso de pesca para operar la embarcación pesquera de cerco de bandera ecuatoriana denominada PS-1 con matrícula P-04-00939, en la extracción del recurso Atún con destino al consumo humano directo</t>
  </si>
  <si>
    <t>00212-2023-PRODUCE/DGPCHDI</t>
  </si>
  <si>
    <t>00004657-2023</t>
  </si>
  <si>
    <t>Dejar sin efecto el artículo 4 de la Resolución Directoral Nro. 202-2018-PRODUCE/DGPCHDI de fecha 23 de febrero de 2018 para operar la embarcación pesquera de menor escala DON DANIEL con matrícula CO-21126-CM</t>
  </si>
  <si>
    <t>DEJAR SIN EFECTO CONDICIONAMIENTO</t>
  </si>
  <si>
    <t>00213-2023-PRODUCE/DGPCHDI</t>
  </si>
  <si>
    <t>00048045-2019</t>
  </si>
  <si>
    <t>Dejar sin efecto el artículo 4 de la Resolución Directoral Nro 170-2017-PRODUCE/DGPCHDI de fecha 14 de julio de 2017, que dispuso determinado condicionamiento al permiso de pesca para operar la embarcación pesquera de menor escala FABRIZIO Y HIROSHI con matrícula CE-28712-CM, conforme a los fundamentos expuestos en la parte considerativa de la presente resolución.</t>
  </si>
  <si>
    <t>00214-2023-PRODUCE/DGPCHDI</t>
  </si>
  <si>
    <t>00004676-2023</t>
  </si>
  <si>
    <t>Otorgar a la empresa COMPAÑÍA MINERA ANTAMINA S.A., autorización para realizar las actividades de colecta de recursos hidrobiológicos conforme al plan de trabajo denominado: Caracterización biológica en áreas de interés en Antamina</t>
  </si>
  <si>
    <t>00215-2023-PRODUCE/DGPCHDI</t>
  </si>
  <si>
    <t>00015650-2023</t>
  </si>
  <si>
    <t>Aceptar la renuncia formulada por la empresa ELECTRO SUR ESTE S.A.A.; a la autorización para efectuar actividades de colecta de recursos hidrobiológicos conforme al plan de trabajo denominado: PLAN AMBIENTAL DETALLADO DE LA CENTRAL HIDROELÉCTRICA DE POCOHUANCA otorgada mediante la Resolución Directoral Nro 00011-2023-PRODUCE/DGPCHDI.</t>
  </si>
  <si>
    <t>00216-2023-PRODUCE/DGPCHDI</t>
  </si>
  <si>
    <t>00080865-2022</t>
  </si>
  <si>
    <t>Otorgar a la empresa REPSOL EXPLORACION PERU SUCURSAL DEL PERU, autorización para realizar las actividades de colecta de recursos hidrobiológicos conforme al plan de trabajo denominado:Monitoreo Hidrobiológico para el Estudio de Caracterización, ERSA y Plan Dirigido a la Remediación en el Lote 57 - Unidad 100 Kinteroni.</t>
  </si>
  <si>
    <t>00217-2023-PRODUCE/DGPCHDI</t>
  </si>
  <si>
    <t>00091193-2022</t>
  </si>
  <si>
    <t>Otorgar a la empresa RED DE ENERGIA DEL PERU S.A., autorización para realizar las actividades de colecta de recursos hidrobiológicos conforme al plan de trabajo denominado: LÍNEA BASE HIDROBIOLÓGICA-TEMPORADA HÚMEDA-DE LA MODIFICACIÓN DE PAMA PARA EL PROYECTO TERCER CIRCUITO CHILCA INDEPENDENCIA 220 kV Y AMPLIACIÓN DE SUBESTACIONES ASOCIADAS</t>
  </si>
  <si>
    <t>00218-2023-PRODUCE/DGPCHDI</t>
  </si>
  <si>
    <t>00004299-2023</t>
  </si>
  <si>
    <t>Modificar la autorización para realizar actividades de colecta de recursos hidrobiológicos conforme al plan de trabajo denominado: Monitoreo Hidrobiológico del Estudio de Impacto Ambiental del Proyecto Centrales Hidroeléctricas del Rio Araza, otorgada mediante Resolución Directoral Nro 00036-2022-PRODUCE/DGPCHDI de fecha 20 de Enero de 2022, a favor de la empresa ELECTRO ARAZA S.A.C., únicamente en el extremo referido al plazo para su ejecución, por doce meses adicionales.</t>
  </si>
  <si>
    <t>00219-2023-PRODUCE/DGPCHDI</t>
  </si>
  <si>
    <t>00012786-2023</t>
  </si>
  <si>
    <t>Modificar la autorización al plan de trabajo denominado: “Monitoreo Hidrobiológico en el marco de los compromisos del Estudio de Impacto Ambiental Detallado (EIA-D) del proyecto de Desarrollo e Instalaciones de Producción del Lote 131”, otorgada mediante Resolución Directoral N° 00025-2023-PRODUCE/DGPCHDI de fecha 6 de Enero de 2023, a favor de la empresa CEPSA PERUANA S.A.C., únicamente en el extremo referido al plazo para su ejecución, el cual será de veinticuatro (24) meses; por lo que, el plazo de la autorización vencerá con fecha 9 de enero de 2025.</t>
  </si>
  <si>
    <t>00220-2023-PRODUCE/DGPCHDI</t>
  </si>
  <si>
    <t>00011735-2023</t>
  </si>
  <si>
    <t>Declarar que la solicitud de ampliación del plazo para la ejecución de la autorización de incremento de flota dispuesta mediante RD Nro. 607-2021-PRODUCE/DGPCHDI, a favor de los señores VICTOR RAUL CASTRO URCIA y ANGELITA BERNAL CASTRO, para la construcción de una nueva embarcación de 37.70 m3 de capacidad de bodega, vía sustitución de la embarcación pesquera no siniestrada ROSITA AMALIA con matrícula PL-6383-CM y 37.70 m3 de capacidad de bodega, ha sido aprobada automáticamente.</t>
  </si>
  <si>
    <t>00221-2023-PRODUCE/DGPCHDI</t>
  </si>
  <si>
    <t>00015596-2023</t>
  </si>
  <si>
    <t>Otorgar a la empresa GEOPAXI S.A., representada en el país por los señores Omar Diego Carcovich Jibaja y Eduardo Carcovich Carcovich, permiso de pesca para operar la embarcación pesquera de cerco de bandera ecuatoriana denominada EILEEN MARIE con matrícula P-04-00753, en la extracción del recurso Atún con destino al consumo humano directo</t>
  </si>
  <si>
    <t>00222-2023-PRODUCE/DGPCHDI</t>
  </si>
  <si>
    <t>00012211-2023</t>
  </si>
  <si>
    <t>Otorgar a favor de la EMPRESA CARED E.I.R.L., la autorización de incremento de flota para construir una nueva embarcación pesquera de 69.64 m3de capacidad de bodega, vía sustitución de la embarcación pesquera MARIA MAGALY con matrícula PT-3299-PM y 69.64 m3 de capacidad de bodega, para la extracción del recurso Anchoveta con destino al consumo humano indirecto.</t>
  </si>
  <si>
    <t>00223-2023-PRODUCE/DGPCHDI</t>
  </si>
  <si>
    <t>00015833-2023</t>
  </si>
  <si>
    <t>Otorgar a la empresa BIGTUNA S.A., representada en el país por el señor Gonzalo Martín Ganoza García-Arrese, permiso de pesca para operar la embarcación pesquera de cerco de bandera ecuatoriana denominada SANSUN RANGER con matrícula P-04-00522, en la extracción del recurso Atún con destino al consumo humano directo.</t>
  </si>
  <si>
    <t>00224-2023-PRODUCE/DGPCHDI</t>
  </si>
  <si>
    <t>00006154-2023</t>
  </si>
  <si>
    <t>Declarar como no presentada la solicitud de autorización para realizar las actividades de colecta de recursos hidrobiológicos conforme al plan de trabajo denominado Monitoreo hidrobiológico del Estudio de Impacto Ambiental.</t>
  </si>
  <si>
    <t>00225-2023-PRODUCE/DGPCHDI</t>
  </si>
  <si>
    <t>00080168-2022</t>
  </si>
  <si>
    <t>Otorgar a PROVIAS DESCENTRALIZADO autorización para realizar las actividades de colecta de recursos hidrobiológicos conforme al plan de trabajo denominado Línea Base Biológica de la evaluación ambiental preliminar del Estudio Definitivo del proyecto.</t>
  </si>
  <si>
    <t>00226-2023-PRODUCE/DGPCHDI</t>
  </si>
  <si>
    <t>00086110-2022</t>
  </si>
  <si>
    <t>Otorgar al CONSORCIO NATIVIDAD DE CHINCHERO, autorización para realizar las actividades de colecta de recursos hidrobiológicos conforme al plan de trabajo denominado Monitoreo Biológico para la Ampliación del Proyecto.</t>
  </si>
  <si>
    <t>00227-2023-PRODUCE/DGPCHDI</t>
  </si>
  <si>
    <t>00089483-2022</t>
  </si>
  <si>
    <t>Otorgar a la empresa SAVIA PERÚ S.A., autorización para realizar las actividades de colecta de recursos hidrobiológicos conforme al plan de trabajo denominado EVALUACIÓN HIDROBIOLÓGICA PARA LA LÍNEA BASE BIOLÓGICA PARA LA MODIFICACIÓN DEL PLAN DE ABANDONO EN EL ÁMBITO DE LA PLATAFORMA VV DEL LOTE Z-2B.</t>
  </si>
  <si>
    <t>00228-2023-PRODUCE/DGPCHDI</t>
  </si>
  <si>
    <t>00090174-2022</t>
  </si>
  <si>
    <t>Declarar como no presentada la solicitud de autorización para realizar las actividades de colecta de recursos hidrobiológicos conforme al plan de trabajo denominado PROYECTO DE INVERSIÓN.</t>
  </si>
  <si>
    <t>00229-2023-PRODUCE/DGPCHDI</t>
  </si>
  <si>
    <t>00087974-2022</t>
  </si>
  <si>
    <t>Declarar como no presentada la solicitud de autorización para realizar las actividades de colecta de recursos hidrobiológicos conforme al plan de trabajo denominado Línea Base Hidrobiológica del Estudio de Impacto Ambiental Semidetallado del Proyecto Eólico Flug.</t>
  </si>
  <si>
    <t>00230-2023-PRODUCE/DGPCHDI</t>
  </si>
  <si>
    <t>00049701-2022</t>
  </si>
  <si>
    <t>Otorgar a la empresa EMPRESA DE GENERACION ELECTRICA RIO BAÑOS S.A.C., autorización para realizar las actividades de colecta de recursos hidrobiológicos conforme al plan de trabajo denominado Caracterización Hidrobiológica para la Modificación de la Declaración de Impacto Ambiental.</t>
  </si>
  <si>
    <t>00231-2023-PRODUCE/DGPCHDI</t>
  </si>
  <si>
    <t>00016809-2023</t>
  </si>
  <si>
    <t>Artículo 1.- Modificar la autorización al plan de trabajo denominado: “Línea Base para la Evaluación de desempeño ambiental de las operaciones mineras de la Unidad Minera Sierra Sumaq Rumi”, otorgada mediante Resolución Directoral N° 00429-2022-PRODUCE/DGPCHDI de fecha 06 de Julio de 2022, a favor de la empresa SIERRA POLI S.A.C., únicamente en el extremo referido al plazo para su ejecución, por doce (12) meses adicionales contados desde el vencimiento de la vigencia de la autorización antes indicada; por lo que, el plazo de la autorización vencerá con fecha 8 de julio de 2024. 
Artículo 2.- En la ejecución del plan de trabajo, la empresa SIERRA POLI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t>
  </si>
  <si>
    <t>00232-2023-PRODUCE/DGPCHDI</t>
  </si>
  <si>
    <t>00016385-2023</t>
  </si>
  <si>
    <t xml:space="preserve">DECLARAR que la solicitud de renovación del permiso de pesca otorgado mediante Resolución Directoral N 00694-2022-PRODUCE/DGPCHDI, para operar la embarcación pesquera de bandera extranjera denominada RICKY A con matricula P-00-00767, presentada por la empresa NEGOCIOS INDUSTRIALES REAL NIRSA S.A., ha sido aprobada con su sola presentación, renovándose el citado permiso del 16 de marzo del 2023 al 16 de abril de 2023. </t>
  </si>
  <si>
    <t>00233-2023-PRODUCE/DGPCHDI</t>
  </si>
  <si>
    <t>00016415-2023</t>
  </si>
  <si>
    <t xml:space="preserve">DECLARAR que la solicitud de renovación del permiso de pesca otorgado mediante Resolución Directoral N 00709-2022-PRODUCE/DGPCHDI, para operar la embarcación pesquera de bandera extranjera denominada ELIZABETH F con matrícula P-00-00649, presentada por la empresa NEGOCIOS INDUSTRIALES REAL NIRSA S.A., ha sido aprobada con su sola presentación, renovándose el citado permiso del 16 de marzo al 16 de abril de 2023. </t>
  </si>
  <si>
    <t>00234-2023-PRODUCE/DGPCHDI</t>
  </si>
  <si>
    <t>00012593-2023</t>
  </si>
  <si>
    <t>Dar por cumplido el encargo realizado a la Dirección de Extracción para Consumo Humano Directo e Indirecto, a través de la Resolución Directoral 00438-2022-PRODUCE/DGPCHDI, con la emisión de los Informes 00000004-2023-PRODUCE/DECHDI y N 0000005-2023-PRODUCE/DECHDI.</t>
  </si>
  <si>
    <t xml:space="preserve"> Evaluación de inicio del procedimiento de recálculo de PMCE</t>
  </si>
  <si>
    <t>00235-2023-PRODUCE/DGPCHDI</t>
  </si>
  <si>
    <t>00010306-2023</t>
  </si>
  <si>
    <t>Aceptar el desistimiento del procedimiento de ampliación del plazo para ejecutar la autorización de incremento de flota para la construcción de una nueva embarcación pesquera de 108.25 m3 de capacidad de bodega, vía sustitución de la embarcación no siniestrada MI ANITA con matrícula TA-21059-PM y 108.25 m3 de capacidad de bodega.</t>
  </si>
  <si>
    <t>00236-2023-PRODUCE/DGPCHDI</t>
  </si>
  <si>
    <t>00016411-2023</t>
  </si>
  <si>
    <t xml:space="preserve">DECLARAR que la solicitud de renovación del permiso de pesca otorgado mediante Resolución Directoral Nro 00660-2022-PRODUCE/DGPCHDI, para operar la embarcación pesquera de bandera extranjera denominada ROSA F con matrícula P-00-00715, presentada por la empresa NEGOCIOS INDUSTRIALES REAL NIRSA S.A., ha sido aprobada con su sola presentación, renovándose el citado permiso del 16 de marzo al 16 de mayo de 2023. </t>
  </si>
  <si>
    <t>00237-2023-PRODUCE/DGPCHDI</t>
  </si>
  <si>
    <t>00016409-2023</t>
  </si>
  <si>
    <t xml:space="preserve">DECLARAR que la solicitud de renovación del permiso de pesca otorgado mediante Resolución Directoral N 00750-2022-PRODUCE/DGPCHDI, para operar la embarcación pesquera de bandera extranjera denominada JOCAY con matrícula P-04-00965, presentada por la empresa PESQUERA UGAVI S.A., ha sido aprobada con su sola presentación, renovándose el citado permiso del 17 de marzo al 17 de mayo de 2023. </t>
  </si>
  <si>
    <t>00238-2023-PRODUCE/DGPCHDI</t>
  </si>
  <si>
    <t>00016390-2023</t>
  </si>
  <si>
    <t xml:space="preserve">DECLARAR que la solicitud de renovación del permiso de pesca otorgado mediante Resolución Directoral 00611-2022-PRODUCE/DGPCHDI para operar la embarcación pesquera de bandera extranjera denominada RAFA A con matrícula P-00-00727, presentada por la empresa NEGOCIOS INDUSTRIALES REAL NIRSA S.A., ha sido aprobada con su sola presentación, renovándose el citado permiso del 16 de marzo al 16 de mayo del 2023. </t>
  </si>
  <si>
    <t>00239-2023-PRODUCE/DGPCHDI</t>
  </si>
  <si>
    <t>00016360-2023</t>
  </si>
  <si>
    <t>Otorgar a la empresa DELFITEC S.A., representada en el país por la señora Ydania Marlene Roncalla Cayetano, permiso de pesca para operar la embarcación pesquera de cerco de bandera ecuatoriana denominada ROSSANA L con matrícula P-00-00839, en la extracción del recurso Atún con destino al consumo humano directo</t>
  </si>
  <si>
    <t>00240-2023-PRODUCE/DGPCHDI</t>
  </si>
  <si>
    <t>00016361-2023</t>
  </si>
  <si>
    <t>Otorgar a la empresa ANILISA S.A., representada en el país por la señora Ydania Marlene Roncalla Cayetano, permiso de pesca para operar la embarcación pesquera de cerco de bandera ecuatoriana denominada FIORELLA L con matrícula P-00-00561, en la extracción del recurso Atún con destino al consumo humano directo, conforme al siguiente detalle</t>
  </si>
  <si>
    <t>00241-2023-PRODUCE/DGPCHDI</t>
  </si>
  <si>
    <t>00016394-2023</t>
  </si>
  <si>
    <t xml:space="preserve">DECLARAR que la solicitud de renovación del permiso de pesca otorgado mediante Resolución Directoral 00758-2022-PRODUCE/DGPCHDI para operar la embarcación pesquera de bandera extranjera denominada SISARGAS con matrícula ESA-07580, presentada por la empresa UNIOCEAN EL SALVADOR S.A DE C.V., ha sido aprobada con su sola presentación, renovándose el citado permiso del 26 de marzo al 26 de mayo del 2023. </t>
  </si>
  <si>
    <t>00242-2023-PRODUCE/DGPCHDI</t>
  </si>
  <si>
    <t>00016366-2023</t>
  </si>
  <si>
    <t>Otorgar a la empresa LUMITOP S.A., representada en el país por la señora Ydania Marlene Roncalla Cayetano, permiso de pesca para operar la embarcación pesquera de cerco de bandera ecuatoriana denominada DOMENICA L con matrícula P-00-00764, en la extracción del recurso Atún con destino al consumo humano directo</t>
  </si>
  <si>
    <t>00243-2023-PRODUCE/DGPCHDI</t>
  </si>
  <si>
    <t>00016356-2023</t>
  </si>
  <si>
    <t>Otorgar a la empresa MAGRISACORP S.A., representada en el país por la señora Ydania Marlene Roncalla Cayetano, permiso de pesca para operar la embarcación pesquera de cerco de bandera ecuatoriana denominada PANCHITO L con matrícula P-00-00878, en la extracción del recurso Atún con destino al consumo humano directo</t>
  </si>
  <si>
    <t>00244-2023-PRODUCE/DGPCHDI</t>
  </si>
  <si>
    <t>00017511-2023</t>
  </si>
  <si>
    <t xml:space="preserve">DECLARAR que la solicitud de renovación del permiso de pesca otorgado mediante Resolución Directoral 00666-2022-PRODUCE/DGPCHDI para operar la embarcación pesquera de bandera extranjera denominada MARIA DEL MAR A con matrícula 31756-06-CH, presentada por la empresa NEGOCIOS INDUSTRIALES REAL NIRSA S.A, ha sido aprobada con su sola presentación, renovándose el citado permiso del 16 de marzo al 16 de abril del 2023. </t>
  </si>
  <si>
    <t>00245-2023-PRODUCE/DGPCHDI</t>
  </si>
  <si>
    <t>00017850-2023</t>
  </si>
  <si>
    <t>Artículo 1.- Declarar que la solicitud de ampliación del plazo para la ejecución de la autorización de incremento de flota dispuesta mediante Resolución Directoral Nº 00703-2021-PRODUCE/DGPCHDI de fecha 19 de octubre de 2021, a favor de la empresa PESQUERA ANYELES S.A.C, para la construcción de una nueva embarcación de 108.17 m³ de capacidad de bodega, vía sustitución de la embarcación pesquera no siniestrada SIEMPRE LEONOR con matrícula TA-21062-PM, para la extracción del recurso Anchoveta con destino al consumo humano indirecto; presentada mediante el escrito con registro Nº 00017850-2023-E, ha sido aprobada automáticamente a la fecha de presentación de dicha solicitud, en concordancia con el artículo 33 del TUO de la Ley Nº 27444.</t>
  </si>
  <si>
    <t>00246-2023-PRODUCE/DGPCHDI</t>
  </si>
  <si>
    <t>00017733-2023</t>
  </si>
  <si>
    <t xml:space="preserve">DECLARAR que la solicitud de renovación del permiso de pesca otorgado mediante Resolución Directoral 00763-2022-PRODUCE/DGPCHDI, para operar la embarcación pesquera de bandera extranjera denominada ANTONIO H con matrícula P-00-00880, presentada por la empresa PACIFICTUNA S.A., ha sido aprobada con su sola presentación, renovándose el citado permiso del 31 de marzo al 30 de junio de 2023. </t>
  </si>
  <si>
    <t>00247-2023-PRODUCE/DGPCHDI</t>
  </si>
  <si>
    <t>00017273-2023</t>
  </si>
  <si>
    <t>Otorgar a la empresa PESDEL S.A., representada en el país por los señores Rudy Bill Neyra Balta y Juan Abel Neyra Balta, permiso de pesca para operar la embarcación pesquera de cerco de bandera ecuatoriana denominada LIZI con matrícula P-00-00788, en la extracción del recurso Atún con destino al consumo humano directo.</t>
  </si>
  <si>
    <t>00248-2023-PRODUCE/DGPCHDI</t>
  </si>
  <si>
    <t>00002823-2023</t>
  </si>
  <si>
    <t>JOSE DE LA CRUZ</t>
  </si>
  <si>
    <t>PT-67632-CM</t>
  </si>
  <si>
    <t>ADRIANO ALVARADO FIESTAS, VICTOR ALVARADO FIESTAS, EDUARDO ALVARADO FIESTAS y MARIA INOCENTA FIESTAS MARTINEZ</t>
  </si>
  <si>
    <t xml:space="preserve">Declarar como no presentada la solicitud de permiso de pesca para embarcaciones de menor y mayor escala de bandera nacional de la embarcación JOSE DE LA CRUZ con matrícula PT-67632-CM de 82.30 m3 de capacidad de bodega, presentado por los señores ADRIANO ALVARADO FIESTAS, VICTOR ALVARADO FIESTAS, EDUARDO ALVARADO FIESTAS y MARIA INOCENTA FIESTAS MARTINEZ </t>
  </si>
  <si>
    <t>00249-2023-PRODUCE/DGPCHDI</t>
  </si>
  <si>
    <t>00082622-2022</t>
  </si>
  <si>
    <t>Declarar en abandono el procedimiento de solicitud de cambio de titular del permiso de pesca para operar la ROSA AMELIA 1 con matrícula PL-5297-CM y 35.00 m3 de capacidad de bodega, para la extracción de los recursos Anchoveta y otros recursos hidrobiológicos con destino al consumo humano directo; presentada por el señor JOSÉ RUBEN LLENQUE FIESTAS</t>
  </si>
  <si>
    <t>00250-2023-PRODUCE/DGPCHDI</t>
  </si>
  <si>
    <t>00039226-2022</t>
  </si>
  <si>
    <t xml:space="preserve">APROBAR a favor de la empresa INDUSTRIAL PESQUERA YACILA S.A. el cambio de titularidad de la licencia de operación de la planta de procesamiento pesquero para la producción de congelado con una capacidad instalada de 15 t/día, ubicada en la Zona Industrial III, Sector A, Mz. 2, Lote 2, Tierra Colorada, distrito y provincia de Paita, departamento de Piura. </t>
  </si>
  <si>
    <t xml:space="preserve">se observa que el último contrato de arrendamiento celebrado por la empresa INDUSTRIAL PESQUERA YACILA S.A. y la empresa RUNAPESCA S.A.C. (glosado en el numeral 6.4 de la presente resolución), no habría sido renovado por las partes desde el 31 de marzo del 2019, fecha en la que perdió sustento material, porque a raíz de ello se transfirió el dominio del referido bien a favor de la empresa INDUSTRIAL PESQUERA 
YACILA S.A. </t>
  </si>
  <si>
    <t>00251-2023-PRODUCE/DGPCHDI</t>
  </si>
  <si>
    <t>00033247-2022</t>
  </si>
  <si>
    <t>Declarar en abandono el procedimiento de autorización para efectuar Investigación Pesquera Especializada, para ejecutar el plan de Investigación denominado ECOSISTEMAS ACUATICOS DEL PARQUE NACIONAL YANACHAGA-CHEMILLEN, DIVERSIDAD BIOLOGICA Y ESTADO ACTUAL DE CONSERVACION RELACIONADO A POSIBLES EFECTOS DEL CAMBIO CLIMATICO-PARTE II</t>
  </si>
  <si>
    <t>00252-2023-PRODUCE/DGPCHDI</t>
  </si>
  <si>
    <t>00040036-2022</t>
  </si>
  <si>
    <t>Declarar en abandono el procedimiento de autorización para efectuar Investigación Pesquera Especializada, para ejecutar el plan de investigación denominado: BOSQUES DE MACROALGAS LAMINARIALES DEL SUR DE PERÚ: UN ESTUDIO SOSTENIBLE</t>
  </si>
  <si>
    <t>00253-2023-PRODUCE/DGPCHDI</t>
  </si>
  <si>
    <t>00047907-2022</t>
  </si>
  <si>
    <t>Declarar en abandono el procedimiento de autorización para efectuar Investigación Pesquera Especializada, para ejecutar el plan de investigación denominado Efecto de la perturbación del bosque ribereño sobre la comunidad de peces de los ríos Tumbaro, Naranjillo y Mayo en la Comunidad Nativa de Shampuyacu, Awajun, Perú.</t>
  </si>
  <si>
    <t>00254-2023-PRODUCE/DGPCHDI</t>
  </si>
  <si>
    <t>00049069-2022</t>
  </si>
  <si>
    <t>Declarar en abandono el procedimiento de autorización de actividades de colecta de recursos hidrobiológicos para el levantamiento de línea de base de estudios ambientales e instrumentos de gestión ambiental complementarios sin uso de embarcación; para ejecutar el plan de trabajo denominado COLECTA DE RECURSOS HISDROBILOGICOS COMO LINEA DE BASE AMBIENTAL PARA LA CENTRAL HIDROELÉCTRICA EL MUYO BAGUA - AMAZONAS</t>
  </si>
  <si>
    <t>00255-2023-PRODUCE/DGPCHDI</t>
  </si>
  <si>
    <t>00049811-2022</t>
  </si>
  <si>
    <t>Artículo 1.- Declarar en abandono el procedimiento de solicitud de autorización de actividades de colecta de recursos hidrobiológicos para el levantamiento de línea de base de estudios ambientales e instrumentos de gestión ambiental complementarios sin uso de embarcación para ejecutar el plan de trabajo denominado: “CREACIÓN DE LOS SERVICIOS DEL DESEMBARCADERO PESQUERO ARTESANAL LASCONCHITAS, DISTRITO DE ANCÓN, PROVINCIA DE LIMA, DEPARTAMENTO DE LIMA”, presentado por la empresa ECODESARROLLO AMBIENTAL S.A.C. a través del escrito con registro N° 00049811-2022; por los fundamentos expuestos en la parte considerativa de la presente resolución</t>
  </si>
  <si>
    <t>00256-2023-PRODUCE/DGPCHDI</t>
  </si>
  <si>
    <t>00050268-2022</t>
  </si>
  <si>
    <t xml:space="preserve">Declarar en abandono el procedimiento de autorización para efectuar Investigación Pesquera Especializada, para ejecutar el plan de investigación denominado “Desarrollo experimental e implementación de red cerco con dispositivos selectores de mallas hexagonales (HEXDSC) para la captura de anchoveta para consumo humano directo (CHD) por AAPASUR en la región Moquegua”, iniciado por la ASOCIACION ARMADORES DE PESCA ARTESANAL DEL SUR a través del escrito con registro N° 00050268-2022 y precisado mediente escrito con registro N° 00067255-2022; por los fundamentos expuestos en la parte considerativa de la presente resolución. </t>
  </si>
  <si>
    <t>00257-2023-PRODUCE/DGPCHDI</t>
  </si>
  <si>
    <t>00054655-2022</t>
  </si>
  <si>
    <t>Artículo 1.- Declarar en abandono el procedimiento de ampliación de plazo para ejecutar el plan de investigación denominado «Evaluación y monitoreo poblacional del recurso Lessonia nigrescens “aracanto negro” en el litoral de la provincia de Ilo, Región Moquegua» aprobado por Resolución Directoral N° 00778- 2021-PRODUCE/DGPCHDI, iniciado por la empresa ASOCIACION LAS BRISAS a través del escrito con registro N° 00054655-2022; por los fundamentos expuestos en la parte considerativa de la presente resolución. 
Artículo 2.- Remitir copia de la presente resolución, a la Dirección General de Supervisión, Fiscalización y Sanción del Despacho Viceministerial de Pesca y Acuicultura del Ministerio de la Producción; así como disponer su publicación en el Portal Institucional del Ministerio de la Producción (www.gob.pe/produce).</t>
  </si>
  <si>
    <t>00258-2023-PRODUCE/DGPCHDI</t>
  </si>
  <si>
    <t>00062895-2022</t>
  </si>
  <si>
    <t>Artículo 1.- Declarar en abandono el procedimiento de ampliación de plazo para ejecutar el plan de investigación denominado «Evaluación de Comunidades Hidrobiológicas para el Proyecto Modificación del Estudio de Impacto Ambiental “Ampliación de la Explotación a Tajo Abierto y Beneficio de Minerales hasta 3500 TMS/D» aprobado por Resolución Directoral N° 00495-2020-PRODUCE/DGPCHDI y modificada en el extremo de su plazo por Resolución Directoral N° 00653-2021-PRODUCE/DGPCHDI”, iniciado por la empresa CORI PUNO S.A.C. a través del escrito con registro N° 00062895-2022; por los fundamentos expuestos en la parte considerativa de la presente resolución. 
Artículo 2.- Remitir copia de la presente resolución, a la Dirección General de Supervisión, Fiscalización y Sanción del Despacho Viceministerial de Pesca y Acuicultura del Ministerio de la Producción; así como disponer su publicación en el Portal Institucional del Ministerio de la Producción (www.gob.pe/produce).</t>
  </si>
  <si>
    <t>00259-2023-PRODUCE/DGPCHDI</t>
  </si>
  <si>
    <t>00064391-2022</t>
  </si>
  <si>
    <t xml:space="preserve">Declarar en abandono el procedimiento de autorización para efectuar Investigación Pesquera Especializada, iniciado por la ciudadana TIFFANY CARLY RODRIGUEZ LOPEZ a través del escrito con registro N° 00064391-2022; por los fundamentos expuestos en la parte considerativa de la presente resolución. </t>
  </si>
  <si>
    <t>00260-2023-PRODUCE/DGPCHDI</t>
  </si>
  <si>
    <t>00068358-2022</t>
  </si>
  <si>
    <t>Artículo 1.- Declarar en abandono el procedimiento de “autorización para la importación de especies vivas con fines de recreación y/o difusión cultural”, iniciado por el señor EDDY EDUARDO DEL CARPIO LEON a través del escrito con registro N° 00068358-2022; por los fundamentos expuestos en la parte considerativa de la presente resolución. 
Artículo 2.- Queda a salvo el derecho del administrado a volver a presentar su solitud, cumpliendo con los requisitos establecidos de ley. 
Artículo 3.- Remitir copia de la presente resolución, a la Dirección General de Supervisión, Fiscalización y Sanción del Despacho Viceministerial de Pesca y Acuicultura del Ministerio de la Producción; así como disponer su publicación en el Portal Institucional del Ministerio de la Producción (www.gob.pe/produce).</t>
  </si>
  <si>
    <t>00261-2023-PRODUCE/DGPCHDI</t>
  </si>
  <si>
    <t>00071619-2022</t>
  </si>
  <si>
    <t>Declarar en abandono el procedimiento de autorización para efectuar Investigación Pesquera Especializada, para ejecutar el plan de investigación denominado BIOLOGÍA REPRODUCTIVA Y DINÁMICA POBLACIONAL DEL "CANGREJO VIOLÁCEO" Platyxanthus orbignyi EN PUERTO ETEN, iniciado por el señor JORGE ANTONIO FUPUY CHUNG a través del escrito con registro N° 00071619-2022; por los fundamentos expuestos en la parte considerativa de la presente resolución</t>
  </si>
  <si>
    <t>00262-2023-PRODUCE/DGPCHDI</t>
  </si>
  <si>
    <t>00072625-2022</t>
  </si>
  <si>
    <t xml:space="preserve">Artículo 1.- Declarar en abandono el procedimiento presentado con el asunto “SOLICITO PERMISO DE COLECTA DE RECURSOS HIDROBIOLÓGICOS (NECTON) PARA INVESTIGACIÓN CIENTÍFICA”, iniciado por el señor ANGLIO FRANKLIN ZEVALLOS ALMANZA a través del escrito con registro N° 00072625-2022; por los fundamentos expuestos en la parte considerativa de la presente resolución. 
Artículo 2.- Queda a salvo el derecho del administrado a volver a presentar su solitud, cumpliendo con los requisitos establecidos de ley. 
Artículo 3.- Remitir copia de la presente resolución, a la Dirección General de Supervisión, Fiscalización y Sanción del Despacho Viceministerial de Pesca y Acuicultura del Ministerio de la Producción; así como disponer su publicación en el Portal Institucional del Ministerio de la Producción (www.gob.pe/produce). </t>
  </si>
  <si>
    <t>00263-2023-PRODUCE/DGPCHDI</t>
  </si>
  <si>
    <t>00073984-2022</t>
  </si>
  <si>
    <t xml:space="preserve">Declarar en abandono el procedimiento de autorización para efectuar Investigación Pesquera Especializada, denominado “Caracterización de la biodiversidad de invertebrados marinos en la costa sur del Perú”, iniciado por la señora JESSICA WHELPLEY a través del escrito con registro N° 00073984-2022; por los fundamentos expuestos en la parte considerativa de la presente resolución. </t>
  </si>
  <si>
    <t>00264-2023-PRODUCE/DGPCHDI</t>
  </si>
  <si>
    <t>00077046-2022</t>
  </si>
  <si>
    <t xml:space="preserve">Declarar en abandono el procedimiento de autorización para efectuar Investigación Pesquera Especializada, para ejecutar el plan de investigación denominado “Potencial biológico de los microorganismos asociados a las macroalgas y su interés en el campo agroalimentario e industrial” iniciado por la ciudadana NANCY MARIBEL ARANA TORRES a través del escrito con registro N° 00077046-2022; por los fundamentos expuestos en la parte considerativa de la presente resolución. </t>
  </si>
  <si>
    <t>00265-2023-PRODUCE/DGPCHDI</t>
  </si>
  <si>
    <t>00006117-2023</t>
  </si>
  <si>
    <t xml:space="preserve">Artículo 1.- Aprobar a favor de la empresa FRESH FISH LM S.A.C. el cambio de titular del permiso de pesca para operar la embarcación pesquera de menor escala PTC 5 con matrícula TA-38070-CM y 22.98 m3 de capacidad de bodega, para la extracción de los recursos Anchoveta, Atún, Barrilete, Bonito, Caballa, Cabinza, Cabrilla, Cojinova, Congrio, Corvina, Jurel, Lisa, Machete, Mero, Ojo de Uva, Pampano, Pejerrey, perico, Pez Espada, Raya, , Tiburón, Tollo, Volador, Langostino, Calamar, Pota, Lorna, Cachema y Pintadilla con destino al consumo humano directo, en los mismos términos en que fue otorgado.
Artículo 2.- En mérito del cambio de titularidad a que se refiere el artículo 1 de la presente resolución, la empresa FRESH FISH S.A.C.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Artículo 3.- Dejar sin efecto la titularidad del permiso de pesca otorgada a favor de la empresa PESQUERA SAN PEDRITO S.A.C., a través de la Resolución Directoral N° 00598-2021-PRODUCE/DGPCHDI, para operar la embarcación pesquera PTC 5 con matrícula TA-38070-CM. 
Artículo 4.- Excluir a la empresa PESQUERA SAN PEDRITO S.A.C. de los listados a que se refiere el artículo 14 del Reglamento de la Ley General de Pesca; y, el Anexo I de la Resolución Ministerial N° 346-2011-PRODUCE, a fin de incluir en su lugar a la empresa FRESH FISH S.A.C., como titular del permiso de pesca para operar la embarcación pesquera PTC 5 con matrícula TA-38070-CM.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</si>
  <si>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00266-2023-PRODUCE/DGPCHDI</t>
  </si>
  <si>
    <t>00088214-2022</t>
  </si>
  <si>
    <t xml:space="preserve">Otorgar a la empresa VOLCAN COMPAÑÍA MINERA S.A.A., autorización para realizar las actividades de colecta de recursos hidrobiológicos </t>
  </si>
  <si>
    <t>00267-2023-PRODUCE/DGPCHDI</t>
  </si>
  <si>
    <t>00003831-2023</t>
  </si>
  <si>
    <t xml:space="preserve">Otorgar a favor de los señores AGUSTIN PERICHE MARTINEZ, MELVA PANTA FIESTAS, ANTONIO PERICHE MARTINEZ, ELIZA RAMIREZ PANTA, NEPTALI PERICHE MARTINEZ, JULIA ESTHER ECA PANTA y LUIS PERICHE MARTINEZ, la autorización de incremento de flota para construir una nueva embarcación pesquera de 33.01 m3 de capacidad de bodega, vía sustitución de la embarcación pesquera no siniestrada MARIA con matrícula TA-2208-CM y 33.01 m3 de capacidad de bodega, para la extracción del recurso Anchoveta con destino al </t>
  </si>
  <si>
    <t>00268-2023-PRODUCE/DGPCHDI</t>
  </si>
  <si>
    <t>00011308-2023</t>
  </si>
  <si>
    <t>Otorgar a favor del señor SANTOS ELOY PAZO QUEREVALU, la autorización de incremento de flota para construir una nueva embarcación pesquera de 33.49 m3 de capacidad de bodega, vía sustitución de la embarcación pesquera SIEMPRE MI CAUTIVO con matrícula PT-61709-CM y 33.49 m3 de capacidad de bodega, para la extracción del recurso Anchoveta destino al consumo humano indirecto.</t>
  </si>
  <si>
    <t>00269-2023-PRODUCE/DGPCHDI</t>
  </si>
  <si>
    <t>00079614-2022</t>
  </si>
  <si>
    <t>APROBAR a favor de la empresa FISHPRO NOR PERU S.A.C., el cambio de titularidad de la licencia de operación de las plantas de procesamiento pesquero para la producción de curado y de harina residual, complementaria y accesoria a su actividad principal de curado, con capacidades instaladas de 400 t/mes y 05 t/h respectivamente, ubicadas en el establecimiento industrial pesquero sito en la Zona Industrial del Km. 45.3 de la Carretera Sullana-Paita, distrito de Colán, provincia de Paita, departamen</t>
  </si>
  <si>
    <t>la vigencia del presente arrendamiento  tendrá un plazo forzoso de diez (10) años que iniciara el 04 de julio de 2022 hasta el 03  de julio de 2032.</t>
  </si>
  <si>
    <t>00270-2023-PRODUCE/DGPCHDI</t>
  </si>
  <si>
    <t>00001485-2023</t>
  </si>
  <si>
    <t>ANDES 53</t>
  </si>
  <si>
    <t>a CE-68050-PM</t>
  </si>
  <si>
    <t>CFG INVESTMENT S.A.C</t>
  </si>
  <si>
    <t>Dejar sin efecto el artículo 8 de la Resolución Directoral N° 00710-2022-PRODUCE/DGPCHDI de  fecha 24 de noviembre de 2022, que dispuso determinado condicionamiento al permiso de pesca otorgado en el  artículo 1 de dicha resolución a favor de la empresa CFG INVESTMENT S.A.C., para operar la embarcación pesquera  ANDES 53 con matrícula CE-68050-PM y 537.33 m³de capacidad de bodega, para la extracción de los recursos  Anchoveta y Sardina con destino al consumo humano indirecto.</t>
  </si>
  <si>
    <t>Acredito el desguace de la EP HUACHO 10 y PIZARRO 9</t>
  </si>
  <si>
    <t>00271-2023-PRODUCE/DGPCHDI</t>
  </si>
  <si>
    <t>00014767-2023</t>
  </si>
  <si>
    <t>Ampliación del plazo para efectuar la autorización de incremento de flota - EMPRESA PESQUERA ISLA CIES S.A.C.</t>
  </si>
  <si>
    <t>00272-2023-PRODUCE/DGPCHDI</t>
  </si>
  <si>
    <t>00083016-2022</t>
  </si>
  <si>
    <t>Artículo 1.- Modificar la autorización del plan de trabajo denominado: “Evaluación hidrobiológica para la Elaboración de la Línea base biológica para el Plan Ambiental Detallado (PAD) de la “CH Huanchay”, otorgada mediante Resolución Directoral N° 00480-2022- PRODUCE/DGPCHDI de fecha 25 de julio del 2022, a favor de la empresa COMPAÑIA MINERA CHUNGAR S.A.C., únicamente en el extremo referido a la circunscripción territorial para su ejecución conforme al detalle siguiente:</t>
  </si>
  <si>
    <t>Modificar la autorización al plan de trabajo únicamente en el extremo referido a la circunscripción territorial</t>
  </si>
  <si>
    <t>00273-2023-PRODUCE/DGPCHDI</t>
  </si>
  <si>
    <t>00019572-2023</t>
  </si>
  <si>
    <t xml:space="preserve">Artículo 1.- Modificar la autorización para realizar las actividades de colecta de recursos
hidrobiológicos conforme al plan de trabajo denominado: “Estudio de Impacto Ambiental
Detallado (EIA-D) del proyecto "CREACIÓN DE LA VÍA DE EVITAMIENTO EN LA CIUDAD DE
JAÉN”, otorgada mediante Resolución Directoral N° 00513-2022-PRODUCE/DGPCHDI de fecha
16 de agosto de 2022, a favor del PROYECTO ESPECIAL DE INFRAESTRUCTURA DE
TRANSPORTE NACIONAL - PROVIAS NACIONAL, únicamente en el extremo referido al plazo
para su ejecución, por siete (7) meses adicionales contados desde el vencimiento de la vigencia de
la autorización antes indicada; por lo que, el plazo de la autorización vencerá con fecha 26 de
octubre de 2023. </t>
  </si>
  <si>
    <t>00274-2023-PRODUCE/DGPCHDI</t>
  </si>
  <si>
    <t>00017851-2023</t>
  </si>
  <si>
    <t>Artículo 1.- Modificar la autorización de colecta de recursos hidrobiológicos para ejecutar el plan de trabajo denominado: “Levantamiento de Línea Base para la Actualización del Plan de Cierre”, otorgada mediante Resolución Directoral N° 00431-2022-PRODUCE/DGPCHDI de fecha 06 de julio de 2022, a favor de la empresa SIERRA ANTAPITE S.A.C., únicamente en el extremo referido al plazo para su ejecución, por doce (12) meses adicionales contados desde el vencimiento de la vigencia de la autorización antes indicada; por lo que, el plazo de la autorización vencerá con fecha 8 de julio de 2024.</t>
  </si>
  <si>
    <t>00275-2023-PRODUCE/DGPCHDI</t>
  </si>
  <si>
    <t>00005243-2023</t>
  </si>
  <si>
    <t>Artículo 1.- Declarar en abandono el procedimiento de ampliación de plazo para ejecutar el plan de investigación denominado: “Línea Base Hidrobiológica de la Segunda Modificación del Estudio de Impacto Ambiental Integrado de la Unidad de Producción Santa María (2MEIA-I UP Santa María)”, aprobado por Resolución Directoral N° 00003-2021- PRODUCE/DGPCHDI y modificada por Resolución Directoral N° 00227-2022- PRODUCE/DGPCHDI, iniciado por la empresa CIA MINERA PODEROSA S.A. a través del escrito con registro N° 00005243-2023; por los fundamentos expuestos en la parte considerativa de la presente resolución. 
Artículo 2.- Remitir copia de la presente resolución, a la Dirección General de Supervisión, Fiscalización y Sanción del Despacho Viceministerial de Pesca y Acuicultura del Ministerio de la Producción; así como disponer su publicación en el Portal Institucional del Ministerio de la Producción (www.gob.pe/produce).</t>
  </si>
  <si>
    <t>00276-2023-PRODUCE/DGPCHDI</t>
  </si>
  <si>
    <t>00004267-2023</t>
  </si>
  <si>
    <t xml:space="preserve">Otorgar a la empresa CNPC PERU S.A., autorización para realizar las actividades de colecta de recursos hidrobiológicos </t>
  </si>
  <si>
    <t>00277-2023-PRODUCE/DGPCHDI</t>
  </si>
  <si>
    <t>00066736-2022</t>
  </si>
  <si>
    <t xml:space="preserve">Declarar en abandono el procedimiento de ampliación de plazo para ejecutar el plan de investigación iniciado por el PROYECTO ESPECIAL DE INFRAESTRUCTURA DE TRANSPORTE NACIONAL - PROVIAS NACIONAL </t>
  </si>
  <si>
    <t>00278-2023-PRODUCE/DGPCHDI</t>
  </si>
  <si>
    <t>00063240-2022</t>
  </si>
  <si>
    <t>Declarar en abandono el procedimiento de ampliación de plazo para ejecutar actividades de colecta de recursos hidrobiológicos iniciado por la empresa NEXA RESOURCES PERU S.A.A</t>
  </si>
  <si>
    <t>00279-2023-PRODUCE/DGPCHDI</t>
  </si>
  <si>
    <t>00003533-2023</t>
  </si>
  <si>
    <t>Declarar la CADUCIDAD del permiso de pesca otorgado a la empresa DOMINGUIN S.A. para operar de la embarcación DOMINGUIN con matrícula ZS-2820-CM, por haber incurrido en la causal de caducidad prevista en el numeral 33.6 del artículo 33 del Reglamento de la Ley General de Pesca.</t>
  </si>
  <si>
    <t>00280-2023-PRODUCE/DGPCHDI</t>
  </si>
  <si>
    <t>00096859-2019</t>
  </si>
  <si>
    <t>Artículo 1.- Dejar sin efecto el artículo 3 de la Resolución Directoral N° 287-2018-PRODUCE/DGPCHDI de fecha 23 de marzo de 2018, que dispuso determinado condicionamiento al permiso de pesca para operar la embarcación pesquera de menor escala RODAS II con matrícula CO-23135-CM, conforme a los fundamentos expuestos en la parte considerativa de la presente resolución. 
Artículo 2.- Notificar la presente Resolución Directoral a la EMPRESA PESQUERA ARTESANAL COSTA DEL SOL S.A.C. 
Artículo 3.- Remitir copia de la presente Resolución Directoral a la Dirección General de Supervisión, Fiscalización y Sanción del Despacho Viceministerial de Pesca y Acuicultura del Ministerio de la Producción; a la Dirección General de Capitanías y Guardacostas del Ministerio de Defensa (DICAPI); al Gobierno Regional de Piura, así como disponer su publicación en el Portal Institucional del Ministerio de la Producción (www.gob.pe/produce).</t>
  </si>
  <si>
    <t>00281-2023-PRODUCE/DGPCHDI</t>
  </si>
  <si>
    <t>00012220-2023</t>
  </si>
  <si>
    <t>Otorgar a favor de la empresa PESCA Y TRANSPORTES P &amp; P E.I.R.L., la autorización de incremento de flota para construir una nueva embarcación pesquera, vía sustitución de la embarcación pesquera DOÑA TANA.</t>
  </si>
  <si>
    <t>00282-2023-PRODUCE/DGPCHDI</t>
  </si>
  <si>
    <t>00015914-2023</t>
  </si>
  <si>
    <t xml:space="preserve">Artículo 1.- Aprobar a favor de la empresa PESQUERA AUGUSTO Y MARIA S.A.C. el cambio de titular del permiso de pesca para operar la embarcación pesquera FLOR DE MARIA con matrícula PL-63738-PM y 109.83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FLOR DE MARIA con matrícula PL-63738-PM y 109.83 m3 de capacidad de bodega, deberán cumplir las disposiciones normativas vigentes en lo correspondiente al desarrollo de las actividades pesqueras previas a su procesamiento. 
Artículo 3.- La vigencia de la aprobación del cambio de titularidad de permiso de pesca a que hace referencia el artículo 1 de la presente Resolución Directoral, se encontrará vigente para las temporadas de pesca 2022-I y 2022-II Zona Norte – Centro; temporadas 2023-I y 2023-II Zona Sur, quedando sin efecto al término de la última temporada de pesca del año 2023 aprobado por la autoridad competente, conforme se ha señalado en el considerando 6 de la presente resolución, el cambio de titular antes referido quedará sin efecto; y la titularidad del permiso de pesca para operar la embarcación pesquera FLOR DE MARIA con matrícula PL-63738-PM y 109.83 m3 , volverá a la señora YOLANDA VITE GORDILLO, ANA ELVA BANCES MERINO y el señor LUIS ENRIQUE SANTISTEBAN OLIVOS. 
Artículo 4.- Excluir a la señora YOLANDA VITE GORDILLO, ANA ELVA BANCES MERINO y el señor LUIS ENRIQUE SANTISTEBAN OLIVOS, de los listados a que se refiere el artículo 14 del Reglamento de la Ley General de Pesca; y, el Anexo II de la Resolución Ministerial N° 347-2011- PRODUCE, como titulares del permiso de pesca para operar la embarcación pesquera FLOR DE MARIA con matrícula PL-63738-PM, en concordancia a lo establecido en el artículo 1 de la presente resolución.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</si>
  <si>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Vigente para las temporadas de pesca 2022-I y 2022-II Zona Norte – Centro; temporadas 2023-I y 2023-II Zona Sur, quedando sin efecto al término de la última temporada de pesca del año 2023</t>
  </si>
  <si>
    <t>00283-2023-PRODUCE/DGPCHDI</t>
  </si>
  <si>
    <t>00018853-2023</t>
  </si>
  <si>
    <t>DECLARAR que la solicitud de renovación del permiso de pesca otorgado mediante Resolución Directoral 00762-2022-PRODUCE/DGPCHDI, para operar la embarcación pesquera de bandera extranjera denominada REINA DE LA PAZ con matrícula 34810-09-C, presentada por la empresa MAR PACIFICO TUNA S.A., ha sido aprobada con su sola presentación, renovándose el citado permiso del 31 de marzo al 30 de junio de 2023</t>
  </si>
  <si>
    <t>00284-2023-PRODUCE/DGPCHDI</t>
  </si>
  <si>
    <t>00019043-2023</t>
  </si>
  <si>
    <t>Otorgar a la empresa FOLITOP S.A., representada en el país por la señora Ydania Marlene Roncalla Cayetano, permiso de pesca para operar la embarcación pesquera de cerco de bandera ecuatoriana denominada CLAUDIA L con matrícula P-00-00864, en la extracción del recurso Atún con destino al consumo humano directo</t>
  </si>
  <si>
    <t>00285-2023-PRODUCE/DGPCHDI</t>
  </si>
  <si>
    <t>00019192-2023</t>
  </si>
  <si>
    <t>Otorgar a la empresa GEOPAXI S.A., representada en el país por los señores Omar Diego Carcovich Jibaja y Eduardo Carcovich Carcovich, permiso de pesca para operar la embarcación pesquera de cerco de bandera ecuatoriana denominada GOLD TUNA con matrícula P-04-00657, en la extracción del recurso Atún con destino al consumo humano directo</t>
  </si>
  <si>
    <t>00286-2023-PRODUCE/DGPCHDI</t>
  </si>
  <si>
    <t>00071140-2022</t>
  </si>
  <si>
    <t>PAOLA BERTILDE PANTA PANTA y RUDY VERÓNICA ECA IMAN</t>
  </si>
  <si>
    <t xml:space="preserve">Artículo 1.- Aprobar a favor de las señoras PAOLA BERTILDE PANTA PANTA y RUDY VERÓNICA ECA IMAN el cambio de titular del permiso de pesca para operar la embarcación pesquera de menor escala REYNA VICTORIA con matrícula CE-21147-CM y 31.82 m3 de capacidad de bodega, para la extracción de los recursos Anchoveta (Engraulis ringens y Anchoa nasus), Jurel (Trachurus murphii), Caballa (Scomber japonicus) y Bonito (Sarda Chilemsis chilensis) con destino al consumo humano directo. 
Artículo 2.- En mérito del cambio de titularidad a que se refiere el artículo 1 de la presente resolución, las señoras PAOLA BERTILDE PANTA PANTA y RUDY VERÓNICA ECA IMAN podrán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Artículo 3.- Dejar sin efecto el permiso de pesca otorgado a favor de los señores CESAR FERNANDO TORRES CARRILLO y MARIA CLEMENCIA VALDEZ MALPARTIDA, a través de la Resolución Directoral N° 00495-2018-PRODUCE/DGPCHDI, para operar la embarcación pesquera REYNA VICTORIA con matrícula CE-21147-CM. 
Artículo 4.- Excluir a los señores CESAR FERNANDO TORRES CARRILLO y MARIA CLEMENCIA VALDEZ MALPARTIDA de los listados a que se refiere el artículo 14 del Reglamento de la Ley General de Pesca; y, el Anexo I de la Resolución Ministerial N° 346-2011-PRODUCE, a fin de incluir en su lugar a las señoras PAOLA BERTILDE PANTA PANTA y RUDY VERÓNICA ECA IMAN, como titulares del permiso de pesca para operar la embarcación pesquera REYNA VICTORIA con matrícula CE-21147-CM.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</si>
  <si>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00287-2023-PRODUCE/DGPCHDI</t>
  </si>
  <si>
    <t>00008881-2023</t>
  </si>
  <si>
    <t>EMPRESA PESQUERA ROSIJAT MA E.I.R.L</t>
  </si>
  <si>
    <t xml:space="preserve">Artículo 1.- Aprobar a favor de la empresa EMPRESA PESQUERA ROSIJAT MA E.I.R.L. el cambio de titular del permiso de pesca para operar la embarcación pesquera MI JOSE Y MERCEDES con matrícula PT-3972-BM y 16.61 m3 de capacidad de bodega, para la extracción de los recursos Anchoveta (Engraulis ringens y Anchoa nasus), Jurel (Trachurus picturatus murphyi), Caballa (Scomber japonicus Peruanus), Bonito (Sarda chiliensis chiliensis), Perico (Coryphaena hippurus), Atún (Thunus albacares, Thunus obesus, y Otras especies de atún), Barrilete (Katsuwonus pelamis), Bereche (Larimus pacificus), Cabrilla (Paralabrax humeralis), Cojinova (Serialella violacea), Congrio (Genypterus maculatus), Corvina (CiIus gilberti), Lisa (Mugil cephalus), Lorna (Sciaena deliciosa), Pámpano (Trachinotus paitensis), Robalo (Centropomus), Suco (Paralonchurus peruanus), y Cachema (Cynoscion analis) con destino al consumo humano directo. 
Artículo 2.- En mérito del cambio de titularidad a que se refiere el artículo 1 de la presente resolución, la empresa EMPRESA PESQUERA ROSIJAT MA E.I.R.L. podrán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Artículo 3.- Dejar sin efecto el cambio de titular del permiso de pesca otorgada a favor de los señores JOSÉ PAIVA CHERRES y MARGARITA PAIVA FIESTAS DE PAIVA, a través de la Resolución Directoral N° 068-2001-CTAR-PIURA-DIREPE-DR y adecuada mediante Resolución Directoral N° 295- 2017-PRODUCE/DGPCHDI, para operar la embarcación pesquera MI JOSE Y MERCEDES con matrícula PT-3972-BM. 
Artículo 4.- Excluir a los señores JOSÉ PAIVA CHERRES y MARGARITA PAIVA FIESTAS DE PAIVA de los listados a que se refiere el artículo 14 del Reglamento de la Ley General de Pesca; y, el Anexo I de la Resolución Ministerial N° 346-2011-PRODUCE, a fin de incluir en su lugar a EMPRESA PESQUERA ROSIJAT MA E.I.R.L., como titular del permiso de pesca para operar la embarcación pesquera MI JOSE Y MERCEDES con matrícula PT-3972-BM.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t>
  </si>
  <si>
    <t>00288-2023-PRODUCE/DGPCHDI</t>
  </si>
  <si>
    <t>00014550-2023</t>
  </si>
  <si>
    <t>Otorgar al PROYECTO ESPECIAL DE INFRAESTRUCTURA DE TRANSPORTE NACIONAL - PROVIAS NACIONAL, autorización para realizar las actividades de colecta de recursos hidrobiológicos conforme al plan de trabajo denominado: EVALUACIÓN HIDROBIOLÓGICA DE LA LÍNEA BASE DEL ESTUDIO DE IMPACTO AMBIENTAL DETALLADO DEL PROYECTO CREACION CONSTRUCCION DE LA SEGUNDA CALZADA DE LA RUTA PE-1N, TRAMO: LAMBAYEQUE-PIURA, EN LA PROVINCIA DE LAMBAYEQUE DEL DEPARTAMENTO DE LAMBAYEQUE Y LA PROVINCIA DE SECHURA DEL DEPARTAMEN</t>
  </si>
  <si>
    <t>00289-2023-PRODUCE/DGPCHDI</t>
  </si>
  <si>
    <t>00000098-2023</t>
  </si>
  <si>
    <t>Otorgar a la empresa ORAZUL ENERGY PERU S.A., autorización para realizar las actividades de colecta de recursos hidrobiológicos conforme al plan de trabajo denominado: Monitoreo hidrobiológico del Plan de Manejo Ambiental de la Planta de Tratamiento de Aguas Residuales domésticas de la Central Hidroeléctrica Carhuaquero.</t>
  </si>
  <si>
    <t>00290-2023-PRODUCE/DGPCHDI</t>
  </si>
  <si>
    <t>00000109-2023</t>
  </si>
  <si>
    <t>Otorgar a la empresa ORAZUL ENERGY PERU S.A., autorización para realizar las actividades de colecta de recursos hidrobiológicos conforme al plan de trabajo denominado: Monitoreo Hidrobiológico del Plan de Manejo Ambiental de las Plantas de Tratamiento de Aguas Residuales Domésticas de la Central Hidroeléctrica Cañón del Pato</t>
  </si>
  <si>
    <t>00291-2023-PRODUCE/DGPCHDI</t>
  </si>
  <si>
    <t>00081142-2022</t>
  </si>
  <si>
    <t>GUANAY  e IPANEMA</t>
  </si>
  <si>
    <t>CO-14964-PM
CO-14268-PM</t>
  </si>
  <si>
    <t>Artículo 1.- Como consecuencia de lo resuelto en la Resolución Ministerial N° 000048-2023- PRODUCE, que en estricto cumplimiento de la Resolución N° 11 de fecha 22 de noviembre de 2022, emitida por el Sexto Juzgado Contencioso Administrativo Permanente de la Corte Superior de Justicia de Lima en el expediente N° 10066-2016-0-1801-JR-CA-06, se declaró nula la Resolución Ministerial N° 265-2016-PRODUCE de fecha 20 de julio de 2016; y, en consecuencia, se dispuso la conservación de los efectos jurídicos de la Resolución Viceministerial N° 016-2016-PRODUCE/DVPA de fecha 22 de enero de 2016, corresponde asignar el nuevo Porcentaje Máximo de Captura por Embarcación (PMCE) a las embarcaciones pesqueras GUANAY con matrícula CO-14964-PM e IPANEMA con matrícula CO14268-PM, según el siguiente detalle y teniendo en cuenta lo expuesto en los considerandos de la presente resolución directoral:
Artículo 2.- Modificar el Listado de Asignación de los Porcentajes Máximos de Captura por Embarcación (PMCE) para la Zona Norte-Centro aprobado por Resolución Directoral N° 843-2008- PRODUCE/DGEPP, en concordancia con el artículo 10 de Reglamento del Decreto Legislativo N° 1084 aprobado por Decreto Supremo N° 021-2008-PRODUCE. 
Artículo 3.- Encargar a la Dirección de Extracción para Consumo Humano Directo e Indirecto la adopción de acciones destinadas a la modificación de los listados de asignación de PMCE correspondiente, en concordancia con lo dispuesto en la presente resolución directoral. 
Artículo 4.- Remitir copia de la presente resolución, al Despacho Ministerial, al Despacho Viceministerial de Pesca y Acuicultura, a la Procuraduría Pública,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</si>
  <si>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00292-2023-PRODUCE/DGPCHDI</t>
  </si>
  <si>
    <t>Declarar improcedente la solicitud de cambio de titularidad del permiso de pesca para operar la embarcación pesquera KIARA con matrícula CO-18163-CM y 100.37 m3 de capacidad de bodega; presentada por la empresa GRUPO EMPRESARIAL PERUVIAN S.A.C.</t>
  </si>
  <si>
    <t>00293-2023-PRODUCE/DGPCHDI</t>
  </si>
  <si>
    <t>00087896-2022</t>
  </si>
  <si>
    <t>APROBAR a favor de la empresa ESMERALDA CORP S.A.C., el cambio de titularidad de la licencia de operación de la planta de procesamiento pesquero para la producción de congelado, con una capacidad instalada de 44.16 t/día, ubicada en el establecimiento industrial pesquero de la Autopista Panamericana Sur Km. 18.5, Mz. G, Lote 1, distrito San Juan de Miraflores, provincia y departamento Lima</t>
  </si>
  <si>
    <t>00294-2023-PRODUCE/DGPCHDI</t>
  </si>
  <si>
    <t>00014173-2023</t>
  </si>
  <si>
    <t xml:space="preserve"> JAN ALBERTO SANCHEZ JACINTO y la señora MAHER NICOLAZA SANCHEZ JACINTO DE UCHOFEN</t>
  </si>
  <si>
    <t xml:space="preserve">Artículo 1.- Aprobar a favor del señor JAN ALBERTO SANCHEZ JACINTO y la señora MAHER NICOLAZA SANCHEZ JACINTO DE UCHOFEN el cambio de titular del permiso de pesca para operar la embarcación pesquera MI ALBERTO II con matrícula PL-4334-CM y 33.50 m3 de capacidad de bodega, para la extracción del recurso Anchoveta con destino al consumo humano indirecto y el recurso Sardina con destino al consumo humano 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MI ALBERTO II con matrícula PL-4334-CM y 33.50 m3 de capacidad de bodega, deberán cumplir las disposiciones normativas vigentes en lo correspondiente al desarrollo de las actividades pesqueras previas a su procesamiento. 
Artículo 3.- Dejar sin efecto la titularidad del permiso de pesca otorgado a favor de los señores JAN ALBERTO SANCHEZ JACINTO y MOISES SESAIN SANCHEZ JACINTO, a través de la Resolución Directoral N° 00319-2021-PRODUCE/DGPCHDI, para operar la embarcación pesquera MI ALBERTO II con matrícula PL-4334-CM. 
Artículo 4.- Excluir a los señores JAN ALBERTO SANCHEZ JACINTO y MOISES SESAIN SANCHEZ JACINTO, de los listados a que se refiere el artículo 14 del Reglamento de la Ley General de Pesca; y, el Anexo II de la Resolución Ministerial N° 347-2011-PRODUCE, a fin de incluir en su lugar al señor JAN ALBERTO SANCHEZ JACINTO y la señora MAHER NICOLAZA SANCHEZ JACINTO DE UCHOFEN, como titulares del permiso de pesca para operar la embarcación pesquera MI ALBERTO II con matrícula PL-4334-CM.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</si>
  <si>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00295-2023-PRODUCE/DGPCHDI</t>
  </si>
  <si>
    <t>00058524-2022</t>
  </si>
  <si>
    <t>Declarar improcedente la solicitud de modificación del permiso de pesca por aumento de capacidad de bodega vía incremento de flota autorizado, de la embarcación GRACIELA con matrícula CO-23225-PM, de 379.08 m3 a 450.00 m3 de capacidad de bodega; presentada por la empresa PESQUERA DIAMANTES S.A., mediante escrito con registro Nº 00058524-2022.</t>
  </si>
  <si>
    <t>00296-2023-PRODUCE/DGPCHDI</t>
  </si>
  <si>
    <t>00039435-2022</t>
  </si>
  <si>
    <t>Artículo 1.- Declarar la sustracción de la materia en relación al recurso de reconsideración formulado por la señora MARIA CRISTINA ECA DE TUME, mediante escrito N° 00039435-2022, contra el Oficio Nº 00000625-2022-PRODUCE/DGPCHDI, que denegó la solicitud de modificación de la nominación (asociación temporal del LMCE) de las embarcaciones pesqueras BENDICION DEL SEÑOR (PT-65512-PM), DON TEOFILO (PT-63625-PM) y EL PULPO II (PT-5528-CM); para realizar la actividad extractiva de los recursos Anchoveta y Anchoveta Blanca con destino al consumo humano indirecto, durante la Primera Temporada de Pesca Zona Norte-Centro 2022, presentada a través del escrito con registro N° 00080051-2022, por los motivos expuestos en la presente resolución. 
Artículo 2.- Notificar a la señora MARIA CRISTINA ECA DE TUME, para los fines pertinentes. Artículo 3.- Disponer la publicación de la presente resolución en el Portal Institucional del Ministerio de la Producción (www.gob.pe/produce).</t>
  </si>
  <si>
    <t>00297-2023-PRODUCE/DGPCHDI</t>
  </si>
  <si>
    <t>00000930-2023</t>
  </si>
  <si>
    <t xml:space="preserve">Artículo 1.- Aprobar a favor de la empresa PESQUERA CANTABRIA S.A. el cambio de titular del permiso de pesca para operar la embarcación pesquera DON JOSE I con matrícula CO-21678-PM y 139.74 m3 de capacidad de bodega, para la extracción de los recursos Anchoveta y Sardina con destino al consumo humano indirecto. Asimismo, aprobar a su favor el cambio de titular del PMCE y LMCE otorgado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DON JOSE I con matrícula CO-21678-PM y 139.74 m3 de capacidad de bodega, deberá cumplir las disposiciones normativas vigentes en lo correspondiente al desarrollo de las actividades pesqueras previas a su procesamiento 
Artículo 3.- Dejar sin efecto la titularidad del permiso de pesca otorgado a favor de la empresa PESQUERA CALYPSO S.A.C., a través de la Resolución Directoral Resolución Directoral Nº 673-2008- PRODUCE/DGEPP, para operar la embarcación pesquera DON JOSE I con matrícula CO-21678-PM. 
Artículo 4.- Excluir a la empresa PESQUERA CALYPSO S.A.C., de los listados a que se refiere el artículo 14 del Reglamento de la Ley General de Pesca; y, el Anexo II de la Resolución Ministerial N° 347-2011-PRODUCE, a fin de incluir en su lugar a la empresa PESQUERA CANTABRIA S.A., como titular del permiso de pesca para operar la embarcación pesquera DON JOSE I con matrícula CO-21678- PM.
Artículo 5.- En mérito al cambio de titularidad a que se refiere el artículo 1 de la presente Resolución Directoral, la empresa PESQUERA CANTABRIA S.A., deberá tener en consideración lo dispuesto por la Resolución Ministerial Nº 781-97-PE y el Decreto Supremo Nº 001-2002-PRODUCE, respecto al recurso Sardina con destino al consumo humano indirecto comprendido en el permiso de pesca para operar la embarcación DON JOSE I con matrícula CO-21678-PM. 
Artículo 6.-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</si>
  <si>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ANCHOVETA Y SARDINA</t>
  </si>
  <si>
    <t>00298-2023-PRODUCE/DGPCHDI</t>
  </si>
  <si>
    <t>00064032-2022</t>
  </si>
  <si>
    <t>CARLOS ALBERTO SANTISTEBAN OLIVOS y MIGUEL ANGEL SANTISTEBAN OLIVOS</t>
  </si>
  <si>
    <t>Artículo 1.- Aprobar a favor de los señores CARLOS ALBERTO SANTISTEBAN OLIVOS y MIGUEL ANGEL SANTISTEBAN OLIVOS el cambio de titular del permiso de pesca para operar la embarcación pesquera ROSA MARIA con matrícula PL-22595-PM y 99.08 m3 de capacidad de bodega, para la extracción del recurso Anchoveta con destino al consumo humano indirecto. Asimismo, aprobar a su favor el cambio de titular de los PMCE otorgado para la actividad extractiva del recurso Anchoveta con destino al consumo humano indirecto, en el marco del Reglamento del Decreto Legislativo Nº 1084. 
Artículo 2.- La vigencia del cambio de titular del permiso de pesca a que se refiere el artículo 1 de la presente Resolución Directoral, queda condicionada al cumplimiento del pago de las sanciones de multa fraccionadas, referidas en el numeral 7.1 del considerando 7 de la presente resolución. 
Artículo 3.- Dejar sin efecto la titularidad del permiso de pesca otorgada a favor del GRUPO EMPRESARIAL PESQUERO SANTISTEBAN S.A.C., a través de la Resolución Directoral N° 375-2015- PRODUCE/DGCHI, para operar la embarcación pesquera ROSA MARIA con matrícula PL-22595-PM. 
Artículo 4.- Excluir a la empresa GRUPO EMPRESARIAL PESQUERO SANTISTEBAN S.A.C., de los listados a que se refiere el artículo 14 del Reglamento de la Ley General de Pesca; y, el Anexo II de la Resolución Ministerial Nº 347-2011-PRODUCE, a fin de incluir en su lugar a los señores CARLOS ALBERTO SANTISTEBAN OLIVOS y MIGUEL ANGEL SANTISTEBAN OLIVOS, como titulares del permiso de pesca para operar la embarcación pesquera ROSA MARIA con matrícula PL-22595-PM.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</si>
  <si>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La vigencia del cambio de titular del permiso de pesca a que se refiere el artículo 1 de la presente Resolución Directoral, queda condicionada al cumplimiento del pago de las sanciones de multa fraccionadas, referidas en el numeral 7.1 del considerando 7 de la presente resolución.</t>
  </si>
  <si>
    <t>00299-2023-PRODUCE/DGPCHDI</t>
  </si>
  <si>
    <t>00059311-2022</t>
  </si>
  <si>
    <t>Artículo 1.- Aceptar la renuncia formulada por la empresa PESQUERA EXALMAR S.A., al acceso a los recursos Anchoveta y Sardina con destino al consumo humano directo, comprendido en el permiso de pesca para operar la embarcación pesquera MARIA LUZ con matrícula PL-4156-CM. 
Artículo 2.- Autorizar la asociación o incorporación definitiva del PMCE proveniente de la ex embarcación pesquera [aportante] MARIA LUZ con matrícula PL-4156-CM, a favor de las embarcaciones pesqueras MARIA MERCEDES con matrícula PL-11393-CM y MARIA MERCEDES con matrícula PL-17979-CM para las Zona NorteCentro y la Zona Sur; solicitada por la empresa PESQUERA EXALMAR S.A. a través del escrito con registro N° 00059311-2022. 
Artículo 3.- Como consecuencia de lo dispuesto en el artículo 2 de la presente Resolución Directoral, el PMCE para la Zona Norte-Centro, Zona Sur y el LMCE para la Zona Sur, de las embarcaciones pesqueras receptoras, es conforme al siguiente detalle:
Artículo 4.- Encargar a la Dirección de Extracción para Consumo Humano Directo e Indirecto, la adopción de acciones destinadas a la modificación del Listado de Asignación de PMCE y LMCE, en concordancia con lo dispuesto en los artículos 2 y 3 de la presente resolución directoral. 
Artículo 5.- Cancelar el permiso de pesca para operar la embarcación pesquera no siniestrada MARIA LUZ con matrícula PL-4156-CM, otorgado a través de la Resolución Directoral Nº 157-2003-PRODUCE/DNEPP y modificatorias. En consecuencia, excluir a la referida embarcación pesquera, del Anexo I e incluirla en el Anexo V de la Resolución Ministerial N° 347-2011-PRODUCE.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</si>
  <si>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00300-2023-PRODUCE/DGPCHDI</t>
  </si>
  <si>
    <t>00016480-2023</t>
  </si>
  <si>
    <t>Declarar como no presentada la solicitud de autorización de incremento de flota para la construcción de una nueva embarcación pesquera, presentado por el señor PERCY ANTONIO SOTERO CHANG a través del escrito con registro 00016480-2023.</t>
  </si>
  <si>
    <t>00301-2023-PRODUCE/DGPCHDI</t>
  </si>
  <si>
    <t>00021142-2023</t>
  </si>
  <si>
    <t>Declarar que la solicitud de renovación del permiso de pesca otorgado para operar la e/p de bandera extranjera denominada LIZANNY Z presentada por la empresa CORPFISHTUNA S.A., ha sido aprobada con su sola presentación, renovándose el citado permiso.</t>
  </si>
  <si>
    <t>00302-2023-PRODUCE/DGPCHDI</t>
  </si>
  <si>
    <t>00016487-2023</t>
  </si>
  <si>
    <t xml:space="preserve">Declarar como no presentada la solicitud de autorización de incremento de flota para la construcción de una nueva embarcación pesquera, presentado por el señor JUAN JOSELITO CAMPOS ALMENDRAS </t>
  </si>
  <si>
    <t>00303-2023-PRODUCE/DGPCHDI</t>
  </si>
  <si>
    <t>00018900-2023</t>
  </si>
  <si>
    <t>Artículo 1.- Aprobar a favor de la empresa COMPANY ANCHOA V&amp;V S.A.C. el cambio de titular del permiso de pesca para operar la embarcación pesquera VICTOR III con matrícula CO-22133-PM y 105.27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VICTOR III con matrícula CO-22133-PM y 105.27 m3 de capacidad de bodega, deberán cumplir las disposiciones normativas vigentes en lo correspondiente al desarrollo de las actividades pesqueras previas a su procesamiento. 
Artículo 3.- La vigencia de la aprobación del cambio de titularidad de permiso de pesca a que hace referencia el artículo 1 de la presente Resolución Directoral, se encontrará vigente mientras dure el contrato de arrendamiento de la embarcación, esto es hasta el 31 de enero del 2032, conforme lo indicado en el considerando 6 de la presente resolución. Vencido dicho plazo, el cambio de titular antes referido quedará sin efecto; y la titularidad del permiso de pesca para operar la embarcación pesquera embarcación pesquera VICTOR III con matrícula CO-22133-PM, volverá a la señora FELIPA ROXANA OROSCO NUNTON. 
Artículo 4.- Excluir a la señora FELIPA ROXANA OROSCO NUNTON, de los listados a que se refiere el artículo 14 del Reglamento de la Ley General de Pesca; y, el Anexo II de la Resolución Ministerial N° 347-2011-PRODUCE, a fin de incluir en su lugar a la empresa COMPANY ANCHOA V&amp;V S.A.C., como titular del permiso de pesca para operar la embarcación pesquera VICTOR III con matrícula CO-22133-PM.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</si>
  <si>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31 de enero del 2032</t>
  </si>
  <si>
    <t>00304-2023-PRODUCE/DGPCHDI</t>
  </si>
  <si>
    <t>00069978-2022</t>
  </si>
  <si>
    <t>Declarar la conclusión del procedimiento de queja por defectos de tramitación, sin pronunciamiento sobre el fondo, respecto a la queja formulada por la empresa INDUSTRIAL PESQUERA YACILA S.A., contra el Director de la Dirección de Procesamiento para Consumo Humano Directo e Indirecto mediante el escrito con registro 00069978-2022, por sustracción de la materia</t>
  </si>
  <si>
    <t>00305-2023-PRODUCE/DGPCHDI</t>
  </si>
  <si>
    <t>00049767-2022</t>
  </si>
  <si>
    <t>ANDECORP S.A.C</t>
  </si>
  <si>
    <t xml:space="preserve">Artículo 1.- Aprobar a favor de la empresa ANDECORP S.A.C. el cambio de titular del permiso de pesca para operar la embarcación pesquera ALONDRA con matrícula HO-23545-CM y 12.15 m3 de capacidad de bodega, del recurso Anchoveta con destino al consumo humano directo. Asimismo, aprobar a su favor el cambio de titular del PMCE otorgado para la actividad extractiva del recurso Anchoveta con destino al consumo humano indirecto, en el marco del Reglamento del Decreto Legislativo N° 1084. 
Artículo 2.- En mérito del cambio de titularidad a que se refiere el artículo 1 de la presente resolución, la empresa ANDECORP S.A.C. podrá realizar actividad extractiva del recurso Anchoveta para consumo humano directo, teniendo en cuenta lo dispuesto en el Reglamento de Ordenamiento Pesquero del Recurso Anchoveta para Consumo Humano Directo, aprobado por Decreto Supremo N° 005-2017-PRODUCE, modificado por Decreto Supremo N° 008-2017-PRODUCE; y, lo dispuesto en el segundo párrafo del artículo 9 de la Ley General de Pesca, aprobada por Decreto Ley N° 25977. 
Artículo 3.- Dejar sin efecto la titularidad del permiso de pesca otorgado a favor la empresa AMERICA GLOBAL S.A.C, a través de la Resolución Directoral N° 132-2018-PRODUCE/DGPCHDI de fecha 14 de febrero de 2018, para operar la embarcación pesquera ALONDRA con matrícula HO-23545- CM. 
Artículo 4.- Inscribir a la empresa ANDECORP S.A.C. en reemplazo de la AMERICA GLOBAL S.A.C, como titular de la embarcación pesquera ALONDRA con matrícula HO-23545-CM en el Registro Nacional de Embarcaciones Pesqueras para Consumo Humano Directo, a que se refiere el artículo 7 del Reglamento de Ordenamiento Pesquero del Recurso Anchoveta para Consumo Humano Directo, aprobado por Decreto Supremo N° 005-2017-PRODUCE, modificado por Decreto Supremo N° 008-2017- PRODUCE.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</si>
  <si>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00306-2023-PRODUCE/DGPCHDI</t>
  </si>
  <si>
    <t>00062558-2022</t>
  </si>
  <si>
    <t>Declarar la conclusión del procedimiento de queja por defectos de tramitación, sin pronunciamiento sobre el fondo, respecto a la queja formulada por la empresa GRUPO EMPRESARIAL PERUVIAN S.A.C., contra la Dirección de Extracción para Consumo Humano Directo e Indirecto.</t>
  </si>
  <si>
    <t>00307-2023-PRODUCE/DGPCHDI</t>
  </si>
  <si>
    <t>00020433-2023</t>
  </si>
  <si>
    <t>Aceptar el desistimiento respecto a la queja por defectos de tramitación, sin pronunciamiento sobre el fondo, formulada por la empresa PESQUERA CANTABRIA S.A. contra la Dirección de Extracción para Consumo Humano Directo e Indirecto.</t>
  </si>
  <si>
    <t>00308-2023-PRODUCE/DGPCHDI</t>
  </si>
  <si>
    <t>00016813-2023</t>
  </si>
  <si>
    <t>APROBAR por única vez la ampliación del plazo de la autorización de instalación otorgada mediante Resolución Directoral 00197-2022-PRODUCE/DGPCHDI, presentada por la empresa FRUTAS DON RUY S.A.C.</t>
  </si>
  <si>
    <t>00309-2023-PRODUCE/DGPCHDI</t>
  </si>
  <si>
    <t>00086026-2022</t>
  </si>
  <si>
    <t>Otorgar a favor de la empresa PESQUERA DIAMANTE S.A., la autorización de incremento de flota para modificar (ampliar) la capacidad de bodega de la embarcación pesquera GRACIELA con matrícula CO-23225-PM, de 379.08 m³ a 450 m³ de capacidad de bodega, vía utilización parcial del saldo [esto es 70.92 m³ de capacidad de bodega] reservado en la Resolución Directoral N° 00713-2022- PRODUCE/DGPCHDI, para la extracción de los recursos Anchoveta y Sardina con destino al consumo humano indirecto y de los recursos Jurel y Caballa con destino al consumo humano directo.</t>
  </si>
  <si>
    <t>vía utilización parcial del saldo</t>
  </si>
  <si>
    <t>00310-2023-PRODUCE/DGPCHDI</t>
  </si>
  <si>
    <t>00021290-2023</t>
  </si>
  <si>
    <t>JUAN ANTONIO CUSTODIO HUAMANCHUMO y MARIA FRANCISCA ZAVALETA MARTINEZ</t>
  </si>
  <si>
    <t>Artículo 1.- Aprobar a favor de los señores JUAN ANTONIO CUSTODIO HUAMANCHUMO y MARIA FRANCISCA ZAVALETA MARTINEZ el cambio de titular del permiso de pesca para operar la embarcación pesquera JEHOVA JIREH con matrícula CE-36489-PM y 105.99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JEHOVA JIREH con matrícula CE-36489- PM y 105.99 m3 de capacidad de bodega, deberán cumplir las disposiciones normativas vigentes en lo correspondiente al desarrollo de las actividades pesqueras previas a su procesamiento. 
Artículo 3.- Dejar sin efecto la titularidad del permiso de pesca otorgado a favor de la empresa PESQUERA JEHOVA PROVEERA S.A.C., a través de la Resolución Directoral N° 00461-2021-PRODUCE/DGPCHDI, para operar la embarcación pesquera JEHOVA JIREH con matrícula CE-36489-PM. 
Artículo 4.- Excluir a la empresa PESQUERA JEHOVA PROVEERA S.A.C., de los listados a que se refiere el artículo 14 del Reglamento de la Ley General de Pesca; y, el Anexo II de la Resolución Ministerial N° 347-2011- PRODUCE, a fin de incluir en su lugar a los señores JUAN ANTONIO CUSTODIO HUAMANCHUMO y MARIA FRANCISCA ZAVALETA MARTINEZ, como titulares del permiso de pesca para operar la embarcación pesquera JEHOVA JIREH con matrícula CE-36489-PM.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</si>
  <si>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00311-2023-PRODUCE/DGPCHDI</t>
  </si>
  <si>
    <t>00021390-2023</t>
  </si>
  <si>
    <t xml:space="preserve">Declarar improcedente la solicitud de ampliación de plazo para la ejecución de la autorización de incremento de flota para la construcción de una nueva embarcación pesquera, vía sustitución de la embarcación no siniestrada JESUS EN TI CONFIO - PESQUERA VIOMAR S.A.C. </t>
  </si>
  <si>
    <t>00312-2023-PRODUCE/DGPCHDI</t>
  </si>
  <si>
    <t>00077844-2022</t>
  </si>
  <si>
    <t xml:space="preserve">Otorgar a favor de los señores JOSE EDWING TEQUE FIESTAS, LUIS HENRY TEQUE FIESTAS, DUVAN SAMIR TEQUE FIESTAS, JOSUE VALERIANO TEQUE FIESTAS, FIORELLA YAQUELINE TEQUE FIESTAS y JOSE CARLOS TEQUE FIESTAS, la autorización de incremento de flota para construir una nueva embarcación pesquera de 52.40 m3 de capacidad de bodega, vía sustitución de la embarcación pesquera no siniestrada ROSA ISIDORA con matrícula PL-4847-PM y 52.40 m3 de capacidad de bodega, para la extracción del recurso Anchoveta con destino al consumo humano directo e indirecto. </t>
  </si>
  <si>
    <t>00313-2023-PRODUCE/DGPCHDI</t>
  </si>
  <si>
    <t>00019235-2023</t>
  </si>
  <si>
    <t>Artículo 1.- LEVANTAR la suspensión temporal dispuesta en la Resolución Directoral N° 00285-2021- PRODUCE/DGPCHDI, a solicitud de la empresa TECNOLOGICA DE ALIMENTOS S.A., de la licencia de operación otorgada mediante Resolución Directoral N° 084-2002-PRODUCE/DNEPP, de fecha 24 de marzo de 2002, para que desarrolle la actividad de procesamiento de productos hidrobiológicos a través de su planta de harina de de pescado de alto contenido proteínico (ACP), con capacidad instalada de 100 t/h de procesamiento de materia prima, ubicada en el establecimiento industrial pesquero sito en el Km. 15.5 de la carretera Pisco-Paracas, distrito de Paracas, provincia de Pisco, departamento de Ica. 
Artículo 2.- DEJAR SIN EFECTO la Resolución Directoral N° 00285-2021-PRODUCE/DGPCHDI, que dispuso la suspensión temporal de la planta de procesamiento, a solicitud de la empresa TECNOLOGICA DE ALIMENTOS S.A. 
Artículo 3.- En mérito de lo dispuesto en el artículo 1 de la presente resolución, el titular de la planta puede desarrollar las actividades de procesamiento conforme a la licencia de operación, cumpliendo con las disposiciones normativas vigentes. 
Artículo 4.- Remitir copia de la presente Resolución Directoral a la Dirección General de Asuntos Ambientales Pesqueros y Acuícolas, Dirección General de Supervisión, Fiscalización Sanción, al Organismo Nacional de Sanidad Pesquera-SANIPES del Ministerio de la Producción y al Organismo de Evaluación y Fiscalización Ambiental - OEFA y disponer su publicación en el Portal Institucional del Ministerio de la Producción: www.produce.gob.pe.</t>
  </si>
  <si>
    <t>00314-2023-PRODUCE/DGPCHDI</t>
  </si>
  <si>
    <t>00027158-2022</t>
  </si>
  <si>
    <t>Improcedente la solicitud de rectificación de error material de la Resolución Directoral que aprobó el cambio de titularidad del permiso de pesca de la embarcación pesquera MIGUELITO II a favor de la empresa PESQUERA SAN SEBASTIÁN S.A.C</t>
  </si>
  <si>
    <t>00315-2023-PRODUCE/DGPCHDI</t>
  </si>
  <si>
    <t>00023089-2023</t>
  </si>
  <si>
    <t>DECLARAR que la solicitud de renovación del permiso de pesca, para operar la embarcación pesquera de bandera extranjera denominada GLORIA A, presentada por la empresa NEGOCIOS INDUSTRIALES REAL NIRSA S.A., ha sido aprobada con su sola presentación</t>
  </si>
  <si>
    <t>00316-2023-PRODUCE/DGPCHDI</t>
  </si>
  <si>
    <t>00027156-2022</t>
  </si>
  <si>
    <t>Improcedente la solicitud de rectificación de error material que aprobó el cambio de titularidad del permiso de pesca de la embarcación pesquera JESÚS AURELIO II a favor de la empresa PESQUERA BERLITA S.A.C</t>
  </si>
  <si>
    <t>00317-2023-PRODUCE/DGPCHDI</t>
  </si>
  <si>
    <t>00023110-2023</t>
  </si>
  <si>
    <t>DECLARAR que la solicitud de renovación del permiso de pesca otorgado para operar la embarcación pesquera de bandera extranjera denominada GABRIELA A presentada por la empresa NEGOCIOS INDUSTRIALES REAL NIRSA S.A., ha sido aprobada con su sola presentación</t>
  </si>
  <si>
    <t>00318-2023-PRODUCE/DGPCHDI</t>
  </si>
  <si>
    <t>00023101-2023</t>
  </si>
  <si>
    <t>DECLARAR que la solicitud de renovación del permiso de pesca otorgado para operar la embarcación pesquera de bandera extranjera denominada RICKY A presentada por la empresa NEGOCIOS INDUSTRIALES REAL NIRSA S.A. ha sido aprobada con su sola presentación</t>
  </si>
  <si>
    <t>00319-2023-PRODUCE/DGPCHDI</t>
  </si>
  <si>
    <t>00023111-2023</t>
  </si>
  <si>
    <t>DECLARAR que la solicitud de renovación del permiso de pesca otorgado para operar la embarcación pesquera de bandera extranjera denominada ROBERTO A, presentada por la empresa NEGOCIOS INDUSTRIALES REAL NIRSA S.A., ha sido aprobada con su sola presentación</t>
  </si>
  <si>
    <t>00320-2023-PRODUCE/DGPCHDI</t>
  </si>
  <si>
    <t>00070657-2022</t>
  </si>
  <si>
    <t>Artículo 1.- DESESTIMAR el recurso de reconsideración formulado por la empresa PESQUERA BERLITA S.A.C. contra la Resolución Directoral N° 00583-2022-PRODUCE/DGPCHDI de fecha 29 de setiembre del 2022, formulada con el escrito con registro N° 00070657-2022. 
Artículo 2.- Remitir copia de la presente Resolución Directoral, a la empresa PESQUERA BERLITA S.A.C. 
Artículo 3.-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</si>
  <si>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00321-2023-PRODUCE/DGPCHDI</t>
  </si>
  <si>
    <t>00023104-2023</t>
  </si>
  <si>
    <t>DECLARAR que la solicitud de renovación del permiso de pesca otorgado para operar la embarcación pesquera de bandera extranjera denominada ELIZABETH F presentada por la empresa NEGOCIOS INDUSTRIALES REAL NIRSA S.A., ha sido aprobada con su sola presentación.</t>
  </si>
  <si>
    <t>00322-2023-PRODUCE/DGPCHDI</t>
  </si>
  <si>
    <t>00024967-2023</t>
  </si>
  <si>
    <t xml:space="preserve">Publicar la relación de embarcaciones pesqueras que participan en la ejecución de la Operación EUREKA LXXIV autorizada en el artículo 1 de la Resolución Ministerial 136-2023-PRODUCE </t>
  </si>
  <si>
    <t>Operación EUREKA LXXIV</t>
  </si>
  <si>
    <t>00323-2023-PRODUCE/DGPCHDI</t>
  </si>
  <si>
    <t>00017607-2023</t>
  </si>
  <si>
    <t>Aceptar el desistimiento del procedimiento de ampliación de plazo a la autorización para realizar las actividades de colecta de recursos hidrobiológicos conforme al plan de trabajo denominado: Moniterio Hidrobiológico del Proyecto de Exploración Minera Colquipucro otorgado mediante Resolución Directoral 00457-2022-PRODUCE/DGPCHDI de fecha 13 de julio de 2022</t>
  </si>
  <si>
    <t>00324-2023-PRODUCE/DGPCHDI</t>
  </si>
  <si>
    <t>00021532-2023</t>
  </si>
  <si>
    <t>Aceptar el desistimiento respecto a la queja por defectos de tramitación, sin pronunciamiento sobre el fondo, formulada por la empresa PESQUERA DIAMANTE S.A. contra la Dirección de Extracción para Consumo Humano Directo e Indirecto</t>
  </si>
  <si>
    <t>00325-2023-PRODUCE/DGPCHDI</t>
  </si>
  <si>
    <t>00023107-2023</t>
  </si>
  <si>
    <t>DECLARAR que la solicitud de renovación del permiso de pesca otorgado mediante Resolución Directoral 00048-2023-PRODUCE/DGPCHDI, para operar la embarcación pesquera de bandera extranjera denominada EL MARQUEZ con matrícula 30927-05-E, presentada por la empresa MANTARAYA FISHING CORP., ha sido aprobada con su sola presentación renovándose el citado permiso del 21 de abril al 21 de mayo de 2023</t>
  </si>
  <si>
    <t>00326-2023-PRODUCE/DGPCHDI</t>
  </si>
  <si>
    <t>00005459-2023</t>
  </si>
  <si>
    <t xml:space="preserve">Declarar en abandono el procedimiento de autorización para efectuar Investigación Pesquera Especializada, para ejecutar el proyecto de Investigación denominado ECOLOGIA DEL SISTEMA DE POZAS INTERMAREALES EN EL ECOSISTEMA MARINO TROPICAL DEL PERÚ iniciado por la señora ADRIANA GONZALEZ PESTANA </t>
  </si>
  <si>
    <t>00327-2023-PRODUCE/DGPCHDI</t>
  </si>
  <si>
    <t>00085973-2022</t>
  </si>
  <si>
    <t>Declarar en abandono el procedimiento de ampliación de autorización para efectuar Investigación Pesquera Especializada, para ejecutar el proyecto de Investigación denominado LINEA BASE HIDROBIOLOGICA DEL ESTUDIO AMBIENTAL PROYECTO DE EXPLORACION QUICAY II, iniciado por empresa COORPORACION MINERA CENTAURO S.A.C.</t>
  </si>
  <si>
    <t>00328-2023-PRODUCE/DGPCHDI</t>
  </si>
  <si>
    <t>00083494-2022</t>
  </si>
  <si>
    <t>Declarar en abandono el procedimiento de autorización para efectuar Investigación Pesquera Especializada, para ejecutar el proyecto de Investigación denominado INVESTIGACION SOBRE EL FORRAJEO DE LA BIOPELICULA POR LAS AVES PLAYERAS EN LA BAHIA AGUADA RESERVA NACIONAL DE PARACAS, iniciado por el Señor RONALD CORNELIUS YDENBERG.</t>
  </si>
  <si>
    <t>00329-2023-PRODUCE/DGPCHDI</t>
  </si>
  <si>
    <t>00080320-2022</t>
  </si>
  <si>
    <t>Declarar en abandono el procedimiento de ampliación de autorización para efectuar Investigación Pesquera Especializada, para ejecutar el proyecto de Investigación denominado CAPACIDAD DE RESPUESTA DE LA COMUNIDAD DE MACRO INVERTEBRADOS BENTONICOS A LA VARIABILIDAD HIDROBIOLOGICA E HIDROQUIMICA EN RIOS DE LA CUENCA DEL RIO LOCUMBA Iniciado por la señora PAOLA ROSEMERY FRANCO VASQUEZ.</t>
  </si>
  <si>
    <t>00330-2023-PRODUCE/DGPCHDI</t>
  </si>
  <si>
    <t>00006183-2023</t>
  </si>
  <si>
    <t xml:space="preserve">Declarar en abandono el procedimiento de ampliación de autorización para colecta de recursos hidrobiológicos para el levantamiento de línea de base de estudios ambientales o para monitoreo hidrobiológicos previstos en un instrumento de gestión ambiental , para ejecutar el plan de trabajo denominado MONITOREO HIDROBIOLOGICO 2023 Y ELABORACION DEL INFORME RESPECTIVO iniciado por ELECTRO ORIENTE S.A </t>
  </si>
  <si>
    <t>00331-2023-PRODUCE/DGPCHDI</t>
  </si>
  <si>
    <t>00069886-2022</t>
  </si>
  <si>
    <t xml:space="preserve">Declarar como no presentada la solicitud de aprobación del cambio de titular del permiso de pesca para operar la embarcación pesquera de menor escala LORIS presentada por la empresa INVERSIONES ANCRIS E.I.R.L. </t>
  </si>
  <si>
    <t>00332-2023-PRODUCE/DGPCHDI</t>
  </si>
  <si>
    <t>00090343-2022</t>
  </si>
  <si>
    <t xml:space="preserve">Declarar como no presentada la solicitud de aprobación del cambio de titular del permiso de pesca para operar la embarcación pesquera SIEMPRE MI HERNANCITO II, presentada por la señora MARIA CANDIDA PANTA PERICHE </t>
  </si>
  <si>
    <t>00333-2023-PRODUCE/DGPCHDI</t>
  </si>
  <si>
    <t>00091460-2022</t>
  </si>
  <si>
    <t xml:space="preserve">Declarar como no presentada la solicitud de autorización para realizar las actividades de colecta de recursos hidrobiológicos conforme al plan de trabajo denominado: Estudio de Impacto Ambiental detallado del Proyecto de Desarrollo del Área Noroeste del Lote 64 Campo Situche Central presentada por la empresa PETRÓLEOS DEL PERÚ </t>
  </si>
  <si>
    <t>00334-2023-PRODUCE/DGPCHDI</t>
  </si>
  <si>
    <t>00021768-2023</t>
  </si>
  <si>
    <t xml:space="preserve">Aceptar el Desistimiento respecto a la queja administrativa por defecto de tramitación, sin pronunciamiento sobre el fondo, formulada por la empresa PESQUERA DIAMANTE S.A. contra la Dirección de Procesamiento para Consumo Humano Directo e Indirecto </t>
  </si>
  <si>
    <t>00335-2023-PRODUCE/DGPCHDI</t>
  </si>
  <si>
    <t>00085258-2022</t>
  </si>
  <si>
    <t>Otorgar a la empresa OLEAGINOSAS PUCALLPA S.A.C., autorización para realizar las actividades de colecta de recursos hidrobiológicos.</t>
  </si>
  <si>
    <t>00336-2023-PRODUCE/DGPCHDI</t>
  </si>
  <si>
    <t>00083357-2022</t>
  </si>
  <si>
    <t>00337-2023-PRODUCE/DGPCHDI</t>
  </si>
  <si>
    <t>00079998-2022</t>
  </si>
  <si>
    <t xml:space="preserve">Otorgar a la empresa VOLCAN COMPAÑIA MINERA S.A.A., autorización para realizar las actividades de colecta de recursos hidrobiológicos </t>
  </si>
  <si>
    <t>00338-2023-PRODUCE/DGPCHDI</t>
  </si>
  <si>
    <t>Declarar en abandono el procedimiento de modificación de la autorización de colecta otorgada con la Resolución Directoral 00089-2022- PRODUCE/DGPCHDI, iniciado por la empresa SOUTHERN PERU COPPER CORPORATION SUCURSAL DEL PERU a través del escrito adjunto con registro 00070448-2021-E</t>
  </si>
  <si>
    <t>00339-2023-PRODUCE/DGPCHDI</t>
  </si>
  <si>
    <t>00034197-2022</t>
  </si>
  <si>
    <t xml:space="preserve">Declarar en abandono el procedimiento de autorización para efectuar Investigación Pesquera Especializada, para ejecutar el proyecto de Investigación denominado ECOLOGÍA ACUÁTICA DE SISTEMAS FLUVIALES INTERMITENTES EN LA VERTIENTE OCCIDENTAL DE LA REGIÓN iniciado por el Señor PABLO JUAN FRANCO LEON </t>
  </si>
  <si>
    <t>00340-2023-PRODUCE/DGPCHDI</t>
  </si>
  <si>
    <t>00021193-2023</t>
  </si>
  <si>
    <t xml:space="preserve"> COMPANY ANCHOA V&amp;V S.A.C</t>
  </si>
  <si>
    <t>Artículo 1.- Aprobar a favor de la empresa COMPANY ANCHOA V&amp;V S.A.C. el cambio de titular del permiso de pesca para operar la embarcación pesquera VICTORIA con matrícula SY-5984-CM y 95.39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VICTORIA con matrícula SY-5984-CM y 95.39 m3 de capacidad de bodega, deberán cumplir las disposiciones normativas vigentes en lo correspondiente al desarrollo de las actividades pesqueras previas a su procesamiento. 
Artículo 3.- La vigencia de la aprobación del cambio de titularidad de permiso de pesca a que hace referencia el artículo 1 de la presente Resolución Directoral, se encontrará vigente mientras dure el contrato de arrendamiento de la embarcación, esto es hasta el 31 de diciembre del 2032, conforme lo indicado en el considerando 6 de la presente resolución. Vencido dicho plazo, el cambio de titular antes referido quedará sin efecto; y la titularidad del permiso de pesca para operar la embarcación pesquera embarcación pesquera VICTORIA con matrícula SY-5984-CM, volverá a la señora FELIPA ROXANA OROSCO NUNTON. 
Artículo 4.- Excluir a la señora FELIPA ROXANA OROSCO NUNTON, de los listados a que se refiere el artículo 14 del Reglamento de la Ley General de Pesca; y, el Anexo II de la Resolución Ministerial N° 347- 2011-PRODUCE, a fin de incluir en su lugar a la empresa COMPANY ANCHOA V&amp;V S.A.C., como titular del permiso de pesca para operar la embarcación pesquera VICTORIA con matrícula SY-5984-CM.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</si>
  <si>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hasta el 31 de diciembre del 2032</t>
  </si>
  <si>
    <t>00341-2023-PRODUCE/DGPCHDI</t>
  </si>
  <si>
    <t>00024316-2023</t>
  </si>
  <si>
    <t>Otorgar a la empresa PESDEL S.A., representada en el país por el señor Rudy Bill Neyra Balta, permiso de pesca para operar la embarcación pesquera de cerco de bandera ecuatoriana denominada MARTINA C con matrícula P-04-00591, en la extracción del recurso Atún con destino al consumo humano directo</t>
  </si>
  <si>
    <t>00342-2023-PRODUCE/DGPCHDI</t>
  </si>
  <si>
    <t>00071856-2022</t>
  </si>
  <si>
    <t>Declarar como no presentada la solicitud de autorización para realizar las actividades de colecta de recursos hidrobiológicos conforme al plan de trabajo denominado: CARACTERIZACIÓN DE LOS ECOSISTEMAS ACUÁTICOS PARA LA LÍNEA BASE BIOLÓGICA DEL ESTUDIO DE IMPACTO AMBIENTAL SEMIDETALLADO DEL PROYECTO CREACIÓN DE LOS SERVICIOS DE TRANSITABILIDAD VEHICULAR RUTA CU-104 TRAMO PUENTE TAHUIS Y SAN ANTONIO DEL DISTRITO DE YANATILE PROVINCIA DE CALCA, DEPARTAMENTO DEL CUSCO</t>
  </si>
  <si>
    <t>00343-2023-PRODUCE/DGPCHDI</t>
  </si>
  <si>
    <t>00006116-2023</t>
  </si>
  <si>
    <t>Declarar como no presentada la solicitud de cambio de titularidad de permiso de pesca para operar la embarcación pesquera DAYAIR con matrícula CO-29484-CM y 31.95 m3 de capacidad de bodega; presentada por la empresa FRESH FISH LM S.A.C</t>
  </si>
  <si>
    <t>00344-2023-PRODUCE/DGPCHDI</t>
  </si>
  <si>
    <t>00015321-2023</t>
  </si>
  <si>
    <t xml:space="preserve">Declarar como no presentada la solicitud de cambio de titularidad de permiso de pesca para operar la e/p ERICK y modificación del permiso de pesca por cambio de nombre de la e/p mencionada; del señor PERCY ZETA RUMICHE </t>
  </si>
  <si>
    <t>00345-2023-PRODUCE/DGPCHDI</t>
  </si>
  <si>
    <t>00023902-2023</t>
  </si>
  <si>
    <t>Dejar sin efecto el artículo 3 de la Resolución Directoral 00557-2021-PRODUCE/DGPCHDI para operar la embarcación pesquera de menor escala SABINA</t>
  </si>
  <si>
    <t>00346-2023-PRODUCE/DGPCHDI</t>
  </si>
  <si>
    <t>00006426-2023</t>
  </si>
  <si>
    <t>Otorgar a la empresa PERUANA DE INVERSIONES EN ENERGIAS RENOVABLES S.A., autorización para realizar las actividades de colecta de recursos hidrobiológicos conforme al plan de trabajo denominado: Monitoreo hidrobiológico anual del Informe Técnico Sustentatorio para la Reubicación y Ampliación de Componentes de la Central Hidroeléctrica Manta</t>
  </si>
  <si>
    <t>00347-2023-PRODUCE/DGPCHDI</t>
  </si>
  <si>
    <t>00006261-2023</t>
  </si>
  <si>
    <t>Otorgar a la empresa SALAVERRY TERMINAL INTERNACIONAL S.A., autorización para realizar las actividades de colecta de recursos hidrobiológicos conforme al plan de trabajo denominado: Evaluación Hidrobiológica Complementaria para la Línea Base de la Modificación del Estudio de Impacto Ambiental Detallado del proyecto Modernización y desarrollo del Terminal Portuario Multipropósito de Salaverry</t>
  </si>
  <si>
    <t>00348-2023-PRODUCE/DGPCHDI</t>
  </si>
  <si>
    <t>00006170-2023</t>
  </si>
  <si>
    <t>Otorgar a la empresa KAIZEN DISCOVERY PERU S.A.C., autorización para realizar las actividades de colecta de recursos hidrobiológicos conforme al plan de trabajo denominado: Línea Base Hidrobiológica para la Declaración de Impacto Ambiental del Proyecto de Exploración Minera Pinaya</t>
  </si>
  <si>
    <t>00349-2023-PRODUCE/DGPCHDI</t>
  </si>
  <si>
    <t>00005313-2023</t>
  </si>
  <si>
    <t>Otorgar a la empresa KALLPA GENERACION S.A., autorización para realizar las actividades de colecta de recursos hidrobiológicos conforme al plan de trabajo denominado: Investigación hidrobiológica - Actualización del Estudio de Impacto Ambiental Proyecto - Modificación de los Componentes de la Central Hidroeléctrica Cerro del Águila</t>
  </si>
  <si>
    <t>00350-2023-PRODUCE/DGPCHDI</t>
  </si>
  <si>
    <t>00004926-2023</t>
  </si>
  <si>
    <t>Otorgar a la empresa INLAND ENERGY S.A.C, autorización para realizar las actividades de colecta de recursos hidrobiológicos conforme al plan de trabajo denominado: Monitoreo hidrobiológico del estudio de impacto ambiental detallado de la Central Hidroeléctrica Santa Teresa II en la etapa de construcción</t>
  </si>
  <si>
    <t>00351-2023-PRODUCE/DGPCHDI</t>
  </si>
  <si>
    <t>00019561-2023</t>
  </si>
  <si>
    <t>Declarar la caducidad de la autorización de incremento de flota otorgada por Resolución Directoral 518-2021-PRODUCE/DGPCHDI, en concordancia con lo dispuesto en el subnumeral 37.1.6 del numeral 37.1 del artículo 37 del Reglamento de la Ley General de Pesca,</t>
  </si>
  <si>
    <t>00352-2023-PRODUCE/DGPCHDI</t>
  </si>
  <si>
    <t>00090589-2022</t>
  </si>
  <si>
    <t xml:space="preserve">Otorgar a la empresa REFINERIA LA PAMPILLA S.A.A., autorización para realizar las actividades de colecta de recursos hidrobiológicos </t>
  </si>
  <si>
    <t>00353-2023-PRODUCE/DGPCHDI</t>
  </si>
  <si>
    <t>00015974-2023</t>
  </si>
  <si>
    <t xml:space="preserve">Otorgar a favor de los señores JUAN PASCUAL JACINTO ECA, ROSA ESTHER CHUNGA ECA, PABLO JACINTO ECA, MARITZA PANTA ECA, JOSE SANTOS JACINTO ECA y GLADYS MAGALI PANTA ALVAREZ DE JACINTO, autorización de incremento de flota para construir una nueva embarcación pesquera vía sustitución de la embarcación pesquera no siniestrada MI ANITA </t>
  </si>
  <si>
    <t>00354-2023-PRODUCE/DGPCHDI</t>
  </si>
  <si>
    <t>00008171-2023</t>
  </si>
  <si>
    <t xml:space="preserve">Otorgar a la empresa SOCIEDAD MINERA CERRO VERDE S.A.A., autorización para realizar las actividades de colecta de recursos hidrobiológicos </t>
  </si>
  <si>
    <t>00355-2023-PRODUCE/DGPCHDI</t>
  </si>
  <si>
    <t>00006543-2023</t>
  </si>
  <si>
    <t>Otorgar a la empresa COMPAÑIA MINERA CHUNGAR S.A.C., autorización para realizar las actividades de colecta de recursos hidrobiológicos.</t>
  </si>
  <si>
    <t>00356-2023-PRODUCE/DGPCHDI</t>
  </si>
  <si>
    <t>00007195-2023</t>
  </si>
  <si>
    <t>Otorgar a favor de la ciudadana MARIA JOSE SANCHEZ CANEVARO, la Autorización para efectuar investigación pesquera especializada con uso de embarcación.</t>
  </si>
  <si>
    <t>00357-2023-PRODUCE/DGPCHDI</t>
  </si>
  <si>
    <t>00007297-2023</t>
  </si>
  <si>
    <t xml:space="preserve">Otorgar a la empresa OLEAGINOSAS PADRE ABAD SOCIEDAD ANONIMA, autorización para realizar las actividades de colecta de recursos hidrobiológicos </t>
  </si>
  <si>
    <t>00358-2023-PRODUCE/DGPCHDI</t>
  </si>
  <si>
    <t>00001343-2023</t>
  </si>
  <si>
    <t xml:space="preserve"> MARIA AGUSTINA MARTINEZ QUEREBALU y ROMULA GALAN DE LLENQUE</t>
  </si>
  <si>
    <t>Artículo 1.- Aprobar a favor de las señoras MARIA AGUSTINA MARTINEZ QUEREBALU y ROMULA GALAN DE LLENQUE el cambio de titular del permiso de pesca para operar la embarcación pesquera DON SEBASTIAN 3 con matrícula PL-19821-CM y 39.99 m3 de capacidad de bodega, para la extracción de los recursos Anchoveta y Sardina con destino al consumo humano directo e indirecto. Asimismo, aprobar a su favor el cambio de titular del PMCE otorgado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DON SEBASTIAN 3 con matrícula PL-19821- CM y 39.99 m3 de capacidad de bodega, deberá cumplir las disposiciones normativas vigentes en lo correspondiente al desarrollo de las actividades pesqueras previas a su procesamiento. 
Artículo 3.- Dejar sin efecto la titularidad del permiso de pesca otorgado a favor de los señores BENJAMIN LLENQUE FIESTAS y LUIS LLENQUE FIESTAS, a través de la Resolución Directoral Nº 047-2000-CTAR PIURA/DIREPEDR del 30 de octubre de 2000, para operar la embarcación pesquera DON SEBASTIAN 3 con matrícula PL-19821- CM. 
Artículo 4.- Excluir a los señores BENJAMIN LLENQUE FIESTAS y LUIS LLENQUE FIESTAS, de los listados a que se refiere el artículo 14 del Reglamento de la Ley General de Pesca; y, el Anexo II de la Resolución Ministerial N° 347-2011-PRODUCE, a fin de incluir en su lugar a las señoras MARIA AGUSTINA MARTINEZ QUEREBALU y ROMULA GALAN DE LLENQUE, como titulares del permiso de pesca para operar la embarcación pesquera DON SEBASTIAN 3 con matrícula PL-19821-CM. 
Artículo 5.- En mérito al cambio de titularidad a que se refiere el artículo 1 de la presente Resolución Directoral, las señoras MARIA AGUSTINA MARTINEZ QUEREBALU y ROMULA GALAN DE LLENQUE deberán tener en consideración lo dispuesto por la Resolución Ministerial Nº 781-97-PE y el Decreto Supremo Nº 001-2002- PRODUCE, respecto al recurso Sardina con destino al consumo humano directo e indirecto comprendido en el permiso de pesca para operar la embarcación DON SEBASTIAN 3 con matrícula PL-19821-CM. En cuanto al recurso Anchoveta con destino al consumo humano directo comprendido en el citado permiso de pesca, las referidas personas no podrán realizar actividad extractiva de dicho recurso en concordancia con lo dispuesto en el Reglamento de Ordenamiento Pesquero del Recurso Anchoveta para Consumo Humano Directo, y en el segundo párrafo del artículo 9 de la Ley General de Pesca. 
Artículo 6.-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</si>
  <si>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00359-2023-PRODUCE/DGPCHDI</t>
  </si>
  <si>
    <t>00006548-2023</t>
  </si>
  <si>
    <t>Otorgar a la empresa COMPAÑIA MINERA CHUNGAR S.A.C., autorización para realizar las actividades de colecta de recursos hidrobiológicos conforme al plan de trabajo denominado: PLAN AMBIENTAL DETALLADO DE LA CENTRAL HIDROELÉCTRICA BAÑOS V.</t>
  </si>
  <si>
    <t>00360-2023-PRODUCE/DGPCHDI</t>
  </si>
  <si>
    <t>00012808-2023</t>
  </si>
  <si>
    <t>KARINA</t>
  </si>
  <si>
    <t>CO-68736-PM</t>
  </si>
  <si>
    <t>Otorgar a favor del señor FIDEL PERICHE MARTINEZ, permiso de pesca para operar la embarcación pesquera KARINA con matrícula CO-68736-PM y 37.29 m3 de capacidad de bodega, para la extracción del recurso Anchoveta con destino al consumo humano indirecto, en virtud de la ejecución de la autorización de incremento de flota otorgada mediante Resolución Directoral 00125-2021-PRODUCE/DGPCHDI, ampliada en su plazo por la Resolución Directoral 00416-2022-PRODUCE/DGPCHDI.</t>
  </si>
  <si>
    <t>00361-2023-PRODUCE/DGPCHDI</t>
  </si>
  <si>
    <t>00025563-2023</t>
  </si>
  <si>
    <t>DECLARAR que la solicitud de renovación del permiso de pesca otorgado mediante Resolución Directoral 00039-2023-PRODUCE/DGPCHDI para operar la embarcación pesquera de bandera extranjera denominada UGAVI con matrícula P-04-00700, presentada por la empresa PESQUERA UGAVI S.A., ha sido aprobada con su sola presentación</t>
  </si>
  <si>
    <t>00362-2023-PRODUCE/DGPCHDI</t>
  </si>
  <si>
    <t>00025565-2023</t>
  </si>
  <si>
    <t>DECLARAR que la solicitud de renovación del permiso de pesca otorgado mediante Resolución Directoral 00085-2023-PRODUCE/DGPCHDI para operar la embarcación pesquera de bandera extranjera denominada DOÑA TULA con matrícula P-00-00822, presentada por la empresa PACIFICTUNA S.A., ha sido aprobada con su sola presentación</t>
  </si>
  <si>
    <t>00363-2023-PRODUCE/DGPCHDI</t>
  </si>
  <si>
    <t>00027132-2023</t>
  </si>
  <si>
    <t>DECLARAR que la solicitud de renovación del permiso de pesca otorgado mediante Resolución Directoral 00121-2023-PRODUCE/DGPCHDI, para operar la embarcación pesquera de bandera extranjera denominada ARIETE con matrícula P-00-00855, presentada por la empresa ELMACORP S.A., ha sido aprobada con su sola presentación</t>
  </si>
  <si>
    <t>00364-2023-PRODUCE/DGPCHDI</t>
  </si>
  <si>
    <t>00027134-2023</t>
  </si>
  <si>
    <t>DECLARAR que la solicitud de renovación del permiso de pesca para operar la e/p de bandera extranjera denominada LJUBICA presentada por la empresa PESQUERA MIRIAM S.A., ha sido aprobada con su sola presentación</t>
  </si>
  <si>
    <t>00365-2023-PRODUCE/DGPCHDI</t>
  </si>
  <si>
    <t>00019198-2023</t>
  </si>
  <si>
    <t>Otorgar a la empresa TINKA RESOURCES S.A.C., autorización para realizar las actividades de colecta de recursos hidrobiológicos</t>
  </si>
  <si>
    <t>00366-2023-PRODUCE/DGPCHDI</t>
  </si>
  <si>
    <t>00019166-2023</t>
  </si>
  <si>
    <t>00367-2023-PRODUCE/DGPCHDI</t>
  </si>
  <si>
    <t>00019149-2023</t>
  </si>
  <si>
    <t>00368-2023-PRODUCE/DGPCHDI</t>
  </si>
  <si>
    <t>00017853-2023</t>
  </si>
  <si>
    <t xml:space="preserve">Otorgar a la empresa SIERRA ANTAPITE S.A.C., autorización para realizar las actividades de colecta de recursos hidrobiológicos </t>
  </si>
  <si>
    <t>00369-2023-PRODUCE/DGPCHDI</t>
  </si>
  <si>
    <t>00012878-2023</t>
  </si>
  <si>
    <t>00370-2023-PRODUCE/DGPCHDI</t>
  </si>
  <si>
    <t>00012719-2023</t>
  </si>
  <si>
    <t>PESCA Y TRANSPORTES P &amp; P E.I.R.L</t>
  </si>
  <si>
    <t xml:space="preserve">Otorgar a favor de la empresa PESCA Y TRANSPORTES P &amp; P E.I.R.L., la autorización de incremento de flota para construir una nueva embarcación pesquera de menor escala vía sustitución de la embarcación pesquera no siniestrada EL NAVEGANTE </t>
  </si>
  <si>
    <t>00371-2023-PRODUCE/DGPCHDI</t>
  </si>
  <si>
    <t>00027454-2023</t>
  </si>
  <si>
    <t>DECLARAR que la solicitud de renovación del permiso de pesca, presentada por la empresa AACH HOLDING COMPANY LLC., ha sido aprobada con su sola presentación, renovándose el citado permiso.</t>
  </si>
  <si>
    <t>00372-2023-PRODUCE/DGPCHDI</t>
  </si>
  <si>
    <t>Rectificar el error material contenido en el artículo 3 de la Resolución Directoral 00299-2023-PRODUCE/DGPCHDI</t>
  </si>
  <si>
    <t>00373-2023-PRODUCE/DGPCHDI</t>
  </si>
  <si>
    <t>00023268-2023</t>
  </si>
  <si>
    <t>Otorgar a favor de los señores JUAN ANTONIO CUSTODIO HUAMANCHUMO y MARIA FRANCISCA ZAVALETA MARTINEZ, la autorización de incremento de flota para construir una nueva embarcación pesquera de 105.99 m3 de capacidad de bodega, vía sustitución de la embarcación pesquera JEHOVA JIREH con matrícula CE-36489-PM y 105.99 m3 de capacidad de bodega, para la extracción del recurso Anchoveta con destino al consumo humano indirecto.</t>
  </si>
  <si>
    <t>Construcción Por Sustitución</t>
  </si>
  <si>
    <t>00374-2023-PRODUCE/DGPCHDI</t>
  </si>
  <si>
    <t>00062756-2018</t>
  </si>
  <si>
    <t>Declarar en abandono la solicitud de recurso de reconsideración, presentado por el señor NOE MIJAIL IPANAQUE OROSCO</t>
  </si>
  <si>
    <t>00375-2023-PRODUCE/DGPCHDI</t>
  </si>
  <si>
    <t>00028184-2023</t>
  </si>
  <si>
    <t>DECLARAR que la solicitud de renovación del permiso de pesca presentada por la empresa PESQUERA DONBARTOLO S.A., ha sido aprobada con su sola presentación</t>
  </si>
  <si>
    <t>00376-2023-PRODUCE/DGPCHDI</t>
  </si>
  <si>
    <t>00032580-2018</t>
  </si>
  <si>
    <t xml:space="preserve">Desestimar el recurso de reconsideración formulado por los señores CARLOS PASCUAL PANTA JACINTO y MARIA FLORINDA PERICHE PANTA DE PANTA que declaró improcedente la solicitud de otorgamiento del permiso de pesca para operar la embarcación pesquera de menor escala CAUTIVO DE AYABACA </t>
  </si>
  <si>
    <t>00377-2023-PRODUCE/DGPCHDI</t>
  </si>
  <si>
    <t>00016671-2023</t>
  </si>
  <si>
    <t xml:space="preserve">Otorgar a favor de los señores SANTOS VICENTE ECHE RAMIREZ, VICTORINO ECHE RAMIREZ, ANTONIO ECHE RAMIREZ, JULIO ECHE RAMIREZ y MARGARITA RAMIREZ RUMICHE, permiso de pesca para operar la embarcación pesquera MI FELICIANO </t>
  </si>
  <si>
    <t>00378-2023-PRODUCE/DGPCHDI</t>
  </si>
  <si>
    <t>00028183-2023</t>
  </si>
  <si>
    <t>DECLARAR que la solicitud de renovación del permiso de pesca para operar la embarcación pesquera de bandera extranjera denominada CHIARA presentada por la empresa a ELVAYKA KYOEI S.A., ha sido aprobada con su sola presentación.</t>
  </si>
  <si>
    <t>00379-2023-PRODUCE/DGPCHDI</t>
  </si>
  <si>
    <t>00083164-2013</t>
  </si>
  <si>
    <t>Reconocer la participación de la señora GLORIA ISABEL REYES MAURICIO como sucesora procedimental del señor JULIO CESAR VELÁSQUEZ BENITES, respecto del recurso de reconsideración; Aceptar el desistimiento presentado por la señora GLORIA ISABEL REYES MAURICIO respecto del recurso de reconsideración.</t>
  </si>
  <si>
    <t>00380-2023-PRODUCE/DGPCHDI</t>
  </si>
  <si>
    <t>00028186-2023</t>
  </si>
  <si>
    <t>DECLARAR que la solicitud de renovación del permiso de pesca para operar la embarcación pesquera de bandera extranjera denominada GIULIETTA , presentada por la empresa a ELVAYKA KYOEI S.A., ha sido aprobada con su sola presentación</t>
  </si>
  <si>
    <t>00381-2023-PRODUCE/DGPCHDI</t>
  </si>
  <si>
    <t>00028185-2023</t>
  </si>
  <si>
    <t>DECLARAR que la solicitud de renovación del permiso de pesca para operar la embarcación pesquera de bandera extranjera denominada DOÑA MARUJA, presentada por la empresa a PESQUERA DOÑAMARUJA S.A., ha sido aprobada con su sola presentación.</t>
  </si>
  <si>
    <t>00382-2023-PRODUCE/DGPCHDI</t>
  </si>
  <si>
    <t>Rectificar el error material contenido en el artículo 1 de la Resolución Directoral 305-2023-PRODUCE/DGPCHDI</t>
  </si>
  <si>
    <t>00383-2023-PRODUCE/DGPCHDI</t>
  </si>
  <si>
    <t>00027415-2023</t>
  </si>
  <si>
    <t>DECLARAR que la solicitud de renovación del permiso de pesca para operar la embarcación pesquera de bandera extranjera denominada CAP. BERNY B. presentada por la empresa BUEHS BOWEN DANIEL ROBERTO, ha sido aprobada con su sola presentación.</t>
  </si>
  <si>
    <t>00384-2023-PRODUCE/DGPCHDI</t>
  </si>
  <si>
    <t>00028156-2023</t>
  </si>
  <si>
    <t>DECLARAR que la solicitud de renovación del permiso de pesca para operar la embarcación pesquera de bandera extranjera denominada DOÑA NANCY presentada por la empresa  ALETAMARILLA S.A., ha sido aprobada con su sola presentación</t>
  </si>
  <si>
    <t>00385-2023-PRODUCE/DGPCHDI</t>
  </si>
  <si>
    <t>00016310-2023</t>
  </si>
  <si>
    <t>MI HERMINIA</t>
  </si>
  <si>
    <t>PT-68695-PM</t>
  </si>
  <si>
    <t>DEMETRIO JACINTO CHUNGA, MARIA SANTOS TRINIDAD PANTA DE JACINTO, LUCAS JACINTO PANTA y LIDIA PANTA PANTA DE JACINTO</t>
  </si>
  <si>
    <t>Otorgar a favor de los señores DEMETRIO JACINTO CHUNGA, MARIA SANTOS TRINIDAD PANTA DE JACINTO, LUCAS JACINTO PANTA y LIDIA PANTA PANTA DE JACINTO, permiso de pesca para operar la embarcación pesquera MI HERMINIA con matrícula PT-68695-PM y 92.75 m3 de capacidad de bodega para la extracción del recurso Anchoveta con destino al consumo humano indirecto</t>
  </si>
  <si>
    <t>00386-2023-PRODUCE/DGPCHDI</t>
  </si>
  <si>
    <t>00028162-2023</t>
  </si>
  <si>
    <t>DECLARAR que la solicitud de renovación del permiso de pesca otorgado mediante Resolución Directoral 00107-2023-PRODUCE/DGPCHDI, para operar la embarcación pesquera de bandera extranjera denominada ADRIA DEL MAR con matrícula P-04-00006, presentada por la empresa a COMPAÑÍA SUR TUNA SURTUNA S.A., ha sido aprobada con su sola presentación</t>
  </si>
  <si>
    <t>00387-2023-PRODUCE/DGPCHDI</t>
  </si>
  <si>
    <t>00028700-2023</t>
  </si>
  <si>
    <t>DECLARAR que la solicitud de renovación del permiso de pesca otorgado mediante Resolución Directoral N° 00081-2023-PRODUCE/DGPCHDI, para operar la embarcación pesquera de cerco de bandera ecuatoriana denominada PACIFIC TUNA con matrícula P-04-00942, presentada por la empresa PESCAPECES S.A., ha sido aprobada con su sola presentación, renovándose el citado permiso del 01 de mayo al 01 de junio de 2023.</t>
  </si>
  <si>
    <t>00388-2023-PRODUCE/DGPCHDI</t>
  </si>
  <si>
    <t>00024345-2023</t>
  </si>
  <si>
    <t>Artículo 1.- Estimar el recurso de reconsideración formulado por los señores ADRIANO ALVARADO FIESTAS, VICTOR ALVARADO FIESTAS, EDUARDO ALVARADO FIESTAS y MARIA INOCENTA FIESTAS MARTINEZ mediante escrito con registro Nº 00024345-2023-E, contra la Resolución Directoral N° 00248-2023-PRODUCE/DGPCHDI. 	
Artículo 2.- Retrotraer la solicitud de permiso de pesca presentada con el escrito con registro Nº 0002823-2023 al momento de su presentación y admitir a trámite. 
Artículo 3.- Notificar a los señores ADRIANO ALVARADO FIESTAS, VICTOR ALVARADO FIESTAS, EDUARDO ALVARADO FIESTAS y MARIA INOCENTA FIESTAS MARTINEZ.
Artículo 4.- Disponer la publicación de la presente resolución en el Portal Institucional del Ministerio de la Producción (www.gob.pe/produce).</t>
  </si>
  <si>
    <t>00389-2023-PRODUCE/DGPCHDI</t>
  </si>
  <si>
    <t>00029997-2023</t>
  </si>
  <si>
    <t xml:space="preserve">DECLARAR que la solicitud de renovación del permiso de pesca otorgado mediante Resolución Directoral Nro. 00092-2023-PRODUCE/DGPCHDI, para operar la embarcación pesquera de cerco de bandera estadounidense denominada DANIELA con matrícula 531005, presentada por la empresa AACH HOLDING COMPANY LLC., ha sido aprobada con su sola presentación, </t>
  </si>
  <si>
    <t>00390-2023-PRODUCE/DGPCHDI</t>
  </si>
  <si>
    <t>00000933-2023</t>
  </si>
  <si>
    <t>PESQUERA CANTABRIA S.A</t>
  </si>
  <si>
    <t xml:space="preserve">Artículo 1.- Aprobar a favor de la empresa PESQUERA CANTABRIA S.A. el cambio de titular del permiso de pesca para operar la embarcación pesquera ILEÑA I con matrícula CO-28571-PM y 479.60 m3 de capacidad de bodega, para la extracción de los recursos Jurel y Caballa con destino al consumo humano directo. 
Artículo 2.- En mérito al cambio de titular del permiso de pesca a que se refiere el artículo 1 de la presente resolución, el titular del permiso de pesca de la embarcación pesquera ILEÑA I con matrícula CO-28571-PM y 479.60 m3 de capacidad de bodega, deberá cumplir las disposiciones normativas vigentes conforme lo dispuesto en el segundo párrafo del artículo 9 de la Ley General de Pesca y lo correspondiente al desarrollo de las actividades pesqueras previas a su procesamiento. 
Artículo 3.- Dejar sin efecto la titularidad del permiso de pesca otorgado a favor de la empresa INVERSIONES PESQUERAS LIGURIA S.A.C., a través de la Resolución Directoral N° 00294-2020- PRODUCE/DGPCHDI, para operar la embarcación pesquera ILEÑA I con matrícula CO-28571-PM. 
Artículo 4.- Excluir a la empresa INVERSIONES PESQUERAS LIGURIA S.A.C., de los listados a que se refiere el artículo 14 del Reglamento de la Ley General de Pesca; y, el Anexo II de la Resolución Ministerial N° 347-2011-PRODUCE, a fin de incluir en su lugar a la empresa PESQUERA CANTABRIA S.A., como titular del permiso de pesca para operar la embarcación pesquera ILEÑA I con matrícula CO28571-PM. 
Artículo 5.- La vigencia del cambio de titularidad aprobado en el artículo 1 de la presente resolución se mantendrá vigente siempre que no se desnaturalice el “Contrato de Colaboración Empresarial” que sustentó la modificación de la forma de ejecución de las autorizaciones de incremento de flota en virtud a la Resolución Viceministerial N° 043-2016-PRODUCE/DVPA. 
Artículo 6.-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</si>
  <si>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 xml:space="preserve">La vigencia del cambio de titularidad aprobado en el artículo 1 de la presente resolución se mantendrá vigente siempre que no se desnaturalice el “Contrato de Colaboración Empresarial” que sustentó la modificación de la forma de ejecución de las autorizaciones de incremento de flota en virtud a la Resolución Viceministerial N° 043-2016-PRODUCE/DVPA. </t>
  </si>
  <si>
    <t>00391-2023-PRODUCE/DGPCHDI</t>
  </si>
  <si>
    <t>00024874-2023</t>
  </si>
  <si>
    <t>Otorgar a favor de la empresa PESQUERA DIAMANTE S.A., la modificación del permiso de pesca para operar la embarcación pesquera GRACIELA con matrícula CO-23225-PM, en el extremo referido a la capacidad de bodega de 379.08 m3 a 450 m3 de capacidad de bodega.</t>
  </si>
  <si>
    <t>POR AUMENTO DE CAPACIDAD DE BODEGA</t>
  </si>
  <si>
    <t>00392-2023-PRODUCE/DGPCHDI</t>
  </si>
  <si>
    <t>00028038-2023</t>
  </si>
  <si>
    <t>Aceptar el desistimiento de la solicitud de modificación del profesional responsable de las actividades de colecta autorizadas con la Resolución Directoral Nro. 810-2019-PRODUCE/DGPCHDI para ejecutar el plan de trabajo.</t>
  </si>
  <si>
    <t>00393-2023-PRODUCE/DGPCHDI</t>
  </si>
  <si>
    <t>00063983-2018</t>
  </si>
  <si>
    <t>Desestimar el recurso de reconsideración formulado por la señora GISSELLA JANETH RAMOS TINCO, mediante escrito con registro 00063983-2018 de fecha 10 de julio de 2018, interpuesto contra la Resolución Directoral 581-2018-PRODUCE/DGPCHDI, que declaró improcedente la solicitud de otorgamiento del permiso de pesca para operar la embarcación pesquera de menor escala CORSARIO 2 con matrícula HO-25507-BM y 6 m3 de capacidad de bodega.</t>
  </si>
  <si>
    <t>00394-2023-PRODUCE/DGPCHDI</t>
  </si>
  <si>
    <t>00013217-2023</t>
  </si>
  <si>
    <t>Otorgar a la empresa SEDAPAR S.A., autorización para realizar las actividades de colecta de recursos hidrobiológicos conforme al plan de trabajo denominado Programa de Monitoreo Hidrobiológico del Río Chili - SEDAPAR.</t>
  </si>
  <si>
    <t>00395-2023-PRODUCE/DGPCHDI</t>
  </si>
  <si>
    <t>00022585-2023</t>
  </si>
  <si>
    <t>Artículo 1.- Modificar la autorización al plan de trabajo denominado: “Estudio de Biodiversidad de la U.M. Las Bambas”, otorgada mediante Resolución Directoral N° 00275-2021-PRODUCE/DGPCHDI de fecha 12 de Abril de 2021, a favor de la empresa MINERA LAS BAMBAS S.A., únicamente en el extremo referido al plazo para su ejecución, por treinta y seis (36) meses adicionales contados desde el vencimiento de la vigencia de la autorización antes indicada; por lo que, el plazo de la autorización vencerá con fecha 13 de Abril de 2026. 
Artículo 2.- En la ejecución del plan de trabajo, la empresa MINERA LAS BAMBAS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t>
  </si>
  <si>
    <t>MODFICACION DE PLAN DE TRABAJO DE COLECTA</t>
  </si>
  <si>
    <t>00396-2023-PRODUCE/DGPCHDI</t>
  </si>
  <si>
    <t>00011900-2023</t>
  </si>
  <si>
    <t>Otorgar a la empresa CHAKANA RESOURCES S.A.C., autorización para realizar las actividades de colecta de recursos hidrobiológicos conforme al plan de trabajo denominado Monitoreo Hidrobiológico en el Proyecto de Exploración Minera Soledad.</t>
  </si>
  <si>
    <t>00397-2023-PRODUCE/DGPCHDI</t>
  </si>
  <si>
    <t>00012149-2023</t>
  </si>
  <si>
    <t>Otorgar a la empresa PLUSPETROL PERU CORPORATION S.A., autorización para realizar las actividades de colecta de recursos hidrobiológicos conforme al plan de trabajo denominado Línea Base Hidrobiológica del Informe Técnico Sustentatorio para la Perforación de un pozo en la Locación Pagoreni B - Lote 56.</t>
  </si>
  <si>
    <t>00398-2023-PRODUCE/DGPCHDI</t>
  </si>
  <si>
    <t>00030417-2023</t>
  </si>
  <si>
    <t>Declarar la caducidad de la autorización de incremento de flota otorgada por Resolución Directoral Nro. 00082-2021-PRODUCE/DGPCHDI, en concordancia con lo dispuesto en el subnumeral 37.1.6 del numeral 37.1 del artículo 37 del Reglamento de la Ley General de Pesca.</t>
  </si>
  <si>
    <t>00399-2023-PRODUCE/DGPCHDI</t>
  </si>
  <si>
    <t>00006161-2023</t>
  </si>
  <si>
    <t>Otorgar a la empresa COMPAñIA ELECTRICA EL PLATANAL S.A., autorización para realizar las actividades de colecta de recursos hidrobiológicos conforme al plan de trabajo denominado: Monitoreo hidrobiológico del Plan de Manejo Ambiental del Embalse de la Laguna Paucarcocha del proyecto Hidroeléctrico El Platanal</t>
  </si>
  <si>
    <t>00400-2023-PRODUCE/DGPCHDI</t>
  </si>
  <si>
    <t>00010131-2023</t>
  </si>
  <si>
    <t>Otorgar a la empresa ELECTRO DUNAS S.A.A., autorización para realizar las actividades de colecta de recursos hidrobiológicos conforme al plan de trabajo denominado LINEA BASE BIOLÓGICA DEL ESTUDIO DE IMPACTO AMBIENTAL SEMIDETALLADO DEL PROYECTO SET EL ÁNGEL DE 220/60/10 KV DE 120 MVA, LÍNEA DE TRANSMISIÓN DE 220 KV INDEPENDENCIA EL ÁNGEL, LÍNEA DE TRANSMISIÓN DE 60 KV EL ÁNGEL PARACAS Y LÍNEA DE TRANSMISIÓN DE 60 KV EL ÁNGEL ALTO LA LUNA</t>
  </si>
  <si>
    <t>00401-2023-PRODUCE/DGPCHDI</t>
  </si>
  <si>
    <t>00011572-2023</t>
  </si>
  <si>
    <t>Otorgar a la empresa ARIANA OPERACIONES MINERAS S.A.C., autorización para realizar las actividades de colecta de recursos hidrobiológicos conforme al plan de trabajo denominado: LÍNEA BASE HIDROBIOLÓGICA DEL PROYECTO MINERO ARIANA</t>
  </si>
  <si>
    <t>00402-2023-PRODUCE/DGPCHDI</t>
  </si>
  <si>
    <t>00010614-2023</t>
  </si>
  <si>
    <t>Declarar como no presentada la solicitud de autorización para realizar las actividades de colecta de recursos hidrobiológicos conforme al plan de trabajo denominado: MONITOREO HIDROBIOLOGICO DEL ESTUDIO DE IMPACTO AMBIENTAL SEMIDETALLADO PARA EL PROYECTO DE EXPLORACIÓN MINERA LA GRANJA Y SUS MODIFICATORIAS, presentada por la empresa RIO TINTO MINERA PERÚ LIMITADA S.A.C</t>
  </si>
  <si>
    <t>00403-2023-PRODUCE/DGPCHDI</t>
  </si>
  <si>
    <t>00010256-2023</t>
  </si>
  <si>
    <t>Declarar como no presentada la solicitud de autorización para realizar las actividades de colecta de recursos hidrobiológicos conforme al plan de trabajo denominado: MONITOREO HIDROBIOLÓGICO DEL INFORME TECNICO SUSTENTARIO ITS Nro 5 DEL PROYECTO CENTRAL HIDROELÉCTRICA SAN GABAN III presentada por la empresa HYDRO GLOBAL PERU S.A.C</t>
  </si>
  <si>
    <t>00404-2023-PRODUCE/DGPCHDI</t>
  </si>
  <si>
    <t>00031579-2023</t>
  </si>
  <si>
    <t>Autorizar a las embarcaciones pesqueras industriales detalladas en el siguiente cuadro para participar en la rospección de Evaluación Hidroacústica de Anchoveta y Otros Recursos Costeros Crucero 2304-06 conforme al Plan del Crucero propuesto por el Instituto del Mar del Perú IMARPE</t>
  </si>
  <si>
    <t>00405-2023-PRODUCE/DGPCHDI</t>
  </si>
  <si>
    <t>00083358-2022</t>
  </si>
  <si>
    <t>Otorgar a la empresa SOCIEDAD MINERA EL BROCAL S.A.A., autorización para realizar las actividades de colecta de recursos hidrobiológicos conforme al plan de trabajo denominado: Evaluación de Línea Base Hidrobiológica del Plan Ambiental Detallado de la Minicentral Hidroeléctrica Sacsamarca</t>
  </si>
  <si>
    <t>00406-2023-PRODUCE/DGPCHDI</t>
  </si>
  <si>
    <t>00013612-2023</t>
  </si>
  <si>
    <t>Aceptar el desistimiento de la solicitud de autorización de actividades de colecta de recursos hidrobiológicos para el levantamiento de línea base de estudios ambientales e instrumentos de gestión ambiental complementarios, para el plan de trabajo denominado: Evaluación Hidrobiológica en marco del Estudio de la Línea base biológica del Estudio de Impacto Ambiental Semidetallado de la Central Eólica Ika Sur</t>
  </si>
  <si>
    <t>00407-2023-PRODUCE/DGPCHDI</t>
  </si>
  <si>
    <t>00030341-2023</t>
  </si>
  <si>
    <t xml:space="preserve">DECLARAR que la solicitud de renovación del permiso de pesca otorgado mediante Resolución Directoral 00116-2023-PRODUCE/DGPCHDI, para operar la embarcación pesquera de bandera extranjera denominada EASTERN PACIFIC con matrícula P-00-00861, presentada por la empresa FISHECUADOR S.A., ha sido aprobada con su sola presentación, renovándose el citado permiso del 14 de mayo al 14 de junio de 2023. </t>
  </si>
  <si>
    <t>00408-2023-PRODUCE/DGPCHDI</t>
  </si>
  <si>
    <t>00030486-2023</t>
  </si>
  <si>
    <t xml:space="preserve">DECLARAR que la solicitud de renovación del permiso de pesca otorgado mediante Resolución Directoral 00080-2023-PRODUCE/DGPCHDI, para operar la embarcación pesquera de cerco de bandera estadounidense denominada DOÑA CHULE con matrícula P-00-00705, presentada por la empresa FISHECUADOR S.A., ha sido aprobada con su sola presentación, renovándose el citado permiso del 07 de mayo al 07 de junio de 2023. </t>
  </si>
  <si>
    <t>00409-2023-PRODUCE/DGPCHDI</t>
  </si>
  <si>
    <t>00016497-2023</t>
  </si>
  <si>
    <t xml:space="preserve">OTORGAR a favor de la empresa ESMERALDA CORP S.A.C., licencia de operación de la planta de harina residual de descartes y residuos de recursos hidrobiológicos, accesoria y complementaria al funcionamiento de sus actividades principales congelado y enlatado para consumo humano indirecto, con una capacidad instalada de 3 t/H </t>
  </si>
  <si>
    <t>00410-2023-PRODUCE/DGPCHDI</t>
  </si>
  <si>
    <t>00015722-2023</t>
  </si>
  <si>
    <t>MODIFICAR la licencia de operación otorgada en favor de la empresa PERUVIAN SEA FOOD S.A., mediante Resolución Directoral 222-2006-PRODUCE/DGEPP, modificada por Resolución Directoral 00385-2021-PRODUCE/DGPCHDI, en el extremo referido a la capacidad instalada de la planta de procesamiento para la producción de congelado, consignándose 402 t/día como nueva capacidad de procesamiento.</t>
  </si>
  <si>
    <t xml:space="preserve"> en el extremo referido a la capacidad instalada de la planta</t>
  </si>
  <si>
    <t>00411-2023-PRODUCE/DGPCHDI</t>
  </si>
  <si>
    <t>00030350-2023</t>
  </si>
  <si>
    <t>Declarar que la solicitud de modificación de los permisos de pesca para operar las embarcaciones pesqueras MIGUEL ANGEL con matrícula CE-22949-CM y MIGUEL ANGEL I con matrícula CE-22950-CM otorgados respectivamente por las Resoluciones Directorales Nos. 133-2018-PRODUCE/DGPCHDI y 134-2018-PRODUCE/DGPCHDI, en el extremo referido a la denominación del titular PESQUERA ANAMAR S.A.C. a ANAMAR S.A.C ha sido aprobada automáticamente.</t>
  </si>
  <si>
    <t>00412-2023-PRODUCE/DGPCHDI</t>
  </si>
  <si>
    <t>00063188-2018</t>
  </si>
  <si>
    <t>Desestimar el recurso de reconsideración formulado por la señora LILIAM MARIA CAMPOS DE MOY, mediante escrito con registro 00063188-2018-E de fecha 9 de julio de 2018, interpuesto contra la Resolución Directoral N 576-2018-PRODUCE/DGPCHDI, que declaró improcedente la solicitud de otorgamiento del permiso de pesca para operar la embarcación pesquera de menor escala JOSE I con matrícula CE-28205-CM y 20.91 m3 de capacidad de bodega</t>
  </si>
  <si>
    <t>00413-2023-PRODUCE/DGPCHDI</t>
  </si>
  <si>
    <t>00138508-2017</t>
  </si>
  <si>
    <t>Artículo 1.- En cumplimiento al mandato judicial corresponde reconocer lo dispuesto por el Poder Judicial; es decir, NULA la Resolución Directoral N° 302-2013-PRODUCE/DGCHD y en consecuencia no corresponde considerar el registro de la embarcación en el ítem 65 del “Registro de Embarcaciones Pesqueras de Menor Estala para la extracción del Recurso Anchoveta (Engraulis ringens) y Anchoveta blanca (Anchoa nasus)” a que se refieren las Resoluciones Directorales N° 349-2015-PRODUCE DGCHD y N° 323-2016-PRODUCE-DGCHD.
Artículo 2.- Como consecuencia de lo dispuesto en el artículo 1 de la presente resolución directoral, corresponde declarar IMPROCEDENTE la solicitud de adecuación del permiso de pesca otorgado por Resolución Directoral N° 302-2013-PRODUCE/DGCHD, para operar la embarcación pesquera de menor escala JOSE OSCAR con matrícula PL-04448-BM y 32.53 m3 de capacidad de bodega, en el marco de lo dispuesto en la Primera Disposición Complementaria Transitoria del Reglamento de Ordenamiento Pesquero del Recurso Anchoveta para Consumo Humano Directo, aprobado por Decreto Supremo N° 005-2017-PRODUCE, modificado por Decreto Supremo N° 008-2017-PRODUCE, presentada por el señor OSCAR HUMBERTO MARTINEZ LLENQUE, mediante escrito con registro N° 00138508-2017-E, conforme a los fundamentos expuestos en la parte considerativa de la presente Resolución Directoral.
Articulo 3.- Remitir copia de la presente Resolución Directoral, a la Dirección General de Supervisión, Fiscalización y Sanción de Pesca y Acuicultura del Ministerio de la Producción; a la Dirección General de Capitanías y Guardacostas del Ministerio de Defensa (DICAPI); y, a la Dirección Regional de la Producción del Gobierno Regional de Piura, así como disponer su publicación en el Portal Institucional del Ministerio de la Producción (www.gob.pe/produce).</t>
  </si>
  <si>
    <t>ADECUACION</t>
  </si>
  <si>
    <t>00414-2023-PRODUCE/DGPCHDI</t>
  </si>
  <si>
    <t>00030632-2023</t>
  </si>
  <si>
    <t>Declarar que la solicitud de ampliación del plazo para la ejecución de la autorización de incremento de flota dispuesta mediante Resolución Directoral 00773-2021-PRODUCE/DGPCHDI de fecha 05 de mayo de 2023, a favor de la empresa PESQUERA ARTESANAL DON PANCHO S.A.C., para la construcción de una nueva embarcación de 29.67 m3</t>
  </si>
  <si>
    <t>00415-2023-PRODUCE/DGPCHDI</t>
  </si>
  <si>
    <t>00025311-2023</t>
  </si>
  <si>
    <t>SUSPENDER por única vez, los efectos de la Resolución Directoral 422-2007-PRODUCE/DGEPP modificada por Resolución Directoral 141-2009-PRODUCE/DGEPP y Resolución Directoral 497-2014-PRODUCE/DGCHI, otorgada a la empresa TECNOLOGICA DE ALIMENTOS S.A., para la operación de la planta de procesamiento de productos hidrobiológicos para la producción de harina de pescado de alto contenido proteínico con una capacidad instalada de 141 t/h de procesamiento de materia prima.</t>
  </si>
  <si>
    <t>00416-2023-PRODUCE/DGPCHDI</t>
  </si>
  <si>
    <t>00001368-2023</t>
  </si>
  <si>
    <t>Declarar IMPROCEDENTE la solicitud de autorización para efectuar el proyecto de investigación denominado: “Investigación Pesquera del bacalao de profundidad (Dissostichus eleginoides SMITT, 1898) y posibilidades de optimizar su explotación sustentable, en el Dominio Marítimo Peruano (enero, 2023- diciembre, 2024)”, presentada por el señor JULIO GASTON ZEVALLOS VALLADOLID mediante escrito con registro N° 00001368-2023 de vistos, reformulado a través del escrito adjunto con registro N° 00023551-2023 y complementado con escrito con registro N° 00024039- 2023</t>
  </si>
  <si>
    <t>00417-2023-PRODUCE/DGPCHDI</t>
  </si>
  <si>
    <t>00030746-2023</t>
  </si>
  <si>
    <t>DECLARAR que la solicitud de renovación del permiso de pesca otorgado mediante Resolución Directoral Nro. 00082-2023-PRODUCE/DGPCHDI, para operar la embarcación pesquera de bandera extranjera.denominada AMALIS con matrícula P-00-00696 presentada por la empresa ECUAVESSELS.A., ha sido aprobada con su sola presentación, renovándose el citado permiso del 14 de mayo al 14 de junio de 2023.</t>
  </si>
  <si>
    <t>00418-2023-PRODUCE/DGPCHDI</t>
  </si>
  <si>
    <t>00031547-2023</t>
  </si>
  <si>
    <t xml:space="preserve">DECLARAR que la solicitud de renovación del permiso de pesca otorgado mediante Resolución Directoral Nro. 00611-2022-PRODUCE/DGPCHDI, para operar la embarcación pesquera de bandera extranjera denominada RAFA A con matrícula P-00-00727, presentada por la empresa NEGOCIOS INDUSTRIALES REAL NIRSA S.A., ha sido aprobada con su sola presentación, renovándose el citado permiso del 17 de mayo al 17 de junio de 2023. </t>
  </si>
  <si>
    <t>00419-2023-PRODUCE/DGPCHDI</t>
  </si>
  <si>
    <t>00030744-2023</t>
  </si>
  <si>
    <t xml:space="preserve">DECLARAR que la solicitud de renovación del permiso de pesca otorgado mediante Resolución Directoral Nro. 00122-2023-PRODUCE/DGPCHDI para operar la embarcación pesquera de bandera extranjera denominada CONNIE JEAN TWO con matrícula INTERNAC 33652 43991-12-B presentada por la empresa INTELPESCA S.A., ha sido aprobada con su sola presentación, renovándose el citado permiso del 14 de mayo al 14 de junio del 2023. </t>
  </si>
  <si>
    <t>00420-2023-PRODUCE/DGPCHDI</t>
  </si>
  <si>
    <t>00031541-2023</t>
  </si>
  <si>
    <t>DECLARAR que la solicitud de renovación del permiso de pesca otorgado mediante Resolución Directoral N° 00660-2023-PRODUCE/DGPCHDI para operar la embarcación pesquera de bandera extranjera denominada ROSA F con matrícula N° P-00-00715, presentada por la empresa NEGOCIOS INDUSTRIALES REAL NIRSA S.A., ha sido aprobada con su sola presentación, renovándose el citado permiso del 17 de mayo al 17 de junio del 2023</t>
  </si>
  <si>
    <t>00421-2023-PRODUCE/DGPCHDI</t>
  </si>
  <si>
    <t>00031536-2023</t>
  </si>
  <si>
    <t>DECLARAR que la solicitud de renovación del permiso de pesca otorgado mediante Resolución Directoral 00709-2022-PRODUCE/DGPCHDI, para operar la embarcación pesquera de bandera extranjera denominada ELIZABETH F con matrícula P-00-00649, presentada por la empresa NEGOCIOS INDUSTRIALES REAL NIRSA S.A., ha sido aprobada con su sola presentación, renovándose el citado permiso del 18 de mayo al 18 de junio de 2023.</t>
  </si>
  <si>
    <t>00422-2023-PRODUCE/DGPCHDI</t>
  </si>
  <si>
    <t>00033630-2023</t>
  </si>
  <si>
    <t>Declarar que la solicitud de modificación del permiso de pesca por cambio de matrícula de la embarcación pesquera PROFETA DANIEL II, de PT-11884-CM a PT-11884-PM, presentada por la empresa PESQUERA ORLAND S.A.C.; ha sido aprobada automáticamente a la fecha de presentación del escrito con registro N° 00033630-2023, esto es 16 de mayo de 2023</t>
  </si>
  <si>
    <t>00423-2023-PRODUCE/DGPCHDI</t>
  </si>
  <si>
    <t>00078886-2022</t>
  </si>
  <si>
    <t>Artículo 1.- Declarar Inadmisible el recurso de reconsideración formulado por el señor ERICK FRANCISCO MOY CAMPOS, mediante el escrito con registro N° 00078886-2022, contra la Resolución Directoral N° 00638-2022-PRODUCE/DGPCHDI, que declaró improcedente la solicitud de cambio de titularidad del permiso de pesca de la embarcación siniestrada CRISTO VIENE con matrícula PL-18102- CM y 50.61 m³ de capacidad de bodega, para la extracción del recurso Anchoveta con destino al consumo humano indirecto y la asociación o incorporación definitiva del Porcentaje Máximo de Captura por Embarcación (PMCE) de la embarcación siniestrada CRISTO VIENE con matrícula PL-18102-CM a favor de la embarcación pesquera SAN MARTIN DE PORRAS IV con matrícula CO-18297-CM. 
Artículo 2.- Notificar al señor ERICK FRANCISCO MOY CAMPOS, para los fines pertinentes. Artículo 3.- Disponer la publicación de la presente resolución en el Portal Institucional del Ministerio de la Producción (www.gob.pe/produce).</t>
  </si>
  <si>
    <t>DECLARAR INADMISIBLE EL RECURSO DE RECONSIDERACIÓN</t>
  </si>
  <si>
    <t>00424-2023-PRODUCE/DGPCHDI</t>
  </si>
  <si>
    <t>00032976-2023</t>
  </si>
  <si>
    <t xml:space="preserve">DECLARAR que la solicitud de renovación del permiso de pesca otorgado mediante Resolución Directoral 00147-2023-PRODUCE/DGPCHDI, para operar la embarcación pesquera de bandera extranjera denominada ALEJANDRA con matrícula P-04-00764, presentada por la empresa ATUN ESTRIBELA S.A., ha sido aprobada con su sola presentación, renovándose el citado permiso del 17 de mayo al 17 de junio de 2023.  </t>
  </si>
  <si>
    <t>00425-2023-PRODUCE/DGPCHDI</t>
  </si>
  <si>
    <t>00032983-2023</t>
  </si>
  <si>
    <t xml:space="preserve">DECLARAR que la solicitud de renovación del permiso de pesca otorgado mediante Resolución Directoral 00148-2023-PRODUCE/DGPCHDI, para operar la embarcación pesquera de bandera extranjera denominada JORGE MARIO con matrícula P-04-01011, presentada por la empresa PESQUERA TUNAQUICK S.A., ha sido aprobada con su sola presentación, renovándose el citado permiso del 17 de mayo al 17 de junio de 2023.  </t>
  </si>
  <si>
    <t>00426-2023-PRODUCE/DGPCHDI</t>
  </si>
  <si>
    <t>00031920-2023</t>
  </si>
  <si>
    <t>DECLARAR que la solicitud de renovación del permiso de pesca otorgado mediante Resolución Directoral N° 00149-2023-PRODUCE/DGPCHDI, para operar la embarcación pesquera de bandera extranjera denominada VICTORIA DEL MAR con matrícula P-04-00867, presentada por la empresa BRISATUN S.A., ha sido aprobada con su sola presentación, renovándose el citado permiso del 17 de mayo al 17 de junio de 2023.</t>
  </si>
  <si>
    <t>00427-2023-PRODUCE/DGPCHDI</t>
  </si>
  <si>
    <t>00033187-2023</t>
  </si>
  <si>
    <t>DECLARAR que la solicitud de renovación del permiso de pesca otorgado mediante Resolución Directoral N° 00709-2022-PRODUCE/DGPCHDI, para operar la embarcación pesquera de bandera extranjera denominada ROBERTO A con matrícula N° P-00-00740, presentada por la empresa NEGOCIOS INDUSTRIALES REAL NIRSA S.A., ha sido aprobada con su sola presentación, renovándose el citado permiso del 22 de mayo al 22 de junio de 2023.</t>
  </si>
  <si>
    <t>00428-2023-PRODUCE/DGPCHDI</t>
  </si>
  <si>
    <t>00012742-2023</t>
  </si>
  <si>
    <t>Otorgar a favor la organización CONCIENCIA MARINA, la Autorización para efectuar investigación pesquera especializada con uso de embarcación., conforme a los términos contenidos en el plan de investigación denominado: “IDENTIFICACIÓN DE HIDROCARBUROS AROMÁTICOS POLICÍCLICOS – HAPS – EN ESPECIES ÍCTICAS EN ZONAS AFECTADAS POR DERRAME DE HIDROCARBUROS”</t>
  </si>
  <si>
    <t>00429-2023-PRODUCE/DGPCHDI</t>
  </si>
  <si>
    <t>00033190-2023</t>
  </si>
  <si>
    <t>DECLARAR que la solicitud de renovación del permiso de pesca otorgado mediante Resolución Directoral N° 00044-2023-PRODUCE/DGPCHDI, para operar la embarcación pesquera de bandera extranjera denominada GABRIELA A con matricula P-00-00738, presentada por la empresa NEGOCIOS INDUSTRIALES REAL NIRSA S.A., ha sido aprobada con su sola presentación, renovándose el citado permiso del 22 de mayo al 22 de junio de 2023.</t>
  </si>
  <si>
    <t>00430-2023-PRODUCE/DGPCHDI</t>
  </si>
  <si>
    <t>00033181-2023</t>
  </si>
  <si>
    <t>DECLARAR que la solicitud de renovación del permiso de pesca otorgado mediante Resolución Directoral 00670-2023-PRODUCE/DGPCHDI para operar la embarcación pesquera de bandera extranjera denominada GLORIA A con matrícula P-00-00743, presentada por la empresa NEGOCIOS INDUSTRIALES REAL NIRSA S.A., ha sido aprobada con su sola presentación, renovándose el citado permiso del 23 de mayo al 23 de junio del 2023.</t>
  </si>
  <si>
    <t>00431-2023-PRODUCE/DGPCHDI</t>
  </si>
  <si>
    <t>00008263-2023</t>
  </si>
  <si>
    <t>Aceptar el desistimiento formulado por la empresa TECNOLOGICA DE ALIMENTOS S.A., respecto a la solicitud de autorización de instalación para el incremento de capacidad de la planta de procesamiento de 140 t/h a 240 t/h, por traslado físico de 100 t/h de capacidad de procesamiento de la planta de procesamiento de harina de pescado de alto contenido proteínico</t>
  </si>
  <si>
    <t>00432-2023-PRODUCE/DGPCHDI</t>
  </si>
  <si>
    <t>Otorgar a favor de los señores ADRIANO ALVARADO FIESTAS, VICTOR ALVARADO FIESTAS, EDUARDO ALVARADO FIESTAS y MARÍA INOCENTA FIESTAS MARTINEZ, permiso de pesca para operar la embarcación pesquera JOSE DE LA CRUZ con matrícula PT-67632-CM y 82.30 m3 de capacidad de bodega, para la extracción del recurso Anchoveta con destino al consumo humano indirecto, en virtud de la ejecución de la autorización de incremento de flota otorgada mediante Resolución Directoral N° 00827-2021-PRODUCE/DGPCHDI de fecha</t>
  </si>
  <si>
    <t>00433-2023-PRODUCE/DGPCHDI</t>
  </si>
  <si>
    <t>00033183-2023</t>
  </si>
  <si>
    <t xml:space="preserve">DECLARAR que la solicitud de renovación del permiso de pesca otorgado mediante Resolución Directoral 00048-2023-PRODUCE/DGPCHDI para operar la embarcación pesquera de bandera extranjera denominada EL MARQUEZ con matrícula 30927-05-E, presentada por la empresa MANTARAYA FISHING CORP., ha sido aprobada con su sola presentación, renovándose el citado permiso del 22 de mayo al 22 de junio del 2023. </t>
  </si>
  <si>
    <t>00434-2023-PRODUCE/DGPCHDI</t>
  </si>
  <si>
    <t>00029225-2023</t>
  </si>
  <si>
    <t>MI FELICIANO</t>
  </si>
  <si>
    <t>PT-68677-PM</t>
  </si>
  <si>
    <t>SANTOS VICENTE ECHE RAMIREZ, ALEJANDRINA SABA ECHE, VICTORINO ECHE RAMIREZ, FELICITA JACINTO ECHE, ANTONIO ECHE RAMIREZ, MARIA MARCELINA FIESTAS PANTA, JULIO ECHE RAMIREZ, LUCY SABA ECHE y MARGARITA RAMIREZ RUMICHE</t>
  </si>
  <si>
    <t xml:space="preserve">Artículo 1.- Aprobar a favor de los señores SANTOS VICENTE ECHE RAMIREZ, ALEJANDRINA SABA ECHE, VICTORINO ECHE RAMIREZ, FELICITA JACINTO ECHE, ANTONIO ECHE RAMIREZ, MARIA MARCELINA FIESTAS PANTA, JULIO ECHE RAMIREZ, LUCY SABA ECHE y MARGARITA RAMIREZ RUMICHE el cambio de titular del permiso de pesca para operar la embarcación pesquera MI FELICIANO con matrícula PT-68677-PM y 34.11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MI FELICIANO con matrícula PT-68677-PM y 34.11 m3 de capacidad de bodega, deberá cumplir las disposiciones normativas vigentes en lo correspondiente al desarrollo de las actividades pesqueras previas a su procesamiento 
Artículo 3.- Dejar sin efecto la titularidad del permiso de pesca otorgado a favor de los señores SANTOS VICENTE ECHE RAMIREZ, VICTORINO ECHE RAMIREZ, ANTONIO ECHE RAMIREZ, JULIO ECHE RAMIREZ y MARGARITA RAMIREZ RUMICHE, a través de la Resolución Directoral Nº 00377-2023-PRODUCE/DGPCHDI del 27 de abril de 2023, para operar la embarcación pesquera MI FELICIANO con matrícula PT-68677-PM. 
Artículo 4.- En mérito al cambio de titular del permiso de pesca a que se refiere el artículo 1 de la presente resolución, incluir además de los señores SANTOS VICENTE ECHE RAMIREZ, VICTORINO ECHE RAMIREZ, ANTONIO ECHE RAMIREZ, JULIO ECHE RAMIREZ y MARGARITA RAMIREZ RUMICHE, a las señoras ALEJANDRINA SABA ECHE, FELICITA JACINTO ECHE, MARIA MARCELINA FIESTAS PANTA y LUCY SABA ECHE en los listados a que se refiere el artículo 14 del Reglamento de la Ley General de Pesca; y, el Anexo II de la Resolución Ministerial N° 347-2011-PRODUCE, como titulares del permiso de pesca para operar la embarcación pesquera MI FELICIANO con matrícula PT-68677-PM. 
Artículo 5.-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</si>
  <si>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00435-2023-PRODUCE/DGPCHDI</t>
  </si>
  <si>
    <t>00017127-2023</t>
  </si>
  <si>
    <t>APROBAR a favor de la empresa CORPORACIÓN MARQUEZA S.A.C., el cambio de titularidad de la licencia de operación de las plantas de procesamiento pesquero para la producción de enlatado y de harina residual accesoria y complementaria a su actividad principal, con capacidades instaladas de 5286 cajas/turno y 9 t/h de procesamiento de descartes y residuos, respectivamente</t>
  </si>
  <si>
    <t>00436-2023-PRODUCE/DGPCHDI</t>
  </si>
  <si>
    <t>00021198-2023</t>
  </si>
  <si>
    <t>Otorgar a la empresa COMPAÑIA ELECTRICA EL PLATANAL S.A., autorización para realizar las actividades de colecta de recursos hidrobiológicos conforme al plan de trabajo denominado: Plan de Trabajo - Monitoreo hidrobiológico, fuera de Áreas Naturales Protegidas, del Estudio de Impacto Ambiental de la Central Hidroeléctrica El Platanal</t>
  </si>
  <si>
    <t>00437-2023-PRODUCE/DGPCHDI</t>
  </si>
  <si>
    <t>00029286-2023</t>
  </si>
  <si>
    <t>Otorgar a la empresa EMPRESA DE GENERACION ELECTRICA ROSA S.A.C., autorización para realizar las actividades de colecta de recursos hidrobiológicos conforme al plan de trabajo denominado: Línea Base Hidrobiológica para el Estudio de Impacto Ambiental Semidetallado de la Central Eólica Rosa y su interconexión al SEIN</t>
  </si>
  <si>
    <t>00438-2023-PRODUCE/DGPCHDI</t>
  </si>
  <si>
    <t>00029863-2023</t>
  </si>
  <si>
    <t>Otorgar a la empresa COMPAÑIA DE MINAS BUENAVENTURA S.A.A., autorización para realizar las actividades de colecta de recursos hidrobiológicos conforme al plan de trabajo denominado: Monitoreo Hidrobiológico en el Proyecto de Explotación Minera San Gabriel</t>
  </si>
  <si>
    <t>00439-2023-PRODUCE/DGPCHDI</t>
  </si>
  <si>
    <t>00079058-2022</t>
  </si>
  <si>
    <t>Declarar como NO PRESENTADA la solicitud de autorización para realizar las actividades de colecta de recursos hidrobiológicos conforme al plan de trabajo denominado: ELABORACIÓN DE LA LÍNEA BASE HIDROBIOLÓGICA EN EL MARCO DEL ESTUDIO DE IMPACTO AMBIENTAL DETALLADO DEL PROYECTO DE PROSPECCIÓN SÍSMICA 2D EN EL LOTE 95 presentada por la empresa PETROTAL PERÚ S.R.L</t>
  </si>
  <si>
    <t>00440-2023-PRODUCE/DGPCHDI</t>
  </si>
  <si>
    <t>00020429-2023</t>
  </si>
  <si>
    <t>Declarar la conclusión del procedimiento de queja por defectos de tramitación, sin pronunciamiento sobre el fondo, respecto a la queja formulada por la empresa PESQUERA CANTABRIA S.A., contra la Dirección de Extracción para Consumo Humano Directo e Indirecto por sustracción de la materia</t>
  </si>
  <si>
    <t>00441-2023-PRODUCE/DGPCHDI</t>
  </si>
  <si>
    <t>00079207-2022</t>
  </si>
  <si>
    <t>Otorgar a PROVIAS DESCENTRALIZADO, autorización para realizar las actividades de colecta de recursos hidrobiológicos conforme al plan de trabajo denominado: Evaluación Hidrobiológica de la Evaluación Preliminar Ambiental para la elaboración del expediente técnico de obra del proyecto CREACIÓN DEL PUENTE PICHIS Y ACCESOS, DISTRITO PUERTO BERMUDEZ, PROVINCIA DE OXAPAMPA REGION DE PASCO.</t>
  </si>
  <si>
    <t>00442-2023-PRODUCE/DGPCHDI</t>
  </si>
  <si>
    <t>00029475-2023</t>
  </si>
  <si>
    <t>FRANCISCA PERICHE MARTINEZ DE PANTA</t>
  </si>
  <si>
    <t>Artículo 1.- Aprobar a favor de la señora FRANCISCA PERICHE MARTINEZ DE PANTA el cambio de titular del permiso de pesca para operar la embarcación pesquera JESUS EN TI CONFIO con matrícula PT-19862-CM y 56.63 m3 de capacidad de bodega, para la extracción de los recursos Anchoveta y Sardina con destino al consumo humano directo e indirecto y los recursos Jurel y Caballa con destino al consumo humano directo. Asimismo, aprobar a su favor el cambio de titular del PMCE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la titular del permiso de pesca de la embarcación pesquera JESUS EN TI CONFIO con matrícula PT-19862-CM y 56.63 m3 de capacidad de bodega, deberá cumplir las disposiciones normativas vigentes en lo correspondiente al desarrollo de las actividades pesqueras previas a su procesamiento. 
Artículo 3.- Dejar sin efecto la titularidad del permiso de pesca otorgado a favor de la EMPRESA PESQUERA JESUS EN TI CONFIO S.R.L., a través de la Resolución Directoral N° 344- 2016-PRODUCE/DGCHI, para operar la embarcación pesquera JESUS EN TI CONFIO con matrícula PT-19862-CM. 
Artículo 4.- Excluir a la EMPRESA PESQUERA JESUS EN TI CONFIO S.R.L., de los listados a que se refiere el artículo 14 del Reglamento de la Ley General de Pesca; y, el Anexo II de la Resolución Ministerial N° 347-2011-PRODUCE, a fin de incluir en su lugar a la señora FRANCISCA PERICHE MARTINEZ DE PANTA, como titular del permiso de pesca para operar la embarcación pesquera JESUS EN TI CONFIO con matrícula PT-19862-CM. 
Artículo 5.- En mérito al cambio de titularidad a que se refiere el artículo 1 de la presente resolución directoral, la señora FRANCISCA PERICHE MARTINEZ DE PANTA, en cuanto al recurso Anchoveta con destino al consumo humano directo comprendido en el citado permiso de pesca, deberá tener en consideración que no podrán realizar actividad extractiva de dicho recurso en concordancia con lo dispuesto en el Reglamento de Ordenamiento Pesquero del Recurso Anchoveta para Consumo Humano Directo; y, el segundo párrafo del artículo 9 de la Ley General de Pesca.
Artículo 6.- En mérito al cambio de titularidad a que se refiere el artículo 1 de la presente resolución directoral, la señora FRANCISCA PERICHE MARTINEZ DE PANTA deberá tener en consideración lo dispuesto por la Resolución Ministerial Nº 781-97-PE y el Decreto Supremo Nº 001- 2002-PRODUCE, respecto al recurso Sardina con destino al consumo humano directo e indirecto, así como, lo establecido en el segundo párrafo del artículo 9 de la Ley General de Pesca, respecto a los recursos Jurel y Caballa con destino al consumo humano directo comprendidos, en el permiso de pesca para operar la embarcación pesquera JESUS EN TI CONFIO con matrícula PT-19862- CM. 
Artículo 7.-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</si>
  <si>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00443-2023-PRODUCE/DGPCHDI</t>
  </si>
  <si>
    <t>00021477-2023</t>
  </si>
  <si>
    <t>Artículo 1.- Aprobar a favor del señor JACOBO ALBERTO CAVENAGO ZOLEZZI el cambio de titular del permiso de pesca para operar la embarcación pesquera de menor escala NIÑO DEL MILAGRO 2 con matrícula PT-05821-BM y 20.55 m3 de capacidad de bodega, para la extracción de los recursos Anchoveta (Engraulis ringens/Anchoa nasus); Atún aleta amarilla (Thunnus albacares); Atún de ojo grande (Thunnus obesus); Barracuda (Sphyraena ensis); Barrilete (Katsuwonus pelamis); Bonito (Sarda chiliensis chiliensis), Caballa (Scomberjaponicus peruanus); Cabinza serránida (Paranthias colonus); Cabrilla (Paralabrax humeralis); Camotillo (Diplectrum spp); Chiri/Pampanito (Peprilus medius), Coco/suco (Paralonchurus peruanus); Cojinova (Seriolella violacea); Congrio (Genypterus maculatus); Corvina (Cilus gilberti); Doncella (Herman hias peruanus); Perico o Dorado (Coryphaeno hippurus); Espejo (Seleneperuviana); Jurel (Trachurus murphii); Lenguado (Paralichtys adspersus); Lisa (Mugil cephalus); Machete (Ethmidium maculatum); Pámpano (Trachinotus paitensis); Pejerrey (Odontesthes regio regia); Pez espada (Xiphias gladius); Pintadilla (Cheilodactylus variegatus); Pota (Dosidicus gigas); Raya (Raja velezi, Myliobatís peruvianus, Myliobatis chiliensis, Rhinoptera steindachneri, Dasyatis brevis); Robalo (Centropomus spp.), Tiburón (Sphyrna spp, Galeorthinus galeus, Isurus oxyrinchus, Sphyrna tiburo, Alopias spp.); Tollo (Mustelus spp); y, Zorro (Albula volpes) con destino al consumo humano directo. 
Artículo 2.- En mérito del cambio de titularidad a que se refiere el artículo 1 de la presente resolución, el señor JACOBO ALBERTO CAVENAGO ZOLEZZI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Artículo 3.- Dejar sin efecto la titularidad del permiso de pesca otorgada a favor de la señora RUTH EVELYN CAMPOS NEYRA, a través de la Resolución Directoral N° 546-2019- PRODUCE/DGPCHDI, para operar la embarcación pesquera NIÑO DEL MILAGRO 2 con matrícula PT-05821-BM. 
Artículo 4.- Excluir a la señora RUTH EVELYN CAMPOS NEYRA de los listados a que se refiere el artículo 14 del Reglamento de la Ley General de Pesca; y, el Anexo I de la Resolución Ministerial N° 346-2011-PRODUCE, a fin de incluir en su lugar al señor JACOBO ALBERTO CAVENAGO ZOLEZZI, como titular del permiso de pesca para operar la embarcación pesquera NIÑO DEL MILAGRO 2 con matrícula PT-05821-BM.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</si>
  <si>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00444-2023-PRODUCE/DGPCHDI</t>
  </si>
  <si>
    <t>00022018-2023</t>
  </si>
  <si>
    <t>Otorgar a favor de la señora MARIA HUMBERTA SANDOVAL DAMIAN, autorización de incremento de flota para construir una nueva embarcación pesquera de 104.65 m3 de capacidad de bodega, vía sustitución de la embarcación pesquera no siniestrada GUIAME MADRE MIA con matrícula PT-20063-CM y de la embarcación pesquera no siniestrada MI GLADYS GLASILDA con matrícula PL-18663-CM, para la extracción del recurso Anchoveta con destino al consumo indirecto.</t>
  </si>
  <si>
    <t>00445-2023-PRODUCE/DGPCHDI</t>
  </si>
  <si>
    <t>00023812-2023</t>
  </si>
  <si>
    <t>MI ANDREITA</t>
  </si>
  <si>
    <t>PL-68826-PM</t>
  </si>
  <si>
    <t>GRUPO NUNTON S.A.C</t>
  </si>
  <si>
    <t>Otorgar a favor de la empresa GRUPO NUNTON S.A.C., permiso de pesca para operar la embarcación pesquera MI ANDREITA con matrícula PL-68826-PM y 77.37 m3 de capacidad de bodega, para la extracción del recurso Anchoveta con destino al consumo humano indirecto, en virtud de la ejecución de la autorización de incremento de flota otorgada mediante Resolución Directoral 00616-2021-PRODUCE/DGPCHDI, ampliada en su plazo mediante la Resolución Directoral 00170-2023-PRODUCE/DGPCHDI.</t>
  </si>
  <si>
    <t>00446-2023-PRODUCE/DGPCHDI</t>
  </si>
  <si>
    <t>00016064-2023</t>
  </si>
  <si>
    <t>Artículo 1.- Modificar la autorización de colecta de recursos hidrobiológicos de acuerdo al Plan de Trabajo denominado: “Evaluación hidrobiológica para la Elaboración de la Línea Base Biológica para el Estudio de Impacto Ambiental detallado (EIAd) del Proyecto “Planta de producción de Hidrógeno Verde Horizonte de Verano”, otorgada mediante Resolución Directoral N° 00190-2023-PRODUCE/DGPCHDI de fecha 17 de setiembre del 2021, a favor de la empresa HORIZONTE DE VERANO S.A.C, únicamente en el extremo referido a la circunscripción territorial para su ejecución conforme al detalle propuesto en anexo, que forma parte integrante de la presente Resolución Directoral.</t>
  </si>
  <si>
    <t>00447-2023-PRODUCE/DGPCHDI</t>
  </si>
  <si>
    <t>00016483-2018</t>
  </si>
  <si>
    <t xml:space="preserve">Desestimar el recurso de reconsideración formulado por el señor BADONY GALINDO PAZO LLENQUE, interpuesto contra la Resolución Directoral 065-2018-PRODUCE/DGPCHDI de fecha 25 de enero de 2018, que declaró improcedente la solicitud de otorgamiento del permiso de pesca para operar la embarcación pesquera de menor escala CHAVELITA 4 con matrícula PT-32605-CM </t>
  </si>
  <si>
    <t>00448-2023-PRODUCE/DGPCHDI</t>
  </si>
  <si>
    <t>00036122-2023</t>
  </si>
  <si>
    <t>Modificar el artículo 1 de la Resolución Directoral 00404-2023-PRODUCE/DGPCHDI, conforme lo solicitado por el Instituto del Mar del Perú</t>
  </si>
  <si>
    <t>“Prospección 
de Evaluación Hidroacústica de Anchoveta y Otros Recursos Costeros – (Crucero 2304-06)”</t>
  </si>
  <si>
    <t>00449-2023-PRODUCE/DGPCHDI</t>
  </si>
  <si>
    <t>Rectificar el error material contenido en el considerando 9 de la Resolución Directoral 00302-2023-PRODUCE/DGPCHDI</t>
  </si>
  <si>
    <t>00450-2023-PRODUCE/DGPCHDI</t>
  </si>
  <si>
    <t>00017689-2023</t>
  </si>
  <si>
    <t>Otorgar a la empresa SOCIEDAD MINERA CERRO VERDE S.A.A., autorización para realizar las actividades de colecta de recursos hidrobiológicos conforme al plan de trabajo denominado Evaluación de Línea Base Hidrobiológica del Río Chili para la Segunda Modificación del Estudio de Impacto Ambiental y Social de la Expansión de la Unidad de Producción Cerro Verde</t>
  </si>
  <si>
    <t>00451-2023-PRODUCE/DGPCHDI</t>
  </si>
  <si>
    <t>00020629-2023</t>
  </si>
  <si>
    <t>Otorgar a la empresa COMPAÑIA MINERA ZAFRANAL S.A.C., autorización para realizar las actividades de colecta de recursos hidrobiológicos conforme al plan de trabajo denominado: Monitoreo Hidrobiológico en el marco de la Tercera Modificación del Estudio de Impacto Ambiental Semidetallado del Proyecto de Exploración Zafranal.</t>
  </si>
  <si>
    <t>00452-2023-PRODUCE/DGPCHDI</t>
  </si>
  <si>
    <t>00017610-2023</t>
  </si>
  <si>
    <t>Otorgar a la empresa TINKA RESOURCES S.A.C., autorización para realizar las actividades de colecta de recursos hidrobiológicos conforme al plan de trabajo denominado: Monitoreo Hidrobiológico del Proyecto de Exploración Minera Ayawilca</t>
  </si>
  <si>
    <t>00453-2023-PRODUCE/DGPCHDI</t>
  </si>
  <si>
    <t>00030059-2023</t>
  </si>
  <si>
    <t>Modificar la autorización del plan de trabajo denominado: Linea Base Hidrobiológica para la Modificación del Estudio de Impacto Ambiental de la Unidad Minera Ilo</t>
  </si>
  <si>
    <t>00454-2023-PRODUCE/DGPCHDI</t>
  </si>
  <si>
    <t>00029987-2023</t>
  </si>
  <si>
    <t xml:space="preserve">Levantar la suspensión del permiso de pesca de menor escala otorgado a favor de MARIO NATIVIDAD JAHUIRA CRUZ y JUANA ARIAS DE JAHUIRA a través de la Resolución Directoral 387-2013-PRODUCE/DGCHD, adecuado por Resolución Directoral 442-2017-PRODUCE/DGPCHDI, para operar la embarcación pesquera HELENA con matrícula IO-20930-BM, dispuesta mediante Resolución Directoral 00176-2021-PRODUCE/DGPCHDI. </t>
  </si>
  <si>
    <t>00455-2023-PRODUCE/DGPCHDI</t>
  </si>
  <si>
    <t>00014476-2023</t>
  </si>
  <si>
    <t>Otorgar a la empresa MINERA BOROO MISQUICHILCA S.A., autorización para realizar las actividades de colecta de recursos hidrobiológicos conforme al plan de trabajo denominado: Estudios hidrobiológicos para la línea base hidrobiológica para la Segunda Modificación de la Declaración de Impacto Ambiental - Segunda MDIA - del Proyecto de Exploración Minera La Capilla</t>
  </si>
  <si>
    <t>00456-2023-PRODUCE/DGPCHDI</t>
  </si>
  <si>
    <t>00016987-2023</t>
  </si>
  <si>
    <t>Modificar la autorización del plan de trabajo denominado: Modificación del Estudio de Impacto Ambiental Detallado de la Unidad Minera Nueva Acumulación Quenamari San Rafael</t>
  </si>
  <si>
    <t>00457-2023-PRODUCE/DGPCHDI</t>
  </si>
  <si>
    <t>00016907-2023</t>
  </si>
  <si>
    <t>Otorgar a el GOBIERNO REGIONAL AYACUCHO, autorización para realizar las actividades de colecta de recursos hidrobiológicos conforme al plan de trabajo denominado: Estudio de Impacto Ambiental Semi Detallado del proyecto: Creación del puente interregional Sivia Pichari y accesos, localizado en el distrito de Pichari provincia de la Convención departamento de Ayacucho</t>
  </si>
  <si>
    <t>00458-2023-PRODUCE/DGPCHDI</t>
  </si>
  <si>
    <t>00029212-2023</t>
  </si>
  <si>
    <t>JEHOVA ES LUZ DEL MUNDO S.A.C</t>
  </si>
  <si>
    <t>Artículo 1.- Aceptar la renuncia formulada por la empresa JEHOVA ES LUZ DEL MUNDO S.A.C., a la extracción del recurso Anchoveta con destino al consumo humano directo y del recurso Sardina con destino al consumo humano directo e indirecto, comprendidos en el permiso de pesca para operar la embarcación pesquera ZAIDA ISABEL con matrícula PL-14044-CM. 
Artículo 2.- Aprobar a favor de la empresa JEHOVA ES LUZ DEL MUNDO S.A.C. el cambio de titular del permiso de pesca para operar la embarcación pesquera ZAIDA ISABEL con matrícula PL-14044-CM y 35.00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Artículo 3.- En mérito al cambio de titular del permiso de pesca a que se refiere el artículo 2 de la presente resolución, la titular del permiso de pesca de la embarcación pesquera ZAIDA ISABEL con matrícula PL-14044-CM y 35.00 m3 de capacidad de bodega, deberá cumplir las disposiciones normativas vigentes en lo correspondiente al desarrollo de las actividades pesqueras previas a su procesamiento. 
Artículo 4.- Dejar sin efecto la titularidad del permiso de pesca otorgado a favor de la señora ZAIDA XIOMARA BERNAL HUAMANCHUMO, a través de la Resolución Directoral N° 566-2010-PRODUCE/DGEPP, para operar la embarcación pesquera ZAIDA ISABEL con matrícula PL-14044-CM. 
Artículo 5.- Excluir a la señora ZAIDA XIOMARA BERNAL HUAMANCHUMO, de los listados a que se refiere el artículo 14 del Reglamento de la Ley General de Pesca; y, el Anexo II de la Resolución Ministerial N° 347-2011- PRODUCE, a fin de incluir en su lugar a la empresa JEHOVA ES LUZ DEL MUNDO S.A.C., como titular del permiso de pesca para operar la embarcación pesquera ZAIDA ISABEL con matrícula PL-14044-CM. 
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</si>
  <si>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00459-2023-PRODUCE/DGPCHDI</t>
  </si>
  <si>
    <t>00027808-2023</t>
  </si>
  <si>
    <t xml:space="preserve">DESESTIMAR el recurso de reconsideración formulado por la empresa PESQUERA VIOMAR S.A.C. </t>
  </si>
  <si>
    <t>DESESTIMAR</t>
  </si>
  <si>
    <t>00460-2023-PRODUCE/DGPCHDI</t>
  </si>
  <si>
    <t>00012722-2023</t>
  </si>
  <si>
    <t xml:space="preserve">Declarar como NO PRESENTADA la solicitud de autorización para realizar las actividades de colecta de recursos hidrobiológicos presentada por la empresa CIA MINERA PODEROSA S A </t>
  </si>
  <si>
    <t>00461-2023-PRODUCE/DGPCHDI</t>
  </si>
  <si>
    <t>00021038-2023</t>
  </si>
  <si>
    <t xml:space="preserve">Declarar como NO PRESENTADA la solicitud de autorización para realizar las actividades de colecta de recursos hidrobiológicos presentada por el PLAN COPESCO NACIONAL </t>
  </si>
  <si>
    <t>00462-2023-PRODUCE/DGPCHDI</t>
  </si>
  <si>
    <t>00017751-2023</t>
  </si>
  <si>
    <t>Aceptar la renuncia formulada por la empresa MEGUI INVESTMENT S.A.C., al permiso de pesca para operar la embarcación pesquera DON ROLO I con matrícula PL-19884-PM, en el extremo referido a la extracción del recurso Sardina con destino al consumo humano indirecto.</t>
  </si>
  <si>
    <t>00463-2023-PRODUCE/DGPCHDI</t>
  </si>
  <si>
    <t>00029794-2023</t>
  </si>
  <si>
    <t>Levantar la suspensión del permiso de pesca de menor escala otorgado a favor de MARIO NATIVIDAD JAHUIRA CRUZ y JUANA ARIAS DE JAHUIRA a través de la Resolución Directoral N° 395-2013-PRODUCE/DGCHD, adecuado por Resolución Directoral N° 423-2017-PRODUCE/DGPCHDI, para operar la embarcación pesquera HELENA II con matrícula IO-23534-CM, dispuesta mediante Resolución Directoral N° 00192-2021-PRODUCE/DGPCHDI.</t>
  </si>
  <si>
    <t>00464-2023-PRODUCE/DGPCHDI</t>
  </si>
  <si>
    <t>00015947-2023</t>
  </si>
  <si>
    <t>Declarar la CADUCIDAD de la autorización de incremento de flota otorgada por Resolución Directoral 104-2019-PRODUCE/DGPCHDI</t>
  </si>
  <si>
    <t>00465-2023-PRODUCE/DGPCHDI</t>
  </si>
  <si>
    <t>00004977-2023</t>
  </si>
  <si>
    <t>OTORGAR a favor de la empresa PESQUERA JUANITA S.R.L., la autorización de instalación de una planta de procesamiento pesquero para la producción de enlatado, con una capacidad de 480 cajas/turno, en el Establecimiento Industrial Pesquero de congelado y harina residual accesoria y complementaria de productos hidrobiológicos</t>
  </si>
  <si>
    <t>00466-2023-PRODUCE/DGPCHDI</t>
  </si>
  <si>
    <t>00015787-2021</t>
  </si>
  <si>
    <t>Aceptar el desistimiento formulado por la empresa PESQUERA HAYDUK S.A.,  respecto a la solicitud de modificación de los artículos 2 y 6 de su licencia de operación aprobada mediante Resolución Directoral 303-2011-PRODUCE/DGEPP</t>
  </si>
  <si>
    <t>00467-2023-PRODUCE/DGPCHDI</t>
  </si>
  <si>
    <t>00013616-2023</t>
  </si>
  <si>
    <t xml:space="preserve">Otorgar a favor de la empresa INVERSIONES GUIAME MADRE MIA S.A.C., permiso de pesca para operar la embarcación pesquera GUIAME MADRE MIA con matrícula PT-68661-PM y 83.17 m3 de capacidad de bodega, para la extracción del recurso Anchoveta y Sardina con destino al consumo humano indirecto, en virtud de la ejecución de la autorización de incremento de flota otorgada mediante Resolución Directoral N° 00558-2021- PRODUCE/DGPCHDI. </t>
  </si>
  <si>
    <t>00468-2023-PRODUCE/DGPCHDI</t>
  </si>
  <si>
    <t>00025436-2023</t>
  </si>
  <si>
    <t xml:space="preserve">Aprobar el Plan Interno de Gestión de la DGPCHDI 2023 - Actualizado a mayo 2023 - que obra en anexo y forma parte integrante de la presente Resolución Directoral. </t>
  </si>
  <si>
    <t>00469-2023-PRODUCE/DGPCHDI</t>
  </si>
  <si>
    <t>00046796-2018</t>
  </si>
  <si>
    <t>Desestimar el recurso de reconsideración formulado por el señor LUCIO LOAIZA MORA</t>
  </si>
  <si>
    <t>00470-2023-PRODUCE/DGPCHDI</t>
  </si>
  <si>
    <t>00036589-2023</t>
  </si>
  <si>
    <t>SUSPENDER por única vez, los efectos de la Resolución Directoral 189-98-PE/DNPP modificada por Resolución Directoral 906-2009-PRODUCE/DGEPP, otorgada a la empresa PESQUERA HAYDUK S.A</t>
  </si>
  <si>
    <t>00471-2023-PRODUCE/DGPCHDI</t>
  </si>
  <si>
    <t>00079043-2013</t>
  </si>
  <si>
    <t>Declarar la conclusión del procedimiento recursivo de reconsideración sin pronunciamiento sobre el fondo, formulado por el señor BADONY GALINDO PAZO LLENQUE, contra la Resolución Directoral 169-2013-PRODUCE/DGCHD</t>
  </si>
  <si>
    <t>00472-2023-PRODUCE/DGPCHDI</t>
  </si>
  <si>
    <t>00019506-2023</t>
  </si>
  <si>
    <t>Declarar la caducidad de la autorización de incremento de flota otorgada por Resolución Directoral 615-2021-PRODUCE/DGPCHDI - PESQUERA VIOMAR S.A.C.</t>
  </si>
  <si>
    <t>00473-2023-PRODUCE/DGPCHDI</t>
  </si>
  <si>
    <t>00036970-2023</t>
  </si>
  <si>
    <t xml:space="preserve">Declarar que la solicitud de ampliación del plazo para la ejecución de la autorización de incremento de flota ha sido aprobada automáticamente - CORPORACION DON ELVIS S.A.C., </t>
  </si>
  <si>
    <t>00474-2023-PRODUCE/DGPCHDI</t>
  </si>
  <si>
    <t>00019288-2023</t>
  </si>
  <si>
    <t>Declarar la caducidad de la autorización de incremento de flota otorgada por Resolución Directoral 00149-2020-PRODUCE/DGPCHDI, ampliada en su plazo mediante la Resolución Directoral 00106-2021-PRODUCE/DGPCHDI, en concordancia con lo dispuesto en el subnumeral 37.1.6 del numeral 37.1 del artículo 37 del Reglamento de la Ley General de Pesca</t>
  </si>
  <si>
    <t>00475-2023-PRODUCE/DGPCHDI</t>
  </si>
  <si>
    <t>00037509-2023</t>
  </si>
  <si>
    <t>DECLARAR que la solicitud de renovación del permiso de pesca otorgado mediante Resolución Directoral 00081-2023-PRODUCE/DGPCHDI para operar la embarcación pesquera de bandera extranjera denominada PACIFIC TUNA con matrícula P-04-00942, presentada por la empresa PESCAPECES S.A., ha sido aprobada con su sola presentación, renovándose el citado permiso del 2 de junio al 2 de julio del 2023.</t>
  </si>
  <si>
    <t>00476-2023-PRODUCE/DGPCHDI</t>
  </si>
  <si>
    <t>00024959-2023</t>
  </si>
  <si>
    <t xml:space="preserve">Otorgar a favor de los señores ANA VIOLETA SABA BOLO y MANUEL NICANOR ALVAREZ SABA, permiso de pesca para operar la embarcación pesquera JHONNY MANUELITO II con matrícula CO-68747-PM y 75.03 m3 de capacidad de bodega, para la extracción del recurso Anchoveta con destino al consumo humano indirecto, en virtud de la ejecución de la autorización de incremento de flota otorgada mediante Resolución Directoral Nº 564-2020-PRODUCE/DGPCHDI, ampliada en su plazo de ejecución con la Resolución Directoral Nº 234-2022-PRODUCE/DGPCHDI. </t>
  </si>
  <si>
    <t>00477-2023-PRODUCE/DGPCHDI</t>
  </si>
  <si>
    <t>00026336-2023-I</t>
  </si>
  <si>
    <t>Aprobar el Listado de Asignación de Límites Máximos de Captura por Embarcación de la Zona Norte-Centro para la extracción del recurso Anchoveta, correspondiente a la Primera Temporada de Pesca de Anchoveta del año 2023 de la Zona Norte-Centro, establecida mediante Resolución Ministerial 00191-2023-PRODUCE, el mismo que se adjunta a la presente resolución</t>
  </si>
  <si>
    <t>Primera Temporada de Pesca de Anchoveta del año 2023 de la Zona Norte-Centro</t>
  </si>
  <si>
    <t>00478-2023-PRODUCE/DGPCHDI</t>
  </si>
  <si>
    <t>00032667-2023</t>
  </si>
  <si>
    <t>APROBAR por única vez la ampliación del plazo de la autorización de instalación, presentada por la empresa ESMERALDA CORP S.A.C</t>
  </si>
  <si>
    <t>00479-2023-PRODUCE/DGPCHDI</t>
  </si>
  <si>
    <t>00020944-2023</t>
  </si>
  <si>
    <t>Otorgar a la empresa SEDAPAR S.A., autorización para realizar las actividades de colecta de recursos hidrobiológicos conforme al plan de trabajo denominado Evaluación de línea base hidrobiológica del río Chili para la modificación del estudio de impacto ambiental detallado del proyecto Ampliación y Mejoramiento del Sistema de Emisores y Tratamiento de Aguas Residuales de Arequipa Metropolitana Planta de Tratamiento de Aguas Residuales La Enlozada</t>
  </si>
  <si>
    <t>00480-2023-PRODUCE/DGPCHDI</t>
  </si>
  <si>
    <t>00031164-2023</t>
  </si>
  <si>
    <t xml:space="preserve">DECLARAR que la solicitud de renovación del permiso de pesca otorgado mediante Resolución Directoral 00653-2022-PRODUCE rectificada mediante Resolución Directoral 00146-2023-PRODUCE/DGPCHDI, para operar la embarcación pesquera de bandera extranjera denominada NATALY con matrícula P-00-00759, presentada por la empresa SENZER S.A., ha sido aprobada con su sola presentación, renovándose el citado permiso del 7 de mayo al 7 de julio del 2023. </t>
  </si>
  <si>
    <t>00481-2023-PRODUCE/DGPCHDI</t>
  </si>
  <si>
    <t>00020900-2023</t>
  </si>
  <si>
    <t xml:space="preserve">Otorgar al señor ERMED ROEL SILVA AGIP, autorización para realizar las actividades de colecta de recursos hidrobiológicos </t>
  </si>
  <si>
    <t>00482-2023-PRODUCE/DGPCHDI</t>
  </si>
  <si>
    <t>00004346-2023</t>
  </si>
  <si>
    <t>Otorgar a favor de la ciudadana JUDITH SHIRLEY LUDEÑA SEMINARIO, la Autorización para efectuar investigación pesquera especializada sin uso de embarcación.</t>
  </si>
  <si>
    <t>00483-2023-PRODUCE/DGPCHDI</t>
  </si>
  <si>
    <t>00013727-2023</t>
  </si>
  <si>
    <t>Otorgar a la empresa SAVIA PERU S.A., autorización para realizar las actividades de colecta de recursos hidrobiológicos</t>
  </si>
  <si>
    <t>00484-2023-PRODUCE/DGPCHDI</t>
  </si>
  <si>
    <t>00020370-2023</t>
  </si>
  <si>
    <t xml:space="preserve">Otorgar a la empresa KANAY S.A.C., autorización para realizar las actividades de colecta de recursos hidrobiológicos </t>
  </si>
  <si>
    <t>00485-2023-PRODUCE/DGPCHDI</t>
  </si>
  <si>
    <t>00030608-2023</t>
  </si>
  <si>
    <t>Artículo 1.- Declarar IMPROCEDENTE la solicitud de autorización para efectuar el proyecto de investigación denominado: “POTENCIAL DE MACROALGAS DEL SUR DE PERÚ PARA LA OBTENCION DE SUBPRODUCTOS: UN ESTUDIO SOSTENIBLE”, presentada por el señor PAUL MARTIN BALTAZAR GUERRERO mediante escrito con registro N° 00030608- 2023, por los fundamentos expuestos en la parte considerativa de la presente resolución. 
Artículo 2.-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t>
  </si>
  <si>
    <t>00486-2023-PRODUCE/DGPCHDI</t>
  </si>
  <si>
    <t>00033620-2023</t>
  </si>
  <si>
    <t>Modificar la autorización al plan de trabajo denominado, a favor de la empresa LA ARENA S.A.</t>
  </si>
  <si>
    <t>00487-2023-PRODUCE/DGPCHDI</t>
  </si>
  <si>
    <t>00030858-2023</t>
  </si>
  <si>
    <t>Declarar IMPROCEDENTE la solicitud de autorización para efectuar el proyecto de investigación denominado: “POTENCIAL ACUICOLA DE MACROALGAS DEL SUR DE PERÚ: UN ESTUDIO SOSTENIBLE”, presentada por el señor PAUL MARTIN  BALTAZAR GUERRERO mediante escrito con registro N° 00030858-2023, por los fundamentos expuestos en la parte considerativa de la presente resolución.</t>
  </si>
  <si>
    <t>00488-2023-PRODUCE/DGPCHDI</t>
  </si>
  <si>
    <t>00030607-2023</t>
  </si>
  <si>
    <t xml:space="preserve">Declarar IMPROCEDENTE la solicitud de autorización para efectuar el proyecto de investigación presentada por el señor PAUL MARTIN BALTAZAR GUERRERO </t>
  </si>
  <si>
    <t>00489-2023-PRODUCE/DGPCHDI</t>
  </si>
  <si>
    <t>00038729-2023</t>
  </si>
  <si>
    <t xml:space="preserve">Declarar que la solicitud de modificación del permiso de pesca por cambio de matrícula de la embarcación pesquera LORENA presentada por los señores JUAN MARTINEZ JACINTO y MARIA DILSIA PANTA ECA, ha sido aprobada automáticamente </t>
  </si>
  <si>
    <t>00490-2023-PRODUCE/DGPCHDI</t>
  </si>
  <si>
    <t>00038430-2023</t>
  </si>
  <si>
    <t>Rectificar el error material contenido en el artículo 2 de la Resolución Directoral 00704-2022-PRODUCE/DGPCHDI de fecha 24 de noviembre de 2022</t>
  </si>
  <si>
    <t>00491-2023-PRODUCE/DGPCHDI</t>
  </si>
  <si>
    <t>00038057-2023</t>
  </si>
  <si>
    <t>Dejar sin efecto el artículo 3 de la Resolución Directoral 761-2022-PRODUCE/DGPCHDI, que dispuso determinado condicionamiento a la vigencia del permiso de pesca a favor de la empresa PESQUERA KARIN S.A.C.</t>
  </si>
  <si>
    <t>00492-2023-PRODUCE/DGPCHDI</t>
  </si>
  <si>
    <t>00033900-2023</t>
  </si>
  <si>
    <t xml:space="preserve">Otorgar a la empresa RIO TINTO MINING AND EXPLORATION S.A.C., autorización para realizar las actividades de colecta de recursos hidrobiológicos </t>
  </si>
  <si>
    <t>00493-2023-PRODUCE/DGPCHDI</t>
  </si>
  <si>
    <t>00494-2023-PRODUCE/DGPCHDI</t>
  </si>
  <si>
    <t>00027812-2023</t>
  </si>
  <si>
    <t>Dejar sin efecto la Resolución Directoral 477-2023-PRODUCE/DGPCHDI, que aprobó el Listado de Asignación de Límites Máximos de Captura por Embarcación -LMCE- de la Zona Norte-Centro para la extracción del recurso Anchoveta, correspondiente a la Primera Temporada de Pesca de Anchoveta del año 2023 de la Zona Norte-Centro.</t>
  </si>
  <si>
    <t>00495-2023-PRODUCE/DGPCHDI</t>
  </si>
  <si>
    <t>00031598-2023</t>
  </si>
  <si>
    <t>MARIA TOMASA TEJADA SANTAMARIA VDA. DE SUCLUPE, NELY SUCLUPE TEJADA DE HUAMANCHUMO, ELVIS EMANUEL SUCLUPE SANDOVAL, GEORGINIA SUCLUPE TEJADA, VIRGINIA SUCLUPE TEJADA, CARMEN ROSA SUCLUPE TEJADA DE SANCHEZ, LUIS MIGUEL SUCLUPE TEJADA, GRICELDA EFFIO SUCLUPE, MARCELA SUCLUPE TEJADA, MARIA JUANA SUCLUPE TEJADA DE BANCES y MARIA SANTOS SUCLUPE TEJADA DE MENDOZA</t>
  </si>
  <si>
    <t xml:space="preserve">Artículo 1.- Aprobar a favor de la señores MARIA TOMASA TEJADA SANTAMARIA VDA. DE SUCLUPE, NELY SUCLUPE TEJADA DE HUAMANCHUMO, ELVIS EMANUEL SUCLUPE SANDOVAL, GEORGINIA SUCLUPE TEJADA, VIRGINIA SUCLUPE TEJADA, CARMEN ROSA SUCLUPE TEJADA DE SANCHEZ, LUIS MIGUEL SUCLUPE TEJADA, GRICELDA EFFIO SUCLUPE, MARCELA SUCLUPE TEJADA, MARIA JUANA SUCLUPE TEJADA DE BANCES y MARIA SANTOS SUCLUPE TEJADA DE MENDOZA el cambio de titular del permiso de pesca para operar la embarcación pesquera JOSE LUIS con matrícula PL-10602-PM y 94.96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la titular del permiso de pesca de la embarcación pesquera JOSE LUIS con matrícula PL-10602-PM y 94.96 m3 de capacidad de bodega, deberá cumplir las disposiciones normativas vigentes en lo correspondiente al desarrollo de las actividades pesqueras previas a su procesamiento. 
Artículo 3.- Dejar sin efecto la titularidad del permiso de pesca otorgado a favor de los señores MARIA TOMASA TEJADA SANTAMARIA VDA. DE SUCLUPE, JOSE DE LA ROSA SUCLUPE TEJADA, CRICELDA EFFIO SUCLUPE, NELY SUCLUPE TEJADA DE HUAMANCHUMO, MARIA JUANA SUCLUPE TEJADA DE BANCES, CAMEN ROSA SUCLUPE TEJADA DE SANCHEZ, MARCELA SUCLUPE TEJADA, VIRGINIA SUCLUPE TEJADA, MARIA SANTOS SUCLUPE TEJADA DE MENDOZA, GEORGINA SUCLUPE TEJADA y LUIS MIGUEL SUCLUPE TEJADA, a través de la Resolución Directoral N° 121-2012-PRODUCE/DGEPP, modificado por Resolución Directoral N° 530-2019-PRODUCE/DGPCHDI, para operar la embarcación pesquera JOSE LUIS con matrícula PL-10602-PM.
Artículo 4.- Excluir a los señores MARIA TOMASA TEJADA SANTAMARIA VDA. DE SUCLUPE, JOSE DE LA ROSA SUCLUPE TEJADA, CRICELDA EFFIO SUCLUPE, NELY SUCLUPE TEJADA DE HUAMANCHUMO, MARIA JUANA SUCLUPE TEJADA DE BANCES, CAMEN ROSA SUCLUPE TEJADA DE SANCHEZ, MARCELA SUCLUPE TEJADA, VIRGINIA SUCLUPE TEJADA, MARIA SANTOS SUCLUPE TEJADA DE MENDOZA, GEORGINA SUCLUPE TEJADA y LUIS MIGUEL SUCLUPE TEJADA, de los listados a que se refiere el artículo 14 del Reglamento de la Ley General de Pesca; y, el Anexo II de la Resolución Ministerial N° 347- 2011-PRODUCE, a fin de incluir en su lugar a los señores MARIA TOMASA TEJADA SANTAMARIA VDA. DE SUCLUPE, NELY SUCLUPE TEJADA DE HUAMANCHUMO, ELVIS EMANUEL SUCLUPE SANDOVAL, GEORGINIA SUCLUPE TEJADA, VIRGINIA SUCLUPE TEJADA, CARMEN ROSA SUCLUPE TEJADA DE SANCHEZ, LUIS MIGUEL SUCLUPE TEJADA, GRICELDA EFFIO SUCLUPE, MARCELA SUCLUPE TEJADA, MARIA JUANA SUCLUPE TEJADA DE BANCES y MARIA SANTOS SUCLUPE TEJADA DE MENDOZA, como titular del permiso de pesca para operar la embarcación pesquera JOSE LUIS con matrícula PL10602-PM.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</si>
  <si>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00496-2023-PRODUCE/DGPCHDI</t>
  </si>
  <si>
    <t>00040544-2023</t>
  </si>
  <si>
    <t>Modificar la autorización al plan de trabajo denominado: Línea Base Hidrobiológica del Estudio de Impacto Ambiental Semidetallado Parque Eólico Pescadores y su interconexión al SEIN otorgada mediante Resolución Directoral 00595-2022-PRODUCE/DGPCHDI de fecha 05 de Octubre de 2022, a favor de la empresa NAUPAC GENERACION RENOVABLE PERU S.A.C</t>
  </si>
  <si>
    <t>00497-2023-PRODUCE/DGPCHDI</t>
  </si>
  <si>
    <t>00028230-2023</t>
  </si>
  <si>
    <t>Artículo 1.- Modificar la autorización al plan de trabajo denominado: “Monitoreo hidrobiológico anual del Informe Técnico Sustentatorio para la Reubicación y Ampliación de Componentes de la Central Hidroeléctrica Manta”, otorgada mediante Resolución Directoral N° 00346-2023-PRODUCE/DGPCHDI de fecha 20 de Abril de 2023, a favor de la empresa PERUANA DE INVERSIONES EN ENERGIAS RENOVABLES S.A., únicamente en el extremo referido al plazo para su ejecución, por cuarenta y ocho (48) meses adicionales contados desde el vencimiento de la vigencia de la autorización antes indicada; por lo que, el plazo de la autorización vencerá con fecha 24 de Abril de 2028.
Artículo 2.- En la ejecución del plan de trabajo, la empresa PERUANA DE INVERSIONES EN ENERGIAS RENOVABLES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t>
  </si>
  <si>
    <t>00498-2023-PRODUCE/DGPCHDI</t>
  </si>
  <si>
    <t>00043784-2022</t>
  </si>
  <si>
    <t>MERCEDES AYMAR PUESCAS FIESTAS</t>
  </si>
  <si>
    <t xml:space="preserve">Artículo 1- Aceptar la renuncia formulada la señora MERCEDES AYMAR PUESCAS FIESTAS al acceso a la extracción del recurso Anchoveta con destino al consumo humano directo y del recurso Sardina con destino al consumo humano directo e indirecto, comprendidos en el permiso de pesca para operar la embarcación pesquera MI BARTOLITA con matrícula PL-3533- CM. 
Artículo 2.- Aprobar a favor de la señora MERCEDES AYMAR PUESCAS FIESTAS el cambio de titular del permiso de pesca para operar la embarcación pesquera MI BARTOLITA con matrícula PL-3533-CM y 36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
Artículo 3.- En mérito al cambio de titular del permiso de pesca a que se refiere el artículo 1 de la presente resolución, el titular del permiso de pesca de la embarcación pesquera MI BARTOLITA con matrícula PL-3533-CM y 36.00 m3 de capacidad de bodega, deberá cumplir las disposiciones normativas vigentes en lo correspondiente al desarrollo de las actividades pesqueras previas a su procesamiento. 
Artículo 4.- Dejar sin efecto la titularidad del permiso de pesca otorgada a favor de los señores JUAN CANCIO PUESCAS GALÁN y CONCEPCIÓN FIESTAS DE PUESCAS a través de la Resolución Directoral N° 266-2014-PRODUCE/DGCHI del 30 de julio de 2014, para operar la embarcación pesquera MI BARTOLITA con matrícula PL-3533-CM. 
Artículo 5.- Excluir a los señores JUAN CANCIO PUESCAS GALÁN y CONCEPCIÓN FIESTAS DE PUESCAS de los listados a que se refiere el artículo 14 del Reglamento de la Ley General de Pesca; y, el Anexo II de la Resolución Ministerial N° 347-2011-PRODUCE, a fin de incluir en su lugar a la señora MERCEDES AYMAR PUESCAS FIESTAS, como titular del permiso de pesca para operar la embarcación pesquera MI BARTOLITA con matrícula PL-3533-CM. 
Artículo 6.-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</si>
  <si>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00499-2023-PRODUCE/DGPCHDI</t>
  </si>
  <si>
    <t>00019307-2023</t>
  </si>
  <si>
    <t>Otorgar a favor de la la empresa TRANSPORTES ANGHELLO S.A.C., la autorización de incremento de flota para modificar (ampliar) la capacidad de bodega de la embarcación pesquera LIBERTAD con matrícula CE-02512-CM, de 15.00 m³ a 31.50 m³, vía sustitución de la embarcación pesquera VICTORIA ELENA con matrícula CO-29473-BM de capacidad de bodega, para la extracción de los recursos Anchoveta, Barrilete, Bonito, Caballa, Cabrilla, Cojinova, Corvina, Jurel, Lisa y Machete con destino al consumo humano directo, en el marco del procedimiento de autorización de incremento de flota del Texto Único de Procedimientos Administrativos (TUPA) del Ministerio de la Producción, aprobado por Decreto Supremo Nº 023-2021-PRODUCE.</t>
  </si>
  <si>
    <t>para modificar (ampliar) la capacidad de bodega</t>
  </si>
  <si>
    <t>00500-2023-PRODUCE/DGPCHDI</t>
  </si>
  <si>
    <t>00038813-2023</t>
  </si>
  <si>
    <t>Modificar la autorización al plan de trabajo a favor de la empresa COMPAÑIA MINERA ARGENTUM S.A.</t>
  </si>
  <si>
    <t>00501-2023-PRODUCE/DGPCHDI</t>
  </si>
  <si>
    <t>00023029-2023</t>
  </si>
  <si>
    <t xml:space="preserve">Declarar en abandono el procedimiento de solicitud de autorización para la operación de acuario comercial; presentada por la empresa ACUARIUM LOS OLIVOS E.I.R.L. </t>
  </si>
  <si>
    <t>00502-2023-PRODUCE/DGPCHDI</t>
  </si>
  <si>
    <t>00029211-2023</t>
  </si>
  <si>
    <t xml:space="preserve">Artículo 1.- Aprobar a favor de empresa JEHOVA ES LUZ DEL MUNDO S.A.C., el cambio de titular del permiso de pesca para operar la embarcación pesquera JEHOVA ES LUZ DEL MUNDO con matrícula PL-6578-PM y 56.85 m3 de capacidad de bodega, para la extracción del recurso Anchoveta con destino al consumo humano directo e indirecto y del recurso Sardina con destino al consumo humano directo. Asimismo, aprobar a su favor el cambio de titular del PMCE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la titular del permiso de pesca de la embarcación pesquera JEHOVA ES LUZ DEL MUNDO con matrícula PL-6578-PM y 56.85 m3 de capacidad de bodega, deberá cumplir las disposiciones normativas vigentes en lo correspondiente al desarrollo de las actividades pesqueras previas a su procesamiento. 
Artículo 3.- Dejar sin efecto la titularidad del permiso de pesca otorgado a favor del señor AURELIO GUIANFRANCO BERNAL HUAMANCHUMO, a través de la Resolución Directoral N° 291- 2010-PRODUCE/DGEPP, para operar la embarcación pesquera JEHOVA ES LUZ DEL MUNDO con matrícula PL-6578-PM. 
Artículo 4.- Excluir al señor AURELIO GUIANFRANCO BERNAL HUAMANCHUMO, de los listados a que se refiere el artículo 14 del Reglamento de la Ley General de Pesca; y, el Anexo II de la Resolución Ministerial N° 347-2011-PRODUCE, a fin de incluir en su lugar a la empresa JEHOVA ES LUZ DEL MUNDO S.A.C., como titular del permiso de pesca para operar la embarcación pesquera JEHOVA ES LUZ DEL MUNDO con matrícula PL-6578-PM. 
Artículo 5.- En mérito al cambio de titularidad a que se refiere el artículo 1 de la presente resolución directoral, la empresa JEHOVA ES LUZ DEL MUNDO S.A.C., en cuanto al recurso Anchoveta con destino al consumo humano directo comprendido en el citado permiso de pesca, deberán tener en consideración que no podrán realizar actividad extractiva de dicho recurso en concordancia con lo dispuesto en el Reglamento de Ordenamiento Pesquero del Recurso Anchoveta para Consumo Humano Directo; y, el segundo párrafo del artículo 9 de la Ley General de Pesca. 
Artículo 6.- En mérito al cambio de titularidad a que se refiere el artículo 1 de la presente resolución directoral, la empresa JEHOVA ES LUZ DEL MUNDO S.A.C., deberá tener en consideración lo dispuesto por la Resolución Ministerial Nº 781-97-PE, el Decreto Supremo Nº 001-2002-PRODUCE, y el segundo párrafo del artículo 9 de la Ley General de Pesca, respecto al recurso Sardina con destino al consumo humano directo.
Artículo 7.-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</si>
  <si>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00503-2023-PRODUCE/DGPCHDI</t>
  </si>
  <si>
    <t>00040779-2023</t>
  </si>
  <si>
    <t xml:space="preserve">DECLARAR que la solicitud de renovación del permiso de pesca para operar la e/p de bandera extranjera denominada RAFA A presentada por la empresa NEGOCIOS INDUSTRIALES REAL NIRSA S.A., ha sido aprobada con su sola presentación, renovándose el citado permiso </t>
  </si>
  <si>
    <t>00504-2023-PRODUCE/DGPCHDI</t>
  </si>
  <si>
    <t>00040782-2023</t>
  </si>
  <si>
    <t>Artículo 1.- DECLARAR que la solicitud de renovación del permiso de pesca otorgado mediante Resolución Directoral N° 00709-2022-PRODUCE/DGPCHDI para operar la embarcación pesquera de bandera extranjera denominada ELIZABETH F con matrícula N° P-00-00649, presentada por la empresa NEGOCIOS INDUSTRIALES REAL NIRSA S.A., ha sido aprobada con su sola presentación, renovándose el citado permiso del 19 de junio al 19 de julio del 2023.</t>
  </si>
  <si>
    <t>00505-2023-PRODUCE/DGPCHDI</t>
  </si>
  <si>
    <t>00041522-2023</t>
  </si>
  <si>
    <t>DECLARAR que la solicitud de renovación del permiso de pesca presentada por la empresa DELFITEC S.A., ha sido aprobada con su sola presentación</t>
  </si>
  <si>
    <t>00506-2023-PRODUCE/DGPCHDI</t>
  </si>
  <si>
    <t>00025702-2023</t>
  </si>
  <si>
    <t>Declarar la caducidad de la autorización de incremento de flota otorgada por Resolución Directoral 536-2019-PRODUCE/DGPCHDI</t>
  </si>
  <si>
    <t>00507-2023-PRODUCE/DGPCHDI</t>
  </si>
  <si>
    <t>00035685-2023</t>
  </si>
  <si>
    <t>DON MANUEL III</t>
  </si>
  <si>
    <t xml:space="preserve">PL-61936-PM </t>
  </si>
  <si>
    <t>WALTER HUMBERTO SANTAMARIA GALAN</t>
  </si>
  <si>
    <t xml:space="preserve">Declarar como no presentada la solicitud de cambio de titularidad de permiso de pesca para operar la embarcación pesquera DON MANUEL III con matrícula PL-61936-PM presentada por el señor WALTER HUMBERTO SANTAMARIA GALAN </t>
  </si>
  <si>
    <t>00508-2023-PRODUCE/DGPCHDI</t>
  </si>
  <si>
    <t>00041789-2023</t>
  </si>
  <si>
    <t>la solicitud de renovación del permiso de pesca otorgado mediante Resolución Directoral 00670-2023-PRODUCE/DGPCHDI para operar la embarcación pesquera de bandera extranjera denominada GLORIA A con matrícula P-00-00743, presentada por la empresa NEGOCIOS INDUSTRIALES REAL NIRSA S.A., ha sido aprobada con su sola presentación, renovándose el citado permiso del 24 de junio al 24 de julio de 2023</t>
  </si>
  <si>
    <t>00509-2023-PRODUCE/DGPCHDI</t>
  </si>
  <si>
    <t>00028103-2023</t>
  </si>
  <si>
    <t xml:space="preserve">Modificar la Resolución Directoral 00810-2019-PRODUCE/DGPCHDI, únicamente en el extremo referido a la denominación del plan de investigación, denominándose ahora: Monitoreo Hidrobiológico para la Declaración de Impacto Ambiental del Proyecto Central Hidroeléctrica Rapaz II y la Línea de Transmisión en 10 Kv, presentado por EMPRESA COMUNAL HIDROELÉCTRICA SAN CRISTOBAL DE RAPAZ S.A.C. </t>
  </si>
  <si>
    <t>Modificacion únicamente en el extremo referido a la denominación del plan de investigación</t>
  </si>
  <si>
    <t>00510-2023-PRODUCE/DGPCHDI</t>
  </si>
  <si>
    <t>00022694-2023</t>
  </si>
  <si>
    <t>Modificar la Resolución Directoral 525-2019-PRODUCE/DGPCHDI, únicamente en el extremo referido a la denominación del plan de investigación, denominándose ahora: Monitoreo Hidrobiológico para la Modificación del Estudio de Impacto Ambiental del Proyecto Minero Santa Este - Nueva Área De Explotación En La Unidad Minera lscaycruz, presentado por EMPRESA MINERA LOS QUENUALES S.A</t>
  </si>
  <si>
    <t>00511-2023-PRODUCE/DGPCHDI</t>
  </si>
  <si>
    <t>00041783-2023</t>
  </si>
  <si>
    <t>DECLARAR que la solicitud de renovación del permiso de pesca presentada por la empresa NEGOCIOS INDUSTRIALES REAL NIRSA S.A., ha sido aprobada con su sola presentación</t>
  </si>
  <si>
    <t>00512-2023-PRODUCE/DGPCHDI</t>
  </si>
  <si>
    <t>00041784-2023</t>
  </si>
  <si>
    <t>DECLARAR que la solicitud de renovación del permiso de pesca presentada por la empresa MANTARAYA FISHING CORP., ha sido aprobada con su sola presentación</t>
  </si>
  <si>
    <t>00513-2023-PRODUCE/DGPCHDI</t>
  </si>
  <si>
    <t>00027989-2023</t>
  </si>
  <si>
    <t>APROBAR a favor de la empresa TRIADA FOODS S.A.C., el cambio de titularidad de la licencia de operación de las plantas de procesamiento pesquero</t>
  </si>
  <si>
    <t>00514-2023-PRODUCE/DGPCHDI</t>
  </si>
  <si>
    <t>00031646-2023</t>
  </si>
  <si>
    <t>Otorgar a favor de los señores MARIA TOMASA TEJADA SANTAMARIA VDA. DE SUCLUPE, NELY SUCLUPE TEJADA DE HUAMANCHUMO, ELVIS EMANUEL SUCLUPE SANDOVAL, GEORGINIA SUCLUPE TEJADA, VIRGINIA SUCLUPE TEJADA, CARMEN ROSA SUCLUPE TEJADA DE SANCHEZ, LUIS MIGUEL SUCLUPE TEJADA, GRICELDA EFFIO SUCLUPE, MARCELA SUCLUPE TEJADA, MARIA JUANA SUCLUPE TEJADA DE BANCES y MARIA SANTOS SUCLUPE TEJADA DE MENDOZA, la autorización de incremento de flota para construir una nueva embarcación pesquera de 94.96 m3 de capacidad de bodega, vía sustitución de la embarcación pesquera JOSE LUIS con matrícula PL-10602-PM y 94.96 m3 de capacidad de bodega, para la extracción del recurso Anchoveta con destino al consumo humano indirecto.</t>
  </si>
  <si>
    <t>00515-2023-PRODUCE/DGPCHDI</t>
  </si>
  <si>
    <t>00042141-2023</t>
  </si>
  <si>
    <t>La solicitud de renovación del permiso de pesca otorgado mediante Resolución Directoral 00149-2023-PRODUCE/DGPCHDI, para operar la embarcación pesquera de bandera extranjera denominada VICTORIA DEL MAR con matrícula P-04-00867, presentada por la empresa BRISATUN S.A., ha sido aprobada con su sola presentación, renovándose el citado permiso del 18 de junio al 18 de julio de 2023.</t>
  </si>
  <si>
    <t>00516-2023-PRODUCE/DGPCHDI</t>
  </si>
  <si>
    <t>00032439-2023</t>
  </si>
  <si>
    <t>Declarar como no presentada la solicitud de modificación del permiso de pesca para operar la embarcación pesquera MONITOR HUASCAR N° 2 de matrícula PL-4158-BM, en el extremo referido al nombre, de MONITOR HUASCAR N° 2 a MONITOR HUASCAR 2; presentada por los señores MANUEL SANTISTEBAN URCIA y ANA ROSA LLUEN CASTRO mediante escrito con registro N° 00032439-2023</t>
  </si>
  <si>
    <t>en el extremo referido al nombre</t>
  </si>
  <si>
    <t>00517-2023-PRODUCE/DGPCHDI</t>
  </si>
  <si>
    <t>00041785-2023</t>
  </si>
  <si>
    <t>DECLARAR que la solicitud de renovación del permiso de pesca otorgado mediante Resolución Directoral N° 00044-2023-PRODUCE/DGPCHDI, para operar la embarcación pesquera de bandera extranjera denominada GABRIELA A con matricula P-00-00738, presentada por la empresa NEGOCIOS INDUSTRIALES REAL NIRSA S.A., ha sido aprobada con su sola presentación, renovándose el citado permiso del 23 de junio al 23 de julio de 2023.</t>
  </si>
  <si>
    <t>00518-2023-PRODUCE/DGPCHDI</t>
  </si>
  <si>
    <t>00041860-2023</t>
  </si>
  <si>
    <t>DECLARAR que la solicitud de renovación del permiso de pesca, para operar la embarcación pesquera de bandera extranjera denominada SANSUN RANGER ha sido aprobada con su sola presentación.</t>
  </si>
  <si>
    <t>00519-2023-PRODUCE/DGPCHDI</t>
  </si>
  <si>
    <t>00040594-2023</t>
  </si>
  <si>
    <t>ORLANDO SANTISTEBAN BANCE</t>
  </si>
  <si>
    <t xml:space="preserve">Artículo 1.- Aprobar a favor del señor ORLANDO SANTISTEBAN BANCES el cambio de titular del permiso de pesca para operar la embarcación pesquera MONITOR HUASCAR con matrícula PL-20871-CM y 49.17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el titular del permiso de pesca de la embarcación pesquera MONITOR HUASCAR con matrícula PL20871-CM y 49.17 m3 de capacidad de bodega, deberá cumplir las disposiciones normativas vigentes en lo correspondiente al desarrollo de las actividades pesqueras previas a su procesamiento.
Artículo 3.- Dejar sin efecto la titularidad del permiso de pesca otorgado a favor de la empresa SANTIS PERU S.A.C., a través de la Resolución Directoral N° 00176-2022-PRODUCE/DGPCHDI, para operar la embarcación pesquera MONITOR HUASCAR con matrícula PL-20871-CM. 
Artículo 4.- Excluir a la empresa SANTIS PERU S.A.C., de los listados a que se refiere el artículo 14 del Reglamento de la Ley General de Pesca; y, el Anexo II de la Resolución Ministerial N° 347-2011-PRODUCE, a fin de incluir en su lugar al señor ORLANDO SANTISTEBAN BANCES, como titular del permiso de pesca para operar la embarcación pesquera MONITOR HUASCAR con matrícula PL-20871-CM.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</si>
  <si>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00520-2023-PRODUCE/DGPCHDI</t>
  </si>
  <si>
    <t>00044716-2023</t>
  </si>
  <si>
    <t xml:space="preserve">Declarar que la solicitud de ampliación del plazo para la ejecución de la autorización de incremento de flota dispuesta a favor de la empresa PESQUERA DON ADOLFO E.I.R.L., ha sido aprobada automáticamente </t>
  </si>
  <si>
    <t>00521-2023-PRODUCE/DGPCHDI</t>
  </si>
  <si>
    <t>00044406-2023</t>
  </si>
  <si>
    <t xml:space="preserve">Declarar que la solicitud de modificación del permiso de pesca por cambio de nombre de la embarcación pesquera MI BARTOLITA con matrícula PL-3533-CM, de MI BARTOLITA a MI BARTOLITA I, presentada por la señora MERCEDES AYMAR PUESCAS FIESTAS, ha sido aprobada automáticamente </t>
  </si>
  <si>
    <t xml:space="preserve"> por cambio de nombre</t>
  </si>
  <si>
    <t>00522-2023-PRODUCE/DGPCHDI</t>
  </si>
  <si>
    <t>00042404-2023</t>
  </si>
  <si>
    <t xml:space="preserve">Declarar que la solicitud de ampliación del plazo para la ejecución de la autorización de incremento de flota a favor de la empresa INVERSIONES CANOMAR E.I.R.L., ha sido aprobada automáticamente </t>
  </si>
  <si>
    <t>00523-2023-PRODUCE/DGPCHDI</t>
  </si>
  <si>
    <t>00031281-2023</t>
  </si>
  <si>
    <t>Aprobar el Listado de Asignación de los Límites Máximos de Captura por Embarcación - LMCE - correspondiente al Régimen Provisional de Pesca del Recurso de Merluza julio 2023 - junio 2024</t>
  </si>
  <si>
    <t>Régimen Provisional de Pesca del Recurso de Merluza julio 2023 - junio 2024</t>
  </si>
  <si>
    <t>00524-2023-PRODUCE/DGPCHDI</t>
  </si>
  <si>
    <t>00066710-2022</t>
  </si>
  <si>
    <t xml:space="preserve">Aceptar el desistimiento formulado por la empresa PERU FROST S.A.C., respecto a la solicitud de cambio de titularidad de la Licencia de Operación de la planta de procesamiento pesquero </t>
  </si>
  <si>
    <t>00525-2023-PRODUCE/DGPCHDI</t>
  </si>
  <si>
    <t>00025057-2023</t>
  </si>
  <si>
    <t xml:space="preserve">Otorgar a la empresa PETROLEOS DEL PERU PETROPERU SA, autorización para realizar las actividades de colecta de recursos hidrobiológicos </t>
  </si>
  <si>
    <t>00526-2023-PRODUCE/DGPCHDI</t>
  </si>
  <si>
    <t>00022606-2023</t>
  </si>
  <si>
    <t>Otorgar a la empresa MINSUR S.A., autorización para realizar las actividades de colecta de recursos hidrobiológicos.</t>
  </si>
  <si>
    <t>00527-2023-PRODUCE/DGPCHDI</t>
  </si>
  <si>
    <t>00042397-2023</t>
  </si>
  <si>
    <t>Rectificar el error material, con respecto a la Titular de la autorización de actividades de colecta de recursos hidrobiológicos para efectuar monitoreos previstos en un Instrumento de Gestión Ambiental sin uso de embarcación RIO TINTO MINERA PERU LIMITADA S.A.C.</t>
  </si>
  <si>
    <t>00528-2023-PRODUCE/DGPCHDI</t>
  </si>
  <si>
    <t>00027222-2023</t>
  </si>
  <si>
    <t>Otorgar al PROYECTO ESPECIAL DE INFRAESTRUCTURA DE TRANSPORTE NACIONAL - PROVIAS NACIONAL, autorización para realizar las actividades de colecta de recursos hidrobiológicos.</t>
  </si>
  <si>
    <t>00529-2023-PRODUCE/DGPCHDI</t>
  </si>
  <si>
    <t>00025625-2023</t>
  </si>
  <si>
    <t>Otorgar a la empresa REPSOL EXPLORACION PERU S.A., SUCURSAL DEL PERU, autorización para realizar las actividades de colecta de recursos hidrobiológicos.</t>
  </si>
  <si>
    <t>00530-2023-PRODUCE/DGPCHDI</t>
  </si>
  <si>
    <t>00025592-2023</t>
  </si>
  <si>
    <t>Declarar como NO PRESENTADA la solicitud de autorización para realizar las actividades de colecta de recursos hidrobiológicos, presentada por la empresa COMPAÑIA DE MINAS BUENAVENTURA S.A.A.</t>
  </si>
  <si>
    <t>00531-2023-PRODUCE/DGPCHDI</t>
  </si>
  <si>
    <t>00025308-2023</t>
  </si>
  <si>
    <t xml:space="preserve">Otorgar a la empresa ATN 1 S.A., autorización para realizar las actividades de colecta de recursos hidrobiológicos </t>
  </si>
  <si>
    <t>00532-2023-PRODUCE/DGPCHDI</t>
  </si>
  <si>
    <t>00025238-2023</t>
  </si>
  <si>
    <t xml:space="preserve">Otorgar a la empresa COMPAÑIA DE MINAS BUENAVENTURA S.A.A., autorización para realizar las actividades de colecta de recursos hidrobiológicos </t>
  </si>
  <si>
    <t>00533-2023-PRODUCE/DGPCHDI</t>
  </si>
  <si>
    <t>00033594-2023</t>
  </si>
  <si>
    <t>SANDRA MILAGROS
CUZCO 2
LIMA 9
PIZARRO 3</t>
  </si>
  <si>
    <t>PS-7631-PM
TM 7919-PM
PS-7991
CE-07529</t>
  </si>
  <si>
    <t xml:space="preserve">Declarar como no presentada la solicitud de cambio de titular del permiso de pesca de las embarcaciones SANDRA MILAGROS CUZCO 2 LIMA 9 y PIZARRO 3 presentada por el señor NASSER ODE JAMIS </t>
  </si>
  <si>
    <t>00534-2023-PRODUCE/DGPCHDI</t>
  </si>
  <si>
    <t>00006082-2023</t>
  </si>
  <si>
    <t>Otorgar a favor de la ciudadana LIZZETT YUMIRA VEGA PISCONTE, la Autorización para efectuar investigación pesquera especializada con uso de embarcación</t>
  </si>
  <si>
    <t>00535-2023-PRODUCE/DGPCHDI</t>
  </si>
  <si>
    <t>00037372-2023</t>
  </si>
  <si>
    <t>Artículo 1.- Autorizar el uso de las embarcaciones MI JENIFER (CO-59875-BM); FELICITA ALBERTINA (PT-34687-BM); KIKE (PS-17017-BM) y LOS HERMANOS TARZANCITOS (PS-00593- BM), para su participación en la ejecución del plan de trabajo denominado “Muestreo Hidrobiológico de las formaciones costeras incluidas en las Resoluciones 206-2022-OEFA/DSEM y 234-2022- OEFA/DSEM”, aprobado por Resolución Directoral N° 00352-2023-PRODUCE/DGPCHDI, en atención a la solitud presentada por la empresa REFINERIA LA PAMPILLA S.A.A. mediante escrito con registro N° 00037372-2023 precisado a través de escrito adjunto con registro N° 00037372-2023-2. 
Artículo 2.- La presente autorización tendrá vigencia, en tanto en tanto se encuentre vigente la Resolución Directoral N° 00352-2023-PRODUCE/DGPCHDI. 
Artículo 3.- La presente autorización no otorga ni modifica en extremo alguno el permiso de pesca y sus alcances de las citadas embarcaciones, siendo consideradas solo para participar en la ejecución del plan de trabajo señalado en el párrafo precedente, cuya ejecución fue aprobada mediante Resolución Directoral N° 00352-2023-PRODUCE/DGPCHDI 
Artículo 4.- Sin perjuicio de lo anterior, la empresa REFINERIA LA PAMPILLA S.A.A., deberá gestionar ante el Servicio Nacional de Áreas Naturales Protegidas por el Estado - SERNANP, el permiso correspondiente para el acceso de las embarcaciones y su tripulación a las áreas de reserva bajo su administración. 
Artículo 5.- Adicionalmente, durante la ejecución del plan de trabajo, la empresa REFINERIA LA PAMPILLA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6.- La empresa REFINERIA LA PAMPILLA S.A.A., deberá realizar la colecta de muestras de especímenes hidrobiológicos siguiendo los procedimientos establecidos en el Plan de trabajo, aprobado mediante Resolución Directoral N° 00352-2023-PRODUCE/DGPCHDI. 
Artículo 7.-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t>
  </si>
  <si>
    <t>00536-2023-PRODUCE/DGPCHDI</t>
  </si>
  <si>
    <t>00043180-2023</t>
  </si>
  <si>
    <t>Artículo 1.- Modificar la autorización al plan de trabajo denominado: “PLAN DE TRABAJO DEL MONITOREO HIDROBIOLÓGICO EN LAS ZONAS DE ABASTECIMIENTO Y OPERACIONES, EN EL CONTEXTO DEL PROYECTO: “MONITOREO BIOLÓGICO E HIDROBIOLÓGICO DE LA MODIFICACIÓN DEL ESTUDIO DE IMPACTO AMBIENTAL DE LA UNIDAD MINERA CERRO LINDO PARA AMPLIACI”, otorgada mediante Resolución Directoral N° 00181-2023-PRODUCE/DGPCHDI de fecha 24 de Febrero de 2023, a favor de la empresa NEXA RESOURCES PERU S.A.A., únicamente en el extremo referido al plazo para su ejecución, por veinticuatro (24) meses adicionales contados desde el vencimiento de la vigencia de la autorización antes indicada; por lo que, el plazo de la autorización vencerá con fecha 28 de Agosto de 2025.</t>
  </si>
  <si>
    <t>Modificacion únicamente en el extremo referido al plazo para su ejecución</t>
  </si>
  <si>
    <t>00537-2023-PRODUCE/DGPCHDI</t>
  </si>
  <si>
    <t>00042416-2023</t>
  </si>
  <si>
    <t>Artículo 1.- Modificar la autorización al plan de trabajo denominado: “Línea Base Hidrobiológica Complementaria de la Modificación del Estudio de Impacto Ambiental Detallado de la UEA Retamas, Proyecto Optimización de Procesos e Implementación de Componentes Nuevos - MEIA de la UEA Retamas”, otorgada mediante Resolución Directoral N° 00478-2022-PRODUCE/DGPCHDI de fecha 22 de Julio de 2022, a favor de la empresaMINERA AURIFERA RETAMAS S.A., únicamente en el extremo referido al plazo para su ejecución, por doce (12) meses adicionales contados desde el vencimiento de la vigencia de la autorización antes indicada; por lo que, el plazo de la autorización vencerá con fecha 27 de Julio de 2024.</t>
  </si>
  <si>
    <t>00538-2023-PRODUCE/DGPCHDI</t>
  </si>
  <si>
    <t>00041466-2023</t>
  </si>
  <si>
    <t>Artículo 1.- Modificar la autorización al plan de investigación denominado: “ESTRUCTURA OCEANOGRÁFICA, ECOLÓGICA Y MOLECULAR DE LA BIODIVERSIDAD SUBMAREAL DE LA RESERVA DE PUNTA DE COLES, PARA SU MANEJO SOSTENIBLE”, otorgada mediante Resolución Directoral N° 00463-2022-PRODUCE/DGPCHDI de fecha 13 de Julio de 2022, a favor del señor HEBERT HERNAN SOTO GONZALES, únicamente en el extremo referido al plazo para su ejecución, por doce (12) meses adicionales contados desde el vencimiento de la vigencia de la autorización antes indicada; consecuentemente, el plazo de la autorización vencerá con fecha 19 de Junio de 2024.</t>
  </si>
  <si>
    <t>00539-2023-PRODUCE/DGPCHDI</t>
  </si>
  <si>
    <t>00045423-2023</t>
  </si>
  <si>
    <t>DECLARAR que la solicitud de renovación del permiso de pesca presentada por la empresa PESCAPECES S.A. ha sido aprobada con su sola presentación.</t>
  </si>
  <si>
    <t>00540-2023-PRODUCE/DGPCHDI</t>
  </si>
  <si>
    <t>00035420-2023</t>
  </si>
  <si>
    <t>MI JUAN AUGUSTO
PROFETA DANIEL</t>
  </si>
  <si>
    <t>PL2118-CM
PT-11884-CM</t>
  </si>
  <si>
    <t xml:space="preserve"> PESQUERA ORLAND S.A.C</t>
  </si>
  <si>
    <t>Autorizar la asociación o incorporación definitiva del PMCE proveniente de la embarcación pesquera MI JUAN AUGUSTO a favor de de la embarcación pesquera PROFETA DANIEL II para la Zona Norte-Centro; solicitada por la empresa PESQUERA ORLAND S.A.C</t>
  </si>
  <si>
    <t>00541-2023-PRODUCE/DGPCHDI</t>
  </si>
  <si>
    <t>00028717-2023</t>
  </si>
  <si>
    <t>Otorgar a la empresa PETROLEOS DEL PERU PETROPERU SA, autorización para realizar las actividades de colecta de recursos hidrobiológicos conforme al plan de trabajo denominado: “Estudio de Impacto Ambiental detallado del Proyecto de Desarrollo del Área Noroeste del Lote 64 - Campo Situche Central”</t>
  </si>
  <si>
    <t>00542-2023-PRODUCE/DGPCHDI</t>
  </si>
  <si>
    <t>00005307-2023</t>
  </si>
  <si>
    <t xml:space="preserve">Desestimar el recurso de reconsideración formulado por la señora JUANA MARIA SOLAR BORJA </t>
  </si>
  <si>
    <t>00543-2023-PRODUCE/DGPCHDI</t>
  </si>
  <si>
    <t>00047372-2023</t>
  </si>
  <si>
    <t>Artículo 1.- Modificar la autorización al plan de trabajo denominado: “Evaluación hidrobiológica para la Elaboración de la Línea base biológica para el Plan Ambiental Detallado (PAD) de la “CH Huanchay”, otorgada mediante Resolución Directoral N° 00480-2022-PRODUCE/DGPCHDI de fecha 25 de Julio de 2022, a favor de la empresa COMPAÑIA MINERA CHUNGAR S.A.C., únicamente en el extremo referido al plazo para su ejecución, por doce (12) meses adicionales contados desde el vencimiento de la vigencia de la autorización antes indicada; por lo que, el plazo de la autorización vencerá con fecha 01 de Agosto de 2024.</t>
  </si>
  <si>
    <t>00544-2023-PRODUCE/DGPCHDI</t>
  </si>
  <si>
    <t>00048416-2023</t>
  </si>
  <si>
    <t>Declarar que la solicitud de ampliación del plazo para la ejecución de la autorización de incremento de flota a favor de la señora NICOLASA CUSTODIO HUAMANCHUMO, ha sido aprobada automáticamente a la fecha de presentación de dicha solicitud.</t>
  </si>
  <si>
    <t>00545-2023-PRODUCE/DGPCHDI</t>
  </si>
  <si>
    <t>00045373-2023</t>
  </si>
  <si>
    <t xml:space="preserve">Declarar que la solicitud de ampliación del plazo para la ejecución de la autorización de incremento de flota dispuesta mediante Resolución Directoral Nº 00272-2022-PRODUCE/DGPCHDI de fecha 13 de abril de 2022, a favor de los señores HERMINIO PERICHE PANTA y LINA ANDREA PANTA ECA, para la construcción de una nueva embarcación de 42.93 m³ de capacidad de bodega, vía sustitución de la embarcación pesquera no siniestrada MILAGRO DE MI MADRE con matrícula TA-18667-PM, para la extracción del recurso </t>
  </si>
  <si>
    <t>00546-2023-PRODUCE/DGPCHDI</t>
  </si>
  <si>
    <t>00016658-2023</t>
  </si>
  <si>
    <t>Artículo 1.- Otorgar a favor de la señora NICOLASA CUSTODIO HUAMANCHUMO, la modificación del permiso de pesca para ampliar la capacidad de bodega de la embarcación pesquera BEATITA DE HUMAY 3 con matrícula PL-4851-PM, de 39.10 m³ a 72.27 m³ de capacidad de bodega, para la extracción del recurso Anchoveta con destino al consumo humano indirecto, en virtud de la ejecución de la autorización de incremento de flota otorgada mediante Resolución Directoral N° 00540-2021-PRODUCE/DGPCHDI de fecha 20 de julio de 2021.</t>
  </si>
  <si>
    <t>para ampliar la capacidad de bodega de la embarcación pesquera</t>
  </si>
  <si>
    <t>00547-2023-PRODUCE/DGPCHDI</t>
  </si>
  <si>
    <t>00005503-2023</t>
  </si>
  <si>
    <t>OTORGAR a favor de la empresa PROVEEDORA DE PRODUCTOS MARINOS S.A.C., la autorización de instalación para el incremento de capacidad de procesamiento</t>
  </si>
  <si>
    <t>00548-2023-PRODUCE/DGPCHDI</t>
  </si>
  <si>
    <t>00035436-2023</t>
  </si>
  <si>
    <t>MARIANO PANTA JACINTO, ROSA ISABLE RUIZ JACINTO DE PANTA, MARIA CONCEPCIÓN PANTA DE PERICHE y FROILAN PERICHE ECHE</t>
  </si>
  <si>
    <t xml:space="preserve">Artículo 1.- Aprobar a favor de los señores MARIANO PANTA JACINTO, ROSA ISABLE RUIZ JACINTO DE PANTA, MARIA CONCEPCIÓN PANTA DE PERICHE y FROILAN PERICHE ECHE, el cambio de titular del permiso de pesca para operar la embarcación pesquera JESUS EN TI CONFIO 1 con matrícula PL-3027-CM y 72.31 m3 de capacidad de bodega, para la extracción del recurso Anchoveta con destino al consumo humano directo e indirecto y Sardina con destino al consumo humano directo. Asimismo, aprobar a su favor el cambio de titular del PMCE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JESUS EN TI CONFIO 1 con matrícula PL-3027-CM y 72.31 m3 de capacidad de bodega, deberán cumplir las disposiciones normativas vigentes en lo correspondiente al desarrollo de las actividades pesqueras previas a su procesamiento. 
Artículo 3.- Dejar sin efecto la titularidad del permiso de pesca otorgado a favor de los señores MARIANO PANTA JACINTO, ROSA ISABEL RUIZ JACINTO DE PANTA, MARÍA TEMPORA JACINTO DE PANTA, MARÍA CONCEPCIÓN PANTA DE PERICHE, FRANCISCA PERICHE MARTINEZ DE PANTA, ROSA MARIA PANTA PERICHE, EBET NOE PANTA PERICHE, CRUZ MARIA PANTA PERICHE, JOSE ORLANDO PANTA PERICHE y MARÍA MILAGROS PANTA PERICHE, a través de la Resolución Directoral N° 00203-2022-PRODUCE/DGPCHDI, para operar la embarcación pesquera JESUS EN TI CONFIO 1 con matrícula PL-3027-CM . 
Artículo 4.- Excluir a los señores MARIANO PANTA JACINTO, ROSA ISABEL RUIZ JACINTO DE PANTA, MARÍA TEMPORA JACINTO DE PANTA, MARÍA CONCEPCIÓN PANTA DE PERICHE, FRANCISCA PERICHE MARTINEZ DE PANTA, ROSA MARIA PANTA PERICHE, EBET NOE PANTA PERICHE, CRUZ MARIA PANTA PERICHE, JOSE ORLANDO PANTA PERICHE y MARÍA MILAGROS PANTA PERICHE, de los listados a que se refiere el artículo 14 del Reglamento de la Ley General de Pesca; y, el Anexo II de la Resolución Ministerial N° 347-2011-PRODUCE, a fin de incluir en su lugar a los señores MARIANO PANTA JACINTO, ROSA ISABEL RUIZ JACINTO DE PANTA, MARIA CONCEPCIÓN PANTA DE PERICHE y FROILAN PERICHE ECHE, como titulares del permiso de pesca para operar la embarcación pesquera JESUS EN TI CONFIO 1 con matrícula PL-3027-CM. 
Artículo 5.- En mérito al cambio de titularidad a que se refiere el artículo 1 de la presente resolución directoral, los señores MARIANO PANTA JACINTO, ROSA ISABEL RUIZ JACINTO DE PANTA, MARIA CONCEPCIÓN PANTA DE PERICHE y FROILAN PERICHE ECHE, en cuanto al recurso Anchoveta con destino al consumo humano directo comprendido en el citado permiso de pesca, deberán tener en consideración que no podrán realizar actividad extractiva de dicho recurso en concordancia con lo dispuesto en el Reglamento de Ordenamiento Pesquero del Recurso Anchoveta para Consumo Humano Directo; y, el segundo párrafo del artículo 9 de la Ley General de Pesca. 
Artículo 6.- En mérito al cambio de titularidad a que se refiere el artículo 1 de la presente resolución directoral, los señores MARIANO PANTA JACINTO, ROSA ISABEL RUIZ JACINTO DE PANTA, MARIA CONCEPCIÓN PANTA DE PERICHE y FROILAN PERICHE ECHE, deberá tener en consideración lo dispuesto por la Resolución Ministerial Nº 781-97-PE y el Decreto Supremo Nº 001-2002-PRODUCE.
Artículo 7.-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</si>
  <si>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00549-2023-PRODUCE/DGPCHDI</t>
  </si>
  <si>
    <t>00023231-2023</t>
  </si>
  <si>
    <t>Declarar improcedente la solicitud de cambio de titularidad del permiso de pesca para operar la embarcación pesquera NEPTUNA con matrícula HO-20941-CM</t>
  </si>
  <si>
    <t>00550-2023-PRODUCE/DGPCHDI</t>
  </si>
  <si>
    <t>00040400-2023</t>
  </si>
  <si>
    <t>PLACIDA RUIZ ANTÓN VDA DE SANDOVAL</t>
  </si>
  <si>
    <t xml:space="preserve">Artículo 1.- Aprobar a favor de la señora PLACIDA RUIZ ANTÓN VDA DE SANDOVAL el cambio de titular del permiso de pesca para operar la embarcación pesquera FLIPER con matrícula CE-22201- CM y 29.43 m3 de capacidad de bodega, para la extracción de los recursos Anchoveta (Engraulis ringens y Anchoa nasus), Lisa (Mugil cephalus), Jurel (Trachurus murphii), Caballa (Scomber japonicus peruanos), Bonito (Sarda chilensis chilensis), Cachema (Cynoscion analis), Coco/suco (Paralonchurus peruanos), Tollo (Mustelus spp.), Perico (Coryphaena hippurus), Barrilete (Katsuwonus pelamis), Cojinova (Seriolella violacea), Congrio (Genypterus maculatus), Lorna (Sciaena deliciosa), Corvina (Cilus gilberti), Pámpano (Trachinotus paitensis), Atún (Thunnus spp.), Raya (Raja velezi, Myliobatis peruvianus, Myliobatis chiliensis, Rhinoptera steindachneri, Dasyatis brevis), Chiri/Palometa/Pampanito (Peprilus medius), Robalo (Centropomus spp.), Cabrilla (Paralabrax humeralis), Bereche (Larimus pacificas), Sierra (Scomberomorus sierra), Pota (Dosídicus gigas), Calamar (Coligo hagii), Albacora (Thunnus alalunga) y Tiburón (Sphyrna spp, Galeorthinus galeus, Isurus oxyrinchus, Sphyrna tiburo, Alopias vulpinus) con destino al consumo humano directo. 
Artículo 2.- En mérito al cambio de titular del permiso de pesca a que se refiere el artículo 1 de la presente resolución, el titular del permiso de pesca de la embarcación pesquera FLIPER con matrícula CE-22201-CM y 29.43 m3 de capacidad de bodega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Artículo 3.- Dejar sin efecto la titularidad del permiso de pesca otorgado a favor del señor CHARLES MICHAEL PERICHE INGA, a través de la Resolución Directoral Nº 325-2018- PRODUCE/DGPCHDI, para operar la embarcación pesquera FLIPER con matrícula CE-22201-CM. 
Artículo 4.- Excluir al señor CHARLES MICHAEL PERICHE INGA, de los listados a que se refiere el artículo 14 del Reglamento de la Ley General de Pesca; y, el Anexo I de la Resolución Ministerial N° 346-2011-PRODUCE, a fin de incluir en su lugar a la señora PLACIDA RUIZ ANTÓN VDA DE SANDOVAL, como titular del permiso de pesca para operar la embarcación pesquera FLIPER con matrícula CE-22201-CM. 
Artículo 5.-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</si>
  <si>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00551-2023-PRODUCE/DGPCHDI</t>
  </si>
  <si>
    <t>00036340-2023</t>
  </si>
  <si>
    <t>Rectificar el error material contenido en los considerandos 1, 2 y 4, y en los artículos 1 y 4 de la Resolución Directoral 00032-2023-PRODUCE/DGPCHDI.</t>
  </si>
  <si>
    <t>00552-2023-PRODUCE/DGPCHDI</t>
  </si>
  <si>
    <t>00045339-2023</t>
  </si>
  <si>
    <t xml:space="preserve">Declarar que la solicitud de ampliación del plazo para la ejecución de la autorización de incremento de flota a favor de la empresa PESQUERA RITA CECILIA E.I.R.L., ha sido aprobada automáticamente </t>
  </si>
  <si>
    <t>00553-2023-PRODUCE/DGPCHDI</t>
  </si>
  <si>
    <t>00022300-2023</t>
  </si>
  <si>
    <t xml:space="preserve">Declarar como no presentada la solicitud de aprobación del cambio de titular del permiso de pesca para operar la embarcación pesquera DELIA I presentada por la empresa DNG S.A.C. </t>
  </si>
  <si>
    <t>00554-2023-PRODUCE/DGPCHDI</t>
  </si>
  <si>
    <t>00019942-2023</t>
  </si>
  <si>
    <t>BENDICIÓN DE MI MADRE</t>
  </si>
  <si>
    <t xml:space="preserve"> PT-63211-PM</t>
  </si>
  <si>
    <t xml:space="preserve">Declarar en abandono el procedimiento de solicitud de cambio de titular del permiso de pesca para operar la embarcación pesquera BENDICIÓN DE MI MADRE presentada por el señor SEBASTIAN PERICHE PERICHE </t>
  </si>
  <si>
    <t>00555-2023-PRODUCE/DGPCHDI</t>
  </si>
  <si>
    <t>00002992-2019</t>
  </si>
  <si>
    <t>Desestimar el recurso de reconsideración formulado por el señor GREGORIO PANTA ECA, mediante el escrito con registro N° 00002992-2019-E de fecha 10 de enero de 2019, interpuesto contra la Resolución Directoral N° 027-2019-PRODUCE/DGPCHDI de fecha 4 de enero de 2019, que declaró improcedente la solicitud de otorgamiento del permiso de pesca para operar la embarcación pesquera de menor escala ANA MARIA con matrícula PT-11103-BM y 25.44 m3 de capacidad de bodega</t>
  </si>
  <si>
    <t>00556-2023-PRODUCE/DGPCHDI</t>
  </si>
  <si>
    <t>00046731-2023</t>
  </si>
  <si>
    <t xml:space="preserve">Artículo 1.- SUSPENDER por única vez, los efectos de la Resolución Directoral N° 185-2013-PRODUCE/DGCHI, otorgada a la empresa CFG INVESTMENT S.A.C., para que se dedique a la actividad de procesamiento pesquero, a través de su planta de harina de pescado de alto contenido proteínico y aceite de pescado, con una capacidad instalada de 145 t/h de procesamiento de materia prima, en el establecimiento industrial pesquero ubicado a la altura del km. 754 de la Panamericana Sur, localidad de La Planchada, distrito de Ocoña, provincia de Camaná, departamento de Arequipa.
Artículo 2.- La suspensión temporal referida en el artículo 1 de la presente resolución directoral, es de dos (2) años, contados a partir del día siguiente de la notificación de la presente resolución.
Artículo 3.- La empresa CFG INVESTMENT S.A.C., de conformidad con el artículo 53 del Reglamento de la Ley General de Pesca, podrá solicitar su reincorporación a la actividad de procesamiento antes del periodo señalado en el artículo 2 de la presente resolución.
Artículo 4.- Remitir copia de la presente Resolución Directoral a la Dirección General de Asuntos Ambientales Pesqueros y Acuícolas, Dirección General de Supervisión, Fiscalización y Sanción, al Organismo Nacional de Sanidad Pesquera - SANIPES del Ministerio de la Producción y al Organismo de Evaluación y Fiscalización Ambiental - OEFA y disponer su publicación en el Portal Institucional del Ministerio de la Producción: www.produce.gob.pe. </t>
  </si>
  <si>
    <t>00557-2023-PRODUCE/DGPCHDI</t>
  </si>
  <si>
    <t>00050871-2023</t>
  </si>
  <si>
    <t>Declarar la caducidad de la autorización de incremento de flota otorgada por Resolución Directoral N° 00499-2020-PRODUCE/DGPCHDI, ampliada en su plazo mediante la Resolución Directoral N° 00233-2022-PRODUCE/DGPCHDI</t>
  </si>
  <si>
    <t>00558-2023-PRODUCE/DGPCHDI</t>
  </si>
  <si>
    <t>00023752-2018</t>
  </si>
  <si>
    <t>Otorgar al señor JUAN OSWALDO CALDAS MARTINEZ y la señora MARLENY ELVIRA BACA SALINAS, permiso de pesca para operar la embarcación pesquera de menor escala VICTOR OSWALDO con matrícula CE-22253-CM y 25.89 m3 de capacidad de bodega. En consecuencia, el permiso de pesca de menor escala en mención, habilita al señor JUAN OSWALDO CALDAS MARTINEZ y la señora MARLENY ELVIRA BACA SALINAS, para operar la embarcación VICTOR OSWALDO con matrícula CE-22253-CM</t>
  </si>
  <si>
    <t>00559-2023-PRODUCE/DGPCHDI</t>
  </si>
  <si>
    <t>Rectificar el error material contenido en los considerandos 6, 9, 10 y en el artículo 1 de la Resolución Directoral N° 00153-2022-PRODUCE/DGPCHDI de fecha 25 de febrero de 2022</t>
  </si>
  <si>
    <t>00560-2023-PRODUCE/DGPCHDI</t>
  </si>
  <si>
    <t>Declarar la caducidad de la autorización de incremento de flota otorgada por Resolución Directoral N° 372-2020-PRODUCE/DGPCHDI, en concordancia con lo dispuesto en el subnumeral 37.1.6 del numeral 37.1 del artículo 37 del Reglamento de la Ley General de Pesca</t>
  </si>
  <si>
    <t>00561-2023-PRODUCE/DGPCHDI</t>
  </si>
  <si>
    <t>00051042-2023</t>
  </si>
  <si>
    <t>Declarar que la solicitud de ampliación del plazo para la ejecución de la autorización de incremento de flota  a favor de la empresa PESQUERA ARTESANAL DON PANCHO S. A. C ha sido aprobada automáticamente</t>
  </si>
  <si>
    <t>00562-2023-PRODUCE/DGPCHDI</t>
  </si>
  <si>
    <t>Rectificar el error material contenido en el artículo 1 de la Resolución Directoral 548-2023-PRODUJCE/DGPCHDI</t>
  </si>
  <si>
    <t>00563-2023-PRODUCE/DGPCHDI</t>
  </si>
  <si>
    <t>00052023-2023</t>
  </si>
  <si>
    <t>Autorizar al Instituto del Mar del Perú (IMARPE) a ejecutar el “Plan de Monitoreo continuo de los aspectos biológicos pesqueros de la Anchoveta Cr. 2307-08", con la participación de las embarcaciones pesqueras industriales</t>
  </si>
  <si>
    <t>00564-2023-PRODUCE/DGPCHDI</t>
  </si>
  <si>
    <t>00046148-2023</t>
  </si>
  <si>
    <t>SUSPENDER por única vez, los efectos de la Resolución Directoral N° 060-2000-PE/DNPP, otorgada a la empresa CONSERVERA Y ATUNERA DEL MAR S.A., para que se dedique a la actividad de procesamiento pesquero, a través de su planta de enlatado de productos hidrobiológicos para consumo humano y planta de harina residual, de carácter accesorio y de uso exclusivo para el procesamiento de residuos de pescado y especies desechadas y/o descartadas, con capacidades instaladas de 3,488 cajas/turno y 10 th,</t>
  </si>
  <si>
    <t>00565-2023-PRODUCE/DGPCHDI</t>
  </si>
  <si>
    <t>00026937-2023</t>
  </si>
  <si>
    <t>Declarar en abandono el procedimiento de ampliación de plazo para ejecutar el plan de investigación denominado: “Elaboración de la Línea Base Hidrobiológica de la III Modificación del Estudio de Impacto Ambiental de la Unidad Minera Yanacocha”</t>
  </si>
  <si>
    <t>00566-2023-PRODUCE/DGPCHDI</t>
  </si>
  <si>
    <t>00005064-2023</t>
  </si>
  <si>
    <t>Declarar en abandono el procedimiento de ampliación de plazo para ejecutar el plan de trabajo denominado: “Evaluación Hidrobiológica en el marco del Estudio de Línea Base para la Declaración de Impacto Ambiental (DIA) para e l Estudio Definitivo del proyecto “Construcción de puentes por reemplazo en Puno” de los estudios: Estudio 1: Puente s Independencia y Caccachi y Estudio 2: Puentes Ramis y Huancané”</t>
  </si>
  <si>
    <t>00567-2023-PRODUCE/DGPCHDI</t>
  </si>
  <si>
    <t>00013818-2023</t>
  </si>
  <si>
    <t>Declarar en abandono el procedimiento de ampliación de plazo para ejecutar el plan de investigación denominado: “Monitoreo del ecosistema acuático en la Unidad Minera (U.M.) Pierina</t>
  </si>
  <si>
    <t>00568-2023-PRODUCE/DGPCHDI</t>
  </si>
  <si>
    <t>00022192-2023</t>
  </si>
  <si>
    <t>Declarar en abandono el procedimiento de autorización para efectuar Investigación Pesquera Especializada, iniciado por la ciudadana MARTHA STEFFANY CALDERON RIOS</t>
  </si>
  <si>
    <t>00569-2023-PRODUCE/DGPCHDI</t>
  </si>
  <si>
    <t>00018115-2023</t>
  </si>
  <si>
    <t>Declarar en abandono el procedimiento de autorización para efectuar Investigación Pesquera Especializada, iniciado por la EMBAJADA DE LOS ESTADOS UNIDOS DE AMÉRICA</t>
  </si>
  <si>
    <t>00570-2023-PRODUCE/DGPCHDI</t>
  </si>
  <si>
    <t>00014672-2023</t>
  </si>
  <si>
    <t>Declarar en abandono el procedimiento de autorización para efectuar Investigación Pesquera Especializada, iniciado por el señor EDWIN JORGE VEGA PORTALATINO a través del escrito con registro N° 00014672-2023; por los fundamentos expuestos en la parte considerativa de la presente resolución</t>
  </si>
  <si>
    <t>00571-2023-PRODUCE/DGPCHDI</t>
  </si>
  <si>
    <t>00050557-2023</t>
  </si>
  <si>
    <t>Declarar la conclusión del procedimiento de queja por defectos de tramitación, sin pronunciamiento sobre el fondo, respecto a la queja formulada por la empresa PESQUERA RITA CECILIA E.I.R.L. contra la Dirección de Extracción para Consumo Humano Directo e Indirecto mediante el escrito con registro N° 00050557-2023</t>
  </si>
  <si>
    <t>00572-2023-PRODUCE/DGPCHDI</t>
  </si>
  <si>
    <t>00039999-2023</t>
  </si>
  <si>
    <t>Declarar en abandono el procedimiento de autorización para efectuar Investigación Pesquera Especializada, iniciado por la ciudadana ELIZABETH CAMPBELL FLORIAN a través del escrito con registro N° 00039999-2023</t>
  </si>
  <si>
    <t>00573-2023-PRODUCE/DGPCHDI</t>
  </si>
  <si>
    <t>00032111-2023</t>
  </si>
  <si>
    <t>Declarar en abandono el procedimiento de autorización para efectuar Investigación Pesquera Especializada, iniciado por la empresa INTREPID PERU SOCIEDAD ANOMINA CERRADA - INTREPID PERU S.A.C. a través del escrito con registro N° 00032111-2023</t>
  </si>
  <si>
    <t>00574-2023-PRODUCE/DGPCHDI</t>
  </si>
  <si>
    <t>00025099-2023</t>
  </si>
  <si>
    <t>Declarar en abandono el procedimiento de autorización para efectuar Investigación Pesquera Especializada, iniciado por la ciudadana MILAGROS REYES GARAY a través del escrito con registro N° 00025099-2023</t>
  </si>
  <si>
    <t>00575-2023-PRODUCE/DGPCHDI</t>
  </si>
  <si>
    <t>00046180-2023</t>
  </si>
  <si>
    <t>Declarar que la solicitud de ampliación del plazo para la ejecución de la autorización de incremento de flota dispuesta mediante Resolución Directoral Nº 00118-2022-PRODUCE/DGPCHDI a favor de la empresa PESQUERA MAZE S.R.L., ha sido aprobada automáticamente a la fecha de presentación de dicha solicitud</t>
  </si>
  <si>
    <t>00576-2023-PRODUCE/DGPCHDI</t>
  </si>
  <si>
    <t>00048970-2023</t>
  </si>
  <si>
    <t xml:space="preserve">Artículo 1.- Aprobar a favor de la empresa PESQUERA ESTRELLITA DEL SUR S.A.C. el cambio de titular del permiso de pesca para operar la embarcación pesquera TIBURON 9 con matrícula CE-4021-PM y 310.71 m3 de capacidad de bodega, vigente a partir del 1 de agosto de 2023, para la extracción de los recursos Anchoveta y Sardina con destino al consumo humano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la titular del permiso de pesca de la embarcación pesquera TIBURON 9 con matrícula CE-4021-PM y 310.71 m3 de capacidad de bodega, deberá cumplir las disposiciones normativas vigentes en lo correspondiente al desarrollo de las actividades pesqueras previas a su procesamiento. 
Artículo 3.- Dejar sin efecto la titularidad del permiso de pesca otorgado a favor de la empresa PESQUERA CARAL S.A., a través de la Resolución Directoral N° N° 628-2015-PRODUCE/DGCHI, para operar la embarcación pesquera TIBURON 9 con matrícula CE-4021-PM. 
Artículo 4.- Excluir a la empresa PESQUERA CARAL S.A., de los listados a que se refiere el artículo 14 del Reglamento de la Ley General de Pesca; y, el Anexo II de la Resolución Ministerial N° 347-2011-PRODUCE, a fin de incluir en su lugar a la empresa PESQUERA ESTRELLITA DEL SUR S.A.C., como titular del permiso de pesca para operar la embarcación pesquera TIBURON 9 con matrícula CE-4021-PM. 
Artículo 5.- En mérito al cambio de titularidad a que se refiere el artículo 1 de la presente resolución directoral, la empresa PESQUERA ESTRELLITA DEL SUR S.A.C. deberá tener en consideración lo dispuesto por la Resolución Ministerial Nº 781-97-PE, y el Decreto Supremo Nº 001-2002-PRODUCE, respecto al recurso Sardina con destino al consumo humano indirecto comprendido en el permiso de pesca para operar la embarcación pesquera TIBURON 9 con matrícula CE-4021-PM.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</si>
  <si>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00577-2023-PRODUCE/DGPCHDI</t>
  </si>
  <si>
    <t>00046581-2023</t>
  </si>
  <si>
    <t xml:space="preserve">Artículo 1.- Aprobar a favor de la empresa PESQUERA LUCIANA S.A.C. el cambio de titular del permiso de pesca para operar la embarcación pesquera TIBURON 7 con matrícula CO-16854-PM y 438.48 m3 de capacidad de bodega, vigente a partir del 01 de agosto del 2023, para la extracción de los recursos Anchoveta y Sardina con destino al consumo humano indirecto, y, Jurel y Caballa con destino al consumo humano 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la titular del permiso de pesca de la embarcación pesquera TIBURON 7 con matrícula CO-16854-PM y 438.48 m3 de capacidad de bodega, deberán cumplir las disposiciones normativas vigentes en lo correspondiente al desarrollo de las actividades pesqueras previas a su procesamiento. 
Artículo 3.- Dejar sin efecto la titularidad del permiso de pesca otorgado a favor de la empresa PESQUERA CARAL S.A., a través de la Resolución Directoral N° 072-2014-PRODUCE/DGPCHDI, para operar la embarcación pesquera TIBURON 7 con matrícula CO-16854-PM. 
Artículo 4.- Excluir a la empresa PESQUERA CARAL S.A. de los listados a que se refiere el artículo 14 del Reglamento de la Ley General de Pesca: y, el Anexo I de la Resolución Ministerial N° 347-2011-PRODUCE, a fin de incluir en su lugar a la empresa PESQUERA LUCIANA S.A.C., como titular del permiso de pesca para operar la la embarcación pesquera TIBURON 7 con matrícula CO-16854-PM. 
Artículo 5.- En mérito al cambio de titularidad a que se refiere el artículo 1 de la presente resolución directoral, la empresa PESQUERA LUCIANA S.A.C. deberá tener en consideración lo dispuesto por la Resolución Ministerial Nº 781-97-PE, y el Decreto Supremo Nº 001-2002-PRODUCE, respecto al recurso Sardina con destino al consumo humano indirecto comprendido en el permiso de pesca para operar la embarcación pesquera TIBURON 7 con matrícula CO-16854-PM. 
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</si>
  <si>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00578-2023-PRODUCE/DGPCHDI</t>
  </si>
  <si>
    <t>00048973-2023</t>
  </si>
  <si>
    <t xml:space="preserve">Artículo 1.- Aprobar a favor de la empresa PESQUERA MARBLAU S.A.C., el cambio de titular del permiso de pesca para operar la embarcación pesquera TIBURON 4 con matrícula CE-4120-PM y 251.99 m3 de capacidad de bodega, vigente a partir del 01 de agosto del 2023, para la extracción de los recursos Anchoveta y Sardina con destino al consumo humano indirecto. Asimismo, aprobar a su favor el cambio de titular del PMCE y LMCE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la titular del permiso de pesca de la embarcación pesquera TIBURON 4 con matrícula CE-4120-PM y 251.99 m3 de capacidad de bodega, deberán cumplir las disposiciones normativas vigentes en lo correspondiente al desarrollo de las actividades pesqueras previas a su procesamiento. 
Artículo 3.- Dejar sin efecto la titularidad del permiso de pesca otorgado a favor de la empresa PESQUERA CARAL S.A., a través de la Resolución Directoral Nº 285-2014-PRODUCE/DGCHI, para operar la embarcación pesquera TIBURON 4 con matrícula CE-4120-PM. 
Artículo 4.- Excluir a la empresa PESQUERA CARAL S.A. de los listados a que se refiere el artículo 14 del Reglamento de la Ley General de Pesca: y, el Anexo I de la Resolución Ministerial N° 347-2011-PRODUCE, a fin de incluir en su lugar a la empresa PESQUERA LUCIANA S.A.C., como titular del permiso de pesca para operar la embarcación pesquera TIBURON 4 con matrícula CE-4120-PM. 
Artículo 5.- En mérito al cambio de titularidad a que se refiere el artículo 1 de la presente resolución directoral, la empresa PESQUERA MARBLAU S.A.C., deberá tener en consideración lo dispuesto por la Resolución Ministerial Nº 781-97-PE, y el Decreto Supremo Nº 001-2002-PRODUCE, respecto al recurso Sardina con destino al consumo humano indirecto comprendido en el permiso de pesca para operar la embarcación pesquera TIBURON 4 con matrícula CE-4120-PM. 
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</si>
  <si>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00579-2023-PRODUCE/DGPCHDI</t>
  </si>
  <si>
    <t>00038232-2023</t>
  </si>
  <si>
    <t>Aprobar el Listado de Asignación de Límites Máximos de Captura por Embarcación (LMCE) de la Zona Norte-Centro para la extracción del recurso Anchoveta, correspondiente a la Primera Temporada de Pesca de Anchoveta del año 2023 de la Zona Norte-Centro, establecida mediante Resolución Ministerial N° 000191-2023-PRODUCE</t>
  </si>
  <si>
    <t>00580-2023-PRODUCE/DGPCHDI</t>
  </si>
  <si>
    <t>00033702-2023</t>
  </si>
  <si>
    <t>Declarar que la solicitud de modificación del permiso de pesca por cambio de matrícula de la embarcación pesquera MONITOR HUASCAR, presentada por la empresa PESQUERA ORLAND S.A.C., ha sido aprobada automáticamente a la fecha de presentación.</t>
  </si>
  <si>
    <t>00581-2023-PRODUCE/DGPCHDI</t>
  </si>
  <si>
    <t>00032277-2023</t>
  </si>
  <si>
    <t>Artículo 1.- Modificar la autorización del plan de trabajo, otorgada mediante Resolución Directoral N° 00178-2023-PRODUCE/DGPCHDI de fecha 24 de febrero del 2023, actualizando su denominación a: «Plan de trabajo para la colecta de recursos hidrobiológicos para el levantamiento de línea base hidrobiológica – Temporada Seca y Húmeda, para la Segunda Modificatoria del Estudio de Impacto Ambiental del Proyecto de Explotación y Beneficio de Minerales Auríferos “La Estrella”», a favor de la empresa COMPAÑIA MINERA CARAVELI S.A.C., en los extremos referidos al plazo para su ejecución, esto es, ampliándolo hasta el 28 de febrero de 2025, y a la circunscripción territorial para su ejecución</t>
  </si>
  <si>
    <t>00582-2023-PRODUCE/DGPCHDI</t>
  </si>
  <si>
    <t>00029012-2023</t>
  </si>
  <si>
    <t>00583-2023-PRODUCE/DGPCHDI</t>
  </si>
  <si>
    <t>00030543-2023</t>
  </si>
  <si>
    <t>Otorgar a la empresa NEXA RESOURCES ATACOCHA S.A.A., autorización para realizar las actividades de colecta de recursos hidrobiológicos conforme al plan de trabajo denominado: “Monitoreo Hidrobiológico en el marco de la Segunda Modificación del Estudio de Impacto Ambiental de la Ampliación de Capacidad de Producción de la Planta Concentradora de la Concesión de Beneficio Chicrín N.° 2 a 5000 TMD”</t>
  </si>
  <si>
    <t>00584-2023-PRODUCE/DGPCHDI</t>
  </si>
  <si>
    <t>00029277-2023</t>
  </si>
  <si>
    <t xml:space="preserve">Otorgar a la empresa EMPRESA DE GENERACION ELECTRICA QUERCUS S.A.C., autorización para realizar las actividades de colecta de recursos hidrobiológicos </t>
  </si>
  <si>
    <t>00585-2023-PRODUCE/DGPCHDI</t>
  </si>
  <si>
    <t>00031438-2023</t>
  </si>
  <si>
    <t>Otorgar al PROYECTO ESPECIAL DE INFRAESTRUCTURA DE TRANSPORTE NACIONAL - PROVIAS NACIONAL, autorización para realizar las actividades de colecta de recursos hidrobiológicos conforme al plan de trabajo denominado: “Plan de Trabajo para la Colecta de Recursos Hidrobiológicos para el Levantamiento de Línea Base del Estudio de Impacto Ambiental Semidetallado del Proyecto</t>
  </si>
  <si>
    <t>00586-2023-PRODUCE/DGPCHDI</t>
  </si>
  <si>
    <t>00032913-2023</t>
  </si>
  <si>
    <t>Otorgar a la empresa OLEAGINOSAS AMAZONICAS S.A., autorización para realizar las actividades de colecta de recursos hidrobiológicos conforme al plan de trabajo denominado: “Monitoreo Hidrobiológico del Programa de Adecuación y Manejo Ambiental (PAMA)”</t>
  </si>
  <si>
    <t>00587-2023-PRODUCE/DGPCHDI</t>
  </si>
  <si>
    <t>00030282-2023</t>
  </si>
  <si>
    <t xml:space="preserve">Otorgar a la empresa COMPAÑIA MINERA KOLPA S.A., autorización para realizar las actividades de colecta de recursos hidrobiológicos </t>
  </si>
  <si>
    <t>00588-2023-PRODUCE/DGPCHDI</t>
  </si>
  <si>
    <t>00037353-2023</t>
  </si>
  <si>
    <t>EMPRESA JEHOVA PODEROSO GIGANTE E.I.R.L</t>
  </si>
  <si>
    <t xml:space="preserve">Artículo 1.- Aprobar a favor de la EMPRESA JEHOVA PODEROSO GIGANTE E.I.R.L. el cambio de titular del permiso de pesca para operar la embarcación pesquera MI JUAN con matrícula PL-2265-PM y 83.10 m3 de capacidad de bodega, para la extracción del recurso Anchoveta con destino al consumo humano directo e indirecto y del recurso Sardina con destino al consumo humano directo. Asimismo, aprobar a su favor el cambio de titular del PMCE otorgado para la actividad extractiva del recurso Anchoveta con destino al consumo humano indirecto, en el marco del Reglamento del Decreto Legislativo Nº 1084. 
Artículo 2.- El cambio de titularidad aprobado en el artículo 1 de la presente Resolución Directoral, se encontrará vigente hasta el 15 de abril de 2024, conforme a lo señalado en el considerando 6 de la presente resolución. 
Artículo 3.- En mérito al cambio de titular del permiso de pesca al que se refiere el artículo 1 de la presente resolución, el titular del permiso de pesca de la embarcación pesquera MI JUAN con matrícula PL2265-PM y 83.10 m3 de capacidad de bodega, deberá cumplir las disposiciones normativas vigentes en lo correspondiente al desarrollo de las actividades pesqueras previas a su procesamiento 
Artículo 4.- Dejar sin efecto la titularidad del permiso de pesca otorgado a favor de los señores JUAN ANTONIO CUSTODIO HUAMANCHUMO y MARIA FRANCISCA ZAVALETA MARTINEZ, a través de la Resolución Directoral Nº 128-2003-PRODUCE/DNEPP del 22 de mayo de 2003, para operar la embarcación pesquera MI JUAN con matrícula PL-2265-PM. 
Artículo 5.- En mérito al cambio de titular del permiso de pesca a que se refiere el artículo 1 de la presente resolución, excluir a los señores JUAN ANTONIO CUSTODIO HUAMANCHUMO y MARIA FRANCISCA ZAVALETA MARTINEZ e incluir en su lugar a la EMPRESA JEHOVA PODEROSO GIGANTE E.I.R.L. en los listados a que se refiere el artículo 14 del Reglamento de la Ley General de Pesca; y, el Anexo II de la Resolución Ministerial N° 347-2011-PRODUCE, como titular del permiso de pesca para operar la embarcación pesquera MI JUAN con matrícula PL-2265-PM. 
Artículo 6.- En mérito al cambio de titularidad a que se refiere el artículo 1 de la presente resolución directoral, EMPRESA JEHOVA PODEROSO GIGANTE E.I.R.L., en cuanto al recurso Anchoveta con destino al consumo humano directo comprendido en el citado permiso de pesca, deberá tener en consideración que no podrán realizar actividad extractiva de dicho recurso en concordancia con lo dispuesto en el Reglamento de Ordenamiento Pesquero del Recurso Anchoveta para Consumo Humano Directo; y, el segundo párrafo del artículo 9 de la Ley General de Pesca. 
Artículo 7.- En mérito al cambio de titularidad a que se refiere el artículo 1 de la presente resolución directoral, EMPRESA JEHOVA PODEROSO GIGANTE E.I.R.L., deberá tener en consideración lo dispuesto por la Resolución Ministerial Nº 781-97-PE y el Decreto Supremo Nº 001-2002-PRODUCE, respecto al recurso Sardina con destino al consumo humano directo, en el permiso de pesca para operar la embarcación pesquera MI JUAN con matrícula PL-2265-PM. 
Artículo 8.-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</si>
  <si>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00589-2023-PRODUCE/DGPCHDI</t>
  </si>
  <si>
    <t>00050478-2023</t>
  </si>
  <si>
    <t xml:space="preserve">Declarar que la solicitud de ampliación del plazo para la ejecución de la autorización de incremento de flota a favor del señor FRANCISCO ANTON BANCAYAN ha sido aprobada automáticamente </t>
  </si>
  <si>
    <t>00590-2023-PRODUCE/DGPCHDI</t>
  </si>
  <si>
    <t>00033956-2023</t>
  </si>
  <si>
    <t xml:space="preserve">Otorgar a favor de la empresa JEHOVA ES LUZ DEL MUNDO S.A.C. la autorización de incremento de flota modificar la capacidad de bodega de la embarcación pesquera JEHOVA ES LUZ DEL MUNDO vía sustitución de la embarcación pesquera ZAIDA ISABEL </t>
  </si>
  <si>
    <t>00591-2023-PRODUCE/DGPCHDI</t>
  </si>
  <si>
    <t>00042385-2023</t>
  </si>
  <si>
    <t>Otorgar a favor de la empresa INVERSIONES MOREDA S.A.C. la autorización de incremento de flota para construir una nueva embarcación pesquera vía sustitución de la embarcación pesquera no siniestrada TINO</t>
  </si>
  <si>
    <t>00592-2023-PRODUCE/DGPCHDI</t>
  </si>
  <si>
    <t>00031349-2023</t>
  </si>
  <si>
    <t xml:space="preserve">Declarar como NO PRESENTADA la solicitud de autorización para realizar las actividades de colecta de recursos hidrobiológicos presentada por la empresa VIRTUOSA S.A.C. </t>
  </si>
  <si>
    <t>00593-2023-PRODUCE/DGPCHDI</t>
  </si>
  <si>
    <t>00047151-2023</t>
  </si>
  <si>
    <t>Declarar como no presentada la solicitud de aprobación del cambio de titular del permiso de pesca para operar la embarcación pesquera de menor escala VIRGEN DE LA PUERTA 1 presentada por la empresa PESQUERA CALYPSO S. A. C.</t>
  </si>
  <si>
    <t>00594-2023-PRODUCE/DGPCHDI</t>
  </si>
  <si>
    <t>00037476-2023</t>
  </si>
  <si>
    <t>Designar a los profesionales que se encargarán de llevar a cabo los procedimientos de fiscalización posterior de los expedientes tramitados en la Dirección General de Pesca para Consumo Humano Directo e Indirecto, durante el primer semestre del año 2023</t>
  </si>
  <si>
    <t>00595-2023-PRODUCE/DGPCHDI</t>
  </si>
  <si>
    <t>00032552-2023</t>
  </si>
  <si>
    <t>NELY SUCLUPE TEJADA DE HUAMANCHUMO, ELVIS EMANUEL SUCLUPE SANDOVAL, GEORGINIA SUCLUPE TEJADA, VIRGINIA SUCLUPE TEJADA, CARMEN ROSA SUCLUPE TEJADA DE SANCHEZ, LUIS MIGUEL SUCLUPE TEJADA, GRICELDA EFFIO SUCLUPE, MARCELA SUCLUPE TEJADA, MARIA JUANA SUCLUPE TEJADA DE BANCES, MARIA SANTOS SUCLUPE TEJADA DE MENDOZA y MARIA TOMASA TEJADA SANTAMARIA VDA. DE SUCLUPE</t>
  </si>
  <si>
    <t xml:space="preserve">Artículo 1.- Aprobar a favor de los señores NELY SUCLUPE TEJADA DE HUAMANCHUMO, ELVIS EMANUEL SUCLUPE SANDOVAL, GEORGINIA SUCLUPE TEJADA, VIRGINIA SUCLUPE TEJADA, CARMEN ROSA SUCLUPE TEJADA DE SANCHEZ, LUIS MIGUEL SUCLUPE TEJADA, GRICELDA EFFIO SUCLUPE, MARCELA SUCLUPE TEJADA, MARIA JUANA SUCLUPE TEJADA DE BANCES, MARIA SANTOS SUCLUPE TEJADA DE MENDOZA y MARIA TOMASA TEJADA SANTAMARIA VDA. DE SUCLUPE el cambio de titular del permiso de pesca para operar la embarcación pesquera MI JOSE LUIS N° 2 con matrícula PL-27950-PM y 105.83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
Artículo 2.- En mérito al cambio de titular del permiso de pesca al que se refiere el artículo 1 de la presente resolución, los titulares del permiso de pesca de la embarcación pesquera MI JOSE LUIS N° 2 con matrícula PL-27950-PM y 105.83 m3 de capacidad de bodega, deberán cumplir las disposiciones normativas vigentes en lo correspondiente al desarrollo de las actividades pesqueras previas a su procesamiento.
Artículo 3.- Dejar sin efecto la titularidad del permiso de pesca otorgado a favor MARÍA TOMASA TEJADA SANTAMARIA VDA. DE SUCLUPE, JOSÉ DE LA ROSA SUCLUPE TEJADA, GRICELDA EFFIO SUCLUPE, NELY SUCLUPE TEJADA DE HUAMANCHUMO, MARÍA JUANA SUCLUPE TEJADA DE BANCES, CARMEN ROSA SUCLUPE TEJADA DE SÁNCHEZ, MARCELA SUCLUPE TEJADA, VIRGINIA SUCLUPE TEJADA, MARÍA SANTOS SUCLUPE TEJADA DE MENDOZA, GEORGINIA SUCLUPE TEJADA y LUIS MIGUEL SUCLUPE TEJADA, a través de la Resolución Directoral Nº 121-2012-PRODUCE/DGEPP, modificado por la Resolución Directoral N° 682-2019-PRODUCE/DGPCHDI, para operar la embarcación pesquera MI JOSE LUIS N° 2 con matrícula PL-27950-PM.
Artículo 4.- En mérito al cambio de titular del permiso de pesca a que se refiere el artículo 1 de la presente resolución, excluir a los señores MARÍA TOMASA TEJADA SANTAMARIA VDA. DE SUCLUPE, JOSÉ DE LA ROSA SUCLUPE TEJADA, GRICELDA EFFIO SUCLUPE, NELY SUCLUPE TEJADA DE HUAMANCHUMO, MARÍA JUANA SUCLUPE TEJADA DE BANCES, CARMEN ROSA SUCLUPE TEJADA DE SÁNCHEZ, MARCELA SUCLUPE TEJADA, VIRGINIA SUCLUPE TEJADA, MARÍA SANTOS SUCLUPE TEJADA DE MENDOZA, GEORGINIA SUCLUPE TEJADA y LUIS MIGUEL SUCLUPE TEJADA e incluir en su lugar a los señores NELY SUCLUPE TEJADA DE HUAMANCHUMO, ELVIS EMANUEL SUCLUPE SANDOVAL, GEORGINIA SUCLUPE TEJADA, VIRGINIA SUCLUPE TEJADA, CARMEN ROSA SUCLUPE TEJADA DE SANCHEZ, LUIS MIGUEL SUCLUPE TEJADA, GRICELDA EFFIO SUCLUPE, MARCELA SUCLUPE TEJADA, MARIA JUANA SUCLUPE TEJADA DE BANCES, MARIA SANTOS SUCLUPE TEJADA DE MENDOZA y MARIA TOMASA TEJADA SANTAMARIA VDA. DE SUCLUPE en los listados a que se refiere el artículo 14 del Reglamento de la Ley General de Pesca; y, el Anexo II de la Resolución Ministerial N° 347-2011-PRODUCE, como titular del permiso de pesca para operar la embarcación pesquera MI JOSE LUIS N° 2 con matrícula PL-27950-PM.
Artículo 5.-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</si>
  <si>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00596-2023-PRODUCE/DGPCHDI</t>
  </si>
  <si>
    <t>00055820-2023</t>
  </si>
  <si>
    <t>APROBAR por única vez la ampliación del plazo de la autorización de instalación otorgada mediante Resolución Directoral N° 00527-2022-PRODUCE/DGPCHDI, presentada por la empresa PESQUERA HERMANOS CORDOVA S.A.C.</t>
  </si>
  <si>
    <t>00597-2023-PRODUCE/DGPCHDI</t>
  </si>
  <si>
    <t>00048188-2023</t>
  </si>
  <si>
    <t>SUSPENDER por única vez, los efectos de la Resolución Directoral N° 1860-2018-PRODUCE/DGPCHDI, otorgada a la empresa VIVSALA S.R.L., para que se dedique a la actividad de procesamiento pesquero, a través de su planta de procesamiento pesquero para la producción de harina de pescado residual accesoria y complementaria a las actividades de procesamiento de recursos hidrobiológicos con destino al consumo humano directo</t>
  </si>
  <si>
    <t>00598-2023-PRODUCE/DGPCHDI</t>
  </si>
  <si>
    <t>00056301-2023</t>
  </si>
  <si>
    <t>Declarar que la solicitud de ampliación del plazo para la ejecución de la autorización de incremento de flota a favor de la empresa PESQUERA SALVE S.R.L ha sido aprobada automáticamente a la fecha de presentación.</t>
  </si>
  <si>
    <t>00599-2023-PRODUCE/DGPCHDI</t>
  </si>
  <si>
    <t>00039551-2023</t>
  </si>
  <si>
    <t>Aprobar el “Plan Interno de Gestión de la DGPCHDI 2023” [Actualizado a julio 2023], que obra en anexo y forma parte integrante de la presente Resolución Directoral</t>
  </si>
  <si>
    <t>00600-2023-PRODUCE/DGPCHDI</t>
  </si>
  <si>
    <t>00030573-2023</t>
  </si>
  <si>
    <t>MONITOR HUASCAR 1</t>
  </si>
  <si>
    <t>PL-62209-PM</t>
  </si>
  <si>
    <t>PESQUERA ORLAND S. A. C</t>
  </si>
  <si>
    <t>Otorgar a favor de la empresa PESQUERA ORLAND S. A. C., la modificación del permiso de pesca para ampliar la capacidad de bodega de la embarcación pesquera MONITOR HUASCAR 1 con matrícula PL-62209-PM, de 103.90 m³ a 110 m³ de capacidad de bodega, para la extracción del recurso Anchoveta con destino al consumo humano indirecto</t>
  </si>
  <si>
    <t>00601-2023-PRODUCE/DGPCHDI</t>
  </si>
  <si>
    <t>00030559-2023</t>
  </si>
  <si>
    <t xml:space="preserve">Otorgar a favor de la empresa PESQUERA ORLAND S. A. C., la modificación del permiso de pesca para ampliar la capacidad de bodega de la embarcación pesquera PROFETA DANIEL II </t>
  </si>
  <si>
    <t>00602-2023-PRODUCE/DGPCHDI</t>
  </si>
  <si>
    <t>00030713-2023</t>
  </si>
  <si>
    <t>Otorgar a favor de la empresa PESQUERA ORLAND S. A. C., la modificación del permiso de pesca para ampliar la capacidad de bodega de la embarcación pesquera MONITOR HUASCAR con matrícula CE-31443-CM, de 99.32 m³ a 110 m³ de capacidad de bodega, para la extracción del recurso Anchoveta con destino al consumo humano indirecto</t>
  </si>
  <si>
    <t>00603-2023-PRODUCE/DGPCHDI</t>
  </si>
  <si>
    <t>00049350-2023</t>
  </si>
  <si>
    <t xml:space="preserve">Declarar como no presentada la solicitud de aprobación del cambio de titular del permiso de pesca para operar la embarcación pesquera de menor escala DON GE presentada por la empresa PESQUERA CALYPSO S. A. C. </t>
  </si>
  <si>
    <t>00604-2023-PRODUCE/DGPCHDI</t>
  </si>
  <si>
    <t>00047163-2023</t>
  </si>
  <si>
    <t>Declarar como no presentada la solicitud de cambio de titularidad de permiso de pesca para operar la embarcación pesquera DON PEDRO presentada por la empresa PESQUERA CALYPSO S.A.C</t>
  </si>
  <si>
    <t>00605-2023-PRODUCE/DGPCHDI</t>
  </si>
  <si>
    <t>00030949-2023</t>
  </si>
  <si>
    <t xml:space="preserve">Otorgar a la empresa TECK PERU S.A., autorización para realizar las actividades de colecta de recursos hidrobiológicos </t>
  </si>
  <si>
    <t>00606-2023-PRODUCE/DGPCHDI</t>
  </si>
  <si>
    <t>00046721-2023</t>
  </si>
  <si>
    <t>SUSPENDER por única vez, los efectos de la Resolución Directoral 396-2011-PRODUCE/DGEPP otorgada a la empresa CFG INVESTMENT S.A.C</t>
  </si>
  <si>
    <t>00607-2023-PRODUCE/DGPCHDI</t>
  </si>
  <si>
    <t>00049364-2023</t>
  </si>
  <si>
    <t xml:space="preserve">Declarar como no presentada la solicitud de cambio de titularidad de permiso de pesca para operar la embarcación pesquera JEHOVA ES MI PASTOR presentada por la empresa PESQUERA CALYPSO S.A.C. </t>
  </si>
  <si>
    <t>00608-2023-PRODUCE/DGPCHDI</t>
  </si>
  <si>
    <t>00049339-2023</t>
  </si>
  <si>
    <t>Declarar como no presentada la solicitud de aprobación del cambio de titular del permiso de pesca para operar la embarcación pesquera LA LURY presentada por la empresa PESQUERA CALYPSO S.A.C</t>
  </si>
  <si>
    <t>00609-2023-PRODUCE/DGPCHDI</t>
  </si>
  <si>
    <t>00049090-2023</t>
  </si>
  <si>
    <t>Declarar como no presentada la solicitud de aprobación del cambio de titular del permiso de pesca para operar la embarcación pesquera ABELITO; presentada por la EMPRESA PESQUERA LYBKA S.A.C</t>
  </si>
  <si>
    <t>00610-2023-PRODUCE/DGPCHDI</t>
  </si>
  <si>
    <t>00048638-2019</t>
  </si>
  <si>
    <t>Reconocer que se ha producido la caducidad de pleno derecho de la autorización de incremento de flota para la construcción de una nueva embarcación pesquera de 400 m3 de capacidad de bodega, vía sustitución de la embarcación ALESHKA con matrícula CO-13919-PM, otorgada mediante Resolución Directoral N° 725-2011-PRODUCE/DGEPP, prorrogada con la Resolución Directoral N° 182-2014-PRODUCE/DGCHD, rectificada con la Resolución Directoral N° 420-2014- PRODUCE/DGCHD.</t>
  </si>
  <si>
    <t>00611-2023-PRODUCE/DGPCHDI</t>
  </si>
  <si>
    <t>00021295-2023</t>
  </si>
  <si>
    <t xml:space="preserve">Otorgar a favor de la AUTORIDAD AUTONOMA DE MAJES, autorización para realizar las actividades de colecta de recursos hidrobiológicos </t>
  </si>
  <si>
    <t>00612-2023-PRODUCE/DGPCHDI</t>
  </si>
  <si>
    <t>00039539-2023</t>
  </si>
  <si>
    <t>Artículo 1.- Modificar la autorización del plan de trabajo cuya denominación actual es: “Monitoreo Hidrobiológico del Informe Técnico Sustentatorio del Proyecto de Modificación de la Ubicación, Líneas de Flujo y Vías de Acceso de 14 Pozos de Producción, en el Lote XIII A y del Informe Técnico Sustentatorio del Proyecto de Modificación de la Ubicación, Líneas de Flujo y Vías de Acceso de 10 Pozos de Producción y la Conversión de Pozo Productor a Pozo Inyector de 26 Pozos y Adecuación o Reemplazo de sus Líneas de Inyección en el Lote XIII-A”, otorgada mediante Resolución Directoral N° 00686-2022-PRODUCE/DGPCHDI de fecha 18 de noviembre de 2022, a favor de la empresa OLYMPIC PERÚ INC. SUCURSAL DEL PERÚ, en el extremo referido a la circunscripción territorial, conforme al detalle siguiente</t>
  </si>
  <si>
    <t>Modificacion únicamente en el extremo referido a la circunscripción territorial,</t>
  </si>
  <si>
    <t>00613-2023-PRODUCE/DGPCHDI</t>
  </si>
  <si>
    <t>00047168-2023</t>
  </si>
  <si>
    <t>Otorgar a favor de la empresa COMPAÑÍA DE MINAS BUENAVENTURA S.A.A, autorización para realizar las actividades de colecta de recursos hidrobiológicos.</t>
  </si>
  <si>
    <t>00614-2023-PRODUCE/DGPCHDI</t>
  </si>
  <si>
    <t>00039338-2023</t>
  </si>
  <si>
    <t>Otorgar a favor de los señores LARRY ALBERTO PANTA SANCHEZ y JHONATAN BERNARDO PANTA SANCHEZ la autorización de incremento de flota modificar (ampliar) la capacidad de bodega de la embarcación pesquera SABINA BEATRIZ 2 con matrícula PL-2749-PM de 45.59 m³ a 79.04 m³ vía sustitución de la embarcación pesquera SABINA BEATRIZ N° 4 con matrícula PL-5662-CM de 33.45 m³ de capacidad de bodega, para la extracción del recurso Anchoveta con destino al consumo humano indirecto.</t>
  </si>
  <si>
    <t>00615-2023-PRODUCE/DGPCHDI</t>
  </si>
  <si>
    <t>00032395-2023</t>
  </si>
  <si>
    <t>Otorgar a favor de la empresa PESQUERA VIOMAR S.A.C., autorización de incremento de flota para construir una nueva embarcación pesquera vía sustitución de la embarcación pesquera no siniestrada JESUS EN TI CONFIO</t>
  </si>
  <si>
    <t>00616-2023-PRODUCE/DGPCHDI</t>
  </si>
  <si>
    <t>00032262-2023</t>
  </si>
  <si>
    <t xml:space="preserve">Otorgar a favor de la empresa REFINERIA LA PAMPILLA S.A.A, autorización para realizar las actividades de colecta de recursos hidrobiológicos </t>
  </si>
  <si>
    <t>00617-2023-PRODUCE/DGPCHDI</t>
  </si>
  <si>
    <t>00030512-2023</t>
  </si>
  <si>
    <t xml:space="preserve">Otorgar a favor de a la empresa NEXA RESOURCES EL PORVENIR S.A.C., autorización para realizar las actividades de colecta de recursos hidrobiológicos </t>
  </si>
  <si>
    <t>00618-2023-PRODUCE/DGPCHDI</t>
  </si>
  <si>
    <t>00033167-2023</t>
  </si>
  <si>
    <t xml:space="preserve">Otorgar a la empresa MINSUR S.A., autorización para realizar las actividades de colecta de recursos hidrobiológicos </t>
  </si>
  <si>
    <t>00619-2023-PRODUCE/DGPCHDI</t>
  </si>
  <si>
    <t>00041247-2023</t>
  </si>
  <si>
    <t>Declarar la CADUCIDAD del permiso de pesca otorgado a favor de la empresa PESQUERA MAJAT S.A.C., para operar la embarcación HUACHO CINCO con matrícula IO-38109-PM mediante la Resolución Directoral N° 131-2016-PRODUCE/ DGCHD, por la causal de caducidad prevista en el numeral 33.8 del artículo 33 del RLGP</t>
  </si>
  <si>
    <t>00620-2023-PRODUCE/DGPCHDI</t>
  </si>
  <si>
    <t>00036238-2023</t>
  </si>
  <si>
    <t>Archivar el procedimiento de caducidad del permiso de pesca para operar la embarcación MARIA JOSE con matrícula CO-19579-PM, iniciado mediante el Carta N° 00000420-2023-PRODUCE/DGPCHDI de fecha 11 de mayo de 2023, por la causal de caducidad prevista en el numeral 33.8 del artículo 33 del Reglamento de la Ley General de Pesca.</t>
  </si>
  <si>
    <t>Archivar el procedimiento de caducidad</t>
  </si>
  <si>
    <t>00621-2023-PRODUCE/DGPCHDI</t>
  </si>
  <si>
    <t>00072478-2019</t>
  </si>
  <si>
    <t>16/08/2023</t>
  </si>
  <si>
    <t>Declarar IMPROCEDENTE la petición administrativa relacionada al acceso a los recursos bonito, caballa, coco, cojinova, jurel, lisa, perico, tiburón, pota, lorna, cachema, barrilete y otros recursos hidrobiológicos, solicitada por el señor PEDRO REGALADO VITE ZETA.</t>
  </si>
  <si>
    <t>ACCESO A OTROS RECURSOS</t>
  </si>
  <si>
    <t>00622-2023-PRODUCE/DGPCHDI</t>
  </si>
  <si>
    <t>00057926-2023</t>
  </si>
  <si>
    <t>Artículo 1.- Modificar la autorización al plan de trabajo denominado: “Línea Base Hidrobiológica de la Modificación de la Declaración del Impacto Ambiental (MDIA) del Proyecto de Exploración Minera Pablo Sur”, otorgada mediante Resolución Directoral N° 00164-2023-PRODUCE/DGPCHDI de fecha 22 de Febrero de 2023, a favor de la empresa COMPANIA MINERA ARES S.A.C., únicamente en el extremo referido al plazo para su ejecución, por seis (6) meses adicionales contados desde el vencimiento de la vigencia de la autorización antes indicada; por lo que, el plazo de la autorización vencerá con fecha 24 de Febrero de 2024.</t>
  </si>
  <si>
    <t>00623-2023-PRODUCE/DGPCHDI</t>
  </si>
  <si>
    <t>00039422-2023</t>
  </si>
  <si>
    <t xml:space="preserve">Otorgar a la empresa MINERA CHINALCO PERU S.A., autorización para realizar las actividades de colecta de recursos hidrobiológicos </t>
  </si>
  <si>
    <t>00624-2023-PRODUCE/DGPCHDI</t>
  </si>
  <si>
    <t>00036334-2023</t>
  </si>
  <si>
    <t>Declarar como NO PRESENTADA la solicitud de autorización para realizar las actividades de colecta de recursos hidrobiológicos presentada por la empresa VOLCAN COMPAÑIA MINERA S.A.A.</t>
  </si>
  <si>
    <t>00625-2023-PRODUCE/DGPCHDI</t>
  </si>
  <si>
    <t>00032797-2023</t>
  </si>
  <si>
    <t xml:space="preserve">Declarar como NO PRESENTADA la solicitud de autorización para realizar las actividades de colecta de recursos hidrobiológicos presentada por la empresa CONSORCIO MINERO HORIZONTE S.A. </t>
  </si>
  <si>
    <t>00626-2023-PRODUCE/DGPCHDI</t>
  </si>
  <si>
    <t>00012391-2023</t>
  </si>
  <si>
    <t>Otorgar a favor del señor EDMUNDO GERARDO MORENO TERRAZAS, la Autorización para efectuar investigación pesquera especializada sin uso de embarcación</t>
  </si>
  <si>
    <t>00627-2023-PRODUCE/DGPCHDI</t>
  </si>
  <si>
    <t>00043799-2023</t>
  </si>
  <si>
    <t>NEGOCIOS HB S.A.C</t>
  </si>
  <si>
    <t xml:space="preserve">Artículo 1.- Aprobar a favor de la empresa NEGOCIOS HB S.A.C., el cambio de titular del permiso de pesca para operar la embarcación pesquera MARGARITA ISABEL con matrícula PL-1517-CM y 34.10 m3 de capacidad de bodega, para la extracción de los recursos Anchoveta y Sardina con destino al consumo humano directo e indirecto. Asimismo, aprobar a su favor el cambio de titular del PMCE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MARGARITA ISABEL con matrícula PL1517-CM y 34.10 m3 de capacidad de bodega, deberán cumplir las disposiciones normativas vigentes en lo correspondiente al desarrollo de las actividades pesqueras previas a su procesamiento. 
Artículo 3.- En mérito al cambio de titular del permiso de pesca a que se refiere el artículo 1 de la presente Resolución Directoral, queda condicionada al cumplimiento de las sanciones administrativas referidas en el numeral 7.1 del considerando 7 de la presente resolución, vinculadas a la embarcación MARGARITA ISABEL con matrícula PL1517-CM. 
Artículo 4.- Dejar sin efecto la titularidad del permiso de pesca otorgado a favor de la empresa INVERSIONES PESQUERAS HB S.A.C., a través de la Resolución Directoral N° 054-2013-PRODUCE/DGCHI, para operar la embarcación pesquera MARGARITA ISABEL con matrícula PL-1517-CM.
Artículo 5.- Excluir a la empresa INVERSIONES PESQUERAS HB S.A.C., de los listados a que se refiere el artículo 14 del Reglamento de la Ley General de Pesca; y, el Anexo II de la Resolución Ministerial N° 347-2011-PRODUCE, a fin de incluir en su lugar a la empresa NEGOCIOS HB S.A.C., como titular del permiso de pesca para operar la embarcación pesquera MARGARITA ISABEL con matrícula PL-1517-CM. 
Artículo 6.- En mérito al cambio de titularidad a que se refiere el artículo 1 de la presente resolución directoral, la empresa NEGOCIOS HB S.A.C., en cuanto al recurso Anchoveta con destino al consumo humano directo comprendido en el citado permiso de pesca, deberá tener en consideración que no podrán realizar actividad extractiva de dicho recurso en concordancia con lo dispuesto en el Reglamento de Ordenamiento Pesquero del Recurso Anchoveta para Consumo Humano Directo; y, el segundo párrafo del artículo 9 de la Ley General de Pesca. 
Artículo 7.- En mérito al cambio de titularidad a que se refiere el artículo 1 de la presente resolución directoral, la empresa NEGOCIOS HB S.A.C., deberá tener en consideración lo dispuesto por la Resolución Ministerial Nº 781-97-PE, y el Decreto Supremo Nº 001-2002-PRODUCE, respecto al recurso Sardina comprendido en el permiso de pesca para operar la embarcación pesquera MARGARITA ISABEL con matrícula PL-1517-CM. Artículo 8.-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</si>
  <si>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00628-2023-PRODUCE/DGPCHDI</t>
  </si>
  <si>
    <t>00022575-2023</t>
  </si>
  <si>
    <t xml:space="preserve">APROBAR a favor de la empresa CFG INVESTMENT S.A.C., el cambio de titularidad de la licencia de operación de la planta de procesamiento pesquero para la producción de harina de pescado de alto contenido proteínico </t>
  </si>
  <si>
    <t>00629-2023-PRODUCE/DGPCHDI</t>
  </si>
  <si>
    <t>00035607-2023</t>
  </si>
  <si>
    <t xml:space="preserve">Archivar el procedimiento de caducidad del permiso de pesca para operar la embarcación CHAVELI II </t>
  </si>
  <si>
    <t>00630-2023-PRODUCE/DGPCHDI</t>
  </si>
  <si>
    <t>00051015-2023</t>
  </si>
  <si>
    <t>17/08/2023</t>
  </si>
  <si>
    <t>LOBOS MARINOS S.A.C</t>
  </si>
  <si>
    <t xml:space="preserve">Artículo 1.- Aprobar a favor de la empresa LOBOS MARINOS S.A.C. el cambio de titular del permiso de pesca para operar la embarcación pesquera de mayor escala MI DIONICIO 3 con matrícula PT-3401-CM y 50.00 m3 de capacidad de bodega, para la extracción del recurso Anchoveta con destino al consumo humano directo e indirecto y del recurso Sardina con destino al consumo humano directo. Asimismo, aprobar a su favor el cambio de titular del PMCE y LMCE otorgado para la actividad extractiva del recurso Anchoveta con destino al consumo humano indirecto, en el marco del Reglamento del Decreto Legislativo Nº 1084. 
Artículo 2.- En mérito al cambio de titular del permiso de pesca a que se refiere el artículo 1 de la presente resolución, la titular del permiso de pesca de la embarcación MI DIONICIO 3 con matrícula PT-3401-CM y 50.00 m3 , deberán cumplir las disposiciones normativas vigentes en lo correspondiente al desarrollo de las actividades pesqueras previas a su procesamiento.
Artículo 3.- Dejar sin efecto la titularidad del permiso de pesca otorgado a favor de a los señores VÍCTOR SANTISTEBAN URCIA y MARÍA DE LA CRUZ CASTRO PALMA, a través de la Resolución Directoral N° 176- 2016-PRODUCE/DGCHI, para operar la embarcación pesquera MI DIONICIO 3 con matrícula PT-3401-CM. 
Artículo 4.- Excluir a los señores VÍCTOR SANTISTEBAN URCIA y MARÍA DE LA CRUZ CASTRO PALMA de los listados a que se refiere el artículo 14 del Reglamento de la Ley General de Pesca; y, el Anexo I de la Resolución Ministerial N° 347-2011-PRODUCE, a fin de incluir en su lugar a la empresa LOBOS MARINOS S.A.C.; como titular del permiso de pesca para operar la embarcación pesquera MI DIONICIO 3 con matrícula PT-3401-CM. 
Artículo 5.- En mérito al cambio de titularidad a que se refiere el artículo 1 de la presente resolución directoral, la empresa LOBOS MARINOS S.A.C.; en cuanto al recurso Anchoveta con destino al consumo humano directo comprendido en el citado permiso de pesca, deberán tener en consideración que no podrán realizar actividad extractiva de dicho recurso en concordancia con lo dispuesto en el Reglamento de Ordenamiento Pesquero del Recurso Anchoveta para Consumo Humano Directo; y, el segundo párrafo del artículo 9 de la Ley General de Pesca.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</si>
  <si>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00631-2023-PRODUCE/DGPCHDI</t>
  </si>
  <si>
    <t>00033875-2023</t>
  </si>
  <si>
    <t xml:space="preserve">Otorgar a la empresa RÍO TINTO MINING AND EXPLORATION S.A.C., autorización para realizar las actividades de colecta de recursos hidrobiológicos </t>
  </si>
  <si>
    <t>00632-2023-PRODUCE/DGPCHDI</t>
  </si>
  <si>
    <t>00035878-2023</t>
  </si>
  <si>
    <t>Archivar el procedimiento de caducidad del permiso de pesca para operar la embarcación KIARA B con matrícula CE-21455-PM, iniciado mediante el Carta N° 00000421-2023-PRODUCE/DGPCHDI de fecha 11 de mayo de 2023, por la causal de caducidad prevista en el numeral 33.8 del artículo 33 del Reglamento de la Ley General de Pesca.</t>
  </si>
  <si>
    <t>00633-2023-PRODUCE/DGPCHDI</t>
  </si>
  <si>
    <t>00035610-2023</t>
  </si>
  <si>
    <t>Archivar el procedimiento de caducidad del permiso de pesca para operar la embarcación YAGODA B con matrícula CE-15261-PM, iniciado mediante el Carta N° 00000425-2023-PRODUCE/DGPCHDI de fecha 11 de mayo de 2023, por la causal de caducidad prevista en el numeral 33.8 del artículo 33 del Reglamento de la Ley General de Pesca.</t>
  </si>
  <si>
    <t>00634-2023-PRODUCE/DGPCHDI</t>
  </si>
  <si>
    <t>22/08/2023</t>
  </si>
  <si>
    <t>Declarar la conclusión del procedimiento de queja por defectos de tramitación, sin pronunciamiento sobre el fondo, respecto a la queja formulada por el señor PEDRO REGALADO VITE ZETA contra el Director de la Dirección de Extracción para Consumo Humano Directo e Indirecto</t>
  </si>
  <si>
    <t>00635-2023-PRODUCE/DGPCHDI</t>
  </si>
  <si>
    <t>00020882-2023</t>
  </si>
  <si>
    <t>Declarar la conclusión del procedimiento de queja por defectos de tramitación, sin pronunciamiento sobre el fondo, respecto a la queja formulada por el C &amp; C CONSULTORIA Y ASESORIA LEGAL E.I.R.L contra la Dirección de Extracción para Consumo Humano Directo e Indirecto</t>
  </si>
  <si>
    <t>00636-2023-PRODUCE/DGPCHDI</t>
  </si>
  <si>
    <t>00035481-2023</t>
  </si>
  <si>
    <t>23/08/2023</t>
  </si>
  <si>
    <t>Otorgar a favor de la empresa INLAND ENERGY S.A.C., autorización para realizar las actividades de colecta de recursos hidrobiológicos conforme al plan de trabajo denominado: “Monitoreo hidrobiológico del Estudio de Impacto Ambiental del Proyecto Central Hidroeléctrica Santa Teresa.”</t>
  </si>
  <si>
    <t>00637-2023-PRODUCE/DGPCHDI</t>
  </si>
  <si>
    <t>00042052-2023</t>
  </si>
  <si>
    <t>ISABELITA
MARYLIN II
BAMAR VIII 
BAMAR II</t>
  </si>
  <si>
    <t>CE-28791-PM
CE-15260-PM
CO-19867-PM
CE-16661-PM</t>
  </si>
  <si>
    <t>Dejar sin efecto el intercambio de capacidad de acarreo con permiso de pesca para la extracción de recurso atún de las embarcaciones ISABELITA con matrícula CE-28791-PM, MARYLIN II con matrícula CE-15260-PM, BAMAR VIII con matrícula CO-19867-PM y BAMAR II con matrícula CE-16661-PM a que se refiere el artículo 2 de la Resolución Directoral N° 581-2022-PRODUCE/DGPCHDI, conforme a los fundamentos expuestos en la presente resolución.</t>
  </si>
  <si>
    <t>Capacidad de acarreo con permiso de pesca para la extracción de recurso atún</t>
  </si>
  <si>
    <t>00638-2023-PRODUCE/DGPCHDI</t>
  </si>
  <si>
    <t>00035994-2023</t>
  </si>
  <si>
    <t>Archivar el procedimiento de caducidad del permiso de pesca para operar la embarcación BAMAR II con matrícula CE-16661-PM, iniciado mediante el Carta N° 00000423-2023-PRODUCE/DGPCHDI de fecha 11 de mayo de 2023, por la causal de caducidad prevista en el numeral 33.8 del artículo 33 del Reglamento de la Ley General de Pesca.</t>
  </si>
  <si>
    <t>00639-2023-PRODUCE/DGPCHDI</t>
  </si>
  <si>
    <t>00035992-2023</t>
  </si>
  <si>
    <t>Archivar el procedimiento de caducidad del permiso de pesca para operar la embarcación MARYLIN II con matrícula CE-15260-PM, iniciado mediante el Carta N° 00000419-2023-PRODUCE/DGPCHDI de fecha 11 de mayo de 2023, por la causal de caducidad prevista en el numeral 33.8 del artículo 33 del Reglamento de la Ley General de Pesca.</t>
  </si>
  <si>
    <t>00640-2023-PRODUCE/DGPCHDI</t>
  </si>
  <si>
    <t>00035990-2023</t>
  </si>
  <si>
    <t>Archivar el procedimiento de caducidad del permiso de pesca para operar la embarcación BAMAR VIII de matrícula CO-19867-PM, iniciado mediante el Carta N° 00000422-2023-PRODUCE/DGPCHDI de fecha 11 de mayo de 2023, por la causal de caducidad prevista en el numeral 33.8 del artículo 33 del Reglamento de la Ley General de Pesca.</t>
  </si>
  <si>
    <t>00641-2023-PRODUCE/DGPCHDI</t>
  </si>
  <si>
    <t>00032854-2023</t>
  </si>
  <si>
    <t>24/08/2023</t>
  </si>
  <si>
    <t xml:space="preserve">Otorgar a favor de la empresa GRUPO VIMALCA S.A.C., permiso de pesca para operar la embarcación pesquera JUAN PABLO 2 </t>
  </si>
  <si>
    <t>00642-2023-PRODUCE/DGPCHDI</t>
  </si>
  <si>
    <t>00057793-2023</t>
  </si>
  <si>
    <t>Declarar que la solicitud de modificación del permiso de pesca por cambio de nombre de la embarcación pesquera MI JOSE Y MERCEDES; de MI JOSE Y MERCEDES a ROSITA JANET, presentada por la EMPRESA PESQUERA ROSIJAT MA E.I.R.L ha sido aprobada automáticamente a la fecha de presentación.</t>
  </si>
  <si>
    <t>00643-2023-PRODUCE/DGPCHDI</t>
  </si>
  <si>
    <t>00041951-2023</t>
  </si>
  <si>
    <t>25/08/2023</t>
  </si>
  <si>
    <t>Declarar como NO PRESENTADA la solicitud de autorización para realizar las actividades de colecta de recursos hidrobiológicos conforme al plan de trabajo denominado: “Línea Base Hidrobiológica para el Primer Informe Técnico Sustentatorio de la Segunda MEIAsd del Proyecto de Exploración Anamaray”</t>
  </si>
  <si>
    <t>00644-2023-PRODUCE/DGPCHDI</t>
  </si>
  <si>
    <t>00040928-2023</t>
  </si>
  <si>
    <t>Otorgar a la empresa COMPANIA MINERA ANTAMINA S.A., autorización para realizar las actividades de colecta de recursos hidrobiológicos conforme al plan de trabajo denominado: “Caracterización biológica en áreas colindantes a Antamina”</t>
  </si>
  <si>
    <t>00645-2023-PRODUCE/DGPCHDI</t>
  </si>
  <si>
    <t>00060295-2023</t>
  </si>
  <si>
    <t xml:space="preserve">Declarar que la solicitud de ampliación del plazo para la ejecución de la autorización de incremento de flota dispuesta mediante Resolución Directoral Nº 00185-2022-PRODUCE/DGPCHDI , ha sido aprobada automáticamente </t>
  </si>
  <si>
    <t>00646-2023-PRODUCE/DGPCHDI</t>
  </si>
  <si>
    <t>00060964-2023</t>
  </si>
  <si>
    <t xml:space="preserve">Autorizar a las embarcaciones pesqueras industriales detalladas en el siguiente cuadro para participar en el “Crucero de Evaluación de Biomasa Desovante de la Anchoveta aplicando el Método de Producción de Huevos (MPH 2308-09)”, conforme al Plan del Crucero propuesto por el Instituto del Mar del Perú (IMARPE): </t>
  </si>
  <si>
    <t>00647-2023-PRODUCE/DGPCHDI</t>
  </si>
  <si>
    <t>00045269-2023</t>
  </si>
  <si>
    <t>Artículo 1.- Aprobar a favor de la empresa GRUPO FERVANA S.A.C. el cambio de titular del permiso de pesca para operar la embarcación pesquera de menor escala ARYANNA con matrícula CO-12556-CM y 32.54 m3 de capacidad de bodega, para la extracción de los recursos hidrobiológicos con destino al consumo humano directo, con excepción del recurso Bacalao de profundidad y plenamente explotados. 
Artículo 2.- Dejar sin efecto la titularidad del permiso de pesca otorgada a favor de los señores RIGOBERTO PALMA BERNAL y ZORAIDA LEYTON CHANAME, a través de la Resolución Directoral N° 1472-2018- PRODUCE/DGPCHDI, para operar la embarcación pesquera ARYANNA con matrícula CO-12556-CM y 32.54 m3.
Artículo 3.- Excluir a los señores RIGOBERTO PALMA BERNAL y ZORAIDA LEYTON CHANAME de los listados a que se refiere el artículo 14 del Reglamento de la Ley General de Pesca; y, el Anexo I de la Resolución Ministerial N° 346-2011-PRODUCE, a fin de incluir en su lugar a la empresa GRUPO FERVANA S.A.C., como titular del permiso de pesca para operar la embarcación pesquera ARYANNA con matrícula CO-12556-CM.
Artículo 4.-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</si>
  <si>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00648-2023-PRODUCE/DGPCHDI</t>
  </si>
  <si>
    <t>00046039-2023</t>
  </si>
  <si>
    <t>Declarar Improcedente la queja por defecto de tramitación formulada por el señor CHRISTIAN IVAN PANTA RUIZ mediante escrito de registro N° 00046039-2023-E, contra el Director de Extracción para Consumo Humano Directo e Indirecto</t>
  </si>
  <si>
    <t>00649-2023-PRODUCE/DGPCHDI</t>
  </si>
  <si>
    <t>00033009-2023</t>
  </si>
  <si>
    <t>Declarar Improcedente el recurso de reconsideración formulado por la empresa HYDRO GLOBAL PERU S.A.C. contra la Resolución Directoral N° 00403-2023-PRODUCE/DGPCHDI</t>
  </si>
  <si>
    <t>00650-2023-PRODUCE/DGPCHDI</t>
  </si>
  <si>
    <t>00038260-2023</t>
  </si>
  <si>
    <t>Otorgar a favor de la empresa CFG INVESTMENT S.A.C., permiso de pesca para operar la embarcación pesquera ANDES 31 con matrícula CO-13721-PM</t>
  </si>
  <si>
    <t>00651-2023-PRODUCE/DGPCHDI</t>
  </si>
  <si>
    <t>00043960-2023</t>
  </si>
  <si>
    <t xml:space="preserve">Declarar IMPROCEDENTE la petición administrativa relacionada al acceso a los recursos atún, barrilete, bereche, mero, ojo de uva, robalo, sierra, tamborín/melva, barracuda, chiri, pintadilla, tollo pintado, señorita, albacora, cabinza, camotillo, majorrilla, doncella, pampanito, machete, pejerrey, pez espada, pez volador, zorro, coco, cojinova, cabrilla, corvina, chita, lenguado, lisa, langostino, calamar, calamar gigante y/o Pota, Lorna, cachema, caballa y lomo negro, solicitada por la empresa PESQUERA BERLITA S.A.C., por las consideraciones expuestas en la presente resolución directoral. </t>
  </si>
  <si>
    <t>00652-2023-PRODUCE/DGPCHDI</t>
  </si>
  <si>
    <t>00043961-2023</t>
  </si>
  <si>
    <t>00653-2023-PRODUCE/DGPCHDI</t>
  </si>
  <si>
    <t>00028654-2023</t>
  </si>
  <si>
    <t>OTORGAR a favor de la empresa MICROEMPRESA CRUDO Y COCIDO S.A.C., la autorización de instalación para el aumento de capacidad de procesamiento de 2288 cajas/turno a 3536 cajas/turno de la planta de enlatado de productos hidrobiológicos</t>
  </si>
  <si>
    <t>00654-2023-PRODUCE/DGPCHDI</t>
  </si>
  <si>
    <t>00043967-2023</t>
  </si>
  <si>
    <t xml:space="preserve">Declarar IMPROCEDENTE la petición administrativa relacionada al acceso a los recursos atún, barrilete, bereche, mero, ojo de uva, robalo, sierra, tamborín/melva, barracuda, chiri, pintadilla, tollo pintado, señorita, albacora, cabinza, camotillo, majorrilla, doncella, pampanito, machete, pejerrey, pez espada, pez volador, zorro, coco, cojinova, cabrilla, corvina, chita, lenguado, lisa, langostino, calamar, calamar gigante y/o Pota, Lorna, cachema, caballa y lomo negro, solicitada por la empresa PESQUERA SAN SEBASTIÁN S.A.C., por las consideraciones expuestas en la presente resolución directoral. </t>
  </si>
  <si>
    <t>00655-2023-PRODUCE/DGPCHDI</t>
  </si>
  <si>
    <t>00051201-2023</t>
  </si>
  <si>
    <t xml:space="preserve">Otorgar a la empresa BHP WORLD EXPLORATION INC. SUCURSAL DEL PERU, autorización para realizar las actividades de colecta de recursos hidrobiológicos </t>
  </si>
  <si>
    <t>00656-2023-PRODUCE/DGPCHDI</t>
  </si>
  <si>
    <t>00060063-2023</t>
  </si>
  <si>
    <t>Otorgar a la empresa VOLCAN COMPAÑIA MINERA S.A.A., autorización para realizar las actividades de colecta de recursos hidrobiológicos</t>
  </si>
  <si>
    <t>00657-2023-PRODUCE/DGPCHDI</t>
  </si>
  <si>
    <t>00043464-2023</t>
  </si>
  <si>
    <t>Artículo 1.- Modificar la autorización del plan de trabajo denominado: “Línea Base Hidrobiológica para la Modificación del Estudio de Impacto Ambiental de la "Unidad Minera Huarón”, otorgada mediante Resolución Directoral N° 00137-2023-PRODUCE/DGPCHDI de fecha 13 de febrero del 2023, a favor de la empresa Pan American Silver Huarón S.A., en el extremo referido a la circunscripción territorial para su ejecución conforme al detalle propuesto en anexo, que  forma parte integrante de la presente Resolución Directora</t>
  </si>
  <si>
    <t>00658-2023-PRODUCE/DGPCHDI</t>
  </si>
  <si>
    <t>00041042-2023</t>
  </si>
  <si>
    <t>Declarar Improcedente el recurso de reconsideración formulado por la empresa PETROTAL PERÚ S.R.L</t>
  </si>
  <si>
    <t>00659-2023-PRODUCE/DGPCHDI</t>
  </si>
  <si>
    <t>00040996-2023</t>
  </si>
  <si>
    <t>Aceptar el DESISTIMIENTO formulado por la empresa ESMERALDA CORP S.A.C., respecto a la solicitud de suspensión temporal de licencia de operación de la planta de harina residual de descartes y residuos de recursos hidrobiológicos, accesoria y complementaria al funcionamiento de sus actividades principales (congelado y enlatado) para consumo humano indirecto</t>
  </si>
  <si>
    <t>00660-2023-PRODUCE/DGPCHDI</t>
  </si>
  <si>
    <t>00039035-2023</t>
  </si>
  <si>
    <t>Otorgar a la empresa COMPAÑÍA MINERA ARGENTUM S.A., autorización para realizar las actividades de colecta de recursos hidrobiológicos conforme al plan de trabajo denominado: “Monitoreo Hidrobiológico del “Estudio de Impacto Ambiental semidetallado del Proyecto de Exploración Minera Ticlio”</t>
  </si>
  <si>
    <t>00661-2023-PRODUCE/DGPCHDI</t>
  </si>
  <si>
    <t>00064123-2023</t>
  </si>
  <si>
    <t>Autorizar a las embarcaciones pesqueras industriales detalladas en el siguiente cuadro para participar en el Crucero de Evaluación Hidroacústica de Anchoveta y Otros Recursos Pelágicos Cr 2309 - 10, conforme al Plan del Crucero propuesto por el Instituto del Mar del Perú</t>
  </si>
  <si>
    <t>00662-2023-PRODUCE/DGPCHDI</t>
  </si>
  <si>
    <t>00062645-2023</t>
  </si>
  <si>
    <t>Declarar que la solicitud de ampliación del plazo para la ejecución de la autorización de incremento de flota a favor de la empresa SAKANA DEL PERU S.A., para la construcción de una nueva embarcación vía sustitución de la e/p no siniestrada EKANS ha sido aprobada automáticamente</t>
  </si>
  <si>
    <t>00663-2023-PRODUCE/DGPCHDI</t>
  </si>
  <si>
    <t>00062649-2023</t>
  </si>
  <si>
    <t xml:space="preserve">Declarar que la solicitud de ampliación del plazo para la ejecución de la autorización de incremento de flota a favor de la empresa SAKANA DEL PERU S.A., para la construcción de una nueva embarcación vía sustitución de la e/p no siniestrada TIUSKA ha sido aprobada automáticamente a la fecha de presentación </t>
  </si>
  <si>
    <t>00664-2023-PRODUCE/DGPCHDI</t>
  </si>
  <si>
    <t>00061446-2023</t>
  </si>
  <si>
    <t>Aceptar el desistimiento del procedimiento de cambio de titularidad de la autorización del incremento de flota, vía sustitución de la e/p no siniestrada SEÑOR DE LA SOLEDAD formulado por los señores JOSÉ ARTURO JACINTO MONTENEGRO y CRISTINA LUCILA BELTRAN ORTEGA</t>
  </si>
  <si>
    <t>00665-2023-PRODUCE/DGPCHDI</t>
  </si>
  <si>
    <t>00024171-2023</t>
  </si>
  <si>
    <t>Declarar como IMPROCEDENTE  la solicitud de aprobación del permiso de pesca para operar la e/p MARIA ANGELITA presentada por los señores ISIDORA GALAN DE ECHE, ALDAIR ALEXIS ECHE GALAN, CESAR ALBERTO ECHE GALAN, EDER JAVIER ECHE GALAN, JORGE LUIS ECHE GALAN, JUNIOR GALINDO ECHE GALAN, KEVIN DENILSON ECHE GALAN y WILMER DAVID ECHE GALAN</t>
  </si>
  <si>
    <t>00666-2023-PRODUCE/DGPCHDI</t>
  </si>
  <si>
    <t>00038738-2023</t>
  </si>
  <si>
    <t>Otorgar a la empresa EMPRESA DE GENERACIÓN ELÉCTRICA CICLÓN DEL NORTE S.A.C, autorización para realizar las actividades de colecta de recursos hidrobiológicos conforme al plan de trabajo denominado: “Evaluación de Línea Base Hidrobiológica del Estudio de Impacto Ambiental Semidetallado (EIA-sd) del Proyecto “Central Eólica Ciclón”</t>
  </si>
  <si>
    <t>00667-2023-PRODUCE/DGPCHDI</t>
  </si>
  <si>
    <t>00038735-2023</t>
  </si>
  <si>
    <t>Otorgar a la empresa Zapote S.A.C., autorización para realizar las actividades de colecta de recursos hidrobiológicos conforme al plan de trabajo denominado: “Evaluación de Línea Base hidrobiológica del Estudio de Impacto Ambiental Semidetallado (EIA-sd) del Proyecto “Central Eólica Zapote”</t>
  </si>
  <si>
    <t>00668-2023-PRODUCE/DGPCHDI</t>
  </si>
  <si>
    <t>00039875-2023</t>
  </si>
  <si>
    <t>Otorgar a la empresa VALE EXPLORATION PERU S.A.C., autorización para realizar las actividades de colecta de recursos hidrobiológicos conforme al plan de trabajo denominado: “Evaluación Hidrobiológica para la Declaración de Impacto Ambiental del Proyecto de Exploración Minera Chaska”</t>
  </si>
  <si>
    <t>00669-2023-PRODUCE/DGPCHDI</t>
  </si>
  <si>
    <t>00062383-2023</t>
  </si>
  <si>
    <t>Artículo 1.- Declarar que la solicitud de ampliación del plazo para la ejecución de la autorización de incremento de flota dispuesta mediante Resolución Directoral Nº 00222-2022-PRODUCE/DGPCHDI de fecha 25 de abril de 2022, a favor del señor JULIO CESAR PANTA PANTA, para construir una nueva embarcación pesquera de 51.78 m³ de capacidad de bodega, vía sustitución de la embarcación pesquera no siniestrada MI SAN MARTIN III con matrícula PT-11860-CM y 51.78 m³ de capacidad de bodega, para la extracción de los recursos Anchoveta y Sardina con destino al consumo humano directo e indirecto; solicitada mediante el escrito con registro Nº 00062383-2023-E, ha sido aprobada automáticamente a la fecha de presentación de dicha solicitud, en concordancia con el artículo 33 del TUO de la Ley Nº 27444.</t>
  </si>
  <si>
    <t>00670-2023-PRODUCE/DGPCHDI</t>
  </si>
  <si>
    <t>00047479-2023</t>
  </si>
  <si>
    <t>MODESTO 8</t>
  </si>
  <si>
    <t>CE-68933-PM</t>
  </si>
  <si>
    <t>PESQUERA NIROCI S.A.C</t>
  </si>
  <si>
    <t>Otorgar a favor de la empresa PESQUERA NIROCI S.A.C., permiso de pesca para operar la embarcación pesquera MODESTO 8 con matrícula CE-68933-PM, de 277.53 m³ de capacidad de bodega, para la extracción del recurso Anchoveta con destino al consumo humano indirecto, en virtud de la ejecución de la autorización de incremento de flota otorgada mediante Resolución Directoral Nº 004-2022-PRODUCE/DGPCHDI</t>
  </si>
  <si>
    <t>00671-2023-PRODUCE/DGPCHDI</t>
  </si>
  <si>
    <t>00066025-2023</t>
  </si>
  <si>
    <t>Artículo 1.- Declarar que la solicitud de ampliación del plazo para la ejecución de la autorización de incremento de flota dispuesta mediante Resolución Directoral Nº 00307-2022-PRODUCE/DGPCHDI de fecha 4 de mayo de 2022, a favor de la empresa CORPORACION PESQUERA ERMA S.A.C., para la construcción de una nueva embarcación de 98.17 m3 de capacidad de bodega, vía sustitución de la embarcación pesquera no siniestrada ASMAR II con matrícula PL-19733-CM, para la extracción del recurso Anchoveta con destino al consumo humano indirecto; solicitada mediante el escrito con registro Nº 00066025-2023, ha sido aprobada automáticamente a la fecha de presentación de dicha solicitud, en concordancia con el artículo 33 del TUO de la Ley Nº 27444.</t>
  </si>
  <si>
    <t>00672-2023-PRODUCE/DGPCHDI</t>
  </si>
  <si>
    <t>00000938-2023</t>
  </si>
  <si>
    <t>Otorgar a favor de la empresa PESQUERA CANTABRIA S. A., autorización de incremento de flota para ampliar el permiso de pesca para operar la embarcación ILEÑA I con matrícula CO-28571-PM, para la extracción de los recursos Anchoveta y Sardina con destino al consumo humano indirecto, provenientes de las embarcaciones pesqueras ASIA 2 con matrícula CE-0256-PM, ALFA con matrícula CO-12432-PM y DON JOSE I de matrícula CO-21678-PM.</t>
  </si>
  <si>
    <t>para ampliar el permiso de pesca</t>
  </si>
  <si>
    <t>00673-2023-PRODUCE/DGPCHDI</t>
  </si>
  <si>
    <t>00056196-2023</t>
  </si>
  <si>
    <t>OTORGAR a favor de la empresa PESCADOS Y CEFALOPODOS DEL PERU SOCIEDAD ANONIMA CERRADA-PECEPE S.A.C, la autorización de instalación de una planta de procesamiento pesquero para la producción de congelado de productos hidrobiológicos.</t>
  </si>
  <si>
    <t>00674-2023-PRODUCE/DGPCHDI</t>
  </si>
  <si>
    <t>00047691-2023</t>
  </si>
  <si>
    <t xml:space="preserve">Otorgar a favor del señor VICTOR GRABIEL NUNTON BERNAL, permiso de pesca para operar la embarcación pesquera FIORELLA  </t>
  </si>
  <si>
    <t>00675-2023-PRODUCE/DGPCHDI</t>
  </si>
  <si>
    <t>00068030-2023</t>
  </si>
  <si>
    <t>Artículo 1.- Declarar que la solicitud de ampliación del plazo para la ejecución de la autorización de incremento de flota dispuesta mediante Resolución Directoral Nº 00277-2022-PRODUCE/DGPCHDI de fecha 20 de abril de 2022, a favor de la empresa PESQUERA EXALMAR S.A.A., para la construcción de una nueva embarcación de 560 m3 de capacidad de bodega, vía sustitución de la embarcación pesquera no siniestrada SAMANCO 3 con matrícula CE-4503-PM y de la embarcación pesquera siniestrada MERLIN con matrícula CE-2412-PM, para la extracción del recurso Anchoveta con destino al consumo humano indirecto; solicitada mediante el escrito con registro Nº 00068030-2023, ha sido aprobada automáticamente a la fecha de presentación de dicha solicitud, en concordancia con el artículo 33 del TUO de la Ley Nº 27444.</t>
  </si>
  <si>
    <t>00676-2023-PRODUCE/DGPCHDI</t>
  </si>
  <si>
    <t>00041803-2023</t>
  </si>
  <si>
    <t xml:space="preserve">Otorgar a la empresa HIDROELÉCTRICA HUANCHOR S.A.C., autorización para realizar las actividades de colecta de recursos hidrobiológicos conforme al plan de trabajo denominado: “Línea Base Hidrobiológica para la Modificación de la Declaración de Impacto Ambiental (MDIA) de la Central Hidroeléctrica Huanchor y la Línea de Transmisión 50 kV S.E. Huanchor - S.E. San Mateo”, </t>
  </si>
  <si>
    <t>00677-2023-PRODUCE/DGPCHDI</t>
  </si>
  <si>
    <t>00035246-2023</t>
  </si>
  <si>
    <t>Otorgar a la EMPRESA REGIONAL DE SERVICIO PÚBLICO DE ELECTRICIDAD DEL ORIENTE S.A., autorización para realizar las actividades de colecta de recursos hidrobiológicos conforme al plan de trabajo denominado: “Plan Ambiental Detallado de la Central Hidroeléctrica Quanda”</t>
  </si>
  <si>
    <t>00678-2023-PRODUCE/DGPCHDI</t>
  </si>
  <si>
    <t>00040620-2023</t>
  </si>
  <si>
    <t xml:space="preserve">Otorgar a la empresa Cori Puno S.A.C., autorización para realizar las actividades de colecta de recursos hidrobiológicos conforme al plan de trabajo denominado: “Evaluación de Comunidades Hidrobiológicas para la Modificación del Estudio de Impacto Ambiental del Proyecto “Ampliación de la Explotación a Tajo Abierto y Beneficio de Minerales hasta 3500 TMS/D”, </t>
  </si>
  <si>
    <t>00679-2023-PRODUCE/DGPCHDI</t>
  </si>
  <si>
    <t>00052281-2023</t>
  </si>
  <si>
    <t>Artículo 1.- Acumular los procedimientos administrativos presentados mediante los escritos con registros Nº Nº 00052281-2023 y N° 00066705-2023, iniciados por la empresa PESQUERA CALYPSO S.A.C., de acuerdo con los fundamentos expuestos en la parte considerativa de la presente resolución. 
Artículo 2.- Aprobar a favor de la empresa PESQUERA CALYPSO S.A.C. el cambio de titular del permiso de pesca para operar la embarcación pesquera de menor escala DON WILY con matrícula PL28542-CM y 32.33 m3 de capacidad de bodega, para la extracción de los recursos Anchoveta, Jurel, Caballa, Bonito, Perico, Atún, Barrilete, Bereche, Cabrilla, Cojinova, Congrio, Corvina, Lisa, Lorna, Pampano, Robalo, Suco, Cachema, Chiri/Palometa, Tollo, Centolla y Sierra con destino al consumo humano directo. 
Artículo 3.- Dejar sin efecto la titularidad del permiso de pesca otorgada a favor de los señores INVERSIONES PESQUERAS LIGURIA S.A.C., a través de la Resolución Directoral N° 010-2020- PRODUCE/DGPCHDI, para operar la embarcación pesquera DON WILY con matrícula PL-28542-CM y 32.33 m3 de capacidad de bodega. 
Artículo 4.- Excluir a la empresa INVERSIONES PESQUERAS LIGURIA S.A.C. de los listados a que se refiere el artículo 14 del Reglamento de la Ley General de Pesca; y, el Anexo I de la Resolución Ministerial N° 346-2011-PRODUCE, a fin de incluir en su lugar a la empresa PESQUERA CALYPSO S.A.C., como titular del permiso de pesca para operar la embarcación pesquera DON WILY con matrícula PL-28542-CM. 
Artículo 5.- Incluir a la empresa PESQUERA CALYPSO S.A.C., como titular del permiso de pesca para operar la embarcación pesquera de menor escala DON WILY con matrícula PL-28542-CM y 32.33 m3 de capacidad de bodega, en el Registro Nacional de Embarcaciones Pesqueras para Consumo Humano Directo a que se refiere el artículo 7 del Reglamento de Ordenamiento Pesquero del Recurso Anchoveta para Consumo Humano Directo.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</si>
  <si>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00680-2023-PRODUCE/DGPCHDI</t>
  </si>
  <si>
    <t>00052262-2023</t>
  </si>
  <si>
    <t xml:space="preserve"> PESQUERA CALYPSO S.A.C.</t>
  </si>
  <si>
    <t>Artículo 1.- Acumular los procedimientos administrativos presentados mediante los escritos con registros Nº 00052262-2023 y N° 00066701-2023, iniciados por la empresa PESQUERA CALYPSO S.A.C., de acuerdo con los fundamentos expuestos en la parte considerativa de la presente resolución, a pedido de la administrada. 
Artículo 2.- Aprobar a favor de la empresa PESQUERA CALYPSO S.A.C. el cambio de titular del permiso de pesca para operar la embarcación pesquera de menor escala VENTISQUERO con matrícula CO-22695-CM y 30.26 m³ de capacidad de bodega, para la extracción de los recursos Anchoveta (Engraulis ringens y Anchoa nasus), Jurel (Trachurus murphii), Caballa (Scomber japonicus peru anus), Bonito (Sarda chiliensis chiliensis), Perico o Dorado (Coryphaena hippurus), Atún (Thunnus spp), Barrilete (Katsuwonus pelamis), Bereche (Larimus pacificus), Cabrilla (Paralabrax humeralis), Cojinova (Seriolella violácea), Congrio (Genypterus maculatus), Corvina (Cilus gilberti), Lisa (Mugil cephalus), Lorna (Sciane deliciosa), Pámpano (Trachinotus paitensis), Robalo (Centropomus nigrescens), Coco/suco (Paralonchurus peruanus), Cachema (Cynoscion analis) con destino al consumo humano directo. 
Artículo 3.- Dejar sin efecto la titularidad del permiso de pesca otorgada a favor de los señores INVERSIONES PESQUERAS LIGURIA S.A.C., a través de la Resolución Directoral N° 00261-2020- PRODUCE/DGPCHDI, para operar la embarcación pesquera VENTISQUERO con matrícula CO-22695- CM y 30.26 m³ de capacidad de bodega. 
Artículo 4.- Excluir a la empresa INVERSIONES PESQUERAS LIGURIA S.A.C. de los listados a que se refiere el artículo 14 del Reglamento de la Ley General de Pesca; y, el Anexo I de la Resolución Ministerial N° 346-2011-PRODUCE, a fin de incluir en su lugar a la empresa PESQUERA CALYPSO S.A.C., como titular del permiso de pesca para operar la embarcación pesquera VENTISQUERO con matrícula CO-22695-CM. 
Artículo 5.- Incluir a la empresa PESQUERA CALYPSO S.A.C., como titular del permiso de pesca para operar la embarcación pesquera de menor escala VENTISQUERO con matrícula CO-22695-CM y 30.26 m³ de capacidad de bodega, en el Registro Nacional de Embarcaciones Pesqueras para Consumo Humano Directo a que se refiere el artículo 7 del Reglamento de Ordenamiento Pesquero del Recurso Anchoveta para Consumo Humano Directo.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</si>
  <si>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00681-2023-PRODUCE/DGPCHDI</t>
  </si>
  <si>
    <t>00005210-2023</t>
  </si>
  <si>
    <t>OTORGAR a favor de la empresa CONSORCIO INDUSTRIAL SUR PERU S.A.C., la autorización de instalación para el aumento de capacidad de procesamiento de la planta de congelado</t>
  </si>
  <si>
    <t>00682-2023-PRODUCE/DGPCHDI</t>
  </si>
  <si>
    <t>00032456-2023</t>
  </si>
  <si>
    <t>OTORGAR a favor de la empresa FERNANDEZ S.A.C., la autorización de instalación para el aumento de capacidad de procesamiento.</t>
  </si>
  <si>
    <t>00683-2023-PRODUCE/DGPCHDI</t>
  </si>
  <si>
    <t>00047937-2023</t>
  </si>
  <si>
    <t>Rectificar el error material contenido en la parte de vistos de la Resolución Directoral 638 2023 PRODUCE DGPCHDI</t>
  </si>
  <si>
    <t>00684-2023-PRODUCE/DGPCHDI</t>
  </si>
  <si>
    <t>00047166-2023</t>
  </si>
  <si>
    <t>PESQUERA CALYPSO S.A.C</t>
  </si>
  <si>
    <t>Artículo 1.- Acumular los procedimientos administrativos presentados mediante los escritos con registros Nº Nº 00047166-2023 y N° 00066714-2023, iniciados por la empresa PESQUERA CALYPSO S.A.C., de acuerdo con los fundamentos expuestos en la parte considerativa de la presente resolución. 
Artículo 2.- Aprobar a favor de la empresa PESQUERA CALYPSO S.A.C. el cambio de titular del permiso de pesca para operar la embarcación pesquera de menor escala KAREN con matrícula CE-28358-CM y 31.19 m3 de capacidad de bodega, para la extracción de los recursos Anchoveta, Jurel, Caballa, Bonito, Perico, Atún, Barrilete, Bereche, Cabrilla, Cojinova, Congrio, Corvina, Lisa, Lorna, Pampano, Robalo, Suco, Cachema, Chiri/Palometa, Tollo, Centolla y Sierra con destino al consumo humano directo.
Artículo 3.- Dejar sin efecto la titularidad del permiso de pesca otorgada a favor de los señores INVERSIONES PESQUERAS LIGURIA S.A.C., a través de la Resolución Directoral N° 00006-2020-PRODUCE/DGPCHDI, para operar la embarcación pesquera KAREN con matrícula CE-28358-CM y 31.19 m3 de capacidad de bodega. 
Artículo 4.- Excluir a la empresa INVERSIONES PESQUERAS LIGURIA S.A.C. de los listados a que se refiere el artículo 14 del Reglamento de la Ley General de Pesca; y, el Anexo I de la Resolución Ministerial N° 346-2011- PRODUCE, a fin de incluir en su lugar a la empresa PESQUERA CALYPSO S.A.C., como titular del permiso de pesca para operar la embarcación pesquera KAREN con matrícula CE-28358-CM. 
Artículo 5.- Incluir a la empresa PESQUERA CALYPSO S.A.C., como titular del permiso de pesca para operar la embarcación pesquera de menor escala KAREN con matrícula CE-28358-CM y 31.19 m3 de capacidad de bodega, en el Registro Nacional de Embarcaciones Pesqueras para Consumo Humano Directo a que se refiere el artículo 7 del Reglamento de Ordenamiento Pesquero del Recurso Anchoveta para Consumo Humano Directo.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</si>
  <si>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00685-2023-PRODUCE/DGPCHDI</t>
  </si>
  <si>
    <t>00042883-2023</t>
  </si>
  <si>
    <t xml:space="preserve">Declarar como NO PRESENTADA la solicitud de autorización para realizar las actividades de colecta de recursos hidrobiológicos </t>
  </si>
  <si>
    <t>00686-2023-PRODUCE/DGPCHDI</t>
  </si>
  <si>
    <t>00044129-2023</t>
  </si>
  <si>
    <t xml:space="preserve">Otorgar a la empresa ENEL GENERACIÓN PERÚ S.A.A., autorización para realizar las actividades de colecta de recursos hidrobiológicos </t>
  </si>
  <si>
    <t>00687-2023-PRODUCE/DGPCHDI</t>
  </si>
  <si>
    <t>00035300-2023</t>
  </si>
  <si>
    <t>Modificar únicamente el artículo 1 de la Resolución Directoral N° 00270-2022-PRODUCE/DGPCHDI de fecha 13 de abril de 2022 - Precisar que la modificación de la autorización de incremento de flota, a que hace  referencia el artículo 1 de la presente resolución directoral, es únicamente referido a la modalidad de la autorización de incremento de flota otorgada mediante la Resolución Directoral N° 00270-2022- PRODUCE/DGPCHDI, manteniendo las demás disposiciones de la citada resolución directoral, en tiempo y forma.</t>
  </si>
  <si>
    <t>Modificación de la autorización de incremento de flota, únicamente referido a la modalidad de la autorización</t>
  </si>
  <si>
    <t>00688-2023-PRODUCE/DGPCHDI</t>
  </si>
  <si>
    <t>00058101-2023</t>
  </si>
  <si>
    <t>EDITH MARCELA ECHE ECHE, RUDY VERONICA ECA IMAN y DIANA CAROLINA PANTA JACINTO</t>
  </si>
  <si>
    <t>Artículo 1.- Aprobar a favor de las señoras EDITH MARCELA ECHE ECHE, RUDY VERONICA ECA IMAN y DIANA CAROLINA PANTA JACINTO, el cambio de titular del permiso de pesca para operar la embarcación pesquera de menor escala JOSE GUADALUPE con matrícula PT-17733-BM y 29.89 m3 de capacidad de bodega, para la extracción de los recursos anchoveta, bonito/chauchilla, cabrilla/ cabrillon, coco/suco, cojinova, congrio, corvina/palmera, cherela. Chita, doncella, fortuno, jurel, lenguado, lisa, mero, ojo de uva, pardo/pargo, pejerrey, perela, perico, tollo, tramboyo, calamar, pota, lorna, cachema/ayanque, reineta, viuda, peje blanco, chiri, pintadilla, guitarra, falso volador, señorita; con destino al consumo humano directo. 
Artículo 3.- Dejar sin efecto la titularidad del permiso de pesca otorgada a favor del señor MARTIN MARINO PAZO NUNURA, a través de la Resolución Directoral N° 040-2018-PRODUCE/DGPCHDI, para operar la embarcación pesquera JOSE GUADALUPE con matrícula PT-17733-BM y 29.89 m3 de capacidad de bodega.
Artículo 4.- Excluir al señor MARTIN MARINO PAZO NUNURA de los listados a que se refiere el artículo 14 del Reglamento de la Ley General de Pesca; y, el Anexo I de la Resolución Ministerial N° 346- 2011-PRODUCE, a fin de incluir en su lugar a las señoras EDITH MARCELA ECHE ECHE, RUDY VERONICA ECA IMAN y DIANA CAROLINA PANTA JACINTO, como titular del permiso de pesca para operar la embarcación pesquera JOSE GUADALUPE con matrícula PT-17733-BM. 
Artículo 5.- Incluir a las señoras EDITH MARCELA ECHE ECHE, RUDY VERONICA ECA IMAN y DIANA CAROLINA PANTA JACINTO, como titular del permiso de pesca para operar la embarcación pesquera de menor escala JOSE GUADALUPE con matrícula PT-17733-BM y 29.89 m3 de capacidad de bodega, en el Registro Nacional de Embarcaciones Pesqueras para Consumo Humano Directo a que se refiere el artículo 7 del Reglamento de Ordenamiento Pesquero del Recurso Anchoveta para Consumo Humano Directo.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</si>
  <si>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00689-2023-PRODUCE/DGPCHDI</t>
  </si>
  <si>
    <t>00054252-2023</t>
  </si>
  <si>
    <t>Declarar la conclusión del procedimiento de queja por defectos de tramitación, sin pronunciamiento sobre el fondo, respecto a la queja formulada por los señores Isidora Galan De Eche, Aldair Alexis Eche Galan, Cesar Alberto Eche Galan, Eder Javier Eche Galan, Jorge Luis Eche Galan, Junior Galindo Eche Galan, Kevin Denilson Eche Galan y Wilmer David Eche Galan.</t>
  </si>
  <si>
    <t>00690-2023-PRODUCE/DGPCHDI</t>
  </si>
  <si>
    <t>00065927-2023</t>
  </si>
  <si>
    <t>Declarar que la solicitud de ampliación del plazo para la ejecución de la autorización de incremento de flota a favor de los señores VALENTIN RUMICHE PANTA, ROBERT ECHE ECA, ANITA ECHE SANCHEZ DE RUMICHE y CONSUELO ECA IMAN, ha sido aprobada automáticamente</t>
  </si>
  <si>
    <t>00691-2023-PRODUCE/DGPCHDI</t>
  </si>
  <si>
    <t>00066710-2023</t>
  </si>
  <si>
    <t xml:space="preserve">Artículo 1.- Aprobar a favor de la empresa PESQUERA CALYPSO S.A.C. el cambio de titular del permiso de pesca para operar la embarcación pesquera de menor escala LA LURY con matrícula PL-28541-CM y 32.39 m3 de capacidad de bodega, para la extracción los recursos Anchoveta, Jurel, Caballa, Lisa, Cachema Bonito, Perico, Barrilete, Cojinova, Congrio, Lorna, Corvina, Chiri-Palometa, Atún, Tollo, Pámpano, Robalo, Suco, Centolla, Cabrilla, Bereche y Sierra con destino al consumo humano directo. 
Artículo 3.- Dejar sin efecto la titularidad del permiso de pesca otorgada a favor de los señores INVERSIONES PESQUERAS LIGURIA S.A.C., a través de la Resolución Directoral N° 010-2020-PRODUCE/DGPCHDI, para operar la embarcación pesquera LA LURY con matrícula PL-28541-CM y 32.39 m3 de capacidad de bodega.
Artículo 4.- Excluir a la empresa INVERSIONES PESQUERAS LIGURIA S.A.C. de los listados a que se refiere el artículo 14 del Reglamento de la Ley General de Pesca; y, el Anexo I de la Resolución Ministerial N° 346-2011-PRODUCE, a fin de incluir en su lugar a la empresa PESQUERA CALYPSO S.A.C., como titular del permiso de pesca para operar la embarcación pesquera LA LURY con matrícula PL-28541-CM.
Artículo 5.- Incluir a la empresa PESQUERA CALYPSO S.A.C., como titular del permiso de pesca para operar la embarcación pesquera de menor escala LA LURY con matrícula PL-28541-CM y 32.39 m3 de capacidad de bodega, en el Registro Nacional de Embarcaciones Pesqueras para Consumo Humano Directo a que se refiere el artículo 7 del Reglamento de Ordenamiento Pesquero del Recurso Anchoveta para Consumo Humano Directo.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</si>
  <si>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00692-2023-PRODUCE/DGPCHDI</t>
  </si>
  <si>
    <t>Rectificar el error material contenido en el artículo 10 de la Resolución Directoral 672-2023-PRODUCE/DGPCHDI</t>
  </si>
  <si>
    <t>00693-2023-PRODUCE/DGPCHDI</t>
  </si>
  <si>
    <t>00055147-2023</t>
  </si>
  <si>
    <t>MARCIAL &amp; AGUSTINA E.I.R.L.</t>
  </si>
  <si>
    <t xml:space="preserve">Artículo 1.- Aprobar a favor de la empresa MARCIAL &amp; AGUSTINA E.I.R.L. el cambio de titular del permiso de pesca para operar la embarcación pesquera JOSE DE LA CRUZ con matrícula PT-67632-CM y 82.30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Artículo 2.- En mérito al cambio de titular del permiso de pesca a que se refiere el artículo 1 de la presente resolución, los titulares del permiso de pesca de la embarcación pesquera JOSE DE LA CRUZ con matrícula PT-67632-CM y 82.30 m3 de capacidad de bodega, deberán cumplir las disposiciones normativas vigentes en lo correspondiente al desarrollo de las actividades pesqueras previas a su procesamiento.
Artículo 3.- La vigencia de la aprobación del cambio de titularidad de permiso de pesca a que hace referencia el artículo 1 de la presente Resolución Directoral, se encontrará vigente mientras dure el contrato de arrendamiento de la embarcación, esto es hasta el 01 de agosto del 2025, conforme lo indicado en el considerando 6 de la presente resolución. Vencido dicho plazo, el cambio de titular antes referido quedará sin efecto; y la titularidad del permiso de pesca para operar la embarcación pesquera embarcación pesquera JOSE DE LA CRUZ con matrícula PT-67632-CM y 82.30 m3, volverá a los señores ADRIANO ALVARADO FIESTAS, VICTOR ALVARADO FIESTAS, EDUARDO ALVARADO FIESTAS y MARÍA INOCENTA FIESTAS MARTINEZ.
Artículo 4.- Excluir a los señores ADRIANO ALVARADO FIESTAS, VICTOR ALVARADO FIESTAS, EDUARDO ALVARADO FIESTAS y MARÍA INOCENTA FIESTAS MARTINEZ, de los listados a que se refiere el artículo 14 del Reglamento de la Ley General de Pesca; y, el Anexo II de la Resolución Ministerial N° 347-2011-PRODUCE, a fin de incluir en su lugar a la empresa MARCIAL &amp; AGUSTINA E.I.R.L., como titular del permiso de pesca para operar la embarcación pesquera JOSE DE LA CRUZ con matrícula PT-67632-CM.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</si>
  <si>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se encontrará vigente mientras dure el contrato  de arrendamiento de la embarcación, esto es hasta el 01 de agosto del 2025</t>
  </si>
  <si>
    <t>00694-2023-PRODUCE/DGPCHDI</t>
  </si>
  <si>
    <t>00068181-2023</t>
  </si>
  <si>
    <t>Artículo 1.- Modificar la autorización al plan de trabajo denominado: “Estudio Hidrobiológico para el Estudio de Impacto Ambiental Semidetallado para el Proyecto para el Proyecto “Nueva SET El Ángel de 220/60/10 Kv de 120 MVA, Línea de Transmisión de 220 Kv Independencia-El Ángel, Línea de Transmisión de 60 kV El Ángel- Paracas y Líneas de Transmisión de 60 kV El Ángel- Alto La Luna”, otorgada mediante Resolución Directoral N° 00400-2023-PRODUCE/DGPCHDI de fecha 10 de Mayo de 2023, a favor de la empresa ELECTRO DUNAS S.A.A., únicamente en el extremo referido al plazo para su ejecución, por seis (6) meses adicionales contados desde el vencimiento de la vigencia de la autorización antes indicada; por lo que, el plazo de la autorización vencerá con fecha 11 de mayo de 2024.</t>
  </si>
  <si>
    <t>00695-2023-PRODUCE/DGPCHDI</t>
  </si>
  <si>
    <t>00040970-2023</t>
  </si>
  <si>
    <t>00696-2023-PRODUCE/DGPCHDI</t>
  </si>
  <si>
    <t>00042344-2023</t>
  </si>
  <si>
    <t>Declarar como NO PRESENTADA la solicitud de autorización para realizar las actividades de colecta de recursos hidrobiológicos</t>
  </si>
  <si>
    <t>00697-2023-PRODUCE/DGPCHDI</t>
  </si>
  <si>
    <t>00038366-2023</t>
  </si>
  <si>
    <t>BEATITA DE HUMAY III</t>
  </si>
  <si>
    <t>CE-68154-PM</t>
  </si>
  <si>
    <t>NICOLASA CUSTODIO HUAMANCHUMO</t>
  </si>
  <si>
    <t>Otorgar a favor de la señora NICOLASA CUSTODIO HUAMANCHUMO, permiso de pesca para operar la embarcación pesquera BEATITA DE HUMAY III con matrícula CE-68154-PM y 108.98 m³ de capacidad de bodega, para la extracción del recurso Anchoveta con destino al consumo humano indirecto, en virtud de la  ejecución de la autorización de incremento de flota otorgada mediante Resolución Directoral Nº 0044-2021-PRODUCE/DGPCHDI y que fue ampliada en su plazo por Resolución Directoral Nº 0044-2021-PRODUCE/DGPCHDI.</t>
  </si>
  <si>
    <t>00698-2023-PRODUCE/DGPCHDI</t>
  </si>
  <si>
    <t>00030489-2023</t>
  </si>
  <si>
    <t>Artículo 1.- MODIFICAR la licencia de operación otorgada a favor de la empresa OCEANO SEAFOOD S.A., mediante Resolución Directoral N° 131-2017-PRODUCE/DGPCHDI, modificado con Resolución Directoral N° 433-2019- PRODUCE/DGPCHDI, en el extremo referido al aumento de capacidad instalada de la planta de congelado de productos hidrobiológicos, consignándose 115.2 t/día, como nueva capacidad de procesamiento, ubicado en la Calle Carlos Concha N° 180, Provincia Constitucional del Callao.</t>
  </si>
  <si>
    <t>MODIFICAR la licencia de operación, en el extremo referido al aumento de capacidad instalada de la planta de congelado de productos hidrobiológicos</t>
  </si>
  <si>
    <t>00699-2023-PRODUCE/DGPCHDI</t>
  </si>
  <si>
    <t>00049841-2023</t>
  </si>
  <si>
    <t>APROBAR a favor de la empresa SORAYA S.A.C., el cambio de titularidad de la licencia de operación de la planta de procesamiento pesquero para la producción de enlatado de productos hidrobiológicos</t>
  </si>
  <si>
    <t>La vigencia del cambio de titularidad de las licencias de operación descritas en los 
artículos 2 y 3, así como los artículos 7 y 8 de la presente resolución directoral, queda condicionado, a la 
presentación del convenio de abastecimiento descrito en el considerando 15 de la presente resolución 
directoral.</t>
  </si>
  <si>
    <t>00700-2023-PRODUCE/DGPCHDI</t>
  </si>
  <si>
    <t>00069973-2023</t>
  </si>
  <si>
    <t xml:space="preserve">Declarar que la solicitud de ampliación del plazo para la ejecución de la autorización de incremento de flota para adquirir una e/p vía sustitución de la e/p siniestrada AREQUIPA 10 ha sido aprobada automáticamente a la fecha de presentación de dicha solicitud - empresa PESQUERA ANA MARIA S.R.L. </t>
  </si>
  <si>
    <t>00701-2023-PRODUCE/DGPCHDI</t>
  </si>
  <si>
    <t>00063279-2023</t>
  </si>
  <si>
    <t xml:space="preserve">Levantar la suspensión del permiso de pesca de menor escala otorgado a favor de los señores EDWIN MARIO JAHUIRA ARIAS y KEENDYS JAHUIRA ARIAS para operar la embarcación pesquera NEPTUNIA V </t>
  </si>
  <si>
    <t>00702-2023-PRODUCE/DGPCHDI</t>
  </si>
  <si>
    <t>00063327-2023</t>
  </si>
  <si>
    <t>PPFISH TRADING S.A.C.</t>
  </si>
  <si>
    <t>Declarar como no presentada la solicitud de aprobación del cambio de titular del permiso de pesca para operar la embarcación pesquera BAMBOOCHA empresa PPFISH TRADING S.A.C.</t>
  </si>
  <si>
    <t>00703-2023-PRODUCE/DGPCHDI</t>
  </si>
  <si>
    <t>00056778-2023</t>
  </si>
  <si>
    <t>MI ESTELITA</t>
  </si>
  <si>
    <t>CO-63319-CM</t>
  </si>
  <si>
    <t xml:space="preserve">Declarar en abandono el procedimiento de solicitud de cambio de titular del permiso de pesca para operar la embarcación pesquera MI ESTELITA con matrícula CO-63319-CM y 15.44 m³ de capacidad de bodega; presentada por la señora DOLORES MONTERO ZAPATA mediante escrito con registro N° 00056778-2023; por los fundamentos expuestos en la parte considerativa de la presente resolución. </t>
  </si>
  <si>
    <t>00704-2023-PRODUCE/DGPCHDI</t>
  </si>
  <si>
    <t>00066690-2023</t>
  </si>
  <si>
    <t>Artículo 1.- Aprobar a favor de la empresa PESQUERA CALYPSO S.A.C. el cambio de titular del permiso de pesca para operar la embarcación pesquera de menor escala VIRGEN DE LA PUERTA 1 con matrícula CE-19038-CM y 29.31 m3 de capacidad de bodega, para la extracción los recursos Anchoveta, Jurel, Caballa, Lisa, Cachema Bonito, Perico, Barrilete, Cojinova, Congrio, Lorna, Corvina, Chiri-Palometa, Atún, Tollo, Pámpano, Robalo, Suco, Centolla, Cabrilla, Bereche y Sierra con destino al consumo humano directo. 
Artículo 3.- Dejar sin efecto la titularidad del permiso de pesca otorgada a favor de los señores INVERSIONES PESQUERAS LIGURIA S.A.C., a través de la Resolución Directoral N° 00066- 2020-PRODUCE/DGPCHDI, para operar la embarcación pesquera VIRGEN DE LA PUERTA 1 con matrícula CE-19038-CM y 29.31 m3 de capacidad de bodega. 
Artículo 4.- Excluir a la empresa INVERSIONES PESQUERAS LIGURIA S.A.C. de los listados a que se refiere el artículo 14 del Reglamento de la Ley General de Pesca; y, el Anexo I de la Resolución Ministerial N° 346-2011-PRODUCE, a fin de incluir en su lugar a la empresa PESQUERA CALYPSO S.A.C., como titular del permiso de pesca para operar la embarcación pesquera VIRGEN DE LA PUERTA 1 con matrícula CE-19038-CM. 
Artículo 5.- Incluir a la empresa PESQUERA CALYPSO S.A.C., como titular del permiso de pesca para operar la embarcación pesquera de menor escala VIRGEN DE LA PUERTA 1 con matrícula CE-19038-CM y 29.31 m3 de capacidad de bodega, en el Registro Nacional de Embarcaciones Pesqueras para Consumo Humano Directo a que se refiere el artículo 7 del Reglamento de Ordenamiento Pesquero del Recurso Anchoveta para Consumo Humano Directo.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</si>
  <si>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00705-2023-PRODUCE/DGPCHDI</t>
  </si>
  <si>
    <t>00071590-2023</t>
  </si>
  <si>
    <t xml:space="preserve">Autorizar a las embarcaciones pesqueras industriales detalladas en el siguiente cuadro para participar en el “Crucero de Evaluación Hidroacústica de Anchoveta y Otros Recursos Pelágicos Cr 2309-10”, conforme al Plan del Crucero propuesto por el Instituto del Mar del Perú </t>
  </si>
  <si>
    <t>00706-2023-PRODUCE/DGPCHDI</t>
  </si>
  <si>
    <t>00056891-2023</t>
  </si>
  <si>
    <t>Aceptar el desistimiento del procedimiento de cambio de titular del permiso de pesca para operar la embarcación pesquera LUCERITO con matrícula HO-28831-CM y 26.76 m3 de capacidad de bodega; formulado por la empresa LA CALADA S.A. mediante el escrito adjunto con registro Nº 00056891-2023-2; dándose por concluido el mencionado procedimiento administrativo</t>
  </si>
  <si>
    <t>00707-2023-PRODUCE/DGPCHDI</t>
  </si>
  <si>
    <t>00056881-2023</t>
  </si>
  <si>
    <t>Aceptar el desistimiento al procedimiento de cambio de titular del permiso de pesca para operar la embarcación pesquera TIMOTEO II con matrícula CO-27032-CM y 32.45 m3 de capacidad de bodega, iniciado mediante escrito con registro Nº 00056881-2023; formulado por la empresa LA CALADA S.A. a través del escrito adjunto con registro Nº 00056881-2023-2; dándose por concluido el mencionado procedimiento administrativo.</t>
  </si>
  <si>
    <t>00708-2023-PRODUCE/DGPCHDI</t>
  </si>
  <si>
    <t>00066382-2023</t>
  </si>
  <si>
    <t>Artículo 1.- Declarar como no presentada la solicitud de “autorización para la importación de especies vivas con fines de recreación y/o difusión cultural”, iniciado por la empresa CASTA IMPORT E.I.R.L., a través del escrito con registro N° 00066382-2023; por los fundamentos expuestos en la parte considerativa de la presente resolución.</t>
  </si>
  <si>
    <t>00709-2023-PRODUCE/DGPCHDI</t>
  </si>
  <si>
    <t>00035580-2023</t>
  </si>
  <si>
    <t>Artículo 1.- Modificar la autorización del plan de trabajo denominado: “Monitoreo Hidrobiológico en el Proyecto de Exploración Yumpag Carama”, otorgada mediante Resolución Directoral N° 00692-2021- PRODUCE/DGPCHDI de fecha 14 de octubre del 2021, a favor de la empresa COMPAÑIA DE MINAS BUENAVENTURA S.A.A., en los extremos referidos a la metodología al incluir el estudio de necton (peces) y al plazo para su ejecución, esto es, ampliándolo hasta el 20 de octubre de 2026</t>
  </si>
  <si>
    <t>Modificacion únicamente  en los extremos referidos a la metodología</t>
  </si>
  <si>
    <t>00710-2023-PRODUCE/DGPCHDI</t>
  </si>
  <si>
    <t>00036755-2023</t>
  </si>
  <si>
    <t xml:space="preserve">Otorgar a la Empresa Regional de Servicio Público de Electricidad del Oriente, autorización para realizar las actividades de colecta de recursos hidrobiológicos </t>
  </si>
  <si>
    <t>00711-2023-PRODUCE/DGPCHDI</t>
  </si>
  <si>
    <t>00060172-2023</t>
  </si>
  <si>
    <t>Declarar Improcedente la solicitud de aprobación del cambio de titular del permiso de pesca para operar la embarcación pesquera MI CARMENCITA I con matrícula PT-03871-CM y 24.43 m3 de capacidad de bodega, para la extracción de los recursos Anchoveta y otros recursos hidrobiológicos con destino al consumo humano directo; presentada por la empresa CONSORCIO MUZA S.A.C. mediante escrito con registro N° 00060172-2023</t>
  </si>
  <si>
    <t>00712-2023-PRODUCE/DGPCHDI</t>
  </si>
  <si>
    <t>00057625-2023</t>
  </si>
  <si>
    <t xml:space="preserve">Declarar en abandono el procedimiento de solicitud de ampliación de plazo de autorización de incremento de flota por sustitución de la embarcación pesquera CHAVELITA presentada por los señores TOMAS AQUILINO PAZO LLENQUE y MARIA FRANCISCA LLENQUE DE PAZO </t>
  </si>
  <si>
    <t>00713-2023-PRODUCE/DGPCHDI</t>
  </si>
  <si>
    <t>00036470-2023</t>
  </si>
  <si>
    <t xml:space="preserve">Otorgar a la Empresa Regional de Servicio Público de Electricidad del Oriente S.A., autorización para realizar las actividades de colecta de recursos hidrobiológicos </t>
  </si>
  <si>
    <t>00714-2023-PRODUCE/DGPCHDI</t>
  </si>
  <si>
    <t>00036716-2023</t>
  </si>
  <si>
    <t>Declarar improcedente la solicitud de cambio de titular del permiso de pesca para operar la embarcación pesquera DON ROBERTH con matrícula PT-43278-PM y 72.06 m³ de capacidad de bodega</t>
  </si>
  <si>
    <t>00715-2023-PRODUCE/DGPCHDI</t>
  </si>
  <si>
    <t>00050947-2023</t>
  </si>
  <si>
    <t>Declarar como NO PRESENTADA la solicitud de autorización para realizar las actividades de colecta de recursos hidrobiológicos conforme al plan de trabajo denominado: “Evaluación Biológica para la Declaración de Impacto Ambiental del Proyecto Central Hidroeléctrica Roca Grande</t>
  </si>
  <si>
    <t>00716-2023-PRODUCE/DGPCHDI</t>
  </si>
  <si>
    <t>00045308-2023</t>
  </si>
  <si>
    <t>Artículo 1.- Modificar la autorización del plan de trabajo denominado: “Evaluación Hidrobiológica para la Línea base de la Segunda Modificación del Estudio de Impacto Ambiental (MEIA) del “Proyecto Línea de Transmisión 220 kV Machupicchu – Quencoro – Onocora Tintaya y Subestaciones Asociadas”, otorgada mediante Resolución Directoral N° 00030-2023-PRODUCE/DGPCHDI de fecha 11 de enero de 2023, a favor de la empresa ATN 3 S.A., en los extremos referidos al plazo para su ejecución, esto es, ampliándolo hasta el 13 de enero del 2025, y a la circunscripción territorial para su ejecución conforme al detalle siguiente:</t>
  </si>
  <si>
    <t>00717-2023-PRODUCE/DGPCHDI</t>
  </si>
  <si>
    <t>00071891-2023</t>
  </si>
  <si>
    <t>Aceptar la renuncia formulada por la empresa LOBOS MARINOS S.A.C. a la autorización de incremento de flota para construir una nueva embarcación pesquera de 73.95 m³ de capacidad de bodega, vía sustitución de la embarcación pesquera no siniestrada CRUZ DEL SUR III con matrícula PL-2279-PM y 73.95 m³ de capacidad de bodega</t>
  </si>
  <si>
    <t>00718-2023-PRODUCE/DGPCHDI</t>
  </si>
  <si>
    <t>00061286-2023</t>
  </si>
  <si>
    <t>Otorgar a la empresa COMPAÑIA DE MINAS BUENAVENTURA S.A.A., autorización para realizar las actividades de colecta de recursos hidrobiológicos conforme al plan de trabajo denominado: “Evaluación complementaria para la Línea Base Hidrobiológica para la Modificación del Estudio de Impacto Ambiental de la Unidad Minera Julcani”</t>
  </si>
  <si>
    <t>00719-2023-PRODUCE/DGPCHDI</t>
  </si>
  <si>
    <t>00066722-2023</t>
  </si>
  <si>
    <t>Artículo 1.- Aprobar a favor de la empresa PESQUERA CALYPSO S.A.C., el cambio de titular del permiso de pesca para operar la embarcación pesquera de menor escala DON PEDRO con matrícula CE-21720-CM y 24.12 m3 de capacidad de bodega, para la extracción de los recursos Anchoveta, Jurel, Caballa, Lisa, Cachema, Bonito, Perico, Barrilete, Cojinova, Congrio, Lorna, Corvina, Chiri/Palometa, Atún, Tollo, Pámpano, Robalo, Suco, Centolla, Cabrilla, Bereche y Sierra con destino al consumo humano directo. 
Artículo 2.- Dejar sin efecto la titularidad del permiso de pesca otorgada a favor de la empresa INVERSIONES PESQUERAS LIGURIA S.A.C., a través de la Resolución Directoral N° 00167-2020- PRODUCE/DGPCHDI, para operar la embarcación pesquera de menor escala DON PEDRO con matrícula CE-21720-CM y 24.12 m3 de capacidad de bodega. 
Artículo 3.- Excluir a la empresa INVERSIONES PESQUERAS LIGURIA S.A.C. de los listados a que se refiere el artículo 14 del Reglamento de la Ley General de Pesca; y, del Anexo I de la Resolución Ministerial N° 346-2011-PRODUCE, a fin de incluir en su lugar a la empresa PESQUERA CALYPSO S.A.C., como titular del permiso de pesca para operar la embarcación pesquera de menor escala DON PEDRO con matrícula CE-21720-CM. 
Artículo 4.- Incluir a la empresa PESQUERA CALYPSO S.A.C., como titular del permiso de pesca para operar la embarcación pesquera de menor escala DON PEDRO con matrícula CE-21720-CM y 24.12 m3 de capacidad de bodega, en el Registro Nacional de Embarcaciones Pesqueras para Consumo Humano Directo a que se refiere el artículo 7 del Reglamento de Ordenamiento Pesquero del Recurso Anchoveta para Consumo Humano Directo. 
Artículo 5.-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</si>
  <si>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00720-2023-PRODUCE/DGPCHDI</t>
  </si>
  <si>
    <t>00066119-2023</t>
  </si>
  <si>
    <t>Artículo 1.- Modificar la autorización del plan de trabajo denominado: “PLAN DE TRABAJO PARA LA AUTORIZACIÓN DE COLECTA DE RECURSOS HIDROBIOLÓGICOS PARA EL LEVANTAMIENTO DE LÍNEA DE BASE PARA EL ESTUDIO DE IMPACTO AMBIENTAL DETALLADO DEL PROYECTO "NUEVA CARRETERA CENTRAL DANIEL ALCIDES CARRIÓN (CDACNCC)”, otorgada mediante Resolución Directoral N° 00528-2023-PRODUCE/DGPCHDI de fecha 04 de julio del 2023, a favor del PROYECTO ESPECIAL DE INFRAESTRUCTURA DE TRANSPORTE NACIONAL - PROVIAS NACIONAL, en el extremo referido a la circunscripción territorial para su ejecución conforme al detalle propuesto en anexo, que forma parte integrante de la presente Resolución Directoral.</t>
  </si>
  <si>
    <t xml:space="preserve">Modificar la autorización del plan de trabajo en el extremo referido a la circunscripción territorial </t>
  </si>
  <si>
    <t>00721-2023-PRODUCE/DGPCHDI</t>
  </si>
  <si>
    <t>00066724-2023</t>
  </si>
  <si>
    <t>Artículo 1.- Aprobar a favor de la empresa PESQUERA CALYPSO S.A.C. el cambio de titular del permiso de pesca para operar la embarcación pesquera de menor escala DON GE con matrícula PL-28543-CM y 32.39 m3 de capacidad de bodega, para la extracción de los recursos Anchoveta, Jurel, Caballa, Lisa, Cachema Bonito, Perico, Barrilete, Cojinova, Congrio, Lorna, Corvina, Chiri-Palometa, Atún, Tollo, Pámpano, Robalo, Suco, Centolla, Cabrilla, Bereche y Sierra con destino al consumo humano directo. 
Artículo 2.- Dejar sin efecto la titularidad del permiso de pesca otorgada a favor de los señores INVERSIONES PESQUERAS LIGURIA S.A.C., a través de la Resolución Directoral N° 00812-2019-PRODUCE/DGPCHDI, para operar la embarcación pesquera DON GE con matrícula PL-28543-CM y 32.39 m3 de capacidad de bodega.
Artículo 3.- Excluir a la empresa INVERSIONES PESQUERAS LIGURIA S.A.C. de los listados a que se refiere el artículo 14 del Reglamento de la Ley General de Pesca; y, el Anexo I de la Resolución Ministerial N° 346-2011-PRODUCE, a fin de incluir en su lugar a la empresa PESQUERA CALYPSO S.A.C., como titular del permiso de pesca para operar la embarcación pesquera DON GE con matrícula PL-28543-CM.
Artículo 4.- Incluir a la empresa PESQUERA CALYPSO S.A.C., como titular del permiso de pesca para operar la embarcación pesquera de menor escala DON GE con matrícula PL-28543-CM y 32.39 m3 de capacidad de bodega, en el Registro Nacional de Embarcaciones Pesqueras para Consumo Humano Directo a que se refiere el artículo 7 del Reglamento de Ordenamiento Pesquero del Recurso Anchoveta para Consumo Humano Directo.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</si>
  <si>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00722-2023-PRODUCE/DGPCHDI</t>
  </si>
  <si>
    <t>00045291-2023</t>
  </si>
  <si>
    <t>Otorgar a la empresa MINERA YANACOCHA S.R.L., autorización para realizar las actividades de colecta de recursos hidrobiológicos conforme al plan de trabajo denominado: “Elaboración de la Línea Base Hidrobiológica de la III Modificación del Estudio de Impacto Ambiental de la Unidad Minera Yanacocha”</t>
  </si>
  <si>
    <t>00723-2023-PRODUCE/DGPCHDI</t>
  </si>
  <si>
    <t>00038549-2023</t>
  </si>
  <si>
    <t>Aceptar el desistimiento presentado por PROVIAS DESCENTRALIZADO, al procedimiento de autorización de actividades de colecta de recursos hidrobiológicos para el levantamiento de línea de base de estudios ambientales e instrumentos de gestión ambiental complementarios</t>
  </si>
  <si>
    <t>00724-2023-PRODUCE/DGPCHDI</t>
  </si>
  <si>
    <t>00049093-2023</t>
  </si>
  <si>
    <t>EMPRESA PESQUERA LYBKA S.A.C</t>
  </si>
  <si>
    <t xml:space="preserve">Artículo 1.- Dejar sin efecto el artículo 4 de la Resolución Directoral N° 593-2017-PRODUCE/DGPCHDI, que dispuso determinado condicionamiento a la vigencia del permiso de pesca de menor escala otorgado a través del artículo 1 de dicha resolución, para operar la embarcación pesquera MARIA MARTINA con matrícula PL-27252-CM, por los fundamentos expuestos en la parte considerativa de la presente resolución directoral. 
Artículo 2.- Aprobar a favor de la EMPRESA PESQUERA LYBKA S.A.C. el cambio de titular del permiso de pesca para operar la embarcación pesquera de menor escala MARIA MARTINA con matrícula PL-27252-CM y 31.36 m3 de capacidad de bodega, para la extracción de los recursos Anchoveta (Engraulis ringens y Anchoa nasus), Atún aleta amarilla (Thunnus albacares), Atún de ojo grande (Thunnus obesus), Atún aleta azul (Thunnus spp), Albacora (Thunnus alalunga), Barrilete (Katsuwonus pelamis), Barrilete negro (Auxis rochei/thazard), Pez espada (Xiphias gladius), Perico o Dorado (Coryphaena hippurus), Pez Volador (Hirundichthys rondeletii), Cazón (Cacharhinus spp), Tiburón Azul (Prionace glauca) Tiburón bonito (Isurus oxrinchus), Tiburón martillo (Sphyma zygaena), Tiburón gato (Heterodontus quoyi), Tiburón zorro (Alopias vulnipus), Tiburón de aleta (Galeorhinus zyopferus), Jurel (Trachurus murphii), Caballa (Scomber japonicus peru anus), Pota (Dosidicus gigas), Falso volador (Prionotus stephanophrys), Tollo (Mustelus spp), Cachema (Cynoscion analis), Cabrilla (Paralabrax humeralis), Pejerrey (Odonteshes regia regia), Lisa (Mugil cephalus), Lorna (Sciaena deliciosa), Cojinova (Seriolella violácea), Corvina (Cilus gilberti), Bonito (Sarda chiliensis chiliensis) y Lenguado (Paralichtys adspersus) con destino al consumo humano directo. 
Artículo 3.- Dejar sin efecto la titularidad del permiso de pesca otorgada a favor del señor VICTOR NUNTON IMAN, a través de la Resolución Directoral N° 330-2013-PRODUCE/DGCHD, adecuado mediante la Resolución Directoral N° 593-2017-PRODUCE/DGPCHDI, para operar la embarcación pesquera MARIA MARTINA con matrícula PL-27252-CM y 31.36 m3 de capacidad de bodega.
Artículo 4.- Excluir al señor VICTOR NUNTON IMAN de los listados a que se refiere el artículo 14 del Reglamento de la Ley General de Pesca; y, el Anexo I de la Resolución Ministerial N° 346-2011-PRODUCE, a fin de incluir en su lugar a la EMPRESA PESQUERA LYBKA S.A.C., como titular del permiso de pesca para operar la embarcación pesquera MARIA MARTINA con matrícula PL-27252-CM.
Artículo 5.- Incluir a la EMPRESA PESQUERA LYBKA S.A.C., como titular del permiso de pesca para operar la embarcación pesquera de menor escala MARIA MARTINA con matrícula PL-27252-CM, en el Registro Nacional de Embarcaciones Pesqueras para Consumo Humano Directo a que se refiere el artículo 7 del Reglamento de Ordenamiento Pesquero del Recurso Anchoveta para Consumo Humano Directo.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</si>
  <si>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00725-2023-PRODUCE/DGPCHDI</t>
  </si>
  <si>
    <t>00072816-2023</t>
  </si>
  <si>
    <t>Declarar que la solicitud de ampliación del plazo para la ejecución de la autorización de incremento de flota dispuesta mediante Resolución Directoral Nº 00242-2022-PRODUCE/DGPCHDI, a favor de la EMPRESA PESQUERO CUSTODIO S.C.R.L., ha sido aprobada automáticamente.</t>
  </si>
  <si>
    <t>00726-2023-PRODUCE/DGPCHDI</t>
  </si>
  <si>
    <t>00046207-2023</t>
  </si>
  <si>
    <t xml:space="preserve">Otorgar a la Compañía Minera Poderosa S.A., autorización para realizar las actividades de colecta de recursos hidrobiológicos conforme al plan de trabajo denominado: “Línea Base Hidrobiológica para la Modificación del Estudio de Impacto Ambiental Integrado de la Unidad de Producción Santa María (2MEIA-I UP Santa María)”, </t>
  </si>
  <si>
    <t>00727-2023-PRODUCE/DGPCHDI</t>
  </si>
  <si>
    <t>00074407-2023</t>
  </si>
  <si>
    <t>Dejar sin efecto el artículo 8 de la Resolución Directoral N° 00650-2023-PRODUCE/DGPCHDI de fecha 31 de agosto de 2022, que dispuso determinado condicionamiento a la vigencia del permiso de pesca otorgado en el artículo 1 de dicha resolución a favor de la empresa CFG INVESTMENT S.A.C., para operar la embarcación pesquera ANDES 31 con matrícula CO-13721-PM, de 347.81 m³ de capacidad de bodega</t>
  </si>
  <si>
    <t>00728-2023-PRODUCE/DGPCHDI</t>
  </si>
  <si>
    <t>00040447-2023</t>
  </si>
  <si>
    <t xml:space="preserve">En estricto cumplimiento del mandato judicial contenido en la Resolución N° 1 del 15 de agosto de 2023 expedida por el Juez del Tercer Juzgado Especializado en lo Contencioso Administrativo de la Corte Superior de Justicia de Lima, corresponde suspender provisionalmente los efectos jurídicos de los siguientes actos administrativos: (i) La Resolución Directoral N° 314-2005-PRODUCE/DNEPP del 31 de octubre de 2005; (ii) la Resolución Directoral N° 435-2009-PRODUCE/DGEPP del 15 de junio de 2009; y, </t>
  </si>
  <si>
    <t>00729-2023-PRODUCE/DGPCHDI</t>
  </si>
  <si>
    <t>00043314-2023</t>
  </si>
  <si>
    <t>VICTOR YOMI OROSCO NUNTON</t>
  </si>
  <si>
    <t>Artículo 1.- Aprobar a favor del señor VICTOR YOMI OROSCO NUNTON, el cambio de titular del permiso de pesca para operar la embarcación pesquera CRISTO SALVADOR con matrícula PL-3030-CM y 105.09 m3 de capacidad de bodega, para la extracción del recurso Anchoveta con destino al consumo humano directo e indirecto y del recurso Sardina con destino al consumo humano directo. Asimismo, aprobar a su favor el cambio de titular de los PMCE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CRISTO SALVADOR con matrícula PL-3030-CM y 105.09 m3 de capacidad de bodega, deberán cumplir las disposiciones normativas vigentes en lo correspondiente al desarrollo de las actividades pesqueras previas a su procesamiento. 
Artículo 3.- Dejar sin efecto la titularidad del permiso de pesca otorgada a favor de la empresa GROUP VIOLETA S.A.C., a través de la Resolución Directoral RD. N° 117-2018-PRODUCE/DGPCHDI, para operar la embarcación pesquera CRISTO SALVADOR con matrícula PL-3030-CM.
Artículo 4.- Excluir a la empresa GROUP VIOLETA S.A.C., de los listados a que se refiere el artículo 14 del Reglamento de la Ley General de Pesca; y, el Anexo II de la Resolución Ministerial Nº 347-2011-PRODUCE, a fin de incluir en su lugar al señor VICTOR YOMI OROSCO NUNTON, como titular del permiso de pesca para operar la embarcación pesquera CRISTO SALVADOR con matrícula PL-3030-CM. 
Artículo 5.- En mérito al cambio de titularidad a que se refiere el artículo 1 de la presente resolución directoral, el señor VICTOR YOMI OROSCO NUNTON, en cuanto a los recursos Anchoveta y Sardina con destino al consumo humano directo, comprendidos en el permiso de pesca para operar la embarcación pesquera CRISTO SALVADOR 3 con matrícula PL-3030-CM, deberá tener en consideración que no podrán realizar actividades extractivas de dichos recursos en concordancia con lo dispuesto en el Reglamento de Ordenamiento Pesquero del Recurso Anchoveta para Consumo Humano Directo, el segundo párrafo del artículo 9 de la Ley General de Pesca y la Resolución Ministerial Nº 781-97-PE, según corresponde.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</si>
  <si>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00730-2023-PRODUCE/DGPCHDI</t>
  </si>
  <si>
    <t>00077330-2022</t>
  </si>
  <si>
    <t>Artículo 1.- MODIFICAR la licencia de operación otorgada a favor de la empresa PESQUERA DIAMANTE S.A., mediante Resolución Directoral N° 059-99-PE/DNPP, modificada por las Resoluciones Directorales N° 226-2002-PE/DNEPP, N° 176-2006-PRODUCE/DGEPP, N° 245-2012-PRODUCE/DGEPP y N° 605- 2017-PRODUCE/DGPCHDI, en el extremo referido al aumento de la capacidad instalada de la planta de harina de pescado de alto contenido proteínico, consignándose 205 t/h como nueva capacidad de procesamiento en mérito a la ejecución de la autorización para el aumento de capacidad contenida en la Resolución Directoral Nº 00600-2020-PRODUCE/DGPCHDI, ampliada con Resolución Directoral Nº 00110-2022-PRODUCE/DGPCHDI, realizada en el establecimiento industrial pesquero ubicado en la Av. Prolongación Centenario N° 1956, Provincia Constitucional del Callao.</t>
  </si>
  <si>
    <t>00731-2023-PRODUCE/DGPCHDI</t>
  </si>
  <si>
    <t>00068719-2023</t>
  </si>
  <si>
    <t>JAN ALBERTO SANCHEZ JACINTO</t>
  </si>
  <si>
    <t>Artículo 1.- Aprobar a favor del señor JAN ALBERTO SANCHEZ JACINTO el cambio de titular del permiso de pesca para operar la embarcación pesquera MI ALBERTO II con matrícula PL-4334-CM y 33.50 m3 de capacidad de bodega, para la extracción de los recursos de Sardina con destino al consumo humano directo y el recurso de Anchoveta con destino al consumo humano indirecto. Asimismo, aprobar a su favor el cambio de titular de los PMCE otorgados para la actividad extractiva del recurso Anchoveta con destino al consumo humano indirecto, en el marco del Reglamento del Decreto Legislativo Nº 1084. 
Artículo 2.- Dejar sin efecto la titularidad del permiso de pesca otorgada a favor de los señores JAN ALBERTO SANCHEZ JACINTO y la señora MAHER NICOLAZA SANCHEZ JACINTO DE UCHOFEN, a través de la Resolución Directoral N° 00812-2019-PRODUCE/DGPCHDI, para operar la embarcación pesquera MI ALBERTO II con matrícula PL-4334- CM y 33.50 m3 de capacidad de bodega. 
Artículo 3.- Excluir a los señores JAN ALBERTO SANCHEZ JACINTO y la señora MAHER NICOLAZA SANCHEZ JACINTO DE UCHOFEN de los listados a que se refiere el artículo 14 del Reglamento de la Ley General de Pesca; y, el Anexo I de la Resolución Ministerial N° 346-2011-PRODUCE, a fin de incluir en su lugar al señor JAN ALBERTO SANCHEZ JACINTO, como titular del permiso de pesca para operar la embarcación pesquera MI ALBERTO II con matrícula PL-4334-CM. 
Artículo 4.- En mérito al cambio de titularidad a que se refiere el artículo 1 de la presente resolución directoral, el señor JAN ALBERTO SANCHEZ JACINTO, en cuanto al recurso Sardina con destino al consumo humano directo comprendido en el permiso de pesca para operar la embarcación pesquera MI ALBERTO II con matrícula PL4334-CM, deberá tener en consideración lo establecido en la Resolución Ministerial Nº 781-97-PE.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</si>
  <si>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00732-2023-PRODUCE/DGPCHDI</t>
  </si>
  <si>
    <t>00047087-2023</t>
  </si>
  <si>
    <t>Otorgar a la empresa REFINERIA LA PAMPILLA S.A.A., autorización para realizar las actividades de colecta de recursos hidrobiológicos</t>
  </si>
  <si>
    <t>00733-2023-PRODUCE/DGPCHDI</t>
  </si>
  <si>
    <t>00048512-2023</t>
  </si>
  <si>
    <t>Otorgar a la COMPAÑÍA DE MINAS BUENAVENTURA S.A.A., autorización para realizar las actividades de colecta de recursos hidrobiológicos conforme al plan de trabajo denominado: “Monitoreo Hidrobiológico en el Proyecto de Exploración Mayra</t>
  </si>
  <si>
    <t>00734-2023-PRODUCE/DGPCHDI</t>
  </si>
  <si>
    <t>00044932-2023</t>
  </si>
  <si>
    <t>Artículo 1.- Reconocer con eficacia anticipada al 9 de diciembre de 2008, a favor de la empresa AUSTRAL GROUP S.A.A. que el permiso de pesca para operar la embarcación MALENA con matrícula CO-15724-PM -actualmente cancelado-, comprendía la extracción de los recursos jurel y caballa con destino al Consumo Humano Directo, como resultado de la evaluación a la solicitud presentada mediante escrito con registro N° 00054714 de fecha 7 de agosto de 2007.
Artículo 2.- Disponer que como consecuencia de lo dispuesto en el artículo 1 de la presente resolución directoral, para todos sus efectos, debe entenderse que, en las resoluciones directorales emitidas con posterioridad al 7 de agosto de 2007, la embarcación MALENA con matrícula CO-15724-PM contaba con acceso a la extracción de los recursos jurel y caballa con destino al Consumo Humano Directo, hasta el momento de su cancelación a través de la Resolución Directoral N° 012-2017-PRODUCE/DGPCHDI de fecha 25 de mayo de 2017.
Artículo 3.- Precisar que el permiso de pesca para operar la embarcación pesquera LIGRUNN con matrícula CO-52127-PM y 867.17 m3 de capacidad de bodega, otorgado a favor de la empresa AUSTRAL GROUP S.A.A. a través de la Resolución Directoral N° 012-2017-PRODUCE/DGPCHDI de fecha 25 de mayo de 2017, comprende la extracción de los recursos jurel y caballa con destino al Consumo Humano Directo, en virtud de la ejecución de la autorización de incremento de flota otorgada mediante Resolución Directoral N° 041-2017-PRODUCE/DGPI, vía sustitución de la embarcación MALENA con matrícula CO-15724-PM.
Artículo 4.- Remitir copia de la presente Resolución Directoral a la Dirección General de Supervisión y Fiscalización y Sanción del Despacho Viceministerial de Pesca y Acuicultura y a la Procuraduría Pública del Ministerio de la Producción, así como disponer su publicación en el Portal Institucional del Ministerio de la Producción (www.gob.pe/produce).</t>
  </si>
  <si>
    <t>00735-2023-PRODUCE/DGPCHDI</t>
  </si>
  <si>
    <t>00017772-2023</t>
  </si>
  <si>
    <t>Aceptar el desistimiento formulado por el INSTITUTO TECNOLÓGICO DE LA PRODUCCIÓN, respecto a la solicitud de autorización de instalación de las plantas de procesamiento pesquero de congelado, curado y ensilado</t>
  </si>
  <si>
    <t>00736-2023-PRODUCE/DGPCHDI</t>
  </si>
  <si>
    <t>00048632-2023</t>
  </si>
  <si>
    <t>Artículo 1.- Como consecuencia de lo resuelto en la Resolución Viceministerial N° 00019-2023-PRODUCE/DVPA, y el condicionamiento dispuesto en los artículos 2 y 7 de la Resolución Directoral N° 00273-2021-PRODUCE/DGPCHDI corresponde suspender provisionalmente el permiso de pesca para operar para operar la embarcación pesquera LUKINA con matrícula CO-19978-CM que fue otorgada mediante la Resolución Viceministerial N° 04-2016-PRODUCE/DVPA, por las consideraciones expuestas en la parte considerativa de la presente resolución directoral.
Artículo 2.- Como consecuencia de lo resuelto en el artículo 1 de la presente resolución directoral corresponde suspender las disposiciones contenidas en la Resolución Directoral N° 1511-2018-PRODUCE/DGPCHDI y en la Resolución Directoral N° 00273-2021-PRODUCE/DGPCHDI.
Artículo 3.- Lo dispuesto en la presente Resolución Directoral es de carácter temporal y se encuentra condicionado a la vigencia del mandato cautelar contenido en la Resolución N° 4, de fecha 20 de setiembre de 2023, emitida en el Expediente N° 12456-2019-8-1801-JR-CA-07, el Séptimo Juzgado Especializado en lo Contencioso Administrativo de la Corte Superior de Justicia de Lima y al proceso judicial que se sigue en dicha sala.
Artículo 4.- Encargar a la Dirección de Extracción Pesquera para Consumo Humano Directo e Indirecto, la adopción de acciones destinadas a la modificación a los Listados de Asignación de PMCE en concordancia con lo dispuesto en el artículo 1 de la presente Resolución Directoral.
Artículo 5.- Remitir la presente Resolución Directoral, a la Procuraduría Pública del Ministerio de la Producción y a los señores CARLOS MEDARDO QUEVEDO VASQUEZ e HILDA TERESA ZULOETA GALLO.
Artículo 6.- Remitir copia de la presente resolución, al Despacho Viceministerial de Pesca y Acuicultura,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</si>
  <si>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00737-2023-PRODUCE/DGPCHDI</t>
  </si>
  <si>
    <t>00071159-2023</t>
  </si>
  <si>
    <t>Declarar que la solicitud de ampliación del plazo para la ejecución de la autorización de incremento de flota a favor del señor FRANK MILUTIN PUENTE DJUROVICH, para construir una e/p vía sustitución de la e/p no siniestrada SIEMPRE CON DIOS ha sido aprobada automáticamente al momento de su presentación.</t>
  </si>
  <si>
    <t>00738-2023-PRODUCE/DGPCHDI</t>
  </si>
  <si>
    <t>00053795-2023</t>
  </si>
  <si>
    <t>Aprobar el Listado de Asignación de Límites Máximos de Captura por Embarcación LMCE de la Zona Norte Centro para la extracción del recurso Anchoveta, correspondiente a la Segunda Temporada de Pesca de Anchoveta del año 2023 de la Zona Norte Centro</t>
  </si>
  <si>
    <t>Segunda Temporada de Pesca de Anchoveta del año 2023 de la Zona Norte Centro</t>
  </si>
  <si>
    <t>00739-2023-PRODUCE/DGPCHDI</t>
  </si>
  <si>
    <t>00046783-2023</t>
  </si>
  <si>
    <t>Declarar como NO PRESENTADA la solicitud de autorización para realizar las actividades de colecta de recursos hidrobiológicos presentada por la empresa ANGLO AMERICAN QUELLAVECO S.A</t>
  </si>
  <si>
    <t>00740-2023-PRODUCE/DGPCHDI</t>
  </si>
  <si>
    <t>00074364-2023</t>
  </si>
  <si>
    <t xml:space="preserve">Artículo 1.- Aprobar a favor del señor WALTER HUMBERTO SANTAMARIA GALAN, el cambio de titular del permiso de pesca para operar la embarcación pesquera AMOR DE CRISTO con matrícula PL-20644-CM y 39 m3 de capacidad de bodega, para la extracción del recurso Anchoveta con destino al consumo humano directo e indirecto y del recurso Sardina con destino al consumo humano directo. Asimismo, aprobar a su favor el cambio de titular de los PMCE y LMCE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AMOR DE CRISTO con matrícula PL-20644-CM y 39 m3 de capacidad de bodega, deberán cumplir las disposiciones normativas vigentes en lo correspondiente al desarrollo de las actividades pesqueras previas a su procesamiento.
Artículo 3.- Dejar sin efecto la titularidad del permiso de pesca otorgada a favor de la empresa PESQUERA PACASMAYO E.I.R.L., a través de la Resolución Directoral RD. N° 00643-2020-PRODUCE/DGPCHDI, para operar la embarcación pesquera AMOR DE CRISTO con matrícula PL-20644-CM.
Artículo 4.- Excluir a la empresa PESQUERA PACASMAYO E.I.R.L., de los listados a que se refiere el artículo 14 del Reglamento de la Ley General de Pesca; y, el Anexo II de la Resolución Ministerial Nº 347-2011-PRODUCE, a fin de incluir en su lugar al señor WALTER HUMBERTO SANTAMARIA GALAN, como titular del permiso de pesca para operar la embarcación pesquera AMOR DE CRISTO con matrícula PL-20644-CM.
Artículo 5.- En mérito al cambio de titularidad a que se refiere el artículo 1 de la presente resolución directoral, el señor WALTER HUMBERTO SANTAMARIA GALAN, en cuanto a los recursos Anchoveta y Sardina con destino al consumo humano directo, comprendidos en el permiso de pesca para operar la embarcación pesquera AMOR DE CRISTO con matrícula PL-20644-CM, deberá tener en consideración que no podrán realizar actividades extractivas de dichos recursos en concordancia con lo dispuesto en el Reglamento de Ordenamiento Pesquero del Recurso Anchoveta para Consumo Humano Directo, el segundo párrafo del artículo 9 de la Ley General de Pesca y la Resolución Ministerial Nº 781-97-PE, según corresponde.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</si>
  <si>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00741-2023-PRODUCE/DGPCHDI</t>
  </si>
  <si>
    <t>00074350-2023</t>
  </si>
  <si>
    <t>PL-61936-PM</t>
  </si>
  <si>
    <t>Artículo 1.- Aprobar a favor del señor WALTER HUMBERTO SANTAMARIA GALAN, el cambio de titular del permiso de pesca para operar la embarcación pesquera DON MANUEL III con matrícula PL-61936-PM y 53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DON MANUEL III con matrícula PL-61936-PM y 53 m3 de capacidad de bodega, deberán cumplir las disposiciones normativas vigentes en lo correspondiente al desarrollo de las actividades pesqueras previas a su procesamiento.
 Artículo 3.- Dejar sin efecto la titularidad del permiso de pesca otorgada a favor de la empresa PESQUERA PACASMAYO E.I.R.L., a través de la Resolución Directoral N° 00074-2020-PRODUCE/DGPCHDI, para operar la embarcación pesquera DON MANUEL III con matrícula PL-61936-PM.
 Artículo 4.- Excluir a la empresa PESQUERA PACASMAYO E.I.R.L., de los listados a que se refiere el artículo 14 del Reglamento de la Ley General de Pesca; y, el Anexo II de la Resolución Ministerial Nº 347-2011-PRODUCE, a fin de incluir en su lugar al señor WALTER HUMBERTO SANTAMARIA GALAN, como titular del permiso de pesca para operar la embarcación pesquera DON MANUEL III con matrícula PL-61936-PM.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</si>
  <si>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00742-2023-PRODUCE/DGPCHDI</t>
  </si>
  <si>
    <t>00076860-2023</t>
  </si>
  <si>
    <t xml:space="preserve">Aceptar el Desistimiento respecto a la queja administrativa por defecto de tramitación, sin pronunciamiento sobre el fondo, formulada por la empresa PESQUERA DIAMANTE S.A. </t>
  </si>
  <si>
    <t>00743-2023-PRODUCE/DGPCHDI</t>
  </si>
  <si>
    <t>00015799-2023</t>
  </si>
  <si>
    <t>OTORGAR a favor de la empresa GERVASI PERU S.A.C., la autorización para la instalación de una planta de procesamiento pesquero para la producción de curado (filete de anchoas), con una capacidad de 240 t/mes, y la autorización de instalación de una plata de harina residual de descartes y residuos de recursos hidrobiológicos, accesoria y complementaria al funcionamiento de su actividad principal (enlatado y curado) para consumo humano indirecto, con una capacidad de 6.87 t/h</t>
  </si>
  <si>
    <t>00744-2023-PRODUCE/DGPCHDI</t>
  </si>
  <si>
    <t>00078825-2023</t>
  </si>
  <si>
    <t>Artículo 1.- Modificar la autorización al plan de trabajo denominado: “Estudio de Impacto Ambiental Detallado (EIA-D) del proyecto “CREACIÓN DE LA VÍA DE EVITAMIENTO EN LA CIUDAD DE JAÉN”, otorgada mediante Resolución Directoral N° 00513-2022-PRODUCE/DGPCHDI de fecha 25 de agosto de 2022, a favor del PROYECTO ESPECIAL DE INFRAESTRUCTURA DE TRANSPORTE NACIONAL - PROVIAS NACIONAL, únicamente en el extremo referido al plazo para su ejecución, por siete (7) meses adicionales contados desde el vencimiento de la vigencia de la autorización antes indicada; por lo que, el plazo de la autorización vencerá con fecha 26 de mayo de 2024.</t>
  </si>
  <si>
    <t>00745-2023-PRODUCE/DGPCHDI</t>
  </si>
  <si>
    <t>00053033-2023</t>
  </si>
  <si>
    <t>Otorgar al PROYECTO ESPECIAL DE INFRAESTRUCTURA DE TRANSPORTE NACIONAL – PROVIAS NACIONAL, autorización para realizar las actividades de colecta de recursos hidrobiológicos</t>
  </si>
  <si>
    <t>00746-2023-PRODUCE/DGPCHDI</t>
  </si>
  <si>
    <t>00033297-2022</t>
  </si>
  <si>
    <t>Artículo 1.- Acumular de oficio los procedimientos administrativos iniciados mediante los
escritos con registros N° 00026155-2021-E y N° 00033297-2022-E, de fechas 27 de abril de 2021 y 25 mayo de 2022, respectivamente, presentados por la EMPRESA PESQUERA JORMARAN S.A.C., de acuerdo con los fundamentos expuestos en la parte considerativa de la presente Resolución Directoral.
Artículo 2.- Reconocer, en concordancia con el Informe N° 00000090-2022-PRODUCE/OGAJ y en aplicación del silencio administrativo positivo, que desde el 8 de junio de 2021 se ha declarado fundado el recurso de apelación interpuesto por la EMPRESA PESQUERA JORMARAN S.A.C. a través del escrito de registro N° 00026155-2021-E y se ha otorgado a su favor el cambio de titular del permiso de pesca otorgado mediante Resolución Directoral N° 085-2014-PRODUCE/DGCHD para operar la embarcación pesquera de menor escala VICTORIA con matrícula HO-20035-CM y y 32.15 m3 de capacidad de bodega para la extracción de los recursos Anchoveta y Anchoveta Blanca, con destino al consumo humano directo, conforme a los fundamentos expuestos en la parte considerativa de la presente Resolución Directoral;
Artículo 3.- Dejar sin efecto el condicionamiento dispuesto en el artículo 2 de la Resolución Directoral N° 085-2014-PRODUCE/DGCHD respecto a la vigencia del permiso de pesca para operar la embarcación pesquera de menor escala VICTORIA con matrícula HO-20035-CM, conforme a los fundamentos expuestos en la parte considerativa de la presente Resolución Directoral.
Artículo 4.- Adecuar a favor de la EMPRESA PESQUERA JORMARAN S.A.C. el permiso de pesca para operar la embarcación pesquera de menor escala VICTORIA con matrícula HO 20035-CM y 32.15 m3 de capacidad de bodega y en consecuencia reconocer que dicho permiso de pesca comprende la extracción de los recursos Anchoveta (Engraulis ringens/Anchoa nasus), Atún aleta amarilla (Thunnus albacares), Atún de ojo grande (Thunnus obesus), Barrilete (Katsuwonus pelamis), Bereche (Larimus pacificus), Bonito (Sarda chiliensis chiliensis), Caballa (Scomber japonicus peruanus), Cabinza serránida (Paranthias colonus), Coco/Suco (Paralonchurus peruanus), Cojinova (Seriolella violácea), Congrio (Genypterus maculatus), Corvina (Cilus gilberti), Doncella (Hemanthias peruanus), Jurel (Trachurus murphyi), Lenguado (Paralichthys adspersus), Lorna (Sciaena deliciosa), Chiri lomo negro (Peprilus snyderi), Machete (Ethmidium maculatum), Pámpano (Trachinotus paitensis), Chiri/Palometa/Pampanito (Peprilus medius), Pejerrey (Odontesthes regia regia), Pez espada (Xiphias gladius), Pintadilla (Cheilodactylus variegatus), Pota/Calamar gigante (Dosidicus gigas), Raya (Raja velezi, Myliobatis peruvianus, Myliobatis chiliensis, Rhinoptera steindachneri, Dasyatis brevis), Robalo (Centropomus spp.), Tiburón (Carcharodon carcharias, Sphyrna tiburo, Sphyrna zygaena, Sphyrna spp., lsurus oxyrinchus, Alopias vulpinus, Alopias superciliosus, Alopias pelagicus, Alopias spp., Galeorhinus galeus), Tollo fino (Mustelus mento) y Zorro (Albula volpes), con destino al consumo humano directo, siempre que la embarcación pesquera cuente con artes y aparejos adecuados conforme a la normativa vigente con excepción: a) de los recursos plenamente explotados o en recuperación, y b) de aquellos recursos que se encontraban fuera de los alcances del permiso de pesca artesanal que dio origen al permiso de menor escala.
Artículo 5.- Declarar improcedente la solicitud de permiso de pesca para operar la embarcación pesquera de menor escala VICTORIA con matrícula HO-20035-CM, en el extremo relacionado al acceso a los recursos Cabrilla (Paralabrax humeralis), Cachema (Cynoscion analis),Lisa (Mugil cephalus), Mantarraya (Manta birostris, Mobula birostris), Merlín Negro (Makaira indica), Perico/Dorado (Coryphaena hippurus), Pez vela (Istiophorus platypterus), Sardina (Sardinopssagax), Tiburón ballena (Rhincodon typus) y otros no sujetos a restricción, por los fundamentos expuestos en la parte considerativa de la presente Resolución Directoral.
Artículo 6.- El titular del permiso de pesca a que se refiere el artículo 4 de la presente Resolución Directoral, deberá mantener operativo el sistema de seguimiento satelital o similar durante la faena de pesca, conforme a lo señalado en el numeral 8.5 del artículo 8 del Reglamento de Ordenamiento Pesquero del Recursos Anchoveta para Consumo Humano Directo, aprobado por Decreto Supremo N° 005-2017-PRODUCE, modificado por el Decreto Supremo N° 008-2017-PRODUCE. Asimismo, deberá tener en cuenta lo dispuesto en el Reglamento del Sistema de Seguimiento Satelital para embarcaciones pesqueras (SISESAT), aprobado por Decreto Supremo N° 001-2014-PRODUCE.
Artículo 7.- El permiso de pesca a que se refiere el artículo 4 de la presente Resolución Directoral, podrá ser ejercido cumpliendo las normas del ordenamiento pesquero, en concordancia con lo dispuesto en el artículo 9 de la Ley General de Pesca, aprobada por Decreto Ley N° 25977; así como las normas en materia de seguridad, ambiental, sanidad y demás normas que resulten aplicables establecidos por la normativa vigente.
Articulo 8.- Inscribir el permiso de pesca que se indica en el artículo 4 de la presente Resolución Directoral, en el Registro Nacional de Embarcaciones Pesqueras para Consumo Humano Directo al que se hace referencia en el artículo 7 del Reglamento de Ordenamiento Pesquero del Recurso Anchoveta para Consumo Humano Directo, aprobado por Decreto Supremo N° 005-2017-PRODUCE, modificado por el Decreto Supremo N° 008-2017-PRODUCE.
Artículo 9.- La embarcación pesquera a que se refiere la presente Resolución Directoral, podrá ser empleada en la actividad extractiva del recurso Anchoveta, siempre que se cumplan con las siguientes condiciones, en concordancia con el artículo 4 del Reglamento del Ordenamiento Pesquero del Recurso Anchoveta para Consumo Humano Directo, aprobado por Decreto Supremo N° 005-2017-PRODUCE, modificado por el Decreto Supremo N° 008-2017-PRODUCE:
Artículo 10.- Remitir copia de la presente Resolución Directoral, a la Dirección General de Supervisión, Fiscalización y Sanción de Pesca y Acuicultura del Ministerio de la Producción; a la Dirección General de Capitanías y Guardacostas del Ministerio de Defensa (DICAPI); al Gobierno Regional de Lima, así como disponer su publicación en el Portal Institucional del Ministerio de la Producción (www.gob.pe/produce).</t>
  </si>
  <si>
    <t>00747-2023-PRODUCE/DGPCHDI</t>
  </si>
  <si>
    <t>00069810-2023</t>
  </si>
  <si>
    <t xml:space="preserve">Artículo 1.- Acumular de oficio los procedimientos administrativos iniciados mediante los registros N° 00034262-2022-E, N° 00047782-2022-E, N° 00048157-2022-E, N° 00052513-2022-E, N° 00059966-2022-E, N° 00090937-2022-E, N° 00023145-2023-E, N° 00024434-2023-E, N° 00036475-2023-E, N° 00036494-2023-E, N° 00036952-2023-E, N° 00042207-2023-E, N° 00044593-2023-E, N° 00064678-2022-E y N° 00022469-2023-E, N° 00029694-2023-E, por los señores MILDO EUDOCIO MARTINEZ MORENO y HUGO VALUIS DAMIÁN de acuerdo con los fundamentos expuestos en la parte considerativa de la presente Resolución Directoral.
Artículo 2.- Aprobar la participación de HORTENCIA ALVINA CAMPOS LÓPEZ en calidad de copropietaria de la embarcación PLEBEYO con matrícula CE-2023-PM en la solicitud de sucesión procedimental, conforme a los fundamentos expuestos en la parte considerativa de la presente Resolución Directoral;
Artículo 3.- Declarar improcedente la solicitud de abstención de la autoridad administrativa solicitada mediante escrito con registro N° 00036952-2023-E de fecha 29 de mayo de 2023, conforme a los fundamentos expuestos en la parte considerativa de la presente Resolución Directoral.
Artículo 4.- Reconocer como sucesores procesales a los señores MILDO EUDOCIO MARTINEZ MORENO, HUGO VALUIS DAMIÁN, HORTENCIA ALVINA CAMPOS LÓPEZ, ESTEBAN MANUEL ZEVALLOS RODRÍGUEZ, EUGENIO LEÓN MARIÑOS y MASÍAS LEÓN MARIÑOS, en calidad de copropietarios de la embarcación siniestrada PLEBEYO con matrícula CE-2023-PM, en la autorización de incremento de flota otorgada con Resolución Directoral N° 417-2015-PRODUCE/DGCHI, conforme a los fundamentos expuestos en la parte considerativa de la presente Resolución Directoral.
Artículo 5.- Entiéndase que el reconocimiento dispuesto en el artículo 4 de la presente resolución directoral sucede procedimentalmente a la empresa PESQUERA E&amp;M S.A.C. en la autorización de incremento de flota otorgada con Resolución Directoral N° 417-2015-PRODUCE/DGCHI, a efectos de su 
Artículo 6.- Disponer que, la vigencia de la autorización de incremento de flota a que se refiere el artículo 4 de la presente resolución, tendrá un plazo de dieciocho (18) meses contados desde la notificación de la presente resolución directoral, en concordancia con lo dispuesto en el subnumeral 37.1.5 del numeral 37.1 del artículo 37 del Reglamento de la Ley General de Pesca, modificado por el artículo 2 del Decreto Supremo N° 004-2020-PRODUCE.
Artículo 7.-Declarar IMPROCEDENTE la solicitud de cambio de titularidad de permiso de pesca para operar la embarcación PLEBEYO con matrícula CE-2023-PM solicitada por los señores MILDO EUDOCIO MARTINEZ MORENO y HUGO VALUIS DAMIÁN a través de escrito con registro N° 00034262-2022-E, conforme a los fundamentos expuestos en la parte considerativa de la presente Resolución Directoral;
Artículo 8.-Declarar IMPROCEDENTE la solicitud de autorización de incremento de flota, vía sustitución de la embarcación siniestrada PLEBEYO con matrícula CE-2023-PM, solicitada por los señores MILDO EUDOCIO MARTINEZ MORENO y HUGO VALUIS DAMIÁN a través de escrito con registro N° 00034262-2022-E, conforme a los fundamentos expuestos en la parte considerativa de la presente Resolución Directoral;
Artículo 9.- Remitir copia de la presente Resolución Directoral, a la Dirección General de Supervisión, Fiscalización y Sanción de Pesca y Acuicultura, a la Procuraduría Pública, a la Dirección General de Capitanías y Guardacostas del Ministerio de Defensa (DICAPI); al Gobierno Regional de Lima, así como disponer su publicación en el Portal Institucional del Ministerio de la Producción (www.gob.pe/produce). 
</t>
  </si>
  <si>
    <t>00748-2023-PRODUCE/DGPCHDI</t>
  </si>
  <si>
    <t>00075594-2023</t>
  </si>
  <si>
    <t>Otorgar a la empresa NEGOCIOS INDUSTRIALES REAL NIRSA S.A., representada en el país por el señor Omar Diego Carcovich Jibaja, permiso de pesca para operar la embarcación pesquera de cerco de bandera ecuatoriana denominada GLORIA A con matrícula P-00-00743, en la extracción del recurso Atún con destino al consumo humano directo,</t>
  </si>
  <si>
    <t>00749-2023-PRODUCE/DGPCHDI</t>
  </si>
  <si>
    <t>00078247-2023</t>
  </si>
  <si>
    <t>Otorgar a la empresa COMPAÑIA SUR TUNA SURTUNA S.A. representada en el país por el señor Omar Diego Carcovich Jibaja, permiso de pesca para operar la embarcación pesquera de cerco de bandera ecuatoriana denominada ADRIA DEL MAR con matrícula P-04-00006, en la extracción del recurso Atún con destino al consumo humano directo</t>
  </si>
  <si>
    <t>00750-2023-PRODUCE/DGPCHDI</t>
  </si>
  <si>
    <t>00075615-2023</t>
  </si>
  <si>
    <t>Otorgar a la empresa NEGOCIOS INDUSTRIALES REAL NIRSA S.A., representada en el país por el señor Omar Diego Carcovich Jibaja, permiso de pesca para operar la embarcación pesquera de cerco de bandera ecuatoriana denominada ROSA F con matrícula P-00-00715, en la extracción del recurso Atún con destino al consumo humano directo</t>
  </si>
  <si>
    <t>00751-2023-PRODUCE/DGPCHDI</t>
  </si>
  <si>
    <t>00075589-2023</t>
  </si>
  <si>
    <t>Otorgar a la empresa NEGOCIOS INDUSTRIALES REAL NIRSA S.A., representada en el país por el señor Omar Diego Carcovich Jibaja, permiso de pesca para operar la embarcación pesquera de cerco de bandera ecuatoriana denominada ELIZABETH F con matrícula P-00-00649, en la extracción del recurso Atún con destino al consumo humano directo</t>
  </si>
  <si>
    <t>00752-2023-PRODUCE/DGPCHDI</t>
  </si>
  <si>
    <t>00075606-2023</t>
  </si>
  <si>
    <t>Otorgar a la empresa NEGOCIOS INDUSTRIALES REAL NIRSA S.A., representada en el país por el señor Omar Diego Carcovich Jibaja, permiso de pesca para operar la embarcación pesquera de cerco de bandera ecuatoriana denominada ROBERTO A con matrícula P-00-00740, en la extracción del recurso Atún con destino al consumo humano directo</t>
  </si>
  <si>
    <t>00753-2023-PRODUCE/DGPCHDI</t>
  </si>
  <si>
    <t>00023314-2023</t>
  </si>
  <si>
    <t>OTORGAR a favor de la empresa DISMAR SEAFOOD S.A.C., la autorización de instalación de una planta de procesamiento pesquero para la producción de congelado de productos hidrobiológicos</t>
  </si>
  <si>
    <t>00754-2023-PRODUCE/DGPCHDI</t>
  </si>
  <si>
    <t>00079222-2023</t>
  </si>
  <si>
    <t>Artículo 1.- Modificar el título del plan de trabajo aprobado mediante Resolución Directoral N° 00368-2021-PRODUCE/DGPCHDI, cuya denominación actual es: “Monitoreo Hidrobiológico del Primer Informe Técnico Sustentatorio (ITS) de la Cuarta Modificación del Estudio de Impacto Ambiental semidetallado del Proyecto de Exploración Minera Cañón Florida”, 
Artículo 2.- Ampliar el plazo de ejecución de la autorización otorgada mediante Resolución Directoral N° 00368-2021-PRODUCE/DGPCHDI por un periodo de doce (12) meses por lo que el plazo de la referida autorización tendrá vigencia hasta el 18 de diciembre del 2024</t>
  </si>
  <si>
    <t>Modificacion del titulo y el plazo para su ejecución</t>
  </si>
  <si>
    <t>00755-2023-PRODUCE/DGPCHDI</t>
  </si>
  <si>
    <t>00075388-2023</t>
  </si>
  <si>
    <t>Artículo 1.- Modificar el título del plan de trabajo aprobado mediante Resolución Directoral N° 00238-2021-PRODUCE/DGPCHDI, cuya denominación actual es: “Monitoreo Hidrobiológico del Primer Informe Técnico Sustentatorio (ITS) de la Tercera Modificación del Estudio de Impacto Ambiental semidetallado del Proyecto de Exploración Minera “El Padrino”.
Artículo 2.- Ampliar el plazo de ejecución de la autorización otorgada mediante Resolución Directoral N° 00238-2021-PRODUCE/DGPCHDI por un periodo de doce (12) meses por lo que el plazo de la referida autorización tendrá vigencia hasta el 30 de noviembre del 2024</t>
  </si>
  <si>
    <t>00756-2023-PRODUCE/DGPCHDI</t>
  </si>
  <si>
    <t>00049793-2023</t>
  </si>
  <si>
    <t>Declarar como NO PRESENTADA la solicitud de autorización para realizar las actividades de colecta de recursos hidrobiológicos - Ministerio de Energía y Minas.</t>
  </si>
  <si>
    <t>00757-2023-PRODUCE/DGPCHDI</t>
  </si>
  <si>
    <t>En estricto cumplimiento de lo dispuesto en la Resolución No. TRES de fecha 24 de octubre de 2023 expedida por el Tercer Juzgado Especializado en lo Contencioso Administrativo de la Corte Superior de Justicia de Lima, corresponde dejar sin efecto la Resolución Directoral No.728-2023-PRODUCE/DGPCHDI.</t>
  </si>
  <si>
    <t>00758-2023-PRODUCE/DGPCHDI</t>
  </si>
  <si>
    <t>00079748-2023</t>
  </si>
  <si>
    <t xml:space="preserve">Otorgar a la empresa PESQUERA MIRIAM S.A., representada en el país por el señor Omar Diego Carcovich Jibaja, permiso de pesca para operar la embarcación pesquera de cerco de bandera panameña denominada LJUBICA </t>
  </si>
  <si>
    <t>00759-2023-PRODUCE/DGPCHDI</t>
  </si>
  <si>
    <t xml:space="preserve">Modificar el Porcentaje Máximo de Captura por Embarcación PMCE de las embarcaciones MARU y ANDES 52 </t>
  </si>
  <si>
    <t>Modificar el Porcentaje Máximo de Captura por Embarcación PMCE</t>
  </si>
  <si>
    <t>00760-2023-PRODUCE/DGPCHDI</t>
  </si>
  <si>
    <t>00060173-2023</t>
  </si>
  <si>
    <t xml:space="preserve">Declarar en abandono el procedimiento de solicitud de cambio de titular del permiso de pesca para operar la embarcación pesquera MI CARMENCITA con matrícula PT-25026-CM y 25.18 m3 de capacidad de bodega; presentada por la empresa CONSORCIO MUZA S.A.C.; mediante escrito con registro N° 00060173-2023; por los fundamentos expuestos en la parte considerativa de la presente resolución. </t>
  </si>
  <si>
    <t>00761-2023-PRODUCE/DGPCHDI</t>
  </si>
  <si>
    <t>00049799-2023</t>
  </si>
  <si>
    <t xml:space="preserve">Otorgar al MINISTERIO DE ENERGÍA Y MINAS, autorización para realizar las actividades de colecta de recursos hidrobiológicos conforme al plan de trabajo denominado: “Evaluación hidrobiológica para el Plan de Abandono en el marco del Estudio de Preinversión a nivel de Perfil de 01 Pasivo Ambiental del Sub Sector Hidrocarburos (PASH) de Alto Riesgo. Zona 3”, </t>
  </si>
  <si>
    <t>00762-2023-PRODUCE/DGPCHDI</t>
  </si>
  <si>
    <t>00054844-2023</t>
  </si>
  <si>
    <t>Otorgar a la AUTORIDAD AUTONOMA DE MAJES, autorización para realizar las actividades de colecta de recursos hidrobiológicos conforme al plan de trabajo denominado: «Línea Base Hidrobiológica de la Modificatoria del Estudio de Impacto Ambiental de la “Represa de  Angostura y Gestión Ambiental a Nivel Definitivo”»</t>
  </si>
  <si>
    <t>00763-2023-PRODUCE/DGPCHDI</t>
  </si>
  <si>
    <t>00054340-2023</t>
  </si>
  <si>
    <t>Otorgar a la empresa NEWMONT PERU S.R.L., autorización para realizar las actividades de colecta de recursos hidrobiológicos conforme al plan de trabajo denominado: “MONITOREO HIDROBIOLÓGICO DE LA DECLARACIÓN DE IMPACTO AMBIENTAL (DIA) DEL PROSPECTO ILUMINADORA”</t>
  </si>
  <si>
    <t>00764-2023-PRODUCE/DGPCHDI</t>
  </si>
  <si>
    <t>00067968-2023</t>
  </si>
  <si>
    <t>Artículo 1.- Modificar la autorización del plan de trabajo denominado: “Línea Base Hidrobiológica para la Segunda Modificación del Estudio de Impacto Ambiental detallado del Proyecto Antapaccay Expansión Tintaya - Integración Coroccohuayco”, otorgada mediante Resolución Directoral N° 00683- 2022-PRODUCE/DGPCHDI de fecha 18 de noviembre del 2022, a favor de la empresa COMPAÑÍA MINERA ANTAPACCAY S.A., en los extremos referidos al plazo para su ejecución, esto es, ampliándolo hasta el 19 de noviembre de 2024, y a la circunscripción territorial para su ejecución conforme al detalle propuesto en anexo, que forma parte integrante de la presente Resolución Directoral.</t>
  </si>
  <si>
    <t>00765-2023-PRODUCE/DGPCHDI</t>
  </si>
  <si>
    <t>00067703-2023</t>
  </si>
  <si>
    <t>Artículo 1.- Modificar la autorización del plan de trabajo denominado: “Caracterización biológica en áreas colindantes a Antamina”, otorgada mediante Resolución Directoral N° 0744-2022- PRODUCE/DGPCHDI de fecha 15 de diciembre del 2022, a favor de la empresa COMPAÑÍA MINERA ANTAMINA S.A., en el extremo referido a la circunscripción territorial para su ejecución conforme al detalle propuesto en anexo, que forma parte integrante de la presente Resolución Directoral.</t>
  </si>
  <si>
    <t>00766-2023-PRODUCE/DGPCHDI</t>
  </si>
  <si>
    <t>00046671-2023</t>
  </si>
  <si>
    <t>Otorgar a la empresa FERROVIAS CENTRAL ANDINA S.A., autorización para realizar las actividades de colecta de recursos hidrobiológicos</t>
  </si>
  <si>
    <t>00767-2023-PRODUCE/DGPCHDI</t>
  </si>
  <si>
    <t>00062402-2023</t>
  </si>
  <si>
    <t>Otorgar a favor del señor JACOBO ALBERTO CAVENAGO ZOLEZZI, la autorización de incremento de flota para construir una nueva embarcación pesquera de menor escala con 20.55 m³ de capacidad de bodega, vía sustitución de la embarcación pesquera no siniestrada NIÑO DEL MILAGRO 2 con matrícula PT-05821-BM y 20.55 m³ de capacidad de bodega</t>
  </si>
  <si>
    <t>00768-2023-PRODUCE/DGPCHDI</t>
  </si>
  <si>
    <t>00056886-2023</t>
  </si>
  <si>
    <t>Declarar Improcedente la solicitud de aprobación del cambio de titular del permiso de pesca para operar la embarcación pesquera PILAR con matrícula CO-04887-CM y 31.78 m3 de capacidad de bodega, para la extracción de los recursos Anchoveta con destino al consumo humano directo; presentada por la empresa LA CALADA S.A. mediante escrito con registro N° 00056886-2023; por los fundamentos expuestos en la parte considerativa de la presente resolución</t>
  </si>
  <si>
    <t>00769-2023-PRODUCE/DGPCHDI</t>
  </si>
  <si>
    <t>00056888-2023</t>
  </si>
  <si>
    <t>Declarar Improcedente la solicitud de aprobación del cambio de titular del permiso de pesca para operar la embarcación pesquera BELISSA con matrícula HO-01766-CM y 31.77 m³ de capacidad de bodega, para la extracción de los recursos Anchoveta con destino al consumo humano directo; presentada por la empresa LA CALADA S.A. mediante escrito con registro N° 00056888-2023; por los fundamentos expuestos en la parte considerativa de la presente resolución.</t>
  </si>
  <si>
    <t>00770-2023-PRODUCE/DGPCHDI</t>
  </si>
  <si>
    <t>00080223-2023</t>
  </si>
  <si>
    <t>Aceptar el desistimiento formulado por la empresa MARFREEZE S.A.C., respecto a la solicitud de cambio de titularidad de la licencia de operación para operar la planta de congelado de productos hidrobiológicos.</t>
  </si>
  <si>
    <t>00771-2023-PRODUCE/DGPCHDI</t>
  </si>
  <si>
    <t>00035429-2023</t>
  </si>
  <si>
    <t>Otorgar a favor de los señores VICENTE HUAMANCHUMO CASAS y MARIA VICTORIA SIPION DE HUAMANCHUMO, permiso de pesca para operar la embarcación pesquera NUESTRA SEÑORA DE LA PAZ 3 con matrícula CE-68934-PM y 39.62 m³ de capacidad de bodega</t>
  </si>
  <si>
    <t>00772-2023-PRODUCE/DGPCHDI</t>
  </si>
  <si>
    <t>00072339-2023</t>
  </si>
  <si>
    <t>Declarar improcedente la solicitud de permiso de pesca para operar la embarcación pesquera de bandera ecuatoriana denominada ANTONIO H con matrícula P-00-00880</t>
  </si>
  <si>
    <t>00773-2023-PRODUCE/DGPCHDI</t>
  </si>
  <si>
    <t>00037185-2023</t>
  </si>
  <si>
    <t>Aprobar a favor de la empresa DNG S.A.C. el cambio de titular del permiso de pesca para operar la embarcación pesquera de menor escala DELIA I con matrícula CE-22114-CM y 19.22 m3 de capacidad de bodega, para la extracción de los recursos Anchoveta, Atún aleta amarilla, atún de ojo grande, Barrilete, bereche, bonito, caballa, cabinza serránida, Cabrilla, Cachema, Chiri/Pampanito/Palometa, Chiri Lomo Negro, Coco/Suco, Cojinova, Congrio, Corvina, Doncella, Matache, Pámpano, Pejerrey, Perico/Dorado, Pez espada, Pintadilla, Pota, Raya, Robalo, Tiburón, Tollo Fino, Zorro con destino al consumo humano directo. y Otorgar a favor de la empresa DNG S.A.C., la autorización de incremento de flota para construir  una nueva embarcación pesquera de menor escala con 19.22 m3  de capacidad de bodega, vía sustitución de la  embarcación pesquera no siniestrada JUAN ENRIQUE I (ex DELIA I) con matrícula CE-22114-CM y 19.22 m3 de capacidad de bodega</t>
  </si>
  <si>
    <t>00774-2023-PRODUCE/DGPCHDI</t>
  </si>
  <si>
    <t>00081919-2023</t>
  </si>
  <si>
    <t xml:space="preserve">Aceptar el desistimiento del recurso de reconsideración interpuesto por la empresa NEGOCIOS INDUSTRIALES REAL NIRSA S.A., E/P GLORIA A </t>
  </si>
  <si>
    <t>00775-2023-PRODUCE/DGPCHDI</t>
  </si>
  <si>
    <t>00081921-2023</t>
  </si>
  <si>
    <t>Aceptar el desistimiento del recurso de reconsideración; interpuesto por la empresa NEGOCIOS INDUSTRIALES REAL NIRSA S.A e/p ROSA F</t>
  </si>
  <si>
    <t>00776-2023-PRODUCE/DGPCHDI</t>
  </si>
  <si>
    <t>00045852-2023</t>
  </si>
  <si>
    <t>Artículo 1.- MODIFICAR la licencia de operación otorgada a favor de la empresa OCEANO SEAFOOD S.A., mediante Resolución Directoral N° 336-2019-PRODUCE/DGPCHDI, en el extremo referido al aumento de capacidad instalada de la planta de congelado de productos hidrobiológicos, consignándose 86.18 t/día,como nueva capacidad de procesamiento, ubicado en la avenida Los Diamantes, Mz. C, Lote 7, Zona Industrial II, distrito y provincia de Paita, departamento de Piura.</t>
  </si>
  <si>
    <t>00777-2023-PRODUCE/DGPCHDI</t>
  </si>
  <si>
    <t>00077408-2023</t>
  </si>
  <si>
    <t>LEVANTAR la suspensión temporal, a solicitud de la empresa INVERSIONES PESQUERAS LIGURIA S.A.C</t>
  </si>
  <si>
    <t>00778-2023-PRODUCE/DGPCHDI</t>
  </si>
  <si>
    <t>00081236-2023</t>
  </si>
  <si>
    <t>Aceptar el desistimiento al procedimiento del recurso de reconsideración contra la Resolución Directoral N° 00752-2023-PRODUCE/DGPCHDI; interpuesto por la empresa NEGOCIOS INDUSTRIALES REAL NIRSA S.A</t>
  </si>
  <si>
    <t>00779-2023-PRODUCE/DGPCHDI</t>
  </si>
  <si>
    <t>00081923-2023</t>
  </si>
  <si>
    <t>Aceptar el desistimiento al procedimiento del recurso de reconsideración contra la Resolución Directoral N° 00751-2023-PRODUCE/DGPCHDI; interpuesto por la empresa NEGOCIOS INDUSTRIALES REAL NIRSA S.A.</t>
  </si>
  <si>
    <t>00780-2023-PRODUCE/DGPCHDI</t>
  </si>
  <si>
    <t>00083630-2023</t>
  </si>
  <si>
    <t>Aceptar el desistimiento al procedimiento de modificación del permiso de pesca otorgado mediante Directoral N° 00750-2023-PRODUCE/DGPCHDI; presentado por la empresa NEGOCIOS INDUSTRIALES REAL NIRSA S.A.</t>
  </si>
  <si>
    <t>00781-2023-PRODUCE/DGPCHDI</t>
  </si>
  <si>
    <t>00083632-2023</t>
  </si>
  <si>
    <t>Aceptar el desistimiento al procedimiento de modificación del permiso de pesca otorgado mediante Directoral N° 00751-2023-PRODUCE/DGPCHDI; presentado por la empresa NEGOCIOS INDUSTRIALES REAL NIRSA S.A</t>
  </si>
  <si>
    <t>00782-2023-PRODUCE/DGPCHDI</t>
  </si>
  <si>
    <t>00083633-2023</t>
  </si>
  <si>
    <t>Aceptar el desistimiento al procedimiento de modificación del permiso de pesca presentado por la empresa NEGOCIOS INDUSTRIALES REAL NIRSA S.A.</t>
  </si>
  <si>
    <t>00783-2023-PRODUCE/DGPCHDI</t>
  </si>
  <si>
    <t>00083660-2023</t>
  </si>
  <si>
    <t xml:space="preserve">Aceptar el desistimiento al procedimiento de modificación del permiso de pesca presentado por la empresa NEGOCIOS INDUSTRIALES REAL NIRSA S.A. e/p ROBERTO A </t>
  </si>
  <si>
    <t>00784-2023-PRODUCE/DGPCHDI</t>
  </si>
  <si>
    <t>00071733-2023</t>
  </si>
  <si>
    <t>Artículo 1.- MODIFICAR el artículo 2 de la Resolución Directoral Nº 00698-2023-PRODUCE/DGPCHDI, consignándose en adelante lo siguiente: La empresa OCEANO SEAFOOD S.A., está obligada a poner en operación los equipos y sistemas de mitigación señalados en el Anexo de la Resolución Directoral N° 145-2018-PRODUCE/DGAAMPA, actualizada mediante Resolución Directoral Nº 00045-2023-PRODUCE/DGAAMPA.</t>
  </si>
  <si>
    <t>00785-2023-PRODUCE/DGPCHDI</t>
  </si>
  <si>
    <t>00068760-2023</t>
  </si>
  <si>
    <t>OTORGAR a favor de la empresa PESCADOS Y CEFALOPODOS DEL PERU S.A.C., la licencia de operación de la planta de procesamiento pesquero de congelado de productos hidrobiológicos</t>
  </si>
  <si>
    <t>00786-2023-PRODUCE/DGPCHDI</t>
  </si>
  <si>
    <t>00043734-2023</t>
  </si>
  <si>
    <t>Declarar como NO PRESENTADA la solicitud de autorización para realizar las actividades de colecta de recursos hidrobiológicos conforme al plan de trabajo denominado: “LINEA DE BASE DE LA DECLARACIÓN DE IMPACTO AMBIENTAL DEL PROYECTO MEJORAMIENTO DEL CAMINO VECINAL EMP.5N (PUERTO PIZANA) - VILLA LOS ÁNGELES - LA FLORIDA - DISTRITO DE PÓLVORA - PROVINCIA DE TOCACHE, DEPARTAMENTO DE SAN MARTÍN”</t>
  </si>
  <si>
    <t>00787-2023-PRODUCE/DGPCHDI</t>
  </si>
  <si>
    <t>00055874-2023</t>
  </si>
  <si>
    <t xml:space="preserve">Declarar como NO PRESENTADA la solicitud de autorización para realizar las actividades de colecta de recursos hidrobiológicos conforme al plan de trabajo denominado: “Autorización de actividades de colecta de recursos hidrobiológicos con uso de embarcación para el levantamiento de la línea base hidrobiológica en el marco de la Modificación del Estudio de Impacto Ambiental (MEIA) del proyecto de explotación y beneficio minero mina Pampa del Pongo”, </t>
  </si>
  <si>
    <t>00788-2023-PRODUCE/DGPCHDI</t>
  </si>
  <si>
    <t>00057940-2023</t>
  </si>
  <si>
    <t>Otorgar a la empresa MINERA BARRICK PERU S.A., autorización para realizar las actividades de colecta de recursos hidrobiológicos conforme al plan de trabajo denominado: «PLAN DE TRABAJO PARA LA AUTORIZACIÓN DE COLECTA DE RECURSOS HIDROBIOLÓGICOS PARA EL “MONITOREO HIDROBIOLÓGICO SEMESTRAL EN EL ÁREA DE INFLUENCIA DE LA UNIDAD MINERA PIERINA”</t>
  </si>
  <si>
    <t>00789-2023-PRODUCE/DGPCHDI</t>
  </si>
  <si>
    <t>00069064-2023</t>
  </si>
  <si>
    <t>Otorgar a favor de la EMPRESA PESQUERA JAIS S.A.C., permiso de pesca para operar la embarcación pesquera PEDRO ESTEBAN con matrícula PL-69411-PM y 34.95 m3 de capacidad de bodega</t>
  </si>
  <si>
    <t>00790-2023-PRODUCE/DGPCHDI</t>
  </si>
  <si>
    <t>00057694-2023</t>
  </si>
  <si>
    <t>Otorgar a la empresa CARBON LATAM PERU S.A.C., autorización para realizar las actividades de colecta de recursos hidrobiológicos conforme al plan de trabajo denominado: “Línea Base Biológica de la Declaración de Impacto Ambiental del Proyecto Central Hidroeléctrica Pallca - Huarochirí (Lima)”</t>
  </si>
  <si>
    <t>00791-2023-PRODUCE/DGPCHDI</t>
  </si>
  <si>
    <t>00072414-2023</t>
  </si>
  <si>
    <t xml:space="preserve">Artículo 1.- MODIFICAR la licencia de operación otorgada en favor de la empresa MICROEMPRESA CRUDO Y COCIDO S.A.C., mediante Resolución Directoral N° 00687-2022-PRODUCE/DGPCHDI, en el extremo referido a la capacidad instalada de la planta de procesamiento para la producción de congelado, consignándose 3,536 cajas/turno como nueva capacidad de procesamiento, en mérito a la ejecución de la autorización para el incremento de capacidad contenida en la Resolución Directoral N° 653-2023-PRODUCE-DGPCHDI, realizada en el establecimiento industrial pesquero ubicado en la Av. Enrique Meiggs N° 480, Mz. P, Lote 4, pueblo joven Miramar Bajo, distrito de Chimbote, departamento de Ancash. </t>
  </si>
  <si>
    <t>00792-2023-PRODUCE/DGPCHDI</t>
  </si>
  <si>
    <t>00062331-2023</t>
  </si>
  <si>
    <t>DECLARAR que la solicitud de modificación por cambio de razón social de la licencia de operación presentada por la empresa AQUANOVA S.A.C ha sido aprobada con su sola presentación.</t>
  </si>
  <si>
    <t>00793-2023-PRODUCE/DGPCHDI</t>
  </si>
  <si>
    <t>00080824-2023</t>
  </si>
  <si>
    <t>CONSORCIO MUZA S.A.C</t>
  </si>
  <si>
    <t>Artículo 1.- Aprobar a favor de la empresa CONSORCIO MUZA S.A.C. el cambio de titular del permiso de pesca para operar la embarcación pesquera de menor escala MI CARMENCITA I con matrícula PT-03871-CM y 24.43 m3 de capacidad de bodega, para la extracción de los recursos Anchoveta (Engraulis ringens y Anchoa nasus), Jurel (Trachurus murphii), Caballa (Scomber japonicus peru anus), Bonito (Sarda chiliensis chiliensis), Perico o Dorado (Coryphaena hippurus), Atún (Thunnus spp), Barrilete (Katsuwonus pelamis), Bereche (Larimus pacificus), Cabrilla (Paralabrax humeralis), Cojinova (Seriolella violácea), Congrio (Genypterus maculatus), Corvina (Cilus gilberti), Lisa (Mugil cephalus), Lorna (Sciane deliciosa), Pámpano (Trachinotus paitensis), Robalo (Centropomus nigrescens), Coco/suco (Paralonchurus peruanus), Cachema (Cynoscion analis) con destino al consumo humano directo. 
Artículo 2.- La vigencia del cambio de titular del permiso de pesca a que se refiere el artículo 1 de la presente Resolución Directoral, queda condicionada al cumplimiento del pago de la sanción de multa en estado de “suspendida”, referida en el numeral 7.1 del considerando 7 de la presente resolución. 
Artículo 3.- Dejar sin efecto la titularidad del permiso de pesca otorgada a favor de los señores DESEMBARCADERO PESQUERO MULTIPROPOSITO JUAN PABLO S.A.C., a través de la Resolución Directoral N° 00222-2018-PRODUCE/DGPCHDI, para operar la embarcación pesquera MI CARMENCITA I con matrícula PT-03871-CM y 24.43 m3 de capacidad de bodega. 
Artículo 4.- Excluir a la empresa DESEMBARCADERO PESQUERO MULTIPROPOSITO JUAN PABLO S.A.C. de los listados a que se refiere el artículo 14 del Reglamento de la Ley General de Pesca; y, el Anexo I de la Resolución Ministerial N° 346-2011-PRODUCE, a fin de incluir en su lugar a la empresa CONSORCIO MUZA S.A.C., como titular del permiso de pesca para operar la embarcación pesquera MI CARMENCITA I con matrícula PT-03871-CM. 
Artículo 5.- Incluir a la empresa CONSORCIO MUZA S.A.C., como titular del permiso de pesca para operar la embarcación pesquera de menor escala MI CARMENCITA I con matrícula PT-03871-CM y, en el Registro Nacional de Embarcaciones Pesqueras para Consumo Humano Directo a que se refiere el artículo 7 del Reglamento de Ordenamiento Pesquero del Recurso Anchoveta para Consumo Humano Directo.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</si>
  <si>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La vigencia del cambio de titular del permiso de pesca a que se refiere el artículo 1 de la presente Resolución Directoral, queda condicionada al cumplimiento del pago de la sanción de multa en estado de “suspendida”, referida en el numeral 7.1 del considerando 7 de la presente resolución.</t>
  </si>
  <si>
    <t>00794-2023-PRODUCE/DGPCHDI</t>
  </si>
  <si>
    <t>00047661-2023</t>
  </si>
  <si>
    <t xml:space="preserve">Declarar improcedente la solicitud de autorización para realizar las actividades de colecta de recursos hidrobiológicos presentada por la señora Angela Fiorela Sulca Miranda </t>
  </si>
  <si>
    <t>00795-2023-PRODUCE/DGPCHDI</t>
  </si>
  <si>
    <t>00069942-2023</t>
  </si>
  <si>
    <t>Otorgar a la empresa BHP WORLD EXPLORATION INC. SUCURSAL DEL PERÚ, autorización para realizar las actividades de colecta de recursos hidrobiológicos conforme al plan de trabajo denominado: “LÍNEA BASE HIDROBIOLÓGICA DE LA DECLARACIÓN DE IMPACTO AMBIENTAL (DIA – CATEGORÍA I) DEL PROYECTO DE EXPLORACIÓN MINERA CORRACORRAL”</t>
  </si>
  <si>
    <t>00796-2023-PRODUCE/DGPCHDI</t>
  </si>
  <si>
    <t>00083092-2023</t>
  </si>
  <si>
    <t>Otorgar a la empresa NEGOCIOS INDUSTRIALES REAL NIRSA S.A., representada en el país por el señor Omar Diego Carcovich Jibaja, permiso de pesca para operar la embarcación pesquera de cerco de bandera ecuatoriana denominada RAFA A con matrícula P-00-00727, en la extracción del recurso Atún con destino al consumo humano directo</t>
  </si>
  <si>
    <t>00797-2023-PRODUCE/DGPCHDI</t>
  </si>
  <si>
    <t>00076461-2023</t>
  </si>
  <si>
    <t>OTORGAR a favor del INSTITUTO TECNOLÓGICO DE LA PRODUCCIÓN, la autorización de instalación de las plantas de procesamiento pesquero para la producción de congelado, curado-ahumado- y curado-seco salado- de recursos hidrobiológicos.</t>
  </si>
  <si>
    <t>00798-2023-PRODUCE/DGPCHDI</t>
  </si>
  <si>
    <t>00075597-2023</t>
  </si>
  <si>
    <t xml:space="preserve">Otorgar a la empresa NEGOCIOS INDUSTRIALES REAL NIRSA S.A., representada en el país por el señor Omar Diego Carcovich Jibaja, permiso de pesca para operar la embarcación pesquera de cerco de bandera ecuatoriana denominada MILENA A </t>
  </si>
  <si>
    <t>00799-2023-PRODUCE/DGPCHDI</t>
  </si>
  <si>
    <t>00062698-2023</t>
  </si>
  <si>
    <t>Artículo 1.- Modificar la autorización del plan de trabajo denominado: “Evaluación Hidrobiológica en el área de estudio del Proyecto Apumayo” en el marco del Estudio de Línea Base para la Segunda Modificación del Estudio de Impacto Ambiental (en adelante Segunda MEIA) de la Unidad Minera Apumayo”, otorgada mediante Resolución Directoral N° 00043-2022-PRODUCE/DGPCHDI de fecha 20 de enero del 2022, a favor de la empresa APUMAYO S.A.C., en los extremos referidos a la circunscripción territorial para su ejecución, conforme al detalle propuesto en anexo que forma parte integrante de la presente Resolución Directoral</t>
  </si>
  <si>
    <t>00800-2023-PRODUCE/DGPCHDI</t>
  </si>
  <si>
    <t>00078978-2023</t>
  </si>
  <si>
    <t xml:space="preserve">Otorgar a la empresa COMPAÑÍA MINERA ARES S.A.C., autorización para realizar las actividades de colecta de recursos hidrobiológicos conforme al plan de trabajo denominado: “Línea Base Hidrobiológica de la Tercera Modificación del Estudio de Impacto Ambiental Detallado de la Unidad Minera Pallancata”, </t>
  </si>
  <si>
    <t>00801-2023-PRODUCE/DGPCHDI</t>
  </si>
  <si>
    <t>00043061-2023</t>
  </si>
  <si>
    <t>Otorgar a PROYECTO ESPECIAL DE INFRAESTRUCTURA DE TRANSPORTE NACIONAL - PROVIAS NACIONAL, autorización para realizar las actividades de colecta de recursos hidrobiológicos conforme al plan de trabajo denominado: «CARACTERIZACIÓN HIDROBIOLÓGICA DEL ESTUDIO DE IMPACTO AMBIENTAL SEMIDETALLADO (EIA-SD) PARA EL ESTUDIO DEFINITIVO DEL PROYECTO “MEJORAMIENTO DE LA CARRETERA RUTA PE-1N T, TRAMO PAIMAS – AYABACA – EMP. PE-3N (SOCCHABAMBA)”</t>
  </si>
  <si>
    <t>00802-2023-PRODUCE/DGPCHDI</t>
  </si>
  <si>
    <t>00087669-2023</t>
  </si>
  <si>
    <t>Aprobar la relación de las embarcaciones pesqueras cuyos armadores participarán voluntariamente en la pesca exploratoria “Operación Bacalao de Profundidad II”, autorizada por la Resolución Ministerial N° 000390-2023-PRODUCE, la cual, como Anexo Único, forma parte integrante de la presente Resolución Directoral.</t>
  </si>
  <si>
    <t>BACALAO DE PROFUNDIDAD</t>
  </si>
  <si>
    <t>00803-2023-PRODUCE/DGPCHDI</t>
  </si>
  <si>
    <t>00040441-2023</t>
  </si>
  <si>
    <t>APROBAR a favor de la empresa BRANSOMAR S.A.C., el cambio de titularidad de la licencia de operación de las plantas de procesamiento pesquero para la producción de enlatado y harina de pescado de alto contenido proteínico.</t>
  </si>
  <si>
    <t>00804-2023-PRODUCE/DGPCHDI</t>
  </si>
  <si>
    <t>00080272-2023</t>
  </si>
  <si>
    <t>SUSPENDER por única vez, los efectos de la Resolución Directoral N° 384-2018-PRODUCE/DGPCHDI, otorgada a la empresa PESQUERA PELAYO S.A.C., para que se dedique a la actividad de procesamiento pesquero, a través de su planta de procesamiento pesquero para la producción de harina de pescado de alto contenido proteínico, con una capacidad instalada de 92 t/h de procesamiento de materia prima</t>
  </si>
  <si>
    <t>00805-2023-PRODUCE/DGPCHDI</t>
  </si>
  <si>
    <t>00088336-2023</t>
  </si>
  <si>
    <t>RECTIFICAR el error material MICROEMPRESA CRUDO Y COCIDO S.A.C</t>
  </si>
  <si>
    <t>00806-2023-PRODUCE/DGPCHDI</t>
  </si>
  <si>
    <t>00067995-2023</t>
  </si>
  <si>
    <t xml:space="preserve">Otorgar a favor de la empresa LOBOS MARINOS S.A.C., autorización de incremento de flota para construir una nueva embarcación pesquera de 110 m³ de capacidad de bodega, vía sustitución de la embarcación pesquera no siniestrada CRUZ DEL SUR III con matrícula PL-02279-PM y 73.95 m3 de capacidad de bodega y de la embarcación pesquera no siniestrada MI DIONICIO 3 con matrícula PT-03401-CM y 50 m³ de capacidad de bodega, para la extracción del recurso Anchoveta con destino al consumo humano indirecto. </t>
  </si>
  <si>
    <t>00807-2023-PRODUCE/DGPCHDI</t>
  </si>
  <si>
    <t>00079438-2022</t>
  </si>
  <si>
    <t>Declarar IMPROCEDENTE la solicitud de autorización de instalación de una planta de harina residual, accesoria y complementaria a su actividad principal.</t>
  </si>
  <si>
    <t>00808-2023-PRODUCE/DGPCHDI</t>
  </si>
  <si>
    <t>00086633-2023</t>
  </si>
  <si>
    <t>Otorgar a la empresa ELMACORP S.A., representada en el país por el señor Omar Diego Carcovich Jibaja, permiso de pesca para operar la embarcación pesquera de cerco de bandera ecuatoriana denominada ARIETE con matrícula P-00-00855</t>
  </si>
  <si>
    <t>00809-2023-PRODUCE/DGPCHDI</t>
  </si>
  <si>
    <t>00086914-2023</t>
  </si>
  <si>
    <t>Otorgar a la empresa SENZER S.A., representada en el país por el señor Gonzalo Martín Ganoza Garcia Arrese, permiso de pesca para operar la embarcación pesquera de cerco de bandera ecuatoriana denominada NATALY con matrícula P-00-00759</t>
  </si>
  <si>
    <t>00810-2023-PRODUCE/DGPCHDI</t>
  </si>
  <si>
    <t>00075619-2023</t>
  </si>
  <si>
    <t>Otorgar a la empresa NEGOCIOS INDUSTRIALES REAL NIRSA S.A., representada en el país por el señor Omar Diego Carcovich Jibaja, permiso de pesca para operar la embarcación pesquera de cerco de bandera ecuatoriana denominada MARIA DEL MAR A con matrícula N° INTERNAC {15534} 31756-06-CH</t>
  </si>
  <si>
    <t>00811-2023-PRODUCE/DGPCHDI</t>
  </si>
  <si>
    <t>00059488-2023</t>
  </si>
  <si>
    <t>Declarar como NO PRESENTADA la solicitud de autorización para realizar las actividades de colecta de recursos hidrobiológicos conforme al plan de trabajo denominado: “Monitoreo Complementario de la distribución potencial del bagre life para la Central Hidroeléctrica El Platanal”</t>
  </si>
  <si>
    <t>00812-2023-PRODUCE/DGPCHDI</t>
  </si>
  <si>
    <t>00047561-2023</t>
  </si>
  <si>
    <t xml:space="preserve">Otorgar a favor del señor Julio Manuel Araujo Flores, la autorización para efectuar investigación pesquera especializada sin uso de embarcación., conforme a los términos contenidos en el plan de investigación denominado: “Bibliotecas de referencia de códigos de barras de ADN para apoyar el monitoreo con ADN ambiental en el sureste de la Amazonía peruana”, </t>
  </si>
  <si>
    <t>00813-2023-PRODUCE/DGPCHDI</t>
  </si>
  <si>
    <t>00076420-2023</t>
  </si>
  <si>
    <t xml:space="preserve">Artículo 1.- Aprobar a favor de la empresa GROUP VIOLETA S.A.C., el cambio de titular del permiso de pesca para operar la embarcación pesquera CRISTO SALVADOR con matrícula PL-03030-CM y 105.09 m3 de capacidad de bodega, para la extracción del recurso Anchoveta con destino al consumo humano directo e indirecto y del recurso Sardina con destino al consumo humano directo. Asimismo, aprobar a su favor el cambio de titular de los PMCE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CRISTO SALVADOR con matrícula PL-03030-CM y 105.09 m3 de capacidad de bodega, deberán cumplir las disposiciones normativas vigentes en lo correspondiente al desarrollo de las actividades pesqueras previas a su procesamiento.
Artículo 3.- El cambio de titularidad aprobado en el artículo 1 de la presente Resolución Directoral, se encontrará vigente hasta el hasta el 31 de diciembre de 2030, conforme a lo señalado en el considerando 6 de la presente resolución. Vencido dicho plazo, el cambio de titular antes referido quedará sin efecto; y la titularidad del permiso de pesca para operar la embarcación pesquera CRISTO SALVADOR con matrícula PL03030-CM, volverá al señor VICTOR YOMI OROSOCO NUNTON. 
Artículo 4.- Dejar sin efecto la titularidad del permiso de pesca otorgada a favor de la empresa GROUP VIOLETA S.A.C., a través de la Resolución Directoral N° 00729-2023-PRODUCE/DGPCHDI, para operar la embarcación pesquera CRISTO SALVADOR con matrícula PL-3030-CM. 
Artículo 5.- Excluir a la empresa GROUP VIOLETA S.A.C., de los listados a que se refiere el artículo 14 del Reglamento de la Ley General de Pesca; y, el Anexo II de la Resolución Ministerial Nº 347-2011-PRODUCE, a fin de incluir en su lugar al señor VICTOR YOMI OROSCO NUNTON, como titular del permiso de pesca para operar la embarcación pesquera CRISTO SALVADOR con matrícula PL-3030-CM. 
Artículo 6.- En mérito al cambio de titularidad a que se refiere el artículo 1 de la presente resolución directoral, la empresa GROUP VIOLETA S.A.C., en cuanto a los recursos Anchoveta y Sardina con destino al consumo humano directo, comprendidos en el permiso de pesca para operar la embarcación pesquera CRISTO SALVADOR 3 con matrícula PL-03030-CM, deberá tener en consideración que no podrán realizar actividades extractivas de dichos recursos en concordancia con lo dispuesto en el Reglamento de Ordenamiento Pesquero del Recurso Anchoveta para Consumo Humano Directo, el segundo párrafo del artículo 9 de la Ley General de Pesca y la Resolución Ministerial Nº 781-97-PE, según corresponde. 
Artículo 7.-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</si>
  <si>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hasta el 31 de diciembre de 2030</t>
  </si>
  <si>
    <t>00814-2023-PRODUCE/DGPCHDI</t>
  </si>
  <si>
    <t>00085604-2023</t>
  </si>
  <si>
    <t>Otorgar a la empresa NEGOCIOS INDUSTRIALES REAL NIRSA S.A., representada en el país por el señor Omar Diego Carcovich Jibaja, permiso de pesca para operar la embarcación pesquera de cerco de bandera ecuatoriana denominada VIA SIMOUN con matrícula P-00-00782</t>
  </si>
  <si>
    <t>00815-2023-PRODUCE/DGPCHDI</t>
  </si>
  <si>
    <t>00060738-2023</t>
  </si>
  <si>
    <t>Declarar como NO PRESENTADA la solicitud de autorización para realizar las actividades de colecta de recursos hidrobiológicos conforme al plan de trabajo denominado: “Monitoreo de Biodiversidad en el Proyecto Construcción de la Vía Evitamiento (L=20,154 Km), en las inmediaciones del Proyecto Minero Quellaveco, del Camino Cuajone – Toquepala perteneciente al Tramo MO-523 – Camino Evitamiento”</t>
  </si>
  <si>
    <t>00816-2023-PRODUCE/DGPCHDI</t>
  </si>
  <si>
    <t>00058620-2023</t>
  </si>
  <si>
    <t>Declarar como NO PRESENTADA la solicitud de autorización para realizar las actividades de colecta de recursos hidrobiológicos, empresa CHINANGO S.A.C</t>
  </si>
  <si>
    <t>00817-2023-PRODUCE/DGPCHDI</t>
  </si>
  <si>
    <t>00057419-2023</t>
  </si>
  <si>
    <t xml:space="preserve">Otorgar a la empresa SUMMA GOLD CORPORATION S.A.C., autorización para realizar las actividades de colecta de recursos hidrobiológicos </t>
  </si>
  <si>
    <t>00818-2023-PRODUCE/DGPCHDI</t>
  </si>
  <si>
    <t>00083104-2023</t>
  </si>
  <si>
    <t xml:space="preserve">Otorgar a la empresa NEGOCIOS INDUSTRIALES REAL NIRSA S.A., representada en el país por el señor Omar Diego Carcovich Jibaja, permiso de pesca para operar la embarcación pesquera de cerco de bandera ecuatoriana denominada GABRIELA A </t>
  </si>
  <si>
    <t>00819-2023-PRODUCE/DGPCHDI</t>
  </si>
  <si>
    <t>00088475-2023</t>
  </si>
  <si>
    <t xml:space="preserve">Otorgar al FIDEICOMISO DE GARANTIA AESA, representado en el país por el señor Omar Diego Carcovich Jibaja, permiso de pesca para operar la embarcación pesquera de cerco de bandera ecuatoriana denominada PS-1 </t>
  </si>
  <si>
    <t>00820-2023-PRODUCE/DGPCHDI</t>
  </si>
  <si>
    <t>00058526-2023</t>
  </si>
  <si>
    <t>Declarar como NO PRESENTADA la solicitud de autorización para realizar las actividades de colecta de recursos hidrobiológicos MINERA LAS BAMBAS S.A.</t>
  </si>
  <si>
    <t>00821-2023-PRODUCE/DGPCHDI</t>
  </si>
  <si>
    <t>00075365-2022</t>
  </si>
  <si>
    <t>Aceptar el desistimiento a la solicitud, vía derecho de petición, de incorporación definitiva del Porcentaje Máximo de Captura por Embarcación formulado por la empresa TECNOLOGICA DE ALIMENTOS S.A</t>
  </si>
  <si>
    <t>00822-2023-PRODUCE/DGPCHDI</t>
  </si>
  <si>
    <t>00060891-2023</t>
  </si>
  <si>
    <t>Artículo 1.- Declarar fundado el recurso de reconsideración formulado por la empresa PESQUERA MAJAT S.A.C. mediante escrito con registro N° 00060891-2023, contra la Resolución Directoral N° 00619-2023-PRODUCE/DGPCHDI, por los fundamentos expuestos en la presente Resolución Directoral. 
Artículo 2.- Como consecuencia de lo dispuesto en el artículo 1 de la presente resolución directoral se deja sin efecto la Resolución Directoral N° 00619-2023-PRODUCE/DGPCHDI. Por consiguiente, se restituye la vigencia del permiso de pesca otorgado mediante Resolución Directoral N° 131-2016-PRODUCE/DGCHD. 
Artículo 3.- Archivar el procedimiento de caducidad del permiso de pesca para operar la embarcación HUACHO CINCO con matrícula IO-38109-PM iniciado mediante el Carta N° 00000424-2023-PRODUCE/DGPCHDI de fecha 11 de mayo de 2023, por la causal de caducidad prevista en el numeral 33.8 del artículo 33 del Reglamento de la Ley General de Pesca.
Artículo 2.- NOTIFICAR la presente Resolución Directoral a la empresa PESQUERA MAJAT S.A.C.
Artículo 3.- REMITIR copia de la presente Resolución Directoral al Despacho Viceministerial de Pesca y Acuicultura del Ministerio de la Producción, a la Dirección General de Supervisión, Fiscalización y Sanción, a la Dirección General de Políticas y Análisis Regulatorio de Pesca y Acuicultura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</si>
  <si>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00823-2023-PRODUCE/DGPCHDI</t>
  </si>
  <si>
    <t>00089290-2023</t>
  </si>
  <si>
    <t xml:space="preserve">Otorgar a la empresa MAR PACIFICO TUNA S.A., representado en el país por el señor Omar Diego Carcovich Jibaja, permiso de pesca para operar la embarcación pesquera de cerco de bandera panameña denominada REINA DE LA PAZ </t>
  </si>
  <si>
    <t>00824-2023-PRODUCE/DGPCHDI</t>
  </si>
  <si>
    <t>00083116-2023</t>
  </si>
  <si>
    <t>Declarar que la solicitud de ampliación del plazo para la ejecución de la autorización de incremento de flota a favor de la empresa CORPORACION D BALPI S.A.C , ha sido aprobada automáticamente a la fecha de presentación de dicha solicitud</t>
  </si>
  <si>
    <t>00825-2023-PRODUCE/DGPCHDI</t>
  </si>
  <si>
    <t>00083113-2023</t>
  </si>
  <si>
    <t>Aceptar el desistimiento al procedimiento de otorgamiento de permiso de pesca para embarcación de bandera extranjera; presentado por la empresa MANTARAYA FISHING CORP</t>
  </si>
  <si>
    <t>00826-2023-PRODUCE/DGPCHDI</t>
  </si>
  <si>
    <t>00068786-2023</t>
  </si>
  <si>
    <t>MODIFICAR la licencia de operación otorgada en favor de la empresa PROVEEDORA DE PRODUCTOS MARINOS S.A.C.</t>
  </si>
  <si>
    <t>00827-2023-PRODUCE/DGPCHDI</t>
  </si>
  <si>
    <t>00052870-2023</t>
  </si>
  <si>
    <t>APROBAR a favor de la empresa MARFREEZE S.A.C., el cambio de titularidad de la licencia de operación de la planta de procesamiento pesquero para la producción de congelado de productos hidrobiológicos.</t>
  </si>
  <si>
    <t>00828-2023-PRODUCE/DGPCHDI</t>
  </si>
  <si>
    <t>00082129-2022</t>
  </si>
  <si>
    <t>Otorgar a favor de los señores JOSE ROBERTO ECHE PANTA, ELOY PANTA ÁLVAREZ y GLADYS ECHE PANTA, permiso de pesca para operar la embarcación pesquera DON GREGORIO con matrícula PT-67299-PM, de 86.50 m³ de capacidad de bodega</t>
  </si>
  <si>
    <t>00829-2023-PRODUCE/DGPCHDI</t>
  </si>
  <si>
    <t>00070314-2023</t>
  </si>
  <si>
    <t>Artículo 1.- Declarar Improcedente el recurso de reconsideración formulado por los señores ISIDORA GALAN DE ECHE, ALDAIR ALEXIS ECHE GALAN, CESAR ALBERTO ECHE GALAN, EDER JAVIER ECHE GALAN, JORGE LUIS ECHE GALAN, JUNIOR GALINDO ECHE GALAN, KEVIN DENILSON ECHE GALAN y WILMER DAVID ECHE GALAN, mediante escrito con registro Nº 00070314- 2023-E, contra la Resolución Directoral N° 00665-2023-PRODUCE/DGPCHDI, de acuerdo a los fundamentos expuestos en la parte considerativa de la presente resolución. 
Artículo 2.- Notificar a los señores ISIDORA GALAN DE ECHE, ALDAIR ALEXIS ECHE GALAN, CESAR ALBERTO ECHE GALAN, EDER JAVIER ECHE GALAN, JORGE LUIS ECHE GALAN, JUNIOR GALINDO ECHE GALAN, KEVIN DENILSON ECHE GALAN y WILMER DAVID ECHE GALAN, para los fines pertinentes. 
Artículo 3.- Disponer la publicación de la presente resolución en el Portal Institucional del Ministerio de la Producción (www.gob.pe/produce).</t>
  </si>
  <si>
    <t>00830-2023-PRODUCE/DGPCHDI</t>
  </si>
  <si>
    <t>00042439-2021</t>
  </si>
  <si>
    <t>Desestimar el recurso de reconsideración formulado por la empresa PESQUERA E&amp;M S.A.C.</t>
  </si>
  <si>
    <t>00831-2023-PRODUCE/DGPCHDI</t>
  </si>
  <si>
    <t>00067256-2023</t>
  </si>
  <si>
    <t xml:space="preserve">Declarar fundado el recurso de reconsideración. Otorgar a COMPAÑÍA DE MINAS BUENAVENTURA S.A.A., autorización para realizar las actividades de colecta de recursos hidrobiológicos </t>
  </si>
  <si>
    <t>00832-2023-PRODUCE/DGPCHDI</t>
  </si>
  <si>
    <t>00061421-2023</t>
  </si>
  <si>
    <t xml:space="preserve">Declarar como NO PRESENTADA la solicitud de autorización para realizar las actividades de colecta de recursos hidrobiológicos presentada por la COMPAÑÍA MINERA SAN IGNACIO DE MOROCOCHA </t>
  </si>
  <si>
    <t>00833-2023-PRODUCE/DGPCHDI</t>
  </si>
  <si>
    <t>00084209-2023</t>
  </si>
  <si>
    <t>PLACIDA RUIZ ANTON VDA. DE SANDOVAL</t>
  </si>
  <si>
    <t>Artículo 1.- Aprobar a favor de la señora PLACIDA RUIZ ANTON VDA. DE SANDOVAL el cambio de titular del permiso de pesca para operar la embarcación pesquera de menor escala MI LOBO II con matrícula PT-23352-CM y 25.35 m3 de capacidad de bodega, para la extracción de los recursos Anchoveta (Engraulis ringens y Anchoa nasus), Jurel (Trachurus picturatus murphyi), Caballa (Scomber japonicus), Lisa (Mugil cephalus), Cachema (Cynoscion analis), Bonito (Sarda chiliensis chiliensis), Suco (Paralonchurus peruanus), Tollo (Mustelus mento, Mustelus whitneyi, Triakis maculata, otras especies de Tollo) con destino al consumo humano directo. 
Artículo 2.- Dejar sin efecto la titularidad del permiso de pesca otorgada a favor de la señora FRIDA JIMENA PERICHE INGA, a través de la Resolución Directoral N° 355-2014-PRODUCE/DGCHD adecuada con la Resolución Directoral N° 236-2017-PRODUCE/DGPCHDI, para operar la embarcación pesquera MI LOBO II con matrícula PT-23352-CM y 25.35 m3 de capacidad de bodega. 
Artículo 3.- Excluir a la señora FRIDA JIMENA PERICHE INGA de los listados a que se refiere el artículo 14 del Reglamento de la Ley General de Pesca; y, el Anexo I de la Resolución Ministerial N° 346-2011- PRODUCE, a fin de incluir en su lugar a la señora PLACIDA RUIZ ANTON VDA. DE SANDOVAL, como titular del permiso de pesca para operar la embarcación pesquera MI LOBO II con matrícula PT-23352-CM. 
Artículo 4.- Incluir a la señora PLACIDA RUIZ ANTON VDA. DE SANDOVAL, como titular del permiso de pesca para operar la embarcación pesquera de menor escala MI LOBO II con matrícula PT-23352-CM y, en el Registro Nacional de Embarcaciones Pesqueras para Consumo Humano Directo a que se refiere el artículo 7 del Reglamento de Ordenamiento Pesquero del Recurso Anchoveta para Consumo Humano Directo.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</si>
  <si>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00834-2023-PRODUCE/DGPCHDI</t>
  </si>
  <si>
    <t>00064031-2023</t>
  </si>
  <si>
    <t>CARLA YLIANA JORDAN MARTINEZ DE BALZA TASSARA y UMBERTO GIUSEPPE BALZA TASSARA MATTA</t>
  </si>
  <si>
    <t>Artículo 1.- Aprobar a favor de los señores CARLA YLIANA JORDAN MARTINEZ DE BALZA TASSARA y UMBERTO GIUSEPPE BALZA TASSARA MATTA, el cambio de titular del permiso de pesca para operar la embarcación pesquera MARIA MERCEDES con matrícula PL-5668-CM y 77.37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MARIA MERCEDES con matrícula PL-5668-CM y 77.37 m3 de capacidad de bodega, deberán cumplir las disposiciones normativas vigentes en lo correspondiente al desarrollo de las actividades pesqueras previas a su procesamiento. 
Artículo 3.- Dejar sin efecto la titularidad del permiso de pesca otorgada a favor de la empresa PESQUERA EXALMAR S.A.A., a través de la Resolución Directoral N° 00357-2021- PRODUCE/DGPCHDI, para operar la embarcación pesquera MARIA MERCEDES con matrícula PL5668-CM. 
Artículo 4.- Excluir a la empresa PESQUERA EXALMAR S.A.A., de los listados a que se refiere el artículo 14 del Reglamento de la Ley General de Pesca; y, el Anexo II de la Resolución Ministerial Nº 347-2011-PRODUCE, a fin de incluir en su lugar a los señores CARLA YLIANA JORDAN MARTINEZ DE BALZA TASSARA y UMBERTO GIUSEPPE BALZA TASSARA MATTA, como titular del permiso de pesca para operar la embarcación pesquera MARIA MERCEDES con matrícula PL-5668-CM.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</si>
  <si>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00835-2023-PRODUCE/DGPCHDI</t>
  </si>
  <si>
    <t>00081431-2023</t>
  </si>
  <si>
    <t xml:space="preserve"> JOSE ORLANDO TEQUE GALAN</t>
  </si>
  <si>
    <t>Artículo 1.- Aprobar a favor del señor JOSE ORLANDO TEQUE GALAN el cambio de titular del permiso de pesca para operar la embarcación pesquera MI ELVIS 2 con matrícula PL-19895-CM y 59.97 m3 de capacidad de bodega, para la extracción del recurso Anchoveta y Sardina con destino al consumo humano directo e indirecto. Asimismo, aprobar a su favor el cambio de titular de los PMCE otorgados para la actividad extractiva del recurso Anchoveta con destino al consumo humano indirecto, en el marco del Reglamento del Decreto Legislativo Nº 1084. 
Artículo 2.- Dejar sin efecto la titularidad del permiso de pesca otorgada a favor de la empresa GRUPO MI ELVIS S.A.C., a través de la Resolución Directoral N° 00472-2021-PRODUCE/DGPCHDI, para operar la embarcación pesquera MI ELVIS 2 con matrícula PL-19895-CM y 59.97 m3 de capacidad de bodega. 
Artículo 3.- Excluir a la empresa GRUPO MI ELVIS S.A.C., de los listados a que se refiere el artículo 14 del Reglamento de la Ley General de Pesca; y, el Anexo I de la Resolución Ministerial N° 346- 2011-PRODUCE, a fin de incluir en su lugar al señor JOSE ORLANDO TEQUE GALAN, como titular del permiso de pesca para operar la embarcación pesquera MI ELVIS 2 con matrícula PL-19895-CM. 
Artículo 4.- En mérito al cambio de titularidad a que se refiere el artículo 1 de la presente Resolución Directoral, el señor JOSE ORLANDO TEQUE GALAN deberá tener en consideración lo dispuesto por la Resolución Ministerial Nº 781-97-PE y el Decreto Supremo Nº 001-2002-PRODUCE, respecto al acceso del recurso Sardina con destino al consumo humano directo e indirecto, comprendido en el permiso de pesca para operar la embarcación pesquera MI ELVIS 2 con matrícula PL-19895-CM. En cuanto al recurso Anchoveta con destino al consumo humano directo comprendido en el citado permiso de pesca, la referida empresa no podrá realizar actividad extractiva de dicho recurso para el mencionado destino, en concordancia con lo dispuesto en el Reglamento de Ordenamiento Pesquero del Recurso Anchoveta para Consumo Humano Directo, y en el segundo párrafo del artículo 9 de la Ley General de Pesca.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</si>
  <si>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CHD / CHI</t>
  </si>
  <si>
    <t>00836-2023-PRODUCE/DGPCHDI</t>
  </si>
  <si>
    <t>00093822-2023</t>
  </si>
  <si>
    <t>Otorgar a la empresa PESDEL S.A., representada en el país por el señor Rudy Bill Neyra Balta, permiso de pesca para operar la embarcación pesquera de cerco de bandera ecuatoriana denominada LIZI con matrícula P-00-00788, en la extracción del recurso Atún con destino al consumo humano directo</t>
  </si>
  <si>
    <t>00837-2023-PRODUCE/DGPCHDI</t>
  </si>
  <si>
    <t>00075913-2023</t>
  </si>
  <si>
    <t xml:space="preserve">Otorgar a la empresa ECORER S.A.C., autorización para realizar las actividades de colecta de recursos hidrobiológicos </t>
  </si>
  <si>
    <t>00838-2023-PRODUCE/DGPCHDI</t>
  </si>
  <si>
    <t>00091728-2023</t>
  </si>
  <si>
    <t>Otorgar a la empresa BUEHS BOWEN DANIEL ROBERTO, representado en el país por el señor Omar Diego Carcovich Jibaja, permiso de pesca para operar la embarcación pesquera de cerco de bandera ecuatoriana denominada CAP. BERNY B. con matrícula P-04-00584,</t>
  </si>
  <si>
    <t>00839-2023-PRODUCE/DGPCHDI</t>
  </si>
  <si>
    <t>00093941-2023</t>
  </si>
  <si>
    <t>Artículo 1.- Acumular las solicitudes presentadas mediante los escritos con registros Nº 00093941-2023, 00092967-2023 y N° 00094578-2023, relacionadas a la embarcación pesquera DON GREGORIO con matrícula PT 67299-PM, de acuerdo con los fundamentos expuestos en la parte considerativa de la presente resolución.
Artículo 2.- SUSPENDER de oficio la ejecución de la Resolución Directoral N° 00828-2023-PRODUCE/DGPCHDI, en amparo a lo indicado en el literal a) del numeral 226.2 del artículo 226 del Texto Único Ordenado de la Ley N° 27444 – Ley de Procedimiento Administrativo General, aprobado mediante Decreto Supremo N° 004-2019-JUS.
Artículo 3.- Como consecuencia de lo resuelto en el artículo 1 de la presente resolución, SUSPENDER la nominación otorgada mediante Carta Nº 00000974-2023-PRODUCE/DGPCHDI, al amparo del numeral 226.4 del artículo 226 del Texto Único Ordenado de la Ley N° 27444 – Ley de Procedimiento Administrativo General, aprobado mediante Decreto Supremo N° 004-2019-JUS.
Artículo 4.- Declarar IMPROCEDENTE la solicitud de asociación presentada por la empresa PESQUERA EXALMAR S.A.A. y, los señores JOSÉ ROBERTO ECHE PANTA, ELOY PANTA ÁLVAREZ y GLADYS ECHE PANTA, mediante escrito con registro N° 00092967-2023, en mérito a la suspensión de la ejecución de la Resolución Directoral N° 00828-2023-PRODUCE/DGPCHDI y la suspensión de la nominación otorgada mediante Carta Nº 00000974-2023-PRODUCE/DGPCHDI.
Artículo 5.- La suspensión de la ejecución de la Resolución Directoral N° 00828-2023-PRODUCE/DGPCHDI, dispuesta en el artículo 1 de la presente resolución, en mérito a lo dispuesto en el literal b) del numeral 226.2 y el numeral 226.4 del artículo 226 del TUO LPAG, no constituye un adelanto de opinión o pronunciamiento respecto al recurso de reconsideración planteado por la empresa SERVICIOS CONSTRUCTIVOS CAPURRO Y GONZALES S.A.C., que será atendido en tiempo y forma oportuna. 
Artículo 6.- Notificar a los señores JOSÉ ROBERTO ECHE PANTA, ELOY PANTA ÁLVAREZ y GLADYS ECHE PANTA, a la empresa PESQUERA EXALMAR S.A.A. y a la empresa SERVICIOS CONSTRUCTIVOS CAPURRO Y GONZALES S.A.C., para los fines pertinentes.
Artículo 7.-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</si>
  <si>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00840-2023-PRODUCE/DGPCHDI</t>
  </si>
  <si>
    <t>00054325-2023</t>
  </si>
  <si>
    <t xml:space="preserve">Otorgar a la empresa MINERA RÍO PLATA SOCIEDAD ANÓNIMA CERRADA, autorización para realizar las actividades de colecta de recursos hidrobiológicos </t>
  </si>
  <si>
    <t>00841-2023-PRODUCE/DGPCHDI</t>
  </si>
  <si>
    <t>00089021-2023</t>
  </si>
  <si>
    <t>Rectificar el error material contenido en el artículo 1 de la Resolución Directoral 798-2023-PRODUCE/DGPCHDI</t>
  </si>
  <si>
    <t>00842-2023-PRODUCE/DGPCHDI</t>
  </si>
  <si>
    <t>00044611-2023</t>
  </si>
  <si>
    <t>Otorgar a favor del señor Paul Martin Baltazar Guerrero, la autorización para efectuar investigación pesquera especializada sin uso de embarcación</t>
  </si>
  <si>
    <t>00843-2023-PRODUCE/DGPCHDI</t>
  </si>
  <si>
    <t>00061438-2023</t>
  </si>
  <si>
    <t>Declarar improcedente la solicitud de autorización para efectuar el proyecto de investigación, presentado por el señor Julio Gastón Zevallos Valladolid</t>
  </si>
  <si>
    <t>00844-2023-PRODUCE/DGPCHDI</t>
  </si>
  <si>
    <t>00089409-2023</t>
  </si>
  <si>
    <t>Declarar que la solicitud de ampliación del plazo para la ejecución de la autorización de incremento de flota, empresa INVERSIONES PESQUERAS LIGURIA S.A.C</t>
  </si>
  <si>
    <t>00845-2023-PRODUCE/DGPCHDI</t>
  </si>
  <si>
    <t>00089407-2023</t>
  </si>
  <si>
    <t>Declarar que la solicitud de ampliación del plazo para la ejecución de la autorización de incremento de flota, empresa INVERSIONES PESQUERAS LIGURIA  S.A.C</t>
  </si>
  <si>
    <t>00846-2023-PRODUCE/DGPCHDI</t>
  </si>
  <si>
    <t>00076932-2023</t>
  </si>
  <si>
    <t xml:space="preserve">Otorgar a la empresa ELÉCTRICA ROCA GRANDE S.A.C., autorización para realizar las actividades de colecta de recursos hidrobiológicos </t>
  </si>
  <si>
    <t>00847-2023-PRODUCE/DGPCHDI</t>
  </si>
  <si>
    <t>00074525-2023</t>
  </si>
  <si>
    <t xml:space="preserve">Autorizar la asociación o incorporación definitiva del PMCE proveniente de la embarcación pesquera SAN MARTIN DE PORRAS IV a favor de de la embarcación pesquera BENDICION DE DIOS solicitada por el señor ERICK FRANCISCO MOY CAMPOS </t>
  </si>
  <si>
    <t>CERTIFICADO DE PROCEDENCIA</t>
  </si>
  <si>
    <t>PERMISOS CITES</t>
  </si>
  <si>
    <t>RECTIFICAR ERROR MATERIAL</t>
  </si>
  <si>
    <t>RENOVACION DE PERMISO DE PESCA DE BANDERA EXTRANJERA</t>
  </si>
  <si>
    <t>CAMBIO DE TITULAR DEL PERMISO DE PESCA</t>
  </si>
  <si>
    <t>CAMBIO DE TITULAR DEL PERMISO DE PESCA / PERMISO DE PESCA DE BANDERA NACIONAL</t>
  </si>
  <si>
    <t>SUSPENSION DEL PERMISO DE PESCA</t>
  </si>
  <si>
    <t>PLAZO TUPA</t>
  </si>
  <si>
    <t>OTRAS OBSERVACIONES</t>
  </si>
  <si>
    <t>00001-2024-PRODUCE/DGPCHDI</t>
  </si>
  <si>
    <t>00085489-2023</t>
  </si>
  <si>
    <t>Artículo 1.- Aprobar a favor de la empresa PESQUERA AGUAMARINA S.A.C., el cambio de titular del permiso de pesca para operar la embarcación pesquera NATALIE con matrícula CE-01242- PM y 251.99 m3 de capacidad de bodega, para la extracción de los recursos Anchoveta y Sardina con destino al consumo humano indirecto. Asimismo, aprobar a su favor el cambio de titular de los PMCE y LMCE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NATALIE con matrícula CE-01242-PM y 251.99 m3 de capacidad de bodega, deberán cumplir las disposiciones normativas vigentes en lo correspondiente al desarrollo de las actividades pesqueras previas a su procesamiento. 
Artículo 3.- Dejar sin efecto la titularidad del permiso de pesca otorgada a favor de la empresa PESQUERA CASABLANCA S.A.C., a través de la Resolución Directoral N° 077-2006- PRODUCE/DNEPP, para operar la embarcación pesquera NATALIE con matrícula CE-1242-PM. 
Artículo 4.- Excluir a la empresa PESQUERA CASABLANCA S.A.C., de los listados a que se refiere el artículo 14 del Reglamento de la Ley General de Pesca; y, el Anexo II de la Resolución Ministerial Nº 347-2011-PRODUCE, a fin de incluir en su lugar a la empresa PESQUERA AGUAMARINA S.A.C., como titular del permiso de pesca para operar la embarcación pesquera NATALIE con matrícula CE-01242-PM. 
Artículo 5.- En mérito al cambio de titularidad a que se refiere el artículo 1 de la presente resolución directoral, la empresa PESQUERA AGUAMARINA S.A.C., en cuanto al recurso Sardina con destino al consumo humano indirecto, comprendido en el permiso de pesca para operar la embarcación pesquera NATALIE con matrícula CE-01242-PM, deberá tener en consideración que mediante Resolución Ministerial Nº 781-97-PE, se declaró a dicha especie como recurso plenamente explotado. Asimismo, con Decreto Supremo Nº 001-2002-PRODUCE se declaró que la mencionada especie sería destinada solo al consumo humano directo.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</si>
  <si>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00000819-2024-PRODUCE/DGPCHDI</t>
  </si>
  <si>
    <t>00000001-2024-PRODUCE/DGPCHDI</t>
  </si>
  <si>
    <t>00002-2024-PRODUCE/DGPCHDI</t>
  </si>
  <si>
    <t>00065703-2023</t>
  </si>
  <si>
    <t>Artículo 1.- Aprobar a favor de la empresa FRESH FISH LM S.A.C. el cambio de titular del permiso de pesca para operar la embarcación pesquera de menor escala DAYAIR con matrícula CO-29484-CM y 31.95 m3 de capacidad de bodega, para la extracción de los recursos Anchoveta, Jurel, Caballa, Lisa, Cachema, Bonito, Perico, Barrillete, Cojinova, Congrio, Lorna, Corvina, Pampanito, Atún, Raya, Tiburón, Tollo, Pota, Pejerrey, Pintadilla, Pez Espada, Ojo de Uva, Volador, Calamar, Machete, Mero, Langostino y Cabinza con destino al consumo humano directo. 
Artículo 2.- Dejar sin efecto la titularidad del permiso de pesca otorgada a favor de la empresa PESQUERA SAN PEDRITO S.A.C., a través de la Resolución Directoral N° 00346-2021- PRODUCE/DGPCHDI, para operar la embarcación pesquera DAYAIR con matrícula CO-29484-CM y 31.95 m3 de capacidad de bodega. 
Artículo 3.- Excluir a la empresa PESQUERA SAN PEDRITO S.A.C. de los listados a que se refiere el artículo 14 del Reglamento de la Ley General de Pesca; y, el Anexo I de la Resolución Ministerial N° 346-2011-PRODUCE, a fin de incluir en su lugar a la empresa FRESH FISH LM S.A.C., como titular del permiso de pesca para operar la embarcación DAYAIR con matrícula CO-29484-CM. 
Artículo 4.- Incluir a la empresa FRESH FISH LM S.A.C., como titular del permiso de pesca para operar la embarcación pesquera de menor escala DAYAIR con matrícula CO-29484-CM y, en el Registro Nacional de Embarcaciones Pesqueras para Consumo Humano Directo a que se refiere el artículo 7 del Reglamento de Ordenamiento Pesquero del Recurso Anchoveta para Consumo Humano Directo.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</si>
  <si>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Menor Escala</t>
  </si>
  <si>
    <t xml:space="preserve">- </t>
  </si>
  <si>
    <t>00000820-2024-PRODUCE/DGPCHDI</t>
  </si>
  <si>
    <t>00000002-2024-PRODUCE/DGPCHDI</t>
  </si>
  <si>
    <t>00003-2024-PRODUCE/DGPCHDI</t>
  </si>
  <si>
    <t>00095170-2023</t>
  </si>
  <si>
    <t>AMALIS</t>
  </si>
  <si>
    <t xml:space="preserve"> P-00-00696</t>
  </si>
  <si>
    <t>ECUAVESEEL S.A</t>
  </si>
  <si>
    <t>Artículo 1.- Otorgar a la empresa ECUAVESEEL S.A., representada en el país por el señor Rudy Bill Neyra Balta, permiso de pesca para operar la embarcación pesquera de cerco de bandera ecuatoriana denominada AMALIS con matrícula P-00-00696, en la extracción del recurso Atún con destino al consumo humano directo, conforme al siguiente detalle:
Artículo 2.- La Carta Fianza N° 0011-0186-9800031850-45 emitida por el Banco BBVA Perú, presentada por la empresa ECUAVESEEL S.A., será ejecutada en caso de incumplimiento de la obligación de entrega del recurso Atún en concordancia con el numeral 6.5.2 del artículo 6 del Reglamento de Ordenamiento Pesquero del Atún aprobado por Decreto Supremo N° 032-2003- 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 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</si>
  <si>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00000840-2024-PRODUCE/DGPCHDI</t>
  </si>
  <si>
    <t>00000003-2024-PRODUCE/DGPCHDI</t>
  </si>
  <si>
    <t>00004-2024-PRODUCE/DGPCHDI</t>
  </si>
  <si>
    <t>00095177-2023</t>
  </si>
  <si>
    <t>EASTERN PACIFIC</t>
  </si>
  <si>
    <t>P-00-00861</t>
  </si>
  <si>
    <t>FISHECUADOR S.A</t>
  </si>
  <si>
    <t>Artículo 1.- Otorgar a la empresa FISHECUADOR S.A., representado en el país por el señor Rudy Bill Neyra Balta, permiso de pesca para operar la embarcación pesquera de cerco de bandera ecuatoriana denominada EASTERN PACIFIC con matrícula P-00-00861, en la extracción del recurso Atún con destino al consumo humano directo, conforme al siguiente detalle:
Artículo 2.- La Carta Fianza N° 0011-0186-9800031885-41 emitida por el BBVA Banco Continental, presentada por la empresa FISHECUADOR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</si>
  <si>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00000841-2024-PRODUCE/DGPCHDI</t>
  </si>
  <si>
    <t>00000004-2024-PRODUCE/DGPCHDI</t>
  </si>
  <si>
    <t>00005-2024-PRODUCE/DGPCHDI</t>
  </si>
  <si>
    <t>00042762-2022</t>
  </si>
  <si>
    <t>Artículo 1.- Como consecuencia de lo resuelto en el artículo 2 de la Resolución Viceministerial N° 00026-2023-PRODUCE/DVPA, corresponde retrotraer el procedimiento administrativo al momento en que el vicio se produjo; es decir, antes de la emisión de la Resolución Directoral N° 00578-2022- PRODUCE/DGPCHDI de fecha 23 de setiembre de 2022; por los fundamentos expuestos en la parte considerativa de la presente resolución directoral.
Artículo 2.- Como consecuencia de lo dispuesto en el artículo 1 de la presente resolución directoral, corresponde dejar sin efecto el permiso de pesca otorgado a favor de la empresa PESQUERA MAJAT S.A. para operar la embarcación pesquera MALAGA 1 con matrícula CO-36422-PM, a través de la Resolución Directoral N° 00578-2022-PRODUCE/DGPCHDI de fecha 23 de setiembre de 2022 al haberse declarado nula dicha resolución. 
Artículo 3.- Excluir el permiso de pesca a que se refiere el artículo 2 de la presente resolución directoral de los listados a que se refiere el artículo 14 del Reglamento de la Ley General de Pesca, comprendido en el Anexo I de la Resolución Ministerial N° 347-2011-PRODUCE; por los fundamentos expuestos en la parte considerativa de la presente resolución directoral. 
Artículo 4.- Como consecuencia de lo dispuesto en el artículo 1 de la presente resolución directoral, se encarga a la Dirección de Extracción para Consumo Humano Directo e Indirecto la evaluación del trámite de adecuación o regulación de la embarcación MALAGA 1 (antes Locumba 10) con matrícula CO-36422-PM, a los dispositivos legales vigentes, en atención a los escritos con registros N° 00059594-2021-E de fecha 28 de setiembre de 2021, N° 00063699-2021-E de fecha 18 de octubre de 2021, N° 00006952-2022-E de fecha 2 de febrero de 2022, N° 00008870-2022-E de fecha 11 de febrero de 2022, N° 00008874-2022-E de fecha 11 de febrero de 2022 y N° 00047765-2022-E, de fecha 18 de julio de 2022 [acumulados al escrito con registro N° 00047313-2021-E de fecha 26 de julio de 2021], presentados por la empresa PESQUERA MAJAT S.A. en atención del Oficio N° 00001497-2021- PRODUCE/DGPCHDI. 
Artículo 5.- Encargar a la Dirección de Extracción para Consumo Humano Directo e Indirecto la adopción de acciones destinadas a la actualización de los listados de asignación de PMCE y LMCE correspondientes, en concordancia con lo dispuesto en la presente resolución directoral.
Artículo 6.- Remitir copia de la presente resolución, al Despacho Viceministerial de Pesca y Acuicultura, a la Dirección General de Supervisión, Fiscalización y Sanción del Despacho Viceministerial de Pesca y Acuicultura del Ministerio de la Producción, a la Procuraduría Pública del Ministerio de la Producción, al Órgano de Control Institucional del Ministerio de la Producción; y, a la Dirección General de Capitanías y Guardacostas del Ministerio de Defensa. Artículo 7.- Disponer la publicación de la presente Resolución Directoral en el Portal Institucional del Ministerio de la Producción (www.gob.pe/produce).</t>
  </si>
  <si>
    <t xml:space="preserve"> Dejar sin efecto el permiso de pesca otorgado</t>
  </si>
  <si>
    <t>00000095-2024-PRODUCE/DGPCHDI</t>
  </si>
  <si>
    <t>00000005-2024-PRODUCE/DGPCHDI</t>
  </si>
  <si>
    <t>00006-2024-PRODUCE/DGPCHDI</t>
  </si>
  <si>
    <t>00095971-2023</t>
  </si>
  <si>
    <t>Artículo 1.- LEVANTAR LA SUSPENSIÓN de la ejecución de la Resolución Directoral N° 00828-2023-PRODUCE/DGPCHDI, en amparo a lo indicado en el numeral 226.5 del artículo 226 del Texto Único Ordenado de la Ley N° 27444 – Ley de Procedimiento Administrativo General, aprobado mediante Decreto Supremo N° 004-2019-JUS. 
Artículo 2.- Como consecuencia de lo resuelto en el artículo 1 de la presente resolución, LEVANTAR LA SUSPENSIÓN de la nominación otorgada mediante Carta Nº 00000974-2023- PRODUCE/DGPCHDI, al amparo del numeral 226.5 del artículo 226 del Texto Único Ordenado de la Ley N° 27444 – Ley de Procedimiento Administrativo General, aprobado mediante Decreto Supremo N° 004-2019-JUS. 
Artículo 3.- Encargar a la Dirección de Extracción para Consumo Humano Directo e Indirecto (DECHDI) continuar con la evaluación recurso de reconsideración interpuesto por la empresa SERVICIOS CONSTRUCTIVOS CAPURRO Y GONZALES S.A.C. sobre la Resolución Directoral N° 00828-2023-PRODUCE/DGPCHDI. 
Artículo 4.- Notificar a los señores JOSÉ ROBERTO ECHE PANTA, ELOY PANTA ÁLVAREZ y GLADYS ECHE PANTA, a la empresa PESQUERA EXALMAR S.A.A. y a la empresa SERVICIOS CONSTRUCTIVOS CAPURRO Y GONZALES S.A.C., para los fines pertinentes. 
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</si>
  <si>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LEVANTAR LA SUSPENSIÓN de la nominación otorgada</t>
  </si>
  <si>
    <t xml:space="preserve">	00000844-2024-PRODUCE/DGPCHDI</t>
  </si>
  <si>
    <t>00000006-2024-PRODUCE/DGPCHDI
00000007-2024-PRODUCE/DGPCHDI
00000008-2024-PRODUCE/DGPCHDI</t>
  </si>
  <si>
    <t>05/01/2024
05/01/2024
05/01/2024</t>
  </si>
  <si>
    <t>00007-2024-PRODUCE/DGPCHDI</t>
  </si>
  <si>
    <t>00001004-2023</t>
  </si>
  <si>
    <t>Artículo 1.- En estricto cumplimiento al mandato judicial contenido en la Resolución N° SIETE de fecha 23 de agosto de 2023, expedida en el marco de la nulidad deducida por esta Procuraduría Pública del Ministerio de la Producción, contra las resoluciones judiciales N° UNO de fecha 3 de diciembre de 2021 y N° TRES de fecha 2 de marzo de 2022, por el Décimo Octavo Juzgado de Familia de la Corte Superior de Justicia de Lima en el Expediente N° 20182-2021-0-1801-JR-FC-18, corresponde dejar sin efecto las Resoluciones Directorales N° 00501-2022-PRODUCE/DGPCHDI y N° 00572-2022- PRODUCE/DGPCHDI, de fecha 9 de agosto y 10 de setiembre de 2022, respectivamente, las cuales fueron emitida en estricto cumplimiento al mandato judicial contenido en la Resolución N° UNO de fecha 3 de diciembre de 2021 y N° TRES de fecha 2 de marzo de 2022. 
Artículo 2.- Encargar a la Dirección de Extracción para Consumo Humano Directo e Indirecto la adopción de acciones destinadas a la actualización del estado del permiso de pesca de la embarcación RICHARD ALEXANDER con matrícula PL-2122-CM, conforme a los mandatos judiciales expedidos en los procesos judiciales informados por la Procuraduría Pública. 
Artículo 2.- NOTIFICAR la presente Resolución Directoral a la señora MABEL ZORAIDA ROSALES UGARTE y al señor FERNANDO RICHARD BARRETO PAREDES. 
Artículo 3.- REMITIR copia de la presente Resolución Directoral a la Procuraduría Pública,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</si>
  <si>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 xml:space="preserve">	0000900-2024-PRODUCE/DGPCHDI</t>
  </si>
  <si>
    <t>00000009-2024-PRODUCE/DGPCHDI
00000010-2024-PRODUCE/DGPCHDI</t>
  </si>
  <si>
    <t>09/01/2024
09/01/2024</t>
  </si>
  <si>
    <t>00008-2024-PRODUCE/DGPCHDI</t>
  </si>
  <si>
    <t>00094519-2023</t>
  </si>
  <si>
    <t xml:space="preserve"> SISARGAS</t>
  </si>
  <si>
    <t>ESA-07580</t>
  </si>
  <si>
    <t>UNIOCEAN EL SALVADOR S.A. DE C.V</t>
  </si>
  <si>
    <t>Artículo 1.- Otorgar a la empresa UNIOCEAN EL SALVADOR S.A. DE C.V., representado en el país por el señor Omar Diego Carcovich Jibaja , permiso de pesca para operar la embarcación pesquera de cerco de bandera salvadoreña denominada SISARGAS con matrícula ESA-07580, en la extracción del recurso Atún con destino al consumo humano directo, conforme al siguiente detalle:
Artículo 2.- La Carta Fianza N° 1090259 (D000-04020218) emitida por el Banco de Crédito, presentada por la empresa UNIOCEAN EL SALVADOR S.A. DE C.V.,será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</si>
  <si>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 xml:space="preserve">	0000901-2024-PRODUCE/DGPCHDI</t>
  </si>
  <si>
    <t>00000011-2024-PRODUCE/DGPCHDI</t>
  </si>
  <si>
    <t>00009-2024-PRODUCE/DGPCHDI</t>
  </si>
  <si>
    <t>00082219-2023</t>
  </si>
  <si>
    <t>Artículo 1.- Declarar como no presentada la solicitud de Certificado de Procedencia y Certificado Acreditación de Origen Legal de Productos Hidrobiológicos con Fines de Exportación, presentada por la empresa INVERSIONES CFC S.A.C. mediante escrito de registro N° 00082219-2023; por los fundamentos expuestos en la parte considerativa de la presente resolución. 
Artículo 2.- La empresa INVERSIONES CFC S.A.C. se encuentran facultada a presentar nuevamente la solicitud de Certificado de Procedencia y Certificado Acreditación de Origen Legal de Productos Hidrobiológicos con Fines de Exportación, dando cumplimiento a las normas del ordenamiento pesquero que resulten aplicables.</t>
  </si>
  <si>
    <t>NO SE NOTIFICA</t>
  </si>
  <si>
    <t>00000012-2024-PRODUCE/DGPCHDI</t>
  </si>
  <si>
    <t>00010-2024-PRODUCE/DGPCHDI</t>
  </si>
  <si>
    <t>00095173-2023</t>
  </si>
  <si>
    <t xml:space="preserve">DOÑA CHULE  </t>
  </si>
  <si>
    <t>P-00-00705</t>
  </si>
  <si>
    <t>Artículo 1.- Otorgar a la empresa FISHECUADOR S.A., representado en el país por el señor Rudy Bill Neyra Balta, permiso de pesca para operar la embarcación pesquera de cerco de bandera ecuatoriana denominada DOÑA CHULE con matrícula P-00-00705, en la extracción del recurso Atún con destino al consumo humano directo, conforme al siguiente detalle:
Artículo 2.- La Carta Fianza N° 0011-0186-9800031877-48 emitida por el BBVA Banco Continental, presentada por la empresa FISHECUADOR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</si>
  <si>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 xml:space="preserve">	0000902-2024-PRODUCE/DGPCHDI</t>
  </si>
  <si>
    <t>00000013-2024-PRODUCE/DGPCHDI</t>
  </si>
  <si>
    <t>00011-2024-PRODUCE/DGPCHDI</t>
  </si>
  <si>
    <t>00000365-2024</t>
  </si>
  <si>
    <t>DON IGILIO</t>
  </si>
  <si>
    <t>P-04-01073</t>
  </si>
  <si>
    <t>Artículo 1.- Otorgar a la empresa ELVAYKA KYOEI S.A.; representada en el país por el señor MARIO ALFONZO MIRANDA EYZAGUIRRE, permiso de pesca para operar la embarcación pesquera de cerco de bandera ecuatoriana denominada DON IGILIO con matrícula P-04-01073, en la extracción del recurso Atún con destino al consumo humano directo, conforme al siguiente detalle:
Artículo 2.- La Carta Fianza N° 1090889 [D193-02512841] emitida por el Banco de Crédito del Perú,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</si>
  <si>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 xml:space="preserve">	0000903-2024-PRODUCE/DGPCHDI</t>
  </si>
  <si>
    <t>00000014-2024-PRODUCE/DGPCHDI</t>
  </si>
  <si>
    <t>00012-2024-PRODUCE/DGPCHDI</t>
  </si>
  <si>
    <t>00000372-2024</t>
  </si>
  <si>
    <t>DOÑA ROGE</t>
  </si>
  <si>
    <t>P-04-00697</t>
  </si>
  <si>
    <t>PESQUERA DOÑA ROGE S.A</t>
  </si>
  <si>
    <t>Artículo 1.- Otorgar a la empresa PESQUERA DOÑA ROGE S.A.; representada en el país por el señor MARIO ALFONZO MIRANDA EYZAGUIRRE, permiso de pesca para operar la embarcación pesquera de cerco de bandera ecuatoriana denominada DOÑA ROGE con matrícula P-04-00697, en la extracción del recurso Atún con destino al consumo humano directo, conforme al siguiente detalle:
Artículo 2.- La Carta Fianza N° 1090882 [D193-02512852] emitida por el Banco de Crédito del Perú, presentada por la empresa PESQUERA DOÑAROGE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</si>
  <si>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 xml:space="preserve">	0000904-2024-PRODUCE/DGPCHDI</t>
  </si>
  <si>
    <t>00000015-2024-PRODUCE/DGPCHDI</t>
  </si>
  <si>
    <t>00013-2024-PRODUCE/DGPCHDI</t>
  </si>
  <si>
    <t>Artículo 1.- Rectificar el error material contenido los artículos 1, 2,3 y 4; los considerandos 6, 8 y 9; y en los numerales 7.1 y 7.3 del considerando 7 de la Resolución Directoral N° 00833-2023- PRODUCE/DGPCHDI de fecha 22 de diciembre de 2023, conforme al siguiente detalle:
Artículo 2.-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</si>
  <si>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 xml:space="preserve">	0000905-2024-PRODUCE/DGPCHDI</t>
  </si>
  <si>
    <t>00000016-2024-PRODUCE/DGPCHDI</t>
  </si>
  <si>
    <t>00014-2024-PRODUCE/DGPCHDI</t>
  </si>
  <si>
    <t>00061066-2023</t>
  </si>
  <si>
    <t>Artículo 1.- Declarar como no presentada la solicitud de Certificado de Procedencia y Certificado Acreditación de Origen Legal de Productos Hidrobiológicos con Fines de Exportación, presentada por la empresa ALGAEX S.A. mediante escrito de registro N° 00061066-2023; por los fundamentos expuestos en la parte considerativa de la presente resolución. 
Artículo 2.- La empresa ALGAEX S.A. se encuentran facultada a presentar nuevamente la solicitud de Certificado de Procedencia y Certificado Acreditación de Origen Legal de Productos Hidrobiológicos con Fines de Exportación, dando cumplimiento a las normas del ordenamiento pesquero que resulten aplicables.</t>
  </si>
  <si>
    <t>00000017-2024-PRODUCE/DGPCHDI</t>
  </si>
  <si>
    <t>00015-2024-PRODUCE/DGPCHDI</t>
  </si>
  <si>
    <t>00081891-2023</t>
  </si>
  <si>
    <t>Artículo 1.- Otorgar a la COMPAÑÍA DE MINAS BUENAVENTURA S.A.A., autorización para realizar las actividades de colecta de recursos hidrobiológicos conforme al plan de trabajo denominado: “Monitoreo Hidrobiológico en la Unidad Minera (U.M.) Tambomayo”, en atención a la solicitud presentada con escrito de registro N° 00081891-2023, por el periodo de veintisiete (27) meses contados a partir de la notificación de la presente Resolución Directoral. El referido plan comprende las siguientes circunscripciones territoriales:
Artículo 2.- La COMPAÑÍA DE MINAS BUENAVENTURA S.A.A. es responsable de aplicar las medidas de seguridad y eliminación de impactos que se puedan producir por las actividades propias del plan de trabajo. 
Artículo 3.- En la ejecución del plan de trabajo, la COMPAÑÍA DE MINAS BUENAVENTURA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</si>
  <si>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AUTORIZACION PARA ACTIVIDADES DE COLECTA</t>
  </si>
  <si>
    <t xml:space="preserve">	0000906-2024-PRODUCE/DGPCHDI</t>
  </si>
  <si>
    <t>00000018-2024-PRODUCE/DGPCHDI</t>
  </si>
  <si>
    <t>00016-2024-PRODUCE/DGPCHDI</t>
  </si>
  <si>
    <t>00063831-2023</t>
  </si>
  <si>
    <t>Artículo 1.- Otorgar a la empresa STATKRAFT PERU S.A., autorización para realizar las actividades de colecta de recursos hidrobiológicos conforme al plan de trabajo denominado: “Caracterización hidrobiológica para la Modificación del Programa de Adecuación y Manejo Ambiental (MPAMA) para el Sistema Eléctrico conformado por las Centrales Hidroeléctricas de: Yaupi, Malpaso, Pachachaca, La Oroya y el Sistema de Transmisión Eléctrica - Mejoramiento y Automatización de la Presa Manto”, en atención a la solicitud presentada con escrito de registro N° 00063831-2023, reformulado a través del escrito adjunto de registro N° 00063831-2023-1, por el periodo de doce (12) meses contados a partir de la notificación de la presente Resolución Directoral. El referido plan comprende las siguientes circunscripciones territoriales:
Artículo 2.- La empresa STATKRAFT PERU S.A. es responsable de aplicar las medidas de seguridad y eliminación de impactos que se puedan producir por las actividades propias del plan de trabajo. 
Artículo 3.- En la ejecución del plan de trabajo, la empresa STATKRAFT PERU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</si>
  <si>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 xml:space="preserve">	0000907-2024-PRODUCE/DGPCHDI</t>
  </si>
  <si>
    <t>00000019-2024-PRODUCE/DGPCHDI</t>
  </si>
  <si>
    <t>00017-2024-PRODUCE/DGPCHDI</t>
  </si>
  <si>
    <t>00089442-2023</t>
  </si>
  <si>
    <t>MARIA EULOGIA</t>
  </si>
  <si>
    <t>INTERNAC {16356} 47024-15-D</t>
  </si>
  <si>
    <t>NEGOCIOS INDUSTRIALES REAL NIRSA S.A</t>
  </si>
  <si>
    <t>Artículo 1.- Otorgar a la empresa NEGOCIOS INDUSTRIALES REAL NIRSA S.A., representado en el país por el señor Omar Diego Carcovich Jibaja, permiso de pesca para operar la embarcación pesquera de cerco de bandera ecuatoriana denominada MARIA EULOGIA con matrícula INTERNAC {16356} 47024-15-D, en la extracción del recurso Atún con destino al consumo humano directo, conforme al siguiente detalle:
Artículo 2.- La Carta Fianza N° 1085584 (D000-03994439) emitida por el Banco de Crédito, presentada por la empresa NEGOCIOS INDUSTRIALES REAL NIRSA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 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012- 2001-PE,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</si>
  <si>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 xml:space="preserve">	0000909-2024-PRODUCE/DGPCHDI</t>
  </si>
  <si>
    <t>00000020-2024-PRODUCE/DGPCHDI</t>
  </si>
  <si>
    <t>00018-2024-PRODUCE/DGPCHDI</t>
  </si>
  <si>
    <t>00079241-2023</t>
  </si>
  <si>
    <t>Artículo 1.- MODIFICAR la licencia de operación otorgada a favor de la empresa OCEANO SEAFOOD S.A., mediante Resolución Directoral N° 335-2019-PRODUCE/DGPCHDI, en el extremo referido al aumento de las capacidades instaladas de la planta de congelado de productos hidrobiológicos a 160 t/día y de la planta de harina residual accesoria y complementaria a su actividad principal de congelado a 10 t/h, ambas situadas en el establecimiento industrial pesquero ubicado en Av. Los Pescadores N° 994, Zona Industrial I, distrito y provincia de Paita, departamento de Piura. 
Artículo 2.- La empresa OCEANO SEAFOOD S.A., está obligada a poner en operación los equipos y sistemas de mitigación señalados en el Anexo de la Resolución Directoral N° 00001- 2021-PRODUCE/DGAAMPA.
Artículo 3.- La empresa OCEANO SEAFOOD S.A., debe cumplir, entre otras, las condiciones siguientes, en concordancia con el numeral 53.1 del artículo 53 del Reglamento de la Ley General de Pesca, aprobado por Decreto Supremo N° 012-2001-PE, con relación a la planta de procesamiento pesquero referida en el artículo 1 de la presente Resolución Directoral:
Artículo 4.- El incumplimiento de lo establecido en los artículos 2 y 3 de la presente Resolución Directoral, será causal de caducidad del derecho otorgado o de la aplicación de las sanciones que pudieran corresponder, según sea el caso, sin perjuicio de la aplicación del numeral 53.5 del artículo 53 del Reglamento de la Ley General de Pesca, aprobado por Decreto Supremo N° 012-2001-PE, y normas modificatorias, sobre la caducidad de la licencia de operación. 
Artículo 5.- Remitir copia de la presente Resolución Directoral a la Dirección General de Supervisión, Fiscalización y Sanción del Despacho Viceministerial de Pesca y Acuicultura del Ministerio de la Producción, al Organismo Nacional de Sanidad Pesquera-SANIPES del Ministerio de la Producción y al Organismo de Evaluación y Fiscalización Ambiental-OEFA y disponer su publicación en el Portal Institucional del Ministerio de la Producción: www.produce.gob.pe.</t>
  </si>
  <si>
    <t xml:space="preserve">	0000910-2024-PRODUCE/DGPCHDI</t>
  </si>
  <si>
    <t>00000021-2024-PRODUCE/DGPCHDI</t>
  </si>
  <si>
    <t>00019-2024-PRODUCE/DGPCHDI</t>
  </si>
  <si>
    <t>00002360-2024</t>
  </si>
  <si>
    <t>Artículo 1.- Rectificar el error material contenido en el artículo 1 y en numeral 3.1 del considerando 3 de la Resolución Directoral N° 00012-2024-PRODUCE/DGPCHDI de fecha 10 de enero del 2024, conforme al siguiente detalle:
Artículo 2.-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</si>
  <si>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 xml:space="preserve">	0000912-2024-PRODUCE/DGPCHDI</t>
  </si>
  <si>
    <t>00000022-2024-PRODUCE/DGPCHDI</t>
  </si>
  <si>
    <t>00020-2024-PRODUCE/DGPCHDI</t>
  </si>
  <si>
    <t>00002358-2024</t>
  </si>
  <si>
    <t>Artículo 1.- Rectificar el error material contenido en el artículo 1 y en numeral 3.1 del considerando 3 de la Resolución Directoral N° 00011-2024-PRODUCE/DGPCHDI de fecha 10 de enero del 2024, conforme al siguiente detalle:
Artículo 2.-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</si>
  <si>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 xml:space="preserve">	0000913-2024-PRODUCE/DGPCHDI</t>
  </si>
  <si>
    <t>00000023-2024-PRODUCE/DGPCHDI</t>
  </si>
  <si>
    <t>00021-2024-PRODUCE/DGPCHDI</t>
  </si>
  <si>
    <t>00094506-2023</t>
  </si>
  <si>
    <t>JOCAY</t>
  </si>
  <si>
    <t>P-04-00965</t>
  </si>
  <si>
    <t>PESQUERA UGAVI S.A</t>
  </si>
  <si>
    <t>Artículo 1.- Otorgar a la empresa PESQUERA UGAVI S.A. , representado en el país por el señor Omar Diego Carcovich Jibaja , permiso de pesca para operar la embarcación pesquera de cerco de bandera ecuatoriana denominada JOCAY con matrícula P-04-00965, en la extracción del recurso Atún con destino al consumo humano directo, conforme al siguiente detalle:
Artículo 2.- La Carta Fianza N° 1090258 (D000-04020228) emitida por el Banco de Crédito, presentada por la empresa PESQUERA UGAVI S.A. ,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</si>
  <si>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 xml:space="preserve">	0000914-2024-PRODUCE/DGPCHDI</t>
  </si>
  <si>
    <t>00000024-2024-PRODUCE/DGPCHDI</t>
  </si>
  <si>
    <t>00022-2024-PRODUCE/DGPCHDI</t>
  </si>
  <si>
    <t>00056927-2023</t>
  </si>
  <si>
    <t>Artículo 1.- Otorgar a la COMPAÑÍA DE MINAS BUENAVENTURA S.A.A., autorización para realizar las actividades de colecta de recursos hidrobiológicos conforme al plan de trabajo denominado: “Monitoreo Hidrobiológico en la Unidad Económica Administrativa (U.E.A.) “Uchucchacua”, en atención a la solicitud presentada con escrito de registro N° 00056927- 2023, reformulado a través del escrito adjunto de registro N° 00056927-2023-1, por el periodo de veintiocho (28) meses contados a partir de la notificación de la presente Resolución Directoral. El referido plan comprende las siguientes circunscripciones territoriales:
Artículo 2.- La COMPAÑÍA DE MINAS BUENAVENTURA S.A.A. es responsable de aplicar las medidas de seguridad y eliminación de impactos que se puedan producir por las actividades propias del plan de trabajo. 
Artículo 3.- En la ejecución del plan de trabajo, la COMPAÑÍA DE MINAS BUENAVENTURA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</si>
  <si>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 xml:space="preserve">	0000918-2024-PRODUCE/DGPCHDI</t>
  </si>
  <si>
    <t>00000025-2024-PRODUCE/DGPCHDI</t>
  </si>
  <si>
    <t>00023-2024-PRODUCE/DGPCHDI</t>
  </si>
  <si>
    <t>00058626-2023</t>
  </si>
  <si>
    <t>Artículo 1.- Otorgar a la empresa CHINANGO S.A.C., autorización para realizar las actividades de colecta de recursos hidrobiológicos conforme al plan de trabajo denominado: “Levantamiento Complementario para la Línea Base del Plan Ambiental Detallado del proyecto Central Hidroeléctrica Yanango”, en atención a la solicitud presentada con escrito de registro N° 00058626-2023, reformulado a través del escrito de registro N° 00076475-2023, por el periodo de doce (12) meses contados a partir de la notificación de la presente Resolución Directoral. El referido plan comprende las siguientes circunscripciones territoriales:
Artículo 2.- La empresa CHINANGO S.A.C. es responsable de aplicar las medidas de seguridad y eliminación de impactos que se puedan producir por las actividades propias del plan de trabajo. 
Artículo 3.- En la ejecución del plan de trabajo, la empresa CHINANGO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</si>
  <si>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 xml:space="preserve">	0000919-2024-PRODUCE/DGPCHDI</t>
  </si>
  <si>
    <t>00000026-2024-PRODUCE/DGPCHDI</t>
  </si>
  <si>
    <t>00024-2024-PRODUCE/DGPCHDI</t>
  </si>
  <si>
    <t>00095195-2023</t>
  </si>
  <si>
    <t xml:space="preserve"> LIZANNY Z</t>
  </si>
  <si>
    <t>P-04-00998</t>
  </si>
  <si>
    <t>CORPFISHTUNA S.A</t>
  </si>
  <si>
    <t>Artículo 1.- Otorgar a la empresa CORPFISHTUNA S.A., representado en el país por el señor Omar Diego Carcovich Jibaja, permiso de pesca para operar la embarcación pesquera de cerco de bandera ecuatoriana denominada LIZANNY Z con matrícula P-04-00998, en la extracción del recurso Atún con destino al consumo humano directo, conforme al siguiente detalle:
Artículo 2.- La Carta Fianza N° 1090925 (D000-04022527) emitida por el Banco de Crédito, presentada por la empresa CORPFISHTUNA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</si>
  <si>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 xml:space="preserve">	0000920-2024-PRODUCE/DGPCHDI</t>
  </si>
  <si>
    <t>00000027-2024-PRODUCE/DGPCHDI</t>
  </si>
  <si>
    <t>00025-2024-PRODUCE/DGPCHDI</t>
  </si>
  <si>
    <t>00000688-2024</t>
  </si>
  <si>
    <t>GUAYATUNA DOS</t>
  </si>
  <si>
    <t>P-00-00846</t>
  </si>
  <si>
    <t>GUAYATUNA S.A</t>
  </si>
  <si>
    <t>Artículo 1.- Otorgar a la empresa GUAYATUNA S.A.; representada en el país por el señor OMAR DIEGO CARCOVICH JIBAJA, permiso de pesca para operar la embarcación pesquera de cerco de bandera ecuatoriana denominada GUAYATUNA DOS con matrícula P-00-00846, en la extracción del recurso Atún con destino al consumo humano directo, conforme al siguiente detalle:
Artículo 2.- La Carta Fianza N° 1091268 [D000-04026763] emitida por el Banco de Crédito del Perú, presentada por la empresa GUAYATUNA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</si>
  <si>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 xml:space="preserve">	0000921-2024-PRODUCE/DGPCHDI</t>
  </si>
  <si>
    <t>00000028-2024-PRODUCE/DGPCHDI</t>
  </si>
  <si>
    <t>00026-2024-PRODUCE/DGPCHDI</t>
  </si>
  <si>
    <t>00001863-2024</t>
  </si>
  <si>
    <t xml:space="preserve">AMADA ISABEL </t>
  </si>
  <si>
    <t>P-04-008689</t>
  </si>
  <si>
    <t>PISCANTUR S.A</t>
  </si>
  <si>
    <t>Artículo 1.- Otorgar a la empresa PISCANTUR S.A., representado en el país por el señor Rudy Bill Neyra Balta, permiso de pesca para operar la embarcación pesquera de cerco de bandera ecuatoriana denominada AMADA ISABEL con matrícula P-04-008689, en la extracción del recurso Atún con destino al consumo humano directo, conforme al siguiente detalle:
Artículo 2.- La Carta Fianza N° 0011-0186-9800031931-43 emitida por el BBVA Banco Continental, presentada por la empresa PISCANTUR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</si>
  <si>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 xml:space="preserve">	0000922-2024-PRODUCE/DGPCHDI</t>
  </si>
  <si>
    <t>00000029-2024-PRODUCE/DGPCHDI</t>
  </si>
  <si>
    <t>00027-2024-PRODUCE/DGPCHDI</t>
  </si>
  <si>
    <t>00056731-2023</t>
  </si>
  <si>
    <t>Artículo 1.- Otorgar a la empresa Activos Mineros S.A.C., autorización para realizar las actividades de colecta de recursos hidrobiológicos conforme al plan de trabajo denominado: “Elaboración del Estudio de Plan de Cierre de los 64 Pasivos Ambientales Mineros El Dorado, Distrito y Provincia de Hualgayoc, Región Cajamarca”, en atención a la solicitud presentada con escrito de registro N° 00056731-2023, reformulado a través del escrito de registro N° 00080721-2023, por el periodo de veinticuatro (24) meses contados a partir de la notificación de la presente Resolución Directoral. El referido plan comprende las circunscripciones territoriales detalladas en anexo que forma parte integrante de la presente Resolución Directoral. 
Artículo 2.- La empresa Activos Mineros S.A.C. es responsable de aplicar las medidas de seguridad y eliminación de impactos que se puedan producir por las actividades propias del plan de trabajo. 
Artículo 3.- En la ejecución del plan de trabajo, la empresa Activos Mineros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</si>
  <si>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00000923-2024-PRODUCE/DGPCHDI</t>
  </si>
  <si>
    <t>00000030-2024-PRODUCE/DGPCHDI</t>
  </si>
  <si>
    <t>00028-2024-PRODUCE/DGPCHDI</t>
  </si>
  <si>
    <t>00054494-2023</t>
  </si>
  <si>
    <t>Artículo 1.- Otorgar al GOBIERNO REGIONAL JUNÍN, autorización para realizar las actividades de colecta de recursos hidrobiológicos conforme al plan de trabajo denominado: “Evaluación Hidrobiológica para la Línea base biológica de la Declaración de Impacto Ambiental del proyecto "MEJORAMIENTO DEL SERVICIO DE TRANSITABILIDAD A TRAVÉS DEL PUENTE EN LA AV. PERÚ SOBRE EL RÍO MAZAMARI - DISTRITO DE MAZAMARI - PROVINCIA DE SATIPO – DEPARTAMENTO DE JUNÍN”, en atención a la solicitud presentada con escrito de registro N° 00054494- 2023, reformulado a través del escrito adjunto de registro N° 00054494-2023-1, por el periodo de seis (6) meses contados a partir de la notificación de la presente Resolución Directoral. El referido plan comprende las siguientes circunscripciones territoriales:
Artículo 2.- El GOBIERNO REGIONAL JUNÍN es responsable de aplicar las medidas de seguridad y eliminación de impactos que se puedan producir por las actividades propias del plan de trabajo. 
Artículo 3.- En la ejecución del plan de trabajo, el GOBIERNO REGIONAL JUNÍN,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</si>
  <si>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00000975-2024-PRODUCE/DGPCHDI</t>
  </si>
  <si>
    <t>00000031-2024-PRODUCE/DGPCHDI</t>
  </si>
  <si>
    <t>00029-2024-PRODUCE/DGPCHDI</t>
  </si>
  <si>
    <t>00000686-2024</t>
  </si>
  <si>
    <t>GUAYATUNA UNO</t>
  </si>
  <si>
    <t>P-04-00845</t>
  </si>
  <si>
    <t>Artículo 1.- Otorgar a la empresa GUAYATUNA S.A., representado en el país por el señor Omar Diego Carcovich Jibaja, permiso de pesca para operar la embarcación pesquera de cerco de bandera ecuatoriana denominada GUAYATUNA UNO con matrícula P-04-00845, en la extracción del recurso Atún con destino al consumo humano directo, conforme al siguiente detalle:
Artículo 2.- La Carta Fianza N° 1091267 (D000-04026752) emitida por el Banco de Crédito, presentada por la empresa GUAYATUNA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</si>
  <si>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00000976-2024-PRODUCE/DGPCHDI</t>
  </si>
  <si>
    <t>00000032-2024-PRODUCE/DGPCHDI</t>
  </si>
  <si>
    <t>00030-2024-PRODUCE/DGPCHDI</t>
  </si>
  <si>
    <t>00087956-2023</t>
  </si>
  <si>
    <t>Artículo 1.- Rectificar el error material contenido en el considerando 1, y en los artículos 2 y 4 de la parte resolutiva de la citada Resolución Directoral N° 00005-2024-PRODUCE/DGPCHDI de fecha 4 de enero del 2024, conforme al siguiente detalle:
Artículo 2.- Notificar la presente Resolución Directoral a la empresa PESQUERA MAJAT S.A.C. 
Artículo 3.- Remitir copia de la presente Resolución Directoral, al Despacho Viceministerial de Pesca y Acuicultura, a la Dirección General de Supervisión, Fiscalización y Sanción del Despacho Viceministerial de Pesca y Acuicultura del Ministerio de la Producción, a la Procuraduría Pública del Ministerio de la Producción, al Órgano de Control Institucional del Ministerio de la Producción; y, a la Dirección General de Capitanías y Guardacostas del Ministerio de Defensa. 
Artículo 4.- Disponer la publicación de la presente Resolución Directoral en el Portal Institucional del Ministerio de la Producción (www.gob.pe/produce).</t>
  </si>
  <si>
    <t xml:space="preserve">	00000423-2024-PRODUCE/DGPCHDI</t>
  </si>
  <si>
    <t>00000034-2024-PRODUCE/DGPCHDI</t>
  </si>
  <si>
    <t>00031-2024-PRODUCE/DGPCHDI</t>
  </si>
  <si>
    <t>00000376-2024</t>
  </si>
  <si>
    <t xml:space="preserve"> GIULIETTA</t>
  </si>
  <si>
    <t>P-04-00911</t>
  </si>
  <si>
    <t>Artículo 1.- Otorgar a la empresa ELVAYKA KYOEI S.A., representado en el país por el señor Mario Alfonso Miranda Eyzaguirre, permiso de pesca para operar la embarcación pesquera de cerco de bandera ecuatoriana denominada GIULIETTA con matrícula P-04-00911, en la extracción del recurso Atún con destino al consumo humano directo, conforme al siguiente detalle:
Artículo 2.- La Carta Fianza N° 1090883 (D193-02512865) emitida por el Banco de Crédito,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</si>
  <si>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 xml:space="preserve">	
00000977-2024-PRODUCE/DGPCHDI</t>
  </si>
  <si>
    <t>00000033-2024-PRODUCE/DGPCHDI</t>
  </si>
  <si>
    <t>00032-2024-PRODUCE/DGPCHDI</t>
  </si>
  <si>
    <t>00086327-2023</t>
  </si>
  <si>
    <t>Artículo 1.- Otorgar a PROVIAS DESCENTRALIZADO, autorización para realizar las actividades de colecta de recursos hidrobiológicos conforme al plan de trabajo denominado: “LINEA DE BASE DE LA DECLARACIÓN DE IMPACTO AMBIENTAL DEL PROYECTO MEJORAMIENTO DEL CAMINO VECINAL EMP.5N (PUERTO PIZANA) - VILLA LOS ÁNGELES – LA FLORIDA - DISTRITO DE PÓLVORA - PROVINCIA DE TOCACHE, DEPARTAMENTO DE SAN MARTÍN”, en atención a la solicitud presentada con escrito de registro N° 00086327-2023, por el periodo de cuatro (4) meses contados a partir de la notificación de la presente Resolución Directoral. El referido plan comprende las siguientes circunscripciones territoriales:
Artículo 2.- PROVIAS DESCENTRALIZADO es responsable de aplicar las medidas de seguridad y eliminación de impactos que se puedan producir por las actividades propias del plan de trabajo.
Artículo 3.- En la ejecución del plan de trabajo, PROVIAS DESCENTRALIZADO,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PROVIAS DESCENTRALIZADO deberá tener en cuenta los aspectos señalados en la Opinión Técnica N° 1449-2023-SERNANP-DGANP, remitida a través del Oficio N° 206-2023- SERNANP-DGANP-SGD; conforme a lo expuesto en la parte considerativa de la presente resolución. 
Artículo 5.- La presente autorización no constituye el otorgamiento de otro derecho a favor del titular del plan de trabajo. Artículo 6.-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t>
  </si>
  <si>
    <t>00000978-2024-PRODUCE/DGPCHDI</t>
  </si>
  <si>
    <t>00000035-2024-PRODUCE/DGPCHDI</t>
  </si>
  <si>
    <t>00033-2024-PRODUCE/DGPCHDI</t>
  </si>
  <si>
    <t>00000363-2024</t>
  </si>
  <si>
    <t>CHIARA</t>
  </si>
  <si>
    <t>P-04-00960</t>
  </si>
  <si>
    <t>Artículo 1.- Otorgar a la empresa ELVAYKA KYOEI S.A., representado en el país por el señor Mario Alfonso Miranda Eyzaguirre, permiso de pesca para operar la embarcación pesquera de cerco de bandera ecuatoriana denominada CHIARA con matrícula P-04-00960, en la extracción del recurso Atún con destino al consumo humano directo, conforme al siguiente detalle:
Artículo 2.- La Carta Fianza N° 1090886 (D193-02512834) emitida por el Banco de Crédito,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</si>
  <si>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00000979-2024-PRODUCE/DGPCHDI</t>
  </si>
  <si>
    <t>00000036-2024-PRODUCE/DGPCHDI</t>
  </si>
  <si>
    <t>00034-2024-PRODUCE/DGPCHDI</t>
  </si>
  <si>
    <t>00076200-2023</t>
  </si>
  <si>
    <t>Artículo 1.- Aprobar a favor de la señora MARIA TOMASA TEJADA SANTAMARIA el cambio de titular del permiso de pesca para operar la embarcación pesquera JUANA ROSA 3 con matrícula PL18168-CM y 52.55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Artículo 2.- Dejar sin efecto la titularidad del permiso de pesca otorgada a favor del señor Israel Abimael Ipanaque Orosco, a través de la Resolución Directoral N° 257-2014-PRODUCE/DGCHI, para operar la embarcación pesquera JUANA ROSA 3 con matrícula PL-18168-CM y 52.55 m3 de capacidad de bodega. 
Artículo 3.- Excluir al señor Israel Abimael Ipanaque Orosco, de los listados a que se refiere el artículo 14 del Reglamento de la Ley General de Pesca; y, el Anexo I de la Resolución Ministerial N° 346- 2011-PRODUCE, a fin de incluir en su lugar a la señora MARIA TOMASA TEJADA SANTAMARIA, como titular del permiso de pesca para operar la embarcación pesquera JUANA ROSA 3 con matrícula PL-18168-CM. 
Artículo 4.-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</si>
  <si>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00000980-2024-PRODUCE/DGPCHDI</t>
  </si>
  <si>
    <t>00000037-2024-PRODUCE/DGPCHDI</t>
  </si>
  <si>
    <t>00035-2024-PRODUCE/DGPCHDI</t>
  </si>
  <si>
    <t>00061570-2023</t>
  </si>
  <si>
    <t>Artículo 1.- Declarar como no presentada la solicitud de Certificado de Procedencia y Certificado Acreditación de Origen Legal de Productos Hidrobiológicos con Fines de Exportación, presentada por la empresa NEW STAR COMERCIAL SOTOMAYOR E.I.R.L. mediante escrito de registro N° 00061570-2023; por los fundamentos expuestos en la parte considerativa de la presente resolución. 
Artículo 2.- La empresa NEW STAR COMERCIAL SOTOMAYOR E.I.R.L. se encuentran facultada a presentar nuevamente la solicitud de Certificado de Procedencia y Certificado Acreditación de Origen Legal de Productos Hidrobiológicos con Fines de Exportación, dando cumplimiento a las normas del ordenamiento pesquero que resulten aplicables.</t>
  </si>
  <si>
    <t>00000041-2024-PRODUCE/DGPCHDI</t>
  </si>
  <si>
    <t>00036-2024-PRODUCE/DGPCHDI</t>
  </si>
  <si>
    <t>00000245-2024</t>
  </si>
  <si>
    <t>PERLA DEL MAR</t>
  </si>
  <si>
    <t>P-04-01077</t>
  </si>
  <si>
    <t>CAPIFISH S.A</t>
  </si>
  <si>
    <t>Artículo 1.- Otorgar a la empresa CAPIFISH S.A.; representada en el país por el señor OMAR DIEGO CARCOVICH JIBAJA, permiso de pesca para operar la embarcación pesquera de cerco de bandera ecuatoriana denominada PERLA DEL MAR con matrícula P-04-01077, en la extracción del recurso Atún con destino al consumo humano directo, conforme al siguiente detalle:
Artículo 2.- La Carta Fianza N° 1090260 D000-04020934 emitida por el Banco de Crédito del Perú, presentada por la empresa CAPIFISH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</si>
  <si>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00000981-2024-PRODUCE/DGPCHDI</t>
  </si>
  <si>
    <t>00000038-2024-PRODUCE/DGPCHDI</t>
  </si>
  <si>
    <t>00037-2024-PRODUCE/DGPCHDI</t>
  </si>
  <si>
    <t>00095169-2023</t>
  </si>
  <si>
    <t xml:space="preserve">CONNIE JEAN TWO </t>
  </si>
  <si>
    <t>INTERNAC [33652]</t>
  </si>
  <si>
    <t>INTELPESCA S.A</t>
  </si>
  <si>
    <t>Artículo 1.- Otorgar a la empresa INTELPESCA S.A.; representada en el país por el señor RUDY BILL NEYRA BALTA, permiso de pesca para operar la embarcación pesquera de cerco de bandera ecuatoriana denominada CONNIE JEAN TWO con matrícula INTERNAC [33652] 43991-12-E, en la extracción del recurso Atún con destino al consumo humano directo, conforme al siguiente detalle:
Artículo 2.- La Carta Fianza N° 0011-0186-9800031869-45 emitida por el Banco BBVA Perú, presentada por la empresa INTELPESCA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</si>
  <si>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00000982-2024-PRODUCE/DGPCHDI</t>
  </si>
  <si>
    <t>00000039-2024-PRODUCE/DGPCHDI</t>
  </si>
  <si>
    <t>00038-2024-PRODUCE/DGPCHDI</t>
  </si>
  <si>
    <t>00049801-2023</t>
  </si>
  <si>
    <t>Artículo 1.- Otorgar a la empresa Ministerio de Energía y Minas, autorización para realizar las actividades de colecta de recursos hidrobiológicos conforme al plan de trabajo denominado: “Evaluación hidrobiológica para el Plan de Abandono en el marco del Estudio de Preinversión a nivel de Perfil de 01 Pasivo Ambiental del Sub Sector Hidrocarburos (PASH) de Alto Riesgo. Zona 4”, en atención a la solicitud presentada con escrito de registro N° 00049801-2023, reformulado a través del escrito adjunto de registro N° 00049801-2023-1, por el periodo de nueve (9) meses contados a partir de la notificación de la presente Resolución Directoral. El referido plan comprende las siguientes circunscripciones territoriales:
Artículo 2.- El Ministerio de Energía y Minas es responsable de aplicar las medidas de seguridad y eliminación de impactos que se puedan producir por las actividades propias del plan de trabajo. 
Artículo 3.- En la ejecución del plan de trabajo, el Ministerio de Energía y Minas,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El Ministerio de Energía y Minas deberá tener en cuenta los aspectos señalados en la Opinión Técnica N° 1377-2023-SERNANP-DGANP, remitida a través del Oficio N° 053-2023- SERNANP-DGANP-SGD; conforme a lo expuesto en la parte considerativa de la presente resolución. 
Artículo 5.- La presente autorización no constituye el otorgamiento de otro derecho a favor del titular del plan de trabajo. Artículo 6.-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t>
  </si>
  <si>
    <t>00000983-2024-PRODUCE/DGPCHDI</t>
  </si>
  <si>
    <t>00000040-2024-PRODUCE/DGPCHDI</t>
  </si>
  <si>
    <t>00039-2024-PRODUCE/DGPCHDI</t>
  </si>
  <si>
    <t>00002959-2024</t>
  </si>
  <si>
    <t>Artículo 1.- Designar a los profesionales que se encargarán de llevar a cabo los procedimientos de fiscalización posterior de los expedientes tramitados en la Dirección General de Pesca para Consumo Humano Directo e Indirecto, durante el segundo semestre del año 2023, de acuerdo al siguiente detalle: 
1. Elizabeth Liliana Lucano Urioste 
2. Ricardo Andrés Paredes Valverde 
3. Zoraida Lucia Quispe Oré 
4. Luis Domingo Valderrama La Rosa 
Artículo 2.- Remitir copia de la presente Resolución Directoral a la Oficina General de Tecnología de la Información del Ministerio de la Producción y a los profesionales indicados en el artículo 1 de la presente resolución; asimismo, disponer su publicación en el Portal Institucional del Ministerio de la Producción (www.gob.pe/produce).</t>
  </si>
  <si>
    <t>MEMORANDO 
00000040-2024-PRODUCE/DGPCHDI</t>
  </si>
  <si>
    <t>00040-2024-PRODUCE/DGPCHDI</t>
  </si>
  <si>
    <t>00000368-2024</t>
  </si>
  <si>
    <t xml:space="preserve"> JUAN PABLO II</t>
  </si>
  <si>
    <t>52878-21</t>
  </si>
  <si>
    <t>PACIFIC MERCANTIL TUNA S.A</t>
  </si>
  <si>
    <t>Artículo 1.- Otorgar a la empresa PACIFIC MERCANTIL TUNA S.A., representado en el país por el señor Omar Diego Carcovich Jibaja, permiso de pesca para operar la embarcación pesquera de cerco de bandera panameña denominada JUAN PABLO II con Registro N° 52878-21, en la extracción del recurso Atún con destino al consumo humano directo, conforme al siguiente detalle:
Artículo 2.- La Carta Fianza N° 1091266 [D000-04025455] emitida por el Banco de Crédito, presentada por la empresa PACIFIC MERCANTIL 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</si>
  <si>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00000984-2024-PRODUCE/DGPCHDI</t>
  </si>
  <si>
    <t>00000042-2024-PRODUCE/DGPCHDI</t>
  </si>
  <si>
    <t>00041-2024-PRODUCE/DGPCHDI</t>
  </si>
  <si>
    <t>00064340-2023</t>
  </si>
  <si>
    <t xml:space="preserve">Artículo 1.- Declarar como NO PRESENTADA la solicitud de autorización para realizar las actividades de colecta de recursos hidrobiológicos conforme al plan de trabajo denominado: “Servicio de monitoreo biológico en los embalses Pillones, Chalhuanca y Bamputañe”, presentada por la Empresa de Generación Eléctrica de Arequipa S.A. – EGASA a través del escrito con registro N° 00064340-2023 reformulado mediante escrito adjunto con registro N° 00084247-2023, por los fundamentos expuestos en la parte considerativa de la presente resolución. 
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t>
  </si>
  <si>
    <t>00000985-2024-PRODUCE/DGPCHDI</t>
  </si>
  <si>
    <t>00000043-2024-PRODUCE/DGPCHDI</t>
  </si>
  <si>
    <t>00042-2024-PRODUCE/DGPCHDI</t>
  </si>
  <si>
    <t>00001400-2024</t>
  </si>
  <si>
    <t xml:space="preserve"> RICKY A </t>
  </si>
  <si>
    <t>P-00-00767</t>
  </si>
  <si>
    <t>Artículo 1.- Otorgar a la empresa NEGOCIOS INDUSTRIALES REAL NIRSA S.A., representado en el país por el señor Omar Diego Carcovich Jibaja, permiso de pesca para operar la embarcación pesquera de cerco de bandera ecuatoriana denominada RICKY A con matrícula P-00-00767, en la extracción del recurso Atún con destino al consumo humano directo, conforme al siguiente detalle:
Artículo 2.- La Carta Fianza N° 1091753 (D000-04025448) emitida por el Banco de Crédito, presentada por la empresa NEGOCIOS INDUSTRIALES REAL NIRSA S.A., será ejecutada en caso de incumplimiento de la obligación de entrega del recurso Atún en concordancia con el numeral 6.5.2 del artículo 6 del Reglamento de Ordenamiento Pesquero del Atún aprobado por Decreto Supremo N° 032-2003- 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</si>
  <si>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00000986-2024-PRODUCE/DGPCHDI</t>
  </si>
  <si>
    <t>00000044-2024-PRODUCE/DGPCHDI</t>
  </si>
  <si>
    <t>00043-2024-PRODUCE/DGPCHDI</t>
  </si>
  <si>
    <t>00001528-2024</t>
  </si>
  <si>
    <t>SANSUN RANGER</t>
  </si>
  <si>
    <t xml:space="preserve"> P-04-00522</t>
  </si>
  <si>
    <t>BIGTUNA S.A</t>
  </si>
  <si>
    <t>Artículo 1.- Otorgar a la empresa BIGTUNA S.A., representado en el país por el señor Omar Diego Carcovich Jibaja, permiso de pesca para operar la embarcación pesquera de cerco de bandera ecuatoriana denominada SANSUN RANGER con matrícula P-04-00522, en la extracción del recurso Atún con destino al consumo humano directo, conforme al siguiente detalle:
Artículo 2.- La Carta Fianza N° 1090262 [D000-04020937] emitida por el Banco de Crédito, presentada por la empresa BIGTUNA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</si>
  <si>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00000987-2024-PRODUCE/DGPCHDI</t>
  </si>
  <si>
    <t>00000045-2024-PRODUCE/DGPCHDI</t>
  </si>
  <si>
    <t>00044-2024-PRODUCE/DGPCHDI</t>
  </si>
  <si>
    <t>00002227-2024</t>
  </si>
  <si>
    <t xml:space="preserve"> ALEJANDRA</t>
  </si>
  <si>
    <t>P-00-00764</t>
  </si>
  <si>
    <t>FIDEICOMISO DE GARANTIA AESA</t>
  </si>
  <si>
    <t>Artículo 1.- Otorgar al FIDEICOMISO DE GARANTIA AESA, representado en el país por el señor Omar Diego Carcovich Jibaja, permiso de pesca para operar la embarcación pesquera de cerco de bandera ecuatoriana denominada ALEJANDRA con matrícula P-00-00764, en la extracción del recurso Atún con destino al consumo humano directo, conforme al siguiente detalle:
Artículo 2.- La Carta Fianza N° 1092345 [D000-04027953] emitida por el Banco de Crédito, presentada por el FIDEICOMISO DE GARANTIA AESA, será ejecutada en caso de incumplimiento de la obligación de entrega del recurso Atún en concordancia con el numeral 6.5.2 del artículo 6 del Reglamento de Ordenamiento Pesquero del Atún aprobado por Decreto Supremo N° 032-2003- 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 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</si>
  <si>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00000988-2024-PRODUCE/DGPCHDI</t>
  </si>
  <si>
    <t>00000046-2024-PRODUCE/DGPCHDI</t>
  </si>
  <si>
    <t>00045-2024-PRODUCE/DGPCHDI</t>
  </si>
  <si>
    <t>00000250-2024</t>
  </si>
  <si>
    <t xml:space="preserve">DOÑA NANCY </t>
  </si>
  <si>
    <t>P-00-00506</t>
  </si>
  <si>
    <t>ALETAMARILLA S.A</t>
  </si>
  <si>
    <t>Artículo 1.- Otorgar a la empresa ALETAMARILLA S.A., representado en el país por el señor Omar Diego Carcovich Jibaja, permiso de pesca para operar la embarcación pesquera de cerco de bandera ecuatoriana denominada DOÑA NANCY con matrícula P-00-00506, en la extracción del recurso Atún con destino al consumo humano directo, conforme al siguiente detalle:
Artículo 2.- La Carta Fianza N° 1090261 (D000-04020929) emitida por el Banco de Crédito, presentada por la empresa ALETAMARILLA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</si>
  <si>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00000990-2024-PRODUCE/DGPCHDI</t>
  </si>
  <si>
    <t>00000047-2024-PRODUCE/DGPCHDI</t>
  </si>
  <si>
    <t>00046-2024-PRODUCE/DGPCHDI</t>
  </si>
  <si>
    <t>00003639-2024</t>
  </si>
  <si>
    <t>Artículo 1.- Reconocer que desde el 9 de noviembre de 2021, ha devenido en inaplicable y sin efecto la Resolución Directoral N° 510-2019-PRODUCE/DGPCHDI, que aprobó la Directiva Interna N° 001-2019-PRODUCE/DGPCHDI: “Lineamientos para la Atención de Solicitudes relacionadas con el Otorgamiento de Permisos o Certificados de exportación, importación o reexportación de especies hidrobiológicas comprendidas en los Apéndices de la Convención sobre el Comercio Internacional de Especies amenazadas de Fauna y Flora Silvestres (CITES)”. 
Artículo 2.- Encargar a la Dirección de Extracción para Consumo Humano Directo e Indirecto la implementación de criterios internos para la evaluación de las solicitudes permisos o certificados de exportación, importación o reexportación de especies hidrobiológicas comprendidas en los Apéndices de la Convención sobre el Comercio Internacional de Especies amenazadas de Fauna y Flora Silvestres (CITES), de acuerdo al marco normativo correspondiente, en tanto se culmine el Análisis de Calidad Regulatoria respectivo. 
Artículo 3.- Remitir copia de la presente Resolución Directoral a la Oficina General de Planeamiento, Presupuesto y Modernización; asimismo, disponer la publicación correspondiente en el portal institucional del Ministerio de la Producción (www.gob.pe/produce).</t>
  </si>
  <si>
    <t>DIRECTIVA</t>
  </si>
  <si>
    <t>00000665-2024-PRODUCE/DGPCHDI</t>
  </si>
  <si>
    <t>00047-2024-PRODUCE/DGPCHDI</t>
  </si>
  <si>
    <t>00000928-2024</t>
  </si>
  <si>
    <t xml:space="preserve"> MARIA ISABEL  </t>
  </si>
  <si>
    <t>P-00- 00531</t>
  </si>
  <si>
    <t xml:space="preserve"> CORPORACIÓN ECUATORIANA DE PESCA ECUAOCEANICA S.A</t>
  </si>
  <si>
    <t>Artículo 1.- Otorgar a la empresa CORPORACIÓN ECUATORIANA DE PESCA ECUAOCEANICA S.A., representado en el país por el señor Omar Diego Carcovich Jibaja, permiso de pesca para operar la embarcación pesquera de cerco de bandera ecuatoriana denominada MARIA ISABEL con matrícula N° P-00- 00531, en la extracción del recurso Atún con destino al consumo humano directo, conforme al siguiente detalle:
Artículo 2.- La Carta Fianza N° 1092344 [D000-04027938] emitida por el Banco de Crédito, presentada por la empresa CORPORACIÓN ECUATORIANA DE PESCA ECUAOCEANICA S.A., será ejecutada en caso de incumplimiento de la obligación de entrega del recurso Atún en concordancia con el numeral 6.5.2 del artículo 6 del Reglamento de Ordenamiento Pesquero del Atún aprobado por Decreto Supremo N° 032- 2003-PRODUCE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</si>
  <si>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00000991-2024-PRODUCE/DGPCHDI</t>
  </si>
  <si>
    <t>00000048-2024-PRODUCE/DGPCHDI</t>
  </si>
  <si>
    <t>00048-2024-PRODUCE/DGPCHDI</t>
  </si>
  <si>
    <t>00000378-2024</t>
  </si>
  <si>
    <t>MIRANDA</t>
  </si>
  <si>
    <t>P-04-01023</t>
  </si>
  <si>
    <t xml:space="preserve"> TRANSMARINA C.A</t>
  </si>
  <si>
    <t>Artículo 1.- Aceptar el desistimiento presentado por la empresa TRANSMARINA C.A. con escrito adjunto con registro Nº 00000378-2024-3, al procedimiento de otorgamiento de permiso de pesca para embarcación de bandera extranjera iniciado a través del escrito con registro Nº 00000378-2024, dándose por concluido el mencionado procedimiento administrativo. 
Artículo 2.- Remitir copia de la presente Resolución Directoral, a la Dirección General de Supervisión, Fiscalización y Sanción del Despacho Viceministerial de Pesca y Acuicultura del Ministerio de la Producción; así como disponer su publicación en el portal institucional del Ministerio de la Producción (www.gob.pe/produce).</t>
  </si>
  <si>
    <t>00000992-2024-PRODUCE/DGPCHDI</t>
  </si>
  <si>
    <t>00000049-2024-PRODUCE/DGPCHDI</t>
  </si>
  <si>
    <t>00049-2024-PRODUCE/DGPCHDI</t>
  </si>
  <si>
    <t>00088949-2023</t>
  </si>
  <si>
    <t>Artículo 1.- Modificar la autorización al plan de trabajo denominado: “MONITOREO BIOLÓGICO PARA LOS SECTORES COSTA, SIERRA Y SELVA (2020-2022) DEL SISTEMA DE TRANSPORTE DE GAS NATURAL Y DE LÍQUIDOS DE GAS NATURAL (STD). PROGRAMA DE MONITOEO BIOLÓGICO”, otorgada mediante Resolución Directoral N° 00574-2020-PRODUCE/DGPCHDI de fecha 05 de diciembre de 2020, a favor de la empresa TRANSPORTADORA DE GAS DEL PERÚ S.A., únicamente en el extremo referido al plazo para su ejecución, por veinticuatro (24) meses adicionales contados desde el vencimiento de la vigencia de la autorización antes indicada; por lo que, el plazo de la autorización vencerá con fecha 11 de diciembre de 2025. 
Artículo 2.- En la ejecución del plan de trabajo, la empresa TRANSPORTADORA DE GAS DEL PERÚ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(www.gob.pe/produce).ión y Aprovechamiento Sostenible de la Diversidad Biológica, el cual establece que los derechos otorgados sobre recursos biológicos no otorgan derechos sobre los recursos genéticos. 
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t>
  </si>
  <si>
    <t>00000993-2024-PRODUCE/DGPCHDI</t>
  </si>
  <si>
    <t>00000050-2024-PRODUCE/DGPCHDI</t>
  </si>
  <si>
    <t>00050-2024-PRODUCE/DGPCHDI</t>
  </si>
  <si>
    <t>00059527-2023</t>
  </si>
  <si>
    <t>Artículo 1.- Declarar como NO PRESENTADA la solicitud de autorización para realizar las actividades de colecta de recursos hidrobiológicos conforme al plan de trabajo denominado: “EVALUACIÓN HIDROBIOLÓGICA PARA LA EVALUACIÓN AMBIENTAL PRELIMINAR (EVAP): “MEJORAMIENTO Y AMPLIACIÓN DE LOS SERVICIOS TURÍSTICOS PÚBLICOS DEL EMBARCADERO DE PUNO EN LA ZONA DE USO TURÍSTICO DE LA RESERVA NACIONAL DEL TITICACA, DISTRITO DE PUNO – PROVINCIA DE PUNO – DEPARTAMENTO DE PUNO, DURANTE AMBAS TEMPORADAS”, presentada por el PLAN COPESCO NACIONAL a través del escrito con registro N° 00059527-2023 reformulado mediante escrito con registro N° 00081883-2023, por los fundamentos expuestos en la parte considerativa de la presente resolución. 
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t>
  </si>
  <si>
    <t>00000994-2024-PRODUCE/DGPCHDI</t>
  </si>
  <si>
    <t>00000051-2024-PRODUCE/DGPCHDI</t>
  </si>
  <si>
    <t>00051-2024-PRODUCE/DGPCHDI</t>
  </si>
  <si>
    <t>00086886-2023</t>
  </si>
  <si>
    <t>Artículo 1.- Aceptar el desistimiento presentado por CONSORCIO TRANSMANTARO S.A. a través del escrito con registro N° 00000823-2024, al procedimiento de autorización de actividades de colecta de recursos hidrobiológicos para el levantamiento de línea de base de estudios ambientales e instrumentos de gestión ambiental complementarios; iniciado con escrito de registro N° 00086886-2023,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</si>
  <si>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00000997-2024-PRODUCE/DGPCHDI</t>
  </si>
  <si>
    <t>00000052-2024-PRODUCE/DGPCHDI</t>
  </si>
  <si>
    <t>00052-2024-PRODUCE/DGPCHDI</t>
  </si>
  <si>
    <t>INFORME N° 00000002-2024-PRODUCE/DECHDI-pencinas</t>
  </si>
  <si>
    <t>Artículo 1.- Rectificar el error material contenido en el campo 12 del Permiso de Importación CITES N° 2337, de fecha 28 de diciembre de 2023, en la información correspondiente al “número de permiso del país de origen”, emitiendo un nuevo permiso de importación en sustitución del permiso errado, conforme al siguiente detalle: 
Artículo 2.-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t>
  </si>
  <si>
    <t xml:space="preserve"> PERMISOS CITES N° 2337 - IMPORTACION </t>
  </si>
  <si>
    <t>00001001-2024-PRODUCE/DGPCHDI</t>
  </si>
  <si>
    <t>00000053-2024-PRODUCE/DGPCHDI</t>
  </si>
  <si>
    <t>00053-2024-PRODUCE/DGPCHDI</t>
  </si>
  <si>
    <t>00003655-2024</t>
  </si>
  <si>
    <t xml:space="preserve">HELLAS TUNA </t>
  </si>
  <si>
    <t>52450-21-A</t>
  </si>
  <si>
    <t xml:space="preserve"> JULIE L, S.A</t>
  </si>
  <si>
    <t>Artículo 1.- Otorgar a la empresa JULIE L, S.A., representado en el país por el señor Rudy Bill Neyra Balta, permiso de pesca para operar la embarcación pesquera de cerco de bandera panameña denominada HELLAS TUNA con Registro N° 52450-21-A, en la extracción del recurso Atún con destino al consumo humano directo, conforme al siguiente detalle:
Artículo 2.- La Carta Fianza N° 0011-01869800031958-46 emitida por el BBVA Banco Continental, presentada por la empresa JULIE L,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</si>
  <si>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00001005-2024-PRODUCE/DGPCHDI</t>
  </si>
  <si>
    <t>00000054-2024-PRODUCE/DGPCHDI</t>
  </si>
  <si>
    <t>00054-2024-PRODUCE/DGPCHDI</t>
  </si>
  <si>
    <t>00003954-2024</t>
  </si>
  <si>
    <t xml:space="preserve"> MILENKA C</t>
  </si>
  <si>
    <t>P-04-00951</t>
  </si>
  <si>
    <t xml:space="preserve"> PESDEL S.A</t>
  </si>
  <si>
    <t>Artículo 1.- Otorgar a la empresa PESDEL S.A., representado en el país por el señor Rudy Bill Neyra Balta, permiso de pesca para operar la embarcación pesquera de cerco de bandera ecuatoriana denominada MILENKA C con matrícula P-04-00951, en la extracción del recurso Atún con destino al consumo humano directo, conforme al siguiente detalle:
Artículo 2.- La Carta Fianza N° 0011-0186-9800031974-43 emitida por el BBVA Banco Continental, presentada por la empresa PESDEL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</si>
  <si>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00001007-2024-PRODUCE/DGPCHDI</t>
  </si>
  <si>
    <t>00000055-2024-PRODUCE/DGPCHDI</t>
  </si>
  <si>
    <t>00055-2024-PRODUCE/DGPCHDI</t>
  </si>
  <si>
    <t>00003840-2024</t>
  </si>
  <si>
    <t>CLAUDIA L</t>
  </si>
  <si>
    <t>P-00-00864</t>
  </si>
  <si>
    <t>FOLITOP S.A</t>
  </si>
  <si>
    <t>Artículo 1.- Otorgar a la empresa FOLITOP S.A., representado en el país por la ciudadana Ydania Marlene Roncalla Cayetano, permiso de pesca para operar la embarcación pesquera de cerco de bandera ecuatoriana denominada CLAUDIA L con matrícula N° P-00-00864, en la extracción del recurso Atún con destino al consumo humano directo, conforme al siguiente detalle:
Artículo 2.- La Carta Fianza N° 1092516 [D000-04036041] emitida por el Banco de Crédito, presentada por la empresa FOLITOP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</si>
  <si>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00001008-2024-PRODUCE/DGPCHDI</t>
  </si>
  <si>
    <t>00000056-2024-PRODUCE/DGPCHDI</t>
  </si>
  <si>
    <t>00056-2024-PRODUCE/DGPCHDI</t>
  </si>
  <si>
    <t>00004247-2024</t>
  </si>
  <si>
    <t>EMILIO</t>
  </si>
  <si>
    <t>P-04-00961</t>
  </si>
  <si>
    <t>MOLLITIAM S.A</t>
  </si>
  <si>
    <t>Artículo 1.- Otorgar a la empresa MOLLITIAM S.A., representado en el país por el señor Rudy Bill Neyra Balta, permiso de pesca para operar la embarcación pesquera de cerco de bandera ecuatoriana denominada EMILIO con matrícula P-04-00961, en la extracción del recurso Atún con destino al consumo humano directo, conforme al siguiente detalle:
Artículo 2.- La Carta Fianza N° 0011-0186-9800031982-46 emitida por el BBVA Banco Continental, presentada por la empresa MOLLITIAM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</si>
  <si>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00001009-2024-PRODUCE/DGPCHDI</t>
  </si>
  <si>
    <t>00000057-2024-PRODUCE/DGPCHDI</t>
  </si>
  <si>
    <t>00057-2024-PRODUCE/DGPCHDI</t>
  </si>
  <si>
    <t>00003955-2024</t>
  </si>
  <si>
    <t>MARTINA C</t>
  </si>
  <si>
    <t>P-04-00591</t>
  </si>
  <si>
    <t>PESDEL S.A</t>
  </si>
  <si>
    <t>Artículo 1.- Otorgar a la empresa PESDEL S.A., representado en el país por el señor Rudy Bill Neyra Balta, permiso de pesca para operar la embarcación pesquera de cerco de bandera ecuatoriana denominada MARTINA C con matrícula P-04-00591, en la extracción del recurso Atún con destino al consumo humano directo, conforme al siguiente detalle:
Artículo 2.- La Carta Fianza N° 0011-0186-9800031966-49 emitida por el Banco de Crédito, presentada por la empresa PESDEL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</si>
  <si>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00001010-2024-PRODUCE/DGPCHDI</t>
  </si>
  <si>
    <t>00000058-2024-PRODUCE/DGPCHDI</t>
  </si>
  <si>
    <t>00058-2024-PRODUCE/DGPCHDI</t>
  </si>
  <si>
    <t>00091734-2023</t>
  </si>
  <si>
    <t>Artículo 1.- Otorgar a la empresa PESQUERA JEAN S.A.C. el permiso de importación CTES Nº 2351, que en calidad de anexo forma parte de la presente resolución, correspondiente a la importación de 7,190.00 Kilogramos de “aletas en estado seco” de la especie Alopias pelagicus; 380.00 Kilogramos de “aletas en estado seco” de la especie Alopias superciliosus y 1,650.00 Kilogramos de “aletas en estado seco” de la especie Carcharhinus falciformis, el mismo que tiene una validez de doce (12) meses. 
Artículo 2.- La empresa PESQUERA JEAN S.A.C., debe solicitar oportunamente a la Dirección General de Supervisión, Fiscalización y Sanción (DGSFS – PA), la inspección de verificación de los productos autorizados para su importación, para lo cual deberán de presentar el permiso de importación en original con la firma correspondiente en el ítem Nº 4. 
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t>
  </si>
  <si>
    <t>IMPORTACION</t>
  </si>
  <si>
    <t>CTES Nº 2351</t>
  </si>
  <si>
    <t>00001011-2024-PRODUCE/DGPCHDI</t>
  </si>
  <si>
    <t>00000059-2024-PRODUCE/DGPCHDI</t>
  </si>
  <si>
    <t>00059-2024-PRODUCE/DGPCHDI</t>
  </si>
  <si>
    <t>00004212-2024</t>
  </si>
  <si>
    <t xml:space="preserve">ROSSANA L </t>
  </si>
  <si>
    <t>P-00-00839</t>
  </si>
  <si>
    <t xml:space="preserve"> DELFITEC S.A</t>
  </si>
  <si>
    <t>Artículo 1.- Otorgar a la empresa DELFITEC S.A., representado en el país por la ciudadana Ydania Marlene Roncalla Cayetano, permiso de pesca para operar la embarcación pesquera de cerco de bandera ecuatoriana denominada ROSSANA L con matrícula N° P-00-00839, en la extracción del recurso Atún con destino al consumo humano directo, conforme al siguiente detalle:
Artículo 2.- La Carta Fianza N° 1092518 [D000-04037080] emitida por el Banco de Crédito, presentada por la empresa DELFITEC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 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</si>
  <si>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00001012-2024-PRODUCE/DGPCHDI</t>
  </si>
  <si>
    <t>00000061-2024-PRODUCE/DGPCHDI</t>
  </si>
  <si>
    <t>00060-2024-PRODUCE/DGPCHDI</t>
  </si>
  <si>
    <t>00004799-2024</t>
  </si>
  <si>
    <t>Artículo 1.- Rectificar el error material contenido en el Artículo 1 de la Resolución Directoral N° 00052-2024-PRODUCE/DGPCHDI de fecha 23 de enero de 2024, referido a la información contenida en el campo 12 del Permiso de Importación CITES N° 2346, de fecha 23 de enero de 2024, emitiendo un nuevo permiso de importación [Permiso CITES Nº 2353] en sustitución del permiso errado, conforme al siguiente detalle:
Artículo 2.-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t>
  </si>
  <si>
    <t xml:space="preserve"> PERMISOS CITES N° 2353 - IMPORTACION </t>
  </si>
  <si>
    <t>00001014-2024-PRODUCE/DGPCHDI</t>
  </si>
  <si>
    <t>00000060-2024-PRODUCE/DGPCHDI</t>
  </si>
  <si>
    <t>00061-2024-PRODUCE/DGPCHDI</t>
  </si>
  <si>
    <t>00044460-2023</t>
  </si>
  <si>
    <t>Artículo 1.- Otorgar a favor de la empresa SNC LAVALIN PERÚ S.A., la autorización para efectuar investigación pesquera especializada sin uso de embarcación., conforme a los términos contenidos en el plan de investigación denominado: “Caracterización de la flora y fauna acuática de bofedales y lagunas existentes entre las provincias de Espinar (Cusco) y Caylloma (Arequipa)”, presentado mediante escrito con registro N° 00044460-2023, reformulado a través del escrito adjunto con registro N° 00044460-2023-1, por el periodo de seis (6) meses contados a partir del día siguiente de la notificación de la presente Resolución Directoral. El referido plan comprende las circunscripciones territoriales detalladas en anexo que forma parte integrante de la presente Resolución Directoral. 
Artículo 2.- La extracción de los recursos se deberá realizar dentro del plazo señalado en el artículo 1 de la presente resolución, y mediante el empleo de los equipos y metodología indicados en el plan de investigación. 
Artículo 3.- La empresa SNC LAVALIN PERÚ S.A., es responsable de aplicar las medidas de seguridad y eliminación de impactos que se puedan producir por las actividades propias de la investigación. 
Artículo 4.- La empresa SNC LAVALIN PERÚ S.A., dentro de los sesenta (60) días calendarios posteriores a la culminación del plazo concedido en la autorización correspondiente, se encuentra obligada a presentar la información completa relativa a los resultados de la investigación realizada. 
Artículo 5.- En la ejecución del plan de trabajo, la empresa SNC LAVALIN PERÚ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6.- La presente autorización no constituye el otorgamiento de otro derecho a favor del titular del plan de trabajo. 
Artículo 7.- Remitir la empresa SNC LAVALIN PERÚ S.A., el Oficio N° 2681-2023-SERNANPDGANP-SGD con su informe N° 1194-2023-SERNANP-DGANP adjunto, emitidos por SERNANP, que contiene determinadas recomendaciones que deberán ser tomadas en cuenta en la ejecución del proyecto de investigación a que se refiere el artículo 1 de la presente resolución 
Artículo 8.-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t>
  </si>
  <si>
    <t>AUTORIZACION PARA INVESTIGACION PESQUERA ESPECIALIZADA</t>
  </si>
  <si>
    <t>00001015-2024-PRODUCE/DGPCHDI</t>
  </si>
  <si>
    <t>00000062-2024-PRODUCE/DGPCHDI</t>
  </si>
  <si>
    <t>00062-2024-PRODUCE/DGPCHDI</t>
  </si>
  <si>
    <t>00058579-2023</t>
  </si>
  <si>
    <t>Artículo 1.- Otorgar a la empresa ENEL GENERACIÓN PERÚ S.A.A., autorización para realizar las actividades de colecta de recursos hidrobiológicos conforme al plan de trabajo denominado: “Levantamiento Complementario para la Línea Base del Plan Ambiental Detallado del proyecto “Central Hidroeléctrica Huinco”, en atención a la solicitud presentada con escrito de registro N° 00058579-2023, reformulado a través del escrito con registro N° 00078699-2023, por el periodo de doce (12) meses contados a partir de la notificación de la presente Resolución Directoral. El referido plan comprende las circunscripciones territoriales detalladas en anexo que forma parte integrante de la presente Resolución Directoral. 
Artículo 2.- La empresa ENEL GENERACIÓN PERÚ S.A.A. es responsable de aplicar las medidas de seguridad y eliminación de impactos que se puedan producir por las actividades propias del plan de trabajo. 
Artículo 3.- En la ejecución del plan de trabajo, la empresa ENEL GENERACIÓN PERÚ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</si>
  <si>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00001016-2024-PRODUCE/DGPCHDI</t>
  </si>
  <si>
    <t>00000063-2024-PRODUCE/DGPCHDI</t>
  </si>
  <si>
    <t>00063-2024-PRODUCE/DGPCHDI</t>
  </si>
  <si>
    <t>00095798-2023</t>
  </si>
  <si>
    <t>Artículo 1.- Otorgar a la empresa LAMARQOCHA INVERSIONES S.A.C., el certificado de reexportación CITES Nº 2352, que en calidad de anexo forma parte de la presente resolución, correspondiente a la reexportación de 2,599 Kilogramos de “aletas en estado seco” de la especie Alopias pelagicus (Tiburón Zorro Pelágico); 174 Kilogramos de “aletas en estado seco” de la especie Alopias superciliosus (Tiburón Zorro Ojón); y, 1,400 Kilogramos de “aletas en estado seco” de la especie Carcharhinus falciformis (Tiburón Mantequero), incluidas en el Anexo II de la Convención CITES, con destino al país de Hong Kong, certificado de reexportación válido por seis (06) meses. 
Artículo 2.- La empresa LAMARQOCHA INVERSIONES S.A.C., debe solicitar oportunamente a la Dirección General de Supervisión, Fiscalización y Sanción (DGSFS-PA), la inspección de verificación de los productos autorizados para su reexportación, para lo cual deberán de presentar el permiso de reexportación en original con la firma correspondiente en el ítem Nº 4. 
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t>
  </si>
  <si>
    <t>REEXPORTACION</t>
  </si>
  <si>
    <t>CITES 2352</t>
  </si>
  <si>
    <t>00001018-2024-PRODUCE/DGPCHDI</t>
  </si>
  <si>
    <t>00000064-2024-PRODUCE/DGPCHDI</t>
  </si>
  <si>
    <t>00064-2024-PRODUCE/DGPCHDI</t>
  </si>
  <si>
    <t>00071349-2023</t>
  </si>
  <si>
    <t>Artículo 1.- Declarar que la solicitud de ampliación del plazo para la ejecución de la autorización de incremento de flota dispuesta mediante Resolución Directoral Nº 00310-2022-PRODUCE/DGPCHDI, a favor de la EMPRESA PESQUERA CD E.I.R.L., para construir una embarcación pesquera de 33.62 m³ de capacidad de bodega, vía sustitución de la embarcación pesquera no siniestrada MI DELFINITA con matrícula PL-13069- CM y 33.62 m³ de capacidad de bodega, para la extracción de los recursos Anchoveta y Sardina con destino al consumo humano directo e indirecto; solicitada mediante el escrito con registro Nº 00071349-2023, ha sido aprobada automáticamente a la fecha de presentación de dicha solicitud, en concordancia con el artículo 33 del TUO de la Ley Nº 27444. 
Artículo 2.- La ampliación del plazo de la autorización de incremento de flota a que se refiere el artículo 1 de la presente resolución, será por un (1) año improrrogable, adicional al plazo otorgado a través de la Resolución Directoral Nº 00310-2022-PRODUCE/DGPCHDI, esto es hasta el 13 de noviembre 2024. Si la EMPRESA PESQUERA CD E.I.R.L. no acredita la ejecución total dentro del plazo otorgado, o esta ejecución es distinta a los términos aprobados, incurre en causal de caducidad de la autorización de incremento de flota, de conformidad con lo dispuesto en el subnumeral 37.1.6 del numeral 37.1 del artículo 37 del Reglamento de la Ley General de Pesca, aprobado por Decreto Supremo N° 012-2001-PE, incorporado por el artículo 3 del Decreto Supremo N° 004-2020-PRODUCE. 
Artículo 3.- Incluir la prórroga del plazo de autorización de incremento de flota a que se refiere el artículo 1 de la presente resolución, en el Anexo III de la Resolución Ministerial Nº 346-2011-PRODUCE. 
Artículo 4.- El permiso de pesca deberá solicitarse dentro del plazo de un (1) año contado a partir de la acreditación de la construcción de la nueva embarcación pesquera, de conformidad con lo dispuesto en el numeral 28-A.3 del artículo 28-A del Reglamento de la Ley General de Pesca, incorporado por el artículo 3 del Decreto Supremo N° 004-2020-PRODUCE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</si>
  <si>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00001019-2024-PRODUCE/DGPCHDI</t>
  </si>
  <si>
    <t>00000065-2024-PRODUCE/DGPCHDI</t>
  </si>
  <si>
    <t>00065-2024-PRODUCE/DGPCHDI</t>
  </si>
  <si>
    <t>00076873-2023</t>
  </si>
  <si>
    <t>Artículo 1.- Declarar como no presentada la solicitud de aprobación del cambio de titular del permiso de pesca para operar la embarcación pesquera AMAZONAS 7 con matrícula CE-2452-PM y 268 m3 de capacidad de bodega, presentada por la empresa PESQUERA MALLORQUINA S.A.C., mediante escrito con registro N° 00076873-2023;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</si>
  <si>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 xml:space="preserve">	
00001021-2024-PRODUCE/DGPCHDI</t>
  </si>
  <si>
    <t>00000066-2024-PRODUCE/DGPCHDI</t>
  </si>
  <si>
    <t>00066-2024-PRODUCE/DGPCHDI</t>
  </si>
  <si>
    <t>00079877-2023</t>
  </si>
  <si>
    <t>Artículo 1.- Declarar como no presentada la solicitud de aprobación del cambio de titular del permiso de pesca para operar la embarcación pesquera MACABI 1 con matrícula CE-0240-PM y 265.56 m3 de capacidad de bodega, presentada por la empresa PESQUERA MALLORQUINA S.A.C., mediante escrito con registro N° 00079877-2023;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</si>
  <si>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00001022-2024-PRODUCE/DGPCHDI</t>
  </si>
  <si>
    <t>00000067-2024-PRODUCE/DGPCHDI</t>
  </si>
  <si>
    <t>00067-2024-PRODUCE/DGPCHDI</t>
  </si>
  <si>
    <t>00079879-2023</t>
  </si>
  <si>
    <t>Artículo 1.- Declarar como no presentada la solicitud de aprobación del cambio de titular del permiso de pesca para operar la embarcación pesquera MACABI 5 con matrícula CE-0224-PM y 289.46 m3 de capacidad de bodega, presentada por la empresa PESQUERA MALLORQUINA S.A.C., mediante escrito con registro N° 00079879-2023;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</si>
  <si>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00001023-2024-PRODUCE/DGPCHDI</t>
  </si>
  <si>
    <t>00000068-2024-PRODUCE/DGPCHDI</t>
  </si>
  <si>
    <t>00068-2024-PRODUCE/DGPCHDI</t>
  </si>
  <si>
    <t>00079880-2023</t>
  </si>
  <si>
    <t>Artículo 1.- Declarar como no presentada la solicitud de aprobación del cambio de titular del permiso de pesca para operar la embarcación pesquera MACABI 9 con matrícula CE-0227-PM y 287.30 m3 de capacidad de bodega, presentada por la empresa PESQUERA MALLORQUINA S.A.C., mediante escrito con registro N° 00079880-2023;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</si>
  <si>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00001024-2024-PRODUCE/DGPCHDI</t>
  </si>
  <si>
    <t>00000069-2024-PRODUCE/DGPCHDI</t>
  </si>
  <si>
    <t>00069-2024-PRODUCE/DGPCHDI</t>
  </si>
  <si>
    <t>00079882-2023</t>
  </si>
  <si>
    <t>Artículo 1.- Declarar como no presentada la solicitud de aprobación del cambio de titular del permiso de pesca para operar la embarcación pesquera MACABI 10 con matrícula CE-29416-PM y 289.33 m3 de capacidad de bodega, presentada por la empresa PESQUERA MALLORQUINA S.A.C.mediante escrito con registro N° 00079882-2023;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</si>
  <si>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00001025-2024-PRODUCE/DGPCHDI</t>
  </si>
  <si>
    <t>00000070-2024-PRODUCE/DGPCHDI</t>
  </si>
  <si>
    <t>00070-2024-PRODUCE/DGPCHDI</t>
  </si>
  <si>
    <t>00079883-2023</t>
  </si>
  <si>
    <t>Artículo 1.- Declarar como no presentada la solicitud de aprobación del cambio de titular del permiso de pesca para operar la embarcación pesquera MANTARO 10 con matrícula CE-0067-PM y 198.78 m3 de capacidad de bodega, presentada por la empresa PESQUERA MALLORQUINA S.A.C., mediante escrito con registro N° 00079883-2023 de vistos;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</si>
  <si>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00000847-2024-PRODUCE/DGPCHDI</t>
  </si>
  <si>
    <t>00000071-2024-PRODUCE/DGPCHDI</t>
  </si>
  <si>
    <t>00071-2024-PRODUCE/DGPCHDI</t>
  </si>
  <si>
    <t>00001158-2024</t>
  </si>
  <si>
    <t>DOÑA LUCIA</t>
  </si>
  <si>
    <t>49357-18-A</t>
  </si>
  <si>
    <t>Artículo 1.- Otorgar a la empresa BONITO DEL NORTE CORP.., representado en el país por el señor Rudy Bill Neyra Balta, permiso de pesca para operar la embarcación pesquera de cerco de bandera panameña denominada DOÑA LUCIA con registro 49357-18-A, en la extracción del recurso Atún con destino al consumo humano directo, conforme al siguiente detalle:
Artículo 2.- La Carta Fianza N° 0011-0186-9800031923-40 emitida por el Banco BBVA, presentada por la empresa BONITO DEL NORTE CORP.,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 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012- 2001-PE,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</si>
  <si>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00000848-2024-PRODUCE/DGPCHDI</t>
  </si>
  <si>
    <t>00000072-2024-PRODUCE/DGPCHDI</t>
  </si>
  <si>
    <t>00072-2024-PRODUCE/DGPCHDI</t>
  </si>
  <si>
    <t>00004724-2024</t>
  </si>
  <si>
    <t>Artículo 1.- Declarar como IMPROCEDENTE la solicitud de modificación del periodo de vigencia del permiso de pesca para operar la embarcación pesquera de cerco de bandera ecuatoriana denominada CONNIE JEAN TWO con matrícula INTERNAC [33652] 43991-12-E, autorizada mediante Resolución Directoral N° 00037-2024-PRODUCE/DGPCHDI. 
Artículo 2.-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</si>
  <si>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00000850-2024-PRODUCE/DGPCHDI</t>
  </si>
  <si>
    <t>00000073-2024-PRODUCE/DGPCHDI</t>
  </si>
  <si>
    <t>00073-2024-PRODUCE/DGPCHDI</t>
  </si>
  <si>
    <t>00000170-2024</t>
  </si>
  <si>
    <t>Artículo 1.- Declarar improcedente la solicitud de Permiso de Exportación CITES presentada por la empresa INVERSIONES PERU FLIPPERS E.I.R.L. mediante escrito con registro N° 00000170-2024, debido a que la especie Alopias vulpinus (Tiburón zorro común) no cuenta con Dictamen de Extracción no Perjudicial vigente, emitido por el Ministerio del Ambiente como Autoridad Científica CITES. 
Artículo 2.- La empresa INVERSIONES PERU FLIPPERS E.I.R.L., se encuentran facultada a presentar nuevamente la solicitud de Permiso de Exportación CITES, dando cumplimiento todas las condiciones previstas en las normas nacionales e internaciones vigentes. 
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t>
  </si>
  <si>
    <t>EXPORTACIÓN</t>
  </si>
  <si>
    <t>00000851-2024-PRODUCE/DGPCHDI</t>
  </si>
  <si>
    <t>00000075-2024-PRODUCE/DGPCHDI</t>
  </si>
  <si>
    <t>00074-2024-PRODUCE/DGPCHDI</t>
  </si>
  <si>
    <t>00005286-2024</t>
  </si>
  <si>
    <t>Artículo 1.- Otorgar a la empresa ACUARIO SAN JUAN E.I.R.L., el Certificado de Origen de especies comprendidas en el Apéndice III de la Convención Cites, con Certificado CITES Nº 2354, que en calidad de anexo forma parte de la presente resolución, certificado de exportación válido por seis (6) meses, correspondiente a la exportación de rayas amazónicas incluidas en el Anexo III de la Convención CITES, con destino al país de Japón, conforme al siguiente detalle: 
Artículo 2.- La empresa ACUARIO SAN JUAN E.I.R.L., debe solicitar oportunamente a la Dirección General de Supervisión, Fiscalización y Sanción – PA (DGSFS–PA), la inspección de verificación de cantidad y/o peso de los especímenes autorizados para exportar con la debida anticipación, para lo cual deberán de presentar el certificado de origen en original con la firma correspondiente en el ítem Nº 4. 
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t>
  </si>
  <si>
    <t>CERTIFICADO DE ORIGEN</t>
  </si>
  <si>
    <t>CITES Nº 2354</t>
  </si>
  <si>
    <t>00000857-2024-PRODUCE/DGPCHDI</t>
  </si>
  <si>
    <t>00000074-2024-PRODUCE/DGPCHDI</t>
  </si>
  <si>
    <t>00075-2024-PRODUCE/DGPCHDI</t>
  </si>
  <si>
    <t>00004694-2024</t>
  </si>
  <si>
    <t>Artículo 1.- Declarar Improcedente el recurso de reconsideración formulado por la empresa FISHECUADOR S.A., mediante escrito con registro Nº 00004694-2024-E, contra el literal b) del artículo 1 de la Resolución Directoral N° 00010-2024-PRODUCE/DGPCHDI, de acuerdo a los fundamentos expuestos en la parte considerativa de la presente resolución. 
Artículo 2.- Notificar a la empresa FISHECUADOR S.A., para los fines pertinentes. Artículo 3.- Disponer la publicación de la presente resolución en el Portal Institucional del Ministerio de la Producción (www.gob.pe/produce).</t>
  </si>
  <si>
    <t>00000076-2024-PRODUCE/DGPCHDI</t>
  </si>
  <si>
    <t>00076-2024-PRODUCE/DGPCHDI</t>
  </si>
  <si>
    <t>00059489-2023</t>
  </si>
  <si>
    <t>Artículo 1.- Otorgar a la COMPAÑÍA ELÉCTRICA EL PLATANAL S.A., autorización para realizar las actividades de colecta de recursos hidrobiológicos conforme al plan de trabajo denominado: “Monitoreo Complementario de la distribución potencial del pejerrey para la Central Hidroeléctrica El Platanal”, en atención a la solicitud presentada con escrito de registro N° 00059489-2023, reformulado a través del escrito de registro N° 00084668-2023, por el periodo de veinticuatro (24) meses contados a partir de la notificación de la presente Resolución Directoral. El referido plan comprende las circunscripciones territoriales detalladas en anexo que forma parte integrante de la presente Resolución Directoral. 
Artículo 2.- La COMPAÑÍA ELÉCTRICA EL PLATANAL S.A. es responsable de aplicar las medidas de seguridad y eliminación de impactos que se puedan producir por las actividades propias del plan de trabajo. 
Artículo 3.- En la ejecución del plan de trabajo, la COMPAÑÍA ELÉCTRICA EL PLATANAL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</si>
  <si>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00001026-2024-PRODUCE/DGPCHDI</t>
  </si>
  <si>
    <t>00000077-2024-PRODUCE/DGPCHDI</t>
  </si>
  <si>
    <t>00077-2024-PRODUCE/DGPCHDI</t>
  </si>
  <si>
    <t>00090411-2023</t>
  </si>
  <si>
    <t>Artículo 1.- Otorgar a la empresa JINZHAO MINING PERU S.A., autorización para realizar las actividades de colecta de recursos hidrobiológicos conforme al plan de trabajo denominado: “Autorización de actividades de colecta de recursos hidrobiológicos con uso de embarcación para el levantamiento de la línea base hidrobiológica en el marco de la Modificación del Estudio de Impacto Ambiental (MEIA) del proyecto de explotación y beneficio minero mina Pampa del Pongo”, en atención a la solicitud presentada con escrito de registro N° 00090411-2023 por el periodo de doce (12) meses contados a partir de la notificación de la presente Resolución Directoral. El referido plan comprende las circunscripciones territoriales detalladas en el siguiente cuadro.
Artículo 2.- La empresa JINZHAO MINING PERU S.A. es responsable de aplicar las medidas de seguridad y eliminación de impactos que se puedan producir por las actividades propias del plan de trabajo. 
Artículo 3.- En la ejecución del plan de trabajo, la empresa JINZHAO MINING PERU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</si>
  <si>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00001027-2024-PRODUCE/DGPCHDI</t>
  </si>
  <si>
    <t>00000078-2024-PRODUCE/DGPCHDI</t>
  </si>
  <si>
    <t>00078-2024-PRODUCE/DGPCHDI</t>
  </si>
  <si>
    <t>00092152-2023</t>
  </si>
  <si>
    <t>Artículo 1.- Otorgar a la COMPAÑÍA ELÉCTRICA EL PLATANAL S.A., autorización para realizar las actividades de colecta de recursos hidrobiológicos conforme al plan de trabajo denominado: “Monitoreo Complementario de la distribución potencial del bagre life para la Central Hidroeléctrica El Platanal”, en atención a la solicitud presentada con escrito de registro N° 00092152-2023, por el periodo de veinticuatro (24) meses contados a partir de la notificación de la presente Resolución Directoral. El referido plan comprende las circunscripciones territoriales detalladas en anexo que forma parte integrante de la presente Resolución Directoral. 
Artículo 2.- La COMPAÑÍA ELÉCTRICA EL PLATANAL S.A. es responsable de aplicar las medidas de seguridad y eliminación de impactos que se puedan producir por las actividades propias del plan de trabajo. 
Artículo 3.- En la ejecución del plan de trabajo, la COMPAÑÍA ELÉCTRICA EL PLATANAL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</si>
  <si>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00001028-2024-PRODUCE/DGPCHDI</t>
  </si>
  <si>
    <t>00000079-2024-PRODUCE/DGPCHDI</t>
  </si>
  <si>
    <t>00079-2024-PRODUCE/DGPCHDI</t>
  </si>
  <si>
    <t>00082077-2023</t>
  </si>
  <si>
    <t>Artículo 1.- Otorgar a favor de la empresa JOSE LOLO SOCIEDAD ANONIMA CERRADA, la autorización de incremento de flota para construir una nueva embarcación pesquera de 90.53 m³ de capacidad de bodega vía sustitución de la embarcación pesquera no siniestrada JOSE RAMOS II con matrícula PL-2254-CM y 90.53 m³ de capacidad de bodega, para la extracción del recurso Anchoveta con destino al consumo humano indirecto. 
Artículo 2.- La autorización de incremento de flota a que se refiere el artículo 1 de la presente Resolución Directoral, queda condicionada al cumplimiento de las sanciones administrativas referidas en el numeral 10.1 del considerando 10 de la presente resolución, vinculadas a la embarcación que será sustituida JOSE RAMOS II con matrícula PL-2254-CM. 
Artículo 3- Incluir la autorización de incremento de flota a que se refiere el artículo 1 de la presente Resolución Directoral, en el Anexo VI de la Resolución Ministerial Nº 347-2011-PRODUCE. 
Artículo 4.- La embarcación pesquera no siniestrada JOSE RAMOS II con matrícula PL-2254-CM, podrá seguir operando hasta que la nueva embarcación materia de la presente autorización, ejecute el incremento de flota y solicite la obtención del permiso de pesca. Asimismo, la empresa JOSE LOLO SOCIEDAD ANONIMA CERRADA, deberá acreditar la certificación expresa que prueba la destrucción o desguace de la mencionada embarcación pesquera, emitida por la autoridad marítima, como requisito previo para el otorgamiento del permiso de pesca a la nueva embarcación pesquera; en concordancia con lo dispuesto en el artículo 9 del Reglamento de la Ley Nº 26920. 
Artículo 5.- La vigencia de la autorización de incremento de flota a que se refiere el artículo 1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la empresa JOSE LOLO SOCIEDAD ANONIMA CERRADA, no acredita la ejecución total dentro del plazo otorgado, o de su ampliatoria, o esta ejecución es distinta a los términos aprobados, incurre en causal de caducidad de la autorización de incremento de flota, de conformidad con lo dispuesto en el subnumeral 37.1.6 del numeral 37.1 del referido artículo.
Artículo 6.- La empresa JOSE LOLO SOCIEDAD ANONIMA CERRADA podrá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Artículo 7.- El permiso de pesca para operar la nueva embarcación pesquera deberá solicitarse dentro del plazo de un (1) año contado a partir de la acreditación del término de la construcción de dicha embarcación, de conformidad con lo dispuesto en el numeral 28-A.3 del artículo 28-A del Reglamento de la Ley General de Pesca, incorporado por el artículo 3 del Decreto Supremo N° 004-2020-PRODUCE. 
Artículo 8 -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</si>
  <si>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condicionada al cumplimiento de las sanciones administrativas</t>
  </si>
  <si>
    <t>00001029-2024-PRODUCE/DGPCHDI</t>
  </si>
  <si>
    <t>00000080-2024-PRODUCE/DGPCHDI</t>
  </si>
  <si>
    <t>00080-2024-PRODUCE/DGPCHDI</t>
  </si>
  <si>
    <t>Artículo 1.- Rectificar el error material contenido en el numeral 4.1 del considerando 4 de la Resolución Directoral N° 00071-2024-PRODUCE/DGPCHDI de fecha 30 de enero del 2024, conforme al siguiente detalle:
Artículo 2.- Remitir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</si>
  <si>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00001062-2024-PRODUCE/DGPCHDI</t>
  </si>
  <si>
    <t>00000081-2024-PRODUCE/DGPCHDI</t>
  </si>
  <si>
    <t>00081-2024-PRODUCE/DGPCHDI</t>
  </si>
  <si>
    <t>00003134-2024</t>
  </si>
  <si>
    <t>Artículo 1.– SUSPENDER por única vez, los efectos de la Resolución Directoral N° 325- 2008-PRODUCE/DGEPP modificada por Resolución Directoral N° 144-2013-PRODUCE/DGCHI, otorgada a la empresa PESQUERA DIAMANTE S.A., para la operación de la planta de procesamiento de productos hidrobiológicos para la producción de harina de pescado de alto contenido proteínico con una capacidad instalada de 178 t/h de procesamiento de materia prima, en su establecimiento industrial pesquero, ubicado en la Carretera Pisco-Paracas 15.5, distrito de Paracas, provincia de Pisco, departamento de Ica. 
Artículo 2. – La suspensión temporal referida en el artículo 1 de la presente resolución directoral, es de dos (2) años, contados a partir del día siguiente de la notificación de la presente resolución. 
Artículo 3. – La empresa PESQUERA DIAMANTE S.A., de conformidad con el artículo 53 del Reglamento de la Ley General de Pesca, podrá solicitar su reincorporación a la actividad de procesamiento antes del periodo señalado en el artículo 2 de la presente resolución. 
Artículo 4. – Remitir copia de la presente Resolución Directoral a la Dirección General de Asuntos Ambientales Pesqueros y Acuícolas, Dirección General de Supervisión, Fiscalización y Sanción, al Organismo Nacional de Sanidad Pesquera - SANIPES del Ministerio de la Producción y al Organismo de Evaluación y Fiscalización Ambiental - OEFA y disponer su publicación en el Portal Institucional del Ministerio de la Producción: www.produce.gob.pe.</t>
  </si>
  <si>
    <t>SUSPENSION DE LICIENCIA</t>
  </si>
  <si>
    <t>00001063-2024-PRODUCE/DGPCHDI</t>
  </si>
  <si>
    <t>00000082-2024-PRODUCE/DGPCHDI</t>
  </si>
  <si>
    <t>00082-2024-PRODUCE/DGPCHDI</t>
  </si>
  <si>
    <t>Artículo 1.- En estricto cumplimiento de la Resolución N° 01 de fecha 15 de enero del 2024, integrada por Resolución N° 02 de fecha 19 de enero del 204, emitida por el Juzgado Civil de Lurín, en el marco de la Acción de Amparo con Exp. Nro. 00005-2024-16-3003-JR-CI-01, corresponde suspender los efectos de la Resolución N° 00828- 2023-PRODUCE/DGPCHDI de fecha 15 de diciembre de 2023, con la que se otorgó permiso de pesca a favor de los señores JOSE ROBERTO ECHE PANTA, ELOY PANTA ÁLVAREZ y GLADYS ECHE PANTA para operar la embarcación pesquera DON GREGORIO con matrícula PT-67299-PM, de 86.50 m³ de capacidad de bodega, para la extracción del recurso Anchoveta con destino al consumo humano indirecto y retrotraer la situación jurídica al momento previo al de su emisión. 
Artículo 2.- Lo dispuesto en el artículo 1 de la presente resolución directoral se encuentra condicionado a la vigencia del mandato cautelar contenido en la Resolución N° 01 de fecha 15 de enero del 2024, integrada por Resolución N° 02 de fecha 19 de enero del 204, emitida por el Juzgado Civil de Lurín, en el marco de la Acción de Amparo con Exp. Nro. 00005-2024-16-3003-JR-CI-01 [cuaderno cautelar]. 
Artículo 3.- Notificar a los señores JOSÉ ROBERTO ECHE PANTA, ELOY PANTA ÁLVAREZ y GLADYS ECHE PANTA, y a la empresa SERVICIOS CONSTRUCTIVOS CAPURRO Y GONZALES S.A.C. 
Artículo 4.- Remitir la presente resolución, al Despacho Viceministerial de Pesca y Acuicultura, a la Procuraduría Pública del Ministerio de la Producción,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</si>
  <si>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 xml:space="preserve">	
00001064-2024-PRODUCE/DGPCHDI</t>
  </si>
  <si>
    <t>00000083-2024-PRODUCE/DGPCHDI</t>
  </si>
  <si>
    <t>00083-2024-PRODUCE/DGPCHDI</t>
  </si>
  <si>
    <t>00083155-2023</t>
  </si>
  <si>
    <t>Artículo 1.- Otorgar a la empresa PAN AMERICAN SILVER HUARON S.A., autorización para realizar las actividades de colecta de recursos hidrobiológicos conforme al plan de trabajo denominado: Línea Base Hidrobiológica para la Declaración de Impacto Ambiental del Proyecto de Exploración Minera de la "Unidad Minera Huarón”, en atención a la solicitud presentada con escrito de registro N° 00083155-2023, por el periodo de seis (6) meses contados a partir de la notificación de la presente Resolución Directoral. El referido plan comprende las circunscripciones territoriales detalladas en anexo que forma parte integrante de la presente Resolución Directoral. 
Artículo 2.- La empresa PAN AMERICAN SILVER HUARON S.A. es responsable de aplicar las medidas de seguridad y eliminación de impactos que se puedan producir por las actividades propias del plan de trabajo. 
Artículo 3.- En la ejecución del plan de trabajo, la empresa PAN AMERICAN SILVER HUARON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</si>
  <si>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00001065-2024-PRODUCE/DGPCHDI</t>
  </si>
  <si>
    <t>00000084-2024-PRODUCE/DGPCHDI</t>
  </si>
  <si>
    <t>00084-2024-PRODUCE/DGPCHDI</t>
  </si>
  <si>
    <t>00061177-2023</t>
  </si>
  <si>
    <t>Artículo 1.- Otorgar a la empresa CULTINOR S.A.C., autorización para realizar las actividades de colecta de recursos hidrobiológicos conforme al plan de trabajo denominado: “Línea Base Hidrobiológica para el Estudio de Impacto Ambiental Detallado del Proyecto de Explotación Katy”, en atención a la solicitud presentada con escrito de registro N° 00061177-2023, reformulado a través del escrito adjunto de registro N° 00061177-2023-1, por el periodo de doce (12) meses contados a partir de la notificación de la presente Resolución Directoral. El referido plan comprende las circunscripciones territoriales detalladas en anexo que forma parte integrante de la presente Resolución Directoral. 
Artículo 2.- La empresa CULTINOR S.A.C. es responsable de aplicar las medidas de seguridad y eliminación de impactos que se puedan producir por las actividades propias del plan de trabajo. 
Artículo 3.- En la ejecución del plan de trabajo, la empresa CULTINOR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</si>
  <si>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00001066-2024-PRODUCE/DGPCHDI</t>
  </si>
  <si>
    <t>00000085-2024-PRODUCE/DGPCHDI</t>
  </si>
  <si>
    <t>00085-2024-PRODUCE/DGPCHDI</t>
  </si>
  <si>
    <t>00080194-2023</t>
  </si>
  <si>
    <t>Artículo 1.- Otorgar a la empresa ANGLO AMERICAN QUELLAVECO S.A., autorización para realizar las actividades de colecta de recursos hidrobiológicos conforme al plan de trabajo denominado: “Monitoreo de Biodiversidad en el Proyecto: “Monitoreo Biológico de la Operación Quellaveco - Periodo 2023-2026”, en atención a la solicitud presentada con escrito de registro N° 00080194-2023, por el periodo de treinta y seis (36) meses contados a partir de la notificación de la presente Resolución Directoral. El referido plan comprende las circunscripciones territoriales detalladas en anexo que forma parte integrante de la presente Resolución Directoral. 
Artículo 2.- La empresa ANGLO AMERICAN QUELLAVECO S.A. es responsable de aplicar las medidas de seguridad y eliminación de impactos que se puedan producir por las actividades propias del plan de trabajo. 
Artículo 3.- En la ejecución del plan de trabajo, la empresa ANGLO AMERICAN QUELLAVECO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</si>
  <si>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 xml:space="preserve">	
00001067-2024-PRODUCE/DGPCHDI</t>
  </si>
  <si>
    <t>00000086-2024-PRODUCE/DGPCHDI</t>
  </si>
  <si>
    <t>00086-2024-PRODUCE/DGPCHDI</t>
  </si>
  <si>
    <t>00001892-2024</t>
  </si>
  <si>
    <t>Artículo 1.- Declarar que la solicitud de ampliación del plazo para la ejecución de la autorización de incremento de flota dispuesta mediante Resolución Directoral Nº 00693-2022-PRODUCE/DGPCHDI de fecha 22 de noviembre de 2022, a favor de la administrada JESSICA KARINA CHAFLOQUE PALMA, para la construcción de una nueva embarcación de 34.58 m³ de capacidad de bodega, vía sustitución de la embarcación pesquera no siniestrada AUREA KARINA con matrícula PL-17603-CM y 34.58 m³ de capacidad de bodega, para la extracción de los recursos Anchoveta y Sardina con destino al consumo humano indirecto; solicitada mediante el escrito con registro Nº 00001892-2024, ha sido aprobada automáticamente a la fecha de presentación de dicha solicitud, esto es, el 10 de noviembre de 2023, en concordancia con el artículo 33 del TUO de la Ley Nº 27444. 
Artículo 2.- La ampliación del plazo de la autorización de incremento de flota a que se refiere el artículo 1 de la presente resolución, es por un (1) año improrrogable, adicional al plazo otorgado a través de la Resolución Directoral Nº 00693-2022-PRODUCE/DGPCHDI, esto es, hasta el 22 de mayo de 2025. Si la administrada JESSICA KARINA CHAFLOQUE PALMA, no acredita la ejecución total dentro del plazo otorgado, o esta ejecución es distinta a los términos aprobados, incurre en causal de caducidad de la autorización de incremento de flota, de conformidad con lo dispuesto en el subnumeral 37.1.6 del numeral 37.1 del artículo 37 del Reglamento de la Ley General de Pesca, aprobado por Decreto Supremo N° 012-2001-PE, incorporado por el artículo 3 del Decreto Supremo N° 004-2020-PRODUCE. 
Artículo 3.- Incluir la prórroga del plazo de autorización de incremento de flota a que se refiere el artículo 1 de la presente resolución, en el Anexo VI de la Resolución Ministerial Nº 347-2011-PRODUCE. 
Artículo 4.- La embarcación pesquera no siniestrada referida en el artículo 1, podrá operar hasta que la nueva embarcación a construir, se encuentre en condiciones de efectuar faenas de pesca, en cuyo caso, deberá procederse conforme a lo establecido en el numeral 12.5 del artículo 12 del Reglamento de la Ley General de Pesca. 
Artículo 5.- El permiso de pesca deberá solicitarse dentro del plazo de un (1) año contado a partir de la acreditación del término de construcción de la embarcación pesquera, de conformidad con lo dispuesto en el numeral 28-A.3 del artículo 28-A del Reglamento de la Ley General de Pesca, incorporado por el artículo 3 del Decreto Supremo N° 004-2020-PRODUCE.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</si>
  <si>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00001068-2024-PRODUCE/DGPCHDI</t>
  </si>
  <si>
    <t>00000087-2024-PRODUCE/DGPCHDI</t>
  </si>
  <si>
    <t>00087-2024-PRODUCE/DGPCHDI</t>
  </si>
  <si>
    <t>Artículo 1.- SUSPENSIÓN del procedimiento del recurso de reconsideración presentado contra Resolución Directoral N° 00828-2023-PRODUCE/DGPCHDI, presentada con escrito de registro 00093941-2023, hasta que se resuelva el recurso de apelación contra la Resolución de Capitanía RC N° 009-2023/MGP/DGCG/PT-M y se logre dilucidar la existencia o desguace de la embarcación pesquera DON GREGORIO con matrícula PT-17720-PM. 
Artículo 2- SUSPENSIÓN del procedimiento del recurso de reconsideración presentado contra Resolución Directoral N° 006-2024-PRODUCE/DGPCHDI, presentada con escrito de registro 00001042-2024, hasta que se resuelva el recurso de apelación contra la Resolución de Capitanía RC N° 009-2023/MGP/DGCG/PT-M y se logre dilucidar la existencia o desguace de la embarcación pesquera DON GREGORIO con matrícula PT-17720-PM 
Artículo 3.- Notificar a los señores JOSÉ ROBERTO ECHE PANTA, ELOY PANTA ÁLVAREZ y GLADYS ECHE PANTA, y a la empresa SERVICIOS CONSTRUCTIVOS CAPURRO Y GONZALES S.A.C. 
Artículo 4.- Remitir la presente resolución, al Despacho Viceministerial de Pesca y Acuicultura, a la Procuraduría Pública del Ministerio de la Producción,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</si>
  <si>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RECURSO DE RECONSIDERANCION</t>
  </si>
  <si>
    <t>SUSPENSIÓN del procedimiento del recurso de reconsideración</t>
  </si>
  <si>
    <t xml:space="preserve">	
00001069-2024-PRODUCE/DGPCHDI</t>
  </si>
  <si>
    <t>00000088-2024-PRODUCE/DGPCHDI</t>
  </si>
  <si>
    <t>00088-2024-PRODUCE/DGPCHDI</t>
  </si>
  <si>
    <t>00090584-2023</t>
  </si>
  <si>
    <t>Artículo 1.- Otorgar a la empresa MINSUR S.A, autorización para realizar las actividades de colecta de recursos hidrobiológicos conforme al plan de trabajo denominado: MONITOREO HIDROBIOLÓGICO DE LA DECLARACIÓN DE IMPACTO AMBIENTAL (DIA – CATEGORÍA I) DEL PROYECTO DE EXPLORACIÓN MINERA “SUMAC WAYRA”, en atención a la solicitud presentada con escrito de registro N° 00090584-2023, por el periodo de veinticuatro (24) meses contados a partir de la notificación de la presente Resolución Directoral. El referido plan comprende las siguientes circunscripciones territoriales:
Artículo 2.- La empresa MINSUR S.A es responsable de aplicar las medidas de seguridad y eliminación de impactos que se puedan producir por las actividades propias del plan de trabajo. 
Artículo 3.- En la ejecución del plan de trabajo, la empresa MINSUR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</si>
  <si>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00001070-2024-PRODUCE/DGPCHDI</t>
  </si>
  <si>
    <t>00000089-2024-PRODUCE/DGPCHDI</t>
  </si>
  <si>
    <t>00089-2024-PRODUCE/DGPCHDI</t>
  </si>
  <si>
    <t>00079347-2023</t>
  </si>
  <si>
    <t>Artículo 1.- Aceptar el desistimiento presentado por la empresa ENEL GENERACIÓN PERÚ S.A.A. a través del escrito con registro N° 00001789-2024, al procedimiento de autorización de actividades de colecta de recursos hidrobiológicos para el levantamiento de línea de base de estudios ambientales e instrumentos de gestión ambiental complementarios; iniciado con escrito de registro N° 00079347-2023,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</si>
  <si>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00001071-2024-PRODUCE/DGPCHDI</t>
  </si>
  <si>
    <t>00000090-2024-PRODUCE/DGPCHDI</t>
  </si>
  <si>
    <t>00090-2024-PRODUCE/DGPCHDI</t>
  </si>
  <si>
    <t>00058563-2023</t>
  </si>
  <si>
    <t>Artículo 1.- Otorgar a la empresa ENEL GENERACIÓN PERÚ S.A.A., autorización para realizar las actividades de colecta de recursos hidrobiológicos conforme al plan de trabajo denominado: Levantamiento Complementario para la Línea Base del Plan Ambiental Detallado del proyecto “Central Hidroeléctrica Callahuanca”, en atención a la solicitud presentada con escrito de registro N° 00058563-2023, reformulado a través del escrito de registro N° 00078643-2023, por el periodo de doce (12) meses contados a partir de la notificación de la presente Resolución Directoral. El referido plan comprende las siguientes circunscripciones territoriales:
Artículo 2.- La empresa ENEL GENERACIÓN PERÚ S.A.A. es responsable de aplicar las medidas de seguridad y eliminación de impactos que se puedan producir por las actividades propias del plan de trabajo. 
Artículo 3.- En la ejecución del plan de trabajo, la empresa ENEL GENERACIÓN PERÚ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</si>
  <si>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 xml:space="preserve">	
00001072-2024-PRODUCE/DGPCHDI</t>
  </si>
  <si>
    <t>00000091-2024-PRODUCE/DGPCHDI</t>
  </si>
  <si>
    <t>00091-2024-PRODUCE/DGPCHDI</t>
  </si>
  <si>
    <t>00086708-2023</t>
  </si>
  <si>
    <t>Artículo 1.- Aceptar el desistimiento presentado por el CONSORCIO TRANSMANTARO S.A. a través del escrito con registro N° 00000828-2024, al procedimiento de autorización de actividades de colecta de recursos hidrobiológicos para el levantamiento de línea de base de estudios ambientales e instrumentos de gestión ambiental complementarios; iniciado con escrito de registro N° 00086708-2023,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</si>
  <si>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00001073-2024-PRODUCE/DGPCHDI</t>
  </si>
  <si>
    <t>00000092-2024-PRODUCE/DGPCHDI</t>
  </si>
  <si>
    <t>00092-2024-PRODUCE/DGPCHDI</t>
  </si>
  <si>
    <t>00092117-2023</t>
  </si>
  <si>
    <t xml:space="preserve">Artículo 1.- Otorgar a la empresa CHINANGO S.A.C., autorización para realizar las actividades de colecta de recursos hidrobiológicos conforme al plan de trabajo denominado: Levantamiento Complementario para la Línea Base del Plan Ambiental Detallado del proyecto “Central Hidroeléctrica Chimay”, en atención a la solicitud presentada con escrito de registro N° 00092117-2023, por el periodo de doce (12) meses contados a partir de la notificación de la presente Resolución Directoral. El referido plan comprende la siguiente circunscripción territorial:
Artículo 2.- La empresa CHINANGO S.A.C. es responsable de aplicar las medidas de seguridad y eliminación de impactos que se puedan producir por las actividades propias del plan de trabajo. 
Artículo 3.- En la ejecución del plan de trabajo, la empresa CHINANGO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t>
  </si>
  <si>
    <t>00001074-2024-PRODUCE/DGPCHDI</t>
  </si>
  <si>
    <t>00000093-2024-PRODUCE/DGPCHDI</t>
  </si>
  <si>
    <t>00093-2024-PRODUCE/DGPCHDI</t>
  </si>
  <si>
    <t>00019983-2023</t>
  </si>
  <si>
    <t xml:space="preserve">Artículo 1.- SUSPENSIÓN del procedimiento iniciado con el registro N° 00019983-2023 por la empresa SERVICIOS CONSTRUCTIVOS Y GONZALES S.A.C., para la aprobación del cambio de titular del permiso de pesca para operar la embarcación pesquera DON GREGORIO con matrícula PT-17720-PM y 86.50 m3 , hasta que se resuelva el recurso de apelación contra la Resolución de Capitanía RC N° 009-2023/MGP/DGCG/PT-M y se logre dilucidar la existencia o desguace de la embarcación pesquera DON GREGORIO con matrícula PT-17720-PM.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</si>
  <si>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SUSPENDER TEMPORALMENTE EL PROCEDIMIENTO</t>
  </si>
  <si>
    <t>00001075-2024-PRODUCE/DGPCHDI</t>
  </si>
  <si>
    <t>00000094-2024-PRODUCE/DGPCHDI</t>
  </si>
  <si>
    <t>00094-2024-PRODUCE/DGPCHDI</t>
  </si>
  <si>
    <t>00092038-2023</t>
  </si>
  <si>
    <t>Artículo 1.- Aprobar a favor de la empresa PESQUERA MALLORQUINA S.A.C., el cambio de titular del permiso de pesca para operar la embarcación pesquera OLLEROS con matrícula CO-6337- PM y 199.82 m3 de capacidad de bodega, para la extracción de los recursos Anchoveta y Sardina con destino al consumo humano indirecto. Asimismo, aprobar a su favor el cambio de titular de los PMCE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OLLEROS con matrícula CO-6337-PM y 199.82 m3 de capacidad de bodega, deberán cumplir las disposiciones normativas vigentes en lo correspondiente al desarrollo de las actividades pesqueras previas a su procesamiento. 
Artículo 3.- Dejar sin efecto la titularidad del permiso de pesca otorgada a favor de la empresa PESQUERA CASABLANCA S.A.C., a través de la Resolución Directoral N° 049-2001-PE/DNEPP, para operar la embarcación pesquera OLLEROS con matrícula CO-6337-PM. 
Artículo 4.- Excluir a la empresa PESQUERA CASABLANCA S.A.C., de los listados a que se refiere el artículo 14 del Reglamento de la Ley General de Pesca; y, el Anexo II de la Resolución Ministerial Nº 347-2011-PRODUCE, a fin de incluir en su lugar a la empresa PESQUERA MALLORQUINA S.A.C., como titular del permiso de pesca para operar la embarcación pesquera OLLEROS con matrícula CO-6337-PM. 
Artículo 5.- En mérito al cambio de titularidad a que se refiere el artículo 1 de la presente resolución directoral, la empresa PESQUERA MALLORQUINA S.A.C., deberán tener en consideración lo dispuesto por la Resolución Ministerial Nº 781-97-PE y el Decreto Supremo Nº 001-2002-PRODUCE, respecto al recurso Sardina con destino al consumo humano indirecto, comprendido en el permiso de pesca para operar la embarcación pesquera OLLEROS con matrícula CO-6337-PM.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</si>
  <si>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00001076-2024-PRODUCE/DGPCHDI</t>
  </si>
  <si>
    <t>00095-2024-PRODUCE/DGPCHDI</t>
  </si>
  <si>
    <t>00003061-2024</t>
  </si>
  <si>
    <t xml:space="preserve">Artículo 1.- Aprobar a favor de la empresa PESQUERA AUGUSTO Y MARIA S.A.C. el cambio de titular del permiso de pesca para operar la embarcación pesquera ROSA MARIA 5 con matrícula PL-06384-CM y 36.93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ROSA MARIA 5 con matrícula PL-06384-CM y 36.93 m3 de capacidad de bodega, deberán cumplir las disposiciones normativas vigentes en lo correspondiente al desarrollo de las actividades pesqueras previas a su procesamiento. 
Artículo 3.- El cambio de titular del permiso de pesca aprobado en el artículo 1 de la presente resolución, se encontrará vigente hasta el término de la segunda temporada de pesca 2024-II Zona NorteCentro, por lo que quedara sin efecto al término de la última temporada de pesca del año 2024 aprobado por la autoridad competente, conforme se ha señalado en el considerando 6 de la presente resolución, el cambio de titular antes referido quedará sin efecto; y la titularidad del permiso de pesca para operar la embarcación pesquera ROSA MARIA 5 con matrícula PL-06384-CM y 36.93 m³de capacidad de bodega, volverá a los señores CARLOS ALBERTO SANTISTEBAN OLIVOS y MIGUEL ANGEL SANTISTEBAN OLIVOS. 
Artículo 4.- Dejar sin efecto la titularidad del permiso de pesca otorgada a favor de los señores CARLOS ALBERTO SANTISTEBAN OLIVOS y MIGUEL ANGEL SANTISTEBAN OLIVOS, a través de la Resolución Directoral N° 00441-2022-PRODUCE/DGPCHDI, para operar la embarcación pesquera ROSA MARIA 5 con matrícula PL06384-CM durante la vigencia el cambio de titular del permiso de pesca aprobado en el artículo 1 en concordancia con lo señalado en el artículo 3 de la presente resolución directoral.
Artículo 5.- Excluir a los señores CARLOS ALBERTO SANTISTEBAN OLIVOS y MIGUEL ANGEL SANTISTEBAN OLIVOS de los listados a que se refiere el artículo 14 del Reglamento de la Ley General de Pesca; y, el Anexo II de la Resolución Ministerial Nº 347-2011-PRODUCE, a fin de incluir en su lugar a la empresa PESQUERA AUGUSTO Y MARIA S.A.C., como titular del permiso de pesca para operar la embarcación pesquera ROSA MARIA 5 con matrícula PL-06384-CM.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</si>
  <si>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vigente hasta el término de la segunda temporada de pesca 2024-II Zona NorteCentro</t>
  </si>
  <si>
    <t>00001077-2024-PRODUCE/DGPCHDI</t>
  </si>
  <si>
    <t>00000096-2024-PRODUCE/DGPCHDI</t>
  </si>
  <si>
    <t>00096-2024-PRODUCE/DGPCHDI</t>
  </si>
  <si>
    <t>00006255-2024</t>
  </si>
  <si>
    <t xml:space="preserve">JORGE MARIO </t>
  </si>
  <si>
    <t>P-04-01011</t>
  </si>
  <si>
    <t>PESQUERA TUNAQUICK S.</t>
  </si>
  <si>
    <t xml:space="preserve">Artículo 1.- Otorgar a la empresa PESQUERA TUNAQUICK S.A., representado en el país por el señor Omar Diego Carcovich Jibaja, permiso de pesca para operar la embarcación pesquera de cerco de bandera ecuatoriana denominada JORGE MARIO con matrícula P-04-01011, en la extracción del recurso Atún con destino al consumo humano directo, conforme al siguiente detalle:
Artículo 2.- La Carta Fianza N° 1091323 [D000-04032371] emitida por el BCP Banco de Crédito del Perú, presentada por la empresa PESQUERA TUNAQUICK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t>
  </si>
  <si>
    <t>00001078-2024-PRODUCE/DGPCHDI</t>
  </si>
  <si>
    <t>00000097-2024-PRODUCE/DGPCHDI</t>
  </si>
  <si>
    <t>00097-2024-PRODUCE/DGPCHDI</t>
  </si>
  <si>
    <t>00093989-2023</t>
  </si>
  <si>
    <t>DON GREGORIO</t>
  </si>
  <si>
    <t>PT-67299-PM</t>
  </si>
  <si>
    <t>MARIA ESTHER ECHE PANTA y JULIO CESAR RUMICHE PANTA</t>
  </si>
  <si>
    <t xml:space="preserve">Artículo 1.- SUSPENSIÓN del procedimiento iniciado con registro N° 00093989-2023 por los señores MARIA ESTHER ECHE PANTA y JULIO CESAR RUMICHE PANTA, para la aprobación del cambio de titular del permiso de pesca para operar la embarcación pesquera DON GREGORIO con matrícula PT-67299-PM, de 86.50 m³, mientras se mantenga vigente el mandato cautelar contenido en la Resolución N° 01 de fecha 15 de enero del 2024, integrada por Resolución N° 02 de fecha 19 de enero del 204, emitida por el Juzgado Civil de Lurín, en el marco de la Acción de Amparo con Exp. Nro. 00005- 2024-16-3003-JR-CI-01 [cuaderno cautelar].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</si>
  <si>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00001079-2024-PRODUCE/DGPCHDI</t>
  </si>
  <si>
    <t>00000098-2024-PRODUCE/DGPCHDI</t>
  </si>
  <si>
    <t>00098-2024-PRODUCE/DGPCHDI</t>
  </si>
  <si>
    <t>00066995-2023</t>
  </si>
  <si>
    <t xml:space="preserve">Artículo 1.- Acumular los procedimientos administrativos presentados mediante los escritos con registros Nº 00066995-2023 y N° 00085369-2023, iniciados por la empresa PESQUERA MI GABRIELA S.A.C.; de acuerdo con los fundamentos expuestos en la parte considerativa de la presente resolución. 
Artículo 2.- Aprobar a favor de la empresa PESQUERA MI GABRIELA S.A.C.; el cambio de titular del permiso de pesca para operar la embarcación pesquera SEÑOR DE LA SOLEDAD con matrícula PT-5506-BM y 48.19 m3 de capacidad de bodega, para la extracción del recurso Anchoveta con destino al consumo humano indirecto. 
Artículo 3.- Otorgar a favor de la empresa PESQUERA MI GABRIELA S.A.C.; permiso de pesca para operar la embarcación pesquera SEÑOR DE LA SOLEDAD con matrícula PT-69216-PM y 48.19 m3 de capacidad de bodega, para la extracción del recurso Anchoveta con destino al consumo humano indirecto, en virtud de la ejecución de la autorización de incremento de flota otorgada mediante Resolución Directoral Nº 00543-2021-PRODUCE/DGPCHDI ampliada en su plazo de ejecución mediante Resolución Directoral Nº 00752-2022-PRODUCE/DGPCHDI. 
Artículo 4.- En mérito al permiso de pesca a que se refiere el artículo 3 de la presente resolución, la empresa PESQUERA MI GABRIELA S.A.C.; deberá cumplir las disposiciones normativas vigentes en lo correspondiente al desarrollo de las actividades pesqueras previas a su procesamiento. 
Artículo 5.- Asignar el Porcentaje Máximo de Captura por Embarcación – PMCE, a la embarcación pesquera SEÑOR DE LA SOLEDAD con matrícula PT-69216-PM; conforme al siguiente detalle:
Artículo 6.- Excluir a la ex embarcación SEÑOR DE LA SOLEDAD con matrícula PT-5506-BM del Listado de Asignación de PMCE contenido en la Resolución Directoral Nº 843-2008-PRODUCE/DGEPP; e, incluir en su lugar a la embarcación pesquera SEÑOR DE LA SOLEDAD con matrícula PT-69216-PM, con el PMCE indicado en el artículo 5 de la presente resolución. 
Artículo 7.- Dejar sin efecto la autorización de incremento de flota otorgada por Resolución Directoral Nº 00543-2021-PRODUCE/DGPCHDI ampliada en su plazo mediante Resolución Directoral Nº 00752-2022- PRODUCE/DGPCHDI., al haberse ejecutado dicha autorización. Asimismo, excluir la citada autorización del Anexo VI de la Resolución Ministerial Nº 347-2011-PRODUCE. 
Artículo 8.- Reconocer que la fecha de término de desguace de la ex embarcación SEÑOR DE LA SOLEDAD con matrícula PT-5506-BM es el 18 de octubre del 2023 conforme a lo señalada en el Acta de Constatación de Operaciones de Desguace 2023-PT emitido por la Capitanía del Puerto de Paita. 
Artículo 9.- Cancelar el permiso de pesca correspondiente a la ex embarcación SEÑOR DE LA SOLEDAD con matrícula PT-5506-BM otorgado por Resolución Directoral N° 057-2000-CTAR PIURA/DIREPE-DR y modificatorias; y, en consecuencia, excluir a la citada ex embarcación del Anexo II e incluirla en el Anexo V A) de la Resolución Ministerial Nº 347-2011-PRODUCE. 
Artículo 10.- Incluir el permiso de pesca otorgado mediante la presente resolución, en los listados a que se refiere el artículo 14 del Reglamento de la Ley General de Pesca, comprendidos en el Anexo II de la Resolución Ministerial Nº 347-2011-PRODUCE. 
Artículo 11.-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</si>
  <si>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00001110-2024-PRODUCE/DGPCHDI</t>
  </si>
  <si>
    <t>00000100-2024-PRODUCE/DGPCHDI</t>
  </si>
  <si>
    <t>00099-2024-PRODUCE/DGPCHDI</t>
  </si>
  <si>
    <t>00091032-2023</t>
  </si>
  <si>
    <t xml:space="preserve">Artículo 1.- Otorgar a la empresa MEJIA C. EXPORT S.A.C. el Certificado pre convención CITES Nº 2357, que en calidad de anexo forma parte de la presente resolución, correspondiente a 1,603.00 kg de “aletas en estado seco” de la especie Prionace glauca (Tiburón azul), incluida en el Anexo II de la de la Convención CITES, para su exportación con destino la República de Singapur, con una vigencia por seis (6) meses. 
Artículo 3.- La empresa MEJIA C. EXPORT S.A.C., debe solicitar oportunamente a la Dirección General de Supervisión, Fiscalización y Sanción (DGSFS – PA), la inspección de verificación de los productos autorizados para su exportación, para lo cual deberán de presentar el Certificado pre convención CITES en original con la firma correspondiente en el ítem Nº 4. 
Artículo 4.-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t>
  </si>
  <si>
    <t>CERTIFICADO PRE CONVENSION CITES</t>
  </si>
  <si>
    <t xml:space="preserve"> CITES No. 2357</t>
  </si>
  <si>
    <t>00001145-2024-PRODUCE/DGPCHDI</t>
  </si>
  <si>
    <t>00000101-2024-PRODUCE/DGPCHDI</t>
  </si>
  <si>
    <t>00100-2024-PRODUCE/DGPCHDI</t>
  </si>
  <si>
    <t>00006602-2024</t>
  </si>
  <si>
    <t xml:space="preserve">Artículo 1.- Autorizar a las embarcaciones pesqueras industriales detalladas en el siguiente cuadro para participar en el “CRUCERO DE EVALUACIÓN HIDROACÚSTICA DE ANCHOVETA Y OTROS RECURSOS PELÁGICOS CR 2402-04”, conforme al Plan del Crucero propuesto por el Instituto del Mar del Perú (IMARPE): 
Artículo 2.- En mérito a la autorización a que se refiere el artículo 1 de la presente resolución, el IMARPE, al término de la ejecución del plan (fecha de inicio: 15/02/2024 - fecha de fin: 01/04/2024) deberá informar al Ministerio de la Producción los resultados completos de la investigación realizada. Artículo 3.- El Instituto del Mar del Perú (IMARPE) deberá llevar a cabo sus actividades siguiendo el Plan del “CRUCERO DE EVALUACIÓN HIDROACÚSTICA DE ANCHOVETA Y OTROS RECURSOS PELÁGICOS CR 2402-04”. Artículo 4.- La presente autorización no constituye el otorgamiento de otro derecho a los titulares de los permisos de pesca de las embarcaciones pesqueras autorizadas en el artículo 1 de la presente resolución. Artículo 5.- Remitir copia de la presente resolución directoral, al Despacho Viceministerial de Pesca y Acuicultura,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</si>
  <si>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 xml:space="preserve"> “CRUCERO DE EVALUACIÓN HIDROACÚSTICA DE ANCHOVETA Y OTROS RECURSOS PELÁGICOS CR 2402-04”</t>
  </si>
  <si>
    <t>00001170-2024-PRODUCE/DGPCHDI</t>
  </si>
  <si>
    <t>00000102-2024-PRODUCE/DGPCHDI</t>
  </si>
  <si>
    <t>00101-2024-PRODUCE/DGPCHDI</t>
  </si>
  <si>
    <t>00007867-2024</t>
  </si>
  <si>
    <t xml:space="preserve"> LJUBICA</t>
  </si>
  <si>
    <t>47924-16-A</t>
  </si>
  <si>
    <t>PESQUERA MIRIAM S.A</t>
  </si>
  <si>
    <t xml:space="preserve">Artículo 1.- DECLARAR que la solicitud de renovación del permiso de pesca otorgado mediante Resolución Directoral N° 00758-2023-PRODUCE/DGPCHDI, para operar la embarcación pesquera de bandera extranjera denominada LJUBICA con Registro N° 47924-16-A, presentada por la empresa PESQUERA MIRIAM S.A., ha sido aprobada con su sola presentación, renovándose el citado permiso del 9 de febrero al 9 de abril de 2024. 
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LJUBICA con Registro N° 47924-16-A, conforme a lo establecido en el numeral 6.5.1 del artículo 6 del Reglamento de Ordenamiento Pesquero del Atún, en coordinación con la Dirección General de Supervisión, Fiscalización y Sanción. 
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t>
  </si>
  <si>
    <t>00001171-2024-PRODUCE/DGPCHDI</t>
  </si>
  <si>
    <t>00000103-2024-PRODUCE/DGPCHDI</t>
  </si>
  <si>
    <t>00102-2024-PRODUCE/DGPCHDI</t>
  </si>
  <si>
    <t>00008214-2024</t>
  </si>
  <si>
    <t>ADRIA DEL MAR</t>
  </si>
  <si>
    <t>P-04-00006</t>
  </si>
  <si>
    <t xml:space="preserve">Artículo 1.- DECLARAR que la solicitud de renovación del permiso de pesca otorgado mediante Resolución Directoral N° 00749-2023-PRODUCE/DGPCHDI, para operar la embarcación pesquera de bandera extranjera denominada ADRIA DEL MAR con matrícula N° P-04-00006, presentada por la empresa PESQUERA MIRIAM S.A., ha sido aprobada con su sola presentación, renovándose el citado permiso del 9 de febrero al 9 de marzo de 2024. 
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ADRIA DEL MAR con matrícula N° P-04-00006, conforme a lo establecido en el numeral 6.5.1 del artículo 6 del Reglamento de Ordenamiento Pesquero del Atún, en coordinación con la Dirección General de Supervisión, Fiscalización y Sanción. 
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t>
  </si>
  <si>
    <t xml:space="preserve">	
00001192-2024-PRODUCE/DGPCHDI</t>
  </si>
  <si>
    <t>00000104-2024-PRODUCE/DGPCHDI</t>
  </si>
  <si>
    <t>00103-2024-PRODUCE/DGPCHDI</t>
  </si>
  <si>
    <t>00005707-2024</t>
  </si>
  <si>
    <t xml:space="preserve"> EL MARQUEZ  </t>
  </si>
  <si>
    <t>INTERNAC {15516}</t>
  </si>
  <si>
    <t xml:space="preserve"> NIRSA S.A</t>
  </si>
  <si>
    <t>Artículo 1.- Otorgar a la empresa NIRSA S.A., representado en el país por el señor Omar Diego Carcovich Jibaja, permiso de pesca para operar la embarcación pesquera de cerco de bandera ecuatoriana denominada EL MARQUEZ con matrícula INTERNAC {15516} 30927-05-I, en la extracción del recurso Atún con destino al consumo humano directo, conforme al siguiente detalle:
Artículo 2.- La Carta Fianza N° 1096367 [D000-04036603] emitida por el BCP Banco de Crédito del Perú, presentada por la empresa NIRSA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</si>
  <si>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00001193-2024-PRODUCE/DGPCHDI</t>
  </si>
  <si>
    <t>00000105-2024-PRODUCE/DGPCHDI</t>
  </si>
  <si>
    <t>00104-2024-PRODUCE/DGPCHDI</t>
  </si>
  <si>
    <t>00062161-2023</t>
  </si>
  <si>
    <t>Artículo 1.- Aceptar el desistimiento presentado por el SERVICIO INDUSTRIAL DE LA MARINA IQUITOS S.R. Ltda. a través del escrito con registro N° 00004230-2024, al procedimiento de autorización de actividades de colecta de recursos hidrobiológicos para el levantamiento de línea de base de estudios ambientales e instrumentos de gestión ambiental complementarios; iniciado con escrito de registro N° 00062161-2023,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</si>
  <si>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00001199-2024-PRODUCE/DGPCHDI</t>
  </si>
  <si>
    <t>00000111-2024-PRODUCE/DGPCHDI</t>
  </si>
  <si>
    <t>00105-2024-PRODUCE/DGPCHDI</t>
  </si>
  <si>
    <t>00089230-2023</t>
  </si>
  <si>
    <t>Artículo 1.- Aceptar el desistimiento presentado por la empresa INTERSUR CONCESIONES S.A. a través del escrito con registro N° 00004100-2024, al procedimiento de autorización de actividades de colecta de recursos hidrobiológicos para monitoreos hidrobiológicos previstos en un instrumento de gestión ambiental; iniciado con escrito de registro N° 00089230-2023,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</si>
  <si>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00001194-2024-PRODUCE/DGPCHDI</t>
  </si>
  <si>
    <t>00000106-2024-PRODUCE/DGPCHDI</t>
  </si>
  <si>
    <t>00106-2024-PRODUCE/DGPCHDI</t>
  </si>
  <si>
    <t>00087533-2023</t>
  </si>
  <si>
    <t>Artículo 1.- Aceptar el desistimiento presentado por el CONSORCIO TRANSMANTARO S.A. a través del escrito adjunto con registro N° 00087533-2023-1, al procedimiento de autorización de actividades de colecta de recursos hidrobiológicos para el levantamiento de línea de base de estudios ambientales e instrumentos de gestión ambiental complementarios; iniciado con escrito de registro N° 00087533-2023,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</si>
  <si>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00001195-2024-PRODUCE/DGPCHDI</t>
  </si>
  <si>
    <t>00000107-2024-PRODUCE/DGPCHDI</t>
  </si>
  <si>
    <t>00107-2024-PRODUCE/DGPCHDI</t>
  </si>
  <si>
    <t>00060729-2023</t>
  </si>
  <si>
    <t>Artículo 1.- Otorgar a la empresa NEXA RESOURCES CAJAMARQUILLA S.A., autorización para realizar las actividades de colecta de recursos hidrobiológicos conforme al plan de trabajo denominado: “Monitoreo Hidrobiológico en marco de la Modificación del Estudio de Impacto Ambiental para la Ampliación de Capacidad Instalada de la Refinería de Zinc a 320 K - Votorantim Metais – Cajamarquilla S.A.", en atención a la solicitud presentada con escrito de registro N° 00060729-2023, reformulado a través del escrito de registro N° 00084459-2023, por el periodo de veinticuatro (24) meses contados a partir de la notificación de la presente Resolución Directoral. El referido plan comprende las siguientes circunscripciones territoriales:
Artículo 2.- La empresa NEXA RESOURCES CAJAMARQUILLA S.A. es responsable de aplicar las medidas de seguridad y eliminación de impactos que se puedan producir por las actividades propias del plan de trabajo. 
Artículo 3.- En la ejecución del plan de trabajo, la empresa NEXA RESOURCES CAJAMARQUILLA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</si>
  <si>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00001196-2024-PRODUCE/DGPCHDI</t>
  </si>
  <si>
    <t>00000108-2024-PRODUCE/DGPCHDI</t>
  </si>
  <si>
    <t>00108-2024-PRODUCE/DGPCHDI</t>
  </si>
  <si>
    <t>00088264-2023</t>
  </si>
  <si>
    <t>Artículo 1.- Modificar la autorización del plan de trabajo denominado: “Línea Base Biológica para el Informe Técnico Sustentatorio (ITS) para el ITS Proyecto de Modificación de Facilidades de Producción para el Proyecto de Desarrollo – Lote 58”, otorgada mediante Resolución Directoral N° 00695-2023-PRODUCE/DGPCHDI de fecha 29 de setiembre del 2023, a favor de la empresa CNPC PERU S.A., en el extremo referido a la circunscripción territorial para su ejecución conforme al detalle propuesto en anexo, que forma parte integrante de la presente Resolución Directoral. 
Artículo 2.- La empresa CNPC PERU S.A., deberá realizar la colecta de muestras de especímenes hidrobiológicos siguiendo los procedimientos establecidos en el Plan de trabajo, aprobado mediante Resolución Directoral N° 00695-2023-PRODUCE/DGPCHDI, en los extremos que no hayan sido materia de modificación. 
Artículo 3.- En la ejecución del plan de trabajo, la empresa CNPC PERU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</si>
  <si>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00001197-2024-PRODUCE/DGPCHDI</t>
  </si>
  <si>
    <t>00000109-2024-PRODUCE/DGPCHDI</t>
  </si>
  <si>
    <t>00109-2024-PRODUCE/DGPCHDI</t>
  </si>
  <si>
    <t>00072997-2023</t>
  </si>
  <si>
    <t>Artículo 1.- Declarar como NO PRESENTADA la solicitud de autorización para realizar las actividades de colecta de recursos hidrobiológicos conforme al plan de trabajo denominado: “LÍNEA BASE HIDROBIOLÓGICA DE LA DECLARACIÓN DE IMPACTO AMBIENTAL (DIA - CATEGORÍA I) DEL PROYECTO DE EXPLORACIÓN LLICLLAO”, presentada por la empresa COMPAÑÍA DE MINAS BUENAVENTURA S.A.A. a través del escrito con registro N° 00072997-2023 reformulado mediante escrito con registro N° 00094571-2023, por los fundamentos expuestos en la parte considerativa de la presente resolución. 
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t>
  </si>
  <si>
    <t>00001198-2024-PRODUCE/DGPCHDI</t>
  </si>
  <si>
    <t>00000110-2024-PRODUCE/DGPCHDI</t>
  </si>
  <si>
    <t>00110-2024-PRODUCE/DGPCHDI</t>
  </si>
  <si>
    <t>00007944-2024</t>
  </si>
  <si>
    <t xml:space="preserve"> DANIELA</t>
  </si>
  <si>
    <t xml:space="preserve"> AACH HOLDING COMPANY LLC</t>
  </si>
  <si>
    <t>Artículo 1.- Otorgar a la empresa AACH HOLDING COMPANY LLC. ; representada en el país por el señor OMAR DIEGO CARCOVICH JIBAJA, permiso de pesca para operar la embarcación pesquera de cerco de bandera estadounidense denominada DANIELA con matrícula 531005 , en la extracción del recurso Atún con destino al consumo humano directo, conforme al siguiente detalle:
Artículo 2.- La Carta Fianza N° 1090443 [D000-04012608] emitida por el Banco BCP del Perú, presentada por la empresa AACH HOLDING COMPANY LLC. .,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t>
  </si>
  <si>
    <t>00001229-2024-PRODUCE/DGPCHDI</t>
  </si>
  <si>
    <t>00000112-2024-PRODUCE/DGPCHDI</t>
  </si>
  <si>
    <t>00111-2024-PRODUCE/DGPCHDI</t>
  </si>
  <si>
    <t>00091018-2023</t>
  </si>
  <si>
    <t>Artículo 1.- Suspender temporalmente y por única vez, el procedimiento de cambio de titular del permiso de pesca para operar la embarcación pesquera PILAR con matrícula CO-04887-CM y 31.78 m3 de capacidad de bodega, para la extracción del recurso Anchoveta y otros recursos hidrobiológicos con destino al consumo humano directo, solicitado por la empresa LA CALADA S.A.C., iniciado mediante el escrito con registros N° 00091018-2023. 
Artículo 2.- La suspensión dispuesta en el artículo 1 de la presente resolución directoral tendrá vigencia por el plazo de treinta (30) días hábiles, periodo durante el cual, la empresa LA CALADA S.A.C., podrá solicitar el levantamiento de la suspensión mediante documento escrito, acreditando la subsanación de las observaciones comunicadas, según lo expuesto en la parte considerativa de la presente resolución directoral, caso contrario se procederá conforme a ley. 
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</si>
  <si>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ANCHOVETA Y OTROS</t>
  </si>
  <si>
    <t>00001248-2024-PRODUCE/DGPCHDI</t>
  </si>
  <si>
    <t>00000113-2024-PRODUCE/DGPCHDI</t>
  </si>
  <si>
    <t>00112-2024-PRODUCE/DGPCHDI</t>
  </si>
  <si>
    <t>00078126-2023</t>
  </si>
  <si>
    <t>Artículo 1.- Aceptar el desistimiento presentado por el CONSORCIO TRANSMANTARO S.A. a través del escrito con registro N° 00005696-2024, al procedimiento de autorización de actividades de colecta de recursos hidrobiológicos para el levantamiento de línea de base de estudios ambientales e instrumentos de gestión ambiental complementarios; iniciado con escrito de registro N° 00078126-2023,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</si>
  <si>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00001249-2024-PRODUCE/DGPCHDI</t>
  </si>
  <si>
    <t>00000114-2024-PRODUCE/DGPCHDI</t>
  </si>
  <si>
    <t>00113-2024-PRODUCE/DGPCHDI</t>
  </si>
  <si>
    <t>00044613-2023</t>
  </si>
  <si>
    <t>Artículo 1.- Otorgar a favor del señor PAUL MARTIN BALTAZAR GUERRERO, la Autorización para efectuar investigación pesquera especializada sin uso de embarcación, conforme a los términos contenidos en el plan de investigación denominado: “POTENCIAL DE MACROALGAS DEL SUR DE PERÚ PARA LA OBTENCIÓN DE SUBPRODUCTOS: UN ESTUDIO SOSTENIBLE”, presentado mediante escrito con registro N° 00044613-2023, reformulado a través del escrito con registro N° 00095218-2023, por el periodo de veinticuatro (24) meses contados a partir del día siguiente de la notificación de la presente Resolución Directoral. El referido plan comprende las siguientes circunscripciones territoriales:
Artículo 2.- La extracción de los recursos se deberá realizar dentro del plazo señalado en el artículo 1 de la presente resolución, y mediante el empleo de los equipos y metodología indicados en el plan de investigación. 
Artículo 3.- El señor PAUL MARTIN BALTAZAR GUERRERO es responsable de aplicar las medidas de seguridad y eliminación de impactos que se puedan producir por las actividades propias de la investigación. 
Artículo 4.- El señor PAUL MARTIN BALTAZAR GUERRERO, dentro de los sesenta (60) días calendarios posteriores a la culminación del plazo concedido en la autorización correspondiente, se encuentra obligada a presentar la información completa relativa a los resultados de la investigación realizada. 
Artículo 5.- En la ejecución del plan de trabajo, el señor PAUL MARTIN BALTAZAR GUERRERO,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6.- La presente autorización no constituye el otorgamiento de otro derecho a favor del titular del plan de trabajo. 
Artículo 7.- Remitir al señor PAUL MARTIN BALTAZAR GUERRERO, el Oficio N° 000017- 2023-SERNANP/DGANP-SGD con su informe N° 1345-2023-SERNANP-DGANP adjunto, emitidos por SERNANP, que contiene determinadas recomendaciones que deberán ser tomadas en cuenta en la ejecución del proyecto de investigación a que se refiere el artículo 1 de la presente resolución 
Artículo 8.-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t>
  </si>
  <si>
    <t>00001250-2024-PRODUCE/DGPCHDI</t>
  </si>
  <si>
    <t>00000115-2024-PRODUCE/DGPCHDI</t>
  </si>
  <si>
    <t>00114-2024-PRODUCE/DGPCHDI</t>
  </si>
  <si>
    <t>00076098-2023</t>
  </si>
  <si>
    <t>Artículo 1.- Aceptar el desistimiento presentado por PROVIAS DESCENTRALIZADO a través del escrito con registro N° 00005825-2024, al procedimiento de autorización de actividades de colecta de recursos hidrobiológicos para el levantamiento de línea de base de estudios ambientales e instrumentos de gestión ambiental complementarios; iniciado con escrito de registro N° 00076098-2023,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</si>
  <si>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00001251-2024-PRODUCE/DGPCHDI</t>
  </si>
  <si>
    <t>00000116-2024-PRODUCE/DGPCHDI</t>
  </si>
  <si>
    <t>00115-2024-PRODUCE/DGPCHDI</t>
  </si>
  <si>
    <t>00071201-2023</t>
  </si>
  <si>
    <t>Artículo 1.- Declarar improcedente la solicitud de autorización para efectuar el proyecto de investigación denominado: “Biología y ecología del tiburón ballena frente a la costa norte del Perú”, presentada por ECOCEÁNICA a través del escrito con registro N° 00071201-2023 reformulado mediante escrito adjunto con registro N° 00071201-2023-1, por los fundamentos expuestos en la parte considerativa de la presente resolución. 
Artículo 2.- La organización ECOCEÁNICA, podrá presentar una nueva solicitud dando cumplimiento a todos los requisitos previstos Texto Único de Procedimientos Administrativos del Ministerio de la Producción, aprobado mediante Decreto Supremo N° 023-2021-PRODUCE. 
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t>
  </si>
  <si>
    <t>00001252-2024-PRODUCE/DGPCHDI</t>
  </si>
  <si>
    <t>00000117-2024-PRODUCE/DGPCHDI</t>
  </si>
  <si>
    <t>00116-2024-PRODUCE/DGPCHDI</t>
  </si>
  <si>
    <t>00009468-2024</t>
  </si>
  <si>
    <t>Artículo 1.- Modificar el artículo 1 de la Resolución Directoral N° 00100-2024-PRODUCE/DGPCHDI, conforme lo solicitado por el Instituto del Mar del Perú (IMARPE), el cual quedará redactado de la siguiente manera:
 “Artículo 1.- Autorizar al el Instituto del Mar del Perú (IMARPE) a realizar el “CRUCERO DE EVALUACIÓN HIDROACÚSTICA DE ANCHOVETA Y OTROS RECURSOS PELÁGICOS CR 2402-04", conforme al Plan del Crucero propuesto, con la participación de las embarcaciones pesqueras industriales detalladas en el cuadro siguiente:
Artículo 2.- Los demás extremos de la Resolución Directoral N° 00100-2024-PRODUCE/DGPCHDI se mantienen sin modificación. 
Artículo 3.- Remitir copia de la presente resolución directoral, al Despacho Viceministerial de Pesca y Acuicultura,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</si>
  <si>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00001265-2024-PRODUCE/DGPCHDI</t>
  </si>
  <si>
    <t>00000118-2024-PRODUCE/DGPCHDI</t>
  </si>
  <si>
    <t>00117-2024-PRODUCE/DGPCHDI</t>
  </si>
  <si>
    <t>00000167-2024</t>
  </si>
  <si>
    <t>Artículo 1.- Declarar improcedente la solicitud de Permiso de Exportación CITES presentada por la empresa INVERSIONES PERU FLIPPERS E.I.R.L. mediante escrito con registro N° 00000167-2024, por los considerandos expuestos en la presente resolución. 
Artículo 2.- La empresa INVERSIONES PERU FLIPPERS E.I.R.L., se encuentran facultada a presentar nuevamente la solicitud de Permiso de Exportación CITES, dando cumplimiento todas las condiciones previstas en las normas nacionales e internacionales vigentes. 
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t>
  </si>
  <si>
    <t>00001266-2024-PRODUCE/DGPCHDI</t>
  </si>
  <si>
    <t>00000119-2024-PRODUCE/DGPCHDI</t>
  </si>
  <si>
    <t>00118-2024-PRODUCE/DGPCHDI</t>
  </si>
  <si>
    <t>Artículo 1.- Declarar la conclusión del procedimiento de queja por defectos de tramitación, sin pronunciamiento sobre el fondo, formulada la empresa MEJIA C. EXPORT S.A.C., contra el Director de la Dirección de Extracción para Consumo Humano Directo e Indirecto mediante el escrito con registro N° 00006237-2024, al haberse producido la sustracción de la materia, por los fundamentos expuestos en la parte considerativa de la presente Resolución Directoral. 
Artículo 2.- Disponer la publicación de la presente resolución en el Portal Institucional del Ministerio de la Producción (www.gob.pe/produce).</t>
  </si>
  <si>
    <t>00000120-2024-PRODUCE/DGPCHDI</t>
  </si>
  <si>
    <t>00119-2024-PRODUCE/DGPCHDI</t>
  </si>
  <si>
    <t>00009895-2024</t>
  </si>
  <si>
    <t>MILENA A</t>
  </si>
  <si>
    <t>INTERNAC (15535) (29947-04-H)</t>
  </si>
  <si>
    <t>Artículo 1.- DECLARAR que la solicitud de renovación del permiso de pesca otorgado mediante Resolución Directoral N° 00798-2023-PRODUCE/DGPCHDI, para operar la embarcación pesquera de bandera extranjera denominada MILENA A con matrícula INTERNAC (15535) (29947-04-H), presentada por la empresa NEGOCIOS INDUSTRIALES REAL NIRSA S.A., ha sido aprobada con su sola presentación, renovándose el citado permiso del 28 de febrero al 28 de marzo de 2024. 
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MILENA A con matrícula INTERNAC (15535) (29947-04-H), conforme a lo establecido en el numeral 6.5.1 del artículo 6 del Reglamento de Ordenamiento Pesquero del Atún, en coordinación con la Dirección General de Supervisión, Fiscalización y Sanción. 
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</si>
  <si>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00001297-2024-PRODUCE/DGPCHDI</t>
  </si>
  <si>
    <t>00000121-2024-PRODUCE/DGPCHDI</t>
  </si>
  <si>
    <t>00120-2024-PRODUCE/DGPCHDI</t>
  </si>
  <si>
    <t>Artículo 1.- Declarar improcedente la solicitud de cambio de titular del permiso de pesca para operar la embarcación pesquera RICHARD ALEXANDER con matrícula PL-2122-CM y 52.51 m³ de capacidad de bodega; presentada por la señora MABEL ZORAIDA ROSALES UGARTE mediante escrito con registro N° 00001004-2023;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</si>
  <si>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00000900-2024-PRODUCE/DGPCHDI</t>
  </si>
  <si>
    <t>00000122-2024-PRODUCE/DGPCHDI</t>
  </si>
  <si>
    <t>00121-2024-PRODUCE/DGPCHDI</t>
  </si>
  <si>
    <t>00091014-2023</t>
  </si>
  <si>
    <t>Artículo 1.- Suspender temporalmente y por única vez, el procedimiento de cambio de titular del permiso de pesca para operar la embarcación pesquera BELISSA con matrícula HO-01766-CM y 31.77 m3 de capacidad de bodega, para la extracción del recurso Anchoveta y otros recursos hidrobiológicos con destino al consumo humano directo, solicitado por la empresa LA CALADA S.A.C., iniciado mediante el escrito con registros N° 00091014-2023. 
Artículo 2.- La suspensión dispuesta en el artículo 1 de la presente resolución directoral tendrá vigencia por el plazo de treinta (30) días hábiles, periodo durante el cual, la empresa LA CALADA S.A.C., podrá solicitar el levantamiento de la suspensión mediante documento escrito, acreditando la subsanación de las observaciones comunicadas, según lo expuesto en la parte considerativa de la presente resolución directoral, caso contrario se procederá conforme a ley. 
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</si>
  <si>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00001299-2024-PRODUCE/DGPCHDI</t>
  </si>
  <si>
    <t>00000123-2024-PRODUCE/DGPCHDI</t>
  </si>
  <si>
    <t>00122-2024-PRODUCE/DGPCHDI</t>
  </si>
  <si>
    <t>00077853-2023</t>
  </si>
  <si>
    <t>Artículo 1.- Declarar como no presentada la solicitud de aprobación del cambio de titular del permiso de pesca para operar la embarcación pesquera ROSA AMELIA 1 con matrícula PL-5297-CM y 34.99 m3 de capacidad de bodega, presentada por el señor JOSÉ RUBÉN LLENQUE FIESTAS, mediante escrito con registro N° 00077853-2023;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</si>
  <si>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00001322-2024-PRODUCE/DGPCHDI</t>
  </si>
  <si>
    <t>00000124-2024-PRODUCE/DGPCHDI</t>
  </si>
  <si>
    <t>00123-2024-PRODUCE/DGPCHDI</t>
  </si>
  <si>
    <t>00089571-2023</t>
  </si>
  <si>
    <t>Artículo 1.- Declarar improcedente la solicitud de Permiso de Exportación CITES presentada por la empresa LAMARQOCHA INVERSIONES S.A.C. mediante escrito con registro N° 00089571-2024, por los considerandos expuestos en la presente resolución. 
Artículo 2.-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t>
  </si>
  <si>
    <t>00001342-2024-PRODUCE/DGPCHDI</t>
  </si>
  <si>
    <t>00000125-2024-PRODUCE/DGPCHDI</t>
  </si>
  <si>
    <t>00124-2024-PRODUCE/DGPCHDI</t>
  </si>
  <si>
    <t>00009276-2024</t>
  </si>
  <si>
    <t>UGAVI</t>
  </si>
  <si>
    <t>P-04-00700</t>
  </si>
  <si>
    <t>Artículo 1.- Otorgar a la empresa PESQUERA UGAVI S.A., representado en el país por el señor Omar Diego Carcovich Jibaja, permiso de pesca para operar la embarcación pesquera de cerco de bandera ecuatoriana denominada UGAVI con matrícula P-04-00700, en la extracción del recurso Atún con destino al consumo humano directo, conforme al siguiente detalle:
Artículo 2.- La Carta Fianza N° 1095653 [D000-04039493] emitida por el Banco de Crédito, presentada por la empresa PESQUERA UGAVI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</si>
  <si>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00001363-2024-PRODUCE/DGPCHDI</t>
  </si>
  <si>
    <t>00000126-2024-PRODUCE/DGPCHDI</t>
  </si>
  <si>
    <t>00125-2024-PRODUCE/DGPCHDI</t>
  </si>
  <si>
    <t>00084327-2023</t>
  </si>
  <si>
    <t>Artículo 1.- Otorgar a favor de la empresa INVERSIONES ECCOLA S.A.C. la autorización de incremento de flota para adquirir una embarcación y modificar su capacidad de bodega a 278 m³, vía sustitución de las capacidades de bodega de la embarcación pesquera no siniestrada SAN ANTONIO 2 con matrícula CE-03043-PM y 278 m3 de capacidad de bodega, para la extracción de los recursos Anchoveta y Sardina para el consumo humano indirecto. 
Artículo 2.- Incluir la autorización de incremento de flota a que se refiere el artículo 1 de la presente Resolución Directoral, en el Anexo VI de la Resolución Ministerial Nº 347-2011-PRODUCE. 
Artículo 3.- La embarcación pesquera no siniestrada SAN ANTONIO 2 con matrícula CE-03043-PM, podrán seguir operando hasta que se ejecute el incremento de flota y se solicite la obtención del permiso de pesca. 
Artículo 4.- La vigencia de la autorización de incremento de flota a que se refiere el artículo 1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la empresa INVERSIONES ECCOLA S.A.C, no acredita la ejecución total dentro del plazo otorgado, o de su ampliatoria, o esta ejecución es distinta a los términos aprobados, incurre en causal de caducidad de la autorización de incremento de flota, de conformidad con lo dispuesto en el subnumeral 37.1.6 del numeral 37.1 del referido artículo. 
Artículo 5.- La empresa INVERSIONES ECCOLA S.A.C. podrá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Artículo 6.- El permiso de pesca para operar la embarcación que será adquirida, deberá solicitarse dentro del plazo de un (1) año contado a partir de la acreditación de dicha adquisición, de conformidad con lo dispuesto en el numeral 28-A.3 del artículo 28-A del Reglamento de la Ley General de Pesca, incorporado por el artículo 3 del Decreto Supremo N° 004-2020-PRODUCE. 
Artículo 7.- En mérito a la autorización de incremento de flota a que se refiere el artículo 1 de la presente resolución, la empresa INVERSIONES ECCOLA S.A.C., deberá tener en consideración lo dispuesto en la Resolución Ministerial Nº 781-97-PE y el Decreto Supremo Nº 001-2002-PRODUCE, respecto al extremo de los permisos de pesca para operar las embarcaciones pesqueras no siniestrada SAN ANTONIO 2 con matrícula CE- 03043-PM objeto de sustitución, que autorizan el acceso al recurso Sardina con destino al consumo humano indirecto. 
Artículo 8.-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</si>
  <si>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00001364-2024-PRODUCE/DGPCHDI</t>
  </si>
  <si>
    <t>00000127-2024-PRODUCE/DGPCHDI</t>
  </si>
  <si>
    <t>00126-2024-PRODUCE/DGPCHDI</t>
  </si>
  <si>
    <t>00005055-2024</t>
  </si>
  <si>
    <t>Artículo 1.- Declarar Improcedente el recurso de reconsideración formulado por el señor JULIO GASTÓN ZEVALLOS VALLADOLID, mediante escrito con registro Nº 0005055-2024, contra la Resolución Directoral N° 00843- 2023-PRODUCE/DGPCHDI, de acuerdo a los fundamentos expuestos en la parte considerativa de la presente resolución. 
Artículo 2.- Notificar el señor JULIO GASTÓN ZEVALLOS VALLADOLID, para los fines pertinentes. Artículo 3.- Disponer la publicación de la presente resolución en el Portal Institucional del Ministerio de la Producción (www.gob.pe/produce).</t>
  </si>
  <si>
    <t>SOLO SE PUBLICA</t>
  </si>
  <si>
    <t>00000128-2024-PRODUCE/DGPCHDI</t>
  </si>
  <si>
    <t>00127-2024-PRODUCE/DGPCHDI</t>
  </si>
  <si>
    <t>00076484-2023</t>
  </si>
  <si>
    <t xml:space="preserve">Artículo 1.- Aceptar el desistimiento presentado por la empresa PUERTO MALDONADO TRANSMISORA DE ENERGÍA S.A.C. a través del escrito con registro N° 00006911-2024, al procedimiento de autorización de actividades de colecta de recursos hidrobiológicos para el levantamiento de línea de base de estudios ambientales e instrumentos de gestión ambiental complementarios; iniciado con escrito de registro N° 00076484-2023,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t>
  </si>
  <si>
    <t>00001365-2024-PRODUCE/DGPCHDI</t>
  </si>
  <si>
    <t>00000129-2024-PRODUCE/DGPCHDI</t>
  </si>
  <si>
    <t>00128-2024-PRODUCE/DGPCHDI</t>
  </si>
  <si>
    <t>00076335-2023</t>
  </si>
  <si>
    <t>Artículo 1.- Aceptar el desistimiento presentado por la empresa CATALINA HUANCA SOCIEDAD MINERA S.A.C. a través del escrito con registro N° 00006711-2024, al procedimiento de autorización de actividades de colecta de recursos hidrobiológicos para el levantamiento de línea de base de estudios ambientales e instrumentos de gestión ambiental complementarios; iniciado con escrito de registro N° 00076335-2023,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</si>
  <si>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00001366-2024-PRODUCE/DGPCHDI</t>
  </si>
  <si>
    <t>00000130-2024-PRODUCE/DGPCHDI</t>
  </si>
  <si>
    <t>00129-2024-PRODUCE/DGPCHDI</t>
  </si>
  <si>
    <t>00003823-2024</t>
  </si>
  <si>
    <t>Artículo 1.- Declarar la conclusión del procedimiento de queja por defectos de tramitación, sin pronunciamiento sobre el fondo, respecto a la queja formulada por la empresa PESQUERA MI GABRIELA S.A.C. contra la Dirección de Extracción para Consumo Humano Directo e Indirecto, mediante el escrito con registro N° 00003823-2024, por sustracción de la materia, por los fundamentos expuestos en la parte considerativa de la presente Resolución Directoral. 
Artículo 2.- Disponer la publicación de la presente resolución en el Portal Institucional del Ministerio de la Producción (www.gob.pe/produce).</t>
  </si>
  <si>
    <t>00000131-2024-PRODUCE/DGPCHDI</t>
  </si>
  <si>
    <t>00130-2024-PRODUCE/DGPCHDI</t>
  </si>
  <si>
    <t>00009978-2024</t>
  </si>
  <si>
    <t>Artículo 1.- LEVANTAR la suspensión temporal dispuesta en la Resolución Directoral N° 00804-2023-PRODUCE/DGPCHDI, a solicitud de la empresa PESQUERA PELAYO S.A.C., de la licencia de operación otorgada mediante Resolución Directoral N° 384-2018-PRODUCE/DGPCHDI, de fecha 11 de abril de 2018, para que desarrolle la actividad de procesamiento pesquero a través de su planta de harina de pescado de alto contenido proteínico, con capacidad instalada de 92 t/h de procesamiento de materia prima, ubicada en n la Av. La Marina Cuadra Uno, distrito de Supe Puerto, provincia de Barranca, departamento de Lima. 
Artículo 2.- DEJAR SIN EFECTO la Resolución Directoral N° 00804-2023- PRODUCE/DGPCHDI, que dispuso la suspensión temporal de la planta de procesamiento, a solicitud de la empresa PESQUERA PELAYO S.A.C. 
Artículo 3.- En mérito de lo dispuesto en el artículo 1 de la presente resolución, el titular de la planta puede desarrollar las actividades de procesamiento conforme a la licencia de operación, cumpliendo con las disposiciones normativas vigentes. 
Artículo 4.- Remitir copia de la presente Resolución Directoral a la Dirección General de Asuntos Ambientales Pesqueros y Acuícolas, Dirección General de Supervisión, Fiscalización Sanción, al Organismo Nacional de Sanidad Pesquera-SANIPES del Ministerio de la Producción y al Organismo de Evaluación y Fiscalización Ambiental - OEFA y disponer su publicación en el Portal Institucional del Ministerio de la Producción: www.produce.gob.pe.</t>
  </si>
  <si>
    <t>LEVANTAMIENTO DE SUSPENSIÓN</t>
  </si>
  <si>
    <t>00001367-2024-PRODUCE/DGPCHDI</t>
  </si>
  <si>
    <t>00000132-2024-PRODUCE/DGPCHDI</t>
  </si>
  <si>
    <t>00131-2024-PRODUCE/DGPCHDI</t>
  </si>
  <si>
    <t>00084253-2023</t>
  </si>
  <si>
    <t>Artículo 1.- Declarar como NO PRESENTADA la solicitud de autorización de incremento de flota para la construcción de una nueva embarcación pesquera de 29.95 m3 de capacidad de bodega, vía sustitución de la embarcación pesquera de menor escala no siniestrada MARU con matrícula CO-22834- CM y 29.95 m3 de capacidad de bodega, presentada por señor el AUGUSTO CESAR QUEZADA QUEZADA, mediante escrito con registro N° 00084253-2023;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</si>
  <si>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00001368-2024-PRODUCE/DGPCHDI</t>
  </si>
  <si>
    <t>00000133-2024-PRODUCE/DGPCHDI</t>
  </si>
  <si>
    <t>00132-2024-PRODUCE/DGPCHDI</t>
  </si>
  <si>
    <t>00088368-2023</t>
  </si>
  <si>
    <t>Artículo 1.- Declarar como NO PRESENTADA la solicitud autorización de incremento de flota para la construcción de una nueva embarcación pesquera de 35.23 m3 de capacidad de bodega, vía sustitución de la embarcación pesquera no siniestrada NIÑO DEL MILAGRO con matrícula PL-2256-CM y 35.23 m3 de capacidad de bodega, presentada por señor el JOSÉ SANTOS FIESTAS FIESTAS, mediante escrito con registro N° 00088368-2023;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</si>
  <si>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00001369-2024-PRODUCE/DGPCHDI</t>
  </si>
  <si>
    <t>00000134-2024-PRODUCE/DGPCHDI</t>
  </si>
  <si>
    <t>00133-2024-PRODUCE/DGPCHDI</t>
  </si>
  <si>
    <t>00009274-2024</t>
  </si>
  <si>
    <t>VICTORIA DEL MAR</t>
  </si>
  <si>
    <t>P-04-00867</t>
  </si>
  <si>
    <t xml:space="preserve"> BRISATUN S.A</t>
  </si>
  <si>
    <t>Artículo 1.- Otorgar a la empresa BRISATUN S.A., representado en el país por el señor Omar Diego Carcovich Jibaja, permiso de pesca para operar la embarcación pesquera de cerco de bandera ecuatoriana denominada VICTORIA DEL MAR con matrícula P-04-00867, en la extracción del recurso Atún con destino al consumo humano directo, conforme al siguiente detalle:
Artículo 2.- La Carta Fianza N° 1004851 [D000-04047173] emitida por el Banco de Crédito del Perú - BCP, presentada por la empresa BRISATUN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</si>
  <si>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00001401-2024-PRODUCE/DGPCHDI</t>
  </si>
  <si>
    <t>00000135-2024-PRODUCE/DGPCHDI</t>
  </si>
  <si>
    <t>00134-2024-PRODUCE/DGPCHDI</t>
  </si>
  <si>
    <t>00067354-2023</t>
  </si>
  <si>
    <t>Artículo 1.- Declarar improcedente la solicitud de Certificado de Origen CITES para la exportación de 8 ejemplares de la especie Potamotrygon motoro (Raya motoro) hacia el país de Estados Unidos, presentada por la empresa YACURUNA´S INTERNATIONAL ENTERPRISE E.I.R.L. mediante escrito con registro N° 00067354-2023, por los considerandos expuestos en la presente resolución. 
Artículo 2.- La empresa YACURUNA´S INTERNATIONAL ENTERPRISE E.I.R.L., se encuentra facultada a presentar nuevamente la solicitud de Certificado de Origen CITES, dando cumplimiento a todas las condiciones previstas en las normas nacionales e internacionales vigentes. 
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t>
  </si>
  <si>
    <t>00001400-2024-PRODUCE/DGPCHDI</t>
  </si>
  <si>
    <t>00000136-2024-PRODUCE/DGPCHDI</t>
  </si>
  <si>
    <t>00135-2024-PRODUCE/DGPCHDI</t>
  </si>
  <si>
    <t>00002723-2024</t>
  </si>
  <si>
    <t>Artículo 1.- Declarar como NO PRESENTADA la solicitud de aprobación del cambio de titular del permiso de pesca para operar la embarcación pesquera ROSA MARIA con matrícula PL-22595- PM y 99.08 m3 de capacidad de bodega, presentada por la empresa PESQUERA AUGUSTO Y MARIA S.A.C., mediante escrito con registro N° 00002723-2024;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</si>
  <si>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00001399-2024-PRODUCE/DGPCHDI</t>
  </si>
  <si>
    <t>00000137-2024-PRODUCE/DGPCHDI</t>
  </si>
  <si>
    <t>00136-2024-PRODUCE/DGPCHDI</t>
  </si>
  <si>
    <t>00087739-2023</t>
  </si>
  <si>
    <t>22/02/2024</t>
  </si>
  <si>
    <t>Artículo 1.- Otorgar a la empresa KDN PERÚ S.A.C. el Certificado pre convención CITES Nº 2363, que en calidad de anexo forma parte de la presente resolución, correspondiente a 72.10 kilogramos de “aletas en estado seco” de la especie Prionace glauca (Tiburón azul), incluida en el Anexo II de la de la Convención CITES, para su exportación con destino al país de Japón, con una vigencia por seis (6) meses. 
Artículo 2.- La empresa KDN PERÚ S.A.C., debe solicitar oportunamente a la Dirección General de Supervisión, Fiscalización y Sanción (DGSFS – PA), la inspección de verificación de los productos autorizados para su exportación, para lo cual deberán de alcanzar la presente resolución directoral y el certificado pre convención CITES en original con la firma correspondiente en el ítem Nº 4. 
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t>
  </si>
  <si>
    <t>00001422-2024-PRODUCE/DGPCHDI</t>
  </si>
  <si>
    <t>00000138-2024-PRODUCE/DGPCHDI</t>
  </si>
  <si>
    <t>00137-2024-PRODUCE/DGPCHDI</t>
  </si>
  <si>
    <t>00011999-2024</t>
  </si>
  <si>
    <t>23/02/2024</t>
  </si>
  <si>
    <t>NATALY</t>
  </si>
  <si>
    <t>P-00-00759</t>
  </si>
  <si>
    <t>SENZER S.A</t>
  </si>
  <si>
    <t>Artículo 1.- DECLARAR que la solicitud de renovación del permiso de pesca otorgado mediante Resolución Directoral N° 00809-2023-PRODUCE/DGPCHDI, para operar la embarcación pesquera de bandera extranjera denominada NATALY con Registro N° P-00-00759, ha sido aprobada con su sola presentación, renovándose el citado permiso del 5 de marzo al 5 de junio de 2024.
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NATALY con Registro N° P-00-00759, conforme a lo establecido en el numeral 6.5.1 del artículo 6 del Reglamento de Ordenamiento Pesquero del Atún, en coordinación con la Dirección General de Supervisión, Fiscalización y Sanción.
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</si>
  <si>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00001490-2024-PRODUCE/DGPCHDI</t>
  </si>
  <si>
    <t>00000139-2024-PRODUCE/DGPCHDI</t>
  </si>
  <si>
    <t>00138-2024-PRODUCE/DGPCHDI</t>
  </si>
  <si>
    <t>00065518-2023</t>
  </si>
  <si>
    <t>Artículo 1.- Otorgar a la empresa INVERSIONES LA MADDALENA S.A.C, autorización para realizar las actividades de colecta de recursos hidrobiológicos conforme al plan de trabajo denominado: “Evaluación Ambiental Preliminar (EVAP) del Proyecto: "Marina y Muelle Náutico, Turístico y Recreativo, Bahía de Miraflores”, en atención a la solicitud presentada con escrito de registro N° 00065518-2023, reformulado a través del escrito adjunto de registro N° 00065518-2023-1, por el periodo de doce (12) meses contados a partir de la notificación de la presente Resolución Directoral. El referido plan comprende las siguientes circunscripciones territoriales: El referido plan comprende las circunscripciones territoriales detalladas en anexo que forma parte integrante de la presente Resolución Directoral.
Artículo 2.- La empresa INVERSIONES LA MADDALENA S.A.C es responsable de aplicar las medidas de seguridad y eliminación de impactos que se puedan producir por las actividades propias del plan de trabajo. 
Artículo 3.- En la ejecución del plan de trabajo, la empresa INVERSIONES LA MADDALENA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</si>
  <si>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00001491-2024-PRODUCE/DGPCHDI</t>
  </si>
  <si>
    <t>00000140-2024-PRODUCE/DGPCHDI</t>
  </si>
  <si>
    <t>00139-2024-PRODUCE/DGPCHDI</t>
  </si>
  <si>
    <t>00065209-2023</t>
  </si>
  <si>
    <t>Artículo 1.- Declarar como NO PRESENTADA la solicitud de autorización para realizar las actividades de colecta de recursos hidrobiológicos conforme al plan de trabajo denominado: “Monitoreo hidrobiológico del Informe Técnico Sustentatorio (ITS) Nº 5 del Proyecto Central Hidroeléctrica San Gabán III”, presentada por la empresa HYDRO GLOBAL PERÚ S.A.C. a través del escrito con registro N° 00065209-2023 reformulado mediante escrito adjunto con registro N° 00065209-2023-2, por los fundamentos expuestos en la parte considerativa de la presente resolución. 
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t>
  </si>
  <si>
    <t>00001492-2024-PRODUCE/DGPCHDI</t>
  </si>
  <si>
    <t>00000141-2024-PRODUCE/DGPCHDI</t>
  </si>
  <si>
    <t>00140-2024-PRODUCE/DGPCHDI</t>
  </si>
  <si>
    <t>00088528-2023</t>
  </si>
  <si>
    <t>Artículo 1.- Aceptar el desistimiento presentado por la EMPRESA DE GENERACIÓN ELÉCTRICA SANTA LORENZA S.A.C.a través del escrito con registro N° 00001411-2024, al procedimiento de autorización de actividades de colecta de recursos hidrobiológicos para el levantamiento de línea de base de estudios ambientales e instrumentos de gestión ambiental complementarios; iniciado con escrito de registro N° 00088528-2023,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</si>
  <si>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00001493-2024-PRODUCE/DGPCHDI</t>
  </si>
  <si>
    <t>00000142-2024-PRODUCE/DGPCHDI</t>
  </si>
  <si>
    <t>00141-2024-PRODUCE/DGPCHDI</t>
  </si>
  <si>
    <t>00082168-2023</t>
  </si>
  <si>
    <t>Artículo 1.- Declarar improcedente el recurso de reconsideración formulado por la señora MARÍA CANDIDA PANTA PERICHE mediante escrito con registro N° 00082168-2023, contra las Cartas N° 00000718-2023-PRODUCE/DGPCHDI y N° 00000719-2023-PRODUCE/DGPCHDI, con las cuales se comunicó que la nominación de la embarcación pesquera SIEMPRE MI HERNANCITO II con matrícula PT-54871-PM, para realizar actividad extractiva de los recursos Anchoveta y Anchoveta Blanca, durante la Segunda Temporada de Pesca Zona Norte Centro del año 2023, fue aprobada a favor de los titulares del permiso de pesca para operar la citada embarcación; por los fundamentos expuestos en la parte considerativa de la presente resolución. 
Artículo 2.-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</si>
  <si>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00001494-2024-PRODUCE/DGPCHDI</t>
  </si>
  <si>
    <t>00000143-2024-PRODUCE/DGPCHDI</t>
  </si>
  <si>
    <t>00142-2024-PRODUCE/DGPCHDI</t>
  </si>
  <si>
    <t>00091160-2023</t>
  </si>
  <si>
    <t>Artículo 1.- Modificar la autorización al plan de trabajo denominado: “Monitoreo Hidrobiológico de la Declaración de Impacto Ambiental (DIA) del proyecto de Exploración Minera “El Carmen”, otorgada mediante Resolución Directoral N° 00179-2023-PRODUCE/DGPCHDI de fecha 24 de Febrero de 2023, a favor de la empresa NEXA RESOURCES PERU S.A.A., únicamente en el extremo referido al plazo para su ejecución, por doce (12) meses adicionales contados desde el vencimiento de la vigencia de la autorización antes indicada; por lo que, el plazo de la autorización vencerá con fecha 28 de febrero de 2025. 
Artículo 2.- En la ejecución del plan de trabajo, la empresa NEXA RESOURCES PERU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t>
  </si>
  <si>
    <t>000014952024-PRODUCE/DGPCHDI</t>
  </si>
  <si>
    <t>00000144-2024-PRODUCE/DGPCHDI</t>
  </si>
  <si>
    <t>00143-2024-PRODUCE/DGPCHDI</t>
  </si>
  <si>
    <t>00000370-2024</t>
  </si>
  <si>
    <t>DON F</t>
  </si>
  <si>
    <t xml:space="preserve"> P-04-01099</t>
  </si>
  <si>
    <t>Artículo 1.- Otorgar a la empresa ELVAYKA KYOEI S.A., representado en el país por el señor Mario Alfonso Miranda Eyzaguirre, permiso de pesca para operar la embarcación pesquera de cerco de bandera ecuatoriana denominada DON F con matrícula P-04-01099, en la extracción del recurso Atún con destino al consumo humano directo, conforme al siguiente detalle:
Artículo 2.- La Carta Fianza N° 1090888 [D193-02512839] emitida por el Banco de Crédito del Perú,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</si>
  <si>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00001484-2024-PRODUCE/DGPCHDI</t>
  </si>
  <si>
    <t>00000145-2024-PRODUCE/DGPCHDI</t>
  </si>
  <si>
    <t>00144-2024-PRODUCE/DGPCHDI</t>
  </si>
  <si>
    <t>00000357-2024</t>
  </si>
  <si>
    <t>ANDREA D</t>
  </si>
  <si>
    <t>P-04-01100</t>
  </si>
  <si>
    <t>Artículo 1.- Otorgar a la empresa ELVAYKA KYOEI S.A., representado en el país por el señor Mario Alfonso Miranda Eyzaguirre, permiso de pesca para operar la embarcación pesquera de cerco de bandera ecuatoriana denominada ANDREA D con matrícula P-04-01100, en la extracción del recurso Atún con destino al consumo humano directo, conforme al siguiente detalle:
Artículo 2.- La Carta Fianza N° 1090885 [D193-02512832] emitida por el Banco de Crédito,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</si>
  <si>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00001485-2024-PRODUCE/DGPCHDI</t>
  </si>
  <si>
    <t>00000146-2024-PRODUCE/DGPCHDI</t>
  </si>
  <si>
    <t>00145-2024-PRODUCE/DGPCHDI</t>
  </si>
  <si>
    <t>00094599-2023</t>
  </si>
  <si>
    <t>Artículo 1.- Declarar como no presentada la solicitud de autorización de incremento de flota para la construcción de una embarcación pesquera en sustitución de la embarcación pesquera PALBER con matrícula CE19842-PM, presentada por la empresa COPEMARY S.A.C., mediante escrito con registro N° 00094599-2023;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</si>
  <si>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00001488-2024-PRODUCE/DGPCHDI</t>
  </si>
  <si>
    <t>00000147-2024-PRODUCE/DGPCHDI</t>
  </si>
  <si>
    <t>00146-2024-PRODUCE/DGPCHDI</t>
  </si>
  <si>
    <t>00094829-2023</t>
  </si>
  <si>
    <t>Artículo 1.- Declarar como no presentada la solicitud de autorización de incremento de flota para la construcción de una embarcación pesquera en sustitución de la embarcación pesquera MILAGROSA CRUZ DE CHALPON con matrícula PL-02257-CM, presentada por la empresa COPEMARY S.A.C., mediante escrito con registro N° 00094829-2023; por los fundamentos expuestos en la parte considerativa de la presente resolución.
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</si>
  <si>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 00001489-2024-PRODUCE/DGPCHDI</t>
  </si>
  <si>
    <t>00000148-2024-PRODUCE/DGPCHDI</t>
  </si>
  <si>
    <t>00147-2024-PRODUCE/DGPCHDI</t>
  </si>
  <si>
    <t>00068190-2023</t>
  </si>
  <si>
    <t>Artículo 1.- Otorgar a la empresa ELECTRO DUNAS S.A.A., autorización para realizar las actividades de
colecta de recursos hidrobiológicos conforme al plan de trabajo denominado: LINEA BASE BIOLÓGICA DEL ESTUDIO DE IMPACTO AMBIENTAL SEMIDETALLADO DEL PROYECTO “SET EL ÁNGEL DE 220/60/10 KV DE 120 MVA Y LÍNEA DE TRANSMISIÓN DE 220 KV INDEPENDENCIA – EL ÁNGEL”, en atención a la solicitud presentada con escrito de registro N° 00068190-2023, reformulado a través del escrito adjunto de registro N° 00068190-2023-1, por el periodo de doce (12) meses contados a partir de la notificación de la presente Resolución Directoral. El referido plan comprende las siguientes circunscripciones territoriales:
Artículo 2.- La empresa ELECTRO DUNAS S.A.A. es responsable de aplicar las medidas de seguridad y
eliminación de impactos que se puedan producir por las actividades propias del plan de trabajo.
Artículo 3.- En la ejecución del plan de trabajo, la empresa ELECTRO DUNAS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</si>
  <si>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00001516-2024-PRODUCE/DGPCHDI</t>
  </si>
  <si>
    <t>00000149-2024-PRODUCE/DGPCHDI</t>
  </si>
  <si>
    <t>00148-2024-PRODUCE/DGPCHDI</t>
  </si>
  <si>
    <t>00069950-2023</t>
  </si>
  <si>
    <t>Artículo 1.- Otorgar a la empresa STATKRAFT PERU S.A., autorización para realizar las
actividades de colecta de recursos hidrobiológicos conforme al plan de trabajo denominado: “Línea Base Hidrobiológica para la Evaluación Ambiental de la purga de sedimentos de la presa Checras de la Central Hidroeléctrica Cheves de Statkraft Perú S.A.”, en atención a la solicitud presentada con escrito de registro N° 00069950-2023, reformulado a través del escrito adjunto de registro N° 00069950-2023-1, por el periodo de doce (12) meses contados a partir de la notificación de la presente Resolución Directoral. El referido plan comprende las siguientes circunscripciones territoriales:
Artículo 2.- La empresa STATKRAFT PERU S.A. es responsable de aplicar las medidas de
seguridad y eliminación de impactos que se puedan producir por las actividades propias del plan de trabajo.
Artículo 3.- En la ejecución del plan de trabajo, la empresa STATKRAFT PERU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</si>
  <si>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 xml:space="preserve">	
00001515-2024-PRODUCE/DGPCHDI</t>
  </si>
  <si>
    <t>00000150-2024-PRODUCE/DGPCHDI</t>
  </si>
  <si>
    <t>00149-2024-PRODUCE/DGPCHDI</t>
  </si>
  <si>
    <t>00012515-2024</t>
  </si>
  <si>
    <t xml:space="preserve">Artículo 1.- Otorgar a la empresa ACUA CORP S.A.C, el Certificado de Origen CITES de especies comprendidas en el Apéndice III de la Convención Cites, con Certificado de Origen CITES Nº 2369, que en calidad de anexo forma parte de la presente resolución, certificado válido por seis (6) meses, correspondiente a la exportación de rayas amazónicas incluidas en el Apéndice III de la Convención CITES, con destino al país de Reino Unido, conforme al siguiente detalle:
Artículo 2.- La empresa ACUA CORP S.A.C, debe solicitar oportunamente a la Dirección General de Supervisión, Fiscalización y Sanción – PA (DGSFS–PA), la inspección de verificación de cantidad y/o peso de los especímenes autorizados para exportar con la debida anticipación, para lo cual deberán de presentar el certificado de origen en original con la firma correspondiente en el ítem Nº 4. 
Artículo 3.- Remitir la presente resolución, a la Dirección General de Supervisión, Fiscalización y Sanción del Despacho Viceministerial de Pesca y Acuicultura; así como disponer su publicación en el Portal Institucional del Ministerio de la Producción (www.gob.pe/produce). </t>
  </si>
  <si>
    <t>CITES Nº 2369</t>
  </si>
  <si>
    <t>00000151-2024-PRODUCE/DGPCHDI</t>
  </si>
  <si>
    <t>00150-2024-PRODUCE/DGPCHDI</t>
  </si>
  <si>
    <t>00009876-2024</t>
  </si>
  <si>
    <t>Artículo 1.- Declarar como NO PRESENTADA la solicitud de aprobación del cambio de titular del permiso de pesca para operar la embarcación pesquera MI SEÑOR CAUTIVO con matrícula PT-5529-CM y 34.33 m3 de capacidad de bodega, presentada por el señor JOSE ROSARIO OROSCO CASTRO, mediante escrito con registro N° 00009876-2024; por los fundamentos expuestos en la parte considerativa de la presente resolución.
Artículo 2.- El administrado queda facultado a presentar una nueva solicitud de cambio de titular del permiso de pesca dando cumplimiento a todos los requisitos del ordenamiento pesquero vigente. 
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</si>
  <si>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00151-2024-PRODUCE/DGPCHDI</t>
  </si>
  <si>
    <t>00012075-2024-I</t>
  </si>
  <si>
    <t>Artículo 1.- Aprobar el Listado de Asignación de Límites Máximos de Captura por Embarcación (LMCE) de la Zona Sur para la extracción del recurso Anchoveta, correspondiente a la Primera Temporada de Pesca de Anchoveta del año 2024 de la Zona Sur, establecida mediante Resolución Ministerial N° 000059-2024-PRODUCE, el mismo que se adjunta a la presente resolución (anexo) y da cumplimiento a lo dispuesto en el Decreto Legislativo N° 1084, Ley sobre Límites Máximos de Captura por Embarcación.
Artículo 2.- Los titulares de permiso de pesca de las embarcaciones pesqueras comprendidas en el anexo de la presente resolución directoral cumplen con las condiciones para el desarrollo de las actividades pesqueras, dispuestas en el artículo 5 de la Resolución Ministerial N° 059-2024-PRODUCE en adición a lo dispuesto en la normativa pesquera aplicable.
Artículo 3.- Publicar la presente resolución directoral, incluyendo el listado (Anexo) a que se refiere el
artículo 1, en el Portal Institucional del Ministerio de la Producción (www.gob.pe/produce).</t>
  </si>
  <si>
    <t>Primera Temporada de Pesca de Anchoveta del año 2023 de la Zona Sur</t>
  </si>
  <si>
    <t>00152-2024-PRODUCE/DGPCHDI</t>
  </si>
  <si>
    <t>00014338-2024</t>
  </si>
  <si>
    <t>Artículo 1.- DECLARAR que la solicitud de renovación del permiso de pesca otorgado mediante Resolución Directoral N° 00810-2023-PRODUCE/DGPCHDI, para operar la embarcación pesquera de bandera extranjera denominada MARIA DEL MAR A con matrícula N° INTERNAC {15534} 31756-06-CH, presentada por la empresa NEGOCIOS INDUSTRIALES REAL NIRSA S.A., ha sido aprobada con su sola presentación, renovándose el citado permiso del 06 de marzo al 06 de abril de 2024.
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MARIA DEL MAR A con matrícula N° INTERNAC {15534} 31756-06-CH, conforme a lo establecido en el numeral 6.5.1 del artículo 6 del Reglamento de Ordenamiento Pesquero del Atún, en coordinación con la Dirección General de Supervisión, Fiscalización y Sanción.
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</si>
  <si>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00153-2024-PRODUCE/DGPCHDI</t>
  </si>
  <si>
    <t>00014252-2024</t>
  </si>
  <si>
    <t>Artículo 1.- DECLARAR que la solicitud de renovación del permiso de pesca otorgado mediante Resolución Directoral N° 00808-2023-PRODUCE/DGPCHDI, para operar la embarcación pesquera de bandera extranjera denominada ARIETE con matrícula P-00-00855, presentada por la empresa ELMACORP S.A., ha sido aprobada con su sola presentación, renovándose el citado permiso del 06 de marzo al 06 de junio de 2024.
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ARIETE con matrícula P-00-00855, conforme a lo establecido en el numeral 6.5.1 del artículo 6 del Reglamento de Ordenamiento Pesquero del Atún, en coordinación con la Dirección General de Supervisión, Fiscalización y Sanción.
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</si>
  <si>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00154-2024-PRODUCE/DGPCHDI</t>
  </si>
  <si>
    <t>00014341-2024</t>
  </si>
  <si>
    <t>Artículo 1.- DECLARAR que la solicitud de renovación del permiso de pesca otorgado mediante Resolución Directoral N° 00814-2023-PRODUCE/DGPCHDI, para operar la embarcación pesquera de bandera extranjera denominada VIA SIMOUN con matrícula P-00-00782, presentada por la empresa NEGOCIOS INDUSTRIALES REAL NIRSA S.A., ha sido aprobada con su sola presentación, renovándose el citado permiso del 11 de marzo al 11 de abril de 2024.
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VIA SIMOUN con matrícula P-00-00782, conforme a lo establecido en el numeral 6.5.1 del artículo 6 del Reglamento de Ordenamiento Pesquero del Atún, en coordinación con la Dirección General de Supervisión, Fiscalización y Sanción.
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</si>
  <si>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00155-2024-PRODUCE/DGPCHDI</t>
  </si>
  <si>
    <t>00004299-2024</t>
  </si>
  <si>
    <t>Artículo 1.- Declarar la caducidad de la autorización de incremento de flota otorgada mediante el artículo 2 por Resolución Directoral N° 00366-2021-PRODUCE/DGPCHDI, ampliada a su plazo mediante la Resolución Directoral N° 00692-2022-PRODUCE/DGPCHDI, en concordancia con lo dispuesto en el subnumeral 37.1.6 del numeral 37.1 del artículo 37 del Reglamento de la Ley General de Pesca, conforme a los fundamentos expuestos en la parte considerativa de la presente resolución; debiéndose excluir dicha autorización del Anexo VI de la Resolución Ministerial Nº 347-2011-PRODUCE. 
Artículo 2.- Otorgar a favor de la EMPRESA PESQUERA JESUS ELIZABETH S.R.L., la autorización de incremento de flota para construir una nueva embarcación pesquera de 106.18 m³ de capacidad de bodega, vía sustitución de la embarcación pesquera no siniestrada SANTA ISABEL con matrícula CO-18318-PM y 106.18 m³ de capacidad de bodega, para la extracción del recurso Anchoveta con destino al consumo humano indirecto. 
Artículo 3- Incluir la autorización de incremento de flota a que se refiere el artículo 2 de la presente Resolución Directoral, en el Anexo VI de la Resolución Ministerial Nº 347-2011-PRODUCE. 
Artículo 4.- La embarcación pesquera no siniestrada SANTA ISABEL con matrícula CO-18318-PM, podrá seguir operando hasta que la nueva embarcación materia de la presente autorización, ejecute el incremento de flota y solicite la obtención del permiso de pesca. Asimismo, la EMPRESA PESQUERA JESUS ELIZABETH S.R.L., deberá acreditar la certificación expresa que prueba la destrucción o desguace de la mencionada embarcación pesquera, emitida por la autoridad marítima, como requisito previo para el otorgamiento del permiso de pesca a la nueva embarcación pesquera; en concordancia con lo dispuesto en el artículo 9 del Reglamento de la Ley Nº 26920.
Artículo 5.- La vigencia de la autorización de incremento de flota a que se refiere el artículo 2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la EMPRESA PESQUERA JESUS ELIZABETH S.R.L., no acredita la ejecución total dentro del plazo otorgado, o de su ampliatoria, o esta ejecución es distinta a los términos aprobados, incurre en causal de caducidad de la autorización de incremento de flota, de conformidad con lo dispuesto en el subnumeral 37.1.6 del numeral 37.1 del referido artículo. 
Artículo 6.- La EMPRESA PESQUERA JESUS ELIZABETH S.R.L. podrá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Artículo 7.- El permiso de pesca para operar la nueva embarcación pesquera deberá solicitarse dentro del plazo de un (1) año contado a partir de la acreditación del término de la construcción de dicha embarcación, de conformidad con lo dispuesto en el numeral 28-A.3 del artículo 28-A del Reglamento de la Ley General de Pesca, incorporado por el artículo 3 del Decreto Supremo N° 004-2020-PRODUCE. 
Artículo 8 -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</si>
  <si>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00156-2024-PRODUCE/DGPCHDI</t>
  </si>
  <si>
    <t>00015311-2024</t>
  </si>
  <si>
    <t>Artículo 1.- DECLARAR que la solicitud de renovación del permiso de pesca otorgado mediante Resolución Directoral N° 00749-2023-PRODUCE/DGPCHDI, para operar la embarcación pesquera de bandera extranjera denominada ADRIA DEL MAR con matrícula N° P-04-00006, presentada por la empresa COMPAÑIA SUR TUNA SURTUNA S.A., ha sido aprobada con su sola presentación, renovándose el citado permiso del 10 de marzo al 10 de abril de 2024. 
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ADRIA DEL MAR con matrícula N° P-04-00006, conforme a lo establecido en el numeral 6.5.1 del artículo 6 del Reglamento de Ordenamiento Pesquero del Atún, en coordinación con la Dirección General de Supervisión, Fiscalización y Sanción. 
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</si>
  <si>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00157-2024-PRODUCE/DGPCHDI</t>
  </si>
  <si>
    <t>00084195-2023</t>
  </si>
  <si>
    <t>Artículo 1.- OTORGAR a favor de la empresa MONT BLANC EXPORT S.R.L., la autorización de instalación para el aumento de capacidad de procesamiento de 12 t/día a 55 t/día de la planta de congelado de productos hidrobiológicos, a ejecutarse en el establecimiento industrial pesquero ubicado en la Calle José Miranda N° 965, distrito y provincia de Pisco, departamento de Ica. 
Artículo 2.- La empresa MONT BLANC EXPORT S.R.L., debe ejecutar la autorización de instalación para el aumento de capacidad de procesamiento de la planta referida en el artículo 1 de la presente Resolución Directoral, asegurando que dicha planta cuente con sistemas de producción que aseguren el adecuado aprovechamiento de los recursos pesqueros; con los medios adecuados de transporte y de recepción que eviten mermas y permitan la óptima conservación de la materia prima; reducir y minimizar los riesgos de contaminación ambiental, implementando sistemas de recuperación y tratamiento de residuos y desechos, sin perjuicio de lo establecido en los artículos 7 y 8 del Reglamento de Gestión Ambiental de los Subsectores Pesca y Acuicultura; cumplir las normas del Reglamento de Seguridad e Higiene Industrial; cumplir las disposiciones que dicte la autoridad sanitaria competente; e, implementar sistemas de aseguramiento de la calidad; en concordancia con el numeral 53.1 del artículo 53 del Reglamento de la Ley General de Pesca, aprobado mediante Decreto Supremo N° 012-2001-PE. Asimismo, deberá implementar los compromisos ambientales asumidos por la administrada y que forman parte de la Resolución Directoral N° 00132-2022-PRODUCE/DGAAMPA de fecha 23 de noviembre del 2022. 
Artículo 3.- La autorización referida en el artículo 1 de la presente resolución, tiene vigencia de un (1) año, contado a partir de la fecha de su notificación, renovable por una sola vez y por razones económicas. La autorización caduca al no acreditarse la instalación de la planta de procesamiento según el plazo concedido o, de ser el caso, al término de la ampliación de plazo correspondiente. 
Artículo 4.- El incumplimiento de lo señalado en los artículos 2 y 3 de la presente resolución, serán causales de caducidad del derecho otorgado o de las sanciones que resulten aplicables conforme a la normativa vigente, según corresponda. 
Artículo 5.- Remitir copia de la presente Resolución Directoral a la Dirección General de Supervisión, Fiscalización y Sanción del Despacho Viceministerial de Pesca y Acuicultura del Ministerio de la Producción, al Organismo Nacional de Sanidad Pesquera – SANIPES del Ministerio de la Producción y al Organismo de Evaluación y Fiscalización Ambiental - OEFA y disponer su publicación en el Portal Institucional del Ministerio de la Producción: www.produce.gob.pe.</t>
  </si>
  <si>
    <t>AUTORIZACION DE INSTALACION DE PLANTAS DE PROCESAMIENTO PESQUERO</t>
  </si>
  <si>
    <t>00158-2024-PRODUCE/DGPCHDI</t>
  </si>
  <si>
    <t>00068903-2023</t>
  </si>
  <si>
    <t>Artículo 1.- Otorgar a la empresa SOUTHERN PERU COPPER CORPORATION, SUCURSAL DEL PERÚ, autorización para realizar las actividades de colecta de recursos hidrobiológicos conforme al plan de trabajo denominado: Línea Base Hidrobiológica para la “Modificación del Estudio de Impacto Ambiental de las Unidades Mineras Cuajone y Toquepala”, en atención a la solicitud presentada con escrito de registro N° 00068903-2023, reformulado a través del escrito de registro N° 00093111-2023, por el periodo de doce (12) meses contados a partir de la notificación de la presente Resolución Directoral. El referido plan comprende las circunscripciones territoriales detalladas en anexo que forma parte integrante de la presente Resolución Directoral.
Artículo 2.- La empresa SOUTHERN PERU COPPER CORPORATION, SUCURSAL DEL PERÚ es responsable de aplicar las medidas de seguridad y eliminación de impactos que se puedan producir por las actividades propias del plan de trabajo. 
Artículo 3.- En la ejecución del plan de trabajo, la empresa SOUTHERN PERU COPPER CORPORATION, SUCURSAL DEL PERÚ,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</si>
  <si>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00159-2024-PRODUCE/DGPCHDI</t>
  </si>
  <si>
    <t>00069932-2023</t>
  </si>
  <si>
    <t>Artículo 1.- Otorgar a la empresa BHP WORLD EXPLORATION INC. SUCURSAL DEL PERÚ, autorización para realizar las actividades de colecta de recursos hidrobiológicos conforme al plan de trabajo denominado: “LÍNEA BASE HIDROBIOLÓGICA DE LA DECLARACIÓN DE IMPACTO AMBIENTAL (DIA – CATEGORÍA I) DEL PROYECTO DE EXPLORACIÓN MINERA ACCOPATA”, en atención a la solicitud presentada con escrito de registro N° 00069932-2023, reformulado a través del escrito adjunto de registro N° 00069932-2023-2, por el periodo de doce (12) meses contados a partir de la notificación de la presente Resolución Directoral. El referido plan comprende las siguientes circunscripciones territoriales:
Artículo 2.- La empresa BHP WORLD EXPLORATION INC. SUCURSAL DEL PERÚ es responsable de aplicar las medidas de seguridad y eliminación de impactos que se puedan producir por las actividades propias del plan de trabajo. 
Artículo 3.- En la ejecución del plan de trabajo, la empresa BHP WORLD EXPLORATION INC. SUCURSAL DEL PERÚ,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</si>
  <si>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00160-2024-PRODUCE/DGPCHDI</t>
  </si>
  <si>
    <t>00066236-2023</t>
  </si>
  <si>
    <t>Artículo 1.- Otorgar a PLUSPETROL PERU CORPORATION S.A., autorización para realizar las actividades de colecta de recursos hidrobiológicos conforme al plan de trabajo denominado: Línea Base Hidrobiológica del “Informe Técnico Sustentatorio del Sistema de Compresión Mipaya-Lote 56”, en atención a la solicitud presentada con escrito de registro N° 00066236-2023, reformulado a través del escrito adjunto de registro N° 00066236-2023-1, por el periodo de doce (12) meses contados a partir de la notificación de la presente Resolución Directoral. El referido plan comprende las circunscripciones territoriales detalladas en anexo que forma parte integrante de la presente Resolución Directoral. 
Artículo 2.- PLUSPETROL PERU CORPORATION S.A. es responsable de aplicar las medidas de seguridad y eliminación de impactos que se puedan producir por las actividades propias del plan de trabajo.
Artículo 3.- En la ejecución del plan de trabajo, PLUSPETROL PERU CORPORATION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</si>
  <si>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00161-2024-PRODUCE/DGPCHDI</t>
  </si>
  <si>
    <t>00044612-2023</t>
  </si>
  <si>
    <t>Artículo 1.- Otorgar a favor del señor PAUL MARTIN BALTAZAR GUERRERO, la Autorización para efectuar investigación pesquera especializada sin uso de embarcación., conforme a los términos contenidos en el plan de investigación denominado: “POTENCIAL ACUICOLA DE MACROALGAS DEL SUR DE PERÚ: UN ESTUDIO SOSTENIBLE”, presentado mediante escrito con registro N° 00044612-2023, reformulado a través del escrito con registro N° 00092474-2023, por el periodo de veinticuatro (24) meses contados a partir del día siguiente de la notificación de la presente Resolución Directoral. El referido plan comprende las siguientes circunscripciones territoriales:
Artículo 2.- La extracción de los recursos se deberá realizar dentro del plazo señalado en el artículo 1 de la presente resolución, y mediante el empleo de los equipos y metodología indicados en el plan de investigación. 
Artículo 3.- El señor PAUL MARTIN BALTAZAR GUERREROes responsable de aplicar las medidas de seguridad y eliminación de impactos que se puedan producir por las actividades propias de la investigación. 
Artículo 4.- El señor PAUL MARTIN BALTAZAR GUERRERO, dentro de los sesenta (60) días calendarios posteriores a la culminación del plazo concedido en la autorización correspondiente, se encuentra obligada a presentar la información completa relativa a los resultados de la investigación realizada. 
Artículo 5.- En la ejecución del plan de trabajo, el señor PAUL MARTIN BALTAZAR GUERRERO,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6.- La presente autorización no constituye el otorgamiento de otro derecho a favor del titular del plan de trabajo. 
Artículo 7.- Remitir al señor PAUL MARTIN BALTAZAR GUERRERO, el Oficio N° 2730-2023-SERNANPDGANP con su informe N° 1217-2023-SERNANP-DGANP adjunto, emitidos por SERNANP, que contiene determinadas recomendaciones que deberán ser tomadas en cuenta en la ejecución del proyecto de investigación a que se refiere el artículo 1 de la presente resolución 
Artículo 8.-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t>
  </si>
  <si>
    <t>00162-2024-PRODUCE/DGPCHDI</t>
  </si>
  <si>
    <t>00009942-2024</t>
  </si>
  <si>
    <t>Artículo 1.- Aprobar a favor de la empresa PESQUERA ORLAND S.A.C., el cambio de titular del permiso de pesca para operar la embarcación pesquera VALENTINA con matrícula PL-56286-PM y 81.28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VALENTINA con matrícula PL-56286-PM y 81.28 m3 de capacidad de bodega, deberán cumplir las disposiciones normativas vigentes en lo correspondiente al desarrollo de las actividades pesqueras previas a su procesamiento. 
Artículo 3.- Dejar sin efecto la titularidad del permiso de pesca otorgada a favor de la empresa AMERICAN MAR S.A.C., a través de la Resolución Directoral N° 00145-2022-PRODUCE/DGPCHDI, para operar la embarcación pesquera VALENTINA con matrícula PL-56286-PM. 
Artículo 4.- Excluir a la empresa AMERICAN MAR S.A.C., de los listados a que se refiere el artículo 14 del Reglamento de la Ley General de Pesca; y, el Anexo II de la Resolución Ministerial Nº 347-2011-PRODUCE, a fin de incluir en su lugar a la empresa PESQUERA ORLAND S.A.C, como titular del permiso de pesca para operar la embarcación pesquera VALENTINA con matrícula PL-56286-PM. 
Artículo 5.-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</si>
  <si>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00163-2024-PRODUCE/DGPCHDI</t>
  </si>
  <si>
    <t>00059554-2023</t>
  </si>
  <si>
    <t>GRATITUD 4</t>
  </si>
  <si>
    <t>CO-61973-PM</t>
  </si>
  <si>
    <t>Artículo 1.- Aprobar a favor de los señores CARLA YLIANA JORDAN MARTINEZ DE BALZA TASSARA y UMBERTO GIUSEPPE BALZA TASSARA MATTA, el cambio de titular del permiso de pesca para operar la embarcación pesquera GRATITUD 4 con matrícula CO-61973-PM y 48.97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GRATITUD 4 con matrícula CO-61973-PM y 48.97 m3 de capacidad de bodega, deberán cumplir las disposiciones normativas vigentes en lo correspondiente al desarrollo de las actividades pesqueras previas a su procesamiento. 
Artículo 3.- Dejar sin efecto la titularidad del permiso de pesca otorgada a favor de los señores ESPERANZA DEL SOCORRO GRANJA CORDOVA, VICTOR MATTIAS LOPEZ GRANJA y LUIS FABIANO LOPEZ GRANJA, a través de la Resolución Directoral N° 00308-2020-PRODUCE/DGPCHDI, para operar la embarcación pesquera GRATITUD 4 con matrícula CO-61973-PM 
Artículo 4.- Excluir a los señores ESPERANZA DEL SOCORRO GRANJA CORDOVA, VICTOR MATTIAS LOPEZ GRANJA y LUIS FABIANO LOPEZ GRANJA, de los listados a que se refiere el artículo 14 del Reglamento de la Ley General de Pesca; y, el Anexo II de la Resolución Ministerial Nº 347-2011-PRODUCE, a fin de incluir en su lugar a los señores CARLA YLIANA JORDAN MARTINEZ DE BALZA TASSARA y UMBERTO GIUSEPPE BALZA TASSARA MATTA, como titular del permiso de pesca para operar la embarcación pesquera GRATITUD 4 con matrícula CO-61973-PM .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</si>
  <si>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00164-2024-PRODUCE/DGPCHDI</t>
  </si>
  <si>
    <t>00043765-2023</t>
  </si>
  <si>
    <t>Artículo 1.- Otorgar a favor de la señora MARIA INOCENTA SANTAMARIA SANTISTEBAN, permiso de pesca para operar la embarcación pesquera VIVIANA con matrícula PL-68842-CM, de 29.51 m³ de capacidad de bodega, para la extracción de los recursos Anchoveta (Engraulis ringens y Anchoa nasus), Bonito (Sarda chiliensis chiliensis), Caballa (Scomber japonicus peruanus), Cachema (Cynoscion analis), Jurel (Trachurus murphii), Lisa (Mugil cephalus), Lorna (Sciaena deliciosa), Machete (Ethmidium maculatum), Suco (Paralonchurus peruanus) y Pota (Dosidicus gigas) con destino al consumo humano directo, en virtud de la ejecución de la autorización de incremento de flota otorgada mediante Resolución Directoral Nº 00275-2022-PRODUCE/DGPCHDI.
Artículo 2.- En mérito al permiso de pesca a que se refiere el artículo 1 de la presente resolución, a la señora MARIA INOCENTA SANTAMARIA SANTISTEBAN, deberá cumplir la normativa pesquera vigente en lo correspondiente al desarrollo de las actividades pesqueras previas a su procesamiento.
Artículo 3.- Dejar sin efecto la autorización de incremento de flota otorgada por Resolución Directoral N° 000275-2022-PRODUCE/DGPCHDI, al haberse ejecutado dicha autorización.
Artículo 4.- Cancelar el permiso de pesca correspondiente a la embarcación pesquera VIVIANA con matrícula PL-22725-CM otorgado por Resolución Directoral Nº 007-2006-GR-LL/DIREPRO y modificatorias.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</si>
  <si>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00165-2024-PRODUCE/DGPCHDI</t>
  </si>
  <si>
    <t>00009246-2024</t>
  </si>
  <si>
    <t>Artículo 1.- Declarar como NO PRESENTADA la solicitud de aprobación del cambio de titular del permiso de pesca para operar la embarcación pesquera NEPEÑA con matrícula CO-22410-CM y 32.38 m3 de capacidad de bodega, presentada por la empresa INDUSTRIA ALIMENTARIA ECO GARDEN S.A.C., mediante escrito con registro N° 00009246-2024; por los fundamentos expuestos en la parte considerativa de la presente resolución.
Artículo 2.- La empresa INDUSTRIA ALIMENTARIA ECO GARDEN S.A.C., se encuentra facultada a presentar nuevamente la solicitud de cambio de titular del permiso de pesca para operar la embarcación pesquera NEPEÑA con matrícula CO-22410-CM y 32.38 m3 de capacidad de bodega, dando cumplimiento todas las condiciones previstas en la normativa pesquera vigente.
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</si>
  <si>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00166-2024-PRODUCE/DGPCHDI</t>
  </si>
  <si>
    <t>00053558-2023</t>
  </si>
  <si>
    <t>Artículo 1.- Autorizar la asociación o incorporación definitiva del PMCE proveniente de la embarcación pesquera CONSTANTE con matrícula PT-13532-PM y 399.91 m³ de capacidad de bodega, a favor de la embarcación pesquera BAMAR VIII con matrícula CO-19867-PM y 650.00 m³ de capacidad de bodega, para la Zona Norte-Centro y Zona Sur; solicitada por la empresa PESQUERA HAYDUK S.A. a través del escrito con registro N° 00053558-2023.
Artículo 2.- Como consecuencia de lo dispuesto en el artículo 1 de la presente Resolución Directoral, el PMCE para la Zona Norte-Centro y Sur, de la embarcación pesquera receptora es conforme al siguiente detalle:
Artículo 3.- Encargar a la Dirección de Extracción para Consumo Humano Directo e Indirecto, la adopción de acciones destinadas a la modificación del Listado de Asignación de PMCE, en concordancia con lo dispuesto en los artículos 1 y 2 de la presente resolución directoral.
Artículo 4.- Cancelar el permiso de pesca para operar la embarcación pesquera no siniestrada CONSTANTE con matrícula PT-13532-PM, otorgado a través de la Resolución Ministerial N° 324-97-PE y modificatorias. En consecuencia, excluir a la referida embarcación pesquera, del Anexo I e incluirla en el Anexo V de la Resolución Ministerial N° 347-2011-PRODUCE.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</si>
  <si>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00167-2024-PRODUCE/DGPCHDI</t>
  </si>
  <si>
    <t>00086085-2023</t>
  </si>
  <si>
    <t>Artículo 1.- MODIFICAR la licencia de operación otorgada a favor de la empresa ESMERALDA CORP S.A.C., mediante el artículo 4 de la Resolución Directoral Nº 00286-2021-PRODUCE/DGPCHDI, modificado por el artículo 3 de la Resolución Directoral Nº 00293-2023-PRODUCE/DGPCHDI en el extremo referido al aumento de la capacidad instalada de la planta de congelado de productos hidrobiológicos a 208.62 t/día, ubicado en el establecimiento industrial pesquero de la Autopista Panamericana Sur Km. 18.5, Mz G, Lote 1, distrito San Juan de Miraflores, provincia y departamento de Lima, en merito a la autorización de instalación aprobada mediante Resolución Directoral Nº 00400-2022-PRODUCE/DGPCHDI, ampliada en el plazo por Resolución Directoral Nº 00478-2023-PRODUCE/DGPCHDI.
Artículo 2.- MODIFICAR el artículo 1 de la presente Resolución Directoral en el extremo de la capacidad instalada, siendo la nueva capacidad 252.78 t/día, de la planta de procesamiento pesquero para la producción de congelado de productos hidrobiológicos, ubicada en el establecimiento industrial pesquero de la Autopista Panamericana Sur Km. 18.5, Mz. G, Lote 1, distrito San Juan de Miraflores, provincia y departamento Lima, de acuerdo a lo expuesto en los considerandos de la presente Resolución Directoral.
Artículo 3.- La empresa ESMERALDA CORP S.A.C. está obligada a poner en operación los equipos y sistemas de mitigación señalados en el Anexo de la Resolución Directoral N° 00003-2022- PRODUCE/DGAAMPA.
Artículo 4.- La empresa ESMERALDA CORP S.A.C., debe cumplir, entre otras, las condiciones siguientes, en concordancia con el numeral 53.1 del artículo 53 del Reglamento de la Ley General de Pesca, aprobado por Decreto Supremo N° 012-2001-PE, con relación a la planta de procesamiento pesquero referida en el artículo 1 de la presente Resolución Directoral:
Artículo 5.- El incumplimiento de lo establecido en los artículos 4 y 5 de la presente Resolución Directoral, será causal de caducidad del derecho otorgado o de la aplicación de las sanciones que pudieran corresponder, según sea el caso, sin perjuicio de la aplicación del numeral 53.5 del artículo 53 del Reglamento de la Ley General de Pesca, aprobado por Decreto Supremo N° 012-2001-PE, y normas modificatorias, sobre la caducidad de la licencia de operación.
Artículo 6.- Remitir copia de la presente Resolución Directoral a la Dirección General de Supervisión, Fiscalización y Sanción del Despacho Viceministerial de Pesca y Acuicultura del Ministerio de la Producción, al Organismo Nacional de Sanidad Pesquera-SANIPES del Ministerio de la Producción y al Organismo de Evaluación y Fiscalización Ambiental-OEFA y disponer su publicación en el Portal Institucional del Ministerio de la Producción: www.produce.gob.pe.</t>
  </si>
  <si>
    <t>00168-2024-PRODUCE/DGPCHDI</t>
  </si>
  <si>
    <t>00011816-2024</t>
  </si>
  <si>
    <t>Artículo 1.- Otorgar por razones de carácter económico, la suspensión voluntaria del permiso de pesca para operar la embarcación pesquera de menor escala EKANS con matrícula CO-20769-BM, otorgado a través de la Resolución Directoral Nº 035-2016-PRODUCE/DGCHD; solicitada por la empresa SAKANA DEL PERU S.A. a través del escrito con registro N° 00011816-2024.
Artículo 2.- La suspensión del permiso pesca a que se refiere el artículo 1 de la presente Resolución Directoral, aplicará hasta que la empresa SAKANA DEL PERU S.A. comunique su reincorporación a la actividad extractiva, de conformidad con lo dispuesto por el numeral 28-A.9 del artículo 28 del Reglamento de la Ley General de Pesca, modificado por el artículo 3 del Decreto Supremo N° 004-2020-PRODUCE, concordante con el numeral 33.4 del artículo 33 del citado Reglamento.
Artículo 3.-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</si>
  <si>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00169-2024-PRODUCE/DGPCHDI</t>
  </si>
  <si>
    <t>00009241-2024</t>
  </si>
  <si>
    <t xml:space="preserve">Artículo 1.- Declarar como NO PRESENTADA la solicitud de aprobación del cambio de titular del permiso de pesca para operar la embarcación pesquera PEREGRINO con matrícula CO-34946-CM y 32.40 m3 de capacidad de bodega, presentada por la empresa INDUSTRIA ALIMENTARIA ECO GARDEN S.A.C., mediante escrito con registro N° 00009241-2024; por los fundamentos expuestos en la parte considerativa de la presente resolución. 
Artículo 2.- La empresa INDUSTRIA ALIMENTARIA ECO GARDEN S.A.C., se encuentra facultada a presentar nuevamente la solicitud de cambio de titular del permiso de pesca para operar la embarcación pesquera PEREGRINO con matrícula CO-34946-CM y 32.40 m3 de capacidad de bodega, dando cumplimiento todas las condiciones previstas en la normativa pesquera vigente.
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t>
  </si>
  <si>
    <t>DECLARAR COMO NO PRESENTADO</t>
  </si>
  <si>
    <t>00170-2024-PRODUCE/DGPCHDI</t>
  </si>
  <si>
    <t>00009218-2024</t>
  </si>
  <si>
    <t>Artículo 1.- Declarar como NO PRESENTADA la solicitud de aprobación del cambio de titular del permiso de pesca para operar la embarcación pesquera VICTORIA 4 con matrícula CO-21533-CM y 28.65 m3 de capacidad de bodega, presentada por la empresa INDUSTRIA ALIMENTARIA ECO GARDEN S.A.C., mediante escrito con registro N° 00009218-2024; por los fundamentos expuestos en la parte considerativa de la presente resolución. 
Artículo 2.- La empresa INDUSTRIA ALIMENTARIA ECO GARDEN S.A.C., se encuentra facultada a presentar nuevamente la solicitud de cambio de titular del permiso de pesca para operar la embarcación pesquera VICTORIA 4 con matrícula CO-21533-CM y 28.65m3 de capacidad de bodega, dando cumplimiento todas las condiciones previstas en la normativa pesquera vigente.
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</si>
  <si>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00171-2024-PRODUCE/DGPCHDI</t>
  </si>
  <si>
    <t>00011414-2024</t>
  </si>
  <si>
    <t xml:space="preserve">Artículo 1.- Otorgar a la empresa ACUA CORP S.A.C., el Certificado de Origen de especies comprendidas en el Apéndice III de la Convención Cites, con Certificado CITES Nº 2379, que en calidad de anexo forma parte de la presente resolución, certificado de exportación válido por seis (6) meses, correspondiente a la exportación de rayas amazónicas incluidas en el Apéndice III de la Convención CITES, con destino al país de Reino Unido, conforme al siguiente detalle:
Artículo 2.- La empresa ACUA CORP S.A.C., debe solicitar oportunamente a la Dirección General de Supervisión, Fiscalización y Sanción – PA (DGSFS–PA), la inspección de verificación de cantidad y/o peso de los especímenes autorizados para exportar con la debida anticipación, para lo cual deberán de presentar la presente resolución directoral y el certificado de origen en original con la firma correspondiente en el ítem Nº 4. 
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t>
  </si>
  <si>
    <t>CITES Nº 2379</t>
  </si>
  <si>
    <t>00000172-2024-PRODUCE/DGPCHDI</t>
  </si>
  <si>
    <t>00172-2024-PRODUCE/DGPCHDI</t>
  </si>
  <si>
    <t>00007662-2024</t>
  </si>
  <si>
    <t xml:space="preserve">Artículo 1.- Declarar IMPROCEDENTE la solicitud presentada por la empresa PESQUERA JEAN S.A.C., para la reexportación de 7,180.00 Kilogramos de “aletas en estado seco” de la especie Alopias pelagicus (Tiburón Zorro Pelágico); 370 Kilogramos de “aletas en estado seco” de la especie Alopias superciliosus (Tiburón Zorro Ojón); y, 1,640.00 Kilogramos de “aletas en estado seco” de la especie Carcharhinus falciformis (Tiburón Mantequero), cuyo país de origen es Ecuador, en acato a la   Notificación a las Partes N° 2024/043, referida en el considerando 5 de la presente resolución directoral.
Artículo 2.- En caso la Secretaría de la Convención sobre el Comercio Internacional de Especies Amenazadas de Fauna y Flora Silvestre, comunique el levantamiento de la suspensión de las transacciones con fines comerciales de especímenes de tiburones provenientes de Ecuador señalada en el considerando 5 de la presente resolución, la empresa PESQUERA JEAN S.A.C., podrá presentar nuevamente una solicitud de Certificado de Reexportación CITES, dando cumplimiento a todas las condiciones previstas en las normas nacionales e internaciones vigentes. 
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t>
  </si>
  <si>
    <t>00000173-2024-PRODUCE/DGPCHDI</t>
  </si>
  <si>
    <t>00173-2024-PRODUCE/DGPCHDI</t>
  </si>
  <si>
    <t>00000892-2024</t>
  </si>
  <si>
    <t xml:space="preserve">Artículo 1.- Otorgar a la empresa FULL MOONT E.I.R.L. el permiso de importación CTES Nº 2380, que en calidad de anexo forma parte de la presente resolución, correspondiente a la importación de 9,000.00 Kilogramos de “aletas en estado seco” (inclusive pélvicas y anales) de la especie Prionace glauca, el mismo que tiene una validez de seis (06) meses.
Artículo 2.- La empresa FULL MOONT E.I.R.L., debe solicitar oportunamente a la Dirección General de Supervisión, Fiscalización y Sanción (DGSFS – PA), la inspección de verificación de los productos autorizados para su importación, para lo cual deberán de presentar la presente resolución y el permiso de importación en original con la firma correspondiente en el ítem Nº 4. 
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t>
  </si>
  <si>
    <t>CTES Nº 2380</t>
  </si>
  <si>
    <t>00174-2024-PRODUCE/DGPCHDI</t>
  </si>
  <si>
    <t>00009926-2024</t>
  </si>
  <si>
    <t>Artículo 1.- Aprobar a favor de la empresa PESQUERA AUGUSTO Y MARIA S.A.C., el cambio de titular del permiso de pesca para operar la embarcación pesquera FLOR DE MARIA con matrícula PL-63738-PM y 109.83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Artículo 2.- En mérito al cambio de titular del permiso de pesca a que se refiere el artículo 1 de la presente resolución, el titular del permiso de pesca de la embarcación pesquera FLOR DE MARIA con matrícula PL-63738-PM y 109.83 m3 de capacidad de bodega, deberán cumplir las disposiciones normativas vigentes en lo correspondiente al desarrollo de las actividades pesqueras previas a su procesamiento.
Artículo 3.- El cambio de titularidad de permiso de pesca aprobado por el artículo 1 de la presente Resolución Directoral, se encontrará vigente para las temporadas de pesca 2024-I, 2024-II, 2025-I y 2025-II de la Zona Norte - Centro; y las temporadas 2024-I, 2024-II, 2025-I y 2025-II Zona Sur, quedando sin efecto al término de la última temporada de pesca del año 2025 aprobada por la autoridad competente, conforme se ha señalado en el considerando 6 de la presente resolución, el cambio de titular antes referido quedará sin efecto; y la titularidad del permiso de pesca para operar la embarcación pesquera FLOR DE MARIA con matrícula PL-63738-PM y 109.83 m3, revertirá a favor de la señora YOLANDA VITE GORDILLO, ANA ELVA BANCES MERINO y el señor LUIS ENRIQUE SANTISTEBAN OLIVOS.
Artículo 4.- Encargar a la Dirección de Extracción para Consumo Humano Directo e Indirecto, la adopción de acciones destinadas a dar cumplimiento de las condiciones establecidas en el artículo 34 del Reglamento de la Ley General de Pesca, modificado por Decreto Supremo N° 004-2020-PRODUCE, en relación a la reversión de la titularidad del permiso de pesca, en concordancia con lo dispuesto en el artículo 3 de la presente Resolución Directoral.
Artículo 5.- Excluir a la señora YOLANDA VITE GORDILLO, ANA ELVA BANCES MERINO y el señor LUIS ENRIQUE SANTISTEBAN OLIVOS, de los listados a que se refiere el artículo 14 del Reglamento de la Ley General de Pesca; y, el Anexo II de la Resolución Ministerial Nº 347-2011-PRODUCE, a fin de incluir en su lugar a la empresa PESQUERA AUGUSTO Y MARIA S.A.C., como titular del permiso de pesca para operar la embarcación pesquera FLOR DE MARIA con matrícula PL-63738-PM.
Artículo 6.-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t>
  </si>
  <si>
    <t>CAMBIO DE TITULAR DE PERMISO DE  PESCA</t>
  </si>
  <si>
    <t>00175-2024-PRODUCE/DGPCHDI</t>
  </si>
  <si>
    <t>00015750-2024</t>
  </si>
  <si>
    <t>Artículo 1.- DECLARAR que la solicitud de renovación del permiso de pesca otorgado mediante Resolución Directoral N° 00823-2023-PRODUCE/DGPCHDI, para operar la embarcación pesquera de bandera extranjera denominada REINA DE LA PAZ con Matrícula de Nave N° 34810-09-CH, presentada por la empresa MAR PACIFICO TUNA S.A., ha sido aprobada con su sola presentación, renovándose el citado permiso del dos (2) meses; 14 de marzo al 14 de mayo de 2024.
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REINA DE LA PAZ con Registro N° 34810-09-CH, conforme a lo establecido en el numeral 6.5.1 del artículo 6 del Reglamento de Ordenamiento Pesquero del Atún, en coordinación con la Dirección General de Supervisión, Fiscalización y Sanción. 
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</si>
  <si>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00176-2024-PRODUCE/DGPCHDI</t>
  </si>
  <si>
    <t>00058612-2023</t>
  </si>
  <si>
    <t>Artículo 1.- Otorgar a la empresa ENEL GENERACIÓN PERÚ S.A.A., autorización para realizar las actividades de colecta de recursos hidrobiológicos conforme al plan de trabajo denominado: LEVANTAMIENTO COMPLEMENTARIO DE LA LÍNEA BASE PARA EL PLAN AMBIENTAL DETALLADO (PAD) DE LA “CENTRAL HIDROELÉCTRICA MOYOPAMPA”, en atención a la solicitud presentada con escrito de registro N° 00058612-2023, reformulado a través del escrito de registro N° 00000390-2024, por el periodo de nueve (9) meses contados a partir de la notificación de la presente Resolución Directoral. El referido plan comprende las siguientes circunscripciones territoriales: 
Artículo 2.- La empresa ENEL GENERACIÓN PERÚ S.A.A. es responsable de aplicar las medidas de seguridad y eliminación de impactos que se puedan producir por las actividades propias del plan de trabajo.
Artículo 3.- En la ejecución del plan de trabajo, la empresa ENEL GENERACIÓN PERÚ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</si>
  <si>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00177-2024-PRODUCE/DGPCHDI</t>
  </si>
  <si>
    <t>00073851-2023</t>
  </si>
  <si>
    <t>Artículo 1.- Otorgar a la empresa HUDBAY PERU S.A.C., autorización para realizar las actividades de colecta de recursos hidrobiológicos conforme al plan de trabajo denominado: “Línea base hidrobiológica del EIAsd integral de los proyectos María Reyna y Caballito”, en atención a la solicitud presentada con escrito de registro N° 00073851-2023, reformulado a través del escrito de registro N° 00094244-2023, por el periodo de doce (12) meses contados a partir de la notificación de la presente Resolución Directoral. El referido plan comprende las circunscripciones territoriales detalladas en anexo que forma parte integrante de la presente Resolución Directoral.
Artículo 2.- La empresa HUDBAY PERU S.A.C. es responsable de aplicar las medidas de seguridad y eliminación de impactos que se puedan producir por las actividades propias del plan de trabajo.
Artículo 3.- En la ejecución del plan de trabajo, la empresa HUDBAY PERU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</si>
  <si>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00178-2024-PRODUCE/DGPCHDI</t>
  </si>
  <si>
    <t>00069949-2023</t>
  </si>
  <si>
    <t>Artículo 1.- Aceptar el desistimiento presentado por la empresa BHP WORLD EXPLORATION INC. SUCURSAL DEL PERÚ a través del escrito adjunto con registro N° 00069949-2023-2, al procedimiento de autorización de actividades de colecta de recursos hidrobiológicos para el levantamiento de línea de base de estudios ambientales e instrumentos de gestión ambiental complementarios; iniciado con escrito de registro N° 00069949-2023,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</si>
  <si>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00179-2024-PRODUCE/DGPCHDI</t>
  </si>
  <si>
    <t>00069763-2023</t>
  </si>
  <si>
    <t>Artículo 1.- Aceptar el desistimiento presentado por el PROYECTO ESPECIAL DE INFRAESTRUCTURA DE TRANSPORTE NACIONAL - PROVIAS NACIONAL a través del escrito con registro N° 00010865-2024, al procedimiento de autorización de actividades de colecta de recursos hidrobiológicos para el levantamiento de línea de base de estudios ambientales e instrumentos de gestión ambiental complementarios; iniciado con escrito de registro N° 00069763-2023,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</si>
  <si>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00180-2024-PRODUCE/DGPCHDI</t>
  </si>
  <si>
    <t>00081773-2023</t>
  </si>
  <si>
    <t>Artículo 1.- Aceptar el desistimiento presentado por la empresa CONCESIONARIA VIAL DEL SOL S.A. - COVISOL S.A. a través del escrito adjunto con registro N° 00081773-2023-2, al procedimiento de autorización de actividades de colecta de recursos hidrobiológicos para el levantamiento de línea de base de estudios ambientales e instrumentos de gestión ambiental complementarios; iniciado con escrito de registro N° 00081773-2023,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</si>
  <si>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00181-2024-PRODUCE/DGPCHDI</t>
  </si>
  <si>
    <t>00079590-2023</t>
  </si>
  <si>
    <t>Artículo 1.- Otorgar a favor del señor RICARDO BRITZKE, la Autorización para efectuar investigación pesquera especializada sin uso de embarcación., conforme a los términos contenidos en el plan de investigación denominado: “Develando procesos evolutivos de la biodiversidad peruana a una escala genómica: Diversidad genética, introgresión y especiación en taxa con tiempos evolutivos cortos”, presentado mediante escrito con registro N° 00079590-2023, reformulado a través del escrito adjunto con registro N° 00079590-2023-1, por el periodo de veinticuatro (24) meses contados a partir del día siguiente de la notificación de la presente Resolución Directoral. El referido plan comprende las siguientes circunscripciones territoriales: 
Artículo 2.- La extracción de los recursos se deberá realizar dentro del plazo señalado en el artículo 1 de la presente resolución, y mediante el empleo de los equipos y metodología indicados en el plan de investigación.
Artículo 3.- El señor RICARDO BRITZKE es responsable de aplicar las medidas de seguridad y eliminación de impactos que se puedan producir por las actividades propias de la investigación.
Artículo 4.- El señor RICARDO BRITZKE, dentro de los sesenta (60) días calendarios posteriores a la culminación del plazo concedido en la autorización correspondiente, se encuentra obligada a presentar la información completa relativa a los resultados de la investigación realizada.
Artículo 5.- En la ejecución del plan de trabajo, el señor RICARDO BRITZKE,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Artículo 6.- La presente autorización no constituye el otorgamiento de otro derecho a favor del titular del plan de trabajo.
Artículo 7.-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t>
  </si>
  <si>
    <t>00182-2024-PRODUCE/DGPCHDI</t>
  </si>
  <si>
    <t>00087012-2023</t>
  </si>
  <si>
    <t>Artículo 1.- Aceptar el desistimiento presentado por la empresa ATIPAQ Transmisora Eléctrica S.A. a través del escrito con registro N° 00007159-2024, al procedimiento de autorización de actividades de colecta de recursos hidrobiológicos para el levantamiento de línea de base de estudios ambientales e instrumentos de gestión ambiental complementarios; iniciado con escrito de registro N° 00087012-2023,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</si>
  <si>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00183-2024-PRODUCE/DGPCHDI</t>
  </si>
  <si>
    <t>00089878-2023</t>
  </si>
  <si>
    <t>Artículo 1.- Aceptar el desistimiento presentado por la empresa CONCESIONARIA TRANSMISORA ICA - POROMA S.A.C. a través del escrito adjunto con registro N° 00089878-2023-1, al procedimiento de autorización de actividades de colecta de recursos hidrobiológicos para el levantamiento de línea de base de estudios ambientales e instrumentos de gestión ambiental complementarios; iniciado con escrito de registro N° 00089878-2023, dando por concluido el mencionado procedimiento administrativo.
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t>
  </si>
  <si>
    <t>00184-2024-PRODUCE/DGPCHDI</t>
  </si>
  <si>
    <t>00016138-2024</t>
  </si>
  <si>
    <t>Artículo 1.- DECLARAR que la solicitud de renovación del permiso de pesca otorgado mediante Resolución Directoral N° 00000819-2023-PRODUCE/DGPCHDI, para operar la embarcación pesquera de bandera extranjera denominada PS-1 con Matrícula N° P-04-00939, presentada por la empresa FIDEICOMISO DE GARANTIA AESA, ha sido aprobada con su sola presentación, renovándose el citado permiso del tres (3) meses; 14 de marzo al 14 de junio de 2024.
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PS-1 con Registro N° P-04-00939, conforme a lo establecido en el numeral 6.5.1 del artículo 6 del Reglamento de Ordenamiento Pesquero del Atún, en coordinación con la Dirección General de Supervisión, Fiscalización y Sanción. 
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t>
  </si>
  <si>
    <t>00185-2024-PRODUCE/DGPCHDI</t>
  </si>
  <si>
    <t>00013248-2024</t>
  </si>
  <si>
    <t xml:space="preserve">Artículo 1.- Otorgar a la empresa ANGAFF PERÚ S.A.C. el Permiso de Importación CITES Nº 2381, que en calidad de anexo forma parte de la presente resolución, correspondiente a la importación de 7,073.00 Kilogramos de “aletas en estado seco” (inclusive pélvicas y anales) de la especie Prionace glauca, el mismo que tiene una validez de seis (06) meses.
Artículo 2.- La empresa ANGAFF PERÚ S.A.C., debe solicitar oportunamente a la Dirección General de Supervisión, Fiscalización y Sanción (DGSFS – PA), la inspección de verificación de los productos autorizados para su importación, para lo cual deberán de presentar la presente resolución y el permiso de importación en original con la firma correspondiente en el ítem Nº 4. 
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t>
  </si>
  <si>
    <t>CITES Nº 2381</t>
  </si>
  <si>
    <t>00186-2024-PRODUCE/DGPCHDI</t>
  </si>
  <si>
    <t>00007592-2024</t>
  </si>
  <si>
    <t xml:space="preserve">Artículo 1.- Otorgar al señor SEGUNDO BIENVENIDO GRANDA ROBLES el Permiso de Importación CITES Nº 2382, que en calidad de anexo forma parte de la presente resolución, correspondiente a la importación de 5,537.00 Kilogramos de “aletas en estado seco” (inclusive pélvicas y anales) de la especie Prionace glauca, el mismo que tiene una validez de seis (06) meses.
Artículo 2.- El señor SEGUNDO BIENVENIDO GRANDA ROBLES, debe solicitar oportunamente a la Dirección General de Supervisión, Fiscalización y Sanción (DGSFS – PA), la inspección de verificación de los productos autorizados para su importación, para lo cual deberán de presentar la presente resolución y el permiso de importación en original con la firma correspondiente en el ítem Nº 4. 
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t>
  </si>
  <si>
    <t>CITES Nº 2382</t>
  </si>
  <si>
    <t>HASTA EL 31 DE ENERO</t>
  </si>
  <si>
    <t>Emisión de RDs DGPCHDI
(Del 01 de enero al 31 de marzo)</t>
  </si>
  <si>
    <t xml:space="preserve"> del 1 de enero al 31 de enero de los años 2019, 2020, 2021, 2022, 2023 y 2024</t>
  </si>
  <si>
    <t>Avance comparativo de emisión de RD a cargo de la DGPCHDI</t>
  </si>
  <si>
    <t>Días hábiles no válidos</t>
  </si>
  <si>
    <t>Fecha no válida</t>
  </si>
  <si>
    <t>FECHA DE PLAZO MAXIMO CALCULADO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</si>
</sst>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dd/mm/yy;@"/>
    <numFmt numFmtId="166" formatCode="_ &quot;S/.&quot;\ * #,##0.00_ ;_ &quot;S/.&quot;\ * \-#,##0.00_ ;_ &quot;S/.&quot;\ * &quot;-&quot;??_ ;_ @_ "/>
  </numFmts>
  <fonts count="43" x14ac:knownFonts="1">
    <font>
      <sz val="11"/>
      <color theme="1"/>
      <name val="Calibri"/>
      <family val="2"/>
      <scheme val="minor"/>
    </font>
    <font>
      <b/>
      <sz val="9"/>
      <color theme="0"/>
      <name val="Calibri"/>
      <family val="2"/>
      <scheme val="minor"/>
    </font>
    <font>
      <sz val="9"/>
      <color theme="0"/>
      <name val="Calibri"/>
      <family val="2"/>
      <scheme val="minor"/>
    </font>
    <font>
      <sz val="9"/>
      <name val="Calibri"/>
      <family val="2"/>
      <scheme val="minor"/>
    </font>
    <font>
      <sz val="9"/>
      <color theme="1"/>
      <name val="Calibri"/>
      <family val="2"/>
      <scheme val="minor"/>
    </font>
    <font>
      <sz val="9"/>
      <color rgb="FFFF0000"/>
      <name val="Calibri"/>
      <family val="2"/>
      <scheme val="minor"/>
    </font>
    <font>
      <sz val="9"/>
      <color rgb="FF333333"/>
      <name val="Calibri"/>
      <family val="2"/>
      <scheme val="minor"/>
    </font>
    <font>
      <sz val="9"/>
      <color rgb="FF000000"/>
      <name val="Calibri"/>
      <family val="2"/>
      <scheme val="minor"/>
    </font>
    <font>
      <sz val="10"/>
      <name val="Arial"/>
      <family val="2"/>
    </font>
    <font>
      <sz val="10"/>
      <name val="Arial"/>
      <family val="2"/>
    </font>
    <font>
      <b/>
      <sz val="9"/>
      <color rgb="FFFF0000"/>
      <name val="Calibri"/>
      <family val="2"/>
      <scheme val="minor"/>
    </font>
    <font>
      <u/>
      <sz val="11"/>
      <color theme="10"/>
      <name val="Calibri"/>
      <family val="2"/>
      <scheme val="minor"/>
    </font>
    <font>
      <sz val="9"/>
      <color rgb="FF000000"/>
      <name val="Arial"/>
      <family val="2"/>
    </font>
    <font>
      <b/>
      <sz val="9"/>
      <color rgb="FF000000"/>
      <name val="Arial"/>
      <family val="2"/>
    </font>
    <font>
      <sz val="9"/>
      <color theme="1"/>
      <name val="Arial"/>
      <family val="2"/>
    </font>
    <font>
      <u/>
      <sz val="9"/>
      <color theme="10"/>
      <name val="Arial"/>
      <family val="2"/>
    </font>
    <font>
      <sz val="8"/>
      <name val="Calibri"/>
      <family val="2"/>
      <scheme val="minor"/>
    </font>
    <font>
      <sz val="9"/>
      <name val="Calibri"/>
      <scheme val="minor"/>
    </font>
    <font>
      <b/>
      <sz val="9"/>
      <color theme="0"/>
      <name val="Calibri"/>
      <scheme val="minor"/>
    </font>
    <font>
      <sz val="10"/>
      <color theme="1"/>
      <name val="Calibri"/>
      <family val="2"/>
      <scheme val="minor"/>
    </font>
    <font>
      <b/>
      <sz val="11"/>
      <color theme="1"/>
      <name val="Calibri"/>
      <family val="2"/>
      <scheme val="minor"/>
    </font>
    <font>
      <sz val="11"/>
      <color theme="1"/>
      <name val="Calibri"/>
      <family val="2"/>
      <scheme val="minor"/>
    </font>
    <font>
      <b/>
      <sz val="9"/>
      <color theme="1"/>
      <name val="Calibri"/>
      <family val="2"/>
      <scheme val="minor"/>
    </font>
    <font>
      <b/>
      <sz val="9"/>
      <color indexed="10"/>
      <name val="Calibri"/>
      <family val="2"/>
    </font>
    <font>
      <u/>
      <sz val="9"/>
      <color theme="10"/>
      <name val="Calibri"/>
      <family val="2"/>
      <scheme val="minor"/>
    </font>
    <font>
      <sz val="9"/>
      <color rgb="FF808080"/>
      <name val="Arial"/>
      <family val="2"/>
    </font>
    <font>
      <b/>
      <sz val="8"/>
      <name val="Arial"/>
      <family val="2"/>
    </font>
    <font>
      <sz val="8"/>
      <name val="Arial"/>
      <family val="2"/>
    </font>
    <font>
      <b/>
      <sz val="8"/>
      <color rgb="FFFF0000"/>
      <name val="Arial"/>
      <family val="2"/>
    </font>
    <font>
      <b/>
      <sz val="8"/>
      <color theme="0"/>
      <name val="Arial"/>
      <family val="2"/>
    </font>
    <font>
      <sz val="8"/>
      <color theme="0"/>
      <name val="Arial"/>
      <family val="2"/>
    </font>
    <font>
      <sz val="8"/>
      <color theme="1"/>
      <name val="Arial"/>
      <family val="2"/>
    </font>
    <font>
      <sz val="8"/>
      <color rgb="FFFF0000"/>
      <name val="Arial"/>
      <family val="2"/>
    </font>
    <font>
      <sz val="8"/>
      <color rgb="FF000000"/>
      <name val="Arial"/>
      <family val="2"/>
    </font>
    <font>
      <sz val="8"/>
      <color rgb="FF333333"/>
      <name val="Arial"/>
      <family val="2"/>
    </font>
    <font>
      <sz val="8"/>
      <name val="Calibri"/>
      <scheme val="minor"/>
    </font>
    <font>
      <sz val="8"/>
      <color rgb="FF000000"/>
      <name val="Calibri"/>
      <scheme val="minor"/>
    </font>
    <font>
      <b/>
      <sz val="8"/>
      <color theme="0"/>
      <name val="Calibri"/>
      <scheme val="minor"/>
    </font>
    <font>
      <sz val="8"/>
      <color theme="0"/>
      <name val="Calibri"/>
      <scheme val="minor"/>
    </font>
    <font>
      <b/>
      <sz val="8"/>
      <name val="Calibri"/>
      <scheme val="minor"/>
    </font>
    <font>
      <b/>
      <sz val="8"/>
      <color theme="0"/>
      <name val="Calibri"/>
      <family val="2"/>
      <scheme val="minor"/>
    </font>
    <font>
      <b/>
      <sz val="14"/>
      <name val="Calibri"/>
      <family val="2"/>
      <scheme val="minor"/>
    </font>
    <font>
      <b/>
      <sz val="14"/>
      <name val="Calibri"/>
      <scheme val="minor"/>
    </font>
  </fonts>
  <fills count="12">
    <fill>
      <patternFill patternType="none"/>
    </fill>
    <fill>
      <patternFill patternType="gray125"/>
    </fill>
    <fill>
      <patternFill patternType="solid">
        <fgColor rgb="FFFFFF00"/>
        <bgColor indexed="64"/>
      </patternFill>
    </fill>
    <fill>
      <patternFill patternType="solid">
        <fgColor rgb="FFD9D9D9"/>
        <bgColor rgb="FF000000"/>
      </patternFill>
    </fill>
    <fill>
      <patternFill patternType="solid">
        <fgColor rgb="FFD6DCE4"/>
        <bgColor rgb="FF000000"/>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00B050"/>
        <bgColor indexed="64"/>
      </patternFill>
    </fill>
    <fill>
      <patternFill patternType="solid">
        <fgColor rgb="FFFFC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000000"/>
      </right>
      <top/>
      <bottom/>
      <diagonal/>
    </border>
    <border>
      <left style="thin">
        <color rgb="FF000000"/>
      </left>
      <right style="thin">
        <color rgb="FF000000"/>
      </right>
      <top/>
      <bottom/>
      <diagonal/>
    </border>
    <border>
      <left style="thin">
        <color indexed="64"/>
      </left>
      <right style="thin">
        <color indexed="64"/>
      </right>
      <top style="thin">
        <color indexed="64"/>
      </top>
      <bottom style="thin">
        <color rgb="FF000000"/>
      </bottom>
      <diagonal/>
    </border>
    <border>
      <left/>
      <right/>
      <top/>
      <bottom style="thin">
        <color rgb="FF000000"/>
      </bottom>
      <diagonal/>
    </border>
  </borders>
  <cellStyleXfs count="6">
    <xf numFmtId="0" fontId="0" fillId="0" borderId="0"/>
    <xf numFmtId="0" fontId="8" fillId="0" borderId="0"/>
    <xf numFmtId="0" fontId="9" fillId="0" borderId="0"/>
    <xf numFmtId="0" fontId="11" fillId="0" borderId="0" applyNumberFormat="0" applyFill="0" applyBorder="0" applyAlignment="0" applyProtection="0"/>
    <xf numFmtId="0" fontId="11" fillId="0" borderId="0" applyNumberFormat="0" applyFill="0" applyBorder="0" applyAlignment="0" applyProtection="0"/>
    <xf numFmtId="166" fontId="21" fillId="0" borderId="0" applyFont="0" applyFill="0" applyBorder="0" applyAlignment="0" applyProtection="0"/>
  </cellStyleXfs>
  <cellXfs count="370">
    <xf numFmtId="0" fontId="0" fillId="0" borderId="0" xfId="0"/>
    <xf numFmtId="0" fontId="2" fillId="0" borderId="0" xfId="0" applyFont="1" applyAlignment="1">
      <alignment wrapText="1"/>
    </xf>
    <xf numFmtId="0" fontId="4" fillId="0" borderId="0" xfId="0" applyFont="1" applyAlignment="1">
      <alignment wrapText="1"/>
    </xf>
    <xf numFmtId="0" fontId="4" fillId="0" borderId="0" xfId="0" applyFont="1"/>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164" fontId="1" fillId="0" borderId="3" xfId="0" applyNumberFormat="1" applyFont="1" applyBorder="1" applyAlignment="1">
      <alignment horizontal="center" vertical="center" wrapText="1"/>
    </xf>
    <xf numFmtId="0" fontId="1" fillId="0" borderId="3" xfId="0" applyFont="1" applyBorder="1" applyAlignment="1">
      <alignment horizontal="center" vertical="center"/>
    </xf>
    <xf numFmtId="0" fontId="1" fillId="0" borderId="4" xfId="0" applyFont="1" applyBorder="1" applyAlignment="1">
      <alignment horizontal="center" vertical="center" wrapText="1"/>
    </xf>
    <xf numFmtId="164" fontId="3" fillId="0" borderId="1" xfId="0" applyNumberFormat="1" applyFont="1" applyBorder="1" applyAlignment="1">
      <alignment horizontal="center" vertical="center" wrapText="1"/>
    </xf>
    <xf numFmtId="0" fontId="4" fillId="0" borderId="0" xfId="0" applyFont="1" applyAlignment="1">
      <alignment horizontal="center" wrapText="1"/>
    </xf>
    <xf numFmtId="0" fontId="2" fillId="0" borderId="0" xfId="0" applyFont="1" applyAlignment="1">
      <alignment vertical="center" wrapText="1"/>
    </xf>
    <xf numFmtId="0" fontId="3" fillId="0" borderId="5" xfId="0" applyFont="1" applyBorder="1" applyAlignment="1">
      <alignment horizontal="center" vertical="center"/>
    </xf>
    <xf numFmtId="0" fontId="3" fillId="0" borderId="1" xfId="0" applyFont="1" applyBorder="1" applyAlignment="1">
      <alignment vertical="center"/>
    </xf>
    <xf numFmtId="0" fontId="3" fillId="0" borderId="6" xfId="0" applyFont="1" applyBorder="1" applyAlignment="1">
      <alignment vertical="center"/>
    </xf>
    <xf numFmtId="0" fontId="3" fillId="0" borderId="0" xfId="0" applyFont="1" applyAlignment="1">
      <alignment vertical="center"/>
    </xf>
    <xf numFmtId="0" fontId="3" fillId="0" borderId="7" xfId="0" applyFont="1" applyBorder="1" applyAlignment="1">
      <alignment vertical="center"/>
    </xf>
    <xf numFmtId="0" fontId="3" fillId="0" borderId="8" xfId="0" applyFont="1" applyBorder="1" applyAlignment="1">
      <alignment vertical="center"/>
    </xf>
    <xf numFmtId="0" fontId="3" fillId="0" borderId="0" xfId="0" applyFont="1" applyAlignment="1">
      <alignment horizontal="center" vertical="center"/>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vertical="center" wrapText="1"/>
      <protection locked="0"/>
    </xf>
    <xf numFmtId="0" fontId="3" fillId="0" borderId="7" xfId="0" applyFont="1" applyBorder="1" applyAlignment="1" applyProtection="1">
      <alignment horizontal="center" vertical="center" wrapText="1"/>
      <protection locked="0"/>
    </xf>
    <xf numFmtId="0" fontId="3" fillId="0" borderId="7" xfId="0" applyFont="1" applyBorder="1" applyAlignment="1" applyProtection="1">
      <alignment vertical="center" wrapText="1"/>
      <protection locked="0"/>
    </xf>
    <xf numFmtId="0" fontId="3" fillId="0" borderId="1" xfId="0" applyFont="1" applyBorder="1" applyAlignment="1" applyProtection="1">
      <alignment horizontal="justify" vertical="center" wrapText="1"/>
      <protection locked="0"/>
    </xf>
    <xf numFmtId="0" fontId="3" fillId="0" borderId="7" xfId="0" applyFont="1" applyBorder="1" applyAlignment="1" applyProtection="1">
      <alignment horizontal="justify" vertical="center" wrapText="1"/>
      <protection locked="0"/>
    </xf>
    <xf numFmtId="0" fontId="3" fillId="0" borderId="1" xfId="0" applyFont="1" applyBorder="1" applyAlignment="1">
      <alignment horizontal="center" vertical="center"/>
    </xf>
    <xf numFmtId="0" fontId="10" fillId="2" borderId="4" xfId="0" applyFont="1" applyFill="1" applyBorder="1" applyAlignment="1">
      <alignment horizontal="center" vertical="center" wrapText="1"/>
    </xf>
    <xf numFmtId="0" fontId="3" fillId="0" borderId="6" xfId="0" applyFont="1" applyBorder="1" applyAlignment="1">
      <alignment horizontal="center" vertical="center"/>
    </xf>
    <xf numFmtId="14" fontId="3" fillId="0" borderId="6" xfId="0" applyNumberFormat="1"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wrapText="1"/>
    </xf>
    <xf numFmtId="0" fontId="7" fillId="0" borderId="9" xfId="0" applyFont="1" applyBorder="1" applyAlignment="1">
      <alignment horizontal="center" vertical="center" wrapText="1"/>
    </xf>
    <xf numFmtId="0" fontId="3" fillId="0" borderId="9" xfId="0" applyFont="1" applyBorder="1" applyAlignment="1">
      <alignment vertical="center" wrapText="1"/>
    </xf>
    <xf numFmtId="0" fontId="3" fillId="0" borderId="9" xfId="0" applyFont="1" applyBorder="1" applyAlignment="1">
      <alignment horizontal="justify" vertical="center"/>
    </xf>
    <xf numFmtId="164" fontId="3" fillId="0" borderId="9" xfId="0" applyNumberFormat="1" applyFont="1" applyBorder="1" applyAlignment="1">
      <alignment horizontal="center" vertical="center" wrapText="1"/>
    </xf>
    <xf numFmtId="0" fontId="7" fillId="0" borderId="9" xfId="0" applyFont="1" applyBorder="1" applyAlignment="1">
      <alignment horizontal="justify" vertical="center"/>
    </xf>
    <xf numFmtId="0" fontId="7" fillId="0" borderId="9" xfId="0" applyFont="1" applyBorder="1" applyAlignment="1">
      <alignment horizontal="justify" vertical="center" wrapText="1"/>
    </xf>
    <xf numFmtId="14" fontId="6" fillId="0" borderId="9" xfId="0" applyNumberFormat="1" applyFont="1" applyBorder="1" applyAlignment="1">
      <alignment horizontal="center" vertical="center" wrapText="1"/>
    </xf>
    <xf numFmtId="14" fontId="3" fillId="0" borderId="9" xfId="0" applyNumberFormat="1" applyFont="1" applyBorder="1" applyAlignment="1">
      <alignment vertical="center" wrapText="1"/>
    </xf>
    <xf numFmtId="0" fontId="5" fillId="0" borderId="9" xfId="0" applyFont="1" applyBorder="1" applyAlignment="1">
      <alignment vertical="center" wrapText="1"/>
    </xf>
    <xf numFmtId="0" fontId="5" fillId="0" borderId="9" xfId="0" applyFont="1" applyBorder="1" applyAlignment="1">
      <alignment horizontal="justify" vertical="center"/>
    </xf>
    <xf numFmtId="164" fontId="5" fillId="0" borderId="9" xfId="0" applyNumberFormat="1" applyFont="1" applyBorder="1" applyAlignment="1">
      <alignment horizontal="center" vertical="center" wrapText="1"/>
    </xf>
    <xf numFmtId="0" fontId="1" fillId="0" borderId="10" xfId="0" applyFont="1" applyBorder="1" applyAlignment="1">
      <alignment horizontal="center" vertical="center" wrapText="1"/>
    </xf>
    <xf numFmtId="164" fontId="1" fillId="0" borderId="10" xfId="0" applyNumberFormat="1" applyFont="1" applyBorder="1" applyAlignment="1">
      <alignment horizontal="center" vertical="center" wrapText="1"/>
    </xf>
    <xf numFmtId="0" fontId="1" fillId="0" borderId="10" xfId="0" applyFont="1" applyBorder="1" applyAlignment="1">
      <alignment horizontal="center" vertical="center"/>
    </xf>
    <xf numFmtId="0" fontId="10" fillId="2" borderId="10" xfId="0" applyFont="1" applyFill="1" applyBorder="1" applyAlignment="1">
      <alignment horizontal="center" vertical="center" wrapText="1"/>
    </xf>
    <xf numFmtId="0" fontId="1" fillId="0" borderId="11" xfId="0" applyFont="1" applyBorder="1" applyAlignment="1">
      <alignment horizontal="center" vertical="center" wrapText="1"/>
    </xf>
    <xf numFmtId="0" fontId="3" fillId="0" borderId="12" xfId="0" applyFont="1" applyBorder="1" applyAlignment="1">
      <alignment horizontal="center" vertical="center" wrapText="1"/>
    </xf>
    <xf numFmtId="0" fontId="13" fillId="3" borderId="9" xfId="0" applyFont="1" applyFill="1" applyBorder="1" applyAlignment="1">
      <alignment vertical="center" wrapText="1"/>
    </xf>
    <xf numFmtId="0" fontId="14" fillId="0" borderId="0" xfId="0" applyFont="1" applyAlignment="1">
      <alignment vertical="center"/>
    </xf>
    <xf numFmtId="0" fontId="12" fillId="0" borderId="9" xfId="0" applyFont="1" applyBorder="1" applyAlignment="1">
      <alignment vertical="center" wrapText="1"/>
    </xf>
    <xf numFmtId="0" fontId="12" fillId="0" borderId="9" xfId="0" quotePrefix="1" applyFont="1" applyBorder="1" applyAlignment="1">
      <alignment vertical="center" wrapText="1"/>
    </xf>
    <xf numFmtId="0" fontId="12" fillId="0" borderId="9" xfId="0" applyFont="1" applyBorder="1" applyAlignment="1">
      <alignment vertical="center"/>
    </xf>
    <xf numFmtId="0" fontId="12" fillId="0" borderId="9" xfId="0" quotePrefix="1" applyFont="1" applyBorder="1" applyAlignment="1">
      <alignment vertical="center"/>
    </xf>
    <xf numFmtId="0" fontId="13" fillId="3" borderId="9" xfId="0" applyFont="1" applyFill="1" applyBorder="1" applyAlignment="1">
      <alignment horizontal="center" vertical="center" wrapText="1"/>
    </xf>
    <xf numFmtId="0" fontId="15" fillId="4" borderId="9" xfId="3" applyFont="1" applyFill="1" applyBorder="1" applyAlignment="1">
      <alignment horizontal="center" vertical="center"/>
    </xf>
    <xf numFmtId="0" fontId="12" fillId="0" borderId="9" xfId="0" applyFont="1" applyBorder="1" applyAlignment="1">
      <alignment horizontal="center" vertical="center" wrapText="1"/>
    </xf>
    <xf numFmtId="14" fontId="12" fillId="0" borderId="9" xfId="0" applyNumberFormat="1" applyFont="1" applyBorder="1" applyAlignment="1">
      <alignment horizontal="center" vertical="center" wrapText="1"/>
    </xf>
    <xf numFmtId="0" fontId="12" fillId="0" borderId="9" xfId="0" quotePrefix="1" applyFont="1" applyBorder="1" applyAlignment="1">
      <alignment horizontal="center" vertical="center" wrapText="1"/>
    </xf>
    <xf numFmtId="0" fontId="14" fillId="0" borderId="0" xfId="0" applyFont="1" applyAlignment="1">
      <alignment horizontal="center" vertical="center"/>
    </xf>
    <xf numFmtId="14" fontId="13" fillId="0" borderId="9" xfId="0" applyNumberFormat="1" applyFont="1" applyBorder="1" applyAlignment="1">
      <alignment horizontal="center" vertical="center" wrapText="1"/>
    </xf>
    <xf numFmtId="0" fontId="3" fillId="0" borderId="9" xfId="0" applyFont="1"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0" borderId="1" xfId="0" applyBorder="1" applyAlignment="1">
      <alignment horizontal="center" vertical="center"/>
    </xf>
    <xf numFmtId="0" fontId="0" fillId="0" borderId="1" xfId="0" applyBorder="1" applyAlignment="1">
      <alignment vertical="center"/>
    </xf>
    <xf numFmtId="0" fontId="0" fillId="0" borderId="9" xfId="0" applyBorder="1" applyAlignment="1">
      <alignment horizontal="center"/>
    </xf>
    <xf numFmtId="0" fontId="0" fillId="0" borderId="9" xfId="0" applyBorder="1"/>
    <xf numFmtId="0" fontId="0" fillId="0" borderId="0" xfId="0" applyAlignment="1">
      <alignment vertical="center"/>
    </xf>
    <xf numFmtId="0" fontId="0" fillId="0" borderId="0" xfId="0" applyAlignment="1">
      <alignment horizontal="center" vertical="center"/>
    </xf>
    <xf numFmtId="14" fontId="7" fillId="0" borderId="9" xfId="0" applyNumberFormat="1" applyFont="1" applyBorder="1" applyAlignment="1">
      <alignment horizontal="center" vertical="center" wrapText="1"/>
    </xf>
    <xf numFmtId="1" fontId="1" fillId="0" borderId="3" xfId="0" applyNumberFormat="1" applyFont="1" applyBorder="1" applyAlignment="1">
      <alignment horizontal="center" vertical="center" wrapText="1"/>
    </xf>
    <xf numFmtId="1" fontId="3" fillId="0" borderId="9" xfId="0" applyNumberFormat="1" applyFont="1" applyBorder="1" applyAlignment="1">
      <alignment horizontal="center" vertical="center" wrapText="1"/>
    </xf>
    <xf numFmtId="1" fontId="3" fillId="0" borderId="1" xfId="0" applyNumberFormat="1" applyFont="1" applyBorder="1" applyAlignment="1">
      <alignment horizontal="center" vertical="center" wrapText="1"/>
    </xf>
    <xf numFmtId="1" fontId="4" fillId="0" borderId="0" xfId="0" applyNumberFormat="1" applyFont="1" applyAlignment="1">
      <alignment wrapText="1"/>
    </xf>
    <xf numFmtId="0" fontId="20" fillId="5" borderId="9" xfId="0" applyFont="1" applyFill="1" applyBorder="1"/>
    <xf numFmtId="0" fontId="20" fillId="5" borderId="9" xfId="0" applyFont="1" applyFill="1" applyBorder="1" applyAlignment="1">
      <alignment horizontal="center"/>
    </xf>
    <xf numFmtId="0" fontId="20" fillId="5" borderId="1" xfId="0" applyFont="1" applyFill="1" applyBorder="1" applyAlignment="1">
      <alignment horizontal="center" vertical="center"/>
    </xf>
    <xf numFmtId="0" fontId="20" fillId="5" borderId="1" xfId="0" applyFont="1" applyFill="1" applyBorder="1" applyAlignment="1">
      <alignment horizontal="center" vertical="center" wrapText="1"/>
    </xf>
    <xf numFmtId="0" fontId="19" fillId="0" borderId="9" xfId="0" applyFont="1" applyBorder="1" applyAlignment="1">
      <alignment horizontal="justify" vertical="center"/>
    </xf>
    <xf numFmtId="1" fontId="5" fillId="0" borderId="9" xfId="0" applyNumberFormat="1" applyFont="1" applyBorder="1" applyAlignment="1">
      <alignment horizontal="center" vertical="center" wrapText="1"/>
    </xf>
    <xf numFmtId="0" fontId="5" fillId="0" borderId="9" xfId="0" applyFont="1" applyBorder="1" applyAlignment="1">
      <alignment horizontal="center" vertical="center" wrapText="1"/>
    </xf>
    <xf numFmtId="0" fontId="6" fillId="0" borderId="9" xfId="0" applyFont="1" applyBorder="1" applyAlignment="1">
      <alignment vertical="center" wrapText="1"/>
    </xf>
    <xf numFmtId="0" fontId="6" fillId="0" borderId="9" xfId="0" applyFont="1" applyBorder="1" applyAlignment="1">
      <alignment horizontal="justify" vertical="center"/>
    </xf>
    <xf numFmtId="0" fontId="6" fillId="0" borderId="9" xfId="0" applyFont="1" applyBorder="1" applyAlignment="1">
      <alignment horizontal="center" vertical="center"/>
    </xf>
    <xf numFmtId="0" fontId="7" fillId="0" borderId="9" xfId="0" applyFont="1" applyBorder="1" applyAlignment="1">
      <alignment vertical="center" wrapText="1"/>
    </xf>
    <xf numFmtId="164" fontId="7" fillId="0" borderId="9" xfId="0" applyNumberFormat="1" applyFont="1" applyBorder="1" applyAlignment="1">
      <alignment horizontal="center" vertical="center" wrapText="1"/>
    </xf>
    <xf numFmtId="1" fontId="7" fillId="0" borderId="9" xfId="0" applyNumberFormat="1" applyFont="1" applyBorder="1" applyAlignment="1">
      <alignment horizontal="center" vertical="center" wrapText="1"/>
    </xf>
    <xf numFmtId="0" fontId="7" fillId="0" borderId="9" xfId="0" applyFont="1" applyBorder="1" applyAlignment="1">
      <alignment horizontal="center" vertical="center"/>
    </xf>
    <xf numFmtId="164" fontId="7" fillId="0" borderId="9" xfId="0" applyNumberFormat="1" applyFont="1" applyBorder="1" applyAlignment="1">
      <alignment vertical="center" wrapText="1"/>
    </xf>
    <xf numFmtId="1" fontId="6" fillId="0" borderId="9" xfId="0" applyNumberFormat="1" applyFont="1" applyBorder="1" applyAlignment="1">
      <alignment horizontal="center" vertical="center" wrapText="1"/>
    </xf>
    <xf numFmtId="0" fontId="6" fillId="0" borderId="9" xfId="0" applyFont="1" applyBorder="1" applyAlignment="1">
      <alignment horizontal="center" vertical="center" wrapText="1"/>
    </xf>
    <xf numFmtId="14" fontId="3" fillId="0" borderId="9" xfId="0" applyNumberFormat="1" applyFont="1" applyBorder="1" applyAlignment="1">
      <alignment horizontal="center" vertical="center" wrapText="1"/>
    </xf>
    <xf numFmtId="1" fontId="1" fillId="0" borderId="10" xfId="0" applyNumberFormat="1" applyFont="1" applyBorder="1" applyAlignment="1">
      <alignment horizontal="center" vertical="center" wrapText="1"/>
    </xf>
    <xf numFmtId="0" fontId="18" fillId="0" borderId="10"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5" xfId="0" applyFont="1" applyBorder="1" applyAlignment="1">
      <alignment vertical="center" wrapText="1"/>
    </xf>
    <xf numFmtId="0" fontId="3" fillId="0" borderId="15" xfId="0" applyFont="1" applyBorder="1" applyAlignment="1">
      <alignment horizontal="justify" vertical="center"/>
    </xf>
    <xf numFmtId="0" fontId="3" fillId="0" borderId="15" xfId="0" applyFont="1" applyBorder="1" applyAlignment="1">
      <alignment horizontal="center" vertical="center"/>
    </xf>
    <xf numFmtId="14" fontId="6" fillId="0" borderId="15" xfId="0" applyNumberFormat="1" applyFont="1" applyBorder="1" applyAlignment="1">
      <alignment horizontal="center" vertical="center" wrapText="1"/>
    </xf>
    <xf numFmtId="1" fontId="6" fillId="0" borderId="15" xfId="0" applyNumberFormat="1" applyFont="1" applyBorder="1" applyAlignment="1">
      <alignment horizontal="center" vertical="center" wrapText="1"/>
    </xf>
    <xf numFmtId="0" fontId="6"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18" fillId="0" borderId="13" xfId="0" applyFont="1" applyBorder="1" applyAlignment="1">
      <alignment horizontal="center" vertical="center" wrapText="1"/>
    </xf>
    <xf numFmtId="0" fontId="17" fillId="0" borderId="9" xfId="0" applyFont="1" applyBorder="1" applyAlignment="1">
      <alignment horizontal="center" vertical="center" wrapText="1"/>
    </xf>
    <xf numFmtId="0" fontId="17" fillId="0" borderId="14" xfId="0" applyFont="1" applyBorder="1" applyAlignment="1">
      <alignment horizontal="center" vertical="center" wrapText="1"/>
    </xf>
    <xf numFmtId="0" fontId="17" fillId="0" borderId="15" xfId="0" applyFont="1" applyBorder="1" applyAlignment="1">
      <alignment horizontal="center" vertical="center" wrapText="1"/>
    </xf>
    <xf numFmtId="0" fontId="17" fillId="0" borderId="17" xfId="0" applyFont="1" applyBorder="1" applyAlignment="1">
      <alignment horizontal="center" vertical="center" wrapText="1"/>
    </xf>
    <xf numFmtId="0" fontId="0" fillId="0" borderId="9" xfId="0" pivotButton="1" applyBorder="1"/>
    <xf numFmtId="0" fontId="0" fillId="0" borderId="9" xfId="0" pivotButton="1" applyBorder="1" applyAlignment="1">
      <alignment horizontal="center"/>
    </xf>
    <xf numFmtId="0" fontId="11" fillId="0" borderId="1" xfId="3" applyBorder="1" applyAlignment="1" applyProtection="1">
      <alignment horizontal="center" vertical="center" wrapText="1"/>
      <protection locked="0"/>
    </xf>
    <xf numFmtId="0" fontId="20" fillId="5" borderId="14" xfId="0" applyFont="1" applyFill="1" applyBorder="1" applyAlignment="1">
      <alignment horizontal="center"/>
    </xf>
    <xf numFmtId="0" fontId="0" fillId="0" borderId="14" xfId="0" applyBorder="1" applyAlignment="1">
      <alignment horizontal="center"/>
    </xf>
    <xf numFmtId="164" fontId="3" fillId="0" borderId="9" xfId="0" applyNumberFormat="1" applyFont="1" applyBorder="1" applyAlignment="1">
      <alignment horizontal="center" vertical="center"/>
    </xf>
    <xf numFmtId="0" fontId="4" fillId="0" borderId="0" xfId="0" applyFont="1" applyAlignment="1">
      <alignment horizontal="center" vertical="center" wrapText="1"/>
    </xf>
    <xf numFmtId="0" fontId="24" fillId="0" borderId="0" xfId="4"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horizontal="center" vertical="center"/>
    </xf>
    <xf numFmtId="0" fontId="22" fillId="6" borderId="1" xfId="0" applyFont="1" applyFill="1" applyBorder="1" applyAlignment="1">
      <alignment horizontal="center" vertical="center" wrapText="1"/>
    </xf>
    <xf numFmtId="14" fontId="22" fillId="6" borderId="1" xfId="0" applyNumberFormat="1" applyFont="1" applyFill="1" applyBorder="1" applyAlignment="1">
      <alignment horizontal="center" vertical="center" wrapText="1"/>
    </xf>
    <xf numFmtId="0" fontId="22" fillId="6" borderId="18" xfId="0" applyFont="1" applyFill="1" applyBorder="1" applyAlignment="1">
      <alignment horizontal="center" vertical="center" wrapText="1"/>
    </xf>
    <xf numFmtId="0" fontId="4" fillId="0" borderId="1" xfId="0" applyFont="1" applyBorder="1" applyAlignment="1">
      <alignment horizontal="center" vertical="center" wrapText="1"/>
    </xf>
    <xf numFmtId="0" fontId="3" fillId="0" borderId="1" xfId="0" applyFont="1" applyBorder="1" applyAlignment="1">
      <alignment horizontal="center" vertical="center" wrapText="1"/>
    </xf>
    <xf numFmtId="0" fontId="11" fillId="7" borderId="1" xfId="4" applyFill="1" applyBorder="1" applyAlignment="1">
      <alignment horizontal="center" vertical="center" wrapText="1"/>
    </xf>
    <xf numFmtId="14" fontId="4" fillId="0" borderId="1" xfId="0" applyNumberFormat="1" applyFont="1" applyBorder="1" applyAlignment="1">
      <alignment horizontal="center" vertical="center" wrapText="1"/>
    </xf>
    <xf numFmtId="0" fontId="7" fillId="0" borderId="1" xfId="0" applyFont="1" applyBorder="1" applyAlignment="1">
      <alignment horizontal="justify" vertical="center" wrapText="1"/>
    </xf>
    <xf numFmtId="0" fontId="4" fillId="0" borderId="1" xfId="0" applyFont="1" applyBorder="1" applyAlignment="1">
      <alignment horizontal="center" vertical="center"/>
    </xf>
    <xf numFmtId="0" fontId="4" fillId="2" borderId="1" xfId="0" applyFont="1" applyFill="1" applyBorder="1" applyAlignment="1">
      <alignment horizontal="center" vertical="center" wrapText="1"/>
    </xf>
    <xf numFmtId="0" fontId="11" fillId="7" borderId="1" xfId="4" applyFill="1" applyBorder="1" applyAlignment="1">
      <alignment horizontal="center" vertical="center"/>
    </xf>
    <xf numFmtId="0" fontId="5" fillId="0" borderId="1" xfId="0" applyFont="1" applyBorder="1" applyAlignment="1">
      <alignment horizontal="center" vertical="center" wrapText="1"/>
    </xf>
    <xf numFmtId="0" fontId="4" fillId="8" borderId="1" xfId="0" applyFont="1" applyFill="1" applyBorder="1" applyAlignment="1">
      <alignment horizontal="center" vertical="center" wrapText="1"/>
    </xf>
    <xf numFmtId="0" fontId="0" fillId="0" borderId="0" xfId="0" quotePrefix="1"/>
    <xf numFmtId="14" fontId="4" fillId="8" borderId="1" xfId="0" applyNumberFormat="1" applyFont="1" applyFill="1" applyBorder="1" applyAlignment="1">
      <alignment horizontal="center" vertical="center" wrapText="1"/>
    </xf>
    <xf numFmtId="0" fontId="7" fillId="0" borderId="1" xfId="0" applyFont="1" applyBorder="1" applyAlignment="1">
      <alignment horizontal="center" vertical="center" wrapText="1"/>
    </xf>
    <xf numFmtId="0" fontId="25" fillId="0" borderId="0" xfId="0" applyFont="1"/>
    <xf numFmtId="14" fontId="3" fillId="0" borderId="1" xfId="0" applyNumberFormat="1" applyFont="1" applyBorder="1" applyAlignment="1">
      <alignment horizontal="center" vertical="center" wrapText="1"/>
    </xf>
    <xf numFmtId="0" fontId="4" fillId="0" borderId="0" xfId="0" applyFont="1" applyAlignment="1">
      <alignment vertical="center"/>
    </xf>
    <xf numFmtId="0" fontId="22" fillId="6" borderId="3" xfId="0" applyFont="1" applyFill="1" applyBorder="1" applyAlignment="1">
      <alignment horizontal="center" vertical="center" wrapText="1"/>
    </xf>
    <xf numFmtId="165" fontId="4" fillId="0" borderId="1" xfId="0" applyNumberFormat="1" applyFont="1" applyBorder="1" applyAlignment="1">
      <alignment horizontal="center" vertical="center" wrapText="1"/>
    </xf>
    <xf numFmtId="0" fontId="7" fillId="0" borderId="1" xfId="0" applyFont="1" applyBorder="1" applyAlignment="1">
      <alignment vertical="center" wrapText="1"/>
    </xf>
    <xf numFmtId="0" fontId="3"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7" xfId="0" applyFont="1" applyBorder="1" applyAlignment="1">
      <alignment horizontal="center" vertical="center" wrapText="1"/>
    </xf>
    <xf numFmtId="0" fontId="3" fillId="0" borderId="7" xfId="0" applyFont="1" applyBorder="1" applyAlignment="1">
      <alignment horizontal="center" vertical="center" wrapText="1"/>
    </xf>
    <xf numFmtId="0" fontId="11" fillId="7" borderId="7" xfId="4" applyFill="1" applyBorder="1" applyAlignment="1">
      <alignment horizontal="center" vertical="center" wrapText="1"/>
    </xf>
    <xf numFmtId="165" fontId="4" fillId="0" borderId="7" xfId="0" applyNumberFormat="1" applyFont="1" applyBorder="1" applyAlignment="1">
      <alignment horizontal="center" vertical="center" wrapText="1"/>
    </xf>
    <xf numFmtId="0" fontId="3" fillId="0" borderId="7" xfId="0" applyFont="1" applyBorder="1" applyAlignment="1">
      <alignment horizontal="left" vertical="center" wrapText="1"/>
    </xf>
    <xf numFmtId="0" fontId="3" fillId="0" borderId="7" xfId="0" applyFont="1" applyBorder="1" applyAlignment="1">
      <alignment horizontal="center" vertical="center"/>
    </xf>
    <xf numFmtId="0" fontId="4" fillId="0" borderId="1" xfId="0" applyFont="1" applyBorder="1" applyAlignment="1">
      <alignment vertical="center"/>
    </xf>
    <xf numFmtId="0" fontId="3" fillId="0" borderId="1" xfId="0" applyFont="1" applyBorder="1" applyAlignment="1">
      <alignment vertical="center" wrapText="1"/>
    </xf>
    <xf numFmtId="0" fontId="3" fillId="0" borderId="1" xfId="0" applyFont="1" applyBorder="1" applyAlignment="1">
      <alignment horizontal="justify" vertical="center"/>
    </xf>
    <xf numFmtId="0" fontId="3" fillId="0" borderId="1" xfId="0" applyFont="1" applyBorder="1" applyAlignment="1">
      <alignment horizontal="justify" vertical="center" wrapText="1"/>
    </xf>
    <xf numFmtId="166" fontId="4" fillId="0" borderId="1" xfId="5" applyFont="1" applyBorder="1" applyAlignment="1">
      <alignment horizontal="center" vertical="center" wrapText="1"/>
    </xf>
    <xf numFmtId="165" fontId="4" fillId="0" borderId="1" xfId="5" applyNumberFormat="1" applyFont="1" applyBorder="1" applyAlignment="1">
      <alignment horizontal="center" vertical="center" wrapText="1"/>
    </xf>
    <xf numFmtId="0" fontId="4" fillId="0" borderId="1" xfId="5" applyNumberFormat="1" applyFont="1" applyBorder="1" applyAlignment="1">
      <alignment horizontal="left" vertical="center" wrapText="1"/>
    </xf>
    <xf numFmtId="166" fontId="4" fillId="0" borderId="1" xfId="5" applyFont="1" applyBorder="1" applyAlignment="1">
      <alignment horizontal="center" vertical="center"/>
    </xf>
    <xf numFmtId="166" fontId="4" fillId="0" borderId="0" xfId="5" applyFont="1" applyAlignment="1">
      <alignment vertical="center"/>
    </xf>
    <xf numFmtId="0" fontId="4" fillId="9" borderId="1" xfId="0" applyFont="1" applyFill="1" applyBorder="1" applyAlignment="1">
      <alignment horizontal="center" vertical="center" wrapText="1"/>
    </xf>
    <xf numFmtId="165" fontId="4" fillId="9" borderId="1" xfId="0" applyNumberFormat="1" applyFont="1" applyFill="1" applyBorder="1" applyAlignment="1">
      <alignment horizontal="center" vertical="center" wrapText="1"/>
    </xf>
    <xf numFmtId="0" fontId="7" fillId="9" borderId="1" xfId="0" applyFont="1" applyFill="1" applyBorder="1" applyAlignment="1">
      <alignment horizontal="justify" vertical="center" wrapText="1"/>
    </xf>
    <xf numFmtId="0" fontId="4" fillId="9" borderId="1" xfId="0" applyFont="1" applyFill="1" applyBorder="1" applyAlignment="1">
      <alignment horizontal="center" vertical="center"/>
    </xf>
    <xf numFmtId="0" fontId="0" fillId="0" borderId="0" xfId="0" pivotButton="1" applyAlignment="1">
      <alignment horizontal="center"/>
    </xf>
    <xf numFmtId="0" fontId="0" fillId="0" borderId="1" xfId="0" pivotButton="1" applyBorder="1"/>
    <xf numFmtId="0" fontId="0" fillId="0" borderId="1" xfId="0" applyBorder="1" applyAlignment="1">
      <alignment horizontal="center"/>
    </xf>
    <xf numFmtId="0" fontId="0" fillId="0" borderId="1" xfId="0" applyBorder="1"/>
    <xf numFmtId="0" fontId="26" fillId="0" borderId="1" xfId="0" applyFont="1" applyBorder="1" applyAlignment="1">
      <alignment horizontal="center" vertical="center"/>
    </xf>
    <xf numFmtId="0" fontId="26" fillId="0" borderId="1" xfId="0" applyFont="1" applyBorder="1" applyAlignment="1">
      <alignment horizontal="center"/>
    </xf>
    <xf numFmtId="0" fontId="27" fillId="0" borderId="1" xfId="0" applyFont="1" applyBorder="1" applyAlignment="1">
      <alignment horizontal="center"/>
    </xf>
    <xf numFmtId="0" fontId="27" fillId="0" borderId="1" xfId="0" applyFont="1" applyBorder="1" applyAlignment="1">
      <alignment horizontal="center" vertical="center"/>
    </xf>
    <xf numFmtId="0" fontId="28" fillId="0" borderId="1" xfId="0" applyFont="1" applyBorder="1" applyAlignment="1">
      <alignment horizontal="center" vertical="center"/>
    </xf>
    <xf numFmtId="0" fontId="28" fillId="0" borderId="1" xfId="0" applyFont="1" applyBorder="1" applyAlignment="1">
      <alignment horizontal="center"/>
    </xf>
    <xf numFmtId="0" fontId="29" fillId="0" borderId="11" xfId="0" applyFont="1" applyBorder="1" applyAlignment="1">
      <alignment horizontal="center" vertical="center" wrapText="1"/>
    </xf>
    <xf numFmtId="0" fontId="29" fillId="0" borderId="10" xfId="0" applyFont="1" applyBorder="1" applyAlignment="1">
      <alignment horizontal="center" vertical="center" wrapText="1"/>
    </xf>
    <xf numFmtId="164" fontId="29" fillId="0" borderId="10" xfId="0" applyNumberFormat="1" applyFont="1" applyBorder="1" applyAlignment="1">
      <alignment horizontal="center" vertical="center" wrapText="1"/>
    </xf>
    <xf numFmtId="1" fontId="29" fillId="0" borderId="10" xfId="0" applyNumberFormat="1" applyFont="1" applyBorder="1" applyAlignment="1">
      <alignment horizontal="center" vertical="center" wrapText="1"/>
    </xf>
    <xf numFmtId="0" fontId="29" fillId="0" borderId="10" xfId="0" applyFont="1" applyBorder="1" applyAlignment="1">
      <alignment horizontal="justify" vertical="center"/>
    </xf>
    <xf numFmtId="0" fontId="29" fillId="0" borderId="13" xfId="0" applyFont="1" applyBorder="1" applyAlignment="1">
      <alignment horizontal="center" vertical="center" wrapText="1"/>
    </xf>
    <xf numFmtId="0" fontId="29" fillId="0" borderId="1" xfId="0" applyFont="1" applyBorder="1" applyAlignment="1">
      <alignment horizontal="center" vertical="center" wrapText="1"/>
    </xf>
    <xf numFmtId="0" fontId="30" fillId="0" borderId="0" xfId="0" applyFont="1" applyAlignment="1">
      <alignment vertical="center" wrapText="1"/>
    </xf>
    <xf numFmtId="0" fontId="27" fillId="0" borderId="12" xfId="0" applyFont="1" applyBorder="1" applyAlignment="1">
      <alignment horizontal="center" vertical="center" wrapText="1"/>
    </xf>
    <xf numFmtId="0" fontId="27" fillId="0" borderId="9" xfId="0" applyFont="1" applyBorder="1" applyAlignment="1">
      <alignment vertical="center" wrapText="1"/>
    </xf>
    <xf numFmtId="0" fontId="27" fillId="0" borderId="9" xfId="0" applyFont="1" applyBorder="1" applyAlignment="1">
      <alignment horizontal="justify" vertical="center"/>
    </xf>
    <xf numFmtId="0" fontId="27" fillId="0" borderId="9" xfId="0" applyFont="1" applyBorder="1" applyAlignment="1">
      <alignment horizontal="center" vertical="center"/>
    </xf>
    <xf numFmtId="164" fontId="27" fillId="0" borderId="9" xfId="0" applyNumberFormat="1" applyFont="1" applyBorder="1" applyAlignment="1">
      <alignment horizontal="center" vertical="center" wrapText="1"/>
    </xf>
    <xf numFmtId="0" fontId="27" fillId="0" borderId="9" xfId="0" applyFont="1" applyBorder="1" applyAlignment="1">
      <alignment horizontal="center" vertical="center" wrapText="1"/>
    </xf>
    <xf numFmtId="0" fontId="27" fillId="0" borderId="13" xfId="0" applyFont="1" applyBorder="1" applyAlignment="1">
      <alignment horizontal="center" vertical="center" wrapText="1"/>
    </xf>
    <xf numFmtId="0" fontId="27" fillId="0" borderId="1" xfId="0" applyFont="1" applyBorder="1" applyAlignment="1">
      <alignment horizontal="center" vertical="center" wrapText="1"/>
    </xf>
    <xf numFmtId="0" fontId="27" fillId="0" borderId="11" xfId="0" applyFont="1" applyBorder="1" applyAlignment="1">
      <alignment horizontal="center" vertical="center" wrapText="1"/>
    </xf>
    <xf numFmtId="0" fontId="31" fillId="0" borderId="0" xfId="0" applyFont="1" applyAlignment="1">
      <alignment wrapText="1"/>
    </xf>
    <xf numFmtId="14" fontId="27" fillId="0" borderId="9" xfId="0" applyNumberFormat="1" applyFont="1" applyBorder="1" applyAlignment="1">
      <alignment vertical="center" wrapText="1"/>
    </xf>
    <xf numFmtId="0" fontId="27" fillId="0" borderId="14" xfId="0" applyFont="1" applyBorder="1" applyAlignment="1">
      <alignment horizontal="center" vertical="center" wrapText="1"/>
    </xf>
    <xf numFmtId="0" fontId="31" fillId="0" borderId="1" xfId="0" applyFont="1" applyBorder="1" applyAlignment="1">
      <alignment horizontal="justify" vertical="center"/>
    </xf>
    <xf numFmtId="0" fontId="27" fillId="0" borderId="9" xfId="0" applyFont="1" applyBorder="1" applyAlignment="1">
      <alignment horizontal="justify" vertical="center" wrapText="1"/>
    </xf>
    <xf numFmtId="0" fontId="31" fillId="0" borderId="0" xfId="0" applyFont="1" applyAlignment="1">
      <alignment vertical="center" wrapText="1"/>
    </xf>
    <xf numFmtId="0" fontId="32" fillId="0" borderId="9" xfId="0" applyFont="1" applyBorder="1" applyAlignment="1">
      <alignment vertical="center" wrapText="1"/>
    </xf>
    <xf numFmtId="0" fontId="32" fillId="0" borderId="9" xfId="0" applyFont="1" applyBorder="1" applyAlignment="1">
      <alignment horizontal="justify" vertical="center"/>
    </xf>
    <xf numFmtId="164" fontId="32" fillId="0" borderId="9" xfId="0" applyNumberFormat="1" applyFont="1" applyBorder="1" applyAlignment="1">
      <alignment horizontal="center" vertical="center" wrapText="1"/>
    </xf>
    <xf numFmtId="0" fontId="33" fillId="0" borderId="9" xfId="0" applyFont="1" applyBorder="1" applyAlignment="1">
      <alignment horizontal="center" vertical="center" wrapText="1"/>
    </xf>
    <xf numFmtId="0" fontId="31" fillId="0" borderId="9" xfId="0" applyFont="1" applyBorder="1" applyAlignment="1">
      <alignment wrapText="1"/>
    </xf>
    <xf numFmtId="0" fontId="28" fillId="0" borderId="12" xfId="0" applyFont="1" applyBorder="1" applyAlignment="1">
      <alignment horizontal="center" vertical="center" wrapText="1"/>
    </xf>
    <xf numFmtId="0" fontId="28" fillId="0" borderId="9" xfId="0" applyFont="1" applyBorder="1" applyAlignment="1">
      <alignment vertical="center" wrapText="1"/>
    </xf>
    <xf numFmtId="0" fontId="28" fillId="0" borderId="9" xfId="0" applyFont="1" applyBorder="1" applyAlignment="1">
      <alignment horizontal="justify" vertical="center"/>
    </xf>
    <xf numFmtId="0" fontId="28" fillId="0" borderId="9" xfId="0" applyFont="1" applyBorder="1" applyAlignment="1">
      <alignment horizontal="center" vertical="center"/>
    </xf>
    <xf numFmtId="164" fontId="28" fillId="0" borderId="9" xfId="0" applyNumberFormat="1" applyFont="1" applyBorder="1" applyAlignment="1">
      <alignment horizontal="center" vertical="center" wrapText="1"/>
    </xf>
    <xf numFmtId="0" fontId="28" fillId="0" borderId="9" xfId="0" applyFont="1" applyBorder="1" applyAlignment="1">
      <alignment horizontal="center" vertical="center" wrapText="1"/>
    </xf>
    <xf numFmtId="0" fontId="28" fillId="0" borderId="0" xfId="0" applyFont="1" applyAlignment="1">
      <alignment wrapText="1"/>
    </xf>
    <xf numFmtId="14" fontId="34" fillId="0" borderId="9" xfId="0" applyNumberFormat="1" applyFont="1" applyBorder="1" applyAlignment="1">
      <alignment horizontal="center" vertical="center" wrapText="1"/>
    </xf>
    <xf numFmtId="14" fontId="28" fillId="0" borderId="9" xfId="0" applyNumberFormat="1" applyFont="1" applyBorder="1" applyAlignment="1">
      <alignment horizontal="center" vertical="center" wrapText="1"/>
    </xf>
    <xf numFmtId="14" fontId="33" fillId="0" borderId="9" xfId="0" applyNumberFormat="1" applyFont="1" applyBorder="1" applyAlignment="1">
      <alignment horizontal="center" vertical="center" wrapText="1"/>
    </xf>
    <xf numFmtId="0" fontId="28" fillId="0" borderId="9" xfId="0" applyFont="1" applyBorder="1" applyAlignment="1">
      <alignment horizontal="justify" vertical="center" wrapText="1"/>
    </xf>
    <xf numFmtId="0" fontId="28" fillId="0" borderId="0" xfId="0" applyFont="1" applyAlignment="1">
      <alignment vertical="center" wrapText="1"/>
    </xf>
    <xf numFmtId="0" fontId="33" fillId="0" borderId="9" xfId="0" applyFont="1" applyBorder="1" applyAlignment="1">
      <alignment horizontal="justify" vertical="center" wrapText="1"/>
    </xf>
    <xf numFmtId="0" fontId="33" fillId="0" borderId="9" xfId="0" applyFont="1" applyBorder="1" applyAlignment="1">
      <alignment horizontal="justify" vertical="center"/>
    </xf>
    <xf numFmtId="14" fontId="27" fillId="0" borderId="9" xfId="0" applyNumberFormat="1" applyFont="1" applyBorder="1" applyAlignment="1">
      <alignment horizontal="center" vertical="center" wrapText="1"/>
    </xf>
    <xf numFmtId="0" fontId="27" fillId="0" borderId="0" xfId="0" applyFont="1" applyAlignment="1">
      <alignment vertical="center" wrapText="1"/>
    </xf>
    <xf numFmtId="0" fontId="26" fillId="0" borderId="1" xfId="0" applyFont="1" applyBorder="1" applyAlignment="1">
      <alignment horizontal="center" vertical="center" wrapText="1"/>
    </xf>
    <xf numFmtId="0" fontId="26" fillId="0" borderId="9" xfId="0" applyFont="1" applyBorder="1" applyAlignment="1">
      <alignment horizontal="center" vertical="center" wrapText="1"/>
    </xf>
    <xf numFmtId="1" fontId="34" fillId="0" borderId="9" xfId="0" applyNumberFormat="1" applyFont="1" applyBorder="1" applyAlignment="1">
      <alignment horizontal="center" vertical="center" wrapText="1"/>
    </xf>
    <xf numFmtId="0" fontId="27" fillId="0" borderId="16" xfId="0" applyFont="1" applyBorder="1" applyAlignment="1">
      <alignment horizontal="center" vertical="center" wrapText="1"/>
    </xf>
    <xf numFmtId="0" fontId="27" fillId="0" borderId="15" xfId="0" applyFont="1" applyBorder="1" applyAlignment="1">
      <alignment vertical="center" wrapText="1"/>
    </xf>
    <xf numFmtId="0" fontId="27" fillId="0" borderId="15" xfId="0" applyFont="1" applyBorder="1" applyAlignment="1">
      <alignment horizontal="justify" vertical="center"/>
    </xf>
    <xf numFmtId="0" fontId="27" fillId="0" borderId="15" xfId="0" applyFont="1" applyBorder="1" applyAlignment="1">
      <alignment horizontal="center" vertical="center"/>
    </xf>
    <xf numFmtId="14" fontId="34" fillId="0" borderId="15" xfId="0" applyNumberFormat="1" applyFont="1" applyBorder="1" applyAlignment="1">
      <alignment horizontal="center" vertical="center" wrapText="1"/>
    </xf>
    <xf numFmtId="1" fontId="34" fillId="0" borderId="15" xfId="0" applyNumberFormat="1" applyFont="1" applyBorder="1" applyAlignment="1">
      <alignment horizontal="center" vertical="center" wrapText="1"/>
    </xf>
    <xf numFmtId="0" fontId="27" fillId="0" borderId="15" xfId="0" applyFont="1" applyBorder="1" applyAlignment="1">
      <alignment horizontal="center" vertical="center" wrapText="1"/>
    </xf>
    <xf numFmtId="0" fontId="27" fillId="0" borderId="15" xfId="0" applyFont="1" applyBorder="1" applyAlignment="1">
      <alignment horizontal="justify" vertical="center" wrapText="1"/>
    </xf>
    <xf numFmtId="0" fontId="27" fillId="0" borderId="17" xfId="0" applyFont="1" applyBorder="1" applyAlignment="1">
      <alignment horizontal="center" vertical="center" wrapText="1"/>
    </xf>
    <xf numFmtId="0" fontId="31" fillId="0" borderId="0" xfId="0" applyFont="1" applyAlignment="1">
      <alignment horizontal="center" vertical="center" wrapText="1"/>
    </xf>
    <xf numFmtId="1" fontId="29" fillId="0" borderId="2" xfId="0" applyNumberFormat="1" applyFont="1" applyBorder="1" applyAlignment="1">
      <alignment horizontal="center" vertical="center" wrapText="1"/>
    </xf>
    <xf numFmtId="0" fontId="31" fillId="0" borderId="0" xfId="0" applyFont="1" applyAlignment="1">
      <alignment horizontal="justify" vertical="center"/>
    </xf>
    <xf numFmtId="1" fontId="27" fillId="0" borderId="5" xfId="0" applyNumberFormat="1" applyFont="1" applyBorder="1" applyAlignment="1">
      <alignment horizontal="center" vertical="center" wrapText="1"/>
    </xf>
    <xf numFmtId="1" fontId="31" fillId="0" borderId="0" xfId="0" applyNumberFormat="1" applyFont="1" applyAlignment="1">
      <alignment horizontal="center" vertical="center" wrapText="1"/>
    </xf>
    <xf numFmtId="0" fontId="33" fillId="0" borderId="0" xfId="0" applyFont="1" applyAlignment="1">
      <alignment wrapText="1"/>
    </xf>
    <xf numFmtId="0" fontId="27" fillId="8" borderId="9" xfId="0" applyFont="1" applyFill="1" applyBorder="1" applyAlignment="1">
      <alignment horizontal="center" vertical="center" wrapText="1"/>
    </xf>
    <xf numFmtId="0" fontId="27" fillId="8" borderId="9" xfId="0" applyFont="1" applyFill="1" applyBorder="1" applyAlignment="1">
      <alignment vertical="center" wrapText="1"/>
    </xf>
    <xf numFmtId="0" fontId="27" fillId="8" borderId="9" xfId="0" applyFont="1" applyFill="1" applyBorder="1" applyAlignment="1">
      <alignment horizontal="justify" vertical="center"/>
    </xf>
    <xf numFmtId="0" fontId="27" fillId="8" borderId="9" xfId="0" applyFont="1" applyFill="1" applyBorder="1" applyAlignment="1">
      <alignment horizontal="center" vertical="center"/>
    </xf>
    <xf numFmtId="14" fontId="34" fillId="8" borderId="9" xfId="0" applyNumberFormat="1" applyFont="1" applyFill="1" applyBorder="1" applyAlignment="1">
      <alignment horizontal="center" vertical="center" wrapText="1"/>
    </xf>
    <xf numFmtId="1" fontId="34" fillId="8" borderId="9" xfId="0" applyNumberFormat="1" applyFont="1" applyFill="1" applyBorder="1" applyAlignment="1">
      <alignment horizontal="center" vertical="center" wrapText="1"/>
    </xf>
    <xf numFmtId="0" fontId="27" fillId="8" borderId="9" xfId="0" applyFont="1" applyFill="1" applyBorder="1" applyAlignment="1">
      <alignment horizontal="justify" vertical="center" wrapText="1"/>
    </xf>
    <xf numFmtId="0" fontId="27" fillId="8" borderId="14" xfId="0" applyFont="1" applyFill="1" applyBorder="1" applyAlignment="1">
      <alignment horizontal="center" vertical="center" wrapText="1"/>
    </xf>
    <xf numFmtId="0" fontId="27" fillId="8" borderId="1" xfId="0" applyFont="1" applyFill="1" applyBorder="1" applyAlignment="1">
      <alignment horizontal="center" vertical="center" wrapText="1"/>
    </xf>
    <xf numFmtId="0" fontId="26" fillId="8" borderId="1" xfId="0" applyFont="1" applyFill="1" applyBorder="1" applyAlignment="1">
      <alignment horizontal="center" vertical="center"/>
    </xf>
    <xf numFmtId="0" fontId="27" fillId="8" borderId="1" xfId="0" applyFont="1" applyFill="1" applyBorder="1" applyAlignment="1">
      <alignment horizontal="center" vertical="center"/>
    </xf>
    <xf numFmtId="0" fontId="27" fillId="8" borderId="12" xfId="0" applyFont="1" applyFill="1" applyBorder="1" applyAlignment="1">
      <alignment horizontal="center" vertical="center" wrapText="1"/>
    </xf>
    <xf numFmtId="0" fontId="31" fillId="8" borderId="0" xfId="0" applyFont="1" applyFill="1" applyAlignment="1">
      <alignment wrapText="1"/>
    </xf>
    <xf numFmtId="0" fontId="17" fillId="0" borderId="10"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9" xfId="0" applyFont="1" applyBorder="1" applyAlignment="1">
      <alignment horizontal="justify" vertical="center" wrapText="1"/>
    </xf>
    <xf numFmtId="0" fontId="26" fillId="0" borderId="5" xfId="0" applyFont="1" applyBorder="1" applyAlignment="1">
      <alignment horizontal="center" vertical="center"/>
    </xf>
    <xf numFmtId="0" fontId="27" fillId="0" borderId="7" xfId="0" applyFont="1" applyBorder="1" applyAlignment="1">
      <alignment horizontal="center" vertical="center" wrapText="1"/>
    </xf>
    <xf numFmtId="0" fontId="26" fillId="0" borderId="7" xfId="0" applyFont="1" applyBorder="1" applyAlignment="1">
      <alignment horizontal="center" vertical="center"/>
    </xf>
    <xf numFmtId="0" fontId="27" fillId="0" borderId="10" xfId="0" applyFont="1" applyBorder="1" applyAlignment="1">
      <alignment vertical="center" wrapText="1"/>
    </xf>
    <xf numFmtId="0" fontId="27" fillId="0" borderId="10" xfId="0" applyFont="1" applyBorder="1" applyAlignment="1">
      <alignment horizontal="justify" vertical="center"/>
    </xf>
    <xf numFmtId="0" fontId="27" fillId="0" borderId="10" xfId="0" applyFont="1" applyBorder="1" applyAlignment="1">
      <alignment horizontal="center" vertical="center"/>
    </xf>
    <xf numFmtId="14" fontId="34" fillId="0" borderId="10" xfId="0" applyNumberFormat="1" applyFont="1" applyBorder="1" applyAlignment="1">
      <alignment horizontal="center" vertical="center" wrapText="1"/>
    </xf>
    <xf numFmtId="1" fontId="34" fillId="0" borderId="10" xfId="0" applyNumberFormat="1" applyFont="1" applyBorder="1" applyAlignment="1">
      <alignment horizontal="center" vertical="center" wrapText="1"/>
    </xf>
    <xf numFmtId="0" fontId="27" fillId="0" borderId="10" xfId="0" applyFont="1" applyBorder="1" applyAlignment="1">
      <alignment horizontal="center" vertical="center" wrapText="1"/>
    </xf>
    <xf numFmtId="0" fontId="27" fillId="0" borderId="10" xfId="0" applyFont="1" applyBorder="1" applyAlignment="1">
      <alignment horizontal="justify" vertical="center" wrapText="1"/>
    </xf>
    <xf numFmtId="0" fontId="27" fillId="0" borderId="3" xfId="0" applyFont="1" applyBorder="1" applyAlignment="1">
      <alignment horizontal="center" vertical="center" wrapText="1"/>
    </xf>
    <xf numFmtId="0" fontId="26" fillId="0" borderId="3" xfId="0" applyFont="1" applyBorder="1" applyAlignment="1">
      <alignment horizontal="center" vertical="center"/>
    </xf>
    <xf numFmtId="0" fontId="27" fillId="0" borderId="1" xfId="0" applyFont="1" applyBorder="1" applyAlignment="1">
      <alignment vertical="center" wrapText="1"/>
    </xf>
    <xf numFmtId="0" fontId="27" fillId="0" borderId="1" xfId="0" applyFont="1" applyBorder="1" applyAlignment="1">
      <alignment horizontal="justify" vertical="center"/>
    </xf>
    <xf numFmtId="14" fontId="34" fillId="0" borderId="1" xfId="0" applyNumberFormat="1" applyFont="1" applyBorder="1" applyAlignment="1">
      <alignment horizontal="center" vertical="center" wrapText="1"/>
    </xf>
    <xf numFmtId="1" fontId="34" fillId="0" borderId="1" xfId="0" applyNumberFormat="1" applyFont="1" applyBorder="1" applyAlignment="1">
      <alignment horizontal="center" vertical="center" wrapText="1"/>
    </xf>
    <xf numFmtId="0" fontId="27" fillId="0" borderId="1" xfId="0" applyFont="1" applyBorder="1" applyAlignment="1">
      <alignment horizontal="justify" vertical="center" wrapText="1"/>
    </xf>
    <xf numFmtId="0" fontId="0" fillId="0" borderId="1" xfId="0" pivotButton="1" applyBorder="1" applyAlignment="1">
      <alignment horizontal="center"/>
    </xf>
    <xf numFmtId="0" fontId="0" fillId="0" borderId="1" xfId="0" applyBorder="1" applyAlignment="1">
      <alignment horizontal="left"/>
    </xf>
    <xf numFmtId="0" fontId="29" fillId="10" borderId="10" xfId="0" applyFont="1" applyFill="1" applyBorder="1" applyAlignment="1">
      <alignment horizontal="center" vertical="center" wrapText="1"/>
    </xf>
    <xf numFmtId="0" fontId="35" fillId="0" borderId="9" xfId="0" applyFont="1" applyBorder="1" applyAlignment="1">
      <alignment horizontal="center" vertical="center" wrapText="1"/>
    </xf>
    <xf numFmtId="0" fontId="35" fillId="0" borderId="0" xfId="0" applyFont="1" applyAlignment="1">
      <alignment horizontal="justify" vertical="center" wrapText="1"/>
    </xf>
    <xf numFmtId="0" fontId="36" fillId="0" borderId="0" xfId="0" applyFont="1" applyAlignment="1">
      <alignment horizontal="justify" vertical="center" wrapText="1"/>
    </xf>
    <xf numFmtId="0" fontId="37" fillId="0" borderId="9" xfId="0" applyFont="1" applyBorder="1" applyAlignment="1">
      <alignment horizontal="center" vertical="center" wrapText="1"/>
    </xf>
    <xf numFmtId="0" fontId="37" fillId="0" borderId="10" xfId="0" applyFont="1" applyBorder="1" applyAlignment="1">
      <alignment horizontal="center" vertical="center" wrapText="1"/>
    </xf>
    <xf numFmtId="164" fontId="37" fillId="0" borderId="9" xfId="0" applyNumberFormat="1" applyFont="1" applyBorder="1" applyAlignment="1">
      <alignment horizontal="center" vertical="center" wrapText="1"/>
    </xf>
    <xf numFmtId="1" fontId="37" fillId="0" borderId="9" xfId="0" applyNumberFormat="1" applyFont="1" applyBorder="1" applyAlignment="1">
      <alignment horizontal="center" vertical="center" wrapText="1"/>
    </xf>
    <xf numFmtId="0" fontId="37" fillId="10" borderId="10" xfId="0" applyFont="1" applyFill="1" applyBorder="1" applyAlignment="1">
      <alignment horizontal="center" vertical="center" wrapText="1"/>
    </xf>
    <xf numFmtId="0" fontId="37" fillId="0" borderId="13" xfId="0" applyFont="1" applyBorder="1" applyAlignment="1">
      <alignment horizontal="center" vertical="center" wrapText="1"/>
    </xf>
    <xf numFmtId="0" fontId="35" fillId="0" borderId="10" xfId="0" applyFont="1" applyBorder="1" applyAlignment="1">
      <alignment horizontal="center" vertical="center" wrapText="1"/>
    </xf>
    <xf numFmtId="164" fontId="35" fillId="0" borderId="9" xfId="0" applyNumberFormat="1" applyFont="1" applyBorder="1" applyAlignment="1">
      <alignment horizontal="center" vertical="center" wrapText="1"/>
    </xf>
    <xf numFmtId="0" fontId="35" fillId="0" borderId="9" xfId="0" applyFont="1" applyBorder="1" applyAlignment="1">
      <alignment horizontal="justify" vertical="center"/>
    </xf>
    <xf numFmtId="0" fontId="35" fillId="0" borderId="12" xfId="0" applyFont="1" applyBorder="1" applyAlignment="1">
      <alignment horizontal="justify" vertical="center" wrapText="1"/>
    </xf>
    <xf numFmtId="164" fontId="35" fillId="0" borderId="10" xfId="0" applyNumberFormat="1" applyFont="1" applyBorder="1" applyAlignment="1">
      <alignment horizontal="center" vertical="center" wrapText="1"/>
    </xf>
    <xf numFmtId="0" fontId="35" fillId="0" borderId="0" xfId="0" applyFont="1" applyAlignment="1">
      <alignment wrapText="1"/>
    </xf>
    <xf numFmtId="14" fontId="35" fillId="0" borderId="9" xfId="0" applyNumberFormat="1" applyFont="1" applyBorder="1" applyAlignment="1">
      <alignment horizontal="center" vertical="center" wrapText="1"/>
    </xf>
    <xf numFmtId="0" fontId="35" fillId="0" borderId="9" xfId="0" applyFont="1" applyBorder="1"/>
    <xf numFmtId="0" fontId="35" fillId="0" borderId="16" xfId="0" applyFont="1" applyBorder="1" applyAlignment="1">
      <alignment horizontal="justify" vertical="center" wrapText="1"/>
    </xf>
    <xf numFmtId="0" fontId="35" fillId="0" borderId="15" xfId="0" applyFont="1" applyBorder="1" applyAlignment="1">
      <alignment horizontal="center" vertical="center" wrapText="1"/>
    </xf>
    <xf numFmtId="0" fontId="35" fillId="0" borderId="14" xfId="0" applyFont="1" applyBorder="1" applyAlignment="1">
      <alignment horizontal="justify" vertical="center"/>
    </xf>
    <xf numFmtId="0" fontId="35" fillId="0" borderId="1" xfId="0" applyFont="1" applyBorder="1" applyAlignment="1">
      <alignment horizontal="justify" vertical="center" wrapText="1"/>
    </xf>
    <xf numFmtId="0" fontId="35" fillId="0" borderId="1" xfId="0" applyFont="1" applyBorder="1" applyAlignment="1">
      <alignment horizontal="center" vertical="center" wrapText="1"/>
    </xf>
    <xf numFmtId="0" fontId="17" fillId="0" borderId="1" xfId="0" applyFont="1" applyBorder="1" applyAlignment="1">
      <alignment horizontal="center" vertical="center" wrapText="1"/>
    </xf>
    <xf numFmtId="0" fontId="35" fillId="0" borderId="12" xfId="0" applyFont="1" applyBorder="1" applyAlignment="1">
      <alignment horizontal="center" vertical="center" wrapText="1"/>
    </xf>
    <xf numFmtId="0" fontId="35" fillId="0" borderId="11" xfId="0" applyFont="1" applyBorder="1" applyAlignment="1">
      <alignment horizontal="justify" vertical="center" wrapText="1"/>
    </xf>
    <xf numFmtId="0" fontId="39" fillId="0" borderId="0" xfId="0" applyFont="1" applyAlignment="1">
      <alignment wrapText="1"/>
    </xf>
    <xf numFmtId="0" fontId="35" fillId="0" borderId="21" xfId="0" applyFont="1" applyBorder="1" applyAlignment="1">
      <alignment horizontal="justify" vertical="center" wrapText="1"/>
    </xf>
    <xf numFmtId="0" fontId="35" fillId="0" borderId="22" xfId="0" applyFont="1" applyBorder="1" applyAlignment="1">
      <alignment horizontal="center" vertical="center" wrapText="1"/>
    </xf>
    <xf numFmtId="0" fontId="17" fillId="0" borderId="0" xfId="0" applyFont="1" applyAlignment="1">
      <alignment horizontal="center" vertical="center" wrapText="1"/>
    </xf>
    <xf numFmtId="0" fontId="35" fillId="0" borderId="14" xfId="0" applyFont="1" applyBorder="1" applyAlignment="1">
      <alignment horizontal="center" vertical="center" wrapText="1"/>
    </xf>
    <xf numFmtId="0" fontId="39" fillId="0" borderId="9" xfId="0" applyFont="1" applyBorder="1" applyAlignment="1">
      <alignment horizontal="center" vertical="center" wrapText="1"/>
    </xf>
    <xf numFmtId="0" fontId="39" fillId="0" borderId="12" xfId="0" applyFont="1" applyBorder="1" applyAlignment="1">
      <alignment horizontal="justify" vertical="center" wrapText="1"/>
    </xf>
    <xf numFmtId="0" fontId="35" fillId="0" borderId="0" xfId="0" applyFont="1"/>
    <xf numFmtId="0" fontId="35" fillId="0" borderId="9" xfId="0" applyFont="1" applyBorder="1" applyAlignment="1" applyProtection="1">
      <alignment horizontal="center" vertical="center" wrapText="1"/>
      <protection locked="0"/>
    </xf>
    <xf numFmtId="0" fontId="35" fillId="0" borderId="1" xfId="0" applyFont="1" applyBorder="1" applyAlignment="1">
      <alignment vertical="center" wrapText="1"/>
    </xf>
    <xf numFmtId="0" fontId="35" fillId="0" borderId="1" xfId="0" applyFont="1" applyBorder="1" applyAlignment="1">
      <alignment horizontal="center" vertical="center"/>
    </xf>
    <xf numFmtId="164" fontId="35" fillId="0" borderId="1" xfId="0" applyNumberFormat="1" applyFont="1" applyBorder="1" applyAlignment="1">
      <alignment horizontal="center" vertical="center" wrapText="1"/>
    </xf>
    <xf numFmtId="0" fontId="35" fillId="0" borderId="0" xfId="0" applyFont="1" applyAlignment="1">
      <alignment horizontal="center" vertical="center" wrapText="1"/>
    </xf>
    <xf numFmtId="0" fontId="35" fillId="0" borderId="1" xfId="0" applyFont="1" applyBorder="1" applyAlignment="1" applyProtection="1">
      <alignment horizontal="center" vertical="center" wrapText="1"/>
      <protection locked="0"/>
    </xf>
    <xf numFmtId="0" fontId="35" fillId="0" borderId="0" xfId="0" applyFont="1" applyAlignment="1">
      <alignment horizontal="justify" vertical="center"/>
    </xf>
    <xf numFmtId="0" fontId="35" fillId="0" borderId="0" xfId="0" applyFont="1" applyAlignment="1">
      <alignment horizontal="center"/>
    </xf>
    <xf numFmtId="0" fontId="38" fillId="0" borderId="0" xfId="0" applyFont="1" applyAlignment="1">
      <alignment vertical="center" wrapText="1"/>
    </xf>
    <xf numFmtId="0" fontId="16" fillId="0" borderId="1" xfId="0" applyFont="1" applyBorder="1" applyAlignment="1">
      <alignment horizontal="center" vertical="center" wrapText="1"/>
    </xf>
    <xf numFmtId="14" fontId="35" fillId="0" borderId="1" xfId="0" applyNumberFormat="1" applyFont="1" applyBorder="1" applyAlignment="1">
      <alignment horizontal="center" vertical="center" wrapText="1"/>
    </xf>
    <xf numFmtId="0" fontId="39" fillId="0" borderId="12" xfId="0" applyFont="1" applyBorder="1" applyAlignment="1">
      <alignment horizontal="center" vertical="center" wrapText="1"/>
    </xf>
    <xf numFmtId="0" fontId="35" fillId="0" borderId="5" xfId="0" applyFont="1" applyBorder="1" applyAlignment="1">
      <alignment horizontal="center" vertical="center" wrapText="1"/>
    </xf>
    <xf numFmtId="0" fontId="37" fillId="0" borderId="1" xfId="0" applyFont="1" applyBorder="1" applyAlignment="1">
      <alignment horizontal="center" vertical="center" wrapText="1"/>
    </xf>
    <xf numFmtId="164" fontId="37" fillId="0" borderId="1" xfId="0" applyNumberFormat="1" applyFont="1" applyBorder="1" applyAlignment="1">
      <alignment horizontal="center" vertical="center" wrapText="1"/>
    </xf>
    <xf numFmtId="14" fontId="35" fillId="0" borderId="1" xfId="0" applyNumberFormat="1" applyFont="1" applyBorder="1" applyAlignment="1">
      <alignment vertical="center" wrapText="1"/>
    </xf>
    <xf numFmtId="0" fontId="39" fillId="0" borderId="1" xfId="0" applyFont="1" applyBorder="1" applyAlignment="1">
      <alignment vertical="center" wrapText="1"/>
    </xf>
    <xf numFmtId="0" fontId="39" fillId="0" borderId="1" xfId="0" applyFont="1" applyBorder="1" applyAlignment="1">
      <alignment horizontal="center" vertical="center"/>
    </xf>
    <xf numFmtId="164" fontId="39" fillId="0" borderId="1" xfId="0" applyNumberFormat="1" applyFont="1" applyBorder="1" applyAlignment="1">
      <alignment horizontal="center" vertical="center" wrapText="1"/>
    </xf>
    <xf numFmtId="14" fontId="16" fillId="0" borderId="1" xfId="0" applyNumberFormat="1" applyFont="1" applyBorder="1" applyAlignment="1">
      <alignment horizontal="center" vertical="center" wrapText="1"/>
    </xf>
    <xf numFmtId="0" fontId="37" fillId="10" borderId="11" xfId="0" applyFont="1" applyFill="1" applyBorder="1" applyAlignment="1">
      <alignment horizontal="center" vertical="center" wrapText="1"/>
    </xf>
    <xf numFmtId="14" fontId="35" fillId="2" borderId="1" xfId="0" applyNumberFormat="1" applyFont="1" applyFill="1" applyBorder="1" applyAlignment="1">
      <alignment horizontal="center" vertical="center" wrapText="1"/>
    </xf>
    <xf numFmtId="0" fontId="37" fillId="10" borderId="1" xfId="0" applyFont="1" applyFill="1" applyBorder="1" applyAlignment="1">
      <alignment horizontal="center" vertical="center" wrapText="1"/>
    </xf>
    <xf numFmtId="0" fontId="40" fillId="10" borderId="1" xfId="0" applyFont="1" applyFill="1" applyBorder="1" applyAlignment="1">
      <alignment horizontal="center" vertical="center" wrapText="1"/>
    </xf>
    <xf numFmtId="0" fontId="34" fillId="0" borderId="9" xfId="0" applyFont="1" applyBorder="1" applyAlignment="1">
      <alignment horizontal="center" vertical="center" wrapText="1"/>
    </xf>
    <xf numFmtId="0" fontId="34" fillId="0" borderId="15" xfId="0" applyFont="1" applyBorder="1" applyAlignment="1">
      <alignment horizontal="center" vertical="center" wrapText="1"/>
    </xf>
    <xf numFmtId="0" fontId="34" fillId="0" borderId="1" xfId="0" applyFont="1" applyBorder="1" applyAlignment="1">
      <alignment horizontal="center" vertical="center" wrapText="1"/>
    </xf>
    <xf numFmtId="0" fontId="34" fillId="0" borderId="10" xfId="0" applyFont="1" applyBorder="1" applyAlignment="1">
      <alignment horizontal="center" vertical="center" wrapText="1"/>
    </xf>
    <xf numFmtId="0" fontId="34" fillId="8" borderId="9" xfId="0" applyFont="1" applyFill="1" applyBorder="1" applyAlignment="1">
      <alignment horizontal="center" vertical="center" wrapText="1"/>
    </xf>
    <xf numFmtId="14" fontId="32" fillId="0" borderId="9" xfId="0" applyNumberFormat="1" applyFont="1" applyBorder="1" applyAlignment="1">
      <alignment horizontal="center" vertical="center" wrapText="1"/>
    </xf>
    <xf numFmtId="164" fontId="35" fillId="2" borderId="1" xfId="0" applyNumberFormat="1" applyFont="1" applyFill="1" applyBorder="1" applyAlignment="1">
      <alignment horizontal="center" vertical="center" wrapText="1"/>
    </xf>
    <xf numFmtId="0" fontId="35" fillId="0" borderId="7" xfId="0" applyFont="1" applyBorder="1" applyAlignment="1">
      <alignment horizontal="center" vertical="center" wrapText="1"/>
    </xf>
    <xf numFmtId="0" fontId="35" fillId="0" borderId="16" xfId="0" applyFont="1" applyBorder="1" applyAlignment="1">
      <alignment horizontal="center" vertical="center" wrapText="1"/>
    </xf>
    <xf numFmtId="14" fontId="35" fillId="0" borderId="7" xfId="0" applyNumberFormat="1" applyFont="1" applyBorder="1" applyAlignment="1">
      <alignment horizontal="center" vertical="center" wrapText="1"/>
    </xf>
    <xf numFmtId="0" fontId="16" fillId="11" borderId="1" xfId="0" applyFont="1" applyFill="1" applyBorder="1" applyAlignment="1">
      <alignment horizontal="center" vertical="center" wrapText="1"/>
    </xf>
    <xf numFmtId="164" fontId="16" fillId="0" borderId="1" xfId="0" applyNumberFormat="1" applyFont="1" applyBorder="1" applyAlignment="1">
      <alignment horizontal="center" vertical="center" wrapText="1"/>
    </xf>
    <xf numFmtId="14" fontId="16" fillId="2" borderId="1" xfId="0" applyNumberFormat="1" applyFont="1" applyFill="1" applyBorder="1" applyAlignment="1">
      <alignment horizontal="center" vertical="center" wrapText="1"/>
    </xf>
    <xf numFmtId="14" fontId="16" fillId="0" borderId="23" xfId="0" applyNumberFormat="1" applyFont="1" applyBorder="1" applyAlignment="1">
      <alignment horizontal="center" vertical="center" wrapText="1"/>
    </xf>
    <xf numFmtId="0" fontId="42" fillId="0" borderId="0" xfId="0" applyFont="1"/>
    <xf numFmtId="164" fontId="35" fillId="0" borderId="7" xfId="0" applyNumberFormat="1" applyFont="1" applyBorder="1" applyAlignment="1">
      <alignment horizontal="center" vertical="center" wrapText="1"/>
    </xf>
    <xf numFmtId="0" fontId="35" fillId="11" borderId="1" xfId="0" applyFont="1" applyFill="1" applyBorder="1" applyAlignment="1">
      <alignment horizontal="center" vertical="center" wrapText="1"/>
    </xf>
    <xf numFmtId="14" fontId="35" fillId="0" borderId="0" xfId="0" applyNumberFormat="1" applyFont="1" applyBorder="1" applyAlignment="1">
      <alignment horizontal="center" vertical="center" wrapText="1"/>
    </xf>
    <xf numFmtId="164" fontId="35" fillId="0" borderId="0" xfId="0" applyNumberFormat="1" applyFont="1" applyBorder="1" applyAlignment="1">
      <alignment horizontal="center" vertical="center" wrapText="1"/>
    </xf>
    <xf numFmtId="0" fontId="35" fillId="0" borderId="0" xfId="0" applyFont="1" applyBorder="1" applyAlignment="1">
      <alignment horizontal="center" vertical="center" wrapText="1"/>
    </xf>
    <xf numFmtId="0" fontId="16" fillId="0" borderId="0" xfId="0" applyFont="1" applyBorder="1" applyAlignment="1">
      <alignment horizontal="center" vertical="center" wrapText="1"/>
    </xf>
    <xf numFmtId="14" fontId="16" fillId="0" borderId="0" xfId="0" applyNumberFormat="1" applyFont="1" applyBorder="1" applyAlignment="1">
      <alignment horizontal="center" vertical="center" wrapText="1"/>
    </xf>
    <xf numFmtId="164" fontId="16" fillId="0" borderId="0" xfId="0" applyNumberFormat="1" applyFont="1" applyBorder="1" applyAlignment="1">
      <alignment horizontal="center" vertical="center" wrapText="1"/>
    </xf>
    <xf numFmtId="14" fontId="16" fillId="2" borderId="0" xfId="0" applyNumberFormat="1" applyFont="1" applyFill="1" applyBorder="1" applyAlignment="1">
      <alignment horizontal="center" vertical="center" wrapText="1"/>
    </xf>
    <xf numFmtId="14" fontId="16" fillId="0" borderId="5" xfId="0" applyNumberFormat="1" applyFont="1" applyBorder="1" applyAlignment="1">
      <alignment horizontal="center" vertical="center" wrapText="1"/>
    </xf>
    <xf numFmtId="0" fontId="16" fillId="0" borderId="5" xfId="0" applyFont="1" applyBorder="1" applyAlignment="1">
      <alignment horizontal="center" vertical="center" wrapText="1"/>
    </xf>
    <xf numFmtId="0" fontId="16" fillId="11" borderId="5" xfId="0" applyFont="1" applyFill="1" applyBorder="1" applyAlignment="1">
      <alignment horizontal="center" vertical="center" wrapText="1"/>
    </xf>
    <xf numFmtId="14" fontId="16" fillId="0" borderId="24" xfId="0" applyNumberFormat="1" applyFont="1" applyBorder="1" applyAlignment="1">
      <alignment horizontal="center" vertical="center" wrapText="1"/>
    </xf>
    <xf numFmtId="14" fontId="35" fillId="2" borderId="0" xfId="0" applyNumberFormat="1" applyFont="1" applyFill="1" applyBorder="1" applyAlignment="1">
      <alignment horizontal="center" vertical="center" wrapText="1"/>
    </xf>
    <xf numFmtId="164" fontId="35" fillId="2" borderId="0" xfId="0" applyNumberFormat="1" applyFont="1" applyFill="1" applyBorder="1" applyAlignment="1">
      <alignment horizontal="center" vertical="center" wrapText="1"/>
    </xf>
    <xf numFmtId="0" fontId="40" fillId="8" borderId="1" xfId="0" applyFont="1" applyFill="1" applyBorder="1" applyAlignment="1">
      <alignment horizontal="center" vertical="center" wrapText="1"/>
    </xf>
    <xf numFmtId="0" fontId="41" fillId="0" borderId="1" xfId="0" applyNumberFormat="1" applyFont="1" applyBorder="1" applyAlignment="1">
      <alignment horizontal="center" vertical="center" wrapText="1"/>
    </xf>
    <xf numFmtId="0" fontId="35" fillId="0" borderId="1" xfId="0" applyNumberFormat="1" applyFont="1" applyBorder="1" applyAlignment="1">
      <alignment horizontal="center" vertical="center" wrapText="1"/>
    </xf>
    <xf numFmtId="0" fontId="42" fillId="0" borderId="1" xfId="0" applyNumberFormat="1" applyFont="1" applyBorder="1" applyAlignment="1">
      <alignment horizontal="center" vertical="center" wrapText="1"/>
    </xf>
    <xf numFmtId="0" fontId="22" fillId="0" borderId="0" xfId="0" applyFont="1" applyAlignment="1">
      <alignment horizontal="center" vertical="center" wrapText="1"/>
    </xf>
    <xf numFmtId="0" fontId="4" fillId="0" borderId="19" xfId="0" applyFont="1" applyBorder="1" applyAlignment="1">
      <alignment horizontal="center" vertical="center" wrapText="1"/>
    </xf>
    <xf numFmtId="0" fontId="4" fillId="0" borderId="20" xfId="0" applyFont="1" applyBorder="1" applyAlignment="1">
      <alignment horizontal="center" vertical="center" wrapText="1"/>
    </xf>
    <xf numFmtId="0" fontId="20" fillId="2" borderId="0" xfId="0" applyFont="1" applyFill="1" applyAlignment="1">
      <alignment horizontal="center"/>
    </xf>
    <xf numFmtId="0" fontId="0" fillId="0" borderId="0" xfId="0" applyAlignment="1">
      <alignment horizontal="center"/>
    </xf>
    <xf numFmtId="14" fontId="35" fillId="11" borderId="0" xfId="0" applyNumberFormat="1" applyFont="1" applyFill="1" applyBorder="1" applyAlignment="1">
      <alignment horizontal="center" vertical="center" wrapText="1"/>
    </xf>
    <xf numFmtId="14" fontId="16" fillId="11" borderId="0" xfId="0" applyNumberFormat="1" applyFont="1" applyFill="1" applyBorder="1" applyAlignment="1">
      <alignment horizontal="center" vertical="center" wrapText="1"/>
    </xf>
    <xf numFmtId="14" fontId="16" fillId="11" borderId="5" xfId="0" applyNumberFormat="1" applyFont="1" applyFill="1" applyBorder="1" applyAlignment="1">
      <alignment horizontal="center" vertical="center" wrapText="1"/>
    </xf>
  </cellXfs>
  <cellStyles count="6">
    <cellStyle name="Hipervínculo" xfId="4" builtinId="8"/>
    <cellStyle name="Hyperlink" xfId="3" xr:uid="{00000000-000B-0000-0000-000008000000}"/>
    <cellStyle name="Moneda 2" xfId="5" xr:uid="{23646196-C895-43A4-A5A7-16CC871FA8BC}"/>
    <cellStyle name="Normal" xfId="0" builtinId="0"/>
    <cellStyle name="Normal 2" xfId="1" xr:uid="{00000000-0005-0000-0000-000001000000}"/>
    <cellStyle name="Normal 3" xfId="2" xr:uid="{00000000-0005-0000-0000-000002000000}"/>
  </cellStyles>
  <dxfs count="219">
    <dxf>
      <font>
        <color rgb="FF4472C4"/>
      </font>
    </dxf>
    <dxf>
      <font>
        <color rgb="FF4472C4"/>
      </font>
    </dxf>
    <dxf>
      <font>
        <color rgb="FF4472C4"/>
      </font>
    </dxf>
    <dxf>
      <font>
        <color rgb="FF4472C4"/>
      </font>
    </dxf>
    <dxf>
      <font>
        <color rgb="FF4472C4"/>
      </font>
    </dxf>
    <dxf>
      <font>
        <color rgb="FF4472C4"/>
      </font>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outline="0">
        <left style="thin">
          <color indexed="64"/>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indexed="64"/>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8"/>
        <color auto="1"/>
        <name val="Calibri"/>
        <scheme val="minor"/>
      </font>
      <fill>
        <patternFill patternType="none">
          <bgColor auto="1"/>
        </patternFill>
      </fill>
      <alignment horizontal="justify" vertical="center" textRotation="0" indent="0" justifyLastLine="0" shrinkToFit="0" readingOrder="0"/>
    </dxf>
    <dxf>
      <font>
        <b val="0"/>
        <i val="0"/>
        <strike val="0"/>
        <condense val="0"/>
        <extend val="0"/>
        <outline val="0"/>
        <shadow val="0"/>
        <u val="none"/>
        <vertAlign val="baseline"/>
        <sz val="8"/>
        <color auto="1"/>
        <name val="Calibri"/>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8"/>
        <color auto="1"/>
        <name val="Calibri"/>
        <scheme val="minor"/>
      </font>
      <numFmt numFmtId="164" formatCode="dd/mm/yyyy;@"/>
      <alignment horizontal="center" vertical="center" textRotation="0" wrapText="1" indent="0" justifyLastLine="0" shrinkToFit="0" readingOrder="0"/>
    </dxf>
    <dxf>
      <font>
        <b val="0"/>
        <i val="0"/>
        <strike val="0"/>
        <condense val="0"/>
        <extend val="0"/>
        <outline val="0"/>
        <shadow val="0"/>
        <u val="none"/>
        <vertAlign val="baseline"/>
        <sz val="8"/>
        <color auto="1"/>
        <name val="Calibri"/>
        <scheme val="minor"/>
      </font>
      <numFmt numFmtId="164" formatCode="dd/mm/yyyy;@"/>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color auto="1"/>
        <name val="Calibri"/>
        <scheme val="minor"/>
      </font>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color auto="1"/>
        <name val="Calibri"/>
        <scheme val="minor"/>
      </font>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color auto="1"/>
        <name val="Calibri"/>
        <scheme val="minor"/>
      </font>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font>
        <b val="0"/>
        <i val="0"/>
        <strike val="0"/>
        <condense val="0"/>
        <extend val="0"/>
        <outline val="0"/>
        <shadow val="0"/>
        <u val="none"/>
        <vertAlign val="baseline"/>
        <sz val="8"/>
        <color auto="1"/>
        <name val="Calibri"/>
        <scheme val="minor"/>
      </font>
      <fill>
        <patternFill patternType="none">
          <bgColor auto="1"/>
        </patternFill>
      </fill>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8"/>
        <color theme="0"/>
        <name val="Calibri"/>
        <scheme val="minor"/>
      </font>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val="0"/>
        <i val="0"/>
        <strike val="0"/>
        <condense val="0"/>
        <extend val="0"/>
        <outline val="0"/>
        <shadow val="0"/>
        <u val="none"/>
        <vertAlign val="baseline"/>
        <sz val="8"/>
        <color auto="1"/>
        <name val="Arial"/>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name val="Arial"/>
        <family val="2"/>
        <scheme val="none"/>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none">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8"/>
        <color auto="1"/>
        <name val="Arial"/>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8"/>
        <name val="Arial"/>
        <family val="2"/>
        <scheme val="none"/>
      </font>
      <fill>
        <patternFill patternType="none">
          <bgColor auto="1"/>
        </patternFill>
      </fill>
      <alignment horizontal="justify" vertical="center" textRotation="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rgb="FF333333"/>
        <name val="Arial"/>
        <family val="2"/>
        <scheme val="none"/>
      </font>
      <numFmt numFmtId="167" formatCode="dd/mm/yyyy"/>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rgb="FF333333"/>
        <name val="Arial"/>
        <family val="2"/>
        <scheme val="none"/>
      </font>
      <numFmt numFmtId="167" formatCode="dd/mm/yyyy"/>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rgb="FF333333"/>
        <name val="Arial"/>
        <family val="2"/>
        <scheme val="none"/>
      </font>
      <numFmt numFmtId="19" formatCode="d/mm/yyyy"/>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rgb="FF333333"/>
        <name val="Arial"/>
        <family val="2"/>
        <scheme val="none"/>
      </font>
      <numFmt numFmtId="0" formatCode="Genera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8"/>
        <color rgb="FF333333"/>
        <name val="Arial"/>
        <family val="2"/>
        <scheme val="none"/>
      </font>
      <numFmt numFmtId="19" formatCode="d/mm/yyyy"/>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8"/>
        <color rgb="FF333333"/>
        <name val="Arial"/>
        <family val="2"/>
        <scheme val="none"/>
      </font>
      <numFmt numFmtId="19" formatCode="d/mm/yyyy"/>
      <fill>
        <patternFill patternType="none">
          <fgColor indexed="64"/>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rgb="FF333333"/>
        <name val="Arial"/>
        <family val="2"/>
        <scheme val="none"/>
      </font>
      <numFmt numFmtId="19" formatCode="d/mm/yyyy"/>
      <fill>
        <patternFill patternType="none">
          <fgColor indexed="64"/>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bgColor auto="1"/>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rgb="FF333333"/>
        <name val="Arial"/>
        <family val="2"/>
        <scheme val="none"/>
      </font>
      <numFmt numFmtId="167" formatCode="dd/mm/yyyy"/>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8"/>
        <color rgb="FF333333"/>
        <name val="Arial"/>
        <family val="2"/>
        <scheme val="none"/>
      </font>
      <numFmt numFmtId="167" formatCode="dd/mm/yyyy"/>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8"/>
        <color auto="1"/>
        <name val="Arial"/>
        <family val="2"/>
        <scheme val="none"/>
      </font>
      <fill>
        <patternFill patternType="none">
          <fgColor indexed="64"/>
          <bgColor auto="1"/>
        </patternFill>
      </fill>
      <alignment horizontal="justify"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auto="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top style="thin">
          <color rgb="FF000000"/>
        </top>
      </border>
    </dxf>
    <dxf>
      <border>
        <left style="thin">
          <color rgb="FF000000"/>
        </left>
        <right style="thin">
          <color rgb="FF000000"/>
        </right>
        <top style="thin">
          <color rgb="FF000000"/>
        </top>
        <bottom style="thin">
          <color rgb="FF000000"/>
        </bottom>
      </border>
    </dxf>
    <dxf>
      <font>
        <strike val="0"/>
        <outline val="0"/>
        <shadow val="0"/>
        <u val="none"/>
        <vertAlign val="baseline"/>
        <sz val="8"/>
        <name val="Arial"/>
        <family val="2"/>
        <scheme val="none"/>
      </font>
      <fill>
        <patternFill patternType="none">
          <bgColor auto="1"/>
        </patternFill>
      </fill>
    </dxf>
    <dxf>
      <border>
        <bottom style="thin">
          <color rgb="FF000000"/>
        </bottom>
      </border>
    </dxf>
    <dxf>
      <font>
        <b/>
        <i val="0"/>
        <strike val="0"/>
        <condense val="0"/>
        <extend val="0"/>
        <outline val="0"/>
        <shadow val="0"/>
        <u val="none"/>
        <vertAlign val="baseline"/>
        <sz val="8"/>
        <color theme="0"/>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horizontal="center"/>
    </dxf>
    <dxf>
      <alignment horizontal="center"/>
    </dxf>
    <dxf>
      <alignment horizontal="center"/>
    </dxf>
    <dxf>
      <font>
        <b val="0"/>
        <i val="0"/>
        <strike val="0"/>
        <condense val="0"/>
        <extend val="0"/>
        <outline val="0"/>
        <shadow val="0"/>
        <u val="none"/>
        <vertAlign val="baseline"/>
        <sz val="9"/>
        <color auto="1"/>
        <name val="Calibri"/>
        <scheme val="minor"/>
      </font>
      <fill>
        <patternFill patternType="none">
          <fgColor indexed="64"/>
          <bgColor auto="1"/>
        </patternFill>
      </fill>
      <alignment horizontal="center" vertical="center" textRotation="0" wrapText="1" indent="0" justifyLastLine="0" shrinkToFit="0" readingOrder="0"/>
      <border>
        <left style="thin">
          <color rgb="FF000000"/>
        </left>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auto="1"/>
        <name val="Calibri"/>
        <scheme val="minor"/>
      </font>
      <fill>
        <patternFill patternType="none">
          <fgColor indexed="64"/>
          <bgColor auto="1"/>
        </patternFill>
      </fill>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auto="1"/>
        <name val="Calibri"/>
        <scheme val="minor"/>
      </font>
      <fill>
        <patternFill patternType="none">
          <fgColor indexed="64"/>
          <bgColor auto="1"/>
        </patternFill>
      </fill>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auto="1"/>
        <name val="Calibri"/>
        <scheme val="minor"/>
      </font>
      <fill>
        <patternFill patternType="none">
          <fgColor indexed="64"/>
          <bgColor auto="1"/>
        </patternFill>
      </fill>
      <alignment horizontal="justify"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rgb="FF333333"/>
        <name val="Calibri"/>
        <family val="2"/>
        <scheme val="minor"/>
      </font>
      <numFmt numFmtId="0" formatCode="Genera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rgb="FF333333"/>
        <name val="Calibri"/>
        <scheme val="minor"/>
      </font>
      <numFmt numFmtId="19" formatCode="d/mm/yyyy"/>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rgb="FF333333"/>
        <name val="Calibri"/>
        <scheme val="minor"/>
      </font>
      <numFmt numFmtId="19" formatCode="d/mm/yyyy"/>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rgb="FF333333"/>
        <name val="Calibri"/>
        <family val="2"/>
        <scheme val="minor"/>
      </font>
      <numFmt numFmtId="1" formatCode="0"/>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rgb="FF333333"/>
        <name val="Calibri"/>
        <scheme val="minor"/>
      </font>
      <numFmt numFmtId="19" formatCode="d/mm/yyyy"/>
      <fill>
        <patternFill patternType="none">
          <fgColor indexed="64"/>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rgb="FF333333"/>
        <name val="Calibri"/>
        <scheme val="minor"/>
      </font>
      <numFmt numFmtId="19" formatCode="d/mm/yyyy"/>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auto="1"/>
        <name val="Calibri"/>
        <family val="2"/>
        <scheme val="minor"/>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auto="1"/>
        <name val="Calibri"/>
        <scheme val="minor"/>
      </font>
      <fill>
        <patternFill patternType="none">
          <fgColor indexed="64"/>
          <bgColor indexed="65"/>
        </patternFill>
      </fill>
      <alignment horizontal="justify"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auto="1"/>
        <name val="Calibri"/>
        <scheme val="minor"/>
      </font>
      <fill>
        <patternFill patternType="none">
          <fgColor indexed="64"/>
          <bgColor auto="1"/>
        </patternFill>
      </fill>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9"/>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Calibri"/>
        <scheme val="minor"/>
      </font>
      <fill>
        <patternFill patternType="none">
          <fgColor indexed="64"/>
          <bgColor auto="1"/>
        </patternFill>
      </fill>
      <alignment horizontal="general" vertical="center" textRotation="0" wrapText="1" indent="0" justifyLastLine="0" shrinkToFit="0" readingOrder="0"/>
    </dxf>
    <dxf>
      <border>
        <bottom style="thin">
          <color rgb="FF000000"/>
        </bottom>
      </border>
    </dxf>
    <dxf>
      <font>
        <b/>
        <i val="0"/>
        <strike val="0"/>
        <condense val="0"/>
        <extend val="0"/>
        <outline val="0"/>
        <shadow val="0"/>
        <u val="none"/>
        <vertAlign val="baseline"/>
        <sz val="9"/>
        <color theme="0"/>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rgb="FF000000"/>
        </left>
        <right style="thin">
          <color rgb="FF000000"/>
        </right>
        <top/>
        <bottom/>
        <vertical style="thin">
          <color rgb="FF000000"/>
        </vertical>
        <horizontal style="thin">
          <color rgb="FF000000"/>
        </horizontal>
      </border>
    </dxf>
    <dxf>
      <alignment horizontal="center"/>
    </dxf>
    <dxf>
      <alignment horizontal="center"/>
    </dxf>
    <dxf>
      <font>
        <strike val="0"/>
        <outline val="0"/>
        <shadow val="0"/>
        <u val="none"/>
        <vertAlign val="baseline"/>
        <sz val="9"/>
        <color auto="1"/>
        <name val="Calibri"/>
        <scheme val="minor"/>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auto="1"/>
        <name val="Calibri"/>
        <scheme val="minor"/>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strike val="0"/>
        <outline val="0"/>
        <shadow val="0"/>
        <u val="none"/>
        <vertAlign val="baseline"/>
        <sz val="9"/>
        <color auto="1"/>
        <name val="Calibri"/>
        <scheme val="minor"/>
      </font>
      <alignment vertical="center" textRotation="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auto="1"/>
        <name val="Calibri"/>
        <scheme val="minor"/>
      </font>
      <alignment vertical="center" textRotation="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libri"/>
        <scheme val="minor"/>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4" formatCode="dd/mm/yyyy;@"/>
      <alignment horizontal="general"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9"/>
        <color auto="1"/>
        <name val="Calibri"/>
        <scheme val="minor"/>
      </font>
      <alignment vertical="center" textRotation="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auto="1"/>
        <name val="Calibri"/>
        <scheme val="minor"/>
      </font>
      <alignment vertical="center" textRotation="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9"/>
        <color auto="1"/>
        <name val="Calibri"/>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9"/>
        <color auto="1"/>
        <name val="Calibri"/>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9"/>
        <color auto="1"/>
        <name val="Calibri"/>
        <scheme val="minor"/>
      </font>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auto="1"/>
        <name val="Calibri"/>
        <scheme val="minor"/>
      </font>
      <alignment vertical="center" textRotation="0" justifyLastLine="0" shrinkToFit="0" readingOrder="0"/>
    </dxf>
    <dxf>
      <border>
        <bottom style="thin">
          <color indexed="64"/>
        </bottom>
      </border>
    </dxf>
    <dxf>
      <font>
        <strike val="0"/>
        <outline val="0"/>
        <shadow val="0"/>
        <u val="none"/>
        <vertAlign val="baseline"/>
        <sz val="9"/>
        <color theme="0"/>
        <name val="Calibri"/>
        <scheme val="minor"/>
      </font>
      <fill>
        <patternFill patternType="none">
          <fgColor indexed="64"/>
          <bgColor auto="1"/>
        </patternFill>
      </fill>
      <alignment vertical="center" textRotation="0" justifyLastLine="0" shrinkToFit="0" readingOrder="0"/>
      <border diagonalUp="0" diagonalDown="0" outline="0">
        <left style="thin">
          <color indexed="64"/>
        </left>
        <right style="thin">
          <color indexed="64"/>
        </right>
        <top/>
        <bottom/>
      </border>
    </dxf>
    <dxf>
      <font>
        <strike val="0"/>
        <outline val="0"/>
        <shadow val="0"/>
        <u val="none"/>
        <vertAlign val="baseline"/>
        <sz val="9"/>
        <color auto="1"/>
        <name val="Calibri"/>
        <scheme val="minor"/>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auto="1"/>
        <name val="Calibri"/>
        <scheme val="minor"/>
      </font>
      <alignment vertical="center" textRotation="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auto="1"/>
        <name val="Calibri"/>
        <scheme val="minor"/>
      </font>
      <alignment vertical="center" textRotation="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libri"/>
        <scheme val="minor"/>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4" formatCode="dd/mm/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scheme val="minor"/>
      </font>
      <alignment vertical="center" textRotation="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auto="1"/>
        <name val="Calibri"/>
        <scheme val="minor"/>
      </font>
      <alignment vertical="center" textRotation="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Calibri"/>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Calibri"/>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9"/>
        <color auto="1"/>
        <name val="Calibri"/>
        <scheme val="minor"/>
      </font>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auto="1"/>
        <name val="Calibri"/>
        <scheme val="none"/>
      </font>
      <alignment vertical="center" textRotation="0" justifyLastLine="0" shrinkToFit="0" readingOrder="0"/>
    </dxf>
    <dxf>
      <border>
        <bottom style="thin">
          <color rgb="FF000000"/>
        </bottom>
      </border>
    </dxf>
    <dxf>
      <font>
        <strike val="0"/>
        <outline val="0"/>
        <shadow val="0"/>
        <u val="none"/>
        <vertAlign val="baseline"/>
        <sz val="9"/>
        <color theme="0"/>
        <name val="Calibri"/>
        <scheme val="minor"/>
      </font>
      <fill>
        <patternFill patternType="none">
          <fgColor indexed="64"/>
          <bgColor auto="1"/>
        </patternFill>
      </fill>
      <alignment vertical="center" textRotation="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microsoft.com/office/2006/relationships/vbaProject" Target="vbaProject.bin"/><Relationship Id="rId21" Type="http://schemas.openxmlformats.org/officeDocument/2006/relationships/externalLink" Target="externalLinks/externalLink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theme" Target="theme/theme1.xml"/><Relationship Id="rId37" Type="http://schemas.openxmlformats.org/officeDocument/2006/relationships/customXml" Target="../customXml/item2.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PE"/>
        </a:p>
      </c:txPr>
    </c:title>
    <c:autoTitleDeleted val="0"/>
    <c:plotArea>
      <c:layout/>
      <c:barChart>
        <c:barDir val="col"/>
        <c:grouping val="clustered"/>
        <c:varyColors val="0"/>
        <c:ser>
          <c:idx val="0"/>
          <c:order val="0"/>
          <c:tx>
            <c:strRef>
              <c:f>'RESUMEN GENERAL'!$A$35</c:f>
              <c:strCache>
                <c:ptCount val="1"/>
                <c:pt idx="0">
                  <c:v>Emisión de RDs DGPCHDI
(Del 01 de enero al 31 de marzo)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trendline>
            <c:spPr>
              <a:ln w="19050" cap="rnd">
                <a:solidFill>
                  <a:schemeClr val="accent1"/>
                </a:solidFill>
              </a:ln>
              <a:effectLst/>
            </c:spPr>
            <c:trendlineType val="linear"/>
            <c:dispRSqr val="0"/>
            <c:dispEq val="0"/>
          </c:trendline>
          <c:cat>
            <c:numRef>
              <c:f>'RESUMEN GENERAL'!$B$34:$G$34</c:f>
              <c:numCache>
                <c:formatCode>General</c:formatCode>
                <c:ptCount val="6"/>
                <c:pt idx="0">
                  <c:v>2019</c:v>
                </c:pt>
                <c:pt idx="1">
                  <c:v>2020</c:v>
                </c:pt>
                <c:pt idx="2">
                  <c:v>2021</c:v>
                </c:pt>
                <c:pt idx="3">
                  <c:v>2022</c:v>
                </c:pt>
                <c:pt idx="4">
                  <c:v>2023</c:v>
                </c:pt>
                <c:pt idx="5">
                  <c:v>2024</c:v>
                </c:pt>
              </c:numCache>
            </c:numRef>
          </c:cat>
          <c:val>
            <c:numRef>
              <c:f>'RESUMEN GENERAL'!$B$35:$G$35</c:f>
              <c:numCache>
                <c:formatCode>General</c:formatCode>
                <c:ptCount val="6"/>
                <c:pt idx="0">
                  <c:v>303</c:v>
                </c:pt>
                <c:pt idx="1">
                  <c:v>202</c:v>
                </c:pt>
                <c:pt idx="2">
                  <c:v>251</c:v>
                </c:pt>
                <c:pt idx="3">
                  <c:v>242</c:v>
                </c:pt>
                <c:pt idx="4">
                  <c:v>293</c:v>
                </c:pt>
                <c:pt idx="5">
                  <c:v>183</c:v>
                </c:pt>
              </c:numCache>
            </c:numRef>
          </c:val>
          <c:extLst>
            <c:ext xmlns:c16="http://schemas.microsoft.com/office/drawing/2014/chart" uri="{C3380CC4-5D6E-409C-BE32-E72D297353CC}">
              <c16:uniqueId val="{00000000-B1F0-4471-A3C7-CB26912365D0}"/>
            </c:ext>
          </c:extLst>
        </c:ser>
        <c:dLbls>
          <c:dLblPos val="outEnd"/>
          <c:showLegendKey val="0"/>
          <c:showVal val="1"/>
          <c:showCatName val="0"/>
          <c:showSerName val="0"/>
          <c:showPercent val="0"/>
          <c:showBubbleSize val="0"/>
        </c:dLbls>
        <c:gapWidth val="100"/>
        <c:overlap val="-24"/>
        <c:axId val="649011688"/>
        <c:axId val="649012048"/>
      </c:barChart>
      <c:catAx>
        <c:axId val="6490116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649012048"/>
        <c:crosses val="autoZero"/>
        <c:auto val="1"/>
        <c:lblAlgn val="ctr"/>
        <c:lblOffset val="100"/>
        <c:noMultiLvlLbl val="0"/>
      </c:catAx>
      <c:valAx>
        <c:axId val="6490120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649011688"/>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s-PE"/>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19050</xdr:rowOff>
    </xdr:from>
    <xdr:to>
      <xdr:col>2</xdr:col>
      <xdr:colOff>2105025</xdr:colOff>
      <xdr:row>1</xdr:row>
      <xdr:rowOff>76200</xdr:rowOff>
    </xdr:to>
    <xdr:pic>
      <xdr:nvPicPr>
        <xdr:cNvPr id="2" name="Imagen 1">
          <a:extLst>
            <a:ext uri="{FF2B5EF4-FFF2-40B4-BE49-F238E27FC236}">
              <a16:creationId xmlns:a16="http://schemas.microsoft.com/office/drawing/2014/main" id="{46DAFA04-987B-4791-BDE5-FD0EAD3C84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4768" t="23759" r="67485" b="66101"/>
        <a:stretch>
          <a:fillRect/>
        </a:stretch>
      </xdr:blipFill>
      <xdr:spPr bwMode="auto">
        <a:xfrm>
          <a:off x="342900" y="19050"/>
          <a:ext cx="434340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19050</xdr:colOff>
      <xdr:row>0</xdr:row>
      <xdr:rowOff>19050</xdr:rowOff>
    </xdr:from>
    <xdr:to>
      <xdr:col>2</xdr:col>
      <xdr:colOff>571500</xdr:colOff>
      <xdr:row>1</xdr:row>
      <xdr:rowOff>133350</xdr:rowOff>
    </xdr:to>
    <xdr:pic>
      <xdr:nvPicPr>
        <xdr:cNvPr id="2" name="Imagen 1">
          <a:extLst>
            <a:ext uri="{FF2B5EF4-FFF2-40B4-BE49-F238E27FC236}">
              <a16:creationId xmlns:a16="http://schemas.microsoft.com/office/drawing/2014/main" id="{27375971-2D43-4515-B170-571B1A12AA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4768" t="23759" r="67485" b="66101"/>
        <a:stretch>
          <a:fillRect/>
        </a:stretch>
      </xdr:blipFill>
      <xdr:spPr bwMode="auto">
        <a:xfrm>
          <a:off x="438150" y="19050"/>
          <a:ext cx="33623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43</xdr:col>
      <xdr:colOff>485775</xdr:colOff>
      <xdr:row>0</xdr:row>
      <xdr:rowOff>104775</xdr:rowOff>
    </xdr:from>
    <xdr:to>
      <xdr:col>45</xdr:col>
      <xdr:colOff>400050</xdr:colOff>
      <xdr:row>1</xdr:row>
      <xdr:rowOff>142875</xdr:rowOff>
    </xdr:to>
    <xdr:sp macro="[0]!SumarDiasHabilesColumna" textlink="">
      <xdr:nvSpPr>
        <xdr:cNvPr id="2" name="Rectángulo 1">
          <a:extLst>
            <a:ext uri="{FF2B5EF4-FFF2-40B4-BE49-F238E27FC236}">
              <a16:creationId xmlns:a16="http://schemas.microsoft.com/office/drawing/2014/main" id="{7A667635-170F-4677-BC10-B0F9F5F4D19A}"/>
            </a:ext>
          </a:extLst>
        </xdr:cNvPr>
        <xdr:cNvSpPr/>
      </xdr:nvSpPr>
      <xdr:spPr>
        <a:xfrm>
          <a:off x="37433250" y="104775"/>
          <a:ext cx="1133475" cy="4857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s-PE" sz="1100" b="1"/>
            <a:t>Macro suma de días hábiles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38</xdr:row>
      <xdr:rowOff>47625</xdr:rowOff>
    </xdr:from>
    <xdr:to>
      <xdr:col>6</xdr:col>
      <xdr:colOff>742950</xdr:colOff>
      <xdr:row>52</xdr:row>
      <xdr:rowOff>114300</xdr:rowOff>
    </xdr:to>
    <xdr:graphicFrame macro="">
      <xdr:nvGraphicFramePr>
        <xdr:cNvPr id="2" name="Gráfico 1">
          <a:extLst>
            <a:ext uri="{FF2B5EF4-FFF2-40B4-BE49-F238E27FC236}">
              <a16:creationId xmlns:a16="http://schemas.microsoft.com/office/drawing/2014/main" id="{E9107BB6-B7C8-2F40-FBE8-0336F9960C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ARCHIVO%20DGPI\PROYECTO%20DEL%20ARCHIVO%20DE%20DGPCHDI\TRANSFERENCIAS%20AL%20ARCHIVO%20CENTRAL\DOCUMENTOS%20TRABAJADOS\REVISAR%20Y%20ELIMINAR\NOMINACIONES%20DE%20EMBARCACIONES%20PESQUERAS\EXCEL%20PARA%20ARCHIVO%20-%20NOMINACIONE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aricela/Downloads/SEG_EXPEDIENTES%20finalizados%20(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PLANTILLA"/>
      <sheetName val="RD 129-2011"/>
      <sheetName val="RD 200-2009-PRODUCE-DGEPP"/>
      <sheetName val="RM 616-2008-PRODUCE"/>
      <sheetName val="EXPEDIENTES"/>
      <sheetName val="NOMIN-2012"/>
      <sheetName val="NOMIN-2011"/>
      <sheetName val="NOMIN-2009"/>
      <sheetName val="PATRONES DE LANCHA"/>
      <sheetName val="LMCE"/>
    </sheetNames>
    <sheetDataSet>
      <sheetData sheetId="0" refreshError="1">
        <row r="2">
          <cell r="B2">
            <v>53842</v>
          </cell>
          <cell r="C2" t="str">
            <v>GEMINIS I</v>
          </cell>
          <cell r="D2" t="str">
            <v>CO-53842-BM</v>
          </cell>
          <cell r="E2" t="str">
            <v>SERNAQUE OCHOA ANTONIO</v>
          </cell>
          <cell r="F2" t="str">
            <v>DECRETO LEGISLATIVO Nº1273</v>
          </cell>
        </row>
        <row r="3">
          <cell r="B3">
            <v>51651</v>
          </cell>
          <cell r="C3" t="str">
            <v>MI VIRGEN DE GUADALUPE</v>
          </cell>
          <cell r="D3" t="str">
            <v>PL-51651-BM</v>
          </cell>
          <cell r="E3" t="str">
            <v>TEQUE CHAPILLIQUEN JOSE ELVIS</v>
          </cell>
          <cell r="F3" t="str">
            <v>DECRETO LEGISLATIVO Nº1273</v>
          </cell>
        </row>
        <row r="4">
          <cell r="B4">
            <v>31395</v>
          </cell>
          <cell r="C4" t="str">
            <v>VIRGEN DE POCCORINA</v>
          </cell>
          <cell r="D4" t="str">
            <v>CO-31395-BM</v>
          </cell>
          <cell r="E4" t="str">
            <v>LOPEZ LLANOS RUFINA ;PERALES CUADROS REYNALDO VALENTIN</v>
          </cell>
          <cell r="F4" t="str">
            <v>DECRETO LEGISLATIVO Nº1273</v>
          </cell>
        </row>
        <row r="5">
          <cell r="B5">
            <v>22022</v>
          </cell>
          <cell r="C5" t="str">
            <v>PODEROSO DE ISRAEL 2</v>
          </cell>
          <cell r="D5" t="str">
            <v>PT-22022-BM</v>
          </cell>
          <cell r="E5" t="str">
            <v>PAZO QUEREVALU JOSE HOMERO</v>
          </cell>
          <cell r="F5" t="str">
            <v>DS. 006-2016-PRODUCE</v>
          </cell>
        </row>
        <row r="6">
          <cell r="B6">
            <v>2</v>
          </cell>
          <cell r="C6" t="str">
            <v>PACHACUTEC 1</v>
          </cell>
          <cell r="D6" t="str">
            <v>CE-0002-PM</v>
          </cell>
          <cell r="E6" t="str">
            <v>CORPORACION PESQUERA INCA S.A.C.</v>
          </cell>
          <cell r="F6" t="str">
            <v>DECRETO LEY Nº25977</v>
          </cell>
        </row>
        <row r="7">
          <cell r="B7">
            <v>3</v>
          </cell>
          <cell r="C7" t="str">
            <v>DON RAUL</v>
          </cell>
          <cell r="D7" t="str">
            <v>CE-0003-PM</v>
          </cell>
          <cell r="E7" t="str">
            <v>INVERSIONES QUIAZA SAC.</v>
          </cell>
          <cell r="F7" t="str">
            <v>DECRETO LEY Nº25977</v>
          </cell>
        </row>
        <row r="8">
          <cell r="B8">
            <v>5</v>
          </cell>
          <cell r="C8" t="str">
            <v>SALVE MARIA</v>
          </cell>
          <cell r="D8" t="str">
            <v>ZS-0005-BM</v>
          </cell>
          <cell r="E8" t="str">
            <v>SUAREZ SERNAQUE JACINTO</v>
          </cell>
          <cell r="F8" t="str">
            <v>ARTESANAL</v>
          </cell>
        </row>
        <row r="9">
          <cell r="B9">
            <v>6</v>
          </cell>
          <cell r="C9" t="str">
            <v>VIRGEN MARIA</v>
          </cell>
          <cell r="D9" t="str">
            <v>ZS-0006-BM</v>
          </cell>
          <cell r="E9" t="str">
            <v>ECHE TUME DOMINGO</v>
          </cell>
          <cell r="F9" t="str">
            <v>ARTESANAL</v>
          </cell>
        </row>
        <row r="10">
          <cell r="B10">
            <v>7</v>
          </cell>
          <cell r="C10" t="str">
            <v>MILAGRO DE JESUS</v>
          </cell>
          <cell r="D10" t="str">
            <v>ZS-0007-BM</v>
          </cell>
          <cell r="E10" t="str">
            <v>VITE ECHE DANIEL</v>
          </cell>
          <cell r="F10" t="str">
            <v>ARTESANAL</v>
          </cell>
        </row>
        <row r="11">
          <cell r="B11">
            <v>9</v>
          </cell>
          <cell r="C11" t="str">
            <v>EL SE?R DEL MAR</v>
          </cell>
          <cell r="D11" t="str">
            <v>ZS-0009-BM</v>
          </cell>
          <cell r="E11" t="str">
            <v>ALDANA TUME FELIX</v>
          </cell>
          <cell r="F11" t="str">
            <v>ARTESANAL</v>
          </cell>
        </row>
        <row r="12">
          <cell r="B12">
            <v>10</v>
          </cell>
          <cell r="C12" t="str">
            <v>MI CHULIN</v>
          </cell>
          <cell r="D12" t="str">
            <v>ZS-0010-BM</v>
          </cell>
          <cell r="E12" t="str">
            <v>ESPINOZA GALAN DIONICIO</v>
          </cell>
          <cell r="F12" t="str">
            <v>ARTESANAL</v>
          </cell>
        </row>
        <row r="13">
          <cell r="B13">
            <v>12</v>
          </cell>
          <cell r="C13" t="str">
            <v>MI SER QUERIDO</v>
          </cell>
          <cell r="D13" t="str">
            <v>ZS-00012-BM</v>
          </cell>
          <cell r="E13" t="str">
            <v>PERICHE RUMICHE PEDRO ASENCION</v>
          </cell>
          <cell r="F13" t="str">
            <v>ARTESANAL</v>
          </cell>
        </row>
        <row r="14">
          <cell r="B14">
            <v>13</v>
          </cell>
          <cell r="C14" t="str">
            <v>MADRE QUERIDA</v>
          </cell>
          <cell r="D14" t="str">
            <v>ZS-00013-BM</v>
          </cell>
          <cell r="E14" t="str">
            <v>OLIVOS OLIVOS SANTOS SEFERINO Y VILELA HIDALGO MARIA ELSA</v>
          </cell>
          <cell r="F14" t="str">
            <v>ARTESANAL</v>
          </cell>
        </row>
        <row r="15">
          <cell r="B15">
            <v>14</v>
          </cell>
          <cell r="C15" t="str">
            <v>BARLOVENTO</v>
          </cell>
          <cell r="D15" t="str">
            <v>PS-014-BM</v>
          </cell>
          <cell r="E15" t="str">
            <v>CUETO NAVARRETE ANTONIO</v>
          </cell>
          <cell r="F15" t="str">
            <v>ARTESANAL</v>
          </cell>
        </row>
        <row r="16">
          <cell r="B16">
            <v>18</v>
          </cell>
          <cell r="C16" t="str">
            <v>DO? EVA</v>
          </cell>
          <cell r="D16" t="str">
            <v>HO-0018-BM</v>
          </cell>
          <cell r="E16" t="str">
            <v>OSORIO DE COLONIA EVA</v>
          </cell>
          <cell r="F16" t="str">
            <v>ARTESANAL</v>
          </cell>
        </row>
        <row r="17">
          <cell r="B17">
            <v>20</v>
          </cell>
          <cell r="C17" t="str">
            <v>ROSMERY</v>
          </cell>
          <cell r="D17" t="str">
            <v>CE-020</v>
          </cell>
          <cell r="E17" t="str">
            <v>SANCHEZ DE LA CRUZ SANTOS</v>
          </cell>
          <cell r="F17" t="str">
            <v>ARTESANAL</v>
          </cell>
        </row>
        <row r="18">
          <cell r="B18">
            <v>21</v>
          </cell>
          <cell r="C18" t="str">
            <v>ROSMERY-II</v>
          </cell>
          <cell r="D18" t="str">
            <v>CE-021</v>
          </cell>
          <cell r="E18" t="str">
            <v>SANCHEZ DE LA CRUZ SANTOS</v>
          </cell>
          <cell r="F18" t="str">
            <v>ARTESANAL</v>
          </cell>
        </row>
        <row r="19">
          <cell r="B19">
            <v>36</v>
          </cell>
          <cell r="C19" t="str">
            <v>MI JOSUE</v>
          </cell>
          <cell r="D19" t="str">
            <v>PL-0036-CM</v>
          </cell>
          <cell r="E19" t="str">
            <v>SUCLUPE TEJADA MERCEDES</v>
          </cell>
          <cell r="F19" t="str">
            <v>LEY Nº26920</v>
          </cell>
        </row>
        <row r="20">
          <cell r="B20">
            <v>39</v>
          </cell>
          <cell r="C20" t="str">
            <v>RONALDO</v>
          </cell>
          <cell r="D20" t="str">
            <v>MO-0039-BM</v>
          </cell>
          <cell r="E20" t="str">
            <v>ROA HUALLPA FAUSTINO</v>
          </cell>
          <cell r="F20" t="str">
            <v>ARTESANAL</v>
          </cell>
        </row>
        <row r="21">
          <cell r="B21">
            <v>40</v>
          </cell>
          <cell r="C21" t="str">
            <v>ELIANA</v>
          </cell>
          <cell r="D21" t="str">
            <v>CE-040</v>
          </cell>
          <cell r="E21" t="str">
            <v>BRICE? SANDOVAL CARLOS BENITO</v>
          </cell>
          <cell r="F21" t="str">
            <v>ARTESANAL</v>
          </cell>
        </row>
        <row r="22">
          <cell r="B22">
            <v>41</v>
          </cell>
          <cell r="C22" t="str">
            <v>CARL</v>
          </cell>
          <cell r="D22" t="str">
            <v>SE-0041-CM</v>
          </cell>
          <cell r="E22" t="str">
            <v>VIVAR CAMPA? JESUS BESARION</v>
          </cell>
          <cell r="F22" t="str">
            <v>ARTESANAL</v>
          </cell>
        </row>
        <row r="23">
          <cell r="B23">
            <v>42</v>
          </cell>
          <cell r="C23" t="str">
            <v>PAUL</v>
          </cell>
          <cell r="D23" t="str">
            <v>HO-0042-BM</v>
          </cell>
          <cell r="E23" t="str">
            <v>JUAN PURIZACA JACINTO Y OTROS</v>
          </cell>
          <cell r="F23" t="str">
            <v>ARTESANAL</v>
          </cell>
        </row>
        <row r="24">
          <cell r="B24">
            <v>44</v>
          </cell>
          <cell r="C24" t="str">
            <v>SANTO DOMINGO</v>
          </cell>
          <cell r="D24" t="str">
            <v>CO-0044-BM</v>
          </cell>
          <cell r="E24" t="str">
            <v>KALINICOS REA? SPIROS</v>
          </cell>
          <cell r="F24" t="str">
            <v>MENOR ESCALA (ANCHOVETA)</v>
          </cell>
        </row>
        <row r="25">
          <cell r="B25">
            <v>45</v>
          </cell>
          <cell r="C25" t="str">
            <v>MAGALY</v>
          </cell>
          <cell r="D25" t="str">
            <v>CO-0045-CM</v>
          </cell>
          <cell r="E25" t="str">
            <v>ESPINO ROSAS EVELYN MAGALY</v>
          </cell>
          <cell r="F25" t="str">
            <v>LEY Nº26920</v>
          </cell>
        </row>
        <row r="26">
          <cell r="B26">
            <v>46</v>
          </cell>
          <cell r="C26" t="str">
            <v>MARIA ISABEL</v>
          </cell>
          <cell r="D26" t="str">
            <v>SY-0046-BM</v>
          </cell>
          <cell r="E26" t="str">
            <v>LANDA CORTIJO NICOLAS</v>
          </cell>
          <cell r="F26" t="str">
            <v>ARTESANAL</v>
          </cell>
        </row>
        <row r="27">
          <cell r="B27">
            <v>62</v>
          </cell>
          <cell r="C27" t="str">
            <v>EL LOBO</v>
          </cell>
          <cell r="D27" t="str">
            <v>PS-0062-BM</v>
          </cell>
          <cell r="E27" t="str">
            <v>HERNANDEZ GARCIA VICTOR JULIO</v>
          </cell>
          <cell r="F27" t="str">
            <v>ARTESANAL</v>
          </cell>
        </row>
        <row r="28">
          <cell r="B28">
            <v>64</v>
          </cell>
          <cell r="C28" t="str">
            <v>MORIN</v>
          </cell>
          <cell r="D28" t="str">
            <v>SY-064</v>
          </cell>
          <cell r="E28" t="str">
            <v>ARROYO VARGAS MIGUEL</v>
          </cell>
          <cell r="F28" t="str">
            <v>ARTESANAL</v>
          </cell>
        </row>
        <row r="29">
          <cell r="B29">
            <v>65</v>
          </cell>
          <cell r="C29" t="str">
            <v>TAMBO I</v>
          </cell>
          <cell r="D29" t="str">
            <v>CE-0065-PM</v>
          </cell>
          <cell r="E29" t="str">
            <v>CFG INVESTMENT S.A.C.</v>
          </cell>
          <cell r="F29" t="str">
            <v>DECRETO LEY Nº25977</v>
          </cell>
        </row>
        <row r="30">
          <cell r="B30">
            <v>66</v>
          </cell>
          <cell r="C30" t="str">
            <v>MANTARO 6</v>
          </cell>
          <cell r="D30" t="str">
            <v>CE-0066-PM</v>
          </cell>
          <cell r="E30" t="str">
            <v>PROCESADORA DEL CARMEN S.A.</v>
          </cell>
          <cell r="F30" t="str">
            <v>DECRETO LEY Nº25977</v>
          </cell>
        </row>
        <row r="31">
          <cell r="B31">
            <v>67</v>
          </cell>
          <cell r="C31" t="str">
            <v>MANTARO 10</v>
          </cell>
          <cell r="D31" t="str">
            <v>CE-0067-PM</v>
          </cell>
          <cell r="E31" t="str">
            <v>RH ADMINISTRACIONES S.A.</v>
          </cell>
          <cell r="F31" t="str">
            <v>DECRETO LEY Nº25977</v>
          </cell>
        </row>
        <row r="32">
          <cell r="B32">
            <v>68</v>
          </cell>
          <cell r="C32" t="str">
            <v>ALICAN</v>
          </cell>
          <cell r="D32" t="str">
            <v>PS-0068-BM</v>
          </cell>
          <cell r="E32" t="str">
            <v>PAUCAR COELLO LUIS A.</v>
          </cell>
          <cell r="F32" t="str">
            <v>ARTESANAL</v>
          </cell>
        </row>
        <row r="33">
          <cell r="B33">
            <v>70</v>
          </cell>
          <cell r="C33" t="str">
            <v>DON SEVE</v>
          </cell>
          <cell r="D33" t="str">
            <v>PS-0070-BM</v>
          </cell>
          <cell r="E33" t="str">
            <v>SALAZAR DE MEDINA FLOR M. CARLOS</v>
          </cell>
          <cell r="F33" t="str">
            <v>ARTESANAL</v>
          </cell>
        </row>
        <row r="34">
          <cell r="B34">
            <v>71</v>
          </cell>
          <cell r="C34" t="str">
            <v>DON KOKY</v>
          </cell>
          <cell r="D34" t="str">
            <v>PS-0071-BM</v>
          </cell>
          <cell r="E34" t="str">
            <v>FLORES Y OTROS ALIPIO BALMACEDA</v>
          </cell>
          <cell r="F34" t="str">
            <v>ARTESANAL</v>
          </cell>
        </row>
        <row r="35">
          <cell r="B35">
            <v>73</v>
          </cell>
          <cell r="C35" t="str">
            <v>SAN JUAN</v>
          </cell>
          <cell r="D35" t="str">
            <v>PS-0073-BM</v>
          </cell>
          <cell r="E35" t="str">
            <v>PEDRO FAJARDO CAMPOS Y HNOS.</v>
          </cell>
          <cell r="F35" t="str">
            <v>ARTESANAL</v>
          </cell>
        </row>
        <row r="36">
          <cell r="B36">
            <v>74</v>
          </cell>
          <cell r="C36" t="str">
            <v>SAN LUIS</v>
          </cell>
          <cell r="D36" t="str">
            <v>MO-0074-BM</v>
          </cell>
          <cell r="E36" t="str">
            <v>GALVEZ BEJARANO JULIO R.</v>
          </cell>
          <cell r="F36" t="str">
            <v>ARTESANAL</v>
          </cell>
        </row>
        <row r="37">
          <cell r="B37">
            <v>75</v>
          </cell>
          <cell r="C37" t="str">
            <v>SANTA ROSA</v>
          </cell>
          <cell r="D37" t="str">
            <v>PS-0075-BM</v>
          </cell>
          <cell r="E37" t="str">
            <v>ORE VDA. DE JAURI ANITA</v>
          </cell>
          <cell r="F37" t="str">
            <v>ARTESANAL</v>
          </cell>
        </row>
        <row r="38">
          <cell r="B38">
            <v>76</v>
          </cell>
          <cell r="C38" t="str">
            <v>DON LUCAS</v>
          </cell>
          <cell r="D38" t="str">
            <v>PS-0076-BM</v>
          </cell>
          <cell r="E38" t="str">
            <v>CAMPOS QUISPE LUCAS P.</v>
          </cell>
          <cell r="F38" t="str">
            <v>ARTESANAL</v>
          </cell>
        </row>
        <row r="39">
          <cell r="B39">
            <v>77</v>
          </cell>
          <cell r="C39" t="str">
            <v>MAYRA CECILIA</v>
          </cell>
          <cell r="D39" t="str">
            <v>PS-0077-BM</v>
          </cell>
          <cell r="E39" t="str">
            <v>GARCIA SOTO CARLOS A.</v>
          </cell>
          <cell r="F39" t="str">
            <v>ARTESANAL</v>
          </cell>
        </row>
        <row r="40">
          <cell r="B40">
            <v>78</v>
          </cell>
          <cell r="C40" t="str">
            <v>EL RIVAL DE LA NOCHE</v>
          </cell>
          <cell r="D40" t="str">
            <v>PS-0078-BM</v>
          </cell>
          <cell r="E40" t="str">
            <v>DIAZ JACOBO CARLOS ANDRES</v>
          </cell>
          <cell r="F40" t="str">
            <v>ARTESANAL</v>
          </cell>
        </row>
        <row r="41">
          <cell r="B41">
            <v>79</v>
          </cell>
          <cell r="C41" t="str">
            <v>DON TINO</v>
          </cell>
          <cell r="D41" t="str">
            <v>PS-00079-BM</v>
          </cell>
          <cell r="E41" t="str">
            <v>CHANCAFE LIZA JOSE FELIX</v>
          </cell>
          <cell r="F41" t="str">
            <v>MENOR ESCALA (ANCHOVETA)</v>
          </cell>
        </row>
        <row r="42">
          <cell r="B42">
            <v>80</v>
          </cell>
          <cell r="C42" t="str">
            <v>HALCON DEL MAR</v>
          </cell>
          <cell r="D42" t="str">
            <v>PS-0080-BM</v>
          </cell>
          <cell r="E42" t="str">
            <v>FUENTES PACHECO DINA</v>
          </cell>
          <cell r="F42" t="str">
            <v>ARTESANAL</v>
          </cell>
        </row>
        <row r="43">
          <cell r="B43">
            <v>82</v>
          </cell>
          <cell r="C43" t="str">
            <v>BARBACOA</v>
          </cell>
          <cell r="D43" t="str">
            <v>PS-0082-BM</v>
          </cell>
          <cell r="E43" t="str">
            <v>LLAUCA PEREZ ARMANDO LUIS</v>
          </cell>
          <cell r="F43" t="str">
            <v>ARTESANAL</v>
          </cell>
        </row>
        <row r="44">
          <cell r="B44">
            <v>84</v>
          </cell>
          <cell r="C44" t="str">
            <v>EL PACIFICO</v>
          </cell>
          <cell r="D44" t="str">
            <v>PS-0084-BM</v>
          </cell>
          <cell r="E44" t="str">
            <v>PADILLA MORAN ROBERTO</v>
          </cell>
          <cell r="F44" t="str">
            <v>ARTESANAL</v>
          </cell>
        </row>
        <row r="45">
          <cell r="B45">
            <v>85</v>
          </cell>
          <cell r="C45" t="str">
            <v>BETO</v>
          </cell>
          <cell r="D45" t="str">
            <v>PS-0085-BM</v>
          </cell>
          <cell r="E45" t="str">
            <v>TORRES SALAZAR TOMAS</v>
          </cell>
          <cell r="F45" t="str">
            <v>ARTESANAL</v>
          </cell>
        </row>
        <row r="46">
          <cell r="B46">
            <v>86</v>
          </cell>
          <cell r="C46" t="str">
            <v>JUANA MERCEDES I</v>
          </cell>
          <cell r="D46" t="str">
            <v>SN-0086-BM</v>
          </cell>
          <cell r="E46" t="str">
            <v>LEGUA VILCA JOSE ANTONIO</v>
          </cell>
          <cell r="F46" t="str">
            <v>ARTESANAL</v>
          </cell>
        </row>
        <row r="47">
          <cell r="B47">
            <v>87</v>
          </cell>
          <cell r="C47" t="str">
            <v>PABLO CESAR</v>
          </cell>
          <cell r="D47" t="str">
            <v>PS-0087-BM</v>
          </cell>
          <cell r="E47" t="str">
            <v>VIZARRA YAMOCA PEDRO P.</v>
          </cell>
          <cell r="F47" t="str">
            <v>ARTESANAL</v>
          </cell>
        </row>
        <row r="48">
          <cell r="B48">
            <v>94</v>
          </cell>
          <cell r="C48" t="str">
            <v>DO? CRISTINA</v>
          </cell>
          <cell r="D48" t="str">
            <v>SE-0094-BM</v>
          </cell>
          <cell r="E48" t="str">
            <v>TAPIA GIRALDO PORFIRIO</v>
          </cell>
          <cell r="F48" t="str">
            <v>ARTESANAL</v>
          </cell>
        </row>
        <row r="49">
          <cell r="B49">
            <v>95</v>
          </cell>
          <cell r="C49" t="str">
            <v>PERLA DEL MAR 2DO.</v>
          </cell>
          <cell r="D49" t="str">
            <v>PS-0095-BM</v>
          </cell>
          <cell r="E49" t="str">
            <v>PEREYRA ACASIETE APOLINARIO</v>
          </cell>
          <cell r="F49" t="str">
            <v>ARTESANAL</v>
          </cell>
        </row>
        <row r="50">
          <cell r="B50">
            <v>96</v>
          </cell>
          <cell r="C50" t="str">
            <v>LA PERLA DEL MAR</v>
          </cell>
          <cell r="D50" t="str">
            <v>PS-00096-BM</v>
          </cell>
          <cell r="E50" t="str">
            <v>PEREYRA ACASIETE APOLINARIO</v>
          </cell>
          <cell r="F50" t="str">
            <v>ARTESANAL</v>
          </cell>
        </row>
        <row r="51">
          <cell r="B51">
            <v>98</v>
          </cell>
          <cell r="C51" t="str">
            <v>CABO KENEDY</v>
          </cell>
          <cell r="D51" t="str">
            <v>PS-0098-BM</v>
          </cell>
          <cell r="E51" t="str">
            <v>VILLANUEVA ANICAMA AVILIO</v>
          </cell>
          <cell r="F51" t="str">
            <v>ARTESANAL</v>
          </cell>
        </row>
        <row r="52">
          <cell r="B52">
            <v>99</v>
          </cell>
          <cell r="C52" t="str">
            <v>CRISTO REY I</v>
          </cell>
          <cell r="D52" t="str">
            <v>PS-0099-BM</v>
          </cell>
          <cell r="E52" t="str">
            <v>DIAZ VILLANUEVA PEDRO F.</v>
          </cell>
          <cell r="F52" t="str">
            <v>ARTESANAL</v>
          </cell>
        </row>
        <row r="53">
          <cell r="B53">
            <v>100</v>
          </cell>
          <cell r="C53" t="str">
            <v>ROSITA DE PACHACUTEC</v>
          </cell>
          <cell r="D53" t="str">
            <v>PS-0100-BM</v>
          </cell>
          <cell r="E53" t="str">
            <v>ARONES DE AGUIRRE MARIA ISABEL</v>
          </cell>
          <cell r="F53" t="str">
            <v>ARTESANAL</v>
          </cell>
        </row>
        <row r="54">
          <cell r="B54">
            <v>106</v>
          </cell>
          <cell r="C54" t="str">
            <v>EL SUCESOR</v>
          </cell>
          <cell r="D54" t="str">
            <v>PS-0106-BM</v>
          </cell>
          <cell r="E54" t="str">
            <v>TORRES CARRIZALES PABLO R.</v>
          </cell>
          <cell r="F54" t="str">
            <v>ARTESANAL</v>
          </cell>
        </row>
        <row r="55">
          <cell r="B55">
            <v>107</v>
          </cell>
          <cell r="C55" t="str">
            <v>ANA CRIS</v>
          </cell>
          <cell r="D55" t="str">
            <v>PS-0107-BM</v>
          </cell>
          <cell r="E55" t="str">
            <v>QUISPE GARCIA CRISTINA</v>
          </cell>
          <cell r="F55" t="str">
            <v>ARTESANAL</v>
          </cell>
        </row>
        <row r="56">
          <cell r="B56">
            <v>108</v>
          </cell>
          <cell r="C56" t="str">
            <v>DON FERNANDO</v>
          </cell>
          <cell r="D56" t="str">
            <v>HO-0108</v>
          </cell>
          <cell r="E56" t="str">
            <v>MORANTE RAMOS TEODORO</v>
          </cell>
          <cell r="F56" t="str">
            <v>ARTESANAL</v>
          </cell>
        </row>
        <row r="57">
          <cell r="B57">
            <v>110</v>
          </cell>
          <cell r="C57" t="str">
            <v>DO? ESTHER</v>
          </cell>
          <cell r="D57" t="str">
            <v>PS-0110-BM</v>
          </cell>
          <cell r="E57" t="str">
            <v>TORRES CORREA JULIO C.</v>
          </cell>
          <cell r="F57" t="str">
            <v>ARTESANAL</v>
          </cell>
        </row>
        <row r="58">
          <cell r="B58">
            <v>111</v>
          </cell>
          <cell r="C58" t="str">
            <v>JUAN JOSE</v>
          </cell>
          <cell r="D58" t="str">
            <v>PS-0111-BM</v>
          </cell>
          <cell r="E58" t="str">
            <v>BOADA NEYRA WALTER</v>
          </cell>
          <cell r="F58" t="str">
            <v>ARTESANAL</v>
          </cell>
        </row>
        <row r="59">
          <cell r="B59">
            <v>112</v>
          </cell>
          <cell r="C59" t="str">
            <v>ANGEL IVAN</v>
          </cell>
          <cell r="D59" t="str">
            <v>PS-0112-BM</v>
          </cell>
          <cell r="E59" t="str">
            <v>GARCIA HERNANDEZ ALBERTO AMADO</v>
          </cell>
          <cell r="F59" t="str">
            <v>ARTESANAL</v>
          </cell>
        </row>
        <row r="60">
          <cell r="B60">
            <v>113</v>
          </cell>
          <cell r="C60" t="str">
            <v>SANTA JULIA</v>
          </cell>
          <cell r="D60" t="str">
            <v>PS-0113-BM</v>
          </cell>
          <cell r="E60" t="str">
            <v>ANICAMA MEDINA JULIA</v>
          </cell>
          <cell r="F60" t="str">
            <v>ARTESANAL</v>
          </cell>
        </row>
        <row r="61">
          <cell r="B61">
            <v>116</v>
          </cell>
          <cell r="C61" t="str">
            <v>MARADONA</v>
          </cell>
          <cell r="D61" t="str">
            <v>PS-0116-EM</v>
          </cell>
          <cell r="E61" t="str">
            <v>YONJOY CAMPOS JOSE NEMESIO</v>
          </cell>
          <cell r="F61" t="str">
            <v>ARTESANAL</v>
          </cell>
        </row>
        <row r="62">
          <cell r="B62">
            <v>117</v>
          </cell>
          <cell r="C62" t="str">
            <v>EL CORSARIO</v>
          </cell>
          <cell r="D62" t="str">
            <v>PS-0117-BM</v>
          </cell>
          <cell r="E62" t="str">
            <v>LEGUA DIAZ PEDRO ALADINO</v>
          </cell>
          <cell r="F62" t="str">
            <v>ARTESANAL</v>
          </cell>
        </row>
        <row r="63">
          <cell r="B63">
            <v>119</v>
          </cell>
          <cell r="C63" t="str">
            <v>ANDRES OMAR</v>
          </cell>
          <cell r="D63" t="str">
            <v>PS-0119-BM</v>
          </cell>
          <cell r="E63" t="str">
            <v>BARBARAN ESPINI FERNANDO</v>
          </cell>
          <cell r="F63" t="str">
            <v>ARTESANAL</v>
          </cell>
        </row>
        <row r="64">
          <cell r="B64">
            <v>120</v>
          </cell>
          <cell r="C64" t="str">
            <v>EL ZORRO</v>
          </cell>
          <cell r="D64" t="str">
            <v>IO-0120-BM</v>
          </cell>
          <cell r="E64" t="str">
            <v>OSWALDO C. PARI MAMANI Y OTRO</v>
          </cell>
          <cell r="F64" t="str">
            <v>ARTESANAL</v>
          </cell>
        </row>
        <row r="65">
          <cell r="B65">
            <v>121</v>
          </cell>
          <cell r="C65" t="str">
            <v>EL PROVINCIANO</v>
          </cell>
          <cell r="D65" t="str">
            <v>PS-0121-BM</v>
          </cell>
          <cell r="E65" t="str">
            <v>TORRES SALAZAR FERNANDO</v>
          </cell>
          <cell r="F65" t="str">
            <v>ARTESANAL</v>
          </cell>
        </row>
        <row r="66">
          <cell r="B66">
            <v>122</v>
          </cell>
          <cell r="C66" t="str">
            <v>SAN ANDRES</v>
          </cell>
          <cell r="D66" t="str">
            <v>PS-0122-BM</v>
          </cell>
          <cell r="E66" t="str">
            <v>FALCONI GARCIA JOSE</v>
          </cell>
          <cell r="F66" t="str">
            <v>ARTESANAL</v>
          </cell>
        </row>
        <row r="67">
          <cell r="B67">
            <v>123</v>
          </cell>
          <cell r="C67" t="str">
            <v>SAN MARTIN DE PORRES</v>
          </cell>
          <cell r="D67" t="str">
            <v>PS-0123-BM</v>
          </cell>
          <cell r="E67" t="str">
            <v>CARRIZALES AYLLON FRANCISCO HILARIO</v>
          </cell>
          <cell r="F67" t="str">
            <v>ARTESANAL</v>
          </cell>
        </row>
        <row r="68">
          <cell r="B68">
            <v>125</v>
          </cell>
          <cell r="C68" t="str">
            <v>BELLA ESPERANZA</v>
          </cell>
          <cell r="D68" t="str">
            <v>PS-0125-BM</v>
          </cell>
          <cell r="E68" t="str">
            <v>MEDINA CABRERA ALEJANDRO</v>
          </cell>
          <cell r="F68" t="str">
            <v>ARTESANAL</v>
          </cell>
        </row>
        <row r="69">
          <cell r="B69">
            <v>126</v>
          </cell>
          <cell r="C69" t="str">
            <v>ANDRESITO</v>
          </cell>
          <cell r="D69" t="str">
            <v>SE-0126</v>
          </cell>
          <cell r="E69" t="str">
            <v>DIAZ SEGURA ELIANA MARUJA</v>
          </cell>
          <cell r="F69" t="str">
            <v>ARTESANAL</v>
          </cell>
        </row>
        <row r="70">
          <cell r="B70">
            <v>127</v>
          </cell>
          <cell r="C70" t="str">
            <v>SE?R DE LA AGONIA</v>
          </cell>
          <cell r="D70" t="str">
            <v>PS-0127-BM</v>
          </cell>
          <cell r="E70" t="str">
            <v>HERNANDEZ ZAVALA VICTOR M.</v>
          </cell>
          <cell r="F70" t="str">
            <v>ARTESANAL</v>
          </cell>
        </row>
        <row r="71">
          <cell r="B71">
            <v>128</v>
          </cell>
          <cell r="C71" t="str">
            <v>RAUL IVAN</v>
          </cell>
          <cell r="D71" t="str">
            <v>PS-0128-BM</v>
          </cell>
          <cell r="E71" t="str">
            <v>BLONDET MEDINA ARMANDO</v>
          </cell>
          <cell r="F71" t="str">
            <v>ARTESANAL</v>
          </cell>
        </row>
        <row r="72">
          <cell r="B72">
            <v>129</v>
          </cell>
          <cell r="C72" t="str">
            <v>NELY I</v>
          </cell>
          <cell r="D72" t="str">
            <v>IO-0129-BM</v>
          </cell>
          <cell r="E72" t="str">
            <v>GUTIERREZ VALDIVIA GLADYS ANDREA</v>
          </cell>
          <cell r="F72" t="str">
            <v>ARTESANAL</v>
          </cell>
        </row>
        <row r="73">
          <cell r="B73">
            <v>130</v>
          </cell>
          <cell r="C73" t="str">
            <v>RAUL I</v>
          </cell>
          <cell r="D73" t="str">
            <v>SN-0130-BM</v>
          </cell>
          <cell r="E73" t="str">
            <v>ROCHA R. CESAR AUGUSTO</v>
          </cell>
          <cell r="F73" t="str">
            <v>ARTESANAL</v>
          </cell>
        </row>
        <row r="74">
          <cell r="B74">
            <v>131</v>
          </cell>
          <cell r="C74" t="str">
            <v>CHANOC II</v>
          </cell>
          <cell r="D74" t="str">
            <v>PS-0131-BM</v>
          </cell>
          <cell r="E74" t="str">
            <v>TASAYCO DE LA CRUZ JESUS R.</v>
          </cell>
          <cell r="F74" t="str">
            <v>ARTESANAL</v>
          </cell>
        </row>
        <row r="75">
          <cell r="B75">
            <v>132</v>
          </cell>
          <cell r="C75" t="str">
            <v>EDI MANUEL</v>
          </cell>
          <cell r="D75" t="str">
            <v>PS-0132-BM</v>
          </cell>
          <cell r="E75" t="str">
            <v>CHACALIAZA DIAZ MANUEL</v>
          </cell>
          <cell r="F75" t="str">
            <v>ARTESANAL</v>
          </cell>
        </row>
        <row r="76">
          <cell r="B76">
            <v>133</v>
          </cell>
          <cell r="C76" t="str">
            <v>SAN PEDRO</v>
          </cell>
          <cell r="D76" t="str">
            <v>PS-0133-BM</v>
          </cell>
          <cell r="E76" t="str">
            <v>MOTTA BUENAVENTURA PEDRO</v>
          </cell>
          <cell r="F76" t="str">
            <v>ARTESANAL</v>
          </cell>
        </row>
        <row r="77">
          <cell r="B77">
            <v>134</v>
          </cell>
          <cell r="C77" t="str">
            <v>GIOMAR</v>
          </cell>
          <cell r="D77" t="str">
            <v>PS-0134-BM</v>
          </cell>
          <cell r="E77" t="str">
            <v>SALGUERO ORTIZ ALFONSO ELADIO</v>
          </cell>
          <cell r="F77" t="str">
            <v>ARTESANAL</v>
          </cell>
        </row>
        <row r="78">
          <cell r="B78">
            <v>135</v>
          </cell>
          <cell r="C78" t="str">
            <v>LOS HERMANOS</v>
          </cell>
          <cell r="D78" t="str">
            <v>PS-0135-BM</v>
          </cell>
          <cell r="E78" t="str">
            <v>DIAZ CABEZUDO PEDRO HUMBERTO</v>
          </cell>
          <cell r="F78" t="str">
            <v>ARTESANAL</v>
          </cell>
        </row>
        <row r="79">
          <cell r="B79">
            <v>136</v>
          </cell>
          <cell r="C79" t="str">
            <v>JOSE LUIS II</v>
          </cell>
          <cell r="D79" t="str">
            <v>PS-0136-BM</v>
          </cell>
          <cell r="E79" t="str">
            <v>EZEQUIEL GARCIA QUIJANDRIA</v>
          </cell>
          <cell r="F79" t="str">
            <v>ARTESANAL</v>
          </cell>
        </row>
        <row r="80">
          <cell r="B80">
            <v>137</v>
          </cell>
          <cell r="C80" t="str">
            <v>SE?R DE CACHUY</v>
          </cell>
          <cell r="D80" t="str">
            <v>PS-0137-BM</v>
          </cell>
          <cell r="E80" t="str">
            <v>SOLORZANO MEDINA ESTEBAN TEOFILO</v>
          </cell>
          <cell r="F80" t="str">
            <v>ARTESANAL</v>
          </cell>
        </row>
        <row r="81">
          <cell r="B81">
            <v>140</v>
          </cell>
          <cell r="C81" t="str">
            <v>CESAR VIDAL</v>
          </cell>
          <cell r="D81" t="str">
            <v>PS-0140-BM</v>
          </cell>
          <cell r="E81" t="str">
            <v>VIDAL MEDINA GARCIA</v>
          </cell>
          <cell r="F81" t="str">
            <v>ARTESANAL</v>
          </cell>
        </row>
        <row r="82">
          <cell r="B82">
            <v>141</v>
          </cell>
          <cell r="C82" t="str">
            <v>CELESTE</v>
          </cell>
          <cell r="D82" t="str">
            <v>PS-0141-BM</v>
          </cell>
          <cell r="E82" t="str">
            <v>MARTINEZ CAMPOS EDWIN ALFREDO</v>
          </cell>
          <cell r="F82" t="str">
            <v>ARTESANAL</v>
          </cell>
        </row>
        <row r="83">
          <cell r="B83">
            <v>142</v>
          </cell>
          <cell r="C83" t="str">
            <v>SAN JOSE</v>
          </cell>
          <cell r="D83" t="str">
            <v>TA-00142-BM</v>
          </cell>
          <cell r="E83" t="str">
            <v>FIESTAS CHERREZ JOSE SANTOS</v>
          </cell>
          <cell r="F83" t="str">
            <v>DECRETO LEGISLATIVO Nº1273</v>
          </cell>
        </row>
        <row r="84">
          <cell r="B84">
            <v>143</v>
          </cell>
          <cell r="C84" t="str">
            <v>EXPLENDOR</v>
          </cell>
          <cell r="D84" t="str">
            <v>PS-0143-BM</v>
          </cell>
          <cell r="E84" t="str">
            <v>CONSTANTINO JACOBO JORGE</v>
          </cell>
          <cell r="F84" t="str">
            <v>ARTESANAL</v>
          </cell>
        </row>
        <row r="85">
          <cell r="B85">
            <v>144</v>
          </cell>
          <cell r="C85" t="str">
            <v>ANDRES ADEMIR</v>
          </cell>
          <cell r="D85" t="str">
            <v>PS-0144-BM</v>
          </cell>
          <cell r="E85" t="str">
            <v>CHACALIAZA DE FAJARDO ROSA A.</v>
          </cell>
          <cell r="F85" t="str">
            <v>ARTESANAL</v>
          </cell>
        </row>
        <row r="86">
          <cell r="B86">
            <v>147</v>
          </cell>
          <cell r="C86" t="str">
            <v>AREQUIPA</v>
          </cell>
          <cell r="D86" t="str">
            <v>PS-0147-BM</v>
          </cell>
          <cell r="E86" t="str">
            <v>QUISPE MOLLAPAZA NESTOR B.</v>
          </cell>
          <cell r="F86" t="str">
            <v>ARTESANAL</v>
          </cell>
        </row>
        <row r="87">
          <cell r="B87">
            <v>148</v>
          </cell>
          <cell r="C87" t="str">
            <v>REY MARCO</v>
          </cell>
          <cell r="D87" t="str">
            <v>PS-0148-BM</v>
          </cell>
          <cell r="E87" t="str">
            <v>GUTIERREZ RAMOS JOSE ANTONIO</v>
          </cell>
          <cell r="F87" t="str">
            <v>ARTESANAL</v>
          </cell>
        </row>
        <row r="88">
          <cell r="B88">
            <v>151</v>
          </cell>
          <cell r="C88" t="str">
            <v>BEATITA DE HUMAY</v>
          </cell>
          <cell r="D88" t="str">
            <v>PS-0151-BM</v>
          </cell>
          <cell r="E88" t="str">
            <v>CHACALIAZA TITO JOSE S.</v>
          </cell>
          <cell r="F88" t="str">
            <v>ARTESANAL</v>
          </cell>
        </row>
        <row r="89">
          <cell r="B89">
            <v>153</v>
          </cell>
          <cell r="C89" t="str">
            <v>PACIFIC II</v>
          </cell>
          <cell r="D89" t="str">
            <v>PS-0153-BM</v>
          </cell>
          <cell r="E89" t="str">
            <v>CABADA CELORRIO MANUEL</v>
          </cell>
          <cell r="F89" t="str">
            <v>ARTESANAL</v>
          </cell>
        </row>
        <row r="90">
          <cell r="B90">
            <v>156</v>
          </cell>
          <cell r="C90" t="str">
            <v>JANET</v>
          </cell>
          <cell r="D90" t="str">
            <v>PS-0156-BM</v>
          </cell>
          <cell r="E90" t="str">
            <v>CARRILLO SIERRA CARLOS RIMER</v>
          </cell>
          <cell r="F90" t="str">
            <v>ARTESANAL</v>
          </cell>
        </row>
        <row r="91">
          <cell r="B91">
            <v>157</v>
          </cell>
          <cell r="C91" t="str">
            <v>PILAR</v>
          </cell>
          <cell r="D91" t="str">
            <v>PS-0157-BM</v>
          </cell>
          <cell r="E91" t="str">
            <v>ROSPIGLIOSI CARVALLO ANGEL RAFAEL</v>
          </cell>
          <cell r="F91" t="str">
            <v>ARTESANAL</v>
          </cell>
        </row>
        <row r="92">
          <cell r="B92">
            <v>158</v>
          </cell>
          <cell r="C92" t="str">
            <v>DANIEL ANGEL</v>
          </cell>
          <cell r="D92" t="str">
            <v>PS-0158-BM</v>
          </cell>
          <cell r="E92" t="str">
            <v>VILLA DIAZ MARIA JULIA</v>
          </cell>
          <cell r="F92" t="str">
            <v>ARTESANAL</v>
          </cell>
        </row>
        <row r="93">
          <cell r="B93">
            <v>159</v>
          </cell>
          <cell r="C93" t="str">
            <v>LUIS MARTIN</v>
          </cell>
          <cell r="D93" t="str">
            <v>PS-0159-BM</v>
          </cell>
          <cell r="E93" t="str">
            <v>DIAZ DE CABEZUDO LUISA</v>
          </cell>
          <cell r="F93" t="str">
            <v>ARTESANAL</v>
          </cell>
        </row>
        <row r="94">
          <cell r="B94">
            <v>161</v>
          </cell>
          <cell r="C94" t="str">
            <v>DON LEO</v>
          </cell>
          <cell r="D94" t="str">
            <v>PS-0161-BM</v>
          </cell>
          <cell r="E94" t="str">
            <v>PANTA MENDOZA LEOPOLDO</v>
          </cell>
          <cell r="F94" t="str">
            <v>ARTESANAL</v>
          </cell>
        </row>
        <row r="95">
          <cell r="B95">
            <v>162</v>
          </cell>
          <cell r="C95" t="str">
            <v>ROSA ALBINA</v>
          </cell>
          <cell r="D95" t="str">
            <v>MO-0162-BM</v>
          </cell>
          <cell r="E95" t="str">
            <v>TORRES ESPINOZA OSCAR</v>
          </cell>
          <cell r="F95" t="str">
            <v>ARTESANAL</v>
          </cell>
        </row>
        <row r="96">
          <cell r="B96">
            <v>164</v>
          </cell>
          <cell r="C96" t="str">
            <v>CATHY</v>
          </cell>
          <cell r="D96" t="str">
            <v>SN-0164-BM</v>
          </cell>
          <cell r="E96" t="str">
            <v>CONDORI VELASQUEZ CELSO</v>
          </cell>
          <cell r="F96" t="str">
            <v>ARTESANAL</v>
          </cell>
        </row>
        <row r="97">
          <cell r="B97">
            <v>165</v>
          </cell>
          <cell r="C97" t="str">
            <v>JOSE JUAN</v>
          </cell>
          <cell r="D97" t="str">
            <v>SY-0165</v>
          </cell>
          <cell r="E97" t="str">
            <v>CABALLERO VASQUEZ LUIS ALBERTO</v>
          </cell>
          <cell r="F97" t="str">
            <v>ARTESANAL</v>
          </cell>
        </row>
        <row r="98">
          <cell r="B98">
            <v>166</v>
          </cell>
          <cell r="C98" t="str">
            <v>DON JESUS</v>
          </cell>
          <cell r="D98" t="str">
            <v>SN-0166-BM</v>
          </cell>
          <cell r="E98" t="str">
            <v>GARCIA SEGURA JESUS</v>
          </cell>
          <cell r="F98" t="str">
            <v>ARTESANAL</v>
          </cell>
        </row>
        <row r="99">
          <cell r="B99">
            <v>167</v>
          </cell>
          <cell r="C99" t="str">
            <v>CORAL I</v>
          </cell>
          <cell r="D99" t="str">
            <v>SN-0167-BM</v>
          </cell>
          <cell r="E99" t="str">
            <v>ORIHUELA CAVERO JULIO JULIAN</v>
          </cell>
          <cell r="F99" t="str">
            <v>ARTESANAL</v>
          </cell>
        </row>
        <row r="100">
          <cell r="B100">
            <v>172</v>
          </cell>
          <cell r="C100" t="str">
            <v>LA SIRENITA</v>
          </cell>
          <cell r="D100" t="str">
            <v>PM-0172-BF</v>
          </cell>
          <cell r="E100" t="str">
            <v>YARICAHUA NIETO ELIAS</v>
          </cell>
          <cell r="F100" t="str">
            <v>ARTESANAL</v>
          </cell>
        </row>
        <row r="101">
          <cell r="B101">
            <v>180</v>
          </cell>
          <cell r="C101" t="str">
            <v>VICTORIA I</v>
          </cell>
          <cell r="D101" t="str">
            <v>SY-0180</v>
          </cell>
          <cell r="E101" t="str">
            <v>GUILLERMO CALDERON BELTRAN LUIS</v>
          </cell>
          <cell r="F101" t="str">
            <v>ARTESANAL</v>
          </cell>
        </row>
        <row r="102">
          <cell r="B102">
            <v>182</v>
          </cell>
          <cell r="C102" t="str">
            <v>LUIS ANGEL</v>
          </cell>
          <cell r="D102" t="str">
            <v>SY-0182</v>
          </cell>
          <cell r="E102" t="str">
            <v>ROGER ARROYO BELTRAN</v>
          </cell>
          <cell r="F102" t="str">
            <v>ARTESANAL</v>
          </cell>
        </row>
        <row r="103">
          <cell r="B103">
            <v>184</v>
          </cell>
          <cell r="C103" t="str">
            <v>CHISITO I</v>
          </cell>
          <cell r="D103" t="str">
            <v>SY-0184</v>
          </cell>
          <cell r="E103" t="str">
            <v>ALVARADO ALAYO ORACIO</v>
          </cell>
          <cell r="F103" t="str">
            <v>ARTESANAL</v>
          </cell>
        </row>
        <row r="104">
          <cell r="B104">
            <v>185</v>
          </cell>
          <cell r="C104" t="str">
            <v>JYMMY</v>
          </cell>
          <cell r="D104" t="str">
            <v>CO-00185-BM</v>
          </cell>
          <cell r="E104" t="str">
            <v>NU?Z HUAMAN AGUILBERTO</v>
          </cell>
          <cell r="F104" t="str">
            <v>DECRETO LEGISLATIVO Nº1273</v>
          </cell>
        </row>
        <row r="105">
          <cell r="B105">
            <v>186</v>
          </cell>
          <cell r="C105" t="str">
            <v>CHINO ROMULO</v>
          </cell>
          <cell r="D105" t="str">
            <v>CO-00186-BM</v>
          </cell>
          <cell r="E105" t="str">
            <v>HUIDOBRO SALAZAR ROMULO</v>
          </cell>
          <cell r="F105" t="str">
            <v>DECRETO LEGISLATIVO Nº1273</v>
          </cell>
        </row>
        <row r="106">
          <cell r="B106">
            <v>192</v>
          </cell>
          <cell r="C106" t="str">
            <v>SUSANA</v>
          </cell>
          <cell r="D106" t="str">
            <v>CO-0192-PM</v>
          </cell>
          <cell r="E106" t="str">
            <v>PESQUERA CHAPSA S.R.L.</v>
          </cell>
          <cell r="F106" t="str">
            <v>DECRETO LEY Nº25977</v>
          </cell>
        </row>
        <row r="107">
          <cell r="B107">
            <v>193</v>
          </cell>
          <cell r="C107" t="str">
            <v>TASA 219</v>
          </cell>
          <cell r="D107" t="str">
            <v>CE-0193-PM</v>
          </cell>
          <cell r="E107" t="str">
            <v>TECNOLOGICA DE ALIMENTOS S.A.</v>
          </cell>
          <cell r="F107" t="str">
            <v>DECRETO LEY Nº25977</v>
          </cell>
        </row>
        <row r="108">
          <cell r="B108">
            <v>194</v>
          </cell>
          <cell r="C108" t="str">
            <v>ROSA</v>
          </cell>
          <cell r="D108" t="str">
            <v>CO-0194-PM</v>
          </cell>
          <cell r="E108" t="str">
            <v>GRUPO PESQUERO S.A.C.</v>
          </cell>
          <cell r="F108" t="str">
            <v>DECRETO LEY Nº25977</v>
          </cell>
        </row>
        <row r="109">
          <cell r="B109">
            <v>196</v>
          </cell>
          <cell r="C109" t="str">
            <v>RIMAC 9</v>
          </cell>
          <cell r="D109" t="str">
            <v>CE-0196-PM</v>
          </cell>
          <cell r="E109" t="str">
            <v>GRUPO SINDICATO PESQUERO DEL PERU S.A.</v>
          </cell>
          <cell r="F109" t="str">
            <v>DECRETO LEY Nº25977</v>
          </cell>
        </row>
        <row r="110">
          <cell r="B110">
            <v>197</v>
          </cell>
          <cell r="C110" t="str">
            <v>VALENTIN II</v>
          </cell>
          <cell r="D110" t="str">
            <v>CE-197</v>
          </cell>
          <cell r="E110" t="str">
            <v>HUAMAN LEON PEDRO ALBERTO</v>
          </cell>
          <cell r="F110" t="str">
            <v>ARTESANAL</v>
          </cell>
        </row>
        <row r="111">
          <cell r="B111">
            <v>199</v>
          </cell>
          <cell r="C111" t="str">
            <v>CENTAURO</v>
          </cell>
          <cell r="D111" t="str">
            <v>PM-0199-BF</v>
          </cell>
          <cell r="E111" t="str">
            <v>JULLIRI CONDORI FELIPE</v>
          </cell>
          <cell r="F111" t="str">
            <v>ARTESANAL</v>
          </cell>
        </row>
        <row r="112">
          <cell r="B112">
            <v>202</v>
          </cell>
          <cell r="C112" t="str">
            <v>ZISI</v>
          </cell>
          <cell r="D112" t="str">
            <v>SY-202</v>
          </cell>
          <cell r="E112" t="str">
            <v>MONTERO GUEVARA MARCO ANTONIO</v>
          </cell>
          <cell r="F112" t="str">
            <v>ARTESANAL</v>
          </cell>
        </row>
        <row r="113">
          <cell r="B113">
            <v>204</v>
          </cell>
          <cell r="C113" t="str">
            <v>FRAN I</v>
          </cell>
          <cell r="D113" t="str">
            <v>SY-204</v>
          </cell>
          <cell r="E113" t="str">
            <v>GARCIA VILLACORTA ELIO FRANCISCO</v>
          </cell>
          <cell r="F113" t="str">
            <v>ARTESANAL</v>
          </cell>
        </row>
        <row r="114">
          <cell r="B114">
            <v>205</v>
          </cell>
          <cell r="C114" t="str">
            <v>CECI</v>
          </cell>
          <cell r="D114" t="str">
            <v>CE-0205-PM</v>
          </cell>
          <cell r="E114" t="str">
            <v>PESQUERA CAPRICORNIO S.A.</v>
          </cell>
          <cell r="F114" t="str">
            <v>DECRETO LEY Nº25977</v>
          </cell>
        </row>
        <row r="115">
          <cell r="B115">
            <v>207</v>
          </cell>
          <cell r="C115" t="str">
            <v>SANTA INES III</v>
          </cell>
          <cell r="D115" t="str">
            <v>PS-0207-BM</v>
          </cell>
          <cell r="E115" t="str">
            <v>TORRES FERREYRA JULIAN O.</v>
          </cell>
          <cell r="F115" t="str">
            <v>ARTESANAL</v>
          </cell>
        </row>
        <row r="116">
          <cell r="B116">
            <v>208</v>
          </cell>
          <cell r="C116" t="str">
            <v>ALDO ALONSO</v>
          </cell>
          <cell r="D116" t="str">
            <v>PS-0208-BM</v>
          </cell>
          <cell r="E116" t="str">
            <v>GARCIA MU?Z VICTOR MANUEL</v>
          </cell>
          <cell r="F116" t="str">
            <v>ARTESANAL</v>
          </cell>
        </row>
        <row r="117">
          <cell r="B117">
            <v>209</v>
          </cell>
          <cell r="C117" t="str">
            <v>SAGITARIO II</v>
          </cell>
          <cell r="D117" t="str">
            <v>PB-0209-BM</v>
          </cell>
          <cell r="E117" t="str">
            <v>PE? CONTRERAS HERNAN ALBERTO</v>
          </cell>
          <cell r="F117" t="str">
            <v>ARTESANAL</v>
          </cell>
        </row>
        <row r="118">
          <cell r="B118">
            <v>211</v>
          </cell>
          <cell r="C118" t="str">
            <v>REGION CHAVIN II</v>
          </cell>
          <cell r="D118" t="str">
            <v>CE-0211-PM</v>
          </cell>
          <cell r="E118" t="str">
            <v>PESQUERA CENTINELA S.A.C.</v>
          </cell>
          <cell r="F118" t="str">
            <v>DECRETO LEY Nº25977</v>
          </cell>
        </row>
        <row r="119">
          <cell r="B119">
            <v>212</v>
          </cell>
          <cell r="C119" t="str">
            <v>SAMA 1</v>
          </cell>
          <cell r="D119" t="str">
            <v>CE-0212-PM</v>
          </cell>
          <cell r="E119" t="str">
            <v>PESQUERA BETHEL S.A.</v>
          </cell>
          <cell r="F119" t="str">
            <v>DECRETO LEY Nº25977</v>
          </cell>
        </row>
        <row r="120">
          <cell r="B120">
            <v>213</v>
          </cell>
          <cell r="C120" t="str">
            <v>LUZ B</v>
          </cell>
          <cell r="D120" t="str">
            <v>CE-0213-PM</v>
          </cell>
          <cell r="E120" t="str">
            <v>PESQUERA HAYDUK S.A.</v>
          </cell>
          <cell r="F120" t="str">
            <v>DECRETO LEY Nº25977</v>
          </cell>
        </row>
        <row r="121">
          <cell r="B121">
            <v>214</v>
          </cell>
          <cell r="C121" t="str">
            <v>LUISITO I</v>
          </cell>
          <cell r="D121" t="str">
            <v>SY-214</v>
          </cell>
          <cell r="E121" t="str">
            <v>ANAYA BELTRAN LUIS ALBERTO</v>
          </cell>
          <cell r="F121" t="str">
            <v>ARTESANAL</v>
          </cell>
        </row>
        <row r="122">
          <cell r="B122">
            <v>215</v>
          </cell>
          <cell r="C122" t="str">
            <v>MANU 10</v>
          </cell>
          <cell r="D122" t="str">
            <v>CE-0215-PM</v>
          </cell>
          <cell r="E122" t="str">
            <v>PESQUERA HAYDUK S.A.</v>
          </cell>
          <cell r="F122" t="str">
            <v>DECRETO LEY Nº25977</v>
          </cell>
        </row>
        <row r="123">
          <cell r="B123">
            <v>216</v>
          </cell>
          <cell r="C123" t="str">
            <v>GRUPEZ</v>
          </cell>
          <cell r="D123" t="str">
            <v>CE-0216-PM</v>
          </cell>
          <cell r="E123" t="str">
            <v>GRUPO PESQUERO S.A.C.</v>
          </cell>
          <cell r="F123" t="str">
            <v>DECRETO LEY Nº25977</v>
          </cell>
        </row>
        <row r="124">
          <cell r="B124">
            <v>222</v>
          </cell>
          <cell r="C124" t="str">
            <v>HORIZONTE</v>
          </cell>
          <cell r="D124" t="str">
            <v>CE-00222-BM</v>
          </cell>
          <cell r="E124" t="str">
            <v>VIEIRA PORTUGAL CARLOS GUSTAVO</v>
          </cell>
          <cell r="F124" t="str">
            <v>ARTESANAL</v>
          </cell>
        </row>
        <row r="125">
          <cell r="B125">
            <v>224</v>
          </cell>
          <cell r="C125" t="str">
            <v>MACABI 5</v>
          </cell>
          <cell r="D125" t="str">
            <v>CE-0224-PM</v>
          </cell>
          <cell r="E125" t="str">
            <v>RH ADMINISTRACIONES S.A.</v>
          </cell>
          <cell r="F125" t="str">
            <v>DECRETO LEY Nº25977</v>
          </cell>
        </row>
        <row r="126">
          <cell r="B126">
            <v>225</v>
          </cell>
          <cell r="C126" t="str">
            <v>GUA?PE 8</v>
          </cell>
          <cell r="D126" t="str">
            <v>CE-0225-PM</v>
          </cell>
          <cell r="E126" t="str">
            <v>MARICULTURA EL DORADO S.A.C.</v>
          </cell>
          <cell r="F126" t="str">
            <v>DECRETO LEY Nº25977</v>
          </cell>
        </row>
        <row r="127">
          <cell r="B127">
            <v>227</v>
          </cell>
          <cell r="C127" t="str">
            <v>MACABI 9</v>
          </cell>
          <cell r="D127" t="str">
            <v>CE-0227-PM</v>
          </cell>
          <cell r="E127" t="str">
            <v>RH ADMINISTRACIONES S.A.</v>
          </cell>
          <cell r="F127" t="str">
            <v>DECRETO LEY Nº25977</v>
          </cell>
        </row>
        <row r="128">
          <cell r="B128">
            <v>228</v>
          </cell>
          <cell r="C128" t="str">
            <v>SAN MARTIN 10</v>
          </cell>
          <cell r="D128" t="str">
            <v>CE-0228-PM</v>
          </cell>
          <cell r="E128" t="str">
            <v>PESQUERA DIAMANTE S.A.</v>
          </cell>
          <cell r="F128" t="str">
            <v>DECRETO LEY Nº25977</v>
          </cell>
        </row>
        <row r="129">
          <cell r="B129">
            <v>229</v>
          </cell>
          <cell r="C129" t="str">
            <v>SIMY 4</v>
          </cell>
          <cell r="D129" t="str">
            <v>CE-0229-PM</v>
          </cell>
          <cell r="E129" t="str">
            <v>CFG INVESTMENT S.A.C.</v>
          </cell>
          <cell r="F129" t="str">
            <v>DECRETO LEY Nº25977</v>
          </cell>
        </row>
        <row r="130">
          <cell r="B130">
            <v>232</v>
          </cell>
          <cell r="C130" t="str">
            <v>MAR NEGRO</v>
          </cell>
          <cell r="D130" t="str">
            <v>CE-0232-PM</v>
          </cell>
          <cell r="E130" t="str">
            <v>PESQUERA CANTABRIA S.A.</v>
          </cell>
          <cell r="F130" t="str">
            <v>DECRETO LEY Nº25977</v>
          </cell>
        </row>
        <row r="131">
          <cell r="B131">
            <v>233</v>
          </cell>
          <cell r="C131" t="str">
            <v>LOCUMBA 5</v>
          </cell>
          <cell r="D131" t="str">
            <v>CE-0233-PM</v>
          </cell>
          <cell r="E131" t="str">
            <v>GRUPO PESQUERO S.A.C.</v>
          </cell>
          <cell r="F131" t="str">
            <v>DECRETO LEY Nº25977</v>
          </cell>
        </row>
        <row r="132">
          <cell r="B132">
            <v>234</v>
          </cell>
          <cell r="C132" t="str">
            <v>CAPLINA 9</v>
          </cell>
          <cell r="D132" t="str">
            <v>CE-0234-PM</v>
          </cell>
          <cell r="E132" t="str">
            <v>PESQUERA CANTABRIA S.A.</v>
          </cell>
          <cell r="F132" t="str">
            <v>DECRETO LEY Nº25977</v>
          </cell>
        </row>
        <row r="133">
          <cell r="B133">
            <v>235</v>
          </cell>
          <cell r="C133" t="str">
            <v>SAN GALLAN 9</v>
          </cell>
          <cell r="D133" t="str">
            <v>CE-0235-PM</v>
          </cell>
          <cell r="E133" t="str">
            <v>PESQUERA SAN LUIS S.A.</v>
          </cell>
          <cell r="F133" t="str">
            <v>DECRETO LEY Nº25977</v>
          </cell>
        </row>
        <row r="134">
          <cell r="B134">
            <v>236</v>
          </cell>
          <cell r="C134" t="str">
            <v>GIANNINA I</v>
          </cell>
          <cell r="D134" t="str">
            <v>CE-0236-PM</v>
          </cell>
          <cell r="E134" t="str">
            <v>PESQUERA DIAMANTE S.A.</v>
          </cell>
          <cell r="F134" t="str">
            <v>DECRETO LEY Nº25977</v>
          </cell>
        </row>
        <row r="135">
          <cell r="B135">
            <v>238</v>
          </cell>
          <cell r="C135" t="str">
            <v>TALARA 1</v>
          </cell>
          <cell r="D135" t="str">
            <v>CE-0238-PM</v>
          </cell>
          <cell r="E135" t="str">
            <v>CFG INVESTMENT S.A.C.</v>
          </cell>
          <cell r="F135" t="str">
            <v>DECRETO LEY Nº25977</v>
          </cell>
        </row>
        <row r="136">
          <cell r="B136">
            <v>239</v>
          </cell>
          <cell r="C136" t="str">
            <v>TASA 11</v>
          </cell>
          <cell r="D136" t="str">
            <v>CE-0239-PM</v>
          </cell>
          <cell r="E136" t="str">
            <v>TECNOLOGICA DE ALIMENTOS S.A.</v>
          </cell>
          <cell r="F136" t="str">
            <v>DECRETO LEY Nº25977</v>
          </cell>
        </row>
        <row r="137">
          <cell r="B137">
            <v>240</v>
          </cell>
          <cell r="C137" t="str">
            <v>MACABI 1</v>
          </cell>
          <cell r="D137" t="str">
            <v>CE-0240-PM</v>
          </cell>
          <cell r="E137" t="str">
            <v>RH ADMINISTRACIONES S.A.</v>
          </cell>
          <cell r="F137" t="str">
            <v>DECRETO LEY Nº25977</v>
          </cell>
        </row>
        <row r="138">
          <cell r="B138">
            <v>243</v>
          </cell>
          <cell r="C138" t="str">
            <v>GIA</v>
          </cell>
          <cell r="D138" t="str">
            <v>PT-00243-CM</v>
          </cell>
          <cell r="E138" t="str">
            <v>CONSORCIO CORPESCA DEXIM S.R.L.</v>
          </cell>
          <cell r="F138" t="str">
            <v>DECRETO LEY Nº25977</v>
          </cell>
        </row>
        <row r="139">
          <cell r="B139">
            <v>244</v>
          </cell>
          <cell r="C139" t="str">
            <v>DIANA</v>
          </cell>
          <cell r="D139" t="str">
            <v>PT-00244-CM</v>
          </cell>
          <cell r="E139" t="str">
            <v>CONSORCIO CORPESCA DEXIM S.R.L.</v>
          </cell>
          <cell r="F139" t="str">
            <v>DECRETO LEY Nº25977</v>
          </cell>
        </row>
        <row r="140">
          <cell r="B140">
            <v>245</v>
          </cell>
          <cell r="C140" t="str">
            <v>MI PAMPANITO</v>
          </cell>
          <cell r="D140" t="str">
            <v>SY-245</v>
          </cell>
          <cell r="E140" t="str">
            <v>SANTAMARIA BANCES EDILBERTO</v>
          </cell>
          <cell r="F140" t="str">
            <v>ARTESANAL</v>
          </cell>
        </row>
        <row r="141">
          <cell r="B141">
            <v>249</v>
          </cell>
          <cell r="C141" t="str">
            <v>VIRGEN DEL CARMEN</v>
          </cell>
          <cell r="D141" t="str">
            <v>CE-0249-CM</v>
          </cell>
          <cell r="E141" t="str">
            <v>BARAKA FERNANDEZ LUKA MIGUEL</v>
          </cell>
          <cell r="F141" t="str">
            <v>MENOR ESCALA (ANCHOVETA)</v>
          </cell>
        </row>
        <row r="142">
          <cell r="B142">
            <v>252</v>
          </cell>
          <cell r="C142" t="str">
            <v>PACHACUTEC 9</v>
          </cell>
          <cell r="D142" t="str">
            <v>CE-0252-PM</v>
          </cell>
          <cell r="E142" t="str">
            <v>CORPORACION PESQUERA INCA S.A.C.</v>
          </cell>
          <cell r="F142" t="str">
            <v>DECRETO LEY Nº25977</v>
          </cell>
        </row>
        <row r="143">
          <cell r="B143">
            <v>253</v>
          </cell>
          <cell r="C143" t="str">
            <v>KOSMIL III</v>
          </cell>
          <cell r="D143" t="str">
            <v>CE-0253-PM</v>
          </cell>
          <cell r="E143" t="str">
            <v>C &amp; M PESCA S.A.C.</v>
          </cell>
          <cell r="F143" t="str">
            <v>DECRETO LEY Nº25977</v>
          </cell>
        </row>
        <row r="144">
          <cell r="B144">
            <v>254</v>
          </cell>
          <cell r="C144" t="str">
            <v>SAN JUDAS</v>
          </cell>
          <cell r="D144" t="str">
            <v>CE-0254-PM</v>
          </cell>
          <cell r="E144" t="str">
            <v>PESQUERA ISA S.R.L.</v>
          </cell>
          <cell r="F144" t="str">
            <v>DECRETO LEY Nº25977</v>
          </cell>
        </row>
        <row r="145">
          <cell r="B145">
            <v>256</v>
          </cell>
          <cell r="C145" t="str">
            <v>ASIA 2</v>
          </cell>
          <cell r="D145" t="str">
            <v>CE-0256-PM</v>
          </cell>
          <cell r="E145" t="str">
            <v>PESQUERA CANTABRIA S.A.</v>
          </cell>
          <cell r="F145" t="str">
            <v>DECRETO LEY Nº25977</v>
          </cell>
        </row>
        <row r="146">
          <cell r="B146">
            <v>257</v>
          </cell>
          <cell r="C146" t="str">
            <v>TASA 214</v>
          </cell>
          <cell r="D146" t="str">
            <v>CE-0257-PM</v>
          </cell>
          <cell r="E146" t="str">
            <v>TECNOLOGICA DE ALIMENTOS S.A.</v>
          </cell>
          <cell r="F146" t="str">
            <v>DECRETO LEY Nº25977</v>
          </cell>
        </row>
        <row r="147">
          <cell r="B147">
            <v>258</v>
          </cell>
          <cell r="C147" t="str">
            <v>MARIA MERCEDES</v>
          </cell>
          <cell r="D147" t="str">
            <v>CO-0258-PM</v>
          </cell>
          <cell r="E147" t="str">
            <v>PESQUERA LUCIANA S.A.C.</v>
          </cell>
          <cell r="F147" t="str">
            <v>DECRETO LEY Nº25977</v>
          </cell>
        </row>
        <row r="148">
          <cell r="B148">
            <v>262</v>
          </cell>
          <cell r="C148" t="str">
            <v>DIVINO SAN PEDRITO</v>
          </cell>
          <cell r="D148" t="str">
            <v>SY-262</v>
          </cell>
          <cell r="E148" t="str">
            <v>GUEVARA CASTRO ROSMERY</v>
          </cell>
          <cell r="F148" t="str">
            <v>ARTESANAL</v>
          </cell>
        </row>
        <row r="149">
          <cell r="B149">
            <v>264</v>
          </cell>
          <cell r="C149" t="str">
            <v>G&amp;D</v>
          </cell>
          <cell r="D149" t="str">
            <v>CE-0264-PM</v>
          </cell>
          <cell r="E149" t="str">
            <v>PESQUERA CANTABRIA S.A.</v>
          </cell>
          <cell r="F149" t="str">
            <v>DECRETO LEY Nº25977</v>
          </cell>
        </row>
        <row r="150">
          <cell r="B150">
            <v>265</v>
          </cell>
          <cell r="C150" t="str">
            <v>EL MILAGRO</v>
          </cell>
          <cell r="D150" t="str">
            <v>SY-0265-BM</v>
          </cell>
          <cell r="E150" t="str">
            <v>LORENZO AZABACHE BACILIO</v>
          </cell>
          <cell r="F150" t="str">
            <v>ARTESANAL</v>
          </cell>
        </row>
        <row r="151">
          <cell r="B151">
            <v>266</v>
          </cell>
          <cell r="C151" t="str">
            <v>BRYAN 3</v>
          </cell>
          <cell r="D151" t="str">
            <v>SY-00266-BM</v>
          </cell>
          <cell r="E151" t="str">
            <v>LLONTOP PAZOS DOMI GO HERNAN</v>
          </cell>
          <cell r="F151" t="str">
            <v>ARTESANAL</v>
          </cell>
        </row>
        <row r="152">
          <cell r="B152">
            <v>267</v>
          </cell>
          <cell r="C152" t="str">
            <v>MI LEONILA</v>
          </cell>
          <cell r="D152" t="str">
            <v>SY-0267-CM</v>
          </cell>
          <cell r="E152" t="str">
            <v>BARRETO PAREDES FERNANDO RICHARD</v>
          </cell>
          <cell r="F152" t="str">
            <v>LEY Nº26920</v>
          </cell>
        </row>
        <row r="153">
          <cell r="B153">
            <v>270</v>
          </cell>
          <cell r="C153" t="str">
            <v>BENDICION DE DIOS</v>
          </cell>
          <cell r="D153" t="str">
            <v>SY-0270-PM</v>
          </cell>
          <cell r="E153" t="str">
            <v>IPANAQUE OROSCO ISRAEL ABIMAEL</v>
          </cell>
          <cell r="F153" t="str">
            <v>LEY Nº26920</v>
          </cell>
        </row>
        <row r="154">
          <cell r="B154">
            <v>271</v>
          </cell>
          <cell r="C154" t="str">
            <v>GABY</v>
          </cell>
          <cell r="D154" t="str">
            <v>SY-271</v>
          </cell>
          <cell r="E154" t="str">
            <v>ARROYO BELTRAN ROGER ENRIQUE</v>
          </cell>
          <cell r="F154" t="str">
            <v>ARTESANAL</v>
          </cell>
        </row>
        <row r="155">
          <cell r="B155">
            <v>272</v>
          </cell>
          <cell r="C155" t="str">
            <v>SAN PEDRO</v>
          </cell>
          <cell r="D155" t="str">
            <v>SY-272</v>
          </cell>
          <cell r="E155" t="str">
            <v>RODRIGUEZ AGUILAR ESTEBAN</v>
          </cell>
          <cell r="F155" t="str">
            <v>ARTESANAL</v>
          </cell>
        </row>
        <row r="156">
          <cell r="B156">
            <v>273</v>
          </cell>
          <cell r="C156" t="str">
            <v>DO? AUGUSTA</v>
          </cell>
          <cell r="D156" t="str">
            <v>SY-00273-BM</v>
          </cell>
          <cell r="E156" t="str">
            <v>RODRIGUEZ JIMENEZ ANDRES AVELINO</v>
          </cell>
          <cell r="F156" t="str">
            <v>ARTESANAL</v>
          </cell>
        </row>
        <row r="157">
          <cell r="B157">
            <v>276</v>
          </cell>
          <cell r="C157" t="str">
            <v>OLIVIA</v>
          </cell>
          <cell r="D157" t="str">
            <v>SY-0276-BM</v>
          </cell>
          <cell r="E157" t="str">
            <v>VALLE PIMINCHUMO JOSE PEDRO</v>
          </cell>
          <cell r="F157" t="str">
            <v>ARTESANAL</v>
          </cell>
        </row>
        <row r="158">
          <cell r="B158">
            <v>277</v>
          </cell>
          <cell r="C158" t="str">
            <v>SILVIA</v>
          </cell>
          <cell r="D158" t="str">
            <v>SY-0277- BM</v>
          </cell>
          <cell r="E158" t="str">
            <v>ARROYO VARGAS TEODORO</v>
          </cell>
          <cell r="F158" t="str">
            <v>ARTESANAL</v>
          </cell>
        </row>
        <row r="159">
          <cell r="B159">
            <v>280</v>
          </cell>
          <cell r="C159" t="str">
            <v>CARMELITA</v>
          </cell>
          <cell r="D159" t="str">
            <v>SY-0280-BM</v>
          </cell>
          <cell r="E159" t="str">
            <v>VENEGAS GORDILLO CECILIO</v>
          </cell>
          <cell r="F159" t="str">
            <v>ARTESANAL</v>
          </cell>
        </row>
        <row r="160">
          <cell r="B160">
            <v>286</v>
          </cell>
          <cell r="C160" t="str">
            <v>JESSICA</v>
          </cell>
          <cell r="D160" t="str">
            <v>SY-0286-BM</v>
          </cell>
          <cell r="E160" t="str">
            <v>VALDEZ CHOLAN VICTOR</v>
          </cell>
          <cell r="F160" t="str">
            <v>ARTESANAL</v>
          </cell>
        </row>
        <row r="161">
          <cell r="B161">
            <v>307</v>
          </cell>
          <cell r="C161" t="str">
            <v>VIRGEN DE FATIMA</v>
          </cell>
          <cell r="D161" t="str">
            <v>SY-0307-BM</v>
          </cell>
          <cell r="E161" t="str">
            <v>UCA?N PADILLA GENARO ARMANDO</v>
          </cell>
          <cell r="F161" t="str">
            <v>ARTESANAL</v>
          </cell>
        </row>
        <row r="162">
          <cell r="B162">
            <v>308</v>
          </cell>
          <cell r="C162" t="str">
            <v>JESSYAH</v>
          </cell>
          <cell r="D162" t="str">
            <v>SY-00308-BM</v>
          </cell>
          <cell r="E162" t="str">
            <v>ASMAT AZABACHE YPOLITO FELICIANO</v>
          </cell>
          <cell r="F162" t="str">
            <v>ARTESANAL</v>
          </cell>
        </row>
        <row r="163">
          <cell r="B163">
            <v>309</v>
          </cell>
          <cell r="C163" t="str">
            <v>LOURDES</v>
          </cell>
          <cell r="D163" t="str">
            <v>SY-0309-BM</v>
          </cell>
          <cell r="E163" t="str">
            <v>SEGURA GARCIA DIGNO M.</v>
          </cell>
          <cell r="F163" t="str">
            <v>ARTESANAL</v>
          </cell>
        </row>
        <row r="164">
          <cell r="B164">
            <v>310</v>
          </cell>
          <cell r="C164" t="str">
            <v>SANTA NATALIA</v>
          </cell>
          <cell r="D164" t="str">
            <v>SY-0310-BM</v>
          </cell>
          <cell r="E164" t="str">
            <v>GONZALES ASMAT MARIO AGAPITO</v>
          </cell>
          <cell r="F164" t="str">
            <v>ARTESANAL</v>
          </cell>
        </row>
        <row r="165">
          <cell r="B165">
            <v>311</v>
          </cell>
          <cell r="C165" t="str">
            <v>DON NICO</v>
          </cell>
          <cell r="D165" t="str">
            <v>SY-0311-BM</v>
          </cell>
          <cell r="E165" t="str">
            <v>BELTRAN MOYA JULIO RAUL</v>
          </cell>
          <cell r="F165" t="str">
            <v>ARTESANAL</v>
          </cell>
        </row>
        <row r="166">
          <cell r="B166">
            <v>325</v>
          </cell>
          <cell r="C166" t="str">
            <v>JESUS EN TI CONFIO</v>
          </cell>
          <cell r="D166" t="str">
            <v>SY-325</v>
          </cell>
          <cell r="E166" t="str">
            <v>ARAUJO DE LLENQUE ISABEL CRISTINA</v>
          </cell>
          <cell r="F166" t="str">
            <v>ARTESANAL</v>
          </cell>
        </row>
        <row r="167">
          <cell r="B167">
            <v>327</v>
          </cell>
          <cell r="C167" t="str">
            <v>MELCHORITA</v>
          </cell>
          <cell r="D167" t="str">
            <v>CO-00327-BM</v>
          </cell>
          <cell r="E167" t="str">
            <v>RAMOS GARCIA MARTIN LUIS</v>
          </cell>
          <cell r="F167" t="str">
            <v>DECRETO LEGISLATIVO Nº1273</v>
          </cell>
        </row>
        <row r="168">
          <cell r="B168">
            <v>7110</v>
          </cell>
          <cell r="C168" t="str">
            <v>SIRENA</v>
          </cell>
          <cell r="D168" t="str">
            <v>IQ-07110-PF</v>
          </cell>
          <cell r="E168" t="str">
            <v>DAVILA RIOS PORFIRIO</v>
          </cell>
          <cell r="F168" t="str">
            <v>ARTESANAL</v>
          </cell>
        </row>
        <row r="169">
          <cell r="B169">
            <v>335</v>
          </cell>
          <cell r="C169" t="str">
            <v>ROSA ALBINA</v>
          </cell>
          <cell r="D169" t="str">
            <v>CO-00335-BM</v>
          </cell>
          <cell r="E169" t="str">
            <v>BALANDRA CAVERO HUMBERTO</v>
          </cell>
          <cell r="F169" t="str">
            <v>DECRETO LEGISLATIVO Nº1273</v>
          </cell>
        </row>
        <row r="170">
          <cell r="B170">
            <v>341</v>
          </cell>
          <cell r="C170" t="str">
            <v>WENDY</v>
          </cell>
          <cell r="D170" t="str">
            <v>SY-341</v>
          </cell>
          <cell r="E170" t="str">
            <v>MONTERO GUEVARA ROMULO PORFIRIO</v>
          </cell>
          <cell r="F170" t="str">
            <v>ARTESANAL</v>
          </cell>
        </row>
        <row r="171">
          <cell r="B171">
            <v>343</v>
          </cell>
          <cell r="C171" t="str">
            <v>NATIVIDAD</v>
          </cell>
          <cell r="D171" t="str">
            <v>CO-00343-BM</v>
          </cell>
          <cell r="E171" t="str">
            <v>QUISPE PE? RICARDO ALEJANDRO</v>
          </cell>
          <cell r="F171" t="str">
            <v>DECRETO LEGISLATIVO Nº1273</v>
          </cell>
        </row>
        <row r="172">
          <cell r="B172">
            <v>346</v>
          </cell>
          <cell r="C172" t="str">
            <v>MARTITA</v>
          </cell>
          <cell r="D172" t="str">
            <v>CO-00346-BM</v>
          </cell>
          <cell r="E172" t="str">
            <v>BALANDRA PEREZ SABINO</v>
          </cell>
          <cell r="F172" t="str">
            <v>DECRETO LEGISLATIVO Nº1273</v>
          </cell>
        </row>
        <row r="173">
          <cell r="B173">
            <v>353</v>
          </cell>
          <cell r="C173" t="str">
            <v>CAPIRONA</v>
          </cell>
          <cell r="D173" t="str">
            <v>SY-353</v>
          </cell>
          <cell r="E173" t="str">
            <v>ASCOY MEDINA MARIO ENRIQUE</v>
          </cell>
          <cell r="F173" t="str">
            <v>ARTESANAL</v>
          </cell>
        </row>
        <row r="174">
          <cell r="B174">
            <v>359</v>
          </cell>
          <cell r="C174" t="str">
            <v>MARIA EMPERATRIZ</v>
          </cell>
          <cell r="D174" t="str">
            <v>CO-0359-BM</v>
          </cell>
          <cell r="E174" t="str">
            <v>RAMOS PACHECO VICTOR DAVID</v>
          </cell>
          <cell r="F174" t="str">
            <v>ARTESANAL</v>
          </cell>
        </row>
        <row r="175">
          <cell r="B175">
            <v>360</v>
          </cell>
          <cell r="C175" t="str">
            <v>MARIA</v>
          </cell>
          <cell r="D175" t="str">
            <v>CO-00360-BM</v>
          </cell>
          <cell r="E175" t="str">
            <v>SALAZAR LA SERNA LUIS</v>
          </cell>
          <cell r="F175" t="str">
            <v>DECRETO LEGISLATIVO Nº1273</v>
          </cell>
        </row>
        <row r="176">
          <cell r="B176">
            <v>362</v>
          </cell>
          <cell r="C176" t="str">
            <v>MIS TRES AMORES</v>
          </cell>
          <cell r="D176" t="str">
            <v>CO-00362-BM</v>
          </cell>
          <cell r="E176" t="str">
            <v>PEREZ SAIRITUPA JUAN CARLOS</v>
          </cell>
          <cell r="F176" t="str">
            <v>DECRETO LEGISLATIVO Nº1273</v>
          </cell>
        </row>
        <row r="177">
          <cell r="B177">
            <v>372</v>
          </cell>
          <cell r="C177" t="str">
            <v>ZOILA</v>
          </cell>
          <cell r="D177" t="str">
            <v>CO-0372-BM</v>
          </cell>
          <cell r="E177" t="str">
            <v>BELTRAN GUTIERREZ OSCAR</v>
          </cell>
          <cell r="F177" t="str">
            <v>ARTESANAL</v>
          </cell>
        </row>
        <row r="178">
          <cell r="B178">
            <v>378</v>
          </cell>
          <cell r="C178" t="str">
            <v>VIRGEN DE LOS REMEDIOS I</v>
          </cell>
          <cell r="D178" t="str">
            <v>CO-00378-BM</v>
          </cell>
          <cell r="E178" t="str">
            <v>RUMICHE PINGO WILFREDO RAMON</v>
          </cell>
          <cell r="F178" t="str">
            <v>ARTESANAL</v>
          </cell>
        </row>
        <row r="179">
          <cell r="B179">
            <v>384</v>
          </cell>
          <cell r="C179" t="str">
            <v>VIRGEN DE LOS REMEDIOS</v>
          </cell>
          <cell r="D179" t="str">
            <v>CO-0384-BM</v>
          </cell>
          <cell r="E179" t="str">
            <v>RUMICHE ECHE GENARO</v>
          </cell>
          <cell r="F179" t="str">
            <v>ARTESANAL</v>
          </cell>
        </row>
        <row r="180">
          <cell r="B180">
            <v>388</v>
          </cell>
          <cell r="C180" t="str">
            <v>GIULIMAR</v>
          </cell>
          <cell r="D180" t="str">
            <v>CO-0388-PM</v>
          </cell>
          <cell r="E180" t="str">
            <v>PESQUERA GIULIMAR SRL.</v>
          </cell>
          <cell r="F180" t="str">
            <v>DECRETO LEY Nº25977</v>
          </cell>
        </row>
        <row r="181">
          <cell r="B181">
            <v>389</v>
          </cell>
          <cell r="C181" t="str">
            <v>LA ARENA</v>
          </cell>
          <cell r="D181" t="str">
            <v>CO-0389-PM</v>
          </cell>
          <cell r="E181" t="str">
            <v>PESQUERA EXALMAR S.A.A.</v>
          </cell>
          <cell r="F181" t="str">
            <v>DECRETO LEY Nº25977</v>
          </cell>
        </row>
        <row r="182">
          <cell r="B182">
            <v>390</v>
          </cell>
          <cell r="C182" t="str">
            <v>SAN TELMO 2</v>
          </cell>
          <cell r="D182" t="str">
            <v>CO-0390-PM</v>
          </cell>
          <cell r="E182" t="str">
            <v>PESQUERA EXALMAR S.A.A.</v>
          </cell>
          <cell r="F182" t="str">
            <v>DECRETO LEY Nº25977</v>
          </cell>
        </row>
        <row r="183">
          <cell r="B183">
            <v>393</v>
          </cell>
          <cell r="C183" t="str">
            <v>SANTA ROSA</v>
          </cell>
          <cell r="D183" t="str">
            <v>CO-0393-PM</v>
          </cell>
          <cell r="E183" t="str">
            <v>PESQUERA TEVIMAR S.A.</v>
          </cell>
          <cell r="F183" t="str">
            <v>DECRETO LEY Nº25977</v>
          </cell>
        </row>
        <row r="184">
          <cell r="B184">
            <v>394</v>
          </cell>
          <cell r="C184" t="str">
            <v>ROCIO</v>
          </cell>
          <cell r="D184" t="str">
            <v>CO-0394-PM</v>
          </cell>
          <cell r="E184" t="str">
            <v>PESQUERA TEVIMAR S.A.</v>
          </cell>
          <cell r="F184" t="str">
            <v>DECRETO LEY Nº25977</v>
          </cell>
        </row>
        <row r="185">
          <cell r="B185">
            <v>395</v>
          </cell>
          <cell r="C185" t="str">
            <v>SAN BENITO DE PALERMO</v>
          </cell>
          <cell r="D185" t="str">
            <v>CO-00395-BM</v>
          </cell>
          <cell r="E185" t="str">
            <v>TORRES CAJIA JOSE ANTONIO</v>
          </cell>
          <cell r="F185" t="str">
            <v>DECRETO LEGISLATIVO Nº1273</v>
          </cell>
        </row>
        <row r="186">
          <cell r="B186">
            <v>399</v>
          </cell>
          <cell r="C186" t="str">
            <v>JANET</v>
          </cell>
          <cell r="D186" t="str">
            <v>PT-0399-CM</v>
          </cell>
          <cell r="E186" t="str">
            <v>INDUSTRIAL PESQUERA SANTA MONICA S.A.</v>
          </cell>
          <cell r="F186" t="str">
            <v>DECRETO LEY Nº25977</v>
          </cell>
        </row>
        <row r="187">
          <cell r="B187">
            <v>402</v>
          </cell>
          <cell r="C187" t="str">
            <v>SAN JACINTO II</v>
          </cell>
          <cell r="D187" t="str">
            <v>ZS-0402-BM</v>
          </cell>
          <cell r="E187" t="str">
            <v>QUEREVALU FIESTAS JUAN</v>
          </cell>
          <cell r="F187" t="str">
            <v>ARTESANAL</v>
          </cell>
        </row>
        <row r="188">
          <cell r="B188">
            <v>403</v>
          </cell>
          <cell r="C188" t="str">
            <v>MATADOR</v>
          </cell>
          <cell r="D188" t="str">
            <v>SY-403</v>
          </cell>
          <cell r="E188" t="str">
            <v>GUEVARA CASTRO GERMAN IVAN</v>
          </cell>
          <cell r="F188" t="str">
            <v>ARTESANAL</v>
          </cell>
        </row>
        <row r="189">
          <cell r="B189">
            <v>404</v>
          </cell>
          <cell r="C189" t="str">
            <v>SHALOM</v>
          </cell>
          <cell r="D189" t="str">
            <v>ZS-00404-BM</v>
          </cell>
          <cell r="E189" t="str">
            <v>CARRILLO CRUZ GILBERTO</v>
          </cell>
          <cell r="F189" t="str">
            <v>DECRETO LEGISLATIVO Nº1273</v>
          </cell>
        </row>
        <row r="190">
          <cell r="B190">
            <v>405</v>
          </cell>
          <cell r="C190" t="str">
            <v>FIDELA</v>
          </cell>
          <cell r="D190" t="str">
            <v>ZS-00405-CM</v>
          </cell>
          <cell r="E190" t="str">
            <v>BERNAL PALMA MAX DENIS</v>
          </cell>
          <cell r="F190" t="str">
            <v>ARTESANAL</v>
          </cell>
        </row>
        <row r="191">
          <cell r="B191">
            <v>407</v>
          </cell>
          <cell r="C191" t="str">
            <v>NUEVO NORTE DE AMERICA</v>
          </cell>
          <cell r="D191" t="str">
            <v>ZS-0407-BM</v>
          </cell>
          <cell r="E191" t="str">
            <v>CALDERON PINGO JULIO VICENTE</v>
          </cell>
          <cell r="F191" t="str">
            <v>ARTESANAL</v>
          </cell>
        </row>
        <row r="192">
          <cell r="B192">
            <v>408</v>
          </cell>
          <cell r="C192" t="str">
            <v>ISKRA</v>
          </cell>
          <cell r="D192" t="str">
            <v>ZS-0408-CM</v>
          </cell>
          <cell r="E192" t="str">
            <v>CONSORCIO CORPESCA DEXIM S.R.L.</v>
          </cell>
          <cell r="F192" t="str">
            <v>DECRETO LEY Nº25977</v>
          </cell>
        </row>
        <row r="193">
          <cell r="B193">
            <v>414</v>
          </cell>
          <cell r="C193" t="str">
            <v>CHINO-I</v>
          </cell>
          <cell r="D193" t="str">
            <v>SY-414</v>
          </cell>
          <cell r="E193" t="str">
            <v>ORUNA PEREZ SEGUNDO ALBERTO</v>
          </cell>
          <cell r="F193" t="str">
            <v>ARTESANAL</v>
          </cell>
        </row>
        <row r="194">
          <cell r="B194">
            <v>419</v>
          </cell>
          <cell r="C194" t="str">
            <v>MARCO ERICK</v>
          </cell>
          <cell r="D194" t="str">
            <v>PS-0419-BM</v>
          </cell>
          <cell r="E194" t="str">
            <v>BOLIVAR PEREZ SANTIAGO V.</v>
          </cell>
          <cell r="F194" t="str">
            <v>ARTESANAL</v>
          </cell>
        </row>
        <row r="195">
          <cell r="B195">
            <v>421</v>
          </cell>
          <cell r="C195" t="str">
            <v>VICTOR ELARD</v>
          </cell>
          <cell r="D195" t="str">
            <v>PS-0421-BM</v>
          </cell>
          <cell r="E195" t="str">
            <v>PASTOR GUITON VICTOR ELARD</v>
          </cell>
          <cell r="F195" t="str">
            <v>ARTESANAL</v>
          </cell>
        </row>
        <row r="196">
          <cell r="B196">
            <v>422</v>
          </cell>
          <cell r="C196" t="str">
            <v>JULIO GUILLERMO</v>
          </cell>
          <cell r="D196" t="str">
            <v>PS-0422-BM</v>
          </cell>
          <cell r="E196" t="str">
            <v>CHACALIAZA DIAZ DANIEL ADRIAN</v>
          </cell>
          <cell r="F196" t="str">
            <v>ARTESANAL</v>
          </cell>
        </row>
        <row r="197">
          <cell r="B197">
            <v>423</v>
          </cell>
          <cell r="C197" t="str">
            <v>DON CRISTIAN</v>
          </cell>
          <cell r="D197" t="str">
            <v>PS-0423-BM</v>
          </cell>
          <cell r="E197" t="str">
            <v>GARCIA HERNANDEZ VICTOR</v>
          </cell>
          <cell r="F197" t="str">
            <v>ARTESANAL</v>
          </cell>
        </row>
        <row r="198">
          <cell r="B198">
            <v>424</v>
          </cell>
          <cell r="C198" t="str">
            <v>VIRGEN DE LA PUERTA</v>
          </cell>
          <cell r="D198" t="str">
            <v>SY-424</v>
          </cell>
          <cell r="E198" t="str">
            <v>GUTIERREZ CABRERA MERCEDES LEOPOLDINA</v>
          </cell>
          <cell r="F198" t="str">
            <v>ARTESANAL</v>
          </cell>
        </row>
        <row r="199">
          <cell r="B199">
            <v>427</v>
          </cell>
          <cell r="C199" t="str">
            <v>ROGER WALDIR</v>
          </cell>
          <cell r="D199" t="str">
            <v>CO-00427-BM</v>
          </cell>
          <cell r="E199" t="str">
            <v>CONCEPCION DOMINGUEZ LUZ AURORA</v>
          </cell>
          <cell r="F199" t="str">
            <v>ARTESANAL</v>
          </cell>
        </row>
        <row r="200">
          <cell r="B200">
            <v>429</v>
          </cell>
          <cell r="C200" t="str">
            <v>PARACAS I</v>
          </cell>
          <cell r="D200" t="str">
            <v>PS-0429-BM</v>
          </cell>
          <cell r="E200" t="str">
            <v>TORRES DE QUIJAITE ROSA ESTELA</v>
          </cell>
          <cell r="F200" t="str">
            <v>ARTESANAL</v>
          </cell>
        </row>
        <row r="201">
          <cell r="B201">
            <v>430</v>
          </cell>
          <cell r="C201" t="str">
            <v>CESAR DOMINGO</v>
          </cell>
          <cell r="D201" t="str">
            <v>PS-0430-BM</v>
          </cell>
          <cell r="E201" t="str">
            <v>FAJARDO CAMPOS LUIS L.</v>
          </cell>
          <cell r="F201" t="str">
            <v>ARTESANAL</v>
          </cell>
        </row>
        <row r="202">
          <cell r="B202">
            <v>431</v>
          </cell>
          <cell r="C202" t="str">
            <v>PERCY LUIS</v>
          </cell>
          <cell r="D202" t="str">
            <v>PS-0431-BM</v>
          </cell>
          <cell r="E202" t="str">
            <v>ANCASE HUAMAN OSCAR ALFONSO</v>
          </cell>
          <cell r="F202" t="str">
            <v>ARTESANAL</v>
          </cell>
        </row>
        <row r="203">
          <cell r="B203">
            <v>432</v>
          </cell>
          <cell r="C203" t="str">
            <v>JUAN ALBERTO</v>
          </cell>
          <cell r="D203" t="str">
            <v>PS-0432-BM</v>
          </cell>
          <cell r="E203" t="str">
            <v>DE LA CRUZ FLORES INOCENTE</v>
          </cell>
          <cell r="F203" t="str">
            <v>ARTESANAL</v>
          </cell>
        </row>
        <row r="204">
          <cell r="B204">
            <v>433</v>
          </cell>
          <cell r="C204" t="str">
            <v>EL TIBURON</v>
          </cell>
          <cell r="D204" t="str">
            <v>PS-0433-BM</v>
          </cell>
          <cell r="E204" t="str">
            <v>ALBERTO I. VASQUEZ FUENTES Y JUANA DE LA CRUZ C.</v>
          </cell>
          <cell r="F204" t="str">
            <v>ARTESANAL</v>
          </cell>
        </row>
        <row r="205">
          <cell r="B205">
            <v>434</v>
          </cell>
          <cell r="C205" t="str">
            <v>MANUEL ALBERTO</v>
          </cell>
          <cell r="D205" t="str">
            <v>PS-0434-BM</v>
          </cell>
          <cell r="E205" t="str">
            <v>BARRIENTOS GARCIA GENARO</v>
          </cell>
          <cell r="F205" t="str">
            <v>ARTESANAL</v>
          </cell>
        </row>
        <row r="206">
          <cell r="B206">
            <v>435</v>
          </cell>
          <cell r="C206" t="str">
            <v>ROSARIO DE YAUCA</v>
          </cell>
          <cell r="D206" t="str">
            <v>PS-0435-BM</v>
          </cell>
          <cell r="E206" t="str">
            <v>TORRES ANGULO MARIA</v>
          </cell>
          <cell r="F206" t="str">
            <v>ARTESANAL</v>
          </cell>
        </row>
        <row r="207">
          <cell r="B207">
            <v>436</v>
          </cell>
          <cell r="C207" t="str">
            <v>FELIX AMADEO</v>
          </cell>
          <cell r="D207" t="str">
            <v>PS-0436-BM</v>
          </cell>
          <cell r="E207" t="str">
            <v>BOADA ESCALANTE ABEL</v>
          </cell>
          <cell r="F207" t="str">
            <v>ARTESANAL</v>
          </cell>
        </row>
        <row r="208">
          <cell r="B208">
            <v>437</v>
          </cell>
          <cell r="C208" t="str">
            <v>OSCAR ANTONIO</v>
          </cell>
          <cell r="D208" t="str">
            <v>PS-0437-BM</v>
          </cell>
          <cell r="E208" t="str">
            <v>QUISPE MOLLAPAZA OSCAR</v>
          </cell>
          <cell r="F208" t="str">
            <v>ARTESANAL</v>
          </cell>
        </row>
        <row r="209">
          <cell r="B209">
            <v>439</v>
          </cell>
          <cell r="C209" t="str">
            <v>DON CHANO</v>
          </cell>
          <cell r="D209" t="str">
            <v>PS-0439-BM</v>
          </cell>
          <cell r="E209" t="str">
            <v>CASTILLO SALINAS DE CHACALIAZA CARMEN</v>
          </cell>
          <cell r="F209" t="str">
            <v>ARTESANAL</v>
          </cell>
        </row>
        <row r="210">
          <cell r="B210">
            <v>44059</v>
          </cell>
          <cell r="C210" t="str">
            <v>ARCA DE NOE</v>
          </cell>
          <cell r="D210" t="str">
            <v>PT-44059-CM</v>
          </cell>
          <cell r="E210" t="str">
            <v>QUEREVALU QUEREVALU JUAN SANTOS</v>
          </cell>
          <cell r="F210" t="str">
            <v>DS. 006-2016-PRODUCE</v>
          </cell>
        </row>
        <row r="211">
          <cell r="B211">
            <v>441</v>
          </cell>
          <cell r="C211" t="str">
            <v>CARLITOS ANTONIO</v>
          </cell>
          <cell r="D211" t="str">
            <v>PS-0441-BM</v>
          </cell>
          <cell r="E211" t="str">
            <v>MATIAS BONIFACIO VICTOR M.</v>
          </cell>
          <cell r="F211" t="str">
            <v>ARTESANAL</v>
          </cell>
        </row>
        <row r="212">
          <cell r="B212">
            <v>442</v>
          </cell>
          <cell r="C212" t="str">
            <v>CALIPSO</v>
          </cell>
          <cell r="D212" t="str">
            <v>PS-0442-BM</v>
          </cell>
          <cell r="E212" t="str">
            <v>NOGUCHI FUJITA ARMANDO</v>
          </cell>
          <cell r="F212" t="str">
            <v>ARTESANAL</v>
          </cell>
        </row>
        <row r="213">
          <cell r="B213">
            <v>444</v>
          </cell>
          <cell r="C213" t="str">
            <v>LUISA DE LA TORRE</v>
          </cell>
          <cell r="D213" t="str">
            <v>PS-0444-BM</v>
          </cell>
          <cell r="E213" t="str">
            <v>VALENZUELA CHANG ARMANDO</v>
          </cell>
          <cell r="F213" t="str">
            <v>ARTESANAL</v>
          </cell>
        </row>
        <row r="214">
          <cell r="B214">
            <v>445</v>
          </cell>
          <cell r="C214" t="str">
            <v>OLAYA</v>
          </cell>
          <cell r="D214" t="str">
            <v>PS-0445-BM</v>
          </cell>
          <cell r="E214" t="str">
            <v>GARCIA GARCIA FELIX</v>
          </cell>
          <cell r="F214" t="str">
            <v>ARTESANAL</v>
          </cell>
        </row>
        <row r="215">
          <cell r="B215">
            <v>447</v>
          </cell>
          <cell r="C215" t="str">
            <v>TENIENTE PALACIOS II</v>
          </cell>
          <cell r="D215" t="str">
            <v>PS-0447-BM</v>
          </cell>
          <cell r="E215" t="str">
            <v>CANELO VDA. DE ARONES DOLORES</v>
          </cell>
          <cell r="F215" t="str">
            <v>ARTESANAL</v>
          </cell>
        </row>
        <row r="216">
          <cell r="B216">
            <v>448</v>
          </cell>
          <cell r="C216" t="str">
            <v>LOURDES</v>
          </cell>
          <cell r="D216" t="str">
            <v>PS-0448-BM</v>
          </cell>
          <cell r="E216" t="str">
            <v>VILLENA MEDINA JUAN</v>
          </cell>
          <cell r="F216" t="str">
            <v>ARTESANAL</v>
          </cell>
        </row>
        <row r="217">
          <cell r="B217">
            <v>449</v>
          </cell>
          <cell r="C217" t="str">
            <v>JUAN MARCOS I</v>
          </cell>
          <cell r="D217" t="str">
            <v>PS-0449-BM</v>
          </cell>
          <cell r="E217" t="str">
            <v>MARCO LUQUE JUAN</v>
          </cell>
          <cell r="F217" t="str">
            <v>ARTESANAL</v>
          </cell>
        </row>
        <row r="218">
          <cell r="B218">
            <v>451</v>
          </cell>
          <cell r="C218" t="str">
            <v>DO? CRISTINA II</v>
          </cell>
          <cell r="D218" t="str">
            <v>PS-0451-BM</v>
          </cell>
          <cell r="E218" t="str">
            <v>TAPIA GIRALDO PORFIRIO</v>
          </cell>
          <cell r="F218" t="str">
            <v>ARTESANAL</v>
          </cell>
        </row>
        <row r="219">
          <cell r="B219">
            <v>452</v>
          </cell>
          <cell r="C219" t="str">
            <v>ANDY ELLIOTT</v>
          </cell>
          <cell r="D219" t="str">
            <v>PS-0452-BM</v>
          </cell>
          <cell r="E219" t="str">
            <v>GAMBOA VEGA PRIMITIVO EMILIANO</v>
          </cell>
          <cell r="F219" t="str">
            <v>ARTESANAL</v>
          </cell>
        </row>
        <row r="220">
          <cell r="B220">
            <v>453</v>
          </cell>
          <cell r="C220" t="str">
            <v>MARIA CRISTINA</v>
          </cell>
          <cell r="D220" t="str">
            <v>PS-0453-BM</v>
          </cell>
          <cell r="E220" t="str">
            <v>AQUIJE PE? LUIS RUBEN</v>
          </cell>
          <cell r="F220" t="str">
            <v>ARTESANAL</v>
          </cell>
        </row>
        <row r="221">
          <cell r="B221">
            <v>454</v>
          </cell>
          <cell r="C221" t="str">
            <v>WILMER OMAR</v>
          </cell>
          <cell r="D221" t="str">
            <v>PS-0454-BM</v>
          </cell>
          <cell r="E221" t="str">
            <v>DE HERNANDEZ ALEJANDRINA FAJARDO</v>
          </cell>
          <cell r="F221" t="str">
            <v>ARTESANAL</v>
          </cell>
        </row>
        <row r="222">
          <cell r="B222">
            <v>455</v>
          </cell>
          <cell r="C222" t="str">
            <v>CHINCHORRITO</v>
          </cell>
          <cell r="D222" t="str">
            <v>PS-0455-BM</v>
          </cell>
          <cell r="E222" t="str">
            <v>DAPOZZO DE AQUIJE ROSA A.</v>
          </cell>
          <cell r="F222" t="str">
            <v>ARTESANAL</v>
          </cell>
        </row>
        <row r="223">
          <cell r="B223">
            <v>456</v>
          </cell>
          <cell r="C223" t="str">
            <v>MIGUEL ANGEL</v>
          </cell>
          <cell r="D223" t="str">
            <v>PS-0456-BM</v>
          </cell>
          <cell r="E223" t="str">
            <v>PE? RAMOS MIGUEL</v>
          </cell>
          <cell r="F223" t="str">
            <v>ARTESANAL</v>
          </cell>
        </row>
        <row r="224">
          <cell r="B224">
            <v>457</v>
          </cell>
          <cell r="C224" t="str">
            <v>EL REY GUSTAVO</v>
          </cell>
          <cell r="D224" t="str">
            <v>PS-0457-BM</v>
          </cell>
          <cell r="E224" t="str">
            <v>BERNAOLA TORRES JOSE ZACARIAS</v>
          </cell>
          <cell r="F224" t="str">
            <v>ARTESANAL</v>
          </cell>
        </row>
        <row r="225">
          <cell r="B225">
            <v>458</v>
          </cell>
          <cell r="C225" t="str">
            <v>DON JOSE</v>
          </cell>
          <cell r="D225" t="str">
            <v>PS-0458-BM</v>
          </cell>
          <cell r="E225" t="str">
            <v>BOADA MARTINEZ PEDRO C.</v>
          </cell>
          <cell r="F225" t="str">
            <v>ARTESANAL</v>
          </cell>
        </row>
        <row r="226">
          <cell r="B226">
            <v>459</v>
          </cell>
          <cell r="C226" t="str">
            <v>ERA I</v>
          </cell>
          <cell r="D226" t="str">
            <v>PS-0459-BM</v>
          </cell>
          <cell r="E226" t="str">
            <v>JIMENEZ CHOQUE COSME DAMIAN</v>
          </cell>
          <cell r="F226" t="str">
            <v>ARTESANAL</v>
          </cell>
        </row>
        <row r="227">
          <cell r="B227">
            <v>461</v>
          </cell>
          <cell r="C227" t="str">
            <v>GITANO</v>
          </cell>
          <cell r="D227" t="str">
            <v>MO-0461-BM</v>
          </cell>
          <cell r="E227" t="str">
            <v>BRAVO RAMOS HUMBERTO</v>
          </cell>
          <cell r="F227" t="str">
            <v>ARTESANAL</v>
          </cell>
        </row>
        <row r="228">
          <cell r="B228">
            <v>462</v>
          </cell>
          <cell r="C228" t="str">
            <v>ZORRO DE MAR II</v>
          </cell>
          <cell r="D228" t="str">
            <v>PS-0462-BM</v>
          </cell>
          <cell r="E228" t="str">
            <v>CAMACHO CALDERON FELIX</v>
          </cell>
          <cell r="F228" t="str">
            <v>ARTESANAL</v>
          </cell>
        </row>
        <row r="229">
          <cell r="B229">
            <v>463</v>
          </cell>
          <cell r="C229" t="str">
            <v>ASUNCION</v>
          </cell>
          <cell r="D229" t="str">
            <v>PS-0463-BM</v>
          </cell>
          <cell r="E229" t="str">
            <v>ARTEAGA GRANDA CARLOS</v>
          </cell>
          <cell r="F229" t="str">
            <v>ARTESANAL</v>
          </cell>
        </row>
        <row r="230">
          <cell r="B230">
            <v>464</v>
          </cell>
          <cell r="C230" t="str">
            <v>ITATE</v>
          </cell>
          <cell r="D230" t="str">
            <v>PS-0464-BM</v>
          </cell>
          <cell r="E230" t="str">
            <v>DE LA CRUZ FLORES CIPRIANO</v>
          </cell>
          <cell r="F230" t="str">
            <v>ARTESANAL</v>
          </cell>
        </row>
        <row r="231">
          <cell r="B231">
            <v>468</v>
          </cell>
          <cell r="C231" t="str">
            <v>DON ERICK</v>
          </cell>
          <cell r="D231" t="str">
            <v>PS-0468-BM</v>
          </cell>
          <cell r="E231" t="str">
            <v>ALARCON ORTEGA DAVID E.</v>
          </cell>
          <cell r="F231" t="str">
            <v>ARTESANAL</v>
          </cell>
        </row>
        <row r="232">
          <cell r="B232">
            <v>469</v>
          </cell>
          <cell r="C232" t="str">
            <v>HALCON</v>
          </cell>
          <cell r="D232" t="str">
            <v>PS-0469-BM</v>
          </cell>
          <cell r="E232" t="str">
            <v>ALARCON ORTEGA GUILLERMO</v>
          </cell>
          <cell r="F232" t="str">
            <v>ARTESANAL</v>
          </cell>
        </row>
        <row r="233">
          <cell r="B233">
            <v>470</v>
          </cell>
          <cell r="C233" t="str">
            <v>EL PLEBEYO</v>
          </cell>
          <cell r="D233" t="str">
            <v>PS-0470-BM</v>
          </cell>
          <cell r="E233" t="str">
            <v>DIAZ JIMENEZ TEODORO</v>
          </cell>
          <cell r="F233" t="str">
            <v>ARTESANAL</v>
          </cell>
        </row>
        <row r="234">
          <cell r="B234">
            <v>474</v>
          </cell>
          <cell r="C234" t="str">
            <v>JOSE GALVEZ</v>
          </cell>
          <cell r="D234" t="str">
            <v>PS-0474-BM</v>
          </cell>
          <cell r="E234" t="str">
            <v>ALFONSO SUAREZ GARCIA Y MARIA DE LA CRUZ DE SUAREZ</v>
          </cell>
          <cell r="F234" t="str">
            <v>ARTESANAL</v>
          </cell>
        </row>
        <row r="235">
          <cell r="B235">
            <v>477</v>
          </cell>
          <cell r="C235" t="str">
            <v>DON JUAN</v>
          </cell>
          <cell r="D235" t="str">
            <v>PS-0477-BM</v>
          </cell>
          <cell r="E235" t="str">
            <v>BARRIOS DIAZ PABLO</v>
          </cell>
          <cell r="F235" t="str">
            <v>ARTESANAL</v>
          </cell>
        </row>
        <row r="236">
          <cell r="B236">
            <v>479</v>
          </cell>
          <cell r="C236" t="str">
            <v>MARGARITA ESPERANZA</v>
          </cell>
          <cell r="D236" t="str">
            <v>PS-0479-BM</v>
          </cell>
          <cell r="E236" t="str">
            <v>ARTEAGA TINEO ALEX J.</v>
          </cell>
          <cell r="F236" t="str">
            <v>ARTESANAL</v>
          </cell>
        </row>
        <row r="237">
          <cell r="B237">
            <v>480</v>
          </cell>
          <cell r="C237" t="str">
            <v>SIRENA</v>
          </cell>
          <cell r="D237" t="str">
            <v>PS-0480-BM</v>
          </cell>
          <cell r="E237" t="str">
            <v>FLORES CONISLLA JAIRO BENJAMIN</v>
          </cell>
          <cell r="F237" t="str">
            <v>ARTESANAL</v>
          </cell>
        </row>
        <row r="238">
          <cell r="B238">
            <v>481</v>
          </cell>
          <cell r="C238" t="str">
            <v>LOS TIGRES VOLADORES II</v>
          </cell>
          <cell r="D238" t="str">
            <v>PS-0481-BM</v>
          </cell>
          <cell r="E238" t="str">
            <v>HUASASQUICHE HUAMANI LUIS</v>
          </cell>
          <cell r="F238" t="str">
            <v>ARTESANAL</v>
          </cell>
        </row>
        <row r="239">
          <cell r="B239">
            <v>482</v>
          </cell>
          <cell r="C239" t="str">
            <v>JORGE LUIS II</v>
          </cell>
          <cell r="D239" t="str">
            <v>PS-0482-BM</v>
          </cell>
          <cell r="E239" t="str">
            <v>DE LA CRUZ TORRES ANDRES MAGUIN</v>
          </cell>
          <cell r="F239" t="str">
            <v>ARTESANAL</v>
          </cell>
        </row>
        <row r="240">
          <cell r="B240">
            <v>483</v>
          </cell>
          <cell r="C240" t="str">
            <v>JACKELYN I</v>
          </cell>
          <cell r="D240" t="str">
            <v>SN-0483-BM</v>
          </cell>
          <cell r="E240" t="str">
            <v>ROCHA R. CESAR AUGUSTO</v>
          </cell>
          <cell r="F240" t="str">
            <v>ARTESANAL</v>
          </cell>
        </row>
        <row r="241">
          <cell r="B241">
            <v>484</v>
          </cell>
          <cell r="C241" t="str">
            <v>SCORPIO - I</v>
          </cell>
          <cell r="D241" t="str">
            <v>PS-0484-BM</v>
          </cell>
          <cell r="E241" t="str">
            <v>SOTO DE TRILLO MARIA ESTELA</v>
          </cell>
          <cell r="F241" t="str">
            <v>ARTESANAL</v>
          </cell>
        </row>
        <row r="242">
          <cell r="B242">
            <v>486</v>
          </cell>
          <cell r="C242" t="str">
            <v>ERNIE</v>
          </cell>
          <cell r="D242" t="str">
            <v>PS-0486-BM</v>
          </cell>
          <cell r="E242" t="str">
            <v>AQUIJE FRANCIA VICTOR</v>
          </cell>
          <cell r="F242" t="str">
            <v>ARTESANAL</v>
          </cell>
        </row>
        <row r="243">
          <cell r="B243">
            <v>487</v>
          </cell>
          <cell r="C243" t="str">
            <v>JOSE MARIO I</v>
          </cell>
          <cell r="D243" t="str">
            <v>PS-0487-BM</v>
          </cell>
          <cell r="E243" t="str">
            <v>OSORIO CHAUPE FRANCISCO</v>
          </cell>
          <cell r="F243" t="str">
            <v>ARTESANAL</v>
          </cell>
        </row>
        <row r="244">
          <cell r="B244">
            <v>489</v>
          </cell>
          <cell r="C244" t="str">
            <v>SARITA COLONIA</v>
          </cell>
          <cell r="D244" t="str">
            <v>PS-0489-BM</v>
          </cell>
          <cell r="E244" t="str">
            <v>SOTO YARASCA FRANCISCO</v>
          </cell>
          <cell r="F244" t="str">
            <v>ARTESANAL</v>
          </cell>
        </row>
        <row r="245">
          <cell r="B245">
            <v>490</v>
          </cell>
          <cell r="C245" t="str">
            <v>DON VELASQUEZ</v>
          </cell>
          <cell r="D245" t="str">
            <v>IO-0490-BM</v>
          </cell>
          <cell r="E245" t="str">
            <v>VELASQUEZ PACHO ROMULO Y CONYUGUE LAURA NATIVIDAD QUISPE CRUZ</v>
          </cell>
          <cell r="F245" t="str">
            <v>ARTESANAL</v>
          </cell>
        </row>
        <row r="246">
          <cell r="B246">
            <v>492</v>
          </cell>
          <cell r="C246" t="str">
            <v>DON ANGEL</v>
          </cell>
          <cell r="D246" t="str">
            <v>PS-0492-BM</v>
          </cell>
          <cell r="E246" t="str">
            <v>DE LA CRUZ SOTO ALEJANDRO</v>
          </cell>
          <cell r="F246" t="str">
            <v>ARTESANAL</v>
          </cell>
        </row>
        <row r="247">
          <cell r="B247">
            <v>493</v>
          </cell>
          <cell r="C247" t="str">
            <v>VIRGENCITA DE YAUCA</v>
          </cell>
          <cell r="D247" t="str">
            <v>PS-0493-BM</v>
          </cell>
          <cell r="E247" t="str">
            <v>OSWALDO TORRES VASSA Y OTRO</v>
          </cell>
          <cell r="F247" t="str">
            <v>ARTESANAL</v>
          </cell>
        </row>
        <row r="248">
          <cell r="B248">
            <v>494</v>
          </cell>
          <cell r="C248" t="str">
            <v>DON PEDRO</v>
          </cell>
          <cell r="D248" t="str">
            <v>PS-0494-BM</v>
          </cell>
          <cell r="E248" t="str">
            <v>MEDINA CABRERA PEDRO MARCIAL</v>
          </cell>
          <cell r="F248" t="str">
            <v>ARTESANAL</v>
          </cell>
        </row>
        <row r="249">
          <cell r="B249">
            <v>495</v>
          </cell>
          <cell r="C249" t="str">
            <v>SANTA RITA DEL ROSARIO</v>
          </cell>
          <cell r="D249" t="str">
            <v>PS-0495-BM</v>
          </cell>
          <cell r="E249" t="str">
            <v>GARCIA PECHO GILBERTO POMPILIO</v>
          </cell>
          <cell r="F249" t="str">
            <v>ARTESANAL</v>
          </cell>
        </row>
        <row r="250">
          <cell r="B250">
            <v>496</v>
          </cell>
          <cell r="C250" t="str">
            <v>PORTE?TO</v>
          </cell>
          <cell r="D250" t="str">
            <v>PS-0496-BM</v>
          </cell>
          <cell r="E250" t="str">
            <v>COMENA RODRIGUEZ NAZARIO</v>
          </cell>
          <cell r="F250" t="str">
            <v>ARTESANAL</v>
          </cell>
        </row>
        <row r="251">
          <cell r="B251">
            <v>499</v>
          </cell>
          <cell r="C251" t="str">
            <v>MARIO ANTONIO</v>
          </cell>
          <cell r="D251" t="str">
            <v>PS-0499-BM</v>
          </cell>
          <cell r="E251" t="str">
            <v>HERRERA HUARCAYA MIGUEL</v>
          </cell>
          <cell r="F251" t="str">
            <v>ARTESANAL</v>
          </cell>
        </row>
        <row r="252">
          <cell r="B252">
            <v>500</v>
          </cell>
          <cell r="C252" t="str">
            <v>MAGNOLIA</v>
          </cell>
          <cell r="D252" t="str">
            <v>CO-0500-PM</v>
          </cell>
          <cell r="E252" t="str">
            <v>EMPRESA PESQUERA ATLANTIDA S.R.LTDA.</v>
          </cell>
          <cell r="F252" t="str">
            <v>DECRETO LEY Nº25977</v>
          </cell>
        </row>
        <row r="253">
          <cell r="B253">
            <v>501</v>
          </cell>
          <cell r="C253" t="str">
            <v>BRENDA I</v>
          </cell>
          <cell r="D253" t="str">
            <v>PS-0501-BM</v>
          </cell>
          <cell r="E253" t="str">
            <v>ORME? ANCHANTE JUAN CARLOS</v>
          </cell>
          <cell r="F253" t="str">
            <v>ARTESANAL</v>
          </cell>
        </row>
        <row r="254">
          <cell r="B254">
            <v>502</v>
          </cell>
          <cell r="C254" t="str">
            <v>DON JOSE</v>
          </cell>
          <cell r="D254" t="str">
            <v>PS-0502-BM</v>
          </cell>
          <cell r="E254" t="str">
            <v>DE LA CRUZ CARBAJAL JOSE VICTOR</v>
          </cell>
          <cell r="F254" t="str">
            <v>ARTESANAL</v>
          </cell>
        </row>
        <row r="255">
          <cell r="B255">
            <v>503</v>
          </cell>
          <cell r="C255" t="str">
            <v>JESUS ALBERTO</v>
          </cell>
          <cell r="D255" t="str">
            <v>PS-0503-BM</v>
          </cell>
          <cell r="E255" t="str">
            <v>ARTEAGA G. PEDRO ALBERTO</v>
          </cell>
          <cell r="F255" t="str">
            <v>ARTESANAL</v>
          </cell>
        </row>
        <row r="256">
          <cell r="B256">
            <v>505</v>
          </cell>
          <cell r="C256" t="str">
            <v>NI? DE PRAGA</v>
          </cell>
          <cell r="D256" t="str">
            <v>PS-0505-BM</v>
          </cell>
          <cell r="E256" t="str">
            <v>SUAREZ GRANDA CARLOS E.</v>
          </cell>
          <cell r="F256" t="str">
            <v>ARTESANAL</v>
          </cell>
        </row>
        <row r="257">
          <cell r="B257">
            <v>506</v>
          </cell>
          <cell r="C257" t="str">
            <v>LOS TRES HERMANOS I</v>
          </cell>
          <cell r="D257" t="str">
            <v>PS-0506-BM</v>
          </cell>
          <cell r="E257" t="str">
            <v>SALGUERO ORTIZ ALFONSO ELADIO</v>
          </cell>
          <cell r="F257" t="str">
            <v>ARTESANAL</v>
          </cell>
        </row>
        <row r="258">
          <cell r="B258">
            <v>507</v>
          </cell>
          <cell r="C258" t="str">
            <v>NORMANDO</v>
          </cell>
          <cell r="D258" t="str">
            <v>PS-0507-BM</v>
          </cell>
          <cell r="E258" t="str">
            <v>GARCIA GARCIA EMILIO</v>
          </cell>
          <cell r="F258" t="str">
            <v>ARTESANAL</v>
          </cell>
        </row>
        <row r="259">
          <cell r="B259">
            <v>509</v>
          </cell>
          <cell r="C259" t="str">
            <v>JOSE LUIS</v>
          </cell>
          <cell r="D259" t="str">
            <v>PS-0509-BM</v>
          </cell>
          <cell r="E259" t="str">
            <v>OCHOA GARCIA JOSE</v>
          </cell>
          <cell r="F259" t="str">
            <v>ARTESANAL</v>
          </cell>
        </row>
        <row r="260">
          <cell r="B260">
            <v>512</v>
          </cell>
          <cell r="C260" t="str">
            <v>LIU-ON</v>
          </cell>
          <cell r="D260" t="str">
            <v>PS-0512-BM</v>
          </cell>
          <cell r="E260" t="str">
            <v>LIU DE CAHUA ANTONIETA</v>
          </cell>
          <cell r="F260" t="str">
            <v>ARTESANAL</v>
          </cell>
        </row>
        <row r="261">
          <cell r="B261">
            <v>513</v>
          </cell>
          <cell r="C261" t="str">
            <v>PABLO LUIS II</v>
          </cell>
          <cell r="D261" t="str">
            <v>PS-0513-BM</v>
          </cell>
          <cell r="E261" t="str">
            <v>GONZALES RAMOS PABLO ANDRES</v>
          </cell>
          <cell r="F261" t="str">
            <v>ARTESANAL</v>
          </cell>
        </row>
        <row r="262">
          <cell r="B262">
            <v>514</v>
          </cell>
          <cell r="C262" t="str">
            <v>DELFIN</v>
          </cell>
          <cell r="D262" t="str">
            <v>CE-514</v>
          </cell>
          <cell r="E262" t="str">
            <v>BARRERA TORO MARCO ANTONIO</v>
          </cell>
          <cell r="F262" t="str">
            <v>ARTESANAL</v>
          </cell>
        </row>
        <row r="263">
          <cell r="B263">
            <v>515</v>
          </cell>
          <cell r="C263" t="str">
            <v>KOKO Y JAEL</v>
          </cell>
          <cell r="D263" t="str">
            <v>PS-0515-BM</v>
          </cell>
          <cell r="E263" t="str">
            <v>ORE TRILLO ROMAN JORGE</v>
          </cell>
          <cell r="F263" t="str">
            <v>ARTESANAL</v>
          </cell>
        </row>
        <row r="264">
          <cell r="B264">
            <v>516</v>
          </cell>
          <cell r="C264" t="str">
            <v>SANTA DOMINGUITA</v>
          </cell>
          <cell r="D264" t="str">
            <v>PS-0516-BM</v>
          </cell>
          <cell r="E264" t="str">
            <v>RENTEROS ARAUJO LUIS A.</v>
          </cell>
          <cell r="F264" t="str">
            <v>ARTESANAL</v>
          </cell>
        </row>
        <row r="265">
          <cell r="B265">
            <v>517</v>
          </cell>
          <cell r="C265" t="str">
            <v>LOS TIGRES VOLADORES I</v>
          </cell>
          <cell r="D265" t="str">
            <v>PS-0517-BM</v>
          </cell>
          <cell r="E265" t="str">
            <v>HUASASQUICHE HUAMANI LUIS</v>
          </cell>
          <cell r="F265" t="str">
            <v>ARTESANAL</v>
          </cell>
        </row>
        <row r="266">
          <cell r="B266">
            <v>518</v>
          </cell>
          <cell r="C266" t="str">
            <v>EL INDEPENDENCIA</v>
          </cell>
          <cell r="D266" t="str">
            <v>PS-0518-BM</v>
          </cell>
          <cell r="E266" t="str">
            <v>G. GAMBOA GARCIA Y C. VILLA FLORES</v>
          </cell>
          <cell r="F266" t="str">
            <v>ARTESANAL</v>
          </cell>
        </row>
        <row r="267">
          <cell r="B267">
            <v>519</v>
          </cell>
          <cell r="C267" t="str">
            <v>SANTO DOMINGO</v>
          </cell>
          <cell r="D267" t="str">
            <v>PS-0519-BM</v>
          </cell>
          <cell r="E267" t="str">
            <v>ABREGU GARCIA DOMINGO</v>
          </cell>
          <cell r="F267" t="str">
            <v>ARTESANAL</v>
          </cell>
        </row>
        <row r="268">
          <cell r="B268">
            <v>520</v>
          </cell>
          <cell r="C268" t="str">
            <v>PEDRO EDUARDO I</v>
          </cell>
          <cell r="D268" t="str">
            <v>PS-0520-BM</v>
          </cell>
          <cell r="E268" t="str">
            <v>MEDINA LEGUA JAIME</v>
          </cell>
          <cell r="F268" t="str">
            <v>ARTESANAL</v>
          </cell>
        </row>
        <row r="269">
          <cell r="B269">
            <v>521</v>
          </cell>
          <cell r="C269" t="str">
            <v>DOMINGO ENRIQUE</v>
          </cell>
          <cell r="D269" t="str">
            <v>PS-0521-BM</v>
          </cell>
          <cell r="E269" t="str">
            <v>ABREGU GARCIA DOMINGO</v>
          </cell>
          <cell r="F269" t="str">
            <v>ARTESANAL</v>
          </cell>
        </row>
        <row r="270">
          <cell r="B270">
            <v>522</v>
          </cell>
          <cell r="C270" t="str">
            <v>TANIA ARLETT</v>
          </cell>
          <cell r="D270" t="str">
            <v>PS-0522-BM</v>
          </cell>
          <cell r="E270" t="str">
            <v>TATAJE ABREGU LUIS ALBERTO</v>
          </cell>
          <cell r="F270" t="str">
            <v>ARTESANAL</v>
          </cell>
        </row>
        <row r="271">
          <cell r="B271">
            <v>524</v>
          </cell>
          <cell r="C271" t="str">
            <v>FRAY MARTIN DE PORRES</v>
          </cell>
          <cell r="D271" t="str">
            <v>PS-0524-BM</v>
          </cell>
          <cell r="E271" t="str">
            <v>GARCIA FLORES JORGE</v>
          </cell>
          <cell r="F271" t="str">
            <v>ARTESANAL</v>
          </cell>
        </row>
        <row r="272">
          <cell r="B272">
            <v>527</v>
          </cell>
          <cell r="C272" t="str">
            <v>DIANA Y LUCERO</v>
          </cell>
          <cell r="D272" t="str">
            <v>PS-0527-BM</v>
          </cell>
          <cell r="E272" t="str">
            <v>BUTRON MAMANI FLORENTINO</v>
          </cell>
          <cell r="F272" t="str">
            <v>ARTESANAL</v>
          </cell>
        </row>
        <row r="273">
          <cell r="B273">
            <v>528</v>
          </cell>
          <cell r="C273" t="str">
            <v>JESUS MARTIN II</v>
          </cell>
          <cell r="D273" t="str">
            <v>PS-0528-BM</v>
          </cell>
          <cell r="E273" t="str">
            <v>PACHECO VALENZUELA ANDRES H.</v>
          </cell>
          <cell r="F273" t="str">
            <v>ARTESANAL</v>
          </cell>
        </row>
        <row r="274">
          <cell r="B274">
            <v>529</v>
          </cell>
          <cell r="C274" t="str">
            <v>CANDY</v>
          </cell>
          <cell r="D274" t="str">
            <v>PS-0529-BM</v>
          </cell>
          <cell r="E274" t="str">
            <v>ABREGU DE TATAJE JUANA</v>
          </cell>
          <cell r="F274" t="str">
            <v>ARTESANAL</v>
          </cell>
        </row>
        <row r="275">
          <cell r="B275">
            <v>530</v>
          </cell>
          <cell r="C275" t="str">
            <v>CAPITAN MORONI</v>
          </cell>
          <cell r="D275" t="str">
            <v>PS-0530-BM</v>
          </cell>
          <cell r="E275" t="str">
            <v>CANELO HUASASQUICHE JULIO</v>
          </cell>
          <cell r="F275" t="str">
            <v>ARTESANAL</v>
          </cell>
        </row>
        <row r="276">
          <cell r="B276">
            <v>531</v>
          </cell>
          <cell r="C276" t="str">
            <v>DON PEDRO</v>
          </cell>
          <cell r="D276" t="str">
            <v>PS-0531-BM</v>
          </cell>
          <cell r="E276" t="str">
            <v>SANCHEZ DIAZ PEDRO</v>
          </cell>
          <cell r="F276" t="str">
            <v>ARTESANAL</v>
          </cell>
        </row>
        <row r="277">
          <cell r="B277">
            <v>532</v>
          </cell>
          <cell r="C277" t="str">
            <v>JOSE ANTONIO</v>
          </cell>
          <cell r="D277" t="str">
            <v>PS-0532-BM</v>
          </cell>
          <cell r="E277" t="str">
            <v>TATAJE VALENZUELA ALBERTO</v>
          </cell>
          <cell r="F277" t="str">
            <v>ARTESANAL</v>
          </cell>
        </row>
        <row r="278">
          <cell r="B278">
            <v>533</v>
          </cell>
          <cell r="C278" t="str">
            <v>LOCUMBA II</v>
          </cell>
          <cell r="D278" t="str">
            <v>PS-0533-BM</v>
          </cell>
          <cell r="E278" t="str">
            <v>FLORES MATTA DE IBARRA JUANA</v>
          </cell>
          <cell r="F278" t="str">
            <v>ARTESANAL</v>
          </cell>
        </row>
        <row r="279">
          <cell r="B279">
            <v>534</v>
          </cell>
          <cell r="C279" t="str">
            <v>GITANA</v>
          </cell>
          <cell r="D279" t="str">
            <v>PS-0534-BM</v>
          </cell>
          <cell r="E279" t="str">
            <v>CANELO HUERTAS ROBERTO</v>
          </cell>
          <cell r="F279" t="str">
            <v>ARTESANAL</v>
          </cell>
        </row>
        <row r="280">
          <cell r="B280">
            <v>535</v>
          </cell>
          <cell r="C280" t="str">
            <v>ARRIBA PERU</v>
          </cell>
          <cell r="D280" t="str">
            <v>PS-0535-BM</v>
          </cell>
          <cell r="E280" t="str">
            <v>ORTIZ MORALES CIPRIANO</v>
          </cell>
          <cell r="F280" t="str">
            <v>ARTESANAL</v>
          </cell>
        </row>
        <row r="281">
          <cell r="B281">
            <v>536</v>
          </cell>
          <cell r="C281" t="str">
            <v>DON JOEL</v>
          </cell>
          <cell r="D281" t="str">
            <v>PS-0536-BM</v>
          </cell>
          <cell r="E281" t="str">
            <v>CHACALIAZA CAMPUMANE ANTENOR ORACIO</v>
          </cell>
          <cell r="F281" t="str">
            <v>ARTESANAL</v>
          </cell>
        </row>
        <row r="282">
          <cell r="B282">
            <v>538</v>
          </cell>
          <cell r="C282" t="str">
            <v>OMEGA</v>
          </cell>
          <cell r="D282" t="str">
            <v>PS-0538-BM</v>
          </cell>
          <cell r="E282" t="str">
            <v>JUAN HERANNDEZ.HERMINIO HUANCAHUA Y VICTOR TERN</v>
          </cell>
          <cell r="F282" t="str">
            <v>ARTESANAL</v>
          </cell>
        </row>
        <row r="283">
          <cell r="B283">
            <v>539</v>
          </cell>
          <cell r="C283" t="str">
            <v>NIEVES I</v>
          </cell>
          <cell r="D283" t="str">
            <v>PS-0539-BM</v>
          </cell>
          <cell r="E283" t="str">
            <v>ALVA HUACCHA OSCAR JULIO</v>
          </cell>
          <cell r="F283" t="str">
            <v>ARTESANAL</v>
          </cell>
        </row>
        <row r="284">
          <cell r="B284">
            <v>540</v>
          </cell>
          <cell r="C284" t="str">
            <v>MIRTHA III</v>
          </cell>
          <cell r="D284" t="str">
            <v>PS-0540-BM</v>
          </cell>
          <cell r="E284" t="str">
            <v>VALENCIA PARIONA HUMBERTO</v>
          </cell>
          <cell r="F284" t="str">
            <v>ARTESANAL</v>
          </cell>
        </row>
        <row r="285">
          <cell r="B285">
            <v>542</v>
          </cell>
          <cell r="C285" t="str">
            <v>EL TIERNITO</v>
          </cell>
          <cell r="D285" t="str">
            <v>PS-0542-BM</v>
          </cell>
          <cell r="E285" t="str">
            <v>ARANIBAR MELGAR CARLOS</v>
          </cell>
          <cell r="F285" t="str">
            <v>ARTESANAL</v>
          </cell>
        </row>
        <row r="286">
          <cell r="B286">
            <v>543</v>
          </cell>
          <cell r="C286" t="str">
            <v>CUATRO HERMANAS</v>
          </cell>
          <cell r="D286" t="str">
            <v>PS-0543-BM</v>
          </cell>
          <cell r="E286" t="str">
            <v>HUAMAN SALAZAR PEDRO ALBERTO ;MORALES LUNA EUFEMIA OLINDA</v>
          </cell>
          <cell r="F286" t="str">
            <v>ARTESANAL</v>
          </cell>
        </row>
        <row r="287">
          <cell r="B287">
            <v>544</v>
          </cell>
          <cell r="C287" t="str">
            <v>ROSA II</v>
          </cell>
          <cell r="D287" t="str">
            <v>PS-0544-BM</v>
          </cell>
          <cell r="E287" t="str">
            <v>VALENCIA PARIONA HUMBERTO</v>
          </cell>
          <cell r="F287" t="str">
            <v>ARTESANAL</v>
          </cell>
        </row>
        <row r="288">
          <cell r="B288">
            <v>545</v>
          </cell>
          <cell r="C288" t="str">
            <v>SONIA I</v>
          </cell>
          <cell r="D288" t="str">
            <v>PS-0545-BM</v>
          </cell>
          <cell r="E288" t="str">
            <v>LEVANO ACEVEDO VICTOR</v>
          </cell>
          <cell r="F288" t="str">
            <v>ARTESANAL</v>
          </cell>
        </row>
        <row r="289">
          <cell r="B289">
            <v>547</v>
          </cell>
          <cell r="C289" t="str">
            <v>SANTA ROSA</v>
          </cell>
          <cell r="D289" t="str">
            <v>PS-0547-BM</v>
          </cell>
          <cell r="E289" t="str">
            <v>LAYNES GARCIA PEDRO A.</v>
          </cell>
          <cell r="F289" t="str">
            <v>ARTESANAL</v>
          </cell>
        </row>
        <row r="290">
          <cell r="B290">
            <v>548</v>
          </cell>
          <cell r="C290" t="str">
            <v>JUAN DIAZ I</v>
          </cell>
          <cell r="D290" t="str">
            <v>PS-0548-BM</v>
          </cell>
          <cell r="E290" t="str">
            <v>DIAZ GUARNIZ CARLOS MANUEL</v>
          </cell>
          <cell r="F290" t="str">
            <v>ARTESANAL</v>
          </cell>
        </row>
        <row r="291">
          <cell r="B291">
            <v>549</v>
          </cell>
          <cell r="C291" t="str">
            <v>PAOLA</v>
          </cell>
          <cell r="D291" t="str">
            <v>PS-0549-BM</v>
          </cell>
          <cell r="E291" t="str">
            <v>CARHUAS ARIAS VICTOR H.</v>
          </cell>
          <cell r="F291" t="str">
            <v>ARTESANAL</v>
          </cell>
        </row>
        <row r="292">
          <cell r="B292">
            <v>550</v>
          </cell>
          <cell r="C292" t="str">
            <v>MARISOL</v>
          </cell>
          <cell r="D292" t="str">
            <v>PS-0550-PM</v>
          </cell>
          <cell r="E292" t="str">
            <v>CIA.INDUSTRIAL DE PISCO S.A.C.</v>
          </cell>
          <cell r="F292" t="str">
            <v>DECRETO LEY Nº25977</v>
          </cell>
        </row>
        <row r="293">
          <cell r="B293">
            <v>551</v>
          </cell>
          <cell r="C293" t="str">
            <v>MARISOL II</v>
          </cell>
          <cell r="D293" t="str">
            <v>PS-0551-PM</v>
          </cell>
          <cell r="E293" t="str">
            <v>COMPA?A INDUSTRIAL DE PISCO S.A.C.</v>
          </cell>
          <cell r="F293" t="str">
            <v>DECRETO LEY Nº25977</v>
          </cell>
        </row>
        <row r="294">
          <cell r="B294">
            <v>553</v>
          </cell>
          <cell r="C294" t="str">
            <v>MARISOL IV</v>
          </cell>
          <cell r="D294" t="str">
            <v>PS-0553-PM</v>
          </cell>
          <cell r="E294" t="str">
            <v>CORPORACI? PESQUERA GIULIANA S.A.</v>
          </cell>
          <cell r="F294" t="str">
            <v>DECRETO LEY Nº25977</v>
          </cell>
        </row>
        <row r="295">
          <cell r="B295">
            <v>554</v>
          </cell>
          <cell r="C295" t="str">
            <v>CORAZON DE JESUS</v>
          </cell>
          <cell r="D295" t="str">
            <v>PS-0554-BM</v>
          </cell>
          <cell r="E295" t="str">
            <v>UCHUYA TORRES BENIGNO</v>
          </cell>
          <cell r="F295" t="str">
            <v>ARTESANAL</v>
          </cell>
        </row>
        <row r="296">
          <cell r="B296">
            <v>555</v>
          </cell>
          <cell r="C296" t="str">
            <v>DOS HERMANOS</v>
          </cell>
          <cell r="D296" t="str">
            <v>PS-0555-BM</v>
          </cell>
          <cell r="E296" t="str">
            <v>PICASSO HUAMANTOMA PAULINA</v>
          </cell>
          <cell r="F296" t="str">
            <v>ARTESANAL</v>
          </cell>
        </row>
        <row r="297">
          <cell r="B297">
            <v>556</v>
          </cell>
          <cell r="C297" t="str">
            <v>LUZ Y VIDA DEL MAR</v>
          </cell>
          <cell r="D297" t="str">
            <v>PS-0556-BM</v>
          </cell>
          <cell r="E297" t="str">
            <v>ANCHAYHUA GARCIA AGUSTIN N.</v>
          </cell>
          <cell r="F297" t="str">
            <v>ARTESANAL</v>
          </cell>
        </row>
        <row r="298">
          <cell r="B298">
            <v>558</v>
          </cell>
          <cell r="C298" t="str">
            <v>CHINO MEREYRA I</v>
          </cell>
          <cell r="D298" t="str">
            <v>PS-0558-BM</v>
          </cell>
          <cell r="E298" t="str">
            <v>MOREYRA NAVARRETE JUAN FLEIZ</v>
          </cell>
          <cell r="F298" t="str">
            <v>ARTESANAL</v>
          </cell>
        </row>
        <row r="299">
          <cell r="B299">
            <v>559</v>
          </cell>
          <cell r="C299" t="str">
            <v>INDEPENDENCIA</v>
          </cell>
          <cell r="D299" t="str">
            <v>PS-0559-BM</v>
          </cell>
          <cell r="E299" t="str">
            <v>GARCIA VALENZUELA MAXIMO</v>
          </cell>
          <cell r="F299" t="str">
            <v>ARTESANAL</v>
          </cell>
        </row>
        <row r="300">
          <cell r="B300">
            <v>561</v>
          </cell>
          <cell r="C300" t="str">
            <v>CUZCO 1</v>
          </cell>
          <cell r="D300" t="str">
            <v>CE-0561-PM</v>
          </cell>
          <cell r="E300" t="str">
            <v>INVERSIONES ECCOLA S.A.C.</v>
          </cell>
          <cell r="F300" t="str">
            <v>DECRETO LEY Nº25977</v>
          </cell>
        </row>
        <row r="301">
          <cell r="B301">
            <v>562</v>
          </cell>
          <cell r="C301" t="str">
            <v>CHINCHA 5</v>
          </cell>
          <cell r="D301" t="str">
            <v>CE-0562-PM</v>
          </cell>
          <cell r="E301" t="str">
            <v>LOS HALCONES S.A.</v>
          </cell>
          <cell r="F301" t="str">
            <v>DECRETO LEY Nº25977</v>
          </cell>
        </row>
        <row r="302">
          <cell r="B302">
            <v>563</v>
          </cell>
          <cell r="C302" t="str">
            <v>MIGUEL ISAAC</v>
          </cell>
          <cell r="D302" t="str">
            <v>PS-0563-BM</v>
          </cell>
          <cell r="E302" t="str">
            <v>PE? ORME? JUAN MIGUEL</v>
          </cell>
          <cell r="F302" t="str">
            <v>ARTESANAL</v>
          </cell>
        </row>
        <row r="303">
          <cell r="B303">
            <v>564</v>
          </cell>
          <cell r="C303" t="str">
            <v>YESSICA</v>
          </cell>
          <cell r="D303" t="str">
            <v>PS-0564-BM</v>
          </cell>
          <cell r="E303" t="str">
            <v>RICARDO MARTINEZ ?NEZ Y OTRO</v>
          </cell>
          <cell r="F303" t="str">
            <v>ARTESANAL</v>
          </cell>
        </row>
        <row r="304">
          <cell r="B304">
            <v>565</v>
          </cell>
          <cell r="C304" t="str">
            <v>FLORA</v>
          </cell>
          <cell r="D304" t="str">
            <v>PS-0565-BM</v>
          </cell>
          <cell r="E304" t="str">
            <v>CACERES VDA. DE MARRON CARLOTA</v>
          </cell>
          <cell r="F304" t="str">
            <v>ARTESANAL</v>
          </cell>
        </row>
        <row r="305">
          <cell r="B305">
            <v>566</v>
          </cell>
          <cell r="C305" t="str">
            <v>VIRGEN DE CHAPI</v>
          </cell>
          <cell r="D305" t="str">
            <v>PS-0566-BM</v>
          </cell>
          <cell r="E305" t="str">
            <v>QUIROZ DE QUISPE MARIA ELENA</v>
          </cell>
          <cell r="F305" t="str">
            <v>ARTESANAL</v>
          </cell>
        </row>
        <row r="306">
          <cell r="B306">
            <v>567</v>
          </cell>
          <cell r="C306" t="str">
            <v>MARISOL II</v>
          </cell>
          <cell r="D306" t="str">
            <v>PS-0567-BM</v>
          </cell>
          <cell r="E306" t="str">
            <v>QUIROZ DE QUISPE MARIA ELENA</v>
          </cell>
          <cell r="F306" t="str">
            <v>ARTESANAL</v>
          </cell>
        </row>
        <row r="307">
          <cell r="B307">
            <v>568</v>
          </cell>
          <cell r="C307" t="str">
            <v>SAN JAVIER</v>
          </cell>
          <cell r="D307" t="str">
            <v>PS-0568-BM</v>
          </cell>
          <cell r="E307" t="str">
            <v>CHACALIAZA CAMPUMANI JAVIER</v>
          </cell>
          <cell r="F307" t="str">
            <v>ARTESANAL</v>
          </cell>
        </row>
        <row r="308">
          <cell r="B308">
            <v>569</v>
          </cell>
          <cell r="C308" t="str">
            <v>SAN NICOLAS</v>
          </cell>
          <cell r="D308" t="str">
            <v>PS-0569-BM</v>
          </cell>
          <cell r="E308" t="str">
            <v>RAMIREZ GEREDA LUIS ALBERTO</v>
          </cell>
          <cell r="F308" t="str">
            <v>ARTESANAL</v>
          </cell>
        </row>
        <row r="309">
          <cell r="B309">
            <v>572</v>
          </cell>
          <cell r="C309" t="str">
            <v>FRAY MARTIN</v>
          </cell>
          <cell r="D309" t="str">
            <v>MO-0572-BM</v>
          </cell>
          <cell r="E309" t="str">
            <v>RONDON ROJAS MAXIMO</v>
          </cell>
          <cell r="F309" t="str">
            <v>ARTESANAL</v>
          </cell>
        </row>
        <row r="310">
          <cell r="B310">
            <v>573</v>
          </cell>
          <cell r="C310" t="str">
            <v>B.C.I.</v>
          </cell>
          <cell r="D310" t="str">
            <v>PS-0573-BM</v>
          </cell>
          <cell r="E310" t="str">
            <v>CAVERO CABRERA VICTORIA G.</v>
          </cell>
          <cell r="F310" t="str">
            <v>ARTESANAL</v>
          </cell>
        </row>
        <row r="311">
          <cell r="B311">
            <v>574</v>
          </cell>
          <cell r="C311" t="str">
            <v>DON VICTOR</v>
          </cell>
          <cell r="D311" t="str">
            <v>PS-0574-BM</v>
          </cell>
          <cell r="E311" t="str">
            <v>ORME? RIVAS ANGEL</v>
          </cell>
          <cell r="F311" t="str">
            <v>ARTESANAL</v>
          </cell>
        </row>
        <row r="312">
          <cell r="B312">
            <v>575</v>
          </cell>
          <cell r="C312" t="str">
            <v>BELEN 1</v>
          </cell>
          <cell r="D312" t="str">
            <v>PS-0575-PM</v>
          </cell>
          <cell r="E312" t="str">
            <v>PESQUERA LAVIANA S.A.C.</v>
          </cell>
          <cell r="F312" t="str">
            <v>DECRETO LEY Nº25977</v>
          </cell>
        </row>
        <row r="313">
          <cell r="B313">
            <v>576</v>
          </cell>
          <cell r="C313" t="str">
            <v>CRUZ DE MOTUPE</v>
          </cell>
          <cell r="D313" t="str">
            <v>PS-0576-BM</v>
          </cell>
          <cell r="E313" t="str">
            <v>TORRES TAVARA EGAR</v>
          </cell>
          <cell r="F313" t="str">
            <v>ARTESANAL</v>
          </cell>
        </row>
        <row r="314">
          <cell r="B314">
            <v>577</v>
          </cell>
          <cell r="C314" t="str">
            <v>SANDOKAN II</v>
          </cell>
          <cell r="D314" t="str">
            <v>PS-0577-BM</v>
          </cell>
          <cell r="F314" t="str">
            <v>ARTESANAL</v>
          </cell>
        </row>
        <row r="315">
          <cell r="B315">
            <v>578</v>
          </cell>
          <cell r="C315" t="str">
            <v>PABLO LUIS</v>
          </cell>
          <cell r="D315" t="str">
            <v>PS-0578-BM</v>
          </cell>
          <cell r="E315" t="str">
            <v>GARCIA HERNANDEZ ADRIAN M.</v>
          </cell>
          <cell r="F315" t="str">
            <v>ARTESANAL</v>
          </cell>
        </row>
        <row r="316">
          <cell r="B316">
            <v>581</v>
          </cell>
          <cell r="C316" t="str">
            <v>MAGALLANES</v>
          </cell>
          <cell r="D316" t="str">
            <v>PS-0581-BM</v>
          </cell>
          <cell r="E316" t="str">
            <v>HERNANDEZ COMENA GERMAN</v>
          </cell>
          <cell r="F316" t="str">
            <v>ARTESANAL</v>
          </cell>
        </row>
        <row r="317">
          <cell r="B317">
            <v>582</v>
          </cell>
          <cell r="C317" t="str">
            <v>SANTA RITA</v>
          </cell>
          <cell r="D317" t="str">
            <v>PS-0582-BM</v>
          </cell>
          <cell r="E317" t="str">
            <v>LEONIDAS VERA ALVIS Y HNO.</v>
          </cell>
          <cell r="F317" t="str">
            <v>ARTESANAL</v>
          </cell>
        </row>
        <row r="318">
          <cell r="B318">
            <v>584</v>
          </cell>
          <cell r="C318" t="str">
            <v>CRUZ DEL CHINO</v>
          </cell>
          <cell r="D318" t="str">
            <v>IO-0584-BM</v>
          </cell>
          <cell r="E318" t="str">
            <v>MAMANI ALAJURCO LAUREANO</v>
          </cell>
          <cell r="F318" t="str">
            <v>ARTESANAL</v>
          </cell>
        </row>
        <row r="319">
          <cell r="B319">
            <v>585</v>
          </cell>
          <cell r="C319" t="str">
            <v>HALCON DEL MAR</v>
          </cell>
          <cell r="D319" t="str">
            <v>PS-0585-BM</v>
          </cell>
          <cell r="E319" t="str">
            <v>GARCIA SOTO HILARIO</v>
          </cell>
          <cell r="F319" t="str">
            <v>ARTESANAL</v>
          </cell>
        </row>
        <row r="320">
          <cell r="B320">
            <v>587</v>
          </cell>
          <cell r="C320" t="str">
            <v>EL GEMELO I</v>
          </cell>
          <cell r="D320" t="str">
            <v>PS-0587-BM</v>
          </cell>
          <cell r="E320" t="str">
            <v>PACO ACASIETE OLGA</v>
          </cell>
          <cell r="F320" t="str">
            <v>ARTESANAL</v>
          </cell>
        </row>
        <row r="321">
          <cell r="B321">
            <v>588</v>
          </cell>
          <cell r="C321" t="str">
            <v>YESENIA</v>
          </cell>
          <cell r="D321" t="str">
            <v>PS-0588-BM</v>
          </cell>
          <cell r="E321" t="str">
            <v>HERNANDEZ CESPEDES ROSANA V.</v>
          </cell>
          <cell r="F321" t="str">
            <v>ARTESANAL</v>
          </cell>
        </row>
        <row r="322">
          <cell r="B322">
            <v>590</v>
          </cell>
          <cell r="C322" t="str">
            <v>BELEN</v>
          </cell>
          <cell r="D322" t="str">
            <v>PS-0590-BM</v>
          </cell>
          <cell r="E322" t="str">
            <v>BELLIDO NACARI FELIZ</v>
          </cell>
          <cell r="F322" t="str">
            <v>ARTESANAL</v>
          </cell>
        </row>
        <row r="323">
          <cell r="B323">
            <v>591</v>
          </cell>
          <cell r="C323" t="str">
            <v>HUASCAR</v>
          </cell>
          <cell r="D323" t="str">
            <v>PS-0591-BM</v>
          </cell>
          <cell r="E323" t="str">
            <v>DE LA CRUZ TORRES LUIS G.</v>
          </cell>
          <cell r="F323" t="str">
            <v>ARTESANAL</v>
          </cell>
        </row>
        <row r="324">
          <cell r="B324">
            <v>592</v>
          </cell>
          <cell r="C324" t="str">
            <v>LOS CHARRANGOS</v>
          </cell>
          <cell r="D324" t="str">
            <v>PS-0592-BM</v>
          </cell>
          <cell r="E324" t="str">
            <v>CAMACHO CALDERON MAURO</v>
          </cell>
          <cell r="F324" t="str">
            <v>ARTESANAL</v>
          </cell>
        </row>
        <row r="325">
          <cell r="B325">
            <v>594</v>
          </cell>
          <cell r="C325" t="str">
            <v>MELCHORITA</v>
          </cell>
          <cell r="D325" t="str">
            <v>MO-0594-BM</v>
          </cell>
          <cell r="E325" t="str">
            <v>ZENON LLOCLLE SUCLLE Y OTRO</v>
          </cell>
          <cell r="F325" t="str">
            <v>ARTESANAL</v>
          </cell>
        </row>
        <row r="326">
          <cell r="B326">
            <v>597</v>
          </cell>
          <cell r="C326" t="str">
            <v>LOS DANYS</v>
          </cell>
          <cell r="D326" t="str">
            <v>PS-0597-BM</v>
          </cell>
          <cell r="E326" t="str">
            <v>GARCIA VALENZUELA ROMULO</v>
          </cell>
          <cell r="F326" t="str">
            <v>ARTESANAL</v>
          </cell>
        </row>
        <row r="327">
          <cell r="B327">
            <v>599</v>
          </cell>
          <cell r="C327" t="str">
            <v>SAN PEDRITO</v>
          </cell>
          <cell r="D327" t="str">
            <v>PS-0599-BM</v>
          </cell>
          <cell r="E327" t="str">
            <v>CARTAGENA ACASIETE HIPOLITO</v>
          </cell>
          <cell r="F327" t="str">
            <v>ARTESANAL</v>
          </cell>
        </row>
        <row r="328">
          <cell r="B328">
            <v>600</v>
          </cell>
          <cell r="C328" t="str">
            <v>MOVIDICK</v>
          </cell>
          <cell r="D328" t="str">
            <v>PS-0600-BM</v>
          </cell>
          <cell r="E328" t="str">
            <v>TORRES GUTIERREZ ELEODORO</v>
          </cell>
          <cell r="F328" t="str">
            <v>ARTESANAL</v>
          </cell>
        </row>
        <row r="329">
          <cell r="B329">
            <v>601</v>
          </cell>
          <cell r="C329" t="str">
            <v>VERGANTIN GOLETA</v>
          </cell>
          <cell r="D329" t="str">
            <v>PS-0601-BM</v>
          </cell>
          <cell r="E329" t="str">
            <v>TORRES GUTIERREZ ELEODORO</v>
          </cell>
          <cell r="F329" t="str">
            <v>ARTESANAL</v>
          </cell>
        </row>
        <row r="330">
          <cell r="B330">
            <v>602</v>
          </cell>
          <cell r="C330" t="str">
            <v>JOSE ALBERTO</v>
          </cell>
          <cell r="D330" t="str">
            <v>PS-0602-BM</v>
          </cell>
          <cell r="E330" t="str">
            <v>HERNANDEZ CORDOVA JOSE</v>
          </cell>
          <cell r="F330" t="str">
            <v>ARTESANAL</v>
          </cell>
        </row>
        <row r="331">
          <cell r="B331">
            <v>603</v>
          </cell>
          <cell r="C331" t="str">
            <v>SE?R DE LOCUMBA</v>
          </cell>
          <cell r="D331" t="str">
            <v>CO-0603-BM</v>
          </cell>
          <cell r="E331" t="str">
            <v>VIDAL REVELO EMILIO ALEJANDRO</v>
          </cell>
          <cell r="F331" t="str">
            <v>ARTESANAL</v>
          </cell>
        </row>
        <row r="332">
          <cell r="B332">
            <v>604</v>
          </cell>
          <cell r="C332" t="str">
            <v>CORDOBES I</v>
          </cell>
          <cell r="D332" t="str">
            <v>IO-00604-BM</v>
          </cell>
          <cell r="E332" t="str">
            <v>CAMACHO LEYVA SEGUNDO B.</v>
          </cell>
          <cell r="F332" t="str">
            <v>ARTESANAL</v>
          </cell>
        </row>
        <row r="333">
          <cell r="B333">
            <v>609</v>
          </cell>
          <cell r="C333" t="str">
            <v>MARIA HILDA</v>
          </cell>
          <cell r="D333" t="str">
            <v>PS-0609-PM</v>
          </cell>
          <cell r="E333" t="str">
            <v>PESQUERA INDUSTRIAL EL ANGEL SA</v>
          </cell>
          <cell r="F333" t="str">
            <v>DECRETO LEY Nº25977</v>
          </cell>
        </row>
        <row r="334">
          <cell r="B334">
            <v>610</v>
          </cell>
          <cell r="C334" t="str">
            <v>DON JORGE</v>
          </cell>
          <cell r="D334" t="str">
            <v>PS-0610-PM</v>
          </cell>
          <cell r="E334" t="str">
            <v>CORPORACION PESQUERA INCA S.A.C.</v>
          </cell>
          <cell r="F334" t="str">
            <v>DECRETO LEY Nº25977</v>
          </cell>
        </row>
        <row r="335">
          <cell r="B335">
            <v>611</v>
          </cell>
          <cell r="C335" t="str">
            <v>DON CARLOS</v>
          </cell>
          <cell r="D335" t="str">
            <v>PS-0611-PM</v>
          </cell>
          <cell r="E335" t="str">
            <v>CORPORACION PESQUERA INCA S.A.C.</v>
          </cell>
          <cell r="F335" t="str">
            <v>DECRETO LEY Nº25977</v>
          </cell>
        </row>
        <row r="336">
          <cell r="B336">
            <v>612</v>
          </cell>
          <cell r="C336" t="str">
            <v>ALEJANDRIA II</v>
          </cell>
          <cell r="D336" t="str">
            <v>PS-0612-PM</v>
          </cell>
          <cell r="E336" t="str">
            <v>CFG INVESTMENT S.A.C.</v>
          </cell>
          <cell r="F336" t="str">
            <v>DECRETO LEY Nº25977</v>
          </cell>
        </row>
        <row r="337">
          <cell r="B337">
            <v>613</v>
          </cell>
          <cell r="C337" t="str">
            <v>CHIMBOTE 9</v>
          </cell>
          <cell r="D337" t="str">
            <v>CO-0613-PM</v>
          </cell>
          <cell r="E337" t="str">
            <v>LOS HALCONES S.A.</v>
          </cell>
          <cell r="F337" t="str">
            <v>DECRETO LEY Nº25977</v>
          </cell>
        </row>
        <row r="338">
          <cell r="B338">
            <v>614</v>
          </cell>
          <cell r="C338" t="str">
            <v>DON ALONSO</v>
          </cell>
          <cell r="D338" t="str">
            <v>PS-0614-PM</v>
          </cell>
          <cell r="E338" t="str">
            <v>LOS HALCONES S.A.</v>
          </cell>
          <cell r="F338" t="str">
            <v>DECRETO LEY Nº25977</v>
          </cell>
        </row>
        <row r="339">
          <cell r="B339">
            <v>615</v>
          </cell>
          <cell r="C339" t="str">
            <v>SAN MARTIN DE PORRES</v>
          </cell>
          <cell r="D339" t="str">
            <v>PS-0615-BM</v>
          </cell>
          <cell r="E339" t="str">
            <v>VICTORIA ESCRIBAS ALEJO</v>
          </cell>
          <cell r="F339" t="str">
            <v>ARTESANAL</v>
          </cell>
        </row>
        <row r="340">
          <cell r="B340">
            <v>616</v>
          </cell>
          <cell r="C340" t="str">
            <v>GITANO</v>
          </cell>
          <cell r="D340" t="str">
            <v>PS-0616-BM</v>
          </cell>
          <cell r="E340" t="str">
            <v>TORRES GUTIERREZ ELEODORO</v>
          </cell>
          <cell r="F340" t="str">
            <v>ARTESANAL</v>
          </cell>
        </row>
        <row r="341">
          <cell r="B341">
            <v>617</v>
          </cell>
          <cell r="C341" t="str">
            <v>SAN ANDRES</v>
          </cell>
          <cell r="D341" t="str">
            <v>PS-0617-BM</v>
          </cell>
          <cell r="E341" t="str">
            <v>CARRILLO CAYCHO FLAVIANO A.</v>
          </cell>
          <cell r="F341" t="str">
            <v>ARTESANAL</v>
          </cell>
        </row>
        <row r="342">
          <cell r="B342">
            <v>619</v>
          </cell>
          <cell r="C342" t="str">
            <v>ROCIO I</v>
          </cell>
          <cell r="D342" t="str">
            <v>PS-0619-BM</v>
          </cell>
          <cell r="E342" t="str">
            <v>HUAMAN CHAVEZ TEOFILO</v>
          </cell>
          <cell r="F342" t="str">
            <v>ARTESANAL</v>
          </cell>
        </row>
        <row r="343">
          <cell r="B343">
            <v>620</v>
          </cell>
          <cell r="C343" t="str">
            <v>VIRGEN DEL BUEN PASO</v>
          </cell>
          <cell r="D343" t="str">
            <v>PS-0620-BM</v>
          </cell>
          <cell r="E343" t="str">
            <v>ORTIZ MORALES IGNACIO</v>
          </cell>
          <cell r="F343" t="str">
            <v>ARTESANAL</v>
          </cell>
        </row>
        <row r="344">
          <cell r="B344">
            <v>622</v>
          </cell>
          <cell r="C344" t="str">
            <v>DON ALFREDO</v>
          </cell>
          <cell r="D344" t="str">
            <v>CO-0622-PM</v>
          </cell>
          <cell r="E344" t="str">
            <v>PESQUERA BOREAL S.R.L.</v>
          </cell>
          <cell r="F344" t="str">
            <v>DECRETO LEY Nº25977</v>
          </cell>
        </row>
        <row r="345">
          <cell r="B345">
            <v>623</v>
          </cell>
          <cell r="C345" t="str">
            <v>FERNANDITO</v>
          </cell>
          <cell r="D345" t="str">
            <v>PS-0623-BM</v>
          </cell>
          <cell r="E345" t="str">
            <v>FERNANDEZ BAUTISTA FERNANDO</v>
          </cell>
          <cell r="F345" t="str">
            <v>ARTESANAL</v>
          </cell>
        </row>
        <row r="346">
          <cell r="B346">
            <v>624</v>
          </cell>
          <cell r="C346" t="str">
            <v>DENIS ORLANDO</v>
          </cell>
          <cell r="D346" t="str">
            <v>PS-0624-BM</v>
          </cell>
          <cell r="E346" t="str">
            <v>FAJARDO SOTO BALTAZAR</v>
          </cell>
          <cell r="F346" t="str">
            <v>ARTESANAL</v>
          </cell>
        </row>
        <row r="347">
          <cell r="B347">
            <v>625</v>
          </cell>
          <cell r="C347" t="str">
            <v>VICTOR MARTINCITO</v>
          </cell>
          <cell r="D347" t="str">
            <v>PS-0625-BM</v>
          </cell>
          <cell r="E347" t="str">
            <v>DE LA CRUZ TASAYCO ENRIQUE B.</v>
          </cell>
          <cell r="F347" t="str">
            <v>ARTESANAL</v>
          </cell>
        </row>
        <row r="348">
          <cell r="B348">
            <v>626</v>
          </cell>
          <cell r="C348" t="str">
            <v>SANTA INES</v>
          </cell>
          <cell r="D348" t="str">
            <v>PS-0626-BM</v>
          </cell>
          <cell r="E348" t="str">
            <v>BLUA SOLANO HUGO</v>
          </cell>
          <cell r="F348" t="str">
            <v>ARTESANAL</v>
          </cell>
        </row>
        <row r="349">
          <cell r="B349">
            <v>627</v>
          </cell>
          <cell r="C349" t="str">
            <v>MAR BELLO II</v>
          </cell>
          <cell r="D349" t="str">
            <v>PS-00627-BM</v>
          </cell>
          <cell r="E349" t="str">
            <v>CAMPOS SOTO RICARDO</v>
          </cell>
          <cell r="F349" t="str">
            <v>ARTESANAL</v>
          </cell>
        </row>
        <row r="350">
          <cell r="B350">
            <v>628</v>
          </cell>
          <cell r="C350" t="str">
            <v>PUCHITO I</v>
          </cell>
          <cell r="D350" t="str">
            <v>PS-0628-BM</v>
          </cell>
          <cell r="E350" t="str">
            <v>PACHECO SALGUERO. VICTOR E.</v>
          </cell>
          <cell r="F350" t="str">
            <v>ARTESANAL</v>
          </cell>
        </row>
        <row r="351">
          <cell r="B351">
            <v>631</v>
          </cell>
          <cell r="C351" t="str">
            <v>ELENA Y DANIEL</v>
          </cell>
          <cell r="D351" t="str">
            <v>PS-0631-BM</v>
          </cell>
          <cell r="E351" t="str">
            <v>MARIA E. ALMEYDA M.Y YESENIA J. HERNANDEZ A.</v>
          </cell>
          <cell r="F351" t="str">
            <v>ARTESANAL</v>
          </cell>
        </row>
        <row r="352">
          <cell r="B352">
            <v>632</v>
          </cell>
          <cell r="C352" t="str">
            <v>SANTA LUISA</v>
          </cell>
          <cell r="D352" t="str">
            <v>PS-0632-BM</v>
          </cell>
          <cell r="E352" t="str">
            <v>GONZALES VALDIVIEZO EDMUNDO</v>
          </cell>
          <cell r="F352" t="str">
            <v>ARTESANAL</v>
          </cell>
        </row>
        <row r="353">
          <cell r="B353">
            <v>634</v>
          </cell>
          <cell r="C353" t="str">
            <v>SAN PEDRO</v>
          </cell>
          <cell r="D353" t="str">
            <v>PS-0634-BM</v>
          </cell>
          <cell r="E353" t="str">
            <v>VALENZUELA DE LA CRUZ SANTOS ALEJANDRO</v>
          </cell>
          <cell r="F353" t="str">
            <v>ARTESANAL</v>
          </cell>
        </row>
        <row r="354">
          <cell r="B354">
            <v>635</v>
          </cell>
          <cell r="C354" t="str">
            <v>LOURDES PAOLA</v>
          </cell>
          <cell r="D354" t="str">
            <v>PS-0635-BM</v>
          </cell>
          <cell r="E354" t="str">
            <v>CANELO HUAMANI DINA PAOLA</v>
          </cell>
          <cell r="F354" t="str">
            <v>ARTESANAL</v>
          </cell>
        </row>
        <row r="355">
          <cell r="B355">
            <v>637</v>
          </cell>
          <cell r="C355" t="str">
            <v>MAHUITA II</v>
          </cell>
          <cell r="D355" t="str">
            <v>PS-0637-BM</v>
          </cell>
          <cell r="E355" t="str">
            <v>VILLAGARAY TORRES JOSE</v>
          </cell>
          <cell r="F355" t="str">
            <v>ARTESANAL</v>
          </cell>
        </row>
        <row r="356">
          <cell r="B356">
            <v>638</v>
          </cell>
          <cell r="C356" t="str">
            <v>DON ADOLFO</v>
          </cell>
          <cell r="D356" t="str">
            <v>PS-0638-BM</v>
          </cell>
          <cell r="E356" t="str">
            <v>BOADA NEYRA JULIO CESAR</v>
          </cell>
          <cell r="F356" t="str">
            <v>ARTESANAL</v>
          </cell>
        </row>
        <row r="357">
          <cell r="B357">
            <v>639</v>
          </cell>
          <cell r="C357" t="str">
            <v>NI? JESUS</v>
          </cell>
          <cell r="D357" t="str">
            <v>SN-0639-BM</v>
          </cell>
          <cell r="E357" t="str">
            <v>SAYRITUPAC DE LA C PEDRO</v>
          </cell>
          <cell r="F357" t="str">
            <v>ARTESANAL</v>
          </cell>
        </row>
        <row r="358">
          <cell r="B358">
            <v>640</v>
          </cell>
          <cell r="C358" t="str">
            <v>VIRGEN DE LA ASUNTA I</v>
          </cell>
          <cell r="D358" t="str">
            <v>PS-0640-BM</v>
          </cell>
          <cell r="E358" t="str">
            <v>CARVAJAL ANDIA ALFONSO</v>
          </cell>
          <cell r="F358" t="str">
            <v>ARTESANAL</v>
          </cell>
        </row>
        <row r="359">
          <cell r="B359">
            <v>641</v>
          </cell>
          <cell r="C359" t="str">
            <v>NETA Y CHINO</v>
          </cell>
          <cell r="D359" t="str">
            <v>PS-0641-BM</v>
          </cell>
          <cell r="E359" t="str">
            <v>DE DIOS CESPEDES SALGUERO JUAN</v>
          </cell>
          <cell r="F359" t="str">
            <v>ARTESANAL</v>
          </cell>
        </row>
        <row r="360">
          <cell r="B360">
            <v>644</v>
          </cell>
          <cell r="C360" t="str">
            <v>EL TIBURON</v>
          </cell>
          <cell r="D360" t="str">
            <v>PS-0644-BM</v>
          </cell>
          <cell r="E360" t="str">
            <v>TORRES GUTIERREZ JUAN</v>
          </cell>
          <cell r="F360" t="str">
            <v>ARTESANAL</v>
          </cell>
        </row>
        <row r="361">
          <cell r="B361">
            <v>646</v>
          </cell>
          <cell r="C361" t="str">
            <v>LA ESPERANZA</v>
          </cell>
          <cell r="D361" t="str">
            <v>PS-0646-BM</v>
          </cell>
          <cell r="E361" t="str">
            <v>TORRES GUTIERREZ JUAN</v>
          </cell>
          <cell r="F361" t="str">
            <v>ARTESANAL</v>
          </cell>
        </row>
        <row r="362">
          <cell r="B362">
            <v>647</v>
          </cell>
          <cell r="C362" t="str">
            <v>LENZ</v>
          </cell>
          <cell r="D362" t="str">
            <v>PS-0647-BM</v>
          </cell>
          <cell r="E362" t="str">
            <v>SALGUERO DE PIZARRO LUCIA HERMELINDA</v>
          </cell>
          <cell r="F362" t="str">
            <v>ARTESANAL</v>
          </cell>
        </row>
        <row r="363">
          <cell r="B363">
            <v>650</v>
          </cell>
          <cell r="C363" t="str">
            <v>FRAY MARTIN</v>
          </cell>
          <cell r="D363" t="str">
            <v>PS-0650-BM</v>
          </cell>
          <cell r="E363" t="str">
            <v>AVALOS CORNEJO ELIZARDO</v>
          </cell>
          <cell r="F363" t="str">
            <v>ARTESANAL</v>
          </cell>
        </row>
        <row r="364">
          <cell r="B364">
            <v>652</v>
          </cell>
          <cell r="C364" t="str">
            <v>JORGE Y DIANA</v>
          </cell>
          <cell r="D364" t="str">
            <v>PS-0652-BM</v>
          </cell>
          <cell r="E364" t="str">
            <v>QUISPE PANIBRA DE CAMI DELIA CRUZ</v>
          </cell>
          <cell r="F364" t="str">
            <v>ARTESANAL</v>
          </cell>
        </row>
        <row r="365">
          <cell r="B365">
            <v>653</v>
          </cell>
          <cell r="C365" t="str">
            <v>ELDER PUMITA</v>
          </cell>
          <cell r="D365" t="str">
            <v>PS-00653-BM</v>
          </cell>
          <cell r="E365" t="str">
            <v>PUMA PUMA EUSEBIO ;VILLANUEVA UCEDO JUANA</v>
          </cell>
          <cell r="F365" t="str">
            <v>ARTESANAL</v>
          </cell>
        </row>
        <row r="366">
          <cell r="B366">
            <v>657</v>
          </cell>
          <cell r="C366" t="str">
            <v>ENNY IRIS</v>
          </cell>
          <cell r="D366" t="str">
            <v>PS-0657-BM</v>
          </cell>
          <cell r="E366" t="str">
            <v>VALENZUELA ROCCA DE MAYURI ANA</v>
          </cell>
          <cell r="F366" t="str">
            <v>ARTESANAL</v>
          </cell>
        </row>
        <row r="367">
          <cell r="B367">
            <v>658</v>
          </cell>
          <cell r="C367" t="str">
            <v>CAREN PIEER</v>
          </cell>
          <cell r="D367" t="str">
            <v>PS-0658-BM</v>
          </cell>
          <cell r="E367" t="str">
            <v>CASTILLO LLAMOCA ALBERTO</v>
          </cell>
          <cell r="F367" t="str">
            <v>ARTESANAL</v>
          </cell>
        </row>
        <row r="368">
          <cell r="B368">
            <v>659</v>
          </cell>
          <cell r="C368" t="str">
            <v>ADRIAN I</v>
          </cell>
          <cell r="D368" t="str">
            <v>PS-0659-BM</v>
          </cell>
          <cell r="E368" t="str">
            <v>BERNAOLA GARCIA BLANCA SANTOS ;HURTADO JIMENEZ VICTOR MANUEL</v>
          </cell>
          <cell r="F368" t="str">
            <v>ARTESANAL</v>
          </cell>
        </row>
        <row r="369">
          <cell r="B369">
            <v>660</v>
          </cell>
          <cell r="C369" t="str">
            <v>SE?R DE LOCUMBA I</v>
          </cell>
          <cell r="D369" t="str">
            <v>PS-0660-BM</v>
          </cell>
          <cell r="E369" t="str">
            <v>YBARRA GARCIA EDUARDO</v>
          </cell>
          <cell r="F369" t="str">
            <v>ARTESANAL</v>
          </cell>
        </row>
        <row r="370">
          <cell r="B370">
            <v>662</v>
          </cell>
          <cell r="C370" t="str">
            <v>JUAN CARLOS</v>
          </cell>
          <cell r="D370" t="str">
            <v>PS-0662-BM</v>
          </cell>
          <cell r="E370" t="str">
            <v>MARTINEZ ??S VICENTE</v>
          </cell>
          <cell r="F370" t="str">
            <v>ARTESANAL</v>
          </cell>
        </row>
        <row r="371">
          <cell r="B371">
            <v>663</v>
          </cell>
          <cell r="C371" t="str">
            <v>VILLAVICENCIO</v>
          </cell>
          <cell r="D371" t="str">
            <v>PS-0663-BM</v>
          </cell>
          <cell r="E371" t="str">
            <v>CUETO NAVARRETE FELIX E.</v>
          </cell>
          <cell r="F371" t="str">
            <v>ARTESANAL</v>
          </cell>
        </row>
        <row r="372">
          <cell r="B372">
            <v>664</v>
          </cell>
          <cell r="C372" t="str">
            <v>CARLOS ENRIQUE</v>
          </cell>
          <cell r="D372" t="str">
            <v>PS-0664-BM</v>
          </cell>
          <cell r="E372" t="str">
            <v>RODRIGUEZ MORALES CARLOS</v>
          </cell>
          <cell r="F372" t="str">
            <v>ARTESANAL</v>
          </cell>
        </row>
        <row r="373">
          <cell r="B373">
            <v>666</v>
          </cell>
          <cell r="C373" t="str">
            <v>FREDDY</v>
          </cell>
          <cell r="D373" t="str">
            <v>PS-0666-BM</v>
          </cell>
          <cell r="E373" t="str">
            <v>PAREDES CURAS FREDDY</v>
          </cell>
          <cell r="F373" t="str">
            <v>ARTESANAL</v>
          </cell>
        </row>
        <row r="374">
          <cell r="B374">
            <v>668</v>
          </cell>
          <cell r="C374" t="str">
            <v>KIKE II</v>
          </cell>
          <cell r="D374" t="str">
            <v>PS-0668-BM</v>
          </cell>
          <cell r="E374" t="str">
            <v>ACASIETE RODRIGUEZ LIDIA</v>
          </cell>
          <cell r="F374" t="str">
            <v>ARTESANAL</v>
          </cell>
        </row>
        <row r="375">
          <cell r="B375">
            <v>669</v>
          </cell>
          <cell r="C375" t="str">
            <v>EL TIGRE DE LA MALASIA</v>
          </cell>
          <cell r="D375" t="str">
            <v>PS-0669-BM</v>
          </cell>
          <cell r="E375" t="str">
            <v>GARCIA WONG JULIO HUMBERTO</v>
          </cell>
          <cell r="F375" t="str">
            <v>ARTESANAL</v>
          </cell>
        </row>
        <row r="376">
          <cell r="B376">
            <v>671</v>
          </cell>
          <cell r="C376" t="str">
            <v>EL VENCEDOR</v>
          </cell>
          <cell r="D376" t="str">
            <v>PS-0671-BM</v>
          </cell>
          <cell r="E376" t="str">
            <v>VALENZUELA DIAZ PEDRO PABLO</v>
          </cell>
          <cell r="F376" t="str">
            <v>ARTESANAL</v>
          </cell>
        </row>
        <row r="377">
          <cell r="B377">
            <v>672</v>
          </cell>
          <cell r="C377" t="str">
            <v>NUEVO RANGER</v>
          </cell>
          <cell r="D377" t="str">
            <v>PS-0672-BM</v>
          </cell>
          <cell r="E377" t="str">
            <v>AURELIO D. MARTINEZ Y FRANCISCO E. LAVALLE A.</v>
          </cell>
          <cell r="F377" t="str">
            <v>ARTESANAL</v>
          </cell>
        </row>
        <row r="378">
          <cell r="B378">
            <v>673</v>
          </cell>
          <cell r="C378" t="str">
            <v>TIBURON</v>
          </cell>
          <cell r="D378" t="str">
            <v>PS-0673-BM</v>
          </cell>
          <cell r="E378" t="str">
            <v>SALGUERO ORTIZ ALFONSO ELADIO</v>
          </cell>
          <cell r="F378" t="str">
            <v>ARTESANAL</v>
          </cell>
        </row>
        <row r="379">
          <cell r="B379">
            <v>675</v>
          </cell>
          <cell r="C379" t="str">
            <v>SE?R DE LA CAIDA</v>
          </cell>
          <cell r="D379" t="str">
            <v>PS-0675-BM</v>
          </cell>
          <cell r="E379" t="str">
            <v>COMINA ZEVALLOS ROBERTO</v>
          </cell>
          <cell r="F379" t="str">
            <v>ARTESANAL</v>
          </cell>
        </row>
        <row r="380">
          <cell r="B380">
            <v>676</v>
          </cell>
          <cell r="C380" t="str">
            <v>DON JOSE</v>
          </cell>
          <cell r="D380" t="str">
            <v>PS-0676-BM</v>
          </cell>
          <cell r="E380" t="str">
            <v>SOTO CORREA HIPOLITO</v>
          </cell>
          <cell r="F380" t="str">
            <v>ARTESANAL</v>
          </cell>
        </row>
        <row r="381">
          <cell r="B381">
            <v>678</v>
          </cell>
          <cell r="C381" t="str">
            <v>MALA NOCHE</v>
          </cell>
          <cell r="D381" t="str">
            <v>PS-0678-BM</v>
          </cell>
          <cell r="E381" t="str">
            <v>JAYO FELIPA PABLO MOISES</v>
          </cell>
          <cell r="F381" t="str">
            <v>ARTESANAL</v>
          </cell>
        </row>
        <row r="382">
          <cell r="B382">
            <v>679</v>
          </cell>
          <cell r="C382" t="str">
            <v>AXEL Y ANDREA I</v>
          </cell>
          <cell r="D382" t="str">
            <v>PS-0679-BM</v>
          </cell>
          <cell r="E382" t="str">
            <v>LOBOS ARTEAGA HERNAN GUSTAVO</v>
          </cell>
          <cell r="F382" t="str">
            <v>ARTESANAL</v>
          </cell>
        </row>
        <row r="383">
          <cell r="B383">
            <v>680</v>
          </cell>
          <cell r="C383" t="str">
            <v>ASUNCION DE CACHUY</v>
          </cell>
          <cell r="D383" t="str">
            <v>PS-0680-BM</v>
          </cell>
          <cell r="E383" t="str">
            <v>VIVANCO COTRINA SEVASTIAN</v>
          </cell>
          <cell r="F383" t="str">
            <v>ARTESANAL</v>
          </cell>
        </row>
        <row r="384">
          <cell r="B384">
            <v>681</v>
          </cell>
          <cell r="C384" t="str">
            <v>DON ROBERTH I</v>
          </cell>
          <cell r="D384" t="str">
            <v>SE-00681-CM</v>
          </cell>
          <cell r="E384" t="str">
            <v>VIVAR CAMPA? JESUS BESARION</v>
          </cell>
          <cell r="F384" t="str">
            <v>ARTESANAL</v>
          </cell>
        </row>
        <row r="385">
          <cell r="B385">
            <v>682</v>
          </cell>
          <cell r="C385" t="str">
            <v>EL BRILLANTE</v>
          </cell>
          <cell r="D385" t="str">
            <v>PS-0682-BM</v>
          </cell>
          <cell r="E385" t="str">
            <v>DE LA CRUZ TORRES OBDULIO P.</v>
          </cell>
          <cell r="F385" t="str">
            <v>ARTESANAL</v>
          </cell>
        </row>
        <row r="386">
          <cell r="B386">
            <v>683</v>
          </cell>
          <cell r="C386" t="str">
            <v>DELIA</v>
          </cell>
          <cell r="D386" t="str">
            <v>PS-0683-BM</v>
          </cell>
          <cell r="E386" t="str">
            <v>NAVARRETE BELLIDO ROBERTO RAFAEL</v>
          </cell>
          <cell r="F386" t="str">
            <v>ARTESANAL</v>
          </cell>
        </row>
        <row r="387">
          <cell r="B387">
            <v>685</v>
          </cell>
          <cell r="C387" t="str">
            <v>SE?R DE CACHUY</v>
          </cell>
          <cell r="D387" t="str">
            <v>PS-0685-BM</v>
          </cell>
          <cell r="E387" t="str">
            <v>CHAVEZ PARRA TORIBIO JUAN</v>
          </cell>
          <cell r="F387" t="str">
            <v>ARTESANAL</v>
          </cell>
        </row>
        <row r="388">
          <cell r="B388">
            <v>687</v>
          </cell>
          <cell r="C388" t="str">
            <v>SAN MARTIN</v>
          </cell>
          <cell r="D388" t="str">
            <v>MO-0687-BM</v>
          </cell>
          <cell r="E388" t="str">
            <v>CORRALES ZEVALLOS CARLOS GUSTAVO</v>
          </cell>
          <cell r="F388" t="str">
            <v>ARTESANAL</v>
          </cell>
        </row>
        <row r="389">
          <cell r="B389">
            <v>688</v>
          </cell>
          <cell r="C389" t="str">
            <v>SANTA INES II</v>
          </cell>
          <cell r="D389" t="str">
            <v>PS-0688-BM</v>
          </cell>
          <cell r="E389" t="str">
            <v>PACHECO SALGUERO WALTER YOEL</v>
          </cell>
          <cell r="F389" t="str">
            <v>ARTESANAL</v>
          </cell>
        </row>
        <row r="390">
          <cell r="B390">
            <v>689</v>
          </cell>
          <cell r="C390" t="str">
            <v>CHOLITA</v>
          </cell>
          <cell r="D390" t="str">
            <v>PS-0689-BM</v>
          </cell>
          <cell r="E390" t="str">
            <v>SAMAN MU?NTE CESAR ULISES</v>
          </cell>
          <cell r="F390" t="str">
            <v>ARTESANAL</v>
          </cell>
        </row>
        <row r="391">
          <cell r="B391">
            <v>690</v>
          </cell>
          <cell r="C391" t="str">
            <v>SAN PEDRO</v>
          </cell>
          <cell r="D391" t="str">
            <v>PS-0690-BM</v>
          </cell>
          <cell r="E391" t="str">
            <v>SOTIL VALENZUELA MIGUEL</v>
          </cell>
          <cell r="F391" t="str">
            <v>ARTESANAL</v>
          </cell>
        </row>
        <row r="392">
          <cell r="B392">
            <v>691</v>
          </cell>
          <cell r="C392" t="str">
            <v>VICTOR ELAR II</v>
          </cell>
          <cell r="D392" t="str">
            <v>PS-0691-BM</v>
          </cell>
          <cell r="E392" t="str">
            <v>PASTOR GUITON VICTOR ELARD</v>
          </cell>
          <cell r="F392" t="str">
            <v>ARTESANAL</v>
          </cell>
        </row>
        <row r="393">
          <cell r="B393">
            <v>692</v>
          </cell>
          <cell r="C393" t="str">
            <v>SAN FRANCISCO</v>
          </cell>
          <cell r="D393" t="str">
            <v>PS-0692-BM</v>
          </cell>
          <cell r="E393" t="str">
            <v>SANCHEZ DIAZ ANTONIO</v>
          </cell>
          <cell r="F393" t="str">
            <v>ARTESANAL</v>
          </cell>
        </row>
        <row r="394">
          <cell r="B394">
            <v>693</v>
          </cell>
          <cell r="C394" t="str">
            <v>GRECIA I</v>
          </cell>
          <cell r="D394" t="str">
            <v>PS-0693-BM</v>
          </cell>
          <cell r="E394" t="str">
            <v>PEREZ HUARANCA JUAN FERNANDO</v>
          </cell>
          <cell r="F394" t="str">
            <v>ARTESANAL</v>
          </cell>
        </row>
        <row r="395">
          <cell r="B395">
            <v>696</v>
          </cell>
          <cell r="C395" t="str">
            <v>MI CELESTE</v>
          </cell>
          <cell r="D395" t="str">
            <v>PS-0696-BM</v>
          </cell>
          <cell r="E395" t="str">
            <v>AQUIJE ZURCA RICHARD RUBEN</v>
          </cell>
          <cell r="F395" t="str">
            <v>ARTESANAL</v>
          </cell>
        </row>
        <row r="396">
          <cell r="B396">
            <v>699</v>
          </cell>
          <cell r="C396" t="str">
            <v>JESUCRISTO</v>
          </cell>
          <cell r="D396" t="str">
            <v>PS-0699-BM</v>
          </cell>
          <cell r="E396" t="str">
            <v>MARTINEZ RUIZ JOSE CARLOS</v>
          </cell>
          <cell r="F396" t="str">
            <v>ARTESANAL</v>
          </cell>
        </row>
        <row r="397">
          <cell r="B397">
            <v>700</v>
          </cell>
          <cell r="C397" t="str">
            <v>ERICK FERNANDO</v>
          </cell>
          <cell r="D397" t="str">
            <v>PS-0700-BM</v>
          </cell>
          <cell r="E397" t="str">
            <v>HUAMAN TRANSITA VDA. DE ORE LUZ</v>
          </cell>
          <cell r="F397" t="str">
            <v>ARTESANAL</v>
          </cell>
        </row>
        <row r="398">
          <cell r="B398">
            <v>701</v>
          </cell>
          <cell r="C398" t="str">
            <v>SAN FRANCISCO</v>
          </cell>
          <cell r="D398" t="str">
            <v>PS-0701-BM</v>
          </cell>
          <cell r="E398" t="str">
            <v>TORRES PEREYRA ALEJANDRO R.</v>
          </cell>
          <cell r="F398" t="str">
            <v>ARTESANAL</v>
          </cell>
        </row>
        <row r="399">
          <cell r="B399">
            <v>704</v>
          </cell>
          <cell r="C399" t="str">
            <v>FANNY</v>
          </cell>
          <cell r="D399" t="str">
            <v>PS-0704-BM</v>
          </cell>
          <cell r="E399" t="str">
            <v>GUZMAN CASMA MIGUEL</v>
          </cell>
          <cell r="F399" t="str">
            <v>ARTESANAL</v>
          </cell>
        </row>
        <row r="400">
          <cell r="B400">
            <v>705</v>
          </cell>
          <cell r="C400" t="str">
            <v>EL TRIUNFO</v>
          </cell>
          <cell r="D400" t="str">
            <v>PS-0705-BM</v>
          </cell>
          <cell r="E400" t="str">
            <v>QUISPE QUIROZ PAULINO</v>
          </cell>
          <cell r="F400" t="str">
            <v>ARTESANAL</v>
          </cell>
        </row>
        <row r="401">
          <cell r="B401">
            <v>706</v>
          </cell>
          <cell r="C401" t="str">
            <v>JAVIER ALEJANDRO</v>
          </cell>
          <cell r="D401" t="str">
            <v>MO-0706-BM</v>
          </cell>
          <cell r="E401" t="str">
            <v>QUISPE RUA LEONIDAS</v>
          </cell>
          <cell r="F401" t="str">
            <v>ARTESANAL</v>
          </cell>
        </row>
        <row r="402">
          <cell r="B402">
            <v>708</v>
          </cell>
          <cell r="C402" t="str">
            <v>SOFIA</v>
          </cell>
          <cell r="D402" t="str">
            <v>PS-0708-BM</v>
          </cell>
          <cell r="E402" t="str">
            <v>LUNA SALAZAR ALEJANDRO IGNACIO</v>
          </cell>
          <cell r="F402" t="str">
            <v>ARTESANAL</v>
          </cell>
        </row>
        <row r="403">
          <cell r="B403">
            <v>727</v>
          </cell>
          <cell r="C403" t="str">
            <v>RICARDO</v>
          </cell>
          <cell r="D403" t="str">
            <v>PS-0727-BM</v>
          </cell>
          <cell r="E403" t="str">
            <v>RICARDO CAYCHO JULIAN</v>
          </cell>
          <cell r="F403" t="str">
            <v>ARTESANAL</v>
          </cell>
        </row>
        <row r="404">
          <cell r="B404">
            <v>741</v>
          </cell>
          <cell r="C404" t="str">
            <v>DIANA</v>
          </cell>
          <cell r="D404" t="str">
            <v>SE-00741-CM</v>
          </cell>
          <cell r="E404" t="str">
            <v>VIVAR CAMPA? JESUS BESARION</v>
          </cell>
          <cell r="F404" t="str">
            <v>ARTESANAL</v>
          </cell>
        </row>
        <row r="405">
          <cell r="B405">
            <v>748</v>
          </cell>
          <cell r="C405" t="str">
            <v>QUE DIOS ME GUIE</v>
          </cell>
          <cell r="D405" t="str">
            <v>SE-00748-CM</v>
          </cell>
          <cell r="E405" t="str">
            <v>VIVAR CAMPA? JESUS BESARION</v>
          </cell>
          <cell r="F405" t="str">
            <v>ARTESANAL</v>
          </cell>
        </row>
        <row r="406">
          <cell r="B406">
            <v>749</v>
          </cell>
          <cell r="C406" t="str">
            <v>SE?R DEL MAR</v>
          </cell>
          <cell r="D406" t="str">
            <v>SE-0749-BM</v>
          </cell>
          <cell r="E406" t="str">
            <v>RODRIGUEZ DIAZ VICTOR HENRY</v>
          </cell>
          <cell r="F406" t="str">
            <v>ARTESANAL</v>
          </cell>
        </row>
        <row r="407">
          <cell r="B407">
            <v>751</v>
          </cell>
          <cell r="C407" t="str">
            <v>ZHENNA I</v>
          </cell>
          <cell r="D407" t="str">
            <v>SE-0751-PM</v>
          </cell>
          <cell r="E407" t="str">
            <v>INDUSTRIAS ALIMENTICIAS ACUICOLAS S.A.C.</v>
          </cell>
          <cell r="F407" t="str">
            <v>DECRETO LEY Nº25977</v>
          </cell>
        </row>
        <row r="408">
          <cell r="B408">
            <v>770</v>
          </cell>
          <cell r="C408" t="str">
            <v>ORLANDO Y SULLY</v>
          </cell>
          <cell r="D408" t="str">
            <v>PS-0770-BM</v>
          </cell>
          <cell r="E408" t="str">
            <v>GUERRERO BONIFACIO MAURA ALBINA ;HERNANDEZ GARCIA JULIO ORLANDO</v>
          </cell>
          <cell r="F408" t="str">
            <v>ARTESANAL</v>
          </cell>
        </row>
        <row r="409">
          <cell r="B409">
            <v>771</v>
          </cell>
          <cell r="C409" t="str">
            <v>LA NI?</v>
          </cell>
          <cell r="D409" t="str">
            <v>PS-0771-BM</v>
          </cell>
          <cell r="E409" t="str">
            <v>CERRATE PAREDES ERNESTO</v>
          </cell>
          <cell r="F409" t="str">
            <v>ARTESANAL</v>
          </cell>
        </row>
        <row r="410">
          <cell r="B410">
            <v>774</v>
          </cell>
          <cell r="C410" t="str">
            <v>MARITZA PAOLA</v>
          </cell>
          <cell r="D410" t="str">
            <v>PS-0774-BM</v>
          </cell>
          <cell r="E410" t="str">
            <v>PALOMINO MEDINA EMETERIO JUAN</v>
          </cell>
          <cell r="F410" t="str">
            <v>ARTESANAL</v>
          </cell>
        </row>
        <row r="411">
          <cell r="B411">
            <v>775</v>
          </cell>
          <cell r="C411" t="str">
            <v>EL CANARIO</v>
          </cell>
          <cell r="D411" t="str">
            <v>PS-0775-BM</v>
          </cell>
          <cell r="E411" t="str">
            <v>GARCIA VILLANUEVA ZENON</v>
          </cell>
          <cell r="F411" t="str">
            <v>ARTESANAL</v>
          </cell>
        </row>
        <row r="412">
          <cell r="B412">
            <v>776</v>
          </cell>
          <cell r="C412" t="str">
            <v>PAJARITO</v>
          </cell>
          <cell r="D412" t="str">
            <v>PS-0776-BM</v>
          </cell>
          <cell r="E412" t="str">
            <v>CHACALIAZA DIAZ PEDRO INOCENCIO</v>
          </cell>
          <cell r="F412" t="str">
            <v>ARTESANAL</v>
          </cell>
        </row>
        <row r="413">
          <cell r="B413">
            <v>783</v>
          </cell>
          <cell r="C413" t="str">
            <v>KIM-3</v>
          </cell>
          <cell r="D413" t="str">
            <v>SE-00783-BM</v>
          </cell>
          <cell r="E413" t="str">
            <v>PALOMINO TELLO MANUEL BENEDICTO ;PRADO ESPINOZA CAYO</v>
          </cell>
          <cell r="F413" t="str">
            <v>ARTESANAL</v>
          </cell>
        </row>
        <row r="414">
          <cell r="B414">
            <v>784</v>
          </cell>
          <cell r="C414" t="str">
            <v>VIRGEN DE SOCORRO II</v>
          </cell>
          <cell r="D414" t="str">
            <v>SE-0784-BM</v>
          </cell>
          <cell r="E414" t="str">
            <v>SEGURA ATOCHE ELISA GREGORIA</v>
          </cell>
          <cell r="F414" t="str">
            <v>ARTESANAL</v>
          </cell>
        </row>
        <row r="415">
          <cell r="B415">
            <v>785</v>
          </cell>
          <cell r="C415" t="str">
            <v>AREQUIPA I</v>
          </cell>
          <cell r="D415" t="str">
            <v>CO-0785-PM</v>
          </cell>
          <cell r="E415" t="str">
            <v>PESQUERA EXALMAR S.A.A.</v>
          </cell>
          <cell r="F415" t="str">
            <v>DECRETO LEY Nº25977</v>
          </cell>
        </row>
        <row r="416">
          <cell r="B416">
            <v>786</v>
          </cell>
          <cell r="C416" t="str">
            <v>AREQUIPA 5</v>
          </cell>
          <cell r="D416" t="str">
            <v>CO-0786-PM</v>
          </cell>
          <cell r="E416" t="str">
            <v>PESQUERA EXALMAR S.A.A.</v>
          </cell>
          <cell r="F416" t="str">
            <v>DECRETO LEY Nº25977</v>
          </cell>
        </row>
        <row r="417">
          <cell r="B417">
            <v>807</v>
          </cell>
          <cell r="C417" t="str">
            <v>BARRACUDA</v>
          </cell>
          <cell r="D417" t="str">
            <v>SE-0807-BM</v>
          </cell>
          <cell r="E417" t="str">
            <v>CARDENAS MINAYA MARCO ANTONIO</v>
          </cell>
          <cell r="F417" t="str">
            <v>ARTESANAL</v>
          </cell>
        </row>
        <row r="418">
          <cell r="B418">
            <v>813</v>
          </cell>
          <cell r="C418" t="str">
            <v>ASIA 5</v>
          </cell>
          <cell r="D418" t="str">
            <v>SE-0813-PM</v>
          </cell>
          <cell r="E418" t="str">
            <v>CFG INVESTMENT S.A.C.</v>
          </cell>
          <cell r="F418" t="str">
            <v>DECRETO LEY Nº25977</v>
          </cell>
        </row>
        <row r="419">
          <cell r="B419">
            <v>814</v>
          </cell>
          <cell r="C419" t="str">
            <v>MANUELITO I</v>
          </cell>
          <cell r="D419" t="str">
            <v>SE-00814-CM</v>
          </cell>
          <cell r="E419" t="str">
            <v>PEREZ ANDRADE LILIANA</v>
          </cell>
          <cell r="F419" t="str">
            <v>ARTESANAL</v>
          </cell>
        </row>
        <row r="420">
          <cell r="B420">
            <v>815</v>
          </cell>
          <cell r="C420" t="str">
            <v>MANUELITO II</v>
          </cell>
          <cell r="D420" t="str">
            <v>SE-00815-CM</v>
          </cell>
          <cell r="E420" t="str">
            <v>PEREZ ANDRADE LILIANA</v>
          </cell>
          <cell r="F420" t="str">
            <v>ARTESANAL</v>
          </cell>
        </row>
        <row r="421">
          <cell r="B421">
            <v>816</v>
          </cell>
          <cell r="C421" t="str">
            <v>MANUELITO III</v>
          </cell>
          <cell r="D421" t="str">
            <v>SE-00816-CM</v>
          </cell>
          <cell r="E421" t="str">
            <v>PEREZ ANDRADE LILIANA</v>
          </cell>
          <cell r="F421" t="str">
            <v>ARTESANAL</v>
          </cell>
        </row>
        <row r="422">
          <cell r="B422">
            <v>820</v>
          </cell>
          <cell r="C422" t="str">
            <v>SAN HILARION</v>
          </cell>
          <cell r="D422" t="str">
            <v>SE-0820-BM</v>
          </cell>
          <cell r="E422" t="str">
            <v>MARROQUIN RIVAS NARCISO</v>
          </cell>
          <cell r="F422" t="str">
            <v>ARTESANAL</v>
          </cell>
        </row>
        <row r="423">
          <cell r="B423">
            <v>825</v>
          </cell>
          <cell r="C423" t="str">
            <v>KAREN</v>
          </cell>
          <cell r="D423" t="str">
            <v>SE-00825-BM</v>
          </cell>
          <cell r="E423" t="str">
            <v>BERNUY CUELLAR MAXIMO ;RAMOS CHINGA NATALIA YSABEL</v>
          </cell>
          <cell r="F423" t="str">
            <v>DECRETO LEGISLATIVO Nº1273</v>
          </cell>
        </row>
        <row r="424">
          <cell r="B424">
            <v>826</v>
          </cell>
          <cell r="C424" t="str">
            <v>ELVIS</v>
          </cell>
          <cell r="D424" t="str">
            <v>CO-0826-PM</v>
          </cell>
          <cell r="E424" t="str">
            <v>PESQ. TEVIMAR S.A.</v>
          </cell>
          <cell r="F424" t="str">
            <v>DECRETO LEY Nº25977</v>
          </cell>
        </row>
        <row r="425">
          <cell r="B425">
            <v>827</v>
          </cell>
          <cell r="C425" t="str">
            <v>TASA 15</v>
          </cell>
          <cell r="D425" t="str">
            <v>MO-0827-PM</v>
          </cell>
          <cell r="E425" t="str">
            <v>TECNOLOGICA DE ALIMENTOS S.A.</v>
          </cell>
          <cell r="F425" t="str">
            <v>DECRETO LEY Nº25977</v>
          </cell>
        </row>
        <row r="426">
          <cell r="B426">
            <v>828</v>
          </cell>
          <cell r="C426" t="str">
            <v>ANA CLAUDIA</v>
          </cell>
          <cell r="D426" t="str">
            <v>IO-0828-PM</v>
          </cell>
          <cell r="E426" t="str">
            <v>CFG INVESTMENT S.A.C.</v>
          </cell>
          <cell r="F426" t="str">
            <v>DECRETO LEY Nº25977</v>
          </cell>
        </row>
        <row r="427">
          <cell r="B427">
            <v>829</v>
          </cell>
          <cell r="C427" t="str">
            <v>TASA 18</v>
          </cell>
          <cell r="D427" t="str">
            <v>SE-0829-PM</v>
          </cell>
          <cell r="E427" t="str">
            <v>TECNOLOGICA DE ALIMENTOS S.A.</v>
          </cell>
          <cell r="F427" t="str">
            <v>DECRETO LEY Nº25977</v>
          </cell>
        </row>
        <row r="428">
          <cell r="B428">
            <v>830</v>
          </cell>
          <cell r="C428" t="str">
            <v>HALCON 4</v>
          </cell>
          <cell r="D428" t="str">
            <v>CE-0830-PM</v>
          </cell>
          <cell r="E428" t="str">
            <v>LOS HALCONES S.A.</v>
          </cell>
          <cell r="F428" t="str">
            <v>DECRETO LEY Nº25977</v>
          </cell>
        </row>
        <row r="429">
          <cell r="B429">
            <v>831</v>
          </cell>
          <cell r="C429" t="str">
            <v>TASA 17</v>
          </cell>
          <cell r="D429" t="str">
            <v>SE-0831-PM</v>
          </cell>
          <cell r="E429" t="str">
            <v>TECNOLOGICA DE ALIMENTOS S.A.</v>
          </cell>
          <cell r="F429" t="str">
            <v>DECRETO LEY Nº25977</v>
          </cell>
        </row>
        <row r="430">
          <cell r="B430">
            <v>834</v>
          </cell>
          <cell r="C430" t="str">
            <v>FRAY MARTIN-2</v>
          </cell>
          <cell r="D430" t="str">
            <v>SE-0834-BM</v>
          </cell>
          <cell r="E430" t="str">
            <v>ISLADO MECOLA AGUSTIN</v>
          </cell>
          <cell r="F430" t="str">
            <v>ARTESANAL</v>
          </cell>
        </row>
        <row r="431">
          <cell r="B431">
            <v>838</v>
          </cell>
          <cell r="C431" t="str">
            <v>SE?R DE LUREN</v>
          </cell>
          <cell r="D431" t="str">
            <v>SE-0838-BM</v>
          </cell>
          <cell r="E431" t="str">
            <v>CRUZATE CESPEDES EDDY</v>
          </cell>
          <cell r="F431" t="str">
            <v>ARTESANAL</v>
          </cell>
        </row>
        <row r="432">
          <cell r="B432">
            <v>843</v>
          </cell>
          <cell r="C432" t="str">
            <v>ISABEL</v>
          </cell>
          <cell r="D432" t="str">
            <v>PS-0843-BM</v>
          </cell>
          <cell r="E432" t="str">
            <v>FLORES VASQUEZ DE QUISPE ISABEL</v>
          </cell>
          <cell r="F432" t="str">
            <v>ARTESANAL</v>
          </cell>
        </row>
        <row r="433">
          <cell r="B433">
            <v>844</v>
          </cell>
          <cell r="C433" t="str">
            <v>ROBERT</v>
          </cell>
          <cell r="D433" t="str">
            <v>PS-0844-BM</v>
          </cell>
          <cell r="E433" t="str">
            <v>HERNANDEZ DE GARCIA OLGA</v>
          </cell>
          <cell r="F433" t="str">
            <v>ARTESANAL</v>
          </cell>
        </row>
        <row r="434">
          <cell r="B434">
            <v>845</v>
          </cell>
          <cell r="C434" t="str">
            <v>TIO PANCHO</v>
          </cell>
          <cell r="D434" t="str">
            <v>PS-0845-BM</v>
          </cell>
          <cell r="E434" t="str">
            <v>NAPAN RAMIREZ CESAR AUGUSTO</v>
          </cell>
          <cell r="F434" t="str">
            <v>ARTESANAL</v>
          </cell>
        </row>
        <row r="435">
          <cell r="B435">
            <v>846</v>
          </cell>
          <cell r="C435" t="str">
            <v>MARTIN Y CARLOS</v>
          </cell>
          <cell r="D435" t="str">
            <v>PS-0846-BM</v>
          </cell>
          <cell r="E435" t="str">
            <v>CAYCHO SANCHEZ PABLO</v>
          </cell>
          <cell r="F435" t="str">
            <v>ARTESANAL</v>
          </cell>
        </row>
        <row r="436">
          <cell r="B436">
            <v>847</v>
          </cell>
          <cell r="C436" t="str">
            <v>VIRGENCITA DE CHAPI II</v>
          </cell>
          <cell r="D436" t="str">
            <v>SN-0847-BM</v>
          </cell>
          <cell r="E436" t="str">
            <v>MU?Z CABRERA JULIAN</v>
          </cell>
          <cell r="F436" t="str">
            <v>ARTESANAL</v>
          </cell>
        </row>
        <row r="437">
          <cell r="B437">
            <v>848</v>
          </cell>
          <cell r="C437" t="str">
            <v>SAN JUAN BAUTISTA</v>
          </cell>
          <cell r="D437" t="str">
            <v>PS-0848-BM</v>
          </cell>
          <cell r="E437" t="str">
            <v>CASSANO DIAZ JUAN</v>
          </cell>
          <cell r="F437" t="str">
            <v>ARTESANAL</v>
          </cell>
        </row>
        <row r="438">
          <cell r="B438">
            <v>849</v>
          </cell>
          <cell r="C438" t="str">
            <v>BON SPIC</v>
          </cell>
          <cell r="D438" t="str">
            <v>PS-0849-BM</v>
          </cell>
          <cell r="E438" t="str">
            <v>RAMIREZ GEREDA LUIS ALBERTO</v>
          </cell>
          <cell r="F438" t="str">
            <v>ARTESANAL</v>
          </cell>
        </row>
        <row r="439">
          <cell r="B439">
            <v>850</v>
          </cell>
          <cell r="C439" t="str">
            <v>YAMIRA MANUELA</v>
          </cell>
          <cell r="D439" t="str">
            <v>PS-0850-BM</v>
          </cell>
          <cell r="E439" t="str">
            <v>VILLAJUAN CHOQUE MAGDA LUISA</v>
          </cell>
          <cell r="F439" t="str">
            <v>ARTESANAL</v>
          </cell>
        </row>
        <row r="440">
          <cell r="B440">
            <v>851</v>
          </cell>
          <cell r="C440" t="str">
            <v>SAN JOSE</v>
          </cell>
          <cell r="D440" t="str">
            <v>CO-0851-BM</v>
          </cell>
          <cell r="E440" t="str">
            <v>HUARACHI PAREDES VICTOR SEBASTIAN</v>
          </cell>
          <cell r="F440" t="str">
            <v>ARTESANAL</v>
          </cell>
        </row>
        <row r="441">
          <cell r="B441">
            <v>852</v>
          </cell>
          <cell r="C441" t="str">
            <v>LA GRINGA</v>
          </cell>
          <cell r="D441" t="str">
            <v>PS-0852-BM</v>
          </cell>
          <cell r="E441" t="str">
            <v>TIBURCIO PACOMPIA Y TEODORA HALACONA</v>
          </cell>
          <cell r="F441" t="str">
            <v>ARTESANAL</v>
          </cell>
        </row>
        <row r="442">
          <cell r="B442">
            <v>853</v>
          </cell>
          <cell r="C442" t="str">
            <v>NECO</v>
          </cell>
          <cell r="D442" t="str">
            <v>PS-0853-BM</v>
          </cell>
          <cell r="E442" t="str">
            <v>GONZALES DE NU?Z MARIA E.</v>
          </cell>
          <cell r="F442" t="str">
            <v>ARTESANAL</v>
          </cell>
        </row>
        <row r="443">
          <cell r="B443">
            <v>854</v>
          </cell>
          <cell r="C443" t="str">
            <v>JESUS DAVID</v>
          </cell>
          <cell r="D443" t="str">
            <v>PS-0854-BM</v>
          </cell>
          <cell r="E443" t="str">
            <v>SALAZAR DE LA CRUZ CELESTINA</v>
          </cell>
          <cell r="F443" t="str">
            <v>ARTESANAL</v>
          </cell>
        </row>
        <row r="444">
          <cell r="B444">
            <v>855</v>
          </cell>
          <cell r="C444" t="str">
            <v>ADAN</v>
          </cell>
          <cell r="D444" t="str">
            <v>MO-0855-BM</v>
          </cell>
          <cell r="E444" t="str">
            <v>VASQUEZ DE ANAYA GABRIELA</v>
          </cell>
          <cell r="F444" t="str">
            <v>ARTESANAL</v>
          </cell>
        </row>
        <row r="445">
          <cell r="B445">
            <v>856</v>
          </cell>
          <cell r="C445" t="str">
            <v>JEHOVA MI PASTOR</v>
          </cell>
          <cell r="D445" t="str">
            <v>MO-0856-BM</v>
          </cell>
          <cell r="E445" t="str">
            <v>CORI QUISPE TEODOCIO</v>
          </cell>
          <cell r="F445" t="str">
            <v>ARTESANAL</v>
          </cell>
        </row>
        <row r="446">
          <cell r="B446">
            <v>857</v>
          </cell>
          <cell r="C446" t="str">
            <v>EDUARDO I</v>
          </cell>
          <cell r="D446" t="str">
            <v>PS-0857-BM</v>
          </cell>
          <cell r="E446" t="str">
            <v>MORE GUERRERO SANTOS S.</v>
          </cell>
          <cell r="F446" t="str">
            <v>ARTESANAL</v>
          </cell>
        </row>
        <row r="447">
          <cell r="B447">
            <v>858</v>
          </cell>
          <cell r="C447" t="str">
            <v>TASA 423</v>
          </cell>
          <cell r="D447" t="str">
            <v>PS-0858-PM</v>
          </cell>
          <cell r="E447" t="str">
            <v>TECNOLOGICA DE ALIMENTOS S.A.</v>
          </cell>
          <cell r="F447" t="str">
            <v>DECRETO LEY Nº25977</v>
          </cell>
        </row>
        <row r="448">
          <cell r="B448">
            <v>859</v>
          </cell>
          <cell r="C448" t="str">
            <v>TASA 217</v>
          </cell>
          <cell r="D448" t="str">
            <v>PS-0859-PM</v>
          </cell>
          <cell r="E448" t="str">
            <v>TECNOLOGICA DE ALIMENTOS S.A.</v>
          </cell>
          <cell r="F448" t="str">
            <v>DECRETO LEY Nº25977</v>
          </cell>
        </row>
        <row r="449">
          <cell r="B449">
            <v>862</v>
          </cell>
          <cell r="C449" t="str">
            <v>VIRGENCITA DE CHAPI</v>
          </cell>
          <cell r="D449" t="str">
            <v>MO-0862-BM</v>
          </cell>
          <cell r="E449" t="str">
            <v>NEYRA VALDELOMAR JUAN</v>
          </cell>
          <cell r="F449" t="str">
            <v>ARTESANAL</v>
          </cell>
        </row>
        <row r="450">
          <cell r="B450">
            <v>863</v>
          </cell>
          <cell r="C450" t="str">
            <v>VIRGENCITA DE CHAPI</v>
          </cell>
          <cell r="D450" t="str">
            <v>MO-0863-BM</v>
          </cell>
          <cell r="E450" t="str">
            <v>NEYRA VALDELOMAR JUAN</v>
          </cell>
          <cell r="F450" t="str">
            <v>ARTESANAL</v>
          </cell>
        </row>
        <row r="451">
          <cell r="B451">
            <v>864</v>
          </cell>
          <cell r="C451" t="str">
            <v>EL PISQUE?</v>
          </cell>
          <cell r="D451" t="str">
            <v>MO-0864-BM</v>
          </cell>
          <cell r="E451" t="str">
            <v>SALAS YAURI LUCIA SUSANA</v>
          </cell>
          <cell r="F451" t="str">
            <v>ARTESANAL</v>
          </cell>
        </row>
        <row r="452">
          <cell r="B452">
            <v>866</v>
          </cell>
          <cell r="C452" t="str">
            <v>SAN LUIS</v>
          </cell>
          <cell r="D452" t="str">
            <v>MO-0866-BM</v>
          </cell>
          <cell r="E452" t="str">
            <v>OCOLA GUZMAN LUIS FERNANDO</v>
          </cell>
          <cell r="F452" t="str">
            <v>ARTESANAL</v>
          </cell>
        </row>
        <row r="453">
          <cell r="B453">
            <v>868</v>
          </cell>
          <cell r="C453" t="str">
            <v>DON PEDRO II</v>
          </cell>
          <cell r="D453" t="str">
            <v>MO-0868-BM</v>
          </cell>
          <cell r="E453" t="str">
            <v>SIMON ZANISA AGUILAR</v>
          </cell>
          <cell r="F453" t="str">
            <v>ARTESANAL</v>
          </cell>
        </row>
        <row r="454">
          <cell r="B454">
            <v>869</v>
          </cell>
          <cell r="C454" t="str">
            <v>SANTA MARTHA</v>
          </cell>
          <cell r="D454" t="str">
            <v>MO-0869-BM</v>
          </cell>
          <cell r="F454" t="str">
            <v>ARTESANAL</v>
          </cell>
        </row>
        <row r="455">
          <cell r="B455">
            <v>871</v>
          </cell>
          <cell r="C455" t="str">
            <v>ROCIO</v>
          </cell>
          <cell r="D455" t="str">
            <v>MO-0871-BM</v>
          </cell>
          <cell r="E455" t="str">
            <v>PARI VILLALOBOS JOE NELSON</v>
          </cell>
          <cell r="F455" t="str">
            <v>ARTESANAL</v>
          </cell>
        </row>
        <row r="456">
          <cell r="B456">
            <v>872</v>
          </cell>
          <cell r="C456" t="str">
            <v>STEFANY</v>
          </cell>
          <cell r="D456" t="str">
            <v>MO-0872-BM</v>
          </cell>
          <cell r="E456" t="str">
            <v>MU?Z PASTOR JOSE LUIS</v>
          </cell>
          <cell r="F456" t="str">
            <v>ARTESANAL</v>
          </cell>
        </row>
        <row r="457">
          <cell r="B457">
            <v>873</v>
          </cell>
          <cell r="C457" t="str">
            <v>EL TESORO</v>
          </cell>
          <cell r="D457" t="str">
            <v>MO-0873-BM</v>
          </cell>
          <cell r="E457" t="str">
            <v>ALVAREZ VALDIVIA MANUEL</v>
          </cell>
          <cell r="F457" t="str">
            <v>ARTESANAL</v>
          </cell>
        </row>
        <row r="458">
          <cell r="B458">
            <v>875</v>
          </cell>
          <cell r="C458" t="str">
            <v>SE?R DE LUREN</v>
          </cell>
          <cell r="D458" t="str">
            <v>MO-0875-BM</v>
          </cell>
          <cell r="E458" t="str">
            <v>ROSA Y BEJAR SANTILLAN DE F.</v>
          </cell>
          <cell r="F458" t="str">
            <v>ARTESANAL</v>
          </cell>
        </row>
        <row r="459">
          <cell r="B459">
            <v>879</v>
          </cell>
          <cell r="C459" t="str">
            <v>CARLOS GENARO</v>
          </cell>
          <cell r="D459" t="str">
            <v>MO-0879-BM</v>
          </cell>
          <cell r="E459" t="str">
            <v>RIOS CARRASCO ABRAHAM</v>
          </cell>
          <cell r="F459" t="str">
            <v>ARTESANAL</v>
          </cell>
        </row>
        <row r="460">
          <cell r="B460">
            <v>880</v>
          </cell>
          <cell r="C460" t="str">
            <v>SAN JOSE</v>
          </cell>
          <cell r="D460" t="str">
            <v>MO-0880-BM</v>
          </cell>
          <cell r="E460" t="str">
            <v>MINAYA BUSTAMANTE FLAVIO JOSE</v>
          </cell>
          <cell r="F460" t="str">
            <v>ARTESANAL</v>
          </cell>
        </row>
        <row r="461">
          <cell r="B461">
            <v>881</v>
          </cell>
          <cell r="C461" t="str">
            <v>EL CORSARIO NEGRO</v>
          </cell>
          <cell r="D461" t="str">
            <v>MO-0881-BM</v>
          </cell>
          <cell r="E461" t="str">
            <v>ZAPANA VALVERDE TERESA</v>
          </cell>
          <cell r="F461" t="str">
            <v>ARTESANAL</v>
          </cell>
        </row>
        <row r="462">
          <cell r="B462">
            <v>883</v>
          </cell>
          <cell r="C462" t="str">
            <v>SANTA ELENA</v>
          </cell>
          <cell r="D462" t="str">
            <v>MO-0883-BM</v>
          </cell>
          <cell r="E462" t="str">
            <v>CRUZ VILCA AYQU</v>
          </cell>
          <cell r="F462" t="str">
            <v>ARTESANAL</v>
          </cell>
        </row>
        <row r="463">
          <cell r="B463">
            <v>884</v>
          </cell>
          <cell r="C463" t="str">
            <v>JESSICA</v>
          </cell>
          <cell r="D463" t="str">
            <v>MO-0884-BM</v>
          </cell>
          <cell r="F463" t="str">
            <v>ARTESANAL</v>
          </cell>
        </row>
        <row r="464">
          <cell r="B464">
            <v>886</v>
          </cell>
          <cell r="C464" t="str">
            <v>FERNANDO I</v>
          </cell>
          <cell r="D464" t="str">
            <v>MO-0886-BM</v>
          </cell>
          <cell r="E464" t="str">
            <v>TORRES FABIAN EMILIANO FERMIN</v>
          </cell>
          <cell r="F464" t="str">
            <v>ARTESANAL</v>
          </cell>
        </row>
        <row r="465">
          <cell r="B465">
            <v>887</v>
          </cell>
          <cell r="C465" t="str">
            <v>DON EDGAR</v>
          </cell>
          <cell r="D465" t="str">
            <v>MO-0887-BM</v>
          </cell>
          <cell r="E465" t="str">
            <v>MAMANI DE RAMIREZ CONCEOCION</v>
          </cell>
          <cell r="F465" t="str">
            <v>ARTESANAL</v>
          </cell>
        </row>
        <row r="466">
          <cell r="B466">
            <v>894</v>
          </cell>
          <cell r="C466" t="str">
            <v>ROBERTO</v>
          </cell>
          <cell r="D466" t="str">
            <v>MO-0894-BM</v>
          </cell>
          <cell r="E466" t="str">
            <v>GILBERTO LAZO CARRERA Y OTRO</v>
          </cell>
          <cell r="F466" t="str">
            <v>ARTESANAL</v>
          </cell>
        </row>
        <row r="467">
          <cell r="B467">
            <v>895</v>
          </cell>
          <cell r="C467" t="str">
            <v>ANA LUISA</v>
          </cell>
          <cell r="D467" t="str">
            <v>MO-0895-BM</v>
          </cell>
          <cell r="E467" t="str">
            <v>ALVAREZ CORDOVA JOSE</v>
          </cell>
          <cell r="F467" t="str">
            <v>ARTESANAL</v>
          </cell>
        </row>
        <row r="468">
          <cell r="B468">
            <v>900</v>
          </cell>
          <cell r="C468" t="str">
            <v>SAN MARTIN I</v>
          </cell>
          <cell r="D468" t="str">
            <v>MO-0900-BM</v>
          </cell>
          <cell r="E468" t="str">
            <v>CORRALES ZEVALLOS CARLOS GUSTAVO</v>
          </cell>
          <cell r="F468" t="str">
            <v>ARTESANAL</v>
          </cell>
        </row>
        <row r="469">
          <cell r="B469">
            <v>902</v>
          </cell>
          <cell r="C469" t="str">
            <v>BALLENITAS-I</v>
          </cell>
          <cell r="D469" t="str">
            <v>MO-0902-BM</v>
          </cell>
          <cell r="E469" t="str">
            <v>BALLENAS TORRES CARLOS AGUSTIN Y CONYUGUE</v>
          </cell>
          <cell r="F469" t="str">
            <v>ARTESANAL</v>
          </cell>
        </row>
        <row r="470">
          <cell r="B470">
            <v>906</v>
          </cell>
          <cell r="C470" t="str">
            <v>NALDY 3</v>
          </cell>
          <cell r="D470" t="str">
            <v>MO-0906-BM</v>
          </cell>
          <cell r="E470" t="str">
            <v>FROLLAN FLORES PRUDENCIO</v>
          </cell>
          <cell r="F470" t="str">
            <v>ARTESANAL</v>
          </cell>
        </row>
        <row r="471">
          <cell r="B471">
            <v>907</v>
          </cell>
          <cell r="C471" t="str">
            <v>200 MILLAS</v>
          </cell>
          <cell r="D471" t="str">
            <v>MO-0907-BM</v>
          </cell>
          <cell r="E471" t="str">
            <v>FROILAN FLORES PRUDENCIO</v>
          </cell>
          <cell r="F471" t="str">
            <v>ARTESANAL</v>
          </cell>
        </row>
        <row r="472">
          <cell r="B472">
            <v>908</v>
          </cell>
          <cell r="C472" t="str">
            <v>SE?R DE LOCUMBA</v>
          </cell>
          <cell r="D472" t="str">
            <v>MO-0908-BM</v>
          </cell>
          <cell r="E472" t="str">
            <v>COLQUI COLQUI JESUS</v>
          </cell>
          <cell r="F472" t="str">
            <v>ARTESANAL</v>
          </cell>
        </row>
        <row r="473">
          <cell r="B473">
            <v>909</v>
          </cell>
          <cell r="C473" t="str">
            <v>SANTA BARBARA</v>
          </cell>
          <cell r="D473" t="str">
            <v>MO-0909-BM</v>
          </cell>
          <cell r="E473" t="str">
            <v>CACERES MONTERO MANUEL JESUS</v>
          </cell>
          <cell r="F473" t="str">
            <v>ARTESANAL</v>
          </cell>
        </row>
        <row r="474">
          <cell r="B474">
            <v>910</v>
          </cell>
          <cell r="C474" t="str">
            <v>SAN ANGELO</v>
          </cell>
          <cell r="D474" t="str">
            <v>MO-0910-BM</v>
          </cell>
          <cell r="E474" t="str">
            <v>PASTOR GELDRES ERNESTO</v>
          </cell>
          <cell r="F474" t="str">
            <v>ARTESANAL</v>
          </cell>
        </row>
        <row r="475">
          <cell r="B475">
            <v>911</v>
          </cell>
          <cell r="C475" t="str">
            <v>SANTA ADELA</v>
          </cell>
          <cell r="D475" t="str">
            <v>MO-0911-BM</v>
          </cell>
          <cell r="E475" t="str">
            <v>SEGUNDO LAZO CARRERA Y OTRO</v>
          </cell>
          <cell r="F475" t="str">
            <v>ARTESANAL</v>
          </cell>
        </row>
        <row r="476">
          <cell r="B476">
            <v>914</v>
          </cell>
          <cell r="C476" t="str">
            <v>MILAGRITOS</v>
          </cell>
          <cell r="D476" t="str">
            <v>MO-0914-BM</v>
          </cell>
          <cell r="E476" t="str">
            <v>CACERES MONTERO MANUEL JESUS</v>
          </cell>
          <cell r="F476" t="str">
            <v>ARTESANAL</v>
          </cell>
        </row>
        <row r="477">
          <cell r="B477">
            <v>915</v>
          </cell>
          <cell r="C477" t="str">
            <v>RAULITO</v>
          </cell>
          <cell r="D477" t="str">
            <v>MO-0915-BM</v>
          </cell>
          <cell r="E477" t="str">
            <v>DIAZ ROJAS PASTOR</v>
          </cell>
          <cell r="F477" t="str">
            <v>ARTESANAL</v>
          </cell>
        </row>
        <row r="478">
          <cell r="B478">
            <v>916</v>
          </cell>
          <cell r="C478" t="str">
            <v>SAN JUAN</v>
          </cell>
          <cell r="D478" t="str">
            <v>MO-0916-BM</v>
          </cell>
          <cell r="E478" t="str">
            <v>PASTOR GELDRES ERNESTO</v>
          </cell>
          <cell r="F478" t="str">
            <v>ARTESANAL</v>
          </cell>
        </row>
        <row r="479">
          <cell r="B479">
            <v>917</v>
          </cell>
          <cell r="C479" t="str">
            <v>SAN IGNACIO</v>
          </cell>
          <cell r="D479" t="str">
            <v>MO-0917-BM</v>
          </cell>
          <cell r="E479" t="str">
            <v>PASTOR GELDRES ERNESTO</v>
          </cell>
          <cell r="F479" t="str">
            <v>ARTESANAL</v>
          </cell>
        </row>
        <row r="480">
          <cell r="B480">
            <v>919</v>
          </cell>
          <cell r="C480" t="str">
            <v>XIMENA</v>
          </cell>
          <cell r="D480" t="str">
            <v>MO-0919-BM</v>
          </cell>
          <cell r="E480" t="str">
            <v>DIAZ RIOS LEONARDO RAUL</v>
          </cell>
          <cell r="F480" t="str">
            <v>ARTESANAL</v>
          </cell>
        </row>
        <row r="481">
          <cell r="B481">
            <v>920</v>
          </cell>
          <cell r="C481" t="str">
            <v>EL PORVENIR</v>
          </cell>
          <cell r="D481" t="str">
            <v>MO-0920-BM</v>
          </cell>
          <cell r="E481" t="str">
            <v>RIOS CARRASCO SEGUNDO</v>
          </cell>
          <cell r="F481" t="str">
            <v>ARTESANAL</v>
          </cell>
        </row>
        <row r="482">
          <cell r="B482">
            <v>921</v>
          </cell>
          <cell r="C482" t="str">
            <v>DON GENARO</v>
          </cell>
          <cell r="D482" t="str">
            <v>MO-0921-BM</v>
          </cell>
          <cell r="E482" t="str">
            <v>RIOS CARRASCO ABRAHAM</v>
          </cell>
          <cell r="F482" t="str">
            <v>ARTESANAL</v>
          </cell>
        </row>
        <row r="483">
          <cell r="B483">
            <v>923</v>
          </cell>
          <cell r="C483" t="str">
            <v>ESPIRITU SANTO</v>
          </cell>
          <cell r="D483" t="str">
            <v>MO-0923-BM</v>
          </cell>
          <cell r="E483" t="str">
            <v>CORDOVA DE FLORES HORTENCIA</v>
          </cell>
          <cell r="F483" t="str">
            <v>ARTESANAL</v>
          </cell>
        </row>
        <row r="484">
          <cell r="B484">
            <v>931</v>
          </cell>
          <cell r="C484" t="str">
            <v>MI YAHVE</v>
          </cell>
          <cell r="D484" t="str">
            <v>ZS-0931-CM</v>
          </cell>
          <cell r="E484" t="str">
            <v>GROUP MARCYMAR S.A.C.</v>
          </cell>
          <cell r="F484" t="str">
            <v>LEY Nº26920</v>
          </cell>
        </row>
        <row r="485">
          <cell r="B485">
            <v>932</v>
          </cell>
          <cell r="C485" t="str">
            <v>DUSHKA</v>
          </cell>
          <cell r="D485" t="str">
            <v>ZS-0932-CM</v>
          </cell>
          <cell r="E485" t="str">
            <v>PESCAMAR S.R.L.</v>
          </cell>
          <cell r="F485" t="str">
            <v>DECRETO LEY Nº25977</v>
          </cell>
        </row>
        <row r="486">
          <cell r="B486">
            <v>935</v>
          </cell>
          <cell r="C486" t="str">
            <v>UNION I</v>
          </cell>
          <cell r="D486" t="str">
            <v>PT-0935-CM</v>
          </cell>
          <cell r="E486" t="str">
            <v>PESQUERA HAYDUK S.A.</v>
          </cell>
          <cell r="F486" t="str">
            <v>DECRETO LEY Nº25977</v>
          </cell>
        </row>
        <row r="487">
          <cell r="B487">
            <v>936</v>
          </cell>
          <cell r="C487" t="str">
            <v>CHIMU</v>
          </cell>
          <cell r="D487" t="str">
            <v>PT-0936-CM</v>
          </cell>
          <cell r="E487" t="str">
            <v>PESQUERA HAYDUK S.A.</v>
          </cell>
          <cell r="F487" t="str">
            <v>DECRETO LEY Nº25977</v>
          </cell>
        </row>
        <row r="488">
          <cell r="B488">
            <v>937</v>
          </cell>
          <cell r="C488" t="str">
            <v>INES</v>
          </cell>
          <cell r="D488" t="str">
            <v>PT-0937-CM</v>
          </cell>
          <cell r="E488" t="str">
            <v>INDUSTRIAL PESQUERA SANTA MONICA S.A.</v>
          </cell>
          <cell r="F488" t="str">
            <v>DECRETO LEY Nº25977</v>
          </cell>
        </row>
        <row r="489">
          <cell r="B489">
            <v>944</v>
          </cell>
          <cell r="C489" t="str">
            <v>NANCY</v>
          </cell>
          <cell r="D489" t="str">
            <v>IO-0944-CM</v>
          </cell>
          <cell r="E489" t="str">
            <v>PESQUERA CENTINELA S.A.C.</v>
          </cell>
          <cell r="F489" t="str">
            <v>DECRETO LEY Nº25977</v>
          </cell>
        </row>
        <row r="490">
          <cell r="B490">
            <v>947</v>
          </cell>
          <cell r="C490" t="str">
            <v>TASA 421</v>
          </cell>
          <cell r="D490" t="str">
            <v>CE-0947-PM</v>
          </cell>
          <cell r="E490" t="str">
            <v>TECNOLOGICA DE ALIMENTOS S.A.</v>
          </cell>
          <cell r="F490" t="str">
            <v>DECRETO LEY Nº25977</v>
          </cell>
        </row>
        <row r="491">
          <cell r="B491">
            <v>948</v>
          </cell>
          <cell r="C491" t="str">
            <v>SAN VALENTIN</v>
          </cell>
          <cell r="D491" t="str">
            <v>IO-0948-CM</v>
          </cell>
          <cell r="E491" t="str">
            <v>PEREZ BAZALAR CESAR EMILIO</v>
          </cell>
          <cell r="F491" t="str">
            <v>ARTESANAL</v>
          </cell>
        </row>
        <row r="492">
          <cell r="B492">
            <v>949</v>
          </cell>
          <cell r="C492" t="str">
            <v>OSCAR I</v>
          </cell>
          <cell r="D492" t="str">
            <v>IO-0949-BM</v>
          </cell>
          <cell r="E492" t="str">
            <v>LUPACA MAMANI JORGE</v>
          </cell>
          <cell r="F492" t="str">
            <v>ARTESANAL</v>
          </cell>
        </row>
        <row r="493">
          <cell r="B493">
            <v>950</v>
          </cell>
          <cell r="C493" t="str">
            <v>SILME I</v>
          </cell>
          <cell r="D493" t="str">
            <v>IO-0950-CM</v>
          </cell>
          <cell r="E493" t="str">
            <v>CASTILLO SANCHEZ HERNAN ;CASTILLO SANCHEZ HERNAN ;RIVERA CORTEZ OSCAR LEONCIO</v>
          </cell>
          <cell r="F493" t="str">
            <v>MENOR ESCALA (ANCHOVETA) - ARTESANAL</v>
          </cell>
        </row>
        <row r="494">
          <cell r="B494">
            <v>951</v>
          </cell>
          <cell r="C494" t="str">
            <v>DON CHANO</v>
          </cell>
          <cell r="D494" t="str">
            <v>IO-0951-CM</v>
          </cell>
          <cell r="E494" t="str">
            <v>CORPORACION SAMIRA S.A.C.</v>
          </cell>
          <cell r="F494" t="str">
            <v>MENOR ESCALA (ANCHOVETA)</v>
          </cell>
        </row>
        <row r="495">
          <cell r="B495">
            <v>952</v>
          </cell>
          <cell r="C495" t="str">
            <v>CONTUMAZA 6</v>
          </cell>
          <cell r="D495" t="str">
            <v>CO-0952-PM</v>
          </cell>
          <cell r="E495" t="str">
            <v>PEEA FLOR DE ILO S.R.LTDA.</v>
          </cell>
          <cell r="F495" t="str">
            <v>DECRETO LEY Nº25977</v>
          </cell>
        </row>
        <row r="496">
          <cell r="B496">
            <v>953</v>
          </cell>
          <cell r="C496" t="str">
            <v>HUARMEY 3</v>
          </cell>
          <cell r="D496" t="str">
            <v>IO-0953-PM</v>
          </cell>
          <cell r="E496" t="str">
            <v>CFG INVESTMENT S.A.C.</v>
          </cell>
          <cell r="F496" t="str">
            <v>DECRETO LEY Nº25977</v>
          </cell>
        </row>
        <row r="497">
          <cell r="B497">
            <v>955</v>
          </cell>
          <cell r="C497" t="str">
            <v>CARMEN JUDITH 5</v>
          </cell>
          <cell r="D497" t="str">
            <v>IO-0955-PM</v>
          </cell>
          <cell r="E497" t="str">
            <v>EMPRESA PESQUERA PERCAR S.A.C.</v>
          </cell>
          <cell r="F497" t="str">
            <v>DECRETO LEY Nº25977</v>
          </cell>
        </row>
        <row r="498">
          <cell r="B498">
            <v>956</v>
          </cell>
          <cell r="C498" t="str">
            <v>DO? INES I</v>
          </cell>
          <cell r="D498" t="str">
            <v>HO-0956-PM</v>
          </cell>
          <cell r="E498" t="str">
            <v>PESQUERA PIKATA S.A.</v>
          </cell>
          <cell r="F498" t="str">
            <v>DECRETO LEY Nº25977</v>
          </cell>
        </row>
        <row r="499">
          <cell r="B499">
            <v>957</v>
          </cell>
          <cell r="C499" t="str">
            <v>TAMBO 2</v>
          </cell>
          <cell r="D499" t="str">
            <v>IO-0957-PM</v>
          </cell>
          <cell r="E499" t="str">
            <v>PESQUERA SALVE S.R.L.</v>
          </cell>
          <cell r="F499" t="str">
            <v>DECRETO LEY Nº25977</v>
          </cell>
        </row>
        <row r="500">
          <cell r="B500">
            <v>959</v>
          </cell>
          <cell r="C500" t="str">
            <v>TASA 112</v>
          </cell>
          <cell r="D500" t="str">
            <v>PS-0959-PM</v>
          </cell>
          <cell r="E500" t="str">
            <v>TECNOLOGICA DE ALIMENTOS S.A.</v>
          </cell>
          <cell r="F500" t="str">
            <v>DECRETO LEY Nº25977</v>
          </cell>
        </row>
        <row r="501">
          <cell r="B501">
            <v>960</v>
          </cell>
          <cell r="C501" t="str">
            <v>DALMACIA III</v>
          </cell>
          <cell r="D501" t="str">
            <v>CE-0960-PM</v>
          </cell>
          <cell r="E501" t="str">
            <v>JADRAN S.A.</v>
          </cell>
          <cell r="F501" t="str">
            <v>DECRETO LEY Nº25977</v>
          </cell>
        </row>
        <row r="502">
          <cell r="B502">
            <v>961</v>
          </cell>
          <cell r="C502" t="str">
            <v>MANTARO 1</v>
          </cell>
          <cell r="D502" t="str">
            <v>IO-0961-PM</v>
          </cell>
          <cell r="E502" t="str">
            <v>CORPORACION PESQUERA INCA S.A.C.</v>
          </cell>
          <cell r="F502" t="str">
            <v>DECRETO LEY Nº25977</v>
          </cell>
        </row>
        <row r="503">
          <cell r="B503">
            <v>963</v>
          </cell>
          <cell r="C503" t="str">
            <v>TIGRE 8</v>
          </cell>
          <cell r="D503" t="str">
            <v>IO-0963-PM</v>
          </cell>
          <cell r="E503" t="str">
            <v>PESQUERA EXALMAR S.A.A.</v>
          </cell>
          <cell r="F503" t="str">
            <v>DECRETO LEY Nº25977</v>
          </cell>
        </row>
        <row r="504">
          <cell r="B504">
            <v>964</v>
          </cell>
          <cell r="C504" t="str">
            <v>HUACHO 9</v>
          </cell>
          <cell r="D504" t="str">
            <v>IO-0964-PM</v>
          </cell>
          <cell r="E504" t="str">
            <v>PESQUERA NIROCI S.A.C.</v>
          </cell>
          <cell r="F504" t="str">
            <v>DECRETO LEY Nº25977</v>
          </cell>
        </row>
        <row r="505">
          <cell r="B505">
            <v>967</v>
          </cell>
          <cell r="C505" t="str">
            <v>CHIRA 4</v>
          </cell>
          <cell r="D505" t="str">
            <v>IO-0967-PM</v>
          </cell>
          <cell r="E505" t="str">
            <v>PESQUERA CECILIA PAOLA SRLTDA</v>
          </cell>
          <cell r="F505" t="str">
            <v>DECRETO LEY Nº25977</v>
          </cell>
        </row>
        <row r="506">
          <cell r="B506">
            <v>968</v>
          </cell>
          <cell r="C506" t="str">
            <v>SAN ANTONIO V</v>
          </cell>
          <cell r="D506" t="str">
            <v>CE-0968-PM</v>
          </cell>
          <cell r="E506" t="str">
            <v>PESQUERA HAYDUK S.A.</v>
          </cell>
          <cell r="F506" t="str">
            <v>DECRETO LEY Nº25977</v>
          </cell>
        </row>
        <row r="507">
          <cell r="B507">
            <v>969</v>
          </cell>
          <cell r="C507" t="str">
            <v>KIKO I</v>
          </cell>
          <cell r="D507" t="str">
            <v>CE-0969-CM</v>
          </cell>
          <cell r="E507" t="str">
            <v>PESQUERA KEOPS S.A.C.</v>
          </cell>
          <cell r="F507" t="str">
            <v>MENOR ESCALA (ANCHOVETA) - ARTESANAL</v>
          </cell>
        </row>
        <row r="508">
          <cell r="B508">
            <v>971</v>
          </cell>
          <cell r="C508" t="str">
            <v>CATALINA DEL MAR</v>
          </cell>
          <cell r="D508" t="str">
            <v>IO-0971-CM</v>
          </cell>
          <cell r="E508" t="str">
            <v>CRUZ VILCA FREDY ALFONSO</v>
          </cell>
          <cell r="F508" t="str">
            <v>ARTESANAL</v>
          </cell>
        </row>
        <row r="509">
          <cell r="B509">
            <v>972</v>
          </cell>
          <cell r="C509" t="str">
            <v>LUIS ARTURO II</v>
          </cell>
          <cell r="D509" t="str">
            <v>IO-0972-BM</v>
          </cell>
          <cell r="E509" t="str">
            <v>CONDORI VILCA RODOLFO ALBERTO ;SICLLA ELGUERA GISELA FRANCISCA</v>
          </cell>
          <cell r="F509" t="str">
            <v>ARTESANAL</v>
          </cell>
        </row>
        <row r="510">
          <cell r="B510">
            <v>973</v>
          </cell>
          <cell r="C510" t="str">
            <v>SAN PEDRITO 1</v>
          </cell>
          <cell r="D510" t="str">
            <v>IO-00973-BM</v>
          </cell>
          <cell r="E510" t="str">
            <v>CHAVEZ ALVIS LUIS</v>
          </cell>
          <cell r="F510" t="str">
            <v>ARTESANAL</v>
          </cell>
        </row>
        <row r="511">
          <cell r="B511">
            <v>975</v>
          </cell>
          <cell r="C511" t="str">
            <v>ANTONIA</v>
          </cell>
          <cell r="D511" t="str">
            <v>HO-0975-CM</v>
          </cell>
          <cell r="E511" t="str">
            <v>PESQUERA MAZE S.R.L.</v>
          </cell>
          <cell r="F511" t="str">
            <v>DECRETO LEY Nº25977</v>
          </cell>
        </row>
        <row r="512">
          <cell r="B512">
            <v>976</v>
          </cell>
          <cell r="C512" t="str">
            <v>HAMO</v>
          </cell>
          <cell r="D512" t="str">
            <v>IO-0976-BM</v>
          </cell>
          <cell r="E512" t="str">
            <v>ALVAREZ LAZO RELLY SOANI</v>
          </cell>
          <cell r="F512" t="str">
            <v>ARTESANAL</v>
          </cell>
        </row>
        <row r="513">
          <cell r="B513">
            <v>982</v>
          </cell>
          <cell r="C513" t="str">
            <v>SKADOS I</v>
          </cell>
          <cell r="D513" t="str">
            <v>CO-00982-CM</v>
          </cell>
          <cell r="E513" t="str">
            <v>DUE?S VASQUEZ RONY ROBERTO</v>
          </cell>
          <cell r="F513" t="str">
            <v>ARTESANAL</v>
          </cell>
        </row>
        <row r="514">
          <cell r="B514">
            <v>991</v>
          </cell>
          <cell r="C514" t="str">
            <v>SANTA CARMEN</v>
          </cell>
          <cell r="D514" t="str">
            <v>MO-0991-BM</v>
          </cell>
          <cell r="E514" t="str">
            <v>SEGUNDO LAZO CARRERA Y OTRO</v>
          </cell>
          <cell r="F514" t="str">
            <v>ARTESANAL</v>
          </cell>
        </row>
        <row r="515">
          <cell r="B515">
            <v>994</v>
          </cell>
          <cell r="C515" t="str">
            <v>WALDIR II</v>
          </cell>
          <cell r="D515" t="str">
            <v>CO-0994-BM</v>
          </cell>
          <cell r="E515" t="str">
            <v>REYES AVILA LUISA APOLINARIA ;ZAPATA CRESPO NEXAR</v>
          </cell>
          <cell r="F515" t="str">
            <v>ARTESANAL</v>
          </cell>
        </row>
        <row r="516">
          <cell r="B516">
            <v>996</v>
          </cell>
          <cell r="C516" t="str">
            <v>CATI Y CESAR</v>
          </cell>
          <cell r="D516" t="str">
            <v>CO-00996-BM</v>
          </cell>
          <cell r="E516" t="str">
            <v>CASTRO RAMOS YENY MERCEDES</v>
          </cell>
          <cell r="F516" t="str">
            <v>ARTESANAL</v>
          </cell>
        </row>
        <row r="517">
          <cell r="B517">
            <v>1002</v>
          </cell>
          <cell r="C517" t="str">
            <v>MI JOSE NICOLAS</v>
          </cell>
          <cell r="D517" t="str">
            <v>PL-1002-BM</v>
          </cell>
          <cell r="E517" t="str">
            <v>DIAZ CASTRO CARMEN MARINO</v>
          </cell>
          <cell r="F517" t="str">
            <v>ARTESANAL</v>
          </cell>
        </row>
        <row r="518">
          <cell r="B518">
            <v>1003</v>
          </cell>
          <cell r="C518" t="str">
            <v>MARIA FATIMA</v>
          </cell>
          <cell r="D518" t="str">
            <v>PL-1003-BM</v>
          </cell>
          <cell r="E518" t="str">
            <v>GIL ECHEANDIA CHARITO IVONNE</v>
          </cell>
          <cell r="F518" t="str">
            <v>ARTESANAL</v>
          </cell>
        </row>
        <row r="519">
          <cell r="B519">
            <v>1004</v>
          </cell>
          <cell r="C519" t="str">
            <v>CARLOS ELMER</v>
          </cell>
          <cell r="D519" t="str">
            <v>PL-1004-BM</v>
          </cell>
          <cell r="E519" t="str">
            <v>UCHOFEN LUMBRES JACINTO</v>
          </cell>
          <cell r="F519" t="str">
            <v>ARTESANAL</v>
          </cell>
        </row>
        <row r="520">
          <cell r="B520">
            <v>1005</v>
          </cell>
          <cell r="C520" t="str">
            <v>MARCOS DAVID</v>
          </cell>
          <cell r="D520" t="str">
            <v>PL-1005-CM</v>
          </cell>
          <cell r="E520" t="str">
            <v>HUAMANCHUMO RAMON JIMMY JAVIER ;HUAMANCHUMO RAMON MARCOS DAVID ;HUAMANCHUMO RAMON DE DIAZ LUCY GLADYS ;RAMON LEYTON DOROTEA</v>
          </cell>
          <cell r="F520" t="str">
            <v>LEY Nº26920</v>
          </cell>
        </row>
        <row r="521">
          <cell r="B521">
            <v>1006</v>
          </cell>
          <cell r="C521" t="str">
            <v>MARIA AUXILIADORA</v>
          </cell>
          <cell r="D521" t="str">
            <v>PL-1006-BM</v>
          </cell>
          <cell r="E521" t="str">
            <v>BERNAL CASTRO MAURO Y OTROS</v>
          </cell>
          <cell r="F521" t="str">
            <v>ARTESANAL</v>
          </cell>
        </row>
        <row r="522">
          <cell r="B522">
            <v>1007</v>
          </cell>
          <cell r="C522" t="str">
            <v>SAN PEDRO</v>
          </cell>
          <cell r="D522" t="str">
            <v>PS-1007-BM</v>
          </cell>
          <cell r="E522" t="str">
            <v>UCHUYA TORRES VIRGINIO</v>
          </cell>
          <cell r="F522" t="str">
            <v>ARTESANAL</v>
          </cell>
        </row>
        <row r="523">
          <cell r="B523">
            <v>1008</v>
          </cell>
          <cell r="C523" t="str">
            <v>TRES HERMANOS</v>
          </cell>
          <cell r="D523" t="str">
            <v>PL-1008-BM</v>
          </cell>
          <cell r="E523" t="str">
            <v>FIESTAS RAMIREZ SEBASTIAN</v>
          </cell>
          <cell r="F523" t="str">
            <v>ARTESANAL</v>
          </cell>
        </row>
        <row r="524">
          <cell r="B524">
            <v>1009</v>
          </cell>
          <cell r="C524" t="str">
            <v>TIRA PALO I</v>
          </cell>
          <cell r="D524" t="str">
            <v>SN-1009-BM</v>
          </cell>
          <cell r="E524" t="str">
            <v>VALDIVIA ARAGANES MATIAS</v>
          </cell>
          <cell r="F524" t="str">
            <v>ARTESANAL</v>
          </cell>
        </row>
        <row r="525">
          <cell r="B525">
            <v>1010</v>
          </cell>
          <cell r="C525" t="str">
            <v>VIRGENCITA DE CHAPI I</v>
          </cell>
          <cell r="D525" t="str">
            <v>SN-1010-BM</v>
          </cell>
          <cell r="E525" t="str">
            <v>MU?Z CABRERA JULIAN</v>
          </cell>
          <cell r="F525" t="str">
            <v>ARTESANAL</v>
          </cell>
        </row>
        <row r="526">
          <cell r="B526">
            <v>1013</v>
          </cell>
          <cell r="C526" t="str">
            <v>EDUARDO I</v>
          </cell>
          <cell r="D526" t="str">
            <v>SN-1013-BM</v>
          </cell>
          <cell r="E526" t="str">
            <v>CALVERA TRILIO MANUEL</v>
          </cell>
          <cell r="F526" t="str">
            <v>ARTESANAL</v>
          </cell>
        </row>
        <row r="527">
          <cell r="B527">
            <v>1015</v>
          </cell>
          <cell r="C527" t="str">
            <v>LA PESCA MILAGROSA</v>
          </cell>
          <cell r="D527" t="str">
            <v>SN-1015-BM</v>
          </cell>
          <cell r="E527" t="str">
            <v>JIMENEZ SEGOVIA JAVIER QUINTIN</v>
          </cell>
          <cell r="F527" t="str">
            <v>ARTESANAL</v>
          </cell>
        </row>
        <row r="528">
          <cell r="B528">
            <v>1018</v>
          </cell>
          <cell r="C528" t="str">
            <v>SAN FERNANDO</v>
          </cell>
          <cell r="D528" t="str">
            <v>SN-1018-BM</v>
          </cell>
          <cell r="E528" t="str">
            <v>ROSAS TAYPE OSCAR</v>
          </cell>
          <cell r="F528" t="str">
            <v>ARTESANAL</v>
          </cell>
        </row>
        <row r="529">
          <cell r="B529">
            <v>1023</v>
          </cell>
          <cell r="C529" t="str">
            <v>SAN MARTIN I</v>
          </cell>
          <cell r="D529" t="str">
            <v>IO-1023-BM</v>
          </cell>
          <cell r="E529" t="str">
            <v>ORME? SUAREZ MARTIN</v>
          </cell>
          <cell r="F529" t="str">
            <v>ARTESANAL</v>
          </cell>
        </row>
        <row r="530">
          <cell r="B530">
            <v>1027</v>
          </cell>
          <cell r="C530" t="str">
            <v>RIGO</v>
          </cell>
          <cell r="D530" t="str">
            <v>IO-1027-BM</v>
          </cell>
          <cell r="E530" t="str">
            <v>RAMIREZ CISNEROS RIGOBERTO</v>
          </cell>
          <cell r="F530" t="str">
            <v>ARTESANAL</v>
          </cell>
        </row>
        <row r="531">
          <cell r="B531">
            <v>1028</v>
          </cell>
          <cell r="C531" t="str">
            <v>SAN MARTIN</v>
          </cell>
          <cell r="D531" t="str">
            <v>IO-1028-BM</v>
          </cell>
          <cell r="E531" t="str">
            <v>ORME? SUAREZ PEDRO</v>
          </cell>
          <cell r="F531" t="str">
            <v>ARTESANAL</v>
          </cell>
        </row>
        <row r="532">
          <cell r="B532">
            <v>1030</v>
          </cell>
          <cell r="C532" t="str">
            <v>PATTY RONALD</v>
          </cell>
          <cell r="D532" t="str">
            <v>IO-1030-BM</v>
          </cell>
          <cell r="E532" t="str">
            <v>ANTONIO MOLINA M. Y OTRO</v>
          </cell>
          <cell r="F532" t="str">
            <v>ARTESANAL</v>
          </cell>
        </row>
        <row r="533">
          <cell r="B533">
            <v>1032</v>
          </cell>
          <cell r="C533" t="str">
            <v>SANTA FE</v>
          </cell>
          <cell r="D533" t="str">
            <v>IO-1032-BM</v>
          </cell>
          <cell r="E533" t="str">
            <v>ALCA DE ORDO? CARLOTA</v>
          </cell>
          <cell r="F533" t="str">
            <v>ARTESANAL</v>
          </cell>
        </row>
        <row r="534">
          <cell r="B534">
            <v>1036</v>
          </cell>
          <cell r="C534" t="str">
            <v>SAN BARTOLOME I</v>
          </cell>
          <cell r="D534" t="str">
            <v>IO-1036-BM</v>
          </cell>
          <cell r="E534" t="str">
            <v>LEA VELARDE ALBERTO</v>
          </cell>
          <cell r="F534" t="str">
            <v>ARTESANAL</v>
          </cell>
        </row>
        <row r="535">
          <cell r="B535">
            <v>1037</v>
          </cell>
          <cell r="C535" t="str">
            <v>SAN BARTOLOME II</v>
          </cell>
          <cell r="D535" t="str">
            <v>IO-1037-BM</v>
          </cell>
          <cell r="E535" t="str">
            <v>LEA VELARDE ALBERTO</v>
          </cell>
          <cell r="F535" t="str">
            <v>ARTESANAL</v>
          </cell>
        </row>
        <row r="536">
          <cell r="B536">
            <v>1040</v>
          </cell>
          <cell r="C536" t="str">
            <v>DON NICO</v>
          </cell>
          <cell r="D536" t="str">
            <v>IO-1040-BM</v>
          </cell>
          <cell r="E536" t="str">
            <v>ASENCIO RAMOS SILVERIO</v>
          </cell>
          <cell r="F536" t="str">
            <v>ARTESANAL</v>
          </cell>
        </row>
        <row r="537">
          <cell r="B537">
            <v>1041</v>
          </cell>
          <cell r="C537" t="str">
            <v>TUPAC AMARU</v>
          </cell>
          <cell r="D537" t="str">
            <v>IO-1041-BM</v>
          </cell>
          <cell r="E537" t="str">
            <v>VARGAS MAMANI RUFINO</v>
          </cell>
          <cell r="F537" t="str">
            <v>ARTESANAL</v>
          </cell>
        </row>
        <row r="538">
          <cell r="B538">
            <v>1042</v>
          </cell>
          <cell r="C538" t="str">
            <v>SILVANA</v>
          </cell>
          <cell r="D538" t="str">
            <v>IO-01042-BM</v>
          </cell>
          <cell r="E538" t="str">
            <v>CASTILLO PAREDES ARTURO</v>
          </cell>
          <cell r="F538" t="str">
            <v>ARTESANAL</v>
          </cell>
        </row>
        <row r="539">
          <cell r="B539">
            <v>1044</v>
          </cell>
          <cell r="C539" t="str">
            <v>SAN PEDRITO II</v>
          </cell>
          <cell r="D539" t="str">
            <v>IO-1044-BM</v>
          </cell>
          <cell r="E539" t="str">
            <v>ATENCIO LLANO JORGE</v>
          </cell>
          <cell r="F539" t="str">
            <v>ARTESANAL</v>
          </cell>
        </row>
        <row r="540">
          <cell r="B540">
            <v>1045</v>
          </cell>
          <cell r="C540" t="str">
            <v>LOS HERMANOS</v>
          </cell>
          <cell r="D540" t="str">
            <v>IO-1045-BM</v>
          </cell>
          <cell r="E540" t="str">
            <v>MEDINA MU?Z SAMUEL LUCIO</v>
          </cell>
          <cell r="F540" t="str">
            <v>ARTESANAL</v>
          </cell>
        </row>
        <row r="541">
          <cell r="B541">
            <v>1046</v>
          </cell>
          <cell r="C541" t="str">
            <v>JENIFER</v>
          </cell>
          <cell r="D541" t="str">
            <v>IO-1046-BM</v>
          </cell>
          <cell r="E541" t="str">
            <v>VENANCIO MAMANI ALAJHURCO Y OTRO</v>
          </cell>
          <cell r="F541" t="str">
            <v>ARTESANAL</v>
          </cell>
        </row>
        <row r="542">
          <cell r="B542">
            <v>1047</v>
          </cell>
          <cell r="C542" t="str">
            <v>PAMELITA</v>
          </cell>
          <cell r="D542" t="str">
            <v>IO-1047-BM</v>
          </cell>
          <cell r="E542" t="str">
            <v>BETO MADARIAGA HUAMANI Y OTRO</v>
          </cell>
          <cell r="F542" t="str">
            <v>ARTESANAL</v>
          </cell>
        </row>
        <row r="543">
          <cell r="B543">
            <v>1048</v>
          </cell>
          <cell r="C543" t="str">
            <v>CAMANA</v>
          </cell>
          <cell r="D543" t="str">
            <v>IO-1048-BM</v>
          </cell>
          <cell r="E543" t="str">
            <v>ANCULLE VILLAFRANCO YONY RUTH</v>
          </cell>
          <cell r="F543" t="str">
            <v>ARTESANAL</v>
          </cell>
        </row>
        <row r="544">
          <cell r="B544">
            <v>1049</v>
          </cell>
          <cell r="C544" t="str">
            <v>LUCMAR</v>
          </cell>
          <cell r="D544" t="str">
            <v>IO-1049-BM</v>
          </cell>
          <cell r="E544" t="str">
            <v>JIMENEZ RAMOS RICARDO MARCIAL</v>
          </cell>
          <cell r="F544" t="str">
            <v>ARTESANAL</v>
          </cell>
        </row>
        <row r="545">
          <cell r="B545">
            <v>1050</v>
          </cell>
          <cell r="C545" t="str">
            <v>NICO II</v>
          </cell>
          <cell r="D545" t="str">
            <v>IO-1050-BM</v>
          </cell>
          <cell r="E545" t="str">
            <v>NICOLAS ASENCIO PARCELA Y OTRO</v>
          </cell>
          <cell r="F545" t="str">
            <v>ARTESANAL</v>
          </cell>
        </row>
        <row r="546">
          <cell r="B546">
            <v>1052</v>
          </cell>
          <cell r="C546" t="str">
            <v>EL CASTA?TO</v>
          </cell>
          <cell r="D546" t="str">
            <v>IO-1052-BM</v>
          </cell>
          <cell r="E546" t="str">
            <v>GONZALES TAPIA CALIXTRO WILSON</v>
          </cell>
          <cell r="F546" t="str">
            <v>ARTESANAL</v>
          </cell>
        </row>
        <row r="547">
          <cell r="B547">
            <v>1053</v>
          </cell>
          <cell r="C547" t="str">
            <v>OMEGA</v>
          </cell>
          <cell r="D547" t="str">
            <v>IO-01053-BM</v>
          </cell>
          <cell r="E547" t="str">
            <v>JUAN INCACCO? M. Y OTRO</v>
          </cell>
          <cell r="F547" t="str">
            <v>ARTESANAL</v>
          </cell>
        </row>
        <row r="548">
          <cell r="B548">
            <v>1054</v>
          </cell>
          <cell r="C548" t="str">
            <v>EROS</v>
          </cell>
          <cell r="D548" t="str">
            <v>IO-1054-BM</v>
          </cell>
          <cell r="E548" t="str">
            <v>BALMACEDA FLORES CARLOS JESUS</v>
          </cell>
          <cell r="F548" t="str">
            <v>ARTESANAL</v>
          </cell>
        </row>
        <row r="549">
          <cell r="B549">
            <v>1055</v>
          </cell>
          <cell r="C549" t="str">
            <v>CRUZ DE TACNA II</v>
          </cell>
          <cell r="D549" t="str">
            <v>IO-1055-BM</v>
          </cell>
          <cell r="E549" t="str">
            <v>SOTO MAMANI JUAN CARLOS Y RIVERA LUJAN CAROLINA YOLANDA</v>
          </cell>
          <cell r="F549" t="str">
            <v>ARTESANAL</v>
          </cell>
        </row>
        <row r="550">
          <cell r="B550">
            <v>1056</v>
          </cell>
          <cell r="C550" t="str">
            <v>REYNO MILENARIO</v>
          </cell>
          <cell r="D550" t="str">
            <v>IO-1056-BM</v>
          </cell>
          <cell r="E550" t="str">
            <v>AROCUTIPA FLORES HILARIO</v>
          </cell>
          <cell r="F550" t="str">
            <v>ARTESANAL</v>
          </cell>
        </row>
        <row r="551">
          <cell r="B551">
            <v>1057</v>
          </cell>
          <cell r="C551" t="str">
            <v>MILAGRITOS</v>
          </cell>
          <cell r="D551" t="str">
            <v>IO-1057-BM</v>
          </cell>
          <cell r="E551" t="str">
            <v>JIMENES RAMOS ANIBAL</v>
          </cell>
          <cell r="F551" t="str">
            <v>ARTESANAL</v>
          </cell>
        </row>
        <row r="552">
          <cell r="B552">
            <v>1058</v>
          </cell>
          <cell r="C552" t="str">
            <v>FRAY MARTIN 2</v>
          </cell>
          <cell r="D552" t="str">
            <v>IO-1058-BM</v>
          </cell>
          <cell r="E552" t="str">
            <v>AROCUTIPA FLORES HILARIO</v>
          </cell>
          <cell r="F552" t="str">
            <v>ARTESANAL</v>
          </cell>
        </row>
        <row r="553">
          <cell r="B553">
            <v>1059</v>
          </cell>
          <cell r="C553" t="str">
            <v>FRAY MARTIN</v>
          </cell>
          <cell r="D553" t="str">
            <v>IO-1059-BM</v>
          </cell>
          <cell r="E553" t="str">
            <v>ATENCIO LLANO MARIANO</v>
          </cell>
          <cell r="F553" t="str">
            <v>ARTESANAL</v>
          </cell>
        </row>
        <row r="554">
          <cell r="B554">
            <v>1060</v>
          </cell>
          <cell r="C554" t="str">
            <v>JAIMITO</v>
          </cell>
          <cell r="D554" t="str">
            <v>IO-1060-BM</v>
          </cell>
          <cell r="E554" t="str">
            <v>HUARAYA GARCIA JAIME ZOILO</v>
          </cell>
          <cell r="F554" t="str">
            <v>ARTESANAL</v>
          </cell>
        </row>
        <row r="555">
          <cell r="B555">
            <v>1061</v>
          </cell>
          <cell r="C555" t="str">
            <v>DON OSCAR</v>
          </cell>
          <cell r="D555" t="str">
            <v>IO-1061-BM</v>
          </cell>
          <cell r="E555" t="str">
            <v>GREGORIO MAMANI PACHO Y OTRO</v>
          </cell>
          <cell r="F555" t="str">
            <v>ARTESANAL</v>
          </cell>
        </row>
        <row r="556">
          <cell r="B556">
            <v>1063</v>
          </cell>
          <cell r="C556" t="str">
            <v>Y MIRIAM</v>
          </cell>
          <cell r="D556" t="str">
            <v>IO-1063-BM</v>
          </cell>
          <cell r="E556" t="str">
            <v>TICONA YUCRA HUGO ROBERT Y SONIA OLINDA NINA PAUCAR</v>
          </cell>
          <cell r="F556" t="str">
            <v>ARTESANAL</v>
          </cell>
        </row>
        <row r="557">
          <cell r="B557">
            <v>1065</v>
          </cell>
          <cell r="C557" t="str">
            <v>MIGUEL ANGEL</v>
          </cell>
          <cell r="D557" t="str">
            <v>IO-1065-BM</v>
          </cell>
          <cell r="E557" t="str">
            <v>ORME? SUAREZ JUANA</v>
          </cell>
          <cell r="F557" t="str">
            <v>ARTESANAL</v>
          </cell>
        </row>
        <row r="558">
          <cell r="B558">
            <v>1066</v>
          </cell>
          <cell r="C558" t="str">
            <v>ZAMIR</v>
          </cell>
          <cell r="D558" t="str">
            <v>IO-1066-BM</v>
          </cell>
          <cell r="E558" t="str">
            <v>PERAZA AROHUANCA OSCAR ALBERTO</v>
          </cell>
          <cell r="F558" t="str">
            <v>ARTESANAL</v>
          </cell>
        </row>
        <row r="559">
          <cell r="B559">
            <v>1067</v>
          </cell>
          <cell r="C559" t="str">
            <v>ATICO 1</v>
          </cell>
          <cell r="D559" t="str">
            <v>IO-1067-BM</v>
          </cell>
          <cell r="E559" t="str">
            <v>ALLCA CHAHUARES ELOY</v>
          </cell>
          <cell r="F559" t="str">
            <v>ARTESANAL</v>
          </cell>
        </row>
        <row r="560">
          <cell r="B560">
            <v>1069</v>
          </cell>
          <cell r="C560" t="str">
            <v>ANTHONY ALEXIS</v>
          </cell>
          <cell r="D560" t="str">
            <v>IO-1069-BM</v>
          </cell>
          <cell r="E560" t="str">
            <v>ARIAS MACHACA JORGE FELIPE Y MANCHEGO ARIAS MARIZA FELIPA</v>
          </cell>
          <cell r="F560" t="str">
            <v>ARTESANAL</v>
          </cell>
        </row>
        <row r="561">
          <cell r="B561">
            <v>1070</v>
          </cell>
          <cell r="C561" t="str">
            <v>ENMANYA</v>
          </cell>
          <cell r="D561" t="str">
            <v>IO-1070-BM</v>
          </cell>
          <cell r="E561" t="str">
            <v>PONCE QUISPE EDGAR NAPOLEON</v>
          </cell>
          <cell r="F561" t="str">
            <v>ARTESANAL</v>
          </cell>
        </row>
        <row r="562">
          <cell r="B562">
            <v>1071</v>
          </cell>
          <cell r="C562" t="str">
            <v>DON SAMUEL</v>
          </cell>
          <cell r="D562" t="str">
            <v>IO-01071-BM</v>
          </cell>
          <cell r="E562" t="str">
            <v>MAQUERA CALIZAYA CARMEN</v>
          </cell>
          <cell r="F562" t="str">
            <v>ARTESANAL</v>
          </cell>
        </row>
        <row r="563">
          <cell r="B563">
            <v>1072</v>
          </cell>
          <cell r="C563" t="str">
            <v>CRISTIAN</v>
          </cell>
          <cell r="D563" t="str">
            <v>IO-1072-BM</v>
          </cell>
          <cell r="E563" t="str">
            <v>MAMANI CAUNA CHRISTIAN DANY</v>
          </cell>
          <cell r="F563" t="str">
            <v>ARTESANAL</v>
          </cell>
        </row>
        <row r="564">
          <cell r="B564">
            <v>1073</v>
          </cell>
          <cell r="C564" t="str">
            <v>SE?R DEL MAR</v>
          </cell>
          <cell r="D564" t="str">
            <v>IO-1073-BM</v>
          </cell>
          <cell r="E564" t="str">
            <v>GOMEZ CHARA? ALEJANDRO</v>
          </cell>
          <cell r="F564" t="str">
            <v>ARTESANAL</v>
          </cell>
        </row>
        <row r="565">
          <cell r="B565">
            <v>1077</v>
          </cell>
          <cell r="C565" t="str">
            <v>VIRGENCITA DE LAS PE?S</v>
          </cell>
          <cell r="D565" t="str">
            <v>IO-1077-BM</v>
          </cell>
          <cell r="E565" t="str">
            <v>GARCIA HUAYLLA OSWALDO EDILFONSO</v>
          </cell>
          <cell r="F565" t="str">
            <v>ARTESANAL</v>
          </cell>
        </row>
        <row r="566">
          <cell r="B566">
            <v>1078</v>
          </cell>
          <cell r="C566" t="str">
            <v>EL ZORRO DEL MAR</v>
          </cell>
          <cell r="D566" t="str">
            <v>IO-1078-BM</v>
          </cell>
          <cell r="E566" t="str">
            <v>TAPIA DE FERNANDEZ ANTONIA</v>
          </cell>
          <cell r="F566" t="str">
            <v>ARTESANAL</v>
          </cell>
        </row>
        <row r="567">
          <cell r="B567">
            <v>1079</v>
          </cell>
          <cell r="C567" t="str">
            <v>JUAN CARLITOS</v>
          </cell>
          <cell r="D567" t="str">
            <v>IO-1079-BM</v>
          </cell>
          <cell r="E567" t="str">
            <v>CHANA GONZA VICTOR HUGO</v>
          </cell>
          <cell r="F567" t="str">
            <v>ARTESANAL</v>
          </cell>
        </row>
        <row r="568">
          <cell r="B568">
            <v>1080</v>
          </cell>
          <cell r="C568" t="str">
            <v>THONY</v>
          </cell>
          <cell r="D568" t="str">
            <v>IO-1080-BM</v>
          </cell>
          <cell r="E568" t="str">
            <v>ZAVALA ACOSTA EDWIN JOSE</v>
          </cell>
          <cell r="F568" t="str">
            <v>ARTESANAL</v>
          </cell>
        </row>
        <row r="569">
          <cell r="B569">
            <v>1082</v>
          </cell>
          <cell r="C569" t="str">
            <v>SIRENA</v>
          </cell>
          <cell r="D569" t="str">
            <v>IO-1082-BM</v>
          </cell>
          <cell r="E569" t="str">
            <v>CARI CACERES BENITA MANUELA</v>
          </cell>
          <cell r="F569" t="str">
            <v>ARTESANAL</v>
          </cell>
        </row>
        <row r="570">
          <cell r="B570">
            <v>1083</v>
          </cell>
          <cell r="C570" t="str">
            <v>SAN PEDRO</v>
          </cell>
          <cell r="D570" t="str">
            <v>IO-1083-BM</v>
          </cell>
          <cell r="E570" t="str">
            <v>CHURA AGUILAR JULIO</v>
          </cell>
          <cell r="F570" t="str">
            <v>ARTESANAL</v>
          </cell>
        </row>
        <row r="571">
          <cell r="B571">
            <v>1088</v>
          </cell>
          <cell r="C571" t="str">
            <v>TACNE?</v>
          </cell>
          <cell r="D571" t="str">
            <v>IO-1088-CM</v>
          </cell>
          <cell r="E571" t="str">
            <v>PEREZ BAZALAR CESAR EMILIO</v>
          </cell>
          <cell r="F571" t="str">
            <v>ARTESANAL</v>
          </cell>
        </row>
        <row r="572">
          <cell r="B572">
            <v>1091</v>
          </cell>
          <cell r="C572" t="str">
            <v>FIORELLA</v>
          </cell>
          <cell r="D572" t="str">
            <v>IO-1091-CM</v>
          </cell>
          <cell r="E572" t="str">
            <v>CELESTINO SILVA CANOSA Y OTROS</v>
          </cell>
          <cell r="F572" t="str">
            <v>ARTESANAL</v>
          </cell>
        </row>
        <row r="573">
          <cell r="B573">
            <v>1093</v>
          </cell>
          <cell r="C573" t="str">
            <v>HUACHO 10</v>
          </cell>
          <cell r="D573" t="str">
            <v>IO-1093-PM</v>
          </cell>
          <cell r="E573" t="str">
            <v>CONSORCIO VOLLMACHT S.A.C.</v>
          </cell>
          <cell r="F573" t="str">
            <v>DECRETO LEY Nº25977</v>
          </cell>
        </row>
        <row r="574">
          <cell r="B574">
            <v>1094</v>
          </cell>
          <cell r="C574" t="str">
            <v>ALETA AZUL III</v>
          </cell>
          <cell r="D574" t="str">
            <v>IO-1094-PM</v>
          </cell>
          <cell r="E574" t="str">
            <v>EMPRESA PESQUERA LOBOS DE AFUERA S.A.</v>
          </cell>
          <cell r="F574" t="str">
            <v>DECRETO LEY Nº25977</v>
          </cell>
        </row>
        <row r="575">
          <cell r="B575">
            <v>1095</v>
          </cell>
          <cell r="C575" t="str">
            <v>ALETA AZUL II</v>
          </cell>
          <cell r="D575" t="str">
            <v>IO-1095-PM</v>
          </cell>
          <cell r="E575" t="str">
            <v>PESQ. LA CONDESA EIRL.</v>
          </cell>
          <cell r="F575" t="str">
            <v>DECRETO LEY Nº25977</v>
          </cell>
        </row>
        <row r="576">
          <cell r="B576">
            <v>1096</v>
          </cell>
          <cell r="C576" t="str">
            <v>ALETA AZUL I</v>
          </cell>
          <cell r="D576" t="str">
            <v>IO-1096-PM</v>
          </cell>
          <cell r="E576" t="str">
            <v>EMPRESA PESQUERA LOBOS DE AFUERA S.A.</v>
          </cell>
          <cell r="F576" t="str">
            <v>DECRETO LEY Nº25977</v>
          </cell>
        </row>
        <row r="577">
          <cell r="B577">
            <v>1097</v>
          </cell>
          <cell r="C577" t="str">
            <v>VIRGEN DE COPACABANA</v>
          </cell>
          <cell r="D577" t="str">
            <v>IO-1097-BM</v>
          </cell>
          <cell r="E577" t="str">
            <v>YLASACA URIBE JUAN EDGAR</v>
          </cell>
          <cell r="F577" t="str">
            <v>ARTESANAL</v>
          </cell>
        </row>
        <row r="578">
          <cell r="B578">
            <v>1104</v>
          </cell>
          <cell r="C578" t="str">
            <v>SE?R DE LOCUMBA</v>
          </cell>
          <cell r="D578" t="str">
            <v>IO-1104-BM</v>
          </cell>
          <cell r="E578" t="str">
            <v>TICONA NINA VIRGEN MONICA</v>
          </cell>
          <cell r="F578" t="str">
            <v>ARTESANAL</v>
          </cell>
        </row>
        <row r="579">
          <cell r="B579">
            <v>1107</v>
          </cell>
          <cell r="C579" t="str">
            <v>GAVILAN</v>
          </cell>
          <cell r="D579" t="str">
            <v>IO-1107-BM</v>
          </cell>
          <cell r="E579" t="str">
            <v>ZAVALA SALAZAR JOSE MIGUEL</v>
          </cell>
          <cell r="F579" t="str">
            <v>ARTESANAL</v>
          </cell>
        </row>
        <row r="580">
          <cell r="B580">
            <v>1108</v>
          </cell>
          <cell r="C580" t="str">
            <v>TITANIC I</v>
          </cell>
          <cell r="D580" t="str">
            <v>IO-1108-BM</v>
          </cell>
          <cell r="E580" t="str">
            <v>PARI CRUZ FELIPE</v>
          </cell>
          <cell r="F580" t="str">
            <v>ARTESANAL</v>
          </cell>
        </row>
        <row r="581">
          <cell r="B581">
            <v>1130</v>
          </cell>
          <cell r="C581" t="str">
            <v>DON JUAN</v>
          </cell>
          <cell r="D581" t="str">
            <v>IO-1130-BM</v>
          </cell>
          <cell r="E581" t="str">
            <v>COLQUE VARGAS LUCIO ANISETO</v>
          </cell>
          <cell r="F581" t="str">
            <v>ARTESANAL</v>
          </cell>
        </row>
        <row r="582">
          <cell r="B582">
            <v>1142</v>
          </cell>
          <cell r="C582" t="str">
            <v>JULISSA</v>
          </cell>
          <cell r="D582" t="str">
            <v>HO-1142-PM</v>
          </cell>
          <cell r="E582" t="str">
            <v>PESQUERA JANO S.A.C.</v>
          </cell>
          <cell r="F582" t="str">
            <v>LEY Nº26920</v>
          </cell>
        </row>
        <row r="583">
          <cell r="B583">
            <v>1143</v>
          </cell>
          <cell r="C583" t="str">
            <v>MELISSA</v>
          </cell>
          <cell r="D583" t="str">
            <v>HO-1143-CM</v>
          </cell>
          <cell r="E583" t="str">
            <v>PESQUERA JANO S.A.C.</v>
          </cell>
          <cell r="F583" t="str">
            <v>DECRETO LEY Nº25977</v>
          </cell>
        </row>
        <row r="584">
          <cell r="B584">
            <v>1144</v>
          </cell>
          <cell r="C584" t="str">
            <v>MARIA LUISA</v>
          </cell>
          <cell r="D584" t="str">
            <v>HO-1144-BM</v>
          </cell>
          <cell r="E584" t="str">
            <v>MORANTE VELASQUEZ AQUILES</v>
          </cell>
          <cell r="F584" t="str">
            <v>ARTESANAL</v>
          </cell>
        </row>
        <row r="585">
          <cell r="B585">
            <v>1147</v>
          </cell>
          <cell r="C585" t="str">
            <v>CORA CORA</v>
          </cell>
          <cell r="D585" t="str">
            <v>IO-1147-CM</v>
          </cell>
          <cell r="E585" t="str">
            <v>CORPORACION DEL MAR S.A.</v>
          </cell>
          <cell r="F585" t="str">
            <v>DECRETO LEY Nº25977</v>
          </cell>
        </row>
        <row r="586">
          <cell r="B586">
            <v>1149</v>
          </cell>
          <cell r="C586" t="str">
            <v>RIMAC</v>
          </cell>
          <cell r="D586" t="str">
            <v>CE-1149-CM</v>
          </cell>
          <cell r="E586" t="str">
            <v>PESQUERA NIROCI S.A.C.</v>
          </cell>
          <cell r="F586" t="str">
            <v>DECRETO LEY Nº25977</v>
          </cell>
        </row>
        <row r="587">
          <cell r="B587">
            <v>1151</v>
          </cell>
          <cell r="C587" t="str">
            <v>LUCIA</v>
          </cell>
          <cell r="D587" t="str">
            <v>MO-1151-BM</v>
          </cell>
          <cell r="E587" t="str">
            <v>GONZALES VALDIVIEZO EDMUNDO</v>
          </cell>
          <cell r="F587" t="str">
            <v>ARTESANAL</v>
          </cell>
        </row>
        <row r="588">
          <cell r="B588">
            <v>1152</v>
          </cell>
          <cell r="C588" t="str">
            <v>NORMA</v>
          </cell>
          <cell r="D588" t="str">
            <v>MO-1152-BM</v>
          </cell>
          <cell r="E588" t="str">
            <v>GONZALES VARGAS LUCIANO</v>
          </cell>
          <cell r="F588" t="str">
            <v>ARTESANAL</v>
          </cell>
        </row>
        <row r="589">
          <cell r="B589">
            <v>1153</v>
          </cell>
          <cell r="C589" t="str">
            <v>GAVIOTA</v>
          </cell>
          <cell r="D589" t="str">
            <v>MO-1153-BM</v>
          </cell>
          <cell r="E589" t="str">
            <v>PACHECO SALGUERO VICTOR E.</v>
          </cell>
          <cell r="F589" t="str">
            <v>ARTESANAL</v>
          </cell>
        </row>
        <row r="590">
          <cell r="B590">
            <v>1154</v>
          </cell>
          <cell r="C590" t="str">
            <v>ADA</v>
          </cell>
          <cell r="D590" t="str">
            <v>MO-1154-BM</v>
          </cell>
          <cell r="E590" t="str">
            <v>SOTO YARASCA FRANCISCO</v>
          </cell>
          <cell r="F590" t="str">
            <v>ARTESANAL</v>
          </cell>
        </row>
        <row r="591">
          <cell r="B591">
            <v>1159</v>
          </cell>
          <cell r="C591" t="str">
            <v>ROSA MIRIAM</v>
          </cell>
          <cell r="D591" t="str">
            <v>HO-1159-BM</v>
          </cell>
          <cell r="E591" t="str">
            <v>MINAYA GRADOS DAVID ABRAHAM</v>
          </cell>
          <cell r="F591" t="str">
            <v>ARTESANAL</v>
          </cell>
        </row>
        <row r="592">
          <cell r="B592">
            <v>1166</v>
          </cell>
          <cell r="C592" t="str">
            <v>ROVER YOEL</v>
          </cell>
          <cell r="D592" t="str">
            <v>HO-1166-BM</v>
          </cell>
          <cell r="E592" t="str">
            <v>ASCENCIO CARRE? ISMAEL</v>
          </cell>
          <cell r="F592" t="str">
            <v>ARTESANAL</v>
          </cell>
        </row>
        <row r="593">
          <cell r="B593">
            <v>1169</v>
          </cell>
          <cell r="C593" t="str">
            <v>KARIN 4</v>
          </cell>
          <cell r="D593" t="str">
            <v>CE-1169-BM</v>
          </cell>
          <cell r="E593" t="str">
            <v>SANTOS GONZALO RIOS CHAVEZ Y OTRO</v>
          </cell>
          <cell r="F593" t="str">
            <v>ARTESANAL</v>
          </cell>
        </row>
        <row r="594">
          <cell r="B594">
            <v>1170</v>
          </cell>
          <cell r="C594" t="str">
            <v>YOLANDA</v>
          </cell>
          <cell r="D594" t="str">
            <v>HO-1170-BM</v>
          </cell>
          <cell r="E594" t="str">
            <v>ESTUPI?N SANCHEZ FELICIANO</v>
          </cell>
          <cell r="F594" t="str">
            <v>ARTESANAL</v>
          </cell>
        </row>
        <row r="595">
          <cell r="B595">
            <v>1172</v>
          </cell>
          <cell r="C595" t="str">
            <v>JESUS SOBRE LAS AGUAS</v>
          </cell>
          <cell r="D595" t="str">
            <v>HO-01172-BM</v>
          </cell>
          <cell r="E595" t="str">
            <v>FELIPE VARGAS JUAN CARLOS</v>
          </cell>
          <cell r="F595" t="str">
            <v>ARTESANAL</v>
          </cell>
        </row>
        <row r="596">
          <cell r="B596">
            <v>1174</v>
          </cell>
          <cell r="C596" t="str">
            <v>DO? MARINA</v>
          </cell>
          <cell r="D596" t="str">
            <v>HO-1174-BM</v>
          </cell>
          <cell r="E596" t="str">
            <v>SALAZAR MORENO HUGO EDUARDO</v>
          </cell>
          <cell r="F596" t="str">
            <v>ARTESANAL</v>
          </cell>
        </row>
        <row r="597">
          <cell r="B597">
            <v>1175</v>
          </cell>
          <cell r="C597" t="str">
            <v>CARLITOS</v>
          </cell>
          <cell r="D597" t="str">
            <v>HO-1175-BM</v>
          </cell>
          <cell r="E597" t="str">
            <v>HUAMAN DE DIAZ YOLANDA</v>
          </cell>
          <cell r="F597" t="str">
            <v>ARTESANAL</v>
          </cell>
        </row>
        <row r="598">
          <cell r="B598">
            <v>1179</v>
          </cell>
          <cell r="C598" t="str">
            <v>HECTOR</v>
          </cell>
          <cell r="D598" t="str">
            <v>HO-1179-CM</v>
          </cell>
          <cell r="E598" t="str">
            <v>SANTISTEBAN BANCES JUAN HECTOR</v>
          </cell>
          <cell r="F598" t="str">
            <v>ARTESANAL</v>
          </cell>
        </row>
        <row r="599">
          <cell r="B599">
            <v>1180</v>
          </cell>
          <cell r="C599" t="str">
            <v>MARITA</v>
          </cell>
          <cell r="D599" t="str">
            <v>HO-1180-BM</v>
          </cell>
          <cell r="E599" t="str">
            <v>BENITEZ MONTALVO JUAN</v>
          </cell>
          <cell r="F599" t="str">
            <v>ARTESANAL</v>
          </cell>
        </row>
        <row r="600">
          <cell r="B600">
            <v>1182</v>
          </cell>
          <cell r="C600" t="str">
            <v>KARIN I</v>
          </cell>
          <cell r="D600" t="str">
            <v>CE-1182-BM</v>
          </cell>
          <cell r="E600" t="str">
            <v>RIOS DIAZ KERMITT HENRY</v>
          </cell>
          <cell r="F600" t="str">
            <v>MENOR ESCALA (ANCHOVETA) - ARTESANAL</v>
          </cell>
        </row>
        <row r="601">
          <cell r="B601">
            <v>1185</v>
          </cell>
          <cell r="C601" t="str">
            <v>AMADOR</v>
          </cell>
          <cell r="D601" t="str">
            <v>HO-1185-BM</v>
          </cell>
          <cell r="E601" t="str">
            <v>RAMIREZ DE LOS SANTOS AMADOR</v>
          </cell>
          <cell r="F601" t="str">
            <v>ARTESANAL</v>
          </cell>
        </row>
        <row r="602">
          <cell r="B602">
            <v>1196</v>
          </cell>
          <cell r="C602" t="str">
            <v>SANTA ISABEL</v>
          </cell>
          <cell r="D602" t="str">
            <v>HO-1196-BM</v>
          </cell>
          <cell r="E602" t="str">
            <v>ROMERO AZABACHE CLEMENTE</v>
          </cell>
          <cell r="F602" t="str">
            <v>ARTESANAL</v>
          </cell>
        </row>
        <row r="603">
          <cell r="B603">
            <v>1199</v>
          </cell>
          <cell r="C603" t="str">
            <v>TASA 113</v>
          </cell>
          <cell r="D603" t="str">
            <v>HO-1199-PM</v>
          </cell>
          <cell r="E603" t="str">
            <v>TECNOLOGICA DE ALIMENTOS S.A.</v>
          </cell>
          <cell r="F603" t="str">
            <v>DECRETO LEY Nº25977</v>
          </cell>
        </row>
        <row r="604">
          <cell r="B604">
            <v>1201</v>
          </cell>
          <cell r="C604" t="str">
            <v>DON HUMBERTO</v>
          </cell>
          <cell r="D604" t="str">
            <v>HO-1201-BM</v>
          </cell>
          <cell r="E604" t="str">
            <v>CHINGA MELENDEZ HUMBERTO</v>
          </cell>
          <cell r="F604" t="str">
            <v>ARTESANAL</v>
          </cell>
        </row>
        <row r="605">
          <cell r="B605">
            <v>1202</v>
          </cell>
          <cell r="C605" t="str">
            <v>FREDY</v>
          </cell>
          <cell r="D605" t="str">
            <v>HO-1202-BM</v>
          </cell>
          <cell r="E605" t="str">
            <v>MELENDEZ GRADOS CARLOS</v>
          </cell>
          <cell r="F605" t="str">
            <v>ARTESANAL</v>
          </cell>
        </row>
        <row r="606">
          <cell r="B606">
            <v>1207</v>
          </cell>
          <cell r="C606" t="str">
            <v>FELIX ENRIQUE</v>
          </cell>
          <cell r="D606" t="str">
            <v>HO-1207-BM</v>
          </cell>
          <cell r="E606" t="str">
            <v>ALVAREZ DE MINAYA JUANA JULIA</v>
          </cell>
          <cell r="F606" t="str">
            <v>ARTESANAL</v>
          </cell>
        </row>
        <row r="607">
          <cell r="B607">
            <v>1209</v>
          </cell>
          <cell r="C607" t="str">
            <v>DON HUMBERTO</v>
          </cell>
          <cell r="D607" t="str">
            <v>HO-1209-BM</v>
          </cell>
          <cell r="E607" t="str">
            <v>PANANA SOLANO HILDA</v>
          </cell>
          <cell r="F607" t="str">
            <v>ARTESANAL</v>
          </cell>
        </row>
        <row r="608">
          <cell r="B608">
            <v>1210</v>
          </cell>
          <cell r="C608" t="str">
            <v>CARITO</v>
          </cell>
          <cell r="D608" t="str">
            <v>HO-1210-BM</v>
          </cell>
          <cell r="E608" t="str">
            <v>CASTRO TOLEDO MAXIMO</v>
          </cell>
          <cell r="F608" t="str">
            <v>ARTESANAL</v>
          </cell>
        </row>
        <row r="609">
          <cell r="B609">
            <v>1213</v>
          </cell>
          <cell r="C609" t="str">
            <v>DON ERNESTO</v>
          </cell>
          <cell r="D609" t="str">
            <v>HO-1213-BM</v>
          </cell>
          <cell r="E609" t="str">
            <v>FLORES MORY BARTOLOME</v>
          </cell>
          <cell r="F609" t="str">
            <v>ARTESANAL</v>
          </cell>
        </row>
        <row r="610">
          <cell r="B610">
            <v>1215</v>
          </cell>
          <cell r="C610" t="str">
            <v>SANTA ELENA II</v>
          </cell>
          <cell r="D610" t="str">
            <v>HO-1215-BM</v>
          </cell>
          <cell r="E610" t="str">
            <v>CASTRO TOLEDO MARCELO</v>
          </cell>
          <cell r="F610" t="str">
            <v>ARTESANAL</v>
          </cell>
        </row>
        <row r="611">
          <cell r="B611">
            <v>1216</v>
          </cell>
          <cell r="C611" t="str">
            <v>JORGE GUSTAVO</v>
          </cell>
          <cell r="D611" t="str">
            <v>HO-1216-BM</v>
          </cell>
          <cell r="E611" t="str">
            <v>COCA DE DIAZ PALMIRA</v>
          </cell>
          <cell r="F611" t="str">
            <v>ARTESANAL</v>
          </cell>
        </row>
        <row r="612">
          <cell r="B612">
            <v>1220</v>
          </cell>
          <cell r="C612" t="str">
            <v>SAN ROQUE</v>
          </cell>
          <cell r="D612" t="str">
            <v>HO-1220-BM</v>
          </cell>
          <cell r="E612" t="str">
            <v>ALEGRE GOMEZ POMPEYO HOMERO</v>
          </cell>
          <cell r="F612" t="str">
            <v>ARTESANAL</v>
          </cell>
        </row>
        <row r="613">
          <cell r="B613">
            <v>1222</v>
          </cell>
          <cell r="C613" t="str">
            <v>SE?R DEL MAR</v>
          </cell>
          <cell r="D613" t="str">
            <v>HO-1222-BM</v>
          </cell>
          <cell r="E613" t="str">
            <v>LANDA BAZALAR JAVIER</v>
          </cell>
          <cell r="F613" t="str">
            <v>ARTESANAL</v>
          </cell>
        </row>
        <row r="614">
          <cell r="B614">
            <v>1227</v>
          </cell>
          <cell r="C614" t="str">
            <v>BEATITA DE HUMAY II</v>
          </cell>
          <cell r="D614" t="str">
            <v>HO-1227-BM</v>
          </cell>
          <cell r="E614" t="str">
            <v>HUERTA VDA. DE LLANOS ROSA</v>
          </cell>
          <cell r="F614" t="str">
            <v>ARTESANAL</v>
          </cell>
        </row>
        <row r="615">
          <cell r="B615">
            <v>1228</v>
          </cell>
          <cell r="C615" t="str">
            <v>DON PASCUAL</v>
          </cell>
          <cell r="D615" t="str">
            <v>HO-1228-BM</v>
          </cell>
          <cell r="E615" t="str">
            <v>SEPULVEDA BAZALAR LUZ</v>
          </cell>
          <cell r="F615" t="str">
            <v>ARTESANAL</v>
          </cell>
        </row>
        <row r="616">
          <cell r="B616">
            <v>1230</v>
          </cell>
          <cell r="C616" t="str">
            <v>LUCHITO</v>
          </cell>
          <cell r="D616" t="str">
            <v>HO-1230-BM</v>
          </cell>
          <cell r="E616" t="str">
            <v>SALAZAR MORENO LUIS MARTIN</v>
          </cell>
          <cell r="F616" t="str">
            <v>ARTESANAL</v>
          </cell>
        </row>
        <row r="617">
          <cell r="B617">
            <v>1233</v>
          </cell>
          <cell r="C617" t="str">
            <v>ISABEL</v>
          </cell>
          <cell r="D617" t="str">
            <v>HO-1233-BM</v>
          </cell>
          <cell r="E617" t="str">
            <v>MINAYA GRADOS LUIS MAXIMO</v>
          </cell>
          <cell r="F617" t="str">
            <v>ARTESANAL</v>
          </cell>
        </row>
        <row r="618">
          <cell r="B618">
            <v>1239</v>
          </cell>
          <cell r="C618" t="str">
            <v>SANTA JULIA</v>
          </cell>
          <cell r="D618" t="str">
            <v>HO-1239-BM</v>
          </cell>
          <cell r="E618" t="str">
            <v>LAIME MAMANI PEDRO ;QUISPE DE LAYME SIMONA</v>
          </cell>
          <cell r="F618" t="str">
            <v>ARTESANAL</v>
          </cell>
        </row>
        <row r="619">
          <cell r="B619">
            <v>1242</v>
          </cell>
          <cell r="C619" t="str">
            <v>NATALIE</v>
          </cell>
          <cell r="D619" t="str">
            <v>CE-1242-PM</v>
          </cell>
          <cell r="E619" t="str">
            <v>PESQUERA CASABLANCA S.A.C.</v>
          </cell>
          <cell r="F619" t="str">
            <v>DECRETO LEY Nº25977</v>
          </cell>
        </row>
        <row r="620">
          <cell r="B620">
            <v>1243</v>
          </cell>
          <cell r="C620" t="str">
            <v>OSCAR</v>
          </cell>
          <cell r="D620" t="str">
            <v>CE-1243-PM</v>
          </cell>
          <cell r="E620" t="str">
            <v>PESQUERA SABY E.I.R.L.</v>
          </cell>
          <cell r="F620" t="str">
            <v>DECRETO LEY Nº25977</v>
          </cell>
        </row>
        <row r="621">
          <cell r="B621">
            <v>1245</v>
          </cell>
          <cell r="C621" t="str">
            <v>TASA 213</v>
          </cell>
          <cell r="D621" t="str">
            <v>CE-1245-PM</v>
          </cell>
          <cell r="E621" t="str">
            <v>TECNOLOGICA DE ALIMENTOS S.A.</v>
          </cell>
          <cell r="F621" t="str">
            <v>DECRETO LEY Nº25977</v>
          </cell>
        </row>
        <row r="622">
          <cell r="B622">
            <v>1246</v>
          </cell>
          <cell r="C622" t="str">
            <v>CAUDALOSA</v>
          </cell>
          <cell r="D622" t="str">
            <v>CE-1246-PM</v>
          </cell>
          <cell r="E622" t="str">
            <v>PESQUERA DIAMANTE S.A.</v>
          </cell>
          <cell r="F622" t="str">
            <v>DECRETO LEY Nº25977</v>
          </cell>
        </row>
        <row r="623">
          <cell r="B623">
            <v>1247</v>
          </cell>
          <cell r="C623" t="str">
            <v>PIZARRO 9</v>
          </cell>
          <cell r="D623" t="str">
            <v>CE-1247-PM</v>
          </cell>
          <cell r="E623" t="str">
            <v>CFG INVESTMENT S.A.C.</v>
          </cell>
          <cell r="F623" t="str">
            <v>DECRETO LEY Nº25977</v>
          </cell>
        </row>
        <row r="624">
          <cell r="B624">
            <v>1248</v>
          </cell>
          <cell r="C624" t="str">
            <v>GUA?PE 1</v>
          </cell>
          <cell r="D624" t="str">
            <v>CE-1248-PM</v>
          </cell>
          <cell r="E624" t="str">
            <v>MARICULTURA EL DORADO S.A.C.</v>
          </cell>
          <cell r="F624" t="str">
            <v>DECRETO LEY Nº25977</v>
          </cell>
        </row>
        <row r="625">
          <cell r="B625">
            <v>1249</v>
          </cell>
          <cell r="C625" t="str">
            <v>GUA?PE 4</v>
          </cell>
          <cell r="D625" t="str">
            <v>CE-1249-PM</v>
          </cell>
          <cell r="E625" t="str">
            <v>PESQ. ALPESCA S.A.</v>
          </cell>
          <cell r="F625" t="str">
            <v>DECRETO LEY Nº25977</v>
          </cell>
        </row>
        <row r="626">
          <cell r="B626">
            <v>1250</v>
          </cell>
          <cell r="C626" t="str">
            <v>TASA 220</v>
          </cell>
          <cell r="D626" t="str">
            <v>CE-1250-PM</v>
          </cell>
          <cell r="E626" t="str">
            <v>TECNOLOGICA DE ALIMENTOS S.A.</v>
          </cell>
          <cell r="F626" t="str">
            <v>DECRETO LEY Nº25977</v>
          </cell>
        </row>
        <row r="627">
          <cell r="B627">
            <v>1251</v>
          </cell>
          <cell r="C627" t="str">
            <v>TASA 29</v>
          </cell>
          <cell r="D627" t="str">
            <v>CE-1251-PM</v>
          </cell>
          <cell r="E627" t="str">
            <v>TECNOLOGICA DE ALIMENTOS S.A.</v>
          </cell>
          <cell r="F627" t="str">
            <v>DECRETO LEY Nº25977</v>
          </cell>
        </row>
        <row r="628">
          <cell r="B628">
            <v>1252</v>
          </cell>
          <cell r="C628" t="str">
            <v>ARRECIFE</v>
          </cell>
          <cell r="D628" t="str">
            <v>CE-1252-PM</v>
          </cell>
          <cell r="E628" t="str">
            <v>PESQUERA EXALMAR S.A.A.</v>
          </cell>
          <cell r="F628" t="str">
            <v>DECRETO LEY Nº25977</v>
          </cell>
        </row>
        <row r="629">
          <cell r="B629">
            <v>1253</v>
          </cell>
          <cell r="C629" t="str">
            <v>TIBURON 2</v>
          </cell>
          <cell r="D629" t="str">
            <v>CE-1253-PM</v>
          </cell>
          <cell r="E629" t="str">
            <v>PESQUERA AZUL S.A.C.</v>
          </cell>
          <cell r="F629" t="str">
            <v>DECRETO LEY Nº25977</v>
          </cell>
        </row>
        <row r="630">
          <cell r="B630">
            <v>1255</v>
          </cell>
          <cell r="C630" t="str">
            <v>HAWAI I</v>
          </cell>
          <cell r="D630" t="str">
            <v>CE-1255-CM</v>
          </cell>
          <cell r="E630" t="str">
            <v>PESQUERA KARIN S.A.C.</v>
          </cell>
          <cell r="F630" t="str">
            <v>DECRETO LEY Nº25977</v>
          </cell>
        </row>
        <row r="631">
          <cell r="B631">
            <v>1257</v>
          </cell>
          <cell r="C631" t="str">
            <v>RAQUELITA 2</v>
          </cell>
          <cell r="D631" t="str">
            <v>CE-1257-PM</v>
          </cell>
          <cell r="E631" t="str">
            <v>TORRES ROMERO HENRRY ALBERTO</v>
          </cell>
          <cell r="F631" t="str">
            <v>DECRETO LEY Nº25977</v>
          </cell>
        </row>
        <row r="632">
          <cell r="B632">
            <v>1258</v>
          </cell>
          <cell r="C632" t="str">
            <v>PACHACUTEC 8</v>
          </cell>
          <cell r="D632" t="str">
            <v>CE-1258-PM</v>
          </cell>
          <cell r="E632" t="str">
            <v>CORP. PESQ. INCA S.A.</v>
          </cell>
          <cell r="F632" t="str">
            <v>DECRETO LEY Nº25977</v>
          </cell>
        </row>
        <row r="633">
          <cell r="B633">
            <v>1359</v>
          </cell>
          <cell r="C633" t="str">
            <v>FORASTERO</v>
          </cell>
          <cell r="D633" t="str">
            <v>CE-1359-BM</v>
          </cell>
          <cell r="E633" t="str">
            <v>ASMAT HUAMAN AUGUSTO</v>
          </cell>
          <cell r="F633" t="str">
            <v>ARTESANAL</v>
          </cell>
        </row>
        <row r="634">
          <cell r="B634">
            <v>1264</v>
          </cell>
          <cell r="C634" t="str">
            <v>VIRGEN DE GUADALUPE</v>
          </cell>
          <cell r="D634" t="str">
            <v>CO-1264-BM</v>
          </cell>
          <cell r="E634" t="str">
            <v>EMPRESA PESQUERA FLORO MAR S.A.</v>
          </cell>
          <cell r="F634" t="str">
            <v>ARTESANAL</v>
          </cell>
        </row>
        <row r="635">
          <cell r="B635">
            <v>1266</v>
          </cell>
          <cell r="C635" t="str">
            <v>GERALDINE</v>
          </cell>
          <cell r="D635" t="str">
            <v>CO-01266-BM</v>
          </cell>
          <cell r="E635" t="str">
            <v>CARDENAS PEREZ ANGEL DAVID</v>
          </cell>
          <cell r="F635" t="str">
            <v>DECRETO LEGISLATIVO Nº1273</v>
          </cell>
        </row>
        <row r="636">
          <cell r="B636">
            <v>1273</v>
          </cell>
          <cell r="C636" t="str">
            <v>LUIS ALBERTO</v>
          </cell>
          <cell r="D636" t="str">
            <v>CO-01273-BM</v>
          </cell>
          <cell r="E636" t="str">
            <v>RONDINEL TINCO MARTIN JESUS</v>
          </cell>
          <cell r="F636" t="str">
            <v>DECRETO LEGISLATIVO Nº1273</v>
          </cell>
        </row>
        <row r="637">
          <cell r="B637">
            <v>1277</v>
          </cell>
          <cell r="C637" t="str">
            <v>ALBATROZ</v>
          </cell>
          <cell r="D637" t="str">
            <v>CO-01277-BM</v>
          </cell>
          <cell r="E637" t="str">
            <v>SALAZAR LEA? JACINTO ALFREDO</v>
          </cell>
          <cell r="F637" t="str">
            <v>DECRETO LEGISLATIVO Nº1273</v>
          </cell>
        </row>
        <row r="638">
          <cell r="B638">
            <v>1278</v>
          </cell>
          <cell r="C638" t="str">
            <v>NI? FIORELLA</v>
          </cell>
          <cell r="D638" t="str">
            <v>CO-01278-BM</v>
          </cell>
          <cell r="E638" t="str">
            <v>MALASQUEZ HUAMAN ALEJANDRO ADAN</v>
          </cell>
          <cell r="F638" t="str">
            <v>DECRETO LEGISLATIVO Nº1273</v>
          </cell>
        </row>
        <row r="639">
          <cell r="B639">
            <v>1291</v>
          </cell>
          <cell r="C639" t="str">
            <v>MIS ANGELITOS</v>
          </cell>
          <cell r="D639" t="str">
            <v>CO-01291-BM</v>
          </cell>
          <cell r="E639" t="str">
            <v>CHUNGA AYALA ALFONSO</v>
          </cell>
          <cell r="F639" t="str">
            <v>DECRETO LEGISLATIVO Nº1273</v>
          </cell>
        </row>
        <row r="640">
          <cell r="B640">
            <v>1293</v>
          </cell>
          <cell r="C640" t="str">
            <v>LUPITA</v>
          </cell>
          <cell r="D640" t="str">
            <v>CO-1293-BM</v>
          </cell>
          <cell r="E640" t="str">
            <v>GARCIA CHUNGA CARMEN ROSA</v>
          </cell>
          <cell r="F640" t="str">
            <v>MENOR ESCALA (ANCHOVETA) - ARTESANAL</v>
          </cell>
        </row>
        <row r="641">
          <cell r="B641">
            <v>1295</v>
          </cell>
          <cell r="C641" t="str">
            <v>MARIA ELENA</v>
          </cell>
          <cell r="D641" t="str">
            <v>CO-01295-BM</v>
          </cell>
          <cell r="E641" t="str">
            <v>CHINGA MELENDEZ SILVIA</v>
          </cell>
          <cell r="F641" t="str">
            <v>DECRETO LEGISLATIVO Nº1273</v>
          </cell>
        </row>
        <row r="642">
          <cell r="B642">
            <v>1297</v>
          </cell>
          <cell r="C642" t="str">
            <v>JAVIER</v>
          </cell>
          <cell r="D642" t="str">
            <v>SE-1297-BM</v>
          </cell>
          <cell r="E642" t="str">
            <v>SIFUENTES TORRES ALBERTO FERMIN</v>
          </cell>
          <cell r="F642" t="str">
            <v>ARTESANAL</v>
          </cell>
        </row>
        <row r="643">
          <cell r="B643">
            <v>1298</v>
          </cell>
          <cell r="C643" t="str">
            <v>LOS 3 HERMANOS</v>
          </cell>
          <cell r="D643" t="str">
            <v>CO-01298-BM</v>
          </cell>
          <cell r="E643" t="str">
            <v>LA ROSA MARCOS JUAN EMILIO</v>
          </cell>
          <cell r="F643" t="str">
            <v>DECRETO LEGISLATIVO Nº1273</v>
          </cell>
        </row>
        <row r="644">
          <cell r="B644">
            <v>1299</v>
          </cell>
          <cell r="C644" t="str">
            <v>CONCORDIA</v>
          </cell>
          <cell r="D644" t="str">
            <v>CO-1299-CM</v>
          </cell>
          <cell r="E644" t="str">
            <v>HERNANDEZ TAPIA MIGUEL ANGEL</v>
          </cell>
          <cell r="F644" t="str">
            <v>MENOR ESCALA (ANCHOVETA) - ARTESANAL</v>
          </cell>
        </row>
        <row r="645">
          <cell r="B645">
            <v>1300</v>
          </cell>
          <cell r="C645" t="str">
            <v>GIANNINA</v>
          </cell>
          <cell r="D645" t="str">
            <v>CO-1300-PM</v>
          </cell>
          <cell r="E645" t="str">
            <v>PESQUERA DIAMANTE S.A.</v>
          </cell>
          <cell r="F645" t="str">
            <v>DECRETO LEY Nº25977</v>
          </cell>
        </row>
        <row r="646">
          <cell r="B646">
            <v>1322</v>
          </cell>
          <cell r="C646" t="str">
            <v>SAN GERONIMO</v>
          </cell>
          <cell r="D646" t="str">
            <v>CO-1322-CM</v>
          </cell>
          <cell r="E646" t="str">
            <v>JULIAN R. GONZALES DE LANGARICA Y OTROS</v>
          </cell>
          <cell r="F646" t="str">
            <v>ARTESANAL</v>
          </cell>
        </row>
        <row r="647">
          <cell r="B647">
            <v>1328</v>
          </cell>
          <cell r="C647" t="str">
            <v>CHEYSER 2</v>
          </cell>
          <cell r="D647" t="str">
            <v>CO-01328-CM</v>
          </cell>
          <cell r="E647" t="str">
            <v>OJEDA MELENDRES HOLGER</v>
          </cell>
          <cell r="F647" t="str">
            <v>ARTESANAL</v>
          </cell>
        </row>
        <row r="648">
          <cell r="B648">
            <v>1332</v>
          </cell>
          <cell r="C648" t="str">
            <v>EDDA</v>
          </cell>
          <cell r="D648" t="str">
            <v>PT-1332-CM</v>
          </cell>
          <cell r="E648" t="str">
            <v>AGROPESCA S.A.</v>
          </cell>
          <cell r="F648" t="str">
            <v>DECRETO LEY Nº25977</v>
          </cell>
        </row>
        <row r="649">
          <cell r="B649">
            <v>1333</v>
          </cell>
          <cell r="C649" t="str">
            <v>MILUSKA</v>
          </cell>
          <cell r="D649" t="str">
            <v>CE-1333-PM</v>
          </cell>
          <cell r="E649" t="str">
            <v>PESQUERA EXALMAR S.A.A.</v>
          </cell>
          <cell r="F649" t="str">
            <v>DECRETO LEY Nº25977</v>
          </cell>
        </row>
        <row r="650">
          <cell r="B650">
            <v>1334</v>
          </cell>
          <cell r="C650" t="str">
            <v>DON NICO 1</v>
          </cell>
          <cell r="D650" t="str">
            <v>CE-1334-PM</v>
          </cell>
          <cell r="E650" t="str">
            <v>CFG INVESTMENT S.A.C.</v>
          </cell>
          <cell r="F650" t="str">
            <v>DECRETO LEY Nº25977</v>
          </cell>
        </row>
        <row r="651">
          <cell r="B651">
            <v>1335</v>
          </cell>
          <cell r="C651" t="str">
            <v>MODESTO 1</v>
          </cell>
          <cell r="D651" t="str">
            <v>CE-1335-CM</v>
          </cell>
          <cell r="E651" t="str">
            <v>PESQUERA NIROCI S.A.C.</v>
          </cell>
          <cell r="F651" t="str">
            <v>DECRETO LEY Nº25977</v>
          </cell>
        </row>
        <row r="652">
          <cell r="B652">
            <v>1337</v>
          </cell>
          <cell r="C652" t="str">
            <v>MI LESLIE II</v>
          </cell>
          <cell r="D652" t="str">
            <v>CE-1337-PM</v>
          </cell>
          <cell r="E652" t="str">
            <v>PESQUERA CANTABRIA S.A.</v>
          </cell>
          <cell r="F652" t="str">
            <v>DECRETO LEY Nº25977</v>
          </cell>
        </row>
        <row r="653">
          <cell r="B653">
            <v>1338</v>
          </cell>
          <cell r="C653" t="str">
            <v>REY SALOMON</v>
          </cell>
          <cell r="D653" t="str">
            <v>CO-1338-CM</v>
          </cell>
          <cell r="E653" t="str">
            <v>PESQUERA EXALMAR S.A.A.</v>
          </cell>
          <cell r="F653" t="str">
            <v>DECRETO LEY Nº25977</v>
          </cell>
        </row>
        <row r="654">
          <cell r="B654">
            <v>1343</v>
          </cell>
          <cell r="C654" t="str">
            <v>MAYULI</v>
          </cell>
          <cell r="D654" t="str">
            <v>CE-01343-BM</v>
          </cell>
          <cell r="E654" t="str">
            <v>CABRALES CARRASCO MANUEL ANTONIO ;PACHERREZ DE CABRALES ANITA</v>
          </cell>
          <cell r="F654" t="str">
            <v>DECRETO LEGISLATIVO Nº1273</v>
          </cell>
        </row>
        <row r="655">
          <cell r="B655">
            <v>1344</v>
          </cell>
          <cell r="C655" t="str">
            <v>CUATRO HERMANOS</v>
          </cell>
          <cell r="D655" t="str">
            <v>CE-1344-BM</v>
          </cell>
          <cell r="E655" t="str">
            <v>UCA?N SANCHEZ ANDRES ALFONSO</v>
          </cell>
          <cell r="F655" t="str">
            <v>ARTESANAL</v>
          </cell>
        </row>
        <row r="656">
          <cell r="B656">
            <v>1357</v>
          </cell>
          <cell r="C656" t="str">
            <v>FORASTERO II</v>
          </cell>
          <cell r="D656" t="str">
            <v>CE-1357-BM</v>
          </cell>
          <cell r="E656" t="str">
            <v>ASMAT HUAMAN AUGUSTO</v>
          </cell>
          <cell r="F656" t="str">
            <v>ARTESANAL</v>
          </cell>
        </row>
        <row r="657">
          <cell r="B657">
            <v>1363</v>
          </cell>
          <cell r="C657" t="str">
            <v>EL NAVEGANTE</v>
          </cell>
          <cell r="D657" t="str">
            <v>CE-1363-BM</v>
          </cell>
          <cell r="E657" t="str">
            <v>JARA LOPEZ MARCELINO</v>
          </cell>
          <cell r="F657" t="str">
            <v>ARTESANAL</v>
          </cell>
        </row>
        <row r="658">
          <cell r="B658">
            <v>1368</v>
          </cell>
          <cell r="C658" t="str">
            <v>ROBERT</v>
          </cell>
          <cell r="D658" t="str">
            <v>CE-01368-BM</v>
          </cell>
          <cell r="E658" t="str">
            <v>SANCHEZ PINGO JOSE ANTONIO</v>
          </cell>
          <cell r="F658" t="str">
            <v>DECRETO LEGISLATIVO Nº1273</v>
          </cell>
        </row>
        <row r="659">
          <cell r="B659">
            <v>1370</v>
          </cell>
          <cell r="C659" t="str">
            <v>JOSE ANTONIO</v>
          </cell>
          <cell r="D659" t="str">
            <v>CE-1370-BM</v>
          </cell>
          <cell r="E659" t="str">
            <v>AVALOS BINATEA LUIS RAMON ;AVALOS VINATEA JOSE LUIS</v>
          </cell>
          <cell r="F659" t="str">
            <v>ARTESANAL</v>
          </cell>
        </row>
        <row r="660">
          <cell r="B660">
            <v>1372</v>
          </cell>
          <cell r="C660" t="str">
            <v>LOBITO II</v>
          </cell>
          <cell r="D660" t="str">
            <v>CE-1372-BM</v>
          </cell>
          <cell r="E660" t="str">
            <v>BELTRAN CORZO LUIS ENRIQUE</v>
          </cell>
          <cell r="F660" t="str">
            <v>ARTESANAL</v>
          </cell>
        </row>
        <row r="661">
          <cell r="B661">
            <v>1375</v>
          </cell>
          <cell r="C661" t="str">
            <v>LUCERO</v>
          </cell>
          <cell r="D661" t="str">
            <v>CE-1375-BM</v>
          </cell>
          <cell r="E661" t="str">
            <v>GONZALES ZAVALETA FLORENCIO</v>
          </cell>
          <cell r="F661" t="str">
            <v>ARTESANAL</v>
          </cell>
        </row>
        <row r="662">
          <cell r="B662">
            <v>1380</v>
          </cell>
          <cell r="C662" t="str">
            <v>SABOGAL</v>
          </cell>
          <cell r="D662" t="str">
            <v>CE-1380-BM</v>
          </cell>
          <cell r="E662" t="str">
            <v>SABOGAL ARAUJO REYNALDO ROQUE</v>
          </cell>
          <cell r="F662" t="str">
            <v>ARTESANAL</v>
          </cell>
        </row>
        <row r="663">
          <cell r="B663">
            <v>1381</v>
          </cell>
          <cell r="C663" t="str">
            <v>SABOGAL II</v>
          </cell>
          <cell r="D663" t="str">
            <v>CE-1381-BM</v>
          </cell>
          <cell r="E663" t="str">
            <v>SABOGAL ARAUJO REYNALDO ROQUE</v>
          </cell>
          <cell r="F663" t="str">
            <v>ARTESANAL</v>
          </cell>
        </row>
        <row r="664">
          <cell r="B664">
            <v>1386</v>
          </cell>
          <cell r="C664" t="str">
            <v>RICARDO 1</v>
          </cell>
          <cell r="D664" t="str">
            <v>PL-01386-CM</v>
          </cell>
          <cell r="E664" t="str">
            <v>GUANILO PEREDO MARIA INGRID DEL ROCIO</v>
          </cell>
          <cell r="F664" t="str">
            <v>MENOR ESCALA (ANCHOVETA)</v>
          </cell>
        </row>
        <row r="665">
          <cell r="B665">
            <v>1387</v>
          </cell>
          <cell r="C665" t="str">
            <v>AUREA MARIA I</v>
          </cell>
          <cell r="D665" t="str">
            <v>CO-1387-CM</v>
          </cell>
          <cell r="E665" t="str">
            <v>CALDERON POLO ELIAS GEREMILLAS</v>
          </cell>
          <cell r="F665" t="str">
            <v>LEY Nº26920</v>
          </cell>
        </row>
        <row r="666">
          <cell r="B666">
            <v>1388</v>
          </cell>
          <cell r="C666" t="str">
            <v>MI MAXIMINA 2</v>
          </cell>
          <cell r="D666" t="str">
            <v>PL-1388-CM</v>
          </cell>
          <cell r="E666" t="str">
            <v>LLENQUE DE PUESCAS BEATRIZ ;LLENQUE VDA DE PUESCAS BALBINA ;PUESCAS FIESTAS JULIO</v>
          </cell>
          <cell r="F666" t="str">
            <v>LEY Nº26920</v>
          </cell>
        </row>
        <row r="667">
          <cell r="B667">
            <v>1390</v>
          </cell>
          <cell r="C667" t="str">
            <v>RESURECCION DE JESUS</v>
          </cell>
          <cell r="D667" t="str">
            <v>PL-01390-BM</v>
          </cell>
          <cell r="E667" t="str">
            <v>LLENQUE RUIZ DORIS PAULA</v>
          </cell>
          <cell r="F667" t="str">
            <v>ARTESANAL</v>
          </cell>
        </row>
        <row r="668">
          <cell r="B668">
            <v>1394</v>
          </cell>
          <cell r="C668" t="str">
            <v>ISELA</v>
          </cell>
          <cell r="D668" t="str">
            <v>CE-1394-BM</v>
          </cell>
          <cell r="E668" t="str">
            <v>RODRIGUEZ SANCHEZ VICTOR ALFONSO</v>
          </cell>
          <cell r="F668" t="str">
            <v>ARTESANAL</v>
          </cell>
        </row>
        <row r="669">
          <cell r="B669">
            <v>1403</v>
          </cell>
          <cell r="C669" t="str">
            <v>FATIMA 2</v>
          </cell>
          <cell r="D669" t="str">
            <v>CE-1403-BM</v>
          </cell>
          <cell r="E669" t="str">
            <v>JARA MATOS EDWARD SIMON</v>
          </cell>
          <cell r="F669" t="str">
            <v>ARTESANAL</v>
          </cell>
        </row>
        <row r="670">
          <cell r="B670">
            <v>1406</v>
          </cell>
          <cell r="C670" t="str">
            <v>FATIMA 3</v>
          </cell>
          <cell r="D670" t="str">
            <v>CE-1406-BM</v>
          </cell>
          <cell r="E670" t="str">
            <v>JARA MATOS JOHNNY RICHARD</v>
          </cell>
          <cell r="F670" t="str">
            <v>ARTESANAL</v>
          </cell>
        </row>
        <row r="671">
          <cell r="B671">
            <v>1407</v>
          </cell>
          <cell r="C671" t="str">
            <v>MONTERREY II</v>
          </cell>
          <cell r="D671" t="str">
            <v>CE-1407-BM</v>
          </cell>
          <cell r="E671" t="str">
            <v>GONZALES LOPEZ VICENTE</v>
          </cell>
          <cell r="F671" t="str">
            <v>ARTESANAL</v>
          </cell>
        </row>
        <row r="672">
          <cell r="B672">
            <v>1408</v>
          </cell>
          <cell r="C672" t="str">
            <v>SANTA ROSA</v>
          </cell>
          <cell r="D672" t="str">
            <v>CE-1408-BM</v>
          </cell>
          <cell r="E672" t="str">
            <v>RUIZ JUSTINIANO SIMON ENRIQUE</v>
          </cell>
          <cell r="F672" t="str">
            <v>ARTESANAL</v>
          </cell>
        </row>
        <row r="673">
          <cell r="B673">
            <v>1409</v>
          </cell>
          <cell r="C673" t="str">
            <v>SR. DE LOS MILAGROS</v>
          </cell>
          <cell r="D673" t="str">
            <v>CE-1409-BM</v>
          </cell>
          <cell r="E673" t="str">
            <v>ISIDRO A. RODRIGUEZ CERNA Y OTRO</v>
          </cell>
          <cell r="F673" t="str">
            <v>ARTESANAL</v>
          </cell>
        </row>
        <row r="674">
          <cell r="B674">
            <v>1415</v>
          </cell>
          <cell r="C674" t="str">
            <v>PABLO EDERSON</v>
          </cell>
          <cell r="D674" t="str">
            <v>CE-1415-BM</v>
          </cell>
          <cell r="E674" t="str">
            <v>JIMENEZ SILVA PABLO</v>
          </cell>
          <cell r="F674" t="str">
            <v>ARTESANAL</v>
          </cell>
        </row>
        <row r="675">
          <cell r="B675">
            <v>1417</v>
          </cell>
          <cell r="C675" t="str">
            <v>JESUS</v>
          </cell>
          <cell r="D675" t="str">
            <v>CE-1417-BM</v>
          </cell>
          <cell r="E675" t="str">
            <v>MORALES RONDON JESUS MIGUEL</v>
          </cell>
          <cell r="F675" t="str">
            <v>ARTESANAL</v>
          </cell>
        </row>
        <row r="676">
          <cell r="B676">
            <v>1423</v>
          </cell>
          <cell r="C676" t="str">
            <v>MARITZA</v>
          </cell>
          <cell r="D676" t="str">
            <v>CE-1423-BM</v>
          </cell>
          <cell r="E676" t="str">
            <v>BELTRAN H. CESAR A.</v>
          </cell>
          <cell r="F676" t="str">
            <v>ARTESANAL</v>
          </cell>
        </row>
        <row r="677">
          <cell r="B677">
            <v>1439</v>
          </cell>
          <cell r="C677" t="str">
            <v>GIULIANA</v>
          </cell>
          <cell r="D677" t="str">
            <v>CO-1439-PM</v>
          </cell>
          <cell r="E677" t="str">
            <v>PESQUERA CALYPSO S.A.C.</v>
          </cell>
          <cell r="F677" t="str">
            <v>DECRETO LEY Nº25977</v>
          </cell>
        </row>
        <row r="678">
          <cell r="B678">
            <v>1445</v>
          </cell>
          <cell r="C678" t="str">
            <v>MONIK</v>
          </cell>
          <cell r="D678" t="str">
            <v>CO-1445-CM</v>
          </cell>
          <cell r="E678" t="str">
            <v>PALMA BERNAL JOSE MARTIN</v>
          </cell>
          <cell r="F678" t="str">
            <v>LEY Nº26920</v>
          </cell>
        </row>
        <row r="679">
          <cell r="B679">
            <v>1454</v>
          </cell>
          <cell r="C679" t="str">
            <v>PEGUISA 4</v>
          </cell>
          <cell r="D679" t="str">
            <v>CO-1454-PM</v>
          </cell>
          <cell r="E679" t="str">
            <v>ISLA DE ONS S.A.C.</v>
          </cell>
          <cell r="F679" t="str">
            <v>DECRETO LEY Nº25977</v>
          </cell>
        </row>
        <row r="680">
          <cell r="B680">
            <v>1457</v>
          </cell>
          <cell r="C680" t="str">
            <v>CAPRICORNIO 1</v>
          </cell>
          <cell r="D680" t="str">
            <v>CO-1457-CM</v>
          </cell>
          <cell r="E680" t="str">
            <v>PESQUERA CAPRICORNIO S.A.</v>
          </cell>
          <cell r="F680" t="str">
            <v>DECRETO LEY Nº25977</v>
          </cell>
        </row>
        <row r="681">
          <cell r="B681">
            <v>1458</v>
          </cell>
          <cell r="C681" t="str">
            <v>CAPRICORNIO 3</v>
          </cell>
          <cell r="D681" t="str">
            <v>CO-1458-PM</v>
          </cell>
          <cell r="E681" t="str">
            <v>PESQUERA CAPRICORNIO S.A.</v>
          </cell>
          <cell r="F681" t="str">
            <v>DECRETO LEY Nº25977</v>
          </cell>
        </row>
        <row r="682">
          <cell r="B682">
            <v>1459</v>
          </cell>
          <cell r="C682" t="str">
            <v>AREQUIPA 10</v>
          </cell>
          <cell r="D682" t="str">
            <v>CO-1459-PM</v>
          </cell>
          <cell r="E682" t="str">
            <v>PESQUERA ANA MARIA SRL</v>
          </cell>
          <cell r="F682" t="str">
            <v>DECRETO LEY Nº25977</v>
          </cell>
        </row>
        <row r="683">
          <cell r="B683">
            <v>1464</v>
          </cell>
          <cell r="C683" t="str">
            <v>LEVERONI</v>
          </cell>
          <cell r="D683" t="str">
            <v>CO-01464-BM</v>
          </cell>
          <cell r="E683" t="str">
            <v>SULCA RIVERA MARTIN ARNALDO</v>
          </cell>
          <cell r="F683" t="str">
            <v>DECRETO LEGISLATIVO Nº1273</v>
          </cell>
        </row>
        <row r="684">
          <cell r="B684">
            <v>1466</v>
          </cell>
          <cell r="C684" t="str">
            <v>DORITA</v>
          </cell>
          <cell r="D684" t="str">
            <v>CO-01466-BM</v>
          </cell>
          <cell r="E684" t="str">
            <v>TEJEDA YONG LUIS ALBERTO</v>
          </cell>
          <cell r="F684" t="str">
            <v>DECRETO LEGISLATIVO Nº1273</v>
          </cell>
        </row>
        <row r="685">
          <cell r="B685">
            <v>1484</v>
          </cell>
          <cell r="C685" t="str">
            <v>MILAGROS DE SOCORRO</v>
          </cell>
          <cell r="D685" t="str">
            <v>HO-1484-BM</v>
          </cell>
          <cell r="E685" t="str">
            <v>TUME ECA PASCUAL FELIPE</v>
          </cell>
          <cell r="F685" t="str">
            <v>ARTESANAL</v>
          </cell>
        </row>
        <row r="686">
          <cell r="B686">
            <v>1485</v>
          </cell>
          <cell r="C686" t="str">
            <v>DON MANUEL</v>
          </cell>
          <cell r="D686" t="str">
            <v>HO-1485-CM</v>
          </cell>
          <cell r="E686" t="str">
            <v>SANTISTEBAN OLIVOS GRACILIANO</v>
          </cell>
          <cell r="F686" t="str">
            <v>ARTESANAL</v>
          </cell>
        </row>
        <row r="687">
          <cell r="B687">
            <v>1488</v>
          </cell>
          <cell r="C687" t="str">
            <v>LA PERICA I</v>
          </cell>
          <cell r="D687" t="str">
            <v>HO-1488-CM</v>
          </cell>
          <cell r="E687" t="str">
            <v>VALDIVIEZO OJEDA AZAHAIRA ELIZABETH</v>
          </cell>
          <cell r="F687" t="str">
            <v>LEY Nº26920</v>
          </cell>
        </row>
        <row r="688">
          <cell r="B688">
            <v>1492</v>
          </cell>
          <cell r="C688" t="str">
            <v>MARISOL</v>
          </cell>
          <cell r="D688" t="str">
            <v>HO-1492-CM</v>
          </cell>
          <cell r="E688" t="str">
            <v>SANTISTEBAN OLIVOS LUIS ENRIQUE</v>
          </cell>
          <cell r="F688" t="str">
            <v>ARTESANAL</v>
          </cell>
        </row>
        <row r="689">
          <cell r="B689">
            <v>1499</v>
          </cell>
          <cell r="C689" t="str">
            <v>NATALY MILAGROS</v>
          </cell>
          <cell r="D689" t="str">
            <v>HO-1499-BM</v>
          </cell>
          <cell r="E689" t="str">
            <v>CORDOVA TORRES EDUARDO MOISES</v>
          </cell>
          <cell r="F689" t="str">
            <v>ARTESANAL</v>
          </cell>
        </row>
        <row r="690">
          <cell r="B690">
            <v>1507</v>
          </cell>
          <cell r="C690" t="str">
            <v>LOURDES LILIANA</v>
          </cell>
          <cell r="D690" t="str">
            <v>HO-1507-BM</v>
          </cell>
          <cell r="E690" t="str">
            <v>CAVERO RAMOS MARTHA E. ;CHANGANA BAZALAR TEOFILO BLAS</v>
          </cell>
          <cell r="F690" t="str">
            <v>DECRETO LEY Nº25977</v>
          </cell>
        </row>
        <row r="691">
          <cell r="B691">
            <v>1509</v>
          </cell>
          <cell r="C691" t="str">
            <v>NEPTUNO</v>
          </cell>
          <cell r="D691" t="str">
            <v>PL-1509-CM</v>
          </cell>
          <cell r="E691" t="str">
            <v>PESQUERA JUFRAN SB S.A.C.</v>
          </cell>
          <cell r="F691" t="str">
            <v>LEY Nº26920</v>
          </cell>
        </row>
        <row r="692">
          <cell r="B692">
            <v>1510</v>
          </cell>
          <cell r="C692" t="str">
            <v>ALMIRANTE GRAU II</v>
          </cell>
          <cell r="D692" t="str">
            <v>PL-1510-PM</v>
          </cell>
          <cell r="E692" t="str">
            <v>JSERFRA S.A.C.</v>
          </cell>
          <cell r="F692" t="str">
            <v>LEY Nº26920</v>
          </cell>
        </row>
        <row r="693">
          <cell r="B693">
            <v>1511</v>
          </cell>
          <cell r="C693" t="str">
            <v>CRISTO SALVA 3</v>
          </cell>
          <cell r="D693" t="str">
            <v>PL-1511-BM</v>
          </cell>
          <cell r="E693" t="str">
            <v>SANDOVAL RIOJAS SISTA</v>
          </cell>
          <cell r="F693" t="str">
            <v>ARTESANAL</v>
          </cell>
        </row>
        <row r="694">
          <cell r="B694">
            <v>1512</v>
          </cell>
          <cell r="C694" t="str">
            <v>MARIA MERCEDES II</v>
          </cell>
          <cell r="D694" t="str">
            <v>PL-1512-CM</v>
          </cell>
          <cell r="E694" t="str">
            <v>MARIA MERCEDES JRS E.I.R.L.</v>
          </cell>
          <cell r="F694" t="str">
            <v>LEY Nº26920</v>
          </cell>
        </row>
        <row r="695">
          <cell r="B695">
            <v>1513</v>
          </cell>
          <cell r="C695" t="str">
            <v>MI DIANA</v>
          </cell>
          <cell r="D695" t="str">
            <v>PO-1513-BM</v>
          </cell>
          <cell r="E695" t="str">
            <v>ARIAS COSTILLA SARA</v>
          </cell>
          <cell r="F695" t="str">
            <v>ARTESANAL</v>
          </cell>
        </row>
        <row r="696">
          <cell r="B696">
            <v>1514</v>
          </cell>
          <cell r="C696" t="str">
            <v>ANA</v>
          </cell>
          <cell r="D696" t="str">
            <v>SY-1514-CM</v>
          </cell>
          <cell r="E696" t="str">
            <v>PESQUERA ANNA S.R.L.</v>
          </cell>
          <cell r="F696" t="str">
            <v>LEY Nº26920</v>
          </cell>
        </row>
        <row r="697">
          <cell r="B697">
            <v>1515</v>
          </cell>
          <cell r="C697" t="str">
            <v>ROCIO DEL PILAR</v>
          </cell>
          <cell r="D697" t="str">
            <v>PO-1515-BM</v>
          </cell>
          <cell r="E697" t="str">
            <v>GABRIEL VILLENA GOMEZ Y OTROS</v>
          </cell>
          <cell r="F697" t="str">
            <v>ARTESANAL</v>
          </cell>
        </row>
        <row r="698">
          <cell r="B698">
            <v>1517</v>
          </cell>
          <cell r="C698" t="str">
            <v>MARGARITA ISABEL</v>
          </cell>
          <cell r="D698" t="str">
            <v>PL-1517-CM</v>
          </cell>
          <cell r="E698" t="str">
            <v>INVERSIONES PESQUERAS HB S.A.C.</v>
          </cell>
          <cell r="F698" t="str">
            <v>LEY Nº26920</v>
          </cell>
        </row>
        <row r="699">
          <cell r="B699">
            <v>1518</v>
          </cell>
          <cell r="C699" t="str">
            <v>NUESTRA SE?RA DE LA PAZ</v>
          </cell>
          <cell r="D699" t="str">
            <v>PL-1518-BM</v>
          </cell>
          <cell r="E699" t="str">
            <v>PANTA MARTINEZ LORENZO</v>
          </cell>
          <cell r="F699" t="str">
            <v>ARTESANAL</v>
          </cell>
        </row>
        <row r="700">
          <cell r="B700">
            <v>1519</v>
          </cell>
          <cell r="C700" t="str">
            <v>SE?R DE LA BUENA ESPERANZA</v>
          </cell>
          <cell r="D700" t="str">
            <v>PL-1519-BM</v>
          </cell>
          <cell r="E700" t="str">
            <v>GONZALES LLENQUE MARCOS</v>
          </cell>
          <cell r="F700" t="str">
            <v>ARTESANAL</v>
          </cell>
        </row>
        <row r="701">
          <cell r="B701">
            <v>1520</v>
          </cell>
          <cell r="C701" t="str">
            <v>JOSE NICOLAY Nº 2</v>
          </cell>
          <cell r="D701" t="str">
            <v>PL-1520-CM</v>
          </cell>
          <cell r="E701" t="str">
            <v>OROSCO CASTRO JOSE ROSARIO</v>
          </cell>
          <cell r="F701" t="str">
            <v>LEY Nº26920</v>
          </cell>
        </row>
        <row r="702">
          <cell r="B702">
            <v>1522</v>
          </cell>
          <cell r="C702" t="str">
            <v>Ntra.ESPERANZA EN CRISTO 2</v>
          </cell>
          <cell r="D702" t="str">
            <v>PL-1522-CM</v>
          </cell>
          <cell r="E702" t="str">
            <v>ESTEBAN PALMA LLENQUE Y OTROS</v>
          </cell>
          <cell r="F702" t="str">
            <v>ARTESANAL</v>
          </cell>
        </row>
        <row r="703">
          <cell r="B703">
            <v>1523</v>
          </cell>
          <cell r="C703" t="str">
            <v>MI MAXIMINA</v>
          </cell>
          <cell r="D703" t="str">
            <v>PL-1523-CM</v>
          </cell>
          <cell r="E703" t="str">
            <v>LLENQUE DE PUESCAS BEATRIZ ;LLENQUE VDA DE PUESCAS BALBINA ;PUESCAS FIESTAS JULIO</v>
          </cell>
          <cell r="F703" t="str">
            <v>LEY Nº26920</v>
          </cell>
        </row>
        <row r="704">
          <cell r="B704">
            <v>1524</v>
          </cell>
          <cell r="C704" t="str">
            <v>JUANA ROSA</v>
          </cell>
          <cell r="D704" t="str">
            <v>PL-1524-CM</v>
          </cell>
          <cell r="E704" t="str">
            <v>ECHEANDIA PAIVA AUGUSTO ;ECHEANDIA PAIVA EDUARDO ;ECHEANDIA PAIVA JOSE MATIAS ;ECHEANDIA PAIVA TOMAS ;FIESTAS DE ECHEANDIA GREGORIA ;FIESTAS DE ECHEANDIA ROSA VICTORIA ;LARA DE ECHEANDIA MARTHA ;LLENQUE DE ECHEANDIA CONCEPCION</v>
          </cell>
          <cell r="F704" t="str">
            <v>LEY Nº26920</v>
          </cell>
        </row>
        <row r="705">
          <cell r="B705">
            <v>1535</v>
          </cell>
          <cell r="C705" t="str">
            <v>RENZO 100</v>
          </cell>
          <cell r="D705" t="str">
            <v>IO-1535-BM</v>
          </cell>
          <cell r="E705" t="str">
            <v>VASQUEZ DAVILA RUY</v>
          </cell>
          <cell r="F705" t="str">
            <v>ARTESANAL</v>
          </cell>
        </row>
        <row r="706">
          <cell r="B706">
            <v>1536</v>
          </cell>
          <cell r="C706" t="str">
            <v>VIKINGO</v>
          </cell>
          <cell r="D706" t="str">
            <v>IO-1536-BM</v>
          </cell>
          <cell r="E706" t="str">
            <v>ROSELL CHICATA JULIO</v>
          </cell>
          <cell r="F706" t="str">
            <v>ARTESANAL</v>
          </cell>
        </row>
        <row r="707">
          <cell r="B707">
            <v>1537</v>
          </cell>
          <cell r="C707" t="str">
            <v>RENZO 200</v>
          </cell>
          <cell r="D707" t="str">
            <v>IO-1537-BM</v>
          </cell>
          <cell r="E707" t="str">
            <v>VASQUEZ DAVILA RUY</v>
          </cell>
          <cell r="F707" t="str">
            <v>ARTESANAL</v>
          </cell>
        </row>
        <row r="708">
          <cell r="B708">
            <v>1541</v>
          </cell>
          <cell r="C708" t="str">
            <v>SANTA BARBARA III</v>
          </cell>
          <cell r="D708" t="str">
            <v>IO-1541-BM</v>
          </cell>
          <cell r="E708" t="str">
            <v>SEGURA HUAMANI ROXANA Y.</v>
          </cell>
          <cell r="F708" t="str">
            <v>ARTESANAL</v>
          </cell>
        </row>
        <row r="709">
          <cell r="B709">
            <v>1546</v>
          </cell>
          <cell r="C709" t="str">
            <v>EL CALI</v>
          </cell>
          <cell r="D709" t="str">
            <v>CE-01546-BM</v>
          </cell>
          <cell r="E709" t="str">
            <v>MAURICIO POLO DANIEL</v>
          </cell>
          <cell r="F709" t="str">
            <v>ARTESANAL</v>
          </cell>
        </row>
        <row r="710">
          <cell r="B710">
            <v>1550</v>
          </cell>
          <cell r="C710" t="str">
            <v>EL AGUILA</v>
          </cell>
          <cell r="D710" t="str">
            <v>CE-01550-BM</v>
          </cell>
          <cell r="E710" t="str">
            <v>VILLA TRUJILLO SANTIAGO</v>
          </cell>
          <cell r="F710" t="str">
            <v>DECRETO LEGISLATIVO Nº1273</v>
          </cell>
        </row>
        <row r="711">
          <cell r="B711">
            <v>1556</v>
          </cell>
          <cell r="C711" t="str">
            <v>ANA</v>
          </cell>
          <cell r="D711" t="str">
            <v>CE-1556-BM</v>
          </cell>
          <cell r="E711" t="str">
            <v>HERNANDEZ OTOYA ANA</v>
          </cell>
          <cell r="F711" t="str">
            <v>ARTESANAL</v>
          </cell>
        </row>
        <row r="712">
          <cell r="B712">
            <v>1557</v>
          </cell>
          <cell r="C712" t="str">
            <v>MARIA ELENA 2</v>
          </cell>
          <cell r="D712" t="str">
            <v>CE-01557-BM</v>
          </cell>
          <cell r="E712" t="str">
            <v>CASTILLO ANTICONA ERNESTO ;MARTINEZ DE CASTILLO MATILDE PRUDENTINA</v>
          </cell>
          <cell r="F712" t="str">
            <v>DECRETO LEGISLATIVO Nº1273</v>
          </cell>
        </row>
        <row r="713">
          <cell r="B713">
            <v>1563</v>
          </cell>
          <cell r="C713" t="str">
            <v>MI PANCHITO</v>
          </cell>
          <cell r="D713" t="str">
            <v>PL-1563-CM</v>
          </cell>
          <cell r="E713" t="str">
            <v>SILVA CANOSA CELESTINO</v>
          </cell>
          <cell r="F713" t="str">
            <v>LEY Nº26920</v>
          </cell>
        </row>
        <row r="714">
          <cell r="B714">
            <v>1568</v>
          </cell>
          <cell r="C714" t="str">
            <v>GUIA DE MI PADRE ETERNO</v>
          </cell>
          <cell r="D714" t="str">
            <v>ZS-01568-BM</v>
          </cell>
          <cell r="E714" t="str">
            <v>MONTOYA PANTA JUVENAL</v>
          </cell>
          <cell r="F714" t="str">
            <v>ARTESANAL</v>
          </cell>
        </row>
        <row r="715">
          <cell r="B715">
            <v>1569</v>
          </cell>
          <cell r="C715" t="str">
            <v>CHALONCITO</v>
          </cell>
          <cell r="D715" t="str">
            <v>ZS-01569-BM</v>
          </cell>
          <cell r="E715" t="str">
            <v>PERICHE PERICHE PABLO ;RUMICHE SANCHEZ MARIANO FERNANDO</v>
          </cell>
          <cell r="F715" t="str">
            <v>DS. 006-2016-PRODUCE</v>
          </cell>
        </row>
        <row r="716">
          <cell r="B716">
            <v>1570</v>
          </cell>
          <cell r="C716" t="str">
            <v>GABRIELITO I</v>
          </cell>
          <cell r="D716" t="str">
            <v>MO-1570-BM</v>
          </cell>
          <cell r="E716" t="str">
            <v>LOAYZA LOPEZ YILMER YONEL</v>
          </cell>
          <cell r="F716" t="str">
            <v>ARTESANAL</v>
          </cell>
        </row>
        <row r="717">
          <cell r="B717">
            <v>1574</v>
          </cell>
          <cell r="C717" t="str">
            <v>GRABIEL YUDITH</v>
          </cell>
          <cell r="D717" t="str">
            <v>MO-1574-BM</v>
          </cell>
          <cell r="E717" t="str">
            <v>MENDOZA PARANGO OSCAR RUBEN</v>
          </cell>
          <cell r="F717" t="str">
            <v>ARTESANAL</v>
          </cell>
        </row>
        <row r="718">
          <cell r="B718">
            <v>1576</v>
          </cell>
          <cell r="C718" t="str">
            <v>TACNA HEROICA I</v>
          </cell>
          <cell r="D718" t="str">
            <v>IO-1576-BM</v>
          </cell>
          <cell r="E718" t="str">
            <v>ASOCIACION DE BUZOS CIVILES Y PESCADORES ARTESANALES DE LA HEROICA CIUDAD DE TACNA</v>
          </cell>
          <cell r="F718" t="str">
            <v>ARTESANAL</v>
          </cell>
        </row>
        <row r="719">
          <cell r="B719">
            <v>1578</v>
          </cell>
          <cell r="C719" t="str">
            <v>FRANK</v>
          </cell>
          <cell r="D719" t="str">
            <v>MO-1578-BM</v>
          </cell>
          <cell r="E719" t="str">
            <v>MAMANI VARGAS LADISLAO</v>
          </cell>
          <cell r="F719" t="str">
            <v>ARTESANAL</v>
          </cell>
        </row>
        <row r="720">
          <cell r="B720">
            <v>1579</v>
          </cell>
          <cell r="C720" t="str">
            <v>PM 5</v>
          </cell>
          <cell r="D720" t="str">
            <v>SY-1579-CM</v>
          </cell>
          <cell r="E720" t="str">
            <v>PESQUERA NESTOR S.A.C.</v>
          </cell>
          <cell r="F720" t="str">
            <v>DECRETO LEY Nº25977</v>
          </cell>
        </row>
        <row r="721">
          <cell r="B721">
            <v>1581</v>
          </cell>
          <cell r="C721" t="str">
            <v>BELLO MAR</v>
          </cell>
          <cell r="D721" t="str">
            <v>PS-1581-BM</v>
          </cell>
          <cell r="E721" t="str">
            <v>SIGUAS PEREZ JULIO ARTEMIO</v>
          </cell>
          <cell r="F721" t="str">
            <v>ARTESANAL</v>
          </cell>
        </row>
        <row r="722">
          <cell r="B722">
            <v>1583</v>
          </cell>
          <cell r="C722" t="str">
            <v>MIGUEL ANGEL</v>
          </cell>
          <cell r="D722" t="str">
            <v>PS-01583-BM</v>
          </cell>
          <cell r="E722" t="str">
            <v>BUSTOS RIVERA GUILLERMO</v>
          </cell>
          <cell r="F722" t="str">
            <v>ARTESANAL</v>
          </cell>
        </row>
        <row r="723">
          <cell r="B723">
            <v>1584</v>
          </cell>
          <cell r="C723" t="str">
            <v>ELIZABETH</v>
          </cell>
          <cell r="D723" t="str">
            <v>SN-1584-BM</v>
          </cell>
          <cell r="E723" t="str">
            <v>VELEZ PAZ JORGE ELIAS</v>
          </cell>
          <cell r="F723" t="str">
            <v>ARTESANAL</v>
          </cell>
        </row>
        <row r="724">
          <cell r="B724">
            <v>1586</v>
          </cell>
          <cell r="C724" t="str">
            <v>SAMY Y DANY</v>
          </cell>
          <cell r="D724" t="str">
            <v>PS-1586-BM</v>
          </cell>
          <cell r="E724" t="str">
            <v>OLIVARES TAYPE FREDDY ANDRES</v>
          </cell>
          <cell r="F724" t="str">
            <v>ARTESANAL</v>
          </cell>
        </row>
        <row r="725">
          <cell r="B725">
            <v>1588</v>
          </cell>
          <cell r="C725" t="str">
            <v>JOSE Y JOAO</v>
          </cell>
          <cell r="D725" t="str">
            <v>CO-1588-BM</v>
          </cell>
          <cell r="E725" t="str">
            <v>JARA CAMPOS LUIS ENRIQUE</v>
          </cell>
          <cell r="F725" t="str">
            <v>ARTESANAL</v>
          </cell>
        </row>
        <row r="726">
          <cell r="B726">
            <v>1589</v>
          </cell>
          <cell r="C726" t="str">
            <v>JHON JON</v>
          </cell>
          <cell r="D726" t="str">
            <v>PS-1589-BM</v>
          </cell>
          <cell r="E726" t="str">
            <v>YA?Z MONTOYA FRANCISCO</v>
          </cell>
          <cell r="F726" t="str">
            <v>ARTESANAL</v>
          </cell>
        </row>
        <row r="727">
          <cell r="B727">
            <v>1591</v>
          </cell>
          <cell r="C727" t="str">
            <v>DON PANCHO</v>
          </cell>
          <cell r="D727" t="str">
            <v>PS-1591-BM</v>
          </cell>
          <cell r="E727" t="str">
            <v>CARLOS SALAZAR FELIX ALEJANDRO</v>
          </cell>
          <cell r="F727" t="str">
            <v>ARTESANAL</v>
          </cell>
        </row>
        <row r="728">
          <cell r="B728">
            <v>1593</v>
          </cell>
          <cell r="C728" t="str">
            <v>RAFO ANTONIO</v>
          </cell>
          <cell r="D728" t="str">
            <v>PS-1593-BM</v>
          </cell>
          <cell r="E728" t="str">
            <v>GARCIA FLORES ROBERTO</v>
          </cell>
          <cell r="F728" t="str">
            <v>ARTESANAL</v>
          </cell>
        </row>
        <row r="729">
          <cell r="B729">
            <v>1594</v>
          </cell>
          <cell r="C729" t="str">
            <v>RENAN</v>
          </cell>
          <cell r="D729" t="str">
            <v>PS-1594-BM</v>
          </cell>
          <cell r="E729" t="str">
            <v>CARBAJAL SANCHEZ HERNAN</v>
          </cell>
          <cell r="F729" t="str">
            <v>ARTESANAL</v>
          </cell>
        </row>
        <row r="730">
          <cell r="B730">
            <v>1599</v>
          </cell>
          <cell r="C730" t="str">
            <v>MI GERARDO</v>
          </cell>
          <cell r="D730" t="str">
            <v>PL-1599-BM</v>
          </cell>
          <cell r="E730" t="str">
            <v>DIAZ RELUZ MANUEL</v>
          </cell>
          <cell r="F730" t="str">
            <v>ARTESANAL</v>
          </cell>
        </row>
        <row r="731">
          <cell r="B731">
            <v>1600</v>
          </cell>
          <cell r="C731" t="str">
            <v>MARCO ANTONIO</v>
          </cell>
          <cell r="D731" t="str">
            <v>PL-01600-BM</v>
          </cell>
          <cell r="E731" t="str">
            <v>SANTAMARIA SANDOVAL SIMON</v>
          </cell>
          <cell r="F731" t="str">
            <v>ARTESANAL</v>
          </cell>
        </row>
        <row r="732">
          <cell r="B732">
            <v>1601</v>
          </cell>
          <cell r="C732" t="str">
            <v>MI JESUS SANTOS I</v>
          </cell>
          <cell r="D732" t="str">
            <v>PL-1601-CM</v>
          </cell>
          <cell r="E732" t="str">
            <v>SUCLUPE URCIA EDWIN RUBEN</v>
          </cell>
          <cell r="F732" t="str">
            <v>LEY Nº26920</v>
          </cell>
        </row>
        <row r="733">
          <cell r="B733">
            <v>1602</v>
          </cell>
          <cell r="C733" t="str">
            <v>EL MILAGRO DE DIOS</v>
          </cell>
          <cell r="D733" t="str">
            <v>PL-1602-BM</v>
          </cell>
          <cell r="E733" t="str">
            <v>JOSE PARINANGO FLORES Y OTROS</v>
          </cell>
          <cell r="F733" t="str">
            <v>ARTESANAL</v>
          </cell>
        </row>
        <row r="734">
          <cell r="B734">
            <v>1603</v>
          </cell>
          <cell r="C734" t="str">
            <v>FERNANDITO I</v>
          </cell>
          <cell r="D734" t="str">
            <v>PS-1603-BM</v>
          </cell>
          <cell r="E734" t="str">
            <v>POSSO TERNERO AURELIO</v>
          </cell>
          <cell r="F734" t="str">
            <v>ARTESANAL</v>
          </cell>
        </row>
        <row r="735">
          <cell r="B735">
            <v>1604</v>
          </cell>
          <cell r="C735" t="str">
            <v>ULICES ALBERTO</v>
          </cell>
          <cell r="D735" t="str">
            <v>PS-1604-BM</v>
          </cell>
          <cell r="E735" t="str">
            <v>CAHUA MEZA ALBERTO DECIDERIO</v>
          </cell>
          <cell r="F735" t="str">
            <v>ARTESANAL</v>
          </cell>
        </row>
        <row r="736">
          <cell r="B736">
            <v>1605</v>
          </cell>
          <cell r="C736" t="str">
            <v>PANCHITO</v>
          </cell>
          <cell r="D736" t="str">
            <v>PS-1605-BM</v>
          </cell>
          <cell r="E736" t="str">
            <v>CASMA CAMADER VICENTE ARMANDO</v>
          </cell>
          <cell r="F736" t="str">
            <v>ARTESANAL</v>
          </cell>
        </row>
        <row r="737">
          <cell r="B737">
            <v>1606</v>
          </cell>
          <cell r="C737" t="str">
            <v>JORGE ARMANDO</v>
          </cell>
          <cell r="D737" t="str">
            <v>PS-1606-BM</v>
          </cell>
          <cell r="E737" t="str">
            <v>FELIX LOBATON EUGENIO</v>
          </cell>
          <cell r="F737" t="str">
            <v>ARTESANAL</v>
          </cell>
        </row>
        <row r="738">
          <cell r="B738">
            <v>1611</v>
          </cell>
          <cell r="C738" t="str">
            <v>LUCITANIA</v>
          </cell>
          <cell r="D738" t="str">
            <v>PS-1611-BM</v>
          </cell>
          <cell r="E738" t="str">
            <v>CASMA CAMADER VICENTE ARMANDO</v>
          </cell>
          <cell r="F738" t="str">
            <v>ARTESANAL</v>
          </cell>
        </row>
        <row r="739">
          <cell r="B739">
            <v>1612</v>
          </cell>
          <cell r="C739" t="str">
            <v>HALCON II</v>
          </cell>
          <cell r="D739" t="str">
            <v>IO-01612-BM</v>
          </cell>
          <cell r="E739" t="str">
            <v>ACOSTA DE ZAVALA DORA EMILIA ;ZAVALA SALAZAR JOSE MIGUEL</v>
          </cell>
          <cell r="F739" t="str">
            <v>ARTESANAL</v>
          </cell>
        </row>
        <row r="740">
          <cell r="B740">
            <v>1613</v>
          </cell>
          <cell r="C740" t="str">
            <v>WILSON LUCAS</v>
          </cell>
          <cell r="D740" t="str">
            <v>PS-1613-BM</v>
          </cell>
          <cell r="E740" t="str">
            <v>CHINO MAMANI JULIAN</v>
          </cell>
          <cell r="F740" t="str">
            <v>ARTESANAL</v>
          </cell>
        </row>
        <row r="741">
          <cell r="B741">
            <v>1614</v>
          </cell>
          <cell r="C741" t="str">
            <v>VILLA ASUNCION</v>
          </cell>
          <cell r="D741" t="str">
            <v>IO-1614-BM</v>
          </cell>
          <cell r="E741" t="str">
            <v>COOPERATIVA PESQUERA VILA VILA LTDA.</v>
          </cell>
          <cell r="F741" t="str">
            <v>ARTESANAL</v>
          </cell>
        </row>
        <row r="742">
          <cell r="B742">
            <v>1615</v>
          </cell>
          <cell r="C742" t="str">
            <v>LOS HERMANOS HUARCAYA</v>
          </cell>
          <cell r="D742" t="str">
            <v>IO-1615-BM</v>
          </cell>
          <cell r="E742" t="str">
            <v>COOPERATIVA PESQUERA VILA VILA LTDA.</v>
          </cell>
          <cell r="F742" t="str">
            <v>ARTESANAL</v>
          </cell>
        </row>
        <row r="743">
          <cell r="B743">
            <v>1616</v>
          </cell>
          <cell r="C743" t="str">
            <v>HIPOLITO</v>
          </cell>
          <cell r="D743" t="str">
            <v>IO-1616-BM</v>
          </cell>
          <cell r="E743" t="str">
            <v>COOPERATIVA PESQUERA VILA VILA LTDA.</v>
          </cell>
          <cell r="F743" t="str">
            <v>ARTESANAL</v>
          </cell>
        </row>
        <row r="744">
          <cell r="B744">
            <v>1617</v>
          </cell>
          <cell r="C744" t="str">
            <v>MILAGROS</v>
          </cell>
          <cell r="D744" t="str">
            <v>IO-1617-BM</v>
          </cell>
          <cell r="E744" t="str">
            <v>ANSELMO FLORES WILBER</v>
          </cell>
          <cell r="F744" t="str">
            <v>ARTESANAL</v>
          </cell>
        </row>
        <row r="745">
          <cell r="B745">
            <v>1618</v>
          </cell>
          <cell r="C745" t="str">
            <v>CONSUELO I</v>
          </cell>
          <cell r="D745" t="str">
            <v>IO-1618-BM</v>
          </cell>
          <cell r="E745" t="str">
            <v>COOPERATIVA PESQUERA VILA VILA LTDA.</v>
          </cell>
          <cell r="F745" t="str">
            <v>ARTESANAL</v>
          </cell>
        </row>
        <row r="746">
          <cell r="B746">
            <v>1619</v>
          </cell>
          <cell r="C746" t="str">
            <v>WILLIAM</v>
          </cell>
          <cell r="D746" t="str">
            <v>IO-1619-BM</v>
          </cell>
          <cell r="E746" t="str">
            <v>COOPERATIVA PESQUERA VILA VILA LTDA.</v>
          </cell>
          <cell r="F746" t="str">
            <v>ARTESANAL</v>
          </cell>
        </row>
        <row r="747">
          <cell r="B747">
            <v>1620</v>
          </cell>
          <cell r="C747" t="str">
            <v>CONSUELO II</v>
          </cell>
          <cell r="D747" t="str">
            <v>IO-1620-BM</v>
          </cell>
          <cell r="E747" t="str">
            <v>COOPERATIVA PESQUERA VILA VILA LTDA.</v>
          </cell>
          <cell r="F747" t="str">
            <v>ARTESANAL</v>
          </cell>
        </row>
        <row r="748">
          <cell r="B748">
            <v>1621</v>
          </cell>
          <cell r="C748" t="str">
            <v>EVELIN Y MARLENI</v>
          </cell>
          <cell r="D748" t="str">
            <v>PS-1621-BM</v>
          </cell>
          <cell r="E748" t="str">
            <v>VARGAS QUISPE ALFREDO</v>
          </cell>
          <cell r="F748" t="str">
            <v>ARTESANAL</v>
          </cell>
        </row>
        <row r="749">
          <cell r="B749">
            <v>1623</v>
          </cell>
          <cell r="C749" t="str">
            <v>VIRGEN DEL ROSARIO II</v>
          </cell>
          <cell r="D749" t="str">
            <v>PS-01623-BM</v>
          </cell>
          <cell r="E749" t="str">
            <v>PARI CALAPUJA FREDY ROLANDO</v>
          </cell>
          <cell r="F749" t="str">
            <v>ARTESANAL</v>
          </cell>
        </row>
        <row r="750">
          <cell r="B750">
            <v>1624</v>
          </cell>
          <cell r="C750" t="str">
            <v>ROMA</v>
          </cell>
          <cell r="D750" t="str">
            <v>IO-1624-BM</v>
          </cell>
          <cell r="E750" t="str">
            <v>GOMEZ ESPINOZA RODICINDO</v>
          </cell>
          <cell r="F750" t="str">
            <v>ARTESANAL</v>
          </cell>
        </row>
        <row r="751">
          <cell r="B751">
            <v>1626</v>
          </cell>
          <cell r="C751" t="str">
            <v>ANCORA I</v>
          </cell>
          <cell r="D751" t="str">
            <v>PS-1626-BM</v>
          </cell>
          <cell r="E751" t="str">
            <v>K.RAMBERG Y OTROS</v>
          </cell>
          <cell r="F751" t="str">
            <v>ARTESANAL</v>
          </cell>
        </row>
        <row r="752">
          <cell r="B752">
            <v>1627</v>
          </cell>
          <cell r="C752" t="str">
            <v>ANCORA II</v>
          </cell>
          <cell r="D752" t="str">
            <v>PS-1627-BM</v>
          </cell>
          <cell r="E752" t="str">
            <v>K.RAMBERG Y OTROS</v>
          </cell>
          <cell r="F752" t="str">
            <v>ARTESANAL</v>
          </cell>
        </row>
        <row r="753">
          <cell r="B753">
            <v>1629</v>
          </cell>
          <cell r="C753" t="str">
            <v>RUISE?R</v>
          </cell>
          <cell r="D753" t="str">
            <v>PS-1629-BM</v>
          </cell>
          <cell r="E753" t="str">
            <v>PE? DE CHACALIAZA DIONICIA</v>
          </cell>
          <cell r="F753" t="str">
            <v>ARTESANAL</v>
          </cell>
        </row>
        <row r="754">
          <cell r="B754">
            <v>1630</v>
          </cell>
          <cell r="C754" t="str">
            <v>DON MAYO</v>
          </cell>
          <cell r="D754" t="str">
            <v>PS-1630-BM</v>
          </cell>
          <cell r="E754" t="str">
            <v>ACASIETE JIMENEZ ROSA ELENA ;MAYO VALLEJOS MIGUEL ANGEL ;SAAVEDRA MENDOZA ARCADIO</v>
          </cell>
          <cell r="F754" t="str">
            <v>ARTESANAL</v>
          </cell>
        </row>
        <row r="755">
          <cell r="B755">
            <v>1631</v>
          </cell>
          <cell r="C755" t="str">
            <v>EL FRANCIS</v>
          </cell>
          <cell r="D755" t="str">
            <v>PS-1631-BM</v>
          </cell>
          <cell r="E755" t="str">
            <v>PE? HUAMANI FRAN LUIS</v>
          </cell>
          <cell r="F755" t="str">
            <v>ARTESANAL</v>
          </cell>
        </row>
        <row r="756">
          <cell r="B756">
            <v>1632</v>
          </cell>
          <cell r="C756" t="str">
            <v>EL PUCHIN</v>
          </cell>
          <cell r="D756" t="str">
            <v>CE-1632-BM</v>
          </cell>
          <cell r="E756" t="str">
            <v>JUAREZ MATOS WILMER WILFREDO</v>
          </cell>
          <cell r="F756" t="str">
            <v>ARTESANAL</v>
          </cell>
        </row>
        <row r="757">
          <cell r="B757">
            <v>1633</v>
          </cell>
          <cell r="C757" t="str">
            <v>SR. CAUTIVO AYABACA II</v>
          </cell>
          <cell r="D757" t="str">
            <v>PS-1633-BM</v>
          </cell>
          <cell r="E757" t="str">
            <v>LA ROSA RAMOS MATIAS JOSE</v>
          </cell>
          <cell r="F757" t="str">
            <v>ARTESANAL</v>
          </cell>
        </row>
        <row r="758">
          <cell r="B758">
            <v>1634</v>
          </cell>
          <cell r="C758" t="str">
            <v>JOSE VICTORIA</v>
          </cell>
          <cell r="D758" t="str">
            <v>PS-1634-BM</v>
          </cell>
          <cell r="E758" t="str">
            <v>MARQUEZADO DE MENDOZA VICTORIA MAYURI</v>
          </cell>
          <cell r="F758" t="str">
            <v>ARTESANAL</v>
          </cell>
        </row>
        <row r="759">
          <cell r="B759">
            <v>1636</v>
          </cell>
          <cell r="C759" t="str">
            <v>CONEJO II</v>
          </cell>
          <cell r="D759" t="str">
            <v>MO-1636-BM</v>
          </cell>
          <cell r="E759" t="str">
            <v>FROILAN ARCE ASTORGA</v>
          </cell>
          <cell r="F759" t="str">
            <v>ARTESANAL</v>
          </cell>
        </row>
        <row r="760">
          <cell r="B760">
            <v>1638</v>
          </cell>
          <cell r="C760" t="str">
            <v>KEVIN Y CARLOS</v>
          </cell>
          <cell r="D760" t="str">
            <v>PS-1638-BM</v>
          </cell>
          <cell r="E760" t="str">
            <v>SIGUAS GARCIA LUIS ENRIQUE</v>
          </cell>
          <cell r="F760" t="str">
            <v>ARTESANAL</v>
          </cell>
        </row>
        <row r="761">
          <cell r="B761">
            <v>1639</v>
          </cell>
          <cell r="C761" t="str">
            <v>VIRGENCITA DE CHAPY</v>
          </cell>
          <cell r="D761" t="str">
            <v>PS-1639-BM</v>
          </cell>
          <cell r="E761" t="str">
            <v>SOTO DE MU?NTE LILI TIRADO</v>
          </cell>
          <cell r="F761" t="str">
            <v>ARTESANAL</v>
          </cell>
        </row>
        <row r="762">
          <cell r="B762">
            <v>1640</v>
          </cell>
          <cell r="C762" t="str">
            <v>200 MILLAS PERUANAS</v>
          </cell>
          <cell r="D762" t="str">
            <v>PS-1640-BM</v>
          </cell>
          <cell r="E762" t="str">
            <v>USCAMAYTA RUA JULIAN</v>
          </cell>
          <cell r="F762" t="str">
            <v>ARTESANAL</v>
          </cell>
        </row>
        <row r="763">
          <cell r="B763">
            <v>1641</v>
          </cell>
          <cell r="C763" t="str">
            <v>MARITZA I</v>
          </cell>
          <cell r="D763" t="str">
            <v>PS-1641-BM</v>
          </cell>
          <cell r="E763" t="str">
            <v>EPIFANIA HUARCA DE A. Y HECTOR ANGELES R.</v>
          </cell>
          <cell r="F763" t="str">
            <v>ARTESANAL</v>
          </cell>
        </row>
        <row r="764">
          <cell r="B764">
            <v>1642</v>
          </cell>
          <cell r="C764" t="str">
            <v>MARITZA II</v>
          </cell>
          <cell r="D764" t="str">
            <v>PS-1642-BM</v>
          </cell>
          <cell r="E764" t="str">
            <v>H. ANGELES Y E. HUARCA DE A</v>
          </cell>
          <cell r="F764" t="str">
            <v>ARTESANAL</v>
          </cell>
        </row>
        <row r="765">
          <cell r="B765">
            <v>1643</v>
          </cell>
          <cell r="C765" t="str">
            <v>MARITZA III</v>
          </cell>
          <cell r="D765" t="str">
            <v>PS-1643-BM</v>
          </cell>
          <cell r="E765" t="str">
            <v>E. HUARCA DE A. Y M. ANGELES R.</v>
          </cell>
          <cell r="F765" t="str">
            <v>ARTESANAL</v>
          </cell>
        </row>
        <row r="766">
          <cell r="B766">
            <v>1644</v>
          </cell>
          <cell r="C766" t="str">
            <v>JESSICA</v>
          </cell>
          <cell r="D766" t="str">
            <v>PS-1644-BM</v>
          </cell>
          <cell r="E766" t="str">
            <v>ANGELES HUARCA LUCIO B.</v>
          </cell>
          <cell r="F766" t="str">
            <v>ARTESANAL</v>
          </cell>
        </row>
        <row r="767">
          <cell r="B767">
            <v>1645</v>
          </cell>
          <cell r="C767" t="str">
            <v>DON RAUL</v>
          </cell>
          <cell r="D767" t="str">
            <v>PS-1645-BM</v>
          </cell>
          <cell r="E767" t="str">
            <v>SUAREZ GRANDA RAUL PEDRO</v>
          </cell>
          <cell r="F767" t="str">
            <v>ARTESANAL</v>
          </cell>
        </row>
        <row r="768">
          <cell r="B768">
            <v>1646</v>
          </cell>
          <cell r="C768" t="str">
            <v>LAS TRES HERMANITAS</v>
          </cell>
          <cell r="D768" t="str">
            <v>PS-1646-BM</v>
          </cell>
          <cell r="E768" t="str">
            <v>ABREGU TORRES RICARDO</v>
          </cell>
          <cell r="F768" t="str">
            <v>ARTESANAL</v>
          </cell>
        </row>
        <row r="769">
          <cell r="B769">
            <v>1647</v>
          </cell>
          <cell r="C769" t="str">
            <v>LOS HERMANOS MAYURI</v>
          </cell>
          <cell r="D769" t="str">
            <v>PS-1647-BM</v>
          </cell>
          <cell r="E769" t="str">
            <v>MAYURI TORRES PEDRO A.</v>
          </cell>
          <cell r="F769" t="str">
            <v>ARTESANAL</v>
          </cell>
        </row>
        <row r="770">
          <cell r="B770">
            <v>1649</v>
          </cell>
          <cell r="C770" t="str">
            <v>SAN ROQUE</v>
          </cell>
          <cell r="D770" t="str">
            <v>PS-1649-BM</v>
          </cell>
          <cell r="E770" t="str">
            <v>DE LA CRUZ SOTO ALEJANDRO</v>
          </cell>
          <cell r="F770" t="str">
            <v>ARTESANAL</v>
          </cell>
        </row>
        <row r="771">
          <cell r="B771">
            <v>1650</v>
          </cell>
          <cell r="C771" t="str">
            <v>JOSE ARMANDO</v>
          </cell>
          <cell r="D771" t="str">
            <v>PS-1650-BM</v>
          </cell>
          <cell r="E771" t="str">
            <v>FORTUNATO DIAZ CABRERA ABEL</v>
          </cell>
          <cell r="F771" t="str">
            <v>ARTESANAL</v>
          </cell>
        </row>
        <row r="772">
          <cell r="B772">
            <v>1651</v>
          </cell>
          <cell r="C772" t="str">
            <v>ALETA AZUL</v>
          </cell>
          <cell r="D772" t="str">
            <v>PS-1651-BM</v>
          </cell>
          <cell r="E772" t="str">
            <v>DE LA CRUZ JIMENEZ JUAN</v>
          </cell>
          <cell r="F772" t="str">
            <v>ARTESANAL</v>
          </cell>
        </row>
        <row r="773">
          <cell r="B773">
            <v>1652</v>
          </cell>
          <cell r="C773" t="str">
            <v>SARITA I</v>
          </cell>
          <cell r="D773" t="str">
            <v>PS-1652-BM</v>
          </cell>
          <cell r="E773" t="str">
            <v>DE LA CRUZ MAYO BLANCA ROSA</v>
          </cell>
          <cell r="F773" t="str">
            <v>ARTESANAL</v>
          </cell>
        </row>
        <row r="774">
          <cell r="B774">
            <v>1653</v>
          </cell>
          <cell r="C774" t="str">
            <v>PITUFO-I</v>
          </cell>
          <cell r="D774" t="str">
            <v>IO-01653-BM</v>
          </cell>
          <cell r="E774" t="str">
            <v>PASTOR MAMANI JUSTO</v>
          </cell>
          <cell r="F774" t="str">
            <v>ARTESANAL</v>
          </cell>
        </row>
        <row r="775">
          <cell r="B775">
            <v>1654</v>
          </cell>
          <cell r="C775" t="str">
            <v>ROSSANA</v>
          </cell>
          <cell r="D775" t="str">
            <v>PS-1654-BM</v>
          </cell>
          <cell r="E775" t="str">
            <v>RAMOS FAJARDO TOMAS DOMINGO</v>
          </cell>
          <cell r="F775" t="str">
            <v>ARTESANAL</v>
          </cell>
        </row>
        <row r="776">
          <cell r="B776">
            <v>1657</v>
          </cell>
          <cell r="C776" t="str">
            <v>JOSE LUIS</v>
          </cell>
          <cell r="D776" t="str">
            <v>PS-1657-BM</v>
          </cell>
          <cell r="E776" t="str">
            <v>GARCIA HERNANDEZ JULIAN</v>
          </cell>
          <cell r="F776" t="str">
            <v>ARTESANAL</v>
          </cell>
        </row>
        <row r="777">
          <cell r="B777">
            <v>1659</v>
          </cell>
          <cell r="C777" t="str">
            <v>ANGEL I</v>
          </cell>
          <cell r="D777" t="str">
            <v>SN-1659-BM</v>
          </cell>
          <cell r="E777" t="str">
            <v>HERNANDEZ ALVAREZ ANGEL ALBERTO</v>
          </cell>
          <cell r="F777" t="str">
            <v>ARTESANAL</v>
          </cell>
        </row>
        <row r="778">
          <cell r="B778">
            <v>1663</v>
          </cell>
          <cell r="C778" t="str">
            <v>CHIQUITIN I</v>
          </cell>
          <cell r="D778" t="str">
            <v>PS-1663-BM</v>
          </cell>
          <cell r="E778" t="str">
            <v>RAMIREZ ALQUIZAR CARLOS MANUEL</v>
          </cell>
          <cell r="F778" t="str">
            <v>ARTESANAL</v>
          </cell>
        </row>
        <row r="779">
          <cell r="B779">
            <v>1665</v>
          </cell>
          <cell r="C779" t="str">
            <v>SAN JUDAS TADEO</v>
          </cell>
          <cell r="D779" t="str">
            <v>PS-1665-BM</v>
          </cell>
          <cell r="E779" t="str">
            <v>TORRES FERREYRA JULIAN O.</v>
          </cell>
          <cell r="F779" t="str">
            <v>ARTESANAL</v>
          </cell>
        </row>
        <row r="780">
          <cell r="B780">
            <v>1669</v>
          </cell>
          <cell r="C780" t="str">
            <v>CONSTANTINA II</v>
          </cell>
          <cell r="D780" t="str">
            <v>PS-1669-BM</v>
          </cell>
          <cell r="E780" t="str">
            <v>ANCHANTE VILCHEZ MARCELINO</v>
          </cell>
          <cell r="F780" t="str">
            <v>ARTESANAL</v>
          </cell>
        </row>
        <row r="781">
          <cell r="B781">
            <v>1670</v>
          </cell>
          <cell r="C781" t="str">
            <v>ROGELIA I</v>
          </cell>
          <cell r="D781" t="str">
            <v>PS-1670-BM</v>
          </cell>
          <cell r="E781" t="str">
            <v>MARTINEZ DE HERRERA ROGELIA E.</v>
          </cell>
          <cell r="F781" t="str">
            <v>ARTESANAL</v>
          </cell>
        </row>
        <row r="782">
          <cell r="B782">
            <v>1671</v>
          </cell>
          <cell r="C782" t="str">
            <v>VIKINGO IV</v>
          </cell>
          <cell r="D782" t="str">
            <v>PS-1671-BM</v>
          </cell>
          <cell r="E782" t="str">
            <v>CHICATA DE ROSSEL ERRUBIA</v>
          </cell>
          <cell r="F782" t="str">
            <v>ARTESANAL</v>
          </cell>
        </row>
        <row r="783">
          <cell r="B783">
            <v>1674</v>
          </cell>
          <cell r="C783" t="str">
            <v>SAN VICENTE III</v>
          </cell>
          <cell r="D783" t="str">
            <v>PS-1674-BM</v>
          </cell>
          <cell r="E783" t="str">
            <v>ALARICO RAMOS VICENTE</v>
          </cell>
          <cell r="F783" t="str">
            <v>ARTESANAL</v>
          </cell>
        </row>
        <row r="784">
          <cell r="B784">
            <v>1675</v>
          </cell>
          <cell r="C784" t="str">
            <v>LOS TRES HERMANOS</v>
          </cell>
          <cell r="D784" t="str">
            <v>PS-1675-BM</v>
          </cell>
          <cell r="E784" t="str">
            <v>SANCHEZ DIAZ LUCILA MARGARITA</v>
          </cell>
          <cell r="F784" t="str">
            <v>ARTESANAL</v>
          </cell>
        </row>
        <row r="785">
          <cell r="B785">
            <v>1677</v>
          </cell>
          <cell r="C785" t="str">
            <v>MARTIN FIERRO</v>
          </cell>
          <cell r="D785" t="str">
            <v>PS-1677-BM</v>
          </cell>
          <cell r="E785" t="str">
            <v>UCHUYA ACASIETE JUAN</v>
          </cell>
          <cell r="F785" t="str">
            <v>ARTESANAL</v>
          </cell>
        </row>
        <row r="786">
          <cell r="B786">
            <v>1704</v>
          </cell>
          <cell r="C786" t="str">
            <v>KALIN</v>
          </cell>
          <cell r="D786" t="str">
            <v>ZS-1704-BM</v>
          </cell>
          <cell r="E786" t="str">
            <v>ABANTO CRESPO CARLOS</v>
          </cell>
          <cell r="F786" t="str">
            <v>ARTESANAL</v>
          </cell>
        </row>
        <row r="787">
          <cell r="B787">
            <v>1707</v>
          </cell>
          <cell r="C787" t="str">
            <v>TORITO</v>
          </cell>
          <cell r="D787" t="str">
            <v>ZS-1707-BM</v>
          </cell>
          <cell r="E787" t="str">
            <v>GAMBOA CARRILLO JOSE</v>
          </cell>
          <cell r="F787" t="str">
            <v>ARTESANAL</v>
          </cell>
        </row>
        <row r="788">
          <cell r="B788">
            <v>1708</v>
          </cell>
          <cell r="C788" t="str">
            <v>PEDRO PABLO</v>
          </cell>
          <cell r="D788" t="str">
            <v>ZS-1708-BM</v>
          </cell>
          <cell r="E788" t="str">
            <v>GAMBOA VALENCIA SEGUNDO</v>
          </cell>
          <cell r="F788" t="str">
            <v>ARTESANAL</v>
          </cell>
        </row>
        <row r="789">
          <cell r="B789">
            <v>1710</v>
          </cell>
          <cell r="C789" t="str">
            <v>JEQUETEPEQUE 9</v>
          </cell>
          <cell r="D789" t="str">
            <v>SE-1710-PM</v>
          </cell>
          <cell r="E789" t="str">
            <v>CORPORACION PESQUERA INCA S.A.C.</v>
          </cell>
          <cell r="F789" t="str">
            <v>DECRETO LEY Nº25977</v>
          </cell>
        </row>
        <row r="790">
          <cell r="B790">
            <v>1711</v>
          </cell>
          <cell r="C790" t="str">
            <v>RIMAC 10</v>
          </cell>
          <cell r="D790" t="str">
            <v>SE-1711-PM</v>
          </cell>
          <cell r="E790" t="str">
            <v>CONSERV. GARRIDO S.A.</v>
          </cell>
          <cell r="F790" t="str">
            <v>DECRETO LEY Nº25977</v>
          </cell>
        </row>
        <row r="791">
          <cell r="B791">
            <v>1714</v>
          </cell>
          <cell r="C791" t="str">
            <v>JESSICA</v>
          </cell>
          <cell r="D791" t="str">
            <v>HO-1714-CM</v>
          </cell>
          <cell r="E791" t="str">
            <v>PESQUERA MARINHA S.A.C</v>
          </cell>
          <cell r="F791" t="str">
            <v>LEY Nº26920</v>
          </cell>
        </row>
        <row r="792">
          <cell r="B792">
            <v>1718</v>
          </cell>
          <cell r="C792" t="str">
            <v>MARIA DEL CARMEN</v>
          </cell>
          <cell r="D792" t="str">
            <v>HO-1718</v>
          </cell>
          <cell r="E792" t="str">
            <v>COLLANTES BAZALAR ZULMA</v>
          </cell>
          <cell r="F792" t="str">
            <v>ARTESANAL</v>
          </cell>
        </row>
        <row r="793">
          <cell r="B793">
            <v>1725</v>
          </cell>
          <cell r="C793" t="str">
            <v>INCA 2</v>
          </cell>
          <cell r="D793" t="str">
            <v>PT-1725-PM</v>
          </cell>
          <cell r="E793" t="str">
            <v>PESQUERA TERRANOVA S.A.C.</v>
          </cell>
          <cell r="F793" t="str">
            <v>DECRETO LEY Nº25977</v>
          </cell>
        </row>
        <row r="794">
          <cell r="B794">
            <v>1727</v>
          </cell>
          <cell r="C794" t="str">
            <v>ANA ALEXANDRA</v>
          </cell>
          <cell r="D794" t="str">
            <v>PT-1727-CM</v>
          </cell>
          <cell r="E794" t="str">
            <v>ARMADORES Y CONGELADORES DEL PACIFICO S.A.</v>
          </cell>
          <cell r="F794" t="str">
            <v>DECRETO LEY Nº25977</v>
          </cell>
        </row>
        <row r="795">
          <cell r="B795">
            <v>1732</v>
          </cell>
          <cell r="C795" t="str">
            <v>TASA 311</v>
          </cell>
          <cell r="D795" t="str">
            <v>CE-1732-PM</v>
          </cell>
          <cell r="E795" t="str">
            <v>TECNOLOGICA DE ALIMENTOS S.A.</v>
          </cell>
          <cell r="F795" t="str">
            <v>DECRETO LEY Nº25977</v>
          </cell>
        </row>
        <row r="796">
          <cell r="B796">
            <v>1733</v>
          </cell>
          <cell r="C796" t="str">
            <v>LOBOS DE AFUERA 2</v>
          </cell>
          <cell r="D796" t="str">
            <v>IO-1733-PM</v>
          </cell>
          <cell r="E796" t="str">
            <v>PESQUERA EXALMAR S.A.A.</v>
          </cell>
          <cell r="F796" t="str">
            <v>DECRETO LEY Nº25977</v>
          </cell>
        </row>
        <row r="797">
          <cell r="B797">
            <v>1734</v>
          </cell>
          <cell r="C797" t="str">
            <v>DELFIN</v>
          </cell>
          <cell r="D797" t="str">
            <v>MO-1734-BM</v>
          </cell>
          <cell r="E797" t="str">
            <v>PHOCO QUISPE RODOLFO</v>
          </cell>
          <cell r="F797" t="str">
            <v>ARTESANAL</v>
          </cell>
        </row>
        <row r="798">
          <cell r="B798">
            <v>1735</v>
          </cell>
          <cell r="C798" t="str">
            <v>PEDRO FELIPE</v>
          </cell>
          <cell r="D798" t="str">
            <v>MO-1735-BM</v>
          </cell>
          <cell r="E798" t="str">
            <v>MAMANI ESCOBAR PEDRO</v>
          </cell>
          <cell r="F798" t="str">
            <v>ARTESANAL</v>
          </cell>
        </row>
        <row r="799">
          <cell r="B799">
            <v>1736</v>
          </cell>
          <cell r="C799" t="str">
            <v>CANDELARIA</v>
          </cell>
          <cell r="D799" t="str">
            <v>MO-1736-BM</v>
          </cell>
          <cell r="E799" t="str">
            <v>ACU? VEGA ANDRES SOCIMO</v>
          </cell>
          <cell r="F799" t="str">
            <v>ARTESANAL</v>
          </cell>
        </row>
        <row r="800">
          <cell r="B800">
            <v>1737</v>
          </cell>
          <cell r="C800" t="str">
            <v>FRANCISCO JAVIER</v>
          </cell>
          <cell r="D800" t="str">
            <v>MO-1737-BM</v>
          </cell>
          <cell r="E800" t="str">
            <v>ARHUATA OLIVA FRANCISCO</v>
          </cell>
          <cell r="F800" t="str">
            <v>ARTESANAL</v>
          </cell>
        </row>
        <row r="801">
          <cell r="B801">
            <v>1739</v>
          </cell>
          <cell r="C801" t="str">
            <v>SANTA NATALIA</v>
          </cell>
          <cell r="D801" t="str">
            <v>MO-1739-BM</v>
          </cell>
          <cell r="E801" t="str">
            <v>GUZMAN FLORES MARIO CARLOS</v>
          </cell>
          <cell r="F801" t="str">
            <v>ARTESANAL</v>
          </cell>
        </row>
        <row r="802">
          <cell r="B802">
            <v>1740</v>
          </cell>
          <cell r="C802" t="str">
            <v>DON CESAR</v>
          </cell>
          <cell r="D802" t="str">
            <v>MO-1740-BM</v>
          </cell>
          <cell r="E802" t="str">
            <v>OVIEDO MU?Z JUAN</v>
          </cell>
          <cell r="F802" t="str">
            <v>ARTESANAL</v>
          </cell>
        </row>
        <row r="803">
          <cell r="B803">
            <v>1741</v>
          </cell>
          <cell r="C803" t="str">
            <v>CANDELARIA</v>
          </cell>
          <cell r="D803" t="str">
            <v>MO-1741-BM</v>
          </cell>
          <cell r="E803" t="str">
            <v>YUNGURI ALCARUNTO TEODORO</v>
          </cell>
          <cell r="F803" t="str">
            <v>ARTESANAL</v>
          </cell>
        </row>
        <row r="804">
          <cell r="B804">
            <v>1742</v>
          </cell>
          <cell r="C804" t="str">
            <v>SIMY 6</v>
          </cell>
          <cell r="D804" t="str">
            <v>CE-1742-PM</v>
          </cell>
          <cell r="E804" t="str">
            <v>ALEXANDRA S.A.C.</v>
          </cell>
          <cell r="F804" t="str">
            <v>DECRETO LEY Nº25977</v>
          </cell>
        </row>
        <row r="805">
          <cell r="B805">
            <v>1747</v>
          </cell>
          <cell r="C805" t="str">
            <v>AURORA</v>
          </cell>
          <cell r="D805" t="str">
            <v>HO-1747-BM</v>
          </cell>
          <cell r="E805" t="str">
            <v>COCA AQUIJE FRANCISCO</v>
          </cell>
          <cell r="F805" t="str">
            <v>ARTESANAL</v>
          </cell>
        </row>
        <row r="806">
          <cell r="B806">
            <v>1751</v>
          </cell>
          <cell r="C806" t="str">
            <v>PIRULO</v>
          </cell>
          <cell r="D806" t="str">
            <v>HO-1751-CM</v>
          </cell>
          <cell r="E806" t="str">
            <v>EMPRESA PESQUERA MARIA DEL ROCIO S.R.L.</v>
          </cell>
          <cell r="F806" t="str">
            <v>LEY Nº26920</v>
          </cell>
        </row>
        <row r="807">
          <cell r="B807">
            <v>1753</v>
          </cell>
          <cell r="C807" t="str">
            <v>MARIA ISABEL</v>
          </cell>
          <cell r="D807" t="str">
            <v>HO-1753-BM</v>
          </cell>
          <cell r="E807" t="str">
            <v>ARRARTE CHINGA AUGUSTO</v>
          </cell>
          <cell r="F807" t="str">
            <v>ARTESANAL</v>
          </cell>
        </row>
        <row r="808">
          <cell r="B808">
            <v>1755</v>
          </cell>
          <cell r="C808" t="str">
            <v>GUADALUPE</v>
          </cell>
          <cell r="D808" t="str">
            <v>HO-1755-BM</v>
          </cell>
          <cell r="E808" t="str">
            <v>LANDA BAZALAR MANUEL LEOCADIO</v>
          </cell>
          <cell r="F808" t="str">
            <v>ARTESANAL</v>
          </cell>
        </row>
        <row r="809">
          <cell r="B809">
            <v>1756</v>
          </cell>
          <cell r="C809" t="str">
            <v>SAN MARTIN DE PORRAS</v>
          </cell>
          <cell r="D809" t="str">
            <v>HO-1756-BM</v>
          </cell>
          <cell r="E809" t="str">
            <v>CARRE? RAMOS NELSON</v>
          </cell>
          <cell r="F809" t="str">
            <v>ARTESANAL</v>
          </cell>
        </row>
        <row r="810">
          <cell r="B810">
            <v>1759</v>
          </cell>
          <cell r="C810" t="str">
            <v>KAROL</v>
          </cell>
          <cell r="D810" t="str">
            <v>HO-1759-PM</v>
          </cell>
          <cell r="E810" t="str">
            <v>PESQUERA GROBET S.A.C.</v>
          </cell>
          <cell r="F810" t="str">
            <v>LEY Nº26920</v>
          </cell>
        </row>
        <row r="811">
          <cell r="B811">
            <v>1761</v>
          </cell>
          <cell r="C811" t="str">
            <v>SAN MARTIN DE PORRAS</v>
          </cell>
          <cell r="D811" t="str">
            <v>HO-1761-BM</v>
          </cell>
          <cell r="E811" t="str">
            <v>NAHUISH ESPINOZA INOCENTE MARIO</v>
          </cell>
          <cell r="F811" t="str">
            <v>ARTESANAL</v>
          </cell>
        </row>
        <row r="812">
          <cell r="B812">
            <v>1762</v>
          </cell>
          <cell r="C812" t="str">
            <v>PUNTA ATAHUANCA 2</v>
          </cell>
          <cell r="D812" t="str">
            <v>HO-1762-BM</v>
          </cell>
          <cell r="E812" t="str">
            <v>NIEVES LIBERATO LUZMILA</v>
          </cell>
          <cell r="F812" t="str">
            <v>ARTESANAL</v>
          </cell>
        </row>
        <row r="813">
          <cell r="B813">
            <v>1766</v>
          </cell>
          <cell r="C813" t="str">
            <v>BELISSA</v>
          </cell>
          <cell r="D813" t="str">
            <v>HO-1766-CM</v>
          </cell>
          <cell r="E813" t="str">
            <v>PESQUERA KEOPS S.A.C.</v>
          </cell>
          <cell r="F813" t="str">
            <v>MENOR ESCALA (ANCHOVETA) - ARTESANAL</v>
          </cell>
        </row>
        <row r="814">
          <cell r="B814">
            <v>1767</v>
          </cell>
          <cell r="C814" t="str">
            <v>CAROLINA</v>
          </cell>
          <cell r="D814" t="str">
            <v>HO-1767-CM</v>
          </cell>
          <cell r="E814" t="str">
            <v>ORGULLO DEL MAR E.I.R.L.</v>
          </cell>
          <cell r="F814" t="str">
            <v>LEY Nº26920</v>
          </cell>
        </row>
        <row r="815">
          <cell r="B815">
            <v>1769</v>
          </cell>
          <cell r="C815" t="str">
            <v>DOS HERMANOS</v>
          </cell>
          <cell r="D815" t="str">
            <v>ZS-1769-BM</v>
          </cell>
          <cell r="E815" t="str">
            <v>CHAPA AMAYA MIGUE</v>
          </cell>
          <cell r="F815" t="str">
            <v>ARTESANAL</v>
          </cell>
        </row>
        <row r="816">
          <cell r="B816">
            <v>1770</v>
          </cell>
          <cell r="C816" t="str">
            <v>LORENZO</v>
          </cell>
          <cell r="D816" t="str">
            <v>ZS-01770-CM</v>
          </cell>
          <cell r="E816" t="str">
            <v>BERNAL PALMA FRANK JOEL</v>
          </cell>
          <cell r="F816" t="str">
            <v>ARTESANAL</v>
          </cell>
        </row>
        <row r="817">
          <cell r="B817">
            <v>1771</v>
          </cell>
          <cell r="C817" t="str">
            <v>POSEIDON</v>
          </cell>
          <cell r="D817" t="str">
            <v>PT-1771-CM</v>
          </cell>
          <cell r="E817" t="str">
            <v>INDUSTRIAL PESQUERA SANTA MONICA S.A.</v>
          </cell>
          <cell r="F817" t="str">
            <v>DECRETO LEY Nº25977</v>
          </cell>
        </row>
        <row r="818">
          <cell r="B818">
            <v>1772</v>
          </cell>
          <cell r="C818" t="str">
            <v>VIRGEN DEL CARMEN DE HUAURA</v>
          </cell>
          <cell r="D818" t="str">
            <v>ZS-1772-BM</v>
          </cell>
          <cell r="E818" t="str">
            <v>GUERRERO DE LI DORIS</v>
          </cell>
          <cell r="F818" t="str">
            <v>ARTESANAL</v>
          </cell>
        </row>
        <row r="819">
          <cell r="B819">
            <v>1773</v>
          </cell>
          <cell r="C819" t="str">
            <v>TANIA</v>
          </cell>
          <cell r="D819" t="str">
            <v>ZS-1773-BM</v>
          </cell>
          <cell r="E819" t="str">
            <v>FIESTAS PURIZACA PEDRO</v>
          </cell>
          <cell r="F819" t="str">
            <v>ARTESANAL</v>
          </cell>
        </row>
        <row r="820">
          <cell r="B820">
            <v>1774</v>
          </cell>
          <cell r="C820" t="str">
            <v>ROGGER</v>
          </cell>
          <cell r="D820" t="str">
            <v>ZS-01774-CM</v>
          </cell>
          <cell r="E820" t="str">
            <v>SANTISTEBAN HUAMANCHUMO WILLIAM ROGGER</v>
          </cell>
          <cell r="F820" t="str">
            <v>ARTESANAL</v>
          </cell>
        </row>
        <row r="821">
          <cell r="B821">
            <v>1775</v>
          </cell>
          <cell r="C821" t="str">
            <v>VIRGEN MARIA</v>
          </cell>
          <cell r="D821" t="str">
            <v>ZS-1775-BM</v>
          </cell>
          <cell r="E821" t="str">
            <v>RUMICHE ECHE JOSE DEL CARMEN</v>
          </cell>
          <cell r="F821" t="str">
            <v>ARTESANAL</v>
          </cell>
        </row>
        <row r="822">
          <cell r="B822">
            <v>1777</v>
          </cell>
          <cell r="C822" t="str">
            <v>JUAN HUMBERTO</v>
          </cell>
          <cell r="D822" t="str">
            <v>PL-1777-CM</v>
          </cell>
          <cell r="E822" t="str">
            <v>ALVARADO DE SANTISTEBAN SILVIA ESMERALDA ;SANTISTEBAN BANCES JOSE CLEMENTE</v>
          </cell>
          <cell r="F822" t="str">
            <v>LEY Nº26920</v>
          </cell>
        </row>
        <row r="823">
          <cell r="B823">
            <v>1778</v>
          </cell>
          <cell r="C823" t="str">
            <v>VIRGEN DE LA PUERTA</v>
          </cell>
          <cell r="D823" t="str">
            <v>PO-1778-BM</v>
          </cell>
          <cell r="E823" t="str">
            <v>MAQUEN REYES JUAN FRANCISCO</v>
          </cell>
          <cell r="F823" t="str">
            <v>ARTESANAL</v>
          </cell>
        </row>
        <row r="824">
          <cell r="B824">
            <v>1779</v>
          </cell>
          <cell r="C824" t="str">
            <v>HUASCAR</v>
          </cell>
          <cell r="D824" t="str">
            <v>ZS-1779-BM</v>
          </cell>
          <cell r="E824" t="str">
            <v>PE? VALIENTE JOSE</v>
          </cell>
          <cell r="F824" t="str">
            <v>ARTESANAL</v>
          </cell>
        </row>
        <row r="825">
          <cell r="B825">
            <v>1780</v>
          </cell>
          <cell r="C825" t="str">
            <v>FELIZ ESPERANZA</v>
          </cell>
          <cell r="D825" t="str">
            <v>ZS-1780-BM</v>
          </cell>
          <cell r="E825" t="str">
            <v>ECHE TUME MIGUEL</v>
          </cell>
          <cell r="F825" t="str">
            <v>ARTESANAL</v>
          </cell>
        </row>
        <row r="826">
          <cell r="B826">
            <v>1781</v>
          </cell>
          <cell r="C826" t="str">
            <v>SR. DE LOS MILAGROS</v>
          </cell>
          <cell r="D826" t="str">
            <v>ZS-1781-BM</v>
          </cell>
          <cell r="E826" t="str">
            <v>FIESTAS RUMICHE JOSE ANGEL</v>
          </cell>
          <cell r="F826" t="str">
            <v>ARTESANAL</v>
          </cell>
        </row>
        <row r="827">
          <cell r="B827">
            <v>1782</v>
          </cell>
          <cell r="C827" t="str">
            <v>JESUS Y MARIA</v>
          </cell>
          <cell r="D827" t="str">
            <v>ZS-01782-BM</v>
          </cell>
          <cell r="E827" t="str">
            <v>FIESTAS VIA HERNANDO</v>
          </cell>
          <cell r="F827" t="str">
            <v>ARTESANAL</v>
          </cell>
        </row>
        <row r="828">
          <cell r="B828">
            <v>1783</v>
          </cell>
          <cell r="C828" t="str">
            <v>GUIAME SAN JUAN</v>
          </cell>
          <cell r="D828" t="str">
            <v>ZS-1783-BM</v>
          </cell>
          <cell r="E828" t="str">
            <v>RUMICHE ECHE JOSE DEL CARMEN</v>
          </cell>
          <cell r="F828" t="str">
            <v>ARTESANAL</v>
          </cell>
        </row>
        <row r="829">
          <cell r="B829">
            <v>1785</v>
          </cell>
          <cell r="C829" t="str">
            <v>VIRGEN DEL CARMEN</v>
          </cell>
          <cell r="D829" t="str">
            <v>ZS-1785-BM</v>
          </cell>
          <cell r="E829" t="str">
            <v>HUMBERTO QUEREVALU PANTA Y OTRO</v>
          </cell>
          <cell r="F829" t="str">
            <v>ARTESANAL</v>
          </cell>
        </row>
        <row r="830">
          <cell r="B830">
            <v>1786</v>
          </cell>
          <cell r="C830" t="str">
            <v>SE?R DE LOS MILAGROS</v>
          </cell>
          <cell r="D830" t="str">
            <v>ZS-1786-BM</v>
          </cell>
          <cell r="E830" t="str">
            <v>ECHE FIESTAS PAULINO</v>
          </cell>
          <cell r="F830" t="str">
            <v>ARTESANAL</v>
          </cell>
        </row>
        <row r="831">
          <cell r="B831">
            <v>1787</v>
          </cell>
          <cell r="C831" t="str">
            <v>MI TOMACITO</v>
          </cell>
          <cell r="D831" t="str">
            <v>ZS-1787-BM</v>
          </cell>
          <cell r="E831" t="str">
            <v>HEBERT PANTA FIESTAS Y CARLOS PANTA FIESTAS</v>
          </cell>
          <cell r="F831" t="str">
            <v>ARTESANAL</v>
          </cell>
        </row>
        <row r="832">
          <cell r="B832">
            <v>1789</v>
          </cell>
          <cell r="C832" t="str">
            <v>VIRGEN MARIA</v>
          </cell>
          <cell r="D832" t="str">
            <v>ZS-1789-BM</v>
          </cell>
          <cell r="E832" t="str">
            <v>CHAPA AMAYA ALEJANDRO</v>
          </cell>
          <cell r="F832" t="str">
            <v>ARTESANAL</v>
          </cell>
        </row>
        <row r="833">
          <cell r="B833">
            <v>1790</v>
          </cell>
          <cell r="C833" t="str">
            <v>MILAGRO DE MI MADRE</v>
          </cell>
          <cell r="D833" t="str">
            <v>ZS-1790-BM</v>
          </cell>
          <cell r="E833" t="str">
            <v>CORREA BALLADARES JUAN MAXIMO</v>
          </cell>
          <cell r="F833" t="str">
            <v>ARTESANAL</v>
          </cell>
        </row>
        <row r="834">
          <cell r="B834">
            <v>1794</v>
          </cell>
          <cell r="C834" t="str">
            <v>VOLUNTARIO</v>
          </cell>
          <cell r="D834" t="str">
            <v>TA-1794-BM</v>
          </cell>
          <cell r="E834" t="str">
            <v>QUEREVALU PERICHE MARIANO</v>
          </cell>
          <cell r="F834" t="str">
            <v>ARTESANAL</v>
          </cell>
        </row>
        <row r="835">
          <cell r="B835">
            <v>1795</v>
          </cell>
          <cell r="C835" t="str">
            <v>RIO JORDAN</v>
          </cell>
          <cell r="D835" t="str">
            <v>TA-1795-BM</v>
          </cell>
          <cell r="E835" t="str">
            <v>PUESCAS DE PANTA ISABEL</v>
          </cell>
          <cell r="F835" t="str">
            <v>ARTESANAL</v>
          </cell>
        </row>
        <row r="836">
          <cell r="B836">
            <v>1798</v>
          </cell>
          <cell r="C836" t="str">
            <v>SANTISIMA CRUZ DE MOTUPE</v>
          </cell>
          <cell r="D836" t="str">
            <v>TA-01798-CM</v>
          </cell>
          <cell r="E836" t="str">
            <v>MOLEROS QUI?NES ROGER DAVID</v>
          </cell>
          <cell r="F836" t="str">
            <v>ARTESANAL</v>
          </cell>
        </row>
        <row r="837">
          <cell r="B837">
            <v>1800</v>
          </cell>
          <cell r="C837" t="str">
            <v>VIRGEN DEL CARMEN</v>
          </cell>
          <cell r="D837" t="str">
            <v>TA-01800-BM</v>
          </cell>
          <cell r="E837" t="str">
            <v>FIESTAS QUEREVALU IGNACIO</v>
          </cell>
          <cell r="F837" t="str">
            <v>DECRETO LEGISLATIVO Nº1273</v>
          </cell>
        </row>
        <row r="838">
          <cell r="B838">
            <v>1804</v>
          </cell>
          <cell r="C838" t="str">
            <v>ANGELA ROSA</v>
          </cell>
          <cell r="D838" t="str">
            <v>TA-1804-BM</v>
          </cell>
          <cell r="E838" t="str">
            <v>ANTON PINGO CANDELARIO</v>
          </cell>
          <cell r="F838" t="str">
            <v>ARTESANAL</v>
          </cell>
        </row>
        <row r="839">
          <cell r="B839">
            <v>1813</v>
          </cell>
          <cell r="C839" t="str">
            <v>SE?R DEL MAR</v>
          </cell>
          <cell r="D839" t="str">
            <v>TA-01813-BM</v>
          </cell>
          <cell r="E839" t="str">
            <v>ESPINOZA PAZOS MAXIMO</v>
          </cell>
          <cell r="F839" t="str">
            <v>ARTESANAL</v>
          </cell>
        </row>
        <row r="840">
          <cell r="B840">
            <v>1814</v>
          </cell>
          <cell r="C840" t="str">
            <v>MI MECHITA</v>
          </cell>
          <cell r="D840" t="str">
            <v>TA-1814-BM</v>
          </cell>
          <cell r="E840" t="str">
            <v>FIESTAS VITE MARITZA ;PERICHE ECA ASCENCION</v>
          </cell>
          <cell r="F840" t="str">
            <v>ARTESANAL</v>
          </cell>
        </row>
        <row r="841">
          <cell r="B841">
            <v>1824</v>
          </cell>
          <cell r="C841" t="str">
            <v>EL SALVADOR</v>
          </cell>
          <cell r="D841" t="str">
            <v>TA-1824-BM</v>
          </cell>
          <cell r="E841" t="str">
            <v>GENARO RODRIGUEZ C. Y OTRO</v>
          </cell>
          <cell r="F841" t="str">
            <v>ARTESANAL</v>
          </cell>
        </row>
        <row r="842">
          <cell r="B842">
            <v>1828</v>
          </cell>
          <cell r="C842" t="str">
            <v>SAN JACINTO</v>
          </cell>
          <cell r="D842" t="str">
            <v>TA-1828-BM</v>
          </cell>
          <cell r="E842" t="str">
            <v>PUESCAS QUEREVALU PABLO</v>
          </cell>
          <cell r="F842" t="str">
            <v>ARTESANAL</v>
          </cell>
        </row>
        <row r="843">
          <cell r="B843">
            <v>1829</v>
          </cell>
          <cell r="C843" t="str">
            <v>SAN JACINTO II</v>
          </cell>
          <cell r="D843" t="str">
            <v>TA-01829-BM</v>
          </cell>
          <cell r="E843" t="str">
            <v>PUESCAS ESPINOZA LEIDY PATRICIA ;PUESCAS ESPINOZA SERGIO RUDY ;PUESCAS PAZOS LUIS AGUSTIN</v>
          </cell>
          <cell r="F843" t="str">
            <v>DECRETO LEGISLATIVO Nº1273</v>
          </cell>
        </row>
        <row r="844">
          <cell r="B844">
            <v>1833</v>
          </cell>
          <cell r="C844" t="str">
            <v>MONITOR HUASCAR</v>
          </cell>
          <cell r="D844" t="str">
            <v>PL-1833-CM</v>
          </cell>
          <cell r="E844" t="str">
            <v>MAQUEN FIESTAS MARIA MATILDE</v>
          </cell>
          <cell r="F844" t="str">
            <v>LEY Nº26920</v>
          </cell>
        </row>
        <row r="845">
          <cell r="B845">
            <v>1834</v>
          </cell>
          <cell r="C845" t="str">
            <v>QUE DIOS ME GUIE</v>
          </cell>
          <cell r="D845" t="str">
            <v>PO-1834-BM</v>
          </cell>
          <cell r="E845" t="str">
            <v>REMIGIO RAMIREZ TEQUE Y OTROS</v>
          </cell>
          <cell r="F845" t="str">
            <v>ARTESANAL</v>
          </cell>
        </row>
        <row r="846">
          <cell r="B846">
            <v>1836</v>
          </cell>
          <cell r="C846" t="str">
            <v>MI JORGE LUIS</v>
          </cell>
          <cell r="D846" t="str">
            <v>PL-1836-BM</v>
          </cell>
          <cell r="E846" t="str">
            <v>PAIRAZAMAN TORRES JOSE AGAPITO</v>
          </cell>
          <cell r="F846" t="str">
            <v>ARTESANAL</v>
          </cell>
        </row>
        <row r="847">
          <cell r="B847">
            <v>1837</v>
          </cell>
          <cell r="C847" t="str">
            <v>ISLA</v>
          </cell>
          <cell r="D847" t="str">
            <v>CE-1837-CM</v>
          </cell>
          <cell r="E847" t="str">
            <v>PESQUERA EXALMAR S.A.A.</v>
          </cell>
          <cell r="F847" t="str">
            <v>DECRETO LEY Nº25977</v>
          </cell>
        </row>
        <row r="848">
          <cell r="B848">
            <v>1838</v>
          </cell>
          <cell r="C848" t="str">
            <v>DON MIGUEL</v>
          </cell>
          <cell r="D848" t="str">
            <v>CE-1838-PM</v>
          </cell>
          <cell r="E848" t="str">
            <v>CORPORACION PESQUERA INCA S.A.C.</v>
          </cell>
          <cell r="F848" t="str">
            <v>DECRETO LEY Nº25977</v>
          </cell>
        </row>
        <row r="849">
          <cell r="B849">
            <v>1840</v>
          </cell>
          <cell r="C849" t="str">
            <v>PERCY I</v>
          </cell>
          <cell r="D849" t="str">
            <v>CE-01840-BM</v>
          </cell>
          <cell r="E849" t="str">
            <v>PADILLA SANTOS ALBERTO EUGENIO</v>
          </cell>
          <cell r="F849" t="str">
            <v>DECRETO LEGISLATIVO Nº1273</v>
          </cell>
        </row>
        <row r="850">
          <cell r="B850">
            <v>1841</v>
          </cell>
          <cell r="C850" t="str">
            <v>DALMACIA II</v>
          </cell>
          <cell r="D850" t="str">
            <v>CE-1841-PM</v>
          </cell>
          <cell r="E850" t="str">
            <v>CORPORACION PESQUERA INCA S.A.C.</v>
          </cell>
          <cell r="F850" t="str">
            <v>DECRETO LEY Nº25977</v>
          </cell>
        </row>
        <row r="851">
          <cell r="B851">
            <v>1842</v>
          </cell>
          <cell r="C851" t="str">
            <v>DON RAUL III</v>
          </cell>
          <cell r="D851" t="str">
            <v>CE-1842-PM</v>
          </cell>
          <cell r="E851" t="str">
            <v>INVERSIONES QUIAZA SAC.</v>
          </cell>
          <cell r="F851" t="str">
            <v>DECRETO LEY Nº25977</v>
          </cell>
        </row>
        <row r="852">
          <cell r="B852">
            <v>1843</v>
          </cell>
          <cell r="C852" t="str">
            <v>TASA 13</v>
          </cell>
          <cell r="D852" t="str">
            <v>PL-1843-PM</v>
          </cell>
          <cell r="E852" t="str">
            <v>TECNOLOGICA DE ALIMENTOS S.A.</v>
          </cell>
          <cell r="F852" t="str">
            <v>DECRETO LEY Nº25977</v>
          </cell>
        </row>
        <row r="853">
          <cell r="B853">
            <v>1844</v>
          </cell>
          <cell r="C853" t="str">
            <v>TASA 114</v>
          </cell>
          <cell r="D853" t="str">
            <v>HO-1844-PM</v>
          </cell>
          <cell r="E853" t="str">
            <v>TECNOLOGICA DE ALIMENTOS S.A.</v>
          </cell>
          <cell r="F853" t="str">
            <v>DECRETO LEY Nº25977</v>
          </cell>
        </row>
        <row r="854">
          <cell r="B854">
            <v>1845</v>
          </cell>
          <cell r="C854" t="str">
            <v>C&amp;Z 5</v>
          </cell>
          <cell r="D854" t="str">
            <v>CE-1845-PM</v>
          </cell>
          <cell r="E854" t="str">
            <v>PESQUERA JADA S.A.</v>
          </cell>
          <cell r="F854" t="str">
            <v>DECRETO LEY Nº25977</v>
          </cell>
        </row>
        <row r="855">
          <cell r="B855">
            <v>1846</v>
          </cell>
          <cell r="C855" t="str">
            <v>HUALLAGA 4</v>
          </cell>
          <cell r="D855" t="str">
            <v>CE-1846-PM</v>
          </cell>
          <cell r="E855" t="str">
            <v>P.E.E.A. HUALLAGA S.R.L.</v>
          </cell>
          <cell r="F855" t="str">
            <v>DECRETO LEY Nº25977</v>
          </cell>
        </row>
        <row r="856">
          <cell r="B856">
            <v>1848</v>
          </cell>
          <cell r="C856" t="str">
            <v>DON ALFONSO</v>
          </cell>
          <cell r="D856" t="str">
            <v>CE-1848-PM</v>
          </cell>
          <cell r="E856" t="str">
            <v>LOS CARLOS S.R.L.</v>
          </cell>
          <cell r="F856" t="str">
            <v>DECRETO LEY Nº25977</v>
          </cell>
        </row>
        <row r="857">
          <cell r="B857">
            <v>1849</v>
          </cell>
          <cell r="C857" t="str">
            <v>MI LESLIE I</v>
          </cell>
          <cell r="D857" t="str">
            <v>CE-1849-PM</v>
          </cell>
          <cell r="E857" t="str">
            <v>INV. LA MONTA? S.A.</v>
          </cell>
          <cell r="F857" t="str">
            <v>DECRETO LEY Nº25977</v>
          </cell>
        </row>
        <row r="858">
          <cell r="B858">
            <v>1851</v>
          </cell>
          <cell r="C858" t="str">
            <v>ANDES 39</v>
          </cell>
          <cell r="D858" t="str">
            <v>CE-1851-PM</v>
          </cell>
          <cell r="E858" t="str">
            <v>CFG INVESTMENT S.A.C.</v>
          </cell>
          <cell r="F858" t="str">
            <v>DECRETO LEY Nº25977</v>
          </cell>
        </row>
        <row r="859">
          <cell r="B859">
            <v>1852</v>
          </cell>
          <cell r="C859" t="str">
            <v>TASA 315</v>
          </cell>
          <cell r="D859" t="str">
            <v>PS-1852-PM</v>
          </cell>
          <cell r="E859" t="str">
            <v>TECNOLOGICA DE ALIMENTOS S.A.</v>
          </cell>
          <cell r="F859" t="str">
            <v>DECRETO LEY Nº25977</v>
          </cell>
        </row>
        <row r="860">
          <cell r="B860">
            <v>1853</v>
          </cell>
          <cell r="C860" t="str">
            <v>DO? ROSA</v>
          </cell>
          <cell r="D860" t="str">
            <v>CE-1853-PM</v>
          </cell>
          <cell r="E860" t="str">
            <v>PESQUERA DO? CAROLINA S.A.</v>
          </cell>
          <cell r="F860" t="str">
            <v>DECRETO LEY Nº25977</v>
          </cell>
        </row>
        <row r="861">
          <cell r="B861">
            <v>1854</v>
          </cell>
          <cell r="C861" t="str">
            <v>SANTO? II</v>
          </cell>
          <cell r="D861" t="str">
            <v>CE-1854-PM</v>
          </cell>
          <cell r="E861" t="str">
            <v>PESQUERA TEVIMAR S.A.</v>
          </cell>
          <cell r="F861" t="str">
            <v>DECRETO LEY Nº25977</v>
          </cell>
        </row>
        <row r="862">
          <cell r="B862">
            <v>1855</v>
          </cell>
          <cell r="C862" t="str">
            <v>AMAZONAS 8</v>
          </cell>
          <cell r="D862" t="str">
            <v>CE-1855-PM</v>
          </cell>
          <cell r="E862" t="str">
            <v>PESQUERA PELAYO S.A.C.</v>
          </cell>
          <cell r="F862" t="str">
            <v>DECRETO LEY Nº25977</v>
          </cell>
        </row>
        <row r="863">
          <cell r="B863">
            <v>1856</v>
          </cell>
          <cell r="C863" t="str">
            <v>ANGEL</v>
          </cell>
          <cell r="D863" t="str">
            <v>CE-1856-PM</v>
          </cell>
          <cell r="E863" t="str">
            <v>CFG INVESTMENT S.A.C.</v>
          </cell>
          <cell r="F863" t="str">
            <v>DECRETO LEY Nº25977</v>
          </cell>
        </row>
        <row r="864">
          <cell r="B864">
            <v>1859</v>
          </cell>
          <cell r="C864" t="str">
            <v>CHINO</v>
          </cell>
          <cell r="D864" t="str">
            <v>CE-1859-BM</v>
          </cell>
          <cell r="E864" t="str">
            <v>JULIO RODRIGUEZ Q. Y OTRO</v>
          </cell>
          <cell r="F864" t="str">
            <v>ARTESANAL</v>
          </cell>
        </row>
        <row r="865">
          <cell r="B865">
            <v>1862</v>
          </cell>
          <cell r="C865" t="str">
            <v>MILPAZ</v>
          </cell>
          <cell r="D865" t="str">
            <v>CE-1862-PM</v>
          </cell>
          <cell r="E865" t="str">
            <v>PESQUERA LAVIANA S.A.C.</v>
          </cell>
          <cell r="F865" t="str">
            <v>DECRETO LEY Nº25977</v>
          </cell>
        </row>
        <row r="866">
          <cell r="B866">
            <v>1863</v>
          </cell>
          <cell r="C866" t="str">
            <v>ANTICA B</v>
          </cell>
          <cell r="D866" t="str">
            <v>CE-1863-PM</v>
          </cell>
          <cell r="E866" t="str">
            <v>INVERSIONES MOREDA S.A.C</v>
          </cell>
          <cell r="F866" t="str">
            <v>DECRETO LEY Nº25977</v>
          </cell>
        </row>
        <row r="867">
          <cell r="B867">
            <v>1867</v>
          </cell>
          <cell r="C867" t="str">
            <v>MARISOL V</v>
          </cell>
          <cell r="D867" t="str">
            <v>PS-1867-PM</v>
          </cell>
          <cell r="E867" t="str">
            <v>CIA.INDUSTRIAL DE PISCO S.A.C.</v>
          </cell>
          <cell r="F867" t="str">
            <v>DECRETO LEY Nº25977</v>
          </cell>
        </row>
        <row r="868">
          <cell r="B868">
            <v>1868</v>
          </cell>
          <cell r="C868" t="str">
            <v>JEQUETEPEQUE 10</v>
          </cell>
          <cell r="D868" t="str">
            <v>CE-1868-PM</v>
          </cell>
          <cell r="E868" t="str">
            <v>JADRAN S.A.</v>
          </cell>
          <cell r="F868" t="str">
            <v>DECRETO LEY Nº25977</v>
          </cell>
        </row>
        <row r="869">
          <cell r="B869">
            <v>1884</v>
          </cell>
          <cell r="C869" t="str">
            <v>B.B.1</v>
          </cell>
          <cell r="D869" t="str">
            <v>CE-1884-CM</v>
          </cell>
          <cell r="E869" t="str">
            <v>BILLY EDMUN BECERRA VALERA Y OTROS</v>
          </cell>
          <cell r="F869" t="str">
            <v>ARTESANAL</v>
          </cell>
        </row>
        <row r="870">
          <cell r="B870">
            <v>1887</v>
          </cell>
          <cell r="C870" t="str">
            <v>C&amp;Z 3</v>
          </cell>
          <cell r="D870" t="str">
            <v>CE-1887-PM</v>
          </cell>
          <cell r="E870" t="str">
            <v>PESQUERA JADA S.A.</v>
          </cell>
          <cell r="F870" t="str">
            <v>DECRETO LEY Nº25977</v>
          </cell>
        </row>
        <row r="871">
          <cell r="B871">
            <v>1890</v>
          </cell>
          <cell r="C871" t="str">
            <v>ALEX MARTIN</v>
          </cell>
          <cell r="D871" t="str">
            <v>PS-1890-BM</v>
          </cell>
          <cell r="E871" t="str">
            <v>VELEZ PAZ MARTIN LUIS</v>
          </cell>
          <cell r="F871" t="str">
            <v>ARTESANAL</v>
          </cell>
        </row>
        <row r="872">
          <cell r="B872">
            <v>1891</v>
          </cell>
          <cell r="C872" t="str">
            <v>HOLFER Y JHOFFERT</v>
          </cell>
          <cell r="D872" t="str">
            <v>SN-1891-BM</v>
          </cell>
          <cell r="E872" t="str">
            <v>HUANQUI CCAMA EUFRACIO TEODORO</v>
          </cell>
          <cell r="F872" t="str">
            <v>ARTESANAL</v>
          </cell>
        </row>
        <row r="873">
          <cell r="B873">
            <v>1895</v>
          </cell>
          <cell r="C873" t="str">
            <v>GARZA BLANCA</v>
          </cell>
          <cell r="D873" t="str">
            <v>PT-01895-BM</v>
          </cell>
          <cell r="E873" t="str">
            <v>AMAYA CURO ORLANDO RODOLFO</v>
          </cell>
          <cell r="F873" t="str">
            <v>DECRETO LEGISLATIVO Nº1273</v>
          </cell>
        </row>
        <row r="874">
          <cell r="B874">
            <v>1896</v>
          </cell>
          <cell r="C874" t="str">
            <v>SARITA</v>
          </cell>
          <cell r="D874" t="str">
            <v>TA-01896-CM</v>
          </cell>
          <cell r="E874" t="str">
            <v>PESQUERA ISLAS CIES S.A.C.</v>
          </cell>
          <cell r="F874" t="str">
            <v>MENOR ESCALA (ANCHOVETA) - ARTESANAL</v>
          </cell>
        </row>
        <row r="875">
          <cell r="B875">
            <v>1898</v>
          </cell>
          <cell r="C875" t="str">
            <v>SANTA ROSA II</v>
          </cell>
          <cell r="D875" t="str">
            <v>TA-01898-BM</v>
          </cell>
          <cell r="E875" t="str">
            <v>ALVAREZ SABA FREDY ;QUEREVALU QUEREVALU DE SABAS CARMEN ROSA</v>
          </cell>
          <cell r="F875" t="str">
            <v>ARTESANAL</v>
          </cell>
        </row>
        <row r="876">
          <cell r="B876">
            <v>1903</v>
          </cell>
          <cell r="C876" t="str">
            <v>MAR CARIBE</v>
          </cell>
          <cell r="D876" t="str">
            <v>TA-1903-BM</v>
          </cell>
          <cell r="E876" t="str">
            <v>GUTIERREZ QUEREVALU FAUSTO</v>
          </cell>
          <cell r="F876" t="str">
            <v>ARTESANAL</v>
          </cell>
        </row>
        <row r="877">
          <cell r="B877">
            <v>1905</v>
          </cell>
          <cell r="C877" t="str">
            <v>CHORRILLOS</v>
          </cell>
          <cell r="D877" t="str">
            <v>TA-1905-BM</v>
          </cell>
          <cell r="E877" t="str">
            <v>YARLEQUE SILVA MARCELO</v>
          </cell>
          <cell r="F877" t="str">
            <v>ARTESANAL</v>
          </cell>
        </row>
        <row r="878">
          <cell r="B878">
            <v>1907</v>
          </cell>
          <cell r="C878" t="str">
            <v>DON MANUEL</v>
          </cell>
          <cell r="D878" t="str">
            <v>TA-1907-BM</v>
          </cell>
          <cell r="E878" t="str">
            <v>CARLOS AYALA RAMIREZ E HIJOS</v>
          </cell>
          <cell r="F878" t="str">
            <v>ARTESANAL</v>
          </cell>
        </row>
        <row r="879">
          <cell r="B879">
            <v>1909</v>
          </cell>
          <cell r="C879" t="str">
            <v>DON ADRIAN I</v>
          </cell>
          <cell r="D879" t="str">
            <v>TA-01909-CM</v>
          </cell>
          <cell r="E879" t="str">
            <v>CUMPA QUESQUEN VICENTA</v>
          </cell>
          <cell r="F879" t="str">
            <v>ARTESANAL</v>
          </cell>
        </row>
        <row r="880">
          <cell r="B880">
            <v>1922</v>
          </cell>
          <cell r="C880" t="str">
            <v>INMACULADA</v>
          </cell>
          <cell r="D880" t="str">
            <v>TA-01922-CM</v>
          </cell>
          <cell r="E880" t="str">
            <v>VERAMENDI ESPINOZA FOLGER</v>
          </cell>
          <cell r="F880" t="str">
            <v>MENOR ESCALA (ANCHOVETA)</v>
          </cell>
        </row>
        <row r="881">
          <cell r="B881">
            <v>1930</v>
          </cell>
          <cell r="C881" t="str">
            <v>VIRGEN DEL CISNE</v>
          </cell>
          <cell r="D881" t="str">
            <v>TA-1930-BM</v>
          </cell>
          <cell r="E881" t="str">
            <v>ECA DE NOLE SOLEDAD</v>
          </cell>
          <cell r="F881" t="str">
            <v>ARTESANAL</v>
          </cell>
        </row>
        <row r="882">
          <cell r="B882">
            <v>1933</v>
          </cell>
          <cell r="C882" t="str">
            <v>TRES HERMANOS II</v>
          </cell>
          <cell r="D882" t="str">
            <v>SE-01933-BM</v>
          </cell>
          <cell r="E882" t="str">
            <v>GULARTE MALDONADO SANTIAGO</v>
          </cell>
          <cell r="F882" t="str">
            <v>DECRETO LEGISLATIVO Nº1273</v>
          </cell>
        </row>
        <row r="883">
          <cell r="B883">
            <v>1936</v>
          </cell>
          <cell r="C883" t="str">
            <v>JESUS GUIAME</v>
          </cell>
          <cell r="D883" t="str">
            <v>ZS-1936-BM</v>
          </cell>
          <cell r="E883" t="str">
            <v>MARCHAN GARCIA LUIS ENRIQUE</v>
          </cell>
          <cell r="F883" t="str">
            <v>ARTESANAL</v>
          </cell>
        </row>
        <row r="884">
          <cell r="B884">
            <v>1939</v>
          </cell>
          <cell r="C884" t="str">
            <v>ANGEL DE LUZ</v>
          </cell>
          <cell r="D884" t="str">
            <v>ZS-1939-BM</v>
          </cell>
          <cell r="E884" t="str">
            <v>MORAN VDA DE MORQUENCHO FLORINDA</v>
          </cell>
          <cell r="F884" t="str">
            <v>ARTESANAL</v>
          </cell>
        </row>
        <row r="885">
          <cell r="B885">
            <v>1940</v>
          </cell>
          <cell r="C885" t="str">
            <v>TUMBESINO</v>
          </cell>
          <cell r="D885" t="str">
            <v>ZS-1940-BM</v>
          </cell>
          <cell r="E885" t="str">
            <v>ESPINOZA VILELA FAUSTINA</v>
          </cell>
          <cell r="F885" t="str">
            <v>ARTESANAL</v>
          </cell>
        </row>
        <row r="886">
          <cell r="B886">
            <v>1941</v>
          </cell>
          <cell r="C886" t="str">
            <v>SE?R DE LUREN</v>
          </cell>
          <cell r="D886" t="str">
            <v>ZS-1941-BM</v>
          </cell>
          <cell r="E886" t="str">
            <v>VILELA CHAVEZ SANTOS</v>
          </cell>
          <cell r="F886" t="str">
            <v>ARTESANAL</v>
          </cell>
        </row>
        <row r="887">
          <cell r="B887">
            <v>1942</v>
          </cell>
          <cell r="C887" t="str">
            <v>PROA AL SOL</v>
          </cell>
          <cell r="D887" t="str">
            <v>ZS-1942-BM</v>
          </cell>
          <cell r="E887" t="str">
            <v>MEDINA AVILA SEGUNDO</v>
          </cell>
          <cell r="F887" t="str">
            <v>ARTESANAL</v>
          </cell>
        </row>
        <row r="888">
          <cell r="B888">
            <v>1944</v>
          </cell>
          <cell r="C888" t="str">
            <v>SAN PEDRO</v>
          </cell>
          <cell r="D888" t="str">
            <v>ZS-1944-BM</v>
          </cell>
          <cell r="E888" t="str">
            <v>PURIZACA PAZO ROGELIO</v>
          </cell>
          <cell r="F888" t="str">
            <v>ARTESANAL</v>
          </cell>
        </row>
        <row r="889">
          <cell r="B889">
            <v>1945</v>
          </cell>
          <cell r="C889" t="str">
            <v>SANTA MARIA</v>
          </cell>
          <cell r="D889" t="str">
            <v>ZS-1945-BM</v>
          </cell>
          <cell r="E889" t="str">
            <v>FIESTA ALDANA JUAN DE LA ROSA</v>
          </cell>
          <cell r="F889" t="str">
            <v>ARTESANAL</v>
          </cell>
        </row>
        <row r="890">
          <cell r="B890">
            <v>1946</v>
          </cell>
          <cell r="C890" t="str">
            <v>SAN ANTONIO</v>
          </cell>
          <cell r="D890" t="str">
            <v>ZS-1946-BM</v>
          </cell>
          <cell r="E890" t="str">
            <v>MORE RUMICHE SANTOS ANTONIO</v>
          </cell>
          <cell r="F890" t="str">
            <v>ARTESANAL</v>
          </cell>
        </row>
        <row r="891">
          <cell r="B891">
            <v>1947</v>
          </cell>
          <cell r="C891" t="str">
            <v>MI CONSUELO</v>
          </cell>
          <cell r="D891" t="str">
            <v>ZS-1947-BM</v>
          </cell>
          <cell r="E891" t="str">
            <v>CARRILLO CORNEJO ARMANDO</v>
          </cell>
          <cell r="F891" t="str">
            <v>ARTESANAL</v>
          </cell>
        </row>
        <row r="892">
          <cell r="B892">
            <v>1949</v>
          </cell>
          <cell r="C892" t="str">
            <v>PATRIA</v>
          </cell>
          <cell r="D892" t="str">
            <v>ZS-1949-BM</v>
          </cell>
          <cell r="E892" t="str">
            <v>PERICHE JACINTO BASILIO ELISEO</v>
          </cell>
          <cell r="F892" t="str">
            <v>ARTESANAL</v>
          </cell>
        </row>
        <row r="893">
          <cell r="B893">
            <v>1950</v>
          </cell>
          <cell r="C893" t="str">
            <v>BROTHER</v>
          </cell>
          <cell r="D893" t="str">
            <v>ZS-1950-BM</v>
          </cell>
          <cell r="F893" t="str">
            <v>ARTESANAL</v>
          </cell>
        </row>
        <row r="894">
          <cell r="B894">
            <v>1952</v>
          </cell>
          <cell r="C894" t="str">
            <v>JOSE MERCEDES</v>
          </cell>
          <cell r="D894" t="str">
            <v>ZS-1952-BM</v>
          </cell>
          <cell r="E894" t="str">
            <v>CARLIN RIOFRIO SANTIAGO</v>
          </cell>
          <cell r="F894" t="str">
            <v>ARTESANAL</v>
          </cell>
        </row>
        <row r="895">
          <cell r="B895">
            <v>1954</v>
          </cell>
          <cell r="C895" t="str">
            <v>SAN MARCOS</v>
          </cell>
          <cell r="D895" t="str">
            <v>ZS-1954-BM</v>
          </cell>
          <cell r="E895" t="str">
            <v>ZAPATA CORNEJO INDALECIO</v>
          </cell>
          <cell r="F895" t="str">
            <v>ARTESANAL</v>
          </cell>
        </row>
        <row r="896">
          <cell r="B896">
            <v>1957</v>
          </cell>
          <cell r="C896" t="str">
            <v>JUAN CARLOS</v>
          </cell>
          <cell r="D896" t="str">
            <v>ZS-1957-BM</v>
          </cell>
          <cell r="E896" t="str">
            <v>AREVALO NIZAMA JUAN FRANCISCO</v>
          </cell>
          <cell r="F896" t="str">
            <v>ARTESANAL</v>
          </cell>
        </row>
        <row r="897">
          <cell r="B897">
            <v>1958</v>
          </cell>
          <cell r="C897" t="str">
            <v>JESSICA</v>
          </cell>
          <cell r="D897" t="str">
            <v>ZS-1958-BM</v>
          </cell>
          <cell r="E897" t="str">
            <v>RUMICHE RUMICHE JUSTO</v>
          </cell>
          <cell r="F897" t="str">
            <v>ARTESANAL</v>
          </cell>
        </row>
        <row r="898">
          <cell r="B898">
            <v>1961</v>
          </cell>
          <cell r="C898" t="str">
            <v>DOS HERMANOS</v>
          </cell>
          <cell r="D898" t="str">
            <v>ZS-1961-BM</v>
          </cell>
          <cell r="E898" t="str">
            <v>RUIZ PINGO JOSE JUSTO</v>
          </cell>
          <cell r="F898" t="str">
            <v>ARTESANAL</v>
          </cell>
        </row>
        <row r="899">
          <cell r="B899">
            <v>1962</v>
          </cell>
          <cell r="C899" t="str">
            <v>HUMBERTITO</v>
          </cell>
          <cell r="D899" t="str">
            <v>ZS-1962-BM</v>
          </cell>
          <cell r="E899" t="str">
            <v>PRECIADO CESPEDES ALEJANDRO</v>
          </cell>
          <cell r="F899" t="str">
            <v>ARTESANAL</v>
          </cell>
        </row>
        <row r="900">
          <cell r="B900">
            <v>1963</v>
          </cell>
          <cell r="C900" t="str">
            <v>TOPO GUIGIO</v>
          </cell>
          <cell r="D900" t="str">
            <v>ZS-1963-BM</v>
          </cell>
          <cell r="E900" t="str">
            <v>GARCIA MONTALBAN MARIANO</v>
          </cell>
          <cell r="F900" t="str">
            <v>ARTESANAL</v>
          </cell>
        </row>
        <row r="901">
          <cell r="B901">
            <v>1964</v>
          </cell>
          <cell r="C901" t="str">
            <v>BISMARK</v>
          </cell>
          <cell r="D901" t="str">
            <v>ZS-1964-BM</v>
          </cell>
          <cell r="E901" t="str">
            <v>RUIZ GUEVARA ANDRES</v>
          </cell>
          <cell r="F901" t="str">
            <v>ARTESANAL</v>
          </cell>
        </row>
        <row r="902">
          <cell r="B902">
            <v>1965</v>
          </cell>
          <cell r="C902" t="str">
            <v>MARIA DEL ROSARIO</v>
          </cell>
          <cell r="D902" t="str">
            <v>ZS-1965-BM</v>
          </cell>
          <cell r="E902" t="str">
            <v>GOMERO QUI?NEZ PABLO FAUSTO</v>
          </cell>
          <cell r="F902" t="str">
            <v>ARTESANAL</v>
          </cell>
        </row>
        <row r="903">
          <cell r="B903">
            <v>1967</v>
          </cell>
          <cell r="C903" t="str">
            <v>VIVIAN</v>
          </cell>
          <cell r="D903" t="str">
            <v>ZS-1967-BM</v>
          </cell>
          <cell r="E903" t="str">
            <v>ABANTO CRESPO CARLOS</v>
          </cell>
          <cell r="F903" t="str">
            <v>ARTESANAL</v>
          </cell>
        </row>
        <row r="904">
          <cell r="B904">
            <v>1968</v>
          </cell>
          <cell r="C904" t="str">
            <v>CARMEN</v>
          </cell>
          <cell r="D904" t="str">
            <v>ZS-1968-BM</v>
          </cell>
          <cell r="E904" t="str">
            <v>MENA HERRERA SEGUNDO CESAR</v>
          </cell>
          <cell r="F904" t="str">
            <v>ARTESANAL</v>
          </cell>
        </row>
        <row r="905">
          <cell r="B905">
            <v>1969</v>
          </cell>
          <cell r="C905" t="str">
            <v>SAN LUIS</v>
          </cell>
          <cell r="D905" t="str">
            <v>ZS-1969-BM</v>
          </cell>
          <cell r="E905" t="str">
            <v>QUISPE YANGUA ALBERTO</v>
          </cell>
          <cell r="F905" t="str">
            <v>ARTESANAL</v>
          </cell>
        </row>
        <row r="906">
          <cell r="B906">
            <v>1971</v>
          </cell>
          <cell r="C906" t="str">
            <v>SE?R DE LA AGONIA</v>
          </cell>
          <cell r="D906" t="str">
            <v>ZS-1971-BM</v>
          </cell>
          <cell r="E906" t="str">
            <v>ZETA VITE ORLANDO</v>
          </cell>
          <cell r="F906" t="str">
            <v>ARTESANAL</v>
          </cell>
        </row>
        <row r="907">
          <cell r="B907">
            <v>1972</v>
          </cell>
          <cell r="C907" t="str">
            <v>SIEMPRE FORTUNA</v>
          </cell>
          <cell r="D907" t="str">
            <v>ZS-1972-BM</v>
          </cell>
          <cell r="E907" t="str">
            <v>ECHE TUME JOSE SANTOS</v>
          </cell>
          <cell r="F907" t="str">
            <v>ARTESANAL</v>
          </cell>
        </row>
        <row r="908">
          <cell r="B908">
            <v>1973</v>
          </cell>
          <cell r="C908" t="str">
            <v>NUEVA FORTUNA</v>
          </cell>
          <cell r="D908" t="str">
            <v>ZS-1973-BM</v>
          </cell>
          <cell r="E908" t="str">
            <v>ECHE TUME JOSE SANTOS</v>
          </cell>
          <cell r="F908" t="str">
            <v>ARTESANAL</v>
          </cell>
        </row>
        <row r="909">
          <cell r="B909">
            <v>1974</v>
          </cell>
          <cell r="C909" t="str">
            <v>TUNO XII</v>
          </cell>
          <cell r="D909" t="str">
            <v>ZS-1974-BM</v>
          </cell>
          <cell r="E909" t="str">
            <v>CALERO CESPEDES HILTON</v>
          </cell>
          <cell r="F909" t="str">
            <v>ARTESANAL</v>
          </cell>
        </row>
        <row r="910">
          <cell r="B910">
            <v>1976</v>
          </cell>
          <cell r="C910" t="str">
            <v>SE?R DE LA BUENA ESPERANZA</v>
          </cell>
          <cell r="D910" t="str">
            <v>ZS-1976-BM</v>
          </cell>
          <cell r="E910" t="str">
            <v>VITE HERNA MIGUEL</v>
          </cell>
          <cell r="F910" t="str">
            <v>ARTESANAL</v>
          </cell>
        </row>
        <row r="911">
          <cell r="B911">
            <v>1977</v>
          </cell>
          <cell r="C911" t="str">
            <v>SE?R DE LA JUSTICIA</v>
          </cell>
          <cell r="D911" t="str">
            <v>ZS-1977-BM</v>
          </cell>
          <cell r="E911" t="str">
            <v>VITE HERNA MIGUEL</v>
          </cell>
          <cell r="F911" t="str">
            <v>ARTESANAL</v>
          </cell>
        </row>
        <row r="912">
          <cell r="B912">
            <v>1978</v>
          </cell>
          <cell r="C912" t="str">
            <v>VIRGEN DE MERCEDES</v>
          </cell>
          <cell r="D912" t="str">
            <v>ZS-1978-BM</v>
          </cell>
          <cell r="E912" t="str">
            <v>CRUZ VILCHEZ NAMUCHE</v>
          </cell>
          <cell r="F912" t="str">
            <v>ARTESANAL</v>
          </cell>
        </row>
        <row r="913">
          <cell r="B913">
            <v>1979</v>
          </cell>
          <cell r="C913" t="str">
            <v>PODEROSA MERCEDITAS</v>
          </cell>
          <cell r="D913" t="str">
            <v>ZS-1979-BM</v>
          </cell>
          <cell r="E913" t="str">
            <v>FIESTAS PAZOS RAYMUNDO</v>
          </cell>
          <cell r="F913" t="str">
            <v>ARTESANAL</v>
          </cell>
        </row>
        <row r="914">
          <cell r="B914">
            <v>1980</v>
          </cell>
          <cell r="C914" t="str">
            <v>SE?R DE LOS MILAGROS</v>
          </cell>
          <cell r="D914" t="str">
            <v>ZS-1980-BM</v>
          </cell>
          <cell r="E914" t="str">
            <v>ECHE FIESTAS LORENZO</v>
          </cell>
          <cell r="F914" t="str">
            <v>ARTESANAL</v>
          </cell>
        </row>
        <row r="915">
          <cell r="B915">
            <v>1981</v>
          </cell>
          <cell r="C915" t="str">
            <v>BUENA MOZA</v>
          </cell>
          <cell r="D915" t="str">
            <v>ZS-1981-BM</v>
          </cell>
          <cell r="E915" t="str">
            <v>ECHE TUME JOSE MARTIN</v>
          </cell>
          <cell r="F915" t="str">
            <v>ARTESANAL</v>
          </cell>
        </row>
        <row r="916">
          <cell r="B916">
            <v>1982</v>
          </cell>
          <cell r="C916" t="str">
            <v>JESUS NAZARENO</v>
          </cell>
          <cell r="D916" t="str">
            <v>ZS-1982-BM</v>
          </cell>
          <cell r="E916" t="str">
            <v>MORALES QUEREVALU GABRIEL</v>
          </cell>
          <cell r="F916" t="str">
            <v>ARTESANAL</v>
          </cell>
        </row>
        <row r="917">
          <cell r="B917">
            <v>1983</v>
          </cell>
          <cell r="C917" t="str">
            <v>CRUZ DE MOTUPE I</v>
          </cell>
          <cell r="D917" t="str">
            <v>ZS-1983-BM</v>
          </cell>
          <cell r="E917" t="str">
            <v>CARPIO VALLADARES JOSE</v>
          </cell>
          <cell r="F917" t="str">
            <v>ARTESANAL</v>
          </cell>
        </row>
        <row r="918">
          <cell r="B918">
            <v>1984</v>
          </cell>
          <cell r="C918" t="str">
            <v>EMBAJADOR</v>
          </cell>
          <cell r="D918" t="str">
            <v>ZS-1984-BM</v>
          </cell>
          <cell r="E918" t="str">
            <v>RAMIREZ AMAYA ELISEO</v>
          </cell>
          <cell r="F918" t="str">
            <v>ARTESANAL</v>
          </cell>
        </row>
        <row r="919">
          <cell r="B919">
            <v>1986</v>
          </cell>
          <cell r="C919" t="str">
            <v>JOSELITO</v>
          </cell>
          <cell r="D919" t="str">
            <v>ZS-1986-BM</v>
          </cell>
          <cell r="E919" t="str">
            <v>REYES ZAVALA JOSE</v>
          </cell>
          <cell r="F919" t="str">
            <v>ARTESANAL</v>
          </cell>
        </row>
        <row r="920">
          <cell r="B920">
            <v>1987</v>
          </cell>
          <cell r="C920" t="str">
            <v>SHADAY</v>
          </cell>
          <cell r="D920" t="str">
            <v>ZS-1987-BM</v>
          </cell>
          <cell r="E920" t="str">
            <v>CHAPILLIQUEN QUEREVALU PABLO</v>
          </cell>
          <cell r="F920" t="str">
            <v>ARTESANAL</v>
          </cell>
        </row>
        <row r="921">
          <cell r="B921">
            <v>1988</v>
          </cell>
          <cell r="C921" t="str">
            <v>OCEANO</v>
          </cell>
          <cell r="D921" t="str">
            <v>ZS-1988-BM</v>
          </cell>
          <cell r="E921" t="str">
            <v>QUEREVALU R. VICTOR</v>
          </cell>
          <cell r="F921" t="str">
            <v>ARTESANAL</v>
          </cell>
        </row>
        <row r="922">
          <cell r="B922">
            <v>1989</v>
          </cell>
          <cell r="C922" t="str">
            <v>CRUZ DE CHALPON</v>
          </cell>
          <cell r="D922" t="str">
            <v>ZS-1989-BM</v>
          </cell>
          <cell r="E922" t="str">
            <v>SALDARRIAGA NOLASCO VIRGINIA</v>
          </cell>
          <cell r="F922" t="str">
            <v>ARTESANAL</v>
          </cell>
        </row>
        <row r="923">
          <cell r="B923">
            <v>1990</v>
          </cell>
          <cell r="C923" t="str">
            <v>DO? CRISTINA I</v>
          </cell>
          <cell r="D923" t="str">
            <v>ZS-1990-BM</v>
          </cell>
          <cell r="E923" t="str">
            <v>GARCIA PE? SABINO</v>
          </cell>
          <cell r="F923" t="str">
            <v>ARTESANAL</v>
          </cell>
        </row>
        <row r="924">
          <cell r="B924">
            <v>1991</v>
          </cell>
          <cell r="C924" t="str">
            <v>DIVINO NI? JESUS</v>
          </cell>
          <cell r="D924" t="str">
            <v>TA-1991-BM</v>
          </cell>
          <cell r="E924" t="str">
            <v>RAMIREZ TAVARA JUAN Y VITE DE RAMIREZ MARITZA JESUS</v>
          </cell>
          <cell r="F924" t="str">
            <v>ARTESANAL</v>
          </cell>
        </row>
        <row r="925">
          <cell r="B925">
            <v>1992</v>
          </cell>
          <cell r="C925" t="str">
            <v>MARIA AUXILIADORA</v>
          </cell>
          <cell r="D925" t="str">
            <v>ZS-1992-BM</v>
          </cell>
          <cell r="E925" t="str">
            <v>LLENQUE QUEREVALU JOSE</v>
          </cell>
          <cell r="F925" t="str">
            <v>ARTESANAL</v>
          </cell>
        </row>
        <row r="926">
          <cell r="B926">
            <v>1993</v>
          </cell>
          <cell r="C926" t="str">
            <v>DON PEDRO II</v>
          </cell>
          <cell r="D926" t="str">
            <v>SN-01993-BM</v>
          </cell>
          <cell r="E926" t="str">
            <v>MEDINA CABRERA PEDRO MARCIAL</v>
          </cell>
          <cell r="F926" t="str">
            <v>ARTESANAL</v>
          </cell>
        </row>
        <row r="927">
          <cell r="B927">
            <v>1994</v>
          </cell>
          <cell r="C927" t="str">
            <v>SAN ANDRES</v>
          </cell>
          <cell r="D927" t="str">
            <v>ZS-1994-BM</v>
          </cell>
          <cell r="E927" t="str">
            <v>JOSE ANDRES MANRIQUE JARAMILLO</v>
          </cell>
          <cell r="F927" t="str">
            <v>ARTESANAL</v>
          </cell>
        </row>
        <row r="928">
          <cell r="B928">
            <v>1997</v>
          </cell>
          <cell r="C928" t="str">
            <v>MI CHOLITO</v>
          </cell>
          <cell r="D928" t="str">
            <v>ZS-1997-BM</v>
          </cell>
          <cell r="E928" t="str">
            <v>ANTON DE ICANAQUE VALBINA ;ICANAQUE GONZALES JOSE MIGUEL</v>
          </cell>
          <cell r="F928" t="str">
            <v>ARTESANAL</v>
          </cell>
        </row>
        <row r="929">
          <cell r="B929">
            <v>1999</v>
          </cell>
          <cell r="C929" t="str">
            <v>JORGE LUIS</v>
          </cell>
          <cell r="D929" t="str">
            <v>ZS-1999-BM</v>
          </cell>
          <cell r="E929" t="str">
            <v>FARFAN RIVERA FELICINDA</v>
          </cell>
          <cell r="F929" t="str">
            <v>ARTESANAL</v>
          </cell>
        </row>
        <row r="930">
          <cell r="B930">
            <v>2000</v>
          </cell>
          <cell r="C930" t="str">
            <v>PEZ ESPADA</v>
          </cell>
          <cell r="D930" t="str">
            <v>ZS-2000-BM</v>
          </cell>
          <cell r="E930" t="str">
            <v>PE? CARRASCO LUIS ALEJANDRO</v>
          </cell>
          <cell r="F930" t="str">
            <v>ARTESANAL</v>
          </cell>
        </row>
        <row r="931">
          <cell r="B931">
            <v>2001</v>
          </cell>
          <cell r="C931" t="str">
            <v>DON MIGUEL</v>
          </cell>
          <cell r="D931" t="str">
            <v>ZS-2001-BM</v>
          </cell>
          <cell r="E931" t="str">
            <v>VALDIVIEZO VALDEZ JUAN</v>
          </cell>
          <cell r="F931" t="str">
            <v>ARTESANAL</v>
          </cell>
        </row>
        <row r="932">
          <cell r="B932">
            <v>2003</v>
          </cell>
          <cell r="C932" t="str">
            <v>MARIA MARIA</v>
          </cell>
          <cell r="D932" t="str">
            <v>ZS-2003-BM</v>
          </cell>
          <cell r="E932" t="str">
            <v>MINAYA PACORA MANUEL</v>
          </cell>
          <cell r="F932" t="str">
            <v>ARTESANAL</v>
          </cell>
        </row>
        <row r="933">
          <cell r="B933">
            <v>2004</v>
          </cell>
          <cell r="C933" t="str">
            <v>LUCERITO</v>
          </cell>
          <cell r="D933" t="str">
            <v>ZS-2004-BM</v>
          </cell>
          <cell r="E933" t="str">
            <v>MINAYA PACORA MANUEL</v>
          </cell>
          <cell r="F933" t="str">
            <v>ARTESANAL</v>
          </cell>
        </row>
        <row r="934">
          <cell r="B934">
            <v>2005</v>
          </cell>
          <cell r="C934" t="str">
            <v>SIEMPRE MILAGRO DE MI MADRE</v>
          </cell>
          <cell r="D934" t="str">
            <v>ZS-2005-BM</v>
          </cell>
          <cell r="E934" t="str">
            <v>GONZALO ECHE PURIZACA PEDRO</v>
          </cell>
          <cell r="F934" t="str">
            <v>ARTESANAL</v>
          </cell>
        </row>
        <row r="935">
          <cell r="B935">
            <v>2006</v>
          </cell>
          <cell r="C935" t="str">
            <v>GENESIS</v>
          </cell>
          <cell r="D935" t="str">
            <v>ZS-2006-BM</v>
          </cell>
          <cell r="E935" t="str">
            <v>ECA PANTA ELBER ABEL ;PANTA ALVAREZ DE ECA JULIA YOLANDA</v>
          </cell>
          <cell r="F935" t="str">
            <v>ARTESANAL</v>
          </cell>
        </row>
        <row r="936">
          <cell r="B936">
            <v>2011</v>
          </cell>
          <cell r="C936" t="str">
            <v>SK 5</v>
          </cell>
          <cell r="D936" t="str">
            <v>CO-2011-PM</v>
          </cell>
          <cell r="E936" t="str">
            <v>PESQUERA CASABLANCA S.A.C.</v>
          </cell>
          <cell r="F936" t="str">
            <v>DECRETO LEY Nº25977</v>
          </cell>
        </row>
        <row r="937">
          <cell r="B937">
            <v>2013</v>
          </cell>
          <cell r="C937" t="str">
            <v>FLAVIA</v>
          </cell>
          <cell r="D937" t="str">
            <v>CE-2013-PM</v>
          </cell>
          <cell r="E937" t="str">
            <v>TECNOLOGICA DE ALIMENTOS S.A.</v>
          </cell>
          <cell r="F937" t="str">
            <v>DECRETO LEY Nº25977</v>
          </cell>
        </row>
        <row r="938">
          <cell r="B938">
            <v>2014</v>
          </cell>
          <cell r="C938" t="str">
            <v>SAN JUAN BAUTISTA</v>
          </cell>
          <cell r="D938" t="str">
            <v>CE-02014-BM</v>
          </cell>
          <cell r="E938" t="str">
            <v>BOCANEGRA VILQUINICHE YSABEL</v>
          </cell>
          <cell r="F938" t="str">
            <v>DECRETO LEGISLATIVO Nº1273</v>
          </cell>
        </row>
        <row r="939">
          <cell r="B939">
            <v>2022</v>
          </cell>
          <cell r="C939" t="str">
            <v>GABRIEL I</v>
          </cell>
          <cell r="D939" t="str">
            <v>CE-02022-BM</v>
          </cell>
          <cell r="E939" t="str">
            <v>MORENO LAVERIANO BENY CECILIA</v>
          </cell>
          <cell r="F939" t="str">
            <v>DECRETO LEGISLATIVO Nº1273</v>
          </cell>
        </row>
        <row r="940">
          <cell r="B940">
            <v>2023</v>
          </cell>
          <cell r="C940" t="str">
            <v>PLEBEYO</v>
          </cell>
          <cell r="D940" t="str">
            <v>CE-2023-PM</v>
          </cell>
          <cell r="E940" t="str">
            <v>PESQUERA E &amp; M S.A.C.</v>
          </cell>
          <cell r="F940" t="str">
            <v>DECRETO LEY Nº25977</v>
          </cell>
        </row>
        <row r="941">
          <cell r="B941">
            <v>2024</v>
          </cell>
          <cell r="C941" t="str">
            <v>GIULIANA I</v>
          </cell>
          <cell r="D941" t="str">
            <v>CE-2024-PM</v>
          </cell>
          <cell r="E941" t="str">
            <v>MARICULTURA EL DORADO S.A.C.</v>
          </cell>
          <cell r="F941" t="str">
            <v>DECRETO LEY Nº25977</v>
          </cell>
        </row>
        <row r="942">
          <cell r="B942">
            <v>2026</v>
          </cell>
          <cell r="C942" t="str">
            <v>TASA 312</v>
          </cell>
          <cell r="D942" t="str">
            <v>CE-2026-PM</v>
          </cell>
          <cell r="E942" t="str">
            <v>TECNOLOGICA DE ALIMENTOS S.A.</v>
          </cell>
          <cell r="F942" t="str">
            <v>DECRETO LEY Nº25977</v>
          </cell>
        </row>
        <row r="943">
          <cell r="B943">
            <v>2034</v>
          </cell>
          <cell r="C943" t="str">
            <v>DEVIL</v>
          </cell>
          <cell r="D943" t="str">
            <v>CE-2034-CM</v>
          </cell>
          <cell r="E943" t="str">
            <v>GARCIA FARFAN JULIO CESAR</v>
          </cell>
          <cell r="F943" t="str">
            <v>ARTESANAL</v>
          </cell>
        </row>
        <row r="944">
          <cell r="B944">
            <v>2035</v>
          </cell>
          <cell r="C944" t="str">
            <v>TASA 422</v>
          </cell>
          <cell r="D944" t="str">
            <v>PL-2035-PM</v>
          </cell>
          <cell r="E944" t="str">
            <v>TECNOLOGICA DE ALIMENTOS S.A.</v>
          </cell>
          <cell r="F944" t="str">
            <v>DECRETO LEY Nº25977</v>
          </cell>
        </row>
        <row r="945">
          <cell r="B945">
            <v>2051</v>
          </cell>
          <cell r="C945" t="str">
            <v>BEATRIZ</v>
          </cell>
          <cell r="D945" t="str">
            <v>SE-2051-BM</v>
          </cell>
          <cell r="E945" t="str">
            <v>TORRES BALQUI GERARDO A.</v>
          </cell>
          <cell r="F945" t="str">
            <v>ARTESANAL</v>
          </cell>
        </row>
        <row r="946">
          <cell r="B946">
            <v>2054</v>
          </cell>
          <cell r="C946" t="str">
            <v>CARMEN ROSA</v>
          </cell>
          <cell r="D946" t="str">
            <v>CE-2054-BM</v>
          </cell>
          <cell r="E946" t="str">
            <v>ERNESTO FLORES BERMUDEZ Y OTRO</v>
          </cell>
          <cell r="F946" t="str">
            <v>ARTESANAL</v>
          </cell>
        </row>
        <row r="947">
          <cell r="B947">
            <v>2062</v>
          </cell>
          <cell r="C947" t="str">
            <v>TULA</v>
          </cell>
          <cell r="D947" t="str">
            <v>CE-2062-BM</v>
          </cell>
          <cell r="E947" t="str">
            <v>RAMIREZ ROMERO VIRGINIO</v>
          </cell>
          <cell r="F947" t="str">
            <v>ARTESANAL</v>
          </cell>
        </row>
        <row r="948">
          <cell r="B948">
            <v>2063</v>
          </cell>
          <cell r="C948" t="str">
            <v>MAR NEGRO</v>
          </cell>
          <cell r="D948" t="str">
            <v>CE-2063-BM</v>
          </cell>
          <cell r="E948" t="str">
            <v>TIMOTEO LEON ONCOY Y OTRO</v>
          </cell>
          <cell r="F948" t="str">
            <v>ARTESANAL</v>
          </cell>
        </row>
        <row r="949">
          <cell r="B949">
            <v>2064</v>
          </cell>
          <cell r="C949" t="str">
            <v>ESMERALDA</v>
          </cell>
          <cell r="D949" t="str">
            <v>CE-02064-BM</v>
          </cell>
          <cell r="E949" t="str">
            <v>VILLANUEVA HERRERA CRISTIAN</v>
          </cell>
          <cell r="F949" t="str">
            <v>DECRETO LEGISLATIVO Nº1273</v>
          </cell>
        </row>
        <row r="950">
          <cell r="B950">
            <v>2070</v>
          </cell>
          <cell r="C950" t="str">
            <v>GAVIOTA I</v>
          </cell>
          <cell r="D950" t="str">
            <v>CE-2070-BM</v>
          </cell>
          <cell r="E950" t="str">
            <v>FLORES VASQUEZ CARMEN JENNY</v>
          </cell>
          <cell r="F950" t="str">
            <v>ARTESANAL</v>
          </cell>
        </row>
        <row r="951">
          <cell r="B951">
            <v>2072</v>
          </cell>
          <cell r="C951" t="str">
            <v>MARLECA</v>
          </cell>
          <cell r="D951" t="str">
            <v>CE-2072-BM</v>
          </cell>
          <cell r="E951" t="str">
            <v>CASTILLO LOA CONSORCIA</v>
          </cell>
          <cell r="F951" t="str">
            <v>ARTESANAL</v>
          </cell>
        </row>
        <row r="952">
          <cell r="B952">
            <v>2075</v>
          </cell>
          <cell r="C952" t="str">
            <v>KARITO I</v>
          </cell>
          <cell r="D952" t="str">
            <v>TA-2075-CM</v>
          </cell>
          <cell r="E952" t="str">
            <v>CARDENAS GUTARRA MIGUEL ANGEL</v>
          </cell>
          <cell r="F952" t="str">
            <v>ARTESANAL</v>
          </cell>
        </row>
        <row r="953">
          <cell r="B953">
            <v>2076</v>
          </cell>
          <cell r="C953" t="str">
            <v>ROSA MARIA</v>
          </cell>
          <cell r="D953" t="str">
            <v>TA-2076-BM</v>
          </cell>
          <cell r="E953" t="str">
            <v>DELGADO BARRIENTOS BASILIO</v>
          </cell>
          <cell r="F953" t="str">
            <v>ARTESANAL</v>
          </cell>
        </row>
        <row r="954">
          <cell r="B954">
            <v>2085</v>
          </cell>
          <cell r="C954" t="str">
            <v>PRESIDENTE</v>
          </cell>
          <cell r="D954" t="str">
            <v>TA-2085-BM</v>
          </cell>
          <cell r="E954" t="str">
            <v>LLENQUE PAZOS LUCIANO</v>
          </cell>
          <cell r="F954" t="str">
            <v>ARTESANAL</v>
          </cell>
        </row>
        <row r="955">
          <cell r="B955">
            <v>2088</v>
          </cell>
          <cell r="C955" t="str">
            <v>MARCO POLO</v>
          </cell>
          <cell r="D955" t="str">
            <v>TA-02088-BM</v>
          </cell>
          <cell r="E955" t="str">
            <v>TUME PANTA PEDRO</v>
          </cell>
          <cell r="F955" t="str">
            <v>DECRETO LEGISLATIVO Nº1273</v>
          </cell>
        </row>
        <row r="956">
          <cell r="B956">
            <v>2093</v>
          </cell>
          <cell r="C956" t="str">
            <v>VIRGEN DEL CARMEN</v>
          </cell>
          <cell r="D956" t="str">
            <v>TA-2093-BM</v>
          </cell>
          <cell r="E956" t="str">
            <v>QUEREVALU PAIBA MANUEL</v>
          </cell>
          <cell r="F956" t="str">
            <v>ARTESANAL</v>
          </cell>
        </row>
        <row r="957">
          <cell r="B957">
            <v>2094</v>
          </cell>
          <cell r="C957" t="str">
            <v>MI JOSE PABLO</v>
          </cell>
          <cell r="D957" t="str">
            <v>TA-2094-BM</v>
          </cell>
          <cell r="E957" t="str">
            <v>QUEREVALU PAIBA MANUEL</v>
          </cell>
          <cell r="F957" t="str">
            <v>ARTESANAL</v>
          </cell>
        </row>
        <row r="958">
          <cell r="B958">
            <v>2098</v>
          </cell>
          <cell r="C958" t="str">
            <v>DIVINO CAUTIVO</v>
          </cell>
          <cell r="D958" t="str">
            <v>TA-02098-BM</v>
          </cell>
          <cell r="E958" t="str">
            <v>FIESTAS JACINTO ROGELIO</v>
          </cell>
          <cell r="F958" t="str">
            <v>DECRETO LEGISLATIVO Nº1273</v>
          </cell>
        </row>
        <row r="959">
          <cell r="B959">
            <v>2101</v>
          </cell>
          <cell r="C959" t="str">
            <v>SAN MARCOS</v>
          </cell>
          <cell r="D959" t="str">
            <v>TA-02101-BM</v>
          </cell>
          <cell r="E959" t="str">
            <v>MARTINEZ JACINTO EUGENIO</v>
          </cell>
          <cell r="F959" t="str">
            <v>DECRETO LEGISLATIVO Nº1273</v>
          </cell>
        </row>
        <row r="960">
          <cell r="B960">
            <v>2107</v>
          </cell>
          <cell r="C960" t="str">
            <v>LUIS DAVID</v>
          </cell>
          <cell r="D960" t="str">
            <v>TA-02107-BM</v>
          </cell>
          <cell r="E960" t="str">
            <v>QUEREVALU PAZOS MARCELINO</v>
          </cell>
          <cell r="F960" t="str">
            <v>DECRETO LEGISLATIVO Nº1273</v>
          </cell>
        </row>
        <row r="961">
          <cell r="B961">
            <v>2116</v>
          </cell>
          <cell r="C961" t="str">
            <v>SIEMPRE MI CAUTIVO</v>
          </cell>
          <cell r="D961" t="str">
            <v>PT-2116-CM</v>
          </cell>
          <cell r="E961" t="str">
            <v>PAZO QUEREVALU SANTOS ELOY</v>
          </cell>
          <cell r="F961" t="str">
            <v>LEY Nº26920</v>
          </cell>
        </row>
        <row r="962">
          <cell r="B962">
            <v>2117</v>
          </cell>
          <cell r="C962" t="str">
            <v>DIOS ES AMOR</v>
          </cell>
          <cell r="D962" t="str">
            <v>PL-2117-BM</v>
          </cell>
          <cell r="E962" t="str">
            <v>CASTRO DIAZ MARIA FLOR ;QUEREVALU SERNAQUE AGUSTIN</v>
          </cell>
          <cell r="F962" t="str">
            <v>ARTESANAL</v>
          </cell>
        </row>
        <row r="963">
          <cell r="B963">
            <v>2118</v>
          </cell>
          <cell r="C963" t="str">
            <v>MI JUAN AUGUSTO</v>
          </cell>
          <cell r="D963" t="str">
            <v>PL-2118-CM</v>
          </cell>
          <cell r="E963" t="str">
            <v>PESQUERA IRAYMAR S.A.C.</v>
          </cell>
          <cell r="F963" t="str">
            <v>LEY Nº26920</v>
          </cell>
        </row>
        <row r="964">
          <cell r="B964">
            <v>2119</v>
          </cell>
          <cell r="C964" t="str">
            <v>MI MILAGROSA CRUZ DE CHALPON</v>
          </cell>
          <cell r="D964" t="str">
            <v>PL-2119-BM</v>
          </cell>
          <cell r="E964" t="str">
            <v>HUAMANCHUMO SIPION FREDY ALAN</v>
          </cell>
          <cell r="F964" t="str">
            <v>ARTESANAL</v>
          </cell>
        </row>
        <row r="965">
          <cell r="B965">
            <v>2121</v>
          </cell>
          <cell r="C965" t="str">
            <v>SAN MARTIN DE PORRES</v>
          </cell>
          <cell r="D965" t="str">
            <v>PL-2121-BM</v>
          </cell>
          <cell r="E965" t="str">
            <v>LLENQUE MACHICA JOSE</v>
          </cell>
          <cell r="F965" t="str">
            <v>ARTESANAL</v>
          </cell>
        </row>
        <row r="966">
          <cell r="B966">
            <v>2122</v>
          </cell>
          <cell r="C966" t="str">
            <v>RICHARD ALEXANDER</v>
          </cell>
          <cell r="D966" t="str">
            <v>PL-2122-CM</v>
          </cell>
          <cell r="E966" t="str">
            <v>BARRETO PAREDES FERNANDO RICHARD</v>
          </cell>
          <cell r="F966" t="str">
            <v>LEY Nº26920</v>
          </cell>
        </row>
        <row r="967">
          <cell r="B967">
            <v>2123</v>
          </cell>
          <cell r="C967" t="str">
            <v>MI NEGRO</v>
          </cell>
          <cell r="D967" t="str">
            <v>PL-2123-BM</v>
          </cell>
          <cell r="E967" t="str">
            <v>CHANDUY ZE? JOSE MARTIN</v>
          </cell>
          <cell r="F967" t="str">
            <v>ARTESANAL</v>
          </cell>
        </row>
        <row r="968">
          <cell r="B968">
            <v>2125</v>
          </cell>
          <cell r="C968" t="str">
            <v>MARIA FIDELA</v>
          </cell>
          <cell r="D968" t="str">
            <v>PL-2125-PM</v>
          </cell>
          <cell r="E968" t="str">
            <v>CORPORACION LIOBRAND S.A.C.</v>
          </cell>
          <cell r="F968" t="str">
            <v>LEY Nº26920</v>
          </cell>
        </row>
        <row r="969">
          <cell r="B969">
            <v>2127</v>
          </cell>
          <cell r="C969" t="str">
            <v>SANTA MARGARITA</v>
          </cell>
          <cell r="D969" t="str">
            <v>PL-2127-BM</v>
          </cell>
          <cell r="E969" t="str">
            <v>ARROYO PUICAN MANUEL Y SRA.</v>
          </cell>
          <cell r="F969" t="str">
            <v>LEY Nº26920</v>
          </cell>
        </row>
        <row r="970">
          <cell r="B970">
            <v>2128</v>
          </cell>
          <cell r="C970" t="str">
            <v>JUANITA ISABEL</v>
          </cell>
          <cell r="D970" t="str">
            <v>PL-2128-CM</v>
          </cell>
          <cell r="E970" t="str">
            <v>GORDILLO JACINTO TORIBIA</v>
          </cell>
          <cell r="F970" t="str">
            <v>LEY Nº26920</v>
          </cell>
        </row>
        <row r="971">
          <cell r="B971">
            <v>2129</v>
          </cell>
          <cell r="C971" t="str">
            <v>EL CHOLO</v>
          </cell>
          <cell r="D971" t="str">
            <v>PL-2129-BM</v>
          </cell>
          <cell r="E971" t="str">
            <v>JACINTO FIESTAS WILMER HUMBERTO ;JACINTO RAMIREZ JORGE LUIS</v>
          </cell>
          <cell r="F971" t="str">
            <v>MENOR ESCALA (ANCHOVETA)</v>
          </cell>
        </row>
        <row r="972">
          <cell r="B972">
            <v>2134</v>
          </cell>
          <cell r="C972" t="str">
            <v>SANTA TRINIDAD</v>
          </cell>
          <cell r="D972" t="str">
            <v>PL-2134-BM</v>
          </cell>
          <cell r="E972" t="str">
            <v>HILARIO JACINTO BELLO Y OTROS</v>
          </cell>
          <cell r="F972" t="str">
            <v>ARTESANAL</v>
          </cell>
        </row>
        <row r="973">
          <cell r="B973">
            <v>2135</v>
          </cell>
          <cell r="C973" t="str">
            <v>DIOS ME BENDIGA</v>
          </cell>
          <cell r="D973" t="str">
            <v>PL-2135-CM</v>
          </cell>
          <cell r="E973" t="str">
            <v>PESQUERA QUEREBALU S.A.C.</v>
          </cell>
          <cell r="F973" t="str">
            <v>LEY Nº26920</v>
          </cell>
        </row>
        <row r="974">
          <cell r="B974">
            <v>2136</v>
          </cell>
          <cell r="C974" t="str">
            <v>MONITOR HUASCAR 1</v>
          </cell>
          <cell r="D974" t="str">
            <v>SY-002136-CM</v>
          </cell>
          <cell r="E974" t="str">
            <v>SANTISTEBAN BANCES ORLANDO</v>
          </cell>
          <cell r="F974" t="str">
            <v>LEY Nº26920</v>
          </cell>
        </row>
        <row r="975">
          <cell r="B975">
            <v>2139</v>
          </cell>
          <cell r="C975" t="str">
            <v>VIRGEN MARIA</v>
          </cell>
          <cell r="D975" t="str">
            <v>TA-2139-BM</v>
          </cell>
          <cell r="E975" t="str">
            <v>CALDERON NUNURA FLORO</v>
          </cell>
          <cell r="F975" t="str">
            <v>ARTESANAL</v>
          </cell>
        </row>
        <row r="976">
          <cell r="B976">
            <v>2143</v>
          </cell>
          <cell r="C976" t="str">
            <v>GLORIA DE JEHOVA</v>
          </cell>
          <cell r="D976" t="str">
            <v>TA-02143-BM</v>
          </cell>
          <cell r="E976" t="str">
            <v>FIESTAS ALVAREZ ROSA</v>
          </cell>
          <cell r="F976" t="str">
            <v>DS. 006-2016-PRODUCE</v>
          </cell>
        </row>
        <row r="977">
          <cell r="B977">
            <v>2148</v>
          </cell>
          <cell r="C977" t="str">
            <v>SANTA CARMEN</v>
          </cell>
          <cell r="D977" t="str">
            <v>TA-2148-BM</v>
          </cell>
          <cell r="E977" t="str">
            <v>QUEREVALU CHERRE HIPOLITO</v>
          </cell>
          <cell r="F977" t="str">
            <v>ARTESANAL</v>
          </cell>
        </row>
        <row r="978">
          <cell r="B978">
            <v>2152</v>
          </cell>
          <cell r="C978" t="str">
            <v>JAVIER I</v>
          </cell>
          <cell r="D978" t="str">
            <v>TA-02152-CM</v>
          </cell>
          <cell r="E978" t="str">
            <v>OP7 PESCA S.A.C.</v>
          </cell>
          <cell r="F978" t="str">
            <v>ARTESANAL</v>
          </cell>
        </row>
        <row r="979">
          <cell r="B979">
            <v>2153</v>
          </cell>
          <cell r="C979" t="str">
            <v>JESUS ELIZABETH I</v>
          </cell>
          <cell r="D979" t="str">
            <v>TA-2153-BM</v>
          </cell>
          <cell r="E979" t="str">
            <v>RUIZ TUME CRUZ MANUEL</v>
          </cell>
          <cell r="F979" t="str">
            <v>ARTESANAL</v>
          </cell>
        </row>
        <row r="980">
          <cell r="B980">
            <v>2154</v>
          </cell>
          <cell r="C980" t="str">
            <v>JESUS ELIZABETH II</v>
          </cell>
          <cell r="D980" t="str">
            <v>TA-2154-BM</v>
          </cell>
          <cell r="E980" t="str">
            <v>RUIZ TUME CRUZ MANUEL</v>
          </cell>
          <cell r="F980" t="str">
            <v>ARTESANAL</v>
          </cell>
        </row>
        <row r="981">
          <cell r="B981">
            <v>2155</v>
          </cell>
          <cell r="C981" t="str">
            <v>MARIA BEATRIZ</v>
          </cell>
          <cell r="D981" t="str">
            <v>TA-2155-BM</v>
          </cell>
          <cell r="E981" t="str">
            <v>VITE JACINTO JOSE ANGEL</v>
          </cell>
          <cell r="F981" t="str">
            <v>ARTESANAL</v>
          </cell>
        </row>
        <row r="982">
          <cell r="B982">
            <v>2156</v>
          </cell>
          <cell r="C982" t="str">
            <v>CARMEN ROSA</v>
          </cell>
          <cell r="D982" t="str">
            <v>TA-2156-BM</v>
          </cell>
          <cell r="E982" t="str">
            <v>VITE JACINTO JOSE ANGEL</v>
          </cell>
          <cell r="F982" t="str">
            <v>ARTESANAL</v>
          </cell>
        </row>
        <row r="983">
          <cell r="B983">
            <v>2157</v>
          </cell>
          <cell r="C983" t="str">
            <v>MARIA DE FATIMA</v>
          </cell>
          <cell r="D983" t="str">
            <v>TA-2157-BM</v>
          </cell>
          <cell r="E983" t="str">
            <v>VITE MORALES REYNALDO</v>
          </cell>
          <cell r="F983" t="str">
            <v>ARTESANAL</v>
          </cell>
        </row>
        <row r="984">
          <cell r="B984">
            <v>2161</v>
          </cell>
          <cell r="C984" t="str">
            <v>MI SILVANA</v>
          </cell>
          <cell r="D984" t="str">
            <v>TA-2161-BM</v>
          </cell>
          <cell r="E984" t="str">
            <v>TEQUE GALAN JUAN RONALD</v>
          </cell>
          <cell r="F984" t="str">
            <v>ARTESANAL</v>
          </cell>
        </row>
        <row r="985">
          <cell r="B985">
            <v>2165</v>
          </cell>
          <cell r="C985" t="str">
            <v>JEHOVA JIRET</v>
          </cell>
          <cell r="D985" t="str">
            <v>TA-2165-BM</v>
          </cell>
          <cell r="E985" t="str">
            <v>CORPORACION PESQUERA FACARA S.A.C.</v>
          </cell>
          <cell r="F985" t="str">
            <v>ARTESANAL</v>
          </cell>
        </row>
        <row r="986">
          <cell r="B986">
            <v>2169</v>
          </cell>
          <cell r="C986" t="str">
            <v>SE?R CAUTIVO 2</v>
          </cell>
          <cell r="D986" t="str">
            <v>TA-2169-BM</v>
          </cell>
          <cell r="E986" t="str">
            <v>PAIVA PAIVA MARCELINO ;PAIVA PAIVA PABLO ;PAIVA SILVA DANIEL</v>
          </cell>
          <cell r="F986" t="str">
            <v>ARTESANAL</v>
          </cell>
        </row>
        <row r="987">
          <cell r="B987">
            <v>2173</v>
          </cell>
          <cell r="C987" t="str">
            <v>PEDRO MANUEL</v>
          </cell>
          <cell r="D987" t="str">
            <v>TA-2173-CM</v>
          </cell>
          <cell r="E987" t="str">
            <v>JACINTO PANTA ANGEL CUSTODIO ;JACINTO PANTA CRESCENCIO ;JACINTO PANTA VICTORINO</v>
          </cell>
          <cell r="F987" t="str">
            <v>LEY Nº26920</v>
          </cell>
        </row>
        <row r="988">
          <cell r="B988">
            <v>2184</v>
          </cell>
          <cell r="C988" t="str">
            <v>GEORGIA</v>
          </cell>
          <cell r="D988" t="str">
            <v>TA-2184-CM</v>
          </cell>
          <cell r="E988" t="str">
            <v>CALIXTO MORON JORGE LUIS</v>
          </cell>
          <cell r="F988" t="str">
            <v>ARTESANAL</v>
          </cell>
        </row>
        <row r="989">
          <cell r="B989">
            <v>2185</v>
          </cell>
          <cell r="C989" t="str">
            <v>SE?R DE LOS MILAGROS</v>
          </cell>
          <cell r="D989" t="str">
            <v>TA-2185-BM</v>
          </cell>
          <cell r="E989" t="str">
            <v>PERICHE SANTIAGO JACINTO</v>
          </cell>
          <cell r="F989" t="str">
            <v>ARTESANAL</v>
          </cell>
        </row>
        <row r="990">
          <cell r="B990">
            <v>2189</v>
          </cell>
          <cell r="C990" t="str">
            <v>HERMANOS UNIDOS</v>
          </cell>
          <cell r="D990" t="str">
            <v>TA-2189-BM</v>
          </cell>
          <cell r="E990" t="str">
            <v>ANTON CHAPA JOSE ENRIQUE</v>
          </cell>
          <cell r="F990" t="str">
            <v>ARTESANAL</v>
          </cell>
        </row>
        <row r="991">
          <cell r="B991">
            <v>2192</v>
          </cell>
          <cell r="C991" t="str">
            <v>MI ISIDORA</v>
          </cell>
          <cell r="D991" t="str">
            <v>TA-2192-BM</v>
          </cell>
          <cell r="E991" t="str">
            <v>TEQUE GALAN NILTON RUBEN</v>
          </cell>
          <cell r="F991" t="str">
            <v>ARTESANAL</v>
          </cell>
        </row>
        <row r="992">
          <cell r="B992">
            <v>2197</v>
          </cell>
          <cell r="C992" t="str">
            <v>MELCHORITA</v>
          </cell>
          <cell r="D992" t="str">
            <v>TA-2197-BM</v>
          </cell>
          <cell r="E992" t="str">
            <v>FERNANDEZ FERNANDEZ MANUEL SILVERIO</v>
          </cell>
          <cell r="F992" t="str">
            <v>ARTESANAL</v>
          </cell>
        </row>
        <row r="993">
          <cell r="B993">
            <v>2201</v>
          </cell>
          <cell r="C993" t="str">
            <v>SANTA ELENA</v>
          </cell>
          <cell r="D993" t="str">
            <v>TA-02201-CM</v>
          </cell>
          <cell r="E993" t="str">
            <v>ZERILLO BAZALAR MIXSI</v>
          </cell>
          <cell r="F993" t="str">
            <v>ARTESANAL</v>
          </cell>
        </row>
        <row r="994">
          <cell r="B994">
            <v>2208</v>
          </cell>
          <cell r="C994" t="str">
            <v>MARIA</v>
          </cell>
          <cell r="D994" t="str">
            <v>TA-2208-CM</v>
          </cell>
          <cell r="E994" t="str">
            <v>ECA PANTA JULIA ESTHER ;PANTA FIESTAS DE PERICHE MELVA ;PERICHE MARTINEZ AGUSTIN ;PERICHE MARTINEZ ANTONIO ;PERICHE MARTINEZ NEPTALI ;RAMIREZ PANTA ELIZA</v>
          </cell>
          <cell r="F994" t="str">
            <v>LEY Nº26920</v>
          </cell>
        </row>
        <row r="995">
          <cell r="B995">
            <v>2217</v>
          </cell>
          <cell r="C995" t="str">
            <v>SANTA ROSA III</v>
          </cell>
          <cell r="D995" t="str">
            <v>TA-2217-BM</v>
          </cell>
          <cell r="E995" t="str">
            <v>QUEREVALU QUEREVALU MARTIN</v>
          </cell>
          <cell r="F995" t="str">
            <v>ARTESANAL</v>
          </cell>
        </row>
        <row r="996">
          <cell r="B996">
            <v>2223</v>
          </cell>
          <cell r="C996" t="str">
            <v>EL IMPERIO</v>
          </cell>
          <cell r="D996" t="str">
            <v>TA-2223-BM</v>
          </cell>
          <cell r="E996" t="str">
            <v>SULLON MEDINA FREDDY EDUARDO ;YARLEQUE ECA FREDESVINDA</v>
          </cell>
          <cell r="F996" t="str">
            <v>ARTESANAL</v>
          </cell>
        </row>
        <row r="997">
          <cell r="B997">
            <v>2226</v>
          </cell>
          <cell r="C997" t="str">
            <v>JESUS DE NAZARET</v>
          </cell>
          <cell r="D997" t="str">
            <v>TA-2226-BM</v>
          </cell>
          <cell r="E997" t="str">
            <v>SANTISTEBAN TEQUE MANUEL ISMAEL</v>
          </cell>
          <cell r="F997" t="str">
            <v>ARTESANAL</v>
          </cell>
        </row>
        <row r="998">
          <cell r="B998">
            <v>2242</v>
          </cell>
          <cell r="C998" t="str">
            <v>ESPERANZA EN TI</v>
          </cell>
          <cell r="D998" t="str">
            <v>SE-2242- BM</v>
          </cell>
          <cell r="E998" t="str">
            <v>PICHILINGUE DIAZ CLAUDIO</v>
          </cell>
          <cell r="F998" t="str">
            <v>ARTESANAL</v>
          </cell>
        </row>
        <row r="999">
          <cell r="B999">
            <v>2243</v>
          </cell>
          <cell r="C999" t="str">
            <v>STEPHANY</v>
          </cell>
          <cell r="D999" t="str">
            <v>SE-2243-BM</v>
          </cell>
          <cell r="E999" t="str">
            <v>CERNA SOTO ABEL</v>
          </cell>
          <cell r="F999" t="str">
            <v>ARTESANAL</v>
          </cell>
        </row>
        <row r="1000">
          <cell r="B1000">
            <v>2244</v>
          </cell>
          <cell r="C1000" t="str">
            <v>SEGUNDO SAN LORENZO</v>
          </cell>
          <cell r="D1000" t="str">
            <v>PL-2244-CM</v>
          </cell>
          <cell r="E1000" t="str">
            <v>SIESQUEN SANDOVAL MANUEL</v>
          </cell>
          <cell r="F1000" t="str">
            <v>ARTESANAL</v>
          </cell>
        </row>
        <row r="1001">
          <cell r="B1001">
            <v>2245</v>
          </cell>
          <cell r="C1001" t="str">
            <v>NUESTRA SE?RA DE GUADALUPE II</v>
          </cell>
          <cell r="D1001" t="str">
            <v>PT-2245-BM</v>
          </cell>
          <cell r="E1001" t="str">
            <v>PINGO PAZO ALEJANDRO ;PINGO PAZO GUALBERTO ;PINGO PAZO SERAPIO</v>
          </cell>
          <cell r="F1001" t="str">
            <v>MENOR ESCALA (ANCHOVETA) - ARTESANAL</v>
          </cell>
        </row>
        <row r="1002">
          <cell r="B1002">
            <v>2246</v>
          </cell>
          <cell r="C1002" t="str">
            <v>SE?R DE LA BUENA ESPERANZA Nº 2</v>
          </cell>
          <cell r="D1002" t="str">
            <v>PL-2246-CM</v>
          </cell>
          <cell r="E1002" t="str">
            <v>GORDILLO CASTRO JOHAN ARTEMIO ;GORDILLO CASTRO JOSE GUMER ;GORDILLO CASTRO MARY CARMEN ;GORDILLO CASTRO ROSMERY ;GORDILLO CASTRO YENI RAQUEL ;GORDILLO EFFIO GUMERCINDO</v>
          </cell>
          <cell r="F1002" t="str">
            <v>LEY Nº26920</v>
          </cell>
        </row>
        <row r="1003">
          <cell r="B1003">
            <v>2247</v>
          </cell>
          <cell r="C1003" t="str">
            <v>SE?R DE LA BUENA ESPERANZA</v>
          </cell>
          <cell r="D1003" t="str">
            <v>PL-2247-BM</v>
          </cell>
          <cell r="E1003" t="str">
            <v>LLENQUE MARTINEZ DEMETRIO</v>
          </cell>
          <cell r="F1003" t="str">
            <v>ARTESANAL</v>
          </cell>
        </row>
        <row r="1004">
          <cell r="B1004">
            <v>2249</v>
          </cell>
          <cell r="C1004" t="str">
            <v>JERUSALEN</v>
          </cell>
          <cell r="D1004" t="str">
            <v>PL-02249-BM</v>
          </cell>
          <cell r="E1004" t="str">
            <v>BANCES SANTAMARIA MARTIN</v>
          </cell>
          <cell r="F1004" t="str">
            <v>ARTESANAL</v>
          </cell>
        </row>
        <row r="1005">
          <cell r="B1005">
            <v>2250</v>
          </cell>
          <cell r="C1005" t="str">
            <v>EL NAZARENO</v>
          </cell>
          <cell r="D1005" t="str">
            <v>PL-2250-CM</v>
          </cell>
          <cell r="E1005" t="str">
            <v>CASTRO DE CHAYAN ROSA DEL PILAR ;CHAYAN CASTRO MANUEL ALFREDO ;CHAYAN SIPION JUAN PASTOR</v>
          </cell>
          <cell r="F1005" t="str">
            <v>LEY Nº26920</v>
          </cell>
        </row>
        <row r="1006">
          <cell r="B1006">
            <v>2251</v>
          </cell>
          <cell r="C1006" t="str">
            <v>COSTA BELLA</v>
          </cell>
          <cell r="D1006" t="str">
            <v>PL-2251-CM</v>
          </cell>
          <cell r="E1006" t="str">
            <v>INURRITEGUI BERNAL MARIA ALINA ;JAIME PE? WILMER FAUSTINO</v>
          </cell>
          <cell r="F1006" t="str">
            <v>LEY Nº26920</v>
          </cell>
        </row>
        <row r="1007">
          <cell r="B1007">
            <v>2253</v>
          </cell>
          <cell r="C1007" t="str">
            <v>JESUS ES CON NOSOTROS</v>
          </cell>
          <cell r="D1007" t="str">
            <v>PL-2253-BM</v>
          </cell>
          <cell r="E1007" t="str">
            <v>MI?NO BRUM JUVENCIA MERCEDES</v>
          </cell>
          <cell r="F1007" t="str">
            <v>LEY Nº26920</v>
          </cell>
        </row>
        <row r="1008">
          <cell r="B1008">
            <v>2254</v>
          </cell>
          <cell r="C1008" t="str">
            <v>JOSE RAMOS II</v>
          </cell>
          <cell r="D1008" t="str">
            <v>PL-2254-CM</v>
          </cell>
          <cell r="E1008" t="str">
            <v>EMPRESA PESQUERA JOSE RAMOS S.A.C.</v>
          </cell>
          <cell r="F1008" t="str">
            <v>LEY Nº26920</v>
          </cell>
        </row>
        <row r="1009">
          <cell r="B1009">
            <v>2255</v>
          </cell>
          <cell r="C1009" t="str">
            <v>GLORIA DEL CORDERO III</v>
          </cell>
          <cell r="D1009" t="str">
            <v>PL-2255-BM</v>
          </cell>
          <cell r="E1009" t="str">
            <v>PURIZACA ALVAREZ SANTOS</v>
          </cell>
          <cell r="F1009" t="str">
            <v>ARTESANAL</v>
          </cell>
        </row>
        <row r="1010">
          <cell r="B1010">
            <v>2256</v>
          </cell>
          <cell r="C1010" t="str">
            <v>NI? DEL MILAGRO</v>
          </cell>
          <cell r="D1010" t="str">
            <v>PL-2256-CM</v>
          </cell>
          <cell r="E1010" t="str">
            <v>FIESTAS FIESTAS JOSE SANTOS</v>
          </cell>
          <cell r="F1010" t="str">
            <v>LEY Nº26920</v>
          </cell>
        </row>
        <row r="1011">
          <cell r="B1011">
            <v>2257</v>
          </cell>
          <cell r="C1011" t="str">
            <v>MILAGROSA CRUZ DE CHALPON</v>
          </cell>
          <cell r="D1011" t="str">
            <v>PL-2257-CM</v>
          </cell>
          <cell r="E1011" t="str">
            <v>COMERCIALIZADORA PESQUERA S &amp; M S.A.C.</v>
          </cell>
          <cell r="F1011" t="str">
            <v>LEY Nº26920</v>
          </cell>
        </row>
        <row r="1012">
          <cell r="B1012">
            <v>2258</v>
          </cell>
          <cell r="C1012" t="str">
            <v>CRUZ DE CHALPON</v>
          </cell>
          <cell r="D1012" t="str">
            <v>PL-2258-BM</v>
          </cell>
          <cell r="E1012" t="str">
            <v>JACINTO CAMPOS JHON ALBERTO</v>
          </cell>
          <cell r="F1012" t="str">
            <v>MENOR ESCALA (ANCHOVETA) - ARTESANAL</v>
          </cell>
        </row>
        <row r="1013">
          <cell r="B1013">
            <v>2259</v>
          </cell>
          <cell r="C1013" t="str">
            <v>ALETA AZUL</v>
          </cell>
          <cell r="D1013" t="str">
            <v>PL-2259-CM</v>
          </cell>
          <cell r="E1013" t="str">
            <v>PESQUERA LUZMAG S.A.C.</v>
          </cell>
          <cell r="F1013" t="str">
            <v>LEY Nº26920</v>
          </cell>
        </row>
        <row r="1014">
          <cell r="B1014">
            <v>2260</v>
          </cell>
          <cell r="C1014" t="str">
            <v>DON BENJA</v>
          </cell>
          <cell r="D1014" t="str">
            <v>PL-02260-BM</v>
          </cell>
          <cell r="E1014" t="str">
            <v>LLENQUE MARTINEZ JHONATAN BENJAMIN</v>
          </cell>
          <cell r="F1014" t="str">
            <v>DS. 006-2016-PRODUCE</v>
          </cell>
        </row>
        <row r="1015">
          <cell r="B1015">
            <v>2262</v>
          </cell>
          <cell r="C1015" t="str">
            <v>SE?R DE LOS MILAGROS</v>
          </cell>
          <cell r="D1015" t="str">
            <v>PL-2262-BM</v>
          </cell>
          <cell r="E1015" t="str">
            <v>MORAN VALLADOLID PEDRO ;RUIZ DE MORAN MARIA ESPERANZA</v>
          </cell>
          <cell r="F1015" t="str">
            <v>MENOR ESCALA</v>
          </cell>
        </row>
        <row r="1016">
          <cell r="B1016">
            <v>2263</v>
          </cell>
          <cell r="C1016" t="str">
            <v>DIANA ELIZABETH</v>
          </cell>
          <cell r="D1016" t="str">
            <v>PL-2263-BM</v>
          </cell>
          <cell r="E1016" t="str">
            <v>BERNAL LUMBRES MARIN</v>
          </cell>
          <cell r="F1016" t="str">
            <v>ARTESANAL</v>
          </cell>
        </row>
        <row r="1017">
          <cell r="B1017">
            <v>2264</v>
          </cell>
          <cell r="C1017" t="str">
            <v>EL NAYLAMP</v>
          </cell>
          <cell r="D1017" t="str">
            <v>PL-2264-CM</v>
          </cell>
          <cell r="E1017" t="str">
            <v>GALAN OROZCO JOSE RAUL</v>
          </cell>
          <cell r="F1017" t="str">
            <v>LEY Nº26920</v>
          </cell>
        </row>
        <row r="1018">
          <cell r="B1018">
            <v>2265</v>
          </cell>
          <cell r="C1018" t="str">
            <v>MI JUAN</v>
          </cell>
          <cell r="D1018" t="str">
            <v>PL-002265-CM</v>
          </cell>
          <cell r="E1018" t="str">
            <v>CUSTODIO HUAMANCHUMO JUAN ANTONIO ;ZAVALETA MARTINEZ MARIA FRANCISCA</v>
          </cell>
          <cell r="F1018" t="str">
            <v>LEY Nº26920</v>
          </cell>
        </row>
        <row r="1019">
          <cell r="B1019">
            <v>2266</v>
          </cell>
          <cell r="C1019" t="str">
            <v>ROSA MARIA</v>
          </cell>
          <cell r="D1019" t="str">
            <v>PL-2266-CM</v>
          </cell>
          <cell r="E1019" t="str">
            <v>FIESTAS CURO MARCIAL ;PANTA MARTINEZ MANUEL ;PANTA PUESCAS JUAN</v>
          </cell>
          <cell r="F1019" t="str">
            <v>LEY Nº26920</v>
          </cell>
        </row>
        <row r="1020">
          <cell r="B1020">
            <v>2267</v>
          </cell>
          <cell r="C1020" t="str">
            <v>KARIN 5</v>
          </cell>
          <cell r="D1020" t="str">
            <v>PL-2267-CM</v>
          </cell>
          <cell r="E1020" t="str">
            <v>PESQUERA EXALMAR S.A.A.</v>
          </cell>
          <cell r="F1020" t="str">
            <v>LEY Nº26920</v>
          </cell>
        </row>
        <row r="1021">
          <cell r="B1021">
            <v>2268</v>
          </cell>
          <cell r="C1021" t="str">
            <v>SARITA COLONIA</v>
          </cell>
          <cell r="D1021" t="str">
            <v>PL-2268-BM</v>
          </cell>
          <cell r="E1021" t="str">
            <v>JACINTO MACHICA MARIANO</v>
          </cell>
          <cell r="F1021" t="str">
            <v>ARTESANAL</v>
          </cell>
        </row>
        <row r="1022">
          <cell r="B1022">
            <v>2269</v>
          </cell>
          <cell r="C1022" t="str">
            <v>EMIGRANTE AMIGO</v>
          </cell>
          <cell r="D1022" t="str">
            <v>PL-2269-BM</v>
          </cell>
          <cell r="E1022" t="str">
            <v>IPANAQUE SANCHEZ VICTOR</v>
          </cell>
          <cell r="F1022" t="str">
            <v>ARTESANAL</v>
          </cell>
        </row>
        <row r="1023">
          <cell r="B1023">
            <v>2270</v>
          </cell>
          <cell r="C1023" t="str">
            <v>DELFIN 2</v>
          </cell>
          <cell r="D1023" t="str">
            <v>PL-2270-CM</v>
          </cell>
          <cell r="E1023" t="str">
            <v>FIESTAS JACINTO CARLOS ALBERTO ;FIESTAS JACINTO ESTEBAN ;FIESTAS JACINTO MAGUIN ;FIESTAS JACINTO ROMAN MACARIO ;FIESTAS JACINTO SEBASTIAN ;FIESTAS JACINTO URCINO</v>
          </cell>
          <cell r="F1023" t="str">
            <v>LEY Nº26920</v>
          </cell>
        </row>
        <row r="1024">
          <cell r="B1024">
            <v>2271</v>
          </cell>
          <cell r="C1024" t="str">
            <v>ALMIRANTE GUISE II</v>
          </cell>
          <cell r="D1024" t="str">
            <v>PL-2271-CM</v>
          </cell>
          <cell r="E1024" t="str">
            <v>GALAN OROZCO JOSE RAUL</v>
          </cell>
          <cell r="F1024" t="str">
            <v>LEY Nº26920</v>
          </cell>
        </row>
        <row r="1025">
          <cell r="B1025">
            <v>2273</v>
          </cell>
          <cell r="C1025" t="str">
            <v>SANTA CATALINA</v>
          </cell>
          <cell r="D1025" t="str">
            <v>PL-2273-CM</v>
          </cell>
          <cell r="E1025" t="str">
            <v>FIESTAS LLENQUE ROMAN GILBERTO</v>
          </cell>
          <cell r="F1025" t="str">
            <v>LEY Nº26920</v>
          </cell>
        </row>
        <row r="1026">
          <cell r="B1026">
            <v>2274</v>
          </cell>
          <cell r="C1026" t="str">
            <v>MI SOCORRITO</v>
          </cell>
          <cell r="D1026" t="str">
            <v>PL-2274-BM</v>
          </cell>
          <cell r="E1026" t="str">
            <v>GALAN CHAPILLEQUEN JORGE</v>
          </cell>
          <cell r="F1026" t="str">
            <v>ARTESANAL</v>
          </cell>
        </row>
        <row r="1027">
          <cell r="B1027">
            <v>2276</v>
          </cell>
          <cell r="C1027" t="str">
            <v>AMOR DE MADRE</v>
          </cell>
          <cell r="D1027" t="str">
            <v>PL-2276-BM</v>
          </cell>
          <cell r="E1027" t="str">
            <v>CHAFLOQUE PALMA ERIKA NOEMI</v>
          </cell>
          <cell r="F1027" t="str">
            <v>ARTESANAL</v>
          </cell>
        </row>
        <row r="1028">
          <cell r="B1028">
            <v>2277</v>
          </cell>
          <cell r="C1028" t="str">
            <v>LEYLITA 2</v>
          </cell>
          <cell r="D1028" t="str">
            <v>PT-2277-CM</v>
          </cell>
          <cell r="E1028" t="str">
            <v>SANCHEZ MORALES GREGORIO ;SANCHEZ MORALES SANTOS CLEMENTE</v>
          </cell>
          <cell r="F1028" t="str">
            <v>LEY Nº26920</v>
          </cell>
        </row>
        <row r="1029">
          <cell r="B1029">
            <v>2278</v>
          </cell>
          <cell r="C1029" t="str">
            <v>MARIA EUGENIA</v>
          </cell>
          <cell r="D1029" t="str">
            <v>PL-2278-BM</v>
          </cell>
          <cell r="E1029" t="str">
            <v>FIESTAS FIESTAS DONACIO</v>
          </cell>
          <cell r="F1029" t="str">
            <v>ARTESANAL</v>
          </cell>
        </row>
        <row r="1030">
          <cell r="B1030">
            <v>2279</v>
          </cell>
          <cell r="C1030" t="str">
            <v>CRUZ DEL SUR III</v>
          </cell>
          <cell r="D1030" t="str">
            <v>PL-2279-CM</v>
          </cell>
          <cell r="E1030" t="str">
            <v>LOBOS MARINOS S.A.C.</v>
          </cell>
          <cell r="F1030" t="str">
            <v>LEY Nº26920</v>
          </cell>
        </row>
        <row r="1031">
          <cell r="B1031">
            <v>2280</v>
          </cell>
          <cell r="C1031" t="str">
            <v>DON MOISES 2</v>
          </cell>
          <cell r="D1031" t="str">
            <v>PL-2280-BM</v>
          </cell>
          <cell r="E1031" t="str">
            <v>GARCIA REQUE JIMMY DANJER</v>
          </cell>
          <cell r="F1031" t="str">
            <v>MENOR ESCALA (ANCHOVETA) - ARTESANAL</v>
          </cell>
        </row>
        <row r="1032">
          <cell r="B1032">
            <v>2284</v>
          </cell>
          <cell r="C1032" t="str">
            <v>EVELIN LINDSEY</v>
          </cell>
          <cell r="D1032" t="str">
            <v>HO-2284-BM</v>
          </cell>
          <cell r="E1032" t="str">
            <v>CAVERO DE RAMIREZ ADELA</v>
          </cell>
          <cell r="F1032" t="str">
            <v>ARTESANAL</v>
          </cell>
        </row>
        <row r="1033">
          <cell r="B1033">
            <v>2287</v>
          </cell>
          <cell r="C1033" t="str">
            <v>FORANE</v>
          </cell>
          <cell r="D1033" t="str">
            <v>PS-2287-BM</v>
          </cell>
          <cell r="E1033" t="str">
            <v>FROLLAN FLORES PRUDENCIO</v>
          </cell>
          <cell r="F1033" t="str">
            <v>ARTESANAL</v>
          </cell>
        </row>
        <row r="1034">
          <cell r="B1034">
            <v>2293</v>
          </cell>
          <cell r="C1034" t="str">
            <v>ANGEL MARINO</v>
          </cell>
          <cell r="D1034" t="str">
            <v>ZS-2293-BM</v>
          </cell>
          <cell r="E1034" t="str">
            <v>DIAZ SUAREZ CESAR EMILIO</v>
          </cell>
          <cell r="F1034" t="str">
            <v>ARTESANAL</v>
          </cell>
        </row>
        <row r="1035">
          <cell r="B1035">
            <v>2294</v>
          </cell>
          <cell r="C1035" t="str">
            <v>LOS AGUILARES III</v>
          </cell>
          <cell r="D1035" t="str">
            <v>SY-2294-CM</v>
          </cell>
          <cell r="E1035" t="str">
            <v>AGUILAR LAZARO CARLOS JOSE</v>
          </cell>
          <cell r="F1035" t="str">
            <v>MENOR ESCALA (ANCHOVETA)</v>
          </cell>
        </row>
        <row r="1036">
          <cell r="B1036">
            <v>2295</v>
          </cell>
          <cell r="C1036" t="str">
            <v>SAN LUIS</v>
          </cell>
          <cell r="D1036" t="str">
            <v>ZS-2295-BM</v>
          </cell>
          <cell r="E1036" t="str">
            <v>MONTOYA PANTA JUVENAL</v>
          </cell>
          <cell r="F1036" t="str">
            <v>ARTESANAL</v>
          </cell>
        </row>
        <row r="1037">
          <cell r="B1037">
            <v>2298</v>
          </cell>
          <cell r="C1037" t="str">
            <v>SIRENA</v>
          </cell>
          <cell r="D1037" t="str">
            <v>ZS-2298-BM</v>
          </cell>
          <cell r="E1037" t="str">
            <v>LLENQUE PAZOS FRANCISCO</v>
          </cell>
          <cell r="F1037" t="str">
            <v>ARTESANAL</v>
          </cell>
        </row>
        <row r="1038">
          <cell r="B1038">
            <v>2301</v>
          </cell>
          <cell r="C1038" t="str">
            <v>PINTA BRAVA</v>
          </cell>
          <cell r="D1038" t="str">
            <v>ZS-02301-BM</v>
          </cell>
          <cell r="E1038" t="str">
            <v>YOVERA INGA JACINTO</v>
          </cell>
          <cell r="F1038" t="str">
            <v>DECRETO LEGISLATIVO Nº1273</v>
          </cell>
        </row>
        <row r="1039">
          <cell r="B1039">
            <v>2302</v>
          </cell>
          <cell r="C1039" t="str">
            <v>LA CRUZ DEL SUR</v>
          </cell>
          <cell r="D1039" t="str">
            <v>ZS-02302-BM</v>
          </cell>
          <cell r="E1039" t="str">
            <v>COLLANTES GUERRERO WILFREDO DAVID</v>
          </cell>
          <cell r="F1039" t="str">
            <v>DECRETO LEGISLATIVO Nº1273</v>
          </cell>
        </row>
        <row r="1040">
          <cell r="B1040">
            <v>2303</v>
          </cell>
          <cell r="C1040" t="str">
            <v>CRUZ DE MOTUPE II</v>
          </cell>
          <cell r="D1040" t="str">
            <v>ZS-02303-BM</v>
          </cell>
          <cell r="E1040" t="str">
            <v>CARPIO VALLADARES JORGE</v>
          </cell>
          <cell r="F1040" t="str">
            <v>DECRETO LEGISLATIVO Nº1273</v>
          </cell>
        </row>
        <row r="1041">
          <cell r="B1041">
            <v>2307</v>
          </cell>
          <cell r="C1041" t="str">
            <v>SAN ISIDRO</v>
          </cell>
          <cell r="D1041" t="str">
            <v>PS-2307-BM</v>
          </cell>
          <cell r="E1041" t="str">
            <v>LOPEZ GEREDA CESAR</v>
          </cell>
          <cell r="F1041" t="str">
            <v>ARTESANAL</v>
          </cell>
        </row>
        <row r="1042">
          <cell r="B1042">
            <v>2308</v>
          </cell>
          <cell r="C1042" t="str">
            <v>DON JULIO MIGUEL</v>
          </cell>
          <cell r="D1042" t="str">
            <v>PS-2308-BM</v>
          </cell>
          <cell r="E1042" t="str">
            <v>VILCA FLORES EDGARDO</v>
          </cell>
          <cell r="F1042" t="str">
            <v>ARTESANAL</v>
          </cell>
        </row>
        <row r="1043">
          <cell r="B1043">
            <v>2309</v>
          </cell>
          <cell r="C1043" t="str">
            <v>TRUENO</v>
          </cell>
          <cell r="D1043" t="str">
            <v>MO-2309-BM</v>
          </cell>
          <cell r="E1043" t="str">
            <v>CONDORI CCAMA CECICLIO</v>
          </cell>
          <cell r="F1043" t="str">
            <v>ARTESANAL</v>
          </cell>
        </row>
        <row r="1044">
          <cell r="B1044">
            <v>2310</v>
          </cell>
          <cell r="C1044" t="str">
            <v>EL PESCADOR DE GALILEA 2</v>
          </cell>
          <cell r="D1044" t="str">
            <v>PS-2310-BM</v>
          </cell>
          <cell r="E1044" t="str">
            <v>JIMENEZ ORME? CEFERINO ALEJANDRO</v>
          </cell>
          <cell r="F1044" t="str">
            <v>ARTESANAL</v>
          </cell>
        </row>
        <row r="1045">
          <cell r="B1045">
            <v>2312</v>
          </cell>
          <cell r="C1045" t="str">
            <v>MILAGROS</v>
          </cell>
          <cell r="D1045" t="str">
            <v>PS-2312-BM</v>
          </cell>
          <cell r="E1045" t="str">
            <v>PILCO JIMENEZ JUAN JOSE</v>
          </cell>
          <cell r="F1045" t="str">
            <v>ARTESANAL</v>
          </cell>
        </row>
        <row r="1046">
          <cell r="B1046">
            <v>2314</v>
          </cell>
          <cell r="C1046" t="str">
            <v>PATRONA DEL MAR</v>
          </cell>
          <cell r="D1046" t="str">
            <v>TA-02314-BM</v>
          </cell>
          <cell r="E1046" t="str">
            <v>PURIZACA PANTA JOSE PABLO ;PURIZACA PURIZACA RICARDO</v>
          </cell>
          <cell r="F1046" t="str">
            <v>DECRETO LEGISLATIVO Nº1273</v>
          </cell>
        </row>
        <row r="1047">
          <cell r="B1047">
            <v>2317</v>
          </cell>
          <cell r="C1047" t="str">
            <v>MI MARIBEL</v>
          </cell>
          <cell r="D1047" t="str">
            <v>TA-02317-BM</v>
          </cell>
          <cell r="E1047" t="str">
            <v>FIESTAS PAZO MANUEL FELIX</v>
          </cell>
          <cell r="F1047" t="str">
            <v>DECRETO LEGISLATIVO Nº1273</v>
          </cell>
        </row>
        <row r="1048">
          <cell r="B1048">
            <v>2322</v>
          </cell>
          <cell r="C1048" t="str">
            <v>EL AMIGO Z</v>
          </cell>
          <cell r="D1048" t="str">
            <v>TA-02322-BM</v>
          </cell>
          <cell r="E1048" t="str">
            <v>GALAN GALAN HENRRY STALIN ;JACINTO PANTA ASUNCIONA MARITZA</v>
          </cell>
          <cell r="F1048" t="str">
            <v>ARTESANAL</v>
          </cell>
        </row>
        <row r="1049">
          <cell r="B1049">
            <v>2324</v>
          </cell>
          <cell r="C1049" t="str">
            <v>ZODIAC</v>
          </cell>
          <cell r="D1049" t="str">
            <v>TA-02324-CM</v>
          </cell>
          <cell r="E1049" t="str">
            <v>OP7 PESCA S.A.C.</v>
          </cell>
          <cell r="F1049" t="str">
            <v>ARTESANAL</v>
          </cell>
        </row>
        <row r="1050">
          <cell r="B1050">
            <v>2327</v>
          </cell>
          <cell r="C1050" t="str">
            <v>CARMELITA I</v>
          </cell>
          <cell r="D1050" t="str">
            <v>TA-2327-BM</v>
          </cell>
          <cell r="E1050" t="str">
            <v>PAZO NUNURA JOSE FELICIANO</v>
          </cell>
          <cell r="F1050" t="str">
            <v>MENOR ESCALA (ANCHOVETA)</v>
          </cell>
        </row>
        <row r="1051">
          <cell r="B1051">
            <v>2330</v>
          </cell>
          <cell r="C1051" t="str">
            <v>DIVINO MAESTRO II</v>
          </cell>
          <cell r="D1051" t="str">
            <v>TA-02330-BM</v>
          </cell>
          <cell r="E1051" t="str">
            <v>QUEREVALU NUNURA LILIANA</v>
          </cell>
          <cell r="F1051" t="str">
            <v>DS. 006-2016-PRODUCE</v>
          </cell>
        </row>
        <row r="1052">
          <cell r="B1052">
            <v>2331</v>
          </cell>
          <cell r="C1052" t="str">
            <v>SANTA ROSA II</v>
          </cell>
          <cell r="D1052" t="str">
            <v>TA-2331-BM</v>
          </cell>
          <cell r="E1052" t="str">
            <v>QUEREVALU ECCA GERARDO</v>
          </cell>
          <cell r="F1052" t="str">
            <v>ARTESANAL</v>
          </cell>
        </row>
        <row r="1053">
          <cell r="B1053">
            <v>2333</v>
          </cell>
          <cell r="C1053" t="str">
            <v>MIGUELITO II</v>
          </cell>
          <cell r="D1053" t="str">
            <v>TA-2333-BM</v>
          </cell>
          <cell r="E1053" t="str">
            <v>VARGAS MELO EUSTERIO</v>
          </cell>
          <cell r="F1053" t="str">
            <v>MENOR ESCALA (ANCHOVETA)</v>
          </cell>
        </row>
        <row r="1054">
          <cell r="B1054">
            <v>2338</v>
          </cell>
          <cell r="C1054" t="str">
            <v>RUBI DE LOS MARES</v>
          </cell>
          <cell r="D1054" t="str">
            <v>TA-2338-BM</v>
          </cell>
          <cell r="E1054" t="str">
            <v>CARRERA RAMIREZ MIGUEL HILARIO</v>
          </cell>
          <cell r="F1054" t="str">
            <v>ARTESANAL</v>
          </cell>
        </row>
        <row r="1055">
          <cell r="B1055">
            <v>2343</v>
          </cell>
          <cell r="C1055" t="str">
            <v>SANTO MORENO</v>
          </cell>
          <cell r="D1055" t="str">
            <v>TA-02343-BM</v>
          </cell>
          <cell r="E1055" t="str">
            <v>RUIZ PANTA ERNESTO ;VIVAS LALUPU DE RUIZ PRIMA ISABEL</v>
          </cell>
          <cell r="F1055" t="str">
            <v>ARTESANAL</v>
          </cell>
        </row>
        <row r="1056">
          <cell r="B1056">
            <v>2344</v>
          </cell>
          <cell r="C1056" t="str">
            <v>SE?R CAUTIVO</v>
          </cell>
          <cell r="D1056" t="str">
            <v>TA-2344-BM</v>
          </cell>
          <cell r="E1056" t="str">
            <v>YENQUE ECCA CESAR ANTONIO</v>
          </cell>
          <cell r="F1056" t="str">
            <v>ARTESANAL</v>
          </cell>
        </row>
        <row r="1057">
          <cell r="B1057">
            <v>2356</v>
          </cell>
          <cell r="C1057" t="str">
            <v>PUERTO DESEADO</v>
          </cell>
          <cell r="D1057" t="str">
            <v>TA-2356-BM</v>
          </cell>
          <cell r="E1057" t="str">
            <v>SANCHEZ TRONCOS JOSE SANTOS</v>
          </cell>
          <cell r="F1057" t="str">
            <v>ARTESANAL</v>
          </cell>
        </row>
        <row r="1058">
          <cell r="B1058">
            <v>2358</v>
          </cell>
          <cell r="C1058" t="str">
            <v>ALEXANDER I</v>
          </cell>
          <cell r="D1058" t="str">
            <v>PM-2358-BF</v>
          </cell>
          <cell r="E1058" t="str">
            <v>MANDUJANO QUISPE ZACARIAS</v>
          </cell>
          <cell r="F1058" t="str">
            <v>ARTESANAL</v>
          </cell>
        </row>
        <row r="1059">
          <cell r="B1059">
            <v>2359</v>
          </cell>
          <cell r="C1059" t="str">
            <v>TRAVIESO I</v>
          </cell>
          <cell r="D1059" t="str">
            <v>PM-2359-BF</v>
          </cell>
          <cell r="E1059" t="str">
            <v>PARI QUISPE ALEJANDRO</v>
          </cell>
          <cell r="F1059" t="str">
            <v>ARTESANAL</v>
          </cell>
        </row>
        <row r="1060">
          <cell r="B1060">
            <v>2362</v>
          </cell>
          <cell r="C1060" t="str">
            <v>SAN MARTIN DE PORRAS 2</v>
          </cell>
          <cell r="D1060" t="str">
            <v>TA-02362-BM</v>
          </cell>
          <cell r="E1060" t="str">
            <v>FIESTAS MARTINEZ JORGE LUIS</v>
          </cell>
          <cell r="F1060" t="str">
            <v>DECRETO LEGISLATIVO Nº1273</v>
          </cell>
        </row>
        <row r="1061">
          <cell r="B1061">
            <v>2366</v>
          </cell>
          <cell r="C1061" t="str">
            <v>SAN HILARION-2</v>
          </cell>
          <cell r="D1061" t="str">
            <v>SY-2366-BM</v>
          </cell>
          <cell r="E1061" t="str">
            <v>MARROQUIN CUNDIA PAUL</v>
          </cell>
          <cell r="F1061" t="str">
            <v>ARTESANAL</v>
          </cell>
        </row>
        <row r="1062">
          <cell r="B1062">
            <v>2368</v>
          </cell>
          <cell r="C1062" t="str">
            <v>MARIBEL I</v>
          </cell>
          <cell r="D1062" t="str">
            <v>CE-2368-BM</v>
          </cell>
          <cell r="E1062" t="str">
            <v>ABANTO ROSALES JORGE CESAR ;ALCANTARA TARAZONA MARIBEL ANGELICA</v>
          </cell>
          <cell r="F1062" t="str">
            <v>MENOR ESCALA (ANCHOVETA)</v>
          </cell>
        </row>
        <row r="1063">
          <cell r="B1063">
            <v>2378</v>
          </cell>
          <cell r="C1063" t="str">
            <v>MIRIAM</v>
          </cell>
          <cell r="D1063" t="str">
            <v>CO-02378-BM</v>
          </cell>
          <cell r="E1063" t="str">
            <v>NU?Z HUAMAN AGUILBERTO</v>
          </cell>
          <cell r="F1063" t="str">
            <v>DECRETO LEGISLATIVO Nº1273</v>
          </cell>
        </row>
        <row r="1064">
          <cell r="B1064">
            <v>2393</v>
          </cell>
          <cell r="C1064" t="str">
            <v>CARMEN JUDITH 3</v>
          </cell>
          <cell r="D1064" t="str">
            <v>IO-2393-PM</v>
          </cell>
          <cell r="E1064" t="str">
            <v>EMPRESA PESQUERA PERCAR S.A.C.</v>
          </cell>
          <cell r="F1064" t="str">
            <v>DECRETO LEY Nº25977</v>
          </cell>
        </row>
        <row r="1065">
          <cell r="B1065">
            <v>2394</v>
          </cell>
          <cell r="C1065" t="str">
            <v>CARMEN JUDITH 4</v>
          </cell>
          <cell r="D1065" t="str">
            <v>IO-2394-PM</v>
          </cell>
          <cell r="E1065" t="str">
            <v>EMPRESA PESQUERA PERCAR S.A.C.</v>
          </cell>
          <cell r="F1065" t="str">
            <v>DECRETO LEY Nº25977</v>
          </cell>
        </row>
        <row r="1066">
          <cell r="B1066">
            <v>2396</v>
          </cell>
          <cell r="C1066" t="str">
            <v>SAN ROMAN I</v>
          </cell>
          <cell r="D1066" t="str">
            <v>IO-2396-BM</v>
          </cell>
          <cell r="E1066" t="str">
            <v>AMESQUITA VELASCO VICTOR</v>
          </cell>
          <cell r="F1066" t="str">
            <v>ARTESANAL</v>
          </cell>
        </row>
        <row r="1067">
          <cell r="B1067">
            <v>2399</v>
          </cell>
          <cell r="C1067" t="str">
            <v>AZUMI</v>
          </cell>
          <cell r="D1067" t="str">
            <v>IO-2399-BM</v>
          </cell>
          <cell r="E1067" t="str">
            <v>CCOPA RAMIREZ INES FABIANA ;CHANA CHURO MAURO</v>
          </cell>
          <cell r="F1067" t="str">
            <v>ARTESANAL</v>
          </cell>
        </row>
        <row r="1068">
          <cell r="B1068">
            <v>2400</v>
          </cell>
          <cell r="C1068" t="str">
            <v>SAN VALENTIN II</v>
          </cell>
          <cell r="D1068" t="str">
            <v>IO-2400-BM</v>
          </cell>
          <cell r="E1068" t="str">
            <v>VALENTIN FLORES AGUILAR Y OTROS</v>
          </cell>
          <cell r="F1068" t="str">
            <v>ARTESANAL</v>
          </cell>
        </row>
        <row r="1069">
          <cell r="B1069">
            <v>2401</v>
          </cell>
          <cell r="C1069" t="str">
            <v>MAYNAS 6</v>
          </cell>
          <cell r="D1069" t="str">
            <v>IO-2401-PM</v>
          </cell>
          <cell r="E1069" t="str">
            <v>BALLON CHIRINOS JOSE ANTONIO</v>
          </cell>
          <cell r="F1069" t="str">
            <v>DECRETO LEY Nº25977</v>
          </cell>
        </row>
        <row r="1070">
          <cell r="B1070">
            <v>2402</v>
          </cell>
          <cell r="C1070" t="str">
            <v>JUNIN 3</v>
          </cell>
          <cell r="D1070" t="str">
            <v>IO-2402-PM</v>
          </cell>
          <cell r="E1070" t="str">
            <v>PESQUERA CEMBALI S.R.L.</v>
          </cell>
          <cell r="F1070" t="str">
            <v>DECRETO LEY Nº25977</v>
          </cell>
        </row>
        <row r="1071">
          <cell r="B1071">
            <v>2404</v>
          </cell>
          <cell r="C1071" t="str">
            <v>EL RETORNO DE LUIS ANGEL</v>
          </cell>
          <cell r="D1071" t="str">
            <v>PS-2404-BM</v>
          </cell>
          <cell r="E1071" t="str">
            <v>CASTRO CORDOVA LUIS</v>
          </cell>
          <cell r="F1071" t="str">
            <v>ARTESANAL</v>
          </cell>
        </row>
        <row r="1072">
          <cell r="B1072">
            <v>2405</v>
          </cell>
          <cell r="C1072" t="str">
            <v>SAN MARTIN</v>
          </cell>
          <cell r="D1072" t="str">
            <v>PS-2405-BM</v>
          </cell>
          <cell r="E1072" t="str">
            <v>HUAMAN RAMOS JESUS A.</v>
          </cell>
          <cell r="F1072" t="str">
            <v>ARTESANAL</v>
          </cell>
        </row>
        <row r="1073">
          <cell r="B1073">
            <v>2406</v>
          </cell>
          <cell r="C1073" t="str">
            <v>MELCHORITA</v>
          </cell>
          <cell r="D1073" t="str">
            <v>PS-2406-BM</v>
          </cell>
          <cell r="E1073" t="str">
            <v>CARRION TORRES RAUL</v>
          </cell>
          <cell r="F1073" t="str">
            <v>ARTESANAL</v>
          </cell>
        </row>
        <row r="1074">
          <cell r="B1074">
            <v>2407</v>
          </cell>
          <cell r="C1074" t="str">
            <v>MAVED</v>
          </cell>
          <cell r="D1074" t="str">
            <v>PS-2407-BM</v>
          </cell>
          <cell r="E1074" t="str">
            <v>MARTINEZ TORRES JESUS GERARDO</v>
          </cell>
          <cell r="F1074" t="str">
            <v>ARTESANAL</v>
          </cell>
        </row>
        <row r="1075">
          <cell r="B1075">
            <v>2409</v>
          </cell>
          <cell r="C1075" t="str">
            <v>EL REY DE LOS 7 MARES</v>
          </cell>
          <cell r="D1075" t="str">
            <v>IO-2409-BM</v>
          </cell>
          <cell r="E1075" t="str">
            <v>MAMANI BERRIOS REYNALDO</v>
          </cell>
          <cell r="F1075" t="str">
            <v>ARTESANAL</v>
          </cell>
        </row>
        <row r="1076">
          <cell r="B1076">
            <v>2410</v>
          </cell>
          <cell r="C1076" t="str">
            <v>GAVILAN</v>
          </cell>
          <cell r="D1076" t="str">
            <v>CE-2410-PM</v>
          </cell>
          <cell r="E1076" t="str">
            <v>LOS HALCONES S.A.</v>
          </cell>
          <cell r="F1076" t="str">
            <v>DECRETO LEY Nº25977</v>
          </cell>
        </row>
        <row r="1077">
          <cell r="B1077">
            <v>2412</v>
          </cell>
          <cell r="C1077" t="str">
            <v>MERLIN</v>
          </cell>
          <cell r="D1077" t="str">
            <v>CE-2412-PM</v>
          </cell>
          <cell r="E1077" t="str">
            <v>PESQUERA EXALMAR S.A.A.</v>
          </cell>
          <cell r="F1077" t="str">
            <v>DECRETO LEY Nº25977</v>
          </cell>
        </row>
        <row r="1078">
          <cell r="B1078">
            <v>2413</v>
          </cell>
          <cell r="C1078" t="str">
            <v>CALAMAR</v>
          </cell>
          <cell r="D1078" t="str">
            <v>CE-2413-PM</v>
          </cell>
          <cell r="E1078" t="str">
            <v>LOS HALCONES S.A.</v>
          </cell>
          <cell r="F1078" t="str">
            <v>DECRETO LEY Nº25977</v>
          </cell>
        </row>
        <row r="1079">
          <cell r="B1079">
            <v>2414</v>
          </cell>
          <cell r="C1079" t="str">
            <v>JUAN</v>
          </cell>
          <cell r="D1079" t="str">
            <v>CO-2414-PM</v>
          </cell>
          <cell r="E1079" t="str">
            <v>PESQUERA DIAMANTE S.A.</v>
          </cell>
          <cell r="F1079" t="str">
            <v>DECRETO LEY Nº25977</v>
          </cell>
        </row>
        <row r="1080">
          <cell r="B1080">
            <v>2415</v>
          </cell>
          <cell r="C1080" t="str">
            <v>PACHACUTEC 7</v>
          </cell>
          <cell r="D1080" t="str">
            <v>CE-2415-PM</v>
          </cell>
          <cell r="E1080" t="str">
            <v>CORPORACION PESQUERA INCA S.A.C.</v>
          </cell>
          <cell r="F1080" t="str">
            <v>DECRETO LEY Nº25977</v>
          </cell>
        </row>
        <row r="1081">
          <cell r="B1081">
            <v>2416</v>
          </cell>
          <cell r="C1081" t="str">
            <v>TASA 316</v>
          </cell>
          <cell r="D1081" t="str">
            <v>PS-2416-PM</v>
          </cell>
          <cell r="E1081" t="str">
            <v>TECNOLOGICA DE ALIMENTOS S.A.</v>
          </cell>
          <cell r="F1081" t="str">
            <v>DECRETO LEY Nº25977</v>
          </cell>
        </row>
        <row r="1082">
          <cell r="B1082">
            <v>2420</v>
          </cell>
          <cell r="C1082" t="str">
            <v>LANGOSTINO III</v>
          </cell>
          <cell r="D1082" t="str">
            <v>IO-2420-BM</v>
          </cell>
          <cell r="E1082" t="str">
            <v>ATENCIO LLANO CIPRIANO</v>
          </cell>
          <cell r="F1082" t="str">
            <v>ARTESANAL</v>
          </cell>
        </row>
        <row r="1083">
          <cell r="B1083">
            <v>2421</v>
          </cell>
          <cell r="C1083" t="str">
            <v>MARIA MANUELA</v>
          </cell>
          <cell r="D1083" t="str">
            <v>PL-2421-CM</v>
          </cell>
          <cell r="E1083" t="str">
            <v>DEL CASTILLO CA?RI ERLIS JOHNSON</v>
          </cell>
          <cell r="F1083" t="str">
            <v>LEY Nº26920</v>
          </cell>
        </row>
        <row r="1084">
          <cell r="B1084">
            <v>2423</v>
          </cell>
          <cell r="C1084" t="str">
            <v>JULIO VALERIANO</v>
          </cell>
          <cell r="D1084" t="str">
            <v>PL-2423-CM</v>
          </cell>
          <cell r="E1084" t="str">
            <v>BALDERA DE GALAN JOSEFA EMILIA ;FIESTAS MARTINEZ MARIA VIRGINIA ;GALAN CHIMOY CRISTOBAL ;GALAN CHIMOY JOSE DE LA CRUZ ;GALAN CHIMOY JUAN ELEODORO ;GALAN CHIMOY TEODORO ;GALAN DE GALAN FELICIA ;LORO FIESTAS JUANA</v>
          </cell>
          <cell r="F1084" t="str">
            <v>LEY Nº26920</v>
          </cell>
        </row>
        <row r="1085">
          <cell r="B1085">
            <v>2424</v>
          </cell>
          <cell r="C1085" t="str">
            <v>ROCIO II</v>
          </cell>
          <cell r="D1085" t="str">
            <v>SY-2424-BM</v>
          </cell>
          <cell r="E1085" t="str">
            <v>TAFUR TRUJILLO ROCIO DEL PILAR</v>
          </cell>
          <cell r="F1085" t="str">
            <v>ARTESANAL</v>
          </cell>
        </row>
        <row r="1086">
          <cell r="B1086">
            <v>2425</v>
          </cell>
          <cell r="C1086" t="str">
            <v>ALMIRANTE GRAU</v>
          </cell>
          <cell r="D1086" t="str">
            <v>PL-2425-BM</v>
          </cell>
          <cell r="E1086" t="str">
            <v>FIESTAS GALAN ALAN MARTIN</v>
          </cell>
          <cell r="F1086" t="str">
            <v>ARTESANAL</v>
          </cell>
        </row>
        <row r="1087">
          <cell r="B1087">
            <v>2426</v>
          </cell>
          <cell r="C1087" t="str">
            <v>FRANCO OMAR</v>
          </cell>
          <cell r="D1087" t="str">
            <v>PO-2426-BM</v>
          </cell>
          <cell r="E1087" t="str">
            <v>MARTINEZ MACHICA TEOFILO CESAREO</v>
          </cell>
          <cell r="F1087" t="str">
            <v>ARTESANAL</v>
          </cell>
        </row>
        <row r="1088">
          <cell r="B1088">
            <v>2427</v>
          </cell>
          <cell r="C1088" t="str">
            <v>CORAZON DE JESUS</v>
          </cell>
          <cell r="D1088" t="str">
            <v>ZS-2427-BM</v>
          </cell>
          <cell r="E1088" t="str">
            <v>ROMAN CORDOVA JORGE DEL CARMEN</v>
          </cell>
          <cell r="F1088" t="str">
            <v>ARTESANAL</v>
          </cell>
        </row>
        <row r="1089">
          <cell r="B1089">
            <v>2428</v>
          </cell>
          <cell r="C1089" t="str">
            <v>MI DESTINO ES ASI</v>
          </cell>
          <cell r="D1089" t="str">
            <v>ZS-2428-BM</v>
          </cell>
          <cell r="E1089" t="str">
            <v>MACEDA HERNANDEZ TOMAS</v>
          </cell>
          <cell r="F1089" t="str">
            <v>ARTESANAL</v>
          </cell>
        </row>
        <row r="1090">
          <cell r="B1090">
            <v>2430</v>
          </cell>
          <cell r="C1090" t="str">
            <v>LOS TRES HERMANITOS</v>
          </cell>
          <cell r="D1090" t="str">
            <v>ZS-2430-BM</v>
          </cell>
          <cell r="E1090" t="str">
            <v>RUIZ CORDOVA SANTA TERESITA</v>
          </cell>
          <cell r="F1090" t="str">
            <v>ARTESANAL</v>
          </cell>
        </row>
        <row r="1091">
          <cell r="B1091">
            <v>2433</v>
          </cell>
          <cell r="C1091" t="str">
            <v>MI MARIELA</v>
          </cell>
          <cell r="D1091" t="str">
            <v>ZS-2433-BM</v>
          </cell>
          <cell r="E1091" t="str">
            <v>FLORES IPANAQUE JOSE</v>
          </cell>
          <cell r="F1091" t="str">
            <v>ARTESANAL</v>
          </cell>
        </row>
        <row r="1092">
          <cell r="B1092">
            <v>2435</v>
          </cell>
          <cell r="C1092" t="str">
            <v>SAN MARTIN</v>
          </cell>
          <cell r="D1092" t="str">
            <v>ZS-2435-BM</v>
          </cell>
          <cell r="E1092" t="str">
            <v>VELASQUEZ CHORRES JUAN UVER</v>
          </cell>
          <cell r="F1092" t="str">
            <v>ARTESANAL</v>
          </cell>
        </row>
        <row r="1093">
          <cell r="B1093">
            <v>2437</v>
          </cell>
          <cell r="C1093" t="str">
            <v>MI CESAR</v>
          </cell>
          <cell r="D1093" t="str">
            <v>ZS-2437-BM</v>
          </cell>
          <cell r="E1093" t="str">
            <v>MACEDA MENDOZA MANUEL EUGENIO</v>
          </cell>
          <cell r="F1093" t="str">
            <v>ARTESANAL</v>
          </cell>
        </row>
        <row r="1094">
          <cell r="B1094">
            <v>2439</v>
          </cell>
          <cell r="C1094" t="str">
            <v>SANTA CLARITA</v>
          </cell>
          <cell r="D1094" t="str">
            <v>ZS-2439-BM</v>
          </cell>
          <cell r="E1094" t="str">
            <v>CARRILLO MENA HUMBERTO</v>
          </cell>
          <cell r="F1094" t="str">
            <v>ARTESANAL</v>
          </cell>
        </row>
        <row r="1095">
          <cell r="B1095">
            <v>2440</v>
          </cell>
          <cell r="C1095" t="str">
            <v>MILAGRO DE JESUS</v>
          </cell>
          <cell r="D1095" t="str">
            <v>ZS-2440-BM</v>
          </cell>
          <cell r="E1095" t="str">
            <v>JOSE PANTA JACINTO Y OTRO</v>
          </cell>
          <cell r="F1095" t="str">
            <v>ARTESANAL</v>
          </cell>
        </row>
        <row r="1096">
          <cell r="B1096">
            <v>2442</v>
          </cell>
          <cell r="C1096" t="str">
            <v>DIOS VERA POR MI</v>
          </cell>
          <cell r="D1096" t="str">
            <v>ZS-2442-BM</v>
          </cell>
          <cell r="E1096" t="str">
            <v>CONISLLA VALENCIA SEGUNDINO P.</v>
          </cell>
          <cell r="F1096" t="str">
            <v>ARTESANAL</v>
          </cell>
        </row>
        <row r="1097">
          <cell r="B1097">
            <v>2443</v>
          </cell>
          <cell r="C1097" t="str">
            <v>DIOS ES AMOR</v>
          </cell>
          <cell r="D1097" t="str">
            <v>ZS-02443-BM</v>
          </cell>
          <cell r="E1097" t="str">
            <v>CARRE? AMAYA MARIBEL</v>
          </cell>
          <cell r="F1097" t="str">
            <v>DECRETO LEGISLATIVO Nº1273</v>
          </cell>
        </row>
        <row r="1098">
          <cell r="B1098">
            <v>2444</v>
          </cell>
          <cell r="C1098" t="str">
            <v>CORONA</v>
          </cell>
          <cell r="D1098" t="str">
            <v>ZS-2444-BM</v>
          </cell>
          <cell r="E1098" t="str">
            <v>QUEREVALU TUME PEDRO PABLO</v>
          </cell>
          <cell r="F1098" t="str">
            <v>ARTESANAL</v>
          </cell>
        </row>
        <row r="1099">
          <cell r="B1099">
            <v>2446</v>
          </cell>
          <cell r="C1099" t="str">
            <v>CAPLINA 1</v>
          </cell>
          <cell r="D1099" t="str">
            <v>CE-2446-PM</v>
          </cell>
          <cell r="E1099" t="str">
            <v>INVERSIONES MOREDA S.A.C</v>
          </cell>
          <cell r="F1099" t="str">
            <v>DECRETO LEY Nº25977</v>
          </cell>
        </row>
        <row r="1100">
          <cell r="B1100">
            <v>2447</v>
          </cell>
          <cell r="C1100" t="str">
            <v>MANU 9</v>
          </cell>
          <cell r="D1100" t="str">
            <v>CO-2447-PM</v>
          </cell>
          <cell r="E1100" t="str">
            <v>TECNOLOGICA DE ALIMENTOS S.A.</v>
          </cell>
          <cell r="F1100" t="str">
            <v>DECRETO LEY Nº25977</v>
          </cell>
        </row>
        <row r="1101">
          <cell r="B1101">
            <v>2448</v>
          </cell>
          <cell r="C1101" t="str">
            <v>NAPO 4</v>
          </cell>
          <cell r="D1101" t="str">
            <v>CO-2448-PM</v>
          </cell>
          <cell r="E1101" t="str">
            <v>PESQUERA 2020 S.A.C.</v>
          </cell>
          <cell r="F1101" t="str">
            <v>DECRETO LEY Nº25977</v>
          </cell>
        </row>
        <row r="1102">
          <cell r="B1102">
            <v>2449</v>
          </cell>
          <cell r="C1102" t="str">
            <v>MATEO</v>
          </cell>
          <cell r="D1102" t="str">
            <v>CE-2449-PM</v>
          </cell>
          <cell r="E1102" t="str">
            <v>INVERSIONES DE ACUICULTURA S.A.</v>
          </cell>
          <cell r="F1102" t="str">
            <v>DECRETO LEY Nº25977</v>
          </cell>
        </row>
        <row r="1103">
          <cell r="B1103">
            <v>2450</v>
          </cell>
          <cell r="C1103" t="str">
            <v>COQUI VIII</v>
          </cell>
          <cell r="D1103" t="str">
            <v>CE-2450-PM</v>
          </cell>
          <cell r="E1103" t="str">
            <v>PESQUERA ISA S.R.L.</v>
          </cell>
          <cell r="F1103" t="str">
            <v>DECRETO LEY Nº25977</v>
          </cell>
        </row>
        <row r="1104">
          <cell r="B1104">
            <v>2451</v>
          </cell>
          <cell r="C1104" t="str">
            <v>MANCORA 6</v>
          </cell>
          <cell r="D1104" t="str">
            <v>CE-2451-PM</v>
          </cell>
          <cell r="E1104" t="str">
            <v>PESQUERA EXALMAR S.A.A.</v>
          </cell>
          <cell r="F1104" t="str">
            <v>DECRETO LEY Nº25977</v>
          </cell>
        </row>
        <row r="1105">
          <cell r="B1105">
            <v>2452</v>
          </cell>
          <cell r="C1105" t="str">
            <v>AMAZONAS 7</v>
          </cell>
          <cell r="D1105" t="str">
            <v>CE-2452-PM</v>
          </cell>
          <cell r="E1105" t="str">
            <v>RH ADMINISTRACIONES S.A.</v>
          </cell>
          <cell r="F1105" t="str">
            <v>DECRETO LEY Nº25977</v>
          </cell>
        </row>
        <row r="1106">
          <cell r="B1106">
            <v>2453</v>
          </cell>
          <cell r="C1106" t="str">
            <v>TASA 27</v>
          </cell>
          <cell r="D1106" t="str">
            <v>CE-2453-PM</v>
          </cell>
          <cell r="E1106" t="str">
            <v>TECNOLOGICA DE ALIMENTOS S.A.</v>
          </cell>
          <cell r="F1106" t="str">
            <v>DECRETO LEY Nº25977</v>
          </cell>
        </row>
        <row r="1107">
          <cell r="B1107">
            <v>2457</v>
          </cell>
          <cell r="C1107" t="str">
            <v>BIBACO 20</v>
          </cell>
          <cell r="D1107" t="str">
            <v>CE-2457-PM</v>
          </cell>
          <cell r="E1107" t="str">
            <v>PESQUERA DIAMANTE S.A.</v>
          </cell>
          <cell r="F1107" t="str">
            <v>DECRETO LEY Nº25977</v>
          </cell>
        </row>
        <row r="1108">
          <cell r="B1108">
            <v>2458</v>
          </cell>
          <cell r="C1108" t="str">
            <v>ESTELITA II</v>
          </cell>
          <cell r="D1108" t="str">
            <v>CE-2458-PM</v>
          </cell>
          <cell r="E1108" t="str">
            <v>CFG INVESTMENT S.A.C.</v>
          </cell>
          <cell r="F1108" t="str">
            <v>DECRETO LEY Nº25977</v>
          </cell>
        </row>
        <row r="1109">
          <cell r="B1109">
            <v>2461</v>
          </cell>
          <cell r="C1109" t="str">
            <v>TASA 210</v>
          </cell>
          <cell r="D1109" t="str">
            <v>PT-02461-PM</v>
          </cell>
          <cell r="E1109" t="str">
            <v>TECNOLOGICA DE ALIMENTOS S.A.</v>
          </cell>
          <cell r="F1109" t="str">
            <v>DECRETO LEY Nº25977</v>
          </cell>
        </row>
        <row r="1110">
          <cell r="B1110">
            <v>2462</v>
          </cell>
          <cell r="C1110" t="str">
            <v>AMAZONAS 2</v>
          </cell>
          <cell r="D1110" t="str">
            <v>CE-2462-PM</v>
          </cell>
          <cell r="E1110" t="str">
            <v>GRUPO SINDICATO PESQUERO DEL PERU S.A.</v>
          </cell>
          <cell r="F1110" t="str">
            <v>DECRETO LEY Nº25977</v>
          </cell>
        </row>
        <row r="1111">
          <cell r="B1111">
            <v>2463</v>
          </cell>
          <cell r="C1111" t="str">
            <v>YUTA XIII</v>
          </cell>
          <cell r="D1111" t="str">
            <v>CO-2463-PM</v>
          </cell>
          <cell r="E1111" t="str">
            <v>GRUPO SINDICATO PESQUERO DEL PERU S.A.</v>
          </cell>
          <cell r="F1111" t="str">
            <v>DECRETO LEY Nº25977</v>
          </cell>
        </row>
        <row r="1112">
          <cell r="B1112">
            <v>2464</v>
          </cell>
          <cell r="C1112" t="str">
            <v>MATILDE</v>
          </cell>
          <cell r="D1112" t="str">
            <v>CO-2464-PM</v>
          </cell>
          <cell r="E1112" t="str">
            <v>ARMADORES Y CONGELADORES DEL PACIFICO S.A.</v>
          </cell>
          <cell r="F1112" t="str">
            <v>DECRETO LEY Nº25977</v>
          </cell>
        </row>
        <row r="1113">
          <cell r="B1113">
            <v>2465</v>
          </cell>
          <cell r="C1113" t="str">
            <v>REGION CHAVIN I</v>
          </cell>
          <cell r="D1113" t="str">
            <v>CE-2465-PM</v>
          </cell>
          <cell r="E1113" t="str">
            <v>PESQUERA CENTINELA S.A.C.</v>
          </cell>
          <cell r="F1113" t="str">
            <v>DECRETO LEY Nº25977</v>
          </cell>
        </row>
        <row r="1114">
          <cell r="B1114">
            <v>2466</v>
          </cell>
          <cell r="C1114" t="str">
            <v>TASA 111</v>
          </cell>
          <cell r="D1114" t="str">
            <v>PT-2466-PM</v>
          </cell>
          <cell r="E1114" t="str">
            <v>TECNOLOGICA DE ALIMENTOS S.A.</v>
          </cell>
          <cell r="F1114" t="str">
            <v>DECRETO LEY Nº25977</v>
          </cell>
        </row>
        <row r="1115">
          <cell r="B1115">
            <v>2467</v>
          </cell>
          <cell r="C1115" t="str">
            <v>TASA 16</v>
          </cell>
          <cell r="D1115" t="str">
            <v>HO-2467-PM</v>
          </cell>
          <cell r="E1115" t="str">
            <v>TECNOLOGICA DE ALIMENTOS S.A.</v>
          </cell>
          <cell r="F1115" t="str">
            <v>DECRETO LEY Nº25977</v>
          </cell>
        </row>
        <row r="1116">
          <cell r="B1116">
            <v>2468</v>
          </cell>
          <cell r="C1116" t="str">
            <v>TASA 19</v>
          </cell>
          <cell r="D1116" t="str">
            <v>CE-2468-PM</v>
          </cell>
          <cell r="E1116" t="str">
            <v>TECNOLOGICA DE ALIMENTOS S.A.</v>
          </cell>
          <cell r="F1116" t="str">
            <v>DECRETO LEY Nº25977</v>
          </cell>
        </row>
        <row r="1117">
          <cell r="B1117">
            <v>2469</v>
          </cell>
          <cell r="C1117" t="str">
            <v>TASA 212</v>
          </cell>
          <cell r="D1117" t="str">
            <v>CE-2469-PM</v>
          </cell>
          <cell r="E1117" t="str">
            <v>TECNOLOGICA DE ALIMENTOS S.A.</v>
          </cell>
          <cell r="F1117" t="str">
            <v>DECRETO LEY Nº25977</v>
          </cell>
        </row>
        <row r="1118">
          <cell r="B1118">
            <v>2472</v>
          </cell>
          <cell r="C1118" t="str">
            <v>JUAN ERICK</v>
          </cell>
          <cell r="D1118" t="str">
            <v>CE-02472-BM</v>
          </cell>
          <cell r="E1118" t="str">
            <v>VILLARREAL ORTEAGA JUAN EMILIANO</v>
          </cell>
          <cell r="F1118" t="str">
            <v>DECRETO LEGISLATIVO Nº1273</v>
          </cell>
        </row>
        <row r="1119">
          <cell r="B1119">
            <v>2474</v>
          </cell>
          <cell r="C1119" t="str">
            <v>EL NAZARENO</v>
          </cell>
          <cell r="D1119" t="str">
            <v>CE-02474-CM</v>
          </cell>
          <cell r="E1119" t="str">
            <v>PESQUERA ARTESANAL DON PANCHO S.A.C.</v>
          </cell>
          <cell r="F1119" t="str">
            <v>MENOR ESCALA (ANCHOVETA)</v>
          </cell>
        </row>
        <row r="1120">
          <cell r="B1120">
            <v>2475</v>
          </cell>
          <cell r="C1120" t="str">
            <v>DON RAUL II</v>
          </cell>
          <cell r="D1120" t="str">
            <v>CE-2475-PM</v>
          </cell>
          <cell r="E1120" t="str">
            <v>INVERSIONES QUIAZA S.A.C.</v>
          </cell>
          <cell r="F1120" t="str">
            <v>DECRETO LEY Nº25977</v>
          </cell>
        </row>
        <row r="1121">
          <cell r="B1121">
            <v>2477</v>
          </cell>
          <cell r="C1121" t="str">
            <v>TALARA 6</v>
          </cell>
          <cell r="D1121" t="str">
            <v>HO-2477-PM</v>
          </cell>
          <cell r="E1121" t="str">
            <v>TECNOLOGICA DE ALIMENTOS S.A.</v>
          </cell>
          <cell r="F1121" t="str">
            <v>DECRETO LEY Nº25977</v>
          </cell>
        </row>
        <row r="1122">
          <cell r="B1122">
            <v>2478</v>
          </cell>
          <cell r="C1122" t="str">
            <v>TASA 28</v>
          </cell>
          <cell r="D1122" t="str">
            <v>MO-02478-PM</v>
          </cell>
          <cell r="E1122" t="str">
            <v>TECNOLOGICA DE ALIMENTOS S.A.</v>
          </cell>
          <cell r="F1122" t="str">
            <v>DECRETO LEY Nº25977</v>
          </cell>
        </row>
        <row r="1123">
          <cell r="B1123">
            <v>2479</v>
          </cell>
          <cell r="C1123" t="str">
            <v>TASA 110</v>
          </cell>
          <cell r="D1123" t="str">
            <v>HO-2479-PM</v>
          </cell>
          <cell r="E1123" t="str">
            <v>TECNOLOGICA DE ALIMENTOS S.A.</v>
          </cell>
          <cell r="F1123" t="str">
            <v>DECRETO LEY Nº25977</v>
          </cell>
        </row>
        <row r="1124">
          <cell r="B1124">
            <v>2485</v>
          </cell>
          <cell r="C1124" t="str">
            <v>SIMY 7</v>
          </cell>
          <cell r="D1124" t="str">
            <v>CE-2485-PM</v>
          </cell>
          <cell r="E1124" t="str">
            <v>CFG INVESTMENT S.A.C.</v>
          </cell>
          <cell r="F1124" t="str">
            <v>DECRETO LEY Nº25977</v>
          </cell>
        </row>
        <row r="1125">
          <cell r="B1125">
            <v>2488</v>
          </cell>
          <cell r="C1125" t="str">
            <v>CUATRO HERMANOS</v>
          </cell>
          <cell r="D1125" t="str">
            <v>CE-2488-BM</v>
          </cell>
          <cell r="E1125" t="str">
            <v>VICENTE AYALA JACINTO D.</v>
          </cell>
          <cell r="F1125" t="str">
            <v>ARTESANAL</v>
          </cell>
        </row>
        <row r="1126">
          <cell r="B1126">
            <v>2494</v>
          </cell>
          <cell r="C1126" t="str">
            <v>ALAN I</v>
          </cell>
          <cell r="D1126" t="str">
            <v>CE-2494-BM</v>
          </cell>
          <cell r="E1126" t="str">
            <v>HUAMANCHUMO CHONCEN GUIDO</v>
          </cell>
          <cell r="F1126" t="str">
            <v>ARTESANAL</v>
          </cell>
        </row>
        <row r="1127">
          <cell r="B1127">
            <v>2495</v>
          </cell>
          <cell r="C1127" t="str">
            <v>PILAR</v>
          </cell>
          <cell r="D1127" t="str">
            <v>CE-2495-BM</v>
          </cell>
          <cell r="E1127" t="str">
            <v>HUAMANCHUMO CHONCEN GUIDO</v>
          </cell>
          <cell r="F1127" t="str">
            <v>ARTESANAL</v>
          </cell>
        </row>
        <row r="1128">
          <cell r="B1128">
            <v>2496</v>
          </cell>
          <cell r="C1128" t="str">
            <v>YAYO</v>
          </cell>
          <cell r="D1128" t="str">
            <v>CE-02496-BM</v>
          </cell>
          <cell r="E1128" t="str">
            <v>GUTIERREZ VILLANUEVA ANDRES MIGUEL</v>
          </cell>
          <cell r="F1128" t="str">
            <v>DECRETO LEGISLATIVO Nº1273</v>
          </cell>
        </row>
        <row r="1129">
          <cell r="B1129">
            <v>2503</v>
          </cell>
          <cell r="C1129" t="str">
            <v>PAULA VICTORIA</v>
          </cell>
          <cell r="D1129" t="str">
            <v>TA-2503-BM</v>
          </cell>
          <cell r="E1129" t="str">
            <v>CHUNGA MARTINEZ PAUBLA</v>
          </cell>
          <cell r="F1129" t="str">
            <v>ARTESANAL</v>
          </cell>
        </row>
        <row r="1130">
          <cell r="B1130">
            <v>2504</v>
          </cell>
          <cell r="C1130" t="str">
            <v>SKORPIO 1</v>
          </cell>
          <cell r="D1130" t="str">
            <v>CE-02504-BM</v>
          </cell>
          <cell r="E1130" t="str">
            <v>TERRY BRAVO YANINA AMPARO</v>
          </cell>
          <cell r="F1130" t="str">
            <v>ARTESANAL</v>
          </cell>
        </row>
        <row r="1131">
          <cell r="B1131">
            <v>2509</v>
          </cell>
          <cell r="C1131" t="str">
            <v>RIBAR III</v>
          </cell>
          <cell r="D1131" t="str">
            <v>CE-2509-PM</v>
          </cell>
          <cell r="E1131" t="str">
            <v>CORPORACION PESQUERA INCA S.A.C.</v>
          </cell>
          <cell r="F1131" t="str">
            <v>DECRETO LEY Nº25977</v>
          </cell>
        </row>
        <row r="1132">
          <cell r="B1132">
            <v>2512</v>
          </cell>
          <cell r="C1132" t="str">
            <v>LIBERTAD</v>
          </cell>
          <cell r="D1132" t="str">
            <v>CE-02512-CM</v>
          </cell>
          <cell r="E1132" t="str">
            <v>TRANSPORTES ANGHELLO S.A.C.</v>
          </cell>
          <cell r="F1132" t="str">
            <v>MENOR ESCALA (ANCHOVETA)</v>
          </cell>
        </row>
        <row r="1133">
          <cell r="B1133">
            <v>2513</v>
          </cell>
          <cell r="C1133" t="str">
            <v>MEDITERRANEO</v>
          </cell>
          <cell r="D1133" t="str">
            <v>CE-2513-BM</v>
          </cell>
          <cell r="E1133" t="str">
            <v>FERNANDEZ DAVILA ROSAS JOSE ANTONIO ;MONTERO CANCINO MARIA ERNESTINA</v>
          </cell>
          <cell r="F1133" t="str">
            <v>MENOR ESCALA (ANCHOVETA)</v>
          </cell>
        </row>
        <row r="1134">
          <cell r="B1134">
            <v>2518</v>
          </cell>
          <cell r="C1134" t="str">
            <v>ANI</v>
          </cell>
          <cell r="D1134" t="str">
            <v>CE-2518-CM</v>
          </cell>
          <cell r="E1134" t="str">
            <v>SANCHEZ ULLOA MONICA DEL PILAR</v>
          </cell>
          <cell r="F1134" t="str">
            <v>LEY Nº26920</v>
          </cell>
        </row>
        <row r="1135">
          <cell r="B1135">
            <v>2519</v>
          </cell>
          <cell r="C1135" t="str">
            <v>GLORIA 1</v>
          </cell>
          <cell r="D1135" t="str">
            <v>CE-02519-BM</v>
          </cell>
          <cell r="E1135" t="str">
            <v>PUESCAS FLORES JOSE ANTONIO</v>
          </cell>
          <cell r="F1135" t="str">
            <v>DECRETO LEGISLATIVO Nº1273</v>
          </cell>
        </row>
        <row r="1136">
          <cell r="B1136">
            <v>2530</v>
          </cell>
          <cell r="C1136" t="str">
            <v>DO? TICO</v>
          </cell>
          <cell r="D1136" t="str">
            <v>CE-2530-BM</v>
          </cell>
          <cell r="E1136" t="str">
            <v>MARTINEZ LOYOLA VICENTE WILFREDO</v>
          </cell>
          <cell r="F1136" t="str">
            <v>ARTESANAL</v>
          </cell>
        </row>
        <row r="1137">
          <cell r="B1137">
            <v>2535</v>
          </cell>
          <cell r="C1137" t="str">
            <v>APOLO</v>
          </cell>
          <cell r="D1137" t="str">
            <v>CE-02535-BM</v>
          </cell>
          <cell r="E1137" t="str">
            <v>LOPEZ LUIS JUNIOR EDER</v>
          </cell>
          <cell r="F1137" t="str">
            <v>DECRETO LEGISLATIVO Nº1273</v>
          </cell>
        </row>
        <row r="1138">
          <cell r="B1138">
            <v>2537</v>
          </cell>
          <cell r="C1138" t="str">
            <v>SAN PEDRO 2</v>
          </cell>
          <cell r="D1138" t="str">
            <v>CE-2537-BM</v>
          </cell>
          <cell r="E1138" t="str">
            <v>ALFREDO GARCIA GAYOSO Y OTRO</v>
          </cell>
          <cell r="F1138" t="str">
            <v>ARTESANAL</v>
          </cell>
        </row>
        <row r="1139">
          <cell r="B1139">
            <v>2539</v>
          </cell>
          <cell r="C1139" t="str">
            <v>KARIN 3</v>
          </cell>
          <cell r="D1139" t="str">
            <v>CE-2539-BM</v>
          </cell>
          <cell r="E1139" t="str">
            <v>RIOS DIAZ YURI WALTER</v>
          </cell>
          <cell r="F1139" t="str">
            <v>ARTESANAL</v>
          </cell>
        </row>
        <row r="1140">
          <cell r="B1140">
            <v>2541</v>
          </cell>
          <cell r="C1140" t="str">
            <v>LIBERTAD DEL PERU</v>
          </cell>
          <cell r="D1140" t="str">
            <v>PT-2541-BM</v>
          </cell>
          <cell r="E1140" t="str">
            <v>TUME CHAPA JUAN B.</v>
          </cell>
          <cell r="F1140" t="str">
            <v>ARTESANAL</v>
          </cell>
        </row>
        <row r="1141">
          <cell r="B1141">
            <v>2545</v>
          </cell>
          <cell r="C1141" t="str">
            <v>MARIA ESTHER</v>
          </cell>
          <cell r="D1141" t="str">
            <v>PT-02545-BM</v>
          </cell>
          <cell r="E1141" t="str">
            <v>CHERREZ RUIZ LAUREANO</v>
          </cell>
          <cell r="F1141" t="str">
            <v>ARTESANAL</v>
          </cell>
        </row>
        <row r="1142">
          <cell r="B1142">
            <v>2546</v>
          </cell>
          <cell r="C1142" t="str">
            <v>DANIEL</v>
          </cell>
          <cell r="D1142" t="str">
            <v>PT-02546-CM</v>
          </cell>
          <cell r="E1142" t="str">
            <v>CORPORACION BETA S.A.C.</v>
          </cell>
          <cell r="F1142" t="str">
            <v>MENOR ESCALA (ANCHOVETA) - ARTESANAL</v>
          </cell>
        </row>
        <row r="1143">
          <cell r="B1143">
            <v>2548</v>
          </cell>
          <cell r="C1143" t="str">
            <v>JOSE GUADALUPE III</v>
          </cell>
          <cell r="D1143" t="str">
            <v>PT-02548-BM</v>
          </cell>
          <cell r="E1143" t="str">
            <v>PAZO NUNURA MARTIN MARINO</v>
          </cell>
          <cell r="F1143" t="str">
            <v>MENOR ESCALA (ANCHOVETA) - ARTESANAL</v>
          </cell>
        </row>
        <row r="1144">
          <cell r="B1144">
            <v>2549</v>
          </cell>
          <cell r="C1144" t="str">
            <v>MARIA MERCEDES</v>
          </cell>
          <cell r="D1144" t="str">
            <v>PT-2549-BM</v>
          </cell>
          <cell r="E1144" t="str">
            <v>PAIVA PAIVA MARITZA ;PAZOS NUNURA JOSE ASUNCION</v>
          </cell>
          <cell r="F1144" t="str">
            <v>ARTESANAL</v>
          </cell>
        </row>
        <row r="1145">
          <cell r="B1145">
            <v>2550</v>
          </cell>
          <cell r="C1145" t="str">
            <v>JOSE GUADALUPE</v>
          </cell>
          <cell r="D1145" t="str">
            <v>PT-2550-BM</v>
          </cell>
          <cell r="E1145" t="str">
            <v>PAZO NUNURA MARTIN MARINO</v>
          </cell>
          <cell r="F1145" t="str">
            <v>ARTESANAL</v>
          </cell>
        </row>
        <row r="1146">
          <cell r="B1146">
            <v>2556</v>
          </cell>
          <cell r="C1146" t="str">
            <v>LEYLITA</v>
          </cell>
          <cell r="D1146" t="str">
            <v>PT-2556-BM</v>
          </cell>
          <cell r="E1146" t="str">
            <v>SANCHEZ MORALES CLEMENTE</v>
          </cell>
          <cell r="F1146" t="str">
            <v>ARTESANAL</v>
          </cell>
        </row>
        <row r="1147">
          <cell r="B1147">
            <v>2563</v>
          </cell>
          <cell r="C1147" t="str">
            <v>RODRIGO</v>
          </cell>
          <cell r="D1147" t="str">
            <v>PT-2563-BM</v>
          </cell>
          <cell r="E1147" t="str">
            <v>TUME PAIVA JUAN</v>
          </cell>
          <cell r="F1147" t="str">
            <v>ARTESANAL</v>
          </cell>
        </row>
        <row r="1148">
          <cell r="B1148">
            <v>2566</v>
          </cell>
          <cell r="C1148" t="str">
            <v>NARCISITA DEL PILAR</v>
          </cell>
          <cell r="D1148" t="str">
            <v>PT-2566-BM</v>
          </cell>
          <cell r="E1148" t="str">
            <v>PAZO RAMIREZ MIGUEL ;PURIZACA DE PAZO NARCISA</v>
          </cell>
          <cell r="F1148" t="str">
            <v>DECRETO LEGISLATIVO Nº1273</v>
          </cell>
        </row>
        <row r="1149">
          <cell r="B1149">
            <v>2574</v>
          </cell>
          <cell r="C1149" t="str">
            <v>DON DANIEL</v>
          </cell>
          <cell r="D1149" t="str">
            <v>PT-2574-CM</v>
          </cell>
          <cell r="E1149" t="str">
            <v>TEMOCHE PUESCAS CRISTINA ISIDORA ;TEMOCHE PUESCAS DANIEL</v>
          </cell>
          <cell r="F1149" t="str">
            <v>LEY Nº26920</v>
          </cell>
        </row>
        <row r="1150">
          <cell r="B1150">
            <v>2575</v>
          </cell>
          <cell r="C1150" t="str">
            <v>DON MANUEL</v>
          </cell>
          <cell r="D1150" t="str">
            <v>PT-2575-BM</v>
          </cell>
          <cell r="E1150" t="str">
            <v>TEMOCHE PUESCAS LEONCIO</v>
          </cell>
          <cell r="F1150" t="str">
            <v>ARTESANAL</v>
          </cell>
        </row>
        <row r="1151">
          <cell r="B1151">
            <v>2576</v>
          </cell>
          <cell r="C1151" t="str">
            <v>WALTER DAVID</v>
          </cell>
          <cell r="D1151" t="str">
            <v>PT-2576-BM</v>
          </cell>
          <cell r="E1151" t="str">
            <v>AGUILAR CALLE DE CORDOVA JESUS ;CORDOVA YANGUA ISMAEL</v>
          </cell>
          <cell r="F1151" t="str">
            <v>ARTESANAL</v>
          </cell>
        </row>
        <row r="1152">
          <cell r="B1152">
            <v>2578</v>
          </cell>
          <cell r="C1152" t="str">
            <v>SANTA CATALINA Nº2</v>
          </cell>
          <cell r="D1152" t="str">
            <v>PT-2578-BM</v>
          </cell>
          <cell r="E1152" t="str">
            <v>QUEREVALU RUIZ PABLO</v>
          </cell>
          <cell r="F1152" t="str">
            <v>ARTESANAL</v>
          </cell>
        </row>
        <row r="1153">
          <cell r="B1153">
            <v>2584</v>
          </cell>
          <cell r="C1153" t="str">
            <v>SAN MARTIN</v>
          </cell>
          <cell r="D1153" t="str">
            <v>PT-2584-BM</v>
          </cell>
          <cell r="E1153" t="str">
            <v>ECHE PURIZACA JOSE MANUEL</v>
          </cell>
          <cell r="F1153" t="str">
            <v>ARTESANAL</v>
          </cell>
        </row>
        <row r="1154">
          <cell r="B1154">
            <v>2585</v>
          </cell>
          <cell r="C1154" t="str">
            <v>SALVE MARIA</v>
          </cell>
          <cell r="D1154" t="str">
            <v>PT-02585-BM</v>
          </cell>
          <cell r="E1154" t="str">
            <v>PAIBA GALAN RAMON</v>
          </cell>
          <cell r="F1154" t="str">
            <v>DECRETO LEGISLATIVO Nº1273</v>
          </cell>
        </row>
        <row r="1155">
          <cell r="B1155">
            <v>2588</v>
          </cell>
          <cell r="C1155" t="str">
            <v>SE?R DE PACHACAMILLA</v>
          </cell>
          <cell r="D1155" t="str">
            <v>PT-2588-BM</v>
          </cell>
          <cell r="E1155" t="str">
            <v>JUAN BAUTISTA TUNE CHAPA Y OTROS</v>
          </cell>
          <cell r="F1155" t="str">
            <v>ARTESANAL</v>
          </cell>
        </row>
        <row r="1156">
          <cell r="B1156">
            <v>2591</v>
          </cell>
          <cell r="C1156" t="str">
            <v>JESUS DE NAZARET</v>
          </cell>
          <cell r="D1156" t="str">
            <v>PT-2591-BM</v>
          </cell>
          <cell r="E1156" t="str">
            <v>PANTA ECHE JOSE DEL CARMEN</v>
          </cell>
          <cell r="F1156" t="str">
            <v>ARTESANAL</v>
          </cell>
        </row>
        <row r="1157">
          <cell r="B1157">
            <v>2597</v>
          </cell>
          <cell r="C1157" t="str">
            <v>IRIS FANY</v>
          </cell>
          <cell r="D1157" t="str">
            <v>PT-002597-CM</v>
          </cell>
          <cell r="E1157" t="str">
            <v>ECHE ECA ROBERT ;ECHE SANCHEZ DE RUMICHE ANITA</v>
          </cell>
          <cell r="F1157" t="str">
            <v>MENOR ESCALA (ANCHOVETA)</v>
          </cell>
        </row>
        <row r="1158">
          <cell r="B1158">
            <v>2604</v>
          </cell>
          <cell r="C1158" t="str">
            <v>CRUZ DE CHALPON</v>
          </cell>
          <cell r="D1158" t="str">
            <v>PT-2604-CM</v>
          </cell>
          <cell r="E1158" t="str">
            <v>OROSCO CASTRO JOSE ROSARIO</v>
          </cell>
          <cell r="F1158" t="str">
            <v>LEY Nº26920</v>
          </cell>
        </row>
        <row r="1159">
          <cell r="B1159">
            <v>2606</v>
          </cell>
          <cell r="C1159" t="str">
            <v>SE?R DE LOCUMBA</v>
          </cell>
          <cell r="D1159" t="str">
            <v>SN-2606-BM</v>
          </cell>
          <cell r="E1159" t="str">
            <v>APAZA TENORIO ANTONIO</v>
          </cell>
          <cell r="F1159" t="str">
            <v>ARTESANAL</v>
          </cell>
        </row>
        <row r="1160">
          <cell r="B1160">
            <v>2611</v>
          </cell>
          <cell r="C1160" t="str">
            <v>PIO 3</v>
          </cell>
          <cell r="D1160" t="str">
            <v>SN-2611-BM</v>
          </cell>
          <cell r="E1160" t="str">
            <v>MORCOS CASALINO NAGIB</v>
          </cell>
          <cell r="F1160" t="str">
            <v>ARTESANAL</v>
          </cell>
        </row>
        <row r="1161">
          <cell r="B1161">
            <v>2613</v>
          </cell>
          <cell r="C1161" t="str">
            <v>SANTA ELENA</v>
          </cell>
          <cell r="D1161" t="str">
            <v>MO-2613-BM</v>
          </cell>
          <cell r="E1161" t="str">
            <v>HERRERA CENTENO RUMALDO NICANDRO</v>
          </cell>
          <cell r="F1161" t="str">
            <v>ARTESANAL</v>
          </cell>
        </row>
        <row r="1162">
          <cell r="B1162">
            <v>2617</v>
          </cell>
          <cell r="C1162" t="str">
            <v>CHAPI I</v>
          </cell>
          <cell r="D1162" t="str">
            <v>MO-2617-BM</v>
          </cell>
          <cell r="E1162" t="str">
            <v>SANIS LLAMOCA RENE VALERIANO</v>
          </cell>
          <cell r="F1162" t="str">
            <v>ARTESANAL</v>
          </cell>
        </row>
        <row r="1163">
          <cell r="B1163">
            <v>2618</v>
          </cell>
          <cell r="C1163" t="str">
            <v>REYNA ISABEL</v>
          </cell>
          <cell r="D1163" t="str">
            <v>MO-2618-BM</v>
          </cell>
          <cell r="E1163" t="str">
            <v>MORAN DE NENA ISABEL Y OTROS</v>
          </cell>
          <cell r="F1163" t="str">
            <v>ARTESANAL</v>
          </cell>
        </row>
        <row r="1164">
          <cell r="B1164">
            <v>2622</v>
          </cell>
          <cell r="C1164" t="str">
            <v>JOSE LUIS</v>
          </cell>
          <cell r="D1164" t="str">
            <v>MO-2622-BM</v>
          </cell>
          <cell r="E1164" t="str">
            <v>MENA MORAN JORGE LUIS</v>
          </cell>
          <cell r="F1164" t="str">
            <v>ARTESANAL</v>
          </cell>
        </row>
        <row r="1165">
          <cell r="B1165">
            <v>2623</v>
          </cell>
          <cell r="C1165" t="str">
            <v>SANTA URSULA</v>
          </cell>
          <cell r="D1165" t="str">
            <v>CO-2623-BM</v>
          </cell>
          <cell r="E1165" t="str">
            <v>FLOREZ VILCA RAUL B.</v>
          </cell>
          <cell r="F1165" t="str">
            <v>ARTESANAL</v>
          </cell>
        </row>
        <row r="1166">
          <cell r="B1166">
            <v>2625</v>
          </cell>
          <cell r="C1166" t="str">
            <v>ROSA SILVIA 2</v>
          </cell>
          <cell r="D1166" t="str">
            <v>PT-2625-CM</v>
          </cell>
          <cell r="E1166" t="str">
            <v>PESQUERA HAYDUK S.A.</v>
          </cell>
          <cell r="F1166" t="str">
            <v>DECRETO LEY Nº25977</v>
          </cell>
        </row>
        <row r="1167">
          <cell r="B1167">
            <v>2639</v>
          </cell>
          <cell r="C1167" t="str">
            <v>RENZO 4</v>
          </cell>
          <cell r="D1167" t="str">
            <v>CE-2639-PM</v>
          </cell>
          <cell r="E1167" t="str">
            <v>PESQUERA HUMACARE S.A.</v>
          </cell>
          <cell r="F1167" t="str">
            <v>DECRETO LEY Nº25977</v>
          </cell>
        </row>
        <row r="1168">
          <cell r="B1168">
            <v>2646</v>
          </cell>
          <cell r="C1168" t="str">
            <v>MAGALI</v>
          </cell>
          <cell r="D1168" t="str">
            <v>CO-02646-BM</v>
          </cell>
          <cell r="E1168" t="str">
            <v>LOPEZ DE ZAMORA FLORA ;ZAMORA MENDOZA TEODOSIO</v>
          </cell>
          <cell r="F1168" t="str">
            <v>DECRETO LEGISLATIVO Nº1273</v>
          </cell>
        </row>
        <row r="1169">
          <cell r="B1169">
            <v>2649</v>
          </cell>
          <cell r="C1169" t="str">
            <v>MAR Y CIELO</v>
          </cell>
          <cell r="D1169" t="str">
            <v>CO-02649-BM</v>
          </cell>
          <cell r="E1169" t="str">
            <v>MARTINEZ SANCHEZ MARTIN RUMALDO ;VASQUEZ CARTA OLGA LIDIA</v>
          </cell>
          <cell r="F1169" t="str">
            <v>DECRETO LEGISLATIVO Nº1273</v>
          </cell>
        </row>
        <row r="1170">
          <cell r="B1170">
            <v>2657</v>
          </cell>
          <cell r="C1170" t="str">
            <v>BLAKY</v>
          </cell>
          <cell r="D1170" t="str">
            <v>SN-2657-BM</v>
          </cell>
          <cell r="E1170" t="str">
            <v>MAURICIO POLO WILFREDO</v>
          </cell>
          <cell r="F1170" t="str">
            <v>ARTESANAL</v>
          </cell>
        </row>
        <row r="1171">
          <cell r="B1171">
            <v>2660</v>
          </cell>
          <cell r="C1171" t="str">
            <v>CORINA</v>
          </cell>
          <cell r="D1171" t="str">
            <v>CO-2660-PM</v>
          </cell>
          <cell r="E1171" t="str">
            <v>PESQUERA DIAMANTE S.A.</v>
          </cell>
          <cell r="F1171" t="str">
            <v>DECRETO LEY Nº25977</v>
          </cell>
        </row>
        <row r="1172">
          <cell r="B1172">
            <v>2661</v>
          </cell>
          <cell r="C1172" t="str">
            <v>RUBLE</v>
          </cell>
          <cell r="D1172" t="str">
            <v>CO-2661-PM</v>
          </cell>
          <cell r="E1172" t="str">
            <v>TECNOLOGICA DE ALIMENTOS S.A.</v>
          </cell>
          <cell r="F1172" t="str">
            <v>DECRETO LEY Nº25977</v>
          </cell>
        </row>
        <row r="1173">
          <cell r="B1173">
            <v>2663</v>
          </cell>
          <cell r="C1173" t="str">
            <v>VIRGEN DE LAS MERCEDES</v>
          </cell>
          <cell r="D1173" t="str">
            <v>CO-02663-BM</v>
          </cell>
          <cell r="E1173" t="str">
            <v>PAIVA FIESTAS JOSE ALEJANDRO</v>
          </cell>
          <cell r="F1173" t="str">
            <v>DECRETO LEGISLATIVO Nº1273</v>
          </cell>
        </row>
        <row r="1174">
          <cell r="B1174">
            <v>2664</v>
          </cell>
          <cell r="C1174" t="str">
            <v>NUESTRO SE?R DEL CAUTIVO</v>
          </cell>
          <cell r="D1174" t="str">
            <v>CO-02664-BM</v>
          </cell>
          <cell r="E1174" t="str">
            <v>FIESTAS QUEREVALU PABLO</v>
          </cell>
          <cell r="F1174" t="str">
            <v>DECRETO LEGISLATIVO Nº1273</v>
          </cell>
        </row>
        <row r="1175">
          <cell r="B1175">
            <v>2666</v>
          </cell>
          <cell r="C1175" t="str">
            <v>JENNY</v>
          </cell>
          <cell r="D1175" t="str">
            <v>CO-02666-BM</v>
          </cell>
          <cell r="E1175" t="str">
            <v>CASTRO PARDO MAXIMO</v>
          </cell>
          <cell r="F1175" t="str">
            <v>DECRETO LEGISLATIVO Nº1273</v>
          </cell>
        </row>
        <row r="1176">
          <cell r="B1176">
            <v>2667</v>
          </cell>
          <cell r="C1176" t="str">
            <v>MARLEX I</v>
          </cell>
          <cell r="D1176" t="str">
            <v>CO-2667-BM</v>
          </cell>
          <cell r="E1176" t="str">
            <v>ALEXIS A. ESQUIAGOLA BEDREGAL Y OTROS</v>
          </cell>
          <cell r="F1176" t="str">
            <v>ARTESANAL</v>
          </cell>
        </row>
        <row r="1177">
          <cell r="B1177">
            <v>2671</v>
          </cell>
          <cell r="C1177" t="str">
            <v>TATIANA</v>
          </cell>
          <cell r="D1177" t="str">
            <v>CO-02671-BM</v>
          </cell>
          <cell r="E1177" t="str">
            <v>CREVOISIER PAJARES JESSICA GUISSET</v>
          </cell>
          <cell r="F1177" t="str">
            <v>DECRETO LEGISLATIVO Nº1273</v>
          </cell>
        </row>
        <row r="1178">
          <cell r="B1178">
            <v>2674</v>
          </cell>
          <cell r="C1178" t="str">
            <v>JULISSA II</v>
          </cell>
          <cell r="D1178" t="str">
            <v>CO-02674-BM</v>
          </cell>
          <cell r="E1178" t="str">
            <v>VIZA PACHECO JULIO DAMIAN</v>
          </cell>
          <cell r="F1178" t="str">
            <v>DECRETO LEGISLATIVO Nº1273</v>
          </cell>
        </row>
        <row r="1179">
          <cell r="B1179">
            <v>2678</v>
          </cell>
          <cell r="C1179" t="str">
            <v>NORMA</v>
          </cell>
          <cell r="D1179" t="str">
            <v>CO-02678-BM</v>
          </cell>
          <cell r="E1179" t="str">
            <v>BAUTISTA ARRAZABA ELIZABETH MARCELINA</v>
          </cell>
          <cell r="F1179" t="str">
            <v>DECRETO LEGISLATIVO Nº1273</v>
          </cell>
        </row>
        <row r="1180">
          <cell r="B1180">
            <v>2697</v>
          </cell>
          <cell r="C1180" t="str">
            <v>HUIPA III</v>
          </cell>
          <cell r="D1180" t="str">
            <v>PM-2697-BF</v>
          </cell>
          <cell r="E1180" t="str">
            <v>HUAOJEHUA VILLAEJA FELIPE</v>
          </cell>
          <cell r="F1180" t="str">
            <v>ARTESANAL</v>
          </cell>
        </row>
        <row r="1181">
          <cell r="B1181">
            <v>2700</v>
          </cell>
          <cell r="C1181" t="str">
            <v>OLINDA</v>
          </cell>
          <cell r="D1181" t="str">
            <v>MO-2700-BM</v>
          </cell>
          <cell r="E1181" t="str">
            <v>CODOVA DE FLORES HORTENCIA</v>
          </cell>
          <cell r="F1181" t="str">
            <v>ARTESANAL</v>
          </cell>
        </row>
        <row r="1182">
          <cell r="B1182">
            <v>2701</v>
          </cell>
          <cell r="C1182" t="str">
            <v>MUY MUY</v>
          </cell>
          <cell r="D1182" t="str">
            <v>MO-2701-BM</v>
          </cell>
          <cell r="E1182" t="str">
            <v>GONZALO Y LUIS COVARRUBIAS</v>
          </cell>
          <cell r="F1182" t="str">
            <v>ARTESANAL</v>
          </cell>
        </row>
        <row r="1183">
          <cell r="B1183">
            <v>2703</v>
          </cell>
          <cell r="C1183" t="str">
            <v>MI TEODORA</v>
          </cell>
          <cell r="D1183" t="str">
            <v>PL-2703-CM</v>
          </cell>
          <cell r="E1183" t="str">
            <v>CORPORACION GAT S.A.C.</v>
          </cell>
          <cell r="F1183" t="str">
            <v>LEY Nº26920</v>
          </cell>
        </row>
        <row r="1184">
          <cell r="B1184">
            <v>2704</v>
          </cell>
          <cell r="C1184" t="str">
            <v>JAVIER I</v>
          </cell>
          <cell r="D1184" t="str">
            <v>SY-02704-CM</v>
          </cell>
          <cell r="E1184" t="str">
            <v>PALMA DE LA CRUZ EDWIN CESAR</v>
          </cell>
          <cell r="F1184" t="str">
            <v>MENOR ESCALA (ANCHOVETA) - ARTESANAL</v>
          </cell>
        </row>
        <row r="1185">
          <cell r="B1185">
            <v>2705</v>
          </cell>
          <cell r="C1185" t="str">
            <v>JESUS MANANTIAL DE VIDA</v>
          </cell>
          <cell r="D1185" t="str">
            <v>PL-2705-CM</v>
          </cell>
          <cell r="E1185" t="str">
            <v>SUCLUPE TEJADA DE SANCHEZ CARMEN ROSA</v>
          </cell>
          <cell r="F1185" t="str">
            <v>ARTESANAL</v>
          </cell>
        </row>
        <row r="1186">
          <cell r="B1186">
            <v>2706</v>
          </cell>
          <cell r="C1186" t="str">
            <v>SANTA TERESA</v>
          </cell>
          <cell r="D1186" t="str">
            <v>PO-2706-BM</v>
          </cell>
          <cell r="E1186" t="str">
            <v>ATOCHE ROJAS JUAN BENITO</v>
          </cell>
          <cell r="F1186" t="str">
            <v>ARTESANAL</v>
          </cell>
        </row>
        <row r="1187">
          <cell r="B1187">
            <v>2707</v>
          </cell>
          <cell r="C1187" t="str">
            <v>SIEMPRE MI ANSELMO 1</v>
          </cell>
          <cell r="D1187" t="str">
            <v>PL-2707-CM</v>
          </cell>
          <cell r="E1187" t="str">
            <v>CHUNGA MORALES DE VITE CLARA ROSA ;VITE PINGO PORFIRIO</v>
          </cell>
          <cell r="F1187" t="str">
            <v>ARTESANAL</v>
          </cell>
        </row>
        <row r="1188">
          <cell r="B1188">
            <v>2710</v>
          </cell>
          <cell r="C1188" t="str">
            <v>JUSTO DAVID</v>
          </cell>
          <cell r="D1188" t="str">
            <v>PL-2710-CM</v>
          </cell>
          <cell r="E1188" t="str">
            <v>VITE ANTON JUSTO DAVID</v>
          </cell>
          <cell r="F1188" t="str">
            <v>LEY Nº26920</v>
          </cell>
        </row>
        <row r="1189">
          <cell r="B1189">
            <v>2711</v>
          </cell>
          <cell r="C1189" t="str">
            <v>DIOS ES MI GUIA</v>
          </cell>
          <cell r="D1189" t="str">
            <v>PL-2711-CM</v>
          </cell>
          <cell r="E1189" t="str">
            <v>SUCLUPE URCIA JESUS SANTOS</v>
          </cell>
          <cell r="F1189" t="str">
            <v>MENOR ESCALA (ANCHOVETA)</v>
          </cell>
        </row>
        <row r="1190">
          <cell r="B1190">
            <v>2712</v>
          </cell>
          <cell r="C1190" t="str">
            <v>MARIA DEL PILAR</v>
          </cell>
          <cell r="D1190" t="str">
            <v>HO-2712-CM</v>
          </cell>
          <cell r="E1190" t="str">
            <v>MIGLIORI BARREDA BENEDICTO ANTONIO (F)</v>
          </cell>
          <cell r="F1190" t="str">
            <v>LEY Nº26920</v>
          </cell>
        </row>
        <row r="1191">
          <cell r="B1191">
            <v>2715</v>
          </cell>
          <cell r="C1191" t="str">
            <v>SAN LUIS II</v>
          </cell>
          <cell r="D1191" t="str">
            <v>ZS-2715-BM</v>
          </cell>
          <cell r="E1191" t="str">
            <v>ALVAREZ SALDARRIAGA LUIS MARCELINO</v>
          </cell>
          <cell r="F1191" t="str">
            <v>ARTESANAL</v>
          </cell>
        </row>
        <row r="1192">
          <cell r="B1192">
            <v>2716</v>
          </cell>
          <cell r="C1192" t="str">
            <v>SANTA CLARITA</v>
          </cell>
          <cell r="D1192" t="str">
            <v>ZS-2716-BM</v>
          </cell>
          <cell r="E1192" t="str">
            <v>CHUNGA PAZO ERASMO</v>
          </cell>
          <cell r="F1192" t="str">
            <v>ARTESANAL</v>
          </cell>
        </row>
        <row r="1193">
          <cell r="B1193">
            <v>2718</v>
          </cell>
          <cell r="C1193" t="str">
            <v>DIOS ES AMOR</v>
          </cell>
          <cell r="D1193" t="str">
            <v>ZS-2718-BM</v>
          </cell>
          <cell r="E1193" t="str">
            <v>MARTINEZ PURIZACA ALFONSO</v>
          </cell>
          <cell r="F1193" t="str">
            <v>ARTESANAL</v>
          </cell>
        </row>
        <row r="1194">
          <cell r="B1194">
            <v>2722</v>
          </cell>
          <cell r="C1194" t="str">
            <v>PEREGRINO</v>
          </cell>
          <cell r="D1194" t="str">
            <v>ZS-2722-BM</v>
          </cell>
          <cell r="E1194" t="str">
            <v>MACEDA RUMICHE ANTONIO</v>
          </cell>
          <cell r="F1194" t="str">
            <v>ARTESANAL</v>
          </cell>
        </row>
        <row r="1195">
          <cell r="B1195">
            <v>2724</v>
          </cell>
          <cell r="C1195" t="str">
            <v>JOSE ALFREDO</v>
          </cell>
          <cell r="D1195" t="str">
            <v>ZS-2724-BM</v>
          </cell>
          <cell r="E1195" t="str">
            <v>CHUNGA MECIDAS JOSE ALFREDO</v>
          </cell>
          <cell r="F1195" t="str">
            <v>ARTESANAL</v>
          </cell>
        </row>
        <row r="1196">
          <cell r="B1196">
            <v>2725</v>
          </cell>
          <cell r="C1196" t="str">
            <v>REYNA DEL CISNE</v>
          </cell>
          <cell r="D1196" t="str">
            <v>ZS-2725-BM</v>
          </cell>
          <cell r="E1196" t="str">
            <v>MECINAS VDA. DE CHUNGA CRISTINA</v>
          </cell>
          <cell r="F1196" t="str">
            <v>ARTESANAL</v>
          </cell>
        </row>
        <row r="1197">
          <cell r="B1197">
            <v>2726</v>
          </cell>
          <cell r="C1197" t="str">
            <v>MI BIANNEY</v>
          </cell>
          <cell r="D1197" t="str">
            <v>ZS-2726-BM</v>
          </cell>
          <cell r="E1197" t="str">
            <v>VARGAS DIOSES JESUS</v>
          </cell>
          <cell r="F1197" t="str">
            <v>ARTESANAL</v>
          </cell>
        </row>
        <row r="1198">
          <cell r="B1198">
            <v>2729</v>
          </cell>
          <cell r="C1198" t="str">
            <v>JOSE Y MARIA</v>
          </cell>
          <cell r="D1198" t="str">
            <v>PL-2729-CM</v>
          </cell>
          <cell r="E1198" t="str">
            <v>ARROYO CASTRO ISIDRO ;ARROYO CASTRO JOSE ZOLANO ;ARROYO CASTRO MARCELINO ;ARROYO CASTRO MARIANO ;ARROYO CASTRO VALENTIN ;HUAMANCHUMO BERNAL MARIA SANTOS ;HUAMANCHUMO SALAZAR GLADYS ;LUMBRES SANTISTEBAN MARGARITA ;PALMA DE ARROYO RENE ;REQUE CAYLE</v>
          </cell>
          <cell r="F1198" t="str">
            <v>LEY Nº26920</v>
          </cell>
        </row>
        <row r="1199">
          <cell r="B1199">
            <v>2730</v>
          </cell>
          <cell r="C1199" t="str">
            <v>MI MELCHORITA</v>
          </cell>
          <cell r="D1199" t="str">
            <v>PL-2730-CM</v>
          </cell>
          <cell r="E1199" t="str">
            <v>CAMPOS ALMENDRAS JUAN JOSELITO ;SOTERO CHANG PERCY ANTONIO</v>
          </cell>
          <cell r="F1199" t="str">
            <v>LEY Nº26920</v>
          </cell>
        </row>
        <row r="1200">
          <cell r="B1200">
            <v>2731</v>
          </cell>
          <cell r="C1200" t="str">
            <v>MARIA CANDELARIA</v>
          </cell>
          <cell r="D1200" t="str">
            <v>PL-2731-CM</v>
          </cell>
          <cell r="E1200" t="str">
            <v>CORPORACION PESQUERA ERMA S.A.C.</v>
          </cell>
          <cell r="F1200" t="str">
            <v>LEY Nº26920</v>
          </cell>
        </row>
        <row r="1201">
          <cell r="B1201">
            <v>2732</v>
          </cell>
          <cell r="C1201" t="str">
            <v>JESUS SALVADOR</v>
          </cell>
          <cell r="D1201" t="str">
            <v>PL-2732-BM</v>
          </cell>
          <cell r="E1201" t="str">
            <v>RAMON SANTAMARIA LLENQUE Y OTRO</v>
          </cell>
          <cell r="F1201" t="str">
            <v>ARTESANAL</v>
          </cell>
        </row>
        <row r="1202">
          <cell r="B1202">
            <v>2733</v>
          </cell>
          <cell r="C1202" t="str">
            <v>MI ANITA II</v>
          </cell>
          <cell r="D1202" t="str">
            <v>CE-2733-CM</v>
          </cell>
          <cell r="E1202" t="str">
            <v>CUSTODIO UCHOFEN SEVERINO ;EFFIO DE CUSTODIO NERY</v>
          </cell>
          <cell r="F1202" t="str">
            <v>LEY Nº26920</v>
          </cell>
        </row>
        <row r="1203">
          <cell r="B1203">
            <v>2734</v>
          </cell>
          <cell r="C1203" t="str">
            <v>DON JUAN</v>
          </cell>
          <cell r="D1203" t="str">
            <v>PL-2734-CM</v>
          </cell>
          <cell r="E1203" t="str">
            <v>FIESTAS FIESTAS SIXTO SEGUNDO</v>
          </cell>
          <cell r="F1203" t="str">
            <v>LEY Nº26920</v>
          </cell>
        </row>
        <row r="1204">
          <cell r="B1204">
            <v>2735</v>
          </cell>
          <cell r="C1204" t="str">
            <v>ALMIRANTE VILLAR</v>
          </cell>
          <cell r="D1204" t="str">
            <v>PL-2735-BM</v>
          </cell>
          <cell r="E1204" t="str">
            <v>HERNANDEZ LEVANO DE GARCIA OLGA</v>
          </cell>
          <cell r="F1204" t="str">
            <v>ARTESANAL</v>
          </cell>
        </row>
        <row r="1205">
          <cell r="B1205">
            <v>2736</v>
          </cell>
          <cell r="C1205" t="str">
            <v>SEGUNDO SAN ROQUE II</v>
          </cell>
          <cell r="D1205" t="str">
            <v>PL-2736-CM</v>
          </cell>
          <cell r="E1205" t="str">
            <v>HUAMANCHUMO PALACIOS JUANA ;PAIVA URCIA MANUEL DE LA CRUZ</v>
          </cell>
          <cell r="F1205" t="str">
            <v>LEY Nº26920</v>
          </cell>
        </row>
        <row r="1206">
          <cell r="B1206">
            <v>2737</v>
          </cell>
          <cell r="C1206" t="str">
            <v>SOLO DIOS CON SU PODER</v>
          </cell>
          <cell r="D1206" t="str">
            <v>PL-2737-BM</v>
          </cell>
          <cell r="E1206" t="str">
            <v>MANUEL DE LA CRUZ PAIVA URCIA Y OTRO</v>
          </cell>
          <cell r="F1206" t="str">
            <v>ARTESANAL</v>
          </cell>
        </row>
        <row r="1207">
          <cell r="B1207">
            <v>2738</v>
          </cell>
          <cell r="C1207" t="str">
            <v>MI LAURITA 2</v>
          </cell>
          <cell r="D1207" t="str">
            <v>PL-2738-BM</v>
          </cell>
          <cell r="E1207" t="str">
            <v>CASTRO PALMA MARIA OFELIA ;PALMA HUAMANCHUMO MANUEL</v>
          </cell>
          <cell r="F1207" t="str">
            <v>ARTESANAL</v>
          </cell>
        </row>
        <row r="1208">
          <cell r="B1208">
            <v>2740</v>
          </cell>
          <cell r="C1208" t="str">
            <v>ROSA LILA</v>
          </cell>
          <cell r="D1208" t="str">
            <v>PL-02740-BM</v>
          </cell>
          <cell r="E1208" t="str">
            <v>PALMA CARRILLO MIGUEL VALENTIN</v>
          </cell>
          <cell r="F1208" t="str">
            <v>ARTESANAL</v>
          </cell>
        </row>
        <row r="1209">
          <cell r="B1209">
            <v>2741</v>
          </cell>
          <cell r="C1209" t="str">
            <v>JESUS DEL GRAN PODER</v>
          </cell>
          <cell r="D1209" t="str">
            <v>PL-2741-BM</v>
          </cell>
          <cell r="E1209" t="str">
            <v>ZAPATA BANCES ASCENCION</v>
          </cell>
          <cell r="F1209" t="str">
            <v>ARTESANAL</v>
          </cell>
        </row>
        <row r="1210">
          <cell r="B1210">
            <v>2742</v>
          </cell>
          <cell r="C1210" t="str">
            <v>MILAGRO DE JESUS II</v>
          </cell>
          <cell r="D1210" t="str">
            <v>ZS-2742-BM</v>
          </cell>
          <cell r="E1210" t="str">
            <v>VITE ALVAREZ JOEL</v>
          </cell>
          <cell r="F1210" t="str">
            <v>ARTESANAL</v>
          </cell>
        </row>
        <row r="1211">
          <cell r="B1211">
            <v>2743</v>
          </cell>
          <cell r="C1211" t="str">
            <v>SE?R DE PACHACAMIA</v>
          </cell>
          <cell r="D1211" t="str">
            <v>PL-2743-BM</v>
          </cell>
          <cell r="E1211" t="str">
            <v>LLONTO ACOSTA NAZARIO</v>
          </cell>
          <cell r="F1211" t="str">
            <v>ARTESANAL</v>
          </cell>
        </row>
        <row r="1212">
          <cell r="B1212">
            <v>2744</v>
          </cell>
          <cell r="C1212" t="str">
            <v>CORAZON DE JESUS</v>
          </cell>
          <cell r="D1212" t="str">
            <v>PL-2744-BM</v>
          </cell>
          <cell r="E1212" t="str">
            <v>PALMA LUMBRES ILA</v>
          </cell>
          <cell r="F1212" t="str">
            <v>ARTESANAL</v>
          </cell>
        </row>
        <row r="1213">
          <cell r="B1213">
            <v>2745</v>
          </cell>
          <cell r="C1213" t="str">
            <v>PEDRO RAMOS</v>
          </cell>
          <cell r="D1213" t="str">
            <v>PL-2745-CM</v>
          </cell>
          <cell r="E1213" t="str">
            <v>HUAMANCHUMO BIMINCHUMO TEREZA ELENA ;OROSCO CASTRO JIMMY NICOLAY</v>
          </cell>
          <cell r="F1213" t="str">
            <v>LEY Nº26920</v>
          </cell>
        </row>
        <row r="1214">
          <cell r="B1214">
            <v>2746</v>
          </cell>
          <cell r="C1214" t="str">
            <v>CRISTO REDENTOR</v>
          </cell>
          <cell r="D1214" t="str">
            <v>PL-2746-BM</v>
          </cell>
          <cell r="E1214" t="str">
            <v>OROSCO CASTRO GERMAN</v>
          </cell>
          <cell r="F1214" t="str">
            <v>LEY Nº26920</v>
          </cell>
        </row>
        <row r="1215">
          <cell r="B1215">
            <v>2747</v>
          </cell>
          <cell r="C1215" t="str">
            <v>CRISTO SALVADOR Nº2</v>
          </cell>
          <cell r="D1215" t="str">
            <v>PL-2747-CM</v>
          </cell>
          <cell r="E1215" t="str">
            <v>PESQUERA MARINHA S.A.C</v>
          </cell>
          <cell r="F1215" t="str">
            <v>LEY Nº26920</v>
          </cell>
        </row>
        <row r="1216">
          <cell r="B1216">
            <v>2748</v>
          </cell>
          <cell r="C1216" t="str">
            <v>MI JOSEFA</v>
          </cell>
          <cell r="D1216" t="str">
            <v>PL-2748-CM</v>
          </cell>
          <cell r="E1216" t="str">
            <v>PAZOS MENDOZA ISIDRO ;PAZOS TEQUE FLORO ;PAZOS TEQUE GUADALUPE ;PAZOS TEQUE JOSE LUIS ;PAZOS TEQUE JUAN CARLOS ;PAZOS TEQUE MARIA ;PAZOS TEQUE PERCY ROMAN ;PAZOS TEQUE SANTOS ISIDRO ;PAZOS TEQUE WALTHER MARTIN</v>
          </cell>
          <cell r="F1216" t="str">
            <v>ARTESANAL</v>
          </cell>
        </row>
        <row r="1217">
          <cell r="B1217">
            <v>2749</v>
          </cell>
          <cell r="C1217" t="str">
            <v>SABINA BEATRIZ 2</v>
          </cell>
          <cell r="D1217" t="str">
            <v>PL-2749-CM</v>
          </cell>
          <cell r="E1217" t="str">
            <v>PANTA SANCHEZ JHONATAN BERNARDO ;PANTA SANCHEZ LARRY ALBERTO</v>
          </cell>
          <cell r="F1217" t="str">
            <v>LEY Nº26920</v>
          </cell>
        </row>
        <row r="1218">
          <cell r="B1218">
            <v>2751</v>
          </cell>
          <cell r="C1218" t="str">
            <v>SANTA MARGARITA 2</v>
          </cell>
          <cell r="D1218" t="str">
            <v>PL-2751-CM</v>
          </cell>
          <cell r="E1218" t="str">
            <v>AUROMAR S.A.C.</v>
          </cell>
          <cell r="F1218" t="str">
            <v>LEY Nº26920</v>
          </cell>
        </row>
        <row r="1219">
          <cell r="B1219">
            <v>2752</v>
          </cell>
          <cell r="C1219" t="str">
            <v>NI? DEL MILAGRO 3</v>
          </cell>
          <cell r="D1219" t="str">
            <v>PL-2752-BM</v>
          </cell>
          <cell r="E1219" t="str">
            <v>JACINTO PALACIOS JESUS ;RAMON DE JACINTO FELICIA MARGARITA</v>
          </cell>
          <cell r="F1219" t="str">
            <v>MENOR ESCALA (ANCHOVETA)</v>
          </cell>
        </row>
        <row r="1220">
          <cell r="B1220">
            <v>2753</v>
          </cell>
          <cell r="C1220" t="str">
            <v>ROSA MARIA</v>
          </cell>
          <cell r="D1220" t="str">
            <v>PL-2753-CM</v>
          </cell>
          <cell r="E1220" t="str">
            <v>SANTISTEBAN TEJADA AUGUSTO</v>
          </cell>
          <cell r="F1220" t="str">
            <v>LEY Nº26920</v>
          </cell>
        </row>
        <row r="1221">
          <cell r="B1221">
            <v>2754</v>
          </cell>
          <cell r="C1221" t="str">
            <v>SAN PEDRO</v>
          </cell>
          <cell r="D1221" t="str">
            <v>PL-2754-BM</v>
          </cell>
          <cell r="E1221" t="str">
            <v>JACINTO BERNAL PEDRO ANTONIO ;TORRES DE JACINTO MARIA FRANCISCA</v>
          </cell>
          <cell r="F1221" t="str">
            <v>ARTESANAL</v>
          </cell>
        </row>
        <row r="1222">
          <cell r="B1222">
            <v>2755</v>
          </cell>
          <cell r="C1222" t="str">
            <v>ROSALIA III</v>
          </cell>
          <cell r="D1222" t="str">
            <v>PL-2755-CM</v>
          </cell>
          <cell r="E1222" t="str">
            <v>UCEDA BERNAL ROSA URSULA</v>
          </cell>
          <cell r="F1222" t="str">
            <v>LEY Nº26920</v>
          </cell>
        </row>
        <row r="1223">
          <cell r="B1223">
            <v>2756</v>
          </cell>
          <cell r="C1223" t="str">
            <v>VIRGENCITA DE LA PUERTA</v>
          </cell>
          <cell r="D1223" t="str">
            <v>PL-2756-BM</v>
          </cell>
          <cell r="E1223" t="str">
            <v>CUSTODIO ZAVALETA AGUSTIN OMAR ;CUSTODIO ZAVALETA JUAN ANTONIO</v>
          </cell>
          <cell r="F1223" t="str">
            <v>MENOR ESCALA (ANCHOVETA)</v>
          </cell>
        </row>
        <row r="1224">
          <cell r="B1224">
            <v>2757</v>
          </cell>
          <cell r="C1224" t="str">
            <v>ROSA MERCEDES</v>
          </cell>
          <cell r="D1224" t="str">
            <v>PT-2757-CM</v>
          </cell>
          <cell r="E1224" t="str">
            <v>TEQUE CURO CARLOS</v>
          </cell>
          <cell r="F1224" t="str">
            <v>LEY Nº26920</v>
          </cell>
        </row>
        <row r="1225">
          <cell r="B1225">
            <v>2758</v>
          </cell>
          <cell r="C1225" t="str">
            <v>ROSA MARIA MS 1</v>
          </cell>
          <cell r="D1225" t="str">
            <v>PL-2758-CM</v>
          </cell>
          <cell r="E1225" t="str">
            <v>CHAPO?N DE SANTISTEBAN LUCIA ;SANTISTEBAN TEJADA MAXIMO</v>
          </cell>
          <cell r="F1225" t="str">
            <v>LEY Nº26920</v>
          </cell>
        </row>
        <row r="1226">
          <cell r="B1226">
            <v>2759</v>
          </cell>
          <cell r="C1226" t="str">
            <v>NUESTRA SE?RA DEL CARMEN</v>
          </cell>
          <cell r="D1226" t="str">
            <v>PL-2759-BM</v>
          </cell>
          <cell r="E1226" t="str">
            <v>ALEJOS DELGADO FELIPE</v>
          </cell>
          <cell r="F1226" t="str">
            <v>ARTESANAL</v>
          </cell>
        </row>
        <row r="1227">
          <cell r="B1227">
            <v>2761</v>
          </cell>
          <cell r="C1227" t="str">
            <v>CABALLERO DE LOS MARES</v>
          </cell>
          <cell r="D1227" t="str">
            <v>PL-2761-BM</v>
          </cell>
          <cell r="E1227" t="str">
            <v>CASTRO PALMA FRANCISCO ;URCIA HUAMANCHUMO MARIA MAGDALENA</v>
          </cell>
          <cell r="F1227" t="str">
            <v>ARTESANAL</v>
          </cell>
        </row>
        <row r="1228">
          <cell r="B1228">
            <v>2762</v>
          </cell>
          <cell r="C1228" t="str">
            <v>LOLA DORIS</v>
          </cell>
          <cell r="D1228" t="str">
            <v>PL-02762-CM</v>
          </cell>
          <cell r="E1228" t="str">
            <v>ARTESANALES DEL SANTA S.A.C.</v>
          </cell>
          <cell r="F1228" t="str">
            <v>MENOR ESCALA (ANCHOVETA)</v>
          </cell>
        </row>
        <row r="1229">
          <cell r="B1229">
            <v>2765</v>
          </cell>
          <cell r="C1229" t="str">
            <v>FABIO</v>
          </cell>
          <cell r="D1229" t="str">
            <v>PL-2765-BM</v>
          </cell>
          <cell r="E1229" t="str">
            <v>CENTURION CORDOVA JIMMY ANTONIO</v>
          </cell>
          <cell r="F1229" t="str">
            <v>MENOR ESCALA (ANCHOVETA) - ARTESANAL</v>
          </cell>
        </row>
        <row r="1230">
          <cell r="B1230">
            <v>2766</v>
          </cell>
          <cell r="C1230" t="str">
            <v>SANTA ANGELA</v>
          </cell>
          <cell r="D1230" t="str">
            <v>PL-2766-BM</v>
          </cell>
          <cell r="E1230" t="str">
            <v>SANTISTEBAN URCIA MOISES</v>
          </cell>
          <cell r="F1230" t="str">
            <v>LEY Nº26920</v>
          </cell>
        </row>
        <row r="1231">
          <cell r="B1231">
            <v>2767</v>
          </cell>
          <cell r="C1231" t="str">
            <v>PRALSA 8</v>
          </cell>
          <cell r="D1231" t="str">
            <v>CE-2767-PM</v>
          </cell>
          <cell r="E1231" t="str">
            <v>PESQUERA NIROCI S.A.C.</v>
          </cell>
          <cell r="F1231" t="str">
            <v>DECRETO LEY Nº25977</v>
          </cell>
        </row>
        <row r="1232">
          <cell r="B1232">
            <v>2768</v>
          </cell>
          <cell r="C1232" t="str">
            <v>COQUI III</v>
          </cell>
          <cell r="D1232" t="str">
            <v>CE-2768-CM</v>
          </cell>
          <cell r="E1232" t="str">
            <v>PESQUERA NINFAS DEL MAR S.A.C.</v>
          </cell>
          <cell r="F1232" t="str">
            <v>DECRETO LEY Nº25977</v>
          </cell>
        </row>
        <row r="1233">
          <cell r="B1233">
            <v>2769</v>
          </cell>
          <cell r="C1233" t="str">
            <v>DON TANY</v>
          </cell>
          <cell r="D1233" t="str">
            <v>CE-2769-PM</v>
          </cell>
          <cell r="E1233" t="str">
            <v>ROBLES CAPCHA FRANCISCO</v>
          </cell>
          <cell r="F1233" t="str">
            <v>DECRETO LEY Nº25977</v>
          </cell>
        </row>
        <row r="1234">
          <cell r="B1234">
            <v>2770</v>
          </cell>
          <cell r="C1234" t="str">
            <v>DON ROBERTH</v>
          </cell>
          <cell r="D1234" t="str">
            <v>CE-2770-PM</v>
          </cell>
          <cell r="E1234" t="str">
            <v>PESQUERA CAPRICORNIO S.A.</v>
          </cell>
          <cell r="F1234" t="str">
            <v>DECRETO LEY Nº25977</v>
          </cell>
        </row>
        <row r="1235">
          <cell r="B1235">
            <v>2771</v>
          </cell>
          <cell r="C1235" t="str">
            <v>SAN JUAN</v>
          </cell>
          <cell r="D1235" t="str">
            <v>CO-2771-CM</v>
          </cell>
          <cell r="E1235" t="str">
            <v>GRUPO PESQUERO S.A.C.</v>
          </cell>
          <cell r="F1235" t="str">
            <v>DECRETO LEY Nº25977</v>
          </cell>
        </row>
        <row r="1236">
          <cell r="B1236">
            <v>2772</v>
          </cell>
          <cell r="C1236" t="str">
            <v>SK 4</v>
          </cell>
          <cell r="D1236" t="str">
            <v>CO-2772-PM</v>
          </cell>
          <cell r="E1236" t="str">
            <v>PESQUERA CASABLANCA S.A.C.</v>
          </cell>
          <cell r="F1236" t="str">
            <v>DECRETO LEY Nº25977</v>
          </cell>
        </row>
        <row r="1237">
          <cell r="B1237">
            <v>2774</v>
          </cell>
          <cell r="C1237" t="str">
            <v>C&amp;Z 2</v>
          </cell>
          <cell r="D1237" t="str">
            <v>CE-2774-PM</v>
          </cell>
          <cell r="E1237" t="str">
            <v>PESQUERA CARAL S.A.</v>
          </cell>
          <cell r="F1237" t="str">
            <v>DECRETO LEY Nº25977</v>
          </cell>
        </row>
        <row r="1238">
          <cell r="B1238">
            <v>2776</v>
          </cell>
          <cell r="C1238" t="str">
            <v>PRODIGA</v>
          </cell>
          <cell r="D1238" t="str">
            <v>CE-2776-PM</v>
          </cell>
          <cell r="E1238" t="str">
            <v>CORPORACION PESQUERA INCA S.A.C.</v>
          </cell>
          <cell r="F1238" t="str">
            <v>DECRETO LEY Nº25977</v>
          </cell>
        </row>
        <row r="1239">
          <cell r="B1239">
            <v>2777</v>
          </cell>
          <cell r="C1239" t="str">
            <v>RENZO</v>
          </cell>
          <cell r="D1239" t="str">
            <v>CE-2777-PM</v>
          </cell>
          <cell r="E1239" t="str">
            <v>PESQUERA HUMACARE S.A.</v>
          </cell>
          <cell r="F1239" t="str">
            <v>DECRETO LEY Nº25977</v>
          </cell>
        </row>
        <row r="1240">
          <cell r="B1240">
            <v>2778</v>
          </cell>
          <cell r="C1240" t="str">
            <v>RENZO 1</v>
          </cell>
          <cell r="D1240" t="str">
            <v>CE-2778-PM</v>
          </cell>
          <cell r="E1240" t="str">
            <v>PESQUERA HUMACARE S.A.</v>
          </cell>
          <cell r="F1240" t="str">
            <v>DECRETO LEY Nº25977</v>
          </cell>
        </row>
        <row r="1241">
          <cell r="B1241">
            <v>2779</v>
          </cell>
          <cell r="C1241" t="str">
            <v>RENZO 2</v>
          </cell>
          <cell r="D1241" t="str">
            <v>CE-2779-PM</v>
          </cell>
          <cell r="E1241" t="str">
            <v>PESQUERA HUMACARE S.A.</v>
          </cell>
          <cell r="F1241" t="str">
            <v>DECRETO LEY Nº25977</v>
          </cell>
        </row>
        <row r="1242">
          <cell r="B1242">
            <v>2781</v>
          </cell>
          <cell r="C1242" t="str">
            <v>AIDA</v>
          </cell>
          <cell r="D1242" t="str">
            <v>CE-02781-CM</v>
          </cell>
          <cell r="E1242" t="str">
            <v>PESCADORES ARTESANALES SANTA RITA S.A.C.</v>
          </cell>
          <cell r="F1242" t="str">
            <v>MENOR ESCALA (ANCHOVETA)</v>
          </cell>
        </row>
        <row r="1243">
          <cell r="B1243">
            <v>2790</v>
          </cell>
          <cell r="C1243" t="str">
            <v>MILAGRO 6</v>
          </cell>
          <cell r="D1243" t="str">
            <v>CE-2790-PM</v>
          </cell>
          <cell r="E1243" t="str">
            <v>CORPORACION PESQUERA VALDIVIEZO S.A.C.</v>
          </cell>
          <cell r="F1243" t="str">
            <v>DECRETO LEY Nº25977</v>
          </cell>
        </row>
        <row r="1244">
          <cell r="B1244">
            <v>2791</v>
          </cell>
          <cell r="C1244" t="str">
            <v>POSA 2</v>
          </cell>
          <cell r="D1244" t="str">
            <v>CE-2791-CM</v>
          </cell>
          <cell r="E1244" t="str">
            <v>COMPA?A PESQUERA PEPA S.A.C.</v>
          </cell>
          <cell r="F1244" t="str">
            <v>DECRETO LEY Nº25977</v>
          </cell>
        </row>
        <row r="1245">
          <cell r="B1245">
            <v>2792</v>
          </cell>
          <cell r="C1245" t="str">
            <v>PIRATA</v>
          </cell>
          <cell r="D1245" t="str">
            <v>CE-2792-CM</v>
          </cell>
          <cell r="E1245" t="str">
            <v>PESQUERA EXALMAR S.A.A.</v>
          </cell>
          <cell r="F1245" t="str">
            <v>DECRETO LEY Nº25977</v>
          </cell>
        </row>
        <row r="1246">
          <cell r="B1246">
            <v>2794</v>
          </cell>
          <cell r="C1246" t="str">
            <v>TRIDENTE III</v>
          </cell>
          <cell r="D1246" t="str">
            <v>CE-2794-CM</v>
          </cell>
          <cell r="E1246" t="str">
            <v>TRIDENTE S.A.</v>
          </cell>
          <cell r="F1246" t="str">
            <v>DECRETO LEY Nº25977</v>
          </cell>
        </row>
        <row r="1247">
          <cell r="B1247">
            <v>2796</v>
          </cell>
          <cell r="C1247" t="str">
            <v>BRYAN</v>
          </cell>
          <cell r="D1247" t="str">
            <v>CE-2796-CM</v>
          </cell>
          <cell r="E1247" t="str">
            <v>CFG INVESTMENT S.A.C.</v>
          </cell>
          <cell r="F1247" t="str">
            <v>DECRETO LEY Nº25977</v>
          </cell>
        </row>
        <row r="1248">
          <cell r="B1248">
            <v>2797</v>
          </cell>
          <cell r="C1248" t="str">
            <v>DON VICENTE</v>
          </cell>
          <cell r="D1248" t="str">
            <v>ZS-2797-BM</v>
          </cell>
          <cell r="E1248" t="str">
            <v>TUME RUMICHE SERAPIO E.</v>
          </cell>
          <cell r="F1248" t="str">
            <v>ARTESANAL</v>
          </cell>
        </row>
        <row r="1249">
          <cell r="B1249">
            <v>2798</v>
          </cell>
          <cell r="C1249" t="str">
            <v>ROSELMIPE</v>
          </cell>
          <cell r="D1249" t="str">
            <v>ZS-2798-BM</v>
          </cell>
          <cell r="E1249" t="str">
            <v>RAMIREZ SAAVEDRA ADRIEL</v>
          </cell>
          <cell r="F1249" t="str">
            <v>ARTESANAL</v>
          </cell>
        </row>
        <row r="1250">
          <cell r="B1250">
            <v>2799</v>
          </cell>
          <cell r="C1250" t="str">
            <v>ALEX REY</v>
          </cell>
          <cell r="D1250" t="str">
            <v>ZS-2799-BM</v>
          </cell>
          <cell r="E1250" t="str">
            <v>CALERO CESPEDES HILTON</v>
          </cell>
          <cell r="F1250" t="str">
            <v>ARTESANAL</v>
          </cell>
        </row>
        <row r="1251">
          <cell r="B1251">
            <v>2801</v>
          </cell>
          <cell r="C1251" t="str">
            <v>AYUDAME SAN MARTIN</v>
          </cell>
          <cell r="D1251" t="str">
            <v>ZS-2801-BM</v>
          </cell>
          <cell r="E1251" t="str">
            <v>VALLADARES PARDO VALENTIN</v>
          </cell>
          <cell r="F1251" t="str">
            <v>ARTESANAL</v>
          </cell>
        </row>
        <row r="1252">
          <cell r="B1252">
            <v>2802</v>
          </cell>
          <cell r="C1252" t="str">
            <v>ALETA AZUL</v>
          </cell>
          <cell r="D1252" t="str">
            <v>ZS-2802-BM</v>
          </cell>
          <cell r="E1252" t="str">
            <v>CARRILLO ORTIZ JOSE</v>
          </cell>
          <cell r="F1252" t="str">
            <v>ARTESANAL</v>
          </cell>
        </row>
        <row r="1253">
          <cell r="B1253">
            <v>2804</v>
          </cell>
          <cell r="C1253" t="str">
            <v>MI LUZ NAVEGANTE</v>
          </cell>
          <cell r="D1253" t="str">
            <v>ZS-2804-BM</v>
          </cell>
          <cell r="E1253" t="str">
            <v>PURIZAGA TUME GREGORIO</v>
          </cell>
          <cell r="F1253" t="str">
            <v>ARTESANAL</v>
          </cell>
        </row>
        <row r="1254">
          <cell r="B1254">
            <v>2805</v>
          </cell>
          <cell r="C1254" t="str">
            <v>CRISTO SALVA</v>
          </cell>
          <cell r="D1254" t="str">
            <v>ZS-02805-CM</v>
          </cell>
          <cell r="E1254" t="str">
            <v>VALDERA DE VENTURA MARIA LUZMILA ;VENTURA VIDAURRE ROSARIO</v>
          </cell>
          <cell r="F1254" t="str">
            <v>ARTESANAL</v>
          </cell>
        </row>
        <row r="1255">
          <cell r="B1255">
            <v>2806</v>
          </cell>
          <cell r="C1255" t="str">
            <v>LUZ ANGELICA</v>
          </cell>
          <cell r="D1255" t="str">
            <v>ZS-2806-BM</v>
          </cell>
          <cell r="E1255" t="str">
            <v>MORE MARTINEZ JOSE</v>
          </cell>
          <cell r="F1255" t="str">
            <v>ARTESANAL</v>
          </cell>
        </row>
        <row r="1256">
          <cell r="B1256">
            <v>2807</v>
          </cell>
          <cell r="C1256" t="str">
            <v>JESUS DEL GRAN PODER</v>
          </cell>
          <cell r="D1256" t="str">
            <v>ZS-2807-BM</v>
          </cell>
          <cell r="E1256" t="str">
            <v>PERICHE IDELFONSO JACINTO</v>
          </cell>
          <cell r="F1256" t="str">
            <v>ARTESANAL</v>
          </cell>
        </row>
        <row r="1257">
          <cell r="B1257">
            <v>2809</v>
          </cell>
          <cell r="C1257" t="str">
            <v>MA?CO</v>
          </cell>
          <cell r="D1257" t="str">
            <v>ZS-2809-BM</v>
          </cell>
          <cell r="E1257" t="str">
            <v>ALVAREZ CAMACHO MODESTO FRANCISCO</v>
          </cell>
          <cell r="F1257" t="str">
            <v>ARTESANAL</v>
          </cell>
        </row>
        <row r="1258">
          <cell r="B1258">
            <v>2811</v>
          </cell>
          <cell r="C1258" t="str">
            <v>PEDRO PABLO II</v>
          </cell>
          <cell r="D1258" t="str">
            <v>ZS-2811-BM</v>
          </cell>
          <cell r="E1258" t="str">
            <v>ESPINOZA JIMENEZ USBERTO</v>
          </cell>
          <cell r="F1258" t="str">
            <v>ARTESANAL</v>
          </cell>
        </row>
        <row r="1259">
          <cell r="B1259">
            <v>2812</v>
          </cell>
          <cell r="C1259" t="str">
            <v>MI AGUSTINA</v>
          </cell>
          <cell r="D1259" t="str">
            <v>ZS-2812-BM</v>
          </cell>
          <cell r="E1259" t="str">
            <v>FIESTAS GALAN MANUEL HUMBERTO</v>
          </cell>
          <cell r="F1259" t="str">
            <v>MENOR ESCALA (ANCHOVETA) - ARTESANAL</v>
          </cell>
        </row>
        <row r="1260">
          <cell r="B1260">
            <v>2813</v>
          </cell>
          <cell r="C1260" t="str">
            <v>DIOS TE GUIARA</v>
          </cell>
          <cell r="D1260" t="str">
            <v>ZS-2813-BM</v>
          </cell>
          <cell r="E1260" t="str">
            <v>VITE QUEREVALU EVARISTO</v>
          </cell>
          <cell r="F1260" t="str">
            <v>ARTESANAL</v>
          </cell>
        </row>
        <row r="1261">
          <cell r="B1261">
            <v>2814</v>
          </cell>
          <cell r="C1261" t="str">
            <v>PALADIN</v>
          </cell>
          <cell r="D1261" t="str">
            <v>ZS-2814-BM</v>
          </cell>
          <cell r="E1261" t="str">
            <v>ESPINOZA GUERRERO SANTIAGO</v>
          </cell>
          <cell r="F1261" t="str">
            <v>ARTESANAL</v>
          </cell>
        </row>
        <row r="1262">
          <cell r="B1262">
            <v>2816</v>
          </cell>
          <cell r="C1262" t="str">
            <v>MIQUEAS</v>
          </cell>
          <cell r="D1262" t="str">
            <v>ZS-2816-BM</v>
          </cell>
          <cell r="E1262" t="str">
            <v>VALLADARES MEJIA OSCAR RAFAEL</v>
          </cell>
          <cell r="F1262" t="str">
            <v>ARTESANAL</v>
          </cell>
        </row>
        <row r="1263">
          <cell r="B1263">
            <v>2817</v>
          </cell>
          <cell r="C1263" t="str">
            <v>MILAGRO DE JESUS</v>
          </cell>
          <cell r="D1263" t="str">
            <v>ZS-2817-BM</v>
          </cell>
          <cell r="E1263" t="str">
            <v>PINGO CHIROQUE TOMAS</v>
          </cell>
          <cell r="F1263" t="str">
            <v>ARTESANAL</v>
          </cell>
        </row>
        <row r="1264">
          <cell r="B1264">
            <v>2818</v>
          </cell>
          <cell r="C1264" t="str">
            <v>MI CAUTIVO</v>
          </cell>
          <cell r="D1264" t="str">
            <v>ZS-2818-BM</v>
          </cell>
          <cell r="E1264" t="str">
            <v>VALLADARES OJEDA TEODORO</v>
          </cell>
          <cell r="F1264" t="str">
            <v>ARTESANAL</v>
          </cell>
        </row>
        <row r="1265">
          <cell r="B1265">
            <v>2819</v>
          </cell>
          <cell r="C1265" t="str">
            <v>ANGEL DE LUZ</v>
          </cell>
          <cell r="D1265" t="str">
            <v>ZS-2819-BM</v>
          </cell>
          <cell r="E1265" t="str">
            <v>ESPINOZA CRUZ ANASTACIO</v>
          </cell>
          <cell r="F1265" t="str">
            <v>ARTESANAL</v>
          </cell>
        </row>
        <row r="1266">
          <cell r="B1266">
            <v>2820</v>
          </cell>
          <cell r="C1266" t="str">
            <v>DOMINGUIN</v>
          </cell>
          <cell r="D1266" t="str">
            <v>ZS-2820-CM</v>
          </cell>
          <cell r="E1266" t="str">
            <v>DOMINGUIN S.A.</v>
          </cell>
          <cell r="F1266" t="str">
            <v>DECRETO LEY Nº25977</v>
          </cell>
        </row>
        <row r="1267">
          <cell r="B1267">
            <v>2821</v>
          </cell>
          <cell r="C1267" t="str">
            <v>ALFREDO y VALENTIN</v>
          </cell>
          <cell r="D1267" t="str">
            <v>SE-02821-BM</v>
          </cell>
          <cell r="E1267" t="str">
            <v>CASIMIRO REYES LILIANA JUDITH ;PUICON ORTIZ WILFREDO LUIS</v>
          </cell>
          <cell r="F1267" t="str">
            <v>ARTESANAL</v>
          </cell>
        </row>
        <row r="1268">
          <cell r="B1268">
            <v>2822</v>
          </cell>
          <cell r="C1268" t="str">
            <v>WAIKIKI</v>
          </cell>
          <cell r="D1268" t="str">
            <v>CE-2822-PM</v>
          </cell>
          <cell r="E1268" t="str">
            <v>CFG INVESTMENT S.A.C.</v>
          </cell>
          <cell r="F1268" t="str">
            <v>DECRETO LEY Nº25977</v>
          </cell>
        </row>
        <row r="1269">
          <cell r="B1269">
            <v>2826</v>
          </cell>
          <cell r="C1269" t="str">
            <v>CRUZ DE MOTUPE</v>
          </cell>
          <cell r="D1269" t="str">
            <v>CO-02826-BM</v>
          </cell>
          <cell r="E1269" t="str">
            <v>HURTADO CAYCHO LUIS EUGENIO</v>
          </cell>
          <cell r="F1269" t="str">
            <v>DECRETO LEGISLATIVO Nº1273</v>
          </cell>
        </row>
        <row r="1270">
          <cell r="B1270">
            <v>2828</v>
          </cell>
          <cell r="C1270" t="str">
            <v>MAYRA Y PAPO</v>
          </cell>
          <cell r="D1270" t="str">
            <v>CO-02828-BM</v>
          </cell>
          <cell r="E1270" t="str">
            <v>BACIGALUPO CISNEROS CESAR ARMANDO</v>
          </cell>
          <cell r="F1270" t="str">
            <v>DECRETO LEGISLATIVO Nº1273</v>
          </cell>
        </row>
        <row r="1271">
          <cell r="B1271">
            <v>2830</v>
          </cell>
          <cell r="C1271" t="str">
            <v>YAGO IV</v>
          </cell>
          <cell r="D1271" t="str">
            <v>CO-2830-PM</v>
          </cell>
          <cell r="E1271" t="str">
            <v>ISLA DE ONS S.A.C.</v>
          </cell>
          <cell r="F1271" t="str">
            <v>DECRETO LEY Nº25977</v>
          </cell>
        </row>
        <row r="1272">
          <cell r="B1272">
            <v>2834</v>
          </cell>
          <cell r="C1272" t="str">
            <v>ROSITA</v>
          </cell>
          <cell r="D1272" t="str">
            <v>PS-2834-BM</v>
          </cell>
          <cell r="E1272" t="str">
            <v>MESIAS ANCHANTE FELIX</v>
          </cell>
          <cell r="F1272" t="str">
            <v>ARTESANAL</v>
          </cell>
        </row>
        <row r="1273">
          <cell r="B1273">
            <v>2835</v>
          </cell>
          <cell r="C1273" t="str">
            <v>JORGE LUIS</v>
          </cell>
          <cell r="D1273" t="str">
            <v>PS-2835-BM</v>
          </cell>
          <cell r="E1273" t="str">
            <v>MAGALLANES ATUNCAR JAIME</v>
          </cell>
          <cell r="F1273" t="str">
            <v>ARTESANAL</v>
          </cell>
        </row>
        <row r="1274">
          <cell r="B1274">
            <v>2836</v>
          </cell>
          <cell r="C1274" t="str">
            <v>HUASCAR</v>
          </cell>
          <cell r="D1274" t="str">
            <v>PS-2836-BM</v>
          </cell>
          <cell r="E1274" t="str">
            <v>CONSTANTINO RAMOS LEONCIO</v>
          </cell>
          <cell r="F1274" t="str">
            <v>ARTESANAL</v>
          </cell>
        </row>
        <row r="1275">
          <cell r="B1275">
            <v>2838</v>
          </cell>
          <cell r="C1275" t="str">
            <v>ROCIO</v>
          </cell>
          <cell r="D1275" t="str">
            <v>PS-2838-BM</v>
          </cell>
          <cell r="E1275" t="str">
            <v>MENDOZA MENDOZA CARLOS RAUL</v>
          </cell>
          <cell r="F1275" t="str">
            <v>ARTESANAL</v>
          </cell>
        </row>
        <row r="1276">
          <cell r="B1276">
            <v>2840</v>
          </cell>
          <cell r="C1276" t="str">
            <v>JESUCITO II</v>
          </cell>
          <cell r="D1276" t="str">
            <v>PS-2840-BM</v>
          </cell>
          <cell r="E1276" t="str">
            <v>HERNANDEZ LOYOLA ALEJANDRO FELIX</v>
          </cell>
          <cell r="F1276" t="str">
            <v>ARTESANAL</v>
          </cell>
        </row>
        <row r="1277">
          <cell r="B1277">
            <v>2841</v>
          </cell>
          <cell r="C1277" t="str">
            <v>JESUCITO III</v>
          </cell>
          <cell r="D1277" t="str">
            <v>PS-2841-BM</v>
          </cell>
          <cell r="E1277" t="str">
            <v>ENRIQUE HERNANDEZ ATUNCAR CESAR</v>
          </cell>
          <cell r="F1277" t="str">
            <v>ARTESANAL</v>
          </cell>
        </row>
        <row r="1278">
          <cell r="B1278">
            <v>2847</v>
          </cell>
          <cell r="C1278" t="str">
            <v>CONCORDE</v>
          </cell>
          <cell r="D1278" t="str">
            <v>PS-02847-BM</v>
          </cell>
          <cell r="E1278" t="str">
            <v>FRANCIA CALAGUA JUAN ALBERTO</v>
          </cell>
          <cell r="F1278" t="str">
            <v>DECRETO LEGISLATIVO Nº1273</v>
          </cell>
        </row>
        <row r="1279">
          <cell r="B1279">
            <v>2848</v>
          </cell>
          <cell r="C1279" t="str">
            <v>SAN HILARION</v>
          </cell>
          <cell r="D1279" t="str">
            <v>PS-2848-BM</v>
          </cell>
          <cell r="E1279" t="str">
            <v>LOPEZ MARQUEZ JACINTO</v>
          </cell>
          <cell r="F1279" t="str">
            <v>ARTESANAL</v>
          </cell>
        </row>
        <row r="1280">
          <cell r="B1280">
            <v>2849</v>
          </cell>
          <cell r="C1280" t="str">
            <v>SE?R DE LUREN I</v>
          </cell>
          <cell r="D1280" t="str">
            <v>PS-2849-BM</v>
          </cell>
          <cell r="E1280" t="str">
            <v>TORRES DE ANTON BLANCA G.</v>
          </cell>
          <cell r="F1280" t="str">
            <v>ARTESANAL</v>
          </cell>
        </row>
        <row r="1281">
          <cell r="B1281">
            <v>2851</v>
          </cell>
          <cell r="C1281" t="str">
            <v>ANTONIO I</v>
          </cell>
          <cell r="D1281" t="str">
            <v>PS-2851-BM</v>
          </cell>
          <cell r="E1281" t="str">
            <v>ALMEYDA MEJIA JOSE A.</v>
          </cell>
          <cell r="F1281" t="str">
            <v>ARTESANAL</v>
          </cell>
        </row>
        <row r="1282">
          <cell r="B1282">
            <v>2853</v>
          </cell>
          <cell r="C1282" t="str">
            <v>SANTANA 2</v>
          </cell>
          <cell r="D1282" t="str">
            <v>PS-2853-BM</v>
          </cell>
          <cell r="E1282" t="str">
            <v>RODRIGUEZ RAMOS MIGUEL IGOR</v>
          </cell>
          <cell r="F1282" t="str">
            <v>ARTESANAL</v>
          </cell>
        </row>
        <row r="1283">
          <cell r="B1283">
            <v>2855</v>
          </cell>
          <cell r="C1283" t="str">
            <v>EL TERRIBLE</v>
          </cell>
          <cell r="D1283" t="str">
            <v>PS-2855-BM</v>
          </cell>
          <cell r="E1283" t="str">
            <v>PASTOR VALDEZ AGUSTIN</v>
          </cell>
          <cell r="F1283" t="str">
            <v>ARTESANAL</v>
          </cell>
        </row>
        <row r="1284">
          <cell r="B1284">
            <v>2856</v>
          </cell>
          <cell r="C1284" t="str">
            <v>BEATITA DE HUMAY</v>
          </cell>
          <cell r="D1284" t="str">
            <v>PS-2856-BM</v>
          </cell>
          <cell r="E1284" t="str">
            <v>SANCHEZ PAUCAR ROSA EMILIA</v>
          </cell>
          <cell r="F1284" t="str">
            <v>ARTESANAL</v>
          </cell>
        </row>
        <row r="1285">
          <cell r="B1285">
            <v>2857</v>
          </cell>
          <cell r="C1285" t="str">
            <v>JOSE LUIS</v>
          </cell>
          <cell r="D1285" t="str">
            <v>SY-2857-BM</v>
          </cell>
          <cell r="E1285" t="str">
            <v>CHUQUIPOMA SARACHAGA LUIS</v>
          </cell>
          <cell r="F1285" t="str">
            <v>ARTESANAL</v>
          </cell>
        </row>
        <row r="1286">
          <cell r="B1286">
            <v>2878</v>
          </cell>
          <cell r="C1286" t="str">
            <v>DON ANIBAL</v>
          </cell>
          <cell r="D1286" t="str">
            <v>IO-2878-BM</v>
          </cell>
          <cell r="E1286" t="str">
            <v>RAMOS VDA. DE JIMENEZ PETRONILA</v>
          </cell>
          <cell r="F1286" t="str">
            <v>ARTESANAL</v>
          </cell>
        </row>
        <row r="1287">
          <cell r="B1287">
            <v>2886</v>
          </cell>
          <cell r="C1287" t="str">
            <v>COMANCHE V</v>
          </cell>
          <cell r="D1287" t="str">
            <v>CE-2886-PM</v>
          </cell>
          <cell r="E1287" t="str">
            <v>CFG INVESTMENT S.A.C.</v>
          </cell>
          <cell r="F1287" t="str">
            <v>DECRETO LEY Nº25977</v>
          </cell>
        </row>
        <row r="1288">
          <cell r="B1288">
            <v>2887</v>
          </cell>
          <cell r="C1288" t="str">
            <v>COMANCHE VII</v>
          </cell>
          <cell r="D1288" t="str">
            <v>CE-2887-PM</v>
          </cell>
          <cell r="E1288" t="str">
            <v>CORPORACION PESQUERA INCA S.A.C.</v>
          </cell>
          <cell r="F1288" t="str">
            <v>DECRETO LEY Nº25977</v>
          </cell>
        </row>
        <row r="1289">
          <cell r="B1289">
            <v>2888</v>
          </cell>
          <cell r="C1289" t="str">
            <v>PISCO 1</v>
          </cell>
          <cell r="D1289" t="str">
            <v>CE-2888-PM</v>
          </cell>
          <cell r="E1289" t="str">
            <v>PESQUERA DIAMANTE S.A.</v>
          </cell>
          <cell r="F1289" t="str">
            <v>DECRETO LEY Nº25977</v>
          </cell>
        </row>
        <row r="1290">
          <cell r="B1290">
            <v>2889</v>
          </cell>
          <cell r="C1290" t="str">
            <v>RIBAR XIII</v>
          </cell>
          <cell r="D1290" t="str">
            <v>CE-2889-PM</v>
          </cell>
          <cell r="E1290" t="str">
            <v>CORPORACION PESQUERA INCA S.A.C.</v>
          </cell>
          <cell r="F1290" t="str">
            <v>DECRETO LEY Nº25977</v>
          </cell>
        </row>
        <row r="1291">
          <cell r="B1291">
            <v>2891</v>
          </cell>
          <cell r="C1291" t="str">
            <v>MARIA ESPERANZA I</v>
          </cell>
          <cell r="D1291" t="str">
            <v>CE-2891-CM</v>
          </cell>
          <cell r="E1291" t="str">
            <v>CORPORACION SEGJONA S.A.C.</v>
          </cell>
          <cell r="F1291" t="str">
            <v>LEY Nº26920</v>
          </cell>
        </row>
        <row r="1292">
          <cell r="B1292">
            <v>2898</v>
          </cell>
          <cell r="C1292" t="str">
            <v>JOSE PABLO</v>
          </cell>
          <cell r="D1292" t="str">
            <v>CE-2898-BM</v>
          </cell>
          <cell r="E1292" t="str">
            <v>VILCHEZ HERRERA JUAN DE DIOS</v>
          </cell>
          <cell r="F1292" t="str">
            <v>ARTESANAL</v>
          </cell>
        </row>
        <row r="1293">
          <cell r="B1293">
            <v>2900</v>
          </cell>
          <cell r="C1293" t="str">
            <v>MIRAGE</v>
          </cell>
          <cell r="D1293" t="str">
            <v>CE-2900-BM</v>
          </cell>
          <cell r="E1293" t="str">
            <v>JOSE LOLIS MORENO ACU? Y OTRO</v>
          </cell>
          <cell r="F1293" t="str">
            <v>ARTESANAL</v>
          </cell>
        </row>
        <row r="1294">
          <cell r="B1294">
            <v>2902</v>
          </cell>
          <cell r="C1294" t="str">
            <v>MAR II</v>
          </cell>
          <cell r="D1294" t="str">
            <v>CE-02902-BM</v>
          </cell>
          <cell r="E1294" t="str">
            <v>VILCHEZ RIVAS GASPAR</v>
          </cell>
          <cell r="F1294" t="str">
            <v>DECRETO LEGISLATIVO Nº1273</v>
          </cell>
        </row>
        <row r="1295">
          <cell r="B1295">
            <v>2903</v>
          </cell>
          <cell r="C1295" t="str">
            <v>MAR I</v>
          </cell>
          <cell r="D1295" t="str">
            <v>CE-2903-BM</v>
          </cell>
          <cell r="E1295" t="str">
            <v>GASPAR VILCHEZ RIVAS Y OTRO</v>
          </cell>
          <cell r="F1295" t="str">
            <v>ARTESANAL</v>
          </cell>
        </row>
        <row r="1296">
          <cell r="B1296">
            <v>2905</v>
          </cell>
          <cell r="C1296" t="str">
            <v>JANELLI II</v>
          </cell>
          <cell r="D1296" t="str">
            <v>CE-2905-BM</v>
          </cell>
          <cell r="E1296" t="str">
            <v>GUTIERREZ MOLINA ALEJANDRO</v>
          </cell>
          <cell r="F1296" t="str">
            <v>ARTESANAL</v>
          </cell>
        </row>
        <row r="1297">
          <cell r="B1297">
            <v>2910</v>
          </cell>
          <cell r="C1297" t="str">
            <v>ZEFFIRO</v>
          </cell>
          <cell r="D1297" t="str">
            <v>CE-2910-CM</v>
          </cell>
          <cell r="E1297" t="str">
            <v>VEGA BOSCHIAZZO MARIA BELEN</v>
          </cell>
          <cell r="F1297" t="str">
            <v>MENOR ESCALA (ANCHOVETA)</v>
          </cell>
        </row>
        <row r="1298">
          <cell r="B1298">
            <v>2911</v>
          </cell>
          <cell r="C1298" t="str">
            <v>CUZCO 4</v>
          </cell>
          <cell r="D1298" t="str">
            <v>CE-2911-PM</v>
          </cell>
          <cell r="E1298" t="str">
            <v>PESQUERA EXALMAR S.A.A.</v>
          </cell>
          <cell r="F1298" t="str">
            <v>DECRETO LEY Nº25977</v>
          </cell>
        </row>
        <row r="1299">
          <cell r="B1299">
            <v>2912</v>
          </cell>
          <cell r="C1299" t="str">
            <v>ANCASH 2</v>
          </cell>
          <cell r="D1299" t="str">
            <v>CE-2912-PM</v>
          </cell>
          <cell r="E1299" t="str">
            <v>PESQUERA EXALMAR S.A.A.</v>
          </cell>
          <cell r="F1299" t="str">
            <v>DECRETO LEY Nº25977</v>
          </cell>
        </row>
        <row r="1300">
          <cell r="B1300">
            <v>2913</v>
          </cell>
          <cell r="C1300" t="str">
            <v>AYACUCHO 2</v>
          </cell>
          <cell r="D1300" t="str">
            <v>CE-2913-PM</v>
          </cell>
          <cell r="E1300" t="str">
            <v>PESQUERA EXALMAR S.A.A.</v>
          </cell>
          <cell r="F1300" t="str">
            <v>DECRETO LEY Nº25977</v>
          </cell>
        </row>
        <row r="1301">
          <cell r="B1301">
            <v>2914</v>
          </cell>
          <cell r="C1301" t="str">
            <v>LIMA 5</v>
          </cell>
          <cell r="D1301" t="str">
            <v>CE-2914-PM</v>
          </cell>
          <cell r="E1301" t="str">
            <v>PESQUERA TAMBO S.R.L.</v>
          </cell>
          <cell r="F1301" t="str">
            <v>DECRETO LEY Nº25977</v>
          </cell>
        </row>
        <row r="1302">
          <cell r="B1302">
            <v>2915</v>
          </cell>
          <cell r="C1302" t="str">
            <v>DORADO</v>
          </cell>
          <cell r="D1302" t="str">
            <v>CE-2915-PM</v>
          </cell>
          <cell r="E1302" t="str">
            <v>PESQUERA EXALMAR S.A.A.</v>
          </cell>
          <cell r="F1302" t="str">
            <v>DECRETO LEY Nº25977</v>
          </cell>
        </row>
        <row r="1303">
          <cell r="B1303">
            <v>2916</v>
          </cell>
          <cell r="C1303" t="str">
            <v>JUNIN 2</v>
          </cell>
          <cell r="D1303" t="str">
            <v>CE-2916-PM</v>
          </cell>
          <cell r="E1303" t="str">
            <v>PESQUERA EXALMAR S.A.A.</v>
          </cell>
          <cell r="F1303" t="str">
            <v>DECRETO LEY Nº25977</v>
          </cell>
        </row>
        <row r="1304">
          <cell r="B1304">
            <v>2919</v>
          </cell>
          <cell r="C1304" t="str">
            <v>VIRGEN DE LA PUERTA</v>
          </cell>
          <cell r="D1304" t="str">
            <v>CE-2919-BM</v>
          </cell>
          <cell r="E1304" t="str">
            <v>MATOS SANCHEZ IDELSA</v>
          </cell>
          <cell r="F1304" t="str">
            <v>ARTESANAL</v>
          </cell>
        </row>
        <row r="1305">
          <cell r="B1305">
            <v>2923</v>
          </cell>
          <cell r="C1305" t="str">
            <v>OLAS</v>
          </cell>
          <cell r="D1305" t="str">
            <v>CE-02923-BM</v>
          </cell>
          <cell r="E1305" t="str">
            <v>FLORES GUERRERO LEONCIO CARMELO</v>
          </cell>
          <cell r="F1305" t="str">
            <v>DECRETO LEGISLATIVO Nº1273</v>
          </cell>
        </row>
        <row r="1306">
          <cell r="B1306">
            <v>2939</v>
          </cell>
          <cell r="C1306" t="str">
            <v>MARTHA ROSA</v>
          </cell>
          <cell r="D1306" t="str">
            <v>CE-2939-BM</v>
          </cell>
          <cell r="E1306" t="str">
            <v>MERCEDES COBE?S INGA Y HNA.</v>
          </cell>
          <cell r="F1306" t="str">
            <v>ARTESANAL</v>
          </cell>
        </row>
        <row r="1307">
          <cell r="B1307">
            <v>2940</v>
          </cell>
          <cell r="C1307" t="str">
            <v>LASHMY LISBET</v>
          </cell>
          <cell r="D1307" t="str">
            <v>CE-2940-BM</v>
          </cell>
          <cell r="E1307" t="str">
            <v>GRADOS SANTIBA?Z LEONCIO ;RUIZ CERVANTES ZOILA ANTONIA</v>
          </cell>
          <cell r="F1307" t="str">
            <v>ARTESANAL</v>
          </cell>
        </row>
        <row r="1308">
          <cell r="B1308">
            <v>2951</v>
          </cell>
          <cell r="C1308" t="str">
            <v>DORIS</v>
          </cell>
          <cell r="D1308" t="str">
            <v>CE-2951-BM</v>
          </cell>
          <cell r="E1308" t="str">
            <v>SANCHEZ MALDONADO GENARO</v>
          </cell>
          <cell r="F1308" t="str">
            <v>ARTESANAL</v>
          </cell>
        </row>
        <row r="1309">
          <cell r="B1309">
            <v>2952</v>
          </cell>
          <cell r="C1309" t="str">
            <v>SANTA MARINA</v>
          </cell>
          <cell r="D1309" t="str">
            <v>CE-2952-BM</v>
          </cell>
          <cell r="E1309" t="str">
            <v>ANTUNES DE SANCHEZ CLARA LUNA</v>
          </cell>
          <cell r="F1309" t="str">
            <v>ARTESANAL</v>
          </cell>
        </row>
        <row r="1310">
          <cell r="B1310">
            <v>2957</v>
          </cell>
          <cell r="C1310" t="str">
            <v>EL ESPIRITU</v>
          </cell>
          <cell r="D1310" t="str">
            <v>PS-2957-BM</v>
          </cell>
          <cell r="E1310" t="str">
            <v>PEDRO V. MENESES CANELO Y VICENTE MENESES L.</v>
          </cell>
          <cell r="F1310" t="str">
            <v>ARTESANAL</v>
          </cell>
        </row>
        <row r="1311">
          <cell r="B1311">
            <v>2958</v>
          </cell>
          <cell r="C1311" t="str">
            <v>BREMEN</v>
          </cell>
          <cell r="D1311" t="str">
            <v>PS-2958-BM</v>
          </cell>
          <cell r="E1311" t="str">
            <v>VALENZUELA GARCIA CESTANZA</v>
          </cell>
          <cell r="F1311" t="str">
            <v>ARTESANAL</v>
          </cell>
        </row>
        <row r="1312">
          <cell r="B1312">
            <v>2966</v>
          </cell>
          <cell r="C1312" t="str">
            <v>BETTI</v>
          </cell>
          <cell r="D1312" t="str">
            <v>SY-2966-BM</v>
          </cell>
          <cell r="E1312" t="str">
            <v>MORALES BUSTAMANTE RICARDO</v>
          </cell>
          <cell r="F1312" t="str">
            <v>ARTESANAL</v>
          </cell>
        </row>
        <row r="1313">
          <cell r="B1313">
            <v>2968</v>
          </cell>
          <cell r="C1313" t="str">
            <v>CRISTINA</v>
          </cell>
          <cell r="D1313" t="str">
            <v>CE-2968-BM</v>
          </cell>
          <cell r="E1313" t="str">
            <v>CAVERO MEDINA LUIS</v>
          </cell>
          <cell r="F1313" t="str">
            <v>ARTESANAL</v>
          </cell>
        </row>
        <row r="1314">
          <cell r="B1314">
            <v>2979</v>
          </cell>
          <cell r="C1314" t="str">
            <v>MAR NEGRO II</v>
          </cell>
          <cell r="D1314" t="str">
            <v>CE-2979-BM</v>
          </cell>
          <cell r="E1314" t="str">
            <v>EDITA VALERIANO CUENTA Y OTRO</v>
          </cell>
          <cell r="F1314" t="str">
            <v>ARTESANAL</v>
          </cell>
        </row>
        <row r="1315">
          <cell r="B1315">
            <v>2980</v>
          </cell>
          <cell r="C1315" t="str">
            <v>FIDELITO II</v>
          </cell>
          <cell r="D1315" t="str">
            <v>CE-2980-BM</v>
          </cell>
          <cell r="E1315" t="str">
            <v>FIDEL BARRETO HIDALGO Y OTRO</v>
          </cell>
          <cell r="F1315" t="str">
            <v>ARTESANAL</v>
          </cell>
        </row>
        <row r="1316">
          <cell r="B1316">
            <v>2981</v>
          </cell>
          <cell r="C1316" t="str">
            <v>FLORLISA II</v>
          </cell>
          <cell r="D1316" t="str">
            <v>CE-02981-BM</v>
          </cell>
          <cell r="E1316" t="str">
            <v>BORJA TARAZONA JUAN</v>
          </cell>
          <cell r="F1316" t="str">
            <v>DECRETO LEGISLATIVO Nº1273</v>
          </cell>
        </row>
        <row r="1317">
          <cell r="B1317">
            <v>2983</v>
          </cell>
          <cell r="C1317" t="str">
            <v>MARY YOVANY</v>
          </cell>
          <cell r="D1317" t="str">
            <v>CE-2983-BM</v>
          </cell>
          <cell r="E1317" t="str">
            <v>GREGORIO MARIANO CALDERON Y OTRO</v>
          </cell>
          <cell r="F1317" t="str">
            <v>ARTESANAL</v>
          </cell>
        </row>
        <row r="1318">
          <cell r="B1318">
            <v>2986</v>
          </cell>
          <cell r="C1318" t="str">
            <v>PINITA</v>
          </cell>
          <cell r="D1318" t="str">
            <v>CE-2986-BM</v>
          </cell>
          <cell r="E1318" t="str">
            <v>HUAMANCHUMO DURAN FREDI OMAR</v>
          </cell>
          <cell r="F1318" t="str">
            <v>ARTESANAL</v>
          </cell>
        </row>
        <row r="1319">
          <cell r="B1319">
            <v>2988</v>
          </cell>
          <cell r="C1319" t="str">
            <v>JEAN ALBERTO</v>
          </cell>
          <cell r="D1319" t="str">
            <v>CE-2988-BM</v>
          </cell>
          <cell r="E1319" t="str">
            <v>LEON DIAZ DELIA</v>
          </cell>
          <cell r="F1319" t="str">
            <v>ARTESANAL</v>
          </cell>
        </row>
        <row r="1320">
          <cell r="B1320">
            <v>2992</v>
          </cell>
          <cell r="C1320" t="str">
            <v>MERCEDES VIOLETA</v>
          </cell>
          <cell r="D1320" t="str">
            <v>CE-02992-BM</v>
          </cell>
          <cell r="E1320" t="str">
            <v>CORDOVA TORRES EDUARDO MOISES</v>
          </cell>
          <cell r="F1320" t="str">
            <v>DECRETO LEGISLATIVO Nº1273</v>
          </cell>
        </row>
        <row r="1321">
          <cell r="B1321">
            <v>2993</v>
          </cell>
          <cell r="C1321" t="str">
            <v>OLAS</v>
          </cell>
          <cell r="D1321" t="str">
            <v>CE-2993-BM</v>
          </cell>
          <cell r="E1321" t="str">
            <v>LEONCIO FLORES BERMUDEZ Y OTROS</v>
          </cell>
          <cell r="F1321" t="str">
            <v>ARTESANAL</v>
          </cell>
        </row>
        <row r="1322">
          <cell r="B1322">
            <v>2995</v>
          </cell>
          <cell r="C1322" t="str">
            <v>LUIS MOISES</v>
          </cell>
          <cell r="D1322" t="str">
            <v>CE-2995-BM</v>
          </cell>
          <cell r="E1322" t="str">
            <v>LEON VASQUEZ LUIS ALBERTO</v>
          </cell>
          <cell r="F1322" t="str">
            <v>ARTESANAL</v>
          </cell>
        </row>
        <row r="1323">
          <cell r="B1323">
            <v>2997</v>
          </cell>
          <cell r="C1323" t="str">
            <v>EDSON</v>
          </cell>
          <cell r="D1323" t="str">
            <v>CE-2997-BM</v>
          </cell>
          <cell r="E1323" t="str">
            <v>FRANCISCO DIAZ CACHA Y OTRO</v>
          </cell>
          <cell r="F1323" t="str">
            <v>ARTESANAL</v>
          </cell>
        </row>
        <row r="1324">
          <cell r="B1324">
            <v>3001</v>
          </cell>
          <cell r="C1324" t="str">
            <v>KATTY I</v>
          </cell>
          <cell r="D1324" t="str">
            <v>HO-03001-BM</v>
          </cell>
          <cell r="E1324" t="str">
            <v>ESPINOZA VELASQUEZ MERCEDES ;OREJUELA VITE JOBIT</v>
          </cell>
          <cell r="F1324" t="str">
            <v>DECRETO LEGISLATIVO Nº1273</v>
          </cell>
        </row>
        <row r="1325">
          <cell r="B1325">
            <v>3003</v>
          </cell>
          <cell r="C1325" t="str">
            <v>ERICA</v>
          </cell>
          <cell r="D1325" t="str">
            <v>CE-3003-BM</v>
          </cell>
          <cell r="E1325" t="str">
            <v>JORGE LEON DIAZ Y OTRO</v>
          </cell>
          <cell r="F1325" t="str">
            <v>ARTESANAL</v>
          </cell>
        </row>
        <row r="1326">
          <cell r="B1326">
            <v>3008</v>
          </cell>
          <cell r="C1326" t="str">
            <v>ADRIAN</v>
          </cell>
          <cell r="D1326" t="str">
            <v>CE-03008-BM</v>
          </cell>
          <cell r="E1326" t="str">
            <v>RODRIGUEZ ZAVALETA ELDA MICHAL</v>
          </cell>
          <cell r="F1326" t="str">
            <v>DECRETO LEGISLATIVO Nº1273</v>
          </cell>
        </row>
        <row r="1327">
          <cell r="B1327">
            <v>3009</v>
          </cell>
          <cell r="C1327" t="str">
            <v>CRUZ DEL MAR</v>
          </cell>
          <cell r="D1327" t="str">
            <v>PL-3009-BM</v>
          </cell>
          <cell r="E1327" t="str">
            <v>GALAN PAZOS SIXTO</v>
          </cell>
          <cell r="F1327" t="str">
            <v>ARTESANAL</v>
          </cell>
        </row>
        <row r="1328">
          <cell r="B1328">
            <v>3012</v>
          </cell>
          <cell r="C1328" t="str">
            <v>TIO DOLLAR</v>
          </cell>
          <cell r="D1328" t="str">
            <v>SE-03012-BM</v>
          </cell>
          <cell r="E1328" t="str">
            <v>RUIZ CERVANTES NICOLAS SEGUNDO</v>
          </cell>
          <cell r="F1328" t="str">
            <v>ARTESANAL</v>
          </cell>
        </row>
        <row r="1329">
          <cell r="B1329">
            <v>3014</v>
          </cell>
          <cell r="C1329" t="str">
            <v>DON ROLO 2</v>
          </cell>
          <cell r="D1329" t="str">
            <v>PL-3014-CM</v>
          </cell>
          <cell r="E1329" t="str">
            <v>PESQUERA EXALMAR S.A.A.</v>
          </cell>
          <cell r="F1329" t="str">
            <v>LEY Nº26920</v>
          </cell>
        </row>
        <row r="1330">
          <cell r="B1330">
            <v>3016</v>
          </cell>
          <cell r="C1330" t="str">
            <v>PEDRO MANUEL</v>
          </cell>
          <cell r="D1330" t="str">
            <v>PL-3016-BM</v>
          </cell>
          <cell r="E1330" t="str">
            <v>CURO SOTO FUSCIANO</v>
          </cell>
          <cell r="F1330" t="str">
            <v>ARTESANAL</v>
          </cell>
        </row>
        <row r="1331">
          <cell r="B1331">
            <v>3018</v>
          </cell>
          <cell r="C1331" t="str">
            <v>DIOS TE BENDIGA</v>
          </cell>
          <cell r="D1331" t="str">
            <v>PL-3018-BM</v>
          </cell>
          <cell r="E1331" t="str">
            <v>LLENQUE CHONTO VICTOR MANUEL</v>
          </cell>
          <cell r="F1331" t="str">
            <v>ARTESANAL</v>
          </cell>
        </row>
        <row r="1332">
          <cell r="B1332">
            <v>3022</v>
          </cell>
          <cell r="C1332" t="str">
            <v>SARITA COLONIA</v>
          </cell>
          <cell r="D1332" t="str">
            <v>PL-3022-CM</v>
          </cell>
          <cell r="E1332" t="str">
            <v>SANTISTEBAN OROSCO MOISES SEGUNDO</v>
          </cell>
          <cell r="F1332" t="str">
            <v>MENOR ESCALA (ANCHOVETA) - ARTESANAL</v>
          </cell>
        </row>
        <row r="1333">
          <cell r="B1333">
            <v>3023</v>
          </cell>
          <cell r="C1333" t="str">
            <v>MI FE EN CRISTO</v>
          </cell>
          <cell r="D1333" t="str">
            <v>PL-3023-CM</v>
          </cell>
          <cell r="E1333" t="str">
            <v>ALBINES CUSTODIO CARLOS DAVID ;ALBINES CUSTODIO DAYANA ;ALBINES CUSTODIO VICTOR DANIEL ;ALBINES NUNTON JUAN DE DIOS ;ALBINES SANTOS JOSE REYES ;CUSTODIO AYASTA JANNET EUSEBIA ;LLAUCE MARCHAN CRISTINA YECENIA ;NUNTON CASTRO GREGORIA</v>
          </cell>
          <cell r="F1333" t="str">
            <v>LEY Nº26920</v>
          </cell>
        </row>
        <row r="1334">
          <cell r="B1334">
            <v>3024</v>
          </cell>
          <cell r="C1334" t="str">
            <v>CRISTO REY</v>
          </cell>
          <cell r="D1334" t="str">
            <v>PL-3024-CM</v>
          </cell>
          <cell r="E1334" t="str">
            <v>PESQUERA EXALMAR S.A.A.</v>
          </cell>
          <cell r="F1334" t="str">
            <v>LEY Nº26920</v>
          </cell>
        </row>
        <row r="1335">
          <cell r="B1335">
            <v>3025</v>
          </cell>
          <cell r="C1335" t="str">
            <v>VICTOR</v>
          </cell>
          <cell r="D1335" t="str">
            <v>PL-3025-CM</v>
          </cell>
          <cell r="E1335" t="str">
            <v>LOPEZ PE? ROSA AMELIA</v>
          </cell>
          <cell r="F1335" t="str">
            <v>ARTESANAL</v>
          </cell>
        </row>
        <row r="1336">
          <cell r="B1336">
            <v>3027</v>
          </cell>
          <cell r="C1336" t="str">
            <v>JESUS EN TI CONFIO I</v>
          </cell>
          <cell r="D1336" t="str">
            <v>PL-3027-CM</v>
          </cell>
          <cell r="E1336" t="str">
            <v>JACINTO DE PANTA MARIA TEMPORA ;PANTA JACINTO CLAUDIO ;PANTA JACINTO MARIANO ;PANTA PANTA JOSE MERCEDES ;PERICHE MARTINEZ DE PANTA FRANCISCA ;RUIZ JACINTO DE PANTA ROSA ISABEL</v>
          </cell>
          <cell r="F1336" t="str">
            <v>LEY Nº26920</v>
          </cell>
        </row>
        <row r="1337">
          <cell r="B1337">
            <v>3028</v>
          </cell>
          <cell r="C1337" t="str">
            <v>ELVIRA</v>
          </cell>
          <cell r="D1337" t="str">
            <v>PL-3028-BM</v>
          </cell>
          <cell r="E1337" t="str">
            <v>ECHE PERICHE SANTOS ALIPIO</v>
          </cell>
          <cell r="F1337" t="str">
            <v>ARTESANAL</v>
          </cell>
        </row>
        <row r="1338">
          <cell r="B1338">
            <v>3029</v>
          </cell>
          <cell r="C1338" t="str">
            <v>SAN PEDRO PESCADOR</v>
          </cell>
          <cell r="D1338" t="str">
            <v>PL-3029-BM</v>
          </cell>
          <cell r="E1338" t="str">
            <v>JOSE IGNACIO GALAN AYALA Y OTRO</v>
          </cell>
          <cell r="F1338" t="str">
            <v>ARTESANAL</v>
          </cell>
        </row>
        <row r="1339">
          <cell r="B1339">
            <v>3030</v>
          </cell>
          <cell r="C1339" t="str">
            <v>CRISTO SALVADOR</v>
          </cell>
          <cell r="D1339" t="str">
            <v>PL-3030-CM</v>
          </cell>
          <cell r="E1339" t="str">
            <v>GROUP VIOLETA S.A.C</v>
          </cell>
          <cell r="F1339" t="str">
            <v>LEY Nº26920</v>
          </cell>
        </row>
        <row r="1340">
          <cell r="B1340">
            <v>3031</v>
          </cell>
          <cell r="C1340" t="str">
            <v>CRISTO REY</v>
          </cell>
          <cell r="D1340" t="str">
            <v>PL-3031-CM</v>
          </cell>
          <cell r="E1340" t="str">
            <v>DEL CASTILLO WERTHEMAN ARTURO FELIPE</v>
          </cell>
          <cell r="F1340" t="str">
            <v>LEY Nº26920</v>
          </cell>
        </row>
        <row r="1341">
          <cell r="B1341">
            <v>3034</v>
          </cell>
          <cell r="C1341" t="str">
            <v>DIVINO REDENTOR</v>
          </cell>
          <cell r="D1341" t="str">
            <v>PT-03034-BM</v>
          </cell>
          <cell r="E1341" t="str">
            <v>ANTON FLORES MARY CARMEN LUCIA</v>
          </cell>
          <cell r="F1341" t="str">
            <v>ARTESANAL</v>
          </cell>
        </row>
        <row r="1342">
          <cell r="B1342">
            <v>3035</v>
          </cell>
          <cell r="C1342" t="str">
            <v>ERICA</v>
          </cell>
          <cell r="D1342" t="str">
            <v>CE-3035-CM</v>
          </cell>
          <cell r="E1342" t="str">
            <v>SANCHEZ HUAMANCHUMO FELIPE</v>
          </cell>
          <cell r="F1342" t="str">
            <v>DECRETO LEY Nº25977</v>
          </cell>
        </row>
        <row r="1343">
          <cell r="B1343">
            <v>3036</v>
          </cell>
          <cell r="C1343" t="str">
            <v>MAGALY</v>
          </cell>
          <cell r="D1343" t="str">
            <v>CE-3036-BM</v>
          </cell>
          <cell r="E1343" t="str">
            <v>PESQUERA SALINAS S.R.LTDA.</v>
          </cell>
          <cell r="F1343" t="str">
            <v>ARTESANAL</v>
          </cell>
        </row>
        <row r="1344">
          <cell r="B1344">
            <v>3037</v>
          </cell>
          <cell r="C1344" t="str">
            <v>TERESA</v>
          </cell>
          <cell r="D1344" t="str">
            <v>CE-3037-PM</v>
          </cell>
          <cell r="E1344" t="str">
            <v>PESQUERA OSIRIS E.I.R.L.</v>
          </cell>
          <cell r="F1344" t="str">
            <v>DECRETO LEY Nº25977</v>
          </cell>
        </row>
        <row r="1345">
          <cell r="B1345">
            <v>3039</v>
          </cell>
          <cell r="C1345" t="str">
            <v>PACHACUTEC 5</v>
          </cell>
          <cell r="D1345" t="str">
            <v>CE-3039-PM</v>
          </cell>
          <cell r="E1345" t="str">
            <v>CORPORACION PESQUERA INCA S.A.C.</v>
          </cell>
          <cell r="F1345" t="str">
            <v>DECRETO LEY Nº25977</v>
          </cell>
        </row>
        <row r="1346">
          <cell r="B1346">
            <v>3040</v>
          </cell>
          <cell r="C1346" t="str">
            <v>SAN ANTONIO IV</v>
          </cell>
          <cell r="D1346" t="str">
            <v>CE-3040-PM</v>
          </cell>
          <cell r="E1346" t="str">
            <v>PESQUERA SANTA ROSA S.A.C.</v>
          </cell>
          <cell r="F1346" t="str">
            <v>DECRETO LEY Nº25977</v>
          </cell>
        </row>
        <row r="1347">
          <cell r="B1347">
            <v>3041</v>
          </cell>
          <cell r="C1347" t="str">
            <v>ANA MIRIANA</v>
          </cell>
          <cell r="D1347" t="str">
            <v>CE-3041-PM</v>
          </cell>
          <cell r="E1347" t="str">
            <v>PESQUERA HAYDUK S.A.</v>
          </cell>
          <cell r="F1347" t="str">
            <v>DECRETO LEY Nº25977</v>
          </cell>
        </row>
        <row r="1348">
          <cell r="B1348">
            <v>3042</v>
          </cell>
          <cell r="C1348" t="str">
            <v>FARALLON</v>
          </cell>
          <cell r="D1348" t="str">
            <v>CE-3042-PM</v>
          </cell>
          <cell r="E1348" t="str">
            <v>PESQUERA EXALMAR S.A.A.</v>
          </cell>
          <cell r="F1348" t="str">
            <v>DECRETO LEY Nº25977</v>
          </cell>
        </row>
        <row r="1349">
          <cell r="B1349">
            <v>3043</v>
          </cell>
          <cell r="C1349" t="str">
            <v>SAN ANTONIO 2</v>
          </cell>
          <cell r="D1349" t="str">
            <v>CE-3043-PM</v>
          </cell>
          <cell r="E1349" t="str">
            <v>INVERSIONES ECCOLA S.A.C.</v>
          </cell>
          <cell r="F1349" t="str">
            <v>DECRETO LEY Nº25977</v>
          </cell>
        </row>
        <row r="1350">
          <cell r="B1350">
            <v>3044</v>
          </cell>
          <cell r="C1350" t="str">
            <v>GALAPAGO 2</v>
          </cell>
          <cell r="D1350" t="str">
            <v>CE-3044-PM</v>
          </cell>
          <cell r="E1350" t="str">
            <v>PEEA DOS HERMANOS S.R.LTDA.</v>
          </cell>
          <cell r="F1350" t="str">
            <v>DECRETO LEY Nº25977</v>
          </cell>
        </row>
        <row r="1351">
          <cell r="B1351">
            <v>3046</v>
          </cell>
          <cell r="C1351" t="str">
            <v>MONICA 2</v>
          </cell>
          <cell r="D1351" t="str">
            <v>CE-3046-CM</v>
          </cell>
          <cell r="E1351" t="str">
            <v>BERNUY LLANOS TUPAC ENRIQUE ;GONZALES FIGUEROA LUCY NORITH</v>
          </cell>
          <cell r="F1351" t="str">
            <v>LEY Nº26920</v>
          </cell>
        </row>
        <row r="1352">
          <cell r="B1352">
            <v>3057</v>
          </cell>
          <cell r="C1352" t="str">
            <v>MARIA SOCORRO 1</v>
          </cell>
          <cell r="D1352" t="str">
            <v>CE-3057-BM</v>
          </cell>
          <cell r="E1352" t="str">
            <v>PESQUERA MARIA GRACIA S.A.C</v>
          </cell>
          <cell r="F1352" t="str">
            <v>ARTESANAL</v>
          </cell>
        </row>
        <row r="1353">
          <cell r="B1353">
            <v>3058</v>
          </cell>
          <cell r="C1353" t="str">
            <v>MARIETA</v>
          </cell>
          <cell r="D1353" t="str">
            <v>CE-3058-SM</v>
          </cell>
          <cell r="E1353" t="str">
            <v>VILCHEZ HERRERA JUAN DE DIOS</v>
          </cell>
          <cell r="F1353" t="str">
            <v>ARTESANAL</v>
          </cell>
        </row>
        <row r="1354">
          <cell r="B1354">
            <v>3067</v>
          </cell>
          <cell r="C1354" t="str">
            <v>MARIANELLA</v>
          </cell>
          <cell r="D1354" t="str">
            <v>TA-3067-CM</v>
          </cell>
          <cell r="E1354" t="str">
            <v>CALIXTO MORON JORGE LUIS</v>
          </cell>
          <cell r="F1354" t="str">
            <v>ARTESANAL</v>
          </cell>
        </row>
        <row r="1355">
          <cell r="B1355">
            <v>3070</v>
          </cell>
          <cell r="C1355" t="str">
            <v>DON MAXIMO I</v>
          </cell>
          <cell r="D1355" t="str">
            <v>TA-03070-BM</v>
          </cell>
          <cell r="E1355" t="str">
            <v>PANTA RUIZ MAXIMO</v>
          </cell>
          <cell r="F1355" t="str">
            <v>DECRETO LEGISLATIVO Nº1273</v>
          </cell>
        </row>
        <row r="1356">
          <cell r="B1356">
            <v>3074</v>
          </cell>
          <cell r="C1356" t="str">
            <v>MILAGRITOS I</v>
          </cell>
          <cell r="D1356" t="str">
            <v>TA-03074-CM</v>
          </cell>
          <cell r="E1356" t="str">
            <v>ANTON FIESTAS WILFREDO FAUSTINO ;HUANCA VALLE JOSE ;FIESTAS PINDAY MARIA ESPERANZA</v>
          </cell>
          <cell r="F1356" t="str">
            <v>ARTESANAL</v>
          </cell>
        </row>
        <row r="1357">
          <cell r="B1357">
            <v>3077</v>
          </cell>
          <cell r="C1357" t="str">
            <v>JULIA NORA</v>
          </cell>
          <cell r="D1357" t="str">
            <v>TA-03077-BM</v>
          </cell>
          <cell r="E1357" t="str">
            <v>JACINTO VITE GUILLERMO</v>
          </cell>
          <cell r="F1357" t="str">
            <v>ARTESANAL</v>
          </cell>
        </row>
        <row r="1358">
          <cell r="B1358">
            <v>3079</v>
          </cell>
          <cell r="C1358" t="str">
            <v>SIMON PEDRO</v>
          </cell>
          <cell r="D1358" t="str">
            <v>TA-03079-BM</v>
          </cell>
          <cell r="E1358" t="str">
            <v>AGUERO GARCIA WILMER HUMBERTO</v>
          </cell>
          <cell r="F1358" t="str">
            <v>DECRETO LEGISLATIVO Nº1273</v>
          </cell>
        </row>
        <row r="1359">
          <cell r="B1359">
            <v>3081</v>
          </cell>
          <cell r="C1359" t="str">
            <v>KOINONIA</v>
          </cell>
          <cell r="D1359" t="str">
            <v>TA-3081-BM</v>
          </cell>
          <cell r="E1359" t="str">
            <v>SANDOVAL SANDOVAL GERARDO ;SIESQUEN SANDOVAL HAYDEE</v>
          </cell>
          <cell r="F1359" t="str">
            <v>ARTESANAL</v>
          </cell>
        </row>
        <row r="1360">
          <cell r="B1360">
            <v>3083</v>
          </cell>
          <cell r="C1360" t="str">
            <v>NSTRA SRA DEL CARMEN II</v>
          </cell>
          <cell r="D1360" t="str">
            <v>TA-3083-BM</v>
          </cell>
          <cell r="E1360" t="str">
            <v>CARLOS ALARCON PAZOS Y OTROS</v>
          </cell>
          <cell r="F1360" t="str">
            <v>ARTESANAL</v>
          </cell>
        </row>
        <row r="1361">
          <cell r="B1361">
            <v>3088</v>
          </cell>
          <cell r="C1361" t="str">
            <v>MI SARITA</v>
          </cell>
          <cell r="D1361" t="str">
            <v>TA-03088-BM</v>
          </cell>
          <cell r="E1361" t="str">
            <v>LLENQUE SANTISTEBAN JOSE FLORO</v>
          </cell>
          <cell r="F1361" t="str">
            <v>DECRETO LEGISLATIVO Nº1273</v>
          </cell>
        </row>
        <row r="1362">
          <cell r="B1362">
            <v>3090</v>
          </cell>
          <cell r="C1362" t="str">
            <v>VIRGEN MARIA</v>
          </cell>
          <cell r="D1362" t="str">
            <v>TA-3090-BM</v>
          </cell>
          <cell r="E1362" t="str">
            <v>JOSE L. MARTINEZ Y HNO.</v>
          </cell>
          <cell r="F1362" t="str">
            <v>ARTESANAL</v>
          </cell>
        </row>
        <row r="1363">
          <cell r="B1363">
            <v>3091</v>
          </cell>
          <cell r="C1363" t="str">
            <v>DON MOISES</v>
          </cell>
          <cell r="D1363" t="str">
            <v>TA-3091-BM</v>
          </cell>
          <cell r="E1363" t="str">
            <v>PANTA ECA MAXIMO</v>
          </cell>
          <cell r="F1363" t="str">
            <v>ARTESANAL</v>
          </cell>
        </row>
        <row r="1364">
          <cell r="B1364">
            <v>3094</v>
          </cell>
          <cell r="C1364" t="str">
            <v>NUEVO PORVENIR</v>
          </cell>
          <cell r="D1364" t="str">
            <v>TA-3094-BM</v>
          </cell>
          <cell r="E1364" t="str">
            <v>ZUNINI URPEQUE DORIS YVONNE</v>
          </cell>
          <cell r="F1364" t="str">
            <v>ARTESANAL</v>
          </cell>
        </row>
        <row r="1365">
          <cell r="B1365">
            <v>3095</v>
          </cell>
          <cell r="C1365" t="str">
            <v>SAN JACINTO</v>
          </cell>
          <cell r="D1365" t="str">
            <v>TA-03095-BM</v>
          </cell>
          <cell r="E1365" t="str">
            <v>GONZALES SILUPU JUAN</v>
          </cell>
          <cell r="F1365" t="str">
            <v>ARTESANAL</v>
          </cell>
        </row>
        <row r="1366">
          <cell r="B1366">
            <v>3096</v>
          </cell>
          <cell r="C1366" t="str">
            <v>REY ALFONSO</v>
          </cell>
          <cell r="D1366" t="str">
            <v>TA-03096-BM</v>
          </cell>
          <cell r="E1366" t="str">
            <v>GONZALES SILUPU MARCELINO</v>
          </cell>
          <cell r="F1366" t="str">
            <v>ARTESANAL</v>
          </cell>
        </row>
        <row r="1367">
          <cell r="B1367">
            <v>3100</v>
          </cell>
          <cell r="C1367" t="str">
            <v>JESUS EL NAZARENO</v>
          </cell>
          <cell r="D1367" t="str">
            <v>TA-03100-BM</v>
          </cell>
          <cell r="E1367" t="str">
            <v>TUME FIESTAS JOSE WALTER</v>
          </cell>
          <cell r="F1367" t="str">
            <v>DS. 006-2016-PRODUCE</v>
          </cell>
        </row>
        <row r="1368">
          <cell r="B1368">
            <v>3108</v>
          </cell>
          <cell r="C1368" t="str">
            <v>CUATRO HNOS</v>
          </cell>
          <cell r="D1368" t="str">
            <v>TA-03108-BM</v>
          </cell>
          <cell r="E1368" t="str">
            <v>PAIVA FIESTAS PABLO</v>
          </cell>
          <cell r="F1368" t="str">
            <v>ARTESANAL</v>
          </cell>
        </row>
        <row r="1369">
          <cell r="B1369">
            <v>3109</v>
          </cell>
          <cell r="C1369" t="str">
            <v>MARINO VENCEDOR</v>
          </cell>
          <cell r="D1369" t="str">
            <v>TA-03109-BM</v>
          </cell>
          <cell r="E1369" t="str">
            <v>PAIVA FIESTAS JOSE FRANCISCO</v>
          </cell>
          <cell r="F1369" t="str">
            <v>ARTESANAL</v>
          </cell>
        </row>
        <row r="1370">
          <cell r="B1370">
            <v>3115</v>
          </cell>
          <cell r="C1370" t="str">
            <v>SE?R CAUTIVO II</v>
          </cell>
          <cell r="D1370" t="str">
            <v>TA-3115-BM</v>
          </cell>
          <cell r="E1370" t="str">
            <v>PANTA RUIZ ESTEBAN</v>
          </cell>
          <cell r="F1370" t="str">
            <v>ARTESANAL</v>
          </cell>
        </row>
        <row r="1371">
          <cell r="B1371">
            <v>3118</v>
          </cell>
          <cell r="C1371" t="str">
            <v>SAN MARTIN</v>
          </cell>
          <cell r="D1371" t="str">
            <v>TA-3118-BM</v>
          </cell>
          <cell r="E1371" t="str">
            <v>MORALES BAYONA EUSEBIO</v>
          </cell>
          <cell r="F1371" t="str">
            <v>ARTESANAL</v>
          </cell>
        </row>
        <row r="1372">
          <cell r="B1372">
            <v>3119</v>
          </cell>
          <cell r="C1372" t="str">
            <v>ESTRELLA DE JEHOVA II</v>
          </cell>
          <cell r="D1372" t="str">
            <v>TA-03119-BM</v>
          </cell>
          <cell r="E1372" t="str">
            <v>RUMICHE SANCHEZ SANTOS ROBERTO</v>
          </cell>
          <cell r="F1372" t="str">
            <v>DS. 006-2016-PRODUCE</v>
          </cell>
        </row>
        <row r="1373">
          <cell r="B1373">
            <v>3122</v>
          </cell>
          <cell r="C1373" t="str">
            <v>MI JUANITA</v>
          </cell>
          <cell r="D1373" t="str">
            <v>TA-3122-BM</v>
          </cell>
          <cell r="E1373" t="str">
            <v>JACINTO PANTA HORTENCIO</v>
          </cell>
          <cell r="F1373" t="str">
            <v>ARTESANAL</v>
          </cell>
        </row>
        <row r="1374">
          <cell r="B1374">
            <v>3132</v>
          </cell>
          <cell r="C1374" t="str">
            <v>MI JAFRANGUI</v>
          </cell>
          <cell r="D1374" t="str">
            <v>TA-03132-CM</v>
          </cell>
          <cell r="E1374" t="str">
            <v>ZERILLO BAZALAR MIXSI</v>
          </cell>
          <cell r="F1374" t="str">
            <v>ARTESANAL</v>
          </cell>
        </row>
        <row r="1375">
          <cell r="B1375">
            <v>3137</v>
          </cell>
          <cell r="C1375" t="str">
            <v>SAN MARTIN DE PORRES</v>
          </cell>
          <cell r="D1375" t="str">
            <v>TA-3137-BM</v>
          </cell>
          <cell r="E1375" t="str">
            <v>MECA DIOS HENRY EVER</v>
          </cell>
          <cell r="F1375" t="str">
            <v>ARTESANAL</v>
          </cell>
        </row>
        <row r="1376">
          <cell r="B1376">
            <v>3146</v>
          </cell>
          <cell r="C1376" t="str">
            <v>LOMAGEO II</v>
          </cell>
          <cell r="D1376" t="str">
            <v>TA-3146-CM</v>
          </cell>
          <cell r="E1376" t="str">
            <v>CALIXTO MORON JORGE LUIS</v>
          </cell>
          <cell r="F1376" t="str">
            <v>ARTESANAL</v>
          </cell>
        </row>
        <row r="1377">
          <cell r="B1377">
            <v>3149</v>
          </cell>
          <cell r="C1377" t="str">
            <v>MI MAXI Y ANDRES</v>
          </cell>
          <cell r="D1377" t="str">
            <v>TA-03149-BM</v>
          </cell>
          <cell r="E1377" t="str">
            <v>ANTON FIESTAS ROLANDO</v>
          </cell>
          <cell r="F1377" t="str">
            <v>ARTESANAL</v>
          </cell>
        </row>
        <row r="1378">
          <cell r="B1378">
            <v>3170</v>
          </cell>
          <cell r="C1378" t="str">
            <v>MERCEDITAS XI</v>
          </cell>
          <cell r="D1378" t="str">
            <v>TA-03170-CM</v>
          </cell>
          <cell r="E1378" t="str">
            <v>HIDROBIOLOGICOS MI MERCEDITAS R &amp; F E.I.R.L.</v>
          </cell>
          <cell r="F1378" t="str">
            <v>ARTESANAL</v>
          </cell>
        </row>
        <row r="1379">
          <cell r="B1379">
            <v>3177</v>
          </cell>
          <cell r="C1379" t="str">
            <v>CHAVETA I</v>
          </cell>
          <cell r="D1379" t="str">
            <v>TA-3177-BM</v>
          </cell>
          <cell r="E1379" t="str">
            <v>FIESTAS PURIZACA JOSE ANTONIO</v>
          </cell>
          <cell r="F1379" t="str">
            <v>ARTESANAL</v>
          </cell>
        </row>
        <row r="1380">
          <cell r="B1380">
            <v>3186</v>
          </cell>
          <cell r="C1380" t="str">
            <v>MI CONSUELO</v>
          </cell>
          <cell r="D1380" t="str">
            <v>ZS-3186-BM</v>
          </cell>
          <cell r="E1380" t="str">
            <v>BAYONA ECHE SIXTO</v>
          </cell>
          <cell r="F1380" t="str">
            <v>ARTESANAL</v>
          </cell>
        </row>
        <row r="1381">
          <cell r="B1381">
            <v>3190</v>
          </cell>
          <cell r="C1381" t="str">
            <v>EL JAMAICA</v>
          </cell>
          <cell r="D1381" t="str">
            <v>ZS-3190-BM</v>
          </cell>
          <cell r="E1381" t="str">
            <v>MARKI FIESTAS DIEGO</v>
          </cell>
          <cell r="F1381" t="str">
            <v>ARTESANAL</v>
          </cell>
        </row>
        <row r="1382">
          <cell r="B1382">
            <v>3193</v>
          </cell>
          <cell r="C1382" t="str">
            <v>HERMANOS UNIDOS III</v>
          </cell>
          <cell r="D1382" t="str">
            <v>ZS-3193-BM</v>
          </cell>
          <cell r="E1382" t="str">
            <v>RAMIREZ AMAYA FELIPE</v>
          </cell>
          <cell r="F1382" t="str">
            <v>ARTESANAL</v>
          </cell>
        </row>
        <row r="1383">
          <cell r="B1383">
            <v>3194</v>
          </cell>
          <cell r="C1383" t="str">
            <v>JIM HAROL</v>
          </cell>
          <cell r="D1383" t="str">
            <v>ZS-3194-BM</v>
          </cell>
          <cell r="E1383" t="str">
            <v>BENAVIDES SOCOLA NICOLAS</v>
          </cell>
          <cell r="F1383" t="str">
            <v>ARTESANAL</v>
          </cell>
        </row>
        <row r="1384">
          <cell r="B1384">
            <v>3196</v>
          </cell>
          <cell r="C1384" t="str">
            <v>SE?R DE LA BUENA ESPERANZA</v>
          </cell>
          <cell r="D1384" t="str">
            <v>ZS-3196-BM</v>
          </cell>
          <cell r="E1384" t="str">
            <v>PAIVA BAYONA CAYETANO</v>
          </cell>
          <cell r="F1384" t="str">
            <v>ARTESANAL</v>
          </cell>
        </row>
        <row r="1385">
          <cell r="B1385">
            <v>3197</v>
          </cell>
          <cell r="C1385" t="str">
            <v>SARITA COLONIA</v>
          </cell>
          <cell r="D1385" t="str">
            <v>ZS-3197-BM</v>
          </cell>
          <cell r="E1385" t="str">
            <v>FIESTAS QUEREVALU MANUEL</v>
          </cell>
          <cell r="F1385" t="str">
            <v>ARTESANAL</v>
          </cell>
        </row>
        <row r="1386">
          <cell r="B1386">
            <v>3198</v>
          </cell>
          <cell r="C1386" t="str">
            <v>ESPERANZA DEL HOGAR</v>
          </cell>
          <cell r="D1386" t="str">
            <v>ZS-3198-BM</v>
          </cell>
          <cell r="E1386" t="str">
            <v>SANCHEZ CURO FELIX</v>
          </cell>
          <cell r="F1386" t="str">
            <v>ARTESANAL</v>
          </cell>
        </row>
        <row r="1387">
          <cell r="B1387">
            <v>3199</v>
          </cell>
          <cell r="C1387" t="str">
            <v>SAN JACINTO</v>
          </cell>
          <cell r="D1387" t="str">
            <v>ZS-3199-BM</v>
          </cell>
          <cell r="E1387" t="str">
            <v>SANCHEZ CURO FELIX</v>
          </cell>
          <cell r="F1387" t="str">
            <v>ARTESANAL</v>
          </cell>
        </row>
        <row r="1388">
          <cell r="B1388">
            <v>3200</v>
          </cell>
          <cell r="C1388" t="str">
            <v>NUEVO CANARIO II</v>
          </cell>
          <cell r="D1388" t="str">
            <v>ZS-03200-BM</v>
          </cell>
          <cell r="E1388" t="str">
            <v>ANTON MARTINEZ SANTOS CESAR</v>
          </cell>
          <cell r="F1388" t="str">
            <v>DECRETO LEGISLATIVO Nº1273</v>
          </cell>
        </row>
        <row r="1389">
          <cell r="B1389">
            <v>32021</v>
          </cell>
          <cell r="C1389" t="str">
            <v>GERALDINE I</v>
          </cell>
          <cell r="D1389" t="str">
            <v>CE-32021-BM</v>
          </cell>
          <cell r="E1389" t="str">
            <v>MARQUEZ BRONCANO VICTOR GRIMALDO</v>
          </cell>
          <cell r="F1389" t="str">
            <v>DECRETO LEGISLATIVO Nº1273</v>
          </cell>
        </row>
        <row r="1390">
          <cell r="B1390">
            <v>3203</v>
          </cell>
          <cell r="C1390" t="str">
            <v>DELFIN MARINO</v>
          </cell>
          <cell r="D1390" t="str">
            <v>ZS-3203-BM</v>
          </cell>
          <cell r="E1390" t="str">
            <v>A?ZCO ZAPATA MANUEL</v>
          </cell>
          <cell r="F1390" t="str">
            <v>ARTESANAL</v>
          </cell>
        </row>
        <row r="1391">
          <cell r="B1391">
            <v>3204</v>
          </cell>
          <cell r="C1391" t="str">
            <v>KURAMA</v>
          </cell>
          <cell r="D1391" t="str">
            <v>PT-3204-CM</v>
          </cell>
          <cell r="E1391" t="str">
            <v>PESQUERA HAYDUK S.A.</v>
          </cell>
          <cell r="F1391" t="str">
            <v>DECRETO LEY Nº25977</v>
          </cell>
        </row>
        <row r="1392">
          <cell r="B1392">
            <v>3205</v>
          </cell>
          <cell r="C1392" t="str">
            <v>CANARIO</v>
          </cell>
          <cell r="D1392" t="str">
            <v>ZS-3205-BM</v>
          </cell>
          <cell r="E1392" t="str">
            <v>ANTON GALAN PABLO</v>
          </cell>
          <cell r="F1392" t="str">
            <v>ARTESANAL</v>
          </cell>
        </row>
        <row r="1393">
          <cell r="B1393">
            <v>3206</v>
          </cell>
          <cell r="C1393" t="str">
            <v>DIOS ES MI GUIA</v>
          </cell>
          <cell r="D1393" t="str">
            <v>ZS-3206-BM</v>
          </cell>
          <cell r="E1393" t="str">
            <v>PURIZACA CHAPA LEONARDO</v>
          </cell>
          <cell r="F1393" t="str">
            <v>ARTESANAL</v>
          </cell>
        </row>
        <row r="1394">
          <cell r="B1394">
            <v>3208</v>
          </cell>
          <cell r="C1394" t="str">
            <v>JEHOVA JIRET</v>
          </cell>
          <cell r="D1394" t="str">
            <v>CO-03208-BM</v>
          </cell>
          <cell r="E1394" t="str">
            <v>HUIDOBRO PALOMINO ANGHY YANINA</v>
          </cell>
          <cell r="F1394" t="str">
            <v>DECRETO LEGISLATIVO Nº1273</v>
          </cell>
        </row>
        <row r="1395">
          <cell r="B1395">
            <v>3212</v>
          </cell>
          <cell r="C1395" t="str">
            <v>DAVID II</v>
          </cell>
          <cell r="D1395" t="str">
            <v>CO-03212-BM</v>
          </cell>
          <cell r="E1395" t="str">
            <v>CASTRO CONTRERAS ALDO RAFFO</v>
          </cell>
          <cell r="F1395" t="str">
            <v>DECRETO LEGISLATIVO Nº1273</v>
          </cell>
        </row>
        <row r="1396">
          <cell r="B1396">
            <v>3214</v>
          </cell>
          <cell r="C1396" t="str">
            <v>KOKI</v>
          </cell>
          <cell r="D1396" t="str">
            <v>CO-3214-BM</v>
          </cell>
          <cell r="E1396" t="str">
            <v>CASTILLO CHAVEZ ELOY</v>
          </cell>
          <cell r="F1396" t="str">
            <v>ARTESANAL</v>
          </cell>
        </row>
        <row r="1397">
          <cell r="B1397">
            <v>3277</v>
          </cell>
          <cell r="C1397" t="str">
            <v>DAYIRO</v>
          </cell>
          <cell r="D1397" t="str">
            <v>MO-03277-BM</v>
          </cell>
          <cell r="E1397" t="str">
            <v>ROBLES DOROTEO WILIAN</v>
          </cell>
          <cell r="F1397" t="str">
            <v>DECRETO LEGISLATIVO Nº1273</v>
          </cell>
        </row>
        <row r="1398">
          <cell r="B1398">
            <v>3231</v>
          </cell>
          <cell r="C1398" t="str">
            <v>SAN FRANCISCO</v>
          </cell>
          <cell r="D1398" t="str">
            <v>CO-03231-BM</v>
          </cell>
          <cell r="E1398" t="str">
            <v>SULCA SANCHEZ EMILIO</v>
          </cell>
          <cell r="F1398" t="str">
            <v>DECRETO LEGISLATIVO Nº1273</v>
          </cell>
        </row>
        <row r="1399">
          <cell r="B1399">
            <v>3238</v>
          </cell>
          <cell r="C1399" t="str">
            <v>SAN PEDRO III</v>
          </cell>
          <cell r="D1399" t="str">
            <v>CO-3238-BM</v>
          </cell>
          <cell r="E1399" t="str">
            <v>CAMINITI MISCAN MANUEL</v>
          </cell>
          <cell r="F1399" t="str">
            <v>ARTESANAL</v>
          </cell>
        </row>
        <row r="1400">
          <cell r="B1400">
            <v>3239</v>
          </cell>
          <cell r="C1400" t="str">
            <v>DON MIGUEL</v>
          </cell>
          <cell r="D1400" t="str">
            <v>CO-03239-BM</v>
          </cell>
          <cell r="E1400" t="str">
            <v>ANTON VDA DE FIESTAS JULIA ;FIESTAS ECHE DANIEL ;FIESTAS ECHE TEODORO</v>
          </cell>
          <cell r="F1400" t="str">
            <v>ARTESANAL</v>
          </cell>
        </row>
        <row r="1401">
          <cell r="B1401">
            <v>3241</v>
          </cell>
          <cell r="C1401" t="str">
            <v>ABELITO</v>
          </cell>
          <cell r="D1401" t="str">
            <v>CO-03241-BM</v>
          </cell>
          <cell r="E1401" t="str">
            <v>JIMENEZ GARCIA LEONCIO</v>
          </cell>
          <cell r="F1401" t="str">
            <v>DECRETO LEGISLATIVO Nº1273</v>
          </cell>
        </row>
        <row r="1402">
          <cell r="B1402">
            <v>3253</v>
          </cell>
          <cell r="C1402" t="str">
            <v>LUIS ENRIQUE</v>
          </cell>
          <cell r="D1402" t="str">
            <v>CO-3253-BM</v>
          </cell>
          <cell r="E1402" t="str">
            <v>GARAYAR MELENDEZ LUIS</v>
          </cell>
          <cell r="F1402" t="str">
            <v>ARTESANAL</v>
          </cell>
        </row>
        <row r="1403">
          <cell r="B1403">
            <v>3259</v>
          </cell>
          <cell r="C1403" t="str">
            <v>FORASTERO</v>
          </cell>
          <cell r="D1403" t="str">
            <v>CO-03259-BM</v>
          </cell>
          <cell r="E1403" t="str">
            <v>A?RGA VEGA VICTORIA AURORA</v>
          </cell>
          <cell r="F1403" t="str">
            <v>DECRETO LEGISLATIVO Nº1273</v>
          </cell>
        </row>
        <row r="1404">
          <cell r="B1404">
            <v>3263</v>
          </cell>
          <cell r="C1404" t="str">
            <v>CHARITO</v>
          </cell>
          <cell r="D1404" t="str">
            <v>CO-3263-BM</v>
          </cell>
          <cell r="E1404" t="str">
            <v>SANCHEZ FAJARDO GREGORIO</v>
          </cell>
          <cell r="F1404" t="str">
            <v>ARTESANAL</v>
          </cell>
        </row>
        <row r="1405">
          <cell r="B1405">
            <v>3267</v>
          </cell>
          <cell r="C1405" t="str">
            <v>ROSITA Y ALEJANDRINA</v>
          </cell>
          <cell r="D1405" t="str">
            <v>CO-3267-BM</v>
          </cell>
          <cell r="E1405" t="str">
            <v>LIZARRAGA PE? JORGE</v>
          </cell>
          <cell r="F1405" t="str">
            <v>ARTESANAL</v>
          </cell>
        </row>
        <row r="1406">
          <cell r="B1406">
            <v>3273</v>
          </cell>
          <cell r="C1406" t="str">
            <v>DON MOISES</v>
          </cell>
          <cell r="D1406" t="str">
            <v>CO-3273-PM</v>
          </cell>
          <cell r="E1406" t="str">
            <v>CFG INVESTMENT S.A.C.</v>
          </cell>
          <cell r="F1406" t="str">
            <v>DECRETO LEY Nº25977</v>
          </cell>
        </row>
        <row r="1407">
          <cell r="B1407">
            <v>3274</v>
          </cell>
          <cell r="C1407" t="str">
            <v>SANTA MONICA</v>
          </cell>
          <cell r="D1407" t="str">
            <v>MO-3274-BM</v>
          </cell>
          <cell r="E1407" t="str">
            <v>MACHADO MORAZZANI JOSE ANTONIO</v>
          </cell>
          <cell r="F1407" t="str">
            <v>ARTESANAL</v>
          </cell>
        </row>
        <row r="1408">
          <cell r="B1408">
            <v>3275</v>
          </cell>
          <cell r="C1408" t="str">
            <v>BARRANCO</v>
          </cell>
          <cell r="D1408" t="str">
            <v>CO-3275-BM</v>
          </cell>
          <cell r="E1408" t="str">
            <v>MENDOZA FUENTES JESUS ISMAEL</v>
          </cell>
          <cell r="F1408" t="str">
            <v>ARTESANAL</v>
          </cell>
        </row>
        <row r="1409">
          <cell r="B1409">
            <v>3276</v>
          </cell>
          <cell r="C1409" t="str">
            <v>HUASCAR</v>
          </cell>
          <cell r="D1409" t="str">
            <v>SN-3276-BM</v>
          </cell>
          <cell r="E1409" t="str">
            <v>RAMOS VILLANUEVA HENRY</v>
          </cell>
          <cell r="F1409" t="str">
            <v>ARTESANAL</v>
          </cell>
        </row>
        <row r="1410">
          <cell r="B1410">
            <v>3277</v>
          </cell>
          <cell r="C1410" t="str">
            <v>JUANECO V</v>
          </cell>
          <cell r="D1410" t="str">
            <v>MO-3277-BM</v>
          </cell>
          <cell r="E1410" t="str">
            <v>ACOSTA NAVARRO JUAN MANUEL</v>
          </cell>
          <cell r="F1410" t="str">
            <v>ARTESANAL</v>
          </cell>
        </row>
        <row r="1411">
          <cell r="B1411">
            <v>3291</v>
          </cell>
          <cell r="C1411" t="str">
            <v>MARIA AURELIA</v>
          </cell>
          <cell r="D1411" t="str">
            <v>PT-03291-CM</v>
          </cell>
          <cell r="E1411" t="str">
            <v>PAZO REYES FAUSTO EDUARDO ;QUEREVALU ECHE MARIA AURELIA</v>
          </cell>
          <cell r="F1411" t="str">
            <v>ARTESANAL</v>
          </cell>
        </row>
        <row r="1412">
          <cell r="B1412">
            <v>3293</v>
          </cell>
          <cell r="C1412" t="str">
            <v>SANTA RITA II</v>
          </cell>
          <cell r="D1412" t="str">
            <v>PT-3293-CM</v>
          </cell>
          <cell r="E1412" t="str">
            <v>FIESTAS FIESTAS JUAN AUGUSTO</v>
          </cell>
          <cell r="F1412" t="str">
            <v>ARTESANAL</v>
          </cell>
        </row>
        <row r="1413">
          <cell r="B1413">
            <v>3299</v>
          </cell>
          <cell r="C1413" t="str">
            <v>MARIA MAGALY</v>
          </cell>
          <cell r="D1413" t="str">
            <v>PT-3299-CM</v>
          </cell>
          <cell r="E1413" t="str">
            <v>CORPORACION PALVAR S.A.C.</v>
          </cell>
          <cell r="F1413" t="str">
            <v>LEY Nº26920</v>
          </cell>
        </row>
        <row r="1414">
          <cell r="B1414">
            <v>3300</v>
          </cell>
          <cell r="C1414" t="str">
            <v>SAN PABLO</v>
          </cell>
          <cell r="D1414" t="str">
            <v>PT-3300-BM</v>
          </cell>
          <cell r="E1414" t="str">
            <v>AGROPESCA S. A.</v>
          </cell>
          <cell r="F1414" t="str">
            <v>ARTESANAL</v>
          </cell>
        </row>
        <row r="1415">
          <cell r="B1415">
            <v>3301</v>
          </cell>
          <cell r="C1415" t="str">
            <v>WENDITA</v>
          </cell>
          <cell r="D1415" t="str">
            <v>PT-03301-BM</v>
          </cell>
          <cell r="E1415" t="str">
            <v>INURRITEGUI BERNAL SUSANA</v>
          </cell>
          <cell r="F1415" t="str">
            <v>ARTESANAL</v>
          </cell>
        </row>
        <row r="1416">
          <cell r="B1416">
            <v>3302</v>
          </cell>
          <cell r="C1416" t="str">
            <v>SIMAR</v>
          </cell>
          <cell r="D1416" t="str">
            <v>PT-3302-BM</v>
          </cell>
          <cell r="E1416" t="str">
            <v>FIESTAS MARTINEZ DONY HENRRY ;FIESTAS MARTINEZ SERGIO MICHEL</v>
          </cell>
          <cell r="F1416" t="str">
            <v>ARTESANAL</v>
          </cell>
        </row>
        <row r="1417">
          <cell r="B1417">
            <v>3309</v>
          </cell>
          <cell r="C1417" t="str">
            <v>MARIA FELICITA</v>
          </cell>
          <cell r="D1417" t="str">
            <v>PT-3309-CM</v>
          </cell>
          <cell r="E1417" t="str">
            <v>PANTA ECA CARLOS ;PANTA ECA OSCAR</v>
          </cell>
          <cell r="F1417" t="str">
            <v>LEY Nº26920</v>
          </cell>
        </row>
        <row r="1418">
          <cell r="B1418">
            <v>3311</v>
          </cell>
          <cell r="C1418" t="str">
            <v>FIFI</v>
          </cell>
          <cell r="D1418" t="str">
            <v>PT-03311-BM</v>
          </cell>
          <cell r="E1418" t="str">
            <v>FIESTAS FIESTAS TOMAS EDGAR ;FIESTAS SANTAMARIA SEGUNDO FRANCISCO</v>
          </cell>
          <cell r="F1418" t="str">
            <v>ARTESANAL</v>
          </cell>
        </row>
        <row r="1419">
          <cell r="B1419">
            <v>3312</v>
          </cell>
          <cell r="C1419" t="str">
            <v>DON ISIDRO</v>
          </cell>
          <cell r="D1419" t="str">
            <v>PT-3312-CM</v>
          </cell>
          <cell r="E1419" t="str">
            <v>ECHE PANTA REGULO ;ECHE PANTA WALTER</v>
          </cell>
          <cell r="F1419" t="str">
            <v>LEY Nº26920</v>
          </cell>
        </row>
        <row r="1420">
          <cell r="B1420">
            <v>3315</v>
          </cell>
          <cell r="C1420" t="str">
            <v>MARCELA FISHING</v>
          </cell>
          <cell r="D1420" t="str">
            <v>PT-03315-BM</v>
          </cell>
          <cell r="E1420" t="str">
            <v>PAZO PAZO MANUEL EXEQUIEL</v>
          </cell>
          <cell r="F1420" t="str">
            <v>DS. 006-2016-PRODUCE</v>
          </cell>
        </row>
        <row r="1421">
          <cell r="B1421">
            <v>3316</v>
          </cell>
          <cell r="C1421" t="str">
            <v>JESUS MARIA</v>
          </cell>
          <cell r="D1421" t="str">
            <v>PT-03316-BM</v>
          </cell>
          <cell r="E1421" t="str">
            <v>QUEREVALU ECHE SANTOS MERCEDES</v>
          </cell>
          <cell r="F1421" t="str">
            <v>DS. 006-2016-PRODUCE</v>
          </cell>
        </row>
        <row r="1422">
          <cell r="B1422">
            <v>3319</v>
          </cell>
          <cell r="C1422" t="str">
            <v>VIRGINIA II</v>
          </cell>
          <cell r="D1422" t="str">
            <v>PT-3319-CM</v>
          </cell>
          <cell r="E1422" t="str">
            <v>CHU WONG SHWU MIIN</v>
          </cell>
          <cell r="F1422" t="str">
            <v>DECRETO LEY Nº25977</v>
          </cell>
        </row>
        <row r="1423">
          <cell r="B1423">
            <v>3322</v>
          </cell>
          <cell r="C1423" t="str">
            <v>ESTRELLA DEL CIELO II</v>
          </cell>
          <cell r="D1423" t="str">
            <v>PT-03322-BM</v>
          </cell>
          <cell r="E1423" t="str">
            <v>QUEREVALU TUME JULIA ESTHER ;VITE PUESCAS JUAN</v>
          </cell>
          <cell r="F1423" t="str">
            <v>DS. 006-2016-PRODUCE</v>
          </cell>
        </row>
        <row r="1424">
          <cell r="B1424">
            <v>3326</v>
          </cell>
          <cell r="C1424" t="str">
            <v>DON FELIPE</v>
          </cell>
          <cell r="D1424" t="str">
            <v>PT-03326-CM</v>
          </cell>
          <cell r="E1424" t="str">
            <v>DESEMBARCADERO PESQUERO MULTIPROPOSITO JUAN PABLO SOCIEDAD ANONIMA CERRADA</v>
          </cell>
          <cell r="F1424" t="str">
            <v>MENOR ESCALA (ANCHOVETA) - ARTESANAL</v>
          </cell>
        </row>
        <row r="1425">
          <cell r="B1425">
            <v>3329</v>
          </cell>
          <cell r="C1425" t="str">
            <v>SE?R DE LOS MILAGROS</v>
          </cell>
          <cell r="D1425" t="str">
            <v>PT-3329-BM</v>
          </cell>
          <cell r="E1425" t="str">
            <v>CHUNGA PURIZACA EUGENIA</v>
          </cell>
          <cell r="F1425" t="str">
            <v>ARTESANAL</v>
          </cell>
        </row>
        <row r="1426">
          <cell r="B1426">
            <v>3332</v>
          </cell>
          <cell r="C1426" t="str">
            <v>CONDE SIGIFREDO</v>
          </cell>
          <cell r="D1426" t="str">
            <v>PT-03332-BM</v>
          </cell>
          <cell r="E1426" t="str">
            <v>PAIBA GALAN RAMON</v>
          </cell>
          <cell r="F1426" t="str">
            <v>DECRETO LEGISLATIVO Nº1273</v>
          </cell>
        </row>
        <row r="1427">
          <cell r="B1427">
            <v>3333</v>
          </cell>
          <cell r="C1427" t="str">
            <v>LUZ MARIA</v>
          </cell>
          <cell r="D1427" t="str">
            <v>PT-3333-BM</v>
          </cell>
          <cell r="E1427" t="str">
            <v>PAIBA GALAN BARTOLOME ;PAIBA GALAN RAMON ;PAIVA GALAN AGUSTIN ;PAIVA GALAN CAMILO</v>
          </cell>
          <cell r="F1427" t="str">
            <v>MENOR ESCALA (ANCHOVETA) - ARTESANAL</v>
          </cell>
        </row>
        <row r="1428">
          <cell r="B1428">
            <v>3334</v>
          </cell>
          <cell r="C1428" t="str">
            <v>ESPIRITU DE DIOS</v>
          </cell>
          <cell r="D1428" t="str">
            <v>PT-03334-BM</v>
          </cell>
          <cell r="E1428" t="str">
            <v>QUEREVALU QUEREVALU VIDAL CRUZ</v>
          </cell>
          <cell r="F1428" t="str">
            <v>DS. 006-2016-PRODUCE</v>
          </cell>
        </row>
        <row r="1429">
          <cell r="B1429">
            <v>3342</v>
          </cell>
          <cell r="C1429" t="str">
            <v>NARCISA DE JESUS</v>
          </cell>
          <cell r="D1429" t="str">
            <v>PT-3342-PM</v>
          </cell>
          <cell r="E1429" t="str">
            <v>PANTA ECA LINA ANDREA ;PERICHE PANTA HERMINIO</v>
          </cell>
          <cell r="F1429" t="str">
            <v>LEY Nº26920</v>
          </cell>
        </row>
        <row r="1430">
          <cell r="B1430">
            <v>3348</v>
          </cell>
          <cell r="C1430" t="str">
            <v>MARIA LUISA II</v>
          </cell>
          <cell r="D1430" t="str">
            <v>PT-3348-BM</v>
          </cell>
          <cell r="E1430" t="str">
            <v>GOICOCHEA GAMARRA CARLOS HUMBERTO</v>
          </cell>
          <cell r="F1430" t="str">
            <v>ARTESANAL</v>
          </cell>
        </row>
        <row r="1431">
          <cell r="B1431">
            <v>3349</v>
          </cell>
          <cell r="C1431" t="str">
            <v>MI SAN JOSE</v>
          </cell>
          <cell r="D1431" t="str">
            <v>PT-3349-BM</v>
          </cell>
          <cell r="E1431" t="str">
            <v>LIBORIO PINGO PAZO Y SRA.</v>
          </cell>
          <cell r="F1431" t="str">
            <v>ARTESANAL</v>
          </cell>
        </row>
        <row r="1432">
          <cell r="B1432">
            <v>3350</v>
          </cell>
          <cell r="C1432" t="str">
            <v>NTRA. SRA. DE LAS MERCEDES</v>
          </cell>
          <cell r="D1432" t="str">
            <v>PT-3350-BM</v>
          </cell>
          <cell r="E1432" t="str">
            <v>LIBORIO PINGO PAZO</v>
          </cell>
          <cell r="F1432" t="str">
            <v>ARTESANAL</v>
          </cell>
        </row>
        <row r="1433">
          <cell r="B1433">
            <v>3352</v>
          </cell>
          <cell r="C1433" t="str">
            <v>PURISIMA CONCEPCION</v>
          </cell>
          <cell r="D1433" t="str">
            <v>PT-3352-BM</v>
          </cell>
          <cell r="E1433" t="str">
            <v>CHERRE NUNURA JUAN ;CHERRE NUNURA MANUEL</v>
          </cell>
          <cell r="F1433" t="str">
            <v>ARTESANAL</v>
          </cell>
        </row>
        <row r="1434">
          <cell r="B1434">
            <v>3356</v>
          </cell>
          <cell r="C1434" t="str">
            <v>SE?R DE LA ASENCION</v>
          </cell>
          <cell r="D1434" t="str">
            <v>PT-3356-BM</v>
          </cell>
          <cell r="E1434" t="str">
            <v>MAMERTO ECHE NUNURA</v>
          </cell>
          <cell r="F1434" t="str">
            <v>ARTESANAL</v>
          </cell>
        </row>
        <row r="1435">
          <cell r="B1435">
            <v>3358</v>
          </cell>
          <cell r="C1435" t="str">
            <v>DON JORGE II</v>
          </cell>
          <cell r="D1435" t="str">
            <v>PT-3358-CM</v>
          </cell>
          <cell r="E1435" t="str">
            <v>PESQUERA ISLAS CIES S.A.C.</v>
          </cell>
          <cell r="F1435" t="str">
            <v>MENOR ESCALA (ANCHOVETA)</v>
          </cell>
        </row>
        <row r="1436">
          <cell r="B1436">
            <v>3360</v>
          </cell>
          <cell r="C1436" t="str">
            <v>MILAGRO DEL SOCORRO</v>
          </cell>
          <cell r="D1436" t="str">
            <v>PT-3360-CM</v>
          </cell>
          <cell r="E1436" t="str">
            <v>TUME ECA MARIA DEL SOCORRO</v>
          </cell>
          <cell r="F1436" t="str">
            <v>MENOR ESCALA (ANCHOVETA) - ARTESANAL</v>
          </cell>
        </row>
        <row r="1437">
          <cell r="B1437">
            <v>3363</v>
          </cell>
          <cell r="C1437" t="str">
            <v>JOSE HIPOLITO</v>
          </cell>
          <cell r="D1437" t="str">
            <v>PT-3363-CM</v>
          </cell>
          <cell r="E1437" t="str">
            <v>PANTA PERICHE FROILAN</v>
          </cell>
          <cell r="F1437" t="str">
            <v>LEY Nº26920</v>
          </cell>
        </row>
        <row r="1438">
          <cell r="B1438">
            <v>3369</v>
          </cell>
          <cell r="C1438" t="str">
            <v>ESTRELLA DE DAVID</v>
          </cell>
          <cell r="D1438" t="str">
            <v>PT-03369-BM</v>
          </cell>
          <cell r="E1438" t="str">
            <v>SAN MARTIN MORALES DAVID</v>
          </cell>
          <cell r="F1438" t="str">
            <v>ARTESANAL</v>
          </cell>
        </row>
        <row r="1439">
          <cell r="B1439">
            <v>3373</v>
          </cell>
          <cell r="C1439" t="str">
            <v>JESUS EL SALVADOR II</v>
          </cell>
          <cell r="D1439" t="str">
            <v>PT-03373-BM</v>
          </cell>
          <cell r="E1439" t="str">
            <v>ALVAREZ CALDERON WILSON MICHELL</v>
          </cell>
          <cell r="F1439" t="str">
            <v>DECRETO LEGISLATIVO Nº1273</v>
          </cell>
        </row>
        <row r="1440">
          <cell r="B1440">
            <v>3374</v>
          </cell>
          <cell r="C1440" t="str">
            <v>JESUCRISTO GALILEO</v>
          </cell>
          <cell r="D1440" t="str">
            <v>PT-03374-BM</v>
          </cell>
          <cell r="E1440" t="str">
            <v>RUMICHE CHULLY JUAN CARLOS</v>
          </cell>
          <cell r="F1440" t="str">
            <v>DS. 006-2016-PRODUCE</v>
          </cell>
        </row>
        <row r="1441">
          <cell r="B1441">
            <v>3385</v>
          </cell>
          <cell r="C1441" t="str">
            <v>MARIA LUCILA</v>
          </cell>
          <cell r="D1441" t="str">
            <v>PS-3385-BM</v>
          </cell>
          <cell r="E1441" t="str">
            <v>AGUIRRE DIAZ FLORENTINO G.</v>
          </cell>
          <cell r="F1441" t="str">
            <v>ARTESANAL</v>
          </cell>
        </row>
        <row r="1442">
          <cell r="B1442">
            <v>3389</v>
          </cell>
          <cell r="C1442" t="str">
            <v>MELCHORITA</v>
          </cell>
          <cell r="D1442" t="str">
            <v>PT-3389-BM</v>
          </cell>
          <cell r="E1442" t="str">
            <v>LLENQUE RUMICHE FLORENCIO</v>
          </cell>
          <cell r="F1442" t="str">
            <v>ARTESANAL</v>
          </cell>
        </row>
        <row r="1443">
          <cell r="B1443">
            <v>3394</v>
          </cell>
          <cell r="C1443" t="str">
            <v>SANTA ELENA</v>
          </cell>
          <cell r="D1443" t="str">
            <v>PT-3394-BM</v>
          </cell>
          <cell r="E1443" t="str">
            <v>ORTEGA PIZA WILFREDO</v>
          </cell>
          <cell r="F1443" t="str">
            <v>ARTESANAL</v>
          </cell>
        </row>
        <row r="1444">
          <cell r="B1444">
            <v>3398</v>
          </cell>
          <cell r="C1444" t="str">
            <v>MAGDALENA</v>
          </cell>
          <cell r="D1444" t="str">
            <v>PT-3398-CM</v>
          </cell>
          <cell r="E1444" t="str">
            <v>FIESTAS PERICHE CANDELARIO ;FIESTAS PERICHE HIPOLITO</v>
          </cell>
          <cell r="F1444" t="str">
            <v>LEY Nº26920</v>
          </cell>
        </row>
        <row r="1445">
          <cell r="B1445">
            <v>3399</v>
          </cell>
          <cell r="C1445" t="str">
            <v>MAGDALENA DEL MAR</v>
          </cell>
          <cell r="D1445" t="str">
            <v>PT-3399-CM</v>
          </cell>
          <cell r="E1445" t="str">
            <v>PESQUERA H Y J S.A.C.</v>
          </cell>
          <cell r="F1445" t="str">
            <v>LEY Nº26920</v>
          </cell>
        </row>
        <row r="1446">
          <cell r="B1446">
            <v>3401</v>
          </cell>
          <cell r="C1446" t="str">
            <v>MI DIONICIO 3</v>
          </cell>
          <cell r="D1446" t="str">
            <v>PT-3401-CM</v>
          </cell>
          <cell r="E1446" t="str">
            <v>LOBOS MARINOS S.A.C.</v>
          </cell>
          <cell r="F1446" t="str">
            <v>LEY Nº26920</v>
          </cell>
        </row>
        <row r="1447">
          <cell r="B1447">
            <v>3406</v>
          </cell>
          <cell r="C1447" t="str">
            <v>MARIA SOFIA</v>
          </cell>
          <cell r="D1447" t="str">
            <v>PT-3406-CM</v>
          </cell>
          <cell r="E1447" t="str">
            <v>FIESTAS PAZO CALIXTO EUSEBIO</v>
          </cell>
          <cell r="F1447" t="str">
            <v>ARTESANAL</v>
          </cell>
        </row>
        <row r="1448">
          <cell r="B1448">
            <v>3419</v>
          </cell>
          <cell r="C1448" t="str">
            <v>LEYLITA</v>
          </cell>
          <cell r="D1448" t="str">
            <v>PT-3419-BM</v>
          </cell>
          <cell r="E1448" t="str">
            <v>SANCHEZ GALAN HILARIO</v>
          </cell>
          <cell r="F1448" t="str">
            <v>ARTESANAL</v>
          </cell>
        </row>
        <row r="1449">
          <cell r="B1449">
            <v>3421</v>
          </cell>
          <cell r="C1449" t="str">
            <v>JESUS FRANCISCO</v>
          </cell>
          <cell r="D1449" t="str">
            <v>PT-3421-BM</v>
          </cell>
          <cell r="E1449" t="str">
            <v>RODAS PAIVA NOELIA</v>
          </cell>
          <cell r="F1449" t="str">
            <v>ARTESANAL</v>
          </cell>
        </row>
        <row r="1450">
          <cell r="B1450">
            <v>3422</v>
          </cell>
          <cell r="C1450" t="str">
            <v>GUIAME SAN JACINTO</v>
          </cell>
          <cell r="D1450" t="str">
            <v>PT-3422-BM</v>
          </cell>
          <cell r="E1450" t="str">
            <v>PINGO ANTON SANTOS MANUEL Y JACINTO DE PINGO MARIA APOLONIA</v>
          </cell>
          <cell r="F1450" t="str">
            <v>ARTESANAL</v>
          </cell>
        </row>
        <row r="1451">
          <cell r="B1451">
            <v>3423</v>
          </cell>
          <cell r="C1451" t="str">
            <v>SAN MARTIN DE PORRAS II</v>
          </cell>
          <cell r="D1451" t="str">
            <v>PT-3423-BM</v>
          </cell>
          <cell r="E1451" t="str">
            <v>GUZMAN LUCIANO TEODORO INOCENTE ;ZU?GA MATURRANO ROSA ISABEL</v>
          </cell>
          <cell r="F1451" t="str">
            <v>MENOR ESCALA (ANCHOVETA)</v>
          </cell>
        </row>
        <row r="1452">
          <cell r="B1452">
            <v>3424</v>
          </cell>
          <cell r="C1452" t="str">
            <v>JESUS MIO</v>
          </cell>
          <cell r="D1452" t="str">
            <v>PT-3424-BM</v>
          </cell>
          <cell r="E1452" t="str">
            <v>QUEREVALU FIESTAS VICTOR</v>
          </cell>
          <cell r="F1452" t="str">
            <v>ARTESANAL</v>
          </cell>
        </row>
        <row r="1453">
          <cell r="B1453">
            <v>3425</v>
          </cell>
          <cell r="C1453" t="str">
            <v>NI? DEL MILAGRO</v>
          </cell>
          <cell r="D1453" t="str">
            <v>PT-3425-BM</v>
          </cell>
          <cell r="E1453" t="str">
            <v>RUIZ SANCHEZ JOSE DE LOS SANTOS</v>
          </cell>
          <cell r="F1453" t="str">
            <v>ARTESANAL</v>
          </cell>
        </row>
        <row r="1454">
          <cell r="B1454">
            <v>3428</v>
          </cell>
          <cell r="C1454" t="str">
            <v>SAN MARTIN DE PORRAS</v>
          </cell>
          <cell r="D1454" t="str">
            <v>TA-3428-CM</v>
          </cell>
          <cell r="E1454" t="str">
            <v>PERICHE INGA ELMER GUSTAVO</v>
          </cell>
          <cell r="F1454" t="str">
            <v>MENOR ESCALA (ANCHOVETA) - ARTESANAL</v>
          </cell>
        </row>
        <row r="1455">
          <cell r="B1455">
            <v>3430</v>
          </cell>
          <cell r="C1455" t="str">
            <v>MI MOISES</v>
          </cell>
          <cell r="D1455" t="str">
            <v>PT-3430-CM</v>
          </cell>
          <cell r="E1455" t="str">
            <v>RUIZ ROSAS ERICKA MELISSA</v>
          </cell>
          <cell r="F1455" t="str">
            <v>ARTESANAL</v>
          </cell>
        </row>
        <row r="1456">
          <cell r="B1456">
            <v>3431</v>
          </cell>
          <cell r="C1456" t="str">
            <v>SE?R DE LA JUSTICIA</v>
          </cell>
          <cell r="D1456" t="str">
            <v>PT-3431-CM</v>
          </cell>
          <cell r="E1456" t="str">
            <v>CONSORCIO MUZA S.A.C</v>
          </cell>
          <cell r="F1456" t="str">
            <v>LEY Nº26920</v>
          </cell>
        </row>
        <row r="1457">
          <cell r="B1457">
            <v>3433</v>
          </cell>
          <cell r="C1457" t="str">
            <v>DIVINA MISERICORDIA I</v>
          </cell>
          <cell r="D1457" t="str">
            <v>PL-3433-CM</v>
          </cell>
          <cell r="E1457" t="str">
            <v>VIDAURRE PURIZACA MANUEL EFRAIN</v>
          </cell>
          <cell r="F1457" t="str">
            <v>LEY Nº26920</v>
          </cell>
        </row>
        <row r="1458">
          <cell r="B1458">
            <v>3434</v>
          </cell>
          <cell r="C1458" t="str">
            <v>SARITA COLONIA</v>
          </cell>
          <cell r="D1458" t="str">
            <v>TA-3434-CM</v>
          </cell>
          <cell r="E1458" t="str">
            <v>ECHE SANCHEZ DE RUMICHE ANITA ;RUMICHE PANTA VALENTIN</v>
          </cell>
          <cell r="F1458" t="str">
            <v>LEY Nº26920</v>
          </cell>
        </row>
        <row r="1459">
          <cell r="B1459">
            <v>3435</v>
          </cell>
          <cell r="C1459" t="str">
            <v>SIEMPRE CRUZ DE CHALPON</v>
          </cell>
          <cell r="D1459" t="str">
            <v>PT-3435-PM</v>
          </cell>
          <cell r="E1459" t="str">
            <v>GUTIERREZ PACHERRE GLADYS YOLANDA ;LLENQUE SANCHEZ SOCORRO ;VITE ZETA FRANCISCO ;VITE ZETA MERARDO</v>
          </cell>
          <cell r="F1459" t="str">
            <v>LEY Nº26920</v>
          </cell>
        </row>
        <row r="1460">
          <cell r="B1460">
            <v>3437</v>
          </cell>
          <cell r="C1460" t="str">
            <v>MI NAZARENO CAUTIVO</v>
          </cell>
          <cell r="D1460" t="str">
            <v>PT-03437-CM</v>
          </cell>
          <cell r="E1460" t="str">
            <v>PANTA PANTA ARMANDO ;PANTA PANTA RAUL</v>
          </cell>
          <cell r="F1460" t="str">
            <v>ARTESANAL</v>
          </cell>
        </row>
        <row r="1461">
          <cell r="B1461">
            <v>3439</v>
          </cell>
          <cell r="C1461" t="str">
            <v>MEGAN</v>
          </cell>
          <cell r="D1461" t="str">
            <v>PT-3439-CM</v>
          </cell>
          <cell r="E1461" t="str">
            <v>SAN MARTIN MORALES DAVID ;EMPRESA PESQUERA NUEVO HORIZONTE S.A.</v>
          </cell>
          <cell r="F1461" t="str">
            <v>ARTESANAL</v>
          </cell>
        </row>
        <row r="1462">
          <cell r="B1462">
            <v>3448</v>
          </cell>
          <cell r="C1462" t="str">
            <v>MI AUGUSTO OSWALDO</v>
          </cell>
          <cell r="D1462" t="str">
            <v>PL-3448-CM</v>
          </cell>
          <cell r="E1462" t="str">
            <v>ALVAREZ PANTA ARMANDO ;ALVAREZ PANTA AUGUSTO ;ALVAREZ PANTA GERMAN ;ALVAREZ PANTA JOSE ANGEL ;ALVAREZ PANTA WALTER ;PANTA ANTON ANASTACIA ;PAZOS ALVAREZ CANDIDA ;SANCHEZ NIZAMA MARIA ANGELA</v>
          </cell>
          <cell r="F1462" t="str">
            <v>LEY Nº26920</v>
          </cell>
        </row>
        <row r="1463">
          <cell r="B1463">
            <v>3450</v>
          </cell>
          <cell r="C1463" t="str">
            <v>PIRATA II</v>
          </cell>
          <cell r="D1463" t="str">
            <v>PS-3450-BM</v>
          </cell>
          <cell r="E1463" t="str">
            <v>DEZA VILLANUEVA JULIO CESAR</v>
          </cell>
          <cell r="F1463" t="str">
            <v>ARTESANAL</v>
          </cell>
        </row>
        <row r="1464">
          <cell r="B1464">
            <v>3458</v>
          </cell>
          <cell r="C1464" t="str">
            <v>ANGEL DE LA GUARDA</v>
          </cell>
          <cell r="D1464" t="str">
            <v>PT-3458-BM</v>
          </cell>
          <cell r="E1464" t="str">
            <v>PAIVA PAZO INOCENTE</v>
          </cell>
          <cell r="F1464" t="str">
            <v>ARTESANAL</v>
          </cell>
        </row>
        <row r="1465">
          <cell r="B1465">
            <v>3459</v>
          </cell>
          <cell r="C1465" t="str">
            <v>VIRGEN DEL CARMEN</v>
          </cell>
          <cell r="D1465" t="str">
            <v>PT-3459-BM</v>
          </cell>
          <cell r="E1465" t="str">
            <v>ECA DE JACINTO PAULINA ;JACINTO CHUNGA ALBERTO ;JACINTO CHUNGA DEMETRIO ;JACINTO CHUNGA FAUSTINO ;PANTA DE JACINTO MARIA SANTOS TRINIDAD ;RUMICHE VALENCIA DE JACINTO MARGARITA</v>
          </cell>
          <cell r="F1465" t="str">
            <v>LEY Nº26920</v>
          </cell>
        </row>
        <row r="1466">
          <cell r="B1466">
            <v>3460</v>
          </cell>
          <cell r="C1466" t="str">
            <v>LUZ LUCIA</v>
          </cell>
          <cell r="D1466" t="str">
            <v>PT-03460-CM</v>
          </cell>
          <cell r="E1466" t="str">
            <v>PAZO PAZO DIANA ELIZABETH</v>
          </cell>
          <cell r="F1466" t="str">
            <v>ARTESANAL</v>
          </cell>
        </row>
        <row r="1467">
          <cell r="B1467">
            <v>3461</v>
          </cell>
          <cell r="C1467" t="str">
            <v>VIRGEN DEL CARMEN II</v>
          </cell>
          <cell r="D1467" t="str">
            <v>PT-3461-CM</v>
          </cell>
          <cell r="E1467" t="str">
            <v>PANTA AMAYA GERARDO ;PANTA AMAYA RAFAEL ;PANTA DE RUMICHE CONCEPCION ;PANTA DE RUMICHE MAXIMA ;RUMICHE PANTA FELIPE ;RUMICHE PANTA FRANCISCO ;RUMICHE PANTA MARIA CRISTINA ;RUMICHE VALENCIA MARIA JOSEFA</v>
          </cell>
          <cell r="F1467" t="str">
            <v>LEY Nº26920</v>
          </cell>
        </row>
        <row r="1468">
          <cell r="B1468">
            <v>3464</v>
          </cell>
          <cell r="C1468" t="str">
            <v>MI SAN MARTIN</v>
          </cell>
          <cell r="D1468" t="str">
            <v>PL-3464-CM</v>
          </cell>
          <cell r="E1468" t="str">
            <v>PANTA PANTA PEDRO ;PANTA PANTA SAN VICENTE PAUL ;PANTA PANTA SANTOS NESTOR ;PANTA PANTA SANTOS PASCUAL ;PANTA PANTA SANTOS ROGELIO</v>
          </cell>
          <cell r="F1468" t="str">
            <v>LEY Nº26920</v>
          </cell>
        </row>
        <row r="1469">
          <cell r="B1469">
            <v>3468</v>
          </cell>
          <cell r="C1469" t="str">
            <v>SAN RAMON II</v>
          </cell>
          <cell r="D1469" t="str">
            <v>PT-3468-BM</v>
          </cell>
          <cell r="E1469" t="str">
            <v>JUAN E. QUEREVALU FIESTAS Y OTROS</v>
          </cell>
          <cell r="F1469" t="str">
            <v>ARTESANAL</v>
          </cell>
        </row>
        <row r="1470">
          <cell r="B1470">
            <v>3474</v>
          </cell>
          <cell r="C1470" t="str">
            <v>MARIA AURELIA</v>
          </cell>
          <cell r="D1470" t="str">
            <v>PT-3474-CM</v>
          </cell>
          <cell r="E1470" t="str">
            <v>TUME RUIZ MARINO LEONIDAS</v>
          </cell>
          <cell r="F1470" t="str">
            <v>LEY Nº26920</v>
          </cell>
        </row>
        <row r="1471">
          <cell r="B1471">
            <v>3477</v>
          </cell>
          <cell r="C1471" t="str">
            <v>DOS DIAMANTES</v>
          </cell>
          <cell r="D1471" t="str">
            <v>PT-03477-BM</v>
          </cell>
          <cell r="E1471" t="str">
            <v>PANTA GALAN JUAN CARLOS</v>
          </cell>
          <cell r="F1471" t="str">
            <v>ARTESANAL</v>
          </cell>
        </row>
        <row r="1472">
          <cell r="B1472">
            <v>3478</v>
          </cell>
          <cell r="C1472" t="str">
            <v>JHONCITO II</v>
          </cell>
          <cell r="D1472" t="str">
            <v>PT-3478-BM</v>
          </cell>
          <cell r="E1472" t="str">
            <v>PARIATON VERGARA ALIPIO</v>
          </cell>
          <cell r="F1472" t="str">
            <v>ARTESANAL</v>
          </cell>
        </row>
        <row r="1473">
          <cell r="B1473">
            <v>3481</v>
          </cell>
          <cell r="C1473" t="str">
            <v>SE?R CAUTIVO</v>
          </cell>
          <cell r="D1473" t="str">
            <v>PT-3481-CM</v>
          </cell>
          <cell r="E1473" t="str">
            <v>ECA IMAN CONSUELO ;ECHE ECA ROBERT ;ECHE SANCHEZ DE RUMICHE ANITA ;RUMICHE PANTA VALENTIN</v>
          </cell>
          <cell r="F1473" t="str">
            <v>LEY Nº26920</v>
          </cell>
        </row>
        <row r="1474">
          <cell r="B1474">
            <v>3489</v>
          </cell>
          <cell r="C1474" t="str">
            <v>INMACULADA CONCEPCION</v>
          </cell>
          <cell r="D1474" t="str">
            <v>PT-03489-BM</v>
          </cell>
          <cell r="E1474" t="str">
            <v>VITE PUESCAS RUSTICO</v>
          </cell>
          <cell r="F1474" t="str">
            <v>ARTESANAL</v>
          </cell>
        </row>
        <row r="1475">
          <cell r="B1475">
            <v>3492</v>
          </cell>
          <cell r="C1475" t="str">
            <v>DENNIS ISABEL</v>
          </cell>
          <cell r="D1475" t="str">
            <v>PT-3492-BM</v>
          </cell>
          <cell r="E1475" t="str">
            <v>COLMENARES JACINTO GUMERCINDO</v>
          </cell>
          <cell r="F1475" t="str">
            <v>ARTESANAL</v>
          </cell>
        </row>
        <row r="1476">
          <cell r="B1476">
            <v>3494</v>
          </cell>
          <cell r="C1476" t="str">
            <v>HERMANOS UNIDOS</v>
          </cell>
          <cell r="D1476" t="str">
            <v>PT-3494-BM</v>
          </cell>
          <cell r="E1476" t="str">
            <v>PANTA PANTA RAYMUNDO</v>
          </cell>
          <cell r="F1476" t="str">
            <v>ARTESANAL</v>
          </cell>
        </row>
        <row r="1477">
          <cell r="B1477">
            <v>3510</v>
          </cell>
          <cell r="C1477" t="str">
            <v>LA HORCA</v>
          </cell>
          <cell r="D1477" t="str">
            <v>SE-3510-BM</v>
          </cell>
          <cell r="E1477" t="str">
            <v>CERNA SOTO PABLO</v>
          </cell>
          <cell r="F1477" t="str">
            <v>ARTESANAL</v>
          </cell>
        </row>
        <row r="1478">
          <cell r="B1478">
            <v>3511</v>
          </cell>
          <cell r="C1478" t="str">
            <v>CLAUDIO II</v>
          </cell>
          <cell r="D1478" t="str">
            <v>SE-3511-BM</v>
          </cell>
          <cell r="E1478" t="str">
            <v>FERNANDEZ ESPINOZA VDA. CH AGRIPINA</v>
          </cell>
          <cell r="F1478" t="str">
            <v>ARTESANAL</v>
          </cell>
        </row>
        <row r="1479">
          <cell r="B1479">
            <v>3513</v>
          </cell>
          <cell r="C1479" t="str">
            <v>PENINSULA</v>
          </cell>
          <cell r="D1479" t="str">
            <v>CE-3513-PM</v>
          </cell>
          <cell r="E1479" t="str">
            <v>PESQUERA EXALMAR S.A.A.</v>
          </cell>
          <cell r="F1479" t="str">
            <v>DECRETO LEY Nº25977</v>
          </cell>
        </row>
        <row r="1480">
          <cell r="B1480">
            <v>3514</v>
          </cell>
          <cell r="C1480" t="str">
            <v>ALEJANDRIA III</v>
          </cell>
          <cell r="D1480" t="str">
            <v>CO-3514-PM</v>
          </cell>
          <cell r="E1480" t="str">
            <v>PESQUERA ALEJANDRIA S.A.</v>
          </cell>
          <cell r="F1480" t="str">
            <v>DECRETO LEY Nº25977</v>
          </cell>
        </row>
        <row r="1481">
          <cell r="B1481">
            <v>3521</v>
          </cell>
          <cell r="C1481" t="str">
            <v>MARIA MAGDALENA</v>
          </cell>
          <cell r="D1481" t="str">
            <v>HO-3521-BM</v>
          </cell>
          <cell r="E1481" t="str">
            <v>MAYA SALAS ANTONINO H.</v>
          </cell>
          <cell r="F1481" t="str">
            <v>ARTESANAL</v>
          </cell>
        </row>
        <row r="1482">
          <cell r="B1482">
            <v>3522</v>
          </cell>
          <cell r="C1482" t="str">
            <v>MILUSKA</v>
          </cell>
          <cell r="D1482" t="str">
            <v>HO-3522-CM</v>
          </cell>
          <cell r="E1482" t="str">
            <v>RAMOS RAMOS VICTOR AUGUSTO</v>
          </cell>
          <cell r="F1482" t="str">
            <v>ARTESANAL</v>
          </cell>
        </row>
        <row r="1483">
          <cell r="B1483">
            <v>3527</v>
          </cell>
          <cell r="C1483" t="str">
            <v>HALCON</v>
          </cell>
          <cell r="D1483" t="str">
            <v>HO-3527-BM</v>
          </cell>
          <cell r="E1483" t="str">
            <v>SISNIEGAS DIAZ LUIS ELIZALDE</v>
          </cell>
          <cell r="F1483" t="str">
            <v>ARTESANAL</v>
          </cell>
        </row>
        <row r="1484">
          <cell r="B1484">
            <v>3528</v>
          </cell>
          <cell r="C1484" t="str">
            <v>JUNIOR ALONSO</v>
          </cell>
          <cell r="D1484" t="str">
            <v>IO-3528-BM</v>
          </cell>
          <cell r="E1484" t="str">
            <v>FLORES ARTEAGA ALFONSO MAURO Y MOLLEAPAZA CONDORI ANGELICA ELIZABETH</v>
          </cell>
          <cell r="F1484" t="str">
            <v>ARTESANAL</v>
          </cell>
        </row>
        <row r="1485">
          <cell r="B1485">
            <v>3530</v>
          </cell>
          <cell r="C1485" t="str">
            <v>MI CAUTIVO IV</v>
          </cell>
          <cell r="D1485" t="str">
            <v>CO-3530-CM</v>
          </cell>
          <cell r="E1485" t="str">
            <v>PAZO REYES EXALTACION ;SALAZAR DE PAZO TEOFILA</v>
          </cell>
          <cell r="F1485" t="str">
            <v>LEY Nº26920</v>
          </cell>
        </row>
        <row r="1486">
          <cell r="B1486">
            <v>3531</v>
          </cell>
          <cell r="C1486" t="str">
            <v>MI JOSE LUIS</v>
          </cell>
          <cell r="D1486" t="str">
            <v>PL-3531-BM</v>
          </cell>
          <cell r="E1486" t="str">
            <v>SUCLUPE TEJADA GEORGINA ;SUCLUPE TEJADA JOSE DE LA ROSA ;SUCLUPE TEJADA LUIS MIGUEL ;SUCLUPE TEJADA MARCELA ;SUCLUPE TEJADA MERCEDES ;SUCLUPE TEJADA VIRGINIA ;SUCLUPE TEJADA DE BANCES MARIA JUANA ;SUCLUPE TEJADA DE HUAMANCHUMO NELY ;SUCLUPE TEJADA</v>
          </cell>
          <cell r="F1486" t="str">
            <v>LEY Nº26920</v>
          </cell>
        </row>
        <row r="1487">
          <cell r="B1487">
            <v>3532</v>
          </cell>
          <cell r="C1487" t="str">
            <v>JESUCRISTO MI ESPERANZA</v>
          </cell>
          <cell r="D1487" t="str">
            <v>PL-03532-BM</v>
          </cell>
          <cell r="E1487" t="str">
            <v>GONZALES TULLUME JUAN ;IPANAQUE SANCHEZ NATIVIDAD</v>
          </cell>
          <cell r="F1487" t="str">
            <v>ARTESANAL</v>
          </cell>
        </row>
        <row r="1488">
          <cell r="B1488">
            <v>3533</v>
          </cell>
          <cell r="C1488" t="str">
            <v>MI BARTOLITA</v>
          </cell>
          <cell r="D1488" t="str">
            <v>PL-3533-CM</v>
          </cell>
          <cell r="E1488" t="str">
            <v>FIESTAS DE PUESCAS CONCEPCION ;PUESCAS GALAN JUAN CANCIO</v>
          </cell>
          <cell r="F1488" t="str">
            <v>LEY Nº26920</v>
          </cell>
        </row>
        <row r="1489">
          <cell r="B1489">
            <v>3534</v>
          </cell>
          <cell r="C1489" t="str">
            <v>MI FRANCISCA</v>
          </cell>
          <cell r="D1489" t="str">
            <v>PL-3534-BM</v>
          </cell>
          <cell r="E1489" t="str">
            <v>RAMOS PUESCAS FIESTAS</v>
          </cell>
          <cell r="F1489" t="str">
            <v>ARTESANAL</v>
          </cell>
        </row>
        <row r="1490">
          <cell r="B1490">
            <v>3535</v>
          </cell>
          <cell r="C1490" t="str">
            <v>VIRGEN DEL CARMEN</v>
          </cell>
          <cell r="D1490" t="str">
            <v>PL-3535-BM</v>
          </cell>
          <cell r="E1490" t="str">
            <v>EMPRESA PECES E.I.R.L.</v>
          </cell>
          <cell r="F1490" t="str">
            <v>ARTESANAL</v>
          </cell>
        </row>
        <row r="1491">
          <cell r="B1491">
            <v>3538</v>
          </cell>
          <cell r="C1491" t="str">
            <v>ANDREA PRUDENCIA</v>
          </cell>
          <cell r="D1491" t="str">
            <v>PO-3538-BM</v>
          </cell>
          <cell r="E1491" t="str">
            <v>MONTENEGRO DEZA ANDRES REMBERTO</v>
          </cell>
          <cell r="F1491" t="str">
            <v>ARTESANAL</v>
          </cell>
        </row>
        <row r="1492">
          <cell r="B1492">
            <v>3539</v>
          </cell>
          <cell r="C1492" t="str">
            <v>JESUS ANTONIO</v>
          </cell>
          <cell r="D1492" t="str">
            <v>PS-3539-BM</v>
          </cell>
          <cell r="E1492" t="str">
            <v>GARCIA SUAREZ DAVID</v>
          </cell>
          <cell r="F1492" t="str">
            <v>ARTESANAL</v>
          </cell>
        </row>
        <row r="1493">
          <cell r="B1493">
            <v>3540</v>
          </cell>
          <cell r="C1493" t="str">
            <v>DON CESAR II</v>
          </cell>
          <cell r="D1493" t="str">
            <v>MO-3540-BM</v>
          </cell>
          <cell r="E1493" t="str">
            <v>OVIEDO MU?Z JUAN</v>
          </cell>
          <cell r="F1493" t="str">
            <v>ARTESANAL</v>
          </cell>
        </row>
        <row r="1494">
          <cell r="B1494">
            <v>3542</v>
          </cell>
          <cell r="C1494" t="str">
            <v>DANKA Y RUSMAN II</v>
          </cell>
          <cell r="D1494" t="str">
            <v>MO-3542-BM</v>
          </cell>
          <cell r="E1494" t="str">
            <v>PALOMINO ORME? FELIX</v>
          </cell>
          <cell r="F1494" t="str">
            <v>ARTESANAL</v>
          </cell>
        </row>
        <row r="1495">
          <cell r="B1495">
            <v>3544</v>
          </cell>
          <cell r="C1495" t="str">
            <v>LUIS I</v>
          </cell>
          <cell r="D1495" t="str">
            <v>MO-3544-BM</v>
          </cell>
          <cell r="E1495" t="str">
            <v>RAMOS CONDORI LUIS</v>
          </cell>
          <cell r="F1495" t="str">
            <v>ARTESANAL</v>
          </cell>
        </row>
        <row r="1496">
          <cell r="B1496">
            <v>3545</v>
          </cell>
          <cell r="C1496" t="str">
            <v>DANKA Y RUSMAN I</v>
          </cell>
          <cell r="D1496" t="str">
            <v>MO-3545-BM</v>
          </cell>
          <cell r="E1496" t="str">
            <v>PALOMINO ORME? FELIX</v>
          </cell>
          <cell r="F1496" t="str">
            <v>ARTESANAL</v>
          </cell>
        </row>
        <row r="1497">
          <cell r="B1497">
            <v>3546</v>
          </cell>
          <cell r="C1497" t="str">
            <v>MARIA DEL CARMEN</v>
          </cell>
          <cell r="D1497" t="str">
            <v>IO-3546-BM</v>
          </cell>
          <cell r="E1497" t="str">
            <v>BETO MADARIAGA HUAMANI Y OTRO</v>
          </cell>
          <cell r="F1497" t="str">
            <v>ARTESANAL</v>
          </cell>
        </row>
        <row r="1498">
          <cell r="B1498">
            <v>3548</v>
          </cell>
          <cell r="C1498" t="str">
            <v>PULPO</v>
          </cell>
          <cell r="D1498" t="str">
            <v>MO-3548-BM</v>
          </cell>
          <cell r="E1498" t="str">
            <v>VILLA JUAN ROMERO EVARISTO</v>
          </cell>
          <cell r="F1498" t="str">
            <v>ARTESANAL</v>
          </cell>
        </row>
        <row r="1499">
          <cell r="B1499">
            <v>3549</v>
          </cell>
          <cell r="C1499" t="str">
            <v>PIRATA</v>
          </cell>
          <cell r="D1499" t="str">
            <v>MO-3549-BM</v>
          </cell>
          <cell r="E1499" t="str">
            <v>YONI VILLAJUAN CHOQUE LUIS</v>
          </cell>
          <cell r="F1499" t="str">
            <v>ARTESANAL</v>
          </cell>
        </row>
        <row r="1500">
          <cell r="B1500">
            <v>3551</v>
          </cell>
          <cell r="C1500" t="str">
            <v>KATUCHA</v>
          </cell>
          <cell r="D1500" t="str">
            <v>PS-3551-BM</v>
          </cell>
          <cell r="E1500" t="str">
            <v>MEDINA GARCIA ALFREDO H.</v>
          </cell>
          <cell r="F1500" t="str">
            <v>ARTESANAL</v>
          </cell>
        </row>
        <row r="1501">
          <cell r="B1501">
            <v>3552</v>
          </cell>
          <cell r="C1501" t="str">
            <v>CORAZON DE JESUS</v>
          </cell>
          <cell r="D1501" t="str">
            <v>PS-3552-BM</v>
          </cell>
          <cell r="E1501" t="str">
            <v>YANQUE AMANCA RAUL A.</v>
          </cell>
          <cell r="F1501" t="str">
            <v>ARTESANAL</v>
          </cell>
        </row>
        <row r="1502">
          <cell r="B1502">
            <v>3553</v>
          </cell>
          <cell r="C1502" t="str">
            <v>EL SEGUNDO VIKINGO</v>
          </cell>
          <cell r="D1502" t="str">
            <v>PS-3553-BM</v>
          </cell>
          <cell r="E1502" t="str">
            <v>CONDORI MAMARI MIGUEL</v>
          </cell>
          <cell r="F1502" t="str">
            <v>ARTESANAL</v>
          </cell>
        </row>
        <row r="1503">
          <cell r="B1503">
            <v>3554</v>
          </cell>
          <cell r="C1503" t="str">
            <v>KOLYN</v>
          </cell>
          <cell r="D1503" t="str">
            <v>MO-3554-BM</v>
          </cell>
          <cell r="E1503" t="str">
            <v>HUANCA LAURA JHONY GERMAN</v>
          </cell>
          <cell r="F1503" t="str">
            <v>ARTESANAL</v>
          </cell>
        </row>
        <row r="1504">
          <cell r="B1504">
            <v>3559</v>
          </cell>
          <cell r="C1504" t="str">
            <v>VILLA ASUNCION</v>
          </cell>
          <cell r="D1504" t="str">
            <v>PS-3559-BM</v>
          </cell>
          <cell r="E1504" t="str">
            <v>MORALES LAZARO MARCELA B.</v>
          </cell>
          <cell r="F1504" t="str">
            <v>ARTESANAL</v>
          </cell>
        </row>
        <row r="1505">
          <cell r="B1505">
            <v>3566</v>
          </cell>
          <cell r="C1505" t="str">
            <v>PAPILON II</v>
          </cell>
          <cell r="D1505" t="str">
            <v>SN-3566-BM</v>
          </cell>
          <cell r="E1505" t="str">
            <v>CANDIA BELLIDO MARCELINO</v>
          </cell>
          <cell r="F1505" t="str">
            <v>ARTESANAL</v>
          </cell>
        </row>
        <row r="1506">
          <cell r="B1506">
            <v>3567</v>
          </cell>
          <cell r="C1506" t="str">
            <v>PAPILLON</v>
          </cell>
          <cell r="D1506" t="str">
            <v>SN-3567-BM</v>
          </cell>
          <cell r="E1506" t="str">
            <v>CANDIA BELLIDO MARCELINO</v>
          </cell>
          <cell r="F1506" t="str">
            <v>ARTESANAL</v>
          </cell>
        </row>
        <row r="1507">
          <cell r="B1507">
            <v>3568</v>
          </cell>
          <cell r="C1507" t="str">
            <v>PAPILLON III</v>
          </cell>
          <cell r="D1507" t="str">
            <v>SN-3568-BM</v>
          </cell>
          <cell r="E1507" t="str">
            <v>CANDIA BELLIDO MARCELINO</v>
          </cell>
          <cell r="F1507" t="str">
            <v>ARTESANAL</v>
          </cell>
        </row>
        <row r="1508">
          <cell r="B1508">
            <v>3569</v>
          </cell>
          <cell r="C1508" t="str">
            <v>SIR REY</v>
          </cell>
          <cell r="D1508" t="str">
            <v>SN-3569-BM</v>
          </cell>
          <cell r="E1508" t="str">
            <v>DIAZ TORRES VICTOR</v>
          </cell>
          <cell r="F1508" t="str">
            <v>ARTESANAL</v>
          </cell>
        </row>
        <row r="1509">
          <cell r="B1509">
            <v>3570</v>
          </cell>
          <cell r="C1509" t="str">
            <v>VIRGENCITA DE CHAPI</v>
          </cell>
          <cell r="D1509" t="str">
            <v>SN-3570-BM</v>
          </cell>
          <cell r="E1509" t="str">
            <v>LENTZ GALLIRGOS HOLFART</v>
          </cell>
          <cell r="F1509" t="str">
            <v>ARTESANAL</v>
          </cell>
        </row>
        <row r="1510">
          <cell r="B1510">
            <v>3572</v>
          </cell>
          <cell r="C1510" t="str">
            <v>SAN MARTIN DE PORRES</v>
          </cell>
          <cell r="D1510" t="str">
            <v>SN-3572-BM</v>
          </cell>
          <cell r="E1510" t="str">
            <v>JOSE LUIS ESCOBAR QUISPE/VICTORIA ESCRIBAS ALEJO</v>
          </cell>
          <cell r="F1510" t="str">
            <v>ARTESANAL</v>
          </cell>
        </row>
        <row r="1511">
          <cell r="B1511">
            <v>3579</v>
          </cell>
          <cell r="C1511" t="str">
            <v>MIGUELITO II</v>
          </cell>
          <cell r="D1511" t="str">
            <v>TA-3579-BM</v>
          </cell>
          <cell r="E1511" t="str">
            <v>BALLENA RUIZ HILDEBRANDO GUILLERMO</v>
          </cell>
          <cell r="F1511" t="str">
            <v>ARTESANAL</v>
          </cell>
        </row>
        <row r="1512">
          <cell r="B1512">
            <v>35381</v>
          </cell>
          <cell r="C1512" t="str">
            <v>MARIA FELIX III</v>
          </cell>
          <cell r="D1512" t="str">
            <v>TA-35381-BM</v>
          </cell>
          <cell r="E1512" t="str">
            <v>GARCIA RIVAS DIONICIA ;OLAYA VELIZ SANTOS GENARO</v>
          </cell>
          <cell r="F1512" t="str">
            <v>ARTESANAL</v>
          </cell>
        </row>
        <row r="1513">
          <cell r="B1513">
            <v>3582</v>
          </cell>
          <cell r="C1513" t="str">
            <v>EDWARD ALFREDO</v>
          </cell>
          <cell r="D1513" t="str">
            <v>PS-3582-BM</v>
          </cell>
          <cell r="E1513" t="str">
            <v>SARA LISSET ESPINOZA DE LA CRUZ Y HERMANO</v>
          </cell>
          <cell r="F1513" t="str">
            <v>ARTESANAL</v>
          </cell>
        </row>
        <row r="1514">
          <cell r="B1514">
            <v>3586</v>
          </cell>
          <cell r="C1514" t="str">
            <v>LUIS FABIAN</v>
          </cell>
          <cell r="D1514" t="str">
            <v>PS-3586-BM</v>
          </cell>
          <cell r="E1514" t="str">
            <v>DIAZ CABEZUDO DAMIAN FELIX</v>
          </cell>
          <cell r="F1514" t="str">
            <v>ARTESANAL</v>
          </cell>
        </row>
        <row r="1515">
          <cell r="B1515">
            <v>3588</v>
          </cell>
          <cell r="C1515" t="str">
            <v>JOSE ANTONIO</v>
          </cell>
          <cell r="D1515" t="str">
            <v>PS-3588-BM</v>
          </cell>
          <cell r="E1515" t="str">
            <v>ARCE ZAPATA MANUEL M.</v>
          </cell>
          <cell r="F1515" t="str">
            <v>ARTESANAL</v>
          </cell>
        </row>
        <row r="1516">
          <cell r="B1516">
            <v>3589</v>
          </cell>
          <cell r="C1516" t="str">
            <v>GILDA</v>
          </cell>
          <cell r="D1516" t="str">
            <v>PS-3589-BM</v>
          </cell>
          <cell r="E1516" t="str">
            <v>QUI?NEZ NINAJA CLAUDIO F.</v>
          </cell>
          <cell r="F1516" t="str">
            <v>ARTESANAL</v>
          </cell>
        </row>
        <row r="1517">
          <cell r="B1517">
            <v>3593</v>
          </cell>
          <cell r="C1517" t="str">
            <v>CICLON</v>
          </cell>
          <cell r="D1517" t="str">
            <v>PS-3593-BM</v>
          </cell>
          <cell r="E1517" t="str">
            <v>LUIS L. FAJARDO C. Y/O MARIA ABREGU DE F.</v>
          </cell>
          <cell r="F1517" t="str">
            <v>ARTESANAL</v>
          </cell>
        </row>
        <row r="1518">
          <cell r="B1518">
            <v>3594</v>
          </cell>
          <cell r="C1518" t="str">
            <v>JESUS EL PODEROSO</v>
          </cell>
          <cell r="D1518" t="str">
            <v>PS-3594-BM</v>
          </cell>
          <cell r="E1518" t="str">
            <v>TORRES GUTIERREZ PEDRO</v>
          </cell>
          <cell r="F1518" t="str">
            <v>ARTESANAL</v>
          </cell>
        </row>
        <row r="1519">
          <cell r="B1519">
            <v>3595</v>
          </cell>
          <cell r="C1519" t="str">
            <v>DON SANTIAGO</v>
          </cell>
          <cell r="D1519" t="str">
            <v>PS-3595-BM</v>
          </cell>
          <cell r="E1519" t="str">
            <v>HUMBERTO MARTINEZ VENTURA Y OTRO</v>
          </cell>
          <cell r="F1519" t="str">
            <v>ARTESANAL</v>
          </cell>
        </row>
        <row r="1520">
          <cell r="B1520">
            <v>3596</v>
          </cell>
          <cell r="C1520" t="str">
            <v>ERIKA</v>
          </cell>
          <cell r="D1520" t="str">
            <v>PS-3596-BM</v>
          </cell>
          <cell r="E1520" t="str">
            <v>YUPANQUI PASTRANA ALFONSO MAXIMO</v>
          </cell>
          <cell r="F1520" t="str">
            <v>ARTESANAL</v>
          </cell>
        </row>
        <row r="1521">
          <cell r="B1521">
            <v>3597</v>
          </cell>
          <cell r="C1521" t="str">
            <v>RENZO JONATHAN</v>
          </cell>
          <cell r="D1521" t="str">
            <v>PS-3597-BM</v>
          </cell>
          <cell r="E1521" t="str">
            <v>PORTALES URIBE CARLOS JAVIER</v>
          </cell>
          <cell r="F1521" t="str">
            <v>ARTESANAL</v>
          </cell>
        </row>
        <row r="1522">
          <cell r="B1522">
            <v>3604</v>
          </cell>
          <cell r="C1522" t="str">
            <v>JUANECO IV</v>
          </cell>
          <cell r="D1522" t="str">
            <v>SN-03604-BM</v>
          </cell>
          <cell r="E1522" t="str">
            <v>ACOSTA NAVARRO JUAN MANUEL</v>
          </cell>
          <cell r="F1522" t="str">
            <v>ARTESANAL</v>
          </cell>
        </row>
        <row r="1523">
          <cell r="B1523">
            <v>3608</v>
          </cell>
          <cell r="C1523" t="str">
            <v>MI JEHOVA</v>
          </cell>
          <cell r="D1523" t="str">
            <v>PS-3608-BM</v>
          </cell>
          <cell r="E1523" t="str">
            <v>HUERTA HUANRI ASUNCION</v>
          </cell>
          <cell r="F1523" t="str">
            <v>ARTESANAL</v>
          </cell>
        </row>
        <row r="1524">
          <cell r="B1524">
            <v>3609</v>
          </cell>
          <cell r="C1524" t="str">
            <v>VICTORIA</v>
          </cell>
          <cell r="D1524" t="str">
            <v>PS-3609-BM</v>
          </cell>
          <cell r="E1524" t="str">
            <v>HUERTA HUANRI MACARIO RUFINO</v>
          </cell>
          <cell r="F1524" t="str">
            <v>ARTESANAL</v>
          </cell>
        </row>
        <row r="1525">
          <cell r="B1525">
            <v>3610</v>
          </cell>
          <cell r="C1525" t="str">
            <v>EL TIGRE</v>
          </cell>
          <cell r="D1525" t="str">
            <v>PS-3610-BM</v>
          </cell>
          <cell r="E1525" t="str">
            <v>DE LA CRUZ GONZALES JUAN</v>
          </cell>
          <cell r="F1525" t="str">
            <v>ARTESANAL</v>
          </cell>
        </row>
        <row r="1526">
          <cell r="B1526">
            <v>3613</v>
          </cell>
          <cell r="C1526" t="str">
            <v>JUANECO I</v>
          </cell>
          <cell r="D1526" t="str">
            <v>SN-03613-BM</v>
          </cell>
          <cell r="E1526" t="str">
            <v>ACOSTA NAVARRO JUAN MANUEL</v>
          </cell>
          <cell r="F1526" t="str">
            <v>ARTESANAL</v>
          </cell>
        </row>
        <row r="1527">
          <cell r="B1527">
            <v>3615</v>
          </cell>
          <cell r="C1527" t="str">
            <v>JUANECO III</v>
          </cell>
          <cell r="D1527" t="str">
            <v>SN-03615-BM</v>
          </cell>
          <cell r="E1527" t="str">
            <v>ACOSTA NAVARRO JUAN MANUEL</v>
          </cell>
          <cell r="F1527" t="str">
            <v>ARTESANAL</v>
          </cell>
        </row>
        <row r="1528">
          <cell r="B1528">
            <v>3616</v>
          </cell>
          <cell r="C1528" t="str">
            <v>FRIDA</v>
          </cell>
          <cell r="D1528" t="str">
            <v>PS-3616-CM</v>
          </cell>
          <cell r="E1528" t="str">
            <v>COPARA DE MOLINA FRIDA</v>
          </cell>
          <cell r="F1528" t="str">
            <v>ARTESANAL</v>
          </cell>
        </row>
        <row r="1529">
          <cell r="B1529">
            <v>3617</v>
          </cell>
          <cell r="C1529" t="str">
            <v>EL DELFIN</v>
          </cell>
          <cell r="D1529" t="str">
            <v>MO-3617-BM</v>
          </cell>
          <cell r="E1529" t="str">
            <v>CHIRE SALAZAR VICTOR GALO</v>
          </cell>
          <cell r="F1529" t="str">
            <v>ARTESANAL</v>
          </cell>
        </row>
        <row r="1530">
          <cell r="B1530">
            <v>3618</v>
          </cell>
          <cell r="C1530" t="str">
            <v>CARMEN LUISA</v>
          </cell>
          <cell r="D1530" t="str">
            <v>PS-3618-BM</v>
          </cell>
          <cell r="E1530" t="str">
            <v>PIZARRO FARFAN LUIS ALBERTO</v>
          </cell>
          <cell r="F1530" t="str">
            <v>ARTESANAL</v>
          </cell>
        </row>
        <row r="1531">
          <cell r="B1531">
            <v>3619</v>
          </cell>
          <cell r="C1531" t="str">
            <v>MIGUEL ANGEL</v>
          </cell>
          <cell r="D1531" t="str">
            <v>PS-3619-BM</v>
          </cell>
          <cell r="E1531" t="str">
            <v>ALVAREZ BAUTISTA WALTER</v>
          </cell>
          <cell r="F1531" t="str">
            <v>ARTESANAL</v>
          </cell>
        </row>
        <row r="1532">
          <cell r="B1532">
            <v>3623</v>
          </cell>
          <cell r="C1532" t="str">
            <v>CACHALOTE</v>
          </cell>
          <cell r="D1532" t="str">
            <v>PS-3623-BM</v>
          </cell>
          <cell r="E1532" t="str">
            <v>EUGENIO M.SOTO GIRALDO Y PAULINA R. DE SOTO</v>
          </cell>
          <cell r="F1532" t="str">
            <v>ARTESANAL</v>
          </cell>
        </row>
        <row r="1533">
          <cell r="B1533">
            <v>3625</v>
          </cell>
          <cell r="C1533" t="str">
            <v>R. LUIS ALBERTO</v>
          </cell>
          <cell r="D1533" t="str">
            <v>PS-3625-BM</v>
          </cell>
          <cell r="E1533" t="str">
            <v>LIZANA LAURA RAUL NAZARIO</v>
          </cell>
          <cell r="F1533" t="str">
            <v>ARTESANAL</v>
          </cell>
        </row>
        <row r="1534">
          <cell r="B1534">
            <v>3627</v>
          </cell>
          <cell r="C1534" t="str">
            <v>EL ALCATRAZ</v>
          </cell>
          <cell r="D1534" t="str">
            <v>PS-3627-BM</v>
          </cell>
          <cell r="E1534" t="str">
            <v>CHACALIAZA BARRIENTOS HUGO</v>
          </cell>
          <cell r="F1534" t="str">
            <v>ARTESANAL</v>
          </cell>
        </row>
        <row r="1535">
          <cell r="B1535">
            <v>3628</v>
          </cell>
          <cell r="C1535" t="str">
            <v>KATHERINE</v>
          </cell>
          <cell r="D1535" t="str">
            <v>TA-3628-BM</v>
          </cell>
          <cell r="E1535" t="str">
            <v>LLENQUE FIESTAS JOSE RUBEN ;QUEREBALU GONZALES JUANA</v>
          </cell>
          <cell r="F1535" t="str">
            <v>ARTESANAL</v>
          </cell>
        </row>
        <row r="1536">
          <cell r="B1536">
            <v>3631</v>
          </cell>
          <cell r="C1536" t="str">
            <v>CARLOS</v>
          </cell>
          <cell r="D1536" t="str">
            <v>PS-3631-BM</v>
          </cell>
          <cell r="E1536" t="str">
            <v>ELEUTERIO CAHUANA FELIPE</v>
          </cell>
          <cell r="F1536" t="str">
            <v>ARTESANAL</v>
          </cell>
        </row>
        <row r="1537">
          <cell r="B1537">
            <v>3633</v>
          </cell>
          <cell r="C1537" t="str">
            <v>SAN LORENZO 5</v>
          </cell>
          <cell r="D1537" t="str">
            <v>PS-3633-PM</v>
          </cell>
          <cell r="E1537" t="str">
            <v>TECNOLOGICA DE ALIMENTOS S.A.</v>
          </cell>
          <cell r="F1537" t="str">
            <v>DECRETO LEY Nº25977</v>
          </cell>
        </row>
        <row r="1538">
          <cell r="B1538">
            <v>3634</v>
          </cell>
          <cell r="C1538" t="str">
            <v>CHIRA I</v>
          </cell>
          <cell r="D1538" t="str">
            <v>PS-3634-PM</v>
          </cell>
          <cell r="E1538" t="str">
            <v>PESQUERA BUENOS AIRES SRL.</v>
          </cell>
          <cell r="F1538" t="str">
            <v>DECRETO LEY Nº25977</v>
          </cell>
        </row>
        <row r="1539">
          <cell r="B1539">
            <v>3638</v>
          </cell>
          <cell r="C1539" t="str">
            <v>JULIO CESAR I</v>
          </cell>
          <cell r="D1539" t="str">
            <v>IO-3638-BM</v>
          </cell>
          <cell r="E1539" t="str">
            <v>ROMERO QUICO BENJAMIN D</v>
          </cell>
          <cell r="F1539" t="str">
            <v>ARTESANAL</v>
          </cell>
        </row>
        <row r="1540">
          <cell r="B1540">
            <v>3639</v>
          </cell>
          <cell r="C1540" t="str">
            <v>ARTURITO</v>
          </cell>
          <cell r="D1540" t="str">
            <v>PS-3639-BM</v>
          </cell>
          <cell r="E1540" t="str">
            <v>TIPIANI BRINGAS PEDRO</v>
          </cell>
          <cell r="F1540" t="str">
            <v>ARTESANAL</v>
          </cell>
        </row>
        <row r="1541">
          <cell r="B1541">
            <v>3646</v>
          </cell>
          <cell r="C1541" t="str">
            <v>LOS DOS HERMANOS</v>
          </cell>
          <cell r="D1541" t="str">
            <v>PS-3646-BM</v>
          </cell>
          <cell r="E1541" t="str">
            <v>MEDINA GARCIA HIPOLITO</v>
          </cell>
          <cell r="F1541" t="str">
            <v>ARTESANAL</v>
          </cell>
        </row>
        <row r="1542">
          <cell r="B1542">
            <v>3648</v>
          </cell>
          <cell r="C1542" t="str">
            <v>VIRGEN DE LAS MERCEDES</v>
          </cell>
          <cell r="D1542" t="str">
            <v>PS-3648-BM</v>
          </cell>
          <cell r="E1542" t="str">
            <v>GARCIA SEGURA LUIS</v>
          </cell>
          <cell r="F1542" t="str">
            <v>ARTESANAL</v>
          </cell>
        </row>
        <row r="1543">
          <cell r="B1543">
            <v>3649</v>
          </cell>
          <cell r="C1543" t="str">
            <v>CHE REYES</v>
          </cell>
          <cell r="D1543" t="str">
            <v>PS-3649-BM</v>
          </cell>
          <cell r="E1543" t="str">
            <v>REYES GALVEZ CHE</v>
          </cell>
          <cell r="F1543" t="str">
            <v>ARTESANAL</v>
          </cell>
        </row>
        <row r="1544">
          <cell r="B1544">
            <v>3650</v>
          </cell>
          <cell r="C1544" t="str">
            <v>SPUNIK I</v>
          </cell>
          <cell r="D1544" t="str">
            <v>PS-3650-BM</v>
          </cell>
          <cell r="E1544" t="str">
            <v>MARTINEZ CABRERA SANTIAGO</v>
          </cell>
          <cell r="F1544" t="str">
            <v>ARTESANAL</v>
          </cell>
        </row>
        <row r="1545">
          <cell r="B1545">
            <v>3651</v>
          </cell>
          <cell r="C1545" t="str">
            <v>VIRGENCITA DE LA PUERTA</v>
          </cell>
          <cell r="D1545" t="str">
            <v>PO-3651-BM</v>
          </cell>
          <cell r="E1545" t="str">
            <v>GONZALES REYES MARY ELIZABETH</v>
          </cell>
          <cell r="F1545" t="str">
            <v>ARTESANAL</v>
          </cell>
        </row>
        <row r="1546">
          <cell r="B1546">
            <v>3653</v>
          </cell>
          <cell r="C1546" t="str">
            <v>LOS ANGELITOS</v>
          </cell>
          <cell r="D1546" t="str">
            <v>TA-3653-BM</v>
          </cell>
          <cell r="E1546" t="str">
            <v>PANTA JACINTO GUILLERMO PASCUAL</v>
          </cell>
          <cell r="F1546" t="str">
            <v>ARTESANAL</v>
          </cell>
        </row>
        <row r="1547">
          <cell r="B1547">
            <v>3654</v>
          </cell>
          <cell r="C1547" t="str">
            <v>MI AGUSTIN</v>
          </cell>
          <cell r="D1547" t="str">
            <v>PL-3654-CM</v>
          </cell>
          <cell r="E1547" t="str">
            <v>EMPRESA PESQUERA CUSTODIO S.C.R.L</v>
          </cell>
          <cell r="F1547" t="str">
            <v>LEY Nº26920</v>
          </cell>
        </row>
        <row r="1548">
          <cell r="B1548">
            <v>3655</v>
          </cell>
          <cell r="C1548" t="str">
            <v>BENDICION DE MI MADRE</v>
          </cell>
          <cell r="D1548" t="str">
            <v>PL-3655-BM</v>
          </cell>
          <cell r="E1548" t="str">
            <v>HUAMANCHUMO NUNTON NICOLASA</v>
          </cell>
          <cell r="F1548" t="str">
            <v>LEY Nº26920</v>
          </cell>
        </row>
        <row r="1549">
          <cell r="B1549">
            <v>3656</v>
          </cell>
          <cell r="C1549" t="str">
            <v>PEZ VOLADOR 2</v>
          </cell>
          <cell r="D1549" t="str">
            <v>PL-3656-BM</v>
          </cell>
          <cell r="E1549" t="str">
            <v>PUESCAS Y OTRO ADRIANO MACHICA</v>
          </cell>
          <cell r="F1549" t="str">
            <v>ARTESANAL</v>
          </cell>
        </row>
        <row r="1550">
          <cell r="B1550">
            <v>3657</v>
          </cell>
          <cell r="C1550" t="str">
            <v>AGUSTINA</v>
          </cell>
          <cell r="D1550" t="str">
            <v>PL-3657-CM</v>
          </cell>
          <cell r="E1550" t="str">
            <v>ALVARADO FIESTAS ADRIANO ;ALVARADO FIESTAS EDUARDO ;ALVARADO FIESTAS VICTOR</v>
          </cell>
          <cell r="F1550" t="str">
            <v>LEY Nº26920</v>
          </cell>
        </row>
        <row r="1551">
          <cell r="B1551">
            <v>3658</v>
          </cell>
          <cell r="C1551" t="str">
            <v>MI JOSE RAYMUNDO</v>
          </cell>
          <cell r="D1551" t="str">
            <v>PL-3658-CM</v>
          </cell>
          <cell r="E1551" t="str">
            <v>BANCES LLAUCE MARCELINO</v>
          </cell>
          <cell r="F1551" t="str">
            <v>LEY Nº26920</v>
          </cell>
        </row>
        <row r="1552">
          <cell r="B1552">
            <v>3659</v>
          </cell>
          <cell r="C1552" t="str">
            <v>DIOS ES MI GUIA</v>
          </cell>
          <cell r="D1552" t="str">
            <v>MO-03659-BM</v>
          </cell>
          <cell r="E1552" t="str">
            <v>OSORIO ESTRELLA HUMBERTO</v>
          </cell>
          <cell r="F1552" t="str">
            <v>ARTESANAL</v>
          </cell>
        </row>
        <row r="1553">
          <cell r="B1553">
            <v>3660</v>
          </cell>
          <cell r="C1553" t="str">
            <v>SE?R DE CAUTIVO</v>
          </cell>
          <cell r="D1553" t="str">
            <v>MO-3660-BM</v>
          </cell>
          <cell r="E1553" t="str">
            <v>RUIZ LA CHIRA CELSO</v>
          </cell>
          <cell r="F1553" t="str">
            <v>ARTESANAL</v>
          </cell>
        </row>
        <row r="1554">
          <cell r="B1554">
            <v>3661</v>
          </cell>
          <cell r="C1554" t="str">
            <v>RAULITO</v>
          </cell>
          <cell r="D1554" t="str">
            <v>MO-3661-BM</v>
          </cell>
          <cell r="E1554" t="str">
            <v>ALIAGA CANAZA SALVADOR</v>
          </cell>
          <cell r="F1554" t="str">
            <v>ARTESANAL</v>
          </cell>
        </row>
        <row r="1555">
          <cell r="B1555">
            <v>3662</v>
          </cell>
          <cell r="C1555" t="str">
            <v>DO? VICTORIA</v>
          </cell>
          <cell r="D1555" t="str">
            <v>MO-3662-BM</v>
          </cell>
          <cell r="E1555" t="str">
            <v>MACHACA APAZA VICTORIANO</v>
          </cell>
          <cell r="F1555" t="str">
            <v>ARTESANAL</v>
          </cell>
        </row>
        <row r="1556">
          <cell r="B1556">
            <v>3664</v>
          </cell>
          <cell r="C1556" t="str">
            <v>MARITIMO</v>
          </cell>
          <cell r="D1556" t="str">
            <v>MO-3664-BM</v>
          </cell>
          <cell r="F1556" t="str">
            <v>ARTESANAL</v>
          </cell>
        </row>
        <row r="1557">
          <cell r="B1557">
            <v>3665</v>
          </cell>
          <cell r="C1557" t="str">
            <v>EBRO</v>
          </cell>
          <cell r="D1557" t="str">
            <v>MO-3665-BM</v>
          </cell>
          <cell r="E1557" t="str">
            <v>ARRIAN DE RIVERA GERARDINA</v>
          </cell>
          <cell r="F1557" t="str">
            <v>ARTESANAL</v>
          </cell>
        </row>
        <row r="1558">
          <cell r="B1558">
            <v>3666</v>
          </cell>
          <cell r="C1558" t="str">
            <v>SANTA ROSA</v>
          </cell>
          <cell r="D1558" t="str">
            <v>MO-3666-BM</v>
          </cell>
          <cell r="E1558" t="str">
            <v>ARRIAN DE RIVERA GERARDINA</v>
          </cell>
          <cell r="F1558" t="str">
            <v>ARTESANAL</v>
          </cell>
        </row>
        <row r="1559">
          <cell r="B1559">
            <v>3677</v>
          </cell>
          <cell r="C1559" t="str">
            <v>ESPERANZA</v>
          </cell>
          <cell r="D1559" t="str">
            <v>SY-3677-BM</v>
          </cell>
          <cell r="E1559" t="str">
            <v>PESANTES LOPEZ MURICIO</v>
          </cell>
          <cell r="F1559" t="str">
            <v>ARTESANAL</v>
          </cell>
        </row>
        <row r="1560">
          <cell r="B1560">
            <v>3684</v>
          </cell>
          <cell r="C1560" t="str">
            <v>MANTARO</v>
          </cell>
          <cell r="D1560" t="str">
            <v>CO-03684-BM</v>
          </cell>
          <cell r="E1560" t="str">
            <v>VEGAS ELERA MANUEL HERNAN</v>
          </cell>
          <cell r="F1560" t="str">
            <v>DECRETO LEGISLATIVO Nº1273</v>
          </cell>
        </row>
        <row r="1561">
          <cell r="B1561">
            <v>3685</v>
          </cell>
          <cell r="C1561" t="str">
            <v>CARMENCITA</v>
          </cell>
          <cell r="D1561" t="str">
            <v>CO-3685-BM</v>
          </cell>
          <cell r="E1561" t="str">
            <v>PADIN VILLALOBOS ABRAHAM</v>
          </cell>
          <cell r="F1561" t="str">
            <v>ARTESANAL</v>
          </cell>
        </row>
        <row r="1562">
          <cell r="B1562">
            <v>3686</v>
          </cell>
          <cell r="C1562" t="str">
            <v>MONITOR HUASCAR</v>
          </cell>
          <cell r="D1562" t="str">
            <v>ZS-3686-BM</v>
          </cell>
          <cell r="E1562" t="str">
            <v>ECHE GOMEZ MANUEL</v>
          </cell>
          <cell r="F1562" t="str">
            <v>ARTESANAL</v>
          </cell>
        </row>
        <row r="1563">
          <cell r="B1563">
            <v>3687</v>
          </cell>
          <cell r="C1563" t="str">
            <v>SAN PEDRO II</v>
          </cell>
          <cell r="D1563" t="str">
            <v>ZS-3687-BM</v>
          </cell>
          <cell r="E1563" t="str">
            <v>PURIZACA PURIZACA JULIO</v>
          </cell>
          <cell r="F1563" t="str">
            <v>ARTESANAL</v>
          </cell>
        </row>
        <row r="1564">
          <cell r="B1564">
            <v>3688</v>
          </cell>
          <cell r="C1564" t="str">
            <v>EL MILAGRO DE MI MADRE</v>
          </cell>
          <cell r="D1564" t="str">
            <v>ZS-3688-BM</v>
          </cell>
          <cell r="E1564" t="str">
            <v>PINGO BAYONA FRANCISCO</v>
          </cell>
          <cell r="F1564" t="str">
            <v>ARTESANAL</v>
          </cell>
        </row>
        <row r="1565">
          <cell r="B1565">
            <v>3689</v>
          </cell>
          <cell r="C1565" t="str">
            <v>MILAGRO DE MI MADRE</v>
          </cell>
          <cell r="D1565" t="str">
            <v>ZS-3689-BM</v>
          </cell>
          <cell r="E1565" t="str">
            <v>ECHE ECHE VICTOR</v>
          </cell>
          <cell r="F1565" t="str">
            <v>ARTESANAL</v>
          </cell>
        </row>
        <row r="1566">
          <cell r="B1566">
            <v>3693</v>
          </cell>
          <cell r="C1566" t="str">
            <v>VIRGEN DE LAS MERCEDES</v>
          </cell>
          <cell r="D1566" t="str">
            <v>ZS-3693-BM</v>
          </cell>
          <cell r="E1566" t="str">
            <v>RIVAS CHUNGA PEDRO</v>
          </cell>
          <cell r="F1566" t="str">
            <v>ARTESANAL</v>
          </cell>
        </row>
        <row r="1567">
          <cell r="B1567">
            <v>3694</v>
          </cell>
          <cell r="C1567" t="str">
            <v>SARITA COLONIA</v>
          </cell>
          <cell r="D1567" t="str">
            <v>ZS-3694-BM</v>
          </cell>
          <cell r="E1567" t="str">
            <v>OLIVOS AGURTO SANTOS</v>
          </cell>
          <cell r="F1567" t="str">
            <v>ARTESANAL</v>
          </cell>
        </row>
        <row r="1568">
          <cell r="B1568">
            <v>3697</v>
          </cell>
          <cell r="C1568" t="str">
            <v>DOS HERMANOS</v>
          </cell>
          <cell r="D1568" t="str">
            <v>ZS-3697-BM</v>
          </cell>
          <cell r="E1568" t="str">
            <v>MARTINEZ MARTINEZ MEDARDO</v>
          </cell>
          <cell r="F1568" t="str">
            <v>ARTESANAL</v>
          </cell>
        </row>
        <row r="1569">
          <cell r="B1569">
            <v>3700</v>
          </cell>
          <cell r="C1569" t="str">
            <v>CESAR ANTONIO</v>
          </cell>
          <cell r="D1569" t="str">
            <v>ZS-03700-BM</v>
          </cell>
          <cell r="E1569" t="str">
            <v>LLENQUE RUMICHE MAXIMO LUCIANO</v>
          </cell>
          <cell r="F1569" t="str">
            <v>DECRETO LEGISLATIVO Nº1273</v>
          </cell>
        </row>
        <row r="1570">
          <cell r="B1570">
            <v>3702</v>
          </cell>
          <cell r="C1570" t="str">
            <v>MAGNOLIA</v>
          </cell>
          <cell r="D1570" t="str">
            <v>IO-3702-PM</v>
          </cell>
          <cell r="E1570" t="str">
            <v>HIDROBIOLOGICO DEL PERU S.A.C.</v>
          </cell>
          <cell r="F1570" t="str">
            <v>DECRETO LEY Nº25977</v>
          </cell>
        </row>
        <row r="1571">
          <cell r="B1571">
            <v>3703</v>
          </cell>
          <cell r="C1571" t="str">
            <v>PEPA</v>
          </cell>
          <cell r="D1571" t="str">
            <v>ZS-03703-CM</v>
          </cell>
          <cell r="E1571" t="str">
            <v>PTC ARMADORES SAC</v>
          </cell>
          <cell r="F1571" t="str">
            <v>MENOR ESCALA (ANCHOVETA)</v>
          </cell>
        </row>
        <row r="1572">
          <cell r="B1572">
            <v>3704</v>
          </cell>
          <cell r="C1572" t="str">
            <v>FELICIDAD</v>
          </cell>
          <cell r="D1572" t="str">
            <v>ZS-3704-BM</v>
          </cell>
          <cell r="E1572" t="str">
            <v>ECHE TUME MIGUEL</v>
          </cell>
          <cell r="F1572" t="str">
            <v>ARTESANAL</v>
          </cell>
        </row>
        <row r="1573">
          <cell r="B1573">
            <v>3705</v>
          </cell>
          <cell r="C1573" t="str">
            <v>SANTA MARIA</v>
          </cell>
          <cell r="D1573" t="str">
            <v>ZS-3705-BM</v>
          </cell>
          <cell r="E1573" t="str">
            <v>QUEREVALU TUME MANUEL DOMINGO</v>
          </cell>
          <cell r="F1573" t="str">
            <v>ARTESANAL</v>
          </cell>
        </row>
        <row r="1574">
          <cell r="B1574">
            <v>3706</v>
          </cell>
          <cell r="C1574" t="str">
            <v>SE?R DE LA ASCENCION</v>
          </cell>
          <cell r="D1574" t="str">
            <v>ZS-3706-BM</v>
          </cell>
          <cell r="E1574" t="str">
            <v>QUEREVALU TUME SANTOS B.</v>
          </cell>
          <cell r="F1574" t="str">
            <v>ARTESANAL</v>
          </cell>
        </row>
        <row r="1575">
          <cell r="B1575">
            <v>3707</v>
          </cell>
          <cell r="C1575" t="str">
            <v>RIBAR I</v>
          </cell>
          <cell r="D1575" t="str">
            <v>CE-3707-PM</v>
          </cell>
          <cell r="E1575" t="str">
            <v>CORPORACION PESQUERA INCA S.A.C.</v>
          </cell>
          <cell r="F1575" t="str">
            <v>DECRETO LEY Nº25977</v>
          </cell>
        </row>
        <row r="1576">
          <cell r="B1576">
            <v>3711</v>
          </cell>
          <cell r="C1576" t="str">
            <v>NUESTRA SE?RA DEL CARMEN</v>
          </cell>
          <cell r="D1576" t="str">
            <v>ZS-03711-BM</v>
          </cell>
          <cell r="E1576" t="str">
            <v>CALDERON RUIZ FELIX</v>
          </cell>
          <cell r="F1576" t="str">
            <v>ARTESANAL</v>
          </cell>
        </row>
        <row r="1577">
          <cell r="B1577">
            <v>3714</v>
          </cell>
          <cell r="C1577" t="str">
            <v>MI SE?R CAUTIVO</v>
          </cell>
          <cell r="D1577" t="str">
            <v>ZS-3714-BM</v>
          </cell>
          <cell r="E1577" t="str">
            <v>BENITES MORALES JOSE</v>
          </cell>
          <cell r="F1577" t="str">
            <v>ARTESANAL</v>
          </cell>
        </row>
        <row r="1578">
          <cell r="B1578">
            <v>3715</v>
          </cell>
          <cell r="C1578" t="str">
            <v>SANTA MARIA II</v>
          </cell>
          <cell r="D1578" t="str">
            <v>ZS-3715-BM</v>
          </cell>
          <cell r="E1578" t="str">
            <v>FIESTAS ALDANA JUAN DE LA ROSA</v>
          </cell>
          <cell r="F1578" t="str">
            <v>ARTESANAL</v>
          </cell>
        </row>
        <row r="1579">
          <cell r="B1579">
            <v>3717</v>
          </cell>
          <cell r="C1579" t="str">
            <v>TUNO II</v>
          </cell>
          <cell r="D1579" t="str">
            <v>ZS-3717-BM</v>
          </cell>
          <cell r="E1579" t="str">
            <v>CALERO CESPEDES HILTON</v>
          </cell>
          <cell r="F1579" t="str">
            <v>ARTESANAL</v>
          </cell>
        </row>
        <row r="1580">
          <cell r="B1580">
            <v>3723</v>
          </cell>
          <cell r="C1580" t="str">
            <v>POPEYE</v>
          </cell>
          <cell r="D1580" t="str">
            <v>ZS-3723-BM</v>
          </cell>
          <cell r="E1580" t="str">
            <v>SERNA MARCHAN MIGUEL ANGEL</v>
          </cell>
          <cell r="F1580" t="str">
            <v>ARTESANAL</v>
          </cell>
        </row>
        <row r="1581">
          <cell r="B1581">
            <v>3753</v>
          </cell>
          <cell r="C1581" t="str">
            <v>FE EN DIOS</v>
          </cell>
          <cell r="D1581" t="str">
            <v>TA-3753-BM</v>
          </cell>
          <cell r="E1581" t="str">
            <v>ECHE QUEREVALU ESTEBAN</v>
          </cell>
          <cell r="F1581" t="str">
            <v>ARTESANAL</v>
          </cell>
        </row>
        <row r="1582">
          <cell r="B1582">
            <v>3756</v>
          </cell>
          <cell r="C1582" t="str">
            <v>SARITA COLONIA</v>
          </cell>
          <cell r="D1582" t="str">
            <v>TA-3756-BM</v>
          </cell>
          <cell r="E1582" t="str">
            <v>FIESTAS FIESTAS JESUS FELIX ;NAVARRO QUEREVALU ROXANA</v>
          </cell>
          <cell r="F1582" t="str">
            <v>ARTESANAL</v>
          </cell>
        </row>
        <row r="1583">
          <cell r="B1583">
            <v>3762</v>
          </cell>
          <cell r="C1583" t="str">
            <v>SANTA MARIA</v>
          </cell>
          <cell r="D1583" t="str">
            <v>TA-03762-BM</v>
          </cell>
          <cell r="E1583" t="str">
            <v>MAZA CHUYE VICTOR</v>
          </cell>
          <cell r="F1583" t="str">
            <v>ARTESANAL</v>
          </cell>
        </row>
        <row r="1584">
          <cell r="B1584">
            <v>3784</v>
          </cell>
          <cell r="C1584" t="str">
            <v>EL MARINO I</v>
          </cell>
          <cell r="D1584" t="str">
            <v>TA-3784-BM</v>
          </cell>
          <cell r="E1584" t="str">
            <v>PANTA AYALA MANUEL</v>
          </cell>
          <cell r="F1584" t="str">
            <v>ARTESANAL</v>
          </cell>
        </row>
        <row r="1585">
          <cell r="B1585">
            <v>3787</v>
          </cell>
          <cell r="C1585" t="str">
            <v>MOLLENDO</v>
          </cell>
          <cell r="D1585" t="str">
            <v>CO-3787-PM</v>
          </cell>
          <cell r="E1585" t="str">
            <v>INV. FERSIM S.A.</v>
          </cell>
          <cell r="F1585" t="str">
            <v>DECRETO LEY Nº25977</v>
          </cell>
        </row>
        <row r="1586">
          <cell r="B1586">
            <v>3788</v>
          </cell>
          <cell r="C1586" t="str">
            <v>NOE ARISTIDES</v>
          </cell>
          <cell r="D1586" t="str">
            <v>CO-3788-BM</v>
          </cell>
          <cell r="E1586" t="str">
            <v>GUTIERREZ PACHECO CESAR</v>
          </cell>
          <cell r="F1586" t="str">
            <v>ARTESANAL</v>
          </cell>
        </row>
        <row r="1587">
          <cell r="B1587">
            <v>3789</v>
          </cell>
          <cell r="C1587" t="str">
            <v>MANCORA 2</v>
          </cell>
          <cell r="D1587" t="str">
            <v>CO-3789-PM</v>
          </cell>
          <cell r="E1587" t="str">
            <v>LOS HALCONES S.A.</v>
          </cell>
          <cell r="F1587" t="str">
            <v>DECRETO LEY Nº25977</v>
          </cell>
        </row>
        <row r="1588">
          <cell r="B1588">
            <v>3795</v>
          </cell>
          <cell r="C1588" t="str">
            <v>DINA OLGA</v>
          </cell>
          <cell r="D1588" t="str">
            <v>CO-3795-BM</v>
          </cell>
          <cell r="E1588" t="str">
            <v>CHUMPITAZ HUAPAYA MARITZA</v>
          </cell>
          <cell r="F1588" t="str">
            <v>ARTESANAL</v>
          </cell>
        </row>
        <row r="1589">
          <cell r="B1589">
            <v>3800</v>
          </cell>
          <cell r="C1589" t="str">
            <v>CHINA</v>
          </cell>
          <cell r="D1589" t="str">
            <v>CO-03800-BM</v>
          </cell>
          <cell r="E1589" t="str">
            <v>GRADOS RAMIREZ AURORA</v>
          </cell>
          <cell r="F1589" t="str">
            <v>DECRETO LEGISLATIVO Nº1273</v>
          </cell>
        </row>
        <row r="1590">
          <cell r="B1590">
            <v>3804</v>
          </cell>
          <cell r="C1590" t="str">
            <v>JULIA</v>
          </cell>
          <cell r="D1590" t="str">
            <v>CO-03804-BM</v>
          </cell>
          <cell r="E1590" t="str">
            <v>ORTEGA RAMOS SEGUNDINO JOSE</v>
          </cell>
          <cell r="F1590" t="str">
            <v>DECRETO LEGISLATIVO Nº1273</v>
          </cell>
        </row>
        <row r="1591">
          <cell r="B1591">
            <v>3809</v>
          </cell>
          <cell r="C1591" t="str">
            <v>ONDINA</v>
          </cell>
          <cell r="D1591" t="str">
            <v>PT-3809-CM</v>
          </cell>
          <cell r="E1591" t="str">
            <v>CONSORCIO CORPESCA DEXIM S.R.L.</v>
          </cell>
          <cell r="F1591" t="str">
            <v>DECRETO LEY Nº25977</v>
          </cell>
        </row>
        <row r="1592">
          <cell r="B1592">
            <v>3810</v>
          </cell>
          <cell r="C1592" t="str">
            <v>EL PELICANO</v>
          </cell>
          <cell r="D1592" t="str">
            <v>PT-3810-BM</v>
          </cell>
          <cell r="E1592" t="str">
            <v>RUIZ SANCHEZ JOSE DE LOS SANTOS</v>
          </cell>
          <cell r="F1592" t="str">
            <v>ARTESANAL</v>
          </cell>
        </row>
        <row r="1593">
          <cell r="B1593">
            <v>3811</v>
          </cell>
          <cell r="C1593" t="str">
            <v>MELCHORITA</v>
          </cell>
          <cell r="D1593" t="str">
            <v>PT-3811-BM</v>
          </cell>
          <cell r="E1593" t="str">
            <v>QUEREVALU RUMICHE JOSE VICENTE</v>
          </cell>
          <cell r="F1593" t="str">
            <v>ARTESANAL</v>
          </cell>
        </row>
        <row r="1594">
          <cell r="B1594">
            <v>3813</v>
          </cell>
          <cell r="C1594" t="str">
            <v>SAN JUDAS TADEO</v>
          </cell>
          <cell r="D1594" t="str">
            <v>PT-3813-BM</v>
          </cell>
          <cell r="E1594" t="str">
            <v>ALVAREZ DE ECA EPIFANIA ;ECA CORDOVA FLORENTINO</v>
          </cell>
          <cell r="F1594" t="str">
            <v>ARTESANAL</v>
          </cell>
        </row>
        <row r="1595">
          <cell r="B1595">
            <v>3815</v>
          </cell>
          <cell r="C1595" t="str">
            <v>JULIO III</v>
          </cell>
          <cell r="D1595" t="str">
            <v>PT-3815-CM</v>
          </cell>
          <cell r="E1595" t="str">
            <v>ALVAREZ PAIVA ELIGIO NAHU</v>
          </cell>
          <cell r="F1595" t="str">
            <v>ARTESANAL</v>
          </cell>
        </row>
        <row r="1596">
          <cell r="B1596">
            <v>3816</v>
          </cell>
          <cell r="C1596" t="str">
            <v>DON JULIO</v>
          </cell>
          <cell r="D1596" t="str">
            <v>PT-3816-CM</v>
          </cell>
          <cell r="E1596" t="str">
            <v>EMPRESA PESQUERA ROMYFRAN S.A.C.</v>
          </cell>
          <cell r="F1596" t="str">
            <v>LEY Nº26920</v>
          </cell>
        </row>
        <row r="1597">
          <cell r="B1597">
            <v>3817</v>
          </cell>
          <cell r="C1597" t="str">
            <v>EL PIQUERO</v>
          </cell>
          <cell r="D1597" t="str">
            <v>PT-3817-CM</v>
          </cell>
          <cell r="E1597" t="str">
            <v>QUEREVALU FIESTAS FELIX ALBERTO</v>
          </cell>
          <cell r="F1597" t="str">
            <v>DECRETO LEY Nº25977</v>
          </cell>
        </row>
        <row r="1598">
          <cell r="B1598">
            <v>3818</v>
          </cell>
          <cell r="C1598" t="str">
            <v>JULIA NORA</v>
          </cell>
          <cell r="D1598" t="str">
            <v>PT-3818-CM</v>
          </cell>
          <cell r="E1598" t="str">
            <v>CORPORACION PESQUERA JR S.A.C.</v>
          </cell>
          <cell r="F1598" t="str">
            <v>LEY Nº26920</v>
          </cell>
        </row>
        <row r="1599">
          <cell r="B1599">
            <v>3819</v>
          </cell>
          <cell r="C1599" t="str">
            <v>VIRGEN DE LA PUERTA</v>
          </cell>
          <cell r="D1599" t="str">
            <v>PT-3819-CM</v>
          </cell>
          <cell r="E1599" t="str">
            <v>EMPRESA PESQUERA VIRGEN DE LA PUERTA PAITA S.R.L.</v>
          </cell>
          <cell r="F1599" t="str">
            <v>DECRETO LEY Nº25977</v>
          </cell>
        </row>
        <row r="1600">
          <cell r="B1600">
            <v>3822</v>
          </cell>
          <cell r="C1600" t="str">
            <v>DON JUAN</v>
          </cell>
          <cell r="D1600" t="str">
            <v>PT-3822-BM</v>
          </cell>
          <cell r="E1600" t="str">
            <v>ECA DE PANTA DOMINGA ;JACINTO DE PANTA MARIA JESUS ;PANTA DE PERICHE MARIA ELSA ;PANTA ECA JULIANA ;PANTA PANTA ASUNCION ;PANTA PANTA CELESTINO ;PANTA PANTA JOSE GERMAN ;PANTA PANTA JOSE LUIS ;PERICHE DE PANTA EDUVI ;PERICHE ECHE JESUS</v>
          </cell>
          <cell r="F1600" t="str">
            <v>ARTESANAL</v>
          </cell>
        </row>
        <row r="1601">
          <cell r="B1601">
            <v>3823</v>
          </cell>
          <cell r="C1601" t="str">
            <v>MI CAUTIVO</v>
          </cell>
          <cell r="D1601" t="str">
            <v>PT-3823-BM</v>
          </cell>
          <cell r="E1601" t="str">
            <v>SILVA CASTA?DA FERNANDO WILSON</v>
          </cell>
          <cell r="F1601" t="str">
            <v>ARTESANAL</v>
          </cell>
        </row>
        <row r="1602">
          <cell r="B1602">
            <v>3829</v>
          </cell>
          <cell r="C1602" t="str">
            <v>MAR I</v>
          </cell>
          <cell r="D1602" t="str">
            <v>PT-03829-BM</v>
          </cell>
          <cell r="E1602" t="str">
            <v>VILCHEZ RIVAS GASPAR</v>
          </cell>
          <cell r="F1602" t="str">
            <v>DECRETO LEGISLATIVO Nº1273</v>
          </cell>
        </row>
        <row r="1603">
          <cell r="B1603">
            <v>3842</v>
          </cell>
          <cell r="C1603" t="str">
            <v>SAN GABRIEL</v>
          </cell>
          <cell r="D1603" t="str">
            <v>PT-3842-CM</v>
          </cell>
          <cell r="E1603" t="str">
            <v>IBC CORP. DE NEGOCIOS S.A.</v>
          </cell>
          <cell r="F1603" t="str">
            <v>DECRETO LEY Nº25977</v>
          </cell>
        </row>
        <row r="1604">
          <cell r="B1604">
            <v>3843</v>
          </cell>
          <cell r="C1604" t="str">
            <v>ONDINA</v>
          </cell>
          <cell r="D1604" t="str">
            <v>PT-3843-PM</v>
          </cell>
          <cell r="E1604" t="str">
            <v>CONSORC. CORPESCA DEXIM S.R.LTDA.</v>
          </cell>
          <cell r="F1604" t="str">
            <v>DECRETO LEY Nº25977</v>
          </cell>
        </row>
        <row r="1605">
          <cell r="B1605">
            <v>3844</v>
          </cell>
          <cell r="C1605" t="str">
            <v>CAPE MERCI</v>
          </cell>
          <cell r="D1605" t="str">
            <v>PT-3844-CM</v>
          </cell>
          <cell r="E1605" t="str">
            <v>MARPESCA S.A.C.</v>
          </cell>
          <cell r="F1605" t="str">
            <v>DECRETO LEY Nº25977</v>
          </cell>
        </row>
        <row r="1606">
          <cell r="B1606">
            <v>3845</v>
          </cell>
          <cell r="C1606" t="str">
            <v>MARACAIBO</v>
          </cell>
          <cell r="D1606" t="str">
            <v>CO-3845-PM</v>
          </cell>
          <cell r="E1606" t="str">
            <v>CFG INVESTMENT S.A.C.</v>
          </cell>
          <cell r="F1606" t="str">
            <v>DECRETO LEY Nº25977</v>
          </cell>
        </row>
        <row r="1607">
          <cell r="B1607">
            <v>3854</v>
          </cell>
          <cell r="C1607" t="str">
            <v>AURORA MARGARITA 2</v>
          </cell>
          <cell r="D1607" t="str">
            <v>TA-3854-PM</v>
          </cell>
          <cell r="E1607" t="str">
            <v>AUROMAR S.A.C.</v>
          </cell>
          <cell r="F1607" t="str">
            <v>LEY Nº26920</v>
          </cell>
        </row>
        <row r="1608">
          <cell r="B1608">
            <v>3857</v>
          </cell>
          <cell r="C1608" t="str">
            <v>JESUS ES EL CAMINO</v>
          </cell>
          <cell r="D1608" t="str">
            <v>PT-3857-BM</v>
          </cell>
          <cell r="E1608" t="str">
            <v>PANTA PANTA PEDRO PABLO ;PANTA RAMIREZ ABEL JACOB</v>
          </cell>
          <cell r="F1608" t="str">
            <v>ARTESANAL</v>
          </cell>
        </row>
        <row r="1609">
          <cell r="B1609">
            <v>3863</v>
          </cell>
          <cell r="C1609" t="str">
            <v>DEAMOS GLORIA A JEHOVA</v>
          </cell>
          <cell r="D1609" t="str">
            <v>PT-03863-BM</v>
          </cell>
          <cell r="E1609" t="str">
            <v>PURIZACA RUMICHE WALBERTO</v>
          </cell>
          <cell r="F1609" t="str">
            <v>DS. 006-2016-PRODUCE</v>
          </cell>
        </row>
        <row r="1610">
          <cell r="B1610">
            <v>3869</v>
          </cell>
          <cell r="C1610" t="str">
            <v>DO? NATHALY</v>
          </cell>
          <cell r="D1610" t="str">
            <v>PT-3869-PM</v>
          </cell>
          <cell r="E1610" t="str">
            <v>VARADERO LAS DELICIAS S.A.C.</v>
          </cell>
          <cell r="F1610" t="str">
            <v>DECRETO LEY Nº25977</v>
          </cell>
        </row>
        <row r="1611">
          <cell r="B1611">
            <v>3870</v>
          </cell>
          <cell r="C1611" t="str">
            <v>JOSE OLAYA</v>
          </cell>
          <cell r="D1611" t="str">
            <v>PT-3870-BM</v>
          </cell>
          <cell r="E1611" t="str">
            <v>RUMICHE PANTA JOSE SANTOS</v>
          </cell>
          <cell r="F1611" t="str">
            <v>ARTESANAL</v>
          </cell>
        </row>
        <row r="1612">
          <cell r="B1612">
            <v>3871</v>
          </cell>
          <cell r="C1612" t="str">
            <v>MI CARMENCITA I</v>
          </cell>
          <cell r="D1612" t="str">
            <v>PT-03871-CM</v>
          </cell>
          <cell r="E1612" t="str">
            <v>DESEMBARCADERO PESQUERO MULTIPROPOSITO JUAN PABLO SOCIEDAD ANONIMA CERRADA</v>
          </cell>
          <cell r="F1612" t="str">
            <v>MENOR ESCALA (ANCHOVETA)</v>
          </cell>
        </row>
        <row r="1613">
          <cell r="B1613">
            <v>3875</v>
          </cell>
          <cell r="C1613" t="str">
            <v>EL PIQUERO</v>
          </cell>
          <cell r="D1613" t="str">
            <v>PT-3875-CM</v>
          </cell>
          <cell r="E1613" t="str">
            <v>ANTON BANCAYAN FRANCISCO</v>
          </cell>
          <cell r="F1613" t="str">
            <v>LEY Nº26920</v>
          </cell>
        </row>
        <row r="1614">
          <cell r="B1614">
            <v>3876</v>
          </cell>
          <cell r="C1614" t="str">
            <v>ARCA DE NOE II</v>
          </cell>
          <cell r="D1614" t="str">
            <v>PT-3876-BM</v>
          </cell>
          <cell r="E1614" t="str">
            <v>LIBORIO QUEREVALU PANTA Y OTROS</v>
          </cell>
          <cell r="F1614" t="str">
            <v>ARTESANAL</v>
          </cell>
        </row>
        <row r="1615">
          <cell r="B1615">
            <v>3877</v>
          </cell>
          <cell r="C1615" t="str">
            <v>ARCA DE NOE</v>
          </cell>
          <cell r="D1615" t="str">
            <v>TA-3877-BM</v>
          </cell>
          <cell r="E1615" t="str">
            <v>PERICHE ECA CLAUDIO</v>
          </cell>
          <cell r="F1615" t="str">
            <v>ARTESANAL</v>
          </cell>
        </row>
        <row r="1616">
          <cell r="B1616">
            <v>3878</v>
          </cell>
          <cell r="C1616" t="str">
            <v>TOKYO</v>
          </cell>
          <cell r="D1616" t="str">
            <v>PT-3878-CM</v>
          </cell>
          <cell r="E1616" t="str">
            <v>CORPORACION PESQUERA EDC S.A.C.</v>
          </cell>
          <cell r="F1616" t="str">
            <v>LEY Nº26920</v>
          </cell>
        </row>
        <row r="1617">
          <cell r="B1617">
            <v>3879</v>
          </cell>
          <cell r="C1617" t="str">
            <v>FLOR SECHURANA</v>
          </cell>
          <cell r="D1617" t="str">
            <v>PT-03879-BM</v>
          </cell>
          <cell r="E1617" t="str">
            <v>PAZO FIESTAS ROBERT WILLIAM</v>
          </cell>
          <cell r="F1617" t="str">
            <v>ARTESANAL</v>
          </cell>
        </row>
        <row r="1618">
          <cell r="B1618">
            <v>3881</v>
          </cell>
          <cell r="C1618" t="str">
            <v>DOS HERMANOS</v>
          </cell>
          <cell r="D1618" t="str">
            <v>PT-3881-CM</v>
          </cell>
          <cell r="E1618" t="str">
            <v>PESQUERA HAYDUK S.A.</v>
          </cell>
          <cell r="F1618" t="str">
            <v>DECRETO LEY Nº25977</v>
          </cell>
        </row>
        <row r="1619">
          <cell r="B1619">
            <v>3882</v>
          </cell>
          <cell r="C1619" t="str">
            <v>EMILY</v>
          </cell>
          <cell r="D1619" t="str">
            <v>PT-3882-CM</v>
          </cell>
          <cell r="E1619" t="str">
            <v>SPIRIDON KALINICOS KOTON GEORGYI</v>
          </cell>
          <cell r="F1619" t="str">
            <v>DECRETO LEY Nº25977</v>
          </cell>
        </row>
        <row r="1620">
          <cell r="B1620">
            <v>3888</v>
          </cell>
          <cell r="C1620" t="str">
            <v>CINTHIA</v>
          </cell>
          <cell r="D1620" t="str">
            <v>PT-3888-CM</v>
          </cell>
          <cell r="E1620" t="str">
            <v>RODRIGUEZ VARGAS MARGARITA CARMEN</v>
          </cell>
          <cell r="F1620" t="str">
            <v>LEY Nº26920</v>
          </cell>
        </row>
        <row r="1621">
          <cell r="B1621">
            <v>3889</v>
          </cell>
          <cell r="C1621" t="str">
            <v>CRUZ DE MOTUPE</v>
          </cell>
          <cell r="D1621" t="str">
            <v>PT-03889-BM</v>
          </cell>
          <cell r="E1621" t="str">
            <v>CURO RAMIREZ ELIVORIO</v>
          </cell>
          <cell r="F1621" t="str">
            <v>DECRETO LEGISLATIVO Nº1273</v>
          </cell>
        </row>
        <row r="1622">
          <cell r="B1622">
            <v>3893</v>
          </cell>
          <cell r="C1622" t="str">
            <v>MI TEODORA</v>
          </cell>
          <cell r="D1622" t="str">
            <v>PT-03893-CM</v>
          </cell>
          <cell r="E1622" t="str">
            <v>COMPA?A PESQUERA ARTESANAL DEL CALLAO S.A.C.</v>
          </cell>
          <cell r="F1622" t="str">
            <v>ARTESANAL</v>
          </cell>
        </row>
        <row r="1623">
          <cell r="B1623">
            <v>3894</v>
          </cell>
          <cell r="C1623" t="str">
            <v>JULIA MANUELA</v>
          </cell>
          <cell r="D1623" t="str">
            <v>PT-3894-BM</v>
          </cell>
          <cell r="E1623" t="str">
            <v>PANTA TUME JOSE SANTOS</v>
          </cell>
          <cell r="F1623" t="str">
            <v>ARTESANAL</v>
          </cell>
        </row>
        <row r="1624">
          <cell r="B1624">
            <v>3896</v>
          </cell>
          <cell r="C1624" t="str">
            <v>JUANA ISABEL</v>
          </cell>
          <cell r="D1624" t="str">
            <v>PT-03896-BM</v>
          </cell>
          <cell r="E1624" t="str">
            <v>QUEREVALU ECHE DOMINGO ;QUEREVALU ECHE SANTOS</v>
          </cell>
          <cell r="F1624" t="str">
            <v>DECRETO LEGISLATIVO Nº1273</v>
          </cell>
        </row>
        <row r="1625">
          <cell r="B1625">
            <v>3897</v>
          </cell>
          <cell r="C1625" t="str">
            <v>MI MANUEL</v>
          </cell>
          <cell r="D1625" t="str">
            <v>PT-3897-BM</v>
          </cell>
          <cell r="E1625" t="str">
            <v>PANTA PANTA ELVIS RAFAEL</v>
          </cell>
          <cell r="F1625" t="str">
            <v>ARTESANAL</v>
          </cell>
        </row>
        <row r="1626">
          <cell r="B1626">
            <v>3899</v>
          </cell>
          <cell r="C1626" t="str">
            <v>SANTA MARTHA</v>
          </cell>
          <cell r="D1626" t="str">
            <v>PT-3899-CM</v>
          </cell>
          <cell r="E1626" t="str">
            <v>VILLAR PE? SANTOS EVERARDO</v>
          </cell>
          <cell r="F1626" t="str">
            <v>ARTESANAL</v>
          </cell>
        </row>
        <row r="1627">
          <cell r="B1627">
            <v>3900</v>
          </cell>
          <cell r="C1627" t="str">
            <v>MARIA CLAUDIA</v>
          </cell>
          <cell r="D1627" t="str">
            <v>PT-03900-BM</v>
          </cell>
          <cell r="E1627" t="str">
            <v>FIESTAS ECHE ARCADIO ;FIESTAS TUME BARTOLOME</v>
          </cell>
          <cell r="F1627" t="str">
            <v>DECRETO LEGISLATIVO Nº1273</v>
          </cell>
        </row>
        <row r="1628">
          <cell r="B1628">
            <v>3901</v>
          </cell>
          <cell r="C1628" t="str">
            <v>CARLOS Y EDUARDO</v>
          </cell>
          <cell r="D1628" t="str">
            <v>PT-3901-CM</v>
          </cell>
          <cell r="E1628" t="str">
            <v>PANTA ALVAREZ CARLOS ;PANTA ALVAREZ EDUARDO JOSE</v>
          </cell>
          <cell r="F1628" t="str">
            <v>LEY Nº26920</v>
          </cell>
        </row>
        <row r="1629">
          <cell r="B1629">
            <v>3902</v>
          </cell>
          <cell r="C1629" t="str">
            <v>SE?R DEL MAR I</v>
          </cell>
          <cell r="D1629" t="str">
            <v>PT-3902-BM</v>
          </cell>
          <cell r="E1629" t="str">
            <v>PAZO ECHE TEOBALDO</v>
          </cell>
          <cell r="F1629" t="str">
            <v>ARTESANAL</v>
          </cell>
        </row>
        <row r="1630">
          <cell r="B1630">
            <v>3908</v>
          </cell>
          <cell r="C1630" t="str">
            <v>SANTA RITA</v>
          </cell>
          <cell r="D1630" t="str">
            <v>PT-03908-CM</v>
          </cell>
          <cell r="E1630" t="str">
            <v>MORAN RUIZ JULLIANA ELIZABETH</v>
          </cell>
          <cell r="F1630" t="str">
            <v>MENOR ESCALA</v>
          </cell>
        </row>
        <row r="1631">
          <cell r="B1631">
            <v>3909</v>
          </cell>
          <cell r="C1631" t="str">
            <v>MILAGRO DE LUREN II</v>
          </cell>
          <cell r="D1631" t="str">
            <v>PT-03909-BM</v>
          </cell>
          <cell r="E1631" t="str">
            <v>PINGO LORO MARIANO ;FIESTAS DE PINGO PRESENTACION</v>
          </cell>
          <cell r="F1631" t="str">
            <v>MENOR ESCALA (ANCHOVETA) - ARTESANAL</v>
          </cell>
        </row>
        <row r="1632">
          <cell r="B1632">
            <v>3914</v>
          </cell>
          <cell r="C1632" t="str">
            <v>DON JORGE</v>
          </cell>
          <cell r="D1632" t="str">
            <v>PT-3914-CM</v>
          </cell>
          <cell r="E1632" t="str">
            <v>DESEMBARCADERO PESQUERO MULTIPROPOSITO JUAN PABLO SOCIEDAD ANONIMA CERRADA</v>
          </cell>
          <cell r="F1632" t="str">
            <v>MENOR ESCALA (ANCHOVETA)</v>
          </cell>
        </row>
        <row r="1633">
          <cell r="B1633">
            <v>3915</v>
          </cell>
          <cell r="C1633" t="str">
            <v>DOS AMIGOS</v>
          </cell>
          <cell r="D1633" t="str">
            <v>PT-3915-BM</v>
          </cell>
          <cell r="E1633" t="str">
            <v>PAIVA TUME FLORO LAURO</v>
          </cell>
          <cell r="F1633" t="str">
            <v>ARTESANAL</v>
          </cell>
        </row>
        <row r="1634">
          <cell r="B1634">
            <v>3917</v>
          </cell>
          <cell r="C1634" t="str">
            <v>AURORITA</v>
          </cell>
          <cell r="D1634" t="str">
            <v>PT-3917-CM</v>
          </cell>
          <cell r="E1634" t="str">
            <v>JIMENEZ GONZALES ROSA ISABEL</v>
          </cell>
          <cell r="F1634" t="str">
            <v>LEY Nº26920</v>
          </cell>
        </row>
        <row r="1635">
          <cell r="B1635">
            <v>3918</v>
          </cell>
          <cell r="C1635" t="str">
            <v>ROSA ISABEL</v>
          </cell>
          <cell r="D1635" t="str">
            <v>PT-3918-BM</v>
          </cell>
          <cell r="E1635" t="str">
            <v>PAIVA TUME LEONIDAS</v>
          </cell>
          <cell r="F1635" t="str">
            <v>ARTESANAL</v>
          </cell>
        </row>
        <row r="1636">
          <cell r="B1636">
            <v>3919</v>
          </cell>
          <cell r="C1636" t="str">
            <v>QUEEN MARY</v>
          </cell>
          <cell r="D1636" t="str">
            <v>PT-03919-BM</v>
          </cell>
          <cell r="E1636" t="str">
            <v>RUIZ FIESTAS MANUEL RAMON</v>
          </cell>
          <cell r="F1636" t="str">
            <v>ARTESANAL</v>
          </cell>
        </row>
        <row r="1637">
          <cell r="B1637">
            <v>3921</v>
          </cell>
          <cell r="C1637" t="str">
            <v>LA DIVINA DOMITILA</v>
          </cell>
          <cell r="D1637" t="str">
            <v>PT-3921-BM</v>
          </cell>
          <cell r="E1637" t="str">
            <v>JUAREZ SEVERIANO E HIJOS</v>
          </cell>
          <cell r="F1637" t="str">
            <v>ARTESANAL</v>
          </cell>
        </row>
        <row r="1638">
          <cell r="B1638">
            <v>39022</v>
          </cell>
          <cell r="C1638" t="str">
            <v>MI ROSITA</v>
          </cell>
          <cell r="D1638" t="str">
            <v>SY-39022-BM</v>
          </cell>
          <cell r="E1638" t="str">
            <v>SATO AGUERO ROSA ETELVINA</v>
          </cell>
          <cell r="F1638" t="str">
            <v>ARTESANAL</v>
          </cell>
        </row>
        <row r="1639">
          <cell r="B1639">
            <v>3923</v>
          </cell>
          <cell r="C1639" t="str">
            <v>CLAUDIO II</v>
          </cell>
          <cell r="D1639" t="str">
            <v>PT-3923-CM</v>
          </cell>
          <cell r="E1639" t="str">
            <v>JACINTO ECA JOSE SANTOS</v>
          </cell>
          <cell r="F1639" t="str">
            <v>MENOR ESCALA (ANCHOVETA) - ARTESANAL</v>
          </cell>
        </row>
        <row r="1640">
          <cell r="B1640">
            <v>3925</v>
          </cell>
          <cell r="C1640" t="str">
            <v>SE?R DE PACHACAMILLA</v>
          </cell>
          <cell r="D1640" t="str">
            <v>PT-03925-BM</v>
          </cell>
          <cell r="E1640" t="str">
            <v>BAYONA FIESTAS CARLOS ALBERTO</v>
          </cell>
          <cell r="F1640" t="str">
            <v>DS. 006-2016-PRODUCE</v>
          </cell>
        </row>
        <row r="1641">
          <cell r="B1641">
            <v>3928</v>
          </cell>
          <cell r="C1641" t="str">
            <v>EL DICHOSO</v>
          </cell>
          <cell r="D1641" t="str">
            <v>PT-3928-BM</v>
          </cell>
          <cell r="E1641" t="str">
            <v>PANTA QUEREVALU MARCOS</v>
          </cell>
          <cell r="F1641" t="str">
            <v>ARTESANAL</v>
          </cell>
        </row>
        <row r="1642">
          <cell r="B1642">
            <v>3934</v>
          </cell>
          <cell r="C1642" t="str">
            <v>MERCEDITAS</v>
          </cell>
          <cell r="D1642" t="str">
            <v>PT-3934-BM</v>
          </cell>
          <cell r="E1642" t="str">
            <v>TUME CHAPA BRAULIO CASTULO</v>
          </cell>
          <cell r="F1642" t="str">
            <v>ARTESANAL</v>
          </cell>
        </row>
        <row r="1643">
          <cell r="B1643">
            <v>3937</v>
          </cell>
          <cell r="C1643" t="str">
            <v>JOSE OTILIO II</v>
          </cell>
          <cell r="D1643" t="str">
            <v>PT-3937-CM</v>
          </cell>
          <cell r="E1643" t="str">
            <v>FIESTAS QUEREVALU MIGUEL ANGEL ;FIESTAS QUEREVALU PERCY ROLANDO</v>
          </cell>
          <cell r="F1643" t="str">
            <v>LEY Nº26920</v>
          </cell>
        </row>
        <row r="1644">
          <cell r="B1644">
            <v>3938</v>
          </cell>
          <cell r="C1644" t="str">
            <v>MARIA FAUSTINA II</v>
          </cell>
          <cell r="D1644" t="str">
            <v>PT-3938-CM</v>
          </cell>
          <cell r="E1644" t="str">
            <v>BARRETO PAREDES FERNANDO RICHARD</v>
          </cell>
          <cell r="F1644" t="str">
            <v>LEY Nº26920</v>
          </cell>
        </row>
        <row r="1645">
          <cell r="B1645">
            <v>3940</v>
          </cell>
          <cell r="C1645" t="str">
            <v>ZETA 1</v>
          </cell>
          <cell r="D1645" t="str">
            <v>CE-3940-CM</v>
          </cell>
          <cell r="E1645" t="str">
            <v>PESQ. HAYDUK S.A.</v>
          </cell>
          <cell r="F1645" t="str">
            <v>DECRETO LEY Nº25977</v>
          </cell>
        </row>
        <row r="1646">
          <cell r="B1646">
            <v>3941</v>
          </cell>
          <cell r="C1646" t="str">
            <v>SE?R DE LA SOLEDAD</v>
          </cell>
          <cell r="D1646" t="str">
            <v>PT-3941-CM</v>
          </cell>
          <cell r="E1646" t="str">
            <v>TEQUE CURO CARLOS</v>
          </cell>
          <cell r="F1646" t="str">
            <v>LEY Nº26920</v>
          </cell>
        </row>
        <row r="1647">
          <cell r="B1647">
            <v>3949</v>
          </cell>
          <cell r="C1647" t="str">
            <v>MARIA AUXILIADORA</v>
          </cell>
          <cell r="D1647" t="str">
            <v>PT-3949-BM</v>
          </cell>
          <cell r="E1647" t="str">
            <v>FLORO PAIVA TUME Y OTROS</v>
          </cell>
          <cell r="F1647" t="str">
            <v>ARTESANAL</v>
          </cell>
        </row>
        <row r="1648">
          <cell r="B1648">
            <v>3950</v>
          </cell>
          <cell r="C1648" t="str">
            <v>MI CHAVELITA</v>
          </cell>
          <cell r="D1648" t="str">
            <v>PT-3950-CM</v>
          </cell>
          <cell r="E1648" t="str">
            <v>LLENQUE DE PAZO MARIA FRANCISCA ;PAZO LLENQUE TOMAS AQUILINO</v>
          </cell>
          <cell r="F1648" t="str">
            <v>LEY Nº26920</v>
          </cell>
        </row>
        <row r="1649">
          <cell r="B1649">
            <v>3952</v>
          </cell>
          <cell r="C1649" t="str">
            <v>EL SERRANO</v>
          </cell>
          <cell r="D1649" t="str">
            <v>TA-3952-BM</v>
          </cell>
          <cell r="E1649" t="str">
            <v>CRUZ FERNANDEZ DE BOURAS HILDA RAQUEL</v>
          </cell>
          <cell r="F1649" t="str">
            <v>ARTESANAL</v>
          </cell>
        </row>
        <row r="1650">
          <cell r="B1650">
            <v>3954</v>
          </cell>
          <cell r="C1650" t="str">
            <v>EL MILAGRO DE ROSITA</v>
          </cell>
          <cell r="D1650" t="str">
            <v>PT-3954-BM</v>
          </cell>
          <cell r="E1650" t="str">
            <v>PERICHE PANTA FLORENCIO</v>
          </cell>
          <cell r="F1650" t="str">
            <v>ARTESANAL</v>
          </cell>
        </row>
        <row r="1651">
          <cell r="B1651">
            <v>3956</v>
          </cell>
          <cell r="C1651" t="str">
            <v>SE?R DE LA ASCENCION</v>
          </cell>
          <cell r="D1651" t="str">
            <v>PT-3956-PM</v>
          </cell>
          <cell r="E1651" t="str">
            <v>ECHE PERICHE JUAN GUALBERTO</v>
          </cell>
          <cell r="F1651" t="str">
            <v>LEY Nº26920</v>
          </cell>
        </row>
        <row r="1652">
          <cell r="B1652">
            <v>3958</v>
          </cell>
          <cell r="C1652" t="str">
            <v>JOAS LO QUE JEHOVA DIO</v>
          </cell>
          <cell r="D1652" t="str">
            <v>PT-3958-CM</v>
          </cell>
          <cell r="E1652" t="str">
            <v>MARTINEZ TORREJON DE YATACO JULIA JUANA ;YATACO LAVALLE MANUEL FORTUNATO</v>
          </cell>
          <cell r="F1652" t="str">
            <v>LEY Nº26920</v>
          </cell>
        </row>
        <row r="1653">
          <cell r="B1653">
            <v>3960</v>
          </cell>
          <cell r="C1653" t="str">
            <v>CRISTO TE AMA</v>
          </cell>
          <cell r="D1653" t="str">
            <v>PT-3960-CM</v>
          </cell>
          <cell r="E1653" t="str">
            <v>SUCSE VARGAS ESTEBAN</v>
          </cell>
          <cell r="F1653" t="str">
            <v>ARTESANAL</v>
          </cell>
        </row>
        <row r="1654">
          <cell r="B1654">
            <v>3965</v>
          </cell>
          <cell r="C1654" t="str">
            <v>SANTIAGO</v>
          </cell>
          <cell r="D1654" t="str">
            <v>PT-3965-CM</v>
          </cell>
          <cell r="E1654" t="str">
            <v>DEL MAR S.A.</v>
          </cell>
          <cell r="F1654" t="str">
            <v>DECRETO LEY Nº25977</v>
          </cell>
        </row>
        <row r="1655">
          <cell r="B1655">
            <v>3966</v>
          </cell>
          <cell r="C1655" t="str">
            <v>MOSHE I</v>
          </cell>
          <cell r="D1655" t="str">
            <v>PT-3966-PM</v>
          </cell>
          <cell r="E1655" t="str">
            <v>PESQUERA INDUSTRIAL MOSHE S.A.C</v>
          </cell>
          <cell r="F1655" t="str">
            <v>DECRETO LEY Nº25977</v>
          </cell>
        </row>
        <row r="1656">
          <cell r="B1656">
            <v>3969</v>
          </cell>
          <cell r="C1656" t="str">
            <v>NUESTRA SE?RA DEL ROSARIO</v>
          </cell>
          <cell r="D1656" t="str">
            <v>PT-3969-BM</v>
          </cell>
          <cell r="E1656" t="str">
            <v>PINGO PINDAY PASCUAL</v>
          </cell>
          <cell r="F1656" t="str">
            <v>ARTESANAL</v>
          </cell>
        </row>
        <row r="1657">
          <cell r="B1657">
            <v>3971</v>
          </cell>
          <cell r="C1657" t="str">
            <v>SAN JACINTO III</v>
          </cell>
          <cell r="D1657" t="str">
            <v>PT-3971-CM</v>
          </cell>
          <cell r="E1657" t="str">
            <v>ECHE ANTON FELIX</v>
          </cell>
          <cell r="F1657" t="str">
            <v>DECRETO LEY Nº25977</v>
          </cell>
        </row>
        <row r="1658">
          <cell r="B1658">
            <v>3972</v>
          </cell>
          <cell r="C1658" t="str">
            <v>MI JOSE Y MERCEDES</v>
          </cell>
          <cell r="D1658" t="str">
            <v>PT-3972-BM</v>
          </cell>
          <cell r="E1658" t="str">
            <v>PAIVA CHERRES JOSE ;PAIVA FIESTAS DE PAIVA MARGARITA</v>
          </cell>
          <cell r="F1658" t="str">
            <v>MENOR ESCALA (ANCHOVETA) - ARTESANAL</v>
          </cell>
        </row>
        <row r="1659">
          <cell r="B1659">
            <v>3973</v>
          </cell>
          <cell r="C1659" t="str">
            <v>WALJOHBER</v>
          </cell>
          <cell r="D1659" t="str">
            <v>PT-3973-BM</v>
          </cell>
          <cell r="E1659" t="str">
            <v>PAIVA PAIVA TEODULO ;QUEREVALU QUEREVALU ANDREA</v>
          </cell>
          <cell r="F1659" t="str">
            <v>MENOR ESCALA (ANCHOVETA)</v>
          </cell>
        </row>
        <row r="1660">
          <cell r="B1660">
            <v>3977</v>
          </cell>
          <cell r="C1660" t="str">
            <v>AUGUSTUS II</v>
          </cell>
          <cell r="D1660" t="str">
            <v>PT-3977-CM</v>
          </cell>
          <cell r="E1660" t="str">
            <v>INDUSTRIAL PESQUERA SANTA MONICA S.A.</v>
          </cell>
          <cell r="F1660" t="str">
            <v>DECRETO LEY Nº25977</v>
          </cell>
        </row>
        <row r="1661">
          <cell r="B1661">
            <v>3979</v>
          </cell>
          <cell r="C1661" t="str">
            <v>SE?R DE LA ASENCION</v>
          </cell>
          <cell r="D1661" t="str">
            <v>PT-3979-BM</v>
          </cell>
          <cell r="E1661" t="str">
            <v>ALVAREZ MORALES JOSE</v>
          </cell>
          <cell r="F1661" t="str">
            <v>ARTESANAL</v>
          </cell>
        </row>
        <row r="1662">
          <cell r="B1662">
            <v>3981</v>
          </cell>
          <cell r="C1662" t="str">
            <v>ALMIRANTE MONTERO</v>
          </cell>
          <cell r="D1662" t="str">
            <v>PT-3981-BM</v>
          </cell>
          <cell r="E1662" t="str">
            <v>PAZO ZETA JUAN GILBERTO</v>
          </cell>
          <cell r="F1662" t="str">
            <v>ARTESANAL</v>
          </cell>
        </row>
        <row r="1663">
          <cell r="B1663">
            <v>3984</v>
          </cell>
          <cell r="C1663" t="str">
            <v>OLIVER</v>
          </cell>
          <cell r="D1663" t="str">
            <v>CE-3984-PM</v>
          </cell>
          <cell r="E1663" t="str">
            <v>TECNOLOGICA DE ALIMENTOS S.A.</v>
          </cell>
          <cell r="F1663" t="str">
            <v>DECRETO LEY Nº25977</v>
          </cell>
        </row>
        <row r="1664">
          <cell r="B1664">
            <v>3986</v>
          </cell>
          <cell r="C1664" t="str">
            <v>ALONSO</v>
          </cell>
          <cell r="D1664" t="str">
            <v>PT-3986-PM</v>
          </cell>
          <cell r="E1664" t="str">
            <v>PESQUERA VENECIA E.I.R.L.</v>
          </cell>
          <cell r="F1664" t="str">
            <v>DECRETO LEY Nº25977</v>
          </cell>
        </row>
        <row r="1665">
          <cell r="B1665">
            <v>3987</v>
          </cell>
          <cell r="C1665" t="str">
            <v>ENSENADA</v>
          </cell>
          <cell r="D1665" t="str">
            <v>CE-3987-PM</v>
          </cell>
          <cell r="E1665" t="str">
            <v>PESQUERA EXALMAR S.A.A.</v>
          </cell>
          <cell r="F1665" t="str">
            <v>DECRETO LEY Nº25977</v>
          </cell>
        </row>
        <row r="1666">
          <cell r="B1666">
            <v>3992</v>
          </cell>
          <cell r="C1666" t="str">
            <v>ETHEL MERCEDES II</v>
          </cell>
          <cell r="D1666" t="str">
            <v>PT-3992-CM</v>
          </cell>
          <cell r="E1666" t="str">
            <v>CALLE HUAYANAY ETELVINA ;JUAREZ NIMA JUSTO</v>
          </cell>
          <cell r="F1666" t="str">
            <v>MENOR ESCALA (ANCHOVETA) - ARTESANAL</v>
          </cell>
        </row>
        <row r="1667">
          <cell r="B1667">
            <v>3995</v>
          </cell>
          <cell r="C1667" t="str">
            <v>GUIAME MADRE MIA</v>
          </cell>
          <cell r="D1667" t="str">
            <v>PT-3995-BM</v>
          </cell>
          <cell r="E1667" t="str">
            <v>ALVAREZ PANTA FAUSTINA ;ALVAREZ PERICHE GENARO ;ECA TUME MARIA ;PANTA ECA SANTOS ;PERICHE PANTA FELIPE SANTIAGO (F) ;PERICHE PANTA JOSE</v>
          </cell>
          <cell r="F1667" t="str">
            <v>DECRETO LEY Nº25977</v>
          </cell>
        </row>
        <row r="1668">
          <cell r="B1668">
            <v>3996</v>
          </cell>
          <cell r="C1668" t="str">
            <v>JOSE OTILIO III</v>
          </cell>
          <cell r="D1668" t="str">
            <v>PT-3996-BM</v>
          </cell>
          <cell r="E1668" t="str">
            <v>EMPRESA PESQUERA PAE S.A.C.</v>
          </cell>
          <cell r="F1668" t="str">
            <v>LEY Nº26920</v>
          </cell>
        </row>
        <row r="1669">
          <cell r="B1669">
            <v>3997</v>
          </cell>
          <cell r="C1669" t="str">
            <v>JUAN PABLO</v>
          </cell>
          <cell r="D1669" t="str">
            <v>PT-03997-BM</v>
          </cell>
          <cell r="E1669" t="str">
            <v>DESEMBARCADERO PESQUERO MULTIPROPOSITO JUAN PABLO SOCIEDAD ANONIMA CERRADA</v>
          </cell>
          <cell r="F1669" t="str">
            <v>MENOR ESCALA (ANCHOVETA)</v>
          </cell>
        </row>
        <row r="1670">
          <cell r="B1670">
            <v>4000</v>
          </cell>
          <cell r="C1670" t="str">
            <v>EL CALAMAR N° 2</v>
          </cell>
          <cell r="D1670" t="str">
            <v>PL-4000-CM</v>
          </cell>
          <cell r="E1670" t="str">
            <v>BARRETO PAREDES FERNANDO RICHARD</v>
          </cell>
          <cell r="F1670" t="str">
            <v>LEY Nº26920</v>
          </cell>
        </row>
        <row r="1671">
          <cell r="B1671">
            <v>4001</v>
          </cell>
          <cell r="C1671" t="str">
            <v>EL AMIGO DEL GALILEO</v>
          </cell>
          <cell r="D1671" t="str">
            <v>PL-4001-CM</v>
          </cell>
          <cell r="E1671" t="str">
            <v>IPANAQUE OROSCO ISRAEL ABIMAEL</v>
          </cell>
          <cell r="F1671" t="str">
            <v>LEY Nº26920</v>
          </cell>
        </row>
        <row r="1672">
          <cell r="B1672">
            <v>4002</v>
          </cell>
          <cell r="C1672" t="str">
            <v>MILAGRO DE DIOS</v>
          </cell>
          <cell r="D1672" t="str">
            <v>TA-4002-BM</v>
          </cell>
          <cell r="E1672" t="str">
            <v>FIESTAS BOLO FELIX DE VALOIS</v>
          </cell>
          <cell r="F1672" t="str">
            <v>ARTESANAL</v>
          </cell>
        </row>
        <row r="1673">
          <cell r="B1673">
            <v>4005</v>
          </cell>
          <cell r="C1673" t="str">
            <v>JESUCRISTO ES REAL</v>
          </cell>
          <cell r="D1673" t="str">
            <v>TA-04005-BM</v>
          </cell>
          <cell r="E1673" t="str">
            <v>MORALES CHIROQUE BERTHA</v>
          </cell>
          <cell r="F1673" t="str">
            <v>DS. 006-2016-PRODUCE</v>
          </cell>
        </row>
        <row r="1674">
          <cell r="B1674">
            <v>4011</v>
          </cell>
          <cell r="C1674" t="str">
            <v>DO? SARELA</v>
          </cell>
          <cell r="D1674" t="str">
            <v>CE-4011-CM</v>
          </cell>
          <cell r="E1674" t="str">
            <v>MARCELO GORDILLO SARELA GESSIE</v>
          </cell>
          <cell r="F1674" t="str">
            <v>ARTESANAL</v>
          </cell>
        </row>
        <row r="1675">
          <cell r="B1675">
            <v>4012</v>
          </cell>
          <cell r="C1675" t="str">
            <v>MARITIMA II</v>
          </cell>
          <cell r="D1675" t="str">
            <v>CE-4012-PM</v>
          </cell>
          <cell r="E1675" t="str">
            <v>PESQUERA DIAMANTE S.A.</v>
          </cell>
          <cell r="F1675" t="str">
            <v>DECRETO LEY Nº25977</v>
          </cell>
        </row>
        <row r="1676">
          <cell r="B1676">
            <v>4017</v>
          </cell>
          <cell r="C1676" t="str">
            <v>MAR MEDITERRANEO</v>
          </cell>
          <cell r="D1676" t="str">
            <v>CE-4017-PM</v>
          </cell>
          <cell r="E1676" t="str">
            <v>TECNOLOGICA DE ALIMENTOS S.A.</v>
          </cell>
          <cell r="F1676" t="str">
            <v>DECRETO LEY Nº25977</v>
          </cell>
        </row>
        <row r="1677">
          <cell r="B1677">
            <v>4018</v>
          </cell>
          <cell r="C1677" t="str">
            <v>PETITA II</v>
          </cell>
          <cell r="D1677" t="str">
            <v>CE-4018-CM</v>
          </cell>
          <cell r="E1677" t="str">
            <v>ARNAIZ RENDON JUAN CARLOS; RODRIGUEZ ARIAS RAMON Y COLLAZOS MATHEUS DE RODRIGUEZ ELVA GENOVEVA</v>
          </cell>
          <cell r="F1677" t="str">
            <v>ARTESANAL</v>
          </cell>
        </row>
        <row r="1678">
          <cell r="B1678">
            <v>4019</v>
          </cell>
          <cell r="C1678" t="str">
            <v>PROGRESO I</v>
          </cell>
          <cell r="D1678" t="str">
            <v>CE-4019-CM</v>
          </cell>
          <cell r="E1678" t="str">
            <v>EMPRESA PESQUERA JADA S.A.C</v>
          </cell>
          <cell r="F1678" t="str">
            <v>DECRETO LEY Nº25977</v>
          </cell>
        </row>
        <row r="1679">
          <cell r="B1679">
            <v>4020</v>
          </cell>
          <cell r="C1679" t="str">
            <v>SIMY 5</v>
          </cell>
          <cell r="D1679" t="str">
            <v>SE-4020-PM</v>
          </cell>
          <cell r="E1679" t="str">
            <v>CFG INVESTMENT S.A.C.</v>
          </cell>
          <cell r="F1679" t="str">
            <v>DECRETO LEY Nº25977</v>
          </cell>
        </row>
        <row r="1680">
          <cell r="B1680">
            <v>4021</v>
          </cell>
          <cell r="C1680" t="str">
            <v>TIBURON 9</v>
          </cell>
          <cell r="D1680" t="str">
            <v>CE-4021-PM</v>
          </cell>
          <cell r="E1680" t="str">
            <v>PESQUERA CARAL S.A.</v>
          </cell>
          <cell r="F1680" t="str">
            <v>DECRETO LEY Nº25977</v>
          </cell>
        </row>
        <row r="1681">
          <cell r="B1681">
            <v>4022</v>
          </cell>
          <cell r="C1681" t="str">
            <v>SAN ANTONIO VI</v>
          </cell>
          <cell r="D1681" t="str">
            <v>CE-4022-PM</v>
          </cell>
          <cell r="E1681" t="str">
            <v>PESQUERA HAYDUK S.A.</v>
          </cell>
          <cell r="F1681" t="str">
            <v>DECRETO LEY Nº25977</v>
          </cell>
        </row>
        <row r="1682">
          <cell r="B1682">
            <v>4023</v>
          </cell>
          <cell r="C1682" t="str">
            <v>PACHACUTEC 2</v>
          </cell>
          <cell r="D1682" t="str">
            <v>CE-4023-PM</v>
          </cell>
          <cell r="E1682" t="str">
            <v>CORPORACION PESQUERA INCA S.A.C.</v>
          </cell>
          <cell r="F1682" t="str">
            <v>DECRETO LEY Nº25977</v>
          </cell>
        </row>
        <row r="1683">
          <cell r="B1683">
            <v>4024</v>
          </cell>
          <cell r="C1683" t="str">
            <v>SAN ANTONIO VIII</v>
          </cell>
          <cell r="D1683" t="str">
            <v>CE-4024-PM</v>
          </cell>
          <cell r="E1683" t="str">
            <v>PESQUERA SANTA ROSA S.A.C.</v>
          </cell>
          <cell r="F1683" t="str">
            <v>DECRETO LEY Nº25977</v>
          </cell>
        </row>
        <row r="1684">
          <cell r="B1684">
            <v>4025</v>
          </cell>
          <cell r="C1684" t="str">
            <v>MARILU</v>
          </cell>
          <cell r="D1684" t="str">
            <v>CE-4025-PM</v>
          </cell>
          <cell r="E1684" t="str">
            <v>PESQUERA HAYDUK S.A.</v>
          </cell>
          <cell r="F1684" t="str">
            <v>DECRETO LEY Nº25977</v>
          </cell>
        </row>
        <row r="1685">
          <cell r="B1685">
            <v>4026</v>
          </cell>
          <cell r="C1685" t="str">
            <v>TINO</v>
          </cell>
          <cell r="D1685" t="str">
            <v>CE-4026-PM</v>
          </cell>
          <cell r="E1685" t="str">
            <v>INVERSIONES MOREDA S.A.C</v>
          </cell>
          <cell r="F1685" t="str">
            <v>DECRETO LEY Nº25977</v>
          </cell>
        </row>
        <row r="1686">
          <cell r="B1686">
            <v>4028</v>
          </cell>
          <cell r="C1686" t="str">
            <v>TASA 24</v>
          </cell>
          <cell r="D1686" t="str">
            <v>CE-4028-PM</v>
          </cell>
          <cell r="E1686" t="str">
            <v>TECNOLOGICA DE ALIMENTOS S.A.</v>
          </cell>
          <cell r="F1686" t="str">
            <v>DECRETO LEY Nº25977</v>
          </cell>
        </row>
        <row r="1687">
          <cell r="B1687">
            <v>4030</v>
          </cell>
          <cell r="C1687" t="str">
            <v>MARA?N 7</v>
          </cell>
          <cell r="D1687" t="str">
            <v>CE-4030-PM</v>
          </cell>
          <cell r="E1687" t="str">
            <v>INDUSTRIAL PESQUERA SANTA MONICA S.A.</v>
          </cell>
          <cell r="F1687" t="str">
            <v>DECRETO LEY Nº25977</v>
          </cell>
        </row>
        <row r="1688">
          <cell r="B1688">
            <v>4031</v>
          </cell>
          <cell r="C1688" t="str">
            <v>ZORRITOS 5</v>
          </cell>
          <cell r="D1688" t="str">
            <v>CE-4031-PM</v>
          </cell>
          <cell r="E1688" t="str">
            <v>CORPORACION PESQUERA INCA S.A.C.</v>
          </cell>
          <cell r="F1688" t="str">
            <v>DECRETO LEY Nº25977</v>
          </cell>
        </row>
        <row r="1689">
          <cell r="B1689">
            <v>4032</v>
          </cell>
          <cell r="C1689" t="str">
            <v>HUALLAGA 5</v>
          </cell>
          <cell r="D1689" t="str">
            <v>CE-4032-PM</v>
          </cell>
          <cell r="E1689" t="str">
            <v>CFG INVESTMENT S.A.C.</v>
          </cell>
          <cell r="F1689" t="str">
            <v>DECRETO LEY Nº25977</v>
          </cell>
        </row>
        <row r="1690">
          <cell r="B1690">
            <v>4033</v>
          </cell>
          <cell r="C1690" t="str">
            <v>LUCIANO</v>
          </cell>
          <cell r="D1690" t="str">
            <v>CE-4033-PM</v>
          </cell>
          <cell r="E1690" t="str">
            <v>REPRESENTACIONES CHAVEZ S.R.LTDA.</v>
          </cell>
          <cell r="F1690" t="str">
            <v>DECRETO LEY Nº25977</v>
          </cell>
        </row>
        <row r="1691">
          <cell r="B1691">
            <v>4034</v>
          </cell>
          <cell r="C1691" t="str">
            <v>CARLOS ENRIQUE</v>
          </cell>
          <cell r="D1691" t="str">
            <v>CE-4034-BM</v>
          </cell>
          <cell r="E1691" t="str">
            <v>PEREZ SAENZ JUSTINA</v>
          </cell>
          <cell r="F1691" t="str">
            <v>ARTESANAL</v>
          </cell>
        </row>
        <row r="1692">
          <cell r="B1692">
            <v>4044</v>
          </cell>
          <cell r="C1692" t="str">
            <v>VANESSA</v>
          </cell>
          <cell r="D1692" t="str">
            <v>CE-04044-BM</v>
          </cell>
          <cell r="E1692" t="str">
            <v>MEDINA AVILA PEDRO TEOFILO</v>
          </cell>
          <cell r="F1692" t="str">
            <v>DECRETO LEGISLATIVO Nº1273</v>
          </cell>
        </row>
        <row r="1693">
          <cell r="B1693">
            <v>4049</v>
          </cell>
          <cell r="C1693" t="str">
            <v>TRES HERMANOS</v>
          </cell>
          <cell r="D1693" t="str">
            <v>CE-4049-BM</v>
          </cell>
          <cell r="E1693" t="str">
            <v>SANTIAGO G. MALDONADO Y OTRO</v>
          </cell>
          <cell r="F1693" t="str">
            <v>ARTESANAL</v>
          </cell>
        </row>
        <row r="1694">
          <cell r="B1694">
            <v>4051</v>
          </cell>
          <cell r="C1694" t="str">
            <v>COMANCHE I</v>
          </cell>
          <cell r="D1694" t="str">
            <v>CE-4051-PM</v>
          </cell>
          <cell r="E1694" t="str">
            <v>CORPORACION PESQUERA INCA S.A.C.</v>
          </cell>
          <cell r="F1694" t="str">
            <v>DECRETO LEY Nº25977</v>
          </cell>
        </row>
        <row r="1695">
          <cell r="B1695">
            <v>4052</v>
          </cell>
          <cell r="C1695" t="str">
            <v>COMANCHE II</v>
          </cell>
          <cell r="D1695" t="str">
            <v>CE-4052-PM</v>
          </cell>
          <cell r="E1695" t="str">
            <v>CFG INVESTMENT S.A.C.</v>
          </cell>
          <cell r="F1695" t="str">
            <v>DECRETO LEY Nº25977</v>
          </cell>
        </row>
        <row r="1696">
          <cell r="B1696">
            <v>4053</v>
          </cell>
          <cell r="C1696" t="str">
            <v>MANTA 4</v>
          </cell>
          <cell r="D1696" t="str">
            <v>CE-4053-PM</v>
          </cell>
          <cell r="E1696" t="str">
            <v>PESQUERA HUMACARE S.A.</v>
          </cell>
          <cell r="F1696" t="str">
            <v>DECRETO LEY Nº25977</v>
          </cell>
        </row>
        <row r="1697">
          <cell r="B1697">
            <v>4060</v>
          </cell>
          <cell r="C1697" t="str">
            <v>EL CONEJO</v>
          </cell>
          <cell r="D1697" t="str">
            <v>PS-4060-BM</v>
          </cell>
          <cell r="E1697" t="str">
            <v>FROILAN ARCE ASTORGA</v>
          </cell>
          <cell r="F1697" t="str">
            <v>ARTESANAL</v>
          </cell>
        </row>
        <row r="1698">
          <cell r="B1698">
            <v>4062</v>
          </cell>
          <cell r="C1698" t="str">
            <v>EL MAQUEIJA</v>
          </cell>
          <cell r="D1698" t="str">
            <v>PS-4062-BM</v>
          </cell>
          <cell r="E1698" t="str">
            <v>MORALES DE ORME? JUANA CORINA</v>
          </cell>
          <cell r="F1698" t="str">
            <v>ARTESANAL</v>
          </cell>
        </row>
        <row r="1699">
          <cell r="B1699">
            <v>4064</v>
          </cell>
          <cell r="C1699" t="str">
            <v>CARA NEGRA</v>
          </cell>
          <cell r="D1699" t="str">
            <v>PS-4064-BM</v>
          </cell>
          <cell r="E1699" t="str">
            <v>ORME? MORALES JAIME E.</v>
          </cell>
          <cell r="F1699" t="str">
            <v>ARTESANAL</v>
          </cell>
        </row>
        <row r="1700">
          <cell r="B1700">
            <v>4066</v>
          </cell>
          <cell r="C1700" t="str">
            <v>DON MELCHOR</v>
          </cell>
          <cell r="D1700" t="str">
            <v>PS-4066-BM</v>
          </cell>
          <cell r="E1700" t="str">
            <v>FAJARDO SOTO BALTAZAR</v>
          </cell>
          <cell r="F1700" t="str">
            <v>ARTESANAL</v>
          </cell>
        </row>
        <row r="1701">
          <cell r="B1701">
            <v>4068</v>
          </cell>
          <cell r="C1701" t="str">
            <v>ROSA II</v>
          </cell>
          <cell r="D1701" t="str">
            <v>PS-4068-BM</v>
          </cell>
          <cell r="E1701" t="str">
            <v>QUISPE ILAQUITA PEDRO</v>
          </cell>
          <cell r="F1701" t="str">
            <v>ARTESANAL</v>
          </cell>
        </row>
        <row r="1702">
          <cell r="B1702">
            <v>4070</v>
          </cell>
          <cell r="C1702" t="str">
            <v>VIRGEN DE LAS PE?S</v>
          </cell>
          <cell r="D1702" t="str">
            <v>PS-4070-BM</v>
          </cell>
          <cell r="E1702" t="str">
            <v>VARGAS DE APAZ ZOILA</v>
          </cell>
          <cell r="F1702" t="str">
            <v>ARTESANAL</v>
          </cell>
        </row>
        <row r="1703">
          <cell r="B1703">
            <v>4072</v>
          </cell>
          <cell r="C1703" t="str">
            <v>ACUARIO I</v>
          </cell>
          <cell r="D1703" t="str">
            <v>PS-4072-BM</v>
          </cell>
          <cell r="E1703" t="str">
            <v>CASTA?DA DE CASTILLO GREGORIO</v>
          </cell>
          <cell r="F1703" t="str">
            <v>ARTESANAL</v>
          </cell>
        </row>
        <row r="1704">
          <cell r="B1704">
            <v>4074</v>
          </cell>
          <cell r="C1704" t="str">
            <v>KENNY</v>
          </cell>
          <cell r="D1704" t="str">
            <v>CE-04074-BM</v>
          </cell>
          <cell r="E1704" t="str">
            <v>PEDREROS CALDAS PETRONILA MARGARITA ;SANCHEZ DIAZ HECTOR ORESTES</v>
          </cell>
          <cell r="F1704" t="str">
            <v>DECRETO LEGISLATIVO Nº1273</v>
          </cell>
        </row>
        <row r="1705">
          <cell r="B1705">
            <v>4080</v>
          </cell>
          <cell r="C1705" t="str">
            <v>JOSE Y GABRIELA</v>
          </cell>
          <cell r="D1705" t="str">
            <v>CE-4080-BM</v>
          </cell>
          <cell r="E1705" t="str">
            <v>GOMERO GUTIERREZ JOSE LUIS</v>
          </cell>
          <cell r="F1705" t="str">
            <v>ARTESANAL</v>
          </cell>
        </row>
        <row r="1706">
          <cell r="B1706">
            <v>4083</v>
          </cell>
          <cell r="C1706" t="str">
            <v>ZORRITOS 2</v>
          </cell>
          <cell r="D1706" t="str">
            <v>CE-4083-PM</v>
          </cell>
          <cell r="E1706" t="str">
            <v>INVERSIONES MOREDA S.A.C</v>
          </cell>
          <cell r="F1706" t="str">
            <v>DECRETO LEY Nº25977</v>
          </cell>
        </row>
        <row r="1707">
          <cell r="B1707">
            <v>4087</v>
          </cell>
          <cell r="C1707" t="str">
            <v>ARIES I</v>
          </cell>
          <cell r="D1707" t="str">
            <v>CE-04087-CM</v>
          </cell>
          <cell r="E1707" t="str">
            <v>SANCHEZ RODRIGUEZ BERNABA JESUS</v>
          </cell>
          <cell r="F1707" t="str">
            <v>ARTESANAL</v>
          </cell>
        </row>
        <row r="1708">
          <cell r="B1708">
            <v>4089</v>
          </cell>
          <cell r="C1708" t="str">
            <v>DON JUAN</v>
          </cell>
          <cell r="D1708" t="str">
            <v>CE-4089-BM</v>
          </cell>
          <cell r="E1708" t="str">
            <v>VALDEZ LOPEZ CORINA</v>
          </cell>
          <cell r="F1708" t="str">
            <v>ARTESANAL</v>
          </cell>
        </row>
        <row r="1709">
          <cell r="B1709">
            <v>4091</v>
          </cell>
          <cell r="C1709" t="str">
            <v>DIOS ES MI GUIA</v>
          </cell>
          <cell r="D1709" t="str">
            <v>CE-4091-BM</v>
          </cell>
          <cell r="E1709" t="str">
            <v>MARCELO LAVERIANO CARMEN</v>
          </cell>
          <cell r="F1709" t="str">
            <v>ARTESANAL</v>
          </cell>
        </row>
        <row r="1710">
          <cell r="B1710">
            <v>4095</v>
          </cell>
          <cell r="C1710" t="str">
            <v>MARA?N 6</v>
          </cell>
          <cell r="D1710" t="str">
            <v>CE-4095-PM</v>
          </cell>
          <cell r="E1710" t="str">
            <v>CONSORCIO MALLA S.A.</v>
          </cell>
          <cell r="F1710" t="str">
            <v>DECRETO LEY Nº25977</v>
          </cell>
        </row>
        <row r="1711">
          <cell r="B1711">
            <v>4097</v>
          </cell>
          <cell r="C1711" t="str">
            <v>JAHAIRITA</v>
          </cell>
          <cell r="D1711" t="str">
            <v>CE-4097-BM</v>
          </cell>
          <cell r="E1711" t="str">
            <v>ROSALES CASTOPE MARCOS</v>
          </cell>
          <cell r="F1711" t="str">
            <v>ARTESANAL</v>
          </cell>
        </row>
        <row r="1712">
          <cell r="B1712">
            <v>4098</v>
          </cell>
          <cell r="C1712" t="str">
            <v>PEDRO OMAR</v>
          </cell>
          <cell r="D1712" t="str">
            <v>CE-4098-BM</v>
          </cell>
          <cell r="E1712" t="str">
            <v>PEREZ SAENZ JUSTINA</v>
          </cell>
          <cell r="F1712" t="str">
            <v>ARTESANAL</v>
          </cell>
        </row>
        <row r="1713">
          <cell r="B1713">
            <v>4102</v>
          </cell>
          <cell r="C1713" t="str">
            <v>ZETA</v>
          </cell>
          <cell r="D1713" t="str">
            <v>CE-4102-BM</v>
          </cell>
          <cell r="E1713" t="str">
            <v>ZAVALETA PE? JORGE LENIN</v>
          </cell>
          <cell r="F1713" t="str">
            <v>ARTESANAL</v>
          </cell>
        </row>
        <row r="1714">
          <cell r="B1714">
            <v>4104</v>
          </cell>
          <cell r="C1714" t="str">
            <v>POSA 1</v>
          </cell>
          <cell r="D1714" t="str">
            <v>CE-4104-PM</v>
          </cell>
          <cell r="E1714" t="str">
            <v>PESQUERA OLLANTA S.A.C.</v>
          </cell>
          <cell r="F1714" t="str">
            <v>DECRETO LEY Nº25977</v>
          </cell>
        </row>
        <row r="1715">
          <cell r="B1715">
            <v>4105</v>
          </cell>
          <cell r="C1715" t="str">
            <v>MARCAR 1</v>
          </cell>
          <cell r="D1715" t="str">
            <v>CE-4105-PM</v>
          </cell>
          <cell r="E1715" t="str">
            <v>PESQUERA OLLANTA S.A.C.</v>
          </cell>
          <cell r="F1715" t="str">
            <v>DECRETO LEY Nº25977</v>
          </cell>
        </row>
        <row r="1716">
          <cell r="B1716">
            <v>4109</v>
          </cell>
          <cell r="C1716" t="str">
            <v>SANTA MARIA III</v>
          </cell>
          <cell r="D1716" t="str">
            <v>CE-04109-BM</v>
          </cell>
          <cell r="E1716" t="str">
            <v>BELTRAN HUAMANCHUMO CARLOS ALBERTO ;SANCHEZ DE BELTRAN BLANCA ELVIRA</v>
          </cell>
          <cell r="F1716" t="str">
            <v>DECRETO LEGISLATIVO Nº1273</v>
          </cell>
        </row>
        <row r="1717">
          <cell r="B1717">
            <v>4110</v>
          </cell>
          <cell r="C1717" t="str">
            <v>LANDO Y JANETH II</v>
          </cell>
          <cell r="D1717" t="str">
            <v>CE-4110-BM</v>
          </cell>
          <cell r="E1717" t="str">
            <v>VILLEGAS JARA PEDRO</v>
          </cell>
          <cell r="F1717" t="str">
            <v>ARTESANAL</v>
          </cell>
        </row>
        <row r="1718">
          <cell r="B1718">
            <v>4112</v>
          </cell>
          <cell r="C1718" t="str">
            <v>NAUTILUS</v>
          </cell>
          <cell r="D1718" t="str">
            <v>CE-4112-B</v>
          </cell>
          <cell r="E1718" t="str">
            <v>REBAZA DEGRACIA JUAN PABLO</v>
          </cell>
          <cell r="F1718" t="str">
            <v>ARTESANAL</v>
          </cell>
        </row>
        <row r="1719">
          <cell r="B1719">
            <v>4114</v>
          </cell>
          <cell r="C1719" t="str">
            <v>PILGRIM</v>
          </cell>
          <cell r="D1719" t="str">
            <v>CE-4114-B</v>
          </cell>
          <cell r="E1719" t="str">
            <v>REBAZA DEGRACIA JUAN PABLO</v>
          </cell>
          <cell r="F1719" t="str">
            <v>ARTESANAL</v>
          </cell>
        </row>
        <row r="1720">
          <cell r="B1720">
            <v>4115</v>
          </cell>
          <cell r="C1720" t="str">
            <v>LANDY FRITZ</v>
          </cell>
          <cell r="D1720" t="str">
            <v>CE-4115-BM</v>
          </cell>
          <cell r="E1720" t="str">
            <v>REBAZA DEGRACIA JUAN PABLO</v>
          </cell>
          <cell r="F1720" t="str">
            <v>ARTESANAL</v>
          </cell>
        </row>
        <row r="1721">
          <cell r="B1721">
            <v>4117</v>
          </cell>
          <cell r="C1721" t="str">
            <v>DON MANUEL III</v>
          </cell>
          <cell r="D1721" t="str">
            <v>CE-4117-CM</v>
          </cell>
          <cell r="E1721" t="str">
            <v>PESQUERA PACASMAYO E.I.R.L.</v>
          </cell>
          <cell r="F1721" t="str">
            <v>LEY Nº26920</v>
          </cell>
        </row>
        <row r="1722">
          <cell r="B1722">
            <v>4118</v>
          </cell>
          <cell r="C1722" t="str">
            <v>TIBURON 2</v>
          </cell>
          <cell r="D1722" t="str">
            <v>CO-4118-PM</v>
          </cell>
          <cell r="E1722" t="str">
            <v>INVERSIONES MOREDA S.A.C</v>
          </cell>
          <cell r="F1722" t="str">
            <v>DECRETO LEY Nº25977</v>
          </cell>
        </row>
        <row r="1723">
          <cell r="B1723">
            <v>4120</v>
          </cell>
          <cell r="C1723" t="str">
            <v>TIBURON 4</v>
          </cell>
          <cell r="D1723" t="str">
            <v>CE-4120-PM</v>
          </cell>
          <cell r="E1723" t="str">
            <v>PESQUERA CARAL S.A.</v>
          </cell>
          <cell r="F1723" t="str">
            <v>DECRETO LEY Nº25977</v>
          </cell>
        </row>
        <row r="1724">
          <cell r="B1724">
            <v>4122</v>
          </cell>
          <cell r="C1724" t="str">
            <v>TIBURON 6</v>
          </cell>
          <cell r="D1724" t="str">
            <v>CE-4122-PM</v>
          </cell>
          <cell r="E1724" t="str">
            <v>PESQUERA LUCIANA S.A.C.</v>
          </cell>
          <cell r="F1724" t="str">
            <v>DECRETO LEY Nº25977</v>
          </cell>
        </row>
        <row r="1725">
          <cell r="B1725">
            <v>4124</v>
          </cell>
          <cell r="C1725" t="str">
            <v>SAN BLAS</v>
          </cell>
          <cell r="D1725" t="str">
            <v>CE-4124-PM</v>
          </cell>
          <cell r="E1725" t="str">
            <v>CORPORACION PESQUERA INCA S.A.C.</v>
          </cell>
          <cell r="F1725" t="str">
            <v>DECRETO LEY Nº25977</v>
          </cell>
        </row>
        <row r="1726">
          <cell r="B1726">
            <v>4128</v>
          </cell>
          <cell r="C1726" t="str">
            <v>ESTRELLA MARINA</v>
          </cell>
          <cell r="D1726" t="str">
            <v>ZS-4128-BM</v>
          </cell>
          <cell r="E1726" t="str">
            <v>COEELO HUAMAN AUSTREBERTO</v>
          </cell>
          <cell r="F1726" t="str">
            <v>ARTESANAL</v>
          </cell>
        </row>
        <row r="1727">
          <cell r="B1727">
            <v>4129</v>
          </cell>
          <cell r="C1727" t="str">
            <v>DIOS ES MI LUZ</v>
          </cell>
          <cell r="D1727" t="str">
            <v>ZS-4129-BM</v>
          </cell>
          <cell r="E1727" t="str">
            <v>SILVA ZAPATA TEOFILO Y CONYUGUE</v>
          </cell>
          <cell r="F1727" t="str">
            <v>ARTESANAL</v>
          </cell>
        </row>
        <row r="1728">
          <cell r="B1728">
            <v>4131</v>
          </cell>
          <cell r="C1728" t="str">
            <v>CECI</v>
          </cell>
          <cell r="D1728" t="str">
            <v>CO-4131-CM</v>
          </cell>
          <cell r="E1728" t="str">
            <v>HERNANDEZ PORTAL PABLO RAUL</v>
          </cell>
          <cell r="F1728" t="str">
            <v>DECRETO LEY Nº25977</v>
          </cell>
        </row>
        <row r="1729">
          <cell r="B1729">
            <v>4134</v>
          </cell>
          <cell r="C1729" t="str">
            <v>MI ROSITA</v>
          </cell>
          <cell r="D1729" t="str">
            <v>ZS-4134-BM</v>
          </cell>
          <cell r="E1729" t="str">
            <v>CASTILLO HERRERA JAVIER</v>
          </cell>
          <cell r="F1729" t="str">
            <v>ARTESANAL</v>
          </cell>
        </row>
        <row r="1730">
          <cell r="B1730">
            <v>4135</v>
          </cell>
          <cell r="C1730" t="str">
            <v>JESUS DE NAZARETH</v>
          </cell>
          <cell r="D1730" t="str">
            <v>ZS-04135-CM</v>
          </cell>
          <cell r="E1730" t="str">
            <v>ECHE MORALES JOSE NARCISO</v>
          </cell>
          <cell r="F1730" t="str">
            <v>ARTESANAL</v>
          </cell>
        </row>
        <row r="1731">
          <cell r="B1731">
            <v>4138</v>
          </cell>
          <cell r="C1731" t="str">
            <v>AGUILA MARINA</v>
          </cell>
          <cell r="D1731" t="str">
            <v>ZS-4138-BM</v>
          </cell>
          <cell r="E1731" t="str">
            <v>DE DIOS MARTINEZ LEOCADIO</v>
          </cell>
          <cell r="F1731" t="str">
            <v>ARTESANAL</v>
          </cell>
        </row>
        <row r="1732">
          <cell r="B1732">
            <v>4141</v>
          </cell>
          <cell r="C1732" t="str">
            <v>SANTA ROSITA</v>
          </cell>
          <cell r="D1732" t="str">
            <v>ZS-4141-BM</v>
          </cell>
          <cell r="E1732" t="str">
            <v>PANTA LLENQUE MODESTO CRESCENCIO</v>
          </cell>
          <cell r="F1732" t="str">
            <v>ARTESANAL</v>
          </cell>
        </row>
        <row r="1733">
          <cell r="B1733">
            <v>4144</v>
          </cell>
          <cell r="C1733" t="str">
            <v>DO? MARY</v>
          </cell>
          <cell r="D1733" t="str">
            <v>ZS-4144-CM</v>
          </cell>
          <cell r="E1733" t="str">
            <v>PESQUERA EMPRESA DO? MARY SCRL.</v>
          </cell>
          <cell r="F1733" t="str">
            <v>LEY Nº26920</v>
          </cell>
        </row>
        <row r="1734">
          <cell r="B1734">
            <v>4145</v>
          </cell>
          <cell r="C1734" t="str">
            <v>SHELEY</v>
          </cell>
          <cell r="D1734" t="str">
            <v>ZS-4145-PM</v>
          </cell>
          <cell r="E1734" t="str">
            <v>TECNOLOGICA DE ALIMENTOS S.A.</v>
          </cell>
          <cell r="F1734" t="str">
            <v>DECRETO LEY Nº25977</v>
          </cell>
        </row>
        <row r="1735">
          <cell r="B1735">
            <v>4146</v>
          </cell>
          <cell r="C1735" t="str">
            <v>MI JOSE LUIS Nº2</v>
          </cell>
          <cell r="D1735" t="str">
            <v>PL-4146-CM</v>
          </cell>
          <cell r="E1735" t="str">
            <v>SUCLUPE SANTISTEBAN HIPOLITO</v>
          </cell>
          <cell r="F1735" t="str">
            <v>ARTESANAL</v>
          </cell>
        </row>
        <row r="1736">
          <cell r="B1736">
            <v>4147</v>
          </cell>
          <cell r="C1736" t="str">
            <v>JAIMITO</v>
          </cell>
          <cell r="D1736" t="str">
            <v>PS-4147-BM</v>
          </cell>
          <cell r="E1736" t="str">
            <v>CONTRERAS MU?Z JUAN JAIME</v>
          </cell>
          <cell r="F1736" t="str">
            <v>ARTESANAL</v>
          </cell>
        </row>
        <row r="1737">
          <cell r="B1737">
            <v>4148</v>
          </cell>
          <cell r="C1737" t="str">
            <v>MI JOSE LUIS Nº 2</v>
          </cell>
          <cell r="D1737" t="str">
            <v>PL-4148-CM</v>
          </cell>
          <cell r="E1737" t="str">
            <v>SUCLUPE SANTISTEBAN HIPOLITO (F)</v>
          </cell>
          <cell r="F1737" t="str">
            <v>LEY Nº26920</v>
          </cell>
        </row>
        <row r="1738">
          <cell r="B1738">
            <v>4152</v>
          </cell>
          <cell r="C1738" t="str">
            <v>Ntra.Sra DE LAS MERCEDES</v>
          </cell>
          <cell r="D1738" t="str">
            <v>PL-4152-BM</v>
          </cell>
          <cell r="E1738" t="str">
            <v>LEYTON LLUEN URSULA</v>
          </cell>
          <cell r="F1738" t="str">
            <v>ARTESANAL</v>
          </cell>
        </row>
        <row r="1739">
          <cell r="B1739">
            <v>4153</v>
          </cell>
          <cell r="C1739" t="str">
            <v>NI? DEL MILAGRO</v>
          </cell>
          <cell r="D1739" t="str">
            <v>PL-4153-BM</v>
          </cell>
          <cell r="E1739" t="str">
            <v>FIESTAS AMAYA MARIA</v>
          </cell>
          <cell r="F1739" t="str">
            <v>ARTESANAL</v>
          </cell>
        </row>
        <row r="1740">
          <cell r="B1740">
            <v>4154</v>
          </cell>
          <cell r="C1740" t="str">
            <v>JOSE OLAYA</v>
          </cell>
          <cell r="D1740" t="str">
            <v>PL-4154-BM</v>
          </cell>
          <cell r="E1740" t="str">
            <v>CUSTODIO MORENO ARMANDO ;SANTISTEBAN DE CUSTODIO PERLA</v>
          </cell>
          <cell r="F1740" t="str">
            <v>MENOR ESCALA (ANCHOVETA)</v>
          </cell>
        </row>
        <row r="1741">
          <cell r="B1741">
            <v>4156</v>
          </cell>
          <cell r="C1741" t="str">
            <v>MARIA LUZ</v>
          </cell>
          <cell r="D1741" t="str">
            <v>PL-4156-CM</v>
          </cell>
          <cell r="E1741" t="str">
            <v>PESQUERA EXALMAR S.A.A.</v>
          </cell>
          <cell r="F1741" t="str">
            <v>LEY Nº26920</v>
          </cell>
        </row>
        <row r="1742">
          <cell r="B1742">
            <v>4158</v>
          </cell>
          <cell r="C1742" t="str">
            <v>MONITOR HUASCAR Nº 2</v>
          </cell>
          <cell r="D1742" t="str">
            <v>PL-4158-BM</v>
          </cell>
          <cell r="E1742" t="str">
            <v>SANTISTEBAN URCIA MANUEL ;SANTISTEBAN URCIA PEDRO</v>
          </cell>
          <cell r="F1742" t="str">
            <v>LEY Nº26920</v>
          </cell>
        </row>
        <row r="1743">
          <cell r="B1743">
            <v>4159</v>
          </cell>
          <cell r="C1743" t="str">
            <v>SANTA MAR 2</v>
          </cell>
          <cell r="D1743" t="str">
            <v>PL-4159-BM</v>
          </cell>
          <cell r="E1743" t="str">
            <v>MORALES TUME PEDRO P.</v>
          </cell>
          <cell r="F1743" t="str">
            <v>ARTESANAL</v>
          </cell>
        </row>
        <row r="1744">
          <cell r="B1744">
            <v>4160</v>
          </cell>
          <cell r="C1744" t="str">
            <v>DON CEFERINO</v>
          </cell>
          <cell r="D1744" t="str">
            <v>PL-4160-BM</v>
          </cell>
          <cell r="E1744" t="str">
            <v>TEQUE FIESTAS EMILIO Y LLENQUE QUEREVALU PEDRO</v>
          </cell>
          <cell r="F1744" t="str">
            <v>ARTESANAL</v>
          </cell>
        </row>
        <row r="1745">
          <cell r="B1745">
            <v>4161</v>
          </cell>
          <cell r="C1745" t="str">
            <v>EL AMIGO DE DIOS</v>
          </cell>
          <cell r="D1745" t="str">
            <v>PL-4161-BM</v>
          </cell>
          <cell r="E1745" t="str">
            <v>IPANAQUE SANCHEZ JOSE ENCARNACION ;OROSCO VICTORIA</v>
          </cell>
          <cell r="F1745" t="str">
            <v>LEY Nº26920</v>
          </cell>
        </row>
        <row r="1746">
          <cell r="B1746">
            <v>4162</v>
          </cell>
          <cell r="C1746" t="str">
            <v>MI ANDREA</v>
          </cell>
          <cell r="D1746" t="str">
            <v>PL-4162-BM</v>
          </cell>
          <cell r="E1746" t="str">
            <v>LLONTOP Y OTROS ABELARDO BANCES</v>
          </cell>
          <cell r="F1746" t="str">
            <v>ARTESANAL</v>
          </cell>
        </row>
        <row r="1747">
          <cell r="B1747">
            <v>4163</v>
          </cell>
          <cell r="C1747" t="str">
            <v>SAN MARTIN DE PORRAS</v>
          </cell>
          <cell r="D1747" t="str">
            <v>PL-4163-BM</v>
          </cell>
          <cell r="E1747" t="str">
            <v>FLORES LLENQUE ANTONIO</v>
          </cell>
          <cell r="F1747" t="str">
            <v>ARTESANAL</v>
          </cell>
        </row>
        <row r="1748">
          <cell r="B1748">
            <v>4164</v>
          </cell>
          <cell r="C1748" t="str">
            <v>CRISTO SALVA</v>
          </cell>
          <cell r="D1748" t="str">
            <v>PL-4164-CM</v>
          </cell>
          <cell r="E1748" t="str">
            <v>LINARES ABRILL MILAGRITOS LILIANA</v>
          </cell>
          <cell r="F1748" t="str">
            <v>ARTESANAL</v>
          </cell>
        </row>
        <row r="1749">
          <cell r="B1749">
            <v>4165</v>
          </cell>
          <cell r="C1749" t="str">
            <v>MARIA MARCELITA</v>
          </cell>
          <cell r="D1749" t="str">
            <v>PL-4165-CM</v>
          </cell>
          <cell r="E1749" t="str">
            <v>ALSO GROUP S.A.C.</v>
          </cell>
          <cell r="F1749" t="str">
            <v>DECRETO LEY Nº25977</v>
          </cell>
        </row>
        <row r="1750">
          <cell r="B1750">
            <v>4167</v>
          </cell>
          <cell r="C1750" t="str">
            <v>MARIA EMILIA</v>
          </cell>
          <cell r="D1750" t="str">
            <v>PL-4167-CM</v>
          </cell>
          <cell r="E1750" t="str">
            <v>LLENQUE DE MARTINEZ MARIA EMILIA ;MARTINEZ LLENQUE JORGE LUIS ;MARTINEZ LLENQUE JOSE SANTOS ;MARTINEZ LLENQUE JUSTO ASENCION ;MARTINEZ LLENQUE OSCAR HUMBERTO</v>
          </cell>
          <cell r="F1750" t="str">
            <v>LEY Nº26920</v>
          </cell>
        </row>
        <row r="1751">
          <cell r="B1751">
            <v>4168</v>
          </cell>
          <cell r="C1751" t="str">
            <v>MARIA FRANCISCA</v>
          </cell>
          <cell r="D1751" t="str">
            <v>PL-4168-BM</v>
          </cell>
          <cell r="E1751" t="str">
            <v>PESQUERA GROBET S.A.C.</v>
          </cell>
          <cell r="F1751" t="str">
            <v>LEY Nº26920</v>
          </cell>
        </row>
        <row r="1752">
          <cell r="B1752">
            <v>4169</v>
          </cell>
          <cell r="C1752" t="str">
            <v>MARIANNA</v>
          </cell>
          <cell r="D1752" t="str">
            <v>PL-4169-CM</v>
          </cell>
          <cell r="E1752" t="str">
            <v>NOVOA GIRANI CARLA ELIZABETH ;TRILLO MACHA MIGUEL FABRICIO</v>
          </cell>
          <cell r="F1752" t="str">
            <v>LEY Nº26920</v>
          </cell>
        </row>
        <row r="1753">
          <cell r="B1753">
            <v>4170</v>
          </cell>
          <cell r="C1753" t="str">
            <v>HECTOR ISIDRO</v>
          </cell>
          <cell r="D1753" t="str">
            <v>PL-4170-BM</v>
          </cell>
          <cell r="E1753" t="str">
            <v>BIGBERTO LLONTOP LUMBRES Y OTRO</v>
          </cell>
          <cell r="F1753" t="str">
            <v>ARTESANAL</v>
          </cell>
        </row>
        <row r="1754">
          <cell r="B1754">
            <v>4175</v>
          </cell>
          <cell r="C1754" t="str">
            <v>CORAZON DE MARIA</v>
          </cell>
          <cell r="D1754" t="str">
            <v>PL-4175-BM</v>
          </cell>
          <cell r="E1754" t="str">
            <v>LORO FIESTAS SIMON SANTIAGO</v>
          </cell>
          <cell r="F1754" t="str">
            <v>ARTESANAL</v>
          </cell>
        </row>
        <row r="1755">
          <cell r="B1755">
            <v>4176</v>
          </cell>
          <cell r="C1755" t="str">
            <v>CABALLERO DE LOS MARES</v>
          </cell>
          <cell r="D1755" t="str">
            <v>PL-4176-BM</v>
          </cell>
          <cell r="E1755" t="str">
            <v>LLENQUE FIESTAS ANTONIO</v>
          </cell>
          <cell r="F1755" t="str">
            <v>ARTESANAL</v>
          </cell>
        </row>
        <row r="1756">
          <cell r="B1756">
            <v>4177</v>
          </cell>
          <cell r="C1756" t="str">
            <v>DON ERNESTO</v>
          </cell>
          <cell r="D1756" t="str">
            <v>PL-4177-CM</v>
          </cell>
          <cell r="E1756" t="str">
            <v>LLENQUE DE PUESCAS BEATRIZ ;LLENQUE VDA DE PUESCAS BALBINA ;PUESCAS FIESTAS JULIO</v>
          </cell>
          <cell r="F1756" t="str">
            <v>LEY Nº26920</v>
          </cell>
        </row>
        <row r="1757">
          <cell r="B1757">
            <v>4178</v>
          </cell>
          <cell r="C1757" t="str">
            <v>SE?R DEL HUERTO</v>
          </cell>
          <cell r="D1757" t="str">
            <v>PL-4178-BM</v>
          </cell>
          <cell r="E1757" t="str">
            <v>ISAAC IPANAQUE SANCHEZ Y OTROS</v>
          </cell>
          <cell r="F1757" t="str">
            <v>ARTESANAL</v>
          </cell>
        </row>
        <row r="1758">
          <cell r="B1758">
            <v>4180</v>
          </cell>
          <cell r="C1758" t="str">
            <v>ELSA DEL MAR</v>
          </cell>
          <cell r="D1758" t="str">
            <v>PL-4180-BM</v>
          </cell>
          <cell r="E1758" t="str">
            <v>GREGORIO URCIA HUAMANCHUMO Y OTRO</v>
          </cell>
          <cell r="F1758" t="str">
            <v>ARTESANAL</v>
          </cell>
        </row>
        <row r="1759">
          <cell r="B1759">
            <v>4181</v>
          </cell>
          <cell r="C1759" t="str">
            <v>JOSE RAMOS</v>
          </cell>
          <cell r="D1759" t="str">
            <v>PL-4181-CM</v>
          </cell>
          <cell r="E1759" t="str">
            <v>EMPRESA PESQUERA JOSE RAMOS S.A.C.</v>
          </cell>
          <cell r="F1759" t="str">
            <v>LEY Nº26920</v>
          </cell>
        </row>
        <row r="1760">
          <cell r="B1760">
            <v>4182</v>
          </cell>
          <cell r="C1760" t="str">
            <v>CONSUELO III</v>
          </cell>
          <cell r="D1760" t="str">
            <v>IO-4182-BM</v>
          </cell>
          <cell r="E1760" t="str">
            <v>COOPERATIVA PESQUERA VILA VILA LTDA.</v>
          </cell>
          <cell r="F1760" t="str">
            <v>ARTESANAL</v>
          </cell>
        </row>
        <row r="1761">
          <cell r="B1761">
            <v>4185</v>
          </cell>
          <cell r="C1761" t="str">
            <v>FRAY MARTIN 4</v>
          </cell>
          <cell r="D1761" t="str">
            <v>IO-4185-BM</v>
          </cell>
          <cell r="E1761" t="str">
            <v>PINTO GARCIA CARLOS</v>
          </cell>
          <cell r="F1761" t="str">
            <v>ARTESANAL</v>
          </cell>
        </row>
        <row r="1762">
          <cell r="B1762">
            <v>4187</v>
          </cell>
          <cell r="C1762" t="str">
            <v>YAYO</v>
          </cell>
          <cell r="D1762" t="str">
            <v>CO-4187-CM</v>
          </cell>
          <cell r="E1762" t="str">
            <v>PESQUERA SALVE S.R.L.</v>
          </cell>
          <cell r="F1762" t="str">
            <v>DECRETO LEY Nº25977</v>
          </cell>
        </row>
        <row r="1763">
          <cell r="B1763">
            <v>4188</v>
          </cell>
          <cell r="C1763" t="str">
            <v>SE?R DE LUREN</v>
          </cell>
          <cell r="D1763" t="str">
            <v>PT-4188-BM</v>
          </cell>
          <cell r="E1763" t="str">
            <v>MARIANO PINGO LORO Y OTRO</v>
          </cell>
          <cell r="F1763" t="str">
            <v>ARTESANAL</v>
          </cell>
        </row>
        <row r="1764">
          <cell r="B1764">
            <v>4195</v>
          </cell>
          <cell r="C1764" t="str">
            <v>SIEMPRE EL NAZARENO</v>
          </cell>
          <cell r="D1764" t="str">
            <v>PT-04195-BM</v>
          </cell>
          <cell r="E1764" t="str">
            <v>TUME FIESTAS PEDRO</v>
          </cell>
          <cell r="F1764" t="str">
            <v>DS. 006-2016-PRODUCE</v>
          </cell>
        </row>
        <row r="1765">
          <cell r="B1765">
            <v>4196</v>
          </cell>
          <cell r="C1765" t="str">
            <v>MI LEONOR</v>
          </cell>
          <cell r="D1765" t="str">
            <v>PT-4196-BM</v>
          </cell>
          <cell r="E1765" t="str">
            <v>ECA SANCHEZ ANGEL Y SANTOS</v>
          </cell>
          <cell r="F1765" t="str">
            <v>ARTESANAL</v>
          </cell>
        </row>
        <row r="1766">
          <cell r="B1766">
            <v>4203</v>
          </cell>
          <cell r="C1766" t="str">
            <v>VICTORIA DEL MAR</v>
          </cell>
          <cell r="D1766" t="str">
            <v>PT-04203-BM</v>
          </cell>
          <cell r="E1766" t="str">
            <v>PAZO PURIZACA ENRIQUE DANIEL</v>
          </cell>
          <cell r="F1766" t="str">
            <v>DS. 006-2016-PRODUCE</v>
          </cell>
        </row>
        <row r="1767">
          <cell r="B1767">
            <v>4205</v>
          </cell>
          <cell r="C1767" t="str">
            <v>NUESTRA SE?RA DE GUADALUPE</v>
          </cell>
          <cell r="D1767" t="str">
            <v>PT-04205-BM</v>
          </cell>
          <cell r="E1767" t="str">
            <v>PINGO PAZO SERAPIO</v>
          </cell>
          <cell r="F1767" t="str">
            <v>DECRETO LEGISLATIVO Nº1273</v>
          </cell>
        </row>
        <row r="1768">
          <cell r="B1768">
            <v>4207</v>
          </cell>
          <cell r="C1768" t="str">
            <v>NUESTRA SE?RA DE GUADALUPE</v>
          </cell>
          <cell r="D1768" t="str">
            <v>PT-4207-BM</v>
          </cell>
          <cell r="E1768" t="str">
            <v>PINGO PAZO SERAPIO</v>
          </cell>
          <cell r="F1768" t="str">
            <v>MENOR ESCALA (ANCHOVETA) - ARTESANAL</v>
          </cell>
        </row>
        <row r="1769">
          <cell r="B1769">
            <v>4208</v>
          </cell>
          <cell r="C1769" t="str">
            <v>ROSA Y LEONEL</v>
          </cell>
          <cell r="D1769" t="str">
            <v>CO-4208-CM</v>
          </cell>
          <cell r="E1769" t="str">
            <v>VITE MORALES JUAN</v>
          </cell>
          <cell r="F1769" t="str">
            <v>LEY Nº26920</v>
          </cell>
        </row>
        <row r="1770">
          <cell r="B1770">
            <v>4211</v>
          </cell>
          <cell r="C1770" t="str">
            <v>SE?R DE LA AGONIA</v>
          </cell>
          <cell r="D1770" t="str">
            <v>PT-04211-BM</v>
          </cell>
          <cell r="E1770" t="str">
            <v>VITE CHUNGA CALIXTO</v>
          </cell>
          <cell r="F1770" t="str">
            <v>ARTESANAL</v>
          </cell>
        </row>
        <row r="1771">
          <cell r="B1771">
            <v>4212</v>
          </cell>
          <cell r="C1771" t="str">
            <v>AMOR DE MADRE</v>
          </cell>
          <cell r="D1771" t="str">
            <v>PT-4212-BM</v>
          </cell>
          <cell r="E1771" t="str">
            <v>ECHE PAIVA PABLO</v>
          </cell>
          <cell r="F1771" t="str">
            <v>ARTESANAL</v>
          </cell>
        </row>
        <row r="1772">
          <cell r="B1772">
            <v>4213</v>
          </cell>
          <cell r="C1772" t="str">
            <v>JORGE OMAR</v>
          </cell>
          <cell r="D1772" t="str">
            <v>PL-4213-CM</v>
          </cell>
          <cell r="E1772" t="str">
            <v>DEL CASTILLO WERTHEMAN ARTURO FELIPE</v>
          </cell>
          <cell r="F1772" t="str">
            <v>LEY Nº26920</v>
          </cell>
        </row>
        <row r="1773">
          <cell r="B1773">
            <v>4215</v>
          </cell>
          <cell r="C1773" t="str">
            <v>JHONY MANUELITO</v>
          </cell>
          <cell r="D1773" t="str">
            <v>PT-4215-CM</v>
          </cell>
          <cell r="E1773" t="str">
            <v>ALVAREZ ECHE JUAN</v>
          </cell>
          <cell r="F1773" t="str">
            <v>LEY Nº26920</v>
          </cell>
        </row>
        <row r="1774">
          <cell r="B1774">
            <v>4216</v>
          </cell>
          <cell r="C1774" t="str">
            <v>DANIEL II</v>
          </cell>
          <cell r="D1774" t="str">
            <v>PT-4216-BM</v>
          </cell>
          <cell r="E1774" t="str">
            <v>PANTA VITE MELVA</v>
          </cell>
          <cell r="F1774" t="str">
            <v>MENOR ESCALA (ANCHOVETA)</v>
          </cell>
        </row>
        <row r="1775">
          <cell r="B1775">
            <v>4217</v>
          </cell>
          <cell r="C1775" t="str">
            <v>DON TEOFILO</v>
          </cell>
          <cell r="D1775" t="str">
            <v>PT-4217-CM</v>
          </cell>
          <cell r="E1775" t="str">
            <v>ALVAREZ QUEREVALU PEDRO</v>
          </cell>
          <cell r="F1775" t="str">
            <v>ARTESANAL</v>
          </cell>
        </row>
        <row r="1776">
          <cell r="B1776">
            <v>4218</v>
          </cell>
          <cell r="C1776" t="str">
            <v>BUENAVENTURA</v>
          </cell>
          <cell r="D1776" t="str">
            <v>PT-4218-CM</v>
          </cell>
          <cell r="E1776" t="str">
            <v>PANTA ALVAREZ CESAR AUGUSTO ;PANTA ALVAREZ LUIS ALBERTO ;PANTA ALVAREZ ORLANDO ;PANTA ALVAREZ TOMAS</v>
          </cell>
          <cell r="F1776" t="str">
            <v>LEY Nº26920</v>
          </cell>
        </row>
        <row r="1777">
          <cell r="B1777">
            <v>4219</v>
          </cell>
          <cell r="C1777" t="str">
            <v>MILAGRO DE LUREN</v>
          </cell>
          <cell r="D1777" t="str">
            <v>PT-4219-BM</v>
          </cell>
          <cell r="E1777" t="str">
            <v>MARIANO PINGO LORO Y OTRO</v>
          </cell>
          <cell r="F1777" t="str">
            <v>ARTESANAL</v>
          </cell>
        </row>
        <row r="1778">
          <cell r="B1778">
            <v>4222</v>
          </cell>
          <cell r="C1778" t="str">
            <v>DELICIO</v>
          </cell>
          <cell r="D1778" t="str">
            <v>PT-4222-BM</v>
          </cell>
          <cell r="E1778" t="str">
            <v>JACINTO JACINTO MARCELINO Y QUIROGA DE JACINTO PERCY</v>
          </cell>
          <cell r="F1778" t="str">
            <v>ARTESANAL</v>
          </cell>
        </row>
        <row r="1779">
          <cell r="B1779">
            <v>4224</v>
          </cell>
          <cell r="C1779" t="str">
            <v>ADMIRABLE DEL MAR</v>
          </cell>
          <cell r="D1779" t="str">
            <v>PT-04224-BM</v>
          </cell>
          <cell r="E1779" t="str">
            <v>SABA PINGO JULIA</v>
          </cell>
          <cell r="F1779" t="str">
            <v>DECRETO LEGISLATIVO Nº1273</v>
          </cell>
        </row>
        <row r="1780">
          <cell r="B1780">
            <v>4229</v>
          </cell>
          <cell r="C1780" t="str">
            <v>SUPERMAN II</v>
          </cell>
          <cell r="D1780" t="str">
            <v>PT-04229-BM</v>
          </cell>
          <cell r="E1780" t="str">
            <v>LLENQUE PERICHE PAULINO</v>
          </cell>
          <cell r="F1780" t="str">
            <v>DECRETO LEGISLATIVO Nº1273</v>
          </cell>
        </row>
        <row r="1781">
          <cell r="B1781">
            <v>4232</v>
          </cell>
          <cell r="C1781" t="str">
            <v>LIBERTAD</v>
          </cell>
          <cell r="D1781" t="str">
            <v>PT-04232-CM</v>
          </cell>
          <cell r="E1781" t="str">
            <v>ORTIZ CORNEJO MARIO</v>
          </cell>
          <cell r="F1781" t="str">
            <v>ARTESANAL</v>
          </cell>
        </row>
        <row r="1782">
          <cell r="B1782">
            <v>4236</v>
          </cell>
          <cell r="C1782" t="str">
            <v>MILAGRO DEL SOCORRO</v>
          </cell>
          <cell r="D1782" t="str">
            <v>PT-4236-CM</v>
          </cell>
          <cell r="E1782" t="str">
            <v>GRAUS BRICE? ALICIA</v>
          </cell>
          <cell r="F1782" t="str">
            <v>MENOR ESCALA (ANCHOVETA) - ARTESANAL</v>
          </cell>
        </row>
        <row r="1783">
          <cell r="B1783">
            <v>4237</v>
          </cell>
          <cell r="C1783" t="str">
            <v>MARIA ANGELITA II</v>
          </cell>
          <cell r="D1783" t="str">
            <v>PT-4237-BM</v>
          </cell>
          <cell r="E1783" t="str">
            <v>ECHE RAMIREZ PEDRO PASCUAL</v>
          </cell>
          <cell r="F1783" t="str">
            <v>ARTESANAL</v>
          </cell>
        </row>
        <row r="1784">
          <cell r="B1784">
            <v>4238</v>
          </cell>
          <cell r="C1784" t="str">
            <v>MI CAUTIVO</v>
          </cell>
          <cell r="D1784" t="str">
            <v>PT-4238-PM</v>
          </cell>
          <cell r="E1784" t="str">
            <v>PAZO REYES JOSE GUALBERTO ;PAZO REYES SILVESTRE ;RUMICHE ECHE MATILDE PAULA ;VALDIVIEZO QUEREVALU CLARA ELENA</v>
          </cell>
          <cell r="F1784" t="str">
            <v>LEY Nº26920</v>
          </cell>
        </row>
        <row r="1785">
          <cell r="B1785">
            <v>4239</v>
          </cell>
          <cell r="C1785" t="str">
            <v>GUIAME DIVINO CAUTIVO</v>
          </cell>
          <cell r="D1785" t="str">
            <v>PT-04239-BM</v>
          </cell>
          <cell r="E1785" t="str">
            <v>QUEREVALU BAYONA MARIA LUCIA</v>
          </cell>
          <cell r="F1785" t="str">
            <v>ARTESANAL</v>
          </cell>
        </row>
        <row r="1786">
          <cell r="B1786">
            <v>4240</v>
          </cell>
          <cell r="C1786" t="str">
            <v>MI PEDRO</v>
          </cell>
          <cell r="D1786" t="str">
            <v>PT-04240-BM</v>
          </cell>
          <cell r="E1786" t="str">
            <v>CUSTODIO ZAVALETA JOSE CARLOS</v>
          </cell>
          <cell r="F1786" t="str">
            <v>ARTESANAL</v>
          </cell>
        </row>
        <row r="1787">
          <cell r="B1787">
            <v>4241</v>
          </cell>
          <cell r="C1787" t="str">
            <v>SAN JUAN</v>
          </cell>
          <cell r="D1787" t="str">
            <v>PT-4241-PM</v>
          </cell>
          <cell r="E1787" t="str">
            <v>SIEMPRE JUAN E.I.R.L</v>
          </cell>
          <cell r="F1787" t="str">
            <v>LEY Nº26920</v>
          </cell>
        </row>
        <row r="1788">
          <cell r="B1788">
            <v>4242</v>
          </cell>
          <cell r="C1788" t="str">
            <v>MI CONSUELO</v>
          </cell>
          <cell r="D1788" t="str">
            <v>PT-4242-CM</v>
          </cell>
          <cell r="E1788" t="str">
            <v>CONSORCIO MUZA S.A.C</v>
          </cell>
          <cell r="F1788" t="str">
            <v>LEY Nº26920</v>
          </cell>
        </row>
        <row r="1789">
          <cell r="B1789">
            <v>4243</v>
          </cell>
          <cell r="C1789" t="str">
            <v>MILAGRO DE LUREN II</v>
          </cell>
          <cell r="D1789" t="str">
            <v>PT-4243-CM</v>
          </cell>
          <cell r="E1789" t="str">
            <v>ECA PANTA ROSA GLADYS ;PANTA DE PANTA FELICITA ;PANTA RIVAS DIONICIO ;PANTA RIVAS GREGORIO</v>
          </cell>
          <cell r="F1789" t="str">
            <v>LEY Nº26920</v>
          </cell>
        </row>
        <row r="1790">
          <cell r="B1790">
            <v>4245</v>
          </cell>
          <cell r="C1790" t="str">
            <v>DIOS ES AMOR</v>
          </cell>
          <cell r="D1790" t="str">
            <v>PT-04245-BM</v>
          </cell>
          <cell r="E1790" t="str">
            <v>LLENQUE ECHE ANTONIO S</v>
          </cell>
          <cell r="F1790" t="str">
            <v>DECRETO LEGISLATIVO Nº1273</v>
          </cell>
        </row>
        <row r="1791">
          <cell r="B1791">
            <v>4249</v>
          </cell>
          <cell r="C1791" t="str">
            <v>FRANCISCA MARIA</v>
          </cell>
          <cell r="D1791" t="str">
            <v>PT-4249-CM</v>
          </cell>
          <cell r="E1791" t="str">
            <v>FIESTAS AYASTA EDWIN SANTOS ;FIESTAS AYASTA JOSE ROBERTO ;FIESTAS AYASTA MANUEL LINDO ;FIESTAS GUTIERREZ GRABIELA ;FIESTAS JACINTO LUZ ESTHER</v>
          </cell>
          <cell r="F1791" t="str">
            <v>MENOR ESCALA (ANCHOVETA)</v>
          </cell>
        </row>
        <row r="1792">
          <cell r="B1792">
            <v>4252</v>
          </cell>
          <cell r="C1792" t="str">
            <v>MI CAUTIVO</v>
          </cell>
          <cell r="D1792" t="str">
            <v>PT-04252-BM</v>
          </cell>
          <cell r="E1792" t="str">
            <v>LLENQUE FIESTAS JUSTO GERMAN</v>
          </cell>
          <cell r="F1792" t="str">
            <v>DECRETO LEGISLATIVO Nº1273</v>
          </cell>
        </row>
        <row r="1793">
          <cell r="B1793">
            <v>4253</v>
          </cell>
          <cell r="C1793" t="str">
            <v>CARMELITA</v>
          </cell>
          <cell r="D1793" t="str">
            <v>PT-4253-CM</v>
          </cell>
          <cell r="E1793" t="str">
            <v>PALMA BERNAL RIGOBERTO</v>
          </cell>
          <cell r="F1793" t="str">
            <v>MENOR ESCALA (ANCHOVETA)</v>
          </cell>
        </row>
        <row r="1794">
          <cell r="B1794">
            <v>4254</v>
          </cell>
          <cell r="C1794" t="str">
            <v>SANTA CLARA</v>
          </cell>
          <cell r="D1794" t="str">
            <v>PT-4254-BM</v>
          </cell>
          <cell r="E1794" t="str">
            <v>RUIZ ZETA MANUEL</v>
          </cell>
          <cell r="F1794" t="str">
            <v>ARTESANAL</v>
          </cell>
        </row>
        <row r="1795">
          <cell r="B1795">
            <v>4255</v>
          </cell>
          <cell r="C1795" t="str">
            <v>SANTA CLARA</v>
          </cell>
          <cell r="D1795" t="str">
            <v>PT-4255-BM</v>
          </cell>
          <cell r="E1795" t="str">
            <v>RUIZ ZETA MANUEL</v>
          </cell>
          <cell r="F1795" t="str">
            <v>ARTESANAL</v>
          </cell>
        </row>
        <row r="1796">
          <cell r="B1796">
            <v>4261</v>
          </cell>
          <cell r="C1796" t="str">
            <v>VIRGEN DE FATIMA</v>
          </cell>
          <cell r="D1796" t="str">
            <v>PT-04261-CM</v>
          </cell>
          <cell r="E1796" t="str">
            <v>MERINO BENITES ERICK ALEXANDER</v>
          </cell>
          <cell r="F1796" t="str">
            <v>ARTESANAL</v>
          </cell>
        </row>
        <row r="1797">
          <cell r="B1797">
            <v>4262</v>
          </cell>
          <cell r="C1797" t="str">
            <v>MI VICTORIA</v>
          </cell>
          <cell r="D1797" t="str">
            <v>PT-4262-CM</v>
          </cell>
          <cell r="E1797" t="str">
            <v>PANTA IPANAQUE VICENTE ;RUIZ DE PANTA SANTOS EMERENCIANA</v>
          </cell>
          <cell r="F1797" t="str">
            <v>ARTESANAL</v>
          </cell>
        </row>
        <row r="1798">
          <cell r="B1798">
            <v>4265</v>
          </cell>
          <cell r="C1798" t="str">
            <v>CORAZON DE JESUS</v>
          </cell>
          <cell r="D1798" t="str">
            <v>PT-004265-BM</v>
          </cell>
          <cell r="E1798" t="str">
            <v>CHUNGA BAYONA VIRGILIO</v>
          </cell>
          <cell r="F1798" t="str">
            <v>ARTESANAL</v>
          </cell>
        </row>
        <row r="1799">
          <cell r="B1799">
            <v>4266</v>
          </cell>
          <cell r="C1799" t="str">
            <v>MARIA GUADALUPE</v>
          </cell>
          <cell r="D1799" t="str">
            <v>PT-4266-BM</v>
          </cell>
          <cell r="E1799" t="str">
            <v>RUIZ ZETA SERAPIO</v>
          </cell>
          <cell r="F1799" t="str">
            <v>ARTESANAL</v>
          </cell>
        </row>
        <row r="1800">
          <cell r="B1800">
            <v>4267</v>
          </cell>
          <cell r="C1800" t="str">
            <v>VIRGEN DE FATIMA II</v>
          </cell>
          <cell r="D1800" t="str">
            <v>PT-4267-CM</v>
          </cell>
          <cell r="E1800" t="str">
            <v>QUEREVALU PERICHE JOSE SIMON ;VALDIVIEZO QUEREVALU DE QUEREVALU EUSEBIA</v>
          </cell>
          <cell r="F1800" t="str">
            <v>LEY Nº26920</v>
          </cell>
        </row>
        <row r="1801">
          <cell r="B1801">
            <v>4268</v>
          </cell>
          <cell r="C1801" t="str">
            <v>SANTA TERESITA</v>
          </cell>
          <cell r="D1801" t="str">
            <v>PT-4268-CM</v>
          </cell>
          <cell r="E1801" t="str">
            <v>EMPRESA PESQUERA JOALMI S.R.L.</v>
          </cell>
          <cell r="F1801" t="str">
            <v>LEY Nº26920</v>
          </cell>
        </row>
        <row r="1802">
          <cell r="B1802">
            <v>4269</v>
          </cell>
          <cell r="C1802" t="str">
            <v>MARIAJOSE</v>
          </cell>
          <cell r="D1802" t="str">
            <v>PT-4269-CM</v>
          </cell>
          <cell r="E1802" t="str">
            <v>CONSORCIO MUZA S.A.C</v>
          </cell>
          <cell r="F1802" t="str">
            <v>LEY Nº26920</v>
          </cell>
        </row>
        <row r="1803">
          <cell r="B1803">
            <v>4271</v>
          </cell>
          <cell r="C1803" t="str">
            <v>SE?R DEL CAUTIVO</v>
          </cell>
          <cell r="D1803" t="str">
            <v>PT-4271-BM</v>
          </cell>
          <cell r="E1803" t="str">
            <v>RUIZ QUEREVALU FELIPE</v>
          </cell>
          <cell r="F1803" t="str">
            <v>ARTESANAL</v>
          </cell>
        </row>
        <row r="1804">
          <cell r="B1804">
            <v>4275</v>
          </cell>
          <cell r="C1804" t="str">
            <v>REGALO DE DIOS</v>
          </cell>
          <cell r="D1804" t="str">
            <v>PT-04275-BM</v>
          </cell>
          <cell r="E1804" t="str">
            <v>FIESTAS ECHE MATEO</v>
          </cell>
          <cell r="F1804" t="str">
            <v>DECRETO LEGISLATIVO Nº1273</v>
          </cell>
        </row>
        <row r="1805">
          <cell r="B1805">
            <v>4279</v>
          </cell>
          <cell r="C1805" t="str">
            <v>BARRACUDA</v>
          </cell>
          <cell r="D1805" t="str">
            <v>SN-4279-BM</v>
          </cell>
          <cell r="E1805" t="str">
            <v>RAMOS VILLANUEVA HENRY FRANCISCO</v>
          </cell>
          <cell r="F1805" t="str">
            <v>ARTESANAL</v>
          </cell>
        </row>
        <row r="1806">
          <cell r="B1806">
            <v>4280</v>
          </cell>
          <cell r="C1806" t="str">
            <v>ORCA</v>
          </cell>
          <cell r="D1806" t="str">
            <v>SN-4280-BM</v>
          </cell>
          <cell r="E1806" t="str">
            <v>CAMPOS BUSTILLOS ADRIAN</v>
          </cell>
          <cell r="F1806" t="str">
            <v>ARTESANAL</v>
          </cell>
        </row>
        <row r="1807">
          <cell r="B1807">
            <v>4289</v>
          </cell>
          <cell r="C1807" t="str">
            <v>RENACUAJO</v>
          </cell>
          <cell r="D1807" t="str">
            <v>MO-4289-BM</v>
          </cell>
          <cell r="F1807" t="str">
            <v>ARTESANAL</v>
          </cell>
        </row>
        <row r="1808">
          <cell r="B1808">
            <v>4291</v>
          </cell>
          <cell r="C1808" t="str">
            <v>SE?R DE LOS DESAMPARADOS</v>
          </cell>
          <cell r="D1808" t="str">
            <v>MO-4291-BM</v>
          </cell>
          <cell r="E1808" t="str">
            <v>RAMOS CUSI AMELIO RUFINO</v>
          </cell>
          <cell r="F1808" t="str">
            <v>ARTESANAL</v>
          </cell>
        </row>
        <row r="1809">
          <cell r="B1809">
            <v>4296</v>
          </cell>
          <cell r="C1809" t="str">
            <v>RIO MANTARO 4</v>
          </cell>
          <cell r="D1809" t="str">
            <v>CO-4296-PM</v>
          </cell>
          <cell r="E1809" t="str">
            <v>ALEXANDRA S.A.C.</v>
          </cell>
          <cell r="F1809" t="str">
            <v>DECRETO LEY Nº25977</v>
          </cell>
        </row>
        <row r="1810">
          <cell r="B1810">
            <v>4297</v>
          </cell>
          <cell r="C1810" t="str">
            <v>RIO PERENE 1</v>
          </cell>
          <cell r="D1810" t="str">
            <v>SE-4297-PM</v>
          </cell>
          <cell r="E1810" t="str">
            <v>TECNOLOGICA DE ALIMENTOS S.A.</v>
          </cell>
          <cell r="F1810" t="str">
            <v>DECRETO LEY Nº25977</v>
          </cell>
        </row>
        <row r="1811">
          <cell r="B1811">
            <v>4298</v>
          </cell>
          <cell r="C1811" t="str">
            <v>TIGRE 1</v>
          </cell>
          <cell r="D1811" t="str">
            <v>SE-4298-PM</v>
          </cell>
          <cell r="E1811" t="str">
            <v>CORPORACION PESQUERA INCA S.A.C.</v>
          </cell>
          <cell r="F1811" t="str">
            <v>DECRETO LEY Nº25977</v>
          </cell>
        </row>
        <row r="1812">
          <cell r="B1812">
            <v>4300</v>
          </cell>
          <cell r="C1812" t="str">
            <v>JESUS DEL CARMEN</v>
          </cell>
          <cell r="D1812" t="str">
            <v>TA-4300-CM</v>
          </cell>
          <cell r="E1812" t="str">
            <v>AYALA DE JACINTO YOLANDA ;ECA DE JACINTO CLARA ;JACINTO PANTA ANGEL CUSTODIO ;JACINTO PANTA CRESCENCIO ;JACINTO PANTA VICTORINO</v>
          </cell>
          <cell r="F1812" t="str">
            <v>LEY Nº26920</v>
          </cell>
        </row>
        <row r="1813">
          <cell r="B1813">
            <v>4302</v>
          </cell>
          <cell r="C1813" t="str">
            <v>SANTA LEONOR</v>
          </cell>
          <cell r="D1813" t="str">
            <v>PO-4302-BM</v>
          </cell>
          <cell r="E1813" t="str">
            <v>CORREA GUEVARA DELMAR FELIPE</v>
          </cell>
          <cell r="F1813" t="str">
            <v>ARTESANAL</v>
          </cell>
        </row>
        <row r="1814">
          <cell r="B1814">
            <v>4303</v>
          </cell>
          <cell r="C1814" t="str">
            <v>FLOR DE MARIA 2</v>
          </cell>
          <cell r="D1814" t="str">
            <v>PL-4303-CM</v>
          </cell>
          <cell r="E1814" t="str">
            <v>PESQUERA MARIA BEATRIZ E.I.R.L.</v>
          </cell>
          <cell r="F1814" t="str">
            <v>LEY Nº26920</v>
          </cell>
        </row>
        <row r="1815">
          <cell r="B1815">
            <v>4304</v>
          </cell>
          <cell r="C1815" t="str">
            <v>JUANA ROSA</v>
          </cell>
          <cell r="D1815" t="str">
            <v>PL-4304-BM</v>
          </cell>
          <cell r="E1815" t="str">
            <v>SANTISTEBAN DE PERICHE JUANA ROSA</v>
          </cell>
          <cell r="F1815" t="str">
            <v>ARTESANAL</v>
          </cell>
        </row>
        <row r="1816">
          <cell r="B1816">
            <v>4306</v>
          </cell>
          <cell r="C1816" t="str">
            <v>ANCHOVETA</v>
          </cell>
          <cell r="D1816" t="str">
            <v>CO-04306-CM</v>
          </cell>
          <cell r="E1816" t="str">
            <v>SANTISTEBAN OROZCO JOEL SAMUEL</v>
          </cell>
          <cell r="F1816" t="str">
            <v>ARTESANAL</v>
          </cell>
        </row>
        <row r="1817">
          <cell r="B1817">
            <v>4309</v>
          </cell>
          <cell r="C1817" t="str">
            <v>MARIA DEL ROCIO</v>
          </cell>
          <cell r="D1817" t="str">
            <v>HO-4309-CM</v>
          </cell>
          <cell r="E1817" t="str">
            <v>EMPRESA PESQUERA MARIA DEL ROCIO S.R.L.</v>
          </cell>
          <cell r="F1817" t="str">
            <v>LEY Nº26920</v>
          </cell>
        </row>
        <row r="1818">
          <cell r="B1818">
            <v>4310</v>
          </cell>
          <cell r="C1818" t="str">
            <v>VIRGEN DEL CARMEN</v>
          </cell>
          <cell r="D1818" t="str">
            <v>HO-4310-BM</v>
          </cell>
          <cell r="E1818" t="str">
            <v>DIAZ PANANA GREGORIO</v>
          </cell>
          <cell r="F1818" t="str">
            <v>ARTESANAL</v>
          </cell>
        </row>
        <row r="1819">
          <cell r="B1819">
            <v>4312</v>
          </cell>
          <cell r="C1819" t="str">
            <v>CHALPONCITO</v>
          </cell>
          <cell r="D1819" t="str">
            <v>HO-4312-BM</v>
          </cell>
          <cell r="E1819" t="str">
            <v>ECHE CHUNGA FRANCISCO</v>
          </cell>
          <cell r="F1819" t="str">
            <v>ARTESANAL</v>
          </cell>
        </row>
        <row r="1820">
          <cell r="B1820">
            <v>4313</v>
          </cell>
          <cell r="C1820" t="str">
            <v>JOSE ANTONIO</v>
          </cell>
          <cell r="D1820" t="str">
            <v>HO-4313-CM</v>
          </cell>
          <cell r="E1820" t="str">
            <v>EMPRESA PESQUERA JOSE ANTONIO S.A.C.</v>
          </cell>
          <cell r="F1820" t="str">
            <v>DECRETO LEY Nº25977</v>
          </cell>
        </row>
        <row r="1821">
          <cell r="B1821">
            <v>4315</v>
          </cell>
          <cell r="C1821" t="str">
            <v>MANUEL ANTONIO</v>
          </cell>
          <cell r="D1821" t="str">
            <v>HO-4315-BM</v>
          </cell>
          <cell r="E1821" t="str">
            <v>ANGELES CASANA PEDRO</v>
          </cell>
          <cell r="F1821" t="str">
            <v>ARTESANAL</v>
          </cell>
        </row>
        <row r="1822">
          <cell r="B1822">
            <v>4320</v>
          </cell>
          <cell r="C1822" t="str">
            <v>MI TEOFILO</v>
          </cell>
          <cell r="D1822" t="str">
            <v>HO-4320-CM</v>
          </cell>
          <cell r="E1822" t="str">
            <v>CINTIA MAGALY FIESTAS FIESTAS ;TUME ECA PASCUAL FELIPE</v>
          </cell>
          <cell r="F1822" t="str">
            <v>MENOR ESCALA (ANCHOVETA) - ARTESANAL</v>
          </cell>
        </row>
        <row r="1823">
          <cell r="B1823">
            <v>4324</v>
          </cell>
          <cell r="C1823" t="str">
            <v>JUAN CARLOS</v>
          </cell>
          <cell r="D1823" t="str">
            <v>PL-4324-CM</v>
          </cell>
          <cell r="E1823" t="str">
            <v>PESQUERA LUZMAG S.A.C.</v>
          </cell>
          <cell r="F1823" t="str">
            <v>LEY Nº26920</v>
          </cell>
        </row>
        <row r="1824">
          <cell r="B1824">
            <v>4325</v>
          </cell>
          <cell r="C1824" t="str">
            <v>CRISTO SALVA 2</v>
          </cell>
          <cell r="D1824" t="str">
            <v>PL-4325-BM</v>
          </cell>
          <cell r="E1824" t="str">
            <v>ROSARIO VENTURA VIDAURRE Y OTRO</v>
          </cell>
          <cell r="F1824" t="str">
            <v>ARTESANAL</v>
          </cell>
        </row>
        <row r="1825">
          <cell r="B1825">
            <v>4326</v>
          </cell>
          <cell r="C1825" t="str">
            <v>DON ROLO</v>
          </cell>
          <cell r="D1825" t="str">
            <v>PL-4326-CM</v>
          </cell>
          <cell r="E1825" t="str">
            <v>ORTIZ FARJE ANA CECILIA ;ROMAN CORBACHO CARLO ROMY ;ROMAN CORBACHO SERGIO MAURICIO ;VERA FERNANDEZ DAVILA EVELIA ODILA VICTORIA</v>
          </cell>
          <cell r="F1825" t="str">
            <v>LEY Nº26920</v>
          </cell>
        </row>
        <row r="1826">
          <cell r="B1826">
            <v>4327</v>
          </cell>
          <cell r="C1826" t="str">
            <v>MIGUEL ANGEL</v>
          </cell>
          <cell r="D1826" t="str">
            <v>PL-4327-BM</v>
          </cell>
          <cell r="E1826" t="str">
            <v>AUGUSTO SANTISTEBAN TEJADA Y OTROS</v>
          </cell>
          <cell r="F1826" t="str">
            <v>ARTESANAL</v>
          </cell>
        </row>
        <row r="1827">
          <cell r="B1827">
            <v>4328</v>
          </cell>
          <cell r="C1827" t="str">
            <v>ALEJANDRIA VIII</v>
          </cell>
          <cell r="D1827" t="str">
            <v>CO-4328-PM</v>
          </cell>
          <cell r="E1827" t="str">
            <v>CFG INVESTMENT S.A.C.</v>
          </cell>
          <cell r="F1827" t="str">
            <v>DECRETO LEY Nº25977</v>
          </cell>
        </row>
        <row r="1828">
          <cell r="B1828">
            <v>4329</v>
          </cell>
          <cell r="C1828" t="str">
            <v>ALEJANDRIA VII</v>
          </cell>
          <cell r="D1828" t="str">
            <v>CO-4329-PM</v>
          </cell>
          <cell r="E1828" t="str">
            <v>CFG INVESTMENT S.A.C.</v>
          </cell>
          <cell r="F1828" t="str">
            <v>DECRETO LEY Nº25977</v>
          </cell>
        </row>
        <row r="1829">
          <cell r="B1829">
            <v>4330</v>
          </cell>
          <cell r="C1829" t="str">
            <v>ALETA AZUL IV</v>
          </cell>
          <cell r="D1829" t="str">
            <v>IO-4330-PM</v>
          </cell>
          <cell r="E1829" t="str">
            <v>EMPRESA PESQUERA LOBOS DE AFUERA S.A.</v>
          </cell>
          <cell r="F1829" t="str">
            <v>DECRETO LEY Nº25977</v>
          </cell>
        </row>
        <row r="1830">
          <cell r="B1830">
            <v>4332</v>
          </cell>
          <cell r="C1830" t="str">
            <v>AURORA MARGARITA 2</v>
          </cell>
          <cell r="D1830" t="str">
            <v>PL-4332-PM</v>
          </cell>
          <cell r="E1830" t="str">
            <v>ARROYO URCIA MANUEL</v>
          </cell>
          <cell r="F1830" t="str">
            <v>LEY Nº26920</v>
          </cell>
        </row>
        <row r="1831">
          <cell r="B1831">
            <v>4333</v>
          </cell>
          <cell r="C1831" t="str">
            <v>MI ALBERTO</v>
          </cell>
          <cell r="D1831" t="str">
            <v>PL-4333-BM</v>
          </cell>
          <cell r="E1831" t="str">
            <v>JUAN JACINTO PALMA Y OTRO</v>
          </cell>
          <cell r="F1831" t="str">
            <v>ARTESANAL</v>
          </cell>
        </row>
        <row r="1832">
          <cell r="B1832">
            <v>4334</v>
          </cell>
          <cell r="C1832" t="str">
            <v>MI ALBERTO II</v>
          </cell>
          <cell r="D1832" t="str">
            <v>PL-4334-CM</v>
          </cell>
          <cell r="E1832" t="str">
            <v>SANCHEZ CASTRO FRANCISCO ;SANCHEZ JACINTO JAN ALBERTO ;SANCHEZ JACINTO MAHER NICOLAZA ;SANCHEZ JACINTO MOISES SESAIN</v>
          </cell>
          <cell r="F1832" t="str">
            <v>LEY Nº26920</v>
          </cell>
        </row>
        <row r="1833">
          <cell r="B1833">
            <v>4335</v>
          </cell>
          <cell r="C1833" t="str">
            <v>MI JUANITA</v>
          </cell>
          <cell r="D1833" t="str">
            <v>PL-4335-PM</v>
          </cell>
          <cell r="E1833" t="str">
            <v>IPANAQUE OROSCO ISRAEL ABIMAEL</v>
          </cell>
          <cell r="F1833" t="str">
            <v>LEY Nº26920</v>
          </cell>
        </row>
        <row r="1834">
          <cell r="B1834">
            <v>4337</v>
          </cell>
          <cell r="C1834" t="str">
            <v>MARIA RICARDINA</v>
          </cell>
          <cell r="D1834" t="str">
            <v>PL-4337-BM</v>
          </cell>
          <cell r="E1834" t="str">
            <v>TORRES CARRILLO CESAR FERNANDO ;VALDEZ MALPARTIDA MARIA CLEMENCIA</v>
          </cell>
          <cell r="F1834" t="str">
            <v>MENOR ESCALA (ANCHOVETA) - ARTESANAL</v>
          </cell>
        </row>
        <row r="1835">
          <cell r="B1835">
            <v>4339</v>
          </cell>
          <cell r="C1835" t="str">
            <v>PERU MAR I</v>
          </cell>
          <cell r="D1835" t="str">
            <v>PT-04339-CM</v>
          </cell>
          <cell r="E1835" t="str">
            <v>SAKANA DEL PERU S.A.</v>
          </cell>
          <cell r="F1835" t="str">
            <v>MENOR ESCALA</v>
          </cell>
        </row>
        <row r="1836">
          <cell r="B1836">
            <v>4340</v>
          </cell>
          <cell r="C1836" t="str">
            <v>EL MESIAS</v>
          </cell>
          <cell r="D1836" t="str">
            <v>PL-04340-BM</v>
          </cell>
          <cell r="E1836" t="str">
            <v>MACALUPU GONZALES OLGA ;PANTA VITE JOSE DAVID</v>
          </cell>
          <cell r="F1836" t="str">
            <v>ARTESANAL</v>
          </cell>
        </row>
        <row r="1837">
          <cell r="B1837">
            <v>4341</v>
          </cell>
          <cell r="C1837" t="str">
            <v>DON SEBASTIAN II</v>
          </cell>
          <cell r="D1837" t="str">
            <v>PL-4341-CM</v>
          </cell>
          <cell r="E1837" t="str">
            <v>GALAN DE LLENQUE ROMULA ;LLENQUE FIESTAS BENJAMIN ;LLENQUE FIESTAS LUIS ;MARTINEZ QUEREBALU MARIA AGUSTINA</v>
          </cell>
          <cell r="F1837" t="str">
            <v>LEY Nº26920</v>
          </cell>
        </row>
        <row r="1838">
          <cell r="B1838">
            <v>4342</v>
          </cell>
          <cell r="C1838" t="str">
            <v>NI? DEL MILAGRO IV</v>
          </cell>
          <cell r="D1838" t="str">
            <v>PL-4342-CM</v>
          </cell>
          <cell r="E1838" t="str">
            <v>FIESTAS FIESTAS JOSE EUSEBIO ;FIESTAS FIESTAS TOMAS ;FIESTAS GALAN MANUELA ;SANTAMARIA DE FIESTAS MANUELA</v>
          </cell>
          <cell r="F1838" t="str">
            <v>LEY Nº26920</v>
          </cell>
        </row>
        <row r="1839">
          <cell r="B1839">
            <v>4343</v>
          </cell>
          <cell r="C1839" t="str">
            <v>MI MERCEDES</v>
          </cell>
          <cell r="D1839" t="str">
            <v>PL-4343-BM</v>
          </cell>
          <cell r="E1839" t="str">
            <v>CHANCAFE LIZA CARMEN JHONY</v>
          </cell>
          <cell r="F1839" t="str">
            <v>MENOR ESCALA (ANCHOVETA)</v>
          </cell>
        </row>
        <row r="1840">
          <cell r="B1840">
            <v>4345</v>
          </cell>
          <cell r="C1840" t="str">
            <v>CRISTO MORADO</v>
          </cell>
          <cell r="D1840" t="str">
            <v>PL-4345-PM</v>
          </cell>
          <cell r="E1840" t="str">
            <v>OROSCO CASTRO JOSE ROSARIO</v>
          </cell>
          <cell r="F1840" t="str">
            <v>LEY Nº26920</v>
          </cell>
        </row>
        <row r="1841">
          <cell r="B1841">
            <v>4346</v>
          </cell>
          <cell r="C1841" t="str">
            <v>MI BERTITA</v>
          </cell>
          <cell r="D1841" t="str">
            <v>PL-4346-CM</v>
          </cell>
          <cell r="E1841" t="str">
            <v>B &amp; E GROUP S.A.C.</v>
          </cell>
          <cell r="F1841" t="str">
            <v>LEY Nº26920</v>
          </cell>
        </row>
        <row r="1842">
          <cell r="B1842">
            <v>4347</v>
          </cell>
          <cell r="C1842" t="str">
            <v>SAN LUIS</v>
          </cell>
          <cell r="D1842" t="str">
            <v>PL-4347-BM</v>
          </cell>
          <cell r="E1842" t="str">
            <v>OROSCO PALMA DANIEL MARCIAL ;URCIA UCA?N MARIA NILDA</v>
          </cell>
          <cell r="F1842" t="str">
            <v>ARTESANAL</v>
          </cell>
        </row>
        <row r="1843">
          <cell r="B1843">
            <v>4351</v>
          </cell>
          <cell r="C1843" t="str">
            <v>MI LUCERO</v>
          </cell>
          <cell r="D1843" t="str">
            <v>CO-4351-BM</v>
          </cell>
          <cell r="E1843" t="str">
            <v>VILLEGAS AGUILAR MARIELA ADELAIDA</v>
          </cell>
          <cell r="F1843" t="str">
            <v>ARTESANAL</v>
          </cell>
        </row>
        <row r="1844">
          <cell r="B1844">
            <v>4352</v>
          </cell>
          <cell r="C1844" t="str">
            <v>JOSE MARTIN</v>
          </cell>
          <cell r="D1844" t="str">
            <v>CO-04352-BM</v>
          </cell>
          <cell r="E1844" t="str">
            <v>RUCANA DEL ROSARIO ANTONIO</v>
          </cell>
          <cell r="F1844" t="str">
            <v>DECRETO LEGISLATIVO Nº1273</v>
          </cell>
        </row>
        <row r="1845">
          <cell r="B1845">
            <v>4357</v>
          </cell>
          <cell r="C1845" t="str">
            <v>JESUS ES MI FORTALEZA</v>
          </cell>
          <cell r="D1845" t="str">
            <v>CO-04357-BM</v>
          </cell>
          <cell r="E1845" t="str">
            <v>TINCO SOTO MARUJA OLGA</v>
          </cell>
          <cell r="F1845" t="str">
            <v>DECRETO LEGISLATIVO Nº1273</v>
          </cell>
        </row>
        <row r="1846">
          <cell r="B1846">
            <v>4358</v>
          </cell>
          <cell r="C1846" t="str">
            <v>TOKIO</v>
          </cell>
          <cell r="D1846" t="str">
            <v>CO-04358-BM</v>
          </cell>
          <cell r="E1846" t="str">
            <v>ARCELLES PEREZ EDUARDO</v>
          </cell>
          <cell r="F1846" t="str">
            <v>DECRETO LEGISLATIVO Nº1273</v>
          </cell>
        </row>
        <row r="1847">
          <cell r="B1847">
            <v>4368</v>
          </cell>
          <cell r="C1847" t="str">
            <v>LINDA ROSA</v>
          </cell>
          <cell r="D1847" t="str">
            <v>CO-4368-CM</v>
          </cell>
          <cell r="E1847" t="str">
            <v>HERNANDEZ PORTAL PABLO RAUL ;TAPIA DE HERNANDEZ DELIA</v>
          </cell>
          <cell r="F1847" t="str">
            <v>DECRETO LEY Nº25977</v>
          </cell>
        </row>
        <row r="1848">
          <cell r="B1848">
            <v>4370</v>
          </cell>
          <cell r="C1848" t="str">
            <v>MARIA MERCEDES IV</v>
          </cell>
          <cell r="D1848" t="str">
            <v>PL-4370-CM</v>
          </cell>
          <cell r="E1848" t="str">
            <v>MARIA MERCEDES JRS E.I.R.L.</v>
          </cell>
          <cell r="F1848" t="str">
            <v>LEY Nº26920</v>
          </cell>
        </row>
        <row r="1849">
          <cell r="B1849">
            <v>4371</v>
          </cell>
          <cell r="C1849" t="str">
            <v>ROSA I</v>
          </cell>
          <cell r="D1849" t="str">
            <v>PS-4371-BM</v>
          </cell>
          <cell r="E1849" t="str">
            <v>QUISPE ILAQUITA PEDRO</v>
          </cell>
          <cell r="F1849" t="str">
            <v>ARTESANAL</v>
          </cell>
        </row>
        <row r="1850">
          <cell r="B1850">
            <v>4376</v>
          </cell>
          <cell r="C1850" t="str">
            <v>JUAN CARLOS</v>
          </cell>
          <cell r="D1850" t="str">
            <v>PS-4376-BM</v>
          </cell>
          <cell r="E1850" t="str">
            <v>HERNANDEZ ESPINOZA CARLOS E.</v>
          </cell>
          <cell r="F1850" t="str">
            <v>ARTESANAL</v>
          </cell>
        </row>
        <row r="1851">
          <cell r="B1851">
            <v>4377</v>
          </cell>
          <cell r="C1851" t="str">
            <v>LUIS ANGEL</v>
          </cell>
          <cell r="D1851" t="str">
            <v>PS-4377-BM</v>
          </cell>
          <cell r="E1851" t="str">
            <v>ELIZALDE PE? ANGELA</v>
          </cell>
          <cell r="F1851" t="str">
            <v>ARTESANAL</v>
          </cell>
        </row>
        <row r="1852">
          <cell r="B1852">
            <v>4378</v>
          </cell>
          <cell r="C1852" t="str">
            <v>SARITO</v>
          </cell>
          <cell r="D1852" t="str">
            <v>PS-4378-BM</v>
          </cell>
          <cell r="E1852" t="str">
            <v>TASAYCO MATTA DAVID</v>
          </cell>
          <cell r="F1852" t="str">
            <v>ARTESANAL</v>
          </cell>
        </row>
        <row r="1853">
          <cell r="B1853">
            <v>4380</v>
          </cell>
          <cell r="C1853" t="str">
            <v>SAN ANTONIO</v>
          </cell>
          <cell r="D1853" t="str">
            <v>PS-4380-BM</v>
          </cell>
          <cell r="E1853" t="str">
            <v>MU?NTE PECHO VDA. DE SAMAN LUCIA</v>
          </cell>
          <cell r="F1853" t="str">
            <v>ARTESANAL</v>
          </cell>
        </row>
        <row r="1854">
          <cell r="B1854">
            <v>4383</v>
          </cell>
          <cell r="C1854" t="str">
            <v>SAN JOSE</v>
          </cell>
          <cell r="D1854" t="str">
            <v>SN-4383-BM</v>
          </cell>
          <cell r="E1854" t="str">
            <v>AQUIJE BARRANCA MANUEL ANTONIO</v>
          </cell>
          <cell r="F1854" t="str">
            <v>ARTESANAL</v>
          </cell>
        </row>
        <row r="1855">
          <cell r="B1855">
            <v>4385</v>
          </cell>
          <cell r="C1855" t="str">
            <v>EL DESTROYER</v>
          </cell>
          <cell r="D1855" t="str">
            <v>PS-4385-BM</v>
          </cell>
          <cell r="E1855" t="str">
            <v>ACASIETE RODRIGUEZ TOMAS</v>
          </cell>
          <cell r="F1855" t="str">
            <v>ARTESANAL</v>
          </cell>
        </row>
        <row r="1856">
          <cell r="B1856">
            <v>4388</v>
          </cell>
          <cell r="C1856" t="str">
            <v>EL JEFE</v>
          </cell>
          <cell r="D1856" t="str">
            <v>PS-4388-BM</v>
          </cell>
          <cell r="E1856" t="str">
            <v>PE? GRADOS ENRIQUE</v>
          </cell>
          <cell r="F1856" t="str">
            <v>ARTESANAL</v>
          </cell>
        </row>
        <row r="1857">
          <cell r="B1857">
            <v>4389</v>
          </cell>
          <cell r="C1857" t="str">
            <v>GEANNINA</v>
          </cell>
          <cell r="D1857" t="str">
            <v>PS-4389-BM</v>
          </cell>
          <cell r="E1857" t="str">
            <v>FARFAN HUARANGA DE URDIALES ROSA E.</v>
          </cell>
          <cell r="F1857" t="str">
            <v>ARTESANAL</v>
          </cell>
        </row>
        <row r="1858">
          <cell r="B1858">
            <v>4390</v>
          </cell>
          <cell r="C1858" t="str">
            <v>SERENAO</v>
          </cell>
          <cell r="D1858" t="str">
            <v>PS-4390-BM</v>
          </cell>
          <cell r="E1858" t="str">
            <v>DE LA CRUZ REMICIO NICOLAS GODOFREO</v>
          </cell>
          <cell r="F1858" t="str">
            <v>ARTESANAL</v>
          </cell>
        </row>
        <row r="1859">
          <cell r="B1859">
            <v>4393</v>
          </cell>
          <cell r="C1859" t="str">
            <v>ROSITA TAMICA</v>
          </cell>
          <cell r="D1859" t="str">
            <v>SN-4393-BM</v>
          </cell>
          <cell r="E1859" t="str">
            <v>ALCIDES ROLDAN ARBIETO</v>
          </cell>
          <cell r="F1859" t="str">
            <v>ARTESANAL</v>
          </cell>
        </row>
        <row r="1860">
          <cell r="B1860">
            <v>4394</v>
          </cell>
          <cell r="C1860" t="str">
            <v>DON MARIANO</v>
          </cell>
          <cell r="D1860" t="str">
            <v>PS-04394-BM</v>
          </cell>
          <cell r="E1860" t="str">
            <v>CHAMBILLA BONIFACIO RENE ;CHAMBILLA BONIFACIO DE MAMANI MERCEDES ;MAMANI APAZA SAEL NOE</v>
          </cell>
          <cell r="F1860" t="str">
            <v>ARTESANAL</v>
          </cell>
        </row>
        <row r="1861">
          <cell r="B1861">
            <v>4396</v>
          </cell>
          <cell r="C1861" t="str">
            <v>LORENA</v>
          </cell>
          <cell r="D1861" t="str">
            <v>PT-4396-CM</v>
          </cell>
          <cell r="E1861" t="str">
            <v>COMPA?A PESQUERA PEPA S.A.C.</v>
          </cell>
          <cell r="F1861" t="str">
            <v>DECRETO LEY Nº25977</v>
          </cell>
        </row>
        <row r="1862">
          <cell r="B1862">
            <v>4397</v>
          </cell>
          <cell r="C1862" t="str">
            <v>MI SAN JOSE II</v>
          </cell>
          <cell r="D1862" t="str">
            <v>PT-4397-BM</v>
          </cell>
          <cell r="E1862" t="str">
            <v>RUIZ CURO SANTOS</v>
          </cell>
          <cell r="F1862" t="str">
            <v>ARTESANAL</v>
          </cell>
        </row>
        <row r="1863">
          <cell r="B1863">
            <v>4400</v>
          </cell>
          <cell r="C1863" t="str">
            <v>SANTA MARIA</v>
          </cell>
          <cell r="D1863" t="str">
            <v>PT-04400-CM</v>
          </cell>
          <cell r="E1863" t="str">
            <v>ECHE PERICHE JUAN ROBUSTINO</v>
          </cell>
          <cell r="F1863" t="str">
            <v>ARTESANAL</v>
          </cell>
        </row>
        <row r="1864">
          <cell r="B1864">
            <v>4401</v>
          </cell>
          <cell r="C1864" t="str">
            <v>MARIA DEL ROCIO</v>
          </cell>
          <cell r="D1864" t="str">
            <v>PT-4401-CM</v>
          </cell>
          <cell r="E1864" t="str">
            <v>FIESTAS PERICHE YOLANDA JESUS</v>
          </cell>
          <cell r="F1864" t="str">
            <v>LEY Nº26920</v>
          </cell>
        </row>
        <row r="1865">
          <cell r="B1865">
            <v>4404</v>
          </cell>
          <cell r="C1865" t="str">
            <v>IVI ANDREA</v>
          </cell>
          <cell r="D1865" t="str">
            <v>PT-4404-BM</v>
          </cell>
          <cell r="E1865" t="str">
            <v>VIEYRA PE? RAMIRO HERBERT</v>
          </cell>
          <cell r="F1865" t="str">
            <v>MENOR ESCALA</v>
          </cell>
        </row>
        <row r="1866">
          <cell r="B1866">
            <v>4408</v>
          </cell>
          <cell r="C1866" t="str">
            <v>GLORIA DE UN MARINO</v>
          </cell>
          <cell r="D1866" t="str">
            <v>PT-4408-BM</v>
          </cell>
          <cell r="E1866" t="str">
            <v>FIESTAS FIESTAS FELIPE</v>
          </cell>
          <cell r="F1866" t="str">
            <v>ARTESANAL</v>
          </cell>
        </row>
        <row r="1867">
          <cell r="B1867">
            <v>4409</v>
          </cell>
          <cell r="C1867" t="str">
            <v>LURDECITA</v>
          </cell>
          <cell r="D1867" t="str">
            <v>PT-4409-BM</v>
          </cell>
          <cell r="E1867" t="str">
            <v>MOLEROS DE SANCHEZ MARIA ELENA ;SANCHEZ CARNERO LUIS MIGUEL</v>
          </cell>
          <cell r="F1867" t="str">
            <v>LEY Nº26920</v>
          </cell>
        </row>
        <row r="1868">
          <cell r="B1868">
            <v>4411</v>
          </cell>
          <cell r="C1868" t="str">
            <v>MI ALBERTO</v>
          </cell>
          <cell r="D1868" t="str">
            <v>PT-4411-BM</v>
          </cell>
          <cell r="E1868" t="str">
            <v>ECHE RAMIREZ RICARDO</v>
          </cell>
          <cell r="F1868" t="str">
            <v>ARTESANAL</v>
          </cell>
        </row>
        <row r="1869">
          <cell r="B1869">
            <v>4412</v>
          </cell>
          <cell r="C1869" t="str">
            <v>DON ALBERTO</v>
          </cell>
          <cell r="D1869" t="str">
            <v>PT-4412-BM</v>
          </cell>
          <cell r="E1869" t="str">
            <v>FIESTAS PERICHE HIPOLITO ;LLENQUE SANCHEZ JACINTA</v>
          </cell>
          <cell r="F1869" t="str">
            <v>ARTESANAL</v>
          </cell>
        </row>
        <row r="1870">
          <cell r="B1870">
            <v>4413</v>
          </cell>
          <cell r="C1870" t="str">
            <v>MI SAN MARTIN I</v>
          </cell>
          <cell r="D1870" t="str">
            <v>PT-4413-CM</v>
          </cell>
          <cell r="E1870" t="str">
            <v>ROSAS MARTINEZ DE RUIZ WILMA ;RUIZ ANTON DANIEL</v>
          </cell>
          <cell r="F1870" t="str">
            <v>LEY Nº26920</v>
          </cell>
        </row>
        <row r="1871">
          <cell r="B1871">
            <v>4416</v>
          </cell>
          <cell r="C1871" t="str">
            <v>MI MANUELITO</v>
          </cell>
          <cell r="D1871" t="str">
            <v>PT-4416-BM</v>
          </cell>
          <cell r="E1871" t="str">
            <v>MORAN VALLADOLID PEDRO</v>
          </cell>
          <cell r="F1871" t="str">
            <v>MENOR ESCALA</v>
          </cell>
        </row>
        <row r="1872">
          <cell r="B1872">
            <v>4420</v>
          </cell>
          <cell r="C1872" t="str">
            <v>JULIO MANUEL</v>
          </cell>
          <cell r="D1872" t="str">
            <v>ZS-04420-BM</v>
          </cell>
          <cell r="E1872" t="str">
            <v>CHUZON IPANAQUE JUAN FRANCISCO</v>
          </cell>
          <cell r="F1872" t="str">
            <v>DECRETO LEGISLATIVO Nº1273</v>
          </cell>
        </row>
        <row r="1873">
          <cell r="B1873">
            <v>4421</v>
          </cell>
          <cell r="C1873" t="str">
            <v>TENIENTE GALVEZ</v>
          </cell>
          <cell r="D1873" t="str">
            <v>ZS-4421-BM</v>
          </cell>
          <cell r="E1873" t="str">
            <v>RUIZ PINGO JUSTO</v>
          </cell>
          <cell r="F1873" t="str">
            <v>ARTESANAL</v>
          </cell>
        </row>
        <row r="1874">
          <cell r="B1874">
            <v>4422</v>
          </cell>
          <cell r="C1874" t="str">
            <v>MI ROXANA</v>
          </cell>
          <cell r="D1874" t="str">
            <v>ZS-4422-BM</v>
          </cell>
          <cell r="E1874" t="str">
            <v>PAZOS PERICHE CARLOS</v>
          </cell>
          <cell r="F1874" t="str">
            <v>ARTESANAL</v>
          </cell>
        </row>
        <row r="1875">
          <cell r="B1875">
            <v>4424</v>
          </cell>
          <cell r="C1875" t="str">
            <v>PROVIDENCIA DIVINA</v>
          </cell>
          <cell r="D1875" t="str">
            <v>ZS-4424-BM</v>
          </cell>
          <cell r="E1875" t="str">
            <v>PERICHE JACINTO BASILIO ELISEO</v>
          </cell>
          <cell r="F1875" t="str">
            <v>ARTESANAL</v>
          </cell>
        </row>
        <row r="1876">
          <cell r="B1876">
            <v>4425</v>
          </cell>
          <cell r="C1876" t="str">
            <v>ESTRELLA DE UN MARINO</v>
          </cell>
          <cell r="D1876" t="str">
            <v>ZS-04425-BM</v>
          </cell>
          <cell r="E1876" t="str">
            <v>CHAPA ECHE KAREN MABEL</v>
          </cell>
          <cell r="F1876" t="str">
            <v>DECRETO LEGISLATIVO Nº1273</v>
          </cell>
        </row>
        <row r="1877">
          <cell r="B1877">
            <v>4429</v>
          </cell>
          <cell r="C1877" t="str">
            <v>HUANCHAQUITO I</v>
          </cell>
          <cell r="D1877" t="str">
            <v>CE-4429-CM</v>
          </cell>
          <cell r="E1877" t="str">
            <v>CORPORACION PESQUERA JR S.A.C.</v>
          </cell>
          <cell r="F1877" t="str">
            <v>LEY Nº26920</v>
          </cell>
        </row>
        <row r="1878">
          <cell r="B1878">
            <v>4430</v>
          </cell>
          <cell r="C1878" t="str">
            <v>MARIA LUZ</v>
          </cell>
          <cell r="D1878" t="str">
            <v>PT-4430-CM</v>
          </cell>
          <cell r="E1878" t="str">
            <v>PESQUERA MARMAR S.A.C.</v>
          </cell>
          <cell r="F1878" t="str">
            <v>LEY Nº26920</v>
          </cell>
        </row>
        <row r="1879">
          <cell r="B1879">
            <v>4431</v>
          </cell>
          <cell r="C1879" t="str">
            <v>CORAZON DE MARIA</v>
          </cell>
          <cell r="D1879" t="str">
            <v>PT-4431-PM</v>
          </cell>
          <cell r="E1879" t="str">
            <v>PANTA ALVAREZ AGUSTIN ;PANTA ALVAREZ JUAN ;PANTA ALVAREZ SANTOS ;PERICHE PANTA MARIA VERONICA ;RUIZ SABA BERONICA ;SAMILLAN OLAYA JULISSA MARIVI</v>
          </cell>
          <cell r="F1879" t="str">
            <v>LEY Nº26920</v>
          </cell>
        </row>
        <row r="1880">
          <cell r="B1880">
            <v>4432</v>
          </cell>
          <cell r="C1880" t="str">
            <v>MILAGRITOS</v>
          </cell>
          <cell r="D1880" t="str">
            <v>PT-4432-CM</v>
          </cell>
          <cell r="E1880" t="str">
            <v>TUME RUIZ CESAR AUGUSTO ;TUME RUIZ JUAN ALEJANDRO</v>
          </cell>
          <cell r="F1880" t="str">
            <v>LEY Nº26920</v>
          </cell>
        </row>
        <row r="1881">
          <cell r="B1881">
            <v>4436</v>
          </cell>
          <cell r="C1881" t="str">
            <v>SANTA ROSA</v>
          </cell>
          <cell r="D1881" t="str">
            <v>MO-4436-BM</v>
          </cell>
          <cell r="E1881" t="str">
            <v>ARAPA CARPIO JORGE</v>
          </cell>
          <cell r="F1881" t="str">
            <v>ARTESANAL</v>
          </cell>
        </row>
        <row r="1882">
          <cell r="B1882">
            <v>4437</v>
          </cell>
          <cell r="C1882" t="str">
            <v>SANTA ELENA</v>
          </cell>
          <cell r="D1882" t="str">
            <v>MO-4437-BM</v>
          </cell>
          <cell r="E1882" t="str">
            <v>ARAPA CARPIO JORGE</v>
          </cell>
          <cell r="F1882" t="str">
            <v>ARTESANAL</v>
          </cell>
        </row>
        <row r="1883">
          <cell r="B1883">
            <v>4438</v>
          </cell>
          <cell r="C1883" t="str">
            <v>DO? INES II</v>
          </cell>
          <cell r="D1883" t="str">
            <v>HO-4438-CM</v>
          </cell>
          <cell r="E1883" t="str">
            <v>PESQUERA PIKATA S.A.</v>
          </cell>
          <cell r="F1883" t="str">
            <v>DECRETO LEY Nº25977</v>
          </cell>
        </row>
        <row r="1884">
          <cell r="B1884">
            <v>4444</v>
          </cell>
          <cell r="C1884" t="str">
            <v>JESUS MI SALVADOR</v>
          </cell>
          <cell r="D1884" t="str">
            <v>SY-4444-BM</v>
          </cell>
          <cell r="E1884" t="str">
            <v>VILLACORTA PIMINCHUMO FLAVIO</v>
          </cell>
          <cell r="F1884" t="str">
            <v>ARTESANAL</v>
          </cell>
        </row>
        <row r="1885">
          <cell r="B1885">
            <v>4445</v>
          </cell>
          <cell r="C1885" t="str">
            <v>MI CARMELITA 1</v>
          </cell>
          <cell r="D1885" t="str">
            <v>PL-4445-CM</v>
          </cell>
          <cell r="E1885" t="str">
            <v>OROSCO CASTRO JOSE ROSARIO</v>
          </cell>
          <cell r="F1885" t="str">
            <v>LEY Nº26920</v>
          </cell>
        </row>
        <row r="1886">
          <cell r="B1886">
            <v>4446</v>
          </cell>
          <cell r="C1886" t="str">
            <v>JESUS SOBRE LAS AGUAS</v>
          </cell>
          <cell r="D1886" t="str">
            <v>PL-4446-CM</v>
          </cell>
          <cell r="E1886" t="str">
            <v>BERNAL PALMA ELI FABIAN</v>
          </cell>
          <cell r="F1886" t="str">
            <v>LEY Nº26920</v>
          </cell>
        </row>
        <row r="1887">
          <cell r="B1887">
            <v>4448</v>
          </cell>
          <cell r="C1887" t="str">
            <v>JOSE OSCAR</v>
          </cell>
          <cell r="D1887" t="str">
            <v>PL-04448-BM</v>
          </cell>
          <cell r="E1887" t="str">
            <v>LLENQUE JACINTO JOSE MARIANO ;MARTINEZ LLENQUE OSCAR HUMBERTO</v>
          </cell>
          <cell r="F1887" t="str">
            <v>MENOR ESCALA (ANCHOVETA)</v>
          </cell>
        </row>
        <row r="1888">
          <cell r="B1888">
            <v>4449</v>
          </cell>
          <cell r="C1888" t="str">
            <v>SAN FLORENCIO</v>
          </cell>
          <cell r="D1888" t="str">
            <v>PL-4449-BM</v>
          </cell>
          <cell r="E1888" t="str">
            <v>PALMA LLENQUE SIMON</v>
          </cell>
          <cell r="F1888" t="str">
            <v>ARTESANAL</v>
          </cell>
        </row>
        <row r="1889">
          <cell r="B1889">
            <v>4450</v>
          </cell>
          <cell r="C1889" t="str">
            <v>JESUS NAZARENO CAUTIVO</v>
          </cell>
          <cell r="D1889" t="str">
            <v>PL-4450-CM</v>
          </cell>
          <cell r="E1889" t="str">
            <v>BERNAL LLONTOP RAMOS</v>
          </cell>
          <cell r="F1889" t="str">
            <v>LEY Nº26920</v>
          </cell>
        </row>
        <row r="1890">
          <cell r="B1890">
            <v>4451</v>
          </cell>
          <cell r="C1890" t="str">
            <v>AMIGO DE DIOS 1</v>
          </cell>
          <cell r="D1890" t="str">
            <v>PL-4451-PM</v>
          </cell>
          <cell r="E1890" t="str">
            <v>IPANAQUE OROSCO ISRAEL ABIMAEL</v>
          </cell>
          <cell r="F1890" t="str">
            <v>LEY Nº26920</v>
          </cell>
        </row>
        <row r="1891">
          <cell r="B1891">
            <v>4452</v>
          </cell>
          <cell r="C1891" t="str">
            <v>MI ALEJANDRITO</v>
          </cell>
          <cell r="D1891" t="str">
            <v>PL-4452-CM</v>
          </cell>
          <cell r="E1891" t="str">
            <v>HUAMANCHUMO PALACIOS MARTHA</v>
          </cell>
          <cell r="F1891" t="str">
            <v>ARTESANAL</v>
          </cell>
        </row>
        <row r="1892">
          <cell r="B1892">
            <v>4453</v>
          </cell>
          <cell r="C1892" t="str">
            <v>DON INOCENTE</v>
          </cell>
          <cell r="D1892" t="str">
            <v>PL-4453-CM</v>
          </cell>
          <cell r="E1892" t="str">
            <v>CORPORACION EMPRESARIAL JOMAX E.I.R.L.</v>
          </cell>
          <cell r="F1892" t="str">
            <v>LEY Nº26920</v>
          </cell>
        </row>
        <row r="1893">
          <cell r="B1893">
            <v>4455</v>
          </cell>
          <cell r="C1893" t="str">
            <v>ROSA MARIA 3</v>
          </cell>
          <cell r="D1893" t="str">
            <v>PL-4455-BM</v>
          </cell>
          <cell r="E1893" t="str">
            <v>SANTISTEBAN TEJADA AUGUSTO</v>
          </cell>
          <cell r="F1893" t="str">
            <v>LEY Nº26920</v>
          </cell>
        </row>
        <row r="1894">
          <cell r="B1894">
            <v>4456</v>
          </cell>
          <cell r="C1894" t="str">
            <v>ROSA MARIA 4</v>
          </cell>
          <cell r="D1894" t="str">
            <v>PL-4456-BM</v>
          </cell>
          <cell r="E1894" t="str">
            <v>SANTISTEBAN TEJADA AUGUSTO</v>
          </cell>
          <cell r="F1894" t="str">
            <v>LEY Nº26920</v>
          </cell>
        </row>
        <row r="1895">
          <cell r="B1895">
            <v>4459</v>
          </cell>
          <cell r="C1895" t="str">
            <v>MARISU</v>
          </cell>
          <cell r="D1895" t="str">
            <v>HO-4459-CM</v>
          </cell>
          <cell r="E1895" t="str">
            <v>EMPRESA PESQUERA MARISU S.R.L.</v>
          </cell>
          <cell r="F1895" t="str">
            <v>DECRETO LEY Nº25977</v>
          </cell>
        </row>
        <row r="1896">
          <cell r="B1896">
            <v>4463</v>
          </cell>
          <cell r="C1896" t="str">
            <v>FERNANDA I</v>
          </cell>
          <cell r="D1896" t="str">
            <v>HO-04463-CM</v>
          </cell>
          <cell r="E1896" t="str">
            <v>SALAS QUEREVALU ALBERTO JULIAN</v>
          </cell>
          <cell r="F1896" t="str">
            <v>ARTESANAL</v>
          </cell>
        </row>
        <row r="1897">
          <cell r="B1897">
            <v>4468</v>
          </cell>
          <cell r="C1897" t="str">
            <v>MANUEL I</v>
          </cell>
          <cell r="D1897" t="str">
            <v>HO-4468-BM</v>
          </cell>
          <cell r="E1897" t="str">
            <v>IBA?Z AVILA MANUEL SEGUNDO</v>
          </cell>
          <cell r="F1897" t="str">
            <v>ARTESANAL</v>
          </cell>
        </row>
        <row r="1898">
          <cell r="B1898">
            <v>4469</v>
          </cell>
          <cell r="C1898" t="str">
            <v>JESSICA</v>
          </cell>
          <cell r="D1898" t="str">
            <v>HO-4469-BM</v>
          </cell>
          <cell r="E1898" t="str">
            <v>GOMEZ ZURITA KARLA MARIANA ;MERINO BENITES EDUARDO HENRY</v>
          </cell>
          <cell r="F1898" t="str">
            <v>ARTESANAL</v>
          </cell>
        </row>
        <row r="1899">
          <cell r="B1899">
            <v>4473</v>
          </cell>
          <cell r="C1899" t="str">
            <v>ANYELI</v>
          </cell>
          <cell r="D1899" t="str">
            <v>SN-4473-BM</v>
          </cell>
          <cell r="E1899" t="str">
            <v>CABANA ANTEZANA TERESA</v>
          </cell>
          <cell r="F1899" t="str">
            <v>ARTESANAL</v>
          </cell>
        </row>
        <row r="1900">
          <cell r="B1900">
            <v>4474</v>
          </cell>
          <cell r="C1900" t="str">
            <v>SAN ANTONIO</v>
          </cell>
          <cell r="D1900" t="str">
            <v>HO-4474-BM</v>
          </cell>
          <cell r="E1900" t="str">
            <v>IBA?Z AVILA MANUEL SEGUNDO</v>
          </cell>
          <cell r="F1900" t="str">
            <v>ARTESANAL</v>
          </cell>
        </row>
        <row r="1901">
          <cell r="B1901">
            <v>4476</v>
          </cell>
          <cell r="C1901" t="str">
            <v>NI?</v>
          </cell>
          <cell r="D1901" t="str">
            <v>HO-04476-CM</v>
          </cell>
          <cell r="E1901" t="str">
            <v>ALVARADO VINCES HECTOR ;QUIROZ DE ALVARADO IRMA GIULIANA</v>
          </cell>
          <cell r="F1901" t="str">
            <v>ARTESANAL</v>
          </cell>
        </row>
        <row r="1902">
          <cell r="B1902">
            <v>4483</v>
          </cell>
          <cell r="C1902" t="str">
            <v>GEMINIS II</v>
          </cell>
          <cell r="D1902" t="str">
            <v>HO-4483-BM</v>
          </cell>
          <cell r="E1902" t="str">
            <v>MOZOMBITE CANAYO LIZ LIZETH</v>
          </cell>
          <cell r="F1902" t="str">
            <v>ARTESANAL</v>
          </cell>
        </row>
        <row r="1903">
          <cell r="B1903">
            <v>4484</v>
          </cell>
          <cell r="C1903" t="str">
            <v>DON JUAN</v>
          </cell>
          <cell r="D1903" t="str">
            <v>HO-04484-CM</v>
          </cell>
          <cell r="E1903" t="str">
            <v>MOZOMBITE CANAYO LIZ LIZETH</v>
          </cell>
          <cell r="F1903" t="str">
            <v>ARTESANAL</v>
          </cell>
        </row>
        <row r="1904">
          <cell r="B1904">
            <v>4486</v>
          </cell>
          <cell r="C1904" t="str">
            <v>SANTA MARTHA II</v>
          </cell>
          <cell r="D1904" t="str">
            <v>HO-4486-BM</v>
          </cell>
          <cell r="E1904" t="str">
            <v>VELASQUEZ SANTOS LUIS ALBERTO</v>
          </cell>
          <cell r="F1904" t="str">
            <v>ARTESANAL</v>
          </cell>
        </row>
        <row r="1905">
          <cell r="B1905">
            <v>4489</v>
          </cell>
          <cell r="C1905" t="str">
            <v>REY DAVID</v>
          </cell>
          <cell r="D1905" t="str">
            <v>HO-04489-CM</v>
          </cell>
          <cell r="E1905" t="str">
            <v>CORTEZ BRAVO JUAN ELOGIO ;LOPEZ PINEDA RAFAELA</v>
          </cell>
          <cell r="F1905" t="str">
            <v>MENOR ESCALA (ANCHOVETA)</v>
          </cell>
        </row>
        <row r="1906">
          <cell r="B1906">
            <v>4491</v>
          </cell>
          <cell r="C1906" t="str">
            <v>BRYAN I</v>
          </cell>
          <cell r="D1906" t="str">
            <v>IO-4491-BM</v>
          </cell>
          <cell r="E1906" t="str">
            <v>AYALA BERRIOS FREDY SIMON</v>
          </cell>
          <cell r="F1906" t="str">
            <v>ARTESANAL</v>
          </cell>
        </row>
        <row r="1907">
          <cell r="B1907">
            <v>4492</v>
          </cell>
          <cell r="C1907" t="str">
            <v>NARCISA DE JESUS</v>
          </cell>
          <cell r="D1907" t="str">
            <v>ZS-4492-BM</v>
          </cell>
          <cell r="E1907" t="str">
            <v>ECHE LLENQUE FRANCISCO</v>
          </cell>
          <cell r="F1907" t="str">
            <v>ARTESANAL</v>
          </cell>
        </row>
        <row r="1908">
          <cell r="B1908">
            <v>4500</v>
          </cell>
          <cell r="C1908" t="str">
            <v>C&amp;Z 1</v>
          </cell>
          <cell r="D1908" t="str">
            <v>CE-4500-CM</v>
          </cell>
          <cell r="E1908" t="str">
            <v>CAVENAGO REBAZA JACOBO ESTUARDO</v>
          </cell>
          <cell r="F1908" t="str">
            <v>DECRETO LEY Nº25977</v>
          </cell>
        </row>
        <row r="1909">
          <cell r="B1909">
            <v>4501</v>
          </cell>
          <cell r="C1909" t="str">
            <v>POLAR XII</v>
          </cell>
          <cell r="D1909" t="str">
            <v>CO-4501-PM</v>
          </cell>
          <cell r="E1909" t="str">
            <v>PESQUERA DIAMANTE S.A.</v>
          </cell>
          <cell r="F1909" t="str">
            <v>DECRETO LEY Nº25977</v>
          </cell>
        </row>
        <row r="1910">
          <cell r="B1910">
            <v>4502</v>
          </cell>
          <cell r="C1910" t="str">
            <v>POLAR VI</v>
          </cell>
          <cell r="D1910" t="str">
            <v>CO-4502-PM</v>
          </cell>
          <cell r="E1910" t="str">
            <v>PESQUERA DIAMANTE S.A.</v>
          </cell>
          <cell r="F1910" t="str">
            <v>DECRETO LEY Nº25977</v>
          </cell>
        </row>
        <row r="1911">
          <cell r="B1911">
            <v>4503</v>
          </cell>
          <cell r="C1911" t="str">
            <v>SAMANCO 3</v>
          </cell>
          <cell r="D1911" t="str">
            <v>CE-4503-PM</v>
          </cell>
          <cell r="E1911" t="str">
            <v>PESQUERA EXALMAR S.A.A.</v>
          </cell>
          <cell r="F1911" t="str">
            <v>DECRETO LEY Nº25977</v>
          </cell>
        </row>
        <row r="1912">
          <cell r="B1912">
            <v>4504</v>
          </cell>
          <cell r="C1912" t="str">
            <v>PAULO CESAR</v>
          </cell>
          <cell r="D1912" t="str">
            <v>PS-4504-BM</v>
          </cell>
          <cell r="E1912" t="str">
            <v>PE? ORME? JUAN MIGUEL</v>
          </cell>
          <cell r="F1912" t="str">
            <v>ARTESANAL</v>
          </cell>
        </row>
        <row r="1913">
          <cell r="B1913">
            <v>4507</v>
          </cell>
          <cell r="C1913" t="str">
            <v>FRAY MARTIN DE PORRES</v>
          </cell>
          <cell r="D1913" t="str">
            <v>PO-4507-BM</v>
          </cell>
          <cell r="E1913" t="str">
            <v>SANCHEZ LEYTON ELIAS</v>
          </cell>
          <cell r="F1913" t="str">
            <v>ARTESANAL</v>
          </cell>
        </row>
        <row r="1914">
          <cell r="B1914">
            <v>4508</v>
          </cell>
          <cell r="C1914" t="str">
            <v>EXITO II</v>
          </cell>
          <cell r="D1914" t="str">
            <v>PT-4508-CM</v>
          </cell>
          <cell r="E1914" t="str">
            <v>ECA CORDOVA COSME ;PANTA DE SEMINARIO ANGELICA ;SEMINARIO SABA EUGENIO</v>
          </cell>
          <cell r="F1914" t="str">
            <v>ARTESANAL</v>
          </cell>
        </row>
        <row r="1915">
          <cell r="B1915">
            <v>4509</v>
          </cell>
          <cell r="C1915" t="str">
            <v>JOSE MERCEDES</v>
          </cell>
          <cell r="D1915" t="str">
            <v>PT-4509-CM</v>
          </cell>
          <cell r="E1915" t="str">
            <v>MARTINEZ MORALES FELICITA ;PAIVA GALAN AGUSTIN</v>
          </cell>
          <cell r="F1915" t="str">
            <v>MENOR ESCALA (ANCHOVETA) - ARTESANAL</v>
          </cell>
        </row>
        <row r="1916">
          <cell r="B1916">
            <v>4511</v>
          </cell>
          <cell r="C1916" t="str">
            <v>BRANCO 4</v>
          </cell>
          <cell r="D1916" t="str">
            <v>CE-4511-PM</v>
          </cell>
          <cell r="E1916" t="str">
            <v>PESQUERA EXALMAR S.A.A.</v>
          </cell>
          <cell r="F1916" t="str">
            <v>DECRETO LEY Nº25977</v>
          </cell>
        </row>
        <row r="1917">
          <cell r="B1917">
            <v>4515</v>
          </cell>
          <cell r="C1917" t="str">
            <v>DON CESAR III</v>
          </cell>
          <cell r="D1917" t="str">
            <v>MO-4515-BM</v>
          </cell>
          <cell r="E1917" t="str">
            <v>OVIEDO YANQUI CESAR</v>
          </cell>
          <cell r="F1917" t="str">
            <v>ARTESANAL</v>
          </cell>
        </row>
        <row r="1918">
          <cell r="B1918">
            <v>4517</v>
          </cell>
          <cell r="C1918" t="str">
            <v>PESCADOR DE GALILEA</v>
          </cell>
          <cell r="D1918" t="str">
            <v>CE-4517-BM</v>
          </cell>
          <cell r="E1918" t="str">
            <v>ALFARO ROBLES ELISEO</v>
          </cell>
          <cell r="F1918" t="str">
            <v>ARTESANAL</v>
          </cell>
        </row>
        <row r="1919">
          <cell r="B1919">
            <v>4518</v>
          </cell>
          <cell r="C1919" t="str">
            <v>DORIS I</v>
          </cell>
          <cell r="D1919" t="str">
            <v>CE-4518-BM</v>
          </cell>
          <cell r="E1919" t="str">
            <v>LLAJARUNA RAGAS ROSENDO</v>
          </cell>
          <cell r="F1919" t="str">
            <v>ARTESANAL</v>
          </cell>
        </row>
        <row r="1920">
          <cell r="B1920">
            <v>4520</v>
          </cell>
          <cell r="C1920" t="str">
            <v>TASA 14</v>
          </cell>
          <cell r="D1920" t="str">
            <v>CE-4520-PM</v>
          </cell>
          <cell r="E1920" t="str">
            <v>TECNOLOGICA DE ALIMENTOS S.A.</v>
          </cell>
          <cell r="F1920" t="str">
            <v>DECRETO LEY Nº25977</v>
          </cell>
        </row>
        <row r="1921">
          <cell r="B1921">
            <v>4522</v>
          </cell>
          <cell r="C1921" t="str">
            <v>MARCAR 2</v>
          </cell>
          <cell r="D1921" t="str">
            <v>CE-4522-PM</v>
          </cell>
          <cell r="E1921" t="str">
            <v>PESQUERA EXALMAR S.A.A.</v>
          </cell>
          <cell r="F1921" t="str">
            <v>DECRETO LEY Nº25977</v>
          </cell>
        </row>
        <row r="1922">
          <cell r="B1922">
            <v>4523</v>
          </cell>
          <cell r="C1922" t="str">
            <v>C &amp; Z 4</v>
          </cell>
          <cell r="D1922" t="str">
            <v>CE-4523-PM</v>
          </cell>
          <cell r="E1922" t="str">
            <v>RIBERAS DEL MAR S.A.C</v>
          </cell>
          <cell r="F1922" t="str">
            <v>DECRETO LEY Nº25977</v>
          </cell>
        </row>
        <row r="1923">
          <cell r="B1923">
            <v>4524</v>
          </cell>
          <cell r="C1923" t="str">
            <v>NEPTUNO</v>
          </cell>
          <cell r="D1923" t="str">
            <v>CE-4524-CM</v>
          </cell>
          <cell r="E1923" t="str">
            <v>CFG INVESTMENT S.A.C.</v>
          </cell>
          <cell r="F1923" t="str">
            <v>DECRETO LEY Nº25977</v>
          </cell>
        </row>
        <row r="1924">
          <cell r="B1924">
            <v>4525</v>
          </cell>
          <cell r="C1924" t="str">
            <v>BRAVA</v>
          </cell>
          <cell r="D1924" t="str">
            <v>CE-4525-PM</v>
          </cell>
          <cell r="E1924" t="str">
            <v>PESQ. DIAMANTE S.A.</v>
          </cell>
          <cell r="F1924" t="str">
            <v>DECRETO LEY Nº25977</v>
          </cell>
        </row>
        <row r="1925">
          <cell r="B1925">
            <v>4526</v>
          </cell>
          <cell r="C1925" t="str">
            <v>KARINA</v>
          </cell>
          <cell r="D1925" t="str">
            <v>SN-4526-BM</v>
          </cell>
          <cell r="E1925" t="str">
            <v>LEON SUYA JUAN DENIS</v>
          </cell>
          <cell r="F1925" t="str">
            <v>ARTESANAL</v>
          </cell>
        </row>
        <row r="1926">
          <cell r="B1926">
            <v>4528</v>
          </cell>
          <cell r="C1926" t="str">
            <v>ROCKY</v>
          </cell>
          <cell r="D1926" t="str">
            <v>PS-4528-BM</v>
          </cell>
          <cell r="E1926" t="str">
            <v>TORRES PACO JOSE</v>
          </cell>
          <cell r="F1926" t="str">
            <v>ARTESANAL</v>
          </cell>
        </row>
        <row r="1927">
          <cell r="B1927">
            <v>4529</v>
          </cell>
          <cell r="C1927" t="str">
            <v>EL BISMARE</v>
          </cell>
          <cell r="D1927" t="str">
            <v>MO-4529-BM</v>
          </cell>
          <cell r="E1927" t="str">
            <v>VELASCO ALVAREZ ALBERTO</v>
          </cell>
          <cell r="F1927" t="str">
            <v>ARTESANAL</v>
          </cell>
        </row>
        <row r="1928">
          <cell r="B1928">
            <v>4530</v>
          </cell>
          <cell r="C1928" t="str">
            <v>BLANCA NIEVES</v>
          </cell>
          <cell r="D1928" t="str">
            <v>MO-4530-BM</v>
          </cell>
          <cell r="E1928" t="str">
            <v>VALLEJO HURTADO TORIBIO Y OTRO</v>
          </cell>
          <cell r="F1928" t="str">
            <v>ARTESANAL</v>
          </cell>
        </row>
        <row r="1929">
          <cell r="B1929">
            <v>4534</v>
          </cell>
          <cell r="C1929" t="str">
            <v>ANGELA</v>
          </cell>
          <cell r="D1929" t="str">
            <v>CO-04534-BM</v>
          </cell>
          <cell r="E1929" t="str">
            <v>GULARTE VICENCIO ELIZABETH MARIA ;SANDOVAL DIAZ FREDDY BORSE</v>
          </cell>
          <cell r="F1929" t="str">
            <v>ARTESANAL</v>
          </cell>
        </row>
        <row r="1930">
          <cell r="B1930">
            <v>4537</v>
          </cell>
          <cell r="C1930" t="str">
            <v>DON ABELARDO</v>
          </cell>
          <cell r="D1930" t="str">
            <v>CO-4537-PM</v>
          </cell>
          <cell r="E1930" t="str">
            <v>PESQUERA DON ABELARDO S.A.C.</v>
          </cell>
          <cell r="F1930" t="str">
            <v>DECRETO LEY Nº25977</v>
          </cell>
        </row>
        <row r="1931">
          <cell r="B1931">
            <v>4539</v>
          </cell>
          <cell r="C1931" t="str">
            <v>JO YA</v>
          </cell>
          <cell r="D1931" t="str">
            <v>CO-04539-BM</v>
          </cell>
          <cell r="E1931" t="str">
            <v>CAYCHO CASTRO ALEJANDRO</v>
          </cell>
          <cell r="F1931" t="str">
            <v>DECRETO LEGISLATIVO Nº1273</v>
          </cell>
        </row>
        <row r="1932">
          <cell r="B1932">
            <v>4544</v>
          </cell>
          <cell r="C1932" t="str">
            <v>TASA 211</v>
          </cell>
          <cell r="D1932" t="str">
            <v>CO-4544-PM</v>
          </cell>
          <cell r="E1932" t="str">
            <v>TECNOLOGICA DE ALIMENTOS S.A.</v>
          </cell>
          <cell r="F1932" t="str">
            <v>DECRETO LEY Nº25977</v>
          </cell>
        </row>
        <row r="1933">
          <cell r="B1933">
            <v>4551</v>
          </cell>
          <cell r="C1933" t="str">
            <v>CRISTHIAN</v>
          </cell>
          <cell r="D1933" t="str">
            <v>ZS-4551-BM</v>
          </cell>
          <cell r="E1933" t="str">
            <v>VILLAR PE? SANTOS EVERARDO</v>
          </cell>
          <cell r="F1933" t="str">
            <v>ARTESANAL</v>
          </cell>
        </row>
        <row r="1934">
          <cell r="B1934">
            <v>4553</v>
          </cell>
          <cell r="C1934" t="str">
            <v>SE?R DE LA AGONIA</v>
          </cell>
          <cell r="D1934" t="str">
            <v>ZS-4553-BM</v>
          </cell>
          <cell r="E1934" t="str">
            <v>VITE TUME JUAN</v>
          </cell>
          <cell r="F1934" t="str">
            <v>ARTESANAL</v>
          </cell>
        </row>
        <row r="1935">
          <cell r="B1935">
            <v>4554</v>
          </cell>
          <cell r="C1935" t="str">
            <v>SE?R DE LOS MILAGROS</v>
          </cell>
          <cell r="D1935" t="str">
            <v>ZS-4554-BM</v>
          </cell>
          <cell r="E1935" t="str">
            <v>RIGOBERTO CRISANTO PRECIADO Y OTROS</v>
          </cell>
          <cell r="F1935" t="str">
            <v>ARTESANAL</v>
          </cell>
        </row>
        <row r="1936">
          <cell r="B1936">
            <v>4566</v>
          </cell>
          <cell r="C1936" t="str">
            <v>MI CESAR</v>
          </cell>
          <cell r="D1936" t="str">
            <v>PT-04566-BM</v>
          </cell>
          <cell r="E1936" t="str">
            <v>PISCOYA INO?N VICTOR</v>
          </cell>
          <cell r="F1936" t="str">
            <v>ARTESANAL</v>
          </cell>
        </row>
        <row r="1937">
          <cell r="B1937">
            <v>4568</v>
          </cell>
          <cell r="C1937" t="str">
            <v>NUESTRA SE?RA DE LA PUERTA</v>
          </cell>
          <cell r="D1937" t="str">
            <v>PT-04568-BM</v>
          </cell>
          <cell r="E1937" t="str">
            <v>PERICHE PURIZACA SANTOS ;RAMIREZ RUMICHE BIGBERTO</v>
          </cell>
          <cell r="F1937" t="str">
            <v>DECRETO LEGISLATIVO Nº1273</v>
          </cell>
        </row>
        <row r="1938">
          <cell r="B1938">
            <v>4569</v>
          </cell>
          <cell r="C1938" t="str">
            <v>FERNANDOS III</v>
          </cell>
          <cell r="D1938" t="str">
            <v>PT-4569-BM</v>
          </cell>
          <cell r="E1938" t="str">
            <v>PESQUERA KEOPS S.A.C.</v>
          </cell>
          <cell r="F1938" t="str">
            <v>MENOR ESCALA (ANCHOVETA) - ARTESANAL</v>
          </cell>
        </row>
        <row r="1939">
          <cell r="B1939">
            <v>4596</v>
          </cell>
          <cell r="C1939" t="str">
            <v>SAN MARTIN DE PORRES</v>
          </cell>
          <cell r="D1939" t="str">
            <v>PT-04596-BM</v>
          </cell>
          <cell r="E1939" t="str">
            <v>RODRIGUEZ GOMEZ BENITO</v>
          </cell>
          <cell r="F1939" t="str">
            <v>DECRETO LEGISLATIVO Nº1273</v>
          </cell>
        </row>
        <row r="1940">
          <cell r="B1940">
            <v>4603</v>
          </cell>
          <cell r="C1940" t="str">
            <v>DON JOSE III</v>
          </cell>
          <cell r="D1940" t="str">
            <v>PT-4603-BM</v>
          </cell>
          <cell r="E1940" t="str">
            <v>GIRALDO GIRALDO JAVIER ALFREDO</v>
          </cell>
          <cell r="F1940" t="str">
            <v>MENOR ESCALA (ANCHOVETA)</v>
          </cell>
        </row>
        <row r="1941">
          <cell r="B1941">
            <v>4605</v>
          </cell>
          <cell r="C1941" t="str">
            <v>ANGIE-K</v>
          </cell>
          <cell r="D1941" t="str">
            <v>PT-4605-CM</v>
          </cell>
          <cell r="E1941" t="str">
            <v>INDUSTRIAS PESQUERAS &amp; MARITIMAS S.A.C. - INPEMAR S.A.C.</v>
          </cell>
          <cell r="F1941" t="str">
            <v>DECRETO LEY Nº25977</v>
          </cell>
        </row>
        <row r="1942">
          <cell r="B1942">
            <v>4609</v>
          </cell>
          <cell r="C1942" t="str">
            <v>PISCIS V</v>
          </cell>
          <cell r="D1942" t="str">
            <v>PT-4609-PM</v>
          </cell>
          <cell r="E1942" t="str">
            <v>PRIME FOOD S.A.</v>
          </cell>
          <cell r="F1942" t="str">
            <v>DECRETO LEY Nº25977</v>
          </cell>
        </row>
        <row r="1943">
          <cell r="B1943">
            <v>4610</v>
          </cell>
          <cell r="C1943" t="str">
            <v>DON FELIPE</v>
          </cell>
          <cell r="D1943" t="str">
            <v>PT-04610-CM</v>
          </cell>
          <cell r="E1943" t="str">
            <v>PESQUERA TERRANOVA S.A.C.</v>
          </cell>
          <cell r="F1943" t="str">
            <v>DECRETO LEY Nº25977</v>
          </cell>
        </row>
        <row r="1944">
          <cell r="B1944">
            <v>4611</v>
          </cell>
          <cell r="C1944" t="str">
            <v>FAUSTO</v>
          </cell>
          <cell r="D1944" t="str">
            <v>PS-4611-BM</v>
          </cell>
          <cell r="E1944" t="str">
            <v>FLORES ALBERTO GILDIO RICHAR</v>
          </cell>
          <cell r="F1944" t="str">
            <v>ARTESANAL</v>
          </cell>
        </row>
        <row r="1945">
          <cell r="B1945">
            <v>4612</v>
          </cell>
          <cell r="C1945" t="str">
            <v>VIRGEN DE CHAPI</v>
          </cell>
          <cell r="D1945" t="str">
            <v>PS-4612-BM</v>
          </cell>
          <cell r="E1945" t="str">
            <v>HUSCATA ARCOS JORGE ADALBERTO</v>
          </cell>
          <cell r="F1945" t="str">
            <v>ARTESANAL</v>
          </cell>
        </row>
        <row r="1946">
          <cell r="B1946">
            <v>4613</v>
          </cell>
          <cell r="C1946" t="str">
            <v>INCA 3</v>
          </cell>
          <cell r="D1946" t="str">
            <v>PT-4613-PM</v>
          </cell>
          <cell r="E1946" t="str">
            <v>INDUSTRIAL PESQUERA SANTA MONICA S.A.</v>
          </cell>
          <cell r="F1946" t="str">
            <v>DECRETO LEY Nº25977</v>
          </cell>
        </row>
        <row r="1947">
          <cell r="B1947">
            <v>4614</v>
          </cell>
          <cell r="C1947" t="str">
            <v>MAC I</v>
          </cell>
          <cell r="D1947" t="str">
            <v>MO-4614-BM</v>
          </cell>
          <cell r="E1947" t="str">
            <v>CARDENAS MINAYA MARCO</v>
          </cell>
          <cell r="F1947" t="str">
            <v>ARTESANAL</v>
          </cell>
        </row>
        <row r="1948">
          <cell r="B1948">
            <v>4615</v>
          </cell>
          <cell r="C1948" t="str">
            <v>BISMARK IV</v>
          </cell>
          <cell r="D1948" t="str">
            <v>PS-4615-BM</v>
          </cell>
          <cell r="E1948" t="str">
            <v>DIAZ MEDINA MARIA</v>
          </cell>
          <cell r="F1948" t="str">
            <v>ARTESANAL</v>
          </cell>
        </row>
        <row r="1949">
          <cell r="B1949">
            <v>4616</v>
          </cell>
          <cell r="C1949" t="str">
            <v>ARBOLITO DE NAVIDAD</v>
          </cell>
          <cell r="D1949" t="str">
            <v>PT-4616-CM</v>
          </cell>
          <cell r="E1949" t="str">
            <v>CHUNGA ANTON ANDREA ;GALAN TUME BARBARITA ;PAIVA DE TEMOCHE LIDIA ;TEMOCHE ECHE ANDRES DEMETRIO ;TEMOCHE ECHE EUSEBIO CALIXTO ;TEMOCHE ECHE SANTOS LEONARDO ;TEMOCHE ECHE SANTOS VICENTE</v>
          </cell>
          <cell r="F1949" t="str">
            <v>LEY Nº26920</v>
          </cell>
        </row>
        <row r="1950">
          <cell r="B1950">
            <v>4619</v>
          </cell>
          <cell r="C1950" t="str">
            <v>MI JUANITA</v>
          </cell>
          <cell r="D1950" t="str">
            <v>PT-04619-BM</v>
          </cell>
          <cell r="E1950" t="str">
            <v>ECHE FIESTAS VICTOR</v>
          </cell>
          <cell r="F1950" t="str">
            <v>DECRETO LEGISLATIVO Nº1273</v>
          </cell>
        </row>
        <row r="1951">
          <cell r="B1951">
            <v>4620</v>
          </cell>
          <cell r="C1951" t="str">
            <v>EL CALAMAR</v>
          </cell>
          <cell r="D1951" t="str">
            <v>IO-4620-BM</v>
          </cell>
          <cell r="E1951" t="str">
            <v>SOTO ALFARO GERMAN ANASTACIO</v>
          </cell>
          <cell r="F1951" t="str">
            <v>ARTESANAL</v>
          </cell>
        </row>
        <row r="1952">
          <cell r="B1952">
            <v>4627</v>
          </cell>
          <cell r="C1952" t="str">
            <v>AVELIA MERCEDES</v>
          </cell>
          <cell r="D1952" t="str">
            <v>HO-4627-BM</v>
          </cell>
          <cell r="E1952" t="str">
            <v>CHINGA ESTUPI?N BENIGNO</v>
          </cell>
          <cell r="F1952" t="str">
            <v>ARTESANAL</v>
          </cell>
        </row>
        <row r="1953">
          <cell r="B1953">
            <v>4633</v>
          </cell>
          <cell r="C1953" t="str">
            <v>MANUEL II</v>
          </cell>
          <cell r="D1953" t="str">
            <v>HO-4633-BM</v>
          </cell>
          <cell r="E1953" t="str">
            <v>IBA?Z AVILA MANUEL SEGUNDO</v>
          </cell>
          <cell r="F1953" t="str">
            <v>ARTESANAL</v>
          </cell>
        </row>
        <row r="1954">
          <cell r="B1954">
            <v>4636</v>
          </cell>
          <cell r="C1954" t="str">
            <v>ROSITA I</v>
          </cell>
          <cell r="D1954" t="str">
            <v>HO-4636-CM</v>
          </cell>
          <cell r="E1954" t="str">
            <v>EMPRESA PESQUERA MARISU S.R.L.</v>
          </cell>
          <cell r="F1954" t="str">
            <v>DECRETO LEY Nº25977</v>
          </cell>
        </row>
        <row r="1955">
          <cell r="B1955">
            <v>4637</v>
          </cell>
          <cell r="C1955" t="str">
            <v>CYBELE</v>
          </cell>
          <cell r="D1955" t="str">
            <v>HO-4637-BM</v>
          </cell>
          <cell r="E1955" t="str">
            <v>BAZALAR BAZAN LUIS ALBERTO</v>
          </cell>
          <cell r="F1955" t="str">
            <v>ARTESANAL</v>
          </cell>
        </row>
        <row r="1956">
          <cell r="B1956">
            <v>4651</v>
          </cell>
          <cell r="C1956" t="str">
            <v>KARLITA</v>
          </cell>
          <cell r="D1956" t="str">
            <v>HO-04651-CM</v>
          </cell>
          <cell r="E1956" t="str">
            <v>CORPORACION BETA S.A.C.</v>
          </cell>
          <cell r="F1956" t="str">
            <v>MENOR ESCALA (ANCHOVETA) - ARTESANAL</v>
          </cell>
        </row>
        <row r="1957">
          <cell r="B1957">
            <v>4655</v>
          </cell>
          <cell r="C1957" t="str">
            <v>VIRGEN DE LAS MERCEDES</v>
          </cell>
          <cell r="D1957" t="str">
            <v>HO-4655-BM</v>
          </cell>
          <cell r="E1957" t="str">
            <v>TUME ECA PASCUAL FELIPE</v>
          </cell>
          <cell r="F1957" t="str">
            <v>MENOR ESCALA (ANCHOVETA)</v>
          </cell>
        </row>
        <row r="1958">
          <cell r="B1958">
            <v>4659</v>
          </cell>
          <cell r="C1958" t="str">
            <v>MI PATRICIA</v>
          </cell>
          <cell r="D1958" t="str">
            <v>HO-4659-BM</v>
          </cell>
          <cell r="E1958" t="str">
            <v>OSORIO CORDOVA ROBERTO</v>
          </cell>
          <cell r="F1958" t="str">
            <v>ARTESANAL</v>
          </cell>
        </row>
        <row r="1959">
          <cell r="B1959">
            <v>4663</v>
          </cell>
          <cell r="C1959" t="str">
            <v>DAVID</v>
          </cell>
          <cell r="D1959" t="str">
            <v>HO-04663-CM</v>
          </cell>
          <cell r="E1959" t="str">
            <v>CORTEZ BRAVO JUAN ELOGIO ;LOPEZ PINEDA RAFAELA</v>
          </cell>
          <cell r="F1959" t="str">
            <v>MENOR ESCALA (ANCHOVETA)</v>
          </cell>
        </row>
        <row r="1960">
          <cell r="B1960">
            <v>4664</v>
          </cell>
          <cell r="C1960" t="str">
            <v>DO? FLOR</v>
          </cell>
          <cell r="D1960" t="str">
            <v>HO-04664-CM</v>
          </cell>
          <cell r="E1960" t="str">
            <v>MOZOMBITE CANAYO LIZ LIZETH</v>
          </cell>
          <cell r="F1960" t="str">
            <v>ARTESANAL</v>
          </cell>
        </row>
        <row r="1961">
          <cell r="B1961">
            <v>4666</v>
          </cell>
          <cell r="C1961" t="str">
            <v>TASA 25</v>
          </cell>
          <cell r="D1961" t="str">
            <v>MO-4666-PM</v>
          </cell>
          <cell r="E1961" t="str">
            <v>TECNOLOGICA DE ALIMENTOS S.A.</v>
          </cell>
          <cell r="F1961" t="str">
            <v>DECRETO LEY Nº25977</v>
          </cell>
        </row>
        <row r="1962">
          <cell r="B1962">
            <v>4670</v>
          </cell>
          <cell r="C1962" t="str">
            <v>SE?R DE LOS MILAGROS</v>
          </cell>
          <cell r="D1962" t="str">
            <v>TA-04670-BM</v>
          </cell>
          <cell r="E1962" t="str">
            <v>LLENQUE RUMICHE MAXIMO LUCIANO</v>
          </cell>
          <cell r="F1962" t="str">
            <v>DECRETO LEGISLATIVO Nº1273</v>
          </cell>
        </row>
        <row r="1963">
          <cell r="B1963">
            <v>4673</v>
          </cell>
          <cell r="C1963" t="str">
            <v>SAN TELMO 4</v>
          </cell>
          <cell r="D1963" t="str">
            <v>SE-4673-PM</v>
          </cell>
          <cell r="E1963" t="str">
            <v>CORPORACION PESQUERA INCA S.A.C.</v>
          </cell>
          <cell r="F1963" t="str">
            <v>DECRETO LEY Nº25977</v>
          </cell>
        </row>
        <row r="1964">
          <cell r="B1964">
            <v>4675</v>
          </cell>
          <cell r="C1964" t="str">
            <v>VIRGEN DEL SOCORRO III</v>
          </cell>
          <cell r="D1964" t="str">
            <v>SE-4675-BM</v>
          </cell>
          <cell r="E1964" t="str">
            <v>SEGURA ATOCHE ELISA GREGORIA</v>
          </cell>
          <cell r="F1964" t="str">
            <v>ARTESANAL</v>
          </cell>
        </row>
        <row r="1965">
          <cell r="B1965">
            <v>4676</v>
          </cell>
          <cell r="C1965" t="str">
            <v>BRUNITO</v>
          </cell>
          <cell r="D1965" t="str">
            <v>SE-4676-BM</v>
          </cell>
          <cell r="E1965" t="str">
            <v>OBLITAS LEON JOSE WILMER</v>
          </cell>
          <cell r="F1965" t="str">
            <v>ARTESANAL</v>
          </cell>
        </row>
        <row r="1966">
          <cell r="B1966">
            <v>4681</v>
          </cell>
          <cell r="C1966" t="str">
            <v>ROXANA</v>
          </cell>
          <cell r="D1966" t="str">
            <v>SY-4681-CM</v>
          </cell>
          <cell r="E1966" t="str">
            <v>OROSCO NUNTON VICTOR YOMI</v>
          </cell>
          <cell r="F1966" t="str">
            <v>LEY Nº26920</v>
          </cell>
        </row>
        <row r="1967">
          <cell r="B1967">
            <v>4683</v>
          </cell>
          <cell r="C1967" t="str">
            <v>ISRAEL</v>
          </cell>
          <cell r="D1967" t="str">
            <v>SY-04683-CM</v>
          </cell>
          <cell r="E1967" t="str">
            <v>CANGO NEIRA MIRTHA MARISOL ;PERICHE ACHA JHONNY PAUL ;PERICHE CAMPOVERDE AMYRA NAJYA ;PERICHE CAMPOVERDE RAYBILL ANDERSSON ;PERICHE CAMPOVERDE ZAIRA VERONICA</v>
          </cell>
          <cell r="F1967" t="str">
            <v>MENOR ESCALA (ANCHOVETA) - ARTESANAL</v>
          </cell>
        </row>
        <row r="1968">
          <cell r="B1968">
            <v>4684</v>
          </cell>
          <cell r="C1968" t="str">
            <v>MARIA</v>
          </cell>
          <cell r="D1968" t="str">
            <v>SY-4684-BM</v>
          </cell>
          <cell r="E1968" t="str">
            <v>PESANTES LOPEZ DOLORES</v>
          </cell>
          <cell r="F1968" t="str">
            <v>ARTESANAL</v>
          </cell>
        </row>
        <row r="1969">
          <cell r="B1969">
            <v>4687</v>
          </cell>
          <cell r="C1969" t="str">
            <v>BRITNY</v>
          </cell>
          <cell r="D1969" t="str">
            <v>SY-4687-CM</v>
          </cell>
          <cell r="E1969" t="str">
            <v>BARRETO PAREDES FERNANDO RICHARD</v>
          </cell>
          <cell r="F1969" t="str">
            <v>LEY Nº26920</v>
          </cell>
        </row>
        <row r="1970">
          <cell r="B1970">
            <v>4688</v>
          </cell>
          <cell r="C1970" t="str">
            <v>SE?R DEL CAUTIVO</v>
          </cell>
          <cell r="D1970" t="str">
            <v>TA-04688-BM</v>
          </cell>
          <cell r="E1970" t="str">
            <v>JACINTO FIESTAS CARMEN ;PERICHE DE JACINTO ESTHER</v>
          </cell>
          <cell r="F1970" t="str">
            <v>DECRETO LEGISLATIVO Nº1273</v>
          </cell>
        </row>
        <row r="1971">
          <cell r="B1971">
            <v>4693</v>
          </cell>
          <cell r="C1971" t="str">
            <v>PERLA DEL MAR</v>
          </cell>
          <cell r="D1971" t="str">
            <v>PT-4693-BM</v>
          </cell>
          <cell r="E1971" t="str">
            <v>JACINTO PANTA FELIX ANASTACIO ;JACINTO PANTA ILDEFONSO ;JACINTO PANTA JOAQUIN ;JACINTO PANTA VICENTA ;PANTA PANTA ELENA ;PERICHE DE JACINTO MARIA MANUELA ;PERICHE PERICHE GUILLERMO ELOY ;TUME PANTA LUCRECIA</v>
          </cell>
          <cell r="F1971" t="str">
            <v>ARTESANAL</v>
          </cell>
        </row>
        <row r="1972">
          <cell r="B1972">
            <v>4694</v>
          </cell>
          <cell r="C1972" t="str">
            <v>SELENE</v>
          </cell>
          <cell r="D1972" t="str">
            <v>CO-4694-CM</v>
          </cell>
          <cell r="E1972" t="str">
            <v>TECNOLOGICA DE ALIMENTOS S.A.</v>
          </cell>
          <cell r="F1972" t="str">
            <v>DECRETO LEY Nº25977</v>
          </cell>
        </row>
        <row r="1973">
          <cell r="B1973">
            <v>4695</v>
          </cell>
          <cell r="C1973" t="str">
            <v>MARIA AURELIA</v>
          </cell>
          <cell r="D1973" t="str">
            <v>PT-4695-CM</v>
          </cell>
          <cell r="E1973" t="str">
            <v>GABRIEL PAZO FIESTAS Y OTROS</v>
          </cell>
          <cell r="F1973" t="str">
            <v>ARTESANAL</v>
          </cell>
        </row>
        <row r="1974">
          <cell r="B1974">
            <v>4701</v>
          </cell>
          <cell r="C1974" t="str">
            <v>DELFIN</v>
          </cell>
          <cell r="D1974" t="str">
            <v>CO-04701-BM</v>
          </cell>
          <cell r="E1974" t="str">
            <v>CHOQUE SANTOS VITALICIO</v>
          </cell>
          <cell r="F1974" t="str">
            <v>DECRETO LEGISLATIVO Nº1273</v>
          </cell>
        </row>
        <row r="1975">
          <cell r="B1975">
            <v>4710</v>
          </cell>
          <cell r="C1975" t="str">
            <v>RUTH</v>
          </cell>
          <cell r="D1975" t="str">
            <v>CO-04710-BM</v>
          </cell>
          <cell r="E1975" t="str">
            <v>RICALDI MALDONADO MARIA ESTHER</v>
          </cell>
          <cell r="F1975" t="str">
            <v>DECRETO LEGISLATIVO Nº1273</v>
          </cell>
        </row>
        <row r="1976">
          <cell r="B1976">
            <v>4716</v>
          </cell>
          <cell r="C1976" t="str">
            <v>EL PACIFICO</v>
          </cell>
          <cell r="D1976" t="str">
            <v>IO-4716-BM</v>
          </cell>
          <cell r="E1976" t="str">
            <v>RIVERA TARQUI JOSE JAVIER</v>
          </cell>
          <cell r="F1976" t="str">
            <v>ARTESANAL</v>
          </cell>
        </row>
        <row r="1977">
          <cell r="B1977">
            <v>4718</v>
          </cell>
          <cell r="C1977" t="str">
            <v>BRAYAN</v>
          </cell>
          <cell r="D1977" t="str">
            <v>CO-04718-BM</v>
          </cell>
          <cell r="E1977" t="str">
            <v>ZEVALLOS ALVA OMAR RENE</v>
          </cell>
          <cell r="F1977" t="str">
            <v>DECRETO LEGISLATIVO Nº1273</v>
          </cell>
        </row>
        <row r="1978">
          <cell r="B1978">
            <v>4720</v>
          </cell>
          <cell r="C1978" t="str">
            <v>MARY CARMEN</v>
          </cell>
          <cell r="D1978" t="str">
            <v>CO-4720-PM</v>
          </cell>
          <cell r="E1978" t="str">
            <v>PESQUERA CARAL S.A.</v>
          </cell>
          <cell r="F1978" t="str">
            <v>DECRETO LEY Nº25977</v>
          </cell>
        </row>
        <row r="1979">
          <cell r="B1979">
            <v>4725</v>
          </cell>
          <cell r="C1979" t="str">
            <v>SE?R DEL MAR</v>
          </cell>
          <cell r="D1979" t="str">
            <v>CO-04725-BM</v>
          </cell>
          <cell r="E1979" t="str">
            <v>GUIDO VASQUEZ CESAR AURELIO</v>
          </cell>
          <cell r="F1979" t="str">
            <v>DECRETO LEGISLATIVO Nº1273</v>
          </cell>
        </row>
        <row r="1980">
          <cell r="B1980">
            <v>4728</v>
          </cell>
          <cell r="C1980" t="str">
            <v>SANTA MARINA</v>
          </cell>
          <cell r="D1980" t="str">
            <v>CO-04728-BM</v>
          </cell>
          <cell r="E1980" t="str">
            <v>CASTELLANOS CHAVEZ FRANCISCO ;ROJAS CHOQUE DE CASTELLANOS CARMEN</v>
          </cell>
          <cell r="F1980" t="str">
            <v>DECRETO LEGISLATIVO Nº1273</v>
          </cell>
        </row>
        <row r="1981">
          <cell r="B1981">
            <v>4736</v>
          </cell>
          <cell r="C1981" t="str">
            <v>SE?R DE HUAMANTANGA</v>
          </cell>
          <cell r="D1981" t="str">
            <v>CO-04736-BM</v>
          </cell>
          <cell r="E1981" t="str">
            <v>GALVEZ AGUILAR JUAN JOSE ;GALVEZ MALDONADO IGNACIO</v>
          </cell>
          <cell r="F1981" t="str">
            <v>DECRETO LEGISLATIVO Nº1273</v>
          </cell>
        </row>
        <row r="1982">
          <cell r="B1982">
            <v>4737</v>
          </cell>
          <cell r="C1982" t="str">
            <v>VIRGEN DE CHAPI</v>
          </cell>
          <cell r="D1982" t="str">
            <v>CO-04737-BM</v>
          </cell>
          <cell r="E1982" t="str">
            <v>CUNZA OBREGON ELIDA SONIA</v>
          </cell>
          <cell r="F1982" t="str">
            <v>DECRETO LEGISLATIVO Nº1273</v>
          </cell>
        </row>
        <row r="1983">
          <cell r="B1983">
            <v>4746</v>
          </cell>
          <cell r="C1983" t="str">
            <v>QUETA</v>
          </cell>
          <cell r="D1983" t="str">
            <v>CO-4746-CM</v>
          </cell>
          <cell r="E1983" t="str">
            <v>PESQUERA ASTURIAS S.A.</v>
          </cell>
          <cell r="F1983" t="str">
            <v>DECRETO LEY Nº25977</v>
          </cell>
        </row>
        <row r="1984">
          <cell r="B1984">
            <v>4799</v>
          </cell>
          <cell r="C1984" t="str">
            <v>DO? JUANA</v>
          </cell>
          <cell r="D1984" t="str">
            <v>HO-4799-BM</v>
          </cell>
          <cell r="E1984" t="str">
            <v>RAMOS DIAZ FRANCISCO</v>
          </cell>
          <cell r="F1984" t="str">
            <v>ARTESANAL</v>
          </cell>
        </row>
        <row r="1985">
          <cell r="B1985">
            <v>4816</v>
          </cell>
          <cell r="C1985" t="str">
            <v>FURIA</v>
          </cell>
          <cell r="D1985" t="str">
            <v>ZS-4816-BM</v>
          </cell>
          <cell r="E1985" t="str">
            <v>PANTA QUEREVALU CESAR AUGUSTO</v>
          </cell>
          <cell r="F1985" t="str">
            <v>ARTESANAL</v>
          </cell>
        </row>
        <row r="1986">
          <cell r="B1986">
            <v>4820</v>
          </cell>
          <cell r="C1986" t="str">
            <v>ANA MARIA</v>
          </cell>
          <cell r="D1986" t="str">
            <v>PS-4820-BM</v>
          </cell>
          <cell r="E1986" t="str">
            <v>HERRERA UCEDA CARMELINO</v>
          </cell>
          <cell r="F1986" t="str">
            <v>ARTESANAL</v>
          </cell>
        </row>
        <row r="1987">
          <cell r="B1987">
            <v>4821</v>
          </cell>
          <cell r="C1987" t="str">
            <v>DE LA CRUZ I</v>
          </cell>
          <cell r="D1987" t="str">
            <v>PS-4821-BM</v>
          </cell>
          <cell r="E1987" t="str">
            <v>DE LA CRUZ ALEJO LUIS ALBERTO</v>
          </cell>
          <cell r="F1987" t="str">
            <v>ARTESANAL</v>
          </cell>
        </row>
        <row r="1988">
          <cell r="B1988">
            <v>4824</v>
          </cell>
          <cell r="C1988" t="str">
            <v>SANTA ROSA DE LIMA</v>
          </cell>
          <cell r="D1988" t="str">
            <v>CE-4824-CM</v>
          </cell>
          <cell r="E1988" t="str">
            <v>ALVARADO DE SANTISTEBAN SILVIA ESMERALDA ;SANTISTEBAN BANCES JOSE CLEMENTE</v>
          </cell>
          <cell r="F1988" t="str">
            <v>LEY Nº26920</v>
          </cell>
        </row>
        <row r="1989">
          <cell r="B1989">
            <v>4825</v>
          </cell>
          <cell r="C1989" t="str">
            <v>PARDELA</v>
          </cell>
          <cell r="D1989" t="str">
            <v>PT-4825-PM</v>
          </cell>
          <cell r="E1989" t="str">
            <v>CORPORACION PESQUERA INCA S.A.C.</v>
          </cell>
          <cell r="F1989" t="str">
            <v>DECRETO LEY Nº25977</v>
          </cell>
        </row>
        <row r="1990">
          <cell r="B1990">
            <v>4826</v>
          </cell>
          <cell r="C1990" t="str">
            <v>CAJAMARCA 6</v>
          </cell>
          <cell r="D1990" t="str">
            <v>CE-4826-PM</v>
          </cell>
          <cell r="E1990" t="str">
            <v>INVERSIONES ECCOLA S.A.C.</v>
          </cell>
          <cell r="F1990" t="str">
            <v>DECRETO LEY Nº25977</v>
          </cell>
        </row>
        <row r="1991">
          <cell r="B1991">
            <v>4827</v>
          </cell>
          <cell r="C1991" t="str">
            <v>BIBACO 18</v>
          </cell>
          <cell r="D1991" t="str">
            <v>CE-4827-PM</v>
          </cell>
          <cell r="E1991" t="str">
            <v>TECNOLOGICA DE ALIMENTOS S.A.</v>
          </cell>
          <cell r="F1991" t="str">
            <v>DECRETO LEY Nº25977</v>
          </cell>
        </row>
        <row r="1992">
          <cell r="B1992">
            <v>4828</v>
          </cell>
          <cell r="C1992" t="str">
            <v>LINDA ROCIO</v>
          </cell>
          <cell r="D1992" t="str">
            <v>CE-4828-PM</v>
          </cell>
          <cell r="E1992" t="str">
            <v>VERGARAY IZAGUIRRE VICTOR RAUL</v>
          </cell>
          <cell r="F1992" t="str">
            <v>DECRETO LEY Nº25977</v>
          </cell>
        </row>
        <row r="1993">
          <cell r="B1993">
            <v>4829</v>
          </cell>
          <cell r="C1993" t="str">
            <v>CLAUDIA</v>
          </cell>
          <cell r="D1993" t="str">
            <v>CE-4829-PM</v>
          </cell>
          <cell r="E1993" t="str">
            <v>PESQUERA EXALMAR S.A.A.</v>
          </cell>
          <cell r="F1993" t="str">
            <v>DECRETO LEY Nº25977</v>
          </cell>
        </row>
        <row r="1994">
          <cell r="B1994">
            <v>4830</v>
          </cell>
          <cell r="C1994" t="str">
            <v>TASA 38</v>
          </cell>
          <cell r="D1994" t="str">
            <v>CE-4830-PM</v>
          </cell>
          <cell r="E1994" t="str">
            <v>TECNOLOGICA DE ALIMENTOS S.A.</v>
          </cell>
          <cell r="F1994" t="str">
            <v>DECRETO LEY Nº25977</v>
          </cell>
        </row>
        <row r="1995">
          <cell r="B1995">
            <v>4831</v>
          </cell>
          <cell r="C1995" t="str">
            <v>MANUEL Y AYLIN</v>
          </cell>
          <cell r="D1995" t="str">
            <v>CE-04831-BM</v>
          </cell>
          <cell r="E1995" t="str">
            <v>ESCOBEDO VILLEGAS PEDRO ANDERSON</v>
          </cell>
          <cell r="F1995" t="str">
            <v>DECRETO LEGISLATIVO Nº1273</v>
          </cell>
        </row>
        <row r="1996">
          <cell r="B1996">
            <v>4832</v>
          </cell>
          <cell r="C1996" t="str">
            <v>LORETO 9</v>
          </cell>
          <cell r="D1996" t="str">
            <v>CO-4832-PM</v>
          </cell>
          <cell r="E1996" t="str">
            <v>SANTA MARIA CORP S.A.C.</v>
          </cell>
          <cell r="F1996" t="str">
            <v>DECRETO LEY Nº25977</v>
          </cell>
        </row>
        <row r="1997">
          <cell r="B1997">
            <v>4833</v>
          </cell>
          <cell r="C1997" t="str">
            <v>KRIS</v>
          </cell>
          <cell r="D1997" t="str">
            <v>CE-4833-BM</v>
          </cell>
          <cell r="E1997" t="str">
            <v>VEGA HUIDOBRO ANGEL</v>
          </cell>
          <cell r="F1997" t="str">
            <v>ARTESANAL</v>
          </cell>
        </row>
        <row r="1998">
          <cell r="B1998">
            <v>4844</v>
          </cell>
          <cell r="C1998" t="str">
            <v>EMILIA NUESTRA MADRE</v>
          </cell>
          <cell r="D1998" t="str">
            <v>PL-4844-BM</v>
          </cell>
          <cell r="E1998" t="str">
            <v>LUIS ALEJANDRO LLUEN HUAMANCHUZO Y OTROS</v>
          </cell>
          <cell r="F1998" t="str">
            <v>ARTESANAL</v>
          </cell>
        </row>
        <row r="1999">
          <cell r="B1999">
            <v>4845</v>
          </cell>
          <cell r="C1999" t="str">
            <v>ROSA MARLENI</v>
          </cell>
          <cell r="D1999" t="str">
            <v>PL-4845-BM</v>
          </cell>
          <cell r="E1999" t="str">
            <v>SANTISTEBAN TEJADA JOSE MANUEL</v>
          </cell>
          <cell r="F1999" t="str">
            <v>ARTESANAL</v>
          </cell>
        </row>
        <row r="2000">
          <cell r="B2000">
            <v>4846</v>
          </cell>
          <cell r="C2000" t="str">
            <v>ANDREA ISABEL</v>
          </cell>
          <cell r="D2000" t="str">
            <v>PL-4846-CM</v>
          </cell>
          <cell r="E2000" t="str">
            <v>PALMA CASTRO HECTOR</v>
          </cell>
          <cell r="F2000" t="str">
            <v>MENOR ESCALA (ANCHOVETA)</v>
          </cell>
        </row>
        <row r="2001">
          <cell r="B2001">
            <v>4847</v>
          </cell>
          <cell r="C2001" t="str">
            <v>ROSA ISIDORA</v>
          </cell>
          <cell r="D2001" t="str">
            <v>PL-4847-CM</v>
          </cell>
          <cell r="E2001" t="str">
            <v>TEQUE FIESTAS DUVAN SAMIR ;TEQUE FIESTAS FIORELLA YAQUELINE ;TEQUE FIESTAS JOSE CARLOS ;TEQUE FIESTAS JOSE EDWING ;TEQUE FIESTAS JOSUE VALERIANO ;TEQUE FIESTAS LUIS HENRY</v>
          </cell>
          <cell r="F2001" t="str">
            <v>LEY Nº26920</v>
          </cell>
        </row>
        <row r="2002">
          <cell r="B2002">
            <v>4848</v>
          </cell>
          <cell r="C2002" t="str">
            <v>LIBERTAD DEL PERU</v>
          </cell>
          <cell r="D2002" t="str">
            <v>PL-4848-CM</v>
          </cell>
          <cell r="E2002" t="str">
            <v>PESQUERA MARMAR S.A.C.</v>
          </cell>
          <cell r="F2002" t="str">
            <v>LEY Nº26920</v>
          </cell>
        </row>
        <row r="2003">
          <cell r="B2003">
            <v>4849</v>
          </cell>
          <cell r="C2003" t="str">
            <v>EL PEZ DE ORO</v>
          </cell>
          <cell r="D2003" t="str">
            <v>PL-4849-BM</v>
          </cell>
          <cell r="E2003" t="str">
            <v>PANTA GALAN PEDRO Y CONYUGUE</v>
          </cell>
          <cell r="F2003" t="str">
            <v>ARTESANAL</v>
          </cell>
        </row>
        <row r="2004">
          <cell r="B2004">
            <v>4850</v>
          </cell>
          <cell r="C2004" t="str">
            <v>MI JOSE</v>
          </cell>
          <cell r="D2004" t="str">
            <v>PL-4850-BM</v>
          </cell>
          <cell r="E2004" t="str">
            <v>CONCEPCION SIESQUEN SANCHEZ Y OTRO</v>
          </cell>
          <cell r="F2004" t="str">
            <v>ARTESANAL</v>
          </cell>
        </row>
        <row r="2005">
          <cell r="B2005">
            <v>4851</v>
          </cell>
          <cell r="C2005" t="str">
            <v>BEATITA DE HUMAY 3</v>
          </cell>
          <cell r="D2005" t="str">
            <v>PL-4851-PM</v>
          </cell>
          <cell r="E2005" t="str">
            <v>CUSTODIO HUAMANCHUMO NICOLASA</v>
          </cell>
          <cell r="F2005" t="str">
            <v>DECRETO LEY Nº25977</v>
          </cell>
        </row>
        <row r="2006">
          <cell r="B2006">
            <v>4852</v>
          </cell>
          <cell r="C2006" t="str">
            <v>PABLO RAYMUNDO</v>
          </cell>
          <cell r="D2006" t="str">
            <v>PL-4852-BM</v>
          </cell>
          <cell r="E2006" t="str">
            <v>AMAYA MORALES JOSE SANTOS</v>
          </cell>
          <cell r="F2006" t="str">
            <v>ARTESANAL</v>
          </cell>
        </row>
        <row r="2007">
          <cell r="B2007">
            <v>4853</v>
          </cell>
          <cell r="C2007" t="str">
            <v>CRISTO SALVA</v>
          </cell>
          <cell r="D2007" t="str">
            <v>PL-4853-CM</v>
          </cell>
          <cell r="E2007" t="str">
            <v>EMPRESA PESQUERA FERDASA S.R.L.</v>
          </cell>
          <cell r="F2007" t="str">
            <v>LEY Nº26920</v>
          </cell>
        </row>
        <row r="2008">
          <cell r="B2008">
            <v>4854</v>
          </cell>
          <cell r="C2008" t="str">
            <v>MARIA MERCEDES I</v>
          </cell>
          <cell r="D2008" t="str">
            <v>PL-4854-CM</v>
          </cell>
          <cell r="E2008" t="str">
            <v>SIPION BARRIOS AUGUSTO</v>
          </cell>
          <cell r="F2008" t="str">
            <v>LEY Nº26920</v>
          </cell>
        </row>
        <row r="2009">
          <cell r="B2009">
            <v>4855</v>
          </cell>
          <cell r="C2009" t="str">
            <v>MARIA ISABEL</v>
          </cell>
          <cell r="D2009" t="str">
            <v>PL-4855-BM</v>
          </cell>
          <cell r="E2009" t="str">
            <v>MARTINEZ PANTA JOSE MIGUEL</v>
          </cell>
          <cell r="F2009" t="str">
            <v>ARTESANAL</v>
          </cell>
        </row>
        <row r="2010">
          <cell r="B2010">
            <v>4856</v>
          </cell>
          <cell r="C2010" t="str">
            <v>CRISTO REDENTOR 2</v>
          </cell>
          <cell r="D2010" t="str">
            <v>PL-4856-CM</v>
          </cell>
          <cell r="E2010" t="str">
            <v>OROSCO CASTRO GERMAN</v>
          </cell>
          <cell r="F2010" t="str">
            <v>LEY Nº26920</v>
          </cell>
        </row>
        <row r="2011">
          <cell r="B2011">
            <v>4857</v>
          </cell>
          <cell r="C2011" t="str">
            <v>JESUS NAZARENO</v>
          </cell>
          <cell r="D2011" t="str">
            <v>ZS-04857-BM</v>
          </cell>
          <cell r="E2011" t="str">
            <v>ROCHER TALLEDO CHRISTIANS ANDREE</v>
          </cell>
          <cell r="F2011" t="str">
            <v>DECRETO LEGISLATIVO Nº1273</v>
          </cell>
        </row>
        <row r="2012">
          <cell r="B2012">
            <v>4858</v>
          </cell>
          <cell r="C2012" t="str">
            <v>LUZ DEL MAR</v>
          </cell>
          <cell r="D2012" t="str">
            <v>ZS-4858-BM</v>
          </cell>
          <cell r="E2012" t="str">
            <v>QUEREVALU PAZO SANTOS JESUS</v>
          </cell>
          <cell r="F2012" t="str">
            <v>ARTESANAL</v>
          </cell>
        </row>
        <row r="2013">
          <cell r="B2013">
            <v>4861</v>
          </cell>
          <cell r="C2013" t="str">
            <v>GUIAME SE?R CAUTIVO</v>
          </cell>
          <cell r="D2013" t="str">
            <v>ZS-4861-BM</v>
          </cell>
          <cell r="E2013" t="str">
            <v>LAZO QUEREVALU FRANCISCO</v>
          </cell>
          <cell r="F2013" t="str">
            <v>ARTESANAL</v>
          </cell>
        </row>
        <row r="2014">
          <cell r="B2014">
            <v>4862</v>
          </cell>
          <cell r="C2014" t="str">
            <v>SIEMPRE CON DIOS</v>
          </cell>
          <cell r="D2014" t="str">
            <v>ZS-4862-BM</v>
          </cell>
          <cell r="E2014" t="str">
            <v>COBE?S MARTINEZ EULOGIO</v>
          </cell>
          <cell r="F2014" t="str">
            <v>ARTESANAL</v>
          </cell>
        </row>
        <row r="2015">
          <cell r="B2015">
            <v>4863</v>
          </cell>
          <cell r="C2015" t="str">
            <v>MI JHAVANITA</v>
          </cell>
          <cell r="D2015" t="str">
            <v>ZS-4863-BM</v>
          </cell>
          <cell r="E2015" t="str">
            <v>MORALES CHAPA ROGELIO CIPRIANO</v>
          </cell>
          <cell r="F2015" t="str">
            <v>ARTESANAL</v>
          </cell>
        </row>
        <row r="2016">
          <cell r="B2016">
            <v>4864</v>
          </cell>
          <cell r="C2016" t="str">
            <v>HERMANOS UNIDOS</v>
          </cell>
          <cell r="D2016" t="str">
            <v>ZS-4864-BM</v>
          </cell>
          <cell r="E2016" t="str">
            <v>ECHE TUME JOSE ANDRES</v>
          </cell>
          <cell r="F2016" t="str">
            <v>ARTESANAL</v>
          </cell>
        </row>
        <row r="2017">
          <cell r="B2017">
            <v>4865</v>
          </cell>
          <cell r="C2017" t="str">
            <v>MI MARYURI</v>
          </cell>
          <cell r="D2017" t="str">
            <v>ZS-04865-BM</v>
          </cell>
          <cell r="E2017" t="str">
            <v>PAIBA PAZO NARCISO</v>
          </cell>
          <cell r="F2017" t="str">
            <v>DECRETO LEGISLATIVO Nº1273</v>
          </cell>
        </row>
        <row r="2018">
          <cell r="B2018">
            <v>4866</v>
          </cell>
          <cell r="C2018" t="str">
            <v>JOSE LUIS</v>
          </cell>
          <cell r="D2018" t="str">
            <v>ZS-04866-BM</v>
          </cell>
          <cell r="E2018" t="str">
            <v>CHULLE LLENQUE JULIO ENRIQUE ;PAZO PERICHE MARTIR ;VITE MORE CONSUELO ;VITE MORE JOSE VICENTE ;VITE MORE TERESA MERCEDES</v>
          </cell>
          <cell r="F2018" t="str">
            <v>DECRETO LEGISLATIVO Nº1273</v>
          </cell>
        </row>
        <row r="2019">
          <cell r="B2019">
            <v>4869</v>
          </cell>
          <cell r="C2019" t="str">
            <v>NAUTILUS I</v>
          </cell>
          <cell r="D2019" t="str">
            <v>IO-4869-PM</v>
          </cell>
          <cell r="E2019" t="str">
            <v>ISLA DE ONS S.A.C.</v>
          </cell>
          <cell r="F2019" t="str">
            <v>DECRETO LEY Nº25977</v>
          </cell>
        </row>
        <row r="2020">
          <cell r="B2020">
            <v>4870</v>
          </cell>
          <cell r="C2020" t="str">
            <v>NEPTUNIA V</v>
          </cell>
          <cell r="D2020" t="str">
            <v>IO-04870-CM</v>
          </cell>
          <cell r="E2020" t="str">
            <v>JAHUIRA ARIAS EDWIN MARIO ;JAHUIRA ARIAS KEENDYS ;MONJE MANRIQUE AMERICO FRANCISCO</v>
          </cell>
          <cell r="F2020" t="str">
            <v>MENOR ESCALA (ANCHOVETA) - ARTESANAL</v>
          </cell>
        </row>
        <row r="2021">
          <cell r="B2021">
            <v>4875</v>
          </cell>
          <cell r="C2021" t="str">
            <v>COQUI II</v>
          </cell>
          <cell r="D2021" t="str">
            <v>HO-4875-PM</v>
          </cell>
          <cell r="E2021" t="str">
            <v>PESQUERA NINFAS DEL MAR S.A.C.</v>
          </cell>
          <cell r="F2021" t="str">
            <v>DECRETO LEY Nº25977</v>
          </cell>
        </row>
        <row r="2022">
          <cell r="B2022">
            <v>4878</v>
          </cell>
          <cell r="C2022" t="str">
            <v>SAGRADO CORAZON DE JESUS</v>
          </cell>
          <cell r="D2022" t="str">
            <v>TA-4878-BM</v>
          </cell>
          <cell r="E2022" t="str">
            <v>TUME GREGORIO JACINTO</v>
          </cell>
          <cell r="F2022" t="str">
            <v>ARTESANAL</v>
          </cell>
        </row>
        <row r="2023">
          <cell r="B2023">
            <v>4882</v>
          </cell>
          <cell r="C2023" t="str">
            <v>DELFIN III</v>
          </cell>
          <cell r="D2023" t="str">
            <v>CO-4882-BM</v>
          </cell>
          <cell r="E2023" t="str">
            <v>CHOQUE SANTOS VITALICIO</v>
          </cell>
          <cell r="F2023" t="str">
            <v>ARTESANAL</v>
          </cell>
        </row>
        <row r="2024">
          <cell r="B2024">
            <v>4883</v>
          </cell>
          <cell r="C2024" t="str">
            <v>ALEXIS</v>
          </cell>
          <cell r="D2024" t="str">
            <v>CO-4883-BM</v>
          </cell>
          <cell r="E2024" t="str">
            <v>RAMIREZ GUERRERO FELICIANO-FLORIAN GUERRERO JOSE</v>
          </cell>
          <cell r="F2024" t="str">
            <v>ARTESANAL</v>
          </cell>
        </row>
        <row r="2025">
          <cell r="B2025">
            <v>4884</v>
          </cell>
          <cell r="C2025" t="str">
            <v>ELIZMAR</v>
          </cell>
          <cell r="D2025" t="str">
            <v>CO-04884-BM</v>
          </cell>
          <cell r="E2025" t="str">
            <v>MONTECINOS GUILLEN PABLO PEDRO</v>
          </cell>
          <cell r="F2025" t="str">
            <v>DECRETO LEGISLATIVO Nº1273</v>
          </cell>
        </row>
        <row r="2026">
          <cell r="B2026">
            <v>4887</v>
          </cell>
          <cell r="C2026" t="str">
            <v>PILAR</v>
          </cell>
          <cell r="D2026" t="str">
            <v>CO-04887-CM</v>
          </cell>
          <cell r="E2026" t="str">
            <v>PESQUERA KEOPS S.A.C.</v>
          </cell>
          <cell r="F2026" t="str">
            <v>MENOR ESCALA (ANCHOVETA) - ARTESANAL</v>
          </cell>
        </row>
        <row r="2027">
          <cell r="B2027">
            <v>4888</v>
          </cell>
          <cell r="C2027" t="str">
            <v>EL ASTUTO</v>
          </cell>
          <cell r="D2027" t="str">
            <v>CO-4888-BM</v>
          </cell>
          <cell r="E2027" t="str">
            <v>CREVOISIER VIACAVA JORGE SAMUEL</v>
          </cell>
          <cell r="F2027" t="str">
            <v>ARTESANAL</v>
          </cell>
        </row>
        <row r="2028">
          <cell r="B2028">
            <v>4892</v>
          </cell>
          <cell r="C2028" t="str">
            <v>LUISA KAORY</v>
          </cell>
          <cell r="D2028" t="str">
            <v>CO-04892-BM</v>
          </cell>
          <cell r="E2028" t="str">
            <v>ILLESCAS REYES LUIS ALBERTO</v>
          </cell>
          <cell r="F2028" t="str">
            <v>DECRETO LEGISLATIVO Nº1273</v>
          </cell>
        </row>
        <row r="2029">
          <cell r="B2029">
            <v>4894</v>
          </cell>
          <cell r="C2029" t="str">
            <v>YESICA</v>
          </cell>
          <cell r="D2029" t="str">
            <v>CO-04894-BM</v>
          </cell>
          <cell r="E2029" t="str">
            <v>MUNIVES CAVERO MODESTO</v>
          </cell>
          <cell r="F2029" t="str">
            <v>DECRETO LEGISLATIVO Nº1273</v>
          </cell>
        </row>
        <row r="2030">
          <cell r="B2030">
            <v>4895</v>
          </cell>
          <cell r="C2030" t="str">
            <v>FERNANDO S II</v>
          </cell>
          <cell r="D2030" t="str">
            <v>CO-4895-CM</v>
          </cell>
          <cell r="E2030" t="str">
            <v>FERNANDOS E.I.R.L.</v>
          </cell>
          <cell r="F2030" t="str">
            <v>MENOR ESCALA (ANCHOVETA) - ARTESANAL</v>
          </cell>
        </row>
        <row r="2031">
          <cell r="B2031">
            <v>4898</v>
          </cell>
          <cell r="C2031" t="str">
            <v>DON SIXTO</v>
          </cell>
          <cell r="D2031" t="str">
            <v>CO-4898-BM</v>
          </cell>
          <cell r="E2031" t="str">
            <v>FIESTAS ALDANA JUAN BAUTISTA Y FIESTAS ALDANA TOMAS</v>
          </cell>
          <cell r="F2031" t="str">
            <v>ARTESANAL</v>
          </cell>
        </row>
        <row r="2032">
          <cell r="B2032">
            <v>4901</v>
          </cell>
          <cell r="C2032" t="str">
            <v>DON FRANCISCO</v>
          </cell>
          <cell r="D2032" t="str">
            <v>CO-4901-PM</v>
          </cell>
          <cell r="E2032" t="str">
            <v>PESQUERA PELAYO S.A.C.</v>
          </cell>
          <cell r="F2032" t="str">
            <v>DECRETO LEY Nº25977</v>
          </cell>
        </row>
        <row r="2033">
          <cell r="B2033">
            <v>4908</v>
          </cell>
          <cell r="C2033" t="str">
            <v>REY DAVID</v>
          </cell>
          <cell r="D2033" t="str">
            <v>CO-04908-BM</v>
          </cell>
          <cell r="E2033" t="str">
            <v>RICALDE MALDONADO LINA</v>
          </cell>
          <cell r="F2033" t="str">
            <v>DECRETO LEGISLATIVO Nº1273</v>
          </cell>
        </row>
        <row r="2034">
          <cell r="B2034">
            <v>4911</v>
          </cell>
          <cell r="C2034" t="str">
            <v>CLAUDIA</v>
          </cell>
          <cell r="D2034" t="str">
            <v>CO-04911-BM</v>
          </cell>
          <cell r="E2034" t="str">
            <v>MORENO NAVARRO FRANKLIN WILLIAMS</v>
          </cell>
          <cell r="F2034" t="str">
            <v>DECRETO LEGISLATIVO Nº1273</v>
          </cell>
        </row>
        <row r="2035">
          <cell r="B2035">
            <v>4916</v>
          </cell>
          <cell r="C2035" t="str">
            <v>MINI CZARINA</v>
          </cell>
          <cell r="D2035" t="str">
            <v>CO-4916-BM</v>
          </cell>
          <cell r="E2035" t="str">
            <v>CIRILO OCA? CARLOS</v>
          </cell>
          <cell r="F2035" t="str">
            <v>ARTESANAL</v>
          </cell>
        </row>
        <row r="2036">
          <cell r="B2036">
            <v>4918</v>
          </cell>
          <cell r="C2036" t="str">
            <v>GIOVANA</v>
          </cell>
          <cell r="D2036" t="str">
            <v>CO-4918-BM</v>
          </cell>
          <cell r="E2036" t="str">
            <v>HERRADA DIAZ SANTOS</v>
          </cell>
          <cell r="F2036" t="str">
            <v>ARTESANAL</v>
          </cell>
        </row>
        <row r="2037">
          <cell r="B2037">
            <v>4933</v>
          </cell>
          <cell r="C2037" t="str">
            <v>LUISA ANGELICA</v>
          </cell>
          <cell r="D2037" t="str">
            <v>CO-4933-BM</v>
          </cell>
          <cell r="E2037" t="str">
            <v>VASQUEZ CASSINA DANIEL GUILLERMO</v>
          </cell>
          <cell r="F2037" t="str">
            <v>ARTESANAL</v>
          </cell>
        </row>
        <row r="2038">
          <cell r="B2038">
            <v>4935</v>
          </cell>
          <cell r="C2038" t="str">
            <v>SE?R DEL MAR</v>
          </cell>
          <cell r="D2038" t="str">
            <v>CO-04935-BM</v>
          </cell>
          <cell r="E2038" t="str">
            <v>FIESTAS NUNURA JOSE SANTOS</v>
          </cell>
          <cell r="F2038" t="str">
            <v>DECRETO LEGISLATIVO Nº1273</v>
          </cell>
        </row>
        <row r="2039">
          <cell r="B2039">
            <v>4982</v>
          </cell>
          <cell r="C2039" t="str">
            <v>JUAN CARLOS</v>
          </cell>
          <cell r="D2039" t="str">
            <v>MO-4982-BM</v>
          </cell>
          <cell r="E2039" t="str">
            <v>PASTOR GELDRES ERNESTO</v>
          </cell>
          <cell r="F2039" t="str">
            <v>ARTESANAL</v>
          </cell>
        </row>
        <row r="2040">
          <cell r="B2040">
            <v>4983</v>
          </cell>
          <cell r="C2040" t="str">
            <v>ISABELITA I</v>
          </cell>
          <cell r="D2040" t="str">
            <v>PS-4983-BM</v>
          </cell>
          <cell r="E2040" t="str">
            <v>QUINDER NEYRA HENRY ALEXANDER</v>
          </cell>
          <cell r="F2040" t="str">
            <v>ARTESANAL</v>
          </cell>
        </row>
        <row r="2041">
          <cell r="B2041">
            <v>4987</v>
          </cell>
          <cell r="C2041" t="str">
            <v>GLADYS</v>
          </cell>
          <cell r="D2041" t="str">
            <v>MO-04987-BM</v>
          </cell>
          <cell r="E2041" t="str">
            <v>ARENAS MARQUINA HUGO SALVADOR</v>
          </cell>
          <cell r="F2041" t="str">
            <v>ARTESANAL</v>
          </cell>
        </row>
        <row r="2042">
          <cell r="B2042">
            <v>4988</v>
          </cell>
          <cell r="C2042" t="str">
            <v>LUIS II</v>
          </cell>
          <cell r="D2042" t="str">
            <v>MO-04988-NM</v>
          </cell>
          <cell r="E2042" t="str">
            <v>RAMOS CONDORI LUIS</v>
          </cell>
          <cell r="F2042" t="str">
            <v>ARTESANAL</v>
          </cell>
        </row>
        <row r="2043">
          <cell r="B2043">
            <v>4989</v>
          </cell>
          <cell r="C2043" t="str">
            <v>LOURDES</v>
          </cell>
          <cell r="D2043" t="str">
            <v>CE-4989-CM</v>
          </cell>
          <cell r="E2043" t="str">
            <v>CFG INVESTMENT S.A.C.</v>
          </cell>
          <cell r="F2043" t="str">
            <v>DECRETO LEY Nº25977</v>
          </cell>
        </row>
        <row r="2044">
          <cell r="B2044">
            <v>4990</v>
          </cell>
          <cell r="C2044" t="str">
            <v>PALMA</v>
          </cell>
          <cell r="D2044" t="str">
            <v>PT-4990-PM</v>
          </cell>
          <cell r="E2044" t="str">
            <v>CORPORACION PESQUERA INCA S.A.C.</v>
          </cell>
          <cell r="F2044" t="str">
            <v>DECRETO LEY Nº25977</v>
          </cell>
        </row>
        <row r="2045">
          <cell r="B2045">
            <v>4992</v>
          </cell>
          <cell r="C2045" t="str">
            <v>COSTA MAR 2</v>
          </cell>
          <cell r="D2045" t="str">
            <v>CE-4992-PM</v>
          </cell>
          <cell r="E2045" t="str">
            <v>PESQUERA RIBAUDO S.A.</v>
          </cell>
          <cell r="F2045" t="str">
            <v>DECRETO LEY Nº25977</v>
          </cell>
        </row>
        <row r="2046">
          <cell r="B2046">
            <v>4997</v>
          </cell>
          <cell r="C2046" t="str">
            <v>JOCAMI</v>
          </cell>
          <cell r="D2046" t="str">
            <v>CE-4997-CM</v>
          </cell>
          <cell r="E2046" t="str">
            <v>AUSTRAL GROUP S.A.A</v>
          </cell>
          <cell r="F2046" t="str">
            <v>DECRETO LEY Nº25977</v>
          </cell>
        </row>
        <row r="2047">
          <cell r="B2047">
            <v>5003</v>
          </cell>
          <cell r="C2047" t="str">
            <v>LOS AMIGOS</v>
          </cell>
          <cell r="D2047" t="str">
            <v>MO-5003-BM</v>
          </cell>
          <cell r="E2047" t="str">
            <v>TORRES MOSCOSO ERNESTO</v>
          </cell>
          <cell r="F2047" t="str">
            <v>ARTESANAL</v>
          </cell>
        </row>
        <row r="2048">
          <cell r="B2048">
            <v>5012</v>
          </cell>
          <cell r="C2048" t="str">
            <v>MARGARITA MI MADRE</v>
          </cell>
          <cell r="D2048" t="str">
            <v>PT-05012-BM</v>
          </cell>
          <cell r="E2048" t="str">
            <v>ECHE QUEREVALU PEDRO TOMAS</v>
          </cell>
          <cell r="F2048" t="str">
            <v>ARTESANAL</v>
          </cell>
        </row>
        <row r="2049">
          <cell r="B2049">
            <v>5020</v>
          </cell>
          <cell r="C2049" t="str">
            <v>VUELVE EL MILAGRO DE MI PADRE</v>
          </cell>
          <cell r="D2049" t="str">
            <v>PT-05020-BM</v>
          </cell>
          <cell r="E2049" t="str">
            <v>QUEREVALU MORALES FELIPE JESUS</v>
          </cell>
          <cell r="F2049" t="str">
            <v>DS. 006-2016-PRODUCE</v>
          </cell>
        </row>
        <row r="2050">
          <cell r="B2050">
            <v>5022</v>
          </cell>
          <cell r="C2050" t="str">
            <v>SE?R CAUTIVO</v>
          </cell>
          <cell r="D2050" t="str">
            <v>PT-05022-BM</v>
          </cell>
          <cell r="E2050" t="str">
            <v>PINDAY FIESTAS ELMER RAUL</v>
          </cell>
          <cell r="F2050" t="str">
            <v>ARTESANAL</v>
          </cell>
        </row>
        <row r="2051">
          <cell r="B2051">
            <v>5023</v>
          </cell>
          <cell r="C2051" t="str">
            <v>JOSE OTILIO I</v>
          </cell>
          <cell r="D2051" t="str">
            <v>PT-5023-CM</v>
          </cell>
          <cell r="E2051" t="str">
            <v>ALVAREZ MORALES JOSE ROSENDO ;ECHE DE ALVAREZ JUANA VICTORIA</v>
          </cell>
          <cell r="F2051" t="str">
            <v>LEY Nº26920</v>
          </cell>
        </row>
        <row r="2052">
          <cell r="B2052">
            <v>5024</v>
          </cell>
          <cell r="C2052" t="str">
            <v>JOSE MANUEL</v>
          </cell>
          <cell r="D2052" t="str">
            <v>PT-5024-BM</v>
          </cell>
          <cell r="E2052" t="str">
            <v>ESPINOZA LAZARO JAIME ANTONIO</v>
          </cell>
          <cell r="F2052" t="str">
            <v>ARTESANAL</v>
          </cell>
        </row>
        <row r="2053">
          <cell r="B2053">
            <v>5025</v>
          </cell>
          <cell r="C2053" t="str">
            <v>SANTA ROSITA DE LIMA</v>
          </cell>
          <cell r="D2053" t="str">
            <v>PT-5025-BM</v>
          </cell>
          <cell r="E2053" t="str">
            <v>PERICHE PERICHE AGUSTIN</v>
          </cell>
          <cell r="F2053" t="str">
            <v>ARTESANAL</v>
          </cell>
        </row>
        <row r="2054">
          <cell r="B2054">
            <v>5026</v>
          </cell>
          <cell r="C2054" t="str">
            <v>ROSSY</v>
          </cell>
          <cell r="D2054" t="str">
            <v>PL-5026-CM</v>
          </cell>
          <cell r="E2054" t="str">
            <v>ACOSTA CHANCAFE ROCKY DAVID</v>
          </cell>
          <cell r="F2054" t="str">
            <v>ARTESANAL</v>
          </cell>
        </row>
        <row r="2055">
          <cell r="B2055">
            <v>5027</v>
          </cell>
          <cell r="C2055" t="str">
            <v>VIRGEN DEL CARMEN 2</v>
          </cell>
          <cell r="D2055" t="str">
            <v>SY-05027-BM</v>
          </cell>
          <cell r="E2055" t="str">
            <v>MORGADO DIAZ NICOLAS</v>
          </cell>
          <cell r="F2055" t="str">
            <v>ARTESANAL</v>
          </cell>
        </row>
        <row r="2056">
          <cell r="B2056">
            <v>5028</v>
          </cell>
          <cell r="C2056" t="str">
            <v>VIRGEN DEL CARMEN</v>
          </cell>
          <cell r="D2056" t="str">
            <v>PO-5028-BM</v>
          </cell>
          <cell r="E2056" t="str">
            <v>ARAUJO AZABACHE JUAN</v>
          </cell>
          <cell r="F2056" t="str">
            <v>ARTESANAL</v>
          </cell>
        </row>
        <row r="2057">
          <cell r="B2057">
            <v>5030</v>
          </cell>
          <cell r="C2057" t="str">
            <v>EVELYN YANINA</v>
          </cell>
          <cell r="D2057" t="str">
            <v>PS-5030-BM</v>
          </cell>
          <cell r="E2057" t="str">
            <v>LISMA CAMACHO CARLOS A.</v>
          </cell>
          <cell r="F2057" t="str">
            <v>ARTESANAL</v>
          </cell>
        </row>
        <row r="2058">
          <cell r="B2058">
            <v>5032</v>
          </cell>
          <cell r="C2058" t="str">
            <v>BRITH I</v>
          </cell>
          <cell r="D2058" t="str">
            <v>PS-5032-BM</v>
          </cell>
          <cell r="E2058" t="str">
            <v>VILLANUEVA HERNANDEZ EDGARDO</v>
          </cell>
          <cell r="F2058" t="str">
            <v>ARTESANAL</v>
          </cell>
        </row>
        <row r="2059">
          <cell r="B2059">
            <v>5034</v>
          </cell>
          <cell r="C2059" t="str">
            <v>EL POSEIDON</v>
          </cell>
          <cell r="D2059" t="str">
            <v>PS-5034-BM</v>
          </cell>
          <cell r="E2059" t="str">
            <v>RAMOS JIMENEZ PEDRO</v>
          </cell>
          <cell r="F2059" t="str">
            <v>ARTESANAL</v>
          </cell>
        </row>
        <row r="2060">
          <cell r="B2060">
            <v>5040</v>
          </cell>
          <cell r="C2060" t="str">
            <v>DON GERMAN</v>
          </cell>
          <cell r="D2060" t="str">
            <v>PS-5040-BM</v>
          </cell>
          <cell r="E2060" t="str">
            <v>GERMAN Y CRISTOBAL BOADA M.</v>
          </cell>
          <cell r="F2060" t="str">
            <v>ARTESANAL</v>
          </cell>
        </row>
        <row r="2061">
          <cell r="B2061">
            <v>5061</v>
          </cell>
          <cell r="C2061" t="str">
            <v>VICTORIA</v>
          </cell>
          <cell r="D2061" t="str">
            <v>CE-5061-BM</v>
          </cell>
          <cell r="E2061" t="str">
            <v>MARQUEZ VELASQUEZ JOSE MARIANO</v>
          </cell>
          <cell r="F2061" t="str">
            <v>ARTESANAL</v>
          </cell>
        </row>
        <row r="2062">
          <cell r="B2062">
            <v>5065</v>
          </cell>
          <cell r="C2062" t="str">
            <v>VIRGEN DE FATIMA</v>
          </cell>
          <cell r="D2062" t="str">
            <v>CE-5065-BM</v>
          </cell>
          <cell r="E2062" t="str">
            <v>FELICITA DE PAZ DE ZEVALLOS Y OTRO</v>
          </cell>
          <cell r="F2062" t="str">
            <v>ARTESANAL</v>
          </cell>
        </row>
        <row r="2063">
          <cell r="B2063">
            <v>5067</v>
          </cell>
          <cell r="C2063" t="str">
            <v>J.J. I</v>
          </cell>
          <cell r="D2063" t="str">
            <v>CE-5067-PM</v>
          </cell>
          <cell r="E2063" t="str">
            <v>JADRAN S.A.</v>
          </cell>
          <cell r="F2063" t="str">
            <v>DECRETO LEY Nº25977</v>
          </cell>
        </row>
        <row r="2064">
          <cell r="B2064">
            <v>5069</v>
          </cell>
          <cell r="C2064" t="str">
            <v>GRUNEPA 3</v>
          </cell>
          <cell r="D2064" t="str">
            <v>CO-5069-PM</v>
          </cell>
          <cell r="E2064" t="str">
            <v>CORPORACION PESQUERA INCA S.A.C.</v>
          </cell>
          <cell r="F2064" t="str">
            <v>DECRETO LEY Nº25977</v>
          </cell>
        </row>
        <row r="2065">
          <cell r="B2065">
            <v>5070</v>
          </cell>
          <cell r="C2065" t="str">
            <v>GRUNEPA 1</v>
          </cell>
          <cell r="D2065" t="str">
            <v>CO-5070-PM</v>
          </cell>
          <cell r="E2065" t="str">
            <v>CORPORACION PESQUERA INCA S.A.C.</v>
          </cell>
          <cell r="F2065" t="str">
            <v>DECRETO LEY Nº25977</v>
          </cell>
        </row>
        <row r="2066">
          <cell r="B2066">
            <v>5071</v>
          </cell>
          <cell r="C2066" t="str">
            <v>GRUNEPA 2</v>
          </cell>
          <cell r="D2066" t="str">
            <v>CO-5071-PM</v>
          </cell>
          <cell r="E2066" t="str">
            <v>CORPORACION PESQUERA INCA S.A.C.</v>
          </cell>
          <cell r="F2066" t="str">
            <v>DECRETO LEY Nº25977</v>
          </cell>
        </row>
        <row r="2067">
          <cell r="B2067">
            <v>5072</v>
          </cell>
          <cell r="C2067" t="str">
            <v>DO? MECHE</v>
          </cell>
          <cell r="D2067" t="str">
            <v>CE-5072-PM</v>
          </cell>
          <cell r="E2067" t="str">
            <v>PESQUERA HAYDUK S.A.</v>
          </cell>
          <cell r="F2067" t="str">
            <v>DECRETO LEY Nº25977</v>
          </cell>
        </row>
        <row r="2068">
          <cell r="B2068">
            <v>5075</v>
          </cell>
          <cell r="C2068" t="str">
            <v>BAMAR</v>
          </cell>
          <cell r="D2068" t="str">
            <v>CE-5075-PM</v>
          </cell>
          <cell r="E2068" t="str">
            <v>PESQUERA HAYDUK S.A.</v>
          </cell>
          <cell r="F2068" t="str">
            <v>DECRETO LEY Nº25977</v>
          </cell>
        </row>
        <row r="2069">
          <cell r="B2069">
            <v>5078</v>
          </cell>
          <cell r="C2069" t="str">
            <v>PROGRESO II</v>
          </cell>
          <cell r="D2069" t="str">
            <v>CE-5078-PM</v>
          </cell>
          <cell r="E2069" t="str">
            <v>EMPRESA PESQUERA FAISA S.A.C</v>
          </cell>
          <cell r="F2069" t="str">
            <v>DECRETO LEY Nº25977</v>
          </cell>
        </row>
        <row r="2070">
          <cell r="B2070">
            <v>5081</v>
          </cell>
          <cell r="C2070" t="str">
            <v>POCITO</v>
          </cell>
          <cell r="D2070" t="str">
            <v>CE-05081-BM</v>
          </cell>
          <cell r="E2070" t="str">
            <v>PASTOR SILVA MARILYN JULIANA</v>
          </cell>
          <cell r="F2070" t="str">
            <v>ARTESANAL</v>
          </cell>
        </row>
        <row r="2071">
          <cell r="B2071">
            <v>5082</v>
          </cell>
          <cell r="C2071" t="str">
            <v>LANDO Y JANETH I</v>
          </cell>
          <cell r="D2071" t="str">
            <v>CE-5082-BM</v>
          </cell>
          <cell r="E2071" t="str">
            <v>VILLEGAS JARA PEDRO</v>
          </cell>
          <cell r="F2071" t="str">
            <v>ARTESANAL</v>
          </cell>
        </row>
        <row r="2072">
          <cell r="B2072">
            <v>5086</v>
          </cell>
          <cell r="C2072" t="str">
            <v>PIRATA I</v>
          </cell>
          <cell r="D2072" t="str">
            <v>CE-5086-BM</v>
          </cell>
          <cell r="E2072" t="str">
            <v>DEZA VILLANUEVA JULIO</v>
          </cell>
          <cell r="F2072" t="str">
            <v>ARTESANAL</v>
          </cell>
        </row>
        <row r="2073">
          <cell r="B2073">
            <v>5087</v>
          </cell>
          <cell r="C2073" t="str">
            <v>ALEJANDRO</v>
          </cell>
          <cell r="D2073" t="str">
            <v>CO-5087-PM</v>
          </cell>
          <cell r="E2073" t="str">
            <v>PESQUERA DIAMANTE S.A.</v>
          </cell>
          <cell r="F2073" t="str">
            <v>DECRETO LEY Nº25977</v>
          </cell>
        </row>
        <row r="2074">
          <cell r="B2074">
            <v>5088</v>
          </cell>
          <cell r="C2074" t="str">
            <v>VALERIA K</v>
          </cell>
          <cell r="D2074" t="str">
            <v>CE-5088-PM</v>
          </cell>
          <cell r="E2074" t="str">
            <v>CFG INVESTMENT S.A.C.</v>
          </cell>
          <cell r="F2074" t="str">
            <v>DECRETO LEY Nº25977</v>
          </cell>
        </row>
        <row r="2075">
          <cell r="B2075">
            <v>5093</v>
          </cell>
          <cell r="C2075" t="str">
            <v>XIOMARA</v>
          </cell>
          <cell r="D2075" t="str">
            <v>PS-5093-BM</v>
          </cell>
          <cell r="E2075" t="str">
            <v>MENDEZ BRAVO EDUAR GENARO</v>
          </cell>
          <cell r="F2075" t="str">
            <v>ARTESANAL</v>
          </cell>
        </row>
        <row r="2076">
          <cell r="B2076">
            <v>5094</v>
          </cell>
          <cell r="C2076" t="str">
            <v>LUIS ALBERTO</v>
          </cell>
          <cell r="D2076" t="str">
            <v>PS-5094-BM</v>
          </cell>
          <cell r="E2076" t="str">
            <v>RAMOS MONTALICO WILMAN E.</v>
          </cell>
          <cell r="F2076" t="str">
            <v>ARTESANAL</v>
          </cell>
        </row>
        <row r="2077">
          <cell r="B2077">
            <v>5097</v>
          </cell>
          <cell r="C2077" t="str">
            <v>YORDI</v>
          </cell>
          <cell r="D2077" t="str">
            <v>PT-05097-BM</v>
          </cell>
          <cell r="E2077" t="str">
            <v>CHUNGA ECHE CARMEN ALBERTO</v>
          </cell>
          <cell r="F2077" t="str">
            <v>DECRETO LEGISLATIVO Nº1273</v>
          </cell>
        </row>
        <row r="2078">
          <cell r="B2078">
            <v>5536</v>
          </cell>
          <cell r="C2078" t="str">
            <v>SE?R CAUTIVO</v>
          </cell>
          <cell r="D2078" t="str">
            <v>PT-5536-BM</v>
          </cell>
          <cell r="E2078" t="str">
            <v>AMAYA MORALES ORLANDO</v>
          </cell>
          <cell r="F2078" t="str">
            <v>ARTESANAL</v>
          </cell>
        </row>
        <row r="2079">
          <cell r="B2079">
            <v>5099</v>
          </cell>
          <cell r="C2079" t="str">
            <v>SAN PEDRO</v>
          </cell>
          <cell r="D2079" t="str">
            <v>PT-05099-BM</v>
          </cell>
          <cell r="E2079" t="str">
            <v>JIMENEZ LIVIA GERARDO</v>
          </cell>
          <cell r="F2079" t="str">
            <v>DS. 006-2016-PRODUCE</v>
          </cell>
        </row>
        <row r="2080">
          <cell r="B2080">
            <v>5110</v>
          </cell>
          <cell r="C2080" t="str">
            <v>BRYAN V</v>
          </cell>
          <cell r="D2080" t="str">
            <v>CO-05110-BM</v>
          </cell>
          <cell r="E2080" t="str">
            <v>CORTEZ DE GUTTI GLORIA ;GUTTY DE LA CRUZ ENRIQUE OSWALDO</v>
          </cell>
          <cell r="F2080" t="str">
            <v>ARTESANAL</v>
          </cell>
        </row>
        <row r="2081">
          <cell r="B2081">
            <v>5112</v>
          </cell>
          <cell r="C2081" t="str">
            <v>CARMEN JUDITH 2</v>
          </cell>
          <cell r="D2081" t="str">
            <v>IO-5112-PM</v>
          </cell>
          <cell r="E2081" t="str">
            <v>EMPRESA PESQUERA PERCAR S.A.C.</v>
          </cell>
          <cell r="F2081" t="str">
            <v>DECRETO LEY Nº25977</v>
          </cell>
        </row>
        <row r="2082">
          <cell r="B2082">
            <v>5114</v>
          </cell>
          <cell r="C2082" t="str">
            <v>ROSA Y RAY</v>
          </cell>
          <cell r="D2082" t="str">
            <v>MO-5114-BM</v>
          </cell>
          <cell r="E2082" t="str">
            <v>SANCHEZ CRUZ GENARO FRANCISCO</v>
          </cell>
          <cell r="F2082" t="str">
            <v>ARTESANAL</v>
          </cell>
        </row>
        <row r="2083">
          <cell r="B2083">
            <v>5117</v>
          </cell>
          <cell r="C2083" t="str">
            <v>DO? LEONILA</v>
          </cell>
          <cell r="D2083" t="str">
            <v>HO-05117-CM</v>
          </cell>
          <cell r="E2083" t="str">
            <v>PAREDES CABELLOS LEONILA</v>
          </cell>
          <cell r="F2083" t="str">
            <v>LEY Nº26920</v>
          </cell>
        </row>
        <row r="2084">
          <cell r="B2084">
            <v>5119</v>
          </cell>
          <cell r="C2084" t="str">
            <v>MARITIMA III</v>
          </cell>
          <cell r="D2084" t="str">
            <v>PT-5119-CM</v>
          </cell>
          <cell r="E2084" t="str">
            <v>DEL MAR S.A.</v>
          </cell>
          <cell r="F2084" t="str">
            <v>DECRETO LEY Nº25977</v>
          </cell>
        </row>
        <row r="2085">
          <cell r="B2085">
            <v>5121</v>
          </cell>
          <cell r="C2085" t="str">
            <v>MARISCALA</v>
          </cell>
          <cell r="D2085" t="str">
            <v>PT-5121-CM</v>
          </cell>
          <cell r="E2085" t="str">
            <v>PESQUERA HAYDUK S.A.</v>
          </cell>
          <cell r="F2085" t="str">
            <v>DECRETO LEY Nº25977</v>
          </cell>
        </row>
        <row r="2086">
          <cell r="B2086">
            <v>5123</v>
          </cell>
          <cell r="C2086" t="str">
            <v>PF-16</v>
          </cell>
          <cell r="D2086" t="str">
            <v>PT-5123-CM</v>
          </cell>
          <cell r="E2086" t="str">
            <v>AGROPESCA S.A.</v>
          </cell>
          <cell r="F2086" t="str">
            <v>DECRETO LEY Nº25977</v>
          </cell>
        </row>
        <row r="2087">
          <cell r="B2087">
            <v>5125</v>
          </cell>
          <cell r="C2087" t="str">
            <v>SAN VICENTE DE PAUL</v>
          </cell>
          <cell r="D2087" t="str">
            <v>PT-5125-CM</v>
          </cell>
          <cell r="E2087" t="str">
            <v>MARPESCA S.A.C.</v>
          </cell>
          <cell r="F2087" t="str">
            <v>DECRETO LEY Nº25977</v>
          </cell>
        </row>
        <row r="2088">
          <cell r="B2088">
            <v>5127</v>
          </cell>
          <cell r="C2088" t="str">
            <v>SAN JACINTO II</v>
          </cell>
          <cell r="D2088" t="str">
            <v>PT-5127-PM</v>
          </cell>
          <cell r="E2088" t="str">
            <v>ECHE ANTON FELIX</v>
          </cell>
          <cell r="F2088" t="str">
            <v>DECRETO LEY Nº25977</v>
          </cell>
        </row>
        <row r="2089">
          <cell r="B2089">
            <v>5128</v>
          </cell>
          <cell r="C2089" t="str">
            <v>JOSE MANUEL III</v>
          </cell>
          <cell r="D2089" t="str">
            <v>PT-5128-CM</v>
          </cell>
          <cell r="E2089" t="str">
            <v>EMPRESA PESQUERA LOBOS DE AFUERA S.A.</v>
          </cell>
          <cell r="F2089" t="str">
            <v>DECRETO LEY Nº25977</v>
          </cell>
        </row>
        <row r="2090">
          <cell r="B2090">
            <v>5129</v>
          </cell>
          <cell r="C2090" t="str">
            <v>MILAGROS CAUTIVO</v>
          </cell>
          <cell r="D2090" t="str">
            <v>ZS-5129-BM</v>
          </cell>
          <cell r="E2090" t="str">
            <v>QUEREVALU CHERRE JORGE</v>
          </cell>
          <cell r="F2090" t="str">
            <v>ARTESANAL</v>
          </cell>
        </row>
        <row r="2091">
          <cell r="B2091">
            <v>5131</v>
          </cell>
          <cell r="C2091" t="str">
            <v>VICENTE MARCIANO</v>
          </cell>
          <cell r="D2091" t="str">
            <v>ZS-5131-BM</v>
          </cell>
          <cell r="E2091" t="str">
            <v>DIOSES BARRETO VICENTE M.</v>
          </cell>
          <cell r="F2091" t="str">
            <v>ARTESANAL</v>
          </cell>
        </row>
        <row r="2092">
          <cell r="B2092">
            <v>5138</v>
          </cell>
          <cell r="C2092" t="str">
            <v>LOS ANGELES III</v>
          </cell>
          <cell r="D2092" t="str">
            <v>PL-5138-CM</v>
          </cell>
          <cell r="E2092" t="str">
            <v>SANTISTEBAN URCIA MOISES</v>
          </cell>
          <cell r="F2092" t="str">
            <v>LEY Nº26920</v>
          </cell>
        </row>
        <row r="2093">
          <cell r="B2093">
            <v>5139</v>
          </cell>
          <cell r="C2093" t="str">
            <v>MARIA MERCEDES III</v>
          </cell>
          <cell r="D2093" t="str">
            <v>PL-5139-CM</v>
          </cell>
          <cell r="E2093" t="str">
            <v>SANTAMARIA SANTISTEBAN TEODORO</v>
          </cell>
          <cell r="F2093" t="str">
            <v>LEY Nº26920</v>
          </cell>
        </row>
        <row r="2094">
          <cell r="B2094">
            <v>5140</v>
          </cell>
          <cell r="C2094" t="str">
            <v>MI ROSMERY</v>
          </cell>
          <cell r="D2094" t="str">
            <v>PL-5140-CM</v>
          </cell>
          <cell r="E2094" t="str">
            <v>PUESCAS GALAN JOSE OMAR ;PUESCAS GALAN JUAN CANCIO ;PUESCAS GALAN PEDRO ALVINGULO</v>
          </cell>
          <cell r="F2094" t="str">
            <v>LEY Nº26920</v>
          </cell>
        </row>
        <row r="2095">
          <cell r="B2095">
            <v>5141</v>
          </cell>
          <cell r="C2095" t="str">
            <v>MEGUIMAR</v>
          </cell>
          <cell r="D2095" t="str">
            <v>PL-5141-CM</v>
          </cell>
          <cell r="E2095" t="str">
            <v>JAIME PE? WILMER FAUSTINO</v>
          </cell>
          <cell r="F2095" t="str">
            <v>LEY Nº26920</v>
          </cell>
        </row>
        <row r="2096">
          <cell r="B2096">
            <v>5142</v>
          </cell>
          <cell r="C2096" t="str">
            <v>DON CASIMIRO II</v>
          </cell>
          <cell r="D2096" t="str">
            <v>PL-5142-BM</v>
          </cell>
          <cell r="E2096" t="str">
            <v>FIESTAS FIESTAS MANUEL CAYETANO</v>
          </cell>
          <cell r="F2096" t="str">
            <v>ARTESANAL</v>
          </cell>
        </row>
        <row r="2097">
          <cell r="B2097">
            <v>5147</v>
          </cell>
          <cell r="C2097" t="str">
            <v>LORENA</v>
          </cell>
          <cell r="D2097" t="str">
            <v>CO-05147-BM</v>
          </cell>
          <cell r="E2097" t="str">
            <v>YUPANQUI PASTRANA ALFONSO MAXIMO</v>
          </cell>
          <cell r="F2097" t="str">
            <v>DECRETO LEGISLATIVO Nº1273</v>
          </cell>
        </row>
        <row r="2098">
          <cell r="B2098">
            <v>5154</v>
          </cell>
          <cell r="C2098" t="str">
            <v>PEDRO MIGUEL</v>
          </cell>
          <cell r="D2098" t="str">
            <v>CO-5154-BM</v>
          </cell>
          <cell r="E2098" t="str">
            <v>LA MADRID HUAMBACHANO PEDRO</v>
          </cell>
          <cell r="F2098" t="str">
            <v>ARTESANAL</v>
          </cell>
        </row>
        <row r="2099">
          <cell r="B2099">
            <v>5162</v>
          </cell>
          <cell r="C2099" t="str">
            <v>HALLEY</v>
          </cell>
          <cell r="D2099" t="str">
            <v>CO-5162-BM</v>
          </cell>
          <cell r="E2099" t="str">
            <v>YUPANQUI PASTRANA ALFONSO MAXIMO</v>
          </cell>
          <cell r="F2099" t="str">
            <v>ARTESANAL</v>
          </cell>
        </row>
        <row r="2100">
          <cell r="B2100">
            <v>5166</v>
          </cell>
          <cell r="C2100" t="str">
            <v>LUIS MANUEL</v>
          </cell>
          <cell r="D2100" t="str">
            <v>CO-05166-BM</v>
          </cell>
          <cell r="E2100" t="str">
            <v>VIVAS REMIGIO REYNALDO</v>
          </cell>
          <cell r="F2100" t="str">
            <v>DECRETO LEGISLATIVO Nº1273</v>
          </cell>
        </row>
        <row r="2101">
          <cell r="B2101">
            <v>5167</v>
          </cell>
          <cell r="C2101" t="str">
            <v>GUSTAVO ADOLFO</v>
          </cell>
          <cell r="D2101" t="str">
            <v>CO-5167-BM</v>
          </cell>
          <cell r="E2101" t="str">
            <v>MENDEZ JULCA WALTER A.</v>
          </cell>
          <cell r="F2101" t="str">
            <v>ARTESANAL</v>
          </cell>
        </row>
        <row r="2102">
          <cell r="B2102">
            <v>5169</v>
          </cell>
          <cell r="C2102" t="str">
            <v>LISBETH</v>
          </cell>
          <cell r="D2102" t="str">
            <v>CO-05169-BM</v>
          </cell>
          <cell r="E2102" t="str">
            <v>GARCIA TEMOCHE RODOLFO</v>
          </cell>
          <cell r="F2102" t="str">
            <v>DECRETO LEGISLATIVO Nº1273</v>
          </cell>
        </row>
        <row r="2103">
          <cell r="B2103">
            <v>5172</v>
          </cell>
          <cell r="C2103" t="str">
            <v>SARITA COLONIA III</v>
          </cell>
          <cell r="D2103" t="str">
            <v>AO-5172-BM</v>
          </cell>
          <cell r="E2103" t="str">
            <v>GAMERO CARDENAS MOISES AGUSTIN</v>
          </cell>
          <cell r="F2103" t="str">
            <v>ARTESANAL</v>
          </cell>
        </row>
        <row r="2104">
          <cell r="B2104">
            <v>5183</v>
          </cell>
          <cell r="C2104" t="str">
            <v>GITANO</v>
          </cell>
          <cell r="D2104" t="str">
            <v>CO-5183-BM</v>
          </cell>
          <cell r="E2104" t="str">
            <v>CABRERA CABEZAS JUAN FELIPE</v>
          </cell>
          <cell r="F2104" t="str">
            <v>ARTESANAL</v>
          </cell>
        </row>
        <row r="2105">
          <cell r="B2105">
            <v>5190</v>
          </cell>
          <cell r="C2105" t="str">
            <v>FANNY ALONSO</v>
          </cell>
          <cell r="D2105" t="str">
            <v>CO-05190-BM</v>
          </cell>
          <cell r="E2105" t="str">
            <v>CHUMPITAZ ZEVALLOS JUAN P</v>
          </cell>
          <cell r="F2105" t="str">
            <v>DECRETO LEGISLATIVO Nº1273</v>
          </cell>
        </row>
        <row r="2106">
          <cell r="B2106">
            <v>5193</v>
          </cell>
          <cell r="C2106" t="str">
            <v>DO? ROSA</v>
          </cell>
          <cell r="D2106" t="str">
            <v>CO-5193-BM</v>
          </cell>
          <cell r="E2106" t="str">
            <v>AVALOS NAVARRO FELIX</v>
          </cell>
          <cell r="F2106" t="str">
            <v>ARTESANAL</v>
          </cell>
        </row>
        <row r="2107">
          <cell r="B2107">
            <v>5197</v>
          </cell>
          <cell r="C2107" t="str">
            <v>SAN GERMAN</v>
          </cell>
          <cell r="D2107" t="str">
            <v>CO-5197-BM</v>
          </cell>
          <cell r="E2107" t="str">
            <v>PACHECO CONSTANTINO GREGORIO</v>
          </cell>
          <cell r="F2107" t="str">
            <v>ARTESANAL</v>
          </cell>
        </row>
        <row r="2108">
          <cell r="B2108">
            <v>5198</v>
          </cell>
          <cell r="C2108" t="str">
            <v>MELCHORITA SARAVIA TASAYCO</v>
          </cell>
          <cell r="D2108" t="str">
            <v>CO-5198-BM</v>
          </cell>
          <cell r="E2108" t="str">
            <v>CONSTANTINO RODRIGUEZ HUMBERTO</v>
          </cell>
          <cell r="F2108" t="str">
            <v>ARTESANAL</v>
          </cell>
        </row>
        <row r="2109">
          <cell r="B2109">
            <v>5199</v>
          </cell>
          <cell r="C2109" t="str">
            <v>JOSE Y JUNIOR</v>
          </cell>
          <cell r="D2109" t="str">
            <v>CO-05199-BM</v>
          </cell>
          <cell r="E2109" t="str">
            <v>GARCIA NAPAN ARMANDO</v>
          </cell>
          <cell r="F2109" t="str">
            <v>DECRETO LEGISLATIVO Nº1273</v>
          </cell>
        </row>
        <row r="2110">
          <cell r="B2110">
            <v>5201</v>
          </cell>
          <cell r="C2110" t="str">
            <v>SE?RA MANUELA</v>
          </cell>
          <cell r="D2110" t="str">
            <v>CO-5201-BM</v>
          </cell>
          <cell r="E2110" t="str">
            <v>RICARDO BERROCAL AYALA Y MANUELA PELAEZ</v>
          </cell>
          <cell r="F2110" t="str">
            <v>ARTESANAL</v>
          </cell>
        </row>
        <row r="2111">
          <cell r="B2111">
            <v>5203</v>
          </cell>
          <cell r="C2111" t="str">
            <v>SAN ANDRES</v>
          </cell>
          <cell r="D2111" t="str">
            <v>CO-5203-BM</v>
          </cell>
          <cell r="E2111" t="str">
            <v>CARRILLO CAYCHO FLAVIANO</v>
          </cell>
          <cell r="F2111" t="str">
            <v>ARTESANAL</v>
          </cell>
        </row>
        <row r="2112">
          <cell r="B2112">
            <v>5209</v>
          </cell>
          <cell r="C2112" t="str">
            <v>LUIS</v>
          </cell>
          <cell r="D2112" t="str">
            <v>PS-5209-BM</v>
          </cell>
          <cell r="E2112" t="str">
            <v>GARCIA SOTO VICENTE PAUL</v>
          </cell>
          <cell r="F2112" t="str">
            <v>ARTESANAL</v>
          </cell>
        </row>
        <row r="2113">
          <cell r="B2113">
            <v>5212</v>
          </cell>
          <cell r="C2113" t="str">
            <v>ALETA AZUL</v>
          </cell>
          <cell r="D2113" t="str">
            <v>CO-05212-BM</v>
          </cell>
          <cell r="E2113" t="str">
            <v>MACHACA FLORES VICENTE</v>
          </cell>
          <cell r="F2113" t="str">
            <v>DECRETO LEGISLATIVO Nº1273</v>
          </cell>
        </row>
        <row r="2114">
          <cell r="B2114">
            <v>52144</v>
          </cell>
          <cell r="C2114" t="str">
            <v>LAS INCOMPARABLES PELUSA &amp; LUCERO</v>
          </cell>
          <cell r="D2114" t="str">
            <v>CO-52144-BM</v>
          </cell>
          <cell r="E2114" t="str">
            <v>RIVAS RIOS JUANA ROSA</v>
          </cell>
          <cell r="F2114" t="str">
            <v>DECRETO LEGISLATIVO Nº1273</v>
          </cell>
        </row>
        <row r="2115">
          <cell r="B2115">
            <v>5216</v>
          </cell>
          <cell r="C2115" t="str">
            <v>MARIA DORA</v>
          </cell>
          <cell r="D2115" t="str">
            <v>CO-5216-BM</v>
          </cell>
          <cell r="E2115" t="str">
            <v>CONDORI PE? JULIO</v>
          </cell>
          <cell r="F2115" t="str">
            <v>ARTESANAL</v>
          </cell>
        </row>
        <row r="2116">
          <cell r="B2116">
            <v>52281</v>
          </cell>
          <cell r="C2116" t="str">
            <v>JOSE MANUEL</v>
          </cell>
          <cell r="D2116" t="str">
            <v>ZS-52281-BM</v>
          </cell>
          <cell r="E2116" t="str">
            <v>BENITES MORALES AGENOR</v>
          </cell>
          <cell r="F2116" t="str">
            <v>DECRETO LEGISLATIVO Nº1273</v>
          </cell>
        </row>
        <row r="2117">
          <cell r="B2117">
            <v>5230</v>
          </cell>
          <cell r="C2117" t="str">
            <v>SAN MARTIN DE PORRAS</v>
          </cell>
          <cell r="D2117" t="str">
            <v>CO-5230-BM</v>
          </cell>
          <cell r="E2117" t="str">
            <v>CARRION TORRES RAUL</v>
          </cell>
          <cell r="F2117" t="str">
            <v>ARTESANAL</v>
          </cell>
        </row>
        <row r="2118">
          <cell r="B2118">
            <v>5231</v>
          </cell>
          <cell r="C2118" t="str">
            <v>LANCER</v>
          </cell>
          <cell r="D2118" t="str">
            <v>CO-5231-BM</v>
          </cell>
          <cell r="E2118" t="str">
            <v>MANCO AVILA ALBERTO E.</v>
          </cell>
          <cell r="F2118" t="str">
            <v>ARTESANAL</v>
          </cell>
        </row>
        <row r="2119">
          <cell r="B2119">
            <v>5233</v>
          </cell>
          <cell r="C2119" t="str">
            <v>SAN JUAN II</v>
          </cell>
          <cell r="D2119" t="str">
            <v>PT-5233-CM</v>
          </cell>
          <cell r="E2119" t="str">
            <v>QUEREVALU PERICHE JOSE SIMON ;QUEREVALU PERICHE MANUEL ANTONIO ;QUEREVALU PERICHE SANTOS VALENTIN</v>
          </cell>
          <cell r="F2119" t="str">
            <v>LEY Nº26920</v>
          </cell>
        </row>
        <row r="2120">
          <cell r="B2120">
            <v>5234</v>
          </cell>
          <cell r="C2120" t="str">
            <v>SE?R DEL MAR</v>
          </cell>
          <cell r="D2120" t="str">
            <v>PT-05234-BM</v>
          </cell>
          <cell r="E2120" t="str">
            <v>PAZO DE PINGO FELICITA ;PINGO PAZO CESAR AUGUSTO</v>
          </cell>
          <cell r="F2120" t="str">
            <v>ARTESANAL</v>
          </cell>
        </row>
        <row r="2121">
          <cell r="B2121">
            <v>5235</v>
          </cell>
          <cell r="C2121" t="str">
            <v>LORITO</v>
          </cell>
          <cell r="D2121" t="str">
            <v>PT-5235-CM</v>
          </cell>
          <cell r="E2121" t="str">
            <v>VITE MORALES LEONARDO FELIPE</v>
          </cell>
          <cell r="F2121" t="str">
            <v>LEY Nº26920</v>
          </cell>
        </row>
        <row r="2122">
          <cell r="B2122">
            <v>5236</v>
          </cell>
          <cell r="C2122" t="str">
            <v>NI? DEL MILAGRO V</v>
          </cell>
          <cell r="D2122" t="str">
            <v>PT-5236-CM</v>
          </cell>
          <cell r="E2122" t="str">
            <v>AYASTA DE FIESTAS MARIA CONCEPCION ;FIESTAS FIESTAS JOSE SANTOS</v>
          </cell>
          <cell r="F2122" t="str">
            <v>LEY Nº26920</v>
          </cell>
        </row>
        <row r="2123">
          <cell r="B2123">
            <v>5239</v>
          </cell>
          <cell r="C2123" t="str">
            <v>TRES REYES</v>
          </cell>
          <cell r="D2123" t="str">
            <v>PT-05239-BM</v>
          </cell>
          <cell r="E2123" t="str">
            <v>RUMICHE PAZOS JUAN PABLO</v>
          </cell>
          <cell r="F2123" t="str">
            <v>DECRETO LEGISLATIVO Nº1273</v>
          </cell>
        </row>
        <row r="2124">
          <cell r="B2124">
            <v>5240</v>
          </cell>
          <cell r="C2124" t="str">
            <v>ROSITA JANET</v>
          </cell>
          <cell r="D2124" t="str">
            <v>PT-5240-CM</v>
          </cell>
          <cell r="E2124" t="str">
            <v>EMPRESA PESQUERA ROSIJAT MA E.I.R.L.</v>
          </cell>
          <cell r="F2124" t="str">
            <v>LEY Nº26920</v>
          </cell>
        </row>
        <row r="2125">
          <cell r="B2125">
            <v>5241</v>
          </cell>
          <cell r="C2125" t="str">
            <v>ESPERANZA DEL HOGAR 2</v>
          </cell>
          <cell r="D2125" t="str">
            <v>PT-5241-BM</v>
          </cell>
          <cell r="E2125" t="str">
            <v>SANCHEZ CURO FELIX Y HNO</v>
          </cell>
          <cell r="F2125" t="str">
            <v>ARTESANAL</v>
          </cell>
        </row>
        <row r="2126">
          <cell r="B2126">
            <v>5243</v>
          </cell>
          <cell r="C2126" t="str">
            <v>CESAR</v>
          </cell>
          <cell r="D2126" t="str">
            <v>IO-5243-CM</v>
          </cell>
          <cell r="E2126" t="str">
            <v>MONZON POLO VIRGILIO MAXIMO</v>
          </cell>
          <cell r="F2126" t="str">
            <v>DECRETO LEY Nº25977</v>
          </cell>
        </row>
        <row r="2127">
          <cell r="B2127">
            <v>5244</v>
          </cell>
          <cell r="C2127" t="str">
            <v>BETA</v>
          </cell>
          <cell r="D2127" t="str">
            <v>PT-5244-CM</v>
          </cell>
          <cell r="E2127" t="str">
            <v>IBC CORP. DE NEGOCIOS S.A.</v>
          </cell>
          <cell r="F2127" t="str">
            <v>DECRETO LEY Nº25977</v>
          </cell>
        </row>
        <row r="2128">
          <cell r="B2128">
            <v>5245</v>
          </cell>
          <cell r="C2128" t="str">
            <v>BALLESTAS I</v>
          </cell>
          <cell r="D2128" t="str">
            <v>CO-5245-PM</v>
          </cell>
          <cell r="E2128" t="str">
            <v>INVERSIONES DE ACUICULTURA S.A.</v>
          </cell>
          <cell r="F2128" t="str">
            <v>DECRETO LEY Nº25977</v>
          </cell>
        </row>
        <row r="2129">
          <cell r="B2129">
            <v>5246</v>
          </cell>
          <cell r="C2129" t="str">
            <v>ZACARIAS</v>
          </cell>
          <cell r="D2129" t="str">
            <v>PT-5246-CM</v>
          </cell>
          <cell r="E2129" t="str">
            <v>SUCLUPE URCIA EDWIN RUBEN</v>
          </cell>
          <cell r="F2129" t="str">
            <v>LEY Nº26920</v>
          </cell>
        </row>
        <row r="2130">
          <cell r="B2130">
            <v>5247</v>
          </cell>
          <cell r="C2130" t="str">
            <v>JOSE Y MARIA</v>
          </cell>
          <cell r="D2130" t="str">
            <v>TA-5247-CM</v>
          </cell>
          <cell r="E2130" t="str">
            <v>COMERCIALIZADORA PESQUERA S &amp; M S.A.C.</v>
          </cell>
          <cell r="F2130" t="str">
            <v>LEY Nº26920</v>
          </cell>
        </row>
        <row r="2131">
          <cell r="B2131">
            <v>5249</v>
          </cell>
          <cell r="C2131" t="str">
            <v>OCEANICA I</v>
          </cell>
          <cell r="D2131" t="str">
            <v>PT-5249-BM</v>
          </cell>
          <cell r="E2131" t="str">
            <v>ARTESANALES DEL SANTA S.A.C.</v>
          </cell>
          <cell r="F2131" t="str">
            <v>MENOR ESCALA (ANCHOVETA)</v>
          </cell>
        </row>
        <row r="2132">
          <cell r="B2132">
            <v>5250</v>
          </cell>
          <cell r="C2132" t="str">
            <v>CRISTO REY</v>
          </cell>
          <cell r="D2132" t="str">
            <v>PT-5250-BM</v>
          </cell>
          <cell r="E2132" t="str">
            <v>QUEREVALU QUEREVALU ANTONIO</v>
          </cell>
          <cell r="F2132" t="str">
            <v>ARTESANAL</v>
          </cell>
        </row>
        <row r="2133">
          <cell r="B2133">
            <v>5256</v>
          </cell>
          <cell r="C2133" t="str">
            <v>SAN ROQUE</v>
          </cell>
          <cell r="D2133" t="str">
            <v>PT-5256-BM</v>
          </cell>
          <cell r="E2133" t="str">
            <v>PAIVA DE RUIZ ANGELA</v>
          </cell>
          <cell r="F2133" t="str">
            <v>ARTESANAL</v>
          </cell>
        </row>
        <row r="2134">
          <cell r="B2134">
            <v>5260</v>
          </cell>
          <cell r="C2134" t="str">
            <v>PEDRO PABLO III</v>
          </cell>
          <cell r="D2134" t="str">
            <v>CO-05260-BM</v>
          </cell>
          <cell r="E2134" t="str">
            <v>INGA INGA JULIA</v>
          </cell>
          <cell r="F2134" t="str">
            <v>DECRETO LEGISLATIVO Nº1273</v>
          </cell>
        </row>
        <row r="2135">
          <cell r="B2135">
            <v>5262</v>
          </cell>
          <cell r="C2135" t="str">
            <v>JUAN BAUTISTA</v>
          </cell>
          <cell r="D2135" t="str">
            <v>CO-05262-BM</v>
          </cell>
          <cell r="E2135" t="str">
            <v>FRANCIA QUISPE RICARDO VICENTE</v>
          </cell>
          <cell r="F2135" t="str">
            <v>DECRETO LEGISLATIVO Nº1273</v>
          </cell>
        </row>
        <row r="2136">
          <cell r="B2136">
            <v>5267</v>
          </cell>
          <cell r="C2136" t="str">
            <v>EL CHAPARRAL</v>
          </cell>
          <cell r="D2136" t="str">
            <v>CO-05267-BM</v>
          </cell>
          <cell r="E2136" t="str">
            <v>MANCO AVILA CARLOS JOAQUIN</v>
          </cell>
          <cell r="F2136" t="str">
            <v>DECRETO LEGISLATIVO Nº1273</v>
          </cell>
        </row>
        <row r="2137">
          <cell r="B2137">
            <v>5274</v>
          </cell>
          <cell r="C2137" t="str">
            <v>EL GRAN SHADAI</v>
          </cell>
          <cell r="D2137" t="str">
            <v>CO-05274-BM</v>
          </cell>
          <cell r="E2137" t="str">
            <v>AVALOS CUYA MANUEL GABINO</v>
          </cell>
          <cell r="F2137" t="str">
            <v>DECRETO LEGISLATIVO Nº1273</v>
          </cell>
        </row>
        <row r="2138">
          <cell r="B2138">
            <v>5276</v>
          </cell>
          <cell r="C2138" t="str">
            <v>DON ALFREDO</v>
          </cell>
          <cell r="D2138" t="str">
            <v>CO-5276-BM</v>
          </cell>
          <cell r="E2138" t="str">
            <v>RUEDA AVALOS JUAN ALFREDO</v>
          </cell>
          <cell r="F2138" t="str">
            <v>ARTESANAL</v>
          </cell>
        </row>
        <row r="2139">
          <cell r="B2139">
            <v>5281</v>
          </cell>
          <cell r="C2139" t="str">
            <v>SIGLO XX</v>
          </cell>
          <cell r="D2139" t="str">
            <v>CO-05281-BM</v>
          </cell>
          <cell r="E2139" t="str">
            <v>MU?Z CARBAJAL LUCIO FELIX</v>
          </cell>
          <cell r="F2139" t="str">
            <v>DECRETO LEGISLATIVO Nº1273</v>
          </cell>
        </row>
        <row r="2140">
          <cell r="B2140">
            <v>5288</v>
          </cell>
          <cell r="C2140" t="str">
            <v>LUZ Y DIANA II</v>
          </cell>
          <cell r="D2140" t="str">
            <v>CO-5288-BM</v>
          </cell>
          <cell r="E2140" t="str">
            <v>DE TOMAS YACTAYO ARTURO</v>
          </cell>
          <cell r="F2140" t="str">
            <v>ARTESANAL</v>
          </cell>
        </row>
        <row r="2141">
          <cell r="B2141">
            <v>5297</v>
          </cell>
          <cell r="C2141" t="str">
            <v>ROSA AMELIA 1</v>
          </cell>
          <cell r="D2141" t="str">
            <v>PL-5297-CM</v>
          </cell>
          <cell r="E2141" t="str">
            <v>LLENQUE JACINTO JOSE MARIANO</v>
          </cell>
          <cell r="F2141" t="str">
            <v>LEY Nº26920</v>
          </cell>
        </row>
        <row r="2142">
          <cell r="B2142">
            <v>5298</v>
          </cell>
          <cell r="C2142" t="str">
            <v>MARCO ANTONIO</v>
          </cell>
          <cell r="D2142" t="str">
            <v>IO-5298-CM</v>
          </cell>
          <cell r="E2142" t="str">
            <v>PESQUERA EXALMAR S.A.A.</v>
          </cell>
          <cell r="F2142" t="str">
            <v>DECRETO LEY Nº25977</v>
          </cell>
        </row>
        <row r="2143">
          <cell r="B2143">
            <v>5300</v>
          </cell>
          <cell r="C2143" t="str">
            <v>ATLANTICO I</v>
          </cell>
          <cell r="D2143" t="str">
            <v>CO-5300-PM</v>
          </cell>
          <cell r="E2143" t="str">
            <v>PESQUERA CANTABRIA S.A.</v>
          </cell>
          <cell r="F2143" t="str">
            <v>DECRETO LEY Nº25977</v>
          </cell>
        </row>
        <row r="2144">
          <cell r="B2144">
            <v>5302</v>
          </cell>
          <cell r="C2144" t="str">
            <v>POLAR II</v>
          </cell>
          <cell r="D2144" t="str">
            <v>CO-5302-PM</v>
          </cell>
          <cell r="E2144" t="str">
            <v>PESQUERA DIAMANTE S.A.</v>
          </cell>
          <cell r="F2144" t="str">
            <v>DECRETO LEY Nº25977</v>
          </cell>
        </row>
        <row r="2145">
          <cell r="B2145">
            <v>5305</v>
          </cell>
          <cell r="C2145" t="str">
            <v>MARIA ELENA</v>
          </cell>
          <cell r="D2145" t="str">
            <v>CO-05305-BM</v>
          </cell>
          <cell r="E2145" t="str">
            <v>FIESTAS JACINTO ALBERTO</v>
          </cell>
          <cell r="F2145" t="str">
            <v>DECRETO LEGISLATIVO Nº1273</v>
          </cell>
        </row>
        <row r="2146">
          <cell r="B2146">
            <v>5307</v>
          </cell>
          <cell r="C2146" t="str">
            <v>DO? MASHITA</v>
          </cell>
          <cell r="D2146" t="str">
            <v>CO-5307-BM</v>
          </cell>
          <cell r="E2146" t="str">
            <v>ARIAS NAVARRO MARCO</v>
          </cell>
          <cell r="F2146" t="str">
            <v>ARTESANAL</v>
          </cell>
        </row>
        <row r="2147">
          <cell r="B2147">
            <v>5308</v>
          </cell>
          <cell r="C2147" t="str">
            <v>SKAVOS 5</v>
          </cell>
          <cell r="D2147" t="str">
            <v>CO-5308-CM</v>
          </cell>
          <cell r="E2147" t="str">
            <v>KALINICOS KONTOGEORGI SPIRIDON</v>
          </cell>
          <cell r="F2147" t="str">
            <v>DECRETO LEY Nº25977</v>
          </cell>
        </row>
        <row r="2148">
          <cell r="B2148">
            <v>5319</v>
          </cell>
          <cell r="C2148" t="str">
            <v>K-INCA</v>
          </cell>
          <cell r="D2148" t="str">
            <v>PT-5319-PM</v>
          </cell>
          <cell r="E2148" t="str">
            <v>CASAMAR S.A.C.</v>
          </cell>
          <cell r="F2148" t="str">
            <v>DECRETO LEY Nº25977</v>
          </cell>
        </row>
        <row r="2149">
          <cell r="B2149">
            <v>5330</v>
          </cell>
          <cell r="C2149" t="str">
            <v>MI CAUTIVO IV</v>
          </cell>
          <cell r="D2149" t="str">
            <v>CO-5330-CM</v>
          </cell>
          <cell r="E2149" t="str">
            <v>PAZOS REYES EXALTACION</v>
          </cell>
          <cell r="F2149" t="str">
            <v>ARTESANAL</v>
          </cell>
        </row>
        <row r="2150">
          <cell r="B2150">
            <v>5336</v>
          </cell>
          <cell r="C2150" t="str">
            <v>MAR DE PLATA</v>
          </cell>
          <cell r="D2150" t="str">
            <v>CO-5336-B</v>
          </cell>
          <cell r="E2150" t="str">
            <v>ECHECCAYA CAMANA EUSEBIO</v>
          </cell>
          <cell r="F2150" t="str">
            <v>ARTESANAL</v>
          </cell>
        </row>
        <row r="2151">
          <cell r="B2151">
            <v>5348</v>
          </cell>
          <cell r="C2151" t="str">
            <v>LLEGO MILTON</v>
          </cell>
          <cell r="D2151" t="str">
            <v>CO-5348-BM</v>
          </cell>
          <cell r="E2151" t="str">
            <v>MAMANI ALAJURCO LAUREANO</v>
          </cell>
          <cell r="F2151" t="str">
            <v>ARTESANAL</v>
          </cell>
        </row>
        <row r="2152">
          <cell r="B2152">
            <v>5349</v>
          </cell>
          <cell r="C2152" t="str">
            <v>RAMBO</v>
          </cell>
          <cell r="D2152" t="str">
            <v>PS-5349-BM</v>
          </cell>
          <cell r="E2152" t="str">
            <v>GONZALES ESPINOZA JORGE ALDO MARTIN</v>
          </cell>
          <cell r="F2152" t="str">
            <v>ARTESANAL</v>
          </cell>
        </row>
        <row r="2153">
          <cell r="B2153">
            <v>5351</v>
          </cell>
          <cell r="C2153" t="str">
            <v>SANTA RITA II</v>
          </cell>
          <cell r="D2153" t="str">
            <v>CO-05351-BM</v>
          </cell>
          <cell r="E2153" t="str">
            <v>CRUZADO ZAMBRANO SEGUNDO MANUEL ;SULCA VEGA DOMINGA</v>
          </cell>
          <cell r="F2153" t="str">
            <v>DECRETO LEGISLATIVO Nº1273</v>
          </cell>
        </row>
        <row r="2154">
          <cell r="B2154">
            <v>5357</v>
          </cell>
          <cell r="C2154" t="str">
            <v>FURIA DEL MAR</v>
          </cell>
          <cell r="D2154" t="str">
            <v>SN-5357-BM</v>
          </cell>
          <cell r="E2154" t="str">
            <v>ISABEL MORAN SOTELO Y JULIAN LEON PAUCAR</v>
          </cell>
          <cell r="F2154" t="str">
            <v>ARTESANAL</v>
          </cell>
        </row>
        <row r="2155">
          <cell r="B2155">
            <v>5358</v>
          </cell>
          <cell r="C2155" t="str">
            <v>DANIEL SANTOS I</v>
          </cell>
          <cell r="D2155" t="str">
            <v>CO-5358-BM</v>
          </cell>
          <cell r="E2155" t="str">
            <v>AQUIJE FRANCIA VICTOR VICENTE</v>
          </cell>
          <cell r="F2155" t="str">
            <v>ARTESANAL</v>
          </cell>
        </row>
        <row r="2156">
          <cell r="B2156">
            <v>5360</v>
          </cell>
          <cell r="C2156" t="str">
            <v>HENRY I</v>
          </cell>
          <cell r="D2156" t="str">
            <v>CO-5360-BM</v>
          </cell>
          <cell r="E2156" t="str">
            <v>ARIAS CAMPOS ROBERTO</v>
          </cell>
          <cell r="F2156" t="str">
            <v>ARTESANAL</v>
          </cell>
        </row>
        <row r="2157">
          <cell r="B2157">
            <v>5365</v>
          </cell>
          <cell r="C2157" t="str">
            <v>JOHNNY</v>
          </cell>
          <cell r="D2157" t="str">
            <v>PS-5365-BM</v>
          </cell>
          <cell r="E2157" t="str">
            <v>DIAZ MU?NTE JORGE EVARISTO</v>
          </cell>
          <cell r="F2157" t="str">
            <v>ARTESANAL</v>
          </cell>
        </row>
        <row r="2158">
          <cell r="B2158">
            <v>5380</v>
          </cell>
          <cell r="C2158" t="str">
            <v>SE?R CAUTIVO II</v>
          </cell>
          <cell r="D2158" t="str">
            <v>PT-05380-CM</v>
          </cell>
          <cell r="E2158" t="str">
            <v>PANTA ECA CESAR PERCY</v>
          </cell>
          <cell r="F2158" t="str">
            <v>MENOR ESCALA (ANCHOVETA)</v>
          </cell>
        </row>
        <row r="2159">
          <cell r="B2159">
            <v>5381</v>
          </cell>
          <cell r="C2159" t="str">
            <v>DON EDUARDO</v>
          </cell>
          <cell r="D2159" t="str">
            <v>PT-05381-CM</v>
          </cell>
          <cell r="E2159" t="str">
            <v>TASSARA ORTIZ HORACIO EDUARDO</v>
          </cell>
          <cell r="F2159" t="str">
            <v>DECRETO LEY Nº25977</v>
          </cell>
        </row>
        <row r="2160">
          <cell r="B2160">
            <v>5382</v>
          </cell>
          <cell r="C2160" t="str">
            <v>MI JAVIER</v>
          </cell>
          <cell r="D2160" t="str">
            <v>PT-05382-CM</v>
          </cell>
          <cell r="E2160" t="str">
            <v>MARTINEZ PANTA PEDRO PABLO ;ZETA DE MARTINEZ AURELIA SABA</v>
          </cell>
          <cell r="F2160" t="str">
            <v>ARTESANAL</v>
          </cell>
        </row>
        <row r="2161">
          <cell r="B2161">
            <v>5383</v>
          </cell>
          <cell r="C2161" t="str">
            <v>LA NAVE</v>
          </cell>
          <cell r="D2161" t="str">
            <v>PT-05383-CM</v>
          </cell>
          <cell r="E2161" t="str">
            <v>MORAN VALLADOLID PEDRO ;RUIZ DE MORAN MARIA ESPERANZA</v>
          </cell>
          <cell r="F2161" t="str">
            <v>ARTESANAL</v>
          </cell>
        </row>
        <row r="2162">
          <cell r="B2162">
            <v>5384</v>
          </cell>
          <cell r="C2162" t="str">
            <v>TINTORERA</v>
          </cell>
          <cell r="D2162" t="str">
            <v>PT-5384-CM</v>
          </cell>
          <cell r="E2162" t="str">
            <v>ARMADORES Y CONGELADORES DEL PACIFICO S.A.</v>
          </cell>
          <cell r="F2162" t="str">
            <v>DECRETO LEY Nº25977</v>
          </cell>
        </row>
        <row r="2163">
          <cell r="B2163">
            <v>5388</v>
          </cell>
          <cell r="C2163" t="str">
            <v>SE?R DE LUREN</v>
          </cell>
          <cell r="D2163" t="str">
            <v>PT-5388-BM</v>
          </cell>
          <cell r="E2163" t="str">
            <v>PINGO LORO AGUSTIN</v>
          </cell>
          <cell r="F2163" t="str">
            <v>ARTESANAL</v>
          </cell>
        </row>
        <row r="2164">
          <cell r="B2164">
            <v>5427</v>
          </cell>
          <cell r="C2164" t="str">
            <v>ERNIE</v>
          </cell>
          <cell r="D2164" t="str">
            <v>CO-5427-BM</v>
          </cell>
          <cell r="E2164" t="str">
            <v>AQUIJE FRANCIA VICTOR VICENTE</v>
          </cell>
          <cell r="F2164" t="str">
            <v>ARTESANAL</v>
          </cell>
        </row>
        <row r="2165">
          <cell r="B2165">
            <v>5468</v>
          </cell>
          <cell r="C2165" t="str">
            <v>JOSE VICTOR</v>
          </cell>
          <cell r="D2165" t="str">
            <v>IO-5468-BM</v>
          </cell>
          <cell r="E2165" t="str">
            <v>RAMOS ROJAS VICTOR Y COARITA HUARAHUARA MARCIANA</v>
          </cell>
          <cell r="F2165" t="str">
            <v>ARTESANAL</v>
          </cell>
        </row>
        <row r="2166">
          <cell r="B2166">
            <v>5469</v>
          </cell>
          <cell r="C2166" t="str">
            <v>TIBURON DEL SUR</v>
          </cell>
          <cell r="D2166" t="str">
            <v>IO-5469-BM</v>
          </cell>
          <cell r="E2166" t="str">
            <v>CLIDER MONTOYA RIVERA Y OTRO</v>
          </cell>
          <cell r="F2166" t="str">
            <v>ARTESANAL</v>
          </cell>
        </row>
        <row r="2167">
          <cell r="B2167">
            <v>5475</v>
          </cell>
          <cell r="C2167" t="str">
            <v>TIGRE 5</v>
          </cell>
          <cell r="D2167" t="str">
            <v>MO-5475-PM</v>
          </cell>
          <cell r="E2167" t="str">
            <v>CORPORACION PESQUERA INCA S.A.C.</v>
          </cell>
          <cell r="F2167" t="str">
            <v>DECRETO LEY Nº25977</v>
          </cell>
        </row>
        <row r="2168">
          <cell r="B2168">
            <v>5476</v>
          </cell>
          <cell r="C2168" t="str">
            <v>AGUILA</v>
          </cell>
          <cell r="D2168" t="str">
            <v>MO-5476-BM</v>
          </cell>
          <cell r="E2168" t="str">
            <v>ZAVALA SALAZAR JOSE MIGUEL</v>
          </cell>
          <cell r="F2168" t="str">
            <v>ARTESANAL</v>
          </cell>
        </row>
        <row r="2169">
          <cell r="B2169">
            <v>5479</v>
          </cell>
          <cell r="C2169" t="str">
            <v>CHONY DOS</v>
          </cell>
          <cell r="D2169" t="str">
            <v>PS-5479-BM</v>
          </cell>
          <cell r="E2169" t="str">
            <v>CONTRERAS DE LA CRUZ VICTOR</v>
          </cell>
          <cell r="F2169" t="str">
            <v>ARTESANAL</v>
          </cell>
        </row>
        <row r="2170">
          <cell r="B2170">
            <v>5488</v>
          </cell>
          <cell r="C2170" t="str">
            <v>DON JUAN</v>
          </cell>
          <cell r="D2170" t="str">
            <v>PL-5488-CM</v>
          </cell>
          <cell r="E2170" t="str">
            <v>FIESTAS DE FIESTAS JULIA DOLORES ;FIESTAS GALAN JUAN ALBERTO</v>
          </cell>
          <cell r="F2170" t="str">
            <v>LEY Nº26920</v>
          </cell>
        </row>
        <row r="2171">
          <cell r="B2171">
            <v>5489</v>
          </cell>
          <cell r="C2171" t="str">
            <v>PEDRO ESTEBAN</v>
          </cell>
          <cell r="D2171" t="str">
            <v>PL-5489-CM</v>
          </cell>
          <cell r="E2171" t="str">
            <v>EMPRESA PESQUERA JAIS S.A.C.</v>
          </cell>
          <cell r="F2171" t="str">
            <v>LEY Nº26920</v>
          </cell>
        </row>
        <row r="2172">
          <cell r="B2172">
            <v>5491</v>
          </cell>
          <cell r="C2172" t="str">
            <v>ARCA DE NOE</v>
          </cell>
          <cell r="D2172" t="str">
            <v>PL-5491-BM</v>
          </cell>
          <cell r="E2172" t="str">
            <v>MANUEL Y GERMAN RAMON CUMPA</v>
          </cell>
          <cell r="F2172" t="str">
            <v>ARTESANAL</v>
          </cell>
        </row>
        <row r="2173">
          <cell r="B2173">
            <v>5493</v>
          </cell>
          <cell r="C2173" t="str">
            <v>COSTA MAR</v>
          </cell>
          <cell r="D2173" t="str">
            <v>PL-5493-CM</v>
          </cell>
          <cell r="E2173" t="str">
            <v>SANTISTEBAN CASTRO JOHN ERISSON</v>
          </cell>
          <cell r="F2173" t="str">
            <v>MENOR ESCALA (ANCHOVETA)</v>
          </cell>
        </row>
        <row r="2174">
          <cell r="B2174">
            <v>5495</v>
          </cell>
          <cell r="C2174" t="str">
            <v>CRUZ DE CHALPON</v>
          </cell>
          <cell r="D2174" t="str">
            <v>PL-5495-CM</v>
          </cell>
          <cell r="E2174" t="str">
            <v>MARIA MERCEDES JRS E.I.R.L.</v>
          </cell>
          <cell r="F2174" t="str">
            <v>LEY Nº26920</v>
          </cell>
        </row>
        <row r="2175">
          <cell r="B2175">
            <v>5496</v>
          </cell>
          <cell r="C2175" t="str">
            <v>ROSA LILA N°2</v>
          </cell>
          <cell r="D2175" t="str">
            <v>PL-5496-CM</v>
          </cell>
          <cell r="E2175" t="str">
            <v>CASTRO DE PALMA MARIA MICAELA ;PALMA CARRILLO RICARDO ;PALMA CARRILLO SEGUNDO ALBERTO</v>
          </cell>
          <cell r="F2175" t="str">
            <v>LEY Nº26920</v>
          </cell>
        </row>
        <row r="2176">
          <cell r="B2176">
            <v>5497</v>
          </cell>
          <cell r="C2176" t="str">
            <v>STMA. VIRGEN DE LA PUERTA</v>
          </cell>
          <cell r="D2176" t="str">
            <v>PL-5497-BM</v>
          </cell>
          <cell r="E2176" t="str">
            <v>LLENQUE FIESTAS LUIS ALBERTO ;LLENQUE FIESTAS MANUEL RAMOS</v>
          </cell>
          <cell r="F2176" t="str">
            <v>LEY Nº26920</v>
          </cell>
        </row>
        <row r="2177">
          <cell r="B2177">
            <v>5498</v>
          </cell>
          <cell r="C2177" t="str">
            <v>VICTOR I</v>
          </cell>
          <cell r="D2177" t="str">
            <v>PL-5498-BM</v>
          </cell>
          <cell r="E2177" t="str">
            <v>OROSCO NUNTON VICTOR YOMI</v>
          </cell>
          <cell r="F2177" t="str">
            <v>LEY Nº26920</v>
          </cell>
        </row>
        <row r="2178">
          <cell r="B2178">
            <v>5499</v>
          </cell>
          <cell r="C2178" t="str">
            <v>NI? DEL MILAGRO II</v>
          </cell>
          <cell r="D2178" t="str">
            <v>PL-5499-CM</v>
          </cell>
          <cell r="E2178" t="str">
            <v>FIESTAS FIESTAS JOSE EUSEBIO ;SANTAMARIA DE FIESTAS MANUELA</v>
          </cell>
          <cell r="F2178" t="str">
            <v>LEY Nº26920</v>
          </cell>
        </row>
        <row r="2179">
          <cell r="B2179">
            <v>5500</v>
          </cell>
          <cell r="C2179" t="str">
            <v>SOLITARIO III</v>
          </cell>
          <cell r="D2179" t="str">
            <v>IO-5500-BM</v>
          </cell>
          <cell r="E2179" t="str">
            <v>JULIO HERRERA CONTRERAS Y OTRO</v>
          </cell>
          <cell r="F2179" t="str">
            <v>ARTESANAL</v>
          </cell>
        </row>
        <row r="2180">
          <cell r="B2180">
            <v>5501</v>
          </cell>
          <cell r="C2180" t="str">
            <v>ARCA DE NOE</v>
          </cell>
          <cell r="D2180" t="str">
            <v>IO-5501-BM</v>
          </cell>
          <cell r="E2180" t="str">
            <v>SATURNINO OCTAVIO DIAZ C. Y OTRO</v>
          </cell>
          <cell r="F2180" t="str">
            <v>ARTESANAL</v>
          </cell>
        </row>
        <row r="2181">
          <cell r="B2181">
            <v>5506</v>
          </cell>
          <cell r="C2181" t="str">
            <v>SE?R DE LA SOLEDAD</v>
          </cell>
          <cell r="D2181" t="str">
            <v>PT-5506-BM</v>
          </cell>
          <cell r="E2181" t="str">
            <v>PESQUERA MI GABRIELA S.A.C.</v>
          </cell>
          <cell r="F2181" t="str">
            <v>LEY Nº26920</v>
          </cell>
        </row>
        <row r="2182">
          <cell r="B2182">
            <v>5508</v>
          </cell>
          <cell r="C2182" t="str">
            <v>MI ANDRES</v>
          </cell>
          <cell r="D2182" t="str">
            <v>PT-5508-BM</v>
          </cell>
          <cell r="E2182" t="str">
            <v>ECHE PANTA SANTOS ISABEL</v>
          </cell>
          <cell r="F2182" t="str">
            <v>ARTESANAL</v>
          </cell>
        </row>
        <row r="2183">
          <cell r="B2183">
            <v>5509</v>
          </cell>
          <cell r="C2183" t="str">
            <v>ADOLFITO II</v>
          </cell>
          <cell r="D2183" t="str">
            <v>PT-05509-CM</v>
          </cell>
          <cell r="E2183" t="str">
            <v>ECHE ZAPATA ANA LILIAN</v>
          </cell>
          <cell r="F2183" t="str">
            <v>ARTESANAL</v>
          </cell>
        </row>
        <row r="2184">
          <cell r="B2184">
            <v>5510</v>
          </cell>
          <cell r="C2184" t="str">
            <v>MARITZA VIOLETA</v>
          </cell>
          <cell r="D2184" t="str">
            <v>PT-5510-CM</v>
          </cell>
          <cell r="E2184" t="str">
            <v>LORO LORO FELIX ;MARTINEZ GARCIA MARIA PETRONILA</v>
          </cell>
          <cell r="F2184" t="str">
            <v>LEY Nº26920</v>
          </cell>
        </row>
        <row r="2185">
          <cell r="B2185">
            <v>5519</v>
          </cell>
          <cell r="C2185" t="str">
            <v>DON TEOFILO 2</v>
          </cell>
          <cell r="D2185" t="str">
            <v>PT-5519-CM</v>
          </cell>
          <cell r="E2185" t="str">
            <v>ALVAREZ QUEREVALU LORETO ;ALVAREZ QUEREVALU PEDRO</v>
          </cell>
          <cell r="F2185" t="str">
            <v>LEY Nº26920</v>
          </cell>
        </row>
        <row r="2186">
          <cell r="B2186">
            <v>5528</v>
          </cell>
          <cell r="C2186" t="str">
            <v>EL PULPO II</v>
          </cell>
          <cell r="D2186" t="str">
            <v>PT-5528-CM</v>
          </cell>
          <cell r="E2186" t="str">
            <v>TUME MORALES FELIPE ;TUME MORALES JOSE ROGELIO</v>
          </cell>
          <cell r="F2186" t="str">
            <v>LEY Nº26920</v>
          </cell>
        </row>
        <row r="2187">
          <cell r="B2187">
            <v>5529</v>
          </cell>
          <cell r="C2187" t="str">
            <v>MI SE?R CAUTIVO</v>
          </cell>
          <cell r="D2187" t="str">
            <v>PT-5529-CM</v>
          </cell>
          <cell r="E2187" t="str">
            <v>ECA PUESCAS JIMMY</v>
          </cell>
          <cell r="F2187" t="str">
            <v>LEY Nº26920</v>
          </cell>
        </row>
        <row r="2188">
          <cell r="B2188">
            <v>5532</v>
          </cell>
          <cell r="C2188" t="str">
            <v>MARGARITA</v>
          </cell>
          <cell r="D2188" t="str">
            <v>PT-05532-BM</v>
          </cell>
          <cell r="E2188" t="str">
            <v>LORO POYCON BUENAVENTURA</v>
          </cell>
          <cell r="F2188" t="str">
            <v>DECRETO LEGISLATIVO Nº1273</v>
          </cell>
        </row>
        <row r="2189">
          <cell r="B2189">
            <v>5533</v>
          </cell>
          <cell r="C2189" t="str">
            <v>DIVINO SE?R DE LA AGONIA</v>
          </cell>
          <cell r="D2189" t="str">
            <v>PT-5533-BM</v>
          </cell>
          <cell r="E2189" t="str">
            <v>ANTON SOLANO LIBORIO TEOFILO</v>
          </cell>
          <cell r="F2189" t="str">
            <v>ARTESANAL</v>
          </cell>
        </row>
        <row r="2190">
          <cell r="B2190">
            <v>5540</v>
          </cell>
          <cell r="C2190" t="str">
            <v>CRISTO REY</v>
          </cell>
          <cell r="D2190" t="str">
            <v>CO-5540-BM</v>
          </cell>
          <cell r="E2190" t="str">
            <v>YUPANQUI PASTRANA ALFONSO</v>
          </cell>
          <cell r="F2190" t="str">
            <v>ARTESANAL</v>
          </cell>
        </row>
        <row r="2191">
          <cell r="B2191">
            <v>5541</v>
          </cell>
          <cell r="C2191" t="str">
            <v>MI SEBASTIAN</v>
          </cell>
          <cell r="D2191" t="str">
            <v>CO-5541-BM</v>
          </cell>
          <cell r="E2191" t="str">
            <v>JARA CAMPOS LUIS ENRIQUE</v>
          </cell>
          <cell r="F2191" t="str">
            <v>ARTESANAL</v>
          </cell>
        </row>
        <row r="2192">
          <cell r="B2192">
            <v>5543</v>
          </cell>
          <cell r="C2192" t="str">
            <v>ITJ 3</v>
          </cell>
          <cell r="D2192" t="str">
            <v>CO-5543-PM</v>
          </cell>
          <cell r="E2192" t="str">
            <v>PESQUERA NATALIA S.A.C.</v>
          </cell>
          <cell r="F2192" t="str">
            <v>DECRETO LEY Nº25977</v>
          </cell>
        </row>
        <row r="2193">
          <cell r="B2193">
            <v>5544</v>
          </cell>
          <cell r="C2193" t="str">
            <v>CHALACO</v>
          </cell>
          <cell r="D2193" t="str">
            <v>CO-5544-CM</v>
          </cell>
          <cell r="E2193" t="str">
            <v>CORPORACION PESQUERA INCA S.A.C.</v>
          </cell>
          <cell r="F2193" t="str">
            <v>DECRETO LEY Nº25977</v>
          </cell>
        </row>
        <row r="2194">
          <cell r="B2194">
            <v>5551</v>
          </cell>
          <cell r="C2194" t="str">
            <v>SAN FRANCISCO DE ASIS</v>
          </cell>
          <cell r="D2194" t="str">
            <v>PT-5551-BM</v>
          </cell>
          <cell r="E2194" t="str">
            <v>PAIVA ZETA JUAN GUALBERTO Y HNOS.</v>
          </cell>
          <cell r="F2194" t="str">
            <v>ARTESANAL</v>
          </cell>
        </row>
        <row r="2195">
          <cell r="B2195">
            <v>5557</v>
          </cell>
          <cell r="C2195" t="str">
            <v>MANUELITO</v>
          </cell>
          <cell r="D2195" t="str">
            <v>CO-5557-CM</v>
          </cell>
          <cell r="E2195" t="str">
            <v>ALVAREZ ECHE JOSE SANTOS</v>
          </cell>
          <cell r="F2195" t="str">
            <v>LEY Nº26920</v>
          </cell>
        </row>
        <row r="2196">
          <cell r="B2196">
            <v>5559</v>
          </cell>
          <cell r="C2196" t="str">
            <v>DAVID</v>
          </cell>
          <cell r="D2196" t="str">
            <v>CO-05559-BM</v>
          </cell>
          <cell r="E2196" t="str">
            <v>TEJEDA YONG LUIS ALBERTO</v>
          </cell>
          <cell r="F2196" t="str">
            <v>DECRETO LEGISLATIVO Nº1273</v>
          </cell>
        </row>
        <row r="2197">
          <cell r="B2197">
            <v>5574</v>
          </cell>
          <cell r="C2197" t="str">
            <v>RIMAC 6</v>
          </cell>
          <cell r="D2197" t="str">
            <v>CO-5574-PM</v>
          </cell>
          <cell r="E2197" t="str">
            <v>PESQUERA EXALMAR S.A.A.</v>
          </cell>
          <cell r="F2197" t="str">
            <v>DECRETO LEY Nº25977</v>
          </cell>
        </row>
        <row r="2198">
          <cell r="B2198">
            <v>5579</v>
          </cell>
          <cell r="C2198" t="str">
            <v>DO? ADDY</v>
          </cell>
          <cell r="D2198" t="str">
            <v>CO-5579-PM</v>
          </cell>
          <cell r="E2198" t="str">
            <v>PESQUERA PELAYO S.A.C.</v>
          </cell>
          <cell r="F2198" t="str">
            <v>DECRETO LEY Nº25977</v>
          </cell>
        </row>
        <row r="2199">
          <cell r="B2199">
            <v>5580</v>
          </cell>
          <cell r="C2199" t="str">
            <v>SIMY 3</v>
          </cell>
          <cell r="D2199" t="str">
            <v>CO-05580-PM</v>
          </cell>
          <cell r="E2199" t="str">
            <v>CFG INVESTMENT S.A.C.</v>
          </cell>
          <cell r="F2199" t="str">
            <v>DECRETO LEY Nº25977</v>
          </cell>
        </row>
        <row r="2200">
          <cell r="B2200">
            <v>5611</v>
          </cell>
          <cell r="C2200" t="str">
            <v>SE?R DE HUANCA</v>
          </cell>
          <cell r="D2200" t="str">
            <v>MO-5611-BM</v>
          </cell>
          <cell r="E2200" t="str">
            <v>CHOQUECONZA AUCACUSI SEBASTIAN</v>
          </cell>
          <cell r="F2200" t="str">
            <v>ARTESANAL</v>
          </cell>
        </row>
        <row r="2201">
          <cell r="B2201">
            <v>5613</v>
          </cell>
          <cell r="C2201" t="str">
            <v>EL SALVADOR</v>
          </cell>
          <cell r="D2201" t="str">
            <v>MO-5613-BM</v>
          </cell>
          <cell r="E2201" t="str">
            <v>ALBERTO PICHA MAMANI Y OTRO</v>
          </cell>
          <cell r="F2201" t="str">
            <v>ARTESANAL</v>
          </cell>
        </row>
        <row r="2202">
          <cell r="B2202">
            <v>5615</v>
          </cell>
          <cell r="C2202" t="str">
            <v>JUANITA 3</v>
          </cell>
          <cell r="D2202" t="str">
            <v>HO-5615-CM</v>
          </cell>
          <cell r="E2202" t="str">
            <v>PESQUERA JUANITA S.R.L.</v>
          </cell>
          <cell r="F2202" t="str">
            <v>DECRETO LEY Nº25977</v>
          </cell>
        </row>
        <row r="2203">
          <cell r="B2203">
            <v>5616</v>
          </cell>
          <cell r="C2203" t="str">
            <v>JUANITA 2</v>
          </cell>
          <cell r="D2203" t="str">
            <v>HO-5616-CM</v>
          </cell>
          <cell r="E2203" t="str">
            <v>RAMOS BAZALAR OBDULIA ;RAMOS MORANTE BENIGNO TEODORO</v>
          </cell>
          <cell r="F2203" t="str">
            <v>LEY Nº26920</v>
          </cell>
        </row>
        <row r="2204">
          <cell r="B2204">
            <v>5618</v>
          </cell>
          <cell r="C2204" t="str">
            <v>MI CELINDA</v>
          </cell>
          <cell r="D2204" t="str">
            <v>PT-5618-BM</v>
          </cell>
          <cell r="E2204" t="str">
            <v>GUZMAN VALENZUELA MARGARITA JUANA ;VILLEGAS COBE?S JUSTO</v>
          </cell>
          <cell r="F2204" t="str">
            <v>MENOR ESCALA (ANCHOVETA)</v>
          </cell>
        </row>
        <row r="2205">
          <cell r="B2205">
            <v>5622</v>
          </cell>
          <cell r="C2205" t="str">
            <v>JOSE ENRIQUE</v>
          </cell>
          <cell r="D2205" t="str">
            <v>PT-05622-BM</v>
          </cell>
          <cell r="E2205" t="str">
            <v>RODRIGUEZ CHUNGA JOSE MERCEDES</v>
          </cell>
          <cell r="F2205" t="str">
            <v>DECRETO LEGISLATIVO Nº1273</v>
          </cell>
        </row>
        <row r="2206">
          <cell r="B2206">
            <v>5623</v>
          </cell>
          <cell r="C2206" t="str">
            <v>DON NEPTALI</v>
          </cell>
          <cell r="D2206" t="str">
            <v>PT-05623-BM</v>
          </cell>
          <cell r="E2206" t="str">
            <v>PESQUERA SAN MIGUEL ARCANGEL S.A.C.</v>
          </cell>
          <cell r="F2206" t="str">
            <v>MENOR ESCALA (ANCHOVETA)</v>
          </cell>
        </row>
        <row r="2207">
          <cell r="B2207">
            <v>5624</v>
          </cell>
          <cell r="C2207" t="str">
            <v>SAN RAFAEL</v>
          </cell>
          <cell r="D2207" t="str">
            <v>PT-5624-BM</v>
          </cell>
          <cell r="E2207" t="str">
            <v>QUEREVALU FIESTAS JUAN AGUSTIN</v>
          </cell>
          <cell r="F2207" t="str">
            <v>ARTESANAL</v>
          </cell>
        </row>
        <row r="2208">
          <cell r="B2208">
            <v>5634</v>
          </cell>
          <cell r="C2208" t="str">
            <v>MARTIN</v>
          </cell>
          <cell r="D2208" t="str">
            <v>CO-05634-BM</v>
          </cell>
          <cell r="E2208" t="str">
            <v>GONZALES TORRES ROSARIO</v>
          </cell>
          <cell r="F2208" t="str">
            <v>DECRETO LEGISLATIVO Nº1273</v>
          </cell>
        </row>
        <row r="2209">
          <cell r="B2209">
            <v>5653</v>
          </cell>
          <cell r="C2209" t="str">
            <v>JOHANNA</v>
          </cell>
          <cell r="D2209" t="str">
            <v>CO-5653-CM</v>
          </cell>
          <cell r="E2209" t="str">
            <v>JOAQUIN PAYCO ALBERTO</v>
          </cell>
          <cell r="F2209" t="str">
            <v>MENOR ESCALA (ANCHOVETA) - ARTESANAL</v>
          </cell>
        </row>
        <row r="2210">
          <cell r="B2210">
            <v>5660</v>
          </cell>
          <cell r="C2210" t="str">
            <v>SAN JACINTO</v>
          </cell>
          <cell r="D2210" t="str">
            <v>CO-05660-BM</v>
          </cell>
          <cell r="E2210" t="str">
            <v>TEMOCHE PERICHE BERARDO</v>
          </cell>
          <cell r="F2210" t="str">
            <v>DECRETO LEGISLATIVO Nº1273</v>
          </cell>
        </row>
        <row r="2211">
          <cell r="B2211">
            <v>5662</v>
          </cell>
          <cell r="C2211" t="str">
            <v>SABINA BEATRIZ Nº4</v>
          </cell>
          <cell r="D2211" t="str">
            <v>PL-5662-CM</v>
          </cell>
          <cell r="E2211" t="str">
            <v>PANTA SANCHEZ JHONATAN BERNARDO ;PANTA SANCHEZ LARRY ALBERTO</v>
          </cell>
          <cell r="F2211" t="str">
            <v>LEY Nº26920</v>
          </cell>
        </row>
        <row r="2212">
          <cell r="B2212">
            <v>5663</v>
          </cell>
          <cell r="C2212" t="str">
            <v>MI MANUEL II</v>
          </cell>
          <cell r="D2212" t="str">
            <v>TA-5663-BM</v>
          </cell>
          <cell r="E2212" t="str">
            <v>PANTA PANTA ASENCION</v>
          </cell>
          <cell r="F2212" t="str">
            <v>ARTESANAL</v>
          </cell>
        </row>
        <row r="2213">
          <cell r="B2213">
            <v>5666</v>
          </cell>
          <cell r="C2213" t="str">
            <v>JOSEPH ALEXANDRO 5</v>
          </cell>
          <cell r="D2213" t="str">
            <v>PL-05666-BM</v>
          </cell>
          <cell r="E2213" t="str">
            <v>BISMAR E.I.R.L.</v>
          </cell>
          <cell r="F2213" t="str">
            <v>ARTESANAL</v>
          </cell>
        </row>
        <row r="2214">
          <cell r="B2214">
            <v>5667</v>
          </cell>
          <cell r="C2214" t="str">
            <v>JUANA ROSA</v>
          </cell>
          <cell r="D2214" t="str">
            <v>PL-5667-CM</v>
          </cell>
          <cell r="E2214" t="str">
            <v>PESQUERA EXALMAR S.A.A.</v>
          </cell>
          <cell r="F2214" t="str">
            <v>LEY Nº26920</v>
          </cell>
        </row>
        <row r="2215">
          <cell r="B2215">
            <v>5668</v>
          </cell>
          <cell r="C2215" t="str">
            <v>MARIA MERCEDES</v>
          </cell>
          <cell r="D2215" t="str">
            <v>PL-5668-CM</v>
          </cell>
          <cell r="E2215" t="str">
            <v>MERBAR S.A.C.</v>
          </cell>
          <cell r="F2215" t="str">
            <v>LEY Nº26920</v>
          </cell>
        </row>
        <row r="2216">
          <cell r="B2216">
            <v>5671</v>
          </cell>
          <cell r="C2216" t="str">
            <v>JAVIER</v>
          </cell>
          <cell r="D2216" t="str">
            <v>TA-05671-CM</v>
          </cell>
          <cell r="E2216" t="str">
            <v>OP7 PESCA S.A.C.</v>
          </cell>
          <cell r="F2216" t="str">
            <v>ARTESANAL</v>
          </cell>
        </row>
        <row r="2217">
          <cell r="B2217">
            <v>5672</v>
          </cell>
          <cell r="C2217" t="str">
            <v>MILAGRO</v>
          </cell>
          <cell r="D2217" t="str">
            <v>TA-05672-CM</v>
          </cell>
          <cell r="E2217" t="str">
            <v>SIPION BERNAL LINA ROSA</v>
          </cell>
          <cell r="F2217" t="str">
            <v>ARTESANAL</v>
          </cell>
        </row>
        <row r="2218">
          <cell r="B2218">
            <v>5673</v>
          </cell>
          <cell r="C2218" t="str">
            <v>DIVINO CAUTIVO</v>
          </cell>
          <cell r="D2218" t="str">
            <v>TA-5673-CM</v>
          </cell>
          <cell r="E2218" t="str">
            <v>JACINTO PANTA CLEMENTINA MARIA ;PANTA PANTA PEDRO</v>
          </cell>
          <cell r="F2218" t="str">
            <v>LEY Nº26920</v>
          </cell>
        </row>
        <row r="2219">
          <cell r="B2219">
            <v>5676</v>
          </cell>
          <cell r="C2219" t="str">
            <v>SAN SEBASTIAN</v>
          </cell>
          <cell r="D2219" t="str">
            <v>TA-5676-BM</v>
          </cell>
          <cell r="E2219" t="str">
            <v>QUEREVALU RUMICHE SANTOS Y LEONIDAS</v>
          </cell>
          <cell r="F2219" t="str">
            <v>ARTESANAL</v>
          </cell>
        </row>
        <row r="2220">
          <cell r="B2220">
            <v>5677</v>
          </cell>
          <cell r="C2220" t="str">
            <v>YULISSA</v>
          </cell>
          <cell r="D2220" t="str">
            <v>MO-5677-BM</v>
          </cell>
          <cell r="E2220" t="str">
            <v>FLORES CHALCO SANTOS NARCISO</v>
          </cell>
          <cell r="F2220" t="str">
            <v>ARTESANAL</v>
          </cell>
        </row>
        <row r="2221">
          <cell r="B2221">
            <v>5678</v>
          </cell>
          <cell r="C2221" t="str">
            <v>CARPAYO</v>
          </cell>
          <cell r="D2221" t="str">
            <v>MO-5678-BM</v>
          </cell>
          <cell r="E2221" t="str">
            <v>CARPIO CACERES MAURICIO</v>
          </cell>
          <cell r="F2221" t="str">
            <v>ARTESANAL</v>
          </cell>
        </row>
        <row r="2222">
          <cell r="B2222">
            <v>5681</v>
          </cell>
          <cell r="C2222" t="str">
            <v>JAVIER ANTONIO</v>
          </cell>
          <cell r="D2222" t="str">
            <v>PT-05681-BM</v>
          </cell>
          <cell r="E2222" t="str">
            <v>GIRALDO GIRALDO JAVIER ALFREDO ;PEREZ ZAFRA DE MERINO ROCIO ISABEL</v>
          </cell>
          <cell r="F2222" t="str">
            <v>MENOR ESCALA (ANCHOVETA) - ARTESANAL</v>
          </cell>
        </row>
        <row r="2223">
          <cell r="B2223">
            <v>5683</v>
          </cell>
          <cell r="C2223" t="str">
            <v>DON PANCHO</v>
          </cell>
          <cell r="D2223" t="str">
            <v>PT-5683-BM</v>
          </cell>
          <cell r="E2223" t="str">
            <v>FIESTAS QUEREVALU JOSE FRANCISCO</v>
          </cell>
          <cell r="F2223" t="str">
            <v>ARTESANAL</v>
          </cell>
        </row>
        <row r="2224">
          <cell r="B2224">
            <v>5685</v>
          </cell>
          <cell r="C2224" t="str">
            <v>NUESTRA SE?RA DE GUADALUPE</v>
          </cell>
          <cell r="D2224" t="str">
            <v>PT-5685-BM</v>
          </cell>
          <cell r="E2224" t="str">
            <v>SABA RUIZ CESAR</v>
          </cell>
          <cell r="F2224" t="str">
            <v>ARTESANAL</v>
          </cell>
        </row>
        <row r="2225">
          <cell r="B2225">
            <v>5687</v>
          </cell>
          <cell r="C2225" t="str">
            <v>HUAMANGA</v>
          </cell>
          <cell r="D2225" t="str">
            <v>PT-5687-CM</v>
          </cell>
          <cell r="E2225" t="str">
            <v>CENTRO DE ENTRENAMIENTO PESQUERO DE PAITA (CEP-PAITA)</v>
          </cell>
          <cell r="F2225" t="str">
            <v>ARTESANAL</v>
          </cell>
        </row>
        <row r="2226">
          <cell r="B2226">
            <v>5688</v>
          </cell>
          <cell r="C2226" t="str">
            <v>CANGALLO</v>
          </cell>
          <cell r="D2226" t="str">
            <v>PT-5688-CM</v>
          </cell>
          <cell r="E2226" t="str">
            <v>CENTRO DE ENTRENAMIENTO PESQUERO DE PAITA (CEP-PAITA)</v>
          </cell>
          <cell r="F2226" t="str">
            <v>ARTESANAL</v>
          </cell>
        </row>
        <row r="2227">
          <cell r="B2227">
            <v>5690</v>
          </cell>
          <cell r="C2227" t="str">
            <v>SANTA RITA</v>
          </cell>
          <cell r="D2227" t="str">
            <v>PT-05690-BM</v>
          </cell>
          <cell r="E2227" t="str">
            <v>NUNURA AMAYA ELEUTERIO</v>
          </cell>
          <cell r="F2227" t="str">
            <v>DECRETO LEGISLATIVO Nº1273</v>
          </cell>
        </row>
        <row r="2228">
          <cell r="B2228">
            <v>5702</v>
          </cell>
          <cell r="C2228" t="str">
            <v>C&amp;Z 6</v>
          </cell>
          <cell r="D2228" t="str">
            <v>CE-5702-PM</v>
          </cell>
          <cell r="E2228" t="str">
            <v>PESQUERA JADA S.A.</v>
          </cell>
          <cell r="F2228" t="str">
            <v>DECRETO LEY Nº25977</v>
          </cell>
        </row>
        <row r="2229">
          <cell r="B2229">
            <v>5718</v>
          </cell>
          <cell r="C2229" t="str">
            <v>DON MILTON</v>
          </cell>
          <cell r="D2229" t="str">
            <v>CE-5718-PM</v>
          </cell>
          <cell r="E2229" t="str">
            <v>PESQUERA BETHEL S.A.</v>
          </cell>
          <cell r="F2229" t="str">
            <v>DECRETO LEY Nº25977</v>
          </cell>
        </row>
        <row r="2230">
          <cell r="B2230">
            <v>5720</v>
          </cell>
          <cell r="C2230" t="str">
            <v>SABINA I</v>
          </cell>
          <cell r="D2230" t="str">
            <v>CE-5720-CM</v>
          </cell>
          <cell r="E2230" t="str">
            <v>INVERSIONES SABINA FISHING EIRL.</v>
          </cell>
          <cell r="F2230" t="str">
            <v>MENOR ESCALA (ANCHOVETA) - ARTESANAL</v>
          </cell>
        </row>
        <row r="2231">
          <cell r="B2231">
            <v>5726</v>
          </cell>
          <cell r="C2231" t="str">
            <v>DON MANUEL IV</v>
          </cell>
          <cell r="D2231" t="str">
            <v>CE-5726-CM</v>
          </cell>
          <cell r="E2231" t="str">
            <v>HUAMANCHUMO BERNAL FRANCISCO (F)</v>
          </cell>
          <cell r="F2231" t="str">
            <v>DECRETO LEY Nº25977</v>
          </cell>
        </row>
        <row r="2232">
          <cell r="B2232">
            <v>5735</v>
          </cell>
          <cell r="C2232" t="str">
            <v>JUNIOR</v>
          </cell>
          <cell r="D2232" t="str">
            <v>CE-05735-BM</v>
          </cell>
          <cell r="E2232" t="str">
            <v>LEON ALBERTO JOSE LUIS</v>
          </cell>
          <cell r="F2232" t="str">
            <v>ARTESANAL</v>
          </cell>
        </row>
        <row r="2233">
          <cell r="B2233">
            <v>5744</v>
          </cell>
          <cell r="C2233" t="str">
            <v>VICTORIA</v>
          </cell>
          <cell r="D2233" t="str">
            <v>IO-5744-BM</v>
          </cell>
          <cell r="E2233" t="str">
            <v>MAMANI CALIZAYA JOSE JULIO</v>
          </cell>
          <cell r="F2233" t="str">
            <v>ARTESANAL</v>
          </cell>
        </row>
        <row r="2234">
          <cell r="B2234">
            <v>5745</v>
          </cell>
          <cell r="C2234" t="str">
            <v>DON HECTOR</v>
          </cell>
          <cell r="D2234" t="str">
            <v>IO-5745-BM</v>
          </cell>
          <cell r="E2234" t="str">
            <v>ALEJANDRO SALINAS ACOSTA Y OTRO</v>
          </cell>
          <cell r="F2234" t="str">
            <v>ARTESANAL</v>
          </cell>
        </row>
        <row r="2235">
          <cell r="B2235">
            <v>5746</v>
          </cell>
          <cell r="C2235" t="str">
            <v>ADAN Y EVA</v>
          </cell>
          <cell r="D2235" t="str">
            <v>IO-05746-BM</v>
          </cell>
          <cell r="E2235" t="str">
            <v>CUSI VDA DE MENDOZA ESTEFANIA</v>
          </cell>
          <cell r="F2235" t="str">
            <v>ARTESANAL</v>
          </cell>
        </row>
        <row r="2236">
          <cell r="B2236">
            <v>5747</v>
          </cell>
          <cell r="C2236" t="str">
            <v>DIAMANTE</v>
          </cell>
          <cell r="D2236" t="str">
            <v>IO-5747-BM</v>
          </cell>
          <cell r="E2236" t="str">
            <v>GONZA JAHUIRA RENAU ;QUISPE GONZA OLGA</v>
          </cell>
          <cell r="F2236" t="str">
            <v>ARTESANAL</v>
          </cell>
        </row>
        <row r="2237">
          <cell r="B2237">
            <v>5752</v>
          </cell>
          <cell r="C2237" t="str">
            <v>EMMANUEL</v>
          </cell>
          <cell r="D2237" t="str">
            <v>ZS-5752-BM</v>
          </cell>
          <cell r="E2237" t="str">
            <v>ECA CORDOVA LUIS ;PANTA DE ECA ISABEL</v>
          </cell>
          <cell r="F2237" t="str">
            <v>ARTESANAL</v>
          </cell>
        </row>
        <row r="2238">
          <cell r="B2238">
            <v>5754</v>
          </cell>
          <cell r="C2238" t="str">
            <v>MI IVAN</v>
          </cell>
          <cell r="D2238" t="str">
            <v>ZS-5754-BM</v>
          </cell>
          <cell r="E2238" t="str">
            <v>PE? MI?N AUGUSTO</v>
          </cell>
          <cell r="F2238" t="str">
            <v>ARTESANAL</v>
          </cell>
        </row>
        <row r="2239">
          <cell r="B2239">
            <v>5758</v>
          </cell>
          <cell r="C2239" t="str">
            <v>EVELYN DENISSE</v>
          </cell>
          <cell r="D2239" t="str">
            <v>ZS-5758-BM</v>
          </cell>
          <cell r="E2239" t="str">
            <v>CALERO CESPEDES HILTON</v>
          </cell>
          <cell r="F2239" t="str">
            <v>ARTESANAL</v>
          </cell>
        </row>
        <row r="2240">
          <cell r="B2240">
            <v>5761</v>
          </cell>
          <cell r="C2240" t="str">
            <v>NI? DEL MILAGRO</v>
          </cell>
          <cell r="D2240" t="str">
            <v>ZS-5761-BM</v>
          </cell>
          <cell r="E2240" t="str">
            <v>BANCES VIDAURE PEDRO</v>
          </cell>
          <cell r="F2240" t="str">
            <v>ARTESANAL</v>
          </cell>
        </row>
        <row r="2241">
          <cell r="B2241">
            <v>5766</v>
          </cell>
          <cell r="C2241" t="str">
            <v>EL GRECO</v>
          </cell>
          <cell r="D2241" t="str">
            <v>ZS-5766-BM</v>
          </cell>
          <cell r="E2241" t="str">
            <v>CARNERO LLACSAHUACHE PORFIRIO</v>
          </cell>
          <cell r="F2241" t="str">
            <v>ARTESANAL</v>
          </cell>
        </row>
        <row r="2242">
          <cell r="B2242">
            <v>5772</v>
          </cell>
          <cell r="C2242" t="str">
            <v>MONTECRISTO</v>
          </cell>
          <cell r="D2242" t="str">
            <v>PS-5772-BM</v>
          </cell>
          <cell r="E2242" t="str">
            <v>SOTO VDA. DE FAJARDO GREGORIA</v>
          </cell>
          <cell r="F2242" t="str">
            <v>ARTESANAL</v>
          </cell>
        </row>
        <row r="2243">
          <cell r="B2243">
            <v>5773</v>
          </cell>
          <cell r="C2243" t="str">
            <v>TAMAKUN</v>
          </cell>
          <cell r="D2243" t="str">
            <v>PS-05773-BM</v>
          </cell>
          <cell r="E2243" t="str">
            <v>GALAN ECHE JOSE GABRIEL</v>
          </cell>
          <cell r="F2243" t="str">
            <v>ARTESANAL</v>
          </cell>
        </row>
        <row r="2244">
          <cell r="B2244">
            <v>5774</v>
          </cell>
          <cell r="C2244" t="str">
            <v>ANGEL ISABEL</v>
          </cell>
          <cell r="D2244" t="str">
            <v>PT-5774-BM</v>
          </cell>
          <cell r="E2244" t="str">
            <v>AYALA VILLEGAS RICARDO</v>
          </cell>
          <cell r="F2244" t="str">
            <v>ARTESANAL</v>
          </cell>
        </row>
        <row r="2245">
          <cell r="B2245">
            <v>5776</v>
          </cell>
          <cell r="C2245" t="str">
            <v>MARIA MANUELA</v>
          </cell>
          <cell r="D2245" t="str">
            <v>PT-005776-BM</v>
          </cell>
          <cell r="E2245" t="str">
            <v>JACINTO PANTA ILDEFONSO Y PERICHE DE JACINTO MARIA MANUELA</v>
          </cell>
          <cell r="F2245" t="str">
            <v>ARTESANAL</v>
          </cell>
        </row>
        <row r="2246">
          <cell r="B2246">
            <v>5777</v>
          </cell>
          <cell r="C2246" t="str">
            <v>MI ESPERANZA</v>
          </cell>
          <cell r="D2246" t="str">
            <v>PT-05777-CM</v>
          </cell>
          <cell r="E2246" t="str">
            <v>VITE SUAREZ LORENA NOEMMY ;VITE SUAREZ WILSON PAUL</v>
          </cell>
          <cell r="F2246" t="str">
            <v>ARTESANAL</v>
          </cell>
        </row>
        <row r="2247">
          <cell r="B2247">
            <v>5778</v>
          </cell>
          <cell r="C2247" t="str">
            <v>VIRGEN DEL CARMEN II</v>
          </cell>
          <cell r="D2247" t="str">
            <v>PT-5778-BM</v>
          </cell>
          <cell r="E2247" t="str">
            <v>CARRERA RUMICHE VICTOR MANUEL</v>
          </cell>
          <cell r="F2247" t="str">
            <v>ARTESANAL</v>
          </cell>
        </row>
        <row r="2248">
          <cell r="B2248">
            <v>5780</v>
          </cell>
          <cell r="C2248" t="str">
            <v>MI VICTORIA II</v>
          </cell>
          <cell r="D2248" t="str">
            <v>TA-5780-CM</v>
          </cell>
          <cell r="E2248" t="str">
            <v>IPANAQUE OROSCO ISRAEL ABIMAEL</v>
          </cell>
          <cell r="F2248" t="str">
            <v>LEY Nº26920</v>
          </cell>
        </row>
        <row r="2249">
          <cell r="B2249">
            <v>5785</v>
          </cell>
          <cell r="C2249" t="str">
            <v>MILAGRO DE LA VIRGEN</v>
          </cell>
          <cell r="D2249" t="str">
            <v>TA-5785-BM</v>
          </cell>
          <cell r="E2249" t="str">
            <v>REYES REYES CLARA</v>
          </cell>
          <cell r="F2249" t="str">
            <v>MENOR ESCALA (ANCHOVETA)</v>
          </cell>
        </row>
        <row r="2250">
          <cell r="B2250">
            <v>5789</v>
          </cell>
          <cell r="C2250" t="str">
            <v>VIRGEN DE LAS MERCEDES</v>
          </cell>
          <cell r="D2250" t="str">
            <v>TA-5789-BM</v>
          </cell>
          <cell r="E2250" t="str">
            <v>VIRGEN DE LAS MERCEDES</v>
          </cell>
          <cell r="F2250" t="str">
            <v>ARTESANAL</v>
          </cell>
        </row>
        <row r="2251">
          <cell r="B2251">
            <v>5791</v>
          </cell>
          <cell r="C2251" t="str">
            <v>PAOLA</v>
          </cell>
          <cell r="D2251" t="str">
            <v>CO-5791-CM</v>
          </cell>
          <cell r="E2251" t="str">
            <v>PESQUERA PAOLA S.A.C.</v>
          </cell>
          <cell r="F2251" t="str">
            <v>LEY Nº26920</v>
          </cell>
        </row>
        <row r="2252">
          <cell r="B2252">
            <v>5797</v>
          </cell>
          <cell r="C2252" t="str">
            <v>WARANGO</v>
          </cell>
          <cell r="D2252" t="str">
            <v>CO-5797-CM</v>
          </cell>
          <cell r="E2252" t="str">
            <v>PESQUERA DIAMANTE S.A.</v>
          </cell>
          <cell r="F2252" t="str">
            <v>DECRETO LEY Nº25977</v>
          </cell>
        </row>
        <row r="2253">
          <cell r="B2253">
            <v>5801</v>
          </cell>
          <cell r="C2253" t="str">
            <v>CUCO Y CALIN</v>
          </cell>
          <cell r="D2253" t="str">
            <v>CO-05801-BM</v>
          </cell>
          <cell r="E2253" t="str">
            <v>CASTILLO CAMA PEDRO ADELCHI</v>
          </cell>
          <cell r="F2253" t="str">
            <v>DECRETO LEGISLATIVO Nº1273</v>
          </cell>
        </row>
        <row r="2254">
          <cell r="B2254">
            <v>5802</v>
          </cell>
          <cell r="C2254" t="str">
            <v>TASA 32</v>
          </cell>
          <cell r="D2254" t="str">
            <v>CO-5802-PM</v>
          </cell>
          <cell r="E2254" t="str">
            <v>TECNOLOGICA DE ALIMENTOS S.A.</v>
          </cell>
          <cell r="F2254" t="str">
            <v>DECRETO LEY Nº25977</v>
          </cell>
        </row>
        <row r="2255">
          <cell r="B2255">
            <v>5807</v>
          </cell>
          <cell r="C2255" t="str">
            <v>NI?</v>
          </cell>
          <cell r="D2255" t="str">
            <v>CO-5807-CM</v>
          </cell>
          <cell r="E2255" t="str">
            <v>PESQUERA ISA S.R.L.</v>
          </cell>
          <cell r="F2255" t="str">
            <v>DECRETO LEY Nº25977</v>
          </cell>
        </row>
        <row r="2256">
          <cell r="B2256">
            <v>5809</v>
          </cell>
          <cell r="C2256" t="str">
            <v>ALEXIS</v>
          </cell>
          <cell r="D2256" t="str">
            <v>CO-05809-BM</v>
          </cell>
          <cell r="E2256" t="str">
            <v>GONZALES ALAYO CARLOS BEDER</v>
          </cell>
          <cell r="F2256" t="str">
            <v>DECRETO LEGISLATIVO Nº1273</v>
          </cell>
        </row>
        <row r="2257">
          <cell r="B2257">
            <v>5814</v>
          </cell>
          <cell r="C2257" t="str">
            <v>FRAMAR - II</v>
          </cell>
          <cell r="D2257" t="str">
            <v>CO-05814-BM</v>
          </cell>
          <cell r="E2257" t="str">
            <v>FIESTAS RAMIREZ FRANCISCO</v>
          </cell>
          <cell r="F2257" t="str">
            <v>DECRETO LEGISLATIVO Nº1273</v>
          </cell>
        </row>
        <row r="2258">
          <cell r="B2258">
            <v>5815</v>
          </cell>
          <cell r="C2258" t="str">
            <v>JAIME I</v>
          </cell>
          <cell r="D2258" t="str">
            <v>PS-5815-BM</v>
          </cell>
          <cell r="E2258" t="str">
            <v>QUISPE LAURA DAVID ISAAC</v>
          </cell>
          <cell r="F2258" t="str">
            <v>ARTESANAL</v>
          </cell>
        </row>
        <row r="2259">
          <cell r="B2259">
            <v>5816</v>
          </cell>
          <cell r="C2259" t="str">
            <v>JOSE EDUARDO II</v>
          </cell>
          <cell r="D2259" t="str">
            <v>IO-5816-BM</v>
          </cell>
          <cell r="E2259" t="str">
            <v>MAMANI VENTURA SABINO</v>
          </cell>
          <cell r="F2259" t="str">
            <v>ARTESANAL</v>
          </cell>
        </row>
        <row r="2260">
          <cell r="B2260">
            <v>5817</v>
          </cell>
          <cell r="C2260" t="str">
            <v>JULIO RAMIREZ</v>
          </cell>
          <cell r="D2260" t="str">
            <v>PS-5817-BM</v>
          </cell>
          <cell r="E2260" t="str">
            <v>RODRIGUEZ MOYA JORGE ALBERTO</v>
          </cell>
          <cell r="F2260" t="str">
            <v>ARTESANAL</v>
          </cell>
        </row>
        <row r="2261">
          <cell r="B2261">
            <v>5818</v>
          </cell>
          <cell r="C2261" t="str">
            <v>VIRGEN DE TOPARA</v>
          </cell>
          <cell r="D2261" t="str">
            <v>PS-5818-BM</v>
          </cell>
          <cell r="E2261" t="str">
            <v>CHUMBES TORRES ADELAIDA</v>
          </cell>
          <cell r="F2261" t="str">
            <v>ARTESANAL</v>
          </cell>
        </row>
        <row r="2262">
          <cell r="B2262">
            <v>5821</v>
          </cell>
          <cell r="C2262" t="str">
            <v>NI? DEL MILAGRO 2</v>
          </cell>
          <cell r="D2262" t="str">
            <v>PT-05821-BM</v>
          </cell>
          <cell r="E2262" t="str">
            <v>CAMPOS NEYRA RUTH EVELYN</v>
          </cell>
          <cell r="F2262" t="str">
            <v>MENOR ESCALA (ANCHOVETA) - ARTESANAL</v>
          </cell>
        </row>
        <row r="2263">
          <cell r="B2263">
            <v>5822</v>
          </cell>
          <cell r="C2263" t="str">
            <v>GOLDEN FISH</v>
          </cell>
          <cell r="D2263" t="str">
            <v>PT-5822-CM</v>
          </cell>
          <cell r="E2263" t="str">
            <v>PICHILING FLORES OSCAR Y NAVARRO LEON JORGE</v>
          </cell>
          <cell r="F2263" t="str">
            <v>ARTESANAL</v>
          </cell>
        </row>
        <row r="2264">
          <cell r="B2264">
            <v>5823</v>
          </cell>
          <cell r="C2264" t="str">
            <v>MARIA ANGELITA III</v>
          </cell>
          <cell r="D2264" t="str">
            <v>PT-5823-CM</v>
          </cell>
          <cell r="E2264" t="str">
            <v>ECHE TUME JIMMY OMAR ;ECHE TUME JOSE ANTONIO ;TUME FIESTAS MARIA ALFONSA</v>
          </cell>
          <cell r="F2264" t="str">
            <v>LEY Nº26920</v>
          </cell>
        </row>
        <row r="2265">
          <cell r="B2265">
            <v>5827</v>
          </cell>
          <cell r="C2265" t="str">
            <v>CARMELITA II</v>
          </cell>
          <cell r="D2265" t="str">
            <v>PT-5827-CM</v>
          </cell>
          <cell r="E2265" t="str">
            <v>PESQUERA EXALMAR S.A.A.</v>
          </cell>
          <cell r="F2265" t="str">
            <v>LEY Nº26920</v>
          </cell>
        </row>
        <row r="2266">
          <cell r="B2266">
            <v>5832</v>
          </cell>
          <cell r="C2266" t="str">
            <v>JAMAICA I</v>
          </cell>
          <cell r="D2266" t="str">
            <v>IO-5832-BM</v>
          </cell>
          <cell r="E2266" t="str">
            <v>CORNEJO VARGAS RAYMUNDO</v>
          </cell>
          <cell r="F2266" t="str">
            <v>ARTESANAL</v>
          </cell>
        </row>
        <row r="2267">
          <cell r="B2267">
            <v>5835</v>
          </cell>
          <cell r="C2267" t="str">
            <v>CALAMAR 2</v>
          </cell>
          <cell r="D2267" t="str">
            <v>CE-5835-PM</v>
          </cell>
          <cell r="E2267" t="str">
            <v>PESQUERA LUISA S.A.</v>
          </cell>
          <cell r="F2267" t="str">
            <v>DECRETO LEY Nº25977</v>
          </cell>
        </row>
        <row r="2268">
          <cell r="B2268">
            <v>5850</v>
          </cell>
          <cell r="C2268" t="str">
            <v>YOVANA</v>
          </cell>
          <cell r="D2268" t="str">
            <v>CE-5850-PM</v>
          </cell>
          <cell r="E2268" t="str">
            <v>CORPORACION PESQUERA INCA S.A.C.</v>
          </cell>
          <cell r="F2268" t="str">
            <v>DECRETO LEY Nº25977</v>
          </cell>
        </row>
        <row r="2269">
          <cell r="B2269">
            <v>5851</v>
          </cell>
          <cell r="C2269" t="str">
            <v>CARMEN YASHIRA</v>
          </cell>
          <cell r="D2269" t="str">
            <v>HO-5851-BM</v>
          </cell>
          <cell r="E2269" t="str">
            <v>TOLEDO MORANTE JOSE</v>
          </cell>
          <cell r="F2269" t="str">
            <v>ARTESANAL</v>
          </cell>
        </row>
        <row r="2270">
          <cell r="B2270">
            <v>5853</v>
          </cell>
          <cell r="C2270" t="str">
            <v>PERENE</v>
          </cell>
          <cell r="D2270" t="str">
            <v>IO-5853-BM</v>
          </cell>
          <cell r="E2270" t="str">
            <v>LLAMOSA ECHEVARRIA DIONICIO</v>
          </cell>
          <cell r="F2270" t="str">
            <v>ARTESANAL</v>
          </cell>
        </row>
        <row r="2271">
          <cell r="B2271">
            <v>5855</v>
          </cell>
          <cell r="C2271" t="str">
            <v>ROSITA</v>
          </cell>
          <cell r="D2271" t="str">
            <v>IO-5855-BM</v>
          </cell>
          <cell r="E2271" t="str">
            <v>COLQUE VARGAS LUCIO ANISETO</v>
          </cell>
          <cell r="F2271" t="str">
            <v>ARTESANAL</v>
          </cell>
        </row>
        <row r="2272">
          <cell r="B2272">
            <v>5856</v>
          </cell>
          <cell r="C2272" t="str">
            <v>VIRGENCITA DE LAS PE?S</v>
          </cell>
          <cell r="D2272" t="str">
            <v>IO-5856-BM</v>
          </cell>
          <cell r="E2272" t="str">
            <v>CUADRO ATAUCURI GERMAN</v>
          </cell>
          <cell r="F2272" t="str">
            <v>ARTESANAL</v>
          </cell>
        </row>
        <row r="2273">
          <cell r="B2273">
            <v>5858</v>
          </cell>
          <cell r="C2273" t="str">
            <v>TACNA I</v>
          </cell>
          <cell r="D2273" t="str">
            <v>IO-5858-BM</v>
          </cell>
          <cell r="E2273" t="str">
            <v>COOPERATIVA PESQUERA VILA VILA LTDA.</v>
          </cell>
          <cell r="F2273" t="str">
            <v>ARTESANAL</v>
          </cell>
        </row>
        <row r="2274">
          <cell r="B2274">
            <v>5860</v>
          </cell>
          <cell r="C2274" t="str">
            <v>SARITA II</v>
          </cell>
          <cell r="D2274" t="str">
            <v>PS-5860-BM</v>
          </cell>
          <cell r="E2274" t="str">
            <v>MAYO QUILLE AGAPITA</v>
          </cell>
          <cell r="F2274" t="str">
            <v>ARTESANAL</v>
          </cell>
        </row>
        <row r="2275">
          <cell r="B2275">
            <v>5861</v>
          </cell>
          <cell r="C2275" t="str">
            <v>JESUS MARTIN</v>
          </cell>
          <cell r="D2275" t="str">
            <v>PS-5861-BM</v>
          </cell>
          <cell r="E2275" t="str">
            <v>MATIAS GARCIA PEDRO HUGO</v>
          </cell>
          <cell r="F2275" t="str">
            <v>ARTESANAL</v>
          </cell>
        </row>
        <row r="2276">
          <cell r="B2276">
            <v>5863</v>
          </cell>
          <cell r="C2276" t="str">
            <v>MARIA ESPERANZA</v>
          </cell>
          <cell r="D2276" t="str">
            <v>PL-5863-CM</v>
          </cell>
          <cell r="E2276" t="str">
            <v>HUAMANCHUMO MATEO VDA DE SIPION YOLANDA ;SIPION HUAMANCHUMO ERNESTO JONATTAN ;SIPION HUAMANCHUMO MARIA JOSSELYN ;SIPION HUAMANCHUMO YOLANDA YOHANA</v>
          </cell>
          <cell r="F2276" t="str">
            <v>LEY Nº26920</v>
          </cell>
        </row>
        <row r="2277">
          <cell r="B2277">
            <v>5864</v>
          </cell>
          <cell r="C2277" t="str">
            <v>MI LAURITA 3</v>
          </cell>
          <cell r="D2277" t="str">
            <v>PL-05864-CM</v>
          </cell>
          <cell r="E2277" t="str">
            <v>ARTESANALES DEL SANTA S.A.C.</v>
          </cell>
          <cell r="F2277" t="str">
            <v>MENOR ESCALA (ANCHOVETA)</v>
          </cell>
        </row>
        <row r="2278">
          <cell r="B2278">
            <v>5867</v>
          </cell>
          <cell r="C2278" t="str">
            <v>AMADEUS III</v>
          </cell>
          <cell r="D2278" t="str">
            <v>CO-5867-CM</v>
          </cell>
          <cell r="E2278" t="str">
            <v>DESEMBARCADERO PESQUERO MULTIPROPOSITO JUAN PABLO SOCIEDAD ANONIMA CERRADA</v>
          </cell>
          <cell r="F2278" t="str">
            <v>MENOR ESCALA (ANCHOVETA)</v>
          </cell>
        </row>
        <row r="2279">
          <cell r="B2279">
            <v>5868</v>
          </cell>
          <cell r="C2279" t="str">
            <v>CRISTO MARINO - I</v>
          </cell>
          <cell r="D2279" t="str">
            <v>CO-05868-BM</v>
          </cell>
          <cell r="E2279" t="str">
            <v>PURIZACA SANDOVAL DEISI IRIS</v>
          </cell>
          <cell r="F2279" t="str">
            <v>ARTESANAL</v>
          </cell>
        </row>
        <row r="2280">
          <cell r="B2280">
            <v>5871</v>
          </cell>
          <cell r="C2280" t="str">
            <v>LESLY ASUNCIONA</v>
          </cell>
          <cell r="D2280" t="str">
            <v>PL-5871-CM</v>
          </cell>
          <cell r="E2280" t="str">
            <v>BERNAL VELASQUEZ JULIO</v>
          </cell>
          <cell r="F2280" t="str">
            <v>LEY Nº26920</v>
          </cell>
        </row>
        <row r="2281">
          <cell r="B2281">
            <v>5874</v>
          </cell>
          <cell r="C2281" t="str">
            <v>DON EMILIANO</v>
          </cell>
          <cell r="D2281" t="str">
            <v>CO-5874-CM</v>
          </cell>
          <cell r="E2281" t="str">
            <v>JOAQUIN PAYCO ALBERTO</v>
          </cell>
          <cell r="F2281" t="str">
            <v>MENOR ESCALA (ANCHOVETA) - ARTESANAL</v>
          </cell>
        </row>
        <row r="2282">
          <cell r="B2282">
            <v>5881</v>
          </cell>
          <cell r="C2282" t="str">
            <v>ESTELA DE ORO</v>
          </cell>
          <cell r="D2282" t="str">
            <v>CO-5881-PM</v>
          </cell>
          <cell r="E2282" t="str">
            <v>AUSTRAL GROUP S.A.A</v>
          </cell>
          <cell r="F2282" t="str">
            <v>DECRETO LEY Nº25977</v>
          </cell>
        </row>
        <row r="2283">
          <cell r="B2283">
            <v>5883</v>
          </cell>
          <cell r="C2283" t="str">
            <v>SE?R DEL MAR 3</v>
          </cell>
          <cell r="D2283" t="str">
            <v>PT-5883-CM</v>
          </cell>
          <cell r="E2283" t="str">
            <v>TEQUE CURO CARLOS</v>
          </cell>
          <cell r="F2283" t="str">
            <v>LEY Nº26920</v>
          </cell>
        </row>
        <row r="2284">
          <cell r="B2284">
            <v>5886</v>
          </cell>
          <cell r="C2284" t="str">
            <v>IVANCITO 2</v>
          </cell>
          <cell r="D2284" t="str">
            <v>PT-05886-BM</v>
          </cell>
          <cell r="E2284" t="str">
            <v>LLENQUE MORE JUAN</v>
          </cell>
          <cell r="F2284" t="str">
            <v>DS. 006-2016-PRODUCE</v>
          </cell>
        </row>
        <row r="2285">
          <cell r="B2285">
            <v>5887</v>
          </cell>
          <cell r="C2285" t="str">
            <v>LOS CALAMARES</v>
          </cell>
          <cell r="D2285" t="str">
            <v>PT-05887-BM</v>
          </cell>
          <cell r="E2285" t="str">
            <v>PAZO PAZO JOSE AUGUSTO</v>
          </cell>
          <cell r="F2285" t="str">
            <v>DS. 006-2016-PRODUCE</v>
          </cell>
        </row>
        <row r="2286">
          <cell r="B2286">
            <v>5891</v>
          </cell>
          <cell r="C2286" t="str">
            <v>YAVE MI DIOS ETERNO</v>
          </cell>
          <cell r="D2286" t="str">
            <v>PT-05891-BM</v>
          </cell>
          <cell r="E2286" t="str">
            <v>ALVAREZ BAYONA JOSE ADRIAN</v>
          </cell>
          <cell r="F2286" t="str">
            <v>DS. 006-2016-PRODUCE</v>
          </cell>
        </row>
        <row r="2287">
          <cell r="B2287">
            <v>5892</v>
          </cell>
          <cell r="C2287" t="str">
            <v>TALITA JUNTO A DIOS</v>
          </cell>
          <cell r="D2287" t="str">
            <v>PT-05892-CM</v>
          </cell>
          <cell r="E2287" t="str">
            <v>ALVAREZ SANCHEZ MILTON ERICK</v>
          </cell>
          <cell r="F2287" t="str">
            <v>DS. 006-2016-PRODUCE</v>
          </cell>
        </row>
        <row r="2288">
          <cell r="B2288">
            <v>5893</v>
          </cell>
          <cell r="C2288" t="str">
            <v>BENDICEME SE?R</v>
          </cell>
          <cell r="D2288" t="str">
            <v>PT-5893-BM</v>
          </cell>
          <cell r="E2288" t="str">
            <v>VITE PURIZACA SIMON</v>
          </cell>
          <cell r="F2288" t="str">
            <v>ARTESANAL</v>
          </cell>
        </row>
        <row r="2289">
          <cell r="B2289">
            <v>5894</v>
          </cell>
          <cell r="C2289" t="str">
            <v>GILBER NOE</v>
          </cell>
          <cell r="D2289" t="str">
            <v>PT-5894-BM</v>
          </cell>
          <cell r="E2289" t="str">
            <v>CORTEZ RAMOS CAMPOVERDE</v>
          </cell>
          <cell r="F2289" t="str">
            <v>ARTESANAL</v>
          </cell>
        </row>
        <row r="2290">
          <cell r="B2290">
            <v>5896</v>
          </cell>
          <cell r="C2290" t="str">
            <v>CORDERO DE DIOS</v>
          </cell>
          <cell r="D2290" t="str">
            <v>PT-05896-BM</v>
          </cell>
          <cell r="E2290" t="str">
            <v>FIESTAS PURIZACA FRANCISCA MILAGROS</v>
          </cell>
          <cell r="F2290" t="str">
            <v>ARTESANAL</v>
          </cell>
        </row>
        <row r="2291">
          <cell r="B2291">
            <v>29686</v>
          </cell>
          <cell r="C2291" t="str">
            <v>ALEXITO</v>
          </cell>
          <cell r="D2291" t="str">
            <v>PL-29686-CM</v>
          </cell>
          <cell r="E2291" t="str">
            <v>BARRETO PAREDES FERNANDO RICHARD</v>
          </cell>
          <cell r="F2291" t="str">
            <v>LEY Nº26920</v>
          </cell>
        </row>
        <row r="2292">
          <cell r="B2292">
            <v>5901</v>
          </cell>
          <cell r="C2292" t="str">
            <v>MI SAN MARTIN III</v>
          </cell>
          <cell r="D2292" t="str">
            <v>PT-5901-BM</v>
          </cell>
          <cell r="E2292" t="str">
            <v>CRISPIN PERICHE PANTA Y OTROS</v>
          </cell>
          <cell r="F2292" t="str">
            <v>ARTESANAL</v>
          </cell>
        </row>
        <row r="2293">
          <cell r="B2293">
            <v>5905</v>
          </cell>
          <cell r="C2293" t="str">
            <v>CANARIO II</v>
          </cell>
          <cell r="D2293" t="str">
            <v>PS-5905-BM</v>
          </cell>
          <cell r="E2293" t="str">
            <v>DE LA CRUZ DE GARCIA ROSA</v>
          </cell>
          <cell r="F2293" t="str">
            <v>ARTESANAL</v>
          </cell>
        </row>
        <row r="2294">
          <cell r="B2294">
            <v>5906</v>
          </cell>
          <cell r="C2294" t="str">
            <v>EL PIRATA</v>
          </cell>
          <cell r="D2294" t="str">
            <v>PS-5906-BM</v>
          </cell>
          <cell r="E2294" t="str">
            <v>QUISPE PILLACA MARCELINO</v>
          </cell>
          <cell r="F2294" t="str">
            <v>ARTESANAL</v>
          </cell>
        </row>
        <row r="2295">
          <cell r="B2295">
            <v>5907</v>
          </cell>
          <cell r="C2295" t="str">
            <v>BEN HUR II</v>
          </cell>
          <cell r="D2295" t="str">
            <v>PS-5907-BM</v>
          </cell>
          <cell r="E2295" t="str">
            <v>OVIEDO PACASI VICENTE ISIDRO</v>
          </cell>
          <cell r="F2295" t="str">
            <v>ARTESANAL</v>
          </cell>
        </row>
        <row r="2296">
          <cell r="B2296">
            <v>5908</v>
          </cell>
          <cell r="C2296" t="str">
            <v>DON FELIX</v>
          </cell>
          <cell r="D2296" t="str">
            <v>PS-5908-BM</v>
          </cell>
          <cell r="E2296" t="str">
            <v>MAYO VALLEJOS FELIX</v>
          </cell>
          <cell r="F2296" t="str">
            <v>ARTESANAL</v>
          </cell>
        </row>
        <row r="2297">
          <cell r="B2297">
            <v>5913</v>
          </cell>
          <cell r="C2297" t="str">
            <v>DOBLE BOLSA</v>
          </cell>
          <cell r="D2297" t="str">
            <v>CE-05913-BM</v>
          </cell>
          <cell r="E2297" t="str">
            <v>DIAZ MORALES JAVIER ANTONIO</v>
          </cell>
          <cell r="F2297" t="str">
            <v>DECRETO LEGISLATIVO Nº1273</v>
          </cell>
        </row>
        <row r="2298">
          <cell r="B2298">
            <v>5914</v>
          </cell>
          <cell r="C2298" t="str">
            <v>ANDELKA</v>
          </cell>
          <cell r="D2298" t="str">
            <v>CE-5914-PM</v>
          </cell>
          <cell r="E2298" t="str">
            <v>CORPORACION PESQUERA INCA S.A.C.</v>
          </cell>
          <cell r="F2298" t="str">
            <v>DECRETO LEY Nº25977</v>
          </cell>
        </row>
        <row r="2299">
          <cell r="B2299">
            <v>5915</v>
          </cell>
          <cell r="C2299" t="str">
            <v>GISALI I</v>
          </cell>
          <cell r="D2299" t="str">
            <v>PL-5915-CM</v>
          </cell>
          <cell r="E2299" t="str">
            <v>PESQUERA EXALMAR S.A.A.</v>
          </cell>
          <cell r="F2299" t="str">
            <v>LEY Nº26920</v>
          </cell>
        </row>
        <row r="2300">
          <cell r="B2300">
            <v>5932</v>
          </cell>
          <cell r="C2300" t="str">
            <v>OLGUITA Y ABELINA</v>
          </cell>
          <cell r="D2300" t="str">
            <v>IO-5932-BM</v>
          </cell>
          <cell r="E2300" t="str">
            <v>GARCIA SUAREZ DE ARAGON JULIA</v>
          </cell>
          <cell r="F2300" t="str">
            <v>ARTESANAL</v>
          </cell>
        </row>
        <row r="2301">
          <cell r="B2301">
            <v>5933</v>
          </cell>
          <cell r="C2301" t="str">
            <v>HELARMAR-I</v>
          </cell>
          <cell r="D2301" t="str">
            <v>IO-5933-BM</v>
          </cell>
          <cell r="E2301" t="str">
            <v>CONDORI VILCA RODOLFO ALBERTO ;SICLLA ELGUERA GISELA FRANCISCA</v>
          </cell>
          <cell r="F2301" t="str">
            <v>ARTESANAL</v>
          </cell>
        </row>
        <row r="2302">
          <cell r="B2302">
            <v>5934</v>
          </cell>
          <cell r="C2302" t="str">
            <v>NENITA</v>
          </cell>
          <cell r="D2302" t="str">
            <v>IO-5934-BM</v>
          </cell>
          <cell r="E2302" t="str">
            <v>ANASTACIO R. MORA VASQUEZ Y OTROS</v>
          </cell>
          <cell r="F2302" t="str">
            <v>ARTESANAL</v>
          </cell>
        </row>
        <row r="2303">
          <cell r="B2303">
            <v>5935</v>
          </cell>
          <cell r="C2303" t="str">
            <v>MARINERO</v>
          </cell>
          <cell r="D2303" t="str">
            <v>IO-05935-BM</v>
          </cell>
          <cell r="E2303" t="str">
            <v>SANCHEZ PUMA ANGEL BENANCIO</v>
          </cell>
          <cell r="F2303" t="str">
            <v>ARTESANAL</v>
          </cell>
        </row>
        <row r="2304">
          <cell r="B2304">
            <v>5936</v>
          </cell>
          <cell r="C2304" t="str">
            <v>SE?R DE LOCUMBA</v>
          </cell>
          <cell r="D2304" t="str">
            <v>IO-5936-BM</v>
          </cell>
          <cell r="E2304" t="str">
            <v>OVIEDO CARDENAS SALOMON WENCESLAO</v>
          </cell>
          <cell r="F2304" t="str">
            <v>ARTESANAL</v>
          </cell>
        </row>
        <row r="2305">
          <cell r="B2305">
            <v>5937</v>
          </cell>
          <cell r="C2305" t="str">
            <v>VIRGEN DEL ROSARIO</v>
          </cell>
          <cell r="D2305" t="str">
            <v>IO-5937-BM</v>
          </cell>
          <cell r="E2305" t="str">
            <v>PARI CRUZ FELIPE</v>
          </cell>
          <cell r="F2305" t="str">
            <v>ARTESANAL</v>
          </cell>
        </row>
        <row r="2306">
          <cell r="B2306">
            <v>5941</v>
          </cell>
          <cell r="C2306" t="str">
            <v>TUPAC AMARU</v>
          </cell>
          <cell r="D2306" t="str">
            <v>IO-5941-BM</v>
          </cell>
          <cell r="E2306" t="str">
            <v>SIERRA CHATA MAXIMO</v>
          </cell>
          <cell r="F2306" t="str">
            <v>ARTESANAL</v>
          </cell>
        </row>
        <row r="2307">
          <cell r="B2307">
            <v>5942</v>
          </cell>
          <cell r="C2307" t="str">
            <v>ATICO II</v>
          </cell>
          <cell r="D2307" t="str">
            <v>IO-5942-BM</v>
          </cell>
          <cell r="E2307" t="str">
            <v>ALVARADO APAZA HUGO ERMILIO Y MAMANI CACERES PASCUALINA MARIA</v>
          </cell>
          <cell r="F2307" t="str">
            <v>ARTESANAL</v>
          </cell>
        </row>
        <row r="2308">
          <cell r="B2308">
            <v>5945</v>
          </cell>
          <cell r="C2308" t="str">
            <v>EL ANGEL</v>
          </cell>
          <cell r="D2308" t="str">
            <v>IO-5945-BM</v>
          </cell>
          <cell r="E2308" t="str">
            <v>SARAVIA RIVAS ANGEL</v>
          </cell>
          <cell r="F2308" t="str">
            <v>ARTESANAL</v>
          </cell>
        </row>
        <row r="2309">
          <cell r="B2309">
            <v>5950</v>
          </cell>
          <cell r="C2309" t="str">
            <v>SE?R DEL MAR</v>
          </cell>
          <cell r="D2309" t="str">
            <v>ZS-05950-BM</v>
          </cell>
          <cell r="E2309" t="str">
            <v>MORE DE RAMOS MARIA MERCEDES</v>
          </cell>
          <cell r="F2309" t="str">
            <v>DECRETO LEGISLATIVO Nº1273</v>
          </cell>
        </row>
        <row r="2310">
          <cell r="B2310">
            <v>5952</v>
          </cell>
          <cell r="C2310" t="str">
            <v>CRISTO MI SALVADOR</v>
          </cell>
          <cell r="D2310" t="str">
            <v>ZS-5952-BM</v>
          </cell>
          <cell r="E2310" t="str">
            <v>CARPIO VALLADARES JORGE</v>
          </cell>
          <cell r="F2310" t="str">
            <v>ARTESANAL</v>
          </cell>
        </row>
        <row r="2311">
          <cell r="B2311">
            <v>5960</v>
          </cell>
          <cell r="C2311" t="str">
            <v>JUANA MARIA</v>
          </cell>
          <cell r="D2311" t="str">
            <v>HO-5960-BM</v>
          </cell>
          <cell r="E2311" t="str">
            <v>MODESTA COCA DE RAMOS JULIA</v>
          </cell>
          <cell r="F2311" t="str">
            <v>ARTESANAL</v>
          </cell>
        </row>
        <row r="2312">
          <cell r="B2312">
            <v>5962</v>
          </cell>
          <cell r="C2312" t="str">
            <v>SARITA COLONIA II</v>
          </cell>
          <cell r="D2312" t="str">
            <v>SY-5962-BM</v>
          </cell>
          <cell r="E2312" t="str">
            <v>SEGURA SANCHEZ JUAN CARLOS</v>
          </cell>
          <cell r="F2312" t="str">
            <v>ARTESANAL</v>
          </cell>
        </row>
        <row r="2313">
          <cell r="B2313">
            <v>5963</v>
          </cell>
          <cell r="C2313" t="str">
            <v>CAMINO DE JESUS</v>
          </cell>
          <cell r="D2313" t="str">
            <v>TA-05963-BM</v>
          </cell>
          <cell r="E2313" t="str">
            <v>PANTA RIVAS MARIA FELICITA ;PERICHE ECHE LEONIDAS</v>
          </cell>
          <cell r="F2313" t="str">
            <v>ARTESANAL</v>
          </cell>
        </row>
        <row r="2314">
          <cell r="B2314">
            <v>5964</v>
          </cell>
          <cell r="C2314" t="str">
            <v>SE LO PEDI A JEHOVA</v>
          </cell>
          <cell r="D2314" t="str">
            <v>TA-05964-BM</v>
          </cell>
          <cell r="E2314" t="str">
            <v>BAYONA RUMICHE OSCAR</v>
          </cell>
          <cell r="F2314" t="str">
            <v>DS. 006-2016-PRODUCE</v>
          </cell>
        </row>
        <row r="2315">
          <cell r="B2315">
            <v>5966</v>
          </cell>
          <cell r="C2315" t="str">
            <v>KARIN</v>
          </cell>
          <cell r="D2315" t="str">
            <v>TA-05966-CM</v>
          </cell>
          <cell r="E2315" t="str">
            <v>RIOS CHAVEZ SANTOS GONZALO</v>
          </cell>
          <cell r="F2315" t="str">
            <v>ARTESANAL</v>
          </cell>
        </row>
        <row r="2316">
          <cell r="B2316">
            <v>5980</v>
          </cell>
          <cell r="C2316" t="str">
            <v>EL CABEZON</v>
          </cell>
          <cell r="D2316" t="str">
            <v>PL-5980-CM</v>
          </cell>
          <cell r="E2316" t="str">
            <v>PESQUERA SAN SEBASTIAN S.A.C.</v>
          </cell>
          <cell r="F2316" t="str">
            <v>MENOR ESCALA (ANCHOVETA)</v>
          </cell>
        </row>
        <row r="2317">
          <cell r="B2317">
            <v>5981</v>
          </cell>
          <cell r="C2317" t="str">
            <v>NUESTRA SE?RA DE LA PAZ</v>
          </cell>
          <cell r="D2317" t="str">
            <v>PL-5981-BM</v>
          </cell>
          <cell r="E2317" t="str">
            <v>FIESTAS MACHICA HIPOLITO</v>
          </cell>
          <cell r="F2317" t="str">
            <v>ARTESANAL</v>
          </cell>
        </row>
        <row r="2318">
          <cell r="B2318">
            <v>5982</v>
          </cell>
          <cell r="C2318" t="str">
            <v>SANTA MARIA 2</v>
          </cell>
          <cell r="D2318" t="str">
            <v>PL-5982-CM</v>
          </cell>
          <cell r="E2318" t="str">
            <v>ARROYO CASTRO ISIDRO ;ARROYO CASTRO JOSE ZOLANO ;ARROYO CASTRO MARCELINO ;ARROYO CASTRO MARIANO ;ARROYO CASTRO VALENTIN ;HUAMANCHUMO BERNAL MARIA SANTOS ;HUAMANCHUMO SALAZAR GLADYS ;LUMBRES SANTISTEBAN MARGARITA ;PALMA DE ARROYO RENE ;REQUE CAYLE</v>
          </cell>
          <cell r="F2318" t="str">
            <v>LEY Nº26920</v>
          </cell>
        </row>
        <row r="2319">
          <cell r="B2319">
            <v>5983</v>
          </cell>
          <cell r="C2319" t="str">
            <v>ALEX JAVIER</v>
          </cell>
          <cell r="D2319" t="str">
            <v>PL-5983-BM</v>
          </cell>
          <cell r="E2319" t="str">
            <v>VIDAURRE VALDERA RICARDO</v>
          </cell>
          <cell r="F2319" t="str">
            <v>ARTESANAL</v>
          </cell>
        </row>
        <row r="2320">
          <cell r="B2320">
            <v>5984</v>
          </cell>
          <cell r="C2320" t="str">
            <v>VICTORIA</v>
          </cell>
          <cell r="D2320" t="str">
            <v>SY-5984-CM</v>
          </cell>
          <cell r="E2320" t="str">
            <v>GROUP VIOLETA S.A.C</v>
          </cell>
          <cell r="F2320" t="str">
            <v>LEY Nº26920</v>
          </cell>
        </row>
        <row r="2321">
          <cell r="B2321">
            <v>5985</v>
          </cell>
          <cell r="C2321" t="str">
            <v>ROSALIA I</v>
          </cell>
          <cell r="D2321" t="str">
            <v>PL-5985-CM</v>
          </cell>
          <cell r="E2321" t="str">
            <v>PESQUERA ORLAND S.A.C.</v>
          </cell>
          <cell r="F2321" t="str">
            <v>LEY Nº26920</v>
          </cell>
        </row>
        <row r="2322">
          <cell r="B2322">
            <v>5986</v>
          </cell>
          <cell r="C2322" t="str">
            <v>CRISTO LUZ DEL MUNDO</v>
          </cell>
          <cell r="D2322" t="str">
            <v>PL-5986-CM</v>
          </cell>
          <cell r="E2322" t="str">
            <v>BERNAL UCHOFEN LORENZO ;LLONTOP DE BERNAL FIDELA</v>
          </cell>
          <cell r="F2322" t="str">
            <v>LEY Nº26920</v>
          </cell>
        </row>
        <row r="2323">
          <cell r="B2323">
            <v>5987</v>
          </cell>
          <cell r="C2323" t="str">
            <v>NUESTRA SE?RA DE LA PAZ</v>
          </cell>
          <cell r="D2323" t="str">
            <v>PL-5987-BM</v>
          </cell>
          <cell r="E2323" t="str">
            <v>HUAMANCHUMO CASAS JACINTO ;HUAMANCHUMO CASAS VICENTE</v>
          </cell>
          <cell r="F2323" t="str">
            <v>LEY Nº26920</v>
          </cell>
        </row>
        <row r="2324">
          <cell r="B2324">
            <v>5989</v>
          </cell>
          <cell r="C2324" t="str">
            <v>TRES HERMANOS Nº2</v>
          </cell>
          <cell r="D2324" t="str">
            <v>AO-5989-BM</v>
          </cell>
          <cell r="E2324" t="str">
            <v>VELARDE VIZCARRA PEDRO</v>
          </cell>
          <cell r="F2324" t="str">
            <v>ARTESANAL</v>
          </cell>
        </row>
        <row r="2325">
          <cell r="B2325">
            <v>5990</v>
          </cell>
          <cell r="C2325" t="str">
            <v>LUISITO</v>
          </cell>
          <cell r="D2325" t="str">
            <v>AO-5990-BM</v>
          </cell>
          <cell r="E2325" t="str">
            <v>CHACON ARPI LUIS ALBERTO</v>
          </cell>
          <cell r="F2325" t="str">
            <v>ARTESANAL</v>
          </cell>
        </row>
        <row r="2326">
          <cell r="B2326">
            <v>5991</v>
          </cell>
          <cell r="C2326" t="str">
            <v>VIRGEN DEL BUEN PASO</v>
          </cell>
          <cell r="D2326" t="str">
            <v>AO-5991-BM</v>
          </cell>
          <cell r="E2326" t="str">
            <v>RODRIGUEZ MORAN OSWALDO VLADIMIRO</v>
          </cell>
          <cell r="F2326" t="str">
            <v>ARTESANAL</v>
          </cell>
        </row>
        <row r="2327">
          <cell r="B2327">
            <v>5995</v>
          </cell>
          <cell r="C2327" t="str">
            <v>NATALIE</v>
          </cell>
          <cell r="D2327" t="str">
            <v>AO-5995-BM</v>
          </cell>
          <cell r="E2327" t="str">
            <v>CRUCES VELARDE CARLOS EDUARDO</v>
          </cell>
          <cell r="F2327" t="str">
            <v>ARTESANAL</v>
          </cell>
        </row>
        <row r="2328">
          <cell r="B2328">
            <v>5999</v>
          </cell>
          <cell r="C2328" t="str">
            <v>VIRGENCITA DE CHAPI</v>
          </cell>
          <cell r="D2328" t="str">
            <v>AO-5999-BM</v>
          </cell>
          <cell r="E2328" t="str">
            <v>CANDIA DE CUEVA BEATRIZ</v>
          </cell>
          <cell r="F2328" t="str">
            <v>ARTESANAL</v>
          </cell>
        </row>
        <row r="2329">
          <cell r="B2329">
            <v>6000</v>
          </cell>
          <cell r="C2329" t="str">
            <v>MIRIAN</v>
          </cell>
          <cell r="D2329" t="str">
            <v>AO-6000-BM</v>
          </cell>
          <cell r="E2329" t="str">
            <v>YANQUI AMANCA PERCY WALTER</v>
          </cell>
          <cell r="F2329" t="str">
            <v>ARTESANAL</v>
          </cell>
        </row>
        <row r="2330">
          <cell r="B2330">
            <v>6003</v>
          </cell>
          <cell r="C2330" t="str">
            <v>MI TATIANITA</v>
          </cell>
          <cell r="D2330" t="str">
            <v>MO-6003-BM</v>
          </cell>
          <cell r="E2330" t="str">
            <v>TAPIA NEYRA MARCELA</v>
          </cell>
          <cell r="F2330" t="str">
            <v>ARTESANAL</v>
          </cell>
        </row>
        <row r="2331">
          <cell r="B2331">
            <v>6005</v>
          </cell>
          <cell r="C2331" t="str">
            <v>DON FELIX</v>
          </cell>
          <cell r="D2331" t="str">
            <v>MO-6005-BM</v>
          </cell>
          <cell r="E2331" t="str">
            <v>PONCE RODRIGUEZ MARIA LOURDES</v>
          </cell>
          <cell r="F2331" t="str">
            <v>ARTESANAL</v>
          </cell>
        </row>
        <row r="2332">
          <cell r="B2332">
            <v>6007</v>
          </cell>
          <cell r="C2332" t="str">
            <v>FORTUNO</v>
          </cell>
          <cell r="D2332" t="str">
            <v>PT-6007-CM</v>
          </cell>
          <cell r="E2332" t="str">
            <v>PESQUERA TERRANOVA S.A.C.</v>
          </cell>
          <cell r="F2332" t="str">
            <v>DECRETO LEY Nº25977</v>
          </cell>
        </row>
        <row r="2333">
          <cell r="B2333">
            <v>6008</v>
          </cell>
          <cell r="C2333" t="str">
            <v>MORROPON</v>
          </cell>
          <cell r="D2333" t="str">
            <v>PT-6008-BM</v>
          </cell>
          <cell r="E2333" t="str">
            <v>CENTRO DE ENTRENAMIENTO PESQUERO DE PAITA (CEP-PAITA)</v>
          </cell>
          <cell r="F2333" t="str">
            <v>ARTESANAL</v>
          </cell>
        </row>
        <row r="2334">
          <cell r="B2334">
            <v>6009</v>
          </cell>
          <cell r="C2334" t="str">
            <v>HUANCABAMBA</v>
          </cell>
          <cell r="D2334" t="str">
            <v>PT-6009-BM</v>
          </cell>
          <cell r="E2334" t="str">
            <v>CENTRO DE ENTRENAMIENTO PESQUERO DE PAITA (CEP-PAITA)</v>
          </cell>
          <cell r="F2334" t="str">
            <v>ARTESANAL</v>
          </cell>
        </row>
        <row r="2335">
          <cell r="B2335">
            <v>6010</v>
          </cell>
          <cell r="C2335" t="str">
            <v>JAEN</v>
          </cell>
          <cell r="D2335" t="str">
            <v>PT-6010-BM</v>
          </cell>
          <cell r="E2335" t="str">
            <v>CENTRO DE ENTRENAMIENTO PESQUERO DE PAITA (CEP-PAITA)</v>
          </cell>
          <cell r="F2335" t="str">
            <v>ARTESANAL</v>
          </cell>
        </row>
        <row r="2336">
          <cell r="B2336">
            <v>6011</v>
          </cell>
          <cell r="C2336" t="str">
            <v>AYABACA</v>
          </cell>
          <cell r="D2336" t="str">
            <v>PT-6011-BM</v>
          </cell>
          <cell r="E2336" t="str">
            <v>CENTRO DE ENTRENAMIENTO PESQUERO DE PAITA (CEP-PAITA)</v>
          </cell>
          <cell r="F2336" t="str">
            <v>ARTESANAL</v>
          </cell>
        </row>
        <row r="2337">
          <cell r="B2337">
            <v>6012</v>
          </cell>
          <cell r="C2337" t="str">
            <v>PARACHIQUE</v>
          </cell>
          <cell r="D2337" t="str">
            <v>PT-6012-BM</v>
          </cell>
          <cell r="E2337" t="str">
            <v>CENTRO DE ENTRENAMIENTO PESQUERO DE PAITA (CEP-PAITA)</v>
          </cell>
          <cell r="F2337" t="str">
            <v>ARTESANAL</v>
          </cell>
        </row>
        <row r="2338">
          <cell r="B2338">
            <v>6013</v>
          </cell>
          <cell r="C2338" t="str">
            <v>SAN IGNACIO</v>
          </cell>
          <cell r="D2338" t="str">
            <v>PT-6013-BM</v>
          </cell>
          <cell r="E2338" t="str">
            <v>CENTRO DE ENTRENAMIENTO PESQUERO DE PAITA (CEP-PAITA)</v>
          </cell>
          <cell r="F2338" t="str">
            <v>ARTESANAL</v>
          </cell>
        </row>
        <row r="2339">
          <cell r="B2339">
            <v>6018</v>
          </cell>
          <cell r="C2339" t="str">
            <v>LOS HERMANOS</v>
          </cell>
          <cell r="D2339" t="str">
            <v>PT-06018-BM</v>
          </cell>
          <cell r="E2339" t="str">
            <v>BERNAL RAMOS HIPOLITO</v>
          </cell>
          <cell r="F2339" t="str">
            <v>DECRETO LEGISLATIVO Nº1273</v>
          </cell>
        </row>
        <row r="2340">
          <cell r="B2340">
            <v>6016</v>
          </cell>
          <cell r="C2340" t="str">
            <v>JAPON</v>
          </cell>
          <cell r="D2340" t="str">
            <v>PT-6016-CM</v>
          </cell>
          <cell r="E2340" t="str">
            <v>ALIAGA REINA MANUEL</v>
          </cell>
          <cell r="F2340" t="str">
            <v>LEY Nº26920</v>
          </cell>
        </row>
        <row r="2341">
          <cell r="B2341">
            <v>6020</v>
          </cell>
          <cell r="C2341" t="str">
            <v>YAMANASHI</v>
          </cell>
          <cell r="D2341" t="str">
            <v>PT-6020-CM</v>
          </cell>
          <cell r="E2341" t="str">
            <v>CORPORACION PESQUERA EDC S.A.C.</v>
          </cell>
          <cell r="F2341" t="str">
            <v>LEY Nº26920</v>
          </cell>
        </row>
        <row r="2342">
          <cell r="B2342">
            <v>6021</v>
          </cell>
          <cell r="C2342" t="str">
            <v>MI JOSUE</v>
          </cell>
          <cell r="D2342" t="str">
            <v>PT-6021-BM</v>
          </cell>
          <cell r="E2342" t="str">
            <v>PAZO ROMERO NESTOR</v>
          </cell>
          <cell r="F2342" t="str">
            <v>ARTESANAL</v>
          </cell>
        </row>
        <row r="2343">
          <cell r="B2343">
            <v>6022</v>
          </cell>
          <cell r="C2343" t="str">
            <v>NUESTRA ESPERANZA EN CRISTO</v>
          </cell>
          <cell r="D2343" t="str">
            <v>PT-6022-CM</v>
          </cell>
          <cell r="E2343" t="str">
            <v>VITE ZETA PEDRO REGALADO</v>
          </cell>
          <cell r="F2343" t="str">
            <v>MENOR ESCALA (ANCHOVETA)</v>
          </cell>
        </row>
        <row r="2344">
          <cell r="B2344">
            <v>6023</v>
          </cell>
          <cell r="C2344" t="str">
            <v>GUIAME SE?R</v>
          </cell>
          <cell r="D2344" t="str">
            <v>PT-6023-BM</v>
          </cell>
          <cell r="E2344" t="str">
            <v>VITE PURIZACA SIMON</v>
          </cell>
          <cell r="F2344" t="str">
            <v>MENOR ESCALA (ANCHOVETA) - ARTESANAL</v>
          </cell>
        </row>
        <row r="2345">
          <cell r="B2345">
            <v>6027</v>
          </cell>
          <cell r="C2345" t="str">
            <v>ISABELLA</v>
          </cell>
          <cell r="D2345" t="str">
            <v>PT-6027-CM</v>
          </cell>
          <cell r="E2345" t="str">
            <v>COMPA?A PESQUERA PEPA SA.</v>
          </cell>
          <cell r="F2345" t="str">
            <v>DECRETO LEY Nº25977</v>
          </cell>
        </row>
        <row r="2346">
          <cell r="B2346">
            <v>6028</v>
          </cell>
          <cell r="C2346" t="str">
            <v>MARIA ESTHER</v>
          </cell>
          <cell r="D2346" t="str">
            <v>PL-6028-CM</v>
          </cell>
          <cell r="E2346" t="str">
            <v>LORO LORO FELIX ;MARTINEZ GARCIA MARIA PETRONILA</v>
          </cell>
          <cell r="F2346" t="str">
            <v>LEY Nº26920</v>
          </cell>
        </row>
        <row r="2347">
          <cell r="B2347">
            <v>6029</v>
          </cell>
          <cell r="C2347" t="str">
            <v>SANTA ELVIRA 2</v>
          </cell>
          <cell r="D2347" t="str">
            <v>PL-6029-CM</v>
          </cell>
          <cell r="E2347" t="str">
            <v>GALAN CHIMOY CRISTOBAL</v>
          </cell>
          <cell r="F2347" t="str">
            <v>LEY Nº26920</v>
          </cell>
        </row>
        <row r="2348">
          <cell r="B2348">
            <v>6031</v>
          </cell>
          <cell r="C2348" t="str">
            <v>SAN PEDRO</v>
          </cell>
          <cell r="D2348" t="str">
            <v>HO-6031-BM</v>
          </cell>
          <cell r="E2348" t="str">
            <v>PICHILINHUE ROMERO ADALGUIZA</v>
          </cell>
          <cell r="F2348" t="str">
            <v>ARTESANAL</v>
          </cell>
        </row>
        <row r="2349">
          <cell r="B2349">
            <v>6034</v>
          </cell>
          <cell r="C2349" t="str">
            <v>MI KARINA</v>
          </cell>
          <cell r="D2349" t="str">
            <v>ZS-6034-BM</v>
          </cell>
          <cell r="E2349" t="str">
            <v>SILVA PRADO ROGELIO</v>
          </cell>
          <cell r="F2349" t="str">
            <v>ARTESANAL</v>
          </cell>
        </row>
        <row r="2350">
          <cell r="B2350">
            <v>6035</v>
          </cell>
          <cell r="C2350" t="str">
            <v>IVAN</v>
          </cell>
          <cell r="D2350" t="str">
            <v>SN-6035-BM</v>
          </cell>
          <cell r="E2350" t="str">
            <v>RUBIO C. CLEMENTE</v>
          </cell>
          <cell r="F2350" t="str">
            <v>ARTESANAL</v>
          </cell>
        </row>
        <row r="2351">
          <cell r="B2351">
            <v>6037</v>
          </cell>
          <cell r="C2351" t="str">
            <v>PODEROSO SE?R JESUS 5</v>
          </cell>
          <cell r="D2351" t="str">
            <v>SY-06037-BM</v>
          </cell>
          <cell r="E2351" t="str">
            <v>FRANCO ZAPATA ROSMERY NATIVIDAD</v>
          </cell>
          <cell r="F2351" t="str">
            <v>ARTESANAL</v>
          </cell>
        </row>
        <row r="2352">
          <cell r="B2352">
            <v>6038</v>
          </cell>
          <cell r="C2352" t="str">
            <v>ALBATROS</v>
          </cell>
          <cell r="D2352" t="str">
            <v>TA-06038-CM</v>
          </cell>
          <cell r="E2352" t="str">
            <v>SEGURA BARDALES ERIBERDTH ;TORRES BRINGAS ZULLYANITA</v>
          </cell>
          <cell r="F2352" t="str">
            <v>MENOR ESCALA (ANCHOVETA) - ARTESANAL</v>
          </cell>
        </row>
        <row r="2353">
          <cell r="B2353">
            <v>6052</v>
          </cell>
          <cell r="C2353" t="str">
            <v>DIVINO CAUTIVO</v>
          </cell>
          <cell r="D2353" t="str">
            <v>SY-6052-BM</v>
          </cell>
          <cell r="E2353" t="str">
            <v>BERMEO BERRU SANTOS</v>
          </cell>
          <cell r="F2353" t="str">
            <v>ARTESANAL</v>
          </cell>
        </row>
        <row r="2354">
          <cell r="B2354">
            <v>6057</v>
          </cell>
          <cell r="C2354" t="str">
            <v>WILLY FERNANDO</v>
          </cell>
          <cell r="D2354" t="str">
            <v>PL-6057-CM</v>
          </cell>
          <cell r="E2354" t="str">
            <v>ARROYO PUICAN MANUEL</v>
          </cell>
          <cell r="F2354" t="str">
            <v>LEY Nº26920</v>
          </cell>
        </row>
        <row r="2355">
          <cell r="B2355">
            <v>6058</v>
          </cell>
          <cell r="C2355" t="str">
            <v>VIRGENCITA DE LA INMACULADA CONCEPCION</v>
          </cell>
          <cell r="D2355" t="str">
            <v>AO-6058-BM</v>
          </cell>
          <cell r="E2355" t="str">
            <v>MU?Z ANGULO MARIO</v>
          </cell>
          <cell r="F2355" t="str">
            <v>ARTESANAL</v>
          </cell>
        </row>
        <row r="2356">
          <cell r="B2356">
            <v>6061</v>
          </cell>
          <cell r="C2356" t="str">
            <v>SE?R DE LOS MILAGROS</v>
          </cell>
          <cell r="D2356" t="str">
            <v>AO-6061-BM</v>
          </cell>
          <cell r="E2356" t="str">
            <v>CHOQUE SANTO BENIGNA</v>
          </cell>
          <cell r="F2356" t="str">
            <v>ARTESANAL</v>
          </cell>
        </row>
        <row r="2357">
          <cell r="B2357">
            <v>6062</v>
          </cell>
          <cell r="C2357" t="str">
            <v>ORLANDITO II</v>
          </cell>
          <cell r="D2357" t="str">
            <v>AO-6062-BM</v>
          </cell>
          <cell r="E2357" t="str">
            <v>RAMOS QUISPE ORLANDO</v>
          </cell>
          <cell r="F2357" t="str">
            <v>ARTESANAL</v>
          </cell>
        </row>
        <row r="2358">
          <cell r="B2358">
            <v>6063</v>
          </cell>
          <cell r="C2358" t="str">
            <v>SAN PEDRITO</v>
          </cell>
          <cell r="D2358" t="str">
            <v>AO-6063-BM</v>
          </cell>
          <cell r="E2358" t="str">
            <v>GAMARRA ROLDAN VICTOR ARNALDO</v>
          </cell>
          <cell r="F2358" t="str">
            <v>ARTESANAL</v>
          </cell>
        </row>
        <row r="2359">
          <cell r="B2359">
            <v>6064</v>
          </cell>
          <cell r="C2359" t="str">
            <v>TRES HERMANOS</v>
          </cell>
          <cell r="D2359" t="str">
            <v>AO-6064-BM</v>
          </cell>
          <cell r="E2359" t="str">
            <v>CHIA QUINTANILLA VICTOR</v>
          </cell>
          <cell r="F2359" t="str">
            <v>ARTESANAL</v>
          </cell>
        </row>
        <row r="2360">
          <cell r="B2360">
            <v>6065</v>
          </cell>
          <cell r="C2360" t="str">
            <v>SARITA COLONIA</v>
          </cell>
          <cell r="D2360" t="str">
            <v>AO-6065-BM</v>
          </cell>
          <cell r="E2360" t="str">
            <v>FLORES RUIZ MARIA</v>
          </cell>
          <cell r="F2360" t="str">
            <v>ARTESANAL</v>
          </cell>
        </row>
        <row r="2361">
          <cell r="B2361">
            <v>6068</v>
          </cell>
          <cell r="C2361" t="str">
            <v>PLATTINI I</v>
          </cell>
          <cell r="D2361" t="str">
            <v>AO-6068-BM</v>
          </cell>
          <cell r="E2361" t="str">
            <v>CONTRERAS TORRES FIDEL BENJAMIN</v>
          </cell>
          <cell r="F2361" t="str">
            <v>ARTESANAL</v>
          </cell>
        </row>
        <row r="2362">
          <cell r="B2362">
            <v>6074</v>
          </cell>
          <cell r="C2362" t="str">
            <v>SOR ANA</v>
          </cell>
          <cell r="D2362" t="str">
            <v>SN-6074-BM</v>
          </cell>
          <cell r="E2362" t="str">
            <v>MANCILLA ALVARADO OSCAR R.</v>
          </cell>
          <cell r="F2362" t="str">
            <v>ARTESANAL</v>
          </cell>
        </row>
        <row r="2363">
          <cell r="B2363">
            <v>6079</v>
          </cell>
          <cell r="C2363" t="str">
            <v>EL MESIAS</v>
          </cell>
          <cell r="D2363" t="str">
            <v>PL-6079-CM</v>
          </cell>
          <cell r="E2363" t="str">
            <v>B &amp; E GROUP S.A.C.</v>
          </cell>
          <cell r="F2363" t="str">
            <v>LEY Nº26920</v>
          </cell>
        </row>
        <row r="2364">
          <cell r="B2364">
            <v>6081</v>
          </cell>
          <cell r="C2364" t="str">
            <v>EXITO</v>
          </cell>
          <cell r="D2364" t="str">
            <v>PT-6081-CM</v>
          </cell>
          <cell r="E2364" t="str">
            <v>PANTA AMAYA JOSE JULIAN ;PANTA PANTA JOSE</v>
          </cell>
          <cell r="F2364" t="str">
            <v>LEY Nº26920</v>
          </cell>
        </row>
        <row r="2365">
          <cell r="B2365">
            <v>6084</v>
          </cell>
          <cell r="C2365" t="str">
            <v>CHINITO VI</v>
          </cell>
          <cell r="D2365" t="str">
            <v>AO-6084-BM</v>
          </cell>
          <cell r="E2365" t="str">
            <v>NU?Z PINTO JUAN</v>
          </cell>
          <cell r="F2365" t="str">
            <v>ARTESANAL</v>
          </cell>
        </row>
        <row r="2366">
          <cell r="B2366">
            <v>6085</v>
          </cell>
          <cell r="C2366" t="str">
            <v>NORA Y DENY</v>
          </cell>
          <cell r="D2366" t="str">
            <v>AO-6085-BM</v>
          </cell>
          <cell r="E2366" t="str">
            <v>CRUCES SOLOGUREN MIGUEL ANGEL</v>
          </cell>
          <cell r="F2366" t="str">
            <v>ARTESANAL</v>
          </cell>
        </row>
        <row r="2367">
          <cell r="B2367">
            <v>6086</v>
          </cell>
          <cell r="C2367" t="str">
            <v>ROSANA</v>
          </cell>
          <cell r="D2367" t="str">
            <v>AO-6086-BM</v>
          </cell>
          <cell r="E2367" t="str">
            <v>AGUAYO DE TAPIA DELIA</v>
          </cell>
          <cell r="F2367" t="str">
            <v>ARTESANAL</v>
          </cell>
        </row>
        <row r="2368">
          <cell r="B2368">
            <v>6087</v>
          </cell>
          <cell r="C2368" t="str">
            <v>SOR ANA II</v>
          </cell>
          <cell r="D2368" t="str">
            <v>AO-6087-BM</v>
          </cell>
          <cell r="E2368" t="str">
            <v>MANCILLA NEYRA ALFONSO MANUEL</v>
          </cell>
          <cell r="F2368" t="str">
            <v>ARTESANAL</v>
          </cell>
        </row>
        <row r="2369">
          <cell r="B2369">
            <v>6088</v>
          </cell>
          <cell r="C2369" t="str">
            <v>EL GALILEO</v>
          </cell>
          <cell r="D2369" t="str">
            <v>AO-6088-BM</v>
          </cell>
          <cell r="E2369" t="str">
            <v>GUTIERREZ NEYRA JOSE LUIS</v>
          </cell>
          <cell r="F2369" t="str">
            <v>ARTESANAL</v>
          </cell>
        </row>
        <row r="2370">
          <cell r="B2370">
            <v>6089</v>
          </cell>
          <cell r="C2370" t="str">
            <v>OSCAR ESTEBAN</v>
          </cell>
          <cell r="D2370" t="str">
            <v>AO-6089-BM</v>
          </cell>
          <cell r="E2370" t="str">
            <v>RETAMOZO LAGUNA DAVID ALEJANDRO</v>
          </cell>
          <cell r="F2370" t="str">
            <v>ARTESANAL</v>
          </cell>
        </row>
        <row r="2371">
          <cell r="B2371">
            <v>6091</v>
          </cell>
          <cell r="C2371" t="str">
            <v>DENNYS</v>
          </cell>
          <cell r="D2371" t="str">
            <v>AO-6091-BM</v>
          </cell>
          <cell r="E2371" t="str">
            <v>ARTEAGA SALAS JAVIER</v>
          </cell>
          <cell r="F2371" t="str">
            <v>ARTESANAL</v>
          </cell>
        </row>
        <row r="2372">
          <cell r="B2372">
            <v>6092</v>
          </cell>
          <cell r="C2372" t="str">
            <v>MELISSA</v>
          </cell>
          <cell r="D2372" t="str">
            <v>AO-6092-BM</v>
          </cell>
          <cell r="E2372" t="str">
            <v>ARTEAGA SALAS JAVIER</v>
          </cell>
          <cell r="F2372" t="str">
            <v>ARTESANAL</v>
          </cell>
        </row>
        <row r="2373">
          <cell r="B2373">
            <v>6093</v>
          </cell>
          <cell r="C2373" t="str">
            <v>VIRGENCITA DE LA PUERTA</v>
          </cell>
          <cell r="D2373" t="str">
            <v>PT-6093-CM</v>
          </cell>
          <cell r="E2373" t="str">
            <v>PESQUERA PUERTA PERU SRL.</v>
          </cell>
          <cell r="F2373" t="str">
            <v>LEY Nº26920</v>
          </cell>
        </row>
        <row r="2374">
          <cell r="B2374">
            <v>6097</v>
          </cell>
          <cell r="C2374" t="str">
            <v>VIRGEN DE FATIMA</v>
          </cell>
          <cell r="D2374" t="str">
            <v>CO-6097-BM</v>
          </cell>
          <cell r="E2374" t="str">
            <v>MENA VALENCIA JUAN</v>
          </cell>
          <cell r="F2374" t="str">
            <v>ARTESANAL</v>
          </cell>
        </row>
        <row r="2375">
          <cell r="B2375">
            <v>6100</v>
          </cell>
          <cell r="C2375" t="str">
            <v>LILIANA II</v>
          </cell>
          <cell r="D2375" t="str">
            <v>PS-6100-BM</v>
          </cell>
          <cell r="E2375" t="str">
            <v>CRUZ CANELO TORRES GREGORIO</v>
          </cell>
          <cell r="F2375" t="str">
            <v>ARTESANAL</v>
          </cell>
        </row>
        <row r="2376">
          <cell r="B2376">
            <v>6101</v>
          </cell>
          <cell r="C2376" t="str">
            <v>PICAFLOR HUAYINO</v>
          </cell>
          <cell r="D2376" t="str">
            <v>PS-6101-BM</v>
          </cell>
          <cell r="E2376" t="str">
            <v>TAYPE CABEZAS DE TUCTA YOLANDA</v>
          </cell>
          <cell r="F2376" t="str">
            <v>ARTESANAL</v>
          </cell>
        </row>
        <row r="2377">
          <cell r="B2377">
            <v>6102</v>
          </cell>
          <cell r="C2377" t="str">
            <v>VILLALOBOS II</v>
          </cell>
          <cell r="D2377" t="str">
            <v>PS-6102-BM</v>
          </cell>
          <cell r="E2377" t="str">
            <v>VASQUEZ ARANA ALEJANDRO</v>
          </cell>
          <cell r="F2377" t="str">
            <v>ARTESANAL</v>
          </cell>
        </row>
        <row r="2378">
          <cell r="B2378">
            <v>6103</v>
          </cell>
          <cell r="C2378" t="str">
            <v>PUNTILLA I</v>
          </cell>
          <cell r="D2378" t="str">
            <v>PT-6103-PM</v>
          </cell>
          <cell r="E2378" t="str">
            <v>AGROPESCA S.A.</v>
          </cell>
          <cell r="F2378" t="str">
            <v>DECRETO LEY Nº25977</v>
          </cell>
        </row>
        <row r="2379">
          <cell r="B2379">
            <v>6104</v>
          </cell>
          <cell r="C2379" t="str">
            <v>MOCHE 8</v>
          </cell>
          <cell r="D2379" t="str">
            <v>PS-6104-PM</v>
          </cell>
          <cell r="E2379" t="str">
            <v>PESQUERA DIAMANTE S.A.</v>
          </cell>
          <cell r="F2379" t="str">
            <v>DECRETO LEY Nº25977</v>
          </cell>
        </row>
        <row r="2380">
          <cell r="B2380">
            <v>6105</v>
          </cell>
          <cell r="C2380" t="str">
            <v>VIRGENCITA DE YAUCA I</v>
          </cell>
          <cell r="D2380" t="str">
            <v>PS-6105-BM</v>
          </cell>
          <cell r="E2380" t="str">
            <v>CALVERA ROJAS JORGE ANTONIO</v>
          </cell>
          <cell r="F2380" t="str">
            <v>ARTESANAL</v>
          </cell>
        </row>
        <row r="2381">
          <cell r="B2381">
            <v>6106</v>
          </cell>
          <cell r="C2381" t="str">
            <v>MARCO I</v>
          </cell>
          <cell r="D2381" t="str">
            <v>AO-6106-BM</v>
          </cell>
          <cell r="E2381" t="str">
            <v>TAPIA CASTILLO ELEAZAR</v>
          </cell>
          <cell r="F2381" t="str">
            <v>ARTESANAL</v>
          </cell>
        </row>
        <row r="2382">
          <cell r="B2382">
            <v>6107</v>
          </cell>
          <cell r="C2382" t="str">
            <v>JOEL</v>
          </cell>
          <cell r="D2382" t="str">
            <v>IO-06107-BM</v>
          </cell>
          <cell r="E2382" t="str">
            <v>QUISPE SOTO VICTORIO</v>
          </cell>
          <cell r="F2382" t="str">
            <v>ARTESANAL</v>
          </cell>
        </row>
        <row r="2383">
          <cell r="B2383">
            <v>6108</v>
          </cell>
          <cell r="C2383" t="str">
            <v>MARFIL</v>
          </cell>
          <cell r="D2383" t="str">
            <v>PT-6108-PM</v>
          </cell>
          <cell r="E2383" t="str">
            <v>CORPORACION PESQUERA INCA S.A.C.</v>
          </cell>
          <cell r="F2383" t="str">
            <v>DECRETO LEY Nº25977</v>
          </cell>
        </row>
        <row r="2384">
          <cell r="B2384">
            <v>6110</v>
          </cell>
          <cell r="C2384" t="str">
            <v>BRENDA</v>
          </cell>
          <cell r="D2384" t="str">
            <v>TA-6110-BM</v>
          </cell>
          <cell r="E2384" t="str">
            <v>CARRANZA VARGAS CARLOS</v>
          </cell>
          <cell r="F2384" t="str">
            <v>ARTESANAL</v>
          </cell>
        </row>
        <row r="2385">
          <cell r="B2385">
            <v>6121</v>
          </cell>
          <cell r="C2385" t="str">
            <v>CARLOS EDUARDO</v>
          </cell>
          <cell r="D2385" t="str">
            <v>PS-6121-BM</v>
          </cell>
          <cell r="E2385" t="str">
            <v>LOPEZ MARQUEZ MELESIO</v>
          </cell>
          <cell r="F2385" t="str">
            <v>ARTESANAL</v>
          </cell>
        </row>
        <row r="2386">
          <cell r="B2386">
            <v>6124</v>
          </cell>
          <cell r="C2386" t="str">
            <v>CHICCO</v>
          </cell>
          <cell r="D2386" t="str">
            <v>PS-6124-BM</v>
          </cell>
          <cell r="E2386" t="str">
            <v>MORAN MONTOYA ARACELY</v>
          </cell>
          <cell r="F2386" t="str">
            <v>ARTESANAL</v>
          </cell>
        </row>
        <row r="2387">
          <cell r="B2387">
            <v>6125</v>
          </cell>
          <cell r="C2387" t="str">
            <v>RIBAR VI</v>
          </cell>
          <cell r="D2387" t="str">
            <v>CE-6125-PM</v>
          </cell>
          <cell r="E2387" t="str">
            <v>CORPORACION PESQUERA INCA S.A.C.</v>
          </cell>
          <cell r="F2387" t="str">
            <v>DECRETO LEY Nº25977</v>
          </cell>
        </row>
        <row r="2388">
          <cell r="B2388">
            <v>6126</v>
          </cell>
          <cell r="C2388" t="str">
            <v>TULITA</v>
          </cell>
          <cell r="D2388" t="str">
            <v>CO-6126-BM</v>
          </cell>
          <cell r="E2388" t="str">
            <v>MANRIQUE BARRENECHEA AGUSTIN EULOGIO Y OCHOA ESPINOZA JUAN ENRIQUE</v>
          </cell>
          <cell r="F2388" t="str">
            <v>ARTESANAL</v>
          </cell>
        </row>
        <row r="2389">
          <cell r="B2389">
            <v>6130</v>
          </cell>
          <cell r="C2389" t="str">
            <v>SIEMPRE CON DIOS</v>
          </cell>
          <cell r="D2389" t="str">
            <v>ZS-6130-BM</v>
          </cell>
          <cell r="E2389" t="str">
            <v>RUIZ TINEDO WALTER</v>
          </cell>
          <cell r="F2389" t="str">
            <v>ARTESANAL</v>
          </cell>
        </row>
        <row r="2390">
          <cell r="B2390">
            <v>6134</v>
          </cell>
          <cell r="C2390" t="str">
            <v>SANTA ADELA 1</v>
          </cell>
          <cell r="D2390" t="str">
            <v>CE-6134-PM</v>
          </cell>
          <cell r="E2390" t="str">
            <v>PESQ. ISLA BLANCA S.A.</v>
          </cell>
          <cell r="F2390" t="str">
            <v>DECRETO LEY Nº25977</v>
          </cell>
        </row>
        <row r="2391">
          <cell r="B2391">
            <v>6137</v>
          </cell>
          <cell r="C2391" t="str">
            <v>PAITA I</v>
          </cell>
          <cell r="D2391" t="str">
            <v>PT-6137-PM</v>
          </cell>
          <cell r="E2391" t="str">
            <v>PESQUERA HAYDUK S.A.</v>
          </cell>
          <cell r="F2391" t="str">
            <v>DECRETO LEY Nº25977</v>
          </cell>
        </row>
        <row r="2392">
          <cell r="B2392">
            <v>6138</v>
          </cell>
          <cell r="C2392" t="str">
            <v>COMANCHE VI</v>
          </cell>
          <cell r="D2392" t="str">
            <v>CE-6138-PM</v>
          </cell>
          <cell r="E2392" t="str">
            <v>CFG INVESTMENT S.A.C.</v>
          </cell>
          <cell r="F2392" t="str">
            <v>DECRETO LEY Nº25977</v>
          </cell>
        </row>
        <row r="2393">
          <cell r="B2393">
            <v>6139</v>
          </cell>
          <cell r="C2393" t="str">
            <v>LUISA DE HUMAY</v>
          </cell>
          <cell r="D2393" t="str">
            <v>PL-6139-CM</v>
          </cell>
          <cell r="E2393" t="str">
            <v>ECHE SANCHEZ GREGORIO</v>
          </cell>
          <cell r="F2393" t="str">
            <v>LEY Nº26920</v>
          </cell>
        </row>
        <row r="2394">
          <cell r="B2394">
            <v>6141</v>
          </cell>
          <cell r="C2394" t="str">
            <v>MI ROSALIA</v>
          </cell>
          <cell r="D2394" t="str">
            <v>CE-6141-BM</v>
          </cell>
          <cell r="E2394" t="str">
            <v>VALERIO SILVA JORGE RILDO</v>
          </cell>
          <cell r="F2394" t="str">
            <v>ARTESANAL</v>
          </cell>
        </row>
        <row r="2395">
          <cell r="B2395">
            <v>6143</v>
          </cell>
          <cell r="C2395" t="str">
            <v>TASA 47</v>
          </cell>
          <cell r="D2395" t="str">
            <v>MO-6143-PM</v>
          </cell>
          <cell r="E2395" t="str">
            <v>TECNOLOGICA DE ALIMENTOS S.A.</v>
          </cell>
          <cell r="F2395" t="str">
            <v>DECRETO LEY Nº25977</v>
          </cell>
        </row>
        <row r="2396">
          <cell r="B2396">
            <v>6144</v>
          </cell>
          <cell r="C2396" t="str">
            <v>TASA 49</v>
          </cell>
          <cell r="D2396" t="str">
            <v>PS-6144-PM</v>
          </cell>
          <cell r="E2396" t="str">
            <v>TECNOLOGICA DE ALIMENTOS S.A.</v>
          </cell>
          <cell r="F2396" t="str">
            <v>DECRETO LEY Nº25977</v>
          </cell>
        </row>
        <row r="2397">
          <cell r="B2397">
            <v>6145</v>
          </cell>
          <cell r="C2397" t="str">
            <v>CONCEPCION ISIDORA</v>
          </cell>
          <cell r="D2397" t="str">
            <v>PL-6145-CM</v>
          </cell>
          <cell r="E2397" t="str">
            <v>FAENAS PESQUERAS S.A.C.</v>
          </cell>
          <cell r="F2397" t="str">
            <v>LEY Nº26920</v>
          </cell>
        </row>
        <row r="2398">
          <cell r="B2398">
            <v>6149</v>
          </cell>
          <cell r="C2398" t="str">
            <v>ARBOLITO DE NAVIDAD IV</v>
          </cell>
          <cell r="D2398" t="str">
            <v>PT-6149-CM</v>
          </cell>
          <cell r="E2398" t="str">
            <v>CHUNGA ANTON ANDREA ;GALAN TUME BARBARITA ;PAIVA DE TEMOCHE LIDIA ;TEMOCHE ECHE ANDRES DEMETRIO ;TEMOCHE ECHE EUSEBIO CALIXTO ;TEMOCHE ECHE SANTOS LEONARDO ;TEMOCHE ECHE SANTOS VICENTE</v>
          </cell>
          <cell r="F2398" t="str">
            <v>LEY Nº26920</v>
          </cell>
        </row>
        <row r="2399">
          <cell r="B2399">
            <v>6150</v>
          </cell>
          <cell r="C2399" t="str">
            <v>MARIA MAGDALENA</v>
          </cell>
          <cell r="D2399" t="str">
            <v>PT-6150-CM</v>
          </cell>
          <cell r="E2399" t="str">
            <v>PUESCAS GALAN JUANA ;VILLEGAS COBE?S JUSTO</v>
          </cell>
          <cell r="F2399" t="str">
            <v>ARTESANAL</v>
          </cell>
        </row>
        <row r="2400">
          <cell r="B2400">
            <v>6151</v>
          </cell>
          <cell r="C2400" t="str">
            <v>SANTO TORIBIO III</v>
          </cell>
          <cell r="D2400" t="str">
            <v>PT-6151-CM</v>
          </cell>
          <cell r="E2400" t="str">
            <v>ECHE SANCHEZ DE RUMICHE ANITA ;RUMICHE PANTA VALENTIN</v>
          </cell>
          <cell r="F2400" t="str">
            <v>LEY Nº26920</v>
          </cell>
        </row>
        <row r="2401">
          <cell r="B2401">
            <v>6153</v>
          </cell>
          <cell r="C2401" t="str">
            <v>SANTA RITA III</v>
          </cell>
          <cell r="D2401" t="str">
            <v>PT-6153-CM</v>
          </cell>
          <cell r="E2401" t="str">
            <v>PERICHE NUNURA EULOGIO</v>
          </cell>
          <cell r="F2401" t="str">
            <v>MENOR ESCALA (ANCHOVETA) - ARTESANAL</v>
          </cell>
        </row>
        <row r="2402">
          <cell r="B2402">
            <v>6154</v>
          </cell>
          <cell r="C2402" t="str">
            <v>DON FELIX III</v>
          </cell>
          <cell r="D2402" t="str">
            <v>PT-6154-CM</v>
          </cell>
          <cell r="E2402" t="str">
            <v>CHUNGA DE GONZALES MARGARITA ;GONZALES RUMICHE JOSE MARIA ;GONZALES RUMICHE MANUEL DE LA CRUZ ;GONZALES RUMICHE VICENTE</v>
          </cell>
          <cell r="F2402" t="str">
            <v>LEY Nº26920</v>
          </cell>
        </row>
        <row r="2403">
          <cell r="B2403">
            <v>6155</v>
          </cell>
          <cell r="C2403" t="str">
            <v>ROSA ISABEL</v>
          </cell>
          <cell r="D2403" t="str">
            <v>PT-6155-CM</v>
          </cell>
          <cell r="E2403" t="str">
            <v>PAZO NUNURA JOSE AUGUSTO</v>
          </cell>
          <cell r="F2403" t="str">
            <v>LEY Nº26920</v>
          </cell>
        </row>
        <row r="2404">
          <cell r="B2404">
            <v>6156</v>
          </cell>
          <cell r="C2404" t="str">
            <v>MI ESPERANZA II</v>
          </cell>
          <cell r="D2404" t="str">
            <v>PT-6156-PM</v>
          </cell>
          <cell r="E2404" t="str">
            <v>CHAPA PERICHE MARIA AGUEDA ;ECA MARTINEZ PEDRO PABLO ;PAIVA MARTINEZ ELISEO ;PANTA DE ECA MARIA</v>
          </cell>
          <cell r="F2404" t="str">
            <v>LEY Nº26920</v>
          </cell>
        </row>
        <row r="2405">
          <cell r="B2405">
            <v>6157</v>
          </cell>
          <cell r="C2405" t="str">
            <v>MI ESPERANZA I</v>
          </cell>
          <cell r="D2405" t="str">
            <v>PT-6157-CM</v>
          </cell>
          <cell r="E2405" t="str">
            <v>EMPRESA PESQUERA VICTORIA S.R.L.</v>
          </cell>
          <cell r="F2405" t="str">
            <v>LEY Nº26920</v>
          </cell>
        </row>
        <row r="2406">
          <cell r="B2406">
            <v>6158</v>
          </cell>
          <cell r="C2406" t="str">
            <v>MI LEONOR II</v>
          </cell>
          <cell r="D2406" t="str">
            <v>PT-6158-CM</v>
          </cell>
          <cell r="E2406" t="str">
            <v>CONSORCIO MUZA S.A.C</v>
          </cell>
          <cell r="F2406" t="str">
            <v>LEY Nº26920</v>
          </cell>
        </row>
        <row r="2407">
          <cell r="B2407">
            <v>6160</v>
          </cell>
          <cell r="C2407" t="str">
            <v>NARCISA DE JESUS</v>
          </cell>
          <cell r="D2407" t="str">
            <v>PT-6160-CM</v>
          </cell>
          <cell r="E2407" t="str">
            <v>HURTADO DAMIAN DE JIMENEZ ALCIRA MERCEDES ;JIMENEZ SILVA IDELFONSO</v>
          </cell>
          <cell r="F2407" t="str">
            <v>ARTESANAL</v>
          </cell>
        </row>
        <row r="2408">
          <cell r="B2408">
            <v>6161</v>
          </cell>
          <cell r="C2408" t="str">
            <v>MI DIONICIO IV</v>
          </cell>
          <cell r="D2408" t="str">
            <v>PT-6161-CM</v>
          </cell>
          <cell r="E2408" t="str">
            <v>OROSCO CASTRO JOSE GERMAN ;OROSCO CASTRO JOSEFINA</v>
          </cell>
          <cell r="F2408" t="str">
            <v>LEY Nº26920</v>
          </cell>
        </row>
        <row r="2409">
          <cell r="B2409">
            <v>6162</v>
          </cell>
          <cell r="C2409" t="str">
            <v>MILAGRO DE CHALPON II</v>
          </cell>
          <cell r="D2409" t="str">
            <v>PT-6162-CM</v>
          </cell>
          <cell r="E2409" t="str">
            <v>EMPRESA PESQUERA CRUZ DE CHALPON SOCIEDAD ANONIMA CERRADA</v>
          </cell>
          <cell r="F2409" t="str">
            <v>LEY Nº26920</v>
          </cell>
        </row>
        <row r="2410">
          <cell r="B2410">
            <v>6163</v>
          </cell>
          <cell r="C2410" t="str">
            <v>SARITA COLONIA</v>
          </cell>
          <cell r="D2410" t="str">
            <v>SN-06163-BM</v>
          </cell>
          <cell r="E2410" t="str">
            <v>VALENCIA DURAND SET</v>
          </cell>
          <cell r="F2410" t="str">
            <v>ARTESANAL</v>
          </cell>
        </row>
        <row r="2411">
          <cell r="B2411">
            <v>6164</v>
          </cell>
          <cell r="C2411" t="str">
            <v>BUONA NUOVA</v>
          </cell>
          <cell r="D2411" t="str">
            <v>CO-6164-CM</v>
          </cell>
          <cell r="E2411" t="str">
            <v>MIGLIORI CARRILLO VDA. DE BASILE PAULA SUSANA</v>
          </cell>
          <cell r="F2411" t="str">
            <v>DECRETO LEY Nº25977</v>
          </cell>
        </row>
        <row r="2412">
          <cell r="B2412">
            <v>6168</v>
          </cell>
          <cell r="C2412" t="str">
            <v>DO? LILLY</v>
          </cell>
          <cell r="D2412" t="str">
            <v>CE-6168-CM</v>
          </cell>
          <cell r="E2412" t="str">
            <v>PENA CAYETANO ELISEO A.</v>
          </cell>
          <cell r="F2412" t="str">
            <v>DECRETO LEY Nº25977</v>
          </cell>
        </row>
        <row r="2413">
          <cell r="B2413">
            <v>6169</v>
          </cell>
          <cell r="C2413" t="str">
            <v>BRISA</v>
          </cell>
          <cell r="D2413" t="str">
            <v>CE-6169-CM</v>
          </cell>
          <cell r="E2413" t="str">
            <v>PESQUERA EXALMAR S.A.A.</v>
          </cell>
          <cell r="F2413" t="str">
            <v>DECRETO LEY Nº25977</v>
          </cell>
        </row>
        <row r="2414">
          <cell r="B2414">
            <v>6170</v>
          </cell>
          <cell r="C2414" t="str">
            <v>SAN MARTIN 3</v>
          </cell>
          <cell r="D2414" t="str">
            <v>PS-6170-PM</v>
          </cell>
          <cell r="E2414" t="str">
            <v>EMPRESA PESQUERA EXTRACTIVA S.R.LTDA.</v>
          </cell>
          <cell r="F2414" t="str">
            <v>DECRETO LEY Nº25977</v>
          </cell>
        </row>
        <row r="2415">
          <cell r="B2415">
            <v>6171</v>
          </cell>
          <cell r="C2415" t="str">
            <v>LETIZIA</v>
          </cell>
          <cell r="D2415" t="str">
            <v>CE-6171-PM</v>
          </cell>
          <cell r="E2415" t="str">
            <v>AUSTRAL GROUP S.A.A</v>
          </cell>
          <cell r="F2415" t="str">
            <v>DECRETO LEY Nº25977</v>
          </cell>
        </row>
        <row r="2416">
          <cell r="B2416">
            <v>6172</v>
          </cell>
          <cell r="C2416" t="str">
            <v>VICTOR JHOEL</v>
          </cell>
          <cell r="D2416" t="str">
            <v>IO-06172-BM</v>
          </cell>
          <cell r="E2416" t="str">
            <v>MARCA VIZA NOEMI NORA</v>
          </cell>
          <cell r="F2416" t="str">
            <v>ARTESANAL</v>
          </cell>
        </row>
        <row r="2417">
          <cell r="B2417">
            <v>6173</v>
          </cell>
          <cell r="C2417" t="str">
            <v>TASA 310</v>
          </cell>
          <cell r="D2417" t="str">
            <v>HO-06173-PM</v>
          </cell>
          <cell r="E2417" t="str">
            <v>TECNOLOGICA DE ALIMENTOS S.A.</v>
          </cell>
          <cell r="F2417" t="str">
            <v>DECRETO LEY Nº25977</v>
          </cell>
        </row>
        <row r="2418">
          <cell r="B2418">
            <v>6174</v>
          </cell>
          <cell r="C2418" t="str">
            <v>GUILLERMO JOSEPH</v>
          </cell>
          <cell r="D2418" t="str">
            <v>CO-6174-BM</v>
          </cell>
          <cell r="E2418" t="str">
            <v>ARIAS ESPINOZA EUSEBIO GUILLERMO</v>
          </cell>
          <cell r="F2418" t="str">
            <v>ARTESANAL</v>
          </cell>
        </row>
        <row r="2419">
          <cell r="B2419">
            <v>6177</v>
          </cell>
          <cell r="C2419" t="str">
            <v>LOS HERMANITOS</v>
          </cell>
          <cell r="D2419" t="str">
            <v>AO-6177-BM</v>
          </cell>
          <cell r="E2419" t="str">
            <v>CRUCES SOLOGUREN MIGUEL</v>
          </cell>
          <cell r="F2419" t="str">
            <v>ARTESANAL</v>
          </cell>
        </row>
        <row r="2420">
          <cell r="B2420">
            <v>6179</v>
          </cell>
          <cell r="C2420" t="str">
            <v>ANDREA</v>
          </cell>
          <cell r="D2420" t="str">
            <v>AO-6179-BM</v>
          </cell>
          <cell r="E2420" t="str">
            <v>URIBE CENTENO RENE ANGEL</v>
          </cell>
          <cell r="F2420" t="str">
            <v>ARTESANAL</v>
          </cell>
        </row>
        <row r="2421">
          <cell r="B2421">
            <v>6180</v>
          </cell>
          <cell r="C2421" t="str">
            <v>MARTIN PESCADOR</v>
          </cell>
          <cell r="D2421" t="str">
            <v>CO-6180-CM</v>
          </cell>
          <cell r="E2421" t="str">
            <v>SEAFROST S.A.C.</v>
          </cell>
          <cell r="F2421" t="str">
            <v>DECRETO LEY Nº25977</v>
          </cell>
        </row>
        <row r="2422">
          <cell r="B2422">
            <v>6181</v>
          </cell>
          <cell r="C2422" t="str">
            <v>TINTORERA</v>
          </cell>
          <cell r="D2422" t="str">
            <v>CO-6181-CM</v>
          </cell>
          <cell r="E2422" t="str">
            <v>CHACON CURSACK ALFONSO MIGUEL</v>
          </cell>
          <cell r="F2422" t="str">
            <v>MENOR ESCALA</v>
          </cell>
        </row>
        <row r="2423">
          <cell r="B2423">
            <v>6182</v>
          </cell>
          <cell r="C2423" t="str">
            <v>PACHACUTEC 4</v>
          </cell>
          <cell r="D2423" t="str">
            <v>CE-6182-PM</v>
          </cell>
          <cell r="E2423" t="str">
            <v>CORPORACION PESQUERA INCA S.A.C.</v>
          </cell>
          <cell r="F2423" t="str">
            <v>DECRETO LEY Nº25977</v>
          </cell>
        </row>
        <row r="2424">
          <cell r="B2424">
            <v>6184</v>
          </cell>
          <cell r="C2424" t="str">
            <v>SIEMPRE ROSITA JANET</v>
          </cell>
          <cell r="D2424" t="str">
            <v>PT-6184-BM</v>
          </cell>
          <cell r="E2424" t="str">
            <v>ANTON FIESTAS ROLANDO</v>
          </cell>
          <cell r="F2424" t="str">
            <v>ARTESANAL</v>
          </cell>
        </row>
        <row r="2425">
          <cell r="B2425">
            <v>6187</v>
          </cell>
          <cell r="C2425" t="str">
            <v>MILAGRO DE NOE</v>
          </cell>
          <cell r="D2425" t="str">
            <v>PT-6187-PM</v>
          </cell>
          <cell r="E2425" t="str">
            <v>PANTA PANTA JUAN CARLOS ;PANTA PANTA PABLO CESAR</v>
          </cell>
          <cell r="F2425" t="str">
            <v>LEY Nº26920</v>
          </cell>
        </row>
        <row r="2426">
          <cell r="B2426">
            <v>6188</v>
          </cell>
          <cell r="C2426" t="str">
            <v>MILAGRO DE LA VIRGEN</v>
          </cell>
          <cell r="D2426" t="str">
            <v>PT-6188-CM</v>
          </cell>
          <cell r="E2426" t="str">
            <v>VITE ZETA SANTOS</v>
          </cell>
          <cell r="F2426" t="str">
            <v>LEY Nº26920</v>
          </cell>
        </row>
        <row r="2427">
          <cell r="B2427">
            <v>6189</v>
          </cell>
          <cell r="C2427" t="str">
            <v>MILAGROSA CONCEPCION</v>
          </cell>
          <cell r="D2427" t="str">
            <v>PT-6189-CM</v>
          </cell>
          <cell r="E2427" t="str">
            <v>ALVAREZ PANTA ALEJANDRINA ;ALVAREZ PANTA ISABEL ;ALVAREZ PANTA JESUS ;ALVAREZ PANTA LUCIANA ;ALVAREZ PANTA NICOLAZA ;ALVAREZ PANTA SEVERINA ;ECA VITE JOSE GUADALUPE ;ESPINOZA PANTA FRANCISCO ;JACINTO ECCA ITALO ;SABA PANTA SANTOS ;TEMOCHE CHUNGA</v>
          </cell>
          <cell r="F2427" t="str">
            <v>LEY Nº26920</v>
          </cell>
        </row>
        <row r="2428">
          <cell r="B2428">
            <v>6191</v>
          </cell>
          <cell r="C2428" t="str">
            <v>KATITA</v>
          </cell>
          <cell r="D2428" t="str">
            <v>PT-06191-BM</v>
          </cell>
          <cell r="E2428" t="str">
            <v>PE? BERROSPI EDALMIRA</v>
          </cell>
          <cell r="F2428" t="str">
            <v>ARTESANAL</v>
          </cell>
        </row>
        <row r="2429">
          <cell r="B2429">
            <v>6192</v>
          </cell>
          <cell r="C2429" t="str">
            <v>SANTA TERESITA</v>
          </cell>
          <cell r="D2429" t="str">
            <v>PT-6192-CM</v>
          </cell>
          <cell r="E2429" t="str">
            <v>JACINTO PANTA ALEJANDRO ;JACINTO PANTA ISIDRO ;JACINTO PANTA JOSE ;JACINTO PANTA LORENZO</v>
          </cell>
          <cell r="F2429" t="str">
            <v>LEY Nº26920</v>
          </cell>
        </row>
        <row r="2430">
          <cell r="B2430">
            <v>6193</v>
          </cell>
          <cell r="C2430" t="str">
            <v>LUCI-A</v>
          </cell>
          <cell r="D2430" t="str">
            <v>CO-6193-CM</v>
          </cell>
          <cell r="E2430" t="str">
            <v>PESQUERA GOLDEN S.A.C.</v>
          </cell>
          <cell r="F2430" t="str">
            <v>DECRETO LEY Nº25977</v>
          </cell>
        </row>
        <row r="2431">
          <cell r="B2431">
            <v>6194</v>
          </cell>
          <cell r="C2431" t="str">
            <v>NATY</v>
          </cell>
          <cell r="D2431" t="str">
            <v>CO-06194-BM</v>
          </cell>
          <cell r="E2431" t="str">
            <v>KALINICOS REA? SPIROS</v>
          </cell>
          <cell r="F2431" t="str">
            <v>ARTESANAL</v>
          </cell>
        </row>
        <row r="2432">
          <cell r="B2432">
            <v>6195</v>
          </cell>
          <cell r="C2432" t="str">
            <v>ALCON II</v>
          </cell>
          <cell r="D2432" t="str">
            <v>CE-6195-BM</v>
          </cell>
          <cell r="E2432" t="str">
            <v>RODRIGUEZ ROBLES ADRIANO</v>
          </cell>
          <cell r="F2432" t="str">
            <v>ARTESANAL</v>
          </cell>
        </row>
        <row r="2433">
          <cell r="B2433">
            <v>6197</v>
          </cell>
          <cell r="C2433" t="str">
            <v>BUENOS AMIGOS II</v>
          </cell>
          <cell r="D2433" t="str">
            <v>IO-6197-BM</v>
          </cell>
          <cell r="E2433" t="str">
            <v>CACERES LIZARASO FRANCISCO ALBERTO</v>
          </cell>
          <cell r="F2433" t="str">
            <v>ARTESANAL</v>
          </cell>
        </row>
        <row r="2434">
          <cell r="B2434">
            <v>6198</v>
          </cell>
          <cell r="C2434" t="str">
            <v>GAVIOTA</v>
          </cell>
          <cell r="D2434" t="str">
            <v>PT-6198-PM</v>
          </cell>
          <cell r="E2434" t="str">
            <v>CORPORACION PESQUERA INCA S.A.C.</v>
          </cell>
          <cell r="F2434" t="str">
            <v>DECRETO LEY Nº25977</v>
          </cell>
        </row>
        <row r="2435">
          <cell r="B2435">
            <v>6202</v>
          </cell>
          <cell r="C2435" t="str">
            <v>CHINITO II</v>
          </cell>
          <cell r="D2435" t="str">
            <v>AO-6202-BM</v>
          </cell>
          <cell r="E2435" t="str">
            <v>GONZALES CANDIA YONY</v>
          </cell>
          <cell r="F2435" t="str">
            <v>ARTESANAL</v>
          </cell>
        </row>
        <row r="2436">
          <cell r="B2436">
            <v>6203</v>
          </cell>
          <cell r="C2436" t="str">
            <v>CHINITO IV</v>
          </cell>
          <cell r="D2436" t="str">
            <v>AO-6203-BM</v>
          </cell>
          <cell r="E2436" t="str">
            <v>CANDIA DE GONZALES MARIA LUZ</v>
          </cell>
          <cell r="F2436" t="str">
            <v>ARTESANAL</v>
          </cell>
        </row>
        <row r="2437">
          <cell r="B2437">
            <v>6204</v>
          </cell>
          <cell r="C2437" t="str">
            <v>CHINITO V</v>
          </cell>
          <cell r="D2437" t="str">
            <v>AO-6204-BM</v>
          </cell>
          <cell r="E2437" t="str">
            <v>CANDIA DE GONZALES MARIA LUZ</v>
          </cell>
          <cell r="F2437" t="str">
            <v>ARTESANAL</v>
          </cell>
        </row>
        <row r="2438">
          <cell r="B2438">
            <v>6205</v>
          </cell>
          <cell r="C2438" t="str">
            <v>CHINITO VII</v>
          </cell>
          <cell r="D2438" t="str">
            <v>AO-6205-BM</v>
          </cell>
          <cell r="E2438" t="str">
            <v>YONY GONZALES CANDIA Y OTRO</v>
          </cell>
          <cell r="F2438" t="str">
            <v>ARTESANAL</v>
          </cell>
        </row>
        <row r="2439">
          <cell r="B2439">
            <v>6206</v>
          </cell>
          <cell r="C2439" t="str">
            <v>CHINITO VIII</v>
          </cell>
          <cell r="D2439" t="str">
            <v>AO-6206-BM</v>
          </cell>
          <cell r="E2439" t="str">
            <v>GONZALES CANDIA VICTOR ARTURO</v>
          </cell>
          <cell r="F2439" t="str">
            <v>ARTESANAL</v>
          </cell>
        </row>
        <row r="2440">
          <cell r="B2440">
            <v>6207</v>
          </cell>
          <cell r="C2440" t="str">
            <v>CHINITO IX</v>
          </cell>
          <cell r="D2440" t="str">
            <v>AO-6207-BM</v>
          </cell>
          <cell r="E2440" t="str">
            <v>GONZALES CANDIA PETER</v>
          </cell>
          <cell r="F2440" t="str">
            <v>ARTESANAL</v>
          </cell>
        </row>
        <row r="2441">
          <cell r="B2441">
            <v>6209</v>
          </cell>
          <cell r="C2441" t="str">
            <v>VIRGENCITA DE CHAPI</v>
          </cell>
          <cell r="D2441" t="str">
            <v>AO-6209-BM</v>
          </cell>
          <cell r="E2441" t="str">
            <v>GUTIERREZ CASTRO ANTONIETA</v>
          </cell>
          <cell r="F2441" t="str">
            <v>ARTESANAL</v>
          </cell>
        </row>
        <row r="2442">
          <cell r="B2442">
            <v>6211</v>
          </cell>
          <cell r="C2442" t="str">
            <v>VIRGEN DE CHAPI 2</v>
          </cell>
          <cell r="D2442" t="str">
            <v>AO-6211-BM</v>
          </cell>
          <cell r="E2442" t="str">
            <v>CUEVA CHANCAHUA? HUMBERTO</v>
          </cell>
          <cell r="F2442" t="str">
            <v>ARTESANAL</v>
          </cell>
        </row>
        <row r="2443">
          <cell r="B2443">
            <v>6212</v>
          </cell>
          <cell r="C2443" t="str">
            <v>SARITA COLONIA I</v>
          </cell>
          <cell r="D2443" t="str">
            <v>AO-6212-BM</v>
          </cell>
          <cell r="E2443" t="str">
            <v>GAMERO CARDENAS MOISES AGUSTIN</v>
          </cell>
          <cell r="F2443" t="str">
            <v>ARTESANAL</v>
          </cell>
        </row>
        <row r="2444">
          <cell r="B2444">
            <v>6213</v>
          </cell>
          <cell r="C2444" t="str">
            <v>SARITA COLONIA II</v>
          </cell>
          <cell r="D2444" t="str">
            <v>AO-6213-BM</v>
          </cell>
          <cell r="E2444" t="str">
            <v>GAMERO CARDENAS MOISES AGUSTIN</v>
          </cell>
          <cell r="F2444" t="str">
            <v>ARTESANAL</v>
          </cell>
        </row>
        <row r="2445">
          <cell r="B2445">
            <v>6214</v>
          </cell>
          <cell r="C2445" t="str">
            <v>CANTUTIS</v>
          </cell>
          <cell r="D2445" t="str">
            <v>AO-6214-BM</v>
          </cell>
          <cell r="E2445" t="str">
            <v>PATI? PERALTA PERCY GERMAN</v>
          </cell>
          <cell r="F2445" t="str">
            <v>ARTESANAL</v>
          </cell>
        </row>
        <row r="2446">
          <cell r="B2446">
            <v>6215</v>
          </cell>
          <cell r="C2446" t="str">
            <v>YANARA</v>
          </cell>
          <cell r="D2446" t="str">
            <v>AO-6215-BM</v>
          </cell>
          <cell r="E2446" t="str">
            <v>ALBERTO VELES SOTO Y OTRO</v>
          </cell>
          <cell r="F2446" t="str">
            <v>ARTESANAL</v>
          </cell>
        </row>
        <row r="2447">
          <cell r="B2447">
            <v>6220</v>
          </cell>
          <cell r="C2447" t="str">
            <v>MARIA DEL PILAR Nº 2</v>
          </cell>
          <cell r="D2447" t="str">
            <v>PL-6220-BM</v>
          </cell>
          <cell r="E2447" t="str">
            <v>GALAN CHAFLOQUE DOMINGO Y PANTA DE GALAN MARIA PILAR</v>
          </cell>
          <cell r="F2447" t="str">
            <v>ARTESANAL</v>
          </cell>
        </row>
        <row r="2448">
          <cell r="B2448">
            <v>6223</v>
          </cell>
          <cell r="C2448" t="str">
            <v>KARIN 2</v>
          </cell>
          <cell r="D2448" t="str">
            <v>CE-06223-BM</v>
          </cell>
          <cell r="E2448" t="str">
            <v>ROMERO FERNANDEZ JUAN MIGUEL</v>
          </cell>
          <cell r="F2448" t="str">
            <v>DECRETO LEGISLATIVO Nº1273</v>
          </cell>
        </row>
        <row r="2449">
          <cell r="B2449">
            <v>6226</v>
          </cell>
          <cell r="C2449" t="str">
            <v>MILAGRITOS</v>
          </cell>
          <cell r="D2449" t="str">
            <v>CE-6226-BM</v>
          </cell>
          <cell r="E2449" t="str">
            <v>RODRIGUEZ CERNA ISIDRO ABELARDO</v>
          </cell>
          <cell r="F2449" t="str">
            <v>ARTESANAL</v>
          </cell>
        </row>
        <row r="2450">
          <cell r="B2450">
            <v>6228</v>
          </cell>
          <cell r="C2450" t="str">
            <v>KARIN 2</v>
          </cell>
          <cell r="D2450" t="str">
            <v>CE-6228-BM</v>
          </cell>
          <cell r="E2450" t="str">
            <v>SANTOS GONZALO RIOS CHAVEZ Y OTRO</v>
          </cell>
          <cell r="F2450" t="str">
            <v>ARTESANAL</v>
          </cell>
        </row>
        <row r="2451">
          <cell r="B2451">
            <v>6236</v>
          </cell>
          <cell r="C2451" t="str">
            <v>SILVANA</v>
          </cell>
          <cell r="D2451" t="str">
            <v>CO-6236-PM</v>
          </cell>
          <cell r="E2451" t="str">
            <v>SANTA MARIA CORP S.A.C.</v>
          </cell>
          <cell r="F2451" t="str">
            <v>DECRETO LEY Nº25977</v>
          </cell>
        </row>
        <row r="2452">
          <cell r="B2452">
            <v>6239</v>
          </cell>
          <cell r="C2452" t="str">
            <v>TASA 424</v>
          </cell>
          <cell r="D2452" t="str">
            <v>CO-6239-PM</v>
          </cell>
          <cell r="E2452" t="str">
            <v>TECNOLOGICA DE ALIMENTOS S.A.</v>
          </cell>
          <cell r="F2452" t="str">
            <v>DECRETO LEY Nº25977</v>
          </cell>
        </row>
        <row r="2453">
          <cell r="B2453">
            <v>6240</v>
          </cell>
          <cell r="C2453" t="str">
            <v>BRAVO 5</v>
          </cell>
          <cell r="D2453" t="str">
            <v>CO-6240-PM</v>
          </cell>
          <cell r="E2453" t="str">
            <v>EPESCA S.A.</v>
          </cell>
          <cell r="F2453" t="str">
            <v>DECRETO LEY Nº25977</v>
          </cell>
        </row>
        <row r="2454">
          <cell r="B2454">
            <v>6242</v>
          </cell>
          <cell r="C2454" t="str">
            <v>ANDINA I</v>
          </cell>
          <cell r="D2454" t="str">
            <v>PT-06242-CM</v>
          </cell>
          <cell r="E2454" t="str">
            <v>PESCA ANDINA S.A. ;SAKANA DEL PERU S.A.</v>
          </cell>
          <cell r="F2454" t="str">
            <v>MENOR ESCALA</v>
          </cell>
        </row>
        <row r="2455">
          <cell r="B2455">
            <v>6243</v>
          </cell>
          <cell r="C2455" t="str">
            <v>TASA 39</v>
          </cell>
          <cell r="D2455" t="str">
            <v>PS-6243-PM</v>
          </cell>
          <cell r="E2455" t="str">
            <v>TECNOLOGICA DE ALIMENTOS S.A.</v>
          </cell>
          <cell r="F2455" t="str">
            <v>DECRETO LEY Nº25977</v>
          </cell>
        </row>
        <row r="2456">
          <cell r="B2456">
            <v>6244</v>
          </cell>
          <cell r="C2456" t="str">
            <v>VIRGENCITA DE LA CANDELARIA</v>
          </cell>
          <cell r="D2456" t="str">
            <v>MO-6244-BM</v>
          </cell>
          <cell r="E2456" t="str">
            <v>BUSTAMANTE RAMOS LUIS AGAPO</v>
          </cell>
          <cell r="F2456" t="str">
            <v>ARTESANAL</v>
          </cell>
        </row>
        <row r="2457">
          <cell r="B2457">
            <v>6245</v>
          </cell>
          <cell r="C2457" t="str">
            <v>VICTOR ANGEL</v>
          </cell>
          <cell r="D2457" t="str">
            <v>PS-6245-BM</v>
          </cell>
          <cell r="E2457" t="str">
            <v>LORA LOZA JUAN ARTURO</v>
          </cell>
          <cell r="F2457" t="str">
            <v>ARTESANAL</v>
          </cell>
        </row>
        <row r="2458">
          <cell r="B2458">
            <v>6246</v>
          </cell>
          <cell r="C2458" t="str">
            <v>MILAGRITO</v>
          </cell>
          <cell r="D2458" t="str">
            <v>PS-6246-BM</v>
          </cell>
          <cell r="E2458" t="str">
            <v>VILLA DE RAMOS DOMINGA</v>
          </cell>
          <cell r="F2458" t="str">
            <v>ARTESANAL</v>
          </cell>
        </row>
        <row r="2459">
          <cell r="B2459">
            <v>6252</v>
          </cell>
          <cell r="C2459" t="str">
            <v>DIVINO CAUTIVO</v>
          </cell>
          <cell r="D2459" t="str">
            <v>ZS-06252-BM</v>
          </cell>
          <cell r="E2459" t="str">
            <v>RUIZ PINGO LUCIO</v>
          </cell>
          <cell r="F2459" t="str">
            <v>ARTESANAL</v>
          </cell>
        </row>
        <row r="2460">
          <cell r="B2460">
            <v>6254</v>
          </cell>
          <cell r="C2460" t="str">
            <v>DON MIGUEL</v>
          </cell>
          <cell r="D2460" t="str">
            <v>CO-6254-PM</v>
          </cell>
          <cell r="E2460" t="str">
            <v>PESQUERA HAYDUK S.A.</v>
          </cell>
          <cell r="F2460" t="str">
            <v>DECRETO LEY Nº25977</v>
          </cell>
        </row>
        <row r="2461">
          <cell r="B2461">
            <v>6255</v>
          </cell>
          <cell r="C2461" t="str">
            <v>ESTELA DE PLATA</v>
          </cell>
          <cell r="D2461" t="str">
            <v>CO-6255-PM</v>
          </cell>
          <cell r="E2461" t="str">
            <v>AUSTRAL GROUP S.A.A</v>
          </cell>
          <cell r="F2461" t="str">
            <v>DECRETO LEY Nº25977</v>
          </cell>
        </row>
        <row r="2462">
          <cell r="B2462">
            <v>6257</v>
          </cell>
          <cell r="C2462" t="str">
            <v>CONDOR</v>
          </cell>
          <cell r="D2462" t="str">
            <v>PT-6257-PM</v>
          </cell>
          <cell r="E2462" t="str">
            <v>PESQUERA TERRANOVA S.A.C.</v>
          </cell>
          <cell r="F2462" t="str">
            <v>DECRETO LEY Nº25977</v>
          </cell>
        </row>
        <row r="2463">
          <cell r="B2463">
            <v>6259</v>
          </cell>
          <cell r="C2463" t="str">
            <v>JACKELIN</v>
          </cell>
          <cell r="D2463" t="str">
            <v>CE-6259-PM</v>
          </cell>
          <cell r="E2463" t="str">
            <v>PESQUERA HAYDUK S.A.</v>
          </cell>
          <cell r="F2463" t="str">
            <v>DECRETO LEY Nº25977</v>
          </cell>
        </row>
        <row r="2464">
          <cell r="B2464">
            <v>6260</v>
          </cell>
          <cell r="C2464" t="str">
            <v>EL FEO 2</v>
          </cell>
          <cell r="D2464" t="str">
            <v>CE-6260-CM</v>
          </cell>
          <cell r="E2464" t="str">
            <v>BAZAN SAN MARTIN SANDRO RONY</v>
          </cell>
          <cell r="F2464" t="str">
            <v>DECRETO LEY Nº25977</v>
          </cell>
        </row>
        <row r="2465">
          <cell r="B2465">
            <v>6262</v>
          </cell>
          <cell r="C2465" t="str">
            <v>DANY B</v>
          </cell>
          <cell r="D2465" t="str">
            <v>CE-6262-PM</v>
          </cell>
          <cell r="E2465" t="str">
            <v>MARTINEZ MORENO MILDO EUDOCIO</v>
          </cell>
          <cell r="F2465" t="str">
            <v>DECRETO LEY Nº25977</v>
          </cell>
        </row>
        <row r="2466">
          <cell r="B2466">
            <v>6282</v>
          </cell>
          <cell r="C2466" t="str">
            <v>ANICO I</v>
          </cell>
          <cell r="D2466" t="str">
            <v>PT-6282-CM</v>
          </cell>
          <cell r="E2466" t="str">
            <v>ARMADORES Y CONGELADORES DEL PACIFICO S.A.</v>
          </cell>
          <cell r="F2466" t="str">
            <v>DECRETO LEY Nº25977</v>
          </cell>
        </row>
        <row r="2467">
          <cell r="B2467">
            <v>6283</v>
          </cell>
          <cell r="C2467" t="str">
            <v>ANICO II</v>
          </cell>
          <cell r="D2467" t="str">
            <v>PT-6283-CM</v>
          </cell>
          <cell r="E2467" t="str">
            <v>ARMADORES Y CONGELADORES DEL PACIFICO S.A.</v>
          </cell>
          <cell r="F2467" t="str">
            <v>DECRETO LEY Nº25977</v>
          </cell>
        </row>
        <row r="2468">
          <cell r="B2468">
            <v>6298</v>
          </cell>
          <cell r="C2468" t="str">
            <v>DO? BETTY</v>
          </cell>
          <cell r="D2468" t="str">
            <v>HO-6298-BM</v>
          </cell>
          <cell r="E2468" t="str">
            <v>SHIALER ESCALANTE BETTY</v>
          </cell>
          <cell r="F2468" t="str">
            <v>ARTESANAL</v>
          </cell>
        </row>
        <row r="2469">
          <cell r="B2469">
            <v>6301</v>
          </cell>
          <cell r="C2469" t="str">
            <v>MARCO 2</v>
          </cell>
          <cell r="D2469" t="str">
            <v>AO-6301-BM</v>
          </cell>
          <cell r="E2469" t="str">
            <v>TAPIA CASTILLO ELEAZAR</v>
          </cell>
          <cell r="F2469" t="str">
            <v>ARTESANAL</v>
          </cell>
        </row>
        <row r="2470">
          <cell r="B2470">
            <v>6302</v>
          </cell>
          <cell r="C2470" t="str">
            <v>ELVIN</v>
          </cell>
          <cell r="D2470" t="str">
            <v>AO-6302-BM</v>
          </cell>
          <cell r="E2470" t="str">
            <v>RAMIREZ CRUZATE JUAN MARIANO</v>
          </cell>
          <cell r="F2470" t="str">
            <v>ARTESANAL</v>
          </cell>
        </row>
        <row r="2471">
          <cell r="B2471">
            <v>6303</v>
          </cell>
          <cell r="C2471" t="str">
            <v>SE?R DE LUREN</v>
          </cell>
          <cell r="D2471" t="str">
            <v>AO-6303-BM</v>
          </cell>
          <cell r="E2471" t="str">
            <v>CATERIANO MONTOYA SARELA</v>
          </cell>
          <cell r="F2471" t="str">
            <v>ARTESANAL</v>
          </cell>
        </row>
        <row r="2472">
          <cell r="B2472">
            <v>6304</v>
          </cell>
          <cell r="C2472" t="str">
            <v>DIGNA</v>
          </cell>
          <cell r="D2472" t="str">
            <v>AO-6304-BM</v>
          </cell>
          <cell r="E2472" t="str">
            <v>GRADOS CATERIANO ROSARIO</v>
          </cell>
          <cell r="F2472" t="str">
            <v>ARTESANAL</v>
          </cell>
        </row>
        <row r="2473">
          <cell r="B2473">
            <v>6305</v>
          </cell>
          <cell r="C2473" t="str">
            <v>EL TIGRE</v>
          </cell>
          <cell r="D2473" t="str">
            <v>IO-6305-BM</v>
          </cell>
          <cell r="E2473" t="str">
            <v>APAZA CATACORA PEDRO</v>
          </cell>
          <cell r="F2473" t="str">
            <v>ARTESANAL</v>
          </cell>
        </row>
        <row r="2474">
          <cell r="B2474">
            <v>6307</v>
          </cell>
          <cell r="C2474" t="str">
            <v>SAN PEDRO I</v>
          </cell>
          <cell r="D2474" t="str">
            <v>ZS-6307-BM</v>
          </cell>
          <cell r="E2474" t="str">
            <v>PURIZACA ECHE PEDRO</v>
          </cell>
          <cell r="F2474" t="str">
            <v>ARTESANAL</v>
          </cell>
        </row>
        <row r="2475">
          <cell r="B2475">
            <v>6310</v>
          </cell>
          <cell r="C2475" t="str">
            <v>RUBIO DE GALILEA</v>
          </cell>
          <cell r="D2475" t="str">
            <v>ZS-6310-BM</v>
          </cell>
          <cell r="E2475" t="str">
            <v>PANTA PANTA MARTIR MARINO</v>
          </cell>
          <cell r="F2475" t="str">
            <v>ARTESANAL</v>
          </cell>
        </row>
        <row r="2476">
          <cell r="B2476">
            <v>6322</v>
          </cell>
          <cell r="C2476" t="str">
            <v>SANTA MONICA IV</v>
          </cell>
          <cell r="D2476" t="str">
            <v>PT-6322-CM</v>
          </cell>
          <cell r="E2476" t="str">
            <v>INDUSTRIAL PESQUERA SANTA MONICA S.A.</v>
          </cell>
          <cell r="F2476" t="str">
            <v>DECRETO LEY Nº25977</v>
          </cell>
        </row>
        <row r="2477">
          <cell r="B2477">
            <v>6323</v>
          </cell>
          <cell r="C2477" t="str">
            <v>MARCO POLO</v>
          </cell>
          <cell r="D2477" t="str">
            <v>PT-6323-PM</v>
          </cell>
          <cell r="E2477" t="str">
            <v>CORPORACION PESQUERA INCA S.A.C.</v>
          </cell>
          <cell r="F2477" t="str">
            <v>DECRETO LEY Nº25977</v>
          </cell>
        </row>
        <row r="2478">
          <cell r="B2478">
            <v>6324</v>
          </cell>
          <cell r="C2478" t="str">
            <v>MAGALLANES</v>
          </cell>
          <cell r="D2478" t="str">
            <v>PT-6324-PM</v>
          </cell>
          <cell r="E2478" t="str">
            <v>PESQUERA CANTABRIA S.A.</v>
          </cell>
          <cell r="F2478" t="str">
            <v>DECRETO LEY Nº25977</v>
          </cell>
        </row>
        <row r="2479">
          <cell r="B2479">
            <v>6325</v>
          </cell>
          <cell r="C2479" t="str">
            <v>SAN ANTONIO</v>
          </cell>
          <cell r="D2479" t="str">
            <v>PL-6325-CM</v>
          </cell>
          <cell r="E2479" t="str">
            <v>PESQUERA EXALMAR S.A.A.</v>
          </cell>
          <cell r="F2479" t="str">
            <v>LEY Nº26920</v>
          </cell>
        </row>
        <row r="2480">
          <cell r="B2480">
            <v>6327</v>
          </cell>
          <cell r="C2480" t="str">
            <v>SE?R DE YATO</v>
          </cell>
          <cell r="D2480" t="str">
            <v>AO-6327-BM</v>
          </cell>
          <cell r="E2480" t="str">
            <v>POLICARPIO BRAVO ROSAS</v>
          </cell>
          <cell r="F2480" t="str">
            <v>ARTESANAL</v>
          </cell>
        </row>
        <row r="2481">
          <cell r="B2481">
            <v>6328</v>
          </cell>
          <cell r="C2481" t="str">
            <v>SE?R DE LUREN</v>
          </cell>
          <cell r="D2481" t="str">
            <v>AO-6328-BM</v>
          </cell>
          <cell r="E2481" t="str">
            <v>JOSE D. PALOMINO A. E HILDA CORNEJO DE PALOMINO</v>
          </cell>
          <cell r="F2481" t="str">
            <v>ARTESANAL</v>
          </cell>
        </row>
        <row r="2482">
          <cell r="B2482">
            <v>6329</v>
          </cell>
          <cell r="C2482" t="str">
            <v>LUISA</v>
          </cell>
          <cell r="D2482" t="str">
            <v>AO-6329-BM</v>
          </cell>
          <cell r="E2482" t="str">
            <v>SIERRA CRUCES RUDY GILMAE</v>
          </cell>
          <cell r="F2482" t="str">
            <v>ARTESANAL</v>
          </cell>
        </row>
        <row r="2483">
          <cell r="B2483">
            <v>6330</v>
          </cell>
          <cell r="C2483" t="str">
            <v>PACHACUTEC 3</v>
          </cell>
          <cell r="D2483" t="str">
            <v>CE-6330-PM</v>
          </cell>
          <cell r="E2483" t="str">
            <v>CORPORACION PESQUERA INCA S.A.C.</v>
          </cell>
          <cell r="F2483" t="str">
            <v>DECRETO LEY Nº25977</v>
          </cell>
        </row>
        <row r="2484">
          <cell r="B2484">
            <v>6331</v>
          </cell>
          <cell r="C2484" t="str">
            <v>BUJAMA</v>
          </cell>
          <cell r="D2484" t="str">
            <v>CO-6331-PM</v>
          </cell>
          <cell r="E2484" t="str">
            <v>PESQUERA CASABLANCA S.A.C.</v>
          </cell>
          <cell r="F2484" t="str">
            <v>DECRETO LEY Nº25977</v>
          </cell>
        </row>
        <row r="2485">
          <cell r="B2485">
            <v>6332</v>
          </cell>
          <cell r="C2485" t="str">
            <v>NAZCA</v>
          </cell>
          <cell r="D2485" t="str">
            <v>SE-6332-PM</v>
          </cell>
          <cell r="E2485" t="str">
            <v>CORPORACION PESQUERA INCA S.A.C.</v>
          </cell>
          <cell r="F2485" t="str">
            <v>DECRETO LEY Nº25977</v>
          </cell>
        </row>
        <row r="2486">
          <cell r="B2486">
            <v>6333</v>
          </cell>
          <cell r="C2486" t="str">
            <v>JAVIER</v>
          </cell>
          <cell r="D2486" t="str">
            <v>CO-6333-PM</v>
          </cell>
          <cell r="E2486" t="str">
            <v>PESQUERA TEVIMAR S.A.</v>
          </cell>
          <cell r="F2486" t="str">
            <v>DECRETO LEY Nº25977</v>
          </cell>
        </row>
        <row r="2487">
          <cell r="B2487">
            <v>6337</v>
          </cell>
          <cell r="C2487" t="str">
            <v>OLLEROS</v>
          </cell>
          <cell r="D2487" t="str">
            <v>CO-6337-PM</v>
          </cell>
          <cell r="E2487" t="str">
            <v>PESQUERA CASABLANCA S.A.C.</v>
          </cell>
          <cell r="F2487" t="str">
            <v>DECRETO LEY Nº25977</v>
          </cell>
        </row>
        <row r="2488">
          <cell r="B2488">
            <v>6350</v>
          </cell>
          <cell r="C2488" t="str">
            <v>SABRINA</v>
          </cell>
          <cell r="D2488" t="str">
            <v>CE-6350-PM</v>
          </cell>
          <cell r="E2488" t="str">
            <v>PESQUERA DIAMANTE S.A.</v>
          </cell>
          <cell r="F2488" t="str">
            <v>DECRETO LEY Nº25977</v>
          </cell>
        </row>
        <row r="2489">
          <cell r="B2489">
            <v>6351</v>
          </cell>
          <cell r="C2489" t="str">
            <v>ANTONELLA</v>
          </cell>
          <cell r="D2489" t="str">
            <v>CE-6351-PM</v>
          </cell>
          <cell r="E2489" t="str">
            <v>PESQUERA DIAMANTE S.A.</v>
          </cell>
          <cell r="F2489" t="str">
            <v>DECRETO LEY Nº25977</v>
          </cell>
        </row>
        <row r="2490">
          <cell r="B2490">
            <v>6353</v>
          </cell>
          <cell r="C2490" t="str">
            <v>TASA 216</v>
          </cell>
          <cell r="D2490" t="str">
            <v>CE-6353-PM</v>
          </cell>
          <cell r="E2490" t="str">
            <v>TECNOLOGICA DE ALIMENTOS S.A.</v>
          </cell>
          <cell r="F2490" t="str">
            <v>DECRETO LEY Nº25977</v>
          </cell>
        </row>
        <row r="2491">
          <cell r="B2491">
            <v>6357</v>
          </cell>
          <cell r="C2491" t="str">
            <v>SARITA COLONIA</v>
          </cell>
          <cell r="D2491" t="str">
            <v>CO-6357-BM</v>
          </cell>
          <cell r="E2491" t="str">
            <v>MENDOZA MATSUNAKA ISMAEL</v>
          </cell>
          <cell r="F2491" t="str">
            <v>ARTESANAL</v>
          </cell>
        </row>
        <row r="2492">
          <cell r="B2492">
            <v>6378</v>
          </cell>
          <cell r="C2492" t="str">
            <v>CRISTO VIENE</v>
          </cell>
          <cell r="D2492" t="str">
            <v>CO-06378-BM</v>
          </cell>
          <cell r="E2492" t="str">
            <v>CHERRE GALAN ALEJANDRINA DIONICIA ;QUEREVALU ECA ALEJANDRO FIDEL</v>
          </cell>
          <cell r="F2492" t="str">
            <v>DECRETO LEGISLATIVO Nº1273</v>
          </cell>
        </row>
        <row r="2493">
          <cell r="B2493">
            <v>6382</v>
          </cell>
          <cell r="C2493" t="str">
            <v>DIANA DEL ROSARIO</v>
          </cell>
          <cell r="D2493" t="str">
            <v>PL-6382-CM</v>
          </cell>
          <cell r="E2493" t="str">
            <v>BERNAL CASTRO ANGELITA</v>
          </cell>
          <cell r="F2493" t="str">
            <v>LEY Nº26920</v>
          </cell>
        </row>
        <row r="2494">
          <cell r="B2494">
            <v>6383</v>
          </cell>
          <cell r="C2494" t="str">
            <v>ROSITA AMALIA</v>
          </cell>
          <cell r="D2494" t="str">
            <v>PL-6383-CM</v>
          </cell>
          <cell r="E2494" t="str">
            <v>BERNAL CASTRO ANGELITA ;CASTRO URCIA VICTOR RAUL</v>
          </cell>
          <cell r="F2494" t="str">
            <v>LEY Nº26920</v>
          </cell>
        </row>
        <row r="2495">
          <cell r="B2495">
            <v>6384</v>
          </cell>
          <cell r="C2495" t="str">
            <v>ROSA MARIA 5</v>
          </cell>
          <cell r="D2495" t="str">
            <v>PL-6384-CM</v>
          </cell>
          <cell r="E2495" t="str">
            <v>GRUPO EMPRESARIAL PESQUERO SANTISTEBAN S.A.C.</v>
          </cell>
          <cell r="F2495" t="str">
            <v>LEY Nº26920</v>
          </cell>
        </row>
        <row r="2496">
          <cell r="B2496">
            <v>6387</v>
          </cell>
          <cell r="C2496" t="str">
            <v>CAPRICORNIO 5</v>
          </cell>
          <cell r="D2496" t="str">
            <v>CE-6387-PM</v>
          </cell>
          <cell r="E2496" t="str">
            <v>PESQUERA CAPRICORNIO S.A.</v>
          </cell>
          <cell r="F2496" t="str">
            <v>DECRETO LEY Nº25977</v>
          </cell>
        </row>
        <row r="2497">
          <cell r="B2497">
            <v>6389</v>
          </cell>
          <cell r="C2497" t="str">
            <v>DO? OFELIA</v>
          </cell>
          <cell r="D2497" t="str">
            <v>CE-6389-CM</v>
          </cell>
          <cell r="E2497" t="str">
            <v>CFG INVESTMENT S.A.C.</v>
          </cell>
          <cell r="F2497" t="str">
            <v>DECRETO LEY Nº25977</v>
          </cell>
        </row>
        <row r="2498">
          <cell r="B2498">
            <v>6390</v>
          </cell>
          <cell r="C2498" t="str">
            <v>DON MARIO</v>
          </cell>
          <cell r="D2498" t="str">
            <v>AO-6390-BM</v>
          </cell>
          <cell r="E2498" t="str">
            <v>MAMANI LLANO JOHNNY</v>
          </cell>
          <cell r="F2498" t="str">
            <v>ARTESANAL</v>
          </cell>
        </row>
        <row r="2499">
          <cell r="B2499">
            <v>6392</v>
          </cell>
          <cell r="C2499" t="str">
            <v>PLATTINI II</v>
          </cell>
          <cell r="D2499" t="str">
            <v>AO-6392-BM</v>
          </cell>
          <cell r="E2499" t="str">
            <v>CONTRERAS TORRES FIDEL BENJAMIN</v>
          </cell>
          <cell r="F2499" t="str">
            <v>ARTESANAL</v>
          </cell>
        </row>
        <row r="2500">
          <cell r="B2500">
            <v>6393</v>
          </cell>
          <cell r="C2500" t="str">
            <v>SARITA COLONIA II</v>
          </cell>
          <cell r="D2500" t="str">
            <v>AO-6393-BM</v>
          </cell>
          <cell r="E2500" t="str">
            <v>FLORES DE RUIZ MARIA ISABEL</v>
          </cell>
          <cell r="F2500" t="str">
            <v>ARTESANAL</v>
          </cell>
        </row>
        <row r="2501">
          <cell r="B2501">
            <v>6394</v>
          </cell>
          <cell r="C2501" t="str">
            <v>CHINITO X</v>
          </cell>
          <cell r="D2501" t="str">
            <v>AO-6394-BM</v>
          </cell>
          <cell r="E2501" t="str">
            <v>BRAVO CHAVEZ ELIZABETH</v>
          </cell>
          <cell r="F2501" t="str">
            <v>ARTESANAL</v>
          </cell>
        </row>
        <row r="2502">
          <cell r="B2502">
            <v>6396</v>
          </cell>
          <cell r="C2502" t="str">
            <v>EL ZORRO</v>
          </cell>
          <cell r="D2502" t="str">
            <v>AO-6396-BM</v>
          </cell>
          <cell r="E2502" t="str">
            <v>PASTOR ZAVALA PERCY BERENICE Y OTRO</v>
          </cell>
          <cell r="F2502" t="str">
            <v>ARTESANAL</v>
          </cell>
        </row>
        <row r="2503">
          <cell r="B2503">
            <v>6397</v>
          </cell>
          <cell r="C2503" t="str">
            <v>POZO SANTO I</v>
          </cell>
          <cell r="D2503" t="str">
            <v>AO-6397-BM</v>
          </cell>
          <cell r="E2503" t="str">
            <v>YANQUI HUANQUI GUMERCINDO ERMILIO</v>
          </cell>
          <cell r="F2503" t="str">
            <v>ARTESANAL</v>
          </cell>
        </row>
        <row r="2504">
          <cell r="B2504">
            <v>6401</v>
          </cell>
          <cell r="C2504" t="str">
            <v>JOSE OLAYA</v>
          </cell>
          <cell r="D2504" t="str">
            <v>IO-6401-BM</v>
          </cell>
          <cell r="E2504" t="str">
            <v>MARCA VIZA ORIALID R.</v>
          </cell>
          <cell r="F2504" t="str">
            <v>ARTESANAL</v>
          </cell>
        </row>
        <row r="2505">
          <cell r="B2505">
            <v>6404</v>
          </cell>
          <cell r="C2505" t="str">
            <v>MI PAOLITA</v>
          </cell>
          <cell r="D2505" t="str">
            <v>PS-6404-BM</v>
          </cell>
          <cell r="E2505" t="str">
            <v>RAMOS PERALTA SANTOS</v>
          </cell>
          <cell r="F2505" t="str">
            <v>ARTESANAL</v>
          </cell>
        </row>
        <row r="2506">
          <cell r="B2506">
            <v>6405</v>
          </cell>
          <cell r="C2506" t="str">
            <v>GINO V</v>
          </cell>
          <cell r="D2506" t="str">
            <v>PS-6405-BM</v>
          </cell>
          <cell r="E2506" t="str">
            <v>HELFER BELLEZA GUILLERMO ANTONIO</v>
          </cell>
          <cell r="F2506" t="str">
            <v>ARTESANAL</v>
          </cell>
        </row>
        <row r="2507">
          <cell r="B2507">
            <v>6406</v>
          </cell>
          <cell r="C2507" t="str">
            <v>RUFITO</v>
          </cell>
          <cell r="D2507" t="str">
            <v>PS-6406-BM</v>
          </cell>
          <cell r="E2507" t="str">
            <v>CAMPOS MAYO PABLO RUFINO</v>
          </cell>
          <cell r="F2507" t="str">
            <v>ARTESANAL</v>
          </cell>
        </row>
        <row r="2508">
          <cell r="B2508">
            <v>6407</v>
          </cell>
          <cell r="C2508" t="str">
            <v>URUBAMBA 8</v>
          </cell>
          <cell r="D2508" t="str">
            <v>PS-6407-PM</v>
          </cell>
          <cell r="E2508" t="str">
            <v>PESQUERA EXALMAR S.A.A.</v>
          </cell>
          <cell r="F2508" t="str">
            <v>DECRETO LEY Nº25977</v>
          </cell>
        </row>
        <row r="2509">
          <cell r="B2509">
            <v>6408</v>
          </cell>
          <cell r="C2509" t="str">
            <v>ALBATROS</v>
          </cell>
          <cell r="D2509" t="str">
            <v>PS-6408-PM</v>
          </cell>
          <cell r="E2509" t="str">
            <v>PESQUERA CANTABRIA S.A.</v>
          </cell>
          <cell r="F2509" t="str">
            <v>DECRETO LEY Nº25977</v>
          </cell>
        </row>
        <row r="2510">
          <cell r="B2510">
            <v>6409</v>
          </cell>
          <cell r="C2510" t="str">
            <v>ABRAHAM OMAR</v>
          </cell>
          <cell r="D2510" t="str">
            <v>IO-6409-BM</v>
          </cell>
          <cell r="E2510" t="str">
            <v>CANO CHAVEZ JULIA MARIA</v>
          </cell>
          <cell r="F2510" t="str">
            <v>ARTESANAL</v>
          </cell>
        </row>
        <row r="2511">
          <cell r="B2511">
            <v>6415</v>
          </cell>
          <cell r="C2511" t="str">
            <v>SAN MARTIN III</v>
          </cell>
          <cell r="D2511" t="str">
            <v>PS-6415-BM</v>
          </cell>
          <cell r="E2511" t="str">
            <v>VILLAVICENCIO FERNANDEZ CARLOS AMANCIO</v>
          </cell>
          <cell r="F2511" t="str">
            <v>ARTESANAL</v>
          </cell>
        </row>
        <row r="2512">
          <cell r="B2512">
            <v>6422</v>
          </cell>
          <cell r="C2512" t="str">
            <v>LUIS ALBERTO</v>
          </cell>
          <cell r="D2512" t="str">
            <v>ZS-06422-CM</v>
          </cell>
          <cell r="E2512" t="str">
            <v>PANTA ECHE MARINO ;PANTA SABA AMELIA</v>
          </cell>
          <cell r="F2512" t="str">
            <v>ARTESANAL</v>
          </cell>
        </row>
        <row r="2513">
          <cell r="B2513">
            <v>6423</v>
          </cell>
          <cell r="C2513" t="str">
            <v>CRISTIAN ANTONIO</v>
          </cell>
          <cell r="D2513" t="str">
            <v>ZS-6423-BM</v>
          </cell>
          <cell r="E2513" t="str">
            <v>PAREDES HUAMANCHUMO JOSE GASTON</v>
          </cell>
          <cell r="F2513" t="str">
            <v>ARTESANAL</v>
          </cell>
        </row>
        <row r="2514">
          <cell r="B2514">
            <v>6424</v>
          </cell>
          <cell r="C2514" t="str">
            <v>SAN ANDRES</v>
          </cell>
          <cell r="D2514" t="str">
            <v>ZS-6424-BM</v>
          </cell>
          <cell r="E2514" t="str">
            <v>MARTINEZ JACINTO PAULINO ARCENIO</v>
          </cell>
          <cell r="F2514" t="str">
            <v>ARTESANAL</v>
          </cell>
        </row>
        <row r="2515">
          <cell r="B2515">
            <v>6426</v>
          </cell>
          <cell r="C2515" t="str">
            <v>SANTA CLARITA</v>
          </cell>
          <cell r="D2515" t="str">
            <v>ZS-6426-BM</v>
          </cell>
          <cell r="E2515" t="str">
            <v>MORENO DE MOGOLLON LIDIA</v>
          </cell>
          <cell r="F2515" t="str">
            <v>ARTESANAL</v>
          </cell>
        </row>
        <row r="2516">
          <cell r="B2516">
            <v>6427</v>
          </cell>
          <cell r="C2516" t="str">
            <v>FRANCESCA PAOLA</v>
          </cell>
          <cell r="D2516" t="str">
            <v>ZS-6427-CM</v>
          </cell>
          <cell r="E2516" t="str">
            <v>GOLDEN ANCHOVETA E.I.R.L.</v>
          </cell>
          <cell r="F2516" t="str">
            <v>MENOR ESCALA (ANCHOVETA)</v>
          </cell>
        </row>
        <row r="2517">
          <cell r="B2517">
            <v>6437</v>
          </cell>
          <cell r="C2517" t="str">
            <v>ADITA</v>
          </cell>
          <cell r="D2517" t="str">
            <v>CO-6437-PM</v>
          </cell>
          <cell r="E2517" t="str">
            <v>PESQUERA HAYDUK S.A.</v>
          </cell>
          <cell r="F2517" t="str">
            <v>DECRETO LEY Nº25977</v>
          </cell>
        </row>
        <row r="2518">
          <cell r="B2518">
            <v>6461</v>
          </cell>
          <cell r="C2518" t="str">
            <v>MI JHOMA</v>
          </cell>
          <cell r="D2518" t="str">
            <v>CO-06461-BM</v>
          </cell>
          <cell r="E2518" t="str">
            <v>TORREJON FERNANDEZ ISAIAS</v>
          </cell>
          <cell r="F2518" t="str">
            <v>ARTESANAL</v>
          </cell>
        </row>
        <row r="2519">
          <cell r="B2519">
            <v>6476</v>
          </cell>
          <cell r="C2519" t="str">
            <v>JESUS</v>
          </cell>
          <cell r="D2519" t="str">
            <v>CO-06476-BM</v>
          </cell>
          <cell r="E2519" t="str">
            <v>AMEZQUITA DAVIRAN EDUARDO AGUSTIN</v>
          </cell>
          <cell r="F2519" t="str">
            <v>DECRETO LEGISLATIVO Nº1273</v>
          </cell>
        </row>
        <row r="2520">
          <cell r="B2520">
            <v>6496</v>
          </cell>
          <cell r="C2520" t="str">
            <v>RUTH-M</v>
          </cell>
          <cell r="D2520" t="str">
            <v>CE-6496-CM</v>
          </cell>
          <cell r="E2520" t="str">
            <v>PESQUERA S &amp; S S.A.C.</v>
          </cell>
          <cell r="F2520" t="str">
            <v>DECRETO LEY Nº25977</v>
          </cell>
        </row>
        <row r="2521">
          <cell r="B2521">
            <v>6497</v>
          </cell>
          <cell r="C2521" t="str">
            <v>CRISTO VIENE</v>
          </cell>
          <cell r="D2521" t="str">
            <v>CE-06497-CM</v>
          </cell>
          <cell r="E2521" t="str">
            <v>SANCHEZ ISIQUE JUAN CARLOS</v>
          </cell>
          <cell r="F2521" t="str">
            <v>ARTESANAL</v>
          </cell>
        </row>
        <row r="2522">
          <cell r="B2522">
            <v>6498</v>
          </cell>
          <cell r="C2522" t="str">
            <v>ANITA 3</v>
          </cell>
          <cell r="D2522" t="str">
            <v>CE-6498-PM</v>
          </cell>
          <cell r="E2522" t="str">
            <v>CUSTODIO EFFIO LORENZO</v>
          </cell>
          <cell r="F2522" t="str">
            <v>LEY Nº26920</v>
          </cell>
        </row>
        <row r="2523">
          <cell r="B2523">
            <v>6499</v>
          </cell>
          <cell r="C2523" t="str">
            <v>PAXIOM</v>
          </cell>
          <cell r="D2523" t="str">
            <v>CE-06499-BM</v>
          </cell>
          <cell r="E2523" t="str">
            <v>FACHO LUNA MIGUEL ANGEL</v>
          </cell>
          <cell r="F2523" t="str">
            <v>DECRETO LEGISLATIVO Nº1273</v>
          </cell>
        </row>
        <row r="2524">
          <cell r="B2524">
            <v>6503</v>
          </cell>
          <cell r="C2524" t="str">
            <v>ZORKA B</v>
          </cell>
          <cell r="D2524" t="str">
            <v>CE-6503-PM</v>
          </cell>
          <cell r="E2524" t="str">
            <v>PESQUERA VELEBIT S.A.</v>
          </cell>
          <cell r="F2524" t="str">
            <v>DECRETO LEY Nº25977</v>
          </cell>
        </row>
        <row r="2525">
          <cell r="B2525">
            <v>6504</v>
          </cell>
          <cell r="C2525" t="str">
            <v>ANDREA</v>
          </cell>
          <cell r="D2525" t="str">
            <v>CE-6504-PM</v>
          </cell>
          <cell r="E2525" t="str">
            <v>CORPORACION PESQUERA INCA S.A.C.</v>
          </cell>
          <cell r="F2525" t="str">
            <v>DECRETO LEY Nº25977</v>
          </cell>
        </row>
        <row r="2526">
          <cell r="B2526">
            <v>6505</v>
          </cell>
          <cell r="C2526" t="str">
            <v>MARIANO MELGAR</v>
          </cell>
          <cell r="D2526" t="str">
            <v>ZS-6505-BM</v>
          </cell>
          <cell r="E2526" t="str">
            <v>DE DIOS PURIZACA EMILIANO</v>
          </cell>
          <cell r="F2526" t="str">
            <v>ARTESANAL</v>
          </cell>
        </row>
        <row r="2527">
          <cell r="B2527">
            <v>6506</v>
          </cell>
          <cell r="C2527" t="str">
            <v>MARINO MELGAR</v>
          </cell>
          <cell r="D2527" t="str">
            <v>ZS-6506-BM</v>
          </cell>
          <cell r="E2527" t="str">
            <v>DE DIOS PURIZACA EMILIANO; QUEREVALU TUME TEOFILO SILVERIO Y DE DIOS PUESCA ROSA MARIA DE FATIMA</v>
          </cell>
          <cell r="F2527" t="str">
            <v>ARTESANAL</v>
          </cell>
        </row>
        <row r="2528">
          <cell r="B2528">
            <v>6507</v>
          </cell>
          <cell r="C2528" t="str">
            <v>MI CARMELITA</v>
          </cell>
          <cell r="D2528" t="str">
            <v>ZS-6507-BM</v>
          </cell>
          <cell r="E2528" t="str">
            <v>CHUNGA QUEREVALU DEMETRIO</v>
          </cell>
          <cell r="F2528" t="str">
            <v>ARTESANAL</v>
          </cell>
        </row>
        <row r="2529">
          <cell r="B2529">
            <v>6508</v>
          </cell>
          <cell r="C2529" t="str">
            <v>MI AURORITA V</v>
          </cell>
          <cell r="D2529" t="str">
            <v>PO-6508-BM</v>
          </cell>
          <cell r="E2529" t="str">
            <v>VARGAS MU?Z SEGUNDO E.</v>
          </cell>
          <cell r="F2529" t="str">
            <v>ARTESANAL</v>
          </cell>
        </row>
        <row r="2530">
          <cell r="B2530">
            <v>6509</v>
          </cell>
          <cell r="C2530" t="str">
            <v>CUATRO HERMANOS</v>
          </cell>
          <cell r="D2530" t="str">
            <v>PS-6509-BM</v>
          </cell>
          <cell r="E2530" t="str">
            <v>MARON TICONA ENRIQUE J.</v>
          </cell>
          <cell r="F2530" t="str">
            <v>ARTESANAL</v>
          </cell>
        </row>
        <row r="2531">
          <cell r="B2531">
            <v>6511</v>
          </cell>
          <cell r="C2531" t="str">
            <v>DIOS ES MI GUIA</v>
          </cell>
          <cell r="D2531" t="str">
            <v>PS-6511-BM</v>
          </cell>
          <cell r="E2531" t="str">
            <v>CHAMBI TURPO ANGEL JUSTO</v>
          </cell>
          <cell r="F2531" t="str">
            <v>ARTESANAL</v>
          </cell>
        </row>
        <row r="2532">
          <cell r="B2532">
            <v>6512</v>
          </cell>
          <cell r="C2532" t="str">
            <v>TASA 48</v>
          </cell>
          <cell r="D2532" t="str">
            <v>HO-6512-PM</v>
          </cell>
          <cell r="E2532" t="str">
            <v>TECNOLOGICA DE ALIMENTOS S.A.</v>
          </cell>
          <cell r="F2532" t="str">
            <v>DECRETO LEY Nº25977</v>
          </cell>
        </row>
        <row r="2533">
          <cell r="B2533">
            <v>6513</v>
          </cell>
          <cell r="C2533" t="str">
            <v>SE?R DE HUANCA</v>
          </cell>
          <cell r="D2533" t="str">
            <v>PS-6513-BM</v>
          </cell>
          <cell r="E2533" t="str">
            <v>ACEVEDO MARCOS DANIEL</v>
          </cell>
          <cell r="F2533" t="str">
            <v>ARTESANAL</v>
          </cell>
        </row>
        <row r="2534">
          <cell r="B2534">
            <v>6520</v>
          </cell>
          <cell r="C2534" t="str">
            <v>MOLINERO I</v>
          </cell>
          <cell r="D2534" t="str">
            <v>CO-6520-CM</v>
          </cell>
          <cell r="E2534" t="str">
            <v>PESQUERA SURJA S.A.C.</v>
          </cell>
          <cell r="F2534" t="str">
            <v>DECRETO LEY Nº25977</v>
          </cell>
        </row>
        <row r="2535">
          <cell r="B2535">
            <v>6524</v>
          </cell>
          <cell r="C2535" t="str">
            <v>CARMEN LUISA</v>
          </cell>
          <cell r="D2535" t="str">
            <v>CO-06524-BM</v>
          </cell>
          <cell r="E2535" t="str">
            <v>MORON ASADA PROSPERO EDILBERTO ;TINCO SOTO MARUJA OLGA</v>
          </cell>
          <cell r="F2535" t="str">
            <v>DECRETO LEGISLATIVO Nº1273</v>
          </cell>
        </row>
        <row r="2536">
          <cell r="B2536">
            <v>6526</v>
          </cell>
          <cell r="C2536" t="str">
            <v>MAR DEL SUR</v>
          </cell>
          <cell r="D2536" t="str">
            <v>CO-6526-PM</v>
          </cell>
          <cell r="E2536" t="str">
            <v>CORPORACION MAR DEL SUR S.A.C.</v>
          </cell>
          <cell r="F2536" t="str">
            <v>DECRETO LEY Nº25977</v>
          </cell>
        </row>
        <row r="2537">
          <cell r="B2537">
            <v>6527</v>
          </cell>
          <cell r="C2537" t="str">
            <v>TASA 46</v>
          </cell>
          <cell r="D2537" t="str">
            <v>CE-6527-PM</v>
          </cell>
          <cell r="E2537" t="str">
            <v>TECNOLOGICA DE ALIMENTOS S.A.</v>
          </cell>
          <cell r="F2537" t="str">
            <v>DECRETO LEY Nº25977</v>
          </cell>
        </row>
        <row r="2538">
          <cell r="B2538">
            <v>6530</v>
          </cell>
          <cell r="C2538" t="str">
            <v>ANDINA II</v>
          </cell>
          <cell r="D2538" t="str">
            <v>CO-6530-BM</v>
          </cell>
          <cell r="E2538" t="str">
            <v>PESCA ANDINA S.A.</v>
          </cell>
          <cell r="F2538" t="str">
            <v>ARTESANAL</v>
          </cell>
        </row>
        <row r="2539">
          <cell r="B2539">
            <v>6531</v>
          </cell>
          <cell r="C2539" t="str">
            <v>TASA 31</v>
          </cell>
          <cell r="D2539" t="str">
            <v>PT-6531-PM</v>
          </cell>
          <cell r="E2539" t="str">
            <v>TECNOLOGICA DE ALIMENTOS S.A.</v>
          </cell>
          <cell r="F2539" t="str">
            <v>DECRETO LEY Nº25977</v>
          </cell>
        </row>
        <row r="2540">
          <cell r="B2540">
            <v>6547</v>
          </cell>
          <cell r="C2540" t="str">
            <v>LUISITO Y CARLOS</v>
          </cell>
          <cell r="D2540" t="str">
            <v>PS-6547-BM</v>
          </cell>
          <cell r="E2540" t="str">
            <v>CARRIZALES RAMOS CARLOS A.</v>
          </cell>
          <cell r="F2540" t="str">
            <v>ARTESANAL</v>
          </cell>
        </row>
        <row r="2541">
          <cell r="B2541">
            <v>6548</v>
          </cell>
          <cell r="C2541" t="str">
            <v>JAVIER</v>
          </cell>
          <cell r="D2541" t="str">
            <v>PS-6548-CM</v>
          </cell>
          <cell r="E2541" t="str">
            <v>CATACORA CHURA FELIX MARIO ;CATACORA CHURA PERCY ;CUSI CHANA AMELIA</v>
          </cell>
          <cell r="F2541" t="str">
            <v>ARTESANAL</v>
          </cell>
        </row>
        <row r="2542">
          <cell r="B2542">
            <v>6557</v>
          </cell>
          <cell r="C2542" t="str">
            <v>MI CARMELITA</v>
          </cell>
          <cell r="D2542" t="str">
            <v>PL-6557-BM</v>
          </cell>
          <cell r="E2542" t="str">
            <v>HUAMANCHUMO LIZA DONATO</v>
          </cell>
          <cell r="F2542" t="str">
            <v>ARTESANAL</v>
          </cell>
        </row>
        <row r="2543">
          <cell r="B2543">
            <v>6558</v>
          </cell>
          <cell r="C2543" t="str">
            <v>ROSA MAXIMINA</v>
          </cell>
          <cell r="D2543" t="str">
            <v>PL-6558-CM</v>
          </cell>
          <cell r="E2543" t="str">
            <v>BANCES GUEVARA HECTOR GERMAN ;LANGE ZULEMA BEATRIZ</v>
          </cell>
          <cell r="F2543" t="str">
            <v>LEY Nº26920</v>
          </cell>
        </row>
        <row r="2544">
          <cell r="B2544">
            <v>6559</v>
          </cell>
          <cell r="C2544" t="str">
            <v>TASA 410</v>
          </cell>
          <cell r="D2544" t="str">
            <v>PT-06559-PM</v>
          </cell>
          <cell r="E2544" t="str">
            <v>TECNOLOGICA DE ALIMENTOS S.A.</v>
          </cell>
          <cell r="F2544" t="str">
            <v>DECRETO LEY Nº25977</v>
          </cell>
        </row>
        <row r="2545">
          <cell r="B2545">
            <v>6560</v>
          </cell>
          <cell r="C2545" t="str">
            <v>LERIDA</v>
          </cell>
          <cell r="D2545" t="str">
            <v>MO-6560-BM</v>
          </cell>
          <cell r="E2545" t="str">
            <v>DIAZ TORRES ERNESTO</v>
          </cell>
          <cell r="F2545" t="str">
            <v>ARTESANAL</v>
          </cell>
        </row>
        <row r="2546">
          <cell r="B2546">
            <v>6561</v>
          </cell>
          <cell r="C2546" t="str">
            <v>MI ELENITA 3</v>
          </cell>
          <cell r="D2546" t="str">
            <v>PL-6561-BM</v>
          </cell>
          <cell r="E2546" t="str">
            <v>GALAN CHAVESTA JOSE VALENTIN</v>
          </cell>
          <cell r="F2546" t="str">
            <v>ARTESANAL</v>
          </cell>
        </row>
        <row r="2547">
          <cell r="B2547">
            <v>6562</v>
          </cell>
          <cell r="C2547" t="str">
            <v>JOSE CARLOS</v>
          </cell>
          <cell r="D2547" t="str">
            <v>PL-6562-CM</v>
          </cell>
          <cell r="E2547" t="str">
            <v>GORDILLO PALACIOS PEDRO PABLO ;JACINTO BELLO JOSEFA</v>
          </cell>
          <cell r="F2547" t="str">
            <v>LEY Nº26920</v>
          </cell>
        </row>
        <row r="2548">
          <cell r="B2548">
            <v>6568</v>
          </cell>
          <cell r="C2548" t="str">
            <v>DALMACIA</v>
          </cell>
          <cell r="D2548" t="str">
            <v>CE-6568-PM</v>
          </cell>
          <cell r="E2548" t="str">
            <v>CORPORACION PESQUERA INCA S.A.C.</v>
          </cell>
          <cell r="F2548" t="str">
            <v>DECRETO LEY Nº25977</v>
          </cell>
        </row>
        <row r="2549">
          <cell r="B2549">
            <v>6569</v>
          </cell>
          <cell r="C2549" t="str">
            <v>BERTHA</v>
          </cell>
          <cell r="D2549" t="str">
            <v>PS-6569-BM</v>
          </cell>
          <cell r="E2549" t="str">
            <v>QUIROGA ORTIZ FELIX</v>
          </cell>
          <cell r="F2549" t="str">
            <v>ARTESANAL</v>
          </cell>
        </row>
        <row r="2550">
          <cell r="B2550">
            <v>6576</v>
          </cell>
          <cell r="C2550" t="str">
            <v>TINTORERA</v>
          </cell>
          <cell r="D2550" t="str">
            <v>PS-6576-BM</v>
          </cell>
          <cell r="E2550" t="str">
            <v>TORRES BERNAOLA JESUS EDGAR</v>
          </cell>
          <cell r="F2550" t="str">
            <v>ARTESANAL</v>
          </cell>
        </row>
        <row r="2551">
          <cell r="B2551">
            <v>6577</v>
          </cell>
          <cell r="C2551" t="str">
            <v>TASA 26</v>
          </cell>
          <cell r="D2551" t="str">
            <v>PL-6577-PM</v>
          </cell>
          <cell r="E2551" t="str">
            <v>TECNOLOGICA DE ALIMENTOS S.A.</v>
          </cell>
          <cell r="F2551" t="str">
            <v>DECRETO LEY Nº25977</v>
          </cell>
        </row>
        <row r="2552">
          <cell r="B2552">
            <v>6578</v>
          </cell>
          <cell r="C2552" t="str">
            <v>JEHOVA ES LUZ DEL MUNDO</v>
          </cell>
          <cell r="D2552" t="str">
            <v>PL-6578-PM</v>
          </cell>
          <cell r="E2552" t="str">
            <v>BERNAL HUAMANCHUMO AURELIO GUIANFRANCO</v>
          </cell>
          <cell r="F2552" t="str">
            <v>LEY Nº26920</v>
          </cell>
        </row>
        <row r="2553">
          <cell r="B2553">
            <v>6579</v>
          </cell>
          <cell r="C2553" t="str">
            <v>TASA 36</v>
          </cell>
          <cell r="D2553" t="str">
            <v>HO-6579-PM</v>
          </cell>
          <cell r="E2553" t="str">
            <v>TECNOLOGICA DE ALIMENTOS S.A.</v>
          </cell>
          <cell r="F2553" t="str">
            <v>DECRETO LEY Nº25977</v>
          </cell>
        </row>
        <row r="2554">
          <cell r="B2554">
            <v>6580</v>
          </cell>
          <cell r="C2554" t="str">
            <v>ALBACORA</v>
          </cell>
          <cell r="D2554" t="str">
            <v>PT-6580-PM</v>
          </cell>
          <cell r="E2554" t="str">
            <v>PESQUERA HAYDUK S.A.</v>
          </cell>
          <cell r="F2554" t="str">
            <v>DECRETO LEY Nº25977</v>
          </cell>
        </row>
        <row r="2555">
          <cell r="B2555">
            <v>6585</v>
          </cell>
          <cell r="C2555" t="str">
            <v>DIANA I</v>
          </cell>
          <cell r="D2555" t="str">
            <v>PS-6585-BM</v>
          </cell>
          <cell r="E2555" t="str">
            <v>MEDINA CORTEZ CARLOS ROBERTO</v>
          </cell>
          <cell r="F2555" t="str">
            <v>ARTESANAL</v>
          </cell>
        </row>
        <row r="2556">
          <cell r="B2556">
            <v>6586</v>
          </cell>
          <cell r="C2556" t="str">
            <v>VIRGEN DE CHAPI</v>
          </cell>
          <cell r="D2556" t="str">
            <v>PS-6586-BM</v>
          </cell>
          <cell r="E2556" t="str">
            <v>LOVERA VASQUEZ WALTER ANTONIO</v>
          </cell>
          <cell r="F2556" t="str">
            <v>ARTESANAL</v>
          </cell>
        </row>
        <row r="2557">
          <cell r="B2557">
            <v>6596</v>
          </cell>
          <cell r="C2557" t="str">
            <v>GABY</v>
          </cell>
          <cell r="D2557" t="str">
            <v>CO-6596-BM</v>
          </cell>
          <cell r="E2557" t="str">
            <v>CONTRERAS MENDOZA ALBERTO</v>
          </cell>
          <cell r="F2557" t="str">
            <v>ARTESANAL</v>
          </cell>
        </row>
        <row r="2558">
          <cell r="B2558">
            <v>6613</v>
          </cell>
          <cell r="C2558" t="str">
            <v>COMANCHE III</v>
          </cell>
          <cell r="D2558" t="str">
            <v>CE-6613-PM</v>
          </cell>
          <cell r="E2558" t="str">
            <v>CFG INVESTMENT S.A.C.</v>
          </cell>
          <cell r="F2558" t="str">
            <v>DECRETO LEY Nº25977</v>
          </cell>
        </row>
        <row r="2559">
          <cell r="B2559">
            <v>6614</v>
          </cell>
          <cell r="C2559" t="str">
            <v>MANTA 3</v>
          </cell>
          <cell r="D2559" t="str">
            <v>CE-6614-PM</v>
          </cell>
          <cell r="E2559" t="str">
            <v>PESQUERA CENTINELA S.A.C.</v>
          </cell>
          <cell r="F2559" t="str">
            <v>DECRETO LEY Nº25977</v>
          </cell>
        </row>
        <row r="2560">
          <cell r="B2560">
            <v>6615</v>
          </cell>
          <cell r="C2560" t="str">
            <v>DORA DEL PILAR</v>
          </cell>
          <cell r="D2560" t="str">
            <v>CE-6615-PM</v>
          </cell>
          <cell r="E2560" t="str">
            <v>PESQUERA EXALMAR S.A.A.</v>
          </cell>
          <cell r="F2560" t="str">
            <v>DECRETO LEY Nº25977</v>
          </cell>
        </row>
        <row r="2561">
          <cell r="B2561">
            <v>6616</v>
          </cell>
          <cell r="C2561" t="str">
            <v>INJEPASA 14</v>
          </cell>
          <cell r="D2561" t="str">
            <v>CE-6616-PM</v>
          </cell>
          <cell r="E2561" t="str">
            <v>PEEA DON JIMMY SRLtda.</v>
          </cell>
          <cell r="F2561" t="str">
            <v>DECRETO LEY Nº25977</v>
          </cell>
        </row>
        <row r="2562">
          <cell r="B2562">
            <v>6618</v>
          </cell>
          <cell r="C2562" t="str">
            <v>MARITIMA 1</v>
          </cell>
          <cell r="D2562" t="str">
            <v>CE-6618-CM</v>
          </cell>
          <cell r="E2562" t="str">
            <v>PESQUERA ROSARIO S.A.</v>
          </cell>
          <cell r="F2562" t="str">
            <v>DECRETO LEY Nº25977</v>
          </cell>
        </row>
        <row r="2563">
          <cell r="B2563">
            <v>6620</v>
          </cell>
          <cell r="C2563" t="str">
            <v>MI DANNY</v>
          </cell>
          <cell r="D2563" t="str">
            <v>PL-06620-BM</v>
          </cell>
          <cell r="E2563" t="str">
            <v>JACINTO LOO RICHARD AUGUSTO</v>
          </cell>
          <cell r="F2563" t="str">
            <v>DECRETO LEGISLATIVO Nº1273</v>
          </cell>
        </row>
        <row r="2564">
          <cell r="B2564">
            <v>6621</v>
          </cell>
          <cell r="C2564" t="str">
            <v>LUIS CARLOS</v>
          </cell>
          <cell r="D2564" t="str">
            <v>AO-6621-BM</v>
          </cell>
          <cell r="E2564" t="str">
            <v>DIAZ LEGUA JOSE LUIS</v>
          </cell>
          <cell r="F2564" t="str">
            <v>ARTESANAL</v>
          </cell>
        </row>
        <row r="2565">
          <cell r="B2565">
            <v>6631</v>
          </cell>
          <cell r="C2565" t="str">
            <v>NUEVA ESPARTA</v>
          </cell>
          <cell r="D2565" t="str">
            <v>CO-6631-PM</v>
          </cell>
          <cell r="E2565" t="str">
            <v>AUSTRAL GROUP S.A.A</v>
          </cell>
          <cell r="F2565" t="str">
            <v>DECRETO LEY Nº25977</v>
          </cell>
        </row>
        <row r="2566">
          <cell r="B2566">
            <v>6658</v>
          </cell>
          <cell r="C2566" t="str">
            <v>JULIA ROSA</v>
          </cell>
          <cell r="D2566" t="str">
            <v>CO-06658-BM</v>
          </cell>
          <cell r="E2566" t="str">
            <v>MARTINEZ SANCHEZ MARTIN RUMALDO</v>
          </cell>
          <cell r="F2566" t="str">
            <v>DECRETO LEGISLATIVO Nº1273</v>
          </cell>
        </row>
        <row r="2567">
          <cell r="B2567">
            <v>6660</v>
          </cell>
          <cell r="C2567" t="str">
            <v>ANITA</v>
          </cell>
          <cell r="D2567" t="str">
            <v>CE-6660-PM</v>
          </cell>
          <cell r="E2567" t="str">
            <v>PESQUERA HAYDUK S.A.</v>
          </cell>
          <cell r="F2567" t="str">
            <v>DECRETO LEY Nº25977</v>
          </cell>
        </row>
        <row r="2568">
          <cell r="B2568">
            <v>6678</v>
          </cell>
          <cell r="C2568" t="str">
            <v>SANTOS JULIO</v>
          </cell>
          <cell r="D2568" t="str">
            <v>ZS-6678-BM</v>
          </cell>
          <cell r="E2568" t="str">
            <v>FIESTAS LLENQUE SANTOS M.</v>
          </cell>
          <cell r="F2568" t="str">
            <v>ARTESANAL</v>
          </cell>
        </row>
        <row r="2569">
          <cell r="B2569">
            <v>6680</v>
          </cell>
          <cell r="C2569" t="str">
            <v>MI FLAVIO</v>
          </cell>
          <cell r="D2569" t="str">
            <v>ZS-6680-BM</v>
          </cell>
          <cell r="E2569" t="str">
            <v>VIOSLADA ADRIANZEN ANNELIO A.</v>
          </cell>
          <cell r="F2569" t="str">
            <v>ARTESANAL</v>
          </cell>
        </row>
        <row r="2570">
          <cell r="B2570">
            <v>6682</v>
          </cell>
          <cell r="C2570" t="str">
            <v>OSWALDO ORLANDO</v>
          </cell>
          <cell r="D2570" t="str">
            <v>ZS-6682-BM</v>
          </cell>
          <cell r="E2570" t="str">
            <v>LUNA CRUZ OSWALDO</v>
          </cell>
          <cell r="F2570" t="str">
            <v>ARTESANAL</v>
          </cell>
        </row>
        <row r="2571">
          <cell r="B2571">
            <v>6684</v>
          </cell>
          <cell r="C2571" t="str">
            <v>MANTA 1</v>
          </cell>
          <cell r="D2571" t="str">
            <v>CE-6684-PM</v>
          </cell>
          <cell r="E2571" t="str">
            <v>PESQUERA CENTINELA S.A.C.</v>
          </cell>
          <cell r="F2571" t="str">
            <v>DECRETO LEY Nº25977</v>
          </cell>
        </row>
        <row r="2572">
          <cell r="B2572">
            <v>6685</v>
          </cell>
          <cell r="C2572" t="str">
            <v>TASA 218</v>
          </cell>
          <cell r="D2572" t="str">
            <v>CE-6685-PM</v>
          </cell>
          <cell r="E2572" t="str">
            <v>TECNOLOGICA DE ALIMENTOS S.A.</v>
          </cell>
          <cell r="F2572" t="str">
            <v>DECRETO LEY Nº25977</v>
          </cell>
        </row>
        <row r="2573">
          <cell r="B2573">
            <v>6692</v>
          </cell>
          <cell r="C2573" t="str">
            <v>GLADYS CECILIA</v>
          </cell>
          <cell r="D2573" t="str">
            <v>CO-06692-BM</v>
          </cell>
          <cell r="E2573" t="str">
            <v>CRUZ RIGUETTI CESAR EDUARDO ;PEREA CARDENAS NANCY JESUS</v>
          </cell>
          <cell r="F2573" t="str">
            <v>DECRETO LEGISLATIVO Nº1273</v>
          </cell>
        </row>
        <row r="2574">
          <cell r="B2574">
            <v>6709</v>
          </cell>
          <cell r="C2574" t="str">
            <v>LOMAS</v>
          </cell>
          <cell r="D2574" t="str">
            <v>PT-6709-PM</v>
          </cell>
          <cell r="E2574" t="str">
            <v>PESQUERA HAYDUK S.A.</v>
          </cell>
          <cell r="F2574" t="str">
            <v>DECRETO LEY Nº25977</v>
          </cell>
        </row>
        <row r="2575">
          <cell r="B2575">
            <v>6710</v>
          </cell>
          <cell r="C2575" t="str">
            <v>TASA 35</v>
          </cell>
          <cell r="D2575" t="str">
            <v>PS-6710-PM</v>
          </cell>
          <cell r="E2575" t="str">
            <v>TECNOLOGICA DE ALIMENTOS S.A.</v>
          </cell>
          <cell r="F2575" t="str">
            <v>DECRETO LEY Nº25977</v>
          </cell>
        </row>
        <row r="2576">
          <cell r="B2576">
            <v>6711</v>
          </cell>
          <cell r="C2576" t="str">
            <v>TASA 37</v>
          </cell>
          <cell r="D2576" t="str">
            <v>PS-06711-PM</v>
          </cell>
          <cell r="E2576" t="str">
            <v>TECNOLOGICA DE ALIMENTOS S.A.</v>
          </cell>
          <cell r="F2576" t="str">
            <v>DECRETO LEY Nº25977</v>
          </cell>
        </row>
        <row r="2577">
          <cell r="B2577">
            <v>6713</v>
          </cell>
          <cell r="C2577" t="str">
            <v>DON LUCHO</v>
          </cell>
          <cell r="D2577" t="str">
            <v>CE-6713-PM</v>
          </cell>
          <cell r="E2577" t="str">
            <v>PESQUERA DIAMANTE S.A.</v>
          </cell>
          <cell r="F2577" t="str">
            <v>DECRETO LEY Nº25977</v>
          </cell>
        </row>
        <row r="2578">
          <cell r="B2578">
            <v>6714</v>
          </cell>
          <cell r="C2578" t="str">
            <v>MIRIAM</v>
          </cell>
          <cell r="D2578" t="str">
            <v>MO-06714-BM</v>
          </cell>
          <cell r="E2578" t="str">
            <v>AJROTA PARI EDWIN NESTOR ;JULI TACORA SONIA</v>
          </cell>
          <cell r="F2578" t="str">
            <v>ARTESANAL</v>
          </cell>
        </row>
        <row r="2579">
          <cell r="B2579">
            <v>6718</v>
          </cell>
          <cell r="C2579" t="str">
            <v>ORCA</v>
          </cell>
          <cell r="D2579" t="str">
            <v>PT-6718-CM</v>
          </cell>
          <cell r="E2579" t="str">
            <v>ARMADORES Y CONGELADORES DEL PACIFICO S.A.</v>
          </cell>
          <cell r="F2579" t="str">
            <v>DECRETO LEY Nº25977</v>
          </cell>
        </row>
        <row r="2580">
          <cell r="B2580">
            <v>6728</v>
          </cell>
          <cell r="C2580" t="str">
            <v>MISS AMERICA I</v>
          </cell>
          <cell r="D2580" t="str">
            <v>PT-6728-CM</v>
          </cell>
          <cell r="E2580" t="str">
            <v>AGROPESCA S.A.</v>
          </cell>
          <cell r="F2580" t="str">
            <v>DECRETO LEY Nº25977</v>
          </cell>
        </row>
        <row r="2581">
          <cell r="B2581">
            <v>6729</v>
          </cell>
          <cell r="C2581" t="str">
            <v>JORGE WILMER</v>
          </cell>
          <cell r="D2581" t="str">
            <v>PS-6729-BM</v>
          </cell>
          <cell r="E2581" t="str">
            <v>CA?DO MONTALVAN AUGUSTO</v>
          </cell>
          <cell r="F2581" t="str">
            <v>ARTESANAL</v>
          </cell>
        </row>
        <row r="2582">
          <cell r="B2582">
            <v>6730</v>
          </cell>
          <cell r="C2582" t="str">
            <v>SANTOS I</v>
          </cell>
          <cell r="D2582" t="str">
            <v>PS-6730-BM</v>
          </cell>
          <cell r="E2582" t="str">
            <v>HERNANDEZ CALDERON CARLOS</v>
          </cell>
          <cell r="F2582" t="str">
            <v>ARTESANAL</v>
          </cell>
        </row>
        <row r="2583">
          <cell r="B2583">
            <v>6733</v>
          </cell>
          <cell r="C2583" t="str">
            <v>HEIVER II</v>
          </cell>
          <cell r="D2583" t="str">
            <v>IO-6733-BM</v>
          </cell>
          <cell r="E2583" t="str">
            <v>ZU?GA ALFARO ADOLFO ALBERTO</v>
          </cell>
          <cell r="F2583" t="str">
            <v>ARTESANAL</v>
          </cell>
        </row>
        <row r="2584">
          <cell r="B2584">
            <v>6736</v>
          </cell>
          <cell r="C2584" t="str">
            <v>SOLUCO I</v>
          </cell>
          <cell r="D2584" t="str">
            <v>CO-06736-BM</v>
          </cell>
          <cell r="E2584" t="str">
            <v>GIRON CALLE JUAN CARLOS</v>
          </cell>
          <cell r="F2584" t="str">
            <v>DECRETO LEGISLATIVO Nº1273</v>
          </cell>
        </row>
        <row r="2585">
          <cell r="B2585">
            <v>6756</v>
          </cell>
          <cell r="C2585" t="str">
            <v>SANTISIMA CRUZ DE CHALPON</v>
          </cell>
          <cell r="D2585" t="str">
            <v>ZS-6756-BM</v>
          </cell>
          <cell r="E2585" t="str">
            <v>CARLIN MOGOLLON NERY</v>
          </cell>
          <cell r="F2585" t="str">
            <v>ARTESANAL</v>
          </cell>
        </row>
        <row r="2586">
          <cell r="B2586">
            <v>6758</v>
          </cell>
          <cell r="C2586" t="str">
            <v>MI SANTOS</v>
          </cell>
          <cell r="D2586" t="str">
            <v>ZS-6758-BM</v>
          </cell>
          <cell r="E2586" t="str">
            <v>QUIROGA CHAPA SANTOS</v>
          </cell>
          <cell r="F2586" t="str">
            <v>ARTESANAL</v>
          </cell>
        </row>
        <row r="2587">
          <cell r="B2587">
            <v>6760</v>
          </cell>
          <cell r="C2587" t="str">
            <v>EL SR. DE LA AGONIA</v>
          </cell>
          <cell r="D2587" t="str">
            <v>CE-6760-BM</v>
          </cell>
          <cell r="E2587" t="str">
            <v>HANDICRAFT CONNECTION LTDA S.A.</v>
          </cell>
          <cell r="F2587" t="str">
            <v>ARTESANAL</v>
          </cell>
        </row>
        <row r="2588">
          <cell r="B2588">
            <v>6762</v>
          </cell>
          <cell r="C2588" t="str">
            <v>T. MAKUN</v>
          </cell>
          <cell r="D2588" t="str">
            <v>HO-6762-BM</v>
          </cell>
          <cell r="E2588" t="str">
            <v>AREVALO PANANA DOLORIZA</v>
          </cell>
          <cell r="F2588" t="str">
            <v>ARTESANAL</v>
          </cell>
        </row>
        <row r="2589">
          <cell r="B2589">
            <v>6763</v>
          </cell>
          <cell r="C2589" t="str">
            <v>ABRAHAM</v>
          </cell>
          <cell r="D2589" t="str">
            <v>IO-06763-BM</v>
          </cell>
          <cell r="E2589" t="str">
            <v>QUINA COASACA EDMUNDO JUAN</v>
          </cell>
          <cell r="F2589" t="str">
            <v>ARTESANAL</v>
          </cell>
        </row>
        <row r="2590">
          <cell r="B2590">
            <v>6765</v>
          </cell>
          <cell r="C2590" t="str">
            <v>SANTA ISABEL</v>
          </cell>
          <cell r="D2590" t="str">
            <v>ZS-6765-BM</v>
          </cell>
          <cell r="E2590" t="str">
            <v>CARRE? AMAYA SANTOS</v>
          </cell>
          <cell r="F2590" t="str">
            <v>ARTESANAL</v>
          </cell>
        </row>
        <row r="2591">
          <cell r="B2591">
            <v>6769</v>
          </cell>
          <cell r="C2591" t="str">
            <v>MI CAUTIVO</v>
          </cell>
          <cell r="D2591" t="str">
            <v>ZS-6769-BM</v>
          </cell>
          <cell r="E2591" t="str">
            <v>ALVAREZ CAMACHO JOSE G.</v>
          </cell>
          <cell r="F2591" t="str">
            <v>ARTESANAL</v>
          </cell>
        </row>
        <row r="2592">
          <cell r="B2592">
            <v>6773</v>
          </cell>
          <cell r="C2592" t="str">
            <v>SAN PEDRO</v>
          </cell>
          <cell r="D2592" t="str">
            <v>ZS-6773-BM</v>
          </cell>
          <cell r="E2592" t="str">
            <v>GONZALES CHERRES PEDRO A.</v>
          </cell>
          <cell r="F2592" t="str">
            <v>ARTESANAL</v>
          </cell>
        </row>
        <row r="2593">
          <cell r="B2593">
            <v>6776</v>
          </cell>
          <cell r="C2593" t="str">
            <v>CRISTINA I</v>
          </cell>
          <cell r="D2593" t="str">
            <v>ZS-6776-BM</v>
          </cell>
          <cell r="E2593" t="str">
            <v>GUANILO LUNA RICARDO EDILBERTO</v>
          </cell>
          <cell r="F2593" t="str">
            <v>ARTESANAL</v>
          </cell>
        </row>
        <row r="2594">
          <cell r="B2594">
            <v>6833</v>
          </cell>
          <cell r="C2594" t="str">
            <v>EL HIJO DEL HOMBRE</v>
          </cell>
          <cell r="D2594" t="str">
            <v>PA-6833-BP</v>
          </cell>
          <cell r="E2594" t="str">
            <v>RIOS DEL AGUILA JUAN</v>
          </cell>
          <cell r="F2594" t="str">
            <v>ARTESANAL</v>
          </cell>
        </row>
        <row r="2595">
          <cell r="B2595">
            <v>6849</v>
          </cell>
          <cell r="C2595" t="str">
            <v>DEIVI AVELINO</v>
          </cell>
          <cell r="D2595" t="str">
            <v>PA-6849-BP</v>
          </cell>
          <cell r="E2595" t="str">
            <v>GUERRA VALERA ANDRES AVELINO</v>
          </cell>
          <cell r="F2595" t="str">
            <v>ARTESANAL</v>
          </cell>
        </row>
        <row r="2596">
          <cell r="B2596">
            <v>6859</v>
          </cell>
          <cell r="C2596" t="str">
            <v>ANITA II</v>
          </cell>
          <cell r="D2596" t="str">
            <v>PA-6859-PF</v>
          </cell>
          <cell r="E2596" t="str">
            <v>ALEGRIA HERNANDEZ WILLIAN</v>
          </cell>
          <cell r="F2596" t="str">
            <v>ARTESANAL</v>
          </cell>
        </row>
        <row r="2597">
          <cell r="B2597">
            <v>6992</v>
          </cell>
          <cell r="C2597" t="str">
            <v>EL POBRECITO</v>
          </cell>
          <cell r="D2597" t="str">
            <v>PA-6992-PF</v>
          </cell>
          <cell r="E2597" t="str">
            <v>HIDALGO MACEDO JACOB</v>
          </cell>
          <cell r="F2597" t="str">
            <v>ARTESANAL</v>
          </cell>
        </row>
        <row r="2598">
          <cell r="B2598">
            <v>6993</v>
          </cell>
          <cell r="C2598" t="str">
            <v>DOYLITH</v>
          </cell>
          <cell r="D2598" t="str">
            <v>PA-6993-PF</v>
          </cell>
          <cell r="E2598" t="str">
            <v>RIOS DEL AGUILA RAFAEL</v>
          </cell>
          <cell r="F2598" t="str">
            <v>ARTESANAL</v>
          </cell>
        </row>
        <row r="2599">
          <cell r="B2599">
            <v>6994</v>
          </cell>
          <cell r="C2599" t="str">
            <v>ANTONIO</v>
          </cell>
          <cell r="D2599" t="str">
            <v>PA-6994-PF</v>
          </cell>
          <cell r="E2599" t="str">
            <v>RIOS DEL AGUILA RAFAEL</v>
          </cell>
          <cell r="F2599" t="str">
            <v>ARTESANAL</v>
          </cell>
        </row>
        <row r="2600">
          <cell r="B2600">
            <v>7000</v>
          </cell>
          <cell r="C2600" t="str">
            <v>TOYO</v>
          </cell>
          <cell r="D2600" t="str">
            <v>PA-7000-PF</v>
          </cell>
          <cell r="E2600" t="str">
            <v>ALVARADO DURAND LUIS</v>
          </cell>
          <cell r="F2600" t="str">
            <v>ARTESANAL</v>
          </cell>
        </row>
        <row r="2601">
          <cell r="B2601">
            <v>7069</v>
          </cell>
          <cell r="C2601" t="str">
            <v>SAMALE</v>
          </cell>
          <cell r="D2601" t="str">
            <v>PA-7069-PF</v>
          </cell>
          <cell r="E2601" t="str">
            <v>NAVARRO SAAVEDRA GILBERTO</v>
          </cell>
          <cell r="F2601" t="str">
            <v>ARTESANAL</v>
          </cell>
        </row>
        <row r="2602">
          <cell r="B2602">
            <v>7099</v>
          </cell>
          <cell r="C2602" t="str">
            <v>PHOOL MANUEL</v>
          </cell>
          <cell r="D2602" t="str">
            <v>IQ-007099-PF</v>
          </cell>
          <cell r="E2602" t="str">
            <v>ARIRAMA LANCHA AYAR</v>
          </cell>
          <cell r="F2602" t="str">
            <v>ARTESANAL</v>
          </cell>
        </row>
        <row r="2603">
          <cell r="B2603">
            <v>7104</v>
          </cell>
          <cell r="C2603" t="str">
            <v>JULIA MANUELA</v>
          </cell>
          <cell r="D2603" t="str">
            <v>IQ-007104-PF</v>
          </cell>
          <cell r="E2603" t="str">
            <v>REGULO RAMIREZ DIAZ Y CONYUGUE</v>
          </cell>
          <cell r="F2603" t="str">
            <v>ARTESANAL</v>
          </cell>
        </row>
        <row r="2604">
          <cell r="B2604">
            <v>7125</v>
          </cell>
          <cell r="C2604" t="str">
            <v>PEDRO ROBERT III</v>
          </cell>
          <cell r="D2604" t="str">
            <v>IQ-7125-PF</v>
          </cell>
          <cell r="E2604" t="str">
            <v>MARINA CACHIQUE PEDRO</v>
          </cell>
          <cell r="F2604" t="str">
            <v>ARTESANAL</v>
          </cell>
        </row>
        <row r="2605">
          <cell r="B2605">
            <v>7221</v>
          </cell>
          <cell r="C2605" t="str">
            <v>TROMBOY II</v>
          </cell>
          <cell r="D2605" t="str">
            <v>PA-7221-BF</v>
          </cell>
          <cell r="E2605" t="str">
            <v>ALVARADO DURAND LUIS</v>
          </cell>
          <cell r="F2605" t="str">
            <v>ARTESANAL</v>
          </cell>
        </row>
        <row r="2606">
          <cell r="B2606">
            <v>7305</v>
          </cell>
          <cell r="C2606" t="str">
            <v>TUPAC AMARU II</v>
          </cell>
          <cell r="D2606" t="str">
            <v>PA-7305-BP</v>
          </cell>
          <cell r="E2606" t="str">
            <v>RODRIGUEZ RAZURI MEDARDO</v>
          </cell>
          <cell r="F2606" t="str">
            <v>ARTESANAL</v>
          </cell>
        </row>
        <row r="2607">
          <cell r="B2607">
            <v>7309</v>
          </cell>
          <cell r="C2607" t="str">
            <v>METECACHETE IV</v>
          </cell>
          <cell r="D2607" t="str">
            <v>PA-7309-PF</v>
          </cell>
          <cell r="E2607" t="str">
            <v>CAMPOS VELA SAEL</v>
          </cell>
          <cell r="F2607" t="str">
            <v>ARTESANAL</v>
          </cell>
        </row>
        <row r="2608">
          <cell r="B2608">
            <v>7323</v>
          </cell>
          <cell r="C2608" t="str">
            <v>VELOZ V</v>
          </cell>
          <cell r="D2608" t="str">
            <v>IQ-7323-PF</v>
          </cell>
          <cell r="E2608" t="str">
            <v>VARGAS FLORES SOLANO</v>
          </cell>
          <cell r="F2608" t="str">
            <v>ARTESANAL</v>
          </cell>
        </row>
        <row r="2609">
          <cell r="B2609">
            <v>7372</v>
          </cell>
          <cell r="C2609" t="str">
            <v>MELCHORITA</v>
          </cell>
          <cell r="D2609" t="str">
            <v>IQ-7372-PF</v>
          </cell>
          <cell r="E2609" t="str">
            <v>REGULO RAMIREZ DIAZ Y CONYUGUE</v>
          </cell>
          <cell r="F2609" t="str">
            <v>ARTESANAL</v>
          </cell>
        </row>
        <row r="2610">
          <cell r="B2610">
            <v>7451</v>
          </cell>
          <cell r="C2610" t="str">
            <v>EL TRIUNFADOR</v>
          </cell>
          <cell r="D2610" t="str">
            <v>PA-7451-PF</v>
          </cell>
          <cell r="E2610" t="str">
            <v>PORTALATINO DE PEREZ GLORIA</v>
          </cell>
          <cell r="F2610" t="str">
            <v>ARTESANAL</v>
          </cell>
        </row>
        <row r="2611">
          <cell r="B2611">
            <v>7736</v>
          </cell>
          <cell r="C2611" t="str">
            <v>ITJ-DOS</v>
          </cell>
          <cell r="D2611" t="str">
            <v>SE-7736</v>
          </cell>
          <cell r="E2611" t="str">
            <v>LINARES TORRES CARLOS III JESUS</v>
          </cell>
          <cell r="F2611" t="str">
            <v>DECRETO LEY Nº25977</v>
          </cell>
        </row>
        <row r="2612">
          <cell r="B2612">
            <v>7800</v>
          </cell>
          <cell r="C2612" t="str">
            <v>AURITA I</v>
          </cell>
          <cell r="D2612" t="str">
            <v>PA-7800-PF</v>
          </cell>
          <cell r="E2612" t="str">
            <v>VARGAS TELLO TONY</v>
          </cell>
          <cell r="F2612" t="str">
            <v>ARTESANAL</v>
          </cell>
        </row>
        <row r="2613">
          <cell r="B2613">
            <v>35190</v>
          </cell>
          <cell r="C2613" t="str">
            <v>TALARA 10</v>
          </cell>
          <cell r="D2613" t="str">
            <v>HO-35190-PM</v>
          </cell>
          <cell r="E2613" t="str">
            <v>QUISPE MUGUERZA ALFREDO ENRIQUE</v>
          </cell>
          <cell r="F2613" t="str">
            <v>DECRETO LEY Nº25977</v>
          </cell>
        </row>
        <row r="2614">
          <cell r="B2614">
            <v>7808</v>
          </cell>
          <cell r="C2614" t="str">
            <v>MILLER</v>
          </cell>
          <cell r="D2614" t="str">
            <v>YU-007808-PF</v>
          </cell>
          <cell r="E2614" t="str">
            <v>GONZALES AVILA TEX RITTER</v>
          </cell>
          <cell r="F2614" t="str">
            <v>ARTESANAL</v>
          </cell>
        </row>
        <row r="2615">
          <cell r="B2615">
            <v>35189</v>
          </cell>
          <cell r="C2615" t="str">
            <v>MAYNAS 1</v>
          </cell>
          <cell r="D2615" t="str">
            <v>HO-35189-PM</v>
          </cell>
          <cell r="E2615" t="str">
            <v>PESQUERA NINFAS DEL MAR S.A.C.</v>
          </cell>
          <cell r="F2615" t="str">
            <v>DECRETO LEY Nº25977</v>
          </cell>
        </row>
        <row r="2616">
          <cell r="B2616">
            <v>8086</v>
          </cell>
          <cell r="C2616" t="str">
            <v>PEDRO ROBERT II</v>
          </cell>
          <cell r="D2616" t="str">
            <v>IQ-8086-PF</v>
          </cell>
          <cell r="E2616" t="str">
            <v>MARINA CACHIQUE PEDRO</v>
          </cell>
          <cell r="F2616" t="str">
            <v>ARTESANAL</v>
          </cell>
        </row>
        <row r="2617">
          <cell r="B2617">
            <v>8178</v>
          </cell>
          <cell r="C2617" t="str">
            <v>BIBACO 24</v>
          </cell>
          <cell r="D2617" t="str">
            <v>CE-8178-CM</v>
          </cell>
          <cell r="E2617" t="str">
            <v>FAENAS PESQUERAS S.A.C.</v>
          </cell>
          <cell r="F2617" t="str">
            <v>LEY Nº26920</v>
          </cell>
        </row>
        <row r="2618">
          <cell r="B2618">
            <v>8190</v>
          </cell>
          <cell r="C2618" t="str">
            <v>BIBACO 22</v>
          </cell>
          <cell r="D2618" t="str">
            <v>CE-8190-CM</v>
          </cell>
          <cell r="E2618" t="str">
            <v>FAENAS PESQUERAS S.A.C.</v>
          </cell>
          <cell r="F2618" t="str">
            <v>LEY Nº26920</v>
          </cell>
        </row>
        <row r="2619">
          <cell r="B2619">
            <v>8258</v>
          </cell>
          <cell r="C2619" t="str">
            <v>BRITTO HERMANOS</v>
          </cell>
          <cell r="D2619" t="str">
            <v>PA-08258-BP</v>
          </cell>
          <cell r="E2619" t="str">
            <v>BRITTO CASHU RUI</v>
          </cell>
          <cell r="F2619" t="str">
            <v>ARTESANAL</v>
          </cell>
        </row>
        <row r="2620">
          <cell r="B2620">
            <v>8391</v>
          </cell>
          <cell r="C2620" t="str">
            <v>FRANCITO</v>
          </cell>
          <cell r="D2620" t="str">
            <v>IQ-008391-PF</v>
          </cell>
          <cell r="E2620" t="str">
            <v>SALAS SORIA WIGDALIA</v>
          </cell>
          <cell r="F2620" t="str">
            <v>ARTESANAL</v>
          </cell>
        </row>
        <row r="2621">
          <cell r="B2621">
            <v>8420</v>
          </cell>
          <cell r="C2621" t="str">
            <v>CORAZON DE JESUS</v>
          </cell>
          <cell r="D2621" t="str">
            <v>ZS-8420-BM</v>
          </cell>
          <cell r="E2621" t="str">
            <v>LAMA RAMIREZ JORGE</v>
          </cell>
          <cell r="F2621" t="str">
            <v>ARTESANAL</v>
          </cell>
        </row>
        <row r="2622">
          <cell r="B2622">
            <v>8532</v>
          </cell>
          <cell r="C2622" t="str">
            <v>ANDRES AVELINO GUERRA VALERA</v>
          </cell>
          <cell r="D2622" t="str">
            <v>IQ-8532-PF</v>
          </cell>
          <cell r="E2622" t="str">
            <v>ARMAS PISCO OLINDA</v>
          </cell>
          <cell r="F2622" t="str">
            <v>ARTESANAL</v>
          </cell>
        </row>
        <row r="2623">
          <cell r="B2623">
            <v>8757</v>
          </cell>
          <cell r="C2623" t="str">
            <v>DO? ROSA II</v>
          </cell>
          <cell r="D2623" t="str">
            <v>CO-8757</v>
          </cell>
          <cell r="E2623" t="str">
            <v>LOCONI SECLEN DIONISIO</v>
          </cell>
          <cell r="F2623" t="str">
            <v>DECRETO LEY Nº25977</v>
          </cell>
        </row>
        <row r="2624">
          <cell r="B2624">
            <v>8943</v>
          </cell>
          <cell r="C2624" t="str">
            <v>KELLITA</v>
          </cell>
          <cell r="D2624" t="str">
            <v>IQ-008943-PF</v>
          </cell>
          <cell r="E2624" t="str">
            <v>CORREA PINCHE RUYTER</v>
          </cell>
          <cell r="F2624" t="str">
            <v>ARTESANAL</v>
          </cell>
        </row>
        <row r="2625">
          <cell r="B2625">
            <v>8975</v>
          </cell>
          <cell r="C2625" t="str">
            <v>VELOZ VI</v>
          </cell>
          <cell r="D2625" t="str">
            <v>IQ-8975-PF</v>
          </cell>
          <cell r="E2625" t="str">
            <v>VARGAS FLORES SOLANO</v>
          </cell>
          <cell r="F2625" t="str">
            <v>ARTESANAL</v>
          </cell>
        </row>
        <row r="2626">
          <cell r="B2626">
            <v>9014</v>
          </cell>
          <cell r="C2626" t="str">
            <v>BERTHA LUZ</v>
          </cell>
          <cell r="D2626" t="str">
            <v>PA-9014-PF</v>
          </cell>
          <cell r="E2626" t="str">
            <v>GUERRA VALERA ANDRES AVELINO</v>
          </cell>
          <cell r="F2626" t="str">
            <v>ARTESANAL</v>
          </cell>
        </row>
        <row r="2627">
          <cell r="B2627">
            <v>9099</v>
          </cell>
          <cell r="C2627" t="str">
            <v>LOS REMOLINOS</v>
          </cell>
          <cell r="D2627" t="str">
            <v>PA-9099-PF</v>
          </cell>
          <cell r="E2627" t="str">
            <v>MOLINA CABRERA ROLANDO</v>
          </cell>
          <cell r="F2627" t="str">
            <v>ARTESANAL</v>
          </cell>
        </row>
        <row r="2628">
          <cell r="B2628">
            <v>9113</v>
          </cell>
          <cell r="C2628" t="str">
            <v>PAPILON</v>
          </cell>
          <cell r="D2628" t="str">
            <v>PA-09113-PF</v>
          </cell>
          <cell r="E2628" t="str">
            <v>LAY PEZO ANTONIO</v>
          </cell>
          <cell r="F2628" t="str">
            <v>ARTESANAL</v>
          </cell>
        </row>
        <row r="2629">
          <cell r="B2629">
            <v>9120</v>
          </cell>
          <cell r="C2629" t="str">
            <v>JHONATAN</v>
          </cell>
          <cell r="D2629" t="str">
            <v>PA-9120-PF</v>
          </cell>
          <cell r="E2629" t="str">
            <v>PAUCAR FLORES ENID GUILLERMO</v>
          </cell>
          <cell r="F2629" t="str">
            <v>ARTESANAL</v>
          </cell>
        </row>
        <row r="2630">
          <cell r="B2630">
            <v>9346</v>
          </cell>
          <cell r="C2630" t="str">
            <v>JOSE EFREN</v>
          </cell>
          <cell r="D2630" t="str">
            <v>PA-9346-PF</v>
          </cell>
          <cell r="E2630" t="str">
            <v>RIOS VILLACORTA AURELIANO</v>
          </cell>
          <cell r="F2630" t="str">
            <v>ARTESANAL</v>
          </cell>
        </row>
        <row r="2631">
          <cell r="B2631">
            <v>9460</v>
          </cell>
          <cell r="C2631" t="str">
            <v>LOS DOS HERMANOS</v>
          </cell>
          <cell r="D2631" t="str">
            <v>IQ-9460-PF</v>
          </cell>
          <cell r="E2631" t="str">
            <v>TORRES HAYA ALFONSO</v>
          </cell>
          <cell r="F2631" t="str">
            <v>ARTESANAL</v>
          </cell>
        </row>
        <row r="2632">
          <cell r="B2632">
            <v>9491</v>
          </cell>
          <cell r="C2632" t="str">
            <v>CRISTINA</v>
          </cell>
          <cell r="D2632" t="str">
            <v>PA-9491-PF</v>
          </cell>
          <cell r="E2632" t="str">
            <v>GRANDEZ CARDENAS RICARDO</v>
          </cell>
          <cell r="F2632" t="str">
            <v>ARTESANAL</v>
          </cell>
        </row>
        <row r="2633">
          <cell r="B2633">
            <v>9512</v>
          </cell>
          <cell r="C2633" t="str">
            <v>MESIAS</v>
          </cell>
          <cell r="D2633" t="str">
            <v>PA-9512-PF</v>
          </cell>
          <cell r="E2633" t="str">
            <v>LINARES CHUJUTALLY RICHARD</v>
          </cell>
          <cell r="F2633" t="str">
            <v>ARTESANAL</v>
          </cell>
        </row>
        <row r="2634">
          <cell r="B2634">
            <v>9824</v>
          </cell>
          <cell r="C2634" t="str">
            <v>MAICOL I</v>
          </cell>
          <cell r="D2634" t="str">
            <v>ZS-9824-BM</v>
          </cell>
          <cell r="E2634" t="str">
            <v>PAREDES CHUECA ALBERTO</v>
          </cell>
          <cell r="F2634" t="str">
            <v>ARTESANAL</v>
          </cell>
        </row>
        <row r="2635">
          <cell r="B2635">
            <v>9826</v>
          </cell>
          <cell r="C2635" t="str">
            <v>MILAGRO DEL PILAR</v>
          </cell>
          <cell r="D2635" t="str">
            <v>ZS-9826-BM</v>
          </cell>
          <cell r="E2635" t="str">
            <v>VIDAURRE BANCES AMBROCIO</v>
          </cell>
          <cell r="F2635" t="str">
            <v>ARTESANAL</v>
          </cell>
        </row>
        <row r="2636">
          <cell r="B2636">
            <v>9828</v>
          </cell>
          <cell r="C2636" t="str">
            <v>EL PARAISO</v>
          </cell>
          <cell r="D2636" t="str">
            <v>ZS-09828-BM</v>
          </cell>
          <cell r="E2636" t="str">
            <v>PANTA PANTA PEDRO</v>
          </cell>
          <cell r="F2636" t="str">
            <v>DECRETO LEGISLATIVO Nº1273</v>
          </cell>
        </row>
        <row r="2637">
          <cell r="B2637">
            <v>9838</v>
          </cell>
          <cell r="C2637" t="str">
            <v>JUANITA</v>
          </cell>
          <cell r="D2637" t="str">
            <v>CO-9838-BM</v>
          </cell>
          <cell r="E2637" t="str">
            <v>CARLOS ESPINOZA WALTER HUMBERTO</v>
          </cell>
          <cell r="F2637" t="str">
            <v>ARTESANAL</v>
          </cell>
        </row>
        <row r="2638">
          <cell r="B2638">
            <v>9839</v>
          </cell>
          <cell r="C2638" t="str">
            <v>DON VICTOR</v>
          </cell>
          <cell r="D2638" t="str">
            <v>HO-9839-CM</v>
          </cell>
          <cell r="E2638" t="str">
            <v>EMPRESA PESQUERA VICTORIA S.R.L.</v>
          </cell>
          <cell r="F2638" t="str">
            <v>DECRETO LEY Nº25977</v>
          </cell>
        </row>
        <row r="2639">
          <cell r="B2639">
            <v>9840</v>
          </cell>
          <cell r="C2639" t="str">
            <v>VIRGEN DE CHAPY</v>
          </cell>
          <cell r="D2639" t="str">
            <v>MO-9840-BM</v>
          </cell>
          <cell r="E2639" t="str">
            <v>LUIS A. PERALTA CRUZ Y OTRO.</v>
          </cell>
          <cell r="F2639" t="str">
            <v>ARTESANAL</v>
          </cell>
        </row>
        <row r="2640">
          <cell r="B2640">
            <v>9841</v>
          </cell>
          <cell r="C2640" t="str">
            <v>EL PALACIO</v>
          </cell>
          <cell r="D2640" t="str">
            <v>MO-9841-BM</v>
          </cell>
          <cell r="E2640" t="str">
            <v>TOMAS MARIN A.Y SUSANA VERGARAY DE MARIN</v>
          </cell>
          <cell r="F2640" t="str">
            <v>ARTESANAL</v>
          </cell>
        </row>
        <row r="2641">
          <cell r="B2641">
            <v>9858</v>
          </cell>
          <cell r="C2641" t="str">
            <v>PRODUTTORA</v>
          </cell>
          <cell r="D2641" t="str">
            <v>CO-9858-PM</v>
          </cell>
          <cell r="E2641" t="str">
            <v>PESQ. DIAMANTE S.A.</v>
          </cell>
          <cell r="F2641" t="str">
            <v>DECRETO LEY Nº25977</v>
          </cell>
        </row>
        <row r="2642">
          <cell r="B2642">
            <v>9860</v>
          </cell>
          <cell r="C2642" t="str">
            <v>LISETH</v>
          </cell>
          <cell r="D2642" t="str">
            <v>TA-9860-BM</v>
          </cell>
          <cell r="E2642" t="str">
            <v>OVIEDO PALACIOS WILSON</v>
          </cell>
          <cell r="F2642" t="str">
            <v>ARTESANAL</v>
          </cell>
        </row>
        <row r="2643">
          <cell r="B2643">
            <v>9862</v>
          </cell>
          <cell r="C2643" t="str">
            <v>JESSICA I</v>
          </cell>
          <cell r="D2643" t="str">
            <v>PT-9862-BM</v>
          </cell>
          <cell r="E2643" t="str">
            <v>LUIS F. GAMARRA ALOR Y OTRO</v>
          </cell>
          <cell r="F2643" t="str">
            <v>ARTESANAL</v>
          </cell>
        </row>
        <row r="2644">
          <cell r="B2644">
            <v>9863</v>
          </cell>
          <cell r="C2644" t="str">
            <v>MILAGRO SAN PEDRO</v>
          </cell>
          <cell r="D2644" t="str">
            <v>ZS-9863-BM</v>
          </cell>
          <cell r="E2644" t="str">
            <v>BANCES VIDAURE TEOFILO</v>
          </cell>
          <cell r="F2644" t="str">
            <v>ARTESANAL</v>
          </cell>
        </row>
        <row r="2645">
          <cell r="B2645">
            <v>9866</v>
          </cell>
          <cell r="C2645" t="str">
            <v>PERCY RICARDO</v>
          </cell>
          <cell r="D2645" t="str">
            <v>ZS-9866-BM</v>
          </cell>
          <cell r="E2645" t="str">
            <v>INFANTE RAMIREZ ELSA</v>
          </cell>
          <cell r="F2645" t="str">
            <v>ARTESANAL</v>
          </cell>
        </row>
        <row r="2646">
          <cell r="B2646">
            <v>9867</v>
          </cell>
          <cell r="C2646" t="str">
            <v>CALIXO</v>
          </cell>
          <cell r="D2646" t="str">
            <v>ZS-9867-BM</v>
          </cell>
          <cell r="E2646" t="str">
            <v>PRECIADO CESPEDES LUIS</v>
          </cell>
          <cell r="F2646" t="str">
            <v>ARTESANAL</v>
          </cell>
        </row>
        <row r="2647">
          <cell r="B2647">
            <v>9868</v>
          </cell>
          <cell r="C2647" t="str">
            <v>VIRGEN MARIA III</v>
          </cell>
          <cell r="D2647" t="str">
            <v>ZS-9868-BM</v>
          </cell>
          <cell r="E2647" t="str">
            <v>CALDERON PERICHE JOSE</v>
          </cell>
          <cell r="F2647" t="str">
            <v>ARTESANAL</v>
          </cell>
        </row>
        <row r="2648">
          <cell r="B2648">
            <v>9869</v>
          </cell>
          <cell r="C2648" t="str">
            <v>SANTA CLARA</v>
          </cell>
          <cell r="D2648" t="str">
            <v>ZS-9869-BM</v>
          </cell>
          <cell r="E2648" t="str">
            <v>DIONICIO CARRERA QUINTANA Y HNO.</v>
          </cell>
          <cell r="F2648" t="str">
            <v>ARTESANAL</v>
          </cell>
        </row>
        <row r="2649">
          <cell r="B2649">
            <v>9878</v>
          </cell>
          <cell r="C2649" t="str">
            <v>BILA</v>
          </cell>
          <cell r="D2649" t="str">
            <v>PA-9878-PF</v>
          </cell>
          <cell r="E2649" t="str">
            <v>RODRIGUEZ PINCHE ASUNCION</v>
          </cell>
          <cell r="F2649" t="str">
            <v>ARTESANAL</v>
          </cell>
        </row>
        <row r="2650">
          <cell r="B2650">
            <v>9881</v>
          </cell>
          <cell r="C2650" t="str">
            <v>CUEVA</v>
          </cell>
          <cell r="D2650" t="str">
            <v>PA-9881-PF</v>
          </cell>
          <cell r="E2650" t="str">
            <v>LINA CUEVA AMASIFUEN</v>
          </cell>
          <cell r="F2650" t="str">
            <v>ARTESANAL</v>
          </cell>
        </row>
        <row r="2651">
          <cell r="B2651">
            <v>9905</v>
          </cell>
          <cell r="C2651" t="str">
            <v>ATLANTICO II</v>
          </cell>
          <cell r="D2651" t="str">
            <v>CO-9905-PM</v>
          </cell>
          <cell r="E2651" t="str">
            <v>PESQUERA CANTABRIA S.A.</v>
          </cell>
          <cell r="F2651" t="str">
            <v>DECRETO LEY Nº25977</v>
          </cell>
        </row>
        <row r="2652">
          <cell r="B2652">
            <v>9906</v>
          </cell>
          <cell r="C2652" t="str">
            <v>NATALIA</v>
          </cell>
          <cell r="D2652" t="str">
            <v>CO-9906-PM</v>
          </cell>
          <cell r="E2652" t="str">
            <v>PESQUERA DIAMANTE S.A.</v>
          </cell>
          <cell r="F2652" t="str">
            <v>DECRETO LEY Nº25977</v>
          </cell>
        </row>
        <row r="2653">
          <cell r="B2653">
            <v>9907</v>
          </cell>
          <cell r="C2653" t="str">
            <v>YAGO I</v>
          </cell>
          <cell r="D2653" t="str">
            <v>CO-9907-PM</v>
          </cell>
          <cell r="E2653" t="str">
            <v>PESQUERA DIAMANTE S.A.</v>
          </cell>
          <cell r="F2653" t="str">
            <v>DECRETO LEY Nº25977</v>
          </cell>
        </row>
        <row r="2654">
          <cell r="B2654">
            <v>9908</v>
          </cell>
          <cell r="C2654" t="str">
            <v>ESTELA DE PLATA II</v>
          </cell>
          <cell r="D2654" t="str">
            <v>CO-9908-PM</v>
          </cell>
          <cell r="E2654" t="str">
            <v>AUSTRAL GROUP S.A.A</v>
          </cell>
          <cell r="F2654" t="str">
            <v>DECRETO LEY Nº25977</v>
          </cell>
        </row>
        <row r="2655">
          <cell r="B2655">
            <v>9911</v>
          </cell>
          <cell r="C2655" t="str">
            <v>KARINA</v>
          </cell>
          <cell r="D2655" t="str">
            <v>CO-9911-CM</v>
          </cell>
          <cell r="E2655" t="str">
            <v>PERICHE MARTINEZ FIDEL</v>
          </cell>
          <cell r="F2655" t="str">
            <v>LEY Nº26920</v>
          </cell>
        </row>
        <row r="2656">
          <cell r="B2656">
            <v>9923</v>
          </cell>
          <cell r="C2656" t="str">
            <v>TASA 22</v>
          </cell>
          <cell r="D2656" t="str">
            <v>CE-9923-PM</v>
          </cell>
          <cell r="E2656" t="str">
            <v>TECNOLOGICA DE ALIMENTOS S.A.</v>
          </cell>
          <cell r="F2656" t="str">
            <v>DECRETO LEY Nº25977</v>
          </cell>
        </row>
        <row r="2657">
          <cell r="B2657">
            <v>9935</v>
          </cell>
          <cell r="C2657" t="str">
            <v>R-ELENA</v>
          </cell>
          <cell r="D2657" t="str">
            <v>SY-9935-PM</v>
          </cell>
          <cell r="E2657" t="str">
            <v>GOMEZ ARAYA ALEJANDRO</v>
          </cell>
          <cell r="F2657" t="str">
            <v>LEY Nº26920</v>
          </cell>
        </row>
        <row r="2658">
          <cell r="B2658">
            <v>9956</v>
          </cell>
          <cell r="C2658" t="str">
            <v>MI PEPONA</v>
          </cell>
          <cell r="D2658" t="str">
            <v>IO-09956-BM</v>
          </cell>
          <cell r="E2658" t="str">
            <v>SOTOMAYOR CANSAYA YADIRA INES</v>
          </cell>
          <cell r="F2658" t="str">
            <v>ARTESANAL</v>
          </cell>
        </row>
        <row r="2659">
          <cell r="B2659">
            <v>9959</v>
          </cell>
          <cell r="C2659" t="str">
            <v>VICTOR ERICSON</v>
          </cell>
          <cell r="D2659" t="str">
            <v>PS-9959-BM</v>
          </cell>
          <cell r="E2659" t="str">
            <v>ORME? ANCHANTE VICTOR MAXIMILIANO</v>
          </cell>
          <cell r="F2659" t="str">
            <v>ARTESANAL</v>
          </cell>
        </row>
        <row r="2660">
          <cell r="B2660">
            <v>9964</v>
          </cell>
          <cell r="C2660" t="str">
            <v>SAN ROQUE</v>
          </cell>
          <cell r="D2660" t="str">
            <v>CO-9964-PM</v>
          </cell>
          <cell r="E2660" t="str">
            <v>PESQUERA EXALMAR S.A.A.</v>
          </cell>
          <cell r="F2660" t="str">
            <v>DECRETO LEY Nº25977</v>
          </cell>
        </row>
        <row r="2661">
          <cell r="B2661">
            <v>9965</v>
          </cell>
          <cell r="C2661" t="str">
            <v>FISHERMAN</v>
          </cell>
          <cell r="D2661" t="str">
            <v>CO-9965-CM</v>
          </cell>
          <cell r="E2661" t="str">
            <v>PESQUERA DIAMANTE S.A.</v>
          </cell>
          <cell r="F2661" t="str">
            <v>DECRETO LEY Nº25977</v>
          </cell>
        </row>
        <row r="2662">
          <cell r="B2662">
            <v>9967</v>
          </cell>
          <cell r="C2662" t="str">
            <v>LUIS ANGEL</v>
          </cell>
          <cell r="D2662" t="str">
            <v>CO-09967-BM</v>
          </cell>
          <cell r="E2662" t="str">
            <v>CASTILLO CANELO CARMEN ROSA</v>
          </cell>
          <cell r="F2662" t="str">
            <v>DECRETO LEGISLATIVO Nº1273</v>
          </cell>
        </row>
        <row r="2663">
          <cell r="B2663">
            <v>9968</v>
          </cell>
          <cell r="C2663" t="str">
            <v>AREQUIPA</v>
          </cell>
          <cell r="D2663" t="str">
            <v>CO-9968-CM</v>
          </cell>
          <cell r="E2663" t="str">
            <v>PESQUERA FLORENCIA S.A.</v>
          </cell>
          <cell r="F2663" t="str">
            <v>DECRETO LEY Nº25977</v>
          </cell>
        </row>
        <row r="2664">
          <cell r="B2664">
            <v>9970</v>
          </cell>
          <cell r="C2664" t="str">
            <v>MARU</v>
          </cell>
          <cell r="D2664" t="str">
            <v>SE-9970-PM</v>
          </cell>
          <cell r="E2664" t="str">
            <v>CFG INVESTMENT S.A.C.</v>
          </cell>
          <cell r="F2664" t="str">
            <v>DECRETO LEY Nº25977</v>
          </cell>
        </row>
        <row r="2665">
          <cell r="B2665">
            <v>9978</v>
          </cell>
          <cell r="C2665" t="str">
            <v>SIEMPRE JESUS</v>
          </cell>
          <cell r="D2665" t="str">
            <v>ZS-9978-BM</v>
          </cell>
          <cell r="E2665" t="str">
            <v>VITE CHULLE DANIEL</v>
          </cell>
          <cell r="F2665" t="str">
            <v>ARTESANAL</v>
          </cell>
        </row>
        <row r="2666">
          <cell r="B2666">
            <v>9979</v>
          </cell>
          <cell r="C2666" t="str">
            <v>GUIAME DIVINO JESUS</v>
          </cell>
          <cell r="D2666" t="str">
            <v>ZS-09979-BM</v>
          </cell>
          <cell r="E2666" t="str">
            <v>ECHE FIESTAS JAVIER ENRIQUE</v>
          </cell>
          <cell r="F2666" t="str">
            <v>DECRETO LEGISLATIVO Nº1273</v>
          </cell>
        </row>
        <row r="2667">
          <cell r="B2667">
            <v>9980</v>
          </cell>
          <cell r="C2667" t="str">
            <v>MI CHAVELITA</v>
          </cell>
          <cell r="D2667" t="str">
            <v>ZS-9980-BM</v>
          </cell>
          <cell r="E2667" t="str">
            <v>PURIZACA PAZO AGUSTIN</v>
          </cell>
          <cell r="F2667" t="str">
            <v>ARTESANAL</v>
          </cell>
        </row>
        <row r="2668">
          <cell r="B2668">
            <v>9983</v>
          </cell>
          <cell r="C2668" t="str">
            <v>SHAROLYN</v>
          </cell>
          <cell r="D2668" t="str">
            <v>SN-9983-BM</v>
          </cell>
          <cell r="E2668" t="str">
            <v>QUISPE MAMANI JULIAN</v>
          </cell>
          <cell r="F2668" t="str">
            <v>ARTESANAL</v>
          </cell>
        </row>
        <row r="2669">
          <cell r="B2669">
            <v>10060</v>
          </cell>
          <cell r="C2669" t="str">
            <v>EL BUEN SAMARITANO</v>
          </cell>
          <cell r="D2669" t="str">
            <v>PL-10060-CM</v>
          </cell>
          <cell r="E2669" t="str">
            <v>CHAVESTA DE MERINO MARTHA ;MERINO BANCES ANTIPAZ</v>
          </cell>
          <cell r="F2669" t="str">
            <v>LEY Nº26920</v>
          </cell>
        </row>
        <row r="2670">
          <cell r="B2670">
            <v>10061</v>
          </cell>
          <cell r="C2670" t="str">
            <v>TASA 412</v>
          </cell>
          <cell r="D2670" t="str">
            <v>PS-10061-PM</v>
          </cell>
          <cell r="E2670" t="str">
            <v>TECNOLOGICA DE ALIMENTOS S.A.</v>
          </cell>
          <cell r="F2670" t="str">
            <v>DECRETO LEY Nº25977</v>
          </cell>
        </row>
        <row r="2671">
          <cell r="B2671">
            <v>10063</v>
          </cell>
          <cell r="C2671" t="str">
            <v>YANINA Y KARINA</v>
          </cell>
          <cell r="D2671" t="str">
            <v>CO-10063-BM</v>
          </cell>
          <cell r="E2671" t="str">
            <v>ACU? VEGA SEVERIANO</v>
          </cell>
          <cell r="F2671" t="str">
            <v>ARTESANAL</v>
          </cell>
        </row>
        <row r="2672">
          <cell r="B2672">
            <v>10068</v>
          </cell>
          <cell r="C2672" t="str">
            <v>FUTURA</v>
          </cell>
          <cell r="D2672" t="str">
            <v>CO-10068-BM</v>
          </cell>
          <cell r="E2672" t="str">
            <v>BERMEO BERRU VICTOR</v>
          </cell>
          <cell r="F2672" t="str">
            <v>ARTESANAL</v>
          </cell>
        </row>
        <row r="2673">
          <cell r="B2673">
            <v>10077</v>
          </cell>
          <cell r="C2673" t="str">
            <v>SAN JACINTO</v>
          </cell>
          <cell r="D2673" t="str">
            <v>ZS-10077-BM</v>
          </cell>
          <cell r="E2673" t="str">
            <v>CHUNGA AMAYA SERAPIO</v>
          </cell>
          <cell r="F2673" t="str">
            <v>DECRETO LEGISLATIVO Nº1273</v>
          </cell>
        </row>
        <row r="2674">
          <cell r="B2674">
            <v>10078</v>
          </cell>
          <cell r="C2674" t="str">
            <v>LA DELTA</v>
          </cell>
          <cell r="D2674" t="str">
            <v>ZS-10078-BM</v>
          </cell>
          <cell r="E2674" t="str">
            <v>SERNA MARCHAN JOSE ALBERTO</v>
          </cell>
          <cell r="F2674" t="str">
            <v>ARTESANAL</v>
          </cell>
        </row>
        <row r="2675">
          <cell r="B2675">
            <v>10079</v>
          </cell>
          <cell r="C2675" t="str">
            <v>JULIO CESAR</v>
          </cell>
          <cell r="D2675" t="str">
            <v>ZS-10079-BM</v>
          </cell>
          <cell r="E2675" t="str">
            <v>BALLADARES PARDO JULIO</v>
          </cell>
          <cell r="F2675" t="str">
            <v>ARTESANAL</v>
          </cell>
        </row>
        <row r="2676">
          <cell r="B2676">
            <v>10097</v>
          </cell>
          <cell r="C2676" t="str">
            <v>RUDY FABIOLA</v>
          </cell>
          <cell r="D2676" t="str">
            <v>IQ-10097-PF</v>
          </cell>
          <cell r="F2676" t="str">
            <v>ARTESANAL</v>
          </cell>
        </row>
        <row r="2677">
          <cell r="B2677">
            <v>10145</v>
          </cell>
          <cell r="C2677" t="str">
            <v>MADRE AUXILIADORA</v>
          </cell>
          <cell r="D2677" t="str">
            <v>PT-10145-PM</v>
          </cell>
          <cell r="E2677" t="str">
            <v>ROSA ESTEBAN PALMA S.A.C.</v>
          </cell>
          <cell r="F2677" t="str">
            <v>LEY Nº26920</v>
          </cell>
        </row>
        <row r="2678">
          <cell r="B2678">
            <v>10150</v>
          </cell>
          <cell r="C2678" t="str">
            <v>TRES MARIAS</v>
          </cell>
          <cell r="D2678" t="str">
            <v>TA-10150-CM</v>
          </cell>
          <cell r="E2678" t="str">
            <v>MARTINEZ JACINTO JOSE LUCIANO</v>
          </cell>
          <cell r="F2678" t="str">
            <v>LEY Nº26920</v>
          </cell>
        </row>
        <row r="2679">
          <cell r="B2679">
            <v>10153</v>
          </cell>
          <cell r="C2679" t="str">
            <v>SE?R DE LOS MILAGROS</v>
          </cell>
          <cell r="D2679" t="str">
            <v>PA-10153-PF</v>
          </cell>
          <cell r="E2679" t="str">
            <v>RUIZ RAMOS LUIS ANTONIO</v>
          </cell>
          <cell r="F2679" t="str">
            <v>ARTESANAL</v>
          </cell>
        </row>
        <row r="2680">
          <cell r="B2680">
            <v>10158</v>
          </cell>
          <cell r="C2680" t="str">
            <v>RONAL</v>
          </cell>
          <cell r="D2680" t="str">
            <v>PA-10158-PF</v>
          </cell>
          <cell r="E2680" t="str">
            <v>EDWIN RIOS ORBE</v>
          </cell>
          <cell r="F2680" t="str">
            <v>ARTESANAL</v>
          </cell>
        </row>
        <row r="2681">
          <cell r="B2681">
            <v>10167</v>
          </cell>
          <cell r="C2681" t="str">
            <v>EL POBRECITO II</v>
          </cell>
          <cell r="D2681" t="str">
            <v>PA-10167-PF</v>
          </cell>
          <cell r="E2681" t="str">
            <v>HIDALGO MACEDO JACOB</v>
          </cell>
          <cell r="F2681" t="str">
            <v>ARTESANAL</v>
          </cell>
        </row>
        <row r="2682">
          <cell r="B2682">
            <v>10171</v>
          </cell>
          <cell r="C2682" t="str">
            <v>SAAHONA</v>
          </cell>
          <cell r="D2682" t="str">
            <v>PM-10171-BF</v>
          </cell>
          <cell r="E2682" t="str">
            <v>SAAVEDRA SHATAHUA JACINTO</v>
          </cell>
          <cell r="F2682" t="str">
            <v>ARTESANAL</v>
          </cell>
        </row>
        <row r="2683">
          <cell r="B2683">
            <v>10200</v>
          </cell>
          <cell r="C2683" t="str">
            <v>DORICA</v>
          </cell>
          <cell r="D2683" t="str">
            <v>CO-10200-PM</v>
          </cell>
          <cell r="E2683" t="str">
            <v>OCEANO SEAFOOD S.A</v>
          </cell>
          <cell r="F2683" t="str">
            <v>DECRETO LEY Nº25977</v>
          </cell>
        </row>
        <row r="2684">
          <cell r="B2684">
            <v>10201</v>
          </cell>
          <cell r="C2684" t="str">
            <v>TASA 21</v>
          </cell>
          <cell r="D2684" t="str">
            <v>HO-10201-PM</v>
          </cell>
          <cell r="E2684" t="str">
            <v>TECNOLOGICA DE ALIMENTOS S.A.</v>
          </cell>
          <cell r="F2684" t="str">
            <v>DECRETO LEY Nº25977</v>
          </cell>
        </row>
        <row r="2685">
          <cell r="B2685">
            <v>10211</v>
          </cell>
          <cell r="C2685" t="str">
            <v>VIRGEN DEL CARMEN III</v>
          </cell>
          <cell r="D2685" t="str">
            <v>PT-10211-CM</v>
          </cell>
          <cell r="E2685" t="str">
            <v>CHUNGA ECA ROSA ESTHER ;ECA DE JACINTO PAULINA ;JACINTO CHUNGA DEMETRIO ;JACINTO ECA JUAN PASCUAL ;JACINTO ECA PABLO ;PANTA DE JACINTO MARIA SANTOS TRINIDAD ;PANTA ECA MARITZA</v>
          </cell>
          <cell r="F2685" t="str">
            <v>LEY Nº26920</v>
          </cell>
        </row>
        <row r="2686">
          <cell r="B2686">
            <v>10213</v>
          </cell>
          <cell r="C2686" t="str">
            <v>ERICK</v>
          </cell>
          <cell r="D2686" t="str">
            <v>PA-10213-PF</v>
          </cell>
          <cell r="E2686" t="str">
            <v>BARDALES BARDALES RAUL</v>
          </cell>
          <cell r="F2686" t="str">
            <v>ARTESANAL</v>
          </cell>
        </row>
        <row r="2687">
          <cell r="B2687">
            <v>10215</v>
          </cell>
          <cell r="C2687" t="str">
            <v>DIOS ES AMOR</v>
          </cell>
          <cell r="D2687" t="str">
            <v>PA-10215-PF</v>
          </cell>
          <cell r="E2687" t="str">
            <v>LINA CUEVA AMASIFUEN</v>
          </cell>
          <cell r="F2687" t="str">
            <v>ARTESANAL</v>
          </cell>
        </row>
        <row r="2688">
          <cell r="B2688">
            <v>10243</v>
          </cell>
          <cell r="C2688" t="str">
            <v>EL DORADO</v>
          </cell>
          <cell r="D2688" t="str">
            <v>PA-10243-PF</v>
          </cell>
          <cell r="E2688" t="str">
            <v>TUANAMA TAPULLIMA MANUEL</v>
          </cell>
          <cell r="F2688" t="str">
            <v>ARTESANAL</v>
          </cell>
        </row>
        <row r="2689">
          <cell r="B2689">
            <v>10245</v>
          </cell>
          <cell r="C2689" t="str">
            <v>CANDI PATRICIA</v>
          </cell>
          <cell r="D2689" t="str">
            <v>PA-10245-PF</v>
          </cell>
          <cell r="E2689" t="str">
            <v>BARDALES REATEGUI MIGUEL</v>
          </cell>
          <cell r="F2689" t="str">
            <v>ARTESANAL</v>
          </cell>
        </row>
        <row r="2690">
          <cell r="B2690">
            <v>10256</v>
          </cell>
          <cell r="C2690" t="str">
            <v>RUSSO</v>
          </cell>
          <cell r="D2690" t="str">
            <v>CO-10256-CM</v>
          </cell>
          <cell r="E2690" t="str">
            <v>NEGOCIACIONES MAJU &amp; MAGY E.I.R.L.</v>
          </cell>
          <cell r="F2690" t="str">
            <v>LEY Nº26920</v>
          </cell>
        </row>
        <row r="2691">
          <cell r="B2691">
            <v>10261</v>
          </cell>
          <cell r="C2691" t="str">
            <v>CARABAYNO</v>
          </cell>
          <cell r="D2691" t="str">
            <v>PM-10261-BF</v>
          </cell>
          <cell r="E2691" t="str">
            <v>QUISPE PERALES LEONARDO</v>
          </cell>
          <cell r="F2691" t="str">
            <v>ARTESANAL</v>
          </cell>
        </row>
        <row r="2692">
          <cell r="B2692">
            <v>10302</v>
          </cell>
          <cell r="C2692" t="str">
            <v>MAGNOLIA BELEN</v>
          </cell>
          <cell r="D2692" t="str">
            <v>CO-10302-PM</v>
          </cell>
          <cell r="E2692" t="str">
            <v>INVERSIONES ECCOLA S.A.C.</v>
          </cell>
          <cell r="F2692" t="str">
            <v>DECRETO LEY Nº25977</v>
          </cell>
        </row>
        <row r="2693">
          <cell r="B2693">
            <v>10303</v>
          </cell>
          <cell r="C2693" t="str">
            <v>CELI</v>
          </cell>
          <cell r="D2693" t="str">
            <v>CO-10303-PM</v>
          </cell>
          <cell r="E2693" t="str">
            <v>EMPRESA PESQUERA SAN FERMIN S.A.</v>
          </cell>
          <cell r="F2693" t="str">
            <v>DECRETO LEY Nº25977</v>
          </cell>
        </row>
        <row r="2694">
          <cell r="B2694">
            <v>10306</v>
          </cell>
          <cell r="C2694" t="str">
            <v>TRICO</v>
          </cell>
          <cell r="D2694" t="str">
            <v>CO-10306-BM</v>
          </cell>
          <cell r="E2694" t="str">
            <v>SANDOVAL RIVAS JUNIOR ALBERTO</v>
          </cell>
          <cell r="F2694" t="str">
            <v>DECRETO LEGISLATIVO Nº1273</v>
          </cell>
        </row>
        <row r="2695">
          <cell r="B2695">
            <v>10313</v>
          </cell>
          <cell r="C2695" t="str">
            <v>BRAVO 6</v>
          </cell>
          <cell r="D2695" t="str">
            <v>CO-10313-PM</v>
          </cell>
          <cell r="E2695" t="str">
            <v>EPESCA S.A.</v>
          </cell>
          <cell r="F2695" t="str">
            <v>DECRETO LEY Nº25977</v>
          </cell>
        </row>
        <row r="2696">
          <cell r="B2696">
            <v>10314</v>
          </cell>
          <cell r="C2696" t="str">
            <v>POLAR XI</v>
          </cell>
          <cell r="D2696" t="str">
            <v>CO-10314-PM</v>
          </cell>
          <cell r="E2696" t="str">
            <v>PESQUERA RUBI S.A.</v>
          </cell>
          <cell r="F2696" t="str">
            <v>DECRETO LEY Nº25977</v>
          </cell>
        </row>
        <row r="2697">
          <cell r="B2697">
            <v>10316</v>
          </cell>
          <cell r="C2697" t="str">
            <v>MARIA JOSE</v>
          </cell>
          <cell r="D2697" t="str">
            <v>CO-10316-CM</v>
          </cell>
          <cell r="E2697" t="str">
            <v>CASAMAR S.A.C.</v>
          </cell>
          <cell r="F2697" t="str">
            <v>DECRETO LEY Nº25977</v>
          </cell>
        </row>
        <row r="2698">
          <cell r="B2698">
            <v>10317</v>
          </cell>
          <cell r="C2698" t="str">
            <v>ALMIRANTE GRAU N° 3</v>
          </cell>
          <cell r="D2698" t="str">
            <v>PL-10317-CM</v>
          </cell>
          <cell r="E2698" t="str">
            <v>ROSA ESTEBAN PALMA S.A.C.</v>
          </cell>
          <cell r="F2698" t="str">
            <v>LEY Nº26920</v>
          </cell>
        </row>
        <row r="2699">
          <cell r="B2699">
            <v>10318</v>
          </cell>
          <cell r="C2699" t="str">
            <v>VICTOR II</v>
          </cell>
          <cell r="D2699" t="str">
            <v>PL-10318-CM</v>
          </cell>
          <cell r="E2699" t="str">
            <v>OROSCO NUNTON VICTOR YOMI</v>
          </cell>
          <cell r="F2699" t="str">
            <v>LEY Nº26920</v>
          </cell>
        </row>
        <row r="2700">
          <cell r="B2700">
            <v>10319</v>
          </cell>
          <cell r="C2700" t="str">
            <v>BEATITA DE HUMAY 1</v>
          </cell>
          <cell r="D2700" t="str">
            <v>PL-10319-CM</v>
          </cell>
          <cell r="E2700" t="str">
            <v>CUSTODIO HUAMANCHUMO NICOLASA</v>
          </cell>
          <cell r="F2700" t="str">
            <v>DECRETO LEY Nº25977</v>
          </cell>
        </row>
        <row r="2701">
          <cell r="B2701">
            <v>10330</v>
          </cell>
          <cell r="C2701" t="str">
            <v>LETICIA</v>
          </cell>
          <cell r="D2701" t="str">
            <v>TA-10330-BM</v>
          </cell>
          <cell r="E2701" t="str">
            <v>ANTON CHAPA JOSE VALERIANO</v>
          </cell>
          <cell r="F2701" t="str">
            <v>ARTESANAL</v>
          </cell>
        </row>
        <row r="2702">
          <cell r="B2702">
            <v>10332</v>
          </cell>
          <cell r="C2702" t="str">
            <v>SE?R DE CHOCAN I</v>
          </cell>
          <cell r="D2702" t="str">
            <v>ZS-10332-BM</v>
          </cell>
          <cell r="E2702" t="str">
            <v>VALLADARES PARDO VALENTIN</v>
          </cell>
          <cell r="F2702" t="str">
            <v>ARTESANAL</v>
          </cell>
        </row>
        <row r="2703">
          <cell r="B2703">
            <v>10334</v>
          </cell>
          <cell r="C2703" t="str">
            <v>EL MILAGRO DE DIOS</v>
          </cell>
          <cell r="D2703" t="str">
            <v>ZS-10334-BM</v>
          </cell>
          <cell r="E2703" t="str">
            <v>FIESTAS ECHE BERNARDO</v>
          </cell>
          <cell r="F2703" t="str">
            <v>ARTESANAL</v>
          </cell>
        </row>
        <row r="2704">
          <cell r="B2704">
            <v>10335</v>
          </cell>
          <cell r="C2704" t="str">
            <v>SANTA CLARITA</v>
          </cell>
          <cell r="D2704" t="str">
            <v>ZS-10335-BM</v>
          </cell>
          <cell r="E2704" t="str">
            <v>CORNEJO MELGAR BERNARDO</v>
          </cell>
          <cell r="F2704" t="str">
            <v>ARTESANAL</v>
          </cell>
        </row>
        <row r="2705">
          <cell r="B2705">
            <v>10336</v>
          </cell>
          <cell r="C2705" t="str">
            <v>RENZO</v>
          </cell>
          <cell r="D2705" t="str">
            <v>ZS-10336-BM</v>
          </cell>
          <cell r="E2705" t="str">
            <v>ESPINOZA SORROZA FILOMENO</v>
          </cell>
          <cell r="F2705" t="str">
            <v>ARTESANAL</v>
          </cell>
        </row>
        <row r="2706">
          <cell r="B2706">
            <v>10337</v>
          </cell>
          <cell r="C2706" t="str">
            <v>CRISTO VIENE PREPARATE</v>
          </cell>
          <cell r="D2706" t="str">
            <v>ZS-10337-BM</v>
          </cell>
          <cell r="E2706" t="str">
            <v>VENTURA BALDERA GERMAN Y OTRO</v>
          </cell>
          <cell r="F2706" t="str">
            <v>ARTESANAL</v>
          </cell>
        </row>
        <row r="2707">
          <cell r="B2707">
            <v>10340</v>
          </cell>
          <cell r="C2707" t="str">
            <v>ANTONY</v>
          </cell>
          <cell r="D2707" t="str">
            <v>MO-10340-BM</v>
          </cell>
          <cell r="E2707" t="str">
            <v>CRUCES MONTOYA BERTHA AURORA</v>
          </cell>
          <cell r="F2707" t="str">
            <v>ARTESANAL</v>
          </cell>
        </row>
        <row r="2708">
          <cell r="B2708">
            <v>10341</v>
          </cell>
          <cell r="C2708" t="str">
            <v>SAN MARTIN DE PORRAS</v>
          </cell>
          <cell r="D2708" t="str">
            <v>SN-10341-BM</v>
          </cell>
          <cell r="E2708" t="str">
            <v>MENDOZA CARLO PEDRO</v>
          </cell>
          <cell r="F2708" t="str">
            <v>ARTESANAL</v>
          </cell>
        </row>
        <row r="2709">
          <cell r="B2709">
            <v>10342</v>
          </cell>
          <cell r="C2709" t="str">
            <v>JUANA MERCEDES II</v>
          </cell>
          <cell r="D2709" t="str">
            <v>SN-10342-BM</v>
          </cell>
          <cell r="E2709" t="str">
            <v>LEGUIA VILCA JOSE A.</v>
          </cell>
          <cell r="F2709" t="str">
            <v>ARTESANAL</v>
          </cell>
        </row>
        <row r="2710">
          <cell r="B2710">
            <v>10351</v>
          </cell>
          <cell r="C2710" t="str">
            <v>RIBAR VII</v>
          </cell>
          <cell r="D2710" t="str">
            <v>CE-10351-CM</v>
          </cell>
          <cell r="E2710" t="str">
            <v>PESQUERA INDUSTRIAL MOSHE S.A.C</v>
          </cell>
          <cell r="F2710" t="str">
            <v>DECRETO LEY Nº25977</v>
          </cell>
        </row>
        <row r="2711">
          <cell r="B2711">
            <v>10372</v>
          </cell>
          <cell r="C2711" t="str">
            <v>ANDRES I</v>
          </cell>
          <cell r="D2711" t="str">
            <v>IO-10372-BM</v>
          </cell>
          <cell r="E2711" t="str">
            <v>DURAN A?CATA RENE MARCIO</v>
          </cell>
          <cell r="F2711" t="str">
            <v>ARTESANAL</v>
          </cell>
        </row>
        <row r="2712">
          <cell r="B2712">
            <v>10374</v>
          </cell>
          <cell r="C2712" t="str">
            <v>BARRACUDA</v>
          </cell>
          <cell r="D2712" t="str">
            <v>CO-10374-CM</v>
          </cell>
          <cell r="E2712" t="str">
            <v>CRISTINA DEL CARMEN EMPRESA INDIVIDUAL DE RESPONSABILIDAD LIMITADA - CRISTINA DEL CARMEN E.I.R.L.</v>
          </cell>
          <cell r="F2712" t="str">
            <v>MENOR ESCALA</v>
          </cell>
        </row>
        <row r="2713">
          <cell r="B2713">
            <v>10375</v>
          </cell>
          <cell r="C2713" t="str">
            <v>MARGARITA</v>
          </cell>
          <cell r="D2713" t="str">
            <v>SE-10375-BM</v>
          </cell>
          <cell r="E2713" t="str">
            <v>SANCHEZ BRITO VIDAL FELIX</v>
          </cell>
          <cell r="F2713" t="str">
            <v>DECRETO LEGISLATIVO Nº1273</v>
          </cell>
        </row>
        <row r="2714">
          <cell r="B2714">
            <v>10376</v>
          </cell>
          <cell r="C2714" t="str">
            <v>ANTARES III</v>
          </cell>
          <cell r="D2714" t="str">
            <v>CE-10376-PM</v>
          </cell>
          <cell r="E2714" t="str">
            <v>PESQUERA E &amp; S S.A.C.</v>
          </cell>
          <cell r="F2714" t="str">
            <v>DECRETO LEY Nº25977</v>
          </cell>
        </row>
        <row r="2715">
          <cell r="B2715">
            <v>10378</v>
          </cell>
          <cell r="C2715" t="str">
            <v>NELLY</v>
          </cell>
          <cell r="D2715" t="str">
            <v>CE-10378-CM</v>
          </cell>
          <cell r="E2715" t="str">
            <v>VENEGAS SANCHEZ LUIS ALBERTO</v>
          </cell>
          <cell r="F2715" t="str">
            <v>LEY Nº26920</v>
          </cell>
        </row>
        <row r="2716">
          <cell r="B2716">
            <v>10379</v>
          </cell>
          <cell r="C2716" t="str">
            <v>ALMIRANTE GRAU</v>
          </cell>
          <cell r="D2716" t="str">
            <v>PL-10379-CM</v>
          </cell>
          <cell r="E2716" t="str">
            <v>NAHIARA ESMERALDA S.A.C.</v>
          </cell>
          <cell r="F2716" t="str">
            <v>LEY Nº26920</v>
          </cell>
        </row>
        <row r="2717">
          <cell r="B2717">
            <v>10380</v>
          </cell>
          <cell r="C2717" t="str">
            <v>MI BARTOLITA 2</v>
          </cell>
          <cell r="D2717" t="str">
            <v>PO-10380-CM</v>
          </cell>
          <cell r="E2717" t="str">
            <v>PUESCAS GALAN JOSE OMAR ;PUESCAS GALAN JUAN CANCIO ;PUESCAS GALAN PEDRO ALVINGULO</v>
          </cell>
          <cell r="F2717" t="str">
            <v>LEY Nº26920</v>
          </cell>
        </row>
        <row r="2718">
          <cell r="B2718">
            <v>10394</v>
          </cell>
          <cell r="C2718" t="str">
            <v>ARBOLITO DE NAVIDAD V</v>
          </cell>
          <cell r="D2718" t="str">
            <v>PT-10394-CM</v>
          </cell>
          <cell r="E2718" t="str">
            <v>PAIVA DE TEMOCHE LIDIA ;TEMOCHE ECHE SANTOS VICENTE</v>
          </cell>
          <cell r="F2718" t="str">
            <v>LEY Nº26920</v>
          </cell>
        </row>
        <row r="2719">
          <cell r="B2719">
            <v>10395</v>
          </cell>
          <cell r="C2719" t="str">
            <v>SE?R DE LA ASENCION</v>
          </cell>
          <cell r="D2719" t="str">
            <v>PT-10395-BM</v>
          </cell>
          <cell r="E2719" t="str">
            <v>MAMERTO EVELIO ECHE NUNURA Y OTROS</v>
          </cell>
          <cell r="F2719" t="str">
            <v>ARTESANAL</v>
          </cell>
        </row>
        <row r="2720">
          <cell r="B2720">
            <v>10396</v>
          </cell>
          <cell r="C2720" t="str">
            <v>SAN MIGUEL</v>
          </cell>
          <cell r="D2720" t="str">
            <v>PT-10396-BM</v>
          </cell>
          <cell r="E2720" t="str">
            <v>RUMICHE PANTA FRANCISCO</v>
          </cell>
          <cell r="F2720" t="str">
            <v>ARTESANAL</v>
          </cell>
        </row>
        <row r="2721">
          <cell r="B2721">
            <v>10397</v>
          </cell>
          <cell r="C2721" t="str">
            <v>ERNESTINA</v>
          </cell>
          <cell r="D2721" t="str">
            <v>CO-10397-PM</v>
          </cell>
          <cell r="E2721" t="str">
            <v>PESQUERA CENTINELA S.A.C.</v>
          </cell>
          <cell r="F2721" t="str">
            <v>DECRETO LEY Nº25977</v>
          </cell>
        </row>
        <row r="2722">
          <cell r="B2722">
            <v>10398</v>
          </cell>
          <cell r="C2722" t="str">
            <v>NUNCIA</v>
          </cell>
          <cell r="D2722" t="str">
            <v>CO-10398-PM</v>
          </cell>
          <cell r="E2722" t="str">
            <v>AUSTRAL GROUP S.A.A</v>
          </cell>
          <cell r="F2722" t="str">
            <v>DECRETO LEY Nº25977</v>
          </cell>
        </row>
        <row r="2723">
          <cell r="B2723">
            <v>10399</v>
          </cell>
          <cell r="C2723" t="str">
            <v>ESTELA DE ORO II</v>
          </cell>
          <cell r="D2723" t="str">
            <v>CO-10399-PM</v>
          </cell>
          <cell r="E2723" t="str">
            <v>AUSTRAL GROUP S.A.A</v>
          </cell>
          <cell r="F2723" t="str">
            <v>DECRETO LEY Nº25977</v>
          </cell>
        </row>
        <row r="2724">
          <cell r="B2724">
            <v>10400</v>
          </cell>
          <cell r="C2724" t="str">
            <v>POLAR III</v>
          </cell>
          <cell r="D2724" t="str">
            <v>CO-10400-PM</v>
          </cell>
          <cell r="E2724" t="str">
            <v>PESQUERA DIAMANTE S.A.</v>
          </cell>
          <cell r="F2724" t="str">
            <v>DECRETO LEY Nº25977</v>
          </cell>
        </row>
        <row r="2725">
          <cell r="B2725">
            <v>10403</v>
          </cell>
          <cell r="C2725" t="str">
            <v>DELFIN</v>
          </cell>
          <cell r="D2725" t="str">
            <v>IO-10403-BM</v>
          </cell>
          <cell r="E2725" t="str">
            <v>GALINDO ORME? EDUARDO ERNESTO</v>
          </cell>
          <cell r="F2725" t="str">
            <v>ARTESANAL</v>
          </cell>
        </row>
        <row r="2726">
          <cell r="B2726">
            <v>10404</v>
          </cell>
          <cell r="C2726" t="str">
            <v>BLANQUITA</v>
          </cell>
          <cell r="D2726" t="str">
            <v>CO-10404-BM</v>
          </cell>
          <cell r="E2726" t="str">
            <v>PRADA UGAS DANTE</v>
          </cell>
          <cell r="F2726" t="str">
            <v>ARTESANAL</v>
          </cell>
        </row>
        <row r="2727">
          <cell r="B2727">
            <v>10407</v>
          </cell>
          <cell r="C2727" t="str">
            <v>MOISES I</v>
          </cell>
          <cell r="D2727" t="str">
            <v>CO-10407-CM</v>
          </cell>
          <cell r="E2727" t="str">
            <v>PERICHE PANTA CRISPIN</v>
          </cell>
          <cell r="F2727" t="str">
            <v>LEY Nº26920</v>
          </cell>
        </row>
        <row r="2728">
          <cell r="B2728">
            <v>10408</v>
          </cell>
          <cell r="C2728" t="str">
            <v>COSTA DORADA</v>
          </cell>
          <cell r="D2728" t="str">
            <v>CO-10408-PM</v>
          </cell>
          <cell r="E2728" t="str">
            <v>CORPORACION DEL MAR S.A.</v>
          </cell>
          <cell r="F2728" t="str">
            <v>DECRETO LEY Nº25977</v>
          </cell>
        </row>
        <row r="2729">
          <cell r="B2729">
            <v>10409</v>
          </cell>
          <cell r="C2729" t="str">
            <v>MARANATHA</v>
          </cell>
          <cell r="D2729" t="str">
            <v>CE-10409-PM</v>
          </cell>
          <cell r="E2729" t="str">
            <v>CRISOLOGO ESPEJO VICTOR WALBERTO ;SAAVEDRA ESQUEN DALI</v>
          </cell>
          <cell r="F2729" t="str">
            <v>DECRETO LEY Nº25977</v>
          </cell>
        </row>
        <row r="2730">
          <cell r="B2730">
            <v>10413</v>
          </cell>
          <cell r="C2730" t="str">
            <v>MERCEDES ISABEL</v>
          </cell>
          <cell r="D2730" t="str">
            <v>PT-10413-CM</v>
          </cell>
          <cell r="E2730" t="str">
            <v>PAZO NUNURA JOSE LAUREANO</v>
          </cell>
          <cell r="F2730" t="str">
            <v>LEY Nº26920</v>
          </cell>
        </row>
        <row r="2731">
          <cell r="B2731">
            <v>10414</v>
          </cell>
          <cell r="C2731" t="str">
            <v>TASA 414</v>
          </cell>
          <cell r="D2731" t="str">
            <v>PS-10414-PM</v>
          </cell>
          <cell r="E2731" t="str">
            <v>TECNOLOGICA DE ALIMENTOS S.A.</v>
          </cell>
          <cell r="F2731" t="str">
            <v>DECRETO LEY Nº25977</v>
          </cell>
        </row>
        <row r="2732">
          <cell r="B2732">
            <v>10415</v>
          </cell>
          <cell r="C2732" t="str">
            <v>TASA 34</v>
          </cell>
          <cell r="D2732" t="str">
            <v>PS-10415-PM</v>
          </cell>
          <cell r="E2732" t="str">
            <v>TECNOLOGICA DE ALIMENTOS S.A.</v>
          </cell>
          <cell r="F2732" t="str">
            <v>DECRETO LEY Nº25977</v>
          </cell>
        </row>
        <row r="2733">
          <cell r="B2733">
            <v>10418</v>
          </cell>
          <cell r="C2733" t="str">
            <v>ALEXANDRA</v>
          </cell>
          <cell r="D2733" t="str">
            <v>CO-10418-PM</v>
          </cell>
          <cell r="E2733" t="str">
            <v>PESQUERA DIAMANTE S.A.</v>
          </cell>
          <cell r="F2733" t="str">
            <v>DECRETO LEY Nº25977</v>
          </cell>
        </row>
        <row r="2734">
          <cell r="B2734">
            <v>10423</v>
          </cell>
          <cell r="C2734" t="str">
            <v>DON MANUEL II</v>
          </cell>
          <cell r="D2734" t="str">
            <v>PL-10423-CM</v>
          </cell>
          <cell r="E2734" t="str">
            <v>FIESTAS FARRO FRANCISCO ;FIESTAS FARRO MANUEL DE LA CRUZ ;GALAN FARRO?N JUANA ;TEQUE FIESTAS MARIA SEVERA</v>
          </cell>
          <cell r="F2734" t="str">
            <v>LEY Nº26920</v>
          </cell>
        </row>
        <row r="2735">
          <cell r="B2735">
            <v>10424</v>
          </cell>
          <cell r="C2735" t="str">
            <v>AGUSTINA II</v>
          </cell>
          <cell r="D2735" t="str">
            <v>PL-10424-CM</v>
          </cell>
          <cell r="E2735" t="str">
            <v>ALVARADO FIESTAS ADRIANO ;ALVARADO FIESTAS EDUARDO ;ALVARADO FIESTAS VICTOR</v>
          </cell>
          <cell r="F2735" t="str">
            <v>LEY Nº26920</v>
          </cell>
        </row>
        <row r="2736">
          <cell r="B2736">
            <v>10436</v>
          </cell>
          <cell r="C2736" t="str">
            <v>SANTISIMO SR. DE LUREN</v>
          </cell>
          <cell r="D2736" t="str">
            <v>CO-10436-BM</v>
          </cell>
          <cell r="E2736" t="str">
            <v>CHUNGA CARRILLO EDUVIGIO</v>
          </cell>
          <cell r="F2736" t="str">
            <v>ARTESANAL</v>
          </cell>
        </row>
        <row r="2737">
          <cell r="B2737">
            <v>10437</v>
          </cell>
          <cell r="C2737" t="str">
            <v>CARMEN JUDITH 1</v>
          </cell>
          <cell r="D2737" t="str">
            <v>IO-10437-PM</v>
          </cell>
          <cell r="E2737" t="str">
            <v>EMPRESA PESQUERA PERCAR S.A.C.</v>
          </cell>
          <cell r="F2737" t="str">
            <v>DECRETO LEY Nº25977</v>
          </cell>
        </row>
        <row r="2738">
          <cell r="B2738">
            <v>10440</v>
          </cell>
          <cell r="C2738" t="str">
            <v>TEO</v>
          </cell>
          <cell r="D2738" t="str">
            <v>CO-10440-PM</v>
          </cell>
          <cell r="E2738" t="str">
            <v>PESQUERA TEVIMAR S.A.</v>
          </cell>
          <cell r="F2738" t="str">
            <v>DECRETO LEY Nº25977</v>
          </cell>
        </row>
        <row r="2739">
          <cell r="B2739">
            <v>10441</v>
          </cell>
          <cell r="C2739" t="str">
            <v>ZHENNA 2</v>
          </cell>
          <cell r="D2739" t="str">
            <v>CO-10441-PM</v>
          </cell>
          <cell r="E2739" t="str">
            <v>LUQUE NAVARRO ALBERTO NEPTALI</v>
          </cell>
          <cell r="F2739" t="str">
            <v>DECRETO LEY Nº25977</v>
          </cell>
        </row>
        <row r="2740">
          <cell r="B2740">
            <v>10445</v>
          </cell>
          <cell r="C2740" t="str">
            <v>LA DORADA</v>
          </cell>
          <cell r="D2740" t="str">
            <v>MO-10445-BM</v>
          </cell>
          <cell r="E2740" t="str">
            <v>TORRES FABIAN EMILIANO FERMIN</v>
          </cell>
          <cell r="F2740" t="str">
            <v>ARTESANAL</v>
          </cell>
        </row>
        <row r="2741">
          <cell r="B2741">
            <v>10446</v>
          </cell>
          <cell r="C2741" t="str">
            <v>WAIKIKI</v>
          </cell>
          <cell r="D2741" t="str">
            <v>CO-10446-PM</v>
          </cell>
          <cell r="E2741" t="str">
            <v>AUSTRAL GROUP S.A.A</v>
          </cell>
          <cell r="F2741" t="str">
            <v>DECRETO LEY Nº25977</v>
          </cell>
        </row>
        <row r="2742">
          <cell r="B2742">
            <v>10447</v>
          </cell>
          <cell r="C2742" t="str">
            <v>RESBALOSA II</v>
          </cell>
          <cell r="D2742" t="str">
            <v>CO-10447-PM</v>
          </cell>
          <cell r="E2742" t="str">
            <v>AUSTRAL GROUP S.A.A</v>
          </cell>
          <cell r="F2742" t="str">
            <v>DECRETO LEY Nº25977</v>
          </cell>
        </row>
        <row r="2743">
          <cell r="B2743">
            <v>10449</v>
          </cell>
          <cell r="C2743" t="str">
            <v>CORINTIA</v>
          </cell>
          <cell r="D2743" t="str">
            <v>CO-10449-PM</v>
          </cell>
          <cell r="E2743" t="str">
            <v>PESQUERA CENTINELA S.A.C.</v>
          </cell>
          <cell r="F2743" t="str">
            <v>DECRETO LEY Nº25977</v>
          </cell>
        </row>
        <row r="2744">
          <cell r="B2744">
            <v>10450</v>
          </cell>
          <cell r="C2744" t="str">
            <v>JONICA</v>
          </cell>
          <cell r="D2744" t="str">
            <v>CO-10450-PM</v>
          </cell>
          <cell r="E2744" t="str">
            <v>AUSTRAL GROUP S.A.A</v>
          </cell>
          <cell r="F2744" t="str">
            <v>DECRETO LEY Nº25977</v>
          </cell>
        </row>
        <row r="2745">
          <cell r="B2745">
            <v>10457</v>
          </cell>
          <cell r="C2745" t="str">
            <v>MANUELITO</v>
          </cell>
          <cell r="D2745" t="str">
            <v>PS-10457-BM</v>
          </cell>
          <cell r="E2745" t="str">
            <v>ACEVEDO LOZA MANUEL</v>
          </cell>
          <cell r="F2745" t="str">
            <v>ARTESANAL</v>
          </cell>
        </row>
        <row r="2746">
          <cell r="B2746">
            <v>10459</v>
          </cell>
          <cell r="C2746" t="str">
            <v>PIONER</v>
          </cell>
          <cell r="D2746" t="str">
            <v>PM-10459-BF</v>
          </cell>
          <cell r="E2746" t="str">
            <v>ROBLES VILLA HUILBER</v>
          </cell>
          <cell r="F2746" t="str">
            <v>ARTESANAL</v>
          </cell>
        </row>
        <row r="2747">
          <cell r="B2747">
            <v>10474</v>
          </cell>
          <cell r="C2747" t="str">
            <v>SAN ANTONIO III</v>
          </cell>
          <cell r="D2747" t="str">
            <v>CE-10474-PM</v>
          </cell>
          <cell r="E2747" t="str">
            <v>PESQUERA HAYDUK S.A.</v>
          </cell>
          <cell r="F2747" t="str">
            <v>DECRETO LEY Nº25977</v>
          </cell>
        </row>
        <row r="2748">
          <cell r="B2748">
            <v>10499</v>
          </cell>
          <cell r="C2748" t="str">
            <v>ATLANTICO IV</v>
          </cell>
          <cell r="D2748" t="str">
            <v>CO-10499-PM</v>
          </cell>
          <cell r="E2748" t="str">
            <v>PESQUERA CANTABRIA S.A.</v>
          </cell>
          <cell r="F2748" t="str">
            <v>DECRETO LEY Nº25977</v>
          </cell>
        </row>
        <row r="2749">
          <cell r="B2749">
            <v>10500</v>
          </cell>
          <cell r="C2749" t="str">
            <v>BAMAR VII</v>
          </cell>
          <cell r="D2749" t="str">
            <v>CE-10500-PM</v>
          </cell>
          <cell r="E2749" t="str">
            <v>PESQUERA HAYDUK S.A.</v>
          </cell>
          <cell r="F2749" t="str">
            <v>DECRETO LEY Nº25977</v>
          </cell>
        </row>
        <row r="2750">
          <cell r="B2750">
            <v>10501</v>
          </cell>
          <cell r="C2750" t="str">
            <v>ALEJANDRIA VI</v>
          </cell>
          <cell r="D2750" t="str">
            <v>CE-10501-PM</v>
          </cell>
          <cell r="E2750" t="str">
            <v>CFG INVESTMENT S.A.C.</v>
          </cell>
          <cell r="F2750" t="str">
            <v>DECRETO LEY Nº25977</v>
          </cell>
        </row>
        <row r="2751">
          <cell r="B2751">
            <v>10514</v>
          </cell>
          <cell r="C2751" t="str">
            <v>JACINTA MARIA I</v>
          </cell>
          <cell r="D2751" t="str">
            <v>CE-10514-BM</v>
          </cell>
          <cell r="E2751" t="str">
            <v>GIRONDA MENDOZA ALDO HUMBERTO</v>
          </cell>
          <cell r="F2751" t="str">
            <v>ARTESANAL</v>
          </cell>
        </row>
        <row r="2752">
          <cell r="B2752">
            <v>10516</v>
          </cell>
          <cell r="C2752" t="str">
            <v>CABO BLANCO</v>
          </cell>
          <cell r="D2752" t="str">
            <v>CO-10516-PM</v>
          </cell>
          <cell r="E2752" t="str">
            <v>AUSTRAL GROUP S.A.A</v>
          </cell>
          <cell r="F2752" t="str">
            <v>DECRETO LEY Nº25977</v>
          </cell>
        </row>
        <row r="2753">
          <cell r="B2753">
            <v>10532</v>
          </cell>
          <cell r="C2753" t="str">
            <v>MILAGROS I</v>
          </cell>
          <cell r="D2753" t="str">
            <v>CE-10532-BM</v>
          </cell>
          <cell r="E2753" t="str">
            <v>VALLADARES ZAPATA VICTOR RAUL</v>
          </cell>
          <cell r="F2753" t="str">
            <v>ARTESANAL</v>
          </cell>
        </row>
        <row r="2754">
          <cell r="B2754">
            <v>10535</v>
          </cell>
          <cell r="C2754" t="str">
            <v>STAR LINE</v>
          </cell>
          <cell r="D2754" t="str">
            <v>CO-10535-BM</v>
          </cell>
          <cell r="E2754" t="str">
            <v>OLORTEGUI CORDTS PEDRO ALFONSO</v>
          </cell>
          <cell r="F2754" t="str">
            <v>ARTESANAL</v>
          </cell>
        </row>
        <row r="2755">
          <cell r="B2755">
            <v>10539</v>
          </cell>
          <cell r="C2755" t="str">
            <v>ROSEMARY</v>
          </cell>
          <cell r="D2755" t="str">
            <v>SE-10539-BM</v>
          </cell>
          <cell r="E2755" t="str">
            <v>RONCEROS ROSALES RUBEN ALEJANDRO</v>
          </cell>
          <cell r="F2755" t="str">
            <v>ARTESANAL</v>
          </cell>
        </row>
        <row r="2756">
          <cell r="B2756">
            <v>10546</v>
          </cell>
          <cell r="C2756" t="str">
            <v>MARIA SCANIA</v>
          </cell>
          <cell r="D2756" t="str">
            <v>SY-10546-CM</v>
          </cell>
          <cell r="E2756" t="str">
            <v>NUNTON CASTRO CASIMIRO ;NUNTON CASTRO VICTOR ;NUNTON CASTRO LORENZO</v>
          </cell>
          <cell r="F2756" t="str">
            <v>LEY Nº26920</v>
          </cell>
        </row>
        <row r="2757">
          <cell r="B2757">
            <v>10547</v>
          </cell>
          <cell r="C2757" t="str">
            <v>MI MARCELITA</v>
          </cell>
          <cell r="D2757" t="str">
            <v>PL-10547-CM</v>
          </cell>
          <cell r="E2757" t="str">
            <v>FIESTAS CURO MARCIAL ;PANTA MARTINEZ MANUEL ;PANTA PUESCAS JUAN</v>
          </cell>
          <cell r="F2757" t="str">
            <v>LEY Nº26920</v>
          </cell>
        </row>
        <row r="2758">
          <cell r="B2758">
            <v>10548</v>
          </cell>
          <cell r="C2758" t="str">
            <v>MI VIRGINIA</v>
          </cell>
          <cell r="D2758" t="str">
            <v>PL-10548-CM</v>
          </cell>
          <cell r="E2758" t="str">
            <v>TEQUE VERA MAGALI YULISA</v>
          </cell>
          <cell r="F2758" t="str">
            <v>ARTESANAL</v>
          </cell>
        </row>
        <row r="2759">
          <cell r="B2759">
            <v>10549</v>
          </cell>
          <cell r="C2759" t="str">
            <v>VIRGEN DE LAS MERCEDES</v>
          </cell>
          <cell r="D2759" t="str">
            <v>SN-10549-BM</v>
          </cell>
          <cell r="E2759" t="str">
            <v>GARAYAR LAVARELLO MARCELINO</v>
          </cell>
          <cell r="F2759" t="str">
            <v>ARTESANAL</v>
          </cell>
        </row>
        <row r="2760">
          <cell r="B2760">
            <v>10551</v>
          </cell>
          <cell r="C2760" t="str">
            <v>CA?TE 6</v>
          </cell>
          <cell r="D2760" t="str">
            <v>CE-10551-PM</v>
          </cell>
          <cell r="E2760" t="str">
            <v>PESQUERA VELEBIT S.A.</v>
          </cell>
          <cell r="F2760" t="str">
            <v>DECRETO LEY Nº25977</v>
          </cell>
        </row>
        <row r="2761">
          <cell r="B2761">
            <v>10552</v>
          </cell>
          <cell r="C2761" t="str">
            <v>JUANITA</v>
          </cell>
          <cell r="D2761" t="str">
            <v>CE-10552-PM</v>
          </cell>
          <cell r="E2761" t="str">
            <v>CFG INVESTMENT S.A.C.</v>
          </cell>
          <cell r="F2761" t="str">
            <v>DECRETO LEY Nº25977</v>
          </cell>
        </row>
        <row r="2762">
          <cell r="B2762">
            <v>10555</v>
          </cell>
          <cell r="C2762" t="str">
            <v>AGUILA REAL</v>
          </cell>
          <cell r="D2762" t="str">
            <v>CO-10555-PM</v>
          </cell>
          <cell r="E2762" t="str">
            <v>AUSTRAL GROUP S.A.A</v>
          </cell>
          <cell r="F2762" t="str">
            <v>DECRETO LEY Nº25977</v>
          </cell>
        </row>
        <row r="2763">
          <cell r="B2763">
            <v>10560</v>
          </cell>
          <cell r="C2763" t="str">
            <v>PUNTA MERO</v>
          </cell>
          <cell r="D2763" t="str">
            <v>CO-10560-PM</v>
          </cell>
          <cell r="E2763" t="str">
            <v>PESQUERA EXALMAR S.A.A.</v>
          </cell>
          <cell r="F2763" t="str">
            <v>DECRETO LEY Nº25977</v>
          </cell>
        </row>
        <row r="2764">
          <cell r="B2764">
            <v>10565</v>
          </cell>
          <cell r="C2764" t="str">
            <v>VIRGENCITA DE CHAPI</v>
          </cell>
          <cell r="D2764" t="str">
            <v>SN-10565-BM</v>
          </cell>
          <cell r="E2764" t="str">
            <v>HUANQUI CCAMA EUFRACIO TEODORO</v>
          </cell>
          <cell r="F2764" t="str">
            <v>ARTESANAL</v>
          </cell>
        </row>
        <row r="2765">
          <cell r="B2765">
            <v>10568</v>
          </cell>
          <cell r="C2765" t="str">
            <v>RICHARD I</v>
          </cell>
          <cell r="D2765" t="str">
            <v>SN-10568-BM</v>
          </cell>
          <cell r="E2765" t="str">
            <v>GONZALES PALOMINO AGATON N.</v>
          </cell>
          <cell r="F2765" t="str">
            <v>ARTESANAL</v>
          </cell>
        </row>
        <row r="2766">
          <cell r="B2766">
            <v>10569</v>
          </cell>
          <cell r="C2766" t="str">
            <v>PESCA MILAGROSA II</v>
          </cell>
          <cell r="D2766" t="str">
            <v>SN-10569-BM</v>
          </cell>
          <cell r="E2766" t="str">
            <v>LOAYZA ALCARRAZ VICTORIA</v>
          </cell>
          <cell r="F2766" t="str">
            <v>ARTESANAL</v>
          </cell>
        </row>
        <row r="2767">
          <cell r="B2767">
            <v>10570</v>
          </cell>
          <cell r="C2767" t="str">
            <v>CRHISTELL I</v>
          </cell>
          <cell r="D2767" t="str">
            <v>SN-10570-BM</v>
          </cell>
          <cell r="E2767" t="str">
            <v>ESPINOZA SIANCAS MARTHA</v>
          </cell>
          <cell r="F2767" t="str">
            <v>ARTESANAL</v>
          </cell>
        </row>
        <row r="2768">
          <cell r="B2768">
            <v>10573</v>
          </cell>
          <cell r="C2768" t="str">
            <v>JERAL Y ROSA</v>
          </cell>
          <cell r="D2768" t="str">
            <v>SN-10573-BM</v>
          </cell>
          <cell r="E2768" t="str">
            <v>CHAMBI MAMANI JESUS</v>
          </cell>
          <cell r="F2768" t="str">
            <v>ARTESANAL</v>
          </cell>
        </row>
        <row r="2769">
          <cell r="B2769">
            <v>10577</v>
          </cell>
          <cell r="C2769" t="str">
            <v>MAGDALENA</v>
          </cell>
          <cell r="D2769" t="str">
            <v>TA-10577-BM</v>
          </cell>
          <cell r="E2769" t="str">
            <v>MARTINEZ JACINTO AUGUSTO</v>
          </cell>
          <cell r="F2769" t="str">
            <v>ARTESANAL</v>
          </cell>
        </row>
        <row r="2770">
          <cell r="B2770">
            <v>10579</v>
          </cell>
          <cell r="C2770" t="str">
            <v>SANTIAGO APOSTOL I</v>
          </cell>
          <cell r="D2770" t="str">
            <v>TA-10579-BM</v>
          </cell>
          <cell r="E2770" t="str">
            <v>ECA PANTA SANTIAGO</v>
          </cell>
          <cell r="F2770" t="str">
            <v>ARTESANAL</v>
          </cell>
        </row>
        <row r="2771">
          <cell r="B2771">
            <v>10588</v>
          </cell>
          <cell r="C2771" t="str">
            <v>ROSITA MERCEDES</v>
          </cell>
          <cell r="D2771" t="str">
            <v>TA-10588-BM</v>
          </cell>
          <cell r="E2771" t="str">
            <v>ECHE SANCHEZ ALFONSO</v>
          </cell>
          <cell r="F2771" t="str">
            <v>ARTESANAL</v>
          </cell>
        </row>
        <row r="2772">
          <cell r="B2772">
            <v>10589</v>
          </cell>
          <cell r="C2772" t="str">
            <v>PABELLON PERUANO Nº 2</v>
          </cell>
          <cell r="D2772" t="str">
            <v>TA-10589-BM</v>
          </cell>
          <cell r="E2772" t="str">
            <v>RUMICHE SULLON ABELARDO</v>
          </cell>
          <cell r="F2772" t="str">
            <v>ARTESANAL</v>
          </cell>
        </row>
        <row r="2773">
          <cell r="B2773">
            <v>10590</v>
          </cell>
          <cell r="C2773" t="str">
            <v>FIPA I</v>
          </cell>
          <cell r="D2773" t="str">
            <v>CO-10590-BM</v>
          </cell>
          <cell r="E2773" t="str">
            <v>UNIVERSIDAD NACIONAL DEL CALLAO</v>
          </cell>
          <cell r="F2773" t="str">
            <v>ARTESANAL</v>
          </cell>
        </row>
        <row r="2774">
          <cell r="B2774">
            <v>10600</v>
          </cell>
          <cell r="C2774" t="str">
            <v>SAN JUAN BAUTISTA 2</v>
          </cell>
          <cell r="D2774" t="str">
            <v>PL-10600-CM</v>
          </cell>
          <cell r="E2774" t="str">
            <v>ARROYO PUICAN MANUEL DE LA NATIVIDAD ;URCIA MENDOZA AURORA</v>
          </cell>
          <cell r="F2774" t="str">
            <v>LEY Nº26920</v>
          </cell>
        </row>
        <row r="2775">
          <cell r="B2775">
            <v>10601</v>
          </cell>
          <cell r="C2775" t="str">
            <v>DAVID ALONSO</v>
          </cell>
          <cell r="D2775" t="str">
            <v>PL-10601-CM</v>
          </cell>
          <cell r="E2775" t="str">
            <v>PESQUERA DACON S.A.C.</v>
          </cell>
          <cell r="F2775" t="str">
            <v>LEY Nº26920</v>
          </cell>
        </row>
        <row r="2776">
          <cell r="B2776">
            <v>10602</v>
          </cell>
          <cell r="C2776" t="str">
            <v>JOSE LUIS</v>
          </cell>
          <cell r="D2776" t="str">
            <v>PL-10602-PM</v>
          </cell>
          <cell r="E2776" t="str">
            <v>EFFIO SUCLUPE GRICELDA ;SUCLUPE TEJADA GEORGINA ;SUCLUPE TEJADA JOSE DE LA ROSA ;SUCLUPE TEJADA LUIS MIGUEL ;SUCLUPE TEJADA MARCELA ;SUCLUPE TEJADA VIRGINIA ;SUCLUPE TEJADA DE BANCES MARIA JUANA ;SUCLUPE TEJADA DE HUAMANCHUMO NELY ;SUCLUPE TEJADA</v>
          </cell>
          <cell r="F2776" t="str">
            <v>LEY Nº26920</v>
          </cell>
        </row>
        <row r="2777">
          <cell r="B2777">
            <v>10603</v>
          </cell>
          <cell r="C2777" t="str">
            <v>MI ALFREDO</v>
          </cell>
          <cell r="D2777" t="str">
            <v>PL-10603-CM</v>
          </cell>
          <cell r="E2777" t="str">
            <v>FIESTAS FIESTAS CARLOS ZACARIAS ;FIESTAS FIESTAS JOSE</v>
          </cell>
          <cell r="F2777" t="str">
            <v>LEY Nº26920</v>
          </cell>
        </row>
        <row r="2778">
          <cell r="B2778">
            <v>10613</v>
          </cell>
          <cell r="C2778" t="str">
            <v>CAPRICORNIO 6</v>
          </cell>
          <cell r="D2778" t="str">
            <v>CO-10613-PM</v>
          </cell>
          <cell r="E2778" t="str">
            <v>PESQUERA CAPRICORNIO S.A.</v>
          </cell>
          <cell r="F2778" t="str">
            <v>DECRETO LEY Nº25977</v>
          </cell>
        </row>
        <row r="2779">
          <cell r="B2779">
            <v>10614</v>
          </cell>
          <cell r="C2779" t="str">
            <v>TASA 41</v>
          </cell>
          <cell r="D2779" t="str">
            <v>CO-10614-PM</v>
          </cell>
          <cell r="E2779" t="str">
            <v>TECNOLOGICA DE ALIMENTOS S.A.</v>
          </cell>
          <cell r="F2779" t="str">
            <v>DECRETO LEY Nº25977</v>
          </cell>
        </row>
        <row r="2780">
          <cell r="B2780">
            <v>10651</v>
          </cell>
          <cell r="C2780" t="str">
            <v>CANCHIS</v>
          </cell>
          <cell r="D2780" t="str">
            <v>CO-10651-PM</v>
          </cell>
          <cell r="E2780" t="str">
            <v>PACIFIC FISHING BUSINESS S.A.C.</v>
          </cell>
          <cell r="F2780" t="str">
            <v>DECRETO LEY Nº25977</v>
          </cell>
        </row>
        <row r="2781">
          <cell r="B2781">
            <v>10667</v>
          </cell>
          <cell r="C2781" t="str">
            <v>HELEN</v>
          </cell>
          <cell r="D2781" t="str">
            <v>MO-10667-BM</v>
          </cell>
          <cell r="E2781" t="str">
            <v>TICONA PRADO EDUARDO HECTOR</v>
          </cell>
          <cell r="F2781" t="str">
            <v>ARTESANAL</v>
          </cell>
        </row>
        <row r="2782">
          <cell r="B2782">
            <v>10668</v>
          </cell>
          <cell r="C2782" t="str">
            <v>REY SALOMON</v>
          </cell>
          <cell r="D2782" t="str">
            <v>MO-10668-BM</v>
          </cell>
          <cell r="E2782" t="str">
            <v>CUTIPA DE CHAMBI CELEDONIA</v>
          </cell>
          <cell r="F2782" t="str">
            <v>ARTESANAL</v>
          </cell>
        </row>
        <row r="2783">
          <cell r="B2783">
            <v>10680</v>
          </cell>
          <cell r="C2783" t="str">
            <v>ROSMERY I</v>
          </cell>
          <cell r="D2783" t="str">
            <v>IO-10680-BM</v>
          </cell>
          <cell r="E2783" t="str">
            <v>ANCCO CCOTA OSWALDO Y QUISPE QUISPE CHAVELA</v>
          </cell>
          <cell r="F2783" t="str">
            <v>ARTESANAL</v>
          </cell>
        </row>
        <row r="2784">
          <cell r="B2784">
            <v>10683</v>
          </cell>
          <cell r="C2784" t="str">
            <v>ALBERTO</v>
          </cell>
          <cell r="D2784" t="str">
            <v>IO-10683-BM</v>
          </cell>
          <cell r="E2784" t="str">
            <v>ROQUE ROQUE LUIS ALBERTO</v>
          </cell>
          <cell r="F2784" t="str">
            <v>ARTESANAL</v>
          </cell>
        </row>
        <row r="2785">
          <cell r="B2785">
            <v>10689</v>
          </cell>
          <cell r="C2785" t="str">
            <v>CRISS</v>
          </cell>
          <cell r="D2785" t="str">
            <v>IO-10689-BM</v>
          </cell>
          <cell r="E2785" t="str">
            <v>QUISPE CACERES JUAN</v>
          </cell>
          <cell r="F2785" t="str">
            <v>ARTESANAL</v>
          </cell>
        </row>
        <row r="2786">
          <cell r="B2786">
            <v>10691</v>
          </cell>
          <cell r="C2786" t="str">
            <v>SAN RAFAEL I</v>
          </cell>
          <cell r="D2786" t="str">
            <v>CO-10691-CM</v>
          </cell>
          <cell r="E2786" t="str">
            <v>PESQUERA EL MILAGRO S.R. LTDA.</v>
          </cell>
          <cell r="F2786" t="str">
            <v>ARTESANAL</v>
          </cell>
        </row>
        <row r="2787">
          <cell r="B2787">
            <v>10692</v>
          </cell>
          <cell r="C2787" t="str">
            <v>SAN BARTOLO</v>
          </cell>
          <cell r="D2787" t="str">
            <v>IO-10692-BM</v>
          </cell>
          <cell r="E2787" t="str">
            <v>ROQUE MAMANI ISIDRO</v>
          </cell>
          <cell r="F2787" t="str">
            <v>ARTESANAL</v>
          </cell>
        </row>
        <row r="2788">
          <cell r="B2788">
            <v>10695</v>
          </cell>
          <cell r="C2788" t="str">
            <v>RIBAR XV</v>
          </cell>
          <cell r="D2788" t="str">
            <v>CE-10695-PM</v>
          </cell>
          <cell r="E2788" t="str">
            <v>CORPORACION PESQUERA INCA S.A.C.</v>
          </cell>
          <cell r="F2788" t="str">
            <v>DECRETO LEY Nº25977</v>
          </cell>
        </row>
        <row r="2789">
          <cell r="B2789">
            <v>10701</v>
          </cell>
          <cell r="C2789" t="str">
            <v>CARLOS ALBERTO</v>
          </cell>
          <cell r="D2789" t="str">
            <v>SN-10701-BM</v>
          </cell>
          <cell r="E2789" t="str">
            <v>MU?Z LEVANO FELIZ</v>
          </cell>
          <cell r="F2789" t="str">
            <v>ARTESANAL</v>
          </cell>
        </row>
        <row r="2790">
          <cell r="B2790">
            <v>10702</v>
          </cell>
          <cell r="C2790" t="str">
            <v>KIMI</v>
          </cell>
          <cell r="D2790" t="str">
            <v>CO-10702-CM</v>
          </cell>
          <cell r="E2790" t="str">
            <v>PESQUERA KIMI S.A.C.</v>
          </cell>
          <cell r="F2790" t="str">
            <v>DECRETO LEY Nº25977</v>
          </cell>
        </row>
        <row r="2791">
          <cell r="B2791">
            <v>10703</v>
          </cell>
          <cell r="C2791" t="str">
            <v>VIVIAN</v>
          </cell>
          <cell r="D2791" t="str">
            <v>CO-10703-BM</v>
          </cell>
          <cell r="E2791" t="str">
            <v>GUIDO PUGA FERNANDO</v>
          </cell>
          <cell r="F2791" t="str">
            <v>ARTESANAL</v>
          </cell>
        </row>
        <row r="2792">
          <cell r="B2792">
            <v>10705</v>
          </cell>
          <cell r="C2792" t="str">
            <v>LA MERLIN</v>
          </cell>
          <cell r="D2792" t="str">
            <v>CO-10705-CM</v>
          </cell>
          <cell r="E2792" t="str">
            <v>SEAFROST S.A.C.</v>
          </cell>
          <cell r="F2792" t="str">
            <v>DECRETO LEY Nº25977</v>
          </cell>
        </row>
        <row r="2793">
          <cell r="B2793">
            <v>10709</v>
          </cell>
          <cell r="C2793" t="str">
            <v>JAVIER JULIAN</v>
          </cell>
          <cell r="D2793" t="str">
            <v>PS-10709-BM</v>
          </cell>
          <cell r="E2793" t="str">
            <v>USCAMAYTA RUA JULIAN</v>
          </cell>
          <cell r="F2793" t="str">
            <v>ARTESANAL</v>
          </cell>
        </row>
        <row r="2794">
          <cell r="B2794">
            <v>10710</v>
          </cell>
          <cell r="C2794" t="str">
            <v>DON DANIEL</v>
          </cell>
          <cell r="D2794" t="str">
            <v>PS-10710-BM</v>
          </cell>
          <cell r="E2794" t="str">
            <v>PE? HUAMANI FRAN LUIS</v>
          </cell>
          <cell r="F2794" t="str">
            <v>ARTESANAL</v>
          </cell>
        </row>
        <row r="2795">
          <cell r="B2795">
            <v>10711</v>
          </cell>
          <cell r="C2795" t="str">
            <v>MARIA ELENA</v>
          </cell>
          <cell r="D2795" t="str">
            <v>PS-10711-BM</v>
          </cell>
          <cell r="E2795" t="str">
            <v>VILCA PALLARA LUIS A.</v>
          </cell>
          <cell r="F2795" t="str">
            <v>ARTESANAL</v>
          </cell>
        </row>
        <row r="2796">
          <cell r="B2796">
            <v>10712</v>
          </cell>
          <cell r="C2796" t="str">
            <v>CARLOS IVAN II</v>
          </cell>
          <cell r="D2796" t="str">
            <v>IO-10712-BM</v>
          </cell>
          <cell r="E2796" t="str">
            <v>GUZMAN PALACIOS ANDRES EFRAIN</v>
          </cell>
          <cell r="F2796" t="str">
            <v>ARTESANAL</v>
          </cell>
        </row>
        <row r="2797">
          <cell r="B2797">
            <v>10713</v>
          </cell>
          <cell r="C2797" t="str">
            <v>KARINA</v>
          </cell>
          <cell r="D2797" t="str">
            <v>PS-10713-BM</v>
          </cell>
          <cell r="E2797" t="str">
            <v>VALENCIA PARIONA ANDRES</v>
          </cell>
          <cell r="F2797" t="str">
            <v>ARTESANAL</v>
          </cell>
        </row>
        <row r="2798">
          <cell r="B2798">
            <v>10720</v>
          </cell>
          <cell r="C2798" t="str">
            <v>ROCIO I</v>
          </cell>
          <cell r="D2798" t="str">
            <v>SY-10720-BM</v>
          </cell>
          <cell r="E2798" t="str">
            <v>TAFUR TRUJILLO CARMEN E.</v>
          </cell>
          <cell r="F2798" t="str">
            <v>ARTESANAL</v>
          </cell>
        </row>
        <row r="2799">
          <cell r="B2799">
            <v>10722</v>
          </cell>
          <cell r="C2799" t="str">
            <v>TASA 416</v>
          </cell>
          <cell r="D2799" t="str">
            <v>HO-10722-PM</v>
          </cell>
          <cell r="E2799" t="str">
            <v>TECNOLOGICA DE ALIMENTOS S.A.</v>
          </cell>
          <cell r="F2799" t="str">
            <v>DECRETO LEY Nº25977</v>
          </cell>
        </row>
        <row r="2800">
          <cell r="B2800">
            <v>10737</v>
          </cell>
          <cell r="C2800" t="str">
            <v>LA GORDA VIDA</v>
          </cell>
          <cell r="D2800" t="str">
            <v>HO-10737-BM</v>
          </cell>
          <cell r="E2800" t="str">
            <v>RAMIREZ BAZALAR MARIA LUZMILA</v>
          </cell>
          <cell r="F2800" t="str">
            <v>ARTESANAL</v>
          </cell>
        </row>
        <row r="2801">
          <cell r="B2801">
            <v>10739</v>
          </cell>
          <cell r="C2801" t="str">
            <v>RIO MAR</v>
          </cell>
          <cell r="D2801" t="str">
            <v>TA-10739-BM</v>
          </cell>
          <cell r="E2801" t="str">
            <v>PANTA FIESTAS INOCENCIO E PUESCAS DE PANTA ISABEL</v>
          </cell>
          <cell r="F2801" t="str">
            <v>ARTESANAL</v>
          </cell>
        </row>
        <row r="2802">
          <cell r="B2802">
            <v>10743</v>
          </cell>
          <cell r="C2802" t="str">
            <v>MAR DEL NORTE</v>
          </cell>
          <cell r="D2802" t="str">
            <v>PT-10743-PM</v>
          </cell>
          <cell r="E2802" t="str">
            <v>PESQUERA MAR DEL NORTE S.A.C.</v>
          </cell>
          <cell r="F2802" t="str">
            <v>DECRETO LEY Nº25977</v>
          </cell>
        </row>
        <row r="2803">
          <cell r="B2803">
            <v>10744</v>
          </cell>
          <cell r="C2803" t="str">
            <v>JABET II</v>
          </cell>
          <cell r="D2803" t="str">
            <v>CO-10744-CM</v>
          </cell>
          <cell r="E2803" t="str">
            <v>CHUNGA PURIZACA EUGENIA</v>
          </cell>
          <cell r="F2803" t="str">
            <v>DECRETO LEY Nº25977</v>
          </cell>
        </row>
        <row r="2804">
          <cell r="B2804">
            <v>10793</v>
          </cell>
          <cell r="C2804" t="str">
            <v>SAN RAFAEL II</v>
          </cell>
          <cell r="D2804" t="str">
            <v>CO-10793-CM</v>
          </cell>
          <cell r="E2804" t="str">
            <v>VICTOR HUGO PIACENCIA Y OTROS</v>
          </cell>
          <cell r="F2804" t="str">
            <v>ARTESANAL</v>
          </cell>
        </row>
        <row r="2805">
          <cell r="B2805">
            <v>10794</v>
          </cell>
          <cell r="C2805" t="str">
            <v>CHALPON II</v>
          </cell>
          <cell r="D2805" t="str">
            <v>PT-10794-CM</v>
          </cell>
          <cell r="E2805" t="str">
            <v>PANTA ECA MODESTO</v>
          </cell>
          <cell r="F2805" t="str">
            <v>LEY Nº26920</v>
          </cell>
        </row>
        <row r="2806">
          <cell r="B2806">
            <v>10823</v>
          </cell>
          <cell r="C2806" t="str">
            <v>LUIS ALBERTO</v>
          </cell>
          <cell r="D2806" t="str">
            <v>PS-10823-BM</v>
          </cell>
          <cell r="E2806" t="str">
            <v>TORRES PACO FLORENCIO E.</v>
          </cell>
          <cell r="F2806" t="str">
            <v>ARTESANAL</v>
          </cell>
        </row>
        <row r="2807">
          <cell r="B2807">
            <v>10826</v>
          </cell>
          <cell r="C2807" t="str">
            <v>DOS HERMANOS</v>
          </cell>
          <cell r="D2807" t="str">
            <v>PS-10826-BM</v>
          </cell>
          <cell r="E2807" t="str">
            <v>VELA ARBILDO EDSON</v>
          </cell>
          <cell r="F2807" t="str">
            <v>ARTESANAL</v>
          </cell>
        </row>
        <row r="2808">
          <cell r="B2808">
            <v>10827</v>
          </cell>
          <cell r="C2808" t="str">
            <v>AGUILA</v>
          </cell>
          <cell r="D2808" t="str">
            <v>CE-10827-PM</v>
          </cell>
          <cell r="E2808" t="str">
            <v>LOS HALCONES S.A.</v>
          </cell>
          <cell r="F2808" t="str">
            <v>DECRETO LEY Nº25977</v>
          </cell>
        </row>
        <row r="2809">
          <cell r="B2809">
            <v>10831</v>
          </cell>
          <cell r="C2809" t="str">
            <v>PERICA</v>
          </cell>
          <cell r="D2809" t="str">
            <v>CO-10831-CM</v>
          </cell>
          <cell r="E2809" t="str">
            <v>BRE? DE LA BRE? DE CARDENAS LUZ LILIA</v>
          </cell>
          <cell r="F2809" t="str">
            <v>MENOR ESCALA</v>
          </cell>
        </row>
        <row r="2810">
          <cell r="B2810">
            <v>10833</v>
          </cell>
          <cell r="C2810" t="str">
            <v>GALILEO</v>
          </cell>
          <cell r="D2810" t="str">
            <v>CO-10833-PM</v>
          </cell>
          <cell r="E2810" t="str">
            <v>CORPORACION PESQUERA INCA S.A.C.</v>
          </cell>
          <cell r="F2810" t="str">
            <v>DECRETO LEY Nº25977</v>
          </cell>
        </row>
        <row r="2811">
          <cell r="B2811">
            <v>10835</v>
          </cell>
          <cell r="C2811" t="str">
            <v>NUEVA CADIZ</v>
          </cell>
          <cell r="D2811" t="str">
            <v>CO-10835-PM</v>
          </cell>
          <cell r="E2811" t="str">
            <v>AUSTRAL GROUP S.A.A</v>
          </cell>
          <cell r="F2811" t="str">
            <v>DECRETO LEY Nº25977</v>
          </cell>
        </row>
        <row r="2812">
          <cell r="B2812">
            <v>10841</v>
          </cell>
          <cell r="C2812" t="str">
            <v>PEROCHE</v>
          </cell>
          <cell r="D2812" t="str">
            <v>MO-10841-BM</v>
          </cell>
          <cell r="E2812" t="str">
            <v>GOYOLA PONCE EUSEBIO MIGUEL</v>
          </cell>
          <cell r="F2812" t="str">
            <v>ARTESANAL</v>
          </cell>
        </row>
        <row r="2813">
          <cell r="B2813">
            <v>10850</v>
          </cell>
          <cell r="C2813" t="str">
            <v>TASA 413</v>
          </cell>
          <cell r="D2813" t="str">
            <v>PS-10850-PM</v>
          </cell>
          <cell r="E2813" t="str">
            <v>TECNOLOGICA DE ALIMENTOS S.A.</v>
          </cell>
          <cell r="F2813" t="str">
            <v>DECRETO LEY Nº25977</v>
          </cell>
        </row>
        <row r="2814">
          <cell r="B2814">
            <v>10851</v>
          </cell>
          <cell r="C2814" t="str">
            <v>TASA 415</v>
          </cell>
          <cell r="D2814" t="str">
            <v>HO-10851-PM</v>
          </cell>
          <cell r="E2814" t="str">
            <v>TECNOLOGICA DE ALIMENTOS S.A.</v>
          </cell>
          <cell r="F2814" t="str">
            <v>DECRETO LEY Nº25977</v>
          </cell>
        </row>
        <row r="2815">
          <cell r="B2815">
            <v>10852</v>
          </cell>
          <cell r="C2815" t="str">
            <v>RODAVALO</v>
          </cell>
          <cell r="D2815" t="str">
            <v>PT-10852-CM</v>
          </cell>
          <cell r="E2815" t="str">
            <v>INDUSTRIAL PESQUERA SANTA MONICA S.A.</v>
          </cell>
          <cell r="F2815" t="str">
            <v>DECRETO LEY Nº25977</v>
          </cell>
        </row>
        <row r="2816">
          <cell r="B2816">
            <v>10854</v>
          </cell>
          <cell r="C2816" t="str">
            <v>MAILY</v>
          </cell>
          <cell r="D2816" t="str">
            <v>SE-10854-BM</v>
          </cell>
          <cell r="E2816" t="str">
            <v>JACOBO CHAVEZ GENY AUREO</v>
          </cell>
          <cell r="F2816" t="str">
            <v>ARTESANAL</v>
          </cell>
        </row>
        <row r="2817">
          <cell r="B2817">
            <v>10860</v>
          </cell>
          <cell r="C2817" t="str">
            <v>AGUILA MARINA</v>
          </cell>
          <cell r="D2817" t="str">
            <v>PS-10860-BM</v>
          </cell>
          <cell r="E2817" t="str">
            <v>ROSALES CORSINO DELFIN R.</v>
          </cell>
          <cell r="F2817" t="str">
            <v>ARTESANAL</v>
          </cell>
        </row>
        <row r="2818">
          <cell r="B2818">
            <v>10877</v>
          </cell>
          <cell r="C2818" t="str">
            <v>LOS HERMANOS</v>
          </cell>
          <cell r="D2818" t="str">
            <v>ZS-10877-BM</v>
          </cell>
          <cell r="E2818" t="str">
            <v>ZARATE ATOCHE FLORENTINO</v>
          </cell>
          <cell r="F2818" t="str">
            <v>ARTESANAL</v>
          </cell>
        </row>
        <row r="2819">
          <cell r="B2819">
            <v>10883</v>
          </cell>
          <cell r="C2819" t="str">
            <v>SANTA CLARITA II</v>
          </cell>
          <cell r="D2819" t="str">
            <v>ZS-10883-BM</v>
          </cell>
          <cell r="E2819" t="str">
            <v>MECA DIOS OSCAR YASMANI</v>
          </cell>
          <cell r="F2819" t="str">
            <v>ARTESANAL</v>
          </cell>
        </row>
        <row r="2820">
          <cell r="B2820">
            <v>10887</v>
          </cell>
          <cell r="C2820" t="str">
            <v>ESTRELLA DE DAVID</v>
          </cell>
          <cell r="D2820" t="str">
            <v>PT-10887-CM</v>
          </cell>
          <cell r="E2820" t="str">
            <v>CORPORACION PESQUERA INCA S.A.C.</v>
          </cell>
          <cell r="F2820" t="str">
            <v>DECRETO LEY Nº25977</v>
          </cell>
        </row>
        <row r="2821">
          <cell r="B2821">
            <v>10890</v>
          </cell>
          <cell r="C2821" t="str">
            <v>DON JUAN</v>
          </cell>
          <cell r="D2821" t="str">
            <v>TA-10890-BM</v>
          </cell>
          <cell r="E2821" t="str">
            <v>PAZOS PAIVA JUAN</v>
          </cell>
          <cell r="F2821" t="str">
            <v>ARTESANAL</v>
          </cell>
        </row>
        <row r="2822">
          <cell r="B2822">
            <v>10892</v>
          </cell>
          <cell r="C2822" t="str">
            <v>AMADEUS IV</v>
          </cell>
          <cell r="D2822" t="str">
            <v>CO-10892-CM</v>
          </cell>
          <cell r="E2822" t="str">
            <v>DESEMBARCADERO PESQUERO MULTIPROPOSITO JUAN PABLO SOCIEDAD ANONIMA CERRADA</v>
          </cell>
          <cell r="F2822" t="str">
            <v>MENOR ESCALA (ANCHOVETA) - ARTESANAL</v>
          </cell>
        </row>
        <row r="2823">
          <cell r="B2823">
            <v>10933</v>
          </cell>
          <cell r="C2823" t="str">
            <v>TASA 418</v>
          </cell>
          <cell r="D2823" t="str">
            <v>PT-10933-PM</v>
          </cell>
          <cell r="E2823" t="str">
            <v>TECNOLOGICA DE ALIMENTOS S.A.</v>
          </cell>
          <cell r="F2823" t="str">
            <v>DECRETO LEY Nº25977</v>
          </cell>
        </row>
        <row r="2824">
          <cell r="B2824">
            <v>10938</v>
          </cell>
          <cell r="C2824" t="str">
            <v>ALBERTO I</v>
          </cell>
          <cell r="D2824" t="str">
            <v>IO-10938-PM</v>
          </cell>
          <cell r="E2824" t="str">
            <v>CFG INVESTMENT S.A.C.</v>
          </cell>
          <cell r="F2824" t="str">
            <v>DECRETO LEY Nº25977</v>
          </cell>
        </row>
        <row r="2825">
          <cell r="B2825">
            <v>10939</v>
          </cell>
          <cell r="C2825" t="str">
            <v>RAQUELITA</v>
          </cell>
          <cell r="D2825" t="str">
            <v>CE-10939-PM</v>
          </cell>
          <cell r="E2825" t="str">
            <v>TORRES ROMERO HENRRY ALBERTO</v>
          </cell>
          <cell r="F2825" t="str">
            <v>DECRETO LEY Nº25977</v>
          </cell>
        </row>
        <row r="2826">
          <cell r="B2826">
            <v>10941</v>
          </cell>
          <cell r="C2826" t="str">
            <v>SOLANGE</v>
          </cell>
          <cell r="D2826" t="str">
            <v>CE-10941-CM</v>
          </cell>
          <cell r="E2826" t="str">
            <v>MACASAC</v>
          </cell>
          <cell r="F2826" t="str">
            <v>DECRETO LEY Nº25977</v>
          </cell>
        </row>
        <row r="2827">
          <cell r="B2827">
            <v>10942</v>
          </cell>
          <cell r="C2827" t="str">
            <v>P.F. 6</v>
          </cell>
          <cell r="D2827" t="str">
            <v>CE-10942-CM</v>
          </cell>
          <cell r="E2827" t="str">
            <v>MARIO CACERES SAC.</v>
          </cell>
          <cell r="F2827" t="str">
            <v>DECRETO LEY Nº25977</v>
          </cell>
        </row>
        <row r="2828">
          <cell r="B2828">
            <v>10947</v>
          </cell>
          <cell r="C2828" t="str">
            <v>MIGUEL I</v>
          </cell>
          <cell r="D2828" t="str">
            <v>PT-10947-CM</v>
          </cell>
          <cell r="E2828" t="str">
            <v>AGROPESCA S.A.</v>
          </cell>
          <cell r="F2828" t="str">
            <v>DECRETO LEY Nº25977</v>
          </cell>
        </row>
        <row r="2829">
          <cell r="B2829">
            <v>10948</v>
          </cell>
          <cell r="C2829" t="str">
            <v>VIRGEN DEL CARMEN I</v>
          </cell>
          <cell r="D2829" t="str">
            <v>MO-10948-BM</v>
          </cell>
          <cell r="E2829" t="str">
            <v>GUTIERREZ RAMOS EDGAR</v>
          </cell>
          <cell r="F2829" t="str">
            <v>ARTESANAL</v>
          </cell>
        </row>
        <row r="2830">
          <cell r="B2830">
            <v>10952</v>
          </cell>
          <cell r="C2830" t="str">
            <v>AVENTURERO DE MAR II</v>
          </cell>
          <cell r="D2830" t="str">
            <v>ZS-10952-BM</v>
          </cell>
          <cell r="E2830" t="str">
            <v>FENCO FIESTAS SACRAMENTO</v>
          </cell>
          <cell r="F2830" t="str">
            <v>ARTESANAL</v>
          </cell>
        </row>
        <row r="2831">
          <cell r="B2831">
            <v>10954</v>
          </cell>
          <cell r="C2831" t="str">
            <v>REY DEL MAR</v>
          </cell>
          <cell r="D2831" t="str">
            <v>MO-10954-BM</v>
          </cell>
          <cell r="E2831" t="str">
            <v>COSI COSI EUSEBIO</v>
          </cell>
          <cell r="F2831" t="str">
            <v>ARTESANAL</v>
          </cell>
        </row>
        <row r="2832">
          <cell r="B2832">
            <v>10955</v>
          </cell>
          <cell r="C2832" t="str">
            <v>LOS CUATRO HERMANOS I</v>
          </cell>
          <cell r="D2832" t="str">
            <v>MO-10955-BM</v>
          </cell>
          <cell r="F2832" t="str">
            <v>ARTESANAL</v>
          </cell>
        </row>
        <row r="2833">
          <cell r="B2833">
            <v>11017</v>
          </cell>
          <cell r="C2833" t="str">
            <v>SAN ANTONIO VII</v>
          </cell>
          <cell r="D2833" t="str">
            <v>CE-11017-PM</v>
          </cell>
          <cell r="E2833" t="str">
            <v>PESQUERA HAYDUK S.A.</v>
          </cell>
          <cell r="F2833" t="str">
            <v>DECRETO LEY Nº25977</v>
          </cell>
        </row>
        <row r="2834">
          <cell r="B2834">
            <v>11022</v>
          </cell>
          <cell r="C2834" t="str">
            <v>MILAGRO DE DIOS</v>
          </cell>
          <cell r="D2834" t="str">
            <v>ZS-11022-BM</v>
          </cell>
          <cell r="E2834" t="str">
            <v>PAZO PINGO RAUL</v>
          </cell>
          <cell r="F2834" t="str">
            <v>ARTESANAL</v>
          </cell>
        </row>
        <row r="2835">
          <cell r="B2835">
            <v>11025</v>
          </cell>
          <cell r="C2835" t="str">
            <v>SANTA LUISA I</v>
          </cell>
          <cell r="D2835" t="str">
            <v>IO-11025-BM</v>
          </cell>
          <cell r="E2835" t="str">
            <v>ORDO? ORTEGA JUAN</v>
          </cell>
          <cell r="F2835" t="str">
            <v>ARTESANAL</v>
          </cell>
        </row>
        <row r="2836">
          <cell r="B2836">
            <v>11042</v>
          </cell>
          <cell r="C2836" t="str">
            <v>JAIME DANIEL</v>
          </cell>
          <cell r="D2836" t="str">
            <v>IQ-11042-PF</v>
          </cell>
          <cell r="E2836" t="str">
            <v>RICOPA CANAYO JORGE</v>
          </cell>
          <cell r="F2836" t="str">
            <v>ARTESANAL</v>
          </cell>
        </row>
        <row r="2837">
          <cell r="B2837">
            <v>11050</v>
          </cell>
          <cell r="C2837" t="str">
            <v>ADRIAN II</v>
          </cell>
          <cell r="D2837" t="str">
            <v>IO-11050-BM</v>
          </cell>
          <cell r="E2837" t="str">
            <v>GALLEGOS ALVAREZ ELVIRA</v>
          </cell>
          <cell r="F2837" t="str">
            <v>ARTESANAL</v>
          </cell>
        </row>
        <row r="2838">
          <cell r="B2838">
            <v>11052</v>
          </cell>
          <cell r="C2838" t="str">
            <v>DANIELA ALESSANDRA</v>
          </cell>
          <cell r="D2838" t="str">
            <v>CO-11052-BM</v>
          </cell>
          <cell r="E2838" t="str">
            <v>GUERRA PRECIADO CLAUDIO</v>
          </cell>
          <cell r="F2838" t="str">
            <v>ARTESANAL</v>
          </cell>
        </row>
        <row r="2839">
          <cell r="B2839">
            <v>11053</v>
          </cell>
          <cell r="C2839" t="str">
            <v>POLAR X</v>
          </cell>
          <cell r="D2839" t="str">
            <v>CO-11053-PM</v>
          </cell>
          <cell r="E2839" t="str">
            <v>PESQUERA DIAMANTE S.A.</v>
          </cell>
          <cell r="F2839" t="str">
            <v>DECRETO LEY Nº25977</v>
          </cell>
        </row>
        <row r="2840">
          <cell r="B2840">
            <v>11054</v>
          </cell>
          <cell r="C2840" t="str">
            <v>GABRIELA V</v>
          </cell>
          <cell r="D2840" t="str">
            <v>CO-11054-PM</v>
          </cell>
          <cell r="E2840" t="str">
            <v>PESQUERA DIAMANTE S.A.</v>
          </cell>
          <cell r="F2840" t="str">
            <v>DECRETO LEY Nº25977</v>
          </cell>
        </row>
        <row r="2841">
          <cell r="B2841">
            <v>11061</v>
          </cell>
          <cell r="C2841" t="str">
            <v>NOE</v>
          </cell>
          <cell r="D2841" t="str">
            <v>SN-11061-BM</v>
          </cell>
          <cell r="E2841" t="str">
            <v>MU?Z ANGULO MARIO</v>
          </cell>
          <cell r="F2841" t="str">
            <v>ARTESANAL</v>
          </cell>
        </row>
        <row r="2842">
          <cell r="B2842">
            <v>11062</v>
          </cell>
          <cell r="C2842" t="str">
            <v>PERCY ROGELIO II</v>
          </cell>
          <cell r="D2842" t="str">
            <v>PL-11062-CM</v>
          </cell>
          <cell r="E2842" t="str">
            <v>GALAN LLONTOP JOSE VALENTIN ;JACINTO ISIQUE ROSA MARIA</v>
          </cell>
          <cell r="F2842" t="str">
            <v>ARTESANAL</v>
          </cell>
        </row>
        <row r="2843">
          <cell r="B2843">
            <v>11063</v>
          </cell>
          <cell r="C2843" t="str">
            <v>DO? HERMINIA</v>
          </cell>
          <cell r="D2843" t="str">
            <v>PL-11063-BM</v>
          </cell>
          <cell r="E2843" t="str">
            <v>DIAZ ZAPATA JORGE LUIS</v>
          </cell>
          <cell r="F2843" t="str">
            <v>ARTESANAL</v>
          </cell>
        </row>
        <row r="2844">
          <cell r="B2844">
            <v>11065</v>
          </cell>
          <cell r="C2844" t="str">
            <v>MARIELA ISABEL</v>
          </cell>
          <cell r="D2844" t="str">
            <v>PL-11065-BM</v>
          </cell>
          <cell r="E2844" t="str">
            <v>DE LA ROSA FIESTAS MARTINEZ MANUEL</v>
          </cell>
          <cell r="F2844" t="str">
            <v>ARTESANAL</v>
          </cell>
        </row>
        <row r="2845">
          <cell r="B2845">
            <v>11066</v>
          </cell>
          <cell r="C2845" t="str">
            <v>REYNA DE LOS ANGELES</v>
          </cell>
          <cell r="D2845" t="str">
            <v>PL-11066-BM</v>
          </cell>
          <cell r="E2845" t="str">
            <v>PESQUERA MARMAR S.A.C.</v>
          </cell>
          <cell r="F2845" t="str">
            <v>LEY Nº26920</v>
          </cell>
        </row>
        <row r="2846">
          <cell r="B2846">
            <v>11067</v>
          </cell>
          <cell r="C2846" t="str">
            <v>CRUZ DE CHALPON 2</v>
          </cell>
          <cell r="D2846" t="str">
            <v>PL-11067-CM</v>
          </cell>
          <cell r="E2846" t="str">
            <v>PESQUERA LUZMAG S.A.C.</v>
          </cell>
          <cell r="F2846" t="str">
            <v>LEY Nº26920</v>
          </cell>
        </row>
        <row r="2847">
          <cell r="B2847">
            <v>11069</v>
          </cell>
          <cell r="C2847" t="str">
            <v>ALESSANDRA LUZ</v>
          </cell>
          <cell r="D2847" t="str">
            <v>TA-11069-BM</v>
          </cell>
          <cell r="E2847" t="str">
            <v>RUIZ CHULLE BALTAZAR</v>
          </cell>
          <cell r="F2847" t="str">
            <v>ARTESANAL</v>
          </cell>
        </row>
        <row r="2848">
          <cell r="B2848">
            <v>11071</v>
          </cell>
          <cell r="C2848" t="str">
            <v>COQUI IX</v>
          </cell>
          <cell r="D2848" t="str">
            <v>CO-11071-PM</v>
          </cell>
          <cell r="E2848" t="str">
            <v>PESQUERA ISA S.R.L.</v>
          </cell>
          <cell r="F2848" t="str">
            <v>DECRETO LEY Nº25977</v>
          </cell>
        </row>
        <row r="2849">
          <cell r="B2849">
            <v>11072</v>
          </cell>
          <cell r="C2849" t="str">
            <v>CARIPE</v>
          </cell>
          <cell r="D2849" t="str">
            <v>CO-11072-PM</v>
          </cell>
          <cell r="E2849" t="str">
            <v>AUSTRAL GROUP S.A.A</v>
          </cell>
          <cell r="F2849" t="str">
            <v>DECRETO LEY Nº25977</v>
          </cell>
        </row>
        <row r="2850">
          <cell r="B2850">
            <v>11073</v>
          </cell>
          <cell r="C2850" t="str">
            <v>NUEVA ESPERANZA</v>
          </cell>
          <cell r="D2850" t="str">
            <v>CO-11073-PM</v>
          </cell>
          <cell r="E2850" t="str">
            <v>AUSTRAL GROUP S.A.A</v>
          </cell>
          <cell r="F2850" t="str">
            <v>DECRETO LEY Nº25977</v>
          </cell>
        </row>
        <row r="2851">
          <cell r="B2851">
            <v>11074</v>
          </cell>
          <cell r="C2851" t="str">
            <v>COQUI XII</v>
          </cell>
          <cell r="D2851" t="str">
            <v>CO-11074-PM</v>
          </cell>
          <cell r="E2851" t="str">
            <v>PESQUERA ISA S.R.L.</v>
          </cell>
          <cell r="F2851" t="str">
            <v>DECRETO LEY Nº25977</v>
          </cell>
        </row>
        <row r="2852">
          <cell r="B2852">
            <v>11075</v>
          </cell>
          <cell r="C2852" t="str">
            <v>SANTA MONICA I</v>
          </cell>
          <cell r="D2852" t="str">
            <v>PT-11075-PM</v>
          </cell>
          <cell r="E2852" t="str">
            <v>IND. PESQ. SANTA MONICA S.A.</v>
          </cell>
          <cell r="F2852" t="str">
            <v>DECRETO LEY Nº25977</v>
          </cell>
        </row>
        <row r="2853">
          <cell r="B2853">
            <v>11077</v>
          </cell>
          <cell r="C2853" t="str">
            <v>CASITAS</v>
          </cell>
          <cell r="D2853" t="str">
            <v>CE-11077-PM</v>
          </cell>
          <cell r="E2853" t="str">
            <v>PESQUERA JADA S.A.</v>
          </cell>
          <cell r="F2853" t="str">
            <v>DECRETO LEY Nº25977</v>
          </cell>
        </row>
        <row r="2854">
          <cell r="B2854">
            <v>11079</v>
          </cell>
          <cell r="C2854" t="str">
            <v>TASA 417</v>
          </cell>
          <cell r="D2854" t="str">
            <v>CE-11079-PM</v>
          </cell>
          <cell r="E2854" t="str">
            <v>TECNOLOGICA DE ALIMENTOS S.A.</v>
          </cell>
          <cell r="F2854" t="str">
            <v>DECRETO LEY Nº25977</v>
          </cell>
        </row>
        <row r="2855">
          <cell r="B2855">
            <v>11080</v>
          </cell>
          <cell r="C2855" t="str">
            <v>TASA 411</v>
          </cell>
          <cell r="D2855" t="str">
            <v>PS-11080-PM</v>
          </cell>
          <cell r="E2855" t="str">
            <v>TECNOLOGICA DE ALIMENTOS S.A.</v>
          </cell>
          <cell r="F2855" t="str">
            <v>DECRETO LEY Nº25977</v>
          </cell>
        </row>
        <row r="2856">
          <cell r="B2856">
            <v>11082</v>
          </cell>
          <cell r="C2856" t="str">
            <v>JOS</v>
          </cell>
          <cell r="D2856" t="str">
            <v>PS-11082-BM</v>
          </cell>
          <cell r="E2856" t="str">
            <v>RAMOS MARQUEZ EDITH</v>
          </cell>
          <cell r="F2856" t="str">
            <v>ARTESANAL</v>
          </cell>
        </row>
        <row r="2857">
          <cell r="B2857">
            <v>11083</v>
          </cell>
          <cell r="C2857" t="str">
            <v>OMAR AARON</v>
          </cell>
          <cell r="D2857" t="str">
            <v>PS-11083-BM</v>
          </cell>
          <cell r="E2857" t="str">
            <v>APESTEGUI MENDOZA MARCIAL</v>
          </cell>
          <cell r="F2857" t="str">
            <v>ARTESANAL</v>
          </cell>
        </row>
        <row r="2858">
          <cell r="B2858">
            <v>11089</v>
          </cell>
          <cell r="C2858" t="str">
            <v>LUZ DIVINA</v>
          </cell>
          <cell r="D2858" t="str">
            <v>TA-11089-BM</v>
          </cell>
          <cell r="E2858" t="str">
            <v>ECA FIESTAS SANTOS DOMINGO</v>
          </cell>
          <cell r="F2858" t="str">
            <v>DECRETO LEGISLATIVO Nº1273</v>
          </cell>
        </row>
        <row r="2859">
          <cell r="B2859">
            <v>11092</v>
          </cell>
          <cell r="C2859" t="str">
            <v>MILAGRITOS III</v>
          </cell>
          <cell r="D2859" t="str">
            <v>TA-011092-BM</v>
          </cell>
          <cell r="E2859" t="str">
            <v>VARGAS MELO EUSTERIO</v>
          </cell>
          <cell r="F2859" t="str">
            <v>ARTESANAL</v>
          </cell>
        </row>
        <row r="2860">
          <cell r="B2860">
            <v>11102</v>
          </cell>
          <cell r="C2860" t="str">
            <v>JESUS NAZARENO CAUTIVO</v>
          </cell>
          <cell r="D2860" t="str">
            <v>PT-11102-CM</v>
          </cell>
          <cell r="E2860" t="str">
            <v>FIESTAS ECHE MANUEL BERNARDINO ;QUEREVALU DE FIESTAS TEODORA</v>
          </cell>
          <cell r="F2860" t="str">
            <v>LEY Nº26920</v>
          </cell>
        </row>
        <row r="2861">
          <cell r="B2861">
            <v>11103</v>
          </cell>
          <cell r="C2861" t="str">
            <v>ANA MARIA</v>
          </cell>
          <cell r="D2861" t="str">
            <v>PT-11103-BM</v>
          </cell>
          <cell r="E2861" t="str">
            <v>PANTA ECA GREGORIO</v>
          </cell>
          <cell r="F2861" t="str">
            <v>ARTESANAL</v>
          </cell>
        </row>
        <row r="2862">
          <cell r="B2862">
            <v>11151</v>
          </cell>
          <cell r="C2862" t="str">
            <v>AUDAZ</v>
          </cell>
          <cell r="D2862" t="str">
            <v>CO-11151-CM</v>
          </cell>
          <cell r="E2862" t="str">
            <v>SEAFROST S.A.C.</v>
          </cell>
          <cell r="F2862" t="str">
            <v>DECRETO LEY Nº25977</v>
          </cell>
        </row>
        <row r="2863">
          <cell r="B2863">
            <v>11155</v>
          </cell>
          <cell r="C2863" t="str">
            <v>VICTORIA</v>
          </cell>
          <cell r="D2863" t="str">
            <v>PT-11155-CM</v>
          </cell>
          <cell r="E2863" t="str">
            <v>PANTA IPANAQUE DOMINGO ;PANTA PANTA CRUZ MARIA</v>
          </cell>
          <cell r="F2863" t="str">
            <v>LEY Nº26920</v>
          </cell>
        </row>
        <row r="2864">
          <cell r="B2864">
            <v>11165</v>
          </cell>
          <cell r="C2864" t="str">
            <v>MILAGROS ISABEL</v>
          </cell>
          <cell r="D2864" t="str">
            <v>IQ-11165-PF</v>
          </cell>
          <cell r="F2864" t="str">
            <v>ARTESANAL</v>
          </cell>
        </row>
        <row r="2865">
          <cell r="B2865">
            <v>11169</v>
          </cell>
          <cell r="C2865" t="str">
            <v>SILVIA ESMERALDA</v>
          </cell>
          <cell r="D2865" t="str">
            <v>CE-11169-CM</v>
          </cell>
          <cell r="E2865" t="str">
            <v>NAHIARA ESMERALDA S.A.C.</v>
          </cell>
          <cell r="F2865" t="str">
            <v>LEY Nº26920</v>
          </cell>
        </row>
        <row r="2866">
          <cell r="B2866">
            <v>11170</v>
          </cell>
          <cell r="C2866" t="str">
            <v>MILAGRO DE JESUS</v>
          </cell>
          <cell r="D2866" t="str">
            <v>PT-11170-CM</v>
          </cell>
          <cell r="E2866" t="str">
            <v>CHAPILLIQUEN CALDERON FERNANDO BASILIO</v>
          </cell>
          <cell r="F2866" t="str">
            <v>DECRETO LEY Nº25977</v>
          </cell>
        </row>
        <row r="2867">
          <cell r="B2867">
            <v>11171</v>
          </cell>
          <cell r="C2867" t="str">
            <v>MELCHORITA II</v>
          </cell>
          <cell r="D2867" t="str">
            <v>PT-11171-CM</v>
          </cell>
          <cell r="E2867" t="str">
            <v>QUEREVALU LLENQUE HUMBERTO ;QUEREVALU LLENQUE JOSE SANTIAGO ;QUEREVALU LLENQUE PEDRO PABLO</v>
          </cell>
          <cell r="F2867" t="str">
            <v>LEY Nº26920</v>
          </cell>
        </row>
        <row r="2868">
          <cell r="B2868">
            <v>11172</v>
          </cell>
          <cell r="C2868" t="str">
            <v>MILAGRO DE JESUS II</v>
          </cell>
          <cell r="D2868" t="str">
            <v>PT-11172-CM</v>
          </cell>
          <cell r="E2868" t="str">
            <v>BOLO ECA MARUJA ;TEMOCHE JACINTO EUSEBIO</v>
          </cell>
          <cell r="F2868" t="str">
            <v>LEY Nº26920</v>
          </cell>
        </row>
        <row r="2869">
          <cell r="B2869">
            <v>11173</v>
          </cell>
          <cell r="C2869" t="str">
            <v>MILAGRO DE CHALPON III</v>
          </cell>
          <cell r="D2869" t="str">
            <v>PT-11173-CM</v>
          </cell>
          <cell r="E2869" t="str">
            <v>EMPRESA PESQUERA CRUZ DE CHALPON SOCIEDAD ANONIMA CERRADA</v>
          </cell>
          <cell r="F2869" t="str">
            <v>LEY Nº26920</v>
          </cell>
        </row>
        <row r="2870">
          <cell r="B2870">
            <v>11174</v>
          </cell>
          <cell r="C2870" t="str">
            <v>SAN RAMON III</v>
          </cell>
          <cell r="D2870" t="str">
            <v>PT-11174-CM</v>
          </cell>
          <cell r="E2870" t="str">
            <v>ANTON PAIVA FIDEL</v>
          </cell>
          <cell r="F2870" t="str">
            <v>ARTESANAL</v>
          </cell>
        </row>
        <row r="2871">
          <cell r="B2871">
            <v>11175</v>
          </cell>
          <cell r="C2871" t="str">
            <v>INMACULADA CONCEPCION</v>
          </cell>
          <cell r="D2871" t="str">
            <v>PT-11175-CM</v>
          </cell>
          <cell r="E2871" t="str">
            <v>PAZO REYES ROSARIO</v>
          </cell>
          <cell r="F2871" t="str">
            <v>LEY Nº26920</v>
          </cell>
        </row>
        <row r="2872">
          <cell r="B2872">
            <v>11176</v>
          </cell>
          <cell r="C2872" t="str">
            <v>PROVIDENCIA DE DIOS</v>
          </cell>
          <cell r="D2872" t="str">
            <v>PT-11176-CM</v>
          </cell>
          <cell r="E2872" t="str">
            <v>FIESTAS ALVAREZ EBERTH ;FIESTAS ECHE MARIA ANGELA ;FIESTAS ECHE MARIA DEL SOCORRO ;FIESTAS ECHE MARIA HUMBERTA ;FIESTAS ECHE MARIA LEONARDA ;FIESTAS ECHE MARIA MAGDALENA ;FIESTAS ECHE MARIA MARLENEE ;FIESTAS ECHE ROSA CECILIA ;FIESTAS ECHE SANTOS</v>
          </cell>
          <cell r="F2872" t="str">
            <v>LEY Nº26920</v>
          </cell>
        </row>
        <row r="2873">
          <cell r="B2873">
            <v>11216</v>
          </cell>
          <cell r="C2873" t="str">
            <v>ESTRELLA DEL DESTINO</v>
          </cell>
          <cell r="D2873" t="str">
            <v>PM-11216-BF</v>
          </cell>
          <cell r="E2873" t="str">
            <v>CUELLAR SANCHEZ NOLBERTO</v>
          </cell>
          <cell r="F2873" t="str">
            <v>ARTESANAL</v>
          </cell>
        </row>
        <row r="2874">
          <cell r="B2874">
            <v>11220</v>
          </cell>
          <cell r="C2874" t="str">
            <v>PROLETARIO</v>
          </cell>
          <cell r="D2874" t="str">
            <v>PM-11220-BF</v>
          </cell>
          <cell r="E2874" t="str">
            <v>TAPARA TORRES LEOCADIO</v>
          </cell>
          <cell r="F2874" t="str">
            <v>ARTESANAL</v>
          </cell>
        </row>
        <row r="2875">
          <cell r="B2875">
            <v>11250</v>
          </cell>
          <cell r="C2875" t="str">
            <v>COCODRILO</v>
          </cell>
          <cell r="D2875" t="str">
            <v>PA-11250-PF</v>
          </cell>
          <cell r="E2875" t="str">
            <v>SANDOVAL TERRONES MARIO</v>
          </cell>
          <cell r="F2875" t="str">
            <v>ARTESANAL</v>
          </cell>
        </row>
        <row r="2876">
          <cell r="B2876">
            <v>11256</v>
          </cell>
          <cell r="C2876" t="str">
            <v>WALKER KINDER</v>
          </cell>
          <cell r="D2876" t="str">
            <v>PA-11256-PF</v>
          </cell>
          <cell r="E2876" t="str">
            <v>FLORES AMASIFUEN MIGUEL</v>
          </cell>
          <cell r="F2876" t="str">
            <v>ARTESANAL</v>
          </cell>
        </row>
        <row r="2877">
          <cell r="B2877">
            <v>11259</v>
          </cell>
          <cell r="C2877" t="str">
            <v>EL MAQUITO</v>
          </cell>
          <cell r="D2877" t="str">
            <v>SN-11259-BM</v>
          </cell>
          <cell r="E2877" t="str">
            <v>SORIANO DIAZ CARLOS R.</v>
          </cell>
          <cell r="F2877" t="str">
            <v>ARTESANAL</v>
          </cell>
        </row>
        <row r="2878">
          <cell r="B2878">
            <v>11260</v>
          </cell>
          <cell r="C2878" t="str">
            <v>ARIANNA</v>
          </cell>
          <cell r="D2878" t="str">
            <v>SN-11260-BM</v>
          </cell>
          <cell r="E2878" t="str">
            <v>ALDERETE MEJIA TOMAS</v>
          </cell>
          <cell r="F2878" t="str">
            <v>ARTESANAL</v>
          </cell>
        </row>
        <row r="2879">
          <cell r="B2879">
            <v>11261</v>
          </cell>
          <cell r="C2879" t="str">
            <v>SAGITARIO</v>
          </cell>
          <cell r="D2879" t="str">
            <v>SN-11261-BM</v>
          </cell>
          <cell r="E2879" t="str">
            <v>ALDERETE MEJIA ENRIQUE FRANCO</v>
          </cell>
          <cell r="F2879" t="str">
            <v>ARTESANAL</v>
          </cell>
        </row>
        <row r="2880">
          <cell r="B2880">
            <v>11274</v>
          </cell>
          <cell r="C2880" t="str">
            <v>RONY</v>
          </cell>
          <cell r="D2880" t="str">
            <v>PM-11274-BF</v>
          </cell>
          <cell r="E2880" t="str">
            <v>CARHUARUPAY MIRANDA CESAR</v>
          </cell>
          <cell r="F2880" t="str">
            <v>ARTESANAL</v>
          </cell>
        </row>
        <row r="2881">
          <cell r="B2881">
            <v>11281</v>
          </cell>
          <cell r="C2881" t="str">
            <v>YAGO III</v>
          </cell>
          <cell r="D2881" t="str">
            <v>CO-11281-PM</v>
          </cell>
          <cell r="E2881" t="str">
            <v>PESQUERA NEMESIS S.A.C.</v>
          </cell>
          <cell r="F2881" t="str">
            <v>DECRETO LEY Nº25977</v>
          </cell>
        </row>
        <row r="2882">
          <cell r="B2882">
            <v>11289</v>
          </cell>
          <cell r="C2882" t="str">
            <v>RUBI NICOLE</v>
          </cell>
          <cell r="D2882" t="str">
            <v>CO-11289-BM</v>
          </cell>
          <cell r="E2882" t="str">
            <v>PINGOS INCA JUAN</v>
          </cell>
          <cell r="F2882" t="str">
            <v>ARTESANAL</v>
          </cell>
        </row>
        <row r="2883">
          <cell r="B2883">
            <v>11291</v>
          </cell>
          <cell r="C2883" t="str">
            <v>SANTA FE</v>
          </cell>
          <cell r="D2883" t="str">
            <v>PL-11291-BM</v>
          </cell>
          <cell r="E2883" t="str">
            <v>IPANAQUE SANCHEZ VICTOR Y OTROS</v>
          </cell>
          <cell r="F2883" t="str">
            <v>ARTESANAL</v>
          </cell>
        </row>
        <row r="2884">
          <cell r="B2884">
            <v>11292</v>
          </cell>
          <cell r="C2884" t="str">
            <v>MI MILAGRITOS</v>
          </cell>
          <cell r="D2884" t="str">
            <v>PL-11292-CM</v>
          </cell>
          <cell r="E2884" t="str">
            <v>ARROYO CHANCAFE MANUEL ;BERNAL OROSCO VIOLETA</v>
          </cell>
          <cell r="F2884" t="str">
            <v>LEY Nº26920</v>
          </cell>
        </row>
        <row r="2885">
          <cell r="B2885">
            <v>11293</v>
          </cell>
          <cell r="C2885" t="str">
            <v>ATUN</v>
          </cell>
          <cell r="D2885" t="str">
            <v>HO-11293-CM</v>
          </cell>
          <cell r="E2885" t="str">
            <v>LOS CARLOS S.R.L.</v>
          </cell>
          <cell r="F2885" t="str">
            <v>DECRETO LEY Nº25977</v>
          </cell>
        </row>
        <row r="2886">
          <cell r="B2886">
            <v>11295</v>
          </cell>
          <cell r="C2886" t="str">
            <v>SABALITO</v>
          </cell>
          <cell r="D2886" t="str">
            <v>PA-11295-PF</v>
          </cell>
          <cell r="E2886" t="str">
            <v>ISLA RAMIREZ ROVER ANGEL</v>
          </cell>
          <cell r="F2886" t="str">
            <v>ARTESANAL</v>
          </cell>
        </row>
        <row r="2887">
          <cell r="B2887">
            <v>11301</v>
          </cell>
          <cell r="C2887" t="str">
            <v>JIM</v>
          </cell>
          <cell r="D2887" t="str">
            <v>PA-11301-PF</v>
          </cell>
          <cell r="E2887" t="str">
            <v>SHU? PE? HONIL</v>
          </cell>
          <cell r="F2887" t="str">
            <v>ARTESANAL</v>
          </cell>
        </row>
        <row r="2888">
          <cell r="B2888">
            <v>11303</v>
          </cell>
          <cell r="C2888" t="str">
            <v>CIUDAD BLANCA</v>
          </cell>
          <cell r="D2888" t="str">
            <v>PT-11303-PM</v>
          </cell>
          <cell r="E2888" t="str">
            <v>AGROPESCA S.A.</v>
          </cell>
          <cell r="F2888" t="str">
            <v>DECRETO LEY Nº25977</v>
          </cell>
        </row>
        <row r="2889">
          <cell r="B2889">
            <v>11304</v>
          </cell>
          <cell r="C2889" t="str">
            <v>MARICIELO</v>
          </cell>
          <cell r="D2889" t="str">
            <v>CO-11304-BM</v>
          </cell>
          <cell r="E2889" t="str">
            <v>COTRINA DEL CAMPO CARLOS IVAN</v>
          </cell>
          <cell r="F2889" t="str">
            <v>ARTESANAL</v>
          </cell>
        </row>
        <row r="2890">
          <cell r="B2890">
            <v>11315</v>
          </cell>
          <cell r="C2890" t="str">
            <v>JORGE LUIS I</v>
          </cell>
          <cell r="D2890" t="str">
            <v>PM-11315-BF</v>
          </cell>
          <cell r="E2890" t="str">
            <v>ACOSTA JUVINO JORGE</v>
          </cell>
          <cell r="F2890" t="str">
            <v>ARTESANAL</v>
          </cell>
        </row>
        <row r="2891">
          <cell r="B2891">
            <v>11338</v>
          </cell>
          <cell r="C2891" t="str">
            <v>ANTONIO III</v>
          </cell>
          <cell r="D2891" t="str">
            <v>PS-11338-BM</v>
          </cell>
          <cell r="E2891" t="str">
            <v>ORE TRILLO GENARO M.</v>
          </cell>
          <cell r="F2891" t="str">
            <v>ARTESANAL</v>
          </cell>
        </row>
        <row r="2892">
          <cell r="B2892">
            <v>11339</v>
          </cell>
          <cell r="C2892" t="str">
            <v>SALAZAR I</v>
          </cell>
          <cell r="D2892" t="str">
            <v>PS-11339-BM</v>
          </cell>
          <cell r="E2892" t="str">
            <v>JUNCHAYA AQUIJE JUAN A.</v>
          </cell>
          <cell r="F2892" t="str">
            <v>ARTESANAL</v>
          </cell>
        </row>
        <row r="2893">
          <cell r="B2893">
            <v>11340</v>
          </cell>
          <cell r="C2893" t="str">
            <v>CAROLINA</v>
          </cell>
          <cell r="D2893" t="str">
            <v>CO-11340-BM</v>
          </cell>
          <cell r="E2893" t="str">
            <v>DELGADO CAMPOS EZEQUIEL</v>
          </cell>
          <cell r="F2893" t="str">
            <v>DECRETO LEGISLATIVO Nº1273</v>
          </cell>
        </row>
        <row r="2894">
          <cell r="B2894">
            <v>11345</v>
          </cell>
          <cell r="C2894" t="str">
            <v>TASA 115</v>
          </cell>
          <cell r="D2894" t="str">
            <v>CO-11345-PM</v>
          </cell>
          <cell r="E2894" t="str">
            <v>TECNOLOGICA DE ALIMENTOS S.A.</v>
          </cell>
          <cell r="F2894" t="str">
            <v>DECRETO LEY Nº25977</v>
          </cell>
        </row>
        <row r="2895">
          <cell r="B2895">
            <v>11346</v>
          </cell>
          <cell r="C2895" t="str">
            <v>LUIS ALBERTO</v>
          </cell>
          <cell r="D2895" t="str">
            <v>CO-11346-PM</v>
          </cell>
          <cell r="E2895" t="str">
            <v>PESQUERA CANTABRIA S.A.</v>
          </cell>
          <cell r="F2895" t="str">
            <v>DECRETO LEY Nº25977</v>
          </cell>
        </row>
        <row r="2896">
          <cell r="B2896">
            <v>11353</v>
          </cell>
          <cell r="C2896" t="str">
            <v>ROSITA I</v>
          </cell>
          <cell r="D2896" t="str">
            <v>IO-11353-BM</v>
          </cell>
          <cell r="E2896" t="str">
            <v>JIMENEZ RAMOS ANIBAL</v>
          </cell>
          <cell r="F2896" t="str">
            <v>ARTESANAL</v>
          </cell>
        </row>
        <row r="2897">
          <cell r="B2897">
            <v>11354</v>
          </cell>
          <cell r="C2897" t="str">
            <v>CORAZON DE JESUS</v>
          </cell>
          <cell r="D2897" t="str">
            <v>IO-11354-BM</v>
          </cell>
          <cell r="E2897" t="str">
            <v>URRUTIA ACOSTA ELBA ELVIRA</v>
          </cell>
          <cell r="F2897" t="str">
            <v>ARTESANAL</v>
          </cell>
        </row>
        <row r="2898">
          <cell r="B2898">
            <v>11355</v>
          </cell>
          <cell r="C2898" t="str">
            <v>JESUS DE NAZARENO I</v>
          </cell>
          <cell r="D2898" t="str">
            <v>IO-11355-BM</v>
          </cell>
          <cell r="E2898" t="str">
            <v>QUISPE NINA CLETO MARCELINO</v>
          </cell>
          <cell r="F2898" t="str">
            <v>ARTESANAL</v>
          </cell>
        </row>
        <row r="2899">
          <cell r="B2899">
            <v>11356</v>
          </cell>
          <cell r="C2899" t="str">
            <v>BEN HUR</v>
          </cell>
          <cell r="D2899" t="str">
            <v>IO-11356-BM</v>
          </cell>
          <cell r="E2899" t="str">
            <v>MAMANI QUISPE EULOGIO</v>
          </cell>
          <cell r="F2899" t="str">
            <v>ARTESANAL</v>
          </cell>
        </row>
        <row r="2900">
          <cell r="B2900">
            <v>11357</v>
          </cell>
          <cell r="C2900" t="str">
            <v>PEZ DE ORO</v>
          </cell>
          <cell r="D2900" t="str">
            <v>IO-11357-BM</v>
          </cell>
          <cell r="E2900" t="str">
            <v>NINA ROJAS LUCIA</v>
          </cell>
          <cell r="F2900" t="str">
            <v>ARTESANAL</v>
          </cell>
        </row>
        <row r="2901">
          <cell r="B2901">
            <v>11358</v>
          </cell>
          <cell r="C2901" t="str">
            <v>NEYHEL</v>
          </cell>
          <cell r="D2901" t="str">
            <v>IO-11358-BM</v>
          </cell>
          <cell r="E2901" t="str">
            <v>MAMANI FLORES FELICIANO Y HUAYCANI MESTAS NELLY</v>
          </cell>
          <cell r="F2901" t="str">
            <v>ARTESANAL</v>
          </cell>
        </row>
        <row r="2902">
          <cell r="B2902">
            <v>11359</v>
          </cell>
          <cell r="C2902" t="str">
            <v>ROSANGEL</v>
          </cell>
          <cell r="D2902" t="str">
            <v>IO-11359-BM</v>
          </cell>
          <cell r="E2902" t="str">
            <v>ASCU? CHAVERA VICTOR</v>
          </cell>
          <cell r="F2902" t="str">
            <v>ARTESANAL</v>
          </cell>
        </row>
        <row r="2903">
          <cell r="B2903">
            <v>11360</v>
          </cell>
          <cell r="C2903" t="str">
            <v>FLORES I</v>
          </cell>
          <cell r="D2903" t="str">
            <v>IO-11360-BM</v>
          </cell>
          <cell r="E2903" t="str">
            <v>CCAMA CALISAYA ELISARIO</v>
          </cell>
          <cell r="F2903" t="str">
            <v>ARTESANAL</v>
          </cell>
        </row>
        <row r="2904">
          <cell r="B2904">
            <v>11362</v>
          </cell>
          <cell r="C2904" t="str">
            <v>LOCUMBA III</v>
          </cell>
          <cell r="D2904" t="str">
            <v>IO-11362-BM</v>
          </cell>
          <cell r="E2904" t="str">
            <v>LUPACA LAIME BENITO</v>
          </cell>
          <cell r="F2904" t="str">
            <v>ARTESANAL</v>
          </cell>
        </row>
        <row r="2905">
          <cell r="B2905">
            <v>11363</v>
          </cell>
          <cell r="C2905" t="str">
            <v>ESTEFANY JAZMIN</v>
          </cell>
          <cell r="D2905" t="str">
            <v>SN-11363-BM</v>
          </cell>
          <cell r="E2905" t="str">
            <v>LOAYZA ALCARRAZ ROSA MARIA</v>
          </cell>
          <cell r="F2905" t="str">
            <v>ARTESANAL</v>
          </cell>
        </row>
        <row r="2906">
          <cell r="B2906">
            <v>11364</v>
          </cell>
          <cell r="C2906" t="str">
            <v>RONEL-HAROL</v>
          </cell>
          <cell r="D2906" t="str">
            <v>SN-11364-BM</v>
          </cell>
          <cell r="E2906" t="str">
            <v>HUAMAN ILIQUIN SOSIMO</v>
          </cell>
          <cell r="F2906" t="str">
            <v>ARTESANAL</v>
          </cell>
        </row>
        <row r="2907">
          <cell r="B2907">
            <v>11375</v>
          </cell>
          <cell r="C2907" t="str">
            <v>VIRGEN DE LAS MERCEDES</v>
          </cell>
          <cell r="D2907" t="str">
            <v>CO-11375-PM</v>
          </cell>
          <cell r="E2907" t="str">
            <v>PESQUERA ROSARIO S.A.</v>
          </cell>
          <cell r="F2907" t="str">
            <v>DECRETO LEY Nº25977</v>
          </cell>
        </row>
        <row r="2908">
          <cell r="B2908">
            <v>11379</v>
          </cell>
          <cell r="C2908" t="str">
            <v>M. ISABEL</v>
          </cell>
          <cell r="D2908" t="str">
            <v>PS-11379-BM</v>
          </cell>
          <cell r="E2908" t="str">
            <v>POSADA NORIEGA BERNABE</v>
          </cell>
          <cell r="F2908" t="str">
            <v>ARTESANAL</v>
          </cell>
        </row>
        <row r="2909">
          <cell r="B2909">
            <v>11381</v>
          </cell>
          <cell r="C2909" t="str">
            <v>CARMEN ROSA II</v>
          </cell>
          <cell r="D2909" t="str">
            <v>CO-11381-BM</v>
          </cell>
          <cell r="E2909" t="str">
            <v>PAZO ECHE FERMIN</v>
          </cell>
          <cell r="F2909" t="str">
            <v>ARTESANAL</v>
          </cell>
        </row>
        <row r="2910">
          <cell r="B2910">
            <v>11386</v>
          </cell>
          <cell r="C2910" t="str">
            <v>ARIANA</v>
          </cell>
          <cell r="D2910" t="str">
            <v>PT-11386-CM</v>
          </cell>
          <cell r="E2910" t="str">
            <v>COMPA?A PESQUERA PEPA S.A.C.</v>
          </cell>
          <cell r="F2910" t="str">
            <v>DECRETO LEY Nº25977</v>
          </cell>
        </row>
        <row r="2911">
          <cell r="B2911">
            <v>11389</v>
          </cell>
          <cell r="C2911" t="str">
            <v>FES I</v>
          </cell>
          <cell r="D2911" t="str">
            <v>CO-11389-BM</v>
          </cell>
          <cell r="E2911" t="str">
            <v>F Y A. STEIN S.A</v>
          </cell>
          <cell r="F2911" t="str">
            <v>ARTESANAL</v>
          </cell>
        </row>
        <row r="2912">
          <cell r="B2912">
            <v>11390</v>
          </cell>
          <cell r="C2912" t="str">
            <v>FES II</v>
          </cell>
          <cell r="D2912" t="str">
            <v>CO-11390-BM</v>
          </cell>
          <cell r="E2912" t="str">
            <v>F Y A. STEIN S.A.</v>
          </cell>
          <cell r="F2912" t="str">
            <v>ARTESANAL</v>
          </cell>
        </row>
        <row r="2913">
          <cell r="B2913">
            <v>11391</v>
          </cell>
          <cell r="C2913" t="str">
            <v>NORMA</v>
          </cell>
          <cell r="D2913" t="str">
            <v>CO-11391-PM</v>
          </cell>
          <cell r="E2913" t="str">
            <v>AUSTRAL GROUP S.A.A</v>
          </cell>
          <cell r="F2913" t="str">
            <v>DECRETO LEY Nº25977</v>
          </cell>
        </row>
        <row r="2914">
          <cell r="B2914">
            <v>11392</v>
          </cell>
          <cell r="C2914" t="str">
            <v>ISABEL</v>
          </cell>
          <cell r="D2914" t="str">
            <v>PT-11392-PM</v>
          </cell>
          <cell r="E2914" t="str">
            <v>ARMADORES Y CONGELADORES DEL PACIFICO S.A.</v>
          </cell>
          <cell r="F2914" t="str">
            <v>DECRETO LEY Nº25977</v>
          </cell>
        </row>
        <row r="2915">
          <cell r="B2915">
            <v>11393</v>
          </cell>
          <cell r="C2915" t="str">
            <v>MARIA MERCEDES</v>
          </cell>
          <cell r="D2915" t="str">
            <v>PL-11393-CM</v>
          </cell>
          <cell r="E2915" t="str">
            <v>PESQUERA EXALMAR S.A.A.</v>
          </cell>
          <cell r="F2915" t="str">
            <v>LEY Nº26920</v>
          </cell>
        </row>
        <row r="2916">
          <cell r="B2916">
            <v>11394</v>
          </cell>
          <cell r="C2916" t="str">
            <v>FABIOLA</v>
          </cell>
          <cell r="D2916" t="str">
            <v>CO-11394-PM</v>
          </cell>
          <cell r="E2916" t="str">
            <v>PESQUERA DIAMANTE S.A.</v>
          </cell>
          <cell r="F2916" t="str">
            <v>DECRETO LEY Nº25977</v>
          </cell>
        </row>
        <row r="2917">
          <cell r="B2917">
            <v>11397</v>
          </cell>
          <cell r="C2917" t="str">
            <v>BENDICION DE MI PADRE</v>
          </cell>
          <cell r="D2917" t="str">
            <v>TA-11397-BM</v>
          </cell>
          <cell r="E2917" t="str">
            <v>JACINTO PANTA EDUARDO DANTE ;JACINTO PANTA JESUS DAVID ;JACINTO PANTA JOSE MANUEL</v>
          </cell>
          <cell r="F2917" t="str">
            <v>ARTESANAL</v>
          </cell>
        </row>
        <row r="2918">
          <cell r="B2918">
            <v>11400</v>
          </cell>
          <cell r="C2918" t="str">
            <v>SIEMPRE JESUCRISTO EL GALILEO</v>
          </cell>
          <cell r="D2918" t="str">
            <v>TA-11400-BM</v>
          </cell>
          <cell r="E2918" t="str">
            <v>RUMICHE CHULLY JUAN CARLOS</v>
          </cell>
          <cell r="F2918" t="str">
            <v>DS. 006-2016-PRODUCE</v>
          </cell>
        </row>
        <row r="2919">
          <cell r="B2919">
            <v>11405</v>
          </cell>
          <cell r="C2919" t="str">
            <v>MARCO ANTONIO</v>
          </cell>
          <cell r="D2919" t="str">
            <v>PL-11405-CM</v>
          </cell>
          <cell r="E2919" t="str">
            <v>MARIA R. ARROYO CASTRO Y HNA.</v>
          </cell>
          <cell r="F2919" t="str">
            <v>ARTESANAL</v>
          </cell>
        </row>
        <row r="2920">
          <cell r="B2920">
            <v>11409</v>
          </cell>
          <cell r="C2920" t="str">
            <v>RIBAR VIII</v>
          </cell>
          <cell r="D2920" t="str">
            <v>CE-11409-CM</v>
          </cell>
          <cell r="E2920" t="str">
            <v>PESQUERA INDUSTRIAL MOSHE S.A.C</v>
          </cell>
          <cell r="F2920" t="str">
            <v>DECRETO LEY Nº25977</v>
          </cell>
        </row>
        <row r="2921">
          <cell r="B2921">
            <v>11427</v>
          </cell>
          <cell r="C2921" t="str">
            <v>EL GALILEO I</v>
          </cell>
          <cell r="D2921" t="str">
            <v>IO-11427-BM</v>
          </cell>
          <cell r="E2921" t="str">
            <v>NINA TITE GERMAN MARCELINO</v>
          </cell>
          <cell r="F2921" t="str">
            <v>ARTESANAL</v>
          </cell>
        </row>
        <row r="2922">
          <cell r="B2922">
            <v>11429</v>
          </cell>
          <cell r="C2922" t="str">
            <v>JOSE MARTIN 2</v>
          </cell>
          <cell r="D2922" t="str">
            <v>PL-11429-CM</v>
          </cell>
          <cell r="E2922" t="str">
            <v>PALMA LLONTOP MARTIN</v>
          </cell>
          <cell r="F2922" t="str">
            <v>LEY Nº26920</v>
          </cell>
        </row>
        <row r="2923">
          <cell r="B2923">
            <v>11430</v>
          </cell>
          <cell r="C2923" t="str">
            <v>DIOS ME AMPARE</v>
          </cell>
          <cell r="D2923" t="str">
            <v>PL-11430-BM</v>
          </cell>
          <cell r="E2923" t="str">
            <v>VIDAL RUIZ PERICHE Y OTROS</v>
          </cell>
          <cell r="F2923" t="str">
            <v>ARTESANAL</v>
          </cell>
        </row>
        <row r="2924">
          <cell r="B2924">
            <v>11431</v>
          </cell>
          <cell r="C2924" t="str">
            <v>ROSA MARIA MS-2</v>
          </cell>
          <cell r="D2924" t="str">
            <v>PL-11431-CM</v>
          </cell>
          <cell r="E2924" t="str">
            <v>SANTISTEBAN TEJADA MAXIMO</v>
          </cell>
          <cell r="F2924" t="str">
            <v>LEY Nº26920</v>
          </cell>
        </row>
        <row r="2925">
          <cell r="B2925">
            <v>11432</v>
          </cell>
          <cell r="C2925" t="str">
            <v>GUIAME MADRE MIA</v>
          </cell>
          <cell r="D2925" t="str">
            <v>PL-11432-CM</v>
          </cell>
          <cell r="E2925" t="str">
            <v>RUIZ CURO RAMON ;SANCHEZ DE RUIZ EUFEMIA</v>
          </cell>
          <cell r="F2925" t="str">
            <v>ARTESANAL</v>
          </cell>
        </row>
        <row r="2926">
          <cell r="B2926">
            <v>11433</v>
          </cell>
          <cell r="C2926" t="str">
            <v>MI FE EN CRISTO Nº2</v>
          </cell>
          <cell r="D2926" t="str">
            <v>PL-11433-CM</v>
          </cell>
          <cell r="E2926" t="str">
            <v>BERNAL UCHOFEN LORENZO ;LLONTOP DE BERNAL FIDELA</v>
          </cell>
          <cell r="F2926" t="str">
            <v>LEY Nº26920</v>
          </cell>
        </row>
        <row r="2927">
          <cell r="B2927">
            <v>11434</v>
          </cell>
          <cell r="C2927" t="str">
            <v>DON FORTUNATO Nº 1</v>
          </cell>
          <cell r="D2927" t="str">
            <v>PL-11434-CM</v>
          </cell>
          <cell r="E2927" t="str">
            <v>LLENQUE DE PUESCAS BEATRIZ ;LLENQUE VDA DE PUESCAS BALBINA ;PUESCAS FIESTAS JULIO</v>
          </cell>
          <cell r="F2927" t="str">
            <v>LEY Nº26920</v>
          </cell>
        </row>
        <row r="2928">
          <cell r="B2928">
            <v>11435</v>
          </cell>
          <cell r="C2928" t="str">
            <v>ESTRELLA DE DAVID 6</v>
          </cell>
          <cell r="D2928" t="str">
            <v>PL-11435-BM</v>
          </cell>
          <cell r="E2928" t="str">
            <v>SAN MARTIN MORALES DAVID</v>
          </cell>
          <cell r="F2928" t="str">
            <v>ARTESANAL</v>
          </cell>
        </row>
        <row r="2929">
          <cell r="B2929">
            <v>11436</v>
          </cell>
          <cell r="C2929" t="str">
            <v>TASA 426</v>
          </cell>
          <cell r="D2929" t="str">
            <v>CE-11436-PM</v>
          </cell>
          <cell r="E2929" t="str">
            <v>TECNOLOGICA DE ALIMENTOS S.A.</v>
          </cell>
          <cell r="F2929" t="str">
            <v>DECRETO LEY Nº25977</v>
          </cell>
        </row>
        <row r="2930">
          <cell r="B2930">
            <v>11460</v>
          </cell>
          <cell r="C2930" t="str">
            <v>COBRA</v>
          </cell>
          <cell r="D2930" t="str">
            <v>PM-11460-BF</v>
          </cell>
          <cell r="E2930" t="str">
            <v>QUISPE ESPINOZA FLORENTINO</v>
          </cell>
          <cell r="F2930" t="str">
            <v>ARTESANAL</v>
          </cell>
        </row>
        <row r="2931">
          <cell r="B2931">
            <v>11465</v>
          </cell>
          <cell r="C2931" t="str">
            <v>MARCO ANTONIO</v>
          </cell>
          <cell r="D2931" t="str">
            <v>PL-11465-CM</v>
          </cell>
          <cell r="E2931" t="str">
            <v>ARROYO CASTRO RAMOS ;ARROYO CASTRO ROSA</v>
          </cell>
          <cell r="F2931" t="str">
            <v>LEY Nº26920</v>
          </cell>
        </row>
        <row r="2932">
          <cell r="B2932">
            <v>11472</v>
          </cell>
          <cell r="C2932" t="str">
            <v>MI GUMER 2</v>
          </cell>
          <cell r="D2932" t="str">
            <v>PL-11472-CM</v>
          </cell>
          <cell r="E2932" t="str">
            <v>TORRES SANTILLAN MANUEL ALBERTO</v>
          </cell>
          <cell r="F2932" t="str">
            <v>LEY Nº26920</v>
          </cell>
        </row>
        <row r="2933">
          <cell r="B2933">
            <v>11484</v>
          </cell>
          <cell r="C2933" t="str">
            <v>CHIARA</v>
          </cell>
          <cell r="D2933" t="str">
            <v>CE-11484-PM</v>
          </cell>
          <cell r="E2933" t="str">
            <v>PESQUERA DIAMANTE S.A.</v>
          </cell>
          <cell r="F2933" t="str">
            <v>DECRETO LEY Nº25977</v>
          </cell>
        </row>
        <row r="2934">
          <cell r="B2934">
            <v>11486</v>
          </cell>
          <cell r="C2934" t="str">
            <v>SE?R DE LOCUMBA</v>
          </cell>
          <cell r="D2934" t="str">
            <v>IO-11486-BM</v>
          </cell>
          <cell r="E2934" t="str">
            <v>ESCALANTE ARENAS LUCINDA M.</v>
          </cell>
          <cell r="F2934" t="str">
            <v>ARTESANAL</v>
          </cell>
        </row>
        <row r="2935">
          <cell r="B2935">
            <v>11490</v>
          </cell>
          <cell r="C2935" t="str">
            <v>REGION CHAVIN IV</v>
          </cell>
          <cell r="D2935" t="str">
            <v>CE-11490-PM</v>
          </cell>
          <cell r="E2935" t="str">
            <v>PESQUERA CENTINELA S.A.C.</v>
          </cell>
          <cell r="F2935" t="str">
            <v>DECRETO LEY Nº25977</v>
          </cell>
        </row>
        <row r="2936">
          <cell r="B2936">
            <v>11498</v>
          </cell>
          <cell r="C2936" t="str">
            <v>VICTOR GONZALO</v>
          </cell>
          <cell r="D2936" t="str">
            <v>MO-11498-BM</v>
          </cell>
          <cell r="E2936" t="str">
            <v>VICTOR PE?RANDA GUERRA Y OTRO</v>
          </cell>
          <cell r="F2936" t="str">
            <v>ARTESANAL</v>
          </cell>
        </row>
        <row r="2937">
          <cell r="B2937">
            <v>11499</v>
          </cell>
          <cell r="C2937" t="str">
            <v>DON ALBERTO</v>
          </cell>
          <cell r="D2937" t="str">
            <v>MO-11499-BM</v>
          </cell>
          <cell r="E2937" t="str">
            <v>PILCO JIMENEZ ALBERTO</v>
          </cell>
          <cell r="F2937" t="str">
            <v>ARTESANAL</v>
          </cell>
        </row>
        <row r="2938">
          <cell r="B2938">
            <v>11500</v>
          </cell>
          <cell r="C2938" t="str">
            <v>DON MAXIMO</v>
          </cell>
          <cell r="D2938" t="str">
            <v>MO-11500-BM</v>
          </cell>
          <cell r="E2938" t="str">
            <v>EDURDO A. RAMOS ORME? Y DOMINGA ARCE ZAPATA</v>
          </cell>
          <cell r="F2938" t="str">
            <v>ARTESANAL</v>
          </cell>
        </row>
        <row r="2939">
          <cell r="B2939">
            <v>11501</v>
          </cell>
          <cell r="C2939" t="str">
            <v>DEL CASO</v>
          </cell>
          <cell r="D2939" t="str">
            <v>PL-11501-CM</v>
          </cell>
          <cell r="E2939" t="str">
            <v>SOLIS COMETIVOS ANNI</v>
          </cell>
          <cell r="F2939" t="str">
            <v>LEY Nº26920</v>
          </cell>
        </row>
        <row r="2940">
          <cell r="B2940">
            <v>11502</v>
          </cell>
          <cell r="C2940" t="str">
            <v>SAN PEDRO</v>
          </cell>
          <cell r="D2940" t="str">
            <v>PS-11502-BM</v>
          </cell>
          <cell r="E2940" t="str">
            <v>LEAL ANGULO ALEJANDRO</v>
          </cell>
          <cell r="F2940" t="str">
            <v>ARTESANAL</v>
          </cell>
        </row>
        <row r="2941">
          <cell r="B2941">
            <v>11507</v>
          </cell>
          <cell r="C2941" t="str">
            <v>SAN JOSE</v>
          </cell>
          <cell r="D2941" t="str">
            <v>MO-11507-BM</v>
          </cell>
          <cell r="F2941" t="str">
            <v>ARTESANAL</v>
          </cell>
        </row>
        <row r="2942">
          <cell r="B2942">
            <v>11509</v>
          </cell>
          <cell r="C2942" t="str">
            <v>FRANCESCA</v>
          </cell>
          <cell r="D2942" t="str">
            <v>CO-11509-PM</v>
          </cell>
          <cell r="E2942" t="str">
            <v>PESQUERA DIAMANTE S.A.</v>
          </cell>
          <cell r="F2942" t="str">
            <v>DECRETO LEY Nº25977</v>
          </cell>
        </row>
        <row r="2943">
          <cell r="B2943">
            <v>11569</v>
          </cell>
          <cell r="C2943" t="str">
            <v>RIBAR XIV</v>
          </cell>
          <cell r="D2943" t="str">
            <v>CE-11569-PM</v>
          </cell>
          <cell r="E2943" t="str">
            <v>CORPORACION PESQUERA INCA S.A.C.</v>
          </cell>
          <cell r="F2943" t="str">
            <v>DECRETO LEY Nº25977</v>
          </cell>
        </row>
        <row r="2944">
          <cell r="B2944">
            <v>11572</v>
          </cell>
          <cell r="C2944" t="str">
            <v>ELIDIA</v>
          </cell>
          <cell r="D2944" t="str">
            <v>CE-11572-BM</v>
          </cell>
          <cell r="E2944" t="str">
            <v>MAURICIO VARGAS DANIEL LUIS</v>
          </cell>
          <cell r="F2944" t="str">
            <v>ARTESANAL</v>
          </cell>
        </row>
        <row r="2945">
          <cell r="B2945">
            <v>11575</v>
          </cell>
          <cell r="C2945" t="str">
            <v>CATERINA</v>
          </cell>
          <cell r="D2945" t="str">
            <v>CO-11575-BM</v>
          </cell>
          <cell r="E2945" t="str">
            <v>FERNANDEZ DAVILA BOULENAZ CARLA CELINA</v>
          </cell>
          <cell r="F2945" t="str">
            <v>ARTESANAL</v>
          </cell>
        </row>
        <row r="2946">
          <cell r="B2946">
            <v>11576</v>
          </cell>
          <cell r="C2946" t="str">
            <v>DON HORACIO</v>
          </cell>
          <cell r="D2946" t="str">
            <v>CO-11576-CM</v>
          </cell>
          <cell r="E2946" t="str">
            <v>TASSARA ORTIZ HORACIO EDUARDO</v>
          </cell>
          <cell r="F2946" t="str">
            <v>DECRETO LEY Nº25977</v>
          </cell>
        </row>
        <row r="2947">
          <cell r="B2947">
            <v>11583</v>
          </cell>
          <cell r="C2947" t="str">
            <v>LOBO DEL MAR I</v>
          </cell>
          <cell r="D2947" t="str">
            <v>PS-11583-BM</v>
          </cell>
          <cell r="E2947" t="str">
            <v>U.NACIONAL SAN LUIS GONZZAGA DE ICA</v>
          </cell>
          <cell r="F2947" t="str">
            <v>ARTESANAL</v>
          </cell>
        </row>
        <row r="2948">
          <cell r="B2948">
            <v>11591</v>
          </cell>
          <cell r="C2948" t="str">
            <v>JHON</v>
          </cell>
          <cell r="D2948" t="str">
            <v>CO-11591-BM</v>
          </cell>
          <cell r="E2948" t="str">
            <v>CHUNGA SANDOVAL JOSE</v>
          </cell>
          <cell r="F2948" t="str">
            <v>ARTESANAL</v>
          </cell>
        </row>
        <row r="2949">
          <cell r="B2949">
            <v>11602</v>
          </cell>
          <cell r="C2949" t="str">
            <v>MARTINCITO I</v>
          </cell>
          <cell r="D2949" t="str">
            <v>PS-11602-BM</v>
          </cell>
          <cell r="E2949" t="str">
            <v>NAVARRO ALVAREZ PEDRO</v>
          </cell>
          <cell r="F2949" t="str">
            <v>ARTESANAL</v>
          </cell>
        </row>
        <row r="2950">
          <cell r="B2950">
            <v>11607</v>
          </cell>
          <cell r="C2950" t="str">
            <v>BARBARA</v>
          </cell>
          <cell r="D2950" t="str">
            <v>PT-11607-CM</v>
          </cell>
          <cell r="E2950" t="str">
            <v>PESQUERA HAYDUK S.A.</v>
          </cell>
          <cell r="F2950" t="str">
            <v>DECRETO LEY Nº25977</v>
          </cell>
        </row>
        <row r="2951">
          <cell r="B2951">
            <v>11629</v>
          </cell>
          <cell r="C2951" t="str">
            <v>PATILLO</v>
          </cell>
          <cell r="D2951" t="str">
            <v>CO-11629-PM</v>
          </cell>
          <cell r="E2951" t="str">
            <v>AUSTRAL GROUP S.A.A</v>
          </cell>
          <cell r="F2951" t="str">
            <v>DECRETO LEY Nº25977</v>
          </cell>
        </row>
        <row r="2952">
          <cell r="B2952">
            <v>11630</v>
          </cell>
          <cell r="C2952" t="str">
            <v>PIQUERO</v>
          </cell>
          <cell r="D2952" t="str">
            <v>CO-11630-PM</v>
          </cell>
          <cell r="E2952" t="str">
            <v>AUSTRAL GROUP S.A.A</v>
          </cell>
          <cell r="F2952" t="str">
            <v>DECRETO LEY Nº25977</v>
          </cell>
        </row>
        <row r="2953">
          <cell r="B2953">
            <v>11646</v>
          </cell>
          <cell r="C2953" t="str">
            <v>SAN FRANCISCO</v>
          </cell>
          <cell r="D2953" t="str">
            <v>ZS-11646-BM</v>
          </cell>
          <cell r="E2953" t="str">
            <v>AREVALO NIZAMA MIGUEL</v>
          </cell>
          <cell r="F2953" t="str">
            <v>ARTESANAL</v>
          </cell>
        </row>
        <row r="2954">
          <cell r="B2954">
            <v>11653</v>
          </cell>
          <cell r="C2954" t="str">
            <v>SAN JUDAS TADEO</v>
          </cell>
          <cell r="D2954" t="str">
            <v>SN-11653-BM</v>
          </cell>
          <cell r="E2954" t="str">
            <v>TIPISMANA VARGAS GERMAN</v>
          </cell>
          <cell r="F2954" t="str">
            <v>ARTESANAL</v>
          </cell>
        </row>
        <row r="2955">
          <cell r="B2955">
            <v>11654</v>
          </cell>
          <cell r="C2955" t="str">
            <v>TRES HERMANAS</v>
          </cell>
          <cell r="D2955" t="str">
            <v>SN-11654-BM</v>
          </cell>
          <cell r="E2955" t="str">
            <v>JUAN RAMOS ROJAS - TOMASA RIVERA DE ROJAS</v>
          </cell>
          <cell r="F2955" t="str">
            <v>ARTESANAL</v>
          </cell>
        </row>
        <row r="2956">
          <cell r="B2956">
            <v>11655</v>
          </cell>
          <cell r="C2956" t="str">
            <v>CONSUELO IV</v>
          </cell>
          <cell r="D2956" t="str">
            <v>IO-11655-BM</v>
          </cell>
          <cell r="E2956" t="str">
            <v>PERCY MANRIQUE CHAVEZ Y OTRO</v>
          </cell>
          <cell r="F2956" t="str">
            <v>ARTESANAL</v>
          </cell>
        </row>
        <row r="2957">
          <cell r="B2957">
            <v>11656</v>
          </cell>
          <cell r="C2957" t="str">
            <v>DANI MAX</v>
          </cell>
          <cell r="D2957" t="str">
            <v>IO-11656-BM</v>
          </cell>
          <cell r="E2957" t="str">
            <v>SIERRA CHATA MAXIMO</v>
          </cell>
          <cell r="F2957" t="str">
            <v>ARTESANAL</v>
          </cell>
        </row>
        <row r="2958">
          <cell r="B2958">
            <v>11660</v>
          </cell>
          <cell r="C2958" t="str">
            <v>CRISTIAN OMAR</v>
          </cell>
          <cell r="D2958" t="str">
            <v>IO-11660-BM</v>
          </cell>
          <cell r="E2958" t="str">
            <v>BLAS BLAS DIONISIA ;PANEBRA HERRERA CLAUDIO MARCELINO</v>
          </cell>
          <cell r="F2958" t="str">
            <v>ARTESANAL</v>
          </cell>
        </row>
        <row r="2959">
          <cell r="B2959">
            <v>11661</v>
          </cell>
          <cell r="C2959" t="str">
            <v>MARTIN PESCADOR</v>
          </cell>
          <cell r="D2959" t="str">
            <v>IO-11661-BM</v>
          </cell>
          <cell r="E2959" t="str">
            <v>ATENCIO LLANO MARIANO</v>
          </cell>
          <cell r="F2959" t="str">
            <v>ARTESANAL</v>
          </cell>
        </row>
        <row r="2960">
          <cell r="B2960">
            <v>11662</v>
          </cell>
          <cell r="C2960" t="str">
            <v>OWEN CARLITO</v>
          </cell>
          <cell r="D2960" t="str">
            <v>IO-11662-BM</v>
          </cell>
          <cell r="E2960" t="str">
            <v>CHAMBI MAMANI OMAR LIBERATO Y LLANOS ANAHUA ROSA</v>
          </cell>
          <cell r="F2960" t="str">
            <v>ARTESANAL</v>
          </cell>
        </row>
        <row r="2961">
          <cell r="B2961">
            <v>11663</v>
          </cell>
          <cell r="C2961" t="str">
            <v>NI? VENTURITA</v>
          </cell>
          <cell r="D2961" t="str">
            <v>IO-11663-BM</v>
          </cell>
          <cell r="E2961" t="str">
            <v>CALLO MURILLO MARCIAL IVAN Y HUAYNA ROSADO DINA CRISTINA</v>
          </cell>
          <cell r="F2961" t="str">
            <v>ARTESANAL</v>
          </cell>
        </row>
        <row r="2962">
          <cell r="B2962">
            <v>11665</v>
          </cell>
          <cell r="C2962" t="str">
            <v>CARLOS ENRIQUE</v>
          </cell>
          <cell r="D2962" t="str">
            <v>MO-11665-BM</v>
          </cell>
          <cell r="E2962" t="str">
            <v>RAMOS CUSI HERCUCIANO RUFO</v>
          </cell>
          <cell r="F2962" t="str">
            <v>ARTESANAL</v>
          </cell>
        </row>
        <row r="2963">
          <cell r="B2963">
            <v>11666</v>
          </cell>
          <cell r="C2963" t="str">
            <v>SAMUEL</v>
          </cell>
          <cell r="D2963" t="str">
            <v>MO-11666-BM</v>
          </cell>
          <cell r="E2963" t="str">
            <v>MEZA BENDEZU SAMUEL</v>
          </cell>
          <cell r="F2963" t="str">
            <v>ARTESANAL</v>
          </cell>
        </row>
        <row r="2964">
          <cell r="B2964">
            <v>11667</v>
          </cell>
          <cell r="C2964" t="str">
            <v>AMBROSSIA</v>
          </cell>
          <cell r="D2964" t="str">
            <v>MO-11667-BM</v>
          </cell>
          <cell r="E2964" t="str">
            <v>QUISPE ROA GREGORIO</v>
          </cell>
          <cell r="F2964" t="str">
            <v>ARTESANAL</v>
          </cell>
        </row>
        <row r="2965">
          <cell r="B2965">
            <v>11668</v>
          </cell>
          <cell r="C2965" t="str">
            <v>VIRGEN DEL BUEN PASO</v>
          </cell>
          <cell r="D2965" t="str">
            <v>MO-11668-BM</v>
          </cell>
          <cell r="E2965" t="str">
            <v>FLORES RONCOLLA MARIO A.</v>
          </cell>
          <cell r="F2965" t="str">
            <v>ARTESANAL</v>
          </cell>
        </row>
        <row r="2966">
          <cell r="B2966">
            <v>11677</v>
          </cell>
          <cell r="C2966" t="str">
            <v>FLOR</v>
          </cell>
          <cell r="D2966" t="str">
            <v>CO-11677-PM</v>
          </cell>
          <cell r="E2966" t="str">
            <v>OCEANO SEAFOOD S.A</v>
          </cell>
          <cell r="F2966" t="str">
            <v>DECRETO LEY Nº25977</v>
          </cell>
        </row>
        <row r="2967">
          <cell r="B2967">
            <v>11681</v>
          </cell>
          <cell r="C2967" t="str">
            <v>PESCADOR SOLITARIO</v>
          </cell>
          <cell r="D2967" t="str">
            <v>PM-11681-BF</v>
          </cell>
          <cell r="E2967" t="str">
            <v>MILTON BACA SANCHEZ CESAR</v>
          </cell>
          <cell r="F2967" t="str">
            <v>ARTESANAL</v>
          </cell>
        </row>
        <row r="2968">
          <cell r="B2968">
            <v>11692</v>
          </cell>
          <cell r="C2968" t="str">
            <v>WALTERCITO</v>
          </cell>
          <cell r="D2968" t="str">
            <v>PA-11692-PF</v>
          </cell>
          <cell r="E2968" t="str">
            <v>DEBERNARDI IYARCE PEDRO</v>
          </cell>
          <cell r="F2968" t="str">
            <v>ARTESANAL</v>
          </cell>
        </row>
        <row r="2969">
          <cell r="B2969">
            <v>11707</v>
          </cell>
          <cell r="C2969" t="str">
            <v>DO? ELVIRA</v>
          </cell>
          <cell r="D2969" t="str">
            <v>ZS-11707-BM</v>
          </cell>
          <cell r="E2969" t="str">
            <v>ALDA? TUME SANTOS</v>
          </cell>
          <cell r="F2969" t="str">
            <v>ARTESANAL</v>
          </cell>
        </row>
        <row r="2970">
          <cell r="B2970">
            <v>11708</v>
          </cell>
          <cell r="C2970" t="str">
            <v>SAN SEBASTIAN</v>
          </cell>
          <cell r="D2970" t="str">
            <v>ZS-11708-BM</v>
          </cell>
          <cell r="E2970" t="str">
            <v>VITE TUME MANUEL</v>
          </cell>
          <cell r="F2970" t="str">
            <v>ARTESANAL</v>
          </cell>
        </row>
        <row r="2971">
          <cell r="B2971">
            <v>11710</v>
          </cell>
          <cell r="C2971" t="str">
            <v>ANA MARY</v>
          </cell>
          <cell r="D2971" t="str">
            <v>ZS-11710-BM</v>
          </cell>
          <cell r="E2971" t="str">
            <v>ALVARES PANTA SANTOS SERAPIO</v>
          </cell>
          <cell r="F2971" t="str">
            <v>ARTESANAL</v>
          </cell>
        </row>
        <row r="2972">
          <cell r="B2972">
            <v>11711</v>
          </cell>
          <cell r="C2972" t="str">
            <v>JOSE OTILIO V</v>
          </cell>
          <cell r="D2972" t="str">
            <v>PT-11711-CM</v>
          </cell>
          <cell r="E2972" t="str">
            <v>FIESTAS QUEREVALU RAUL WILFREDO</v>
          </cell>
          <cell r="F2972" t="str">
            <v>LEY Nº26920</v>
          </cell>
        </row>
        <row r="2973">
          <cell r="B2973">
            <v>11714</v>
          </cell>
          <cell r="C2973" t="str">
            <v>ANA MARIA</v>
          </cell>
          <cell r="D2973" t="str">
            <v>PT-11714-PM</v>
          </cell>
          <cell r="E2973" t="str">
            <v>ARMADORES Y CONGELADORES DEL PACIFICO S.A.</v>
          </cell>
          <cell r="F2973" t="str">
            <v>DECRETO LEY Nº25977</v>
          </cell>
        </row>
        <row r="2974">
          <cell r="B2974">
            <v>11716</v>
          </cell>
          <cell r="C2974" t="str">
            <v>MODESTO 6</v>
          </cell>
          <cell r="D2974" t="str">
            <v>CE-11716-PM</v>
          </cell>
          <cell r="E2974" t="str">
            <v>PESQUERA NIROCI S.A.C.</v>
          </cell>
          <cell r="F2974" t="str">
            <v>DECRETO LEY Nº25977</v>
          </cell>
        </row>
        <row r="2975">
          <cell r="B2975">
            <v>11723</v>
          </cell>
          <cell r="C2975" t="str">
            <v>TASA 23</v>
          </cell>
          <cell r="D2975" t="str">
            <v>IO-11723-PM</v>
          </cell>
          <cell r="E2975" t="str">
            <v>TECNOLOGICA DE ALIMENTOS S.A.</v>
          </cell>
          <cell r="F2975" t="str">
            <v>DECRETO LEY Nº25977</v>
          </cell>
        </row>
        <row r="2976">
          <cell r="B2976">
            <v>11724</v>
          </cell>
          <cell r="C2976" t="str">
            <v>FIORELLA Y LUCERO I</v>
          </cell>
          <cell r="D2976" t="str">
            <v>IO-11724-BM</v>
          </cell>
          <cell r="E2976" t="str">
            <v>HUANACUNI QUISPE JAVIER JAIME Y ACOSTUPA VILLANUEVA GLADYS LOURDES</v>
          </cell>
          <cell r="F2976" t="str">
            <v>ARTESANAL</v>
          </cell>
        </row>
        <row r="2977">
          <cell r="B2977">
            <v>11739</v>
          </cell>
          <cell r="C2977" t="str">
            <v>GITANO</v>
          </cell>
          <cell r="D2977" t="str">
            <v>PS-11739-BM</v>
          </cell>
          <cell r="E2977" t="str">
            <v>APARCANA FERREYRA HEVERT LEONCIO</v>
          </cell>
          <cell r="F2977" t="str">
            <v>ARTESANAL</v>
          </cell>
        </row>
        <row r="2978">
          <cell r="B2978">
            <v>11740</v>
          </cell>
          <cell r="C2978" t="str">
            <v>SANTANA</v>
          </cell>
          <cell r="D2978" t="str">
            <v>PS-11740-BM</v>
          </cell>
          <cell r="E2978" t="str">
            <v>QUISPE VILLALVA JOSE R.</v>
          </cell>
          <cell r="F2978" t="str">
            <v>ARTESANAL</v>
          </cell>
        </row>
        <row r="2979">
          <cell r="B2979">
            <v>11741</v>
          </cell>
          <cell r="C2979" t="str">
            <v>TAMAKUN VI</v>
          </cell>
          <cell r="D2979" t="str">
            <v>PS-11741-BM</v>
          </cell>
          <cell r="E2979" t="str">
            <v>CUETO VELIZ HORTENCIA</v>
          </cell>
          <cell r="F2979" t="str">
            <v>ARTESANAL</v>
          </cell>
        </row>
        <row r="2980">
          <cell r="B2980">
            <v>11742</v>
          </cell>
          <cell r="C2980" t="str">
            <v>MARIA GENARA</v>
          </cell>
          <cell r="D2980" t="str">
            <v>PT-11742-CM</v>
          </cell>
          <cell r="E2980" t="str">
            <v>PESQUERA ACUARIO S.C.R.LTDA.</v>
          </cell>
          <cell r="F2980" t="str">
            <v>DECRETO LEY Nº25977</v>
          </cell>
        </row>
        <row r="2981">
          <cell r="B2981">
            <v>11743</v>
          </cell>
          <cell r="C2981" t="str">
            <v>NEFI</v>
          </cell>
          <cell r="D2981" t="str">
            <v>MO-11743-BM</v>
          </cell>
          <cell r="E2981" t="str">
            <v>BALMACEDA ROMERO MARTIN ALEJANDRO</v>
          </cell>
          <cell r="F2981" t="str">
            <v>ARTESANAL</v>
          </cell>
        </row>
        <row r="2982">
          <cell r="B2982">
            <v>11744</v>
          </cell>
          <cell r="C2982" t="str">
            <v>CRUZ DE MOTUPE</v>
          </cell>
          <cell r="D2982" t="str">
            <v>MO-11744-BM</v>
          </cell>
          <cell r="E2982" t="str">
            <v>WILFREDO PALOMINO BESA JUAN</v>
          </cell>
          <cell r="F2982" t="str">
            <v>ARTESANAL</v>
          </cell>
        </row>
        <row r="2983">
          <cell r="B2983">
            <v>11745</v>
          </cell>
          <cell r="C2983" t="str">
            <v>SOCIO</v>
          </cell>
          <cell r="D2983" t="str">
            <v>MO-11745-BM</v>
          </cell>
          <cell r="E2983" t="str">
            <v>TOLEDO VALDIVIA JOSE JESUS</v>
          </cell>
          <cell r="F2983" t="str">
            <v>ARTESANAL</v>
          </cell>
        </row>
        <row r="2984">
          <cell r="B2984">
            <v>11746</v>
          </cell>
          <cell r="C2984" t="str">
            <v>JORGE ENRIQUE</v>
          </cell>
          <cell r="D2984" t="str">
            <v>MO-11746-BM</v>
          </cell>
          <cell r="E2984" t="str">
            <v>JOSE ISAAC LIPE SEGUNDO Y OTRO</v>
          </cell>
          <cell r="F2984" t="str">
            <v>ARTESANAL</v>
          </cell>
        </row>
        <row r="2985">
          <cell r="B2985">
            <v>11747</v>
          </cell>
          <cell r="C2985" t="str">
            <v>MARTIN DAIBEN</v>
          </cell>
          <cell r="D2985" t="str">
            <v>MO-11747-BM</v>
          </cell>
          <cell r="E2985" t="str">
            <v>GONZALES OBANDO MARTIN TEODORO</v>
          </cell>
          <cell r="F2985" t="str">
            <v>ARTESANAL</v>
          </cell>
        </row>
        <row r="2986">
          <cell r="B2986">
            <v>11749</v>
          </cell>
          <cell r="C2986" t="str">
            <v>LEYLITA 3</v>
          </cell>
          <cell r="D2986" t="str">
            <v>PT-11749-CM</v>
          </cell>
          <cell r="E2986" t="str">
            <v>FLORES DE SANCHEZ MARIANA ;RUIZ DE SANCHEZ PAULINA ;SANCHEZ MORALES GREGORIO ;SANCHEZ MORALES SANTOS CLEMENTE</v>
          </cell>
          <cell r="F2986" t="str">
            <v>LEY Nº26920</v>
          </cell>
        </row>
        <row r="2987">
          <cell r="B2987">
            <v>11751</v>
          </cell>
          <cell r="C2987" t="str">
            <v>EL PIQUERO II</v>
          </cell>
          <cell r="D2987" t="str">
            <v>PT-11751-CM</v>
          </cell>
          <cell r="E2987" t="str">
            <v>ANTON BANCAYAN FLORO ;ANTON BANCAYAN FRANCISCO ;ANTON BANCAYAN FIDEL</v>
          </cell>
          <cell r="F2987" t="str">
            <v>LEY Nº26920</v>
          </cell>
        </row>
        <row r="2988">
          <cell r="B2988">
            <v>11752</v>
          </cell>
          <cell r="C2988" t="str">
            <v>SANTA MARIA II</v>
          </cell>
          <cell r="D2988" t="str">
            <v>PT-11752-CM</v>
          </cell>
          <cell r="E2988" t="str">
            <v>PANTA ECHE EDGAR EDUARDO ;PANTA SABA LUIS ALBERTO</v>
          </cell>
          <cell r="F2988" t="str">
            <v>MENOR ESCALA (ANCHOVETA) - ARTESANAL</v>
          </cell>
        </row>
        <row r="2989">
          <cell r="B2989">
            <v>11753</v>
          </cell>
          <cell r="C2989" t="str">
            <v>SAN LUIS</v>
          </cell>
          <cell r="D2989" t="str">
            <v>PT-11753-BM</v>
          </cell>
          <cell r="E2989" t="str">
            <v>PERICHE PURIZACA ANACLETO TURIANO</v>
          </cell>
          <cell r="F2989" t="str">
            <v>ARTESANAL</v>
          </cell>
        </row>
        <row r="2990">
          <cell r="B2990">
            <v>11755</v>
          </cell>
          <cell r="C2990" t="str">
            <v>FELIPE</v>
          </cell>
          <cell r="D2990" t="str">
            <v>PL-011755-PM</v>
          </cell>
          <cell r="E2990" t="str">
            <v>DEL CASTILLO WERTHEMAN ARTURO FELIPE</v>
          </cell>
          <cell r="F2990" t="str">
            <v>LEY Nº26920</v>
          </cell>
        </row>
        <row r="2991">
          <cell r="B2991">
            <v>11756</v>
          </cell>
          <cell r="C2991" t="str">
            <v>MOVIDIT I</v>
          </cell>
          <cell r="D2991" t="str">
            <v>SN-11756-BM</v>
          </cell>
          <cell r="E2991" t="str">
            <v>CALIENES CALIENES JORGE</v>
          </cell>
          <cell r="F2991" t="str">
            <v>ARTESANAL</v>
          </cell>
        </row>
        <row r="2992">
          <cell r="B2992">
            <v>11757</v>
          </cell>
          <cell r="C2992" t="str">
            <v>MOVIDIT II</v>
          </cell>
          <cell r="D2992" t="str">
            <v>SN-11757-BM</v>
          </cell>
          <cell r="E2992" t="str">
            <v>CALIENES CALIENES JORGE</v>
          </cell>
          <cell r="F2992" t="str">
            <v>ARTESANAL</v>
          </cell>
        </row>
        <row r="2993">
          <cell r="B2993">
            <v>11759</v>
          </cell>
          <cell r="C2993" t="str">
            <v>ALMIRANTE GRAU Nº 2</v>
          </cell>
          <cell r="D2993" t="str">
            <v>PL-11759-CM</v>
          </cell>
          <cell r="E2993" t="str">
            <v>PESQUERA LUCIANA S.A.C.</v>
          </cell>
          <cell r="F2993" t="str">
            <v>DECRETO LEY Nº25977</v>
          </cell>
        </row>
        <row r="2994">
          <cell r="B2994">
            <v>11760</v>
          </cell>
          <cell r="C2994" t="str">
            <v>MARIA CANDELARIA</v>
          </cell>
          <cell r="D2994" t="str">
            <v>PL-11760-CM</v>
          </cell>
          <cell r="E2994" t="str">
            <v>FRANCISCO GALAN PIZARRO Y OTROS</v>
          </cell>
          <cell r="F2994" t="str">
            <v>ARTESANAL</v>
          </cell>
        </row>
        <row r="2995">
          <cell r="B2995">
            <v>11761</v>
          </cell>
          <cell r="C2995" t="str">
            <v>CHINCHIHUASI</v>
          </cell>
          <cell r="D2995" t="str">
            <v>PS-11761-BM</v>
          </cell>
          <cell r="E2995" t="str">
            <v>PAREDES CURAS WILSON</v>
          </cell>
          <cell r="F2995" t="str">
            <v>ARTESANAL</v>
          </cell>
        </row>
        <row r="2996">
          <cell r="B2996">
            <v>11768</v>
          </cell>
          <cell r="C2996" t="str">
            <v>SHEILA</v>
          </cell>
          <cell r="D2996" t="str">
            <v>HO-11768-BM</v>
          </cell>
          <cell r="E2996" t="str">
            <v>CASTILLO VEGA JUAN FRANCISCO</v>
          </cell>
          <cell r="F2996" t="str">
            <v>ARTESANAL</v>
          </cell>
        </row>
        <row r="2997">
          <cell r="B2997">
            <v>11770</v>
          </cell>
          <cell r="C2997" t="str">
            <v>BUCANERO</v>
          </cell>
          <cell r="D2997" t="str">
            <v>HO-11770-BM</v>
          </cell>
          <cell r="E2997" t="str">
            <v>SALAS QUICHIS JULIO</v>
          </cell>
          <cell r="F2997" t="str">
            <v>ARTESANAL</v>
          </cell>
        </row>
        <row r="2998">
          <cell r="B2998">
            <v>11787</v>
          </cell>
          <cell r="C2998" t="str">
            <v>BEPALUM</v>
          </cell>
          <cell r="D2998" t="str">
            <v>MO-11787-BM</v>
          </cell>
          <cell r="E2998" t="str">
            <v>HERRERA MACHACA HUMBERTO</v>
          </cell>
          <cell r="F2998" t="str">
            <v>ARTESANAL</v>
          </cell>
        </row>
        <row r="2999">
          <cell r="B2999">
            <v>11842</v>
          </cell>
          <cell r="C2999" t="str">
            <v>DON MA?CO</v>
          </cell>
          <cell r="D2999" t="str">
            <v>CO-11842-CM</v>
          </cell>
          <cell r="E2999" t="str">
            <v>EMPRESA PESQUERA JOSE ANTONIO S.A.C.</v>
          </cell>
          <cell r="F2999" t="str">
            <v>DECRETO LEY Nº25977</v>
          </cell>
        </row>
        <row r="3000">
          <cell r="B3000">
            <v>11847</v>
          </cell>
          <cell r="C3000" t="str">
            <v>PANCHO II</v>
          </cell>
          <cell r="D3000" t="str">
            <v>PS-11847-BM</v>
          </cell>
          <cell r="E3000" t="str">
            <v>MAMANI PLATERO FRANCISCO</v>
          </cell>
          <cell r="F3000" t="str">
            <v>ARTESANAL</v>
          </cell>
        </row>
        <row r="3001">
          <cell r="B3001">
            <v>11848</v>
          </cell>
          <cell r="C3001" t="str">
            <v>PANCHO III</v>
          </cell>
          <cell r="D3001" t="str">
            <v>PS-11848-BM</v>
          </cell>
          <cell r="E3001" t="str">
            <v>MAMANI PLATERO FRANCISCO</v>
          </cell>
          <cell r="F3001" t="str">
            <v>ARTESANAL</v>
          </cell>
        </row>
        <row r="3002">
          <cell r="B3002">
            <v>11849</v>
          </cell>
          <cell r="C3002" t="str">
            <v>OSCAR ANTONIO II</v>
          </cell>
          <cell r="D3002" t="str">
            <v>PS-11849-BM</v>
          </cell>
          <cell r="E3002" t="str">
            <v>QUISPE BONIFACIO OSCAR B.</v>
          </cell>
          <cell r="F3002" t="str">
            <v>ARTESANAL</v>
          </cell>
        </row>
        <row r="3003">
          <cell r="B3003">
            <v>11850</v>
          </cell>
          <cell r="C3003" t="str">
            <v>LUZMILA II</v>
          </cell>
          <cell r="D3003" t="str">
            <v>PS-11850-BM</v>
          </cell>
          <cell r="E3003" t="str">
            <v>ALBERTO E. CABEZUDO R. Y HERNAN A. CABEZUDO R.</v>
          </cell>
          <cell r="F3003" t="str">
            <v>ARTESANAL</v>
          </cell>
        </row>
        <row r="3004">
          <cell r="B3004">
            <v>11851</v>
          </cell>
          <cell r="C3004" t="str">
            <v>ISABEL MELCHORITA</v>
          </cell>
          <cell r="D3004" t="str">
            <v>PS-11851-BM</v>
          </cell>
          <cell r="E3004" t="str">
            <v>TERRONES DE GUERRERO LUZ M.</v>
          </cell>
          <cell r="F3004" t="str">
            <v>ARTESANAL</v>
          </cell>
        </row>
        <row r="3005">
          <cell r="B3005">
            <v>11852</v>
          </cell>
          <cell r="C3005" t="str">
            <v>RICHARD MILAGROS</v>
          </cell>
          <cell r="D3005" t="str">
            <v>PS-11852-BM</v>
          </cell>
          <cell r="E3005" t="str">
            <v>OCA? CARLOS IGNACIO</v>
          </cell>
          <cell r="F3005" t="str">
            <v>ARTESANAL</v>
          </cell>
        </row>
        <row r="3006">
          <cell r="B3006">
            <v>11854</v>
          </cell>
          <cell r="C3006" t="str">
            <v>TAURO</v>
          </cell>
          <cell r="D3006" t="str">
            <v>SN-11854-BM</v>
          </cell>
          <cell r="E3006" t="str">
            <v>MAURICIO POLO SANTOS G.</v>
          </cell>
          <cell r="F3006" t="str">
            <v>ARTESANAL</v>
          </cell>
        </row>
        <row r="3007">
          <cell r="B3007">
            <v>11858</v>
          </cell>
          <cell r="C3007" t="str">
            <v>SHADAI II</v>
          </cell>
          <cell r="D3007" t="str">
            <v>PS-11858-BM</v>
          </cell>
          <cell r="E3007" t="str">
            <v>AYALA MUNIVES ROSA</v>
          </cell>
          <cell r="F3007" t="str">
            <v>ARTESANAL</v>
          </cell>
        </row>
        <row r="3008">
          <cell r="B3008">
            <v>11859</v>
          </cell>
          <cell r="C3008" t="str">
            <v>EL MARINO</v>
          </cell>
          <cell r="D3008" t="str">
            <v>PS-11859-BM</v>
          </cell>
          <cell r="E3008" t="str">
            <v>FERRERYRA CAYO ISAAC H.</v>
          </cell>
          <cell r="F3008" t="str">
            <v>ARTESANAL</v>
          </cell>
        </row>
        <row r="3009">
          <cell r="B3009">
            <v>11860</v>
          </cell>
          <cell r="C3009" t="str">
            <v>MI SAN MARTIN III</v>
          </cell>
          <cell r="D3009" t="str">
            <v>PT-11860-CM</v>
          </cell>
          <cell r="E3009" t="str">
            <v>PANTA JACINTO SUSANA ;PANTA PANTA PATRICIO</v>
          </cell>
          <cell r="F3009" t="str">
            <v>LEY Nº26920</v>
          </cell>
        </row>
        <row r="3010">
          <cell r="B3010">
            <v>11862</v>
          </cell>
          <cell r="C3010" t="str">
            <v>PODEROSO CAUTIVO</v>
          </cell>
          <cell r="D3010" t="str">
            <v>PT-11862-CM</v>
          </cell>
          <cell r="E3010" t="str">
            <v>FIESTAS PERICHE NORBERTO ROLANDO ;RUIZ RUMICHE MERCEDES MAGDALENA</v>
          </cell>
          <cell r="F3010" t="str">
            <v>LEY Nº26920</v>
          </cell>
        </row>
        <row r="3011">
          <cell r="B3011">
            <v>11863</v>
          </cell>
          <cell r="C3011" t="str">
            <v>JUAN ENRIQUE</v>
          </cell>
          <cell r="D3011" t="str">
            <v>PT-11863-CM</v>
          </cell>
          <cell r="E3011" t="str">
            <v>DNG S.A.C.</v>
          </cell>
          <cell r="F3011" t="str">
            <v>LEY Nº26920</v>
          </cell>
        </row>
        <row r="3012">
          <cell r="B3012">
            <v>11869</v>
          </cell>
          <cell r="C3012" t="str">
            <v>CRISTO VIENE</v>
          </cell>
          <cell r="D3012" t="str">
            <v>PT-11869-BM</v>
          </cell>
          <cell r="E3012" t="str">
            <v>SANCHEZ VALVERDE MERCEDES ;SIESQUEN VALVERDE NARCISO</v>
          </cell>
          <cell r="F3012" t="str">
            <v>ARTESANAL</v>
          </cell>
        </row>
        <row r="3013">
          <cell r="B3013">
            <v>11874</v>
          </cell>
          <cell r="C3013" t="str">
            <v>ARLON Y SOLMACH</v>
          </cell>
          <cell r="D3013" t="str">
            <v>PT-11874-BM</v>
          </cell>
          <cell r="E3013" t="str">
            <v>NOLASCO LLAPAPASCA CARLOS ALBERTO</v>
          </cell>
          <cell r="F3013" t="str">
            <v>ARTESANAL</v>
          </cell>
        </row>
        <row r="3014">
          <cell r="B3014">
            <v>11876</v>
          </cell>
          <cell r="C3014" t="str">
            <v>SE?R DE LOS MILAGROS</v>
          </cell>
          <cell r="D3014" t="str">
            <v>PT-11876-BM</v>
          </cell>
          <cell r="E3014" t="str">
            <v>MARCHAN HERRERA JACINTA ELIZABETH</v>
          </cell>
          <cell r="F3014" t="str">
            <v>ARTESANAL</v>
          </cell>
        </row>
        <row r="3015">
          <cell r="B3015">
            <v>11884</v>
          </cell>
          <cell r="C3015" t="str">
            <v>PROFETA DANIEL II</v>
          </cell>
          <cell r="D3015" t="str">
            <v>PT-11884-CM</v>
          </cell>
          <cell r="E3015" t="str">
            <v>PESQUERA SANTIS S.A.C.</v>
          </cell>
          <cell r="F3015" t="str">
            <v>LEY Nº26920</v>
          </cell>
        </row>
        <row r="3016">
          <cell r="B3016">
            <v>11888</v>
          </cell>
          <cell r="C3016" t="str">
            <v>LEO</v>
          </cell>
          <cell r="D3016" t="str">
            <v>MO-11888-BM</v>
          </cell>
          <cell r="E3016" t="str">
            <v>MAQUERA LUPACA NERON LERY</v>
          </cell>
          <cell r="F3016" t="str">
            <v>ARTESANAL</v>
          </cell>
        </row>
        <row r="3017">
          <cell r="B3017">
            <v>11890</v>
          </cell>
          <cell r="C3017" t="str">
            <v>BRAYAN I</v>
          </cell>
          <cell r="D3017" t="str">
            <v>MO-11890-BM</v>
          </cell>
          <cell r="E3017" t="str">
            <v>UMIRE ALVAREZ ALBERTO TEODORO</v>
          </cell>
          <cell r="F3017" t="str">
            <v>ARTESANAL</v>
          </cell>
        </row>
        <row r="3018">
          <cell r="B3018">
            <v>11891</v>
          </cell>
          <cell r="C3018" t="str">
            <v>DON RICHARD I</v>
          </cell>
          <cell r="D3018" t="str">
            <v>MO-11891-BM</v>
          </cell>
          <cell r="E3018" t="str">
            <v>BENAVENTE QUISPE RUBEN</v>
          </cell>
          <cell r="F3018" t="str">
            <v>ARTESANAL</v>
          </cell>
        </row>
        <row r="3019">
          <cell r="B3019">
            <v>11892</v>
          </cell>
          <cell r="C3019" t="str">
            <v>CLARK</v>
          </cell>
          <cell r="D3019" t="str">
            <v>MO-11892-BM</v>
          </cell>
          <cell r="E3019" t="str">
            <v>ZAVALAGA FERNANDEZ ANDRES GASPAR</v>
          </cell>
          <cell r="F3019" t="str">
            <v>ARTESANAL</v>
          </cell>
        </row>
        <row r="3020">
          <cell r="B3020">
            <v>11893</v>
          </cell>
          <cell r="C3020" t="str">
            <v>ACUARIO</v>
          </cell>
          <cell r="D3020" t="str">
            <v>MO-11893-BM</v>
          </cell>
          <cell r="E3020" t="str">
            <v>DE DIOS MEDINA CRUZ JUAN</v>
          </cell>
          <cell r="F3020" t="str">
            <v>ARTESANAL</v>
          </cell>
        </row>
        <row r="3021">
          <cell r="B3021">
            <v>11901</v>
          </cell>
          <cell r="C3021" t="str">
            <v>JUAN PABLO 2</v>
          </cell>
          <cell r="D3021" t="str">
            <v>PL-11901-CM</v>
          </cell>
          <cell r="E3021" t="str">
            <v>GRUPO VIMALCA S.A.C.</v>
          </cell>
          <cell r="F3021" t="str">
            <v>LEY Nº26920</v>
          </cell>
        </row>
        <row r="3022">
          <cell r="B3022">
            <v>11902</v>
          </cell>
          <cell r="C3022" t="str">
            <v>ALBERTO UNO</v>
          </cell>
          <cell r="D3022" t="str">
            <v>PL-11902-CM</v>
          </cell>
          <cell r="E3022" t="str">
            <v>SANCHEZ CASTRO FRANCISCO ;SANCHEZ CASTRO LUIS ALBERTO</v>
          </cell>
          <cell r="F3022" t="str">
            <v>LEY Nº26920</v>
          </cell>
        </row>
        <row r="3023">
          <cell r="B3023">
            <v>11913</v>
          </cell>
          <cell r="C3023" t="str">
            <v>MAICO</v>
          </cell>
          <cell r="D3023" t="str">
            <v>ZS-11913-BM</v>
          </cell>
          <cell r="E3023" t="str">
            <v>GARCIA MI?N MARCO ANTONIO</v>
          </cell>
          <cell r="F3023" t="str">
            <v>ARTESANAL</v>
          </cell>
        </row>
        <row r="3024">
          <cell r="B3024">
            <v>11914</v>
          </cell>
          <cell r="C3024" t="str">
            <v>JORGE ANDRES</v>
          </cell>
          <cell r="D3024" t="str">
            <v>ZS-11914-BM</v>
          </cell>
          <cell r="E3024" t="str">
            <v>FARFAN DE GARCIA GLADYS JUDY</v>
          </cell>
          <cell r="F3024" t="str">
            <v>ARTESANAL</v>
          </cell>
        </row>
        <row r="3025">
          <cell r="B3025">
            <v>11915</v>
          </cell>
          <cell r="C3025" t="str">
            <v>MARIELA III</v>
          </cell>
          <cell r="D3025" t="str">
            <v>ZS-11915-BM</v>
          </cell>
          <cell r="E3025" t="str">
            <v>VENTURA CRUZ ZARATE</v>
          </cell>
          <cell r="F3025" t="str">
            <v>ARTESANAL</v>
          </cell>
        </row>
        <row r="3026">
          <cell r="B3026">
            <v>11918</v>
          </cell>
          <cell r="C3026" t="str">
            <v>SE?R DEL MAR</v>
          </cell>
          <cell r="D3026" t="str">
            <v>ZS-11918-BM</v>
          </cell>
          <cell r="E3026" t="str">
            <v>PIZARRO SUAREZ ERNESTO</v>
          </cell>
          <cell r="F3026" t="str">
            <v>ARTESANAL</v>
          </cell>
        </row>
        <row r="3027">
          <cell r="B3027">
            <v>11935</v>
          </cell>
          <cell r="C3027" t="str">
            <v>SHARON GERALDINE</v>
          </cell>
          <cell r="D3027" t="str">
            <v>CO-11935-BM</v>
          </cell>
          <cell r="E3027" t="str">
            <v>URDANIVIA RAMOS ROBINSON ANDRES</v>
          </cell>
          <cell r="F3027" t="str">
            <v>DECRETO LEGISLATIVO Nº1273</v>
          </cell>
        </row>
        <row r="3028">
          <cell r="B3028">
            <v>11937</v>
          </cell>
          <cell r="C3028" t="str">
            <v>SILVERT</v>
          </cell>
          <cell r="D3028" t="str">
            <v>CO-11937-BM</v>
          </cell>
          <cell r="E3028" t="str">
            <v>SESSAREGO FLORES JOSE LUIS</v>
          </cell>
          <cell r="F3028" t="str">
            <v>ARTESANAL</v>
          </cell>
        </row>
        <row r="3029">
          <cell r="B3029">
            <v>11939</v>
          </cell>
          <cell r="C3029" t="str">
            <v>ALONDRA</v>
          </cell>
          <cell r="D3029" t="str">
            <v>CO-11939-PM</v>
          </cell>
          <cell r="E3029" t="str">
            <v>LOS HALCONES S.A.</v>
          </cell>
          <cell r="F3029" t="str">
            <v>DECRETO LEY Nº25977</v>
          </cell>
        </row>
        <row r="3030">
          <cell r="B3030">
            <v>11940</v>
          </cell>
          <cell r="C3030" t="str">
            <v>VIVERE</v>
          </cell>
          <cell r="D3030" t="str">
            <v>CO-11940-PM</v>
          </cell>
          <cell r="E3030" t="str">
            <v>CFG INVESTMENT S.A.C.</v>
          </cell>
          <cell r="F3030" t="str">
            <v>DECRETO LEY Nº25977</v>
          </cell>
        </row>
        <row r="3031">
          <cell r="B3031">
            <v>11957</v>
          </cell>
          <cell r="C3031" t="str">
            <v>SAN RAFAEL III</v>
          </cell>
          <cell r="D3031" t="str">
            <v>CO-11957-CM</v>
          </cell>
          <cell r="E3031" t="str">
            <v>PESQUERA EL MILAGRO S.R. LTDA.</v>
          </cell>
          <cell r="F3031" t="str">
            <v>ARTESANAL</v>
          </cell>
        </row>
        <row r="3032">
          <cell r="B3032">
            <v>11958</v>
          </cell>
          <cell r="C3032" t="str">
            <v>SAN RAFAEL IV</v>
          </cell>
          <cell r="D3032" t="str">
            <v>CO-11958-CM</v>
          </cell>
          <cell r="E3032" t="str">
            <v>HERNANDEZ PRECIADO MACK HENRI</v>
          </cell>
          <cell r="F3032" t="str">
            <v>MENOR ESCALA</v>
          </cell>
        </row>
        <row r="3033">
          <cell r="B3033">
            <v>11972</v>
          </cell>
          <cell r="C3033" t="str">
            <v>TIBURON II</v>
          </cell>
          <cell r="D3033" t="str">
            <v>CO-11972-BM</v>
          </cell>
          <cell r="E3033" t="str">
            <v>PASAPERA FLORES JAIME ABEL</v>
          </cell>
          <cell r="F3033" t="str">
            <v>ARTESANAL</v>
          </cell>
        </row>
        <row r="3034">
          <cell r="B3034">
            <v>11975</v>
          </cell>
          <cell r="C3034" t="str">
            <v>COQUI I</v>
          </cell>
          <cell r="D3034" t="str">
            <v>CO-11975-PM</v>
          </cell>
          <cell r="E3034" t="str">
            <v>PESQUERA NINFAS DEL MAR S.A.C.</v>
          </cell>
          <cell r="F3034" t="str">
            <v>DECRETO LEY Nº25977</v>
          </cell>
        </row>
        <row r="3035">
          <cell r="B3035">
            <v>11982</v>
          </cell>
          <cell r="C3035" t="str">
            <v>ROCCO II</v>
          </cell>
          <cell r="D3035" t="str">
            <v>PS-11982-BM</v>
          </cell>
          <cell r="E3035" t="str">
            <v>CARLOS FLORES JOSE ALEJANDRO</v>
          </cell>
          <cell r="F3035" t="str">
            <v>ARTESANAL</v>
          </cell>
        </row>
        <row r="3036">
          <cell r="B3036">
            <v>11984</v>
          </cell>
          <cell r="C3036" t="str">
            <v>FRAY PEDRO URRACA</v>
          </cell>
          <cell r="D3036" t="str">
            <v>PS-11984-BM</v>
          </cell>
          <cell r="E3036" t="str">
            <v>GARCIA DIAZ MANUEL A.</v>
          </cell>
          <cell r="F3036" t="str">
            <v>ARTESANAL</v>
          </cell>
        </row>
        <row r="3037">
          <cell r="B3037">
            <v>11985</v>
          </cell>
          <cell r="C3037" t="str">
            <v>GILBERT CESAR</v>
          </cell>
          <cell r="D3037" t="str">
            <v>PS-11985-BM</v>
          </cell>
          <cell r="E3037" t="str">
            <v>RAMIREZ ROBLES IGNACIO JESUS</v>
          </cell>
          <cell r="F3037" t="str">
            <v>ARTESANAL</v>
          </cell>
        </row>
        <row r="3038">
          <cell r="B3038">
            <v>11988</v>
          </cell>
          <cell r="C3038" t="str">
            <v>LULU I</v>
          </cell>
          <cell r="D3038" t="str">
            <v>CO-11988-CM</v>
          </cell>
          <cell r="E3038" t="str">
            <v>GRUPO PESQUERO S.A.C.</v>
          </cell>
          <cell r="F3038" t="str">
            <v>DECRETO LEY Nº25977</v>
          </cell>
        </row>
        <row r="3039">
          <cell r="B3039">
            <v>11998</v>
          </cell>
          <cell r="C3039" t="str">
            <v>ISABELLA</v>
          </cell>
          <cell r="D3039" t="str">
            <v>CO-11998-PM</v>
          </cell>
          <cell r="E3039" t="str">
            <v>PESQUERA DIAMANTE S.A.</v>
          </cell>
          <cell r="F3039" t="str">
            <v>DECRETO LEY Nº25977</v>
          </cell>
        </row>
        <row r="3040">
          <cell r="B3040">
            <v>12024</v>
          </cell>
          <cell r="C3040" t="str">
            <v>CARMEN</v>
          </cell>
          <cell r="D3040" t="str">
            <v>CO-12024-PM</v>
          </cell>
          <cell r="E3040" t="str">
            <v>SEAFROST S.A.C.</v>
          </cell>
          <cell r="F3040" t="str">
            <v>DECRETO LEY Nº25977</v>
          </cell>
        </row>
        <row r="3041">
          <cell r="B3041">
            <v>12032</v>
          </cell>
          <cell r="C3041" t="str">
            <v>DON RAUL I</v>
          </cell>
          <cell r="D3041" t="str">
            <v>SY-12032-CM</v>
          </cell>
          <cell r="E3041" t="str">
            <v>INVERSIONES QUIAZA S.A.C.</v>
          </cell>
          <cell r="F3041" t="str">
            <v>DECRETO LEY Nº25977</v>
          </cell>
        </row>
        <row r="3042">
          <cell r="B3042">
            <v>12034</v>
          </cell>
          <cell r="C3042" t="str">
            <v>DELJES</v>
          </cell>
          <cell r="D3042" t="str">
            <v>MO-12034-BM</v>
          </cell>
          <cell r="E3042" t="str">
            <v>NU?Z ESQUIVEL RAUL DANI</v>
          </cell>
          <cell r="F3042" t="str">
            <v>ARTESANAL</v>
          </cell>
        </row>
        <row r="3043">
          <cell r="B3043">
            <v>12035</v>
          </cell>
          <cell r="C3043" t="str">
            <v>JUNIOR</v>
          </cell>
          <cell r="D3043" t="str">
            <v>MO-12035-BM</v>
          </cell>
          <cell r="E3043" t="str">
            <v>MARIN ANGULO JAVIER</v>
          </cell>
          <cell r="F3043" t="str">
            <v>ARTESANAL</v>
          </cell>
        </row>
        <row r="3044">
          <cell r="B3044">
            <v>12036</v>
          </cell>
          <cell r="C3044" t="str">
            <v>DO? CARMEN</v>
          </cell>
          <cell r="D3044" t="str">
            <v>MO-12036-BM</v>
          </cell>
          <cell r="E3044" t="str">
            <v>JIMENEZ ROSAS JOSE DOMINGO</v>
          </cell>
          <cell r="F3044" t="str">
            <v>ARTESANAL</v>
          </cell>
        </row>
        <row r="3045">
          <cell r="B3045">
            <v>12067</v>
          </cell>
          <cell r="C3045" t="str">
            <v>MARCO ANTONIO</v>
          </cell>
          <cell r="D3045" t="str">
            <v>PA-12067-PF</v>
          </cell>
          <cell r="E3045" t="str">
            <v>CARPIO GASTELU EUSEBIO</v>
          </cell>
          <cell r="F3045" t="str">
            <v>ARTESANAL</v>
          </cell>
        </row>
        <row r="3046">
          <cell r="B3046">
            <v>12068</v>
          </cell>
          <cell r="C3046" t="str">
            <v>ESFUERZATE</v>
          </cell>
          <cell r="D3046" t="str">
            <v>PA-12068-PF</v>
          </cell>
          <cell r="E3046" t="str">
            <v>ENCISO ZAMORA OSCAR</v>
          </cell>
          <cell r="F3046" t="str">
            <v>ARTESANAL</v>
          </cell>
        </row>
        <row r="3047">
          <cell r="B3047">
            <v>12069</v>
          </cell>
          <cell r="C3047" t="str">
            <v>EL PESCADOR</v>
          </cell>
          <cell r="D3047" t="str">
            <v>PA-12069-PF</v>
          </cell>
          <cell r="E3047" t="str">
            <v>ARIMUYA SILVANO SANTIAGO</v>
          </cell>
          <cell r="F3047" t="str">
            <v>ARTESANAL</v>
          </cell>
        </row>
        <row r="3048">
          <cell r="B3048">
            <v>12073</v>
          </cell>
          <cell r="C3048" t="str">
            <v>HALCON</v>
          </cell>
          <cell r="D3048" t="str">
            <v>CO-12073-PM</v>
          </cell>
          <cell r="E3048" t="str">
            <v>LOS HALCONES S.A.</v>
          </cell>
          <cell r="F3048" t="str">
            <v>DECRETO LEY Nº25977</v>
          </cell>
        </row>
        <row r="3049">
          <cell r="B3049">
            <v>12074</v>
          </cell>
          <cell r="C3049" t="str">
            <v>ALEJO</v>
          </cell>
          <cell r="D3049" t="str">
            <v>CO-12074-PM</v>
          </cell>
          <cell r="E3049" t="str">
            <v>AUSTRAL GROUP S.A.A</v>
          </cell>
          <cell r="F3049" t="str">
            <v>DECRETO LEY Nº25977</v>
          </cell>
        </row>
        <row r="3050">
          <cell r="B3050">
            <v>12075</v>
          </cell>
          <cell r="C3050" t="str">
            <v>JESUS</v>
          </cell>
          <cell r="D3050" t="str">
            <v>IO-12075-PM</v>
          </cell>
          <cell r="E3050" t="str">
            <v>HIDROBIOLOGICO DEL PERU S.A.C.</v>
          </cell>
          <cell r="F3050" t="str">
            <v>DECRETO LEY Nº25977</v>
          </cell>
        </row>
        <row r="3051">
          <cell r="B3051">
            <v>12076</v>
          </cell>
          <cell r="C3051" t="str">
            <v>SANTO TOMAS</v>
          </cell>
          <cell r="D3051" t="str">
            <v>MO-12076-BM</v>
          </cell>
          <cell r="E3051" t="str">
            <v>ALMIRON OVIEDO LUIS</v>
          </cell>
          <cell r="F3051" t="str">
            <v>ARTESANAL</v>
          </cell>
        </row>
        <row r="3052">
          <cell r="B3052">
            <v>12077</v>
          </cell>
          <cell r="C3052" t="str">
            <v>MOLLENDITO II</v>
          </cell>
          <cell r="D3052" t="str">
            <v>MO-12077-BM</v>
          </cell>
          <cell r="E3052" t="str">
            <v>CARI CABANA OCTAVIO RAUL</v>
          </cell>
          <cell r="F3052" t="str">
            <v>ARTESANAL</v>
          </cell>
        </row>
        <row r="3053">
          <cell r="B3053">
            <v>12078</v>
          </cell>
          <cell r="C3053" t="str">
            <v>HIMESTE</v>
          </cell>
          <cell r="D3053" t="str">
            <v>MO-12078-BM</v>
          </cell>
          <cell r="E3053" t="str">
            <v>MOCHICA CALCINA HILARIO</v>
          </cell>
          <cell r="F3053" t="str">
            <v>ARTESANAL</v>
          </cell>
        </row>
        <row r="3054">
          <cell r="B3054">
            <v>12079</v>
          </cell>
          <cell r="C3054" t="str">
            <v>LEYDY CANDY</v>
          </cell>
          <cell r="D3054" t="str">
            <v>SN-12079-BM</v>
          </cell>
          <cell r="E3054" t="str">
            <v>POMIER RULEAS VERONICA PATRICIA</v>
          </cell>
          <cell r="F3054" t="str">
            <v>ARTESANAL</v>
          </cell>
        </row>
        <row r="3055">
          <cell r="B3055">
            <v>12080</v>
          </cell>
          <cell r="C3055" t="str">
            <v>MARIA ROSA</v>
          </cell>
          <cell r="D3055" t="str">
            <v>PL-12080-BM</v>
          </cell>
          <cell r="E3055" t="str">
            <v>IBA?Z GUEVARA JOSE HUMBERTO</v>
          </cell>
          <cell r="F3055" t="str">
            <v>ARTESANAL</v>
          </cell>
        </row>
        <row r="3056">
          <cell r="B3056">
            <v>12082</v>
          </cell>
          <cell r="C3056" t="str">
            <v>SABINA BEATRIZ Nº3</v>
          </cell>
          <cell r="D3056" t="str">
            <v>PL-12082-CM</v>
          </cell>
          <cell r="E3056" t="str">
            <v>PANTA OROSCO WILMER MANUEL</v>
          </cell>
          <cell r="F3056" t="str">
            <v>LEY Nº26920</v>
          </cell>
        </row>
        <row r="3057">
          <cell r="B3057">
            <v>12083</v>
          </cell>
          <cell r="C3057" t="str">
            <v>ADELA ISABELA</v>
          </cell>
          <cell r="D3057" t="str">
            <v>PL-12083-CM</v>
          </cell>
          <cell r="E3057" t="str">
            <v>GORDILLO JACINTO ALBERTO ;GORDILLO JACINTO CARLOS ENRIQUE ;GORDILLO JACINTO EMILIO ;GORDILLO JACINTO JOSE ;GORDILLO JACINTO MANUELA ;GORDILLO JACINTO SEGUNDO PABLO ;GORDILLO JACINTO TORIBIA</v>
          </cell>
          <cell r="F3057" t="str">
            <v>LEY Nº26920</v>
          </cell>
        </row>
        <row r="3058">
          <cell r="B3058">
            <v>12084</v>
          </cell>
          <cell r="C3058" t="str">
            <v>KELLY JULIANA 3</v>
          </cell>
          <cell r="D3058" t="str">
            <v>PL-12084-CM</v>
          </cell>
          <cell r="E3058" t="str">
            <v>HUAMANCHUMO URCIA PERLA HAYDE ;SANTISTEBAN URCIA JOSE DEL CARMEN</v>
          </cell>
          <cell r="F3058" t="str">
            <v>LEY Nº26920</v>
          </cell>
        </row>
        <row r="3059">
          <cell r="B3059">
            <v>12085</v>
          </cell>
          <cell r="C3059" t="str">
            <v>VIRGEN DE CHAPI</v>
          </cell>
          <cell r="D3059" t="str">
            <v>PL-12085-CM</v>
          </cell>
          <cell r="E3059" t="str">
            <v>NUNTON CASTRO VICTOR Y OTROS</v>
          </cell>
          <cell r="F3059" t="str">
            <v>LEY Nº26920</v>
          </cell>
        </row>
        <row r="3060">
          <cell r="B3060">
            <v>12086</v>
          </cell>
          <cell r="C3060" t="str">
            <v>SE?R DE LOS MILAGROS</v>
          </cell>
          <cell r="D3060" t="str">
            <v>PL-12086-BM</v>
          </cell>
          <cell r="E3060" t="str">
            <v>SEGUNDO MONZON JULCA Y SRA.</v>
          </cell>
          <cell r="F3060" t="str">
            <v>ARTESANAL</v>
          </cell>
        </row>
        <row r="3061">
          <cell r="B3061">
            <v>12088</v>
          </cell>
          <cell r="C3061" t="str">
            <v>TERESITA</v>
          </cell>
          <cell r="D3061" t="str">
            <v>PM-12088-BF</v>
          </cell>
          <cell r="E3061" t="str">
            <v>HUAYLLAHUA SINTI GUSTAVO</v>
          </cell>
          <cell r="F3061" t="str">
            <v>ARTESANAL</v>
          </cell>
        </row>
        <row r="3062">
          <cell r="B3062">
            <v>12147</v>
          </cell>
          <cell r="C3062" t="str">
            <v>TASA 33</v>
          </cell>
          <cell r="D3062" t="str">
            <v>HO-12147-PM</v>
          </cell>
          <cell r="E3062" t="str">
            <v>TECNOLOGICA DE ALIMENTOS S.A.</v>
          </cell>
          <cell r="F3062" t="str">
            <v>DECRETO LEY Nº25977</v>
          </cell>
        </row>
        <row r="3063">
          <cell r="B3063">
            <v>12169</v>
          </cell>
          <cell r="C3063" t="str">
            <v>SOL I</v>
          </cell>
          <cell r="D3063" t="str">
            <v>PT-12169-CM</v>
          </cell>
          <cell r="E3063" t="str">
            <v>SEAFROST S.A.C.</v>
          </cell>
          <cell r="F3063" t="str">
            <v>DECRETO LEY Nº25977</v>
          </cell>
        </row>
        <row r="3064">
          <cell r="B3064">
            <v>12171</v>
          </cell>
          <cell r="C3064" t="str">
            <v>SANTO TORIBIO I</v>
          </cell>
          <cell r="D3064" t="str">
            <v>PT-12171-CM</v>
          </cell>
          <cell r="E3064" t="str">
            <v>MARIN TABOADA JUAN MIGUEL</v>
          </cell>
          <cell r="F3064" t="str">
            <v>LEY Nº26920</v>
          </cell>
        </row>
        <row r="3065">
          <cell r="B3065">
            <v>12172</v>
          </cell>
          <cell r="C3065" t="str">
            <v>MIGUEL ANGEL</v>
          </cell>
          <cell r="D3065" t="str">
            <v>PT-12172-CM</v>
          </cell>
          <cell r="E3065" t="str">
            <v>QUEREVALU DE QUIROGA MARIA PAULINA ;QUIROGA RUMICHE TEOFILO</v>
          </cell>
          <cell r="F3065" t="str">
            <v>LEY Nº26920</v>
          </cell>
        </row>
        <row r="3066">
          <cell r="B3066">
            <v>12173</v>
          </cell>
          <cell r="C3066" t="str">
            <v>MI ADORACION</v>
          </cell>
          <cell r="D3066" t="str">
            <v>PT-12173-CM</v>
          </cell>
          <cell r="E3066" t="str">
            <v>CORPORACION PESQUERA EDC S.A.C.</v>
          </cell>
          <cell r="F3066" t="str">
            <v>LEY Nº26920</v>
          </cell>
        </row>
        <row r="3067">
          <cell r="B3067">
            <v>12185</v>
          </cell>
          <cell r="C3067" t="str">
            <v>TIO JOSE</v>
          </cell>
          <cell r="D3067" t="str">
            <v>CO-12185-PM</v>
          </cell>
          <cell r="E3067" t="str">
            <v>AUSTRAL GROUP S.A.A</v>
          </cell>
          <cell r="F3067" t="str">
            <v>DECRETO LEY Nº25977</v>
          </cell>
        </row>
        <row r="3068">
          <cell r="B3068">
            <v>12186</v>
          </cell>
          <cell r="C3068" t="str">
            <v>DON LUIS</v>
          </cell>
          <cell r="D3068" t="str">
            <v>CO-12186-PM</v>
          </cell>
          <cell r="E3068" t="str">
            <v>AUSTRAL GROUP S.A.A</v>
          </cell>
          <cell r="F3068" t="str">
            <v>DECRETO LEY Nº25977</v>
          </cell>
        </row>
        <row r="3069">
          <cell r="B3069">
            <v>12194</v>
          </cell>
          <cell r="C3069" t="str">
            <v>ANTONELLA</v>
          </cell>
          <cell r="D3069" t="str">
            <v>CO-12194-PM</v>
          </cell>
          <cell r="E3069" t="str">
            <v>PESQUERA EXALMAR S.A.A.</v>
          </cell>
          <cell r="F3069" t="str">
            <v>DECRETO LEY Nº25977</v>
          </cell>
        </row>
        <row r="3070">
          <cell r="B3070">
            <v>12197</v>
          </cell>
          <cell r="C3070" t="str">
            <v>CHINITO</v>
          </cell>
          <cell r="D3070" t="str">
            <v>HO-12197-BM</v>
          </cell>
          <cell r="E3070" t="str">
            <v>CIRILO OCA? CARLOS</v>
          </cell>
          <cell r="F3070" t="str">
            <v>ARTESANAL</v>
          </cell>
        </row>
        <row r="3071">
          <cell r="B3071">
            <v>12199</v>
          </cell>
          <cell r="C3071" t="str">
            <v>ENAMM I</v>
          </cell>
          <cell r="D3071" t="str">
            <v>CO-12199-BM</v>
          </cell>
          <cell r="E3071" t="str">
            <v>ESCUELA NACIONAL DE MARINA MERCANTE ALMIRANTE MIGUEL GRAU</v>
          </cell>
          <cell r="F3071" t="str">
            <v>MENOR ESCALA</v>
          </cell>
        </row>
        <row r="3072">
          <cell r="B3072">
            <v>12206</v>
          </cell>
          <cell r="C3072" t="str">
            <v>MIGUEL</v>
          </cell>
          <cell r="D3072" t="str">
            <v>CO-12206-BM</v>
          </cell>
          <cell r="E3072" t="str">
            <v>CAYCHO FAUSTINO VICENTE MAXIMILIANO</v>
          </cell>
          <cell r="F3072" t="str">
            <v>DECRETO LEGISLATIVO Nº1273</v>
          </cell>
        </row>
        <row r="3073">
          <cell r="B3073">
            <v>12214</v>
          </cell>
          <cell r="C3073" t="str">
            <v>MA?CO II</v>
          </cell>
          <cell r="D3073" t="str">
            <v>PT-12214-BM</v>
          </cell>
          <cell r="E3073" t="str">
            <v>GONZALES CORDOVA MANUEL MOISES</v>
          </cell>
          <cell r="F3073" t="str">
            <v>DECRETO LEGISLATIVO Nº1273</v>
          </cell>
        </row>
        <row r="3074">
          <cell r="B3074">
            <v>12216</v>
          </cell>
          <cell r="C3074" t="str">
            <v>MI PEDRO</v>
          </cell>
          <cell r="D3074" t="str">
            <v>PT-12216-CM</v>
          </cell>
          <cell r="E3074" t="str">
            <v>CORDOVA HIDALGO LUZ DELIA</v>
          </cell>
          <cell r="F3074" t="str">
            <v>LEY Nº26920</v>
          </cell>
        </row>
        <row r="3075">
          <cell r="B3075">
            <v>12222</v>
          </cell>
          <cell r="C3075" t="str">
            <v>VIKINGO</v>
          </cell>
          <cell r="D3075" t="str">
            <v>CO-12222-PM</v>
          </cell>
          <cell r="E3075" t="str">
            <v>CORPORACION DEL MAR S.A.</v>
          </cell>
          <cell r="F3075" t="str">
            <v>DECRETO LEY Nº25977</v>
          </cell>
        </row>
        <row r="3076">
          <cell r="B3076">
            <v>12223</v>
          </cell>
          <cell r="C3076" t="str">
            <v>CARABELA</v>
          </cell>
          <cell r="D3076" t="str">
            <v>CO-12223-PM</v>
          </cell>
          <cell r="E3076" t="str">
            <v>CORPORACION DEL MAR S.A.</v>
          </cell>
          <cell r="F3076" t="str">
            <v>DECRETO LEY Nº25977</v>
          </cell>
        </row>
        <row r="3077">
          <cell r="B3077">
            <v>12224</v>
          </cell>
          <cell r="C3077" t="str">
            <v>MARINERA</v>
          </cell>
          <cell r="D3077" t="str">
            <v>CO-12224-PM</v>
          </cell>
          <cell r="E3077" t="str">
            <v>CORPORACION DEL MAR S.A.</v>
          </cell>
          <cell r="F3077" t="str">
            <v>DECRETO LEY Nº25977</v>
          </cell>
        </row>
        <row r="3078">
          <cell r="B3078">
            <v>12225</v>
          </cell>
          <cell r="C3078" t="str">
            <v>GALEON</v>
          </cell>
          <cell r="D3078" t="str">
            <v>CO-12225-PM</v>
          </cell>
          <cell r="E3078" t="str">
            <v>CORPORACION DEL MAR S.A.</v>
          </cell>
          <cell r="F3078" t="str">
            <v>DECRETO LEY Nº25977</v>
          </cell>
        </row>
        <row r="3079">
          <cell r="B3079">
            <v>12226</v>
          </cell>
          <cell r="C3079" t="str">
            <v>BARRACUDA</v>
          </cell>
          <cell r="D3079" t="str">
            <v>CO-12226-PM</v>
          </cell>
          <cell r="E3079" t="str">
            <v>CORPORACION DEL MAR S.A.</v>
          </cell>
          <cell r="F3079" t="str">
            <v>DECRETO LEY Nº25977</v>
          </cell>
        </row>
        <row r="3080">
          <cell r="B3080">
            <v>12227</v>
          </cell>
          <cell r="C3080" t="str">
            <v>ALBATROS</v>
          </cell>
          <cell r="D3080" t="str">
            <v>CO-12227-PM</v>
          </cell>
          <cell r="E3080" t="str">
            <v>CORPORACION DEL MAR S.A.</v>
          </cell>
          <cell r="F3080" t="str">
            <v>DECRETO LEY Nº25977</v>
          </cell>
        </row>
        <row r="3081">
          <cell r="B3081">
            <v>12232</v>
          </cell>
          <cell r="C3081" t="str">
            <v>JUANCHO</v>
          </cell>
          <cell r="D3081" t="str">
            <v>CO-12232-PM</v>
          </cell>
          <cell r="E3081" t="str">
            <v>AUSTRAL GROUP S.A.A</v>
          </cell>
          <cell r="F3081" t="str">
            <v>DECRETO LEY Nº25977</v>
          </cell>
        </row>
        <row r="3082">
          <cell r="B3082">
            <v>12233</v>
          </cell>
          <cell r="C3082" t="str">
            <v>TIO LUCAS</v>
          </cell>
          <cell r="D3082" t="str">
            <v>CO-12233-PM</v>
          </cell>
          <cell r="E3082" t="str">
            <v>AUSTRAL GROUP S.A.A</v>
          </cell>
          <cell r="F3082" t="str">
            <v>DECRETO LEY Nº25977</v>
          </cell>
        </row>
        <row r="3083">
          <cell r="B3083">
            <v>12234</v>
          </cell>
          <cell r="C3083" t="str">
            <v>CASACA</v>
          </cell>
          <cell r="D3083" t="str">
            <v>CO-12234-PM</v>
          </cell>
          <cell r="E3083" t="str">
            <v>AUSTRAL GROUP S.A.A</v>
          </cell>
          <cell r="F3083" t="str">
            <v>DECRETO LEY Nº25977</v>
          </cell>
        </row>
        <row r="3084">
          <cell r="B3084">
            <v>12243</v>
          </cell>
          <cell r="C3084" t="str">
            <v>AUDAZ</v>
          </cell>
          <cell r="D3084" t="str">
            <v>CO-12243-CM</v>
          </cell>
          <cell r="E3084" t="str">
            <v>GRUPO SINDICATO PESQUERO DEL PERU S.A.</v>
          </cell>
          <cell r="F3084" t="str">
            <v>DECRETO LEY Nº25977</v>
          </cell>
        </row>
        <row r="3085">
          <cell r="B3085">
            <v>12244</v>
          </cell>
          <cell r="C3085" t="str">
            <v>PIONERO</v>
          </cell>
          <cell r="D3085" t="str">
            <v>CO-12244-CM</v>
          </cell>
          <cell r="E3085" t="str">
            <v>GRUPO SINDICATO PESQUERO DEL PERU S.A.</v>
          </cell>
          <cell r="F3085" t="str">
            <v>DECRETO LEY Nº25977</v>
          </cell>
        </row>
        <row r="3086">
          <cell r="B3086">
            <v>12245</v>
          </cell>
          <cell r="C3086" t="str">
            <v>RITA MARIBEL</v>
          </cell>
          <cell r="D3086" t="str">
            <v>HO-12245-BM</v>
          </cell>
          <cell r="E3086" t="str">
            <v>GERMAN T. BENITES GUERRA Y OTRO</v>
          </cell>
          <cell r="F3086" t="str">
            <v>ARTESANAL</v>
          </cell>
        </row>
        <row r="3087">
          <cell r="B3087">
            <v>12249</v>
          </cell>
          <cell r="C3087" t="str">
            <v>EVELYN</v>
          </cell>
          <cell r="D3087" t="str">
            <v>CE-12249-BM</v>
          </cell>
          <cell r="E3087" t="str">
            <v>RODRIGUEZ HERRERA MARLON FREY</v>
          </cell>
          <cell r="F3087" t="str">
            <v>ARTESANAL</v>
          </cell>
        </row>
        <row r="3088">
          <cell r="B3088">
            <v>12251</v>
          </cell>
          <cell r="C3088" t="str">
            <v>HERNANCITO I</v>
          </cell>
          <cell r="D3088" t="str">
            <v>PL-12251-CM</v>
          </cell>
          <cell r="E3088" t="str">
            <v>PANTA PANTA EDUARDO ;PANTA PANTA JOSE ANDRES ;PERICHE ECA PEDRO CELESTINO</v>
          </cell>
          <cell r="F3088" t="str">
            <v>LEY Nº26920</v>
          </cell>
        </row>
        <row r="3089">
          <cell r="B3089">
            <v>12252</v>
          </cell>
          <cell r="C3089" t="str">
            <v>DO? PINA</v>
          </cell>
          <cell r="D3089" t="str">
            <v>PL-12252-CM</v>
          </cell>
          <cell r="E3089" t="str">
            <v>ACOSTA CHANCAFE KELVIN JOSUE</v>
          </cell>
          <cell r="F3089" t="str">
            <v>ARTESANAL</v>
          </cell>
        </row>
        <row r="3090">
          <cell r="B3090">
            <v>12255</v>
          </cell>
          <cell r="C3090" t="str">
            <v>MARIA ROSARIO</v>
          </cell>
          <cell r="D3090" t="str">
            <v>CO-12255-BM</v>
          </cell>
          <cell r="E3090" t="str">
            <v>TATAJE GONZALES PABLO</v>
          </cell>
          <cell r="F3090" t="str">
            <v>ARTESANAL</v>
          </cell>
        </row>
        <row r="3091">
          <cell r="B3091">
            <v>12277</v>
          </cell>
          <cell r="C3091" t="str">
            <v>ALEJANDRIA IV</v>
          </cell>
          <cell r="D3091" t="str">
            <v>CO-12277-PM</v>
          </cell>
          <cell r="E3091" t="str">
            <v>PESQUERA ALEJANDRIA S.A.</v>
          </cell>
          <cell r="F3091" t="str">
            <v>DECRETO LEY Nº25977</v>
          </cell>
        </row>
        <row r="3092">
          <cell r="B3092">
            <v>12280</v>
          </cell>
          <cell r="C3092" t="str">
            <v>MI ANDREITA</v>
          </cell>
          <cell r="D3092" t="str">
            <v>PL-12280-CM</v>
          </cell>
          <cell r="E3092" t="str">
            <v>LIZA PUICAN FLORENTINA ;NUNTON CASTRO CASIMIRO</v>
          </cell>
          <cell r="F3092" t="str">
            <v>LEY Nº26920</v>
          </cell>
        </row>
        <row r="3093">
          <cell r="B3093">
            <v>12282</v>
          </cell>
          <cell r="C3093" t="str">
            <v>JAIRO</v>
          </cell>
          <cell r="D3093" t="str">
            <v>CE-12282-BM</v>
          </cell>
          <cell r="E3093" t="str">
            <v>REYES ARROYO LILY AURORA</v>
          </cell>
          <cell r="F3093" t="str">
            <v>ARTESANAL</v>
          </cell>
        </row>
        <row r="3094">
          <cell r="B3094">
            <v>12283</v>
          </cell>
          <cell r="C3094" t="str">
            <v>RYAN</v>
          </cell>
          <cell r="D3094" t="str">
            <v>CE-12283-BM</v>
          </cell>
          <cell r="E3094" t="str">
            <v>CHAVEZ ATAC JUAN CARLOS</v>
          </cell>
          <cell r="F3094" t="str">
            <v>ARTESANAL</v>
          </cell>
        </row>
        <row r="3095">
          <cell r="B3095">
            <v>12284</v>
          </cell>
          <cell r="C3095" t="str">
            <v>ELIANA</v>
          </cell>
          <cell r="D3095" t="str">
            <v>CE-12284-BM</v>
          </cell>
          <cell r="E3095" t="str">
            <v>GORDILLO RAMIREZ GEOVANI MANUEL ;OTINIANO CARBAJAL WILDER</v>
          </cell>
          <cell r="F3095" t="str">
            <v>DECRETO LEGISLATIVO Nº1273</v>
          </cell>
        </row>
        <row r="3096">
          <cell r="B3096">
            <v>12287</v>
          </cell>
          <cell r="C3096" t="str">
            <v>CRISTHIAN MISAEL</v>
          </cell>
          <cell r="D3096" t="str">
            <v>HO-12287-BM</v>
          </cell>
          <cell r="E3096" t="str">
            <v>SALVADOR M.HARO CONTRERAS Y OTRO</v>
          </cell>
          <cell r="F3096" t="str">
            <v>ARTESANAL</v>
          </cell>
        </row>
        <row r="3097">
          <cell r="B3097">
            <v>12288</v>
          </cell>
          <cell r="C3097" t="str">
            <v>MARCOS</v>
          </cell>
          <cell r="D3097" t="str">
            <v>MO-12288-BM</v>
          </cell>
          <cell r="E3097" t="str">
            <v>MAMANI HUANACUNE CIRILO JACOB</v>
          </cell>
          <cell r="F3097" t="str">
            <v>ARTESANAL</v>
          </cell>
        </row>
        <row r="3098">
          <cell r="B3098">
            <v>12289</v>
          </cell>
          <cell r="C3098" t="str">
            <v>LEONARD</v>
          </cell>
          <cell r="D3098" t="str">
            <v>MO-12289-BM</v>
          </cell>
          <cell r="E3098" t="str">
            <v>JUAN CERVANTES NOLASCO Y CARMEN CRUZ RAMOS</v>
          </cell>
          <cell r="F3098" t="str">
            <v>ARTESANAL</v>
          </cell>
        </row>
        <row r="3099">
          <cell r="B3099">
            <v>12290</v>
          </cell>
          <cell r="C3099" t="str">
            <v>ANGEL MOISES</v>
          </cell>
          <cell r="D3099" t="str">
            <v>MO-12290-BM</v>
          </cell>
          <cell r="E3099" t="str">
            <v>NIETO PE?RANDA MOISES ALBERTO</v>
          </cell>
          <cell r="F3099" t="str">
            <v>ARTESANAL</v>
          </cell>
        </row>
        <row r="3100">
          <cell r="B3100">
            <v>12291</v>
          </cell>
          <cell r="C3100" t="str">
            <v>JEFFRIN</v>
          </cell>
          <cell r="D3100" t="str">
            <v>MO-12291-BM</v>
          </cell>
          <cell r="E3100" t="str">
            <v>RAYMUNDO CRUZ CARRILLO Y OTRO</v>
          </cell>
          <cell r="F3100" t="str">
            <v>ARTESANAL</v>
          </cell>
        </row>
        <row r="3101">
          <cell r="B3101">
            <v>12292</v>
          </cell>
          <cell r="C3101" t="str">
            <v>ZOILA ROSA</v>
          </cell>
          <cell r="D3101" t="str">
            <v>MO-12292-BM</v>
          </cell>
          <cell r="E3101" t="str">
            <v>RIVERA QUISPE LILIANA</v>
          </cell>
          <cell r="F3101" t="str">
            <v>ARTESANAL</v>
          </cell>
        </row>
        <row r="3102">
          <cell r="B3102">
            <v>12295</v>
          </cell>
          <cell r="C3102" t="str">
            <v>SNAEFARI</v>
          </cell>
          <cell r="D3102" t="str">
            <v>PT-12295-PM</v>
          </cell>
          <cell r="E3102" t="str">
            <v>AGROPESCA S.A.</v>
          </cell>
          <cell r="F3102" t="str">
            <v>DECRETO LEY Nº25977</v>
          </cell>
        </row>
        <row r="3103">
          <cell r="B3103">
            <v>12299</v>
          </cell>
          <cell r="C3103" t="str">
            <v>JESSICA OLINDA</v>
          </cell>
          <cell r="D3103" t="str">
            <v>TA-12299-CM</v>
          </cell>
          <cell r="E3103" t="str">
            <v>PANTA PANTA PEDRO</v>
          </cell>
          <cell r="F3103" t="str">
            <v>LEY Nº26920</v>
          </cell>
        </row>
        <row r="3104">
          <cell r="B3104">
            <v>12303</v>
          </cell>
          <cell r="C3104" t="str">
            <v>CORAZON DE JESUS II</v>
          </cell>
          <cell r="D3104" t="str">
            <v>TA-12303-BM</v>
          </cell>
          <cell r="E3104" t="str">
            <v>PANTA JACINTO PABLO</v>
          </cell>
          <cell r="F3104" t="str">
            <v>ARTESANAL</v>
          </cell>
        </row>
        <row r="3105">
          <cell r="B3105">
            <v>12308</v>
          </cell>
          <cell r="C3105" t="str">
            <v>EL DELFIN</v>
          </cell>
          <cell r="D3105" t="str">
            <v>TA-12308-BM</v>
          </cell>
          <cell r="E3105" t="str">
            <v>QUEREVALU RUMICHE MARIANO</v>
          </cell>
          <cell r="F3105" t="str">
            <v>ARTESANAL</v>
          </cell>
        </row>
        <row r="3106">
          <cell r="B3106">
            <v>12309</v>
          </cell>
          <cell r="C3106" t="str">
            <v>VAGAMUNDO</v>
          </cell>
          <cell r="D3106" t="str">
            <v>TA-12309-BM</v>
          </cell>
          <cell r="E3106" t="str">
            <v>ABAD CHAMBA JOSE ELENO</v>
          </cell>
          <cell r="F3106" t="str">
            <v>DECRETO LEGISLATIVO Nº1273</v>
          </cell>
        </row>
        <row r="3107">
          <cell r="B3107">
            <v>12310</v>
          </cell>
          <cell r="C3107" t="str">
            <v>MIS GEMELAS I</v>
          </cell>
          <cell r="D3107" t="str">
            <v>TA-12310-BM</v>
          </cell>
          <cell r="E3107" t="str">
            <v>ROBERTO PE? PERICHE Y OTRO</v>
          </cell>
          <cell r="F3107" t="str">
            <v>ARTESANAL</v>
          </cell>
        </row>
        <row r="3108">
          <cell r="B3108">
            <v>12311</v>
          </cell>
          <cell r="C3108" t="str">
            <v>VIRGEN DEL CARMEN</v>
          </cell>
          <cell r="D3108" t="str">
            <v>TA-12311-BM</v>
          </cell>
          <cell r="E3108" t="str">
            <v>AYALA PINGO FRANCISCO</v>
          </cell>
          <cell r="F3108" t="str">
            <v>ARTESANAL</v>
          </cell>
        </row>
        <row r="3109">
          <cell r="B3109">
            <v>12312</v>
          </cell>
          <cell r="C3109" t="str">
            <v>CABALLERO DE LOS MARES I</v>
          </cell>
          <cell r="D3109" t="str">
            <v>TA-12312-BM</v>
          </cell>
          <cell r="E3109" t="str">
            <v>LLENQUE FLORES ANTONIO</v>
          </cell>
          <cell r="F3109" t="str">
            <v>ARTESANAL</v>
          </cell>
        </row>
        <row r="3110">
          <cell r="B3110">
            <v>12319</v>
          </cell>
          <cell r="C3110" t="str">
            <v>MILAGRO DE LUREN 3</v>
          </cell>
          <cell r="D3110" t="str">
            <v>TA-12319-CM</v>
          </cell>
          <cell r="E3110" t="str">
            <v>PANTA PERICHE GREGORIO ;PANTA PERICHE LUIS FERNANDO ;PANTA PERICHE MODESTO ;PANTA PERICHE SEBASTIAN</v>
          </cell>
          <cell r="F3110" t="str">
            <v>LEY Nº26920</v>
          </cell>
        </row>
        <row r="3111">
          <cell r="B3111">
            <v>12320</v>
          </cell>
          <cell r="C3111" t="str">
            <v>JESUS ES MI CAPITAN</v>
          </cell>
          <cell r="D3111" t="str">
            <v>TA-12320-BM</v>
          </cell>
          <cell r="E3111" t="str">
            <v>CHULLE GONZALES MARTIN WILLIAMS</v>
          </cell>
          <cell r="F3111" t="str">
            <v>ARTESANAL</v>
          </cell>
        </row>
        <row r="3112">
          <cell r="B3112">
            <v>12325</v>
          </cell>
          <cell r="C3112" t="str">
            <v>LOURDES CAROLINA</v>
          </cell>
          <cell r="D3112" t="str">
            <v>TA-12325-BM</v>
          </cell>
          <cell r="E3112" t="str">
            <v>CORDOVA VILLAREAL SOLEDAD</v>
          </cell>
          <cell r="F3112" t="str">
            <v>ARTESANAL</v>
          </cell>
        </row>
        <row r="3113">
          <cell r="B3113">
            <v>12331</v>
          </cell>
          <cell r="C3113" t="str">
            <v>DON GERARDO</v>
          </cell>
          <cell r="D3113" t="str">
            <v>TA-12331-BM</v>
          </cell>
          <cell r="E3113" t="str">
            <v>PANTA AYALA MANUEL DANIEL</v>
          </cell>
          <cell r="F3113" t="str">
            <v>ARTESANAL</v>
          </cell>
        </row>
        <row r="3114">
          <cell r="B3114">
            <v>12337</v>
          </cell>
          <cell r="C3114" t="str">
            <v>SANTIAGO APOSTOL II</v>
          </cell>
          <cell r="D3114" t="str">
            <v>TA-12337-BM</v>
          </cell>
          <cell r="E3114" t="str">
            <v>ECA PANTA SANTIAGO ;QUEREVALU DE ECA MARINA</v>
          </cell>
          <cell r="F3114" t="str">
            <v>ARTESANAL</v>
          </cell>
        </row>
        <row r="3115">
          <cell r="B3115">
            <v>12338</v>
          </cell>
          <cell r="C3115" t="str">
            <v>VIRGEN CRUZ DE MOTUPE</v>
          </cell>
          <cell r="D3115" t="str">
            <v>TA-12338-CM</v>
          </cell>
          <cell r="E3115" t="str">
            <v>MOLEROS QUI?NES ROGER DAVID</v>
          </cell>
          <cell r="F3115" t="str">
            <v>ARTESANAL</v>
          </cell>
        </row>
        <row r="3116">
          <cell r="B3116">
            <v>12347</v>
          </cell>
          <cell r="C3116" t="str">
            <v>EL CHIQUITO</v>
          </cell>
          <cell r="D3116" t="str">
            <v>IO-12347-BM</v>
          </cell>
          <cell r="E3116" t="str">
            <v>LOAYZA ZEGARRA LUCIANO</v>
          </cell>
          <cell r="F3116" t="str">
            <v>ARTESANAL</v>
          </cell>
        </row>
        <row r="3117">
          <cell r="B3117">
            <v>12348</v>
          </cell>
          <cell r="C3117" t="str">
            <v>HERNAN Y YENI</v>
          </cell>
          <cell r="D3117" t="str">
            <v>IO-12348-BM</v>
          </cell>
          <cell r="E3117" t="str">
            <v>AROCUTIPA FLORES EDGAR</v>
          </cell>
          <cell r="F3117" t="str">
            <v>ARTESANAL</v>
          </cell>
        </row>
        <row r="3118">
          <cell r="B3118">
            <v>12349</v>
          </cell>
          <cell r="C3118" t="str">
            <v>JESUS DE NAZARETH</v>
          </cell>
          <cell r="D3118" t="str">
            <v>IO-12349-BM</v>
          </cell>
          <cell r="E3118" t="str">
            <v>FLORES SALHUA DOMINGO</v>
          </cell>
          <cell r="F3118" t="str">
            <v>ARTESANAL</v>
          </cell>
        </row>
        <row r="3119">
          <cell r="B3119">
            <v>12350</v>
          </cell>
          <cell r="C3119" t="str">
            <v>CAROLINA</v>
          </cell>
          <cell r="D3119" t="str">
            <v>IO-12350-BM</v>
          </cell>
          <cell r="E3119" t="str">
            <v>TELLO DICHE JUAN JOSE</v>
          </cell>
          <cell r="F3119" t="str">
            <v>ARTESANAL</v>
          </cell>
        </row>
        <row r="3120">
          <cell r="B3120">
            <v>12351</v>
          </cell>
          <cell r="C3120" t="str">
            <v>DANYOI</v>
          </cell>
          <cell r="D3120" t="str">
            <v>IO-12351-BM</v>
          </cell>
          <cell r="E3120" t="str">
            <v>VELASQUEZ ROQUE JAVIER FERNANDO</v>
          </cell>
          <cell r="F3120" t="str">
            <v>ARTESANAL</v>
          </cell>
        </row>
        <row r="3121">
          <cell r="B3121">
            <v>12352</v>
          </cell>
          <cell r="C3121" t="str">
            <v>CRUCERO I</v>
          </cell>
          <cell r="D3121" t="str">
            <v>IO-12352-BM</v>
          </cell>
          <cell r="E3121" t="str">
            <v>ATENCIO LLANO PASTOR RENE</v>
          </cell>
          <cell r="F3121" t="str">
            <v>ARTESANAL</v>
          </cell>
        </row>
        <row r="3122">
          <cell r="B3122">
            <v>12353</v>
          </cell>
          <cell r="C3122" t="str">
            <v>VIRGENCITA DE LAS PE?S II</v>
          </cell>
          <cell r="D3122" t="str">
            <v>IO-12353-BM</v>
          </cell>
          <cell r="E3122" t="str">
            <v>VELASQUEZ ALACONA JULIO</v>
          </cell>
          <cell r="F3122" t="str">
            <v>ARTESANAL</v>
          </cell>
        </row>
        <row r="3123">
          <cell r="B3123">
            <v>12354</v>
          </cell>
          <cell r="C3123" t="str">
            <v>VILMA</v>
          </cell>
          <cell r="D3123" t="str">
            <v>IO-12354-BM</v>
          </cell>
          <cell r="E3123" t="str">
            <v>LLANOS RETAMOZO AURELIO Y BONIFACIO MACHACA BRACELINA</v>
          </cell>
          <cell r="F3123" t="str">
            <v>ARTESANAL</v>
          </cell>
        </row>
        <row r="3124">
          <cell r="B3124">
            <v>12355</v>
          </cell>
          <cell r="C3124" t="str">
            <v>LUIS EDGARD</v>
          </cell>
          <cell r="D3124" t="str">
            <v>IO-12355-BM</v>
          </cell>
          <cell r="E3124" t="str">
            <v>CHOQUECOTA HUALPA MARCELO</v>
          </cell>
          <cell r="F3124" t="str">
            <v>ARTESANAL</v>
          </cell>
        </row>
        <row r="3125">
          <cell r="B3125">
            <v>12356</v>
          </cell>
          <cell r="C3125" t="str">
            <v>KENY Y KAROL</v>
          </cell>
          <cell r="D3125" t="str">
            <v>IO-12356-BM</v>
          </cell>
          <cell r="E3125" t="str">
            <v>MONTOYA RIVERA ORLANDO EUSEBIO</v>
          </cell>
          <cell r="F3125" t="str">
            <v>ARTESANAL</v>
          </cell>
        </row>
        <row r="3126">
          <cell r="B3126">
            <v>12357</v>
          </cell>
          <cell r="C3126" t="str">
            <v>JUAN Y DENIS</v>
          </cell>
          <cell r="D3126" t="str">
            <v>IO-12357-BM</v>
          </cell>
          <cell r="E3126" t="str">
            <v>MOINA LERMA JUAN</v>
          </cell>
          <cell r="F3126" t="str">
            <v>ARTESANAL</v>
          </cell>
        </row>
        <row r="3127">
          <cell r="B3127">
            <v>12358</v>
          </cell>
          <cell r="C3127" t="str">
            <v>JORGE ALFREDO</v>
          </cell>
          <cell r="D3127" t="str">
            <v>IO-12358-BM</v>
          </cell>
          <cell r="E3127" t="str">
            <v>SINTICALA LIMACHI ALFREDO</v>
          </cell>
          <cell r="F3127" t="str">
            <v>ARTESANAL</v>
          </cell>
        </row>
        <row r="3128">
          <cell r="B3128">
            <v>12359</v>
          </cell>
          <cell r="C3128" t="str">
            <v>ELVIA Y ROSARIO</v>
          </cell>
          <cell r="D3128" t="str">
            <v>IO-12359-BM</v>
          </cell>
          <cell r="E3128" t="str">
            <v>DIAZ ROSAS FLAVIO SEGUNDO</v>
          </cell>
          <cell r="F3128" t="str">
            <v>ARTESANAL</v>
          </cell>
        </row>
        <row r="3129">
          <cell r="B3129">
            <v>12360</v>
          </cell>
          <cell r="C3129" t="str">
            <v>VIRGEN DE LAS PE?S III</v>
          </cell>
          <cell r="D3129" t="str">
            <v>IO-12360-BM</v>
          </cell>
          <cell r="E3129" t="str">
            <v>COAQUERA CHOQUE FLORENCIO</v>
          </cell>
          <cell r="F3129" t="str">
            <v>ARTESANAL</v>
          </cell>
        </row>
        <row r="3130">
          <cell r="B3130">
            <v>12361</v>
          </cell>
          <cell r="C3130" t="str">
            <v>VIRGEN DE CHAPI III</v>
          </cell>
          <cell r="D3130" t="str">
            <v>IO-12361-BM</v>
          </cell>
          <cell r="E3130" t="str">
            <v>FLORES MENDOZA ALFREDO</v>
          </cell>
          <cell r="F3130" t="str">
            <v>ARTESANAL</v>
          </cell>
        </row>
        <row r="3131">
          <cell r="B3131">
            <v>12362</v>
          </cell>
          <cell r="C3131" t="str">
            <v>SE?R DE LOCUMBA III</v>
          </cell>
          <cell r="D3131" t="str">
            <v>IO-12362-BM</v>
          </cell>
          <cell r="E3131" t="str">
            <v>RAMOS PE?LOZA ALBERTO</v>
          </cell>
          <cell r="F3131" t="str">
            <v>ARTESANAL</v>
          </cell>
        </row>
        <row r="3132">
          <cell r="B3132">
            <v>12363</v>
          </cell>
          <cell r="C3132" t="str">
            <v>AQUAMAN I</v>
          </cell>
          <cell r="D3132" t="str">
            <v>IO-12363-BM</v>
          </cell>
          <cell r="E3132" t="str">
            <v>ANTONIO ESQUIAGOLA Y OTRO</v>
          </cell>
          <cell r="F3132" t="str">
            <v>ARTESANAL</v>
          </cell>
        </row>
        <row r="3133">
          <cell r="B3133">
            <v>12364</v>
          </cell>
          <cell r="C3133" t="str">
            <v>CECI PAOLA</v>
          </cell>
          <cell r="D3133" t="str">
            <v>IO-12364-BM</v>
          </cell>
          <cell r="E3133" t="str">
            <v>GARCIA CORNEJO HERNAN CECILIO</v>
          </cell>
          <cell r="F3133" t="str">
            <v>ARTESANAL</v>
          </cell>
        </row>
        <row r="3134">
          <cell r="B3134">
            <v>12365</v>
          </cell>
          <cell r="C3134" t="str">
            <v>DON EULOGIO</v>
          </cell>
          <cell r="D3134" t="str">
            <v>IO-12365-BM</v>
          </cell>
          <cell r="E3134" t="str">
            <v>CHALCO TINTAYA EUGENIO</v>
          </cell>
          <cell r="F3134" t="str">
            <v>ARTESANAL</v>
          </cell>
        </row>
        <row r="3135">
          <cell r="B3135">
            <v>12366</v>
          </cell>
          <cell r="C3135" t="str">
            <v>SULCA</v>
          </cell>
          <cell r="D3135" t="str">
            <v>IO-12366-BM</v>
          </cell>
          <cell r="E3135" t="str">
            <v>VICENTE GOMEZ Y OTRO</v>
          </cell>
          <cell r="F3135" t="str">
            <v>ARTESANAL</v>
          </cell>
        </row>
        <row r="3136">
          <cell r="B3136">
            <v>12367</v>
          </cell>
          <cell r="C3136" t="str">
            <v>NICO III</v>
          </cell>
          <cell r="D3136" t="str">
            <v>IO-12367-BM</v>
          </cell>
          <cell r="E3136" t="str">
            <v>NICOLAS ASENCIO PARCELA Y OTRO</v>
          </cell>
          <cell r="F3136" t="str">
            <v>ARTESANAL</v>
          </cell>
        </row>
        <row r="3137">
          <cell r="B3137">
            <v>12368</v>
          </cell>
          <cell r="C3137" t="str">
            <v>DANIEL</v>
          </cell>
          <cell r="D3137" t="str">
            <v>IO-12368-BM</v>
          </cell>
          <cell r="E3137" t="str">
            <v>DANIEL CALAGUA ROSALES Y OTRO</v>
          </cell>
          <cell r="F3137" t="str">
            <v>ARTESANAL</v>
          </cell>
        </row>
        <row r="3138">
          <cell r="B3138">
            <v>12369</v>
          </cell>
          <cell r="C3138" t="str">
            <v>ERIKA I</v>
          </cell>
          <cell r="D3138" t="str">
            <v>IO-12369-BM</v>
          </cell>
          <cell r="E3138" t="str">
            <v>NINA VELASQUEZ ANDRES LINO</v>
          </cell>
          <cell r="F3138" t="str">
            <v>ARTESANAL</v>
          </cell>
        </row>
        <row r="3139">
          <cell r="B3139">
            <v>12370</v>
          </cell>
          <cell r="C3139" t="str">
            <v>HENRI ELMER</v>
          </cell>
          <cell r="D3139" t="str">
            <v>IO-12370-BM</v>
          </cell>
          <cell r="E3139" t="str">
            <v>JULIO PAURO ARI Y OTRO</v>
          </cell>
          <cell r="F3139" t="str">
            <v>ARTESANAL</v>
          </cell>
        </row>
        <row r="3140">
          <cell r="B3140">
            <v>12371</v>
          </cell>
          <cell r="C3140" t="str">
            <v>ISABEL I</v>
          </cell>
          <cell r="D3140" t="str">
            <v>IO-12371-BM</v>
          </cell>
          <cell r="E3140" t="str">
            <v>ANTONIO NINA VELASQUEZ Y OTRO</v>
          </cell>
          <cell r="F3140" t="str">
            <v>ARTESANAL</v>
          </cell>
        </row>
        <row r="3141">
          <cell r="B3141">
            <v>12372</v>
          </cell>
          <cell r="C3141" t="str">
            <v>JORDAN I</v>
          </cell>
          <cell r="D3141" t="str">
            <v>IO-12372-BM</v>
          </cell>
          <cell r="E3141" t="str">
            <v>NINA VELASQUEZ ANGEL HECTOR</v>
          </cell>
          <cell r="F3141" t="str">
            <v>ARTESANAL</v>
          </cell>
        </row>
        <row r="3142">
          <cell r="B3142">
            <v>12373</v>
          </cell>
          <cell r="C3142" t="str">
            <v>MELODY</v>
          </cell>
          <cell r="D3142" t="str">
            <v>IO-12373-BM</v>
          </cell>
          <cell r="E3142" t="str">
            <v>MIRANDA VILCA YANETH ;QUISPE PARI YONY BRADREY</v>
          </cell>
          <cell r="F3142" t="str">
            <v>ARTESANAL</v>
          </cell>
        </row>
        <row r="3143">
          <cell r="B3143">
            <v>12374</v>
          </cell>
          <cell r="C3143" t="str">
            <v>JOSE EDUARDO</v>
          </cell>
          <cell r="D3143" t="str">
            <v>IO-12374-BM</v>
          </cell>
          <cell r="E3143" t="str">
            <v>MAMANI VENTURA SABINO</v>
          </cell>
          <cell r="F3143" t="str">
            <v>MENOR ESCALA (ANCHOVETA) - ARTESANAL</v>
          </cell>
        </row>
        <row r="3144">
          <cell r="B3144">
            <v>12375</v>
          </cell>
          <cell r="C3144" t="str">
            <v>FELIX ESTHER</v>
          </cell>
          <cell r="D3144" t="str">
            <v>IO-12375-BM</v>
          </cell>
          <cell r="E3144" t="str">
            <v>FELIBERTO MOGOLLON FLORES Y OTRO</v>
          </cell>
          <cell r="F3144" t="str">
            <v>ARTESANAL</v>
          </cell>
        </row>
        <row r="3145">
          <cell r="B3145">
            <v>12376</v>
          </cell>
          <cell r="C3145" t="str">
            <v>PEPE LUCHO III</v>
          </cell>
          <cell r="D3145" t="str">
            <v>IO-12376-BM</v>
          </cell>
          <cell r="E3145" t="str">
            <v>BARACAT MOLINA JOSE LUIS</v>
          </cell>
          <cell r="F3145" t="str">
            <v>ARTESANAL</v>
          </cell>
        </row>
        <row r="3146">
          <cell r="B3146">
            <v>12377</v>
          </cell>
          <cell r="C3146" t="str">
            <v>CABALLERO DE LOS MARES II</v>
          </cell>
          <cell r="D3146" t="str">
            <v>IO-12377-BM</v>
          </cell>
          <cell r="E3146" t="str">
            <v>VARGAS ORME? MIGUEL A.</v>
          </cell>
          <cell r="F3146" t="str">
            <v>ARTESANAL</v>
          </cell>
        </row>
        <row r="3147">
          <cell r="B3147">
            <v>12378</v>
          </cell>
          <cell r="C3147" t="str">
            <v>CYNTHIA</v>
          </cell>
          <cell r="D3147" t="str">
            <v>IO-12378-BM</v>
          </cell>
          <cell r="E3147" t="str">
            <v>GUILLEN CACHATA JESUS</v>
          </cell>
          <cell r="F3147" t="str">
            <v>ARTESANAL</v>
          </cell>
        </row>
        <row r="3148">
          <cell r="B3148">
            <v>12379</v>
          </cell>
          <cell r="C3148" t="str">
            <v>EMANUEL DIOS CON NOSOTROS</v>
          </cell>
          <cell r="D3148" t="str">
            <v>IO-12379-BM</v>
          </cell>
          <cell r="E3148" t="str">
            <v>VILLANUEVA TITO CARLOS ALBERTO</v>
          </cell>
          <cell r="F3148" t="str">
            <v>ARTESANAL</v>
          </cell>
        </row>
        <row r="3149">
          <cell r="B3149">
            <v>12380</v>
          </cell>
          <cell r="C3149" t="str">
            <v>VIKINGO II</v>
          </cell>
          <cell r="D3149" t="str">
            <v>IO-12380-BM</v>
          </cell>
          <cell r="E3149" t="str">
            <v>ALFREDO G. ROSSEL CHICATA Y OTRO</v>
          </cell>
          <cell r="F3149" t="str">
            <v>ARTESANAL</v>
          </cell>
        </row>
        <row r="3150">
          <cell r="B3150">
            <v>12381</v>
          </cell>
          <cell r="C3150" t="str">
            <v>LUIS DIEGO</v>
          </cell>
          <cell r="D3150" t="str">
            <v>IO-12381-BM</v>
          </cell>
          <cell r="E3150" t="str">
            <v>PASTOR MAMANI CATACORA Y OTRO</v>
          </cell>
          <cell r="F3150" t="str">
            <v>ARTESANAL</v>
          </cell>
        </row>
        <row r="3151">
          <cell r="B3151">
            <v>12382</v>
          </cell>
          <cell r="C3151" t="str">
            <v>LOCUMBA III</v>
          </cell>
          <cell r="D3151" t="str">
            <v>IO-12382-BM</v>
          </cell>
          <cell r="E3151" t="str">
            <v>MARIANO CUSI CHANA Y OTRO</v>
          </cell>
          <cell r="F3151" t="str">
            <v>ARTESANAL</v>
          </cell>
        </row>
        <row r="3152">
          <cell r="B3152">
            <v>12383</v>
          </cell>
          <cell r="C3152" t="str">
            <v>NAVE DE AFUERA</v>
          </cell>
          <cell r="D3152" t="str">
            <v>IO-12383-BM</v>
          </cell>
          <cell r="E3152" t="str">
            <v>CCALLALLA CHOQUE? JULIO</v>
          </cell>
          <cell r="F3152" t="str">
            <v>ARTESANAL</v>
          </cell>
        </row>
        <row r="3153">
          <cell r="B3153">
            <v>12385</v>
          </cell>
          <cell r="C3153" t="str">
            <v>JOSEANDER</v>
          </cell>
          <cell r="D3153" t="str">
            <v>IO-12385-BM</v>
          </cell>
          <cell r="E3153" t="str">
            <v>HUANCA MAMANI MELANIA ;PARI PHATTI GUILLERMO</v>
          </cell>
          <cell r="F3153" t="str">
            <v>ARTESANAL</v>
          </cell>
        </row>
        <row r="3154">
          <cell r="B3154">
            <v>12386</v>
          </cell>
          <cell r="C3154" t="str">
            <v>SHIRLEY ISABEL I</v>
          </cell>
          <cell r="D3154" t="str">
            <v>IO-12386-BM</v>
          </cell>
          <cell r="E3154" t="str">
            <v>RIVERA PINTO HIPOLITO TOMAS</v>
          </cell>
          <cell r="F3154" t="str">
            <v>ARTESANAL</v>
          </cell>
        </row>
        <row r="3155">
          <cell r="B3155">
            <v>12387</v>
          </cell>
          <cell r="C3155" t="str">
            <v>RONIE BRANDON</v>
          </cell>
          <cell r="D3155" t="str">
            <v>IO-12387-BM</v>
          </cell>
          <cell r="E3155" t="str">
            <v>JUAN L. VELASQUEZ RAMOS Y OTRO</v>
          </cell>
          <cell r="F3155" t="str">
            <v>ARTESANAL</v>
          </cell>
        </row>
        <row r="3156">
          <cell r="B3156">
            <v>12388</v>
          </cell>
          <cell r="C3156" t="str">
            <v>SAN JUAN 1ro</v>
          </cell>
          <cell r="D3156" t="str">
            <v>IO-12388-BM</v>
          </cell>
          <cell r="E3156" t="str">
            <v>HUAYNA CORVACHO JUAN</v>
          </cell>
          <cell r="F3156" t="str">
            <v>ARTESANAL</v>
          </cell>
        </row>
        <row r="3157">
          <cell r="B3157">
            <v>12389</v>
          </cell>
          <cell r="C3157" t="str">
            <v>SAN MIGUEL II</v>
          </cell>
          <cell r="D3157" t="str">
            <v>IO-12389-BM</v>
          </cell>
          <cell r="E3157" t="str">
            <v>MAMANI RAMOS MIGUEL</v>
          </cell>
          <cell r="F3157" t="str">
            <v>ARTESANAL</v>
          </cell>
        </row>
        <row r="3158">
          <cell r="B3158">
            <v>12390</v>
          </cell>
          <cell r="C3158" t="str">
            <v>JUGADOR I</v>
          </cell>
          <cell r="D3158" t="str">
            <v>IO-12390-BM</v>
          </cell>
          <cell r="E3158" t="str">
            <v>RODRIGUEZ C. GROVER FILOMENO</v>
          </cell>
          <cell r="F3158" t="str">
            <v>ARTESANAL</v>
          </cell>
        </row>
        <row r="3159">
          <cell r="B3159">
            <v>12391</v>
          </cell>
          <cell r="C3159" t="str">
            <v>ORCA I</v>
          </cell>
          <cell r="D3159" t="str">
            <v>IO-12391-BM</v>
          </cell>
          <cell r="E3159" t="str">
            <v>JUAN CALIZAYA GUTIERREZ Y OTRO</v>
          </cell>
          <cell r="F3159" t="str">
            <v>ARTESANAL</v>
          </cell>
        </row>
        <row r="3160">
          <cell r="B3160">
            <v>12392</v>
          </cell>
          <cell r="C3160" t="str">
            <v>HELENY</v>
          </cell>
          <cell r="D3160" t="str">
            <v>IO-12392-BM</v>
          </cell>
          <cell r="E3160" t="str">
            <v>ERLIND LLERENA SANABRIA Y OTRO</v>
          </cell>
          <cell r="F3160" t="str">
            <v>ARTESANAL</v>
          </cell>
        </row>
        <row r="3161">
          <cell r="B3161">
            <v>12393</v>
          </cell>
          <cell r="C3161" t="str">
            <v>MILAGRITOS I</v>
          </cell>
          <cell r="D3161" t="str">
            <v>IO-12393-BM</v>
          </cell>
          <cell r="E3161" t="str">
            <v>PEREZ ARGANDO? JOHN WALTER</v>
          </cell>
          <cell r="F3161" t="str">
            <v>ARTESANAL</v>
          </cell>
        </row>
        <row r="3162">
          <cell r="B3162">
            <v>12394</v>
          </cell>
          <cell r="C3162" t="str">
            <v>ROCIO DEL CARMEN I</v>
          </cell>
          <cell r="D3162" t="str">
            <v>IO-12394-BM</v>
          </cell>
          <cell r="E3162" t="str">
            <v>FRANCISCO MEDINA MU?Z Y OTRO</v>
          </cell>
          <cell r="F3162" t="str">
            <v>ARTESANAL</v>
          </cell>
        </row>
        <row r="3163">
          <cell r="B3163">
            <v>12395</v>
          </cell>
          <cell r="C3163" t="str">
            <v>DELFIN AZUL</v>
          </cell>
          <cell r="D3163" t="str">
            <v>IO-12395-BM</v>
          </cell>
          <cell r="E3163" t="str">
            <v>LUQUE ALVAREZ DE QUINO ;QUINO TACORA MARCIAL</v>
          </cell>
          <cell r="F3163" t="str">
            <v>ARTESANAL</v>
          </cell>
        </row>
        <row r="3164">
          <cell r="B3164">
            <v>12396</v>
          </cell>
          <cell r="C3164" t="str">
            <v>VIVIANA I</v>
          </cell>
          <cell r="D3164" t="str">
            <v>IO-12396-BM</v>
          </cell>
          <cell r="E3164" t="str">
            <v>CAMPOS BERROA MARIO</v>
          </cell>
          <cell r="F3164" t="str">
            <v>ARTESANAL</v>
          </cell>
        </row>
        <row r="3165">
          <cell r="B3165">
            <v>12397</v>
          </cell>
          <cell r="C3165" t="str">
            <v>ANDY</v>
          </cell>
          <cell r="D3165" t="str">
            <v>PS-12397-BM</v>
          </cell>
          <cell r="E3165" t="str">
            <v>MILLA DE PAZ VICTOR</v>
          </cell>
          <cell r="F3165" t="str">
            <v>ARTESANAL</v>
          </cell>
        </row>
        <row r="3166">
          <cell r="B3166">
            <v>12400</v>
          </cell>
          <cell r="C3166" t="str">
            <v>BENDICION DE DIOS I</v>
          </cell>
          <cell r="D3166" t="str">
            <v>PS-12400-BM</v>
          </cell>
          <cell r="E3166" t="str">
            <v>ANCHANTE CHAVEZ NELLY MERCEDES</v>
          </cell>
          <cell r="F3166" t="str">
            <v>ARTESANAL</v>
          </cell>
        </row>
        <row r="3167">
          <cell r="B3167">
            <v>12402</v>
          </cell>
          <cell r="C3167" t="str">
            <v>EDUARDO</v>
          </cell>
          <cell r="D3167" t="str">
            <v>PS-12402-BM</v>
          </cell>
          <cell r="E3167" t="str">
            <v>DE LA CRUZ DE CANELO DEIFILIA</v>
          </cell>
          <cell r="F3167" t="str">
            <v>ARTESANAL</v>
          </cell>
        </row>
        <row r="3168">
          <cell r="B3168">
            <v>12403</v>
          </cell>
          <cell r="C3168" t="str">
            <v>LEO I</v>
          </cell>
          <cell r="D3168" t="str">
            <v>PS-12403-BM</v>
          </cell>
          <cell r="E3168" t="str">
            <v>LOPEZ MASQUEZ OSWALDO J.</v>
          </cell>
          <cell r="F3168" t="str">
            <v>ARTESANAL</v>
          </cell>
        </row>
        <row r="3169">
          <cell r="B3169">
            <v>12404</v>
          </cell>
          <cell r="C3169" t="str">
            <v>TRES HERMANOS</v>
          </cell>
          <cell r="D3169" t="str">
            <v>PS-12404-BM</v>
          </cell>
          <cell r="E3169" t="str">
            <v>MAMANI APAZA JORGE</v>
          </cell>
          <cell r="F3169" t="str">
            <v>ARTESANAL</v>
          </cell>
        </row>
        <row r="3170">
          <cell r="B3170">
            <v>12432</v>
          </cell>
          <cell r="C3170" t="str">
            <v>ALFA</v>
          </cell>
          <cell r="D3170" t="str">
            <v>CO-12432-PM</v>
          </cell>
          <cell r="E3170" t="str">
            <v>PESQUERA CANTABRIA S.A.</v>
          </cell>
          <cell r="F3170" t="str">
            <v>DECRETO LEY Nº25977</v>
          </cell>
        </row>
        <row r="3171">
          <cell r="B3171">
            <v>12434</v>
          </cell>
          <cell r="C3171" t="str">
            <v>SANDRA</v>
          </cell>
          <cell r="D3171" t="str">
            <v>CO-12434-BM</v>
          </cell>
          <cell r="E3171" t="str">
            <v>YUPANQUI PASTRANA ALFONSO MAXIMO</v>
          </cell>
          <cell r="F3171" t="str">
            <v>DECRETO LEGISLATIVO Nº1273</v>
          </cell>
        </row>
        <row r="3172">
          <cell r="B3172">
            <v>12446</v>
          </cell>
          <cell r="C3172" t="str">
            <v>MARIA LUISA</v>
          </cell>
          <cell r="D3172" t="str">
            <v>IQ-12446-PF</v>
          </cell>
          <cell r="F3172" t="str">
            <v>ARTESANAL</v>
          </cell>
        </row>
        <row r="3173">
          <cell r="B3173">
            <v>12465</v>
          </cell>
          <cell r="C3173" t="str">
            <v>GLENN I</v>
          </cell>
          <cell r="D3173" t="str">
            <v>PL-12465-CM</v>
          </cell>
          <cell r="E3173" t="str">
            <v>PESQUERA EXALMAR S.A.A.</v>
          </cell>
          <cell r="F3173" t="str">
            <v>LEY Nº26920</v>
          </cell>
        </row>
        <row r="3174">
          <cell r="B3174">
            <v>12475</v>
          </cell>
          <cell r="C3174" t="str">
            <v>YANDIRA JAZMIN</v>
          </cell>
          <cell r="D3174" t="str">
            <v>CO-12475-BM</v>
          </cell>
          <cell r="E3174" t="str">
            <v>CHUNGA SANDOVAL JOSE</v>
          </cell>
          <cell r="F3174" t="str">
            <v>ARTESANAL</v>
          </cell>
        </row>
        <row r="3175">
          <cell r="B3175">
            <v>12480</v>
          </cell>
          <cell r="C3175" t="str">
            <v>RONY II</v>
          </cell>
          <cell r="D3175" t="str">
            <v>PA-12480-PF</v>
          </cell>
          <cell r="E3175" t="str">
            <v>DEL AGUILA TERRONES DOMINGO</v>
          </cell>
          <cell r="F3175" t="str">
            <v>ARTESANAL</v>
          </cell>
        </row>
        <row r="3176">
          <cell r="B3176">
            <v>12490</v>
          </cell>
          <cell r="C3176" t="str">
            <v>LOS TRES HERMANOS</v>
          </cell>
          <cell r="D3176" t="str">
            <v>PA-12490-PF</v>
          </cell>
          <cell r="E3176" t="str">
            <v>MARIN CARDENAS JUANA</v>
          </cell>
          <cell r="F3176" t="str">
            <v>ARTESANAL</v>
          </cell>
        </row>
        <row r="3177">
          <cell r="B3177">
            <v>12510</v>
          </cell>
          <cell r="C3177" t="str">
            <v>PERLA DEL MAR II</v>
          </cell>
          <cell r="D3177" t="str">
            <v>TA-12510-CM</v>
          </cell>
          <cell r="E3177" t="str">
            <v>PAZO NUNURA JULIA ELENA</v>
          </cell>
          <cell r="F3177" t="str">
            <v>MENOR ESCALA (ANCHOVETA) - ARTESANAL</v>
          </cell>
        </row>
        <row r="3178">
          <cell r="B3178">
            <v>12512</v>
          </cell>
          <cell r="C3178" t="str">
            <v>TUNO</v>
          </cell>
          <cell r="D3178" t="str">
            <v>CE-12512-PM</v>
          </cell>
          <cell r="E3178" t="str">
            <v>CORPORACION PESQUERA INCA S.A.C.</v>
          </cell>
          <cell r="F3178" t="str">
            <v>DECRETO LEY Nº25977</v>
          </cell>
        </row>
        <row r="3179">
          <cell r="B3179">
            <v>12513</v>
          </cell>
          <cell r="C3179" t="str">
            <v>PACHACUTEC 15</v>
          </cell>
          <cell r="D3179" t="str">
            <v>CE-12513-PM</v>
          </cell>
          <cell r="E3179" t="str">
            <v>CORPORACION PESQUERA INCA S.A.C.</v>
          </cell>
          <cell r="F3179" t="str">
            <v>DECRETO LEY Nº25977</v>
          </cell>
        </row>
        <row r="3180">
          <cell r="B3180">
            <v>12514</v>
          </cell>
          <cell r="C3180" t="str">
            <v>TIBER</v>
          </cell>
          <cell r="D3180" t="str">
            <v>CE-12514-PM</v>
          </cell>
          <cell r="E3180" t="str">
            <v>CORPORACION PESQUERA INCA S.A.C.</v>
          </cell>
          <cell r="F3180" t="str">
            <v>DECRETO LEY Nº25977</v>
          </cell>
        </row>
        <row r="3181">
          <cell r="B3181">
            <v>12516</v>
          </cell>
          <cell r="C3181" t="str">
            <v>NILO</v>
          </cell>
          <cell r="D3181" t="str">
            <v>CE-12516-PM</v>
          </cell>
          <cell r="E3181" t="str">
            <v>CORPORACION PESQUERA INCA S.A.C.</v>
          </cell>
          <cell r="F3181" t="str">
            <v>DECRETO LEY Nº25977</v>
          </cell>
        </row>
        <row r="3182">
          <cell r="B3182">
            <v>12517</v>
          </cell>
          <cell r="C3182" t="str">
            <v>SALMON</v>
          </cell>
          <cell r="D3182" t="str">
            <v>CE-12517-PM</v>
          </cell>
          <cell r="E3182" t="str">
            <v>CORPORACION PESQUERA INCA S.A.C.</v>
          </cell>
          <cell r="F3182" t="str">
            <v>DECRETO LEY Nº25977</v>
          </cell>
        </row>
        <row r="3183">
          <cell r="B3183">
            <v>12518</v>
          </cell>
          <cell r="C3183" t="str">
            <v>C&amp;Z 8</v>
          </cell>
          <cell r="D3183" t="str">
            <v>CE-12518-PM</v>
          </cell>
          <cell r="E3183" t="str">
            <v>CFG INVESTMENT S.A.C.</v>
          </cell>
          <cell r="F3183" t="str">
            <v>DECRETO LEY Nº25977</v>
          </cell>
        </row>
        <row r="3184">
          <cell r="B3184">
            <v>12519</v>
          </cell>
          <cell r="C3184" t="str">
            <v>DELFIN</v>
          </cell>
          <cell r="D3184" t="str">
            <v>CE-12519-PM</v>
          </cell>
          <cell r="E3184" t="str">
            <v>CORPORACION PESQUERA INCA S.A.C.</v>
          </cell>
          <cell r="F3184" t="str">
            <v>DECRETO LEY Nº25977</v>
          </cell>
        </row>
        <row r="3185">
          <cell r="B3185">
            <v>12525</v>
          </cell>
          <cell r="C3185" t="str">
            <v>CAMILA</v>
          </cell>
          <cell r="D3185" t="str">
            <v>CO-12525-CM</v>
          </cell>
          <cell r="E3185" t="str">
            <v>INVERSIONES CAREY S.A.</v>
          </cell>
          <cell r="F3185" t="str">
            <v>DECRETO LEY Nº25977</v>
          </cell>
        </row>
        <row r="3186">
          <cell r="B3186">
            <v>12526</v>
          </cell>
          <cell r="C3186" t="str">
            <v>MANUMIL</v>
          </cell>
          <cell r="D3186" t="str">
            <v>IO-12526-BM</v>
          </cell>
          <cell r="E3186" t="str">
            <v>APAZA LIZARAZO TEODORO PERCY</v>
          </cell>
          <cell r="F3186" t="str">
            <v>ARTESANAL</v>
          </cell>
        </row>
        <row r="3187">
          <cell r="B3187">
            <v>12546</v>
          </cell>
          <cell r="C3187" t="str">
            <v>ANTHONY</v>
          </cell>
          <cell r="D3187" t="str">
            <v>PA-12546-PF</v>
          </cell>
          <cell r="E3187" t="str">
            <v>SHU? PE? ANTONIO</v>
          </cell>
          <cell r="F3187" t="str">
            <v>ARTESANAL</v>
          </cell>
        </row>
        <row r="3188">
          <cell r="B3188">
            <v>12552</v>
          </cell>
          <cell r="C3188" t="str">
            <v>JUAN JULIO</v>
          </cell>
          <cell r="D3188" t="str">
            <v>IO-12552-BM</v>
          </cell>
          <cell r="E3188" t="str">
            <v>LLICA JACINTO BENITO JOSE</v>
          </cell>
          <cell r="F3188" t="str">
            <v>ARTESANAL</v>
          </cell>
        </row>
        <row r="3189">
          <cell r="B3189">
            <v>12554</v>
          </cell>
          <cell r="C3189" t="str">
            <v>EVELIN AMNERIS</v>
          </cell>
          <cell r="D3189" t="str">
            <v>IO-12554-BM</v>
          </cell>
          <cell r="E3189" t="str">
            <v>FERMIN F. FLORES GARCIA Y OTROS</v>
          </cell>
          <cell r="F3189" t="str">
            <v>ARTESANAL</v>
          </cell>
        </row>
        <row r="3190">
          <cell r="B3190">
            <v>12555</v>
          </cell>
          <cell r="C3190" t="str">
            <v>MARITA</v>
          </cell>
          <cell r="D3190" t="str">
            <v>IO-12555-BM</v>
          </cell>
          <cell r="E3190" t="str">
            <v>DURAN FERNANDEZ JUAN ERIBERTO ;FLORES VELASQUEZ ELVIRA JOSEFINA</v>
          </cell>
          <cell r="F3190" t="str">
            <v>ARTESANAL</v>
          </cell>
        </row>
        <row r="3191">
          <cell r="B3191">
            <v>12556</v>
          </cell>
          <cell r="C3191" t="str">
            <v>ARYANNA</v>
          </cell>
          <cell r="D3191" t="str">
            <v>CO-12556-CM</v>
          </cell>
          <cell r="E3191" t="str">
            <v>LEYTON CHANAME ZORAIDA ;PALMA BERNAL RIGOBERTO</v>
          </cell>
          <cell r="F3191" t="str">
            <v>MENOR ESCALA</v>
          </cell>
        </row>
        <row r="3192">
          <cell r="B3192">
            <v>12557</v>
          </cell>
          <cell r="C3192" t="str">
            <v>ATICO III</v>
          </cell>
          <cell r="D3192" t="str">
            <v>IO-12557-BM</v>
          </cell>
          <cell r="E3192" t="str">
            <v>ALCA DE ORDO? CARLOTA</v>
          </cell>
          <cell r="F3192" t="str">
            <v>ARTESANAL</v>
          </cell>
        </row>
        <row r="3193">
          <cell r="B3193">
            <v>12558</v>
          </cell>
          <cell r="C3193" t="str">
            <v>GITANO</v>
          </cell>
          <cell r="D3193" t="str">
            <v>IO-12558-BM</v>
          </cell>
          <cell r="E3193" t="str">
            <v>TICA ROMERO LANE HUGO</v>
          </cell>
          <cell r="F3193" t="str">
            <v>ARTESANAL</v>
          </cell>
        </row>
        <row r="3194">
          <cell r="B3194">
            <v>12559</v>
          </cell>
          <cell r="C3194" t="str">
            <v>EL HUASCAR I</v>
          </cell>
          <cell r="D3194" t="str">
            <v>IO-12559-BM</v>
          </cell>
          <cell r="E3194" t="str">
            <v>JIMENEZ RUEDAS ALBERTO</v>
          </cell>
          <cell r="F3194" t="str">
            <v>ARTESANAL</v>
          </cell>
        </row>
        <row r="3195">
          <cell r="B3195">
            <v>12560</v>
          </cell>
          <cell r="C3195" t="str">
            <v>LUIS ARTURO I</v>
          </cell>
          <cell r="D3195" t="str">
            <v>IO-12560-BM</v>
          </cell>
          <cell r="E3195" t="str">
            <v>ARTURO BUENO DAVILA Y OTRO</v>
          </cell>
          <cell r="F3195" t="str">
            <v>ARTESANAL</v>
          </cell>
        </row>
        <row r="3196">
          <cell r="B3196">
            <v>12561</v>
          </cell>
          <cell r="C3196" t="str">
            <v>OSCAR JHOEL</v>
          </cell>
          <cell r="D3196" t="str">
            <v>IO-12561-BM</v>
          </cell>
          <cell r="E3196" t="str">
            <v>QUILLE APAZA OSCAR</v>
          </cell>
          <cell r="F3196" t="str">
            <v>ARTESANAL</v>
          </cell>
        </row>
        <row r="3197">
          <cell r="B3197">
            <v>12562</v>
          </cell>
          <cell r="C3197" t="str">
            <v>NICO IV</v>
          </cell>
          <cell r="D3197" t="str">
            <v>IO-12562-BM</v>
          </cell>
          <cell r="E3197" t="str">
            <v>JUAN R. ASENCIO PARCELA Y OTRO</v>
          </cell>
          <cell r="F3197" t="str">
            <v>ARTESANAL</v>
          </cell>
        </row>
        <row r="3198">
          <cell r="B3198">
            <v>12566</v>
          </cell>
          <cell r="C3198" t="str">
            <v>LAS GAVIOTAS</v>
          </cell>
          <cell r="D3198" t="str">
            <v>PA-12566-PF</v>
          </cell>
          <cell r="E3198" t="str">
            <v>KATAYAMA CABALLERO FELIX</v>
          </cell>
          <cell r="F3198" t="str">
            <v>ARTESANAL</v>
          </cell>
        </row>
        <row r="3199">
          <cell r="B3199">
            <v>12583</v>
          </cell>
          <cell r="C3199" t="str">
            <v>UNSA 1</v>
          </cell>
          <cell r="D3199" t="str">
            <v>MO-12583-BM</v>
          </cell>
          <cell r="E3199" t="str">
            <v>UNIVERSIDAD NACIONAL SAN AGUSTIN</v>
          </cell>
          <cell r="F3199" t="str">
            <v>ARTESANAL</v>
          </cell>
        </row>
        <row r="3200">
          <cell r="B3200">
            <v>12585</v>
          </cell>
          <cell r="C3200" t="str">
            <v>PAIMA</v>
          </cell>
          <cell r="D3200" t="str">
            <v>YU-12585-PF</v>
          </cell>
          <cell r="E3200" t="str">
            <v>PAIMA FLORES SEGUNDO</v>
          </cell>
          <cell r="F3200" t="str">
            <v>ARTESANAL</v>
          </cell>
        </row>
        <row r="3201">
          <cell r="B3201">
            <v>12590</v>
          </cell>
          <cell r="C3201" t="str">
            <v>EL PROGRESO</v>
          </cell>
          <cell r="D3201" t="str">
            <v>YU-12590-PF</v>
          </cell>
          <cell r="E3201" t="str">
            <v>YSHUIZA CACHIQUE MARCELINO</v>
          </cell>
          <cell r="F3201" t="str">
            <v>ARTESANAL</v>
          </cell>
        </row>
        <row r="3202">
          <cell r="B3202">
            <v>12594</v>
          </cell>
          <cell r="C3202" t="str">
            <v>CONDOR ANDINO</v>
          </cell>
          <cell r="D3202" t="str">
            <v>CO-12594-PM</v>
          </cell>
          <cell r="E3202" t="str">
            <v>PESQUERA CONDOR PERUANO S.A.</v>
          </cell>
          <cell r="F3202" t="str">
            <v>DECRETO LEY Nº25977</v>
          </cell>
        </row>
        <row r="3203">
          <cell r="B3203">
            <v>12596</v>
          </cell>
          <cell r="C3203" t="str">
            <v>GIANFRANCO</v>
          </cell>
          <cell r="D3203" t="str">
            <v>CO-12596-BM</v>
          </cell>
          <cell r="E3203" t="str">
            <v>BENITES SALDARRIAGA GERMAN VICENTE ;SILVA LUEY CARMEN ROSA</v>
          </cell>
          <cell r="F3203" t="str">
            <v>DECRETO LEGISLATIVO Nº1273</v>
          </cell>
        </row>
        <row r="3204">
          <cell r="B3204">
            <v>12597</v>
          </cell>
          <cell r="C3204" t="str">
            <v>JESUS DE GALILEA</v>
          </cell>
          <cell r="D3204" t="str">
            <v>CO-12597-BM</v>
          </cell>
          <cell r="E3204" t="str">
            <v>YUPANQUI PASTRANA ALFONSO</v>
          </cell>
          <cell r="F3204" t="str">
            <v>ARTESANAL</v>
          </cell>
        </row>
        <row r="3205">
          <cell r="B3205">
            <v>12598</v>
          </cell>
          <cell r="C3205" t="str">
            <v>PIQUERO</v>
          </cell>
          <cell r="D3205" t="str">
            <v>CO-12598-CM</v>
          </cell>
          <cell r="E3205" t="str">
            <v>INDUSTRIAL PESQUERA SANTA MONICA S.A.</v>
          </cell>
          <cell r="F3205" t="str">
            <v>DECRETO LEY Nº25977</v>
          </cell>
        </row>
        <row r="3206">
          <cell r="B3206">
            <v>12613</v>
          </cell>
          <cell r="C3206" t="str">
            <v>KELLY</v>
          </cell>
          <cell r="D3206" t="str">
            <v>PM-12613-BF</v>
          </cell>
          <cell r="E3206" t="str">
            <v>MACEDA GUERRA MIGUEL ANGEL</v>
          </cell>
          <cell r="F3206" t="str">
            <v>ARTESANAL</v>
          </cell>
        </row>
        <row r="3207">
          <cell r="B3207">
            <v>12653</v>
          </cell>
          <cell r="C3207" t="str">
            <v>JHON FRANKLIN</v>
          </cell>
          <cell r="D3207" t="str">
            <v>PM-12653-BF</v>
          </cell>
          <cell r="E3207" t="str">
            <v>CARHUARUPAY MIRANDA CESAR</v>
          </cell>
          <cell r="F3207" t="str">
            <v>ARTESANAL</v>
          </cell>
        </row>
        <row r="3208">
          <cell r="B3208">
            <v>12664</v>
          </cell>
          <cell r="C3208" t="str">
            <v>MARIBELLA I</v>
          </cell>
          <cell r="D3208" t="str">
            <v>IO-12664-BM</v>
          </cell>
          <cell r="E3208" t="str">
            <v>ATENCIO LLANO CELIA ROSA ;MAMANI ATENCIO EDWIN</v>
          </cell>
          <cell r="F3208" t="str">
            <v>ARTESANAL</v>
          </cell>
        </row>
        <row r="3209">
          <cell r="B3209">
            <v>12665</v>
          </cell>
          <cell r="C3209" t="str">
            <v>PAQUITO I</v>
          </cell>
          <cell r="D3209" t="str">
            <v>IO-12665-BM</v>
          </cell>
          <cell r="E3209" t="str">
            <v>LUCAS M. PACO BEJARANO Y SOLEDAD P. ARAGON Q.</v>
          </cell>
          <cell r="F3209" t="str">
            <v>ARTESANAL</v>
          </cell>
        </row>
        <row r="3210">
          <cell r="B3210">
            <v>12666</v>
          </cell>
          <cell r="C3210" t="str">
            <v>AMERICO I</v>
          </cell>
          <cell r="D3210" t="str">
            <v>IO-12666-BM</v>
          </cell>
          <cell r="E3210" t="str">
            <v>APAZA CARREON LEONARDO</v>
          </cell>
          <cell r="F3210" t="str">
            <v>ARTESANAL</v>
          </cell>
        </row>
        <row r="3211">
          <cell r="B3211">
            <v>12668</v>
          </cell>
          <cell r="C3211" t="str">
            <v>BLANCA NIEVES I</v>
          </cell>
          <cell r="D3211" t="str">
            <v>IO-12668-BM</v>
          </cell>
          <cell r="E3211" t="str">
            <v>NINA LLANOS CECILIA ;RAMOS ARACA BONIFACIO</v>
          </cell>
          <cell r="F3211" t="str">
            <v>ARTESANAL</v>
          </cell>
        </row>
        <row r="3212">
          <cell r="B3212">
            <v>12672</v>
          </cell>
          <cell r="C3212" t="str">
            <v>NI? DEL MILAGRO 3</v>
          </cell>
          <cell r="D3212" t="str">
            <v>PT-12672-CM</v>
          </cell>
          <cell r="E3212" t="str">
            <v>PANTA FIESTAS MODESTO MARCOS</v>
          </cell>
          <cell r="F3212" t="str">
            <v>ARTESANAL</v>
          </cell>
        </row>
        <row r="3213">
          <cell r="B3213">
            <v>12708</v>
          </cell>
          <cell r="C3213" t="str">
            <v>SARCOFAGO</v>
          </cell>
          <cell r="D3213" t="str">
            <v>PM-12708-BF</v>
          </cell>
          <cell r="E3213" t="str">
            <v>ANCCO PUMACAYO MARIO</v>
          </cell>
          <cell r="F3213" t="str">
            <v>ARTESANAL</v>
          </cell>
        </row>
        <row r="3214">
          <cell r="B3214">
            <v>12764</v>
          </cell>
          <cell r="C3214" t="str">
            <v>SAN PEDRITO</v>
          </cell>
          <cell r="D3214" t="str">
            <v>PM-12764-BF</v>
          </cell>
          <cell r="E3214" t="str">
            <v>LEON ZEGARRA EDIFONSO</v>
          </cell>
          <cell r="F3214" t="str">
            <v>ARTESANAL</v>
          </cell>
        </row>
        <row r="3215">
          <cell r="B3215">
            <v>12765</v>
          </cell>
          <cell r="C3215" t="str">
            <v>TRAVIESO II</v>
          </cell>
          <cell r="D3215" t="str">
            <v>PM-12765-BF</v>
          </cell>
          <cell r="E3215" t="str">
            <v>PARI QUISPE ALEJANDRO</v>
          </cell>
          <cell r="F3215" t="str">
            <v>ARTESANAL</v>
          </cell>
        </row>
        <row r="3216">
          <cell r="B3216">
            <v>12767</v>
          </cell>
          <cell r="C3216" t="str">
            <v>TONY EL PESCADOR</v>
          </cell>
          <cell r="D3216" t="str">
            <v>PM-12767-BF</v>
          </cell>
          <cell r="E3216" t="str">
            <v>FERNANDEZ NARVAEZ RICHARD</v>
          </cell>
          <cell r="F3216" t="str">
            <v>ARTESANAL</v>
          </cell>
        </row>
        <row r="3217">
          <cell r="B3217">
            <v>12798</v>
          </cell>
          <cell r="C3217" t="str">
            <v>MAR CARIBE</v>
          </cell>
          <cell r="D3217" t="str">
            <v>HO-12798-BM</v>
          </cell>
          <cell r="E3217" t="str">
            <v>JAIME LEON HUERTAS Y OTRO</v>
          </cell>
          <cell r="F3217" t="str">
            <v>ARTESANAL</v>
          </cell>
        </row>
        <row r="3218">
          <cell r="B3218">
            <v>12799</v>
          </cell>
          <cell r="C3218" t="str">
            <v>CESAR</v>
          </cell>
          <cell r="D3218" t="str">
            <v>HO-12799-BM</v>
          </cell>
          <cell r="E3218" t="str">
            <v>HUERTA GARCIA CESAR AQUILINO</v>
          </cell>
          <cell r="F3218" t="str">
            <v>ARTESANAL</v>
          </cell>
        </row>
        <row r="3219">
          <cell r="B3219">
            <v>12801</v>
          </cell>
          <cell r="C3219" t="str">
            <v>ZOILA</v>
          </cell>
          <cell r="D3219" t="str">
            <v>HO-12801-BM</v>
          </cell>
          <cell r="E3219" t="str">
            <v>FIDEL CUETO VALENZUELA Y OTRO</v>
          </cell>
          <cell r="F3219" t="str">
            <v>ARTESANAL</v>
          </cell>
        </row>
        <row r="3220">
          <cell r="B3220">
            <v>12802</v>
          </cell>
          <cell r="C3220" t="str">
            <v>DON ALCIDES</v>
          </cell>
          <cell r="D3220" t="str">
            <v>HO-12802-BM</v>
          </cell>
          <cell r="E3220" t="str">
            <v>PABLO I.HARO CONTRERAS Y OTRO</v>
          </cell>
          <cell r="F3220" t="str">
            <v>ARTESANAL</v>
          </cell>
        </row>
        <row r="3221">
          <cell r="B3221">
            <v>12803</v>
          </cell>
          <cell r="C3221" t="str">
            <v>XIOMARA</v>
          </cell>
          <cell r="D3221" t="str">
            <v>HO-12803-BM</v>
          </cell>
          <cell r="E3221" t="str">
            <v>PABLO FACHO LUNA Y OTRO</v>
          </cell>
          <cell r="F3221" t="str">
            <v>ARTESANAL</v>
          </cell>
        </row>
        <row r="3222">
          <cell r="B3222">
            <v>12804</v>
          </cell>
          <cell r="C3222" t="str">
            <v>CARMEN Y JANET</v>
          </cell>
          <cell r="D3222" t="str">
            <v>HO-12804-BM</v>
          </cell>
          <cell r="E3222" t="str">
            <v>REA BAZALAR ORLANDO</v>
          </cell>
          <cell r="F3222" t="str">
            <v>ARTESANAL</v>
          </cell>
        </row>
        <row r="3223">
          <cell r="B3223">
            <v>12806</v>
          </cell>
          <cell r="C3223" t="str">
            <v>SAN MARTIN DE PORRES 2</v>
          </cell>
          <cell r="D3223" t="str">
            <v>PL-12806-BM</v>
          </cell>
          <cell r="E3223" t="str">
            <v>LLENQUE JACINTO JOSE MARIANO</v>
          </cell>
          <cell r="F3223" t="str">
            <v>ARTESANAL</v>
          </cell>
        </row>
        <row r="3224">
          <cell r="B3224">
            <v>12807</v>
          </cell>
          <cell r="C3224" t="str">
            <v>ROSA MARIA Nº 6</v>
          </cell>
          <cell r="D3224" t="str">
            <v>PL-12807-CM</v>
          </cell>
          <cell r="E3224" t="str">
            <v>SANTISTEBAN TEJADA AUGUSTO</v>
          </cell>
          <cell r="F3224" t="str">
            <v>LEY Nº26920</v>
          </cell>
        </row>
        <row r="3225">
          <cell r="B3225">
            <v>12808</v>
          </cell>
          <cell r="C3225" t="str">
            <v>CRISTO REY L.M.</v>
          </cell>
          <cell r="D3225" t="str">
            <v>PL-12808-BM</v>
          </cell>
          <cell r="E3225" t="str">
            <v>MORALES RONDON LUIS ALBERTO</v>
          </cell>
          <cell r="F3225" t="str">
            <v>ARTESANAL</v>
          </cell>
        </row>
        <row r="3226">
          <cell r="B3226">
            <v>12809</v>
          </cell>
          <cell r="C3226" t="str">
            <v>ALESHKA</v>
          </cell>
          <cell r="D3226" t="str">
            <v>PL-12809-CM</v>
          </cell>
          <cell r="E3226" t="str">
            <v>GRUPO CORPORATIVO JOSHMEN S.A.C.</v>
          </cell>
          <cell r="F3226" t="str">
            <v>MENOR ESCALA (ANCHOVETA) - ARTESANAL</v>
          </cell>
        </row>
        <row r="3227">
          <cell r="B3227">
            <v>12824</v>
          </cell>
          <cell r="C3227" t="str">
            <v>CABALLERO CARMELO</v>
          </cell>
          <cell r="D3227" t="str">
            <v>PM-12824-BF</v>
          </cell>
          <cell r="E3227" t="str">
            <v>FERNANDEZ NARVAEZ CARMELO</v>
          </cell>
          <cell r="F3227" t="str">
            <v>ARTESANAL</v>
          </cell>
        </row>
        <row r="3228">
          <cell r="B3228">
            <v>12853</v>
          </cell>
          <cell r="C3228" t="str">
            <v>CHARITO Y DIANA</v>
          </cell>
          <cell r="D3228" t="str">
            <v>HO-12853-BM</v>
          </cell>
          <cell r="E3228" t="str">
            <v>ROGELIO A. REYES FLORES Y OTRO</v>
          </cell>
          <cell r="F3228" t="str">
            <v>ARTESANAL</v>
          </cell>
        </row>
        <row r="3229">
          <cell r="B3229">
            <v>12854</v>
          </cell>
          <cell r="C3229" t="str">
            <v>HALCON II</v>
          </cell>
          <cell r="D3229" t="str">
            <v>HO-12854-BM</v>
          </cell>
          <cell r="E3229" t="str">
            <v>AREVALO DE QUISPE LETY</v>
          </cell>
          <cell r="F3229" t="str">
            <v>ARTESANAL</v>
          </cell>
        </row>
        <row r="3230">
          <cell r="B3230">
            <v>12855</v>
          </cell>
          <cell r="C3230" t="str">
            <v>KENYI</v>
          </cell>
          <cell r="D3230" t="str">
            <v>HO-12855-BM</v>
          </cell>
          <cell r="E3230" t="str">
            <v>DIAZ COCA FELIX ALEJANDRO</v>
          </cell>
          <cell r="F3230" t="str">
            <v>ARTESANAL</v>
          </cell>
        </row>
        <row r="3231">
          <cell r="B3231">
            <v>12856</v>
          </cell>
          <cell r="C3231" t="str">
            <v>EL FEO 3</v>
          </cell>
          <cell r="D3231" t="str">
            <v>SE-12856-BM</v>
          </cell>
          <cell r="E3231" t="str">
            <v>SALAZAR CERNA FRANCISCO</v>
          </cell>
          <cell r="F3231" t="str">
            <v>ARTESANAL</v>
          </cell>
        </row>
        <row r="3232">
          <cell r="B3232">
            <v>12859</v>
          </cell>
          <cell r="C3232" t="str">
            <v>CHEFO I</v>
          </cell>
          <cell r="D3232" t="str">
            <v>CE-12859-BM</v>
          </cell>
          <cell r="E3232" t="str">
            <v>ROJAS PE? SEGUNDO RUFINO</v>
          </cell>
          <cell r="F3232" t="str">
            <v>DECRETO LEGISLATIVO Nº1273</v>
          </cell>
        </row>
        <row r="3233">
          <cell r="B3233">
            <v>12864</v>
          </cell>
          <cell r="C3233" t="str">
            <v>SAN PABLO</v>
          </cell>
          <cell r="D3233" t="str">
            <v>CE-12864-BM</v>
          </cell>
          <cell r="E3233" t="str">
            <v>SICHE RODRIGUEZ PABLO RAFAEL</v>
          </cell>
          <cell r="F3233" t="str">
            <v>DECRETO LEGISLATIVO Nº1273</v>
          </cell>
        </row>
        <row r="3234">
          <cell r="B3234">
            <v>12865</v>
          </cell>
          <cell r="C3234" t="str">
            <v>ANGEL DAVID</v>
          </cell>
          <cell r="D3234" t="str">
            <v>CE-12865-BM</v>
          </cell>
          <cell r="E3234" t="str">
            <v>REVELO ORO ANGELO</v>
          </cell>
          <cell r="F3234" t="str">
            <v>ARTESANAL</v>
          </cell>
        </row>
        <row r="3235">
          <cell r="B3235">
            <v>12866</v>
          </cell>
          <cell r="C3235" t="str">
            <v>SANTA MONICA II</v>
          </cell>
          <cell r="D3235" t="str">
            <v>PT-12866-PM</v>
          </cell>
          <cell r="E3235" t="str">
            <v>INDUSTRIAL PESQUERA SANTA MONICA S.A.</v>
          </cell>
          <cell r="F3235" t="str">
            <v>DECRETO LEY Nº25977</v>
          </cell>
        </row>
        <row r="3236">
          <cell r="B3236">
            <v>12900</v>
          </cell>
          <cell r="C3236" t="str">
            <v>DON VENTURA II</v>
          </cell>
          <cell r="D3236" t="str">
            <v>CO-12900-BM</v>
          </cell>
          <cell r="E3236" t="str">
            <v>FERNANDEZ OLIVA JESUS VENTURA</v>
          </cell>
          <cell r="F3236" t="str">
            <v>DECRETO LEGISLATIVO Nº1273</v>
          </cell>
        </row>
        <row r="3237">
          <cell r="B3237">
            <v>12907</v>
          </cell>
          <cell r="C3237" t="str">
            <v>PEGUISA II</v>
          </cell>
          <cell r="D3237" t="str">
            <v>CO-12907-CM</v>
          </cell>
          <cell r="E3237" t="str">
            <v>PESQUERA MAJAT S.A.C.</v>
          </cell>
          <cell r="F3237" t="str">
            <v>DECRETO LEY Nº25977</v>
          </cell>
        </row>
        <row r="3238">
          <cell r="B3238">
            <v>12926</v>
          </cell>
          <cell r="C3238" t="str">
            <v>DO? RITA</v>
          </cell>
          <cell r="D3238" t="str">
            <v>CE-12926-PM</v>
          </cell>
          <cell r="E3238" t="str">
            <v>PESQUERA HAYDUK S.A.</v>
          </cell>
          <cell r="F3238" t="str">
            <v>DECRETO LEY Nº25977</v>
          </cell>
        </row>
        <row r="3239">
          <cell r="B3239">
            <v>12969</v>
          </cell>
          <cell r="C3239" t="str">
            <v>LUCAS</v>
          </cell>
          <cell r="D3239" t="str">
            <v>CO-12969-PM</v>
          </cell>
          <cell r="E3239" t="str">
            <v>CFG INVESTMENT S.A.C.</v>
          </cell>
          <cell r="F3239" t="str">
            <v>DECRETO LEY Nº25977</v>
          </cell>
        </row>
        <row r="3240">
          <cell r="B3240">
            <v>12970</v>
          </cell>
          <cell r="C3240" t="str">
            <v>CHARLY</v>
          </cell>
          <cell r="D3240" t="str">
            <v>PT-12970-PM</v>
          </cell>
          <cell r="E3240" t="str">
            <v>PESQUERA HUMACARE S.A.</v>
          </cell>
          <cell r="F3240" t="str">
            <v>DECRETO LEY Nº25977</v>
          </cell>
        </row>
        <row r="3241">
          <cell r="B3241">
            <v>12972</v>
          </cell>
          <cell r="C3241" t="str">
            <v>TIBURON 3</v>
          </cell>
          <cell r="D3241" t="str">
            <v>CE-12972-PM</v>
          </cell>
          <cell r="E3241" t="str">
            <v>PESQUERA AZUL S.A.C.</v>
          </cell>
          <cell r="F3241" t="str">
            <v>DECRETO LEY Nº25977</v>
          </cell>
        </row>
        <row r="3242">
          <cell r="B3242">
            <v>12974</v>
          </cell>
          <cell r="C3242" t="str">
            <v>TASA 419</v>
          </cell>
          <cell r="D3242" t="str">
            <v>CO-12974-PM</v>
          </cell>
          <cell r="E3242" t="str">
            <v>TECNOLOGICA DE ALIMENTOS S.A.</v>
          </cell>
          <cell r="F3242" t="str">
            <v>DECRETO LEY Nº25977</v>
          </cell>
        </row>
        <row r="3243">
          <cell r="B3243">
            <v>12975</v>
          </cell>
          <cell r="C3243" t="str">
            <v>MERO</v>
          </cell>
          <cell r="D3243" t="str">
            <v>CO-12975-CM</v>
          </cell>
          <cell r="E3243" t="str">
            <v>ARMADORES Y CONGELADORES DEL PACIFICO S.A.</v>
          </cell>
          <cell r="F3243" t="str">
            <v>DECRETO LEY Nº25977</v>
          </cell>
        </row>
        <row r="3244">
          <cell r="B3244">
            <v>12976</v>
          </cell>
          <cell r="C3244" t="str">
            <v>DANIELA</v>
          </cell>
          <cell r="D3244" t="str">
            <v>ZS-12976-BM</v>
          </cell>
          <cell r="E3244" t="str">
            <v>MARVEN S.R.L.</v>
          </cell>
          <cell r="F3244" t="str">
            <v>MENOR ESCALA</v>
          </cell>
        </row>
        <row r="3245">
          <cell r="B3245">
            <v>12977</v>
          </cell>
          <cell r="C3245" t="str">
            <v>DIANA MARIA</v>
          </cell>
          <cell r="D3245" t="str">
            <v>PT-12977-BM</v>
          </cell>
          <cell r="E3245" t="str">
            <v>ECHE PAZO PRESENTACION</v>
          </cell>
          <cell r="F3245" t="str">
            <v>MENOR ESCALA (ANCHOVETA) - ARTESANAL</v>
          </cell>
        </row>
        <row r="3246">
          <cell r="B3246">
            <v>12980</v>
          </cell>
          <cell r="C3246" t="str">
            <v>SE?R DE LAS AGUAS III</v>
          </cell>
          <cell r="D3246" t="str">
            <v>PT-12980-BM</v>
          </cell>
          <cell r="E3246" t="str">
            <v>PAZO MORALES OTTO</v>
          </cell>
          <cell r="F3246" t="str">
            <v>ARTESANAL</v>
          </cell>
        </row>
        <row r="3247">
          <cell r="B3247">
            <v>12982</v>
          </cell>
          <cell r="C3247" t="str">
            <v>DIEGO GERARDO</v>
          </cell>
          <cell r="D3247" t="str">
            <v>MO-12982-BM</v>
          </cell>
          <cell r="E3247" t="str">
            <v>CONDORI RAMOS GREGORIO</v>
          </cell>
          <cell r="F3247" t="str">
            <v>ARTESANAL</v>
          </cell>
        </row>
        <row r="3248">
          <cell r="B3248">
            <v>12986</v>
          </cell>
          <cell r="C3248" t="str">
            <v>DALI</v>
          </cell>
          <cell r="D3248" t="str">
            <v>TA-12986-BM</v>
          </cell>
          <cell r="E3248" t="str">
            <v>DELGADO LOPEZ DANIEL</v>
          </cell>
          <cell r="F3248" t="str">
            <v>ARTESANAL</v>
          </cell>
        </row>
        <row r="3249">
          <cell r="B3249">
            <v>12990</v>
          </cell>
          <cell r="C3249" t="str">
            <v>VIRGEN MARIA II</v>
          </cell>
          <cell r="D3249" t="str">
            <v>TA-12990-BM</v>
          </cell>
          <cell r="E3249" t="str">
            <v>CALDERON PERICHE JOSE SERAPIO Y ALEJANDRO AUSBERTO</v>
          </cell>
          <cell r="F3249" t="str">
            <v>ARTESANAL</v>
          </cell>
        </row>
        <row r="3250">
          <cell r="B3250">
            <v>12991</v>
          </cell>
          <cell r="C3250" t="str">
            <v>MELCHORITA II</v>
          </cell>
          <cell r="D3250" t="str">
            <v>TA-12991-BM</v>
          </cell>
          <cell r="E3250" t="str">
            <v>FERNANDEZ FERNANDEZ MANUEL SILVERIO</v>
          </cell>
          <cell r="F3250" t="str">
            <v>ARTESANAL</v>
          </cell>
        </row>
        <row r="3251">
          <cell r="B3251">
            <v>12992</v>
          </cell>
          <cell r="C3251" t="str">
            <v>JESUS Y MARIA</v>
          </cell>
          <cell r="D3251" t="str">
            <v>TA-12992-BM</v>
          </cell>
          <cell r="E3251" t="str">
            <v>PANTA ECHE JOSE DEL CARMEN</v>
          </cell>
          <cell r="F3251" t="str">
            <v>ARTESANAL</v>
          </cell>
        </row>
        <row r="3252">
          <cell r="B3252">
            <v>12999</v>
          </cell>
          <cell r="C3252" t="str">
            <v>ESTRELLA DE UN MARINO</v>
          </cell>
          <cell r="D3252" t="str">
            <v>TA-12999-BM</v>
          </cell>
          <cell r="E3252" t="str">
            <v>VICENTE MARTINEZ SANCHEZ Y OTRO</v>
          </cell>
          <cell r="F3252" t="str">
            <v>ARTESANAL</v>
          </cell>
        </row>
        <row r="3253">
          <cell r="B3253">
            <v>13003</v>
          </cell>
          <cell r="C3253" t="str">
            <v>PIGUICHO</v>
          </cell>
          <cell r="D3253" t="str">
            <v>CO-13003-CM</v>
          </cell>
          <cell r="E3253" t="str">
            <v>INDUSTRIAL PESQUERA SANTA MONICA S.A.</v>
          </cell>
          <cell r="F3253" t="str">
            <v>DECRETO LEY Nº25977</v>
          </cell>
        </row>
        <row r="3254">
          <cell r="B3254">
            <v>13008</v>
          </cell>
          <cell r="C3254" t="str">
            <v>TASA 54</v>
          </cell>
          <cell r="D3254" t="str">
            <v>CO-13008-PM</v>
          </cell>
          <cell r="E3254" t="str">
            <v>TECNOLOGICA DE ALIMENTOS S.A.</v>
          </cell>
          <cell r="F3254" t="str">
            <v>DECRETO LEY Nº25977</v>
          </cell>
        </row>
        <row r="3255">
          <cell r="B3255">
            <v>13009</v>
          </cell>
          <cell r="C3255" t="str">
            <v>POLAR VII</v>
          </cell>
          <cell r="D3255" t="str">
            <v>CO-13009-PM</v>
          </cell>
          <cell r="E3255" t="str">
            <v>PESQUERA DIAMANTE S.A.</v>
          </cell>
          <cell r="F3255" t="str">
            <v>DECRETO LEY Nº25977</v>
          </cell>
        </row>
        <row r="3256">
          <cell r="B3256">
            <v>13012</v>
          </cell>
          <cell r="C3256" t="str">
            <v>NUEVA RESBALOSA</v>
          </cell>
          <cell r="D3256" t="str">
            <v>CO-13012-PM</v>
          </cell>
          <cell r="E3256" t="str">
            <v>AUSTRAL GROUP S.A.A</v>
          </cell>
          <cell r="F3256" t="str">
            <v>DECRETO LEY Nº25977</v>
          </cell>
        </row>
        <row r="3257">
          <cell r="B3257">
            <v>13021</v>
          </cell>
          <cell r="C3257" t="str">
            <v>CAMELOT</v>
          </cell>
          <cell r="D3257" t="str">
            <v>CO-13021-PM</v>
          </cell>
          <cell r="E3257" t="str">
            <v>PESQUERA TERRANOVA S.A.C.</v>
          </cell>
          <cell r="F3257" t="str">
            <v>DECRETO LEY Nº25977</v>
          </cell>
        </row>
        <row r="3258">
          <cell r="B3258">
            <v>13022</v>
          </cell>
          <cell r="C3258" t="str">
            <v>MI KATHERINE I</v>
          </cell>
          <cell r="D3258" t="str">
            <v>PL-13022-BM</v>
          </cell>
          <cell r="E3258" t="str">
            <v>VARAS ATOCHE FLOR DEL ROCIO</v>
          </cell>
          <cell r="F3258" t="str">
            <v>ARTESANAL</v>
          </cell>
        </row>
        <row r="3259">
          <cell r="B3259">
            <v>13023</v>
          </cell>
          <cell r="C3259" t="str">
            <v>GUIAME SE?R JESUS I</v>
          </cell>
          <cell r="D3259" t="str">
            <v>PL-13023-BM</v>
          </cell>
          <cell r="E3259" t="str">
            <v>ANICETO SIPIRAN OSWALDO</v>
          </cell>
          <cell r="F3259" t="str">
            <v>ARTESANAL</v>
          </cell>
        </row>
        <row r="3260">
          <cell r="B3260">
            <v>13027</v>
          </cell>
          <cell r="C3260" t="str">
            <v>NUEVO SAN TELMO</v>
          </cell>
          <cell r="D3260" t="str">
            <v>CO-13027-PM</v>
          </cell>
          <cell r="E3260" t="str">
            <v>PESQUERA EXALMAR S.A.A.</v>
          </cell>
          <cell r="F3260" t="str">
            <v>DECRETO LEY Nº25977</v>
          </cell>
        </row>
        <row r="3261">
          <cell r="B3261">
            <v>13041</v>
          </cell>
          <cell r="C3261" t="str">
            <v>PACIFICO III</v>
          </cell>
          <cell r="D3261" t="str">
            <v>SN-13041-BM</v>
          </cell>
          <cell r="E3261" t="str">
            <v>VILCA ROQUE LOLA VICTORIA</v>
          </cell>
          <cell r="F3261" t="str">
            <v>ARTESANAL</v>
          </cell>
        </row>
        <row r="3262">
          <cell r="B3262">
            <v>13047</v>
          </cell>
          <cell r="C3262" t="str">
            <v>VIRGEN DEL BUEN PAZO III</v>
          </cell>
          <cell r="D3262" t="str">
            <v>MO-13047-BM</v>
          </cell>
          <cell r="E3262" t="str">
            <v>RAMOS DE LA CRUZ COSME ADOLFO</v>
          </cell>
          <cell r="F3262" t="str">
            <v>ARTESANAL</v>
          </cell>
        </row>
        <row r="3263">
          <cell r="B3263">
            <v>13060</v>
          </cell>
          <cell r="C3263" t="str">
            <v>ATLANTICO III</v>
          </cell>
          <cell r="D3263" t="str">
            <v>CO-13060-PM</v>
          </cell>
          <cell r="E3263" t="str">
            <v>PESQUERA CANTABRIA S.A.</v>
          </cell>
          <cell r="F3263" t="str">
            <v>DECRETO LEY Nº25977</v>
          </cell>
        </row>
        <row r="3264">
          <cell r="B3264">
            <v>13061</v>
          </cell>
          <cell r="C3264" t="str">
            <v>POLAR IV</v>
          </cell>
          <cell r="D3264" t="str">
            <v>CO-13061-PM</v>
          </cell>
          <cell r="E3264" t="str">
            <v>CONSORCIO MALLA S.A.</v>
          </cell>
          <cell r="F3264" t="str">
            <v>DECRETO LEY Nº25977</v>
          </cell>
        </row>
        <row r="3265">
          <cell r="B3265">
            <v>13069</v>
          </cell>
          <cell r="C3265" t="str">
            <v>MI DELFINITA</v>
          </cell>
          <cell r="D3265" t="str">
            <v>PL-13069-CM</v>
          </cell>
          <cell r="E3265" t="str">
            <v>EMPRESA PESQUERA CD E.I.R.L.</v>
          </cell>
          <cell r="F3265" t="str">
            <v>LEY Nº26920</v>
          </cell>
        </row>
        <row r="3266">
          <cell r="B3266">
            <v>13070</v>
          </cell>
          <cell r="C3266" t="str">
            <v>JOSE ROSARIO</v>
          </cell>
          <cell r="D3266" t="str">
            <v>PL-13070-CM</v>
          </cell>
          <cell r="E3266" t="str">
            <v>COMERCIALIZADORA PESQUERA S &amp; M S.A.C.</v>
          </cell>
          <cell r="F3266" t="str">
            <v>LEY Nº26920</v>
          </cell>
        </row>
        <row r="3267">
          <cell r="B3267">
            <v>13071</v>
          </cell>
          <cell r="C3267" t="str">
            <v>GIOMARA I</v>
          </cell>
          <cell r="D3267" t="str">
            <v>HO-13071-BM</v>
          </cell>
          <cell r="E3267" t="str">
            <v>ALFREDO MINAYA GRADOS JOSE</v>
          </cell>
          <cell r="F3267" t="str">
            <v>ARTESANAL</v>
          </cell>
        </row>
        <row r="3268">
          <cell r="B3268">
            <v>13073</v>
          </cell>
          <cell r="C3268" t="str">
            <v>SARITA COLONIA 3</v>
          </cell>
          <cell r="D3268" t="str">
            <v>HO-13073-BM</v>
          </cell>
          <cell r="E3268" t="str">
            <v>NATIVIDAD H. ARROYO P. Y OTRO</v>
          </cell>
          <cell r="F3268" t="str">
            <v>ARTESANAL</v>
          </cell>
        </row>
        <row r="3269">
          <cell r="B3269">
            <v>13074</v>
          </cell>
          <cell r="C3269" t="str">
            <v>NIDIA ROSA</v>
          </cell>
          <cell r="D3269" t="str">
            <v>HO-13074-BM</v>
          </cell>
          <cell r="E3269" t="str">
            <v>HARO CONTRERAS FRENILDA</v>
          </cell>
          <cell r="F3269" t="str">
            <v>ARTESANAL</v>
          </cell>
        </row>
        <row r="3270">
          <cell r="B3270">
            <v>13076</v>
          </cell>
          <cell r="C3270" t="str">
            <v>JARVI JEAN PIERRE</v>
          </cell>
          <cell r="D3270" t="str">
            <v>PS-13076-BM</v>
          </cell>
          <cell r="E3270" t="str">
            <v>GARCIA DE LA CRUZ CESAR-GARCIA SANCHEZ AURORA EPIFANIA</v>
          </cell>
          <cell r="F3270" t="str">
            <v>ARTESANAL</v>
          </cell>
        </row>
        <row r="3271">
          <cell r="B3271">
            <v>13077</v>
          </cell>
          <cell r="C3271" t="str">
            <v>BEDAMIR</v>
          </cell>
          <cell r="D3271" t="str">
            <v>PS-13077-BM</v>
          </cell>
          <cell r="E3271" t="str">
            <v>AVILA RAMOS JORGE ALBERTO</v>
          </cell>
          <cell r="F3271" t="str">
            <v>ARTESANAL</v>
          </cell>
        </row>
        <row r="3272">
          <cell r="B3272">
            <v>13080</v>
          </cell>
          <cell r="C3272" t="str">
            <v>SE?R DE LUREN</v>
          </cell>
          <cell r="D3272" t="str">
            <v>PS-13080-BM</v>
          </cell>
          <cell r="E3272" t="str">
            <v>MU?Z LA MADRID ROSSI ELIZABETH</v>
          </cell>
          <cell r="F3272" t="str">
            <v>ARTESANAL</v>
          </cell>
        </row>
        <row r="3273">
          <cell r="B3273">
            <v>13081</v>
          </cell>
          <cell r="C3273" t="str">
            <v>ACECHADOR</v>
          </cell>
          <cell r="D3273" t="str">
            <v>PS-13081-BM</v>
          </cell>
          <cell r="E3273" t="str">
            <v>PEDRO A. DE LA CRUZ G. Y OTRO</v>
          </cell>
          <cell r="F3273" t="str">
            <v>ARTESANAL</v>
          </cell>
        </row>
        <row r="3274">
          <cell r="B3274">
            <v>13082</v>
          </cell>
          <cell r="C3274" t="str">
            <v>CRISTO MORENO</v>
          </cell>
          <cell r="D3274" t="str">
            <v>PS-13082-BM</v>
          </cell>
          <cell r="E3274" t="str">
            <v>DE LA CRUZ SOTO ALEJANDRO</v>
          </cell>
          <cell r="F3274" t="str">
            <v>ARTESANAL</v>
          </cell>
        </row>
        <row r="3275">
          <cell r="B3275">
            <v>13083</v>
          </cell>
          <cell r="C3275" t="str">
            <v>JOSE ANTONIO</v>
          </cell>
          <cell r="D3275" t="str">
            <v>PS-13083-BM</v>
          </cell>
          <cell r="E3275" t="str">
            <v>LOYOLA MAGALLANES ANTONIO</v>
          </cell>
          <cell r="F3275" t="str">
            <v>ARTESANAL</v>
          </cell>
        </row>
        <row r="3276">
          <cell r="B3276">
            <v>13084</v>
          </cell>
          <cell r="C3276" t="str">
            <v>PIERRE I</v>
          </cell>
          <cell r="D3276" t="str">
            <v>PS-13084-BM</v>
          </cell>
          <cell r="E3276" t="str">
            <v>RICARDO G.TORRES CARRIZALES Y OTROS</v>
          </cell>
          <cell r="F3276" t="str">
            <v>ARTESANAL</v>
          </cell>
        </row>
        <row r="3277">
          <cell r="B3277">
            <v>13085</v>
          </cell>
          <cell r="C3277" t="str">
            <v>MY YELENA</v>
          </cell>
          <cell r="D3277" t="str">
            <v>PS-13085-BM</v>
          </cell>
          <cell r="E3277" t="str">
            <v>PACHECO SALGUERO ERMO ALEJANDRO</v>
          </cell>
          <cell r="F3277" t="str">
            <v>ARTESANAL</v>
          </cell>
        </row>
        <row r="3278">
          <cell r="B3278">
            <v>13086</v>
          </cell>
          <cell r="C3278" t="str">
            <v>CARMEN ALEYDA</v>
          </cell>
          <cell r="D3278" t="str">
            <v>PS-13086-BM</v>
          </cell>
          <cell r="E3278" t="str">
            <v>ZAVALA URIBE ANTONIO</v>
          </cell>
          <cell r="F3278" t="str">
            <v>ARTESANAL</v>
          </cell>
        </row>
        <row r="3279">
          <cell r="B3279">
            <v>13087</v>
          </cell>
          <cell r="C3279" t="str">
            <v>ROMINA</v>
          </cell>
          <cell r="D3279" t="str">
            <v>PS-13087-BM</v>
          </cell>
          <cell r="E3279" t="str">
            <v>PILCO HERNANDEZ LUIS</v>
          </cell>
          <cell r="F3279" t="str">
            <v>ARTESANAL</v>
          </cell>
        </row>
        <row r="3280">
          <cell r="B3280">
            <v>13091</v>
          </cell>
          <cell r="C3280" t="str">
            <v>SOLO DIOS CON SU PODER 2</v>
          </cell>
          <cell r="D3280" t="str">
            <v>PL-13091-CM</v>
          </cell>
          <cell r="E3280" t="str">
            <v>HUAMANCHUMO PALACIOS JUANA ;PAIVA URCIA MANUEL DE LA CRUZ</v>
          </cell>
          <cell r="F3280" t="str">
            <v>LEY Nº26920</v>
          </cell>
        </row>
        <row r="3281">
          <cell r="B3281">
            <v>13093</v>
          </cell>
          <cell r="C3281" t="str">
            <v>EL NAZARENO</v>
          </cell>
          <cell r="D3281" t="str">
            <v>CO-13093-BM</v>
          </cell>
          <cell r="E3281" t="str">
            <v>AVALOS FRANCIA MIGUEL A.</v>
          </cell>
          <cell r="F3281" t="str">
            <v>ARTESANAL</v>
          </cell>
        </row>
        <row r="3282">
          <cell r="B3282">
            <v>13100</v>
          </cell>
          <cell r="C3282" t="str">
            <v>EDDY Y ANATOLIO</v>
          </cell>
          <cell r="D3282" t="str">
            <v>PS-13100-BM</v>
          </cell>
          <cell r="E3282" t="str">
            <v>CAYCHO SANCHEZ HIGINIO ALEJANDRO</v>
          </cell>
          <cell r="F3282" t="str">
            <v>ARTESANAL</v>
          </cell>
        </row>
        <row r="3283">
          <cell r="B3283">
            <v>13101</v>
          </cell>
          <cell r="C3283" t="str">
            <v>DON MANUEL</v>
          </cell>
          <cell r="D3283" t="str">
            <v>PS-13101-BM</v>
          </cell>
          <cell r="E3283" t="str">
            <v>DIAZ GARCIA ENRIQUE BRUNO</v>
          </cell>
          <cell r="F3283" t="str">
            <v>ARTESANAL</v>
          </cell>
        </row>
        <row r="3284">
          <cell r="B3284">
            <v>13102</v>
          </cell>
          <cell r="C3284" t="str">
            <v>LUIS MIGUEL</v>
          </cell>
          <cell r="D3284" t="str">
            <v>PS-13102-BM</v>
          </cell>
          <cell r="E3284" t="str">
            <v>CABEZUDO DIAZ LUIS A.</v>
          </cell>
          <cell r="F3284" t="str">
            <v>ARTESANAL</v>
          </cell>
        </row>
        <row r="3285">
          <cell r="B3285">
            <v>13103</v>
          </cell>
          <cell r="C3285" t="str">
            <v>MI LUCHO</v>
          </cell>
          <cell r="D3285" t="str">
            <v>PS-13103-BM</v>
          </cell>
          <cell r="E3285" t="str">
            <v>CANELO HUAMANI LUIS ALFONSO</v>
          </cell>
          <cell r="F3285" t="str">
            <v>ARTESANAL</v>
          </cell>
        </row>
        <row r="3286">
          <cell r="B3286">
            <v>13105</v>
          </cell>
          <cell r="C3286" t="str">
            <v>JARINNETT SHEYLLI</v>
          </cell>
          <cell r="D3286" t="str">
            <v>IO-13105-BM</v>
          </cell>
          <cell r="E3286" t="str">
            <v>JULIO MAMAMI MEDINA Y LILI ESTHER GUERRERO S.</v>
          </cell>
          <cell r="F3286" t="str">
            <v>ARTESANAL</v>
          </cell>
        </row>
        <row r="3287">
          <cell r="B3287">
            <v>13106</v>
          </cell>
          <cell r="C3287" t="str">
            <v>MARILEO</v>
          </cell>
          <cell r="D3287" t="str">
            <v>IO-13106-BM</v>
          </cell>
          <cell r="E3287" t="str">
            <v>MAMANI APAZA MARIO</v>
          </cell>
          <cell r="F3287" t="str">
            <v>ARTESANAL</v>
          </cell>
        </row>
        <row r="3288">
          <cell r="B3288">
            <v>13108</v>
          </cell>
          <cell r="C3288" t="str">
            <v>TAMUN</v>
          </cell>
          <cell r="D3288" t="str">
            <v>IO-13108-BM</v>
          </cell>
          <cell r="E3288" t="str">
            <v>ARAUJO NAREZO NARCISO ESTEBAN</v>
          </cell>
          <cell r="F3288" t="str">
            <v>ARTESANAL</v>
          </cell>
        </row>
        <row r="3289">
          <cell r="B3289">
            <v>13110</v>
          </cell>
          <cell r="C3289" t="str">
            <v>CRISTIAN GABRIEL</v>
          </cell>
          <cell r="D3289" t="str">
            <v>IO-13110-BM</v>
          </cell>
          <cell r="E3289" t="str">
            <v>JOSE ANTONIO LEON LOZA Y OTRO</v>
          </cell>
          <cell r="F3289" t="str">
            <v>ARTESANAL</v>
          </cell>
        </row>
        <row r="3290">
          <cell r="B3290">
            <v>13111</v>
          </cell>
          <cell r="C3290" t="str">
            <v>ANGOLA</v>
          </cell>
          <cell r="D3290" t="str">
            <v>IO-13111-BM</v>
          </cell>
          <cell r="E3290" t="str">
            <v>SALAS MORA LETICIA GABRIELA Y VILMA YOLANDA</v>
          </cell>
          <cell r="F3290" t="str">
            <v>ARTESANAL</v>
          </cell>
        </row>
        <row r="3291">
          <cell r="B3291">
            <v>13115</v>
          </cell>
          <cell r="C3291" t="str">
            <v>MAMBO</v>
          </cell>
          <cell r="D3291" t="str">
            <v>SY-13115-BM</v>
          </cell>
          <cell r="E3291" t="str">
            <v>BAZALAR BERMUDEZ VICTOR LEON</v>
          </cell>
          <cell r="F3291" t="str">
            <v>ARTESANAL</v>
          </cell>
        </row>
        <row r="3292">
          <cell r="B3292">
            <v>13133</v>
          </cell>
          <cell r="C3292" t="str">
            <v>JUANITA</v>
          </cell>
          <cell r="D3292" t="str">
            <v>TA-13133-BM</v>
          </cell>
          <cell r="E3292" t="str">
            <v>BENITEZ TEMOCHE GREGORIO</v>
          </cell>
          <cell r="F3292" t="str">
            <v>ARTESANAL</v>
          </cell>
        </row>
        <row r="3293">
          <cell r="B3293">
            <v>13136</v>
          </cell>
          <cell r="C3293" t="str">
            <v>MILFRED NARCISA</v>
          </cell>
          <cell r="D3293" t="str">
            <v>MO-13136-BM</v>
          </cell>
          <cell r="E3293" t="str">
            <v>OLAZABAL SALAZAR CESAR AUGUSTO</v>
          </cell>
          <cell r="F3293" t="str">
            <v>ARTESANAL</v>
          </cell>
        </row>
        <row r="3294">
          <cell r="B3294">
            <v>13137</v>
          </cell>
          <cell r="C3294" t="str">
            <v>KOLACHA</v>
          </cell>
          <cell r="D3294" t="str">
            <v>MO-13137-BM</v>
          </cell>
          <cell r="F3294" t="str">
            <v>ARTESANAL</v>
          </cell>
        </row>
        <row r="3295">
          <cell r="B3295">
            <v>13138</v>
          </cell>
          <cell r="C3295" t="str">
            <v>JOEL I</v>
          </cell>
          <cell r="D3295" t="str">
            <v>MO-13138-BM</v>
          </cell>
          <cell r="E3295" t="str">
            <v>CHOQUE FIGUEROA TOMAS LUCAS</v>
          </cell>
          <cell r="F3295" t="str">
            <v>ARTESANAL</v>
          </cell>
        </row>
        <row r="3296">
          <cell r="B3296">
            <v>13152</v>
          </cell>
          <cell r="C3296" t="str">
            <v>EL MESIAS</v>
          </cell>
          <cell r="D3296" t="str">
            <v>TA-13152-BM</v>
          </cell>
          <cell r="E3296" t="str">
            <v>OLIVARES BAYONA ANTONIO ;PANTA DE OLIVARES MANUELA</v>
          </cell>
          <cell r="F3296" t="str">
            <v>ARTESANAL</v>
          </cell>
        </row>
        <row r="3297">
          <cell r="B3297">
            <v>13156</v>
          </cell>
          <cell r="C3297" t="str">
            <v>JESUS ES MI GUIA</v>
          </cell>
          <cell r="D3297" t="str">
            <v>TA-13156-BM</v>
          </cell>
          <cell r="E3297" t="str">
            <v>PANTA ECA FAUSTO ASUNCION</v>
          </cell>
          <cell r="F3297" t="str">
            <v>ARTESANAL</v>
          </cell>
        </row>
        <row r="3298">
          <cell r="B3298">
            <v>13168</v>
          </cell>
          <cell r="C3298" t="str">
            <v>DON LUCIO</v>
          </cell>
          <cell r="D3298" t="str">
            <v>CE-13168-CM</v>
          </cell>
          <cell r="E3298" t="str">
            <v>LUCIO LI?N EUSTAQUIO J.</v>
          </cell>
          <cell r="F3298" t="str">
            <v>ARTESANAL</v>
          </cell>
        </row>
        <row r="3299">
          <cell r="B3299">
            <v>13244</v>
          </cell>
          <cell r="C3299" t="str">
            <v>RIBAR XVI</v>
          </cell>
          <cell r="D3299" t="str">
            <v>CE-13244-PM</v>
          </cell>
          <cell r="E3299" t="str">
            <v>CORPORACION PESQUERA INCA S.A.C.</v>
          </cell>
          <cell r="F3299" t="str">
            <v>DECRETO LEY Nº25977</v>
          </cell>
        </row>
        <row r="3300">
          <cell r="B3300">
            <v>13246</v>
          </cell>
          <cell r="C3300" t="str">
            <v>PACHACUTEC 21</v>
          </cell>
          <cell r="D3300" t="str">
            <v>CE-13246-PM</v>
          </cell>
          <cell r="E3300" t="str">
            <v>CORPORACION PESQUERA INCA S.A.C.</v>
          </cell>
          <cell r="F3300" t="str">
            <v>DECRETO LEY Nº25977</v>
          </cell>
        </row>
        <row r="3301">
          <cell r="B3301">
            <v>13270</v>
          </cell>
          <cell r="C3301" t="str">
            <v>DON VICTOR</v>
          </cell>
          <cell r="D3301" t="str">
            <v>CO-13270-PM</v>
          </cell>
          <cell r="E3301" t="str">
            <v>PESQUERA EXALMAR S.A.A.</v>
          </cell>
          <cell r="F3301" t="str">
            <v>DECRETO LEY Nº25977</v>
          </cell>
        </row>
        <row r="3302">
          <cell r="B3302">
            <v>13273</v>
          </cell>
          <cell r="C3302" t="str">
            <v>KANDYMAR</v>
          </cell>
          <cell r="D3302" t="str">
            <v>PL-13273-CM</v>
          </cell>
          <cell r="E3302" t="str">
            <v>INURRITEGUI BERNAL MARIA ALINA</v>
          </cell>
          <cell r="F3302" t="str">
            <v>LEY Nº26920</v>
          </cell>
        </row>
        <row r="3303">
          <cell r="B3303">
            <v>13274</v>
          </cell>
          <cell r="C3303" t="str">
            <v>TASA 12</v>
          </cell>
          <cell r="D3303" t="str">
            <v>CE-13274-PM</v>
          </cell>
          <cell r="E3303" t="str">
            <v>TECNOLOGICA DE ALIMENTOS S.A.</v>
          </cell>
          <cell r="F3303" t="str">
            <v>DECRETO LEY Nº25977</v>
          </cell>
        </row>
        <row r="3304">
          <cell r="B3304">
            <v>13277</v>
          </cell>
          <cell r="C3304" t="str">
            <v>TIBURON</v>
          </cell>
          <cell r="D3304" t="str">
            <v>CE-13277-BM</v>
          </cell>
          <cell r="E3304" t="str">
            <v>RIOS CARRERA MARIA DESPOSORIA</v>
          </cell>
          <cell r="F3304" t="str">
            <v>ARTESANAL</v>
          </cell>
        </row>
        <row r="3305">
          <cell r="B3305">
            <v>13280</v>
          </cell>
          <cell r="C3305" t="str">
            <v>CARIBE</v>
          </cell>
          <cell r="D3305" t="str">
            <v>CE-13280-BM</v>
          </cell>
          <cell r="E3305" t="str">
            <v>SILVA CASTRO MANUEL ASCENCION</v>
          </cell>
          <cell r="F3305" t="str">
            <v>DECRETO LEGISLATIVO Nº1273</v>
          </cell>
        </row>
        <row r="3306">
          <cell r="B3306">
            <v>13363</v>
          </cell>
          <cell r="C3306" t="str">
            <v>ALBATROZ</v>
          </cell>
          <cell r="D3306" t="str">
            <v>ZS-13363-BM</v>
          </cell>
          <cell r="E3306" t="str">
            <v>RAMOS MORALES JOSE MELANIO</v>
          </cell>
          <cell r="F3306" t="str">
            <v>ARTESANAL</v>
          </cell>
        </row>
        <row r="3307">
          <cell r="B3307">
            <v>13364</v>
          </cell>
          <cell r="C3307" t="str">
            <v>MI JUANITA</v>
          </cell>
          <cell r="D3307" t="str">
            <v>ZS-13364-BM</v>
          </cell>
          <cell r="E3307" t="str">
            <v>ECHE PINGO JOSE ENRIQUE</v>
          </cell>
          <cell r="F3307" t="str">
            <v>ARTESANAL</v>
          </cell>
        </row>
        <row r="3308">
          <cell r="B3308">
            <v>13365</v>
          </cell>
          <cell r="C3308" t="str">
            <v>DIVINO CAUTIVO</v>
          </cell>
          <cell r="D3308" t="str">
            <v>ZS-13365-BM</v>
          </cell>
          <cell r="E3308" t="str">
            <v>PURIZACA CHAPA VALENTIN</v>
          </cell>
          <cell r="F3308" t="str">
            <v>ARTESANAL</v>
          </cell>
        </row>
        <row r="3309">
          <cell r="B3309">
            <v>13366</v>
          </cell>
          <cell r="C3309" t="str">
            <v>CRISTINA</v>
          </cell>
          <cell r="D3309" t="str">
            <v>ZS-13366-BM</v>
          </cell>
          <cell r="E3309" t="str">
            <v>GUANILO LUNA RICARDO EDILBERTO</v>
          </cell>
          <cell r="F3309" t="str">
            <v>DECRETO LEGISLATIVO Nº1273</v>
          </cell>
        </row>
        <row r="3310">
          <cell r="B3310">
            <v>13367</v>
          </cell>
          <cell r="C3310" t="str">
            <v>DIOS AMOR</v>
          </cell>
          <cell r="D3310" t="str">
            <v>ZS-13367-BM</v>
          </cell>
          <cell r="E3310" t="str">
            <v>CALDERON ZETA MARTIN</v>
          </cell>
          <cell r="F3310" t="str">
            <v>ARTESANAL</v>
          </cell>
        </row>
        <row r="3311">
          <cell r="B3311">
            <v>13368</v>
          </cell>
          <cell r="C3311" t="str">
            <v>ESTRELLA DE DAVID 10</v>
          </cell>
          <cell r="D3311" t="str">
            <v>ZS-13368-BM</v>
          </cell>
          <cell r="E3311" t="str">
            <v>SAN MARTIN MORALES DAVID</v>
          </cell>
          <cell r="F3311" t="str">
            <v>ARTESANAL</v>
          </cell>
        </row>
        <row r="3312">
          <cell r="B3312">
            <v>13370</v>
          </cell>
          <cell r="C3312" t="str">
            <v>ESTRELLA MILAGROSA</v>
          </cell>
          <cell r="D3312" t="str">
            <v>ZS-13370-BM</v>
          </cell>
          <cell r="E3312" t="str">
            <v>PERICHE JACINTO SANTOS LEONCIO</v>
          </cell>
          <cell r="F3312" t="str">
            <v>ARTESANAL</v>
          </cell>
        </row>
        <row r="3313">
          <cell r="B3313">
            <v>13371</v>
          </cell>
          <cell r="C3313" t="str">
            <v>PENECA</v>
          </cell>
          <cell r="D3313" t="str">
            <v>ZS-13371-BM</v>
          </cell>
          <cell r="E3313" t="str">
            <v>A?SGO ALAVEDRA LUIS</v>
          </cell>
          <cell r="F3313" t="str">
            <v>ARTESANAL</v>
          </cell>
        </row>
        <row r="3314">
          <cell r="B3314">
            <v>13372</v>
          </cell>
          <cell r="C3314" t="str">
            <v>SOL BRILLANTE</v>
          </cell>
          <cell r="D3314" t="str">
            <v>ZS-13372-BM</v>
          </cell>
          <cell r="E3314" t="str">
            <v>VICTOR NIZAMA ESTELA</v>
          </cell>
          <cell r="F3314" t="str">
            <v>ARTESANAL</v>
          </cell>
        </row>
        <row r="3315">
          <cell r="B3315">
            <v>13374</v>
          </cell>
          <cell r="C3315" t="str">
            <v>ANGEL DEL SE?R</v>
          </cell>
          <cell r="D3315" t="str">
            <v>ZS-13374-BM</v>
          </cell>
          <cell r="E3315" t="str">
            <v>RUMICHE JACINTO MANUEL S.</v>
          </cell>
          <cell r="F3315" t="str">
            <v>ARTESANAL</v>
          </cell>
        </row>
        <row r="3316">
          <cell r="B3316">
            <v>13383</v>
          </cell>
          <cell r="C3316" t="str">
            <v>DON PANCHO</v>
          </cell>
          <cell r="D3316" t="str">
            <v>CO-13383-BM</v>
          </cell>
          <cell r="E3316" t="str">
            <v>MORCOS MONTOYA CARLOS AMIN</v>
          </cell>
          <cell r="F3316" t="str">
            <v>ARTESANAL</v>
          </cell>
        </row>
        <row r="3317">
          <cell r="B3317">
            <v>13398</v>
          </cell>
          <cell r="C3317" t="str">
            <v>JESUS MI SALVADOR</v>
          </cell>
          <cell r="D3317" t="str">
            <v>TA-13398-BM</v>
          </cell>
          <cell r="E3317" t="str">
            <v>YARLEQUE CHIROQUE PABLO</v>
          </cell>
          <cell r="F3317" t="str">
            <v>ARTESANAL</v>
          </cell>
        </row>
        <row r="3318">
          <cell r="B3318">
            <v>13400</v>
          </cell>
          <cell r="C3318" t="str">
            <v>VIRGEN DE LA CANDELARIA</v>
          </cell>
          <cell r="D3318" t="str">
            <v>TA-13400-BM</v>
          </cell>
          <cell r="E3318" t="str">
            <v>RUIZ DE SANDOVAL JULIA</v>
          </cell>
          <cell r="F3318" t="str">
            <v>DECRETO LEGISLATIVO Nº1273</v>
          </cell>
        </row>
        <row r="3319">
          <cell r="B3319">
            <v>13403</v>
          </cell>
          <cell r="C3319" t="str">
            <v>IAN Y LAURA</v>
          </cell>
          <cell r="D3319" t="str">
            <v>TA-13403-BM</v>
          </cell>
          <cell r="E3319" t="str">
            <v>GUERRERO PAKER JOSE B.</v>
          </cell>
          <cell r="F3319" t="str">
            <v>ARTESANAL</v>
          </cell>
        </row>
        <row r="3320">
          <cell r="B3320">
            <v>13404</v>
          </cell>
          <cell r="C3320" t="str">
            <v>SARITA</v>
          </cell>
          <cell r="D3320" t="str">
            <v>IO-13404-BM</v>
          </cell>
          <cell r="E3320" t="str">
            <v>MAQUERA VILCA ORLANDO</v>
          </cell>
          <cell r="F3320" t="str">
            <v>ARTESANAL</v>
          </cell>
        </row>
        <row r="3321">
          <cell r="B3321">
            <v>13405</v>
          </cell>
          <cell r="C3321" t="str">
            <v>FLORYMAR</v>
          </cell>
          <cell r="D3321" t="str">
            <v>IO-13405-BM</v>
          </cell>
          <cell r="E3321" t="str">
            <v>BLAS JIMENO CESAR MAXIMO</v>
          </cell>
          <cell r="F3321" t="str">
            <v>ARTESANAL</v>
          </cell>
        </row>
        <row r="3322">
          <cell r="B3322">
            <v>13406</v>
          </cell>
          <cell r="C3322" t="str">
            <v>ORION I</v>
          </cell>
          <cell r="D3322" t="str">
            <v>IO-13406-BM</v>
          </cell>
          <cell r="E3322" t="str">
            <v>ALFARO PEREZ AMERICO</v>
          </cell>
          <cell r="F3322" t="str">
            <v>ARTESANAL</v>
          </cell>
        </row>
        <row r="3323">
          <cell r="B3323">
            <v>13407</v>
          </cell>
          <cell r="C3323" t="str">
            <v>SANTA ANITA</v>
          </cell>
          <cell r="D3323" t="str">
            <v>IO-13407-BM</v>
          </cell>
          <cell r="E3323" t="str">
            <v>CAUNA CAUNA NESTOR EDUARDO</v>
          </cell>
          <cell r="F3323" t="str">
            <v>ARTESANAL</v>
          </cell>
        </row>
        <row r="3324">
          <cell r="B3324">
            <v>13408</v>
          </cell>
          <cell r="C3324" t="str">
            <v>VIRGENCITA DE CHAPI III</v>
          </cell>
          <cell r="D3324" t="str">
            <v>IO-13408-BM</v>
          </cell>
          <cell r="E3324" t="str">
            <v>LAYME HURTADO MAURICIO</v>
          </cell>
          <cell r="F3324" t="str">
            <v>ARTESANAL</v>
          </cell>
        </row>
        <row r="3325">
          <cell r="B3325">
            <v>13409</v>
          </cell>
          <cell r="C3325" t="str">
            <v>VIRGEN DE CHAPI IV</v>
          </cell>
          <cell r="D3325" t="str">
            <v>IO-13409-BM</v>
          </cell>
          <cell r="E3325" t="str">
            <v>MEDINA MENDOZA LUIS DAVID</v>
          </cell>
          <cell r="F3325" t="str">
            <v>ARTESANAL</v>
          </cell>
        </row>
        <row r="3326">
          <cell r="B3326">
            <v>13410</v>
          </cell>
          <cell r="C3326" t="str">
            <v>BETZAIDA I</v>
          </cell>
          <cell r="D3326" t="str">
            <v>IO-13410-BM</v>
          </cell>
          <cell r="E3326" t="str">
            <v>MAMANI RAMOS MIGUEL</v>
          </cell>
          <cell r="F3326" t="str">
            <v>ARTESANAL</v>
          </cell>
        </row>
        <row r="3327">
          <cell r="B3327">
            <v>13532</v>
          </cell>
          <cell r="C3327" t="str">
            <v>CONSTANTE</v>
          </cell>
          <cell r="D3327" t="str">
            <v>PT-13532-PM</v>
          </cell>
          <cell r="E3327" t="str">
            <v>PESQUERA HAYDUK S.A.</v>
          </cell>
          <cell r="F3327" t="str">
            <v>DECRETO LEY Nº25977</v>
          </cell>
        </row>
        <row r="3328">
          <cell r="B3328">
            <v>13533</v>
          </cell>
          <cell r="C3328" t="str">
            <v>SECHURA</v>
          </cell>
          <cell r="D3328" t="str">
            <v>PT-13533-PM</v>
          </cell>
          <cell r="E3328" t="str">
            <v>PESQUERA HAYDUK S.A.</v>
          </cell>
          <cell r="F3328" t="str">
            <v>DECRETO LEY Nº25977</v>
          </cell>
        </row>
        <row r="3329">
          <cell r="B3329">
            <v>13537</v>
          </cell>
          <cell r="C3329" t="str">
            <v>JABET</v>
          </cell>
          <cell r="D3329" t="str">
            <v>HO-13537-CM</v>
          </cell>
          <cell r="E3329" t="str">
            <v>PESQUERA GROBET S.A.C.</v>
          </cell>
          <cell r="F3329" t="str">
            <v>LEY Nº26920</v>
          </cell>
        </row>
        <row r="3330">
          <cell r="B3330">
            <v>13538</v>
          </cell>
          <cell r="C3330" t="str">
            <v>JOSE MOISES</v>
          </cell>
          <cell r="D3330" t="str">
            <v>MO-13538-BM</v>
          </cell>
          <cell r="E3330" t="str">
            <v>ATENCIO LAYME VICENTE</v>
          </cell>
          <cell r="F3330" t="str">
            <v>ARTESANAL</v>
          </cell>
        </row>
        <row r="3331">
          <cell r="B3331">
            <v>13543</v>
          </cell>
          <cell r="C3331" t="str">
            <v>VICTORIA DE JESUS</v>
          </cell>
          <cell r="D3331" t="str">
            <v>TA-13543-BM</v>
          </cell>
          <cell r="E3331" t="str">
            <v>SOSA RAMOS ROBER CARLOS</v>
          </cell>
          <cell r="F3331" t="str">
            <v>ARTESANAL</v>
          </cell>
        </row>
        <row r="3332">
          <cell r="B3332">
            <v>13547</v>
          </cell>
          <cell r="C3332" t="str">
            <v>DOMINGO SABIO</v>
          </cell>
          <cell r="D3332" t="str">
            <v>TA-13547-BM</v>
          </cell>
          <cell r="E3332" t="str">
            <v>FIESTAS RUMICHE MANUEL ESTEBAN</v>
          </cell>
          <cell r="F3332" t="str">
            <v>ARTESANAL</v>
          </cell>
        </row>
        <row r="3333">
          <cell r="B3333">
            <v>13551</v>
          </cell>
          <cell r="C3333" t="str">
            <v>JESUS DE NAZARET I</v>
          </cell>
          <cell r="D3333" t="str">
            <v>TA-13551-BM</v>
          </cell>
          <cell r="E3333" t="str">
            <v>SANTISTEBAN GALAN JUSTO</v>
          </cell>
          <cell r="F3333" t="str">
            <v>ARTESANAL</v>
          </cell>
        </row>
        <row r="3334">
          <cell r="B3334">
            <v>13553</v>
          </cell>
          <cell r="C3334" t="str">
            <v>ANA LUCIA</v>
          </cell>
          <cell r="D3334" t="str">
            <v>CE-13553-PM</v>
          </cell>
          <cell r="E3334" t="str">
            <v>PESQUERA HAYDUK S.A.</v>
          </cell>
          <cell r="F3334" t="str">
            <v>DECRETO LEY Nº25977</v>
          </cell>
        </row>
        <row r="3335">
          <cell r="B3335">
            <v>13557</v>
          </cell>
          <cell r="C3335" t="str">
            <v>EL PADRE HURTADO</v>
          </cell>
          <cell r="D3335" t="str">
            <v>CO-13557-BM</v>
          </cell>
          <cell r="E3335" t="str">
            <v>AMEZQUITA DAVIRAN VENANCIO FELIX</v>
          </cell>
          <cell r="F3335" t="str">
            <v>DECRETO LEGISLATIVO Nº1273</v>
          </cell>
        </row>
        <row r="3336">
          <cell r="B3336">
            <v>13567</v>
          </cell>
          <cell r="C3336" t="str">
            <v>MARRAJO</v>
          </cell>
          <cell r="D3336" t="str">
            <v>CO-13567-CM</v>
          </cell>
          <cell r="E3336" t="str">
            <v>CABINZA S.A.C.</v>
          </cell>
          <cell r="F3336" t="str">
            <v>DECRETO LEY Nº25977</v>
          </cell>
        </row>
        <row r="3337">
          <cell r="B3337">
            <v>13570</v>
          </cell>
          <cell r="C3337" t="str">
            <v>EMANUEL 3</v>
          </cell>
          <cell r="D3337" t="str">
            <v>CO-13570-CM</v>
          </cell>
          <cell r="E3337" t="str">
            <v>PESQUERA EXALMAR S.A.A.</v>
          </cell>
          <cell r="F3337" t="str">
            <v>LEY Nº26920</v>
          </cell>
        </row>
        <row r="3338">
          <cell r="B3338">
            <v>13579</v>
          </cell>
          <cell r="C3338" t="str">
            <v>NAUTILUZ DE LINDAURA</v>
          </cell>
          <cell r="D3338" t="str">
            <v>CO-13579-CM</v>
          </cell>
          <cell r="E3338" t="str">
            <v>QUEREVALU PAZO MANUEL EZEQUIEL ;QUEREVALU PAZO WILFREDO</v>
          </cell>
          <cell r="F3338" t="str">
            <v>LEY Nº26920</v>
          </cell>
        </row>
        <row r="3339">
          <cell r="B3339">
            <v>13580</v>
          </cell>
          <cell r="C3339" t="str">
            <v>JEQUETEPEQUE 4</v>
          </cell>
          <cell r="D3339" t="str">
            <v>SE-13580-PM</v>
          </cell>
          <cell r="E3339" t="str">
            <v>CORPORACI? PESQUERA GIULIANA S.A.</v>
          </cell>
          <cell r="F3339" t="str">
            <v>DECRETO LEY Nº25977</v>
          </cell>
        </row>
        <row r="3340">
          <cell r="B3340">
            <v>13581</v>
          </cell>
          <cell r="C3340" t="str">
            <v>PACHACUTEC 6</v>
          </cell>
          <cell r="D3340" t="str">
            <v>CE-13581-PM</v>
          </cell>
          <cell r="E3340" t="str">
            <v>CORPORACION PESQUERA INCA S.A.C.</v>
          </cell>
          <cell r="F3340" t="str">
            <v>DECRETO LEY Nº25977</v>
          </cell>
        </row>
        <row r="3341">
          <cell r="B3341">
            <v>13582</v>
          </cell>
          <cell r="C3341" t="str">
            <v>J.H.</v>
          </cell>
          <cell r="D3341" t="str">
            <v>CE-13582-BM</v>
          </cell>
          <cell r="E3341" t="str">
            <v>HARO CASTILLO JENNY MEDALY</v>
          </cell>
          <cell r="F3341" t="str">
            <v>ARTESANAL</v>
          </cell>
        </row>
        <row r="3342">
          <cell r="B3342">
            <v>13621</v>
          </cell>
          <cell r="C3342" t="str">
            <v>SAN MARTIN DE PORRAS III</v>
          </cell>
          <cell r="D3342" t="str">
            <v>PT-13621-PM</v>
          </cell>
          <cell r="E3342" t="str">
            <v>PANTA PANTA MARIA PELAGIA ;PERICHE PANTA LEONIDAS</v>
          </cell>
          <cell r="F3342" t="str">
            <v>LEY Nº26920</v>
          </cell>
        </row>
        <row r="3343">
          <cell r="B3343">
            <v>13622</v>
          </cell>
          <cell r="C3343" t="str">
            <v>MARIA</v>
          </cell>
          <cell r="D3343" t="str">
            <v>PT-13622-CM</v>
          </cell>
          <cell r="E3343" t="str">
            <v>QUEREVALU PERICHE SANTOS VALENTIN</v>
          </cell>
          <cell r="F3343" t="str">
            <v>LEY Nº26920</v>
          </cell>
        </row>
        <row r="3344">
          <cell r="B3344">
            <v>13623</v>
          </cell>
          <cell r="C3344" t="str">
            <v>GUIAME SE?R</v>
          </cell>
          <cell r="D3344" t="str">
            <v>PT-13623-BM</v>
          </cell>
          <cell r="E3344" t="str">
            <v>PANTA QUEREVALU FLORO DEMETRIO</v>
          </cell>
          <cell r="F3344" t="str">
            <v>ARTESANAL</v>
          </cell>
        </row>
        <row r="3345">
          <cell r="B3345">
            <v>13647</v>
          </cell>
          <cell r="C3345" t="str">
            <v>DON FILO</v>
          </cell>
          <cell r="D3345" t="str">
            <v>ZS-13647-BM</v>
          </cell>
          <cell r="E3345" t="str">
            <v>SERNA MARCHAND SEBASTIAN</v>
          </cell>
          <cell r="F3345" t="str">
            <v>ARTESANAL</v>
          </cell>
        </row>
        <row r="3346">
          <cell r="B3346">
            <v>13670</v>
          </cell>
          <cell r="C3346" t="str">
            <v>MAR NEGRO III</v>
          </cell>
          <cell r="D3346" t="str">
            <v>SE-13670-BM</v>
          </cell>
          <cell r="E3346" t="str">
            <v>LAVERIANO EDITA GONZALA</v>
          </cell>
          <cell r="F3346" t="str">
            <v>ARTESANAL</v>
          </cell>
        </row>
        <row r="3347">
          <cell r="B3347">
            <v>13675</v>
          </cell>
          <cell r="C3347" t="str">
            <v>FLORIDA</v>
          </cell>
          <cell r="D3347" t="str">
            <v>CO-13675-PM</v>
          </cell>
          <cell r="E3347" t="str">
            <v>AUSTRAL GROUP S.A.A</v>
          </cell>
          <cell r="F3347" t="str">
            <v>DECRETO LEY Nº25977</v>
          </cell>
        </row>
        <row r="3348">
          <cell r="B3348">
            <v>13680</v>
          </cell>
          <cell r="C3348" t="str">
            <v>IVANA B</v>
          </cell>
          <cell r="D3348" t="str">
            <v>CE-13680-PM</v>
          </cell>
          <cell r="E3348" t="str">
            <v>PESQUERA HAYDUK S.A.</v>
          </cell>
          <cell r="F3348" t="str">
            <v>DECRETO LEY Nº25977</v>
          </cell>
        </row>
        <row r="3349">
          <cell r="B3349">
            <v>13681</v>
          </cell>
          <cell r="C3349" t="str">
            <v>JADRANKA B</v>
          </cell>
          <cell r="D3349" t="str">
            <v>CE-13681-PM</v>
          </cell>
          <cell r="E3349" t="str">
            <v>PESQUERA HAYDUK S.A.</v>
          </cell>
          <cell r="F3349" t="str">
            <v>DECRETO LEY Nº25977</v>
          </cell>
        </row>
        <row r="3350">
          <cell r="B3350">
            <v>13682</v>
          </cell>
          <cell r="C3350" t="str">
            <v>PINGUIN</v>
          </cell>
          <cell r="D3350" t="str">
            <v>CE-13682-CM</v>
          </cell>
          <cell r="E3350" t="str">
            <v>EMPRESA PESQUERA CHAYO SRLTDA.</v>
          </cell>
          <cell r="F3350" t="str">
            <v>ARTESANAL</v>
          </cell>
        </row>
        <row r="3351">
          <cell r="B3351">
            <v>13683</v>
          </cell>
          <cell r="C3351" t="str">
            <v>CHOLI</v>
          </cell>
          <cell r="D3351" t="str">
            <v>CE-13683-CM</v>
          </cell>
          <cell r="E3351" t="str">
            <v>EMPRESA PESQUERA CHAYO SRLTDA.</v>
          </cell>
          <cell r="F3351" t="str">
            <v>ARTESANAL</v>
          </cell>
        </row>
        <row r="3352">
          <cell r="B3352">
            <v>13684</v>
          </cell>
          <cell r="C3352" t="str">
            <v>PELICAN</v>
          </cell>
          <cell r="D3352" t="str">
            <v>CE-13684-CM</v>
          </cell>
          <cell r="E3352" t="str">
            <v>LATINO LEASING</v>
          </cell>
          <cell r="F3352" t="str">
            <v>ARTESANAL</v>
          </cell>
        </row>
        <row r="3353">
          <cell r="B3353">
            <v>13720</v>
          </cell>
          <cell r="C3353" t="str">
            <v>GALLITO II</v>
          </cell>
          <cell r="D3353" t="str">
            <v>CE-13720-PM</v>
          </cell>
          <cell r="E3353" t="str">
            <v>CFG INVESTMENT S.A.C.</v>
          </cell>
          <cell r="F3353" t="str">
            <v>DECRETO LEY Nº25977</v>
          </cell>
        </row>
        <row r="3354">
          <cell r="B3354">
            <v>13721</v>
          </cell>
          <cell r="C3354" t="str">
            <v>NUEVA OFELITA</v>
          </cell>
          <cell r="D3354" t="str">
            <v>CO-13721-PM</v>
          </cell>
          <cell r="E3354" t="str">
            <v>AUSTRAL GROUP S.A.A</v>
          </cell>
          <cell r="F3354" t="str">
            <v>DECRETO LEY Nº25977</v>
          </cell>
        </row>
        <row r="3355">
          <cell r="B3355">
            <v>13726</v>
          </cell>
          <cell r="C3355" t="str">
            <v>BRINCADOR</v>
          </cell>
          <cell r="D3355" t="str">
            <v>CO-13726-PM</v>
          </cell>
          <cell r="E3355" t="str">
            <v>PESQUERA GALEON S.A.</v>
          </cell>
          <cell r="F3355" t="str">
            <v>DECRETO LEY Nº25977</v>
          </cell>
        </row>
        <row r="3356">
          <cell r="B3356">
            <v>13731</v>
          </cell>
          <cell r="C3356" t="str">
            <v>VIRGEN DEL CARMEN 4</v>
          </cell>
          <cell r="D3356" t="str">
            <v>PT-13731-CM</v>
          </cell>
          <cell r="E3356" t="str">
            <v>ECA DE JACINTO PAULINA ;JACINTO CHUNGA ALBERTO ;JACINTO CHUNGA DEMETRIO ;JACINTO CHUNGA FAUSTINO ;PANTA DE JACINTO MARIA SANTOS TRINIDAD ;RUMICHE VALENCIA DE JACINTO MARGARITA</v>
          </cell>
          <cell r="F3356" t="str">
            <v>LEY Nº26920</v>
          </cell>
        </row>
        <row r="3357">
          <cell r="B3357">
            <v>13738</v>
          </cell>
          <cell r="C3357" t="str">
            <v>LUIS</v>
          </cell>
          <cell r="D3357" t="str">
            <v>CE-13738-BM</v>
          </cell>
          <cell r="E3357" t="str">
            <v>CAMPOS RODRIGUEZ EDUARDO FELIPE</v>
          </cell>
          <cell r="F3357" t="str">
            <v>ARTESANAL</v>
          </cell>
        </row>
        <row r="3358">
          <cell r="B3358">
            <v>13766</v>
          </cell>
          <cell r="C3358" t="str">
            <v>CHE CARLOS</v>
          </cell>
          <cell r="D3358" t="str">
            <v>PA-13766-PF</v>
          </cell>
          <cell r="E3358" t="str">
            <v>OCUMBE DAHUA CARLOS</v>
          </cell>
          <cell r="F3358" t="str">
            <v>ARTESANAL</v>
          </cell>
        </row>
        <row r="3359">
          <cell r="B3359">
            <v>13775</v>
          </cell>
          <cell r="C3359" t="str">
            <v>NICOLAS</v>
          </cell>
          <cell r="D3359" t="str">
            <v>PL-13775-BM</v>
          </cell>
          <cell r="E3359" t="str">
            <v>VARGAS MEDINA OLGA BEATRIZ</v>
          </cell>
          <cell r="F3359" t="str">
            <v>ARTESANAL</v>
          </cell>
        </row>
        <row r="3360">
          <cell r="B3360">
            <v>13776</v>
          </cell>
          <cell r="C3360" t="str">
            <v>JOSE GERMAN</v>
          </cell>
          <cell r="D3360" t="str">
            <v>PL-13776-CM</v>
          </cell>
          <cell r="E3360" t="str">
            <v>MOLEROS DE SANCHEZ MARIA ELENA ;SANCHEZ CARNERO LUIS MIGUEL</v>
          </cell>
          <cell r="F3360" t="str">
            <v>LEY Nº26920</v>
          </cell>
        </row>
        <row r="3361">
          <cell r="B3361">
            <v>13777</v>
          </cell>
          <cell r="C3361" t="str">
            <v>GIANELLA</v>
          </cell>
          <cell r="D3361" t="str">
            <v>PL-13777-CM</v>
          </cell>
          <cell r="E3361" t="str">
            <v>NUNTON CASTRO GREGORIA</v>
          </cell>
          <cell r="F3361" t="str">
            <v>ARTESANAL</v>
          </cell>
        </row>
        <row r="3362">
          <cell r="B3362">
            <v>13780</v>
          </cell>
          <cell r="C3362" t="str">
            <v>ROSA MARIA MS-3</v>
          </cell>
          <cell r="D3362" t="str">
            <v>PL-13780-CM</v>
          </cell>
          <cell r="E3362" t="str">
            <v>SANTISTEBAN TEJADA MAXIMO</v>
          </cell>
          <cell r="F3362" t="str">
            <v>LEY Nº26920</v>
          </cell>
        </row>
        <row r="3363">
          <cell r="B3363">
            <v>13781</v>
          </cell>
          <cell r="C3363" t="str">
            <v>PONCE I</v>
          </cell>
          <cell r="D3363" t="str">
            <v>CE-13781-CM</v>
          </cell>
          <cell r="E3363" t="str">
            <v>GUILLERMO REBOLLAR AGUILAR Y OTROS</v>
          </cell>
          <cell r="F3363" t="str">
            <v>ARTESANAL</v>
          </cell>
        </row>
        <row r="3364">
          <cell r="B3364">
            <v>13809</v>
          </cell>
          <cell r="C3364" t="str">
            <v>JULIO CESAR</v>
          </cell>
          <cell r="D3364" t="str">
            <v>PS-13809-BM</v>
          </cell>
          <cell r="E3364" t="str">
            <v>HERNANDEZ GARCIA ESTEBAN J.</v>
          </cell>
          <cell r="F3364" t="str">
            <v>ARTESANAL</v>
          </cell>
        </row>
        <row r="3365">
          <cell r="B3365">
            <v>13810</v>
          </cell>
          <cell r="C3365" t="str">
            <v>ANTONY GIANCARLO I</v>
          </cell>
          <cell r="D3365" t="str">
            <v>PS-13810-BM</v>
          </cell>
          <cell r="E3365" t="str">
            <v>BAUTITA PATI? PILPE JUAN</v>
          </cell>
          <cell r="F3365" t="str">
            <v>ARTESANAL</v>
          </cell>
        </row>
        <row r="3366">
          <cell r="B3366">
            <v>13811</v>
          </cell>
          <cell r="C3366" t="str">
            <v>EDUARDO II</v>
          </cell>
          <cell r="D3366" t="str">
            <v>PS-13811-BM</v>
          </cell>
          <cell r="E3366" t="str">
            <v>DE LA CRUZ DE CANELO DEIFILIA</v>
          </cell>
          <cell r="F3366" t="str">
            <v>ARTESANAL</v>
          </cell>
        </row>
        <row r="3367">
          <cell r="B3367">
            <v>13812</v>
          </cell>
          <cell r="C3367" t="str">
            <v>TRES HERMANAS</v>
          </cell>
          <cell r="D3367" t="str">
            <v>PS-13812-BM</v>
          </cell>
          <cell r="E3367" t="str">
            <v>HUAMAN SALAZAR PEDRO ALBERTO</v>
          </cell>
          <cell r="F3367" t="str">
            <v>ARTESANAL</v>
          </cell>
        </row>
        <row r="3368">
          <cell r="B3368">
            <v>13817</v>
          </cell>
          <cell r="C3368" t="str">
            <v>MI JENIFER</v>
          </cell>
          <cell r="D3368" t="str">
            <v>PS-13817-BM</v>
          </cell>
          <cell r="E3368" t="str">
            <v>TUMAY VALENZUELA MARIO</v>
          </cell>
          <cell r="F3368" t="str">
            <v>ARTESANAL</v>
          </cell>
        </row>
        <row r="3369">
          <cell r="B3369">
            <v>13833</v>
          </cell>
          <cell r="C3369" t="str">
            <v>DO? ROSA</v>
          </cell>
          <cell r="D3369" t="str">
            <v>CO-13833-BM</v>
          </cell>
          <cell r="E3369" t="str">
            <v>VELASQUEZ CASAS ROSA</v>
          </cell>
          <cell r="F3369" t="str">
            <v>DECRETO LEGISLATIVO Nº1273</v>
          </cell>
        </row>
        <row r="3370">
          <cell r="B3370">
            <v>13842</v>
          </cell>
          <cell r="C3370" t="str">
            <v>JUANA MARYLIN I</v>
          </cell>
          <cell r="D3370" t="str">
            <v>IO-13842-BM</v>
          </cell>
          <cell r="E3370" t="str">
            <v>APAZA GIL EUGENIO</v>
          </cell>
          <cell r="F3370" t="str">
            <v>ARTESANAL</v>
          </cell>
        </row>
        <row r="3371">
          <cell r="B3371">
            <v>13843</v>
          </cell>
          <cell r="C3371" t="str">
            <v>CRISTO REY I</v>
          </cell>
          <cell r="D3371" t="str">
            <v>IO-13843-BM</v>
          </cell>
          <cell r="E3371" t="str">
            <v>AQUINO AROCUTIPA TEREZA ;CCAMA CHAMBILLA GUILLERMO</v>
          </cell>
          <cell r="F3371" t="str">
            <v>ARTESANAL</v>
          </cell>
        </row>
        <row r="3372">
          <cell r="B3372">
            <v>13892</v>
          </cell>
          <cell r="C3372" t="str">
            <v>EL MARINO</v>
          </cell>
          <cell r="D3372" t="str">
            <v>TA-13892-BM</v>
          </cell>
          <cell r="E3372" t="str">
            <v>DOMITILO PANTA AYALA Y HNO.</v>
          </cell>
          <cell r="F3372" t="str">
            <v>ARTESANAL</v>
          </cell>
        </row>
        <row r="3373">
          <cell r="B3373">
            <v>13896</v>
          </cell>
          <cell r="C3373" t="str">
            <v>VIRGEN MAGDALENA</v>
          </cell>
          <cell r="D3373" t="str">
            <v>TA-13896-CM</v>
          </cell>
          <cell r="E3373" t="str">
            <v>MARTINEZ JACINTO JOSE LUCIANO</v>
          </cell>
          <cell r="F3373" t="str">
            <v>LEY Nº26920</v>
          </cell>
        </row>
        <row r="3374">
          <cell r="B3374">
            <v>13897</v>
          </cell>
          <cell r="C3374" t="str">
            <v>MALVI MARIA</v>
          </cell>
          <cell r="D3374" t="str">
            <v>TA-13897-CM</v>
          </cell>
          <cell r="E3374" t="str">
            <v>TUME TUME RUFINO ;VITE DE TUME MARIA AURELIA</v>
          </cell>
          <cell r="F3374" t="str">
            <v>LEY Nº26920</v>
          </cell>
        </row>
        <row r="3375">
          <cell r="B3375">
            <v>13898</v>
          </cell>
          <cell r="C3375" t="str">
            <v>MARIBEL</v>
          </cell>
          <cell r="D3375" t="str">
            <v>TA-13898-PM</v>
          </cell>
          <cell r="E3375" t="str">
            <v>ECA PANTA JULIA ESTHER ;PANTA FIESTAS DE PERICHE MELVA ;PERICHE MARTINEZ AGUSTIN ;PERICHE MARTINEZ ANTONIO ;PERICHE MARTINEZ NEPTALI ;RAMIREZ PANTA ELIZA</v>
          </cell>
          <cell r="F3375" t="str">
            <v>LEY Nº26920</v>
          </cell>
        </row>
        <row r="3376">
          <cell r="B3376">
            <v>13900</v>
          </cell>
          <cell r="C3376" t="str">
            <v>VIRGENCITA DE CHAPI</v>
          </cell>
          <cell r="D3376" t="str">
            <v>MO-13900-BM</v>
          </cell>
          <cell r="E3376" t="str">
            <v>VERA ASTORGA ANGEL RUFINO</v>
          </cell>
          <cell r="F3376" t="str">
            <v>ARTESANAL</v>
          </cell>
        </row>
        <row r="3377">
          <cell r="B3377">
            <v>13901</v>
          </cell>
          <cell r="C3377" t="str">
            <v>MANUEL ALBERTO</v>
          </cell>
          <cell r="D3377" t="str">
            <v>MO-13901-BM</v>
          </cell>
          <cell r="E3377" t="str">
            <v>ARCE ZAPATA MANUEL M.</v>
          </cell>
          <cell r="F3377" t="str">
            <v>ARTESANAL</v>
          </cell>
        </row>
        <row r="3378">
          <cell r="B3378">
            <v>13902</v>
          </cell>
          <cell r="C3378" t="str">
            <v>ARTURO</v>
          </cell>
          <cell r="D3378" t="str">
            <v>MO-13902-BM</v>
          </cell>
          <cell r="E3378" t="str">
            <v>LIPE SEGUNDO RICARDO</v>
          </cell>
          <cell r="F3378" t="str">
            <v>ARTESANAL</v>
          </cell>
        </row>
        <row r="3379">
          <cell r="B3379">
            <v>13903</v>
          </cell>
          <cell r="C3379" t="str">
            <v>JULIO Y MILAGROS</v>
          </cell>
          <cell r="D3379" t="str">
            <v>SN-13903-BM</v>
          </cell>
          <cell r="E3379" t="str">
            <v>ALDORADIN TAYPE JAIME</v>
          </cell>
          <cell r="F3379" t="str">
            <v>ARTESANAL</v>
          </cell>
        </row>
        <row r="3380">
          <cell r="B3380">
            <v>13906</v>
          </cell>
          <cell r="C3380" t="str">
            <v>SE?R DEL MAR</v>
          </cell>
          <cell r="D3380" t="str">
            <v>ZS-13906-BM</v>
          </cell>
          <cell r="E3380" t="str">
            <v>MARTINEZ VITE LORENZO</v>
          </cell>
          <cell r="F3380" t="str">
            <v>ARTESANAL</v>
          </cell>
        </row>
        <row r="3381">
          <cell r="B3381">
            <v>13907</v>
          </cell>
          <cell r="C3381" t="str">
            <v>GUIAME SE?R DE LOS MILAGROS</v>
          </cell>
          <cell r="D3381" t="str">
            <v>ZS-13907-BM</v>
          </cell>
          <cell r="E3381" t="str">
            <v>ECHE ECHE JUAN</v>
          </cell>
          <cell r="F3381" t="str">
            <v>ARTESANAL</v>
          </cell>
        </row>
        <row r="3382">
          <cell r="B3382">
            <v>13908</v>
          </cell>
          <cell r="C3382" t="str">
            <v>MI MANUEL I</v>
          </cell>
          <cell r="D3382" t="str">
            <v>ZS-13908-BM</v>
          </cell>
          <cell r="E3382" t="str">
            <v>PANTA PANTA ASCENCION Y PEDRO ROGER</v>
          </cell>
          <cell r="F3382" t="str">
            <v>ARTESANAL</v>
          </cell>
        </row>
        <row r="3383">
          <cell r="B3383">
            <v>13910</v>
          </cell>
          <cell r="C3383" t="str">
            <v>ULISES</v>
          </cell>
          <cell r="D3383" t="str">
            <v>ZS-13910-BM</v>
          </cell>
          <cell r="E3383" t="str">
            <v>GOMERO QUI?NEZ ANDRES I.</v>
          </cell>
          <cell r="F3383" t="str">
            <v>ARTESANAL</v>
          </cell>
        </row>
        <row r="3384">
          <cell r="B3384">
            <v>13911</v>
          </cell>
          <cell r="C3384" t="str">
            <v>MI REYNA</v>
          </cell>
          <cell r="D3384" t="str">
            <v>ZS-13911-BM</v>
          </cell>
          <cell r="E3384" t="str">
            <v>RUIZ CHULLES PERSEVERANDO</v>
          </cell>
          <cell r="F3384" t="str">
            <v>ARTESANAL</v>
          </cell>
        </row>
        <row r="3385">
          <cell r="B3385">
            <v>13912</v>
          </cell>
          <cell r="C3385" t="str">
            <v>MI CAUTIVO</v>
          </cell>
          <cell r="D3385" t="str">
            <v>ZS-13912-BM</v>
          </cell>
          <cell r="E3385" t="str">
            <v>RUIZ CHULLES PERSEVERANDO</v>
          </cell>
          <cell r="F3385" t="str">
            <v>ARTESANAL</v>
          </cell>
        </row>
        <row r="3386">
          <cell r="B3386">
            <v>13913</v>
          </cell>
          <cell r="C3386" t="str">
            <v>SE?R CAUTIVO DE AYABACA</v>
          </cell>
          <cell r="D3386" t="str">
            <v>PL-13913-CM</v>
          </cell>
          <cell r="E3386" t="str">
            <v>HUIDOBRO RAMOS RONALD OMAR</v>
          </cell>
          <cell r="F3386" t="str">
            <v>LEY Nº26920</v>
          </cell>
        </row>
        <row r="3387">
          <cell r="B3387">
            <v>13917</v>
          </cell>
          <cell r="C3387" t="str">
            <v>C&amp;Z 7</v>
          </cell>
          <cell r="D3387" t="str">
            <v>CE-13917-PM</v>
          </cell>
          <cell r="E3387" t="str">
            <v>PESQUERA JADA S.A.</v>
          </cell>
          <cell r="F3387" t="str">
            <v>DECRETO LEY Nº25977</v>
          </cell>
        </row>
        <row r="3388">
          <cell r="B3388">
            <v>13918</v>
          </cell>
          <cell r="C3388" t="str">
            <v>TASA 53</v>
          </cell>
          <cell r="D3388" t="str">
            <v>CO-13918-PM</v>
          </cell>
          <cell r="E3388" t="str">
            <v>TECNOLOGICA DE ALIMENTOS S.A.</v>
          </cell>
          <cell r="F3388" t="str">
            <v>DECRETO LEY Nº25977</v>
          </cell>
        </row>
        <row r="3389">
          <cell r="B3389">
            <v>13919</v>
          </cell>
          <cell r="C3389" t="str">
            <v>ALESHKA</v>
          </cell>
          <cell r="D3389" t="str">
            <v>CO-13919-PM</v>
          </cell>
          <cell r="E3389" t="str">
            <v>PEZ DE EXPORTACION S.A.C.</v>
          </cell>
          <cell r="F3389" t="str">
            <v>DECRETO LEY Nº25977</v>
          </cell>
        </row>
        <row r="3390">
          <cell r="B3390">
            <v>13929</v>
          </cell>
          <cell r="C3390" t="str">
            <v>ALFA I</v>
          </cell>
          <cell r="D3390" t="str">
            <v>MO-13929-BM</v>
          </cell>
          <cell r="E3390" t="str">
            <v>FLORES MAMANI ALFREDO LAUREANO</v>
          </cell>
          <cell r="F3390" t="str">
            <v>ARTESANAL</v>
          </cell>
        </row>
        <row r="3391">
          <cell r="B3391">
            <v>13954</v>
          </cell>
          <cell r="C3391" t="str">
            <v>COQUI VI</v>
          </cell>
          <cell r="D3391" t="str">
            <v>CE-13954-PM</v>
          </cell>
          <cell r="E3391" t="str">
            <v>PESQUERA ISA S.R.L.</v>
          </cell>
          <cell r="F3391" t="str">
            <v>DECRETO LEY Nº25977</v>
          </cell>
        </row>
        <row r="3392">
          <cell r="B3392">
            <v>13955</v>
          </cell>
          <cell r="C3392" t="str">
            <v>DON TRINI</v>
          </cell>
          <cell r="D3392" t="str">
            <v>CE-13955-BM</v>
          </cell>
          <cell r="E3392" t="str">
            <v>EUFEMIO M. VASQUEZ BASILIO Y OTRO</v>
          </cell>
          <cell r="F3392" t="str">
            <v>ARTESANAL</v>
          </cell>
        </row>
        <row r="3393">
          <cell r="B3393">
            <v>13963</v>
          </cell>
          <cell r="C3393" t="str">
            <v>ULISES I</v>
          </cell>
          <cell r="D3393" t="str">
            <v>PA-13963-PF</v>
          </cell>
          <cell r="E3393" t="str">
            <v>GASTELU CORAL CLARA</v>
          </cell>
          <cell r="F3393" t="str">
            <v>ARTESANAL</v>
          </cell>
        </row>
        <row r="3394">
          <cell r="B3394">
            <v>13964</v>
          </cell>
          <cell r="C3394" t="str">
            <v>SIEMPRE CON DIOS</v>
          </cell>
          <cell r="D3394" t="str">
            <v>PA-13964-PF</v>
          </cell>
          <cell r="E3394" t="str">
            <v>MORI CARDENAS JULIO</v>
          </cell>
          <cell r="F3394" t="str">
            <v>ARTESANAL</v>
          </cell>
        </row>
        <row r="3395">
          <cell r="B3395">
            <v>13983</v>
          </cell>
          <cell r="C3395" t="str">
            <v>F-6</v>
          </cell>
          <cell r="D3395" t="str">
            <v>CO-13983-BM</v>
          </cell>
          <cell r="E3395" t="str">
            <v>RODRIGUEZ LARREA GUILLERMO Z.</v>
          </cell>
          <cell r="F3395" t="str">
            <v>ARTESANAL</v>
          </cell>
        </row>
        <row r="3396">
          <cell r="B3396">
            <v>13996</v>
          </cell>
          <cell r="C3396" t="str">
            <v>ARGOS</v>
          </cell>
          <cell r="D3396" t="str">
            <v>SY-13996-BM</v>
          </cell>
          <cell r="E3396" t="str">
            <v>CAPU?Y PACHECO JUAN ERNESTO ;PEREDA GONZALES NELLY CONSUELO</v>
          </cell>
          <cell r="F3396" t="str">
            <v>ARTESANAL</v>
          </cell>
        </row>
        <row r="3397">
          <cell r="B3397">
            <v>14002</v>
          </cell>
          <cell r="C3397" t="str">
            <v>ONAMAR - I</v>
          </cell>
          <cell r="D3397" t="str">
            <v>CO-14002-CM</v>
          </cell>
          <cell r="E3397" t="str">
            <v>BARAKA FERNANDEZ LUKA MIGUEL</v>
          </cell>
          <cell r="F3397" t="str">
            <v>ARTESANAL</v>
          </cell>
        </row>
        <row r="3398">
          <cell r="B3398">
            <v>14007</v>
          </cell>
          <cell r="C3398" t="str">
            <v>ANGAMOS III</v>
          </cell>
          <cell r="D3398" t="str">
            <v>CO-14007-BM</v>
          </cell>
          <cell r="E3398" t="str">
            <v>MORALES AMAYA SANTOS TEODORO</v>
          </cell>
          <cell r="F3398" t="str">
            <v>ARTESANAL</v>
          </cell>
        </row>
        <row r="3399">
          <cell r="B3399">
            <v>14008</v>
          </cell>
          <cell r="C3399" t="str">
            <v>TIGRE II</v>
          </cell>
          <cell r="D3399" t="str">
            <v>IO-14008-BM</v>
          </cell>
          <cell r="E3399" t="str">
            <v>COLQUEHUANCA VILCA JUANA ;RAMOS CONDORI WALTER</v>
          </cell>
          <cell r="F3399" t="str">
            <v>ARTESANAL</v>
          </cell>
        </row>
        <row r="3400">
          <cell r="B3400">
            <v>14010</v>
          </cell>
          <cell r="C3400" t="str">
            <v>JHOSER</v>
          </cell>
          <cell r="D3400" t="str">
            <v>IO-14010-BM</v>
          </cell>
          <cell r="E3400" t="str">
            <v>CHACALIAZA RAMOS LUIS MIGUEL</v>
          </cell>
          <cell r="F3400" t="str">
            <v>ARTESANAL</v>
          </cell>
        </row>
        <row r="3401">
          <cell r="B3401">
            <v>14011</v>
          </cell>
          <cell r="C3401" t="str">
            <v>DON JULIO</v>
          </cell>
          <cell r="D3401" t="str">
            <v>IO-14011-BM</v>
          </cell>
          <cell r="E3401" t="str">
            <v>CORTEZ MONTOYA JULIO SIMON</v>
          </cell>
          <cell r="F3401" t="str">
            <v>ARTESANAL</v>
          </cell>
        </row>
        <row r="3402">
          <cell r="B3402">
            <v>14012</v>
          </cell>
          <cell r="C3402" t="str">
            <v>HUASCAR II</v>
          </cell>
          <cell r="D3402" t="str">
            <v>IO-14012-BM</v>
          </cell>
          <cell r="E3402" t="str">
            <v>VEGA VILLALOBOS SECUNDINA</v>
          </cell>
          <cell r="F3402" t="str">
            <v>ARTESANAL</v>
          </cell>
        </row>
        <row r="3403">
          <cell r="B3403">
            <v>14014</v>
          </cell>
          <cell r="C3403" t="str">
            <v>ANA PATRICIA</v>
          </cell>
          <cell r="D3403" t="str">
            <v>PS-14014-BM</v>
          </cell>
          <cell r="E3403" t="str">
            <v>UCULMANA SUAREZ WILLIAM</v>
          </cell>
          <cell r="F3403" t="str">
            <v>ARTESANAL</v>
          </cell>
        </row>
        <row r="3404">
          <cell r="B3404">
            <v>14015</v>
          </cell>
          <cell r="C3404" t="str">
            <v>JUNNIOR</v>
          </cell>
          <cell r="D3404" t="str">
            <v>PS-14015-BM</v>
          </cell>
          <cell r="E3404" t="str">
            <v>MU?NTE CASTILLA AGUSTIN EUSEBIO</v>
          </cell>
          <cell r="F3404" t="str">
            <v>ARTESANAL</v>
          </cell>
        </row>
        <row r="3405">
          <cell r="B3405">
            <v>14016</v>
          </cell>
          <cell r="C3405" t="str">
            <v>HUMBOLT III</v>
          </cell>
          <cell r="D3405" t="str">
            <v>PS-14016-BM</v>
          </cell>
          <cell r="E3405" t="str">
            <v>AGROINDUSTRIA LA PISQUE? S.A.</v>
          </cell>
          <cell r="F3405" t="str">
            <v>ARTESANAL</v>
          </cell>
        </row>
        <row r="3406">
          <cell r="B3406">
            <v>14017</v>
          </cell>
          <cell r="C3406" t="str">
            <v>HUMBOLT II</v>
          </cell>
          <cell r="D3406" t="str">
            <v>PS-14017-BM</v>
          </cell>
          <cell r="E3406" t="str">
            <v>AGROINDUSTRIA LA PISQUE? S.A.</v>
          </cell>
          <cell r="F3406" t="str">
            <v>ARTESANAL</v>
          </cell>
        </row>
        <row r="3407">
          <cell r="B3407">
            <v>14018</v>
          </cell>
          <cell r="C3407" t="str">
            <v>HUMBOLT I</v>
          </cell>
          <cell r="D3407" t="str">
            <v>PS-14018-BM</v>
          </cell>
          <cell r="E3407" t="str">
            <v>AGROINDUSTRIA LA PISQUE? S.A.</v>
          </cell>
          <cell r="F3407" t="str">
            <v>ARTESANAL</v>
          </cell>
        </row>
        <row r="3408">
          <cell r="B3408">
            <v>14027</v>
          </cell>
          <cell r="C3408" t="str">
            <v>EBEN EZER</v>
          </cell>
          <cell r="D3408" t="str">
            <v>TA-14027-BM</v>
          </cell>
          <cell r="E3408" t="str">
            <v>FIESTAS FIESTAS JOSE ANTONIO ;PASTOR CASTILLO BETTY ROXANA</v>
          </cell>
          <cell r="F3408" t="str">
            <v>ARTESANAL</v>
          </cell>
        </row>
        <row r="3409">
          <cell r="B3409">
            <v>14028</v>
          </cell>
          <cell r="C3409" t="str">
            <v>EDER</v>
          </cell>
          <cell r="D3409" t="str">
            <v>TA-14028-BM</v>
          </cell>
          <cell r="E3409" t="str">
            <v>NAVARRO CARLIN LUIS ALBERTO</v>
          </cell>
          <cell r="F3409" t="str">
            <v>ARTESANAL</v>
          </cell>
        </row>
        <row r="3410">
          <cell r="B3410">
            <v>14030</v>
          </cell>
          <cell r="C3410" t="str">
            <v>ROSA Y LEONEL</v>
          </cell>
          <cell r="D3410" t="str">
            <v>PT-14030-CM</v>
          </cell>
          <cell r="E3410" t="str">
            <v>ALVAREZ ECHE FLORA ;VITE MORALES LEONARDO FELIPE</v>
          </cell>
          <cell r="F3410" t="str">
            <v>LEY Nº26920</v>
          </cell>
        </row>
        <row r="3411">
          <cell r="B3411">
            <v>14031</v>
          </cell>
          <cell r="C3411" t="str">
            <v>SE?R DEL MAR IV</v>
          </cell>
          <cell r="D3411" t="str">
            <v>PT-14031-CM</v>
          </cell>
          <cell r="E3411" t="str">
            <v>PESQUERA PACIFICO DEL NORTE S.A.C.</v>
          </cell>
          <cell r="F3411" t="str">
            <v>LEY Nº26920</v>
          </cell>
        </row>
        <row r="3412">
          <cell r="B3412">
            <v>14032</v>
          </cell>
          <cell r="C3412" t="str">
            <v>EL PROFETA</v>
          </cell>
          <cell r="D3412" t="str">
            <v>PT-14032-CM</v>
          </cell>
          <cell r="E3412" t="str">
            <v>LLENQUE CHUNGA MARLENY NORMA ;PAZO NUNURA VICTOR RAUL</v>
          </cell>
          <cell r="F3412" t="str">
            <v>LEY Nº26920</v>
          </cell>
        </row>
        <row r="3413">
          <cell r="B3413">
            <v>14043</v>
          </cell>
          <cell r="C3413" t="str">
            <v>RIVERA I</v>
          </cell>
          <cell r="D3413" t="str">
            <v>PL-14043-CM</v>
          </cell>
          <cell r="E3413" t="str">
            <v>ACOSTA RIVERA ALEJANDRO ;CHANCAFE MOLOCHE MARIA GUADALUPE</v>
          </cell>
          <cell r="F3413" t="str">
            <v>LEY Nº26920</v>
          </cell>
        </row>
        <row r="3414">
          <cell r="B3414">
            <v>14044</v>
          </cell>
          <cell r="C3414" t="str">
            <v>ZAIDA ISABEL</v>
          </cell>
          <cell r="D3414" t="str">
            <v>PL-14044-CM</v>
          </cell>
          <cell r="E3414" t="str">
            <v>BERNAL HUAMANCHUMO ZAIDA XIOMARA</v>
          </cell>
          <cell r="F3414" t="str">
            <v>LEY Nº26920</v>
          </cell>
        </row>
        <row r="3415">
          <cell r="B3415">
            <v>14045</v>
          </cell>
          <cell r="C3415" t="str">
            <v>CARMEN ROSA</v>
          </cell>
          <cell r="D3415" t="str">
            <v>PL-14045-CM</v>
          </cell>
          <cell r="E3415" t="str">
            <v>SANTISTEBAN OLIVOS AGUSTO</v>
          </cell>
          <cell r="F3415" t="str">
            <v>ARTESANAL</v>
          </cell>
        </row>
        <row r="3416">
          <cell r="B3416">
            <v>14046</v>
          </cell>
          <cell r="C3416" t="str">
            <v>JUAN EL BAUTISTA</v>
          </cell>
          <cell r="D3416" t="str">
            <v>PL-14046-BM</v>
          </cell>
          <cell r="E3416" t="str">
            <v>VITE CHUNGA FELIX</v>
          </cell>
          <cell r="F3416" t="str">
            <v>ARTESANAL</v>
          </cell>
        </row>
        <row r="3417">
          <cell r="B3417">
            <v>14057</v>
          </cell>
          <cell r="C3417" t="str">
            <v>LUCHADOR II</v>
          </cell>
          <cell r="D3417" t="str">
            <v>PT-14057-BM</v>
          </cell>
          <cell r="E3417" t="str">
            <v>QUEREVALU PUESCAS DANTON</v>
          </cell>
          <cell r="F3417" t="str">
            <v>ARTESANAL</v>
          </cell>
        </row>
        <row r="3418">
          <cell r="B3418">
            <v>14058</v>
          </cell>
          <cell r="C3418" t="str">
            <v>MARIA GENARA</v>
          </cell>
          <cell r="D3418" t="str">
            <v>PT-14058-CM</v>
          </cell>
          <cell r="E3418" t="str">
            <v>QUEREVALU PUESCAS BERNARDO</v>
          </cell>
          <cell r="F3418" t="str">
            <v>ARTESANAL</v>
          </cell>
        </row>
        <row r="3419">
          <cell r="B3419">
            <v>14062</v>
          </cell>
          <cell r="C3419" t="str">
            <v>SE?R DE LOS MILAGROS</v>
          </cell>
          <cell r="D3419" t="str">
            <v>ZS-14062-BM</v>
          </cell>
          <cell r="E3419" t="str">
            <v>CARRILLO ORTEGA YSMAEL</v>
          </cell>
          <cell r="F3419" t="str">
            <v>DECRETO LEGISLATIVO Nº1273</v>
          </cell>
        </row>
        <row r="3420">
          <cell r="B3420">
            <v>14065</v>
          </cell>
          <cell r="C3420" t="str">
            <v>MI RAQUEL</v>
          </cell>
          <cell r="D3420" t="str">
            <v>ZS-14065-BM</v>
          </cell>
          <cell r="E3420" t="str">
            <v>LEON SALDARRIAGA JULIO ENRIQUE</v>
          </cell>
          <cell r="F3420" t="str">
            <v>ARTESANAL</v>
          </cell>
        </row>
        <row r="3421">
          <cell r="B3421">
            <v>14066</v>
          </cell>
          <cell r="C3421" t="str">
            <v>CECILIA DEL MILAGRO</v>
          </cell>
          <cell r="D3421" t="str">
            <v>ZS-14066-BM</v>
          </cell>
          <cell r="E3421" t="str">
            <v>OVIEDO SARANGO EDWIN</v>
          </cell>
          <cell r="F3421" t="str">
            <v>ARTESANAL</v>
          </cell>
        </row>
        <row r="3422">
          <cell r="B3422">
            <v>14068</v>
          </cell>
          <cell r="C3422" t="str">
            <v>APOSTOL DE LA MAR</v>
          </cell>
          <cell r="D3422" t="str">
            <v>ZS-14068-BM</v>
          </cell>
          <cell r="E3422" t="str">
            <v>OVIEDO SARANGO EDWIN</v>
          </cell>
          <cell r="F3422" t="str">
            <v>ARTESANAL</v>
          </cell>
        </row>
        <row r="3423">
          <cell r="B3423">
            <v>14069</v>
          </cell>
          <cell r="C3423" t="str">
            <v>VIVERO AMAZONAS DEL PERU</v>
          </cell>
          <cell r="D3423" t="str">
            <v>ZS-14069-BM</v>
          </cell>
          <cell r="E3423" t="str">
            <v>OVIEDO SARANGO EDWIN</v>
          </cell>
          <cell r="F3423" t="str">
            <v>ARTESANAL</v>
          </cell>
        </row>
        <row r="3424">
          <cell r="B3424">
            <v>14071</v>
          </cell>
          <cell r="C3424" t="str">
            <v>RAUL ENRIQUE</v>
          </cell>
          <cell r="D3424" t="str">
            <v>ZS-14071-BM</v>
          </cell>
          <cell r="E3424" t="str">
            <v>OLIVOS MOGOLLON RAUL</v>
          </cell>
          <cell r="F3424" t="str">
            <v>DECRETO LEGISLATIVO Nº1273</v>
          </cell>
        </row>
        <row r="3425">
          <cell r="B3425">
            <v>14072</v>
          </cell>
          <cell r="C3425" t="str">
            <v>BEN HUR</v>
          </cell>
          <cell r="D3425" t="str">
            <v>ZS-14072-BM</v>
          </cell>
          <cell r="E3425" t="str">
            <v>COVE?S FERNANDEZ TOMAS</v>
          </cell>
          <cell r="F3425" t="str">
            <v>ARTESANAL</v>
          </cell>
        </row>
        <row r="3426">
          <cell r="B3426">
            <v>14073</v>
          </cell>
          <cell r="C3426" t="str">
            <v>JOSME</v>
          </cell>
          <cell r="D3426" t="str">
            <v>ZS-14073-BM</v>
          </cell>
          <cell r="E3426" t="str">
            <v>ROCHER TALLEDO CHRISTIANS ANDREE</v>
          </cell>
          <cell r="F3426" t="str">
            <v>DECRETO LEGISLATIVO Nº1273</v>
          </cell>
        </row>
        <row r="3427">
          <cell r="B3427">
            <v>14074</v>
          </cell>
          <cell r="C3427" t="str">
            <v>SAN ANTONIO II</v>
          </cell>
          <cell r="D3427" t="str">
            <v>ZS-14074-BM</v>
          </cell>
          <cell r="E3427" t="str">
            <v>MORE RUMICHE SANTOS ANTONIO</v>
          </cell>
          <cell r="F3427" t="str">
            <v>ARTESANAL</v>
          </cell>
        </row>
        <row r="3428">
          <cell r="B3428">
            <v>14078</v>
          </cell>
          <cell r="C3428" t="str">
            <v>SOLO DIOS CON SU PODER</v>
          </cell>
          <cell r="D3428" t="str">
            <v>ZS-14078-BM</v>
          </cell>
          <cell r="E3428" t="str">
            <v>SAN MARTIN ARCAYO JIMMY EMILIO</v>
          </cell>
          <cell r="F3428" t="str">
            <v>ARTESANAL</v>
          </cell>
        </row>
        <row r="3429">
          <cell r="B3429">
            <v>14079</v>
          </cell>
          <cell r="C3429" t="str">
            <v>CORAZON DE JESUS</v>
          </cell>
          <cell r="D3429" t="str">
            <v>ZS-14079-BM</v>
          </cell>
          <cell r="E3429" t="str">
            <v>PEREZ MACEDA EDWIN</v>
          </cell>
          <cell r="F3429" t="str">
            <v>ARTESANAL</v>
          </cell>
        </row>
        <row r="3430">
          <cell r="B3430">
            <v>14094</v>
          </cell>
          <cell r="C3430" t="str">
            <v>PACIFICO</v>
          </cell>
          <cell r="D3430" t="str">
            <v>CO-14094-PM</v>
          </cell>
          <cell r="E3430" t="str">
            <v>PESQUERA DIAMANTE S.A.</v>
          </cell>
          <cell r="F3430" t="str">
            <v>DECRETO LEY Nº25977</v>
          </cell>
        </row>
        <row r="3431">
          <cell r="B3431">
            <v>14102</v>
          </cell>
          <cell r="C3431" t="str">
            <v>DOS HERMANOS</v>
          </cell>
          <cell r="D3431" t="str">
            <v>CO-14102-BM</v>
          </cell>
          <cell r="E3431" t="str">
            <v>SILES YALLICO JULIO ALEJANDRO</v>
          </cell>
          <cell r="F3431" t="str">
            <v>DECRETO LEGISLATIVO Nº1273</v>
          </cell>
        </row>
        <row r="3432">
          <cell r="B3432">
            <v>14110</v>
          </cell>
          <cell r="C3432" t="str">
            <v>JANERO</v>
          </cell>
          <cell r="D3432" t="str">
            <v>PA-14110-PF</v>
          </cell>
          <cell r="E3432" t="str">
            <v>OCHAVANO LOMAS GABRIEL</v>
          </cell>
          <cell r="F3432" t="str">
            <v>ARTESANAL</v>
          </cell>
        </row>
        <row r="3433">
          <cell r="B3433">
            <v>14112</v>
          </cell>
          <cell r="C3433" t="str">
            <v>AMOR ES MI NOMBRE</v>
          </cell>
          <cell r="D3433" t="str">
            <v>PA-14112-PF</v>
          </cell>
          <cell r="E3433" t="str">
            <v>RIOS DEL AGUILA GRIMALDO</v>
          </cell>
          <cell r="F3433" t="str">
            <v>ARTESANAL</v>
          </cell>
        </row>
        <row r="3434">
          <cell r="B3434">
            <v>14167</v>
          </cell>
          <cell r="C3434" t="str">
            <v>SHUR II</v>
          </cell>
          <cell r="D3434" t="str">
            <v>CE-14167-PM</v>
          </cell>
          <cell r="E3434" t="str">
            <v>PESQUERA DIAMANTE S.A.</v>
          </cell>
          <cell r="F3434" t="str">
            <v>DECRETO LEY Nº25977</v>
          </cell>
        </row>
        <row r="3435">
          <cell r="B3435">
            <v>14173</v>
          </cell>
          <cell r="C3435" t="str">
            <v>SE?R DE LOS MILAGROS</v>
          </cell>
          <cell r="D3435" t="str">
            <v>PS-14173-BM</v>
          </cell>
          <cell r="E3435" t="str">
            <v>CAVERO GARCIA JOSE LUIS</v>
          </cell>
          <cell r="F3435" t="str">
            <v>ARTESANAL</v>
          </cell>
        </row>
        <row r="3436">
          <cell r="B3436">
            <v>14174</v>
          </cell>
          <cell r="C3436" t="str">
            <v>SE?R DEL MAR</v>
          </cell>
          <cell r="D3436" t="str">
            <v>PS-14174-BM</v>
          </cell>
          <cell r="E3436" t="str">
            <v>JUAN FRANCISCO Y PEDRO E. ACASIETE JIMENEZ</v>
          </cell>
          <cell r="F3436" t="str">
            <v>ARTESANAL</v>
          </cell>
        </row>
        <row r="3437">
          <cell r="B3437">
            <v>14175</v>
          </cell>
          <cell r="C3437" t="str">
            <v>ITALO</v>
          </cell>
          <cell r="D3437" t="str">
            <v>PS-14175-BM</v>
          </cell>
          <cell r="E3437" t="str">
            <v>TORRES CARRIZALES IVIS ANSELMO</v>
          </cell>
          <cell r="F3437" t="str">
            <v>ARTESANAL</v>
          </cell>
        </row>
        <row r="3438">
          <cell r="B3438">
            <v>14176</v>
          </cell>
          <cell r="C3438" t="str">
            <v>GRIMANESA</v>
          </cell>
          <cell r="D3438" t="str">
            <v>PS-14176-BM</v>
          </cell>
          <cell r="E3438" t="str">
            <v>SANDRO Y ROCIO QUISPE LLAMOCA</v>
          </cell>
          <cell r="F3438" t="str">
            <v>ARTESANAL</v>
          </cell>
        </row>
        <row r="3439">
          <cell r="B3439">
            <v>14177</v>
          </cell>
          <cell r="C3439" t="str">
            <v>DON JUAN</v>
          </cell>
          <cell r="D3439" t="str">
            <v>PS-14177-BM</v>
          </cell>
          <cell r="E3439" t="str">
            <v>SANCHEZ LA MADRID JUAN HUMBERTO</v>
          </cell>
          <cell r="F3439" t="str">
            <v>ARTESANAL</v>
          </cell>
        </row>
        <row r="3440">
          <cell r="B3440">
            <v>14178</v>
          </cell>
          <cell r="C3440" t="str">
            <v>SE?R DE LOS MILAGROS</v>
          </cell>
          <cell r="D3440" t="str">
            <v>PS-14178-BM</v>
          </cell>
          <cell r="E3440" t="str">
            <v>CAVERO ANGULO LINDA ROSA; CINTHIA ESTEFANY; LUCERO BRILLITH Y LINDA JOSELYN</v>
          </cell>
          <cell r="F3440" t="str">
            <v>ARTESANAL</v>
          </cell>
        </row>
        <row r="3441">
          <cell r="B3441">
            <v>14180</v>
          </cell>
          <cell r="C3441" t="str">
            <v>AGUCHITA II</v>
          </cell>
          <cell r="D3441" t="str">
            <v>SY-14180-BM</v>
          </cell>
          <cell r="E3441" t="str">
            <v>MARCELO GORDILLO LISSETH ARACELY</v>
          </cell>
          <cell r="F3441" t="str">
            <v>ARTESANAL</v>
          </cell>
        </row>
        <row r="3442">
          <cell r="B3442">
            <v>14206</v>
          </cell>
          <cell r="C3442" t="str">
            <v>SE?R DE HUANCA I</v>
          </cell>
          <cell r="D3442" t="str">
            <v>IO-14206-BM</v>
          </cell>
          <cell r="E3442" t="str">
            <v>ALANOCA YUJRA GENARA ;LUPACA LAYME BENITO ELISEO</v>
          </cell>
          <cell r="F3442" t="str">
            <v>ARTESANAL</v>
          </cell>
        </row>
        <row r="3443">
          <cell r="B3443">
            <v>14207</v>
          </cell>
          <cell r="C3443" t="str">
            <v>BETSI MILAGROS</v>
          </cell>
          <cell r="D3443" t="str">
            <v>MO-14207-BM</v>
          </cell>
          <cell r="E3443" t="str">
            <v>VILCHEZ GOMEZ RICARDO</v>
          </cell>
          <cell r="F3443" t="str">
            <v>ARTESANAL</v>
          </cell>
        </row>
        <row r="3444">
          <cell r="B3444">
            <v>14210</v>
          </cell>
          <cell r="C3444" t="str">
            <v>JADRAN I</v>
          </cell>
          <cell r="D3444" t="str">
            <v>CE-14210-PM</v>
          </cell>
          <cell r="E3444" t="str">
            <v>CORPORACION PESQUERA INCA S.A.C.</v>
          </cell>
          <cell r="F3444" t="str">
            <v>DECRETO LEY Nº25977</v>
          </cell>
        </row>
        <row r="3445">
          <cell r="B3445">
            <v>14259</v>
          </cell>
          <cell r="C3445" t="str">
            <v>RODGA I</v>
          </cell>
          <cell r="D3445" t="str">
            <v>CO-14259-PM</v>
          </cell>
          <cell r="E3445" t="str">
            <v>CORPORACION PESQUERA INCA S.A.C.</v>
          </cell>
          <cell r="F3445" t="str">
            <v>DECRETO LEY Nº25977</v>
          </cell>
        </row>
        <row r="3446">
          <cell r="B3446">
            <v>14268</v>
          </cell>
          <cell r="C3446" t="str">
            <v>IPANEMA</v>
          </cell>
          <cell r="D3446" t="str">
            <v>CO-14268-PM</v>
          </cell>
          <cell r="E3446" t="str">
            <v>PESQUERA EXALMAR S.A.A.</v>
          </cell>
          <cell r="F3446" t="str">
            <v>DECRETO LEY Nº25977</v>
          </cell>
        </row>
        <row r="3447">
          <cell r="B3447">
            <v>14270</v>
          </cell>
          <cell r="C3447" t="str">
            <v>AGL I</v>
          </cell>
          <cell r="D3447" t="str">
            <v>IO-14270-CM</v>
          </cell>
          <cell r="E3447" t="str">
            <v>CORPORACION AGL PERU S.A.C.</v>
          </cell>
          <cell r="F3447" t="str">
            <v>ARTESANAL</v>
          </cell>
        </row>
        <row r="3448">
          <cell r="B3448">
            <v>14273</v>
          </cell>
          <cell r="C3448" t="str">
            <v>MACABI</v>
          </cell>
          <cell r="D3448" t="str">
            <v>CO-14273-BM</v>
          </cell>
          <cell r="E3448" t="str">
            <v>ORTIZ SALDARRIAGA ALEJANDRO ;VELEZ ESPINOZA FLOR DEL ROSARIO</v>
          </cell>
          <cell r="F3448" t="str">
            <v>DECRETO LEGISLATIVO Nº1273</v>
          </cell>
        </row>
        <row r="3449">
          <cell r="B3449">
            <v>14293</v>
          </cell>
          <cell r="C3449" t="str">
            <v>LUIS MANUEL II</v>
          </cell>
          <cell r="D3449" t="str">
            <v>CO-14293-BM</v>
          </cell>
          <cell r="E3449" t="str">
            <v>JARA CAMPOS LUIS ENRIQUE</v>
          </cell>
          <cell r="F3449" t="str">
            <v>ARTESANAL</v>
          </cell>
        </row>
        <row r="3450">
          <cell r="B3450">
            <v>14294</v>
          </cell>
          <cell r="C3450" t="str">
            <v>LUIS MANUEL II</v>
          </cell>
          <cell r="D3450" t="str">
            <v>CO-14294-BM</v>
          </cell>
          <cell r="E3450" t="str">
            <v>ESPINOZA ORDU? EDUARDO ROMAN ;PANTA ECA GUADALUPE</v>
          </cell>
          <cell r="F3450" t="str">
            <v>MENOR ESCALA (ANCHOVETA) - ARTESANAL</v>
          </cell>
        </row>
        <row r="3451">
          <cell r="B3451">
            <v>14313</v>
          </cell>
          <cell r="C3451" t="str">
            <v>MI NEGRO</v>
          </cell>
          <cell r="D3451" t="str">
            <v>PL-14313-BM</v>
          </cell>
          <cell r="E3451" t="str">
            <v>ANICETO SIPIRAN OSWALDO</v>
          </cell>
          <cell r="F3451" t="str">
            <v>ARTESANAL</v>
          </cell>
        </row>
        <row r="3452">
          <cell r="B3452">
            <v>14314</v>
          </cell>
          <cell r="C3452" t="str">
            <v>GUIAME SE?R DE LUREN 2</v>
          </cell>
          <cell r="D3452" t="str">
            <v>PL-14314-CM</v>
          </cell>
          <cell r="E3452" t="str">
            <v>CORPORACION CORSIHU S.A.C.</v>
          </cell>
          <cell r="F3452" t="str">
            <v>LEY Nº26920</v>
          </cell>
        </row>
        <row r="3453">
          <cell r="B3453">
            <v>14315</v>
          </cell>
          <cell r="C3453" t="str">
            <v>JOSE DAVID</v>
          </cell>
          <cell r="D3453" t="str">
            <v>PL-14315-BM</v>
          </cell>
          <cell r="E3453" t="str">
            <v>PARRY GIBSON JOHN Y ARCINIEGA LIZARZABURU ARTURO</v>
          </cell>
          <cell r="F3453" t="str">
            <v>ARTESANAL</v>
          </cell>
        </row>
        <row r="3454">
          <cell r="B3454">
            <v>14355</v>
          </cell>
          <cell r="C3454" t="str">
            <v>EMERITA</v>
          </cell>
          <cell r="D3454" t="str">
            <v>TA-14355-BM</v>
          </cell>
          <cell r="E3454" t="str">
            <v>ALEMAN SUNCION RICARDO</v>
          </cell>
          <cell r="F3454" t="str">
            <v>ARTESANAL</v>
          </cell>
        </row>
        <row r="3455">
          <cell r="B3455">
            <v>14362</v>
          </cell>
          <cell r="C3455" t="str">
            <v>DIOS ME GUIA</v>
          </cell>
          <cell r="D3455" t="str">
            <v>TA-14362-BM</v>
          </cell>
          <cell r="E3455" t="str">
            <v>SAAVEDRA GONZALES FRANCISCO</v>
          </cell>
          <cell r="F3455" t="str">
            <v>ARTESANAL</v>
          </cell>
        </row>
        <row r="3456">
          <cell r="B3456">
            <v>14363</v>
          </cell>
          <cell r="C3456" t="str">
            <v>DELIA</v>
          </cell>
          <cell r="D3456" t="str">
            <v>SE-14363-BM</v>
          </cell>
          <cell r="E3456" t="str">
            <v>ENRIQUE M. CANO DEL CASTILLO Y OTRO</v>
          </cell>
          <cell r="F3456" t="str">
            <v>ARTESANAL</v>
          </cell>
        </row>
        <row r="3457">
          <cell r="B3457">
            <v>14365</v>
          </cell>
          <cell r="C3457" t="str">
            <v>NAYDU</v>
          </cell>
          <cell r="D3457" t="str">
            <v>HO-14365-BM</v>
          </cell>
          <cell r="E3457" t="str">
            <v>RAMIREZ BAZALAR HILARIO MELITON</v>
          </cell>
          <cell r="F3457" t="str">
            <v>ARTESANAL</v>
          </cell>
        </row>
        <row r="3458">
          <cell r="B3458">
            <v>14417</v>
          </cell>
          <cell r="C3458" t="str">
            <v>DIVINO CAUTIVO</v>
          </cell>
          <cell r="D3458" t="str">
            <v>TA-14417-BM</v>
          </cell>
          <cell r="E3458" t="str">
            <v>PANTA ECHE FELICIANO</v>
          </cell>
          <cell r="F3458" t="str">
            <v>ARTESANAL</v>
          </cell>
        </row>
        <row r="3459">
          <cell r="B3459">
            <v>14425</v>
          </cell>
          <cell r="C3459" t="str">
            <v>MARIA SIXTA II</v>
          </cell>
          <cell r="D3459" t="str">
            <v>PT-14425-CM</v>
          </cell>
          <cell r="E3459" t="str">
            <v>PANTA BOLO FRANCO EDILBERTO ;PANTA BOLO MARLENY ;PANTA PANTA ALFREDO HENRY ;PANTA PANTA JOSE ALONSO</v>
          </cell>
          <cell r="F3459" t="str">
            <v>LEY Nº26920</v>
          </cell>
        </row>
        <row r="3460">
          <cell r="B3460">
            <v>14433</v>
          </cell>
          <cell r="C3460" t="str">
            <v>ZARCILLO</v>
          </cell>
          <cell r="D3460" t="str">
            <v>CO-14433-BM</v>
          </cell>
          <cell r="E3460" t="str">
            <v>TONG PALOMINO MARCOS</v>
          </cell>
          <cell r="F3460" t="str">
            <v>ARTESANAL</v>
          </cell>
        </row>
        <row r="3461">
          <cell r="B3461">
            <v>14437</v>
          </cell>
          <cell r="C3461" t="str">
            <v>SANSON</v>
          </cell>
          <cell r="D3461" t="str">
            <v>CO-14437-BM</v>
          </cell>
          <cell r="E3461" t="str">
            <v>CASTRO CONTRERAS ALDO RAFFO</v>
          </cell>
          <cell r="F3461" t="str">
            <v>DECRETO LEGISLATIVO Nº1273</v>
          </cell>
        </row>
        <row r="3462">
          <cell r="B3462">
            <v>14438</v>
          </cell>
          <cell r="C3462" t="str">
            <v>COCO I</v>
          </cell>
          <cell r="D3462" t="str">
            <v>CO-14438-BM</v>
          </cell>
          <cell r="E3462" t="str">
            <v>SMITH CAVALIE WALTER</v>
          </cell>
          <cell r="F3462" t="str">
            <v>ARTESANAL</v>
          </cell>
        </row>
        <row r="3463">
          <cell r="B3463">
            <v>14441</v>
          </cell>
          <cell r="C3463" t="str">
            <v>JESUS JANETH</v>
          </cell>
          <cell r="D3463" t="str">
            <v>CO-14441-BM</v>
          </cell>
          <cell r="E3463" t="str">
            <v>MONTES MALASQUEZ DE CARDENAS NORMA ISABEL</v>
          </cell>
          <cell r="F3463" t="str">
            <v>DECRETO LEGISLATIVO Nº1273</v>
          </cell>
        </row>
        <row r="3464">
          <cell r="B3464">
            <v>14443</v>
          </cell>
          <cell r="C3464" t="str">
            <v>POLAR I</v>
          </cell>
          <cell r="D3464" t="str">
            <v>CO-14443-PM</v>
          </cell>
          <cell r="E3464" t="str">
            <v>PESQUERA CENTINELA S.A.C.</v>
          </cell>
          <cell r="F3464" t="str">
            <v>DECRETO LEY Nº25977</v>
          </cell>
        </row>
        <row r="3465">
          <cell r="B3465">
            <v>14445</v>
          </cell>
          <cell r="C3465" t="str">
            <v>LOBITO</v>
          </cell>
          <cell r="D3465" t="str">
            <v>CE-14445-BM</v>
          </cell>
          <cell r="E3465" t="str">
            <v>BELTRAN CORZO LUIS ENRIQUE</v>
          </cell>
          <cell r="F3465" t="str">
            <v>ARTESANAL</v>
          </cell>
        </row>
        <row r="3466">
          <cell r="B3466">
            <v>14453</v>
          </cell>
          <cell r="C3466" t="str">
            <v>TRAVIESO III</v>
          </cell>
          <cell r="D3466" t="str">
            <v>PM-14453-BF</v>
          </cell>
          <cell r="E3466" t="str">
            <v>PARI QUISPE ALEJANDRO</v>
          </cell>
          <cell r="F3466" t="str">
            <v>ARTESANAL</v>
          </cell>
        </row>
        <row r="3467">
          <cell r="B3467">
            <v>14456</v>
          </cell>
          <cell r="C3467" t="str">
            <v>ESCORPION IV</v>
          </cell>
          <cell r="D3467" t="str">
            <v>MO-14456-BM</v>
          </cell>
          <cell r="E3467" t="str">
            <v>POLICARPIO JUSCAMAYTA ROA</v>
          </cell>
          <cell r="F3467" t="str">
            <v>ARTESANAL</v>
          </cell>
        </row>
        <row r="3468">
          <cell r="B3468">
            <v>14459</v>
          </cell>
          <cell r="C3468" t="str">
            <v>YOLI</v>
          </cell>
          <cell r="D3468" t="str">
            <v>PA-14459-PF</v>
          </cell>
          <cell r="E3468" t="str">
            <v>ROBALINO ANDRADE YOLANDA</v>
          </cell>
          <cell r="F3468" t="str">
            <v>ARTESANAL</v>
          </cell>
        </row>
        <row r="3469">
          <cell r="B3469">
            <v>14466</v>
          </cell>
          <cell r="C3469" t="str">
            <v>DALIA</v>
          </cell>
          <cell r="D3469" t="str">
            <v>PA-14466-PF</v>
          </cell>
          <cell r="E3469" t="str">
            <v>KAWAJIGASHI SHU? ISIDRO</v>
          </cell>
          <cell r="F3469" t="str">
            <v>ARTESANAL</v>
          </cell>
        </row>
        <row r="3470">
          <cell r="B3470">
            <v>14475</v>
          </cell>
          <cell r="C3470" t="str">
            <v>MILAGRITOS II</v>
          </cell>
          <cell r="D3470" t="str">
            <v>CE-14475-BM</v>
          </cell>
          <cell r="E3470" t="str">
            <v>CRUZADO VIERA MARY EDITH</v>
          </cell>
          <cell r="F3470" t="str">
            <v>DECRETO LEGISLATIVO Nº1273</v>
          </cell>
        </row>
        <row r="3471">
          <cell r="B3471">
            <v>14477</v>
          </cell>
          <cell r="C3471" t="str">
            <v>FAIP 1</v>
          </cell>
          <cell r="D3471" t="str">
            <v>IO-14477-BM</v>
          </cell>
          <cell r="E3471" t="str">
            <v>UNIV. NAC. JORGE BASADRE GROHMANN</v>
          </cell>
          <cell r="F3471" t="str">
            <v>ARTESANAL</v>
          </cell>
        </row>
        <row r="3472">
          <cell r="B3472">
            <v>14478</v>
          </cell>
          <cell r="C3472" t="str">
            <v>SE?R CAUTIVO DE AYABACA</v>
          </cell>
          <cell r="D3472" t="str">
            <v>IO-14478-BM</v>
          </cell>
          <cell r="E3472" t="str">
            <v>PRADO CHINAU MARCIA ;PUMA PE? MATEO</v>
          </cell>
          <cell r="F3472" t="str">
            <v>ARTESANAL</v>
          </cell>
        </row>
        <row r="3473">
          <cell r="B3473">
            <v>14481</v>
          </cell>
          <cell r="C3473" t="str">
            <v>ARRUZA</v>
          </cell>
          <cell r="D3473" t="str">
            <v>CE-14481-PM</v>
          </cell>
          <cell r="E3473" t="str">
            <v>CFG INVESTMENT S.A.C.</v>
          </cell>
          <cell r="F3473" t="str">
            <v>DECRETO LEY Nº25977</v>
          </cell>
        </row>
        <row r="3474">
          <cell r="B3474">
            <v>14632</v>
          </cell>
          <cell r="C3474" t="str">
            <v>DIOS ME GUIA</v>
          </cell>
          <cell r="D3474" t="str">
            <v>TA-14632-BM</v>
          </cell>
          <cell r="E3474" t="str">
            <v>SAAVEDRA GONZALES FRANCISCO</v>
          </cell>
          <cell r="F3474" t="str">
            <v>ARTESANAL</v>
          </cell>
        </row>
        <row r="3475">
          <cell r="B3475">
            <v>14634</v>
          </cell>
          <cell r="C3475" t="str">
            <v>ISABEL II</v>
          </cell>
          <cell r="D3475" t="str">
            <v>CE-14634-PM</v>
          </cell>
          <cell r="E3475" t="str">
            <v>PESQUERA SE?R DE LA JUSTICIA S.C.R.L.</v>
          </cell>
          <cell r="F3475" t="str">
            <v>DECRETO LEY Nº25977</v>
          </cell>
        </row>
        <row r="3476">
          <cell r="B3476">
            <v>14647</v>
          </cell>
          <cell r="C3476" t="str">
            <v>SUSY</v>
          </cell>
          <cell r="D3476" t="str">
            <v>PM-14647-BF</v>
          </cell>
          <cell r="E3476" t="str">
            <v>ROBLES VILLA HUILBER</v>
          </cell>
          <cell r="F3476" t="str">
            <v>ARTESANAL</v>
          </cell>
        </row>
        <row r="3477">
          <cell r="B3477">
            <v>14661</v>
          </cell>
          <cell r="C3477" t="str">
            <v>RONY I</v>
          </cell>
          <cell r="D3477" t="str">
            <v>PM-14661-BF</v>
          </cell>
          <cell r="E3477" t="str">
            <v>HUAYLLAHUA SINTI HERNAN</v>
          </cell>
          <cell r="F3477" t="str">
            <v>ARTESANAL</v>
          </cell>
        </row>
        <row r="3478">
          <cell r="B3478">
            <v>14728</v>
          </cell>
          <cell r="C3478" t="str">
            <v>JORGITO</v>
          </cell>
          <cell r="D3478" t="str">
            <v>PT-14728-PM</v>
          </cell>
          <cell r="E3478" t="str">
            <v>PESQUERA HUMACARE S.A.</v>
          </cell>
          <cell r="F3478" t="str">
            <v>DECRETO LEY Nº25977</v>
          </cell>
        </row>
        <row r="3479">
          <cell r="B3479">
            <v>14731</v>
          </cell>
          <cell r="C3479" t="str">
            <v>MAVAL</v>
          </cell>
          <cell r="D3479" t="str">
            <v>CO-14731-BM</v>
          </cell>
          <cell r="E3479" t="str">
            <v>AVALOS ARIAS MARIANO</v>
          </cell>
          <cell r="F3479" t="str">
            <v>ARTESANAL</v>
          </cell>
        </row>
        <row r="3480">
          <cell r="B3480">
            <v>14741</v>
          </cell>
          <cell r="C3480" t="str">
            <v>DON LUCHO</v>
          </cell>
          <cell r="D3480" t="str">
            <v>PT-14741-CM</v>
          </cell>
          <cell r="E3480" t="str">
            <v>PANTA PANTA GILBERTO ;PANTA PANTA JOSE MARCELINO ;PANTA PANTA SANTOS MARINO</v>
          </cell>
          <cell r="F3480" t="str">
            <v>LEY Nº26920</v>
          </cell>
        </row>
        <row r="3481">
          <cell r="B3481">
            <v>14743</v>
          </cell>
          <cell r="C3481" t="str">
            <v>EXITO V</v>
          </cell>
          <cell r="D3481" t="str">
            <v>PT-14743-CM</v>
          </cell>
          <cell r="E3481" t="str">
            <v>PANTA DE PANTA NATIVIDAD ;PANTA ECA ANGEL ;PANTA ECA DIONISIO ;PANTA ECA REGULO ;QUEREVALU DE PANTA CARMEN ;RUMICHE DE PANTA ROSA</v>
          </cell>
          <cell r="F3481" t="str">
            <v>LEY Nº26920</v>
          </cell>
        </row>
        <row r="3482">
          <cell r="B3482">
            <v>14845</v>
          </cell>
          <cell r="C3482" t="str">
            <v>SANTA ADELA II</v>
          </cell>
          <cell r="D3482" t="str">
            <v>CE-14845-PM</v>
          </cell>
          <cell r="E3482" t="str">
            <v>PESQUERA CENTINELA S.A.C.</v>
          </cell>
          <cell r="F3482" t="str">
            <v>DECRETO LEY Nº25977</v>
          </cell>
        </row>
        <row r="3483">
          <cell r="B3483">
            <v>14846</v>
          </cell>
          <cell r="C3483" t="str">
            <v>EL PRIMO I</v>
          </cell>
          <cell r="D3483" t="str">
            <v>CE-14846-PM</v>
          </cell>
          <cell r="E3483" t="str">
            <v>PESQ. ISLA BLANCA S.A.</v>
          </cell>
          <cell r="F3483" t="str">
            <v>DECRETO LEY Nº25977</v>
          </cell>
        </row>
        <row r="3484">
          <cell r="B3484">
            <v>14964</v>
          </cell>
          <cell r="C3484" t="str">
            <v>GUANAY</v>
          </cell>
          <cell r="D3484" t="str">
            <v>CO-14964-PM</v>
          </cell>
          <cell r="E3484" t="str">
            <v>PESQUERA EXALMAR S.A.A.</v>
          </cell>
          <cell r="F3484" t="str">
            <v>DECRETO LEY Nº25977</v>
          </cell>
        </row>
        <row r="3485">
          <cell r="B3485">
            <v>14969</v>
          </cell>
          <cell r="C3485" t="str">
            <v>APOSTOL SANTIAGO</v>
          </cell>
          <cell r="D3485" t="str">
            <v>CE-14969-CM</v>
          </cell>
          <cell r="E3485" t="str">
            <v>CORPORACION PESQUERA ERMA S.A.C.</v>
          </cell>
          <cell r="F3485" t="str">
            <v>LEY Nº26920</v>
          </cell>
        </row>
        <row r="3486">
          <cell r="B3486">
            <v>14971</v>
          </cell>
          <cell r="C3486" t="str">
            <v>TASA 427</v>
          </cell>
          <cell r="D3486" t="str">
            <v>CO-14971-PM</v>
          </cell>
          <cell r="E3486" t="str">
            <v>TECNOLOGICA DE ALIMENTOS S.A.</v>
          </cell>
          <cell r="F3486" t="str">
            <v>DECRETO LEY Nº25977</v>
          </cell>
        </row>
        <row r="3487">
          <cell r="B3487">
            <v>14972</v>
          </cell>
          <cell r="C3487" t="str">
            <v>RIGEL</v>
          </cell>
          <cell r="D3487" t="str">
            <v>CO-14972-BM</v>
          </cell>
          <cell r="E3487" t="str">
            <v>MEDINA DURAND LAUREANO L.</v>
          </cell>
          <cell r="F3487" t="str">
            <v>ARTESANAL</v>
          </cell>
        </row>
        <row r="3488">
          <cell r="B3488">
            <v>14981</v>
          </cell>
          <cell r="C3488" t="str">
            <v>NELIDA - B</v>
          </cell>
          <cell r="D3488" t="str">
            <v>CE-14981-PM</v>
          </cell>
          <cell r="E3488" t="str">
            <v>PESQUERA HAYDUK S.A.</v>
          </cell>
          <cell r="F3488" t="str">
            <v>DECRETO LEY Nº25977</v>
          </cell>
        </row>
        <row r="3489">
          <cell r="B3489">
            <v>15120</v>
          </cell>
          <cell r="C3489" t="str">
            <v>PATRICIA CORAZON</v>
          </cell>
          <cell r="D3489" t="str">
            <v>CO-15120-BM</v>
          </cell>
          <cell r="E3489" t="str">
            <v>KAZMIERSKI JASINSKI MARIANO</v>
          </cell>
          <cell r="F3489" t="str">
            <v>ARTESANAL</v>
          </cell>
        </row>
        <row r="3490">
          <cell r="B3490">
            <v>15126</v>
          </cell>
          <cell r="C3490" t="str">
            <v>GENESIS</v>
          </cell>
          <cell r="D3490" t="str">
            <v>CO-15126-PM</v>
          </cell>
          <cell r="E3490" t="str">
            <v>ROSA ESTEBAN PALMA S.A.C.</v>
          </cell>
          <cell r="F3490" t="str">
            <v>LEY Nº26920</v>
          </cell>
        </row>
        <row r="3491">
          <cell r="B3491">
            <v>15138</v>
          </cell>
          <cell r="C3491" t="str">
            <v>MARIANGELA</v>
          </cell>
          <cell r="D3491" t="str">
            <v>CO-15138-PM</v>
          </cell>
          <cell r="E3491" t="str">
            <v>PESQUERA EXALMAR S.A.A.</v>
          </cell>
          <cell r="F3491" t="str">
            <v>DECRETO LEY Nº25977</v>
          </cell>
        </row>
        <row r="3492">
          <cell r="B3492">
            <v>15148</v>
          </cell>
          <cell r="C3492" t="str">
            <v>ESTRELLA POLAR</v>
          </cell>
          <cell r="D3492" t="str">
            <v>IO-15148-BM</v>
          </cell>
          <cell r="E3492" t="str">
            <v>GUZMAN ROSAS WILSON VICTOR</v>
          </cell>
          <cell r="F3492" t="str">
            <v>ARTESANAL</v>
          </cell>
        </row>
        <row r="3493">
          <cell r="B3493">
            <v>15150</v>
          </cell>
          <cell r="C3493" t="str">
            <v>RAMSES</v>
          </cell>
          <cell r="D3493" t="str">
            <v>IO-15150-BM</v>
          </cell>
          <cell r="E3493" t="str">
            <v>GOMEZ MAMANI EDGAR OSWALDO ;TRUJILLO BARAHONA EDITH KARIN</v>
          </cell>
          <cell r="F3493" t="str">
            <v>ARTESANAL</v>
          </cell>
        </row>
        <row r="3494">
          <cell r="B3494">
            <v>15151</v>
          </cell>
          <cell r="C3494" t="str">
            <v>JUANITA</v>
          </cell>
          <cell r="D3494" t="str">
            <v>IO-15151-BM</v>
          </cell>
          <cell r="E3494" t="str">
            <v>JAHUARA CRUZ MARIO</v>
          </cell>
          <cell r="F3494" t="str">
            <v>ARTESANAL</v>
          </cell>
        </row>
        <row r="3495">
          <cell r="B3495">
            <v>15152</v>
          </cell>
          <cell r="C3495" t="str">
            <v>SE?R DE LOCUMBA I</v>
          </cell>
          <cell r="D3495" t="str">
            <v>IO-15152-BM</v>
          </cell>
          <cell r="E3495" t="str">
            <v>RAMON CALDERON LAQUIHUANACO</v>
          </cell>
          <cell r="F3495" t="str">
            <v>ARTESANAL</v>
          </cell>
        </row>
        <row r="3496">
          <cell r="B3496">
            <v>15153</v>
          </cell>
          <cell r="C3496" t="str">
            <v>MI ELSITA</v>
          </cell>
          <cell r="D3496" t="str">
            <v>CO-15153-BM</v>
          </cell>
          <cell r="E3496" t="str">
            <v>HUAMANI VELASQUEZ ESTELA ELSA ;SALAZAR LEA? JACINTO ALFREDO</v>
          </cell>
          <cell r="F3496" t="str">
            <v>DECRETO LEGISLATIVO Nº1273</v>
          </cell>
        </row>
        <row r="3497">
          <cell r="B3497">
            <v>15154</v>
          </cell>
          <cell r="C3497" t="str">
            <v>EUSEBIO II</v>
          </cell>
          <cell r="D3497" t="str">
            <v>IO-15154-BM</v>
          </cell>
          <cell r="E3497" t="str">
            <v>BLAS FLORES AUGUSTO</v>
          </cell>
          <cell r="F3497" t="str">
            <v>ARTESANAL</v>
          </cell>
        </row>
        <row r="3498">
          <cell r="B3498">
            <v>15159</v>
          </cell>
          <cell r="C3498" t="str">
            <v>RENZO JHONATAN II</v>
          </cell>
          <cell r="D3498" t="str">
            <v>PS-15159-BM</v>
          </cell>
          <cell r="E3498" t="str">
            <v>PORTALES URIBE CARLOS JAVIER</v>
          </cell>
          <cell r="F3498" t="str">
            <v>ARTESANAL</v>
          </cell>
        </row>
        <row r="3499">
          <cell r="B3499">
            <v>15160</v>
          </cell>
          <cell r="C3499" t="str">
            <v>OSCAR ANTONIO</v>
          </cell>
          <cell r="D3499" t="str">
            <v>PS-15160-BM</v>
          </cell>
          <cell r="E3499" t="str">
            <v>QUISPE MOLLAPAZA OSCAR B.</v>
          </cell>
          <cell r="F3499" t="str">
            <v>ARTESANAL</v>
          </cell>
        </row>
        <row r="3500">
          <cell r="B3500">
            <v>15161</v>
          </cell>
          <cell r="C3500" t="str">
            <v>CHEARELA Y JULIO</v>
          </cell>
          <cell r="D3500" t="str">
            <v>PS-15161-BM</v>
          </cell>
          <cell r="E3500" t="str">
            <v>MIGUEL JIMENEZ C. Y ROSA DE LA CRUZ JIMENEZ</v>
          </cell>
          <cell r="F3500" t="str">
            <v>ARTESANAL</v>
          </cell>
        </row>
        <row r="3501">
          <cell r="B3501">
            <v>15163</v>
          </cell>
          <cell r="C3501" t="str">
            <v>JESUS SOBRE LAS OLAS II</v>
          </cell>
          <cell r="D3501" t="str">
            <v>PS-15163-BM</v>
          </cell>
          <cell r="E3501" t="str">
            <v>CARLOS MEDINA JUAN JESUS</v>
          </cell>
          <cell r="F3501" t="str">
            <v>ARTESANAL</v>
          </cell>
        </row>
        <row r="3502">
          <cell r="B3502">
            <v>15164</v>
          </cell>
          <cell r="C3502" t="str">
            <v>RAUL Y KATTY</v>
          </cell>
          <cell r="D3502" t="str">
            <v>PS-15164-BM</v>
          </cell>
          <cell r="E3502" t="str">
            <v>BLONDET TORRES RAUL ARMANDO</v>
          </cell>
          <cell r="F3502" t="str">
            <v>ARTESANAL</v>
          </cell>
        </row>
        <row r="3503">
          <cell r="B3503">
            <v>15167</v>
          </cell>
          <cell r="C3503" t="str">
            <v>EL BRUJO</v>
          </cell>
          <cell r="D3503" t="str">
            <v>MO-15167-BM</v>
          </cell>
          <cell r="E3503" t="str">
            <v>TORRES CHAVEZ ALBERTO FELIX</v>
          </cell>
          <cell r="F3503" t="str">
            <v>ARTESANAL</v>
          </cell>
        </row>
        <row r="3504">
          <cell r="B3504">
            <v>15168</v>
          </cell>
          <cell r="C3504" t="str">
            <v>EXPRESS I</v>
          </cell>
          <cell r="D3504" t="str">
            <v>MO-15168-BM</v>
          </cell>
          <cell r="E3504" t="str">
            <v>SUPO VELASQUEZ PABLO JUSTO</v>
          </cell>
          <cell r="F3504" t="str">
            <v>ARTESANAL</v>
          </cell>
        </row>
        <row r="3505">
          <cell r="B3505">
            <v>15226</v>
          </cell>
          <cell r="C3505" t="str">
            <v>LINDA ARACELI</v>
          </cell>
          <cell r="D3505" t="str">
            <v>IQ-15226-PF</v>
          </cell>
          <cell r="E3505" t="str">
            <v>MORI VASQUEZ LUCIO</v>
          </cell>
          <cell r="F3505" t="str">
            <v>ARTESANAL</v>
          </cell>
        </row>
        <row r="3506">
          <cell r="B3506">
            <v>15233</v>
          </cell>
          <cell r="C3506" t="str">
            <v>TASA 71</v>
          </cell>
          <cell r="D3506" t="str">
            <v>CO-15233-PM</v>
          </cell>
          <cell r="E3506" t="str">
            <v>TECNOLOGICA DE ALIMENTOS S.A.</v>
          </cell>
          <cell r="F3506" t="str">
            <v>DECRETO LEY Nº25977</v>
          </cell>
        </row>
        <row r="3507">
          <cell r="B3507">
            <v>15234</v>
          </cell>
          <cell r="C3507" t="str">
            <v>MI CHELITA</v>
          </cell>
          <cell r="D3507" t="str">
            <v>PT-15234-BM</v>
          </cell>
          <cell r="E3507" t="str">
            <v>VITE PAZO ASENCION ALEJANDRO</v>
          </cell>
          <cell r="F3507" t="str">
            <v>DS. 006-2016-PRODUCE</v>
          </cell>
        </row>
        <row r="3508">
          <cell r="B3508">
            <v>15235</v>
          </cell>
          <cell r="C3508" t="str">
            <v>MI JESUS</v>
          </cell>
          <cell r="D3508" t="str">
            <v>PT-15235-BM</v>
          </cell>
          <cell r="E3508" t="str">
            <v>PERICHE QUEREVALU GRIMANESA ;SABA RUMICHE BERNARDINO</v>
          </cell>
          <cell r="F3508" t="str">
            <v>ARTESANAL</v>
          </cell>
        </row>
        <row r="3509">
          <cell r="B3509">
            <v>15237</v>
          </cell>
          <cell r="C3509" t="str">
            <v>OFELIA II</v>
          </cell>
          <cell r="D3509" t="str">
            <v>CE-15237-PM</v>
          </cell>
          <cell r="E3509" t="str">
            <v>CFG INVESTMENT S.A.C.</v>
          </cell>
          <cell r="F3509" t="str">
            <v>DECRETO LEY Nº25977</v>
          </cell>
        </row>
        <row r="3510">
          <cell r="B3510">
            <v>15241</v>
          </cell>
          <cell r="C3510" t="str">
            <v>MIGUEL ANGEL</v>
          </cell>
          <cell r="D3510" t="str">
            <v>PO-15241-BM</v>
          </cell>
          <cell r="E3510" t="str">
            <v>SANCHEZ LEYTON ELSY</v>
          </cell>
          <cell r="F3510" t="str">
            <v>ARTESANAL</v>
          </cell>
        </row>
        <row r="3511">
          <cell r="B3511">
            <v>15242</v>
          </cell>
          <cell r="C3511" t="str">
            <v>JULIO VALERIANO 2</v>
          </cell>
          <cell r="D3511" t="str">
            <v>PL-15242-CM</v>
          </cell>
          <cell r="E3511" t="str">
            <v>PESQUERA MARICARMEN S.A.C.</v>
          </cell>
          <cell r="F3511" t="str">
            <v>LEY Nº26920</v>
          </cell>
        </row>
        <row r="3512">
          <cell r="B3512">
            <v>15243</v>
          </cell>
          <cell r="C3512" t="str">
            <v>LUCIA</v>
          </cell>
          <cell r="D3512" t="str">
            <v>PO-15243-BM</v>
          </cell>
          <cell r="E3512" t="str">
            <v>NAKAMURAKARE JUAN ERIKA</v>
          </cell>
          <cell r="F3512" t="str">
            <v>ARTESANAL</v>
          </cell>
        </row>
        <row r="3513">
          <cell r="B3513">
            <v>15244</v>
          </cell>
          <cell r="C3513" t="str">
            <v>ANA CECILIA</v>
          </cell>
          <cell r="D3513" t="str">
            <v>PO-15244-BM</v>
          </cell>
          <cell r="E3513" t="str">
            <v>SANJINEZ LA MADRID ARMIN</v>
          </cell>
          <cell r="F3513" t="str">
            <v>ARTESANAL</v>
          </cell>
        </row>
        <row r="3514">
          <cell r="B3514">
            <v>15245</v>
          </cell>
          <cell r="C3514" t="str">
            <v>CARLOS OMAR</v>
          </cell>
          <cell r="D3514" t="str">
            <v>PL-15245-CM</v>
          </cell>
          <cell r="E3514" t="str">
            <v>PESQUERA ARTESANAL FM S.R.L.</v>
          </cell>
          <cell r="F3514" t="str">
            <v>MENOR ESCALA (ANCHOVETA) - ARTESANAL</v>
          </cell>
        </row>
        <row r="3515">
          <cell r="B3515">
            <v>15246</v>
          </cell>
          <cell r="C3515" t="str">
            <v>MI GIANCARLO</v>
          </cell>
          <cell r="D3515" t="str">
            <v>PO-15246-BM</v>
          </cell>
          <cell r="E3515" t="str">
            <v>CUEVA GONZALEZ ISELA GRACIANA</v>
          </cell>
          <cell r="F3515" t="str">
            <v>ARTESANAL</v>
          </cell>
        </row>
        <row r="3516">
          <cell r="B3516">
            <v>15248</v>
          </cell>
          <cell r="C3516" t="str">
            <v>MARIA ISABEL</v>
          </cell>
          <cell r="D3516" t="str">
            <v>SY-15248-BM</v>
          </cell>
          <cell r="E3516" t="str">
            <v>TRUJILLO DIAZ MARIA YSABEL</v>
          </cell>
          <cell r="F3516" t="str">
            <v>ARTESANAL</v>
          </cell>
        </row>
        <row r="3517">
          <cell r="B3517">
            <v>15251</v>
          </cell>
          <cell r="C3517" t="str">
            <v>CRISTIAN MANUEL</v>
          </cell>
          <cell r="D3517" t="str">
            <v>TA-15251-BM</v>
          </cell>
          <cell r="E3517" t="str">
            <v>ALARCON DEL VALLE MARIO I.</v>
          </cell>
          <cell r="F3517" t="str">
            <v>ARTESANAL</v>
          </cell>
        </row>
        <row r="3518">
          <cell r="B3518">
            <v>15252</v>
          </cell>
          <cell r="C3518" t="str">
            <v>DON ANTON</v>
          </cell>
          <cell r="D3518" t="str">
            <v>TA-15252-BM</v>
          </cell>
          <cell r="E3518" t="str">
            <v>ANTON SUNCION MARCIAL</v>
          </cell>
          <cell r="F3518" t="str">
            <v>ARTESANAL</v>
          </cell>
        </row>
        <row r="3519">
          <cell r="B3519">
            <v>15253</v>
          </cell>
          <cell r="C3519" t="str">
            <v>MALVI</v>
          </cell>
          <cell r="D3519" t="str">
            <v>TA-15253-CM</v>
          </cell>
          <cell r="E3519" t="str">
            <v>TUME VITE MALVI GLADYS</v>
          </cell>
          <cell r="F3519" t="str">
            <v>LEY Nº26920</v>
          </cell>
        </row>
        <row r="3520">
          <cell r="B3520">
            <v>15255</v>
          </cell>
          <cell r="C3520" t="str">
            <v>GUIAME SE?R CAUTIVO</v>
          </cell>
          <cell r="D3520" t="str">
            <v>TA-15255-BM</v>
          </cell>
          <cell r="E3520" t="str">
            <v>ESPINOZA JIMENEZ LUZ</v>
          </cell>
          <cell r="F3520" t="str">
            <v>ARTESANAL</v>
          </cell>
        </row>
        <row r="3521">
          <cell r="B3521">
            <v>15256</v>
          </cell>
          <cell r="C3521" t="str">
            <v>ROGGER</v>
          </cell>
          <cell r="D3521" t="str">
            <v>TA-15256-BM</v>
          </cell>
          <cell r="E3521" t="str">
            <v>CHAVEZ DIAZ ARISTOBOLO Y NOLE DE CHAVEZ MARINA</v>
          </cell>
          <cell r="F3521" t="str">
            <v>ARTESANAL</v>
          </cell>
        </row>
        <row r="3522">
          <cell r="B3522">
            <v>15259</v>
          </cell>
          <cell r="C3522" t="str">
            <v>CHAVELI II</v>
          </cell>
          <cell r="D3522" t="str">
            <v>CE-15259-PM</v>
          </cell>
          <cell r="E3522" t="str">
            <v>PESQUERA HAYDUK S.A.</v>
          </cell>
          <cell r="F3522" t="str">
            <v>DECRETO LEY Nº25977</v>
          </cell>
        </row>
        <row r="3523">
          <cell r="B3523">
            <v>15260</v>
          </cell>
          <cell r="C3523" t="str">
            <v>MARYLIN II</v>
          </cell>
          <cell r="D3523" t="str">
            <v>CE-15260-PM</v>
          </cell>
          <cell r="E3523" t="str">
            <v>PESQUERA HAYDUK S.A.</v>
          </cell>
          <cell r="F3523" t="str">
            <v>DECRETO LEY Nº25977</v>
          </cell>
        </row>
        <row r="3524">
          <cell r="B3524">
            <v>15261</v>
          </cell>
          <cell r="C3524" t="str">
            <v>YAGODA B</v>
          </cell>
          <cell r="D3524" t="str">
            <v>CE-15261-PM</v>
          </cell>
          <cell r="E3524" t="str">
            <v>PESQUERA HAYDUK S.A.</v>
          </cell>
          <cell r="F3524" t="str">
            <v>DECRETO LEY Nº25977</v>
          </cell>
        </row>
        <row r="3525">
          <cell r="B3525">
            <v>15310</v>
          </cell>
          <cell r="C3525" t="str">
            <v>GOLONDRINA</v>
          </cell>
          <cell r="D3525" t="str">
            <v>CO-15310-PM</v>
          </cell>
          <cell r="E3525" t="str">
            <v>PESQUERA DIAMANTE S.A.</v>
          </cell>
          <cell r="F3525" t="str">
            <v>DECRETO LEY Nº25977</v>
          </cell>
        </row>
        <row r="3526">
          <cell r="B3526">
            <v>15311</v>
          </cell>
          <cell r="C3526" t="str">
            <v>COSTA DEL SOL</v>
          </cell>
          <cell r="D3526" t="str">
            <v>CO-15311-PM</v>
          </cell>
          <cell r="E3526" t="str">
            <v>INVERSIONES PESQUERAS LIGURIA S.A.C.</v>
          </cell>
          <cell r="F3526" t="str">
            <v>DECRETO LEY Nº25977</v>
          </cell>
        </row>
        <row r="3527">
          <cell r="B3527">
            <v>15312</v>
          </cell>
          <cell r="C3527" t="str">
            <v>CARIBE</v>
          </cell>
          <cell r="D3527" t="str">
            <v>CO-15312-PM</v>
          </cell>
          <cell r="E3527" t="str">
            <v>PESQUERA EXALMAR S.A.A.</v>
          </cell>
          <cell r="F3527" t="str">
            <v>DECRETO LEY Nº25977</v>
          </cell>
        </row>
        <row r="3528">
          <cell r="B3528">
            <v>15313</v>
          </cell>
          <cell r="C3528" t="str">
            <v>CARACOL</v>
          </cell>
          <cell r="D3528" t="str">
            <v>CO-15313-PM</v>
          </cell>
          <cell r="E3528" t="str">
            <v>INVERSIONES PESQUERAS LIGURIA S.A.C.</v>
          </cell>
          <cell r="F3528" t="str">
            <v>DECRETO LEY Nº25977</v>
          </cell>
        </row>
        <row r="3529">
          <cell r="B3529">
            <v>15314</v>
          </cell>
          <cell r="C3529" t="str">
            <v>DON FERNANDO</v>
          </cell>
          <cell r="D3529" t="str">
            <v>CO-15314-PM</v>
          </cell>
          <cell r="E3529" t="str">
            <v>INVERSIONES DE ACUICULTURA S.A.</v>
          </cell>
          <cell r="F3529" t="str">
            <v>DECRETO LEY Nº25977</v>
          </cell>
        </row>
        <row r="3530">
          <cell r="B3530">
            <v>15315</v>
          </cell>
          <cell r="C3530" t="str">
            <v>BONITO</v>
          </cell>
          <cell r="D3530" t="str">
            <v>CO-15315-PM</v>
          </cell>
          <cell r="E3530" t="str">
            <v>PESQUERA DIAMANTE S.A.</v>
          </cell>
          <cell r="F3530" t="str">
            <v>DECRETO LEY Nº25977</v>
          </cell>
        </row>
        <row r="3531">
          <cell r="B3531">
            <v>15318</v>
          </cell>
          <cell r="C3531" t="str">
            <v>COLAN</v>
          </cell>
          <cell r="D3531" t="str">
            <v>CO-15318-PM</v>
          </cell>
          <cell r="E3531" t="str">
            <v>CORPORACION PESQUERA INCA S.A.C.</v>
          </cell>
          <cell r="F3531" t="str">
            <v>DECRETO LEY Nº25977</v>
          </cell>
        </row>
        <row r="3532">
          <cell r="B3532">
            <v>15415</v>
          </cell>
          <cell r="C3532" t="str">
            <v>MARIA AUXILIADORA</v>
          </cell>
          <cell r="D3532" t="str">
            <v>PJ-15415-MI</v>
          </cell>
        </row>
        <row r="3533">
          <cell r="B3533">
            <v>15442</v>
          </cell>
          <cell r="C3533" t="str">
            <v>SARITA COLONIA</v>
          </cell>
          <cell r="D3533" t="str">
            <v>MO-15442-BM</v>
          </cell>
          <cell r="E3533" t="str">
            <v>VELASQUEZ AGUILAR JORGE</v>
          </cell>
          <cell r="F3533" t="str">
            <v>ARTESANAL</v>
          </cell>
        </row>
        <row r="3534">
          <cell r="B3534">
            <v>15446</v>
          </cell>
          <cell r="C3534" t="str">
            <v>JOAN</v>
          </cell>
          <cell r="D3534" t="str">
            <v>CO-15446-BM</v>
          </cell>
          <cell r="E3534" t="str">
            <v>RAMIREZ TREBEJO ABELINO</v>
          </cell>
          <cell r="F3534" t="str">
            <v>DECRETO LEGISLATIVO Nº1273</v>
          </cell>
        </row>
        <row r="3535">
          <cell r="B3535">
            <v>15448</v>
          </cell>
          <cell r="C3535" t="str">
            <v>MAGALY</v>
          </cell>
          <cell r="D3535" t="str">
            <v>CO-15448-BM</v>
          </cell>
          <cell r="E3535" t="str">
            <v>VALDEZ ZAVALETA RICARDO</v>
          </cell>
          <cell r="F3535" t="str">
            <v>MENOR ESCALA</v>
          </cell>
        </row>
        <row r="3536">
          <cell r="B3536">
            <v>15452</v>
          </cell>
          <cell r="C3536" t="str">
            <v>MIKY</v>
          </cell>
          <cell r="D3536" t="str">
            <v>IO-15452-BM</v>
          </cell>
          <cell r="E3536" t="str">
            <v>QUISPE RAMIREZ MIGUEL ANGEL</v>
          </cell>
          <cell r="F3536" t="str">
            <v>ARTESANAL</v>
          </cell>
        </row>
        <row r="3537">
          <cell r="B3537">
            <v>15453</v>
          </cell>
          <cell r="C3537" t="str">
            <v>ERAZ I</v>
          </cell>
          <cell r="D3537" t="str">
            <v>IO-15453-BM</v>
          </cell>
          <cell r="E3537" t="str">
            <v>EMPRESA PESQUERA ERAZ</v>
          </cell>
          <cell r="F3537" t="str">
            <v>ARTESANAL</v>
          </cell>
        </row>
        <row r="3538">
          <cell r="B3538">
            <v>15458</v>
          </cell>
          <cell r="C3538" t="str">
            <v>TENTADORA</v>
          </cell>
          <cell r="D3538" t="str">
            <v>CE-15458-CM</v>
          </cell>
          <cell r="E3538" t="str">
            <v>EMPRESA PESQUERA ANOR S.A.C.</v>
          </cell>
          <cell r="F3538" t="str">
            <v>LEY Nº26920</v>
          </cell>
        </row>
        <row r="3539">
          <cell r="B3539">
            <v>15459</v>
          </cell>
          <cell r="C3539" t="str">
            <v>PIRATA III</v>
          </cell>
          <cell r="D3539" t="str">
            <v>CE-15459-BM</v>
          </cell>
          <cell r="E3539" t="str">
            <v>OSWALDO REGALADO MEJIA Y OTRO</v>
          </cell>
          <cell r="F3539" t="str">
            <v>ARTESANAL</v>
          </cell>
        </row>
        <row r="3540">
          <cell r="B3540">
            <v>15469</v>
          </cell>
          <cell r="C3540" t="str">
            <v>DON ROSENDO II</v>
          </cell>
          <cell r="D3540" t="str">
            <v>CO-15469-PM</v>
          </cell>
          <cell r="E3540" t="str">
            <v>PESQUERA DON ROSENDO S.R.LTDA.</v>
          </cell>
          <cell r="F3540" t="str">
            <v>DECRETO LEY Nº25977</v>
          </cell>
        </row>
        <row r="3541">
          <cell r="B3541">
            <v>15470</v>
          </cell>
          <cell r="C3541" t="str">
            <v>DON ROSENDO I</v>
          </cell>
          <cell r="D3541" t="str">
            <v>CO-15470-CM</v>
          </cell>
          <cell r="E3541" t="str">
            <v>PESQUERA DON ROSENDO S.R.LTDA.</v>
          </cell>
          <cell r="F3541" t="str">
            <v>DECRETO LEY Nº25977</v>
          </cell>
        </row>
        <row r="3542">
          <cell r="B3542">
            <v>15474</v>
          </cell>
          <cell r="C3542" t="str">
            <v>CRISTIAN CESAR</v>
          </cell>
          <cell r="D3542" t="str">
            <v>PS-15474-BM</v>
          </cell>
          <cell r="E3542" t="str">
            <v>CAHUANA ROA CESAR</v>
          </cell>
          <cell r="F3542" t="str">
            <v>ARTESANAL</v>
          </cell>
        </row>
        <row r="3543">
          <cell r="B3543">
            <v>15475</v>
          </cell>
          <cell r="C3543" t="str">
            <v>ESTELA</v>
          </cell>
          <cell r="D3543" t="str">
            <v>PS-15475-BM</v>
          </cell>
          <cell r="E3543" t="str">
            <v>ABADO CHAMBI SERAPIO</v>
          </cell>
          <cell r="F3543" t="str">
            <v>ARTESANAL</v>
          </cell>
        </row>
        <row r="3544">
          <cell r="B3544">
            <v>15476</v>
          </cell>
          <cell r="C3544" t="str">
            <v>SE?R CAUTIVO AYABACA</v>
          </cell>
          <cell r="D3544" t="str">
            <v>PS-15476-BM</v>
          </cell>
          <cell r="E3544" t="str">
            <v>LA ROSA RAMOS MATIAS JOSE</v>
          </cell>
          <cell r="F3544" t="str">
            <v>ARTESANAL</v>
          </cell>
        </row>
        <row r="3545">
          <cell r="B3545">
            <v>15479</v>
          </cell>
          <cell r="C3545" t="str">
            <v>OSITO I</v>
          </cell>
          <cell r="D3545" t="str">
            <v>PS-15479-BM</v>
          </cell>
          <cell r="E3545" t="str">
            <v>OROZCO AGUILAR GABINO</v>
          </cell>
          <cell r="F3545" t="str">
            <v>ARTESANAL</v>
          </cell>
        </row>
        <row r="3546">
          <cell r="B3546">
            <v>15481</v>
          </cell>
          <cell r="C3546" t="str">
            <v>SARITA COLONIA II</v>
          </cell>
          <cell r="D3546" t="str">
            <v>PS-15481-BM</v>
          </cell>
          <cell r="E3546" t="str">
            <v>LOZANO CAMPOS GREGORIO ABRAHAM</v>
          </cell>
          <cell r="F3546" t="str">
            <v>ARTESANAL</v>
          </cell>
        </row>
        <row r="3547">
          <cell r="B3547">
            <v>15483</v>
          </cell>
          <cell r="C3547" t="str">
            <v>LOS CHARRANGOS II</v>
          </cell>
          <cell r="D3547" t="str">
            <v>PS-15483-BM</v>
          </cell>
          <cell r="E3547" t="str">
            <v>CAMACHO PE? JOSE LUIS</v>
          </cell>
          <cell r="F3547" t="str">
            <v>ARTESANAL</v>
          </cell>
        </row>
        <row r="3548">
          <cell r="B3548">
            <v>15484</v>
          </cell>
          <cell r="C3548" t="str">
            <v>MODESTO 5</v>
          </cell>
          <cell r="D3548" t="str">
            <v>CE-15484-PM</v>
          </cell>
          <cell r="E3548" t="str">
            <v>PESQUERA NIROCI S.A.C.</v>
          </cell>
          <cell r="F3548" t="str">
            <v>DECRETO LEY Nº25977</v>
          </cell>
        </row>
        <row r="3549">
          <cell r="B3549">
            <v>15485</v>
          </cell>
          <cell r="C3549" t="str">
            <v>PIQUERO</v>
          </cell>
          <cell r="D3549" t="str">
            <v>CO-15485-CM</v>
          </cell>
          <cell r="E3549" t="str">
            <v>SIPION BARRIOS MARTIN ;URCIA CASTRO CARMEN ROSA</v>
          </cell>
          <cell r="F3549" t="str">
            <v>LEY Nº26920</v>
          </cell>
        </row>
        <row r="3550">
          <cell r="B3550">
            <v>15487</v>
          </cell>
          <cell r="C3550" t="str">
            <v>RH 1</v>
          </cell>
          <cell r="D3550" t="str">
            <v>CE-15487-PM</v>
          </cell>
          <cell r="E3550" t="str">
            <v>CFG INVESTMENT S.A.C.</v>
          </cell>
          <cell r="F3550" t="str">
            <v>DECRETO LEY Nº25977</v>
          </cell>
        </row>
        <row r="3551">
          <cell r="B3551">
            <v>15488</v>
          </cell>
          <cell r="C3551" t="str">
            <v>SE?R DEL MAR</v>
          </cell>
          <cell r="D3551" t="str">
            <v>CO-15488-BM</v>
          </cell>
          <cell r="E3551" t="str">
            <v>ECHEANDIA ALVA MANUEL</v>
          </cell>
          <cell r="F3551" t="str">
            <v>ARTESANAL</v>
          </cell>
        </row>
        <row r="3552">
          <cell r="B3552">
            <v>15489</v>
          </cell>
          <cell r="C3552" t="str">
            <v>ZOE</v>
          </cell>
          <cell r="D3552" t="str">
            <v>CO-15489-BM</v>
          </cell>
          <cell r="E3552" t="str">
            <v>GANOZA ZANELLI DANIEL</v>
          </cell>
          <cell r="F3552" t="str">
            <v>ARTESANAL</v>
          </cell>
        </row>
        <row r="3553">
          <cell r="B3553">
            <v>15498</v>
          </cell>
          <cell r="C3553" t="str">
            <v>MARIA EUGENIA 2</v>
          </cell>
          <cell r="D3553" t="str">
            <v>PL-15498-CM</v>
          </cell>
          <cell r="E3553" t="str">
            <v>FIESTAS MARTINEZ CIRO ALONSO ;FIESTAS MARTINEZ ISABEL JULISA</v>
          </cell>
          <cell r="F3553" t="str">
            <v>LEY Nº26920</v>
          </cell>
        </row>
        <row r="3554">
          <cell r="B3554">
            <v>15499</v>
          </cell>
          <cell r="C3554" t="str">
            <v>CUCHURA</v>
          </cell>
          <cell r="D3554" t="str">
            <v>PL-15499-BM</v>
          </cell>
          <cell r="E3554" t="str">
            <v>ZUTA SALAZAR RIGOBERTO</v>
          </cell>
          <cell r="F3554" t="str">
            <v>ARTESANAL</v>
          </cell>
        </row>
        <row r="3555">
          <cell r="B3555">
            <v>15500</v>
          </cell>
          <cell r="C3555" t="str">
            <v>ALFA Y OMEGA</v>
          </cell>
          <cell r="D3555" t="str">
            <v>PL-15500-BM</v>
          </cell>
          <cell r="E3555" t="str">
            <v>GARCIA MOSCOSO MARCO ANTONIO</v>
          </cell>
          <cell r="F3555" t="str">
            <v>ARTESANAL</v>
          </cell>
        </row>
        <row r="3556">
          <cell r="B3556">
            <v>15501</v>
          </cell>
          <cell r="C3556" t="str">
            <v>ISELA</v>
          </cell>
          <cell r="D3556" t="str">
            <v>PL-15501-BM</v>
          </cell>
          <cell r="E3556" t="str">
            <v>DIAZ PONDE DE LEON OLGA L.</v>
          </cell>
          <cell r="F3556" t="str">
            <v>ARTESANAL</v>
          </cell>
        </row>
        <row r="3557">
          <cell r="B3557">
            <v>15502</v>
          </cell>
          <cell r="C3557" t="str">
            <v>MARCOS DAVID 2</v>
          </cell>
          <cell r="D3557" t="str">
            <v>PL-15502-BM</v>
          </cell>
          <cell r="E3557" t="str">
            <v>ACOSTA EFFIO LADY DIANA ;HUAMANCHUMO RAMON JIMMY JAVIER</v>
          </cell>
          <cell r="F3557" t="str">
            <v>ARTESANAL</v>
          </cell>
        </row>
        <row r="3558">
          <cell r="B3558">
            <v>15503</v>
          </cell>
          <cell r="C3558" t="str">
            <v>EL VENTARRON 3</v>
          </cell>
          <cell r="D3558" t="str">
            <v>PL-15503-CM</v>
          </cell>
          <cell r="E3558" t="str">
            <v>FIESTAS DE MARTINEZ PILAR SOLEDAD ;FIESTAS JACINTO LUZ CARMELA ;GALAN GONZALES ISABEL CRISTINA ;MARTINEZ ROBLES ANDRES ABELINO ;MARTINEZ ROBLES FELIPE MARIO ;MARTINEZ ROBLES JOSE VALERIANO ;MARTINEZ ROBLES JUAN ROSALINO ;RAMIREZ JACINTO BERTHA ISA</v>
          </cell>
          <cell r="F3558" t="str">
            <v>LEY Nº26920</v>
          </cell>
        </row>
        <row r="3559">
          <cell r="B3559">
            <v>15504</v>
          </cell>
          <cell r="C3559" t="str">
            <v>FLAMENCO</v>
          </cell>
          <cell r="D3559" t="str">
            <v>PL-15504-BM</v>
          </cell>
          <cell r="E3559" t="str">
            <v>BLAS MORGUE CARLOS ANTONIO</v>
          </cell>
          <cell r="F3559" t="str">
            <v>ARTESANAL</v>
          </cell>
        </row>
        <row r="3560">
          <cell r="B3560">
            <v>15506</v>
          </cell>
          <cell r="C3560" t="str">
            <v>SILVER</v>
          </cell>
          <cell r="D3560" t="str">
            <v>SE-15506-BM</v>
          </cell>
          <cell r="E3560" t="str">
            <v>MAYO VEGA JUAN CARLOS</v>
          </cell>
          <cell r="F3560" t="str">
            <v>ARTESANAL</v>
          </cell>
        </row>
        <row r="3561">
          <cell r="B3561">
            <v>15507</v>
          </cell>
          <cell r="C3561" t="str">
            <v>BELLY</v>
          </cell>
          <cell r="D3561" t="str">
            <v>SE-15507-BM</v>
          </cell>
          <cell r="E3561" t="str">
            <v>VICENCIO HUERTA MODESTO</v>
          </cell>
          <cell r="F3561" t="str">
            <v>ARTESANAL</v>
          </cell>
        </row>
        <row r="3562">
          <cell r="B3562">
            <v>15508</v>
          </cell>
          <cell r="C3562" t="str">
            <v>EVAYANA</v>
          </cell>
          <cell r="D3562" t="str">
            <v>SE-15508-BM</v>
          </cell>
          <cell r="E3562" t="str">
            <v>EVARISTO L. MELGAREJO MAYO Y OTRO</v>
          </cell>
          <cell r="F3562" t="str">
            <v>ARTESANAL</v>
          </cell>
        </row>
        <row r="3563">
          <cell r="B3563">
            <v>15510</v>
          </cell>
          <cell r="C3563" t="str">
            <v>TIBURON</v>
          </cell>
          <cell r="D3563" t="str">
            <v>SE-15510-BM</v>
          </cell>
          <cell r="E3563" t="str">
            <v>GUERRERO VIRHUES LUIS</v>
          </cell>
          <cell r="F3563" t="str">
            <v>ARTESANAL</v>
          </cell>
        </row>
        <row r="3564">
          <cell r="B3564">
            <v>15511</v>
          </cell>
          <cell r="C3564" t="str">
            <v>BALO</v>
          </cell>
          <cell r="D3564" t="str">
            <v>SE-15511-BM</v>
          </cell>
          <cell r="E3564" t="str">
            <v>GERMAN T. FERNANDEZ CABANILLAS Y OTRO</v>
          </cell>
          <cell r="F3564" t="str">
            <v>ARTESANAL</v>
          </cell>
        </row>
        <row r="3565">
          <cell r="B3565">
            <v>15514</v>
          </cell>
          <cell r="C3565" t="str">
            <v>CHIALLE</v>
          </cell>
          <cell r="D3565" t="str">
            <v>CO-15514-BM</v>
          </cell>
          <cell r="E3565" t="str">
            <v>HUAMANCHUMO BERNAL GENARO LUIS ;ROJAS DE HUAMANCHUMO MARIA ROSA CUELLAR</v>
          </cell>
          <cell r="F3565" t="str">
            <v>ARTESANAL</v>
          </cell>
        </row>
        <row r="3566">
          <cell r="B3566">
            <v>15524</v>
          </cell>
          <cell r="C3566" t="str">
            <v>REY LEON</v>
          </cell>
          <cell r="D3566" t="str">
            <v>CO-15524-BM</v>
          </cell>
          <cell r="E3566" t="str">
            <v>REGALDO GAMARRA ALVARO</v>
          </cell>
          <cell r="F3566" t="str">
            <v>ARTESANAL</v>
          </cell>
        </row>
        <row r="3567">
          <cell r="B3567">
            <v>15527</v>
          </cell>
          <cell r="C3567" t="str">
            <v>PATRON ROQUE</v>
          </cell>
          <cell r="D3567" t="str">
            <v>CO-15527-BM</v>
          </cell>
          <cell r="E3567" t="str">
            <v>GRADOS GAMARRA MANUEL ALFONSO</v>
          </cell>
          <cell r="F3567" t="str">
            <v>ARTESANAL</v>
          </cell>
        </row>
        <row r="3568">
          <cell r="B3568">
            <v>15531</v>
          </cell>
          <cell r="C3568" t="str">
            <v>MEDALLA MILAGROSA</v>
          </cell>
          <cell r="D3568" t="str">
            <v>CO-15531-BM</v>
          </cell>
          <cell r="E3568" t="str">
            <v>MANRIQUE MARTINEZ CARLOS ALBERTO</v>
          </cell>
          <cell r="F3568" t="str">
            <v>ARTESANAL</v>
          </cell>
        </row>
        <row r="3569">
          <cell r="B3569">
            <v>15533</v>
          </cell>
          <cell r="C3569" t="str">
            <v>J.P.</v>
          </cell>
          <cell r="D3569" t="str">
            <v>CO-15533-BM</v>
          </cell>
          <cell r="E3569" t="str">
            <v>PASAPERA FLORES JAIME ABEL</v>
          </cell>
          <cell r="F3569" t="str">
            <v>ARTESANAL</v>
          </cell>
        </row>
        <row r="3570">
          <cell r="B3570">
            <v>15534</v>
          </cell>
          <cell r="C3570" t="str">
            <v>CLARA</v>
          </cell>
          <cell r="D3570" t="str">
            <v>CO-15534-BM</v>
          </cell>
          <cell r="E3570" t="str">
            <v>CONTRERAS ROCCA ROLANDO SIGFREDO ;SALAZAR BACILIO MARCELINO ;TORRES DE HUIDOBRO MENENCIA</v>
          </cell>
          <cell r="F3570" t="str">
            <v>DECRETO LEGISLATIVO Nº1273</v>
          </cell>
        </row>
        <row r="3571">
          <cell r="B3571">
            <v>15535</v>
          </cell>
          <cell r="C3571" t="str">
            <v>JUANA FELICITA</v>
          </cell>
          <cell r="D3571" t="str">
            <v>CO-15535-BM</v>
          </cell>
          <cell r="E3571" t="str">
            <v>MENA SANTA CRUZ AURELIO E.</v>
          </cell>
          <cell r="F3571" t="str">
            <v>ARTESANAL</v>
          </cell>
        </row>
        <row r="3572">
          <cell r="B3572">
            <v>15543</v>
          </cell>
          <cell r="C3572" t="str">
            <v>LEONARDITO</v>
          </cell>
          <cell r="D3572" t="str">
            <v>HO-15543-BM</v>
          </cell>
          <cell r="E3572" t="str">
            <v>RICARDO FERNANDO LEON INOCENTE</v>
          </cell>
          <cell r="F3572" t="str">
            <v>ARTESANAL</v>
          </cell>
        </row>
        <row r="3573">
          <cell r="B3573">
            <v>15544</v>
          </cell>
          <cell r="C3573" t="str">
            <v>JAIME MARTIN</v>
          </cell>
          <cell r="D3573" t="str">
            <v>MO-15544-BM</v>
          </cell>
          <cell r="E3573" t="str">
            <v>MONTES VARGAS ISVAN MARTIN</v>
          </cell>
          <cell r="F3573" t="str">
            <v>ARTESANAL</v>
          </cell>
        </row>
        <row r="3574">
          <cell r="B3574">
            <v>15546</v>
          </cell>
          <cell r="C3574" t="str">
            <v>VIRGEN DE LA PUERTA</v>
          </cell>
          <cell r="D3574" t="str">
            <v>SY-15546-BM</v>
          </cell>
          <cell r="E3574" t="str">
            <v>JACOBO ABANTO FRANCISCO ROBERTO</v>
          </cell>
          <cell r="F3574" t="str">
            <v>ARTESANAL</v>
          </cell>
        </row>
        <row r="3575">
          <cell r="B3575">
            <v>15559</v>
          </cell>
          <cell r="C3575" t="str">
            <v>ALEXANDER II</v>
          </cell>
          <cell r="D3575" t="str">
            <v>PM-15559-BF</v>
          </cell>
          <cell r="E3575" t="str">
            <v>MANDUJANO QUISPE ZACARIAS</v>
          </cell>
          <cell r="F3575" t="str">
            <v>ARTESANAL</v>
          </cell>
        </row>
        <row r="3576">
          <cell r="B3576">
            <v>15560</v>
          </cell>
          <cell r="C3576" t="str">
            <v>GIODELIS</v>
          </cell>
          <cell r="D3576" t="str">
            <v>PM-15560-BF</v>
          </cell>
          <cell r="E3576" t="str">
            <v>CAVERO DIVIVAY EDUARDO</v>
          </cell>
          <cell r="F3576" t="str">
            <v>ARTESANAL</v>
          </cell>
        </row>
        <row r="3577">
          <cell r="B3577">
            <v>15566</v>
          </cell>
          <cell r="C3577" t="str">
            <v>ROSITA JANET</v>
          </cell>
          <cell r="D3577" t="str">
            <v>CO-15566-BM</v>
          </cell>
          <cell r="E3577" t="str">
            <v>ANTON FIESTAS GRISELDA DOLORES</v>
          </cell>
          <cell r="F3577" t="str">
            <v>ARTESANAL</v>
          </cell>
        </row>
        <row r="3578">
          <cell r="B3578">
            <v>15568</v>
          </cell>
          <cell r="C3578" t="str">
            <v>SUSAN VI</v>
          </cell>
          <cell r="D3578" t="str">
            <v>CE-15568-PM</v>
          </cell>
          <cell r="E3578" t="str">
            <v>PESQUERA CENTINELA S.A.C.</v>
          </cell>
          <cell r="F3578" t="str">
            <v>DECRETO LEY Nº25977</v>
          </cell>
        </row>
        <row r="3579">
          <cell r="B3579">
            <v>15574</v>
          </cell>
          <cell r="C3579" t="str">
            <v>EL MIEDOSO</v>
          </cell>
          <cell r="D3579" t="str">
            <v>PM-15574-BF</v>
          </cell>
          <cell r="E3579" t="str">
            <v>POSHO VIAEJA HECTOR</v>
          </cell>
          <cell r="F3579" t="str">
            <v>ARTESANAL</v>
          </cell>
        </row>
        <row r="3580">
          <cell r="B3580">
            <v>15576</v>
          </cell>
          <cell r="C3580" t="str">
            <v>RANDY I</v>
          </cell>
          <cell r="D3580" t="str">
            <v>PM-15576-BF</v>
          </cell>
          <cell r="E3580" t="str">
            <v>QUISPE GUTIERREZ MIGUEL</v>
          </cell>
          <cell r="F3580" t="str">
            <v>ARTESANAL</v>
          </cell>
        </row>
        <row r="3581">
          <cell r="B3581">
            <v>15618</v>
          </cell>
          <cell r="C3581" t="str">
            <v>MARIA CLAUDIA</v>
          </cell>
          <cell r="D3581" t="str">
            <v>CO-15618-BM</v>
          </cell>
          <cell r="E3581" t="str">
            <v>FIESTAS ECHE ELMER ;FIESTAS ECHE JUSTO GERMAN ;FIESTAS ECHE MANUEL FERNANDO</v>
          </cell>
          <cell r="F3581" t="str">
            <v>ARTESANAL</v>
          </cell>
        </row>
        <row r="3582">
          <cell r="B3582">
            <v>15619</v>
          </cell>
          <cell r="C3582" t="str">
            <v>CHINITO XIII</v>
          </cell>
          <cell r="D3582" t="str">
            <v>MO-15619-BM</v>
          </cell>
          <cell r="E3582" t="str">
            <v>GONZALES CANDIA HUGO ELOY</v>
          </cell>
          <cell r="F3582" t="str">
            <v>ARTESANAL</v>
          </cell>
        </row>
        <row r="3583">
          <cell r="B3583">
            <v>15621</v>
          </cell>
          <cell r="C3583" t="str">
            <v>DON LUCHO</v>
          </cell>
          <cell r="D3583" t="str">
            <v>IO-15621-BM</v>
          </cell>
          <cell r="E3583" t="str">
            <v>LUIS FERNANDEZ TIQUE Y OTRO</v>
          </cell>
          <cell r="F3583" t="str">
            <v>ARTESANAL</v>
          </cell>
        </row>
        <row r="3584">
          <cell r="B3584">
            <v>15622</v>
          </cell>
          <cell r="C3584" t="str">
            <v>DON LUCIANO</v>
          </cell>
          <cell r="D3584" t="str">
            <v>IO-15622-BM</v>
          </cell>
          <cell r="E3584" t="str">
            <v>LUCIANO CHARA? QUISPE Y CALIXTA HUALPA</v>
          </cell>
          <cell r="F3584" t="str">
            <v>ARTESANAL</v>
          </cell>
        </row>
        <row r="3585">
          <cell r="B3585">
            <v>15639</v>
          </cell>
          <cell r="C3585" t="str">
            <v>DIATOMEA</v>
          </cell>
          <cell r="D3585" t="str">
            <v>ZS-15639-BM</v>
          </cell>
          <cell r="E3585" t="str">
            <v>UNIVERSIDAD NACIONAL DE TUMBES</v>
          </cell>
          <cell r="F3585" t="str">
            <v>ARTESANAL</v>
          </cell>
        </row>
        <row r="3586">
          <cell r="B3586">
            <v>15640</v>
          </cell>
          <cell r="C3586" t="str">
            <v>KARLITA ELIZABETH</v>
          </cell>
          <cell r="D3586" t="str">
            <v>ZS-15640-BM</v>
          </cell>
          <cell r="E3586" t="str">
            <v>ABANTO CRESPO CARLOS</v>
          </cell>
          <cell r="F3586" t="str">
            <v>ARTESANAL</v>
          </cell>
        </row>
        <row r="3587">
          <cell r="B3587">
            <v>15641</v>
          </cell>
          <cell r="C3587" t="str">
            <v>BERCEVAD</v>
          </cell>
          <cell r="D3587" t="str">
            <v>ZS-15641-BM</v>
          </cell>
          <cell r="E3587" t="str">
            <v>PURIZACA DE RIVERA BERTILDE</v>
          </cell>
          <cell r="F3587" t="str">
            <v>ARTESANAL</v>
          </cell>
        </row>
        <row r="3588">
          <cell r="B3588">
            <v>15642</v>
          </cell>
          <cell r="C3588" t="str">
            <v>NUEVA ESPERANZA</v>
          </cell>
          <cell r="D3588" t="str">
            <v>ZS-15642-BM</v>
          </cell>
          <cell r="E3588" t="str">
            <v>ECHE TUME MIGUEL</v>
          </cell>
          <cell r="F3588" t="str">
            <v>ARTESANAL</v>
          </cell>
        </row>
        <row r="3589">
          <cell r="B3589">
            <v>15643</v>
          </cell>
          <cell r="C3589" t="str">
            <v>MOISES</v>
          </cell>
          <cell r="D3589" t="str">
            <v>ZS-15643-BM</v>
          </cell>
          <cell r="E3589" t="str">
            <v>ALZAMORA VITE JACINTO</v>
          </cell>
          <cell r="F3589" t="str">
            <v>ARTESANAL</v>
          </cell>
        </row>
        <row r="3590">
          <cell r="B3590">
            <v>15644</v>
          </cell>
          <cell r="C3590" t="str">
            <v>JESUS MI BUEN PASTOR</v>
          </cell>
          <cell r="D3590" t="str">
            <v>ZS-15644-BM</v>
          </cell>
          <cell r="E3590" t="str">
            <v>DE DIOS MARTINEZ LEONCIO</v>
          </cell>
          <cell r="F3590" t="str">
            <v>ARTESANAL</v>
          </cell>
        </row>
        <row r="3591">
          <cell r="B3591">
            <v>15645</v>
          </cell>
          <cell r="C3591" t="str">
            <v>MI FELICIDAD</v>
          </cell>
          <cell r="D3591" t="str">
            <v>ZS-15645-BM</v>
          </cell>
          <cell r="E3591" t="str">
            <v>MORE MARTINEZ JOSE</v>
          </cell>
          <cell r="F3591" t="str">
            <v>ARTESANAL</v>
          </cell>
        </row>
        <row r="3592">
          <cell r="B3592">
            <v>15648</v>
          </cell>
          <cell r="C3592" t="str">
            <v>JORGE LUIS</v>
          </cell>
          <cell r="D3592" t="str">
            <v>ZS-15648-BM</v>
          </cell>
          <cell r="E3592" t="str">
            <v>CHUNGA MORQUENCHO LUCIANO</v>
          </cell>
          <cell r="F3592" t="str">
            <v>ARTESANAL</v>
          </cell>
        </row>
        <row r="3593">
          <cell r="B3593">
            <v>15650</v>
          </cell>
          <cell r="C3593" t="str">
            <v>ROSA KATTY</v>
          </cell>
          <cell r="D3593" t="str">
            <v>ZS-15650-BM</v>
          </cell>
          <cell r="E3593" t="str">
            <v>SUAREZ MIMBELA JORGE ALCIDES</v>
          </cell>
          <cell r="F3593" t="str">
            <v>ARTESANAL</v>
          </cell>
        </row>
        <row r="3594">
          <cell r="B3594">
            <v>15651</v>
          </cell>
          <cell r="C3594" t="str">
            <v>AVA</v>
          </cell>
          <cell r="D3594" t="str">
            <v>PT-15651-CM</v>
          </cell>
          <cell r="E3594" t="str">
            <v>CAPURRO SALAZAR GINO A.</v>
          </cell>
          <cell r="F3594" t="str">
            <v>DECRETO LEY Nº25977</v>
          </cell>
        </row>
        <row r="3595">
          <cell r="B3595">
            <v>15652</v>
          </cell>
          <cell r="C3595" t="str">
            <v>MARIA PIA</v>
          </cell>
          <cell r="D3595" t="str">
            <v>CO-15652-PM</v>
          </cell>
          <cell r="E3595" t="str">
            <v>AUSTRAL GROUP S.A.A</v>
          </cell>
          <cell r="F3595" t="str">
            <v>DECRETO LEY Nº25977</v>
          </cell>
        </row>
        <row r="3596">
          <cell r="B3596">
            <v>15653</v>
          </cell>
          <cell r="C3596" t="str">
            <v>CARMENCITA</v>
          </cell>
          <cell r="D3596" t="str">
            <v>CO-15653-PM</v>
          </cell>
          <cell r="E3596" t="str">
            <v>PESQUERA EXALMAR S.A.A.</v>
          </cell>
          <cell r="F3596" t="str">
            <v>DECRETO LEY Nº25977</v>
          </cell>
        </row>
        <row r="3597">
          <cell r="B3597">
            <v>15664</v>
          </cell>
          <cell r="C3597" t="str">
            <v>ISABELLA</v>
          </cell>
          <cell r="D3597" t="str">
            <v>CO-15664-CM</v>
          </cell>
          <cell r="E3597" t="str">
            <v>PAZO NUNURA VICTOR RAUL</v>
          </cell>
          <cell r="F3597" t="str">
            <v>LEY Nº26920</v>
          </cell>
        </row>
        <row r="3598">
          <cell r="B3598">
            <v>15665</v>
          </cell>
          <cell r="C3598" t="str">
            <v>VENKA M</v>
          </cell>
          <cell r="D3598" t="str">
            <v>CO-15665-PM</v>
          </cell>
          <cell r="E3598" t="str">
            <v>CORPORACION DE PESCA S.A.</v>
          </cell>
          <cell r="F3598" t="str">
            <v>DECRETO LEY Nº25977</v>
          </cell>
        </row>
        <row r="3599">
          <cell r="B3599">
            <v>15669</v>
          </cell>
          <cell r="C3599" t="str">
            <v>MIGUEL</v>
          </cell>
          <cell r="D3599" t="str">
            <v>CO-15669-PM</v>
          </cell>
          <cell r="E3599" t="str">
            <v>PESQUERA MIGUEL S.A.C.</v>
          </cell>
          <cell r="F3599" t="str">
            <v>DECRETO LEY Nº25977</v>
          </cell>
        </row>
        <row r="3600">
          <cell r="B3600">
            <v>15670</v>
          </cell>
          <cell r="C3600" t="str">
            <v>REY DAVID II</v>
          </cell>
          <cell r="D3600" t="str">
            <v>PA-15670-BF</v>
          </cell>
          <cell r="E3600" t="str">
            <v>DEL CASTILLO TUANAMA ZARA</v>
          </cell>
          <cell r="F3600" t="str">
            <v>ARTESANAL</v>
          </cell>
        </row>
        <row r="3601">
          <cell r="B3601">
            <v>15688</v>
          </cell>
          <cell r="C3601" t="str">
            <v>NELLYTA</v>
          </cell>
          <cell r="D3601" t="str">
            <v>PA-15688-PF</v>
          </cell>
          <cell r="E3601" t="str">
            <v>INGA SILVANO NELLY</v>
          </cell>
          <cell r="F3601" t="str">
            <v>ARTESANAL</v>
          </cell>
        </row>
        <row r="3602">
          <cell r="B3602">
            <v>15710</v>
          </cell>
          <cell r="C3602" t="str">
            <v>POLAR V</v>
          </cell>
          <cell r="D3602" t="str">
            <v>CO-15710-PM</v>
          </cell>
          <cell r="E3602" t="str">
            <v>PESQUERA DIAMANTE S.A.</v>
          </cell>
          <cell r="F3602" t="str">
            <v>DECRETO LEY Nº25977</v>
          </cell>
        </row>
        <row r="3603">
          <cell r="B3603">
            <v>15711</v>
          </cell>
          <cell r="C3603" t="str">
            <v>PALBER 2</v>
          </cell>
          <cell r="D3603" t="str">
            <v>CE-15711-PM</v>
          </cell>
          <cell r="E3603" t="str">
            <v>CORPORACION PALMAR S.A.C.</v>
          </cell>
          <cell r="F3603" t="str">
            <v>DECRETO LEY Nº25977</v>
          </cell>
        </row>
        <row r="3604">
          <cell r="B3604">
            <v>15712</v>
          </cell>
          <cell r="C3604" t="str">
            <v>COMANCHE IV</v>
          </cell>
          <cell r="D3604" t="str">
            <v>CE-15712-PM</v>
          </cell>
          <cell r="E3604" t="str">
            <v>CORPORACION PESQUERA INCA S.A.C.</v>
          </cell>
          <cell r="F3604" t="str">
            <v>DECRETO LEY Nº25977</v>
          </cell>
        </row>
        <row r="3605">
          <cell r="B3605">
            <v>15713</v>
          </cell>
          <cell r="C3605" t="str">
            <v>SILVIA SOFIA</v>
          </cell>
          <cell r="D3605" t="str">
            <v>PA-15713-PF</v>
          </cell>
          <cell r="E3605" t="str">
            <v>SANDOVAL CAUPER ALDO POLICARPIO</v>
          </cell>
          <cell r="F3605" t="str">
            <v>ARTESANAL</v>
          </cell>
        </row>
        <row r="3606">
          <cell r="B3606">
            <v>15724</v>
          </cell>
          <cell r="C3606" t="str">
            <v>MALENA</v>
          </cell>
          <cell r="D3606" t="str">
            <v>CO-15724-PM</v>
          </cell>
          <cell r="E3606" t="str">
            <v>AUSTRAL GROUP S.A.A</v>
          </cell>
          <cell r="F3606" t="str">
            <v>DECRETO LEY Nº25977</v>
          </cell>
        </row>
        <row r="3607">
          <cell r="B3607">
            <v>15725</v>
          </cell>
          <cell r="C3607" t="str">
            <v>RODAS</v>
          </cell>
          <cell r="D3607" t="str">
            <v>CO-15725-PM</v>
          </cell>
          <cell r="E3607" t="str">
            <v>PESQUERA EXALMAR S.A.A.</v>
          </cell>
          <cell r="F3607" t="str">
            <v>DECRETO LEY Nº25977</v>
          </cell>
        </row>
        <row r="3608">
          <cell r="B3608">
            <v>15728</v>
          </cell>
          <cell r="C3608" t="str">
            <v>YURASI</v>
          </cell>
          <cell r="D3608" t="str">
            <v>CO-15728-BM</v>
          </cell>
          <cell r="E3608" t="str">
            <v>DAMIAN NIEVES JULIO CESAR</v>
          </cell>
          <cell r="F3608" t="str">
            <v>ARTESANAL</v>
          </cell>
        </row>
        <row r="3609">
          <cell r="B3609">
            <v>15735</v>
          </cell>
          <cell r="C3609" t="str">
            <v>MI CAUTIVO III</v>
          </cell>
          <cell r="D3609" t="str">
            <v>CO-15735-CM</v>
          </cell>
          <cell r="E3609" t="str">
            <v>EMPRESA PESQUERA MI CAUTIVO III S.A.C.</v>
          </cell>
          <cell r="F3609" t="str">
            <v>LEY Nº26920</v>
          </cell>
        </row>
        <row r="3610">
          <cell r="B3610">
            <v>15739</v>
          </cell>
          <cell r="C3610" t="str">
            <v>ANDINA III</v>
          </cell>
          <cell r="D3610" t="str">
            <v>PT-15739-BM</v>
          </cell>
          <cell r="E3610" t="str">
            <v>SAKANA DEL PERU S.A.</v>
          </cell>
          <cell r="F3610" t="str">
            <v>ARTESANAL</v>
          </cell>
        </row>
        <row r="3611">
          <cell r="B3611">
            <v>15740</v>
          </cell>
          <cell r="C3611" t="str">
            <v>ANDINA IV</v>
          </cell>
          <cell r="D3611" t="str">
            <v>PT-15740-CM</v>
          </cell>
          <cell r="E3611" t="str">
            <v>SAKANA DEL PERU ;SAKANA DEL PERU ;SAKANA DEL PERU S.A.</v>
          </cell>
          <cell r="F3611" t="str">
            <v>MENOR ESCALA</v>
          </cell>
        </row>
        <row r="3612">
          <cell r="B3612">
            <v>15741</v>
          </cell>
          <cell r="C3612" t="str">
            <v>DON ROSENDO III</v>
          </cell>
          <cell r="D3612" t="str">
            <v>ZS-15741-PM</v>
          </cell>
          <cell r="E3612" t="str">
            <v>PESQUERA DON ROSENDO S.R.LTDA.</v>
          </cell>
          <cell r="F3612" t="str">
            <v>DECRETO LEY Nº25977</v>
          </cell>
        </row>
        <row r="3613">
          <cell r="B3613">
            <v>15744</v>
          </cell>
          <cell r="C3613" t="str">
            <v>SARITA COLONIA III</v>
          </cell>
          <cell r="D3613" t="str">
            <v>PS-15744-BM</v>
          </cell>
          <cell r="E3613" t="str">
            <v>DE LA CRUZ GUTIERREZ ANTONIO ROBERTO</v>
          </cell>
          <cell r="F3613" t="str">
            <v>ARTESANAL</v>
          </cell>
        </row>
        <row r="3614">
          <cell r="B3614">
            <v>15745</v>
          </cell>
          <cell r="C3614" t="str">
            <v>KELLY NADINE</v>
          </cell>
          <cell r="D3614" t="str">
            <v>PS-15745-BM</v>
          </cell>
          <cell r="E3614" t="str">
            <v>ESPINOZA FUENTES JESUS ENRIQUE</v>
          </cell>
          <cell r="F3614" t="str">
            <v>ARTESANAL</v>
          </cell>
        </row>
        <row r="3615">
          <cell r="B3615">
            <v>15746</v>
          </cell>
          <cell r="C3615" t="str">
            <v>VIRGEN GUADALUPE</v>
          </cell>
          <cell r="D3615" t="str">
            <v>PS-15746-BM</v>
          </cell>
          <cell r="E3615" t="str">
            <v>RIVERA QUISPE MAXIMO</v>
          </cell>
          <cell r="F3615" t="str">
            <v>ARTESANAL</v>
          </cell>
        </row>
        <row r="3616">
          <cell r="B3616">
            <v>15750</v>
          </cell>
          <cell r="C3616" t="str">
            <v>ARTURO I</v>
          </cell>
          <cell r="D3616" t="str">
            <v>PS-15750-BM</v>
          </cell>
          <cell r="E3616" t="str">
            <v>AQUIJE HERNANDEZ PEDRO C.</v>
          </cell>
          <cell r="F3616" t="str">
            <v>ARTESANAL</v>
          </cell>
        </row>
        <row r="3617">
          <cell r="B3617">
            <v>15751</v>
          </cell>
          <cell r="C3617" t="str">
            <v>TIBURON III</v>
          </cell>
          <cell r="D3617" t="str">
            <v>PS-15751-BM</v>
          </cell>
          <cell r="E3617" t="str">
            <v>LURITA ORME? MARIO A.</v>
          </cell>
          <cell r="F3617" t="str">
            <v>ARTESANAL</v>
          </cell>
        </row>
        <row r="3618">
          <cell r="B3618">
            <v>15791</v>
          </cell>
          <cell r="C3618" t="str">
            <v>DON JUAN</v>
          </cell>
          <cell r="D3618" t="str">
            <v>CE-15791-PM</v>
          </cell>
          <cell r="E3618" t="str">
            <v>PESQUERA DIAMANTE S.A.</v>
          </cell>
          <cell r="F3618" t="str">
            <v>DECRETO LEY Nº25977</v>
          </cell>
        </row>
        <row r="3619">
          <cell r="B3619">
            <v>15801</v>
          </cell>
          <cell r="C3619" t="str">
            <v>DO? PEPA</v>
          </cell>
          <cell r="D3619" t="str">
            <v>PT-15801-CM</v>
          </cell>
          <cell r="E3619" t="str">
            <v>COMPA?A PESQUERA PEPA S.A.C.</v>
          </cell>
          <cell r="F3619" t="str">
            <v>DECRETO LEY Nº25977</v>
          </cell>
        </row>
        <row r="3620">
          <cell r="B3620">
            <v>15805</v>
          </cell>
          <cell r="C3620" t="str">
            <v>LUCERITO</v>
          </cell>
          <cell r="D3620" t="str">
            <v>CO-15805-BM</v>
          </cell>
          <cell r="E3620" t="str">
            <v>PAIVA VELASQUEZ JULIO CESAR</v>
          </cell>
          <cell r="F3620" t="str">
            <v>DECRETO LEGISLATIVO Nº1273</v>
          </cell>
        </row>
        <row r="3621">
          <cell r="B3621">
            <v>15807</v>
          </cell>
          <cell r="C3621" t="str">
            <v>ANA TOMASA</v>
          </cell>
          <cell r="D3621" t="str">
            <v>CO-15807-CM</v>
          </cell>
          <cell r="E3621" t="str">
            <v>INVERSIONES ZERO S.A.C.</v>
          </cell>
          <cell r="F3621" t="str">
            <v>LEY Nº26920</v>
          </cell>
        </row>
        <row r="3622">
          <cell r="B3622">
            <v>15811</v>
          </cell>
          <cell r="C3622" t="str">
            <v>UNA VI</v>
          </cell>
          <cell r="D3622" t="str">
            <v>CO-15811-CM</v>
          </cell>
          <cell r="E3622" t="str">
            <v>UNIV. NACIONAL AGRARIA LA MOLINA</v>
          </cell>
          <cell r="F3622" t="str">
            <v>DECRETO LEY Nº25977</v>
          </cell>
        </row>
        <row r="3623">
          <cell r="B3623">
            <v>15812</v>
          </cell>
          <cell r="C3623" t="str">
            <v>PATRICK I</v>
          </cell>
          <cell r="D3623" t="str">
            <v>CO-15812-CM</v>
          </cell>
          <cell r="E3623" t="str">
            <v>FIGUEROA GIL PEDRO (F)</v>
          </cell>
          <cell r="F3623" t="str">
            <v>DECRETO LEY Nº25977</v>
          </cell>
        </row>
        <row r="3624">
          <cell r="B3624">
            <v>15813</v>
          </cell>
          <cell r="C3624" t="str">
            <v>ENAMM II</v>
          </cell>
          <cell r="D3624" t="str">
            <v>CO-15813-CM</v>
          </cell>
          <cell r="E3624" t="str">
            <v>ENAMM "ALMIRANTE MIGUEL GRAU"</v>
          </cell>
          <cell r="F3624" t="str">
            <v>DECRETO LEY Nº25977</v>
          </cell>
        </row>
        <row r="3625">
          <cell r="B3625">
            <v>15814</v>
          </cell>
          <cell r="C3625" t="str">
            <v>ENAMM III</v>
          </cell>
          <cell r="D3625" t="str">
            <v>CO-15814-CM</v>
          </cell>
          <cell r="E3625" t="str">
            <v>ENAMM "ALMIRANTE MIGUEL GRAU"</v>
          </cell>
          <cell r="F3625" t="str">
            <v>DECRETO LEY Nº25977</v>
          </cell>
        </row>
        <row r="3626">
          <cell r="B3626">
            <v>15818</v>
          </cell>
          <cell r="C3626" t="str">
            <v>CARMEN ELENA</v>
          </cell>
          <cell r="D3626" t="str">
            <v>PT-15818-BM</v>
          </cell>
          <cell r="E3626" t="str">
            <v>FIESTAS QUEREVALU JOSE JESUS</v>
          </cell>
          <cell r="F3626" t="str">
            <v>DS. 006-2016-PRODUCE</v>
          </cell>
        </row>
        <row r="3627">
          <cell r="B3627">
            <v>15819</v>
          </cell>
          <cell r="C3627" t="str">
            <v>DON MANUEL II</v>
          </cell>
          <cell r="D3627" t="str">
            <v>PT-15819-CM</v>
          </cell>
          <cell r="E3627" t="str">
            <v>TEMOCHE AMAYA MANUEL</v>
          </cell>
          <cell r="F3627" t="str">
            <v>LEY Nº26920</v>
          </cell>
        </row>
        <row r="3628">
          <cell r="B3628">
            <v>15820</v>
          </cell>
          <cell r="C3628" t="str">
            <v>DON FELIX 1</v>
          </cell>
          <cell r="D3628" t="str">
            <v>PT-15820-BM</v>
          </cell>
          <cell r="E3628" t="str">
            <v>VICENTE GONZALES RUMICHE Y OTROS</v>
          </cell>
          <cell r="F3628" t="str">
            <v>ARTESANAL</v>
          </cell>
        </row>
        <row r="3629">
          <cell r="B3629">
            <v>15822</v>
          </cell>
          <cell r="C3629" t="str">
            <v>NICOL GULIT</v>
          </cell>
          <cell r="D3629" t="str">
            <v>CE-15822-BM</v>
          </cell>
          <cell r="E3629" t="str">
            <v>NICOLAS ESPINOZA R. Y LORENA J.M.</v>
          </cell>
          <cell r="F3629" t="str">
            <v>ARTESANAL</v>
          </cell>
        </row>
        <row r="3630">
          <cell r="B3630">
            <v>15826</v>
          </cell>
          <cell r="C3630" t="str">
            <v>YESNARA I</v>
          </cell>
          <cell r="D3630" t="str">
            <v>CE-15826-BM</v>
          </cell>
          <cell r="E3630" t="str">
            <v>DIAZ CUEVA JOHNNY WILLIAM</v>
          </cell>
          <cell r="F3630" t="str">
            <v>ARTESANAL</v>
          </cell>
        </row>
        <row r="3631">
          <cell r="B3631">
            <v>15830</v>
          </cell>
          <cell r="C3631" t="str">
            <v>BETTINA</v>
          </cell>
          <cell r="D3631" t="str">
            <v>CO-15830-CM</v>
          </cell>
          <cell r="E3631" t="str">
            <v>TASSARA ORTIZ JOSE ALEJANDRO</v>
          </cell>
          <cell r="F3631" t="str">
            <v>ARTESANAL</v>
          </cell>
        </row>
        <row r="3632">
          <cell r="B3632">
            <v>15831</v>
          </cell>
          <cell r="C3632" t="str">
            <v>VICKY</v>
          </cell>
          <cell r="D3632" t="str">
            <v>IO-15831-BM</v>
          </cell>
          <cell r="E3632" t="str">
            <v>MONTES LUCERO VICTORIA EUSTAQUIA</v>
          </cell>
          <cell r="F3632" t="str">
            <v>ARTESANAL</v>
          </cell>
        </row>
        <row r="3633">
          <cell r="B3633">
            <v>15832</v>
          </cell>
          <cell r="C3633" t="str">
            <v>RIO OSMORE</v>
          </cell>
          <cell r="D3633" t="str">
            <v>IO-15832-BM</v>
          </cell>
          <cell r="E3633" t="str">
            <v>MACHICADO CHECANI AGUSTIN</v>
          </cell>
          <cell r="F3633" t="str">
            <v>ARTESANAL</v>
          </cell>
        </row>
        <row r="3634">
          <cell r="B3634">
            <v>15834</v>
          </cell>
          <cell r="C3634" t="str">
            <v>ORLANDO</v>
          </cell>
          <cell r="D3634" t="str">
            <v>IO-15834-BM</v>
          </cell>
          <cell r="E3634" t="str">
            <v>LLANOS RETAMOZO JULIAN PORFIRIO Y MAMANI TONCONI ROSA</v>
          </cell>
          <cell r="F3634" t="str">
            <v>ARTESANAL</v>
          </cell>
        </row>
        <row r="3635">
          <cell r="B3635">
            <v>15835</v>
          </cell>
          <cell r="C3635" t="str">
            <v>JESUS DE NAZARENO II</v>
          </cell>
          <cell r="D3635" t="str">
            <v>IO-15835-BM</v>
          </cell>
          <cell r="E3635" t="str">
            <v>QUISPE NINA CLETO MARCELINO</v>
          </cell>
          <cell r="F3635" t="str">
            <v>ARTESANAL</v>
          </cell>
        </row>
        <row r="3636">
          <cell r="B3636">
            <v>15839</v>
          </cell>
          <cell r="C3636" t="str">
            <v>YANET</v>
          </cell>
          <cell r="D3636" t="str">
            <v>SE-15839-BM</v>
          </cell>
          <cell r="E3636" t="str">
            <v>ALEX ESPINOZA ESTRADA Y OTRO</v>
          </cell>
          <cell r="F3636" t="str">
            <v>ARTESANAL</v>
          </cell>
        </row>
        <row r="3637">
          <cell r="B3637">
            <v>15840</v>
          </cell>
          <cell r="C3637" t="str">
            <v>KIKE</v>
          </cell>
          <cell r="D3637" t="str">
            <v>PS-15840-BM</v>
          </cell>
          <cell r="E3637" t="str">
            <v>CANELO ACASIETE LUIS</v>
          </cell>
          <cell r="F3637" t="str">
            <v>ARTESANAL</v>
          </cell>
        </row>
        <row r="3638">
          <cell r="B3638">
            <v>15843</v>
          </cell>
          <cell r="C3638" t="str">
            <v>VERGANTIN GOLETA II</v>
          </cell>
          <cell r="D3638" t="str">
            <v>PS-15843-BM</v>
          </cell>
          <cell r="E3638" t="str">
            <v>ALVARADO QUISPE JUAN PILAR Y MARISELA DE ALVARADO ERLITA M.</v>
          </cell>
          <cell r="F3638" t="str">
            <v>ARTESANAL</v>
          </cell>
        </row>
        <row r="3639">
          <cell r="B3639">
            <v>15856</v>
          </cell>
          <cell r="C3639" t="str">
            <v>MERCEDEZ ANGELITA</v>
          </cell>
          <cell r="D3639" t="str">
            <v>CO-15856-CM</v>
          </cell>
          <cell r="E3639" t="str">
            <v>GALAN PINGO JUAN ENRIQUE ;GALAN PINGO ROSA ANGELITA ;GALAN PINGO SANTOS MANUEL ;PURIZACA ECHE MARIA DEL PILAR ;PURIZACA FIESTAS JOHNNY WALTER</v>
          </cell>
          <cell r="F3639" t="str">
            <v>LEY Nº26920</v>
          </cell>
        </row>
        <row r="3640">
          <cell r="B3640">
            <v>15861</v>
          </cell>
          <cell r="C3640" t="str">
            <v>DON JOSE</v>
          </cell>
          <cell r="D3640" t="str">
            <v>CO-15861-PM</v>
          </cell>
          <cell r="E3640" t="str">
            <v>MIRANDA MURILLO JESUS ANGEL</v>
          </cell>
          <cell r="F3640" t="str">
            <v>LEY Nº26920</v>
          </cell>
        </row>
        <row r="3641">
          <cell r="B3641">
            <v>15863</v>
          </cell>
          <cell r="C3641" t="str">
            <v>DO? MECHE</v>
          </cell>
          <cell r="D3641" t="str">
            <v>CO-15863-PM</v>
          </cell>
          <cell r="E3641" t="str">
            <v>GONZALES CORDOVA MANUEL MOISES</v>
          </cell>
          <cell r="F3641" t="str">
            <v>DECRETO LEY Nº25977</v>
          </cell>
        </row>
        <row r="3642">
          <cell r="B3642">
            <v>15961</v>
          </cell>
          <cell r="C3642" t="str">
            <v>EVA</v>
          </cell>
          <cell r="D3642" t="str">
            <v>IQ-15961-PF</v>
          </cell>
          <cell r="E3642" t="str">
            <v>VASQUEZ FREITAS SAUL</v>
          </cell>
          <cell r="F3642" t="str">
            <v>ARTESANAL</v>
          </cell>
        </row>
        <row r="3643">
          <cell r="B3643">
            <v>15970</v>
          </cell>
          <cell r="C3643" t="str">
            <v>BORIS SAMUEL</v>
          </cell>
          <cell r="D3643" t="str">
            <v>IQ-15970-PF</v>
          </cell>
          <cell r="E3643" t="str">
            <v>SHERADER RUIZ FLORINDA</v>
          </cell>
          <cell r="F3643" t="str">
            <v>ARTESANAL</v>
          </cell>
        </row>
        <row r="3644">
          <cell r="B3644">
            <v>15982</v>
          </cell>
          <cell r="C3644" t="str">
            <v>RUTH</v>
          </cell>
          <cell r="D3644" t="str">
            <v>IQ-15982-PF</v>
          </cell>
          <cell r="E3644" t="str">
            <v>PASHANASHI ROJAS BLADMIR</v>
          </cell>
          <cell r="F3644" t="str">
            <v>ARTESANAL</v>
          </cell>
        </row>
        <row r="3645">
          <cell r="B3645">
            <v>16010</v>
          </cell>
          <cell r="C3645" t="str">
            <v>CORAL 1</v>
          </cell>
          <cell r="D3645" t="str">
            <v>CO-16010-CM</v>
          </cell>
          <cell r="E3645" t="str">
            <v>MARINA DE GUERRA DEL PERU</v>
          </cell>
          <cell r="F3645" t="str">
            <v>MENOR ESCALA</v>
          </cell>
        </row>
        <row r="3646">
          <cell r="B3646">
            <v>16011</v>
          </cell>
          <cell r="C3646" t="str">
            <v>CORAL 2</v>
          </cell>
          <cell r="D3646" t="str">
            <v>CO-16011-CM</v>
          </cell>
          <cell r="E3646" t="str">
            <v>MARINA DE GUERRA DEL PERU</v>
          </cell>
          <cell r="F3646" t="str">
            <v>MENOR ESCALA</v>
          </cell>
        </row>
        <row r="3647">
          <cell r="B3647">
            <v>16012</v>
          </cell>
          <cell r="C3647" t="str">
            <v>CORAL 3</v>
          </cell>
          <cell r="D3647" t="str">
            <v>CO-16012-CM</v>
          </cell>
          <cell r="E3647" t="str">
            <v>MARINA DE GUERRA DEL PERU</v>
          </cell>
          <cell r="F3647" t="str">
            <v>MENOR ESCALA</v>
          </cell>
        </row>
        <row r="3648">
          <cell r="B3648">
            <v>16013</v>
          </cell>
          <cell r="C3648" t="str">
            <v>CORAL 4</v>
          </cell>
          <cell r="D3648" t="str">
            <v>CO-16013-CM</v>
          </cell>
          <cell r="E3648" t="str">
            <v>MARINA DE GUERRA DEL PERU</v>
          </cell>
          <cell r="F3648" t="str">
            <v>MENOR ESCALA</v>
          </cell>
        </row>
        <row r="3649">
          <cell r="B3649">
            <v>16014</v>
          </cell>
          <cell r="C3649" t="str">
            <v>CORAL 5</v>
          </cell>
          <cell r="D3649" t="str">
            <v>CO-16014-CM</v>
          </cell>
          <cell r="E3649" t="str">
            <v>MARINA DE GUERRA DEL PERU</v>
          </cell>
          <cell r="F3649" t="str">
            <v>MENOR ESCALA</v>
          </cell>
        </row>
        <row r="3650">
          <cell r="B3650">
            <v>16015</v>
          </cell>
          <cell r="C3650" t="str">
            <v>CORAL 6</v>
          </cell>
          <cell r="D3650" t="str">
            <v>CO-16015-CM</v>
          </cell>
          <cell r="E3650" t="str">
            <v>MARINA DE GUERRA DEL PERU</v>
          </cell>
          <cell r="F3650" t="str">
            <v>MENOR ESCALA</v>
          </cell>
        </row>
        <row r="3651">
          <cell r="B3651">
            <v>16016</v>
          </cell>
          <cell r="C3651" t="str">
            <v>CORAL 7</v>
          </cell>
          <cell r="D3651" t="str">
            <v>CO-16016-CM</v>
          </cell>
          <cell r="E3651" t="str">
            <v>MARINA DE GUERRA DEL PERU</v>
          </cell>
          <cell r="F3651" t="str">
            <v>MENOR ESCALA</v>
          </cell>
        </row>
        <row r="3652">
          <cell r="B3652">
            <v>16017</v>
          </cell>
          <cell r="C3652" t="str">
            <v>CORAL 8</v>
          </cell>
          <cell r="D3652" t="str">
            <v>CO-16017-CM</v>
          </cell>
          <cell r="E3652" t="str">
            <v>MARINA DE GUERRA DEL PERU</v>
          </cell>
          <cell r="F3652" t="str">
            <v>MENOR ESCALA</v>
          </cell>
        </row>
        <row r="3653">
          <cell r="B3653">
            <v>16018</v>
          </cell>
          <cell r="C3653" t="str">
            <v>CORAL 9</v>
          </cell>
          <cell r="D3653" t="str">
            <v>CO-16018-CM</v>
          </cell>
          <cell r="E3653" t="str">
            <v>MARINA DE GUERRA DEL PERU</v>
          </cell>
          <cell r="F3653" t="str">
            <v>MENOR ESCALA</v>
          </cell>
        </row>
        <row r="3654">
          <cell r="B3654">
            <v>16019</v>
          </cell>
          <cell r="C3654" t="str">
            <v>CORAL 10</v>
          </cell>
          <cell r="D3654" t="str">
            <v>CO-16019-CM</v>
          </cell>
          <cell r="E3654" t="str">
            <v>MARINA DE GUERRA DEL PERU</v>
          </cell>
          <cell r="F3654" t="str">
            <v>MENOR ESCALA</v>
          </cell>
        </row>
        <row r="3655">
          <cell r="B3655">
            <v>16020</v>
          </cell>
          <cell r="C3655" t="str">
            <v>CORAL 11</v>
          </cell>
          <cell r="D3655" t="str">
            <v>CO-16020-CM</v>
          </cell>
          <cell r="E3655" t="str">
            <v>MARINA DE GUERRA DEL PERU</v>
          </cell>
          <cell r="F3655" t="str">
            <v>MENOR ESCALA</v>
          </cell>
        </row>
        <row r="3656">
          <cell r="B3656">
            <v>16021</v>
          </cell>
          <cell r="C3656" t="str">
            <v>CORAL 12</v>
          </cell>
          <cell r="D3656" t="str">
            <v>CO-16021-CM</v>
          </cell>
          <cell r="E3656" t="str">
            <v>MARINA DE GUERRA DEL PERU</v>
          </cell>
          <cell r="F3656" t="str">
            <v>MENOR ESCALA</v>
          </cell>
        </row>
        <row r="3657">
          <cell r="B3657">
            <v>16022</v>
          </cell>
          <cell r="C3657" t="str">
            <v>CORAL 13</v>
          </cell>
          <cell r="D3657" t="str">
            <v>CO-16022-CM</v>
          </cell>
          <cell r="E3657" t="str">
            <v>ASOCIACION GREMIO DEL PESCADOR ARTESANAL Y EXTRACTORES DE MARISCOS DE SAN ANDRES - PISCO</v>
          </cell>
          <cell r="F3657" t="str">
            <v>MENOR ESCALA</v>
          </cell>
        </row>
        <row r="3658">
          <cell r="B3658">
            <v>16023</v>
          </cell>
          <cell r="C3658" t="str">
            <v>CORAL 14</v>
          </cell>
          <cell r="D3658" t="str">
            <v>CO-16023-CM</v>
          </cell>
          <cell r="E3658" t="str">
            <v>MARINA DE GUERRA DEL PERU</v>
          </cell>
          <cell r="F3658" t="str">
            <v>MENOR ESCALA</v>
          </cell>
        </row>
        <row r="3659">
          <cell r="B3659">
            <v>16047</v>
          </cell>
          <cell r="C3659" t="str">
            <v>REY DE LOS MARES</v>
          </cell>
          <cell r="D3659" t="str">
            <v>ZS-16047-BM</v>
          </cell>
          <cell r="E3659" t="str">
            <v>OVIEDO SARANGO EDWIN</v>
          </cell>
          <cell r="F3659" t="str">
            <v>ARTESANAL</v>
          </cell>
        </row>
        <row r="3660">
          <cell r="B3660">
            <v>16079</v>
          </cell>
          <cell r="C3660" t="str">
            <v>RIBAR IX</v>
          </cell>
          <cell r="D3660" t="str">
            <v>CO-16079-PM</v>
          </cell>
          <cell r="E3660" t="str">
            <v>CORPORACION PESQUERA INCA S.A.C.</v>
          </cell>
          <cell r="F3660" t="str">
            <v>DECRETO LEY Nº25977</v>
          </cell>
        </row>
        <row r="3661">
          <cell r="B3661">
            <v>16114</v>
          </cell>
          <cell r="C3661" t="str">
            <v>TASA 61</v>
          </cell>
          <cell r="D3661" t="str">
            <v>CE-16114-PM</v>
          </cell>
          <cell r="E3661" t="str">
            <v>TECNOLOGICA DE ALIMENTOS S.A.</v>
          </cell>
          <cell r="F3661" t="str">
            <v>DECRETO LEY Nº25977</v>
          </cell>
        </row>
        <row r="3662">
          <cell r="B3662">
            <v>16324</v>
          </cell>
          <cell r="C3662" t="str">
            <v>RICARDO</v>
          </cell>
          <cell r="D3662" t="str">
            <v>CO-16324-PM</v>
          </cell>
          <cell r="E3662" t="str">
            <v>CORPORACION PESQUERA INCA S.A.C.</v>
          </cell>
          <cell r="F3662" t="str">
            <v>DECRETO LEY Nº25977</v>
          </cell>
        </row>
        <row r="3663">
          <cell r="B3663">
            <v>16335</v>
          </cell>
          <cell r="C3663" t="str">
            <v>SAN IGNACIO DE LOYOLA</v>
          </cell>
          <cell r="D3663" t="str">
            <v>CO-16335-CM</v>
          </cell>
          <cell r="E3663" t="str">
            <v>DIOCESIS DE CHIMBOTE</v>
          </cell>
          <cell r="F3663" t="str">
            <v>DECRETO LEY Nº25977</v>
          </cell>
        </row>
        <row r="3664">
          <cell r="B3664">
            <v>16401</v>
          </cell>
          <cell r="C3664" t="str">
            <v>SAN FERNANDO</v>
          </cell>
          <cell r="D3664" t="str">
            <v>CO-16401-PM</v>
          </cell>
          <cell r="E3664" t="str">
            <v>CORPORACION PESQUERA INCA S.A.C.</v>
          </cell>
          <cell r="F3664" t="str">
            <v>DECRETO LEY Nº25977</v>
          </cell>
        </row>
        <row r="3665">
          <cell r="B3665">
            <v>16560</v>
          </cell>
          <cell r="C3665" t="str">
            <v>CAPRICORNIO 7</v>
          </cell>
          <cell r="D3665" t="str">
            <v>CO-16560-CM</v>
          </cell>
          <cell r="E3665" t="str">
            <v>PESQUERA CAPRICORNIO S.A.</v>
          </cell>
          <cell r="F3665" t="str">
            <v>DECRETO LEY Nº25977</v>
          </cell>
        </row>
        <row r="3666">
          <cell r="B3666">
            <v>16602</v>
          </cell>
          <cell r="C3666" t="str">
            <v>PDA-02</v>
          </cell>
          <cell r="D3666" t="str">
            <v>CO-16602-PM</v>
          </cell>
          <cell r="E3666" t="str">
            <v>PESQUERA DON AMERICO S.A.C.</v>
          </cell>
          <cell r="F3666" t="str">
            <v>DECRETO LEY Nº25977</v>
          </cell>
        </row>
        <row r="3667">
          <cell r="B3667">
            <v>16603</v>
          </cell>
          <cell r="C3667" t="str">
            <v>RONY</v>
          </cell>
          <cell r="D3667" t="str">
            <v>CO-16603-CM</v>
          </cell>
          <cell r="E3667" t="str">
            <v>CACERES MENDOZA SOLEDAD ;HUAYNA CORBACHO EPIFANIO CIRIACO</v>
          </cell>
          <cell r="F3667" t="str">
            <v>ARTESANAL</v>
          </cell>
        </row>
        <row r="3668">
          <cell r="B3668">
            <v>16615</v>
          </cell>
          <cell r="C3668" t="str">
            <v>GAVILAN</v>
          </cell>
          <cell r="D3668" t="str">
            <v>PA-16615-PF</v>
          </cell>
          <cell r="E3668" t="str">
            <v>HUAYMANA UPLACHIHUAY JAVIER</v>
          </cell>
          <cell r="F3668" t="str">
            <v>ARTESANAL</v>
          </cell>
        </row>
        <row r="3669">
          <cell r="B3669">
            <v>16616</v>
          </cell>
          <cell r="C3669" t="str">
            <v>ULISES II</v>
          </cell>
          <cell r="D3669" t="str">
            <v>PA-16616-PF</v>
          </cell>
          <cell r="E3669" t="str">
            <v>GASTELU CORAL CLARA</v>
          </cell>
          <cell r="F3669" t="str">
            <v>ARTESANAL</v>
          </cell>
        </row>
        <row r="3670">
          <cell r="B3670">
            <v>16618</v>
          </cell>
          <cell r="C3670" t="str">
            <v>GINA Y GISSELA</v>
          </cell>
          <cell r="D3670" t="str">
            <v>PA-16618-PF</v>
          </cell>
          <cell r="E3670" t="str">
            <v>DIAZ SALAS GINA MARIBEL</v>
          </cell>
          <cell r="F3670" t="str">
            <v>ARTESANAL</v>
          </cell>
        </row>
        <row r="3671">
          <cell r="B3671">
            <v>16619</v>
          </cell>
          <cell r="C3671" t="str">
            <v>HOUSTON I</v>
          </cell>
          <cell r="D3671" t="str">
            <v>PA-16619-PF</v>
          </cell>
          <cell r="E3671" t="str">
            <v>RAMON DE LA MATTA AREVALO</v>
          </cell>
          <cell r="F3671" t="str">
            <v>ARTESANAL</v>
          </cell>
        </row>
        <row r="3672">
          <cell r="B3672">
            <v>16620</v>
          </cell>
          <cell r="C3672" t="str">
            <v>HOUSTON II</v>
          </cell>
          <cell r="D3672" t="str">
            <v>PA-16620-PF</v>
          </cell>
          <cell r="E3672" t="str">
            <v>RAMON DE LA MATTA AREVALO</v>
          </cell>
          <cell r="F3672" t="str">
            <v>ARTESANAL</v>
          </cell>
        </row>
        <row r="3673">
          <cell r="B3673">
            <v>16621</v>
          </cell>
          <cell r="C3673" t="str">
            <v>KEVIN I</v>
          </cell>
          <cell r="D3673" t="str">
            <v>PA-16621-PF</v>
          </cell>
          <cell r="E3673" t="str">
            <v>MORI RIOS FRANCISCO</v>
          </cell>
          <cell r="F3673" t="str">
            <v>ARTESANAL</v>
          </cell>
        </row>
        <row r="3674">
          <cell r="B3674">
            <v>16628</v>
          </cell>
          <cell r="C3674" t="str">
            <v>KAROL I</v>
          </cell>
          <cell r="D3674" t="str">
            <v>PA-16628-PF</v>
          </cell>
          <cell r="E3674" t="str">
            <v>PONCE OLIVA JUAN</v>
          </cell>
          <cell r="F3674" t="str">
            <v>ARTESANAL</v>
          </cell>
        </row>
        <row r="3675">
          <cell r="B3675">
            <v>16629</v>
          </cell>
          <cell r="C3675" t="str">
            <v>KAROL II</v>
          </cell>
          <cell r="D3675" t="str">
            <v>PA-16629-PF</v>
          </cell>
          <cell r="E3675" t="str">
            <v>PONCE OLIVA JUAN</v>
          </cell>
          <cell r="F3675" t="str">
            <v>ARTESANAL</v>
          </cell>
        </row>
        <row r="3676">
          <cell r="B3676">
            <v>16633</v>
          </cell>
          <cell r="C3676" t="str">
            <v>AMADEUS II</v>
          </cell>
          <cell r="D3676" t="str">
            <v>CO-16633-BM</v>
          </cell>
          <cell r="E3676" t="str">
            <v>PESQUERA AMADEUS S.A.C.</v>
          </cell>
          <cell r="F3676" t="str">
            <v>MENOR ESCALA</v>
          </cell>
        </row>
        <row r="3677">
          <cell r="B3677">
            <v>16634</v>
          </cell>
          <cell r="C3677" t="str">
            <v>PEGUISA III</v>
          </cell>
          <cell r="D3677" t="str">
            <v>CO-16634-CM</v>
          </cell>
          <cell r="E3677" t="str">
            <v>PESQUERA GALEONES S.A.</v>
          </cell>
          <cell r="F3677" t="str">
            <v>DECRETO LEY Nº25977</v>
          </cell>
        </row>
        <row r="3678">
          <cell r="B3678">
            <v>16643</v>
          </cell>
          <cell r="C3678" t="str">
            <v>MA?CO II</v>
          </cell>
          <cell r="D3678" t="str">
            <v>CO-16643-CM</v>
          </cell>
          <cell r="E3678" t="str">
            <v>GONZALES ANDIA DE JIMENEZ MARIA ESTELA ;JIMENEZ ROBLES JUSTINO</v>
          </cell>
          <cell r="F3678" t="str">
            <v>DECRETO LEY Nº25977</v>
          </cell>
        </row>
        <row r="3679">
          <cell r="B3679">
            <v>16647</v>
          </cell>
          <cell r="C3679" t="str">
            <v>CHIMBOTE 1</v>
          </cell>
          <cell r="D3679" t="str">
            <v>CO-16647-PM</v>
          </cell>
          <cell r="E3679" t="str">
            <v>CORPORACION PESQUERA INCA S.A.C.</v>
          </cell>
          <cell r="F3679" t="str">
            <v>DECRETO LEY Nº25977</v>
          </cell>
        </row>
        <row r="3680">
          <cell r="B3680">
            <v>16650</v>
          </cell>
          <cell r="C3680" t="str">
            <v>DON LOLO</v>
          </cell>
          <cell r="D3680" t="str">
            <v>CO-16650-PM</v>
          </cell>
          <cell r="E3680" t="str">
            <v>QUEREVALU PAZO MANUEL ;QUEREVALU PAZO WILFREDO</v>
          </cell>
          <cell r="F3680" t="str">
            <v>LEY Nº26920</v>
          </cell>
        </row>
        <row r="3681">
          <cell r="B3681">
            <v>16652</v>
          </cell>
          <cell r="C3681" t="str">
            <v>AMAUTA I</v>
          </cell>
          <cell r="D3681" t="str">
            <v>PT-16652-CM</v>
          </cell>
          <cell r="E3681" t="str">
            <v>CENTRO DE ENTRENAMIENTO PESQUERO DE PAITA (CEP-PAITA)</v>
          </cell>
          <cell r="F3681" t="str">
            <v>ARTESANAL</v>
          </cell>
        </row>
        <row r="3682">
          <cell r="B3682">
            <v>16659</v>
          </cell>
          <cell r="C3682" t="str">
            <v>MARIA MARTHA</v>
          </cell>
          <cell r="D3682" t="str">
            <v>CO-16659-CM</v>
          </cell>
          <cell r="E3682" t="str">
            <v>FIESTAS CALDERON CRISTIAN ;FIESTAS CALDERON JOHN BASILIO ;FIESTAS CALDERON JULIO JOEL ;FIESTAS FIESTAS EDINSON AYMAR ;FIESTAS FIESTAS HENRY JUNIOR ;FIESTAS PAZO ALONDRA MAXIMINA ;FIESTAS PAZO DENNIS OMAR ;FIESTAS PAZO EDWIN ADRIAN ;FIESTAS RUIZ A</v>
          </cell>
          <cell r="F3682" t="str">
            <v>LEY Nº26920</v>
          </cell>
        </row>
        <row r="3683">
          <cell r="B3683">
            <v>16660</v>
          </cell>
          <cell r="C3683" t="str">
            <v>BAMAR I</v>
          </cell>
          <cell r="D3683" t="str">
            <v>CE-16660-PM</v>
          </cell>
          <cell r="E3683" t="str">
            <v>PESQUERA HAYDUK S.A.</v>
          </cell>
          <cell r="F3683" t="str">
            <v>DECRETO LEY Nº25977</v>
          </cell>
        </row>
        <row r="3684">
          <cell r="B3684">
            <v>16661</v>
          </cell>
          <cell r="C3684" t="str">
            <v>BAMAR II</v>
          </cell>
          <cell r="D3684" t="str">
            <v>CE-16661-PM</v>
          </cell>
          <cell r="E3684" t="str">
            <v>PESQUERA HAYDUK S.A.</v>
          </cell>
          <cell r="F3684" t="str">
            <v>DECRETO LEY Nº25977</v>
          </cell>
        </row>
        <row r="3685">
          <cell r="B3685">
            <v>16662</v>
          </cell>
          <cell r="C3685" t="str">
            <v>MARIANA B</v>
          </cell>
          <cell r="D3685" t="str">
            <v>CO-16662-PM</v>
          </cell>
          <cell r="E3685" t="str">
            <v>PESQUERA HAYDUK S.A.</v>
          </cell>
          <cell r="F3685" t="str">
            <v>DECRETO LEY Nº25977</v>
          </cell>
        </row>
        <row r="3686">
          <cell r="B3686">
            <v>16668</v>
          </cell>
          <cell r="C3686" t="str">
            <v>SAMMY</v>
          </cell>
          <cell r="D3686" t="str">
            <v>PS-16668-CM</v>
          </cell>
          <cell r="E3686" t="str">
            <v>MASIAS VILLAR OSCAR ARTURO</v>
          </cell>
          <cell r="F3686" t="str">
            <v>MENOR ESCALA</v>
          </cell>
        </row>
        <row r="3687">
          <cell r="B3687">
            <v>16671</v>
          </cell>
          <cell r="C3687" t="str">
            <v>MI TOMASA BEATRIZ</v>
          </cell>
          <cell r="D3687" t="str">
            <v>PL-16671-CM</v>
          </cell>
          <cell r="E3687" t="str">
            <v>LOCONI DE TEQUE ANGELITA ;MARTINEZ JACINTO MATILDE ;SANTISTEBAN GALAN JUANA ;TEQUE PUESCAS FRANCISCO JAVIER ;TEQUE PUESCAS LEONCIO WILFREDO ;TEQUE PUESCAS MACARIO</v>
          </cell>
          <cell r="F3687" t="str">
            <v>LEY Nº26920</v>
          </cell>
        </row>
        <row r="3688">
          <cell r="B3688">
            <v>16680</v>
          </cell>
          <cell r="C3688" t="str">
            <v>AURELIA</v>
          </cell>
          <cell r="D3688" t="str">
            <v>CO-16680-PM</v>
          </cell>
          <cell r="E3688" t="str">
            <v>PESQUERA Z Y T S.A.C.</v>
          </cell>
          <cell r="F3688" t="str">
            <v>DECRETO LEY Nº25977</v>
          </cell>
        </row>
        <row r="3689">
          <cell r="B3689">
            <v>16681</v>
          </cell>
          <cell r="C3689" t="str">
            <v>CONSTANZA</v>
          </cell>
          <cell r="D3689" t="str">
            <v>CO-16681-PM</v>
          </cell>
          <cell r="E3689" t="str">
            <v>PESQUERA DIAMANTE S.A.</v>
          </cell>
          <cell r="F3689" t="str">
            <v>DECRETO LEY Nº25977</v>
          </cell>
        </row>
        <row r="3690">
          <cell r="B3690">
            <v>16683</v>
          </cell>
          <cell r="C3690" t="str">
            <v>CAROLA</v>
          </cell>
          <cell r="D3690" t="str">
            <v>SY-16683-BM</v>
          </cell>
          <cell r="E3690" t="str">
            <v>BERNAL RAMOS ALEXANDER M.</v>
          </cell>
          <cell r="F3690" t="str">
            <v>ARTESANAL</v>
          </cell>
        </row>
        <row r="3691">
          <cell r="B3691">
            <v>16684</v>
          </cell>
          <cell r="C3691" t="str">
            <v>JUAN PASTOR</v>
          </cell>
          <cell r="D3691" t="str">
            <v>CO-16684-CM</v>
          </cell>
          <cell r="E3691" t="str">
            <v>CUSTODIO HUAMANCHUMO JUAN ANTONIO ;ZAVALETA MARTINEZ MARIA FRANCISCA</v>
          </cell>
          <cell r="F3691" t="str">
            <v>LEY Nº26920</v>
          </cell>
        </row>
        <row r="3692">
          <cell r="B3692">
            <v>16686</v>
          </cell>
          <cell r="C3692" t="str">
            <v>SAN JUAN</v>
          </cell>
          <cell r="D3692" t="str">
            <v>CO-16686-CM</v>
          </cell>
          <cell r="E3692" t="str">
            <v>HUAMANCHUMO BIMINCHUMO TEREZA ELENA ;OROSCO CASTRO JIMMY NICOLAY</v>
          </cell>
          <cell r="F3692" t="str">
            <v>LEY Nº26920</v>
          </cell>
        </row>
        <row r="3693">
          <cell r="B3693">
            <v>16696</v>
          </cell>
          <cell r="C3693" t="str">
            <v>FRANCO</v>
          </cell>
          <cell r="D3693" t="str">
            <v>IO-16696-BM</v>
          </cell>
          <cell r="E3693" t="str">
            <v>VELASQUEZ PACHO ROMULO</v>
          </cell>
          <cell r="F3693" t="str">
            <v>ARTESANAL</v>
          </cell>
        </row>
        <row r="3694">
          <cell r="B3694">
            <v>16702</v>
          </cell>
          <cell r="C3694" t="str">
            <v>MARIA ESPERANZA II</v>
          </cell>
          <cell r="D3694" t="str">
            <v>CE-16702-CM</v>
          </cell>
          <cell r="E3694" t="str">
            <v>CORPORACION SEGJONA S.A.C.</v>
          </cell>
          <cell r="F3694" t="str">
            <v>LEY Nº26920</v>
          </cell>
        </row>
        <row r="3695">
          <cell r="B3695">
            <v>16793</v>
          </cell>
          <cell r="C3695" t="str">
            <v>PEZ SIERRA</v>
          </cell>
          <cell r="D3695" t="str">
            <v>ZS-16793-BM</v>
          </cell>
          <cell r="E3695" t="str">
            <v>MINAYA CHIROQUE ALFREDO H.</v>
          </cell>
          <cell r="F3695" t="str">
            <v>ARTESANAL</v>
          </cell>
        </row>
        <row r="3696">
          <cell r="B3696">
            <v>16801</v>
          </cell>
          <cell r="C3696" t="str">
            <v>MARLENY MARITZA</v>
          </cell>
          <cell r="D3696" t="str">
            <v>CE-16801-CM</v>
          </cell>
          <cell r="E3696" t="str">
            <v>LLENQUE FIESTAS DARIO ;PUESCAS DE LLENQUE LUISA</v>
          </cell>
          <cell r="F3696" t="str">
            <v>LEY Nº26920</v>
          </cell>
        </row>
        <row r="3697">
          <cell r="B3697">
            <v>16806</v>
          </cell>
          <cell r="C3697" t="str">
            <v>FLORA I</v>
          </cell>
          <cell r="D3697" t="str">
            <v>CO-16806-CM</v>
          </cell>
          <cell r="E3697" t="str">
            <v>EMPRESA PESQUERA FLORA S.A.C.</v>
          </cell>
          <cell r="F3697" t="str">
            <v>LEY Nº26920</v>
          </cell>
        </row>
        <row r="3698">
          <cell r="B3698">
            <v>16808</v>
          </cell>
          <cell r="C3698" t="str">
            <v>MARIA ENCARNACION</v>
          </cell>
          <cell r="D3698" t="str">
            <v>SE-16808-BM</v>
          </cell>
          <cell r="E3698" t="str">
            <v>LLONTOP CUSTODIO JOAQUIN</v>
          </cell>
          <cell r="F3698" t="str">
            <v>ARTESANAL</v>
          </cell>
        </row>
        <row r="3699">
          <cell r="B3699">
            <v>16809</v>
          </cell>
          <cell r="C3699" t="str">
            <v>SOLMAR X</v>
          </cell>
          <cell r="D3699" t="str">
            <v>CE-16809-BM</v>
          </cell>
          <cell r="E3699" t="str">
            <v>CARRANZA GERVACIO PAMELA IBETH</v>
          </cell>
          <cell r="F3699" t="str">
            <v>ARTESANAL</v>
          </cell>
        </row>
        <row r="3700">
          <cell r="B3700">
            <v>16810</v>
          </cell>
          <cell r="C3700" t="str">
            <v>SOLMAR XI</v>
          </cell>
          <cell r="D3700" t="str">
            <v>CE-16810-BM</v>
          </cell>
          <cell r="E3700" t="str">
            <v>CARRANZA GERVACIO PAMELA IBETH</v>
          </cell>
          <cell r="F3700" t="str">
            <v>ARTESANAL</v>
          </cell>
        </row>
        <row r="3701">
          <cell r="B3701">
            <v>16811</v>
          </cell>
          <cell r="C3701" t="str">
            <v>LUCIDOR</v>
          </cell>
          <cell r="D3701" t="str">
            <v>CO-16811-CM</v>
          </cell>
          <cell r="E3701" t="str">
            <v>VASQUEZ GIGLIO JORGE ENRIQUE</v>
          </cell>
          <cell r="F3701" t="str">
            <v>MENOR ESCALA</v>
          </cell>
        </row>
        <row r="3702">
          <cell r="B3702">
            <v>16824</v>
          </cell>
          <cell r="C3702" t="str">
            <v>TRIUNFADOR</v>
          </cell>
          <cell r="D3702" t="str">
            <v>CO-16824-PM</v>
          </cell>
          <cell r="E3702" t="str">
            <v>GRUPO SINDICATO PESQUERO DEL PERU S.A.</v>
          </cell>
          <cell r="F3702" t="str">
            <v>DECRETO LEY Nº25977</v>
          </cell>
        </row>
        <row r="3703">
          <cell r="B3703">
            <v>16840</v>
          </cell>
          <cell r="C3703" t="str">
            <v>MARCAR 3</v>
          </cell>
          <cell r="D3703" t="str">
            <v>CE-16840-PM</v>
          </cell>
          <cell r="E3703" t="str">
            <v>PESQUERA EXALMAR S.A.A.</v>
          </cell>
          <cell r="F3703" t="str">
            <v>DECRETO LEY Nº25977</v>
          </cell>
        </row>
        <row r="3704">
          <cell r="B3704">
            <v>16848</v>
          </cell>
          <cell r="C3704" t="str">
            <v>EBENNY</v>
          </cell>
          <cell r="D3704" t="str">
            <v>PS-16848-BM</v>
          </cell>
          <cell r="E3704" t="str">
            <v>AQUIJE ZURCA RICHARD RUBEN</v>
          </cell>
          <cell r="F3704" t="str">
            <v>ARTESANAL</v>
          </cell>
        </row>
        <row r="3705">
          <cell r="B3705">
            <v>16853</v>
          </cell>
          <cell r="C3705" t="str">
            <v>MICHELA</v>
          </cell>
          <cell r="D3705" t="str">
            <v>CO-16853-PM</v>
          </cell>
          <cell r="E3705" t="str">
            <v>PESQUERA DIAMANTE S.A.</v>
          </cell>
          <cell r="F3705" t="str">
            <v>DECRETO LEY Nº25977</v>
          </cell>
        </row>
        <row r="3706">
          <cell r="B3706">
            <v>16854</v>
          </cell>
          <cell r="C3706" t="str">
            <v>TIBURON 7</v>
          </cell>
          <cell r="D3706" t="str">
            <v>CO-16854-PM</v>
          </cell>
          <cell r="E3706" t="str">
            <v>PESQUERA CARAL S.A.</v>
          </cell>
          <cell r="F3706" t="str">
            <v>DECRETO LEY Nº25977</v>
          </cell>
        </row>
        <row r="3707">
          <cell r="B3707">
            <v>16862</v>
          </cell>
          <cell r="C3707" t="str">
            <v>LILIANA</v>
          </cell>
          <cell r="D3707" t="str">
            <v>PT-16862-CM</v>
          </cell>
          <cell r="E3707" t="str">
            <v>ORGULLO DEL MAR S.A.C.</v>
          </cell>
          <cell r="F3707" t="str">
            <v>LEY Nº26920</v>
          </cell>
        </row>
        <row r="3708">
          <cell r="B3708">
            <v>16864</v>
          </cell>
          <cell r="C3708" t="str">
            <v>MARY ISABEL</v>
          </cell>
          <cell r="D3708" t="str">
            <v>CO-16864-BM</v>
          </cell>
          <cell r="E3708" t="str">
            <v>MEDINA CURO SEGUNDO FRANCISCO</v>
          </cell>
          <cell r="F3708" t="str">
            <v>ARTESANAL</v>
          </cell>
        </row>
        <row r="3709">
          <cell r="B3709">
            <v>16865</v>
          </cell>
          <cell r="C3709" t="str">
            <v>CLAUDIA ELIZABETH</v>
          </cell>
          <cell r="D3709" t="str">
            <v>SY-16865-BM</v>
          </cell>
          <cell r="E3709" t="str">
            <v>GORDILLO BETANCOURT JUAN LUIS</v>
          </cell>
          <cell r="F3709" t="str">
            <v>ARTESANAL</v>
          </cell>
        </row>
        <row r="3710">
          <cell r="B3710">
            <v>16866</v>
          </cell>
          <cell r="C3710" t="str">
            <v>JHORLIANA JHISARY</v>
          </cell>
          <cell r="D3710" t="str">
            <v>SY-16866-BM</v>
          </cell>
          <cell r="E3710" t="str">
            <v>FLORES RODRIGUEZ HUMBERTO</v>
          </cell>
          <cell r="F3710" t="str">
            <v>ARTESANAL</v>
          </cell>
        </row>
        <row r="3711">
          <cell r="B3711">
            <v>16867</v>
          </cell>
          <cell r="C3711" t="str">
            <v>LEYDI CARLOS</v>
          </cell>
          <cell r="D3711" t="str">
            <v>SY-16867-BM</v>
          </cell>
          <cell r="E3711" t="str">
            <v>CARDENAS FLORES CARLOS GABRIEL</v>
          </cell>
          <cell r="F3711" t="str">
            <v>ARTESANAL</v>
          </cell>
        </row>
        <row r="3712">
          <cell r="B3712">
            <v>16868</v>
          </cell>
          <cell r="C3712" t="str">
            <v>DON ADAN</v>
          </cell>
          <cell r="D3712" t="str">
            <v>SY-16868-BM</v>
          </cell>
          <cell r="E3712" t="str">
            <v>BOADO RODRIGUEZ GLENDA YANINA</v>
          </cell>
          <cell r="F3712" t="str">
            <v>ARTESANAL</v>
          </cell>
        </row>
        <row r="3713">
          <cell r="B3713">
            <v>16869</v>
          </cell>
          <cell r="C3713" t="str">
            <v>DANIELA</v>
          </cell>
          <cell r="D3713" t="str">
            <v>CO-16869-PM</v>
          </cell>
          <cell r="E3713" t="str">
            <v>PESQUERA DIAMANTE S.A.</v>
          </cell>
          <cell r="F3713" t="str">
            <v>DECRETO LEY Nº25977</v>
          </cell>
        </row>
        <row r="3714">
          <cell r="B3714">
            <v>16870</v>
          </cell>
          <cell r="C3714" t="str">
            <v>WENDY I</v>
          </cell>
          <cell r="D3714" t="str">
            <v>CO-16870-CM</v>
          </cell>
          <cell r="E3714" t="str">
            <v>NAVARRO SALDA? FELIPE EDUARDO ;QUIJANO ASA?DO DORA DEL PILAR</v>
          </cell>
          <cell r="F3714" t="str">
            <v>MENOR ESCALA (ANCHOVETA)</v>
          </cell>
        </row>
        <row r="3715">
          <cell r="B3715">
            <v>16871</v>
          </cell>
          <cell r="C3715" t="str">
            <v>MILAGRO DE MI MADRE</v>
          </cell>
          <cell r="D3715" t="str">
            <v>CO-16871-CM</v>
          </cell>
          <cell r="E3715" t="str">
            <v>INVERSIONES MILAGRO DE MI MADRE S.A.C.</v>
          </cell>
          <cell r="F3715" t="str">
            <v>LEY Nº26920</v>
          </cell>
        </row>
        <row r="3716">
          <cell r="B3716">
            <v>16877</v>
          </cell>
          <cell r="C3716" t="str">
            <v>ALESSANDRA</v>
          </cell>
          <cell r="D3716" t="str">
            <v>ZS-16877-CM</v>
          </cell>
          <cell r="E3716" t="str">
            <v>SANDOVAL NIMA MIGUEL ELIAS</v>
          </cell>
          <cell r="F3716" t="str">
            <v>MENOR ESCALA</v>
          </cell>
        </row>
        <row r="3717">
          <cell r="B3717">
            <v>16878</v>
          </cell>
          <cell r="C3717" t="str">
            <v>MI ESPERANZA</v>
          </cell>
          <cell r="D3717" t="str">
            <v>ZS-16878-BM</v>
          </cell>
          <cell r="E3717" t="str">
            <v>FIESTAS VARGAS JOSE FREDDY ;VARGAS DE FIESTAS JUANA</v>
          </cell>
          <cell r="F3717" t="str">
            <v>DECRETO LEGISLATIVO Nº1273</v>
          </cell>
        </row>
        <row r="3718">
          <cell r="B3718">
            <v>16879</v>
          </cell>
          <cell r="C3718" t="str">
            <v>MI MERCEDITAS</v>
          </cell>
          <cell r="D3718" t="str">
            <v>ZS-16879-BM</v>
          </cell>
          <cell r="E3718" t="str">
            <v>QUEREVALU FIESTAS TEODULO</v>
          </cell>
          <cell r="F3718" t="str">
            <v>ARTESANAL</v>
          </cell>
        </row>
        <row r="3719">
          <cell r="B3719">
            <v>16880</v>
          </cell>
          <cell r="C3719" t="str">
            <v>MI RODOLFO</v>
          </cell>
          <cell r="D3719" t="str">
            <v>ZS-16880-BM</v>
          </cell>
          <cell r="E3719" t="str">
            <v>GARCIA ROMERO BALVINA E.</v>
          </cell>
          <cell r="F3719" t="str">
            <v>ARTESANAL</v>
          </cell>
        </row>
        <row r="3720">
          <cell r="B3720">
            <v>16881</v>
          </cell>
          <cell r="C3720" t="str">
            <v>MI CHAVITA</v>
          </cell>
          <cell r="D3720" t="str">
            <v>ZS-16881-BM</v>
          </cell>
          <cell r="E3720" t="str">
            <v>RODRIGUEZ PALAS EDUARDO</v>
          </cell>
          <cell r="F3720" t="str">
            <v>ARTESANAL</v>
          </cell>
        </row>
        <row r="3721">
          <cell r="B3721">
            <v>16882</v>
          </cell>
          <cell r="C3721" t="str">
            <v>R.J.</v>
          </cell>
          <cell r="D3721" t="str">
            <v>ZS-16882-BM</v>
          </cell>
          <cell r="E3721" t="str">
            <v>HERRERA VALLADARES RAUL</v>
          </cell>
          <cell r="F3721" t="str">
            <v>ARTESANAL</v>
          </cell>
        </row>
        <row r="3722">
          <cell r="B3722">
            <v>16883</v>
          </cell>
          <cell r="C3722" t="str">
            <v>VIRGEN DEL CISNE</v>
          </cell>
          <cell r="D3722" t="str">
            <v>ZS-16883-BM</v>
          </cell>
          <cell r="E3722" t="str">
            <v>CARRASCO GARCIA JOSE T.</v>
          </cell>
          <cell r="F3722" t="str">
            <v>ARTESANAL</v>
          </cell>
        </row>
        <row r="3723">
          <cell r="B3723">
            <v>16885</v>
          </cell>
          <cell r="C3723" t="str">
            <v>NAVE EVANGELICA</v>
          </cell>
          <cell r="D3723" t="str">
            <v>ZS-16885-BM</v>
          </cell>
          <cell r="E3723" t="str">
            <v>CHAPA PAZO FELIX</v>
          </cell>
          <cell r="F3723" t="str">
            <v>ARTESANAL</v>
          </cell>
        </row>
        <row r="3724">
          <cell r="B3724">
            <v>16886</v>
          </cell>
          <cell r="C3724" t="str">
            <v>CAUTIVO I</v>
          </cell>
          <cell r="D3724" t="str">
            <v>ZS-16886-BM</v>
          </cell>
          <cell r="E3724" t="str">
            <v>DIOS VINCES PEDRO LUIS</v>
          </cell>
          <cell r="F3724" t="str">
            <v>ARTESANAL</v>
          </cell>
        </row>
        <row r="3725">
          <cell r="B3725">
            <v>16887</v>
          </cell>
          <cell r="C3725" t="str">
            <v>CAUTIVO II</v>
          </cell>
          <cell r="D3725" t="str">
            <v>ZS-16887-BM</v>
          </cell>
          <cell r="E3725" t="str">
            <v>YASILA ESPINOZA ATILIO</v>
          </cell>
          <cell r="F3725" t="str">
            <v>ARTESANAL</v>
          </cell>
        </row>
        <row r="3726">
          <cell r="B3726">
            <v>16888</v>
          </cell>
          <cell r="C3726" t="str">
            <v>ROSA JESUS</v>
          </cell>
          <cell r="D3726" t="str">
            <v>ZS-16888-BM</v>
          </cell>
          <cell r="E3726" t="str">
            <v>PERICHE JACINTO LUZ NATIVIDAD</v>
          </cell>
          <cell r="F3726" t="str">
            <v>DECRETO LEGISLATIVO Nº1273</v>
          </cell>
        </row>
        <row r="3727">
          <cell r="B3727">
            <v>16890</v>
          </cell>
          <cell r="C3727" t="str">
            <v>CRISTO ES EL SE?R</v>
          </cell>
          <cell r="D3727" t="str">
            <v>ZS-16890-BM</v>
          </cell>
          <cell r="E3727" t="str">
            <v>ALVAREZ PURIZACA ROMULO</v>
          </cell>
          <cell r="F3727" t="str">
            <v>ARTESANAL</v>
          </cell>
        </row>
        <row r="3728">
          <cell r="B3728">
            <v>16891</v>
          </cell>
          <cell r="C3728" t="str">
            <v>DOMINGUIN</v>
          </cell>
          <cell r="D3728" t="str">
            <v>ZS-16891-BM</v>
          </cell>
          <cell r="E3728" t="str">
            <v>GALAN LOPEZ MARTIN</v>
          </cell>
          <cell r="F3728" t="str">
            <v>ARTESANAL</v>
          </cell>
        </row>
        <row r="3729">
          <cell r="B3729">
            <v>16892</v>
          </cell>
          <cell r="C3729" t="str">
            <v>EVELIN</v>
          </cell>
          <cell r="D3729" t="str">
            <v>ZS-16892-BM</v>
          </cell>
          <cell r="E3729" t="str">
            <v>GARCIA MI?N MARCO ANTONIO</v>
          </cell>
          <cell r="F3729" t="str">
            <v>ARTESANAL</v>
          </cell>
        </row>
        <row r="3730">
          <cell r="B3730">
            <v>16899</v>
          </cell>
          <cell r="C3730" t="str">
            <v>NANCY</v>
          </cell>
          <cell r="D3730" t="str">
            <v>CE-16899-BM</v>
          </cell>
          <cell r="E3730" t="str">
            <v>MARTINEZ ROJAS JUAN</v>
          </cell>
          <cell r="F3730" t="str">
            <v>ARTESANAL</v>
          </cell>
        </row>
        <row r="3731">
          <cell r="B3731">
            <v>16906</v>
          </cell>
          <cell r="C3731" t="str">
            <v>29 DE JUNIO</v>
          </cell>
          <cell r="D3731" t="str">
            <v>PM-16906-BF</v>
          </cell>
          <cell r="E3731" t="str">
            <v>MACEDA IRARICA WASHINGTON</v>
          </cell>
          <cell r="F3731" t="str">
            <v>ARTESANAL</v>
          </cell>
        </row>
        <row r="3732">
          <cell r="B3732">
            <v>16918</v>
          </cell>
          <cell r="C3732" t="str">
            <v>MALU</v>
          </cell>
          <cell r="D3732" t="str">
            <v>PM-16918-BF</v>
          </cell>
          <cell r="E3732" t="str">
            <v>QUISPE HUAYHUA GREGORIO</v>
          </cell>
          <cell r="F3732" t="str">
            <v>ARTESANAL</v>
          </cell>
        </row>
        <row r="3733">
          <cell r="B3733">
            <v>16942</v>
          </cell>
          <cell r="C3733" t="str">
            <v>UCHUMAYO</v>
          </cell>
          <cell r="D3733" t="str">
            <v>PM-16942-BF</v>
          </cell>
          <cell r="E3733" t="str">
            <v>BALDERRAMA HIDALGO FRANCISCO</v>
          </cell>
          <cell r="F3733" t="str">
            <v>ARTESANAL</v>
          </cell>
        </row>
        <row r="3734">
          <cell r="B3734">
            <v>16946</v>
          </cell>
          <cell r="C3734" t="str">
            <v>POPEYE</v>
          </cell>
          <cell r="D3734" t="str">
            <v>PM-16946-BF</v>
          </cell>
          <cell r="E3734" t="str">
            <v>ARAUJO RODRIGUEZ MARCO ANTONIO</v>
          </cell>
          <cell r="F3734" t="str">
            <v>ARTESANAL</v>
          </cell>
        </row>
        <row r="3735">
          <cell r="B3735">
            <v>16948</v>
          </cell>
          <cell r="C3735" t="str">
            <v>ROSA II</v>
          </cell>
          <cell r="D3735" t="str">
            <v>CO-16948-PM</v>
          </cell>
          <cell r="E3735" t="str">
            <v>AUSTRAL GROUP S.A.A</v>
          </cell>
          <cell r="F3735" t="str">
            <v>DECRETO LEY Nº25977</v>
          </cell>
        </row>
        <row r="3736">
          <cell r="B3736">
            <v>16949</v>
          </cell>
          <cell r="C3736" t="str">
            <v>LUCIA YUNIOR</v>
          </cell>
          <cell r="D3736" t="str">
            <v>SN-16949-BM</v>
          </cell>
          <cell r="E3736" t="str">
            <v>ANICAMA HUAMAN ANDRES</v>
          </cell>
          <cell r="F3736" t="str">
            <v>ARTESANAL</v>
          </cell>
        </row>
        <row r="3737">
          <cell r="B3737">
            <v>16950</v>
          </cell>
          <cell r="C3737" t="str">
            <v>TIBURON</v>
          </cell>
          <cell r="D3737" t="str">
            <v>SN-16950-BM</v>
          </cell>
          <cell r="E3737" t="str">
            <v>VILA GABRIEL ANICAMA DANIEL</v>
          </cell>
          <cell r="F3737" t="str">
            <v>ARTESANAL</v>
          </cell>
        </row>
        <row r="3738">
          <cell r="B3738">
            <v>16953</v>
          </cell>
          <cell r="C3738" t="str">
            <v>KAROL III</v>
          </cell>
          <cell r="D3738" t="str">
            <v>PA-16953-BF</v>
          </cell>
          <cell r="E3738" t="str">
            <v>PONCE OLIVA JUAN</v>
          </cell>
          <cell r="F3738" t="str">
            <v>ARTESANAL</v>
          </cell>
        </row>
        <row r="3739">
          <cell r="B3739">
            <v>16954</v>
          </cell>
          <cell r="C3739" t="str">
            <v>ANITA</v>
          </cell>
          <cell r="D3739" t="str">
            <v>PA-16954-PF</v>
          </cell>
          <cell r="E3739" t="str">
            <v>ALEGRIA HERNANDEZ WILLIAM</v>
          </cell>
          <cell r="F3739" t="str">
            <v>ARTESANAL</v>
          </cell>
        </row>
        <row r="3740">
          <cell r="B3740">
            <v>16969</v>
          </cell>
          <cell r="C3740" t="str">
            <v>DUNIA YOMIRA</v>
          </cell>
          <cell r="D3740" t="str">
            <v>SY-16969-BM</v>
          </cell>
          <cell r="E3740" t="str">
            <v>HERNANDEZ CUBAS DOYLER WALTER</v>
          </cell>
          <cell r="F3740" t="str">
            <v>ARTESANAL</v>
          </cell>
        </row>
        <row r="3741">
          <cell r="B3741">
            <v>16970</v>
          </cell>
          <cell r="C3741" t="str">
            <v>VIRGEN DE OTUZCO</v>
          </cell>
          <cell r="D3741" t="str">
            <v>SY-16970-BM</v>
          </cell>
          <cell r="E3741" t="str">
            <v>CHIRINOS BERNAL MANUEL</v>
          </cell>
          <cell r="F3741" t="str">
            <v>ARTESANAL</v>
          </cell>
        </row>
        <row r="3742">
          <cell r="B3742">
            <v>16972</v>
          </cell>
          <cell r="C3742" t="str">
            <v>CONCEPCION</v>
          </cell>
          <cell r="D3742" t="str">
            <v>SY-16972-BM</v>
          </cell>
          <cell r="E3742" t="str">
            <v>CHUQUIPOMA SARACHAGA ISAIAS RUBEN</v>
          </cell>
          <cell r="F3742" t="str">
            <v>ARTESANAL</v>
          </cell>
        </row>
        <row r="3743">
          <cell r="B3743">
            <v>16973</v>
          </cell>
          <cell r="C3743" t="str">
            <v>ESTELITA</v>
          </cell>
          <cell r="D3743" t="str">
            <v>MO-16973-BM</v>
          </cell>
          <cell r="E3743" t="str">
            <v>JUAN C.HUARCAYA VEGA; EVANGELINA VERA DE H.</v>
          </cell>
          <cell r="F3743" t="str">
            <v>ARTESANAL</v>
          </cell>
        </row>
        <row r="3744">
          <cell r="B3744">
            <v>16974</v>
          </cell>
          <cell r="C3744" t="str">
            <v>HUGO</v>
          </cell>
          <cell r="D3744" t="str">
            <v>MO-16974-BM</v>
          </cell>
          <cell r="E3744" t="str">
            <v>COILA CALATAYUD FLORENCIO</v>
          </cell>
          <cell r="F3744" t="str">
            <v>ARTESANAL</v>
          </cell>
        </row>
        <row r="3745">
          <cell r="B3745">
            <v>16975</v>
          </cell>
          <cell r="C3745" t="str">
            <v>EL ESCORPION</v>
          </cell>
          <cell r="D3745" t="str">
            <v>MO-16975-BM</v>
          </cell>
          <cell r="E3745" t="str">
            <v>QUISPE CACERES CIRILO EDUARDO</v>
          </cell>
          <cell r="F3745" t="str">
            <v>ARTESANAL</v>
          </cell>
        </row>
        <row r="3746">
          <cell r="B3746">
            <v>16976</v>
          </cell>
          <cell r="C3746" t="str">
            <v>VIRGENCITA DE BELEN</v>
          </cell>
          <cell r="D3746" t="str">
            <v>MO-16976-BM</v>
          </cell>
          <cell r="E3746" t="str">
            <v>IRENE CONDORI CCAMA Y OTRO</v>
          </cell>
          <cell r="F3746" t="str">
            <v>ARTESANAL</v>
          </cell>
        </row>
        <row r="3747">
          <cell r="B3747">
            <v>16979</v>
          </cell>
          <cell r="C3747" t="str">
            <v>SANTA VITALIA</v>
          </cell>
          <cell r="D3747" t="str">
            <v>CO-16979-BM</v>
          </cell>
          <cell r="E3747" t="str">
            <v>PIMINCHUMO VELASQUEZ JOSE ADRIAN</v>
          </cell>
          <cell r="F3747" t="str">
            <v>ARTESANAL</v>
          </cell>
        </row>
        <row r="3748">
          <cell r="B3748">
            <v>16981</v>
          </cell>
          <cell r="C3748" t="str">
            <v>JULIA ISABEL</v>
          </cell>
          <cell r="D3748" t="str">
            <v>CO-16981-BM</v>
          </cell>
          <cell r="E3748" t="str">
            <v>FLORES MENDOZA JOSE</v>
          </cell>
          <cell r="F3748" t="str">
            <v>ARTESANAL</v>
          </cell>
        </row>
        <row r="3749">
          <cell r="B3749">
            <v>16983</v>
          </cell>
          <cell r="C3749" t="str">
            <v>RONAL Y JHONNY</v>
          </cell>
          <cell r="D3749" t="str">
            <v>MO-16983-BM</v>
          </cell>
          <cell r="E3749" t="str">
            <v>VALDIVIA MORA NAZARIO</v>
          </cell>
          <cell r="F3749" t="str">
            <v>ARTESANAL</v>
          </cell>
        </row>
        <row r="3750">
          <cell r="B3750">
            <v>16988</v>
          </cell>
          <cell r="C3750" t="str">
            <v>INTREPIDO</v>
          </cell>
          <cell r="D3750" t="str">
            <v>CO-16988-CM</v>
          </cell>
          <cell r="E3750" t="str">
            <v>GRUPO SINDICATO PESQUERO DEL PERU S.A.</v>
          </cell>
          <cell r="F3750" t="str">
            <v>MENOR ESCALA</v>
          </cell>
        </row>
        <row r="3751">
          <cell r="B3751">
            <v>16996</v>
          </cell>
          <cell r="C3751" t="str">
            <v>CRISTOFER II</v>
          </cell>
          <cell r="D3751" t="str">
            <v>CE-16996-BM</v>
          </cell>
          <cell r="E3751" t="str">
            <v>JARAMILLO MARTINEZ MARIA ;VASQUEZ QUISPE JAVIER PEDRO</v>
          </cell>
          <cell r="F3751" t="str">
            <v>DECRETO LEGISLATIVO Nº1273</v>
          </cell>
        </row>
        <row r="3752">
          <cell r="B3752">
            <v>16998</v>
          </cell>
          <cell r="C3752" t="str">
            <v>LUZ ALICIA</v>
          </cell>
          <cell r="D3752" t="str">
            <v>CE-16998-BM</v>
          </cell>
          <cell r="E3752" t="str">
            <v>GILBERTO RODRIGUEZ ALEGRIA Y OTROS</v>
          </cell>
          <cell r="F3752" t="str">
            <v>ARTESANAL</v>
          </cell>
        </row>
        <row r="3753">
          <cell r="B3753">
            <v>17004</v>
          </cell>
          <cell r="C3753" t="str">
            <v>QUICKTIME</v>
          </cell>
          <cell r="D3753" t="str">
            <v>CO-17004-BM</v>
          </cell>
          <cell r="E3753" t="str">
            <v>AGROPESCA S.A.</v>
          </cell>
          <cell r="F3753" t="str">
            <v>ARTESANAL</v>
          </cell>
        </row>
        <row r="3754">
          <cell r="B3754">
            <v>17005</v>
          </cell>
          <cell r="C3754" t="str">
            <v>LA SEMILLA DE YAVE</v>
          </cell>
          <cell r="D3754" t="str">
            <v>PT-17005-BM</v>
          </cell>
          <cell r="E3754" t="str">
            <v>ALVAREZ PAZO JOSE AGUSTIN</v>
          </cell>
          <cell r="F3754" t="str">
            <v>DS. 006-2016-PRODUCE</v>
          </cell>
        </row>
        <row r="3755">
          <cell r="B3755">
            <v>17007</v>
          </cell>
          <cell r="C3755" t="str">
            <v>MARIA MAXIMA</v>
          </cell>
          <cell r="D3755" t="str">
            <v>PT-17007-BM</v>
          </cell>
          <cell r="E3755" t="str">
            <v>FIESTAS PANTA AVELINO</v>
          </cell>
          <cell r="F3755" t="str">
            <v>DS. 006-2016-PRODUCE</v>
          </cell>
        </row>
        <row r="3756">
          <cell r="B3756">
            <v>17011</v>
          </cell>
          <cell r="C3756" t="str">
            <v>SAN MIGUEL ARCANGEL</v>
          </cell>
          <cell r="D3756" t="str">
            <v>PT-17011-BM</v>
          </cell>
          <cell r="E3756" t="str">
            <v>PASCUAL COLLAZOS PAIBA Y OTRO</v>
          </cell>
          <cell r="F3756" t="str">
            <v>ARTESANAL</v>
          </cell>
        </row>
        <row r="3757">
          <cell r="B3757">
            <v>17017</v>
          </cell>
          <cell r="C3757" t="str">
            <v>KIKE</v>
          </cell>
          <cell r="D3757" t="str">
            <v>PS-17017-BM</v>
          </cell>
          <cell r="E3757" t="str">
            <v>QUISPE PILLACA MARCELINO AURELIO</v>
          </cell>
          <cell r="F3757" t="str">
            <v>ARTESANAL</v>
          </cell>
        </row>
        <row r="3758">
          <cell r="B3758">
            <v>17018</v>
          </cell>
          <cell r="C3758" t="str">
            <v>SQUALO</v>
          </cell>
          <cell r="D3758" t="str">
            <v>PS-17018-BM</v>
          </cell>
          <cell r="E3758" t="str">
            <v>JARA CAMPOS LUIS E.</v>
          </cell>
          <cell r="F3758" t="str">
            <v>ARTESANAL</v>
          </cell>
        </row>
        <row r="3759">
          <cell r="B3759">
            <v>17020</v>
          </cell>
          <cell r="C3759" t="str">
            <v>IRAIDA DE JESUS</v>
          </cell>
          <cell r="D3759" t="str">
            <v>PS-17020-BM</v>
          </cell>
          <cell r="E3759" t="str">
            <v>FERNANDEZ HERNANDEZ LEONCIO JAVIER</v>
          </cell>
          <cell r="F3759" t="str">
            <v>ARTESANAL</v>
          </cell>
        </row>
        <row r="3760">
          <cell r="B3760">
            <v>17021</v>
          </cell>
          <cell r="C3760" t="str">
            <v>EL CID CAMPEADOR</v>
          </cell>
          <cell r="D3760" t="str">
            <v>PS-17021-BM</v>
          </cell>
          <cell r="E3760" t="str">
            <v>CUBA CAMPOS JUAN PABLO</v>
          </cell>
          <cell r="F3760" t="str">
            <v>ARTESANAL</v>
          </cell>
        </row>
        <row r="3761">
          <cell r="B3761">
            <v>17022</v>
          </cell>
          <cell r="C3761" t="str">
            <v>SANTISIMA TRINIDAD</v>
          </cell>
          <cell r="D3761" t="str">
            <v>PS-17022-BM</v>
          </cell>
          <cell r="E3761" t="str">
            <v>APAZA CHAVEZ ELIAS J. ;APAZA CHAVEZ ELIAS JOSE JERONIMO</v>
          </cell>
          <cell r="F3761" t="str">
            <v>ARTESANAL</v>
          </cell>
        </row>
        <row r="3762">
          <cell r="B3762">
            <v>17023</v>
          </cell>
          <cell r="C3762" t="str">
            <v>LOS PELONES</v>
          </cell>
          <cell r="D3762" t="str">
            <v>SN-17023-BM</v>
          </cell>
          <cell r="E3762" t="str">
            <v>APAZA CENTENO MARIA TEODORA</v>
          </cell>
          <cell r="F3762" t="str">
            <v>ARTESANAL</v>
          </cell>
        </row>
        <row r="3763">
          <cell r="B3763">
            <v>17026</v>
          </cell>
          <cell r="C3763" t="str">
            <v>VIRGEN DE LAS NIEVES</v>
          </cell>
          <cell r="D3763" t="str">
            <v>SN-17026-BM</v>
          </cell>
          <cell r="E3763" t="str">
            <v>POLANCO CASTILLA SILVERIO JESUS</v>
          </cell>
          <cell r="F3763" t="str">
            <v>ARTESANAL</v>
          </cell>
        </row>
        <row r="3764">
          <cell r="B3764">
            <v>17027</v>
          </cell>
          <cell r="C3764" t="str">
            <v>CHRISTIAN JAVIER</v>
          </cell>
          <cell r="D3764" t="str">
            <v>SN-17027-BM</v>
          </cell>
          <cell r="E3764" t="str">
            <v>ALARCON GONZALES JAVIER</v>
          </cell>
          <cell r="F3764" t="str">
            <v>ARTESANAL</v>
          </cell>
        </row>
        <row r="3765">
          <cell r="B3765">
            <v>17028</v>
          </cell>
          <cell r="C3765" t="str">
            <v>MARYURI RAFAEL</v>
          </cell>
          <cell r="D3765" t="str">
            <v>SN-17028-BM</v>
          </cell>
          <cell r="E3765" t="str">
            <v>HUAMANI FALCON MARTIN ALBERTO</v>
          </cell>
          <cell r="F3765" t="str">
            <v>ARTESANAL</v>
          </cell>
        </row>
        <row r="3766">
          <cell r="B3766">
            <v>17029</v>
          </cell>
          <cell r="C3766" t="str">
            <v>DON ELADIO</v>
          </cell>
          <cell r="D3766" t="str">
            <v>SN-17029-BM</v>
          </cell>
          <cell r="E3766" t="str">
            <v>DE MATA FLORES CANO M. JUAN</v>
          </cell>
          <cell r="F3766" t="str">
            <v>ARTESANAL</v>
          </cell>
        </row>
        <row r="3767">
          <cell r="B3767">
            <v>17030</v>
          </cell>
          <cell r="C3767" t="str">
            <v>ROLY</v>
          </cell>
          <cell r="D3767" t="str">
            <v>SE-17030-BM</v>
          </cell>
          <cell r="E3767" t="str">
            <v>HERNANDEZ ROSALES CARLOS ENRIQUE</v>
          </cell>
          <cell r="F3767" t="str">
            <v>DECRETO LEGISLATIVO Nº1273</v>
          </cell>
        </row>
        <row r="3768">
          <cell r="B3768">
            <v>17031</v>
          </cell>
          <cell r="C3768" t="str">
            <v>DELIA ROSA</v>
          </cell>
          <cell r="D3768" t="str">
            <v>PL-17031-BM</v>
          </cell>
          <cell r="E3768" t="str">
            <v>ROMERO PERAMAS OSCAR AGUSTO</v>
          </cell>
          <cell r="F3768" t="str">
            <v>ARTESANAL</v>
          </cell>
        </row>
        <row r="3769">
          <cell r="B3769">
            <v>17032</v>
          </cell>
          <cell r="C3769" t="str">
            <v>STMA. VIRGEN DE LA PUERTA 2</v>
          </cell>
          <cell r="D3769" t="str">
            <v>PL-17032-CM</v>
          </cell>
          <cell r="E3769" t="str">
            <v>GALAN DE LLENQUE MARIA JUSTINA ;LLENQUE FIESTAS LUIS ALBERTO ;LLENQUE FIESTAS MANUEL RAMOS</v>
          </cell>
          <cell r="F3769" t="str">
            <v>LEY Nº26920</v>
          </cell>
        </row>
        <row r="3770">
          <cell r="B3770">
            <v>17033</v>
          </cell>
          <cell r="C3770" t="str">
            <v>WALTER HERNAN</v>
          </cell>
          <cell r="D3770" t="str">
            <v>PL-17033-BM</v>
          </cell>
          <cell r="E3770" t="str">
            <v>LLENQUE DE PUESCAS BEATRIZ ;LLENQUE FIESTAS DE PUESCAS MARIA VICTORINA ;LLENQUE VDA DE PUESCAS BALBINA ;PUESCAS FIESTAS JULIO ;PUESCAS LLENQUE FORTUNATO ORLANDO</v>
          </cell>
          <cell r="F3770" t="str">
            <v>LEY Nº26920</v>
          </cell>
        </row>
        <row r="3771">
          <cell r="B3771">
            <v>17034</v>
          </cell>
          <cell r="C3771" t="str">
            <v>CLAUDIA</v>
          </cell>
          <cell r="D3771" t="str">
            <v>SY-17034-BM</v>
          </cell>
          <cell r="E3771" t="str">
            <v>SOLANO MEDINA MARIA DEL PILAR</v>
          </cell>
          <cell r="F3771" t="str">
            <v>ARTESANAL</v>
          </cell>
        </row>
        <row r="3772">
          <cell r="B3772">
            <v>17035</v>
          </cell>
          <cell r="C3772" t="str">
            <v>RENE JUNIOR</v>
          </cell>
          <cell r="D3772" t="str">
            <v>CE-17035-CM</v>
          </cell>
          <cell r="E3772" t="str">
            <v>PESQUERA EXALMAR S.A.A.</v>
          </cell>
          <cell r="F3772" t="str">
            <v>LEY Nº26920</v>
          </cell>
        </row>
        <row r="3773">
          <cell r="B3773">
            <v>17038</v>
          </cell>
          <cell r="C3773" t="str">
            <v>MI AMIGO JESUS</v>
          </cell>
          <cell r="D3773" t="str">
            <v>PL-17038-BM</v>
          </cell>
          <cell r="E3773" t="str">
            <v>ACOSTA CHANCAFE LAURA ELIZABETH</v>
          </cell>
          <cell r="F3773" t="str">
            <v>ARTESANAL</v>
          </cell>
        </row>
        <row r="3774">
          <cell r="B3774">
            <v>17053</v>
          </cell>
          <cell r="C3774" t="str">
            <v>DIVINO NI? DEL MILAGRO</v>
          </cell>
          <cell r="D3774" t="str">
            <v>SY-17053-BM</v>
          </cell>
          <cell r="E3774" t="str">
            <v>CHIRINOS BERNAL JESUS</v>
          </cell>
          <cell r="F3774" t="str">
            <v>ARTESANAL</v>
          </cell>
        </row>
        <row r="3775">
          <cell r="B3775">
            <v>17054</v>
          </cell>
          <cell r="C3775" t="str">
            <v>SUE? DE ANITA</v>
          </cell>
          <cell r="D3775" t="str">
            <v>SY-17054-BM</v>
          </cell>
          <cell r="E3775" t="str">
            <v>PANTOJA PEREZ ANA MARIA</v>
          </cell>
          <cell r="F3775" t="str">
            <v>ARTESANAL</v>
          </cell>
        </row>
        <row r="3776">
          <cell r="B3776">
            <v>17055</v>
          </cell>
          <cell r="C3776" t="str">
            <v>MI JUNIORS</v>
          </cell>
          <cell r="D3776" t="str">
            <v>HO-17055-BM</v>
          </cell>
          <cell r="E3776" t="str">
            <v>UGARTE ARELLANO SILVIA</v>
          </cell>
          <cell r="F3776" t="str">
            <v>ARTESANAL</v>
          </cell>
        </row>
        <row r="3777">
          <cell r="B3777">
            <v>17057</v>
          </cell>
          <cell r="C3777" t="str">
            <v>TASA 58</v>
          </cell>
          <cell r="D3777" t="str">
            <v>CO-17057-PM</v>
          </cell>
          <cell r="E3777" t="str">
            <v>TECNOLOGICA DE ALIMENTOS S.A.</v>
          </cell>
          <cell r="F3777" t="str">
            <v>DECRETO LEY Nº25977</v>
          </cell>
        </row>
        <row r="3778">
          <cell r="B3778">
            <v>17060</v>
          </cell>
          <cell r="C3778" t="str">
            <v>CAMILA</v>
          </cell>
          <cell r="D3778" t="str">
            <v>CO-17060-BM</v>
          </cell>
          <cell r="E3778" t="str">
            <v>BELLI PECHO OTTO AMILCAR</v>
          </cell>
          <cell r="F3778" t="str">
            <v>ARTESANAL</v>
          </cell>
        </row>
        <row r="3779">
          <cell r="B3779">
            <v>17082</v>
          </cell>
          <cell r="C3779" t="str">
            <v>PAULA</v>
          </cell>
          <cell r="D3779" t="str">
            <v>CO-17082-PM</v>
          </cell>
          <cell r="E3779" t="str">
            <v>PESQUERA DIAMANTE S.A.</v>
          </cell>
          <cell r="F3779" t="str">
            <v>DECRETO LEY Nº25977</v>
          </cell>
        </row>
        <row r="3780">
          <cell r="B3780">
            <v>17083</v>
          </cell>
          <cell r="C3780" t="str">
            <v>GAVIOTA</v>
          </cell>
          <cell r="D3780" t="str">
            <v>SY-17083-BM</v>
          </cell>
          <cell r="E3780" t="str">
            <v>MALLAP RIVERA LUIS BELTRAN</v>
          </cell>
          <cell r="F3780" t="str">
            <v>ARTESANAL</v>
          </cell>
        </row>
        <row r="3781">
          <cell r="B3781">
            <v>17103</v>
          </cell>
          <cell r="C3781" t="str">
            <v>LA VOLADORA II</v>
          </cell>
          <cell r="D3781" t="str">
            <v>PM-17103-BF</v>
          </cell>
          <cell r="E3781" t="str">
            <v>CAVERO DIVIVAY EDUARDO</v>
          </cell>
          <cell r="F3781" t="str">
            <v>ARTESANAL</v>
          </cell>
        </row>
        <row r="3782">
          <cell r="B3782">
            <v>17115</v>
          </cell>
          <cell r="C3782" t="str">
            <v>NUEVA ESPERANZA I</v>
          </cell>
          <cell r="D3782" t="str">
            <v>CO-17115-BM</v>
          </cell>
          <cell r="E3782" t="str">
            <v>PESQUERA SANTA ROSA S.A.C.</v>
          </cell>
          <cell r="F3782" t="str">
            <v>ARTESANAL</v>
          </cell>
        </row>
        <row r="3783">
          <cell r="B3783">
            <v>17117</v>
          </cell>
          <cell r="C3783" t="str">
            <v>CHALPONCITO</v>
          </cell>
          <cell r="D3783" t="str">
            <v>ZS-17117-BM</v>
          </cell>
          <cell r="E3783" t="str">
            <v>DE DIOS MARTINEZ FILIBERTO</v>
          </cell>
          <cell r="F3783" t="str">
            <v>ARTESANAL</v>
          </cell>
        </row>
        <row r="3784">
          <cell r="B3784">
            <v>17118</v>
          </cell>
          <cell r="C3784" t="str">
            <v>ASTRO REY</v>
          </cell>
          <cell r="D3784" t="str">
            <v>ZS-17118-BM</v>
          </cell>
          <cell r="E3784" t="str">
            <v>PERICHE JACINTO SANTOS LEONCIO</v>
          </cell>
          <cell r="F3784" t="str">
            <v>ARTESANAL</v>
          </cell>
        </row>
        <row r="3785">
          <cell r="B3785">
            <v>17119</v>
          </cell>
          <cell r="C3785" t="str">
            <v>MI PERCY</v>
          </cell>
          <cell r="D3785" t="str">
            <v>ZS-17119-BM</v>
          </cell>
          <cell r="E3785" t="str">
            <v>ZARATE GUINOCHIO RAUL</v>
          </cell>
          <cell r="F3785" t="str">
            <v>ARTESANAL</v>
          </cell>
        </row>
        <row r="3786">
          <cell r="B3786">
            <v>17120</v>
          </cell>
          <cell r="C3786" t="str">
            <v>EL PEJE REY</v>
          </cell>
          <cell r="D3786" t="str">
            <v>ZS-17120-BM</v>
          </cell>
          <cell r="E3786" t="str">
            <v>ZAPATA BAUTISTA FELICIANO</v>
          </cell>
          <cell r="F3786" t="str">
            <v>ARTESANAL</v>
          </cell>
        </row>
        <row r="3787">
          <cell r="B3787">
            <v>17121</v>
          </cell>
          <cell r="C3787" t="str">
            <v>LINDA</v>
          </cell>
          <cell r="D3787" t="str">
            <v>ZS-17121-BM</v>
          </cell>
          <cell r="E3787" t="str">
            <v>HARO CONTRERAS GREGORIA JOSEFINA</v>
          </cell>
          <cell r="F3787" t="str">
            <v>ARTESANAL</v>
          </cell>
        </row>
        <row r="3788">
          <cell r="B3788">
            <v>17122</v>
          </cell>
          <cell r="C3788" t="str">
            <v>GUIAME CAUTIVO</v>
          </cell>
          <cell r="D3788" t="str">
            <v>ZS-17122-BM</v>
          </cell>
          <cell r="E3788" t="str">
            <v>PURIZACA CHAPA LEONARDO</v>
          </cell>
          <cell r="F3788" t="str">
            <v>ARTESANAL</v>
          </cell>
        </row>
        <row r="3789">
          <cell r="B3789">
            <v>17123</v>
          </cell>
          <cell r="C3789" t="str">
            <v>SE?R DE MAR</v>
          </cell>
          <cell r="D3789" t="str">
            <v>ZS-17123-BM</v>
          </cell>
          <cell r="E3789" t="str">
            <v>TEOFILO PURIZACA JACINTO</v>
          </cell>
          <cell r="F3789" t="str">
            <v>ARTESANAL</v>
          </cell>
        </row>
        <row r="3790">
          <cell r="B3790">
            <v>17124</v>
          </cell>
          <cell r="C3790" t="str">
            <v>SANTA JULIA II</v>
          </cell>
          <cell r="D3790" t="str">
            <v>ZS-17124-BM</v>
          </cell>
          <cell r="E3790" t="str">
            <v>PE? GARCIA ROSA J.</v>
          </cell>
          <cell r="F3790" t="str">
            <v>ARTESANAL</v>
          </cell>
        </row>
        <row r="3791">
          <cell r="B3791">
            <v>17125</v>
          </cell>
          <cell r="C3791" t="str">
            <v>MELITZA JANET</v>
          </cell>
          <cell r="D3791" t="str">
            <v>ZS-17125-BM</v>
          </cell>
          <cell r="E3791" t="str">
            <v>SAAVEDRA JARAMILLO ALFONSO</v>
          </cell>
          <cell r="F3791" t="str">
            <v>ARTESANAL</v>
          </cell>
        </row>
        <row r="3792">
          <cell r="B3792">
            <v>17127</v>
          </cell>
          <cell r="C3792" t="str">
            <v>HEBER MARTIN</v>
          </cell>
          <cell r="D3792" t="str">
            <v>ZS-17127-BM</v>
          </cell>
          <cell r="E3792" t="str">
            <v>BAYONA MORALES JULIO</v>
          </cell>
          <cell r="F3792" t="str">
            <v>ARTESANAL</v>
          </cell>
        </row>
        <row r="3793">
          <cell r="B3793">
            <v>17128</v>
          </cell>
          <cell r="C3793" t="str">
            <v>BENLIDER</v>
          </cell>
          <cell r="D3793" t="str">
            <v>ZS-17128-BM</v>
          </cell>
          <cell r="E3793" t="str">
            <v>MARCHAN DE CALDERON ROSA LUZMILA</v>
          </cell>
          <cell r="F3793" t="str">
            <v>ARTESANAL</v>
          </cell>
        </row>
        <row r="3794">
          <cell r="B3794">
            <v>17130</v>
          </cell>
          <cell r="C3794" t="str">
            <v>GUIAME SE?R CAUTIVO</v>
          </cell>
          <cell r="D3794" t="str">
            <v>ZS-17130-BM</v>
          </cell>
          <cell r="E3794" t="str">
            <v>EHE FIESTA JOSE SANTOS</v>
          </cell>
          <cell r="F3794" t="str">
            <v>ARTESANAL</v>
          </cell>
        </row>
        <row r="3795">
          <cell r="B3795">
            <v>17131</v>
          </cell>
          <cell r="C3795" t="str">
            <v>PATTY LISSET</v>
          </cell>
          <cell r="D3795" t="str">
            <v>ZS-17131-BM</v>
          </cell>
          <cell r="E3795" t="str">
            <v>RUJEL CESPEDES ANDRES</v>
          </cell>
          <cell r="F3795" t="str">
            <v>ARTESANAL</v>
          </cell>
        </row>
        <row r="3796">
          <cell r="B3796">
            <v>17132</v>
          </cell>
          <cell r="C3796" t="str">
            <v>SR. DE LA BUENA ESPERANZA</v>
          </cell>
          <cell r="D3796" t="str">
            <v>ZS-17132-BM</v>
          </cell>
          <cell r="E3796" t="str">
            <v>CARNERO LLACSAHUACHE PORFIRIO</v>
          </cell>
          <cell r="F3796" t="str">
            <v>ARTESANAL</v>
          </cell>
        </row>
        <row r="3797">
          <cell r="B3797">
            <v>17133</v>
          </cell>
          <cell r="C3797" t="str">
            <v>ROLANDITO III</v>
          </cell>
          <cell r="D3797" t="str">
            <v>ZS-17133-BM</v>
          </cell>
          <cell r="E3797" t="str">
            <v>CUPAY GALAN PERCY</v>
          </cell>
          <cell r="F3797" t="str">
            <v>ARTESANAL</v>
          </cell>
        </row>
        <row r="3798">
          <cell r="B3798">
            <v>17134</v>
          </cell>
          <cell r="C3798" t="str">
            <v>ALICIA</v>
          </cell>
          <cell r="D3798" t="str">
            <v>ZS-17134-BM</v>
          </cell>
          <cell r="E3798" t="str">
            <v>CAMPOVERDE SERRATO LONGOBARDO</v>
          </cell>
          <cell r="F3798" t="str">
            <v>ARTESANAL</v>
          </cell>
        </row>
        <row r="3799">
          <cell r="B3799">
            <v>17135</v>
          </cell>
          <cell r="C3799" t="str">
            <v>SARITA COLONIA</v>
          </cell>
          <cell r="D3799" t="str">
            <v>ZS-17135-BM</v>
          </cell>
          <cell r="E3799" t="str">
            <v>DIOS ZEGARRA JACINTO ORLANDO</v>
          </cell>
          <cell r="F3799" t="str">
            <v>ARTESANAL</v>
          </cell>
        </row>
        <row r="3800">
          <cell r="B3800">
            <v>17138</v>
          </cell>
          <cell r="C3800" t="str">
            <v>CALACHE II</v>
          </cell>
          <cell r="D3800" t="str">
            <v>ZS-17138-BM</v>
          </cell>
          <cell r="E3800" t="str">
            <v>RUIZ MEDINA JULIO</v>
          </cell>
          <cell r="F3800" t="str">
            <v>ARTESANAL</v>
          </cell>
        </row>
        <row r="3801">
          <cell r="B3801">
            <v>17139</v>
          </cell>
          <cell r="C3801" t="str">
            <v>CALACHE III</v>
          </cell>
          <cell r="D3801" t="str">
            <v>ZS-17139-BM</v>
          </cell>
          <cell r="E3801" t="str">
            <v>RUIZ GUEVARA ANDRES</v>
          </cell>
          <cell r="F3801" t="str">
            <v>ARTESANAL</v>
          </cell>
        </row>
        <row r="3802">
          <cell r="B3802">
            <v>17140</v>
          </cell>
          <cell r="C3802" t="str">
            <v>SANTA KARINA</v>
          </cell>
          <cell r="D3802" t="str">
            <v>ZS-17140-BM</v>
          </cell>
          <cell r="E3802" t="str">
            <v>RUIZ MEDINA DE ROBLES EVA VICTORIA</v>
          </cell>
          <cell r="F3802" t="str">
            <v>DECRETO LEGISLATIVO Nº1273</v>
          </cell>
        </row>
        <row r="3803">
          <cell r="B3803">
            <v>17142</v>
          </cell>
          <cell r="C3803" t="str">
            <v>SANTA CLARITA</v>
          </cell>
          <cell r="D3803" t="str">
            <v>ZS-17142-BM</v>
          </cell>
          <cell r="E3803" t="str">
            <v>BALLADARES INFANTE SANTOS</v>
          </cell>
          <cell r="F3803" t="str">
            <v>ARTESANAL</v>
          </cell>
        </row>
        <row r="3804">
          <cell r="B3804">
            <v>17143</v>
          </cell>
          <cell r="C3804" t="str">
            <v>ANA MARIA</v>
          </cell>
          <cell r="D3804" t="str">
            <v>ZS-17143-BM</v>
          </cell>
          <cell r="E3804" t="str">
            <v>VINCES CARRASCO FELICIANO</v>
          </cell>
          <cell r="F3804" t="str">
            <v>ARTESANAL</v>
          </cell>
        </row>
        <row r="3805">
          <cell r="B3805">
            <v>17144</v>
          </cell>
          <cell r="C3805" t="str">
            <v>LUIS ANGEL</v>
          </cell>
          <cell r="D3805" t="str">
            <v>ZS-17144-BM</v>
          </cell>
          <cell r="E3805" t="str">
            <v>VIOSLADA ADRIANZEN PEDRO PABLO</v>
          </cell>
          <cell r="F3805" t="str">
            <v>ARTESANAL</v>
          </cell>
        </row>
        <row r="3806">
          <cell r="B3806">
            <v>17145</v>
          </cell>
          <cell r="C3806" t="str">
            <v>CRISTO REY</v>
          </cell>
          <cell r="D3806" t="str">
            <v>ZS-17145-BM</v>
          </cell>
          <cell r="E3806" t="str">
            <v>CASTILLO MANRIQUE SANTOS FILOMON</v>
          </cell>
          <cell r="F3806" t="str">
            <v>ARTESANAL</v>
          </cell>
        </row>
        <row r="3807">
          <cell r="B3807">
            <v>17148</v>
          </cell>
          <cell r="C3807" t="str">
            <v>MARIELA II</v>
          </cell>
          <cell r="D3807" t="str">
            <v>ZS-17148-BM</v>
          </cell>
          <cell r="E3807" t="str">
            <v>VENTURA CRUZ ZARATE</v>
          </cell>
          <cell r="F3807" t="str">
            <v>ARTESANAL</v>
          </cell>
        </row>
        <row r="3808">
          <cell r="B3808">
            <v>17149</v>
          </cell>
          <cell r="C3808" t="str">
            <v>VIRGEN DE LAS MERCEDES</v>
          </cell>
          <cell r="D3808" t="str">
            <v>ZS-17149-BM</v>
          </cell>
          <cell r="E3808" t="str">
            <v>VITE GONZALES WILFREDO CARLOS</v>
          </cell>
          <cell r="F3808" t="str">
            <v>DS. 006-2016-PRODUCE</v>
          </cell>
        </row>
        <row r="3809">
          <cell r="B3809">
            <v>17150</v>
          </cell>
          <cell r="C3809" t="str">
            <v>JESUS SOBRE LAS AGUAS</v>
          </cell>
          <cell r="D3809" t="str">
            <v>ZS-17150-BM</v>
          </cell>
          <cell r="E3809" t="str">
            <v>PANTA ECHE EDUARDO</v>
          </cell>
          <cell r="F3809" t="str">
            <v>ARTESANAL</v>
          </cell>
        </row>
        <row r="3810">
          <cell r="B3810">
            <v>17151</v>
          </cell>
          <cell r="C3810" t="str">
            <v>NTRA SE?RA DEL PERPETUO SOCORRO</v>
          </cell>
          <cell r="D3810" t="str">
            <v>ZS-17151-BM</v>
          </cell>
          <cell r="E3810" t="str">
            <v>MARTINEZ PINTADO MIGUEL ANTONIO ;PURIZACA FIESTAS MARIA DEL PILAR</v>
          </cell>
          <cell r="F3810" t="str">
            <v>DECRETO LEGISLATIVO Nº1273</v>
          </cell>
        </row>
        <row r="3811">
          <cell r="B3811">
            <v>17152</v>
          </cell>
          <cell r="C3811" t="str">
            <v>CAPITAN DE LOS ANDES</v>
          </cell>
          <cell r="D3811" t="str">
            <v>ZS-17152-BM</v>
          </cell>
          <cell r="E3811" t="str">
            <v>ALEJANDRO SABA PAIVA Y OTRO</v>
          </cell>
          <cell r="F3811" t="str">
            <v>ARTESANAL</v>
          </cell>
        </row>
        <row r="3812">
          <cell r="B3812">
            <v>17153</v>
          </cell>
          <cell r="C3812" t="str">
            <v>GUIAME SARITA COLONIA</v>
          </cell>
          <cell r="D3812" t="str">
            <v>ZS-17153-BM</v>
          </cell>
          <cell r="E3812" t="str">
            <v>JOSE HERRERA Z. Y OTRO</v>
          </cell>
          <cell r="F3812" t="str">
            <v>ARTESANAL</v>
          </cell>
        </row>
        <row r="3813">
          <cell r="B3813">
            <v>17154</v>
          </cell>
          <cell r="C3813" t="str">
            <v>REY DE REYES MI JESUS</v>
          </cell>
          <cell r="D3813" t="str">
            <v>ZS-17154-BM</v>
          </cell>
          <cell r="E3813" t="str">
            <v>CANSAYA MAMANI PEDRO ODILON</v>
          </cell>
          <cell r="F3813" t="str">
            <v>ARTESANAL</v>
          </cell>
        </row>
        <row r="3814">
          <cell r="B3814">
            <v>17155</v>
          </cell>
          <cell r="C3814" t="str">
            <v>SE?R DE LOS MILAGROS</v>
          </cell>
          <cell r="D3814" t="str">
            <v>ZS-17155-BM</v>
          </cell>
          <cell r="E3814" t="str">
            <v>ZAPATA MOGOLLON WALTER</v>
          </cell>
          <cell r="F3814" t="str">
            <v>ARTESANAL</v>
          </cell>
        </row>
        <row r="3815">
          <cell r="B3815">
            <v>17156</v>
          </cell>
          <cell r="C3815" t="str">
            <v>CESAR DANIEL</v>
          </cell>
          <cell r="D3815" t="str">
            <v>ZS-17156-BM</v>
          </cell>
          <cell r="E3815" t="str">
            <v>MERCEDES GERONIMO JACINTO FIESTA</v>
          </cell>
          <cell r="F3815" t="str">
            <v>ARTESANAL</v>
          </cell>
        </row>
        <row r="3816">
          <cell r="B3816">
            <v>17157</v>
          </cell>
          <cell r="C3816" t="str">
            <v>ROSITA MISTICA</v>
          </cell>
          <cell r="D3816" t="str">
            <v>ZS-17157-BM</v>
          </cell>
          <cell r="E3816" t="str">
            <v>GARCIA VALLADARES YONI</v>
          </cell>
          <cell r="F3816" t="str">
            <v>ARTESANAL</v>
          </cell>
        </row>
        <row r="3817">
          <cell r="B3817">
            <v>17158</v>
          </cell>
          <cell r="C3817" t="str">
            <v>PERCY ROGELIO</v>
          </cell>
          <cell r="D3817" t="str">
            <v>PL-17158-BM</v>
          </cell>
          <cell r="E3817" t="str">
            <v>EMPRESA JEHOVA PODEROSO GIGANTE E.I.R.L.</v>
          </cell>
          <cell r="F3817" t="str">
            <v>LEY Nº26920</v>
          </cell>
        </row>
        <row r="3818">
          <cell r="B3818">
            <v>17159</v>
          </cell>
          <cell r="C3818" t="str">
            <v>DON MANUEL</v>
          </cell>
          <cell r="D3818" t="str">
            <v>PL-17159-CM</v>
          </cell>
          <cell r="E3818" t="str">
            <v>CHANDUY ZE? JUAN CARLOS</v>
          </cell>
          <cell r="F3818" t="str">
            <v>LEY Nº26920</v>
          </cell>
        </row>
        <row r="3819">
          <cell r="B3819">
            <v>17160</v>
          </cell>
          <cell r="C3819" t="str">
            <v>CRUZ DEL SUR</v>
          </cell>
          <cell r="D3819" t="str">
            <v>PL-17160-CM</v>
          </cell>
          <cell r="E3819" t="str">
            <v>SANTISTEBAN URCIA VICTOR</v>
          </cell>
          <cell r="F3819" t="str">
            <v>LEY Nº26920</v>
          </cell>
        </row>
        <row r="3820">
          <cell r="B3820">
            <v>17161</v>
          </cell>
          <cell r="C3820" t="str">
            <v>NUEVO CHIPRE</v>
          </cell>
          <cell r="D3820" t="str">
            <v>PL-17161-BM</v>
          </cell>
          <cell r="E3820" t="str">
            <v>RUIZ JACINTO ISIDORO</v>
          </cell>
          <cell r="F3820" t="str">
            <v>ARTESANAL</v>
          </cell>
        </row>
        <row r="3821">
          <cell r="B3821">
            <v>17162</v>
          </cell>
          <cell r="C3821" t="str">
            <v>MARIA LUCIA</v>
          </cell>
          <cell r="D3821" t="str">
            <v>PL-17162-BM</v>
          </cell>
          <cell r="E3821" t="str">
            <v>TEJADA CHAPO?N JOSE LUCIANO</v>
          </cell>
          <cell r="F3821" t="str">
            <v>ARTESANAL</v>
          </cell>
        </row>
        <row r="3822">
          <cell r="B3822">
            <v>17163</v>
          </cell>
          <cell r="C3822" t="str">
            <v>PODEROSO MI JESUS</v>
          </cell>
          <cell r="D3822" t="str">
            <v>PL-17163-BM</v>
          </cell>
          <cell r="E3822" t="str">
            <v>CASTRO HUAMANCHUMO JUAN</v>
          </cell>
          <cell r="F3822" t="str">
            <v>ARTESANAL</v>
          </cell>
        </row>
        <row r="3823">
          <cell r="B3823">
            <v>17164</v>
          </cell>
          <cell r="C3823" t="str">
            <v>EL AMIGO DE DIOS</v>
          </cell>
          <cell r="D3823" t="str">
            <v>PL-17164-BM</v>
          </cell>
          <cell r="E3823" t="str">
            <v>FIESTAS FIESTAS LAZARO ;FLORES FIESTAS FELIPA FILOMENA</v>
          </cell>
          <cell r="F3823" t="str">
            <v>ARTESANAL</v>
          </cell>
        </row>
        <row r="3824">
          <cell r="B3824">
            <v>17165</v>
          </cell>
          <cell r="C3824" t="str">
            <v>EL CAMINO DE JESUS</v>
          </cell>
          <cell r="D3824" t="str">
            <v>PL-17165-BM</v>
          </cell>
          <cell r="E3824" t="str">
            <v>IPANAQUE OROSCO JOSE BENJAMIN</v>
          </cell>
          <cell r="F3824" t="str">
            <v>MENOR ESCALA (ANCHOVETA) - ARTESANAL</v>
          </cell>
        </row>
        <row r="3825">
          <cell r="B3825">
            <v>17211</v>
          </cell>
          <cell r="C3825" t="str">
            <v>MARI I</v>
          </cell>
          <cell r="D3825" t="str">
            <v>CO-17211-CM</v>
          </cell>
          <cell r="E3825" t="str">
            <v>CHANCAFE GONZALES CARLOS ALBERTO</v>
          </cell>
          <cell r="F3825" t="str">
            <v>MENOR ESCALA</v>
          </cell>
        </row>
        <row r="3826">
          <cell r="B3826">
            <v>17212</v>
          </cell>
          <cell r="C3826" t="str">
            <v>TIO CARAMELO</v>
          </cell>
          <cell r="D3826" t="str">
            <v>CE-17212-CM</v>
          </cell>
          <cell r="E3826" t="str">
            <v>EMPRESA PESQUERA MARIA DEL ROCIO S.R.L.</v>
          </cell>
          <cell r="F3826" t="str">
            <v>LEY Nº26920</v>
          </cell>
        </row>
        <row r="3827">
          <cell r="B3827">
            <v>17215</v>
          </cell>
          <cell r="C3827" t="str">
            <v>VIRGEN DE LA ASUNTA</v>
          </cell>
          <cell r="D3827" t="str">
            <v>MO-17215-BM</v>
          </cell>
          <cell r="E3827" t="str">
            <v>PE?RANDA ESCALANTE MADELEINE</v>
          </cell>
          <cell r="F3827" t="str">
            <v>ARTESANAL</v>
          </cell>
        </row>
        <row r="3828">
          <cell r="B3828">
            <v>17223</v>
          </cell>
          <cell r="C3828" t="str">
            <v>PEZO HERMANOS II</v>
          </cell>
          <cell r="D3828" t="str">
            <v>PA-17223-PF</v>
          </cell>
          <cell r="E3828" t="str">
            <v>PEZO LOPEZ GEAN</v>
          </cell>
          <cell r="F3828" t="str">
            <v>ARTESANAL</v>
          </cell>
        </row>
        <row r="3829">
          <cell r="B3829">
            <v>17226</v>
          </cell>
          <cell r="C3829" t="str">
            <v>NAVARRITO</v>
          </cell>
          <cell r="D3829" t="str">
            <v>PA-17226-BF</v>
          </cell>
          <cell r="E3829" t="str">
            <v>NAVARRO GONZALES HAMILTON HILTON</v>
          </cell>
          <cell r="F3829" t="str">
            <v>ARTESANAL</v>
          </cell>
        </row>
        <row r="3830">
          <cell r="B3830">
            <v>17234</v>
          </cell>
          <cell r="C3830" t="str">
            <v>J-AYMAR</v>
          </cell>
          <cell r="D3830" t="str">
            <v>IO-17234-BM</v>
          </cell>
          <cell r="E3830" t="str">
            <v>JUSTINIANO MODESTO CONSTANTINO</v>
          </cell>
          <cell r="F3830" t="str">
            <v>ARTESANAL</v>
          </cell>
        </row>
        <row r="3831">
          <cell r="B3831">
            <v>17235</v>
          </cell>
          <cell r="C3831" t="str">
            <v>FATIMA V</v>
          </cell>
          <cell r="D3831" t="str">
            <v>IO-17235-BM</v>
          </cell>
          <cell r="E3831" t="str">
            <v>VASQUEZ CASSINA JORGE ENRIQUE</v>
          </cell>
          <cell r="F3831" t="str">
            <v>ARTESANAL</v>
          </cell>
        </row>
        <row r="3832">
          <cell r="B3832">
            <v>17238</v>
          </cell>
          <cell r="C3832" t="str">
            <v>RONALD I</v>
          </cell>
          <cell r="D3832" t="str">
            <v>IO-17238-BM</v>
          </cell>
          <cell r="E3832" t="str">
            <v>MAMANI CCAMA DE LUPANA ALICIA</v>
          </cell>
          <cell r="F3832" t="str">
            <v>ARTESANAL</v>
          </cell>
        </row>
        <row r="3833">
          <cell r="B3833">
            <v>17240</v>
          </cell>
          <cell r="C3833" t="str">
            <v>LEONARDO JESUS</v>
          </cell>
          <cell r="D3833" t="str">
            <v>IO-17240-BM</v>
          </cell>
          <cell r="E3833" t="str">
            <v>GARIBALDI ROSAS WERNER</v>
          </cell>
          <cell r="F3833" t="str">
            <v>ARTESANAL</v>
          </cell>
        </row>
        <row r="3834">
          <cell r="B3834">
            <v>17241</v>
          </cell>
          <cell r="C3834" t="str">
            <v>LUCCAR I</v>
          </cell>
          <cell r="D3834" t="str">
            <v>IO-17241-BM</v>
          </cell>
          <cell r="E3834" t="str">
            <v>CALLOMAMANI RAMOS LUCILA</v>
          </cell>
          <cell r="F3834" t="str">
            <v>ARTESANAL</v>
          </cell>
        </row>
        <row r="3835">
          <cell r="B3835">
            <v>17242</v>
          </cell>
          <cell r="C3835" t="str">
            <v>OCEAN PACIFIC</v>
          </cell>
          <cell r="D3835" t="str">
            <v>IO-17242-BM</v>
          </cell>
          <cell r="E3835" t="str">
            <v>CHAMBI OCHOCHOQUE JUAN</v>
          </cell>
          <cell r="F3835" t="str">
            <v>ARTESANAL</v>
          </cell>
        </row>
        <row r="3836">
          <cell r="B3836">
            <v>17243</v>
          </cell>
          <cell r="C3836" t="str">
            <v>DON PEPE</v>
          </cell>
          <cell r="D3836" t="str">
            <v>IO-17243-BM</v>
          </cell>
          <cell r="E3836" t="str">
            <v>VILLANUEVA TORRES JOSE</v>
          </cell>
          <cell r="F3836" t="str">
            <v>ARTESANAL</v>
          </cell>
        </row>
        <row r="3837">
          <cell r="B3837">
            <v>17245</v>
          </cell>
          <cell r="C3837" t="str">
            <v>ROLANDO II</v>
          </cell>
          <cell r="D3837" t="str">
            <v>IO-17245-BM</v>
          </cell>
          <cell r="E3837" t="str">
            <v>VELASQUEZ A. ELEODORA MARGARITA</v>
          </cell>
          <cell r="F3837" t="str">
            <v>ARTESANAL</v>
          </cell>
        </row>
        <row r="3838">
          <cell r="B3838">
            <v>17248</v>
          </cell>
          <cell r="C3838" t="str">
            <v>TATO I</v>
          </cell>
          <cell r="D3838" t="str">
            <v>CE-17248-BM</v>
          </cell>
          <cell r="E3838" t="str">
            <v>SALDARRIAGA SOTO SANTOS</v>
          </cell>
          <cell r="F3838" t="str">
            <v>ARTESANAL</v>
          </cell>
        </row>
        <row r="3839">
          <cell r="B3839">
            <v>17249</v>
          </cell>
          <cell r="C3839" t="str">
            <v>SUSAN</v>
          </cell>
          <cell r="D3839" t="str">
            <v>CE-17249-BM</v>
          </cell>
          <cell r="E3839" t="str">
            <v>GLORIA G. NAMUCHE CRUZ Y OTRO</v>
          </cell>
          <cell r="F3839" t="str">
            <v>ARTESANAL</v>
          </cell>
        </row>
        <row r="3840">
          <cell r="B3840">
            <v>17251</v>
          </cell>
          <cell r="C3840" t="str">
            <v>DO? MERCEDES</v>
          </cell>
          <cell r="D3840" t="str">
            <v>CO-17251-CM</v>
          </cell>
          <cell r="E3840" t="str">
            <v>UNIV. NACIONAL AGRARIA LA MOLINA</v>
          </cell>
          <cell r="F3840" t="str">
            <v>DECRETO LEY Nº25977</v>
          </cell>
        </row>
        <row r="3841">
          <cell r="B3841">
            <v>17262</v>
          </cell>
          <cell r="C3841" t="str">
            <v>FONDEPES CHICAMA</v>
          </cell>
          <cell r="D3841" t="str">
            <v>CO-17262-BM</v>
          </cell>
          <cell r="E3841" t="str">
            <v>FONDEPES</v>
          </cell>
          <cell r="F3841" t="str">
            <v>ARTESANAL</v>
          </cell>
        </row>
        <row r="3842">
          <cell r="B3842">
            <v>17264</v>
          </cell>
          <cell r="C3842" t="str">
            <v>FONDEPES CHIMBOTE</v>
          </cell>
          <cell r="D3842" t="str">
            <v>CO-17264-BM</v>
          </cell>
          <cell r="E3842" t="str">
            <v>FONDEPES</v>
          </cell>
          <cell r="F3842" t="str">
            <v>ARTESANAL</v>
          </cell>
        </row>
        <row r="3843">
          <cell r="B3843">
            <v>17266</v>
          </cell>
          <cell r="C3843" t="str">
            <v>FONDEPES VILA VILA</v>
          </cell>
          <cell r="D3843" t="str">
            <v>CO-17266-BM</v>
          </cell>
          <cell r="E3843" t="str">
            <v>FONDO NACIONAL DE DESARROLLO PESQUERO</v>
          </cell>
          <cell r="F3843" t="str">
            <v>ARTESANAL</v>
          </cell>
        </row>
        <row r="3844">
          <cell r="B3844">
            <v>17269</v>
          </cell>
          <cell r="C3844" t="str">
            <v>FONDEPES ACAPULCO</v>
          </cell>
          <cell r="D3844" t="str">
            <v>CO-17269-BM</v>
          </cell>
          <cell r="E3844" t="str">
            <v>FONDEPES</v>
          </cell>
          <cell r="F3844" t="str">
            <v>ARTESANAL</v>
          </cell>
        </row>
        <row r="3845">
          <cell r="B3845">
            <v>17273</v>
          </cell>
          <cell r="C3845" t="str">
            <v>FONDEPES CANCAS</v>
          </cell>
          <cell r="D3845" t="str">
            <v>CO-17273-BM</v>
          </cell>
          <cell r="E3845" t="str">
            <v>FONDEPES</v>
          </cell>
          <cell r="F3845" t="str">
            <v>ARTESANAL</v>
          </cell>
        </row>
        <row r="3846">
          <cell r="B3846">
            <v>17274</v>
          </cell>
          <cell r="C3846" t="str">
            <v>FONDEPES ZORRITOS</v>
          </cell>
          <cell r="D3846" t="str">
            <v>CO-17274-BM</v>
          </cell>
          <cell r="E3846" t="str">
            <v>FONDEPES</v>
          </cell>
          <cell r="F3846" t="str">
            <v>ARTESANAL</v>
          </cell>
        </row>
        <row r="3847">
          <cell r="B3847">
            <v>17275</v>
          </cell>
          <cell r="C3847" t="str">
            <v>FONDEPES LA CRUZ</v>
          </cell>
          <cell r="D3847" t="str">
            <v>CO-17275-BM</v>
          </cell>
          <cell r="E3847" t="str">
            <v>FONDEPES</v>
          </cell>
          <cell r="F3847" t="str">
            <v>ARTESANAL</v>
          </cell>
        </row>
        <row r="3848">
          <cell r="B3848">
            <v>17277</v>
          </cell>
          <cell r="C3848" t="str">
            <v>HUARMEY</v>
          </cell>
          <cell r="D3848" t="str">
            <v>CO-17277-BM</v>
          </cell>
          <cell r="E3848" t="str">
            <v>FONDEPES S.A.</v>
          </cell>
          <cell r="F3848" t="str">
            <v>ARTESANAL</v>
          </cell>
        </row>
        <row r="3849">
          <cell r="B3849">
            <v>17280</v>
          </cell>
          <cell r="C3849" t="str">
            <v>FONDEPES SUPE</v>
          </cell>
          <cell r="D3849" t="str">
            <v>CO-17280-BM</v>
          </cell>
          <cell r="E3849" t="str">
            <v>FONDEPES</v>
          </cell>
          <cell r="F3849" t="str">
            <v>ARTESANAL</v>
          </cell>
        </row>
        <row r="3850">
          <cell r="B3850">
            <v>17281</v>
          </cell>
          <cell r="C3850" t="str">
            <v>FONDEPES-ILO</v>
          </cell>
          <cell r="D3850" t="str">
            <v>CO-17281-BM</v>
          </cell>
          <cell r="E3850" t="str">
            <v>FONDEPES</v>
          </cell>
          <cell r="F3850" t="str">
            <v>ARTESANAL</v>
          </cell>
        </row>
        <row r="3851">
          <cell r="B3851">
            <v>17283</v>
          </cell>
          <cell r="C3851" t="str">
            <v>FONDEPES SANTA ROSA</v>
          </cell>
          <cell r="D3851" t="str">
            <v>CO-17283-BM</v>
          </cell>
          <cell r="E3851" t="str">
            <v>FONDEPES</v>
          </cell>
          <cell r="F3851" t="str">
            <v>ARTESANAL</v>
          </cell>
        </row>
        <row r="3852">
          <cell r="B3852">
            <v>17299</v>
          </cell>
          <cell r="C3852" t="str">
            <v>TASA 420</v>
          </cell>
          <cell r="D3852" t="str">
            <v>CO-17299-PM</v>
          </cell>
          <cell r="E3852" t="str">
            <v>TECNOLOGICA DE ALIMENTOS S.A.</v>
          </cell>
          <cell r="F3852" t="str">
            <v>DECRETO LEY Nº25977</v>
          </cell>
        </row>
        <row r="3853">
          <cell r="B3853">
            <v>17300</v>
          </cell>
          <cell r="C3853" t="str">
            <v>PIONERO II</v>
          </cell>
          <cell r="D3853" t="str">
            <v>CO-17300-PM</v>
          </cell>
          <cell r="E3853" t="str">
            <v>GRUPO SINDICATO PESQUERO DEL PERU S.A.</v>
          </cell>
          <cell r="F3853" t="str">
            <v>DECRETO LEY Nº25977</v>
          </cell>
        </row>
        <row r="3854">
          <cell r="B3854">
            <v>17301</v>
          </cell>
          <cell r="C3854" t="str">
            <v>SE?R DE LA MISERICORDIA</v>
          </cell>
          <cell r="D3854" t="str">
            <v>CE-17301-BM</v>
          </cell>
          <cell r="E3854" t="str">
            <v>ALEJANDRO M. LOYOLA CORDOVA Y OTRO</v>
          </cell>
          <cell r="F3854" t="str">
            <v>ARTESANAL</v>
          </cell>
        </row>
        <row r="3855">
          <cell r="B3855">
            <v>17330</v>
          </cell>
          <cell r="C3855" t="str">
            <v>DON VICTOR</v>
          </cell>
          <cell r="D3855" t="str">
            <v>PT-17330-BM</v>
          </cell>
          <cell r="E3855" t="str">
            <v>BERMEO BERRU VICTOR</v>
          </cell>
          <cell r="F3855" t="str">
            <v>ARTESANAL</v>
          </cell>
        </row>
        <row r="3856">
          <cell r="B3856">
            <v>17332</v>
          </cell>
          <cell r="C3856" t="str">
            <v>DANIEL ALBERTO</v>
          </cell>
          <cell r="D3856" t="str">
            <v>PS-17332-BM</v>
          </cell>
          <cell r="E3856" t="str">
            <v>RAMIREZ GARCIA FREDDY ALBERT</v>
          </cell>
          <cell r="F3856" t="str">
            <v>ARTESANAL</v>
          </cell>
        </row>
        <row r="3857">
          <cell r="B3857">
            <v>17333</v>
          </cell>
          <cell r="C3857" t="str">
            <v>SE?R DE CACHUY</v>
          </cell>
          <cell r="D3857" t="str">
            <v>PS-17333-BM</v>
          </cell>
          <cell r="E3857" t="str">
            <v>MIGUEL LOYOLA P. Y ROSARIO LOYOLA M.</v>
          </cell>
          <cell r="F3857" t="str">
            <v>ARTESANAL</v>
          </cell>
        </row>
        <row r="3858">
          <cell r="B3858">
            <v>17334</v>
          </cell>
          <cell r="C3858" t="str">
            <v>RICARDINA Y NELJEMESI</v>
          </cell>
          <cell r="D3858" t="str">
            <v>PS-17334-BM</v>
          </cell>
          <cell r="E3858" t="str">
            <v>MEZA VALENZUELA ROMUALDO T.</v>
          </cell>
          <cell r="F3858" t="str">
            <v>ARTESANAL</v>
          </cell>
        </row>
        <row r="3859">
          <cell r="B3859">
            <v>17335</v>
          </cell>
          <cell r="C3859" t="str">
            <v>RAMBO II</v>
          </cell>
          <cell r="D3859" t="str">
            <v>PS-17335-BM</v>
          </cell>
          <cell r="E3859" t="str">
            <v>RAMIREZ AARCELLES LUCILA S.</v>
          </cell>
          <cell r="F3859" t="str">
            <v>ARTESANAL</v>
          </cell>
        </row>
        <row r="3860">
          <cell r="B3860">
            <v>17337</v>
          </cell>
          <cell r="C3860" t="str">
            <v>VIRGENCITA DE CHAPI</v>
          </cell>
          <cell r="D3860" t="str">
            <v>PS-17337-BM</v>
          </cell>
          <cell r="E3860" t="str">
            <v>CONTRERAS MARTINEZ MARTIN ROBERTO</v>
          </cell>
          <cell r="F3860" t="str">
            <v>ARTESANAL</v>
          </cell>
        </row>
        <row r="3861">
          <cell r="B3861">
            <v>17342</v>
          </cell>
          <cell r="C3861" t="str">
            <v>COCO Y RICHI</v>
          </cell>
          <cell r="D3861" t="str">
            <v>PS-17342-BM</v>
          </cell>
          <cell r="E3861" t="str">
            <v>ALCARRAZ AGUILA GREGORIA</v>
          </cell>
          <cell r="F3861" t="str">
            <v>ARTESANAL</v>
          </cell>
        </row>
        <row r="3862">
          <cell r="B3862">
            <v>17345</v>
          </cell>
          <cell r="C3862" t="str">
            <v>MARIA CRISTINA</v>
          </cell>
          <cell r="D3862" t="str">
            <v>PS-17345-BM</v>
          </cell>
          <cell r="E3862" t="str">
            <v>HUARACA RAMOS SILVESTRE</v>
          </cell>
          <cell r="F3862" t="str">
            <v>ARTESANAL</v>
          </cell>
        </row>
        <row r="3863">
          <cell r="B3863">
            <v>17354</v>
          </cell>
          <cell r="C3863" t="str">
            <v>ALABADO SEA DIOS</v>
          </cell>
          <cell r="D3863" t="str">
            <v>PL-017354-CM</v>
          </cell>
          <cell r="E3863" t="str">
            <v>JACINTO ECHEANDIA RAQUEL DEL MILAGRO ;JACINTO LLENQUE JUANA AMELIA ;TINCEP AREVALO JOSE ANDRES</v>
          </cell>
          <cell r="F3863" t="str">
            <v>LEY Nº26920</v>
          </cell>
        </row>
        <row r="3864">
          <cell r="B3864">
            <v>17355</v>
          </cell>
          <cell r="C3864" t="str">
            <v>ANONIMA</v>
          </cell>
          <cell r="D3864" t="str">
            <v>PL-17355-BM</v>
          </cell>
          <cell r="E3864" t="str">
            <v>FISHERY INVESTMENTS S.A.</v>
          </cell>
          <cell r="F3864" t="str">
            <v>ARTESANAL</v>
          </cell>
        </row>
        <row r="3865">
          <cell r="B3865">
            <v>17356</v>
          </cell>
          <cell r="C3865" t="str">
            <v>MI MARY</v>
          </cell>
          <cell r="D3865" t="str">
            <v>PL-17356-CM</v>
          </cell>
          <cell r="E3865" t="str">
            <v>FIESTAS FIESTAS JUAN AUGUSTO</v>
          </cell>
          <cell r="F3865" t="str">
            <v>LEY Nº26920</v>
          </cell>
        </row>
        <row r="3866">
          <cell r="B3866">
            <v>17357</v>
          </cell>
          <cell r="C3866" t="str">
            <v>LAYDI DIANA</v>
          </cell>
          <cell r="D3866" t="str">
            <v>PL-17357-CM</v>
          </cell>
          <cell r="E3866" t="str">
            <v>BERNAL CASTRO MARIA MAGDALENA ;URCIA CASAS RAUL</v>
          </cell>
          <cell r="F3866" t="str">
            <v>LEY Nº26920</v>
          </cell>
        </row>
        <row r="3867">
          <cell r="B3867">
            <v>17358</v>
          </cell>
          <cell r="C3867" t="str">
            <v>MI SUSANITA</v>
          </cell>
          <cell r="D3867" t="str">
            <v>PL-17358-CM</v>
          </cell>
          <cell r="E3867" t="str">
            <v>PESQUERA ORLAND S.A.C.</v>
          </cell>
          <cell r="F3867" t="str">
            <v>LEY Nº26920</v>
          </cell>
        </row>
        <row r="3868">
          <cell r="B3868">
            <v>17359</v>
          </cell>
          <cell r="C3868" t="str">
            <v>TASA 57</v>
          </cell>
          <cell r="D3868" t="str">
            <v>CO-17359-PM</v>
          </cell>
          <cell r="E3868" t="str">
            <v>TECNOLOGICA DE ALIMENTOS S.A.</v>
          </cell>
          <cell r="F3868" t="str">
            <v>DECRETO LEY Nº25977</v>
          </cell>
        </row>
        <row r="3869">
          <cell r="B3869">
            <v>17360</v>
          </cell>
          <cell r="C3869" t="str">
            <v>DON GERARDO</v>
          </cell>
          <cell r="D3869" t="str">
            <v>CO-17360-PM</v>
          </cell>
          <cell r="E3869" t="str">
            <v>PESQUERA PELAYO S.A.C.</v>
          </cell>
          <cell r="F3869" t="str">
            <v>DECRETO LEY Nº25977</v>
          </cell>
        </row>
        <row r="3870">
          <cell r="B3870">
            <v>17361</v>
          </cell>
          <cell r="C3870" t="str">
            <v>TASA 59</v>
          </cell>
          <cell r="D3870" t="str">
            <v>CO-17361-PM</v>
          </cell>
          <cell r="E3870" t="str">
            <v>TECNOLOGICA DE ALIMENTOS S.A.</v>
          </cell>
          <cell r="F3870" t="str">
            <v>DECRETO LEY Nº25977</v>
          </cell>
        </row>
        <row r="3871">
          <cell r="B3871">
            <v>17362</v>
          </cell>
          <cell r="C3871" t="str">
            <v>RIBAR XVIII</v>
          </cell>
          <cell r="D3871" t="str">
            <v>CO-17362-PM</v>
          </cell>
          <cell r="E3871" t="str">
            <v>CORPORACION PESQUERA INCA S.A.C.</v>
          </cell>
          <cell r="F3871" t="str">
            <v>DECRETO LEY Nº25977</v>
          </cell>
        </row>
        <row r="3872">
          <cell r="B3872">
            <v>17377</v>
          </cell>
          <cell r="C3872" t="str">
            <v>MIS ANGELITOS</v>
          </cell>
          <cell r="D3872" t="str">
            <v>CO-17377-BM</v>
          </cell>
          <cell r="E3872" t="str">
            <v>EDUARDO CUSIPUMA SANCHEZ Y OTRO</v>
          </cell>
          <cell r="F3872" t="str">
            <v>ARTESANAL</v>
          </cell>
        </row>
        <row r="3873">
          <cell r="B3873">
            <v>17379</v>
          </cell>
          <cell r="C3873" t="str">
            <v>PABLITO</v>
          </cell>
          <cell r="D3873" t="str">
            <v>CE-17379-BM</v>
          </cell>
          <cell r="E3873" t="str">
            <v>VELASQUEZ ROJAS NANCY ELENA</v>
          </cell>
          <cell r="F3873" t="str">
            <v>ARTESANAL</v>
          </cell>
        </row>
        <row r="3874">
          <cell r="B3874">
            <v>17380</v>
          </cell>
          <cell r="C3874" t="str">
            <v>MARIA I</v>
          </cell>
          <cell r="D3874" t="str">
            <v>CE-17380-PM</v>
          </cell>
          <cell r="E3874" t="str">
            <v>PESQUERA CENTINELA S.A.C.</v>
          </cell>
          <cell r="F3874" t="str">
            <v>DECRETO LEY Nº25977</v>
          </cell>
        </row>
        <row r="3875">
          <cell r="B3875">
            <v>17382</v>
          </cell>
          <cell r="C3875" t="str">
            <v>DELFIN II</v>
          </cell>
          <cell r="D3875" t="str">
            <v>CE-17382-BM</v>
          </cell>
          <cell r="E3875" t="str">
            <v>SANCHEZ CAMPOS MIGUEL</v>
          </cell>
          <cell r="F3875" t="str">
            <v>ARTESANAL</v>
          </cell>
        </row>
        <row r="3876">
          <cell r="B3876">
            <v>17383</v>
          </cell>
          <cell r="C3876" t="str">
            <v>MERLYN</v>
          </cell>
          <cell r="D3876" t="str">
            <v>CE-17383-BM</v>
          </cell>
          <cell r="E3876" t="str">
            <v>MU?Z URQUIAGA GLORIA LUZ</v>
          </cell>
          <cell r="F3876" t="str">
            <v>ARTESANAL</v>
          </cell>
        </row>
        <row r="3877">
          <cell r="B3877">
            <v>17384</v>
          </cell>
          <cell r="C3877" t="str">
            <v>SKY</v>
          </cell>
          <cell r="D3877" t="str">
            <v>CE-17384-BM</v>
          </cell>
          <cell r="E3877" t="str">
            <v>PARDO VILCA WILFREDO EDGAR</v>
          </cell>
          <cell r="F3877" t="str">
            <v>ARTESANAL</v>
          </cell>
        </row>
        <row r="3878">
          <cell r="B3878">
            <v>17385</v>
          </cell>
          <cell r="C3878" t="str">
            <v>NORITA</v>
          </cell>
          <cell r="D3878" t="str">
            <v>CE-17385-BM</v>
          </cell>
          <cell r="E3878" t="str">
            <v>BERNUY VELASQUEZ BASILIA HILDA</v>
          </cell>
          <cell r="F3878" t="str">
            <v>ARTESANAL</v>
          </cell>
        </row>
        <row r="3879">
          <cell r="B3879">
            <v>17386</v>
          </cell>
          <cell r="C3879" t="str">
            <v>SARA Y JOSE</v>
          </cell>
          <cell r="D3879" t="str">
            <v>CE-17386-BM</v>
          </cell>
          <cell r="E3879" t="str">
            <v>CARCAMO NIZAMA PORFIRIO</v>
          </cell>
          <cell r="F3879" t="str">
            <v>ARTESANAL</v>
          </cell>
        </row>
        <row r="3880">
          <cell r="B3880">
            <v>17388</v>
          </cell>
          <cell r="C3880" t="str">
            <v>NAVEGANTE</v>
          </cell>
          <cell r="D3880" t="str">
            <v>SE-17388-BM</v>
          </cell>
          <cell r="E3880" t="str">
            <v>ELIAS CERNA FAUSTINO Y OTRO</v>
          </cell>
          <cell r="F3880" t="str">
            <v>ARTESANAL</v>
          </cell>
        </row>
        <row r="3881">
          <cell r="B3881">
            <v>17411</v>
          </cell>
          <cell r="C3881" t="str">
            <v>NUESTRA SRA. DE GUADALUPE 2</v>
          </cell>
          <cell r="D3881" t="str">
            <v>PL-17411-CM</v>
          </cell>
          <cell r="E3881" t="str">
            <v>CUSTODIO EFFIO LORENZO</v>
          </cell>
          <cell r="F3881" t="str">
            <v>LEY Nº26920</v>
          </cell>
        </row>
        <row r="3882">
          <cell r="B3882">
            <v>17412</v>
          </cell>
          <cell r="C3882" t="str">
            <v>LUCHITA PIZARRO</v>
          </cell>
          <cell r="D3882" t="str">
            <v>PL-17412-BM</v>
          </cell>
          <cell r="E3882" t="str">
            <v>PILAR A. LALE DE ROJAS Y JULIA ROJAS PIZARRO</v>
          </cell>
          <cell r="F3882" t="str">
            <v>ARTESANAL</v>
          </cell>
        </row>
        <row r="3883">
          <cell r="B3883">
            <v>17414</v>
          </cell>
          <cell r="C3883" t="str">
            <v>NI? DEL MILAGRO I</v>
          </cell>
          <cell r="D3883" t="str">
            <v>PL-17414-CM</v>
          </cell>
          <cell r="E3883" t="str">
            <v>FIESTAS FIESTAS JOSE SANTOS</v>
          </cell>
          <cell r="F3883" t="str">
            <v>LEY Nº26920</v>
          </cell>
        </row>
        <row r="3884">
          <cell r="B3884">
            <v>17431</v>
          </cell>
          <cell r="C3884" t="str">
            <v>PONCE II</v>
          </cell>
          <cell r="D3884" t="str">
            <v>CO-17431-BM</v>
          </cell>
          <cell r="E3884" t="str">
            <v>VENEGAS VIEIRA GUILLERMO WENCESLAO</v>
          </cell>
          <cell r="F3884" t="str">
            <v>MENOR ESCALA</v>
          </cell>
        </row>
        <row r="3885">
          <cell r="B3885">
            <v>17432</v>
          </cell>
          <cell r="C3885" t="str">
            <v>CARMEN ROSA</v>
          </cell>
          <cell r="D3885" t="str">
            <v>CO-17432-PM</v>
          </cell>
          <cell r="E3885" t="str">
            <v>PESQUERA RITA CECILIA E.I.R.L.</v>
          </cell>
          <cell r="F3885" t="str">
            <v>LEY Nº26920</v>
          </cell>
        </row>
        <row r="3886">
          <cell r="B3886">
            <v>17433</v>
          </cell>
          <cell r="C3886" t="str">
            <v>MARIA AUXILIADORA</v>
          </cell>
          <cell r="D3886" t="str">
            <v>CO-17433-PM</v>
          </cell>
          <cell r="E3886" t="str">
            <v>INVERSIONES PESQUERA MARIA AUXILIADORA S.R.L.</v>
          </cell>
          <cell r="F3886" t="str">
            <v>LEY Nº26920</v>
          </cell>
        </row>
        <row r="3887">
          <cell r="B3887">
            <v>17443</v>
          </cell>
          <cell r="C3887" t="str">
            <v>ELENA</v>
          </cell>
          <cell r="D3887" t="str">
            <v>SY-17443-BM</v>
          </cell>
          <cell r="E3887" t="str">
            <v>SEGURA SANCHEZ JUAN CARLOS</v>
          </cell>
          <cell r="F3887" t="str">
            <v>ARTESANAL</v>
          </cell>
        </row>
        <row r="3888">
          <cell r="B3888">
            <v>17444</v>
          </cell>
          <cell r="C3888" t="str">
            <v>DON FAUSTO 1</v>
          </cell>
          <cell r="D3888" t="str">
            <v>CE-17444-BM</v>
          </cell>
          <cell r="E3888" t="str">
            <v>ARTESANALES DEL SANTA S.A.C.</v>
          </cell>
          <cell r="F3888" t="str">
            <v>MENOR ESCALA (ANCHOVETA)</v>
          </cell>
        </row>
        <row r="3889">
          <cell r="B3889">
            <v>17445</v>
          </cell>
          <cell r="C3889" t="str">
            <v>M. ANTONELLA</v>
          </cell>
          <cell r="D3889" t="str">
            <v>CE-17445-CM</v>
          </cell>
          <cell r="E3889" t="str">
            <v>EMPRESA PESQUERA A &amp; M S.A.C.</v>
          </cell>
          <cell r="F3889" t="str">
            <v>MENOR ESCALA (ANCHOVETA)</v>
          </cell>
        </row>
        <row r="3890">
          <cell r="B3890">
            <v>17447</v>
          </cell>
          <cell r="C3890" t="str">
            <v>WILKER I</v>
          </cell>
          <cell r="D3890" t="str">
            <v>PA-17447-PF</v>
          </cell>
          <cell r="E3890" t="str">
            <v>IMUNDA ACHO CECILIO</v>
          </cell>
          <cell r="F3890" t="str">
            <v>ARTESANAL</v>
          </cell>
        </row>
        <row r="3891">
          <cell r="B3891">
            <v>17448</v>
          </cell>
          <cell r="C3891" t="str">
            <v>SE?R DEL MAR</v>
          </cell>
          <cell r="D3891" t="str">
            <v>TA-17448-BM</v>
          </cell>
          <cell r="E3891" t="str">
            <v>ESPINOZA PAZOS PEDRO</v>
          </cell>
          <cell r="F3891" t="str">
            <v>ARTESANAL</v>
          </cell>
        </row>
        <row r="3892">
          <cell r="B3892">
            <v>17479</v>
          </cell>
          <cell r="C3892" t="str">
            <v>SANTA MONICA III</v>
          </cell>
          <cell r="D3892" t="str">
            <v>PT-17479-PM</v>
          </cell>
          <cell r="E3892" t="str">
            <v>INDUSTRIAL PESQUERA SANTA MONICA S.A.</v>
          </cell>
          <cell r="F3892" t="str">
            <v>DECRETO LEY Nº25977</v>
          </cell>
        </row>
        <row r="3893">
          <cell r="B3893">
            <v>17481</v>
          </cell>
          <cell r="C3893" t="str">
            <v>ROXANA</v>
          </cell>
          <cell r="D3893" t="str">
            <v>PL-17481-CM</v>
          </cell>
          <cell r="E3893" t="str">
            <v>NUNTON CASTRO VIOLETA</v>
          </cell>
          <cell r="F3893" t="str">
            <v>LEY Nº26920</v>
          </cell>
        </row>
        <row r="3894">
          <cell r="B3894">
            <v>17487</v>
          </cell>
          <cell r="C3894" t="str">
            <v>DON VENERO</v>
          </cell>
          <cell r="D3894" t="str">
            <v>CO-17487-BM</v>
          </cell>
          <cell r="E3894" t="str">
            <v>GENARO LUIS HUAMANCHUMO BERNAL Y OTRO</v>
          </cell>
          <cell r="F3894" t="str">
            <v>ARTESANAL</v>
          </cell>
        </row>
        <row r="3895">
          <cell r="B3895">
            <v>17494</v>
          </cell>
          <cell r="C3895" t="str">
            <v>MULLUWASI II</v>
          </cell>
          <cell r="D3895" t="str">
            <v>PS-17494-BM</v>
          </cell>
          <cell r="E3895" t="str">
            <v>SILVA FERRER JORGE MANUEL</v>
          </cell>
          <cell r="F3895" t="str">
            <v>ARTESANAL</v>
          </cell>
        </row>
        <row r="3896">
          <cell r="B3896">
            <v>17498</v>
          </cell>
          <cell r="C3896" t="str">
            <v>MERCEDES</v>
          </cell>
          <cell r="D3896" t="str">
            <v>PS-17498-BM</v>
          </cell>
          <cell r="E3896" t="str">
            <v>NOLBERTO P. VILLALOBOS C. Y MERCEDES SALVADOR M</v>
          </cell>
          <cell r="F3896" t="str">
            <v>ARTESANAL</v>
          </cell>
        </row>
        <row r="3897">
          <cell r="B3897">
            <v>17499</v>
          </cell>
          <cell r="C3897" t="str">
            <v>NELLY MARGARITA</v>
          </cell>
          <cell r="D3897" t="str">
            <v>PS-17499-BM</v>
          </cell>
          <cell r="E3897" t="str">
            <v>MORENO PEREZ JUAN ANTONIO ;VILLANUEVA BONIFACIO GUMERCINDA MARIA</v>
          </cell>
          <cell r="F3897" t="str">
            <v>ARTESANAL</v>
          </cell>
        </row>
        <row r="3898">
          <cell r="B3898">
            <v>17500</v>
          </cell>
          <cell r="C3898" t="str">
            <v>EL TONY</v>
          </cell>
          <cell r="D3898" t="str">
            <v>PS-17500-BM</v>
          </cell>
          <cell r="E3898" t="str">
            <v>SERNAQUE OCHOA ANTONIO</v>
          </cell>
          <cell r="F3898" t="str">
            <v>ARTESANAL</v>
          </cell>
        </row>
        <row r="3899">
          <cell r="B3899">
            <v>17501</v>
          </cell>
          <cell r="C3899" t="str">
            <v>GLORIA</v>
          </cell>
          <cell r="D3899" t="str">
            <v>PS-17501-BM</v>
          </cell>
          <cell r="E3899" t="str">
            <v>MORCOS MONTOYA CARLOS AMIN</v>
          </cell>
          <cell r="F3899" t="str">
            <v>ARTESANAL</v>
          </cell>
        </row>
        <row r="3900">
          <cell r="B3900">
            <v>17502</v>
          </cell>
          <cell r="C3900" t="str">
            <v>JHIMMY</v>
          </cell>
          <cell r="D3900" t="str">
            <v>PS-17502-BM</v>
          </cell>
          <cell r="E3900" t="str">
            <v>ORME? GAMBOA JUAN ORIOL</v>
          </cell>
          <cell r="F3900" t="str">
            <v>ARTESANAL</v>
          </cell>
        </row>
        <row r="3901">
          <cell r="B3901">
            <v>17503</v>
          </cell>
          <cell r="C3901" t="str">
            <v>MINERVA Y ROSA</v>
          </cell>
          <cell r="D3901" t="str">
            <v>PS-17503-BM</v>
          </cell>
          <cell r="E3901" t="str">
            <v>TELLO TORRES EDUARDO PABLO</v>
          </cell>
          <cell r="F3901" t="str">
            <v>ARTESANAL</v>
          </cell>
        </row>
        <row r="3902">
          <cell r="B3902">
            <v>17576</v>
          </cell>
          <cell r="C3902" t="str">
            <v>VARADERO II</v>
          </cell>
          <cell r="D3902" t="str">
            <v>CO-17576-BM</v>
          </cell>
          <cell r="E3902" t="str">
            <v>PERUPEZ S.A.C.</v>
          </cell>
          <cell r="F3902" t="str">
            <v>MENOR ESCALA</v>
          </cell>
        </row>
        <row r="3903">
          <cell r="B3903">
            <v>17578</v>
          </cell>
          <cell r="C3903" t="str">
            <v>MARIA ESTEFANY</v>
          </cell>
          <cell r="D3903" t="str">
            <v>IO-17578-BM</v>
          </cell>
          <cell r="E3903" t="str">
            <v>QUI?NES NINAJA FELIPE</v>
          </cell>
          <cell r="F3903" t="str">
            <v>ARTESANAL</v>
          </cell>
        </row>
        <row r="3904">
          <cell r="B3904">
            <v>17580</v>
          </cell>
          <cell r="C3904" t="str">
            <v>NELLY I</v>
          </cell>
          <cell r="D3904" t="str">
            <v>IO-17580-BM</v>
          </cell>
          <cell r="E3904" t="str">
            <v>CATACHURA DE MAQUERA LUCIA ;MAQUERA VILCA JUAN</v>
          </cell>
          <cell r="F3904" t="str">
            <v>ARTESANAL</v>
          </cell>
        </row>
        <row r="3905">
          <cell r="B3905">
            <v>17585</v>
          </cell>
          <cell r="C3905" t="str">
            <v>LUIS ANGEL II</v>
          </cell>
          <cell r="D3905" t="str">
            <v>IO-17585-BM</v>
          </cell>
          <cell r="E3905" t="str">
            <v>NINA HERRERA ISAAC</v>
          </cell>
          <cell r="F3905" t="str">
            <v>ARTESANAL</v>
          </cell>
        </row>
        <row r="3906">
          <cell r="B3906">
            <v>17587</v>
          </cell>
          <cell r="C3906" t="str">
            <v>CRISTO REY</v>
          </cell>
          <cell r="D3906" t="str">
            <v>IO-17587-BM</v>
          </cell>
          <cell r="E3906" t="str">
            <v>GUILLERMO CCAMA CHAMBILLA Y OTRO</v>
          </cell>
          <cell r="F3906" t="str">
            <v>ARTESANAL</v>
          </cell>
        </row>
        <row r="3907">
          <cell r="B3907">
            <v>17588</v>
          </cell>
          <cell r="C3907" t="str">
            <v>TERESITA I</v>
          </cell>
          <cell r="D3907" t="str">
            <v>IO-17588-BM</v>
          </cell>
          <cell r="E3907" t="str">
            <v>CACERES COPA RODRIGO CARLOS</v>
          </cell>
          <cell r="F3907" t="str">
            <v>ARTESANAL</v>
          </cell>
        </row>
        <row r="3908">
          <cell r="B3908">
            <v>17590</v>
          </cell>
          <cell r="C3908" t="str">
            <v>HEFZI-BA</v>
          </cell>
          <cell r="D3908" t="str">
            <v>SY-17590-BM</v>
          </cell>
          <cell r="E3908" t="str">
            <v>AZABACHE CALDERON ALDO</v>
          </cell>
          <cell r="F3908" t="str">
            <v>ARTESANAL</v>
          </cell>
        </row>
        <row r="3909">
          <cell r="B3909">
            <v>17591</v>
          </cell>
          <cell r="C3909" t="str">
            <v>FRANCIS DRAKE</v>
          </cell>
          <cell r="D3909" t="str">
            <v>SY-17591-BM</v>
          </cell>
          <cell r="E3909" t="str">
            <v>DIAZ VILLENA ALEJANDRO VICENTE</v>
          </cell>
          <cell r="F3909" t="str">
            <v>ARTESANAL</v>
          </cell>
        </row>
        <row r="3910">
          <cell r="B3910">
            <v>17592</v>
          </cell>
          <cell r="C3910" t="str">
            <v>ISMAEL</v>
          </cell>
          <cell r="D3910" t="str">
            <v>HO-17592-BM</v>
          </cell>
          <cell r="E3910" t="str">
            <v>GERARDO MAYA M. Y LOLA M. FLORES M.</v>
          </cell>
          <cell r="F3910" t="str">
            <v>ARTESANAL</v>
          </cell>
        </row>
        <row r="3911">
          <cell r="B3911">
            <v>17595</v>
          </cell>
          <cell r="C3911" t="str">
            <v>LOS ANGELES</v>
          </cell>
          <cell r="D3911" t="str">
            <v>PL-17595-PM</v>
          </cell>
          <cell r="E3911" t="str">
            <v>PESQUERA MARMAR S.A.C.</v>
          </cell>
          <cell r="F3911" t="str">
            <v>LEY Nº26920</v>
          </cell>
        </row>
        <row r="3912">
          <cell r="B3912">
            <v>17596</v>
          </cell>
          <cell r="C3912" t="str">
            <v>JOSE LUIS 5</v>
          </cell>
          <cell r="D3912" t="str">
            <v>PL-17596-CM</v>
          </cell>
          <cell r="E3912" t="str">
            <v>SUCLUPE TEJADA GEORGINA ;SUCLUPE TEJADA JOSE DE LA ROSA ;SUCLUPE TEJADA LUIS MIGUEL ;SUCLUPE TEJADA MARCELA ;SUCLUPE TEJADA MERCEDES ;SUCLUPE TEJADA VIRGINIA ;SUCLUPE TEJADA DE BANCES MARIA JUANA ;SUCLUPE TEJADA DE HUAMANCHUMO NELY ;SUCLUPE TEJADA</v>
          </cell>
          <cell r="F3912" t="str">
            <v>LEY Nº26920</v>
          </cell>
        </row>
        <row r="3913">
          <cell r="B3913">
            <v>17597</v>
          </cell>
          <cell r="C3913" t="str">
            <v>SAN JUAN BAUTISTA 3</v>
          </cell>
          <cell r="D3913" t="str">
            <v>PL-17597-CM</v>
          </cell>
          <cell r="E3913" t="str">
            <v>AUROMAR S.A.C.</v>
          </cell>
          <cell r="F3913" t="str">
            <v>LEY Nº26920</v>
          </cell>
        </row>
        <row r="3914">
          <cell r="B3914">
            <v>17598</v>
          </cell>
          <cell r="C3914" t="str">
            <v>JESUS DE GRAN PODER 2</v>
          </cell>
          <cell r="D3914" t="str">
            <v>PL-17598-BM</v>
          </cell>
          <cell r="E3914" t="str">
            <v>ZAPATA BANCES ASCENCION</v>
          </cell>
          <cell r="F3914" t="str">
            <v>ARTESANAL</v>
          </cell>
        </row>
        <row r="3915">
          <cell r="B3915">
            <v>17599</v>
          </cell>
          <cell r="C3915" t="str">
            <v>JAVIER</v>
          </cell>
          <cell r="D3915" t="str">
            <v>PL-17599-CM</v>
          </cell>
          <cell r="E3915" t="str">
            <v>PESQUERA EXALMAR S.A.A.</v>
          </cell>
          <cell r="F3915" t="str">
            <v>LEY Nº26920</v>
          </cell>
        </row>
        <row r="3916">
          <cell r="B3916">
            <v>17600</v>
          </cell>
          <cell r="C3916" t="str">
            <v>EMMANUEL</v>
          </cell>
          <cell r="D3916" t="str">
            <v>PL-17600-BM</v>
          </cell>
          <cell r="E3916" t="str">
            <v>GORDILLO JACINTO ALBERTO ;GORDILLO JACINTO CARLOS ENRIQUE ;GORDILLO JACINTO EMILIO ;GORDILLO JACINTO JOSE ;GORDILLO JACINTO MANUELA ;GORDILLO JACINTO SEGUNDO PABLO ;GORDILLO JACINTO TORIBIA</v>
          </cell>
          <cell r="F3916" t="str">
            <v>LEY Nº26920</v>
          </cell>
        </row>
        <row r="3917">
          <cell r="B3917">
            <v>17601</v>
          </cell>
          <cell r="C3917" t="str">
            <v>BENDICION</v>
          </cell>
          <cell r="D3917" t="str">
            <v>PL-17601-CM</v>
          </cell>
          <cell r="E3917" t="str">
            <v>SIPION HUAMANCHUMO WALTER</v>
          </cell>
          <cell r="F3917" t="str">
            <v>LEY Nº26920</v>
          </cell>
        </row>
        <row r="3918">
          <cell r="B3918">
            <v>17602</v>
          </cell>
          <cell r="C3918" t="str">
            <v>FUNDICION FASA I</v>
          </cell>
          <cell r="D3918" t="str">
            <v>PL-17602-BM</v>
          </cell>
          <cell r="E3918" t="str">
            <v>ARTEAGA QUIPUSCO MANUEL Y DIOMEDES</v>
          </cell>
          <cell r="F3918" t="str">
            <v>ARTESANAL</v>
          </cell>
        </row>
        <row r="3919">
          <cell r="B3919">
            <v>17603</v>
          </cell>
          <cell r="C3919" t="str">
            <v>AUREA KARINA</v>
          </cell>
          <cell r="D3919" t="str">
            <v>PL-17603-CM</v>
          </cell>
          <cell r="E3919" t="str">
            <v>CHAFLOQUE PALMA JESSICA KARINA</v>
          </cell>
          <cell r="F3919" t="str">
            <v>LEY Nº26920</v>
          </cell>
        </row>
        <row r="3920">
          <cell r="B3920">
            <v>17604</v>
          </cell>
          <cell r="C3920" t="str">
            <v>HOSSANA</v>
          </cell>
          <cell r="D3920" t="str">
            <v>PL-17604-BM</v>
          </cell>
          <cell r="E3920" t="str">
            <v>IPANAQUE OROSCO ISRAEL ABIMAEL</v>
          </cell>
          <cell r="F3920" t="str">
            <v>LEY Nº26920</v>
          </cell>
        </row>
        <row r="3921">
          <cell r="B3921">
            <v>17611</v>
          </cell>
          <cell r="C3921" t="str">
            <v>CALIPSO</v>
          </cell>
          <cell r="D3921" t="str">
            <v>CO-17611-BM</v>
          </cell>
          <cell r="E3921" t="str">
            <v>ROMAN CORBACHO CARLO ROMY Y ROMAN GARIBALDI SERGIO MAURICIO</v>
          </cell>
          <cell r="F3921" t="str">
            <v>ARTESANAL</v>
          </cell>
        </row>
        <row r="3922">
          <cell r="B3922">
            <v>17623</v>
          </cell>
          <cell r="C3922" t="str">
            <v>RUBEN</v>
          </cell>
          <cell r="D3922" t="str">
            <v>PL-17623-CM</v>
          </cell>
          <cell r="E3922" t="str">
            <v>JAERI S.A.C.</v>
          </cell>
          <cell r="F3922" t="str">
            <v>LEY Nº26920</v>
          </cell>
        </row>
        <row r="3923">
          <cell r="B3923">
            <v>17635</v>
          </cell>
          <cell r="C3923" t="str">
            <v>EVIA</v>
          </cell>
          <cell r="D3923" t="str">
            <v>CE-17635-BM</v>
          </cell>
          <cell r="E3923" t="str">
            <v>CABRERA BONIFAZ CARLOS HUMBERTO</v>
          </cell>
          <cell r="F3923" t="str">
            <v>ARTESANAL</v>
          </cell>
        </row>
        <row r="3924">
          <cell r="B3924">
            <v>17636</v>
          </cell>
          <cell r="C3924" t="str">
            <v>KUSAKA SAM</v>
          </cell>
          <cell r="D3924" t="str">
            <v>CE-17636-BM</v>
          </cell>
          <cell r="E3924" t="str">
            <v>KUSAKA CUBAS CIRO</v>
          </cell>
          <cell r="F3924" t="str">
            <v>ARTESANAL</v>
          </cell>
        </row>
        <row r="3925">
          <cell r="B3925">
            <v>17637</v>
          </cell>
          <cell r="C3925" t="str">
            <v>LAZARO 1</v>
          </cell>
          <cell r="D3925" t="str">
            <v>CE-17637-BM</v>
          </cell>
          <cell r="E3925" t="str">
            <v>EMPRESA PESQUERA ARTESANAL WAY S.R. LTDA.</v>
          </cell>
          <cell r="F3925" t="str">
            <v>ARTESANAL</v>
          </cell>
        </row>
        <row r="3926">
          <cell r="B3926">
            <v>17639</v>
          </cell>
          <cell r="C3926" t="str">
            <v>TIBURON 2</v>
          </cell>
          <cell r="D3926" t="str">
            <v>CE-17639-BM</v>
          </cell>
          <cell r="E3926" t="str">
            <v>RIOS CARRERA MARIA DESPOSORIA</v>
          </cell>
          <cell r="F3926" t="str">
            <v>ARTESANAL</v>
          </cell>
        </row>
        <row r="3927">
          <cell r="B3927">
            <v>17641</v>
          </cell>
          <cell r="C3927" t="str">
            <v>WILSON Y ALDO</v>
          </cell>
          <cell r="D3927" t="str">
            <v>CE-17641-BM</v>
          </cell>
          <cell r="E3927" t="str">
            <v>QUISPE ANTICONA MARGARITA</v>
          </cell>
          <cell r="F3927" t="str">
            <v>ARTESANAL</v>
          </cell>
        </row>
        <row r="3928">
          <cell r="B3928">
            <v>17642</v>
          </cell>
          <cell r="C3928" t="str">
            <v>ANACONDA</v>
          </cell>
          <cell r="D3928" t="str">
            <v>CE-17642-BM</v>
          </cell>
          <cell r="E3928" t="str">
            <v>SERGIO RODRIGUEZ GONZLES Y OTRO</v>
          </cell>
          <cell r="F3928" t="str">
            <v>ARTESANAL</v>
          </cell>
        </row>
        <row r="3929">
          <cell r="B3929">
            <v>17643</v>
          </cell>
          <cell r="C3929" t="str">
            <v>EL CHOTANITO II</v>
          </cell>
          <cell r="D3929" t="str">
            <v>CE-17643-BM</v>
          </cell>
          <cell r="E3929" t="str">
            <v>CASTILLO MONTOYA JULIA MERCEDES ;CUSMA NIETO ALAMIRO GUILLERMO</v>
          </cell>
          <cell r="F3929" t="str">
            <v>ARTESANAL</v>
          </cell>
        </row>
        <row r="3930">
          <cell r="B3930">
            <v>17644</v>
          </cell>
          <cell r="C3930" t="str">
            <v>EL CHOTANO</v>
          </cell>
          <cell r="D3930" t="str">
            <v>CE-17644-BM</v>
          </cell>
          <cell r="E3930" t="str">
            <v>CASTILLO MONTOYA JULIA MERCEDES ;CUSMA NIETO ALAMIRO GUILLERMO</v>
          </cell>
          <cell r="F3930" t="str">
            <v>ARTESANAL</v>
          </cell>
        </row>
        <row r="3931">
          <cell r="B3931">
            <v>17645</v>
          </cell>
          <cell r="C3931" t="str">
            <v>MI LAURA</v>
          </cell>
          <cell r="D3931" t="str">
            <v>SE-17645-BM</v>
          </cell>
          <cell r="E3931" t="str">
            <v>JUAN MENDOZA HERRERA Y OTRO</v>
          </cell>
          <cell r="F3931" t="str">
            <v>ARTESANAL</v>
          </cell>
        </row>
        <row r="3932">
          <cell r="B3932">
            <v>17647</v>
          </cell>
          <cell r="C3932" t="str">
            <v>MILAGROS</v>
          </cell>
          <cell r="D3932" t="str">
            <v>SE-17647-BM</v>
          </cell>
          <cell r="E3932" t="str">
            <v>RODRIGUEZ CERNA ISIDRO ABELARDO</v>
          </cell>
          <cell r="F3932" t="str">
            <v>ARTESANAL</v>
          </cell>
        </row>
        <row r="3933">
          <cell r="B3933">
            <v>17655</v>
          </cell>
          <cell r="C3933" t="str">
            <v>SAN FRANCISCO II</v>
          </cell>
          <cell r="D3933" t="str">
            <v>TA-17655-CM</v>
          </cell>
          <cell r="E3933" t="str">
            <v>CONSORCIO MUZA S.A.C</v>
          </cell>
          <cell r="F3933" t="str">
            <v>LEY Nº26920</v>
          </cell>
        </row>
        <row r="3934">
          <cell r="B3934">
            <v>17657</v>
          </cell>
          <cell r="C3934" t="str">
            <v>JESSICKA I</v>
          </cell>
          <cell r="D3934" t="str">
            <v>HO-17657-BM</v>
          </cell>
          <cell r="E3934" t="str">
            <v>LUZ MEJIA ROJAS CARMEN</v>
          </cell>
          <cell r="F3934" t="str">
            <v>ARTESANAL</v>
          </cell>
        </row>
        <row r="3935">
          <cell r="B3935">
            <v>17661</v>
          </cell>
          <cell r="C3935" t="str">
            <v>MI FERMIN 2</v>
          </cell>
          <cell r="D3935" t="str">
            <v>PL-17661-BM</v>
          </cell>
          <cell r="E3935" t="str">
            <v>ISIQUE URCIA ALEJANDRO</v>
          </cell>
          <cell r="F3935" t="str">
            <v>ARTESANAL</v>
          </cell>
        </row>
        <row r="3936">
          <cell r="B3936">
            <v>17662</v>
          </cell>
          <cell r="C3936" t="str">
            <v>JOSE DEL CARMEN</v>
          </cell>
          <cell r="D3936" t="str">
            <v>PL-17662-CM</v>
          </cell>
          <cell r="E3936" t="str">
            <v>PESQUERA CYMAR S.A.C.</v>
          </cell>
          <cell r="F3936" t="str">
            <v>LEY Nº26920</v>
          </cell>
        </row>
        <row r="3937">
          <cell r="B3937">
            <v>17664</v>
          </cell>
          <cell r="C3937" t="str">
            <v>CRISTO SALVADOR 3</v>
          </cell>
          <cell r="D3937" t="str">
            <v>PL-17664-CM</v>
          </cell>
          <cell r="E3937" t="str">
            <v>IPANAQUE OROSCO ISRAEL ABIMAEL</v>
          </cell>
          <cell r="F3937" t="str">
            <v>LEY Nº26920</v>
          </cell>
        </row>
        <row r="3938">
          <cell r="B3938">
            <v>17669</v>
          </cell>
          <cell r="C3938" t="str">
            <v>LAURITA</v>
          </cell>
          <cell r="D3938" t="str">
            <v>CE-17669-BM</v>
          </cell>
          <cell r="E3938" t="str">
            <v>QUISPE POLO LORENZO</v>
          </cell>
          <cell r="F3938" t="str">
            <v>ARTESANAL</v>
          </cell>
        </row>
        <row r="3939">
          <cell r="B3939">
            <v>17671</v>
          </cell>
          <cell r="C3939" t="str">
            <v>MI PARDELA</v>
          </cell>
          <cell r="D3939" t="str">
            <v>CE-17671-BM</v>
          </cell>
          <cell r="E3939" t="str">
            <v>BUSTOS CARRION ADELA DELIA</v>
          </cell>
          <cell r="F3939" t="str">
            <v>ARTESANAL</v>
          </cell>
        </row>
        <row r="3940">
          <cell r="B3940">
            <v>17674</v>
          </cell>
          <cell r="C3940" t="str">
            <v>GITANA</v>
          </cell>
          <cell r="D3940" t="str">
            <v>CE-17674-BM</v>
          </cell>
          <cell r="E3940" t="str">
            <v>REYES LANDA AUGUSTO WALTER</v>
          </cell>
          <cell r="F3940" t="str">
            <v>ARTESANAL</v>
          </cell>
        </row>
        <row r="3941">
          <cell r="B3941">
            <v>17675</v>
          </cell>
          <cell r="C3941" t="str">
            <v>MARIMOR I</v>
          </cell>
          <cell r="D3941" t="str">
            <v>CE-17675-BM</v>
          </cell>
          <cell r="E3941" t="str">
            <v>MARTINEZ MARTINEZ BENITO</v>
          </cell>
          <cell r="F3941" t="str">
            <v>ARTESANAL</v>
          </cell>
        </row>
        <row r="3942">
          <cell r="B3942">
            <v>17678</v>
          </cell>
          <cell r="C3942" t="str">
            <v>LOS MARCELOS</v>
          </cell>
          <cell r="D3942" t="str">
            <v>CE-17678-BM</v>
          </cell>
          <cell r="E3942" t="str">
            <v>ANGELES CASANA Y OTRO ABEL A.</v>
          </cell>
          <cell r="F3942" t="str">
            <v>ARTESANAL</v>
          </cell>
        </row>
        <row r="3943">
          <cell r="B3943">
            <v>17703</v>
          </cell>
          <cell r="C3943" t="str">
            <v>TERESITA II</v>
          </cell>
          <cell r="D3943" t="str">
            <v>PM-17703-BF</v>
          </cell>
          <cell r="E3943" t="str">
            <v>HUAYLLAHUA SINTI GUSTAVO</v>
          </cell>
          <cell r="F3943" t="str">
            <v>ARTESANAL</v>
          </cell>
        </row>
        <row r="3944">
          <cell r="B3944">
            <v>17710</v>
          </cell>
          <cell r="C3944" t="str">
            <v>GUIAME MADRE MIA</v>
          </cell>
          <cell r="D3944" t="str">
            <v>CO-17710-CM</v>
          </cell>
          <cell r="E3944" t="str">
            <v>INVERSIONES GUIAME MADRE MIA S.A.C.</v>
          </cell>
          <cell r="F3944" t="str">
            <v>LEY Nº26920</v>
          </cell>
        </row>
        <row r="3945">
          <cell r="B3945">
            <v>17711</v>
          </cell>
          <cell r="C3945" t="str">
            <v>JESUS EN TI CONFIO</v>
          </cell>
          <cell r="D3945" t="str">
            <v>CO-17711-CM</v>
          </cell>
          <cell r="E3945" t="str">
            <v>ARROYO CHANCAFE MANUEL ;BERNAL OROSCO VIOLETA</v>
          </cell>
          <cell r="F3945" t="str">
            <v>LEY Nº26920</v>
          </cell>
        </row>
        <row r="3946">
          <cell r="B3946">
            <v>17713</v>
          </cell>
          <cell r="C3946" t="str">
            <v>JORGE</v>
          </cell>
          <cell r="D3946" t="str">
            <v>CO-17713-CM</v>
          </cell>
          <cell r="E3946" t="str">
            <v>QUEREVALU DE QUIROGA MARIA PAULINA ;QUIROGA RUMICHE TEOFILO</v>
          </cell>
          <cell r="F3946" t="str">
            <v>LEY Nº26920</v>
          </cell>
        </row>
        <row r="3947">
          <cell r="B3947">
            <v>17714</v>
          </cell>
          <cell r="C3947" t="str">
            <v>MI JESUS</v>
          </cell>
          <cell r="D3947" t="str">
            <v>PL-17714-BM</v>
          </cell>
          <cell r="E3947" t="str">
            <v>VENTURA BALDERA JESUS ROSARIO</v>
          </cell>
          <cell r="F3947" t="str">
            <v>ARTESANAL</v>
          </cell>
        </row>
        <row r="3948">
          <cell r="B3948">
            <v>17715</v>
          </cell>
          <cell r="C3948" t="str">
            <v>LIBERTAD DEL PERU NRO.2</v>
          </cell>
          <cell r="D3948" t="str">
            <v>PL-17715-CM</v>
          </cell>
          <cell r="E3948" t="str">
            <v>SANTISTEBAN URCIA JOSE DEL CARMEN</v>
          </cell>
          <cell r="F3948" t="str">
            <v>LEY Nº26920</v>
          </cell>
        </row>
        <row r="3949">
          <cell r="B3949">
            <v>17716</v>
          </cell>
          <cell r="C3949" t="str">
            <v>JEHOVA JIRETH</v>
          </cell>
          <cell r="D3949" t="str">
            <v>PL-17716-CM</v>
          </cell>
          <cell r="E3949" t="str">
            <v>CUSTODIO HUAMANCHUMO JUAN ANTONIO ;ZAVALETA MARTINEZ MARIA FRANCISCA</v>
          </cell>
          <cell r="F3949" t="str">
            <v>LEY Nº26920</v>
          </cell>
        </row>
        <row r="3950">
          <cell r="B3950">
            <v>17719</v>
          </cell>
          <cell r="C3950" t="str">
            <v>SE?R DE LA MISERICORDIA</v>
          </cell>
          <cell r="D3950" t="str">
            <v>PT-17719-BM</v>
          </cell>
          <cell r="E3950" t="str">
            <v>GALAN LLENQUE MANUEL EMILIO</v>
          </cell>
          <cell r="F3950" t="str">
            <v>ARTESANAL</v>
          </cell>
        </row>
        <row r="3951">
          <cell r="B3951">
            <v>17720</v>
          </cell>
          <cell r="C3951" t="str">
            <v>DON GREGORIO</v>
          </cell>
          <cell r="D3951" t="str">
            <v>PT-17720-CM</v>
          </cell>
          <cell r="E3951" t="str">
            <v>ECHE PANTA JOSE ROBERTO ;GLADYS ECHE PANTA ;PANTA ALVAREZ ELOY</v>
          </cell>
          <cell r="F3951" t="str">
            <v>LEY Nº26920</v>
          </cell>
        </row>
        <row r="3952">
          <cell r="B3952">
            <v>17721</v>
          </cell>
          <cell r="C3952" t="str">
            <v>CLAUDIO I</v>
          </cell>
          <cell r="D3952" t="str">
            <v>PT-17721-BM</v>
          </cell>
          <cell r="E3952" t="str">
            <v>ECHE MORALES JOSE NARCISO</v>
          </cell>
          <cell r="F3952" t="str">
            <v>ARTESANAL</v>
          </cell>
        </row>
        <row r="3953">
          <cell r="B3953">
            <v>17722</v>
          </cell>
          <cell r="C3953" t="str">
            <v>CLAUDIO II</v>
          </cell>
          <cell r="D3953" t="str">
            <v>PT-17722-BM</v>
          </cell>
          <cell r="E3953" t="str">
            <v>ECHE MORALES JOSE NARCISO</v>
          </cell>
          <cell r="F3953" t="str">
            <v>ARTESANAL</v>
          </cell>
        </row>
        <row r="3954">
          <cell r="B3954">
            <v>17725</v>
          </cell>
          <cell r="C3954" t="str">
            <v>MI JUAN NOE</v>
          </cell>
          <cell r="D3954" t="str">
            <v>PT-17725-CM</v>
          </cell>
          <cell r="E3954" t="str">
            <v>PANTA PANTA CRISTOBAL</v>
          </cell>
          <cell r="F3954" t="str">
            <v>LEY Nº26920</v>
          </cell>
        </row>
        <row r="3955">
          <cell r="B3955">
            <v>17727</v>
          </cell>
          <cell r="C3955" t="str">
            <v>MI HERNANCITO</v>
          </cell>
          <cell r="D3955" t="str">
            <v>PT-17727-CM</v>
          </cell>
          <cell r="E3955" t="str">
            <v>JACINTO DE PANTA CARMEN ROSA ;PANTA PANTA EDUARDO</v>
          </cell>
          <cell r="F3955" t="str">
            <v>LEY Nº26920</v>
          </cell>
        </row>
        <row r="3956">
          <cell r="B3956">
            <v>17730</v>
          </cell>
          <cell r="C3956" t="str">
            <v>GENESIS</v>
          </cell>
          <cell r="D3956" t="str">
            <v>PT-17730-BM</v>
          </cell>
          <cell r="E3956" t="str">
            <v>TUME RAMIREZ JOSE HILARIO</v>
          </cell>
          <cell r="F3956" t="str">
            <v>ARTESANAL</v>
          </cell>
        </row>
        <row r="3957">
          <cell r="B3957">
            <v>17733</v>
          </cell>
          <cell r="C3957" t="str">
            <v>JOSE GUADALUPE</v>
          </cell>
          <cell r="D3957" t="str">
            <v>PT-17733-BM</v>
          </cell>
          <cell r="E3957" t="str">
            <v>PAZO NUNURA MARTIN MARINO</v>
          </cell>
          <cell r="F3957" t="str">
            <v>MENOR ESCALA (ANCHOVETA) - ARTESANAL</v>
          </cell>
        </row>
        <row r="3958">
          <cell r="B3958">
            <v>17734</v>
          </cell>
          <cell r="C3958" t="str">
            <v>SE?R DE PACHACAMILLA II</v>
          </cell>
          <cell r="D3958" t="str">
            <v>PT-17734-BM</v>
          </cell>
          <cell r="E3958" t="str">
            <v>VEGA PARDO ELSA GRACIELA</v>
          </cell>
          <cell r="F3958" t="str">
            <v>ARTESANAL</v>
          </cell>
        </row>
        <row r="3959">
          <cell r="B3959">
            <v>17736</v>
          </cell>
          <cell r="C3959" t="str">
            <v>JESUS ESTRELLA DIVINA</v>
          </cell>
          <cell r="D3959" t="str">
            <v>PT-17736-BM</v>
          </cell>
          <cell r="E3959" t="str">
            <v>JUAREZ TIMANA ASUNCION</v>
          </cell>
          <cell r="F3959" t="str">
            <v>DS. 006-2016-PRODUCE</v>
          </cell>
        </row>
        <row r="3960">
          <cell r="B3960">
            <v>17737</v>
          </cell>
          <cell r="C3960" t="str">
            <v>CHIPRE II</v>
          </cell>
          <cell r="D3960" t="str">
            <v>CO-17737-BM</v>
          </cell>
          <cell r="E3960" t="str">
            <v>SEBASTIAN RUIZ ANTON Y HNOS</v>
          </cell>
          <cell r="F3960" t="str">
            <v>ARTESANAL</v>
          </cell>
        </row>
        <row r="3961">
          <cell r="B3961">
            <v>17738</v>
          </cell>
          <cell r="C3961" t="str">
            <v>LA ??</v>
          </cell>
          <cell r="D3961" t="str">
            <v>CO-17738-BM</v>
          </cell>
          <cell r="E3961" t="str">
            <v>CERDE? SUAREZ LUCIANO MARTIN</v>
          </cell>
          <cell r="F3961" t="str">
            <v>ARTESANAL</v>
          </cell>
        </row>
        <row r="3962">
          <cell r="B3962">
            <v>17740</v>
          </cell>
          <cell r="C3962" t="str">
            <v>MI BARTOLITA</v>
          </cell>
          <cell r="D3962" t="str">
            <v>PL-17740-CM</v>
          </cell>
          <cell r="E3962" t="str">
            <v>PUESCAS GALAN JOSE ;PUESCAS GALAN JUAN CANCIO ;PUESCAS GALAN PEDRO ALVINGULO</v>
          </cell>
          <cell r="F3962" t="str">
            <v>LEY Nº26920</v>
          </cell>
        </row>
        <row r="3963">
          <cell r="B3963">
            <v>17741</v>
          </cell>
          <cell r="C3963" t="str">
            <v>MI DIOS JEHOVA</v>
          </cell>
          <cell r="D3963" t="str">
            <v>PO-17741-BM</v>
          </cell>
          <cell r="E3963" t="str">
            <v>RAMIREZ LLENQUE TIMOTEO</v>
          </cell>
          <cell r="F3963" t="str">
            <v>ARTESANAL</v>
          </cell>
        </row>
        <row r="3964">
          <cell r="B3964">
            <v>17742</v>
          </cell>
          <cell r="C3964" t="str">
            <v>LUZ DIVINA</v>
          </cell>
          <cell r="D3964" t="str">
            <v>PL-17742-BM</v>
          </cell>
          <cell r="E3964" t="str">
            <v>FIESTAS FIESTAS JOSE PORCIANO</v>
          </cell>
          <cell r="F3964" t="str">
            <v>MENOR ESCALA (ANCHOVETA) - ARTESANAL</v>
          </cell>
        </row>
        <row r="3965">
          <cell r="B3965">
            <v>17743</v>
          </cell>
          <cell r="C3965" t="str">
            <v>MARIA EUGENIA</v>
          </cell>
          <cell r="D3965" t="str">
            <v>PO-17743-BM</v>
          </cell>
          <cell r="E3965" t="str">
            <v>GUADALUPE Y GENARO RAMIREZ TEQUE</v>
          </cell>
          <cell r="F3965" t="str">
            <v>ARTESANAL</v>
          </cell>
        </row>
        <row r="3966">
          <cell r="B3966">
            <v>17745</v>
          </cell>
          <cell r="C3966" t="str">
            <v>MI JOSE LUCIANO</v>
          </cell>
          <cell r="D3966" t="str">
            <v>PO-17745-BM</v>
          </cell>
          <cell r="E3966" t="str">
            <v>JUAN V. NICOLAS GUZMAN Y OTROS</v>
          </cell>
          <cell r="F3966" t="str">
            <v>ARTESANAL</v>
          </cell>
        </row>
        <row r="3967">
          <cell r="B3967">
            <v>17746</v>
          </cell>
          <cell r="C3967" t="str">
            <v>ANGELITOS</v>
          </cell>
          <cell r="D3967" t="str">
            <v>HO-17746-CM</v>
          </cell>
          <cell r="E3967" t="str">
            <v>SANTISTEBAN OROSCO EDEN JOSUE</v>
          </cell>
          <cell r="F3967" t="str">
            <v>ARTESANAL</v>
          </cell>
        </row>
        <row r="3968">
          <cell r="B3968">
            <v>17747</v>
          </cell>
          <cell r="C3968" t="str">
            <v>SANDRA LEA</v>
          </cell>
          <cell r="D3968" t="str">
            <v>PO-17747-BM</v>
          </cell>
          <cell r="E3968" t="str">
            <v>VILLENA GOMEZ GABRIEL</v>
          </cell>
          <cell r="F3968" t="str">
            <v>ARTESANAL</v>
          </cell>
        </row>
        <row r="3969">
          <cell r="B3969">
            <v>17748</v>
          </cell>
          <cell r="C3969" t="str">
            <v>ONAMAR 2</v>
          </cell>
          <cell r="D3969" t="str">
            <v>CO-17748-CM</v>
          </cell>
          <cell r="E3969" t="str">
            <v>FISHING PESQUERA EXPORTADORA S.A.</v>
          </cell>
          <cell r="F3969" t="str">
            <v>ARTESANAL</v>
          </cell>
        </row>
        <row r="3970">
          <cell r="B3970">
            <v>17749</v>
          </cell>
          <cell r="C3970" t="str">
            <v>AUDAZ II</v>
          </cell>
          <cell r="D3970" t="str">
            <v>CO-17749-PM</v>
          </cell>
          <cell r="E3970" t="str">
            <v>ALIMENTOS HIDROBIOLOGICOS DEL PERU S.A.C.</v>
          </cell>
          <cell r="F3970" t="str">
            <v>DECRETO LEY Nº25977</v>
          </cell>
        </row>
        <row r="3971">
          <cell r="B3971">
            <v>17758</v>
          </cell>
          <cell r="C3971" t="str">
            <v>MI MERCEDITA</v>
          </cell>
          <cell r="D3971" t="str">
            <v>PL-17758-BM</v>
          </cell>
          <cell r="E3971" t="str">
            <v>FIESTAS QUEREVALU ESTEBAN</v>
          </cell>
          <cell r="F3971" t="str">
            <v>ARTESANAL</v>
          </cell>
        </row>
        <row r="3972">
          <cell r="B3972">
            <v>17759</v>
          </cell>
          <cell r="C3972" t="str">
            <v>MI PEDRO</v>
          </cell>
          <cell r="D3972" t="str">
            <v>PL-17759-BM</v>
          </cell>
          <cell r="E3972" t="str">
            <v>FRANCISCO LLENQUE FIESTAS Y OTROS</v>
          </cell>
          <cell r="F3972" t="str">
            <v>ARTESANAL</v>
          </cell>
        </row>
        <row r="3973">
          <cell r="B3973">
            <v>17762</v>
          </cell>
          <cell r="C3973" t="str">
            <v>KELLI LILIANA</v>
          </cell>
          <cell r="D3973" t="str">
            <v>PL-17762-BM</v>
          </cell>
          <cell r="E3973" t="str">
            <v>PUESCAS LORO FRANKLY OMAR</v>
          </cell>
          <cell r="F3973" t="str">
            <v>MENOR ESCALA (ANCHOVETA) - ARTESANAL</v>
          </cell>
        </row>
        <row r="3974">
          <cell r="B3974">
            <v>17763</v>
          </cell>
          <cell r="C3974" t="str">
            <v>CARMEN MARISELA</v>
          </cell>
          <cell r="D3974" t="str">
            <v>PL-17763-BM</v>
          </cell>
          <cell r="E3974" t="str">
            <v>CHAVESTA RELUZ TOMAS</v>
          </cell>
          <cell r="F3974" t="str">
            <v>ARTESANAL</v>
          </cell>
        </row>
        <row r="3975">
          <cell r="B3975">
            <v>17764</v>
          </cell>
          <cell r="C3975" t="str">
            <v>ODIN</v>
          </cell>
          <cell r="D3975" t="str">
            <v>CO-17764-BM</v>
          </cell>
          <cell r="E3975" t="str">
            <v>GAMARRA MENDOZA HUGO RICARDO</v>
          </cell>
          <cell r="F3975" t="str">
            <v>ARTESANAL</v>
          </cell>
        </row>
        <row r="3976">
          <cell r="B3976">
            <v>17765</v>
          </cell>
          <cell r="C3976" t="str">
            <v>JESUS ALONSO</v>
          </cell>
          <cell r="D3976" t="str">
            <v>CO-17765-BM</v>
          </cell>
          <cell r="E3976" t="str">
            <v>ENRIQUE SALAZAR MORENO CESAR</v>
          </cell>
          <cell r="F3976" t="str">
            <v>ARTESANAL</v>
          </cell>
        </row>
        <row r="3977">
          <cell r="B3977">
            <v>17769</v>
          </cell>
          <cell r="C3977" t="str">
            <v>NUESTRA SRA. DE LA PAZ 2</v>
          </cell>
          <cell r="D3977" t="str">
            <v>PL-17769-BM</v>
          </cell>
          <cell r="E3977" t="str">
            <v>HUAMANCHUMO CASAS JACINTO ;HUAMANCHUMO CASAS VICENTE</v>
          </cell>
          <cell r="F3977" t="str">
            <v>LEY Nº26920</v>
          </cell>
        </row>
        <row r="3978">
          <cell r="B3978">
            <v>17770</v>
          </cell>
          <cell r="C3978" t="str">
            <v>MI MARYURI</v>
          </cell>
          <cell r="D3978" t="str">
            <v>PL-17770-CM</v>
          </cell>
          <cell r="E3978" t="str">
            <v>BERNAL PALMA ELVIS JAMES</v>
          </cell>
          <cell r="F3978" t="str">
            <v>LEY Nº26920</v>
          </cell>
        </row>
        <row r="3979">
          <cell r="B3979">
            <v>17771</v>
          </cell>
          <cell r="C3979" t="str">
            <v>HALCON PACIFICO</v>
          </cell>
          <cell r="D3979" t="str">
            <v>CE-17771-CM</v>
          </cell>
          <cell r="E3979" t="str">
            <v>PESQUERA MARINHA S.A.C</v>
          </cell>
          <cell r="F3979" t="str">
            <v>LEY Nº26920</v>
          </cell>
        </row>
        <row r="3980">
          <cell r="B3980">
            <v>17772</v>
          </cell>
          <cell r="C3980" t="str">
            <v>CATERYN</v>
          </cell>
          <cell r="D3980" t="str">
            <v>CE-17772-BM</v>
          </cell>
          <cell r="E3980" t="str">
            <v>SAENZ DUE?S TITO MARCELINO</v>
          </cell>
          <cell r="F3980" t="str">
            <v>ARTESANAL</v>
          </cell>
        </row>
        <row r="3981">
          <cell r="B3981">
            <v>17773</v>
          </cell>
          <cell r="C3981" t="str">
            <v>EL CHIVI</v>
          </cell>
          <cell r="D3981" t="str">
            <v>CE-17773-BM</v>
          </cell>
          <cell r="E3981" t="str">
            <v>CARRERA CHAVEZ JOSE</v>
          </cell>
          <cell r="F3981" t="str">
            <v>ARTESANAL</v>
          </cell>
        </row>
        <row r="3982">
          <cell r="B3982">
            <v>17774</v>
          </cell>
          <cell r="C3982" t="str">
            <v>MILAGROS III</v>
          </cell>
          <cell r="D3982" t="str">
            <v>CE-17774-BM</v>
          </cell>
          <cell r="E3982" t="str">
            <v>RODRIGUEZ CERNA ISIDRO ABELARDO</v>
          </cell>
          <cell r="F3982" t="str">
            <v>ARTESANAL</v>
          </cell>
        </row>
        <row r="3983">
          <cell r="B3983">
            <v>17775</v>
          </cell>
          <cell r="C3983" t="str">
            <v>AR-DINORA</v>
          </cell>
          <cell r="D3983" t="str">
            <v>CE-17775-BM</v>
          </cell>
          <cell r="E3983" t="str">
            <v>JUAREZ MATOS IDELSA DINORA</v>
          </cell>
          <cell r="F3983" t="str">
            <v>ARTESANAL</v>
          </cell>
        </row>
        <row r="3984">
          <cell r="B3984">
            <v>17777</v>
          </cell>
          <cell r="C3984" t="str">
            <v>EL ARCA</v>
          </cell>
          <cell r="D3984" t="str">
            <v>CE-17777-BM</v>
          </cell>
          <cell r="E3984" t="str">
            <v>CONTRERAS DE ALONSO AGUSTINA</v>
          </cell>
          <cell r="F3984" t="str">
            <v>ARTESANAL</v>
          </cell>
        </row>
        <row r="3985">
          <cell r="B3985">
            <v>17781</v>
          </cell>
          <cell r="C3985" t="str">
            <v>DON MANUEL V</v>
          </cell>
          <cell r="D3985" t="str">
            <v>PL-17781-CM</v>
          </cell>
          <cell r="E3985" t="str">
            <v>PESQUERA MARINHA S.A.C</v>
          </cell>
          <cell r="F3985" t="str">
            <v>LEY Nº26920</v>
          </cell>
        </row>
        <row r="3986">
          <cell r="B3986">
            <v>17782</v>
          </cell>
          <cell r="C3986" t="str">
            <v>VIRGENCITA DE LA PUERTA</v>
          </cell>
          <cell r="D3986" t="str">
            <v>PL-17782-BM</v>
          </cell>
          <cell r="E3986" t="str">
            <v>LLENQUE FIESTAS OSWALDO FELIPE</v>
          </cell>
          <cell r="F3986" t="str">
            <v>ARTESANAL</v>
          </cell>
        </row>
        <row r="3987">
          <cell r="B3987">
            <v>17783</v>
          </cell>
          <cell r="C3987" t="str">
            <v>SINDY</v>
          </cell>
          <cell r="D3987" t="str">
            <v>PL-17783-CM</v>
          </cell>
          <cell r="E3987" t="str">
            <v>PALMA BERNAL HECTOR MANUEL</v>
          </cell>
          <cell r="F3987" t="str">
            <v>ARTESANAL</v>
          </cell>
        </row>
        <row r="3988">
          <cell r="B3988">
            <v>17784</v>
          </cell>
          <cell r="C3988" t="str">
            <v>JOSE LUIS</v>
          </cell>
          <cell r="D3988" t="str">
            <v>PL-17784-CM</v>
          </cell>
          <cell r="E3988" t="str">
            <v>SANDOVAL DAMIAN MARIA HUMBERTA ;SUCLUPE TEJADA JOSE DE LA ROSA</v>
          </cell>
          <cell r="F3988" t="str">
            <v>LEY Nº26920</v>
          </cell>
        </row>
        <row r="3989">
          <cell r="B3989">
            <v>17785</v>
          </cell>
          <cell r="C3989" t="str">
            <v>AGUSTINA 1</v>
          </cell>
          <cell r="D3989" t="str">
            <v>PL-17785-CM</v>
          </cell>
          <cell r="E3989" t="str">
            <v>AGUILAR LAZARO CARLOS JOSE ;AGUILAR LAZARO LUIS JOSE</v>
          </cell>
          <cell r="F3989" t="str">
            <v>LEY Nº26920</v>
          </cell>
        </row>
        <row r="3990">
          <cell r="B3990">
            <v>17786</v>
          </cell>
          <cell r="C3990" t="str">
            <v>MI JESUS EL SALVADOR</v>
          </cell>
          <cell r="D3990" t="str">
            <v>PL-17786-CM</v>
          </cell>
          <cell r="E3990" t="str">
            <v>ARROYO PUICAN MANUEL DE LA NATIVIDAD ;URCIA DE ARROYO AURORA</v>
          </cell>
          <cell r="F3990" t="str">
            <v>LEY Nº26920</v>
          </cell>
        </row>
        <row r="3991">
          <cell r="B3991">
            <v>17791</v>
          </cell>
          <cell r="C3991" t="str">
            <v>AUGUSTITO II</v>
          </cell>
          <cell r="D3991" t="str">
            <v>CO-17791-CM</v>
          </cell>
          <cell r="E3991" t="str">
            <v>GRUPO SINDICATO PESQUERO DEL PERU S.A.</v>
          </cell>
          <cell r="F3991" t="str">
            <v>MENOR ESCALA</v>
          </cell>
        </row>
        <row r="3992">
          <cell r="B3992">
            <v>17794</v>
          </cell>
          <cell r="C3992" t="str">
            <v>NARCISA DE JESUS III</v>
          </cell>
          <cell r="D3992" t="str">
            <v>TA-17794-CM</v>
          </cell>
          <cell r="E3992" t="str">
            <v>ZAGAL MU?Z ELIZABETH</v>
          </cell>
          <cell r="F3992" t="str">
            <v>LEY Nº26920</v>
          </cell>
        </row>
        <row r="3993">
          <cell r="B3993">
            <v>17795</v>
          </cell>
          <cell r="C3993" t="str">
            <v>VIRGEN DE FATIMA</v>
          </cell>
          <cell r="D3993" t="str">
            <v>TA-17795-BM</v>
          </cell>
          <cell r="E3993" t="str">
            <v>GUARNIZ VIGO OSWALDO ANGELMIRO</v>
          </cell>
          <cell r="F3993" t="str">
            <v>ARTESANAL</v>
          </cell>
        </row>
        <row r="3994">
          <cell r="B3994">
            <v>17796</v>
          </cell>
          <cell r="C3994" t="str">
            <v>EVELYN ELIZABETH</v>
          </cell>
          <cell r="D3994" t="str">
            <v>PS-17796-BM</v>
          </cell>
          <cell r="E3994" t="str">
            <v>CAHUANA ROA CESAR</v>
          </cell>
          <cell r="F3994" t="str">
            <v>ARTESANAL</v>
          </cell>
        </row>
        <row r="3995">
          <cell r="B3995">
            <v>17797</v>
          </cell>
          <cell r="C3995" t="str">
            <v>JUAN CARLOS</v>
          </cell>
          <cell r="D3995" t="str">
            <v>PS-17797-BM</v>
          </cell>
          <cell r="E3995" t="str">
            <v>MARTINEZ MATTA VICENTE ALBERTO</v>
          </cell>
          <cell r="F3995" t="str">
            <v>ARTESANAL</v>
          </cell>
        </row>
        <row r="3996">
          <cell r="B3996">
            <v>17798</v>
          </cell>
          <cell r="C3996" t="str">
            <v>SAN DIEGO</v>
          </cell>
          <cell r="D3996" t="str">
            <v>PS-17798-BM</v>
          </cell>
          <cell r="E3996" t="str">
            <v>PACHAS HUAMAN JESUS H.</v>
          </cell>
          <cell r="F3996" t="str">
            <v>ARTESANAL</v>
          </cell>
        </row>
        <row r="3997">
          <cell r="B3997">
            <v>17799</v>
          </cell>
          <cell r="C3997" t="str">
            <v>PACIENCIA</v>
          </cell>
          <cell r="D3997" t="str">
            <v>PS-17799-BM</v>
          </cell>
          <cell r="E3997" t="str">
            <v>LOPEZ ANCHANTE LUIS C.</v>
          </cell>
          <cell r="F3997" t="str">
            <v>ARTESANAL</v>
          </cell>
        </row>
        <row r="3998">
          <cell r="B3998">
            <v>17801</v>
          </cell>
          <cell r="C3998" t="str">
            <v>LOS GATOS</v>
          </cell>
          <cell r="D3998" t="str">
            <v>PS-17801-BM</v>
          </cell>
          <cell r="E3998" t="str">
            <v>CASAS SANCHEZ ROMAN</v>
          </cell>
          <cell r="F3998" t="str">
            <v>ARTESANAL</v>
          </cell>
        </row>
        <row r="3999">
          <cell r="B3999">
            <v>17802</v>
          </cell>
          <cell r="C3999" t="str">
            <v>GRECKO II</v>
          </cell>
          <cell r="D3999" t="str">
            <v>PS-17802-BM</v>
          </cell>
          <cell r="E3999" t="str">
            <v>VALDIVIEZO PADILLA GRETA JESUS</v>
          </cell>
          <cell r="F3999" t="str">
            <v>ARTESANAL</v>
          </cell>
        </row>
        <row r="4000">
          <cell r="B4000">
            <v>17803</v>
          </cell>
          <cell r="C4000" t="str">
            <v>SE?R DE MURUHUAY</v>
          </cell>
          <cell r="D4000" t="str">
            <v>PS-17803-BM</v>
          </cell>
          <cell r="E4000" t="str">
            <v>GARCIA HUASASQUICHE SANTOS CARLOS</v>
          </cell>
          <cell r="F4000" t="str">
            <v>ARTESANAL</v>
          </cell>
        </row>
        <row r="4001">
          <cell r="B4001">
            <v>17804</v>
          </cell>
          <cell r="C4001" t="str">
            <v>DON KOKE</v>
          </cell>
          <cell r="D4001" t="str">
            <v>PS-17804-BM</v>
          </cell>
          <cell r="E4001" t="str">
            <v>WALTER AVALOS NEYRA Y YULISA DE LA CRUZ</v>
          </cell>
          <cell r="F4001" t="str">
            <v>ARTESANAL</v>
          </cell>
        </row>
        <row r="4002">
          <cell r="B4002">
            <v>17805</v>
          </cell>
          <cell r="C4002" t="str">
            <v>ALEX Y ALONSO</v>
          </cell>
          <cell r="D4002" t="str">
            <v>PS-17805-BM</v>
          </cell>
          <cell r="E4002" t="str">
            <v>MEJIA TINTAYA AGUSTIN</v>
          </cell>
          <cell r="F4002" t="str">
            <v>ARTESANAL</v>
          </cell>
        </row>
        <row r="4003">
          <cell r="B4003">
            <v>17806</v>
          </cell>
          <cell r="C4003" t="str">
            <v>BERNY</v>
          </cell>
          <cell r="D4003" t="str">
            <v>PS-17806-BM</v>
          </cell>
          <cell r="E4003" t="str">
            <v>TASAYCO BRICE? WILFREDO</v>
          </cell>
          <cell r="F4003" t="str">
            <v>ARTESANAL</v>
          </cell>
        </row>
        <row r="4004">
          <cell r="B4004">
            <v>17834</v>
          </cell>
          <cell r="C4004" t="str">
            <v>KEVIN</v>
          </cell>
          <cell r="D4004" t="str">
            <v>IQ-17834-PF</v>
          </cell>
          <cell r="E4004" t="str">
            <v>VILCHEZ SINARAHUA ALCIDES</v>
          </cell>
          <cell r="F4004" t="str">
            <v>ARTESANAL</v>
          </cell>
        </row>
        <row r="4005">
          <cell r="B4005">
            <v>17856</v>
          </cell>
          <cell r="C4005" t="str">
            <v>MI HUMBERDINO</v>
          </cell>
          <cell r="D4005" t="str">
            <v>PL-17856-BM</v>
          </cell>
          <cell r="E4005" t="str">
            <v>ISIQUE PANTA ESTEBAN Y TEJADA BANCES SARA</v>
          </cell>
          <cell r="F4005" t="str">
            <v>ARTESANAL</v>
          </cell>
        </row>
        <row r="4006">
          <cell r="B4006">
            <v>17861</v>
          </cell>
          <cell r="C4006" t="str">
            <v>SARITA COLONIA</v>
          </cell>
          <cell r="D4006" t="str">
            <v>SN-17861-BM</v>
          </cell>
          <cell r="E4006" t="str">
            <v>RODRIGUEZ CORRALES AGUSTIN</v>
          </cell>
          <cell r="F4006" t="str">
            <v>ARTESANAL</v>
          </cell>
        </row>
        <row r="4007">
          <cell r="B4007">
            <v>17863</v>
          </cell>
          <cell r="C4007" t="str">
            <v>SARA TEREK</v>
          </cell>
          <cell r="D4007" t="str">
            <v>PT-17863-BM</v>
          </cell>
          <cell r="E4007" t="str">
            <v>TELLO DE YAKSETIG GLADYS ;YAKSETIG CARRASCO CARLOS HUGO</v>
          </cell>
          <cell r="F4007" t="str">
            <v>ARTESANAL</v>
          </cell>
        </row>
        <row r="4008">
          <cell r="B4008">
            <v>17864</v>
          </cell>
          <cell r="C4008" t="str">
            <v>GAVIOTA III</v>
          </cell>
          <cell r="D4008" t="str">
            <v>PT-17864-BM</v>
          </cell>
          <cell r="E4008" t="str">
            <v>JOSE MAXIMO TUME RUIZ Y HNO.</v>
          </cell>
          <cell r="F4008" t="str">
            <v>ARTESANAL</v>
          </cell>
        </row>
        <row r="4009">
          <cell r="B4009">
            <v>17865</v>
          </cell>
          <cell r="C4009" t="str">
            <v>SAN AGUSTIN</v>
          </cell>
          <cell r="D4009" t="str">
            <v>PT-17865-CM</v>
          </cell>
          <cell r="E4009" t="str">
            <v>PAIBA MARTINEZ JOHNNY ;PAIBA MARTINEZ PEDRO</v>
          </cell>
          <cell r="F4009" t="str">
            <v>MENOR ESCALA (ANCHOVETA) - ARTESANAL</v>
          </cell>
        </row>
        <row r="4010">
          <cell r="B4010">
            <v>17872</v>
          </cell>
          <cell r="C4010" t="str">
            <v>MARIA CASILDA II</v>
          </cell>
          <cell r="D4010" t="str">
            <v>ZS-17872-BM</v>
          </cell>
          <cell r="E4010" t="str">
            <v>HERMANOS MARTINEZ MORALES</v>
          </cell>
          <cell r="F4010" t="str">
            <v>ARTESANAL</v>
          </cell>
        </row>
        <row r="4011">
          <cell r="B4011">
            <v>17873</v>
          </cell>
          <cell r="C4011" t="str">
            <v>JUAN BAUTISTA</v>
          </cell>
          <cell r="D4011" t="str">
            <v>ZS-17873-BM</v>
          </cell>
          <cell r="E4011" t="str">
            <v>CARNERO LLACSAHUANCHE FRANCISCO</v>
          </cell>
          <cell r="F4011" t="str">
            <v>ARTESANAL</v>
          </cell>
        </row>
        <row r="4012">
          <cell r="B4012">
            <v>17874</v>
          </cell>
          <cell r="C4012" t="str">
            <v>GRISELDA</v>
          </cell>
          <cell r="D4012" t="str">
            <v>ZS-17874-BM</v>
          </cell>
          <cell r="E4012" t="str">
            <v>CORNEJO PE? GODOFREDO</v>
          </cell>
          <cell r="F4012" t="str">
            <v>ARTESANAL</v>
          </cell>
        </row>
        <row r="4013">
          <cell r="B4013">
            <v>17875</v>
          </cell>
          <cell r="C4013" t="str">
            <v>JESUS HERNANDO</v>
          </cell>
          <cell r="D4013" t="str">
            <v>ZS-17875-BM</v>
          </cell>
          <cell r="E4013" t="str">
            <v>FIESTAS VIA HERNANDO</v>
          </cell>
          <cell r="F4013" t="str">
            <v>DECRETO LEGISLATIVO Nº1273</v>
          </cell>
        </row>
        <row r="4014">
          <cell r="B4014">
            <v>17876</v>
          </cell>
          <cell r="C4014" t="str">
            <v>LUIS JACINTO</v>
          </cell>
          <cell r="D4014" t="str">
            <v>ZS-17876-BM</v>
          </cell>
          <cell r="E4014" t="str">
            <v>CALERO CESPEDES NILTON</v>
          </cell>
          <cell r="F4014" t="str">
            <v>ARTESANAL</v>
          </cell>
        </row>
        <row r="4015">
          <cell r="B4015">
            <v>17877</v>
          </cell>
          <cell r="C4015" t="str">
            <v>YOVANA II</v>
          </cell>
          <cell r="D4015" t="str">
            <v>ZS-17877-BM</v>
          </cell>
          <cell r="E4015" t="str">
            <v>LAVADO DE LA CRUZ JOSE</v>
          </cell>
          <cell r="F4015" t="str">
            <v>DECRETO LEGISLATIVO Nº1273</v>
          </cell>
        </row>
        <row r="4016">
          <cell r="B4016">
            <v>17881</v>
          </cell>
          <cell r="C4016" t="str">
            <v>GUIAME CANDELARIA</v>
          </cell>
          <cell r="D4016" t="str">
            <v>TA-17881-BM</v>
          </cell>
          <cell r="E4016" t="str">
            <v>ENRIQUE JACINTO ECHE Y OTROS</v>
          </cell>
          <cell r="F4016" t="str">
            <v>ARTESANAL</v>
          </cell>
        </row>
        <row r="4017">
          <cell r="B4017">
            <v>17882</v>
          </cell>
          <cell r="C4017" t="str">
            <v>PEDRO LUIS</v>
          </cell>
          <cell r="D4017" t="str">
            <v>PS-17882-BM</v>
          </cell>
          <cell r="E4017" t="str">
            <v>HERNANDEZ ANGULO VICTOR</v>
          </cell>
          <cell r="F4017" t="str">
            <v>ARTESANAL</v>
          </cell>
        </row>
        <row r="4018">
          <cell r="B4018">
            <v>17884</v>
          </cell>
          <cell r="C4018" t="str">
            <v>GOLIAT</v>
          </cell>
          <cell r="D4018" t="str">
            <v>PS-17884-BM</v>
          </cell>
          <cell r="E4018" t="str">
            <v>MONJA DE BARRETO EDELMINA</v>
          </cell>
          <cell r="F4018" t="str">
            <v>ARTESANAL</v>
          </cell>
        </row>
        <row r="4019">
          <cell r="B4019">
            <v>17885</v>
          </cell>
          <cell r="C4019" t="str">
            <v>ROCIO</v>
          </cell>
          <cell r="D4019" t="str">
            <v>PS-17885-BM</v>
          </cell>
          <cell r="E4019" t="str">
            <v>DE LA CRUZ ROCIO DEL PILAR</v>
          </cell>
          <cell r="F4019" t="str">
            <v>ARTESANAL</v>
          </cell>
        </row>
        <row r="4020">
          <cell r="B4020">
            <v>17886</v>
          </cell>
          <cell r="C4020" t="str">
            <v>FISHERMAN II</v>
          </cell>
          <cell r="D4020" t="str">
            <v>PS-17886-BM</v>
          </cell>
          <cell r="E4020" t="str">
            <v>MAGAN ARROYO CARLOS DANIEL</v>
          </cell>
          <cell r="F4020" t="str">
            <v>ARTESANAL</v>
          </cell>
        </row>
        <row r="4021">
          <cell r="B4021">
            <v>17887</v>
          </cell>
          <cell r="C4021" t="str">
            <v>MARIO</v>
          </cell>
          <cell r="D4021" t="str">
            <v>PS-17887-BM</v>
          </cell>
          <cell r="E4021" t="str">
            <v>ALARCON DEL VALLE MARIO I.</v>
          </cell>
          <cell r="F4021" t="str">
            <v>ARTESANAL</v>
          </cell>
        </row>
        <row r="4022">
          <cell r="B4022">
            <v>17888</v>
          </cell>
          <cell r="C4022" t="str">
            <v>LOS HERMANOS CORAJE III</v>
          </cell>
          <cell r="D4022" t="str">
            <v>PS-17888-BM</v>
          </cell>
          <cell r="E4022" t="str">
            <v>HUANCO CASSA VICTOR B.</v>
          </cell>
          <cell r="F4022" t="str">
            <v>ARTESANAL</v>
          </cell>
        </row>
        <row r="4023">
          <cell r="B4023">
            <v>17889</v>
          </cell>
          <cell r="C4023" t="str">
            <v>PIQUERO I</v>
          </cell>
          <cell r="D4023" t="str">
            <v>PS-17889-BM</v>
          </cell>
          <cell r="E4023" t="str">
            <v>ALVAREZ CORDOVA JULIO</v>
          </cell>
          <cell r="F4023" t="str">
            <v>ARTESANAL</v>
          </cell>
        </row>
        <row r="4024">
          <cell r="B4024">
            <v>17890</v>
          </cell>
          <cell r="C4024" t="str">
            <v>YHELMA</v>
          </cell>
          <cell r="D4024" t="str">
            <v>PS-17890-BM</v>
          </cell>
          <cell r="E4024" t="str">
            <v>FLORES LLAMOCA CARMEN ELSA</v>
          </cell>
          <cell r="F4024" t="str">
            <v>ARTESANAL</v>
          </cell>
        </row>
        <row r="4025">
          <cell r="B4025">
            <v>17891</v>
          </cell>
          <cell r="C4025" t="str">
            <v>MARTINCITO</v>
          </cell>
          <cell r="D4025" t="str">
            <v>PS-17891-BM</v>
          </cell>
          <cell r="E4025" t="str">
            <v>ARANGO DE MATTA MARIA</v>
          </cell>
          <cell r="F4025" t="str">
            <v>ARTESANAL</v>
          </cell>
        </row>
        <row r="4026">
          <cell r="B4026">
            <v>17892</v>
          </cell>
          <cell r="C4026" t="str">
            <v>DO? ROSA</v>
          </cell>
          <cell r="D4026" t="str">
            <v>PS-17892-BM</v>
          </cell>
          <cell r="E4026" t="str">
            <v>RAMOS MATIAS WILLIAMS JAVIER</v>
          </cell>
          <cell r="F4026" t="str">
            <v>ARTESANAL</v>
          </cell>
        </row>
        <row r="4027">
          <cell r="B4027">
            <v>17893</v>
          </cell>
          <cell r="C4027" t="str">
            <v>DELFIN</v>
          </cell>
          <cell r="D4027" t="str">
            <v>PS-17893-BM</v>
          </cell>
          <cell r="E4027" t="str">
            <v>PACHECO CALDERON VICTOR ANTONIO</v>
          </cell>
          <cell r="F4027" t="str">
            <v>ARTESANAL</v>
          </cell>
        </row>
        <row r="4028">
          <cell r="B4028">
            <v>17894</v>
          </cell>
          <cell r="C4028" t="str">
            <v>DO? LIDIA I</v>
          </cell>
          <cell r="D4028" t="str">
            <v>PS-17894-BM</v>
          </cell>
          <cell r="E4028" t="str">
            <v>GARCIA TORRES RAUL</v>
          </cell>
          <cell r="F4028" t="str">
            <v>ARTESANAL</v>
          </cell>
        </row>
        <row r="4029">
          <cell r="B4029">
            <v>17895</v>
          </cell>
          <cell r="C4029" t="str">
            <v>MARTIN LIZET ALEXANDRA II</v>
          </cell>
          <cell r="D4029" t="str">
            <v>PS-17895-BM</v>
          </cell>
          <cell r="E4029" t="str">
            <v>CHIRA SANCHEZ YSRA JESUS</v>
          </cell>
          <cell r="F4029" t="str">
            <v>ARTESANAL</v>
          </cell>
        </row>
        <row r="4030">
          <cell r="B4030">
            <v>17896</v>
          </cell>
          <cell r="C4030" t="str">
            <v>JESUCRISTO VIVE I</v>
          </cell>
          <cell r="D4030" t="str">
            <v>PS-17896-BM</v>
          </cell>
          <cell r="E4030" t="str">
            <v>FLORES SALDA? MARY ESTHER</v>
          </cell>
          <cell r="F4030" t="str">
            <v>ARTESANAL</v>
          </cell>
        </row>
        <row r="4031">
          <cell r="B4031">
            <v>17897</v>
          </cell>
          <cell r="C4031" t="str">
            <v>KOKORO</v>
          </cell>
          <cell r="D4031" t="str">
            <v>PS-17897-BM</v>
          </cell>
          <cell r="E4031" t="str">
            <v>RAMIREZ ALQUIZAAR JORGE LUIS</v>
          </cell>
          <cell r="F4031" t="str">
            <v>ARTESANAL</v>
          </cell>
        </row>
        <row r="4032">
          <cell r="B4032">
            <v>17898</v>
          </cell>
          <cell r="C4032" t="str">
            <v>DON ISIDRO</v>
          </cell>
          <cell r="D4032" t="str">
            <v>PS-17898-BM</v>
          </cell>
          <cell r="E4032" t="str">
            <v>RAMIREZ CAVERO ARTURO</v>
          </cell>
          <cell r="F4032" t="str">
            <v>ARTESANAL</v>
          </cell>
        </row>
        <row r="4033">
          <cell r="B4033">
            <v>17900</v>
          </cell>
          <cell r="C4033" t="str">
            <v>DON PEDRITO</v>
          </cell>
          <cell r="D4033" t="str">
            <v>PS-17900-BM</v>
          </cell>
          <cell r="E4033" t="str">
            <v>GOGIN ACEVEDO MARIA BEATRIZ</v>
          </cell>
          <cell r="F4033" t="str">
            <v>ARTESANAL</v>
          </cell>
        </row>
        <row r="4034">
          <cell r="B4034">
            <v>17901</v>
          </cell>
          <cell r="C4034" t="str">
            <v>DON JULIO</v>
          </cell>
          <cell r="D4034" t="str">
            <v>CO-17901-CM</v>
          </cell>
          <cell r="E4034" t="str">
            <v>EMPRESA PESQUERA BRANIMAR S.R.L.</v>
          </cell>
          <cell r="F4034" t="str">
            <v>LEY Nº26920</v>
          </cell>
        </row>
        <row r="4035">
          <cell r="B4035">
            <v>17902</v>
          </cell>
          <cell r="C4035" t="str">
            <v>SAN MARCOS</v>
          </cell>
          <cell r="D4035" t="str">
            <v>CO-17902-BM</v>
          </cell>
          <cell r="E4035" t="str">
            <v>REA? PANTOJA AGUSTIN BIVIANO</v>
          </cell>
          <cell r="F4035" t="str">
            <v>ARTESANAL</v>
          </cell>
        </row>
        <row r="4036">
          <cell r="B4036">
            <v>17904</v>
          </cell>
          <cell r="C4036" t="str">
            <v>DON SEFERINO</v>
          </cell>
          <cell r="D4036" t="str">
            <v>PL-17904-CM</v>
          </cell>
          <cell r="E4036" t="str">
            <v>MI ELVIS S.A.C.</v>
          </cell>
          <cell r="F4036" t="str">
            <v>LEY Nº26920</v>
          </cell>
        </row>
        <row r="4037">
          <cell r="B4037">
            <v>17914</v>
          </cell>
          <cell r="C4037" t="str">
            <v>MAYDA MARIA</v>
          </cell>
          <cell r="D4037" t="str">
            <v>CO-17914-CM</v>
          </cell>
          <cell r="E4037" t="str">
            <v>TUME TUME RUFINO ;VITE DE TUME MARIA AURELIA</v>
          </cell>
          <cell r="F4037" t="str">
            <v>LEY Nº26920</v>
          </cell>
        </row>
        <row r="4038">
          <cell r="B4038">
            <v>17915</v>
          </cell>
          <cell r="C4038" t="str">
            <v>LUCERO</v>
          </cell>
          <cell r="D4038" t="str">
            <v>CO-17915-BM</v>
          </cell>
          <cell r="E4038" t="str">
            <v>BUSTAMANTE PALACIOS LUIS ALBERTO</v>
          </cell>
          <cell r="F4038" t="str">
            <v>ARTESANAL</v>
          </cell>
        </row>
        <row r="4039">
          <cell r="B4039">
            <v>17917</v>
          </cell>
          <cell r="C4039" t="str">
            <v>SIGLO XX-II</v>
          </cell>
          <cell r="D4039" t="str">
            <v>CO-17917-BM</v>
          </cell>
          <cell r="E4039" t="str">
            <v>CAYCHO FAUSTINO VICENTE MAXIMILIANO</v>
          </cell>
          <cell r="F4039" t="str">
            <v>DECRETO LEGISLATIVO Nº1273</v>
          </cell>
        </row>
        <row r="4040">
          <cell r="B4040">
            <v>17919</v>
          </cell>
          <cell r="C4040" t="str">
            <v>DON VICENTE</v>
          </cell>
          <cell r="D4040" t="str">
            <v>PL-17919-BM</v>
          </cell>
          <cell r="E4040" t="str">
            <v>MARTINEZ FIESTAS ANTONIO</v>
          </cell>
          <cell r="F4040" t="str">
            <v>ARTESANAL</v>
          </cell>
        </row>
        <row r="4041">
          <cell r="B4041">
            <v>17921</v>
          </cell>
          <cell r="C4041" t="str">
            <v>TIO MEDARDO</v>
          </cell>
          <cell r="D4041" t="str">
            <v>SE-17921-BM</v>
          </cell>
          <cell r="E4041" t="str">
            <v>FARIAS DEL VALLE JORGE ENRIQUE</v>
          </cell>
          <cell r="F4041" t="str">
            <v>ARTESANAL</v>
          </cell>
        </row>
        <row r="4042">
          <cell r="B4042">
            <v>17923</v>
          </cell>
          <cell r="C4042" t="str">
            <v>VIRGEN DE CHAPI Nº 2</v>
          </cell>
          <cell r="D4042" t="str">
            <v>PL-17923-PM</v>
          </cell>
          <cell r="E4042" t="str">
            <v>GRUPO NUNTON S.A.C.</v>
          </cell>
          <cell r="F4042" t="str">
            <v>LEY Nº26920</v>
          </cell>
        </row>
        <row r="4043">
          <cell r="B4043">
            <v>17924</v>
          </cell>
          <cell r="C4043" t="str">
            <v>MI INOCENTA</v>
          </cell>
          <cell r="D4043" t="str">
            <v>PL-17924-BM</v>
          </cell>
          <cell r="E4043" t="str">
            <v>FIESTAS GONZALES FRANCISCO</v>
          </cell>
          <cell r="F4043" t="str">
            <v>ARTESANAL</v>
          </cell>
        </row>
        <row r="4044">
          <cell r="B4044">
            <v>17925</v>
          </cell>
          <cell r="C4044" t="str">
            <v>EXITO OCEANO I</v>
          </cell>
          <cell r="D4044" t="str">
            <v>CO-17925-CM</v>
          </cell>
          <cell r="E4044" t="str">
            <v>ALVAREZ VDA DE PANTA PLACIDA ;PANTA ECA DOMINGO ;PANTA ECA EXCEQUIEL ;PANTA ECA JOSE BONIFACIO ;PANTA ECA PABLO ;PANTA PANTA MARIA SANTOS ;RUIZ DE PANTA NICOLASA</v>
          </cell>
          <cell r="F4044" t="str">
            <v>LEY Nº26920</v>
          </cell>
        </row>
        <row r="4045">
          <cell r="B4045">
            <v>17926</v>
          </cell>
          <cell r="C4045" t="str">
            <v>MICHEL</v>
          </cell>
          <cell r="D4045" t="str">
            <v>CO-17926-BM</v>
          </cell>
          <cell r="E4045" t="str">
            <v>SILVA SOLUCO JUSTO</v>
          </cell>
          <cell r="F4045" t="str">
            <v>DECRETO LEGISLATIVO Nº1273</v>
          </cell>
        </row>
        <row r="4046">
          <cell r="B4046">
            <v>17927</v>
          </cell>
          <cell r="C4046" t="str">
            <v>ISABEL YANET</v>
          </cell>
          <cell r="D4046" t="str">
            <v>CO-17927-BM</v>
          </cell>
          <cell r="E4046" t="str">
            <v>GARCIA GARCIA JUAN LUIS</v>
          </cell>
          <cell r="F4046" t="str">
            <v>ARTESANAL</v>
          </cell>
        </row>
        <row r="4047">
          <cell r="B4047">
            <v>17929</v>
          </cell>
          <cell r="C4047" t="str">
            <v>LEONARDO</v>
          </cell>
          <cell r="D4047" t="str">
            <v>CO-17929-BM</v>
          </cell>
          <cell r="E4047" t="str">
            <v>PAIVA VELASQUEZ JULIO CESAR</v>
          </cell>
          <cell r="F4047" t="str">
            <v>DECRETO LEGISLATIVO Nº1273</v>
          </cell>
        </row>
        <row r="4048">
          <cell r="B4048">
            <v>17930</v>
          </cell>
          <cell r="C4048" t="str">
            <v>MULLUWASI</v>
          </cell>
          <cell r="D4048" t="str">
            <v>CO-17930-BM</v>
          </cell>
          <cell r="E4048" t="str">
            <v>GUERRERO BEDOYA GERARDO</v>
          </cell>
          <cell r="F4048" t="str">
            <v>ARTESANAL</v>
          </cell>
        </row>
        <row r="4049">
          <cell r="B4049">
            <v>17933</v>
          </cell>
          <cell r="C4049" t="str">
            <v>LAS TRES MARIAS</v>
          </cell>
          <cell r="D4049" t="str">
            <v>PS-17933-BM</v>
          </cell>
          <cell r="E4049" t="str">
            <v>AGUADO VDA. DE SORIANO VENEDICTA</v>
          </cell>
          <cell r="F4049" t="str">
            <v>ARTESANAL</v>
          </cell>
        </row>
        <row r="4050">
          <cell r="B4050">
            <v>17934</v>
          </cell>
          <cell r="C4050" t="str">
            <v>GIANCARLOS Y ERLITA</v>
          </cell>
          <cell r="D4050" t="str">
            <v>PS-17934-BM</v>
          </cell>
          <cell r="E4050" t="str">
            <v>MENDEZ LAURA CARLOS ALBERTO</v>
          </cell>
          <cell r="F4050" t="str">
            <v>ARTESANAL</v>
          </cell>
        </row>
        <row r="4051">
          <cell r="B4051">
            <v>17937</v>
          </cell>
          <cell r="C4051" t="str">
            <v>YSELA</v>
          </cell>
          <cell r="D4051" t="str">
            <v>PS-17937-BM</v>
          </cell>
          <cell r="E4051" t="str">
            <v>VEGA GOMEZ SIMON JAVIER</v>
          </cell>
          <cell r="F4051" t="str">
            <v>ARTESANAL</v>
          </cell>
        </row>
        <row r="4052">
          <cell r="B4052">
            <v>17939</v>
          </cell>
          <cell r="C4052" t="str">
            <v>DOBLE IMPACTO</v>
          </cell>
          <cell r="D4052" t="str">
            <v>PS-17939-BM</v>
          </cell>
          <cell r="E4052" t="str">
            <v>GONZALES ESPINOZA JORGE ALDO MARTIN</v>
          </cell>
          <cell r="F4052" t="str">
            <v>ARTESANAL</v>
          </cell>
        </row>
        <row r="4053">
          <cell r="B4053">
            <v>17941</v>
          </cell>
          <cell r="C4053" t="str">
            <v>CHRISTOPHER</v>
          </cell>
          <cell r="D4053" t="str">
            <v>PS-17941-BM</v>
          </cell>
          <cell r="E4053" t="str">
            <v>OCHOA QUIN TANILLA JOSE</v>
          </cell>
          <cell r="F4053" t="str">
            <v>ARTESANAL</v>
          </cell>
        </row>
        <row r="4054">
          <cell r="B4054">
            <v>17942</v>
          </cell>
          <cell r="C4054" t="str">
            <v>EL GRECKO IV</v>
          </cell>
          <cell r="D4054" t="str">
            <v>PS-17942-BM</v>
          </cell>
          <cell r="E4054" t="str">
            <v>VALDIVIEZO PADILLA GRETA JESUS</v>
          </cell>
          <cell r="F4054" t="str">
            <v>ARTESANAL</v>
          </cell>
        </row>
        <row r="4055">
          <cell r="B4055">
            <v>17944</v>
          </cell>
          <cell r="C4055" t="str">
            <v>LUIS MIGUEL</v>
          </cell>
          <cell r="D4055" t="str">
            <v>YU-17944-PF</v>
          </cell>
          <cell r="E4055" t="str">
            <v>ANDOA VARGAS JOSE ABELINO</v>
          </cell>
          <cell r="F4055" t="str">
            <v>ARTESANAL</v>
          </cell>
        </row>
        <row r="4056">
          <cell r="B4056">
            <v>17946</v>
          </cell>
          <cell r="C4056" t="str">
            <v>ORCA I</v>
          </cell>
          <cell r="D4056" t="str">
            <v>PS-17946-BM</v>
          </cell>
          <cell r="E4056" t="str">
            <v>MEDINA PACO JULIO</v>
          </cell>
          <cell r="F4056" t="str">
            <v>ARTESANAL</v>
          </cell>
        </row>
        <row r="4057">
          <cell r="B4057">
            <v>17947</v>
          </cell>
          <cell r="C4057" t="str">
            <v>HORIZONTE I</v>
          </cell>
          <cell r="D4057" t="str">
            <v>CO-17947-BM</v>
          </cell>
          <cell r="E4057" t="str">
            <v>VIEIRA DIESTRO ROBERTO ;VIEIRA PORTUGAL CARLOS GUSTAVO</v>
          </cell>
          <cell r="F4057" t="str">
            <v>MENOR ESCALA</v>
          </cell>
        </row>
        <row r="4058">
          <cell r="B4058">
            <v>17950</v>
          </cell>
          <cell r="C4058" t="str">
            <v>VIRGEN DE YAUCA</v>
          </cell>
          <cell r="D4058" t="str">
            <v>PS-17950-BM</v>
          </cell>
          <cell r="E4058" t="str">
            <v>PACHECO MONTES JORGE ALBERTO</v>
          </cell>
          <cell r="F4058" t="str">
            <v>ARTESANAL</v>
          </cell>
        </row>
        <row r="4059">
          <cell r="B4059">
            <v>17960</v>
          </cell>
          <cell r="C4059" t="str">
            <v>MARIA ISABEL</v>
          </cell>
          <cell r="D4059" t="str">
            <v>SY-17960-BM</v>
          </cell>
          <cell r="E4059" t="str">
            <v>CORREA ABAD ANIBAR</v>
          </cell>
          <cell r="F4059" t="str">
            <v>ARTESANAL</v>
          </cell>
        </row>
        <row r="4060">
          <cell r="B4060">
            <v>17961</v>
          </cell>
          <cell r="C4060" t="str">
            <v>MILAGRO DE CHALPON V</v>
          </cell>
          <cell r="D4060" t="str">
            <v>CO-17961-CM</v>
          </cell>
          <cell r="E4060" t="str">
            <v>VITE LALUPU TOMAS</v>
          </cell>
          <cell r="F4060" t="str">
            <v>LEY Nº26920</v>
          </cell>
        </row>
        <row r="4061">
          <cell r="B4061">
            <v>17962</v>
          </cell>
          <cell r="C4061" t="str">
            <v>MILAGRO DE CHALPON</v>
          </cell>
          <cell r="D4061" t="str">
            <v>PT-17962-CM</v>
          </cell>
          <cell r="E4061" t="str">
            <v>INVERSIONES PESQUERAS JUAN CARLOS E.I.R.L.</v>
          </cell>
          <cell r="F4061" t="str">
            <v>LEY Nº26920</v>
          </cell>
        </row>
        <row r="4062">
          <cell r="B4062">
            <v>17963</v>
          </cell>
          <cell r="C4062" t="str">
            <v>ROBERT Y YANET</v>
          </cell>
          <cell r="D4062" t="str">
            <v>CO-17963-BM</v>
          </cell>
          <cell r="E4062" t="str">
            <v>GARRIDO CHAVEZ ROBERTO IGNACIO</v>
          </cell>
          <cell r="F4062" t="str">
            <v>DECRETO LEGISLATIVO Nº1273</v>
          </cell>
        </row>
        <row r="4063">
          <cell r="B4063">
            <v>17966</v>
          </cell>
          <cell r="C4063" t="str">
            <v>MI MARCOS 2</v>
          </cell>
          <cell r="D4063" t="str">
            <v>PL-17966-BM</v>
          </cell>
          <cell r="E4063" t="str">
            <v>SANCHEZ CURO MARCIANO</v>
          </cell>
          <cell r="F4063" t="str">
            <v>ARTESANAL</v>
          </cell>
        </row>
        <row r="4064">
          <cell r="B4064">
            <v>17967</v>
          </cell>
          <cell r="C4064" t="str">
            <v>MI MARCOS 3</v>
          </cell>
          <cell r="D4064" t="str">
            <v>PL-17967-BM</v>
          </cell>
          <cell r="E4064" t="str">
            <v>SANCHEZ CURO MARCIANO</v>
          </cell>
          <cell r="F4064" t="str">
            <v>ARTESANAL</v>
          </cell>
        </row>
        <row r="4065">
          <cell r="B4065">
            <v>17968</v>
          </cell>
          <cell r="C4065" t="str">
            <v>MARIA JESUS</v>
          </cell>
          <cell r="D4065" t="str">
            <v>CO-17968-BM</v>
          </cell>
          <cell r="E4065" t="str">
            <v>AYALA DE QUEREVALU MARIA JESUS</v>
          </cell>
          <cell r="F4065" t="str">
            <v>ARTESANAL</v>
          </cell>
        </row>
        <row r="4066">
          <cell r="B4066">
            <v>17969</v>
          </cell>
          <cell r="C4066" t="str">
            <v>CHAVELITA TRES</v>
          </cell>
          <cell r="D4066" t="str">
            <v>PT-17969-CM</v>
          </cell>
          <cell r="E4066" t="str">
            <v>LLENQUE DE PAZO MARIA FRANCISCA ;PAZO LLENQUE TOMAS AQUILINO</v>
          </cell>
          <cell r="F4066" t="str">
            <v>LEY Nº26920</v>
          </cell>
        </row>
        <row r="4067">
          <cell r="B4067">
            <v>17970</v>
          </cell>
          <cell r="C4067" t="str">
            <v>ARCA DE NOE</v>
          </cell>
          <cell r="D4067" t="str">
            <v>PT-17970-CM</v>
          </cell>
          <cell r="E4067" t="str">
            <v>PANTA ALVAREZ CESAR AUGUSTO ;PANTA ALVAREZ LUIS ALBERTO ;PANTA ALVAREZ ORLANDO ;PANTA ALVAREZ TOMAS</v>
          </cell>
          <cell r="F4067" t="str">
            <v>LEY Nº26920</v>
          </cell>
        </row>
        <row r="4068">
          <cell r="B4068">
            <v>17971</v>
          </cell>
          <cell r="C4068" t="str">
            <v>SAN PEDRO</v>
          </cell>
          <cell r="D4068" t="str">
            <v>PT-17971-CM</v>
          </cell>
          <cell r="E4068" t="str">
            <v>ALVAREZ ECHE MARIA DOMINGA ;JACINTO ECHE MARIA MAGDALENA ;PANTA PANTA GILBERTO ;PANTA PANTA JOSE MARCELINO ;PANTA PANTA MARIANO ;PANTA PANTA PEDRO</v>
          </cell>
          <cell r="F4068" t="str">
            <v>LEY Nº26920</v>
          </cell>
        </row>
        <row r="4069">
          <cell r="B4069">
            <v>17972</v>
          </cell>
          <cell r="C4069" t="str">
            <v>SE?R DE LA JUSTICIA 2</v>
          </cell>
          <cell r="D4069" t="str">
            <v>PT-17972-CM</v>
          </cell>
          <cell r="E4069" t="str">
            <v>PESQUERA VIBAY SOCIEDAD ANONIMA CERRADA</v>
          </cell>
          <cell r="F4069" t="str">
            <v>LEY Nº26920</v>
          </cell>
        </row>
        <row r="4070">
          <cell r="B4070">
            <v>17973</v>
          </cell>
          <cell r="C4070" t="str">
            <v>MI ESPERANZA III</v>
          </cell>
          <cell r="D4070" t="str">
            <v>PT-17973-CM</v>
          </cell>
          <cell r="E4070" t="str">
            <v>CHAPA PERICHE MARIA AGUEDA ;ECA MARTINEZ PEDRO PABLO ;PAIVA MARTINEZ ELISEO ;PANTA DE ECA MARIA</v>
          </cell>
          <cell r="F4070" t="str">
            <v>LEY Nº26920</v>
          </cell>
        </row>
        <row r="4071">
          <cell r="B4071">
            <v>17974</v>
          </cell>
          <cell r="C4071" t="str">
            <v>MI SANTO TORIBIO</v>
          </cell>
          <cell r="D4071" t="str">
            <v>PT-17974-PM</v>
          </cell>
          <cell r="E4071" t="str">
            <v>ECA DE ECHE MARTHA ESTHER ;ECHE SANCHEZ CLAUDIO</v>
          </cell>
          <cell r="F4071" t="str">
            <v>LEY Nº26920</v>
          </cell>
        </row>
        <row r="4072">
          <cell r="B4072">
            <v>17975</v>
          </cell>
          <cell r="C4072" t="str">
            <v>NI? DEL MILAGRO II</v>
          </cell>
          <cell r="D4072" t="str">
            <v>PT-17975-BM</v>
          </cell>
          <cell r="E4072" t="str">
            <v>PANTA FIESTAS MODESTO MARCOS</v>
          </cell>
          <cell r="F4072" t="str">
            <v>ARTESANAL</v>
          </cell>
        </row>
        <row r="4073">
          <cell r="B4073">
            <v>17979</v>
          </cell>
          <cell r="C4073" t="str">
            <v>MARIA MERCEDES</v>
          </cell>
          <cell r="D4073" t="str">
            <v>PL-17979-CM</v>
          </cell>
          <cell r="E4073" t="str">
            <v>PESQUERA EXALMAR S.A.A.</v>
          </cell>
          <cell r="F4073" t="str">
            <v>LEY Nº26920</v>
          </cell>
        </row>
        <row r="4074">
          <cell r="B4074">
            <v>17980</v>
          </cell>
          <cell r="C4074" t="str">
            <v>SANTA MAR</v>
          </cell>
          <cell r="D4074" t="str">
            <v>PL-17980-PM</v>
          </cell>
          <cell r="E4074" t="str">
            <v>CASTRO PALMA MARIA DE LA CRUZ ;SANTISTEBAN URCIA VICTOR</v>
          </cell>
          <cell r="F4074" t="str">
            <v>LEY Nº26920</v>
          </cell>
        </row>
        <row r="4075">
          <cell r="B4075">
            <v>17981</v>
          </cell>
          <cell r="C4075" t="str">
            <v>AMOR DE MADRE</v>
          </cell>
          <cell r="D4075" t="str">
            <v>PO-17981-BM</v>
          </cell>
          <cell r="E4075" t="str">
            <v>JACINTO PUESCAS JUAN BAUTISTA Y PUESCAS FIESTAS AGUSTINA</v>
          </cell>
          <cell r="F4075" t="str">
            <v>ARTESANAL</v>
          </cell>
        </row>
        <row r="4076">
          <cell r="B4076">
            <v>17982</v>
          </cell>
          <cell r="C4076" t="str">
            <v>CRUZ DE CHALPON II</v>
          </cell>
          <cell r="D4076" t="str">
            <v>PL-17982-BM</v>
          </cell>
          <cell r="E4076" t="str">
            <v>MACHICA VENTURA SEGUNDO GUILLERMO</v>
          </cell>
          <cell r="F4076" t="str">
            <v>ARTESANAL</v>
          </cell>
        </row>
        <row r="4077">
          <cell r="B4077">
            <v>17985</v>
          </cell>
          <cell r="C4077" t="str">
            <v>MI ESPERANZA</v>
          </cell>
          <cell r="D4077" t="str">
            <v>PO-17985-BM</v>
          </cell>
          <cell r="E4077" t="str">
            <v>TEOBALDO SANCHEZ GALAN Y OTROS</v>
          </cell>
          <cell r="F4077" t="str">
            <v>ARTESANAL</v>
          </cell>
        </row>
        <row r="4078">
          <cell r="B4078">
            <v>17987</v>
          </cell>
          <cell r="C4078" t="str">
            <v>CAPITAN HARRY</v>
          </cell>
          <cell r="D4078" t="str">
            <v>TA-17987-BM</v>
          </cell>
          <cell r="E4078" t="str">
            <v>MOGOLLON BARRIENTOS ROLANDO</v>
          </cell>
          <cell r="F4078" t="str">
            <v>ARTESANAL</v>
          </cell>
        </row>
        <row r="4079">
          <cell r="B4079">
            <v>17995</v>
          </cell>
          <cell r="C4079" t="str">
            <v>SALVAJE</v>
          </cell>
          <cell r="D4079" t="str">
            <v>PA-17995-PF</v>
          </cell>
          <cell r="E4079" t="str">
            <v>ANDERSON VELA ARBILDO</v>
          </cell>
          <cell r="F4079" t="str">
            <v>ARTESANAL</v>
          </cell>
        </row>
        <row r="4080">
          <cell r="B4080">
            <v>17997</v>
          </cell>
          <cell r="C4080" t="str">
            <v>DANIELLA</v>
          </cell>
          <cell r="D4080" t="str">
            <v>CO-17997-PM</v>
          </cell>
          <cell r="E4080" t="str">
            <v>PESQUERA DIAMANTE S.A.</v>
          </cell>
          <cell r="F4080" t="str">
            <v>DECRETO LEY Nº25977</v>
          </cell>
        </row>
        <row r="4081">
          <cell r="B4081">
            <v>17998</v>
          </cell>
          <cell r="C4081" t="str">
            <v>SIEMPRE SAN JUAN</v>
          </cell>
          <cell r="D4081" t="str">
            <v>CO-17998-PM</v>
          </cell>
          <cell r="E4081" t="str">
            <v>HEMIR E.I.R.L.</v>
          </cell>
          <cell r="F4081" t="str">
            <v>LEY Nº26920</v>
          </cell>
        </row>
        <row r="4082">
          <cell r="B4082">
            <v>17999</v>
          </cell>
          <cell r="C4082" t="str">
            <v>DON JUAN</v>
          </cell>
          <cell r="D4082" t="str">
            <v>CO-17999-BM</v>
          </cell>
          <cell r="E4082" t="str">
            <v>PAZO DE QUEREVALU BASILIA ;QUEREVALU PERICHE JUAN DIONISIO</v>
          </cell>
          <cell r="F4082" t="str">
            <v>LEY Nº26920</v>
          </cell>
        </row>
        <row r="4083">
          <cell r="B4083">
            <v>18000</v>
          </cell>
          <cell r="C4083" t="str">
            <v>JUAN ENRIQUE II</v>
          </cell>
          <cell r="D4083" t="str">
            <v>CO-18000-CM</v>
          </cell>
          <cell r="E4083" t="str">
            <v>SVP.1 S.A.C.</v>
          </cell>
          <cell r="F4083" t="str">
            <v>LEY Nº26920</v>
          </cell>
        </row>
        <row r="4084">
          <cell r="B4084">
            <v>18002</v>
          </cell>
          <cell r="C4084" t="str">
            <v>BAMAR IV</v>
          </cell>
          <cell r="D4084" t="str">
            <v>CE-18002-PM</v>
          </cell>
          <cell r="E4084" t="str">
            <v>PESQUERA HAYDUK S.A.</v>
          </cell>
          <cell r="F4084" t="str">
            <v>DECRETO LEY Nº25977</v>
          </cell>
        </row>
        <row r="4085">
          <cell r="B4085">
            <v>18003</v>
          </cell>
          <cell r="C4085" t="str">
            <v>DON VALENTIN 2</v>
          </cell>
          <cell r="D4085" t="str">
            <v>PL-18003-CM</v>
          </cell>
          <cell r="E4085" t="str">
            <v>PESQUERA SANTIS S.A.C.</v>
          </cell>
          <cell r="F4085" t="str">
            <v>LEY Nº26920</v>
          </cell>
        </row>
        <row r="4086">
          <cell r="B4086">
            <v>18004</v>
          </cell>
          <cell r="C4086" t="str">
            <v>DON FELIX IV</v>
          </cell>
          <cell r="D4086" t="str">
            <v>PT-18004-CM</v>
          </cell>
          <cell r="E4086" t="str">
            <v>ECHE PINGO ORLANDO ;GONZALES RUMICHE JOSE MARIA ;GONZALES RUMICHE MANUEL DE LA CRUZ ;GONZALES RUMICHE VICENTE</v>
          </cell>
          <cell r="F4086" t="str">
            <v>LEY Nº26920</v>
          </cell>
        </row>
        <row r="4087">
          <cell r="B4087">
            <v>18006</v>
          </cell>
          <cell r="C4087" t="str">
            <v>DON ROBERTH</v>
          </cell>
          <cell r="D4087" t="str">
            <v>PT-18006-CM</v>
          </cell>
          <cell r="E4087" t="str">
            <v>ALVAREZ DE PANTA LUISA ;PANTA IPANAQUE ARTEMIO ;PANTA IPANAQUE MIGUEL ;PANTA IPANAQUE VENANCIO ;PANTA IPANAQUE VICENTE ;RUIZ DE PANTA SANTOS EMERENCIANA ;TUME PANTA FELICITA</v>
          </cell>
          <cell r="F4087" t="str">
            <v>LEY Nº26920</v>
          </cell>
        </row>
        <row r="4088">
          <cell r="B4088">
            <v>18007</v>
          </cell>
          <cell r="C4088" t="str">
            <v>SAN JUDAS TADEO</v>
          </cell>
          <cell r="D4088" t="str">
            <v>PL-18007-BM</v>
          </cell>
          <cell r="E4088" t="str">
            <v>CHUNGA MARTINEZ JUAN VIRGILIO</v>
          </cell>
          <cell r="F4088" t="str">
            <v>ARTESANAL</v>
          </cell>
        </row>
        <row r="4089">
          <cell r="B4089">
            <v>18008</v>
          </cell>
          <cell r="C4089" t="str">
            <v>JESUS ES LUZ Y VIDA 2</v>
          </cell>
          <cell r="D4089" t="str">
            <v>PL-18008-CM</v>
          </cell>
          <cell r="E4089" t="str">
            <v>PALMA EFFIO RUTH ELIZABETH</v>
          </cell>
          <cell r="F4089" t="str">
            <v>LEY Nº26920</v>
          </cell>
        </row>
        <row r="4090">
          <cell r="B4090">
            <v>18009</v>
          </cell>
          <cell r="C4090" t="str">
            <v>JESUS MENSAJERO DE PAZ</v>
          </cell>
          <cell r="D4090" t="str">
            <v>PL-18009-CM</v>
          </cell>
          <cell r="E4090" t="str">
            <v>EMPRESA ISAFRAN S.A.C.</v>
          </cell>
          <cell r="F4090" t="str">
            <v>LEY Nº26920</v>
          </cell>
        </row>
        <row r="4091">
          <cell r="B4091">
            <v>18010</v>
          </cell>
          <cell r="C4091" t="str">
            <v>MERCEDES</v>
          </cell>
          <cell r="D4091" t="str">
            <v>PO-18010-BM</v>
          </cell>
          <cell r="E4091" t="str">
            <v>CABRERA ABANTO JAVIER</v>
          </cell>
          <cell r="F4091" t="str">
            <v>ARTESANAL</v>
          </cell>
        </row>
        <row r="4092">
          <cell r="B4092">
            <v>18011</v>
          </cell>
          <cell r="C4092" t="str">
            <v>MI ROSITA</v>
          </cell>
          <cell r="D4092" t="str">
            <v>PO-18011-BM</v>
          </cell>
          <cell r="E4092" t="str">
            <v>QUEREVALU FIESTAS JOSE</v>
          </cell>
          <cell r="F4092" t="str">
            <v>ARTESANAL</v>
          </cell>
        </row>
        <row r="4093">
          <cell r="B4093">
            <v>18012</v>
          </cell>
          <cell r="C4093" t="str">
            <v>DON CARLOS</v>
          </cell>
          <cell r="D4093" t="str">
            <v>PO-18012-BM</v>
          </cell>
          <cell r="E4093" t="str">
            <v>REMIGIO RAMIREZ T. Y A. LLENQUE F.</v>
          </cell>
          <cell r="F4093" t="str">
            <v>ARTESANAL</v>
          </cell>
        </row>
        <row r="4094">
          <cell r="B4094">
            <v>18015</v>
          </cell>
          <cell r="C4094" t="str">
            <v>LEOPARDITO</v>
          </cell>
          <cell r="D4094" t="str">
            <v>IQ-18015-PF</v>
          </cell>
          <cell r="E4094" t="str">
            <v>GUERRA FERREIRA EMERSON</v>
          </cell>
          <cell r="F4094" t="str">
            <v>ARTESANAL</v>
          </cell>
        </row>
        <row r="4095">
          <cell r="B4095">
            <v>18017</v>
          </cell>
          <cell r="C4095" t="str">
            <v>AGUAMIRO</v>
          </cell>
          <cell r="D4095" t="str">
            <v>IQ-18017-PF</v>
          </cell>
          <cell r="F4095" t="str">
            <v>ARTESANAL</v>
          </cell>
        </row>
        <row r="4096">
          <cell r="B4096">
            <v>18018</v>
          </cell>
          <cell r="C4096" t="str">
            <v>RITA</v>
          </cell>
          <cell r="D4096" t="str">
            <v>IQ-18018-PF</v>
          </cell>
          <cell r="E4096" t="str">
            <v>LOZANO VERGARA LITIERO</v>
          </cell>
          <cell r="F4096" t="str">
            <v>ARTESANAL</v>
          </cell>
        </row>
        <row r="4097">
          <cell r="B4097">
            <v>18024</v>
          </cell>
          <cell r="C4097" t="str">
            <v>MI JUAN EDU</v>
          </cell>
          <cell r="D4097" t="str">
            <v>ZS-18024-BM</v>
          </cell>
          <cell r="E4097" t="str">
            <v>PANTA PANTA FREDDY ROLAND</v>
          </cell>
          <cell r="F4097" t="str">
            <v>ARTESANAL</v>
          </cell>
        </row>
        <row r="4098">
          <cell r="B4098">
            <v>18025</v>
          </cell>
          <cell r="C4098" t="str">
            <v>DIVINA ISABEL</v>
          </cell>
          <cell r="D4098" t="str">
            <v>ZS-18025-BM</v>
          </cell>
          <cell r="E4098" t="str">
            <v>COLMENARES JACINTO GUMERCINDO</v>
          </cell>
          <cell r="F4098" t="str">
            <v>ARTESANAL</v>
          </cell>
        </row>
        <row r="4099">
          <cell r="B4099">
            <v>18026</v>
          </cell>
          <cell r="C4099" t="str">
            <v>MAXIMINA</v>
          </cell>
          <cell r="D4099" t="str">
            <v>ZS-18026-BM</v>
          </cell>
          <cell r="E4099" t="str">
            <v>INFANTE DE CRUZ ROSA INOCENTE</v>
          </cell>
          <cell r="F4099" t="str">
            <v>ARTESANAL</v>
          </cell>
        </row>
        <row r="4100">
          <cell r="B4100">
            <v>18028</v>
          </cell>
          <cell r="C4100" t="str">
            <v>MARILIN MARINA II</v>
          </cell>
          <cell r="D4100" t="str">
            <v>ZS-18028-BM</v>
          </cell>
          <cell r="E4100" t="str">
            <v>FIESTAS ZARATE JOSE</v>
          </cell>
          <cell r="F4100" t="str">
            <v>ARTESANAL</v>
          </cell>
        </row>
        <row r="4101">
          <cell r="B4101">
            <v>18029</v>
          </cell>
          <cell r="C4101" t="str">
            <v>CALACHE I</v>
          </cell>
          <cell r="D4101" t="str">
            <v>ZS-18029-BM</v>
          </cell>
          <cell r="E4101" t="str">
            <v>RUIZ MEDINA JULIO</v>
          </cell>
          <cell r="F4101" t="str">
            <v>ARTESANAL</v>
          </cell>
        </row>
        <row r="4102">
          <cell r="B4102">
            <v>18032</v>
          </cell>
          <cell r="C4102" t="str">
            <v>MI LAURITA</v>
          </cell>
          <cell r="D4102" t="str">
            <v>PL-18032-CM</v>
          </cell>
          <cell r="E4102" t="str">
            <v>FIESTAS DE MARTINEZ PILAR SOLEDAD ;FIESTAS JACINTO LUZ CARMELA ;GALAN GONZALES ISABEL CRISTINA ;MARTINEZ ROBLES ANDRES ABELINO ;MARTINEZ ROBLES FELIPE MARIO ;MARTINEZ ROBLES JOSE VALERIANO ;MARTINEZ ROBLES JUAN ROSALINO ;RAMIREZ JACINTO BERTHA ISA</v>
          </cell>
          <cell r="F4102" t="str">
            <v>LEY Nº26920</v>
          </cell>
        </row>
        <row r="4103">
          <cell r="B4103">
            <v>18033</v>
          </cell>
          <cell r="C4103" t="str">
            <v>EL MILAGRO DE MI MADRE</v>
          </cell>
          <cell r="D4103" t="str">
            <v>PL-18033-BM</v>
          </cell>
          <cell r="E4103" t="str">
            <v>FLORES DE MARTINEZ FRANCISCA ;MARTINEZ FIESTAS DIEGO</v>
          </cell>
          <cell r="F4103" t="str">
            <v>ARTESANAL</v>
          </cell>
        </row>
        <row r="4104">
          <cell r="B4104">
            <v>18034</v>
          </cell>
          <cell r="C4104" t="str">
            <v>MI BLANQUITA</v>
          </cell>
          <cell r="D4104" t="str">
            <v>PL-18034-BM</v>
          </cell>
          <cell r="E4104" t="str">
            <v>LLENQUE CURO ITALO</v>
          </cell>
          <cell r="F4104" t="str">
            <v>ARTESANAL</v>
          </cell>
        </row>
        <row r="4105">
          <cell r="B4105">
            <v>18035</v>
          </cell>
          <cell r="C4105" t="str">
            <v>MARIA ISIDORA</v>
          </cell>
          <cell r="D4105" t="str">
            <v>PL-18035-BM</v>
          </cell>
          <cell r="E4105" t="str">
            <v>JOSE FIESTAS MARTINEZ Y OTROS</v>
          </cell>
          <cell r="F4105" t="str">
            <v>ARTESANAL</v>
          </cell>
        </row>
        <row r="4106">
          <cell r="B4106">
            <v>18036</v>
          </cell>
          <cell r="C4106" t="str">
            <v>MANUEL EDUARDO</v>
          </cell>
          <cell r="D4106" t="str">
            <v>TA-18036-CM</v>
          </cell>
          <cell r="E4106" t="str">
            <v>JACINTO PANTA ANGEL CUSTODIO ;JACINTO PANTA CRESCENCIO ;JACINTO PANTA VICTORINO</v>
          </cell>
          <cell r="F4106" t="str">
            <v>LEY Nº26920</v>
          </cell>
        </row>
        <row r="4107">
          <cell r="B4107">
            <v>18039</v>
          </cell>
          <cell r="C4107" t="str">
            <v>NATALY STAR</v>
          </cell>
          <cell r="D4107" t="str">
            <v>CO-18039-BM</v>
          </cell>
          <cell r="E4107" t="str">
            <v>CABRERA ALVARADO LUIS ALBERTO</v>
          </cell>
          <cell r="F4107" t="str">
            <v>ARTESANAL</v>
          </cell>
        </row>
        <row r="4108">
          <cell r="B4108">
            <v>18041</v>
          </cell>
          <cell r="C4108" t="str">
            <v>ANFIBIO</v>
          </cell>
          <cell r="D4108" t="str">
            <v>CO-18041-BM</v>
          </cell>
          <cell r="E4108" t="str">
            <v>SIPION MERA WALTER</v>
          </cell>
          <cell r="F4108" t="str">
            <v>ARTESANAL</v>
          </cell>
        </row>
        <row r="4109">
          <cell r="B4109">
            <v>18042</v>
          </cell>
          <cell r="C4109" t="str">
            <v>JOSE JUNIOR</v>
          </cell>
          <cell r="D4109" t="str">
            <v>CO-18042-BM</v>
          </cell>
          <cell r="E4109" t="str">
            <v>JIMENEZ SILVA JOSE I.</v>
          </cell>
          <cell r="F4109" t="str">
            <v>ARTESANAL</v>
          </cell>
        </row>
        <row r="4110">
          <cell r="B4110">
            <v>18043</v>
          </cell>
          <cell r="C4110" t="str">
            <v>JACINTO ANTONIO</v>
          </cell>
          <cell r="D4110" t="str">
            <v>CO-18043-BM</v>
          </cell>
          <cell r="E4110" t="str">
            <v>BERROSPI LOYOLA JACINTO</v>
          </cell>
          <cell r="F4110" t="str">
            <v>ARTESANAL</v>
          </cell>
        </row>
        <row r="4111">
          <cell r="B4111">
            <v>18046</v>
          </cell>
          <cell r="C4111" t="str">
            <v>MILAGROS II</v>
          </cell>
          <cell r="D4111" t="str">
            <v>CO-18046-BM</v>
          </cell>
          <cell r="E4111" t="str">
            <v>RODRIGUEZ CERNA ISIDRO A.</v>
          </cell>
          <cell r="F4111" t="str">
            <v>ARTESANAL</v>
          </cell>
        </row>
        <row r="4112">
          <cell r="B4112">
            <v>18049</v>
          </cell>
          <cell r="C4112" t="str">
            <v>SANTA BARBARA</v>
          </cell>
          <cell r="D4112" t="str">
            <v>CE-18049-BM</v>
          </cell>
          <cell r="E4112" t="str">
            <v>NAVARRO SALDA? FELIPE EDUARDO ;QUIJANO ASA?DO DORA DEL PILAR</v>
          </cell>
          <cell r="F4112" t="str">
            <v>MENOR ESCALA (ANCHOVETA)</v>
          </cell>
        </row>
        <row r="4113">
          <cell r="B4113">
            <v>18051</v>
          </cell>
          <cell r="C4113" t="str">
            <v>ROSA MARIA</v>
          </cell>
          <cell r="D4113" t="str">
            <v>CE-18051-BM</v>
          </cell>
          <cell r="E4113" t="str">
            <v>HUERTA CORAL AQUILINO</v>
          </cell>
          <cell r="F4113" t="str">
            <v>ARTESANAL</v>
          </cell>
        </row>
        <row r="4114">
          <cell r="B4114">
            <v>18052</v>
          </cell>
          <cell r="C4114" t="str">
            <v>MIGUELITO</v>
          </cell>
          <cell r="D4114" t="str">
            <v>SE-18052-BM</v>
          </cell>
          <cell r="E4114" t="str">
            <v>LOPEZ HUAMANCHA JUAN HELDIFONSO ;MORANTE VEGA MARIA ADRIANA</v>
          </cell>
          <cell r="F4114" t="str">
            <v>ARTESANAL</v>
          </cell>
        </row>
        <row r="4115">
          <cell r="B4115">
            <v>18056</v>
          </cell>
          <cell r="C4115" t="str">
            <v>NAUTICA</v>
          </cell>
          <cell r="D4115" t="str">
            <v>PT-18056-PM</v>
          </cell>
          <cell r="E4115" t="str">
            <v>BARRETO PAREDES FERNANDO RICHARD</v>
          </cell>
          <cell r="F4115" t="str">
            <v>LEY Nº26920</v>
          </cell>
        </row>
        <row r="4116">
          <cell r="B4116">
            <v>18058</v>
          </cell>
          <cell r="C4116" t="str">
            <v>MILAGROSO CAUTIVO</v>
          </cell>
          <cell r="D4116" t="str">
            <v>PT-18058-CM</v>
          </cell>
          <cell r="E4116" t="str">
            <v>FIESTAS PERICHE JOSE FRANCISCO ;JACINTO DE FIESTAS EULOFIA</v>
          </cell>
          <cell r="F4116" t="str">
            <v>LEY Nº26920</v>
          </cell>
        </row>
        <row r="4117">
          <cell r="B4117">
            <v>18059</v>
          </cell>
          <cell r="C4117" t="str">
            <v>NI? DEL MILAGRO I</v>
          </cell>
          <cell r="D4117" t="str">
            <v>PT-18059-CM</v>
          </cell>
          <cell r="E4117" t="str">
            <v>PANTA FIESTAS MODESTO MARCOS</v>
          </cell>
          <cell r="F4117" t="str">
            <v>ARTESANAL</v>
          </cell>
        </row>
        <row r="4118">
          <cell r="B4118">
            <v>18062</v>
          </cell>
          <cell r="C4118" t="str">
            <v>NATALY</v>
          </cell>
          <cell r="D4118" t="str">
            <v>CE-18062-BM</v>
          </cell>
          <cell r="E4118" t="str">
            <v>RAMON HUI?C JUAN ANATOLIO</v>
          </cell>
          <cell r="F4118" t="str">
            <v>ARTESANAL</v>
          </cell>
        </row>
        <row r="4119">
          <cell r="B4119">
            <v>18063</v>
          </cell>
          <cell r="C4119" t="str">
            <v>YAMBINA</v>
          </cell>
          <cell r="D4119" t="str">
            <v>IQ-18063-PF</v>
          </cell>
          <cell r="E4119" t="str">
            <v>BOULLOSA RAMIREZ ADOLFO</v>
          </cell>
          <cell r="F4119" t="str">
            <v>ARTESANAL</v>
          </cell>
        </row>
        <row r="4120">
          <cell r="B4120">
            <v>18067</v>
          </cell>
          <cell r="C4120" t="str">
            <v>ANA CELESTE</v>
          </cell>
          <cell r="D4120" t="str">
            <v>SY-18067-BM</v>
          </cell>
          <cell r="E4120" t="str">
            <v>VASQUEZ PALMA LILIANA MARLENI</v>
          </cell>
          <cell r="F4120" t="str">
            <v>ARTESANAL</v>
          </cell>
        </row>
        <row r="4121">
          <cell r="B4121">
            <v>18068</v>
          </cell>
          <cell r="C4121" t="str">
            <v>MI RAIBILL I</v>
          </cell>
          <cell r="D4121" t="str">
            <v>SY-18068-CM</v>
          </cell>
          <cell r="E4121" t="str">
            <v>PERICHE ACHA SANTOS MARCELINO</v>
          </cell>
          <cell r="F4121" t="str">
            <v>ARTESANAL</v>
          </cell>
        </row>
        <row r="4122">
          <cell r="B4122">
            <v>18070</v>
          </cell>
          <cell r="C4122" t="str">
            <v>ROLAND</v>
          </cell>
          <cell r="D4122" t="str">
            <v>TA-18070-BM</v>
          </cell>
          <cell r="E4122" t="str">
            <v>MOGOLLON BARRIENTOS ROLANDO</v>
          </cell>
          <cell r="F4122" t="str">
            <v>ARTESANAL</v>
          </cell>
        </row>
        <row r="4123">
          <cell r="B4123">
            <v>18072</v>
          </cell>
          <cell r="C4123" t="str">
            <v>MARIA DEL ROSIO</v>
          </cell>
          <cell r="D4123" t="str">
            <v>TA-18072-CM</v>
          </cell>
          <cell r="E4123" t="str">
            <v>MARTINEZ JACINTO JUAN ;MARTINEZ JACINTO JULIO ;PANTA DE MARTINEZ HILDA MARUJA ;PANTA ECA MARIA DILSIA</v>
          </cell>
          <cell r="F4123" t="str">
            <v>LEY Nº26920</v>
          </cell>
        </row>
        <row r="4124">
          <cell r="B4124">
            <v>18073</v>
          </cell>
          <cell r="C4124" t="str">
            <v>JESUS SOBRE LAS AGUAS</v>
          </cell>
          <cell r="D4124" t="str">
            <v>CO-18073-PM</v>
          </cell>
          <cell r="E4124" t="str">
            <v>PESQUERA JESUS SOBRE LAS AGUAS S.R.L.</v>
          </cell>
          <cell r="F4124" t="str">
            <v>LEY Nº26920</v>
          </cell>
        </row>
        <row r="4125">
          <cell r="B4125">
            <v>18076</v>
          </cell>
          <cell r="C4125" t="str">
            <v>DON GERMAN II</v>
          </cell>
          <cell r="D4125" t="str">
            <v>IO-18076-BM</v>
          </cell>
          <cell r="E4125" t="str">
            <v>CACHICATARI SIHUAYRO ANA KAREN ;SIHUAYRO SIHUAYRO ELIZABETH</v>
          </cell>
          <cell r="F4125" t="str">
            <v>ARTESANAL</v>
          </cell>
        </row>
        <row r="4126">
          <cell r="B4126">
            <v>18077</v>
          </cell>
          <cell r="C4126" t="str">
            <v>MAR Y LUNA - I</v>
          </cell>
          <cell r="D4126" t="str">
            <v>IO-18077-BM</v>
          </cell>
          <cell r="E4126" t="str">
            <v>VILCA MAMANI CARMEN</v>
          </cell>
          <cell r="F4126" t="str">
            <v>ARTESANAL</v>
          </cell>
        </row>
        <row r="4127">
          <cell r="B4127">
            <v>18078</v>
          </cell>
          <cell r="C4127" t="str">
            <v>CORAZON DE JESUS II</v>
          </cell>
          <cell r="D4127" t="str">
            <v>IO-18078-BM</v>
          </cell>
          <cell r="E4127" t="str">
            <v>LUPACA ZAPANA PORFIDIO</v>
          </cell>
          <cell r="F4127" t="str">
            <v>ARTESANAL</v>
          </cell>
        </row>
        <row r="4128">
          <cell r="B4128">
            <v>18079</v>
          </cell>
          <cell r="C4128" t="str">
            <v>ATENCIO-I</v>
          </cell>
          <cell r="D4128" t="str">
            <v>IO-18079-BM</v>
          </cell>
          <cell r="E4128" t="str">
            <v>ATENCIO LLANO CIPRIANO ;MAQUERA MAQUERA SONIA VIVIANA</v>
          </cell>
          <cell r="F4128" t="str">
            <v>ARTESANAL</v>
          </cell>
        </row>
        <row r="4129">
          <cell r="B4129">
            <v>18080</v>
          </cell>
          <cell r="C4129" t="str">
            <v>NICOLET YOHANA</v>
          </cell>
          <cell r="D4129" t="str">
            <v>IO-18080-BM</v>
          </cell>
          <cell r="E4129" t="str">
            <v>ASENCIO PARCELA SEBASTIAN ELOY</v>
          </cell>
          <cell r="F4129" t="str">
            <v>ARTESANAL</v>
          </cell>
        </row>
        <row r="4130">
          <cell r="B4130">
            <v>18081</v>
          </cell>
          <cell r="C4130" t="str">
            <v>MANIX JHONATAN</v>
          </cell>
          <cell r="D4130" t="str">
            <v>IO-18081-BM</v>
          </cell>
          <cell r="E4130" t="str">
            <v>CONTRADO CCA? ROGELIO</v>
          </cell>
          <cell r="F4130" t="str">
            <v>ARTESANAL</v>
          </cell>
        </row>
        <row r="4131">
          <cell r="B4131">
            <v>18082</v>
          </cell>
          <cell r="C4131" t="str">
            <v>YOSEPI I</v>
          </cell>
          <cell r="D4131" t="str">
            <v>IO-18082-BM</v>
          </cell>
          <cell r="E4131" t="str">
            <v>JAIME CCOAPAZA AROCUTIPA Y OTRO</v>
          </cell>
          <cell r="F4131" t="str">
            <v>ARTESANAL</v>
          </cell>
        </row>
        <row r="4132">
          <cell r="B4132">
            <v>18083</v>
          </cell>
          <cell r="C4132" t="str">
            <v>JAIMITO</v>
          </cell>
          <cell r="D4132" t="str">
            <v>IO-18083-BM</v>
          </cell>
          <cell r="E4132" t="str">
            <v>ALANOCA YUJRA GENARA ;LUPACA LAIME BENITO</v>
          </cell>
          <cell r="F4132" t="str">
            <v>ARTESANAL</v>
          </cell>
        </row>
        <row r="4133">
          <cell r="B4133">
            <v>18084</v>
          </cell>
          <cell r="C4133" t="str">
            <v>MARIA JOSE</v>
          </cell>
          <cell r="D4133" t="str">
            <v>CE-18084-BM</v>
          </cell>
          <cell r="E4133" t="str">
            <v>HUAMAN VILCARIMA JOSE FRANCISCO</v>
          </cell>
          <cell r="F4133" t="str">
            <v>DECRETO LEGISLATIVO Nº1273</v>
          </cell>
        </row>
        <row r="4134">
          <cell r="B4134">
            <v>18085</v>
          </cell>
          <cell r="C4134" t="str">
            <v>MI ZOILITA</v>
          </cell>
          <cell r="D4134" t="str">
            <v>PL-18085-CM</v>
          </cell>
          <cell r="E4134" t="str">
            <v>EMPRESA PESQUERA B &amp; B E.I.R.L.</v>
          </cell>
          <cell r="F4134" t="str">
            <v>LEY Nº26920</v>
          </cell>
        </row>
        <row r="4135">
          <cell r="B4135">
            <v>18086</v>
          </cell>
          <cell r="C4135" t="str">
            <v>MI FLORITA</v>
          </cell>
          <cell r="D4135" t="str">
            <v>PL-18086-CM</v>
          </cell>
          <cell r="E4135" t="str">
            <v>CUSTODIO CONDOY SANTOS DOMINGA ;FIESTAS DE JACINTO MARIA ANGELITA ;FIESTAS PUESCAS ESTHER GLADYS ;GALAN CURO JUANA FRANCISCA ;JACINTO FIESTAS ESTEBAN ;JACINTO FIESTAS FERMIN ;JACINTO FIESTAS JOSE GABRIEL ;JACINTO FIESTAS MANUEL ;JACINTO FIESTAS M</v>
          </cell>
          <cell r="F4135" t="str">
            <v>LEY Nº26920</v>
          </cell>
        </row>
        <row r="4136">
          <cell r="B4136">
            <v>18087</v>
          </cell>
          <cell r="C4136" t="str">
            <v>CHOLO FERMIN</v>
          </cell>
          <cell r="D4136" t="str">
            <v>PL-18087-CM</v>
          </cell>
          <cell r="E4136" t="str">
            <v>JACINTO QUEREVALU ROMAN ;JACINTO QUEREVALU ANDRES</v>
          </cell>
          <cell r="F4136" t="str">
            <v>LEY Nº26920</v>
          </cell>
        </row>
        <row r="4137">
          <cell r="B4137">
            <v>18089</v>
          </cell>
          <cell r="C4137" t="str">
            <v>JHOSHI</v>
          </cell>
          <cell r="D4137" t="str">
            <v>CE-18089-BM</v>
          </cell>
          <cell r="E4137" t="str">
            <v>MARIO QUEZADA QUEZADA Y OTRO</v>
          </cell>
          <cell r="F4137" t="str">
            <v>ARTESANAL</v>
          </cell>
        </row>
        <row r="4138">
          <cell r="B4138">
            <v>18090</v>
          </cell>
          <cell r="C4138" t="str">
            <v>JUAN PABLO</v>
          </cell>
          <cell r="D4138" t="str">
            <v>CE-18090-BM</v>
          </cell>
          <cell r="E4138" t="str">
            <v>CARLOS JHONNI ENEQUE PAREDES Y HNA.</v>
          </cell>
          <cell r="F4138" t="str">
            <v>ARTESANAL</v>
          </cell>
        </row>
        <row r="4139">
          <cell r="B4139">
            <v>18093</v>
          </cell>
          <cell r="C4139" t="str">
            <v>MARYORITH I</v>
          </cell>
          <cell r="D4139" t="str">
            <v>CE-18093-BM</v>
          </cell>
          <cell r="E4139" t="str">
            <v>BALTODANO SERNA MIGUEL HUMBERTO</v>
          </cell>
          <cell r="F4139" t="str">
            <v>ARTESANAL</v>
          </cell>
        </row>
        <row r="4140">
          <cell r="B4140">
            <v>18095</v>
          </cell>
          <cell r="C4140" t="str">
            <v>EL REY</v>
          </cell>
          <cell r="D4140" t="str">
            <v>CE-18095-BM</v>
          </cell>
          <cell r="E4140" t="str">
            <v>REYES VALVERDE SINDULFO</v>
          </cell>
          <cell r="F4140" t="str">
            <v>ARTESANAL</v>
          </cell>
        </row>
        <row r="4141">
          <cell r="B4141">
            <v>18099</v>
          </cell>
          <cell r="C4141" t="str">
            <v>DON CESAR</v>
          </cell>
          <cell r="D4141" t="str">
            <v>CO-18099-BM</v>
          </cell>
          <cell r="E4141" t="str">
            <v>SALAZAR MORENO CESAR E.</v>
          </cell>
          <cell r="F4141" t="str">
            <v>ARTESANAL</v>
          </cell>
        </row>
        <row r="4142">
          <cell r="B4142">
            <v>18100</v>
          </cell>
          <cell r="C4142" t="str">
            <v>CALICOJACK XI</v>
          </cell>
          <cell r="D4142" t="str">
            <v>PL-18100-CM</v>
          </cell>
          <cell r="E4142" t="str">
            <v>EMPRESA PESQUERA PACIFICO LUNA S.A.</v>
          </cell>
          <cell r="F4142" t="str">
            <v>ARTESANAL</v>
          </cell>
        </row>
        <row r="4143">
          <cell r="B4143">
            <v>18101</v>
          </cell>
          <cell r="C4143" t="str">
            <v>CALICOJACK I</v>
          </cell>
          <cell r="D4143" t="str">
            <v>PL-18101-CM</v>
          </cell>
          <cell r="E4143" t="str">
            <v>EMPRESA PACIFICO LUNA S.A.</v>
          </cell>
          <cell r="F4143" t="str">
            <v>MENOR ESCALA</v>
          </cell>
        </row>
        <row r="4144">
          <cell r="B4144">
            <v>18102</v>
          </cell>
          <cell r="C4144" t="str">
            <v>CRISTO VIENE</v>
          </cell>
          <cell r="D4144" t="str">
            <v>PL-18102-CM</v>
          </cell>
          <cell r="E4144" t="str">
            <v>ISIQUE URCIA MARIA CRUZ ;SANCHEZ AZABACHE CASIMIRO</v>
          </cell>
          <cell r="F4144" t="str">
            <v>LEY Nº26920</v>
          </cell>
        </row>
        <row r="4145">
          <cell r="B4145">
            <v>18103</v>
          </cell>
          <cell r="C4145" t="str">
            <v>CALICOJACK II</v>
          </cell>
          <cell r="D4145" t="str">
            <v>PL-18103-CM</v>
          </cell>
          <cell r="E4145" t="str">
            <v>EMPRESA PACIFICO LUNA S.A.</v>
          </cell>
          <cell r="F4145" t="str">
            <v>MENOR ESCALA</v>
          </cell>
        </row>
        <row r="4146">
          <cell r="B4146">
            <v>18104</v>
          </cell>
          <cell r="C4146" t="str">
            <v>DON CESAR 1</v>
          </cell>
          <cell r="D4146" t="str">
            <v>PL-18104-BM</v>
          </cell>
          <cell r="E4146" t="str">
            <v>VACCARI TORRES MARIO ENRIQUE</v>
          </cell>
          <cell r="F4146" t="str">
            <v>ARTESANAL</v>
          </cell>
        </row>
        <row r="4147">
          <cell r="B4147">
            <v>18105</v>
          </cell>
          <cell r="C4147" t="str">
            <v>JUANA DIAZ</v>
          </cell>
          <cell r="D4147" t="str">
            <v>PL-18105-BM</v>
          </cell>
          <cell r="E4147" t="str">
            <v>JOSE LLENQUE DIAZ Y OTROS</v>
          </cell>
          <cell r="F4147" t="str">
            <v>ARTESANAL</v>
          </cell>
        </row>
        <row r="4148">
          <cell r="B4148">
            <v>18106</v>
          </cell>
          <cell r="C4148" t="str">
            <v>MI FELICITA 3</v>
          </cell>
          <cell r="D4148" t="str">
            <v>PL-18106-CM</v>
          </cell>
          <cell r="E4148" t="str">
            <v>CASTRO DE NUNTON FELICIA ;NUNTON QUESQUEN CASIMIRO</v>
          </cell>
          <cell r="F4148" t="str">
            <v>LEY Nº26920</v>
          </cell>
        </row>
        <row r="4149">
          <cell r="B4149">
            <v>18107</v>
          </cell>
          <cell r="C4149" t="str">
            <v>ROXANA 3</v>
          </cell>
          <cell r="D4149" t="str">
            <v>PL-18107-CM</v>
          </cell>
          <cell r="E4149" t="str">
            <v>GROUP VIOLETA S.A.C</v>
          </cell>
          <cell r="F4149" t="str">
            <v>LEY Nº26920</v>
          </cell>
        </row>
        <row r="4150">
          <cell r="B4150">
            <v>18108</v>
          </cell>
          <cell r="C4150" t="str">
            <v>JESUS EN TI CONFIO</v>
          </cell>
          <cell r="D4150" t="str">
            <v>PL-18108-CM</v>
          </cell>
          <cell r="E4150" t="str">
            <v>ARROYO CHANCAFE MANUEL ;BERNAL OROSCO VIOLETA</v>
          </cell>
          <cell r="F4150" t="str">
            <v>LEY Nº26920</v>
          </cell>
        </row>
        <row r="4151">
          <cell r="B4151">
            <v>18109</v>
          </cell>
          <cell r="C4151" t="str">
            <v>MI MARY 2</v>
          </cell>
          <cell r="D4151" t="str">
            <v>PL-18109-CM</v>
          </cell>
          <cell r="E4151" t="str">
            <v>FIESTAS FIESTAS JULIO</v>
          </cell>
          <cell r="F4151" t="str">
            <v>LEY Nº26920</v>
          </cell>
        </row>
        <row r="4152">
          <cell r="B4152">
            <v>18111</v>
          </cell>
          <cell r="C4152" t="str">
            <v>MI ANGELICA</v>
          </cell>
          <cell r="D4152" t="str">
            <v>PL-18111-CM</v>
          </cell>
          <cell r="E4152" t="str">
            <v>CHAPILLIQUEN PRADO PEDRO ;FIESTAS DE FIESTAS MARIA BERTHA ;FIESTAS DE JACINTO MARIA ANGELITA ;FIESTAS MARTINES MARIA LEONOR ;FIESTAS MARTINEZ ILDA ROSA ;FIESTAS MARTINEZ JOSE CIRIACO ;FIESTAS MARTINEZ LUIS GERMAN ;FIESTAS MARTINEZ MARIA GLADYS ;FIE</v>
          </cell>
          <cell r="F4152" t="str">
            <v>LEY Nº26920</v>
          </cell>
        </row>
        <row r="4153">
          <cell r="B4153">
            <v>18112</v>
          </cell>
          <cell r="C4153" t="str">
            <v>SOLO DIOS CON SU PODER</v>
          </cell>
          <cell r="D4153" t="str">
            <v>PL-18112-CM</v>
          </cell>
          <cell r="E4153" t="str">
            <v>PAIVA HUAMANCHUMO SEGUNDO MANUEL</v>
          </cell>
          <cell r="F4153" t="str">
            <v>LEY Nº26920</v>
          </cell>
        </row>
        <row r="4154">
          <cell r="B4154">
            <v>18113</v>
          </cell>
          <cell r="C4154" t="str">
            <v>SAN MARTIN DE PORRAS</v>
          </cell>
          <cell r="D4154" t="str">
            <v>PL-18113-CM</v>
          </cell>
          <cell r="E4154" t="str">
            <v>LLENQUE JACINTO JOSE MARIANO</v>
          </cell>
          <cell r="F4154" t="str">
            <v>LEY Nº26920</v>
          </cell>
        </row>
        <row r="4155">
          <cell r="B4155">
            <v>18114</v>
          </cell>
          <cell r="C4155" t="str">
            <v>BUENOS AIRES</v>
          </cell>
          <cell r="D4155" t="str">
            <v>PL-18114-CM</v>
          </cell>
          <cell r="E4155" t="str">
            <v>MANUEL Y DIOMEDES ARTEAGA Q.</v>
          </cell>
          <cell r="F4155" t="str">
            <v>ARTESANAL</v>
          </cell>
        </row>
        <row r="4156">
          <cell r="B4156">
            <v>18115</v>
          </cell>
          <cell r="C4156" t="str">
            <v>SABINA BEATRIZ Nº1</v>
          </cell>
          <cell r="D4156" t="str">
            <v>PL-18115-CM</v>
          </cell>
          <cell r="E4156" t="str">
            <v>PANTA OROSCO WILMER MANUEL</v>
          </cell>
          <cell r="F4156" t="str">
            <v>LEY Nº26920</v>
          </cell>
        </row>
        <row r="4157">
          <cell r="B4157">
            <v>18118</v>
          </cell>
          <cell r="C4157" t="str">
            <v>ROSA</v>
          </cell>
          <cell r="D4157" t="str">
            <v>PS-18118-BM</v>
          </cell>
          <cell r="E4157" t="str">
            <v>HERNANDEZ DE GARCIA OLGA</v>
          </cell>
          <cell r="F4157" t="str">
            <v>ARTESANAL</v>
          </cell>
        </row>
        <row r="4158">
          <cell r="B4158">
            <v>18119</v>
          </cell>
          <cell r="C4158" t="str">
            <v>ALBERTO Y PEDRO</v>
          </cell>
          <cell r="D4158" t="str">
            <v>PS-18119-BM</v>
          </cell>
          <cell r="E4158" t="str">
            <v>MAYURI RAMOS LUIS ALBERTO</v>
          </cell>
          <cell r="F4158" t="str">
            <v>ARTESANAL</v>
          </cell>
        </row>
        <row r="4159">
          <cell r="B4159">
            <v>18122</v>
          </cell>
          <cell r="C4159" t="str">
            <v>EL PIBE</v>
          </cell>
          <cell r="D4159" t="str">
            <v>PS-18122-BM</v>
          </cell>
          <cell r="E4159" t="str">
            <v>SANCHEZ GONZALES CARLOS MIGUEL</v>
          </cell>
          <cell r="F4159" t="str">
            <v>ARTESANAL</v>
          </cell>
        </row>
        <row r="4160">
          <cell r="B4160">
            <v>18124</v>
          </cell>
          <cell r="C4160" t="str">
            <v>HENRY II</v>
          </cell>
          <cell r="D4160" t="str">
            <v>PS-18124-BM</v>
          </cell>
          <cell r="E4160" t="str">
            <v>ARIAS CAMPOS ROBERTO</v>
          </cell>
          <cell r="F4160" t="str">
            <v>ARTESANAL</v>
          </cell>
        </row>
        <row r="4161">
          <cell r="B4161">
            <v>18126</v>
          </cell>
          <cell r="C4161" t="str">
            <v>DIANA</v>
          </cell>
          <cell r="D4161" t="str">
            <v>PS-18126-BM</v>
          </cell>
          <cell r="E4161" t="str">
            <v>FRUCTUOSO HUERTAS</v>
          </cell>
          <cell r="F4161" t="str">
            <v>ARTESANAL</v>
          </cell>
        </row>
        <row r="4162">
          <cell r="B4162">
            <v>18128</v>
          </cell>
          <cell r="C4162" t="str">
            <v>ROSSMERY CRISTINA</v>
          </cell>
          <cell r="D4162" t="str">
            <v>PS-18128-BM</v>
          </cell>
          <cell r="E4162" t="str">
            <v>SERNA CARTAGENA OSCAR</v>
          </cell>
          <cell r="F4162" t="str">
            <v>ARTESANAL</v>
          </cell>
        </row>
        <row r="4163">
          <cell r="B4163">
            <v>18129</v>
          </cell>
          <cell r="C4163" t="str">
            <v>MARITZA PAOLA II</v>
          </cell>
          <cell r="D4163" t="str">
            <v>PS-18129-BM</v>
          </cell>
          <cell r="E4163" t="str">
            <v>PALOMINO MEDINA EMETERIO JUAN</v>
          </cell>
          <cell r="F4163" t="str">
            <v>ARTESANAL</v>
          </cell>
        </row>
        <row r="4164">
          <cell r="B4164">
            <v>18130</v>
          </cell>
          <cell r="C4164" t="str">
            <v>LOS CHARRANGOS IV</v>
          </cell>
          <cell r="D4164" t="str">
            <v>PS-18130-BM</v>
          </cell>
          <cell r="E4164" t="str">
            <v>CAMACHO PE? ABEL</v>
          </cell>
          <cell r="F4164" t="str">
            <v>ARTESANAL</v>
          </cell>
        </row>
        <row r="4165">
          <cell r="B4165">
            <v>18131</v>
          </cell>
          <cell r="C4165" t="str">
            <v>EL REY JOSIAS I</v>
          </cell>
          <cell r="D4165" t="str">
            <v>PS-18131-BM</v>
          </cell>
          <cell r="E4165" t="str">
            <v>CORONADO ALMONTE GUILLERMO SEGUNDO</v>
          </cell>
          <cell r="F4165" t="str">
            <v>DECRETO LEGISLATIVO Nº1273</v>
          </cell>
        </row>
        <row r="4166">
          <cell r="B4166">
            <v>18132</v>
          </cell>
          <cell r="C4166" t="str">
            <v>DALILA</v>
          </cell>
          <cell r="D4166" t="str">
            <v>PS-18132-BM</v>
          </cell>
          <cell r="E4166" t="str">
            <v>FRUCTUOSO HUERTAS</v>
          </cell>
          <cell r="F4166" t="str">
            <v>ARTESANAL</v>
          </cell>
        </row>
        <row r="4167">
          <cell r="B4167">
            <v>18133</v>
          </cell>
          <cell r="C4167" t="str">
            <v>EL CABALLERO DE LOS MARES</v>
          </cell>
          <cell r="D4167" t="str">
            <v>PS-18133-BM</v>
          </cell>
          <cell r="E4167" t="str">
            <v>RIVAS CUTTE DONATO ARISTIDES</v>
          </cell>
          <cell r="F4167" t="str">
            <v>ARTESANAL</v>
          </cell>
        </row>
        <row r="4168">
          <cell r="B4168">
            <v>18134</v>
          </cell>
          <cell r="C4168" t="str">
            <v>ALMIRANTE GUISSE III</v>
          </cell>
          <cell r="D4168" t="str">
            <v>PS-18134-BM</v>
          </cell>
          <cell r="E4168" t="str">
            <v>PEREZ GONZALES JACINTO</v>
          </cell>
          <cell r="F4168" t="str">
            <v>ARTESANAL</v>
          </cell>
        </row>
        <row r="4169">
          <cell r="B4169">
            <v>18135</v>
          </cell>
          <cell r="C4169" t="str">
            <v>CARLOS Y FRANCISCO</v>
          </cell>
          <cell r="D4169" t="str">
            <v>PS-18135-BM</v>
          </cell>
          <cell r="E4169" t="str">
            <v>MATTA VILLANUEVA JUAN CARLOS</v>
          </cell>
          <cell r="F4169" t="str">
            <v>ARTESANAL</v>
          </cell>
        </row>
        <row r="4170">
          <cell r="B4170">
            <v>18136</v>
          </cell>
          <cell r="C4170" t="str">
            <v>NANGA I</v>
          </cell>
          <cell r="D4170" t="str">
            <v>PS-18136-BM</v>
          </cell>
          <cell r="E4170" t="str">
            <v>PIZARRO FARFAN LUIS ALBERTO</v>
          </cell>
          <cell r="F4170" t="str">
            <v>ARTESANAL</v>
          </cell>
        </row>
        <row r="4171">
          <cell r="B4171">
            <v>18137</v>
          </cell>
          <cell r="C4171" t="str">
            <v>STMA VIRGEN DE YAUCA</v>
          </cell>
          <cell r="D4171" t="str">
            <v>PS-18137-BM</v>
          </cell>
          <cell r="E4171" t="str">
            <v>GARCIA TORRES LUIS-ELIAS HERNANDEZ ROBERTO</v>
          </cell>
          <cell r="F4171" t="str">
            <v>ARTESANAL</v>
          </cell>
        </row>
        <row r="4172">
          <cell r="B4172">
            <v>18138</v>
          </cell>
          <cell r="C4172" t="str">
            <v>LOS CHARRANGOS III</v>
          </cell>
          <cell r="D4172" t="str">
            <v>PS-18138-BM</v>
          </cell>
          <cell r="E4172" t="str">
            <v>CAMACHO PE? ELVIS RONALD</v>
          </cell>
          <cell r="F4172" t="str">
            <v>ARTESANAL</v>
          </cell>
        </row>
        <row r="4173">
          <cell r="B4173">
            <v>18139</v>
          </cell>
          <cell r="C4173" t="str">
            <v>EL CORSARIO NEGRO</v>
          </cell>
          <cell r="D4173" t="str">
            <v>PS-18139-BM</v>
          </cell>
          <cell r="E4173" t="str">
            <v>BARRIENTOS GARCIA PABLO</v>
          </cell>
          <cell r="F4173" t="str">
            <v>ARTESANAL</v>
          </cell>
        </row>
        <row r="4174">
          <cell r="B4174">
            <v>18140</v>
          </cell>
          <cell r="C4174" t="str">
            <v>EL ACUARIO</v>
          </cell>
          <cell r="D4174" t="str">
            <v>PS-18140-BM</v>
          </cell>
          <cell r="E4174" t="str">
            <v>ARMEJO PACHECO LUIS ENRIQUE ;DIAZ LOPEZ YTARINA TERESA</v>
          </cell>
          <cell r="F4174" t="str">
            <v>ARTESANAL</v>
          </cell>
        </row>
        <row r="4175">
          <cell r="B4175">
            <v>18141</v>
          </cell>
          <cell r="C4175" t="str">
            <v>DIGNA</v>
          </cell>
          <cell r="D4175" t="str">
            <v>PS-18141-BM</v>
          </cell>
          <cell r="E4175" t="str">
            <v>ALBERTO DE FLORES DIGNA</v>
          </cell>
          <cell r="F4175" t="str">
            <v>ARTESANAL</v>
          </cell>
        </row>
        <row r="4176">
          <cell r="B4176">
            <v>18144</v>
          </cell>
          <cell r="C4176" t="str">
            <v>YESENIA II</v>
          </cell>
          <cell r="D4176" t="str">
            <v>PS-18144-BM</v>
          </cell>
          <cell r="E4176" t="str">
            <v>CESPEDES DE HERNANDEZ PAULA E.</v>
          </cell>
          <cell r="F4176" t="str">
            <v>ARTESANAL</v>
          </cell>
        </row>
        <row r="4177">
          <cell r="B4177">
            <v>18145</v>
          </cell>
          <cell r="C4177" t="str">
            <v>MARCOS JUAN</v>
          </cell>
          <cell r="D4177" t="str">
            <v>PS-18145-BM</v>
          </cell>
          <cell r="E4177" t="str">
            <v>CAMPOS PADILLA LUZ SOLEDAD ;FRANCIA QUISPE MAURO ALEJANDRO</v>
          </cell>
          <cell r="F4177" t="str">
            <v>DECRETO LEGISLATIVO Nº1273</v>
          </cell>
        </row>
        <row r="4178">
          <cell r="B4178">
            <v>18146</v>
          </cell>
          <cell r="C4178" t="str">
            <v>DON MIGUEL</v>
          </cell>
          <cell r="D4178" t="str">
            <v>PS-18146-BM</v>
          </cell>
          <cell r="E4178" t="str">
            <v>MEDINA DIAZ CARLOS JAVIER</v>
          </cell>
          <cell r="F4178" t="str">
            <v>ARTESANAL</v>
          </cell>
        </row>
        <row r="4179">
          <cell r="B4179">
            <v>18148</v>
          </cell>
          <cell r="C4179" t="str">
            <v>GEIMY I</v>
          </cell>
          <cell r="D4179" t="str">
            <v>PS-18148-BM</v>
          </cell>
          <cell r="E4179" t="str">
            <v>DIAZ GARCIA MANUEL FORTUNATO</v>
          </cell>
          <cell r="F4179" t="str">
            <v>ARTESANAL</v>
          </cell>
        </row>
        <row r="4180">
          <cell r="B4180">
            <v>18149</v>
          </cell>
          <cell r="C4180" t="str">
            <v>GEIMY II</v>
          </cell>
          <cell r="D4180" t="str">
            <v>PS-18149-BM</v>
          </cell>
          <cell r="E4180" t="str">
            <v>GARCIA DE DIAZ AIDA</v>
          </cell>
          <cell r="F4180" t="str">
            <v>ARTESANAL</v>
          </cell>
        </row>
        <row r="4181">
          <cell r="B4181">
            <v>18151</v>
          </cell>
          <cell r="C4181" t="str">
            <v>INOLVIDABLE DEL MAR</v>
          </cell>
          <cell r="D4181" t="str">
            <v>PS-18151-BM</v>
          </cell>
          <cell r="E4181" t="str">
            <v>HUERTA HUANRI MACARIO RUFINO</v>
          </cell>
          <cell r="F4181" t="str">
            <v>ARTESANAL</v>
          </cell>
        </row>
        <row r="4182">
          <cell r="B4182">
            <v>18153</v>
          </cell>
          <cell r="C4182" t="str">
            <v>MARTHA AURELIA</v>
          </cell>
          <cell r="D4182" t="str">
            <v>PS-18153-BM</v>
          </cell>
          <cell r="E4182" t="str">
            <v>CHACALIAZA RAMOS VICTOR MANUEL</v>
          </cell>
          <cell r="F4182" t="str">
            <v>ARTESANAL</v>
          </cell>
        </row>
        <row r="4183">
          <cell r="B4183">
            <v>18158</v>
          </cell>
          <cell r="C4183" t="str">
            <v>ABEL TONPO</v>
          </cell>
          <cell r="D4183" t="str">
            <v>PS-18158-BM</v>
          </cell>
          <cell r="E4183" t="str">
            <v>LISMA CAMACHO ABEL</v>
          </cell>
          <cell r="F4183" t="str">
            <v>ARTESANAL</v>
          </cell>
        </row>
        <row r="4184">
          <cell r="B4184">
            <v>18160</v>
          </cell>
          <cell r="C4184" t="str">
            <v>ANNY I</v>
          </cell>
          <cell r="D4184" t="str">
            <v>PS-18160-BM</v>
          </cell>
          <cell r="E4184" t="str">
            <v>SALGUERO RAMOS JORGE LUIS</v>
          </cell>
          <cell r="F4184" t="str">
            <v>ARTESANAL</v>
          </cell>
        </row>
        <row r="4185">
          <cell r="B4185">
            <v>18161</v>
          </cell>
          <cell r="C4185" t="str">
            <v>VIRGEN DE CHAPI</v>
          </cell>
          <cell r="D4185" t="str">
            <v>PS-18161-BM</v>
          </cell>
          <cell r="E4185" t="str">
            <v>VIVANCO CAJO ANGEL SEBASTIAN</v>
          </cell>
          <cell r="F4185" t="str">
            <v>ARTESANAL</v>
          </cell>
        </row>
        <row r="4186">
          <cell r="B4186">
            <v>18162</v>
          </cell>
          <cell r="C4186" t="str">
            <v>PEDRO EDUARDO II</v>
          </cell>
          <cell r="D4186" t="str">
            <v>PS-18162-BM</v>
          </cell>
          <cell r="E4186" t="str">
            <v>MEDINA LEGUA MISAEL ANTONIO</v>
          </cell>
          <cell r="F4186" t="str">
            <v>ARTESANAL</v>
          </cell>
        </row>
        <row r="4187">
          <cell r="B4187">
            <v>18163</v>
          </cell>
          <cell r="C4187" t="str">
            <v>KIARA</v>
          </cell>
          <cell r="D4187" t="str">
            <v>CO-18163-CM</v>
          </cell>
          <cell r="E4187" t="str">
            <v>PESQUERA YOLY S.A.C.</v>
          </cell>
          <cell r="F4187" t="str">
            <v>LEY Nº26920</v>
          </cell>
        </row>
        <row r="4188">
          <cell r="B4188">
            <v>18166</v>
          </cell>
          <cell r="C4188" t="str">
            <v>MARIA MERCEDES</v>
          </cell>
          <cell r="D4188" t="str">
            <v>CO-18166-CM</v>
          </cell>
          <cell r="E4188" t="str">
            <v>PESQUERA EXALMAR S.A.A.</v>
          </cell>
          <cell r="F4188" t="str">
            <v>LEY Nº26920</v>
          </cell>
        </row>
        <row r="4189">
          <cell r="B4189">
            <v>18167</v>
          </cell>
          <cell r="C4189" t="str">
            <v>CRETA</v>
          </cell>
          <cell r="D4189" t="str">
            <v>CO-18167-PM</v>
          </cell>
          <cell r="E4189" t="str">
            <v>PESQUERA EXALMAR S.A.A.</v>
          </cell>
          <cell r="F4189" t="str">
            <v>DECRETO LEY Nº25977</v>
          </cell>
        </row>
        <row r="4190">
          <cell r="B4190">
            <v>18168</v>
          </cell>
          <cell r="C4190" t="str">
            <v>JUANA ROSA 3</v>
          </cell>
          <cell r="D4190" t="str">
            <v>PL-18168-CM</v>
          </cell>
          <cell r="E4190" t="str">
            <v>IPANAQUE OROSCO ISRAEL ABIMAEL</v>
          </cell>
          <cell r="F4190" t="str">
            <v>LEY Nº26920</v>
          </cell>
        </row>
        <row r="4191">
          <cell r="B4191">
            <v>18169</v>
          </cell>
          <cell r="C4191" t="str">
            <v>DO? MARIA</v>
          </cell>
          <cell r="D4191" t="str">
            <v>CO-18169-CM</v>
          </cell>
          <cell r="E4191" t="str">
            <v>TUME ECA MERCEDES MARIA</v>
          </cell>
          <cell r="F4191" t="str">
            <v>LEY Nº26920</v>
          </cell>
        </row>
        <row r="4192">
          <cell r="B4192">
            <v>18170</v>
          </cell>
          <cell r="C4192" t="str">
            <v>DON JULIO IV</v>
          </cell>
          <cell r="D4192" t="str">
            <v>CO-18170-CM</v>
          </cell>
          <cell r="E4192" t="str">
            <v>EMPRESA PESQUERA BRANIMAR S.R.L.</v>
          </cell>
          <cell r="F4192" t="str">
            <v>LEY Nº26920</v>
          </cell>
        </row>
        <row r="4193">
          <cell r="B4193">
            <v>18171</v>
          </cell>
          <cell r="C4193" t="str">
            <v>JOTA</v>
          </cell>
          <cell r="D4193" t="str">
            <v>PT-18171-BM</v>
          </cell>
          <cell r="E4193" t="str">
            <v>JABO CHINININ MELQUIO</v>
          </cell>
          <cell r="F4193" t="str">
            <v>ARTESANAL</v>
          </cell>
        </row>
        <row r="4194">
          <cell r="B4194">
            <v>18173</v>
          </cell>
          <cell r="C4194" t="str">
            <v>MARIA SIXTA 3</v>
          </cell>
          <cell r="D4194" t="str">
            <v>PT-18173-CM</v>
          </cell>
          <cell r="E4194" t="str">
            <v>MARIA AURELIA PERICHE ALVAREZ ;PANTA ECA JUAN EMILIO</v>
          </cell>
          <cell r="F4194" t="str">
            <v>LEY Nº26920</v>
          </cell>
        </row>
        <row r="4195">
          <cell r="B4195">
            <v>18174</v>
          </cell>
          <cell r="C4195" t="str">
            <v>LA LUZ DEL MUNDO</v>
          </cell>
          <cell r="D4195" t="str">
            <v>IQ-18174-PF</v>
          </cell>
          <cell r="E4195" t="str">
            <v>LAVI FASANANDO TITO</v>
          </cell>
          <cell r="F4195" t="str">
            <v>ARTESANAL</v>
          </cell>
        </row>
        <row r="4196">
          <cell r="B4196">
            <v>18180</v>
          </cell>
          <cell r="C4196" t="str">
            <v>LENER ABEL</v>
          </cell>
          <cell r="D4196" t="str">
            <v>IQ-18180-PF</v>
          </cell>
          <cell r="E4196" t="str">
            <v>ACOSTA MACUYAMA LENER</v>
          </cell>
          <cell r="F4196" t="str">
            <v>ARTESANAL</v>
          </cell>
        </row>
        <row r="4197">
          <cell r="B4197">
            <v>18186</v>
          </cell>
          <cell r="C4197" t="str">
            <v>ALETA AZUL</v>
          </cell>
          <cell r="D4197" t="str">
            <v>SE-18186-BM</v>
          </cell>
          <cell r="E4197" t="str">
            <v>CHAPARRO HUACHACA GERARDO</v>
          </cell>
          <cell r="F4197" t="str">
            <v>ARTESANAL</v>
          </cell>
        </row>
        <row r="4198">
          <cell r="B4198">
            <v>18192</v>
          </cell>
          <cell r="C4198" t="str">
            <v>SOL DIVINO</v>
          </cell>
          <cell r="D4198" t="str">
            <v>ZS-18192-BM</v>
          </cell>
          <cell r="E4198" t="str">
            <v>VILCHEZ IPANAQUE NICOLAS</v>
          </cell>
          <cell r="F4198" t="str">
            <v>ARTESANAL</v>
          </cell>
        </row>
        <row r="4199">
          <cell r="B4199">
            <v>18194</v>
          </cell>
          <cell r="C4199" t="str">
            <v>MILAGRO SAN MARTIN DE PORRAS</v>
          </cell>
          <cell r="D4199" t="str">
            <v>ZS-18194-BM</v>
          </cell>
          <cell r="E4199" t="str">
            <v>PEDRO MACEDA IZQUIERDO. Y OTRO</v>
          </cell>
          <cell r="F4199" t="str">
            <v>ARTESANAL</v>
          </cell>
        </row>
        <row r="4200">
          <cell r="B4200">
            <v>18195</v>
          </cell>
          <cell r="C4200" t="str">
            <v>SE?R CAUTIVO</v>
          </cell>
          <cell r="D4200" t="str">
            <v>ZS-18195-BM</v>
          </cell>
          <cell r="E4200" t="str">
            <v>BECERRA MOGOLLON SANTOS GERMAN</v>
          </cell>
          <cell r="F4200" t="str">
            <v>ARTESANAL</v>
          </cell>
        </row>
        <row r="4201">
          <cell r="B4201">
            <v>18196</v>
          </cell>
          <cell r="C4201" t="str">
            <v>MI PAPU II</v>
          </cell>
          <cell r="D4201" t="str">
            <v>ZS-18196-BM</v>
          </cell>
          <cell r="E4201" t="str">
            <v>YACILA DE FIESTAS BLANCA</v>
          </cell>
          <cell r="F4201" t="str">
            <v>ARTESANAL</v>
          </cell>
        </row>
        <row r="4202">
          <cell r="B4202">
            <v>18197</v>
          </cell>
          <cell r="C4202" t="str">
            <v>LABERINTO</v>
          </cell>
          <cell r="D4202" t="str">
            <v>ZS-18197-BM</v>
          </cell>
          <cell r="E4202" t="str">
            <v>PEDRO MACEDA IZQUIERDO. Y OTRO</v>
          </cell>
          <cell r="F4202" t="str">
            <v>ARTESANAL</v>
          </cell>
        </row>
        <row r="4203">
          <cell r="B4203">
            <v>18198</v>
          </cell>
          <cell r="C4203" t="str">
            <v>JHORDY MICHAEL</v>
          </cell>
          <cell r="D4203" t="str">
            <v>ZS-18198-BM</v>
          </cell>
          <cell r="E4203" t="str">
            <v>BANCES VIDAURE TEOFILO</v>
          </cell>
          <cell r="F4203" t="str">
            <v>ARTESANAL</v>
          </cell>
        </row>
        <row r="4204">
          <cell r="B4204">
            <v>18199</v>
          </cell>
          <cell r="C4204" t="str">
            <v>JEREMI CAROLI</v>
          </cell>
          <cell r="D4204" t="str">
            <v>ZS-18199-BM</v>
          </cell>
          <cell r="E4204" t="str">
            <v>ADANAQUE AREVALO SABINO</v>
          </cell>
          <cell r="F4204" t="str">
            <v>DECRETO LEGISLATIVO Nº1273</v>
          </cell>
        </row>
        <row r="4205">
          <cell r="B4205">
            <v>18200</v>
          </cell>
          <cell r="C4205" t="str">
            <v>ARCA DE NOE</v>
          </cell>
          <cell r="D4205" t="str">
            <v>ZS-18200-BM</v>
          </cell>
          <cell r="E4205" t="str">
            <v>CRUZ RAMIREZ PATRICIO</v>
          </cell>
          <cell r="F4205" t="str">
            <v>ARTESANAL</v>
          </cell>
        </row>
        <row r="4206">
          <cell r="B4206">
            <v>18201</v>
          </cell>
          <cell r="C4206" t="str">
            <v>BAJO HUALA</v>
          </cell>
          <cell r="D4206" t="str">
            <v>ZS-18201-BM</v>
          </cell>
          <cell r="E4206" t="str">
            <v>SOTO CORDOVA VICTOR MANUEL</v>
          </cell>
          <cell r="F4206" t="str">
            <v>ARTESANAL</v>
          </cell>
        </row>
        <row r="4207">
          <cell r="B4207">
            <v>18202</v>
          </cell>
          <cell r="C4207" t="str">
            <v>GABRIEL HERNANDO</v>
          </cell>
          <cell r="D4207" t="str">
            <v>ZS-18202-BM</v>
          </cell>
          <cell r="E4207" t="str">
            <v>FIESTAS VIA HERNANDO</v>
          </cell>
          <cell r="F4207" t="str">
            <v>DECRETO LEGISLATIVO Nº1273</v>
          </cell>
        </row>
        <row r="4208">
          <cell r="B4208">
            <v>18204</v>
          </cell>
          <cell r="C4208" t="str">
            <v>MI DANNY</v>
          </cell>
          <cell r="D4208" t="str">
            <v>ZS-18204-BM</v>
          </cell>
          <cell r="E4208" t="str">
            <v>VARGAS DE ROMERO FLOR DE MARIA</v>
          </cell>
          <cell r="F4208" t="str">
            <v>ARTESANAL</v>
          </cell>
        </row>
        <row r="4209">
          <cell r="B4209">
            <v>18205</v>
          </cell>
          <cell r="C4209" t="str">
            <v>ANLLY</v>
          </cell>
          <cell r="D4209" t="str">
            <v>ZS-18205-BM</v>
          </cell>
          <cell r="E4209" t="str">
            <v>ALVARADO DE GALAN CONSUELO</v>
          </cell>
          <cell r="F4209" t="str">
            <v>ARTESANAL</v>
          </cell>
        </row>
        <row r="4210">
          <cell r="B4210">
            <v>18206</v>
          </cell>
          <cell r="C4210" t="str">
            <v>CRISTO VIVE</v>
          </cell>
          <cell r="D4210" t="str">
            <v>ZS-18206-BM</v>
          </cell>
          <cell r="E4210" t="str">
            <v>LAZARTE VERGARAY LUIS A. ;SANCHEZ FIESTAS ARMANDO</v>
          </cell>
          <cell r="F4210" t="str">
            <v>DS. 006-2016-PRODUCE</v>
          </cell>
        </row>
        <row r="4211">
          <cell r="B4211">
            <v>18207</v>
          </cell>
          <cell r="C4211" t="str">
            <v>MI TATO II</v>
          </cell>
          <cell r="D4211" t="str">
            <v>ZS-18207-BM</v>
          </cell>
          <cell r="E4211" t="str">
            <v>VARGAS DE ZAPATA FLORICELDA</v>
          </cell>
          <cell r="F4211" t="str">
            <v>ARTESANAL</v>
          </cell>
        </row>
        <row r="4212">
          <cell r="B4212">
            <v>18208</v>
          </cell>
          <cell r="C4212" t="str">
            <v>MI TATO I</v>
          </cell>
          <cell r="D4212" t="str">
            <v>ZS-18208-BM</v>
          </cell>
          <cell r="E4212" t="str">
            <v>VARGAS DE ZAPATA FLORICELDA</v>
          </cell>
          <cell r="F4212" t="str">
            <v>ARTESANAL</v>
          </cell>
        </row>
        <row r="4213">
          <cell r="B4213">
            <v>18209</v>
          </cell>
          <cell r="C4213" t="str">
            <v>ROLANDITO II</v>
          </cell>
          <cell r="D4213" t="str">
            <v>ZS-18209-BM</v>
          </cell>
          <cell r="E4213" t="str">
            <v>CUPAY GALAN PERCY</v>
          </cell>
          <cell r="F4213" t="str">
            <v>ARTESANAL</v>
          </cell>
        </row>
        <row r="4214">
          <cell r="B4214">
            <v>18210</v>
          </cell>
          <cell r="C4214" t="str">
            <v>MI WENDY</v>
          </cell>
          <cell r="D4214" t="str">
            <v>ZS-18210-BM</v>
          </cell>
          <cell r="E4214" t="str">
            <v>TRANQUILINO MENDOZA NOE</v>
          </cell>
          <cell r="F4214" t="str">
            <v>ARTESANAL</v>
          </cell>
        </row>
        <row r="4215">
          <cell r="B4215">
            <v>18211</v>
          </cell>
          <cell r="C4215" t="str">
            <v>GUIAME SE?R CAUTIVO</v>
          </cell>
          <cell r="D4215" t="str">
            <v>ZS-18211-BM</v>
          </cell>
          <cell r="E4215" t="str">
            <v>GUERRA GARCIA HERIBERTO</v>
          </cell>
          <cell r="F4215" t="str">
            <v>ARTESANAL</v>
          </cell>
        </row>
        <row r="4216">
          <cell r="B4216">
            <v>18212</v>
          </cell>
          <cell r="C4216" t="str">
            <v>MI ANGEL</v>
          </cell>
          <cell r="D4216" t="str">
            <v>ZS-18212-BM</v>
          </cell>
          <cell r="E4216" t="str">
            <v>MACEDA ALVAREZ RAFAEL A.</v>
          </cell>
          <cell r="F4216" t="str">
            <v>ARTESANAL</v>
          </cell>
        </row>
        <row r="4217">
          <cell r="B4217">
            <v>18213</v>
          </cell>
          <cell r="C4217" t="str">
            <v>SR. DE LA DIVINA MISERICORDIA</v>
          </cell>
          <cell r="D4217" t="str">
            <v>ZS-18213-BM</v>
          </cell>
          <cell r="E4217" t="str">
            <v>ABT TORRES JULIO C.</v>
          </cell>
          <cell r="F4217" t="str">
            <v>ARTESANAL</v>
          </cell>
        </row>
        <row r="4218">
          <cell r="B4218">
            <v>18214</v>
          </cell>
          <cell r="C4218" t="str">
            <v>NI? YENNER</v>
          </cell>
          <cell r="D4218" t="str">
            <v>ZS-18214-BM</v>
          </cell>
          <cell r="E4218" t="str">
            <v>PASTOR VARGAS ATOCHE JUAN</v>
          </cell>
          <cell r="F4218" t="str">
            <v>ARTESANAL</v>
          </cell>
        </row>
        <row r="4219">
          <cell r="B4219">
            <v>18216</v>
          </cell>
          <cell r="C4219" t="str">
            <v>ROBERTO</v>
          </cell>
          <cell r="D4219" t="str">
            <v>ZS-18216-BM</v>
          </cell>
          <cell r="E4219" t="str">
            <v>GORDILLO DAVILA ANGEL A.</v>
          </cell>
          <cell r="F4219" t="str">
            <v>ARTESANAL</v>
          </cell>
        </row>
        <row r="4220">
          <cell r="B4220">
            <v>18218</v>
          </cell>
          <cell r="C4220" t="str">
            <v>LA GRINGA</v>
          </cell>
          <cell r="D4220" t="str">
            <v>ZS-18218-BM</v>
          </cell>
          <cell r="E4220" t="str">
            <v>GODOS DE CORNEJO SANTOS ANITA</v>
          </cell>
          <cell r="F4220" t="str">
            <v>ARTESANAL</v>
          </cell>
        </row>
        <row r="4221">
          <cell r="B4221">
            <v>18219</v>
          </cell>
          <cell r="C4221" t="str">
            <v>MI LILIANA</v>
          </cell>
          <cell r="D4221" t="str">
            <v>ZS-18219-BM</v>
          </cell>
          <cell r="E4221" t="str">
            <v>VARGAS SILVA FRANCISCO</v>
          </cell>
          <cell r="F4221" t="str">
            <v>ARTESANAL</v>
          </cell>
        </row>
        <row r="4222">
          <cell r="B4222">
            <v>18220</v>
          </cell>
          <cell r="C4222" t="str">
            <v>JESUS SOBRE LAS AGUAS</v>
          </cell>
          <cell r="D4222" t="str">
            <v>ZS-18220-BM</v>
          </cell>
          <cell r="E4222" t="str">
            <v>MENDOZA MAZA MANUEL J.</v>
          </cell>
          <cell r="F4222" t="str">
            <v>ARTESANAL</v>
          </cell>
        </row>
        <row r="4223">
          <cell r="B4223">
            <v>18221</v>
          </cell>
          <cell r="C4223" t="str">
            <v>SAN JERONIMO</v>
          </cell>
          <cell r="D4223" t="str">
            <v>ZS-18221-BM</v>
          </cell>
          <cell r="E4223" t="str">
            <v>ALFONSO CHICOMA MARCAHENA Y ROSA AURORA CAPOVERDE LOPEZ</v>
          </cell>
          <cell r="F4223" t="str">
            <v>ARTESANAL</v>
          </cell>
        </row>
        <row r="4224">
          <cell r="B4224">
            <v>18223</v>
          </cell>
          <cell r="C4224" t="str">
            <v>BORIS</v>
          </cell>
          <cell r="D4224" t="str">
            <v>ZS-18223-BM</v>
          </cell>
          <cell r="E4224" t="str">
            <v>ALVAREZ MORALES SIMON</v>
          </cell>
          <cell r="F4224" t="str">
            <v>ARTESANAL</v>
          </cell>
        </row>
        <row r="4225">
          <cell r="B4225">
            <v>18225</v>
          </cell>
          <cell r="C4225" t="str">
            <v>SE?R DE CHOCAN</v>
          </cell>
          <cell r="D4225" t="str">
            <v>ZS-18225-BM</v>
          </cell>
          <cell r="E4225" t="str">
            <v>CISNEROS ORDINOLA JORGE</v>
          </cell>
          <cell r="F4225" t="str">
            <v>ARTESANAL</v>
          </cell>
        </row>
        <row r="4226">
          <cell r="B4226">
            <v>18226</v>
          </cell>
          <cell r="C4226" t="str">
            <v>SAN LAZARO</v>
          </cell>
          <cell r="D4226" t="str">
            <v>ZS-18226-BM</v>
          </cell>
          <cell r="E4226" t="str">
            <v>GOMEZ PAZO ANGEL</v>
          </cell>
          <cell r="F4226" t="str">
            <v>ARTESANAL</v>
          </cell>
        </row>
        <row r="4227">
          <cell r="B4227">
            <v>18227</v>
          </cell>
          <cell r="C4227" t="str">
            <v>BRILLANTE DEL SOL</v>
          </cell>
          <cell r="D4227" t="str">
            <v>ZS-18227-BM</v>
          </cell>
          <cell r="E4227" t="str">
            <v>LUPU ELIZARDE MANUEL</v>
          </cell>
          <cell r="F4227" t="str">
            <v>ARTESANAL</v>
          </cell>
        </row>
        <row r="4228">
          <cell r="B4228">
            <v>18228</v>
          </cell>
          <cell r="C4228" t="str">
            <v>SANTA ANA</v>
          </cell>
          <cell r="D4228" t="str">
            <v>ZS-18228-BM</v>
          </cell>
          <cell r="E4228" t="str">
            <v>MACEDA MI?N ANITA</v>
          </cell>
          <cell r="F4228" t="str">
            <v>ARTESANAL</v>
          </cell>
        </row>
        <row r="4229">
          <cell r="B4229">
            <v>18229</v>
          </cell>
          <cell r="C4229" t="str">
            <v>SANTO DOMINGO</v>
          </cell>
          <cell r="D4229" t="str">
            <v>ZS-18229-BM</v>
          </cell>
          <cell r="E4229" t="str">
            <v>CINECIO FIESTAS TUME TIMOTEO</v>
          </cell>
          <cell r="F4229" t="str">
            <v>ARTESANAL</v>
          </cell>
        </row>
        <row r="4230">
          <cell r="B4230">
            <v>18230</v>
          </cell>
          <cell r="C4230" t="str">
            <v>PEPINO</v>
          </cell>
          <cell r="D4230" t="str">
            <v>ZS-18230-BM</v>
          </cell>
          <cell r="E4230" t="str">
            <v>SALDARRIAGA OLIVOS VIOLETA DALILA</v>
          </cell>
          <cell r="F4230" t="str">
            <v>ARTESANAL</v>
          </cell>
        </row>
        <row r="4231">
          <cell r="B4231">
            <v>18231</v>
          </cell>
          <cell r="C4231" t="str">
            <v>MI DANIEL</v>
          </cell>
          <cell r="D4231" t="str">
            <v>ZS-18231-BM</v>
          </cell>
          <cell r="E4231" t="str">
            <v>VARGAS SILVA ROSARIO R.</v>
          </cell>
          <cell r="F4231" t="str">
            <v>ARTESANAL</v>
          </cell>
        </row>
        <row r="4232">
          <cell r="B4232">
            <v>18232</v>
          </cell>
          <cell r="C4232" t="str">
            <v>SR. DE LA BUENA ESPERANZA</v>
          </cell>
          <cell r="D4232" t="str">
            <v>ZS-18232-BM</v>
          </cell>
          <cell r="E4232" t="str">
            <v>CARNERO LLACSAHUACHE PORFIRIO</v>
          </cell>
          <cell r="F4232" t="str">
            <v>ARTESANAL</v>
          </cell>
        </row>
        <row r="4233">
          <cell r="B4233">
            <v>18233</v>
          </cell>
          <cell r="C4233" t="str">
            <v>SAN PEDRO</v>
          </cell>
          <cell r="D4233" t="str">
            <v>ZS-18233-BM</v>
          </cell>
          <cell r="E4233" t="str">
            <v>BANCES VIDAURRE PEDRO PABLO</v>
          </cell>
          <cell r="F4233" t="str">
            <v>ARTESANAL</v>
          </cell>
        </row>
        <row r="4234">
          <cell r="B4234">
            <v>18234</v>
          </cell>
          <cell r="C4234" t="str">
            <v>ADRIANA SOLEDAD</v>
          </cell>
          <cell r="D4234" t="str">
            <v>ZS-18234-BM</v>
          </cell>
          <cell r="E4234" t="str">
            <v>ORTEGA DE BELTRAN JUANA ANTONIETA</v>
          </cell>
          <cell r="F4234" t="str">
            <v>ARTESANAL</v>
          </cell>
        </row>
        <row r="4235">
          <cell r="B4235">
            <v>18235</v>
          </cell>
          <cell r="C4235" t="str">
            <v>MI LOURDES</v>
          </cell>
          <cell r="D4235" t="str">
            <v>ZS-18235-BM</v>
          </cell>
          <cell r="E4235" t="str">
            <v>PE? DE ESPINOZA CECILIA</v>
          </cell>
          <cell r="F4235" t="str">
            <v>ARTESANAL</v>
          </cell>
        </row>
        <row r="4236">
          <cell r="B4236">
            <v>18236</v>
          </cell>
          <cell r="C4236" t="str">
            <v>DENNYS LUZ DE LA NUEVA ESPERANZA</v>
          </cell>
          <cell r="D4236" t="str">
            <v>ZS-18236-BM</v>
          </cell>
          <cell r="E4236" t="str">
            <v>PE? VINCE SANTOS B.</v>
          </cell>
          <cell r="F4236" t="str">
            <v>ARTESANAL</v>
          </cell>
        </row>
        <row r="4237">
          <cell r="B4237">
            <v>18237</v>
          </cell>
          <cell r="C4237" t="str">
            <v>JESUS SOBRE LAS AGUAS</v>
          </cell>
          <cell r="D4237" t="str">
            <v>ZS-18237-BM</v>
          </cell>
          <cell r="E4237" t="str">
            <v>CARNERO LLACSAHUANCHE FRANCISCO</v>
          </cell>
          <cell r="F4237" t="str">
            <v>ARTESANAL</v>
          </cell>
        </row>
        <row r="4238">
          <cell r="B4238">
            <v>18238</v>
          </cell>
          <cell r="C4238" t="str">
            <v>MI STEFANNY</v>
          </cell>
          <cell r="D4238" t="str">
            <v>ZS-18238-BM</v>
          </cell>
          <cell r="E4238" t="str">
            <v>MELGAREJO ZAPATA RAUL</v>
          </cell>
          <cell r="F4238" t="str">
            <v>ARTESANAL</v>
          </cell>
        </row>
        <row r="4239">
          <cell r="B4239">
            <v>18239</v>
          </cell>
          <cell r="C4239" t="str">
            <v>MI ROLANDITO IV</v>
          </cell>
          <cell r="D4239" t="str">
            <v>ZS-18239-BM</v>
          </cell>
          <cell r="E4239" t="str">
            <v>CURAY GALAN ROLANDO G.</v>
          </cell>
          <cell r="F4239" t="str">
            <v>ARTESANAL</v>
          </cell>
        </row>
        <row r="4240">
          <cell r="B4240">
            <v>18240</v>
          </cell>
          <cell r="C4240" t="str">
            <v>MI CAUTIVO</v>
          </cell>
          <cell r="D4240" t="str">
            <v>ZS-18240-BM</v>
          </cell>
          <cell r="E4240" t="str">
            <v>CHICOMA MARCHENA OCTAVIANO</v>
          </cell>
          <cell r="F4240" t="str">
            <v>ARTESANAL</v>
          </cell>
        </row>
        <row r="4241">
          <cell r="B4241">
            <v>18241</v>
          </cell>
          <cell r="C4241" t="str">
            <v>CALIRI</v>
          </cell>
          <cell r="D4241" t="str">
            <v>ZS-18241-BM</v>
          </cell>
          <cell r="E4241" t="str">
            <v>ALVAREZ CAMACHO MODESTO FRANCISCO</v>
          </cell>
          <cell r="F4241" t="str">
            <v>ARTESANAL</v>
          </cell>
        </row>
        <row r="4242">
          <cell r="B4242">
            <v>18242</v>
          </cell>
          <cell r="C4242" t="str">
            <v>EWART CRISTIAN</v>
          </cell>
          <cell r="D4242" t="str">
            <v>ZS-18242-BM</v>
          </cell>
          <cell r="E4242" t="str">
            <v>PALACIOS ALBURQUEQUE JOSE M.</v>
          </cell>
          <cell r="F4242" t="str">
            <v>ARTESANAL</v>
          </cell>
        </row>
        <row r="4243">
          <cell r="B4243">
            <v>18243</v>
          </cell>
          <cell r="C4243" t="str">
            <v>JHONATAN LUIS</v>
          </cell>
          <cell r="D4243" t="str">
            <v>ZS-18243-BM</v>
          </cell>
          <cell r="E4243" t="str">
            <v>ECHE PERICHE JULIO NOLBERTO</v>
          </cell>
          <cell r="F4243" t="str">
            <v>ARTESANAL</v>
          </cell>
        </row>
        <row r="4244">
          <cell r="B4244">
            <v>18244</v>
          </cell>
          <cell r="C4244" t="str">
            <v>CRUZ DEL SUR</v>
          </cell>
          <cell r="D4244" t="str">
            <v>ZS-18244-BM</v>
          </cell>
          <cell r="E4244" t="str">
            <v>JIMENEZ CASTILLO ENRIQUE</v>
          </cell>
          <cell r="F4244" t="str">
            <v>ARTESANAL</v>
          </cell>
        </row>
        <row r="4245">
          <cell r="B4245">
            <v>18245</v>
          </cell>
          <cell r="C4245" t="str">
            <v>MI JESUS</v>
          </cell>
          <cell r="D4245" t="str">
            <v>ZS-18245-BM</v>
          </cell>
          <cell r="E4245" t="str">
            <v>GARCIA A?ZCO JACINTO</v>
          </cell>
          <cell r="F4245" t="str">
            <v>ARTESANAL</v>
          </cell>
        </row>
        <row r="4246">
          <cell r="B4246">
            <v>18246</v>
          </cell>
          <cell r="C4246" t="str">
            <v>SAN MARTIN</v>
          </cell>
          <cell r="D4246" t="str">
            <v>ZS-18246-BM</v>
          </cell>
          <cell r="E4246" t="str">
            <v>VIVENCIO COBE?S JUAN R.</v>
          </cell>
          <cell r="F4246" t="str">
            <v>ARTESANAL</v>
          </cell>
        </row>
        <row r="4247">
          <cell r="B4247">
            <v>18248</v>
          </cell>
          <cell r="C4247" t="str">
            <v>NUESTRO SE?R</v>
          </cell>
          <cell r="D4247" t="str">
            <v>ZS-18248-BM</v>
          </cell>
          <cell r="E4247" t="str">
            <v>GARCIA PE? SABINO</v>
          </cell>
          <cell r="F4247" t="str">
            <v>ARTESANAL</v>
          </cell>
        </row>
        <row r="4248">
          <cell r="B4248">
            <v>18249</v>
          </cell>
          <cell r="C4248" t="str">
            <v>ANGEL MARINO I</v>
          </cell>
          <cell r="D4248" t="str">
            <v>ZS-18249-BM</v>
          </cell>
          <cell r="E4248" t="str">
            <v>DIAZ GORDILLO EUGENIO</v>
          </cell>
          <cell r="F4248" t="str">
            <v>ARTESANAL</v>
          </cell>
        </row>
        <row r="4249">
          <cell r="B4249">
            <v>18251</v>
          </cell>
          <cell r="C4249" t="str">
            <v>MI LUISA MARIA</v>
          </cell>
          <cell r="D4249" t="str">
            <v>ZS-18251-BM</v>
          </cell>
          <cell r="E4249" t="str">
            <v>CABRERA MALMACEDA NESTOR P.</v>
          </cell>
          <cell r="F4249" t="str">
            <v>ARTESANAL</v>
          </cell>
        </row>
        <row r="4250">
          <cell r="B4250">
            <v>18252</v>
          </cell>
          <cell r="C4250" t="str">
            <v>ALVARITO</v>
          </cell>
          <cell r="D4250" t="str">
            <v>ZS-18252-BM</v>
          </cell>
          <cell r="E4250" t="str">
            <v>LUNA CRUZ GUSTAVO S.</v>
          </cell>
          <cell r="F4250" t="str">
            <v>ARTESANAL</v>
          </cell>
        </row>
        <row r="4251">
          <cell r="B4251">
            <v>18253</v>
          </cell>
          <cell r="C4251" t="str">
            <v>NI? JESUS</v>
          </cell>
          <cell r="D4251" t="str">
            <v>ZS-18253-BM</v>
          </cell>
          <cell r="E4251" t="str">
            <v>GARCIA SAAVEDRA ELENA A.</v>
          </cell>
          <cell r="F4251" t="str">
            <v>ARTESANAL</v>
          </cell>
        </row>
        <row r="4252">
          <cell r="B4252">
            <v>18254</v>
          </cell>
          <cell r="C4252" t="str">
            <v>ESPUMA DEL MAR</v>
          </cell>
          <cell r="D4252" t="str">
            <v>ZS-18254-BM</v>
          </cell>
          <cell r="E4252" t="str">
            <v>CARRE? LLONTOP GERMAN</v>
          </cell>
          <cell r="F4252" t="str">
            <v>ARTESANAL</v>
          </cell>
        </row>
        <row r="4253">
          <cell r="B4253">
            <v>18255</v>
          </cell>
          <cell r="C4253" t="str">
            <v>BENDICION DIVINO</v>
          </cell>
          <cell r="D4253" t="str">
            <v>ZS-18255-BM</v>
          </cell>
          <cell r="E4253" t="str">
            <v>TUME FERNANDEZ JOSE MERCEDES</v>
          </cell>
          <cell r="F4253" t="str">
            <v>DS. 006-2016-PRODUCE</v>
          </cell>
        </row>
        <row r="4254">
          <cell r="B4254">
            <v>18257</v>
          </cell>
          <cell r="C4254" t="str">
            <v>ADRIANA SOLEDAD</v>
          </cell>
          <cell r="D4254" t="str">
            <v>ZS-18257-BM</v>
          </cell>
          <cell r="E4254" t="str">
            <v>ORTEGA DE BELTRAN JUANA ANTONIETA</v>
          </cell>
          <cell r="F4254" t="str">
            <v>ARTESANAL</v>
          </cell>
        </row>
        <row r="4255">
          <cell r="B4255">
            <v>18258</v>
          </cell>
          <cell r="C4255" t="str">
            <v>BENDICEME MADRE MIA II</v>
          </cell>
          <cell r="D4255" t="str">
            <v>ZS-18258-BM</v>
          </cell>
          <cell r="E4255" t="str">
            <v>FIESTAS GALAN ELEUTERIO</v>
          </cell>
          <cell r="F4255" t="str">
            <v>ARTESANAL</v>
          </cell>
        </row>
        <row r="4256">
          <cell r="B4256">
            <v>18260</v>
          </cell>
          <cell r="C4256" t="str">
            <v>MI FABIOLA II</v>
          </cell>
          <cell r="D4256" t="str">
            <v>ZS-18260-BM</v>
          </cell>
          <cell r="E4256" t="str">
            <v>CARRASCO ROMAN JUAN J.</v>
          </cell>
          <cell r="F4256" t="str">
            <v>ARTESANAL</v>
          </cell>
        </row>
        <row r="4257">
          <cell r="B4257">
            <v>18261</v>
          </cell>
          <cell r="C4257" t="str">
            <v>LALIT</v>
          </cell>
          <cell r="D4257" t="str">
            <v>ZS-18261-BM</v>
          </cell>
          <cell r="E4257" t="str">
            <v>SEMINARIO TRELLES LILIANA DEL ROSARIO</v>
          </cell>
          <cell r="F4257" t="str">
            <v>ARTESANAL</v>
          </cell>
        </row>
        <row r="4258">
          <cell r="B4258">
            <v>18264</v>
          </cell>
          <cell r="C4258" t="str">
            <v>CHAPI</v>
          </cell>
          <cell r="D4258" t="str">
            <v>ZS-18264-BM</v>
          </cell>
          <cell r="E4258" t="str">
            <v>CHAPILLIQUEN TUME DEMETRIO F.</v>
          </cell>
          <cell r="F4258" t="str">
            <v>ARTESANAL</v>
          </cell>
        </row>
        <row r="4259">
          <cell r="B4259">
            <v>18265</v>
          </cell>
          <cell r="C4259" t="str">
            <v>YULEXI</v>
          </cell>
          <cell r="D4259" t="str">
            <v>ZS-18265-BM</v>
          </cell>
          <cell r="E4259" t="str">
            <v>PE? CARRASCO ALFONSO</v>
          </cell>
          <cell r="F4259" t="str">
            <v>ARTESANAL</v>
          </cell>
        </row>
        <row r="4260">
          <cell r="B4260">
            <v>18266</v>
          </cell>
          <cell r="C4260" t="str">
            <v>NATIVIDAD DE CHILLA</v>
          </cell>
          <cell r="D4260" t="str">
            <v>ZS-18266-BM</v>
          </cell>
          <cell r="E4260" t="str">
            <v>ZAPATA BENITES LUIS</v>
          </cell>
          <cell r="F4260" t="str">
            <v>ARTESANAL</v>
          </cell>
        </row>
        <row r="4261">
          <cell r="B4261">
            <v>18268</v>
          </cell>
          <cell r="C4261" t="str">
            <v>JUARO</v>
          </cell>
          <cell r="D4261" t="str">
            <v>PS-18268-BM</v>
          </cell>
          <cell r="E4261" t="str">
            <v>COHAILA ROBLES JAIME MATEO ;MAQUERA TEJADA DE COHAILA JUANA MERCEDES</v>
          </cell>
          <cell r="F4261" t="str">
            <v>ARTESANAL</v>
          </cell>
        </row>
        <row r="4262">
          <cell r="B4262">
            <v>18269</v>
          </cell>
          <cell r="C4262" t="str">
            <v>CELIA I</v>
          </cell>
          <cell r="D4262" t="str">
            <v>PS-18269-BM</v>
          </cell>
          <cell r="E4262" t="str">
            <v>LOPEZ ANCHANTE JULIO W.</v>
          </cell>
          <cell r="F4262" t="str">
            <v>ARTESANAL</v>
          </cell>
        </row>
        <row r="4263">
          <cell r="B4263">
            <v>18270</v>
          </cell>
          <cell r="C4263" t="str">
            <v>TRITON</v>
          </cell>
          <cell r="D4263" t="str">
            <v>PS-18270-BM</v>
          </cell>
          <cell r="E4263" t="str">
            <v>BUSTOS RIVERA GUILLERMO</v>
          </cell>
          <cell r="F4263" t="str">
            <v>ARTESANAL</v>
          </cell>
        </row>
        <row r="4264">
          <cell r="B4264">
            <v>18272</v>
          </cell>
          <cell r="C4264" t="str">
            <v>GIANCARLO MARTIN</v>
          </cell>
          <cell r="D4264" t="str">
            <v>PS-18272-BM</v>
          </cell>
          <cell r="E4264" t="str">
            <v>BLONDET MEDINA ARMANDO</v>
          </cell>
          <cell r="F4264" t="str">
            <v>ARTESANAL</v>
          </cell>
        </row>
        <row r="4265">
          <cell r="B4265">
            <v>18275</v>
          </cell>
          <cell r="C4265" t="str">
            <v>DEPREDADOR</v>
          </cell>
          <cell r="D4265" t="str">
            <v>PS-18275-BM</v>
          </cell>
          <cell r="E4265" t="str">
            <v>RICARDO TORRES CARRIZALES Y OTRO</v>
          </cell>
          <cell r="F4265" t="str">
            <v>ARTESANAL</v>
          </cell>
        </row>
        <row r="4266">
          <cell r="B4266">
            <v>18276</v>
          </cell>
          <cell r="C4266" t="str">
            <v>MILI Y JOSSY</v>
          </cell>
          <cell r="D4266" t="str">
            <v>PS-18276-BM</v>
          </cell>
          <cell r="E4266" t="str">
            <v>PISCONTE MATEO ALEJANDRO ENRIQUE</v>
          </cell>
          <cell r="F4266" t="str">
            <v>ARTESANAL</v>
          </cell>
        </row>
        <row r="4267">
          <cell r="B4267">
            <v>18286</v>
          </cell>
          <cell r="C4267" t="str">
            <v>GUIAME SE?R CAUTIVO</v>
          </cell>
          <cell r="D4267" t="str">
            <v>TA-18286-CM</v>
          </cell>
          <cell r="E4267" t="str">
            <v>ZAGAL MU?Z ELIZABETH</v>
          </cell>
          <cell r="F4267" t="str">
            <v>LEY Nº26920</v>
          </cell>
        </row>
        <row r="4268">
          <cell r="B4268">
            <v>18287</v>
          </cell>
          <cell r="C4268" t="str">
            <v>ANDINA V</v>
          </cell>
          <cell r="D4268" t="str">
            <v>PT-18287-CM</v>
          </cell>
          <cell r="E4268" t="str">
            <v>SAKANA DEL PERU S.A.</v>
          </cell>
          <cell r="F4268" t="str">
            <v>ARTESANAL</v>
          </cell>
        </row>
        <row r="4269">
          <cell r="B4269">
            <v>18288</v>
          </cell>
          <cell r="C4269" t="str">
            <v>FIORELLA</v>
          </cell>
          <cell r="D4269" t="str">
            <v>PT-18288-CM</v>
          </cell>
          <cell r="E4269" t="str">
            <v>NIMA DE SANDOVAL AMANDA EMERITA ;SANDOVAL MACHARE MIGUEL GODOFREDO</v>
          </cell>
          <cell r="F4269" t="str">
            <v>MENOR ESCALA</v>
          </cell>
        </row>
        <row r="4270">
          <cell r="B4270">
            <v>18289</v>
          </cell>
          <cell r="C4270" t="str">
            <v>DON LEONARDO II</v>
          </cell>
          <cell r="D4270" t="str">
            <v>PT-18289-CM</v>
          </cell>
          <cell r="E4270" t="str">
            <v>SANTIAGO QUEREVALU QUEREVALU Y OTROS</v>
          </cell>
          <cell r="F4270" t="str">
            <v>ARTESANAL</v>
          </cell>
        </row>
        <row r="4271">
          <cell r="B4271">
            <v>18294</v>
          </cell>
          <cell r="C4271" t="str">
            <v>TASA 42</v>
          </cell>
          <cell r="D4271" t="str">
            <v>CO-18294-PM</v>
          </cell>
          <cell r="E4271" t="str">
            <v>TECNOLOGICA DE ALIMENTOS S.A.</v>
          </cell>
          <cell r="F4271" t="str">
            <v>DECRETO LEY Nº25977</v>
          </cell>
        </row>
        <row r="4272">
          <cell r="B4272">
            <v>18295</v>
          </cell>
          <cell r="C4272" t="str">
            <v>COSTA DEL SOL V</v>
          </cell>
          <cell r="D4272" t="str">
            <v>CO-18295-CM</v>
          </cell>
          <cell r="E4272" t="str">
            <v>MULLER TUDWAY DE TORANZO ELLISA ;TORANZO NORIEGA JOSE CESAR ALEJANDRO</v>
          </cell>
          <cell r="F4272" t="str">
            <v>MENOR ESCALA (ANCHOVETA)</v>
          </cell>
        </row>
        <row r="4273">
          <cell r="B4273">
            <v>18297</v>
          </cell>
          <cell r="C4273" t="str">
            <v>SAN MARTIN DE PORRAS IV</v>
          </cell>
          <cell r="D4273" t="str">
            <v>CO-18297-CM</v>
          </cell>
          <cell r="E4273" t="str">
            <v>NEGOCIOS PESQUEROS SAN MARTIN DE PORRAS S.A.C.</v>
          </cell>
          <cell r="F4273" t="str">
            <v>LEY Nº26920</v>
          </cell>
        </row>
        <row r="4274">
          <cell r="B4274">
            <v>18298</v>
          </cell>
          <cell r="C4274" t="str">
            <v>JHONNY MANUELITO I</v>
          </cell>
          <cell r="D4274" t="str">
            <v>CO-18298-CM</v>
          </cell>
          <cell r="E4274" t="str">
            <v>ALVAREZ MORALES JOSE ROSENDO ;ECHE DE ALVAREZ JUANA VICTORIA</v>
          </cell>
          <cell r="F4274" t="str">
            <v>LEY Nº26920</v>
          </cell>
        </row>
        <row r="4275">
          <cell r="B4275">
            <v>18299</v>
          </cell>
          <cell r="C4275" t="str">
            <v>MAGDALENA 2</v>
          </cell>
          <cell r="D4275" t="str">
            <v>CO-18299-CM</v>
          </cell>
          <cell r="E4275" t="str">
            <v>PESQUERA H Y J S.A.C.</v>
          </cell>
          <cell r="F4275" t="str">
            <v>LEY Nº26920</v>
          </cell>
        </row>
        <row r="4276">
          <cell r="B4276">
            <v>18300</v>
          </cell>
          <cell r="C4276" t="str">
            <v>FLOR MARIA</v>
          </cell>
          <cell r="D4276" t="str">
            <v>CO-18300-BM</v>
          </cell>
          <cell r="E4276" t="str">
            <v>SOSA PAIVA TEOFILO</v>
          </cell>
          <cell r="F4276" t="str">
            <v>ARTESANAL</v>
          </cell>
        </row>
        <row r="4277">
          <cell r="B4277">
            <v>18303</v>
          </cell>
          <cell r="C4277" t="str">
            <v>SEA WARRIOR</v>
          </cell>
          <cell r="D4277" t="str">
            <v>CO-18303-BM</v>
          </cell>
          <cell r="E4277" t="str">
            <v>LAVALLE INUMA CARLOS FRANCISCO ;PAREDES VENTURA MACARIO</v>
          </cell>
          <cell r="F4277" t="str">
            <v>ARTESANAL</v>
          </cell>
        </row>
        <row r="4278">
          <cell r="B4278">
            <v>18305</v>
          </cell>
          <cell r="C4278" t="str">
            <v>FLORA</v>
          </cell>
          <cell r="D4278" t="str">
            <v>CO-18305-BM</v>
          </cell>
          <cell r="E4278" t="str">
            <v>ARAGON NORIEGA RAUL</v>
          </cell>
          <cell r="F4278" t="str">
            <v>DECRETO LEGISLATIVO Nº1273</v>
          </cell>
        </row>
        <row r="4279">
          <cell r="B4279">
            <v>18306</v>
          </cell>
          <cell r="C4279" t="str">
            <v>DANNY</v>
          </cell>
          <cell r="D4279" t="str">
            <v>CO-18306-BM</v>
          </cell>
          <cell r="E4279" t="str">
            <v>PE? ALVAREZ ADALBERTO A.</v>
          </cell>
          <cell r="F4279" t="str">
            <v>ARTESANAL</v>
          </cell>
        </row>
        <row r="4280">
          <cell r="B4280">
            <v>18309</v>
          </cell>
          <cell r="C4280" t="str">
            <v>SANTOS LIBORIO</v>
          </cell>
          <cell r="D4280" t="str">
            <v>CO-18309-CM</v>
          </cell>
          <cell r="E4280" t="str">
            <v>TEMOCHE ECHE EUSEBIO CALIXTO</v>
          </cell>
          <cell r="F4280" t="str">
            <v>LEY Nº26920</v>
          </cell>
        </row>
        <row r="4281">
          <cell r="B4281">
            <v>18311</v>
          </cell>
          <cell r="C4281" t="str">
            <v>MI PAPU I</v>
          </cell>
          <cell r="D4281" t="str">
            <v>ZS-18311-BM</v>
          </cell>
          <cell r="E4281" t="str">
            <v>FIESTAS VIA VICTOR M.</v>
          </cell>
          <cell r="F4281" t="str">
            <v>ARTESANAL</v>
          </cell>
        </row>
        <row r="4282">
          <cell r="B4282">
            <v>18314</v>
          </cell>
          <cell r="C4282" t="str">
            <v>JHONNY MANUELITO II</v>
          </cell>
          <cell r="D4282" t="str">
            <v>CO-18314-PM</v>
          </cell>
          <cell r="E4282" t="str">
            <v>ALVAREZ SABA MANUEL NICANOR ;SABA BOLO ANA VIOLETA</v>
          </cell>
          <cell r="F4282" t="str">
            <v>LEY Nº26920</v>
          </cell>
        </row>
        <row r="4283">
          <cell r="B4283">
            <v>18316</v>
          </cell>
          <cell r="C4283" t="str">
            <v>NEPTUNIA</v>
          </cell>
          <cell r="D4283" t="str">
            <v>HO-18316-CM</v>
          </cell>
          <cell r="E4283" t="str">
            <v>PESQUERA ZEMAR S.A.C.</v>
          </cell>
          <cell r="F4283" t="str">
            <v>LEY Nº26920</v>
          </cell>
        </row>
        <row r="4284">
          <cell r="B4284">
            <v>18318</v>
          </cell>
          <cell r="C4284" t="str">
            <v>SANTA ISABEL</v>
          </cell>
          <cell r="D4284" t="str">
            <v>CO-18318-CM</v>
          </cell>
          <cell r="E4284" t="str">
            <v>EMPRESA PESQUERA JESUS ELIZABETH S.R.L.</v>
          </cell>
          <cell r="F4284" t="str">
            <v>LEY Nº26920</v>
          </cell>
        </row>
        <row r="4285">
          <cell r="B4285">
            <v>18321</v>
          </cell>
          <cell r="C4285" t="str">
            <v>EOS</v>
          </cell>
          <cell r="D4285" t="str">
            <v>CO-18321-PM</v>
          </cell>
          <cell r="E4285" t="str">
            <v>PACIFIC FREEZING COMPANY S.A.C.</v>
          </cell>
          <cell r="F4285" t="str">
            <v>DECRETO LEY Nº25977</v>
          </cell>
        </row>
        <row r="4286">
          <cell r="B4286">
            <v>18333</v>
          </cell>
          <cell r="C4286" t="str">
            <v>FARID</v>
          </cell>
          <cell r="D4286" t="str">
            <v>CE-18333-BM</v>
          </cell>
          <cell r="E4286" t="str">
            <v>GOMEZ ZAVALETA MARIA LUISA</v>
          </cell>
          <cell r="F4286" t="str">
            <v>ARTESANAL</v>
          </cell>
        </row>
        <row r="4287">
          <cell r="B4287">
            <v>18335</v>
          </cell>
          <cell r="C4287" t="str">
            <v>BRANDON</v>
          </cell>
          <cell r="D4287" t="str">
            <v>CE-18335-CM</v>
          </cell>
          <cell r="E4287" t="str">
            <v>CORPORACION PESQUERA HILLARY S.A.C.</v>
          </cell>
          <cell r="F4287" t="str">
            <v>LEY Nº26920</v>
          </cell>
        </row>
        <row r="4288">
          <cell r="B4288">
            <v>18337</v>
          </cell>
          <cell r="C4288" t="str">
            <v>TASA 314</v>
          </cell>
          <cell r="D4288" t="str">
            <v>CE-18337-PM</v>
          </cell>
          <cell r="E4288" t="str">
            <v>TECNOLOGICA DE ALIMENTOS S.A.</v>
          </cell>
          <cell r="F4288" t="str">
            <v>DECRETO LEY Nº25977</v>
          </cell>
        </row>
        <row r="4289">
          <cell r="B4289">
            <v>18374</v>
          </cell>
          <cell r="C4289" t="str">
            <v>EL RAYADOR</v>
          </cell>
          <cell r="D4289" t="str">
            <v>PM-18374-BF</v>
          </cell>
          <cell r="E4289" t="str">
            <v>CAYO TITO BENJAMIN</v>
          </cell>
          <cell r="F4289" t="str">
            <v>ARTESANAL</v>
          </cell>
        </row>
        <row r="4290">
          <cell r="B4290">
            <v>18398</v>
          </cell>
          <cell r="C4290" t="str">
            <v>VIRGEN DE LAS MERCEDES II</v>
          </cell>
          <cell r="D4290" t="str">
            <v>PT-018398-CM</v>
          </cell>
          <cell r="E4290" t="str">
            <v>BERNAL DE NUNTON CARMELA ;NUNTON CASTRO VICTOR</v>
          </cell>
          <cell r="F4290" t="str">
            <v>LEY Nº26920</v>
          </cell>
        </row>
        <row r="4291">
          <cell r="B4291">
            <v>18401</v>
          </cell>
          <cell r="C4291" t="str">
            <v>CESAR RENE</v>
          </cell>
          <cell r="D4291" t="str">
            <v>HO-18401-BM</v>
          </cell>
          <cell r="E4291" t="str">
            <v>FLORES MORY BARTOLOME</v>
          </cell>
          <cell r="F4291" t="str">
            <v>ARTESANAL</v>
          </cell>
        </row>
        <row r="4292">
          <cell r="B4292">
            <v>18403</v>
          </cell>
          <cell r="C4292" t="str">
            <v>BRAYAN Y ETHEL</v>
          </cell>
          <cell r="D4292" t="str">
            <v>PS-18403-BM</v>
          </cell>
          <cell r="E4292" t="str">
            <v>UMIRE ALVAREZ ALBERTO TEODORO</v>
          </cell>
          <cell r="F4292" t="str">
            <v>ARTESANAL</v>
          </cell>
        </row>
        <row r="4293">
          <cell r="B4293">
            <v>18404</v>
          </cell>
          <cell r="C4293" t="str">
            <v>REMOLINO</v>
          </cell>
          <cell r="D4293" t="str">
            <v>PS-18404-BM</v>
          </cell>
          <cell r="E4293" t="str">
            <v>MARQUEZ CARRIZALES LUIS A.</v>
          </cell>
          <cell r="F4293" t="str">
            <v>ARTESANAL</v>
          </cell>
        </row>
        <row r="4294">
          <cell r="B4294">
            <v>18405</v>
          </cell>
          <cell r="C4294" t="str">
            <v>LUIS JAVIER</v>
          </cell>
          <cell r="D4294" t="str">
            <v>PS-18405-BM</v>
          </cell>
          <cell r="E4294" t="str">
            <v>ALARICO SANCHEZ JAVIER V.</v>
          </cell>
          <cell r="F4294" t="str">
            <v>ARTESANAL</v>
          </cell>
        </row>
        <row r="4295">
          <cell r="B4295">
            <v>18417</v>
          </cell>
          <cell r="C4295" t="str">
            <v>BAHIA</v>
          </cell>
          <cell r="D4295" t="str">
            <v>PS-18417-BM</v>
          </cell>
          <cell r="E4295" t="str">
            <v>GONZALES PALOMINO EXALTACION GENOVEVA</v>
          </cell>
          <cell r="F4295" t="str">
            <v>ARTESANAL</v>
          </cell>
        </row>
        <row r="4296">
          <cell r="B4296">
            <v>18419</v>
          </cell>
          <cell r="C4296" t="str">
            <v>HEROES DEL CENEPA</v>
          </cell>
          <cell r="D4296" t="str">
            <v>PS-18419-BM</v>
          </cell>
          <cell r="E4296" t="str">
            <v>GUTIERREZ AVILES JOSE</v>
          </cell>
          <cell r="F4296" t="str">
            <v>ARTESANAL</v>
          </cell>
        </row>
        <row r="4297">
          <cell r="B4297">
            <v>18423</v>
          </cell>
          <cell r="C4297" t="str">
            <v>LUIS ENRIQUE</v>
          </cell>
          <cell r="D4297" t="str">
            <v>PS-18423-BM</v>
          </cell>
          <cell r="E4297" t="str">
            <v>GASTIABURO LAMA LUIS A.</v>
          </cell>
          <cell r="F4297" t="str">
            <v>ARTESANAL</v>
          </cell>
        </row>
        <row r="4298">
          <cell r="B4298">
            <v>18433</v>
          </cell>
          <cell r="C4298" t="str">
            <v>MAR PACIFICO</v>
          </cell>
          <cell r="D4298" t="str">
            <v>CO-18433-CM</v>
          </cell>
          <cell r="E4298" t="str">
            <v>NEGOCIOS PESQUEROS MAR PACIFICO S.A.C.</v>
          </cell>
          <cell r="F4298" t="str">
            <v>LEY Nº26920</v>
          </cell>
        </row>
        <row r="4299">
          <cell r="B4299">
            <v>18434</v>
          </cell>
          <cell r="C4299" t="str">
            <v>BRISA</v>
          </cell>
          <cell r="D4299" t="str">
            <v>PL-18434-CM</v>
          </cell>
          <cell r="E4299" t="str">
            <v>CAMPOS DE MOY LILIAM MARIA</v>
          </cell>
          <cell r="F4299" t="str">
            <v>LEY Nº26920</v>
          </cell>
        </row>
        <row r="4300">
          <cell r="B4300">
            <v>18435</v>
          </cell>
          <cell r="C4300" t="str">
            <v>RANDY LUIS</v>
          </cell>
          <cell r="D4300" t="str">
            <v>PO-18435-BM</v>
          </cell>
          <cell r="E4300" t="str">
            <v>SANCHEZ TAPIA MANUEL</v>
          </cell>
          <cell r="F4300" t="str">
            <v>ARTESANAL</v>
          </cell>
        </row>
        <row r="4301">
          <cell r="B4301">
            <v>18436</v>
          </cell>
          <cell r="C4301" t="str">
            <v>BENDICION</v>
          </cell>
          <cell r="D4301" t="str">
            <v>PL-18436-CM</v>
          </cell>
          <cell r="E4301" t="str">
            <v>CORPORACION CORSIHU S.A.C.</v>
          </cell>
          <cell r="F4301" t="str">
            <v>LEY Nº26920</v>
          </cell>
        </row>
        <row r="4302">
          <cell r="B4302">
            <v>18447</v>
          </cell>
          <cell r="C4302" t="str">
            <v>ALETA AZUL 2</v>
          </cell>
          <cell r="D4302" t="str">
            <v>PL-18447-CM</v>
          </cell>
          <cell r="E4302" t="str">
            <v>PESQUERA LUZMAG S.A.C.</v>
          </cell>
          <cell r="F4302" t="str">
            <v>LEY Nº26920</v>
          </cell>
        </row>
        <row r="4303">
          <cell r="B4303">
            <v>18448</v>
          </cell>
          <cell r="C4303" t="str">
            <v>BENDICION</v>
          </cell>
          <cell r="D4303" t="str">
            <v>PL-18448-PM</v>
          </cell>
          <cell r="E4303" t="str">
            <v>CORPORACION WALTER S.A.C.</v>
          </cell>
          <cell r="F4303" t="str">
            <v>LEY Nº26920</v>
          </cell>
        </row>
        <row r="4304">
          <cell r="B4304">
            <v>18449</v>
          </cell>
          <cell r="C4304" t="str">
            <v>ALEX ALBERTO</v>
          </cell>
          <cell r="D4304" t="str">
            <v>PL-18449-CM</v>
          </cell>
          <cell r="E4304" t="str">
            <v>GORDILLO OROZCO ALAN</v>
          </cell>
          <cell r="F4304" t="str">
            <v>LEY Nº26920</v>
          </cell>
        </row>
        <row r="4305">
          <cell r="B4305">
            <v>18450</v>
          </cell>
          <cell r="C4305" t="str">
            <v>CRISTO TE AMA YE</v>
          </cell>
          <cell r="D4305" t="str">
            <v>PL-18450-CM</v>
          </cell>
          <cell r="E4305" t="str">
            <v>EFFIO NUNTON JUANA VIVIANA</v>
          </cell>
          <cell r="F4305" t="str">
            <v>LEY Nº26920</v>
          </cell>
        </row>
        <row r="4306">
          <cell r="B4306">
            <v>18452</v>
          </cell>
          <cell r="C4306" t="str">
            <v>CABALLERO DE LOS MARES 2</v>
          </cell>
          <cell r="D4306" t="str">
            <v>PL-18452-BM</v>
          </cell>
          <cell r="E4306" t="str">
            <v>LLENQUE FIESTAS ANTONIO</v>
          </cell>
          <cell r="F4306" t="str">
            <v>ARTESANAL</v>
          </cell>
        </row>
        <row r="4307">
          <cell r="B4307">
            <v>18460</v>
          </cell>
          <cell r="C4307" t="str">
            <v>SAN CRISTOBAL</v>
          </cell>
          <cell r="D4307" t="str">
            <v>MO-18460-BM</v>
          </cell>
          <cell r="E4307" t="str">
            <v>LAZO SOLARI JUAN FAVIO</v>
          </cell>
          <cell r="F4307" t="str">
            <v>ARTESANAL</v>
          </cell>
        </row>
        <row r="4308">
          <cell r="B4308">
            <v>18462</v>
          </cell>
          <cell r="C4308" t="str">
            <v>EL TRIUNFADOR</v>
          </cell>
          <cell r="D4308" t="str">
            <v>MO-18462-BM</v>
          </cell>
          <cell r="E4308" t="str">
            <v>GREGORIO TURPO TURPO PRESCILIANO</v>
          </cell>
          <cell r="F4308" t="str">
            <v>ARTESANAL</v>
          </cell>
        </row>
        <row r="4309">
          <cell r="B4309">
            <v>18463</v>
          </cell>
          <cell r="C4309" t="str">
            <v>SIEMPRE CAUTIVO III</v>
          </cell>
          <cell r="D4309" t="str">
            <v>TA-18463-BM</v>
          </cell>
          <cell r="E4309" t="str">
            <v>PANTA RUIZ GERARDO</v>
          </cell>
          <cell r="F4309" t="str">
            <v>ARTESANAL</v>
          </cell>
        </row>
        <row r="4310">
          <cell r="B4310">
            <v>18464</v>
          </cell>
          <cell r="C4310" t="str">
            <v>GUIAME SE?R CAUTIVO</v>
          </cell>
          <cell r="D4310" t="str">
            <v>TA-18464-BM</v>
          </cell>
          <cell r="E4310" t="str">
            <v>PAZOS PINGO CALIXTO</v>
          </cell>
          <cell r="F4310" t="str">
            <v>ARTESANAL</v>
          </cell>
        </row>
        <row r="4311">
          <cell r="B4311">
            <v>18471</v>
          </cell>
          <cell r="C4311" t="str">
            <v>DIOS ES MI FORTALEZA</v>
          </cell>
          <cell r="D4311" t="str">
            <v>PS-18471-BM</v>
          </cell>
          <cell r="E4311" t="str">
            <v>CONTRERAS CAMARGO GILBERT</v>
          </cell>
          <cell r="F4311" t="str">
            <v>ARTESANAL</v>
          </cell>
        </row>
        <row r="4312">
          <cell r="B4312">
            <v>18472</v>
          </cell>
          <cell r="C4312" t="str">
            <v>LUZ Y VIDA DEL MAR VII</v>
          </cell>
          <cell r="D4312" t="str">
            <v>PS-18472-BM</v>
          </cell>
          <cell r="E4312" t="str">
            <v>RAMIREZ ALQUIZAR OMAR ENRIQUE</v>
          </cell>
          <cell r="F4312" t="str">
            <v>ARTESANAL</v>
          </cell>
        </row>
        <row r="4313">
          <cell r="B4313">
            <v>18474</v>
          </cell>
          <cell r="C4313" t="str">
            <v>JEHOVA-I</v>
          </cell>
          <cell r="D4313" t="str">
            <v>PS-18474-BM</v>
          </cell>
          <cell r="E4313" t="str">
            <v>ALANOCA YUJRA GENARA</v>
          </cell>
          <cell r="F4313" t="str">
            <v>ARTESANAL</v>
          </cell>
        </row>
        <row r="4314">
          <cell r="B4314">
            <v>18476</v>
          </cell>
          <cell r="C4314" t="str">
            <v>SANTISIMA MAMITA DE CHAPI</v>
          </cell>
          <cell r="D4314" t="str">
            <v>PS-18476-BM</v>
          </cell>
          <cell r="E4314" t="str">
            <v>MAQUERA TORRES GLADYS ROCIO</v>
          </cell>
          <cell r="F4314" t="str">
            <v>ARTESANAL</v>
          </cell>
        </row>
        <row r="4315">
          <cell r="B4315">
            <v>18479</v>
          </cell>
          <cell r="C4315" t="str">
            <v>PARAQUE?</v>
          </cell>
          <cell r="D4315" t="str">
            <v>PS-18479-BM</v>
          </cell>
          <cell r="E4315" t="str">
            <v>CAYCHO AVALOS LUIS ALBERTO ;PE? BARRIENTOS JUVER GENARO</v>
          </cell>
          <cell r="F4315" t="str">
            <v>DECRETO LEGISLATIVO Nº1273</v>
          </cell>
        </row>
        <row r="4316">
          <cell r="B4316">
            <v>18480</v>
          </cell>
          <cell r="C4316" t="str">
            <v>VILMA I</v>
          </cell>
          <cell r="D4316" t="str">
            <v>PS-18480-BM</v>
          </cell>
          <cell r="E4316" t="str">
            <v>BRAVO CHAVEZ VILMA</v>
          </cell>
          <cell r="F4316" t="str">
            <v>ARTESANAL</v>
          </cell>
        </row>
        <row r="4317">
          <cell r="B4317">
            <v>18482</v>
          </cell>
          <cell r="C4317" t="str">
            <v>JUNIOR ALDAIR</v>
          </cell>
          <cell r="D4317" t="str">
            <v>PS-18482-BM</v>
          </cell>
          <cell r="E4317" t="str">
            <v>PABLO W. TORRES JIMENEZ</v>
          </cell>
          <cell r="F4317" t="str">
            <v>ARTESANAL</v>
          </cell>
        </row>
        <row r="4318">
          <cell r="B4318">
            <v>18483</v>
          </cell>
          <cell r="C4318" t="str">
            <v>AMOR DE MADRE</v>
          </cell>
          <cell r="D4318" t="str">
            <v>PS-18483-BM</v>
          </cell>
          <cell r="E4318" t="str">
            <v>DE LA CRUZ GUTIERREZ JUAN J.</v>
          </cell>
          <cell r="F4318" t="str">
            <v>ARTESANAL</v>
          </cell>
        </row>
        <row r="4319">
          <cell r="B4319">
            <v>18486</v>
          </cell>
          <cell r="C4319" t="str">
            <v>CRISTO MORENO</v>
          </cell>
          <cell r="D4319" t="str">
            <v>PS-18486-BM</v>
          </cell>
          <cell r="E4319" t="str">
            <v>ARANGUREN BERROCAL HIPOLITO</v>
          </cell>
          <cell r="F4319" t="str">
            <v>ARTESANAL</v>
          </cell>
        </row>
        <row r="4320">
          <cell r="B4320">
            <v>18487</v>
          </cell>
          <cell r="C4320" t="str">
            <v>CARMEN LUZ I</v>
          </cell>
          <cell r="D4320" t="str">
            <v>PS-18487-BM</v>
          </cell>
          <cell r="E4320" t="str">
            <v>ROMERO RIVERA ISAURO</v>
          </cell>
          <cell r="F4320" t="str">
            <v>ARTESANAL</v>
          </cell>
        </row>
        <row r="4321">
          <cell r="B4321">
            <v>18488</v>
          </cell>
          <cell r="C4321" t="str">
            <v>GITANA</v>
          </cell>
          <cell r="D4321" t="str">
            <v>PS-18488-BM</v>
          </cell>
          <cell r="E4321" t="str">
            <v>APARCANA FERREYRA HEVERT L.</v>
          </cell>
          <cell r="F4321" t="str">
            <v>ARTESANAL</v>
          </cell>
        </row>
        <row r="4322">
          <cell r="B4322">
            <v>18492</v>
          </cell>
          <cell r="C4322" t="str">
            <v>KIKE III</v>
          </cell>
          <cell r="D4322" t="str">
            <v>PS-18492-BM</v>
          </cell>
          <cell r="E4322" t="str">
            <v>CANELO TORRES ANTONIO</v>
          </cell>
          <cell r="F4322" t="str">
            <v>ARTESANAL</v>
          </cell>
        </row>
        <row r="4323">
          <cell r="B4323">
            <v>18493</v>
          </cell>
          <cell r="C4323" t="str">
            <v>SOLANGE</v>
          </cell>
          <cell r="D4323" t="str">
            <v>PS-18493-BM</v>
          </cell>
          <cell r="E4323" t="str">
            <v>SANIS VERA FERMIN SANTOS</v>
          </cell>
          <cell r="F4323" t="str">
            <v>ARTESANAL</v>
          </cell>
        </row>
        <row r="4324">
          <cell r="B4324">
            <v>18494</v>
          </cell>
          <cell r="C4324" t="str">
            <v>CARLOS</v>
          </cell>
          <cell r="D4324" t="str">
            <v>PS-18494-BM</v>
          </cell>
          <cell r="E4324" t="str">
            <v>OCHOA PE? CARLOS ENRIQUE</v>
          </cell>
          <cell r="F4324" t="str">
            <v>ARTESANAL</v>
          </cell>
        </row>
        <row r="4325">
          <cell r="B4325">
            <v>18498</v>
          </cell>
          <cell r="C4325" t="str">
            <v>LOS CACHANGAS</v>
          </cell>
          <cell r="D4325" t="str">
            <v>PS-18498-BM</v>
          </cell>
          <cell r="E4325" t="str">
            <v>GARCIA TORRES ANGEL ANTONIO</v>
          </cell>
          <cell r="F4325" t="str">
            <v>ARTESANAL</v>
          </cell>
        </row>
        <row r="4326">
          <cell r="B4326">
            <v>18500</v>
          </cell>
          <cell r="C4326" t="str">
            <v>ADELITA</v>
          </cell>
          <cell r="D4326" t="str">
            <v>CE-18500-BM</v>
          </cell>
          <cell r="E4326" t="str">
            <v>REYES FLORES NICANOR</v>
          </cell>
          <cell r="F4326" t="str">
            <v>ARTESANAL</v>
          </cell>
        </row>
        <row r="4327">
          <cell r="B4327">
            <v>18503</v>
          </cell>
          <cell r="C4327" t="str">
            <v>PALMAR-2</v>
          </cell>
          <cell r="D4327" t="str">
            <v>CE-18503-PM</v>
          </cell>
          <cell r="E4327" t="str">
            <v>INVERSIONES Y SERVICIOS ARIANA E.I.R.L.</v>
          </cell>
          <cell r="F4327" t="str">
            <v>LEY Nº26920</v>
          </cell>
        </row>
        <row r="4328">
          <cell r="B4328">
            <v>18505</v>
          </cell>
          <cell r="C4328" t="str">
            <v>JOSE MANUEL II</v>
          </cell>
          <cell r="D4328" t="str">
            <v>PL-18505-CM</v>
          </cell>
          <cell r="E4328" t="str">
            <v>ALVAREZ DE PANTA LUISA ;PANTA IPANAQUE ARTEMIO ;PANTA IPANAQUE MIGUEL ;PANTA IPANAQUE VENANCIO ;PANTA IPANAQUE VICENTE ;RUIZ DE PANTA SANTOS EMERENCIANA ;TUME PANTA FELICITA</v>
          </cell>
          <cell r="F4328" t="str">
            <v>LEY Nº26920</v>
          </cell>
        </row>
        <row r="4329">
          <cell r="B4329">
            <v>18509</v>
          </cell>
          <cell r="C4329" t="str">
            <v>SANTA MARIA</v>
          </cell>
          <cell r="D4329" t="str">
            <v>PT-18509-CM</v>
          </cell>
          <cell r="E4329" t="str">
            <v>INVERSIONES PESQUERAS JIR S.A.C.</v>
          </cell>
          <cell r="F4329" t="str">
            <v>LEY Nº26920</v>
          </cell>
        </row>
        <row r="4330">
          <cell r="B4330">
            <v>18514</v>
          </cell>
          <cell r="C4330" t="str">
            <v>ASMAR I</v>
          </cell>
          <cell r="D4330" t="str">
            <v>PL-18514-CM</v>
          </cell>
          <cell r="E4330" t="str">
            <v>CORPORACION PESQUERA ERMA S.A.C.</v>
          </cell>
          <cell r="F4330" t="str">
            <v>LEY Nº26920</v>
          </cell>
        </row>
        <row r="4331">
          <cell r="B4331">
            <v>18517</v>
          </cell>
          <cell r="C4331" t="str">
            <v>SIMON</v>
          </cell>
          <cell r="D4331" t="str">
            <v>CO-18517-PM</v>
          </cell>
          <cell r="E4331" t="str">
            <v>AUSTRAL GROUP S.A.A</v>
          </cell>
          <cell r="F4331" t="str">
            <v>DECRETO LEY Nº25977</v>
          </cell>
        </row>
        <row r="4332">
          <cell r="B4332">
            <v>18543</v>
          </cell>
          <cell r="C4332" t="str">
            <v>CRUZ DE CHALPON II</v>
          </cell>
          <cell r="D4332" t="str">
            <v>CO-18543-CM</v>
          </cell>
          <cell r="E4332" t="str">
            <v>EMPRESA PESQUERA JESUS ELIZABETH S.R.L.</v>
          </cell>
          <cell r="F4332" t="str">
            <v>LEY Nº26920</v>
          </cell>
        </row>
        <row r="4333">
          <cell r="B4333">
            <v>18554</v>
          </cell>
          <cell r="C4333" t="str">
            <v>MISTER SANTOS</v>
          </cell>
          <cell r="D4333" t="str">
            <v>SE-18554-BM</v>
          </cell>
          <cell r="E4333" t="str">
            <v>VALLADARES ZAPATA LUIS MAGIN</v>
          </cell>
          <cell r="F4333" t="str">
            <v>ARTESANAL</v>
          </cell>
        </row>
        <row r="4334">
          <cell r="B4334">
            <v>18555</v>
          </cell>
          <cell r="C4334" t="str">
            <v>DON ANDRES</v>
          </cell>
          <cell r="D4334" t="str">
            <v>SE-18555-CM</v>
          </cell>
          <cell r="E4334" t="str">
            <v>ALFARO RODRIGUEZ OSCAR JAVIER</v>
          </cell>
          <cell r="F4334" t="str">
            <v>MENOR ESCALA (ANCHOVETA)</v>
          </cell>
        </row>
        <row r="4335">
          <cell r="B4335">
            <v>18556</v>
          </cell>
          <cell r="C4335" t="str">
            <v>INMACULADA</v>
          </cell>
          <cell r="D4335" t="str">
            <v>SY-18556-BM</v>
          </cell>
          <cell r="E4335" t="str">
            <v>FLORES ARANA MONICA ESTHER</v>
          </cell>
          <cell r="F4335" t="str">
            <v>ARTESANAL</v>
          </cell>
        </row>
        <row r="4336">
          <cell r="B4336">
            <v>18561</v>
          </cell>
          <cell r="C4336" t="str">
            <v>ALJOSAN</v>
          </cell>
          <cell r="D4336" t="str">
            <v>PO-18561-BM</v>
          </cell>
          <cell r="E4336" t="str">
            <v>GUZMAN PALMA JOSE</v>
          </cell>
          <cell r="F4336" t="str">
            <v>ARTESANAL</v>
          </cell>
        </row>
        <row r="4337">
          <cell r="B4337">
            <v>18562</v>
          </cell>
          <cell r="C4337" t="str">
            <v>STEFANNY</v>
          </cell>
          <cell r="D4337" t="str">
            <v>CO-18562-PM</v>
          </cell>
          <cell r="E4337" t="str">
            <v>CASTILLO SEGURA HENRY GUILLERMO</v>
          </cell>
          <cell r="F4337" t="str">
            <v>DECRETO LEY Nº25977</v>
          </cell>
        </row>
        <row r="4338">
          <cell r="B4338">
            <v>18618</v>
          </cell>
          <cell r="C4338" t="str">
            <v>GUIAME MERCEDITAS</v>
          </cell>
          <cell r="D4338" t="str">
            <v>TA-18618-BM</v>
          </cell>
          <cell r="E4338" t="str">
            <v>ECCA JACINTO SEBASTIAN</v>
          </cell>
          <cell r="F4338" t="str">
            <v>ARTESANAL</v>
          </cell>
        </row>
        <row r="4339">
          <cell r="B4339">
            <v>18626</v>
          </cell>
          <cell r="C4339" t="str">
            <v>BULSI</v>
          </cell>
          <cell r="D4339" t="str">
            <v>CE-18626-BM</v>
          </cell>
          <cell r="E4339" t="str">
            <v>BULNES CAVERO JUAN</v>
          </cell>
          <cell r="F4339" t="str">
            <v>ARTESANAL</v>
          </cell>
        </row>
        <row r="4340">
          <cell r="B4340">
            <v>18629</v>
          </cell>
          <cell r="C4340" t="str">
            <v>BRYAN II</v>
          </cell>
          <cell r="D4340" t="str">
            <v>PS-18629-BM</v>
          </cell>
          <cell r="E4340" t="str">
            <v>AYALA BERRIOS FREDY SIMON</v>
          </cell>
          <cell r="F4340" t="str">
            <v>ARTESANAL</v>
          </cell>
        </row>
        <row r="4341">
          <cell r="B4341">
            <v>18631</v>
          </cell>
          <cell r="C4341" t="str">
            <v>ASOCIACION CARHUAS</v>
          </cell>
          <cell r="D4341" t="str">
            <v>PS-18631-BM</v>
          </cell>
          <cell r="E4341" t="str">
            <v>ASOC DE RECOLECTORES DE MARISCOS CARHUAS</v>
          </cell>
          <cell r="F4341" t="str">
            <v>ARTESANAL</v>
          </cell>
        </row>
        <row r="4342">
          <cell r="B4342">
            <v>18632</v>
          </cell>
          <cell r="C4342" t="str">
            <v>DON DAVID</v>
          </cell>
          <cell r="D4342" t="str">
            <v>PS-18632-BM</v>
          </cell>
          <cell r="E4342" t="str">
            <v>TORRES CORREA LUCIO C.</v>
          </cell>
          <cell r="F4342" t="str">
            <v>ARTESANAL</v>
          </cell>
        </row>
        <row r="4343">
          <cell r="B4343">
            <v>18633</v>
          </cell>
          <cell r="C4343" t="str">
            <v>VIRGEN MARIA</v>
          </cell>
          <cell r="D4343" t="str">
            <v>PS-18633-BM</v>
          </cell>
          <cell r="E4343" t="str">
            <v>MAMANI PLATERO FRANCISCO</v>
          </cell>
          <cell r="F4343" t="str">
            <v>ARTESANAL</v>
          </cell>
        </row>
        <row r="4344">
          <cell r="B4344">
            <v>18634</v>
          </cell>
          <cell r="C4344" t="str">
            <v>CARLITOS</v>
          </cell>
          <cell r="D4344" t="str">
            <v>PS-18634-BM</v>
          </cell>
          <cell r="E4344" t="str">
            <v>TATAJE CONTRERAS MARGARITA LIDUVINA</v>
          </cell>
          <cell r="F4344" t="str">
            <v>ARTESANAL</v>
          </cell>
        </row>
        <row r="4345">
          <cell r="B4345">
            <v>18635</v>
          </cell>
          <cell r="C4345" t="str">
            <v>DON LUCHO I</v>
          </cell>
          <cell r="D4345" t="str">
            <v>PS-18635-BM</v>
          </cell>
          <cell r="E4345" t="str">
            <v>AQUIJE FRANCIA PEDRO ZENOBIO</v>
          </cell>
          <cell r="F4345" t="str">
            <v>DECRETO LEGISLATIVO Nº1273</v>
          </cell>
        </row>
        <row r="4346">
          <cell r="B4346">
            <v>18636</v>
          </cell>
          <cell r="C4346" t="str">
            <v>RENZO MARTIN II</v>
          </cell>
          <cell r="D4346" t="str">
            <v>PS-18636-BM</v>
          </cell>
          <cell r="E4346" t="str">
            <v>CASTRO SURICHAQUI SEGUNDINA</v>
          </cell>
          <cell r="F4346" t="str">
            <v>ARTESANAL</v>
          </cell>
        </row>
        <row r="4347">
          <cell r="B4347">
            <v>18637</v>
          </cell>
          <cell r="C4347" t="str">
            <v>RENZO MARTIN I</v>
          </cell>
          <cell r="D4347" t="str">
            <v>PS-18637-BM</v>
          </cell>
          <cell r="E4347" t="str">
            <v>CASTRO BANCALLAN PEDRO M.</v>
          </cell>
          <cell r="F4347" t="str">
            <v>ARTESANAL</v>
          </cell>
        </row>
        <row r="4348">
          <cell r="B4348">
            <v>18638</v>
          </cell>
          <cell r="C4348" t="str">
            <v>DENISSE</v>
          </cell>
          <cell r="D4348" t="str">
            <v>PS-18638-BM</v>
          </cell>
          <cell r="E4348" t="str">
            <v>AQUIJE FRANCIA DANIEL SANTOS</v>
          </cell>
          <cell r="F4348" t="str">
            <v>ARTESANAL</v>
          </cell>
        </row>
        <row r="4349">
          <cell r="B4349">
            <v>18640</v>
          </cell>
          <cell r="C4349" t="str">
            <v>PEDRO Y JESUS</v>
          </cell>
          <cell r="D4349" t="str">
            <v>PS-18640-BM</v>
          </cell>
          <cell r="E4349" t="str">
            <v>SANCHEZ DIAZ PEDRO ELEUTERIO</v>
          </cell>
          <cell r="F4349" t="str">
            <v>ARTESANAL</v>
          </cell>
        </row>
        <row r="4350">
          <cell r="B4350">
            <v>18643</v>
          </cell>
          <cell r="C4350" t="str">
            <v>FUERZA PESQUERA I</v>
          </cell>
          <cell r="D4350" t="str">
            <v>PS-18643-BM</v>
          </cell>
          <cell r="E4350" t="str">
            <v>CORNEJO VARGAS DINA GUADALUPE</v>
          </cell>
          <cell r="F4350" t="str">
            <v>DECRETO LEGISLATIVO Nº1273</v>
          </cell>
        </row>
        <row r="4351">
          <cell r="B4351">
            <v>18644</v>
          </cell>
          <cell r="C4351" t="str">
            <v>MARINA</v>
          </cell>
          <cell r="D4351" t="str">
            <v>CO-18644-PM</v>
          </cell>
          <cell r="E4351" t="str">
            <v>AUSTRAL GROUP S.A.A</v>
          </cell>
          <cell r="F4351" t="str">
            <v>DECRETO LEY Nº25977</v>
          </cell>
        </row>
        <row r="4352">
          <cell r="B4352">
            <v>18645</v>
          </cell>
          <cell r="C4352" t="str">
            <v>BELLA ESPERANZA</v>
          </cell>
          <cell r="D4352" t="str">
            <v>IO-18645-BM</v>
          </cell>
          <cell r="E4352" t="str">
            <v>HUANCA LAURA FERNANDO</v>
          </cell>
          <cell r="F4352" t="str">
            <v>ARTESANAL</v>
          </cell>
        </row>
        <row r="4353">
          <cell r="B4353">
            <v>18657</v>
          </cell>
          <cell r="C4353" t="str">
            <v>MARIA ISABEL</v>
          </cell>
          <cell r="D4353" t="str">
            <v>CO-18657-CM</v>
          </cell>
          <cell r="E4353" t="str">
            <v>RUMICHE VALENCIA FRANCISCO ;RUMICHE VALENCIA LUCIO CAYO ;RUMICHE VALENCIA PABLO ;RUMICHE VALENCIA SANTOS</v>
          </cell>
          <cell r="F4353" t="str">
            <v>LEY Nº26920</v>
          </cell>
        </row>
        <row r="4354">
          <cell r="B4354">
            <v>18658</v>
          </cell>
          <cell r="C4354" t="str">
            <v>MI ANITA 4</v>
          </cell>
          <cell r="D4354" t="str">
            <v>CE-18658-CM</v>
          </cell>
          <cell r="E4354" t="str">
            <v>CUSTODIO EFFIO LORENZO</v>
          </cell>
          <cell r="F4354" t="str">
            <v>LEY Nº26920</v>
          </cell>
        </row>
        <row r="4355">
          <cell r="B4355">
            <v>18661</v>
          </cell>
          <cell r="C4355" t="str">
            <v>ANA ROSA</v>
          </cell>
          <cell r="D4355" t="str">
            <v>PL-18661-CM</v>
          </cell>
          <cell r="E4355" t="str">
            <v>CORPORACION DON JULIO S.A.C.</v>
          </cell>
          <cell r="F4355" t="str">
            <v>LEY Nº26920</v>
          </cell>
        </row>
        <row r="4356">
          <cell r="B4356">
            <v>18662</v>
          </cell>
          <cell r="C4356" t="str">
            <v>MI JOSE Nº 2</v>
          </cell>
          <cell r="D4356" t="str">
            <v>PL-18662-BM</v>
          </cell>
          <cell r="E4356" t="str">
            <v>MERINO DE SIESQUEN MARIA ROSA</v>
          </cell>
          <cell r="F4356" t="str">
            <v>ARTESANAL</v>
          </cell>
        </row>
        <row r="4357">
          <cell r="B4357">
            <v>18663</v>
          </cell>
          <cell r="C4357" t="str">
            <v>MI GLADYS GLASILDA</v>
          </cell>
          <cell r="D4357" t="str">
            <v>PL-18663-CM</v>
          </cell>
          <cell r="E4357" t="str">
            <v>SANDOVAL DAMIAN MARIA HUMBERTA ;SUCLUPE TEJADA JOSE DE LA ROSA</v>
          </cell>
          <cell r="F4357" t="str">
            <v>LEY Nº26920</v>
          </cell>
        </row>
        <row r="4358">
          <cell r="B4358">
            <v>18664</v>
          </cell>
          <cell r="C4358" t="str">
            <v>JOSELITO 2</v>
          </cell>
          <cell r="D4358" t="str">
            <v>PL-18664-CM</v>
          </cell>
          <cell r="E4358" t="str">
            <v>PESQUERA MARMAR S.A.C.</v>
          </cell>
          <cell r="F4358" t="str">
            <v>LEY Nº26920</v>
          </cell>
        </row>
        <row r="4359">
          <cell r="B4359">
            <v>18665</v>
          </cell>
          <cell r="C4359" t="str">
            <v>SE?R DE LOS MILAGROS</v>
          </cell>
          <cell r="D4359" t="str">
            <v>PL-18665-BM</v>
          </cell>
          <cell r="E4359" t="str">
            <v>CORDOVA TORRES EDUARDO MOISES</v>
          </cell>
          <cell r="F4359" t="str">
            <v>ARTESANAL</v>
          </cell>
        </row>
        <row r="4360">
          <cell r="B4360">
            <v>18667</v>
          </cell>
          <cell r="C4360" t="str">
            <v>MILAGRO DE MI MADRE</v>
          </cell>
          <cell r="D4360" t="str">
            <v>TA-18667-PM</v>
          </cell>
          <cell r="E4360" t="str">
            <v>PANTA ECA LINA ANDREA ;PERICHE PANTA HERMINIO</v>
          </cell>
          <cell r="F4360" t="str">
            <v>LEY Nº26920</v>
          </cell>
        </row>
        <row r="4361">
          <cell r="B4361">
            <v>18681</v>
          </cell>
          <cell r="C4361" t="str">
            <v>YHERLUISMARBE</v>
          </cell>
          <cell r="D4361" t="str">
            <v>SY-18681-BM</v>
          </cell>
          <cell r="E4361" t="str">
            <v>LUNA VENEGAS BENIGNO MARTIN</v>
          </cell>
          <cell r="F4361" t="str">
            <v>ARTESANAL</v>
          </cell>
        </row>
        <row r="4362">
          <cell r="B4362">
            <v>18688</v>
          </cell>
          <cell r="C4362" t="str">
            <v>JUAN CARLOS I</v>
          </cell>
          <cell r="D4362" t="str">
            <v>IO-18688-BM</v>
          </cell>
          <cell r="E4362" t="str">
            <v>MAMANI MAQUERA OSWALDO</v>
          </cell>
          <cell r="F4362" t="str">
            <v>ARTESANAL</v>
          </cell>
        </row>
        <row r="4363">
          <cell r="B4363">
            <v>18689</v>
          </cell>
          <cell r="C4363" t="str">
            <v>LOCUMBA I</v>
          </cell>
          <cell r="D4363" t="str">
            <v>IO-18689-BM</v>
          </cell>
          <cell r="E4363" t="str">
            <v>CARMONA RUIZ CEFERINO</v>
          </cell>
          <cell r="F4363" t="str">
            <v>ARTESANAL</v>
          </cell>
        </row>
        <row r="4364">
          <cell r="B4364">
            <v>18692</v>
          </cell>
          <cell r="C4364" t="str">
            <v>CESAR</v>
          </cell>
          <cell r="D4364" t="str">
            <v>IO-18692-BM</v>
          </cell>
          <cell r="E4364" t="str">
            <v>APOMAITA ARCE MARIA PETRONA</v>
          </cell>
          <cell r="F4364" t="str">
            <v>ARTESANAL</v>
          </cell>
        </row>
        <row r="4365">
          <cell r="B4365">
            <v>18693</v>
          </cell>
          <cell r="C4365" t="str">
            <v>EL GENIO</v>
          </cell>
          <cell r="D4365" t="str">
            <v>IO-18693-BM</v>
          </cell>
          <cell r="E4365" t="str">
            <v>CUTIPA LUQUE BARTOLOME</v>
          </cell>
          <cell r="F4365" t="str">
            <v>ARTESANAL</v>
          </cell>
        </row>
        <row r="4366">
          <cell r="B4366">
            <v>18694</v>
          </cell>
          <cell r="C4366" t="str">
            <v>JOSE I</v>
          </cell>
          <cell r="D4366" t="str">
            <v>IO-18694-BM</v>
          </cell>
          <cell r="E4366" t="str">
            <v>FRAQUITA FLORES JOSE SANTOS</v>
          </cell>
          <cell r="F4366" t="str">
            <v>ARTESANAL</v>
          </cell>
        </row>
        <row r="4367">
          <cell r="B4367">
            <v>18695</v>
          </cell>
          <cell r="C4367" t="str">
            <v>YUSSEPHY I</v>
          </cell>
          <cell r="D4367" t="str">
            <v>IO-18695-BM</v>
          </cell>
          <cell r="E4367" t="str">
            <v>BLAS POLO EDWARD ERIC Y DIAZ DE BLAS LORENA BALTAZARA</v>
          </cell>
          <cell r="F4367" t="str">
            <v>ARTESANAL</v>
          </cell>
        </row>
        <row r="4368">
          <cell r="B4368">
            <v>18696</v>
          </cell>
          <cell r="C4368" t="str">
            <v>JOEL Y JOSE</v>
          </cell>
          <cell r="D4368" t="str">
            <v>IO-18696-BM</v>
          </cell>
          <cell r="E4368" t="str">
            <v>APAZA VELA CRISTINA</v>
          </cell>
          <cell r="F4368" t="str">
            <v>ARTESANAL</v>
          </cell>
        </row>
        <row r="4369">
          <cell r="B4369">
            <v>18698</v>
          </cell>
          <cell r="C4369" t="str">
            <v>RODY</v>
          </cell>
          <cell r="D4369" t="str">
            <v>IO-18698-BM</v>
          </cell>
          <cell r="E4369" t="str">
            <v>CORNEJO CESPEDES CARLOS FROILAN</v>
          </cell>
          <cell r="F4369" t="str">
            <v>ARTESANAL</v>
          </cell>
        </row>
        <row r="4370">
          <cell r="B4370">
            <v>18699</v>
          </cell>
          <cell r="C4370" t="str">
            <v>SAN MARTIN II</v>
          </cell>
          <cell r="D4370" t="str">
            <v>IO-18699-BM</v>
          </cell>
          <cell r="E4370" t="str">
            <v>APAZA CUTIPA GUILLERMO</v>
          </cell>
          <cell r="F4370" t="str">
            <v>ARTESANAL</v>
          </cell>
        </row>
        <row r="4371">
          <cell r="B4371">
            <v>18701</v>
          </cell>
          <cell r="C4371" t="str">
            <v>CESAR JUNIOR</v>
          </cell>
          <cell r="D4371" t="str">
            <v>IO-18701-BM</v>
          </cell>
          <cell r="E4371" t="str">
            <v>GARCIA VILCA RIGOBERTO GREGORIO</v>
          </cell>
          <cell r="F4371" t="str">
            <v>ARTESANAL</v>
          </cell>
        </row>
        <row r="4372">
          <cell r="B4372">
            <v>18703</v>
          </cell>
          <cell r="C4372" t="str">
            <v>ISRAEL</v>
          </cell>
          <cell r="D4372" t="str">
            <v>PL-18703-CM</v>
          </cell>
          <cell r="E4372" t="str">
            <v>EFFIO SUCLUPE JOSUE ANTONIO</v>
          </cell>
          <cell r="F4372" t="str">
            <v>MENOR ESCALA (ANCHOVETA)</v>
          </cell>
        </row>
        <row r="4373">
          <cell r="B4373">
            <v>18704</v>
          </cell>
          <cell r="C4373" t="str">
            <v>CRISTO TE AMA YE-2</v>
          </cell>
          <cell r="D4373" t="str">
            <v>PL-18704-CM</v>
          </cell>
          <cell r="E4373" t="str">
            <v>CASTILLO EFFIO ROSA MARIA</v>
          </cell>
          <cell r="F4373" t="str">
            <v>ARTESANAL</v>
          </cell>
        </row>
        <row r="4374">
          <cell r="B4374">
            <v>18705</v>
          </cell>
          <cell r="C4374" t="str">
            <v>FLOR DE MARIA</v>
          </cell>
          <cell r="D4374" t="str">
            <v>PL-18705-PM</v>
          </cell>
          <cell r="E4374" t="str">
            <v>GRUPO EMPRESARIAL PESQUERO SANTISTEBAN S.A.C.</v>
          </cell>
          <cell r="F4374" t="str">
            <v>LEY Nº26920</v>
          </cell>
        </row>
        <row r="4375">
          <cell r="B4375">
            <v>18706</v>
          </cell>
          <cell r="C4375" t="str">
            <v>SAN MARTIN DE PORRAS</v>
          </cell>
          <cell r="D4375" t="str">
            <v>PT-18706-BM</v>
          </cell>
          <cell r="E4375" t="str">
            <v>IPANAQUE FIESTAS JAVIER; OSCAR Y PERCY</v>
          </cell>
          <cell r="F4375" t="str">
            <v>ARTESANAL</v>
          </cell>
        </row>
        <row r="4376">
          <cell r="B4376">
            <v>18707</v>
          </cell>
          <cell r="C4376" t="str">
            <v>DON TEOFILO</v>
          </cell>
          <cell r="D4376" t="str">
            <v>PT-18707-PM</v>
          </cell>
          <cell r="E4376" t="str">
            <v>ECA DE TUME MARIA CRISTINA ;TUME MORALES FELIPE</v>
          </cell>
          <cell r="F4376" t="str">
            <v>LEY Nº26920</v>
          </cell>
        </row>
        <row r="4377">
          <cell r="B4377">
            <v>18757</v>
          </cell>
          <cell r="C4377" t="str">
            <v>PACIFICO</v>
          </cell>
          <cell r="D4377" t="str">
            <v>ZS-18757-BM</v>
          </cell>
          <cell r="E4377" t="str">
            <v>CORNEJO FARFAN VIDAL</v>
          </cell>
          <cell r="F4377" t="str">
            <v>ARTESANAL</v>
          </cell>
        </row>
        <row r="4378">
          <cell r="B4378">
            <v>18758</v>
          </cell>
          <cell r="C4378" t="str">
            <v>ADELA ISABELA 2</v>
          </cell>
          <cell r="D4378" t="str">
            <v>PL-18758-CM</v>
          </cell>
          <cell r="E4378" t="str">
            <v>GORDILLO JACINTO EMILIO</v>
          </cell>
          <cell r="F4378" t="str">
            <v>ARTESANAL</v>
          </cell>
        </row>
        <row r="4379">
          <cell r="B4379">
            <v>18759</v>
          </cell>
          <cell r="C4379" t="str">
            <v>MI BLANQUITA</v>
          </cell>
          <cell r="D4379" t="str">
            <v>PL-18759-CM</v>
          </cell>
          <cell r="E4379" t="str">
            <v>FIESTAS CURO DE LLENQUE CECILIA PATRICIA ;LLENQUE CURO ITALO JAVIER ;LLENQUE CURO PERCY WILLY ;PAIRAZAMAN ZULOETA CARMEN FANNY</v>
          </cell>
          <cell r="F4379" t="str">
            <v>LEY Nº26920</v>
          </cell>
        </row>
        <row r="4380">
          <cell r="B4380">
            <v>18760</v>
          </cell>
          <cell r="C4380" t="str">
            <v>ROSALIA II</v>
          </cell>
          <cell r="D4380" t="str">
            <v>PL-18760-CM</v>
          </cell>
          <cell r="E4380" t="str">
            <v>UCEDA BERNAL ROSA URSULA</v>
          </cell>
          <cell r="F4380" t="str">
            <v>LEY Nº26920</v>
          </cell>
        </row>
        <row r="4381">
          <cell r="B4381">
            <v>18761</v>
          </cell>
          <cell r="C4381" t="str">
            <v>VIRGEN MADRE DEL CONSUELO</v>
          </cell>
          <cell r="D4381" t="str">
            <v>PL-18761-BM</v>
          </cell>
          <cell r="E4381" t="str">
            <v>GALAN LLONTOP VALENTIN</v>
          </cell>
          <cell r="F4381" t="str">
            <v>ARTESANAL</v>
          </cell>
        </row>
        <row r="4382">
          <cell r="B4382">
            <v>18762</v>
          </cell>
          <cell r="C4382" t="str">
            <v>BENDICION DE MI MADRE</v>
          </cell>
          <cell r="D4382" t="str">
            <v>CO-18762-PM</v>
          </cell>
          <cell r="E4382" t="str">
            <v>PERICHE PANTA CRISPIN ;PERICHE PERICHE JUAN CARLOS</v>
          </cell>
          <cell r="F4382" t="str">
            <v>LEY Nº26920</v>
          </cell>
        </row>
        <row r="4383">
          <cell r="B4383">
            <v>18763</v>
          </cell>
          <cell r="C4383" t="str">
            <v>ALISON MARTIN</v>
          </cell>
          <cell r="D4383" t="str">
            <v>ZS-18763-BM</v>
          </cell>
          <cell r="E4383" t="str">
            <v>OLAYA PUESCAS ARACELLI HIPOLITA</v>
          </cell>
          <cell r="F4383" t="str">
            <v>ARTESANAL</v>
          </cell>
        </row>
        <row r="4384">
          <cell r="B4384">
            <v>18764</v>
          </cell>
          <cell r="C4384" t="str">
            <v>VEN SE?R JESUS</v>
          </cell>
          <cell r="D4384" t="str">
            <v>ZS-18764-BM</v>
          </cell>
          <cell r="E4384" t="str">
            <v>DE LOS SANTOS MANSILLA JOHANA</v>
          </cell>
          <cell r="F4384" t="str">
            <v>ARTESANAL</v>
          </cell>
        </row>
        <row r="4385">
          <cell r="B4385">
            <v>18765</v>
          </cell>
          <cell r="C4385" t="str">
            <v>ESTEFANI</v>
          </cell>
          <cell r="D4385" t="str">
            <v>ZS-18765-BM</v>
          </cell>
          <cell r="E4385" t="str">
            <v>PAIVA PAZO NARCISO</v>
          </cell>
          <cell r="F4385" t="str">
            <v>ARTESANAL</v>
          </cell>
        </row>
        <row r="4386">
          <cell r="B4386">
            <v>18766</v>
          </cell>
          <cell r="C4386" t="str">
            <v>SAN MARTIN</v>
          </cell>
          <cell r="D4386" t="str">
            <v>ZS-18766-BM</v>
          </cell>
          <cell r="E4386" t="str">
            <v>PAZOS LLENQUE JUAN</v>
          </cell>
          <cell r="F4386" t="str">
            <v>ARTESANAL</v>
          </cell>
        </row>
        <row r="4387">
          <cell r="B4387">
            <v>18769</v>
          </cell>
          <cell r="C4387" t="str">
            <v>GAVIOTA</v>
          </cell>
          <cell r="D4387" t="str">
            <v>ZS-18769-BM</v>
          </cell>
          <cell r="E4387" t="str">
            <v>AMAYA CURO SADOT EUGENIO</v>
          </cell>
          <cell r="F4387" t="str">
            <v>ARTESANAL</v>
          </cell>
        </row>
        <row r="4388">
          <cell r="B4388">
            <v>18771</v>
          </cell>
          <cell r="C4388" t="str">
            <v>EL ASTRO REY</v>
          </cell>
          <cell r="D4388" t="str">
            <v>ZS-18771-BM</v>
          </cell>
          <cell r="E4388" t="str">
            <v>CARLOS CRUZ SUAREZ Y OTRO</v>
          </cell>
          <cell r="F4388" t="str">
            <v>ARTESANAL</v>
          </cell>
        </row>
        <row r="4389">
          <cell r="B4389">
            <v>18773</v>
          </cell>
          <cell r="C4389" t="str">
            <v>VIRGEN DEL CARMEN</v>
          </cell>
          <cell r="D4389" t="str">
            <v>ZS-18773-BM</v>
          </cell>
          <cell r="E4389" t="str">
            <v>VIDAURE VIDAURE CARMEN</v>
          </cell>
          <cell r="F4389" t="str">
            <v>ARTESANAL</v>
          </cell>
        </row>
        <row r="4390">
          <cell r="B4390">
            <v>18774</v>
          </cell>
          <cell r="C4390" t="str">
            <v>VIRGEN DEL ROSARIO</v>
          </cell>
          <cell r="D4390" t="str">
            <v>ZS-18774-BM</v>
          </cell>
          <cell r="E4390" t="str">
            <v>CAMPOS HERRERA DIONICIO</v>
          </cell>
          <cell r="F4390" t="str">
            <v>ARTESANAL</v>
          </cell>
        </row>
        <row r="4391">
          <cell r="B4391">
            <v>18775</v>
          </cell>
          <cell r="C4391" t="str">
            <v>CAUTIVO DEL MAR</v>
          </cell>
          <cell r="D4391" t="str">
            <v>ZS-18775-BM</v>
          </cell>
          <cell r="E4391" t="str">
            <v>GARCIA SILVA SANTIAGO</v>
          </cell>
          <cell r="F4391" t="str">
            <v>ARTESANAL</v>
          </cell>
        </row>
        <row r="4392">
          <cell r="B4392">
            <v>18776</v>
          </cell>
          <cell r="C4392" t="str">
            <v>YESSENIA</v>
          </cell>
          <cell r="D4392" t="str">
            <v>ZS-18776-BM</v>
          </cell>
          <cell r="E4392" t="str">
            <v>PE? RIVERA SEGUNDO</v>
          </cell>
          <cell r="F4392" t="str">
            <v>ARTESANAL</v>
          </cell>
        </row>
        <row r="4393">
          <cell r="B4393">
            <v>18777</v>
          </cell>
          <cell r="C4393" t="str">
            <v>MI JORGITO</v>
          </cell>
          <cell r="D4393" t="str">
            <v>ZS-18777-BM</v>
          </cell>
          <cell r="E4393" t="str">
            <v>ARIADEL YACILA JORGE LUIS</v>
          </cell>
          <cell r="F4393" t="str">
            <v>ARTESANAL</v>
          </cell>
        </row>
        <row r="4394">
          <cell r="B4394">
            <v>18778</v>
          </cell>
          <cell r="C4394" t="str">
            <v>EL PATRULLERO</v>
          </cell>
          <cell r="D4394" t="str">
            <v>ZS-18778-BM</v>
          </cell>
          <cell r="E4394" t="str">
            <v>RUIZ ROJAS JUAN</v>
          </cell>
          <cell r="F4394" t="str">
            <v>ARTESANAL</v>
          </cell>
        </row>
        <row r="4395">
          <cell r="B4395">
            <v>18779</v>
          </cell>
          <cell r="C4395" t="str">
            <v>HARUMI</v>
          </cell>
          <cell r="D4395" t="str">
            <v>ZS-18779-BM</v>
          </cell>
          <cell r="E4395" t="str">
            <v>CARRE? PINDAY JOSE ISMAEL ;SALDARRIAGA OLIVOS VIOLETA DALILA</v>
          </cell>
          <cell r="F4395" t="str">
            <v>ARTESANAL</v>
          </cell>
        </row>
        <row r="4396">
          <cell r="B4396">
            <v>18782</v>
          </cell>
          <cell r="C4396" t="str">
            <v>SIEMPRE MESIAS</v>
          </cell>
          <cell r="D4396" t="str">
            <v>ZS-18782-BM</v>
          </cell>
          <cell r="E4396" t="str">
            <v>VILCHEZ ELIAS JUBENCIO</v>
          </cell>
          <cell r="F4396" t="str">
            <v>ARTESANAL</v>
          </cell>
        </row>
        <row r="4397">
          <cell r="B4397">
            <v>18783</v>
          </cell>
          <cell r="C4397" t="str">
            <v>JOSE DANIEL</v>
          </cell>
          <cell r="D4397" t="str">
            <v>ZS-18783-BM</v>
          </cell>
          <cell r="E4397" t="str">
            <v>DIOSES DE MACEDA PAULA</v>
          </cell>
          <cell r="F4397" t="str">
            <v>ARTESANAL</v>
          </cell>
        </row>
        <row r="4398">
          <cell r="B4398">
            <v>18785</v>
          </cell>
          <cell r="C4398" t="str">
            <v>SAN MARTIN DE PORRES</v>
          </cell>
          <cell r="D4398" t="str">
            <v>ZS-18785-BM</v>
          </cell>
          <cell r="E4398" t="str">
            <v>MECA ROSALES HEBER</v>
          </cell>
          <cell r="F4398" t="str">
            <v>ARTESANAL</v>
          </cell>
        </row>
        <row r="4399">
          <cell r="B4399">
            <v>18787</v>
          </cell>
          <cell r="C4399" t="str">
            <v>MARIA EUGENIA</v>
          </cell>
          <cell r="D4399" t="str">
            <v>ZS-18787-BM</v>
          </cell>
          <cell r="E4399" t="str">
            <v>FIESTAS YACILA ESTHER M.</v>
          </cell>
          <cell r="F4399" t="str">
            <v>ARTESANAL</v>
          </cell>
        </row>
        <row r="4400">
          <cell r="B4400">
            <v>18789</v>
          </cell>
          <cell r="C4400" t="str">
            <v>CELINA</v>
          </cell>
          <cell r="D4400" t="str">
            <v>ZS-18789-BM</v>
          </cell>
          <cell r="E4400" t="str">
            <v>NAVARRO CARRASCO PASITA ;PE? CRUZ ERICA</v>
          </cell>
          <cell r="F4400" t="str">
            <v>ARTESANAL</v>
          </cell>
        </row>
        <row r="4401">
          <cell r="B4401">
            <v>18792</v>
          </cell>
          <cell r="C4401" t="str">
            <v>ANDREAS</v>
          </cell>
          <cell r="D4401" t="str">
            <v>ZS-18792-BM</v>
          </cell>
          <cell r="E4401" t="str">
            <v>ACOSTA CHANCAFE ROCKY DAVID</v>
          </cell>
          <cell r="F4401" t="str">
            <v>MENOR ESCALA</v>
          </cell>
        </row>
        <row r="4402">
          <cell r="B4402">
            <v>18793</v>
          </cell>
          <cell r="C4402" t="str">
            <v>PEZ SIERRA</v>
          </cell>
          <cell r="D4402" t="str">
            <v>ZS-18793-BM</v>
          </cell>
          <cell r="E4402" t="str">
            <v>MINAYA CHIROQUE ALFREDO H.</v>
          </cell>
          <cell r="F4402" t="str">
            <v>ARTESANAL</v>
          </cell>
        </row>
        <row r="4403">
          <cell r="B4403">
            <v>18794</v>
          </cell>
          <cell r="C4403" t="str">
            <v>MARIA DEL CARMEN</v>
          </cell>
          <cell r="D4403" t="str">
            <v>ZS-18794-BM</v>
          </cell>
          <cell r="E4403" t="str">
            <v>RUMICHE QUEREVALU CARLOS</v>
          </cell>
          <cell r="F4403" t="str">
            <v>ARTESANAL</v>
          </cell>
        </row>
        <row r="4404">
          <cell r="B4404">
            <v>18796</v>
          </cell>
          <cell r="C4404" t="str">
            <v>DON MIGUEL</v>
          </cell>
          <cell r="D4404" t="str">
            <v>ZS-18796-BM</v>
          </cell>
          <cell r="E4404" t="str">
            <v>CRISANTO PRECIADO RIGOBERTO ;CRISANTO PRECIADO VICTOR MIGUEL ;CRISANTOS PALACIOS VICTOR ;PRECIADO DE CRISANTO ELISA</v>
          </cell>
          <cell r="F4404" t="str">
            <v>ARTESANAL</v>
          </cell>
        </row>
        <row r="4405">
          <cell r="B4405">
            <v>18797</v>
          </cell>
          <cell r="C4405" t="str">
            <v>SANTA ROSA</v>
          </cell>
          <cell r="D4405" t="str">
            <v>ZS-18797-BM</v>
          </cell>
          <cell r="E4405" t="str">
            <v>VILCHEZ IPANAQUE NICOLAS</v>
          </cell>
          <cell r="F4405" t="str">
            <v>ARTESANAL</v>
          </cell>
        </row>
        <row r="4406">
          <cell r="B4406">
            <v>18799</v>
          </cell>
          <cell r="C4406" t="str">
            <v>CESAR NICOLAS</v>
          </cell>
          <cell r="D4406" t="str">
            <v>ZS-18799-BM</v>
          </cell>
          <cell r="E4406" t="str">
            <v>JAVIER MACEDA GALAN CESAR</v>
          </cell>
          <cell r="F4406" t="str">
            <v>ARTESANAL</v>
          </cell>
        </row>
        <row r="4407">
          <cell r="B4407">
            <v>18803</v>
          </cell>
          <cell r="C4407" t="str">
            <v>MI EDGAR</v>
          </cell>
          <cell r="D4407" t="str">
            <v>ZS-18803-SM</v>
          </cell>
          <cell r="E4407" t="str">
            <v>LEON DE MACEDA BERTHA</v>
          </cell>
          <cell r="F4407" t="str">
            <v>ARTESANAL</v>
          </cell>
        </row>
        <row r="4408">
          <cell r="B4408">
            <v>18804</v>
          </cell>
          <cell r="C4408" t="str">
            <v>DON FRANCK</v>
          </cell>
          <cell r="D4408" t="str">
            <v>ZS-18804-BM</v>
          </cell>
          <cell r="E4408" t="str">
            <v>GONZALES CHERRES PEDRO ANGEL</v>
          </cell>
          <cell r="F4408" t="str">
            <v>ARTESANAL</v>
          </cell>
        </row>
        <row r="4409">
          <cell r="B4409">
            <v>18805</v>
          </cell>
          <cell r="C4409" t="str">
            <v>ALABEMOS AL REY JESUS</v>
          </cell>
          <cell r="D4409" t="str">
            <v>ZS-18805-BM</v>
          </cell>
          <cell r="E4409" t="str">
            <v>ZARATE CESPEDES DANIEL</v>
          </cell>
          <cell r="F4409" t="str">
            <v>ARTESANAL</v>
          </cell>
        </row>
        <row r="4410">
          <cell r="B4410">
            <v>18807</v>
          </cell>
          <cell r="C4410" t="str">
            <v>VIOLETA ABIGAIL</v>
          </cell>
          <cell r="D4410" t="str">
            <v>ZS-18807-BM</v>
          </cell>
          <cell r="E4410" t="str">
            <v>CARRE? PINDAY JOSE ISMAEL</v>
          </cell>
          <cell r="F4410" t="str">
            <v>ARTESANAL</v>
          </cell>
        </row>
        <row r="4411">
          <cell r="B4411">
            <v>18809</v>
          </cell>
          <cell r="C4411" t="str">
            <v>CRISTO ES EL SE?R II</v>
          </cell>
          <cell r="D4411" t="str">
            <v>ZS-18809-BM</v>
          </cell>
          <cell r="E4411" t="str">
            <v>ALVAREZ PURIZACA ROMULO</v>
          </cell>
          <cell r="F4411" t="str">
            <v>ARTESANAL</v>
          </cell>
        </row>
        <row r="4412">
          <cell r="B4412">
            <v>18811</v>
          </cell>
          <cell r="C4412" t="str">
            <v>SE?R CAUTIVO</v>
          </cell>
          <cell r="D4412" t="str">
            <v>ZS-18811-BM</v>
          </cell>
          <cell r="E4412" t="str">
            <v>INICIO ESPINOZA SANDRO</v>
          </cell>
          <cell r="F4412" t="str">
            <v>ARTESANAL</v>
          </cell>
        </row>
        <row r="4413">
          <cell r="B4413">
            <v>18812</v>
          </cell>
          <cell r="C4413" t="str">
            <v>KIANA</v>
          </cell>
          <cell r="D4413" t="str">
            <v>CO-18812-PM</v>
          </cell>
          <cell r="E4413" t="str">
            <v>AUSTRAL GROUP S.A.A</v>
          </cell>
          <cell r="F4413" t="str">
            <v>DECRETO LEY Nº25977</v>
          </cell>
        </row>
        <row r="4414">
          <cell r="B4414">
            <v>18813</v>
          </cell>
          <cell r="C4414" t="str">
            <v>PITI</v>
          </cell>
          <cell r="D4414" t="str">
            <v>CO-18813-PM</v>
          </cell>
          <cell r="E4414" t="str">
            <v>AUSTRAL GROUP S.A.A</v>
          </cell>
          <cell r="F4414" t="str">
            <v>DECRETO LEY Nº25977</v>
          </cell>
        </row>
        <row r="4415">
          <cell r="B4415">
            <v>18818</v>
          </cell>
          <cell r="C4415" t="str">
            <v>BRUNELLA II</v>
          </cell>
          <cell r="D4415" t="str">
            <v>CO-18818-PM</v>
          </cell>
          <cell r="E4415" t="str">
            <v>CORPORACION PESQUERA INCA S.A.C.</v>
          </cell>
          <cell r="F4415" t="str">
            <v>DECRETO LEY Nº25977</v>
          </cell>
        </row>
        <row r="4416">
          <cell r="B4416">
            <v>18820</v>
          </cell>
          <cell r="C4416" t="str">
            <v>SHELEY I</v>
          </cell>
          <cell r="D4416" t="str">
            <v>CO-18820-CM</v>
          </cell>
          <cell r="E4416" t="str">
            <v>RODRIGUEZ YAYA ROSA ELENA</v>
          </cell>
          <cell r="F4416" t="str">
            <v>DECRETO LEY Nº25977</v>
          </cell>
        </row>
        <row r="4417">
          <cell r="B4417">
            <v>18830</v>
          </cell>
          <cell r="C4417" t="str">
            <v>DON VICTOR</v>
          </cell>
          <cell r="D4417" t="str">
            <v>PT-18830-CM</v>
          </cell>
          <cell r="E4417" t="str">
            <v>TEQUE FIESTAS JUAN</v>
          </cell>
          <cell r="F4417" t="str">
            <v>LEY Nº26920</v>
          </cell>
        </row>
        <row r="4418">
          <cell r="B4418">
            <v>18834</v>
          </cell>
          <cell r="C4418" t="str">
            <v>BETTSY CIELO</v>
          </cell>
          <cell r="D4418" t="str">
            <v>IO-18834-BM</v>
          </cell>
          <cell r="E4418" t="str">
            <v>ANTONIO MOLINA M. Y OTRO</v>
          </cell>
          <cell r="F4418" t="str">
            <v>ARTESANAL</v>
          </cell>
        </row>
        <row r="4419">
          <cell r="B4419">
            <v>18838</v>
          </cell>
          <cell r="C4419" t="str">
            <v>ATENEO</v>
          </cell>
          <cell r="D4419" t="str">
            <v>CO-18838-PM</v>
          </cell>
          <cell r="E4419" t="str">
            <v>PESQUERA CAPRICORNIO S.A.</v>
          </cell>
          <cell r="F4419" t="str">
            <v>DECRETO LEY Nº25977</v>
          </cell>
        </row>
        <row r="4420">
          <cell r="B4420">
            <v>18839</v>
          </cell>
          <cell r="C4420" t="str">
            <v>MARIO</v>
          </cell>
          <cell r="D4420" t="str">
            <v>CO-18839-CM</v>
          </cell>
          <cell r="E4420" t="str">
            <v>PELOSI SICHES MIGUEL ANGEL</v>
          </cell>
          <cell r="F4420" t="str">
            <v>ARTESANAL</v>
          </cell>
        </row>
        <row r="4421">
          <cell r="B4421">
            <v>18841</v>
          </cell>
          <cell r="C4421" t="str">
            <v>MI PAOLA G</v>
          </cell>
          <cell r="D4421" t="str">
            <v>CO-18841-BM</v>
          </cell>
          <cell r="E4421" t="str">
            <v>VITE CHUNGA MANUEL VALERIO</v>
          </cell>
          <cell r="F4421" t="str">
            <v>ARTESANAL</v>
          </cell>
        </row>
        <row r="4422">
          <cell r="B4422">
            <v>18852</v>
          </cell>
          <cell r="C4422" t="str">
            <v>CHALCO I</v>
          </cell>
          <cell r="D4422" t="str">
            <v>MO-18852-BM</v>
          </cell>
          <cell r="E4422" t="str">
            <v>CHALCO FARFAN EDGAR Y OTROS</v>
          </cell>
          <cell r="F4422" t="str">
            <v>ARTESANAL</v>
          </cell>
        </row>
        <row r="4423">
          <cell r="B4423">
            <v>18855</v>
          </cell>
          <cell r="C4423" t="str">
            <v>ANITA DEL MAR</v>
          </cell>
          <cell r="D4423" t="str">
            <v>MO-18855-BM</v>
          </cell>
          <cell r="E4423" t="str">
            <v>MAMANI DE ARCE ANITA</v>
          </cell>
          <cell r="F4423" t="str">
            <v>ARTESANAL</v>
          </cell>
        </row>
        <row r="4424">
          <cell r="B4424">
            <v>18856</v>
          </cell>
          <cell r="C4424" t="str">
            <v>GINA</v>
          </cell>
          <cell r="D4424" t="str">
            <v>ZS-18856-BM</v>
          </cell>
          <cell r="E4424" t="str">
            <v>MINAYA PACORA JESUS M.</v>
          </cell>
          <cell r="F4424" t="str">
            <v>ARTESANAL</v>
          </cell>
        </row>
        <row r="4425">
          <cell r="B4425">
            <v>18857</v>
          </cell>
          <cell r="C4425" t="str">
            <v>MAICOL II</v>
          </cell>
          <cell r="D4425" t="str">
            <v>ZS-18857-BM</v>
          </cell>
          <cell r="E4425" t="str">
            <v>PAREDES CHUECA ALFREDO</v>
          </cell>
          <cell r="F4425" t="str">
            <v>ARTESANAL</v>
          </cell>
        </row>
        <row r="4426">
          <cell r="B4426">
            <v>18873</v>
          </cell>
          <cell r="C4426" t="str">
            <v>MARTINCITO</v>
          </cell>
          <cell r="D4426" t="str">
            <v>IQ-18873-PF</v>
          </cell>
          <cell r="F4426" t="str">
            <v>ARTESANAL</v>
          </cell>
        </row>
        <row r="4427">
          <cell r="B4427">
            <v>18890</v>
          </cell>
          <cell r="C4427" t="str">
            <v>J.C.M.</v>
          </cell>
          <cell r="D4427" t="str">
            <v>CE-18890-BM</v>
          </cell>
          <cell r="E4427" t="str">
            <v>VICTOR MAGUI? BACA Y OTRO</v>
          </cell>
          <cell r="F4427" t="str">
            <v>ARTESANAL</v>
          </cell>
        </row>
        <row r="4428">
          <cell r="B4428">
            <v>18896</v>
          </cell>
          <cell r="C4428" t="str">
            <v>ANTARES II</v>
          </cell>
          <cell r="D4428" t="str">
            <v>CE-18896-PM</v>
          </cell>
          <cell r="E4428" t="str">
            <v>PESQUERA E &amp; S S.A.C.</v>
          </cell>
          <cell r="F4428" t="str">
            <v>DECRETO LEY Nº25977</v>
          </cell>
        </row>
        <row r="4429">
          <cell r="B4429">
            <v>18898</v>
          </cell>
          <cell r="C4429" t="str">
            <v>NANCY I</v>
          </cell>
          <cell r="D4429" t="str">
            <v>PL-18898-CM</v>
          </cell>
          <cell r="E4429" t="str">
            <v>CONSORCIO ZAVALETA S.A.C.</v>
          </cell>
          <cell r="F4429" t="str">
            <v>MENOR ESCALA</v>
          </cell>
        </row>
        <row r="4430">
          <cell r="B4430">
            <v>18900</v>
          </cell>
          <cell r="C4430" t="str">
            <v>VICTOR 4</v>
          </cell>
          <cell r="D4430" t="str">
            <v>PL-18900-CM</v>
          </cell>
          <cell r="E4430" t="str">
            <v>OROSCO NUNTON DIANA FELICITA</v>
          </cell>
          <cell r="F4430" t="str">
            <v>ARTESANAL</v>
          </cell>
        </row>
        <row r="4431">
          <cell r="B4431">
            <v>18902</v>
          </cell>
          <cell r="C4431" t="str">
            <v>CYNTIA LISETH</v>
          </cell>
          <cell r="D4431" t="str">
            <v>PL-18902-BM</v>
          </cell>
          <cell r="E4431" t="str">
            <v>FLORES LORO MARIA MAGDALENA</v>
          </cell>
          <cell r="F4431" t="str">
            <v>ARTESANAL</v>
          </cell>
        </row>
        <row r="4432">
          <cell r="B4432">
            <v>18903</v>
          </cell>
          <cell r="C4432" t="str">
            <v>VIRGEN DEL CARMEN I</v>
          </cell>
          <cell r="D4432" t="str">
            <v>CO-18903-BM</v>
          </cell>
          <cell r="E4432" t="str">
            <v>INOCENTE RAMOS KETTY CANDY ;LLASHAG BLAS TERENCIO APOLONIO</v>
          </cell>
          <cell r="F4432" t="str">
            <v>ARTESANAL</v>
          </cell>
        </row>
        <row r="4433">
          <cell r="B4433">
            <v>18904</v>
          </cell>
          <cell r="C4433" t="str">
            <v>NUESTRA SE?RA DE GUADALUPE</v>
          </cell>
          <cell r="D4433" t="str">
            <v>CO-18904-BM</v>
          </cell>
          <cell r="E4433" t="str">
            <v>SABA RUIZ CESAR</v>
          </cell>
          <cell r="F4433" t="str">
            <v>ARTESANAL</v>
          </cell>
        </row>
        <row r="4434">
          <cell r="B4434">
            <v>18906</v>
          </cell>
          <cell r="C4434" t="str">
            <v>CRISTO ME LA DIO</v>
          </cell>
          <cell r="D4434" t="str">
            <v>CO-18906-BM</v>
          </cell>
          <cell r="E4434" t="str">
            <v>ABAD DIAZ DIEGO FERNANDO</v>
          </cell>
          <cell r="F4434" t="str">
            <v>DECRETO LEGISLATIVO Nº1273</v>
          </cell>
        </row>
        <row r="4435">
          <cell r="B4435">
            <v>18907</v>
          </cell>
          <cell r="C4435" t="str">
            <v>DON EMILIO</v>
          </cell>
          <cell r="D4435" t="str">
            <v>CO-18907-BM</v>
          </cell>
          <cell r="E4435" t="str">
            <v>TORRES CAJIA JOSE ANTONIO</v>
          </cell>
          <cell r="F4435" t="str">
            <v>DECRETO LEGISLATIVO Nº1273</v>
          </cell>
        </row>
        <row r="4436">
          <cell r="B4436">
            <v>18908</v>
          </cell>
          <cell r="C4436" t="str">
            <v>SE?R CAUTIVO</v>
          </cell>
          <cell r="D4436" t="str">
            <v>ZS-18908-BM</v>
          </cell>
          <cell r="E4436" t="str">
            <v>PUELL LEON VICTOR ENRIQUE</v>
          </cell>
          <cell r="F4436" t="str">
            <v>ARTESANAL</v>
          </cell>
        </row>
        <row r="4437">
          <cell r="B4437">
            <v>18910</v>
          </cell>
          <cell r="C4437" t="str">
            <v>MI KIARA</v>
          </cell>
          <cell r="D4437" t="str">
            <v>ZS-18910-BM</v>
          </cell>
          <cell r="E4437" t="str">
            <v>OLIVOS VARGAS JHON MARTIN</v>
          </cell>
          <cell r="F4437" t="str">
            <v>ARTESANAL</v>
          </cell>
        </row>
        <row r="4438">
          <cell r="B4438">
            <v>18911</v>
          </cell>
          <cell r="C4438" t="str">
            <v>SAN JACINTO</v>
          </cell>
          <cell r="D4438" t="str">
            <v>ZS-18911-BM</v>
          </cell>
          <cell r="E4438" t="str">
            <v>PE? CALERO ROSALIA</v>
          </cell>
          <cell r="F4438" t="str">
            <v>ARTESANAL</v>
          </cell>
        </row>
        <row r="4439">
          <cell r="B4439">
            <v>18912</v>
          </cell>
          <cell r="C4439" t="str">
            <v>KANU I</v>
          </cell>
          <cell r="D4439" t="str">
            <v>ZS-18912-BM</v>
          </cell>
          <cell r="E4439" t="str">
            <v>MASIAS CASTILLO SIXTO</v>
          </cell>
          <cell r="F4439" t="str">
            <v>ARTESANAL</v>
          </cell>
        </row>
        <row r="4440">
          <cell r="B4440">
            <v>18913</v>
          </cell>
          <cell r="C4440" t="str">
            <v>GALILEO I</v>
          </cell>
          <cell r="D4440" t="str">
            <v>PL-18913-CM</v>
          </cell>
          <cell r="E4440" t="str">
            <v>BARRETO PAREDES FERNANDO RICHARD</v>
          </cell>
          <cell r="F4440" t="str">
            <v>LEY Nº26920</v>
          </cell>
        </row>
        <row r="4441">
          <cell r="B4441">
            <v>18914</v>
          </cell>
          <cell r="C4441" t="str">
            <v>GALILEO II</v>
          </cell>
          <cell r="D4441" t="str">
            <v>PL-18914-CM</v>
          </cell>
          <cell r="E4441" t="str">
            <v>BARRETO PAREDES FERNANDO RICHARD</v>
          </cell>
          <cell r="F4441" t="str">
            <v>LEY Nº26920</v>
          </cell>
        </row>
        <row r="4442">
          <cell r="B4442">
            <v>18923</v>
          </cell>
          <cell r="C4442" t="str">
            <v>TENIENTE PALACIOS</v>
          </cell>
          <cell r="D4442" t="str">
            <v>PS-18923-BM</v>
          </cell>
          <cell r="E4442" t="str">
            <v>ARONES CANELO MIGUEL ANGEL</v>
          </cell>
          <cell r="F4442" t="str">
            <v>ARTESANAL</v>
          </cell>
        </row>
        <row r="4443">
          <cell r="B4443">
            <v>18926</v>
          </cell>
          <cell r="C4443" t="str">
            <v>LAURA INES</v>
          </cell>
          <cell r="D4443" t="str">
            <v>PS-18926-BM</v>
          </cell>
          <cell r="E4443" t="str">
            <v>TORRES SANCHEZ TIBURCIO GREGORIO</v>
          </cell>
          <cell r="F4443" t="str">
            <v>ARTESANAL</v>
          </cell>
        </row>
        <row r="4444">
          <cell r="B4444">
            <v>18927</v>
          </cell>
          <cell r="C4444" t="str">
            <v>LA ULTIMA FRONTERA</v>
          </cell>
          <cell r="D4444" t="str">
            <v>PS-18927-BM</v>
          </cell>
          <cell r="E4444" t="str">
            <v>MAQUERA LOPEZ MARUJA</v>
          </cell>
          <cell r="F4444" t="str">
            <v>ARTESANAL</v>
          </cell>
        </row>
        <row r="4445">
          <cell r="B4445">
            <v>18930</v>
          </cell>
          <cell r="C4445" t="str">
            <v>SAN FRANCISCO</v>
          </cell>
          <cell r="D4445" t="str">
            <v>PS-18930-BM</v>
          </cell>
          <cell r="E4445" t="str">
            <v>FLORES MAXIMO RONDON</v>
          </cell>
          <cell r="F4445" t="str">
            <v>ARTESANAL</v>
          </cell>
        </row>
        <row r="4446">
          <cell r="B4446">
            <v>18934</v>
          </cell>
          <cell r="C4446" t="str">
            <v>JOSEANDER II</v>
          </cell>
          <cell r="D4446" t="str">
            <v>PS-18934-BM</v>
          </cell>
          <cell r="E4446" t="str">
            <v>HUANCA MAMANI MELANIA</v>
          </cell>
          <cell r="F4446" t="str">
            <v>ARTESANAL</v>
          </cell>
        </row>
        <row r="4447">
          <cell r="B4447">
            <v>18937</v>
          </cell>
          <cell r="C4447" t="str">
            <v>ALDO Y YESSENIA</v>
          </cell>
          <cell r="D4447" t="str">
            <v>PS-18937-BM</v>
          </cell>
          <cell r="E4447" t="str">
            <v>PEIFFER LEGUIA ROSA</v>
          </cell>
          <cell r="F4447" t="str">
            <v>ARTESANAL</v>
          </cell>
        </row>
        <row r="4448">
          <cell r="B4448">
            <v>18938</v>
          </cell>
          <cell r="C4448" t="str">
            <v>LADY DI</v>
          </cell>
          <cell r="D4448" t="str">
            <v>PS-18938-BM</v>
          </cell>
          <cell r="E4448" t="str">
            <v>PALOMINO SALAZAR JORGE LUIS</v>
          </cell>
          <cell r="F4448" t="str">
            <v>ARTESANAL</v>
          </cell>
        </row>
        <row r="4449">
          <cell r="B4449">
            <v>18940</v>
          </cell>
          <cell r="C4449" t="str">
            <v>FREDDY PESCADOR DE ILUSIONES</v>
          </cell>
          <cell r="D4449" t="str">
            <v>PS-18940-BM</v>
          </cell>
          <cell r="E4449" t="str">
            <v>PAREDES CORAS FRANCISCO W.</v>
          </cell>
          <cell r="F4449" t="str">
            <v>ARTESANAL</v>
          </cell>
        </row>
        <row r="4450">
          <cell r="B4450">
            <v>18942</v>
          </cell>
          <cell r="C4450" t="str">
            <v>JULIO RAMIREZ-II</v>
          </cell>
          <cell r="D4450" t="str">
            <v>PS-18942-BM</v>
          </cell>
          <cell r="E4450" t="str">
            <v>RODRIGUEZ MOYA JORGE ALBERTO</v>
          </cell>
          <cell r="F4450" t="str">
            <v>ARTESANAL</v>
          </cell>
        </row>
        <row r="4451">
          <cell r="B4451">
            <v>18943</v>
          </cell>
          <cell r="C4451" t="str">
            <v>PLEBEYO</v>
          </cell>
          <cell r="D4451" t="str">
            <v>PS-18943-BM</v>
          </cell>
          <cell r="E4451" t="str">
            <v>DIAZ JIMENEZ TEODORO AURELIO</v>
          </cell>
          <cell r="F4451" t="str">
            <v>ARTESANAL</v>
          </cell>
        </row>
        <row r="4452">
          <cell r="B4452">
            <v>18947</v>
          </cell>
          <cell r="C4452" t="str">
            <v>DON PEDRO III</v>
          </cell>
          <cell r="D4452" t="str">
            <v>PS-18947-BM</v>
          </cell>
          <cell r="E4452" t="str">
            <v>MEDINA CABRERA PEDRO MARCIAL</v>
          </cell>
          <cell r="F4452" t="str">
            <v>ARTESANAL</v>
          </cell>
        </row>
        <row r="4453">
          <cell r="B4453">
            <v>18948</v>
          </cell>
          <cell r="C4453" t="str">
            <v>JORGE LUIS</v>
          </cell>
          <cell r="D4453" t="str">
            <v>PS-18948-BM</v>
          </cell>
          <cell r="E4453" t="str">
            <v>GARCIA CURO LUIS</v>
          </cell>
          <cell r="F4453" t="str">
            <v>ARTESANAL</v>
          </cell>
        </row>
        <row r="4454">
          <cell r="B4454">
            <v>18949</v>
          </cell>
          <cell r="C4454" t="str">
            <v>EDDY ALBERTO</v>
          </cell>
          <cell r="D4454" t="str">
            <v>PS-18949-BM</v>
          </cell>
          <cell r="E4454" t="str">
            <v>CAMACHO CALDERON MAURO</v>
          </cell>
          <cell r="F4454" t="str">
            <v>ARTESANAL</v>
          </cell>
        </row>
        <row r="4455">
          <cell r="B4455">
            <v>18951</v>
          </cell>
          <cell r="C4455" t="str">
            <v>MI CACHETADA</v>
          </cell>
          <cell r="D4455" t="str">
            <v>PS-18951-BM</v>
          </cell>
          <cell r="E4455" t="str">
            <v>BERNAOLA CARLOS PEDRO</v>
          </cell>
          <cell r="F4455" t="str">
            <v>ARTESANAL</v>
          </cell>
        </row>
        <row r="4456">
          <cell r="B4456">
            <v>18952</v>
          </cell>
          <cell r="C4456" t="str">
            <v>YAMALY</v>
          </cell>
          <cell r="D4456" t="str">
            <v>PS-18952-BM</v>
          </cell>
          <cell r="E4456" t="str">
            <v>NINA MAMANI DAVID SEBASTIAN</v>
          </cell>
          <cell r="F4456" t="str">
            <v>ARTESANAL</v>
          </cell>
        </row>
        <row r="4457">
          <cell r="B4457">
            <v>18953</v>
          </cell>
          <cell r="C4457" t="str">
            <v>GAMBETA I</v>
          </cell>
          <cell r="D4457" t="str">
            <v>PS-18953-BM</v>
          </cell>
          <cell r="E4457" t="str">
            <v>TIJERO GOMEZ AMPARO GRACIELA</v>
          </cell>
          <cell r="F4457" t="str">
            <v>ARTESANAL</v>
          </cell>
        </row>
        <row r="4458">
          <cell r="B4458">
            <v>18956</v>
          </cell>
          <cell r="C4458" t="str">
            <v>DO? DINA I</v>
          </cell>
          <cell r="D4458" t="str">
            <v>PS-18956-BM</v>
          </cell>
          <cell r="E4458" t="str">
            <v>ROJAS JUNCHAYA PILAR</v>
          </cell>
          <cell r="F4458" t="str">
            <v>ARTESANAL</v>
          </cell>
        </row>
        <row r="4459">
          <cell r="B4459">
            <v>18958</v>
          </cell>
          <cell r="C4459" t="str">
            <v>MARJOLY</v>
          </cell>
          <cell r="D4459" t="str">
            <v>PS-18958-BM</v>
          </cell>
          <cell r="E4459" t="str">
            <v>MORELL ALIAGA ROLANDO ELISEO</v>
          </cell>
          <cell r="F4459" t="str">
            <v>ARTESANAL</v>
          </cell>
        </row>
        <row r="4460">
          <cell r="B4460">
            <v>18959</v>
          </cell>
          <cell r="C4460" t="str">
            <v>MIRTHA YULIZA</v>
          </cell>
          <cell r="D4460" t="str">
            <v>PS-18959-BM</v>
          </cell>
          <cell r="E4460" t="str">
            <v>FLORES CONISLLA JAIRO BENJAMIN ;PACHECO MORALES MIRTHA OLINDA</v>
          </cell>
          <cell r="F4460" t="str">
            <v>ARTESANAL</v>
          </cell>
        </row>
        <row r="4461">
          <cell r="B4461">
            <v>18960</v>
          </cell>
          <cell r="C4461" t="str">
            <v>MILI Y JOSSY II</v>
          </cell>
          <cell r="D4461" t="str">
            <v>PS-18960-BM</v>
          </cell>
          <cell r="E4461" t="str">
            <v>PISCONTE MATEO ALEJANDRO ENRIQUE</v>
          </cell>
          <cell r="F4461" t="str">
            <v>ARTESANAL</v>
          </cell>
        </row>
        <row r="4462">
          <cell r="B4462">
            <v>18961</v>
          </cell>
          <cell r="C4462" t="str">
            <v>ANTONIO II</v>
          </cell>
          <cell r="D4462" t="str">
            <v>PS-18961-BM</v>
          </cell>
          <cell r="E4462" t="str">
            <v>ALMEYDA MEJIA JOSE A.</v>
          </cell>
          <cell r="F4462" t="str">
            <v>ARTESANAL</v>
          </cell>
        </row>
        <row r="4463">
          <cell r="B4463">
            <v>18965</v>
          </cell>
          <cell r="C4463" t="str">
            <v>ANTONIA II</v>
          </cell>
          <cell r="D4463" t="str">
            <v>CO-18965-CM</v>
          </cell>
          <cell r="E4463" t="str">
            <v>PESQUERA Z Y T S.A.C.</v>
          </cell>
          <cell r="F4463" t="str">
            <v>LEY Nº26920</v>
          </cell>
        </row>
        <row r="4464">
          <cell r="B4464">
            <v>18995</v>
          </cell>
          <cell r="C4464" t="str">
            <v>BARRACUDA III</v>
          </cell>
          <cell r="D4464" t="str">
            <v>SN-18995-BM</v>
          </cell>
          <cell r="E4464" t="str">
            <v>RAMOS VILLANUEVA HENRY</v>
          </cell>
          <cell r="F4464" t="str">
            <v>ARTESANAL</v>
          </cell>
        </row>
        <row r="4465">
          <cell r="B4465">
            <v>18996</v>
          </cell>
          <cell r="C4465" t="str">
            <v>RUTH LOURDES</v>
          </cell>
          <cell r="D4465" t="str">
            <v>SN-18996-BM</v>
          </cell>
          <cell r="E4465" t="str">
            <v>YANQUI CARLOS RUTH LOURDES</v>
          </cell>
          <cell r="F4465" t="str">
            <v>ARTESANAL</v>
          </cell>
        </row>
        <row r="4466">
          <cell r="B4466">
            <v>18997</v>
          </cell>
          <cell r="C4466" t="str">
            <v>FLOR DE LOS ANGELES-2</v>
          </cell>
          <cell r="D4466" t="str">
            <v>SN-18997-BM</v>
          </cell>
          <cell r="E4466" t="str">
            <v>RAVELLO VERA HIPOLITO RENAN</v>
          </cell>
          <cell r="F4466" t="str">
            <v>ARTESANAL</v>
          </cell>
        </row>
        <row r="4467">
          <cell r="B4467">
            <v>18998</v>
          </cell>
          <cell r="C4467" t="str">
            <v>FLOR DE LOS ANGELES-1</v>
          </cell>
          <cell r="D4467" t="str">
            <v>SN-18998-BM</v>
          </cell>
          <cell r="E4467" t="str">
            <v>RAVELLO VERA HIPOLITO RENAN</v>
          </cell>
          <cell r="F4467" t="str">
            <v>ARTESANAL</v>
          </cell>
        </row>
        <row r="4468">
          <cell r="B4468">
            <v>19001</v>
          </cell>
          <cell r="C4468" t="str">
            <v>MARIA GENARA</v>
          </cell>
          <cell r="D4468" t="str">
            <v>PT-19001-BM</v>
          </cell>
          <cell r="E4468" t="str">
            <v>QUEREVALU PUESCAS BERNARDO</v>
          </cell>
          <cell r="F4468" t="str">
            <v>ARTESANAL</v>
          </cell>
        </row>
        <row r="4469">
          <cell r="B4469">
            <v>19002</v>
          </cell>
          <cell r="C4469" t="str">
            <v>MI JUAN PATRICIO</v>
          </cell>
          <cell r="D4469" t="str">
            <v>PT-19002-BM</v>
          </cell>
          <cell r="E4469" t="str">
            <v>MORAN VALLADOLID PEDRO ;RUIZ DE MORAN MARIA ESPERANZA</v>
          </cell>
          <cell r="F4469" t="str">
            <v>ARTESANAL</v>
          </cell>
        </row>
        <row r="4470">
          <cell r="B4470">
            <v>19004</v>
          </cell>
          <cell r="C4470" t="str">
            <v>ITALO</v>
          </cell>
          <cell r="D4470" t="str">
            <v>IO-19004-BM</v>
          </cell>
          <cell r="E4470" t="str">
            <v>OLORTEGUI PINEDO MIGUEL ALFONSO</v>
          </cell>
          <cell r="F4470" t="str">
            <v>ARTESANAL</v>
          </cell>
        </row>
        <row r="4471">
          <cell r="B4471">
            <v>19014</v>
          </cell>
          <cell r="C4471" t="str">
            <v>RAFAELLA</v>
          </cell>
          <cell r="D4471" t="str">
            <v>CO-19014-PM</v>
          </cell>
          <cell r="E4471" t="str">
            <v>PESQUERA DIAMANTE S.A.</v>
          </cell>
          <cell r="F4471" t="str">
            <v>DECRETO LEY Nº25977</v>
          </cell>
        </row>
        <row r="4472">
          <cell r="B4472">
            <v>19015</v>
          </cell>
          <cell r="C4472" t="str">
            <v>MARIA VIRGINIA 2</v>
          </cell>
          <cell r="D4472" t="str">
            <v>PL-19015-BM</v>
          </cell>
          <cell r="E4472" t="str">
            <v>LLENQUE CURO LUIS A.</v>
          </cell>
          <cell r="F4472" t="str">
            <v>ARTESANAL</v>
          </cell>
        </row>
        <row r="4473">
          <cell r="B4473">
            <v>19023</v>
          </cell>
          <cell r="C4473" t="str">
            <v>DIOS ES AMOR</v>
          </cell>
          <cell r="D4473" t="str">
            <v>PL-19023-CM</v>
          </cell>
          <cell r="E4473" t="str">
            <v>ACOSTA PINGO ESTEBAN ;FIESTAS DE ACOSTA ISABEL</v>
          </cell>
          <cell r="F4473" t="str">
            <v>LEY Nº26920</v>
          </cell>
        </row>
        <row r="4474">
          <cell r="B4474">
            <v>19017</v>
          </cell>
          <cell r="C4474" t="str">
            <v>MARIA RICARDINA 2</v>
          </cell>
          <cell r="D4474" t="str">
            <v>PL-19017-CM</v>
          </cell>
          <cell r="E4474" t="str">
            <v>CORPORACION DBALPI SAC</v>
          </cell>
          <cell r="F4474" t="str">
            <v>LEY Nº26920</v>
          </cell>
        </row>
        <row r="4475">
          <cell r="B4475">
            <v>19018</v>
          </cell>
          <cell r="C4475" t="str">
            <v>SINDY MABEL</v>
          </cell>
          <cell r="D4475" t="str">
            <v>PL-19018-CM</v>
          </cell>
          <cell r="E4475" t="str">
            <v>BERNAL LLONTOP RAMOS</v>
          </cell>
          <cell r="F4475" t="str">
            <v>LEY Nº26920</v>
          </cell>
        </row>
        <row r="4476">
          <cell r="B4476">
            <v>19019</v>
          </cell>
          <cell r="C4476" t="str">
            <v>NI? DEL MILAGRO III</v>
          </cell>
          <cell r="D4476" t="str">
            <v>PL-19019-CM</v>
          </cell>
          <cell r="E4476" t="str">
            <v>FIESTAS FIESTAS JOSE EUSEBIO ;FIESTAS FIESTAS TOMAS ;FIESTAS GALAN MANUELA ;SANTAMARIA DE FIESTAS MANUELA</v>
          </cell>
          <cell r="F4476" t="str">
            <v>LEY Nº26920</v>
          </cell>
        </row>
        <row r="4477">
          <cell r="B4477">
            <v>19021</v>
          </cell>
          <cell r="C4477" t="str">
            <v>DO? ROXANA</v>
          </cell>
          <cell r="D4477" t="str">
            <v>PL-19021-CM</v>
          </cell>
          <cell r="E4477" t="str">
            <v>GARCIA ZURITA JOSE A.</v>
          </cell>
          <cell r="F4477" t="str">
            <v>LEY Nº26920</v>
          </cell>
        </row>
        <row r="4478">
          <cell r="B4478">
            <v>19026</v>
          </cell>
          <cell r="C4478" t="str">
            <v>CRUZ ISABEL</v>
          </cell>
          <cell r="D4478" t="str">
            <v>PL-19026-CM</v>
          </cell>
          <cell r="E4478" t="str">
            <v>HUAMANCHUMO BERNAL JUAN ;HUAMANCHUMO BERNAL JULIO ;HUAMANCHUMO BERNAL MARGARITA ;HUAMANCHUMO BERNAL MARIA LAURA ;HUAMANCHUMO BERNAL MARTINA ;HUAMANCHUMO DE MILLONES ROSA ISABEL ;HUAMNCHUMO BERNAL JOSE RICARDO</v>
          </cell>
          <cell r="F4478" t="str">
            <v>MENOR ESCALA (ANCHOVETA)</v>
          </cell>
        </row>
        <row r="4479">
          <cell r="B4479">
            <v>19027</v>
          </cell>
          <cell r="C4479" t="str">
            <v>CRISTO REDENTOR 3</v>
          </cell>
          <cell r="D4479" t="str">
            <v>PL-19027-CM</v>
          </cell>
          <cell r="E4479" t="str">
            <v>CASTRO DIAZ FELIPA ;OROSCO CASTRO GERMAN ;OROSCO CASTRO JOSE ROSARIO</v>
          </cell>
          <cell r="F4479" t="str">
            <v>LEY Nº26920</v>
          </cell>
        </row>
        <row r="4480">
          <cell r="B4480">
            <v>19028</v>
          </cell>
          <cell r="C4480" t="str">
            <v>MARIA MERCEDES 2</v>
          </cell>
          <cell r="D4480" t="str">
            <v>PL-19028-CM</v>
          </cell>
          <cell r="E4480" t="str">
            <v>PESQUERA EXALMAR S.A.A.</v>
          </cell>
          <cell r="F4480" t="str">
            <v>LEY Nº26920</v>
          </cell>
        </row>
        <row r="4481">
          <cell r="B4481">
            <v>19031</v>
          </cell>
          <cell r="C4481" t="str">
            <v>QUIMERA I</v>
          </cell>
          <cell r="D4481" t="str">
            <v>CO-19031-CM</v>
          </cell>
          <cell r="E4481" t="str">
            <v>GRUPO SINDICATO PESQUERO DEL PERU S.A.</v>
          </cell>
          <cell r="F4481" t="str">
            <v>MENOR ESCALA</v>
          </cell>
        </row>
        <row r="4482">
          <cell r="B4482">
            <v>19035</v>
          </cell>
          <cell r="C4482" t="str">
            <v>CHAVELA</v>
          </cell>
          <cell r="D4482" t="str">
            <v>CO-19035-BM</v>
          </cell>
          <cell r="E4482" t="str">
            <v>ORTEGA MU?Z MIGUEL A.</v>
          </cell>
          <cell r="F4482" t="str">
            <v>ARTESANAL</v>
          </cell>
        </row>
        <row r="4483">
          <cell r="B4483">
            <v>19038</v>
          </cell>
          <cell r="C4483" t="str">
            <v>VIRGEN DE LA PUERTA-1</v>
          </cell>
          <cell r="D4483" t="str">
            <v>CE-19038-CM</v>
          </cell>
          <cell r="E4483" t="str">
            <v>PESQUERA ARTESANAL SAN LORENZO S.A.C.</v>
          </cell>
          <cell r="F4483" t="str">
            <v>MENOR ESCALA (ANCHOVETA)</v>
          </cell>
        </row>
        <row r="4484">
          <cell r="B4484">
            <v>19040</v>
          </cell>
          <cell r="C4484" t="str">
            <v>SUSANITA</v>
          </cell>
          <cell r="D4484" t="str">
            <v>CE-19040-BM</v>
          </cell>
          <cell r="E4484" t="str">
            <v>VASQUEZ DIAZ JOSE ARTURO Y OTRO</v>
          </cell>
          <cell r="F4484" t="str">
            <v>ARTESANAL</v>
          </cell>
        </row>
        <row r="4485">
          <cell r="B4485">
            <v>19042</v>
          </cell>
          <cell r="C4485" t="str">
            <v>CHOLITO II</v>
          </cell>
          <cell r="D4485" t="str">
            <v>SE-19042-BM</v>
          </cell>
          <cell r="E4485" t="str">
            <v>BERNAL PINTO SIXTO</v>
          </cell>
          <cell r="F4485" t="str">
            <v>ARTESANAL</v>
          </cell>
        </row>
        <row r="4486">
          <cell r="B4486">
            <v>19049</v>
          </cell>
          <cell r="C4486" t="str">
            <v>TRES TIGRES II</v>
          </cell>
          <cell r="D4486" t="str">
            <v>IQ-19049-PF</v>
          </cell>
          <cell r="E4486" t="str">
            <v>TORRES RUIZ ISABEL</v>
          </cell>
          <cell r="F4486" t="str">
            <v>ARTESANAL</v>
          </cell>
        </row>
        <row r="4487">
          <cell r="B4487">
            <v>19071</v>
          </cell>
          <cell r="C4487" t="str">
            <v>AMAZONAS</v>
          </cell>
          <cell r="D4487" t="str">
            <v>IQ-19071-PF</v>
          </cell>
          <cell r="E4487" t="str">
            <v>ARMAS PISCO OLINDA</v>
          </cell>
          <cell r="F4487" t="str">
            <v>ARTESANAL</v>
          </cell>
        </row>
        <row r="4488">
          <cell r="B4488">
            <v>19094</v>
          </cell>
          <cell r="C4488" t="str">
            <v>AVENTURA EN EL MAR</v>
          </cell>
          <cell r="D4488" t="str">
            <v>CO-19094-CM</v>
          </cell>
          <cell r="E4488" t="str">
            <v>IPANAQUE OROSCO ISRAEL ABIMAEL</v>
          </cell>
          <cell r="F4488" t="str">
            <v>LEY Nº26920</v>
          </cell>
        </row>
        <row r="4489">
          <cell r="B4489">
            <v>19100</v>
          </cell>
          <cell r="C4489" t="str">
            <v>YANETH</v>
          </cell>
          <cell r="D4489" t="str">
            <v>MO-19100-BM</v>
          </cell>
          <cell r="E4489" t="str">
            <v>MARROQUIN QUISPE GEANETTE</v>
          </cell>
          <cell r="F4489" t="str">
            <v>ARTESANAL</v>
          </cell>
        </row>
        <row r="4490">
          <cell r="B4490">
            <v>19102</v>
          </cell>
          <cell r="C4490" t="str">
            <v>ELVIS-II</v>
          </cell>
          <cell r="D4490" t="str">
            <v>MO-19102-BM</v>
          </cell>
          <cell r="E4490" t="str">
            <v>ESTRADA CHOQUE DAVID MOISES</v>
          </cell>
          <cell r="F4490" t="str">
            <v>ARTESANAL</v>
          </cell>
        </row>
        <row r="4491">
          <cell r="B4491">
            <v>19104</v>
          </cell>
          <cell r="C4491" t="str">
            <v>RENZO</v>
          </cell>
          <cell r="D4491" t="str">
            <v>MO-19104-BM</v>
          </cell>
          <cell r="E4491" t="str">
            <v>MARINO DIAZ VICTOR HUGO</v>
          </cell>
          <cell r="F4491" t="str">
            <v>ARTESANAL</v>
          </cell>
        </row>
        <row r="4492">
          <cell r="B4492">
            <v>19105</v>
          </cell>
          <cell r="C4492" t="str">
            <v>ANGEL JUNIOR</v>
          </cell>
          <cell r="D4492" t="str">
            <v>MO-19105-BM</v>
          </cell>
          <cell r="E4492" t="str">
            <v>MENDIOLA TIPIANI CESAR AGUSTO</v>
          </cell>
          <cell r="F4492" t="str">
            <v>ARTESANAL</v>
          </cell>
        </row>
        <row r="4493">
          <cell r="B4493">
            <v>19106</v>
          </cell>
          <cell r="C4493" t="str">
            <v>PIRATA II</v>
          </cell>
          <cell r="D4493" t="str">
            <v>MO-19106-BM</v>
          </cell>
          <cell r="E4493" t="str">
            <v>VILLAJUAN CHOQUE YONI LUIS</v>
          </cell>
          <cell r="F4493" t="str">
            <v>ARTESANAL</v>
          </cell>
        </row>
        <row r="4494">
          <cell r="B4494">
            <v>19109</v>
          </cell>
          <cell r="C4494" t="str">
            <v>MELISSA</v>
          </cell>
          <cell r="D4494" t="str">
            <v>MO-19109-BM</v>
          </cell>
          <cell r="E4494" t="str">
            <v>RAMOS DE LA CRUZ LORENZO JUSTINIANO</v>
          </cell>
          <cell r="F4494" t="str">
            <v>ARTESANAL</v>
          </cell>
        </row>
        <row r="4495">
          <cell r="B4495">
            <v>19112</v>
          </cell>
          <cell r="C4495" t="str">
            <v>KARITO</v>
          </cell>
          <cell r="D4495" t="str">
            <v>MO-19112-BM</v>
          </cell>
          <cell r="E4495" t="str">
            <v>PINARES NAULA FELIX</v>
          </cell>
          <cell r="F4495" t="str">
            <v>ARTESANAL</v>
          </cell>
        </row>
        <row r="4496">
          <cell r="B4496">
            <v>19121</v>
          </cell>
          <cell r="C4496" t="str">
            <v>CRUZ DE MOTUPE</v>
          </cell>
          <cell r="D4496" t="str">
            <v>PS-19121-BM</v>
          </cell>
          <cell r="E4496" t="str">
            <v>PICON SAGUMA JOSE LEVIS</v>
          </cell>
          <cell r="F4496" t="str">
            <v>ARTESANAL</v>
          </cell>
        </row>
        <row r="4497">
          <cell r="B4497">
            <v>19122</v>
          </cell>
          <cell r="C4497" t="str">
            <v>JHONATHAN NESTOR</v>
          </cell>
          <cell r="D4497" t="str">
            <v>PS-19122-BM</v>
          </cell>
          <cell r="E4497" t="str">
            <v>CHUMPITAZ HUAPAYA NESTOR</v>
          </cell>
          <cell r="F4497" t="str">
            <v>ARTESANAL</v>
          </cell>
        </row>
        <row r="4498">
          <cell r="B4498">
            <v>19126</v>
          </cell>
          <cell r="C4498" t="str">
            <v>BALAY</v>
          </cell>
          <cell r="D4498" t="str">
            <v>PS-19126-BM</v>
          </cell>
          <cell r="E4498" t="str">
            <v>MALAZQUEZ ANGULO JOSE G.</v>
          </cell>
          <cell r="F4498" t="str">
            <v>ARTESANAL</v>
          </cell>
        </row>
        <row r="4499">
          <cell r="B4499">
            <v>19146</v>
          </cell>
          <cell r="C4499" t="str">
            <v>DIVINO CAUTIVO</v>
          </cell>
          <cell r="D4499" t="str">
            <v>ZS-19146-BM</v>
          </cell>
          <cell r="E4499" t="str">
            <v>CHUNGA ESPINOZA LUIS ENRIQUE</v>
          </cell>
          <cell r="F4499" t="str">
            <v>ARTESANAL</v>
          </cell>
        </row>
        <row r="4500">
          <cell r="B4500">
            <v>19147</v>
          </cell>
          <cell r="C4500" t="str">
            <v>DIVINA MISERICORDIA</v>
          </cell>
          <cell r="D4500" t="str">
            <v>ZS-19147-BM</v>
          </cell>
          <cell r="E4500" t="str">
            <v>MORETO SURITA VICTOR</v>
          </cell>
          <cell r="F4500" t="str">
            <v>ARTESANAL</v>
          </cell>
        </row>
        <row r="4501">
          <cell r="B4501">
            <v>19148</v>
          </cell>
          <cell r="C4501" t="str">
            <v>NUEVO HORIZONTE III</v>
          </cell>
          <cell r="D4501" t="str">
            <v>ZS-19148-BM</v>
          </cell>
          <cell r="E4501" t="str">
            <v>BARRON DE GRISSON LILA DALMIRA</v>
          </cell>
          <cell r="F4501" t="str">
            <v>ARTESANAL</v>
          </cell>
        </row>
        <row r="4502">
          <cell r="B4502">
            <v>19149</v>
          </cell>
          <cell r="C4502" t="str">
            <v>EL ALFA</v>
          </cell>
          <cell r="D4502" t="str">
            <v>ZS-19149-BM</v>
          </cell>
          <cell r="E4502" t="str">
            <v>VINCES CORDOVA MARIA CELINDA</v>
          </cell>
          <cell r="F4502" t="str">
            <v>ARTESANAL</v>
          </cell>
        </row>
        <row r="4503">
          <cell r="B4503">
            <v>19151</v>
          </cell>
          <cell r="C4503" t="str">
            <v>MI EDWIN</v>
          </cell>
          <cell r="D4503" t="str">
            <v>ZS-19151-BM</v>
          </cell>
          <cell r="E4503" t="str">
            <v>ROMAN CORDOVA JOSE DEL CARMEN</v>
          </cell>
          <cell r="F4503" t="str">
            <v>ARTESANAL</v>
          </cell>
        </row>
        <row r="4504">
          <cell r="B4504">
            <v>19152</v>
          </cell>
          <cell r="C4504" t="str">
            <v>FIORELLA MARTIN</v>
          </cell>
          <cell r="D4504" t="str">
            <v>ZS-19152-BM</v>
          </cell>
          <cell r="E4504" t="str">
            <v>GARCIA GARCIA SANTOS MARTIN</v>
          </cell>
          <cell r="F4504" t="str">
            <v>ARTESANAL</v>
          </cell>
        </row>
        <row r="4505">
          <cell r="B4505">
            <v>19153</v>
          </cell>
          <cell r="C4505" t="str">
            <v>MARITA DEL PILAR</v>
          </cell>
          <cell r="D4505" t="str">
            <v>ZS-19153-BM</v>
          </cell>
          <cell r="E4505" t="str">
            <v>CESAR RODRIGUEZ ZAPATA Y OTRO</v>
          </cell>
          <cell r="F4505" t="str">
            <v>ARTESANAL</v>
          </cell>
        </row>
        <row r="4506">
          <cell r="B4506">
            <v>19154</v>
          </cell>
          <cell r="C4506" t="str">
            <v>PIRATA I</v>
          </cell>
          <cell r="D4506" t="str">
            <v>ZS-19154-BM</v>
          </cell>
          <cell r="E4506" t="str">
            <v>DEZA VILLANUEVA JULIO CESAR</v>
          </cell>
          <cell r="F4506" t="str">
            <v>ARTESANAL</v>
          </cell>
        </row>
        <row r="4507">
          <cell r="B4507">
            <v>19157</v>
          </cell>
          <cell r="C4507" t="str">
            <v>MI PATRICK</v>
          </cell>
          <cell r="D4507" t="str">
            <v>ZS-19157-BM</v>
          </cell>
          <cell r="E4507" t="str">
            <v>PERICHE JACINTO MANUEL ENRIQUE Y GARCIA SALDARRIAGA ISABEL</v>
          </cell>
          <cell r="F4507" t="str">
            <v>ARTESANAL</v>
          </cell>
        </row>
        <row r="4508">
          <cell r="B4508">
            <v>19164</v>
          </cell>
          <cell r="C4508" t="str">
            <v>ANGEL I</v>
          </cell>
          <cell r="D4508" t="str">
            <v>IO-19164-BM</v>
          </cell>
          <cell r="E4508" t="str">
            <v>TORRES CUNURANA ANGEL ISAAC</v>
          </cell>
          <cell r="F4508" t="str">
            <v>ARTESANAL</v>
          </cell>
        </row>
        <row r="4509">
          <cell r="B4509">
            <v>19165</v>
          </cell>
          <cell r="C4509" t="str">
            <v>MORENO CAUTIVO</v>
          </cell>
          <cell r="D4509" t="str">
            <v>ZS-19165-BM</v>
          </cell>
          <cell r="E4509" t="str">
            <v>PANTA BANCAYAN SIMON</v>
          </cell>
          <cell r="F4509" t="str">
            <v>ARTESANAL</v>
          </cell>
        </row>
        <row r="4510">
          <cell r="B4510">
            <v>19166</v>
          </cell>
          <cell r="C4510" t="str">
            <v>EROS II</v>
          </cell>
          <cell r="D4510" t="str">
            <v>PS-19166-BM</v>
          </cell>
          <cell r="E4510" t="str">
            <v>BALMACEDA ROMERO CARLOS</v>
          </cell>
          <cell r="F4510" t="str">
            <v>ARTESANAL</v>
          </cell>
        </row>
        <row r="4511">
          <cell r="B4511">
            <v>19167</v>
          </cell>
          <cell r="C4511" t="str">
            <v>PE?TA</v>
          </cell>
          <cell r="D4511" t="str">
            <v>PS-19167-BM</v>
          </cell>
          <cell r="E4511" t="str">
            <v>PE? JIMENEZ FLORENCIO RUFINO</v>
          </cell>
          <cell r="F4511" t="str">
            <v>ARTESANAL</v>
          </cell>
        </row>
        <row r="4512">
          <cell r="B4512">
            <v>19197</v>
          </cell>
          <cell r="C4512" t="str">
            <v>DIOS ES MI GUIA</v>
          </cell>
          <cell r="D4512" t="str">
            <v>CO-19197-BM</v>
          </cell>
          <cell r="E4512" t="str">
            <v>GOMERO CUBA PERCY FREDY</v>
          </cell>
          <cell r="F4512" t="str">
            <v>DECRETO LEGISLATIVO Nº1273</v>
          </cell>
        </row>
        <row r="4513">
          <cell r="B4513">
            <v>19198</v>
          </cell>
          <cell r="C4513" t="str">
            <v>DOS LUICES</v>
          </cell>
          <cell r="D4513" t="str">
            <v>CE-19198-CM</v>
          </cell>
          <cell r="E4513" t="str">
            <v>ABAD GUTIERREZ ROSARIO DEL PILAR ;ENRIQUEZ TEJADA BEBERLY RUTH</v>
          </cell>
          <cell r="F4513" t="str">
            <v>ARTESANAL</v>
          </cell>
        </row>
        <row r="4514">
          <cell r="B4514">
            <v>19199</v>
          </cell>
          <cell r="C4514" t="str">
            <v>TRIBILIN</v>
          </cell>
          <cell r="D4514" t="str">
            <v>CO-19199-BM</v>
          </cell>
          <cell r="E4514" t="str">
            <v>VLADISLAVICH MORENO JUAN</v>
          </cell>
          <cell r="F4514" t="str">
            <v>ARTESANAL</v>
          </cell>
        </row>
        <row r="4515">
          <cell r="B4515">
            <v>19203</v>
          </cell>
          <cell r="C4515" t="str">
            <v>PAIVERO-V</v>
          </cell>
          <cell r="D4515" t="str">
            <v>CO-19203-BM</v>
          </cell>
          <cell r="E4515" t="str">
            <v>VERASTEGUI GONZALES LUIS ANTONIO</v>
          </cell>
          <cell r="F4515" t="str">
            <v>ARTESANAL</v>
          </cell>
        </row>
        <row r="4516">
          <cell r="B4516">
            <v>19233</v>
          </cell>
          <cell r="C4516" t="str">
            <v>SE?R DE CACHUY II</v>
          </cell>
          <cell r="D4516" t="str">
            <v>PS-19233-BM</v>
          </cell>
          <cell r="E4516" t="str">
            <v>CHAVEZ PARRA TORIBIO JUAN</v>
          </cell>
          <cell r="F4516" t="str">
            <v>ARTESANAL</v>
          </cell>
        </row>
        <row r="4517">
          <cell r="B4517">
            <v>19235</v>
          </cell>
          <cell r="C4517" t="str">
            <v>DIOS ES AMOR</v>
          </cell>
          <cell r="D4517" t="str">
            <v>PS-19235-BM</v>
          </cell>
          <cell r="E4517" t="str">
            <v>SOTO RAMOS ALFONSO</v>
          </cell>
          <cell r="F4517" t="str">
            <v>ARTESANAL</v>
          </cell>
        </row>
        <row r="4518">
          <cell r="B4518">
            <v>19236</v>
          </cell>
          <cell r="C4518" t="str">
            <v>TIBURON I</v>
          </cell>
          <cell r="D4518" t="str">
            <v>PS-19236-BM</v>
          </cell>
          <cell r="E4518" t="str">
            <v>ANZA MOREAU GERARDO ABRAHAM</v>
          </cell>
          <cell r="F4518" t="str">
            <v>ARTESANAL</v>
          </cell>
        </row>
        <row r="4519">
          <cell r="B4519">
            <v>19237</v>
          </cell>
          <cell r="C4519" t="str">
            <v>TIBURON II</v>
          </cell>
          <cell r="D4519" t="str">
            <v>PS-19237-BM</v>
          </cell>
          <cell r="E4519" t="str">
            <v>ANZA MOREAU GERARDO ABRAHAM</v>
          </cell>
          <cell r="F4519" t="str">
            <v>ARTESANAL</v>
          </cell>
        </row>
        <row r="4520">
          <cell r="B4520">
            <v>19242</v>
          </cell>
          <cell r="C4520" t="str">
            <v>NOHANI Y SANDY</v>
          </cell>
          <cell r="D4520" t="str">
            <v>PS-19242-BM</v>
          </cell>
          <cell r="E4520" t="str">
            <v>CAMACHO PE? MAURO ANTONIO</v>
          </cell>
          <cell r="F4520" t="str">
            <v>ARTESANAL</v>
          </cell>
        </row>
        <row r="4521">
          <cell r="B4521">
            <v>19243</v>
          </cell>
          <cell r="C4521" t="str">
            <v>MILAGROS GERALDINE</v>
          </cell>
          <cell r="D4521" t="str">
            <v>PS-19243-BM</v>
          </cell>
          <cell r="E4521" t="str">
            <v>CAMACHO PE? ELVIS RONALD</v>
          </cell>
          <cell r="F4521" t="str">
            <v>ARTESANAL</v>
          </cell>
        </row>
        <row r="4522">
          <cell r="B4522">
            <v>19251</v>
          </cell>
          <cell r="C4522" t="str">
            <v>MACEDONIO</v>
          </cell>
          <cell r="D4522" t="str">
            <v>PS-19251-BM</v>
          </cell>
          <cell r="E4522" t="str">
            <v>YUPANQUI PASTRANA ALFONSO</v>
          </cell>
          <cell r="F4522" t="str">
            <v>ARTESANAL</v>
          </cell>
        </row>
        <row r="4523">
          <cell r="B4523">
            <v>19257</v>
          </cell>
          <cell r="C4523" t="str">
            <v>SE?R DE LUREN 2</v>
          </cell>
          <cell r="D4523" t="str">
            <v>PT-19257-CM</v>
          </cell>
          <cell r="E4523" t="str">
            <v>PESQUERA EXALMAR S.A.A.</v>
          </cell>
          <cell r="F4523" t="str">
            <v>LEY Nº26920</v>
          </cell>
        </row>
        <row r="4524">
          <cell r="B4524">
            <v>19261</v>
          </cell>
          <cell r="C4524" t="str">
            <v>MI FE EN CRISTO</v>
          </cell>
          <cell r="D4524" t="str">
            <v>SY-19261-BM</v>
          </cell>
          <cell r="E4524" t="str">
            <v>LLONTOP RAMIREZ JOSE RAMOS ;PAZOS SANCHEZ ROSA MERCEDES</v>
          </cell>
          <cell r="F4524" t="str">
            <v>ARTESANAL</v>
          </cell>
        </row>
        <row r="4525">
          <cell r="B4525">
            <v>19262</v>
          </cell>
          <cell r="C4525" t="str">
            <v>SARITA COLONIA 2</v>
          </cell>
          <cell r="D4525" t="str">
            <v>PL-19262-CM</v>
          </cell>
          <cell r="E4525" t="str">
            <v>IPANAQUE OROSCO ISRAEL ABIMAEL</v>
          </cell>
          <cell r="F4525" t="str">
            <v>LEY Nº26920</v>
          </cell>
        </row>
        <row r="4526">
          <cell r="B4526">
            <v>19298</v>
          </cell>
          <cell r="C4526" t="str">
            <v>JUANITA Y ARTURITO</v>
          </cell>
          <cell r="D4526" t="str">
            <v>PS-19298-BM</v>
          </cell>
          <cell r="E4526" t="str">
            <v>BUSTOS RIVERA GUILLERMO</v>
          </cell>
          <cell r="F4526" t="str">
            <v>ARTESANAL</v>
          </cell>
        </row>
        <row r="4527">
          <cell r="B4527">
            <v>19306</v>
          </cell>
          <cell r="C4527" t="str">
            <v>MI CRISTELITA</v>
          </cell>
          <cell r="D4527" t="str">
            <v>MO-19306-BM</v>
          </cell>
          <cell r="E4527" t="str">
            <v>ESTRADA CHOQUE FERNANDO EFRAIN</v>
          </cell>
          <cell r="F4527" t="str">
            <v>ARTESANAL</v>
          </cell>
        </row>
        <row r="4528">
          <cell r="B4528">
            <v>19307</v>
          </cell>
          <cell r="C4528" t="str">
            <v>LUISITO I</v>
          </cell>
          <cell r="D4528" t="str">
            <v>MO-19307-BM</v>
          </cell>
          <cell r="E4528" t="str">
            <v>ALBERTO ARPI LUIS</v>
          </cell>
          <cell r="F4528" t="str">
            <v>ARTESANAL</v>
          </cell>
        </row>
        <row r="4529">
          <cell r="B4529">
            <v>19308</v>
          </cell>
          <cell r="C4529" t="str">
            <v>GALOS I</v>
          </cell>
          <cell r="D4529" t="str">
            <v>MO-19308-BM</v>
          </cell>
          <cell r="E4529" t="str">
            <v>TAPIA LLERENA ENRIQUE</v>
          </cell>
          <cell r="F4529" t="str">
            <v>ARTESANAL</v>
          </cell>
        </row>
        <row r="4530">
          <cell r="B4530">
            <v>19311</v>
          </cell>
          <cell r="C4530" t="str">
            <v>MILEYKA</v>
          </cell>
          <cell r="D4530" t="str">
            <v>MO-19311-BM</v>
          </cell>
          <cell r="E4530" t="str">
            <v>PACHAS TORRES WALTER</v>
          </cell>
          <cell r="F4530" t="str">
            <v>ARTESANAL</v>
          </cell>
        </row>
        <row r="4531">
          <cell r="B4531">
            <v>19312</v>
          </cell>
          <cell r="C4531" t="str">
            <v>MERCEDES</v>
          </cell>
          <cell r="D4531" t="str">
            <v>MO-19312-BM</v>
          </cell>
          <cell r="E4531" t="str">
            <v>JAHUIRAVENTURA ANSELMO</v>
          </cell>
          <cell r="F4531" t="str">
            <v>ARTESANAL</v>
          </cell>
        </row>
        <row r="4532">
          <cell r="B4532">
            <v>19313</v>
          </cell>
          <cell r="C4532" t="str">
            <v>COPACABANA-II</v>
          </cell>
          <cell r="D4532" t="str">
            <v>MO-19313-BM</v>
          </cell>
          <cell r="E4532" t="str">
            <v>TAPIA CUTIMANCO SEGUNDO SELSO</v>
          </cell>
          <cell r="F4532" t="str">
            <v>ARTESANAL</v>
          </cell>
        </row>
        <row r="4533">
          <cell r="B4533">
            <v>19314</v>
          </cell>
          <cell r="C4533" t="str">
            <v>ALEXANDER</v>
          </cell>
          <cell r="D4533" t="str">
            <v>MO-19314-BM</v>
          </cell>
          <cell r="E4533" t="str">
            <v>DURAN HUAMANI JULIA GENOVEVA</v>
          </cell>
          <cell r="F4533" t="str">
            <v>ARTESANAL</v>
          </cell>
        </row>
        <row r="4534">
          <cell r="B4534">
            <v>19319</v>
          </cell>
          <cell r="C4534" t="str">
            <v>GARCITA MORENA</v>
          </cell>
          <cell r="D4534" t="str">
            <v>IQ-19319-PF</v>
          </cell>
          <cell r="E4534" t="str">
            <v>DAVILA RIOS JOSE D.</v>
          </cell>
          <cell r="F4534" t="str">
            <v>ARTESANAL</v>
          </cell>
        </row>
        <row r="4535">
          <cell r="B4535">
            <v>19354</v>
          </cell>
          <cell r="C4535" t="str">
            <v>SARITA COLONIA I</v>
          </cell>
          <cell r="D4535" t="str">
            <v>PS-19354-BM</v>
          </cell>
          <cell r="E4535" t="str">
            <v>CAMPOS VALLE MARIA PILAR</v>
          </cell>
          <cell r="F4535" t="str">
            <v>DECRETO LEGISLATIVO Nº1273</v>
          </cell>
        </row>
        <row r="4536">
          <cell r="B4536">
            <v>19362</v>
          </cell>
          <cell r="C4536" t="str">
            <v>JHOJANI I</v>
          </cell>
          <cell r="D4536" t="str">
            <v>PS-19362-BM</v>
          </cell>
          <cell r="E4536" t="str">
            <v>CHAMBILLA ANCCOTA DAVID</v>
          </cell>
          <cell r="F4536" t="str">
            <v>ARTESANAL</v>
          </cell>
        </row>
        <row r="4537">
          <cell r="B4537">
            <v>19366</v>
          </cell>
          <cell r="C4537" t="str">
            <v>QUE ALGUIEN ME DETENGA</v>
          </cell>
          <cell r="D4537" t="str">
            <v>PS-19366-BM</v>
          </cell>
          <cell r="E4537" t="str">
            <v>HERRERA CARLOS ALDO ALEJANDRO</v>
          </cell>
          <cell r="F4537" t="str">
            <v>ARTESANAL</v>
          </cell>
        </row>
        <row r="4538">
          <cell r="B4538">
            <v>19367</v>
          </cell>
          <cell r="C4538" t="str">
            <v>LOS CHARRANGOS VIII</v>
          </cell>
          <cell r="D4538" t="str">
            <v>PS-19367-BM</v>
          </cell>
          <cell r="E4538" t="str">
            <v>CAMACHO PE? JOSE LUIS</v>
          </cell>
          <cell r="F4538" t="str">
            <v>ARTESANAL</v>
          </cell>
        </row>
        <row r="4539">
          <cell r="B4539">
            <v>19370</v>
          </cell>
          <cell r="C4539" t="str">
            <v>LOS CHAVITOS</v>
          </cell>
          <cell r="D4539" t="str">
            <v>PS-19370-BM</v>
          </cell>
          <cell r="E4539" t="str">
            <v>JAIMEZ URETA SIMON</v>
          </cell>
          <cell r="F4539" t="str">
            <v>ARTESANAL</v>
          </cell>
        </row>
        <row r="4540">
          <cell r="B4540">
            <v>19372</v>
          </cell>
          <cell r="C4540" t="str">
            <v>OSCAR Y FLORA</v>
          </cell>
          <cell r="D4540" t="str">
            <v>PS-19372-BM</v>
          </cell>
          <cell r="E4540" t="str">
            <v>JORDAN PARRA JUAN C.- JORDAN PARRA MELCHORA FLORA</v>
          </cell>
          <cell r="F4540" t="str">
            <v>ARTESANAL</v>
          </cell>
        </row>
        <row r="4541">
          <cell r="B4541">
            <v>19373</v>
          </cell>
          <cell r="C4541" t="str">
            <v>KIMBERLY</v>
          </cell>
          <cell r="D4541" t="str">
            <v>MO-19373-BM</v>
          </cell>
          <cell r="E4541" t="str">
            <v>ZEGARRA DE DIAZ ISABEL</v>
          </cell>
          <cell r="F4541" t="str">
            <v>ARTESANAL</v>
          </cell>
        </row>
        <row r="4542">
          <cell r="B4542">
            <v>19374</v>
          </cell>
          <cell r="C4542" t="str">
            <v>PIRATA IV</v>
          </cell>
          <cell r="D4542" t="str">
            <v>CE-19374-BM</v>
          </cell>
          <cell r="E4542" t="str">
            <v>REGALADO MEJIA OSWALDO A.</v>
          </cell>
          <cell r="F4542" t="str">
            <v>ARTESANAL</v>
          </cell>
        </row>
        <row r="4543">
          <cell r="B4543">
            <v>19389</v>
          </cell>
          <cell r="C4543" t="str">
            <v>KELLY</v>
          </cell>
          <cell r="D4543" t="str">
            <v>CO-19389-BM</v>
          </cell>
          <cell r="E4543" t="str">
            <v>CESA B. CASTILLO LUIS</v>
          </cell>
          <cell r="F4543" t="str">
            <v>ARTESANAL</v>
          </cell>
        </row>
        <row r="4544">
          <cell r="B4544">
            <v>19392</v>
          </cell>
          <cell r="C4544" t="str">
            <v>ABRAHAM</v>
          </cell>
          <cell r="D4544" t="str">
            <v>MO-19392-BM</v>
          </cell>
          <cell r="E4544" t="str">
            <v>BECERRA JAUREGUI ABRAHAM</v>
          </cell>
          <cell r="F4544" t="str">
            <v>ARTESANAL</v>
          </cell>
        </row>
        <row r="4545">
          <cell r="B4545">
            <v>19402</v>
          </cell>
          <cell r="C4545" t="str">
            <v>BALTAZARA I</v>
          </cell>
          <cell r="D4545" t="str">
            <v>ZS-19402-BM</v>
          </cell>
          <cell r="E4545" t="str">
            <v>RODRIGUEZ SIANCAS HUMBERTO</v>
          </cell>
          <cell r="F4545" t="str">
            <v>DECRETO LEGISLATIVO Nº1273</v>
          </cell>
        </row>
        <row r="4546">
          <cell r="B4546">
            <v>19403</v>
          </cell>
          <cell r="C4546" t="str">
            <v>ROSA</v>
          </cell>
          <cell r="D4546" t="str">
            <v>ZS-19403-BM</v>
          </cell>
          <cell r="E4546" t="str">
            <v>CHICOMA MARCHENA ROSA</v>
          </cell>
          <cell r="F4546" t="str">
            <v>ARTESANAL</v>
          </cell>
        </row>
        <row r="4547">
          <cell r="B4547">
            <v>19404</v>
          </cell>
          <cell r="C4547" t="str">
            <v>DON CASIMIRO</v>
          </cell>
          <cell r="D4547" t="str">
            <v>ZS-19404-BM</v>
          </cell>
          <cell r="E4547" t="str">
            <v>FIESTAS FIESTAS MANUEL CAYETANO</v>
          </cell>
          <cell r="F4547" t="str">
            <v>ARTESANAL</v>
          </cell>
        </row>
        <row r="4548">
          <cell r="B4548">
            <v>19406</v>
          </cell>
          <cell r="C4548" t="str">
            <v>ANTHONY</v>
          </cell>
          <cell r="D4548" t="str">
            <v>ZS-19406-BM</v>
          </cell>
          <cell r="E4548" t="str">
            <v>RAMIREZ CHUMACERO ABIMEL</v>
          </cell>
          <cell r="F4548" t="str">
            <v>ARTESANAL</v>
          </cell>
        </row>
        <row r="4549">
          <cell r="B4549">
            <v>19407</v>
          </cell>
          <cell r="C4549" t="str">
            <v>BENDICELO SE?R</v>
          </cell>
          <cell r="D4549" t="str">
            <v>ZS-19407-BM</v>
          </cell>
          <cell r="E4549" t="str">
            <v>ALDANA TUME JORGE LUIS</v>
          </cell>
          <cell r="F4549" t="str">
            <v>ARTESANAL</v>
          </cell>
        </row>
        <row r="4550">
          <cell r="B4550">
            <v>19409</v>
          </cell>
          <cell r="C4550" t="str">
            <v>MI CARLITOS</v>
          </cell>
          <cell r="D4550" t="str">
            <v>ZS-19409-BM</v>
          </cell>
          <cell r="E4550" t="str">
            <v>MI?N GALAN RICARDO</v>
          </cell>
          <cell r="F4550" t="str">
            <v>ARTESANAL</v>
          </cell>
        </row>
        <row r="4551">
          <cell r="B4551">
            <v>19410</v>
          </cell>
          <cell r="C4551" t="str">
            <v>DON MARIANO</v>
          </cell>
          <cell r="D4551" t="str">
            <v>ZS-19410-CM</v>
          </cell>
          <cell r="E4551" t="str">
            <v>CORPORACION PALVAR S.A.C.</v>
          </cell>
          <cell r="F4551" t="str">
            <v>LEY Nº26920</v>
          </cell>
        </row>
        <row r="4552">
          <cell r="B4552">
            <v>19435</v>
          </cell>
          <cell r="C4552" t="str">
            <v>BALLENA AZUL</v>
          </cell>
          <cell r="D4552" t="str">
            <v>CO-19435-BM</v>
          </cell>
          <cell r="E4552" t="str">
            <v>FREDDY FRANCISCO HERRERA VILLENA Y OTRO</v>
          </cell>
          <cell r="F4552" t="str">
            <v>ARTESANAL</v>
          </cell>
        </row>
        <row r="4553">
          <cell r="B4553">
            <v>19453</v>
          </cell>
          <cell r="C4553" t="str">
            <v>ALEJANDRA</v>
          </cell>
          <cell r="D4553" t="str">
            <v>IO-19453-BM</v>
          </cell>
          <cell r="E4553" t="str">
            <v>APAZA CONDORI LUCIO LEODAN</v>
          </cell>
          <cell r="F4553" t="str">
            <v>ARTESANAL</v>
          </cell>
        </row>
        <row r="4554">
          <cell r="B4554">
            <v>19454</v>
          </cell>
          <cell r="C4554" t="str">
            <v>JULIO CESAR II</v>
          </cell>
          <cell r="D4554" t="str">
            <v>IO-19454-BM</v>
          </cell>
          <cell r="E4554" t="str">
            <v>BENJAMIN DAVID ROMERO Y OTRO</v>
          </cell>
          <cell r="F4554" t="str">
            <v>ARTESANAL</v>
          </cell>
        </row>
        <row r="4555">
          <cell r="B4555">
            <v>19455</v>
          </cell>
          <cell r="C4555" t="str">
            <v>SANTA MARIA</v>
          </cell>
          <cell r="D4555" t="str">
            <v>IO-19455-BM</v>
          </cell>
          <cell r="E4555" t="str">
            <v>JAVIER MAMANI GOMEZ Y OTRO</v>
          </cell>
          <cell r="F4555" t="str">
            <v>ARTESANAL</v>
          </cell>
        </row>
        <row r="4556">
          <cell r="B4556">
            <v>19477</v>
          </cell>
          <cell r="C4556" t="str">
            <v>FELIX Y CHELA</v>
          </cell>
          <cell r="D4556" t="str">
            <v>PS-19477-BM</v>
          </cell>
          <cell r="E4556" t="str">
            <v>CASTILLO CAMA FELIX AMADOR</v>
          </cell>
          <cell r="F4556" t="str">
            <v>DECRETO LEGISLATIVO Nº1273</v>
          </cell>
        </row>
        <row r="4557">
          <cell r="B4557">
            <v>19480</v>
          </cell>
          <cell r="C4557" t="str">
            <v>ARIMILE</v>
          </cell>
          <cell r="D4557" t="str">
            <v>PS-19480-BM</v>
          </cell>
          <cell r="E4557" t="str">
            <v>ALDERETE MEJIA TOMAS OSCAR</v>
          </cell>
          <cell r="F4557" t="str">
            <v>ARTESANAL</v>
          </cell>
        </row>
        <row r="4558">
          <cell r="B4558">
            <v>19483</v>
          </cell>
          <cell r="C4558" t="str">
            <v>DANIEL SANTOS II</v>
          </cell>
          <cell r="D4558" t="str">
            <v>PS-19483-BM</v>
          </cell>
          <cell r="E4558" t="str">
            <v>AQUIJE FRANCIA VICTOR VICENTE</v>
          </cell>
          <cell r="F4558" t="str">
            <v>ARTESANAL</v>
          </cell>
        </row>
        <row r="4559">
          <cell r="B4559">
            <v>19494</v>
          </cell>
          <cell r="C4559" t="str">
            <v>SANTA TERESITA</v>
          </cell>
          <cell r="D4559" t="str">
            <v>PL-19494-CM</v>
          </cell>
          <cell r="E4559" t="str">
            <v>JACINTO PANTA EMILIO ;PANTA ECA CALIXTO ;RAMIREZ PANTA JOVITA VICTORIA</v>
          </cell>
          <cell r="F4559" t="str">
            <v>LEY Nº26920</v>
          </cell>
        </row>
        <row r="4560">
          <cell r="B4560">
            <v>19495</v>
          </cell>
          <cell r="C4560" t="str">
            <v>MITSI ISABEL</v>
          </cell>
          <cell r="D4560" t="str">
            <v>PL-19495-CM</v>
          </cell>
          <cell r="E4560" t="str">
            <v>BERNAL CASTRO MIGUEL ANGEL</v>
          </cell>
          <cell r="F4560" t="str">
            <v>LEY Nº26920</v>
          </cell>
        </row>
        <row r="4561">
          <cell r="B4561">
            <v>19496</v>
          </cell>
          <cell r="C4561" t="str">
            <v>CRUZ DE CHALPON Nº 1</v>
          </cell>
          <cell r="D4561" t="str">
            <v>PL-19496-CM</v>
          </cell>
          <cell r="E4561" t="str">
            <v>MARIA MERCEDES JRS E.I.R.L.</v>
          </cell>
          <cell r="F4561" t="str">
            <v>LEY Nº26920</v>
          </cell>
        </row>
        <row r="4562">
          <cell r="B4562">
            <v>19497</v>
          </cell>
          <cell r="C4562" t="str">
            <v>EL SHADAI</v>
          </cell>
          <cell r="D4562" t="str">
            <v>PS-19497-BM</v>
          </cell>
          <cell r="E4562" t="str">
            <v>SERNAQUE OCHOA JOSE S.</v>
          </cell>
          <cell r="F4562" t="str">
            <v>ARTESANAL</v>
          </cell>
        </row>
        <row r="4563">
          <cell r="B4563">
            <v>19498</v>
          </cell>
          <cell r="C4563" t="str">
            <v>LA ESPA?LA</v>
          </cell>
          <cell r="D4563" t="str">
            <v>SY-19498-BM</v>
          </cell>
          <cell r="E4563" t="str">
            <v>TAPIA BARBOZA MARCO ANTONIO</v>
          </cell>
          <cell r="F4563" t="str">
            <v>ARTESANAL</v>
          </cell>
        </row>
        <row r="4564">
          <cell r="B4564">
            <v>19501</v>
          </cell>
          <cell r="C4564" t="str">
            <v>EL MAQUITO II</v>
          </cell>
          <cell r="D4564" t="str">
            <v>SN-19501-BM</v>
          </cell>
          <cell r="E4564" t="str">
            <v>SORIANO DIAZ CARLOS RUBEN</v>
          </cell>
          <cell r="F4564" t="str">
            <v>ARTESANAL</v>
          </cell>
        </row>
        <row r="4565">
          <cell r="B4565">
            <v>19502</v>
          </cell>
          <cell r="C4565" t="str">
            <v>LUIS ORLANDO</v>
          </cell>
          <cell r="D4565" t="str">
            <v>ZS-19502-BM</v>
          </cell>
          <cell r="E4565" t="str">
            <v>VIDAURRE VIDAURRE ORLANDO A.</v>
          </cell>
          <cell r="F4565" t="str">
            <v>ARTESANAL</v>
          </cell>
        </row>
        <row r="4566">
          <cell r="B4566">
            <v>19503</v>
          </cell>
          <cell r="C4566" t="str">
            <v>DOS HERMANOS</v>
          </cell>
          <cell r="D4566" t="str">
            <v>ZS-19503-BM</v>
          </cell>
          <cell r="E4566" t="str">
            <v>AYALA SILVA FAUSTO</v>
          </cell>
          <cell r="F4566" t="str">
            <v>ARTESANAL</v>
          </cell>
        </row>
        <row r="4567">
          <cell r="B4567">
            <v>19505</v>
          </cell>
          <cell r="C4567" t="str">
            <v>MI VINIZA</v>
          </cell>
          <cell r="D4567" t="str">
            <v>ZS-19505-BM</v>
          </cell>
          <cell r="E4567" t="str">
            <v>HUERTAS ARANA SEGUNDO NICOLAS</v>
          </cell>
          <cell r="F4567" t="str">
            <v>ARTESANAL</v>
          </cell>
        </row>
        <row r="4568">
          <cell r="B4568">
            <v>19508</v>
          </cell>
          <cell r="C4568" t="str">
            <v>MI TATO III</v>
          </cell>
          <cell r="D4568" t="str">
            <v>ZS-19508-BM</v>
          </cell>
          <cell r="E4568" t="str">
            <v>VARGAS SILVA FLORICELDA</v>
          </cell>
          <cell r="F4568" t="str">
            <v>ARTESANAL</v>
          </cell>
        </row>
        <row r="4569">
          <cell r="B4569">
            <v>19511</v>
          </cell>
          <cell r="C4569" t="str">
            <v>ARCA DE NOE</v>
          </cell>
          <cell r="D4569" t="str">
            <v>ZS-19511-BM</v>
          </cell>
          <cell r="E4569" t="str">
            <v>FIESTAS QUIROGA DOMINGO G.</v>
          </cell>
          <cell r="F4569" t="str">
            <v>ARTESANAL</v>
          </cell>
        </row>
        <row r="4570">
          <cell r="B4570">
            <v>19512</v>
          </cell>
          <cell r="C4570" t="str">
            <v>SIEMPRE MERCEDES</v>
          </cell>
          <cell r="D4570" t="str">
            <v>ZS-19512-BM</v>
          </cell>
          <cell r="E4570" t="str">
            <v>VENTURA BALDERA GERMAN Y OTRO</v>
          </cell>
          <cell r="F4570" t="str">
            <v>ARTESANAL</v>
          </cell>
        </row>
        <row r="4571">
          <cell r="B4571">
            <v>19513</v>
          </cell>
          <cell r="C4571" t="str">
            <v>MI GRACIELA</v>
          </cell>
          <cell r="D4571" t="str">
            <v>ZS-19513-BM</v>
          </cell>
          <cell r="E4571" t="str">
            <v>ECHE MORE PABLO</v>
          </cell>
          <cell r="F4571" t="str">
            <v>ARTESANAL</v>
          </cell>
        </row>
        <row r="4572">
          <cell r="B4572">
            <v>19514</v>
          </cell>
          <cell r="C4572" t="str">
            <v>MI ROLANDITO</v>
          </cell>
          <cell r="D4572" t="str">
            <v>ZS-19514-BM</v>
          </cell>
          <cell r="E4572" t="str">
            <v>FIESTAS QUEREVALU MANUEL</v>
          </cell>
          <cell r="F4572" t="str">
            <v>ARTESANAL</v>
          </cell>
        </row>
        <row r="4573">
          <cell r="B4573">
            <v>19515</v>
          </cell>
          <cell r="C4573" t="str">
            <v>JAMAICA II</v>
          </cell>
          <cell r="D4573" t="str">
            <v>ZS-19515-BM</v>
          </cell>
          <cell r="E4573" t="str">
            <v>ESTRADA FIESTAS SANTOS</v>
          </cell>
          <cell r="F4573" t="str">
            <v>ARTESANAL</v>
          </cell>
        </row>
        <row r="4574">
          <cell r="B4574">
            <v>19519</v>
          </cell>
          <cell r="C4574" t="str">
            <v>SANTA CLARITA</v>
          </cell>
          <cell r="D4574" t="str">
            <v>ZS-19519-BM</v>
          </cell>
          <cell r="E4574" t="str">
            <v>ORTIZ YESQUEN SANTOS DIONICIO</v>
          </cell>
          <cell r="F4574" t="str">
            <v>ARTESANAL</v>
          </cell>
        </row>
        <row r="4575">
          <cell r="B4575">
            <v>19554</v>
          </cell>
          <cell r="C4575" t="str">
            <v>ROSA ISABEL</v>
          </cell>
          <cell r="D4575" t="str">
            <v>CO-19554-CM</v>
          </cell>
          <cell r="E4575" t="str">
            <v>EMPRESA PESQUERA ROSA ISABEL S.R.L.</v>
          </cell>
          <cell r="F4575" t="str">
            <v>LEY Nº26920</v>
          </cell>
        </row>
        <row r="4576">
          <cell r="B4576">
            <v>19558</v>
          </cell>
          <cell r="C4576" t="str">
            <v>SAN ROQUE</v>
          </cell>
          <cell r="D4576" t="str">
            <v>PT-19558-BM</v>
          </cell>
          <cell r="E4576" t="str">
            <v>GONZAGA ROQUE ARTEMIO</v>
          </cell>
          <cell r="F4576" t="str">
            <v>DS. 006-2016-PRODUCE</v>
          </cell>
        </row>
        <row r="4577">
          <cell r="B4577">
            <v>19559</v>
          </cell>
          <cell r="C4577" t="str">
            <v>LEANDRA</v>
          </cell>
          <cell r="D4577" t="str">
            <v>PT-19559-BM</v>
          </cell>
          <cell r="E4577" t="str">
            <v>ABANTO NORIEGA CESAR ALBERTO ;RODRIGUEZ DE LA TORRE DE ABANTO BERTA EMPERATRIZ</v>
          </cell>
          <cell r="F4577" t="str">
            <v>ARTESANAL</v>
          </cell>
        </row>
        <row r="4578">
          <cell r="B4578">
            <v>19564</v>
          </cell>
          <cell r="C4578" t="str">
            <v>SAN PEDRO</v>
          </cell>
          <cell r="D4578" t="str">
            <v>TA-19564-BM</v>
          </cell>
          <cell r="E4578" t="str">
            <v>ECA JACINTO EDWING CHARLYE ;UBILLUS BAYONA KARINA MILAGROS</v>
          </cell>
          <cell r="F4578" t="str">
            <v>ARTESANAL</v>
          </cell>
        </row>
        <row r="4579">
          <cell r="B4579">
            <v>19579</v>
          </cell>
          <cell r="C4579" t="str">
            <v>MARIA JOSE</v>
          </cell>
          <cell r="D4579" t="str">
            <v>CO-19579-PM</v>
          </cell>
          <cell r="E4579" t="str">
            <v>PESQUERA DIAMANTE S.A.</v>
          </cell>
          <cell r="F4579" t="str">
            <v>DECRETO LEY Nº25977</v>
          </cell>
        </row>
        <row r="4580">
          <cell r="B4580">
            <v>19587</v>
          </cell>
          <cell r="C4580" t="str">
            <v>ROSA ISABEL</v>
          </cell>
          <cell r="D4580" t="str">
            <v>CO-19587-BM</v>
          </cell>
          <cell r="E4580" t="str">
            <v>CONDORI DE DURAND AURELIA ISABEL ;JULIAN PABLO DURAND YANCCE</v>
          </cell>
          <cell r="F4580" t="str">
            <v>DECRETO LEGISLATIVO Nº1273</v>
          </cell>
        </row>
        <row r="4581">
          <cell r="B4581">
            <v>19639</v>
          </cell>
          <cell r="C4581" t="str">
            <v>PLAYBOY</v>
          </cell>
          <cell r="D4581" t="str">
            <v>CE-19639-BM</v>
          </cell>
          <cell r="E4581" t="str">
            <v>PASTOR MEDINA JAMES JHON</v>
          </cell>
          <cell r="F4581" t="str">
            <v>DECRETO LEGISLATIVO Nº1273</v>
          </cell>
        </row>
        <row r="4582">
          <cell r="B4582">
            <v>19641</v>
          </cell>
          <cell r="C4582" t="str">
            <v>VIRGEN DE LAS MERCEDES</v>
          </cell>
          <cell r="D4582" t="str">
            <v>TA-19641-CM</v>
          </cell>
          <cell r="E4582" t="str">
            <v>TUME ECA MERCEDES MARIA</v>
          </cell>
          <cell r="F4582" t="str">
            <v>LEY Nº26920</v>
          </cell>
        </row>
        <row r="4583">
          <cell r="B4583">
            <v>19642</v>
          </cell>
          <cell r="C4583" t="str">
            <v>DON SANTOS</v>
          </cell>
          <cell r="D4583" t="str">
            <v>PT-19642-BM</v>
          </cell>
          <cell r="E4583" t="str">
            <v>RUIZ SANCHEZ JOSE DE LOS SANTOS</v>
          </cell>
          <cell r="F4583" t="str">
            <v>ARTESANAL</v>
          </cell>
        </row>
        <row r="4584">
          <cell r="B4584">
            <v>19645</v>
          </cell>
          <cell r="C4584" t="str">
            <v>MI MARILYN</v>
          </cell>
          <cell r="D4584" t="str">
            <v>SY-19645-BM</v>
          </cell>
          <cell r="E4584" t="str">
            <v>MONTENEGRO DEZA ANDRES REMBERTO</v>
          </cell>
          <cell r="F4584" t="str">
            <v>ARTESANAL</v>
          </cell>
        </row>
        <row r="4585">
          <cell r="B4585">
            <v>19647</v>
          </cell>
          <cell r="C4585" t="str">
            <v>IVON DE LOURDES</v>
          </cell>
          <cell r="D4585" t="str">
            <v>ZS-19647-BM</v>
          </cell>
          <cell r="E4585" t="str">
            <v>COBE?S ZAPATA WALTER H.</v>
          </cell>
          <cell r="F4585" t="str">
            <v>ARTESANAL</v>
          </cell>
        </row>
        <row r="4586">
          <cell r="B4586">
            <v>19648</v>
          </cell>
          <cell r="C4586" t="str">
            <v>DIOS ES MI LUZ</v>
          </cell>
          <cell r="D4586" t="str">
            <v>ZS-19648-BM</v>
          </cell>
          <cell r="E4586" t="str">
            <v>ALVAREZ SALDARRIAGA LUIS MARCELINO</v>
          </cell>
          <cell r="F4586" t="str">
            <v>ARTESANAL</v>
          </cell>
        </row>
        <row r="4587">
          <cell r="B4587">
            <v>19649</v>
          </cell>
          <cell r="C4587" t="str">
            <v>SE?R CAUTIVO</v>
          </cell>
          <cell r="D4587" t="str">
            <v>ZS-19649-BM</v>
          </cell>
          <cell r="E4587" t="str">
            <v>VITE MORE SANTOS EDUARDO Y OTRO</v>
          </cell>
          <cell r="F4587" t="str">
            <v>ARTESANAL</v>
          </cell>
        </row>
        <row r="4588">
          <cell r="B4588">
            <v>19651</v>
          </cell>
          <cell r="C4588" t="str">
            <v>MARIA SANTOS</v>
          </cell>
          <cell r="D4588" t="str">
            <v>ZS-19651-CM</v>
          </cell>
          <cell r="E4588" t="str">
            <v>PANTA ALVAREZ JOSE WILMER ;PANTA ALVAREZ SANTOS SEGUNDO</v>
          </cell>
          <cell r="F4588" t="str">
            <v>ARTESANAL</v>
          </cell>
        </row>
        <row r="4589">
          <cell r="B4589">
            <v>19652</v>
          </cell>
          <cell r="C4589" t="str">
            <v>DIOS ME GUIARA</v>
          </cell>
          <cell r="D4589" t="str">
            <v>ZS-19652-BM</v>
          </cell>
          <cell r="E4589" t="str">
            <v>SAAVEDRA SALDARRIAGA ELVERT</v>
          </cell>
          <cell r="F4589" t="str">
            <v>ARTESANAL</v>
          </cell>
        </row>
        <row r="4590">
          <cell r="B4590">
            <v>19662</v>
          </cell>
          <cell r="C4590" t="str">
            <v>SAN FRANCISCO</v>
          </cell>
          <cell r="D4590" t="str">
            <v>CO-19662-CM</v>
          </cell>
          <cell r="E4590" t="str">
            <v>PAZO QUEREVALU MANUEL RAMON</v>
          </cell>
          <cell r="F4590" t="str">
            <v>LEY Nº26920</v>
          </cell>
        </row>
        <row r="4591">
          <cell r="B4591">
            <v>19680</v>
          </cell>
          <cell r="C4591" t="str">
            <v>MILAGRO DE CHALPONCITO</v>
          </cell>
          <cell r="D4591" t="str">
            <v>PT-19680-CM</v>
          </cell>
          <cell r="E4591" t="str">
            <v>QUEREVALU ECHE LIBORIO</v>
          </cell>
          <cell r="F4591" t="str">
            <v>DS. 006-2016-PRODUCE</v>
          </cell>
        </row>
        <row r="4592">
          <cell r="B4592">
            <v>19682</v>
          </cell>
          <cell r="C4592" t="str">
            <v>ANA MARY</v>
          </cell>
          <cell r="D4592" t="str">
            <v>PL-19682-BM</v>
          </cell>
          <cell r="E4592" t="str">
            <v>SANTOS SERAPIO ALVAREZ PANTA Y NICASIO ALVAREZ PANTA</v>
          </cell>
          <cell r="F4592" t="str">
            <v>ARTESANAL</v>
          </cell>
        </row>
        <row r="4593">
          <cell r="B4593">
            <v>19683</v>
          </cell>
          <cell r="C4593" t="str">
            <v>CRISTO REDENTOR</v>
          </cell>
          <cell r="D4593" t="str">
            <v>PL-19683-BM</v>
          </cell>
          <cell r="E4593" t="str">
            <v>GALAN SERAFIN</v>
          </cell>
          <cell r="F4593" t="str">
            <v>ARTESANAL</v>
          </cell>
        </row>
        <row r="4594">
          <cell r="B4594">
            <v>19685</v>
          </cell>
          <cell r="C4594" t="str">
            <v>REY DE PETITA</v>
          </cell>
          <cell r="D4594" t="str">
            <v>CO-19685-BM</v>
          </cell>
          <cell r="E4594" t="str">
            <v>VASQUEZ VIGIL RONEY</v>
          </cell>
          <cell r="F4594" t="str">
            <v>DECRETO LEGISLATIVO Nº1273</v>
          </cell>
        </row>
        <row r="4595">
          <cell r="B4595">
            <v>19686</v>
          </cell>
          <cell r="C4595" t="str">
            <v>MANUEL RONALDO</v>
          </cell>
          <cell r="D4595" t="str">
            <v>CO-19686-BM</v>
          </cell>
          <cell r="E4595" t="str">
            <v>VILCACHAHUA FERNANDEZ ALBERTO FLORENCIO</v>
          </cell>
          <cell r="F4595" t="str">
            <v>DECRETO LEGISLATIVO Nº1273</v>
          </cell>
        </row>
        <row r="4596">
          <cell r="B4596">
            <v>19691</v>
          </cell>
          <cell r="C4596" t="str">
            <v>MI MARLENY</v>
          </cell>
          <cell r="D4596" t="str">
            <v>ZS-19691-BM</v>
          </cell>
          <cell r="E4596" t="str">
            <v>ECHE MORE ELEODORO</v>
          </cell>
          <cell r="F4596" t="str">
            <v>ARTESANAL</v>
          </cell>
        </row>
        <row r="4597">
          <cell r="B4597">
            <v>19693</v>
          </cell>
          <cell r="C4597" t="str">
            <v>MI VICENTE HILDEBRANT</v>
          </cell>
          <cell r="D4597" t="str">
            <v>SY-19693-BM</v>
          </cell>
          <cell r="E4597" t="str">
            <v>ASENCIO DE GURREONERO AIDEE</v>
          </cell>
          <cell r="F4597" t="str">
            <v>ARTESANAL</v>
          </cell>
        </row>
        <row r="4598">
          <cell r="B4598">
            <v>19699</v>
          </cell>
          <cell r="C4598" t="str">
            <v>LIDIA</v>
          </cell>
          <cell r="D4598" t="str">
            <v>PS-19699-BM</v>
          </cell>
          <cell r="E4598" t="str">
            <v>LOPEZ DE LA CRUZ MAXIMO CESAR</v>
          </cell>
          <cell r="F4598" t="str">
            <v>ARTESANAL</v>
          </cell>
        </row>
        <row r="4599">
          <cell r="B4599">
            <v>19700</v>
          </cell>
          <cell r="C4599" t="str">
            <v>VERGANTIN GOLETA III</v>
          </cell>
          <cell r="D4599" t="str">
            <v>PS-19700-BM</v>
          </cell>
          <cell r="E4599" t="str">
            <v>TORRES GUTIERREZ ELEODORO</v>
          </cell>
          <cell r="F4599" t="str">
            <v>ARTESANAL</v>
          </cell>
        </row>
        <row r="4600">
          <cell r="B4600">
            <v>19702</v>
          </cell>
          <cell r="C4600" t="str">
            <v>SILVIA PAMELA</v>
          </cell>
          <cell r="D4600" t="str">
            <v>PS-19702-BM</v>
          </cell>
          <cell r="E4600" t="str">
            <v>ABRIL DIAZ SILVIA INES</v>
          </cell>
          <cell r="F4600" t="str">
            <v>ARTESANAL</v>
          </cell>
        </row>
        <row r="4601">
          <cell r="B4601">
            <v>19703</v>
          </cell>
          <cell r="C4601" t="str">
            <v>MI EDUARDO</v>
          </cell>
          <cell r="D4601" t="str">
            <v>PS-19703-BM</v>
          </cell>
          <cell r="E4601" t="str">
            <v>DE LA CRUZ DE CANELO DEIFILIA</v>
          </cell>
          <cell r="F4601" t="str">
            <v>ARTESANAL</v>
          </cell>
        </row>
        <row r="4602">
          <cell r="B4602">
            <v>19708</v>
          </cell>
          <cell r="C4602" t="str">
            <v>NO ME RINDO I</v>
          </cell>
          <cell r="D4602" t="str">
            <v>PS-19708-BM</v>
          </cell>
          <cell r="E4602" t="str">
            <v>RAMOS FUENTES ALEJANDRO Y LLAUCA PEREZ ROSA PASCUALA</v>
          </cell>
          <cell r="F4602" t="str">
            <v>ARTESANAL</v>
          </cell>
        </row>
        <row r="4603">
          <cell r="B4603">
            <v>19709</v>
          </cell>
          <cell r="C4603" t="str">
            <v>SAN MARTIN III</v>
          </cell>
          <cell r="D4603" t="str">
            <v>PS-19709-BM</v>
          </cell>
          <cell r="E4603" t="str">
            <v>CONTRERAS JIMENEZ ROSA NELLA ;PE? GRADOS GUIDO ALFREDO</v>
          </cell>
          <cell r="F4603" t="str">
            <v>ARTESANAL</v>
          </cell>
        </row>
        <row r="4604">
          <cell r="B4604">
            <v>19733</v>
          </cell>
          <cell r="C4604" t="str">
            <v>ASMAR II</v>
          </cell>
          <cell r="D4604" t="str">
            <v>PL-19733-CM</v>
          </cell>
          <cell r="E4604" t="str">
            <v>CORPORACION PESQUERA ERMA S.A.C.</v>
          </cell>
          <cell r="F4604" t="str">
            <v>LEY Nº26920</v>
          </cell>
        </row>
        <row r="4605">
          <cell r="B4605">
            <v>19744</v>
          </cell>
          <cell r="C4605" t="str">
            <v>BLANCA NIEVES II</v>
          </cell>
          <cell r="D4605" t="str">
            <v>IO-19744-BM</v>
          </cell>
          <cell r="E4605" t="str">
            <v>HUAQUISACA COPARI NAZARIA ;VILCANQUI MENDOZA ZACARIAS</v>
          </cell>
          <cell r="F4605" t="str">
            <v>ARTESANAL</v>
          </cell>
        </row>
        <row r="4606">
          <cell r="B4606">
            <v>19745</v>
          </cell>
          <cell r="C4606" t="str">
            <v>DON MARIO</v>
          </cell>
          <cell r="D4606" t="str">
            <v>IO-19745-BM</v>
          </cell>
          <cell r="E4606" t="str">
            <v>MARIO N. JAHUIRA CRUZ Y OTRO</v>
          </cell>
          <cell r="F4606" t="str">
            <v>ARTESANAL</v>
          </cell>
        </row>
        <row r="4607">
          <cell r="B4607">
            <v>19746</v>
          </cell>
          <cell r="C4607" t="str">
            <v>RAQUEL Y CAROL</v>
          </cell>
          <cell r="D4607" t="str">
            <v>IO-19746-BM</v>
          </cell>
          <cell r="E4607" t="str">
            <v>FERREIRA CARTAGENA BERNABEL Y OTRO</v>
          </cell>
          <cell r="F4607" t="str">
            <v>ARTESANAL</v>
          </cell>
        </row>
        <row r="4608">
          <cell r="B4608">
            <v>19747</v>
          </cell>
          <cell r="C4608" t="str">
            <v>LORENA</v>
          </cell>
          <cell r="D4608" t="str">
            <v>IO-19747-BM</v>
          </cell>
          <cell r="E4608" t="str">
            <v>MONTESINOS CCOPA JORGE DAVID</v>
          </cell>
          <cell r="F4608" t="str">
            <v>ARTESANAL</v>
          </cell>
        </row>
        <row r="4609">
          <cell r="B4609">
            <v>19748</v>
          </cell>
          <cell r="C4609" t="str">
            <v>JOHANY MILIKA</v>
          </cell>
          <cell r="D4609" t="str">
            <v>MO-19748-BM</v>
          </cell>
          <cell r="E4609" t="str">
            <v>PIZARRO SUMIRE VICTOR GONZALES</v>
          </cell>
          <cell r="F4609" t="str">
            <v>ARTESANAL</v>
          </cell>
        </row>
        <row r="4610">
          <cell r="B4610">
            <v>19758</v>
          </cell>
          <cell r="C4610" t="str">
            <v>VICKY</v>
          </cell>
          <cell r="D4610" t="str">
            <v>CO-19758-BM</v>
          </cell>
          <cell r="E4610" t="str">
            <v>SALAS AGUILAR MARIANO LINO</v>
          </cell>
          <cell r="F4610" t="str">
            <v>DECRETO LEGISLATIVO Nº1273</v>
          </cell>
        </row>
        <row r="4611">
          <cell r="B4611">
            <v>19770</v>
          </cell>
          <cell r="C4611" t="str">
            <v>MARY ISABEL</v>
          </cell>
          <cell r="D4611" t="str">
            <v>CO-19770-BM</v>
          </cell>
          <cell r="E4611" t="str">
            <v>PAZO JACINTO JOSE DARIO</v>
          </cell>
          <cell r="F4611" t="str">
            <v>ARTESANAL</v>
          </cell>
        </row>
        <row r="4612">
          <cell r="B4612">
            <v>19773</v>
          </cell>
          <cell r="C4612" t="str">
            <v>MARIA DEL CARMEN</v>
          </cell>
          <cell r="D4612" t="str">
            <v>CO-19773-PM</v>
          </cell>
          <cell r="E4612" t="str">
            <v>PANTA DE PANTA MARIA MATILDE ;PANTA PANTA CARMEN JANET ;PANTA PANTA DOMINGA DEL PILAR ;PANTA PANTA INGRID LISBETH ;PANTA PANTA LEONCIO ALEXANDER ;PANTA PANTA MARIA ESMERALDA</v>
          </cell>
          <cell r="F4612" t="str">
            <v>LEY Nº26920</v>
          </cell>
        </row>
        <row r="4613">
          <cell r="B4613">
            <v>19775</v>
          </cell>
          <cell r="C4613" t="str">
            <v>SEBASTIAN</v>
          </cell>
          <cell r="D4613" t="str">
            <v>CO-19775-BM</v>
          </cell>
          <cell r="E4613" t="str">
            <v>GUIDO PUGA CARLOS FERNANDO</v>
          </cell>
          <cell r="F4613" t="str">
            <v>DECRETO LEGISLATIVO Nº1273</v>
          </cell>
        </row>
        <row r="4614">
          <cell r="B4614">
            <v>19820</v>
          </cell>
          <cell r="C4614" t="str">
            <v>JARIT</v>
          </cell>
          <cell r="D4614" t="str">
            <v>PL-19820-CM</v>
          </cell>
          <cell r="E4614" t="str">
            <v>PESQUERA MARINHA S.A.C</v>
          </cell>
          <cell r="F4614" t="str">
            <v>LEY Nº26920</v>
          </cell>
        </row>
        <row r="4615">
          <cell r="B4615">
            <v>19821</v>
          </cell>
          <cell r="C4615" t="str">
            <v>DON SEBASTIAN 3</v>
          </cell>
          <cell r="D4615" t="str">
            <v>PL-19821-CM</v>
          </cell>
          <cell r="E4615" t="str">
            <v>LLENQUE FIESTAS BENJAMIN ;LLENQUE FIESTAS LUIS</v>
          </cell>
          <cell r="F4615" t="str">
            <v>LEY Nº26920</v>
          </cell>
        </row>
        <row r="4616">
          <cell r="B4616">
            <v>19824</v>
          </cell>
          <cell r="C4616" t="str">
            <v>MI FE EN DIOS</v>
          </cell>
          <cell r="D4616" t="str">
            <v>ZS-19824-BM</v>
          </cell>
          <cell r="E4616" t="str">
            <v>VIDAL MARTINEZ ECHE</v>
          </cell>
          <cell r="F4616" t="str">
            <v>ARTESANAL</v>
          </cell>
        </row>
        <row r="4617">
          <cell r="B4617">
            <v>19825</v>
          </cell>
          <cell r="C4617" t="str">
            <v>NI? DEL MILAGRO III</v>
          </cell>
          <cell r="D4617" t="str">
            <v>ZS-19825-BM</v>
          </cell>
          <cell r="E4617" t="str">
            <v>BANCES VIDAURRE PEDRO PABLO</v>
          </cell>
          <cell r="F4617" t="str">
            <v>ARTESANAL</v>
          </cell>
        </row>
        <row r="4618">
          <cell r="B4618">
            <v>19830</v>
          </cell>
          <cell r="C4618" t="str">
            <v>MI MANUEL</v>
          </cell>
          <cell r="D4618" t="str">
            <v>ZS-19830-BM</v>
          </cell>
          <cell r="E4618" t="str">
            <v>PAIVA RAMIREZ LEONCIO</v>
          </cell>
          <cell r="F4618" t="str">
            <v>ARTESANAL</v>
          </cell>
        </row>
        <row r="4619">
          <cell r="B4619">
            <v>19831</v>
          </cell>
          <cell r="C4619" t="str">
            <v>MI ROSITA</v>
          </cell>
          <cell r="D4619" t="str">
            <v>ZS-19831-BM</v>
          </cell>
          <cell r="E4619" t="str">
            <v>PURIZACA CHAPA VALENTIN</v>
          </cell>
          <cell r="F4619" t="str">
            <v>ARTESANAL</v>
          </cell>
        </row>
        <row r="4620">
          <cell r="B4620">
            <v>19842</v>
          </cell>
          <cell r="C4620" t="str">
            <v>PALBER</v>
          </cell>
          <cell r="D4620" t="str">
            <v>CE-19842-PM</v>
          </cell>
          <cell r="E4620" t="str">
            <v>COPEMARY S.A.C.</v>
          </cell>
          <cell r="F4620" t="str">
            <v>LEY Nº26920</v>
          </cell>
        </row>
        <row r="4621">
          <cell r="B4621">
            <v>19843</v>
          </cell>
          <cell r="C4621" t="str">
            <v>LOS ANGELES II</v>
          </cell>
          <cell r="D4621" t="str">
            <v>PL-19843-PM</v>
          </cell>
          <cell r="E4621" t="str">
            <v>PESQUERA MARMAR S.A.C.</v>
          </cell>
          <cell r="F4621" t="str">
            <v>LEY Nº26920</v>
          </cell>
        </row>
        <row r="4622">
          <cell r="B4622">
            <v>19844</v>
          </cell>
          <cell r="C4622" t="str">
            <v>STMA. VIRGEN DE LA PUERTA DE OTUZCO</v>
          </cell>
          <cell r="D4622" t="str">
            <v>PL-19844-CM</v>
          </cell>
          <cell r="E4622" t="str">
            <v>FIESTAS GALAN DE LLENQUE MARIA JUSTINA ;LLENQUE FIESTAS MANUEL RAMOS</v>
          </cell>
          <cell r="F4622" t="str">
            <v>LEY Nº26920</v>
          </cell>
        </row>
        <row r="4623">
          <cell r="B4623">
            <v>19845</v>
          </cell>
          <cell r="C4623" t="str">
            <v>D. ANGELO AGUSTIN</v>
          </cell>
          <cell r="D4623" t="str">
            <v>PL-19845-CM</v>
          </cell>
          <cell r="E4623" t="str">
            <v>EMPRESA PESQUERA D'MMIR S.A.C.</v>
          </cell>
          <cell r="F4623" t="str">
            <v>LEY Nº26920</v>
          </cell>
        </row>
        <row r="4624">
          <cell r="B4624">
            <v>19846</v>
          </cell>
          <cell r="C4624" t="str">
            <v>JOSE FELIX</v>
          </cell>
          <cell r="D4624" t="str">
            <v>PL-19846-BM</v>
          </cell>
          <cell r="E4624" t="str">
            <v>COBE?S ESPINOZA JOSE FELIX</v>
          </cell>
          <cell r="F4624" t="str">
            <v>ARTESANAL</v>
          </cell>
        </row>
        <row r="4625">
          <cell r="B4625">
            <v>19848</v>
          </cell>
          <cell r="C4625" t="str">
            <v>CHURCHILL</v>
          </cell>
          <cell r="D4625" t="str">
            <v>CE-19848-BM</v>
          </cell>
          <cell r="E4625" t="str">
            <v>VELASQUEZ PEREZ HENRY FERNANDO</v>
          </cell>
          <cell r="F4625" t="str">
            <v>ARTESANAL</v>
          </cell>
        </row>
        <row r="4626">
          <cell r="B4626">
            <v>19851</v>
          </cell>
          <cell r="C4626" t="str">
            <v>YOLY</v>
          </cell>
          <cell r="D4626" t="str">
            <v>CE-19851-CM</v>
          </cell>
          <cell r="E4626" t="str">
            <v>PESQUERA MARMAR S.A.C.</v>
          </cell>
          <cell r="F4626" t="str">
            <v>LEY Nº26920</v>
          </cell>
        </row>
        <row r="4627">
          <cell r="B4627">
            <v>19852</v>
          </cell>
          <cell r="C4627" t="str">
            <v>ZOILA ROSA</v>
          </cell>
          <cell r="D4627" t="str">
            <v>CE-19852-CM</v>
          </cell>
          <cell r="E4627" t="str">
            <v>PESQUERA ZOILA ROSA S.A.C.</v>
          </cell>
          <cell r="F4627" t="str">
            <v>LEY Nº26920</v>
          </cell>
        </row>
        <row r="4628">
          <cell r="B4628">
            <v>19854</v>
          </cell>
          <cell r="C4628" t="str">
            <v>AGUILA MARINA</v>
          </cell>
          <cell r="D4628" t="str">
            <v>CO-19854-CM</v>
          </cell>
          <cell r="E4628" t="str">
            <v>NAHIARA ESMERALDA S.A.C.</v>
          </cell>
          <cell r="F4628" t="str">
            <v>LEY Nº26920</v>
          </cell>
        </row>
        <row r="4629">
          <cell r="B4629">
            <v>19860</v>
          </cell>
          <cell r="C4629" t="str">
            <v>CRUZ DEL SUR II</v>
          </cell>
          <cell r="D4629" t="str">
            <v>PL-19860-CM</v>
          </cell>
          <cell r="E4629" t="str">
            <v>LOBOS MARINOS S.A.C.</v>
          </cell>
          <cell r="F4629" t="str">
            <v>LEY Nº26920</v>
          </cell>
        </row>
        <row r="4630">
          <cell r="B4630">
            <v>19862</v>
          </cell>
          <cell r="C4630" t="str">
            <v>JESUS EN TI CONFIO</v>
          </cell>
          <cell r="D4630" t="str">
            <v>PT-19862-CM</v>
          </cell>
          <cell r="E4630" t="str">
            <v>EMPRESA PESQUERA JESUS EN TI CONFIO S.C.R.L.</v>
          </cell>
          <cell r="F4630" t="str">
            <v>LEY Nº26920</v>
          </cell>
        </row>
        <row r="4631">
          <cell r="B4631">
            <v>19865</v>
          </cell>
          <cell r="C4631" t="str">
            <v>FELIX</v>
          </cell>
          <cell r="D4631" t="str">
            <v>PT-19865-CM</v>
          </cell>
          <cell r="E4631" t="str">
            <v>PAZO ROMERO FELIZ</v>
          </cell>
          <cell r="F4631" t="str">
            <v>ARTESANAL</v>
          </cell>
        </row>
        <row r="4632">
          <cell r="B4632">
            <v>19866</v>
          </cell>
          <cell r="C4632" t="str">
            <v>RAYMUNDO</v>
          </cell>
          <cell r="D4632" t="str">
            <v>PT-19866-BM</v>
          </cell>
          <cell r="E4632" t="str">
            <v>AMAYA MORALES FRANCISCO</v>
          </cell>
          <cell r="F4632" t="str">
            <v>ARTESANAL</v>
          </cell>
        </row>
        <row r="4633">
          <cell r="B4633">
            <v>19867</v>
          </cell>
          <cell r="C4633" t="str">
            <v>BAMAR VIII</v>
          </cell>
          <cell r="D4633" t="str">
            <v>CO-19867-PM</v>
          </cell>
          <cell r="E4633" t="str">
            <v>PESQUERA HAYDUK S.A.</v>
          </cell>
          <cell r="F4633" t="str">
            <v>DECRETO LEY Nº25977</v>
          </cell>
        </row>
        <row r="4634">
          <cell r="B4634">
            <v>19871</v>
          </cell>
          <cell r="C4634" t="str">
            <v>TASA 56</v>
          </cell>
          <cell r="D4634" t="str">
            <v>CO-19871-PM</v>
          </cell>
          <cell r="E4634" t="str">
            <v>TECNOLOGICA DE ALIMENTOS S.A.</v>
          </cell>
          <cell r="F4634" t="str">
            <v>DECRETO LEY Nº25977</v>
          </cell>
        </row>
        <row r="4635">
          <cell r="B4635">
            <v>19873</v>
          </cell>
          <cell r="C4635" t="str">
            <v>DON GUILLE</v>
          </cell>
          <cell r="D4635" t="str">
            <v>CE-19873-CM</v>
          </cell>
          <cell r="E4635" t="str">
            <v>OROSCO CASTRO JOSE ROSARIO</v>
          </cell>
          <cell r="F4635" t="str">
            <v>LEY Nº26920</v>
          </cell>
        </row>
        <row r="4636">
          <cell r="B4636">
            <v>19874</v>
          </cell>
          <cell r="C4636" t="str">
            <v>LUIS RODRIGO</v>
          </cell>
          <cell r="D4636" t="str">
            <v>CE-19874-PM</v>
          </cell>
          <cell r="E4636" t="str">
            <v>CORPORACION E INVERSIONES REY JESUS E.I.R.L.</v>
          </cell>
          <cell r="F4636" t="str">
            <v>LEY Nº26920</v>
          </cell>
        </row>
        <row r="4637">
          <cell r="B4637">
            <v>19875</v>
          </cell>
          <cell r="C4637" t="str">
            <v>SALVADOR</v>
          </cell>
          <cell r="D4637" t="str">
            <v>CO-19875-CM</v>
          </cell>
          <cell r="E4637" t="str">
            <v>ZERILLO PAZ ANTONIO LORENZO</v>
          </cell>
          <cell r="F4637" t="str">
            <v>LEY Nº26920</v>
          </cell>
        </row>
        <row r="4638">
          <cell r="B4638">
            <v>19876</v>
          </cell>
          <cell r="C4638" t="str">
            <v>ESPERANZA EN CRISTO II</v>
          </cell>
          <cell r="D4638" t="str">
            <v>PT-19876-CM</v>
          </cell>
          <cell r="E4638" t="str">
            <v>PANTA PANTA HECTOR</v>
          </cell>
          <cell r="F4638" t="str">
            <v>LEY Nº26920</v>
          </cell>
        </row>
        <row r="4639">
          <cell r="B4639">
            <v>19877</v>
          </cell>
          <cell r="C4639" t="str">
            <v>CESAR JOSE</v>
          </cell>
          <cell r="D4639" t="str">
            <v>PT-19877-CM</v>
          </cell>
          <cell r="E4639" t="str">
            <v>SANCHEZ MORALES GREGORIO ;SANCHEZ MORALES SANTOS ANDRES ;SANCHEZ MORALES SANTOS CLEMENTE</v>
          </cell>
          <cell r="F4639" t="str">
            <v>ARTESANAL</v>
          </cell>
        </row>
        <row r="4640">
          <cell r="B4640">
            <v>19878</v>
          </cell>
          <cell r="C4640" t="str">
            <v>MI LUISITA</v>
          </cell>
          <cell r="D4640" t="str">
            <v>PT-19878-CM</v>
          </cell>
          <cell r="E4640" t="str">
            <v>MORALES TUME VIDAL</v>
          </cell>
          <cell r="F4640" t="str">
            <v>ARTESANAL</v>
          </cell>
        </row>
        <row r="4641">
          <cell r="B4641">
            <v>19879</v>
          </cell>
          <cell r="C4641" t="str">
            <v>SAGITARIO</v>
          </cell>
          <cell r="D4641" t="str">
            <v>PT-19879-CM</v>
          </cell>
          <cell r="E4641" t="str">
            <v>FIESTAS QUEREVALU BERNARDO</v>
          </cell>
          <cell r="F4641" t="str">
            <v>LEY Nº26920</v>
          </cell>
        </row>
        <row r="4642">
          <cell r="B4642">
            <v>19880</v>
          </cell>
          <cell r="C4642" t="str">
            <v>JAGUI-I</v>
          </cell>
          <cell r="D4642" t="str">
            <v>CE-19880-CM</v>
          </cell>
          <cell r="E4642" t="str">
            <v>GUTIERREZ PACHERRE GLADYS YOLANDA ;LLENQUE SANCHEZ SOCORRO ;VITE ZETA FRANCISCO ;VITE ZETA MERARDO</v>
          </cell>
          <cell r="F4642" t="str">
            <v>LEY Nº26920</v>
          </cell>
        </row>
        <row r="4643">
          <cell r="B4643">
            <v>19881</v>
          </cell>
          <cell r="C4643" t="str">
            <v>BEATITA DE HUMAY III</v>
          </cell>
          <cell r="D4643" t="str">
            <v>PL-19881-CM</v>
          </cell>
          <cell r="E4643" t="str">
            <v>CUSTODIO HUAMANCHUMO NICOLASA</v>
          </cell>
          <cell r="F4643" t="str">
            <v>LEY Nº26920</v>
          </cell>
        </row>
        <row r="4644">
          <cell r="B4644">
            <v>19882</v>
          </cell>
          <cell r="C4644" t="str">
            <v>MI NAZARENO</v>
          </cell>
          <cell r="D4644" t="str">
            <v>PL-19882-CM</v>
          </cell>
          <cell r="E4644" t="str">
            <v>CHIRINOS BERNAL JUAN ALBERTO ;OBREGON GUTIERREZ DE CHIRINOS JULIA ADELAIDA</v>
          </cell>
          <cell r="F4644" t="str">
            <v>LEY Nº26920</v>
          </cell>
        </row>
        <row r="4645">
          <cell r="B4645">
            <v>19883</v>
          </cell>
          <cell r="C4645" t="str">
            <v>MARLENY MARITZA II</v>
          </cell>
          <cell r="D4645" t="str">
            <v>PL-19883-CM</v>
          </cell>
          <cell r="E4645" t="str">
            <v>LLENQUE FIESTAS DARIO</v>
          </cell>
          <cell r="F4645" t="str">
            <v>LEY Nº26920</v>
          </cell>
        </row>
        <row r="4646">
          <cell r="B4646">
            <v>19884</v>
          </cell>
          <cell r="C4646" t="str">
            <v>DON ROLO I</v>
          </cell>
          <cell r="D4646" t="str">
            <v>PL-19884-CM</v>
          </cell>
          <cell r="E4646" t="str">
            <v>INURRITEGUI BERNAL MARIA ALINA ;JAIME PE? WILMER FAUSTINO</v>
          </cell>
          <cell r="F4646" t="str">
            <v>LEY Nº26920</v>
          </cell>
        </row>
        <row r="4647">
          <cell r="B4647">
            <v>19885</v>
          </cell>
          <cell r="C4647" t="str">
            <v>DO? ROXANA 1</v>
          </cell>
          <cell r="D4647" t="str">
            <v>PL-19885-CM</v>
          </cell>
          <cell r="E4647" t="str">
            <v>IPANAQUE OROSCO ISRAEL ABIMAEL</v>
          </cell>
          <cell r="F4647" t="str">
            <v>LEY Nº26920</v>
          </cell>
        </row>
        <row r="4648">
          <cell r="B4648">
            <v>19886</v>
          </cell>
          <cell r="C4648" t="str">
            <v>ANA GRAZIA</v>
          </cell>
          <cell r="D4648" t="str">
            <v>CO-19886-CM</v>
          </cell>
          <cell r="E4648" t="str">
            <v>CHANGANA BAZALAR TEOFILO BLAS</v>
          </cell>
          <cell r="F4648" t="str">
            <v>LEY Nº26920</v>
          </cell>
        </row>
        <row r="4649">
          <cell r="B4649">
            <v>19888</v>
          </cell>
          <cell r="C4649" t="str">
            <v>NI? JESUS</v>
          </cell>
          <cell r="D4649" t="str">
            <v>CO-19888-CM</v>
          </cell>
          <cell r="E4649" t="str">
            <v>EMPRESA PESQUERA DON HIPOLITO SOCIEDAD ANONIMA CERRADA</v>
          </cell>
          <cell r="F4649" t="str">
            <v>LEY Nº26920</v>
          </cell>
        </row>
        <row r="4650">
          <cell r="B4650">
            <v>19889</v>
          </cell>
          <cell r="C4650" t="str">
            <v>HILDA</v>
          </cell>
          <cell r="D4650" t="str">
            <v>CE-19889-CM</v>
          </cell>
          <cell r="E4650" t="str">
            <v>CORPORACION PESQUERA ERMA S.A.C.</v>
          </cell>
          <cell r="F4650" t="str">
            <v>LEY Nº26920</v>
          </cell>
        </row>
        <row r="4651">
          <cell r="B4651">
            <v>19892</v>
          </cell>
          <cell r="C4651" t="str">
            <v>BILBAO</v>
          </cell>
          <cell r="D4651" t="str">
            <v>CE-19892-PM</v>
          </cell>
          <cell r="E4651" t="str">
            <v>PESQUERA MARINHA S.A.C</v>
          </cell>
          <cell r="F4651" t="str">
            <v>LEY Nº26920</v>
          </cell>
        </row>
        <row r="4652">
          <cell r="B4652">
            <v>19893</v>
          </cell>
          <cell r="C4652" t="str">
            <v>MI CECILIA</v>
          </cell>
          <cell r="D4652" t="str">
            <v>PL-19893-CM</v>
          </cell>
          <cell r="E4652" t="str">
            <v>CUSTODIO HUAMANCHUMO NICOLASA</v>
          </cell>
          <cell r="F4652" t="str">
            <v>LEY Nº26920</v>
          </cell>
        </row>
        <row r="4653">
          <cell r="B4653">
            <v>19894</v>
          </cell>
          <cell r="C4653" t="str">
            <v>LULU 1</v>
          </cell>
          <cell r="D4653" t="str">
            <v>PL-19894-CM</v>
          </cell>
          <cell r="E4653" t="str">
            <v>PESQUERA MAQUEN S.A.C.</v>
          </cell>
          <cell r="F4653" t="str">
            <v>LEY Nº26920</v>
          </cell>
        </row>
        <row r="4654">
          <cell r="B4654">
            <v>19895</v>
          </cell>
          <cell r="C4654" t="str">
            <v>MI ELVIS 2</v>
          </cell>
          <cell r="D4654" t="str">
            <v>PL-19895-CM</v>
          </cell>
          <cell r="E4654" t="str">
            <v>CORPORACION GAT S.A.C.</v>
          </cell>
          <cell r="F4654" t="str">
            <v>LEY Nº26920</v>
          </cell>
        </row>
        <row r="4655">
          <cell r="B4655">
            <v>19896</v>
          </cell>
          <cell r="C4655" t="str">
            <v>MANUEL JESUS</v>
          </cell>
          <cell r="D4655" t="str">
            <v>PL-19896-CM</v>
          </cell>
          <cell r="E4655" t="str">
            <v>LLENQUE SANTISTEBAN JOSE MAXIMO ;LLENQUE SANTISTEBAN PEPE MARCO ;LLENQUE SANTISTEBAN PERCY CORCINO ;LLENQUE SANTISTEBAN WALTER</v>
          </cell>
          <cell r="F4655" t="str">
            <v>LEY Nº26920</v>
          </cell>
        </row>
        <row r="4656">
          <cell r="B4656">
            <v>19897</v>
          </cell>
          <cell r="C4656" t="str">
            <v>ROSA MARIA MS-4</v>
          </cell>
          <cell r="D4656" t="str">
            <v>PL-19897-CM</v>
          </cell>
          <cell r="E4656" t="str">
            <v>SANTISTEBAN TEJADA MAXIMO</v>
          </cell>
          <cell r="F4656" t="str">
            <v>LEY Nº26920</v>
          </cell>
        </row>
        <row r="4657">
          <cell r="B4657">
            <v>19899</v>
          </cell>
          <cell r="C4657" t="str">
            <v>GIAN POOL</v>
          </cell>
          <cell r="D4657" t="str">
            <v>PS-19899-BM</v>
          </cell>
          <cell r="E4657" t="str">
            <v>SALVADOR MEDINA SILVER</v>
          </cell>
          <cell r="F4657" t="str">
            <v>ARTESANAL</v>
          </cell>
        </row>
        <row r="4658">
          <cell r="B4658">
            <v>19902</v>
          </cell>
          <cell r="C4658" t="str">
            <v>ELMER</v>
          </cell>
          <cell r="D4658" t="str">
            <v>PS-19902-BM</v>
          </cell>
          <cell r="E4658" t="str">
            <v>CARRIZALES VALENZUELA SANTOS HILARIO ;VARGAS VASQUEZ MARIA DEL CARMEN</v>
          </cell>
          <cell r="F4658" t="str">
            <v>ARTESANAL</v>
          </cell>
        </row>
        <row r="4659">
          <cell r="B4659">
            <v>19903</v>
          </cell>
          <cell r="C4659" t="str">
            <v>LUCHO ANGEL</v>
          </cell>
          <cell r="D4659" t="str">
            <v>PS-19903-BM</v>
          </cell>
          <cell r="E4659" t="str">
            <v>HERNANDEZ ALVAREZ ANGEL ALBERTO ;HERNANDEZ ALVAREZ LUIS GILBERTO</v>
          </cell>
          <cell r="F4659" t="str">
            <v>DECRETO LEGISLATIVO Nº1273</v>
          </cell>
        </row>
        <row r="4660">
          <cell r="B4660">
            <v>19905</v>
          </cell>
          <cell r="C4660" t="str">
            <v>JHAM CARLOS</v>
          </cell>
          <cell r="D4660" t="str">
            <v>PS-19905-BM</v>
          </cell>
          <cell r="E4660" t="str">
            <v>FLORIAN GUERRERO JOSE CARLOS</v>
          </cell>
          <cell r="F4660" t="str">
            <v>ARTESANAL</v>
          </cell>
        </row>
        <row r="4661">
          <cell r="B4661">
            <v>19906</v>
          </cell>
          <cell r="C4661" t="str">
            <v>MAMITA DE CHAPI</v>
          </cell>
          <cell r="D4661" t="str">
            <v>PS-19906-BM</v>
          </cell>
          <cell r="E4661" t="str">
            <v>GARCIA DE LA CRUZ CARMEN RUTH</v>
          </cell>
          <cell r="F4661" t="str">
            <v>ARTESANAL</v>
          </cell>
        </row>
        <row r="4662">
          <cell r="B4662">
            <v>19913</v>
          </cell>
          <cell r="C4662" t="str">
            <v>DANIEL HUMBERTO</v>
          </cell>
          <cell r="D4662" t="str">
            <v>SY-19913-BM</v>
          </cell>
          <cell r="E4662" t="str">
            <v>CHUQUIPOMA SARACHAGA GERARDO DANIEL</v>
          </cell>
          <cell r="F4662" t="str">
            <v>ARTESANAL</v>
          </cell>
        </row>
        <row r="4663">
          <cell r="B4663">
            <v>19914</v>
          </cell>
          <cell r="C4663" t="str">
            <v>SEBASTIAN</v>
          </cell>
          <cell r="D4663" t="str">
            <v>CE-19914-CM</v>
          </cell>
          <cell r="E4663" t="str">
            <v>PESQUERA YOLY S.A.C.</v>
          </cell>
          <cell r="F4663" t="str">
            <v>LEY Nº26920</v>
          </cell>
        </row>
        <row r="4664">
          <cell r="B4664">
            <v>19915</v>
          </cell>
          <cell r="C4664" t="str">
            <v>CRISTIAN H-II</v>
          </cell>
          <cell r="D4664" t="str">
            <v>IO-19915-BM</v>
          </cell>
          <cell r="E4664" t="str">
            <v>LIMACHI CASTILLO IRMA</v>
          </cell>
          <cell r="F4664" t="str">
            <v>ARTESANAL</v>
          </cell>
        </row>
        <row r="4665">
          <cell r="B4665">
            <v>19916</v>
          </cell>
          <cell r="C4665" t="str">
            <v>LIBERTAD I</v>
          </cell>
          <cell r="D4665" t="str">
            <v>IO-19916-BM</v>
          </cell>
          <cell r="E4665" t="str">
            <v>DE DIOS LAURA PARI JUAN</v>
          </cell>
          <cell r="F4665" t="str">
            <v>ARTESANAL</v>
          </cell>
        </row>
        <row r="4666">
          <cell r="B4666">
            <v>19917</v>
          </cell>
          <cell r="C4666" t="str">
            <v>PENIEL</v>
          </cell>
          <cell r="D4666" t="str">
            <v>IO-19917-BM</v>
          </cell>
          <cell r="E4666" t="str">
            <v>ORME? MOQUILLAZA CARLOS PEDRO Y OTRO</v>
          </cell>
          <cell r="F4666" t="str">
            <v>ARTESANAL</v>
          </cell>
        </row>
        <row r="4667">
          <cell r="B4667">
            <v>19918</v>
          </cell>
          <cell r="C4667" t="str">
            <v>VICTORIA G</v>
          </cell>
          <cell r="D4667" t="str">
            <v>IO-19918-BM</v>
          </cell>
          <cell r="E4667" t="str">
            <v>YAULLI DE GUTIERREZ VICTORIA Y OTRO</v>
          </cell>
          <cell r="F4667" t="str">
            <v>ARTESANAL</v>
          </cell>
        </row>
        <row r="4668">
          <cell r="B4668">
            <v>19919</v>
          </cell>
          <cell r="C4668" t="str">
            <v>SAGITARIO</v>
          </cell>
          <cell r="D4668" t="str">
            <v>IO-19919-BM</v>
          </cell>
          <cell r="E4668" t="str">
            <v>ESCOBAR CCALLATA GUMERCINDO</v>
          </cell>
          <cell r="F4668" t="str">
            <v>ARTESANAL</v>
          </cell>
        </row>
        <row r="4669">
          <cell r="B4669">
            <v>19923</v>
          </cell>
          <cell r="C4669" t="str">
            <v>VALERIA</v>
          </cell>
          <cell r="D4669" t="str">
            <v>IO-19923-BM</v>
          </cell>
          <cell r="E4669" t="str">
            <v>ANTONIO CORNEJO MORAN FELIX</v>
          </cell>
          <cell r="F4669" t="str">
            <v>ARTESANAL</v>
          </cell>
        </row>
        <row r="4670">
          <cell r="B4670">
            <v>19924</v>
          </cell>
          <cell r="C4670" t="str">
            <v>ALICIA I</v>
          </cell>
          <cell r="D4670" t="str">
            <v>IO-19924-BM</v>
          </cell>
          <cell r="E4670" t="str">
            <v>LUPACA MAMANI JORGE</v>
          </cell>
          <cell r="F4670" t="str">
            <v>ARTESANAL</v>
          </cell>
        </row>
        <row r="4671">
          <cell r="B4671">
            <v>19925</v>
          </cell>
          <cell r="C4671" t="str">
            <v>ANGELITA</v>
          </cell>
          <cell r="D4671" t="str">
            <v>IO-19925-BM</v>
          </cell>
          <cell r="E4671" t="str">
            <v>COILLO COTRADO AMELIA A.</v>
          </cell>
          <cell r="F4671" t="str">
            <v>ARTESANAL</v>
          </cell>
        </row>
        <row r="4672">
          <cell r="B4672">
            <v>19926</v>
          </cell>
          <cell r="C4672" t="str">
            <v>HUANCHAQUITO II</v>
          </cell>
          <cell r="D4672" t="str">
            <v>CE-19926-CM</v>
          </cell>
          <cell r="E4672" t="str">
            <v>LESCANO VERGARA ENZO ACHILLE</v>
          </cell>
          <cell r="F4672" t="str">
            <v>MENOR ESCALA (ANCHOVETA)</v>
          </cell>
        </row>
        <row r="4673">
          <cell r="B4673">
            <v>19927</v>
          </cell>
          <cell r="C4673" t="str">
            <v>PAULO I</v>
          </cell>
          <cell r="D4673" t="str">
            <v>CE-19927-BM</v>
          </cell>
          <cell r="E4673" t="str">
            <v>PAJARES GOMEZ CRHISTIAN R.</v>
          </cell>
          <cell r="F4673" t="str">
            <v>ARTESANAL</v>
          </cell>
        </row>
        <row r="4674">
          <cell r="B4674">
            <v>19946</v>
          </cell>
          <cell r="C4674" t="str">
            <v>MERCEDES ANGELITA II</v>
          </cell>
          <cell r="D4674" t="str">
            <v>PT-19946-CM</v>
          </cell>
          <cell r="E4674" t="str">
            <v>ECHE RAMIREZ PEDRO PASCUAL</v>
          </cell>
          <cell r="F4674" t="str">
            <v>LEY Nº26920</v>
          </cell>
        </row>
        <row r="4675">
          <cell r="B4675">
            <v>19954</v>
          </cell>
          <cell r="C4675" t="str">
            <v>SAMIRA-I</v>
          </cell>
          <cell r="D4675" t="str">
            <v>MO-19954-BM</v>
          </cell>
          <cell r="E4675" t="str">
            <v>LUNA YAURICASA LILA ODALIZ</v>
          </cell>
          <cell r="F4675" t="str">
            <v>ARTESANAL</v>
          </cell>
        </row>
        <row r="4676">
          <cell r="B4676">
            <v>19960</v>
          </cell>
          <cell r="C4676" t="str">
            <v>ALMIRANTE GRAU 1</v>
          </cell>
          <cell r="D4676" t="str">
            <v>SY-19960-CM</v>
          </cell>
          <cell r="E4676" t="str">
            <v>COMERCIALIZADORA JSB S.A.C.</v>
          </cell>
          <cell r="F4676" t="str">
            <v>LEY Nº26920</v>
          </cell>
        </row>
        <row r="4677">
          <cell r="B4677">
            <v>19963</v>
          </cell>
          <cell r="C4677" t="str">
            <v>SANTA ELVIRA</v>
          </cell>
          <cell r="D4677" t="str">
            <v>PL-19963-CM</v>
          </cell>
          <cell r="E4677" t="str">
            <v>GALAN CHIMOY JUAN ELEODORO ;GALAN DE GALAN FELICIA</v>
          </cell>
          <cell r="F4677" t="str">
            <v>LEY Nº26920</v>
          </cell>
        </row>
        <row r="4678">
          <cell r="B4678">
            <v>19964</v>
          </cell>
          <cell r="C4678" t="str">
            <v>MI BLANQUITA II</v>
          </cell>
          <cell r="D4678" t="str">
            <v>PL-19964-CM</v>
          </cell>
          <cell r="E4678" t="str">
            <v>CURO DE LLENQUE MARIA VIRGINIA</v>
          </cell>
          <cell r="F4678" t="str">
            <v>LEY Nº26920</v>
          </cell>
        </row>
        <row r="4679">
          <cell r="B4679">
            <v>19965</v>
          </cell>
          <cell r="C4679" t="str">
            <v>DO? ROXANA II</v>
          </cell>
          <cell r="D4679" t="str">
            <v>PL-19965-CM</v>
          </cell>
          <cell r="E4679" t="str">
            <v>DEL CASTILLO CA?RI ERLIS JOHNSON ;LOPEZ CORDOVA MARIA MAGDALENA</v>
          </cell>
          <cell r="F4679" t="str">
            <v>LEY Nº26920</v>
          </cell>
        </row>
        <row r="4680">
          <cell r="B4680">
            <v>19967</v>
          </cell>
          <cell r="C4680" t="str">
            <v>DO? JULIA</v>
          </cell>
          <cell r="D4680" t="str">
            <v>CO-19967-BM</v>
          </cell>
          <cell r="E4680" t="str">
            <v>ACU? SOLIS LEONIDES SATURNINA ;SANTISTEBAN SANDOVAL VICTOR ANDRES</v>
          </cell>
          <cell r="F4680" t="str">
            <v>DECRETO LEGISLATIVO Nº1273</v>
          </cell>
        </row>
        <row r="4681">
          <cell r="B4681">
            <v>19968</v>
          </cell>
          <cell r="C4681" t="str">
            <v>DON ELISEO I</v>
          </cell>
          <cell r="D4681" t="str">
            <v>TA-19968-BM</v>
          </cell>
          <cell r="E4681" t="str">
            <v>ILLARI S.A.C.</v>
          </cell>
          <cell r="F4681" t="str">
            <v>MENOR ESCALA</v>
          </cell>
        </row>
        <row r="4682">
          <cell r="B4682">
            <v>19974</v>
          </cell>
          <cell r="C4682" t="str">
            <v>SAN ANTONIO</v>
          </cell>
          <cell r="D4682" t="str">
            <v>TA-19974-BM</v>
          </cell>
          <cell r="E4682" t="str">
            <v>ECCA QUEREVALU JORGE</v>
          </cell>
          <cell r="F4682" t="str">
            <v>ARTESANAL</v>
          </cell>
        </row>
        <row r="4683">
          <cell r="B4683">
            <v>19976</v>
          </cell>
          <cell r="C4683" t="str">
            <v>CRISTO TE AMA 4</v>
          </cell>
          <cell r="D4683" t="str">
            <v>PL-19976-CM</v>
          </cell>
          <cell r="E4683" t="str">
            <v>EFFIO SUCLUPE JOSUE ANTONIO</v>
          </cell>
          <cell r="F4683" t="str">
            <v>ARTESANAL</v>
          </cell>
        </row>
        <row r="4684">
          <cell r="B4684">
            <v>19978</v>
          </cell>
          <cell r="C4684" t="str">
            <v>LUKINA</v>
          </cell>
          <cell r="D4684" t="str">
            <v>CO-19978-CM</v>
          </cell>
          <cell r="E4684" t="str">
            <v>QUEVEDO VASQUEZ CARLOS MEDARDO ;ZULOETA GALLO HILDA TERESA</v>
          </cell>
          <cell r="F4684" t="str">
            <v>LEY Nº26920</v>
          </cell>
        </row>
        <row r="4685">
          <cell r="B4685">
            <v>19980</v>
          </cell>
          <cell r="C4685" t="str">
            <v>CHRISTIAN OMAR</v>
          </cell>
          <cell r="D4685" t="str">
            <v>PL-19980-CM</v>
          </cell>
          <cell r="E4685" t="str">
            <v>CUSTODIO HUAMANCHUMO JUAN ANTONIO ;ZAVALETA MARTINEZ MARIA FRANCISCA</v>
          </cell>
          <cell r="F4685" t="str">
            <v>LEY Nº26920</v>
          </cell>
        </row>
        <row r="4686">
          <cell r="B4686">
            <v>19981</v>
          </cell>
          <cell r="C4686" t="str">
            <v>CARLOS EDUARDO</v>
          </cell>
          <cell r="D4686" t="str">
            <v>PT-19981-CM</v>
          </cell>
          <cell r="E4686" t="str">
            <v>PERICHE DE FIESTAS ALEJANDRINA</v>
          </cell>
          <cell r="F4686" t="str">
            <v>LEY Nº26920</v>
          </cell>
        </row>
        <row r="4687">
          <cell r="B4687">
            <v>19982</v>
          </cell>
          <cell r="C4687" t="str">
            <v>MARIA INMACULADA</v>
          </cell>
          <cell r="D4687" t="str">
            <v>PT-19982-CM</v>
          </cell>
          <cell r="E4687" t="str">
            <v>PAZO REYES SANTOS GREGORIO</v>
          </cell>
          <cell r="F4687" t="str">
            <v>MENOR ESCALA (ANCHOVETA)</v>
          </cell>
        </row>
        <row r="4688">
          <cell r="B4688">
            <v>20005</v>
          </cell>
          <cell r="C4688" t="str">
            <v>KATTY KARINA</v>
          </cell>
          <cell r="D4688" t="str">
            <v>IQ-20005-PF</v>
          </cell>
          <cell r="F4688" t="str">
            <v>ARTESANAL</v>
          </cell>
        </row>
        <row r="4689">
          <cell r="B4689">
            <v>20012</v>
          </cell>
          <cell r="C4689" t="str">
            <v>SE?R DE LOCUMBA IV</v>
          </cell>
          <cell r="D4689" t="str">
            <v>IO-20012-BM</v>
          </cell>
          <cell r="E4689" t="str">
            <v>ESCALANTE ARENAS LUCINDA MELANIA</v>
          </cell>
          <cell r="F4689" t="str">
            <v>ARTESANAL</v>
          </cell>
        </row>
        <row r="4690">
          <cell r="B4690">
            <v>20026</v>
          </cell>
          <cell r="C4690" t="str">
            <v>ESPERANZA</v>
          </cell>
          <cell r="D4690" t="str">
            <v>ZS-20026-BM</v>
          </cell>
          <cell r="E4690" t="str">
            <v>ANTO PINGO ROLANDO</v>
          </cell>
          <cell r="F4690" t="str">
            <v>ARTESANAL</v>
          </cell>
        </row>
        <row r="4691">
          <cell r="B4691">
            <v>20027</v>
          </cell>
          <cell r="C4691" t="str">
            <v>FRANCITO</v>
          </cell>
          <cell r="D4691" t="str">
            <v>ZS-20027-BM</v>
          </cell>
          <cell r="E4691" t="str">
            <v>PERICHE DE GIL JESUS NATIVIDAD</v>
          </cell>
          <cell r="F4691" t="str">
            <v>DECRETO LEGISLATIVO Nº1273</v>
          </cell>
        </row>
        <row r="4692">
          <cell r="B4692">
            <v>20028</v>
          </cell>
          <cell r="C4692" t="str">
            <v>CESAR PAUL</v>
          </cell>
          <cell r="D4692" t="str">
            <v>ZS-20028-BM</v>
          </cell>
          <cell r="E4692" t="str">
            <v>ZAPATA CORNEJO FEDERICO</v>
          </cell>
          <cell r="F4692" t="str">
            <v>ARTESANAL</v>
          </cell>
        </row>
        <row r="4693">
          <cell r="B4693">
            <v>20029</v>
          </cell>
          <cell r="C4693" t="str">
            <v>MI OLI</v>
          </cell>
          <cell r="D4693" t="str">
            <v>ZS-20029-BM</v>
          </cell>
          <cell r="E4693" t="str">
            <v>BLAS OLIVERO FORTUNATO</v>
          </cell>
          <cell r="F4693" t="str">
            <v>ARTESANAL</v>
          </cell>
        </row>
        <row r="4694">
          <cell r="B4694">
            <v>20030</v>
          </cell>
          <cell r="C4694" t="str">
            <v>CENTAURO I</v>
          </cell>
          <cell r="D4694" t="str">
            <v>ZS-20030-BM</v>
          </cell>
          <cell r="E4694" t="str">
            <v>CENTURION RUIZ MIGUEL ANGEL</v>
          </cell>
          <cell r="F4694" t="str">
            <v>ARTESANAL</v>
          </cell>
        </row>
        <row r="4695">
          <cell r="B4695">
            <v>20032</v>
          </cell>
          <cell r="C4695" t="str">
            <v>GENESIS</v>
          </cell>
          <cell r="D4695" t="str">
            <v>ZS-20032-BM</v>
          </cell>
          <cell r="E4695" t="str">
            <v>ROSILLO LALANGUI JULIO</v>
          </cell>
          <cell r="F4695" t="str">
            <v>ARTESANAL</v>
          </cell>
        </row>
        <row r="4696">
          <cell r="B4696">
            <v>20033</v>
          </cell>
          <cell r="C4696" t="str">
            <v>MARTIN</v>
          </cell>
          <cell r="D4696" t="str">
            <v>ZS-20033-BM</v>
          </cell>
          <cell r="E4696" t="str">
            <v>GALAN LOPEZ SERAPIO TOMAS</v>
          </cell>
          <cell r="F4696" t="str">
            <v>ARTESANAL</v>
          </cell>
        </row>
        <row r="4697">
          <cell r="B4697">
            <v>20034</v>
          </cell>
          <cell r="C4697" t="str">
            <v>KIMBERLY</v>
          </cell>
          <cell r="D4697" t="str">
            <v>HO-20034-PM</v>
          </cell>
          <cell r="E4697" t="str">
            <v>PESQUERA JUANITA S.R.L.</v>
          </cell>
          <cell r="F4697" t="str">
            <v>DECRETO LEY Nº25977</v>
          </cell>
        </row>
        <row r="4698">
          <cell r="B4698">
            <v>20035</v>
          </cell>
          <cell r="C4698" t="str">
            <v>VICTORIA</v>
          </cell>
          <cell r="D4698" t="str">
            <v>HO-20035-CM</v>
          </cell>
          <cell r="E4698" t="str">
            <v>TRANSPORTES ANGHELLO S.A.C.</v>
          </cell>
          <cell r="F4698" t="str">
            <v>MENOR ESCALA (ANCHOVETA) - ARTESANAL</v>
          </cell>
        </row>
        <row r="4699">
          <cell r="B4699">
            <v>20037</v>
          </cell>
          <cell r="C4699" t="str">
            <v>ERIKA DEL ROSARIO</v>
          </cell>
          <cell r="D4699" t="str">
            <v>PS-20037-BM</v>
          </cell>
          <cell r="E4699" t="str">
            <v>MORE GUERRERO SANTOS S.</v>
          </cell>
          <cell r="F4699" t="str">
            <v>ARTESANAL</v>
          </cell>
        </row>
        <row r="4700">
          <cell r="B4700">
            <v>20038</v>
          </cell>
          <cell r="C4700" t="str">
            <v>DON CESAR</v>
          </cell>
          <cell r="D4700" t="str">
            <v>PS-20038-BM</v>
          </cell>
          <cell r="E4700" t="str">
            <v>ASTETE GARCIA LUIS EDUARDO</v>
          </cell>
          <cell r="F4700" t="str">
            <v>ARTESANAL</v>
          </cell>
        </row>
        <row r="4701">
          <cell r="B4701">
            <v>20039</v>
          </cell>
          <cell r="C4701" t="str">
            <v>MARTIN I</v>
          </cell>
          <cell r="D4701" t="str">
            <v>PS-20039-BM</v>
          </cell>
          <cell r="E4701" t="str">
            <v>CASSANO DIAZ MARTIN ALBERTO</v>
          </cell>
          <cell r="F4701" t="str">
            <v>ARTESANAL</v>
          </cell>
        </row>
        <row r="4702">
          <cell r="B4702">
            <v>20043</v>
          </cell>
          <cell r="C4702" t="str">
            <v>FRANCO NERO I</v>
          </cell>
          <cell r="D4702" t="str">
            <v>PS-20043-BM</v>
          </cell>
          <cell r="E4702" t="str">
            <v>FRANCO GARCIA ROSA ESTHER</v>
          </cell>
          <cell r="F4702" t="str">
            <v>ARTESANAL</v>
          </cell>
        </row>
        <row r="4703">
          <cell r="B4703">
            <v>20044</v>
          </cell>
          <cell r="C4703" t="str">
            <v>SE?R DE LUREN I</v>
          </cell>
          <cell r="D4703" t="str">
            <v>PS-20044-BM</v>
          </cell>
          <cell r="E4703" t="str">
            <v>GAVILANO GUTIERREZ JESUS ALBERTO</v>
          </cell>
          <cell r="F4703" t="str">
            <v>ARTESANAL</v>
          </cell>
        </row>
        <row r="4704">
          <cell r="B4704">
            <v>20047</v>
          </cell>
          <cell r="C4704" t="str">
            <v>JOB</v>
          </cell>
          <cell r="D4704" t="str">
            <v>PS-20047-BM</v>
          </cell>
          <cell r="E4704" t="str">
            <v>ARTEAGA GRANDA CARLOS</v>
          </cell>
          <cell r="F4704" t="str">
            <v>ARTESANAL</v>
          </cell>
        </row>
        <row r="4705">
          <cell r="B4705">
            <v>20049</v>
          </cell>
          <cell r="C4705" t="str">
            <v>RICHARD MILAGROS III</v>
          </cell>
          <cell r="D4705" t="str">
            <v>PS-20049-BM</v>
          </cell>
          <cell r="E4705" t="str">
            <v>GONZALES PALOMINO EXALTACION GENOVEVA</v>
          </cell>
          <cell r="F4705" t="str">
            <v>ARTESANAL</v>
          </cell>
        </row>
        <row r="4706">
          <cell r="B4706">
            <v>20051</v>
          </cell>
          <cell r="C4706" t="str">
            <v>BAHIA II</v>
          </cell>
          <cell r="D4706" t="str">
            <v>PS-20051-BM</v>
          </cell>
          <cell r="E4706" t="str">
            <v>GONZALES PALOMINO EXALTACION GENOVEVA</v>
          </cell>
          <cell r="F4706" t="str">
            <v>ARTESANAL</v>
          </cell>
        </row>
        <row r="4707">
          <cell r="B4707">
            <v>20052</v>
          </cell>
          <cell r="C4707" t="str">
            <v>NARVAL II</v>
          </cell>
          <cell r="D4707" t="str">
            <v>PS-20052-BM</v>
          </cell>
          <cell r="E4707" t="str">
            <v>SALGADO CHAVEZ HUGO ERICK</v>
          </cell>
          <cell r="F4707" t="str">
            <v>ARTESANAL</v>
          </cell>
        </row>
        <row r="4708">
          <cell r="B4708">
            <v>20053</v>
          </cell>
          <cell r="C4708" t="str">
            <v>LOS CINCO HERMANOS</v>
          </cell>
          <cell r="D4708" t="str">
            <v>PS-20053-BM</v>
          </cell>
          <cell r="E4708" t="str">
            <v>TORRES DE QUIJAITE ROSA ESTELA</v>
          </cell>
          <cell r="F4708" t="str">
            <v>ARTESANAL</v>
          </cell>
        </row>
        <row r="4709">
          <cell r="B4709">
            <v>20054</v>
          </cell>
          <cell r="C4709" t="str">
            <v>BELISSA</v>
          </cell>
          <cell r="D4709" t="str">
            <v>PS-20054-BM</v>
          </cell>
          <cell r="E4709" t="str">
            <v>CAMACHO CALDERON FELIX</v>
          </cell>
          <cell r="F4709" t="str">
            <v>ARTESANAL</v>
          </cell>
        </row>
        <row r="4710">
          <cell r="B4710">
            <v>20055</v>
          </cell>
          <cell r="C4710" t="str">
            <v>VIRGEN DE CHAPI</v>
          </cell>
          <cell r="D4710" t="str">
            <v>PS-20055-BM</v>
          </cell>
          <cell r="E4710" t="str">
            <v>ECHE MORALES JOSE NARCISO</v>
          </cell>
          <cell r="F4710" t="str">
            <v>ARTESANAL</v>
          </cell>
        </row>
        <row r="4711">
          <cell r="B4711">
            <v>20056</v>
          </cell>
          <cell r="C4711" t="str">
            <v>KENT Y YAJAIRA</v>
          </cell>
          <cell r="D4711" t="str">
            <v>PS-20056-BM</v>
          </cell>
          <cell r="E4711" t="str">
            <v>GARCIA GARCIA ANGEL GUILLERMO ;UCHUYA LOYOLA DE GARCIA JUANA ESTELA</v>
          </cell>
          <cell r="F4711" t="str">
            <v>ARTESANAL</v>
          </cell>
        </row>
        <row r="4712">
          <cell r="B4712">
            <v>20060</v>
          </cell>
          <cell r="C4712" t="str">
            <v>SAMY Y DANY-II</v>
          </cell>
          <cell r="D4712" t="str">
            <v>PS-20060-BM</v>
          </cell>
          <cell r="E4712" t="str">
            <v>OLIVARES TAYPE FREDDY ANDRES</v>
          </cell>
          <cell r="F4712" t="str">
            <v>ARTESANAL</v>
          </cell>
        </row>
        <row r="4713">
          <cell r="B4713">
            <v>20062</v>
          </cell>
          <cell r="C4713" t="str">
            <v>VANIA</v>
          </cell>
          <cell r="D4713" t="str">
            <v>PS-20062-BM</v>
          </cell>
          <cell r="E4713" t="str">
            <v>SIGUAS GARCIA JORGE EDUARDO</v>
          </cell>
          <cell r="F4713" t="str">
            <v>ARTESANAL</v>
          </cell>
        </row>
        <row r="4714">
          <cell r="B4714">
            <v>20063</v>
          </cell>
          <cell r="C4714" t="str">
            <v>GUIAME MADRE MIA</v>
          </cell>
          <cell r="D4714" t="str">
            <v>PT-20063-CM</v>
          </cell>
          <cell r="E4714" t="str">
            <v>SANDOVAL DAMIAN MARIA HUMBERTA ;SUCLUPE TEJADA JOSE DE LA ROSA</v>
          </cell>
          <cell r="F4714" t="str">
            <v>LEY Nº26920</v>
          </cell>
        </row>
        <row r="4715">
          <cell r="B4715">
            <v>20064</v>
          </cell>
          <cell r="C4715" t="str">
            <v>ARCA DE NOE IV</v>
          </cell>
          <cell r="D4715" t="str">
            <v>PT-20064-PM</v>
          </cell>
          <cell r="E4715" t="str">
            <v>PANTA PANTA HECTOR ;PANTA PANTA PERCY ;PANTA PANTA SEBASTIAN ALBERTO ;PANTA PANTA TEOFILO</v>
          </cell>
          <cell r="F4715" t="str">
            <v>LEY Nº26920</v>
          </cell>
        </row>
        <row r="4716">
          <cell r="B4716">
            <v>20066</v>
          </cell>
          <cell r="C4716" t="str">
            <v>SAN PEDRO</v>
          </cell>
          <cell r="D4716" t="str">
            <v>PT-20066-BM</v>
          </cell>
          <cell r="E4716" t="str">
            <v>RUIZ CHERRE TIMOTEO</v>
          </cell>
          <cell r="F4716" t="str">
            <v>ARTESANAL</v>
          </cell>
        </row>
        <row r="4717">
          <cell r="B4717">
            <v>20069</v>
          </cell>
          <cell r="C4717" t="str">
            <v>CHALPONCITO</v>
          </cell>
          <cell r="D4717" t="str">
            <v>PT-20069-BM</v>
          </cell>
          <cell r="E4717" t="str">
            <v>PAZO TUME MARCO ANTONIO</v>
          </cell>
          <cell r="F4717" t="str">
            <v>DECRETO LEGISLATIVO Nº1273</v>
          </cell>
        </row>
        <row r="4718">
          <cell r="B4718">
            <v>20070</v>
          </cell>
          <cell r="C4718" t="str">
            <v>LUIS MARCIAL</v>
          </cell>
          <cell r="D4718" t="str">
            <v>PT-20070-BM</v>
          </cell>
          <cell r="E4718" t="str">
            <v>CHUNGA COVE?S MANUEL ANTONIO</v>
          </cell>
          <cell r="F4718" t="str">
            <v>ARTESANAL</v>
          </cell>
        </row>
        <row r="4719">
          <cell r="B4719">
            <v>20071</v>
          </cell>
          <cell r="C4719" t="str">
            <v>SIEMPRE MI EMANUEL I</v>
          </cell>
          <cell r="D4719" t="str">
            <v>PT-20071-BM</v>
          </cell>
          <cell r="E4719" t="str">
            <v>PANTA RUIZ CESAR WILLIAM Y PANTA RUIZ JOSE MERCEDES</v>
          </cell>
          <cell r="F4719" t="str">
            <v>ARTESANAL</v>
          </cell>
        </row>
        <row r="4720">
          <cell r="B4720">
            <v>20072</v>
          </cell>
          <cell r="C4720" t="str">
            <v>SIEMPRE MI EMANUEL II</v>
          </cell>
          <cell r="D4720" t="str">
            <v>PT-20072-BM</v>
          </cell>
          <cell r="E4720" t="str">
            <v>PANTA RUIZ CESAR WILLIAM Y JOSE MERCEDES PANTA RUIZ</v>
          </cell>
          <cell r="F4720" t="str">
            <v>ARTESANAL</v>
          </cell>
        </row>
        <row r="4721">
          <cell r="B4721">
            <v>20077</v>
          </cell>
          <cell r="C4721" t="str">
            <v>MI NENITA</v>
          </cell>
          <cell r="D4721" t="str">
            <v>CO-20077-BM</v>
          </cell>
          <cell r="E4721" t="str">
            <v>BARRIENTOS CASTILLO FIDEL</v>
          </cell>
          <cell r="F4721" t="str">
            <v>DECRETO LEGISLATIVO Nº1273</v>
          </cell>
        </row>
        <row r="4722">
          <cell r="B4722">
            <v>20080</v>
          </cell>
          <cell r="C4722" t="str">
            <v>SAN PEDRO</v>
          </cell>
          <cell r="D4722" t="str">
            <v>CO-20080-BM</v>
          </cell>
          <cell r="E4722" t="str">
            <v>PEREZ CARRION ALBERTO ELIAS</v>
          </cell>
          <cell r="F4722" t="str">
            <v>DECRETO LEGISLATIVO Nº1273</v>
          </cell>
        </row>
        <row r="4723">
          <cell r="B4723">
            <v>20088</v>
          </cell>
          <cell r="C4723" t="str">
            <v>DO? TERESA</v>
          </cell>
          <cell r="D4723" t="str">
            <v>CO-20088-BM</v>
          </cell>
          <cell r="E4723" t="str">
            <v>ROSSEL RAMOS OLINDA</v>
          </cell>
          <cell r="F4723" t="str">
            <v>DECRETO LEGISLATIVO Nº1273</v>
          </cell>
        </row>
        <row r="4724">
          <cell r="B4724">
            <v>20089</v>
          </cell>
          <cell r="C4724" t="str">
            <v>YEYA II</v>
          </cell>
          <cell r="D4724" t="str">
            <v>CO-20089-BM</v>
          </cell>
          <cell r="E4724" t="str">
            <v>DAVANZO PAUTASSO LUIGI</v>
          </cell>
          <cell r="F4724" t="str">
            <v>ARTESANAL</v>
          </cell>
        </row>
        <row r="4725">
          <cell r="B4725">
            <v>20091</v>
          </cell>
          <cell r="C4725" t="str">
            <v>DIEGO JHONNY</v>
          </cell>
          <cell r="D4725" t="str">
            <v>CO-20091-BM</v>
          </cell>
          <cell r="E4725" t="str">
            <v>OSORIO GARRIDO JUANA</v>
          </cell>
          <cell r="F4725" t="str">
            <v>DECRETO LEGISLATIVO Nº1273</v>
          </cell>
        </row>
        <row r="4726">
          <cell r="B4726">
            <v>20097</v>
          </cell>
          <cell r="C4726" t="str">
            <v>JEREMIAS</v>
          </cell>
          <cell r="D4726" t="str">
            <v>CO-20097-CM</v>
          </cell>
          <cell r="E4726" t="str">
            <v>MARTINEZ TORREJON DE YATACO JULIA JUANA</v>
          </cell>
          <cell r="F4726" t="str">
            <v>LEY Nº26920</v>
          </cell>
        </row>
        <row r="4727">
          <cell r="B4727">
            <v>20098</v>
          </cell>
          <cell r="C4727" t="str">
            <v>ELVETIA I</v>
          </cell>
          <cell r="D4727" t="str">
            <v>CO-20098-BM</v>
          </cell>
          <cell r="E4727" t="str">
            <v>CHURA AGUILAR JULIO Y AGUILAR QUISPE MARIO ALCEDO</v>
          </cell>
          <cell r="F4727" t="str">
            <v>ARTESANAL</v>
          </cell>
        </row>
        <row r="4728">
          <cell r="B4728">
            <v>20111</v>
          </cell>
          <cell r="C4728" t="str">
            <v>VIRGEN DEL MAR</v>
          </cell>
          <cell r="D4728" t="str">
            <v>TA-20111-BM</v>
          </cell>
          <cell r="E4728" t="str">
            <v>PERICHE DE PURIZACA HILDA</v>
          </cell>
          <cell r="F4728" t="str">
            <v>ARTESANAL</v>
          </cell>
        </row>
        <row r="4729">
          <cell r="B4729">
            <v>20115</v>
          </cell>
          <cell r="C4729" t="str">
            <v>SR. DE LOS MILAGROS</v>
          </cell>
          <cell r="D4729" t="str">
            <v>PA-20115-BF</v>
          </cell>
          <cell r="E4729" t="str">
            <v>CALAMPA MACEDO IDELSA</v>
          </cell>
          <cell r="F4729" t="str">
            <v>ARTESANAL</v>
          </cell>
        </row>
        <row r="4730">
          <cell r="B4730">
            <v>20118</v>
          </cell>
          <cell r="C4730" t="str">
            <v>JACKELIN</v>
          </cell>
          <cell r="D4730" t="str">
            <v>ZS-20118-BM</v>
          </cell>
          <cell r="E4730" t="str">
            <v>VIEYRA PE? RAMIRO HERBERT</v>
          </cell>
          <cell r="F4730" t="str">
            <v>MENOR ESCALA</v>
          </cell>
        </row>
        <row r="4731">
          <cell r="B4731">
            <v>20120</v>
          </cell>
          <cell r="C4731" t="str">
            <v>VIRGENCITA DE CHAPI II</v>
          </cell>
          <cell r="D4731" t="str">
            <v>IO-20120-BM</v>
          </cell>
          <cell r="E4731" t="str">
            <v>LAIME HURTADO PEDRO</v>
          </cell>
          <cell r="F4731" t="str">
            <v>DECRETO LEGISLATIVO Nº1273</v>
          </cell>
        </row>
        <row r="4732">
          <cell r="B4732">
            <v>20122</v>
          </cell>
          <cell r="C4732" t="str">
            <v>ISURUS I</v>
          </cell>
          <cell r="D4732" t="str">
            <v>IO-20122-BM</v>
          </cell>
          <cell r="E4732" t="str">
            <v>CARDENAS RAMOS FREDY L. Y OTRO</v>
          </cell>
          <cell r="F4732" t="str">
            <v>ARTESANAL</v>
          </cell>
        </row>
        <row r="4733">
          <cell r="B4733">
            <v>20123</v>
          </cell>
          <cell r="C4733" t="str">
            <v>MANOTAS</v>
          </cell>
          <cell r="D4733" t="str">
            <v>IO-20123-BM</v>
          </cell>
          <cell r="E4733" t="str">
            <v>CONDORI CHAMBI LOURDES EUCEBIA</v>
          </cell>
          <cell r="F4733" t="str">
            <v>ARTESANAL</v>
          </cell>
        </row>
        <row r="4734">
          <cell r="B4734">
            <v>20124</v>
          </cell>
          <cell r="C4734" t="str">
            <v>DON NEMESIO</v>
          </cell>
          <cell r="D4734" t="str">
            <v>CO-20124-BM</v>
          </cell>
          <cell r="E4734" t="str">
            <v>SABA RUIZ CESAR</v>
          </cell>
          <cell r="F4734" t="str">
            <v>ARTESANAL</v>
          </cell>
        </row>
        <row r="4735">
          <cell r="B4735">
            <v>20127</v>
          </cell>
          <cell r="C4735" t="str">
            <v>VIRGEN DE LAS NIEVES II</v>
          </cell>
          <cell r="D4735" t="str">
            <v>SN-20127-BM</v>
          </cell>
          <cell r="E4735" t="str">
            <v>POLANCO CASTILLA SILVERIO JESUS</v>
          </cell>
          <cell r="F4735" t="str">
            <v>ARTESANAL</v>
          </cell>
        </row>
        <row r="4736">
          <cell r="B4736">
            <v>20129</v>
          </cell>
          <cell r="C4736" t="str">
            <v>MARILUNA</v>
          </cell>
          <cell r="D4736" t="str">
            <v>SN-20129-BM</v>
          </cell>
          <cell r="E4736" t="str">
            <v>ESPINOZA GERI ERNESTO AQUILES</v>
          </cell>
          <cell r="F4736" t="str">
            <v>ARTESANAL</v>
          </cell>
        </row>
        <row r="4737">
          <cell r="B4737">
            <v>20132</v>
          </cell>
          <cell r="C4737" t="str">
            <v>DON GILBERTO I</v>
          </cell>
          <cell r="D4737" t="str">
            <v>SN-20132-BM</v>
          </cell>
          <cell r="E4737" t="str">
            <v>RAMIREZ VARGAS EUSTAQUIO</v>
          </cell>
          <cell r="F4737" t="str">
            <v>ARTESANAL</v>
          </cell>
        </row>
        <row r="4738">
          <cell r="B4738">
            <v>20169</v>
          </cell>
          <cell r="C4738" t="str">
            <v>VICTOR ANDRES</v>
          </cell>
          <cell r="D4738" t="str">
            <v>CO-20169-BM</v>
          </cell>
          <cell r="E4738" t="str">
            <v>REPETTO KOMUTH VICTOR ERNESTO</v>
          </cell>
          <cell r="F4738" t="str">
            <v>MENOR ESCALA</v>
          </cell>
        </row>
        <row r="4739">
          <cell r="B4739">
            <v>20170</v>
          </cell>
          <cell r="C4739" t="str">
            <v>ADELITA III</v>
          </cell>
          <cell r="D4739" t="str">
            <v>CE-20170-BM</v>
          </cell>
          <cell r="E4739" t="str">
            <v>REYES FLORES NICANOR</v>
          </cell>
          <cell r="F4739" t="str">
            <v>ARTESANAL</v>
          </cell>
        </row>
        <row r="4740">
          <cell r="B4740">
            <v>20173</v>
          </cell>
          <cell r="C4740" t="str">
            <v>SIEMPRE JESUS II</v>
          </cell>
          <cell r="D4740" t="str">
            <v>ZS-20173-BM</v>
          </cell>
          <cell r="E4740" t="str">
            <v>VITE CHULLE FIDEL</v>
          </cell>
          <cell r="F4740" t="str">
            <v>ARTESANAL</v>
          </cell>
        </row>
        <row r="4741">
          <cell r="B4741">
            <v>20180</v>
          </cell>
          <cell r="C4741" t="str">
            <v>AZUL II</v>
          </cell>
          <cell r="D4741" t="str">
            <v>CO-20180-BM</v>
          </cell>
          <cell r="E4741" t="str">
            <v>BARDALES MI?NO JORGE CESAR</v>
          </cell>
          <cell r="F4741" t="str">
            <v>DECRETO LEGISLATIVO Nº1273</v>
          </cell>
        </row>
        <row r="4742">
          <cell r="B4742">
            <v>20183</v>
          </cell>
          <cell r="C4742" t="str">
            <v>ALEJANDRA</v>
          </cell>
          <cell r="D4742" t="str">
            <v>CO-20183-PM</v>
          </cell>
          <cell r="E4742" t="str">
            <v>CORPORACION PESQUERA INCA S.A.C.</v>
          </cell>
          <cell r="F4742" t="str">
            <v>DECRETO LEY Nº25977</v>
          </cell>
        </row>
        <row r="4743">
          <cell r="B4743">
            <v>20226</v>
          </cell>
          <cell r="C4743" t="str">
            <v>MARTIN I</v>
          </cell>
          <cell r="D4743" t="str">
            <v>SY-20226-BM</v>
          </cell>
          <cell r="E4743" t="str">
            <v>LINO RIVERA EDWIN JULIO</v>
          </cell>
          <cell r="F4743" t="str">
            <v>ARTESANAL</v>
          </cell>
        </row>
        <row r="4744">
          <cell r="B4744">
            <v>20227</v>
          </cell>
          <cell r="C4744" t="str">
            <v>BERTHA</v>
          </cell>
          <cell r="D4744" t="str">
            <v>PT-20227-BM</v>
          </cell>
          <cell r="E4744" t="str">
            <v>ABANTO NORIEGA CESAR ALBERTO</v>
          </cell>
          <cell r="F4744" t="str">
            <v>ARTESANAL</v>
          </cell>
        </row>
        <row r="4745">
          <cell r="B4745">
            <v>20235</v>
          </cell>
          <cell r="C4745" t="str">
            <v>SAN PEDRO</v>
          </cell>
          <cell r="D4745" t="str">
            <v>TA-20235-BM</v>
          </cell>
          <cell r="E4745" t="str">
            <v>FIESTAS DE NI? VIOLETA</v>
          </cell>
          <cell r="F4745" t="str">
            <v>ARTESANAL</v>
          </cell>
        </row>
        <row r="4746">
          <cell r="B4746">
            <v>20238</v>
          </cell>
          <cell r="C4746" t="str">
            <v>DON ANGEL</v>
          </cell>
          <cell r="D4746" t="str">
            <v>CO-20238-PM</v>
          </cell>
          <cell r="E4746" t="str">
            <v>ALBERCA PINTADO MERCEDES MARISOL ;ECA SANCHEZ ANTONIO ;ECA SANCHEZ JOSE ELIAS ;ECA SANCHEZ SANTOS ANCELMO ;JACINTO PANTA LUZ MARIA ;PERICHE DE ECA GLORIA PILAR</v>
          </cell>
          <cell r="F4746" t="str">
            <v>LEY Nº26920</v>
          </cell>
        </row>
        <row r="4747">
          <cell r="B4747">
            <v>20239</v>
          </cell>
          <cell r="C4747" t="str">
            <v>JUAN</v>
          </cell>
          <cell r="D4747" t="str">
            <v>CO-20239-CM</v>
          </cell>
          <cell r="E4747" t="str">
            <v>QUEREVALU PERICHE JOSE SIMON ;VALDIVIEZO QUEREVALU DE QUEREVALU EUSEBIA</v>
          </cell>
          <cell r="F4747" t="str">
            <v>LEY Nº26920</v>
          </cell>
        </row>
        <row r="4748">
          <cell r="B4748">
            <v>20279</v>
          </cell>
          <cell r="C4748" t="str">
            <v>ULISES</v>
          </cell>
          <cell r="D4748" t="str">
            <v>IO-20279-BM</v>
          </cell>
          <cell r="E4748" t="str">
            <v>AGNOTA CHOQUE EMILIO</v>
          </cell>
          <cell r="F4748" t="str">
            <v>ARTESANAL</v>
          </cell>
        </row>
        <row r="4749">
          <cell r="B4749">
            <v>20280</v>
          </cell>
          <cell r="C4749" t="str">
            <v>SE?R DEL MAR MANUEL</v>
          </cell>
          <cell r="D4749" t="str">
            <v>IO-20280-BM</v>
          </cell>
          <cell r="E4749" t="str">
            <v>GOMEZ CHARA? ALEJANDRO</v>
          </cell>
          <cell r="F4749" t="str">
            <v>ARTESANAL</v>
          </cell>
        </row>
        <row r="4750">
          <cell r="B4750">
            <v>20281</v>
          </cell>
          <cell r="C4750" t="str">
            <v>EL PREDICADOR</v>
          </cell>
          <cell r="D4750" t="str">
            <v>IO-20281-BM</v>
          </cell>
          <cell r="E4750" t="str">
            <v>CHARA? CURRO REYNALDO ALFREDO</v>
          </cell>
          <cell r="F4750" t="str">
            <v>ARTESANAL</v>
          </cell>
        </row>
        <row r="4751">
          <cell r="B4751">
            <v>20282</v>
          </cell>
          <cell r="C4751" t="str">
            <v>OCEAN PACIFIC II</v>
          </cell>
          <cell r="D4751" t="str">
            <v>IO-20282-BM</v>
          </cell>
          <cell r="E4751" t="str">
            <v>CHAMBI OCHOCHOQUE MARIO</v>
          </cell>
          <cell r="F4751" t="str">
            <v>ARTESANAL</v>
          </cell>
        </row>
        <row r="4752">
          <cell r="B4752">
            <v>20284</v>
          </cell>
          <cell r="C4752" t="str">
            <v>DON JUAN</v>
          </cell>
          <cell r="D4752" t="str">
            <v>CO-20284-CM</v>
          </cell>
          <cell r="E4752" t="str">
            <v>GRANJA CORDOVA ESPERANZA DEL SOCORRO</v>
          </cell>
          <cell r="F4752" t="str">
            <v>LEY Nº26920</v>
          </cell>
        </row>
        <row r="4753">
          <cell r="B4753">
            <v>20285</v>
          </cell>
          <cell r="C4753" t="str">
            <v>CRISTINA</v>
          </cell>
          <cell r="D4753" t="str">
            <v>CO-20285-PM</v>
          </cell>
          <cell r="E4753" t="str">
            <v>CORPORACION PESQUERA INCA S.A.C.</v>
          </cell>
          <cell r="F4753" t="str">
            <v>DECRETO LEY Nº25977</v>
          </cell>
        </row>
        <row r="4754">
          <cell r="B4754">
            <v>20286</v>
          </cell>
          <cell r="C4754" t="str">
            <v>MATTY</v>
          </cell>
          <cell r="D4754" t="str">
            <v>CO-20286-PM</v>
          </cell>
          <cell r="E4754" t="str">
            <v>CORPORACION PESQUERA INCA S.A.C.</v>
          </cell>
          <cell r="F4754" t="str">
            <v>DECRETO LEY Nº25977</v>
          </cell>
        </row>
        <row r="4755">
          <cell r="B4755">
            <v>20288</v>
          </cell>
          <cell r="C4755" t="str">
            <v>MI AYUDA VIENE DE JEHOVA</v>
          </cell>
          <cell r="D4755" t="str">
            <v>PL-20288-BM</v>
          </cell>
          <cell r="E4755" t="str">
            <v>CARRASCO LITANO JUAN ANTONIO</v>
          </cell>
          <cell r="F4755" t="str">
            <v>ARTESANAL</v>
          </cell>
        </row>
        <row r="4756">
          <cell r="B4756">
            <v>20290</v>
          </cell>
          <cell r="C4756" t="str">
            <v>MI CHELITA</v>
          </cell>
          <cell r="D4756" t="str">
            <v>PL-20290-CM</v>
          </cell>
          <cell r="E4756" t="str">
            <v>JACINTO PALACIOS ESTEBAN</v>
          </cell>
          <cell r="F4756" t="str">
            <v>ARTESANAL</v>
          </cell>
        </row>
        <row r="4757">
          <cell r="B4757">
            <v>20291</v>
          </cell>
          <cell r="C4757" t="str">
            <v>SE?R DE LOS MILAGROS</v>
          </cell>
          <cell r="D4757" t="str">
            <v>PL-20291-BM</v>
          </cell>
          <cell r="E4757" t="str">
            <v>JACINTO TEQUE CATALILIS ;PANTA PUESCAS FRANCISCO</v>
          </cell>
          <cell r="F4757" t="str">
            <v>ARTESANAL</v>
          </cell>
        </row>
        <row r="4758">
          <cell r="B4758">
            <v>20292</v>
          </cell>
          <cell r="C4758" t="str">
            <v>MI ABRAHAM</v>
          </cell>
          <cell r="D4758" t="str">
            <v>PL-20292-CM</v>
          </cell>
          <cell r="E4758" t="str">
            <v>LLONTOP EFFIO BERTHA LUCY ;TEJADA BANCES MAXIMINO</v>
          </cell>
          <cell r="F4758" t="str">
            <v>LEY Nº26920</v>
          </cell>
        </row>
        <row r="4759">
          <cell r="B4759">
            <v>20293</v>
          </cell>
          <cell r="C4759" t="str">
            <v>EL SE?R ES MI PASTOR</v>
          </cell>
          <cell r="D4759" t="str">
            <v>PL-20293-CM</v>
          </cell>
          <cell r="E4759" t="str">
            <v>NURE? LEON HOMERO WILFREDO</v>
          </cell>
          <cell r="F4759" t="str">
            <v>ARTESANAL</v>
          </cell>
        </row>
        <row r="4760">
          <cell r="B4760">
            <v>20294</v>
          </cell>
          <cell r="C4760" t="str">
            <v>MELISSA</v>
          </cell>
          <cell r="D4760" t="str">
            <v>PL-20294-CM</v>
          </cell>
          <cell r="E4760" t="str">
            <v>PESQUERA MARMAR S.A.C.</v>
          </cell>
          <cell r="F4760" t="str">
            <v>LEY Nº26920</v>
          </cell>
        </row>
        <row r="4761">
          <cell r="B4761">
            <v>20295</v>
          </cell>
          <cell r="C4761" t="str">
            <v>TRES CRUCES</v>
          </cell>
          <cell r="D4761" t="str">
            <v>PL-20295-BM</v>
          </cell>
          <cell r="E4761" t="str">
            <v>RAMIREZ SANJINEZ MARCO A. Y OTRO</v>
          </cell>
          <cell r="F4761" t="str">
            <v>ARTESANAL</v>
          </cell>
        </row>
        <row r="4762">
          <cell r="B4762">
            <v>20297</v>
          </cell>
          <cell r="C4762" t="str">
            <v>JESUS PRINCIPE DE PAZ</v>
          </cell>
          <cell r="D4762" t="str">
            <v>PT-20297-BM</v>
          </cell>
          <cell r="E4762" t="str">
            <v>SUCLUPE BANCES DE VALVERDE TOMASA ;VALVERDE SANCHEZ MARCOS</v>
          </cell>
          <cell r="F4762" t="str">
            <v>ARTESANAL</v>
          </cell>
        </row>
        <row r="4763">
          <cell r="B4763">
            <v>20298</v>
          </cell>
          <cell r="C4763" t="str">
            <v>MI FE EN CRISTO Nº 3</v>
          </cell>
          <cell r="D4763" t="str">
            <v>PL-20298-CM</v>
          </cell>
          <cell r="E4763" t="str">
            <v>BERNAL LLONTOP FELIPE ;BERNAL LLONTOP HECTOR ;BERNAL LLONTOP LORENZO NICOLAS ;LEYTON CHANAME MARIA ANTONIA ;PALMA DE BERNAL MARIA LUCILA</v>
          </cell>
          <cell r="F4763" t="str">
            <v>LEY Nº26920</v>
          </cell>
        </row>
        <row r="4764">
          <cell r="B4764">
            <v>20299</v>
          </cell>
          <cell r="C4764" t="str">
            <v>CRISTO VIENE 2</v>
          </cell>
          <cell r="D4764" t="str">
            <v>PL-20299-BM</v>
          </cell>
          <cell r="E4764" t="str">
            <v>CORPORACION WALTER S.A.C.</v>
          </cell>
          <cell r="F4764" t="str">
            <v>LEY Nº26920</v>
          </cell>
        </row>
        <row r="4765">
          <cell r="B4765">
            <v>20307</v>
          </cell>
          <cell r="C4765" t="str">
            <v>EXITO DEL PACIFICO II</v>
          </cell>
          <cell r="D4765" t="str">
            <v>CO-20307-CM</v>
          </cell>
          <cell r="E4765" t="str">
            <v>ECA TEMOCHE DAVID</v>
          </cell>
          <cell r="F4765" t="str">
            <v>LEY Nº26920</v>
          </cell>
        </row>
        <row r="4766">
          <cell r="B4766">
            <v>20333</v>
          </cell>
          <cell r="C4766" t="str">
            <v>SIEMPRE ROSITA YANET</v>
          </cell>
          <cell r="D4766" t="str">
            <v>TA-20333-CM</v>
          </cell>
          <cell r="E4766" t="str">
            <v>EMPRESA PESQUERA ROSIJAT MA E.I.R.L.</v>
          </cell>
          <cell r="F4766" t="str">
            <v>LEY Nº26920</v>
          </cell>
        </row>
        <row r="4767">
          <cell r="B4767">
            <v>20339</v>
          </cell>
          <cell r="C4767" t="str">
            <v>SE?R DE LOS DESAMPARADOS</v>
          </cell>
          <cell r="D4767" t="str">
            <v>SN-20339-BM</v>
          </cell>
          <cell r="E4767" t="str">
            <v>LOAYZA AYALA JULIO FRANCISCO</v>
          </cell>
          <cell r="F4767" t="str">
            <v>ARTESANAL</v>
          </cell>
        </row>
        <row r="4768">
          <cell r="B4768">
            <v>20340</v>
          </cell>
          <cell r="C4768" t="str">
            <v>BARRACUDA II</v>
          </cell>
          <cell r="D4768" t="str">
            <v>SN-20340-BM</v>
          </cell>
          <cell r="E4768" t="str">
            <v>BERNAHOLA SORIA GLORIA ESTHER</v>
          </cell>
          <cell r="F4768" t="str">
            <v>ARTESANAL</v>
          </cell>
        </row>
        <row r="4769">
          <cell r="B4769">
            <v>20345</v>
          </cell>
          <cell r="C4769" t="str">
            <v>MARIA MERCEDES</v>
          </cell>
          <cell r="D4769" t="str">
            <v>ZS-20345-BM</v>
          </cell>
          <cell r="E4769" t="str">
            <v>QUEREVALU PERICHE DE PAIVA MARIA SOLEDAD</v>
          </cell>
          <cell r="F4769" t="str">
            <v>ARTESANAL</v>
          </cell>
        </row>
        <row r="4770">
          <cell r="B4770">
            <v>20346</v>
          </cell>
          <cell r="C4770" t="str">
            <v>SAN JACINTO</v>
          </cell>
          <cell r="D4770" t="str">
            <v>ZS-20346-BM</v>
          </cell>
          <cell r="E4770" t="str">
            <v>MACEDA CRUZ JACINTO HERACLEO</v>
          </cell>
          <cell r="F4770" t="str">
            <v>ARTESANAL</v>
          </cell>
        </row>
        <row r="4771">
          <cell r="B4771">
            <v>20347</v>
          </cell>
          <cell r="C4771" t="str">
            <v>MI KELLY</v>
          </cell>
          <cell r="D4771" t="str">
            <v>ZS-20347-BM</v>
          </cell>
          <cell r="E4771" t="str">
            <v>QUEREVALU FIESTAS GREGORIO BERNABE</v>
          </cell>
          <cell r="F4771" t="str">
            <v>ARTESANAL</v>
          </cell>
        </row>
        <row r="4772">
          <cell r="B4772">
            <v>20348</v>
          </cell>
          <cell r="C4772" t="str">
            <v>EL ALFOLI</v>
          </cell>
          <cell r="D4772" t="str">
            <v>ZS-20348-BM</v>
          </cell>
          <cell r="E4772" t="str">
            <v>ADRIANZEN CORDOVA UVER DIONISIO</v>
          </cell>
          <cell r="F4772" t="str">
            <v>ARTESANAL</v>
          </cell>
        </row>
        <row r="4773">
          <cell r="B4773">
            <v>20350</v>
          </cell>
          <cell r="C4773" t="str">
            <v>LUIS</v>
          </cell>
          <cell r="D4773" t="str">
            <v>ZS-20350-BM</v>
          </cell>
          <cell r="E4773" t="str">
            <v>HERRERA BALLADARES LUIS ANTONIO</v>
          </cell>
          <cell r="F4773" t="str">
            <v>ARTESANAL</v>
          </cell>
        </row>
        <row r="4774">
          <cell r="B4774">
            <v>20351</v>
          </cell>
          <cell r="C4774" t="str">
            <v>MI FRANK</v>
          </cell>
          <cell r="D4774" t="str">
            <v>ZS-20351-BM</v>
          </cell>
          <cell r="E4774" t="str">
            <v>ECHE FIESTAS ELEUTERIO</v>
          </cell>
          <cell r="F4774" t="str">
            <v>ARTESANAL</v>
          </cell>
        </row>
        <row r="4775">
          <cell r="B4775">
            <v>20352</v>
          </cell>
          <cell r="C4775" t="str">
            <v>DIVINO CAUTIVO</v>
          </cell>
          <cell r="D4775" t="str">
            <v>ZS-20352-BM</v>
          </cell>
          <cell r="E4775" t="str">
            <v>ECHE FIESTAS JULIO</v>
          </cell>
          <cell r="F4775" t="str">
            <v>ARTESANAL</v>
          </cell>
        </row>
        <row r="4776">
          <cell r="B4776">
            <v>20353</v>
          </cell>
          <cell r="C4776" t="str">
            <v>TRES HERMANOS</v>
          </cell>
          <cell r="D4776" t="str">
            <v>ZS-20353-BM</v>
          </cell>
          <cell r="E4776" t="str">
            <v>PAZO ECHE SANTOS AURELIO</v>
          </cell>
          <cell r="F4776" t="str">
            <v>ARTESANAL</v>
          </cell>
        </row>
        <row r="4777">
          <cell r="B4777">
            <v>20354</v>
          </cell>
          <cell r="C4777" t="str">
            <v>SE?R DEL LUREN</v>
          </cell>
          <cell r="D4777" t="str">
            <v>ZS-20354-BM</v>
          </cell>
          <cell r="E4777" t="str">
            <v>YESQUEN VILCHEZ MAURO</v>
          </cell>
          <cell r="F4777" t="str">
            <v>ARTESANAL</v>
          </cell>
        </row>
        <row r="4778">
          <cell r="B4778">
            <v>20357</v>
          </cell>
          <cell r="C4778" t="str">
            <v>EL MESIAS</v>
          </cell>
          <cell r="D4778" t="str">
            <v>ZS-20357-BM</v>
          </cell>
          <cell r="E4778" t="str">
            <v>VILCHEZ ELIAS MAXIMO</v>
          </cell>
          <cell r="F4778" t="str">
            <v>ARTESANAL</v>
          </cell>
        </row>
        <row r="4779">
          <cell r="B4779">
            <v>20359</v>
          </cell>
          <cell r="C4779" t="str">
            <v>SAN JOSE</v>
          </cell>
          <cell r="D4779" t="str">
            <v>ZS-20359-BM</v>
          </cell>
          <cell r="E4779" t="str">
            <v>AMAYA TUME NEMECIO</v>
          </cell>
          <cell r="F4779" t="str">
            <v>ARTESANAL</v>
          </cell>
        </row>
        <row r="4780">
          <cell r="B4780">
            <v>20360</v>
          </cell>
          <cell r="C4780" t="str">
            <v>LUZ MARINA</v>
          </cell>
          <cell r="D4780" t="str">
            <v>ZS-20360-BM</v>
          </cell>
          <cell r="E4780" t="str">
            <v>FIESTAS PAZO TURIANO</v>
          </cell>
          <cell r="F4780" t="str">
            <v>ARTESANAL</v>
          </cell>
        </row>
        <row r="4781">
          <cell r="B4781">
            <v>20361</v>
          </cell>
          <cell r="C4781" t="str">
            <v>MANUELITO</v>
          </cell>
          <cell r="D4781" t="str">
            <v>ZS-20361-BM</v>
          </cell>
          <cell r="E4781" t="str">
            <v>CRUZADO GONZALES PARIS LEONIDAS</v>
          </cell>
          <cell r="F4781" t="str">
            <v>ARTESANAL</v>
          </cell>
        </row>
        <row r="4782">
          <cell r="B4782">
            <v>20362</v>
          </cell>
          <cell r="C4782" t="str">
            <v>CORAZON DE JESUS</v>
          </cell>
          <cell r="D4782" t="str">
            <v>ZS-20362-BM</v>
          </cell>
          <cell r="E4782" t="str">
            <v>GALAN MARTINEZ SIXTO</v>
          </cell>
          <cell r="F4782" t="str">
            <v>ARTESANAL</v>
          </cell>
        </row>
        <row r="4783">
          <cell r="B4783">
            <v>20363</v>
          </cell>
          <cell r="C4783" t="str">
            <v>NUEVO BIENVENIDO</v>
          </cell>
          <cell r="D4783" t="str">
            <v>ZS-20363-BM</v>
          </cell>
          <cell r="E4783" t="str">
            <v>QUEREVALU ANTON BERNARDO</v>
          </cell>
          <cell r="F4783" t="str">
            <v>ARTESANAL</v>
          </cell>
        </row>
        <row r="4784">
          <cell r="B4784">
            <v>20364</v>
          </cell>
          <cell r="C4784" t="str">
            <v>SE?R CAUTIVO DE AYABACA</v>
          </cell>
          <cell r="D4784" t="str">
            <v>ZS-20364-BM</v>
          </cell>
          <cell r="E4784" t="str">
            <v>MEDINA PE? AMADA</v>
          </cell>
          <cell r="F4784" t="str">
            <v>ARTESANAL</v>
          </cell>
        </row>
        <row r="4785">
          <cell r="B4785">
            <v>20365</v>
          </cell>
          <cell r="C4785" t="str">
            <v>MI PEQUE? LESSLY</v>
          </cell>
          <cell r="D4785" t="str">
            <v>ZS-20365-BM</v>
          </cell>
          <cell r="E4785" t="str">
            <v>CHINCHAY ZURITA GROVER SAMUEL</v>
          </cell>
          <cell r="F4785" t="str">
            <v>ARTESANAL</v>
          </cell>
        </row>
        <row r="4786">
          <cell r="B4786">
            <v>20366</v>
          </cell>
          <cell r="C4786" t="str">
            <v>JAVICHO</v>
          </cell>
          <cell r="D4786" t="str">
            <v>ZS-20366-BM</v>
          </cell>
          <cell r="E4786" t="str">
            <v>MONDRAGON ERAZO SEGUNDO ANTONIO</v>
          </cell>
          <cell r="F4786" t="str">
            <v>ARTESANAL</v>
          </cell>
        </row>
        <row r="4787">
          <cell r="B4787">
            <v>20374</v>
          </cell>
          <cell r="C4787" t="str">
            <v>DORADO</v>
          </cell>
          <cell r="D4787" t="str">
            <v>IO-20374-BM</v>
          </cell>
          <cell r="E4787" t="str">
            <v>AGUILAR ARUHUANCA WILBER ;CHAMBILLA AROCUTIPA ESNERITA SEFERINA</v>
          </cell>
          <cell r="F4787" t="str">
            <v>ARTESANAL</v>
          </cell>
        </row>
        <row r="4788">
          <cell r="B4788">
            <v>20375</v>
          </cell>
          <cell r="C4788" t="str">
            <v>NICO V</v>
          </cell>
          <cell r="D4788" t="str">
            <v>IO-20375-BM</v>
          </cell>
          <cell r="E4788" t="str">
            <v>ASENCIO PARCELA NICOLAS ALFREDO</v>
          </cell>
          <cell r="F4788" t="str">
            <v>ARTESANAL</v>
          </cell>
        </row>
        <row r="4789">
          <cell r="B4789">
            <v>20376</v>
          </cell>
          <cell r="C4789" t="str">
            <v>BELLA LUZ I</v>
          </cell>
          <cell r="D4789" t="str">
            <v>IO-20376-BM</v>
          </cell>
          <cell r="E4789" t="str">
            <v>ATENCIO DE MAMANI RUFINA ;MAMANI ATENCIO JUAN RUBEN</v>
          </cell>
          <cell r="F4789" t="str">
            <v>ARTESANAL</v>
          </cell>
        </row>
        <row r="4790">
          <cell r="B4790">
            <v>20377</v>
          </cell>
          <cell r="C4790" t="str">
            <v>SANTA ROSA</v>
          </cell>
          <cell r="D4790" t="str">
            <v>IO-20377-CM</v>
          </cell>
          <cell r="E4790" t="str">
            <v>CUTIPA ARI SANTIAGO ;MAMANI CCALLA CELSO YSIDRO</v>
          </cell>
          <cell r="F4790" t="str">
            <v>ARTESANAL</v>
          </cell>
        </row>
        <row r="4791">
          <cell r="B4791">
            <v>20382</v>
          </cell>
          <cell r="C4791" t="str">
            <v>RIBAR XVII</v>
          </cell>
          <cell r="D4791" t="str">
            <v>CE-20382-PM</v>
          </cell>
          <cell r="E4791" t="str">
            <v>CORPORACION PESQUERA RIBAR S.A.</v>
          </cell>
          <cell r="F4791" t="str">
            <v>MENOR ESCALA</v>
          </cell>
        </row>
        <row r="4792">
          <cell r="B4792">
            <v>20391</v>
          </cell>
          <cell r="C4792" t="str">
            <v>VICTORIA-I</v>
          </cell>
          <cell r="D4792" t="str">
            <v>CE-20391-BM</v>
          </cell>
          <cell r="E4792" t="str">
            <v>CHAVEZ VASQUEZ SANTOS ANTONIO</v>
          </cell>
          <cell r="F4792" t="str">
            <v>ARTESANAL</v>
          </cell>
        </row>
        <row r="4793">
          <cell r="B4793">
            <v>20403</v>
          </cell>
          <cell r="C4793" t="str">
            <v>CRISTINA</v>
          </cell>
          <cell r="D4793" t="str">
            <v>CE-20403-BM</v>
          </cell>
          <cell r="E4793" t="str">
            <v>ASOCIACION DE PESCADORES; BUZOS Y ARMADORES ARTESANALES DE LA CALETA EL DORADO CHIMBOTE</v>
          </cell>
          <cell r="F4793" t="str">
            <v>ARTESANAL</v>
          </cell>
        </row>
        <row r="4794">
          <cell r="B4794">
            <v>20426</v>
          </cell>
          <cell r="C4794" t="str">
            <v>EMILIA NUESTRA MADRE 2</v>
          </cell>
          <cell r="D4794" t="str">
            <v>PL-20426-CM</v>
          </cell>
          <cell r="E4794" t="str">
            <v>LLUEN SANTAMARIA LUIS ELIBERTO ;LLUEN SANTAMARIA MARIA TERESA ;SANTAMARIA CHAPO?N VDA DE LLUEN MARIA EMILIA ;LLUEN SANTAMARIA MANUEL RICARDO</v>
          </cell>
          <cell r="F4794" t="str">
            <v>MENOR ESCALA (ANCHOVETA)</v>
          </cell>
        </row>
        <row r="4795">
          <cell r="B4795">
            <v>20427</v>
          </cell>
          <cell r="C4795" t="str">
            <v>MI MAXIMINA</v>
          </cell>
          <cell r="D4795" t="str">
            <v>PL-20427-BM</v>
          </cell>
          <cell r="E4795" t="str">
            <v>CENTURION FIESTAS SIXTO C.</v>
          </cell>
          <cell r="F4795" t="str">
            <v>ARTESANAL</v>
          </cell>
        </row>
        <row r="4796">
          <cell r="B4796">
            <v>20430</v>
          </cell>
          <cell r="C4796" t="str">
            <v>CRHISTELL</v>
          </cell>
          <cell r="D4796" t="str">
            <v>SN-20430-BM</v>
          </cell>
          <cell r="E4796" t="str">
            <v>ESPINOZA SIANCAS MARTHA</v>
          </cell>
          <cell r="F4796" t="str">
            <v>ARTESANAL</v>
          </cell>
        </row>
        <row r="4797">
          <cell r="B4797">
            <v>20439</v>
          </cell>
          <cell r="C4797" t="str">
            <v>PEDRO PABLO</v>
          </cell>
          <cell r="D4797" t="str">
            <v>CO-20439-CM</v>
          </cell>
          <cell r="E4797" t="str">
            <v>GUILLEN RUIZ RICARDO LUIS</v>
          </cell>
          <cell r="F4797" t="str">
            <v>ARTESANAL</v>
          </cell>
        </row>
        <row r="4798">
          <cell r="B4798">
            <v>20440</v>
          </cell>
          <cell r="C4798" t="str">
            <v>SIMY 1</v>
          </cell>
          <cell r="D4798" t="str">
            <v>CO-20440-PM</v>
          </cell>
          <cell r="E4798" t="str">
            <v>CFG INVESTMENT S.A.C.</v>
          </cell>
          <cell r="F4798" t="str">
            <v>DECRETO LEY Nº25977</v>
          </cell>
        </row>
        <row r="4799">
          <cell r="B4799">
            <v>20444</v>
          </cell>
          <cell r="C4799" t="str">
            <v>MARIETA</v>
          </cell>
          <cell r="D4799" t="str">
            <v>MO-20444-CM</v>
          </cell>
          <cell r="E4799" t="str">
            <v>CI?RA PARDO DANIELA ISABEL ;CI?RA PARDO MATIAS EDUARDO ;CI?RA PARDO NICOLAS MATEO ;CI?RA SALAZAR ROSA IVETTE ;CI?RA ZEGARRA ROSA MARIA</v>
          </cell>
          <cell r="F4799" t="str">
            <v>LEY Nº26920</v>
          </cell>
        </row>
        <row r="4800">
          <cell r="B4800">
            <v>20445</v>
          </cell>
          <cell r="C4800" t="str">
            <v>MODESTO</v>
          </cell>
          <cell r="D4800" t="str">
            <v>MO-20445-CM</v>
          </cell>
          <cell r="E4800" t="str">
            <v>ZEGARRA VARGAS DE CI?RA FLAVIA DORA MARIETA; CI?RA ZEGARRA ROSA MARIA; CI?RA SALAZAR ROSA IVETTE; CI?RA PARDO NICOLAS MATEO; DANIELA ISABEL Y MATIAS EDUARDO</v>
          </cell>
          <cell r="F4800" t="str">
            <v>LEY Nº26920</v>
          </cell>
        </row>
        <row r="4801">
          <cell r="B4801">
            <v>20468</v>
          </cell>
          <cell r="C4801" t="str">
            <v>ACECHADOR II</v>
          </cell>
          <cell r="D4801" t="str">
            <v>PS-20468-BM</v>
          </cell>
          <cell r="E4801" t="str">
            <v>DE LA CRUZ GARCIA JOSE LUIS Y OTRO</v>
          </cell>
          <cell r="F4801" t="str">
            <v>ARTESANAL</v>
          </cell>
        </row>
        <row r="4802">
          <cell r="B4802">
            <v>20476</v>
          </cell>
          <cell r="C4802" t="str">
            <v>ANDY GARY</v>
          </cell>
          <cell r="D4802" t="str">
            <v>PS-20476-BM</v>
          </cell>
          <cell r="E4802" t="str">
            <v>AQUIJE FRANCIA DANIEL SANTOS</v>
          </cell>
          <cell r="F4802" t="str">
            <v>ARTESANAL</v>
          </cell>
        </row>
        <row r="4803">
          <cell r="B4803">
            <v>20478</v>
          </cell>
          <cell r="C4803" t="str">
            <v>JUAN JOSE</v>
          </cell>
          <cell r="D4803" t="str">
            <v>SE-20478-BM</v>
          </cell>
          <cell r="E4803" t="str">
            <v>LARA CAVERO LUIS FRANCISCO</v>
          </cell>
          <cell r="F4803" t="str">
            <v>ARTESANAL</v>
          </cell>
        </row>
        <row r="4804">
          <cell r="B4804">
            <v>20483</v>
          </cell>
          <cell r="C4804" t="str">
            <v>FENIX</v>
          </cell>
          <cell r="D4804" t="str">
            <v>PT-20483-BM</v>
          </cell>
          <cell r="E4804" t="str">
            <v>PERICHE PURIZAGA ELEUTERIO PERFECTO</v>
          </cell>
          <cell r="F4804" t="str">
            <v>ARTESANAL</v>
          </cell>
        </row>
        <row r="4805">
          <cell r="B4805">
            <v>20486</v>
          </cell>
          <cell r="C4805" t="str">
            <v>ALFA</v>
          </cell>
          <cell r="D4805" t="str">
            <v>PT-20486-BM</v>
          </cell>
          <cell r="E4805" t="str">
            <v>PERICHE PURIZAGA ELEUTERIO PERFECTO</v>
          </cell>
          <cell r="F4805" t="str">
            <v>ARTESANAL</v>
          </cell>
        </row>
        <row r="4806">
          <cell r="B4806">
            <v>20489</v>
          </cell>
          <cell r="C4806" t="str">
            <v>SANTA MAR I</v>
          </cell>
          <cell r="D4806" t="str">
            <v>PT-20489-BM</v>
          </cell>
          <cell r="E4806" t="str">
            <v>IPANAQUE VITE JOSE APARICIO</v>
          </cell>
          <cell r="F4806" t="str">
            <v>DS. 006-2016-PRODUCE</v>
          </cell>
        </row>
        <row r="4807">
          <cell r="B4807">
            <v>20493</v>
          </cell>
          <cell r="C4807" t="str">
            <v>JUAN NOE</v>
          </cell>
          <cell r="D4807" t="str">
            <v>PT-20493-BM</v>
          </cell>
          <cell r="E4807" t="str">
            <v>QUEREVALU QUEREVALU JUAN SANTOS</v>
          </cell>
          <cell r="F4807" t="str">
            <v>ARTESANAL</v>
          </cell>
        </row>
        <row r="4808">
          <cell r="B4808">
            <v>20497</v>
          </cell>
          <cell r="C4808" t="str">
            <v>ANGEL DIVINO</v>
          </cell>
          <cell r="D4808" t="str">
            <v>ZS-20497-BM</v>
          </cell>
          <cell r="E4808" t="str">
            <v>PERICHE JACINTO SANTOS BIENVENIDO</v>
          </cell>
          <cell r="F4808" t="str">
            <v>ARTESANAL</v>
          </cell>
        </row>
        <row r="4809">
          <cell r="B4809">
            <v>20499</v>
          </cell>
          <cell r="C4809" t="str">
            <v>JESUS SOBRE LAS AGUAS</v>
          </cell>
          <cell r="D4809" t="str">
            <v>ZS-20499-BM</v>
          </cell>
          <cell r="E4809" t="str">
            <v>FIESTAS QUEREVALU EUGENIO SILVESTRE</v>
          </cell>
          <cell r="F4809" t="str">
            <v>ARTESANAL</v>
          </cell>
        </row>
        <row r="4810">
          <cell r="B4810">
            <v>20500</v>
          </cell>
          <cell r="C4810" t="str">
            <v>NUEVO PARAISO</v>
          </cell>
          <cell r="D4810" t="str">
            <v>ZS-20500-BM</v>
          </cell>
          <cell r="E4810" t="str">
            <v>QUEREVALU FIESTAS MANUEL SACRAMENTO</v>
          </cell>
          <cell r="F4810" t="str">
            <v>ARTESANAL</v>
          </cell>
        </row>
        <row r="4811">
          <cell r="B4811">
            <v>20501</v>
          </cell>
          <cell r="C4811" t="str">
            <v>JESUS DE GALILEA</v>
          </cell>
          <cell r="D4811" t="str">
            <v>ZS-20501-BM</v>
          </cell>
          <cell r="E4811" t="str">
            <v>VALLADARES MARCHAN DAVID ERNESTO</v>
          </cell>
          <cell r="F4811" t="str">
            <v>ARTESANAL</v>
          </cell>
        </row>
        <row r="4812">
          <cell r="B4812">
            <v>20503</v>
          </cell>
          <cell r="C4812" t="str">
            <v>EL DIVINO</v>
          </cell>
          <cell r="D4812" t="str">
            <v>ZS-20503-BM</v>
          </cell>
          <cell r="E4812" t="str">
            <v>MORETO SURITA VICTOR</v>
          </cell>
          <cell r="F4812" t="str">
            <v>ARTESANAL</v>
          </cell>
        </row>
        <row r="4813">
          <cell r="B4813">
            <v>20508</v>
          </cell>
          <cell r="C4813" t="str">
            <v>CARIBE II</v>
          </cell>
          <cell r="D4813" t="str">
            <v>MO-20508-BM</v>
          </cell>
          <cell r="E4813" t="str">
            <v>AGUILAR TACCA JUANA NATIIVDAD</v>
          </cell>
          <cell r="F4813" t="str">
            <v>ARTESANAL</v>
          </cell>
        </row>
        <row r="4814">
          <cell r="B4814">
            <v>20514</v>
          </cell>
          <cell r="C4814" t="str">
            <v>SE?R DE LOS DESAMPARADOS II</v>
          </cell>
          <cell r="D4814" t="str">
            <v>SN-20514-BM</v>
          </cell>
          <cell r="E4814" t="str">
            <v>LOAYZA AYALA JULIO FRANCISCO</v>
          </cell>
          <cell r="F4814" t="str">
            <v>ARTESANAL</v>
          </cell>
        </row>
        <row r="4815">
          <cell r="B4815">
            <v>20521</v>
          </cell>
          <cell r="C4815" t="str">
            <v>DO? ZENAIDA I</v>
          </cell>
          <cell r="D4815" t="str">
            <v>IO-20521-BM</v>
          </cell>
          <cell r="E4815" t="str">
            <v>VICU? TORRES MARIA ROSALIA</v>
          </cell>
          <cell r="F4815" t="str">
            <v>ARTESANAL</v>
          </cell>
        </row>
        <row r="4816">
          <cell r="B4816">
            <v>20522</v>
          </cell>
          <cell r="C4816" t="str">
            <v>ALETITA AZUL</v>
          </cell>
          <cell r="D4816" t="str">
            <v>IO-20522-BM</v>
          </cell>
          <cell r="E4816" t="str">
            <v>RODRIGUEZ VILLANUEVA LUIS ROLANDO</v>
          </cell>
          <cell r="F4816" t="str">
            <v>ARTESANAL</v>
          </cell>
        </row>
        <row r="4817">
          <cell r="B4817">
            <v>20523</v>
          </cell>
          <cell r="C4817" t="str">
            <v>GAVIOTA</v>
          </cell>
          <cell r="D4817" t="str">
            <v>PA-20523-PF</v>
          </cell>
          <cell r="E4817" t="str">
            <v>RUCOBA MACEDO WILFREDO</v>
          </cell>
          <cell r="F4817" t="str">
            <v>ARTESANAL</v>
          </cell>
        </row>
        <row r="4818">
          <cell r="B4818">
            <v>20529</v>
          </cell>
          <cell r="C4818" t="str">
            <v>GARY</v>
          </cell>
          <cell r="D4818" t="str">
            <v>PA-20529-BF</v>
          </cell>
          <cell r="E4818" t="str">
            <v>LEAL PI? JUBER ALCIDES</v>
          </cell>
          <cell r="F4818" t="str">
            <v>ARTESANAL</v>
          </cell>
        </row>
        <row r="4819">
          <cell r="B4819">
            <v>20533</v>
          </cell>
          <cell r="C4819" t="str">
            <v>LEONARDO</v>
          </cell>
          <cell r="D4819" t="str">
            <v>CO-20533-BM</v>
          </cell>
          <cell r="E4819" t="str">
            <v>CHURA QUINTANILLA CESAR LEONEL</v>
          </cell>
          <cell r="F4819" t="str">
            <v>ARTESANAL</v>
          </cell>
        </row>
        <row r="4820">
          <cell r="B4820">
            <v>20540</v>
          </cell>
          <cell r="C4820" t="str">
            <v>SE?R CAUTIVO</v>
          </cell>
          <cell r="D4820" t="str">
            <v>SY-20540-BM</v>
          </cell>
          <cell r="E4820" t="str">
            <v>GORDILLO GONZALES WILLIAM ROBERT ;LEON PLASENCIA MARCO AGUSTIN</v>
          </cell>
          <cell r="F4820" t="str">
            <v>ARTESANAL</v>
          </cell>
        </row>
        <row r="4821">
          <cell r="B4821">
            <v>20541</v>
          </cell>
          <cell r="C4821" t="str">
            <v>DIOS ES MI GUIA</v>
          </cell>
          <cell r="D4821" t="str">
            <v>SY-20541-BM</v>
          </cell>
          <cell r="E4821" t="str">
            <v>ATOCHE DIAZ PEDRO CARLOS</v>
          </cell>
          <cell r="F4821" t="str">
            <v>ARTESANAL</v>
          </cell>
        </row>
        <row r="4822">
          <cell r="B4822">
            <v>20544</v>
          </cell>
          <cell r="C4822" t="str">
            <v>JONAS</v>
          </cell>
          <cell r="D4822" t="str">
            <v>SN-20544-BM</v>
          </cell>
          <cell r="E4822" t="str">
            <v>RUBIO CANALES SANTIAGO</v>
          </cell>
          <cell r="F4822" t="str">
            <v>ARTESANAL</v>
          </cell>
        </row>
        <row r="4823">
          <cell r="B4823">
            <v>20545</v>
          </cell>
          <cell r="C4823" t="str">
            <v>DEYBI II</v>
          </cell>
          <cell r="D4823" t="str">
            <v>SE-20545-BM</v>
          </cell>
          <cell r="E4823" t="str">
            <v>CORAL MELENDEZ FELIX ANANIAS</v>
          </cell>
          <cell r="F4823" t="str">
            <v>ARTESANAL</v>
          </cell>
        </row>
        <row r="4824">
          <cell r="B4824">
            <v>20549</v>
          </cell>
          <cell r="C4824" t="str">
            <v>GUIAME JESUS</v>
          </cell>
          <cell r="D4824" t="str">
            <v>ZS-20549-BM</v>
          </cell>
          <cell r="E4824" t="str">
            <v>FIESTAS ZACARIAS ESTRADA</v>
          </cell>
          <cell r="F4824" t="str">
            <v>ARTESANAL</v>
          </cell>
        </row>
        <row r="4825">
          <cell r="B4825">
            <v>20550</v>
          </cell>
          <cell r="C4825" t="str">
            <v>SIEMPRE JOSE LUIS</v>
          </cell>
          <cell r="D4825" t="str">
            <v>ZS-20550-BM</v>
          </cell>
          <cell r="E4825" t="str">
            <v>VITE LALUPU VICENTE</v>
          </cell>
          <cell r="F4825" t="str">
            <v>ARTESANAL</v>
          </cell>
        </row>
        <row r="4826">
          <cell r="B4826">
            <v>20573</v>
          </cell>
          <cell r="C4826" t="str">
            <v>SAETA II</v>
          </cell>
          <cell r="D4826" t="str">
            <v>PT-20573-BM</v>
          </cell>
          <cell r="E4826" t="str">
            <v>BERRU CARMONA ROSENDO</v>
          </cell>
          <cell r="F4826" t="str">
            <v>ARTESANAL</v>
          </cell>
        </row>
        <row r="4827">
          <cell r="B4827">
            <v>20575</v>
          </cell>
          <cell r="C4827" t="str">
            <v>AMOR DE MADRE</v>
          </cell>
          <cell r="D4827" t="str">
            <v>PT-20575-BM</v>
          </cell>
          <cell r="E4827" t="str">
            <v>PANTA MORALES ERNESTO AUGUSTO</v>
          </cell>
          <cell r="F4827" t="str">
            <v>ARTESANAL</v>
          </cell>
        </row>
        <row r="4828">
          <cell r="B4828">
            <v>20580</v>
          </cell>
          <cell r="C4828" t="str">
            <v>CELSO</v>
          </cell>
          <cell r="D4828" t="str">
            <v>PT-20580-BM</v>
          </cell>
          <cell r="E4828" t="str">
            <v>CURO FIESTAS JUAN FRANCISCO</v>
          </cell>
          <cell r="F4828" t="str">
            <v>DECRETO LEGISLATIVO Nº1273</v>
          </cell>
        </row>
        <row r="4829">
          <cell r="B4829">
            <v>20582</v>
          </cell>
          <cell r="C4829" t="str">
            <v>NI? DEL MILAGRO 4</v>
          </cell>
          <cell r="D4829" t="str">
            <v>PT-20582-BM</v>
          </cell>
          <cell r="E4829" t="str">
            <v>PANTA FIESTAS MODESTO MARCOS</v>
          </cell>
          <cell r="F4829" t="str">
            <v>ARTESANAL</v>
          </cell>
        </row>
        <row r="4830">
          <cell r="B4830">
            <v>20588</v>
          </cell>
          <cell r="C4830" t="str">
            <v>MI ERICK I</v>
          </cell>
          <cell r="D4830" t="str">
            <v>PT-20588-BM</v>
          </cell>
          <cell r="E4830" t="str">
            <v>PERICHE ACHA JESSICA</v>
          </cell>
          <cell r="F4830" t="str">
            <v>ARTESANAL</v>
          </cell>
        </row>
        <row r="4831">
          <cell r="B4831">
            <v>20590</v>
          </cell>
          <cell r="C4831" t="str">
            <v>MIGUEL GRAU</v>
          </cell>
          <cell r="D4831" t="str">
            <v>MO-20590-BM</v>
          </cell>
          <cell r="E4831" t="str">
            <v>VICENTE ACU? MANUEL MARCOS</v>
          </cell>
          <cell r="F4831" t="str">
            <v>ARTESANAL</v>
          </cell>
        </row>
        <row r="4832">
          <cell r="B4832">
            <v>20593</v>
          </cell>
          <cell r="C4832" t="str">
            <v>SANTIAGO DEL MAR</v>
          </cell>
          <cell r="D4832" t="str">
            <v>PS-20593-BM</v>
          </cell>
          <cell r="E4832" t="str">
            <v>PACHECO SALGUERO GLORIA EUGENIA</v>
          </cell>
          <cell r="F4832" t="str">
            <v>ARTESANAL</v>
          </cell>
        </row>
        <row r="4833">
          <cell r="B4833">
            <v>20594</v>
          </cell>
          <cell r="C4833" t="str">
            <v>CAEM I</v>
          </cell>
          <cell r="D4833" t="str">
            <v>PS-20594-BM</v>
          </cell>
          <cell r="E4833" t="str">
            <v>SARAVIA PAUCAR ELSA ESTHER</v>
          </cell>
          <cell r="F4833" t="str">
            <v>ARTESANAL</v>
          </cell>
        </row>
        <row r="4834">
          <cell r="B4834">
            <v>20595</v>
          </cell>
          <cell r="C4834" t="str">
            <v>HOLFERY Y JHOFFERT II</v>
          </cell>
          <cell r="D4834" t="str">
            <v>PS-20595-BM</v>
          </cell>
          <cell r="E4834" t="str">
            <v>HUANQUI CCAMA EUFRACIO TEODORO</v>
          </cell>
          <cell r="F4834" t="str">
            <v>ARTESANAL</v>
          </cell>
        </row>
        <row r="4835">
          <cell r="B4835">
            <v>20597</v>
          </cell>
          <cell r="C4835" t="str">
            <v>NARVAL III</v>
          </cell>
          <cell r="D4835" t="str">
            <v>PS-20597-BM</v>
          </cell>
          <cell r="E4835" t="str">
            <v>SALGADO CHAVEZ HUGO ERICK</v>
          </cell>
          <cell r="F4835" t="str">
            <v>ARTESANAL</v>
          </cell>
        </row>
        <row r="4836">
          <cell r="B4836">
            <v>20598</v>
          </cell>
          <cell r="C4836" t="str">
            <v>CHEARELA Y JULIO III</v>
          </cell>
          <cell r="D4836" t="str">
            <v>PS-20598-BM</v>
          </cell>
          <cell r="E4836" t="str">
            <v>JIMENEZ DE LA CRUZ MIGUEL ALBERTO</v>
          </cell>
          <cell r="F4836" t="str">
            <v>ARTESANAL</v>
          </cell>
        </row>
        <row r="4837">
          <cell r="B4837">
            <v>20600</v>
          </cell>
          <cell r="C4837" t="str">
            <v>JANET BRIGYTH</v>
          </cell>
          <cell r="D4837" t="str">
            <v>PS-20600-BM</v>
          </cell>
          <cell r="E4837" t="str">
            <v>OMAR CAMACHO PE? ABEL</v>
          </cell>
          <cell r="F4837" t="str">
            <v>ARTESANAL</v>
          </cell>
        </row>
        <row r="4838">
          <cell r="B4838">
            <v>20603</v>
          </cell>
          <cell r="C4838" t="str">
            <v>LEO</v>
          </cell>
          <cell r="D4838" t="str">
            <v>PS-20603-BM</v>
          </cell>
          <cell r="E4838" t="str">
            <v>YUPANQUI PASTRANA ALFONSO MAXIMO</v>
          </cell>
          <cell r="F4838" t="str">
            <v>ARTESANAL</v>
          </cell>
        </row>
        <row r="4839">
          <cell r="B4839">
            <v>20604</v>
          </cell>
          <cell r="C4839" t="str">
            <v>ARCO IRIS II</v>
          </cell>
          <cell r="D4839" t="str">
            <v>PS-20604-BM</v>
          </cell>
          <cell r="E4839" t="str">
            <v>SANCHEZ PAUCAR ROSA EMILIA</v>
          </cell>
          <cell r="F4839" t="str">
            <v>ARTESANAL</v>
          </cell>
        </row>
        <row r="4840">
          <cell r="B4840">
            <v>20605</v>
          </cell>
          <cell r="C4840" t="str">
            <v>RODOLFO</v>
          </cell>
          <cell r="D4840" t="str">
            <v>CO-20605-BM</v>
          </cell>
          <cell r="E4840" t="str">
            <v>GARCIA TEMOCHE RODOLFO</v>
          </cell>
          <cell r="F4840" t="str">
            <v>DECRETO LEGISLATIVO Nº1273</v>
          </cell>
        </row>
        <row r="4841">
          <cell r="B4841">
            <v>20643</v>
          </cell>
          <cell r="C4841" t="str">
            <v>CRUCERO DEL PACIFICO</v>
          </cell>
          <cell r="D4841" t="str">
            <v>PL-20643-CM</v>
          </cell>
          <cell r="E4841" t="str">
            <v>HUAMANCHUMO CASTRO JUAN ;HUAMANCHUMO CASTRO JUBERT OMAR ;HUAMANCHUMO CASTRO MARLENY ;HUAMANCHUMO CASTRO MELBA MERCEDES ;HUAMANCHUMO CASTRO ORLANDO ;HUAMANCHUMO CASTRO WILLIAM</v>
          </cell>
          <cell r="F4841" t="str">
            <v>LEY Nº26920</v>
          </cell>
        </row>
        <row r="4842">
          <cell r="B4842">
            <v>20644</v>
          </cell>
          <cell r="C4842" t="str">
            <v>AMOR DE CRISTO</v>
          </cell>
          <cell r="D4842" t="str">
            <v>PL-20644-CM</v>
          </cell>
          <cell r="E4842" t="str">
            <v>CASTRO DE LLENQUE FELICITA ;LLENQUE FIESTAS ANSELMO</v>
          </cell>
          <cell r="F4842" t="str">
            <v>LEY Nº26920</v>
          </cell>
        </row>
        <row r="4843">
          <cell r="B4843">
            <v>20645</v>
          </cell>
          <cell r="C4843" t="str">
            <v>DAVID ALONSO II</v>
          </cell>
          <cell r="D4843" t="str">
            <v>PL-20645-CM</v>
          </cell>
          <cell r="E4843" t="str">
            <v>PESQUERA DACON S.A.C.</v>
          </cell>
          <cell r="F4843" t="str">
            <v>LEY Nº26920</v>
          </cell>
        </row>
        <row r="4844">
          <cell r="B4844">
            <v>20647</v>
          </cell>
          <cell r="C4844" t="str">
            <v>JHANNINA MARUSCA</v>
          </cell>
          <cell r="D4844" t="str">
            <v>PL-20647-BM</v>
          </cell>
          <cell r="E4844" t="str">
            <v>RODAS VELIZ PEDRO MIGUEL</v>
          </cell>
          <cell r="F4844" t="str">
            <v>ARTESANAL</v>
          </cell>
        </row>
        <row r="4845">
          <cell r="B4845">
            <v>20652</v>
          </cell>
          <cell r="C4845" t="str">
            <v>JESUS SEBASTIAN</v>
          </cell>
          <cell r="D4845" t="str">
            <v>CO-20652-BM</v>
          </cell>
          <cell r="E4845" t="str">
            <v>VIVANCO MARTINEZ UBERTO</v>
          </cell>
          <cell r="F4845" t="str">
            <v>DECRETO LEGISLATIVO Nº1273</v>
          </cell>
        </row>
        <row r="4846">
          <cell r="B4846">
            <v>20658</v>
          </cell>
          <cell r="C4846" t="str">
            <v>APOSTOL SANTIAGO</v>
          </cell>
          <cell r="D4846" t="str">
            <v>CO-20658-CM</v>
          </cell>
          <cell r="E4846" t="str">
            <v>DEL CASTILLO CA?RI SADI WILSON</v>
          </cell>
          <cell r="F4846" t="str">
            <v>LEY Nº26920</v>
          </cell>
        </row>
        <row r="4847">
          <cell r="B4847">
            <v>20660</v>
          </cell>
          <cell r="C4847" t="str">
            <v>DANIELLE-D</v>
          </cell>
          <cell r="D4847" t="str">
            <v>CO-20660-PM</v>
          </cell>
          <cell r="E4847" t="str">
            <v>TAITA S.A.C.</v>
          </cell>
          <cell r="F4847" t="str">
            <v>DECRETO LEY Nº25977</v>
          </cell>
        </row>
        <row r="4848">
          <cell r="B4848">
            <v>20661</v>
          </cell>
          <cell r="C4848" t="str">
            <v>MODESTO 3</v>
          </cell>
          <cell r="D4848" t="str">
            <v>CE-20661-PM</v>
          </cell>
          <cell r="E4848" t="str">
            <v>PESQUERA NIROCI S.A.C.</v>
          </cell>
          <cell r="F4848" t="str">
            <v>DECRETO LEY Nº25977</v>
          </cell>
        </row>
        <row r="4849">
          <cell r="B4849">
            <v>20664</v>
          </cell>
          <cell r="C4849" t="str">
            <v>JOSY MAR</v>
          </cell>
          <cell r="D4849" t="str">
            <v>TA-20664-PM</v>
          </cell>
          <cell r="E4849" t="str">
            <v>PERICHE INGA JOSE FELICIANO</v>
          </cell>
          <cell r="F4849" t="str">
            <v>LEY Nº26920</v>
          </cell>
        </row>
        <row r="4850">
          <cell r="B4850">
            <v>20665</v>
          </cell>
          <cell r="C4850" t="str">
            <v>SANTO TORIBIO</v>
          </cell>
          <cell r="D4850" t="str">
            <v>TA-20665-CM</v>
          </cell>
          <cell r="E4850" t="str">
            <v>ECHE SANCHEZ GABRIEL ;LLENQUE DE ECHE MARIANA CATALINA</v>
          </cell>
          <cell r="F4850" t="str">
            <v>LEY Nº26920</v>
          </cell>
        </row>
        <row r="4851">
          <cell r="B4851">
            <v>20667</v>
          </cell>
          <cell r="C4851" t="str">
            <v>SIMY 2</v>
          </cell>
          <cell r="D4851" t="str">
            <v>CO-20667-PM</v>
          </cell>
          <cell r="E4851" t="str">
            <v>CFG INVESTMENT S.A.C.</v>
          </cell>
          <cell r="F4851" t="str">
            <v>DECRETO LEY Nº25977</v>
          </cell>
        </row>
        <row r="4852">
          <cell r="B4852">
            <v>20669</v>
          </cell>
          <cell r="C4852" t="str">
            <v>CAPITAN FRANCES I</v>
          </cell>
          <cell r="D4852" t="str">
            <v>CO-20669-BM</v>
          </cell>
          <cell r="E4852" t="str">
            <v>D'UGARD PAREDES CARLOS RAUL</v>
          </cell>
          <cell r="F4852" t="str">
            <v>DECRETO LEGISLATIVO Nº1273</v>
          </cell>
        </row>
        <row r="4853">
          <cell r="B4853">
            <v>20673</v>
          </cell>
          <cell r="C4853" t="str">
            <v>RAQUEL</v>
          </cell>
          <cell r="D4853" t="str">
            <v>HO-20673-CM</v>
          </cell>
          <cell r="E4853" t="str">
            <v>MINAYA GRADOS DAVID ABRAHAM</v>
          </cell>
          <cell r="F4853" t="str">
            <v>ARTESANAL</v>
          </cell>
        </row>
        <row r="4854">
          <cell r="B4854">
            <v>20677</v>
          </cell>
          <cell r="C4854" t="str">
            <v>CRISTO REY</v>
          </cell>
          <cell r="D4854" t="str">
            <v>PL-20677-BM</v>
          </cell>
          <cell r="E4854" t="str">
            <v>PERICHE PURIZACA CESAR ARTURO</v>
          </cell>
          <cell r="F4854" t="str">
            <v>ARTESANAL</v>
          </cell>
        </row>
        <row r="4855">
          <cell r="B4855">
            <v>20678</v>
          </cell>
          <cell r="C4855" t="str">
            <v>LUIS JAVIER</v>
          </cell>
          <cell r="D4855" t="str">
            <v>PL-20678-CM</v>
          </cell>
          <cell r="E4855" t="str">
            <v>PESQUERA MARMAR S.A.C.</v>
          </cell>
          <cell r="F4855" t="str">
            <v>LEY Nº26920</v>
          </cell>
        </row>
        <row r="4856">
          <cell r="B4856">
            <v>20679</v>
          </cell>
          <cell r="C4856" t="str">
            <v>DELFIN - I</v>
          </cell>
          <cell r="D4856" t="str">
            <v>CO-20679-BM</v>
          </cell>
          <cell r="E4856" t="str">
            <v>HUAMANI VELASQUEZ ESTELA ELSA ;SALAZAR LEA? JACINTO ALFREDO</v>
          </cell>
          <cell r="F4856" t="str">
            <v>DECRETO LEGISLATIVO Nº1273</v>
          </cell>
        </row>
        <row r="4857">
          <cell r="B4857">
            <v>20680</v>
          </cell>
          <cell r="C4857" t="str">
            <v>CLAUDIA</v>
          </cell>
          <cell r="D4857" t="str">
            <v>CO-20680-BM</v>
          </cell>
          <cell r="E4857" t="str">
            <v>PESQUERA CRUZ AZUL S.A.C. ;SAKANA DEL PERU S.A.</v>
          </cell>
          <cell r="F4857" t="str">
            <v>MENOR ESCALA</v>
          </cell>
        </row>
        <row r="4858">
          <cell r="B4858">
            <v>20681</v>
          </cell>
          <cell r="C4858" t="str">
            <v>MICAELA</v>
          </cell>
          <cell r="D4858" t="str">
            <v>CO-20681-BM</v>
          </cell>
          <cell r="E4858" t="str">
            <v>PESQUERA CRUZ AZUL S.A.C. ;SAKANA DEL PERU S.A.</v>
          </cell>
          <cell r="F4858" t="str">
            <v>MENOR ESCALA</v>
          </cell>
        </row>
        <row r="4859">
          <cell r="B4859">
            <v>20682</v>
          </cell>
          <cell r="C4859" t="str">
            <v>CRISTIAN H-1</v>
          </cell>
          <cell r="D4859" t="str">
            <v>CO-20682-BM</v>
          </cell>
          <cell r="E4859" t="str">
            <v>LIMACHE CASTILLO IRMA</v>
          </cell>
          <cell r="F4859" t="str">
            <v>ARTESANAL</v>
          </cell>
        </row>
        <row r="4860">
          <cell r="B4860">
            <v>20687</v>
          </cell>
          <cell r="C4860" t="str">
            <v>CANARIO III</v>
          </cell>
          <cell r="D4860" t="str">
            <v>PS-20687-BM</v>
          </cell>
          <cell r="E4860" t="str">
            <v>GARCIA DE LA CRUZ JULIO MANUEL ;GARCIA VILLANUEVA ZENON ESTEBAN</v>
          </cell>
          <cell r="F4860" t="str">
            <v>ARTESANAL</v>
          </cell>
        </row>
        <row r="4861">
          <cell r="B4861">
            <v>20688</v>
          </cell>
          <cell r="C4861" t="str">
            <v>ARCO IRIS I</v>
          </cell>
          <cell r="D4861" t="str">
            <v>PS-20688-BM</v>
          </cell>
          <cell r="E4861" t="str">
            <v>SANCHEZ PAUCAR ROSA EMILIA</v>
          </cell>
          <cell r="F4861" t="str">
            <v>ARTESANAL</v>
          </cell>
        </row>
        <row r="4862">
          <cell r="B4862">
            <v>20689</v>
          </cell>
          <cell r="C4862" t="str">
            <v>SE?R DE CACHUY</v>
          </cell>
          <cell r="D4862" t="str">
            <v>PS-20689-BM</v>
          </cell>
          <cell r="E4862" t="str">
            <v>MISARES DE VALLADARES SOFIA FAUSTA</v>
          </cell>
          <cell r="F4862" t="str">
            <v>ARTESANAL</v>
          </cell>
        </row>
        <row r="4863">
          <cell r="B4863">
            <v>20691</v>
          </cell>
          <cell r="C4863" t="str">
            <v>GERARDO JESUS</v>
          </cell>
          <cell r="D4863" t="str">
            <v>PS-20691-BM</v>
          </cell>
          <cell r="E4863" t="str">
            <v>RAMIREZ QUIROZ GERARDO ROBERTO</v>
          </cell>
          <cell r="F4863" t="str">
            <v>DECRETO LEGISLATIVO Nº1273</v>
          </cell>
        </row>
        <row r="4864">
          <cell r="B4864">
            <v>20694</v>
          </cell>
          <cell r="C4864" t="str">
            <v>NEIL</v>
          </cell>
          <cell r="D4864" t="str">
            <v>PS-20694-BM</v>
          </cell>
          <cell r="E4864" t="str">
            <v>AQUIJE FRANCIA DANIEL SANTOS</v>
          </cell>
          <cell r="F4864" t="str">
            <v>ARTESANAL</v>
          </cell>
        </row>
        <row r="4865">
          <cell r="B4865">
            <v>20695</v>
          </cell>
          <cell r="C4865" t="str">
            <v>GEORGINA Y THATIANA</v>
          </cell>
          <cell r="D4865" t="str">
            <v>PS-20695-BM</v>
          </cell>
          <cell r="E4865" t="str">
            <v>CASAS REBATTA JAIME TEOFILO</v>
          </cell>
          <cell r="F4865" t="str">
            <v>ARTESANAL</v>
          </cell>
        </row>
        <row r="4866">
          <cell r="B4866">
            <v>20696</v>
          </cell>
          <cell r="C4866" t="str">
            <v>WENDY</v>
          </cell>
          <cell r="D4866" t="str">
            <v>PS-20696-BM</v>
          </cell>
          <cell r="E4866" t="str">
            <v>TAIPE ANICAMA JOSE CARLOS Y CARDENAS CAVERO ELVA F.</v>
          </cell>
          <cell r="F4866" t="str">
            <v>ARTESANAL</v>
          </cell>
        </row>
        <row r="4867">
          <cell r="B4867">
            <v>20697</v>
          </cell>
          <cell r="C4867" t="str">
            <v>MAGGILU JONAT</v>
          </cell>
          <cell r="D4867" t="str">
            <v>PS-20697-BM</v>
          </cell>
          <cell r="E4867" t="str">
            <v>MARTINEZ DE MORALES FELICITAS MARY</v>
          </cell>
          <cell r="F4867" t="str">
            <v>ARTESANAL</v>
          </cell>
        </row>
        <row r="4868">
          <cell r="B4868">
            <v>20699</v>
          </cell>
          <cell r="C4868" t="str">
            <v>JUANITA</v>
          </cell>
          <cell r="D4868" t="str">
            <v>PS-20699-BM</v>
          </cell>
          <cell r="E4868" t="str">
            <v>TATAJE VALENZUELA JOSE LUIS</v>
          </cell>
          <cell r="F4868" t="str">
            <v>ARTESANAL</v>
          </cell>
        </row>
        <row r="4869">
          <cell r="B4869">
            <v>20702</v>
          </cell>
          <cell r="C4869" t="str">
            <v>FERNANDITO I</v>
          </cell>
          <cell r="D4869" t="str">
            <v>PS-20702-BM</v>
          </cell>
          <cell r="E4869" t="str">
            <v>POSSO TORNERO AURELIO</v>
          </cell>
          <cell r="F4869" t="str">
            <v>ARTESANAL</v>
          </cell>
        </row>
        <row r="4870">
          <cell r="B4870">
            <v>20706</v>
          </cell>
          <cell r="C4870" t="str">
            <v>GINGER Y DEBBIE II</v>
          </cell>
          <cell r="D4870" t="str">
            <v>PS-20706-BM</v>
          </cell>
          <cell r="E4870" t="str">
            <v>SANCHEZ GALVEZ ROBERTO CARLOS</v>
          </cell>
          <cell r="F4870" t="str">
            <v>ARTESANAL</v>
          </cell>
        </row>
        <row r="4871">
          <cell r="B4871">
            <v>20707</v>
          </cell>
          <cell r="C4871" t="str">
            <v>JUANA ROSA</v>
          </cell>
          <cell r="D4871" t="str">
            <v>PS-20707-BM</v>
          </cell>
          <cell r="E4871" t="str">
            <v>BUSTOS RIVERA GUILLERMO</v>
          </cell>
          <cell r="F4871" t="str">
            <v>ARTESANAL</v>
          </cell>
        </row>
        <row r="4872">
          <cell r="B4872">
            <v>20710</v>
          </cell>
          <cell r="C4872" t="str">
            <v>FLANGAPEP</v>
          </cell>
          <cell r="D4872" t="str">
            <v>PS-20710-BM</v>
          </cell>
          <cell r="E4872" t="str">
            <v>SANCHEZ GARAY HUGO ENRIQUE</v>
          </cell>
          <cell r="F4872" t="str">
            <v>DECRETO LEGISLATIVO Nº1273</v>
          </cell>
        </row>
        <row r="4873">
          <cell r="B4873">
            <v>20718</v>
          </cell>
          <cell r="C4873" t="str">
            <v>LOBITO II</v>
          </cell>
          <cell r="D4873" t="str">
            <v>PS-20718-BM</v>
          </cell>
          <cell r="E4873" t="str">
            <v>ALVA MEDINA MANUEL RUBEN</v>
          </cell>
          <cell r="F4873" t="str">
            <v>ARTESANAL</v>
          </cell>
        </row>
        <row r="4874">
          <cell r="B4874">
            <v>20719</v>
          </cell>
          <cell r="C4874" t="str">
            <v>STEPHANIE Y MARIA</v>
          </cell>
          <cell r="D4874" t="str">
            <v>PS-20719-BM</v>
          </cell>
          <cell r="E4874" t="str">
            <v>PALOMINO TORRES TEODORO</v>
          </cell>
          <cell r="F4874" t="str">
            <v>ARTESANAL</v>
          </cell>
        </row>
        <row r="4875">
          <cell r="B4875">
            <v>20722</v>
          </cell>
          <cell r="C4875" t="str">
            <v>JHACELU</v>
          </cell>
          <cell r="D4875" t="str">
            <v>PS-20722-BM</v>
          </cell>
          <cell r="E4875" t="str">
            <v>QUIROGA LUJAN FELIX RICARDO</v>
          </cell>
          <cell r="F4875" t="str">
            <v>ARTESANAL</v>
          </cell>
        </row>
        <row r="4876">
          <cell r="B4876">
            <v>20723</v>
          </cell>
          <cell r="C4876" t="str">
            <v>SHARA KATHERINE</v>
          </cell>
          <cell r="D4876" t="str">
            <v>PS-20723-BM</v>
          </cell>
          <cell r="E4876" t="str">
            <v>CAMACHO CALDERON MARGARITA ROSILLO</v>
          </cell>
          <cell r="F4876" t="str">
            <v>ARTESANAL</v>
          </cell>
        </row>
        <row r="4877">
          <cell r="B4877">
            <v>20726</v>
          </cell>
          <cell r="C4877" t="str">
            <v>DANCELE</v>
          </cell>
          <cell r="D4877" t="str">
            <v>PS-20726-BM</v>
          </cell>
          <cell r="E4877" t="str">
            <v>CHACMANA AYVAR RUFINO</v>
          </cell>
          <cell r="F4877" t="str">
            <v>ARTESANAL</v>
          </cell>
        </row>
        <row r="4878">
          <cell r="B4878">
            <v>20735</v>
          </cell>
          <cell r="C4878" t="str">
            <v>JADRAN II</v>
          </cell>
          <cell r="D4878" t="str">
            <v>CE-20735-PM</v>
          </cell>
          <cell r="E4878" t="str">
            <v>CORPORACION PESQUERA INCA S.A.C.</v>
          </cell>
          <cell r="F4878" t="str">
            <v>DECRETO LEY Nº25977</v>
          </cell>
        </row>
        <row r="4879">
          <cell r="B4879">
            <v>20737</v>
          </cell>
          <cell r="C4879" t="str">
            <v>MAGA</v>
          </cell>
          <cell r="D4879" t="str">
            <v>CO-20737-BM</v>
          </cell>
          <cell r="E4879" t="str">
            <v>SAKANA DEL PERU S.A.</v>
          </cell>
          <cell r="F4879" t="str">
            <v>MENOR ESCALA</v>
          </cell>
        </row>
        <row r="4880">
          <cell r="B4880">
            <v>20738</v>
          </cell>
          <cell r="C4880" t="str">
            <v>CONDORITO I</v>
          </cell>
          <cell r="D4880" t="str">
            <v>CO-20738-BM</v>
          </cell>
          <cell r="E4880" t="str">
            <v>PERUPEZ S.A.C.</v>
          </cell>
          <cell r="F4880" t="str">
            <v>MENOR ESCALA</v>
          </cell>
        </row>
        <row r="4881">
          <cell r="B4881">
            <v>20739</v>
          </cell>
          <cell r="C4881" t="str">
            <v>CONDORITO II</v>
          </cell>
          <cell r="D4881" t="str">
            <v>CO-20739-BM</v>
          </cell>
          <cell r="E4881" t="str">
            <v>PERUPEZ S.A.C.</v>
          </cell>
          <cell r="F4881" t="str">
            <v>MENOR ESCALA</v>
          </cell>
        </row>
        <row r="4882">
          <cell r="B4882">
            <v>20740</v>
          </cell>
          <cell r="C4882" t="str">
            <v>CHABELA</v>
          </cell>
          <cell r="D4882" t="str">
            <v>CO-20740-BM</v>
          </cell>
          <cell r="E4882" t="str">
            <v>PESQUERA CRUZ AZUL S.A.C. ;SAKANA DEL PERU S.A.</v>
          </cell>
          <cell r="F4882" t="str">
            <v>MENOR ESCALA</v>
          </cell>
        </row>
        <row r="4883">
          <cell r="B4883">
            <v>20741</v>
          </cell>
          <cell r="C4883" t="str">
            <v>PONTEVEDRA</v>
          </cell>
          <cell r="D4883" t="str">
            <v>PL-20741-PM</v>
          </cell>
          <cell r="E4883" t="str">
            <v>PESQUERA EXALMAR S.A.A.</v>
          </cell>
          <cell r="F4883" t="str">
            <v>LEY Nº26920</v>
          </cell>
        </row>
        <row r="4884">
          <cell r="B4884">
            <v>20742</v>
          </cell>
          <cell r="C4884" t="str">
            <v>MILAGRO DE CHALPON</v>
          </cell>
          <cell r="D4884" t="str">
            <v>CO-20742-CM</v>
          </cell>
          <cell r="E4884" t="str">
            <v>PERICHE ALDANA MAGALY DEL ROSARIO ;VITE ZETA ADRIANO</v>
          </cell>
          <cell r="F4884" t="str">
            <v>LEY Nº26920</v>
          </cell>
        </row>
        <row r="4885">
          <cell r="B4885">
            <v>20743</v>
          </cell>
          <cell r="C4885" t="str">
            <v>DON ELISEO II</v>
          </cell>
          <cell r="D4885" t="str">
            <v>TA-20743-BM</v>
          </cell>
          <cell r="E4885" t="str">
            <v>ILLARI S.A.C.</v>
          </cell>
          <cell r="F4885" t="str">
            <v>MENOR ESCALA</v>
          </cell>
        </row>
        <row r="4886">
          <cell r="B4886">
            <v>20744</v>
          </cell>
          <cell r="C4886" t="str">
            <v>SANTA CATALINA</v>
          </cell>
          <cell r="D4886" t="str">
            <v>TA-20744-BM</v>
          </cell>
          <cell r="E4886" t="str">
            <v>SAMPEN PATASCA MARIA ANGELA</v>
          </cell>
          <cell r="F4886" t="str">
            <v>ARTESANAL</v>
          </cell>
        </row>
        <row r="4887">
          <cell r="B4887">
            <v>20745</v>
          </cell>
          <cell r="C4887" t="str">
            <v>MARIA PIA</v>
          </cell>
          <cell r="D4887" t="str">
            <v>PL-20745-PM</v>
          </cell>
          <cell r="E4887" t="str">
            <v>VIMALCA E.I.R.L.</v>
          </cell>
          <cell r="F4887" t="str">
            <v>LEY Nº26920</v>
          </cell>
        </row>
        <row r="4888">
          <cell r="B4888">
            <v>20746</v>
          </cell>
          <cell r="C4888" t="str">
            <v>JOSE MANUEL</v>
          </cell>
          <cell r="D4888" t="str">
            <v>PL-20746-CM</v>
          </cell>
          <cell r="E4888" t="str">
            <v>CHANDUY BERNAL JUAN FRANCISCO ;ZE? DE CHANDUY MARIA A.</v>
          </cell>
          <cell r="F4888" t="str">
            <v>MENOR ESCALA (ANCHOVETA)</v>
          </cell>
        </row>
        <row r="4889">
          <cell r="B4889">
            <v>20748</v>
          </cell>
          <cell r="C4889" t="str">
            <v>MI RAFAEL</v>
          </cell>
          <cell r="D4889" t="str">
            <v>PL-20748-CM</v>
          </cell>
          <cell r="E4889" t="str">
            <v>VENEGAS SANCHEZ PATRICIA GIOVANNA</v>
          </cell>
          <cell r="F4889" t="str">
            <v>LEY Nº26920</v>
          </cell>
        </row>
        <row r="4890">
          <cell r="B4890">
            <v>20749</v>
          </cell>
          <cell r="C4890" t="str">
            <v>ALEX JAVIER</v>
          </cell>
          <cell r="D4890" t="str">
            <v>PL-20749-CM</v>
          </cell>
          <cell r="E4890" t="str">
            <v>VITE PANTA SANTOS FRANCISCO Y OTRO</v>
          </cell>
          <cell r="F4890" t="str">
            <v>ARTESANAL</v>
          </cell>
        </row>
        <row r="4891">
          <cell r="B4891">
            <v>20755</v>
          </cell>
          <cell r="C4891" t="str">
            <v>ALTISIMO</v>
          </cell>
          <cell r="D4891" t="str">
            <v>CO-20755-BM</v>
          </cell>
          <cell r="E4891" t="str">
            <v>ACHAHUI SANCHEZ AURELIA SOFIA ;GARRIDO ACHAHUI CESAR RAUL</v>
          </cell>
          <cell r="F4891" t="str">
            <v>DECRETO LEGISLATIVO Nº1273</v>
          </cell>
        </row>
        <row r="4892">
          <cell r="B4892">
            <v>20759</v>
          </cell>
          <cell r="C4892" t="str">
            <v>RUBEN 2</v>
          </cell>
          <cell r="D4892" t="str">
            <v>PL-20759-CM</v>
          </cell>
          <cell r="E4892" t="str">
            <v>EFFIO SUCLUPE JOSUE ANTONIO</v>
          </cell>
          <cell r="F4892" t="str">
            <v>ARTESANAL</v>
          </cell>
        </row>
        <row r="4893">
          <cell r="B4893">
            <v>20760</v>
          </cell>
          <cell r="C4893" t="str">
            <v>TIMOTEO</v>
          </cell>
          <cell r="D4893" t="str">
            <v>HO-20760-CM</v>
          </cell>
          <cell r="E4893" t="str">
            <v>RAMIREZ GRADOS AMADOR</v>
          </cell>
          <cell r="F4893" t="str">
            <v>ARTESANAL</v>
          </cell>
        </row>
        <row r="4894">
          <cell r="B4894">
            <v>20761</v>
          </cell>
          <cell r="C4894" t="str">
            <v>TASA 51</v>
          </cell>
          <cell r="D4894" t="str">
            <v>CO-20761-PM</v>
          </cell>
          <cell r="E4894" t="str">
            <v>TECNOLOGICA DE ALIMENTOS S.A.</v>
          </cell>
          <cell r="F4894" t="str">
            <v>DECRETO LEY Nº25977</v>
          </cell>
        </row>
        <row r="4895">
          <cell r="B4895">
            <v>20762</v>
          </cell>
          <cell r="C4895" t="str">
            <v>SE?R DE LA ASENCION II</v>
          </cell>
          <cell r="D4895" t="str">
            <v>PT-20762-CM</v>
          </cell>
          <cell r="E4895" t="str">
            <v>ECHE PERICHE JOSE ELOY</v>
          </cell>
          <cell r="F4895" t="str">
            <v>LEY Nº26920</v>
          </cell>
        </row>
        <row r="4896">
          <cell r="B4896">
            <v>20767</v>
          </cell>
          <cell r="C4896" t="str">
            <v>KARINA</v>
          </cell>
          <cell r="D4896" t="str">
            <v>IO-20767-BM</v>
          </cell>
          <cell r="E4896" t="str">
            <v>GOMEZ CHARA? MANUEL Y CALIZAYA AGUILAR ASUNTA</v>
          </cell>
          <cell r="F4896" t="str">
            <v>ARTESANAL</v>
          </cell>
        </row>
        <row r="4897">
          <cell r="B4897">
            <v>20768</v>
          </cell>
          <cell r="C4897" t="str">
            <v>DO? MAXI</v>
          </cell>
          <cell r="D4897" t="str">
            <v>IO-20768-BM</v>
          </cell>
          <cell r="E4897" t="str">
            <v>AQUINO CHOQUE MARCELINO Y ACOSTUPA VILLANUEVA MAXIMILIANA</v>
          </cell>
          <cell r="F4897" t="str">
            <v>ARTESANAL</v>
          </cell>
        </row>
        <row r="4898">
          <cell r="B4898">
            <v>20769</v>
          </cell>
          <cell r="C4898" t="str">
            <v>EKANS</v>
          </cell>
          <cell r="D4898" t="str">
            <v>CO-20769-BM</v>
          </cell>
          <cell r="E4898" t="str">
            <v>SAKANA DEL PERU S.A</v>
          </cell>
          <cell r="F4898" t="str">
            <v>MENOR ESCALA</v>
          </cell>
        </row>
        <row r="4899">
          <cell r="B4899">
            <v>20770</v>
          </cell>
          <cell r="C4899" t="str">
            <v>TIUSKA</v>
          </cell>
          <cell r="D4899" t="str">
            <v>CO-20770-BM</v>
          </cell>
          <cell r="E4899" t="str">
            <v>PERUVIAN SEA FOOD LAS MARIAS SAC ;SAKANA DEL PERU S.A.</v>
          </cell>
          <cell r="F4899" t="str">
            <v>MENOR ESCALA</v>
          </cell>
        </row>
        <row r="4900">
          <cell r="B4900">
            <v>20771</v>
          </cell>
          <cell r="C4900" t="str">
            <v>SEADRA</v>
          </cell>
          <cell r="D4900" t="str">
            <v>CO-20771-BM</v>
          </cell>
          <cell r="E4900" t="str">
            <v>PERUVIAN SEA FOOD TUMBES SAC</v>
          </cell>
          <cell r="F4900" t="str">
            <v>ARTESANAL</v>
          </cell>
        </row>
        <row r="4901">
          <cell r="B4901">
            <v>20773</v>
          </cell>
          <cell r="C4901" t="str">
            <v>DIEGO</v>
          </cell>
          <cell r="D4901" t="str">
            <v>CO-20773-CM</v>
          </cell>
          <cell r="E4901" t="str">
            <v>ARTISANAL FFP S.A.C.</v>
          </cell>
          <cell r="F4901" t="str">
            <v>MENOR ESCALA (ANCHOVETA) - ARTESANAL</v>
          </cell>
        </row>
        <row r="4902">
          <cell r="B4902">
            <v>20774</v>
          </cell>
          <cell r="C4902" t="str">
            <v>ROSA MARIA</v>
          </cell>
          <cell r="D4902" t="str">
            <v>HO-20774-CM</v>
          </cell>
          <cell r="E4902" t="str">
            <v>INVERSIONES ISLAS DEL CARIBE S.A.C.</v>
          </cell>
          <cell r="F4902" t="str">
            <v>LEY Nº26920</v>
          </cell>
        </row>
        <row r="4903">
          <cell r="B4903">
            <v>20775</v>
          </cell>
          <cell r="C4903" t="str">
            <v>JOSE ENRIQUE</v>
          </cell>
          <cell r="D4903" t="str">
            <v>PL-20775-CM</v>
          </cell>
          <cell r="E4903" t="str">
            <v>SANDOVAL SANDOVAL JOSE SILVERIO</v>
          </cell>
          <cell r="F4903" t="str">
            <v>MENOR ESCALA (ANCHOVETA)</v>
          </cell>
        </row>
        <row r="4904">
          <cell r="B4904">
            <v>20776</v>
          </cell>
          <cell r="C4904" t="str">
            <v>DON VICTOR</v>
          </cell>
          <cell r="D4904" t="str">
            <v>CO-20776-BM</v>
          </cell>
          <cell r="E4904" t="str">
            <v>SALAZAR LEA? JACINTO ALFREDO Y CONYUGUE</v>
          </cell>
          <cell r="F4904" t="str">
            <v>ARTESANAL</v>
          </cell>
        </row>
        <row r="4905">
          <cell r="B4905">
            <v>20777</v>
          </cell>
          <cell r="C4905" t="str">
            <v>TASA 52</v>
          </cell>
          <cell r="D4905" t="str">
            <v>CO-20777-PM</v>
          </cell>
          <cell r="E4905" t="str">
            <v>TECNOLOGICA DE ALIMENTOS S.A.</v>
          </cell>
          <cell r="F4905" t="str">
            <v>DECRETO LEY Nº25977</v>
          </cell>
        </row>
        <row r="4906">
          <cell r="B4906">
            <v>20779</v>
          </cell>
          <cell r="C4906" t="str">
            <v>JESUS ES EL CAMINO</v>
          </cell>
          <cell r="D4906" t="str">
            <v>CO-20779-PM</v>
          </cell>
          <cell r="E4906" t="str">
            <v>TUME DE VITE MARIA ANITA ;VITE PINGO JUAN</v>
          </cell>
          <cell r="F4906" t="str">
            <v>LEY Nº26920</v>
          </cell>
        </row>
        <row r="4907">
          <cell r="B4907">
            <v>20780</v>
          </cell>
          <cell r="C4907" t="str">
            <v>ILE? 1</v>
          </cell>
          <cell r="D4907" t="str">
            <v>CO-20780-PM</v>
          </cell>
          <cell r="E4907" t="str">
            <v>PESQUERA SANTA ENMA S.A.</v>
          </cell>
          <cell r="F4907" t="str">
            <v>DECRETO LEY Nº25977</v>
          </cell>
        </row>
        <row r="4908">
          <cell r="B4908">
            <v>20781</v>
          </cell>
          <cell r="C4908" t="str">
            <v>BANDITA 1</v>
          </cell>
          <cell r="D4908" t="str">
            <v>CE-20781-CM</v>
          </cell>
          <cell r="E4908" t="str">
            <v>CHAVEZ MENDO FIDEL</v>
          </cell>
          <cell r="F4908" t="str">
            <v>ARTESANAL</v>
          </cell>
        </row>
        <row r="4909">
          <cell r="B4909">
            <v>20784</v>
          </cell>
          <cell r="C4909" t="str">
            <v>DIANA VANESSA</v>
          </cell>
          <cell r="D4909" t="str">
            <v>PT-20784-BM</v>
          </cell>
          <cell r="E4909" t="str">
            <v>PERICHE CHUNGA JOSE ANGEL</v>
          </cell>
          <cell r="F4909" t="str">
            <v>ARTESANAL</v>
          </cell>
        </row>
        <row r="4910">
          <cell r="B4910">
            <v>20785</v>
          </cell>
          <cell r="C4910" t="str">
            <v>NATI</v>
          </cell>
          <cell r="D4910" t="str">
            <v>PT-20785-BM</v>
          </cell>
          <cell r="E4910" t="str">
            <v>TELLO ROSAS ROBERTO</v>
          </cell>
          <cell r="F4910" t="str">
            <v>ARTESANAL</v>
          </cell>
        </row>
        <row r="4911">
          <cell r="B4911">
            <v>20786</v>
          </cell>
          <cell r="C4911" t="str">
            <v>MI ANDRES</v>
          </cell>
          <cell r="D4911" t="str">
            <v>PT-20786-BM</v>
          </cell>
          <cell r="E4911" t="str">
            <v>ECHE DE RUIZ JULIA ;ECHE DE TEMOCHE BENEDA ;ECHE ECHE ELADIO ;ECHE ECHE SANTOS LUIS ;ECHE ECHE TOMAS</v>
          </cell>
          <cell r="F4911" t="str">
            <v>ARTESANAL</v>
          </cell>
        </row>
        <row r="4912">
          <cell r="B4912">
            <v>20787</v>
          </cell>
          <cell r="C4912" t="str">
            <v>PEZO HERMANOS I</v>
          </cell>
          <cell r="D4912" t="str">
            <v>PA-20787-PF</v>
          </cell>
          <cell r="E4912" t="str">
            <v>PEZO LOPEZ JEAN</v>
          </cell>
          <cell r="F4912" t="str">
            <v>ARTESANAL</v>
          </cell>
        </row>
        <row r="4913">
          <cell r="B4913">
            <v>20788</v>
          </cell>
          <cell r="C4913" t="str">
            <v>OLIVER</v>
          </cell>
          <cell r="D4913" t="str">
            <v>PA-20788-BF</v>
          </cell>
          <cell r="E4913" t="str">
            <v>CALAMPA MARTINEZ ADRIEL</v>
          </cell>
          <cell r="F4913" t="str">
            <v>ARTESANAL</v>
          </cell>
        </row>
        <row r="4914">
          <cell r="B4914">
            <v>20789</v>
          </cell>
          <cell r="C4914" t="str">
            <v>CARLOTA</v>
          </cell>
          <cell r="D4914" t="str">
            <v>IO-20789-BM</v>
          </cell>
          <cell r="E4914" t="str">
            <v>MAMANI MAMANI JULIA GREGORIA Y OTROS</v>
          </cell>
          <cell r="F4914" t="str">
            <v>ARTESANAL</v>
          </cell>
        </row>
        <row r="4915">
          <cell r="B4915">
            <v>20799</v>
          </cell>
          <cell r="C4915" t="str">
            <v>VERGANTIN GOLETA IV</v>
          </cell>
          <cell r="D4915" t="str">
            <v>PS-20799-BM</v>
          </cell>
          <cell r="E4915" t="str">
            <v>TORRES GUTIERREZ ELEODORO</v>
          </cell>
          <cell r="F4915" t="str">
            <v>ARTESANAL</v>
          </cell>
        </row>
        <row r="4916">
          <cell r="B4916">
            <v>20802</v>
          </cell>
          <cell r="C4916" t="str">
            <v>ROBERTO CARLOS</v>
          </cell>
          <cell r="D4916" t="str">
            <v>ZS-20802-BM</v>
          </cell>
          <cell r="E4916" t="str">
            <v>PE? CRUZ CARLOS ALBERTO</v>
          </cell>
          <cell r="F4916" t="str">
            <v>ARTESANAL</v>
          </cell>
        </row>
        <row r="4917">
          <cell r="B4917">
            <v>20804</v>
          </cell>
          <cell r="C4917" t="str">
            <v>RICHARD JUNIOR</v>
          </cell>
          <cell r="D4917" t="str">
            <v>ZS-20804-BM</v>
          </cell>
          <cell r="E4917" t="str">
            <v>GUANILO LUNA RICARDO EDILBERTO</v>
          </cell>
          <cell r="F4917" t="str">
            <v>ARTESANAL</v>
          </cell>
        </row>
        <row r="4918">
          <cell r="B4918">
            <v>20805</v>
          </cell>
          <cell r="C4918" t="str">
            <v>ANA MARIA</v>
          </cell>
          <cell r="D4918" t="str">
            <v>ZS-20805-BM</v>
          </cell>
          <cell r="E4918" t="str">
            <v>QUEREVALU FIESTAS TEODULO</v>
          </cell>
          <cell r="F4918" t="str">
            <v>ARTESANAL</v>
          </cell>
        </row>
        <row r="4919">
          <cell r="B4919">
            <v>20806</v>
          </cell>
          <cell r="C4919" t="str">
            <v>VIRGEN DE LA ASUNCION</v>
          </cell>
          <cell r="D4919" t="str">
            <v>ZS-20806-BM</v>
          </cell>
          <cell r="E4919" t="str">
            <v>FLORES CORDOVA RICARDO</v>
          </cell>
          <cell r="F4919" t="str">
            <v>ARTESANAL</v>
          </cell>
        </row>
        <row r="4920">
          <cell r="B4920">
            <v>20808</v>
          </cell>
          <cell r="C4920" t="str">
            <v>JOSE MARTIN</v>
          </cell>
          <cell r="D4920" t="str">
            <v>PL-20808-CM</v>
          </cell>
          <cell r="E4920" t="str">
            <v>PESQUERA MARFEL S.A.C.</v>
          </cell>
          <cell r="F4920" t="str">
            <v>LEY Nº26920</v>
          </cell>
        </row>
        <row r="4921">
          <cell r="B4921">
            <v>20809</v>
          </cell>
          <cell r="C4921" t="str">
            <v>MI ALBERTO</v>
          </cell>
          <cell r="D4921" t="str">
            <v>PL-20809-CM</v>
          </cell>
          <cell r="E4921" t="str">
            <v>TEQUE CURO CARLOS</v>
          </cell>
          <cell r="F4921" t="str">
            <v>LEY Nº26920</v>
          </cell>
        </row>
        <row r="4922">
          <cell r="B4922">
            <v>20813</v>
          </cell>
          <cell r="C4922" t="str">
            <v>MANTRA II</v>
          </cell>
          <cell r="D4922" t="str">
            <v>CO-20813-BM</v>
          </cell>
          <cell r="E4922" t="str">
            <v>MANCORA TRADING S.A.C.</v>
          </cell>
          <cell r="F4922" t="str">
            <v>ARTESANAL</v>
          </cell>
        </row>
        <row r="4923">
          <cell r="B4923">
            <v>20814</v>
          </cell>
          <cell r="C4923" t="str">
            <v>MANTRA I</v>
          </cell>
          <cell r="D4923" t="str">
            <v>CO-20814-BM</v>
          </cell>
          <cell r="E4923" t="str">
            <v>MANCORA TRADING S.A.C.</v>
          </cell>
          <cell r="F4923" t="str">
            <v>ARTESANAL</v>
          </cell>
        </row>
        <row r="4924">
          <cell r="B4924">
            <v>20815</v>
          </cell>
          <cell r="C4924" t="str">
            <v>MEXI II</v>
          </cell>
          <cell r="D4924" t="str">
            <v>IO-20815-BM</v>
          </cell>
          <cell r="E4924" t="str">
            <v>CONDORI DE AROSQUIPA TEODORA JULIANA</v>
          </cell>
          <cell r="F4924" t="str">
            <v>ARTESANAL</v>
          </cell>
        </row>
        <row r="4925">
          <cell r="B4925">
            <v>20816</v>
          </cell>
          <cell r="C4925" t="str">
            <v>JESUCITO</v>
          </cell>
          <cell r="D4925" t="str">
            <v>IO-20816-BM</v>
          </cell>
          <cell r="E4925" t="str">
            <v>JIMENEZ RAMOS ANIBAL Y DIAZ DE JIMENEZ ROSA</v>
          </cell>
          <cell r="F4925" t="str">
            <v>ARTESANAL</v>
          </cell>
        </row>
        <row r="4926">
          <cell r="B4926">
            <v>20817</v>
          </cell>
          <cell r="C4926" t="str">
            <v>EDUARDO Y BREYSO</v>
          </cell>
          <cell r="D4926" t="str">
            <v>IO-20817-BM</v>
          </cell>
          <cell r="E4926" t="str">
            <v>ACU? VEGA SEVERIANO ;ESCALANTE ARENAS LUCINDA MELANEA</v>
          </cell>
          <cell r="F4926" t="str">
            <v>ARTESANAL</v>
          </cell>
        </row>
        <row r="4927">
          <cell r="B4927">
            <v>20818</v>
          </cell>
          <cell r="C4927" t="str">
            <v>ATENAS</v>
          </cell>
          <cell r="D4927" t="str">
            <v>IO-20818-BM</v>
          </cell>
          <cell r="E4927" t="str">
            <v>HUACHACA GOMEZ JESUS Y OTROS</v>
          </cell>
          <cell r="F4927" t="str">
            <v>ARTESANAL</v>
          </cell>
        </row>
        <row r="4928">
          <cell r="B4928">
            <v>20819</v>
          </cell>
          <cell r="C4928" t="str">
            <v>CHAPI I</v>
          </cell>
          <cell r="D4928" t="str">
            <v>IO-20819-BM</v>
          </cell>
          <cell r="E4928" t="str">
            <v>HURTADO PACO MARIA</v>
          </cell>
          <cell r="F4928" t="str">
            <v>ARTESANAL</v>
          </cell>
        </row>
        <row r="4929">
          <cell r="B4929">
            <v>20820</v>
          </cell>
          <cell r="C4929" t="str">
            <v>MAR Y CIELO</v>
          </cell>
          <cell r="D4929" t="str">
            <v>IO-20820-BM</v>
          </cell>
          <cell r="E4929" t="str">
            <v>CASTILLO PAREDES ROSALIA</v>
          </cell>
          <cell r="F4929" t="str">
            <v>ARTESANAL</v>
          </cell>
        </row>
        <row r="4930">
          <cell r="B4930">
            <v>20821</v>
          </cell>
          <cell r="C4930" t="str">
            <v>LUIS ALFREDO</v>
          </cell>
          <cell r="D4930" t="str">
            <v>IO-20821-BM</v>
          </cell>
          <cell r="E4930" t="str">
            <v>HUAMANI PALOMINO AURELIO FULGENCIO ;QUISPE CJURO JUANA FRANCISCA</v>
          </cell>
          <cell r="F4930" t="str">
            <v>ARTESANAL</v>
          </cell>
        </row>
        <row r="4931">
          <cell r="B4931">
            <v>20822</v>
          </cell>
          <cell r="C4931" t="str">
            <v>MIGUEL</v>
          </cell>
          <cell r="D4931" t="str">
            <v>IO-20822-BM</v>
          </cell>
          <cell r="E4931" t="str">
            <v>GARCIA GUTIERREZ MARIANO MIGUEL ;MAMANI CALLE MAURO SALOME</v>
          </cell>
          <cell r="F4931" t="str">
            <v>ARTESANAL</v>
          </cell>
        </row>
        <row r="4932">
          <cell r="B4932">
            <v>20823</v>
          </cell>
          <cell r="C4932" t="str">
            <v>KENYI</v>
          </cell>
          <cell r="D4932" t="str">
            <v>IO-20823-BM</v>
          </cell>
          <cell r="E4932" t="str">
            <v>FLORES ROMERO LUIS</v>
          </cell>
          <cell r="F4932" t="str">
            <v>ARTESANAL</v>
          </cell>
        </row>
        <row r="4933">
          <cell r="B4933">
            <v>20824</v>
          </cell>
          <cell r="C4933" t="str">
            <v>REBECA III</v>
          </cell>
          <cell r="D4933" t="str">
            <v>IO-20824-BM</v>
          </cell>
          <cell r="E4933" t="str">
            <v>LEYVA CHOQUE MARUJA</v>
          </cell>
          <cell r="F4933" t="str">
            <v>ARTESANAL</v>
          </cell>
        </row>
        <row r="4934">
          <cell r="B4934">
            <v>20825</v>
          </cell>
          <cell r="C4934" t="str">
            <v>DON FELIX</v>
          </cell>
          <cell r="D4934" t="str">
            <v>IO-20825-BM</v>
          </cell>
          <cell r="E4934" t="str">
            <v>HUANACUNI APAZA FELIX Y PAREDES TAPARA ANA ISABEL</v>
          </cell>
          <cell r="F4934" t="str">
            <v>ARTESANAL</v>
          </cell>
        </row>
        <row r="4935">
          <cell r="B4935">
            <v>20826</v>
          </cell>
          <cell r="C4935" t="str">
            <v>SANTA FE II</v>
          </cell>
          <cell r="D4935" t="str">
            <v>IO-20826-BM</v>
          </cell>
          <cell r="E4935" t="str">
            <v>ALCA DE ORDO? CARLOTA</v>
          </cell>
          <cell r="F4935" t="str">
            <v>ARTESANAL</v>
          </cell>
        </row>
        <row r="4936">
          <cell r="B4936">
            <v>20827</v>
          </cell>
          <cell r="C4936" t="str">
            <v>LOCUMBA III</v>
          </cell>
          <cell r="D4936" t="str">
            <v>IO-20827-BM</v>
          </cell>
          <cell r="E4936" t="str">
            <v>ESCALANTE ARENAS LUCINDA MELANEA</v>
          </cell>
          <cell r="F4936" t="str">
            <v>ARTESANAL</v>
          </cell>
        </row>
        <row r="4937">
          <cell r="B4937">
            <v>20828</v>
          </cell>
          <cell r="C4937" t="str">
            <v>MAYER I</v>
          </cell>
          <cell r="D4937" t="str">
            <v>IO-20828-BM</v>
          </cell>
          <cell r="E4937" t="str">
            <v>ACU? VEGA SEVERIANO</v>
          </cell>
          <cell r="F4937" t="str">
            <v>ARTESANAL</v>
          </cell>
        </row>
        <row r="4938">
          <cell r="B4938">
            <v>20830</v>
          </cell>
          <cell r="C4938" t="str">
            <v>JUAN POLO II</v>
          </cell>
          <cell r="D4938" t="str">
            <v>CO-20830-CM</v>
          </cell>
          <cell r="E4938" t="str">
            <v>LANCHIPA MEJIA HIPOLITO HEBERT</v>
          </cell>
          <cell r="F4938" t="str">
            <v>ARTESANAL</v>
          </cell>
        </row>
        <row r="4939">
          <cell r="B4939">
            <v>20832</v>
          </cell>
          <cell r="C4939" t="str">
            <v>DAYANA</v>
          </cell>
          <cell r="D4939" t="str">
            <v>CO-20832-CM</v>
          </cell>
          <cell r="E4939" t="str">
            <v>MASIAS VILLAR OSCAR ARTURO</v>
          </cell>
          <cell r="F4939" t="str">
            <v>ARTESANAL</v>
          </cell>
        </row>
        <row r="4940">
          <cell r="B4940">
            <v>20834</v>
          </cell>
          <cell r="C4940" t="str">
            <v>PEPE LUCHO IV</v>
          </cell>
          <cell r="D4940" t="str">
            <v>CO-20834-BM</v>
          </cell>
          <cell r="E4940" t="str">
            <v>BARACAT MOLINA LUIS CRUZ</v>
          </cell>
          <cell r="F4940" t="str">
            <v>ARTESANAL</v>
          </cell>
        </row>
        <row r="4941">
          <cell r="B4941">
            <v>20837</v>
          </cell>
          <cell r="C4941" t="str">
            <v>ANGELO ANTONIO</v>
          </cell>
          <cell r="D4941" t="str">
            <v>IO-20837-BM</v>
          </cell>
          <cell r="E4941" t="str">
            <v>MENDOZA YARLEQUE LUIS TEODORO</v>
          </cell>
          <cell r="F4941" t="str">
            <v>ARTESANAL</v>
          </cell>
        </row>
        <row r="4942">
          <cell r="B4942">
            <v>20838</v>
          </cell>
          <cell r="C4942" t="str">
            <v>VALENTINA Q</v>
          </cell>
          <cell r="D4942" t="str">
            <v>IO-20838-BM</v>
          </cell>
          <cell r="E4942" t="str">
            <v>QUINTANILLA AYCA WILFREDO WILBER</v>
          </cell>
          <cell r="F4942" t="str">
            <v>ARTESANAL</v>
          </cell>
        </row>
        <row r="4943">
          <cell r="B4943">
            <v>20844</v>
          </cell>
          <cell r="C4943" t="str">
            <v>DON JUSTO</v>
          </cell>
          <cell r="D4943" t="str">
            <v>IO-20844-BM</v>
          </cell>
          <cell r="E4943" t="str">
            <v>CCAMA VENTURA ISMAEL Y OTROS</v>
          </cell>
          <cell r="F4943" t="str">
            <v>ARTESANAL</v>
          </cell>
        </row>
        <row r="4944">
          <cell r="B4944">
            <v>20846</v>
          </cell>
          <cell r="C4944" t="str">
            <v>EMBAJADOR II</v>
          </cell>
          <cell r="D4944" t="str">
            <v>ZS-20846-BM</v>
          </cell>
          <cell r="E4944" t="str">
            <v>RAMIREZ AMAYA ELISEO</v>
          </cell>
          <cell r="F4944" t="str">
            <v>ARTESANAL</v>
          </cell>
        </row>
        <row r="4945">
          <cell r="B4945">
            <v>20849</v>
          </cell>
          <cell r="C4945" t="str">
            <v>YAMAR</v>
          </cell>
          <cell r="D4945" t="str">
            <v>IO-20849-BM</v>
          </cell>
          <cell r="E4945" t="str">
            <v>LIMA LIMA SALVADOR</v>
          </cell>
          <cell r="F4945" t="str">
            <v>ARTESANAL</v>
          </cell>
        </row>
        <row r="4946">
          <cell r="B4946">
            <v>20850</v>
          </cell>
          <cell r="C4946" t="str">
            <v>RODOLFO</v>
          </cell>
          <cell r="D4946" t="str">
            <v>IO-20850-BM</v>
          </cell>
          <cell r="E4946" t="str">
            <v>ALAVE VIZCARRA RODOLFO RENE ;PE?LOZA CONDORI DE ALAVE JOSEFINA</v>
          </cell>
          <cell r="F4946" t="str">
            <v>ARTESANAL</v>
          </cell>
        </row>
        <row r="4947">
          <cell r="B4947">
            <v>20851</v>
          </cell>
          <cell r="C4947" t="str">
            <v>EDUVINA DRAGON</v>
          </cell>
          <cell r="D4947" t="str">
            <v>HO-20851-BM</v>
          </cell>
          <cell r="E4947" t="str">
            <v>HIDALGO RATTO RAFAEL</v>
          </cell>
          <cell r="F4947" t="str">
            <v>ARTESANAL</v>
          </cell>
        </row>
        <row r="4948">
          <cell r="B4948">
            <v>20853</v>
          </cell>
          <cell r="C4948" t="str">
            <v>DITER DAVID</v>
          </cell>
          <cell r="D4948" t="str">
            <v>MO-20853-PM</v>
          </cell>
          <cell r="E4948" t="str">
            <v>CAOAQUIRA COAGUILA MILAGROS SUGEY</v>
          </cell>
          <cell r="F4948" t="str">
            <v>ARTESANAL</v>
          </cell>
        </row>
        <row r="4949">
          <cell r="B4949">
            <v>28055</v>
          </cell>
          <cell r="C4949" t="str">
            <v>REINO DE DIOS II</v>
          </cell>
          <cell r="D4949" t="str">
            <v>PT-28055-BM</v>
          </cell>
          <cell r="E4949" t="str">
            <v>MELGAREJO CACERES VICTOR</v>
          </cell>
          <cell r="F4949" t="str">
            <v>ARTESANAL</v>
          </cell>
        </row>
        <row r="4950">
          <cell r="B4950">
            <v>20856</v>
          </cell>
          <cell r="C4950" t="str">
            <v>NUESTRA SE?RA DE FATIMA</v>
          </cell>
          <cell r="D4950" t="str">
            <v>PL-20856-CM</v>
          </cell>
          <cell r="E4950" t="str">
            <v>RAMOS KONG BLANCA ESTHER ;RAMOS KONG LUIS ALEJANDRO</v>
          </cell>
          <cell r="F4950" t="str">
            <v>LEY Nº26920</v>
          </cell>
        </row>
        <row r="4951">
          <cell r="B4951">
            <v>20857</v>
          </cell>
          <cell r="C4951" t="str">
            <v>BANDITA II</v>
          </cell>
          <cell r="D4951" t="str">
            <v>CE-20857-CM</v>
          </cell>
          <cell r="E4951" t="str">
            <v>CHAVEZ MENDO FIDEL</v>
          </cell>
          <cell r="F4951" t="str">
            <v>ARTESANAL</v>
          </cell>
        </row>
        <row r="4952">
          <cell r="B4952">
            <v>20860</v>
          </cell>
          <cell r="C4952" t="str">
            <v>ERNESTOR</v>
          </cell>
          <cell r="D4952" t="str">
            <v>CE-20860-CM</v>
          </cell>
          <cell r="E4952" t="str">
            <v>TABOADA MERINO RUTH ELIZABET</v>
          </cell>
          <cell r="F4952" t="str">
            <v>MENOR ESCALA (ANCHOVETA)</v>
          </cell>
        </row>
        <row r="4953">
          <cell r="B4953">
            <v>20862</v>
          </cell>
          <cell r="C4953" t="str">
            <v>MARY</v>
          </cell>
          <cell r="D4953" t="str">
            <v>CE-20862-PM</v>
          </cell>
          <cell r="E4953" t="str">
            <v>PESQUERA CENTINELA S.A.C.</v>
          </cell>
          <cell r="F4953" t="str">
            <v>DECRETO LEY Nº25977</v>
          </cell>
        </row>
        <row r="4954">
          <cell r="B4954">
            <v>20863</v>
          </cell>
          <cell r="C4954" t="str">
            <v>OLGA</v>
          </cell>
          <cell r="D4954" t="str">
            <v>CO-20863-PM</v>
          </cell>
          <cell r="E4954" t="str">
            <v>PESQUERA DIAMANTE S.A.</v>
          </cell>
          <cell r="F4954" t="str">
            <v>DECRETO LEY Nº25977</v>
          </cell>
        </row>
        <row r="4955">
          <cell r="B4955">
            <v>20865</v>
          </cell>
          <cell r="C4955" t="str">
            <v>CHACAS I</v>
          </cell>
          <cell r="D4955" t="str">
            <v>CO-20865-CM</v>
          </cell>
          <cell r="E4955" t="str">
            <v>AMEZ SILVA BENJAMIN HERMINIO</v>
          </cell>
          <cell r="F4955" t="str">
            <v>MENOR ESCALA (ANCHOVETA) - ARTESANAL</v>
          </cell>
        </row>
        <row r="4956">
          <cell r="B4956">
            <v>20868</v>
          </cell>
          <cell r="C4956" t="str">
            <v>LA GLORIA DE JEHOVA</v>
          </cell>
          <cell r="D4956" t="str">
            <v>PL-20868-CM</v>
          </cell>
          <cell r="E4956" t="str">
            <v>ARTESANALES DEL SANTA S.A.C.</v>
          </cell>
          <cell r="F4956" t="str">
            <v>MENOR ESCALA (ANCHOVETA)</v>
          </cell>
        </row>
        <row r="4957">
          <cell r="B4957">
            <v>20871</v>
          </cell>
          <cell r="C4957" t="str">
            <v>MONITOR HUASCAR</v>
          </cell>
          <cell r="D4957" t="str">
            <v>PL-20871-CM</v>
          </cell>
          <cell r="E4957" t="str">
            <v>GAMARRA LLUEN ROSA AMELIA ;SANTISTEBAN URCIA PEDRO</v>
          </cell>
          <cell r="F4957" t="str">
            <v>LEY Nº26920</v>
          </cell>
        </row>
        <row r="4958">
          <cell r="B4958">
            <v>20874</v>
          </cell>
          <cell r="C4958" t="str">
            <v>ESTRELLITA DEL MAR</v>
          </cell>
          <cell r="D4958" t="str">
            <v>IO-20874-BM</v>
          </cell>
          <cell r="E4958" t="str">
            <v>QUISPE ROMERO RENE Y OTRO</v>
          </cell>
          <cell r="F4958" t="str">
            <v>ARTESANAL</v>
          </cell>
        </row>
        <row r="4959">
          <cell r="B4959">
            <v>20875</v>
          </cell>
          <cell r="C4959" t="str">
            <v>MILAGRO DE LUREN III</v>
          </cell>
          <cell r="D4959" t="str">
            <v>CO-20875-PM</v>
          </cell>
          <cell r="E4959" t="str">
            <v>PANTA PERICHE GREGORIO ;PANTA PERICHE LUIS FERNANDO ;PANTA PERICHE MODESTO ;PANTA PERICHE SEBASTIAN</v>
          </cell>
          <cell r="F4959" t="str">
            <v>LEY Nº26920</v>
          </cell>
        </row>
        <row r="4960">
          <cell r="B4960">
            <v>20877</v>
          </cell>
          <cell r="C4960" t="str">
            <v>EN MEMORIA A MI MADRE</v>
          </cell>
          <cell r="D4960" t="str">
            <v>CO-20877-BM</v>
          </cell>
          <cell r="E4960" t="str">
            <v>CCAPACCA PAREDES AGUSTIN</v>
          </cell>
          <cell r="F4960" t="str">
            <v>DECRETO LEGISLATIVO Nº1273</v>
          </cell>
        </row>
        <row r="4961">
          <cell r="B4961">
            <v>20878</v>
          </cell>
          <cell r="C4961" t="str">
            <v>SIEMPRE MI HERNANCITO II</v>
          </cell>
          <cell r="D4961" t="str">
            <v>PT-20878-CM</v>
          </cell>
          <cell r="E4961" t="str">
            <v>PANTA DE PERICHE JULIA ;PANTA PANTA JOSE ANDRES ;PANTA PERICHE MARIA CANDIDA ;PERICHE ECA PEDRO CELESTINO</v>
          </cell>
          <cell r="F4961" t="str">
            <v>LEY Nº26920</v>
          </cell>
        </row>
        <row r="4962">
          <cell r="B4962">
            <v>20883</v>
          </cell>
          <cell r="C4962" t="str">
            <v>GYRLY LIZBETH</v>
          </cell>
          <cell r="D4962" t="str">
            <v>PS-20883-BM</v>
          </cell>
          <cell r="E4962" t="str">
            <v>EMMA VALDIVIA ALDO LEONARDO</v>
          </cell>
          <cell r="F4962" t="str">
            <v>MENOR ESCALA (ANCHOVETA)</v>
          </cell>
        </row>
        <row r="4963">
          <cell r="B4963">
            <v>20884</v>
          </cell>
          <cell r="C4963" t="str">
            <v>MARIA FERNANDA</v>
          </cell>
          <cell r="D4963" t="str">
            <v>HO-20884-CM</v>
          </cell>
          <cell r="E4963" t="str">
            <v>LOAIZA MORA LUCIO</v>
          </cell>
          <cell r="F4963" t="str">
            <v>ARTESANAL</v>
          </cell>
        </row>
        <row r="4964">
          <cell r="B4964">
            <v>20885</v>
          </cell>
          <cell r="C4964" t="str">
            <v>ANISEA</v>
          </cell>
          <cell r="D4964" t="str">
            <v>IO-20885-BM</v>
          </cell>
          <cell r="E4964" t="str">
            <v>QUISPE ROMERO DANIELA JESUS</v>
          </cell>
          <cell r="F4964" t="str">
            <v>ARTESANAL</v>
          </cell>
        </row>
        <row r="4965">
          <cell r="B4965">
            <v>20888</v>
          </cell>
          <cell r="C4965" t="str">
            <v>STA. FORTUNATA</v>
          </cell>
          <cell r="D4965" t="str">
            <v>IO-20888-BM</v>
          </cell>
          <cell r="E4965" t="str">
            <v>PUMA CRUZ DE QUISPE NICOLAZA ;QUISPE RAMOS JHON ISMAEL</v>
          </cell>
          <cell r="F4965" t="str">
            <v>ARTESANAL</v>
          </cell>
        </row>
        <row r="4966">
          <cell r="B4966">
            <v>20891</v>
          </cell>
          <cell r="C4966" t="str">
            <v>GLADIADOR I</v>
          </cell>
          <cell r="D4966" t="str">
            <v>PS-20891-BM</v>
          </cell>
          <cell r="E4966" t="str">
            <v>DIAZ JIMENEZ JORGE LUIS</v>
          </cell>
          <cell r="F4966" t="str">
            <v>ARTESANAL</v>
          </cell>
        </row>
        <row r="4967">
          <cell r="B4967">
            <v>20892</v>
          </cell>
          <cell r="C4967" t="str">
            <v>AYMAR Y AHYLEM</v>
          </cell>
          <cell r="D4967" t="str">
            <v>PS-20892-BM</v>
          </cell>
          <cell r="E4967" t="str">
            <v>DIAZ LOPEZ JESUS ANTONIO</v>
          </cell>
          <cell r="F4967" t="str">
            <v>ARTESANAL</v>
          </cell>
        </row>
        <row r="4968">
          <cell r="B4968">
            <v>20893</v>
          </cell>
          <cell r="C4968" t="str">
            <v>COCOLIZO I</v>
          </cell>
          <cell r="D4968" t="str">
            <v>IO-20893-BM</v>
          </cell>
          <cell r="E4968" t="str">
            <v>GROPPO SOSA RUBEN W.</v>
          </cell>
          <cell r="F4968" t="str">
            <v>ARTESANAL</v>
          </cell>
        </row>
        <row r="4969">
          <cell r="B4969">
            <v>20894</v>
          </cell>
          <cell r="C4969" t="str">
            <v>MARIA DEL PILAR II</v>
          </cell>
          <cell r="D4969" t="str">
            <v>IO-20894-BM</v>
          </cell>
          <cell r="E4969" t="str">
            <v>FLORES CALLO MARIO EULOGIO</v>
          </cell>
          <cell r="F4969" t="str">
            <v>ARTESANAL</v>
          </cell>
        </row>
        <row r="4970">
          <cell r="B4970">
            <v>20895</v>
          </cell>
          <cell r="C4970" t="str">
            <v>HUASCAR IV</v>
          </cell>
          <cell r="D4970" t="str">
            <v>IO-20895-BM</v>
          </cell>
          <cell r="E4970" t="str">
            <v>DIAZ VEGA JUAN ENRIQUE Y HNO.</v>
          </cell>
          <cell r="F4970" t="str">
            <v>ARTESANAL</v>
          </cell>
        </row>
        <row r="4971">
          <cell r="B4971">
            <v>20896</v>
          </cell>
          <cell r="C4971" t="str">
            <v>BANNIA I</v>
          </cell>
          <cell r="D4971" t="str">
            <v>IO-20896-BM</v>
          </cell>
          <cell r="E4971" t="str">
            <v>AGUILAR ALANOCA TEOFILO</v>
          </cell>
          <cell r="F4971" t="str">
            <v>ARTESANAL</v>
          </cell>
        </row>
        <row r="4972">
          <cell r="B4972">
            <v>20897</v>
          </cell>
          <cell r="C4972" t="str">
            <v>YOVAMAER</v>
          </cell>
          <cell r="D4972" t="str">
            <v>CO-20897-BM</v>
          </cell>
          <cell r="E4972" t="str">
            <v>PACO TICONA MOISES</v>
          </cell>
          <cell r="F4972" t="str">
            <v>ARTESANAL</v>
          </cell>
        </row>
        <row r="4973">
          <cell r="B4973">
            <v>20900</v>
          </cell>
          <cell r="C4973" t="str">
            <v>MARIA BELEN II</v>
          </cell>
          <cell r="D4973" t="str">
            <v>CO-20900-BM</v>
          </cell>
          <cell r="E4973" t="str">
            <v>AGUILAR CHATA MARIA ;LIMA LIMA JUAN DE DIOS</v>
          </cell>
          <cell r="F4973" t="str">
            <v>ARTESANAL</v>
          </cell>
        </row>
        <row r="4974">
          <cell r="B4974">
            <v>20901</v>
          </cell>
          <cell r="C4974" t="str">
            <v>GUAYABAMBA DE IQUITOS</v>
          </cell>
          <cell r="D4974" t="str">
            <v>SY-20901-BM</v>
          </cell>
          <cell r="E4974" t="str">
            <v>CASTA?DA EGUSQUIZA HECTOR LEONARDO</v>
          </cell>
          <cell r="F4974" t="str">
            <v>ARTESANAL</v>
          </cell>
        </row>
        <row r="4975">
          <cell r="B4975">
            <v>20903</v>
          </cell>
          <cell r="C4975" t="str">
            <v>MI CARMELITA</v>
          </cell>
          <cell r="D4975" t="str">
            <v>PL-20903-CM</v>
          </cell>
          <cell r="E4975" t="str">
            <v>SANTISTEBAN CASTRO JOHN ERISSON</v>
          </cell>
          <cell r="F4975" t="str">
            <v>MENOR ESCALA (ANCHOVETA)</v>
          </cell>
        </row>
        <row r="4976">
          <cell r="B4976">
            <v>20904</v>
          </cell>
          <cell r="C4976" t="str">
            <v>MI JESUS SANTOS</v>
          </cell>
          <cell r="D4976" t="str">
            <v>PL-20904-CM</v>
          </cell>
          <cell r="E4976" t="str">
            <v>SUCLUPE URCIA EDWIN RUBEN</v>
          </cell>
          <cell r="F4976" t="str">
            <v>LEY Nº26920</v>
          </cell>
        </row>
        <row r="4977">
          <cell r="B4977">
            <v>20905</v>
          </cell>
          <cell r="C4977" t="str">
            <v>DON JUAN</v>
          </cell>
          <cell r="D4977" t="str">
            <v>PT-20905-CM</v>
          </cell>
          <cell r="E4977" t="str">
            <v>PINTO MAGUI? SHEYLA LISSETTE</v>
          </cell>
          <cell r="F4977" t="str">
            <v>MENOR ESCALA (ANCHOVETA)</v>
          </cell>
        </row>
        <row r="4978">
          <cell r="B4978">
            <v>20906</v>
          </cell>
          <cell r="C4978" t="str">
            <v>ROCIO II</v>
          </cell>
          <cell r="D4978" t="str">
            <v>MO-20906-BM</v>
          </cell>
          <cell r="E4978" t="str">
            <v>PIMENTEL ROMAN PILAR ENRIQUETA ;RUIZ JIMENEZ JUAN MANUEL</v>
          </cell>
          <cell r="F4978" t="str">
            <v>ARTESANAL</v>
          </cell>
        </row>
        <row r="4979">
          <cell r="B4979">
            <v>20907</v>
          </cell>
          <cell r="C4979" t="str">
            <v>VIRGEN DEL CARMEN AG</v>
          </cell>
          <cell r="D4979" t="str">
            <v>IO-20907-BM</v>
          </cell>
          <cell r="E4979" t="str">
            <v>AMESQUITA PAREDES ERMES LUIS Y OTRO</v>
          </cell>
          <cell r="F4979" t="str">
            <v>ARTESANAL</v>
          </cell>
        </row>
        <row r="4980">
          <cell r="B4980">
            <v>20909</v>
          </cell>
          <cell r="C4980" t="str">
            <v>MILAGROSA CONCEPCION II</v>
          </cell>
          <cell r="D4980" t="str">
            <v>TA-20909-CM</v>
          </cell>
          <cell r="E4980" t="str">
            <v>PESQUERA EXALMAR S.A.A.</v>
          </cell>
          <cell r="F4980" t="str">
            <v>LEY Nº26920</v>
          </cell>
        </row>
        <row r="4981">
          <cell r="B4981">
            <v>20910</v>
          </cell>
          <cell r="C4981" t="str">
            <v>DON JUAN II</v>
          </cell>
          <cell r="D4981" t="str">
            <v>CO-20910-PM</v>
          </cell>
          <cell r="E4981" t="str">
            <v>EMPRESA PESQUERA J &amp; B E.I.R.L.</v>
          </cell>
          <cell r="F4981" t="str">
            <v>LEY Nº26920</v>
          </cell>
        </row>
        <row r="4982">
          <cell r="B4982">
            <v>20911</v>
          </cell>
          <cell r="C4982" t="str">
            <v>JUANA ROSA I</v>
          </cell>
          <cell r="D4982" t="str">
            <v>PS-20911-BM</v>
          </cell>
          <cell r="E4982" t="str">
            <v>BUSTOS RIVERA GUILLERMO</v>
          </cell>
          <cell r="F4982" t="str">
            <v>ARTESANAL</v>
          </cell>
        </row>
        <row r="4983">
          <cell r="B4983">
            <v>20913</v>
          </cell>
          <cell r="C4983" t="str">
            <v>CICCIOLINA</v>
          </cell>
          <cell r="D4983" t="str">
            <v>CO-20913-CM</v>
          </cell>
          <cell r="E4983" t="str">
            <v>EMPRESA PESQUERA R.V. E.I.R.L.</v>
          </cell>
          <cell r="F4983" t="str">
            <v>ARTESANAL</v>
          </cell>
        </row>
        <row r="4984">
          <cell r="B4984">
            <v>20914</v>
          </cell>
          <cell r="C4984" t="str">
            <v>MI PATRONA II</v>
          </cell>
          <cell r="D4984" t="str">
            <v>PT-20914-CM</v>
          </cell>
          <cell r="E4984" t="str">
            <v>YANGUA CORREA MARCO</v>
          </cell>
          <cell r="F4984" t="str">
            <v>ARTESANAL</v>
          </cell>
        </row>
        <row r="4985">
          <cell r="B4985">
            <v>20915</v>
          </cell>
          <cell r="C4985" t="str">
            <v>TEODULO ESTHER</v>
          </cell>
          <cell r="D4985" t="str">
            <v>PT-20915-CM</v>
          </cell>
          <cell r="E4985" t="str">
            <v>PAIVA CHERRES JOSE Y PAIVA FIESTAS DE PAIVA MARGARITA</v>
          </cell>
          <cell r="F4985" t="str">
            <v>ARTESANAL</v>
          </cell>
        </row>
        <row r="4986">
          <cell r="B4986">
            <v>20916</v>
          </cell>
          <cell r="C4986" t="str">
            <v>LUCERO DEL NORTE</v>
          </cell>
          <cell r="D4986" t="str">
            <v>PT-20916-BM</v>
          </cell>
          <cell r="E4986" t="str">
            <v>CA?TE PINGO JUAN LINO ;SANTOS CHINCHAY FRANCISCA</v>
          </cell>
          <cell r="F4986" t="str">
            <v>DECRETO LEGISLATIVO Nº1273</v>
          </cell>
        </row>
        <row r="4987">
          <cell r="B4987">
            <v>20918</v>
          </cell>
          <cell r="C4987" t="str">
            <v>ROLANDO III</v>
          </cell>
          <cell r="D4987" t="str">
            <v>IO-20918-BM</v>
          </cell>
          <cell r="E4987" t="str">
            <v>VELASQUEZ ALANOCA ELEODORA MARGARITA</v>
          </cell>
          <cell r="F4987" t="str">
            <v>ARTESANAL</v>
          </cell>
        </row>
        <row r="4988">
          <cell r="B4988">
            <v>20923</v>
          </cell>
          <cell r="C4988" t="str">
            <v>LILIAM</v>
          </cell>
          <cell r="D4988" t="str">
            <v>CO-20923-CM</v>
          </cell>
          <cell r="E4988" t="str">
            <v>MOY CAMPOS ERICK FRANCISCO</v>
          </cell>
          <cell r="F4988" t="str">
            <v>MENOR ESCALA (ANCHOVETA) - ARTESANAL</v>
          </cell>
        </row>
        <row r="4989">
          <cell r="B4989">
            <v>20925</v>
          </cell>
          <cell r="C4989" t="str">
            <v>MARIA ESPERANZA 4</v>
          </cell>
          <cell r="D4989" t="str">
            <v>PL-20925-CM</v>
          </cell>
          <cell r="E4989" t="str">
            <v>ARTESANALES DEL SANTA S.A.C.</v>
          </cell>
          <cell r="F4989" t="str">
            <v>MENOR ESCALA (ANCHOVETA)</v>
          </cell>
        </row>
        <row r="4990">
          <cell r="B4990">
            <v>20926</v>
          </cell>
          <cell r="C4990" t="str">
            <v>DIANA DEL ROSARIO-2</v>
          </cell>
          <cell r="D4990" t="str">
            <v>PL-20926-CM</v>
          </cell>
          <cell r="E4990" t="str">
            <v>LOPEZ GONZALES MANUEL OSWALDO</v>
          </cell>
          <cell r="F4990" t="str">
            <v>ARTESANAL</v>
          </cell>
        </row>
        <row r="4991">
          <cell r="B4991">
            <v>20930</v>
          </cell>
          <cell r="C4991" t="str">
            <v>HELENA</v>
          </cell>
          <cell r="D4991" t="str">
            <v>IO-20930-BM</v>
          </cell>
          <cell r="E4991" t="str">
            <v>ARIAS DE JAHUIRA JUANA ;JAHUIRA CRUZ MARIO NATIVIDAD</v>
          </cell>
          <cell r="F4991" t="str">
            <v>MENOR ESCALA (ANCHOVETA) - ARTESANAL</v>
          </cell>
        </row>
        <row r="4992">
          <cell r="B4992">
            <v>20932</v>
          </cell>
          <cell r="C4992" t="str">
            <v>DAYANA</v>
          </cell>
          <cell r="D4992" t="str">
            <v>ZS-20932-BM</v>
          </cell>
          <cell r="E4992" t="str">
            <v>CHICOMA MARCHENA ROSA MAGDALENA</v>
          </cell>
          <cell r="F4992" t="str">
            <v>ARTESANAL</v>
          </cell>
        </row>
        <row r="4993">
          <cell r="B4993">
            <v>20939</v>
          </cell>
          <cell r="C4993" t="str">
            <v>ANDREA PATRICIA</v>
          </cell>
          <cell r="D4993" t="str">
            <v>HO-20939-BM</v>
          </cell>
          <cell r="E4993" t="str">
            <v>RODRIGUEZ BIANCATO PABLO MARTIN</v>
          </cell>
          <cell r="F4993" t="str">
            <v>ARTESANAL</v>
          </cell>
        </row>
        <row r="4994">
          <cell r="B4994">
            <v>20940</v>
          </cell>
          <cell r="C4994" t="str">
            <v>BORKA</v>
          </cell>
          <cell r="D4994" t="str">
            <v>HO-20940-BM</v>
          </cell>
          <cell r="E4994" t="str">
            <v>MEJIA HUAPAYA JOSE LUIS</v>
          </cell>
          <cell r="F4994" t="str">
            <v>ARTESANAL</v>
          </cell>
        </row>
        <row r="4995">
          <cell r="B4995">
            <v>20941</v>
          </cell>
          <cell r="C4995" t="str">
            <v>NEPTUNA</v>
          </cell>
          <cell r="D4995" t="str">
            <v>HO-20941-CM</v>
          </cell>
          <cell r="E4995" t="str">
            <v>INVERSIONES MAR DE ISABEL S.A.C.</v>
          </cell>
          <cell r="F4995" t="str">
            <v>MENOR ESCALA (ANCHOVETA) - ARTESANAL</v>
          </cell>
        </row>
        <row r="4996">
          <cell r="B4996">
            <v>20942</v>
          </cell>
          <cell r="C4996" t="str">
            <v>SE?R DE LUREN</v>
          </cell>
          <cell r="D4996" t="str">
            <v>CO-20942-CM</v>
          </cell>
          <cell r="E4996" t="str">
            <v>AMERICA GLOBAL S.A.C.</v>
          </cell>
          <cell r="F4996" t="str">
            <v>MENOR ESCALA (ANCHOVETA)</v>
          </cell>
        </row>
        <row r="4997">
          <cell r="B4997">
            <v>20944</v>
          </cell>
          <cell r="C4997" t="str">
            <v>CHAVEZ ALVA</v>
          </cell>
          <cell r="D4997" t="str">
            <v>CO-20944-BM</v>
          </cell>
          <cell r="E4997" t="str">
            <v>CHAVEZ VALLEJOS FREDEGUNDO</v>
          </cell>
          <cell r="F4997" t="str">
            <v>ARTESANAL</v>
          </cell>
        </row>
        <row r="4998">
          <cell r="B4998">
            <v>20945</v>
          </cell>
          <cell r="C4998" t="str">
            <v>FRAMAR II</v>
          </cell>
          <cell r="D4998" t="str">
            <v>CO-20945-BM</v>
          </cell>
          <cell r="E4998" t="str">
            <v>QUEZADA QUEZADA MARIO</v>
          </cell>
          <cell r="F4998" t="str">
            <v>ARTESANAL</v>
          </cell>
        </row>
        <row r="4999">
          <cell r="B4999">
            <v>20946</v>
          </cell>
          <cell r="C4999" t="str">
            <v>MARIA JESUS 1</v>
          </cell>
          <cell r="D4999" t="str">
            <v>CO-20946-CM</v>
          </cell>
          <cell r="E4999" t="str">
            <v>ESTRADA VERGARA JUAN RICARDO</v>
          </cell>
          <cell r="F4999" t="str">
            <v>MENOR ESCALA (ANCHOVETA) - ARTESANAL</v>
          </cell>
        </row>
        <row r="5000">
          <cell r="B5000">
            <v>20947</v>
          </cell>
          <cell r="C5000" t="str">
            <v>CLIPER</v>
          </cell>
          <cell r="D5000" t="str">
            <v>CO-20947-CM</v>
          </cell>
          <cell r="E5000" t="str">
            <v>QUEZADA QUEZADA AUGUSTO CESAR</v>
          </cell>
          <cell r="F5000" t="str">
            <v>MENOR ESCALA (ANCHOVETA)</v>
          </cell>
        </row>
        <row r="5001">
          <cell r="B5001">
            <v>20948</v>
          </cell>
          <cell r="C5001" t="str">
            <v>JESUS ES EL CAMINO</v>
          </cell>
          <cell r="D5001" t="str">
            <v>PL-20948-CM</v>
          </cell>
          <cell r="E5001" t="str">
            <v>CUSTODIO VDA. DE URCIA JULIA</v>
          </cell>
          <cell r="F5001" t="str">
            <v>ARTESANAL</v>
          </cell>
        </row>
        <row r="5002">
          <cell r="B5002">
            <v>20950</v>
          </cell>
          <cell r="C5002" t="str">
            <v>MECHITA</v>
          </cell>
          <cell r="D5002" t="str">
            <v>CE-20950-PM</v>
          </cell>
          <cell r="E5002" t="str">
            <v>TRUJILLO VERTIZ MERCEDES</v>
          </cell>
          <cell r="F5002" t="str">
            <v>DECRETO LEY Nº25977</v>
          </cell>
        </row>
        <row r="5003">
          <cell r="B5003">
            <v>20953</v>
          </cell>
          <cell r="C5003" t="str">
            <v>JORGE</v>
          </cell>
          <cell r="D5003" t="str">
            <v>HO-20953-BM</v>
          </cell>
          <cell r="E5003" t="str">
            <v>SIFUENTES LOO JORGE ALBERTO</v>
          </cell>
          <cell r="F5003" t="str">
            <v>ARTESANAL</v>
          </cell>
        </row>
        <row r="5004">
          <cell r="B5004">
            <v>20954</v>
          </cell>
          <cell r="C5004" t="str">
            <v>NEPTUNO</v>
          </cell>
          <cell r="D5004" t="str">
            <v>HO-20954-CM</v>
          </cell>
          <cell r="E5004" t="str">
            <v>MEDINA DE SILVA ADELINA</v>
          </cell>
          <cell r="F5004" t="str">
            <v>MENOR ESCALA (ANCHOVETA) - ARTESANAL</v>
          </cell>
        </row>
        <row r="5005">
          <cell r="B5005">
            <v>20955</v>
          </cell>
          <cell r="C5005" t="str">
            <v>JORGE I</v>
          </cell>
          <cell r="D5005" t="str">
            <v>HO-20955-BM</v>
          </cell>
          <cell r="E5005" t="str">
            <v>SIFUENTES LOO JORGE ALBERTO</v>
          </cell>
          <cell r="F5005" t="str">
            <v>ARTESANAL</v>
          </cell>
        </row>
        <row r="5006">
          <cell r="B5006">
            <v>20958</v>
          </cell>
          <cell r="C5006" t="str">
            <v>SANTA MONICA V</v>
          </cell>
          <cell r="D5006" t="str">
            <v>PT-20958-PM</v>
          </cell>
          <cell r="E5006" t="str">
            <v>INDUSTRIAL PESQUERA SANTA MONICA S.A.</v>
          </cell>
          <cell r="F5006" t="str">
            <v>DECRETO LEY Nº25977</v>
          </cell>
        </row>
        <row r="5007">
          <cell r="B5007">
            <v>20961</v>
          </cell>
          <cell r="C5007" t="str">
            <v>JOSIAS DUVAN</v>
          </cell>
          <cell r="D5007" t="str">
            <v>SE-20961-BM</v>
          </cell>
          <cell r="E5007" t="str">
            <v>COLLANTES RAMOS MARIA DOLORES Y LANDA CARRE? WALTER AMERICO</v>
          </cell>
          <cell r="F5007" t="str">
            <v>ARTESANAL</v>
          </cell>
        </row>
        <row r="5008">
          <cell r="B5008">
            <v>20963</v>
          </cell>
          <cell r="C5008" t="str">
            <v>EL TOYO</v>
          </cell>
          <cell r="D5008" t="str">
            <v>PS-20963-BM</v>
          </cell>
          <cell r="E5008" t="str">
            <v>NU?Z HERRERA TERESA</v>
          </cell>
          <cell r="F5008" t="str">
            <v>ARTESANAL</v>
          </cell>
        </row>
        <row r="5009">
          <cell r="B5009">
            <v>20966</v>
          </cell>
          <cell r="C5009" t="str">
            <v>JEHOVA-II</v>
          </cell>
          <cell r="D5009" t="str">
            <v>PS-20966-BM</v>
          </cell>
          <cell r="E5009" t="str">
            <v>ALANOCA YUJRA GENARA</v>
          </cell>
          <cell r="F5009" t="str">
            <v>ARTESANAL</v>
          </cell>
        </row>
        <row r="5010">
          <cell r="B5010">
            <v>20967</v>
          </cell>
          <cell r="C5010" t="str">
            <v>GENESIS</v>
          </cell>
          <cell r="D5010" t="str">
            <v>PS-20967-BM</v>
          </cell>
          <cell r="E5010" t="str">
            <v>LAVALLE AVILA MARILU</v>
          </cell>
          <cell r="F5010" t="str">
            <v>DECRETO LEGISLATIVO Nº1273</v>
          </cell>
        </row>
        <row r="5011">
          <cell r="B5011">
            <v>20968</v>
          </cell>
          <cell r="C5011" t="str">
            <v>MAURO</v>
          </cell>
          <cell r="D5011" t="str">
            <v>PL-20968-PM</v>
          </cell>
          <cell r="E5011" t="str">
            <v>ALVAREZ ECHE FLORA ;VITE MORALES LEONARDO FELIPE</v>
          </cell>
          <cell r="F5011" t="str">
            <v>LEY Nº26920</v>
          </cell>
        </row>
        <row r="5012">
          <cell r="B5012">
            <v>20971</v>
          </cell>
          <cell r="C5012" t="str">
            <v>MARIA PASTORA</v>
          </cell>
          <cell r="D5012" t="str">
            <v>PL-20971-BM</v>
          </cell>
          <cell r="E5012" t="str">
            <v>SANCHEZ CURO SACRAMENTO HUMBERTO</v>
          </cell>
          <cell r="F5012" t="str">
            <v>ARTESANAL</v>
          </cell>
        </row>
        <row r="5013">
          <cell r="B5013">
            <v>20973</v>
          </cell>
          <cell r="C5013" t="str">
            <v>DAMITZU LISSETH</v>
          </cell>
          <cell r="D5013" t="str">
            <v>IO-20973-BM</v>
          </cell>
          <cell r="E5013" t="str">
            <v>DIAZ CALDERON FERMIN OSWALDO Y LINARES PEREZ ZENIA BETTY</v>
          </cell>
          <cell r="F5013" t="str">
            <v>ARTESANAL</v>
          </cell>
        </row>
        <row r="5014">
          <cell r="B5014">
            <v>20974</v>
          </cell>
          <cell r="C5014" t="str">
            <v>LOS CHOCHOS 3</v>
          </cell>
          <cell r="D5014" t="str">
            <v>SE-20974-BM</v>
          </cell>
          <cell r="E5014" t="str">
            <v>CHUYES VARGAS EDDIR LEONIDES</v>
          </cell>
          <cell r="F5014" t="str">
            <v>DECRETO LEGISLATIVO Nº1273</v>
          </cell>
        </row>
        <row r="5015">
          <cell r="B5015">
            <v>20984</v>
          </cell>
          <cell r="C5015" t="str">
            <v>BENDICION DE DIOS</v>
          </cell>
          <cell r="D5015" t="str">
            <v>PS-20984-BM</v>
          </cell>
          <cell r="E5015" t="str">
            <v>PAUCAR CAMPOS ELIADES SIXTO</v>
          </cell>
          <cell r="F5015" t="str">
            <v>ARTESANAL</v>
          </cell>
        </row>
        <row r="5016">
          <cell r="B5016">
            <v>20995</v>
          </cell>
          <cell r="C5016" t="str">
            <v>JHON CARLOS</v>
          </cell>
          <cell r="D5016" t="str">
            <v>ZS-20995-CM</v>
          </cell>
          <cell r="E5016" t="str">
            <v>FIESTAS SANCHEZ SANTOS</v>
          </cell>
          <cell r="F5016" t="str">
            <v>ARTESANAL</v>
          </cell>
        </row>
        <row r="5017">
          <cell r="B5017">
            <v>20997</v>
          </cell>
          <cell r="C5017" t="str">
            <v>CAFARO I</v>
          </cell>
          <cell r="D5017" t="str">
            <v>IO-20997-CM</v>
          </cell>
          <cell r="E5017" t="str">
            <v>ROMAN CORBACHO CARLO ROMY</v>
          </cell>
          <cell r="F5017" t="str">
            <v>ARTESANAL</v>
          </cell>
        </row>
        <row r="5018">
          <cell r="B5018">
            <v>20999</v>
          </cell>
          <cell r="C5018" t="str">
            <v>ROSA MARDELI IV</v>
          </cell>
          <cell r="D5018" t="str">
            <v>MO-20999-BM</v>
          </cell>
          <cell r="E5018" t="str">
            <v>SAIRE PARIONA ALBERTO DEMETRIO</v>
          </cell>
          <cell r="F5018" t="str">
            <v>ARTESANAL</v>
          </cell>
        </row>
        <row r="5019">
          <cell r="B5019">
            <v>21001</v>
          </cell>
          <cell r="C5019" t="str">
            <v>MI JUSTINA</v>
          </cell>
          <cell r="D5019" t="str">
            <v>PL-21001-PM</v>
          </cell>
          <cell r="E5019" t="str">
            <v>FIESTAS GALAN DE LLENQUE MARIA JUSTINA ;LLENQUE FIESTAS LUIS ALBERTO ;LLENQUE FIESTAS MANUEL RAMOS</v>
          </cell>
          <cell r="F5019" t="str">
            <v>LEY Nº26920</v>
          </cell>
        </row>
        <row r="5020">
          <cell r="B5020">
            <v>21002</v>
          </cell>
          <cell r="C5020" t="str">
            <v>ROXANA</v>
          </cell>
          <cell r="D5020" t="str">
            <v>PL-21002-CM</v>
          </cell>
          <cell r="E5020" t="str">
            <v>LOPEZ PE? ROSA AMELIA</v>
          </cell>
          <cell r="F5020" t="str">
            <v>MENOR ESCALA (ANCHOVETA)</v>
          </cell>
        </row>
        <row r="5021">
          <cell r="B5021">
            <v>21005</v>
          </cell>
          <cell r="C5021" t="str">
            <v>LALO</v>
          </cell>
          <cell r="D5021" t="str">
            <v>CO-21005-BM</v>
          </cell>
          <cell r="E5021" t="str">
            <v>TEMOCHE PAIVA JUANA ;TEMOCHE PAIVA MARGARITA ;TEMOCHE PAIVA OSCAR EMILIO</v>
          </cell>
          <cell r="F5021" t="str">
            <v>ARTESANAL</v>
          </cell>
        </row>
        <row r="5022">
          <cell r="B5022">
            <v>21009</v>
          </cell>
          <cell r="C5022" t="str">
            <v>EDUARDO Y GERALDINE</v>
          </cell>
          <cell r="D5022" t="str">
            <v>HO-21009-BM</v>
          </cell>
          <cell r="E5022" t="str">
            <v>MENA HUAMAN ALEXIS MACARIO Y CONYUGE DO? VILLEGAS RUMICHE JUANA</v>
          </cell>
          <cell r="F5022" t="str">
            <v>ARTESANAL</v>
          </cell>
        </row>
        <row r="5023">
          <cell r="B5023">
            <v>21011</v>
          </cell>
          <cell r="C5023" t="str">
            <v>OSCAR 3</v>
          </cell>
          <cell r="D5023" t="str">
            <v>IO-21011-BM</v>
          </cell>
          <cell r="E5023" t="str">
            <v>RIVERA ZAMBRANO ETHEL DURDAME</v>
          </cell>
          <cell r="F5023" t="str">
            <v>ARTESANAL</v>
          </cell>
        </row>
        <row r="5024">
          <cell r="B5024">
            <v>21014</v>
          </cell>
          <cell r="C5024" t="str">
            <v>VICTORIA</v>
          </cell>
          <cell r="D5024" t="str">
            <v>CO-21014-CM</v>
          </cell>
          <cell r="E5024" t="str">
            <v>PESQUERA MARIA ENMA S.A.C.</v>
          </cell>
          <cell r="F5024" t="str">
            <v>LEY Nº26920</v>
          </cell>
        </row>
        <row r="5025">
          <cell r="B5025">
            <v>21015</v>
          </cell>
          <cell r="C5025" t="str">
            <v>MIGUELINA</v>
          </cell>
          <cell r="D5025" t="str">
            <v>CO-21015-PM</v>
          </cell>
          <cell r="E5025" t="str">
            <v>PESQUERA ZEMAR S.A.C.</v>
          </cell>
          <cell r="F5025" t="str">
            <v>LEY Nº26920</v>
          </cell>
        </row>
        <row r="5026">
          <cell r="B5026">
            <v>21016</v>
          </cell>
          <cell r="C5026" t="str">
            <v>TIO SAMBITO</v>
          </cell>
          <cell r="D5026" t="str">
            <v>CO-21016-CM</v>
          </cell>
          <cell r="E5026" t="str">
            <v>EMPRESA PESQUERA MARIA DEL ROCIO S.R.L.</v>
          </cell>
          <cell r="F5026" t="str">
            <v>LEY Nº26920</v>
          </cell>
        </row>
        <row r="5027">
          <cell r="B5027">
            <v>21017</v>
          </cell>
          <cell r="C5027" t="str">
            <v>MILAGROS DE CHALPON I</v>
          </cell>
          <cell r="D5027" t="str">
            <v>CO-21017-PM</v>
          </cell>
          <cell r="E5027" t="str">
            <v>VITE GROUP E.I.R.L.</v>
          </cell>
          <cell r="F5027" t="str">
            <v>LEY Nº26920</v>
          </cell>
        </row>
        <row r="5028">
          <cell r="B5028">
            <v>21018</v>
          </cell>
          <cell r="C5028" t="str">
            <v>MARIA FERNANDA</v>
          </cell>
          <cell r="D5028" t="str">
            <v>IO-21018-CM</v>
          </cell>
          <cell r="E5028" t="str">
            <v>PEREZ BAZALAR CESAR EMILIO E.I.R.L.</v>
          </cell>
          <cell r="F5028" t="str">
            <v>ARTESANAL</v>
          </cell>
        </row>
        <row r="5029">
          <cell r="B5029">
            <v>21024</v>
          </cell>
          <cell r="C5029" t="str">
            <v>MIGUEL ECHARRI</v>
          </cell>
          <cell r="D5029" t="str">
            <v>PL-21024-CM</v>
          </cell>
          <cell r="E5029" t="str">
            <v>DIAZ CUBAS VDA. DE URCIA VICTORIA YSAURA ;PANTA SANCHEZ FRANK RONNIE</v>
          </cell>
          <cell r="F5029" t="str">
            <v>ARTESANAL</v>
          </cell>
        </row>
        <row r="5030">
          <cell r="B5030">
            <v>21026</v>
          </cell>
          <cell r="C5030" t="str">
            <v>MI JAMAR</v>
          </cell>
          <cell r="D5030" t="str">
            <v>PL-21026-CM</v>
          </cell>
          <cell r="E5030" t="str">
            <v>PALMA DE BERNAL MARIA MELCHORA</v>
          </cell>
          <cell r="F5030" t="str">
            <v>ARTESANAL</v>
          </cell>
        </row>
        <row r="5031">
          <cell r="B5031">
            <v>21027</v>
          </cell>
          <cell r="C5031" t="str">
            <v>JHONNY MANUELITO</v>
          </cell>
          <cell r="D5031" t="str">
            <v>PL-21027-PM</v>
          </cell>
          <cell r="E5031" t="str">
            <v>ALVAREZ CARRERA JUANA ;ALVAREZ ECHE JOSE SIMON</v>
          </cell>
          <cell r="F5031" t="str">
            <v>LEY Nº26920</v>
          </cell>
        </row>
        <row r="5032">
          <cell r="B5032">
            <v>21031</v>
          </cell>
          <cell r="C5032" t="str">
            <v>EL PAIVERO</v>
          </cell>
          <cell r="D5032" t="str">
            <v>CO-21031-BM</v>
          </cell>
          <cell r="E5032" t="str">
            <v>VERASTEGUI GONZALES LUIS ANTONIO</v>
          </cell>
          <cell r="F5032" t="str">
            <v>ARTESANAL</v>
          </cell>
        </row>
        <row r="5033">
          <cell r="B5033">
            <v>21042</v>
          </cell>
          <cell r="C5033" t="str">
            <v>NAYLAMP</v>
          </cell>
          <cell r="D5033" t="str">
            <v>PT-21042-CM</v>
          </cell>
          <cell r="E5033" t="str">
            <v>PANTA PANTA DORA ;RAMIREZ PERICHE JOSE MERCEDES</v>
          </cell>
          <cell r="F5033" t="str">
            <v>LEY Nº26920</v>
          </cell>
        </row>
        <row r="5034">
          <cell r="B5034">
            <v>21043</v>
          </cell>
          <cell r="C5034" t="str">
            <v>DON MARTIR</v>
          </cell>
          <cell r="D5034" t="str">
            <v>PL-21043-PM</v>
          </cell>
          <cell r="E5034" t="str">
            <v>CORPORACION GAT S.A.C.</v>
          </cell>
          <cell r="F5034" t="str">
            <v>LEY Nº26920</v>
          </cell>
        </row>
        <row r="5035">
          <cell r="B5035">
            <v>21046</v>
          </cell>
          <cell r="C5035" t="str">
            <v>DON TOMAS</v>
          </cell>
          <cell r="D5035" t="str">
            <v>ZS-21046-BM</v>
          </cell>
          <cell r="E5035" t="str">
            <v>RUIZ RAMIREZ TEOFILO SEGUNDO</v>
          </cell>
          <cell r="F5035" t="str">
            <v>ARTESANAL</v>
          </cell>
        </row>
        <row r="5036">
          <cell r="B5036">
            <v>21047</v>
          </cell>
          <cell r="C5036" t="str">
            <v>SE?R DE LOS MILAGROS</v>
          </cell>
          <cell r="D5036" t="str">
            <v>ZS-21047-BM</v>
          </cell>
          <cell r="E5036" t="str">
            <v>TEMOCHE PANTA ESTEBAN</v>
          </cell>
          <cell r="F5036" t="str">
            <v>ARTESANAL</v>
          </cell>
        </row>
        <row r="5037">
          <cell r="B5037">
            <v>21048</v>
          </cell>
          <cell r="C5037" t="str">
            <v>JESUS</v>
          </cell>
          <cell r="D5037" t="str">
            <v>ZS-21048-BM</v>
          </cell>
          <cell r="E5037" t="str">
            <v>PAZOS ECHE ISIDRO</v>
          </cell>
          <cell r="F5037" t="str">
            <v>DECRETO LEGISLATIVO Nº1273</v>
          </cell>
        </row>
        <row r="5038">
          <cell r="B5038">
            <v>21050</v>
          </cell>
          <cell r="C5038" t="str">
            <v>MARCO ANTONIO</v>
          </cell>
          <cell r="D5038" t="str">
            <v>HO-21050-CM</v>
          </cell>
          <cell r="E5038" t="str">
            <v>PESQUERA MARCO ANTONIO S.A.C.</v>
          </cell>
          <cell r="F5038" t="str">
            <v>LEY Nº26920</v>
          </cell>
        </row>
        <row r="5039">
          <cell r="B5039">
            <v>21051</v>
          </cell>
          <cell r="C5039" t="str">
            <v>MAR Y CIELO</v>
          </cell>
          <cell r="D5039" t="str">
            <v>HO-21051-BM</v>
          </cell>
          <cell r="E5039" t="str">
            <v>BAZALAR AZABACHE YOLANDA</v>
          </cell>
          <cell r="F5039" t="str">
            <v>ARTESANAL</v>
          </cell>
        </row>
        <row r="5040">
          <cell r="B5040">
            <v>21055</v>
          </cell>
          <cell r="C5040" t="str">
            <v>JIANEN</v>
          </cell>
          <cell r="D5040" t="str">
            <v>IO-21055-BM</v>
          </cell>
          <cell r="E5040" t="str">
            <v>LA ROSA DIAZ VICENTE Y SERRANO QUISPE FREDESVILDA JULIA</v>
          </cell>
          <cell r="F5040" t="str">
            <v>ARTESANAL</v>
          </cell>
        </row>
        <row r="5041">
          <cell r="B5041">
            <v>21056</v>
          </cell>
          <cell r="C5041" t="str">
            <v>MARY LUZ I</v>
          </cell>
          <cell r="D5041" t="str">
            <v>IO-21056-BM</v>
          </cell>
          <cell r="E5041" t="str">
            <v>PARANCCO MENDOZA SILVERIO</v>
          </cell>
          <cell r="F5041" t="str">
            <v>ARTESANAL</v>
          </cell>
        </row>
        <row r="5042">
          <cell r="B5042">
            <v>21058</v>
          </cell>
          <cell r="C5042" t="str">
            <v>LIDIA LUAN I</v>
          </cell>
          <cell r="D5042" t="str">
            <v>IO-21058-BM</v>
          </cell>
          <cell r="E5042" t="str">
            <v>-</v>
          </cell>
          <cell r="F5042" t="str">
            <v>ARTESANAL</v>
          </cell>
        </row>
        <row r="5043">
          <cell r="B5043">
            <v>21059</v>
          </cell>
          <cell r="C5043" t="str">
            <v>MI ANITA</v>
          </cell>
          <cell r="D5043" t="str">
            <v>TA-21059-PM</v>
          </cell>
          <cell r="E5043" t="str">
            <v>CHUNGA ECA ROSA ESTHER ;ECA DE JACINTO PAULINA ;JACINTO ECA JUAN PASCUAL ;JACINTO ECA PABLO ;PANTA ECA MARITZA</v>
          </cell>
          <cell r="F5043" t="str">
            <v>LEY Nº26920</v>
          </cell>
        </row>
        <row r="5044">
          <cell r="B5044">
            <v>21060</v>
          </cell>
          <cell r="C5044" t="str">
            <v>ROMELIO</v>
          </cell>
          <cell r="D5044" t="str">
            <v>TA-21060-CM</v>
          </cell>
          <cell r="E5044" t="str">
            <v>ROYFRAN S.A.C.</v>
          </cell>
          <cell r="F5044" t="str">
            <v>LEY Nº26920</v>
          </cell>
        </row>
        <row r="5045">
          <cell r="B5045">
            <v>21061</v>
          </cell>
          <cell r="C5045" t="str">
            <v>MI JUANITA</v>
          </cell>
          <cell r="D5045" t="str">
            <v>TA-21061-PM</v>
          </cell>
          <cell r="E5045" t="str">
            <v>ALVAREZ ECHE PABLO ;AMAYA MORALES ESPERANZA DEL PILAR</v>
          </cell>
          <cell r="F5045" t="str">
            <v>LEY Nº26920</v>
          </cell>
        </row>
        <row r="5046">
          <cell r="B5046">
            <v>21062</v>
          </cell>
          <cell r="C5046" t="str">
            <v>SIEMPRE LEONOR</v>
          </cell>
          <cell r="D5046" t="str">
            <v>TA-21062-PM</v>
          </cell>
          <cell r="E5046" t="str">
            <v>PESQUERA ANYELES S.A.C.</v>
          </cell>
          <cell r="F5046" t="str">
            <v>LEY Nº26920</v>
          </cell>
        </row>
        <row r="5047">
          <cell r="B5047">
            <v>21063</v>
          </cell>
          <cell r="C5047" t="str">
            <v>MI EDUARDO</v>
          </cell>
          <cell r="D5047" t="str">
            <v>TA-21063-PM</v>
          </cell>
          <cell r="E5047" t="str">
            <v>CALDERON DE FIESTAS MARTHA ELENA ;FIESTAS PERICHE PEDRO ARCANGEL</v>
          </cell>
          <cell r="F5047" t="str">
            <v>LEY Nº26920</v>
          </cell>
        </row>
        <row r="5048">
          <cell r="B5048">
            <v>21065</v>
          </cell>
          <cell r="C5048" t="str">
            <v>KAZARO</v>
          </cell>
          <cell r="D5048" t="str">
            <v>CO-21065-BM</v>
          </cell>
          <cell r="E5048" t="str">
            <v>PEREDA ?QUEN JUAN JULIO</v>
          </cell>
          <cell r="F5048" t="str">
            <v>ARTESANAL</v>
          </cell>
        </row>
        <row r="5049">
          <cell r="B5049">
            <v>21066</v>
          </cell>
          <cell r="C5049" t="str">
            <v>AMIGO DE DIOS</v>
          </cell>
          <cell r="D5049" t="str">
            <v>CO-21066-CM</v>
          </cell>
          <cell r="E5049" t="str">
            <v>IPANAQUE OROSCO JUDITH JACKELINE</v>
          </cell>
          <cell r="F5049" t="str">
            <v>MENOR ESCALA (ANCHOVETA)</v>
          </cell>
        </row>
        <row r="5050">
          <cell r="B5050">
            <v>21067</v>
          </cell>
          <cell r="C5050" t="str">
            <v>SANTA ISABEL I</v>
          </cell>
          <cell r="D5050" t="str">
            <v>CO-21067-PM</v>
          </cell>
          <cell r="E5050" t="str">
            <v>PRODUCTOS MARINOS DEL SANTA S.R.L.</v>
          </cell>
          <cell r="F5050" t="str">
            <v>LEY Nº26920</v>
          </cell>
        </row>
        <row r="5051">
          <cell r="B5051">
            <v>21068</v>
          </cell>
          <cell r="C5051" t="str">
            <v>SEBASTIAN</v>
          </cell>
          <cell r="D5051" t="str">
            <v>CO-21068-CM</v>
          </cell>
          <cell r="E5051" t="str">
            <v>ARTISANAL FFP S.A.C.</v>
          </cell>
          <cell r="F5051" t="str">
            <v>MENOR ESCALA (ANCHOVETA)</v>
          </cell>
        </row>
        <row r="5052">
          <cell r="B5052">
            <v>21069</v>
          </cell>
          <cell r="C5052" t="str">
            <v>CONDORITO III</v>
          </cell>
          <cell r="D5052" t="str">
            <v>CO-21069-BM</v>
          </cell>
          <cell r="E5052" t="str">
            <v>PERUPEZ S.A.C.</v>
          </cell>
          <cell r="F5052" t="str">
            <v>MENOR ESCALA</v>
          </cell>
        </row>
        <row r="5053">
          <cell r="B5053">
            <v>21070</v>
          </cell>
          <cell r="C5053" t="str">
            <v>CONDORITO IV</v>
          </cell>
          <cell r="D5053" t="str">
            <v>CO-21070-BM</v>
          </cell>
          <cell r="E5053" t="str">
            <v>PERUPEZ S.A.C.</v>
          </cell>
          <cell r="F5053" t="str">
            <v>MENOR ESCALA</v>
          </cell>
        </row>
        <row r="5054">
          <cell r="B5054">
            <v>21071</v>
          </cell>
          <cell r="C5054" t="str">
            <v>LITO I</v>
          </cell>
          <cell r="D5054" t="str">
            <v>CO-21071-CM</v>
          </cell>
          <cell r="E5054" t="str">
            <v>AMERICA GLOBAL S.A.C.</v>
          </cell>
          <cell r="F5054" t="str">
            <v>MENOR ESCALA (ANCHOVETA)</v>
          </cell>
        </row>
        <row r="5055">
          <cell r="B5055">
            <v>21072</v>
          </cell>
          <cell r="C5055" t="str">
            <v>AUREA LUZ</v>
          </cell>
          <cell r="D5055" t="str">
            <v>SY-21072-BM</v>
          </cell>
          <cell r="E5055" t="str">
            <v>SILVA TINEDO DE BERGER PILAR</v>
          </cell>
          <cell r="F5055" t="str">
            <v>ARTESANAL</v>
          </cell>
        </row>
        <row r="5056">
          <cell r="B5056">
            <v>21073</v>
          </cell>
          <cell r="C5056" t="str">
            <v>MI ROXANITA</v>
          </cell>
          <cell r="D5056" t="str">
            <v>PL-21073-BM</v>
          </cell>
          <cell r="E5056" t="str">
            <v>LLENQUE FIESTAS MANUEL JESUS</v>
          </cell>
          <cell r="F5056" t="str">
            <v>ARTESANAL</v>
          </cell>
        </row>
        <row r="5057">
          <cell r="B5057">
            <v>21074</v>
          </cell>
          <cell r="C5057" t="str">
            <v>PIPIOLO</v>
          </cell>
          <cell r="D5057" t="str">
            <v>HO-21074-BM</v>
          </cell>
          <cell r="E5057" t="str">
            <v>BRISSOLESI BRUNO ANGELO</v>
          </cell>
          <cell r="F5057" t="str">
            <v>ARTESANAL</v>
          </cell>
        </row>
        <row r="5058">
          <cell r="B5058">
            <v>21076</v>
          </cell>
          <cell r="C5058" t="str">
            <v>NATY 2</v>
          </cell>
          <cell r="D5058" t="str">
            <v>CE-21076-BM</v>
          </cell>
          <cell r="E5058" t="str">
            <v>KALINICOS REA? SPIROS</v>
          </cell>
          <cell r="F5058" t="str">
            <v>MENOR ESCALA (ANCHOVETA) - ARTESANAL</v>
          </cell>
        </row>
        <row r="5059">
          <cell r="B5059">
            <v>21077</v>
          </cell>
          <cell r="C5059" t="str">
            <v>JESUS ES MI GUIA</v>
          </cell>
          <cell r="D5059" t="str">
            <v>TA-21077-CM</v>
          </cell>
          <cell r="E5059" t="str">
            <v>ZAGAL MU?Z ELIZABETH</v>
          </cell>
          <cell r="F5059" t="str">
            <v>LEY Nº26920</v>
          </cell>
        </row>
        <row r="5060">
          <cell r="B5060">
            <v>21078</v>
          </cell>
          <cell r="C5060" t="str">
            <v>SENOVIA</v>
          </cell>
          <cell r="D5060" t="str">
            <v>PL-21078-PM</v>
          </cell>
          <cell r="E5060" t="str">
            <v>PESQUERA KATTY S.A.C.</v>
          </cell>
          <cell r="F5060" t="str">
            <v>LEY Nº26920</v>
          </cell>
        </row>
        <row r="5061">
          <cell r="B5061">
            <v>21079</v>
          </cell>
          <cell r="C5061" t="str">
            <v>BAMBOOCHA</v>
          </cell>
          <cell r="D5061" t="str">
            <v>CO-21079-CM</v>
          </cell>
          <cell r="E5061" t="str">
            <v>CHAVEZ ROJAS INES REGINA ;CHAVEZ ROJAS LARRY ALONSO</v>
          </cell>
          <cell r="F5061" t="str">
            <v>MENOR ESCALA (ANCHOVETA)</v>
          </cell>
        </row>
        <row r="5062">
          <cell r="B5062">
            <v>21080</v>
          </cell>
          <cell r="C5062" t="str">
            <v>LOCUMBA II</v>
          </cell>
          <cell r="D5062" t="str">
            <v>IO-21080-BM</v>
          </cell>
          <cell r="E5062" t="str">
            <v>ESCALANTE ARENAS LUCINDA MELANEA</v>
          </cell>
          <cell r="F5062" t="str">
            <v>ARTESANAL</v>
          </cell>
        </row>
        <row r="5063">
          <cell r="B5063">
            <v>21081</v>
          </cell>
          <cell r="C5063" t="str">
            <v>DON VILCA I</v>
          </cell>
          <cell r="D5063" t="str">
            <v>IO-21081-BM</v>
          </cell>
          <cell r="E5063" t="str">
            <v>VILCA MAMANI VICTOR DAVID Y QUISPE ASQUI YAQUELINE EDITH</v>
          </cell>
          <cell r="F5063" t="str">
            <v>ARTESANAL</v>
          </cell>
        </row>
        <row r="5064">
          <cell r="B5064">
            <v>21083</v>
          </cell>
          <cell r="C5064" t="str">
            <v>JOSE GUADALUPE II</v>
          </cell>
          <cell r="D5064" t="str">
            <v>PT-21083-CM</v>
          </cell>
          <cell r="E5064" t="str">
            <v>MORALES DE PAZO CECILIA ;PAZO NUNURA MARTIN MARINO</v>
          </cell>
          <cell r="F5064" t="str">
            <v>MENOR ESCALA (ANCHOVETA) - ARTESANAL</v>
          </cell>
        </row>
        <row r="5065">
          <cell r="B5065">
            <v>21084</v>
          </cell>
          <cell r="C5065" t="str">
            <v>DON ALBERTO</v>
          </cell>
          <cell r="D5065" t="str">
            <v>PT-21084-PM</v>
          </cell>
          <cell r="E5065" t="str">
            <v>PESQUERA PACIFICO DEL NORTE S.A.C.</v>
          </cell>
          <cell r="F5065" t="str">
            <v>LEY Nº26920</v>
          </cell>
        </row>
        <row r="5066">
          <cell r="B5066">
            <v>21085</v>
          </cell>
          <cell r="C5066" t="str">
            <v>BENDICION DEL SE?R</v>
          </cell>
          <cell r="D5066" t="str">
            <v>PT-21085-PM</v>
          </cell>
          <cell r="E5066" t="str">
            <v>ECA DE TUME MARIA CRISTINA ;TUME MORALES FELIPE</v>
          </cell>
          <cell r="F5066" t="str">
            <v>LEY Nº26920</v>
          </cell>
        </row>
        <row r="5067">
          <cell r="B5067">
            <v>21090</v>
          </cell>
          <cell r="C5067" t="str">
            <v>DON MANUEL</v>
          </cell>
          <cell r="D5067" t="str">
            <v>PL-21090-CM</v>
          </cell>
          <cell r="E5067" t="str">
            <v>FIESTAS FARRO DIONICIO ;FIESTAS FARRO FRANCISCO ;FIESTAS FARRO JOSE MIGUEL ;LLENQUE GALAN MARIA ESTHER ;LLENQUE LLENQUE MARIA ;TEQUE FIESTAS MARIA SEVERA</v>
          </cell>
          <cell r="F5067" t="str">
            <v>LEY Nº26920</v>
          </cell>
        </row>
        <row r="5068">
          <cell r="B5068">
            <v>21093</v>
          </cell>
          <cell r="C5068" t="str">
            <v>KIKE-II</v>
          </cell>
          <cell r="D5068" t="str">
            <v>PS-21093-BM</v>
          </cell>
          <cell r="E5068" t="str">
            <v>ACASIETE DE CANELO LIDIA</v>
          </cell>
          <cell r="F5068" t="str">
            <v>ARTESANAL</v>
          </cell>
        </row>
        <row r="5069">
          <cell r="B5069">
            <v>21095</v>
          </cell>
          <cell r="C5069" t="str">
            <v>ILUMINAME SE?R DE LUREN</v>
          </cell>
          <cell r="D5069" t="str">
            <v>PS-21095-BM</v>
          </cell>
          <cell r="E5069" t="str">
            <v>LARA MEDINA EDER ARMANDO</v>
          </cell>
          <cell r="F5069" t="str">
            <v>ARTESANAL</v>
          </cell>
        </row>
        <row r="5070">
          <cell r="B5070">
            <v>21096</v>
          </cell>
          <cell r="C5070" t="str">
            <v>RICARDINA</v>
          </cell>
          <cell r="D5070" t="str">
            <v>HO-21096-CM</v>
          </cell>
          <cell r="E5070" t="str">
            <v>VILLANUEVA COLLANTES ZOILA ROSSANA ;ZERILLO BAZALAR CARLOS</v>
          </cell>
          <cell r="F5070" t="str">
            <v>LEY Nº26920</v>
          </cell>
        </row>
        <row r="5071">
          <cell r="B5071">
            <v>21097</v>
          </cell>
          <cell r="C5071" t="str">
            <v>NATHALIA</v>
          </cell>
          <cell r="D5071" t="str">
            <v>HO-21097-CM</v>
          </cell>
          <cell r="E5071" t="str">
            <v>CORPORACION PESQUERA HILLARY S.A.C.</v>
          </cell>
          <cell r="F5071" t="str">
            <v>LEY Nº26920</v>
          </cell>
        </row>
        <row r="5072">
          <cell r="B5072">
            <v>21101</v>
          </cell>
          <cell r="C5072" t="str">
            <v>IMANOL</v>
          </cell>
          <cell r="D5072" t="str">
            <v>CE-21101-BM</v>
          </cell>
          <cell r="E5072" t="str">
            <v>VELASQUEZ VASQUEZ JAIME</v>
          </cell>
          <cell r="F5072" t="str">
            <v>ARTESANAL</v>
          </cell>
        </row>
        <row r="5073">
          <cell r="B5073">
            <v>21103</v>
          </cell>
          <cell r="C5073" t="str">
            <v>KAROL II</v>
          </cell>
          <cell r="D5073" t="str">
            <v>HO-21103-CM</v>
          </cell>
          <cell r="E5073" t="str">
            <v>GARCIA CHUNGA CARMEN ROSA</v>
          </cell>
          <cell r="F5073" t="str">
            <v>MENOR ESCALA (ANCHOVETA) - ARTESANAL</v>
          </cell>
        </row>
        <row r="5074">
          <cell r="B5074">
            <v>21106</v>
          </cell>
          <cell r="C5074" t="str">
            <v>VANESSA</v>
          </cell>
          <cell r="D5074" t="str">
            <v>HO-21106-PM</v>
          </cell>
          <cell r="E5074" t="str">
            <v>PESQUERA JANO S.A.C.</v>
          </cell>
          <cell r="F5074" t="str">
            <v>LEY Nº26920</v>
          </cell>
        </row>
        <row r="5075">
          <cell r="B5075">
            <v>21107</v>
          </cell>
          <cell r="C5075" t="str">
            <v>JOHAMNIS</v>
          </cell>
          <cell r="D5075" t="str">
            <v>SY-21107-BM</v>
          </cell>
          <cell r="E5075" t="str">
            <v>LOZADA CARMEN ROSA</v>
          </cell>
          <cell r="F5075" t="str">
            <v>DECRETO LEGISLATIVO Nº1273</v>
          </cell>
        </row>
        <row r="5076">
          <cell r="B5076">
            <v>21108</v>
          </cell>
          <cell r="C5076" t="str">
            <v>PALMAR 3</v>
          </cell>
          <cell r="D5076" t="str">
            <v>SY-21108-PM</v>
          </cell>
          <cell r="E5076" t="str">
            <v>PALMA LEYTON ELIANA EDILUD</v>
          </cell>
          <cell r="F5076" t="str">
            <v>LEY Nº26920</v>
          </cell>
        </row>
        <row r="5077">
          <cell r="B5077">
            <v>21109</v>
          </cell>
          <cell r="C5077" t="str">
            <v>BENDICION</v>
          </cell>
          <cell r="D5077" t="str">
            <v>SY-21109-PM</v>
          </cell>
          <cell r="E5077" t="str">
            <v>CORPORACION NESMAR S.A.C.</v>
          </cell>
          <cell r="F5077" t="str">
            <v>LEY Nº26920</v>
          </cell>
        </row>
        <row r="5078">
          <cell r="B5078">
            <v>21110</v>
          </cell>
          <cell r="C5078" t="str">
            <v>EUFEMIA VICTORIA</v>
          </cell>
          <cell r="D5078" t="str">
            <v>HO-21110-PM</v>
          </cell>
          <cell r="E5078" t="str">
            <v>ZAMUDIO PANTA PAULA</v>
          </cell>
          <cell r="F5078" t="str">
            <v>LEY Nº26920</v>
          </cell>
        </row>
        <row r="5079">
          <cell r="B5079">
            <v>21111</v>
          </cell>
          <cell r="C5079" t="str">
            <v>DON TOMAS</v>
          </cell>
          <cell r="D5079" t="str">
            <v>CO-21111-PM</v>
          </cell>
          <cell r="E5079" t="str">
            <v>PESQUERA FELIPITA S.A.C.</v>
          </cell>
          <cell r="F5079" t="str">
            <v>LEY Nº26920</v>
          </cell>
        </row>
        <row r="5080">
          <cell r="B5080">
            <v>21112</v>
          </cell>
          <cell r="C5080" t="str">
            <v>DON BRADY</v>
          </cell>
          <cell r="D5080" t="str">
            <v>HO-21112-CM</v>
          </cell>
          <cell r="E5080" t="str">
            <v>DEL CASTILLO CA?RI BRADY WILLIAM</v>
          </cell>
          <cell r="F5080" t="str">
            <v>LEY Nº26920</v>
          </cell>
        </row>
        <row r="5081">
          <cell r="B5081">
            <v>21113</v>
          </cell>
          <cell r="C5081" t="str">
            <v>MI FELICIANO</v>
          </cell>
          <cell r="D5081" t="str">
            <v>PT-21113-CM</v>
          </cell>
          <cell r="E5081" t="str">
            <v>ECHE PANTA SANTOS FELICIANO ;ECHE RAMIREZ ANTONIO ;ECHE RAMIREZ JULIO ;ECHE RAMIREZ SANTOS VICENTE ;ECHE RAMIREZ VICTORINO</v>
          </cell>
          <cell r="F5081" t="str">
            <v>LEY Nº26920</v>
          </cell>
        </row>
        <row r="5082">
          <cell r="B5082">
            <v>21114</v>
          </cell>
          <cell r="C5082" t="str">
            <v>DON JUAN</v>
          </cell>
          <cell r="D5082" t="str">
            <v>PL-21114-PM</v>
          </cell>
          <cell r="E5082" t="str">
            <v>TEQUE FIESTAS JUAN</v>
          </cell>
          <cell r="F5082" t="str">
            <v>LEY Nº26920</v>
          </cell>
        </row>
        <row r="5083">
          <cell r="B5083">
            <v>21115</v>
          </cell>
          <cell r="C5083" t="str">
            <v>MI CAUTIVO II</v>
          </cell>
          <cell r="D5083" t="str">
            <v>PT-21115-BM</v>
          </cell>
          <cell r="E5083" t="str">
            <v>RUIZ CHERRE TIMOTEO</v>
          </cell>
          <cell r="F5083" t="str">
            <v>ARTESANAL</v>
          </cell>
        </row>
        <row r="5084">
          <cell r="B5084">
            <v>21116</v>
          </cell>
          <cell r="C5084" t="str">
            <v>SANDRINA</v>
          </cell>
          <cell r="D5084" t="str">
            <v>CO-21116-CM</v>
          </cell>
          <cell r="E5084" t="str">
            <v>PESQUERA Z Y T S.A.C.</v>
          </cell>
          <cell r="F5084" t="str">
            <v>LEY Nº26920</v>
          </cell>
        </row>
        <row r="5085">
          <cell r="B5085">
            <v>21117</v>
          </cell>
          <cell r="C5085" t="str">
            <v>KIKO II</v>
          </cell>
          <cell r="D5085" t="str">
            <v>CO-21117-BM</v>
          </cell>
          <cell r="E5085" t="str">
            <v>CASTRO LOYOLA JHONNY ELMER</v>
          </cell>
          <cell r="F5085" t="str">
            <v>ARTESANAL</v>
          </cell>
        </row>
        <row r="5086">
          <cell r="B5086">
            <v>21118</v>
          </cell>
          <cell r="C5086" t="str">
            <v>JOSE ISIDRO</v>
          </cell>
          <cell r="D5086" t="str">
            <v>PT-21118-CM</v>
          </cell>
          <cell r="E5086" t="str">
            <v>PESQUERA JOSE ISIDRO S.A.C.</v>
          </cell>
          <cell r="F5086" t="str">
            <v>LEY Nº26920</v>
          </cell>
        </row>
        <row r="5087">
          <cell r="B5087">
            <v>21119</v>
          </cell>
          <cell r="C5087" t="str">
            <v>LORENA</v>
          </cell>
          <cell r="D5087" t="str">
            <v>PT-21119-CM</v>
          </cell>
          <cell r="E5087" t="str">
            <v>MARTINEZ JACINTO JUAN ;MARTINEZ JACINTO JULIO ;PANTA DE MARTINEZ HILDA MARUJA ;PANTA ECA MARIA DILSIA</v>
          </cell>
          <cell r="F5087" t="str">
            <v>LEY Nº26920</v>
          </cell>
        </row>
        <row r="5088">
          <cell r="B5088">
            <v>21121</v>
          </cell>
          <cell r="C5088" t="str">
            <v>ANGELES</v>
          </cell>
          <cell r="D5088" t="str">
            <v>CO-21121-PM</v>
          </cell>
          <cell r="E5088" t="str">
            <v>PESQUERA MARMAR S.A.C.</v>
          </cell>
          <cell r="F5088" t="str">
            <v>LEY Nº26920</v>
          </cell>
        </row>
        <row r="5089">
          <cell r="B5089">
            <v>21122</v>
          </cell>
          <cell r="C5089" t="str">
            <v>JUANITA</v>
          </cell>
          <cell r="D5089" t="str">
            <v>HO-21122-CM</v>
          </cell>
          <cell r="E5089" t="str">
            <v>RAMOS MORANTE BENIGNO TEODORO</v>
          </cell>
          <cell r="F5089" t="str">
            <v>LEY Nº26920</v>
          </cell>
        </row>
        <row r="5090">
          <cell r="B5090">
            <v>21123</v>
          </cell>
          <cell r="C5090" t="str">
            <v>DO? ROSI</v>
          </cell>
          <cell r="D5090" t="str">
            <v>PL-21123-CM</v>
          </cell>
          <cell r="E5090" t="str">
            <v>FAENAS PESQUERAS S.A.C.</v>
          </cell>
          <cell r="F5090" t="str">
            <v>LEY Nº26920</v>
          </cell>
        </row>
        <row r="5091">
          <cell r="B5091">
            <v>21126</v>
          </cell>
          <cell r="C5091" t="str">
            <v>DON DANIEL</v>
          </cell>
          <cell r="D5091" t="str">
            <v>CO-21126-CM</v>
          </cell>
          <cell r="E5091" t="str">
            <v>JACINTO PANTA JAVIER</v>
          </cell>
          <cell r="F5091" t="str">
            <v>MENOR ESCALA (ANCHOVETA) - ARTESANAL</v>
          </cell>
        </row>
        <row r="5092">
          <cell r="B5092">
            <v>21127</v>
          </cell>
          <cell r="C5092" t="str">
            <v>MI HERMINIA</v>
          </cell>
          <cell r="D5092" t="str">
            <v>PT-21127-PM</v>
          </cell>
          <cell r="E5092" t="str">
            <v>JACINTO CHUNGA DEMETRIO ;JACINTO PANTA LUCAS ;PANTA DE JACINTO MARIA SANTOS TRINIDAD ;PANTA PANTA DE JACINTO LIDIA</v>
          </cell>
          <cell r="F5092" t="str">
            <v>LEY Nº26920</v>
          </cell>
        </row>
        <row r="5093">
          <cell r="B5093">
            <v>21128</v>
          </cell>
          <cell r="C5093" t="str">
            <v>NAUTICA 2</v>
          </cell>
          <cell r="D5093" t="str">
            <v>PT-21128-PM</v>
          </cell>
          <cell r="E5093" t="str">
            <v>BARRETO PAREDES FERNANDO RICHARD</v>
          </cell>
          <cell r="F5093" t="str">
            <v>LEY Nº26920</v>
          </cell>
        </row>
        <row r="5094">
          <cell r="B5094">
            <v>21131</v>
          </cell>
          <cell r="C5094" t="str">
            <v>SOL Y MAR</v>
          </cell>
          <cell r="D5094" t="str">
            <v>ZS-21131-BM</v>
          </cell>
          <cell r="E5094" t="str">
            <v>REYES ZAVALA JOSE</v>
          </cell>
          <cell r="F5094" t="str">
            <v>ARTESANAL</v>
          </cell>
        </row>
        <row r="5095">
          <cell r="B5095">
            <v>21133</v>
          </cell>
          <cell r="C5095" t="str">
            <v>MI DANIEL</v>
          </cell>
          <cell r="D5095" t="str">
            <v>PL-21133-BM</v>
          </cell>
          <cell r="E5095" t="str">
            <v>GALAN MARTINEZ NATIVIDAD ;MACHICA GALAN FRANCISCO ADRIANO ;MACHICA GALAN JOOVANY DANIEL ;MACHICA PUESCAS TEOFILO</v>
          </cell>
          <cell r="F5095" t="str">
            <v>ARTESANAL</v>
          </cell>
        </row>
        <row r="5096">
          <cell r="B5096">
            <v>21134</v>
          </cell>
          <cell r="C5096" t="str">
            <v>MILAGRO DE JESUS</v>
          </cell>
          <cell r="D5096" t="str">
            <v>PL-21134-BM</v>
          </cell>
          <cell r="E5096" t="str">
            <v>FIESTA QUEREVALU AUGUSTO GIL</v>
          </cell>
          <cell r="F5096" t="str">
            <v>ARTESANAL</v>
          </cell>
        </row>
        <row r="5097">
          <cell r="B5097">
            <v>21135</v>
          </cell>
          <cell r="C5097" t="str">
            <v>MI DIANA</v>
          </cell>
          <cell r="D5097" t="str">
            <v>PL-21135-BM</v>
          </cell>
          <cell r="E5097" t="str">
            <v>FLORES JACINTO SANTIAGO</v>
          </cell>
          <cell r="F5097" t="str">
            <v>ARTESANAL</v>
          </cell>
        </row>
        <row r="5098">
          <cell r="B5098">
            <v>21136</v>
          </cell>
          <cell r="C5098" t="str">
            <v>JEHOVA ES MI LUZ</v>
          </cell>
          <cell r="D5098" t="str">
            <v>PL-21136-BM</v>
          </cell>
          <cell r="E5098" t="str">
            <v>JACINTO ISIQUE SANTOS Y DE LA CRUZ GARCIA ARROYO MARIA</v>
          </cell>
          <cell r="F5098" t="str">
            <v>ARTESANAL</v>
          </cell>
        </row>
        <row r="5099">
          <cell r="B5099">
            <v>21140</v>
          </cell>
          <cell r="C5099" t="str">
            <v>NUESTRA SE?RA DE LA PAZ 3</v>
          </cell>
          <cell r="D5099" t="str">
            <v>CE-21140-CM</v>
          </cell>
          <cell r="E5099" t="str">
            <v>HUAMANCHUMO CASAS VICENTE ;SIPION DE HUAMANCHUMO MARIA VICTORIA</v>
          </cell>
          <cell r="F5099" t="str">
            <v>LEY Nº26920</v>
          </cell>
        </row>
        <row r="5100">
          <cell r="B5100">
            <v>21142</v>
          </cell>
          <cell r="C5100" t="str">
            <v>QUIMERA II</v>
          </cell>
          <cell r="D5100" t="str">
            <v>PT-21142-CM</v>
          </cell>
          <cell r="E5100" t="str">
            <v>GRUPO SINDICATO PESQUERO DEL PERU S.A.</v>
          </cell>
          <cell r="F5100" t="str">
            <v>MENOR ESCALA</v>
          </cell>
        </row>
        <row r="5101">
          <cell r="B5101">
            <v>21143</v>
          </cell>
          <cell r="C5101" t="str">
            <v>MARIA ISABEL II</v>
          </cell>
          <cell r="D5101" t="str">
            <v>PT-21143-PM</v>
          </cell>
          <cell r="E5101" t="str">
            <v>RUMICHE VALENCIA FRANCISCO ;RUMICHE VALENCIA LUCIO CAYO ;RUMICHE VALENCIA PABLO ;RUMICHE VALENCIA SANTOS</v>
          </cell>
          <cell r="F5101" t="str">
            <v>LEY Nº26920</v>
          </cell>
        </row>
        <row r="5102">
          <cell r="B5102">
            <v>21144</v>
          </cell>
          <cell r="C5102" t="str">
            <v>CHELITA II</v>
          </cell>
          <cell r="D5102" t="str">
            <v>CE-21144-CM</v>
          </cell>
          <cell r="E5102" t="str">
            <v>MANZO TORRES YULI VIVIANA</v>
          </cell>
          <cell r="F5102" t="str">
            <v>ARTESANAL</v>
          </cell>
        </row>
        <row r="5103">
          <cell r="B5103">
            <v>21145</v>
          </cell>
          <cell r="C5103" t="str">
            <v>FRAMAR</v>
          </cell>
          <cell r="D5103" t="str">
            <v>CE-21145-BM</v>
          </cell>
          <cell r="E5103" t="str">
            <v>QUEZADA QUEZADA MARIO</v>
          </cell>
          <cell r="F5103" t="str">
            <v>ARTESANAL</v>
          </cell>
        </row>
        <row r="5104">
          <cell r="B5104">
            <v>21146</v>
          </cell>
          <cell r="C5104" t="str">
            <v>ANDREA VICTORIA</v>
          </cell>
          <cell r="D5104" t="str">
            <v>CE-21146-CM</v>
          </cell>
          <cell r="E5104" t="str">
            <v>PUENTE DJUROVICH FRANK MILUTIN</v>
          </cell>
          <cell r="F5104" t="str">
            <v>MENOR ESCALA (ANCHOVETA)</v>
          </cell>
        </row>
        <row r="5105">
          <cell r="B5105">
            <v>21147</v>
          </cell>
          <cell r="C5105" t="str">
            <v>REYNA VICTORIA</v>
          </cell>
          <cell r="D5105" t="str">
            <v>CE-21147-CM</v>
          </cell>
          <cell r="E5105" t="str">
            <v>TORRES CARRILLO CESAR FERNANDO ;VALDEZ MALPARTIDA MARIA CLEMENCIA</v>
          </cell>
          <cell r="F5105" t="str">
            <v>MENOR ESCALA (ANCHOVETA)</v>
          </cell>
        </row>
        <row r="5106">
          <cell r="B5106">
            <v>21149</v>
          </cell>
          <cell r="C5106" t="str">
            <v>INGRID TATIANA</v>
          </cell>
          <cell r="D5106" t="str">
            <v>PL-21149-CM</v>
          </cell>
          <cell r="E5106" t="str">
            <v>BERNAL BELAZQUEZ HILDA ;BERNAL VELASQUEZ JUAN HUMBERTO ;HUAMANCHUMO URCIA ANTONIO</v>
          </cell>
          <cell r="F5106" t="str">
            <v>ARTESANAL</v>
          </cell>
        </row>
        <row r="5107">
          <cell r="B5107">
            <v>21150</v>
          </cell>
          <cell r="C5107" t="str">
            <v>MI EMILY</v>
          </cell>
          <cell r="D5107" t="str">
            <v>TA-21150-BM</v>
          </cell>
          <cell r="E5107" t="str">
            <v>SANCHEZ TEQUE CARLOS ARTURO</v>
          </cell>
          <cell r="F5107" t="str">
            <v>ARTESANAL</v>
          </cell>
        </row>
        <row r="5108">
          <cell r="B5108">
            <v>21153</v>
          </cell>
          <cell r="C5108" t="str">
            <v>SANTIAGUITO I</v>
          </cell>
          <cell r="D5108" t="str">
            <v>CO-21153-CM</v>
          </cell>
          <cell r="E5108" t="str">
            <v>TANG SOLIS ANGEL MARTIN</v>
          </cell>
          <cell r="F5108" t="str">
            <v>ARTESANAL</v>
          </cell>
        </row>
        <row r="5109">
          <cell r="B5109">
            <v>21154</v>
          </cell>
          <cell r="C5109" t="str">
            <v>SANTIAGUITO II</v>
          </cell>
          <cell r="D5109" t="str">
            <v>CO-21154-CM</v>
          </cell>
          <cell r="E5109" t="str">
            <v>TANG SOLIS ANGEL MARTIN</v>
          </cell>
          <cell r="F5109" t="str">
            <v>ARTESANAL</v>
          </cell>
        </row>
        <row r="5110">
          <cell r="B5110">
            <v>21155</v>
          </cell>
          <cell r="C5110" t="str">
            <v>MARIA LORENZA</v>
          </cell>
          <cell r="D5110" t="str">
            <v>PL-21155-CM</v>
          </cell>
          <cell r="E5110" t="str">
            <v>LLONTO YAUCE MAXIMO Y HUAMANCHUMO DE LLONTO MARIA ELENA</v>
          </cell>
          <cell r="F5110" t="str">
            <v>ARTESANAL</v>
          </cell>
        </row>
        <row r="5111">
          <cell r="B5111">
            <v>21158</v>
          </cell>
          <cell r="C5111" t="str">
            <v>PEDRO RAMOS</v>
          </cell>
          <cell r="D5111" t="str">
            <v>PL-21158-CM</v>
          </cell>
          <cell r="E5111" t="str">
            <v>CASTRO ESCAJADILLO ROSA</v>
          </cell>
          <cell r="F5111" t="str">
            <v>MENOR ESCALA (ANCHOVETA)</v>
          </cell>
        </row>
        <row r="5112">
          <cell r="B5112">
            <v>21162</v>
          </cell>
          <cell r="C5112" t="str">
            <v>EUDOCIO</v>
          </cell>
          <cell r="D5112" t="str">
            <v>CE-21162-BM</v>
          </cell>
          <cell r="E5112" t="str">
            <v>CHANGANAQUI MARIN MARIA ELENA ;RAMIREZ GRADOS AMADOR</v>
          </cell>
          <cell r="F5112" t="str">
            <v>ARTESANAL</v>
          </cell>
        </row>
        <row r="5113">
          <cell r="B5113">
            <v>21164</v>
          </cell>
          <cell r="C5113" t="str">
            <v>MODESTA CANDELARIA</v>
          </cell>
          <cell r="D5113" t="str">
            <v>PL-21164-CM</v>
          </cell>
          <cell r="E5113" t="str">
            <v>PANTA PANTA ELVIS VICTOR</v>
          </cell>
          <cell r="F5113" t="str">
            <v>ARTESANAL</v>
          </cell>
        </row>
        <row r="5114">
          <cell r="B5114">
            <v>21183</v>
          </cell>
          <cell r="C5114" t="str">
            <v>SANTISIMA CRUZ DE PA?LA</v>
          </cell>
          <cell r="D5114" t="str">
            <v>PL-21183-BM</v>
          </cell>
          <cell r="E5114" t="str">
            <v>CHAPILLIQUEN PRADO MANUEL</v>
          </cell>
          <cell r="F5114" t="str">
            <v>ARTESANAL</v>
          </cell>
        </row>
        <row r="5115">
          <cell r="B5115">
            <v>21184</v>
          </cell>
          <cell r="C5115" t="str">
            <v>DIOS ES AMOR II</v>
          </cell>
          <cell r="D5115" t="str">
            <v>ZS-21184-BM</v>
          </cell>
          <cell r="E5115" t="str">
            <v>PURIZACA PAZOS LUICO</v>
          </cell>
          <cell r="F5115" t="str">
            <v>ARTESANAL</v>
          </cell>
        </row>
        <row r="5116">
          <cell r="B5116">
            <v>21186</v>
          </cell>
          <cell r="C5116" t="str">
            <v>MARIA ANGELICA</v>
          </cell>
          <cell r="D5116" t="str">
            <v>SY-21186-BM</v>
          </cell>
          <cell r="E5116" t="str">
            <v>LLENQUE FIESTAS MARIA ANGELITA ;LLENQUE FIESTAS TOMAS ESTEBAN</v>
          </cell>
          <cell r="F5116" t="str">
            <v>ARTESANAL</v>
          </cell>
        </row>
        <row r="5117">
          <cell r="B5117">
            <v>21195</v>
          </cell>
          <cell r="C5117" t="str">
            <v>BANDITA III</v>
          </cell>
          <cell r="D5117" t="str">
            <v>CE-21195-CM</v>
          </cell>
          <cell r="E5117" t="str">
            <v>CHAVEZ MENDO FIDEL</v>
          </cell>
          <cell r="F5117" t="str">
            <v>ARTESANAL</v>
          </cell>
        </row>
        <row r="5118">
          <cell r="B5118">
            <v>21197</v>
          </cell>
          <cell r="C5118" t="str">
            <v>BEACH</v>
          </cell>
          <cell r="D5118" t="str">
            <v>ZS-21197-BM</v>
          </cell>
          <cell r="E5118" t="str">
            <v>GONZALES ZAPATA VICENTE</v>
          </cell>
          <cell r="F5118" t="str">
            <v>ARTESANAL</v>
          </cell>
        </row>
        <row r="5119">
          <cell r="B5119">
            <v>21200</v>
          </cell>
          <cell r="C5119" t="str">
            <v>BAMBINO</v>
          </cell>
          <cell r="D5119" t="str">
            <v>PL-21200-CM</v>
          </cell>
          <cell r="E5119" t="str">
            <v>BERNAL TEPE CLORINDA DEL MILAGRO</v>
          </cell>
          <cell r="F5119" t="str">
            <v>MENOR ESCALA (ANCHOVETA)</v>
          </cell>
        </row>
        <row r="5120">
          <cell r="B5120">
            <v>21204</v>
          </cell>
          <cell r="C5120" t="str">
            <v>HILLARY-I</v>
          </cell>
          <cell r="D5120" t="str">
            <v>CE-21204-CM</v>
          </cell>
          <cell r="E5120" t="str">
            <v>VALDIVIA ROJAS DE SANCHEZ ENMA GRICELDA</v>
          </cell>
          <cell r="F5120" t="str">
            <v>ARTESANAL</v>
          </cell>
        </row>
        <row r="5121">
          <cell r="B5121">
            <v>21205</v>
          </cell>
          <cell r="C5121" t="str">
            <v>MI ROSALINA</v>
          </cell>
          <cell r="D5121" t="str">
            <v>SY-21205-CM</v>
          </cell>
          <cell r="E5121" t="str">
            <v>OROSCO CASTRO YOLA</v>
          </cell>
          <cell r="F5121" t="str">
            <v>MENOR ESCALA (ANCHOVETA)</v>
          </cell>
        </row>
        <row r="5122">
          <cell r="B5122">
            <v>21207</v>
          </cell>
          <cell r="C5122" t="str">
            <v>SE?R DE HUANCA</v>
          </cell>
          <cell r="D5122" t="str">
            <v>IO-21207-BM</v>
          </cell>
          <cell r="E5122" t="str">
            <v>MAQUERA MAMANI GLADYS MAURICIA</v>
          </cell>
          <cell r="F5122" t="str">
            <v>ARTESANAL</v>
          </cell>
        </row>
        <row r="5123">
          <cell r="B5123">
            <v>21208</v>
          </cell>
          <cell r="C5123" t="str">
            <v>SANTA CRUZ I</v>
          </cell>
          <cell r="D5123" t="str">
            <v>IO-21208-BM</v>
          </cell>
          <cell r="E5123" t="str">
            <v>FRADI MARCIAL LAURA HANCCO</v>
          </cell>
          <cell r="F5123" t="str">
            <v>ARTESANAL</v>
          </cell>
        </row>
        <row r="5124">
          <cell r="B5124">
            <v>21211</v>
          </cell>
          <cell r="C5124" t="str">
            <v>BLANDI</v>
          </cell>
          <cell r="D5124" t="str">
            <v>CE-21211-PM</v>
          </cell>
          <cell r="E5124" t="str">
            <v>PESQUERA CENTINELA S.A.C.</v>
          </cell>
          <cell r="F5124" t="str">
            <v>DECRETO LEY Nº25977</v>
          </cell>
        </row>
        <row r="5125">
          <cell r="B5125">
            <v>21219</v>
          </cell>
          <cell r="C5125" t="str">
            <v>SAN PEDRO</v>
          </cell>
          <cell r="D5125" t="str">
            <v>PS-21219-BM</v>
          </cell>
          <cell r="E5125" t="str">
            <v>LARA SANCHEZ MANUEL MARCOS</v>
          </cell>
          <cell r="F5125" t="str">
            <v>DECRETO LEGISLATIVO Nº1273</v>
          </cell>
        </row>
        <row r="5126">
          <cell r="B5126">
            <v>21228</v>
          </cell>
          <cell r="C5126" t="str">
            <v>MI MILAGRITOS 2</v>
          </cell>
          <cell r="D5126" t="str">
            <v>PL-21228-CM</v>
          </cell>
          <cell r="E5126" t="str">
            <v>PINTO MAGUI? SHEYLA LISSETTE</v>
          </cell>
          <cell r="F5126" t="str">
            <v>MENOR ESCALA (ANCHOVETA) - ARTESANAL</v>
          </cell>
        </row>
        <row r="5127">
          <cell r="B5127">
            <v>21230</v>
          </cell>
          <cell r="C5127" t="str">
            <v>MILAGRO DE MI MADRE</v>
          </cell>
          <cell r="D5127" t="str">
            <v>ZS-21230-BM</v>
          </cell>
          <cell r="E5127" t="str">
            <v>ADANAQUE AREVALO ESMIDIO</v>
          </cell>
          <cell r="F5127" t="str">
            <v>ARTESANAL</v>
          </cell>
        </row>
        <row r="5128">
          <cell r="B5128">
            <v>21231</v>
          </cell>
          <cell r="C5128" t="str">
            <v>VIRGEN DEL CISNE</v>
          </cell>
          <cell r="D5128" t="str">
            <v>ZS-21231-BM</v>
          </cell>
          <cell r="E5128" t="str">
            <v>RUIZ ROJAS JUAN</v>
          </cell>
          <cell r="F5128" t="str">
            <v>ARTESANAL</v>
          </cell>
        </row>
        <row r="5129">
          <cell r="B5129">
            <v>21232</v>
          </cell>
          <cell r="C5129" t="str">
            <v>LA CHILENITA</v>
          </cell>
          <cell r="D5129" t="str">
            <v>ZS-21232-BM</v>
          </cell>
          <cell r="E5129" t="str">
            <v>RUIZ ROJAS JUAN</v>
          </cell>
          <cell r="F5129" t="str">
            <v>ARTESANAL</v>
          </cell>
        </row>
        <row r="5130">
          <cell r="B5130">
            <v>21233</v>
          </cell>
          <cell r="C5130" t="str">
            <v>MEDALLITA MILAGROSA</v>
          </cell>
          <cell r="D5130" t="str">
            <v>ZS-21233-BM</v>
          </cell>
          <cell r="E5130" t="str">
            <v>CARLIN MOGOLLON NERY</v>
          </cell>
          <cell r="F5130" t="str">
            <v>ARTESANAL</v>
          </cell>
        </row>
        <row r="5131">
          <cell r="B5131">
            <v>21235</v>
          </cell>
          <cell r="C5131" t="str">
            <v>DO? ISIDORA II</v>
          </cell>
          <cell r="D5131" t="str">
            <v>ZS-21235-BM</v>
          </cell>
          <cell r="E5131" t="str">
            <v>ALVARADO PUESCAS MACLOVIO</v>
          </cell>
          <cell r="F5131" t="str">
            <v>DECRETO LEGISLATIVO Nº1273</v>
          </cell>
        </row>
        <row r="5132">
          <cell r="B5132">
            <v>21242</v>
          </cell>
          <cell r="C5132" t="str">
            <v>SE?R DE LA VIDA</v>
          </cell>
          <cell r="D5132" t="str">
            <v>CE-21242-CM</v>
          </cell>
          <cell r="E5132" t="str">
            <v>CALLE LOPEZ HERNANDO</v>
          </cell>
          <cell r="F5132" t="str">
            <v>MENOR ESCALA (ANCHOVETA) - ARTESANAL</v>
          </cell>
        </row>
        <row r="5133">
          <cell r="B5133">
            <v>21244</v>
          </cell>
          <cell r="C5133" t="str">
            <v>MARY CIELO</v>
          </cell>
          <cell r="D5133" t="str">
            <v>CO-21244-CM</v>
          </cell>
          <cell r="E5133" t="str">
            <v>RODRIGUEZ CONDORI GLADYS</v>
          </cell>
          <cell r="F5133" t="str">
            <v>ARTESANAL</v>
          </cell>
        </row>
        <row r="5134">
          <cell r="B5134">
            <v>21245</v>
          </cell>
          <cell r="C5134" t="str">
            <v>LEYDI II</v>
          </cell>
          <cell r="D5134" t="str">
            <v>IO-21245-BM</v>
          </cell>
          <cell r="E5134" t="str">
            <v>MAMANI VALERIANO MARCELINO</v>
          </cell>
          <cell r="F5134" t="str">
            <v>ARTESANAL</v>
          </cell>
        </row>
        <row r="5135">
          <cell r="B5135">
            <v>21247</v>
          </cell>
          <cell r="C5135" t="str">
            <v>MARIO</v>
          </cell>
          <cell r="D5135" t="str">
            <v>PL-21247-CM</v>
          </cell>
          <cell r="E5135" t="str">
            <v>GRANDA ZAPATA ROXANNA NATHALY CECILIA</v>
          </cell>
          <cell r="F5135" t="str">
            <v>MENOR ESCALA (ANCHOVETA) - ARTESANAL</v>
          </cell>
        </row>
        <row r="5136">
          <cell r="B5136">
            <v>21250</v>
          </cell>
          <cell r="C5136" t="str">
            <v>DON RICARDO</v>
          </cell>
          <cell r="D5136" t="str">
            <v>PL-21250-BM</v>
          </cell>
          <cell r="E5136" t="str">
            <v>VIDAURRE VALDERA RICARDO</v>
          </cell>
          <cell r="F5136" t="str">
            <v>ARTESANAL</v>
          </cell>
        </row>
        <row r="5137">
          <cell r="B5137">
            <v>21251</v>
          </cell>
          <cell r="C5137" t="str">
            <v>SAN MARTIN III</v>
          </cell>
          <cell r="D5137" t="str">
            <v>IO-21251-CM</v>
          </cell>
          <cell r="E5137" t="str">
            <v>APAZA CUTIPA GUILLERMO</v>
          </cell>
          <cell r="F5137" t="str">
            <v>ARTESANAL</v>
          </cell>
        </row>
        <row r="5138">
          <cell r="B5138">
            <v>21252</v>
          </cell>
          <cell r="C5138" t="str">
            <v>DON VILCA II</v>
          </cell>
          <cell r="D5138" t="str">
            <v>IO-21252-BM</v>
          </cell>
          <cell r="E5138" t="str">
            <v>VILCA MAMANI DARIO</v>
          </cell>
          <cell r="F5138" t="str">
            <v>ARTESANAL</v>
          </cell>
        </row>
        <row r="5139">
          <cell r="B5139">
            <v>21255</v>
          </cell>
          <cell r="C5139" t="str">
            <v>SELENA</v>
          </cell>
          <cell r="D5139" t="str">
            <v>ZS-21255-BM</v>
          </cell>
          <cell r="E5139" t="str">
            <v>CHICOMA MARCHENA ROSA MAGDALENA</v>
          </cell>
          <cell r="F5139" t="str">
            <v>ARTESANAL</v>
          </cell>
        </row>
        <row r="5140">
          <cell r="B5140">
            <v>21257</v>
          </cell>
          <cell r="C5140" t="str">
            <v>JESUS ES MI PASTOR</v>
          </cell>
          <cell r="D5140" t="str">
            <v>ZS-21257-BM</v>
          </cell>
          <cell r="E5140" t="str">
            <v>CARRASCO ROMAN FRANCISCO</v>
          </cell>
          <cell r="F5140" t="str">
            <v>ARTESANAL</v>
          </cell>
        </row>
        <row r="5141">
          <cell r="B5141">
            <v>21258</v>
          </cell>
          <cell r="C5141" t="str">
            <v>SE?R DE LA DIVINA MISERICORDIA</v>
          </cell>
          <cell r="D5141" t="str">
            <v>ZS-21258-BM</v>
          </cell>
          <cell r="E5141" t="str">
            <v>MORQUENCHO MORAN MARISELA</v>
          </cell>
          <cell r="F5141" t="str">
            <v>ARTESANAL</v>
          </cell>
        </row>
        <row r="5142">
          <cell r="B5142">
            <v>21260</v>
          </cell>
          <cell r="C5142" t="str">
            <v>ALEJANDRIA I</v>
          </cell>
          <cell r="D5142" t="str">
            <v>CE-21260-PM</v>
          </cell>
          <cell r="E5142" t="str">
            <v>CFG INVESTMENT S.A.C.</v>
          </cell>
          <cell r="F5142" t="str">
            <v>DECRETO LEY Nº25977</v>
          </cell>
        </row>
        <row r="5143">
          <cell r="B5143">
            <v>21261</v>
          </cell>
          <cell r="C5143" t="str">
            <v>POMALCA</v>
          </cell>
          <cell r="D5143" t="str">
            <v>ZS-21261-BM</v>
          </cell>
          <cell r="E5143" t="str">
            <v>ANTON AMAYA EUGENIO</v>
          </cell>
          <cell r="F5143" t="str">
            <v>ARTESANAL</v>
          </cell>
        </row>
        <row r="5144">
          <cell r="B5144">
            <v>21262</v>
          </cell>
          <cell r="C5144" t="str">
            <v>SAN GERONIMO II</v>
          </cell>
          <cell r="D5144" t="str">
            <v>ZS-21262-BM</v>
          </cell>
          <cell r="E5144" t="str">
            <v>CHICOMA MARCHENA ALFONSO</v>
          </cell>
          <cell r="F5144" t="str">
            <v>ARTESANAL</v>
          </cell>
        </row>
        <row r="5145">
          <cell r="B5145">
            <v>21263</v>
          </cell>
          <cell r="C5145" t="str">
            <v>DANIELA</v>
          </cell>
          <cell r="D5145" t="str">
            <v>HO-21263-BM</v>
          </cell>
          <cell r="E5145" t="str">
            <v>GARCES ORTIZ DE GRADOS JESUS MELANY</v>
          </cell>
          <cell r="F5145" t="str">
            <v>ARTESANAL</v>
          </cell>
        </row>
        <row r="5146">
          <cell r="B5146">
            <v>21267</v>
          </cell>
          <cell r="C5146" t="str">
            <v>EL VALIENTE</v>
          </cell>
          <cell r="D5146" t="str">
            <v>PS-21267-BM</v>
          </cell>
          <cell r="E5146" t="str">
            <v>DEL PINO ZU?GA NATALIO</v>
          </cell>
          <cell r="F5146" t="str">
            <v>ARTESANAL</v>
          </cell>
        </row>
        <row r="5147">
          <cell r="B5147">
            <v>21268</v>
          </cell>
          <cell r="C5147" t="str">
            <v>EL TIO COLA</v>
          </cell>
          <cell r="D5147" t="str">
            <v>PS-21268-BM</v>
          </cell>
          <cell r="E5147" t="str">
            <v>CANELO DE AGUILAR JUANA ESTELA</v>
          </cell>
          <cell r="F5147" t="str">
            <v>ARTESANAL</v>
          </cell>
        </row>
        <row r="5148">
          <cell r="B5148">
            <v>21285</v>
          </cell>
          <cell r="C5148" t="str">
            <v>KENYI Y MARICIELO</v>
          </cell>
          <cell r="D5148" t="str">
            <v>PS-21285-BM</v>
          </cell>
          <cell r="E5148" t="str">
            <v>BARBARAN GARCIA JESUS ORLANDO</v>
          </cell>
          <cell r="F5148" t="str">
            <v>ARTESANAL</v>
          </cell>
        </row>
        <row r="5149">
          <cell r="B5149">
            <v>21293</v>
          </cell>
          <cell r="C5149" t="str">
            <v>JHOSSY II</v>
          </cell>
          <cell r="D5149" t="str">
            <v>CE-21293-BM</v>
          </cell>
          <cell r="E5149" t="str">
            <v>QUEZADA QUEZADA MARIO</v>
          </cell>
          <cell r="F5149" t="str">
            <v>ARTESANAL</v>
          </cell>
        </row>
        <row r="5150">
          <cell r="B5150">
            <v>21294</v>
          </cell>
          <cell r="C5150" t="str">
            <v>MARINO</v>
          </cell>
          <cell r="D5150" t="str">
            <v>CO-21294-BM</v>
          </cell>
          <cell r="E5150" t="str">
            <v>FIESTAS RAMIREZ MARIANO</v>
          </cell>
          <cell r="F5150" t="str">
            <v>ARTESANAL</v>
          </cell>
        </row>
        <row r="5151">
          <cell r="B5151">
            <v>21302</v>
          </cell>
          <cell r="C5151" t="str">
            <v>PERCALL-1</v>
          </cell>
          <cell r="D5151" t="str">
            <v>CO-21302-BM</v>
          </cell>
          <cell r="E5151" t="str">
            <v>PEREZ VIGO JULIO MANUEL</v>
          </cell>
          <cell r="F5151" t="str">
            <v>ARTESANAL</v>
          </cell>
        </row>
        <row r="5152">
          <cell r="B5152">
            <v>21309</v>
          </cell>
          <cell r="C5152" t="str">
            <v>WALTER HERNAN 2</v>
          </cell>
          <cell r="D5152" t="str">
            <v>SY-21309-CM</v>
          </cell>
          <cell r="E5152" t="str">
            <v>PUESCAS LLENQUE JULIO HUGO ;PUESCAS LLENQUE MARIA</v>
          </cell>
          <cell r="F5152" t="str">
            <v>MENOR ESCALA (ANCHOVETA) - ARTESANAL</v>
          </cell>
        </row>
        <row r="5153">
          <cell r="B5153">
            <v>21324</v>
          </cell>
          <cell r="C5153" t="str">
            <v>PEDRO JAIME</v>
          </cell>
          <cell r="D5153" t="str">
            <v>HO-21324-BM</v>
          </cell>
          <cell r="E5153" t="str">
            <v>CARLOS CHAVESTA PEDRO JAIME</v>
          </cell>
          <cell r="F5153" t="str">
            <v>ARTESANAL</v>
          </cell>
        </row>
        <row r="5154">
          <cell r="B5154">
            <v>21325</v>
          </cell>
          <cell r="C5154" t="str">
            <v>ALICIA II</v>
          </cell>
          <cell r="D5154" t="str">
            <v>IO-21325-BM</v>
          </cell>
          <cell r="E5154" t="str">
            <v>LUPACA MAMANI JUAN CARLOS</v>
          </cell>
          <cell r="F5154" t="str">
            <v>ARTESANAL</v>
          </cell>
        </row>
        <row r="5155">
          <cell r="B5155">
            <v>21326</v>
          </cell>
          <cell r="C5155" t="str">
            <v>JEQUE 4</v>
          </cell>
          <cell r="D5155" t="str">
            <v>CE-21326-CM</v>
          </cell>
          <cell r="E5155" t="str">
            <v>PALMA DE LA CRUZ EDWIN CESAR</v>
          </cell>
          <cell r="F5155" t="str">
            <v>ARTESANAL</v>
          </cell>
        </row>
        <row r="5156">
          <cell r="B5156">
            <v>21327</v>
          </cell>
          <cell r="C5156" t="str">
            <v>SE?R DE LOS MILAGROS</v>
          </cell>
          <cell r="D5156" t="str">
            <v>ZS-21327-BM</v>
          </cell>
          <cell r="E5156" t="str">
            <v>CALOPINO OCAMPO LUIS ALBERTO</v>
          </cell>
          <cell r="F5156" t="str">
            <v>DECRETO LEGISLATIVO Nº1273</v>
          </cell>
        </row>
        <row r="5157">
          <cell r="B5157">
            <v>21328</v>
          </cell>
          <cell r="C5157" t="str">
            <v>JEYMI DELIA</v>
          </cell>
          <cell r="D5157" t="str">
            <v>ZS-21328-BM</v>
          </cell>
          <cell r="E5157" t="str">
            <v>PE? CARRASCO LUIS ALEJANDRO</v>
          </cell>
          <cell r="F5157" t="str">
            <v>ARTESANAL</v>
          </cell>
        </row>
        <row r="5158">
          <cell r="B5158">
            <v>21329</v>
          </cell>
          <cell r="C5158" t="str">
            <v>MARISOL</v>
          </cell>
          <cell r="D5158" t="str">
            <v>ZS-21329-BM</v>
          </cell>
          <cell r="E5158" t="str">
            <v>AMAYA DE FIESTAS CARMEN FANNY</v>
          </cell>
          <cell r="F5158" t="str">
            <v>DECRETO LEGISLATIVO Nº1273</v>
          </cell>
        </row>
        <row r="5159">
          <cell r="B5159">
            <v>21330</v>
          </cell>
          <cell r="C5159" t="str">
            <v>FORTUNA DE JESUS</v>
          </cell>
          <cell r="D5159" t="str">
            <v>ZS-21330-BM</v>
          </cell>
          <cell r="E5159" t="str">
            <v>VIDAURRE VIDAURRE TEODORO</v>
          </cell>
          <cell r="F5159" t="str">
            <v>ARTESANAL</v>
          </cell>
        </row>
        <row r="5160">
          <cell r="B5160">
            <v>21332</v>
          </cell>
          <cell r="C5160" t="str">
            <v>ANDRE ANTHONY I</v>
          </cell>
          <cell r="D5160" t="str">
            <v>IO-21332-BM</v>
          </cell>
          <cell r="E5160" t="str">
            <v>ACOSTUPA VILLANUEVA AYDEE ;ACOSTUPA VILLANUEVA CESAR LAUREANO</v>
          </cell>
          <cell r="F5160" t="str">
            <v>ARTESANAL</v>
          </cell>
        </row>
        <row r="5161">
          <cell r="B5161">
            <v>21343</v>
          </cell>
          <cell r="C5161" t="str">
            <v>ATENAS-II</v>
          </cell>
          <cell r="D5161" t="str">
            <v>IO-21343-CM</v>
          </cell>
          <cell r="E5161" t="str">
            <v>TICONA ALVAREZ JIOVANA DINNA</v>
          </cell>
          <cell r="F5161" t="str">
            <v>ARTESANAL</v>
          </cell>
        </row>
        <row r="5162">
          <cell r="B5162">
            <v>21344</v>
          </cell>
          <cell r="C5162" t="str">
            <v>EL ARCA</v>
          </cell>
          <cell r="D5162" t="str">
            <v>SY-21344-BM</v>
          </cell>
          <cell r="E5162" t="str">
            <v>AVILA AGUILAR GLADYS TERESA</v>
          </cell>
          <cell r="F5162" t="str">
            <v>ARTESANAL</v>
          </cell>
        </row>
        <row r="5163">
          <cell r="B5163">
            <v>21348</v>
          </cell>
          <cell r="C5163" t="str">
            <v>SAN JUAN</v>
          </cell>
          <cell r="D5163" t="str">
            <v>CE-21348-CM</v>
          </cell>
          <cell r="E5163" t="str">
            <v>ARMADORES Y CONGELADORES DEL PACIFICO S.A.</v>
          </cell>
          <cell r="F5163" t="str">
            <v>MENOR ESCALA (ANCHOVETA) - ARTESANAL</v>
          </cell>
        </row>
        <row r="5164">
          <cell r="B5164">
            <v>21352</v>
          </cell>
          <cell r="C5164" t="str">
            <v>JESUS DIVINA MISERICORDIA 1</v>
          </cell>
          <cell r="D5164" t="str">
            <v>IO-21352-BM</v>
          </cell>
          <cell r="E5164" t="str">
            <v>BRACAMONTE CAMPOS TEOBALDO</v>
          </cell>
          <cell r="F5164" t="str">
            <v>ARTESANAL</v>
          </cell>
        </row>
        <row r="5165">
          <cell r="B5165">
            <v>21353</v>
          </cell>
          <cell r="C5165" t="str">
            <v>HUASCAR V</v>
          </cell>
          <cell r="D5165" t="str">
            <v>IO-21353-BM</v>
          </cell>
          <cell r="E5165" t="str">
            <v>DIAZ VEGA JUAN ENRIQUE Y CRISTOBAL ISRAEL</v>
          </cell>
          <cell r="F5165" t="str">
            <v>ARTESANAL</v>
          </cell>
        </row>
        <row r="5166">
          <cell r="B5166">
            <v>21356</v>
          </cell>
          <cell r="C5166" t="str">
            <v>DIAMANTE I</v>
          </cell>
          <cell r="D5166" t="str">
            <v>CE-21356-CM</v>
          </cell>
          <cell r="E5166" t="str">
            <v>QUIJANO ASA?DO DORA DEL PILAR</v>
          </cell>
          <cell r="F5166" t="str">
            <v>MENOR ESCALA (ANCHOVETA)</v>
          </cell>
        </row>
        <row r="5167">
          <cell r="B5167">
            <v>21357</v>
          </cell>
          <cell r="C5167" t="str">
            <v>EL BANDIDO</v>
          </cell>
          <cell r="D5167" t="str">
            <v>PS-21357-BM</v>
          </cell>
          <cell r="E5167" t="str">
            <v>ASCONA FLORES CESAR AUGUSTO</v>
          </cell>
          <cell r="F5167" t="str">
            <v>ARTESANAL</v>
          </cell>
        </row>
        <row r="5168">
          <cell r="B5168">
            <v>21363</v>
          </cell>
          <cell r="C5168" t="str">
            <v>ALCE ROJO</v>
          </cell>
          <cell r="D5168" t="str">
            <v>ZS-21363-BM</v>
          </cell>
          <cell r="E5168" t="str">
            <v>CAMPOVERDE CHICOMA EDWIN WILLIAMS</v>
          </cell>
          <cell r="F5168" t="str">
            <v>ARTESANAL</v>
          </cell>
        </row>
        <row r="5169">
          <cell r="B5169">
            <v>21364</v>
          </cell>
          <cell r="C5169" t="str">
            <v>MESIAS MI SALVADOR</v>
          </cell>
          <cell r="D5169" t="str">
            <v>ZS-21364-BM</v>
          </cell>
          <cell r="E5169" t="str">
            <v>VILCHEZ ELIAS JUBENCIO</v>
          </cell>
          <cell r="F5169" t="str">
            <v>ARTESANAL</v>
          </cell>
        </row>
        <row r="5170">
          <cell r="B5170">
            <v>21365</v>
          </cell>
          <cell r="C5170" t="str">
            <v>JUAN MARCOS</v>
          </cell>
          <cell r="D5170" t="str">
            <v>SY-21365-BM</v>
          </cell>
          <cell r="E5170" t="str">
            <v>ESCURRA RAMIREZ DE RODRIGUEZ LIZA MARIE ;RODRIGUEZ UCA?N TEOBALDO ESTEBAN</v>
          </cell>
          <cell r="F5170" t="str">
            <v>ARTESANAL</v>
          </cell>
        </row>
        <row r="5171">
          <cell r="B5171">
            <v>21366</v>
          </cell>
          <cell r="C5171" t="str">
            <v>MARIA ANGELITA</v>
          </cell>
          <cell r="D5171" t="str">
            <v>PT-21366-CM</v>
          </cell>
          <cell r="E5171" t="str">
            <v>ECHE GALAN ALDAIR ALEXIS ;ECHE GALAN CESAR ALBERTO ;ECHE GALAN DANY JOEL ;ECHE GALAN EDER JAVIER ;ECHE GALAN JORGE LUIS ;ECHE GALAN JUNIOR GALINDO ;ECHE GALAN KEVIN DENILSON ;ECHE GALAN WILMER DAVID ;GALAN DE ECHE ISIDORA</v>
          </cell>
          <cell r="F5171" t="str">
            <v>LEY Nº26920</v>
          </cell>
        </row>
        <row r="5172">
          <cell r="B5172">
            <v>21372</v>
          </cell>
          <cell r="C5172" t="str">
            <v>SE?R DE LOS MILAGROS 2</v>
          </cell>
          <cell r="D5172" t="str">
            <v>CE-21372-BM</v>
          </cell>
          <cell r="E5172" t="str">
            <v>OBREGON QUEZADA HILARIO BENIGNO</v>
          </cell>
          <cell r="F5172" t="str">
            <v>ARTESANAL</v>
          </cell>
        </row>
        <row r="5173">
          <cell r="B5173">
            <v>21377</v>
          </cell>
          <cell r="C5173" t="str">
            <v>GUIAME SE?R JESUCRISTO</v>
          </cell>
          <cell r="D5173" t="str">
            <v>PL-21377-BM</v>
          </cell>
          <cell r="E5173" t="str">
            <v>PANTA PANTA DANIEL</v>
          </cell>
          <cell r="F5173" t="str">
            <v>ARTESANAL</v>
          </cell>
        </row>
        <row r="5174">
          <cell r="B5174">
            <v>21381</v>
          </cell>
          <cell r="C5174" t="str">
            <v>GUIAME CHANITA</v>
          </cell>
          <cell r="D5174" t="str">
            <v>ZS-21381-BM</v>
          </cell>
          <cell r="E5174" t="str">
            <v>PANTA ECHE SANTOS RAMON</v>
          </cell>
          <cell r="F5174" t="str">
            <v>ARTESANAL</v>
          </cell>
        </row>
        <row r="5175">
          <cell r="B5175">
            <v>21382</v>
          </cell>
          <cell r="C5175" t="str">
            <v>ESMERITA JANET</v>
          </cell>
          <cell r="D5175" t="str">
            <v>ZS-21382-BM</v>
          </cell>
          <cell r="E5175" t="str">
            <v>PAZOS PERICHE CARLOS HUMBERTO</v>
          </cell>
          <cell r="F5175" t="str">
            <v>DECRETO LEGISLATIVO Nº1273</v>
          </cell>
        </row>
        <row r="5176">
          <cell r="B5176">
            <v>21386</v>
          </cell>
          <cell r="C5176" t="str">
            <v>AMOR DE MADRE II</v>
          </cell>
          <cell r="D5176" t="str">
            <v>PS-21386-BM</v>
          </cell>
          <cell r="E5176" t="str">
            <v>LLAUCA QUISPE PONCIANO CRISPIN Y DE LA CRUZ GUTIERREZ JUAN JOSE</v>
          </cell>
          <cell r="F5176" t="str">
            <v>ARTESANAL</v>
          </cell>
        </row>
        <row r="5177">
          <cell r="B5177">
            <v>21389</v>
          </cell>
          <cell r="C5177" t="str">
            <v>AYMAR Y AHYLEM II</v>
          </cell>
          <cell r="D5177" t="str">
            <v>PS-21389-BM</v>
          </cell>
          <cell r="E5177" t="str">
            <v>MUNDINI LLAUCA SELENA SILVANA</v>
          </cell>
          <cell r="F5177" t="str">
            <v>ARTESANAL</v>
          </cell>
        </row>
        <row r="5178">
          <cell r="B5178">
            <v>21390</v>
          </cell>
          <cell r="C5178" t="str">
            <v>DON FIDEL</v>
          </cell>
          <cell r="D5178" t="str">
            <v>PS-21390-BM</v>
          </cell>
          <cell r="E5178" t="str">
            <v>SANCHEZ PUICAN SONIA ELVIRA</v>
          </cell>
          <cell r="F5178" t="str">
            <v>MENOR ESCALA (ANCHOVETA) - ARTESANAL</v>
          </cell>
        </row>
        <row r="5179">
          <cell r="B5179">
            <v>21396</v>
          </cell>
          <cell r="C5179" t="str">
            <v>JESUS PRINCIPE DE PAZ</v>
          </cell>
          <cell r="D5179" t="str">
            <v>TA-21396-CM</v>
          </cell>
          <cell r="E5179" t="str">
            <v>MARTINEZ PANTA SANTOS FILIBERTO</v>
          </cell>
          <cell r="F5179" t="str">
            <v>ARTESANAL</v>
          </cell>
        </row>
        <row r="5180">
          <cell r="B5180">
            <v>21397</v>
          </cell>
          <cell r="C5180" t="str">
            <v>HUANCA I</v>
          </cell>
          <cell r="D5180" t="str">
            <v>IO-21397-BM</v>
          </cell>
          <cell r="E5180" t="str">
            <v>HUANCA AQUINO ISRAEL ;MACHACA CALLE MARUJA</v>
          </cell>
          <cell r="F5180" t="str">
            <v>ARTESANAL</v>
          </cell>
        </row>
        <row r="5181">
          <cell r="B5181">
            <v>21404</v>
          </cell>
          <cell r="C5181" t="str">
            <v>ILE? II</v>
          </cell>
          <cell r="D5181" t="str">
            <v>CO-21404-PM</v>
          </cell>
          <cell r="E5181" t="str">
            <v>PESQUERA 2020 S.A.C.</v>
          </cell>
          <cell r="F5181" t="str">
            <v>DECRETO LEY Nº25977</v>
          </cell>
        </row>
        <row r="5182">
          <cell r="B5182">
            <v>21408</v>
          </cell>
          <cell r="C5182" t="str">
            <v>JOAQUIN</v>
          </cell>
          <cell r="D5182" t="str">
            <v>CO-21408-BM</v>
          </cell>
          <cell r="E5182" t="str">
            <v>UMEZAKI SAKAMOTO JAVIER</v>
          </cell>
          <cell r="F5182" t="str">
            <v>DECRETO LEGISLATIVO Nº1273</v>
          </cell>
        </row>
        <row r="5183">
          <cell r="B5183">
            <v>21418</v>
          </cell>
          <cell r="C5183" t="str">
            <v>JHOSSELINE</v>
          </cell>
          <cell r="D5183" t="str">
            <v>PS-21418-BM</v>
          </cell>
          <cell r="E5183" t="str">
            <v>PACHECO RAMIREZ ANDRES HUMBERTO</v>
          </cell>
          <cell r="F5183" t="str">
            <v>ARTESANAL</v>
          </cell>
        </row>
        <row r="5184">
          <cell r="B5184">
            <v>21419</v>
          </cell>
          <cell r="C5184" t="str">
            <v>ORLANDO MART?</v>
          </cell>
          <cell r="D5184" t="str">
            <v>PS-21419-BM</v>
          </cell>
          <cell r="E5184" t="str">
            <v>ANGULO QUISPE VICTOR RAUL</v>
          </cell>
          <cell r="F5184" t="str">
            <v>DECRETO LEGISLATIVO Nº1273</v>
          </cell>
        </row>
        <row r="5185">
          <cell r="B5185">
            <v>21420</v>
          </cell>
          <cell r="C5185" t="str">
            <v>COPTUS MARINO I</v>
          </cell>
          <cell r="D5185" t="str">
            <v>IO-21420-BM</v>
          </cell>
          <cell r="E5185" t="str">
            <v>RAMIREZ SOLANO HUGO NELSON</v>
          </cell>
          <cell r="F5185" t="str">
            <v>ARTESANAL</v>
          </cell>
        </row>
        <row r="5186">
          <cell r="B5186">
            <v>21421</v>
          </cell>
          <cell r="C5186" t="str">
            <v>ALETITA AZUL II</v>
          </cell>
          <cell r="D5186" t="str">
            <v>IO-21421-BM</v>
          </cell>
          <cell r="E5186" t="str">
            <v>RODRIGUEZ VILLANUEVA LUIS ROLANDO</v>
          </cell>
          <cell r="F5186" t="str">
            <v>ARTESANAL</v>
          </cell>
        </row>
        <row r="5187">
          <cell r="B5187">
            <v>21422</v>
          </cell>
          <cell r="C5187" t="str">
            <v>ALETITA AZUL III</v>
          </cell>
          <cell r="D5187" t="str">
            <v>IO-21422-BM</v>
          </cell>
          <cell r="E5187" t="str">
            <v>RODRIGUEZ VILLANUEVA LUIS ROLANDO</v>
          </cell>
          <cell r="F5187" t="str">
            <v>ARTESANAL</v>
          </cell>
        </row>
        <row r="5188">
          <cell r="B5188">
            <v>21429</v>
          </cell>
          <cell r="C5188" t="str">
            <v>PDA-01</v>
          </cell>
          <cell r="D5188" t="str">
            <v>CO-21429-PM</v>
          </cell>
          <cell r="E5188" t="str">
            <v>PESQUERA DON AMERICO S.A.C.</v>
          </cell>
          <cell r="F5188" t="str">
            <v>DECRETO LEY Nº25977</v>
          </cell>
        </row>
        <row r="5189">
          <cell r="B5189">
            <v>21434</v>
          </cell>
          <cell r="C5189" t="str">
            <v>JAVIERCITO</v>
          </cell>
          <cell r="D5189" t="str">
            <v>IO-21434-BM</v>
          </cell>
          <cell r="E5189" t="str">
            <v>RAMOS CHIRAPO ELIAZAR ELISEO</v>
          </cell>
          <cell r="F5189" t="str">
            <v>ARTESANAL</v>
          </cell>
        </row>
        <row r="5190">
          <cell r="B5190">
            <v>21435</v>
          </cell>
          <cell r="C5190" t="str">
            <v>JOB</v>
          </cell>
          <cell r="D5190" t="str">
            <v>CO-21435-BM</v>
          </cell>
          <cell r="E5190" t="str">
            <v>TINCO SOTO MARUJA OLGA ;RAMOS TINGO MICKAEL CHRISTOPHER</v>
          </cell>
          <cell r="F5190" t="str">
            <v>DECRETO LEGISLATIVO Nº1273</v>
          </cell>
        </row>
        <row r="5191">
          <cell r="B5191">
            <v>21441</v>
          </cell>
          <cell r="C5191" t="str">
            <v>CAPRICORNIO 9</v>
          </cell>
          <cell r="D5191" t="str">
            <v>CO-21441-CM</v>
          </cell>
          <cell r="E5191" t="str">
            <v>PESQUERA CAPRICORNIO S.A.</v>
          </cell>
          <cell r="F5191" t="str">
            <v>DECRETO LEY Nº25977</v>
          </cell>
        </row>
        <row r="5192">
          <cell r="B5192">
            <v>21442</v>
          </cell>
          <cell r="C5192" t="str">
            <v>DO? TANA</v>
          </cell>
          <cell r="D5192" t="str">
            <v>PL-21442-CM</v>
          </cell>
          <cell r="E5192" t="str">
            <v>GRANDA ZAPATA ROXANNA NATHALY CECILIA</v>
          </cell>
          <cell r="F5192" t="str">
            <v>MENOR ESCALA (ANCHOVETA) - ARTESANAL</v>
          </cell>
        </row>
        <row r="5193">
          <cell r="B5193">
            <v>21443</v>
          </cell>
          <cell r="C5193" t="str">
            <v>CARLOS ALFREDO</v>
          </cell>
          <cell r="D5193" t="str">
            <v>PL-21443-BM</v>
          </cell>
          <cell r="E5193" t="str">
            <v>GALAN CURO JOSE DOMINGO ;GALAN FIESTAS JOSE ALFREDO ;GALAN FIESTAS JUAN CARLOS</v>
          </cell>
          <cell r="F5193" t="str">
            <v>ARTESANAL</v>
          </cell>
        </row>
        <row r="5194">
          <cell r="B5194">
            <v>21444</v>
          </cell>
          <cell r="C5194" t="str">
            <v>VIRGEN DE COPACABANA</v>
          </cell>
          <cell r="D5194" t="str">
            <v>IO-21444-CM</v>
          </cell>
          <cell r="E5194" t="str">
            <v>CALLO TORRES VICTOR BERNARDO</v>
          </cell>
          <cell r="F5194" t="str">
            <v>ARTESANAL</v>
          </cell>
        </row>
        <row r="5195">
          <cell r="B5195">
            <v>21445</v>
          </cell>
          <cell r="C5195" t="str">
            <v>CAHUIDE</v>
          </cell>
          <cell r="D5195" t="str">
            <v>IO-21445-CM</v>
          </cell>
          <cell r="E5195" t="str">
            <v>HERRERA RIVERA PAUL ANTONIO ;LAMOTTA VILLEGAS DE HERRERA ARIADNA LIZBETH</v>
          </cell>
          <cell r="F5195" t="str">
            <v>ARTESANAL</v>
          </cell>
        </row>
        <row r="5196">
          <cell r="B5196">
            <v>21447</v>
          </cell>
          <cell r="C5196" t="str">
            <v>VALERIE Y MELISSA</v>
          </cell>
          <cell r="D5196" t="str">
            <v>CO-21447-BM</v>
          </cell>
          <cell r="E5196" t="str">
            <v>HERRADA LOPEZ PEDRO GERMAN</v>
          </cell>
          <cell r="F5196" t="str">
            <v>DECRETO LEGISLATIVO Nº1273</v>
          </cell>
        </row>
        <row r="5197">
          <cell r="B5197">
            <v>21448</v>
          </cell>
          <cell r="C5197" t="str">
            <v>MI RAQUELITA</v>
          </cell>
          <cell r="D5197" t="str">
            <v>PL-21448-CM</v>
          </cell>
          <cell r="E5197" t="str">
            <v>LIZ KATHERINE ABANTO CRISOSTOMO</v>
          </cell>
          <cell r="F5197" t="str">
            <v>MENOR ESCALA (ANCHOVETA)</v>
          </cell>
        </row>
        <row r="5198">
          <cell r="B5198">
            <v>21451</v>
          </cell>
          <cell r="C5198" t="str">
            <v>LUCIO II</v>
          </cell>
          <cell r="D5198" t="str">
            <v>IO-21451-BM</v>
          </cell>
          <cell r="E5198" t="str">
            <v>LOAIZA MORA LUCIO</v>
          </cell>
          <cell r="F5198" t="str">
            <v>ARTESANAL</v>
          </cell>
        </row>
        <row r="5199">
          <cell r="B5199">
            <v>21453</v>
          </cell>
          <cell r="C5199" t="str">
            <v>SANTA MARIA</v>
          </cell>
          <cell r="D5199" t="str">
            <v>IO-21453-CM</v>
          </cell>
          <cell r="E5199" t="str">
            <v>VIZCARRA FLORES AUGUSTO DAVID</v>
          </cell>
          <cell r="F5199" t="str">
            <v>ARTESANAL</v>
          </cell>
        </row>
        <row r="5200">
          <cell r="B5200">
            <v>21454</v>
          </cell>
          <cell r="C5200" t="str">
            <v>MI CARMENCITA</v>
          </cell>
          <cell r="D5200" t="str">
            <v>PT-21454-BM</v>
          </cell>
          <cell r="E5200" t="str">
            <v>SOSA PAIVA TEOFILO</v>
          </cell>
          <cell r="F5200" t="str">
            <v>ARTESANAL</v>
          </cell>
        </row>
        <row r="5201">
          <cell r="B5201">
            <v>21455</v>
          </cell>
          <cell r="C5201" t="str">
            <v>KIARA B</v>
          </cell>
          <cell r="D5201" t="str">
            <v>CE-21455-PM</v>
          </cell>
          <cell r="E5201" t="str">
            <v>PESQUERA HAYDUK S.A.</v>
          </cell>
          <cell r="F5201" t="str">
            <v>DECRETO LEY Nº25977</v>
          </cell>
        </row>
        <row r="5202">
          <cell r="B5202">
            <v>21461</v>
          </cell>
          <cell r="C5202" t="str">
            <v>REBECA IV</v>
          </cell>
          <cell r="D5202" t="str">
            <v>IO-21461-BM</v>
          </cell>
          <cell r="E5202" t="str">
            <v>COLANA VALDEZ AVELINO JESUS</v>
          </cell>
          <cell r="F5202" t="str">
            <v>ARTESANAL</v>
          </cell>
        </row>
        <row r="5203">
          <cell r="B5203">
            <v>21462</v>
          </cell>
          <cell r="C5203" t="str">
            <v>VIVIANA II</v>
          </cell>
          <cell r="D5203" t="str">
            <v>IO-21462-BM</v>
          </cell>
          <cell r="E5203" t="str">
            <v>ORDO?Z CACERES MANUEL FERNANDO</v>
          </cell>
          <cell r="F5203" t="str">
            <v>ARTESANAL</v>
          </cell>
        </row>
        <row r="5204">
          <cell r="B5204">
            <v>21464</v>
          </cell>
          <cell r="C5204" t="str">
            <v>LOS IV HERMANOS</v>
          </cell>
          <cell r="D5204" t="str">
            <v>PS-21464-BM</v>
          </cell>
          <cell r="E5204" t="str">
            <v>CARRION CAMPOS VICTOR RAUL</v>
          </cell>
          <cell r="F5204" t="str">
            <v>ARTESANAL</v>
          </cell>
        </row>
        <row r="5205">
          <cell r="B5205">
            <v>21467</v>
          </cell>
          <cell r="C5205" t="str">
            <v>MI ALBERTO 2</v>
          </cell>
          <cell r="D5205" t="str">
            <v>SY-21467-CM</v>
          </cell>
          <cell r="E5205" t="str">
            <v>SANCHEZ JACINTO MOISES SESAIN ;SANCHEZ MANRIQUE YASSER FRANCO</v>
          </cell>
          <cell r="F5205" t="str">
            <v>ARTESANAL</v>
          </cell>
        </row>
        <row r="5206">
          <cell r="B5206">
            <v>21468</v>
          </cell>
          <cell r="C5206" t="str">
            <v>HERMANOS FLORES</v>
          </cell>
          <cell r="D5206" t="str">
            <v>IO-21468-BM</v>
          </cell>
          <cell r="E5206" t="str">
            <v>FLORES LARICO ASENCIO</v>
          </cell>
          <cell r="F5206" t="str">
            <v>ARTESANAL</v>
          </cell>
        </row>
        <row r="5207">
          <cell r="B5207">
            <v>21469</v>
          </cell>
          <cell r="C5207" t="str">
            <v>FIORELLA-ISAMAR</v>
          </cell>
          <cell r="D5207" t="str">
            <v>IO-21469-BM</v>
          </cell>
          <cell r="E5207" t="str">
            <v>DIAZ CORE RAFAEL OCTAVIO Y MEDINA HUAMANI GABRIELA MARLENE</v>
          </cell>
          <cell r="F5207" t="str">
            <v>ARTESANAL</v>
          </cell>
        </row>
        <row r="5208">
          <cell r="B5208">
            <v>21470</v>
          </cell>
          <cell r="C5208" t="str">
            <v>ALETITA AZUL IV</v>
          </cell>
          <cell r="D5208" t="str">
            <v>IO-21470-BM</v>
          </cell>
          <cell r="E5208" t="str">
            <v>RODRIGUEZ VILLANUEVA LUIS ROLANDO</v>
          </cell>
          <cell r="F5208" t="str">
            <v>ARTESANAL</v>
          </cell>
        </row>
        <row r="5209">
          <cell r="B5209">
            <v>21471</v>
          </cell>
          <cell r="C5209" t="str">
            <v>ALETITA AZUL V</v>
          </cell>
          <cell r="D5209" t="str">
            <v>IO-21471-BM</v>
          </cell>
          <cell r="E5209" t="str">
            <v>RODRIGUEZ VILLANUEVA LUIS ROLANDO</v>
          </cell>
          <cell r="F5209" t="str">
            <v>ARTESANAL</v>
          </cell>
        </row>
        <row r="5210">
          <cell r="B5210">
            <v>21472</v>
          </cell>
          <cell r="C5210" t="str">
            <v>ALETITA AZUL VI</v>
          </cell>
          <cell r="D5210" t="str">
            <v>IO-21472-BM</v>
          </cell>
          <cell r="E5210" t="str">
            <v>RODRIGUEZ VILLANUEVA LUIS ROLANDO</v>
          </cell>
          <cell r="F5210" t="str">
            <v>ARTESANAL</v>
          </cell>
        </row>
        <row r="5211">
          <cell r="B5211">
            <v>21473</v>
          </cell>
          <cell r="C5211" t="str">
            <v>ALETITA AZUL VII</v>
          </cell>
          <cell r="D5211" t="str">
            <v>IO-21473-BM</v>
          </cell>
          <cell r="E5211" t="str">
            <v>RODRIGUEZ VILLANUEVA LUIS ROLANDO</v>
          </cell>
          <cell r="F5211" t="str">
            <v>ARTESANAL</v>
          </cell>
        </row>
        <row r="5212">
          <cell r="B5212">
            <v>21474</v>
          </cell>
          <cell r="C5212" t="str">
            <v>ALETITA AZUL VIII</v>
          </cell>
          <cell r="D5212" t="str">
            <v>IO-21474-BM</v>
          </cell>
          <cell r="E5212" t="str">
            <v>RODRIGUEZ VILLANUEVA LUIS ROLANDO</v>
          </cell>
          <cell r="F5212" t="str">
            <v>ARTESANAL</v>
          </cell>
        </row>
        <row r="5213">
          <cell r="B5213">
            <v>21489</v>
          </cell>
          <cell r="C5213" t="str">
            <v>NAZARENO CAUTIVO</v>
          </cell>
          <cell r="D5213" t="str">
            <v>PT- 21489-BM</v>
          </cell>
          <cell r="E5213" t="str">
            <v>PERICHE ECHE LORETO</v>
          </cell>
          <cell r="F5213" t="str">
            <v>DECRETO LEGISLATIVO Nº1273</v>
          </cell>
        </row>
        <row r="5214">
          <cell r="B5214">
            <v>21496</v>
          </cell>
          <cell r="C5214" t="str">
            <v>LUCIO III</v>
          </cell>
          <cell r="D5214" t="str">
            <v>IO-21496-CM</v>
          </cell>
          <cell r="E5214" t="str">
            <v>LOAIZA MORA LUCIO</v>
          </cell>
          <cell r="F5214" t="str">
            <v>ARTESANAL</v>
          </cell>
        </row>
        <row r="5215">
          <cell r="B5215">
            <v>21497</v>
          </cell>
          <cell r="C5215" t="str">
            <v>LUCIANA CAMILA</v>
          </cell>
          <cell r="D5215" t="str">
            <v>IO-21497-CM</v>
          </cell>
          <cell r="E5215" t="str">
            <v>LOAIZA MORA LUCIO</v>
          </cell>
          <cell r="F5215" t="str">
            <v>ARTESANAL</v>
          </cell>
        </row>
        <row r="5216">
          <cell r="B5216">
            <v>21498</v>
          </cell>
          <cell r="C5216" t="str">
            <v>ANDINA VI</v>
          </cell>
          <cell r="D5216" t="str">
            <v>PT-21498-CM</v>
          </cell>
          <cell r="E5216" t="str">
            <v>SAKANA DEL PERU S.A.</v>
          </cell>
          <cell r="F5216" t="str">
            <v>MENOR ESCALA</v>
          </cell>
        </row>
        <row r="5217">
          <cell r="B5217">
            <v>21499</v>
          </cell>
          <cell r="C5217" t="str">
            <v>BENDICION I</v>
          </cell>
          <cell r="D5217" t="str">
            <v>IO-21499-BM</v>
          </cell>
          <cell r="E5217" t="str">
            <v>SIPION HUAMANCHUMO NESTOR ORLANDO</v>
          </cell>
          <cell r="F5217" t="str">
            <v>ARTESANAL</v>
          </cell>
        </row>
        <row r="5218">
          <cell r="B5218">
            <v>21503</v>
          </cell>
          <cell r="C5218" t="str">
            <v>DON NELSON</v>
          </cell>
          <cell r="D5218" t="str">
            <v>ZS-21503-BM</v>
          </cell>
          <cell r="E5218" t="str">
            <v>JACINTO ALVAREZ NELSON ENRIQUE</v>
          </cell>
          <cell r="F5218" t="str">
            <v>ARTESANAL</v>
          </cell>
        </row>
        <row r="5219">
          <cell r="B5219">
            <v>21504</v>
          </cell>
          <cell r="C5219" t="str">
            <v>JESUS SOBRE LAS AGUAS</v>
          </cell>
          <cell r="D5219" t="str">
            <v>ZS-21504-BM</v>
          </cell>
          <cell r="E5219" t="str">
            <v>PERICHE RUMICHE FRANCISCO SOLANO</v>
          </cell>
          <cell r="F5219" t="str">
            <v>DECRETO LEGISLATIVO Nº1273</v>
          </cell>
        </row>
        <row r="5220">
          <cell r="B5220">
            <v>21506</v>
          </cell>
          <cell r="C5220" t="str">
            <v>JUAN DE DIOS I</v>
          </cell>
          <cell r="D5220" t="str">
            <v>IO-21506-BM</v>
          </cell>
          <cell r="E5220" t="str">
            <v>CACERES SANCHEZ JUAN DE DIOS</v>
          </cell>
          <cell r="F5220" t="str">
            <v>ARTESANAL</v>
          </cell>
        </row>
        <row r="5221">
          <cell r="B5221">
            <v>21518</v>
          </cell>
          <cell r="C5221" t="str">
            <v>CESARO</v>
          </cell>
          <cell r="D5221" t="str">
            <v>CO-21518-CM</v>
          </cell>
          <cell r="E5221" t="str">
            <v>QUEZADA QUEZADA AUGUSTO CESAR</v>
          </cell>
          <cell r="F5221" t="str">
            <v>MENOR ESCALA (ANCHOVETA)</v>
          </cell>
        </row>
        <row r="5222">
          <cell r="B5222">
            <v>21519</v>
          </cell>
          <cell r="C5222" t="str">
            <v>DIEGO</v>
          </cell>
          <cell r="D5222" t="str">
            <v>IO-21519-BM</v>
          </cell>
          <cell r="E5222" t="str">
            <v>VILLEGAS PAJUELO JUAN ANTONIO Y CORNEJO DE VILLEGAS MARTA CARMEN</v>
          </cell>
          <cell r="F5222" t="str">
            <v>ARTESANAL</v>
          </cell>
        </row>
        <row r="5223">
          <cell r="B5223">
            <v>21526</v>
          </cell>
          <cell r="C5223" t="str">
            <v>JOSE LUIS</v>
          </cell>
          <cell r="D5223" t="str">
            <v>HO-21526-BM</v>
          </cell>
          <cell r="E5223" t="str">
            <v>BAZALAR VICETTI JOSE LUIS</v>
          </cell>
          <cell r="F5223" t="str">
            <v>ARTESANAL</v>
          </cell>
        </row>
        <row r="5224">
          <cell r="B5224">
            <v>21531</v>
          </cell>
          <cell r="C5224" t="str">
            <v>JIANFRANCO Y TANIA</v>
          </cell>
          <cell r="D5224" t="str">
            <v>CO-21531-BM</v>
          </cell>
          <cell r="E5224" t="str">
            <v>HERRADA CARLIS PEDRO GERMAN</v>
          </cell>
          <cell r="F5224" t="str">
            <v>DECRETO LEGISLATIVO Nº1273</v>
          </cell>
        </row>
        <row r="5225">
          <cell r="B5225">
            <v>21532</v>
          </cell>
          <cell r="C5225" t="str">
            <v>SE?R DE LOS MILAGROS 3</v>
          </cell>
          <cell r="D5225" t="str">
            <v>CO-21532-CM</v>
          </cell>
          <cell r="E5225" t="str">
            <v>OBREGON QUEZADA HILARIO BENIGNO</v>
          </cell>
          <cell r="F5225" t="str">
            <v>ARTESANAL</v>
          </cell>
        </row>
        <row r="5226">
          <cell r="B5226">
            <v>21533</v>
          </cell>
          <cell r="C5226" t="str">
            <v>VICTORIA 4</v>
          </cell>
          <cell r="D5226" t="str">
            <v>CO-21533-CM</v>
          </cell>
          <cell r="E5226" t="str">
            <v>PESQUERA ISLAS CIES S.A.C.</v>
          </cell>
          <cell r="F5226" t="str">
            <v>MENOR ESCALA (ANCHOVETA)</v>
          </cell>
        </row>
        <row r="5227">
          <cell r="B5227">
            <v>21537</v>
          </cell>
          <cell r="C5227" t="str">
            <v>CHRISNICOAL</v>
          </cell>
          <cell r="D5227" t="str">
            <v>IO-21537-BM</v>
          </cell>
          <cell r="E5227" t="str">
            <v>ASENCIO PARCELA NICOLAS ALFREDO</v>
          </cell>
          <cell r="F5227" t="str">
            <v>ARTESANAL</v>
          </cell>
        </row>
        <row r="5228">
          <cell r="B5228">
            <v>21538</v>
          </cell>
          <cell r="C5228" t="str">
            <v>SAN LORENZO</v>
          </cell>
          <cell r="D5228" t="str">
            <v>IO-21538-BM</v>
          </cell>
          <cell r="E5228" t="str">
            <v>JAHUIRA CHURA TIBURCIO ;RODRIGUEZ DE JAHUIRA FRANCISCA</v>
          </cell>
          <cell r="F5228" t="str">
            <v>ARTESANAL</v>
          </cell>
        </row>
        <row r="5229">
          <cell r="B5229">
            <v>21539</v>
          </cell>
          <cell r="C5229" t="str">
            <v>ROMY I</v>
          </cell>
          <cell r="D5229" t="str">
            <v>IO-21539-BM</v>
          </cell>
          <cell r="E5229" t="str">
            <v>COA VIZCARRA HILDA ;GUTIERREZ PONCE AGUSTIN</v>
          </cell>
          <cell r="F5229" t="str">
            <v>ARTESANAL</v>
          </cell>
        </row>
        <row r="5230">
          <cell r="B5230">
            <v>21543</v>
          </cell>
          <cell r="C5230" t="str">
            <v>LUCIO V</v>
          </cell>
          <cell r="D5230" t="str">
            <v>IO-21543-CM</v>
          </cell>
          <cell r="E5230" t="str">
            <v>LOAIZA MORA LUCIO</v>
          </cell>
          <cell r="F5230" t="str">
            <v>ARTESANAL</v>
          </cell>
        </row>
        <row r="5231">
          <cell r="B5231">
            <v>21544</v>
          </cell>
          <cell r="C5231" t="str">
            <v>J.K.</v>
          </cell>
          <cell r="D5231" t="str">
            <v>IO-21544-CM</v>
          </cell>
          <cell r="E5231" t="str">
            <v>SALAS PASTOR VICTOR MANUEL</v>
          </cell>
          <cell r="F5231" t="str">
            <v>MENOR ESCALA (ANCHOVETA)</v>
          </cell>
        </row>
        <row r="5232">
          <cell r="B5232">
            <v>21545</v>
          </cell>
          <cell r="C5232" t="str">
            <v>DON FELIPE I</v>
          </cell>
          <cell r="D5232" t="str">
            <v>IO-21545-BM</v>
          </cell>
          <cell r="E5232" t="str">
            <v>PEREZ BAZALAR CESAR EMILIO</v>
          </cell>
          <cell r="F5232" t="str">
            <v>ARTESANAL</v>
          </cell>
        </row>
        <row r="5233">
          <cell r="B5233">
            <v>21568</v>
          </cell>
          <cell r="C5233" t="str">
            <v>LEO VI</v>
          </cell>
          <cell r="D5233" t="str">
            <v>PS-21568-BM</v>
          </cell>
          <cell r="E5233" t="str">
            <v>SIRVAS CARDENAS LUZ EVELIA</v>
          </cell>
          <cell r="F5233" t="str">
            <v>ARTESANAL</v>
          </cell>
        </row>
        <row r="5234">
          <cell r="B5234">
            <v>21578</v>
          </cell>
          <cell r="C5234" t="str">
            <v>AMOR DE MADRE 2</v>
          </cell>
          <cell r="D5234" t="str">
            <v>PL-21578-BM</v>
          </cell>
          <cell r="E5234" t="str">
            <v>JACINTO PUESCAS JUAN BAUTISTA Y PUESCAS FIESTAS AGUSTINA</v>
          </cell>
          <cell r="F5234" t="str">
            <v>ARTESANAL</v>
          </cell>
        </row>
        <row r="5235">
          <cell r="B5235">
            <v>21599</v>
          </cell>
          <cell r="C5235" t="str">
            <v>CRUZ DE TACNA III</v>
          </cell>
          <cell r="D5235" t="str">
            <v>IO-21599-BM</v>
          </cell>
          <cell r="E5235" t="str">
            <v>ESCOBAR QUISPE BERNARDINO ;ESCOBAR TICONA DELIA ;QUISPE NINA ALFONSO PASTOR</v>
          </cell>
          <cell r="F5235" t="str">
            <v>ARTESANAL</v>
          </cell>
        </row>
        <row r="5236">
          <cell r="B5236">
            <v>21601</v>
          </cell>
          <cell r="C5236" t="str">
            <v>AUREA LUZ IV</v>
          </cell>
          <cell r="D5236" t="str">
            <v>SY-21601-BM</v>
          </cell>
          <cell r="E5236" t="str">
            <v>SILVA TINEDO DE BERGER PILAR</v>
          </cell>
          <cell r="F5236" t="str">
            <v>DECRETO LEGISLATIVO Nº1273</v>
          </cell>
        </row>
        <row r="5237">
          <cell r="B5237">
            <v>21602</v>
          </cell>
          <cell r="C5237" t="str">
            <v>PEDRO GIAN</v>
          </cell>
          <cell r="D5237" t="str">
            <v>SY-21602-BM</v>
          </cell>
          <cell r="E5237" t="str">
            <v>GARCIA GERONIMO JERRY LEWIS</v>
          </cell>
          <cell r="F5237" t="str">
            <v>ARTESANAL</v>
          </cell>
        </row>
        <row r="5238">
          <cell r="B5238">
            <v>21606</v>
          </cell>
          <cell r="C5238" t="str">
            <v>MARIA JUNIOR</v>
          </cell>
          <cell r="D5238" t="str">
            <v>CO-21606-BM</v>
          </cell>
          <cell r="E5238" t="str">
            <v>OLAYA DE SANCHEZ PERSEVERANDA ;SANCHEZ DOMINGUEZ JAVIER GUALBERTO</v>
          </cell>
          <cell r="F5238" t="str">
            <v>ARTESANAL</v>
          </cell>
        </row>
        <row r="5239">
          <cell r="B5239">
            <v>21607</v>
          </cell>
          <cell r="C5239" t="str">
            <v>SAN MIGUEL ARCANGEL I</v>
          </cell>
          <cell r="D5239" t="str">
            <v>CO-21607-BM</v>
          </cell>
          <cell r="E5239" t="str">
            <v>REYES TORRES HUBER ANGEL</v>
          </cell>
          <cell r="F5239" t="str">
            <v>ARTESANAL</v>
          </cell>
        </row>
        <row r="5240">
          <cell r="B5240">
            <v>21623</v>
          </cell>
          <cell r="C5240" t="str">
            <v>MI LEIDY</v>
          </cell>
          <cell r="D5240" t="str">
            <v>SN-21623-BM</v>
          </cell>
          <cell r="E5240" t="str">
            <v>MENDOZA ENCISO JUAN GODOLFREDO</v>
          </cell>
          <cell r="F5240" t="str">
            <v>ARTESANAL</v>
          </cell>
        </row>
        <row r="5241">
          <cell r="B5241">
            <v>21632</v>
          </cell>
          <cell r="C5241" t="str">
            <v>SKIN</v>
          </cell>
          <cell r="D5241" t="str">
            <v>CE-21632-BM</v>
          </cell>
          <cell r="E5241" t="str">
            <v>ZAVALETA PE? JORGE LENIN</v>
          </cell>
          <cell r="F5241" t="str">
            <v>ARTESANAL</v>
          </cell>
        </row>
        <row r="5242">
          <cell r="B5242">
            <v>21633</v>
          </cell>
          <cell r="C5242" t="str">
            <v>DO? MARIA</v>
          </cell>
          <cell r="D5242" t="str">
            <v>IO-21633-BM</v>
          </cell>
          <cell r="E5242" t="str">
            <v>CUTIPA ARI SANTIAGO ;MAMANI DE CUTIPA JACINTA</v>
          </cell>
          <cell r="F5242" t="str">
            <v>ARTESANAL</v>
          </cell>
        </row>
        <row r="5243">
          <cell r="B5243">
            <v>21634</v>
          </cell>
          <cell r="C5243" t="str">
            <v>ALTIPLANO</v>
          </cell>
          <cell r="D5243" t="str">
            <v>IO-21634-BM</v>
          </cell>
          <cell r="E5243" t="str">
            <v>BLAS FLORES MARIO Y AJALLI SARMIENTO NORA</v>
          </cell>
          <cell r="F5243" t="str">
            <v>ARTESANAL</v>
          </cell>
        </row>
        <row r="5244">
          <cell r="B5244">
            <v>21635</v>
          </cell>
          <cell r="C5244" t="str">
            <v>MARIA JOSEFA</v>
          </cell>
          <cell r="D5244" t="str">
            <v>IO-21635-BM</v>
          </cell>
          <cell r="E5244" t="str">
            <v>BARANDIARAN CORBACHO HENRY LARGION MAXIMILIANO ;ROMAN CORBACHO CARLO ROMY ;ROMAN CORBACHO SERGIO MAURICIO</v>
          </cell>
          <cell r="F5244" t="str">
            <v>ARTESANAL</v>
          </cell>
        </row>
        <row r="5245">
          <cell r="B5245">
            <v>21638</v>
          </cell>
          <cell r="C5245" t="str">
            <v>RIHANNA</v>
          </cell>
          <cell r="D5245" t="str">
            <v>IO-21638-BM</v>
          </cell>
          <cell r="E5245" t="str">
            <v>ARENAS CABANA WILMER</v>
          </cell>
          <cell r="F5245" t="str">
            <v>ARTESANAL</v>
          </cell>
        </row>
        <row r="5246">
          <cell r="B5246">
            <v>21644</v>
          </cell>
          <cell r="C5246" t="str">
            <v>NATY-3</v>
          </cell>
          <cell r="D5246" t="str">
            <v>IO-21644-BM</v>
          </cell>
          <cell r="E5246" t="str">
            <v>GONZA JAHUIRA MARTHA ;KALINICOS REA? SPIROS ;MAMANI MENDOZA LIDIA ;QUISPE CHURA EMILIANO ;QUISPE CHURA LEONIDAS</v>
          </cell>
          <cell r="F5246" t="str">
            <v>ARTESANAL</v>
          </cell>
        </row>
        <row r="5247">
          <cell r="B5247">
            <v>21646</v>
          </cell>
          <cell r="C5247" t="str">
            <v>RAFER</v>
          </cell>
          <cell r="D5247" t="str">
            <v>CO-21646-BM</v>
          </cell>
          <cell r="E5247" t="str">
            <v>ALEMAN ESLAVA MYRIAM HORTENSIA ;TRIVI? SALAZAR FRANCISCO GUSTAVO</v>
          </cell>
          <cell r="F5247" t="str">
            <v>DECRETO LEGISLATIVO Nº1273</v>
          </cell>
        </row>
        <row r="5248">
          <cell r="B5248">
            <v>21678</v>
          </cell>
          <cell r="C5248" t="str">
            <v>DON JOSE I</v>
          </cell>
          <cell r="D5248" t="str">
            <v>CO-21678-PM</v>
          </cell>
          <cell r="E5248" t="str">
            <v>PESQUERA CALYPSO S.A.C.</v>
          </cell>
          <cell r="F5248" t="str">
            <v>DECRETO LEY Nº25977</v>
          </cell>
        </row>
        <row r="5249">
          <cell r="B5249">
            <v>21682</v>
          </cell>
          <cell r="C5249" t="str">
            <v>MARTIN PESCADOR II</v>
          </cell>
          <cell r="D5249" t="str">
            <v>IO-21682-BM</v>
          </cell>
          <cell r="E5249" t="str">
            <v>ATENCIO LLANO MARIANO ;CCALLALLA CHOQUE? MARGARITA</v>
          </cell>
          <cell r="F5249" t="str">
            <v>ARTESANAL</v>
          </cell>
        </row>
        <row r="5250">
          <cell r="B5250">
            <v>21687</v>
          </cell>
          <cell r="C5250" t="str">
            <v>CARITO</v>
          </cell>
          <cell r="D5250" t="str">
            <v>CO-21687-BM</v>
          </cell>
          <cell r="E5250" t="str">
            <v>OBLEA VITELA JAIME AGAPITO</v>
          </cell>
          <cell r="F5250" t="str">
            <v>ARTESANAL</v>
          </cell>
        </row>
        <row r="5251">
          <cell r="B5251">
            <v>21690</v>
          </cell>
          <cell r="C5251" t="str">
            <v>MI YESICA</v>
          </cell>
          <cell r="D5251" t="str">
            <v>PT-21690-BM</v>
          </cell>
          <cell r="E5251" t="str">
            <v>ECHE NUNURA ISIDRO</v>
          </cell>
          <cell r="F5251" t="str">
            <v>ARTESANAL</v>
          </cell>
        </row>
        <row r="5252">
          <cell r="B5252">
            <v>21691</v>
          </cell>
          <cell r="C5252" t="str">
            <v>BENDICION DE MI MADRE</v>
          </cell>
          <cell r="D5252" t="str">
            <v>PT-21691-BM</v>
          </cell>
          <cell r="E5252" t="str">
            <v>RUMICHE PAZO VICTOR RAUL</v>
          </cell>
          <cell r="F5252" t="str">
            <v>DECRETO LEGISLATIVO Nº1273</v>
          </cell>
        </row>
        <row r="5253">
          <cell r="B5253">
            <v>21693</v>
          </cell>
          <cell r="C5253" t="str">
            <v>HERMANOS RIOS</v>
          </cell>
          <cell r="D5253" t="str">
            <v>PT-21693-BM</v>
          </cell>
          <cell r="E5253" t="str">
            <v>ESPINOZA RIOS GILBERTO LUIS</v>
          </cell>
          <cell r="F5253" t="str">
            <v>ARTESANAL</v>
          </cell>
        </row>
        <row r="5254">
          <cell r="B5254">
            <v>21694</v>
          </cell>
          <cell r="C5254" t="str">
            <v>SAN PABLO</v>
          </cell>
          <cell r="D5254" t="str">
            <v>PT-21694-BM</v>
          </cell>
          <cell r="E5254" t="str">
            <v>FIESTAS ECHE VIRGILIO</v>
          </cell>
          <cell r="F5254" t="str">
            <v>DS. 006-2016-PRODUCE</v>
          </cell>
        </row>
        <row r="5255">
          <cell r="B5255">
            <v>21692</v>
          </cell>
          <cell r="C5255" t="str">
            <v>MARIA MERCEDES</v>
          </cell>
          <cell r="D5255" t="str">
            <v>PT-21692-BM</v>
          </cell>
          <cell r="E5255" t="str">
            <v>VIVAS ABAD PAULA</v>
          </cell>
          <cell r="F5255" t="str">
            <v>ARTESANAL</v>
          </cell>
        </row>
        <row r="5256">
          <cell r="B5256">
            <v>21696</v>
          </cell>
          <cell r="C5256" t="str">
            <v>PDA-03</v>
          </cell>
          <cell r="D5256" t="str">
            <v>CO-21696-PM</v>
          </cell>
          <cell r="E5256" t="str">
            <v>PESQUERA DON AMERICO S.A.C.</v>
          </cell>
          <cell r="F5256" t="str">
            <v>DECRETO LEY Nº25977</v>
          </cell>
        </row>
        <row r="5257">
          <cell r="B5257">
            <v>21697</v>
          </cell>
          <cell r="C5257" t="str">
            <v>SUR ANDINO</v>
          </cell>
          <cell r="D5257" t="str">
            <v>IO-21697-BM</v>
          </cell>
          <cell r="E5257" t="str">
            <v>YUJRA FORAQUITA RENE</v>
          </cell>
          <cell r="F5257" t="str">
            <v>ARTESANAL</v>
          </cell>
        </row>
        <row r="5258">
          <cell r="B5258">
            <v>21700</v>
          </cell>
          <cell r="C5258" t="str">
            <v>CHABELITA I</v>
          </cell>
          <cell r="D5258" t="str">
            <v>CE-21700-CM</v>
          </cell>
          <cell r="E5258" t="str">
            <v>CHAVEZ MENDO LUCIO ZENON ;ROJAS BARRIOS ANGELA ELIZABETH</v>
          </cell>
          <cell r="F5258" t="str">
            <v>MENOR ESCALA (ANCHOVETA)</v>
          </cell>
        </row>
        <row r="5259">
          <cell r="B5259">
            <v>21701</v>
          </cell>
          <cell r="C5259" t="str">
            <v>VELA I</v>
          </cell>
          <cell r="D5259" t="str">
            <v>CE-21701-CM</v>
          </cell>
          <cell r="E5259" t="str">
            <v>PESQUERA MAZE S.R.L.</v>
          </cell>
          <cell r="F5259" t="str">
            <v>DECRETO LEY Nº25977</v>
          </cell>
        </row>
        <row r="5260">
          <cell r="B5260">
            <v>21705</v>
          </cell>
          <cell r="C5260" t="str">
            <v>SIEMPRE CON DIOS</v>
          </cell>
          <cell r="D5260" t="str">
            <v>PL-21705-CM</v>
          </cell>
          <cell r="E5260" t="str">
            <v>PUENTE DJUROVICH FRANK MILUTIN</v>
          </cell>
          <cell r="F5260" t="str">
            <v>MENOR ESCALA (ANCHOVETA) - ARTESANAL</v>
          </cell>
        </row>
        <row r="5261">
          <cell r="B5261">
            <v>21706</v>
          </cell>
          <cell r="C5261" t="str">
            <v>SALVADOR I</v>
          </cell>
          <cell r="D5261" t="str">
            <v>CO-21706-CM</v>
          </cell>
          <cell r="E5261" t="str">
            <v>SALVADOR ZA FISHING S.A.C.</v>
          </cell>
          <cell r="F5261" t="str">
            <v>LEY Nº26920</v>
          </cell>
        </row>
        <row r="5262">
          <cell r="B5262">
            <v>21707</v>
          </cell>
          <cell r="C5262" t="str">
            <v>KELLY JULIANA</v>
          </cell>
          <cell r="D5262" t="str">
            <v>CO-21707-CM</v>
          </cell>
          <cell r="E5262" t="str">
            <v>SANTISTEBAN HUAMANCHUMO JESSICA ROXANA</v>
          </cell>
          <cell r="F5262" t="str">
            <v>MENOR ESCALA (ANCHOVETA)</v>
          </cell>
        </row>
        <row r="5263">
          <cell r="B5263">
            <v>21714</v>
          </cell>
          <cell r="C5263" t="str">
            <v>MARIA VICTORIA</v>
          </cell>
          <cell r="D5263" t="str">
            <v>PT-21714-BM</v>
          </cell>
          <cell r="E5263" t="str">
            <v>ANTON SOLANO LIBORIO TEOFILO</v>
          </cell>
          <cell r="F5263" t="str">
            <v>ARTESANAL</v>
          </cell>
        </row>
        <row r="5264">
          <cell r="B5264">
            <v>21715</v>
          </cell>
          <cell r="C5264" t="str">
            <v>GIANELLA</v>
          </cell>
          <cell r="D5264" t="str">
            <v>PT-21715-BM</v>
          </cell>
          <cell r="E5264" t="str">
            <v>COLLANTES GUERRERO WILFREDO DAVID ;FIESTAS TUME MARINA JANETH</v>
          </cell>
          <cell r="F5264" t="str">
            <v>DECRETO LEGISLATIVO Nº1273</v>
          </cell>
        </row>
        <row r="5265">
          <cell r="B5265">
            <v>21716</v>
          </cell>
          <cell r="C5265" t="str">
            <v>LUZ MARIA</v>
          </cell>
          <cell r="D5265" t="str">
            <v>PT-21716-BM</v>
          </cell>
          <cell r="E5265" t="str">
            <v>IPANAQUE PAZOS ANDREA GENARA ;QUEREVALU QUEREVALU JOSE SANTOS</v>
          </cell>
          <cell r="F5265" t="str">
            <v>DECRETO LEGISLATIVO Nº1273</v>
          </cell>
        </row>
        <row r="5266">
          <cell r="B5266">
            <v>21717</v>
          </cell>
          <cell r="C5266" t="str">
            <v>EL REY DE LA VICTORIA</v>
          </cell>
          <cell r="D5266" t="str">
            <v>PT-21717-BM</v>
          </cell>
          <cell r="E5266" t="str">
            <v>PAZO PURIZACA HENRY GABRIEL</v>
          </cell>
          <cell r="F5266" t="str">
            <v>DS. 006-2016-PRODUCE</v>
          </cell>
        </row>
        <row r="5267">
          <cell r="B5267">
            <v>21718</v>
          </cell>
          <cell r="C5267" t="str">
            <v>CABO BLANCO</v>
          </cell>
          <cell r="D5267" t="str">
            <v>CO-21718-CM</v>
          </cell>
          <cell r="E5267" t="str">
            <v>TUME VITE RUFINO SEGUNDO</v>
          </cell>
          <cell r="F5267" t="str">
            <v>MENOR ESCALA (ANCHOVETA)</v>
          </cell>
        </row>
        <row r="5268">
          <cell r="B5268">
            <v>21720</v>
          </cell>
          <cell r="C5268" t="str">
            <v>DON PEDRO</v>
          </cell>
          <cell r="D5268" t="str">
            <v>CE-21720-CM</v>
          </cell>
          <cell r="E5268" t="str">
            <v>PESQUERA ARTESANAL SAN LORENZO S.A.C.</v>
          </cell>
          <cell r="F5268" t="str">
            <v>MENOR ESCALA (ANCHOVETA)</v>
          </cell>
        </row>
        <row r="5269">
          <cell r="B5269">
            <v>21724</v>
          </cell>
          <cell r="C5269" t="str">
            <v>RODRIGO ALONSO</v>
          </cell>
          <cell r="D5269" t="str">
            <v>CE-21724-BM</v>
          </cell>
          <cell r="E5269" t="str">
            <v>WUPUY GUTTI NICOLAS SALOMON</v>
          </cell>
          <cell r="F5269" t="str">
            <v>ARTESANAL</v>
          </cell>
        </row>
        <row r="5270">
          <cell r="B5270">
            <v>21725</v>
          </cell>
          <cell r="C5270" t="str">
            <v>DIOS DE MISERICORDIA</v>
          </cell>
          <cell r="D5270" t="str">
            <v>CE-21725-CM</v>
          </cell>
          <cell r="E5270" t="str">
            <v>COTRINA LAZARO NICANOR ANDRES ;VILLANUEVA RODRIGUEZ ROSA DANIXA</v>
          </cell>
          <cell r="F5270" t="str">
            <v>MENOR ESCALA (ANCHOVETA)</v>
          </cell>
        </row>
        <row r="5271">
          <cell r="B5271">
            <v>21726</v>
          </cell>
          <cell r="C5271" t="str">
            <v>SIEMPRE MI ROSITA</v>
          </cell>
          <cell r="D5271" t="str">
            <v>ZS-21726-BM</v>
          </cell>
          <cell r="E5271" t="str">
            <v>PANTA LLENQUE MODESTO CRESCENCIO</v>
          </cell>
          <cell r="F5271" t="str">
            <v>ARTESANAL</v>
          </cell>
        </row>
        <row r="5272">
          <cell r="B5272">
            <v>21727</v>
          </cell>
          <cell r="C5272" t="str">
            <v>SIEMPRE CON DIOS</v>
          </cell>
          <cell r="D5272" t="str">
            <v>ZS-21727-BM</v>
          </cell>
          <cell r="E5272" t="str">
            <v>COBE?S ECHE ROLANDO GERMAN</v>
          </cell>
          <cell r="F5272" t="str">
            <v>ARTESANAL</v>
          </cell>
        </row>
        <row r="5273">
          <cell r="B5273">
            <v>21732</v>
          </cell>
          <cell r="C5273" t="str">
            <v>JIMY ROBERT</v>
          </cell>
          <cell r="D5273" t="str">
            <v>PL-21732-CM</v>
          </cell>
          <cell r="E5273" t="str">
            <v>OROSCO CASTRO JOSE ROSARIO</v>
          </cell>
          <cell r="F5273" t="str">
            <v>LEY Nº26920</v>
          </cell>
        </row>
        <row r="5274">
          <cell r="B5274">
            <v>21735</v>
          </cell>
          <cell r="C5274" t="str">
            <v>OMEGA I</v>
          </cell>
          <cell r="D5274" t="str">
            <v>IO-21735-BM</v>
          </cell>
          <cell r="E5274" t="str">
            <v>INCACCO? MENDOZA JUAN</v>
          </cell>
          <cell r="F5274" t="str">
            <v>ARTESANAL</v>
          </cell>
        </row>
        <row r="5275">
          <cell r="B5275">
            <v>21757</v>
          </cell>
          <cell r="C5275" t="str">
            <v>JM</v>
          </cell>
          <cell r="D5275" t="str">
            <v>CE-21757-CM</v>
          </cell>
          <cell r="E5275" t="str">
            <v>RISCO GARCIA JESSICA MAGALY</v>
          </cell>
          <cell r="F5275" t="str">
            <v>MENOR ESCALA (ANCHOVETA)</v>
          </cell>
        </row>
        <row r="5276">
          <cell r="B5276">
            <v>21758</v>
          </cell>
          <cell r="C5276" t="str">
            <v>JOSE Y DANIELA</v>
          </cell>
          <cell r="D5276" t="str">
            <v>PS-21758-BM</v>
          </cell>
          <cell r="E5276" t="str">
            <v>CUAYLA SUCA EUGENIO CIPRIANO</v>
          </cell>
          <cell r="F5276" t="str">
            <v>ARTESANAL</v>
          </cell>
        </row>
        <row r="5277">
          <cell r="B5277">
            <v>21769</v>
          </cell>
          <cell r="C5277" t="str">
            <v>GRACIELITA CLARICE I</v>
          </cell>
          <cell r="D5277" t="str">
            <v>SY-21769-BM</v>
          </cell>
          <cell r="E5277" t="str">
            <v>EMPRESA COPUGLICH S.R.L.</v>
          </cell>
          <cell r="F5277" t="str">
            <v>ARTESANAL</v>
          </cell>
        </row>
        <row r="5278">
          <cell r="B5278">
            <v>21772</v>
          </cell>
          <cell r="C5278" t="str">
            <v>ELIZABETH I</v>
          </cell>
          <cell r="D5278" t="str">
            <v>PS-21772-BM</v>
          </cell>
          <cell r="E5278" t="str">
            <v>CCALLO ESCOBAR BERNARDINO</v>
          </cell>
          <cell r="F5278" t="str">
            <v>MENOR ESCALA (ANCHOVETA)</v>
          </cell>
        </row>
        <row r="5279">
          <cell r="B5279">
            <v>21773</v>
          </cell>
          <cell r="C5279" t="str">
            <v>DIANA CAROLINA</v>
          </cell>
          <cell r="D5279" t="str">
            <v>PL-21773-BM</v>
          </cell>
          <cell r="E5279" t="str">
            <v>FIESTAS SANCHEZ JOSE LUIS</v>
          </cell>
          <cell r="F5279" t="str">
            <v>ARTESANAL</v>
          </cell>
        </row>
        <row r="5280">
          <cell r="B5280">
            <v>21774</v>
          </cell>
          <cell r="C5280" t="str">
            <v>DAELIZ</v>
          </cell>
          <cell r="D5280" t="str">
            <v>PS-21774-BM</v>
          </cell>
          <cell r="E5280" t="str">
            <v>COA VIZCARRA HILDA ;GUTIERREZ PONCE AGUSTIN</v>
          </cell>
          <cell r="F5280" t="str">
            <v>MENOR ESCALA (ANCHOVETA) - ARTESANAL</v>
          </cell>
        </row>
        <row r="5281">
          <cell r="B5281">
            <v>21788</v>
          </cell>
          <cell r="C5281" t="str">
            <v>CORAL DEL MAR I</v>
          </cell>
          <cell r="D5281" t="str">
            <v>IO-021788-CM</v>
          </cell>
          <cell r="E5281" t="str">
            <v>MAMANI CCAMA ORACIO</v>
          </cell>
          <cell r="F5281" t="str">
            <v>ARTESANAL</v>
          </cell>
        </row>
        <row r="5282">
          <cell r="B5282">
            <v>21798</v>
          </cell>
          <cell r="C5282" t="str">
            <v>YAANUWUA</v>
          </cell>
          <cell r="D5282" t="str">
            <v>CO-21798-BM</v>
          </cell>
          <cell r="E5282" t="str">
            <v>HUMALA TASSO ALEXIS MARCOS ;MURASHOVA TATIANA</v>
          </cell>
          <cell r="F5282" t="str">
            <v>ARTESANAL</v>
          </cell>
        </row>
        <row r="5283">
          <cell r="B5283">
            <v>21799</v>
          </cell>
          <cell r="C5283" t="str">
            <v>PUERTO GRANDE III</v>
          </cell>
          <cell r="D5283" t="str">
            <v>CO-21799-BM</v>
          </cell>
          <cell r="E5283" t="str">
            <v>EMPRESA PESQUERA PUERTO GRANDE HUARMEY S.A.</v>
          </cell>
          <cell r="F5283" t="str">
            <v>ARTESANAL</v>
          </cell>
        </row>
        <row r="5284">
          <cell r="B5284">
            <v>21801</v>
          </cell>
          <cell r="C5284" t="str">
            <v>LILUDI</v>
          </cell>
          <cell r="D5284" t="str">
            <v>CE-21801-CM</v>
          </cell>
          <cell r="E5284" t="str">
            <v>ANGELES LLEMPEN CARLOS EDUARDO</v>
          </cell>
          <cell r="F5284" t="str">
            <v>MENOR ESCALA (ANCHOVETA) - ARTESANAL</v>
          </cell>
        </row>
        <row r="5285">
          <cell r="B5285">
            <v>21823</v>
          </cell>
          <cell r="C5285" t="str">
            <v>TERRANOVA</v>
          </cell>
          <cell r="D5285" t="str">
            <v>IO-021823-BM</v>
          </cell>
          <cell r="E5285" t="str">
            <v>REYES TIRADO MOISES ANIBAL</v>
          </cell>
          <cell r="F5285" t="str">
            <v>ARTESANAL</v>
          </cell>
        </row>
        <row r="5286">
          <cell r="B5286">
            <v>21824</v>
          </cell>
          <cell r="C5286" t="str">
            <v>PERICO</v>
          </cell>
          <cell r="D5286" t="str">
            <v>IO-21824-BM</v>
          </cell>
          <cell r="E5286" t="str">
            <v>VARGAS CRUZ JOSE ANGEL</v>
          </cell>
          <cell r="F5286" t="str">
            <v>ARTESANAL</v>
          </cell>
        </row>
        <row r="5287">
          <cell r="B5287">
            <v>21826</v>
          </cell>
          <cell r="C5287" t="str">
            <v>PAJARITO II</v>
          </cell>
          <cell r="D5287" t="str">
            <v>PS-021826-BM</v>
          </cell>
          <cell r="E5287" t="str">
            <v>SOTO DE CHACALIAZA MARGARITA</v>
          </cell>
          <cell r="F5287" t="str">
            <v>ARTESANAL</v>
          </cell>
        </row>
        <row r="5288">
          <cell r="B5288">
            <v>21827</v>
          </cell>
          <cell r="C5288" t="str">
            <v>CHIARELA Y JULIO IV</v>
          </cell>
          <cell r="D5288" t="str">
            <v>PS-21827-BM</v>
          </cell>
          <cell r="E5288" t="str">
            <v>DE LA CRUZ DE JIMENEZ ROSA ELENA</v>
          </cell>
          <cell r="F5288" t="str">
            <v>ARTESANAL</v>
          </cell>
        </row>
        <row r="5289">
          <cell r="B5289">
            <v>21828</v>
          </cell>
          <cell r="C5289" t="str">
            <v>ALBATROS</v>
          </cell>
          <cell r="D5289" t="str">
            <v>PS-21828-BM</v>
          </cell>
          <cell r="E5289" t="str">
            <v>RAMOS MAZA ROSA GISELA</v>
          </cell>
          <cell r="F5289" t="str">
            <v>ARTESANAL</v>
          </cell>
        </row>
        <row r="5290">
          <cell r="B5290">
            <v>21830</v>
          </cell>
          <cell r="C5290" t="str">
            <v>ETHEL MERCEDES I</v>
          </cell>
          <cell r="D5290" t="str">
            <v>PL-21830-CM</v>
          </cell>
          <cell r="E5290" t="str">
            <v>CALLE HUAYANAY ETELVINA ;JUAREZ NIMA JUSTO</v>
          </cell>
          <cell r="F5290" t="str">
            <v>MENOR ESCALA (ANCHOVETA) - ARTESANAL</v>
          </cell>
        </row>
        <row r="5291">
          <cell r="B5291">
            <v>21832</v>
          </cell>
          <cell r="C5291" t="str">
            <v>SE?R DE ASCENSION I</v>
          </cell>
          <cell r="D5291" t="str">
            <v>IO-021832-BM</v>
          </cell>
          <cell r="E5291" t="str">
            <v>CAMASACARI SAIRA FEDERICO</v>
          </cell>
          <cell r="F5291" t="str">
            <v>ARTESANAL</v>
          </cell>
        </row>
        <row r="5292">
          <cell r="B5292">
            <v>21834</v>
          </cell>
          <cell r="C5292" t="str">
            <v>ERIJESS I</v>
          </cell>
          <cell r="D5292" t="str">
            <v>CO-021834-CM</v>
          </cell>
          <cell r="E5292" t="str">
            <v>PESQUERA ERIJESS S.A.C.</v>
          </cell>
          <cell r="F5292" t="str">
            <v>ARTESANAL</v>
          </cell>
        </row>
        <row r="5293">
          <cell r="B5293">
            <v>21835</v>
          </cell>
          <cell r="C5293" t="str">
            <v>DON ERNESTO I</v>
          </cell>
          <cell r="D5293" t="str">
            <v>HO-021835-BM</v>
          </cell>
          <cell r="E5293" t="str">
            <v>FLORES GONZALES ERNESTO BELISARIO ;RAMOS RAMOS MAGNA OLINDA</v>
          </cell>
          <cell r="F5293" t="str">
            <v>ARTESANAL</v>
          </cell>
        </row>
        <row r="5294">
          <cell r="B5294">
            <v>21871</v>
          </cell>
          <cell r="C5294" t="str">
            <v>VUELVE SANTA ROSA</v>
          </cell>
          <cell r="D5294" t="str">
            <v>CO-21871-BM</v>
          </cell>
          <cell r="E5294" t="str">
            <v>IPANAQUE PAZO ROGGER</v>
          </cell>
          <cell r="F5294" t="str">
            <v>ARTESANAL</v>
          </cell>
        </row>
        <row r="5295">
          <cell r="B5295">
            <v>21875</v>
          </cell>
          <cell r="C5295" t="str">
            <v>MARIA EULALIA</v>
          </cell>
          <cell r="D5295" t="str">
            <v>SY-21875-BM</v>
          </cell>
          <cell r="E5295" t="str">
            <v>CASTELLANOS ALZAMORA MANUEL AUGUSTO</v>
          </cell>
          <cell r="F5295" t="str">
            <v>ARTESANAL</v>
          </cell>
        </row>
        <row r="5296">
          <cell r="B5296">
            <v>21876</v>
          </cell>
          <cell r="C5296" t="str">
            <v>LUCIOLA I</v>
          </cell>
          <cell r="D5296" t="str">
            <v>CE-021876-CM</v>
          </cell>
          <cell r="E5296" t="str">
            <v>LOPEZ INFANTES ELLYDE LUCCIOLA</v>
          </cell>
          <cell r="F5296" t="str">
            <v>ARTESANAL</v>
          </cell>
        </row>
        <row r="5297">
          <cell r="B5297">
            <v>21879</v>
          </cell>
          <cell r="C5297" t="str">
            <v>DON PEDRO I</v>
          </cell>
          <cell r="D5297" t="str">
            <v>IO-021879-BM</v>
          </cell>
          <cell r="E5297" t="str">
            <v>TACO TALAVERA GERMAIN OMAR</v>
          </cell>
          <cell r="F5297" t="str">
            <v>ARTESANAL</v>
          </cell>
        </row>
        <row r="5298">
          <cell r="B5298">
            <v>21888</v>
          </cell>
          <cell r="C5298" t="str">
            <v>GUIAME BLANCA ELENA</v>
          </cell>
          <cell r="D5298" t="str">
            <v>PT-021888-BM</v>
          </cell>
          <cell r="E5298" t="str">
            <v>ZARATE RANILLA EMILIO</v>
          </cell>
          <cell r="F5298" t="str">
            <v>ARTESANAL</v>
          </cell>
        </row>
        <row r="5299">
          <cell r="B5299">
            <v>21909</v>
          </cell>
          <cell r="C5299" t="str">
            <v>ELISA</v>
          </cell>
          <cell r="D5299" t="str">
            <v>CO-21909-PM</v>
          </cell>
          <cell r="E5299" t="str">
            <v>CFG INVESTMENT S.A.C.</v>
          </cell>
          <cell r="F5299" t="str">
            <v>DECRETO LEY Nº25977</v>
          </cell>
        </row>
        <row r="5300">
          <cell r="B5300">
            <v>21913</v>
          </cell>
          <cell r="C5300" t="str">
            <v>TASA 43</v>
          </cell>
          <cell r="D5300" t="str">
            <v>CO-21913-PM</v>
          </cell>
          <cell r="E5300" t="str">
            <v>TECNOLOGICA DE ALIMENTOS S.A.</v>
          </cell>
          <cell r="F5300" t="str">
            <v>DECRETO LEY Nº25977</v>
          </cell>
        </row>
        <row r="5301">
          <cell r="B5301">
            <v>21914</v>
          </cell>
          <cell r="C5301" t="str">
            <v>DO? JESUS</v>
          </cell>
          <cell r="D5301" t="str">
            <v>PL-021914-CM</v>
          </cell>
          <cell r="E5301" t="str">
            <v>LOPEZ MONTEZA CARLOS ALFREDO</v>
          </cell>
          <cell r="F5301" t="str">
            <v>ARTESANAL</v>
          </cell>
        </row>
        <row r="5302">
          <cell r="B5302">
            <v>21915</v>
          </cell>
          <cell r="C5302" t="str">
            <v>PAISITA</v>
          </cell>
          <cell r="D5302" t="str">
            <v>IO-21915-BM</v>
          </cell>
          <cell r="E5302" t="str">
            <v>PEREZ FLORES RAMON</v>
          </cell>
          <cell r="F5302" t="str">
            <v>ARTESANAL</v>
          </cell>
        </row>
        <row r="5303">
          <cell r="B5303">
            <v>21916</v>
          </cell>
          <cell r="C5303" t="str">
            <v>ROSS JOEL I</v>
          </cell>
          <cell r="D5303" t="str">
            <v>IO-21916-BM</v>
          </cell>
          <cell r="E5303" t="str">
            <v>BLAS CUTIPA JOEL FAUSTINO</v>
          </cell>
          <cell r="F5303" t="str">
            <v>ARTESANAL</v>
          </cell>
        </row>
        <row r="5304">
          <cell r="B5304">
            <v>21939</v>
          </cell>
          <cell r="C5304" t="str">
            <v>HILARIO I</v>
          </cell>
          <cell r="D5304" t="str">
            <v>IO-21939-BM</v>
          </cell>
          <cell r="E5304" t="str">
            <v>MAQUERA ATENCIO VICENTE</v>
          </cell>
          <cell r="F5304" t="str">
            <v>ARTESANAL</v>
          </cell>
        </row>
        <row r="5305">
          <cell r="B5305">
            <v>21941</v>
          </cell>
          <cell r="C5305" t="str">
            <v>JESUS EN TI CONFIO</v>
          </cell>
          <cell r="D5305" t="str">
            <v>TA-021941-CM</v>
          </cell>
          <cell r="E5305" t="str">
            <v>ECHE LLENQUE TEODORO ;QUEREVALU DE ECHE SIMONA</v>
          </cell>
          <cell r="F5305" t="str">
            <v>ARTESANAL</v>
          </cell>
        </row>
        <row r="5306">
          <cell r="B5306">
            <v>21943</v>
          </cell>
          <cell r="C5306" t="str">
            <v>CRUZ DE CHALPON</v>
          </cell>
          <cell r="D5306" t="str">
            <v>PT-021943-BM</v>
          </cell>
          <cell r="E5306" t="str">
            <v>FIESTAS ANTON ELY NATALIA</v>
          </cell>
          <cell r="F5306" t="str">
            <v>ARTESANAL</v>
          </cell>
        </row>
        <row r="5307">
          <cell r="B5307">
            <v>21944</v>
          </cell>
          <cell r="C5307" t="str">
            <v>MI RAQUEL</v>
          </cell>
          <cell r="D5307" t="str">
            <v>PT-021944-BM</v>
          </cell>
          <cell r="E5307" t="str">
            <v>ALDANA PAIBA SEGUNDO</v>
          </cell>
          <cell r="F5307" t="str">
            <v>ARTESANAL</v>
          </cell>
        </row>
        <row r="5308">
          <cell r="B5308">
            <v>21948</v>
          </cell>
          <cell r="C5308" t="str">
            <v>GEORGINA THATIANA</v>
          </cell>
          <cell r="D5308" t="str">
            <v>PS-21948-CM</v>
          </cell>
          <cell r="E5308" t="str">
            <v>CASAS REBATTA JAIME TEOFILO</v>
          </cell>
          <cell r="F5308" t="str">
            <v>MENOR ESCALA (ANCHOVETA)</v>
          </cell>
        </row>
        <row r="5309">
          <cell r="B5309">
            <v>21949</v>
          </cell>
          <cell r="C5309" t="str">
            <v>QUILLE</v>
          </cell>
          <cell r="D5309" t="str">
            <v>IO-21949-BM</v>
          </cell>
          <cell r="E5309" t="str">
            <v>QUILLE APAZA OSCAR</v>
          </cell>
          <cell r="F5309" t="str">
            <v>ARTESANAL</v>
          </cell>
        </row>
        <row r="5310">
          <cell r="B5310">
            <v>21975</v>
          </cell>
          <cell r="C5310" t="str">
            <v>JOTA II</v>
          </cell>
          <cell r="D5310" t="str">
            <v>PT-021975-BM</v>
          </cell>
          <cell r="E5310" t="str">
            <v>JABO CHINININ MELQUIO</v>
          </cell>
          <cell r="F5310" t="str">
            <v>ARTESANAL</v>
          </cell>
        </row>
        <row r="5311">
          <cell r="B5311">
            <v>21976</v>
          </cell>
          <cell r="C5311" t="str">
            <v>DON PEDRO</v>
          </cell>
          <cell r="D5311" t="str">
            <v>PT-21976-BM</v>
          </cell>
          <cell r="E5311" t="str">
            <v>ECHE QUEREVALU PEDRO TOMAS</v>
          </cell>
          <cell r="F5311" t="str">
            <v>ARTESANAL</v>
          </cell>
        </row>
        <row r="5312">
          <cell r="B5312">
            <v>21978</v>
          </cell>
          <cell r="C5312" t="str">
            <v>MI MAXIMINA</v>
          </cell>
          <cell r="D5312" t="str">
            <v>PT-21978-BM</v>
          </cell>
          <cell r="E5312" t="str">
            <v>FIESTAS PAIVA JULIO CESAR ;FIESTAS PAIVA SANTOS ESTEBAN</v>
          </cell>
          <cell r="F5312" t="str">
            <v>ARTESANAL</v>
          </cell>
        </row>
        <row r="5313">
          <cell r="B5313">
            <v>21979</v>
          </cell>
          <cell r="C5313" t="str">
            <v>BENDICION DE DIOS</v>
          </cell>
          <cell r="D5313" t="str">
            <v>PT-21979-BM</v>
          </cell>
          <cell r="E5313" t="str">
            <v>RUMICHE PAZO ELIBERTO</v>
          </cell>
          <cell r="F5313" t="str">
            <v>DECRETO LEGISLATIVO Nº1273</v>
          </cell>
        </row>
        <row r="5314">
          <cell r="B5314">
            <v>21982</v>
          </cell>
          <cell r="C5314" t="str">
            <v>ROSA MARLENY 2</v>
          </cell>
          <cell r="D5314" t="str">
            <v>PL-21982-CM</v>
          </cell>
          <cell r="E5314" t="str">
            <v>SANTISTEBAN TEJADA MANUEL</v>
          </cell>
          <cell r="F5314" t="str">
            <v>MENOR ESCALA (ANCHOVETA)</v>
          </cell>
        </row>
        <row r="5315">
          <cell r="B5315">
            <v>21985</v>
          </cell>
          <cell r="C5315" t="str">
            <v>VIRGEN MARIA</v>
          </cell>
          <cell r="D5315" t="str">
            <v>ZS-21985-CM</v>
          </cell>
          <cell r="E5315" t="str">
            <v>ADVINCULA TRUJILLO PEDRO LEONARDO</v>
          </cell>
          <cell r="F5315" t="str">
            <v>ARTESANAL</v>
          </cell>
        </row>
        <row r="5316">
          <cell r="B5316">
            <v>21990</v>
          </cell>
          <cell r="C5316" t="str">
            <v>VIRGEN DEL ROSARIO</v>
          </cell>
          <cell r="D5316" t="str">
            <v>PT-21990-BM</v>
          </cell>
          <cell r="E5316" t="str">
            <v>QUEREVALU CHUNGA JOSE VIRGILIO</v>
          </cell>
          <cell r="F5316" t="str">
            <v>DECRETO LEGISLATIVO Nº1273</v>
          </cell>
        </row>
        <row r="5317">
          <cell r="B5317">
            <v>21991</v>
          </cell>
          <cell r="C5317" t="str">
            <v>NI? DEL MILAGRO</v>
          </cell>
          <cell r="D5317" t="str">
            <v>PT-21991-BM</v>
          </cell>
          <cell r="E5317" t="str">
            <v>FIESTAS RUMICHE FAUSTO CRISPULO</v>
          </cell>
          <cell r="F5317" t="str">
            <v>DS. 006-2016-PRODUCE</v>
          </cell>
        </row>
        <row r="5318">
          <cell r="B5318">
            <v>21992</v>
          </cell>
          <cell r="C5318" t="str">
            <v>BLANCA MARIAH</v>
          </cell>
          <cell r="D5318" t="str">
            <v>PT-021992-BM</v>
          </cell>
          <cell r="E5318" t="str">
            <v>ABANTO NORIEGA CESAR ALBERTO</v>
          </cell>
          <cell r="F5318" t="str">
            <v>ARTESANAL</v>
          </cell>
        </row>
        <row r="5319">
          <cell r="B5319">
            <v>21995</v>
          </cell>
          <cell r="C5319" t="str">
            <v>WILSON II</v>
          </cell>
          <cell r="D5319" t="str">
            <v>IO-21995-BM</v>
          </cell>
          <cell r="E5319" t="str">
            <v>GOMEZ QUENAYA ANASTACIO</v>
          </cell>
          <cell r="F5319" t="str">
            <v>ARTESANAL</v>
          </cell>
        </row>
        <row r="5320">
          <cell r="B5320">
            <v>21996</v>
          </cell>
          <cell r="C5320" t="str">
            <v>DON DIEGO I</v>
          </cell>
          <cell r="D5320" t="str">
            <v>IO-21996-BM</v>
          </cell>
          <cell r="E5320" t="str">
            <v>COARICONA CCAMA OSWALDO CASINDO Y PARANCCO CHURA SUSANA</v>
          </cell>
          <cell r="F5320" t="str">
            <v>ARTESANAL</v>
          </cell>
        </row>
        <row r="5321">
          <cell r="B5321">
            <v>21997</v>
          </cell>
          <cell r="C5321" t="str">
            <v>ARTURO ABRAHAM</v>
          </cell>
          <cell r="D5321" t="str">
            <v>IO-21997-BM</v>
          </cell>
          <cell r="E5321" t="str">
            <v>ARENAS ESCAPA ARTURO</v>
          </cell>
          <cell r="F5321" t="str">
            <v>ARTESANAL</v>
          </cell>
        </row>
        <row r="5322">
          <cell r="B5322">
            <v>21998</v>
          </cell>
          <cell r="C5322" t="str">
            <v>MAVIRA EMMANUEL</v>
          </cell>
          <cell r="D5322" t="str">
            <v>IO-21998-BM</v>
          </cell>
          <cell r="E5322" t="str">
            <v>VILLANUEVA RAMOS MANUEL ALBERTO Y VALENCIA DE VILLANUEVA MARIA ISABEL</v>
          </cell>
          <cell r="F5322" t="str">
            <v>ARTESANAL</v>
          </cell>
        </row>
        <row r="5323">
          <cell r="B5323">
            <v>21999</v>
          </cell>
          <cell r="C5323" t="str">
            <v>LORENZO II</v>
          </cell>
          <cell r="D5323" t="str">
            <v>IO-21999-BM</v>
          </cell>
          <cell r="E5323" t="str">
            <v>CUTIPA HUAYTA MELANIE CAROLINA</v>
          </cell>
          <cell r="F5323" t="str">
            <v>ARTESANAL</v>
          </cell>
        </row>
        <row r="5324">
          <cell r="B5324">
            <v>22002</v>
          </cell>
          <cell r="C5324" t="str">
            <v>MARLINE</v>
          </cell>
          <cell r="D5324" t="str">
            <v>CO-22002-CM</v>
          </cell>
          <cell r="E5324" t="str">
            <v>BLANCO RAMIREZ PEDRO GUMERCINDO</v>
          </cell>
          <cell r="F5324" t="str">
            <v>MENOR ESCALA (ANCHOVETA)</v>
          </cell>
        </row>
        <row r="5325">
          <cell r="B5325">
            <v>22007</v>
          </cell>
          <cell r="C5325" t="str">
            <v>BRANCO 3</v>
          </cell>
          <cell r="D5325" t="str">
            <v>CE-22007-PM</v>
          </cell>
          <cell r="E5325" t="str">
            <v>PESQUERA EXALMAR S.A.A.</v>
          </cell>
          <cell r="F5325" t="str">
            <v>DECRETO LEY Nº25977</v>
          </cell>
        </row>
        <row r="5326">
          <cell r="B5326">
            <v>22008</v>
          </cell>
          <cell r="C5326" t="str">
            <v>PE?TA II</v>
          </cell>
          <cell r="D5326" t="str">
            <v>PS-022008-BM</v>
          </cell>
          <cell r="E5326" t="str">
            <v>PE? JIMENEZ FLORENCIO RUFINO</v>
          </cell>
          <cell r="F5326" t="str">
            <v>ARTESANAL</v>
          </cell>
        </row>
        <row r="5327">
          <cell r="B5327">
            <v>22009</v>
          </cell>
          <cell r="C5327" t="str">
            <v>CRISTO MORENO III</v>
          </cell>
          <cell r="D5327" t="str">
            <v>PS-022009-BM</v>
          </cell>
          <cell r="E5327" t="str">
            <v>DE LA CRUZ SOTO ALEJANDRO</v>
          </cell>
          <cell r="F5327" t="str">
            <v>ARTESANAL</v>
          </cell>
        </row>
        <row r="5328">
          <cell r="B5328">
            <v>22016</v>
          </cell>
          <cell r="C5328" t="str">
            <v>ATLANTIS</v>
          </cell>
          <cell r="D5328" t="str">
            <v>IO-022016-BM</v>
          </cell>
          <cell r="E5328" t="str">
            <v>ANCO ESCALANTE YANINA CECIBEL</v>
          </cell>
          <cell r="F5328" t="str">
            <v>ARTESANAL</v>
          </cell>
        </row>
        <row r="5329">
          <cell r="B5329">
            <v>22017</v>
          </cell>
          <cell r="C5329" t="str">
            <v>MIS ESTRELLITAS MIAS I</v>
          </cell>
          <cell r="D5329" t="str">
            <v>CO-22017-BM</v>
          </cell>
          <cell r="E5329" t="str">
            <v>CASAZOLA ASCASIBAR NOEMI DEL PILAR</v>
          </cell>
          <cell r="F5329" t="str">
            <v>ARTESANAL</v>
          </cell>
        </row>
        <row r="5330">
          <cell r="B5330">
            <v>22018</v>
          </cell>
          <cell r="C5330" t="str">
            <v>MATILDE I</v>
          </cell>
          <cell r="D5330" t="str">
            <v>IO-22018-BM</v>
          </cell>
          <cell r="E5330" t="str">
            <v>ATENCIO CAMATICONA HECTOR ;GONZA JAHUIRA MARTHA ;QUECA? MENDOZA DINA ;QUISPE CHURA EMILIANO</v>
          </cell>
          <cell r="F5330" t="str">
            <v>ARTESANAL</v>
          </cell>
        </row>
        <row r="5331">
          <cell r="B5331">
            <v>22024</v>
          </cell>
          <cell r="C5331" t="str">
            <v>MI JOSE II</v>
          </cell>
          <cell r="D5331" t="str">
            <v>PT-022024-CM</v>
          </cell>
          <cell r="E5331" t="str">
            <v>MORALES ALVAREZ JOSE EDUARDO</v>
          </cell>
          <cell r="F5331" t="str">
            <v>ARTESANAL</v>
          </cell>
        </row>
        <row r="5332">
          <cell r="B5332">
            <v>22025</v>
          </cell>
          <cell r="C5332" t="str">
            <v>MI JESUS</v>
          </cell>
          <cell r="D5332" t="str">
            <v>PT-022025-BM</v>
          </cell>
          <cell r="E5332" t="str">
            <v>PUESCAS VILLEGAS JUAN FELIMON; ALBERTO LEOPOLDO; JUAN MARTIN; JAIME ENRIQUE; ANA MARIA Y MARIA CATAL</v>
          </cell>
          <cell r="F5332" t="str">
            <v>ARTESANAL</v>
          </cell>
        </row>
        <row r="5333">
          <cell r="B5333">
            <v>22027</v>
          </cell>
          <cell r="C5333" t="str">
            <v>ANTHONY II</v>
          </cell>
          <cell r="D5333" t="str">
            <v>IO-022027-BM</v>
          </cell>
          <cell r="E5333" t="str">
            <v>ACOSTUPA VILLANUEVA FEDERICO Y CACHICATARI MAMANI VICTORIA</v>
          </cell>
          <cell r="F5333" t="str">
            <v>ARTESANAL</v>
          </cell>
        </row>
        <row r="5334">
          <cell r="B5334">
            <v>22028</v>
          </cell>
          <cell r="C5334" t="str">
            <v>MI ZOILITA - 2</v>
          </cell>
          <cell r="D5334" t="str">
            <v>PL-22028-CM</v>
          </cell>
          <cell r="E5334" t="str">
            <v>LLONTOP EFFIO AUGUSTO Y LLONTOP EFFIO HECTOR</v>
          </cell>
          <cell r="F5334" t="str">
            <v>ARTESANAL</v>
          </cell>
        </row>
        <row r="5335">
          <cell r="B5335">
            <v>22029</v>
          </cell>
          <cell r="C5335" t="str">
            <v>TASA 45</v>
          </cell>
          <cell r="D5335" t="str">
            <v>CO-22029-PM</v>
          </cell>
          <cell r="E5335" t="str">
            <v>TECNOLOGICA DE ALIMENTOS S.A.</v>
          </cell>
          <cell r="F5335" t="str">
            <v>DECRETO LEY Nº25977</v>
          </cell>
        </row>
        <row r="5336">
          <cell r="B5336">
            <v>22043</v>
          </cell>
          <cell r="C5336" t="str">
            <v>SANTA CLARA</v>
          </cell>
          <cell r="D5336" t="str">
            <v>PT-22043-BM</v>
          </cell>
          <cell r="E5336" t="str">
            <v>PAZOS QUEREVALU SANTOS LUCAS</v>
          </cell>
          <cell r="F5336" t="str">
            <v>DECRETO LEGISLATIVO Nº1273</v>
          </cell>
        </row>
        <row r="5337">
          <cell r="B5337">
            <v>22046</v>
          </cell>
          <cell r="C5337" t="str">
            <v>SAN JUDAS TADEO</v>
          </cell>
          <cell r="D5337" t="str">
            <v>ZS-022046-BM</v>
          </cell>
          <cell r="E5337" t="str">
            <v>MARCHAN JIMENEZ ALBERTO</v>
          </cell>
          <cell r="F5337" t="str">
            <v>ARTESANAL</v>
          </cell>
        </row>
        <row r="5338">
          <cell r="B5338">
            <v>22047</v>
          </cell>
          <cell r="C5338" t="str">
            <v>SAN JOSE</v>
          </cell>
          <cell r="D5338" t="str">
            <v>ZS-22047-BM</v>
          </cell>
          <cell r="E5338" t="str">
            <v>PURIZACA CALDERON TAURINO</v>
          </cell>
          <cell r="F5338" t="str">
            <v>DECRETO LEGISLATIVO Nº1273</v>
          </cell>
        </row>
        <row r="5339">
          <cell r="B5339">
            <v>22052</v>
          </cell>
          <cell r="C5339" t="str">
            <v>SAN JUAN BAUTISTA II</v>
          </cell>
          <cell r="D5339" t="str">
            <v>PS-022052-BM</v>
          </cell>
          <cell r="E5339" t="str">
            <v>CASSANO TORRES RICHARD ALFONSO</v>
          </cell>
          <cell r="F5339" t="str">
            <v>ARTESANAL</v>
          </cell>
        </row>
        <row r="5340">
          <cell r="B5340">
            <v>22053</v>
          </cell>
          <cell r="C5340" t="str">
            <v>MIGUELITO I</v>
          </cell>
          <cell r="D5340" t="str">
            <v>IO-022053-BM</v>
          </cell>
          <cell r="E5340" t="str">
            <v>DE LA CRUZ ESPINOZA MIGUEL ANGEL Y HUAMAN QUISPE ROSA PLACIDA</v>
          </cell>
          <cell r="F5340" t="str">
            <v>ARTESANAL</v>
          </cell>
        </row>
        <row r="5341">
          <cell r="B5341">
            <v>22058</v>
          </cell>
          <cell r="C5341" t="str">
            <v>TASA 44</v>
          </cell>
          <cell r="D5341" t="str">
            <v>CO-22058-PM</v>
          </cell>
          <cell r="E5341" t="str">
            <v>TECNOLOGICA DE ALIMENTOS S.A.</v>
          </cell>
          <cell r="F5341" t="str">
            <v>DECRETO LEY Nº25977</v>
          </cell>
        </row>
        <row r="5342">
          <cell r="B5342">
            <v>22059</v>
          </cell>
          <cell r="C5342" t="str">
            <v>VIRGEN DEL CISNE IX</v>
          </cell>
          <cell r="D5342" t="str">
            <v>PL-22059-CM</v>
          </cell>
          <cell r="E5342" t="str">
            <v>COMERCIALIZACION Y TRANSPORTE VIRGEN DEL CISNE E.I.R.L.</v>
          </cell>
          <cell r="F5342" t="str">
            <v>MENOR ESCALA (ANCHOVETA)</v>
          </cell>
        </row>
        <row r="5343">
          <cell r="B5343">
            <v>22061</v>
          </cell>
          <cell r="C5343" t="str">
            <v>LUIS III</v>
          </cell>
          <cell r="D5343" t="str">
            <v>PS-022061-BM</v>
          </cell>
          <cell r="E5343" t="str">
            <v>GARCIA SOTO VICENTE PAUL</v>
          </cell>
          <cell r="F5343" t="str">
            <v>ARTESANAL</v>
          </cell>
        </row>
        <row r="5344">
          <cell r="B5344">
            <v>22063</v>
          </cell>
          <cell r="C5344" t="str">
            <v>DISCOVERY</v>
          </cell>
          <cell r="D5344" t="str">
            <v>PS-22063-BM</v>
          </cell>
          <cell r="E5344" t="str">
            <v>VEGAZO SAENZ CARLOS</v>
          </cell>
          <cell r="F5344" t="str">
            <v>ARTESANAL</v>
          </cell>
        </row>
        <row r="5345">
          <cell r="B5345">
            <v>22066</v>
          </cell>
          <cell r="C5345" t="str">
            <v>GIANFRANCO III</v>
          </cell>
          <cell r="D5345" t="str">
            <v>CO-22066-BM</v>
          </cell>
          <cell r="E5345" t="str">
            <v>HERRADA CARLIS PEDRO GERMAN</v>
          </cell>
          <cell r="F5345" t="str">
            <v>DECRETO LEGISLATIVO Nº1273</v>
          </cell>
        </row>
        <row r="5346">
          <cell r="B5346">
            <v>22067</v>
          </cell>
          <cell r="C5346" t="str">
            <v>MELISSA</v>
          </cell>
          <cell r="D5346" t="str">
            <v>CO-022067-BM</v>
          </cell>
          <cell r="E5346" t="str">
            <v>ESTREMADOYRO REYES HECTOR MANUEL</v>
          </cell>
          <cell r="F5346" t="str">
            <v>ARTESANAL</v>
          </cell>
        </row>
        <row r="5347">
          <cell r="B5347">
            <v>22068</v>
          </cell>
          <cell r="C5347" t="str">
            <v>VIRGEN DE CHAPI</v>
          </cell>
          <cell r="D5347" t="str">
            <v>PL-022068-CM</v>
          </cell>
          <cell r="E5347" t="str">
            <v>CORPORACION NUNTON S.A.C</v>
          </cell>
          <cell r="F5347" t="str">
            <v>LEY Nº26920</v>
          </cell>
        </row>
        <row r="5348">
          <cell r="B5348">
            <v>22069</v>
          </cell>
          <cell r="C5348" t="str">
            <v>ROSA MERCEDES</v>
          </cell>
          <cell r="D5348" t="str">
            <v>PT-22069-BM</v>
          </cell>
          <cell r="E5348" t="str">
            <v>ALVAREZ TUME ROSA MERCEDES ;PAZO PAZO ENASTECIO</v>
          </cell>
          <cell r="F5348" t="str">
            <v>ARTESANAL</v>
          </cell>
        </row>
        <row r="5349">
          <cell r="B5349">
            <v>22070</v>
          </cell>
          <cell r="C5349" t="str">
            <v>MILENIO</v>
          </cell>
          <cell r="D5349" t="str">
            <v>CO-022070-BM</v>
          </cell>
          <cell r="E5349" t="str">
            <v>QUEZADA QUEZADA MARIO</v>
          </cell>
          <cell r="F5349" t="str">
            <v>ARTESANAL</v>
          </cell>
        </row>
        <row r="5350">
          <cell r="B5350">
            <v>22073</v>
          </cell>
          <cell r="C5350" t="str">
            <v>CALIN</v>
          </cell>
          <cell r="D5350" t="str">
            <v>IO-22073-BM</v>
          </cell>
          <cell r="E5350" t="str">
            <v>FLORES LAYME SILVIA PAULA ;SOTO AMESQUITA JUSTO JOEL</v>
          </cell>
          <cell r="F5350" t="str">
            <v>ARTESANAL</v>
          </cell>
        </row>
        <row r="5351">
          <cell r="B5351">
            <v>22096</v>
          </cell>
          <cell r="C5351" t="str">
            <v>ERICK</v>
          </cell>
          <cell r="D5351" t="str">
            <v>ZS-22096-BM</v>
          </cell>
          <cell r="E5351" t="str">
            <v>QUEREVALU QUEREVALU PEDRO</v>
          </cell>
          <cell r="F5351" t="str">
            <v>ARTESANAL</v>
          </cell>
        </row>
        <row r="5352">
          <cell r="B5352">
            <v>22099</v>
          </cell>
          <cell r="C5352" t="str">
            <v>RODRIGUEZ I</v>
          </cell>
          <cell r="D5352" t="str">
            <v>IO-22099-BM</v>
          </cell>
          <cell r="E5352" t="str">
            <v>ARI MAMANI RENGIFO</v>
          </cell>
          <cell r="F5352" t="str">
            <v>ARTESANAL</v>
          </cell>
        </row>
        <row r="5353">
          <cell r="B5353">
            <v>22100</v>
          </cell>
          <cell r="C5353" t="str">
            <v>DAVID</v>
          </cell>
          <cell r="D5353" t="str">
            <v>IO-22100-BM</v>
          </cell>
          <cell r="E5353" t="str">
            <v>TICAHUANCA MAMANI EDGAR DAVID</v>
          </cell>
          <cell r="F5353" t="str">
            <v>ARTESANAL</v>
          </cell>
        </row>
        <row r="5354">
          <cell r="B5354">
            <v>22101</v>
          </cell>
          <cell r="C5354" t="str">
            <v>IVAN</v>
          </cell>
          <cell r="D5354" t="str">
            <v>IO-22101-BM</v>
          </cell>
          <cell r="E5354" t="str">
            <v>SALCEDO CHOQUE ALICIA</v>
          </cell>
          <cell r="F5354" t="str">
            <v>ARTESANAL</v>
          </cell>
        </row>
        <row r="5355">
          <cell r="B5355">
            <v>22102</v>
          </cell>
          <cell r="C5355" t="str">
            <v>MAMA ELVIRA</v>
          </cell>
          <cell r="D5355" t="str">
            <v>ZS-22102-BM</v>
          </cell>
          <cell r="E5355" t="str">
            <v>ALDANA TUME JUAN WILFREDO</v>
          </cell>
          <cell r="F5355" t="str">
            <v>ARTESANAL</v>
          </cell>
        </row>
        <row r="5356">
          <cell r="B5356">
            <v>22104</v>
          </cell>
          <cell r="C5356" t="str">
            <v>SERRANO II</v>
          </cell>
          <cell r="D5356" t="str">
            <v>ZS-22104-BM</v>
          </cell>
          <cell r="E5356" t="str">
            <v>CRUZ FERNANDEZ BETTY MARLENY ;QUITO YLARIO PAULO CESAR</v>
          </cell>
          <cell r="F5356" t="str">
            <v>ARTESANAL</v>
          </cell>
        </row>
        <row r="5357">
          <cell r="B5357">
            <v>22106</v>
          </cell>
          <cell r="C5357" t="str">
            <v>FIORELLA</v>
          </cell>
          <cell r="D5357" t="str">
            <v>PS-22106-BM</v>
          </cell>
          <cell r="E5357" t="str">
            <v>CABREL GARCIA JANINA MARGARITA</v>
          </cell>
          <cell r="F5357" t="str">
            <v>ARTESANAL</v>
          </cell>
        </row>
        <row r="5358">
          <cell r="B5358">
            <v>22107</v>
          </cell>
          <cell r="C5358" t="str">
            <v>VIRGEN DE YAUCA</v>
          </cell>
          <cell r="D5358" t="str">
            <v>PS-22107-BM</v>
          </cell>
          <cell r="E5358" t="str">
            <v>ECHEVARRIA MARTINEZ DE BUJO PABLO ;VALENCIA DE ECHEVARRIA LISSET LORETTA</v>
          </cell>
          <cell r="F5358" t="str">
            <v>MENOR ESCALA (ANCHOVETA) - ARTESANAL</v>
          </cell>
        </row>
        <row r="5359">
          <cell r="B5359">
            <v>22109</v>
          </cell>
          <cell r="C5359" t="str">
            <v>DOS HERMANOS</v>
          </cell>
          <cell r="D5359" t="str">
            <v>SY-22109-BM</v>
          </cell>
          <cell r="E5359" t="str">
            <v>BERMEO BERRU VICTOR</v>
          </cell>
          <cell r="F5359" t="str">
            <v>ARTESANAL</v>
          </cell>
        </row>
        <row r="5360">
          <cell r="B5360">
            <v>22112</v>
          </cell>
          <cell r="C5360" t="str">
            <v>YUBA-I</v>
          </cell>
          <cell r="D5360" t="str">
            <v>CE-22112-CM</v>
          </cell>
          <cell r="E5360" t="str">
            <v>VASQUEZ CARDENAS MARCO ANTONIO</v>
          </cell>
          <cell r="F5360" t="str">
            <v>ARTESANAL</v>
          </cell>
        </row>
        <row r="5361">
          <cell r="B5361">
            <v>22113</v>
          </cell>
          <cell r="C5361" t="str">
            <v>BIANCA</v>
          </cell>
          <cell r="D5361" t="str">
            <v>CE-22113-BM</v>
          </cell>
          <cell r="E5361" t="str">
            <v>SANCHEZ ULLOA JUANA ROSA ;SULLON SEMINARIO ALEJANDRO</v>
          </cell>
          <cell r="F5361" t="str">
            <v>ARTESANAL</v>
          </cell>
        </row>
        <row r="5362">
          <cell r="B5362">
            <v>22114</v>
          </cell>
          <cell r="C5362" t="str">
            <v>DELIA I</v>
          </cell>
          <cell r="D5362" t="str">
            <v>CE-22114-CM</v>
          </cell>
          <cell r="E5362" t="str">
            <v>GRANDA ZAPATA ROXANNA NATHALY CECILIA</v>
          </cell>
          <cell r="F5362" t="str">
            <v>MENOR ESCALA (ANCHOVETA)</v>
          </cell>
        </row>
        <row r="5363">
          <cell r="B5363">
            <v>22115</v>
          </cell>
          <cell r="C5363" t="str">
            <v>LUEN</v>
          </cell>
          <cell r="D5363" t="str">
            <v>CE-22115-CM</v>
          </cell>
          <cell r="E5363" t="str">
            <v>ROSARIO CHAVEZ DE ESPINOZA ROSA LUPERFINA</v>
          </cell>
          <cell r="F5363" t="str">
            <v>MENOR ESCALA (ANCHOVETA) - ARTESANAL</v>
          </cell>
        </row>
        <row r="5364">
          <cell r="B5364">
            <v>22116</v>
          </cell>
          <cell r="C5364" t="str">
            <v>LUCIO VII</v>
          </cell>
          <cell r="D5364" t="str">
            <v>IO-22116-BM</v>
          </cell>
          <cell r="E5364" t="str">
            <v>LOAIZA MORA LUCIO</v>
          </cell>
          <cell r="F5364" t="str">
            <v>ARTESANAL</v>
          </cell>
        </row>
        <row r="5365">
          <cell r="B5365">
            <v>22117</v>
          </cell>
          <cell r="C5365" t="str">
            <v>LUCIO VI</v>
          </cell>
          <cell r="D5365" t="str">
            <v>IO-22117-BM</v>
          </cell>
          <cell r="E5365" t="str">
            <v>LOAIZA MORA LUCIO</v>
          </cell>
          <cell r="F5365" t="str">
            <v>ARTESANAL</v>
          </cell>
        </row>
        <row r="5366">
          <cell r="B5366">
            <v>22118</v>
          </cell>
          <cell r="C5366" t="str">
            <v>SE?R DE ASCENSION III</v>
          </cell>
          <cell r="D5366" t="str">
            <v>IO-22118-BM</v>
          </cell>
          <cell r="E5366" t="str">
            <v>SAIRA VIDAL CCAMASACARI</v>
          </cell>
          <cell r="F5366" t="str">
            <v>ARTESANAL</v>
          </cell>
        </row>
        <row r="5367">
          <cell r="B5367">
            <v>22124</v>
          </cell>
          <cell r="C5367" t="str">
            <v>ALBATROS I</v>
          </cell>
          <cell r="D5367" t="str">
            <v>PS-22124-BM</v>
          </cell>
          <cell r="E5367" t="str">
            <v>CASTILLO TALAVERA MARIA LOURDES Y AGUAYO HUAYHUA FEDERICO ARTURO</v>
          </cell>
          <cell r="F5367" t="str">
            <v>ARTESANAL</v>
          </cell>
        </row>
        <row r="5368">
          <cell r="B5368">
            <v>22127</v>
          </cell>
          <cell r="C5368" t="str">
            <v>CHINO PEDRO II</v>
          </cell>
          <cell r="D5368" t="str">
            <v>PS-22127-BM</v>
          </cell>
          <cell r="E5368" t="str">
            <v>GARCIA CHACALIAZA LUIS ANGEL</v>
          </cell>
          <cell r="F5368" t="str">
            <v>ARTESANAL</v>
          </cell>
        </row>
        <row r="5369">
          <cell r="B5369">
            <v>22133</v>
          </cell>
          <cell r="C5369" t="str">
            <v>VICTOR III</v>
          </cell>
          <cell r="D5369" t="str">
            <v>CO-22133-PM</v>
          </cell>
          <cell r="E5369" t="str">
            <v>GROUP VIOLETA S.A.C</v>
          </cell>
          <cell r="F5369" t="str">
            <v>LEY Nº26920</v>
          </cell>
        </row>
        <row r="5370">
          <cell r="B5370">
            <v>22144</v>
          </cell>
          <cell r="C5370" t="str">
            <v>SOFIA DEL MAR</v>
          </cell>
          <cell r="D5370" t="str">
            <v>IO-22144-BM</v>
          </cell>
          <cell r="E5370" t="str">
            <v>FUKUSHIMA TAKAMATSU JOSE LUIS</v>
          </cell>
          <cell r="F5370" t="str">
            <v>ARTESANAL</v>
          </cell>
        </row>
        <row r="5371">
          <cell r="B5371">
            <v>22145</v>
          </cell>
          <cell r="C5371" t="str">
            <v>YESENIA</v>
          </cell>
          <cell r="D5371" t="str">
            <v>IO-22145-BM</v>
          </cell>
          <cell r="E5371" t="str">
            <v>CHAMBILLA ACHOCALLA RICHARD WILFREDO</v>
          </cell>
          <cell r="F5371" t="str">
            <v>ARTESANAL</v>
          </cell>
        </row>
        <row r="5372">
          <cell r="B5372">
            <v>22146</v>
          </cell>
          <cell r="C5372" t="str">
            <v>AMIGO PEREZ</v>
          </cell>
          <cell r="D5372" t="str">
            <v>IO-22146-BM</v>
          </cell>
          <cell r="E5372" t="str">
            <v>PEREZ FLORES RAMON</v>
          </cell>
          <cell r="F5372" t="str">
            <v>ARTESANAL</v>
          </cell>
        </row>
        <row r="5373">
          <cell r="B5373">
            <v>22155</v>
          </cell>
          <cell r="C5373" t="str">
            <v>DON JOSE III</v>
          </cell>
          <cell r="D5373" t="str">
            <v>CO-22155-CM</v>
          </cell>
          <cell r="E5373" t="str">
            <v>GIRALDO GIRALDO JAVIER ALFREDO</v>
          </cell>
          <cell r="F5373" t="str">
            <v>MENOR ESCALA (ANCHOVETA) - ARTESANAL</v>
          </cell>
        </row>
        <row r="5374">
          <cell r="B5374">
            <v>22157</v>
          </cell>
          <cell r="C5374" t="str">
            <v>CLAUDIA 2</v>
          </cell>
          <cell r="D5374" t="str">
            <v>SY-22157-BM</v>
          </cell>
          <cell r="E5374" t="str">
            <v>OVIEDO CORREA MERCEDES SIVORI ;SOLANO MEDINA MARIA DEL PILAR</v>
          </cell>
          <cell r="F5374" t="str">
            <v>ARTESANAL</v>
          </cell>
        </row>
        <row r="5375">
          <cell r="B5375">
            <v>22158</v>
          </cell>
          <cell r="C5375" t="str">
            <v>MARIA MAXIMA II</v>
          </cell>
          <cell r="D5375" t="str">
            <v>PT-22158-BM</v>
          </cell>
          <cell r="E5375" t="str">
            <v>FIESTAS PANTA AVELINO</v>
          </cell>
          <cell r="F5375" t="str">
            <v>DS. 006-2016-PRODUCE</v>
          </cell>
        </row>
        <row r="5376">
          <cell r="B5376">
            <v>22159</v>
          </cell>
          <cell r="C5376" t="str">
            <v>DON MIGUEL</v>
          </cell>
          <cell r="D5376" t="str">
            <v>PT-22159-BM</v>
          </cell>
          <cell r="E5376" t="str">
            <v>ALVAREZ QUEREVALU JOSE SANTOS</v>
          </cell>
          <cell r="F5376" t="str">
            <v>DS. 006-2016-PRODUCE</v>
          </cell>
        </row>
        <row r="5377">
          <cell r="B5377">
            <v>22161</v>
          </cell>
          <cell r="C5377" t="str">
            <v>MI ROSITA III</v>
          </cell>
          <cell r="D5377" t="str">
            <v>PT-22161-BM</v>
          </cell>
          <cell r="E5377" t="str">
            <v>CHAPILLIQUEN PAZOS ROSA MARIA ;PURIZACA QUEREVALU SANTOS OSWALDO</v>
          </cell>
          <cell r="F5377" t="str">
            <v>ARTESANAL</v>
          </cell>
        </row>
        <row r="5378">
          <cell r="B5378">
            <v>22165</v>
          </cell>
          <cell r="C5378" t="str">
            <v>VIVIAN</v>
          </cell>
          <cell r="D5378" t="str">
            <v>IO-22165-BM</v>
          </cell>
          <cell r="E5378" t="str">
            <v>ZAVALETA CASILLAS JUAN ANTONIO Y GOMEZ LUNA JUDITH DAYSI</v>
          </cell>
          <cell r="F5378" t="str">
            <v>ARTESANAL</v>
          </cell>
        </row>
        <row r="5379">
          <cell r="B5379">
            <v>22166</v>
          </cell>
          <cell r="C5379" t="str">
            <v>JHOJANI II</v>
          </cell>
          <cell r="D5379" t="str">
            <v>IO-22166-BM</v>
          </cell>
          <cell r="E5379" t="str">
            <v>APAZA VILLALVA ROGELIO ;TACORA MAMANI AURELIA</v>
          </cell>
          <cell r="F5379" t="str">
            <v>ARTESANAL</v>
          </cell>
        </row>
        <row r="5380">
          <cell r="B5380">
            <v>22169</v>
          </cell>
          <cell r="C5380" t="str">
            <v>DON GUILLERMO</v>
          </cell>
          <cell r="D5380" t="str">
            <v>PT-22169-CM</v>
          </cell>
          <cell r="E5380" t="str">
            <v>CHERRE NUNURA GUILLERMO</v>
          </cell>
          <cell r="F5380" t="str">
            <v>MENOR ESCALA (ANCHOVETA) - ARTESANAL</v>
          </cell>
        </row>
        <row r="5381">
          <cell r="B5381">
            <v>22171</v>
          </cell>
          <cell r="C5381" t="str">
            <v>PEJERREY</v>
          </cell>
          <cell r="D5381" t="str">
            <v>PT-22171-BM</v>
          </cell>
          <cell r="E5381" t="str">
            <v>FIESTAS ECHE VIRGILIO</v>
          </cell>
          <cell r="F5381" t="str">
            <v>DS. 006-2016-PRODUCE</v>
          </cell>
        </row>
        <row r="5382">
          <cell r="B5382">
            <v>22188</v>
          </cell>
          <cell r="C5382" t="str">
            <v>AVENTURERO I</v>
          </cell>
          <cell r="D5382" t="str">
            <v>TA-22188-BM</v>
          </cell>
          <cell r="E5382" t="str">
            <v>PANTA PANTA LIBORIO</v>
          </cell>
          <cell r="F5382" t="str">
            <v>ARTESANAL</v>
          </cell>
        </row>
        <row r="5383">
          <cell r="B5383">
            <v>22192</v>
          </cell>
          <cell r="C5383" t="str">
            <v>AMOR DIVINO</v>
          </cell>
          <cell r="D5383" t="str">
            <v>TA-22192-BM</v>
          </cell>
          <cell r="E5383" t="str">
            <v>YENQUE MASIAS HILDA</v>
          </cell>
          <cell r="F5383" t="str">
            <v>ARTESANAL</v>
          </cell>
        </row>
        <row r="5384">
          <cell r="B5384">
            <v>22198</v>
          </cell>
          <cell r="C5384" t="str">
            <v>CHIO</v>
          </cell>
          <cell r="D5384" t="str">
            <v>TA-22198-CM</v>
          </cell>
          <cell r="E5384" t="str">
            <v>ILLARI S.A.C.</v>
          </cell>
          <cell r="F5384" t="str">
            <v>ARTESANAL</v>
          </cell>
        </row>
        <row r="5385">
          <cell r="B5385">
            <v>22199</v>
          </cell>
          <cell r="C5385" t="str">
            <v>DO? ANY</v>
          </cell>
          <cell r="D5385" t="str">
            <v>TA-22199-CM</v>
          </cell>
          <cell r="E5385" t="str">
            <v>ILLARI S.A.C.</v>
          </cell>
          <cell r="F5385" t="str">
            <v>ARTESANAL</v>
          </cell>
        </row>
        <row r="5386">
          <cell r="B5386">
            <v>22200</v>
          </cell>
          <cell r="C5386" t="str">
            <v>JEANSITA</v>
          </cell>
          <cell r="D5386" t="str">
            <v>TA-22200-CM</v>
          </cell>
          <cell r="E5386" t="str">
            <v>ILLARI S.A.C.</v>
          </cell>
          <cell r="F5386" t="str">
            <v>ARTESANAL</v>
          </cell>
        </row>
        <row r="5387">
          <cell r="B5387">
            <v>22201</v>
          </cell>
          <cell r="C5387" t="str">
            <v>FLIPER</v>
          </cell>
          <cell r="D5387" t="str">
            <v>CE-22201-CM</v>
          </cell>
          <cell r="E5387" t="str">
            <v>PERICHE INGA CHARLES MICHAEL</v>
          </cell>
          <cell r="F5387" t="str">
            <v>MENOR ESCALA (ANCHOVETA)</v>
          </cell>
        </row>
        <row r="5388">
          <cell r="B5388">
            <v>22202</v>
          </cell>
          <cell r="C5388" t="str">
            <v>MARIA TERESA</v>
          </cell>
          <cell r="D5388" t="str">
            <v>CO-22202-BM</v>
          </cell>
          <cell r="E5388" t="str">
            <v>VILLANUEVA MONTOL MARIA TERESA</v>
          </cell>
          <cell r="F5388" t="str">
            <v>DECRETO LEGISLATIVO Nº1273</v>
          </cell>
        </row>
        <row r="5389">
          <cell r="B5389">
            <v>22203</v>
          </cell>
          <cell r="C5389" t="str">
            <v>DALMACIA III</v>
          </cell>
          <cell r="D5389" t="str">
            <v>CE-22203-PM</v>
          </cell>
          <cell r="E5389" t="str">
            <v>CORPORACION PESQUERA INCA S.A.C.</v>
          </cell>
          <cell r="F5389" t="str">
            <v>DECRETO LEY Nº25977</v>
          </cell>
        </row>
        <row r="5390">
          <cell r="B5390">
            <v>22206</v>
          </cell>
          <cell r="C5390" t="str">
            <v>VIRGEN DEL CARMEN</v>
          </cell>
          <cell r="D5390" t="str">
            <v>CE-22206-BM</v>
          </cell>
          <cell r="E5390" t="str">
            <v>M &amp; N CALINCHE E.I.R.L.</v>
          </cell>
          <cell r="F5390" t="str">
            <v>ARTESANAL</v>
          </cell>
        </row>
        <row r="5391">
          <cell r="B5391">
            <v>22207</v>
          </cell>
          <cell r="C5391" t="str">
            <v>MI CANDELARIA</v>
          </cell>
          <cell r="D5391" t="str">
            <v>TA-22207-BM</v>
          </cell>
          <cell r="E5391" t="str">
            <v>JACINTO ECHE ENRIQUE</v>
          </cell>
          <cell r="F5391" t="str">
            <v>ARTESANAL</v>
          </cell>
        </row>
        <row r="5392">
          <cell r="B5392">
            <v>22214</v>
          </cell>
          <cell r="C5392" t="str">
            <v>JORGE ALBERTO I</v>
          </cell>
          <cell r="D5392" t="str">
            <v>SY-22214-BM</v>
          </cell>
          <cell r="E5392" t="str">
            <v>CASTELLANOS ALZAMORA MANUEL AUGUSTO</v>
          </cell>
          <cell r="F5392" t="str">
            <v>ARTESANAL</v>
          </cell>
        </row>
        <row r="5393">
          <cell r="B5393">
            <v>22217</v>
          </cell>
          <cell r="C5393" t="str">
            <v>AVENTURERO II</v>
          </cell>
          <cell r="D5393" t="str">
            <v>TA-22217-BM</v>
          </cell>
          <cell r="E5393" t="str">
            <v>PANTA PANTA LIBORIO</v>
          </cell>
          <cell r="F5393" t="str">
            <v>ARTESANAL</v>
          </cell>
        </row>
        <row r="5394">
          <cell r="B5394">
            <v>22218</v>
          </cell>
          <cell r="C5394" t="str">
            <v>ALDITA</v>
          </cell>
          <cell r="D5394" t="str">
            <v>IO-22218-BM</v>
          </cell>
          <cell r="E5394" t="str">
            <v>VILCA CAPIRA GUMERCINDO HERMILIO Y MIRANDA MARTINEZ CORNELIO</v>
          </cell>
          <cell r="F5394" t="str">
            <v>ARTESANAL</v>
          </cell>
        </row>
        <row r="5395">
          <cell r="B5395">
            <v>22219</v>
          </cell>
          <cell r="C5395" t="str">
            <v>RONALD II</v>
          </cell>
          <cell r="D5395" t="str">
            <v>IO-22219-BM</v>
          </cell>
          <cell r="E5395" t="str">
            <v>QUISPE LIMACHI RENAN</v>
          </cell>
          <cell r="F5395" t="str">
            <v>ARTESANAL</v>
          </cell>
        </row>
        <row r="5396">
          <cell r="B5396">
            <v>22226</v>
          </cell>
          <cell r="C5396" t="str">
            <v>GENESIS</v>
          </cell>
          <cell r="D5396" t="str">
            <v>PL-22226-CM</v>
          </cell>
          <cell r="E5396" t="str">
            <v>LUMBRES DE RAMON ROSA ISABEL ;RAMON OROSCO FRANCISCO</v>
          </cell>
          <cell r="F5396" t="str">
            <v>ARTESANAL</v>
          </cell>
        </row>
        <row r="5397">
          <cell r="B5397">
            <v>22228</v>
          </cell>
          <cell r="C5397" t="str">
            <v>CARLA Y NICOLE</v>
          </cell>
          <cell r="D5397" t="str">
            <v>CO-22228-BM</v>
          </cell>
          <cell r="E5397" t="str">
            <v>CARRION MAZA ADA CAROLINA ;CARRION MAZA PEDRO LUIS</v>
          </cell>
          <cell r="F5397" t="str">
            <v>DECRETO LEGISLATIVO Nº1273</v>
          </cell>
        </row>
        <row r="5398">
          <cell r="B5398">
            <v>22229</v>
          </cell>
          <cell r="C5398" t="str">
            <v>JOSE CARLOS</v>
          </cell>
          <cell r="D5398" t="str">
            <v>PT-022229-CM</v>
          </cell>
          <cell r="E5398" t="str">
            <v>PANTA CURO ELEODORO</v>
          </cell>
          <cell r="F5398" t="str">
            <v>ARTESANAL</v>
          </cell>
        </row>
        <row r="5399">
          <cell r="B5399">
            <v>22232</v>
          </cell>
          <cell r="C5399" t="str">
            <v>KIKE V</v>
          </cell>
          <cell r="D5399" t="str">
            <v>CO-22232-BM</v>
          </cell>
          <cell r="E5399" t="str">
            <v>QUISPE APAZA FRANCISCO</v>
          </cell>
          <cell r="F5399" t="str">
            <v>ARTESANAL</v>
          </cell>
        </row>
        <row r="5400">
          <cell r="B5400">
            <v>22241</v>
          </cell>
          <cell r="C5400" t="str">
            <v>ARMANDO ANTONIO</v>
          </cell>
          <cell r="D5400" t="str">
            <v>IO-22241-BM</v>
          </cell>
          <cell r="E5400" t="str">
            <v>VEGA CARRASCO MIGUEL ALBERTO</v>
          </cell>
          <cell r="F5400" t="str">
            <v>ARTESANAL</v>
          </cell>
        </row>
        <row r="5401">
          <cell r="B5401">
            <v>22242</v>
          </cell>
          <cell r="C5401" t="str">
            <v>SAN PEDRO</v>
          </cell>
          <cell r="D5401" t="str">
            <v>IO-22242-CM</v>
          </cell>
          <cell r="E5401" t="str">
            <v>HUANCA AQUINO EDGAR; QUILLE APAZA HECTOR; APAZA MAMANI AGRIPINA Y OCHOA BONIFACIO AMELIA</v>
          </cell>
          <cell r="F5401" t="str">
            <v>ARTESANAL</v>
          </cell>
        </row>
        <row r="5402">
          <cell r="B5402">
            <v>22243</v>
          </cell>
          <cell r="C5402" t="str">
            <v>EL RENUEVO</v>
          </cell>
          <cell r="D5402" t="str">
            <v>CO-22243-BM</v>
          </cell>
          <cell r="E5402" t="str">
            <v>FIESTAS RAMIREZ JOSE MARIA ;FIESTAS RAMIREZ PEDRO MIGUEL ;JANAMPA POLANCA ALICIA CARMEN</v>
          </cell>
          <cell r="F5402" t="str">
            <v>ARTESANAL</v>
          </cell>
        </row>
        <row r="5403">
          <cell r="B5403">
            <v>22245</v>
          </cell>
          <cell r="C5403" t="str">
            <v>AMOR DE MADRE</v>
          </cell>
          <cell r="D5403" t="str">
            <v>ZS-22245-BM</v>
          </cell>
          <cell r="E5403" t="str">
            <v>FIESTAS PAZO TURIANO ANACLETO</v>
          </cell>
          <cell r="F5403" t="str">
            <v>ARTESANAL</v>
          </cell>
        </row>
        <row r="5404">
          <cell r="B5404">
            <v>22247</v>
          </cell>
          <cell r="C5404" t="str">
            <v>ESPERANZA MIA</v>
          </cell>
          <cell r="D5404" t="str">
            <v>ZS-22247-BM</v>
          </cell>
          <cell r="E5404" t="str">
            <v>AYALA SILVA PACUAL BAYLON</v>
          </cell>
          <cell r="F5404" t="str">
            <v>ARTESANAL</v>
          </cell>
        </row>
        <row r="5405">
          <cell r="B5405">
            <v>22248</v>
          </cell>
          <cell r="C5405" t="str">
            <v>MANUEL JESUS</v>
          </cell>
          <cell r="D5405" t="str">
            <v>ZS-22248-BM</v>
          </cell>
          <cell r="E5405" t="str">
            <v>CRUZ PE? MANUEL JESUS</v>
          </cell>
          <cell r="F5405" t="str">
            <v>DECRETO LEGISLATIVO Nº1273</v>
          </cell>
        </row>
        <row r="5406">
          <cell r="B5406">
            <v>22250</v>
          </cell>
          <cell r="C5406" t="str">
            <v>LINDA B</v>
          </cell>
          <cell r="D5406" t="str">
            <v>ZS-22250-BM</v>
          </cell>
          <cell r="E5406" t="str">
            <v>HERMENEGILDO DE MINAYA BETZABE JESUS</v>
          </cell>
          <cell r="F5406" t="str">
            <v>ARTESANAL</v>
          </cell>
        </row>
        <row r="5407">
          <cell r="B5407">
            <v>22253</v>
          </cell>
          <cell r="C5407" t="str">
            <v>VICTOR OSWALDO</v>
          </cell>
          <cell r="D5407" t="str">
            <v>CE-22253-CM</v>
          </cell>
          <cell r="E5407" t="str">
            <v>CALDAS MARTINEZ JUAN OSWALDO Y SU CONYUGE DO? MARLENY ELVIRA BACA SALINAS</v>
          </cell>
          <cell r="F5407" t="str">
            <v>ARTESANAL</v>
          </cell>
        </row>
        <row r="5408">
          <cell r="B5408">
            <v>22254</v>
          </cell>
          <cell r="C5408" t="str">
            <v>MAR DE BERING</v>
          </cell>
          <cell r="D5408" t="str">
            <v>TA-22254-BM</v>
          </cell>
          <cell r="E5408" t="str">
            <v>GUTIERREZ CASANOVA MANUEL</v>
          </cell>
          <cell r="F5408" t="str">
            <v>ARTESANAL</v>
          </cell>
        </row>
        <row r="5409">
          <cell r="B5409">
            <v>22255</v>
          </cell>
          <cell r="C5409" t="str">
            <v>EL MILAGRO DE DIOS</v>
          </cell>
          <cell r="D5409" t="str">
            <v>TA-22255-BM</v>
          </cell>
          <cell r="E5409" t="str">
            <v>REVOREDO SOSA JOSE ENCARNACION Y FIESTAS MORALES MARILYN ROSA</v>
          </cell>
          <cell r="F5409" t="str">
            <v>ARTESANAL</v>
          </cell>
        </row>
        <row r="5410">
          <cell r="B5410">
            <v>22256</v>
          </cell>
          <cell r="C5410" t="str">
            <v>DAVID Y JOEL II</v>
          </cell>
          <cell r="D5410" t="str">
            <v>TA-22256-BM</v>
          </cell>
          <cell r="E5410" t="str">
            <v>DEL ROSARIO HIDALGO CONRADO</v>
          </cell>
          <cell r="F5410" t="str">
            <v>DECRETO LEGISLATIVO Nº1273</v>
          </cell>
        </row>
        <row r="5411">
          <cell r="B5411">
            <v>22257</v>
          </cell>
          <cell r="C5411" t="str">
            <v>DIOS Y ZAIDA</v>
          </cell>
          <cell r="D5411" t="str">
            <v>SY-22257-BM</v>
          </cell>
          <cell r="E5411" t="str">
            <v>VEGA RODRIGUEZ ARMANDO</v>
          </cell>
          <cell r="F5411" t="str">
            <v>ARTESANAL</v>
          </cell>
        </row>
        <row r="5412">
          <cell r="B5412">
            <v>22258</v>
          </cell>
          <cell r="C5412" t="str">
            <v>AURORA MARGARITA</v>
          </cell>
          <cell r="D5412" t="str">
            <v>PL-22258-PM</v>
          </cell>
          <cell r="E5412" t="str">
            <v>AUROMAR S.A.C.</v>
          </cell>
          <cell r="F5412" t="str">
            <v>LEY Nº26920</v>
          </cell>
        </row>
        <row r="5413">
          <cell r="B5413">
            <v>22259</v>
          </cell>
          <cell r="C5413" t="str">
            <v>LOS SANTOS</v>
          </cell>
          <cell r="D5413" t="str">
            <v>TA-22259-BM</v>
          </cell>
          <cell r="E5413" t="str">
            <v>SANTOS YARLEQUE JOSE MANUEL Y YACILA MORALES LUISA</v>
          </cell>
          <cell r="F5413" t="str">
            <v>ARTESANAL</v>
          </cell>
        </row>
        <row r="5414">
          <cell r="B5414">
            <v>22266</v>
          </cell>
          <cell r="C5414" t="str">
            <v>GIACOMO</v>
          </cell>
          <cell r="D5414" t="str">
            <v>CO-22266-CM</v>
          </cell>
          <cell r="E5414" t="str">
            <v>PESQUERA PUNTA MERO S.A.C.</v>
          </cell>
          <cell r="F5414" t="str">
            <v>MENOR ESCALA (ANCHOVETA) - ARTESANAL</v>
          </cell>
        </row>
        <row r="5415">
          <cell r="B5415">
            <v>22273</v>
          </cell>
          <cell r="C5415" t="str">
            <v>CAMUCHITA</v>
          </cell>
          <cell r="D5415" t="str">
            <v>CO-22273-BM</v>
          </cell>
          <cell r="E5415" t="str">
            <v>GABER BOSCHIAZZO GABRIEL FARID</v>
          </cell>
          <cell r="F5415" t="str">
            <v>MENOR ESCALA (ANCHOVETA) - ARTESANAL</v>
          </cell>
        </row>
        <row r="5416">
          <cell r="B5416">
            <v>22282</v>
          </cell>
          <cell r="C5416" t="str">
            <v>TIGRE DE MALASIA II</v>
          </cell>
          <cell r="D5416" t="str">
            <v>PS-22282-BM</v>
          </cell>
          <cell r="E5416" t="str">
            <v>BORJAS GARCIA ALEX ALFREDO</v>
          </cell>
          <cell r="F5416" t="str">
            <v>ARTESANAL</v>
          </cell>
        </row>
        <row r="5417">
          <cell r="B5417">
            <v>22295</v>
          </cell>
          <cell r="C5417" t="str">
            <v>ALESSANDRO</v>
          </cell>
          <cell r="D5417" t="str">
            <v>CO-22295-PM</v>
          </cell>
          <cell r="E5417" t="str">
            <v>PESQUERA DIAMANTE S.A.</v>
          </cell>
          <cell r="F5417" t="str">
            <v>DECRETO LEY Nº25977</v>
          </cell>
        </row>
        <row r="5418">
          <cell r="B5418">
            <v>22297</v>
          </cell>
          <cell r="C5418" t="str">
            <v>GUIAME SE?R CAUTIVO</v>
          </cell>
          <cell r="D5418" t="str">
            <v>PT-22297-BM</v>
          </cell>
          <cell r="E5418" t="str">
            <v>ECHE QUEREVALU ROLANDO</v>
          </cell>
          <cell r="F5418" t="str">
            <v>ARTESANAL</v>
          </cell>
        </row>
        <row r="5419">
          <cell r="B5419">
            <v>22300</v>
          </cell>
          <cell r="C5419" t="str">
            <v>JESUS EN TI CONFIO</v>
          </cell>
          <cell r="D5419" t="str">
            <v>PT-22300-BM</v>
          </cell>
          <cell r="E5419" t="str">
            <v>PURIZACA PURIZACA FRANCISCO ;QUEREVALU QUEREVALU LILIANA ELIZABETH ;ZETA QUEREVALU ANGEL RUBEN</v>
          </cell>
          <cell r="F5419" t="str">
            <v>DECRETO LEGISLATIVO Nº1273</v>
          </cell>
        </row>
        <row r="5420">
          <cell r="B5420">
            <v>22301</v>
          </cell>
          <cell r="C5420" t="str">
            <v>MARCOS DAVID</v>
          </cell>
          <cell r="D5420" t="str">
            <v>PT-22301-CM</v>
          </cell>
          <cell r="E5420" t="str">
            <v>PANTA CURO JUAN</v>
          </cell>
          <cell r="F5420" t="str">
            <v>ARTESANAL</v>
          </cell>
        </row>
        <row r="5421">
          <cell r="B5421">
            <v>22302</v>
          </cell>
          <cell r="C5421" t="str">
            <v>JOSE CARLOS</v>
          </cell>
          <cell r="D5421" t="str">
            <v>PL-22302-CM</v>
          </cell>
          <cell r="E5421" t="str">
            <v>GORDILLO JACINTO TORIBIA</v>
          </cell>
          <cell r="F5421" t="str">
            <v>LEY Nº26920</v>
          </cell>
        </row>
        <row r="5422">
          <cell r="B5422">
            <v>22305</v>
          </cell>
          <cell r="C5422" t="str">
            <v>JEHOVA ES MI PODEROSO GUERRERO</v>
          </cell>
          <cell r="D5422" t="str">
            <v>PT-22305-BM</v>
          </cell>
          <cell r="E5422" t="str">
            <v>ALVAREZ SANCHEZ SEGUNDO ROBERT</v>
          </cell>
          <cell r="F5422" t="str">
            <v>DS. 006-2016-PRODUCE</v>
          </cell>
        </row>
        <row r="5423">
          <cell r="B5423">
            <v>22306</v>
          </cell>
          <cell r="C5423" t="str">
            <v>ANGEL JOEL</v>
          </cell>
          <cell r="D5423" t="str">
            <v>PT-22306-CM</v>
          </cell>
          <cell r="E5423" t="str">
            <v>PANTA CURO GREGORIO</v>
          </cell>
          <cell r="F5423" t="str">
            <v>ARTESANAL</v>
          </cell>
        </row>
        <row r="5424">
          <cell r="B5424">
            <v>22307</v>
          </cell>
          <cell r="C5424" t="str">
            <v>TAIANA ISABEL</v>
          </cell>
          <cell r="D5424" t="str">
            <v>PT-22307-BM</v>
          </cell>
          <cell r="E5424" t="str">
            <v>SANCHEZ MORALES SANTOS CLEMENTE</v>
          </cell>
          <cell r="F5424" t="str">
            <v>ARTESANAL</v>
          </cell>
        </row>
        <row r="5425">
          <cell r="B5425">
            <v>22308</v>
          </cell>
          <cell r="C5425" t="str">
            <v>POLAR IV</v>
          </cell>
          <cell r="D5425" t="str">
            <v>CO-22308-PM</v>
          </cell>
          <cell r="E5425" t="str">
            <v>PESQUERA DIAMANTE S.A.</v>
          </cell>
          <cell r="F5425" t="str">
            <v>DECRETO LEY Nº25977</v>
          </cell>
        </row>
        <row r="5426">
          <cell r="B5426">
            <v>22309</v>
          </cell>
          <cell r="C5426" t="str">
            <v>RAYITO DE LUNA</v>
          </cell>
          <cell r="D5426" t="str">
            <v>ZS-22309-BM</v>
          </cell>
          <cell r="E5426" t="str">
            <v>NIZAMA ESTELA VICTOR</v>
          </cell>
          <cell r="F5426" t="str">
            <v>ARTESANAL</v>
          </cell>
        </row>
        <row r="5427">
          <cell r="B5427">
            <v>22313</v>
          </cell>
          <cell r="C5427" t="str">
            <v>AVENTURERO</v>
          </cell>
          <cell r="D5427" t="str">
            <v>TA-22313-BM</v>
          </cell>
          <cell r="E5427" t="str">
            <v>PANTA PANTA LIBORIO</v>
          </cell>
          <cell r="F5427" t="str">
            <v>ARTESANAL</v>
          </cell>
        </row>
        <row r="5428">
          <cell r="B5428">
            <v>22323</v>
          </cell>
          <cell r="C5428" t="str">
            <v>DON OSMA</v>
          </cell>
          <cell r="D5428" t="str">
            <v>CO-22323-CM</v>
          </cell>
          <cell r="E5428" t="str">
            <v>ARTEAGA DE ROJAS ALICIA ALANIA</v>
          </cell>
          <cell r="F5428" t="str">
            <v>ARTESANAL</v>
          </cell>
        </row>
        <row r="5429">
          <cell r="B5429">
            <v>22326</v>
          </cell>
          <cell r="C5429" t="str">
            <v>TASA 55</v>
          </cell>
          <cell r="D5429" t="str">
            <v>CO-22326-PM</v>
          </cell>
          <cell r="E5429" t="str">
            <v>TECNOLOGICA DE ALIMENTOS S.A.</v>
          </cell>
          <cell r="F5429" t="str">
            <v>DECRETO LEY Nº25977</v>
          </cell>
        </row>
        <row r="5430">
          <cell r="B5430">
            <v>22343</v>
          </cell>
          <cell r="C5430" t="str">
            <v>CONDOR</v>
          </cell>
          <cell r="D5430" t="str">
            <v>CE-22343-CM</v>
          </cell>
          <cell r="E5430" t="str">
            <v>PETROZZI WOLL MARCO FELIPE</v>
          </cell>
          <cell r="F5430" t="str">
            <v>ARTESANAL</v>
          </cell>
        </row>
        <row r="5431">
          <cell r="B5431">
            <v>22344</v>
          </cell>
          <cell r="C5431" t="str">
            <v>REMY II</v>
          </cell>
          <cell r="D5431" t="str">
            <v>IO-22344-BM</v>
          </cell>
          <cell r="E5431" t="str">
            <v>LIMACHI FLORES HONORATO</v>
          </cell>
          <cell r="F5431" t="str">
            <v>ARTESANAL</v>
          </cell>
        </row>
        <row r="5432">
          <cell r="B5432">
            <v>22346</v>
          </cell>
          <cell r="C5432" t="str">
            <v>MARIA GENARA</v>
          </cell>
          <cell r="D5432" t="str">
            <v>PT-22346-CM</v>
          </cell>
          <cell r="E5432" t="str">
            <v>NAVARRO SALDA? FELIPE EDUARDO ;QUIJANO ASA?DO DORA DEL PILAR</v>
          </cell>
          <cell r="F5432" t="str">
            <v>MENOR ESCALA (ANCHOVETA)</v>
          </cell>
        </row>
        <row r="5433">
          <cell r="B5433">
            <v>22347</v>
          </cell>
          <cell r="C5433" t="str">
            <v>DAVID Y MOISES</v>
          </cell>
          <cell r="D5433" t="str">
            <v>PT-22347-BM</v>
          </cell>
          <cell r="E5433" t="str">
            <v>VIZA GOMEZ ISABEL CATALINA</v>
          </cell>
          <cell r="F5433" t="str">
            <v>ARTESANAL</v>
          </cell>
        </row>
        <row r="5434">
          <cell r="B5434">
            <v>22348</v>
          </cell>
          <cell r="C5434" t="str">
            <v>AGUILA III</v>
          </cell>
          <cell r="D5434" t="str">
            <v>CO-22348-BM</v>
          </cell>
          <cell r="E5434" t="str">
            <v>SANCHEZ CHAVEZ DE SEGURA JULIA MARIA</v>
          </cell>
          <cell r="F5434" t="str">
            <v>ARTESANAL</v>
          </cell>
        </row>
        <row r="5435">
          <cell r="B5435">
            <v>22350</v>
          </cell>
          <cell r="C5435" t="str">
            <v>JESUS DE NAZARETH</v>
          </cell>
          <cell r="D5435" t="str">
            <v>TA-22350-BM</v>
          </cell>
          <cell r="E5435" t="str">
            <v>FIESTAS QUEREVALU BARTOLOME</v>
          </cell>
          <cell r="F5435" t="str">
            <v>ARTESANAL</v>
          </cell>
        </row>
        <row r="5436">
          <cell r="B5436">
            <v>22355</v>
          </cell>
          <cell r="C5436" t="str">
            <v>CARMEN MARISELA</v>
          </cell>
          <cell r="D5436" t="str">
            <v>PL-22355-CM</v>
          </cell>
          <cell r="E5436" t="str">
            <v>CHAVESTA RELUZ TOMAS</v>
          </cell>
          <cell r="F5436" t="str">
            <v>ARTESANAL</v>
          </cell>
        </row>
        <row r="5437">
          <cell r="B5437">
            <v>22361</v>
          </cell>
          <cell r="C5437" t="str">
            <v>GAVIOTA I</v>
          </cell>
          <cell r="D5437" t="str">
            <v>PT-22361-CM</v>
          </cell>
          <cell r="E5437" t="str">
            <v>TUME RUIZ JOSE ISIDRO ;TUME RUIZ JULIAN ;TUME RUIZ PATRICIO</v>
          </cell>
          <cell r="F5437" t="str">
            <v>MENOR ESCALA (ANCHOVETA) - ARTESANAL</v>
          </cell>
        </row>
        <row r="5438">
          <cell r="B5438">
            <v>22362</v>
          </cell>
          <cell r="C5438" t="str">
            <v>YUBER I</v>
          </cell>
          <cell r="D5438" t="str">
            <v>IO-22362-BM</v>
          </cell>
          <cell r="E5438" t="str">
            <v>CALISAYA CONDORI ROBERTO</v>
          </cell>
          <cell r="F5438" t="str">
            <v>ARTESANAL</v>
          </cell>
        </row>
        <row r="5439">
          <cell r="B5439">
            <v>22364</v>
          </cell>
          <cell r="C5439" t="str">
            <v>JORGE ANTONIO</v>
          </cell>
          <cell r="D5439" t="str">
            <v>PT-22364-CM</v>
          </cell>
          <cell r="E5439" t="str">
            <v>PESQUERA SANTA PASCUA SRL.</v>
          </cell>
          <cell r="F5439" t="str">
            <v>MENOR ESCALA (ANCHOVETA) - ARTESANAL</v>
          </cell>
        </row>
        <row r="5440">
          <cell r="B5440">
            <v>22366</v>
          </cell>
          <cell r="C5440" t="str">
            <v>JOSE FIDENCIO</v>
          </cell>
          <cell r="D5440" t="str">
            <v>PT-22366-CM</v>
          </cell>
          <cell r="E5440" t="str">
            <v>LLENQUE VDA. DE PAZO FLORA CATALINA</v>
          </cell>
          <cell r="F5440" t="str">
            <v>ARTESANAL</v>
          </cell>
        </row>
        <row r="5441">
          <cell r="B5441">
            <v>22367</v>
          </cell>
          <cell r="C5441" t="str">
            <v>JUNTO A DIOS NO HAY TEMOR</v>
          </cell>
          <cell r="D5441" t="str">
            <v>PT-22367-BM</v>
          </cell>
          <cell r="E5441" t="str">
            <v>ALVAREZ CHERO PEDRO</v>
          </cell>
          <cell r="F5441" t="str">
            <v>DS. 006-2016-PRODUCE</v>
          </cell>
        </row>
        <row r="5442">
          <cell r="B5442">
            <v>22377</v>
          </cell>
          <cell r="C5442" t="str">
            <v>MI YULISSA</v>
          </cell>
          <cell r="D5442" t="str">
            <v>PL-22377-CM</v>
          </cell>
          <cell r="E5442" t="str">
            <v>TEQUE CURO CARLOS</v>
          </cell>
          <cell r="F5442" t="str">
            <v>ARTESANAL</v>
          </cell>
        </row>
        <row r="5443">
          <cell r="B5443">
            <v>22378</v>
          </cell>
          <cell r="C5443" t="str">
            <v>SE?R CAUTIVO II</v>
          </cell>
          <cell r="D5443" t="str">
            <v>ZS-22378-BM</v>
          </cell>
          <cell r="E5443" t="str">
            <v>CORDOVA HERRERA MARIA ELIZABETH</v>
          </cell>
          <cell r="F5443" t="str">
            <v>ARTESANAL</v>
          </cell>
        </row>
        <row r="5444">
          <cell r="B5444">
            <v>22381</v>
          </cell>
          <cell r="C5444" t="str">
            <v>JEAN Y JAZMANI</v>
          </cell>
          <cell r="D5444" t="str">
            <v>ZS-22381-BM</v>
          </cell>
          <cell r="E5444" t="str">
            <v>CORNEJO GODOS SEGUNDO</v>
          </cell>
          <cell r="F5444" t="str">
            <v>ARTESANAL</v>
          </cell>
        </row>
        <row r="5445">
          <cell r="B5445">
            <v>22382</v>
          </cell>
          <cell r="C5445" t="str">
            <v>RONALD</v>
          </cell>
          <cell r="D5445" t="str">
            <v>IO-22382-BM</v>
          </cell>
          <cell r="E5445" t="str">
            <v>QUI?NES NINAJA CLAUDIO FAUSTINO</v>
          </cell>
          <cell r="F5445" t="str">
            <v>ARTESANAL</v>
          </cell>
        </row>
        <row r="5446">
          <cell r="B5446">
            <v>22383</v>
          </cell>
          <cell r="C5446" t="str">
            <v>EL PUMITA</v>
          </cell>
          <cell r="D5446" t="str">
            <v>IO-22383-BM</v>
          </cell>
          <cell r="E5446" t="str">
            <v>PUMA PUMA EUSEBIO Y VILLANUEVA UCEDO JUANA</v>
          </cell>
          <cell r="F5446" t="str">
            <v>ARTESANAL</v>
          </cell>
        </row>
        <row r="5447">
          <cell r="B5447">
            <v>22384</v>
          </cell>
          <cell r="C5447" t="str">
            <v>AMAUTA II</v>
          </cell>
          <cell r="D5447" t="str">
            <v>IO-22384-BM</v>
          </cell>
          <cell r="E5447" t="str">
            <v>CHIPANA MAMANI MARCELA ;CONDORI HUALLPA ELIAS</v>
          </cell>
          <cell r="F5447" t="str">
            <v>ARTESANAL</v>
          </cell>
        </row>
        <row r="5448">
          <cell r="B5448">
            <v>22386</v>
          </cell>
          <cell r="C5448" t="str">
            <v>ESTELA DE ORO</v>
          </cell>
          <cell r="D5448" t="str">
            <v>TA-22386-BM</v>
          </cell>
          <cell r="E5448" t="str">
            <v>MORAN TUME WILFREDO</v>
          </cell>
          <cell r="F5448" t="str">
            <v>DECRETO LEGISLATIVO Nº1273</v>
          </cell>
        </row>
        <row r="5449">
          <cell r="B5449">
            <v>22390</v>
          </cell>
          <cell r="C5449" t="str">
            <v>CRISTIAN II</v>
          </cell>
          <cell r="D5449" t="str">
            <v>PS-22390-BM</v>
          </cell>
          <cell r="E5449" t="str">
            <v>QUISPE NU?Z PERCY ;QUISPE QUISPE ROSALIA</v>
          </cell>
          <cell r="F5449" t="str">
            <v>ARTESANAL</v>
          </cell>
        </row>
        <row r="5450">
          <cell r="B5450">
            <v>22391</v>
          </cell>
          <cell r="C5450" t="str">
            <v>DON ANTERO</v>
          </cell>
          <cell r="D5450" t="str">
            <v>PT-22391-BM</v>
          </cell>
          <cell r="E5450" t="str">
            <v>QUEREVALU PAZO SANTOS LORENZO</v>
          </cell>
          <cell r="F5450" t="str">
            <v>DECRETO LEGISLATIVO Nº1273</v>
          </cell>
        </row>
        <row r="5451">
          <cell r="B5451">
            <v>22392</v>
          </cell>
          <cell r="C5451" t="str">
            <v>SIEMPRE FRANCISCO</v>
          </cell>
          <cell r="D5451" t="str">
            <v>PT-22392-BM</v>
          </cell>
          <cell r="E5451" t="str">
            <v>IPANAQUE INGA SEGUNDO</v>
          </cell>
          <cell r="F5451" t="str">
            <v>ARTESANAL</v>
          </cell>
        </row>
        <row r="5452">
          <cell r="B5452">
            <v>22397</v>
          </cell>
          <cell r="C5452" t="str">
            <v>OSDANI</v>
          </cell>
          <cell r="D5452" t="str">
            <v>IO-22397-BM</v>
          </cell>
          <cell r="E5452" t="str">
            <v>VELARDE HERNANDEZ EMILIO CIPRIANO Y ABARCA SALAS NICOLAS JOSE</v>
          </cell>
          <cell r="F5452" t="str">
            <v>ARTESANAL</v>
          </cell>
        </row>
        <row r="5453">
          <cell r="B5453">
            <v>22400</v>
          </cell>
          <cell r="C5453" t="str">
            <v>OLIVIA II</v>
          </cell>
          <cell r="D5453" t="str">
            <v>TA-22400-BM</v>
          </cell>
          <cell r="E5453" t="str">
            <v>VALLE PIMINCHUMO JOSE PEDRO</v>
          </cell>
          <cell r="F5453" t="str">
            <v>ARTESANAL</v>
          </cell>
        </row>
        <row r="5454">
          <cell r="B5454">
            <v>22401</v>
          </cell>
          <cell r="C5454" t="str">
            <v>MERCEDES I</v>
          </cell>
          <cell r="D5454" t="str">
            <v>IO-22401-BM</v>
          </cell>
          <cell r="E5454" t="str">
            <v>FLORES PUMA CAYTANO</v>
          </cell>
          <cell r="F5454" t="str">
            <v>ARTESANAL</v>
          </cell>
        </row>
        <row r="5455">
          <cell r="B5455">
            <v>22402</v>
          </cell>
          <cell r="C5455" t="str">
            <v>GAMALU II</v>
          </cell>
          <cell r="D5455" t="str">
            <v>IO-22402-BM</v>
          </cell>
          <cell r="E5455" t="str">
            <v>OLIVA CALAMULLO VICTORIA</v>
          </cell>
          <cell r="F5455" t="str">
            <v>ARTESANAL</v>
          </cell>
        </row>
        <row r="5456">
          <cell r="B5456">
            <v>22406</v>
          </cell>
          <cell r="C5456" t="str">
            <v>VIRGEN DEL CARMEN AP</v>
          </cell>
          <cell r="D5456" t="str">
            <v>IO-22406-BM</v>
          </cell>
          <cell r="E5456" t="str">
            <v>AMESQUITA PAREDES ASUNTO WINDER</v>
          </cell>
          <cell r="F5456" t="str">
            <v>ARTESANAL</v>
          </cell>
        </row>
        <row r="5457">
          <cell r="B5457">
            <v>22407</v>
          </cell>
          <cell r="C5457" t="str">
            <v>JESUS DE NAZARETH</v>
          </cell>
          <cell r="D5457" t="str">
            <v>PT-22407-BM</v>
          </cell>
          <cell r="E5457" t="str">
            <v>ESTRADA MACALUPU IVAN CRUZ</v>
          </cell>
          <cell r="F5457" t="str">
            <v>ARTESANAL</v>
          </cell>
        </row>
        <row r="5458">
          <cell r="B5458">
            <v>22410</v>
          </cell>
          <cell r="C5458" t="str">
            <v>NEPE?</v>
          </cell>
          <cell r="D5458" t="str">
            <v>CO-22410-CM</v>
          </cell>
          <cell r="E5458" t="str">
            <v>PESQUERA ISLAS CIES S.A.C.</v>
          </cell>
          <cell r="F5458" t="str">
            <v>MENOR ESCALA (ANCHOVETA)</v>
          </cell>
        </row>
        <row r="5459">
          <cell r="B5459">
            <v>22411</v>
          </cell>
          <cell r="C5459" t="str">
            <v>DANA II</v>
          </cell>
          <cell r="D5459" t="str">
            <v>CO-22411-BM</v>
          </cell>
          <cell r="E5459" t="str">
            <v>MAQUERA YANAPA MARLENE ESTHER</v>
          </cell>
          <cell r="F5459" t="str">
            <v>ARTESANAL</v>
          </cell>
        </row>
        <row r="5460">
          <cell r="B5460">
            <v>22416</v>
          </cell>
          <cell r="C5460" t="str">
            <v>DIOS ES AMOR</v>
          </cell>
          <cell r="D5460" t="str">
            <v>PT-22416-CM</v>
          </cell>
          <cell r="E5460" t="str">
            <v>PESQUERA KEOPS S.A.C.</v>
          </cell>
          <cell r="F5460" t="str">
            <v>MENOR ESCALA (ANCHOVETA) - ARTESANAL</v>
          </cell>
        </row>
        <row r="5461">
          <cell r="B5461">
            <v>22417</v>
          </cell>
          <cell r="C5461" t="str">
            <v>RAMBO III</v>
          </cell>
          <cell r="D5461" t="str">
            <v>PS-22417-BM</v>
          </cell>
          <cell r="E5461" t="str">
            <v>CARRIZALES AYLLON NOE JULIAN</v>
          </cell>
          <cell r="F5461" t="str">
            <v>ARTESANAL</v>
          </cell>
        </row>
        <row r="5462">
          <cell r="B5462">
            <v>22434</v>
          </cell>
          <cell r="C5462" t="str">
            <v>JUAN EL BAUTISTA 2</v>
          </cell>
          <cell r="D5462" t="str">
            <v>PT-22434-BM</v>
          </cell>
          <cell r="E5462" t="str">
            <v>VITE CHUNGA FELIX</v>
          </cell>
          <cell r="F5462" t="str">
            <v>ARTESANAL</v>
          </cell>
        </row>
        <row r="5463">
          <cell r="B5463">
            <v>22439</v>
          </cell>
          <cell r="C5463" t="str">
            <v>LUIS ALVARO</v>
          </cell>
          <cell r="D5463" t="str">
            <v>PL-22439-PM</v>
          </cell>
          <cell r="E5463" t="str">
            <v>FIESTAS CURO DE LLENQUE CECILIA PATRICIA ;LLENQUE CURO ITALO JAVIER ;LLENQUE CURO PERCY WILLY ;PAIRAZAMAN ZULOETA CARMEN FANNY</v>
          </cell>
          <cell r="F5463" t="str">
            <v>LEY Nº26920</v>
          </cell>
        </row>
        <row r="5464">
          <cell r="B5464">
            <v>22442</v>
          </cell>
          <cell r="C5464" t="str">
            <v>PRECIOSURA</v>
          </cell>
          <cell r="D5464" t="str">
            <v>PL-22442-CM</v>
          </cell>
          <cell r="E5464" t="str">
            <v>ARTESANALES MIGLIORI S.A.C.</v>
          </cell>
          <cell r="F5464" t="str">
            <v>ARTESANAL</v>
          </cell>
        </row>
        <row r="5465">
          <cell r="B5465">
            <v>22444</v>
          </cell>
          <cell r="C5465" t="str">
            <v>NASYA</v>
          </cell>
          <cell r="D5465" t="str">
            <v>CE-22444-BM</v>
          </cell>
          <cell r="E5465" t="str">
            <v>NAKAYABU SANCHEZ ALEJANDRO JORGE</v>
          </cell>
          <cell r="F5465" t="str">
            <v>ARTESANAL</v>
          </cell>
        </row>
        <row r="5466">
          <cell r="B5466">
            <v>22452</v>
          </cell>
          <cell r="C5466" t="str">
            <v>EMMANUEL</v>
          </cell>
          <cell r="D5466" t="str">
            <v>PL-022452-BM</v>
          </cell>
          <cell r="E5466" t="str">
            <v>PAZOS CASUSOL EDUARDO</v>
          </cell>
          <cell r="F5466" t="str">
            <v>ARTESANAL</v>
          </cell>
        </row>
        <row r="5467">
          <cell r="B5467">
            <v>22453</v>
          </cell>
          <cell r="C5467" t="str">
            <v>MI OSQUITAR</v>
          </cell>
          <cell r="D5467" t="str">
            <v>PL-022453-BM</v>
          </cell>
          <cell r="E5467" t="str">
            <v>MAQUEN FIESTAS ISMAEL LIZANDRO</v>
          </cell>
          <cell r="F5467" t="str">
            <v>ARTESANAL</v>
          </cell>
        </row>
        <row r="5468">
          <cell r="B5468">
            <v>22454</v>
          </cell>
          <cell r="C5468" t="str">
            <v>SUE</v>
          </cell>
          <cell r="D5468" t="str">
            <v>SE-22454-BM</v>
          </cell>
          <cell r="E5468" t="str">
            <v>RIVERA RAMIREZ ELEUTERIO LEON</v>
          </cell>
          <cell r="F5468" t="str">
            <v>ARTESANAL</v>
          </cell>
        </row>
        <row r="5469">
          <cell r="B5469">
            <v>22458</v>
          </cell>
          <cell r="C5469" t="str">
            <v>SIEMPRE MI ANGELITO</v>
          </cell>
          <cell r="D5469" t="str">
            <v>TA-22458-BM</v>
          </cell>
          <cell r="E5469" t="str">
            <v>PANTA QUEREVALU JAIME MANUEL</v>
          </cell>
          <cell r="F5469" t="str">
            <v>ARTESANAL</v>
          </cell>
        </row>
        <row r="5470">
          <cell r="B5470">
            <v>22459</v>
          </cell>
          <cell r="C5470" t="str">
            <v>DON GUILLERMO IV</v>
          </cell>
          <cell r="D5470" t="str">
            <v>PL-22459-CM</v>
          </cell>
          <cell r="E5470" t="str">
            <v>CHERRE PERICHE PABLO CESAR</v>
          </cell>
          <cell r="F5470" t="str">
            <v>MENOR ESCALA (ANCHOVETA) - ARTESANAL</v>
          </cell>
        </row>
        <row r="5471">
          <cell r="B5471">
            <v>22462</v>
          </cell>
          <cell r="C5471" t="str">
            <v>MAURITO</v>
          </cell>
          <cell r="D5471" t="str">
            <v>ZS-22462-BM</v>
          </cell>
          <cell r="E5471" t="str">
            <v>BANCES VIDAURRE PEDRO PABLO</v>
          </cell>
          <cell r="F5471" t="str">
            <v>DECRETO LEGISLATIVO Nº1273</v>
          </cell>
        </row>
        <row r="5472">
          <cell r="B5472">
            <v>22467</v>
          </cell>
          <cell r="C5472" t="str">
            <v>NICOLAS</v>
          </cell>
          <cell r="D5472" t="str">
            <v>HO-22467-CM</v>
          </cell>
          <cell r="E5472" t="str">
            <v>CARBAJAL PASQUEL JUAN UCAR ;LOAIZA MORA LUCIO</v>
          </cell>
          <cell r="F5472" t="str">
            <v>ARTESANAL</v>
          </cell>
        </row>
        <row r="5473">
          <cell r="B5473">
            <v>22468</v>
          </cell>
          <cell r="C5473" t="str">
            <v>MI RAUL</v>
          </cell>
          <cell r="D5473" t="str">
            <v>PL-022468-BM</v>
          </cell>
          <cell r="E5473" t="str">
            <v>LLENQUE FIESTAS HECTOR BERNARDO</v>
          </cell>
          <cell r="F5473" t="str">
            <v>ARTESANAL</v>
          </cell>
        </row>
        <row r="5474">
          <cell r="B5474">
            <v>22473</v>
          </cell>
          <cell r="C5474" t="str">
            <v>MAR CARIBE</v>
          </cell>
          <cell r="D5474" t="str">
            <v>TA-22473-BM</v>
          </cell>
          <cell r="E5474" t="str">
            <v>GUTIERREZ QUEREVALU FAUSTO</v>
          </cell>
          <cell r="F5474" t="str">
            <v>ARTESANAL</v>
          </cell>
        </row>
        <row r="5475">
          <cell r="B5475">
            <v>22476</v>
          </cell>
          <cell r="C5475" t="str">
            <v>GUIAME SE?R CAUTIVO</v>
          </cell>
          <cell r="D5475" t="str">
            <v>ZS-22476-BM</v>
          </cell>
          <cell r="E5475" t="str">
            <v>AGUIRRE VARGAS JOSE OXEBIO ;REQUENES REQUENA FRANCO ARLES ;VARGAS DE AGUIRRE JOSEFA</v>
          </cell>
          <cell r="F5475" t="str">
            <v>ARTESANAL</v>
          </cell>
        </row>
        <row r="5476">
          <cell r="B5476">
            <v>22477</v>
          </cell>
          <cell r="C5476" t="str">
            <v>MI ESPERANZA</v>
          </cell>
          <cell r="D5476" t="str">
            <v>ZS-22477-BM</v>
          </cell>
          <cell r="E5476" t="str">
            <v>ECHE QUEREVALU JOSE MODESTO</v>
          </cell>
          <cell r="F5476" t="str">
            <v>ARTESANAL</v>
          </cell>
        </row>
        <row r="5477">
          <cell r="B5477">
            <v>22478</v>
          </cell>
          <cell r="C5477" t="str">
            <v>AMERICANO GANCIA</v>
          </cell>
          <cell r="D5477" t="str">
            <v>SY-22478-BM</v>
          </cell>
          <cell r="E5477" t="str">
            <v>CABRERA CASANOVA VALENTIN JOSE</v>
          </cell>
          <cell r="F5477" t="str">
            <v>ARTESANAL</v>
          </cell>
        </row>
        <row r="5478">
          <cell r="B5478">
            <v>22482</v>
          </cell>
          <cell r="C5478" t="str">
            <v>SIEMPRE DON CALIXTO</v>
          </cell>
          <cell r="D5478" t="str">
            <v>PT-22482-BM</v>
          </cell>
          <cell r="E5478" t="str">
            <v>NUNURA QUEREVALU AVELINO</v>
          </cell>
          <cell r="F5478" t="str">
            <v>ARTESANAL</v>
          </cell>
        </row>
        <row r="5479">
          <cell r="B5479">
            <v>22483</v>
          </cell>
          <cell r="C5479" t="str">
            <v>MI JUAN NOE</v>
          </cell>
          <cell r="D5479" t="str">
            <v>PT-22483-CM</v>
          </cell>
          <cell r="E5479" t="str">
            <v>PANTA ALVAREZ AGUSTIN ;PANTA ALVAREZ JUAN ;PANTA ALVAREZ SANTOS ;PERICHE PANTA MARIA VERONICA ;RUIZ SABA BERONICA ;SAMILLAN OLAYA JULISSA MARIVI</v>
          </cell>
          <cell r="F5479" t="str">
            <v>LEY Nº26920</v>
          </cell>
        </row>
        <row r="5480">
          <cell r="B5480">
            <v>22484</v>
          </cell>
          <cell r="C5480" t="str">
            <v>JUANA ROSA - 4</v>
          </cell>
          <cell r="D5480" t="str">
            <v>IO-22484-CM</v>
          </cell>
          <cell r="E5480" t="str">
            <v>SANTISTEBAN URCIA FLORENTINO ;SIPION DE SANTISTEBAN MARIA ROSA</v>
          </cell>
          <cell r="F5480" t="str">
            <v>ARTESANAL</v>
          </cell>
        </row>
        <row r="5481">
          <cell r="B5481">
            <v>22485</v>
          </cell>
          <cell r="C5481" t="str">
            <v>MI JEHOVA</v>
          </cell>
          <cell r="D5481" t="str">
            <v>CE-22485-BM</v>
          </cell>
          <cell r="E5481" t="str">
            <v>OBESO CONTRERAS LUIS ALBERTO</v>
          </cell>
          <cell r="F5481" t="str">
            <v>ARTESANAL</v>
          </cell>
        </row>
        <row r="5482">
          <cell r="B5482">
            <v>22486</v>
          </cell>
          <cell r="C5482" t="str">
            <v>MI JEHOVA II</v>
          </cell>
          <cell r="D5482" t="str">
            <v>CE-22486-BM</v>
          </cell>
          <cell r="E5482" t="str">
            <v>OBESO CONTRERAS LUIS ALBERTO</v>
          </cell>
          <cell r="F5482" t="str">
            <v>ARTESANAL</v>
          </cell>
        </row>
        <row r="5483">
          <cell r="B5483">
            <v>22488</v>
          </cell>
          <cell r="C5483" t="str">
            <v>ICHIRO</v>
          </cell>
          <cell r="D5483" t="str">
            <v>CE-22488-CM</v>
          </cell>
          <cell r="E5483" t="str">
            <v>HERNANDEZ COLLAZOS WILIAM ELISEO</v>
          </cell>
          <cell r="F5483" t="str">
            <v>MENOR ESCALA (ANCHOVETA) - ARTESANAL</v>
          </cell>
        </row>
        <row r="5484">
          <cell r="B5484">
            <v>22489</v>
          </cell>
          <cell r="C5484" t="str">
            <v>GIANELLA</v>
          </cell>
          <cell r="D5484" t="str">
            <v>IO-22489-BM</v>
          </cell>
          <cell r="E5484" t="str">
            <v>CARMONA RUIZ CEFERINO</v>
          </cell>
          <cell r="F5484" t="str">
            <v>ARTESANAL</v>
          </cell>
        </row>
        <row r="5485">
          <cell r="B5485">
            <v>22490</v>
          </cell>
          <cell r="C5485" t="str">
            <v>EL VENTARRON</v>
          </cell>
          <cell r="D5485" t="str">
            <v>PL-22490-BM</v>
          </cell>
          <cell r="E5485" t="str">
            <v>MARTINEZ JACINTO JUAN CARLOS</v>
          </cell>
          <cell r="F5485" t="str">
            <v>ARTESANAL</v>
          </cell>
        </row>
        <row r="5486">
          <cell r="B5486">
            <v>22491</v>
          </cell>
          <cell r="C5486" t="str">
            <v>BAMBINO 2</v>
          </cell>
          <cell r="D5486" t="str">
            <v>PL-22491-CM</v>
          </cell>
          <cell r="E5486" t="str">
            <v>HUAMANCHUMO VERA CESAR ISMAEL Y ISIQUE URCIA SERAFINA</v>
          </cell>
          <cell r="F5486" t="str">
            <v>ARTESANAL</v>
          </cell>
        </row>
        <row r="5487">
          <cell r="B5487">
            <v>22495</v>
          </cell>
          <cell r="C5487" t="str">
            <v>ANA ROSA</v>
          </cell>
          <cell r="D5487" t="str">
            <v>SE-22495-BM</v>
          </cell>
          <cell r="E5487" t="str">
            <v>MARTINEZ VALLADARES PEDRO JULIO</v>
          </cell>
          <cell r="F5487" t="str">
            <v>ARTESANAL</v>
          </cell>
        </row>
        <row r="5488">
          <cell r="B5488">
            <v>22496</v>
          </cell>
          <cell r="C5488" t="str">
            <v>DON EVERT</v>
          </cell>
          <cell r="D5488" t="str">
            <v>CO-22496-CM</v>
          </cell>
          <cell r="E5488" t="str">
            <v>SOLIS TORRES JOSE MANUEL</v>
          </cell>
          <cell r="F5488" t="str">
            <v>ARTESANAL</v>
          </cell>
        </row>
        <row r="5489">
          <cell r="B5489">
            <v>22497</v>
          </cell>
          <cell r="C5489" t="str">
            <v>MI ROXANA</v>
          </cell>
          <cell r="D5489" t="str">
            <v>PL-22497-CM</v>
          </cell>
          <cell r="E5489" t="str">
            <v>TEQUE RAMIREZ ROXANA ELIZABETH</v>
          </cell>
          <cell r="F5489" t="str">
            <v>MENOR ESCALA (ANCHOVETA) - ARTESANAL</v>
          </cell>
        </row>
        <row r="5490">
          <cell r="B5490">
            <v>22503</v>
          </cell>
          <cell r="C5490" t="str">
            <v>DIVINO NI? JESUS</v>
          </cell>
          <cell r="D5490" t="str">
            <v>TA-22503-BM</v>
          </cell>
          <cell r="E5490" t="str">
            <v>PURIZACA PANTA JOSE MARTIN</v>
          </cell>
          <cell r="F5490" t="str">
            <v>DECRETO LEGISLATIVO Nº1273</v>
          </cell>
        </row>
        <row r="5491">
          <cell r="B5491">
            <v>22505</v>
          </cell>
          <cell r="C5491" t="str">
            <v>SE?R CAUTIVO</v>
          </cell>
          <cell r="D5491" t="str">
            <v>SE-22505-BM</v>
          </cell>
          <cell r="E5491" t="str">
            <v>ARISMENDIZ ORDINOLA SEGUNDO</v>
          </cell>
          <cell r="F5491" t="str">
            <v>ARTESANAL</v>
          </cell>
        </row>
        <row r="5492">
          <cell r="B5492">
            <v>22508</v>
          </cell>
          <cell r="C5492" t="str">
            <v>TRES HERMANAS</v>
          </cell>
          <cell r="D5492" t="str">
            <v>CE-22508-BM</v>
          </cell>
          <cell r="E5492" t="str">
            <v>RODRIGUEZ SANCHEZ VICTOR ALFONSO</v>
          </cell>
          <cell r="F5492" t="str">
            <v>ARTESANAL</v>
          </cell>
        </row>
        <row r="5493">
          <cell r="B5493">
            <v>22512</v>
          </cell>
          <cell r="C5493" t="str">
            <v>LORIS</v>
          </cell>
          <cell r="D5493" t="str">
            <v>CO-22512-CM</v>
          </cell>
          <cell r="E5493" t="str">
            <v>LOCONI SERQUEN ANGEL ;RISCO RODRIGUEZ GRIMALDINA</v>
          </cell>
          <cell r="F5493" t="str">
            <v>MENOR ESCALA (ANCHOVETA) - ARTESANAL</v>
          </cell>
        </row>
        <row r="5494">
          <cell r="B5494">
            <v>22513</v>
          </cell>
          <cell r="C5494" t="str">
            <v>DON TINO</v>
          </cell>
          <cell r="D5494" t="str">
            <v>CO-22513-CM</v>
          </cell>
          <cell r="E5494" t="str">
            <v>PE? BERROSPI EDALMIRA</v>
          </cell>
          <cell r="F5494" t="str">
            <v>MENOR ESCALA (ANCHOVETA) - ARTESANAL</v>
          </cell>
        </row>
        <row r="5495">
          <cell r="B5495">
            <v>22514</v>
          </cell>
          <cell r="C5495" t="str">
            <v>DON MARTIR</v>
          </cell>
          <cell r="D5495" t="str">
            <v>CO-22514-CM</v>
          </cell>
          <cell r="E5495" t="str">
            <v>PAZO FIESTAS SANTOS MAXIMO</v>
          </cell>
          <cell r="F5495" t="str">
            <v>MENOR ESCALA (ANCHOVETA) - ARTESANAL</v>
          </cell>
        </row>
        <row r="5496">
          <cell r="B5496">
            <v>22523</v>
          </cell>
          <cell r="C5496" t="str">
            <v>ALEJANDRA I</v>
          </cell>
          <cell r="D5496" t="str">
            <v>IO-22523-BM</v>
          </cell>
          <cell r="E5496" t="str">
            <v>CALIZAYA AGUILAR ASUNTA ;GOMEZ CHARA? MANUEL</v>
          </cell>
          <cell r="F5496" t="str">
            <v>ARTESANAL</v>
          </cell>
        </row>
        <row r="5497">
          <cell r="B5497">
            <v>22525</v>
          </cell>
          <cell r="C5497" t="str">
            <v>DON TEODORO II</v>
          </cell>
          <cell r="D5497" t="str">
            <v>PT-22525-BM</v>
          </cell>
          <cell r="E5497" t="str">
            <v>ALVARADO ALAYO TEODORO EDILBERTO</v>
          </cell>
          <cell r="F5497" t="str">
            <v>ARTESANAL</v>
          </cell>
        </row>
        <row r="5498">
          <cell r="B5498">
            <v>22526</v>
          </cell>
          <cell r="C5498" t="str">
            <v>VENUS</v>
          </cell>
          <cell r="D5498" t="str">
            <v>PT-22526-BM</v>
          </cell>
          <cell r="E5498" t="str">
            <v>AYALA CHUNGA JUAN DEDIOS</v>
          </cell>
          <cell r="F5498" t="str">
            <v>ARTESANAL</v>
          </cell>
        </row>
        <row r="5499">
          <cell r="B5499">
            <v>22531</v>
          </cell>
          <cell r="C5499" t="str">
            <v>COLORIN</v>
          </cell>
          <cell r="D5499" t="str">
            <v>IO-22531-BM</v>
          </cell>
          <cell r="E5499" t="str">
            <v>ZAPANA VARGAS POLICARPIO Y QUISPE PILCO DE ZAPANA JUANA FRANCISCA</v>
          </cell>
          <cell r="F5499" t="str">
            <v>ARTESANAL</v>
          </cell>
        </row>
        <row r="5500">
          <cell r="B5500">
            <v>22533</v>
          </cell>
          <cell r="C5500" t="str">
            <v>DON GUILLERMO</v>
          </cell>
          <cell r="D5500" t="str">
            <v>CE-22533-BM</v>
          </cell>
          <cell r="E5500" t="str">
            <v>RIOS DIAZ YURI WALTER</v>
          </cell>
          <cell r="F5500" t="str">
            <v>MENOR ESCALA (ANCHOVETA) - ARTESANAL</v>
          </cell>
        </row>
        <row r="5501">
          <cell r="B5501">
            <v>22535</v>
          </cell>
          <cell r="C5501" t="str">
            <v>RADIANTE</v>
          </cell>
          <cell r="D5501" t="str">
            <v>CE-22535-CM</v>
          </cell>
          <cell r="E5501" t="str">
            <v>PESQUERA ALPHA SAC.</v>
          </cell>
          <cell r="F5501" t="str">
            <v>ARTESANAL</v>
          </cell>
        </row>
        <row r="5502">
          <cell r="B5502">
            <v>22540</v>
          </cell>
          <cell r="C5502" t="str">
            <v>SAN JOSE II</v>
          </cell>
          <cell r="D5502" t="str">
            <v>TA-22540-BM</v>
          </cell>
          <cell r="E5502" t="str">
            <v>FIESTAS CHERREZ JOSE SANTOS</v>
          </cell>
          <cell r="F5502" t="str">
            <v>DECRETO LEGISLATIVO Nº1273</v>
          </cell>
        </row>
        <row r="5503">
          <cell r="B5503">
            <v>22542</v>
          </cell>
          <cell r="C5503" t="str">
            <v>MI YOSELYN</v>
          </cell>
          <cell r="D5503" t="str">
            <v>TA-22542-BM</v>
          </cell>
          <cell r="E5503" t="str">
            <v>CHAPA MARTINEZ MANUEL RUBEN ;QUEREVALU QUEREVALU ANDREA MARIA</v>
          </cell>
          <cell r="F5503" t="str">
            <v>DECRETO LEGISLATIVO Nº1273</v>
          </cell>
        </row>
        <row r="5504">
          <cell r="B5504">
            <v>22545</v>
          </cell>
          <cell r="C5504" t="str">
            <v>JOSE ANDRE</v>
          </cell>
          <cell r="D5504" t="str">
            <v>IO-22545-BM</v>
          </cell>
          <cell r="E5504" t="str">
            <v>MENDOZA VENTURA GUVER</v>
          </cell>
          <cell r="F5504" t="str">
            <v>ARTESANAL</v>
          </cell>
        </row>
        <row r="5505">
          <cell r="B5505">
            <v>22548</v>
          </cell>
          <cell r="C5505" t="str">
            <v>EDGAR Y ALDO</v>
          </cell>
          <cell r="D5505" t="str">
            <v>TA-22548-BM</v>
          </cell>
          <cell r="E5505" t="str">
            <v>BENITES RUIZ BALTAZAR</v>
          </cell>
          <cell r="F5505" t="str">
            <v>ARTESANAL</v>
          </cell>
        </row>
        <row r="5506">
          <cell r="B5506">
            <v>22549</v>
          </cell>
          <cell r="C5506" t="str">
            <v>REY DE REYES</v>
          </cell>
          <cell r="D5506" t="str">
            <v>CO-22549-BM</v>
          </cell>
          <cell r="E5506" t="str">
            <v>RAMOS TINCO GISELLA JANETH</v>
          </cell>
          <cell r="F5506" t="str">
            <v>DECRETO LEGISLATIVO Nº1273</v>
          </cell>
        </row>
        <row r="5507">
          <cell r="B5507">
            <v>22554</v>
          </cell>
          <cell r="C5507" t="str">
            <v>SAN MIGUEL</v>
          </cell>
          <cell r="D5507" t="str">
            <v>ZS-22554-BM</v>
          </cell>
          <cell r="E5507" t="str">
            <v>CAMPOS UBILLUS SANTIAGO GUSMAN</v>
          </cell>
          <cell r="F5507" t="str">
            <v>DECRETO LEGISLATIVO Nº1273</v>
          </cell>
        </row>
        <row r="5508">
          <cell r="B5508">
            <v>22555</v>
          </cell>
          <cell r="C5508" t="str">
            <v>CELINA II</v>
          </cell>
          <cell r="D5508" t="str">
            <v>ZS-22555-BM</v>
          </cell>
          <cell r="E5508" t="str">
            <v>RODRIGUEZ SANDOVAL WILMER SALVADOR</v>
          </cell>
          <cell r="F5508" t="str">
            <v>DECRETO LEGISLATIVO Nº1273</v>
          </cell>
        </row>
        <row r="5509">
          <cell r="B5509">
            <v>22557</v>
          </cell>
          <cell r="C5509" t="str">
            <v>JUVIJANA</v>
          </cell>
          <cell r="D5509" t="str">
            <v>MO-22557-BM</v>
          </cell>
          <cell r="E5509" t="str">
            <v>SANTISTEBAN SANDOVAL VICTOR ANDRES</v>
          </cell>
          <cell r="F5509" t="str">
            <v>DECRETO LEGISLATIVO Nº1273</v>
          </cell>
        </row>
        <row r="5510">
          <cell r="B5510">
            <v>22558</v>
          </cell>
          <cell r="C5510" t="str">
            <v>MANUELITO 2</v>
          </cell>
          <cell r="D5510" t="str">
            <v>CO-22558-CM</v>
          </cell>
          <cell r="E5510" t="str">
            <v>CHAVEZ MENDO LUCIO ZENON ;ROJAS BARRIOS ANGELA ELIZABETH</v>
          </cell>
          <cell r="F5510" t="str">
            <v>MENOR ESCALA (ANCHOVETA)</v>
          </cell>
        </row>
        <row r="5511">
          <cell r="B5511">
            <v>22560</v>
          </cell>
          <cell r="C5511" t="str">
            <v>SAN MIGUEL ARCANGEL III</v>
          </cell>
          <cell r="D5511" t="str">
            <v>CO-22560-BM</v>
          </cell>
          <cell r="E5511" t="str">
            <v>REYES TORRES EDGAR EDMUNDO</v>
          </cell>
          <cell r="F5511" t="str">
            <v>ARTESANAL</v>
          </cell>
        </row>
        <row r="5512">
          <cell r="B5512">
            <v>22561</v>
          </cell>
          <cell r="C5512" t="str">
            <v>CHARLY</v>
          </cell>
          <cell r="D5512" t="str">
            <v>CO-22561-BM</v>
          </cell>
          <cell r="E5512" t="str">
            <v>ZEVALLOS AMOROTO ALEXIS RODOLFO</v>
          </cell>
          <cell r="F5512" t="str">
            <v>ARTESANAL</v>
          </cell>
        </row>
        <row r="5513">
          <cell r="B5513">
            <v>22562</v>
          </cell>
          <cell r="C5513" t="str">
            <v>ALMIRANTE GRAU</v>
          </cell>
          <cell r="D5513" t="str">
            <v>PT-22562-CM</v>
          </cell>
          <cell r="E5513" t="str">
            <v>PAZO NUNURA JOSE BERNARDO</v>
          </cell>
          <cell r="F5513" t="str">
            <v>ARTESANAL</v>
          </cell>
        </row>
        <row r="5514">
          <cell r="B5514">
            <v>22563</v>
          </cell>
          <cell r="C5514" t="str">
            <v>TOBI</v>
          </cell>
          <cell r="D5514" t="str">
            <v>IO-22563-CM</v>
          </cell>
          <cell r="E5514" t="str">
            <v>LOPEZ ZOLEZZI RAMON</v>
          </cell>
          <cell r="F5514" t="str">
            <v>MENOR ESCALA (ANCHOVETA)</v>
          </cell>
        </row>
        <row r="5515">
          <cell r="B5515">
            <v>22564</v>
          </cell>
          <cell r="C5515" t="str">
            <v>DON BERNA</v>
          </cell>
          <cell r="D5515" t="str">
            <v>IO-22564-BM</v>
          </cell>
          <cell r="E5515" t="str">
            <v>HUANACUNI APAZA BERNABE Y CUTIPA LLANO SONIA</v>
          </cell>
          <cell r="F5515" t="str">
            <v>ARTESANAL</v>
          </cell>
        </row>
        <row r="5516">
          <cell r="B5516">
            <v>22565</v>
          </cell>
          <cell r="C5516" t="str">
            <v>LEONARDO JESUS II</v>
          </cell>
          <cell r="D5516" t="str">
            <v>IO-22565-BM</v>
          </cell>
          <cell r="E5516" t="str">
            <v>HUAMAN HUANACO TEOFILO</v>
          </cell>
          <cell r="F5516" t="str">
            <v>ARTESANAL</v>
          </cell>
        </row>
        <row r="5517">
          <cell r="B5517">
            <v>22566</v>
          </cell>
          <cell r="C5517" t="str">
            <v>PAULA I</v>
          </cell>
          <cell r="D5517" t="str">
            <v>IO-22566-BM</v>
          </cell>
          <cell r="E5517" t="str">
            <v>CCAHUAYA AYQUE ANTONIO Y MAMANI DE CCAHUAYA PAULINA</v>
          </cell>
          <cell r="F5517" t="str">
            <v>ARTESANAL</v>
          </cell>
        </row>
        <row r="5518">
          <cell r="B5518">
            <v>22569</v>
          </cell>
          <cell r="C5518" t="str">
            <v>SAN PEDRP 2</v>
          </cell>
          <cell r="D5518" t="str">
            <v>TA-22569-BM</v>
          </cell>
          <cell r="E5518" t="str">
            <v>JACINTO RUIZ JOSE SANTOS</v>
          </cell>
          <cell r="F5518" t="str">
            <v>ARTESANAL</v>
          </cell>
        </row>
        <row r="5519">
          <cell r="B5519">
            <v>22570</v>
          </cell>
          <cell r="C5519" t="str">
            <v>JESUCRISTO EL GALILEO</v>
          </cell>
          <cell r="D5519" t="str">
            <v>TA-22570-BM</v>
          </cell>
          <cell r="E5519" t="str">
            <v>RUMICHE PURIZACA DIONICIO</v>
          </cell>
          <cell r="F5519" t="str">
            <v>DS. 006-2016-PRODUCE</v>
          </cell>
        </row>
        <row r="5520">
          <cell r="B5520">
            <v>22578</v>
          </cell>
          <cell r="C5520" t="str">
            <v>JUANCITO II</v>
          </cell>
          <cell r="D5520" t="str">
            <v>PT-22578-CM</v>
          </cell>
          <cell r="E5520" t="str">
            <v>QUEREVALU PAZO RICHARD DAVID</v>
          </cell>
          <cell r="F5520" t="str">
            <v>ARTESANAL</v>
          </cell>
        </row>
        <row r="5521">
          <cell r="B5521">
            <v>22579</v>
          </cell>
          <cell r="C5521" t="str">
            <v>EL AVENTURERO</v>
          </cell>
          <cell r="D5521" t="str">
            <v>PT-22579-CM</v>
          </cell>
          <cell r="E5521" t="str">
            <v>PANTA GONZALES HIPOLITO ;PANTA GONZALES MARIA ;PANTA PANTA DIONICIO ;PANTA PANTA TIMOTEO ;RUIZ DE PANTA ANITA MARIA ;RUMICHE PANTA ALICIA</v>
          </cell>
          <cell r="F5521" t="str">
            <v>ARTESANAL</v>
          </cell>
        </row>
        <row r="5522">
          <cell r="B5522">
            <v>22580</v>
          </cell>
          <cell r="C5522" t="str">
            <v>PEDRO LUIS</v>
          </cell>
          <cell r="D5522" t="str">
            <v>PT-22580-BM</v>
          </cell>
          <cell r="E5522" t="str">
            <v>CHAPILLIQUEN PAZO DANIEL</v>
          </cell>
          <cell r="F5522" t="str">
            <v>ARTESANAL</v>
          </cell>
        </row>
        <row r="5523">
          <cell r="B5523">
            <v>22582</v>
          </cell>
          <cell r="C5523" t="str">
            <v>POUPEE 1</v>
          </cell>
          <cell r="D5523" t="str">
            <v>SY-22582-BM</v>
          </cell>
          <cell r="E5523" t="str">
            <v>ROLDAN CHAFLOQUE ANGEL RAFAEL</v>
          </cell>
          <cell r="F5523" t="str">
            <v>ARTESANAL</v>
          </cell>
        </row>
        <row r="5524">
          <cell r="B5524">
            <v>22583</v>
          </cell>
          <cell r="C5524" t="str">
            <v>ZEUS</v>
          </cell>
          <cell r="D5524" t="str">
            <v>IO-22583-BM</v>
          </cell>
          <cell r="E5524" t="str">
            <v>QUISPE SOSA BAABEL BERNABEL</v>
          </cell>
          <cell r="F5524" t="str">
            <v>DECRETO LEGISLATIVO Nº1273</v>
          </cell>
        </row>
        <row r="5525">
          <cell r="B5525">
            <v>22584</v>
          </cell>
          <cell r="C5525" t="str">
            <v>LUIS MOISES 2</v>
          </cell>
          <cell r="D5525" t="str">
            <v>SE-22584-BM</v>
          </cell>
          <cell r="E5525" t="str">
            <v>LEON VASQUEZ LUIS ALBERTO</v>
          </cell>
          <cell r="F5525" t="str">
            <v>ARTESANAL</v>
          </cell>
        </row>
        <row r="5526">
          <cell r="B5526">
            <v>22585</v>
          </cell>
          <cell r="C5526" t="str">
            <v>JOSE MIGUEL</v>
          </cell>
          <cell r="D5526" t="str">
            <v>SE-22585-BM</v>
          </cell>
          <cell r="E5526" t="str">
            <v>CABELLO VILLANUEVA JESUS MIGUEL</v>
          </cell>
          <cell r="F5526" t="str">
            <v>ARTESANAL</v>
          </cell>
        </row>
        <row r="5527">
          <cell r="B5527">
            <v>22587</v>
          </cell>
          <cell r="C5527" t="str">
            <v>CRISTO JESUS</v>
          </cell>
          <cell r="D5527" t="str">
            <v>PT-22587-CM</v>
          </cell>
          <cell r="E5527" t="str">
            <v>PAIVA CHERRES JOSE Y PAIVA FIESTAS DE PAIVA MARGARITA</v>
          </cell>
          <cell r="F5527" t="str">
            <v>ARTESANAL</v>
          </cell>
        </row>
        <row r="5528">
          <cell r="B5528">
            <v>22588</v>
          </cell>
          <cell r="C5528" t="str">
            <v>MARIA DEL CARMEN</v>
          </cell>
          <cell r="D5528" t="str">
            <v>PT-22588-BM</v>
          </cell>
          <cell r="E5528" t="str">
            <v>TUME QUEREVALU MERCEDES</v>
          </cell>
          <cell r="F5528" t="str">
            <v>DECRETO LEGISLATIVO Nº1273</v>
          </cell>
        </row>
        <row r="5529">
          <cell r="B5529">
            <v>22589</v>
          </cell>
          <cell r="C5529" t="str">
            <v>SUPE</v>
          </cell>
          <cell r="D5529" t="str">
            <v>CO-22589-PM</v>
          </cell>
          <cell r="E5529" t="str">
            <v>GRUPO PESQUERO S.A.C.</v>
          </cell>
          <cell r="F5529" t="str">
            <v>DECRETO LEY Nº25977</v>
          </cell>
        </row>
        <row r="5530">
          <cell r="B5530">
            <v>22590</v>
          </cell>
          <cell r="C5530" t="str">
            <v>TRES HERMANOS</v>
          </cell>
          <cell r="D5530" t="str">
            <v>CE-22590-BM</v>
          </cell>
          <cell r="E5530" t="str">
            <v>PASTOR MENDOZA PEDRO VACKELY</v>
          </cell>
          <cell r="F5530" t="str">
            <v>ARTESANAL</v>
          </cell>
        </row>
        <row r="5531">
          <cell r="B5531">
            <v>22593</v>
          </cell>
          <cell r="C5531" t="str">
            <v>DON FANIS</v>
          </cell>
          <cell r="D5531" t="str">
            <v>CO-22593-PM</v>
          </cell>
          <cell r="E5531" t="str">
            <v>VIPUR GROUP SOCIEDAD ANONIMA CERRADA</v>
          </cell>
          <cell r="F5531" t="str">
            <v>DECRETO LEY Nº25977</v>
          </cell>
        </row>
        <row r="5532">
          <cell r="B5532">
            <v>22594</v>
          </cell>
          <cell r="C5532" t="str">
            <v>NICOMAR</v>
          </cell>
          <cell r="D5532" t="str">
            <v>PL-22594-CM</v>
          </cell>
          <cell r="E5532" t="str">
            <v>PALMA CASTRO MARIA MELCHORA</v>
          </cell>
          <cell r="F5532" t="str">
            <v>ARTESANAL</v>
          </cell>
        </row>
        <row r="5533">
          <cell r="B5533">
            <v>22595</v>
          </cell>
          <cell r="C5533" t="str">
            <v>ROSA MARIA</v>
          </cell>
          <cell r="D5533" t="str">
            <v>PL-22595-PM</v>
          </cell>
          <cell r="E5533" t="str">
            <v>GRUPO EMPRESARIAL PESQUERO SANTISTEBAN S.A.C.</v>
          </cell>
          <cell r="F5533" t="str">
            <v>LEY Nº26920</v>
          </cell>
        </row>
        <row r="5534">
          <cell r="B5534">
            <v>22596</v>
          </cell>
          <cell r="C5534" t="str">
            <v>MI MAURICIO</v>
          </cell>
          <cell r="D5534" t="str">
            <v>CO-22596-CM</v>
          </cell>
          <cell r="E5534" t="str">
            <v>RUIZ MANTILLA ERNESTO JAVIER</v>
          </cell>
          <cell r="F5534" t="str">
            <v>MENOR ESCALA (ANCHOVETA)</v>
          </cell>
        </row>
        <row r="5535">
          <cell r="B5535">
            <v>22609</v>
          </cell>
          <cell r="C5535" t="str">
            <v>FREDY</v>
          </cell>
          <cell r="D5535" t="str">
            <v>PL-022609-BM</v>
          </cell>
          <cell r="E5535" t="str">
            <v>SANTISTEBAN HUAMANCHUMO JESSICA ROXANA</v>
          </cell>
          <cell r="F5535" t="str">
            <v>ARTESANAL</v>
          </cell>
        </row>
        <row r="5536">
          <cell r="B5536">
            <v>22610</v>
          </cell>
          <cell r="C5536" t="str">
            <v>EL MILAGRO DE DIOS</v>
          </cell>
          <cell r="D5536" t="str">
            <v>PL-22610-CM</v>
          </cell>
          <cell r="E5536" t="str">
            <v>CHAPO?N SANTISTEBAN JOSE OTILIO</v>
          </cell>
          <cell r="F5536" t="str">
            <v>ARTESANAL</v>
          </cell>
        </row>
        <row r="5537">
          <cell r="B5537">
            <v>22611</v>
          </cell>
          <cell r="C5537" t="str">
            <v>CUATRO HERMANOS</v>
          </cell>
          <cell r="D5537" t="str">
            <v>PL-22611-CM</v>
          </cell>
          <cell r="E5537" t="str">
            <v>SANTISTEBAN OROSCO VICTOR MOISES</v>
          </cell>
          <cell r="F5537" t="str">
            <v>MENOR ESCALA (ANCHOVETA)</v>
          </cell>
        </row>
        <row r="5538">
          <cell r="B5538">
            <v>22613</v>
          </cell>
          <cell r="C5538" t="str">
            <v>KARIN</v>
          </cell>
          <cell r="D5538" t="str">
            <v>TA-22613-BM</v>
          </cell>
          <cell r="E5538" t="str">
            <v>ALEGRIA RUBI?S KARIN VANESSA</v>
          </cell>
          <cell r="F5538" t="str">
            <v>ARTESANAL</v>
          </cell>
        </row>
        <row r="5539">
          <cell r="B5539">
            <v>22615</v>
          </cell>
          <cell r="C5539" t="str">
            <v>JESUS MI SALVADOR</v>
          </cell>
          <cell r="D5539" t="str">
            <v>PT-22615-BM</v>
          </cell>
          <cell r="E5539" t="str">
            <v>CASANOVA CHERRE JOSE WILMER ;CASANOVA QUEREVALU JORGE ANDRES ;IMAN MENA JORGE LUIS</v>
          </cell>
          <cell r="F5539" t="str">
            <v>ARTESANAL</v>
          </cell>
        </row>
        <row r="5540">
          <cell r="B5540">
            <v>22621</v>
          </cell>
          <cell r="C5540" t="str">
            <v>CARLITOS</v>
          </cell>
          <cell r="D5540" t="str">
            <v>PL-22621-CM</v>
          </cell>
          <cell r="E5540" t="str">
            <v>NUNTON IMAN LORENZO</v>
          </cell>
          <cell r="F5540" t="str">
            <v>ARTESANAL</v>
          </cell>
        </row>
        <row r="5541">
          <cell r="B5541">
            <v>22622</v>
          </cell>
          <cell r="C5541" t="str">
            <v>DON ENRIQUE</v>
          </cell>
          <cell r="D5541" t="str">
            <v>HO-22622-BM</v>
          </cell>
          <cell r="E5541" t="str">
            <v>AMERICA GLOBAL S.A.C.</v>
          </cell>
          <cell r="F5541" t="str">
            <v>MENOR ESCALA (ANCHOVETA) - ARTESANAL</v>
          </cell>
        </row>
        <row r="5542">
          <cell r="B5542">
            <v>22623</v>
          </cell>
          <cell r="C5542" t="str">
            <v>PUNTA COLES I</v>
          </cell>
          <cell r="D5542" t="str">
            <v>IO-22623-BM</v>
          </cell>
          <cell r="E5542" t="str">
            <v>CCARITA FLORES MIGUEL Y AQUISE CALLOCONDO ALFREDO</v>
          </cell>
          <cell r="F5542" t="str">
            <v>ARTESANAL</v>
          </cell>
        </row>
        <row r="5543">
          <cell r="B5543">
            <v>22624</v>
          </cell>
          <cell r="C5543" t="str">
            <v>YRIS I</v>
          </cell>
          <cell r="D5543" t="str">
            <v>IO-22624-BM</v>
          </cell>
          <cell r="E5543" t="str">
            <v>PINTO PUCH SANTOS</v>
          </cell>
          <cell r="F5543" t="str">
            <v>ARTESANAL</v>
          </cell>
        </row>
        <row r="5544">
          <cell r="B5544">
            <v>22625</v>
          </cell>
          <cell r="C5544" t="str">
            <v>YRIS II</v>
          </cell>
          <cell r="D5544" t="str">
            <v>IO-22625-BM</v>
          </cell>
          <cell r="E5544" t="str">
            <v>PINTO PUCH SANTOS</v>
          </cell>
          <cell r="F5544" t="str">
            <v>ARTESANAL</v>
          </cell>
        </row>
        <row r="5545">
          <cell r="B5545">
            <v>22626</v>
          </cell>
          <cell r="C5545" t="str">
            <v>GABY YAMILETH</v>
          </cell>
          <cell r="D5545" t="str">
            <v>IO-22626-BM</v>
          </cell>
          <cell r="E5545" t="str">
            <v>PERAZA AROHUANCA JESUS WILLY</v>
          </cell>
          <cell r="F5545" t="str">
            <v>ARTESANAL</v>
          </cell>
        </row>
        <row r="5546">
          <cell r="B5546">
            <v>22640</v>
          </cell>
          <cell r="C5546" t="str">
            <v>LUCIO VIII</v>
          </cell>
          <cell r="D5546" t="str">
            <v>IO-022640-CM</v>
          </cell>
          <cell r="E5546" t="str">
            <v>LOAIZA MORA LUCIO</v>
          </cell>
          <cell r="F5546" t="str">
            <v>ARTESANAL</v>
          </cell>
        </row>
        <row r="5547">
          <cell r="B5547">
            <v>22641</v>
          </cell>
          <cell r="C5547" t="str">
            <v>SABINA ABIGAIL</v>
          </cell>
          <cell r="D5547" t="str">
            <v>PL-22641-CM</v>
          </cell>
          <cell r="E5547" t="str">
            <v>PANTA SANCHEZ FRANK RONNIE</v>
          </cell>
          <cell r="F5547" t="str">
            <v>MENOR ESCALA (ANCHOVETA)</v>
          </cell>
        </row>
        <row r="5548">
          <cell r="B5548">
            <v>22643</v>
          </cell>
          <cell r="C5548" t="str">
            <v>EL APOSTOL SAN JUAN</v>
          </cell>
          <cell r="D5548" t="str">
            <v>PL-22643-BM</v>
          </cell>
          <cell r="E5548" t="str">
            <v>PUESCAS PAIVA ANTONIO</v>
          </cell>
          <cell r="F5548" t="str">
            <v>ARTESANAL</v>
          </cell>
        </row>
        <row r="5549">
          <cell r="B5549">
            <v>22644</v>
          </cell>
          <cell r="C5549" t="str">
            <v>MARIA FELICITA</v>
          </cell>
          <cell r="D5549" t="str">
            <v>PT-22644-BM</v>
          </cell>
          <cell r="E5549" t="str">
            <v>HERNA CARCAMO JUSTO</v>
          </cell>
          <cell r="F5549" t="str">
            <v>DECRETO LEGISLATIVO Nº1273</v>
          </cell>
        </row>
        <row r="5550">
          <cell r="B5550">
            <v>22647</v>
          </cell>
          <cell r="C5550" t="str">
            <v>YOSEPI III</v>
          </cell>
          <cell r="D5550" t="str">
            <v>IO-22647-BM</v>
          </cell>
          <cell r="E5550" t="str">
            <v>CCOAPAZA AROCUTIPA JAIME RUBEN Y PACO MAMANI LIDIA</v>
          </cell>
          <cell r="F5550" t="str">
            <v>ARTESANAL</v>
          </cell>
        </row>
        <row r="5551">
          <cell r="B5551">
            <v>22648</v>
          </cell>
          <cell r="C5551" t="str">
            <v>LUCIO VIII</v>
          </cell>
          <cell r="D5551" t="str">
            <v>IO-22648-CM</v>
          </cell>
          <cell r="E5551" t="str">
            <v>LOAIZA MORA LUCIO</v>
          </cell>
          <cell r="F5551" t="str">
            <v>ARTESANAL</v>
          </cell>
        </row>
        <row r="5552">
          <cell r="B5552">
            <v>22649</v>
          </cell>
          <cell r="C5552" t="str">
            <v>DON MAMANI I</v>
          </cell>
          <cell r="D5552" t="str">
            <v>IO-22649-BM</v>
          </cell>
          <cell r="E5552" t="str">
            <v>MAMANI CHOQUE TOMAS JUAN DE DIOS Y ALEJANDRO BALTAZAR</v>
          </cell>
          <cell r="F5552" t="str">
            <v>ARTESANAL</v>
          </cell>
        </row>
        <row r="5553">
          <cell r="B5553">
            <v>22651</v>
          </cell>
          <cell r="C5553" t="str">
            <v>SAN JACINTO</v>
          </cell>
          <cell r="D5553" t="str">
            <v>TA-22651-BM</v>
          </cell>
          <cell r="E5553" t="str">
            <v>PUESCAS PAZOS JORGE GERARDO ;PUESCAS PAZOS MARTIN ALBERTO ;PUESCAS PAZOS ROLANDO</v>
          </cell>
          <cell r="F5553" t="str">
            <v>DECRETO LEGISLATIVO Nº1273</v>
          </cell>
        </row>
        <row r="5554">
          <cell r="B5554">
            <v>22653</v>
          </cell>
          <cell r="C5554" t="str">
            <v>ANALI</v>
          </cell>
          <cell r="D5554" t="str">
            <v>ZS-22653-BM</v>
          </cell>
          <cell r="E5554" t="str">
            <v>SUYON TESEN BLANCA GRACIELA</v>
          </cell>
          <cell r="F5554" t="str">
            <v>DECRETO LEGISLATIVO Nº1273</v>
          </cell>
        </row>
        <row r="5555">
          <cell r="B5555">
            <v>22657</v>
          </cell>
          <cell r="C5555" t="str">
            <v>GALAPAGOS I</v>
          </cell>
          <cell r="D5555" t="str">
            <v>TA-22657-BM</v>
          </cell>
          <cell r="E5555" t="str">
            <v>PERUPEZ S.A.C.</v>
          </cell>
          <cell r="F5555" t="str">
            <v>MENOR ESCALA</v>
          </cell>
        </row>
        <row r="5556">
          <cell r="B5556">
            <v>22658</v>
          </cell>
          <cell r="C5556" t="str">
            <v>STEFANO</v>
          </cell>
          <cell r="D5556" t="str">
            <v>CO-22658-PM</v>
          </cell>
          <cell r="E5556" t="str">
            <v>PESQUERA DIAMANTE S.A.</v>
          </cell>
          <cell r="F5556" t="str">
            <v>DECRETO LEY Nº25977</v>
          </cell>
        </row>
        <row r="5557">
          <cell r="B5557">
            <v>22659</v>
          </cell>
          <cell r="C5557" t="str">
            <v>FORTALEZA DE MI PADRE</v>
          </cell>
          <cell r="D5557" t="str">
            <v>SY-22659-BM</v>
          </cell>
          <cell r="E5557" t="str">
            <v>CHIRINOS BERNAL JESUS</v>
          </cell>
          <cell r="F5557" t="str">
            <v>ARTESANAL</v>
          </cell>
        </row>
        <row r="5558">
          <cell r="B5558">
            <v>22662</v>
          </cell>
          <cell r="C5558" t="str">
            <v>CAROLINA ANELL-I</v>
          </cell>
          <cell r="D5558" t="str">
            <v>CO-22662-BM</v>
          </cell>
          <cell r="E5558" t="str">
            <v>CHACALIAZA CAMPUMANE ANTENOR ORACIO</v>
          </cell>
          <cell r="F5558" t="str">
            <v>ARTESANAL</v>
          </cell>
        </row>
        <row r="5559">
          <cell r="B5559">
            <v>22671</v>
          </cell>
          <cell r="C5559" t="str">
            <v>CONEJO I</v>
          </cell>
          <cell r="D5559" t="str">
            <v>IO-22671-BM</v>
          </cell>
          <cell r="E5559" t="str">
            <v>CASTILLO DE SARAVIA OLGA NIEVES ;SARAVIA RIVAS ANDRES</v>
          </cell>
          <cell r="F5559" t="str">
            <v>ARTESANAL</v>
          </cell>
        </row>
        <row r="5560">
          <cell r="B5560">
            <v>22672</v>
          </cell>
          <cell r="C5560" t="str">
            <v>YOSEPI II</v>
          </cell>
          <cell r="D5560" t="str">
            <v>IO-22672-BM</v>
          </cell>
          <cell r="E5560" t="str">
            <v>CCOAPAZA AROCUTIPA JAIME RUBEN Y PACO MAMANI LIDIA</v>
          </cell>
          <cell r="F5560" t="str">
            <v>ARTESANAL</v>
          </cell>
        </row>
        <row r="5561">
          <cell r="B5561">
            <v>22673</v>
          </cell>
          <cell r="C5561" t="str">
            <v>FRANCISCO RUBEN</v>
          </cell>
          <cell r="D5561" t="str">
            <v>ZS-22673-BM</v>
          </cell>
          <cell r="E5561" t="str">
            <v>LLENQUE ECHE JOSE JORGE</v>
          </cell>
          <cell r="F5561" t="str">
            <v>ARTESANAL</v>
          </cell>
        </row>
        <row r="5562">
          <cell r="B5562">
            <v>22674</v>
          </cell>
          <cell r="C5562" t="str">
            <v>MI JOSSINETH I</v>
          </cell>
          <cell r="D5562" t="str">
            <v>IO-22674-BM</v>
          </cell>
          <cell r="E5562" t="str">
            <v>PONCE VALDIVIA LUCIANO AURELIO Y MOLINA VELASQUEZ FELICITA YANE</v>
          </cell>
          <cell r="F5562" t="str">
            <v>ARTESANAL</v>
          </cell>
        </row>
        <row r="5563">
          <cell r="B5563">
            <v>22675</v>
          </cell>
          <cell r="C5563" t="str">
            <v>MANUELITO</v>
          </cell>
          <cell r="D5563" t="str">
            <v>IO-22675-BM</v>
          </cell>
          <cell r="E5563" t="str">
            <v>GOMEZ CHARA? MANUEL Y CALIZAYA AGUILAR ASUNTA</v>
          </cell>
          <cell r="F5563" t="str">
            <v>ARTESANAL</v>
          </cell>
        </row>
        <row r="5564">
          <cell r="B5564">
            <v>22679</v>
          </cell>
          <cell r="C5564" t="str">
            <v>THALIA</v>
          </cell>
          <cell r="D5564" t="str">
            <v>CE-22679-BM</v>
          </cell>
          <cell r="E5564" t="str">
            <v>LESCANO VERGARA ENZO ACHILLE</v>
          </cell>
          <cell r="F5564" t="str">
            <v>MENOR ESCALA (ANCHOVETA)</v>
          </cell>
        </row>
        <row r="5565">
          <cell r="B5565">
            <v>22680</v>
          </cell>
          <cell r="C5565" t="str">
            <v>MI ROSA EMILIA</v>
          </cell>
          <cell r="D5565" t="str">
            <v>CO-22680-CM</v>
          </cell>
          <cell r="E5565" t="str">
            <v>BARRIENTOS ALIAGA SANDRO</v>
          </cell>
          <cell r="F5565" t="str">
            <v>LEY Nº26920</v>
          </cell>
        </row>
        <row r="5566">
          <cell r="B5566">
            <v>22684</v>
          </cell>
          <cell r="C5566" t="str">
            <v>AURITA</v>
          </cell>
          <cell r="D5566" t="str">
            <v>PT-22684-CM</v>
          </cell>
          <cell r="E5566" t="str">
            <v>ARMADORES Y CONGELADORES DEL PACIFICO S.A.</v>
          </cell>
          <cell r="F5566" t="str">
            <v>DECRETO LEY Nº25977</v>
          </cell>
        </row>
        <row r="5567">
          <cell r="B5567">
            <v>22688</v>
          </cell>
          <cell r="C5567" t="str">
            <v>AXEL</v>
          </cell>
          <cell r="D5567" t="str">
            <v>CO-22688-BM</v>
          </cell>
          <cell r="E5567" t="str">
            <v>BONIFACION OSORIO SANTIAGO ALEJANDRO</v>
          </cell>
          <cell r="F5567" t="str">
            <v>DECRETO LEGISLATIVO Nº1273</v>
          </cell>
        </row>
        <row r="5568">
          <cell r="B5568">
            <v>22691</v>
          </cell>
          <cell r="C5568" t="str">
            <v>MARITA II</v>
          </cell>
          <cell r="D5568" t="str">
            <v>CO-22691-CM</v>
          </cell>
          <cell r="E5568" t="str">
            <v>CALLE LOPEZ HERNANDO</v>
          </cell>
          <cell r="F5568" t="str">
            <v>MENOR ESCALA (ANCHOVETA)</v>
          </cell>
        </row>
        <row r="5569">
          <cell r="B5569">
            <v>22692</v>
          </cell>
          <cell r="C5569" t="str">
            <v>ESTRELLITA DE JESUS</v>
          </cell>
          <cell r="D5569" t="str">
            <v>PT-22692-BM</v>
          </cell>
          <cell r="E5569" t="str">
            <v>LLENQUE QUEREVALU JOSE SANTIAGO</v>
          </cell>
          <cell r="F5569" t="str">
            <v>DECRETO LEGISLATIVO Nº1273</v>
          </cell>
        </row>
        <row r="5570">
          <cell r="B5570">
            <v>22694</v>
          </cell>
          <cell r="C5570" t="str">
            <v>CESAR I</v>
          </cell>
          <cell r="D5570" t="str">
            <v>IO-22694-CM</v>
          </cell>
          <cell r="E5570" t="str">
            <v>MAMANI MAMANI RUMALDO Y CACERES FAYJOO VICTORA</v>
          </cell>
          <cell r="F5570" t="str">
            <v>ARTESANAL</v>
          </cell>
        </row>
        <row r="5571">
          <cell r="B5571">
            <v>22695</v>
          </cell>
          <cell r="C5571" t="str">
            <v>VENTISQUERO</v>
          </cell>
          <cell r="D5571" t="str">
            <v>CO-22695-CM</v>
          </cell>
          <cell r="E5571" t="str">
            <v>KARDUM GONZALES MARITZA CARMEN ;VASQUEZ GIGLIO JORGE ENRIQUE</v>
          </cell>
          <cell r="F5571" t="str">
            <v>MENOR ESCALA (ANCHOVETA)</v>
          </cell>
        </row>
        <row r="5572">
          <cell r="B5572">
            <v>22697</v>
          </cell>
          <cell r="C5572" t="str">
            <v>BISMARK V</v>
          </cell>
          <cell r="D5572" t="str">
            <v>PS-22697-BM</v>
          </cell>
          <cell r="E5572" t="str">
            <v>GARCIA DIAZ NICOLAS FELIPE</v>
          </cell>
          <cell r="F5572" t="str">
            <v>ARTESANAL</v>
          </cell>
        </row>
        <row r="5573">
          <cell r="B5573">
            <v>22701</v>
          </cell>
          <cell r="C5573" t="str">
            <v>YESMIR II</v>
          </cell>
          <cell r="D5573" t="str">
            <v>PS-22701-BM</v>
          </cell>
          <cell r="E5573" t="str">
            <v>TICONA YUCRA HUGO ROBER</v>
          </cell>
          <cell r="F5573" t="str">
            <v>ARTESANAL</v>
          </cell>
        </row>
        <row r="5574">
          <cell r="B5574">
            <v>22702</v>
          </cell>
          <cell r="C5574" t="str">
            <v>BRENDAMAR</v>
          </cell>
          <cell r="D5574" t="str">
            <v>MO-22702-BM</v>
          </cell>
          <cell r="E5574" t="str">
            <v>COTRINA TRUJILLO RAFAEL ENRIQUE; ARRIAGA ROSPIGLIOSI NORMA ROXANA Y RODRIGUEZ PALOMINO LUIS EDUARDO</v>
          </cell>
          <cell r="F5574" t="str">
            <v>ARTESANAL</v>
          </cell>
        </row>
        <row r="5575">
          <cell r="B5575">
            <v>22703</v>
          </cell>
          <cell r="C5575" t="str">
            <v>SILVER MANUEL</v>
          </cell>
          <cell r="D5575" t="str">
            <v>SE-22703-BM</v>
          </cell>
          <cell r="E5575" t="str">
            <v>MAYO VEGA JUAN CARLOS</v>
          </cell>
          <cell r="F5575" t="str">
            <v>ARTESANAL</v>
          </cell>
        </row>
        <row r="5576">
          <cell r="B5576">
            <v>22705</v>
          </cell>
          <cell r="C5576" t="str">
            <v>MAYVI</v>
          </cell>
          <cell r="D5576" t="str">
            <v>PL-22705-CM</v>
          </cell>
          <cell r="E5576" t="str">
            <v>ARROYO BERNAL MANUEL WILLIAN ;BERNAL PISFIL DE ARROYO MARIA ANGELITA</v>
          </cell>
          <cell r="F5576" t="str">
            <v>MENOR ESCALA (ANCHOVETA)</v>
          </cell>
        </row>
        <row r="5577">
          <cell r="B5577">
            <v>22706</v>
          </cell>
          <cell r="C5577" t="str">
            <v>MARITZA ISABEL</v>
          </cell>
          <cell r="D5577" t="str">
            <v>CE-22706-CM</v>
          </cell>
          <cell r="E5577" t="str">
            <v>LLENQUE LLUMPO YOLANDA</v>
          </cell>
          <cell r="F5577" t="str">
            <v>ARTESANAL</v>
          </cell>
        </row>
        <row r="5578">
          <cell r="B5578">
            <v>22709</v>
          </cell>
          <cell r="C5578" t="str">
            <v>JOSAME I</v>
          </cell>
          <cell r="D5578" t="str">
            <v>IO-22709-BM</v>
          </cell>
          <cell r="E5578" t="str">
            <v>CONDORI MAMANI JORGE LUIS Y VERA CAHUA MARIBEL MAGALI</v>
          </cell>
          <cell r="F5578" t="str">
            <v>ARTESANAL</v>
          </cell>
        </row>
        <row r="5579">
          <cell r="B5579">
            <v>22713</v>
          </cell>
          <cell r="C5579" t="str">
            <v>SENSEI ZENJI</v>
          </cell>
          <cell r="D5579" t="str">
            <v>IO-22713-BM</v>
          </cell>
          <cell r="E5579" t="str">
            <v>GUEVARA ALANOCO FERNANDO</v>
          </cell>
          <cell r="F5579" t="str">
            <v>ARTESANAL</v>
          </cell>
        </row>
        <row r="5580">
          <cell r="B5580">
            <v>22714</v>
          </cell>
          <cell r="C5580" t="str">
            <v>ALEXFA</v>
          </cell>
          <cell r="D5580" t="str">
            <v>IO-22714-BM</v>
          </cell>
          <cell r="E5580" t="str">
            <v>FLORES MEDINA LUIS EDUARDO Y SERRANO QUISPE EDITH VICTORIA</v>
          </cell>
          <cell r="F5580" t="str">
            <v>ARTESANAL</v>
          </cell>
        </row>
        <row r="5581">
          <cell r="B5581">
            <v>22715</v>
          </cell>
          <cell r="C5581" t="str">
            <v>OSVALDO</v>
          </cell>
          <cell r="D5581" t="str">
            <v>IO-22715-BM</v>
          </cell>
          <cell r="E5581" t="str">
            <v>VILCANQUI MENDOZA RUPERTO Y MARCA FLORES MICAELA</v>
          </cell>
          <cell r="F5581" t="str">
            <v>ARTESANAL</v>
          </cell>
        </row>
        <row r="5582">
          <cell r="B5582">
            <v>22718</v>
          </cell>
          <cell r="C5582" t="str">
            <v>CRISS</v>
          </cell>
          <cell r="D5582" t="str">
            <v>IO-22718-BM</v>
          </cell>
          <cell r="E5582" t="str">
            <v>COLQUE CHAPARRO AGUSTINA ;QUISPE CACERES JUAN</v>
          </cell>
          <cell r="F5582" t="str">
            <v>ARTESANAL</v>
          </cell>
        </row>
        <row r="5583">
          <cell r="B5583">
            <v>22721</v>
          </cell>
          <cell r="C5583" t="str">
            <v>PAMELA FERNANDA</v>
          </cell>
          <cell r="D5583" t="str">
            <v>PS-22721-CM</v>
          </cell>
          <cell r="E5583" t="str">
            <v>CANELO HUASASQUICHE FERNANDO HERMENEJILDO</v>
          </cell>
          <cell r="F5583" t="str">
            <v>MENOR ESCALA (ANCHOVETA) - ARTESANAL</v>
          </cell>
        </row>
        <row r="5584">
          <cell r="B5584">
            <v>22722</v>
          </cell>
          <cell r="C5584" t="str">
            <v>EDU HIDALGO J. R.</v>
          </cell>
          <cell r="D5584" t="str">
            <v>CO-22722-BM</v>
          </cell>
          <cell r="E5584" t="str">
            <v>HIDALGO MALLQUI SANTOS JUAN</v>
          </cell>
          <cell r="F5584" t="str">
            <v>DECRETO LEGISLATIVO Nº1273</v>
          </cell>
        </row>
        <row r="5585">
          <cell r="B5585">
            <v>22724</v>
          </cell>
          <cell r="C5585" t="str">
            <v>MIS ESTRELLITAS MIAS II</v>
          </cell>
          <cell r="D5585" t="str">
            <v>CO-22724-BM</v>
          </cell>
          <cell r="E5585" t="str">
            <v>CASAZOLA ASCASIBAR NOEMI DEL PILAR</v>
          </cell>
          <cell r="F5585" t="str">
            <v>ARTESANAL</v>
          </cell>
        </row>
        <row r="5586">
          <cell r="B5586">
            <v>22725</v>
          </cell>
          <cell r="C5586" t="str">
            <v>VIVIANA</v>
          </cell>
          <cell r="D5586" t="str">
            <v>PL-22725-CM</v>
          </cell>
          <cell r="E5586" t="str">
            <v>SANTAMARIA SANTISTEBAN MARIA INOCENTA</v>
          </cell>
          <cell r="F5586" t="str">
            <v>MENOR ESCALA (ANCHOVETA) - ARTESANAL</v>
          </cell>
        </row>
        <row r="5587">
          <cell r="B5587">
            <v>22726</v>
          </cell>
          <cell r="C5587" t="str">
            <v>MALVI III</v>
          </cell>
          <cell r="D5587" t="str">
            <v>CO-22726-CM</v>
          </cell>
          <cell r="E5587" t="str">
            <v>LOPEZ TUME CRUZ ORLANDO</v>
          </cell>
          <cell r="F5587" t="str">
            <v>MENOR ESCALA (ANCHOVETA)</v>
          </cell>
        </row>
        <row r="5588">
          <cell r="B5588">
            <v>22727</v>
          </cell>
          <cell r="C5588" t="str">
            <v>DANNA I</v>
          </cell>
          <cell r="D5588" t="str">
            <v>IO-22727-BM</v>
          </cell>
          <cell r="E5588" t="str">
            <v>CAMI MAQUERA CARMEN LUISA ;CAMI MAQUERA INES MARGOT ;CAMI MAQUERA JOSE LUIS</v>
          </cell>
          <cell r="F5588" t="str">
            <v>ARTESANAL</v>
          </cell>
        </row>
        <row r="5589">
          <cell r="B5589">
            <v>22728</v>
          </cell>
          <cell r="C5589" t="str">
            <v>DON ERNESTO</v>
          </cell>
          <cell r="D5589" t="str">
            <v>IO-22728-BM</v>
          </cell>
          <cell r="E5589" t="str">
            <v>ALFARO FERNANDEZ PEDRO AUGUSTO</v>
          </cell>
          <cell r="F5589" t="str">
            <v>ARTESANAL</v>
          </cell>
        </row>
        <row r="5590">
          <cell r="B5590">
            <v>22729</v>
          </cell>
          <cell r="C5590" t="str">
            <v>MILAGRITOS II</v>
          </cell>
          <cell r="D5590" t="str">
            <v>IO-22729-BM</v>
          </cell>
          <cell r="E5590" t="str">
            <v>PEREZ ARGANDO? JHON WALTER Y SRA. QUISPE ARPACE JUANA ANTONIA</v>
          </cell>
          <cell r="F5590" t="str">
            <v>ARTESANAL</v>
          </cell>
        </row>
        <row r="5591">
          <cell r="B5591">
            <v>22731</v>
          </cell>
          <cell r="C5591" t="str">
            <v>RODOLFITO</v>
          </cell>
          <cell r="D5591" t="str">
            <v>IO-22731-BM</v>
          </cell>
          <cell r="E5591" t="str">
            <v>VILCA CHARCA DARIO RODOLFO</v>
          </cell>
          <cell r="F5591" t="str">
            <v>ARTESANAL</v>
          </cell>
        </row>
        <row r="5592">
          <cell r="B5592">
            <v>22732</v>
          </cell>
          <cell r="C5592" t="str">
            <v>JESUS VIDAL</v>
          </cell>
          <cell r="D5592" t="str">
            <v>IO-22732-BM</v>
          </cell>
          <cell r="E5592" t="str">
            <v>ASQUI QUISPE ALEJANDRINA</v>
          </cell>
          <cell r="F5592" t="str">
            <v>ARTESANAL</v>
          </cell>
        </row>
        <row r="5593">
          <cell r="B5593">
            <v>22734</v>
          </cell>
          <cell r="C5593" t="str">
            <v>LOS CINCO HERMANOS II</v>
          </cell>
          <cell r="D5593" t="str">
            <v>PS-22734-BM</v>
          </cell>
          <cell r="E5593" t="str">
            <v>TORRES DE QUIJAITE ROSA ESTELA</v>
          </cell>
          <cell r="F5593" t="str">
            <v>ARTESANAL</v>
          </cell>
        </row>
        <row r="5594">
          <cell r="B5594">
            <v>22735</v>
          </cell>
          <cell r="C5594" t="str">
            <v>MI SE?R DE LUREN</v>
          </cell>
          <cell r="D5594" t="str">
            <v>PS-22735-BM</v>
          </cell>
          <cell r="E5594" t="str">
            <v>ANGULO GUERRA VICTOR RAUL</v>
          </cell>
          <cell r="F5594" t="str">
            <v>DECRETO LEGISLATIVO Nº1273</v>
          </cell>
        </row>
        <row r="5595">
          <cell r="B5595">
            <v>22736</v>
          </cell>
          <cell r="C5595" t="str">
            <v>MAJU</v>
          </cell>
          <cell r="D5595" t="str">
            <v>PS-22736-BM</v>
          </cell>
          <cell r="E5595" t="str">
            <v>ESPINO QUINTANILLA MARIA JESUS</v>
          </cell>
          <cell r="F5595" t="str">
            <v>ARTESANAL</v>
          </cell>
        </row>
        <row r="5596">
          <cell r="B5596">
            <v>22737</v>
          </cell>
          <cell r="C5596" t="str">
            <v>KIKE V</v>
          </cell>
          <cell r="D5596" t="str">
            <v>PS-22737-BM</v>
          </cell>
          <cell r="E5596" t="str">
            <v>ACASIETE DE CANELO LIDIA</v>
          </cell>
          <cell r="F5596" t="str">
            <v>ARTESANAL</v>
          </cell>
        </row>
        <row r="5597">
          <cell r="B5597">
            <v>22742</v>
          </cell>
          <cell r="C5597" t="str">
            <v>ORNELITA I</v>
          </cell>
          <cell r="D5597" t="str">
            <v>CE-22742-CM</v>
          </cell>
          <cell r="E5597" t="str">
            <v>PINCHI RAMIREZ DE DEL CASTILLO ZULLY ARLENE</v>
          </cell>
          <cell r="F5597" t="str">
            <v>MENOR ESCALA (ANCHOVETA)</v>
          </cell>
        </row>
        <row r="5598">
          <cell r="B5598">
            <v>22747</v>
          </cell>
          <cell r="C5598" t="str">
            <v>SAN SEBASTIAN</v>
          </cell>
          <cell r="D5598" t="str">
            <v>PT-22747-BM</v>
          </cell>
          <cell r="E5598" t="str">
            <v>ALVAREZ SANCHEZ VICTOR</v>
          </cell>
          <cell r="F5598" t="str">
            <v>DS. 006-2016-PRODUCE</v>
          </cell>
        </row>
        <row r="5599">
          <cell r="B5599">
            <v>22748</v>
          </cell>
          <cell r="C5599" t="str">
            <v>CLAUDIA</v>
          </cell>
          <cell r="D5599" t="str">
            <v>PT-22748-CM</v>
          </cell>
          <cell r="E5599" t="str">
            <v>FIESTAS ECHE MANUEL FERNANDO; ARCADIO; JUSTO GERMAN Y ELMER</v>
          </cell>
          <cell r="F5599" t="str">
            <v>ARTESANAL</v>
          </cell>
        </row>
        <row r="5600">
          <cell r="B5600">
            <v>22749</v>
          </cell>
          <cell r="C5600" t="str">
            <v>JESUS REY DE ISRAEL</v>
          </cell>
          <cell r="D5600" t="str">
            <v>PT-22749-BM</v>
          </cell>
          <cell r="E5600" t="str">
            <v>SANCHEZ IPANAQUE HUMBERTO</v>
          </cell>
          <cell r="F5600" t="str">
            <v>DS. 006-2016-PRODUCE</v>
          </cell>
        </row>
        <row r="5601">
          <cell r="B5601">
            <v>22750</v>
          </cell>
          <cell r="C5601" t="str">
            <v>MARIA MARGARITA</v>
          </cell>
          <cell r="D5601" t="str">
            <v>PT-22750-BM</v>
          </cell>
          <cell r="E5601" t="str">
            <v>QUEREVALU LLENQUE MANUEL FIDEL</v>
          </cell>
          <cell r="F5601" t="str">
            <v>ARTESANAL</v>
          </cell>
        </row>
        <row r="5602">
          <cell r="B5602">
            <v>22752</v>
          </cell>
          <cell r="C5602" t="str">
            <v>SE?R DE PACHACAMILLA</v>
          </cell>
          <cell r="D5602" t="str">
            <v>PT-22752-BM</v>
          </cell>
          <cell r="E5602" t="str">
            <v>BAYONA NAMUCHE NOLBERTO</v>
          </cell>
          <cell r="F5602" t="str">
            <v>ARTESANAL</v>
          </cell>
        </row>
        <row r="5603">
          <cell r="B5603">
            <v>22759</v>
          </cell>
          <cell r="C5603" t="str">
            <v>ALICIA III</v>
          </cell>
          <cell r="D5603" t="str">
            <v>IO-22759-BM</v>
          </cell>
          <cell r="E5603" t="str">
            <v>LUPACA LUPACA ISMAEL</v>
          </cell>
          <cell r="F5603" t="str">
            <v>ARTESANAL</v>
          </cell>
        </row>
        <row r="5604">
          <cell r="B5604">
            <v>22763</v>
          </cell>
          <cell r="C5604" t="str">
            <v>LUIS DIEGO</v>
          </cell>
          <cell r="D5604" t="str">
            <v>IO-22763-BM</v>
          </cell>
          <cell r="E5604" t="str">
            <v>PASTOR LUCIO MAMANI CATACORA Y ELVIRA ROSALIA PHATTI MAMANI</v>
          </cell>
          <cell r="F5604" t="str">
            <v>ARTESANAL</v>
          </cell>
        </row>
        <row r="5605">
          <cell r="B5605">
            <v>22764</v>
          </cell>
          <cell r="C5605" t="str">
            <v>ALICIA IV</v>
          </cell>
          <cell r="D5605" t="str">
            <v>IO-22764-BM</v>
          </cell>
          <cell r="E5605" t="str">
            <v>LUPACA MAMANI JORGE</v>
          </cell>
          <cell r="F5605" t="str">
            <v>ARTESANAL</v>
          </cell>
        </row>
        <row r="5606">
          <cell r="B5606">
            <v>22766</v>
          </cell>
          <cell r="C5606" t="str">
            <v>EL MESIAS</v>
          </cell>
          <cell r="D5606" t="str">
            <v>SY-22766-BM</v>
          </cell>
          <cell r="E5606" t="str">
            <v>MORALES MORENO FRANCISCO WILFREDO</v>
          </cell>
          <cell r="F5606" t="str">
            <v>ARTESANAL</v>
          </cell>
        </row>
        <row r="5607">
          <cell r="B5607">
            <v>22768</v>
          </cell>
          <cell r="C5607" t="str">
            <v>SAN MARTIN IV</v>
          </cell>
          <cell r="D5607" t="str">
            <v>CO-22768-CM</v>
          </cell>
          <cell r="E5607" t="str">
            <v>APAZA CUTIPA GUILLERMO</v>
          </cell>
          <cell r="F5607" t="str">
            <v>ARTESANAL</v>
          </cell>
        </row>
        <row r="5608">
          <cell r="B5608">
            <v>22769</v>
          </cell>
          <cell r="C5608" t="str">
            <v>CHELITA I</v>
          </cell>
          <cell r="D5608" t="str">
            <v>CE-22769-CM</v>
          </cell>
          <cell r="E5608" t="str">
            <v>MANZO TORRES ELENA CATALINA</v>
          </cell>
          <cell r="F5608" t="str">
            <v>ARTESANAL</v>
          </cell>
        </row>
        <row r="5609">
          <cell r="B5609">
            <v>22771</v>
          </cell>
          <cell r="C5609" t="str">
            <v>TASA 425</v>
          </cell>
          <cell r="D5609" t="str">
            <v>PS-22771-PM</v>
          </cell>
          <cell r="E5609" t="str">
            <v>TECNOLOGICA DE ALIMENTOS S.A.</v>
          </cell>
          <cell r="F5609" t="str">
            <v>DECRETO LEY Nº25977</v>
          </cell>
        </row>
        <row r="5610">
          <cell r="B5610">
            <v>22774</v>
          </cell>
          <cell r="C5610" t="str">
            <v>CRISTO MI CAPITAN</v>
          </cell>
          <cell r="D5610" t="str">
            <v>TA-22774-BM</v>
          </cell>
          <cell r="E5610" t="str">
            <v>MARCELO ZAPATA HERMINIO</v>
          </cell>
          <cell r="F5610" t="str">
            <v>ARTESANAL</v>
          </cell>
        </row>
        <row r="5611">
          <cell r="B5611">
            <v>22777</v>
          </cell>
          <cell r="C5611" t="str">
            <v>JOSE NAVARRO</v>
          </cell>
          <cell r="D5611" t="str">
            <v>IO-22777-BM</v>
          </cell>
          <cell r="E5611" t="str">
            <v>VILCA NAVARRO FELICIANO PASTOR</v>
          </cell>
          <cell r="F5611" t="str">
            <v>ARTESANAL</v>
          </cell>
        </row>
        <row r="5612">
          <cell r="B5612">
            <v>22778</v>
          </cell>
          <cell r="C5612" t="str">
            <v>MARIA ELENA</v>
          </cell>
          <cell r="D5612" t="str">
            <v>IO-22778-BM</v>
          </cell>
          <cell r="E5612" t="str">
            <v>FERNANDEZ ELIAS JUAN CARLOS ERASMO</v>
          </cell>
          <cell r="F5612" t="str">
            <v>ARTESANAL</v>
          </cell>
        </row>
        <row r="5613">
          <cell r="B5613">
            <v>22780</v>
          </cell>
          <cell r="C5613" t="str">
            <v>VIRGEN NATIVIDAD</v>
          </cell>
          <cell r="D5613" t="str">
            <v>IO-22780-BM</v>
          </cell>
          <cell r="E5613" t="str">
            <v>CJURO CACERES ASENCIO</v>
          </cell>
          <cell r="F5613" t="str">
            <v>ARTESANAL</v>
          </cell>
        </row>
        <row r="5614">
          <cell r="B5614">
            <v>22781</v>
          </cell>
          <cell r="C5614" t="str">
            <v>MI JOSUE</v>
          </cell>
          <cell r="D5614" t="str">
            <v>PL-22781-PM</v>
          </cell>
          <cell r="E5614" t="str">
            <v>JAERI S.A.C.</v>
          </cell>
          <cell r="F5614" t="str">
            <v>LEY Nº26920</v>
          </cell>
        </row>
        <row r="5615">
          <cell r="B5615">
            <v>22792</v>
          </cell>
          <cell r="C5615" t="str">
            <v>NI? JESUS</v>
          </cell>
          <cell r="D5615" t="str">
            <v>PT-22792-CM</v>
          </cell>
          <cell r="E5615" t="str">
            <v>PAZO FIESTAS DE PAZO TEOFILA JUANA</v>
          </cell>
          <cell r="F5615" t="str">
            <v>ARTESANAL</v>
          </cell>
        </row>
        <row r="5616">
          <cell r="B5616">
            <v>22791</v>
          </cell>
          <cell r="C5616" t="str">
            <v>GUIAME SE?R DE LUREN</v>
          </cell>
          <cell r="D5616" t="str">
            <v>TA-22791-BM</v>
          </cell>
          <cell r="E5616" t="str">
            <v>VITE CUSTODIO MARTIN DE LA CRUZ</v>
          </cell>
          <cell r="F5616" t="str">
            <v>DECRETO LEGISLATIVO Nº1273</v>
          </cell>
        </row>
        <row r="5617">
          <cell r="B5617">
            <v>22796</v>
          </cell>
          <cell r="C5617" t="str">
            <v>SE?R DE TORRECHAYOC</v>
          </cell>
          <cell r="D5617" t="str">
            <v>IO-22796-BM</v>
          </cell>
          <cell r="E5617" t="str">
            <v>LAYME QUISPE WILBER</v>
          </cell>
          <cell r="F5617" t="str">
            <v>MENOR ESCALA (ANCHOVETA) - ARTESANAL</v>
          </cell>
        </row>
        <row r="5618">
          <cell r="B5618">
            <v>22798</v>
          </cell>
          <cell r="C5618" t="str">
            <v>MAVI</v>
          </cell>
          <cell r="D5618" t="str">
            <v>PL-22798-CM</v>
          </cell>
          <cell r="E5618" t="str">
            <v>JULIAN MARTINEZ ISABEL ELENA</v>
          </cell>
          <cell r="F5618" t="str">
            <v>ARTESANAL</v>
          </cell>
        </row>
        <row r="5619">
          <cell r="B5619">
            <v>22799</v>
          </cell>
          <cell r="C5619" t="str">
            <v>ROSA DAMARIS</v>
          </cell>
          <cell r="D5619" t="str">
            <v>CE-22799-CM</v>
          </cell>
          <cell r="E5619" t="str">
            <v>ARROYO CASTRO LILA ANTONIA ;MENDOZA CASTRO RAFAEL RAFAEL</v>
          </cell>
          <cell r="F5619" t="str">
            <v>MENOR ESCALA (ANCHOVETA)</v>
          </cell>
        </row>
        <row r="5620">
          <cell r="B5620">
            <v>22802</v>
          </cell>
          <cell r="C5620" t="str">
            <v>MILAGROSO CAUTIVO</v>
          </cell>
          <cell r="D5620" t="str">
            <v>TA-22802-BM</v>
          </cell>
          <cell r="E5620" t="str">
            <v>RUIZ QUIROGA BALTAZAR</v>
          </cell>
          <cell r="F5620" t="str">
            <v>ARTESANAL</v>
          </cell>
        </row>
        <row r="5621">
          <cell r="B5621">
            <v>22783</v>
          </cell>
          <cell r="C5621" t="str">
            <v>JUNIOR 3</v>
          </cell>
          <cell r="D5621" t="str">
            <v>SE-22783-CM</v>
          </cell>
          <cell r="E5621" t="str">
            <v>LEON ALBERTO JOSE LUIS</v>
          </cell>
          <cell r="F5621" t="str">
            <v>ARTESANAL</v>
          </cell>
        </row>
        <row r="5622">
          <cell r="B5622">
            <v>22810</v>
          </cell>
          <cell r="C5622" t="str">
            <v>BENDICION</v>
          </cell>
          <cell r="D5622" t="str">
            <v>PL-22810-CM</v>
          </cell>
          <cell r="E5622" t="str">
            <v>GALAN GONZALES ROSA LINA ;SIPION HUAMANCHUMO JOSE DE LA ROSA</v>
          </cell>
          <cell r="F5622" t="str">
            <v>MENOR ESCALA (ANCHOVETA)</v>
          </cell>
        </row>
        <row r="5623">
          <cell r="B5623">
            <v>22811</v>
          </cell>
          <cell r="C5623" t="str">
            <v>ANGEL-I</v>
          </cell>
          <cell r="D5623" t="str">
            <v>IO-22811-BM</v>
          </cell>
          <cell r="E5623" t="str">
            <v>MARIO HIPOLITO VARGAS RAMOS Y MARIA CARMEN HUALLPA DE MANUEL</v>
          </cell>
          <cell r="F5623" t="str">
            <v>ARTESANAL</v>
          </cell>
        </row>
        <row r="5624">
          <cell r="B5624">
            <v>22812</v>
          </cell>
          <cell r="C5624" t="str">
            <v>ENALIZ</v>
          </cell>
          <cell r="D5624" t="str">
            <v>IO-22812-CM</v>
          </cell>
          <cell r="E5624" t="str">
            <v>JIMENEZ RAMOS RICARDO MARCIAL Y SRA. GUTIERREZ DE JIMENEZ JUANA PILAR</v>
          </cell>
          <cell r="F5624" t="str">
            <v>ARTESANAL</v>
          </cell>
        </row>
        <row r="5625">
          <cell r="B5625">
            <v>22813</v>
          </cell>
          <cell r="C5625" t="str">
            <v>MAYRA Q</v>
          </cell>
          <cell r="D5625" t="str">
            <v>IO-22813-CM</v>
          </cell>
          <cell r="E5625" t="str">
            <v>HUAMAN MARON ESPERANZA SOLEDAD ;SACARI RAMOS SERGIO</v>
          </cell>
          <cell r="F5625" t="str">
            <v>ARTESANAL</v>
          </cell>
        </row>
        <row r="5626">
          <cell r="B5626">
            <v>22814</v>
          </cell>
          <cell r="C5626" t="str">
            <v>LILY</v>
          </cell>
          <cell r="D5626" t="str">
            <v>IO-22814-BM</v>
          </cell>
          <cell r="E5626" t="str">
            <v>LILY CAROL AGUIRRE ORTIZ Y CYNTHIA MILY GONZALES AGUIRRE</v>
          </cell>
          <cell r="F5626" t="str">
            <v>ARTESANAL</v>
          </cell>
        </row>
        <row r="5627">
          <cell r="B5627">
            <v>22817</v>
          </cell>
          <cell r="C5627" t="str">
            <v>ROSA LIZ</v>
          </cell>
          <cell r="D5627" t="str">
            <v>PL-22817-CM</v>
          </cell>
          <cell r="E5627" t="str">
            <v>CERNA MENDEZ ROSA JULIA</v>
          </cell>
          <cell r="F5627" t="str">
            <v>MENOR ESCALA (ANCHOVETA)</v>
          </cell>
        </row>
        <row r="5628">
          <cell r="B5628">
            <v>22819</v>
          </cell>
          <cell r="C5628" t="str">
            <v>FLAMENCO</v>
          </cell>
          <cell r="D5628" t="str">
            <v>IO-22819-BM</v>
          </cell>
          <cell r="E5628" t="str">
            <v>QUISPE NINA FELIX ARTURO</v>
          </cell>
          <cell r="F5628" t="str">
            <v>ARTESANAL</v>
          </cell>
        </row>
        <row r="5629">
          <cell r="B5629">
            <v>22820</v>
          </cell>
          <cell r="C5629" t="str">
            <v>DON LUCHO</v>
          </cell>
          <cell r="D5629" t="str">
            <v>PL-22820-BM</v>
          </cell>
          <cell r="E5629" t="str">
            <v>TRUJILLO DIAZ MARIA YSABEL</v>
          </cell>
          <cell r="F5629" t="str">
            <v>ARTESANAL</v>
          </cell>
        </row>
        <row r="5630">
          <cell r="B5630">
            <v>22821</v>
          </cell>
          <cell r="C5630" t="str">
            <v>DON ERNESTO</v>
          </cell>
          <cell r="D5630" t="str">
            <v>PL-22821-BM</v>
          </cell>
          <cell r="E5630" t="str">
            <v>PUESCAS LLENQUE MARIA</v>
          </cell>
          <cell r="F5630" t="str">
            <v>ARTESANAL</v>
          </cell>
        </row>
        <row r="5631">
          <cell r="B5631">
            <v>22824</v>
          </cell>
          <cell r="C5631" t="str">
            <v>CYNTHIA-II</v>
          </cell>
          <cell r="D5631" t="str">
            <v>IO-22824-BM</v>
          </cell>
          <cell r="E5631" t="str">
            <v>PANTA ALVAREZ ATILANO</v>
          </cell>
          <cell r="F5631" t="str">
            <v>ARTESANAL</v>
          </cell>
        </row>
        <row r="5632">
          <cell r="B5632">
            <v>22825</v>
          </cell>
          <cell r="C5632" t="str">
            <v>LUZ MARIA I</v>
          </cell>
          <cell r="D5632" t="str">
            <v>IO-22825-BM</v>
          </cell>
          <cell r="E5632" t="str">
            <v>QUISPE RAMOS SILVERIO Y FERNANDEZ CCOPA AGUSTINA LUZ</v>
          </cell>
          <cell r="F5632" t="str">
            <v>ARTESANAL</v>
          </cell>
        </row>
        <row r="5633">
          <cell r="B5633">
            <v>22827</v>
          </cell>
          <cell r="C5633" t="str">
            <v>PUERTO LORIENT-I</v>
          </cell>
          <cell r="D5633" t="str">
            <v>IO-22827-CM</v>
          </cell>
          <cell r="E5633" t="str">
            <v>CHURA MENDOZA HENRY WILLENTHON</v>
          </cell>
          <cell r="F5633" t="str">
            <v>ARTESANAL</v>
          </cell>
        </row>
        <row r="5634">
          <cell r="B5634">
            <v>22828</v>
          </cell>
          <cell r="C5634" t="str">
            <v>DON FELIX I</v>
          </cell>
          <cell r="D5634" t="str">
            <v>IO-22828-BM</v>
          </cell>
          <cell r="E5634" t="str">
            <v>VILCA AGNOTA JUAN CARLOS ;VILCA CONDORI MARIO</v>
          </cell>
          <cell r="F5634" t="str">
            <v>ARTESANAL</v>
          </cell>
        </row>
        <row r="5635">
          <cell r="B5635">
            <v>22829</v>
          </cell>
          <cell r="C5635" t="str">
            <v>JUANCITO</v>
          </cell>
          <cell r="D5635" t="str">
            <v>PT-22829-CM</v>
          </cell>
          <cell r="E5635" t="str">
            <v>FIESTAS ECHE CARMEN MARCELINA</v>
          </cell>
          <cell r="F5635" t="str">
            <v>ARTESANAL</v>
          </cell>
        </row>
        <row r="5636">
          <cell r="B5636">
            <v>22830</v>
          </cell>
          <cell r="C5636" t="str">
            <v>FLOR MARIA</v>
          </cell>
          <cell r="D5636" t="str">
            <v>PT-22830-BM</v>
          </cell>
          <cell r="E5636" t="str">
            <v>FIESTAS ALVAREZ DANTON ALEXANDER ;FIESTAS PAIBA MARINO ;FIESTAS PAIBA PABLO</v>
          </cell>
          <cell r="F5636" t="str">
            <v>DS. 006-2016-PRODUCE</v>
          </cell>
        </row>
        <row r="5637">
          <cell r="B5637">
            <v>22831</v>
          </cell>
          <cell r="C5637" t="str">
            <v>ROSITA 4</v>
          </cell>
          <cell r="D5637" t="str">
            <v>PT-22831-BM</v>
          </cell>
          <cell r="E5637" t="str">
            <v>CHAPILLIQUEN RUIZ FELIX</v>
          </cell>
          <cell r="F5637" t="str">
            <v>ARTESANAL</v>
          </cell>
        </row>
        <row r="5638">
          <cell r="B5638">
            <v>22834</v>
          </cell>
          <cell r="C5638" t="str">
            <v>MARU</v>
          </cell>
          <cell r="D5638" t="str">
            <v>CO-22834-CM</v>
          </cell>
          <cell r="E5638" t="str">
            <v>QUEZADA QUEZADA AUGUSTO CESAR</v>
          </cell>
          <cell r="F5638" t="str">
            <v>MENOR ESCALA (ANCHOVETA)</v>
          </cell>
        </row>
        <row r="5639">
          <cell r="B5639">
            <v>22837</v>
          </cell>
          <cell r="C5639" t="str">
            <v>GIOVANA Y ALBERTO</v>
          </cell>
          <cell r="D5639" t="str">
            <v>PS-22837-BM</v>
          </cell>
          <cell r="E5639" t="str">
            <v>SANCHEZ PAUCAR ROSA EMILIA</v>
          </cell>
          <cell r="F5639" t="str">
            <v>ARTESANAL</v>
          </cell>
        </row>
        <row r="5640">
          <cell r="B5640">
            <v>22845</v>
          </cell>
          <cell r="C5640" t="str">
            <v>PAMELA Y CRISTELL</v>
          </cell>
          <cell r="D5640" t="str">
            <v>IO-22845-CM</v>
          </cell>
          <cell r="E5640" t="str">
            <v>DIAZ VEGA JUAN ENRIQUE Y CRISTOBAL ISRAEL</v>
          </cell>
          <cell r="F5640" t="str">
            <v>ARTESANAL</v>
          </cell>
        </row>
        <row r="5641">
          <cell r="B5641">
            <v>22847</v>
          </cell>
          <cell r="C5641" t="str">
            <v>VIRGEN DE LAS MERCEDES</v>
          </cell>
          <cell r="D5641" t="str">
            <v>PL-22847-BM</v>
          </cell>
          <cell r="E5641" t="str">
            <v>SANCHEZ ISIQUE EVER FREDY</v>
          </cell>
          <cell r="F5641" t="str">
            <v>ARTESANAL</v>
          </cell>
        </row>
        <row r="5642">
          <cell r="B5642">
            <v>22851</v>
          </cell>
          <cell r="C5642" t="str">
            <v>DON LUCHO</v>
          </cell>
          <cell r="D5642" t="str">
            <v>PS-22851-BM</v>
          </cell>
          <cell r="E5642" t="str">
            <v>AQUIJE FRANCIA PEDRO ZENOBIO ;QUISPE DE AQUIJE NORMA MARCELINA</v>
          </cell>
          <cell r="F5642" t="str">
            <v>DECRETO LEGISLATIVO Nº1273</v>
          </cell>
        </row>
        <row r="5643">
          <cell r="B5643">
            <v>22853</v>
          </cell>
          <cell r="C5643" t="str">
            <v>JOSELITO 2</v>
          </cell>
          <cell r="D5643" t="str">
            <v>PL-22853-CM</v>
          </cell>
          <cell r="E5643" t="str">
            <v>PESQUERA ARTESANAL SAN LORENZO S.A.C.</v>
          </cell>
          <cell r="F5643" t="str">
            <v>MENOR ESCALA (ANCHOVETA)</v>
          </cell>
        </row>
        <row r="5644">
          <cell r="B5644">
            <v>22854</v>
          </cell>
          <cell r="C5644" t="str">
            <v>JULIO</v>
          </cell>
          <cell r="D5644" t="str">
            <v>PL-22854-CM</v>
          </cell>
          <cell r="E5644" t="str">
            <v>ACOSTA RIVERA CARLOS ENRIQUE ;ACOSTA RIVERA CESAR HUMBERTO ;ACOSTA RIVERA JUAN MIGUEL</v>
          </cell>
          <cell r="F5644" t="str">
            <v>ARTESANAL</v>
          </cell>
        </row>
        <row r="5645">
          <cell r="B5645">
            <v>22861</v>
          </cell>
          <cell r="C5645" t="str">
            <v>VERGANTIN GOLETA 5</v>
          </cell>
          <cell r="D5645" t="str">
            <v>PS-22861-BM</v>
          </cell>
          <cell r="E5645" t="str">
            <v>ACASIETE DE TORRES FELICITA ;TORRES GUTIERREZ ELEODORO</v>
          </cell>
          <cell r="F5645" t="str">
            <v>ARTESANAL</v>
          </cell>
        </row>
        <row r="5646">
          <cell r="B5646">
            <v>22863</v>
          </cell>
          <cell r="C5646" t="str">
            <v>SALVATORE</v>
          </cell>
          <cell r="D5646" t="str">
            <v>IO-22863-BM</v>
          </cell>
          <cell r="E5646" t="str">
            <v>VEGA QUILLA SALVADOR</v>
          </cell>
          <cell r="F5646" t="str">
            <v>ARTESANAL</v>
          </cell>
        </row>
        <row r="5647">
          <cell r="B5647">
            <v>22864</v>
          </cell>
          <cell r="C5647" t="str">
            <v>LOS HERMANOS II</v>
          </cell>
          <cell r="D5647" t="str">
            <v>IO-22864-BM</v>
          </cell>
          <cell r="E5647" t="str">
            <v>MEDINA MU?Z SAMUEL LUCIO Y RODRIGUEZ DE MEDINA ALEJANDRIA NORA</v>
          </cell>
          <cell r="F5647" t="str">
            <v>ARTESANAL</v>
          </cell>
        </row>
        <row r="5648">
          <cell r="B5648">
            <v>22868</v>
          </cell>
          <cell r="C5648" t="str">
            <v>TERESA II</v>
          </cell>
          <cell r="D5648" t="str">
            <v>IO-22868-BM</v>
          </cell>
          <cell r="E5648" t="str">
            <v>MERCADO GUTIERREZ DANIEL Y MERCADO HERRERA DAVID DANIEL</v>
          </cell>
          <cell r="F5648" t="str">
            <v>ARTESANAL</v>
          </cell>
        </row>
        <row r="5649">
          <cell r="B5649">
            <v>22869</v>
          </cell>
          <cell r="C5649" t="str">
            <v>FIORE</v>
          </cell>
          <cell r="D5649" t="str">
            <v>IO-22869-BM</v>
          </cell>
          <cell r="E5649" t="str">
            <v>CHUCHON JIMENEZ WILFREDO LEONARDO ;TANCARA CHOQUE CARMEN FIORELA</v>
          </cell>
          <cell r="F5649" t="str">
            <v>ARTESANAL</v>
          </cell>
        </row>
        <row r="5650">
          <cell r="B5650">
            <v>22870</v>
          </cell>
          <cell r="C5650" t="str">
            <v>DANITZA</v>
          </cell>
          <cell r="D5650" t="str">
            <v>CE-22870-PM</v>
          </cell>
          <cell r="E5650" t="str">
            <v>PESQUERA POLAR S.A.</v>
          </cell>
          <cell r="F5650" t="str">
            <v>DECRETO LEY Nº25977</v>
          </cell>
        </row>
        <row r="5651">
          <cell r="B5651">
            <v>22871</v>
          </cell>
          <cell r="C5651" t="str">
            <v>CINCO HERMANOS II</v>
          </cell>
          <cell r="D5651" t="str">
            <v>CE-22871-BM</v>
          </cell>
          <cell r="E5651" t="str">
            <v>AVELLANEDA ZELADA ARISTIDES</v>
          </cell>
          <cell r="F5651" t="str">
            <v>ARTESANAL</v>
          </cell>
        </row>
        <row r="5652">
          <cell r="B5652">
            <v>22874</v>
          </cell>
          <cell r="C5652" t="str">
            <v>DOS HERMANOS VI</v>
          </cell>
          <cell r="D5652" t="str">
            <v>TA-22874-BM</v>
          </cell>
          <cell r="E5652" t="str">
            <v>RUIZ QUIROGA BALTAZAR</v>
          </cell>
          <cell r="F5652" t="str">
            <v>ARTESANAL</v>
          </cell>
        </row>
        <row r="5653">
          <cell r="B5653">
            <v>22876</v>
          </cell>
          <cell r="C5653" t="str">
            <v>SIEMPRE MERCEDES</v>
          </cell>
          <cell r="D5653" t="str">
            <v>PL-22876-CM</v>
          </cell>
          <cell r="E5653" t="str">
            <v>PANTA RUMICHE SANTOS NICOLAS</v>
          </cell>
          <cell r="F5653" t="str">
            <v>ARTESANAL</v>
          </cell>
        </row>
        <row r="5654">
          <cell r="B5654">
            <v>22877</v>
          </cell>
          <cell r="C5654" t="str">
            <v>JESUS MENSAJERO DE PAZ 3</v>
          </cell>
          <cell r="D5654" t="str">
            <v>PL-22877-CM</v>
          </cell>
          <cell r="E5654" t="str">
            <v>IPANAQUE LLONTOP ISACC</v>
          </cell>
          <cell r="F5654" t="str">
            <v>ARTESANAL</v>
          </cell>
        </row>
        <row r="5655">
          <cell r="B5655">
            <v>22881</v>
          </cell>
          <cell r="C5655" t="str">
            <v>DEL ROSARIO</v>
          </cell>
          <cell r="D5655" t="str">
            <v>SY-22881-BM</v>
          </cell>
          <cell r="E5655" t="str">
            <v>ULLON ROJAS JOSE CARLOS</v>
          </cell>
          <cell r="F5655" t="str">
            <v>ARTESANAL</v>
          </cell>
        </row>
        <row r="5656">
          <cell r="B5656">
            <v>22882</v>
          </cell>
          <cell r="C5656" t="str">
            <v>MARYHORHT II</v>
          </cell>
          <cell r="D5656" t="str">
            <v>CE-22882-BM</v>
          </cell>
          <cell r="E5656" t="str">
            <v>BALTODANO SERNA MIGUEL HUMBERTO</v>
          </cell>
          <cell r="F5656" t="str">
            <v>ARTESANAL</v>
          </cell>
        </row>
        <row r="5657">
          <cell r="B5657">
            <v>22886</v>
          </cell>
          <cell r="C5657" t="str">
            <v>SIEMPRE MI DIOS ME GUIARA</v>
          </cell>
          <cell r="D5657" t="str">
            <v>TA-22886-BM</v>
          </cell>
          <cell r="E5657" t="str">
            <v>ZETA PUESCAS DAFNE VANESSA</v>
          </cell>
          <cell r="F5657" t="str">
            <v>DECRETO LEGISLATIVO Nº1273</v>
          </cell>
        </row>
        <row r="5658">
          <cell r="B5658">
            <v>22887</v>
          </cell>
          <cell r="C5658" t="str">
            <v>PRINCIPE DE PAZ</v>
          </cell>
          <cell r="D5658" t="str">
            <v>TA-22887-BM</v>
          </cell>
          <cell r="E5658" t="str">
            <v>BARRO PRECIADO SANTOS</v>
          </cell>
          <cell r="F5658" t="str">
            <v>ARTESANAL</v>
          </cell>
        </row>
        <row r="5659">
          <cell r="B5659">
            <v>22893</v>
          </cell>
          <cell r="C5659" t="str">
            <v>SARITA COLONIA V</v>
          </cell>
          <cell r="D5659" t="str">
            <v>PS-22893-BM</v>
          </cell>
          <cell r="E5659" t="str">
            <v>DE LA CRUZ GUTIERREZ ANTONIO ROBERTO</v>
          </cell>
          <cell r="F5659" t="str">
            <v>ARTESANAL</v>
          </cell>
        </row>
        <row r="5660">
          <cell r="B5660">
            <v>22895</v>
          </cell>
          <cell r="C5660" t="str">
            <v>LOS HERMANOS II</v>
          </cell>
          <cell r="D5660" t="str">
            <v>PS-22895-BM</v>
          </cell>
          <cell r="E5660" t="str">
            <v>DIAZ CABEZUDO PEDRO HUMBERTO</v>
          </cell>
          <cell r="F5660" t="str">
            <v>ARTESANAL</v>
          </cell>
        </row>
        <row r="5661">
          <cell r="B5661">
            <v>22896</v>
          </cell>
          <cell r="C5661" t="str">
            <v>PABLO LUIS III</v>
          </cell>
          <cell r="D5661" t="str">
            <v>PS-22896-BM</v>
          </cell>
          <cell r="E5661" t="str">
            <v>GONZALES RAMOS PABLO ANDRES</v>
          </cell>
          <cell r="F5661" t="str">
            <v>ARTESANAL</v>
          </cell>
        </row>
        <row r="5662">
          <cell r="B5662">
            <v>22897</v>
          </cell>
          <cell r="C5662" t="str">
            <v>SR. DE HUEANCA III</v>
          </cell>
          <cell r="D5662" t="str">
            <v>IO-22897-BM</v>
          </cell>
          <cell r="E5662" t="str">
            <v>MAMANI NINA GLADYS MARUJA</v>
          </cell>
          <cell r="F5662" t="str">
            <v>ARTESANAL</v>
          </cell>
        </row>
        <row r="5663">
          <cell r="B5663">
            <v>22898</v>
          </cell>
          <cell r="C5663" t="str">
            <v>NUEVOS HORIZONTES</v>
          </cell>
          <cell r="D5663" t="str">
            <v>PS-22898-BM</v>
          </cell>
          <cell r="E5663" t="str">
            <v>TIPIAN RAMOS JULIO FRANCISCO</v>
          </cell>
          <cell r="F5663" t="str">
            <v>ARTESANAL</v>
          </cell>
        </row>
        <row r="5664">
          <cell r="B5664">
            <v>22899</v>
          </cell>
          <cell r="C5664" t="str">
            <v>JESUS EL GALILEO</v>
          </cell>
          <cell r="D5664" t="str">
            <v>TA-22899-BM</v>
          </cell>
          <cell r="E5664" t="str">
            <v>JACINTO RUIZ MAURO</v>
          </cell>
          <cell r="F5664" t="str">
            <v>ARTESANAL</v>
          </cell>
        </row>
        <row r="5665">
          <cell r="B5665">
            <v>22904</v>
          </cell>
          <cell r="C5665" t="str">
            <v>COSTA DE ORO</v>
          </cell>
          <cell r="D5665" t="str">
            <v>CO-22904-PM</v>
          </cell>
          <cell r="E5665" t="str">
            <v>PESQUERA EXALMAR S.A.A.</v>
          </cell>
          <cell r="F5665" t="str">
            <v>DECRETO LEY Nº25977</v>
          </cell>
        </row>
        <row r="5666">
          <cell r="B5666">
            <v>22905</v>
          </cell>
          <cell r="C5666" t="str">
            <v>EL ESPECIALISTA II</v>
          </cell>
          <cell r="D5666" t="str">
            <v>PS-22905-BM</v>
          </cell>
          <cell r="E5666" t="str">
            <v>PESQUERA ARTESANAL EL FERROL S.A.C.</v>
          </cell>
          <cell r="F5666" t="str">
            <v>MENOR ESCALA (ANCHOVETA) - ARTESANAL</v>
          </cell>
        </row>
        <row r="5667">
          <cell r="B5667">
            <v>22906</v>
          </cell>
          <cell r="C5667" t="str">
            <v>OFELIA</v>
          </cell>
          <cell r="D5667" t="str">
            <v>CE-22906-BM</v>
          </cell>
          <cell r="E5667" t="str">
            <v>PIMINCHUMO PALOMINO VICTOR JUSTO Y SEGUNDO</v>
          </cell>
          <cell r="F5667" t="str">
            <v>ARTESANAL</v>
          </cell>
        </row>
        <row r="5668">
          <cell r="B5668">
            <v>22908</v>
          </cell>
          <cell r="C5668" t="str">
            <v>BAFER</v>
          </cell>
          <cell r="D5668" t="str">
            <v>CE-22908-CM</v>
          </cell>
          <cell r="E5668" t="str">
            <v>FERNANDEZ STOLL MELZI CARLOS ROBERTO ;GRIMALDI ROMAN MARIA DEL CARMEN</v>
          </cell>
          <cell r="F5668" t="str">
            <v>MENOR ESCALA (ANCHOVETA) - ARTESANAL</v>
          </cell>
        </row>
        <row r="5669">
          <cell r="B5669">
            <v>22911</v>
          </cell>
          <cell r="C5669" t="str">
            <v>POLARIS</v>
          </cell>
          <cell r="D5669" t="str">
            <v>CE-22911-CM</v>
          </cell>
          <cell r="E5669" t="str">
            <v>PESQUERA SOLFISH SAC.</v>
          </cell>
          <cell r="F5669" t="str">
            <v>MENOR ESCALA (ANCHOVETA)</v>
          </cell>
        </row>
        <row r="5670">
          <cell r="B5670">
            <v>22918</v>
          </cell>
          <cell r="C5670" t="str">
            <v>ALASKA I</v>
          </cell>
          <cell r="D5670" t="str">
            <v>PL-22918-CM</v>
          </cell>
          <cell r="E5670" t="str">
            <v>HUAMANCHUMO PALMA ALBERTO</v>
          </cell>
          <cell r="F5670" t="str">
            <v>MENOR ESCALA (ANCHOVETA)</v>
          </cell>
        </row>
        <row r="5671">
          <cell r="B5671">
            <v>22919</v>
          </cell>
          <cell r="C5671" t="str">
            <v>DIOS ES AMOR</v>
          </cell>
          <cell r="D5671" t="str">
            <v>PL-22919-CM</v>
          </cell>
          <cell r="E5671" t="str">
            <v>QUEREBALU CASTRO JOSE ROSARIO</v>
          </cell>
          <cell r="F5671" t="str">
            <v>MENOR ESCALA (ANCHOVETA)</v>
          </cell>
        </row>
        <row r="5672">
          <cell r="B5672">
            <v>22922</v>
          </cell>
          <cell r="C5672" t="str">
            <v>CAROLINA</v>
          </cell>
          <cell r="D5672" t="str">
            <v>IO-22922-CM</v>
          </cell>
          <cell r="E5672" t="str">
            <v>MAMANI CCAMA DE LUPANA ALICIA</v>
          </cell>
          <cell r="F5672" t="str">
            <v>ARTESANAL</v>
          </cell>
        </row>
        <row r="5673">
          <cell r="B5673">
            <v>22927</v>
          </cell>
          <cell r="C5673" t="str">
            <v>SE?R CAUTIVO DE AYABACA II</v>
          </cell>
          <cell r="D5673" t="str">
            <v>PS-22927-BM</v>
          </cell>
          <cell r="E5673" t="str">
            <v>GUTIERREZ SANCHEZ MANUEL ALFOSON</v>
          </cell>
          <cell r="F5673" t="str">
            <v>DECRETO LEGISLATIVO Nº1273</v>
          </cell>
        </row>
        <row r="5674">
          <cell r="B5674">
            <v>22931</v>
          </cell>
          <cell r="C5674" t="str">
            <v>ELENA NICOOL</v>
          </cell>
          <cell r="D5674" t="str">
            <v>CO-22931-BM</v>
          </cell>
          <cell r="E5674" t="str">
            <v>QUI?NEZ MEJIA ROBERT RAUL</v>
          </cell>
          <cell r="F5674" t="str">
            <v>ARTESANAL</v>
          </cell>
        </row>
        <row r="5675">
          <cell r="B5675">
            <v>22932</v>
          </cell>
          <cell r="C5675" t="str">
            <v>EL NI? I</v>
          </cell>
          <cell r="D5675" t="str">
            <v>CO-22932-BM</v>
          </cell>
          <cell r="E5675" t="str">
            <v>DEL RIO SAAVEDRA DANIEL EDUARDO</v>
          </cell>
          <cell r="F5675" t="str">
            <v>DECRETO LEGISLATIVO Nº1273</v>
          </cell>
        </row>
        <row r="5676">
          <cell r="B5676">
            <v>22933</v>
          </cell>
          <cell r="C5676" t="str">
            <v>MAYKOL DENNYS</v>
          </cell>
          <cell r="D5676" t="str">
            <v>CE-22933-BM</v>
          </cell>
          <cell r="E5676" t="str">
            <v>HERNANDEZ OSTOLAZA MARLENE YSABEL</v>
          </cell>
          <cell r="F5676" t="str">
            <v>DECRETO LEGISLATIVO Nº1273</v>
          </cell>
        </row>
        <row r="5677">
          <cell r="B5677">
            <v>22934</v>
          </cell>
          <cell r="C5677" t="str">
            <v>YOSEPI</v>
          </cell>
          <cell r="D5677" t="str">
            <v>IO-22934-BM</v>
          </cell>
          <cell r="E5677" t="str">
            <v>CCOAPAZA AROCUTIPA JAIME RUBEN Y PACO MAMANI LIDIA</v>
          </cell>
          <cell r="F5677" t="str">
            <v>ARTESANAL</v>
          </cell>
        </row>
        <row r="5678">
          <cell r="B5678">
            <v>22937</v>
          </cell>
          <cell r="C5678" t="str">
            <v>OSITO DEL MAR</v>
          </cell>
          <cell r="D5678" t="str">
            <v>MO-22937-BM</v>
          </cell>
          <cell r="E5678" t="str">
            <v>NINA HERRERA FLAVIO ISMAEL</v>
          </cell>
          <cell r="F5678" t="str">
            <v>ARTESANAL</v>
          </cell>
        </row>
        <row r="5679">
          <cell r="B5679">
            <v>22939</v>
          </cell>
          <cell r="C5679" t="str">
            <v>DON VIDAL</v>
          </cell>
          <cell r="D5679" t="str">
            <v>PS-22939-BM</v>
          </cell>
          <cell r="E5679" t="str">
            <v>MEDINA DIAZ MIGUEL ANGEL</v>
          </cell>
          <cell r="F5679" t="str">
            <v>ARTESANAL</v>
          </cell>
        </row>
        <row r="5680">
          <cell r="B5680">
            <v>22943</v>
          </cell>
          <cell r="C5680" t="str">
            <v>EL INTEROCEANICO</v>
          </cell>
          <cell r="D5680" t="str">
            <v>PS-22943-BM</v>
          </cell>
          <cell r="E5680" t="str">
            <v>MEZA MATOS DORIS JOVITA</v>
          </cell>
          <cell r="F5680" t="str">
            <v>ARTESANAL</v>
          </cell>
        </row>
        <row r="5681">
          <cell r="B5681">
            <v>22948</v>
          </cell>
          <cell r="C5681" t="str">
            <v>KOYI</v>
          </cell>
          <cell r="D5681" t="str">
            <v>PS-22948-BM</v>
          </cell>
          <cell r="E5681" t="str">
            <v>VARGAS YA?Z RUBEN MARCELINO</v>
          </cell>
          <cell r="F5681" t="str">
            <v>ARTESANAL</v>
          </cell>
        </row>
        <row r="5682">
          <cell r="B5682">
            <v>22949</v>
          </cell>
          <cell r="C5682" t="str">
            <v>MIGUEL ANGEL</v>
          </cell>
          <cell r="D5682" t="str">
            <v>CE-22949-CM</v>
          </cell>
          <cell r="E5682" t="str">
            <v>PESQUERA ANAMAR S.A.C</v>
          </cell>
          <cell r="F5682" t="str">
            <v>MENOR ESCALA (ANCHOVETA)</v>
          </cell>
        </row>
        <row r="5683">
          <cell r="B5683">
            <v>22950</v>
          </cell>
          <cell r="C5683" t="str">
            <v>MIGUEL ANGEL I</v>
          </cell>
          <cell r="D5683" t="str">
            <v>CE-22950-CM</v>
          </cell>
          <cell r="E5683" t="str">
            <v>PESQUERA ANAMAR S.A.C</v>
          </cell>
          <cell r="F5683" t="str">
            <v>MENOR ESCALA (ANCHOVETA)</v>
          </cell>
        </row>
        <row r="5684">
          <cell r="B5684">
            <v>22951</v>
          </cell>
          <cell r="C5684" t="str">
            <v>MARTINICA</v>
          </cell>
          <cell r="D5684" t="str">
            <v>CO-22951-PM</v>
          </cell>
          <cell r="E5684" t="str">
            <v>AUSTRAL GROUP S.A.A</v>
          </cell>
          <cell r="F5684" t="str">
            <v>DECRETO LEY Nº25977</v>
          </cell>
        </row>
        <row r="5685">
          <cell r="B5685">
            <v>22952</v>
          </cell>
          <cell r="C5685" t="str">
            <v>GIOVANNY</v>
          </cell>
          <cell r="D5685" t="str">
            <v>CO-22952-CM</v>
          </cell>
          <cell r="E5685" t="str">
            <v>ESPINO ROSAS GUILLERMO JOSYMAR</v>
          </cell>
          <cell r="F5685" t="str">
            <v>ARTESANAL</v>
          </cell>
        </row>
        <row r="5686">
          <cell r="B5686">
            <v>22954</v>
          </cell>
          <cell r="C5686" t="str">
            <v>EDUARDO</v>
          </cell>
          <cell r="D5686" t="str">
            <v>HO-22954-BM</v>
          </cell>
          <cell r="E5686" t="str">
            <v>BANCES SANTAMARIA SANTOS ARTURO ;LIMA MARIN BERTHA SOLEDAD</v>
          </cell>
          <cell r="F5686" t="str">
            <v>MENOR ESCALA (ANCHOVETA) - ARTESANAL</v>
          </cell>
        </row>
        <row r="5687">
          <cell r="B5687">
            <v>22955</v>
          </cell>
          <cell r="C5687" t="str">
            <v>MARIA DEL PILAR III</v>
          </cell>
          <cell r="D5687" t="str">
            <v>IO-22955-BM</v>
          </cell>
          <cell r="E5687" t="str">
            <v>FLORES CALLO MARIO Y ZAPATA LUCERO ZENOBIA</v>
          </cell>
          <cell r="F5687" t="str">
            <v>ARTESANAL</v>
          </cell>
        </row>
        <row r="5688">
          <cell r="B5688">
            <v>22957</v>
          </cell>
          <cell r="C5688" t="str">
            <v>DELFIN</v>
          </cell>
          <cell r="D5688" t="str">
            <v>IO-22957-BM</v>
          </cell>
          <cell r="E5688" t="str">
            <v>ASQUI FLORES DANIEL Y VALDIVIA QUISPE GABRIEL</v>
          </cell>
          <cell r="F5688" t="str">
            <v>ARTESANAL</v>
          </cell>
        </row>
        <row r="5689">
          <cell r="B5689">
            <v>22960</v>
          </cell>
          <cell r="C5689" t="str">
            <v>MATILDE I</v>
          </cell>
          <cell r="D5689" t="str">
            <v>IO-22960-BM</v>
          </cell>
          <cell r="E5689" t="str">
            <v>MANCHEGO TRILLO JOHN WILLIAM</v>
          </cell>
          <cell r="F5689" t="str">
            <v>ARTESANAL</v>
          </cell>
        </row>
        <row r="5690">
          <cell r="B5690">
            <v>22963</v>
          </cell>
          <cell r="C5690" t="str">
            <v>CRISTO VIVE</v>
          </cell>
          <cell r="D5690" t="str">
            <v>ZS-22963-BM</v>
          </cell>
          <cell r="E5690" t="str">
            <v>MENDOZA NOE BENITO</v>
          </cell>
          <cell r="F5690" t="str">
            <v>ARTESANAL</v>
          </cell>
        </row>
        <row r="5691">
          <cell r="B5691">
            <v>22964</v>
          </cell>
          <cell r="C5691" t="str">
            <v>MI DANY</v>
          </cell>
          <cell r="D5691" t="str">
            <v>ZS-22964-BM</v>
          </cell>
          <cell r="E5691" t="str">
            <v>RAMIREZ GAMARRA DANIELA</v>
          </cell>
          <cell r="F5691" t="str">
            <v>ARTESANAL</v>
          </cell>
        </row>
        <row r="5692">
          <cell r="B5692">
            <v>22972</v>
          </cell>
          <cell r="C5692" t="str">
            <v>CHOLA BELLA I</v>
          </cell>
          <cell r="D5692" t="str">
            <v>TA-22972-BM</v>
          </cell>
          <cell r="E5692" t="str">
            <v>VALLADARES JIMENEZ CARLOS</v>
          </cell>
          <cell r="F5692" t="str">
            <v>ARTESANAL</v>
          </cell>
        </row>
        <row r="5693">
          <cell r="B5693">
            <v>22973</v>
          </cell>
          <cell r="C5693" t="str">
            <v>ELVIS DAYGORO</v>
          </cell>
          <cell r="D5693" t="str">
            <v>IO-22973-BM</v>
          </cell>
          <cell r="E5693" t="str">
            <v>FLORES ROMERO LUIS</v>
          </cell>
          <cell r="F5693" t="str">
            <v>ARTESANAL</v>
          </cell>
        </row>
        <row r="5694">
          <cell r="B5694">
            <v>22981</v>
          </cell>
          <cell r="C5694" t="str">
            <v>KARELLY</v>
          </cell>
          <cell r="D5694" t="str">
            <v>IO-22981-BM</v>
          </cell>
          <cell r="E5694" t="str">
            <v>COARICONA MENDOZA DALIA HERMINIA ;MENDOZA CCAMA ALFONSO</v>
          </cell>
          <cell r="F5694" t="str">
            <v>ARTESANAL</v>
          </cell>
        </row>
        <row r="5695">
          <cell r="B5695">
            <v>22990</v>
          </cell>
          <cell r="C5695" t="str">
            <v>MI SE?R CAUTIVO</v>
          </cell>
          <cell r="D5695" t="str">
            <v>PL-22990-CM</v>
          </cell>
          <cell r="E5695" t="str">
            <v>FIESTAS IPANAQUE YANINA ESTHER</v>
          </cell>
          <cell r="F5695" t="str">
            <v>ARTESANAL</v>
          </cell>
        </row>
        <row r="5696">
          <cell r="B5696">
            <v>23001</v>
          </cell>
          <cell r="C5696" t="str">
            <v>ELIZABETH</v>
          </cell>
          <cell r="D5696" t="str">
            <v>CO-23001-CM</v>
          </cell>
          <cell r="E5696" t="str">
            <v>CASTILLO MINAYA NICOLAS ROLANDO</v>
          </cell>
          <cell r="F5696" t="str">
            <v>MENOR ESCALA (ANCHOVETA)</v>
          </cell>
        </row>
        <row r="5697">
          <cell r="B5697">
            <v>23002</v>
          </cell>
          <cell r="C5697" t="str">
            <v>RAMUSSA</v>
          </cell>
          <cell r="D5697" t="str">
            <v>CE-23002-CM</v>
          </cell>
          <cell r="E5697" t="str">
            <v>CAVENAGO ZOLEZZI JACOBO ALBERTO</v>
          </cell>
          <cell r="F5697" t="str">
            <v>MENOR ESCALA (ANCHOVETA)</v>
          </cell>
        </row>
        <row r="5698">
          <cell r="B5698">
            <v>23003</v>
          </cell>
          <cell r="C5698" t="str">
            <v>DO? PAULA 1</v>
          </cell>
          <cell r="D5698" t="str">
            <v>PS-23003-BM</v>
          </cell>
          <cell r="E5698" t="str">
            <v>CHINCHILLA PERALTA FERNANDO ESTEBAN ;OLIVA FERNANDEZ MERCEDES SATURNINA</v>
          </cell>
          <cell r="F5698" t="str">
            <v>ARTESANAL</v>
          </cell>
        </row>
        <row r="5699">
          <cell r="B5699">
            <v>23005</v>
          </cell>
          <cell r="C5699" t="str">
            <v>TRES MARIAS I</v>
          </cell>
          <cell r="D5699" t="str">
            <v>IO-23005-BM</v>
          </cell>
          <cell r="E5699" t="str">
            <v>MANRIQUE ORE DE RECABARREN MARIANGELA JESUS</v>
          </cell>
          <cell r="F5699" t="str">
            <v>ARTESANAL</v>
          </cell>
        </row>
        <row r="5700">
          <cell r="B5700">
            <v>23006</v>
          </cell>
          <cell r="C5700" t="str">
            <v>MAR BELLA II</v>
          </cell>
          <cell r="D5700" t="str">
            <v>IO-23006-CM</v>
          </cell>
          <cell r="E5700" t="str">
            <v>LA ROSA DIAZ VICENTE Y SERRANO QUISPE FREDESVILDA JULIA</v>
          </cell>
          <cell r="F5700" t="str">
            <v>ARTESANAL</v>
          </cell>
        </row>
        <row r="5701">
          <cell r="B5701">
            <v>23007</v>
          </cell>
          <cell r="C5701" t="str">
            <v>SE?R CAUTIVO DE AYABACA</v>
          </cell>
          <cell r="D5701" t="str">
            <v>PL-23007-CM</v>
          </cell>
          <cell r="E5701" t="str">
            <v>ISIQUE URCIA ALEJANDRO ;PANTA DE ISIQUE MARIA ANITA</v>
          </cell>
          <cell r="F5701" t="str">
            <v>ARTESANAL</v>
          </cell>
        </row>
        <row r="5702">
          <cell r="B5702">
            <v>23008</v>
          </cell>
          <cell r="C5702" t="str">
            <v>JUANA EMILIA</v>
          </cell>
          <cell r="D5702" t="str">
            <v>PL-23008-CM</v>
          </cell>
          <cell r="E5702" t="str">
            <v>MEJIA OSORIO CARMEN BEATRIZ</v>
          </cell>
          <cell r="F5702" t="str">
            <v>ARTESANAL</v>
          </cell>
        </row>
        <row r="5703">
          <cell r="B5703">
            <v>23009</v>
          </cell>
          <cell r="C5703" t="str">
            <v>DANFER Y ANDERSON</v>
          </cell>
          <cell r="D5703" t="str">
            <v>SE-23009-BM</v>
          </cell>
          <cell r="E5703" t="str">
            <v>CHIRINOS LEYTON SONIA ALEJANDRINA</v>
          </cell>
          <cell r="F5703" t="str">
            <v>ARTESANAL</v>
          </cell>
        </row>
        <row r="5704">
          <cell r="B5704">
            <v>23013</v>
          </cell>
          <cell r="C5704" t="str">
            <v>RAFER III</v>
          </cell>
          <cell r="D5704" t="str">
            <v>CO-23013-BM</v>
          </cell>
          <cell r="E5704" t="str">
            <v>TRIVI? SALAZAR FRANCISCO GUSTAVO</v>
          </cell>
          <cell r="F5704" t="str">
            <v>DECRETO LEGISLATIVO Nº1273</v>
          </cell>
        </row>
        <row r="5705">
          <cell r="B5705">
            <v>23016</v>
          </cell>
          <cell r="C5705" t="str">
            <v>LAS GEMELAS</v>
          </cell>
          <cell r="D5705" t="str">
            <v>CO-23016-BM</v>
          </cell>
          <cell r="E5705" t="str">
            <v>CHAPILLIQUEN OSTOS LUIS FERNANDO ;VENTOCILLA NAVARRO MARISOL FELICITA</v>
          </cell>
          <cell r="F5705" t="str">
            <v>ARTESANAL</v>
          </cell>
        </row>
        <row r="5706">
          <cell r="B5706">
            <v>3019</v>
          </cell>
          <cell r="C5706" t="str">
            <v>JCE</v>
          </cell>
          <cell r="D5706" t="str">
            <v>PL-03019-BM</v>
          </cell>
          <cell r="E5706" t="str">
            <v>CASTRO VASQUEZ JOSE ENRIQUE ;TORRES ZAPATA CATHERINE MARITZA</v>
          </cell>
          <cell r="F5706" t="str">
            <v>ARTESANAL</v>
          </cell>
        </row>
        <row r="5707">
          <cell r="B5707">
            <v>23023</v>
          </cell>
          <cell r="C5707" t="str">
            <v>JAMPIER</v>
          </cell>
          <cell r="D5707" t="str">
            <v>PL-23023-BM</v>
          </cell>
          <cell r="E5707" t="str">
            <v>CASTRO CURO JANETH MARIBEL ;LLENQUE PAIVA CARLOS ENRIQUE</v>
          </cell>
          <cell r="F5707" t="str">
            <v>ARTESANAL</v>
          </cell>
        </row>
        <row r="5708">
          <cell r="B5708">
            <v>23024</v>
          </cell>
          <cell r="C5708" t="str">
            <v>VICTORIA</v>
          </cell>
          <cell r="D5708" t="str">
            <v>PL-23024-BM</v>
          </cell>
          <cell r="E5708" t="str">
            <v>MAYAUTE CRESPO LUIS ALBERTO</v>
          </cell>
          <cell r="F5708" t="str">
            <v>DECRETO LEGISLATIVO Nº1273</v>
          </cell>
        </row>
        <row r="5709">
          <cell r="B5709">
            <v>23026</v>
          </cell>
          <cell r="C5709" t="str">
            <v>MI JARIN I</v>
          </cell>
          <cell r="D5709" t="str">
            <v>CO-23026-BM</v>
          </cell>
          <cell r="E5709" t="str">
            <v>CARRASCO LOPEZ ANA MARIA</v>
          </cell>
          <cell r="F5709" t="str">
            <v>ARTESANAL</v>
          </cell>
        </row>
        <row r="5710">
          <cell r="B5710">
            <v>23027</v>
          </cell>
          <cell r="C5710" t="str">
            <v>RODAS I</v>
          </cell>
          <cell r="D5710" t="str">
            <v>CO-23027-CM</v>
          </cell>
          <cell r="E5710" t="str">
            <v>EMPRESA PESQUERA ARTESANAL COSTA DEL SOL S.A.C</v>
          </cell>
          <cell r="F5710" t="str">
            <v>MENOR ESCALA (ANCHOVETA) - ARTESANAL</v>
          </cell>
        </row>
        <row r="5711">
          <cell r="B5711">
            <v>23029</v>
          </cell>
          <cell r="C5711" t="str">
            <v>DON GUILLERMO II</v>
          </cell>
          <cell r="D5711" t="str">
            <v>PT-23029-CM</v>
          </cell>
          <cell r="E5711" t="str">
            <v>CHERRE NUNURA GUILLERMO ;PERICHE DE CHERRE MERCEDES</v>
          </cell>
          <cell r="F5711" t="str">
            <v>MENOR ESCALA (ANCHOVETA) - ARTESANAL</v>
          </cell>
        </row>
        <row r="5712">
          <cell r="B5712">
            <v>23030</v>
          </cell>
          <cell r="C5712" t="str">
            <v>JEHOVA ES MI PASTOR</v>
          </cell>
          <cell r="D5712" t="str">
            <v>PT-23030-BM</v>
          </cell>
          <cell r="E5712" t="str">
            <v>AGURTO IPANAQUE TEODOMIRO ;FIESTAS PAZOS PAULINA MARITZA</v>
          </cell>
          <cell r="F5712" t="str">
            <v>DECRETO LEGISLATIVO Nº1273</v>
          </cell>
        </row>
        <row r="5713">
          <cell r="B5713">
            <v>23033</v>
          </cell>
          <cell r="C5713" t="str">
            <v>MI ROXANITA</v>
          </cell>
          <cell r="D5713" t="str">
            <v>PL-23033-BM</v>
          </cell>
          <cell r="E5713" t="str">
            <v>LLENQUE FIESTAS PABLO</v>
          </cell>
          <cell r="F5713" t="str">
            <v>ARTESANAL</v>
          </cell>
        </row>
        <row r="5714">
          <cell r="B5714">
            <v>23040</v>
          </cell>
          <cell r="C5714" t="str">
            <v>HENRY</v>
          </cell>
          <cell r="D5714" t="str">
            <v>PL-23040-BM</v>
          </cell>
          <cell r="E5714" t="str">
            <v>CALDERON BENAVENTE CARLOS ALBERTO</v>
          </cell>
          <cell r="F5714" t="str">
            <v>ARTESANAL</v>
          </cell>
        </row>
        <row r="5715">
          <cell r="B5715">
            <v>23041</v>
          </cell>
          <cell r="C5715" t="str">
            <v>CHINO PAPO</v>
          </cell>
          <cell r="D5715" t="str">
            <v>PS-23041-BM</v>
          </cell>
          <cell r="E5715" t="str">
            <v>GARCIA BARRIOS MARCOS CLAUDIO</v>
          </cell>
          <cell r="F5715" t="str">
            <v>ARTESANAL</v>
          </cell>
        </row>
        <row r="5716">
          <cell r="B5716">
            <v>23042</v>
          </cell>
          <cell r="C5716" t="str">
            <v>MI FABIAN</v>
          </cell>
          <cell r="D5716" t="str">
            <v>PL-23042-BM</v>
          </cell>
          <cell r="E5716" t="str">
            <v>FIESTAS MARTINEZ JUAN EMILIO</v>
          </cell>
          <cell r="F5716" t="str">
            <v>ARTESANAL</v>
          </cell>
        </row>
        <row r="5717">
          <cell r="B5717">
            <v>23046</v>
          </cell>
          <cell r="C5717" t="str">
            <v>SHALON ADONAI 2</v>
          </cell>
          <cell r="D5717" t="str">
            <v>TA-23046-BM</v>
          </cell>
          <cell r="E5717" t="str">
            <v>CHULLE GONZALES JULIO ENRIQUE</v>
          </cell>
          <cell r="F5717" t="str">
            <v>ARTESANAL</v>
          </cell>
        </row>
        <row r="5718">
          <cell r="B5718">
            <v>23047</v>
          </cell>
          <cell r="C5718" t="str">
            <v>MONITOR HUASCAR 1</v>
          </cell>
          <cell r="D5718" t="str">
            <v>PL-23047-CM</v>
          </cell>
          <cell r="E5718" t="str">
            <v>PESQUERA ORLAND S.A.C.</v>
          </cell>
          <cell r="F5718" t="str">
            <v>LEY Nº26920</v>
          </cell>
        </row>
        <row r="5719">
          <cell r="B5719">
            <v>23049</v>
          </cell>
          <cell r="C5719" t="str">
            <v>DO? ROSA II</v>
          </cell>
          <cell r="D5719" t="str">
            <v>CO-23049-BM</v>
          </cell>
          <cell r="E5719" t="str">
            <v>MAZA SANCHEZ DE RAMOS ADELGUIZA ANGELICA ;RAMOS MATIAS WILLIAMS JAVIER</v>
          </cell>
          <cell r="F5719" t="str">
            <v>ARTESANAL</v>
          </cell>
        </row>
        <row r="5720">
          <cell r="B5720">
            <v>23050</v>
          </cell>
          <cell r="C5720" t="str">
            <v>MILAGROS ELIZABETH</v>
          </cell>
          <cell r="D5720" t="str">
            <v>CO-23050-CM</v>
          </cell>
          <cell r="E5720" t="str">
            <v>FIESTAS PAZOS JOSE MARTIN</v>
          </cell>
          <cell r="F5720" t="str">
            <v>MENOR ESCALA (ANCHOVETA) - ARTESANAL</v>
          </cell>
        </row>
        <row r="5721">
          <cell r="B5721">
            <v>23053</v>
          </cell>
          <cell r="C5721" t="str">
            <v>JIREH I</v>
          </cell>
          <cell r="D5721" t="str">
            <v>SE-23053-BM</v>
          </cell>
          <cell r="E5721" t="str">
            <v>GASPAR COLLAS FELIPE</v>
          </cell>
          <cell r="F5721" t="str">
            <v>ARTESANAL</v>
          </cell>
        </row>
        <row r="5722">
          <cell r="B5722">
            <v>23055</v>
          </cell>
          <cell r="C5722" t="str">
            <v>OBED GERALD I</v>
          </cell>
          <cell r="D5722" t="str">
            <v>PS-23055-BM</v>
          </cell>
          <cell r="E5722" t="str">
            <v>QUISPE HUAMANI ZOCIMO GENARO ;SUAREZ MORALES SANTOS MARINO</v>
          </cell>
          <cell r="F5722" t="str">
            <v>ARTESANAL</v>
          </cell>
        </row>
        <row r="5723">
          <cell r="B5723">
            <v>23057</v>
          </cell>
          <cell r="C5723" t="str">
            <v>MARIA Y NICOL I</v>
          </cell>
          <cell r="D5723" t="str">
            <v>IO-23057-CM</v>
          </cell>
          <cell r="E5723" t="str">
            <v>MAQUERA QUISPE HUGO SOTIL ;MAQUERA QUISPE RUBEN ;QUISPE CHURA MARTHA ANGELICA</v>
          </cell>
          <cell r="F5723" t="str">
            <v>ARTESANAL</v>
          </cell>
        </row>
        <row r="5724">
          <cell r="B5724">
            <v>23058</v>
          </cell>
          <cell r="C5724" t="str">
            <v>ISRAEL</v>
          </cell>
          <cell r="D5724" t="str">
            <v>PL-23058-CM</v>
          </cell>
          <cell r="E5724" t="str">
            <v>RAMOS RODRIGUEZ REYNALDO</v>
          </cell>
          <cell r="F5724" t="str">
            <v>MENOR ESCALA (ANCHOVETA)</v>
          </cell>
        </row>
        <row r="5725">
          <cell r="B5725">
            <v>23061</v>
          </cell>
          <cell r="C5725" t="str">
            <v>PIERRE II</v>
          </cell>
          <cell r="D5725" t="str">
            <v>PS-23061-BM</v>
          </cell>
          <cell r="E5725" t="str">
            <v>DE LA CRUZ GARCIA MARIA JULIA</v>
          </cell>
          <cell r="F5725" t="str">
            <v>ARTESANAL</v>
          </cell>
        </row>
        <row r="5726">
          <cell r="B5726">
            <v>23062</v>
          </cell>
          <cell r="C5726" t="str">
            <v>SE?R CAUTIVO DE AYABACA</v>
          </cell>
          <cell r="D5726" t="str">
            <v>CO-23062-BM</v>
          </cell>
          <cell r="E5726" t="str">
            <v>GUTIERREZ SANCHEZ MANUEL ALFOSON</v>
          </cell>
          <cell r="F5726" t="str">
            <v>DECRETO LEGISLATIVO Nº1273</v>
          </cell>
        </row>
        <row r="5727">
          <cell r="B5727">
            <v>23063</v>
          </cell>
          <cell r="C5727" t="str">
            <v>DO? VICTORIA</v>
          </cell>
          <cell r="D5727" t="str">
            <v>IO-23063-CM</v>
          </cell>
          <cell r="E5727" t="str">
            <v>CUTIPA ARI SANTIAGO ;MAMANI DE CUTIPA JACINTA</v>
          </cell>
          <cell r="F5727" t="str">
            <v>MENOR ESCALA (ANCHOVETA) - ARTESANAL</v>
          </cell>
        </row>
        <row r="5728">
          <cell r="B5728">
            <v>23066</v>
          </cell>
          <cell r="C5728" t="str">
            <v>SALVADOR II</v>
          </cell>
          <cell r="D5728" t="str">
            <v>HO-23066-CM</v>
          </cell>
          <cell r="E5728" t="str">
            <v>SALVADOR ZA FISHING S.A.C.</v>
          </cell>
          <cell r="F5728" t="str">
            <v>LEY Nº26920</v>
          </cell>
        </row>
        <row r="5729">
          <cell r="B5729">
            <v>23078</v>
          </cell>
          <cell r="C5729" t="str">
            <v>RONALD LEONEL</v>
          </cell>
          <cell r="D5729" t="str">
            <v>SE-23078-BM</v>
          </cell>
          <cell r="E5729" t="str">
            <v>BURGOS RIOS JULIO DAMIAN</v>
          </cell>
          <cell r="F5729" t="str">
            <v>ARTESANAL</v>
          </cell>
        </row>
        <row r="5730">
          <cell r="B5730">
            <v>23089</v>
          </cell>
          <cell r="C5730" t="str">
            <v>DON PEDRO</v>
          </cell>
          <cell r="D5730" t="str">
            <v>IO-23089-BM</v>
          </cell>
          <cell r="E5730" t="str">
            <v>YTURRI SACA RENZO Y NEIRA ARAOZ CESAR AUGUSTO</v>
          </cell>
          <cell r="F5730" t="str">
            <v>ARTESANAL</v>
          </cell>
        </row>
        <row r="5731">
          <cell r="B5731">
            <v>23091</v>
          </cell>
          <cell r="C5731" t="str">
            <v>KIKE</v>
          </cell>
          <cell r="D5731" t="str">
            <v>SE-23091-BM</v>
          </cell>
          <cell r="E5731" t="str">
            <v>ORDINOLA MOGOLLON JULIO</v>
          </cell>
          <cell r="F5731" t="str">
            <v>ARTESANAL</v>
          </cell>
        </row>
        <row r="5732">
          <cell r="B5732">
            <v>23093</v>
          </cell>
          <cell r="C5732" t="str">
            <v>DON FELIX</v>
          </cell>
          <cell r="D5732" t="str">
            <v>PS-23093-BM</v>
          </cell>
          <cell r="E5732" t="str">
            <v>MEDINA JIMENEZ CYNTHIA KARINA</v>
          </cell>
          <cell r="F5732" t="str">
            <v>ARTESANAL</v>
          </cell>
        </row>
        <row r="5733">
          <cell r="B5733">
            <v>23100</v>
          </cell>
          <cell r="C5733" t="str">
            <v>BALI</v>
          </cell>
          <cell r="D5733" t="str">
            <v>CO-23100-BM</v>
          </cell>
          <cell r="E5733" t="str">
            <v>CERON BORJAS PEDRO MARTIN</v>
          </cell>
          <cell r="F5733" t="str">
            <v>DECRETO LEGISLATIVO Nº1273</v>
          </cell>
        </row>
        <row r="5734">
          <cell r="B5734">
            <v>23102</v>
          </cell>
          <cell r="C5734" t="str">
            <v>MARIJUAN</v>
          </cell>
          <cell r="D5734" t="str">
            <v>IO-23102-BM</v>
          </cell>
          <cell r="E5734" t="str">
            <v>LERMA DE TI? MARIA MANUELA ;TI? AGUILAR JUAN</v>
          </cell>
          <cell r="F5734" t="str">
            <v>ARTESANAL</v>
          </cell>
        </row>
        <row r="5735">
          <cell r="B5735">
            <v>23104</v>
          </cell>
          <cell r="C5735" t="str">
            <v>MODESTO</v>
          </cell>
          <cell r="D5735" t="str">
            <v>CO-23104-CM</v>
          </cell>
          <cell r="E5735" t="str">
            <v>CI?RA PARDO DANIELA ISABEL ;CI?RA PARDO MATIAS EDUARDO ;CI?RA PARDO NICOLAS MATEO ;CI?RA SALAZAR ROSA IVETTE ;CI?RA ZEGARRA ROSA MARIA</v>
          </cell>
          <cell r="F5735" t="str">
            <v>LEY Nº26920</v>
          </cell>
        </row>
        <row r="5736">
          <cell r="B5736">
            <v>23108</v>
          </cell>
          <cell r="C5736" t="str">
            <v>ADRIANA II</v>
          </cell>
          <cell r="D5736" t="str">
            <v>HO-23108-BM</v>
          </cell>
          <cell r="E5736" t="str">
            <v>LEON CARRASCO NELLY ELIZABETH</v>
          </cell>
          <cell r="F5736" t="str">
            <v>ARTESANAL</v>
          </cell>
        </row>
        <row r="5737">
          <cell r="B5737">
            <v>23109</v>
          </cell>
          <cell r="C5737" t="str">
            <v>JESUS EN TI CONFIO</v>
          </cell>
          <cell r="D5737" t="str">
            <v>PT-23109-BM</v>
          </cell>
          <cell r="E5737" t="str">
            <v>PAZOS SABA DOMINGO GERMAN</v>
          </cell>
          <cell r="F5737" t="str">
            <v>DS. 006-2016-PRODUCE</v>
          </cell>
        </row>
        <row r="5738">
          <cell r="B5738">
            <v>23111</v>
          </cell>
          <cell r="C5738" t="str">
            <v>JACQUE</v>
          </cell>
          <cell r="D5738" t="str">
            <v>PT-23111-BM</v>
          </cell>
          <cell r="E5738" t="str">
            <v>JACINTO FIESTAS PEDRO</v>
          </cell>
          <cell r="F5738" t="str">
            <v>ARTESANAL</v>
          </cell>
        </row>
        <row r="5739">
          <cell r="B5739">
            <v>23118</v>
          </cell>
          <cell r="C5739" t="str">
            <v>CALAMAR I</v>
          </cell>
          <cell r="D5739" t="str">
            <v>CO-23118-BM</v>
          </cell>
          <cell r="E5739" t="str">
            <v>PERUPEZ S.A.C.</v>
          </cell>
          <cell r="F5739" t="str">
            <v>MENOR ESCALA</v>
          </cell>
        </row>
        <row r="5740">
          <cell r="B5740">
            <v>23119</v>
          </cell>
          <cell r="C5740" t="str">
            <v>CALAMAR II</v>
          </cell>
          <cell r="D5740" t="str">
            <v>CO-23119-BM</v>
          </cell>
          <cell r="E5740" t="str">
            <v>PERUPEZ S.A.C.</v>
          </cell>
          <cell r="F5740" t="str">
            <v>MENOR ESCALA</v>
          </cell>
        </row>
        <row r="5741">
          <cell r="B5741">
            <v>23120</v>
          </cell>
          <cell r="C5741" t="str">
            <v>CALAMAR III</v>
          </cell>
          <cell r="D5741" t="str">
            <v>CO-23120-BM</v>
          </cell>
          <cell r="E5741" t="str">
            <v>PERUPEZ S.A.C.</v>
          </cell>
          <cell r="F5741" t="str">
            <v>MENOR ESCALA</v>
          </cell>
        </row>
        <row r="5742">
          <cell r="B5742">
            <v>23125</v>
          </cell>
          <cell r="C5742" t="str">
            <v>JOSUE - 2</v>
          </cell>
          <cell r="D5742" t="str">
            <v>CO-23125-CM</v>
          </cell>
          <cell r="E5742" t="str">
            <v>EFFIO SUCLUPE JOSUE ANTONIO</v>
          </cell>
          <cell r="F5742" t="str">
            <v>MENOR ESCALA (ANCHOVETA)</v>
          </cell>
        </row>
        <row r="5743">
          <cell r="B5743">
            <v>23128</v>
          </cell>
          <cell r="C5743" t="str">
            <v>SE?R DEL MAR</v>
          </cell>
          <cell r="D5743" t="str">
            <v>CO-23128-BM</v>
          </cell>
          <cell r="E5743" t="str">
            <v>FIESTAS PAZOS JOSE SANTOS</v>
          </cell>
          <cell r="F5743" t="str">
            <v>MENOR ESCALA (ANCHOVETA)</v>
          </cell>
        </row>
        <row r="5744">
          <cell r="B5744">
            <v>23129</v>
          </cell>
          <cell r="C5744" t="str">
            <v>FERNANDA-I</v>
          </cell>
          <cell r="D5744" t="str">
            <v>CO-23129-CM</v>
          </cell>
          <cell r="E5744" t="str">
            <v>SUASNABAR VARAS MARIA AZUCENA DEL PILAR</v>
          </cell>
          <cell r="F5744" t="str">
            <v>ARTESANAL</v>
          </cell>
        </row>
        <row r="5745">
          <cell r="B5745">
            <v>23131</v>
          </cell>
          <cell r="C5745" t="str">
            <v>FREDDYS</v>
          </cell>
          <cell r="D5745" t="str">
            <v>CE-23131-BM</v>
          </cell>
          <cell r="E5745" t="str">
            <v>HUAMANCHUMO DURAN FREDI OMAR</v>
          </cell>
          <cell r="F5745" t="str">
            <v>ARTESANAL</v>
          </cell>
        </row>
        <row r="5746">
          <cell r="B5746">
            <v>23135</v>
          </cell>
          <cell r="C5746" t="str">
            <v>RODAS II</v>
          </cell>
          <cell r="D5746" t="str">
            <v>CO-23135-CM</v>
          </cell>
          <cell r="E5746" t="str">
            <v>EMPRESA PESQUERA ARTESANAL COSTA DEL SOL S.A.C</v>
          </cell>
          <cell r="F5746" t="str">
            <v>MENOR ESCALA (ANCHOVETA) - ARTESANAL</v>
          </cell>
        </row>
        <row r="5747">
          <cell r="B5747">
            <v>23136</v>
          </cell>
          <cell r="C5747" t="str">
            <v>RODAS III</v>
          </cell>
          <cell r="D5747" t="str">
            <v>CO-23136-CM</v>
          </cell>
          <cell r="E5747" t="str">
            <v>EMPRESA PESQUERA ARTESANAL COSTA DEL SOL S.A.C</v>
          </cell>
          <cell r="F5747" t="str">
            <v>MENOR ESCALA (ANCHOVETA) - ARTESANAL</v>
          </cell>
        </row>
        <row r="5748">
          <cell r="B5748">
            <v>23137</v>
          </cell>
          <cell r="C5748" t="str">
            <v>RODAS IV</v>
          </cell>
          <cell r="D5748" t="str">
            <v>CO-23137-CM</v>
          </cell>
          <cell r="E5748" t="str">
            <v>EMPRESA PESQUERA ARTESANAL COSTA DEL SOL S.A.C</v>
          </cell>
          <cell r="F5748" t="str">
            <v>MENOR ESCALA (ANCHOVETA) - ARTESANAL</v>
          </cell>
        </row>
        <row r="5749">
          <cell r="B5749">
            <v>23138</v>
          </cell>
          <cell r="C5749" t="str">
            <v>RODAS V</v>
          </cell>
          <cell r="D5749" t="str">
            <v>CO-23138-CM</v>
          </cell>
          <cell r="E5749" t="str">
            <v>EMPRESA PESQUERA ARTESANAL COSTA DEL SOL S.A.C</v>
          </cell>
          <cell r="F5749" t="str">
            <v>MENOR ESCALA (ANCHOVETA) - ARTESANAL</v>
          </cell>
        </row>
        <row r="5750">
          <cell r="B5750">
            <v>23140</v>
          </cell>
          <cell r="C5750" t="str">
            <v>MACARENA</v>
          </cell>
          <cell r="D5750" t="str">
            <v>PS-23140-BM</v>
          </cell>
          <cell r="E5750" t="str">
            <v>ESTREMADOYRO REYES HECTOR MANUEL</v>
          </cell>
          <cell r="F5750" t="str">
            <v>ARTESANAL</v>
          </cell>
        </row>
        <row r="5751">
          <cell r="B5751">
            <v>23141</v>
          </cell>
          <cell r="C5751" t="str">
            <v>TRIPITA</v>
          </cell>
          <cell r="D5751" t="str">
            <v>PS-23141-BM</v>
          </cell>
          <cell r="E5751" t="str">
            <v>BARRIENTOS VALENZUELA LUZ MARIBEL ;PE? CONTRERAS HERNAN ALBERTO</v>
          </cell>
          <cell r="F5751" t="str">
            <v>ARTESANAL</v>
          </cell>
        </row>
        <row r="5752">
          <cell r="B5752">
            <v>23142</v>
          </cell>
          <cell r="C5752" t="str">
            <v>MI FELICITA 3</v>
          </cell>
          <cell r="D5752" t="str">
            <v>CO-23142-PM</v>
          </cell>
          <cell r="E5752" t="str">
            <v>CORPORACION NUNTON S.A.C</v>
          </cell>
          <cell r="F5752" t="str">
            <v>LEY Nº26920</v>
          </cell>
        </row>
        <row r="5753">
          <cell r="B5753">
            <v>23143</v>
          </cell>
          <cell r="C5753" t="str">
            <v>DON FUJI</v>
          </cell>
          <cell r="D5753" t="str">
            <v>CE-23143-BM</v>
          </cell>
          <cell r="E5753" t="str">
            <v>DAVILA CASTRO FELIX HIPOLITO ;MENDOZA ABANTO ADALBERTA</v>
          </cell>
          <cell r="F5753" t="str">
            <v>ARTESANAL</v>
          </cell>
        </row>
        <row r="5754">
          <cell r="B5754">
            <v>21350</v>
          </cell>
          <cell r="C5754" t="str">
            <v>VIRGEN DE CHAPI I</v>
          </cell>
          <cell r="D5754" t="str">
            <v>PS-21350-BM</v>
          </cell>
          <cell r="E5754" t="str">
            <v>BERNAL VELASQUEZ JUAN HUMBERTO</v>
          </cell>
          <cell r="F5754" t="str">
            <v>MENOR ESCALA (ANCHOVETA) - ARTESANAL</v>
          </cell>
        </row>
        <row r="5755">
          <cell r="B5755">
            <v>23153</v>
          </cell>
          <cell r="C5755" t="str">
            <v>MI ANITA II</v>
          </cell>
          <cell r="D5755" t="str">
            <v>CE-23153-PM</v>
          </cell>
          <cell r="E5755" t="str">
            <v>CUSTODIO EFFIO LORENZO</v>
          </cell>
          <cell r="F5755" t="str">
            <v>LEY Nº26920</v>
          </cell>
        </row>
        <row r="5756">
          <cell r="B5756">
            <v>23160</v>
          </cell>
          <cell r="C5756" t="str">
            <v>ISRAEL</v>
          </cell>
          <cell r="D5756" t="str">
            <v>TA-23160-BM</v>
          </cell>
          <cell r="E5756" t="str">
            <v>JACINTO PANTA CARLOS JIMMY</v>
          </cell>
          <cell r="F5756" t="str">
            <v>ARTESANAL</v>
          </cell>
        </row>
        <row r="5757">
          <cell r="B5757">
            <v>23162</v>
          </cell>
          <cell r="C5757" t="str">
            <v>DINA</v>
          </cell>
          <cell r="D5757" t="str">
            <v>CE-23162-CM</v>
          </cell>
          <cell r="E5757" t="str">
            <v>PESQUERA KEOPS S.A.C.</v>
          </cell>
          <cell r="F5757" t="str">
            <v>MENOR ESCALA (ANCHOVETA) - ARTESANAL</v>
          </cell>
        </row>
        <row r="5758">
          <cell r="B5758">
            <v>23163</v>
          </cell>
          <cell r="C5758" t="str">
            <v>CANARIO IV</v>
          </cell>
          <cell r="D5758" t="str">
            <v>PS-23163-BM</v>
          </cell>
          <cell r="E5758" t="str">
            <v>GARCIA DE LA CRUZ JULIO MANUEL ;GARCIA VILLANUEVA ZENON ESTEBAN</v>
          </cell>
          <cell r="F5758" t="str">
            <v>ARTESANAL</v>
          </cell>
        </row>
        <row r="5759">
          <cell r="B5759">
            <v>23166</v>
          </cell>
          <cell r="C5759" t="str">
            <v>SAN ANTONIO</v>
          </cell>
          <cell r="D5759" t="str">
            <v>PT-23166-CM</v>
          </cell>
          <cell r="E5759" t="str">
            <v>ECA PANTA NOE</v>
          </cell>
          <cell r="F5759" t="str">
            <v>MENOR ESCALA (ANCHOVETA)</v>
          </cell>
        </row>
        <row r="5760">
          <cell r="B5760">
            <v>23167</v>
          </cell>
          <cell r="C5760" t="str">
            <v>LIGURIA</v>
          </cell>
          <cell r="D5760" t="str">
            <v>CO-23167-PM</v>
          </cell>
          <cell r="E5760" t="str">
            <v>PESQUERA EXALMAR S.A.A.</v>
          </cell>
          <cell r="F5760" t="str">
            <v>DECRETO LEY Nº25977</v>
          </cell>
        </row>
        <row r="5761">
          <cell r="B5761">
            <v>23168</v>
          </cell>
          <cell r="C5761" t="str">
            <v>SAMI I</v>
          </cell>
          <cell r="D5761" t="str">
            <v>CE-23168-CM</v>
          </cell>
          <cell r="E5761" t="str">
            <v>GRUPO EMPRESARIAL MORENO S.A.C.</v>
          </cell>
          <cell r="F5761" t="str">
            <v>ARTESANAL</v>
          </cell>
        </row>
        <row r="5762">
          <cell r="B5762">
            <v>23169</v>
          </cell>
          <cell r="C5762" t="str">
            <v>GREYNELLY I</v>
          </cell>
          <cell r="D5762" t="str">
            <v>SE-23169-BM</v>
          </cell>
          <cell r="E5762" t="str">
            <v>MORE GUERRERO GERARDO</v>
          </cell>
          <cell r="F5762" t="str">
            <v>ARTESANAL</v>
          </cell>
        </row>
        <row r="5763">
          <cell r="B5763">
            <v>23173</v>
          </cell>
          <cell r="C5763" t="str">
            <v>RODRIGO-2</v>
          </cell>
          <cell r="D5763" t="str">
            <v>SY-23173-BM</v>
          </cell>
          <cell r="E5763" t="str">
            <v>CARDENAS NUNJA JOSE WILLY</v>
          </cell>
          <cell r="F5763" t="str">
            <v>ARTESANAL</v>
          </cell>
        </row>
        <row r="5764">
          <cell r="B5764">
            <v>23186</v>
          </cell>
          <cell r="C5764" t="str">
            <v>SIEMPRE CAUTIVO</v>
          </cell>
          <cell r="D5764" t="str">
            <v>TA-23186-BM</v>
          </cell>
          <cell r="E5764" t="str">
            <v>PANTA RUIZ ESTEBAN</v>
          </cell>
          <cell r="F5764" t="str">
            <v>ARTESANAL</v>
          </cell>
        </row>
        <row r="5765">
          <cell r="B5765">
            <v>23187</v>
          </cell>
          <cell r="C5765" t="str">
            <v>IRMA RAQUEL</v>
          </cell>
          <cell r="D5765" t="str">
            <v>TA-23187-BM</v>
          </cell>
          <cell r="E5765" t="str">
            <v>ANTON GARCIA JAVIER MARTIN</v>
          </cell>
          <cell r="F5765" t="str">
            <v>ARTESANAL</v>
          </cell>
        </row>
        <row r="5766">
          <cell r="B5766">
            <v>23189</v>
          </cell>
          <cell r="C5766" t="str">
            <v>ANGEL I</v>
          </cell>
          <cell r="D5766" t="str">
            <v>IO-23189-CM</v>
          </cell>
          <cell r="E5766" t="str">
            <v>RODRIGUEZ CHAVEZ ANGEL REYNALDO</v>
          </cell>
          <cell r="F5766" t="str">
            <v>MENOR ESCALA (ANCHOVETA)</v>
          </cell>
        </row>
        <row r="5767">
          <cell r="B5767">
            <v>23194</v>
          </cell>
          <cell r="C5767" t="str">
            <v>GABRIELA I</v>
          </cell>
          <cell r="D5767" t="str">
            <v>CO-23194-CM</v>
          </cell>
          <cell r="E5767" t="str">
            <v>SOLIS TORRES JOSE MANUEL</v>
          </cell>
          <cell r="F5767" t="str">
            <v>ARTESANAL</v>
          </cell>
        </row>
        <row r="5768">
          <cell r="B5768">
            <v>23199</v>
          </cell>
          <cell r="C5768" t="str">
            <v>CATALEYA II</v>
          </cell>
          <cell r="D5768" t="str">
            <v>IO-23199-BM</v>
          </cell>
          <cell r="E5768" t="str">
            <v>CABEL MERINO JUAN JOSE</v>
          </cell>
          <cell r="F5768" t="str">
            <v>ARTESANAL</v>
          </cell>
        </row>
        <row r="5769">
          <cell r="B5769">
            <v>23200</v>
          </cell>
          <cell r="C5769" t="str">
            <v>MEXI III</v>
          </cell>
          <cell r="D5769" t="str">
            <v>IO-23200-BM</v>
          </cell>
          <cell r="E5769" t="str">
            <v>PESQUERA ARTESANAL SANTA CLARA SOCIEDAD ANONIMA CERRADA</v>
          </cell>
          <cell r="F5769" t="str">
            <v>MENOR ESCALA (ANCHOVETA)</v>
          </cell>
        </row>
        <row r="5770">
          <cell r="B5770">
            <v>23201</v>
          </cell>
          <cell r="C5770" t="str">
            <v>DIANA ESTEFANY</v>
          </cell>
          <cell r="D5770" t="str">
            <v>IO-23201-BM</v>
          </cell>
          <cell r="E5770" t="str">
            <v>CORONADO QUISPE NORBERTO ;VILCA AGNOTA ESTRELLA JUDITH</v>
          </cell>
          <cell r="F5770" t="str">
            <v>ARTESANAL</v>
          </cell>
        </row>
        <row r="5771">
          <cell r="B5771">
            <v>23205</v>
          </cell>
          <cell r="C5771" t="str">
            <v>SANDOKAN</v>
          </cell>
          <cell r="D5771" t="str">
            <v>PS-23205-BM</v>
          </cell>
          <cell r="E5771" t="str">
            <v>GARCIA ORTIZ JAIR ALEXIS</v>
          </cell>
          <cell r="F5771" t="str">
            <v>ARTESANAL</v>
          </cell>
        </row>
        <row r="5772">
          <cell r="B5772">
            <v>23224</v>
          </cell>
          <cell r="C5772" t="str">
            <v>MI HECAFEROVE</v>
          </cell>
          <cell r="D5772" t="str">
            <v>TA-23224-BM</v>
          </cell>
          <cell r="E5772" t="str">
            <v>FIESTAS BOLO FELIX DE VALOIS</v>
          </cell>
          <cell r="F5772" t="str">
            <v>ARTESANAL</v>
          </cell>
        </row>
        <row r="5773">
          <cell r="B5773">
            <v>23225</v>
          </cell>
          <cell r="C5773" t="str">
            <v>GRACIELA</v>
          </cell>
          <cell r="D5773" t="str">
            <v>CO-23225-PM</v>
          </cell>
          <cell r="E5773" t="str">
            <v>PESQUERA DIAMANTE S.A.</v>
          </cell>
          <cell r="F5773" t="str">
            <v>DECRETO LEY Nº25977</v>
          </cell>
        </row>
        <row r="5774">
          <cell r="B5774">
            <v>23226</v>
          </cell>
          <cell r="C5774" t="str">
            <v>BELLA ESPERANZA I</v>
          </cell>
          <cell r="D5774" t="str">
            <v>IO-23226-BM</v>
          </cell>
          <cell r="E5774" t="str">
            <v>HUANCA LAURA JHONY GERMAN Y HUANCA LAURA FERNANDO</v>
          </cell>
          <cell r="F5774" t="str">
            <v>ARTESANAL</v>
          </cell>
        </row>
        <row r="5775">
          <cell r="B5775">
            <v>23227</v>
          </cell>
          <cell r="C5775" t="str">
            <v>DEYSI DANITZA</v>
          </cell>
          <cell r="D5775" t="str">
            <v>IO-23227-BM</v>
          </cell>
          <cell r="E5775" t="str">
            <v>CANCHACO TICONA MARIANO ;MEDINA MAMANI DE CANCHACO EMILIANA</v>
          </cell>
          <cell r="F5775" t="str">
            <v>ARTESANAL</v>
          </cell>
        </row>
        <row r="5776">
          <cell r="B5776">
            <v>23228</v>
          </cell>
          <cell r="C5776" t="str">
            <v>TIBURON BLANCO</v>
          </cell>
          <cell r="D5776" t="str">
            <v>IO-23228-BM</v>
          </cell>
          <cell r="E5776" t="str">
            <v>MAMANI ALAJURCO PRUDENCIO Y MAMANI ALAJURCO ZACARIAS</v>
          </cell>
          <cell r="F5776" t="str">
            <v>ARTESANAL</v>
          </cell>
        </row>
        <row r="5777">
          <cell r="B5777">
            <v>23234</v>
          </cell>
          <cell r="C5777" t="str">
            <v>MI ESPERANZA</v>
          </cell>
          <cell r="D5777" t="str">
            <v>TA-23234-BM</v>
          </cell>
          <cell r="E5777" t="str">
            <v>GONZALES QUIROGA FLORENTINA</v>
          </cell>
          <cell r="F5777" t="str">
            <v>ARTESANAL</v>
          </cell>
        </row>
        <row r="5778">
          <cell r="B5778">
            <v>23236</v>
          </cell>
          <cell r="C5778" t="str">
            <v>SANTO CRISTO II</v>
          </cell>
          <cell r="D5778" t="str">
            <v>TA-23236-BM</v>
          </cell>
          <cell r="E5778" t="str">
            <v>PANTA PANTA LEONCIO</v>
          </cell>
          <cell r="F5778" t="str">
            <v>DECRETO LEGISLATIVO Nº1273</v>
          </cell>
        </row>
        <row r="5779">
          <cell r="B5779">
            <v>23239</v>
          </cell>
          <cell r="C5779" t="str">
            <v>GERSON RICARDO</v>
          </cell>
          <cell r="D5779" t="str">
            <v>SE-23239-BM</v>
          </cell>
          <cell r="E5779" t="str">
            <v>CARRERAS ESPINO RICARDO JUSTO</v>
          </cell>
          <cell r="F5779" t="str">
            <v>ARTESANAL</v>
          </cell>
        </row>
        <row r="5780">
          <cell r="B5780">
            <v>23240</v>
          </cell>
          <cell r="C5780" t="str">
            <v>BANNIA II</v>
          </cell>
          <cell r="D5780" t="str">
            <v>IO-23240-BM</v>
          </cell>
          <cell r="E5780" t="str">
            <v>AGUILAR UTURUNCO CARMEN JULIA ;ALBINO VALDIVIA LUIS ALBERTO</v>
          </cell>
          <cell r="F5780" t="str">
            <v>ARTESANAL</v>
          </cell>
        </row>
        <row r="5781">
          <cell r="B5781">
            <v>23241</v>
          </cell>
          <cell r="C5781" t="str">
            <v>3 ESTRELLAS</v>
          </cell>
          <cell r="D5781" t="str">
            <v>SE-23241-BM</v>
          </cell>
          <cell r="E5781" t="str">
            <v>FARROMEQUE MORA ABEL EDUARDO</v>
          </cell>
          <cell r="F5781" t="str">
            <v>ARTESANAL</v>
          </cell>
        </row>
        <row r="5782">
          <cell r="B5782">
            <v>23243</v>
          </cell>
          <cell r="C5782" t="str">
            <v>ETHEL MERCEDES III</v>
          </cell>
          <cell r="D5782" t="str">
            <v>PT-23243-CM</v>
          </cell>
          <cell r="E5782" t="str">
            <v>ARTISANAL FFP S.A.C.</v>
          </cell>
          <cell r="F5782" t="str">
            <v>MENOR ESCALA (ANCHOVETA) - ARTESANAL</v>
          </cell>
        </row>
        <row r="5783">
          <cell r="B5783">
            <v>23245</v>
          </cell>
          <cell r="C5783" t="str">
            <v>TRAVIESO</v>
          </cell>
          <cell r="D5783" t="str">
            <v>IO-23245-BM</v>
          </cell>
          <cell r="E5783" t="str">
            <v>HUAQUISACA COPARI NAZARIA ;VILCANQUI MENDOZA ZACARIAS</v>
          </cell>
          <cell r="F5783" t="str">
            <v>ARTESANAL</v>
          </cell>
        </row>
        <row r="5784">
          <cell r="B5784">
            <v>23247</v>
          </cell>
          <cell r="C5784" t="str">
            <v>JEHOVA MIKADDESH</v>
          </cell>
          <cell r="D5784" t="str">
            <v>PL-23247-CM</v>
          </cell>
          <cell r="E5784" t="str">
            <v>PALMA LLONTOP JOSE JULIAN ;SANCHEZ HUAMANCHUMO MARIA ZORAIDA</v>
          </cell>
          <cell r="F5784" t="str">
            <v>ARTESANAL</v>
          </cell>
        </row>
        <row r="5785">
          <cell r="B5785">
            <v>23248</v>
          </cell>
          <cell r="C5785" t="str">
            <v>DELFIN</v>
          </cell>
          <cell r="D5785" t="str">
            <v>CE-23248-CM</v>
          </cell>
          <cell r="E5785" t="str">
            <v>CAVENAGO ZOLEZZI JACOBO ALBERTO</v>
          </cell>
          <cell r="F5785" t="str">
            <v>MENOR ESCALA (ANCHOVETA)</v>
          </cell>
        </row>
        <row r="5786">
          <cell r="B5786">
            <v>23250</v>
          </cell>
          <cell r="C5786" t="str">
            <v>POSEIDON I</v>
          </cell>
          <cell r="D5786" t="str">
            <v>IO-23250-CM</v>
          </cell>
          <cell r="E5786" t="str">
            <v>SOTO PILCO WENCESLAO ;VILLANUEVA DE SOTO IRENE MARGARITA</v>
          </cell>
          <cell r="F5786" t="str">
            <v>ARTESANAL</v>
          </cell>
        </row>
        <row r="5787">
          <cell r="B5787">
            <v>23251</v>
          </cell>
          <cell r="C5787" t="str">
            <v>JAVIER JUNIOR</v>
          </cell>
          <cell r="D5787" t="str">
            <v>CO-23251-BM</v>
          </cell>
          <cell r="E5787" t="str">
            <v>REYES SIFUENTES ROMAN CLAUDIO ;TORRES AMEZ DE REYES OLINDA</v>
          </cell>
          <cell r="F5787" t="str">
            <v>DECRETO LEGISLATIVO Nº1273</v>
          </cell>
        </row>
        <row r="5788">
          <cell r="B5788">
            <v>23252</v>
          </cell>
          <cell r="C5788" t="str">
            <v>LILIAM I</v>
          </cell>
          <cell r="D5788" t="str">
            <v>CO-23252-CM</v>
          </cell>
          <cell r="E5788" t="str">
            <v>CAMPOS DE MOY LILIAM MARIA</v>
          </cell>
          <cell r="F5788" t="str">
            <v>MENOR ESCALA (ANCHOVETA)</v>
          </cell>
        </row>
        <row r="5789">
          <cell r="B5789">
            <v>23254</v>
          </cell>
          <cell r="C5789" t="str">
            <v>R-ELENA</v>
          </cell>
          <cell r="D5789" t="str">
            <v>CO-23254-CM</v>
          </cell>
          <cell r="E5789" t="str">
            <v>FIESTAS GOMEZ JOSE HILARIO</v>
          </cell>
          <cell r="F5789" t="str">
            <v>ARTESANAL</v>
          </cell>
        </row>
        <row r="5790">
          <cell r="B5790">
            <v>23255</v>
          </cell>
          <cell r="C5790" t="str">
            <v>MARISSA</v>
          </cell>
          <cell r="D5790" t="str">
            <v>CO-23255-CM</v>
          </cell>
          <cell r="E5790" t="str">
            <v>GOMEZ ARAYA JIMMY ALEXANDER</v>
          </cell>
          <cell r="F5790" t="str">
            <v>ARTESANAL</v>
          </cell>
        </row>
        <row r="5791">
          <cell r="B5791">
            <v>23258</v>
          </cell>
          <cell r="C5791" t="str">
            <v>STEPHANO 2</v>
          </cell>
          <cell r="D5791" t="str">
            <v>SE-23258-BM</v>
          </cell>
          <cell r="E5791" t="str">
            <v>PASTOR VARGAS ALIXON JOSE</v>
          </cell>
          <cell r="F5791" t="str">
            <v>ARTESANAL</v>
          </cell>
        </row>
        <row r="5792">
          <cell r="B5792">
            <v>23260</v>
          </cell>
          <cell r="C5792" t="str">
            <v>SE?R DE PACHACAMILLA IV</v>
          </cell>
          <cell r="D5792" t="str">
            <v>PT-23260-BM</v>
          </cell>
          <cell r="E5792" t="str">
            <v>BAYONA FIESTAS RICARDO</v>
          </cell>
          <cell r="F5792" t="str">
            <v>DS. 006-2016-PRODUCE</v>
          </cell>
        </row>
        <row r="5793">
          <cell r="B5793">
            <v>23263</v>
          </cell>
          <cell r="C5793" t="str">
            <v>VIRGEN DE TOPARA</v>
          </cell>
          <cell r="D5793" t="str">
            <v>PS-23263-BM</v>
          </cell>
          <cell r="E5793" t="str">
            <v>VALENZUELA TELLO FLOR DE MARIA</v>
          </cell>
          <cell r="F5793" t="str">
            <v>ARTESANAL</v>
          </cell>
        </row>
        <row r="5794">
          <cell r="B5794">
            <v>23264</v>
          </cell>
          <cell r="C5794" t="str">
            <v>DELFIN</v>
          </cell>
          <cell r="D5794" t="str">
            <v>IO-23264-BM</v>
          </cell>
          <cell r="E5794" t="str">
            <v>ATENCIO LLANO MARIANO</v>
          </cell>
          <cell r="F5794" t="str">
            <v>ARTESANAL</v>
          </cell>
        </row>
        <row r="5795">
          <cell r="B5795">
            <v>23265</v>
          </cell>
          <cell r="C5795" t="str">
            <v>ADONAY</v>
          </cell>
          <cell r="D5795" t="str">
            <v>IO-23265-BM</v>
          </cell>
          <cell r="E5795" t="str">
            <v>CHIPANA CHAMBI EMILIANO</v>
          </cell>
          <cell r="F5795" t="str">
            <v>ARTESANAL</v>
          </cell>
        </row>
        <row r="5796">
          <cell r="B5796">
            <v>23266</v>
          </cell>
          <cell r="C5796" t="str">
            <v>ALONDRA</v>
          </cell>
          <cell r="D5796" t="str">
            <v>IO-23266-BM</v>
          </cell>
          <cell r="E5796" t="str">
            <v>CONDORI MEJIA MARCO ANTONIO Y CCOYO VARGAS CATALINA</v>
          </cell>
          <cell r="F5796" t="str">
            <v>ARTESANAL</v>
          </cell>
        </row>
        <row r="5797">
          <cell r="B5797">
            <v>23267</v>
          </cell>
          <cell r="C5797" t="str">
            <v>C &amp; S</v>
          </cell>
          <cell r="D5797" t="str">
            <v>CO-23267-CM</v>
          </cell>
          <cell r="E5797" t="str">
            <v>ALVARADO TAFUR PRUDENCIO</v>
          </cell>
          <cell r="F5797" t="str">
            <v>ARTESANAL</v>
          </cell>
        </row>
        <row r="5798">
          <cell r="B5798">
            <v>23268</v>
          </cell>
          <cell r="C5798" t="str">
            <v>SABINA</v>
          </cell>
          <cell r="D5798" t="str">
            <v>CO-23268-CM</v>
          </cell>
          <cell r="E5798" t="str">
            <v>MEJIA CORDOVA CESAR AUGUSTO</v>
          </cell>
          <cell r="F5798" t="str">
            <v>ARTESANAL</v>
          </cell>
        </row>
        <row r="5799">
          <cell r="B5799">
            <v>23270</v>
          </cell>
          <cell r="C5799" t="str">
            <v>ANTONINO</v>
          </cell>
          <cell r="D5799" t="str">
            <v>IO-23270-BM</v>
          </cell>
          <cell r="E5799" t="str">
            <v>AROCUTIPA FLORES JESUS</v>
          </cell>
          <cell r="F5799" t="str">
            <v>ARTESANAL</v>
          </cell>
        </row>
        <row r="5800">
          <cell r="B5800">
            <v>23272</v>
          </cell>
          <cell r="C5800" t="str">
            <v>LORENITA II</v>
          </cell>
          <cell r="D5800" t="str">
            <v>CO-23272-BM</v>
          </cell>
          <cell r="E5800" t="str">
            <v>BLAS POLO EDWARD ERIK ;DIAZ CORE LORENA BALTAZARA</v>
          </cell>
          <cell r="F5800" t="str">
            <v>ARTESANAL</v>
          </cell>
        </row>
        <row r="5801">
          <cell r="B5801">
            <v>23277</v>
          </cell>
          <cell r="C5801" t="str">
            <v>VUELVE ALICIA</v>
          </cell>
          <cell r="D5801" t="str">
            <v>ZS-23277-BM</v>
          </cell>
          <cell r="E5801" t="str">
            <v>CAMPOVERDE SERRATO LONGOBARDO</v>
          </cell>
          <cell r="F5801" t="str">
            <v>ARTESANAL</v>
          </cell>
        </row>
        <row r="5802">
          <cell r="B5802">
            <v>23281</v>
          </cell>
          <cell r="C5802" t="str">
            <v>ALEX I</v>
          </cell>
          <cell r="D5802" t="str">
            <v>IO-23281-BM</v>
          </cell>
          <cell r="E5802" t="str">
            <v>QUISPE CUNO ALEX</v>
          </cell>
          <cell r="F5802" t="str">
            <v>ARTESANAL</v>
          </cell>
        </row>
        <row r="5803">
          <cell r="B5803">
            <v>23286</v>
          </cell>
          <cell r="C5803" t="str">
            <v>JESUS SOBRE LAS AGUAS</v>
          </cell>
          <cell r="D5803" t="str">
            <v>ZS-23286-BM</v>
          </cell>
          <cell r="E5803" t="str">
            <v>CARLIN DE PRECIADO SANTOS APOLINARIA</v>
          </cell>
          <cell r="F5803" t="str">
            <v>DECRETO LEGISLATIVO Nº1273</v>
          </cell>
        </row>
        <row r="5804">
          <cell r="B5804">
            <v>23287</v>
          </cell>
          <cell r="C5804" t="str">
            <v>DIOS ES AMOR</v>
          </cell>
          <cell r="D5804" t="str">
            <v>ZS-23287-BM</v>
          </cell>
          <cell r="E5804" t="str">
            <v>PANTA LLENQUE MODESTO CRESCENCIO</v>
          </cell>
          <cell r="F5804" t="str">
            <v>ARTESANAL</v>
          </cell>
        </row>
        <row r="5805">
          <cell r="B5805">
            <v>23288</v>
          </cell>
          <cell r="C5805" t="str">
            <v>WALDIR Y ANNIE</v>
          </cell>
          <cell r="D5805" t="str">
            <v>ZS-23288-BM</v>
          </cell>
          <cell r="E5805" t="str">
            <v>OLIVOS AGURTO JESUS DIOMEDES</v>
          </cell>
          <cell r="F5805" t="str">
            <v>DECRETO LEGISLATIVO Nº1273</v>
          </cell>
        </row>
        <row r="5806">
          <cell r="B5806">
            <v>23289</v>
          </cell>
          <cell r="C5806" t="str">
            <v>EL EDEN</v>
          </cell>
          <cell r="D5806" t="str">
            <v>ZS-23289-BM</v>
          </cell>
          <cell r="E5806" t="str">
            <v>PINTADO DAVILA DANTE ALVITES</v>
          </cell>
          <cell r="F5806" t="str">
            <v>ARTESANAL</v>
          </cell>
        </row>
        <row r="5807">
          <cell r="B5807">
            <v>23290</v>
          </cell>
          <cell r="C5807" t="str">
            <v>YASMIN</v>
          </cell>
          <cell r="D5807" t="str">
            <v>ZS-23290-BM</v>
          </cell>
          <cell r="E5807" t="str">
            <v>ANTON AMAYA EUGENIO</v>
          </cell>
          <cell r="F5807" t="str">
            <v>ARTESANAL</v>
          </cell>
        </row>
        <row r="5808">
          <cell r="B5808">
            <v>23294</v>
          </cell>
          <cell r="C5808" t="str">
            <v>POSEIDON-I</v>
          </cell>
          <cell r="D5808" t="str">
            <v>CO-23294-BM</v>
          </cell>
          <cell r="E5808" t="str">
            <v>CHAFLOQUE NECIOSUP JOSE ISIDRO</v>
          </cell>
          <cell r="F5808" t="str">
            <v>ARTESANAL</v>
          </cell>
        </row>
        <row r="5809">
          <cell r="B5809">
            <v>23296</v>
          </cell>
          <cell r="C5809" t="str">
            <v>ANGEL II</v>
          </cell>
          <cell r="D5809" t="str">
            <v>CO-23296-BM</v>
          </cell>
          <cell r="E5809" t="str">
            <v>LLICA DAVILA ANGEL</v>
          </cell>
          <cell r="F5809" t="str">
            <v>DECRETO LEGISLATIVO Nº1273</v>
          </cell>
        </row>
        <row r="5810">
          <cell r="B5810">
            <v>23297</v>
          </cell>
          <cell r="C5810" t="str">
            <v>ZOILA II</v>
          </cell>
          <cell r="D5810" t="str">
            <v>CO-23297-BM</v>
          </cell>
          <cell r="E5810" t="str">
            <v>BELTRAN GUTIERREZ OSCAR SEGUNDO</v>
          </cell>
          <cell r="F5810" t="str">
            <v>DECRETO LEGISLATIVO Nº1273</v>
          </cell>
        </row>
        <row r="5811">
          <cell r="B5811">
            <v>23300</v>
          </cell>
          <cell r="C5811" t="str">
            <v>PJ</v>
          </cell>
          <cell r="D5811" t="str">
            <v>IO-23300-BM</v>
          </cell>
          <cell r="E5811" t="str">
            <v>ARAKAKI HENNA JULIO CESAR</v>
          </cell>
          <cell r="F5811" t="str">
            <v>ARTESANAL</v>
          </cell>
        </row>
        <row r="5812">
          <cell r="B5812">
            <v>23306</v>
          </cell>
          <cell r="C5812" t="str">
            <v>POMITA</v>
          </cell>
          <cell r="D5812" t="str">
            <v>IO-23306-BM</v>
          </cell>
          <cell r="E5812" t="str">
            <v>CAUNA PERCA LUCIA MARILUZ</v>
          </cell>
          <cell r="F5812" t="str">
            <v>ARTESANAL</v>
          </cell>
        </row>
        <row r="5813">
          <cell r="B5813">
            <v>23307</v>
          </cell>
          <cell r="C5813" t="str">
            <v>SAN MIGUEL ARCANGEL IV</v>
          </cell>
          <cell r="D5813" t="str">
            <v>IO-23307-BM</v>
          </cell>
          <cell r="E5813" t="str">
            <v>REYES SIFUENTES ROMAN CLAUDIO</v>
          </cell>
          <cell r="F5813" t="str">
            <v>ARTESANAL</v>
          </cell>
        </row>
        <row r="5814">
          <cell r="B5814">
            <v>23310</v>
          </cell>
          <cell r="C5814" t="str">
            <v>CESAR</v>
          </cell>
          <cell r="D5814" t="str">
            <v>IO-23310-BM</v>
          </cell>
          <cell r="E5814" t="str">
            <v>CARRILLO DOROTEO DORA</v>
          </cell>
          <cell r="F5814" t="str">
            <v>ARTESANAL</v>
          </cell>
        </row>
        <row r="5815">
          <cell r="B5815">
            <v>23319</v>
          </cell>
          <cell r="C5815" t="str">
            <v>EL VALIENTE</v>
          </cell>
          <cell r="D5815" t="str">
            <v>PS-23319-BM</v>
          </cell>
          <cell r="E5815" t="str">
            <v>GUZMAN VALENZUELA MARGARITA JUANA</v>
          </cell>
          <cell r="F5815" t="str">
            <v>MENOR ESCALA (ANCHOVETA) - ARTESANAL</v>
          </cell>
        </row>
        <row r="5816">
          <cell r="B5816">
            <v>23320</v>
          </cell>
          <cell r="C5816" t="str">
            <v>EL NAZARENO KAMISAMA</v>
          </cell>
          <cell r="D5816" t="str">
            <v>MO-23320-BM</v>
          </cell>
          <cell r="E5816" t="str">
            <v>NEYRA TAPIA NERIDA</v>
          </cell>
          <cell r="F5816" t="str">
            <v>ARTESANAL</v>
          </cell>
        </row>
        <row r="5817">
          <cell r="B5817">
            <v>23326</v>
          </cell>
          <cell r="C5817" t="str">
            <v>AGUILA II</v>
          </cell>
          <cell r="D5817" t="str">
            <v>MO-23326-BM</v>
          </cell>
          <cell r="E5817" t="str">
            <v>CHAMBILLA ACHOCCALLA LUCIA ANA ;COAPAZA AROCUTIPA JAVIER DIONISIO</v>
          </cell>
          <cell r="F5817" t="str">
            <v>ARTESANAL</v>
          </cell>
        </row>
        <row r="5818">
          <cell r="B5818">
            <v>23327</v>
          </cell>
          <cell r="C5818" t="str">
            <v>LUIS ARTURO III</v>
          </cell>
          <cell r="D5818" t="str">
            <v>IO-23327-BM</v>
          </cell>
          <cell r="E5818" t="str">
            <v>BUENO MARIACA WALTER ARTURO</v>
          </cell>
          <cell r="F5818" t="str">
            <v>ARTESANAL</v>
          </cell>
        </row>
        <row r="5819">
          <cell r="B5819">
            <v>23331</v>
          </cell>
          <cell r="C5819" t="str">
            <v>BENDICION</v>
          </cell>
          <cell r="D5819" t="str">
            <v>PL-23331-CM</v>
          </cell>
          <cell r="E5819" t="str">
            <v>CORPORACION SAMIRA S.A.C.</v>
          </cell>
          <cell r="F5819" t="str">
            <v>MENOR ESCALA (ANCHOVETA)</v>
          </cell>
        </row>
        <row r="5820">
          <cell r="B5820">
            <v>23332</v>
          </cell>
          <cell r="C5820" t="str">
            <v>MI GRIPINA</v>
          </cell>
          <cell r="D5820" t="str">
            <v>PL-23332-BM</v>
          </cell>
          <cell r="E5820" t="str">
            <v>SANTOS ULCO MARIO</v>
          </cell>
          <cell r="F5820" t="str">
            <v>ARTESANAL</v>
          </cell>
        </row>
        <row r="5821">
          <cell r="B5821">
            <v>23333</v>
          </cell>
          <cell r="C5821" t="str">
            <v>DOS HERMANO IX</v>
          </cell>
          <cell r="D5821" t="str">
            <v>TA-23333-BM</v>
          </cell>
          <cell r="E5821" t="str">
            <v>RUIZ TALLEDO BALTAZAR</v>
          </cell>
          <cell r="F5821" t="str">
            <v>ARTESANAL</v>
          </cell>
        </row>
        <row r="5822">
          <cell r="B5822">
            <v>23341</v>
          </cell>
          <cell r="C5822" t="str">
            <v>SANTA MARIA</v>
          </cell>
          <cell r="D5822" t="str">
            <v>CO-23341-BM</v>
          </cell>
          <cell r="E5822" t="str">
            <v>AVILA SANCHEZ HIPOLITO HARRI</v>
          </cell>
          <cell r="F5822" t="str">
            <v>ARTESANAL</v>
          </cell>
        </row>
        <row r="5823">
          <cell r="B5823">
            <v>23342</v>
          </cell>
          <cell r="C5823" t="str">
            <v>FRANCHESCA</v>
          </cell>
          <cell r="D5823" t="str">
            <v>IO-23342-BM</v>
          </cell>
          <cell r="E5823" t="str">
            <v>AROHUANCA PARI ALFREDO</v>
          </cell>
          <cell r="F5823" t="str">
            <v>ARTESANAL</v>
          </cell>
        </row>
        <row r="5824">
          <cell r="B5824">
            <v>23343</v>
          </cell>
          <cell r="C5824" t="str">
            <v>DON TEOFILO</v>
          </cell>
          <cell r="D5824" t="str">
            <v>IO-23343-BM</v>
          </cell>
          <cell r="E5824" t="str">
            <v>TEOFILO AGUILAR ALANOCA Y SIMONA JESUSA UTURUNCO DE AGUILAR</v>
          </cell>
          <cell r="F5824" t="str">
            <v>ARTESANAL</v>
          </cell>
        </row>
        <row r="5825">
          <cell r="B5825">
            <v>23344</v>
          </cell>
          <cell r="C5825" t="str">
            <v>DON COCO</v>
          </cell>
          <cell r="D5825" t="str">
            <v>CO-23344-CM</v>
          </cell>
          <cell r="E5825" t="str">
            <v>MARQUEZ FOURNIER MANUEL FERNANDO</v>
          </cell>
          <cell r="F5825" t="str">
            <v>ARTESANAL</v>
          </cell>
        </row>
        <row r="5826">
          <cell r="B5826">
            <v>23347</v>
          </cell>
          <cell r="C5826" t="str">
            <v>EL GALILEO</v>
          </cell>
          <cell r="D5826" t="str">
            <v>PS-23347-BM</v>
          </cell>
          <cell r="E5826" t="str">
            <v>DE LA CRUZ TORRES ANDRES MAGUIN</v>
          </cell>
          <cell r="F5826" t="str">
            <v>ARTESANAL</v>
          </cell>
        </row>
        <row r="5827">
          <cell r="B5827">
            <v>23348</v>
          </cell>
          <cell r="C5827" t="str">
            <v>PEDRO ANDRES</v>
          </cell>
          <cell r="D5827" t="str">
            <v>PS-23348-BM</v>
          </cell>
          <cell r="E5827" t="str">
            <v>ABREGU TORRES JUAN DOMINGO</v>
          </cell>
          <cell r="F5827" t="str">
            <v>ARTESANAL</v>
          </cell>
        </row>
        <row r="5828">
          <cell r="B5828">
            <v>23352</v>
          </cell>
          <cell r="C5828" t="str">
            <v>LOBO II</v>
          </cell>
          <cell r="D5828" t="str">
            <v>PT-23352-CM</v>
          </cell>
          <cell r="E5828" t="str">
            <v>PERICHE INGA FRIDA JIMENA</v>
          </cell>
          <cell r="F5828" t="str">
            <v>MENOR ESCALA (ANCHOVETA)</v>
          </cell>
        </row>
        <row r="5829">
          <cell r="B5829">
            <v>23353</v>
          </cell>
          <cell r="C5829" t="str">
            <v>MIS DOS LUCEROS</v>
          </cell>
          <cell r="D5829" t="str">
            <v>PT-23353-CM</v>
          </cell>
          <cell r="E5829" t="str">
            <v>HUAMANCHUMO MATEO VDA. DE SIPION YOLANDA</v>
          </cell>
          <cell r="F5829" t="str">
            <v>MENOR ESCALA (ANCHOVETA)</v>
          </cell>
        </row>
        <row r="5830">
          <cell r="B5830">
            <v>23354</v>
          </cell>
          <cell r="C5830" t="str">
            <v>DAMAR</v>
          </cell>
          <cell r="D5830" t="str">
            <v>IO-23354-BM</v>
          </cell>
          <cell r="E5830" t="str">
            <v>CHAMBI SAIRA BERNABE</v>
          </cell>
          <cell r="F5830" t="str">
            <v>ARTESANAL</v>
          </cell>
        </row>
        <row r="5831">
          <cell r="B5831">
            <v>23355</v>
          </cell>
          <cell r="C5831" t="str">
            <v>VIRGEN DE CHAPI II</v>
          </cell>
          <cell r="D5831" t="str">
            <v>PS-23355-BM</v>
          </cell>
          <cell r="E5831" t="str">
            <v>BERNAL VELASQUEZ JUAN HUMBERTO</v>
          </cell>
          <cell r="F5831" t="str">
            <v>MENOR ESCALA (ANCHOVETA) - ARTESANAL</v>
          </cell>
        </row>
        <row r="5832">
          <cell r="B5832">
            <v>23356</v>
          </cell>
          <cell r="C5832" t="str">
            <v>MAKO II</v>
          </cell>
          <cell r="D5832" t="str">
            <v>IO-23356-BM</v>
          </cell>
          <cell r="E5832" t="str">
            <v>CHAMBI SAIRA ROSA ELENA ;QUISPE FRAQUITA CARLOS ALBERTO</v>
          </cell>
          <cell r="F5832" t="str">
            <v>ARTESANAL</v>
          </cell>
        </row>
        <row r="5833">
          <cell r="B5833">
            <v>23367</v>
          </cell>
          <cell r="C5833" t="str">
            <v>DON DANIEL I</v>
          </cell>
          <cell r="D5833" t="str">
            <v>CO-23367-BM</v>
          </cell>
          <cell r="E5833" t="str">
            <v>GOMEZ CORNELIO ANTONIO DANIEL</v>
          </cell>
          <cell r="F5833" t="str">
            <v>DECRETO LEGISLATIVO Nº1273</v>
          </cell>
        </row>
        <row r="5834">
          <cell r="B5834">
            <v>23368</v>
          </cell>
          <cell r="C5834" t="str">
            <v>ROSA DELIA I</v>
          </cell>
          <cell r="D5834" t="str">
            <v>CO-23368-CM</v>
          </cell>
          <cell r="E5834" t="str">
            <v>PUENTE DJUROVICH FRANK MILUTIN</v>
          </cell>
          <cell r="F5834" t="str">
            <v>MENOR ESCALA (ANCHOVETA)</v>
          </cell>
        </row>
        <row r="5835">
          <cell r="B5835">
            <v>23377</v>
          </cell>
          <cell r="C5835" t="str">
            <v>SIEMPRE MILAGRO DE MI PADRE</v>
          </cell>
          <cell r="D5835" t="str">
            <v>PT-23377-BM</v>
          </cell>
          <cell r="E5835" t="str">
            <v>QUEREVALU MORALES FRANCISCO GERONIMO</v>
          </cell>
          <cell r="F5835" t="str">
            <v>DS. 006-2016-PRODUCE</v>
          </cell>
        </row>
        <row r="5836">
          <cell r="B5836">
            <v>23379</v>
          </cell>
          <cell r="C5836" t="str">
            <v>FABIOLA</v>
          </cell>
          <cell r="D5836" t="str">
            <v>PT-23379-BM</v>
          </cell>
          <cell r="E5836" t="str">
            <v>RUMICHE SANDOVAL YORCKY ALEJANDRO</v>
          </cell>
          <cell r="F5836" t="str">
            <v>DS. 006-2016-PRODUCE</v>
          </cell>
        </row>
        <row r="5837">
          <cell r="B5837">
            <v>23382</v>
          </cell>
          <cell r="C5837" t="str">
            <v>CESAR ANTONIO</v>
          </cell>
          <cell r="D5837" t="str">
            <v>PT-23382-BM</v>
          </cell>
          <cell r="E5837" t="str">
            <v>PANTA PURIZACA SANTOS GUILLERMO</v>
          </cell>
          <cell r="F5837" t="str">
            <v>DS. 006-2016-PRODUCE</v>
          </cell>
        </row>
        <row r="5838">
          <cell r="B5838">
            <v>23383</v>
          </cell>
          <cell r="C5838" t="str">
            <v>MILAGRO DE MARIA II</v>
          </cell>
          <cell r="D5838" t="str">
            <v>PT-23383-BM</v>
          </cell>
          <cell r="E5838" t="str">
            <v>QUEREVALU ECHE JULIO CESAR</v>
          </cell>
          <cell r="F5838" t="str">
            <v>DECRETO LEGISLATIVO Nº1273</v>
          </cell>
        </row>
        <row r="5839">
          <cell r="B5839">
            <v>23384</v>
          </cell>
          <cell r="C5839" t="str">
            <v>GUIAME SAN PEDRO</v>
          </cell>
          <cell r="D5839" t="str">
            <v>PT-23384-BM</v>
          </cell>
          <cell r="E5839" t="str">
            <v>QUEREVALU QUEREVALU JULIO</v>
          </cell>
          <cell r="F5839" t="str">
            <v>DECRETO LEGISLATIVO Nº1273</v>
          </cell>
        </row>
        <row r="5840">
          <cell r="B5840">
            <v>23403</v>
          </cell>
          <cell r="C5840" t="str">
            <v>JERRY</v>
          </cell>
          <cell r="D5840" t="str">
            <v>HO-23403-BM</v>
          </cell>
          <cell r="E5840" t="str">
            <v>VALLADARES GONZALES JOSE MANUEL</v>
          </cell>
          <cell r="F5840" t="str">
            <v>ARTESANAL</v>
          </cell>
        </row>
        <row r="5841">
          <cell r="B5841">
            <v>23404</v>
          </cell>
          <cell r="C5841" t="str">
            <v>RONAL DEL ANGEL</v>
          </cell>
          <cell r="D5841" t="str">
            <v>TA-23404-BM</v>
          </cell>
          <cell r="E5841" t="str">
            <v>PANTA VITERI ROSEMARY ELIZABETH</v>
          </cell>
          <cell r="F5841" t="str">
            <v>ARTESANAL</v>
          </cell>
        </row>
        <row r="5842">
          <cell r="B5842">
            <v>23408</v>
          </cell>
          <cell r="C5842" t="str">
            <v>CYNTHIA</v>
          </cell>
          <cell r="D5842" t="str">
            <v>SE-23408-BM</v>
          </cell>
          <cell r="E5842" t="str">
            <v>PALACIOS FARIAS JORGE</v>
          </cell>
          <cell r="F5842" t="str">
            <v>ARTESANAL</v>
          </cell>
        </row>
        <row r="5843">
          <cell r="B5843">
            <v>23410</v>
          </cell>
          <cell r="C5843" t="str">
            <v>JESUSCRISTO REY DE REYES</v>
          </cell>
          <cell r="D5843" t="str">
            <v>SY-23410-BM</v>
          </cell>
          <cell r="E5843" t="str">
            <v>LEYTON URCIA FEDERICO</v>
          </cell>
          <cell r="F5843" t="str">
            <v>ARTESANAL</v>
          </cell>
        </row>
        <row r="5844">
          <cell r="B5844">
            <v>23417</v>
          </cell>
          <cell r="C5844" t="str">
            <v>MARIAGRAZIA</v>
          </cell>
          <cell r="D5844" t="str">
            <v>PL-23417-CM</v>
          </cell>
          <cell r="E5844" t="str">
            <v>HIELO MAR CHIMBOTE S.A.C. ;HIELO MAR CHIMBOTE S.A.C.</v>
          </cell>
          <cell r="F5844" t="str">
            <v>MENOR ESCALA (ANCHOVETA)</v>
          </cell>
        </row>
        <row r="5845">
          <cell r="B5845">
            <v>23418</v>
          </cell>
          <cell r="C5845" t="str">
            <v>ALICIA</v>
          </cell>
          <cell r="D5845" t="str">
            <v>PS-23418-BM</v>
          </cell>
          <cell r="E5845" t="str">
            <v>PIZARRO CARRIZALES PABLO LUIS</v>
          </cell>
          <cell r="F5845" t="str">
            <v>DECRETO LEGISLATIVO Nº1273</v>
          </cell>
        </row>
        <row r="5846">
          <cell r="B5846">
            <v>23420</v>
          </cell>
          <cell r="C5846" t="str">
            <v>EL KARISMA</v>
          </cell>
          <cell r="D5846" t="str">
            <v>SY-23420-BM</v>
          </cell>
          <cell r="E5846" t="str">
            <v>SANCHEZ AZABACHE MARTIN EMILIANO</v>
          </cell>
          <cell r="F5846" t="str">
            <v>ARTESANAL</v>
          </cell>
        </row>
        <row r="5847">
          <cell r="B5847">
            <v>23421</v>
          </cell>
          <cell r="C5847" t="str">
            <v>REYNA DEL PACIFICO I</v>
          </cell>
          <cell r="D5847" t="str">
            <v>PS-23421-BM</v>
          </cell>
          <cell r="E5847" t="str">
            <v>ALVARADO HILARIO ARQUIMIDES</v>
          </cell>
          <cell r="F5847" t="str">
            <v>ARTESANAL</v>
          </cell>
        </row>
        <row r="5848">
          <cell r="B5848">
            <v>23423</v>
          </cell>
          <cell r="C5848" t="str">
            <v>ANDROMEDA</v>
          </cell>
          <cell r="D5848" t="str">
            <v>IO-23423-BM</v>
          </cell>
          <cell r="E5848" t="str">
            <v>HUAMANI HUAMANI CARMEN GUILLERMA</v>
          </cell>
          <cell r="F5848" t="str">
            <v>ARTESANAL</v>
          </cell>
        </row>
        <row r="5849">
          <cell r="B5849">
            <v>23429</v>
          </cell>
          <cell r="C5849" t="str">
            <v>MAYRA MERCEDES</v>
          </cell>
          <cell r="D5849" t="str">
            <v>PT-23429-BM</v>
          </cell>
          <cell r="E5849" t="str">
            <v>RAMIREZ RUMICHE BIGBERTO</v>
          </cell>
          <cell r="F5849" t="str">
            <v>ARTESANAL</v>
          </cell>
        </row>
        <row r="5850">
          <cell r="B5850">
            <v>23434</v>
          </cell>
          <cell r="C5850" t="str">
            <v>ESCORPION</v>
          </cell>
          <cell r="D5850" t="str">
            <v>ZS-23434-BM</v>
          </cell>
          <cell r="E5850" t="str">
            <v>SALDARRIAGA ROQUE LUIS ALBERTO</v>
          </cell>
          <cell r="F5850" t="str">
            <v>ARTESANAL</v>
          </cell>
        </row>
        <row r="5851">
          <cell r="B5851">
            <v>23435</v>
          </cell>
          <cell r="C5851" t="str">
            <v>JUAN CARLOS</v>
          </cell>
          <cell r="D5851" t="str">
            <v>IO-23435-CM</v>
          </cell>
          <cell r="E5851" t="str">
            <v>QUISPE DE HUANACUNI LIDYA</v>
          </cell>
          <cell r="F5851" t="str">
            <v>ARTESANAL</v>
          </cell>
        </row>
        <row r="5852">
          <cell r="B5852">
            <v>23436</v>
          </cell>
          <cell r="C5852" t="str">
            <v>LUIS VICENTE</v>
          </cell>
          <cell r="D5852" t="str">
            <v>CE-23436-CM</v>
          </cell>
          <cell r="E5852" t="str">
            <v>LORO LORO VICENTE ;LORO MARTINEZ LUIS ROGER</v>
          </cell>
          <cell r="F5852" t="str">
            <v>MENOR ESCALA (ANCHOVETA)</v>
          </cell>
        </row>
        <row r="5853">
          <cell r="B5853">
            <v>23437</v>
          </cell>
          <cell r="C5853" t="str">
            <v>TINO I</v>
          </cell>
          <cell r="D5853" t="str">
            <v>CO-23437-CM</v>
          </cell>
          <cell r="E5853" t="str">
            <v>MEDINA PASTOR ADELINA</v>
          </cell>
          <cell r="F5853" t="str">
            <v>LEY Nº26920</v>
          </cell>
        </row>
        <row r="5854">
          <cell r="B5854">
            <v>23438</v>
          </cell>
          <cell r="C5854" t="str">
            <v>JEHOVA ES MI REY</v>
          </cell>
          <cell r="D5854" t="str">
            <v>PL-23438-CM</v>
          </cell>
          <cell r="E5854" t="str">
            <v>CASTILLO EFFIO JUAN ;CASTILLO EFFIO ROSA MARIA</v>
          </cell>
          <cell r="F5854" t="str">
            <v>ARTESANAL</v>
          </cell>
        </row>
        <row r="5855">
          <cell r="B5855">
            <v>23439</v>
          </cell>
          <cell r="C5855" t="str">
            <v>ANA MARIA</v>
          </cell>
          <cell r="D5855" t="str">
            <v>IO-23439-BM</v>
          </cell>
          <cell r="E5855" t="str">
            <v>JARRO HUICHI MARITA SILVANA</v>
          </cell>
          <cell r="F5855" t="str">
            <v>ARTESANAL</v>
          </cell>
        </row>
        <row r="5856">
          <cell r="B5856">
            <v>23440</v>
          </cell>
          <cell r="C5856" t="str">
            <v>MARIBELLA II</v>
          </cell>
          <cell r="D5856" t="str">
            <v>IO-23440-BM</v>
          </cell>
          <cell r="E5856" t="str">
            <v>ATENCIO LLANO CELIA ROSA ;MAMANI ATENCIO EDWIN</v>
          </cell>
          <cell r="F5856" t="str">
            <v>ARTESANAL</v>
          </cell>
        </row>
        <row r="5857">
          <cell r="B5857">
            <v>23441</v>
          </cell>
          <cell r="C5857" t="str">
            <v>BRYAN MARJORIE</v>
          </cell>
          <cell r="D5857" t="str">
            <v>IO-23441-BM</v>
          </cell>
          <cell r="E5857" t="str">
            <v>DURAND HUANCA JORGE LORENZO</v>
          </cell>
          <cell r="F5857" t="str">
            <v>ARTESANAL</v>
          </cell>
        </row>
        <row r="5858">
          <cell r="B5858">
            <v>23442</v>
          </cell>
          <cell r="C5858" t="str">
            <v>AKIMSHU</v>
          </cell>
          <cell r="D5858" t="str">
            <v>PS-23442-BM</v>
          </cell>
          <cell r="E5858" t="str">
            <v>CARLOS MEDINA JUAN JESUS</v>
          </cell>
          <cell r="F5858" t="str">
            <v>ARTESANAL</v>
          </cell>
        </row>
        <row r="5859">
          <cell r="B5859">
            <v>23444</v>
          </cell>
          <cell r="C5859" t="str">
            <v>DENNYS - YEFERSON</v>
          </cell>
          <cell r="D5859" t="str">
            <v>CE-23444-BM</v>
          </cell>
          <cell r="E5859" t="str">
            <v>MARTINEZ HERNANDEZ CARLOS HERMOGENES</v>
          </cell>
          <cell r="F5859" t="str">
            <v>DECRETO LEGISLATIVO Nº1273</v>
          </cell>
        </row>
        <row r="5860">
          <cell r="B5860">
            <v>23446</v>
          </cell>
          <cell r="C5860" t="str">
            <v>NELSON II</v>
          </cell>
          <cell r="D5860" t="str">
            <v>IO-23446-CM</v>
          </cell>
          <cell r="E5860" t="str">
            <v>VIZCARRA CONDORI MARIANO</v>
          </cell>
          <cell r="F5860" t="str">
            <v>MENOR ESCALA (ANCHOVETA) - ARTESANAL</v>
          </cell>
        </row>
        <row r="5861">
          <cell r="B5861">
            <v>23458</v>
          </cell>
          <cell r="C5861" t="str">
            <v>SANTISIMA VIRGEN DE LA PUERTA DE OTUZCO</v>
          </cell>
          <cell r="D5861" t="str">
            <v>PL-23458-CM</v>
          </cell>
          <cell r="E5861" t="str">
            <v>FIESTAS GALAN DE LLENQUE MARIA JUSTINA ;LLENQUE FIESTAS MANUEL RAMOS</v>
          </cell>
          <cell r="F5861" t="str">
            <v>LEY Nº26920</v>
          </cell>
        </row>
        <row r="5862">
          <cell r="B5862">
            <v>23459</v>
          </cell>
          <cell r="C5862" t="str">
            <v>PERCA I</v>
          </cell>
          <cell r="D5862" t="str">
            <v>MO-23459-BM</v>
          </cell>
          <cell r="E5862" t="str">
            <v>MENDOZA PERALTA NANCY VALERIANA ;PERCA HUAYNA ANTONIO</v>
          </cell>
          <cell r="F5862" t="str">
            <v>ARTESANAL</v>
          </cell>
        </row>
        <row r="5863">
          <cell r="B5863">
            <v>23463</v>
          </cell>
          <cell r="C5863" t="str">
            <v>MI JUANITA</v>
          </cell>
          <cell r="D5863" t="str">
            <v>PS-23463-BM</v>
          </cell>
          <cell r="E5863" t="str">
            <v>TATAJE VALENZUELA JOSE LUIS</v>
          </cell>
          <cell r="F5863" t="str">
            <v>ARTESANAL</v>
          </cell>
        </row>
        <row r="5864">
          <cell r="B5864">
            <v>23465</v>
          </cell>
          <cell r="C5864" t="str">
            <v>JONATHAN Y YAJAIRA</v>
          </cell>
          <cell r="D5864" t="str">
            <v>PS-23465-BM</v>
          </cell>
          <cell r="E5864" t="str">
            <v>DE LA CRUZ ELIAS JUAN GUALBERTO</v>
          </cell>
          <cell r="F5864" t="str">
            <v>ARTESANAL</v>
          </cell>
        </row>
        <row r="5865">
          <cell r="B5865">
            <v>23469</v>
          </cell>
          <cell r="C5865" t="str">
            <v>ARES</v>
          </cell>
          <cell r="D5865" t="str">
            <v>PS-23469-BM</v>
          </cell>
          <cell r="E5865" t="str">
            <v>ARENAS VALER JULIO HERNAN</v>
          </cell>
          <cell r="F5865" t="str">
            <v>ARTESANAL</v>
          </cell>
        </row>
        <row r="5866">
          <cell r="B5866">
            <v>23473</v>
          </cell>
          <cell r="C5866" t="str">
            <v>KAREN LISSET</v>
          </cell>
          <cell r="D5866" t="str">
            <v>PS-23473-BM</v>
          </cell>
          <cell r="E5866" t="str">
            <v>CARTAGENA DIAZ FELIX JESUS</v>
          </cell>
          <cell r="F5866" t="str">
            <v>ARTESANAL</v>
          </cell>
        </row>
        <row r="5867">
          <cell r="B5867">
            <v>23474</v>
          </cell>
          <cell r="C5867" t="str">
            <v>JESUCRISTO EL VENCEDOR</v>
          </cell>
          <cell r="D5867" t="str">
            <v>TA-23474-BM</v>
          </cell>
          <cell r="E5867" t="str">
            <v>GALAN PURIZACA JOSE ALEJANDRO</v>
          </cell>
          <cell r="F5867" t="str">
            <v>DS. 006-2016-PRODUCE</v>
          </cell>
        </row>
        <row r="5868">
          <cell r="B5868">
            <v>23477</v>
          </cell>
          <cell r="C5868" t="str">
            <v>EDER</v>
          </cell>
          <cell r="D5868" t="str">
            <v>SE-23477-BM</v>
          </cell>
          <cell r="E5868" t="str">
            <v>ROMERO CARRION SANTIAGO LUIS</v>
          </cell>
          <cell r="F5868" t="str">
            <v>ARTESANAL</v>
          </cell>
        </row>
        <row r="5869">
          <cell r="B5869">
            <v>23486</v>
          </cell>
          <cell r="C5869" t="str">
            <v>EDITA I</v>
          </cell>
          <cell r="D5869" t="str">
            <v>CE-23486-BM</v>
          </cell>
          <cell r="E5869" t="str">
            <v>ESQUIVEL RODRIGUEZ ALEX NESTOR</v>
          </cell>
          <cell r="F5869" t="str">
            <v>ARTESANAL</v>
          </cell>
        </row>
        <row r="5870">
          <cell r="B5870">
            <v>23487</v>
          </cell>
          <cell r="C5870" t="str">
            <v>PESCADITO</v>
          </cell>
          <cell r="D5870" t="str">
            <v>CE-23487-BM</v>
          </cell>
          <cell r="E5870" t="str">
            <v>PALMA HUERTA FAVIO WILFREDO</v>
          </cell>
          <cell r="F5870" t="str">
            <v>DECRETO LEGISLATIVO Nº1273</v>
          </cell>
        </row>
        <row r="5871">
          <cell r="B5871">
            <v>23490</v>
          </cell>
          <cell r="C5871" t="str">
            <v>MI FELICITA 2</v>
          </cell>
          <cell r="D5871" t="str">
            <v>PL-23490-BM</v>
          </cell>
          <cell r="E5871" t="str">
            <v>FIESTAS LLENQUE CARLOS BORROMEO</v>
          </cell>
          <cell r="F5871" t="str">
            <v>ARTESANAL</v>
          </cell>
        </row>
        <row r="5872">
          <cell r="B5872">
            <v>23491</v>
          </cell>
          <cell r="C5872" t="str">
            <v>MAQUERA</v>
          </cell>
          <cell r="D5872" t="str">
            <v>IO-23491-BM</v>
          </cell>
          <cell r="E5872" t="str">
            <v>MAQUERA CABRERA MANUEL</v>
          </cell>
          <cell r="F5872" t="str">
            <v>ARTESANAL</v>
          </cell>
        </row>
        <row r="5873">
          <cell r="B5873">
            <v>23492</v>
          </cell>
          <cell r="C5873" t="str">
            <v>CRISTO LA LUZ DEL MUNDO</v>
          </cell>
          <cell r="D5873" t="str">
            <v>PT-23492-BM</v>
          </cell>
          <cell r="E5873" t="str">
            <v>PANTA ALVAREZ ATILANO</v>
          </cell>
          <cell r="F5873" t="str">
            <v>DS. 006-2016-PRODUCE</v>
          </cell>
        </row>
        <row r="5874">
          <cell r="B5874">
            <v>23494</v>
          </cell>
          <cell r="C5874" t="str">
            <v>JOSE EDUARDO</v>
          </cell>
          <cell r="D5874" t="str">
            <v>TA-23494-BM</v>
          </cell>
          <cell r="E5874" t="str">
            <v>PAIVA FIESTAS JOSE FRANCISCO</v>
          </cell>
          <cell r="F5874" t="str">
            <v>ARTESANAL</v>
          </cell>
        </row>
        <row r="5875">
          <cell r="B5875">
            <v>23504</v>
          </cell>
          <cell r="C5875" t="str">
            <v>RUIZ</v>
          </cell>
          <cell r="D5875" t="str">
            <v>ZS-23504-BM</v>
          </cell>
          <cell r="E5875" t="str">
            <v>RUIZ ROJAS JOSE DAVID</v>
          </cell>
          <cell r="F5875" t="str">
            <v>ARTESANAL</v>
          </cell>
        </row>
        <row r="5876">
          <cell r="B5876">
            <v>23512</v>
          </cell>
          <cell r="C5876" t="str">
            <v>LALO II</v>
          </cell>
          <cell r="D5876" t="str">
            <v>CO-23512-BM</v>
          </cell>
          <cell r="E5876" t="str">
            <v>TEMOCHE PAIVA JUANA</v>
          </cell>
          <cell r="F5876" t="str">
            <v>MENOR ESCALA (ANCHOVETA) - ARTESANAL</v>
          </cell>
        </row>
        <row r="5877">
          <cell r="B5877">
            <v>23513</v>
          </cell>
          <cell r="C5877" t="str">
            <v>ANTARES</v>
          </cell>
          <cell r="D5877" t="str">
            <v>PL-23513-BM</v>
          </cell>
          <cell r="E5877" t="str">
            <v>CENTURION DE VIDAURRE PATROCINIA ;VIDAURRE BALDERA MAXIMO</v>
          </cell>
          <cell r="F5877" t="str">
            <v>ARTESANAL</v>
          </cell>
        </row>
        <row r="5878">
          <cell r="B5878">
            <v>23515</v>
          </cell>
          <cell r="C5878" t="str">
            <v>CHEYSER</v>
          </cell>
          <cell r="D5878" t="str">
            <v>CO-23515-CM</v>
          </cell>
          <cell r="E5878" t="str">
            <v>OJEDA MELENDRES HOLGER</v>
          </cell>
          <cell r="F5878" t="str">
            <v>ARTESANAL</v>
          </cell>
        </row>
        <row r="5879">
          <cell r="B5879">
            <v>23527</v>
          </cell>
          <cell r="C5879" t="str">
            <v>LA GLORIA DE JEHOVA</v>
          </cell>
          <cell r="D5879" t="str">
            <v>ZS-23527-BM</v>
          </cell>
          <cell r="E5879" t="str">
            <v>VILCHEZ JULIAN JOSE DIONICIO</v>
          </cell>
          <cell r="F5879" t="str">
            <v>DECRETO LEGISLATIVO Nº1273</v>
          </cell>
        </row>
        <row r="5880">
          <cell r="B5880">
            <v>23528</v>
          </cell>
          <cell r="C5880" t="str">
            <v>FREDDY-I</v>
          </cell>
          <cell r="D5880" t="str">
            <v>IO-23528-BM</v>
          </cell>
          <cell r="E5880" t="str">
            <v>ALFARO MAMANI FREDY ALFREDO</v>
          </cell>
          <cell r="F5880" t="str">
            <v>ARTESANAL</v>
          </cell>
        </row>
        <row r="5881">
          <cell r="B5881">
            <v>23531</v>
          </cell>
          <cell r="C5881" t="str">
            <v>DON TEODORO III</v>
          </cell>
          <cell r="D5881" t="str">
            <v>PT-23531-BM</v>
          </cell>
          <cell r="E5881" t="str">
            <v>ALVARADO ALAYO TEODORO EDILBERTO</v>
          </cell>
          <cell r="F5881" t="str">
            <v>ARTESANAL</v>
          </cell>
        </row>
        <row r="5882">
          <cell r="B5882">
            <v>23532</v>
          </cell>
          <cell r="C5882" t="str">
            <v>LUPITA LIDIA</v>
          </cell>
          <cell r="D5882" t="str">
            <v>CO-23532-BM</v>
          </cell>
          <cell r="E5882" t="str">
            <v>SANCHO LOPEZ KARINA ARACELLI</v>
          </cell>
          <cell r="F5882" t="str">
            <v>ARTESANAL</v>
          </cell>
        </row>
        <row r="5883">
          <cell r="B5883">
            <v>23534</v>
          </cell>
          <cell r="C5883" t="str">
            <v>HELENA II</v>
          </cell>
          <cell r="D5883" t="str">
            <v>IO-23534-CM</v>
          </cell>
          <cell r="E5883" t="str">
            <v>ARIAS DE JAHUIRA JUANA ;JAHUIRA CRUZ MARIO NATIVIDAD</v>
          </cell>
          <cell r="F5883" t="str">
            <v>MENOR ESCALA (ANCHOVETA) - ARTESANAL</v>
          </cell>
        </row>
        <row r="5884">
          <cell r="B5884">
            <v>23539</v>
          </cell>
          <cell r="C5884" t="str">
            <v>INMACULADA</v>
          </cell>
          <cell r="D5884" t="str">
            <v>ZS-23539-BM</v>
          </cell>
          <cell r="E5884" t="str">
            <v>FLORIANO PALACIOS LUIS</v>
          </cell>
          <cell r="F5884" t="str">
            <v>ARTESANAL</v>
          </cell>
        </row>
        <row r="5885">
          <cell r="B5885">
            <v>23540</v>
          </cell>
          <cell r="C5885" t="str">
            <v>PEDRO DANIEL</v>
          </cell>
          <cell r="D5885" t="str">
            <v>ZS-23540-BM</v>
          </cell>
          <cell r="E5885" t="str">
            <v>QUEREVALU QUEREVALU PEDRO</v>
          </cell>
          <cell r="F5885" t="str">
            <v>ARTESANAL</v>
          </cell>
        </row>
        <row r="5886">
          <cell r="B5886">
            <v>23545</v>
          </cell>
          <cell r="C5886" t="str">
            <v>ALONDRA</v>
          </cell>
          <cell r="D5886" t="str">
            <v>HO-23545-CM</v>
          </cell>
          <cell r="E5886" t="str">
            <v>AMERICA GLOBAL S.A.C.</v>
          </cell>
          <cell r="F5886" t="str">
            <v>MENOR ESCALA (ANCHOVETA)</v>
          </cell>
        </row>
        <row r="5887">
          <cell r="B5887">
            <v>23546</v>
          </cell>
          <cell r="C5887" t="str">
            <v>SARITA</v>
          </cell>
          <cell r="D5887" t="str">
            <v>HO-23546-BM</v>
          </cell>
          <cell r="E5887" t="str">
            <v>ROMERO RAMOS WALTER ALFREDO</v>
          </cell>
          <cell r="F5887" t="str">
            <v>ARTESANAL</v>
          </cell>
        </row>
        <row r="5888">
          <cell r="B5888">
            <v>23551</v>
          </cell>
          <cell r="C5888" t="str">
            <v>DON HILARIO</v>
          </cell>
          <cell r="D5888" t="str">
            <v>CE-23551-CM</v>
          </cell>
          <cell r="E5888" t="str">
            <v>BEDON PEDROZA FELICITA</v>
          </cell>
          <cell r="F5888" t="str">
            <v>ARTESANAL</v>
          </cell>
        </row>
        <row r="5889">
          <cell r="B5889">
            <v>23553</v>
          </cell>
          <cell r="C5889" t="str">
            <v>JESUS AURELIO II</v>
          </cell>
          <cell r="D5889" t="str">
            <v>PT-23553-CM</v>
          </cell>
          <cell r="E5889" t="str">
            <v>PESQUERA BERLITA S.A.C.</v>
          </cell>
          <cell r="F5889" t="str">
            <v>MENOR ESCALA (ANCHOVETA)</v>
          </cell>
        </row>
        <row r="5890">
          <cell r="B5890">
            <v>23554</v>
          </cell>
          <cell r="C5890" t="str">
            <v>CRISTO VIVE</v>
          </cell>
          <cell r="D5890" t="str">
            <v>PT-23554-CM</v>
          </cell>
          <cell r="E5890" t="str">
            <v>SANCHEZ FIESTAS ARMANDO ;SANCHEZ FIESTAS EDUARDO</v>
          </cell>
          <cell r="F5890" t="str">
            <v>DS. 006-2016-PRODUCE</v>
          </cell>
        </row>
        <row r="5891">
          <cell r="B5891">
            <v>23555</v>
          </cell>
          <cell r="C5891" t="str">
            <v>ETHEL MERCEDES</v>
          </cell>
          <cell r="D5891" t="str">
            <v>PT-23555-CM</v>
          </cell>
          <cell r="E5891" t="str">
            <v>DESEMBARCADERO PESQUERO MULTIPROPOSITO JUAN PABLO SOCIEDAD ANONIMA CERRADA</v>
          </cell>
          <cell r="F5891" t="str">
            <v>MENOR ESCALA (ANCHOVETA)</v>
          </cell>
        </row>
        <row r="5892">
          <cell r="B5892">
            <v>23558</v>
          </cell>
          <cell r="C5892" t="str">
            <v>DANIA 1</v>
          </cell>
          <cell r="D5892" t="str">
            <v>CO-23558-PM</v>
          </cell>
          <cell r="E5892" t="str">
            <v>PESQUERA NATALIA S.A.C.</v>
          </cell>
          <cell r="F5892" t="str">
            <v>DECRETO LEY Nº25977</v>
          </cell>
        </row>
        <row r="5893">
          <cell r="B5893">
            <v>23560</v>
          </cell>
          <cell r="C5893" t="str">
            <v>COSTA BRAVA</v>
          </cell>
          <cell r="D5893" t="str">
            <v>CO-23560-PM</v>
          </cell>
          <cell r="E5893" t="str">
            <v>PESQUERA EXALMAR S.A.A.</v>
          </cell>
          <cell r="F5893" t="str">
            <v>DECRETO LEY Nº25977</v>
          </cell>
        </row>
        <row r="5894">
          <cell r="B5894">
            <v>23561</v>
          </cell>
          <cell r="C5894" t="str">
            <v>LUIS MARTIN</v>
          </cell>
          <cell r="D5894" t="str">
            <v>IO-23561-BM</v>
          </cell>
          <cell r="E5894" t="str">
            <v>CASTILLO COLINO PABLO ;RAMOS HUAMANI ROSARIO</v>
          </cell>
          <cell r="F5894" t="str">
            <v>ARTESANAL</v>
          </cell>
        </row>
        <row r="5895">
          <cell r="B5895">
            <v>23562</v>
          </cell>
          <cell r="C5895" t="str">
            <v>MI ANDREITA</v>
          </cell>
          <cell r="D5895" t="str">
            <v>PT-23562-CM</v>
          </cell>
          <cell r="E5895" t="str">
            <v>RUIZ ZETA SERAPIO</v>
          </cell>
          <cell r="F5895" t="str">
            <v>ARTESANAL</v>
          </cell>
        </row>
        <row r="5896">
          <cell r="B5896">
            <v>23564</v>
          </cell>
          <cell r="C5896" t="str">
            <v>KIARA</v>
          </cell>
          <cell r="D5896" t="str">
            <v>PL-23564-CM</v>
          </cell>
          <cell r="E5896" t="str">
            <v>ARTEAGA QUIPUSCO DIOMEDES LARGION ;BARRANTES CHAVEZ JULIA EUFEMIA</v>
          </cell>
          <cell r="F5896" t="str">
            <v>ARTESANAL</v>
          </cell>
        </row>
        <row r="5897">
          <cell r="B5897">
            <v>23567</v>
          </cell>
          <cell r="C5897" t="str">
            <v>NATALY</v>
          </cell>
          <cell r="D5897" t="str">
            <v>TA-23567-BM</v>
          </cell>
          <cell r="E5897" t="str">
            <v>CASANOVA CANDIOTE MARIA JESUS ;CASTILLO CONDOY CESAR GUILLERMO</v>
          </cell>
          <cell r="F5897" t="str">
            <v>ARTESANAL</v>
          </cell>
        </row>
        <row r="5898">
          <cell r="B5898">
            <v>23571</v>
          </cell>
          <cell r="C5898" t="str">
            <v>MARIA JULITA</v>
          </cell>
          <cell r="D5898" t="str">
            <v>CE-23571-CM</v>
          </cell>
          <cell r="E5898" t="str">
            <v>MORENO GARCIA JULIA LUISA</v>
          </cell>
          <cell r="F5898" t="str">
            <v>MENOR ESCALA (ANCHOVETA)</v>
          </cell>
        </row>
        <row r="5899">
          <cell r="B5899">
            <v>23573</v>
          </cell>
          <cell r="C5899" t="str">
            <v>ATENCIO III</v>
          </cell>
          <cell r="D5899" t="str">
            <v>IO-23573-BM</v>
          </cell>
          <cell r="E5899" t="str">
            <v>ATENCIO MAQUERA RONY KEWIN</v>
          </cell>
          <cell r="F5899" t="str">
            <v>ARTESANAL</v>
          </cell>
        </row>
        <row r="5900">
          <cell r="B5900">
            <v>23574</v>
          </cell>
          <cell r="C5900" t="str">
            <v>SANTA MARIA</v>
          </cell>
          <cell r="D5900" t="str">
            <v>IO-23574-BM</v>
          </cell>
          <cell r="E5900" t="str">
            <v>FERNANDEZ FRANCO JORGE BENJAMIN</v>
          </cell>
          <cell r="F5900" t="str">
            <v>ARTESANAL</v>
          </cell>
        </row>
        <row r="5901">
          <cell r="B5901">
            <v>23575</v>
          </cell>
          <cell r="C5901" t="str">
            <v>KARINA I</v>
          </cell>
          <cell r="D5901" t="str">
            <v>IO-23575-BM</v>
          </cell>
          <cell r="E5901" t="str">
            <v>FLORES LAYME SILVIA PAULA ;SOTO AMESQUITA JUSTO JOEL</v>
          </cell>
          <cell r="F5901" t="str">
            <v>ARTESANAL</v>
          </cell>
        </row>
        <row r="5902">
          <cell r="B5902">
            <v>23576</v>
          </cell>
          <cell r="C5902" t="str">
            <v>NORHELI I</v>
          </cell>
          <cell r="D5902" t="str">
            <v>IO-23576-BM</v>
          </cell>
          <cell r="E5902" t="str">
            <v>MAMANI MAMANI ALFREDO</v>
          </cell>
          <cell r="F5902" t="str">
            <v>ARTESANAL</v>
          </cell>
        </row>
        <row r="5903">
          <cell r="B5903">
            <v>23577</v>
          </cell>
          <cell r="C5903" t="str">
            <v>IVAN I</v>
          </cell>
          <cell r="D5903" t="str">
            <v>IO-23577-BM</v>
          </cell>
          <cell r="E5903" t="str">
            <v>SALCEDO CHOQUE ALICIA</v>
          </cell>
          <cell r="F5903" t="str">
            <v>ARTESANAL</v>
          </cell>
        </row>
        <row r="5904">
          <cell r="B5904">
            <v>23578</v>
          </cell>
          <cell r="C5904" t="str">
            <v>MI JENIFFER</v>
          </cell>
          <cell r="D5904" t="str">
            <v>ZS-23578-BM</v>
          </cell>
          <cell r="E5904" t="str">
            <v>CRUZ CLAVIJO GUILLERMO</v>
          </cell>
          <cell r="F5904" t="str">
            <v>DECRETO LEGISLATIVO Nº1273</v>
          </cell>
        </row>
        <row r="5905">
          <cell r="B5905">
            <v>23579</v>
          </cell>
          <cell r="C5905" t="str">
            <v>MI CAROL</v>
          </cell>
          <cell r="D5905" t="str">
            <v>CO-23579-BM</v>
          </cell>
          <cell r="E5905" t="str">
            <v>VILCA VENTURA RICARDO MARCIAL</v>
          </cell>
          <cell r="F5905" t="str">
            <v>ARTESANAL</v>
          </cell>
        </row>
        <row r="5906">
          <cell r="B5906">
            <v>23580</v>
          </cell>
          <cell r="C5906" t="str">
            <v>MI CONCEPCION</v>
          </cell>
          <cell r="D5906" t="str">
            <v>ZS-23580-BM</v>
          </cell>
          <cell r="E5906" t="str">
            <v>CRUZ CLAVIJO GUILLERMO</v>
          </cell>
          <cell r="F5906" t="str">
            <v>DECRETO LEGISLATIVO Nº1273</v>
          </cell>
        </row>
        <row r="5907">
          <cell r="B5907">
            <v>23581</v>
          </cell>
          <cell r="C5907" t="str">
            <v>MARIA ROSA</v>
          </cell>
          <cell r="D5907" t="str">
            <v>ZS-23581-BM</v>
          </cell>
          <cell r="E5907" t="str">
            <v>CAMPOVERDE CHICOMA EDWIN WILLIAMS</v>
          </cell>
          <cell r="F5907" t="str">
            <v>DECRETO LEGISLATIVO Nº1273</v>
          </cell>
        </row>
        <row r="5908">
          <cell r="B5908">
            <v>23582</v>
          </cell>
          <cell r="C5908" t="str">
            <v>CHOLO JUSTO</v>
          </cell>
          <cell r="D5908" t="str">
            <v>PL-23582-BM</v>
          </cell>
          <cell r="E5908" t="str">
            <v>JUSTO DE LA CRUZ FIESTAS LLENQUE</v>
          </cell>
          <cell r="F5908" t="str">
            <v>ARTESANAL</v>
          </cell>
        </row>
        <row r="5909">
          <cell r="B5909">
            <v>23583</v>
          </cell>
          <cell r="C5909" t="str">
            <v>JESUS MARIA Y JOSE</v>
          </cell>
          <cell r="D5909" t="str">
            <v>ZS-23583-BM</v>
          </cell>
          <cell r="E5909" t="str">
            <v>MACEDA OLIVOS ALICIA</v>
          </cell>
          <cell r="F5909" t="str">
            <v>ARTESANAL</v>
          </cell>
        </row>
        <row r="5910">
          <cell r="B5910">
            <v>23586</v>
          </cell>
          <cell r="C5910" t="str">
            <v>JESUS EN TI CONFIO</v>
          </cell>
          <cell r="D5910" t="str">
            <v>PL-23586-CM</v>
          </cell>
          <cell r="E5910" t="str">
            <v>SUCLUPE SANDOVAL JOSE HIPOLITO</v>
          </cell>
          <cell r="F5910" t="str">
            <v>ARTESANAL</v>
          </cell>
        </row>
        <row r="5911">
          <cell r="B5911">
            <v>23587</v>
          </cell>
          <cell r="C5911" t="str">
            <v>IRIS ARCENIA</v>
          </cell>
          <cell r="D5911" t="str">
            <v>ZS-23587-BM</v>
          </cell>
          <cell r="E5911" t="str">
            <v>CASTILLO RODRIGUEZ MARGARITA</v>
          </cell>
          <cell r="F5911" t="str">
            <v>ARTESANAL</v>
          </cell>
        </row>
        <row r="5912">
          <cell r="B5912">
            <v>23588</v>
          </cell>
          <cell r="C5912" t="str">
            <v>JOSE ANTONIO</v>
          </cell>
          <cell r="D5912" t="str">
            <v>ZS-23588-BM</v>
          </cell>
          <cell r="E5912" t="str">
            <v>CASTILLO RODRIGUEZ MARGARITA</v>
          </cell>
          <cell r="F5912" t="str">
            <v>ARTESANAL</v>
          </cell>
        </row>
        <row r="5913">
          <cell r="B5913">
            <v>23593</v>
          </cell>
          <cell r="C5913" t="str">
            <v>MI MARY</v>
          </cell>
          <cell r="D5913" t="str">
            <v>PL-23593-BM</v>
          </cell>
          <cell r="E5913" t="str">
            <v>SANDOVAL BANCES LAUREANO</v>
          </cell>
          <cell r="F5913" t="str">
            <v>ARTESANAL</v>
          </cell>
        </row>
        <row r="5914">
          <cell r="B5914">
            <v>23596</v>
          </cell>
          <cell r="C5914" t="str">
            <v>VIRGEN DEL ROSARIO</v>
          </cell>
          <cell r="D5914" t="str">
            <v>PT-23596-BM</v>
          </cell>
          <cell r="E5914" t="str">
            <v>FERNANDEZ PAZO LUIS</v>
          </cell>
          <cell r="F5914" t="str">
            <v>DS. 006-2016-PRODUCE</v>
          </cell>
        </row>
        <row r="5915">
          <cell r="B5915">
            <v>23601</v>
          </cell>
          <cell r="C5915" t="str">
            <v>JHOVANNY</v>
          </cell>
          <cell r="D5915" t="str">
            <v>CO-23601-BM</v>
          </cell>
          <cell r="E5915" t="str">
            <v>SANCHEZ PUICAN SONIA ELVIRA</v>
          </cell>
          <cell r="F5915" t="str">
            <v>DECRETO LEGISLATIVO Nº1273</v>
          </cell>
        </row>
        <row r="5916">
          <cell r="B5916">
            <v>23602</v>
          </cell>
          <cell r="C5916" t="str">
            <v>JHOSU I</v>
          </cell>
          <cell r="D5916" t="str">
            <v>CO-23602-BM</v>
          </cell>
          <cell r="E5916" t="str">
            <v>SANCHEZ PUICAN SONIA ELVIRA</v>
          </cell>
          <cell r="F5916" t="str">
            <v>DECRETO LEGISLATIVO Nº1273</v>
          </cell>
        </row>
        <row r="5917">
          <cell r="B5917">
            <v>23603</v>
          </cell>
          <cell r="C5917" t="str">
            <v>JESUS EL NAZARENO</v>
          </cell>
          <cell r="D5917" t="str">
            <v>TA-23603-BM</v>
          </cell>
          <cell r="E5917" t="str">
            <v>PANTA PERICHE HIPOLITO</v>
          </cell>
          <cell r="F5917" t="str">
            <v>DECRETO LEGISLATIVO Nº1273</v>
          </cell>
        </row>
        <row r="5918">
          <cell r="B5918">
            <v>23613</v>
          </cell>
          <cell r="C5918" t="str">
            <v>JESUS SOBRE LAS AGUAS</v>
          </cell>
          <cell r="D5918" t="str">
            <v>TA-23613-BM</v>
          </cell>
          <cell r="E5918" t="str">
            <v>ALARCON VILLEGAS SOCORRO ;BENITES FIESTAS PEDRO</v>
          </cell>
          <cell r="F5918" t="str">
            <v>ARTESANAL</v>
          </cell>
        </row>
        <row r="5919">
          <cell r="B5919">
            <v>23616</v>
          </cell>
          <cell r="C5919" t="str">
            <v>JIMM I</v>
          </cell>
          <cell r="D5919" t="str">
            <v>SE-23616-BM</v>
          </cell>
          <cell r="E5919" t="str">
            <v>AVILES ORDINOLA JAVIER MERCEDES</v>
          </cell>
          <cell r="F5919" t="str">
            <v>DECRETO LEGISLATIVO Nº1273</v>
          </cell>
        </row>
        <row r="5920">
          <cell r="B5920">
            <v>23623</v>
          </cell>
          <cell r="C5920" t="str">
            <v>CELESTINA I</v>
          </cell>
          <cell r="D5920" t="str">
            <v>IO-23623-CM</v>
          </cell>
          <cell r="E5920" t="str">
            <v>PESQUERA KEOPS S.A.C.</v>
          </cell>
          <cell r="F5920" t="str">
            <v>MENOR ESCALA (ANCHOVETA) - ARTESANAL</v>
          </cell>
        </row>
        <row r="5921">
          <cell r="B5921">
            <v>23626</v>
          </cell>
          <cell r="C5921" t="str">
            <v>BENDICION DE JEHOVA</v>
          </cell>
          <cell r="D5921" t="str">
            <v>PT-23626-BM</v>
          </cell>
          <cell r="E5921" t="str">
            <v>PANTA FIESTAS LEONIDAS LUCIANO</v>
          </cell>
          <cell r="F5921" t="str">
            <v>DS. 006-2016-PRODUCE</v>
          </cell>
        </row>
        <row r="5922">
          <cell r="B5922">
            <v>23628</v>
          </cell>
          <cell r="C5922" t="str">
            <v>CHUNGUITA</v>
          </cell>
          <cell r="D5922" t="str">
            <v>PL-23628-BM</v>
          </cell>
          <cell r="E5922" t="str">
            <v>CHUNGA MARTINEZ ELIAS</v>
          </cell>
          <cell r="F5922" t="str">
            <v>ARTESANAL</v>
          </cell>
        </row>
        <row r="5923">
          <cell r="B5923">
            <v>23631</v>
          </cell>
          <cell r="C5923" t="str">
            <v>JESUS MI SALVADOR 2</v>
          </cell>
          <cell r="D5923" t="str">
            <v>TA-23631-BM</v>
          </cell>
          <cell r="E5923" t="str">
            <v>YARLEQUE CHIROQUE PABLO</v>
          </cell>
          <cell r="F5923" t="str">
            <v>ARTESANAL</v>
          </cell>
        </row>
        <row r="5924">
          <cell r="B5924">
            <v>23633</v>
          </cell>
          <cell r="C5924" t="str">
            <v>LEYTER FABIO</v>
          </cell>
          <cell r="D5924" t="str">
            <v>TA-23633-BM</v>
          </cell>
          <cell r="E5924" t="str">
            <v>OLAYA MENDOZA ISIDORO ;RAMOS VILLASECA EDDI</v>
          </cell>
          <cell r="F5924" t="str">
            <v>ARTESANAL</v>
          </cell>
        </row>
        <row r="5925">
          <cell r="B5925">
            <v>23639</v>
          </cell>
          <cell r="C5925" t="str">
            <v>MI TERESITA</v>
          </cell>
          <cell r="D5925" t="str">
            <v>PL-23639-BM</v>
          </cell>
          <cell r="E5925" t="str">
            <v>RIVEROS SAMAME MARIA ELENA ;RIVEROS SEGOVIA CARLOS ENRIQUE</v>
          </cell>
          <cell r="F5925" t="str">
            <v>ARTESANAL</v>
          </cell>
        </row>
        <row r="5926">
          <cell r="B5926">
            <v>23640</v>
          </cell>
          <cell r="C5926" t="str">
            <v>GRACE</v>
          </cell>
          <cell r="D5926" t="str">
            <v>IO-23640-BM</v>
          </cell>
          <cell r="E5926" t="str">
            <v>GALINDO ORME? EDUARDO ERNESTO</v>
          </cell>
          <cell r="F5926" t="str">
            <v>ARTESANAL</v>
          </cell>
        </row>
        <row r="5927">
          <cell r="B5927">
            <v>23641</v>
          </cell>
          <cell r="C5927" t="str">
            <v>GUTIERREZ</v>
          </cell>
          <cell r="D5927" t="str">
            <v>IO-23641-BM</v>
          </cell>
          <cell r="E5927" t="str">
            <v>GUTIERREZ LLANQUE MARIO</v>
          </cell>
          <cell r="F5927" t="str">
            <v>ARTESANAL</v>
          </cell>
        </row>
        <row r="5928">
          <cell r="B5928">
            <v>23643</v>
          </cell>
          <cell r="C5928" t="str">
            <v>ALEXANDER</v>
          </cell>
          <cell r="D5928" t="str">
            <v>IO-23643-BM</v>
          </cell>
          <cell r="E5928" t="str">
            <v>VILCA FLORES BRIGIDA</v>
          </cell>
          <cell r="F5928" t="str">
            <v>ARTESANAL</v>
          </cell>
        </row>
        <row r="5929">
          <cell r="B5929">
            <v>23650</v>
          </cell>
          <cell r="C5929" t="str">
            <v>VICTORIO II</v>
          </cell>
          <cell r="D5929" t="str">
            <v>TA-23650-BM</v>
          </cell>
          <cell r="E5929" t="str">
            <v>MAGUI? BEDON GIOVANI EDUARDO</v>
          </cell>
          <cell r="F5929" t="str">
            <v>ARTESANAL</v>
          </cell>
        </row>
        <row r="5930">
          <cell r="B5930">
            <v>23651</v>
          </cell>
          <cell r="C5930" t="str">
            <v>LUZ DE BETEL</v>
          </cell>
          <cell r="D5930" t="str">
            <v>PL-23651-BM</v>
          </cell>
          <cell r="E5930" t="str">
            <v>FIESTAS JACINTO ROGGER MATIAS</v>
          </cell>
          <cell r="F5930" t="str">
            <v>ARTESANAL</v>
          </cell>
        </row>
        <row r="5931">
          <cell r="B5931">
            <v>23652</v>
          </cell>
          <cell r="C5931" t="str">
            <v>JEHOVA JIRETH</v>
          </cell>
          <cell r="D5931" t="str">
            <v>PT-23652-BM</v>
          </cell>
          <cell r="E5931" t="str">
            <v>AMAYA MORALES ALEJANDRO</v>
          </cell>
          <cell r="F5931" t="str">
            <v>DECRETO LEGISLATIVO Nº1273</v>
          </cell>
        </row>
        <row r="5932">
          <cell r="B5932">
            <v>23653</v>
          </cell>
          <cell r="C5932" t="str">
            <v>DON FRANCISCO</v>
          </cell>
          <cell r="D5932" t="str">
            <v>PL-23653-BM</v>
          </cell>
          <cell r="E5932" t="str">
            <v>FIESTAS TEQUE NESTOR ULISES</v>
          </cell>
          <cell r="F5932" t="str">
            <v>DS. 006-2016-PRODUCE</v>
          </cell>
        </row>
        <row r="5933">
          <cell r="B5933">
            <v>23657</v>
          </cell>
          <cell r="C5933" t="str">
            <v>MI JEHOVA III</v>
          </cell>
          <cell r="D5933" t="str">
            <v>CE-23657-BM</v>
          </cell>
          <cell r="E5933" t="str">
            <v>OBESO CONTRERAS LUIS ALBERTO</v>
          </cell>
          <cell r="F5933" t="str">
            <v>ARTESANAL</v>
          </cell>
        </row>
        <row r="5934">
          <cell r="B5934">
            <v>23658</v>
          </cell>
          <cell r="C5934" t="str">
            <v>MI JEHOVA IV</v>
          </cell>
          <cell r="D5934" t="str">
            <v>CE-23658-BM</v>
          </cell>
          <cell r="E5934" t="str">
            <v>OBESO CONTRERAS LUIS ALBERTO</v>
          </cell>
          <cell r="F5934" t="str">
            <v>ARTESANAL</v>
          </cell>
        </row>
        <row r="5935">
          <cell r="B5935">
            <v>23667</v>
          </cell>
          <cell r="C5935" t="str">
            <v>MICHEL</v>
          </cell>
          <cell r="D5935" t="str">
            <v>TA-23667-BM</v>
          </cell>
          <cell r="E5935" t="str">
            <v>LARA RODRIGUEZ JUAN CARLOS</v>
          </cell>
          <cell r="F5935" t="str">
            <v>ARTESANAL</v>
          </cell>
        </row>
        <row r="5936">
          <cell r="B5936">
            <v>23670</v>
          </cell>
          <cell r="C5936" t="str">
            <v>PALOMA MENSAJERA</v>
          </cell>
          <cell r="D5936" t="str">
            <v>TA-23670-BM</v>
          </cell>
          <cell r="E5936" t="str">
            <v>MERINO MARCHAN ELSA</v>
          </cell>
          <cell r="F5936" t="str">
            <v>DECRETO LEGISLATIVO Nº1273</v>
          </cell>
        </row>
        <row r="5937">
          <cell r="B5937">
            <v>23672</v>
          </cell>
          <cell r="C5937" t="str">
            <v>EL CENTURION</v>
          </cell>
          <cell r="D5937" t="str">
            <v>PL-23672-BM</v>
          </cell>
          <cell r="E5937" t="str">
            <v>CENTURION FIESTAS LEONCIO TEODULO</v>
          </cell>
          <cell r="F5937" t="str">
            <v>ARTESANAL</v>
          </cell>
        </row>
        <row r="5938">
          <cell r="B5938">
            <v>23673</v>
          </cell>
          <cell r="C5938" t="str">
            <v>MI HECTOR</v>
          </cell>
          <cell r="D5938" t="str">
            <v>PL-23673-BM</v>
          </cell>
          <cell r="E5938" t="str">
            <v>FLORES JACINTO SANTIAGO</v>
          </cell>
          <cell r="F5938" t="str">
            <v>ARTESANAL</v>
          </cell>
        </row>
        <row r="5939">
          <cell r="B5939">
            <v>23675</v>
          </cell>
          <cell r="C5939" t="str">
            <v>DON SEBASTIAN</v>
          </cell>
          <cell r="D5939" t="str">
            <v>PL-23675-BM</v>
          </cell>
          <cell r="E5939" t="str">
            <v>FIESTAS LORO MATIAS DEL PILAR</v>
          </cell>
          <cell r="F5939" t="str">
            <v>ARTESANAL</v>
          </cell>
        </row>
        <row r="5940">
          <cell r="B5940">
            <v>23677</v>
          </cell>
          <cell r="C5940" t="str">
            <v>ISRAEL</v>
          </cell>
          <cell r="D5940" t="str">
            <v>TA-23677-BM</v>
          </cell>
          <cell r="E5940" t="str">
            <v>VITE ECA ALEJANDRO</v>
          </cell>
          <cell r="F5940" t="str">
            <v>DECRETO LEGISLATIVO Nº1273</v>
          </cell>
        </row>
        <row r="5941">
          <cell r="B5941">
            <v>23678</v>
          </cell>
          <cell r="C5941" t="str">
            <v>DORIS ANGELITA</v>
          </cell>
          <cell r="D5941" t="str">
            <v>TA-23678-BM</v>
          </cell>
          <cell r="E5941" t="str">
            <v>PANTA ECHE CARLOS ROBERTO</v>
          </cell>
          <cell r="F5941" t="str">
            <v>DECRETO LEGISLATIVO Nº1273</v>
          </cell>
        </row>
        <row r="5942">
          <cell r="B5942">
            <v>23679</v>
          </cell>
          <cell r="C5942" t="str">
            <v>OMEGA 3</v>
          </cell>
          <cell r="D5942" t="str">
            <v>IO-23679-BM</v>
          </cell>
          <cell r="E5942" t="str">
            <v>TORRES ZAMBRANO JOSE JESUS ;PESQUERA ARTESANAL SANTA CLARA SOCIEDAD ANONIMA CERRADA</v>
          </cell>
          <cell r="F5942" t="str">
            <v>ARTESANAL</v>
          </cell>
        </row>
        <row r="5943">
          <cell r="B5943">
            <v>23688</v>
          </cell>
          <cell r="C5943" t="str">
            <v>SE?R DE LA BUENA ESPERANZA</v>
          </cell>
          <cell r="D5943" t="str">
            <v>PL-23688-BM</v>
          </cell>
          <cell r="E5943" t="str">
            <v>GONZALES QUEREBALU JOSE MANUEL ;GONZALES QUEREBALU MARCOS ;GONZALES QUEREBALU ROMAN</v>
          </cell>
          <cell r="F5943" t="str">
            <v>ARTESANAL</v>
          </cell>
        </row>
        <row r="5944">
          <cell r="B5944">
            <v>23696</v>
          </cell>
          <cell r="C5944" t="str">
            <v>MARCO</v>
          </cell>
          <cell r="D5944" t="str">
            <v>PT-23696-BM</v>
          </cell>
          <cell r="E5944" t="str">
            <v>PAZO ALVAREZ MARIA CATALINA ;QUEREVALU PERICHE MANUEL ANTONIO</v>
          </cell>
          <cell r="F5944" t="str">
            <v>DECRETO LEGISLATIVO Nº1273</v>
          </cell>
        </row>
        <row r="5945">
          <cell r="B5945">
            <v>23698</v>
          </cell>
          <cell r="C5945" t="str">
            <v>RODRIGO-1</v>
          </cell>
          <cell r="D5945" t="str">
            <v>SY-23698-BM</v>
          </cell>
          <cell r="E5945" t="str">
            <v>CARDENAS NUNJA JOSE WILLY</v>
          </cell>
          <cell r="F5945" t="str">
            <v>ARTESANAL</v>
          </cell>
        </row>
        <row r="5946">
          <cell r="B5946">
            <v>23699</v>
          </cell>
          <cell r="C5946" t="str">
            <v>MALVI KARINA</v>
          </cell>
          <cell r="D5946" t="str">
            <v>PT-23699-BM</v>
          </cell>
          <cell r="E5946" t="str">
            <v>QUEREVALU QUEREVALU FELIX AUGUSTO</v>
          </cell>
          <cell r="F5946" t="str">
            <v>DS. 006-2016-PRODUCE</v>
          </cell>
        </row>
        <row r="5947">
          <cell r="B5947">
            <v>23702</v>
          </cell>
          <cell r="C5947" t="str">
            <v>CARIPE</v>
          </cell>
          <cell r="D5947" t="str">
            <v>PL-23702-BM</v>
          </cell>
          <cell r="E5947" t="str">
            <v>ALVARADO CHUNGA BENIGNO</v>
          </cell>
          <cell r="F5947" t="str">
            <v>DECRETO LEGISLATIVO Nº1273</v>
          </cell>
        </row>
        <row r="5948">
          <cell r="B5948">
            <v>23703</v>
          </cell>
          <cell r="C5948" t="str">
            <v>CAUTIVO I</v>
          </cell>
          <cell r="D5948" t="str">
            <v>PT-23703-BM</v>
          </cell>
          <cell r="E5948" t="str">
            <v>GARCIA GUERRERO ELOY</v>
          </cell>
          <cell r="F5948" t="str">
            <v>ARTESANAL</v>
          </cell>
        </row>
        <row r="5949">
          <cell r="B5949">
            <v>23705</v>
          </cell>
          <cell r="C5949" t="str">
            <v>JUANA ELVIRA</v>
          </cell>
          <cell r="D5949" t="str">
            <v>PT-23705-BM</v>
          </cell>
          <cell r="E5949" t="str">
            <v>JACINTO ALVAREZ JUAN</v>
          </cell>
          <cell r="F5949" t="str">
            <v>DS. 006-2016-PRODUCE</v>
          </cell>
        </row>
        <row r="5950">
          <cell r="B5950">
            <v>23706</v>
          </cell>
          <cell r="C5950" t="str">
            <v>PODEROSO ERES JEHOVA</v>
          </cell>
          <cell r="D5950" t="str">
            <v>PT-23706-BM</v>
          </cell>
          <cell r="E5950" t="str">
            <v>QUEREVALU QUEREVALU SANTOS SINECIO</v>
          </cell>
          <cell r="F5950" t="str">
            <v>DS. 006-2016-PRODUCE</v>
          </cell>
        </row>
        <row r="5951">
          <cell r="B5951">
            <v>23708</v>
          </cell>
          <cell r="C5951" t="str">
            <v>MAR AZUL I</v>
          </cell>
          <cell r="D5951" t="str">
            <v>PT-23708-BM</v>
          </cell>
          <cell r="E5951" t="str">
            <v>GARCIA GUERRERO ELOY</v>
          </cell>
          <cell r="F5951" t="str">
            <v>ARTESANAL</v>
          </cell>
        </row>
        <row r="5952">
          <cell r="B5952">
            <v>23709</v>
          </cell>
          <cell r="C5952" t="str">
            <v>BAYRO LUIS</v>
          </cell>
          <cell r="D5952" t="str">
            <v>PL-23709-BM</v>
          </cell>
          <cell r="E5952" t="str">
            <v>RAMOS JACINTO LUZ VIOLETA</v>
          </cell>
          <cell r="F5952" t="str">
            <v>ARTESANAL</v>
          </cell>
        </row>
        <row r="5953">
          <cell r="B5953">
            <v>23710</v>
          </cell>
          <cell r="C5953" t="str">
            <v>SIEMPRE FLOR MARIA</v>
          </cell>
          <cell r="D5953" t="str">
            <v>PT-23710-BM</v>
          </cell>
          <cell r="E5953" t="str">
            <v>FIESTAS ALVAREZ DANTON ALEXANDER ;FIESTAS PAIBA MARINO ;FIESTAS PAIBA PABLO</v>
          </cell>
          <cell r="F5953" t="str">
            <v>DS. 006-2016-PRODUCE</v>
          </cell>
        </row>
        <row r="5954">
          <cell r="B5954">
            <v>23712</v>
          </cell>
          <cell r="C5954" t="str">
            <v>NORA ELIZA 1</v>
          </cell>
          <cell r="D5954" t="str">
            <v>PL-23712-BM</v>
          </cell>
          <cell r="E5954" t="str">
            <v>JOSE MANUEL CASTRO GONZALES Y MARIA EDELMIRA DE LA CRUZ DE CASTRO</v>
          </cell>
          <cell r="F5954" t="str">
            <v>ARTESANAL</v>
          </cell>
        </row>
        <row r="5955">
          <cell r="B5955">
            <v>23713</v>
          </cell>
          <cell r="C5955" t="str">
            <v>RODRIGO-2</v>
          </cell>
          <cell r="D5955" t="str">
            <v>SY-23713-BM</v>
          </cell>
          <cell r="E5955" t="str">
            <v>CARDENAS NUNJA JOSE WILLY</v>
          </cell>
          <cell r="F5955" t="str">
            <v>ARTESANAL</v>
          </cell>
        </row>
        <row r="5956">
          <cell r="B5956">
            <v>23714</v>
          </cell>
          <cell r="C5956" t="str">
            <v>NORA ELIZA 2</v>
          </cell>
          <cell r="D5956" t="str">
            <v>PL-23714-BM</v>
          </cell>
          <cell r="E5956" t="str">
            <v>JOSE MANUEL CASTRO GONZALES Y MARIA EDELMIRA DE LA CRUZ DE CASTRO</v>
          </cell>
          <cell r="F5956" t="str">
            <v>ARTESANAL</v>
          </cell>
        </row>
        <row r="5957">
          <cell r="B5957">
            <v>23715</v>
          </cell>
          <cell r="C5957" t="str">
            <v>RODRIGO-3</v>
          </cell>
          <cell r="D5957" t="str">
            <v>SY-23715-BM</v>
          </cell>
          <cell r="E5957" t="str">
            <v>CARDENAS NUNJA JOSE WILLY</v>
          </cell>
          <cell r="F5957" t="str">
            <v>ARTESANAL</v>
          </cell>
        </row>
        <row r="5958">
          <cell r="B5958">
            <v>23716</v>
          </cell>
          <cell r="C5958" t="str">
            <v>RODRIGO-4</v>
          </cell>
          <cell r="D5958" t="str">
            <v>SY-23716-BM</v>
          </cell>
          <cell r="E5958" t="str">
            <v>CARDENAS NUNJA JOSE WILLY</v>
          </cell>
          <cell r="F5958" t="str">
            <v>ARTESANAL</v>
          </cell>
        </row>
        <row r="5959">
          <cell r="B5959">
            <v>23717</v>
          </cell>
          <cell r="C5959" t="str">
            <v>RODRIGO-5</v>
          </cell>
          <cell r="D5959" t="str">
            <v>SY-23717-BM</v>
          </cell>
          <cell r="E5959" t="str">
            <v>CARDENAS NUNJA JOSE WILLY</v>
          </cell>
          <cell r="F5959" t="str">
            <v>ARTESANAL</v>
          </cell>
        </row>
        <row r="5960">
          <cell r="B5960">
            <v>23718</v>
          </cell>
          <cell r="C5960" t="str">
            <v>NORA ELIZA 3</v>
          </cell>
          <cell r="D5960" t="str">
            <v>PL-23718-BM</v>
          </cell>
          <cell r="E5960" t="str">
            <v>JOSE MANUEL CASTRO GONZALES Y MARIA EDELMIRA DE LA CRUZ DE CASTRO</v>
          </cell>
          <cell r="F5960" t="str">
            <v>ARTESANAL</v>
          </cell>
        </row>
        <row r="5961">
          <cell r="B5961">
            <v>23719</v>
          </cell>
          <cell r="C5961" t="str">
            <v>ZAPATA</v>
          </cell>
          <cell r="D5961" t="str">
            <v>PL-23719-BM</v>
          </cell>
          <cell r="E5961" t="str">
            <v>ZAPATA FIESTAS TOMAS</v>
          </cell>
          <cell r="F5961" t="str">
            <v>ARTESANAL</v>
          </cell>
        </row>
        <row r="5962">
          <cell r="B5962">
            <v>23720</v>
          </cell>
          <cell r="C5962" t="str">
            <v>GENESIS</v>
          </cell>
          <cell r="D5962" t="str">
            <v>PL-23720-BM</v>
          </cell>
          <cell r="E5962" t="str">
            <v>GALAN LLENQUE MANUEL BERNARDO</v>
          </cell>
          <cell r="F5962" t="str">
            <v>ARTESANAL</v>
          </cell>
        </row>
        <row r="5963">
          <cell r="B5963">
            <v>23721</v>
          </cell>
          <cell r="C5963" t="str">
            <v>JESUS EL CAMINO AL PADRE</v>
          </cell>
          <cell r="D5963" t="str">
            <v>PL-23721-BM</v>
          </cell>
          <cell r="E5963" t="str">
            <v>FLORES ACOSTA JESUS SANTOS</v>
          </cell>
          <cell r="F5963" t="str">
            <v>ARTESANAL</v>
          </cell>
        </row>
        <row r="5964">
          <cell r="B5964">
            <v>23722</v>
          </cell>
          <cell r="C5964" t="str">
            <v>CRISTO ES LA RESPUESTA</v>
          </cell>
          <cell r="D5964" t="str">
            <v>PL-23722-BM</v>
          </cell>
          <cell r="E5964" t="str">
            <v>FLORES ACOSTA EUGENIO ABDON</v>
          </cell>
          <cell r="F5964" t="str">
            <v>ARTESANAL</v>
          </cell>
        </row>
        <row r="5965">
          <cell r="B5965">
            <v>23723</v>
          </cell>
          <cell r="C5965" t="str">
            <v>FELSAN</v>
          </cell>
          <cell r="D5965" t="str">
            <v>PL-23723-BM</v>
          </cell>
          <cell r="E5965" t="str">
            <v>ZAPATA FIESTAS FELIX GIL</v>
          </cell>
          <cell r="F5965" t="str">
            <v>ARTESANAL</v>
          </cell>
        </row>
        <row r="5966">
          <cell r="B5966">
            <v>23725</v>
          </cell>
          <cell r="C5966" t="str">
            <v>CRUZ DE CHALPON</v>
          </cell>
          <cell r="D5966" t="str">
            <v>PL-23725-BM</v>
          </cell>
          <cell r="E5966" t="str">
            <v>MACHICA CHAMBI RUYER GREGORIO</v>
          </cell>
          <cell r="F5966" t="str">
            <v>ARTESANAL</v>
          </cell>
        </row>
        <row r="5967">
          <cell r="B5967">
            <v>23727</v>
          </cell>
          <cell r="C5967" t="str">
            <v>MI LUCERITO</v>
          </cell>
          <cell r="D5967" t="str">
            <v>ZS-23727-BM</v>
          </cell>
          <cell r="E5967" t="str">
            <v>CHULLE JACINTO CARLOS RIGOBERTO</v>
          </cell>
          <cell r="F5967" t="str">
            <v>ARTESANAL</v>
          </cell>
        </row>
        <row r="5968">
          <cell r="B5968">
            <v>23728</v>
          </cell>
          <cell r="C5968" t="str">
            <v>SARITA COLONIA</v>
          </cell>
          <cell r="D5968" t="str">
            <v>ZS-23728-BM</v>
          </cell>
          <cell r="E5968" t="str">
            <v>MAZA BAYONA ISMAEL</v>
          </cell>
          <cell r="F5968" t="str">
            <v>ARTESANAL</v>
          </cell>
        </row>
        <row r="5969">
          <cell r="B5969">
            <v>23730</v>
          </cell>
          <cell r="C5969" t="str">
            <v>SE?R DE LA BUENA ESPERANZA</v>
          </cell>
          <cell r="D5969" t="str">
            <v>ZS-23730-BM</v>
          </cell>
          <cell r="E5969" t="str">
            <v>CHINCHAY ALDANA PEDRO</v>
          </cell>
          <cell r="F5969" t="str">
            <v>ARTESANAL</v>
          </cell>
        </row>
        <row r="5970">
          <cell r="B5970">
            <v>23746</v>
          </cell>
          <cell r="C5970" t="str">
            <v>HALCON DEL MAR</v>
          </cell>
          <cell r="D5970" t="str">
            <v>PL-23746-BM</v>
          </cell>
          <cell r="E5970" t="str">
            <v>SALAZAR CHAVEZ CESAR AUGUSTO</v>
          </cell>
          <cell r="F5970" t="str">
            <v>ARTESANAL</v>
          </cell>
        </row>
        <row r="5971">
          <cell r="B5971">
            <v>23748</v>
          </cell>
          <cell r="C5971" t="str">
            <v>SOLO DIOS</v>
          </cell>
          <cell r="D5971" t="str">
            <v>PL-23748-BM</v>
          </cell>
          <cell r="E5971" t="str">
            <v>BIMINCHUMO FLORES ENRIQUE JESUS</v>
          </cell>
          <cell r="F5971" t="str">
            <v>DECRETO LEGISLATIVO Nº1273</v>
          </cell>
        </row>
        <row r="5972">
          <cell r="B5972">
            <v>23749</v>
          </cell>
          <cell r="C5972" t="str">
            <v>SIEMPRE CAUTIVO</v>
          </cell>
          <cell r="D5972" t="str">
            <v>ZS-23749-BM</v>
          </cell>
          <cell r="E5972" t="str">
            <v>PANTA CHULLE CESAR EDUARDO</v>
          </cell>
          <cell r="F5972" t="str">
            <v>ARTESANAL</v>
          </cell>
        </row>
        <row r="5973">
          <cell r="B5973">
            <v>23750</v>
          </cell>
          <cell r="C5973" t="str">
            <v>GABRIEL Y LEO</v>
          </cell>
          <cell r="D5973" t="str">
            <v>ZS-23750-BM</v>
          </cell>
          <cell r="E5973" t="str">
            <v>PAIVA ZETA HERMINIO</v>
          </cell>
          <cell r="F5973" t="str">
            <v>ARTESANAL</v>
          </cell>
        </row>
        <row r="5974">
          <cell r="B5974">
            <v>23754</v>
          </cell>
          <cell r="C5974" t="str">
            <v>TORMENTA WILLI</v>
          </cell>
          <cell r="D5974" t="str">
            <v>SY-23754-BM</v>
          </cell>
          <cell r="E5974" t="str">
            <v>BENITES PAZ WILLIAMS ROBERT</v>
          </cell>
          <cell r="F5974" t="str">
            <v>ARTESANAL</v>
          </cell>
        </row>
        <row r="5975">
          <cell r="B5975">
            <v>23755</v>
          </cell>
          <cell r="C5975" t="str">
            <v>GUIAME SE?R CAUTIVO</v>
          </cell>
          <cell r="D5975" t="str">
            <v>ZS-23755-BM</v>
          </cell>
          <cell r="E5975" t="str">
            <v>PAZOS PINGO CALIXTO</v>
          </cell>
          <cell r="F5975" t="str">
            <v>ARTESANAL</v>
          </cell>
        </row>
        <row r="5976">
          <cell r="B5976">
            <v>23759</v>
          </cell>
          <cell r="C5976" t="str">
            <v>EVER</v>
          </cell>
          <cell r="D5976" t="str">
            <v>ZS-23759-BM</v>
          </cell>
          <cell r="E5976" t="str">
            <v>INGA DE JIMENEZ MARIA LUZ</v>
          </cell>
          <cell r="F5976" t="str">
            <v>ARTESANAL</v>
          </cell>
        </row>
        <row r="5977">
          <cell r="B5977">
            <v>23761</v>
          </cell>
          <cell r="C5977" t="str">
            <v>MARIA AUXILIADORA</v>
          </cell>
          <cell r="D5977" t="str">
            <v>ZS-23761-BM</v>
          </cell>
          <cell r="E5977" t="str">
            <v>LLENQUE QUEREVALU SANTOS</v>
          </cell>
          <cell r="F5977" t="str">
            <v>DECRETO LEGISLATIVO Nº1273</v>
          </cell>
        </row>
        <row r="5978">
          <cell r="B5978">
            <v>23762</v>
          </cell>
          <cell r="C5978" t="str">
            <v>MI JESUS</v>
          </cell>
          <cell r="D5978" t="str">
            <v>ZS-23762-BM</v>
          </cell>
          <cell r="E5978" t="str">
            <v>PINGO FIESTA TAURINO</v>
          </cell>
          <cell r="F5978" t="str">
            <v>ARTESANAL</v>
          </cell>
        </row>
        <row r="5979">
          <cell r="B5979">
            <v>23763</v>
          </cell>
          <cell r="C5979" t="str">
            <v>AMOR DE MADRE</v>
          </cell>
          <cell r="D5979" t="str">
            <v>ZS-23763-BM</v>
          </cell>
          <cell r="E5979" t="str">
            <v>ECHE LLENQUE FRANCISCO</v>
          </cell>
          <cell r="F5979" t="str">
            <v>ARTESANAL</v>
          </cell>
        </row>
        <row r="5980">
          <cell r="B5980">
            <v>23764</v>
          </cell>
          <cell r="C5980" t="str">
            <v>MATADOR I</v>
          </cell>
          <cell r="D5980" t="str">
            <v>SY-23764-BM</v>
          </cell>
          <cell r="E5980" t="str">
            <v>GUEVARA CASTRO GERMAN IVAN</v>
          </cell>
          <cell r="F5980" t="str">
            <v>ARTESANAL</v>
          </cell>
        </row>
        <row r="5981">
          <cell r="B5981">
            <v>23765</v>
          </cell>
          <cell r="C5981" t="str">
            <v>MATADOR II</v>
          </cell>
          <cell r="D5981" t="str">
            <v>SY-23765-BM</v>
          </cell>
          <cell r="E5981" t="str">
            <v>GUEVARA CASTRO GERMAN IVAN</v>
          </cell>
          <cell r="F5981" t="str">
            <v>ARTESANAL</v>
          </cell>
        </row>
        <row r="5982">
          <cell r="B5982">
            <v>23766</v>
          </cell>
          <cell r="C5982" t="str">
            <v>MATADOR III</v>
          </cell>
          <cell r="D5982" t="str">
            <v>SY-23766-BM</v>
          </cell>
          <cell r="E5982" t="str">
            <v>GUEVARA CASTRO GERMAN IVAN</v>
          </cell>
          <cell r="F5982" t="str">
            <v>ARTESANAL</v>
          </cell>
        </row>
        <row r="5983">
          <cell r="B5983">
            <v>23767</v>
          </cell>
          <cell r="C5983" t="str">
            <v>RUBI</v>
          </cell>
          <cell r="D5983" t="str">
            <v>CY-23767-BM</v>
          </cell>
          <cell r="E5983" t="str">
            <v>CALLE LOPEZ ANIBAL ;CALLE LOPEZ HERNANDO</v>
          </cell>
          <cell r="F5983" t="str">
            <v>ARTESANAL</v>
          </cell>
        </row>
        <row r="5984">
          <cell r="B5984">
            <v>23771</v>
          </cell>
          <cell r="C5984" t="str">
            <v>OSCAR MARTIN</v>
          </cell>
          <cell r="D5984" t="str">
            <v>PL-23771-BM</v>
          </cell>
          <cell r="E5984" t="str">
            <v>INO?N FIESTAS JOSE MARTIN ;INO?N FIESTAS OSCAR CARLOS</v>
          </cell>
          <cell r="F5984" t="str">
            <v>DECRETO LEGISLATIVO Nº1273</v>
          </cell>
        </row>
        <row r="5985">
          <cell r="B5985">
            <v>23773</v>
          </cell>
          <cell r="C5985" t="str">
            <v>MI SOFIA</v>
          </cell>
          <cell r="D5985" t="str">
            <v>ZS-23773-BM</v>
          </cell>
          <cell r="E5985" t="str">
            <v>AYALA SILVA FAUSTO</v>
          </cell>
          <cell r="F5985" t="str">
            <v>DECRETO LEGISLATIVO Nº1273</v>
          </cell>
        </row>
        <row r="5986">
          <cell r="B5986">
            <v>23775</v>
          </cell>
          <cell r="C5986" t="str">
            <v>CON DIOS Y MI MADRE</v>
          </cell>
          <cell r="D5986" t="str">
            <v>PL-23775-BM</v>
          </cell>
          <cell r="E5986" t="str">
            <v>FLORES LLONTO JOSE MERCEDES</v>
          </cell>
          <cell r="F5986" t="str">
            <v>ARTESANAL</v>
          </cell>
        </row>
        <row r="5987">
          <cell r="B5987">
            <v>23778</v>
          </cell>
          <cell r="C5987" t="str">
            <v>LA BENDICION DE DIOS II</v>
          </cell>
          <cell r="D5987" t="str">
            <v>ZS-23778-BM</v>
          </cell>
          <cell r="E5987" t="str">
            <v>PAZOS VITE ELIO TEOFILO</v>
          </cell>
          <cell r="F5987" t="str">
            <v>DS. 006-2016-PRODUCE</v>
          </cell>
        </row>
        <row r="5988">
          <cell r="B5988">
            <v>23781</v>
          </cell>
          <cell r="C5988" t="str">
            <v>DON MAXIMO II</v>
          </cell>
          <cell r="D5988" t="str">
            <v>ZS-23781-BM</v>
          </cell>
          <cell r="E5988" t="str">
            <v>PANTA RUIZ MAXIMO</v>
          </cell>
          <cell r="F5988" t="str">
            <v>DECRETO LEGISLATIVO Nº1273</v>
          </cell>
        </row>
        <row r="5989">
          <cell r="B5989">
            <v>23790</v>
          </cell>
          <cell r="C5989" t="str">
            <v>SANTA ELENA II</v>
          </cell>
          <cell r="D5989" t="str">
            <v>TA-23790-BM</v>
          </cell>
          <cell r="E5989" t="str">
            <v>JARA MORAN CRISTIAN</v>
          </cell>
          <cell r="F5989" t="str">
            <v>DECRETO LEGISLATIVO Nº1273</v>
          </cell>
        </row>
        <row r="5990">
          <cell r="B5990">
            <v>23791</v>
          </cell>
          <cell r="C5990" t="str">
            <v>MI VICTORIA</v>
          </cell>
          <cell r="D5990" t="str">
            <v>ZS-23791-BM</v>
          </cell>
          <cell r="E5990" t="str">
            <v>ESPINOZA CODARLUPO YOVANI</v>
          </cell>
          <cell r="F5990" t="str">
            <v>ARTESANAL</v>
          </cell>
        </row>
        <row r="5991">
          <cell r="B5991">
            <v>23792</v>
          </cell>
          <cell r="C5991" t="str">
            <v>JAVIER EN LA GLORIA</v>
          </cell>
          <cell r="D5991" t="str">
            <v>ZS-23792-BM</v>
          </cell>
          <cell r="E5991" t="str">
            <v>CHIROQUE CHERRE JHONNY JONATHAN</v>
          </cell>
          <cell r="F5991" t="str">
            <v>DS. 006-2016-PRODUCE</v>
          </cell>
        </row>
        <row r="5992">
          <cell r="B5992">
            <v>23794</v>
          </cell>
          <cell r="C5992" t="str">
            <v>SANTA ELENA III</v>
          </cell>
          <cell r="D5992" t="str">
            <v>TA-23794-BM</v>
          </cell>
          <cell r="E5992" t="str">
            <v>JARA MORAN CRISTIAN</v>
          </cell>
          <cell r="F5992" t="str">
            <v>DECRETO LEGISLATIVO Nº1273</v>
          </cell>
        </row>
        <row r="5993">
          <cell r="B5993">
            <v>23797</v>
          </cell>
          <cell r="C5993" t="str">
            <v>TATIANA ISABEL II</v>
          </cell>
          <cell r="D5993" t="str">
            <v>ZS-23797-BM</v>
          </cell>
          <cell r="E5993" t="str">
            <v>SANCHEZ MORALES SANTOS CLEMENTE</v>
          </cell>
          <cell r="F5993" t="str">
            <v>ARTESANAL</v>
          </cell>
        </row>
        <row r="5994">
          <cell r="B5994">
            <v>23801</v>
          </cell>
          <cell r="C5994" t="str">
            <v>LUZ DIVINA</v>
          </cell>
          <cell r="D5994" t="str">
            <v>PL-23801-BM</v>
          </cell>
          <cell r="E5994" t="str">
            <v>FIESTAS JACINTO JUAN HECTOR</v>
          </cell>
          <cell r="F5994" t="str">
            <v>ARTESANAL</v>
          </cell>
        </row>
        <row r="5995">
          <cell r="B5995">
            <v>23802</v>
          </cell>
          <cell r="C5995" t="str">
            <v>SARITA COLONIA</v>
          </cell>
          <cell r="D5995" t="str">
            <v>PL-23802-BM</v>
          </cell>
          <cell r="E5995" t="str">
            <v>SANCHEZ MARTINEZ PATRICIA ARCELIA</v>
          </cell>
          <cell r="F5995" t="str">
            <v>ARTESANAL</v>
          </cell>
        </row>
        <row r="5996">
          <cell r="B5996">
            <v>23804</v>
          </cell>
          <cell r="C5996" t="str">
            <v>JONAS</v>
          </cell>
          <cell r="D5996" t="str">
            <v>ZS-23804-BM</v>
          </cell>
          <cell r="E5996" t="str">
            <v>HUERTAS COVE?S JORGE RAUL</v>
          </cell>
          <cell r="F5996" t="str">
            <v>ARTESANAL</v>
          </cell>
        </row>
        <row r="5997">
          <cell r="B5997">
            <v>23807</v>
          </cell>
          <cell r="C5997" t="str">
            <v>MI JULEYSI</v>
          </cell>
          <cell r="D5997" t="str">
            <v>ZS-23807-BM</v>
          </cell>
          <cell r="E5997" t="str">
            <v>MARCHAN ERAS PEDRO MANUEL</v>
          </cell>
          <cell r="F5997" t="str">
            <v>ARTESANAL</v>
          </cell>
        </row>
        <row r="5998">
          <cell r="B5998">
            <v>23809</v>
          </cell>
          <cell r="C5998" t="str">
            <v>SAN FELIPE II</v>
          </cell>
          <cell r="D5998" t="str">
            <v>ZS-23809-BM</v>
          </cell>
          <cell r="E5998" t="str">
            <v>CUNYA PI?N NANCY DELIA</v>
          </cell>
          <cell r="F5998" t="str">
            <v>DECRETO LEGISLATIVO Nº1273</v>
          </cell>
        </row>
        <row r="5999">
          <cell r="B5999">
            <v>23810</v>
          </cell>
          <cell r="C5999" t="str">
            <v>LESLIE</v>
          </cell>
          <cell r="D5999" t="str">
            <v>TA-23810-BM</v>
          </cell>
          <cell r="E5999" t="str">
            <v>MIMBELA SILVA GREGORIO</v>
          </cell>
          <cell r="F5999" t="str">
            <v>DECRETO LEGISLATIVO Nº1273</v>
          </cell>
        </row>
        <row r="6000">
          <cell r="B6000">
            <v>23813</v>
          </cell>
          <cell r="C6000" t="str">
            <v>SAN FELIPE I</v>
          </cell>
          <cell r="D6000" t="str">
            <v>ZS-23813-BM</v>
          </cell>
          <cell r="E6000" t="str">
            <v>BERMEO GUEVARA LINO ;DATORRE BANCHERO DE DEL RISCO MARIA ANTONIETA ;GUERRERO DE BERMEO CRISTINA ELVIRA</v>
          </cell>
          <cell r="F6000" t="str">
            <v>DECRETO LEGISLATIVO Nº1273</v>
          </cell>
        </row>
        <row r="6001">
          <cell r="B6001">
            <v>23815</v>
          </cell>
          <cell r="C6001" t="str">
            <v>EDITA</v>
          </cell>
          <cell r="D6001" t="str">
            <v>PL-23815-BM</v>
          </cell>
          <cell r="E6001" t="str">
            <v>GIL ESTACIO SEGUNDO EDILBERTO</v>
          </cell>
          <cell r="F6001" t="str">
            <v>ARTESANAL</v>
          </cell>
        </row>
        <row r="6002">
          <cell r="B6002">
            <v>23816</v>
          </cell>
          <cell r="C6002" t="str">
            <v>JHON Y ESMERALDA</v>
          </cell>
          <cell r="D6002" t="str">
            <v>PL-23816-BM</v>
          </cell>
          <cell r="E6002" t="str">
            <v>CHAMOCHUMBI COBIAN DE DIAZ ROSA BEATRIZ ;MACHICA ANHUAMAN JESUS ALBERTO</v>
          </cell>
          <cell r="F6002" t="str">
            <v>ARTESANAL</v>
          </cell>
        </row>
        <row r="6003">
          <cell r="B6003">
            <v>23817</v>
          </cell>
          <cell r="C6003" t="str">
            <v>SR. DE LOS MILAGROS</v>
          </cell>
          <cell r="D6003" t="str">
            <v>TA-23817-BM</v>
          </cell>
          <cell r="E6003" t="str">
            <v>QUIROGA PAIVA FLORENTINO</v>
          </cell>
          <cell r="F6003" t="str">
            <v>DECRETO LEGISLATIVO Nº1273</v>
          </cell>
        </row>
        <row r="6004">
          <cell r="B6004">
            <v>23819</v>
          </cell>
          <cell r="C6004" t="str">
            <v>JESUS ES MI GUIA</v>
          </cell>
          <cell r="D6004" t="str">
            <v>ZS-23819-BM</v>
          </cell>
          <cell r="E6004" t="str">
            <v>GALAN MARTINEZ FELIX</v>
          </cell>
          <cell r="F6004" t="str">
            <v>ARTESANAL</v>
          </cell>
        </row>
        <row r="6005">
          <cell r="B6005">
            <v>23821</v>
          </cell>
          <cell r="C6005" t="str">
            <v>SE?R DE LUREN</v>
          </cell>
          <cell r="D6005" t="str">
            <v>ZS-23821-BM</v>
          </cell>
          <cell r="E6005" t="str">
            <v>CHIROQUE PAICO JOSE NARCISO</v>
          </cell>
          <cell r="F6005" t="str">
            <v>ARTESANAL</v>
          </cell>
        </row>
        <row r="6006">
          <cell r="B6006">
            <v>23825</v>
          </cell>
          <cell r="C6006" t="str">
            <v>PODEROSO REY JESUS</v>
          </cell>
          <cell r="D6006" t="str">
            <v>ZS-23825-BM</v>
          </cell>
          <cell r="E6006" t="str">
            <v>BALLADARES LUPU EDWIN ELMER</v>
          </cell>
          <cell r="F6006" t="str">
            <v>ARTESANAL</v>
          </cell>
        </row>
        <row r="6007">
          <cell r="B6007">
            <v>23827</v>
          </cell>
          <cell r="C6007" t="str">
            <v>SE?R DEL MAR</v>
          </cell>
          <cell r="D6007" t="str">
            <v>SY-23827-BM</v>
          </cell>
          <cell r="E6007" t="str">
            <v>RODRIGUEZ DE LA VEGA FELIX OCTAVIO</v>
          </cell>
          <cell r="F6007" t="str">
            <v>ARTESANAL</v>
          </cell>
        </row>
        <row r="6008">
          <cell r="B6008">
            <v>23829</v>
          </cell>
          <cell r="C6008" t="str">
            <v>SIEMPRE SE?R DE LOS MILAGROS</v>
          </cell>
          <cell r="D6008" t="str">
            <v>ZS-23829-BM</v>
          </cell>
          <cell r="E6008" t="str">
            <v>ECHE ECHE JUAN</v>
          </cell>
          <cell r="F6008" t="str">
            <v>ARTESANAL</v>
          </cell>
        </row>
        <row r="6009">
          <cell r="B6009">
            <v>23830</v>
          </cell>
          <cell r="C6009" t="str">
            <v>DORALIZA</v>
          </cell>
          <cell r="D6009" t="str">
            <v>SY-23830-BM</v>
          </cell>
          <cell r="E6009" t="str">
            <v>VENEGAS ALVARADO MARIA LAURA</v>
          </cell>
          <cell r="F6009" t="str">
            <v>ARTESANAL</v>
          </cell>
        </row>
        <row r="6010">
          <cell r="B6010">
            <v>23834</v>
          </cell>
          <cell r="C6010" t="str">
            <v>ORION</v>
          </cell>
          <cell r="D6010" t="str">
            <v>SY-23834-BM</v>
          </cell>
          <cell r="E6010" t="str">
            <v>ARROYO DELGADO PABLO ELADIO</v>
          </cell>
          <cell r="F6010" t="str">
            <v>ARTESANAL</v>
          </cell>
        </row>
        <row r="6011">
          <cell r="B6011">
            <v>23835</v>
          </cell>
          <cell r="C6011" t="str">
            <v>ESTURION</v>
          </cell>
          <cell r="D6011" t="str">
            <v>SY-23835-BM</v>
          </cell>
          <cell r="E6011" t="str">
            <v>ARROYO DELGADO ERNESTO</v>
          </cell>
          <cell r="F6011" t="str">
            <v>ARTESANAL</v>
          </cell>
        </row>
        <row r="6012">
          <cell r="B6012">
            <v>23836</v>
          </cell>
          <cell r="C6012" t="str">
            <v>CON DIOS Y LA VIRGEN II</v>
          </cell>
          <cell r="D6012" t="str">
            <v>TA-23836-BM</v>
          </cell>
          <cell r="E6012" t="str">
            <v>SOTO ALAMA WILMER EULALIO</v>
          </cell>
          <cell r="F6012" t="str">
            <v>ARTESANAL</v>
          </cell>
        </row>
        <row r="6013">
          <cell r="B6013">
            <v>23846</v>
          </cell>
          <cell r="C6013" t="str">
            <v>CON DIOS Y LA VIRGEN I</v>
          </cell>
          <cell r="D6013" t="str">
            <v>TA-23846-BM</v>
          </cell>
          <cell r="E6013" t="str">
            <v>SOTO ALAMA JOSE ISRAEL</v>
          </cell>
          <cell r="F6013" t="str">
            <v>ARTESANAL</v>
          </cell>
        </row>
        <row r="6014">
          <cell r="B6014">
            <v>23848</v>
          </cell>
          <cell r="C6014" t="str">
            <v>NUESTRA SRA DE GUADALUPE</v>
          </cell>
          <cell r="D6014" t="str">
            <v>TA-23848-BM</v>
          </cell>
          <cell r="E6014" t="str">
            <v>MORAN TUME DEYSI</v>
          </cell>
          <cell r="F6014" t="str">
            <v>ARTESANAL</v>
          </cell>
        </row>
        <row r="6015">
          <cell r="B6015">
            <v>23850</v>
          </cell>
          <cell r="C6015" t="str">
            <v>LISETH II</v>
          </cell>
          <cell r="D6015" t="str">
            <v>TA-23850-BM</v>
          </cell>
          <cell r="E6015" t="str">
            <v>OVIEDO MACHARE WILSON LEYBER</v>
          </cell>
          <cell r="F6015" t="str">
            <v>ARTESANAL</v>
          </cell>
        </row>
        <row r="6016">
          <cell r="B6016">
            <v>23864</v>
          </cell>
          <cell r="C6016" t="str">
            <v>PARDELA</v>
          </cell>
          <cell r="D6016" t="str">
            <v>CE-23864-BM</v>
          </cell>
          <cell r="E6016" t="str">
            <v>BUSTOS CARRION ADELA DELIA</v>
          </cell>
          <cell r="F6016" t="str">
            <v>ARTESANAL</v>
          </cell>
        </row>
        <row r="6017">
          <cell r="B6017">
            <v>23866</v>
          </cell>
          <cell r="C6017" t="str">
            <v>MILAGRO DE HENRY</v>
          </cell>
          <cell r="D6017" t="str">
            <v>TA-23866-BM</v>
          </cell>
          <cell r="E6017" t="str">
            <v>TEMOCHE GONZALES JUAN ALBERTO</v>
          </cell>
          <cell r="F6017" t="str">
            <v>ARTESANAL</v>
          </cell>
        </row>
        <row r="6018">
          <cell r="B6018">
            <v>23869</v>
          </cell>
          <cell r="C6018" t="str">
            <v>ERICK</v>
          </cell>
          <cell r="D6018" t="str">
            <v>ZS-23869-BM</v>
          </cell>
          <cell r="E6018" t="str">
            <v>PANTA PANTA ANGEL</v>
          </cell>
          <cell r="F6018" t="str">
            <v>DECRETO LEGISLATIVO Nº1273</v>
          </cell>
        </row>
        <row r="6019">
          <cell r="B6019">
            <v>23870</v>
          </cell>
          <cell r="C6019" t="str">
            <v>WENDY TATIANA II</v>
          </cell>
          <cell r="D6019" t="str">
            <v>PL-23870-BM</v>
          </cell>
          <cell r="E6019" t="str">
            <v>MORENO CAPITAN WILMER ULISES</v>
          </cell>
          <cell r="F6019" t="str">
            <v>ARTESANAL</v>
          </cell>
        </row>
        <row r="6020">
          <cell r="B6020">
            <v>23873</v>
          </cell>
          <cell r="C6020" t="str">
            <v>MI HERASMITO</v>
          </cell>
          <cell r="D6020" t="str">
            <v>ZS-23873-CM</v>
          </cell>
          <cell r="E6020" t="str">
            <v>ECA MARTINEZ EUSTACIO ;JACINTO DE ECA MABILA</v>
          </cell>
          <cell r="F6020" t="str">
            <v>ARTESANAL</v>
          </cell>
        </row>
        <row r="6021">
          <cell r="B6021">
            <v>23876</v>
          </cell>
          <cell r="C6021" t="str">
            <v>MARIA ELENA</v>
          </cell>
          <cell r="D6021" t="str">
            <v>TA-23876-BM</v>
          </cell>
          <cell r="E6021" t="str">
            <v>JACINTO PERICHE AQUILINO</v>
          </cell>
          <cell r="F6021" t="str">
            <v>DECRETO LEGISLATIVO Nº1273</v>
          </cell>
        </row>
        <row r="6022">
          <cell r="B6022">
            <v>23877</v>
          </cell>
          <cell r="C6022" t="str">
            <v>SIERVO FIEL</v>
          </cell>
          <cell r="D6022" t="str">
            <v>TA-23877-BM</v>
          </cell>
          <cell r="E6022" t="str">
            <v>JACINTO PERICHE AQUILINO</v>
          </cell>
          <cell r="F6022" t="str">
            <v>DECRETO LEGISLATIVO Nº1273</v>
          </cell>
        </row>
        <row r="6023">
          <cell r="B6023">
            <v>23880</v>
          </cell>
          <cell r="C6023" t="str">
            <v>MI NEZARETH II</v>
          </cell>
          <cell r="D6023" t="str">
            <v>TA-23880-BM</v>
          </cell>
          <cell r="E6023" t="str">
            <v>VITE ECA CALIXTO</v>
          </cell>
          <cell r="F6023" t="str">
            <v>DECRETO LEGISLATIVO Nº1273</v>
          </cell>
        </row>
        <row r="6024">
          <cell r="B6024">
            <v>23881</v>
          </cell>
          <cell r="C6024" t="str">
            <v>JESUCRISTO VIVE</v>
          </cell>
          <cell r="D6024" t="str">
            <v>CE-23881-BM</v>
          </cell>
          <cell r="E6024" t="str">
            <v>NORABUENA SUXE ELMER ALEJANDRO</v>
          </cell>
          <cell r="F6024" t="str">
            <v>ARTESANAL</v>
          </cell>
        </row>
        <row r="6025">
          <cell r="B6025">
            <v>23885</v>
          </cell>
          <cell r="C6025" t="str">
            <v>MI SARITA</v>
          </cell>
          <cell r="D6025" t="str">
            <v>PL-23885-BM</v>
          </cell>
          <cell r="E6025" t="str">
            <v>LLAGAS LIZA VICTORIANO</v>
          </cell>
          <cell r="F6025" t="str">
            <v>ARTESANAL</v>
          </cell>
        </row>
        <row r="6026">
          <cell r="B6026">
            <v>23886</v>
          </cell>
          <cell r="C6026" t="str">
            <v>MI ABRAHAM 2</v>
          </cell>
          <cell r="D6026" t="str">
            <v>PL-23886-BM</v>
          </cell>
          <cell r="E6026" t="str">
            <v>TEJADA LLONTOP JOSE ADILSON</v>
          </cell>
          <cell r="F6026" t="str">
            <v>ARTESANAL</v>
          </cell>
        </row>
        <row r="6027">
          <cell r="B6027">
            <v>23887</v>
          </cell>
          <cell r="C6027" t="str">
            <v>KEVIN</v>
          </cell>
          <cell r="D6027" t="str">
            <v>PL-23887-BM</v>
          </cell>
          <cell r="E6027" t="str">
            <v>SANTISTEBAN HUAMANCHUMO WILLIAM ROGGER</v>
          </cell>
          <cell r="F6027" t="str">
            <v>ARTESANAL</v>
          </cell>
        </row>
        <row r="6028">
          <cell r="B6028">
            <v>23889</v>
          </cell>
          <cell r="C6028" t="str">
            <v>VIRGEN DE CHAPI 2</v>
          </cell>
          <cell r="D6028" t="str">
            <v>PL-23889-BM</v>
          </cell>
          <cell r="E6028" t="str">
            <v>CHAPILLIQUEN AYALA DE TEJADA LAURA ;TEJADA SANDOVAL GREGORIO</v>
          </cell>
          <cell r="F6028" t="str">
            <v>DECRETO LEGISLATIVO Nº1273</v>
          </cell>
        </row>
        <row r="6029">
          <cell r="B6029">
            <v>23892</v>
          </cell>
          <cell r="C6029" t="str">
            <v>LUCIO JOSUE</v>
          </cell>
          <cell r="D6029" t="str">
            <v>ZS-23892-BM</v>
          </cell>
          <cell r="E6029" t="str">
            <v>ALVAREZ ECHE JULIA SANTOS ;JACINTO ALVAREZ SANTOS LUCIO</v>
          </cell>
          <cell r="F6029" t="str">
            <v>ARTESANAL</v>
          </cell>
        </row>
        <row r="6030">
          <cell r="B6030">
            <v>23893</v>
          </cell>
          <cell r="C6030" t="str">
            <v>POR SIEMPRE GARRINCHA</v>
          </cell>
          <cell r="D6030" t="str">
            <v>ZS-23893-BM</v>
          </cell>
          <cell r="E6030" t="str">
            <v>CORDOVA LOPEZ JESUS ;PAZOS CHAFLOQUE DANY DANIEL</v>
          </cell>
          <cell r="F6030" t="str">
            <v>DECRETO LEGISLATIVO Nº1273</v>
          </cell>
        </row>
        <row r="6031">
          <cell r="B6031">
            <v>23894</v>
          </cell>
          <cell r="C6031" t="str">
            <v>LA GRINGA</v>
          </cell>
          <cell r="D6031" t="str">
            <v>ZS-23894-BM</v>
          </cell>
          <cell r="E6031" t="str">
            <v>CORNEJO GODOS FELIPE</v>
          </cell>
          <cell r="F6031" t="str">
            <v>ARTESANAL</v>
          </cell>
        </row>
        <row r="6032">
          <cell r="B6032">
            <v>23903</v>
          </cell>
          <cell r="C6032" t="str">
            <v>POLITO MIS II AMORES</v>
          </cell>
          <cell r="D6032" t="str">
            <v>ZS-23903-BM</v>
          </cell>
          <cell r="E6032" t="str">
            <v>RODRIGUEZ CARRILLO JOSE MARTIN</v>
          </cell>
          <cell r="F6032" t="str">
            <v>DECRETO LEGISLATIVO Nº1273</v>
          </cell>
        </row>
        <row r="6033">
          <cell r="B6033">
            <v>23909</v>
          </cell>
          <cell r="C6033" t="str">
            <v>OASIS</v>
          </cell>
          <cell r="D6033" t="str">
            <v>ZS-23909-BM</v>
          </cell>
          <cell r="E6033" t="str">
            <v>VALLADARES PARDO VICTOR PASCUAL</v>
          </cell>
          <cell r="F6033" t="str">
            <v>DECRETO LEGISLATIVO Nº1273</v>
          </cell>
        </row>
        <row r="6034">
          <cell r="B6034">
            <v>23911</v>
          </cell>
          <cell r="C6034" t="str">
            <v>CORDERO DE DIOS II</v>
          </cell>
          <cell r="D6034" t="str">
            <v>ZS-23911-BM</v>
          </cell>
          <cell r="E6034" t="str">
            <v>DEDIOS MARTINEZ LEONCIO</v>
          </cell>
          <cell r="F6034" t="str">
            <v>DECRETO LEGISLATIVO Nº1273</v>
          </cell>
        </row>
        <row r="6035">
          <cell r="B6035">
            <v>23913</v>
          </cell>
          <cell r="C6035" t="str">
            <v>LUIGGI</v>
          </cell>
          <cell r="D6035" t="str">
            <v>ZS-23913-BM</v>
          </cell>
          <cell r="E6035" t="str">
            <v>MENDOZA HENCKELL JOSE SANTOS</v>
          </cell>
          <cell r="F6035" t="str">
            <v>ARTESANAL</v>
          </cell>
        </row>
        <row r="6036">
          <cell r="B6036">
            <v>23914</v>
          </cell>
          <cell r="C6036" t="str">
            <v>MI BERACA</v>
          </cell>
          <cell r="D6036" t="str">
            <v>ZS-23914-BM</v>
          </cell>
          <cell r="E6036" t="str">
            <v>CORNEJO ESPINOZA JOSE HUMBERTO</v>
          </cell>
          <cell r="F6036" t="str">
            <v>DECRETO LEGISLATIVO Nº1273</v>
          </cell>
        </row>
        <row r="6037">
          <cell r="B6037">
            <v>23915</v>
          </cell>
          <cell r="C6037" t="str">
            <v>JESUS PRINCIPE DE PAZ</v>
          </cell>
          <cell r="D6037" t="str">
            <v>ZS-23915-BM</v>
          </cell>
          <cell r="E6037" t="str">
            <v>PASACHEZ SANDOVAL JOSE SANTOS</v>
          </cell>
          <cell r="F6037" t="str">
            <v>ARTESANAL</v>
          </cell>
        </row>
        <row r="6038">
          <cell r="B6038">
            <v>23916</v>
          </cell>
          <cell r="C6038" t="str">
            <v>MARY ELENA</v>
          </cell>
          <cell r="D6038" t="str">
            <v>PT-23916-BM</v>
          </cell>
          <cell r="E6038" t="str">
            <v>BANCES SANTAMARIA ISIDORO ;TORRES VILLEGAS SEGUNDO RAUL</v>
          </cell>
          <cell r="F6038" t="str">
            <v>ARTESANAL</v>
          </cell>
        </row>
        <row r="6039">
          <cell r="B6039">
            <v>23918</v>
          </cell>
          <cell r="C6039" t="str">
            <v>FELIPE SANTIAGO</v>
          </cell>
          <cell r="D6039" t="str">
            <v>ZS-23918-BM</v>
          </cell>
          <cell r="E6039" t="str">
            <v>DURAND RODRIGUEZ EVARISTO</v>
          </cell>
          <cell r="F6039" t="str">
            <v>DECRETO LEGISLATIVO Nº1273</v>
          </cell>
        </row>
        <row r="6040">
          <cell r="B6040">
            <v>23919</v>
          </cell>
          <cell r="C6040" t="str">
            <v>ADONAY I</v>
          </cell>
          <cell r="D6040" t="str">
            <v>CE-23919-BM</v>
          </cell>
          <cell r="E6040" t="str">
            <v>MARTINEZ HUAMANCHUMO JUAN FERNANDO</v>
          </cell>
          <cell r="F6040" t="str">
            <v>ARTESANAL</v>
          </cell>
        </row>
        <row r="6041">
          <cell r="B6041">
            <v>23921</v>
          </cell>
          <cell r="C6041" t="str">
            <v>MILAGROS</v>
          </cell>
          <cell r="D6041" t="str">
            <v>ZS-23921-BM</v>
          </cell>
          <cell r="E6041" t="str">
            <v>MONTOYA PANTA SANTOS AGAPO</v>
          </cell>
          <cell r="F6041" t="str">
            <v>ARTESANAL</v>
          </cell>
        </row>
        <row r="6042">
          <cell r="B6042">
            <v>23924</v>
          </cell>
          <cell r="C6042" t="str">
            <v>PEDRO JULIO</v>
          </cell>
          <cell r="D6042" t="str">
            <v>CE-23924</v>
          </cell>
          <cell r="E6042" t="str">
            <v>CHAVEZ MENDEZ PEDRO</v>
          </cell>
          <cell r="F6042" t="str">
            <v>ARTESANAL</v>
          </cell>
        </row>
        <row r="6043">
          <cell r="B6043">
            <v>23926</v>
          </cell>
          <cell r="C6043" t="str">
            <v>ARMANDO</v>
          </cell>
          <cell r="D6043" t="str">
            <v>CE-23926-BM</v>
          </cell>
          <cell r="E6043" t="str">
            <v>AVALOS VINATEA ALCEDO ARMANDO</v>
          </cell>
          <cell r="F6043" t="str">
            <v>DECRETO LEGISLATIVO Nº1273</v>
          </cell>
        </row>
        <row r="6044">
          <cell r="B6044">
            <v>23928</v>
          </cell>
          <cell r="C6044" t="str">
            <v>JOSSYMAR</v>
          </cell>
          <cell r="D6044" t="str">
            <v>CE-23928-BM</v>
          </cell>
          <cell r="E6044" t="str">
            <v>DIAZ MORALES JAVIER ANTONIO</v>
          </cell>
          <cell r="F6044" t="str">
            <v>ARTESANAL</v>
          </cell>
        </row>
        <row r="6045">
          <cell r="B6045">
            <v>23931</v>
          </cell>
          <cell r="C6045" t="str">
            <v>MODESTO I</v>
          </cell>
          <cell r="D6045" t="str">
            <v>CE-23931-BM</v>
          </cell>
          <cell r="E6045" t="str">
            <v>QUITO HUAMAN MODESTO JULIO</v>
          </cell>
          <cell r="F6045" t="str">
            <v>ARTESANAL</v>
          </cell>
        </row>
        <row r="6046">
          <cell r="B6046">
            <v>23935</v>
          </cell>
          <cell r="C6046" t="str">
            <v>ESTHER</v>
          </cell>
          <cell r="D6046" t="str">
            <v>CE-23935-BM</v>
          </cell>
          <cell r="E6046" t="str">
            <v>PASTOR MEDINA JAMES JHON</v>
          </cell>
          <cell r="F6046" t="str">
            <v>DECRETO LEGISLATIVO Nº1273</v>
          </cell>
        </row>
        <row r="6047">
          <cell r="B6047">
            <v>23937</v>
          </cell>
          <cell r="C6047" t="str">
            <v>KATRINA</v>
          </cell>
          <cell r="D6047" t="str">
            <v>CE-23937-BM</v>
          </cell>
          <cell r="E6047" t="str">
            <v>PASTOR MEDINA JAMES JHON</v>
          </cell>
          <cell r="F6047" t="str">
            <v>ARTESANAL</v>
          </cell>
        </row>
        <row r="6048">
          <cell r="B6048">
            <v>23938</v>
          </cell>
          <cell r="C6048" t="str">
            <v>TAMAKUN - II</v>
          </cell>
          <cell r="D6048" t="str">
            <v>CE-23938-BM</v>
          </cell>
          <cell r="E6048" t="str">
            <v>PASTOR MEDINA EDUARDO GONZALO</v>
          </cell>
          <cell r="F6048" t="str">
            <v>DECRETO LEGISLATIVO Nº1273</v>
          </cell>
        </row>
        <row r="6049">
          <cell r="B6049">
            <v>23944</v>
          </cell>
          <cell r="C6049" t="str">
            <v>CINCO HERMANOS I</v>
          </cell>
          <cell r="D6049" t="str">
            <v>CE-23944-BM</v>
          </cell>
          <cell r="E6049" t="str">
            <v>AVELLANEDA ZELADA ARISTIDES</v>
          </cell>
          <cell r="F6049" t="str">
            <v>ARTESANAL</v>
          </cell>
        </row>
        <row r="6050">
          <cell r="B6050">
            <v>23947</v>
          </cell>
          <cell r="C6050" t="str">
            <v>STEVE Y LIAM</v>
          </cell>
          <cell r="D6050" t="str">
            <v>CE-23947-BM</v>
          </cell>
          <cell r="E6050" t="str">
            <v>CASTILLO SAENZ ELVIS ABRAHAM</v>
          </cell>
          <cell r="F6050" t="str">
            <v>DECRETO LEGISLATIVO Nº1273</v>
          </cell>
        </row>
        <row r="6051">
          <cell r="B6051">
            <v>23948</v>
          </cell>
          <cell r="C6051" t="str">
            <v>DON JOSE</v>
          </cell>
          <cell r="D6051" t="str">
            <v>CE-23948-BM</v>
          </cell>
          <cell r="E6051" t="str">
            <v>CASTILLO CASTILLO ABELINO</v>
          </cell>
          <cell r="F6051" t="str">
            <v>DECRETO LEGISLATIVO Nº1273</v>
          </cell>
        </row>
        <row r="6052">
          <cell r="B6052">
            <v>23949</v>
          </cell>
          <cell r="C6052" t="str">
            <v>JESUS DE NAZARETH</v>
          </cell>
          <cell r="D6052" t="str">
            <v>CE-23949-BM</v>
          </cell>
          <cell r="E6052" t="str">
            <v>CASHPA ARTEAGA EDDY AQUILINO ;LUNAREJO TREJO ELDA MADAI</v>
          </cell>
          <cell r="F6052" t="str">
            <v>DECRETO LEGISLATIVO Nº1273</v>
          </cell>
        </row>
        <row r="6053">
          <cell r="B6053">
            <v>23951</v>
          </cell>
          <cell r="C6053" t="str">
            <v>EL TIGRE DE LA MALASIA I</v>
          </cell>
          <cell r="D6053" t="str">
            <v>IO-23951-BM</v>
          </cell>
          <cell r="E6053" t="str">
            <v>CHURA MENDOZA RAUL ;JILAPA CONDORI NICOLASA</v>
          </cell>
          <cell r="F6053" t="str">
            <v>ARTESANAL</v>
          </cell>
        </row>
        <row r="6054">
          <cell r="B6054">
            <v>23954</v>
          </cell>
          <cell r="C6054" t="str">
            <v>IGNACIO</v>
          </cell>
          <cell r="D6054" t="str">
            <v>CE-23954-BM</v>
          </cell>
          <cell r="E6054" t="str">
            <v>GUEVARA ZAVALETA NEO IGNACIO</v>
          </cell>
          <cell r="F6054" t="str">
            <v>ARTESANAL</v>
          </cell>
        </row>
        <row r="6055">
          <cell r="B6055">
            <v>23958</v>
          </cell>
          <cell r="C6055" t="str">
            <v>TIBURON IV</v>
          </cell>
          <cell r="D6055" t="str">
            <v>CE-23958-BM</v>
          </cell>
          <cell r="E6055" t="str">
            <v>LEZMA RIOS CARLOS ANTONIO</v>
          </cell>
          <cell r="F6055" t="str">
            <v>DECRETO LEGISLATIVO Nº1273</v>
          </cell>
        </row>
        <row r="6056">
          <cell r="B6056">
            <v>23961</v>
          </cell>
          <cell r="C6056" t="str">
            <v>JL</v>
          </cell>
          <cell r="D6056" t="str">
            <v>SE-23961-BM</v>
          </cell>
          <cell r="E6056" t="str">
            <v>LEON ALBERTO JOSE LUIS</v>
          </cell>
          <cell r="F6056" t="str">
            <v>DECRETO LEGISLATIVO Nº1273</v>
          </cell>
        </row>
        <row r="6057">
          <cell r="B6057">
            <v>23965</v>
          </cell>
          <cell r="C6057" t="str">
            <v>TIBURON V</v>
          </cell>
          <cell r="D6057" t="str">
            <v>CE-23965-BM</v>
          </cell>
          <cell r="E6057" t="str">
            <v>LEZMA RIOS JOSE LUIS</v>
          </cell>
          <cell r="F6057" t="str">
            <v>DECRETO LEGISLATIVO Nº1273</v>
          </cell>
        </row>
        <row r="6058">
          <cell r="B6058">
            <v>23966</v>
          </cell>
          <cell r="C6058" t="str">
            <v>VITUCHO II</v>
          </cell>
          <cell r="D6058" t="str">
            <v>CE-23966-BM</v>
          </cell>
          <cell r="E6058" t="str">
            <v>CRUZATE DE CASTRO SEGUNDINA ROSARIO</v>
          </cell>
          <cell r="F6058" t="str">
            <v>ARTESANAL</v>
          </cell>
        </row>
        <row r="6059">
          <cell r="B6059">
            <v>23967</v>
          </cell>
          <cell r="C6059" t="str">
            <v>TIBURON III</v>
          </cell>
          <cell r="D6059" t="str">
            <v>CE-23967-BM</v>
          </cell>
          <cell r="E6059" t="str">
            <v>LEZMA RIOS JIMY HERNAN</v>
          </cell>
          <cell r="F6059" t="str">
            <v>DECRETO LEGISLATIVO Nº1273</v>
          </cell>
        </row>
        <row r="6060">
          <cell r="B6060">
            <v>23980</v>
          </cell>
          <cell r="C6060" t="str">
            <v>DO? LICHA</v>
          </cell>
          <cell r="D6060" t="str">
            <v>CE-23980-BM</v>
          </cell>
          <cell r="E6060" t="str">
            <v>HUAMANCHUMO DURAN FREDI OMAR</v>
          </cell>
          <cell r="F6060" t="str">
            <v>ARTESANAL</v>
          </cell>
        </row>
        <row r="6061">
          <cell r="B6061">
            <v>23981</v>
          </cell>
          <cell r="C6061" t="str">
            <v>SAN ROQUE II</v>
          </cell>
          <cell r="D6061" t="str">
            <v>CE-23981-BM</v>
          </cell>
          <cell r="E6061" t="str">
            <v>MANRIQUE MIRANDA ANTIDIO</v>
          </cell>
          <cell r="F6061" t="str">
            <v>ARTESANAL</v>
          </cell>
        </row>
        <row r="6062">
          <cell r="B6062">
            <v>24025</v>
          </cell>
          <cell r="C6062" t="str">
            <v>CESAR Y ANDREA</v>
          </cell>
          <cell r="D6062" t="str">
            <v>CO-24025-BM</v>
          </cell>
          <cell r="E6062" t="str">
            <v>PAIVA VELASQUEZ JULIO CESAR</v>
          </cell>
          <cell r="F6062" t="str">
            <v>DECRETO LEGISLATIVO Nº1273</v>
          </cell>
        </row>
        <row r="6063">
          <cell r="B6063">
            <v>24026</v>
          </cell>
          <cell r="C6063" t="str">
            <v>JOAN - I</v>
          </cell>
          <cell r="D6063" t="str">
            <v>CO-24026-BM</v>
          </cell>
          <cell r="E6063" t="str">
            <v>RAMIREZ TREBEJO ABELINO</v>
          </cell>
          <cell r="F6063" t="str">
            <v>DECRETO LEGISLATIVO Nº1273</v>
          </cell>
        </row>
        <row r="6064">
          <cell r="B6064">
            <v>24027</v>
          </cell>
          <cell r="C6064" t="str">
            <v>HAYDEE II</v>
          </cell>
          <cell r="D6064" t="str">
            <v>CO-24027-BM</v>
          </cell>
          <cell r="E6064" t="str">
            <v>MI?N ZAMORA JACQUELINE DEL PILAR</v>
          </cell>
          <cell r="F6064" t="str">
            <v>DECRETO LEGISLATIVO Nº1273</v>
          </cell>
        </row>
        <row r="6065">
          <cell r="B6065">
            <v>24040</v>
          </cell>
          <cell r="C6065" t="str">
            <v>RONALD LEONEL II</v>
          </cell>
          <cell r="D6065" t="str">
            <v>SE-24040-BM</v>
          </cell>
          <cell r="E6065" t="str">
            <v>BURGOS RIOS JULIO DAMIAN</v>
          </cell>
          <cell r="F6065" t="str">
            <v>ARTESANAL</v>
          </cell>
        </row>
        <row r="6066">
          <cell r="B6066">
            <v>24041</v>
          </cell>
          <cell r="C6066" t="str">
            <v>SAN PEDRO 3</v>
          </cell>
          <cell r="D6066" t="str">
            <v>TA-24041-BM</v>
          </cell>
          <cell r="E6066" t="str">
            <v>PURIZACA CHAVEZ RICARDO</v>
          </cell>
          <cell r="F6066" t="str">
            <v>DECRETO LEGISLATIVO Nº1273</v>
          </cell>
        </row>
        <row r="6067">
          <cell r="B6067">
            <v>24042</v>
          </cell>
          <cell r="C6067" t="str">
            <v>MARIA LUZ II</v>
          </cell>
          <cell r="D6067" t="str">
            <v>TA-24042-BM</v>
          </cell>
          <cell r="E6067" t="str">
            <v>MARTINEZ JACINTO FERNANDO ;QUEREVALU TUME GREGORIA</v>
          </cell>
          <cell r="F6067" t="str">
            <v>ARTESANAL</v>
          </cell>
        </row>
        <row r="6068">
          <cell r="B6068">
            <v>24046</v>
          </cell>
          <cell r="C6068" t="str">
            <v>PABLO</v>
          </cell>
          <cell r="D6068" t="str">
            <v>CE-24046-BM</v>
          </cell>
          <cell r="E6068" t="str">
            <v>ALARCON LLANA ALEJANDRO JOSE</v>
          </cell>
          <cell r="F6068" t="str">
            <v>DECRETO LEGISLATIVO Nº1273</v>
          </cell>
        </row>
        <row r="6069">
          <cell r="B6069">
            <v>24053</v>
          </cell>
          <cell r="C6069" t="str">
            <v>SIEMPRE CORAZON DE JESUS</v>
          </cell>
          <cell r="D6069" t="str">
            <v>TA-24053-BM</v>
          </cell>
          <cell r="E6069" t="str">
            <v>PAIVA ZETA SIXTO</v>
          </cell>
          <cell r="F6069" t="str">
            <v>ARTESANAL</v>
          </cell>
        </row>
        <row r="6070">
          <cell r="B6070">
            <v>24054</v>
          </cell>
          <cell r="C6070" t="str">
            <v>PODEROSO JESUS</v>
          </cell>
          <cell r="D6070" t="str">
            <v>TA-24054-BM</v>
          </cell>
          <cell r="E6070" t="str">
            <v>CHUYE AMAYA JULIO ELIAS</v>
          </cell>
          <cell r="F6070" t="str">
            <v>ARTESANAL</v>
          </cell>
        </row>
        <row r="6071">
          <cell r="B6071">
            <v>24056</v>
          </cell>
          <cell r="C6071" t="str">
            <v>MI LESLIE I</v>
          </cell>
          <cell r="D6071" t="str">
            <v>CE-24056-BM</v>
          </cell>
          <cell r="E6071" t="str">
            <v>VILCHEZ CABRERA ELEUTERIO</v>
          </cell>
          <cell r="F6071" t="str">
            <v>ARTESANAL</v>
          </cell>
        </row>
        <row r="6072">
          <cell r="B6072">
            <v>24057</v>
          </cell>
          <cell r="C6072" t="str">
            <v>JUNIOR CESAR II</v>
          </cell>
          <cell r="D6072" t="str">
            <v>CE-24057-BM</v>
          </cell>
          <cell r="E6072" t="str">
            <v>QUEZADA RUEDA NOLBERTO</v>
          </cell>
          <cell r="F6072" t="str">
            <v>ARTESANAL</v>
          </cell>
        </row>
        <row r="6073">
          <cell r="B6073">
            <v>24058</v>
          </cell>
          <cell r="C6073" t="str">
            <v>DON FUJI II</v>
          </cell>
          <cell r="D6073" t="str">
            <v>CE-24058-BM</v>
          </cell>
          <cell r="E6073" t="str">
            <v>DAVILA CASTRO FELIX HIPOLITO</v>
          </cell>
          <cell r="F6073" t="str">
            <v>ARTESANAL</v>
          </cell>
        </row>
        <row r="6074">
          <cell r="B6074">
            <v>24060</v>
          </cell>
          <cell r="C6074" t="str">
            <v>DON MARINO</v>
          </cell>
          <cell r="D6074" t="str">
            <v>CE-24060-BM</v>
          </cell>
          <cell r="E6074" t="str">
            <v>MOYA CHICLAYO MARINO HIPOLITO</v>
          </cell>
          <cell r="F6074" t="str">
            <v>DECRETO LEGISLATIVO Nº1273</v>
          </cell>
        </row>
        <row r="6075">
          <cell r="B6075">
            <v>24061</v>
          </cell>
          <cell r="C6075" t="str">
            <v>FRANFLOR</v>
          </cell>
          <cell r="D6075" t="str">
            <v>PL-24061-BM</v>
          </cell>
          <cell r="E6075" t="str">
            <v>CENTURION GARCIA FRANCISCO MARTIN</v>
          </cell>
          <cell r="F6075" t="str">
            <v>ARTESANAL</v>
          </cell>
        </row>
        <row r="6076">
          <cell r="B6076">
            <v>24062</v>
          </cell>
          <cell r="C6076" t="str">
            <v>PANCHITO</v>
          </cell>
          <cell r="D6076" t="str">
            <v>PL-24062-BM</v>
          </cell>
          <cell r="E6076" t="str">
            <v>MARTINEZ CHIRINOS GENARO</v>
          </cell>
          <cell r="F6076" t="str">
            <v>ARTESANAL</v>
          </cell>
        </row>
        <row r="6077">
          <cell r="B6077">
            <v>24068</v>
          </cell>
          <cell r="C6077" t="str">
            <v>ANDERSON</v>
          </cell>
          <cell r="D6077" t="str">
            <v>CE-24068-BM</v>
          </cell>
          <cell r="E6077" t="str">
            <v>MATTA GONZALES ANDRES</v>
          </cell>
          <cell r="F6077" t="str">
            <v>DECRETO LEGISLATIVO Nº1273</v>
          </cell>
        </row>
        <row r="6078">
          <cell r="B6078">
            <v>24070</v>
          </cell>
          <cell r="C6078" t="str">
            <v>MI ESPERANZA II</v>
          </cell>
          <cell r="D6078" t="str">
            <v>PL-24070-BM</v>
          </cell>
          <cell r="E6078" t="str">
            <v>SANCHEZ CHIRINOS FRANCISCO ;SANCHEZ GALAN TEOBALDO</v>
          </cell>
          <cell r="F6078" t="str">
            <v>ARTESANAL</v>
          </cell>
        </row>
        <row r="6079">
          <cell r="B6079">
            <v>24073</v>
          </cell>
          <cell r="C6079" t="str">
            <v>EL MILAGRO DE DIOS</v>
          </cell>
          <cell r="D6079" t="str">
            <v>PL-24073-BM</v>
          </cell>
          <cell r="E6079" t="str">
            <v>SUCLUPE SUCLUPE ALBERTO ;SUCLUPE SUCLUPE JUAN ;SUCLUPE SUCLUPE LEONIDAS</v>
          </cell>
          <cell r="F6079" t="str">
            <v>ARTESANAL</v>
          </cell>
        </row>
        <row r="6080">
          <cell r="B6080">
            <v>24074</v>
          </cell>
          <cell r="C6080" t="str">
            <v>MI ESPERANZA</v>
          </cell>
          <cell r="D6080" t="str">
            <v>PL-24074-BM</v>
          </cell>
          <cell r="E6080" t="str">
            <v>LLENQUE QUEREVALU MARCOS JULIO ;LLENQUE QUEREVALU MARIO MANUEL</v>
          </cell>
          <cell r="F6080" t="str">
            <v>ARTESANAL</v>
          </cell>
        </row>
        <row r="6081">
          <cell r="B6081">
            <v>24075</v>
          </cell>
          <cell r="C6081" t="str">
            <v>SAN PEDRO</v>
          </cell>
          <cell r="D6081" t="str">
            <v>TA-24075-BM</v>
          </cell>
          <cell r="E6081" t="str">
            <v>PURIZACA CHAVEZ LEONARDO</v>
          </cell>
          <cell r="F6081" t="str">
            <v>DECRETO LEGISLATIVO Nº1273</v>
          </cell>
        </row>
        <row r="6082">
          <cell r="B6082">
            <v>24076</v>
          </cell>
          <cell r="C6082" t="str">
            <v>MARIA DE FATIMA I</v>
          </cell>
          <cell r="D6082" t="str">
            <v>TA-24076-BM</v>
          </cell>
          <cell r="E6082" t="str">
            <v>ECCA TAVARA CHARLES ALEXIS</v>
          </cell>
          <cell r="F6082" t="str">
            <v>ARTESANAL</v>
          </cell>
        </row>
        <row r="6083">
          <cell r="B6083">
            <v>24078</v>
          </cell>
          <cell r="C6083" t="str">
            <v>TRES HERMANOS</v>
          </cell>
          <cell r="D6083" t="str">
            <v>ZS-24078-BM</v>
          </cell>
          <cell r="E6083" t="str">
            <v>JIMENEZ GARCIA JOSE LUIS</v>
          </cell>
          <cell r="F6083" t="str">
            <v>DECRETO LEGISLATIVO Nº1273</v>
          </cell>
        </row>
        <row r="6084">
          <cell r="B6084">
            <v>24079</v>
          </cell>
          <cell r="C6084" t="str">
            <v>MILAGRO DE JESUS</v>
          </cell>
          <cell r="D6084" t="str">
            <v>ZS-24079-BM</v>
          </cell>
          <cell r="E6084" t="str">
            <v>MORQUENCHO MORAN LUIS GUILLERMO</v>
          </cell>
          <cell r="F6084" t="str">
            <v>DECRETO LEGISLATIVO Nº1273</v>
          </cell>
        </row>
        <row r="6085">
          <cell r="B6085">
            <v>24080</v>
          </cell>
          <cell r="C6085" t="str">
            <v>JEHOVA TODO PODEROSO</v>
          </cell>
          <cell r="D6085" t="str">
            <v>ZS-24080-BM</v>
          </cell>
          <cell r="E6085" t="str">
            <v>BURGOS CHANAME CARMEN ALTAMIRA</v>
          </cell>
          <cell r="F6085" t="str">
            <v>ARTESANAL</v>
          </cell>
        </row>
        <row r="6086">
          <cell r="B6086">
            <v>24085</v>
          </cell>
          <cell r="C6086" t="str">
            <v>JESUS EN TI CONFIO</v>
          </cell>
          <cell r="D6086" t="str">
            <v>ZS-24085-BM</v>
          </cell>
          <cell r="E6086" t="str">
            <v>ECHE FIESTAS MIGUEL ;SILVA SILVA DE ECHE CLAUDINA</v>
          </cell>
          <cell r="F6086" t="str">
            <v>DECRETO LEGISLATIVO Nº1273</v>
          </cell>
        </row>
        <row r="6087">
          <cell r="B6087">
            <v>24086</v>
          </cell>
          <cell r="C6087" t="str">
            <v>JESUS JOEL</v>
          </cell>
          <cell r="D6087" t="str">
            <v>ZS-24086-BM</v>
          </cell>
          <cell r="E6087" t="str">
            <v>GAMBOA LEON YOMAR YOEL</v>
          </cell>
          <cell r="F6087" t="str">
            <v>DECRETO LEGISLATIVO Nº1273</v>
          </cell>
        </row>
        <row r="6088">
          <cell r="B6088">
            <v>24088</v>
          </cell>
          <cell r="C6088" t="str">
            <v>MI NARCISA</v>
          </cell>
          <cell r="D6088" t="str">
            <v>ZS-24088-BM</v>
          </cell>
          <cell r="E6088" t="str">
            <v>GAMBOA FLORES GRIMALDO</v>
          </cell>
          <cell r="F6088" t="str">
            <v>ARTESANAL</v>
          </cell>
        </row>
        <row r="6089">
          <cell r="B6089">
            <v>24093</v>
          </cell>
          <cell r="C6089" t="str">
            <v>JESUS FUENTE DE VIDA</v>
          </cell>
          <cell r="D6089" t="str">
            <v>PT-24093-BM</v>
          </cell>
          <cell r="E6089" t="str">
            <v>MARTINEZ PURIZACA ANTONIO</v>
          </cell>
          <cell r="F6089" t="str">
            <v>DECRETO LEGISLATIVO Nº1273</v>
          </cell>
        </row>
        <row r="6090">
          <cell r="B6090">
            <v>24095</v>
          </cell>
          <cell r="C6090" t="str">
            <v>RIO NALON</v>
          </cell>
          <cell r="D6090" t="str">
            <v>CY-24095-PM</v>
          </cell>
          <cell r="E6090" t="str">
            <v>GRUPO PESQUERO S.A.C.</v>
          </cell>
          <cell r="F6090" t="str">
            <v>DECRETO LEY Nº25977</v>
          </cell>
        </row>
        <row r="6091">
          <cell r="B6091">
            <v>24098</v>
          </cell>
          <cell r="C6091" t="str">
            <v>VIRGEN MARIA</v>
          </cell>
          <cell r="D6091" t="str">
            <v>PT-24098-BM</v>
          </cell>
          <cell r="E6091" t="str">
            <v>COELLO GARCIA GUILLERMO</v>
          </cell>
          <cell r="F6091" t="str">
            <v>ARTESANAL</v>
          </cell>
        </row>
        <row r="6092">
          <cell r="B6092">
            <v>24099</v>
          </cell>
          <cell r="C6092" t="str">
            <v>CONCEPCION II</v>
          </cell>
          <cell r="D6092" t="str">
            <v>SY-24099-BM</v>
          </cell>
          <cell r="E6092" t="str">
            <v>CHUQUIPOMA SARACHAGA ISAIAS RUBEN</v>
          </cell>
          <cell r="F6092" t="str">
            <v>ARTESANAL</v>
          </cell>
        </row>
        <row r="6093">
          <cell r="B6093">
            <v>24100</v>
          </cell>
          <cell r="C6093" t="str">
            <v>MI GERALD</v>
          </cell>
          <cell r="D6093" t="str">
            <v>PT-24100-BM</v>
          </cell>
          <cell r="E6093" t="str">
            <v>GARCIA LLONTO FAUSTO</v>
          </cell>
          <cell r="F6093" t="str">
            <v>DECRETO LEGISLATIVO Nº1273</v>
          </cell>
        </row>
        <row r="6094">
          <cell r="B6094">
            <v>24101</v>
          </cell>
          <cell r="C6094" t="str">
            <v>MAJE</v>
          </cell>
          <cell r="D6094" t="str">
            <v>SY-24101-BM</v>
          </cell>
          <cell r="E6094" t="str">
            <v>VASQUEZ PALMA MANUEL ERNESTO</v>
          </cell>
          <cell r="F6094" t="str">
            <v>ARTESANAL</v>
          </cell>
        </row>
        <row r="6095">
          <cell r="B6095">
            <v>24102</v>
          </cell>
          <cell r="C6095" t="str">
            <v>FATIMA</v>
          </cell>
          <cell r="D6095" t="str">
            <v>PT-24102-BM</v>
          </cell>
          <cell r="E6095" t="str">
            <v>CALDERON CHAPILLIQUEN JORGE LEANDRO</v>
          </cell>
          <cell r="F6095" t="str">
            <v>DECRETO LEGISLATIVO Nº1273</v>
          </cell>
        </row>
        <row r="6096">
          <cell r="B6096">
            <v>24105</v>
          </cell>
          <cell r="C6096" t="str">
            <v>MILAGRO DE JESUS</v>
          </cell>
          <cell r="D6096" t="str">
            <v>PT-24105-BM</v>
          </cell>
          <cell r="E6096" t="str">
            <v>CURO ANTON RAMON</v>
          </cell>
          <cell r="F6096" t="str">
            <v>ARTESANAL</v>
          </cell>
        </row>
        <row r="6097">
          <cell r="B6097">
            <v>24108</v>
          </cell>
          <cell r="C6097" t="str">
            <v>ANTARES 2</v>
          </cell>
          <cell r="D6097" t="str">
            <v>PL-24108-BM</v>
          </cell>
          <cell r="E6097" t="str">
            <v>VIDAURRE CENTURION CARLOS HUMBERTO</v>
          </cell>
          <cell r="F6097" t="str">
            <v>ARTESANAL</v>
          </cell>
        </row>
        <row r="6098">
          <cell r="B6098">
            <v>24113</v>
          </cell>
          <cell r="C6098" t="str">
            <v>MAYRA CRISTINA</v>
          </cell>
          <cell r="D6098" t="str">
            <v>PT-24113-BM</v>
          </cell>
          <cell r="E6098" t="str">
            <v>RAMIREZ RUMICHE BIGBERTO</v>
          </cell>
          <cell r="F6098" t="str">
            <v>ARTESANAL</v>
          </cell>
        </row>
        <row r="6099">
          <cell r="B6099">
            <v>24114</v>
          </cell>
          <cell r="C6099" t="str">
            <v>EL KOLLA -IV</v>
          </cell>
          <cell r="D6099" t="str">
            <v>SY-24114-BM</v>
          </cell>
          <cell r="E6099" t="str">
            <v>ARROYO VARGAS TEODORO</v>
          </cell>
          <cell r="F6099" t="str">
            <v>ARTESANAL</v>
          </cell>
        </row>
        <row r="6100">
          <cell r="B6100">
            <v>24117</v>
          </cell>
          <cell r="C6100" t="str">
            <v>JEHOVA LUZ DEL MUNDO</v>
          </cell>
          <cell r="D6100" t="str">
            <v>PL-24117-BM</v>
          </cell>
          <cell r="E6100" t="str">
            <v>FLORES SAMAME DE GONZALES MARYS ALIBE</v>
          </cell>
          <cell r="F6100" t="str">
            <v>ARTESANAL</v>
          </cell>
        </row>
        <row r="6101">
          <cell r="B6101">
            <v>24118</v>
          </cell>
          <cell r="C6101" t="str">
            <v>CA?NCIO</v>
          </cell>
          <cell r="D6101" t="str">
            <v>SY-24118-BM</v>
          </cell>
          <cell r="E6101" t="str">
            <v>ALVARADO RODRIGUEZ LUIS ANGEL</v>
          </cell>
          <cell r="F6101" t="str">
            <v>ARTESANAL</v>
          </cell>
        </row>
        <row r="6102">
          <cell r="B6102">
            <v>24120</v>
          </cell>
          <cell r="C6102" t="str">
            <v>GIOMAR</v>
          </cell>
          <cell r="D6102" t="str">
            <v>SY-24120-BM</v>
          </cell>
          <cell r="E6102" t="str">
            <v>ARROYO BELTRAN ROGER ENRIQUE</v>
          </cell>
          <cell r="F6102" t="str">
            <v>ARTESANAL</v>
          </cell>
        </row>
        <row r="6103">
          <cell r="B6103">
            <v>24121</v>
          </cell>
          <cell r="C6103" t="str">
            <v>LUIS VICTOR</v>
          </cell>
          <cell r="D6103" t="str">
            <v>PL-24121-BM</v>
          </cell>
          <cell r="E6103" t="str">
            <v>DE LA CRUZ PAZ LUIS ALBERTO</v>
          </cell>
          <cell r="F6103" t="str">
            <v>ARTESANAL</v>
          </cell>
        </row>
        <row r="6104">
          <cell r="B6104">
            <v>24122</v>
          </cell>
          <cell r="C6104" t="str">
            <v>VIRGENCITA DE CHAPI</v>
          </cell>
          <cell r="D6104" t="str">
            <v>PL-24122-BM</v>
          </cell>
          <cell r="E6104" t="str">
            <v>CHAPILLIQUEN AYALA DE TEJADA LAURA ;TEJADA SANDOVAL GREGORIO</v>
          </cell>
          <cell r="F6104" t="str">
            <v>ARTESANAL</v>
          </cell>
        </row>
        <row r="6105">
          <cell r="B6105">
            <v>24123</v>
          </cell>
          <cell r="C6105" t="str">
            <v>CAUTIVO DE AYABACA</v>
          </cell>
          <cell r="D6105" t="str">
            <v>PL-24123-BM</v>
          </cell>
          <cell r="E6105" t="str">
            <v>FIESTAS TEQUE JOSE ROBERTO ;TEQUE DE FIESTAS VICTORIA</v>
          </cell>
          <cell r="F6105" t="str">
            <v>ARTESANAL</v>
          </cell>
        </row>
        <row r="6106">
          <cell r="B6106">
            <v>24124</v>
          </cell>
          <cell r="C6106" t="str">
            <v>MI ANGELITA</v>
          </cell>
          <cell r="D6106" t="str">
            <v>PL-24124-BM</v>
          </cell>
          <cell r="E6106" t="str">
            <v>FIESTAS BALLADARES ABRAHAM MOISES ;FIESTAS BALLADARES CRISTIAN ANGEL ;FIESTAS BALLADARES INGRID DEL MILAGRO ;FIESTAS BALLADARES JOSE LUIS ;FIESTAS LLENQUE FIRMO</v>
          </cell>
          <cell r="F6106" t="str">
            <v>ARTESANAL</v>
          </cell>
        </row>
        <row r="6107">
          <cell r="B6107">
            <v>24125</v>
          </cell>
          <cell r="C6107" t="str">
            <v>FRANKLIN</v>
          </cell>
          <cell r="D6107" t="str">
            <v>SY-24125-BM</v>
          </cell>
          <cell r="E6107" t="str">
            <v>PAREDES PONTE CARMEN ROSA</v>
          </cell>
          <cell r="F6107" t="str">
            <v>DECRETO LEGISLATIVO Nº1273</v>
          </cell>
        </row>
        <row r="6108">
          <cell r="B6108">
            <v>24126</v>
          </cell>
          <cell r="C6108" t="str">
            <v>CHIZITO I</v>
          </cell>
          <cell r="D6108" t="str">
            <v>SY-24126-BM</v>
          </cell>
          <cell r="E6108" t="str">
            <v>ALVARADO ALAYO NERIO ORACIO</v>
          </cell>
          <cell r="F6108" t="str">
            <v>ARTESANAL</v>
          </cell>
        </row>
        <row r="6109">
          <cell r="B6109">
            <v>24127</v>
          </cell>
          <cell r="C6109" t="str">
            <v>CHIZITO II</v>
          </cell>
          <cell r="D6109" t="str">
            <v>SY-24127-BM</v>
          </cell>
          <cell r="E6109" t="str">
            <v>ALVARADO ALAYO NERIO ORACIO</v>
          </cell>
          <cell r="F6109" t="str">
            <v>ARTESANAL</v>
          </cell>
        </row>
        <row r="6110">
          <cell r="B6110">
            <v>24128</v>
          </cell>
          <cell r="C6110" t="str">
            <v>YARICZA</v>
          </cell>
          <cell r="D6110" t="str">
            <v>SY-24128-BM</v>
          </cell>
          <cell r="E6110" t="str">
            <v>RODRIGUEZ AGUILAR ESTEBAN</v>
          </cell>
          <cell r="F6110" t="str">
            <v>ARTESANAL</v>
          </cell>
        </row>
        <row r="6111">
          <cell r="B6111">
            <v>24129</v>
          </cell>
          <cell r="C6111" t="str">
            <v>MALLQUI-I</v>
          </cell>
          <cell r="D6111" t="str">
            <v>SY-24129-BM</v>
          </cell>
          <cell r="E6111" t="str">
            <v>MALLQUI MONTA?Z GUILLERMO PASCUAL</v>
          </cell>
          <cell r="F6111" t="str">
            <v>ARTESANAL</v>
          </cell>
        </row>
        <row r="6112">
          <cell r="B6112">
            <v>24130</v>
          </cell>
          <cell r="C6112" t="str">
            <v>MI JUANA</v>
          </cell>
          <cell r="D6112" t="str">
            <v>PL-24130-BM</v>
          </cell>
          <cell r="E6112" t="str">
            <v>ALVARADO DE AYALA CARMEN JULIA</v>
          </cell>
          <cell r="F6112" t="str">
            <v>ARTESANAL</v>
          </cell>
        </row>
        <row r="6113">
          <cell r="B6113">
            <v>24135</v>
          </cell>
          <cell r="C6113" t="str">
            <v>ESTRELLA DE JESUS</v>
          </cell>
          <cell r="D6113" t="str">
            <v>PT-24135-BM</v>
          </cell>
          <cell r="E6113" t="str">
            <v>LLENQUE QUEREVALU JOSE SANTIAGO</v>
          </cell>
          <cell r="F6113" t="str">
            <v>DECRETO LEGISLATIVO Nº1273</v>
          </cell>
        </row>
        <row r="6114">
          <cell r="B6114">
            <v>24139</v>
          </cell>
          <cell r="C6114" t="str">
            <v>BETTY ELIZABETH</v>
          </cell>
          <cell r="D6114" t="str">
            <v>CO-24139-BM</v>
          </cell>
          <cell r="E6114" t="str">
            <v>HUAPAYA NAVARRO PEDRO TOMAS</v>
          </cell>
          <cell r="F6114" t="str">
            <v>DECRETO LEGISLATIVO Nº1273</v>
          </cell>
        </row>
        <row r="6115">
          <cell r="B6115">
            <v>24152</v>
          </cell>
          <cell r="C6115" t="str">
            <v>RONALD FERNANDO</v>
          </cell>
          <cell r="D6115" t="str">
            <v>CO-24152-BM</v>
          </cell>
          <cell r="E6115" t="str">
            <v>BAZAN PASTRANA JULIO FLORO</v>
          </cell>
          <cell r="F6115" t="str">
            <v>DECRETO LEGISLATIVO Nº1273</v>
          </cell>
        </row>
        <row r="6116">
          <cell r="B6116">
            <v>24159</v>
          </cell>
          <cell r="C6116" t="str">
            <v>MESIAS</v>
          </cell>
          <cell r="D6116" t="str">
            <v>CO-24159-BM</v>
          </cell>
          <cell r="E6116" t="str">
            <v>DURAND YANGE JOSE PABLO ;LUYO CAMA LOURDES CATALINA</v>
          </cell>
          <cell r="F6116" t="str">
            <v>DECRETO LEGISLATIVO Nº1273</v>
          </cell>
        </row>
        <row r="6117">
          <cell r="B6117">
            <v>24160</v>
          </cell>
          <cell r="C6117" t="str">
            <v>GABRIELA MERCEDES</v>
          </cell>
          <cell r="D6117" t="str">
            <v>CO-24160-BM</v>
          </cell>
          <cell r="E6117" t="str">
            <v>REVILLA SILVA RICARDO FELIX</v>
          </cell>
          <cell r="F6117" t="str">
            <v>DECRETO LEGISLATIVO Nº1273</v>
          </cell>
        </row>
        <row r="6118">
          <cell r="B6118">
            <v>24163</v>
          </cell>
          <cell r="C6118" t="str">
            <v>DAYAFRANS</v>
          </cell>
          <cell r="D6118" t="str">
            <v>CO-24163-BM</v>
          </cell>
          <cell r="E6118" t="str">
            <v>GUERRERO COLAN MOISES EMILIO</v>
          </cell>
          <cell r="F6118" t="str">
            <v>DECRETO LEGISLATIVO Nº1273</v>
          </cell>
        </row>
        <row r="6119">
          <cell r="B6119">
            <v>24166</v>
          </cell>
          <cell r="C6119" t="str">
            <v>HAROLD ALEXIS I</v>
          </cell>
          <cell r="D6119" t="str">
            <v>CO-24166-BM</v>
          </cell>
          <cell r="E6119" t="str">
            <v>CHOQUEHUANCA VARGAS ARNALDO FELIX</v>
          </cell>
          <cell r="F6119" t="str">
            <v>DECRETO LEGISLATIVO Nº1273</v>
          </cell>
        </row>
        <row r="6120">
          <cell r="B6120">
            <v>24171</v>
          </cell>
          <cell r="C6120" t="str">
            <v>GUILLERMO</v>
          </cell>
          <cell r="D6120" t="str">
            <v>CO-24171-BM</v>
          </cell>
          <cell r="E6120" t="str">
            <v>ARIAS NAVARRO GUILLERMO</v>
          </cell>
          <cell r="F6120" t="str">
            <v>ARTESANAL</v>
          </cell>
        </row>
        <row r="6121">
          <cell r="B6121">
            <v>24174</v>
          </cell>
          <cell r="C6121" t="str">
            <v>ANGIE MICHELL</v>
          </cell>
          <cell r="D6121" t="str">
            <v>CO-24174-BM</v>
          </cell>
          <cell r="E6121" t="str">
            <v>PINGO SEGUIL LUIS ALBERTO</v>
          </cell>
          <cell r="F6121" t="str">
            <v>DECRETO LEGISLATIVO Nº1273</v>
          </cell>
        </row>
        <row r="6122">
          <cell r="B6122">
            <v>24177</v>
          </cell>
          <cell r="C6122" t="str">
            <v>JUAN PEDRO II</v>
          </cell>
          <cell r="D6122" t="str">
            <v>CE-24177-BM</v>
          </cell>
          <cell r="E6122" t="str">
            <v>VALLEJOS CARBAJAL JUAN</v>
          </cell>
          <cell r="F6122" t="str">
            <v>DECRETO LEGISLATIVO Nº1273</v>
          </cell>
        </row>
        <row r="6123">
          <cell r="B6123">
            <v>24179</v>
          </cell>
          <cell r="C6123" t="str">
            <v>MIGUEL ANGEL II</v>
          </cell>
          <cell r="D6123" t="str">
            <v>SY-24179-BM</v>
          </cell>
          <cell r="E6123" t="str">
            <v>SANCHEZ LEYTON DE ATOCHE ELCIE</v>
          </cell>
          <cell r="F6123" t="str">
            <v>ARTESANAL</v>
          </cell>
        </row>
        <row r="6124">
          <cell r="B6124">
            <v>24182</v>
          </cell>
          <cell r="C6124" t="str">
            <v>ISAIAS</v>
          </cell>
          <cell r="D6124" t="str">
            <v>CO-24182-BM</v>
          </cell>
          <cell r="E6124" t="str">
            <v>CARBAJAL FUENTES LUCILA ROCIO</v>
          </cell>
          <cell r="F6124" t="str">
            <v>DECRETO LEGISLATIVO Nº1273</v>
          </cell>
        </row>
        <row r="6125">
          <cell r="B6125">
            <v>24191</v>
          </cell>
          <cell r="C6125" t="str">
            <v>YAZURY</v>
          </cell>
          <cell r="D6125" t="str">
            <v>CO-24191-BM</v>
          </cell>
          <cell r="E6125" t="str">
            <v>FARFAN MORENO ISMAEL EDGARDO</v>
          </cell>
          <cell r="F6125" t="str">
            <v>DECRETO LEGISLATIVO Nº1273</v>
          </cell>
        </row>
        <row r="6126">
          <cell r="B6126">
            <v>24192</v>
          </cell>
          <cell r="C6126" t="str">
            <v>JESUS I</v>
          </cell>
          <cell r="D6126" t="str">
            <v>SY-24192-BM</v>
          </cell>
          <cell r="E6126" t="str">
            <v>CHAVARRI SANCHEZ MANUEL</v>
          </cell>
          <cell r="F6126" t="str">
            <v>ARTESANAL</v>
          </cell>
        </row>
        <row r="6127">
          <cell r="B6127">
            <v>24196</v>
          </cell>
          <cell r="C6127" t="str">
            <v>JESUS II</v>
          </cell>
          <cell r="D6127" t="str">
            <v>SY-24196-BM</v>
          </cell>
          <cell r="E6127" t="str">
            <v>CHAVARRI SANCHEZ MANUEL</v>
          </cell>
          <cell r="F6127" t="str">
            <v>ARTESANAL</v>
          </cell>
        </row>
        <row r="6128">
          <cell r="B6128">
            <v>24197</v>
          </cell>
          <cell r="C6128" t="str">
            <v>VITUCHO I</v>
          </cell>
          <cell r="D6128" t="str">
            <v>CE-24197-BM</v>
          </cell>
          <cell r="E6128" t="str">
            <v>CRUZATE DE CASTRO SEGUNDINA ROSARIO</v>
          </cell>
          <cell r="F6128" t="str">
            <v>ARTESANAL</v>
          </cell>
        </row>
        <row r="6129">
          <cell r="B6129">
            <v>24201</v>
          </cell>
          <cell r="C6129" t="str">
            <v>REY DAVID</v>
          </cell>
          <cell r="D6129" t="str">
            <v>CO-24201-BM</v>
          </cell>
          <cell r="E6129" t="str">
            <v>FLORES CARHUAYANO JORGE FELIPE</v>
          </cell>
          <cell r="F6129" t="str">
            <v>DECRETO LEGISLATIVO Nº1273</v>
          </cell>
        </row>
        <row r="6130">
          <cell r="B6130">
            <v>24202</v>
          </cell>
          <cell r="C6130" t="str">
            <v>SI DIOS QUIERE VOLVERE</v>
          </cell>
          <cell r="D6130" t="str">
            <v>CO-24202-BM</v>
          </cell>
          <cell r="E6130" t="str">
            <v>MORENO MORENO OSCAR EDUARDO</v>
          </cell>
          <cell r="F6130" t="str">
            <v>DECRETO LEGISLATIVO Nº1273</v>
          </cell>
        </row>
        <row r="6131">
          <cell r="B6131">
            <v>24205</v>
          </cell>
          <cell r="C6131" t="str">
            <v>REY DE REYES</v>
          </cell>
          <cell r="D6131" t="str">
            <v>CO-24205-BM</v>
          </cell>
          <cell r="E6131" t="str">
            <v>TINCO SOTO MARUJA OLGA</v>
          </cell>
          <cell r="F6131" t="str">
            <v>DECRETO LEGISLATIVO Nº1273</v>
          </cell>
        </row>
        <row r="6132">
          <cell r="B6132">
            <v>24207</v>
          </cell>
          <cell r="C6132" t="str">
            <v>JHOSIMAR</v>
          </cell>
          <cell r="D6132" t="str">
            <v>SY-24207-BM</v>
          </cell>
          <cell r="E6132" t="str">
            <v>ESTRADA TIRADO JOSE ALEX</v>
          </cell>
          <cell r="F6132" t="str">
            <v>DECRETO LEGISLATIVO Nº1273</v>
          </cell>
        </row>
        <row r="6133">
          <cell r="B6133">
            <v>24209</v>
          </cell>
          <cell r="C6133" t="str">
            <v>NAZARENO</v>
          </cell>
          <cell r="D6133" t="str">
            <v>CO-24209-BM</v>
          </cell>
          <cell r="E6133" t="str">
            <v>NAVARRO SANCHEZ JOSE VALENTIN</v>
          </cell>
          <cell r="F6133" t="str">
            <v>DECRETO LEGISLATIVO Nº1273</v>
          </cell>
        </row>
        <row r="6134">
          <cell r="B6134">
            <v>24212</v>
          </cell>
          <cell r="C6134" t="str">
            <v>KIOKO</v>
          </cell>
          <cell r="D6134" t="str">
            <v>CO-24212-BM</v>
          </cell>
          <cell r="E6134" t="str">
            <v>GUIDO PUGA LUIS OMAR</v>
          </cell>
          <cell r="F6134" t="str">
            <v>DECRETO LEGISLATIVO Nº1273</v>
          </cell>
        </row>
        <row r="6135">
          <cell r="B6135">
            <v>24213</v>
          </cell>
          <cell r="C6135" t="str">
            <v>DIOS ME LO DIO</v>
          </cell>
          <cell r="D6135" t="str">
            <v>CO-24213-BM</v>
          </cell>
          <cell r="E6135" t="str">
            <v>TINCO SOTO MARUJA OLGA</v>
          </cell>
          <cell r="F6135" t="str">
            <v>ARTESANAL</v>
          </cell>
        </row>
        <row r="6136">
          <cell r="B6136">
            <v>24215</v>
          </cell>
          <cell r="C6136" t="str">
            <v>JUANA TINEO</v>
          </cell>
          <cell r="D6136" t="str">
            <v>CO-24215-BM</v>
          </cell>
          <cell r="E6136" t="str">
            <v>RAFAEL TINEO ANTONIO NOLBERTO</v>
          </cell>
          <cell r="F6136" t="str">
            <v>DECRETO LEGISLATIVO Nº1273</v>
          </cell>
        </row>
        <row r="6137">
          <cell r="B6137">
            <v>24216</v>
          </cell>
          <cell r="C6137" t="str">
            <v>GUILLERMO JULIO</v>
          </cell>
          <cell r="D6137" t="str">
            <v>CO-24216-BM</v>
          </cell>
          <cell r="E6137" t="str">
            <v>MORON QUISPE EDUARDO</v>
          </cell>
          <cell r="F6137" t="str">
            <v>ARTESANAL</v>
          </cell>
        </row>
        <row r="6138">
          <cell r="B6138">
            <v>24219</v>
          </cell>
          <cell r="C6138" t="str">
            <v>DOS ANGELITOS</v>
          </cell>
          <cell r="D6138" t="str">
            <v>CO-24219-BM</v>
          </cell>
          <cell r="E6138" t="str">
            <v>BALLON GUERRA JUAN CARLOS</v>
          </cell>
          <cell r="F6138" t="str">
            <v>DECRETO LEGISLATIVO Nº1273</v>
          </cell>
        </row>
        <row r="6139">
          <cell r="B6139">
            <v>24223</v>
          </cell>
          <cell r="C6139" t="str">
            <v>JULIO</v>
          </cell>
          <cell r="D6139" t="str">
            <v>CO-24223-BM</v>
          </cell>
          <cell r="E6139" t="str">
            <v>GONZALES ALAYO CARLOS BEDER</v>
          </cell>
          <cell r="F6139" t="str">
            <v>DECRETO LEGISLATIVO Nº1273</v>
          </cell>
        </row>
        <row r="6140">
          <cell r="B6140">
            <v>24224</v>
          </cell>
          <cell r="C6140" t="str">
            <v>DON VENTURA</v>
          </cell>
          <cell r="D6140" t="str">
            <v>CO-24224-BM</v>
          </cell>
          <cell r="E6140" t="str">
            <v>FERNANDEZ OLIVA VICTOR DOMINGO</v>
          </cell>
          <cell r="F6140" t="str">
            <v>DECRETO LEGISLATIVO Nº1273</v>
          </cell>
        </row>
        <row r="6141">
          <cell r="B6141">
            <v>24225</v>
          </cell>
          <cell r="C6141" t="str">
            <v>JOSE EDUARDO</v>
          </cell>
          <cell r="D6141" t="str">
            <v>CO-24225-BM</v>
          </cell>
          <cell r="E6141" t="str">
            <v>PINGO SEGUIL JOSE ALEJANDRO</v>
          </cell>
          <cell r="F6141" t="str">
            <v>DECRETO LEGISLATIVO Nº1273</v>
          </cell>
        </row>
        <row r="6142">
          <cell r="B6142">
            <v>24227</v>
          </cell>
          <cell r="C6142" t="str">
            <v>VIRGEN MARIA</v>
          </cell>
          <cell r="D6142" t="str">
            <v>PT-24227-BM</v>
          </cell>
          <cell r="E6142" t="str">
            <v>ZAPATA PRIETO SARA ERMELINDA</v>
          </cell>
          <cell r="F6142" t="str">
            <v>ARTESANAL</v>
          </cell>
        </row>
        <row r="6143">
          <cell r="B6143">
            <v>24230</v>
          </cell>
          <cell r="C6143" t="str">
            <v>EL GENOVES</v>
          </cell>
          <cell r="D6143" t="str">
            <v>CO-24230-BM</v>
          </cell>
          <cell r="E6143" t="str">
            <v>TORRES GILES JORGE ANTONIO</v>
          </cell>
          <cell r="F6143" t="str">
            <v>DECRETO LEGISLATIVO Nº1273</v>
          </cell>
        </row>
        <row r="6144">
          <cell r="B6144">
            <v>24234</v>
          </cell>
          <cell r="C6144" t="str">
            <v>LUDWIN</v>
          </cell>
          <cell r="D6144" t="str">
            <v>CO-24234-BM</v>
          </cell>
          <cell r="E6144" t="str">
            <v>BELLIDO CARDENAS LUIS ALBERTO</v>
          </cell>
          <cell r="F6144" t="str">
            <v>DECRETO LEGISLATIVO Nº1273</v>
          </cell>
        </row>
        <row r="6145">
          <cell r="B6145">
            <v>24235</v>
          </cell>
          <cell r="C6145" t="str">
            <v>TIBUR? I</v>
          </cell>
          <cell r="D6145" t="str">
            <v>CO-24235-BM</v>
          </cell>
          <cell r="E6145" t="str">
            <v>MENESES SALINAS WILFREDO</v>
          </cell>
          <cell r="F6145" t="str">
            <v>DECRETO LEGISLATIVO Nº1273</v>
          </cell>
        </row>
        <row r="6146">
          <cell r="B6146">
            <v>24236</v>
          </cell>
          <cell r="C6146" t="str">
            <v>RIGO</v>
          </cell>
          <cell r="D6146" t="str">
            <v>CO-24236-BM</v>
          </cell>
          <cell r="E6146" t="str">
            <v>TORRES CARNERO FILIBERTO PORFIRIO</v>
          </cell>
          <cell r="F6146" t="str">
            <v>DECRETO LEGISLATIVO Nº1273</v>
          </cell>
        </row>
        <row r="6147">
          <cell r="B6147">
            <v>24240</v>
          </cell>
          <cell r="C6147" t="str">
            <v>CHATO UCHA</v>
          </cell>
          <cell r="D6147" t="str">
            <v>CO-24240-BM</v>
          </cell>
          <cell r="E6147" t="str">
            <v>MADUE? NU?VERO JULIA ELENA</v>
          </cell>
          <cell r="F6147" t="str">
            <v>DECRETO LEGISLATIVO Nº1273</v>
          </cell>
        </row>
        <row r="6148">
          <cell r="B6148">
            <v>24241</v>
          </cell>
          <cell r="C6148" t="str">
            <v>EL REY JESUS I</v>
          </cell>
          <cell r="D6148" t="str">
            <v>CO-24241-BM</v>
          </cell>
          <cell r="E6148" t="str">
            <v>COLLANTES RAFAILLE FRANCO</v>
          </cell>
          <cell r="F6148" t="str">
            <v>ARTESANAL</v>
          </cell>
        </row>
        <row r="6149">
          <cell r="B6149">
            <v>24255</v>
          </cell>
          <cell r="C6149" t="str">
            <v>MARLON</v>
          </cell>
          <cell r="D6149" t="str">
            <v>CE-24255-BM</v>
          </cell>
          <cell r="E6149" t="str">
            <v>CABALLERO VALENZUELA PEDRO</v>
          </cell>
          <cell r="F6149" t="str">
            <v>ARTESANAL</v>
          </cell>
        </row>
        <row r="6150">
          <cell r="B6150">
            <v>24256</v>
          </cell>
          <cell r="C6150" t="str">
            <v>COCHO I</v>
          </cell>
          <cell r="D6150" t="str">
            <v>CE-24256-BM</v>
          </cell>
          <cell r="E6150" t="str">
            <v>FLORES CASTILLO MARCOS</v>
          </cell>
          <cell r="F6150" t="str">
            <v>DECRETO LEGISLATIVO Nº1273</v>
          </cell>
        </row>
        <row r="6151">
          <cell r="B6151">
            <v>24258</v>
          </cell>
          <cell r="C6151" t="str">
            <v>GUIAME ISMAEL</v>
          </cell>
          <cell r="D6151" t="str">
            <v>PT-24258-BM</v>
          </cell>
          <cell r="E6151" t="str">
            <v>QUEREVALU ALVAREZ MANUEL JESUS</v>
          </cell>
          <cell r="F6151" t="str">
            <v>DS. 006-2016-PRODUCE</v>
          </cell>
        </row>
        <row r="6152">
          <cell r="B6152">
            <v>24260</v>
          </cell>
          <cell r="C6152" t="str">
            <v>VANCOUVER</v>
          </cell>
          <cell r="D6152" t="str">
            <v>CO-24260-BM</v>
          </cell>
          <cell r="E6152" t="str">
            <v>CHUMPITAZ GOMEZ ROBERTO</v>
          </cell>
          <cell r="F6152" t="str">
            <v>DECRETO LEGISLATIVO Nº1273</v>
          </cell>
        </row>
        <row r="6153">
          <cell r="B6153">
            <v>24271</v>
          </cell>
          <cell r="C6153" t="str">
            <v>DIEGO MARTIN</v>
          </cell>
          <cell r="D6153" t="str">
            <v>CO-24271-BM</v>
          </cell>
          <cell r="E6153" t="str">
            <v>FRANCIA HUAPAYA ANA CECILIA</v>
          </cell>
          <cell r="F6153" t="str">
            <v>DECRETO LEGISLATIVO Nº1273</v>
          </cell>
        </row>
        <row r="6154">
          <cell r="B6154">
            <v>24275</v>
          </cell>
          <cell r="C6154" t="str">
            <v>JUAN Y JUNIOR</v>
          </cell>
          <cell r="D6154" t="str">
            <v>CO-24275-BM</v>
          </cell>
          <cell r="E6154" t="str">
            <v>GUTTI DE LA CRUZ JUAN CARLOS</v>
          </cell>
          <cell r="F6154" t="str">
            <v>DECRETO LEGISLATIVO Nº1273</v>
          </cell>
        </row>
        <row r="6155">
          <cell r="B6155">
            <v>24278</v>
          </cell>
          <cell r="C6155" t="str">
            <v>SIEMPRE MILAGRO DE MI PADRE IV</v>
          </cell>
          <cell r="D6155" t="str">
            <v>PT-24278-BM</v>
          </cell>
          <cell r="E6155" t="str">
            <v>QUEREVALU MORALES FRANCISCO GERONIMO</v>
          </cell>
          <cell r="F6155" t="str">
            <v>DS. 006-2016-PRODUCE</v>
          </cell>
        </row>
        <row r="6156">
          <cell r="B6156">
            <v>24285</v>
          </cell>
          <cell r="C6156" t="str">
            <v>SHIRLEY KIARA</v>
          </cell>
          <cell r="D6156" t="str">
            <v>CO-24285-BM</v>
          </cell>
          <cell r="E6156" t="str">
            <v>BASTIDAS MENDOZA ERNESTO</v>
          </cell>
          <cell r="F6156" t="str">
            <v>DECRETO LEGISLATIVO Nº1273</v>
          </cell>
        </row>
        <row r="6157">
          <cell r="B6157">
            <v>24286</v>
          </cell>
          <cell r="C6157" t="str">
            <v>MIS TRES GUERREROS</v>
          </cell>
          <cell r="D6157" t="str">
            <v>CO-24286-BM</v>
          </cell>
          <cell r="E6157" t="str">
            <v>AVALOS NEYRA WILLIAM DAVID</v>
          </cell>
          <cell r="F6157" t="str">
            <v>DECRETO LEGISLATIVO Nº1273</v>
          </cell>
        </row>
        <row r="6158">
          <cell r="B6158">
            <v>24292</v>
          </cell>
          <cell r="C6158" t="str">
            <v>CLAUDIO ENRIQUE</v>
          </cell>
          <cell r="D6158" t="str">
            <v>TA-24292-BM</v>
          </cell>
          <cell r="E6158" t="str">
            <v>MENA DE VALERIANO GLADYS ;VALERIANO TORRES MARIO EDGARDO</v>
          </cell>
          <cell r="F6158" t="str">
            <v>DECRETO LEGISLATIVO Nº1273</v>
          </cell>
        </row>
        <row r="6159">
          <cell r="B6159">
            <v>24293</v>
          </cell>
          <cell r="C6159" t="str">
            <v>CAROLAN ISAMAR</v>
          </cell>
          <cell r="D6159" t="str">
            <v>CE-24293-BM</v>
          </cell>
          <cell r="E6159" t="str">
            <v>BERMUDEZ PAUCARPOMA PEDRO DOMINGO</v>
          </cell>
          <cell r="F6159" t="str">
            <v>ARTESANAL</v>
          </cell>
        </row>
        <row r="6160">
          <cell r="B6160">
            <v>24294</v>
          </cell>
          <cell r="C6160" t="str">
            <v>MI MELIZA Y LIZETH</v>
          </cell>
          <cell r="D6160" t="str">
            <v>CE-24294-BM</v>
          </cell>
          <cell r="E6160" t="str">
            <v>JARA BALTAZAR LUIS LINDO</v>
          </cell>
          <cell r="F6160" t="str">
            <v>DECRETO LEGISLATIVO Nº1273</v>
          </cell>
        </row>
        <row r="6161">
          <cell r="B6161">
            <v>24296</v>
          </cell>
          <cell r="C6161" t="str">
            <v>ROSARIO</v>
          </cell>
          <cell r="D6161" t="str">
            <v>CE-24296-BM</v>
          </cell>
          <cell r="E6161" t="str">
            <v>PAREDES LOPEZ CARLOS ANTONIO</v>
          </cell>
          <cell r="F6161" t="str">
            <v>ARTESANAL</v>
          </cell>
        </row>
        <row r="6162">
          <cell r="B6162">
            <v>24297</v>
          </cell>
          <cell r="C6162" t="str">
            <v>ABIGAIL YAZMIN</v>
          </cell>
          <cell r="D6162" t="str">
            <v>TA-24297-BM</v>
          </cell>
          <cell r="E6162" t="str">
            <v>QUISPE BENAVIDES EFRAIN ;ZAPATA SANTOS JOSE SERAFIN</v>
          </cell>
          <cell r="F6162" t="str">
            <v>DECRETO LEGISLATIVO Nº1273</v>
          </cell>
        </row>
        <row r="6163">
          <cell r="B6163">
            <v>24299</v>
          </cell>
          <cell r="C6163" t="str">
            <v>JEHOVA GRAN PASTOR</v>
          </cell>
          <cell r="D6163" t="str">
            <v>TA-24299-BM</v>
          </cell>
          <cell r="E6163" t="str">
            <v>PALOMINO VILLEGAS FLOR DE MARIA ;ZAPATA SANTOS JOSE SERAFIN</v>
          </cell>
          <cell r="F6163" t="str">
            <v>ARTESANAL</v>
          </cell>
        </row>
        <row r="6164">
          <cell r="B6164">
            <v>24307</v>
          </cell>
          <cell r="C6164" t="str">
            <v>SE?R DE LA BUENA ESPERANZA 2</v>
          </cell>
          <cell r="D6164" t="str">
            <v>TA-24307-BM</v>
          </cell>
          <cell r="E6164" t="str">
            <v>CHINCHAY ALDANA JOSE</v>
          </cell>
          <cell r="F6164" t="str">
            <v>ARTESANAL</v>
          </cell>
        </row>
        <row r="6165">
          <cell r="B6165">
            <v>24309</v>
          </cell>
          <cell r="C6165" t="str">
            <v>LUZ DE CRISTO</v>
          </cell>
          <cell r="D6165" t="str">
            <v>TA-24309-BM</v>
          </cell>
          <cell r="E6165" t="str">
            <v>LLENQUE SERNAQUE VIRGILIO</v>
          </cell>
          <cell r="F6165" t="str">
            <v>DECRETO LEGISLATIVO Nº1273</v>
          </cell>
        </row>
        <row r="6166">
          <cell r="B6166">
            <v>24310</v>
          </cell>
          <cell r="C6166" t="str">
            <v>RONALD</v>
          </cell>
          <cell r="D6166" t="str">
            <v>CE-24310-BM</v>
          </cell>
          <cell r="E6166" t="str">
            <v>BERMUDEZ POMA LITO</v>
          </cell>
          <cell r="F6166" t="str">
            <v>ARTESANAL</v>
          </cell>
        </row>
        <row r="6167">
          <cell r="B6167">
            <v>24315</v>
          </cell>
          <cell r="C6167" t="str">
            <v>PANCHITO</v>
          </cell>
          <cell r="D6167" t="str">
            <v>CE-24315-BM</v>
          </cell>
          <cell r="E6167" t="str">
            <v>MU?Z MINAYA AMBROSIO FRANCISCO</v>
          </cell>
          <cell r="F6167" t="str">
            <v>DECRETO LEGISLATIVO Nº1273</v>
          </cell>
        </row>
        <row r="6168">
          <cell r="B6168">
            <v>24317</v>
          </cell>
          <cell r="C6168" t="str">
            <v>VIRGEN DE LA PUERTA II</v>
          </cell>
          <cell r="D6168" t="str">
            <v>CE-24317-BM</v>
          </cell>
          <cell r="E6168" t="str">
            <v>VELASQUEZ VARAS FREDDY</v>
          </cell>
          <cell r="F6168" t="str">
            <v>ARTESANAL</v>
          </cell>
        </row>
        <row r="6169">
          <cell r="B6169">
            <v>24319</v>
          </cell>
          <cell r="C6169" t="str">
            <v>JESUS MI FIEL AMIGO</v>
          </cell>
          <cell r="D6169" t="str">
            <v>TA-24319-BM</v>
          </cell>
          <cell r="E6169" t="str">
            <v>PERICHE ALAMO CESAR ORLANDO</v>
          </cell>
          <cell r="F6169" t="str">
            <v>ARTESANAL</v>
          </cell>
        </row>
        <row r="6170">
          <cell r="B6170">
            <v>24327</v>
          </cell>
          <cell r="C6170" t="str">
            <v>MARVIN JOEL III</v>
          </cell>
          <cell r="D6170" t="str">
            <v>CE-24327-BM</v>
          </cell>
          <cell r="E6170" t="str">
            <v>BLAS ASENCIO ELMER AGUSTIN</v>
          </cell>
          <cell r="F6170" t="str">
            <v>ARTESANAL</v>
          </cell>
        </row>
        <row r="6171">
          <cell r="B6171">
            <v>24334</v>
          </cell>
          <cell r="C6171" t="str">
            <v>MANUELITO</v>
          </cell>
          <cell r="D6171" t="str">
            <v>CE-24334-BM</v>
          </cell>
          <cell r="E6171" t="str">
            <v>LOPEZ CORAL CARLOS ALFREDO</v>
          </cell>
          <cell r="F6171" t="str">
            <v>ARTESANAL</v>
          </cell>
        </row>
        <row r="6172">
          <cell r="B6172">
            <v>24337</v>
          </cell>
          <cell r="C6172" t="str">
            <v>DO? HILDA I</v>
          </cell>
          <cell r="D6172" t="str">
            <v>CE-24337-BM</v>
          </cell>
          <cell r="E6172" t="str">
            <v>PAREDES ENRIQUEZ JULIO ZOCIMO</v>
          </cell>
          <cell r="F6172" t="str">
            <v>DECRETO LEGISLATIVO Nº1273</v>
          </cell>
        </row>
        <row r="6173">
          <cell r="B6173">
            <v>24338</v>
          </cell>
          <cell r="C6173" t="str">
            <v>ZOILA II</v>
          </cell>
          <cell r="D6173" t="str">
            <v>CE-24338-BM</v>
          </cell>
          <cell r="E6173" t="str">
            <v>LOPEZ RIVADENEYRA JORGE OBDULIO</v>
          </cell>
          <cell r="F6173" t="str">
            <v>ARTESANAL</v>
          </cell>
        </row>
        <row r="6174">
          <cell r="B6174">
            <v>24339</v>
          </cell>
          <cell r="C6174" t="str">
            <v>PESCADITO II</v>
          </cell>
          <cell r="D6174" t="str">
            <v>CE-24339-BM</v>
          </cell>
          <cell r="E6174" t="str">
            <v>PALMA HUERTA FAVIO WILFREDO</v>
          </cell>
          <cell r="F6174" t="str">
            <v>DECRETO LEGISLATIVO Nº1273</v>
          </cell>
        </row>
        <row r="6175">
          <cell r="B6175">
            <v>24343</v>
          </cell>
          <cell r="C6175" t="str">
            <v>PIER</v>
          </cell>
          <cell r="D6175" t="str">
            <v>CE-24343-BM</v>
          </cell>
          <cell r="E6175" t="str">
            <v>ZAVALETA TOLEDO JOSE ROBERTO</v>
          </cell>
          <cell r="F6175" t="str">
            <v>DECRETO LEGISLATIVO Nº1273</v>
          </cell>
        </row>
        <row r="6176">
          <cell r="B6176">
            <v>24344</v>
          </cell>
          <cell r="C6176" t="str">
            <v>MI ANGIE</v>
          </cell>
          <cell r="D6176" t="str">
            <v>CE-24344-BM</v>
          </cell>
          <cell r="E6176" t="str">
            <v>ARCELA ROMERO JOSE LUIS</v>
          </cell>
          <cell r="F6176" t="str">
            <v>DECRETO LEGISLATIVO Nº1273</v>
          </cell>
        </row>
        <row r="6177">
          <cell r="B6177">
            <v>24345</v>
          </cell>
          <cell r="C6177" t="str">
            <v>YOLA</v>
          </cell>
          <cell r="D6177" t="str">
            <v>CE-24345-BM</v>
          </cell>
          <cell r="E6177" t="str">
            <v>BARRERA TORO DAVID JHONATAN</v>
          </cell>
          <cell r="F6177" t="str">
            <v>DECRETO LEGISLATIVO Nº1273</v>
          </cell>
        </row>
        <row r="6178">
          <cell r="B6178">
            <v>24351</v>
          </cell>
          <cell r="C6178" t="str">
            <v>CHOLITA</v>
          </cell>
          <cell r="D6178" t="str">
            <v>CE-24351-BM</v>
          </cell>
          <cell r="E6178" t="str">
            <v>BERNUY CUELLAR MAXIMO</v>
          </cell>
          <cell r="F6178" t="str">
            <v>ARTESANAL</v>
          </cell>
        </row>
        <row r="6179">
          <cell r="B6179">
            <v>24352</v>
          </cell>
          <cell r="C6179" t="str">
            <v>DAVID I</v>
          </cell>
          <cell r="D6179" t="str">
            <v>CE-24352-BM</v>
          </cell>
          <cell r="E6179" t="str">
            <v>PINEDO MARTINEZ MIKEAS DAVID</v>
          </cell>
          <cell r="F6179" t="str">
            <v>ARTESANAL</v>
          </cell>
        </row>
        <row r="6180">
          <cell r="B6180">
            <v>24354</v>
          </cell>
          <cell r="C6180" t="str">
            <v>MARIA INES 2</v>
          </cell>
          <cell r="D6180" t="str">
            <v>CE-24354-BM</v>
          </cell>
          <cell r="E6180" t="str">
            <v>VEGA CASTILLO ASUNCION ALIPIO</v>
          </cell>
          <cell r="F6180" t="str">
            <v>DECRETO LEGISLATIVO Nº1273</v>
          </cell>
        </row>
        <row r="6181">
          <cell r="B6181">
            <v>24355</v>
          </cell>
          <cell r="C6181" t="str">
            <v>JORDAN</v>
          </cell>
          <cell r="D6181" t="str">
            <v>CE-24355-BM</v>
          </cell>
          <cell r="E6181" t="str">
            <v>PEREDA MENDEZ ENRIQUE GABRIEL</v>
          </cell>
          <cell r="F6181" t="str">
            <v>DECRETO LEGISLATIVO Nº1273</v>
          </cell>
        </row>
        <row r="6182">
          <cell r="B6182">
            <v>24357</v>
          </cell>
          <cell r="C6182" t="str">
            <v>MAYUNELL</v>
          </cell>
          <cell r="D6182" t="str">
            <v>CE-24357-BM</v>
          </cell>
          <cell r="E6182" t="str">
            <v>CORAL GUERRA NELLY MERCEDES</v>
          </cell>
          <cell r="F6182" t="str">
            <v>ARTESANAL</v>
          </cell>
        </row>
        <row r="6183">
          <cell r="B6183">
            <v>24358</v>
          </cell>
          <cell r="C6183" t="str">
            <v>IRO</v>
          </cell>
          <cell r="D6183" t="str">
            <v>CE-24358-BM</v>
          </cell>
          <cell r="E6183" t="str">
            <v>GUTIERREZ VILLANUEVA ANDRES MIGUEL</v>
          </cell>
          <cell r="F6183" t="str">
            <v>DECRETO LEGISLATIVO Nº1273</v>
          </cell>
        </row>
        <row r="6184">
          <cell r="B6184">
            <v>24359</v>
          </cell>
          <cell r="C6184" t="str">
            <v>JAIME DAVID</v>
          </cell>
          <cell r="D6184" t="str">
            <v>CE-24359-BM</v>
          </cell>
          <cell r="E6184" t="str">
            <v>SAIRITUPAC EGUSQUIZA JAIME DAVID</v>
          </cell>
          <cell r="F6184" t="str">
            <v>ARTESANAL</v>
          </cell>
        </row>
        <row r="6185">
          <cell r="B6185">
            <v>24360</v>
          </cell>
          <cell r="C6185" t="str">
            <v>EL CHILENO</v>
          </cell>
          <cell r="D6185" t="str">
            <v>CE-24360-BM</v>
          </cell>
          <cell r="E6185" t="str">
            <v>OTINIANO CARBAJAL WILDER</v>
          </cell>
          <cell r="F6185" t="str">
            <v>DECRETO LEGISLATIVO Nº1273</v>
          </cell>
        </row>
        <row r="6186">
          <cell r="B6186">
            <v>24361</v>
          </cell>
          <cell r="C6186" t="str">
            <v>SE?R DE LOS MILAGROS</v>
          </cell>
          <cell r="D6186" t="str">
            <v>CE-24361-BM</v>
          </cell>
          <cell r="E6186" t="str">
            <v>DIAZ GASTELU PEDRO</v>
          </cell>
          <cell r="F6186" t="str">
            <v>DECRETO LEGISLATIVO Nº1273</v>
          </cell>
        </row>
        <row r="6187">
          <cell r="B6187">
            <v>24362</v>
          </cell>
          <cell r="C6187" t="str">
            <v>LUIS Y JACKELYNE</v>
          </cell>
          <cell r="D6187" t="str">
            <v>CE-24362-BM</v>
          </cell>
          <cell r="E6187" t="str">
            <v>PORTAL VELASQUEZ LUIS ALBERTO</v>
          </cell>
          <cell r="F6187" t="str">
            <v>DECRETO LEGISLATIVO Nº1273</v>
          </cell>
        </row>
        <row r="6188">
          <cell r="B6188">
            <v>24364</v>
          </cell>
          <cell r="C6188" t="str">
            <v>VIVIRAS EN EL RECUERDO JACINTA</v>
          </cell>
          <cell r="D6188" t="str">
            <v>PT-24364-BM</v>
          </cell>
          <cell r="E6188" t="str">
            <v>SANCHEZ ROJAS JOSE ARMANDO</v>
          </cell>
          <cell r="F6188" t="str">
            <v>DECRETO LEGISLATIVO Nº1273</v>
          </cell>
        </row>
        <row r="6189">
          <cell r="B6189">
            <v>24365</v>
          </cell>
          <cell r="C6189" t="str">
            <v>SIEMPRE JACINTA</v>
          </cell>
          <cell r="D6189" t="str">
            <v>PT-24365-BM</v>
          </cell>
          <cell r="E6189" t="str">
            <v>SANCHEZ ROJAS JOSE ARMANDO ;SANCHEZ ROJAS JOSE EMILIO</v>
          </cell>
          <cell r="F6189" t="str">
            <v>DECRETO LEGISLATIVO Nº1273</v>
          </cell>
        </row>
        <row r="6190">
          <cell r="B6190">
            <v>24366</v>
          </cell>
          <cell r="C6190" t="str">
            <v>JESUS ES MI ORTALEZA IV</v>
          </cell>
          <cell r="D6190" t="str">
            <v>PT-24366-BM</v>
          </cell>
          <cell r="E6190" t="str">
            <v>FIESTAS PAZO SANTOS GERONIMO</v>
          </cell>
          <cell r="F6190" t="str">
            <v>DS. 006-2016-PRODUCE</v>
          </cell>
        </row>
        <row r="6191">
          <cell r="B6191">
            <v>24367</v>
          </cell>
          <cell r="C6191" t="str">
            <v>SIEMPRE MI ABBALINDO</v>
          </cell>
          <cell r="D6191" t="str">
            <v>PT-24367-BM</v>
          </cell>
          <cell r="E6191" t="str">
            <v>PURIZACA HUERTAS EUSTAQUIO FRANCISCO</v>
          </cell>
          <cell r="F6191" t="str">
            <v>DS. 006-2016-PRODUCE</v>
          </cell>
        </row>
        <row r="6192">
          <cell r="B6192">
            <v>24368</v>
          </cell>
          <cell r="C6192" t="str">
            <v>DIOS ME GUIARA</v>
          </cell>
          <cell r="D6192" t="str">
            <v>PT-24368-BM</v>
          </cell>
          <cell r="E6192" t="str">
            <v>QUEREVALU PAZOS DOMINGO</v>
          </cell>
          <cell r="F6192" t="str">
            <v>DS. 006-2016-PRODUCE</v>
          </cell>
        </row>
        <row r="6193">
          <cell r="B6193">
            <v>24369</v>
          </cell>
          <cell r="C6193" t="str">
            <v>MARIA INES</v>
          </cell>
          <cell r="D6193" t="str">
            <v>PT-24369-BM</v>
          </cell>
          <cell r="E6193" t="str">
            <v>QUEREVALU JULCA ZACARIAS</v>
          </cell>
          <cell r="F6193" t="str">
            <v>DS. 006-2016-PRODUCE</v>
          </cell>
        </row>
        <row r="6194">
          <cell r="B6194">
            <v>24371</v>
          </cell>
          <cell r="C6194" t="str">
            <v>GLORIA A JEHOVA</v>
          </cell>
          <cell r="D6194" t="str">
            <v>TA-24371-BM</v>
          </cell>
          <cell r="E6194" t="str">
            <v>SANCHEZ SABA LUIS ALBERTO</v>
          </cell>
          <cell r="F6194" t="str">
            <v>DECRETO LEGISLATIVO Nº1273</v>
          </cell>
        </row>
        <row r="6195">
          <cell r="B6195">
            <v>24373</v>
          </cell>
          <cell r="C6195" t="str">
            <v>HALCON III</v>
          </cell>
          <cell r="D6195" t="str">
            <v>CE-24373-BM</v>
          </cell>
          <cell r="E6195" t="str">
            <v>RODRIGUEZ ROBLES ADRIANO</v>
          </cell>
          <cell r="F6195" t="str">
            <v>ARTESANAL</v>
          </cell>
        </row>
        <row r="6196">
          <cell r="B6196">
            <v>24377</v>
          </cell>
          <cell r="C6196" t="str">
            <v>VALENTINA</v>
          </cell>
          <cell r="D6196" t="str">
            <v>CE-24377-BM</v>
          </cell>
          <cell r="E6196" t="str">
            <v>PAREDES MARCELO PEDRO</v>
          </cell>
          <cell r="F6196" t="str">
            <v>DECRETO LEGISLATIVO Nº1273</v>
          </cell>
        </row>
        <row r="6197">
          <cell r="B6197">
            <v>24383</v>
          </cell>
          <cell r="C6197" t="str">
            <v>VANESSA 2</v>
          </cell>
          <cell r="D6197" t="str">
            <v>CE-24383-BM</v>
          </cell>
          <cell r="E6197" t="str">
            <v>MEDINA AVILA PEDRO TEOFILO</v>
          </cell>
          <cell r="F6197" t="str">
            <v>DECRETO LEGISLATIVO Nº1273</v>
          </cell>
        </row>
        <row r="6198">
          <cell r="B6198">
            <v>24384</v>
          </cell>
          <cell r="C6198" t="str">
            <v>CRUZ DE MOTUPE</v>
          </cell>
          <cell r="D6198" t="str">
            <v>CE-24384-BM</v>
          </cell>
          <cell r="E6198" t="str">
            <v>VEGA ZAVALETA PEDRO</v>
          </cell>
          <cell r="F6198" t="str">
            <v>DECRETO LEGISLATIVO Nº1273</v>
          </cell>
        </row>
        <row r="6199">
          <cell r="B6199">
            <v>24387</v>
          </cell>
          <cell r="C6199" t="str">
            <v>MARIA II</v>
          </cell>
          <cell r="D6199" t="str">
            <v>CO-24387-BM</v>
          </cell>
          <cell r="E6199" t="str">
            <v>FRANCIA PASTOR GUILLERMO WENCESLAO</v>
          </cell>
          <cell r="F6199" t="str">
            <v>DECRETO LEGISLATIVO Nº1273</v>
          </cell>
        </row>
        <row r="6200">
          <cell r="B6200">
            <v>24389</v>
          </cell>
          <cell r="C6200" t="str">
            <v>HNOS CHAPYANGELS</v>
          </cell>
          <cell r="D6200" t="str">
            <v>PT-24389-BM</v>
          </cell>
          <cell r="E6200" t="str">
            <v>ANGELES CHAPILLIQUEN EDGAR OMAR</v>
          </cell>
          <cell r="F6200" t="str">
            <v>DECRETO LEGISLATIVO Nº1273</v>
          </cell>
        </row>
        <row r="6201">
          <cell r="B6201">
            <v>24391</v>
          </cell>
          <cell r="C6201" t="str">
            <v>DON BONI</v>
          </cell>
          <cell r="D6201" t="str">
            <v>CO-24391-BM</v>
          </cell>
          <cell r="E6201" t="str">
            <v>BONIFACIO DURAND ANTONIO IGNACIO</v>
          </cell>
          <cell r="F6201" t="str">
            <v>DECRETO LEGISLATIVO Nº1273</v>
          </cell>
        </row>
        <row r="6202">
          <cell r="B6202">
            <v>25392</v>
          </cell>
          <cell r="C6202" t="str">
            <v>SIEMPRE TE RECUERDO JOSE Y MANUEL</v>
          </cell>
          <cell r="D6202" t="str">
            <v>TA-25392-BM</v>
          </cell>
          <cell r="E6202" t="str">
            <v>MARTINEZ CALDERON HERNAN ;MARTINEZ CALDERON JUAN ;MARTINEZ CALDERON JULIO CESAR</v>
          </cell>
          <cell r="F6202" t="str">
            <v>ARTESANAL</v>
          </cell>
        </row>
        <row r="6203">
          <cell r="B6203">
            <v>24398</v>
          </cell>
          <cell r="C6203" t="str">
            <v>PEDRO MANUEL</v>
          </cell>
          <cell r="D6203" t="str">
            <v>CO-24398-BM</v>
          </cell>
          <cell r="E6203" t="str">
            <v>PANTA PAZO FELIPE</v>
          </cell>
          <cell r="F6203" t="str">
            <v>DECRETO LEGISLATIVO Nº1273</v>
          </cell>
        </row>
        <row r="6204">
          <cell r="B6204">
            <v>24401</v>
          </cell>
          <cell r="C6204" t="str">
            <v>LESLITA</v>
          </cell>
          <cell r="D6204" t="str">
            <v>PT-24401-BM</v>
          </cell>
          <cell r="E6204" t="str">
            <v>SOCOLA VIVANCO PARCEMON EDIN</v>
          </cell>
          <cell r="F6204" t="str">
            <v>DECRETO LEGISLATIVO Nº1273</v>
          </cell>
        </row>
        <row r="6205">
          <cell r="B6205">
            <v>24404</v>
          </cell>
          <cell r="C6205" t="str">
            <v>MARTINCITO</v>
          </cell>
          <cell r="D6205" t="str">
            <v>PT-24404-BM</v>
          </cell>
          <cell r="E6205" t="str">
            <v>CARRANZA TAMARA JESUS MARTIN</v>
          </cell>
          <cell r="F6205" t="str">
            <v>ARTESANAL</v>
          </cell>
        </row>
        <row r="6206">
          <cell r="B6206">
            <v>24406</v>
          </cell>
          <cell r="C6206" t="str">
            <v>ELANAN</v>
          </cell>
          <cell r="D6206" t="str">
            <v>CO-24406-BM</v>
          </cell>
          <cell r="E6206" t="str">
            <v>URQUISA CHAVEZ JORGE LUIS</v>
          </cell>
          <cell r="F6206" t="str">
            <v>DECRETO LEGISLATIVO Nº1273</v>
          </cell>
        </row>
        <row r="6207">
          <cell r="B6207">
            <v>24408</v>
          </cell>
          <cell r="C6207" t="str">
            <v>ANTHONY II</v>
          </cell>
          <cell r="D6207" t="str">
            <v>PT-24408-BM</v>
          </cell>
          <cell r="E6207" t="str">
            <v>CRUCES MONTOYA BERTHA AURORA</v>
          </cell>
          <cell r="F6207" t="str">
            <v>ARTESANAL</v>
          </cell>
        </row>
        <row r="6208">
          <cell r="B6208">
            <v>24415</v>
          </cell>
          <cell r="C6208" t="str">
            <v>MOCOCHITO I</v>
          </cell>
          <cell r="D6208" t="str">
            <v>CE-24415-BM</v>
          </cell>
          <cell r="E6208" t="str">
            <v>FLORES MENDOZA MARIA IRMA</v>
          </cell>
          <cell r="F6208" t="str">
            <v>ARTESANAL</v>
          </cell>
        </row>
        <row r="6209">
          <cell r="B6209">
            <v>24418</v>
          </cell>
          <cell r="C6209" t="str">
            <v>SAMANTA</v>
          </cell>
          <cell r="D6209" t="str">
            <v>CE-24418-BM</v>
          </cell>
          <cell r="E6209" t="str">
            <v>VILCHEZ CABRERA WALTER PORFIRIO</v>
          </cell>
          <cell r="F6209" t="str">
            <v>DECRETO LEGISLATIVO Nº1273</v>
          </cell>
        </row>
        <row r="6210">
          <cell r="B6210">
            <v>24421</v>
          </cell>
          <cell r="C6210" t="str">
            <v>MERY</v>
          </cell>
          <cell r="D6210" t="str">
            <v>CE-24421-BM</v>
          </cell>
          <cell r="E6210" t="str">
            <v>CASTILLO VELASQUEZ HERMENEGILDA</v>
          </cell>
          <cell r="F6210" t="str">
            <v>DECRETO LEGISLATIVO Nº1273</v>
          </cell>
        </row>
        <row r="6211">
          <cell r="B6211">
            <v>24425</v>
          </cell>
          <cell r="C6211" t="str">
            <v>NAUTILIUS</v>
          </cell>
          <cell r="D6211" t="str">
            <v>PT-24425-BM</v>
          </cell>
          <cell r="E6211" t="str">
            <v>MENDOZA LAVALLE GREGORIO</v>
          </cell>
          <cell r="F6211" t="str">
            <v>ARTESANAL</v>
          </cell>
        </row>
        <row r="6212">
          <cell r="B6212">
            <v>24433</v>
          </cell>
          <cell r="C6212" t="str">
            <v>DANIELITO</v>
          </cell>
          <cell r="D6212" t="str">
            <v>CO-24433-BM</v>
          </cell>
          <cell r="E6212" t="str">
            <v>ESPINOZA ROJAS JOSEFINA EDELMIRA</v>
          </cell>
          <cell r="F6212" t="str">
            <v>DECRETO LEGISLATIVO Nº1273</v>
          </cell>
        </row>
        <row r="6213">
          <cell r="B6213">
            <v>24439</v>
          </cell>
          <cell r="C6213" t="str">
            <v>ARIANA</v>
          </cell>
          <cell r="D6213" t="str">
            <v>CO-24439-BM</v>
          </cell>
          <cell r="E6213" t="str">
            <v>GUIDO MORALES PEDRO FERNANDO</v>
          </cell>
          <cell r="F6213" t="str">
            <v>DECRETO LEGISLATIVO Nº1273</v>
          </cell>
        </row>
        <row r="6214">
          <cell r="B6214">
            <v>24441</v>
          </cell>
          <cell r="C6214" t="str">
            <v>MORANIC´S</v>
          </cell>
          <cell r="D6214" t="str">
            <v>PT-24441-BM</v>
          </cell>
          <cell r="E6214" t="str">
            <v>MORAN SANCHEZ PRAXEDES WILMER</v>
          </cell>
          <cell r="F6214" t="str">
            <v>ARTESANAL</v>
          </cell>
        </row>
        <row r="6215">
          <cell r="B6215">
            <v>24445</v>
          </cell>
          <cell r="C6215" t="str">
            <v>GIANINA</v>
          </cell>
          <cell r="D6215" t="str">
            <v>CO-24445-BM</v>
          </cell>
          <cell r="E6215" t="str">
            <v>COLLINS ROJAS AUGUSTO</v>
          </cell>
          <cell r="F6215" t="str">
            <v>DECRETO LEGISLATIVO Nº1273</v>
          </cell>
        </row>
        <row r="6216">
          <cell r="B6216">
            <v>24449</v>
          </cell>
          <cell r="C6216" t="str">
            <v>FORTALECEME SE?R</v>
          </cell>
          <cell r="D6216" t="str">
            <v>ZS-24449-BM</v>
          </cell>
          <cell r="E6216" t="str">
            <v>GAMBOA FLORES RODY</v>
          </cell>
          <cell r="F6216" t="str">
            <v>DECRETO LEGISLATIVO Nº1273</v>
          </cell>
        </row>
        <row r="6217">
          <cell r="B6217">
            <v>24458</v>
          </cell>
          <cell r="C6217" t="str">
            <v>MI JONEYKA</v>
          </cell>
          <cell r="D6217" t="str">
            <v>CO-24458-BM</v>
          </cell>
          <cell r="E6217" t="str">
            <v>GALINDO LARREA JANET TAINA</v>
          </cell>
          <cell r="F6217" t="str">
            <v>DECRETO LEGISLATIVO Nº1273</v>
          </cell>
        </row>
        <row r="6218">
          <cell r="B6218">
            <v>24459</v>
          </cell>
          <cell r="C6218" t="str">
            <v>DAMARIS Y DARWIN</v>
          </cell>
          <cell r="D6218" t="str">
            <v>ZS-24459-BM</v>
          </cell>
          <cell r="E6218" t="str">
            <v>ESPINOZA JIMENEZ JACINTO</v>
          </cell>
          <cell r="F6218" t="str">
            <v>DECRETO LEGISLATIVO Nº1273</v>
          </cell>
        </row>
        <row r="6219">
          <cell r="B6219">
            <v>24460</v>
          </cell>
          <cell r="C6219" t="str">
            <v>ALEXIS PARA SIEMPRE</v>
          </cell>
          <cell r="D6219" t="str">
            <v>CO-24460-EM</v>
          </cell>
          <cell r="E6219" t="str">
            <v>TORRES LICUONA AMERICO</v>
          </cell>
          <cell r="F6219" t="str">
            <v>DECRETO LEGISLATIVO Nº1273</v>
          </cell>
        </row>
        <row r="6220">
          <cell r="B6220">
            <v>24461</v>
          </cell>
          <cell r="C6220" t="str">
            <v>MI DIANITA</v>
          </cell>
          <cell r="D6220" t="str">
            <v>ZS-24461-BM</v>
          </cell>
          <cell r="E6220" t="str">
            <v>ANTO PINGO WILMER CESAR</v>
          </cell>
          <cell r="F6220" t="str">
            <v>ARTESANAL</v>
          </cell>
        </row>
        <row r="6221">
          <cell r="B6221">
            <v>24462</v>
          </cell>
          <cell r="C6221" t="str">
            <v>LOS HERMANOS</v>
          </cell>
          <cell r="D6221" t="str">
            <v>CO-24462-BM</v>
          </cell>
          <cell r="E6221" t="str">
            <v>MORALES PARDO VICTOR MANUEL</v>
          </cell>
          <cell r="F6221" t="str">
            <v>DECRETO LEGISLATIVO Nº1273</v>
          </cell>
        </row>
        <row r="6222">
          <cell r="B6222">
            <v>24466</v>
          </cell>
          <cell r="C6222" t="str">
            <v>MI MARGARITA</v>
          </cell>
          <cell r="D6222" t="str">
            <v>ZS-24466-BM</v>
          </cell>
          <cell r="E6222" t="str">
            <v>LAZARO AGUIRRE ALEX</v>
          </cell>
          <cell r="F6222" t="str">
            <v>DECRETO LEGISLATIVO Nº1273</v>
          </cell>
        </row>
        <row r="6223">
          <cell r="B6223">
            <v>24467</v>
          </cell>
          <cell r="C6223" t="str">
            <v>SE?R DEL MAR</v>
          </cell>
          <cell r="D6223" t="str">
            <v>CO-24467-BM</v>
          </cell>
          <cell r="E6223" t="str">
            <v>GARCIA RODRIGUEZ MARCELINO</v>
          </cell>
          <cell r="F6223" t="str">
            <v>DECRETO LEGISLATIVO Nº1273</v>
          </cell>
        </row>
        <row r="6224">
          <cell r="B6224">
            <v>24468</v>
          </cell>
          <cell r="C6224" t="str">
            <v>CRISTHIAN JOELITO</v>
          </cell>
          <cell r="D6224" t="str">
            <v>PT-24468-BM</v>
          </cell>
          <cell r="E6224" t="str">
            <v>IPANAQUE PAICO MAURO</v>
          </cell>
          <cell r="F6224" t="str">
            <v>DECRETO LEGISLATIVO Nº1273</v>
          </cell>
        </row>
        <row r="6225">
          <cell r="B6225">
            <v>24469</v>
          </cell>
          <cell r="C6225" t="str">
            <v>JESUS ES AMOR</v>
          </cell>
          <cell r="D6225" t="str">
            <v>TA-24469-BM</v>
          </cell>
          <cell r="E6225" t="str">
            <v>PUESCAS AYALA WALBERTO</v>
          </cell>
          <cell r="F6225" t="str">
            <v>ARTESANAL</v>
          </cell>
        </row>
        <row r="6226">
          <cell r="B6226">
            <v>24476</v>
          </cell>
          <cell r="C6226" t="str">
            <v>EL VIEJO</v>
          </cell>
          <cell r="D6226" t="str">
            <v>PT-24476-BM</v>
          </cell>
          <cell r="E6226" t="str">
            <v>BUIZA SANTOS JULIO CESAR</v>
          </cell>
          <cell r="F6226" t="str">
            <v>ARTESANAL</v>
          </cell>
        </row>
        <row r="6227">
          <cell r="B6227">
            <v>24477</v>
          </cell>
          <cell r="C6227" t="str">
            <v>ROBERTH JOEL</v>
          </cell>
          <cell r="D6227" t="str">
            <v>PT-24477-BM</v>
          </cell>
          <cell r="E6227" t="str">
            <v>PANTA RUIZ JOSE ELISEO</v>
          </cell>
          <cell r="F6227" t="str">
            <v>DECRETO LEGISLATIVO Nº1273</v>
          </cell>
        </row>
        <row r="6228">
          <cell r="B6228">
            <v>24483</v>
          </cell>
          <cell r="C6228" t="str">
            <v>LUCEMAR</v>
          </cell>
          <cell r="D6228" t="str">
            <v>PT-24483-BM</v>
          </cell>
          <cell r="E6228" t="str">
            <v>MENDOZA LAVALLE GREGORIO</v>
          </cell>
          <cell r="F6228" t="str">
            <v>ARTESANAL</v>
          </cell>
        </row>
        <row r="6229">
          <cell r="B6229">
            <v>24485</v>
          </cell>
          <cell r="C6229" t="str">
            <v>JHAIR II</v>
          </cell>
          <cell r="D6229" t="str">
            <v>PT-24485-BM</v>
          </cell>
          <cell r="E6229" t="str">
            <v>TEZEN ANGELES NELIDA ROXANA</v>
          </cell>
          <cell r="F6229" t="str">
            <v>DECRETO LEGISLATIVO Nº1273</v>
          </cell>
        </row>
        <row r="6230">
          <cell r="B6230">
            <v>24488</v>
          </cell>
          <cell r="C6230" t="str">
            <v>CARMEN TERESA</v>
          </cell>
          <cell r="D6230" t="str">
            <v>ZS-24488-BM</v>
          </cell>
          <cell r="E6230" t="str">
            <v>SALVADOR TICLIAHUANCA FRANCISCO</v>
          </cell>
          <cell r="F6230" t="str">
            <v>ARTESANAL</v>
          </cell>
        </row>
        <row r="6231">
          <cell r="B6231">
            <v>24491</v>
          </cell>
          <cell r="C6231" t="str">
            <v>TESORO DEL MAR</v>
          </cell>
          <cell r="D6231" t="str">
            <v>ZS-24491-BM</v>
          </cell>
          <cell r="E6231" t="str">
            <v>AYALA SILVA FAUSTO</v>
          </cell>
          <cell r="F6231" t="str">
            <v>DECRETO LEGISLATIVO Nº1273</v>
          </cell>
        </row>
        <row r="6232">
          <cell r="B6232">
            <v>24492</v>
          </cell>
          <cell r="C6232" t="str">
            <v>MARIA MERCEDES I</v>
          </cell>
          <cell r="D6232" t="str">
            <v>CO-24492-PM</v>
          </cell>
          <cell r="E6232" t="str">
            <v>MERBAR S.A.C.</v>
          </cell>
          <cell r="F6232" t="str">
            <v>LEY Nº26920</v>
          </cell>
        </row>
        <row r="6233">
          <cell r="B6233">
            <v>24494</v>
          </cell>
          <cell r="C6233" t="str">
            <v>NUEVO CANARIO I</v>
          </cell>
          <cell r="D6233" t="str">
            <v>ZS-24494-BM</v>
          </cell>
          <cell r="E6233" t="str">
            <v>ANTON MARTINEZ SANTOS CESAR</v>
          </cell>
          <cell r="F6233" t="str">
            <v>ARTESANAL</v>
          </cell>
        </row>
        <row r="6234">
          <cell r="B6234">
            <v>24495</v>
          </cell>
          <cell r="C6234" t="str">
            <v>EL MARINO II</v>
          </cell>
          <cell r="D6234" t="str">
            <v>ZS-24495-BM</v>
          </cell>
          <cell r="E6234" t="str">
            <v>QUIROGA ANTON VICTOR RAUL</v>
          </cell>
          <cell r="F6234" t="str">
            <v>ARTESANAL</v>
          </cell>
        </row>
        <row r="6235">
          <cell r="B6235">
            <v>24496</v>
          </cell>
          <cell r="C6235" t="str">
            <v>MI DEYTER</v>
          </cell>
          <cell r="D6235" t="str">
            <v>ZS-24496-BM</v>
          </cell>
          <cell r="E6235" t="str">
            <v>SAAVEDRA ROJAS ALEXANDER</v>
          </cell>
          <cell r="F6235" t="str">
            <v>ARTESANAL</v>
          </cell>
        </row>
        <row r="6236">
          <cell r="B6236">
            <v>24497</v>
          </cell>
          <cell r="C6236" t="str">
            <v>PAQUIRRE</v>
          </cell>
          <cell r="D6236" t="str">
            <v>ZS-24497-BM</v>
          </cell>
          <cell r="E6236" t="str">
            <v>CAMPOVERDE LOPEZ JOHNNY CHARLES</v>
          </cell>
          <cell r="F6236" t="str">
            <v>ARTESANAL</v>
          </cell>
        </row>
        <row r="6237">
          <cell r="B6237">
            <v>24498</v>
          </cell>
          <cell r="C6237" t="str">
            <v>FRANCIS</v>
          </cell>
          <cell r="D6237" t="str">
            <v>CO-24498-CM</v>
          </cell>
          <cell r="E6237" t="str">
            <v>ARMAVI S.A.C.</v>
          </cell>
          <cell r="F6237" t="str">
            <v>ARTESANAL</v>
          </cell>
        </row>
        <row r="6238">
          <cell r="B6238">
            <v>24501</v>
          </cell>
          <cell r="C6238" t="str">
            <v>VIRGEN DE FATIMA II</v>
          </cell>
          <cell r="D6238" t="str">
            <v>ZS-24501-BM</v>
          </cell>
          <cell r="E6238" t="str">
            <v>CHICOMA MARCHENA OCTAVIANO</v>
          </cell>
          <cell r="F6238" t="str">
            <v>ARTESANAL</v>
          </cell>
        </row>
        <row r="6239">
          <cell r="B6239">
            <v>24502</v>
          </cell>
          <cell r="C6239" t="str">
            <v>MILAGRO DE JESUS</v>
          </cell>
          <cell r="D6239" t="str">
            <v>ZS-24502-BM</v>
          </cell>
          <cell r="E6239" t="str">
            <v>PINGO CHIROQUE TOMAS</v>
          </cell>
          <cell r="F6239" t="str">
            <v>ARTESANAL</v>
          </cell>
        </row>
        <row r="6240">
          <cell r="B6240">
            <v>24505</v>
          </cell>
          <cell r="C6240" t="str">
            <v>MI NAYELI</v>
          </cell>
          <cell r="D6240" t="str">
            <v>ZS-24505-BM</v>
          </cell>
          <cell r="E6240" t="str">
            <v>VITE SILVA SEBASTIAN ELEUTERIO</v>
          </cell>
          <cell r="F6240" t="str">
            <v>ARTESANAL</v>
          </cell>
        </row>
        <row r="6241">
          <cell r="B6241">
            <v>24507</v>
          </cell>
          <cell r="C6241" t="str">
            <v>BENDICION DE DIOS</v>
          </cell>
          <cell r="D6241" t="str">
            <v>ZS-24507-BM</v>
          </cell>
          <cell r="E6241" t="str">
            <v>TUME JACINTO RAUL</v>
          </cell>
          <cell r="F6241" t="str">
            <v>ARTESANAL</v>
          </cell>
        </row>
        <row r="6242">
          <cell r="B6242">
            <v>24509</v>
          </cell>
          <cell r="C6242" t="str">
            <v>MI JOSELYN</v>
          </cell>
          <cell r="D6242" t="str">
            <v>PT-24509-BM</v>
          </cell>
          <cell r="E6242" t="str">
            <v>DURAND ROQUE FELIX JULIO</v>
          </cell>
          <cell r="F6242" t="str">
            <v>DECRETO LEGISLATIVO Nº1273</v>
          </cell>
        </row>
        <row r="6243">
          <cell r="B6243">
            <v>24511</v>
          </cell>
          <cell r="C6243" t="str">
            <v>MARILYN</v>
          </cell>
          <cell r="D6243" t="str">
            <v>ZS-24511-BM</v>
          </cell>
          <cell r="E6243" t="str">
            <v>CRUZ CHICOMA ORLANDO</v>
          </cell>
          <cell r="F6243" t="str">
            <v>ARTESANAL</v>
          </cell>
        </row>
        <row r="6244">
          <cell r="B6244">
            <v>24512</v>
          </cell>
          <cell r="C6244" t="str">
            <v>LOS CHIAS</v>
          </cell>
          <cell r="D6244" t="str">
            <v>PT-24512-BM</v>
          </cell>
          <cell r="E6244" t="str">
            <v>BUIZA VERGARA CESAR LEANDRO</v>
          </cell>
          <cell r="F6244" t="str">
            <v>ARTESANAL</v>
          </cell>
        </row>
        <row r="6245">
          <cell r="B6245">
            <v>24513</v>
          </cell>
          <cell r="C6245" t="str">
            <v>VIRGEN DE LAS MERCEDES</v>
          </cell>
          <cell r="D6245" t="str">
            <v>ZS-24513-BM</v>
          </cell>
          <cell r="E6245" t="str">
            <v>RIVAS YOVERA MANUEL</v>
          </cell>
          <cell r="F6245" t="str">
            <v>ARTESANAL</v>
          </cell>
        </row>
        <row r="6246">
          <cell r="B6246">
            <v>24514</v>
          </cell>
          <cell r="C6246" t="str">
            <v>MI YULIANA</v>
          </cell>
          <cell r="D6246" t="str">
            <v>ZS-24514-BM</v>
          </cell>
          <cell r="E6246" t="str">
            <v>PARRILLA SAAVEDRA IRMA</v>
          </cell>
          <cell r="F6246" t="str">
            <v>ARTESANAL</v>
          </cell>
        </row>
        <row r="6247">
          <cell r="B6247">
            <v>24515</v>
          </cell>
          <cell r="C6247" t="str">
            <v>KASPY 49</v>
          </cell>
          <cell r="D6247" t="str">
            <v>ZS-24515-BM</v>
          </cell>
          <cell r="E6247" t="str">
            <v>MORAN PE? CARLOS EDUARDO</v>
          </cell>
          <cell r="F6247" t="str">
            <v>DECRETO LEGISLATIVO Nº1273</v>
          </cell>
        </row>
        <row r="6248">
          <cell r="B6248">
            <v>24526</v>
          </cell>
          <cell r="C6248" t="str">
            <v>MARIA EMILIA</v>
          </cell>
          <cell r="D6248" t="str">
            <v>SY-24526-BM</v>
          </cell>
          <cell r="E6248" t="str">
            <v>VASQUEZ PALMA JORGE ALEXANDER</v>
          </cell>
          <cell r="F6248" t="str">
            <v>ARTESANAL</v>
          </cell>
        </row>
        <row r="6249">
          <cell r="B6249">
            <v>24527</v>
          </cell>
          <cell r="C6249" t="str">
            <v>MI CONSUELO</v>
          </cell>
          <cell r="D6249" t="str">
            <v>TA-24527-BM</v>
          </cell>
          <cell r="E6249" t="str">
            <v>RUIZ MACALUPU MANUEL ISABEL</v>
          </cell>
          <cell r="F6249" t="str">
            <v>ARTESANAL</v>
          </cell>
        </row>
        <row r="6250">
          <cell r="B6250">
            <v>24529</v>
          </cell>
          <cell r="C6250" t="str">
            <v>JENNY</v>
          </cell>
          <cell r="D6250" t="str">
            <v>CO-24529-BM</v>
          </cell>
          <cell r="E6250" t="str">
            <v>ESPINOZA CASTRO JORGE MIGUEL</v>
          </cell>
          <cell r="F6250" t="str">
            <v>DECRETO LEGISLATIVO Nº1273</v>
          </cell>
        </row>
        <row r="6251">
          <cell r="B6251">
            <v>24532</v>
          </cell>
          <cell r="C6251" t="str">
            <v>WENDY VENERALDA</v>
          </cell>
          <cell r="D6251" t="str">
            <v>CO-24532-BM</v>
          </cell>
          <cell r="E6251" t="str">
            <v>COSTILLA SALAZAR ITALO MANUEL</v>
          </cell>
          <cell r="F6251" t="str">
            <v>DECRETO LEGISLATIVO Nº1273</v>
          </cell>
        </row>
        <row r="6252">
          <cell r="B6252">
            <v>24534</v>
          </cell>
          <cell r="C6252" t="str">
            <v>MI PEQUE? REBA?</v>
          </cell>
          <cell r="D6252" t="str">
            <v>SY-24534-BM</v>
          </cell>
          <cell r="E6252" t="str">
            <v>CASTELLANOS TRUJILLO RAQUEL YAJAIDA</v>
          </cell>
          <cell r="F6252" t="str">
            <v>ARTESANAL</v>
          </cell>
        </row>
        <row r="6253">
          <cell r="B6253">
            <v>24539</v>
          </cell>
          <cell r="C6253" t="str">
            <v>ANTUANET</v>
          </cell>
          <cell r="D6253" t="str">
            <v>CO-24539-BM</v>
          </cell>
          <cell r="E6253" t="str">
            <v>TORRES LICUONA AMERICO</v>
          </cell>
          <cell r="F6253" t="str">
            <v>DECRETO LEGISLATIVO Nº1273</v>
          </cell>
        </row>
        <row r="6254">
          <cell r="B6254">
            <v>24543</v>
          </cell>
          <cell r="C6254" t="str">
            <v>ANA CARMEN</v>
          </cell>
          <cell r="D6254" t="str">
            <v>PL-24543-BM</v>
          </cell>
          <cell r="E6254" t="str">
            <v>LUMBRES SANTISTEBAN LUIS ALBERTO ;LUMBRES SANTISTEBAN VICTOR RAUL</v>
          </cell>
          <cell r="F6254" t="str">
            <v>ARTESANAL</v>
          </cell>
        </row>
        <row r="6255">
          <cell r="B6255">
            <v>24546</v>
          </cell>
          <cell r="C6255" t="str">
            <v>SANTA LUCIA</v>
          </cell>
          <cell r="D6255" t="str">
            <v>TA-24546-BM</v>
          </cell>
          <cell r="E6255" t="str">
            <v>GONZALES SILUPU JUAN</v>
          </cell>
          <cell r="F6255" t="str">
            <v>ARTESANAL</v>
          </cell>
        </row>
        <row r="6256">
          <cell r="B6256">
            <v>24547</v>
          </cell>
          <cell r="C6256" t="str">
            <v>ARRIEV 3</v>
          </cell>
          <cell r="D6256" t="str">
            <v>TA-24547-BM</v>
          </cell>
          <cell r="E6256" t="str">
            <v>CHUNGA RUIZ LORENZO</v>
          </cell>
          <cell r="F6256" t="str">
            <v>ARTESANAL</v>
          </cell>
        </row>
        <row r="6257">
          <cell r="B6257">
            <v>24548</v>
          </cell>
          <cell r="C6257" t="str">
            <v>JESUS EL TODOPODEROSO</v>
          </cell>
          <cell r="D6257" t="str">
            <v>TA-24548-BM</v>
          </cell>
          <cell r="E6257" t="str">
            <v>MARCELO ZAPATA HERMINIO</v>
          </cell>
          <cell r="F6257" t="str">
            <v>ARTESANAL</v>
          </cell>
        </row>
        <row r="6258">
          <cell r="B6258">
            <v>24554</v>
          </cell>
          <cell r="C6258" t="str">
            <v>MI FELIPE III</v>
          </cell>
          <cell r="D6258" t="str">
            <v>SY-24554-BM</v>
          </cell>
          <cell r="E6258" t="str">
            <v>ZELADA LINARES ROBERT HUMBERTO</v>
          </cell>
          <cell r="F6258" t="str">
            <v>DECRETO LEGISLATIVO Nº1273</v>
          </cell>
        </row>
        <row r="6259">
          <cell r="B6259">
            <v>24556</v>
          </cell>
          <cell r="C6259" t="str">
            <v>TOMASITA</v>
          </cell>
          <cell r="D6259" t="str">
            <v>SY-24556-BM</v>
          </cell>
          <cell r="E6259" t="str">
            <v>PALMA FERNANDEZ GILBERTO</v>
          </cell>
          <cell r="F6259" t="str">
            <v>ARTESANAL</v>
          </cell>
        </row>
        <row r="6260">
          <cell r="B6260">
            <v>24558</v>
          </cell>
          <cell r="C6260" t="str">
            <v>ENMY ADELY</v>
          </cell>
          <cell r="D6260" t="str">
            <v>ZS-24558-BM</v>
          </cell>
          <cell r="E6260" t="str">
            <v>CALDERON NU?Z GUIDO MISHAELITO</v>
          </cell>
          <cell r="F6260" t="str">
            <v>ARTESANAL</v>
          </cell>
        </row>
        <row r="6261">
          <cell r="B6261">
            <v>24559</v>
          </cell>
          <cell r="C6261" t="str">
            <v>MI SANDRO</v>
          </cell>
          <cell r="D6261" t="str">
            <v>ZS-24559-BM</v>
          </cell>
          <cell r="E6261" t="str">
            <v>MAURICIO FLORES JESUS</v>
          </cell>
          <cell r="F6261" t="str">
            <v>DECRETO LEGISLATIVO Nº1273</v>
          </cell>
        </row>
        <row r="6262">
          <cell r="B6262">
            <v>24562</v>
          </cell>
          <cell r="C6262" t="str">
            <v>EL DOMINICANO</v>
          </cell>
          <cell r="D6262" t="str">
            <v>ZS-24562-BM</v>
          </cell>
          <cell r="E6262" t="str">
            <v>ANTO PINGO WILMER CESAR ;ESPINOZA ODAR JENNY YOJANA</v>
          </cell>
          <cell r="F6262" t="str">
            <v>DECRETO LEGISLATIVO Nº1273</v>
          </cell>
        </row>
        <row r="6263">
          <cell r="B6263">
            <v>24564</v>
          </cell>
          <cell r="C6263" t="str">
            <v>MI BANKI</v>
          </cell>
          <cell r="D6263" t="str">
            <v>ZS-24564-BM</v>
          </cell>
          <cell r="E6263" t="str">
            <v>ESPINOZA ODAR YANINA DEL ROCIO</v>
          </cell>
          <cell r="F6263" t="str">
            <v>DECRETO LEGISLATIVO Nº1273</v>
          </cell>
        </row>
        <row r="6264">
          <cell r="B6264">
            <v>24565</v>
          </cell>
          <cell r="C6264" t="str">
            <v>MELQUISEDEC</v>
          </cell>
          <cell r="D6264" t="str">
            <v>ZS-24565-BM</v>
          </cell>
          <cell r="E6264" t="str">
            <v>PE? CRUZ HECTOR TANY</v>
          </cell>
          <cell r="F6264" t="str">
            <v>MENOR ESCALA</v>
          </cell>
        </row>
        <row r="6265">
          <cell r="B6265">
            <v>24566</v>
          </cell>
          <cell r="C6265" t="str">
            <v>MI ALEXLUC I</v>
          </cell>
          <cell r="D6265" t="str">
            <v>ZS-24566-BM</v>
          </cell>
          <cell r="E6265" t="str">
            <v>PE? CRUZ GILBERTSON</v>
          </cell>
          <cell r="F6265" t="str">
            <v>ARTESANAL</v>
          </cell>
        </row>
        <row r="6266">
          <cell r="B6266">
            <v>24568</v>
          </cell>
          <cell r="C6266" t="str">
            <v>GALOPE</v>
          </cell>
          <cell r="D6266" t="str">
            <v>ZS-24568-BM</v>
          </cell>
          <cell r="E6266" t="str">
            <v>GARCIA DE ROSALES FELICIA</v>
          </cell>
          <cell r="F6266" t="str">
            <v>ARTESANAL</v>
          </cell>
        </row>
        <row r="6267">
          <cell r="B6267">
            <v>24569</v>
          </cell>
          <cell r="C6267" t="str">
            <v>SANTA MARIA</v>
          </cell>
          <cell r="D6267" t="str">
            <v>ZS-24569-BM</v>
          </cell>
          <cell r="E6267" t="str">
            <v>GARCIA MI?N CESAR ANTONIO</v>
          </cell>
          <cell r="F6267" t="str">
            <v>DECRETO LEGISLATIVO Nº1273</v>
          </cell>
        </row>
        <row r="6268">
          <cell r="B6268">
            <v>24572</v>
          </cell>
          <cell r="C6268" t="str">
            <v>CORAZON DE JESUS</v>
          </cell>
          <cell r="D6268" t="str">
            <v>ZS-24572-BM</v>
          </cell>
          <cell r="E6268" t="str">
            <v>ALDANA TUME JUAN WILFREDO</v>
          </cell>
          <cell r="F6268" t="str">
            <v>ARTESANAL</v>
          </cell>
        </row>
        <row r="6269">
          <cell r="B6269">
            <v>24575</v>
          </cell>
          <cell r="C6269" t="str">
            <v>JESUS NAZARENO 2</v>
          </cell>
          <cell r="D6269" t="str">
            <v>TA-24575-BM</v>
          </cell>
          <cell r="E6269" t="str">
            <v>QUIROGA CHULLE JOSE RUFINO</v>
          </cell>
          <cell r="F6269" t="str">
            <v>ARTESANAL</v>
          </cell>
        </row>
        <row r="6270">
          <cell r="B6270">
            <v>24579</v>
          </cell>
          <cell r="C6270" t="str">
            <v>REY DEL MAR</v>
          </cell>
          <cell r="D6270" t="str">
            <v>TA-24579-BM</v>
          </cell>
          <cell r="E6270" t="str">
            <v>GONZALES SILUPU MARCELINO</v>
          </cell>
          <cell r="F6270" t="str">
            <v>ARTESANAL</v>
          </cell>
        </row>
        <row r="6271">
          <cell r="B6271">
            <v>24580</v>
          </cell>
          <cell r="C6271" t="str">
            <v>ANTHONY</v>
          </cell>
          <cell r="D6271" t="str">
            <v>SY-24580-BM</v>
          </cell>
          <cell r="E6271" t="str">
            <v>PONCE FERNANDEZ JUANA FRANCISCA</v>
          </cell>
          <cell r="F6271" t="str">
            <v>ARTESANAL</v>
          </cell>
        </row>
        <row r="6272">
          <cell r="B6272">
            <v>24581</v>
          </cell>
          <cell r="C6272" t="str">
            <v>DANILO DANIEL</v>
          </cell>
          <cell r="D6272" t="str">
            <v>CO-24581-BM</v>
          </cell>
          <cell r="E6272" t="str">
            <v>TORRES DE HUIDOBRO MENENCIA</v>
          </cell>
          <cell r="F6272" t="str">
            <v>DECRETO LEGISLATIVO Nº1273</v>
          </cell>
        </row>
        <row r="6273">
          <cell r="B6273">
            <v>24582</v>
          </cell>
          <cell r="C6273" t="str">
            <v>GABRIEL Y MATEO</v>
          </cell>
          <cell r="D6273" t="str">
            <v>CO-24582-BM</v>
          </cell>
          <cell r="E6273" t="str">
            <v>LIZANA QUISPE MAYRA</v>
          </cell>
          <cell r="F6273" t="str">
            <v>DECRETO LEGISLATIVO Nº1273</v>
          </cell>
        </row>
        <row r="6274">
          <cell r="B6274">
            <v>24583</v>
          </cell>
          <cell r="C6274" t="str">
            <v>GUIAME ESPIRITU SANTO</v>
          </cell>
          <cell r="D6274" t="str">
            <v>TA-24583-BM</v>
          </cell>
          <cell r="E6274" t="str">
            <v>CHULLE GONZALES JAIME ANTONIO</v>
          </cell>
          <cell r="F6274" t="str">
            <v>ARTESANAL</v>
          </cell>
        </row>
        <row r="6275">
          <cell r="B6275">
            <v>24586</v>
          </cell>
          <cell r="C6275" t="str">
            <v>SE?R CAUTIVO</v>
          </cell>
          <cell r="D6275" t="str">
            <v>SY-24586-BM</v>
          </cell>
          <cell r="E6275" t="str">
            <v>CORREA GUEVARA DELMAR FELIPE</v>
          </cell>
          <cell r="F6275" t="str">
            <v>DECRETO LEGISLATIVO Nº1273</v>
          </cell>
        </row>
        <row r="6276">
          <cell r="B6276">
            <v>24587</v>
          </cell>
          <cell r="C6276" t="str">
            <v>DON AGAPO</v>
          </cell>
          <cell r="D6276" t="str">
            <v>CO-24587-BM</v>
          </cell>
          <cell r="E6276" t="str">
            <v>MORALES ZU?GA APARICIO FRANCISCO</v>
          </cell>
          <cell r="F6276" t="str">
            <v>DECRETO LEGISLATIVO Nº1273</v>
          </cell>
        </row>
        <row r="6277">
          <cell r="B6277">
            <v>24591</v>
          </cell>
          <cell r="C6277" t="str">
            <v>JESUS SOBRE LAS AGUAS</v>
          </cell>
          <cell r="D6277" t="str">
            <v>TA-24591-BM</v>
          </cell>
          <cell r="E6277" t="str">
            <v>BENITES FIESTAS PEDRO</v>
          </cell>
          <cell r="F6277" t="str">
            <v>DECRETO LEGISLATIVO Nº1273</v>
          </cell>
        </row>
        <row r="6278">
          <cell r="B6278">
            <v>24592</v>
          </cell>
          <cell r="C6278" t="str">
            <v>EL CARYMER</v>
          </cell>
          <cell r="D6278" t="str">
            <v>TA-24592-BM</v>
          </cell>
          <cell r="E6278" t="str">
            <v>CHULLY FIESTAS JOSE MARCELINO</v>
          </cell>
          <cell r="F6278" t="str">
            <v>ARTESANAL</v>
          </cell>
        </row>
        <row r="6279">
          <cell r="B6279">
            <v>24595</v>
          </cell>
          <cell r="C6279" t="str">
            <v>CONSUELITO</v>
          </cell>
          <cell r="D6279" t="str">
            <v>ZS-24595-BM</v>
          </cell>
          <cell r="E6279" t="str">
            <v>MONTENEGRO DEZA ANDRES REMBERTO</v>
          </cell>
          <cell r="F6279" t="str">
            <v>ARTESANAL</v>
          </cell>
        </row>
        <row r="6280">
          <cell r="B6280">
            <v>24597</v>
          </cell>
          <cell r="C6280" t="str">
            <v>MI PEDRO II</v>
          </cell>
          <cell r="D6280" t="str">
            <v>ZS-24597-BM</v>
          </cell>
          <cell r="E6280" t="str">
            <v>LLENQUE FIESTAS JOSE BRIJIDO</v>
          </cell>
          <cell r="F6280" t="str">
            <v>ARTESANAL</v>
          </cell>
        </row>
        <row r="6281">
          <cell r="B6281">
            <v>24600</v>
          </cell>
          <cell r="C6281" t="str">
            <v>KONAN</v>
          </cell>
          <cell r="D6281" t="str">
            <v>SY-24600-BM</v>
          </cell>
          <cell r="E6281" t="str">
            <v>PANANA KAUSS PEDRO EVARISTO</v>
          </cell>
          <cell r="F6281" t="str">
            <v>ARTESANAL</v>
          </cell>
        </row>
        <row r="6282">
          <cell r="B6282">
            <v>24602</v>
          </cell>
          <cell r="C6282" t="str">
            <v>MI MANUELITA</v>
          </cell>
          <cell r="D6282" t="str">
            <v>PL-24602-CM</v>
          </cell>
          <cell r="E6282" t="str">
            <v>MAYANGA GAVIDIA ROBERTO CARLOS ;MAYANGA LOPEZ MANUEL ROBERTO ;OTINIANO ORTEGA EDIT AMPARO</v>
          </cell>
          <cell r="F6282" t="str">
            <v>ARTESANAL</v>
          </cell>
        </row>
        <row r="6283">
          <cell r="B6283">
            <v>24604</v>
          </cell>
          <cell r="C6283" t="str">
            <v>KEVIN LESTER</v>
          </cell>
          <cell r="D6283" t="str">
            <v>PT-24604-BM</v>
          </cell>
          <cell r="E6283" t="str">
            <v>CAMPOS ARENAS JAVIER ROLANDO</v>
          </cell>
          <cell r="F6283" t="str">
            <v>DECRETO LEGISLATIVO Nº1273</v>
          </cell>
        </row>
        <row r="6284">
          <cell r="B6284">
            <v>24606</v>
          </cell>
          <cell r="C6284" t="str">
            <v>LUCEMAR II</v>
          </cell>
          <cell r="D6284" t="str">
            <v>PT-24606-BM</v>
          </cell>
          <cell r="E6284" t="str">
            <v>MENDOZA LAVALLE GREGORIO</v>
          </cell>
          <cell r="F6284" t="str">
            <v>ARTESANAL</v>
          </cell>
        </row>
        <row r="6285">
          <cell r="B6285">
            <v>24607</v>
          </cell>
          <cell r="C6285" t="str">
            <v>FIEL Y VERDADERO</v>
          </cell>
          <cell r="D6285" t="str">
            <v>PL-24607-BM</v>
          </cell>
          <cell r="E6285" t="str">
            <v>FIESTAS FIESTAS LAZARO ;FLORES FIESTAS FELIPA FILOMENA</v>
          </cell>
          <cell r="F6285" t="str">
            <v>ARTESANAL</v>
          </cell>
        </row>
        <row r="6286">
          <cell r="B6286">
            <v>24613</v>
          </cell>
          <cell r="C6286" t="str">
            <v>PUCHIN</v>
          </cell>
          <cell r="D6286" t="str">
            <v>PT-24613-BM</v>
          </cell>
          <cell r="E6286" t="str">
            <v>JUAREZ MATOS WILMER WILFREDO</v>
          </cell>
          <cell r="F6286" t="str">
            <v>ARTESANAL</v>
          </cell>
        </row>
        <row r="6287">
          <cell r="B6287">
            <v>24617</v>
          </cell>
          <cell r="C6287" t="str">
            <v>ALEXANDRA CAROLINA</v>
          </cell>
          <cell r="D6287" t="str">
            <v>PT-24617-BM</v>
          </cell>
          <cell r="E6287" t="str">
            <v>HUERTA HUANRI MACARIO RUFINO</v>
          </cell>
          <cell r="F6287" t="str">
            <v>ARTESANAL</v>
          </cell>
        </row>
        <row r="6288">
          <cell r="B6288">
            <v>24619</v>
          </cell>
          <cell r="C6288" t="str">
            <v>LA LIBERTAD</v>
          </cell>
          <cell r="D6288" t="str">
            <v>PT-24619-BM</v>
          </cell>
          <cell r="E6288" t="str">
            <v>CABRERA TORRES CESAR ENRIQUE</v>
          </cell>
          <cell r="F6288" t="str">
            <v>DECRETO LEGISLATIVO Nº1273</v>
          </cell>
        </row>
        <row r="6289">
          <cell r="B6289">
            <v>24621</v>
          </cell>
          <cell r="C6289" t="str">
            <v>CRISTO VIVE</v>
          </cell>
          <cell r="D6289" t="str">
            <v>PT-24621-BM</v>
          </cell>
          <cell r="E6289" t="str">
            <v>CESPEDES ORDO?S JULIO</v>
          </cell>
          <cell r="F6289" t="str">
            <v>ARTESANAL</v>
          </cell>
        </row>
        <row r="6290">
          <cell r="B6290">
            <v>24622</v>
          </cell>
          <cell r="C6290" t="str">
            <v>TIBURON II</v>
          </cell>
          <cell r="D6290" t="str">
            <v>SY-24622-BM</v>
          </cell>
          <cell r="E6290" t="str">
            <v>CERCADO SIENFUEGOS ROSA</v>
          </cell>
          <cell r="F6290" t="str">
            <v>ARTESANAL</v>
          </cell>
        </row>
        <row r="6291">
          <cell r="B6291">
            <v>24625</v>
          </cell>
          <cell r="C6291" t="str">
            <v>MILAGRO DE DIOS</v>
          </cell>
          <cell r="D6291" t="str">
            <v>PT-24625-BM</v>
          </cell>
          <cell r="E6291" t="str">
            <v>RUFINO ORDO?Z SAMUEL DAVID</v>
          </cell>
          <cell r="F6291" t="str">
            <v>ARTESANAL</v>
          </cell>
        </row>
        <row r="6292">
          <cell r="B6292">
            <v>24626</v>
          </cell>
          <cell r="C6292" t="str">
            <v>EXTRA? NEGRO</v>
          </cell>
          <cell r="D6292" t="str">
            <v>PT-24626</v>
          </cell>
          <cell r="E6292" t="str">
            <v>JUAREZ MATOS WILMER WILFREDO</v>
          </cell>
          <cell r="F6292" t="str">
            <v>ARTESANAL</v>
          </cell>
        </row>
        <row r="6293">
          <cell r="B6293">
            <v>24630</v>
          </cell>
          <cell r="C6293" t="str">
            <v>JEHOVA ES MI LUZ</v>
          </cell>
          <cell r="D6293" t="str">
            <v>ZS-24630-BM</v>
          </cell>
          <cell r="E6293" t="str">
            <v>TUME PANTA JORGE LUIS</v>
          </cell>
          <cell r="F6293" t="str">
            <v>DECRETO LEGISLATIVO Nº1273</v>
          </cell>
        </row>
        <row r="6294">
          <cell r="B6294">
            <v>24631</v>
          </cell>
          <cell r="C6294" t="str">
            <v>GRACIA DE DIOS</v>
          </cell>
          <cell r="D6294" t="str">
            <v>ZS-24631-BM</v>
          </cell>
          <cell r="E6294" t="str">
            <v>CHUNGA RUIZ LORENZO</v>
          </cell>
          <cell r="F6294" t="str">
            <v>ARTESANAL</v>
          </cell>
        </row>
        <row r="6295">
          <cell r="B6295">
            <v>24633</v>
          </cell>
          <cell r="C6295" t="str">
            <v>VIRGEN DEL CARMEN</v>
          </cell>
          <cell r="D6295" t="str">
            <v>ZS-24633-BM</v>
          </cell>
          <cell r="E6295" t="str">
            <v>MENDOZA CHAPILLIQUEN BALTAZAR</v>
          </cell>
          <cell r="F6295" t="str">
            <v>ARTESANAL</v>
          </cell>
        </row>
        <row r="6296">
          <cell r="B6296">
            <v>24634</v>
          </cell>
          <cell r="C6296" t="str">
            <v>EDISA Y HERMANOS</v>
          </cell>
          <cell r="D6296" t="str">
            <v>ZS-24634-BM</v>
          </cell>
          <cell r="E6296" t="str">
            <v>PAIVA ZETA FELIX</v>
          </cell>
          <cell r="F6296" t="str">
            <v>ARTESANAL</v>
          </cell>
        </row>
        <row r="6297">
          <cell r="B6297">
            <v>24635</v>
          </cell>
          <cell r="C6297" t="str">
            <v>DAYANA</v>
          </cell>
          <cell r="D6297" t="str">
            <v>IO-24635-BM</v>
          </cell>
          <cell r="E6297" t="str">
            <v>CHEJO MEDINA CARLOS ALBERTO ;MONTES MONTES VANESSA JACQUELINE</v>
          </cell>
          <cell r="F6297" t="str">
            <v>ARTESANAL</v>
          </cell>
        </row>
        <row r="6298">
          <cell r="B6298">
            <v>24636</v>
          </cell>
          <cell r="C6298" t="str">
            <v>SARAH ROSSMERY</v>
          </cell>
          <cell r="D6298" t="str">
            <v>PT-24636-BM</v>
          </cell>
          <cell r="E6298" t="str">
            <v>CONISLLA DE LA CRUZ WALTER ROGELIO</v>
          </cell>
          <cell r="F6298" t="str">
            <v>ARTESANAL</v>
          </cell>
        </row>
        <row r="6299">
          <cell r="B6299">
            <v>24642</v>
          </cell>
          <cell r="C6299" t="str">
            <v>MI SARITA COLONIA</v>
          </cell>
          <cell r="D6299" t="str">
            <v>SN-24642-BM</v>
          </cell>
          <cell r="E6299" t="str">
            <v>RODRIGUEZ CORRALES AGUSTIN</v>
          </cell>
          <cell r="F6299" t="str">
            <v>ARTESANAL</v>
          </cell>
        </row>
        <row r="6300">
          <cell r="B6300">
            <v>24643</v>
          </cell>
          <cell r="C6300" t="str">
            <v>ARMONIA</v>
          </cell>
          <cell r="D6300" t="str">
            <v>PT-24643-BM</v>
          </cell>
          <cell r="E6300" t="str">
            <v>BERRU CARMONA LEONIDAS</v>
          </cell>
          <cell r="F6300" t="str">
            <v>ARTESANAL</v>
          </cell>
        </row>
        <row r="6301">
          <cell r="B6301">
            <v>24647</v>
          </cell>
          <cell r="C6301" t="str">
            <v>ELSA I</v>
          </cell>
          <cell r="D6301" t="str">
            <v>ZS-24647-BM</v>
          </cell>
          <cell r="E6301" t="str">
            <v>VEGA PARDO ELSA GRACIELA</v>
          </cell>
          <cell r="F6301" t="str">
            <v>ARTESANAL</v>
          </cell>
        </row>
        <row r="6302">
          <cell r="B6302">
            <v>24649</v>
          </cell>
          <cell r="C6302" t="str">
            <v>BLANCA EUGENIA</v>
          </cell>
          <cell r="D6302" t="str">
            <v>ZS-24649-BM</v>
          </cell>
          <cell r="E6302" t="str">
            <v>ABANTO NORIEGA CESAR ALBERTO</v>
          </cell>
          <cell r="F6302" t="str">
            <v>ARTESANAL</v>
          </cell>
        </row>
        <row r="6303">
          <cell r="B6303">
            <v>24650</v>
          </cell>
          <cell r="C6303" t="str">
            <v>MARANATA</v>
          </cell>
          <cell r="D6303" t="str">
            <v>IO-24650-BM</v>
          </cell>
          <cell r="E6303" t="str">
            <v>PILCO CARRILLO JAIME WALTER</v>
          </cell>
          <cell r="F6303" t="str">
            <v>ARTESANAL</v>
          </cell>
        </row>
        <row r="6304">
          <cell r="B6304">
            <v>24651</v>
          </cell>
          <cell r="C6304" t="str">
            <v>JESUS SOBRE LA SAGUAS</v>
          </cell>
          <cell r="D6304" t="str">
            <v>ZS-24651-BM</v>
          </cell>
          <cell r="E6304" t="str">
            <v>YENQUE PINGO JOSE RAFAEL</v>
          </cell>
          <cell r="F6304" t="str">
            <v>ARTESANAL</v>
          </cell>
        </row>
        <row r="6305">
          <cell r="B6305">
            <v>24654</v>
          </cell>
          <cell r="C6305" t="str">
            <v>SEBASTIAN</v>
          </cell>
          <cell r="D6305" t="str">
            <v>CO-24654-PM</v>
          </cell>
          <cell r="E6305" t="str">
            <v>PESQUERA DIAMANTE S.A.</v>
          </cell>
          <cell r="F6305" t="str">
            <v>DECRETO LEY Nº25977</v>
          </cell>
        </row>
        <row r="6306">
          <cell r="B6306">
            <v>24659</v>
          </cell>
          <cell r="C6306" t="str">
            <v>HNOS ESPINOZA</v>
          </cell>
          <cell r="D6306" t="str">
            <v>PT-24659-BM</v>
          </cell>
          <cell r="E6306" t="str">
            <v>ESPINOZA RIOS SANTOS OTINIANO</v>
          </cell>
          <cell r="F6306" t="str">
            <v>ARTESANAL</v>
          </cell>
        </row>
        <row r="6307">
          <cell r="B6307">
            <v>24661</v>
          </cell>
          <cell r="C6307" t="str">
            <v>HNOS COLLAZOS II</v>
          </cell>
          <cell r="D6307" t="str">
            <v>PT-24661-BM</v>
          </cell>
          <cell r="E6307" t="str">
            <v>COLLAZOS PURIZACA CLAUDIO</v>
          </cell>
          <cell r="F6307" t="str">
            <v>ARTESANAL</v>
          </cell>
        </row>
        <row r="6308">
          <cell r="B6308">
            <v>24662</v>
          </cell>
          <cell r="C6308" t="str">
            <v>DIOS ES AMOR</v>
          </cell>
          <cell r="D6308" t="str">
            <v>TA-24662-BM</v>
          </cell>
          <cell r="E6308" t="str">
            <v>QUEREVALU PANTA JUAN CARLOS</v>
          </cell>
          <cell r="F6308" t="str">
            <v>DECRETO LEGISLATIVO Nº1273</v>
          </cell>
        </row>
        <row r="6309">
          <cell r="B6309">
            <v>24664</v>
          </cell>
          <cell r="C6309" t="str">
            <v>CLAUDIA I</v>
          </cell>
          <cell r="D6309" t="str">
            <v>PT-24664-BM</v>
          </cell>
          <cell r="E6309" t="str">
            <v>PAZO PE? DENIS DAMIAN</v>
          </cell>
          <cell r="F6309" t="str">
            <v>ARTESANAL</v>
          </cell>
        </row>
        <row r="6310">
          <cell r="B6310">
            <v>24666</v>
          </cell>
          <cell r="C6310" t="str">
            <v>JOHANA FIORELA</v>
          </cell>
          <cell r="D6310" t="str">
            <v>TA-24666-BM</v>
          </cell>
          <cell r="E6310" t="str">
            <v>YENQUE PAZOS JESUS</v>
          </cell>
          <cell r="F6310" t="str">
            <v>DECRETO LEGISLATIVO Nº1273</v>
          </cell>
        </row>
        <row r="6311">
          <cell r="B6311">
            <v>24669</v>
          </cell>
          <cell r="C6311" t="str">
            <v>CRISTO VIVE</v>
          </cell>
          <cell r="D6311" t="str">
            <v>TA-24669-BM</v>
          </cell>
          <cell r="E6311" t="str">
            <v>CHUNGA QUEREVALU WILFREDO</v>
          </cell>
          <cell r="F6311" t="str">
            <v>DECRETO LEGISLATIVO Nº1273</v>
          </cell>
        </row>
        <row r="6312">
          <cell r="B6312">
            <v>24670</v>
          </cell>
          <cell r="C6312" t="str">
            <v>JESUS MI BUEN PASTOR</v>
          </cell>
          <cell r="D6312" t="str">
            <v>TA-24670-BM</v>
          </cell>
          <cell r="E6312" t="str">
            <v>CHULLY FIESTAS JOSE MARCELINO</v>
          </cell>
          <cell r="F6312" t="str">
            <v>ARTESANAL</v>
          </cell>
        </row>
        <row r="6313">
          <cell r="B6313">
            <v>24674</v>
          </cell>
          <cell r="C6313" t="str">
            <v>JESUS DE NAZARETH</v>
          </cell>
          <cell r="D6313" t="str">
            <v>TA-24674-BM</v>
          </cell>
          <cell r="E6313" t="str">
            <v>PAIVA FIESTAS PABLO</v>
          </cell>
          <cell r="F6313" t="str">
            <v>ARTESANAL</v>
          </cell>
        </row>
        <row r="6314">
          <cell r="B6314">
            <v>24676</v>
          </cell>
          <cell r="C6314" t="str">
            <v>MARIA BALVINA</v>
          </cell>
          <cell r="D6314" t="str">
            <v>TA-24676-BM</v>
          </cell>
          <cell r="E6314" t="str">
            <v>PERICHE DE RUMICHE MARGARITA ;RUMICHE SULLON ORLANDO</v>
          </cell>
          <cell r="F6314" t="str">
            <v>ARTESANAL</v>
          </cell>
        </row>
        <row r="6315">
          <cell r="B6315">
            <v>24677</v>
          </cell>
          <cell r="C6315" t="str">
            <v>SR DE LOS MILAGROS</v>
          </cell>
          <cell r="D6315" t="str">
            <v>TA-24677-BM</v>
          </cell>
          <cell r="E6315" t="str">
            <v>GURRIONERO QUIEROZ JIMMY WILBER</v>
          </cell>
          <cell r="F6315" t="str">
            <v>ARTESANAL</v>
          </cell>
        </row>
        <row r="6316">
          <cell r="B6316">
            <v>24680</v>
          </cell>
          <cell r="C6316" t="str">
            <v>CORAZON DE JESUS</v>
          </cell>
          <cell r="D6316" t="str">
            <v>TA-24680-BM</v>
          </cell>
          <cell r="E6316" t="str">
            <v>ECHE GUTIERREZ VALENTIN</v>
          </cell>
          <cell r="F6316" t="str">
            <v>ARTESANAL</v>
          </cell>
        </row>
        <row r="6317">
          <cell r="B6317">
            <v>24681</v>
          </cell>
          <cell r="C6317" t="str">
            <v>SILVIA MADELEINE</v>
          </cell>
          <cell r="D6317" t="str">
            <v>TA-24681-BM</v>
          </cell>
          <cell r="E6317" t="str">
            <v>PURIZACA CARCAMO CARLOS ;SANTOS SOSA TERESA</v>
          </cell>
          <cell r="F6317" t="str">
            <v>DECRETO LEGISLATIVO Nº1273</v>
          </cell>
        </row>
        <row r="6318">
          <cell r="B6318">
            <v>24682</v>
          </cell>
          <cell r="C6318" t="str">
            <v>JEYXON OMAR</v>
          </cell>
          <cell r="D6318" t="str">
            <v>TA-24682-BM</v>
          </cell>
          <cell r="E6318" t="str">
            <v>RUMICHE DE AYALA SANTOS GENOVEVA</v>
          </cell>
          <cell r="F6318" t="str">
            <v>ARTESANAL</v>
          </cell>
        </row>
        <row r="6319">
          <cell r="B6319">
            <v>24684</v>
          </cell>
          <cell r="C6319" t="str">
            <v>EL SHADDAI II</v>
          </cell>
          <cell r="D6319" t="str">
            <v>TA-24684-BM</v>
          </cell>
          <cell r="E6319" t="str">
            <v>CORAL DUE?S MAXIMILIANO FELIX</v>
          </cell>
          <cell r="F6319" t="str">
            <v>ARTESANAL</v>
          </cell>
        </row>
        <row r="6320">
          <cell r="B6320">
            <v>24692</v>
          </cell>
          <cell r="C6320" t="str">
            <v>GME. SE?R DE LUREN</v>
          </cell>
          <cell r="D6320" t="str">
            <v>TA-24692-BM</v>
          </cell>
          <cell r="E6320" t="str">
            <v>CHULLE NUNURA FRANCISCO</v>
          </cell>
          <cell r="F6320" t="str">
            <v>ARTESANAL</v>
          </cell>
        </row>
        <row r="6321">
          <cell r="B6321">
            <v>24693</v>
          </cell>
          <cell r="C6321" t="str">
            <v>LOS CHUARAS</v>
          </cell>
          <cell r="D6321" t="str">
            <v>PL-24693-BM</v>
          </cell>
          <cell r="E6321" t="str">
            <v>GARCIA LLONTO FAUSTO</v>
          </cell>
          <cell r="F6321" t="str">
            <v>ARTESANAL</v>
          </cell>
        </row>
        <row r="6322">
          <cell r="B6322">
            <v>24695</v>
          </cell>
          <cell r="C6322" t="str">
            <v>MI MARITA</v>
          </cell>
          <cell r="D6322" t="str">
            <v>CE-24695-BM</v>
          </cell>
          <cell r="E6322" t="str">
            <v>ARROYO CABELLOS PEDRO FRANCISCO</v>
          </cell>
          <cell r="F6322" t="str">
            <v>DECRETO LEGISLATIVO Nº1273</v>
          </cell>
        </row>
        <row r="6323">
          <cell r="B6323">
            <v>24715</v>
          </cell>
          <cell r="C6323" t="str">
            <v>ELIZABETH I</v>
          </cell>
          <cell r="D6323" t="str">
            <v>PT-24715-BM</v>
          </cell>
          <cell r="E6323" t="str">
            <v>PULACHE SALDARRIAGA ANDRES</v>
          </cell>
          <cell r="F6323" t="str">
            <v>ARTESANAL</v>
          </cell>
        </row>
        <row r="6324">
          <cell r="B6324">
            <v>24717</v>
          </cell>
          <cell r="C6324" t="str">
            <v>JOSE MANUEL II</v>
          </cell>
          <cell r="D6324" t="str">
            <v>ZS-24717-BM</v>
          </cell>
          <cell r="E6324" t="str">
            <v>BENITES MORALES AGENOR</v>
          </cell>
          <cell r="F6324" t="str">
            <v>ARTESANAL</v>
          </cell>
        </row>
        <row r="6325">
          <cell r="B6325">
            <v>24718</v>
          </cell>
          <cell r="C6325" t="str">
            <v>SIEMPRE OCEANO</v>
          </cell>
          <cell r="D6325" t="str">
            <v>ZS-24718-BM</v>
          </cell>
          <cell r="E6325" t="str">
            <v>QUEREVALU ROCIO VICTOR ;RIVAS DE QUEREVALU LIRIA</v>
          </cell>
          <cell r="F6325" t="str">
            <v>ARTESANAL</v>
          </cell>
        </row>
        <row r="6326">
          <cell r="B6326">
            <v>24719</v>
          </cell>
          <cell r="C6326" t="str">
            <v>DIVINO JESUS</v>
          </cell>
          <cell r="D6326" t="str">
            <v>ZS-24719-BM</v>
          </cell>
          <cell r="E6326" t="str">
            <v>BAYONA PURIZACA HUMBERTO</v>
          </cell>
          <cell r="F6326" t="str">
            <v>DECRETO LEGISLATIVO Nº1273</v>
          </cell>
        </row>
        <row r="6327">
          <cell r="B6327">
            <v>24720</v>
          </cell>
          <cell r="C6327" t="str">
            <v>D. GERARDO</v>
          </cell>
          <cell r="D6327" t="str">
            <v>ZS-24720-BM</v>
          </cell>
          <cell r="E6327" t="str">
            <v>ESPINOZA OLAYA LUZ NOLBERTO</v>
          </cell>
          <cell r="F6327" t="str">
            <v>ARTESANAL</v>
          </cell>
        </row>
        <row r="6328">
          <cell r="B6328">
            <v>24721</v>
          </cell>
          <cell r="C6328" t="str">
            <v>CRISTO VIVE II</v>
          </cell>
          <cell r="D6328" t="str">
            <v>ZS-24721-BM</v>
          </cell>
          <cell r="E6328" t="str">
            <v>MENDOZA NOE BENITO</v>
          </cell>
          <cell r="F6328" t="str">
            <v>ARTESANAL</v>
          </cell>
        </row>
        <row r="6329">
          <cell r="B6329">
            <v>24722</v>
          </cell>
          <cell r="C6329" t="str">
            <v>CARMEN ROSA</v>
          </cell>
          <cell r="D6329" t="str">
            <v>ZS-24722-BM</v>
          </cell>
          <cell r="E6329" t="str">
            <v>MANCHEGO ALARCON ROSA VICTORIA</v>
          </cell>
          <cell r="F6329" t="str">
            <v>DECRETO LEGISLATIVO Nº1273</v>
          </cell>
        </row>
        <row r="6330">
          <cell r="B6330">
            <v>24723</v>
          </cell>
          <cell r="C6330" t="str">
            <v>MI CONSUELO II</v>
          </cell>
          <cell r="D6330" t="str">
            <v>PT-24723-BM</v>
          </cell>
          <cell r="E6330" t="str">
            <v>ALLER FERNANDEZ CESAR MIGUEL RICARDO</v>
          </cell>
          <cell r="F6330" t="str">
            <v>ARTESANAL</v>
          </cell>
        </row>
        <row r="6331">
          <cell r="B6331">
            <v>24724</v>
          </cell>
          <cell r="C6331" t="str">
            <v>MI CONSUELO I</v>
          </cell>
          <cell r="D6331" t="str">
            <v>PT-24724-BM</v>
          </cell>
          <cell r="E6331" t="str">
            <v>CRUZ VIEIRA DORIS MARIANELLA</v>
          </cell>
          <cell r="F6331" t="str">
            <v>ARTESANAL</v>
          </cell>
        </row>
        <row r="6332">
          <cell r="B6332">
            <v>24729</v>
          </cell>
          <cell r="C6332" t="str">
            <v>VIRGEN DEL CARMEN II</v>
          </cell>
          <cell r="D6332" t="str">
            <v>ZS-24729-BM</v>
          </cell>
          <cell r="E6332" t="str">
            <v>ECHE GOMEZ JOSE MARTIN</v>
          </cell>
          <cell r="F6332" t="str">
            <v>ARTESANAL</v>
          </cell>
        </row>
        <row r="6333">
          <cell r="B6333">
            <v>24736</v>
          </cell>
          <cell r="C6333" t="str">
            <v>KATTY</v>
          </cell>
          <cell r="D6333" t="str">
            <v>ZS-24736-BM</v>
          </cell>
          <cell r="E6333" t="str">
            <v>PAZOS PERICHE DEMETRIO</v>
          </cell>
          <cell r="F6333" t="str">
            <v>ARTESANAL</v>
          </cell>
        </row>
        <row r="6334">
          <cell r="B6334">
            <v>24741</v>
          </cell>
          <cell r="C6334" t="str">
            <v>TIBURON III</v>
          </cell>
          <cell r="D6334" t="str">
            <v>SY-24741-BM</v>
          </cell>
          <cell r="E6334" t="str">
            <v>GAMARRA ROLDAN JAIME</v>
          </cell>
          <cell r="F6334" t="str">
            <v>ARTESANAL</v>
          </cell>
        </row>
        <row r="6335">
          <cell r="B6335">
            <v>24743</v>
          </cell>
          <cell r="C6335" t="str">
            <v>GUSTAVO I</v>
          </cell>
          <cell r="D6335" t="str">
            <v>SY-24743-BM</v>
          </cell>
          <cell r="E6335" t="str">
            <v>ANAYA BELTRAN LUIS ALBERTO</v>
          </cell>
          <cell r="F6335" t="str">
            <v>ARTESANAL</v>
          </cell>
        </row>
        <row r="6336">
          <cell r="B6336">
            <v>24744</v>
          </cell>
          <cell r="C6336" t="str">
            <v>GUSTAVO II</v>
          </cell>
          <cell r="D6336" t="str">
            <v>SY-24744-BM</v>
          </cell>
          <cell r="E6336" t="str">
            <v>ANAYA BELTRAN LUIS ALBERTO</v>
          </cell>
          <cell r="F6336" t="str">
            <v>ARTESANAL</v>
          </cell>
        </row>
        <row r="6337">
          <cell r="B6337">
            <v>24751</v>
          </cell>
          <cell r="C6337" t="str">
            <v>BERNARDO</v>
          </cell>
          <cell r="D6337" t="str">
            <v>TA-24751-BM</v>
          </cell>
          <cell r="E6337" t="str">
            <v>GUTIERREZ RUIZ CRISTOBAL</v>
          </cell>
          <cell r="F6337" t="str">
            <v>ARTESANAL</v>
          </cell>
        </row>
        <row r="6338">
          <cell r="B6338">
            <v>24753</v>
          </cell>
          <cell r="C6338" t="str">
            <v>EL DELFIN</v>
          </cell>
          <cell r="D6338" t="str">
            <v>TA-24753-BM</v>
          </cell>
          <cell r="E6338" t="str">
            <v>SANTIVA?Z ALBURQUEQUE ELVIS ENRIQUE</v>
          </cell>
          <cell r="F6338" t="str">
            <v>DECRETO LEGISLATIVO Nº1273</v>
          </cell>
        </row>
        <row r="6339">
          <cell r="B6339">
            <v>24759</v>
          </cell>
          <cell r="C6339" t="str">
            <v>RM</v>
          </cell>
          <cell r="D6339" t="str">
            <v>ZS-24759-BM</v>
          </cell>
          <cell r="E6339" t="str">
            <v>RUIZ MEDINA JULIO ENCARNACION</v>
          </cell>
          <cell r="F6339" t="str">
            <v>DECRETO LEGISLATIVO Nº1273</v>
          </cell>
        </row>
        <row r="6340">
          <cell r="B6340">
            <v>24765</v>
          </cell>
          <cell r="C6340" t="str">
            <v>MI AYUDA VIENE DE JEHOVA 2</v>
          </cell>
          <cell r="D6340" t="str">
            <v>SY-24765-BM</v>
          </cell>
          <cell r="E6340" t="str">
            <v>CARRASCO LITANO JUAN ANTONIO</v>
          </cell>
          <cell r="F6340" t="str">
            <v>DECRETO LEGISLATIVO Nº1273</v>
          </cell>
        </row>
        <row r="6341">
          <cell r="B6341">
            <v>24766</v>
          </cell>
          <cell r="C6341" t="str">
            <v>VICTOR FERNANDO</v>
          </cell>
          <cell r="D6341" t="str">
            <v>PS-24766-BM</v>
          </cell>
          <cell r="E6341" t="str">
            <v>MAMANI CALCIN JUAN PABLO</v>
          </cell>
          <cell r="F6341" t="str">
            <v>DECRETO LEGISLATIVO Nº1273</v>
          </cell>
        </row>
        <row r="6342">
          <cell r="B6342">
            <v>24776</v>
          </cell>
          <cell r="C6342" t="str">
            <v>LUISA MILAGRO</v>
          </cell>
          <cell r="D6342" t="str">
            <v>SY-24776-BM</v>
          </cell>
          <cell r="E6342" t="str">
            <v>MORGADO DE AVALOS PAULITA DORIS</v>
          </cell>
          <cell r="F6342" t="str">
            <v>ARTESANAL</v>
          </cell>
        </row>
        <row r="6343">
          <cell r="B6343">
            <v>24778</v>
          </cell>
          <cell r="C6343" t="str">
            <v>ROCIO YSABEL</v>
          </cell>
          <cell r="D6343" t="str">
            <v>PL-24778-BM</v>
          </cell>
          <cell r="E6343" t="str">
            <v>FIESTAS CURO FELIX DE LA CRUZ</v>
          </cell>
          <cell r="F6343" t="str">
            <v>ARTESANAL</v>
          </cell>
        </row>
        <row r="6344">
          <cell r="B6344">
            <v>24780</v>
          </cell>
          <cell r="C6344" t="str">
            <v>TERESITA I</v>
          </cell>
          <cell r="D6344" t="str">
            <v>PS-24780-BM</v>
          </cell>
          <cell r="E6344" t="str">
            <v>ARIAS AVALOS LIVORIO ;HUAPAYA AVALOS JULIA HOLINDA</v>
          </cell>
          <cell r="F6344" t="str">
            <v>DECRETO LEGISLATIVO Nº1273</v>
          </cell>
        </row>
        <row r="6345">
          <cell r="B6345">
            <v>24781</v>
          </cell>
          <cell r="C6345" t="str">
            <v>SIEMPRE TRES HNOS</v>
          </cell>
          <cell r="D6345" t="str">
            <v>TA-24781-BM</v>
          </cell>
          <cell r="E6345" t="str">
            <v>PAIVA PANTA GENARO</v>
          </cell>
          <cell r="F6345" t="str">
            <v>ARTESANAL</v>
          </cell>
        </row>
        <row r="6346">
          <cell r="B6346">
            <v>24785</v>
          </cell>
          <cell r="C6346" t="str">
            <v>LEON MARINO</v>
          </cell>
          <cell r="D6346" t="str">
            <v>SY-24785-BM</v>
          </cell>
          <cell r="E6346" t="str">
            <v>LEON CASTRO LUCAS ARTURO</v>
          </cell>
          <cell r="F6346" t="str">
            <v>ARTESANAL</v>
          </cell>
        </row>
        <row r="6347">
          <cell r="B6347">
            <v>24788</v>
          </cell>
          <cell r="C6347" t="str">
            <v>MI JERSON RICARDO</v>
          </cell>
          <cell r="D6347" t="str">
            <v>SY-24788-BM</v>
          </cell>
          <cell r="E6347" t="str">
            <v>OLIVA BRICE? ANGEL EDUARDO ;TOLEDO MONTEJO JERSON ROGGER</v>
          </cell>
          <cell r="F6347" t="str">
            <v>DECRETO LEGISLATIVO Nº1273</v>
          </cell>
        </row>
        <row r="6348">
          <cell r="B6348">
            <v>24789</v>
          </cell>
          <cell r="C6348" t="str">
            <v>ERIKA</v>
          </cell>
          <cell r="D6348" t="str">
            <v>SY-24789-BM</v>
          </cell>
          <cell r="E6348" t="str">
            <v>ROLDAN CAPRISTAN GLADIS MARGARITA</v>
          </cell>
          <cell r="F6348" t="str">
            <v>ARTESANAL</v>
          </cell>
        </row>
        <row r="6349">
          <cell r="B6349">
            <v>24790</v>
          </cell>
          <cell r="C6349" t="str">
            <v>EL RECUERDO DE MI MADRE</v>
          </cell>
          <cell r="D6349" t="str">
            <v>PL-24790-BM</v>
          </cell>
          <cell r="E6349" t="str">
            <v>FARRO?N BANCES NATIVIDAD</v>
          </cell>
          <cell r="F6349" t="str">
            <v>ARTESANAL</v>
          </cell>
        </row>
        <row r="6350">
          <cell r="B6350">
            <v>24791</v>
          </cell>
          <cell r="C6350" t="str">
            <v>VIRGEN DE LA PUERTA I</v>
          </cell>
          <cell r="D6350" t="str">
            <v>SY-24791-BM</v>
          </cell>
          <cell r="E6350" t="str">
            <v>GORDILLO DE SANCHEZ JUANA ROSA</v>
          </cell>
          <cell r="F6350" t="str">
            <v>ARTESANAL</v>
          </cell>
        </row>
        <row r="6351">
          <cell r="B6351">
            <v>24792</v>
          </cell>
          <cell r="C6351" t="str">
            <v>CRISTO LUZ DEL MUNDO</v>
          </cell>
          <cell r="D6351" t="str">
            <v>PL-24792-BM</v>
          </cell>
          <cell r="E6351" t="str">
            <v>LLENQUE FIESTAS EXALON</v>
          </cell>
          <cell r="F6351" t="str">
            <v>ARTESANAL</v>
          </cell>
        </row>
        <row r="6352">
          <cell r="B6352">
            <v>24795</v>
          </cell>
          <cell r="C6352" t="str">
            <v>CHRISTIAN</v>
          </cell>
          <cell r="D6352" t="str">
            <v>ZS-24795-BM</v>
          </cell>
          <cell r="E6352" t="str">
            <v>NAVARRO DE CORNEJO MARIA DEL ROSARIO</v>
          </cell>
          <cell r="F6352" t="str">
            <v>DECRETO LEGISLATIVO Nº1273</v>
          </cell>
        </row>
        <row r="6353">
          <cell r="B6353">
            <v>24799</v>
          </cell>
          <cell r="C6353" t="str">
            <v>MI DAVID</v>
          </cell>
          <cell r="D6353" t="str">
            <v>ZS-24799-BM</v>
          </cell>
          <cell r="E6353" t="str">
            <v>RUIZ ROJAS JOSE DAVID</v>
          </cell>
          <cell r="F6353" t="str">
            <v>ARTESANAL</v>
          </cell>
        </row>
        <row r="6354">
          <cell r="B6354">
            <v>24801</v>
          </cell>
          <cell r="C6354" t="str">
            <v>RJ2</v>
          </cell>
          <cell r="D6354" t="str">
            <v>ZS-24801-BM</v>
          </cell>
          <cell r="E6354" t="str">
            <v>HERRERA VALLADARES RAUL</v>
          </cell>
          <cell r="F6354" t="str">
            <v>ARTESANAL</v>
          </cell>
        </row>
        <row r="6355">
          <cell r="B6355">
            <v>24802</v>
          </cell>
          <cell r="C6355" t="str">
            <v>CHELA LUCIA</v>
          </cell>
          <cell r="D6355" t="str">
            <v>PL-24802-BM</v>
          </cell>
          <cell r="E6355" t="str">
            <v>RAMOS LLENQUE CELIA ROSA</v>
          </cell>
          <cell r="F6355" t="str">
            <v>ARTESANAL</v>
          </cell>
        </row>
        <row r="6356">
          <cell r="B6356">
            <v>24805</v>
          </cell>
          <cell r="C6356" t="str">
            <v>YHOSIMAR</v>
          </cell>
          <cell r="D6356" t="str">
            <v>IO-24805-BM</v>
          </cell>
          <cell r="E6356" t="str">
            <v>COAPAZA ARUCOTIPA RENE</v>
          </cell>
          <cell r="F6356" t="str">
            <v>ARTESANAL</v>
          </cell>
        </row>
        <row r="6357">
          <cell r="B6357">
            <v>24807</v>
          </cell>
          <cell r="C6357" t="str">
            <v>BENDICION DEL SE?R I</v>
          </cell>
          <cell r="D6357" t="str">
            <v>ZS-24807-BM</v>
          </cell>
          <cell r="E6357" t="str">
            <v>CHUMO COLOMA JUAN MARTIN</v>
          </cell>
          <cell r="F6357" t="str">
            <v>ARTESANAL</v>
          </cell>
        </row>
        <row r="6358">
          <cell r="B6358">
            <v>24808</v>
          </cell>
          <cell r="C6358" t="str">
            <v>STEPHANIE</v>
          </cell>
          <cell r="D6358" t="str">
            <v>SE-24808-BM</v>
          </cell>
          <cell r="E6358" t="str">
            <v>LEON SUAREZ GEORGY STEPHEN</v>
          </cell>
          <cell r="F6358" t="str">
            <v>DECRETO LEGISLATIVO Nº1273</v>
          </cell>
        </row>
        <row r="6359">
          <cell r="B6359">
            <v>24810</v>
          </cell>
          <cell r="C6359" t="str">
            <v>ELIZABETH II</v>
          </cell>
          <cell r="D6359" t="str">
            <v>PS-24810-BM</v>
          </cell>
          <cell r="E6359" t="str">
            <v>PERALTA CARCAUSTO ELIZABETH VICTORIA</v>
          </cell>
          <cell r="F6359" t="str">
            <v>ARTESANAL</v>
          </cell>
        </row>
        <row r="6360">
          <cell r="B6360">
            <v>24813</v>
          </cell>
          <cell r="C6360" t="str">
            <v>SE?R DE LA ESPERANZA</v>
          </cell>
          <cell r="D6360" t="str">
            <v>ZS-24813-BM</v>
          </cell>
          <cell r="E6360" t="str">
            <v>PINDAY MARTINEZ DE TUME FELICITA ;TUME PAIVA CARLOS</v>
          </cell>
          <cell r="F6360" t="str">
            <v>ARTESANAL</v>
          </cell>
        </row>
        <row r="6361">
          <cell r="B6361">
            <v>24817</v>
          </cell>
          <cell r="C6361" t="str">
            <v>IRMITA I</v>
          </cell>
          <cell r="D6361" t="str">
            <v>PS-24817-BM</v>
          </cell>
          <cell r="E6361" t="str">
            <v>GARCIA SANCHEZ GERVASIO CLEMENTE</v>
          </cell>
          <cell r="F6361" t="str">
            <v>ARTESANAL</v>
          </cell>
        </row>
        <row r="6362">
          <cell r="B6362">
            <v>24818</v>
          </cell>
          <cell r="C6362" t="str">
            <v>BANNIA III</v>
          </cell>
          <cell r="D6362" t="str">
            <v>IO-24818-BM</v>
          </cell>
          <cell r="E6362" t="str">
            <v>AGUILAR UTURUNCO CARMEN JULIA ;ALBINO VALDIVIA LUIS ALBERTO</v>
          </cell>
          <cell r="F6362" t="str">
            <v>ARTESANAL</v>
          </cell>
        </row>
        <row r="6363">
          <cell r="B6363">
            <v>24820</v>
          </cell>
          <cell r="C6363" t="str">
            <v>REY DAVID</v>
          </cell>
          <cell r="D6363" t="str">
            <v>ZS-24820-BM</v>
          </cell>
          <cell r="E6363" t="str">
            <v>GALAN FIESTAS LILIANA</v>
          </cell>
          <cell r="F6363" t="str">
            <v>ARTESANAL</v>
          </cell>
        </row>
        <row r="6364">
          <cell r="B6364">
            <v>24821</v>
          </cell>
          <cell r="C6364" t="str">
            <v>ISABELITA</v>
          </cell>
          <cell r="D6364" t="str">
            <v>ZS-24821-BM</v>
          </cell>
          <cell r="E6364" t="str">
            <v>MORALES MORE DENIS</v>
          </cell>
          <cell r="F6364" t="str">
            <v>ARTESANAL</v>
          </cell>
        </row>
        <row r="6365">
          <cell r="B6365">
            <v>24823</v>
          </cell>
          <cell r="C6365" t="str">
            <v>JESUS DEL GRAN PODER</v>
          </cell>
          <cell r="D6365" t="str">
            <v>ZS-24823-BM</v>
          </cell>
          <cell r="E6365" t="str">
            <v>VITE PUESCAS MIGUEL</v>
          </cell>
          <cell r="F6365" t="str">
            <v>DECRETO LEGISLATIVO Nº1273</v>
          </cell>
        </row>
        <row r="6366">
          <cell r="B6366">
            <v>24825</v>
          </cell>
          <cell r="C6366" t="str">
            <v>JOSIAS</v>
          </cell>
          <cell r="D6366" t="str">
            <v>TA-24825-BM</v>
          </cell>
          <cell r="E6366" t="str">
            <v>QUEREVALU QUEREVALU ELMER ROLANDO</v>
          </cell>
          <cell r="F6366" t="str">
            <v>DS. 006-2016-PRODUCE</v>
          </cell>
        </row>
        <row r="6367">
          <cell r="B6367">
            <v>24826</v>
          </cell>
          <cell r="C6367" t="str">
            <v>SE?R DE LOS MILAGROS 1</v>
          </cell>
          <cell r="D6367" t="str">
            <v>PL-24826-BM</v>
          </cell>
          <cell r="E6367" t="str">
            <v>JACINTO TEQUE CATALILIS ;PANTA PUESCAS FRANCISCO</v>
          </cell>
          <cell r="F6367" t="str">
            <v>ARTESANAL</v>
          </cell>
        </row>
        <row r="6368">
          <cell r="B6368">
            <v>24828</v>
          </cell>
          <cell r="C6368" t="str">
            <v>YOHANNA</v>
          </cell>
          <cell r="D6368" t="str">
            <v>SY-24828-BM</v>
          </cell>
          <cell r="E6368" t="str">
            <v>SOTERO MORGADO AGUSTO MARCIAL</v>
          </cell>
          <cell r="F6368" t="str">
            <v>ARTESANAL</v>
          </cell>
        </row>
        <row r="6369">
          <cell r="B6369">
            <v>24831</v>
          </cell>
          <cell r="C6369" t="str">
            <v>REYNA ADRIAN 2</v>
          </cell>
          <cell r="D6369" t="str">
            <v>PT-24831-BM</v>
          </cell>
          <cell r="E6369" t="str">
            <v>GUERRERO BERMEO REYNALDO ADRIAN</v>
          </cell>
          <cell r="F6369" t="str">
            <v>ARTESANAL</v>
          </cell>
        </row>
        <row r="6370">
          <cell r="B6370">
            <v>24841</v>
          </cell>
          <cell r="C6370" t="str">
            <v>DON JOSE</v>
          </cell>
          <cell r="D6370" t="str">
            <v>TA-24841-BM</v>
          </cell>
          <cell r="E6370" t="str">
            <v>ECHE BAYONA JUSTO PASTOR</v>
          </cell>
          <cell r="F6370" t="str">
            <v>ARTESANAL</v>
          </cell>
        </row>
        <row r="6371">
          <cell r="B6371">
            <v>24843</v>
          </cell>
          <cell r="C6371" t="str">
            <v>TITANIC</v>
          </cell>
          <cell r="D6371" t="str">
            <v>TA-24843-BM</v>
          </cell>
          <cell r="E6371" t="str">
            <v>CHULLI MEDINA JOSE ELIAS</v>
          </cell>
          <cell r="F6371" t="str">
            <v>ARTESANAL</v>
          </cell>
        </row>
        <row r="6372">
          <cell r="B6372">
            <v>24845</v>
          </cell>
          <cell r="C6372" t="str">
            <v>STA. MARIA II</v>
          </cell>
          <cell r="D6372" t="str">
            <v>TA-24845-BM</v>
          </cell>
          <cell r="E6372" t="str">
            <v>MAZA CHUYE VICTOR</v>
          </cell>
          <cell r="F6372" t="str">
            <v>ARTESANAL</v>
          </cell>
        </row>
        <row r="6373">
          <cell r="B6373">
            <v>24846</v>
          </cell>
          <cell r="C6373" t="str">
            <v>KEVIN GIANCARLO</v>
          </cell>
          <cell r="D6373" t="str">
            <v>TA-24846-BM</v>
          </cell>
          <cell r="E6373" t="str">
            <v>CHUYE PURIZACA CARLOS</v>
          </cell>
          <cell r="F6373" t="str">
            <v>DECRETO LEGISLATIVO Nº1273</v>
          </cell>
        </row>
        <row r="6374">
          <cell r="B6374">
            <v>24847</v>
          </cell>
          <cell r="C6374" t="str">
            <v>MI EVANGELY</v>
          </cell>
          <cell r="D6374" t="str">
            <v>TA-24847-BM</v>
          </cell>
          <cell r="E6374" t="str">
            <v>RUIZ QUEREVALU CARLOS EDUARDO</v>
          </cell>
          <cell r="F6374" t="str">
            <v>ARTESANAL</v>
          </cell>
        </row>
        <row r="6375">
          <cell r="B6375">
            <v>24853</v>
          </cell>
          <cell r="C6375" t="str">
            <v>EVER II</v>
          </cell>
          <cell r="D6375" t="str">
            <v>TA-24853-BM</v>
          </cell>
          <cell r="E6375" t="str">
            <v>INGA DE JIMENEZ MARIA LUZ</v>
          </cell>
          <cell r="F6375" t="str">
            <v>ARTESANAL</v>
          </cell>
        </row>
        <row r="6376">
          <cell r="B6376">
            <v>24854</v>
          </cell>
          <cell r="C6376" t="str">
            <v>KIARA YAMILE II</v>
          </cell>
          <cell r="D6376" t="str">
            <v>PT-24854-NM</v>
          </cell>
          <cell r="E6376" t="str">
            <v>SANDOVAL JACINTO JUDITH LUZ ;VALLADOLID ROBLES VICTOR JULIO</v>
          </cell>
          <cell r="F6376" t="str">
            <v>DECRETO LEGISLATIVO Nº1273</v>
          </cell>
        </row>
        <row r="6377">
          <cell r="B6377">
            <v>24857</v>
          </cell>
          <cell r="C6377" t="str">
            <v>MI YAMILETH</v>
          </cell>
          <cell r="D6377" t="str">
            <v>PT-24857-BM</v>
          </cell>
          <cell r="E6377" t="str">
            <v>ESPINOZA RIOS GILBERTO LUIS</v>
          </cell>
          <cell r="F6377" t="str">
            <v>ARTESANAL</v>
          </cell>
        </row>
        <row r="6378">
          <cell r="B6378">
            <v>24858</v>
          </cell>
          <cell r="C6378" t="str">
            <v>JESUS ES MI PROVEEDOR</v>
          </cell>
          <cell r="D6378" t="str">
            <v>TA-24858-BM</v>
          </cell>
          <cell r="E6378" t="str">
            <v>MORE CHULLE INOCENTE</v>
          </cell>
          <cell r="F6378" t="str">
            <v>ARTESANAL</v>
          </cell>
        </row>
        <row r="6379">
          <cell r="B6379">
            <v>24860</v>
          </cell>
          <cell r="C6379" t="str">
            <v>DEARCOVI</v>
          </cell>
          <cell r="D6379" t="str">
            <v>PT-24860-BM</v>
          </cell>
          <cell r="E6379" t="str">
            <v>COLLAZOS VILCAMANGO DELICIA ARLENE</v>
          </cell>
          <cell r="F6379" t="str">
            <v>ARTESANAL</v>
          </cell>
        </row>
        <row r="6380">
          <cell r="B6380">
            <v>24862</v>
          </cell>
          <cell r="C6380" t="str">
            <v>VALENCIA I</v>
          </cell>
          <cell r="D6380" t="str">
            <v>PT-24862-BM</v>
          </cell>
          <cell r="E6380" t="str">
            <v>LOPEZ AGUILAR HERMINIA</v>
          </cell>
          <cell r="F6380" t="str">
            <v>ARTESANAL</v>
          </cell>
        </row>
        <row r="6381">
          <cell r="B6381">
            <v>24863</v>
          </cell>
          <cell r="C6381" t="str">
            <v>ELIONAY I</v>
          </cell>
          <cell r="D6381" t="str">
            <v>PT-24863-BM</v>
          </cell>
          <cell r="E6381" t="str">
            <v>SALAZAR CHUQUIHUANGA JOSE GREGORIO</v>
          </cell>
          <cell r="F6381" t="str">
            <v>DECRETO LEGISLATIVO Nº1273</v>
          </cell>
        </row>
        <row r="6382">
          <cell r="B6382">
            <v>24864</v>
          </cell>
          <cell r="C6382" t="str">
            <v>HNOS ROJAS</v>
          </cell>
          <cell r="D6382" t="str">
            <v>PT-24864-BM</v>
          </cell>
          <cell r="E6382" t="str">
            <v>ROJAS CUCHO LUIS EDWARD</v>
          </cell>
          <cell r="F6382" t="str">
            <v>DECRETO LEGISLATIVO Nº1273</v>
          </cell>
        </row>
        <row r="6383">
          <cell r="B6383">
            <v>24866</v>
          </cell>
          <cell r="C6383" t="str">
            <v>MARCELITO III</v>
          </cell>
          <cell r="D6383" t="str">
            <v>PT-24866-BM</v>
          </cell>
          <cell r="E6383" t="str">
            <v>JACINTO TUME ROSA MARIA</v>
          </cell>
          <cell r="F6383" t="str">
            <v>ARTESANAL</v>
          </cell>
        </row>
        <row r="6384">
          <cell r="B6384">
            <v>24867</v>
          </cell>
          <cell r="C6384" t="str">
            <v>ELIONAY II</v>
          </cell>
          <cell r="D6384" t="str">
            <v>PT-24867-BM</v>
          </cell>
          <cell r="E6384" t="str">
            <v>SALAZAR CHUQUIHUANGA JOSE GREGORIO</v>
          </cell>
          <cell r="F6384" t="str">
            <v>DECRETO LEGISLATIVO Nº1273</v>
          </cell>
        </row>
        <row r="6385">
          <cell r="B6385">
            <v>24869</v>
          </cell>
          <cell r="C6385" t="str">
            <v>BRITANICO I</v>
          </cell>
          <cell r="D6385" t="str">
            <v>PT-24869-BM</v>
          </cell>
          <cell r="E6385" t="str">
            <v>MARTINEZ CHUNGA MERCEDES</v>
          </cell>
          <cell r="F6385" t="str">
            <v>ARTESANAL</v>
          </cell>
        </row>
        <row r="6386">
          <cell r="B6386">
            <v>24871</v>
          </cell>
          <cell r="C6386" t="str">
            <v>ESPERANZA DE MI HOGAR</v>
          </cell>
          <cell r="D6386" t="str">
            <v>PT-24871-BM</v>
          </cell>
          <cell r="E6386" t="str">
            <v>CURO ECHE MARTIN</v>
          </cell>
          <cell r="F6386" t="str">
            <v>ARTESANAL</v>
          </cell>
        </row>
        <row r="6387">
          <cell r="B6387">
            <v>24873</v>
          </cell>
          <cell r="C6387" t="str">
            <v>GAEL Y RAMCES I</v>
          </cell>
          <cell r="D6387" t="str">
            <v>PT-24873-BM</v>
          </cell>
          <cell r="E6387" t="str">
            <v>GOICOCHEA CHAVEZ TEOFILO CUBILLAS</v>
          </cell>
          <cell r="F6387" t="str">
            <v>ARTESANAL</v>
          </cell>
        </row>
        <row r="6388">
          <cell r="B6388">
            <v>24874</v>
          </cell>
          <cell r="C6388" t="str">
            <v>VIRGEN DE LA ASUNCION III</v>
          </cell>
          <cell r="D6388" t="str">
            <v>PT-24874-BM</v>
          </cell>
          <cell r="E6388" t="str">
            <v>AGUILERA YAJAHUANCA ISAIAS</v>
          </cell>
          <cell r="F6388" t="str">
            <v>DECRETO LEGISLATIVO Nº1273</v>
          </cell>
        </row>
        <row r="6389">
          <cell r="B6389">
            <v>24875</v>
          </cell>
          <cell r="C6389" t="str">
            <v>BRAYAN ISABEL</v>
          </cell>
          <cell r="D6389" t="str">
            <v>PT-24875-BM</v>
          </cell>
          <cell r="E6389" t="str">
            <v>ADRIANZEN SANDOVAL ELVIS ALBERTO</v>
          </cell>
          <cell r="F6389" t="str">
            <v>ARTESANAL</v>
          </cell>
        </row>
        <row r="6390">
          <cell r="B6390">
            <v>24876</v>
          </cell>
          <cell r="C6390" t="str">
            <v>BRITANICO II</v>
          </cell>
          <cell r="D6390" t="str">
            <v>PT-24876-BM</v>
          </cell>
          <cell r="E6390" t="str">
            <v>RONCAL ESPINOZA PIO WILLIAM</v>
          </cell>
          <cell r="F6390" t="str">
            <v>ARTESANAL</v>
          </cell>
        </row>
        <row r="6391">
          <cell r="B6391">
            <v>24877</v>
          </cell>
          <cell r="C6391" t="str">
            <v>VIRGEN DE LA ASUNCION II</v>
          </cell>
          <cell r="D6391" t="str">
            <v>PT-24877-BM</v>
          </cell>
          <cell r="E6391" t="str">
            <v>AGUILERA YAJAHUANCA ISAIAS</v>
          </cell>
          <cell r="F6391" t="str">
            <v>DECRETO LEGISLATIVO Nº1273</v>
          </cell>
        </row>
        <row r="6392">
          <cell r="B6392">
            <v>24878</v>
          </cell>
          <cell r="C6392" t="str">
            <v>VIRGEN DE LA ASUNCION I</v>
          </cell>
          <cell r="D6392" t="str">
            <v>PT-24878-BM</v>
          </cell>
          <cell r="E6392" t="str">
            <v>AGUILERA YAJAHUANCA ISAIAS</v>
          </cell>
          <cell r="F6392" t="str">
            <v>DECRETO LEGISLATIVO Nº1273</v>
          </cell>
        </row>
        <row r="6393">
          <cell r="B6393">
            <v>24885</v>
          </cell>
          <cell r="C6393" t="str">
            <v>GIULIANA JANETH</v>
          </cell>
          <cell r="D6393" t="str">
            <v>PT-24885-BM</v>
          </cell>
          <cell r="E6393" t="str">
            <v>ANTON CHAPILLIQUEN GENARO NICOLAS</v>
          </cell>
          <cell r="F6393" t="str">
            <v>DECRETO LEGISLATIVO Nº1273</v>
          </cell>
        </row>
        <row r="6394">
          <cell r="B6394">
            <v>24887</v>
          </cell>
          <cell r="C6394" t="str">
            <v>BEANCA ZAVIC</v>
          </cell>
          <cell r="D6394" t="str">
            <v>CE-24887-BM</v>
          </cell>
          <cell r="E6394" t="str">
            <v>MORENO LAVERIANO BENY CECILIA</v>
          </cell>
          <cell r="F6394" t="str">
            <v>DECRETO LEGISLATIVO Nº1273</v>
          </cell>
        </row>
        <row r="6395">
          <cell r="B6395">
            <v>24889</v>
          </cell>
          <cell r="C6395" t="str">
            <v>TONY Y KEVIN</v>
          </cell>
          <cell r="D6395" t="str">
            <v>CE-24889-BM</v>
          </cell>
          <cell r="E6395" t="str">
            <v>VILLEGAS JARA CESAR FERNANDO</v>
          </cell>
          <cell r="F6395" t="str">
            <v>DECRETO LEGISLATIVO Nº1273</v>
          </cell>
        </row>
        <row r="6396">
          <cell r="B6396">
            <v>24893</v>
          </cell>
          <cell r="C6396" t="str">
            <v>BENITO</v>
          </cell>
          <cell r="D6396" t="str">
            <v>CE-24893-BM</v>
          </cell>
          <cell r="E6396" t="str">
            <v>ESCOBEDO ZAVALETA PEDRO LORENZO</v>
          </cell>
          <cell r="F6396" t="str">
            <v>DECRETO LEGISLATIVO Nº1273</v>
          </cell>
        </row>
        <row r="6397">
          <cell r="B6397">
            <v>24896</v>
          </cell>
          <cell r="C6397" t="str">
            <v>DAMARIS</v>
          </cell>
          <cell r="D6397" t="str">
            <v>CE-24896-BM</v>
          </cell>
          <cell r="E6397" t="str">
            <v>ROMAN MILLA ELENA CLARA</v>
          </cell>
          <cell r="F6397" t="str">
            <v>ARTESANAL</v>
          </cell>
        </row>
        <row r="6398">
          <cell r="B6398">
            <v>24905</v>
          </cell>
          <cell r="C6398" t="str">
            <v>GIANCITO I</v>
          </cell>
          <cell r="D6398" t="str">
            <v>CE-24905-BM</v>
          </cell>
          <cell r="E6398" t="str">
            <v>MARQUEZ SICCHA SANTOS</v>
          </cell>
          <cell r="F6398" t="str">
            <v>DECRETO LEGISLATIVO Nº1273</v>
          </cell>
        </row>
        <row r="6399">
          <cell r="B6399">
            <v>24911</v>
          </cell>
          <cell r="C6399" t="str">
            <v>JHASTIN MATHIAS</v>
          </cell>
          <cell r="D6399" t="str">
            <v>CE-24911-BM</v>
          </cell>
          <cell r="E6399" t="str">
            <v>MENDOZA BAIS JUSTO</v>
          </cell>
          <cell r="F6399" t="str">
            <v>ARTESANAL</v>
          </cell>
        </row>
        <row r="6400">
          <cell r="B6400">
            <v>24917</v>
          </cell>
          <cell r="C6400" t="str">
            <v>MI ISIDORA</v>
          </cell>
          <cell r="D6400" t="str">
            <v>ZS-24917-BM</v>
          </cell>
          <cell r="E6400" t="str">
            <v>TEQUE GALAN NILTON RUBEN</v>
          </cell>
          <cell r="F6400" t="str">
            <v>ARTESANAL</v>
          </cell>
        </row>
        <row r="6401">
          <cell r="B6401">
            <v>24919</v>
          </cell>
          <cell r="C6401" t="str">
            <v>SANTA MAR II</v>
          </cell>
          <cell r="D6401" t="str">
            <v>ZS-24919-BM</v>
          </cell>
          <cell r="E6401" t="str">
            <v>IPANAQUE VITE JOSE APARICIO</v>
          </cell>
          <cell r="F6401" t="str">
            <v>DS. 006-2016-PRODUCE</v>
          </cell>
        </row>
        <row r="6402">
          <cell r="B6402">
            <v>24922</v>
          </cell>
          <cell r="C6402" t="str">
            <v>ANGEL GERARDO II</v>
          </cell>
          <cell r="D6402" t="str">
            <v>ZS-24922-BM</v>
          </cell>
          <cell r="E6402" t="str">
            <v>FIESTAS MURO JOSE ANDRES</v>
          </cell>
          <cell r="F6402" t="str">
            <v>ARTESANAL</v>
          </cell>
        </row>
        <row r="6403">
          <cell r="B6403">
            <v>24923</v>
          </cell>
          <cell r="C6403" t="str">
            <v>BERTHA ISABEL</v>
          </cell>
          <cell r="D6403" t="str">
            <v>PT-24923-BM</v>
          </cell>
          <cell r="E6403" t="str">
            <v>HUAMANCHUMO DE RUIZ JUANA ROSA ;RUIZ JUSTINIANO SIMON ENRIQUE</v>
          </cell>
          <cell r="F6403" t="str">
            <v>ARTESANAL</v>
          </cell>
        </row>
        <row r="6404">
          <cell r="B6404">
            <v>24925</v>
          </cell>
          <cell r="C6404" t="str">
            <v>MI PANCHITA</v>
          </cell>
          <cell r="D6404" t="str">
            <v>ZS-24925-BM</v>
          </cell>
          <cell r="E6404" t="str">
            <v>NUNURA QUEREVALU ELBER JHONY ;NUNURA QUEREVALU LUIS ALBERTO</v>
          </cell>
          <cell r="F6404" t="str">
            <v>ARTESANAL</v>
          </cell>
        </row>
        <row r="6405">
          <cell r="B6405">
            <v>24928</v>
          </cell>
          <cell r="C6405" t="str">
            <v>DIOS ES AMOR</v>
          </cell>
          <cell r="D6405" t="str">
            <v>PT-24928-BM</v>
          </cell>
          <cell r="E6405" t="str">
            <v>PANTA LLENQUE MODESTO CRESCENCIO</v>
          </cell>
          <cell r="F6405" t="str">
            <v>DECRETO LEGISLATIVO Nº1273</v>
          </cell>
        </row>
        <row r="6406">
          <cell r="B6406">
            <v>24931</v>
          </cell>
          <cell r="C6406" t="str">
            <v>YUKURUNA II</v>
          </cell>
          <cell r="D6406" t="str">
            <v>PT-24931-BM</v>
          </cell>
          <cell r="E6406" t="str">
            <v>PEREA HUANSI ROLAN</v>
          </cell>
          <cell r="F6406" t="str">
            <v>ARTESANAL</v>
          </cell>
        </row>
        <row r="6407">
          <cell r="B6407">
            <v>24934</v>
          </cell>
          <cell r="C6407" t="str">
            <v>KARELIZ</v>
          </cell>
          <cell r="D6407" t="str">
            <v>PT-24934-BM</v>
          </cell>
          <cell r="E6407" t="str">
            <v>MEZA DE LA CRUZ NATIVIDAD ADRIANA</v>
          </cell>
          <cell r="F6407" t="str">
            <v>ARTESANAL</v>
          </cell>
        </row>
        <row r="6408">
          <cell r="B6408">
            <v>24939</v>
          </cell>
          <cell r="C6408" t="str">
            <v>UN REGALO DE DIOS</v>
          </cell>
          <cell r="D6408" t="str">
            <v>ZS-24939-BM</v>
          </cell>
          <cell r="E6408" t="str">
            <v>DIOS SEMINARIO DE YARLAQUE DIGNA DORALIZA ;YARLEQUE MALMACEDA GRIMALDO</v>
          </cell>
          <cell r="F6408" t="str">
            <v>ARTESANAL</v>
          </cell>
        </row>
        <row r="6409">
          <cell r="B6409">
            <v>24941</v>
          </cell>
          <cell r="C6409" t="str">
            <v>ANTHONY Y ANGIE</v>
          </cell>
          <cell r="D6409" t="str">
            <v>ZS-24941-BM</v>
          </cell>
          <cell r="E6409" t="str">
            <v>RAMIREZ CHUMACERO ABIMEL</v>
          </cell>
          <cell r="F6409" t="str">
            <v>ARTESANAL</v>
          </cell>
        </row>
        <row r="6410">
          <cell r="B6410">
            <v>24942</v>
          </cell>
          <cell r="C6410" t="str">
            <v>JESUS DE NAZARETH</v>
          </cell>
          <cell r="D6410" t="str">
            <v>ZS-24942-BM</v>
          </cell>
          <cell r="E6410" t="str">
            <v>RUIZ ROJAS JESUS DELIRIO</v>
          </cell>
          <cell r="F6410" t="str">
            <v>ARTESANAL</v>
          </cell>
        </row>
        <row r="6411">
          <cell r="B6411">
            <v>24944</v>
          </cell>
          <cell r="C6411" t="str">
            <v>KEYXIOMAR</v>
          </cell>
          <cell r="D6411" t="str">
            <v>ZS-24944-BM</v>
          </cell>
          <cell r="E6411" t="str">
            <v>MONDRAGON ERAZO SEGUNDO ANTONIO</v>
          </cell>
          <cell r="F6411" t="str">
            <v>DECRETO LEGISLATIVO Nº1273</v>
          </cell>
        </row>
        <row r="6412">
          <cell r="B6412">
            <v>24945</v>
          </cell>
          <cell r="C6412" t="str">
            <v>CRISTO EL REY</v>
          </cell>
          <cell r="D6412" t="str">
            <v>ZS-24945-BM</v>
          </cell>
          <cell r="E6412" t="str">
            <v>CASTILLO REYES OLGA REGINA</v>
          </cell>
          <cell r="F6412" t="str">
            <v>ARTESANAL</v>
          </cell>
        </row>
        <row r="6413">
          <cell r="B6413">
            <v>24949</v>
          </cell>
          <cell r="C6413" t="str">
            <v>TARALLA I</v>
          </cell>
          <cell r="D6413" t="str">
            <v>ZS-24949-BM</v>
          </cell>
          <cell r="E6413" t="str">
            <v>PE? CRUZ HECTOR TANY</v>
          </cell>
          <cell r="F6413" t="str">
            <v>ARTESANAL</v>
          </cell>
        </row>
        <row r="6414">
          <cell r="B6414">
            <v>24955</v>
          </cell>
          <cell r="C6414" t="str">
            <v>II HERMANOS</v>
          </cell>
          <cell r="D6414" t="str">
            <v>CE-24955-BM</v>
          </cell>
          <cell r="E6414" t="str">
            <v>BERNABE GALICIA ALEJANDRO</v>
          </cell>
          <cell r="F6414" t="str">
            <v>DECRETO LEGISLATIVO Nº1273</v>
          </cell>
        </row>
        <row r="6415">
          <cell r="B6415">
            <v>24956</v>
          </cell>
          <cell r="C6415" t="str">
            <v>PAQUIRRI</v>
          </cell>
          <cell r="D6415" t="str">
            <v>CE-24956-BM</v>
          </cell>
          <cell r="E6415" t="str">
            <v>APAZA POMA JOSE LUIS</v>
          </cell>
          <cell r="F6415" t="str">
            <v>DECRETO LEGISLATIVO Nº1273</v>
          </cell>
        </row>
        <row r="6416">
          <cell r="B6416">
            <v>24957</v>
          </cell>
          <cell r="C6416" t="str">
            <v>JESUS MI BUEN PASTOR</v>
          </cell>
          <cell r="D6416" t="str">
            <v>PT-24957-BM</v>
          </cell>
          <cell r="E6416" t="str">
            <v>SALAZAR LOPEZ JESUS RICARDO</v>
          </cell>
          <cell r="F6416" t="str">
            <v>DECRETO LEGISLATIVO Nº1273</v>
          </cell>
        </row>
        <row r="6417">
          <cell r="B6417">
            <v>24958</v>
          </cell>
          <cell r="C6417" t="str">
            <v>JESUS ES MI GUIA</v>
          </cell>
          <cell r="D6417" t="str">
            <v>PT-24958-BM</v>
          </cell>
          <cell r="E6417" t="str">
            <v>PANTA LLENQUE MODESTO CRESCENCIO</v>
          </cell>
          <cell r="F6417" t="str">
            <v>DECRETO LEGISLATIVO Nº1273</v>
          </cell>
        </row>
        <row r="6418">
          <cell r="B6418">
            <v>24964</v>
          </cell>
          <cell r="C6418" t="str">
            <v>JEREMY</v>
          </cell>
          <cell r="D6418" t="str">
            <v>PT-24964-BM</v>
          </cell>
          <cell r="E6418" t="str">
            <v>IMAN ESPINOZA JUAN</v>
          </cell>
          <cell r="F6418" t="str">
            <v>ARTESANAL</v>
          </cell>
        </row>
        <row r="6419">
          <cell r="B6419">
            <v>24965</v>
          </cell>
          <cell r="C6419" t="str">
            <v>SAN PEDRITO</v>
          </cell>
          <cell r="D6419" t="str">
            <v>ZS-24965-BM</v>
          </cell>
          <cell r="E6419" t="str">
            <v>AMAYA VILLEGAS PEDRO TOMAS</v>
          </cell>
          <cell r="F6419" t="str">
            <v>DECRETO LEGISLATIVO Nº1273</v>
          </cell>
        </row>
        <row r="6420">
          <cell r="B6420">
            <v>24970</v>
          </cell>
          <cell r="C6420" t="str">
            <v>GUIAME SE?R CAUTIVO II</v>
          </cell>
          <cell r="D6420" t="str">
            <v>ZS-24970-BM</v>
          </cell>
          <cell r="E6420" t="str">
            <v>MORALES ECHE PABLO LEONARDO</v>
          </cell>
          <cell r="F6420" t="str">
            <v>ARTESANAL</v>
          </cell>
        </row>
        <row r="6421">
          <cell r="B6421">
            <v>24971</v>
          </cell>
          <cell r="C6421" t="str">
            <v>APAR MAR DE GRAU II</v>
          </cell>
          <cell r="D6421" t="str">
            <v>PT-24971-BM</v>
          </cell>
          <cell r="E6421" t="str">
            <v>IMAN ESPINOZA JUAN</v>
          </cell>
          <cell r="F6421" t="str">
            <v>ARTESANAL</v>
          </cell>
        </row>
        <row r="6422">
          <cell r="B6422">
            <v>24979</v>
          </cell>
          <cell r="C6422" t="str">
            <v>FRANCYS</v>
          </cell>
          <cell r="D6422" t="str">
            <v>CE-24979-BM</v>
          </cell>
          <cell r="E6422" t="str">
            <v>ROSALES CASTOPE MARCOS SERGIO</v>
          </cell>
          <cell r="F6422" t="str">
            <v>DECRETO LEGISLATIVO Nº1273</v>
          </cell>
        </row>
        <row r="6423">
          <cell r="B6423">
            <v>24982</v>
          </cell>
          <cell r="C6423" t="str">
            <v>LOS TRES HERMNANITOS II</v>
          </cell>
          <cell r="D6423" t="str">
            <v>ZS-24982-BM</v>
          </cell>
          <cell r="E6423" t="str">
            <v>RUIZ CORDOVA SANTA TERESITA</v>
          </cell>
          <cell r="F6423" t="str">
            <v>DECRETO LEGISLATIVO Nº1273</v>
          </cell>
        </row>
        <row r="6424">
          <cell r="B6424">
            <v>24986</v>
          </cell>
          <cell r="C6424" t="str">
            <v>5JS</v>
          </cell>
          <cell r="D6424" t="str">
            <v>ZS-24986-BM</v>
          </cell>
          <cell r="E6424" t="str">
            <v>RUIZ MEDINA JULIO ENCARNACION</v>
          </cell>
          <cell r="F6424" t="str">
            <v>DECRETO LEGISLATIVO Nº1273</v>
          </cell>
        </row>
        <row r="6425">
          <cell r="B6425">
            <v>24989</v>
          </cell>
          <cell r="C6425" t="str">
            <v>DANTE.R.2.</v>
          </cell>
          <cell r="D6425" t="str">
            <v>PT-24989-BM</v>
          </cell>
          <cell r="E6425" t="str">
            <v>PINGO AMAYA VICENTE</v>
          </cell>
          <cell r="F6425" t="str">
            <v>DECRETO LEGISLATIVO Nº1273</v>
          </cell>
        </row>
        <row r="6426">
          <cell r="B6426">
            <v>24990</v>
          </cell>
          <cell r="C6426" t="str">
            <v>FORTALEZA DE JESUCRISTO</v>
          </cell>
          <cell r="D6426" t="str">
            <v>ZS-24990-BM</v>
          </cell>
          <cell r="E6426" t="str">
            <v>MORE ECHE CAYETANO</v>
          </cell>
          <cell r="F6426" t="str">
            <v>DECRETO LEGISLATIVO Nº1273</v>
          </cell>
        </row>
        <row r="6427">
          <cell r="B6427">
            <v>24991</v>
          </cell>
          <cell r="C6427" t="str">
            <v>DANTE.R.3</v>
          </cell>
          <cell r="D6427" t="str">
            <v>PT-24991-BM</v>
          </cell>
          <cell r="E6427" t="str">
            <v>PINGO AMAYA VICENTE</v>
          </cell>
          <cell r="F6427" t="str">
            <v>ARTESANAL</v>
          </cell>
        </row>
        <row r="6428">
          <cell r="B6428">
            <v>24994</v>
          </cell>
          <cell r="C6428" t="str">
            <v>MI VIKY</v>
          </cell>
          <cell r="D6428" t="str">
            <v>ZS-24994-BM</v>
          </cell>
          <cell r="E6428" t="str">
            <v>ESTRADA GUZMAN VICTOR MANUEL</v>
          </cell>
          <cell r="F6428" t="str">
            <v>DECRETO LEGISLATIVO Nº1273</v>
          </cell>
        </row>
        <row r="6429">
          <cell r="B6429">
            <v>25010</v>
          </cell>
          <cell r="C6429" t="str">
            <v>ANYHOLINA</v>
          </cell>
          <cell r="D6429" t="str">
            <v>PT-25010-BM</v>
          </cell>
          <cell r="E6429" t="str">
            <v>CHICOMA CAMACHO ALBERTO ESTEBES</v>
          </cell>
          <cell r="F6429" t="str">
            <v>ARTESANAL</v>
          </cell>
        </row>
        <row r="6430">
          <cell r="B6430">
            <v>25013</v>
          </cell>
          <cell r="C6430" t="str">
            <v>MI CARMENCITA</v>
          </cell>
          <cell r="D6430" t="str">
            <v>TA-25013-BM</v>
          </cell>
          <cell r="E6430" t="str">
            <v>OLAYA AMAYA JOSE WALTER</v>
          </cell>
          <cell r="F6430" t="str">
            <v>ARTESANAL</v>
          </cell>
        </row>
        <row r="6431">
          <cell r="B6431">
            <v>25024</v>
          </cell>
          <cell r="C6431" t="str">
            <v>MI SANTOS EFIGENIA</v>
          </cell>
          <cell r="D6431" t="str">
            <v>PT-25024-CM</v>
          </cell>
          <cell r="E6431" t="str">
            <v>ALVAREZ PERICHE GENARO</v>
          </cell>
          <cell r="F6431" t="str">
            <v>ARTESANAL</v>
          </cell>
        </row>
        <row r="6432">
          <cell r="B6432">
            <v>25026</v>
          </cell>
          <cell r="C6432" t="str">
            <v>MI CARMENCITA</v>
          </cell>
          <cell r="D6432" t="str">
            <v>PT-25026-CM</v>
          </cell>
          <cell r="E6432" t="str">
            <v>DESEMBARCADERO PESQUERO MULTIPROPOSITO JUAN PABLO SOCIEDAD ANONIMA CERRADA</v>
          </cell>
          <cell r="F6432" t="str">
            <v>MENOR ESCALA (ANCHOVETA) - ARTESANAL</v>
          </cell>
        </row>
        <row r="6433">
          <cell r="B6433">
            <v>25032</v>
          </cell>
          <cell r="C6433" t="str">
            <v>SEBASTIAN I</v>
          </cell>
          <cell r="D6433" t="str">
            <v>PL-25032-BM</v>
          </cell>
          <cell r="E6433" t="str">
            <v>MENDEZ MILLS CARLOS MIGUEL</v>
          </cell>
          <cell r="F6433" t="str">
            <v>ARTESANAL</v>
          </cell>
        </row>
        <row r="6434">
          <cell r="B6434">
            <v>25034</v>
          </cell>
          <cell r="C6434" t="str">
            <v>GUIAME SE?R CAUTIVO I</v>
          </cell>
          <cell r="D6434" t="str">
            <v>ZS-25034-BM</v>
          </cell>
          <cell r="E6434" t="str">
            <v>MORALES ECHE PABLO LEONARDO ;PERICHE RUMICHE MARIA ELENA</v>
          </cell>
          <cell r="F6434" t="str">
            <v>ARTESANAL</v>
          </cell>
        </row>
        <row r="6435">
          <cell r="B6435">
            <v>25038</v>
          </cell>
          <cell r="C6435" t="str">
            <v>CARLOS LUIZAO</v>
          </cell>
          <cell r="D6435" t="str">
            <v>SY-25038-BM</v>
          </cell>
          <cell r="E6435" t="str">
            <v>ROMERO URIOL DINA MILAGROS</v>
          </cell>
          <cell r="F6435" t="str">
            <v>ARTESANAL</v>
          </cell>
        </row>
        <row r="6436">
          <cell r="B6436">
            <v>25045</v>
          </cell>
          <cell r="C6436" t="str">
            <v>DIOS TE AMA</v>
          </cell>
          <cell r="D6436" t="str">
            <v>SY-25045-BM</v>
          </cell>
          <cell r="E6436" t="str">
            <v>GARCIA VILLACORTA ELIO FRANCISCO</v>
          </cell>
          <cell r="F6436" t="str">
            <v>ARTESANAL</v>
          </cell>
        </row>
        <row r="6437">
          <cell r="B6437">
            <v>25048</v>
          </cell>
          <cell r="C6437" t="str">
            <v>IRINA</v>
          </cell>
          <cell r="D6437" t="str">
            <v>SY-25048-BM</v>
          </cell>
          <cell r="E6437" t="str">
            <v>VASQUEZ PALMA MANUEL ERNESTO</v>
          </cell>
          <cell r="F6437" t="str">
            <v>ARTESANAL</v>
          </cell>
        </row>
        <row r="6438">
          <cell r="B6438">
            <v>25058</v>
          </cell>
          <cell r="C6438" t="str">
            <v>JOSE Y DAVID</v>
          </cell>
          <cell r="D6438" t="str">
            <v>SY-25058-BM</v>
          </cell>
          <cell r="E6438" t="str">
            <v>JACOBO ABANTO DAVID EDUARDO</v>
          </cell>
          <cell r="F6438" t="str">
            <v>ARTESANAL</v>
          </cell>
        </row>
        <row r="6439">
          <cell r="B6439">
            <v>25070</v>
          </cell>
          <cell r="C6439" t="str">
            <v>FRAY MARTIN I</v>
          </cell>
          <cell r="D6439" t="str">
            <v>SY-25070-BM</v>
          </cell>
          <cell r="E6439" t="str">
            <v>ISLADO MECOLA AGUSTIN</v>
          </cell>
          <cell r="F6439" t="str">
            <v>ARTESANAL</v>
          </cell>
        </row>
        <row r="6440">
          <cell r="B6440">
            <v>25072</v>
          </cell>
          <cell r="C6440" t="str">
            <v>JIREH II</v>
          </cell>
          <cell r="D6440" t="str">
            <v>SE-25072-BM</v>
          </cell>
          <cell r="E6440" t="str">
            <v>GASPAR COLLAS FELIPE</v>
          </cell>
          <cell r="F6440" t="str">
            <v>ARTESANAL</v>
          </cell>
        </row>
        <row r="6441">
          <cell r="B6441">
            <v>25077</v>
          </cell>
          <cell r="C6441" t="str">
            <v>ISABELLA 3</v>
          </cell>
          <cell r="D6441" t="str">
            <v>CE-25077-BM</v>
          </cell>
          <cell r="E6441" t="str">
            <v>GUANILO PAIRAZAMAN NELSON RAMIRO</v>
          </cell>
          <cell r="F6441" t="str">
            <v>ARTESANAL</v>
          </cell>
        </row>
        <row r="6442">
          <cell r="B6442">
            <v>25083</v>
          </cell>
          <cell r="C6442" t="str">
            <v>PAOLA</v>
          </cell>
          <cell r="D6442" t="str">
            <v>CE-25083-BM</v>
          </cell>
          <cell r="E6442" t="str">
            <v>RODRIGUEZ LOPEZ CARLOS DAVID</v>
          </cell>
          <cell r="F6442" t="str">
            <v>DECRETO LEGISLATIVO Nº1273</v>
          </cell>
        </row>
        <row r="6443">
          <cell r="B6443">
            <v>25085</v>
          </cell>
          <cell r="C6443" t="str">
            <v>JESUS ES MI GUIA</v>
          </cell>
          <cell r="D6443" t="str">
            <v>ZS-25085-BM</v>
          </cell>
          <cell r="E6443" t="str">
            <v>TEQUE GALAN NILTON RUBEN</v>
          </cell>
          <cell r="F6443" t="str">
            <v>ARTESANAL</v>
          </cell>
        </row>
        <row r="6444">
          <cell r="B6444">
            <v>25087</v>
          </cell>
          <cell r="C6444" t="str">
            <v>MARFRA</v>
          </cell>
          <cell r="D6444" t="str">
            <v>SY-25087-BM</v>
          </cell>
          <cell r="E6444" t="str">
            <v>GALVEZ SOTERO MARCOS ALBERTO</v>
          </cell>
          <cell r="F6444" t="str">
            <v>ARTESANAL</v>
          </cell>
        </row>
        <row r="6445">
          <cell r="B6445">
            <v>25091</v>
          </cell>
          <cell r="C6445" t="str">
            <v>NAPO - II</v>
          </cell>
          <cell r="D6445" t="str">
            <v>SY-25091-BM</v>
          </cell>
          <cell r="E6445" t="str">
            <v>CASTILLO MARTIN RICARDO RAFAEL</v>
          </cell>
          <cell r="F6445" t="str">
            <v>ARTESANAL</v>
          </cell>
        </row>
        <row r="6446">
          <cell r="B6446">
            <v>25101</v>
          </cell>
          <cell r="C6446" t="str">
            <v>SIEMPRE JESUS LA VID VERDADERA</v>
          </cell>
          <cell r="D6446" t="str">
            <v>TA-25101-BM</v>
          </cell>
          <cell r="E6446" t="str">
            <v>PUESCAS ALVAREZ SANTOS ARCADIO</v>
          </cell>
          <cell r="F6446" t="str">
            <v>DS. 006-2016-PRODUCE</v>
          </cell>
        </row>
        <row r="6447">
          <cell r="B6447">
            <v>25106</v>
          </cell>
          <cell r="C6447" t="str">
            <v>AGENTE</v>
          </cell>
          <cell r="D6447" t="str">
            <v>CE-25106-BM</v>
          </cell>
          <cell r="E6447" t="str">
            <v>PASTOR SANCHEZ FELIX SANTIAGO</v>
          </cell>
          <cell r="F6447" t="str">
            <v>DECRETO LEGISLATIVO Nº1273</v>
          </cell>
        </row>
        <row r="6448">
          <cell r="B6448">
            <v>25113</v>
          </cell>
          <cell r="C6448" t="str">
            <v>ELSA 2</v>
          </cell>
          <cell r="D6448" t="str">
            <v>ZS-25113-BM</v>
          </cell>
          <cell r="E6448" t="str">
            <v>VEGA PARDO ELSA GRACIELA</v>
          </cell>
          <cell r="F6448" t="str">
            <v>ARTESANAL</v>
          </cell>
        </row>
        <row r="6449">
          <cell r="B6449">
            <v>25115</v>
          </cell>
          <cell r="C6449" t="str">
            <v>JULIANA</v>
          </cell>
          <cell r="D6449" t="str">
            <v>ZS-25115-BM</v>
          </cell>
          <cell r="E6449" t="str">
            <v>QUEREVALU ECHE WILFREDO</v>
          </cell>
          <cell r="F6449" t="str">
            <v>ARTESANAL</v>
          </cell>
        </row>
        <row r="6450">
          <cell r="B6450">
            <v>25117</v>
          </cell>
          <cell r="C6450" t="str">
            <v>CIUDAD REAL</v>
          </cell>
          <cell r="D6450" t="str">
            <v>ZS-25117-BM</v>
          </cell>
          <cell r="E6450" t="str">
            <v>FIESTAS DE NI? VIOLETA ;NI? CHINININ JOSE RAFAEL</v>
          </cell>
          <cell r="F6450" t="str">
            <v>ARTESANAL</v>
          </cell>
        </row>
        <row r="6451">
          <cell r="B6451">
            <v>25118</v>
          </cell>
          <cell r="C6451" t="str">
            <v>DIVINO JESUS</v>
          </cell>
          <cell r="D6451" t="str">
            <v>ZS-25118-BM</v>
          </cell>
          <cell r="E6451" t="str">
            <v>VITE SANCHEZ MANUEL JACINTO</v>
          </cell>
          <cell r="F6451" t="str">
            <v>DS. 006-2016-PRODUCE</v>
          </cell>
        </row>
        <row r="6452">
          <cell r="B6452">
            <v>25122</v>
          </cell>
          <cell r="C6452" t="str">
            <v>MI MARINA</v>
          </cell>
          <cell r="D6452" t="str">
            <v>ZS-25122-BM</v>
          </cell>
          <cell r="E6452" t="str">
            <v>PANTA JACINTO JUAN BERNARDO</v>
          </cell>
          <cell r="F6452" t="str">
            <v>ARTESANAL</v>
          </cell>
        </row>
        <row r="6453">
          <cell r="B6453">
            <v>25123</v>
          </cell>
          <cell r="C6453" t="str">
            <v>NI? DIEGO</v>
          </cell>
          <cell r="D6453" t="str">
            <v>ZS-25123-BM</v>
          </cell>
          <cell r="E6453" t="str">
            <v>RUIZ ROJAS JUAN</v>
          </cell>
          <cell r="F6453" t="str">
            <v>DECRETO LEGISLATIVO Nº1273</v>
          </cell>
        </row>
        <row r="6454">
          <cell r="B6454">
            <v>25129</v>
          </cell>
          <cell r="C6454" t="str">
            <v>MI LEITO</v>
          </cell>
          <cell r="D6454" t="str">
            <v>ZS-25129.BM</v>
          </cell>
          <cell r="E6454" t="str">
            <v>FIESTAS YACILA VICTOR MIGUEL</v>
          </cell>
          <cell r="F6454" t="str">
            <v>DECRETO LEGISLATIVO Nº1273</v>
          </cell>
        </row>
        <row r="6455">
          <cell r="B6455">
            <v>25134</v>
          </cell>
          <cell r="C6455" t="str">
            <v>MI ROSITA</v>
          </cell>
          <cell r="D6455" t="str">
            <v>ZS-25134-BM</v>
          </cell>
          <cell r="E6455" t="str">
            <v>PANTA LLENQUE CRESENCIO</v>
          </cell>
          <cell r="F6455" t="str">
            <v>DECRETO LEGISLATIVO Nº1273</v>
          </cell>
        </row>
        <row r="6456">
          <cell r="B6456">
            <v>25135</v>
          </cell>
          <cell r="C6456" t="str">
            <v>NICOL</v>
          </cell>
          <cell r="D6456" t="str">
            <v>ZS-25135-BM</v>
          </cell>
          <cell r="E6456" t="str">
            <v>CALLE CASTILLO GLORIA ELIZABETH</v>
          </cell>
          <cell r="F6456" t="str">
            <v>ARTESANAL</v>
          </cell>
        </row>
        <row r="6457">
          <cell r="B6457">
            <v>25143</v>
          </cell>
          <cell r="C6457" t="str">
            <v>CARLITOS</v>
          </cell>
          <cell r="D6457" t="str">
            <v>PS-25143-BM</v>
          </cell>
          <cell r="E6457" t="str">
            <v>DE LA CRUZ CORREA CARLOS ALBERTO</v>
          </cell>
          <cell r="F6457" t="str">
            <v>ARTESANAL</v>
          </cell>
        </row>
        <row r="6458">
          <cell r="B6458">
            <v>25161</v>
          </cell>
          <cell r="C6458" t="str">
            <v>SR DE LOS MILAGROS</v>
          </cell>
          <cell r="D6458" t="str">
            <v>PT-25161-BM</v>
          </cell>
          <cell r="E6458" t="str">
            <v>LORO FIESTAS CRISPIN</v>
          </cell>
          <cell r="F6458" t="str">
            <v>DECRETO LEGISLATIVO Nº1273</v>
          </cell>
        </row>
        <row r="6459">
          <cell r="B6459">
            <v>25162</v>
          </cell>
          <cell r="C6459" t="str">
            <v>SR DE LOS MILAGROS</v>
          </cell>
          <cell r="D6459" t="str">
            <v>PT-25162-BM</v>
          </cell>
          <cell r="E6459" t="str">
            <v>LORO FIESTAS CRISPIN</v>
          </cell>
          <cell r="F6459" t="str">
            <v>DECRETO LEGISLATIVO Nº1273</v>
          </cell>
        </row>
        <row r="6460">
          <cell r="B6460">
            <v>25168</v>
          </cell>
          <cell r="C6460" t="str">
            <v>SUBLIME MAESTRO I</v>
          </cell>
          <cell r="D6460" t="str">
            <v>ZS-25168-BM</v>
          </cell>
          <cell r="E6460" t="str">
            <v>PAZOS SANCHEZ TEOFILO</v>
          </cell>
          <cell r="F6460" t="str">
            <v>DS. 006-2016-PRODUCE</v>
          </cell>
        </row>
        <row r="6461">
          <cell r="B6461">
            <v>25169</v>
          </cell>
          <cell r="C6461" t="str">
            <v>PROVIDENCIA DE MI PADRE</v>
          </cell>
          <cell r="D6461" t="str">
            <v>ZS-25169-BM</v>
          </cell>
          <cell r="E6461" t="str">
            <v>QUEREVALU QUEREVALU ROGGER JAVIER</v>
          </cell>
          <cell r="F6461" t="str">
            <v>DS. 006-2016-PRODUCE</v>
          </cell>
        </row>
        <row r="6462">
          <cell r="B6462">
            <v>25184</v>
          </cell>
          <cell r="C6462" t="str">
            <v>CARIBE EVANS II</v>
          </cell>
          <cell r="D6462" t="str">
            <v>SY-25184-BM</v>
          </cell>
          <cell r="E6462" t="str">
            <v>FRANCIA ALQUIMICHE JORGE ARTURO</v>
          </cell>
          <cell r="F6462" t="str">
            <v>ARTESANAL</v>
          </cell>
        </row>
        <row r="6463">
          <cell r="B6463">
            <v>25185</v>
          </cell>
          <cell r="C6463" t="str">
            <v>MARYCIELO</v>
          </cell>
          <cell r="D6463" t="str">
            <v>SY-25185-BM</v>
          </cell>
          <cell r="E6463" t="str">
            <v>CORTEZ CASAS EDWIN</v>
          </cell>
          <cell r="F6463" t="str">
            <v>ARTESANAL</v>
          </cell>
        </row>
        <row r="6464">
          <cell r="B6464">
            <v>25187</v>
          </cell>
          <cell r="C6464" t="str">
            <v>MARIA MERCEDES</v>
          </cell>
          <cell r="D6464" t="str">
            <v>PT-25187-BM</v>
          </cell>
          <cell r="E6464" t="str">
            <v>QUEREVALU ECHE FRANCISCO</v>
          </cell>
          <cell r="F6464" t="str">
            <v>ARTESANAL</v>
          </cell>
        </row>
        <row r="6465">
          <cell r="B6465">
            <v>25189</v>
          </cell>
          <cell r="C6465" t="str">
            <v>MERCEDES</v>
          </cell>
          <cell r="D6465" t="str">
            <v>PT-25189-BM</v>
          </cell>
          <cell r="E6465" t="str">
            <v>PINGO AMAYA JESUS</v>
          </cell>
          <cell r="F6465" t="str">
            <v>DECRETO LEGISLATIVO Nº1273</v>
          </cell>
        </row>
        <row r="6466">
          <cell r="B6466">
            <v>25197</v>
          </cell>
          <cell r="C6466" t="str">
            <v>NAYELI</v>
          </cell>
          <cell r="D6466" t="str">
            <v>SY-25197-BM</v>
          </cell>
          <cell r="E6466" t="str">
            <v>ATOCHE SANGUINES ALEJANDRO NICANOR</v>
          </cell>
          <cell r="F6466" t="str">
            <v>ARTESANAL</v>
          </cell>
        </row>
        <row r="6467">
          <cell r="B6467">
            <v>25199</v>
          </cell>
          <cell r="C6467" t="str">
            <v>MI VICENTE HILDEBRANT II</v>
          </cell>
          <cell r="D6467" t="str">
            <v>SY-25199-BM</v>
          </cell>
          <cell r="E6467" t="str">
            <v>ASENCIO DE GURREONERO AIDEE</v>
          </cell>
          <cell r="F6467" t="str">
            <v>ARTESANAL</v>
          </cell>
        </row>
        <row r="6468">
          <cell r="B6468">
            <v>25202</v>
          </cell>
          <cell r="C6468" t="str">
            <v>MARCOS</v>
          </cell>
          <cell r="D6468" t="str">
            <v>SY-25202-BM</v>
          </cell>
          <cell r="E6468" t="str">
            <v>ZAVALETA ACU? AGUSTIN ERASMO</v>
          </cell>
          <cell r="F6468" t="str">
            <v>DECRETO LEGISLATIVO Nº1273</v>
          </cell>
        </row>
        <row r="6469">
          <cell r="B6469">
            <v>25205</v>
          </cell>
          <cell r="C6469" t="str">
            <v>SR DE LOS MILAGROS II</v>
          </cell>
          <cell r="D6469" t="str">
            <v>PT-25205-BM</v>
          </cell>
          <cell r="E6469" t="str">
            <v>CALDERON CHUNGA HAYDEE YESENIA</v>
          </cell>
          <cell r="F6469" t="str">
            <v>ARTESANAL</v>
          </cell>
        </row>
        <row r="6470">
          <cell r="B6470">
            <v>25207</v>
          </cell>
          <cell r="C6470" t="str">
            <v>ESTRELLA DE DAVID</v>
          </cell>
          <cell r="D6470" t="str">
            <v>SY-25207-BM</v>
          </cell>
          <cell r="E6470" t="str">
            <v>SANDOVAL JIMENES JORGE</v>
          </cell>
          <cell r="F6470" t="str">
            <v>ARTESANAL</v>
          </cell>
        </row>
        <row r="6471">
          <cell r="B6471">
            <v>25209</v>
          </cell>
          <cell r="C6471" t="str">
            <v>SE?R DE LA MISERICORDIA</v>
          </cell>
          <cell r="D6471" t="str">
            <v>PT-25209-BM</v>
          </cell>
          <cell r="E6471" t="str">
            <v>GOMEZ DE PIZARRO SOCORRO</v>
          </cell>
          <cell r="F6471" t="str">
            <v>DECRETO LEGISLATIVO Nº1273</v>
          </cell>
        </row>
        <row r="6472">
          <cell r="B6472">
            <v>25211</v>
          </cell>
          <cell r="C6472" t="str">
            <v>DIONE</v>
          </cell>
          <cell r="D6472" t="str">
            <v>SY-25211-BM</v>
          </cell>
          <cell r="E6472" t="str">
            <v>SANCHEZ ALBUJAR ORLANDO ROBERTO</v>
          </cell>
          <cell r="F6472" t="str">
            <v>DECRETO LEGISLATIVO Nº1273</v>
          </cell>
        </row>
        <row r="6473">
          <cell r="B6473">
            <v>25214</v>
          </cell>
          <cell r="C6473" t="str">
            <v>CAZEYMI</v>
          </cell>
          <cell r="D6473" t="str">
            <v>SY-25214-BM</v>
          </cell>
          <cell r="E6473" t="str">
            <v>ROJAS ALCANTARA CARLOS ALBERTO</v>
          </cell>
          <cell r="F6473" t="str">
            <v>ARTESANAL</v>
          </cell>
        </row>
        <row r="6474">
          <cell r="B6474">
            <v>25215</v>
          </cell>
          <cell r="C6474" t="str">
            <v>TEREZA EDITH</v>
          </cell>
          <cell r="D6474" t="str">
            <v>SY-25215-BM</v>
          </cell>
          <cell r="E6474" t="str">
            <v>MORGADO LEYTON GLADYS MARLENI</v>
          </cell>
          <cell r="F6474" t="str">
            <v>DECRETO LEGISLATIVO Nº1273</v>
          </cell>
        </row>
        <row r="6475">
          <cell r="B6475">
            <v>25216</v>
          </cell>
          <cell r="C6475" t="str">
            <v>EL SOLITARIO</v>
          </cell>
          <cell r="D6475" t="str">
            <v>SY-25216-BM</v>
          </cell>
          <cell r="E6475" t="str">
            <v>URCIA GONZALES GAVINO ENRIQUE</v>
          </cell>
          <cell r="F6475" t="str">
            <v>DECRETO LEGISLATIVO Nº1273</v>
          </cell>
        </row>
        <row r="6476">
          <cell r="B6476">
            <v>25217</v>
          </cell>
          <cell r="C6476" t="str">
            <v>MI MAJU D Y D</v>
          </cell>
          <cell r="D6476" t="str">
            <v>SY-25217-BM</v>
          </cell>
          <cell r="E6476" t="str">
            <v>HOLGUIN QUISPE DIEGO ARMANDO</v>
          </cell>
          <cell r="F6476" t="str">
            <v>DECRETO LEGISLATIVO Nº1273</v>
          </cell>
        </row>
        <row r="6477">
          <cell r="B6477">
            <v>25220</v>
          </cell>
          <cell r="C6477" t="str">
            <v>MIS TRES TESOROS</v>
          </cell>
          <cell r="D6477" t="str">
            <v>TA-25220-BM</v>
          </cell>
          <cell r="E6477" t="str">
            <v>ALBURQUEQUE CASTILLO WILFREDO ;ZAPATA PANTA DE ALBURQUEQUE MERCEDES</v>
          </cell>
          <cell r="F6477" t="str">
            <v>ARTESANAL</v>
          </cell>
        </row>
        <row r="6478">
          <cell r="B6478">
            <v>25222</v>
          </cell>
          <cell r="C6478" t="str">
            <v>MI NEZARETH I</v>
          </cell>
          <cell r="D6478" t="str">
            <v>TA-25222-BM</v>
          </cell>
          <cell r="E6478" t="str">
            <v>VITE ECA CALIXTO</v>
          </cell>
          <cell r="F6478" t="str">
            <v>DECRETO LEGISLATIVO Nº1273</v>
          </cell>
        </row>
        <row r="6479">
          <cell r="B6479">
            <v>25223</v>
          </cell>
          <cell r="C6479" t="str">
            <v>JEYLER</v>
          </cell>
          <cell r="D6479" t="str">
            <v>ZS-25223-BM</v>
          </cell>
          <cell r="E6479" t="str">
            <v>MARI?S RIVERA UBERLI</v>
          </cell>
          <cell r="F6479" t="str">
            <v>ARTESANAL</v>
          </cell>
        </row>
        <row r="6480">
          <cell r="B6480">
            <v>25224</v>
          </cell>
          <cell r="C6480" t="str">
            <v>SILVIA MADELEYNE I</v>
          </cell>
          <cell r="D6480" t="str">
            <v>TA-25224-BM</v>
          </cell>
          <cell r="E6480" t="str">
            <v>PURIZACA CARCAMO CARLOS ;SANTOS SOSA TERESA</v>
          </cell>
          <cell r="F6480" t="str">
            <v>DECRETO LEGISLATIVO Nº1273</v>
          </cell>
        </row>
        <row r="6481">
          <cell r="B6481">
            <v>25228</v>
          </cell>
          <cell r="C6481" t="str">
            <v>DIVINO CAUTIVO</v>
          </cell>
          <cell r="D6481" t="str">
            <v>ZS-25228-BM</v>
          </cell>
          <cell r="E6481" t="str">
            <v>ANTON CHAPA PEDRO</v>
          </cell>
          <cell r="F6481" t="str">
            <v>DECRETO LEGISLATIVO Nº1273</v>
          </cell>
        </row>
        <row r="6482">
          <cell r="B6482">
            <v>25232</v>
          </cell>
          <cell r="C6482" t="str">
            <v>JESUS MIGUEL</v>
          </cell>
          <cell r="D6482" t="str">
            <v>SN-25232-BM</v>
          </cell>
          <cell r="F6482" t="str">
            <v>ARTESANAL</v>
          </cell>
        </row>
        <row r="6483">
          <cell r="B6483">
            <v>25233</v>
          </cell>
          <cell r="C6483" t="str">
            <v>MOISES</v>
          </cell>
          <cell r="D6483" t="str">
            <v>ZS-25233-BM</v>
          </cell>
          <cell r="E6483" t="str">
            <v>RUIZ ROSAS CRISTHIAN DANIEL</v>
          </cell>
          <cell r="F6483" t="str">
            <v>MENOR ESCALA (ANCHOVETA)</v>
          </cell>
        </row>
        <row r="6484">
          <cell r="B6484">
            <v>25258</v>
          </cell>
          <cell r="C6484" t="str">
            <v>SUBLIME MAESTRO II</v>
          </cell>
          <cell r="D6484" t="str">
            <v>ZS-25258-BM</v>
          </cell>
          <cell r="E6484" t="str">
            <v>PAZOS SANCHEZ TEOFILO</v>
          </cell>
          <cell r="F6484" t="str">
            <v>ARTESANAL</v>
          </cell>
        </row>
        <row r="6485">
          <cell r="B6485">
            <v>25265</v>
          </cell>
          <cell r="C6485" t="str">
            <v>MI LAURITA</v>
          </cell>
          <cell r="D6485" t="str">
            <v>ZS-25265-BM</v>
          </cell>
          <cell r="E6485" t="str">
            <v>ALVAREZ CHINININ ALFONSO</v>
          </cell>
          <cell r="F6485" t="str">
            <v>ARTESANAL</v>
          </cell>
        </row>
        <row r="6486">
          <cell r="B6486">
            <v>25267</v>
          </cell>
          <cell r="C6486" t="str">
            <v>MI ROSITA</v>
          </cell>
          <cell r="D6486" t="str">
            <v>ZS-25267-BM</v>
          </cell>
          <cell r="E6486" t="str">
            <v>CORDOVA TORRES JORGE LUIS</v>
          </cell>
          <cell r="F6486" t="str">
            <v>DECRETO LEGISLATIVO Nº1273</v>
          </cell>
        </row>
        <row r="6487">
          <cell r="B6487">
            <v>25270</v>
          </cell>
          <cell r="C6487" t="str">
            <v>MARIO WILSON</v>
          </cell>
          <cell r="D6487" t="str">
            <v>PT-25270-BM</v>
          </cell>
          <cell r="E6487" t="str">
            <v>RUIZ CURO RODOLFO</v>
          </cell>
          <cell r="F6487" t="str">
            <v>DECRETO LEGISLATIVO Nº1273</v>
          </cell>
        </row>
        <row r="6488">
          <cell r="B6488">
            <v>25271</v>
          </cell>
          <cell r="C6488" t="str">
            <v>RECUERDO DE MI PADRE</v>
          </cell>
          <cell r="D6488" t="str">
            <v>PT-25271-BM</v>
          </cell>
          <cell r="E6488" t="str">
            <v>TUME ANTON JOSE ARCADIO</v>
          </cell>
          <cell r="F6488" t="str">
            <v>DECRETO LEGISLATIVO Nº1273</v>
          </cell>
        </row>
        <row r="6489">
          <cell r="B6489">
            <v>25272</v>
          </cell>
          <cell r="C6489" t="str">
            <v>MILAGRO DE JESUS</v>
          </cell>
          <cell r="D6489" t="str">
            <v>PT-25272-BM</v>
          </cell>
          <cell r="E6489" t="str">
            <v>QUEREVALU TUME SANTOS</v>
          </cell>
          <cell r="F6489" t="str">
            <v>ARTESANAL</v>
          </cell>
        </row>
        <row r="6490">
          <cell r="B6490">
            <v>25275</v>
          </cell>
          <cell r="C6490" t="str">
            <v>SR CAUTIVO DE AYABACA I</v>
          </cell>
          <cell r="D6490" t="str">
            <v>TA-25275-BM</v>
          </cell>
          <cell r="E6490" t="str">
            <v>QUEREVALU DE PERICHE INES</v>
          </cell>
          <cell r="F6490" t="str">
            <v>ARTESANAL</v>
          </cell>
        </row>
        <row r="6491">
          <cell r="B6491">
            <v>25277</v>
          </cell>
          <cell r="C6491" t="str">
            <v>ARIADNE OMAR</v>
          </cell>
          <cell r="D6491" t="str">
            <v>TA-25277-BM</v>
          </cell>
          <cell r="E6491" t="str">
            <v>PALOMINO GARATE LUZ MARIA</v>
          </cell>
          <cell r="F6491" t="str">
            <v>ARTESANAL</v>
          </cell>
        </row>
        <row r="6492">
          <cell r="B6492">
            <v>25278</v>
          </cell>
          <cell r="C6492" t="str">
            <v>SERGIO I</v>
          </cell>
          <cell r="D6492" t="str">
            <v>TA-25278-BM</v>
          </cell>
          <cell r="E6492" t="str">
            <v>LOPEZ CASANOVA FRANCISCA</v>
          </cell>
          <cell r="F6492" t="str">
            <v>ARTESANAL</v>
          </cell>
        </row>
        <row r="6493">
          <cell r="B6493">
            <v>25279</v>
          </cell>
          <cell r="C6493" t="str">
            <v>GRACIAS SE?R JESUS</v>
          </cell>
          <cell r="D6493" t="str">
            <v>TA-25279-BM</v>
          </cell>
          <cell r="E6493" t="str">
            <v>CRUZ MARCELO ALFREDO</v>
          </cell>
          <cell r="F6493" t="str">
            <v>ARTESANAL</v>
          </cell>
        </row>
        <row r="6494">
          <cell r="B6494">
            <v>25282</v>
          </cell>
          <cell r="C6494" t="str">
            <v>SIEMPRE CAUTIVO VII</v>
          </cell>
          <cell r="D6494" t="str">
            <v>TA-25282-BM</v>
          </cell>
          <cell r="E6494" t="str">
            <v>PANTA CHULLE HUGO HERNAN</v>
          </cell>
          <cell r="F6494" t="str">
            <v>ARTESANAL</v>
          </cell>
        </row>
        <row r="6495">
          <cell r="B6495">
            <v>25288</v>
          </cell>
          <cell r="C6495" t="str">
            <v>ITALO AARON</v>
          </cell>
          <cell r="D6495" t="str">
            <v>IO-25288-BM</v>
          </cell>
          <cell r="E6495" t="str">
            <v>MAMANI MAMANI YSRAEL MATEO ;VENTURA MAMANI JUANA</v>
          </cell>
          <cell r="F6495" t="str">
            <v>ARTESANAL</v>
          </cell>
        </row>
        <row r="6496">
          <cell r="B6496">
            <v>25291</v>
          </cell>
          <cell r="C6496" t="str">
            <v>JENZADEY</v>
          </cell>
          <cell r="D6496" t="str">
            <v>PT-25291-BM</v>
          </cell>
          <cell r="E6496" t="str">
            <v>JUAREZ JUAREZ OSWALDO</v>
          </cell>
          <cell r="F6496" t="str">
            <v>ARTESANAL</v>
          </cell>
        </row>
        <row r="6497">
          <cell r="B6497">
            <v>25293</v>
          </cell>
          <cell r="C6497" t="str">
            <v>JHON HARDLIN</v>
          </cell>
          <cell r="D6497" t="str">
            <v>PT-25293-BM</v>
          </cell>
          <cell r="E6497" t="str">
            <v>JUAREZ JUAREZ OSWALDO</v>
          </cell>
          <cell r="F6497" t="str">
            <v>ARTESANAL</v>
          </cell>
        </row>
        <row r="6498">
          <cell r="B6498">
            <v>25295</v>
          </cell>
          <cell r="C6498" t="str">
            <v>DON ROBERTO</v>
          </cell>
          <cell r="D6498" t="str">
            <v>ZS-25295-BM</v>
          </cell>
          <cell r="E6498" t="str">
            <v>FIESTAS SANTAMARIA JOSE ROBERTO</v>
          </cell>
          <cell r="F6498" t="str">
            <v>ARTESANAL</v>
          </cell>
        </row>
        <row r="6499">
          <cell r="B6499">
            <v>25296</v>
          </cell>
          <cell r="C6499" t="str">
            <v>LUIGI I</v>
          </cell>
          <cell r="D6499" t="str">
            <v>PT-25296-BM</v>
          </cell>
          <cell r="E6499" t="str">
            <v>MEZA DE LA CRUZ NATIVIDAD ADRIANA</v>
          </cell>
          <cell r="F6499" t="str">
            <v>ARTESANAL</v>
          </cell>
        </row>
        <row r="6500">
          <cell r="B6500">
            <v>25300</v>
          </cell>
          <cell r="C6500" t="str">
            <v>HNOS COLLAZOS I</v>
          </cell>
          <cell r="D6500" t="str">
            <v>PT-25300-BM</v>
          </cell>
          <cell r="E6500" t="str">
            <v>COLLAZOS PURIZACA CLAUDIO</v>
          </cell>
          <cell r="F6500" t="str">
            <v>ARTESANAL</v>
          </cell>
        </row>
        <row r="6501">
          <cell r="B6501">
            <v>25301</v>
          </cell>
          <cell r="C6501" t="str">
            <v>FELIX DAVID</v>
          </cell>
          <cell r="D6501" t="str">
            <v>PT-25301-BM</v>
          </cell>
          <cell r="E6501" t="str">
            <v>MORALES ECHE FELIX CLEMENTE</v>
          </cell>
          <cell r="F6501" t="str">
            <v>DECRETO LEGISLATIVO Nº1273</v>
          </cell>
        </row>
        <row r="6502">
          <cell r="B6502">
            <v>25303</v>
          </cell>
          <cell r="C6502" t="str">
            <v>MARIA MERCEDES</v>
          </cell>
          <cell r="D6502" t="str">
            <v>PT-25303-BM</v>
          </cell>
          <cell r="E6502" t="str">
            <v>PINGO PAZO WILSON JAVIER</v>
          </cell>
          <cell r="F6502" t="str">
            <v>ARTESANAL</v>
          </cell>
        </row>
        <row r="6503">
          <cell r="B6503">
            <v>25305</v>
          </cell>
          <cell r="C6503" t="str">
            <v>ADONAY II</v>
          </cell>
          <cell r="D6503" t="str">
            <v>CO-25305-BM</v>
          </cell>
          <cell r="E6503" t="str">
            <v>NAGASHIMA URTEAGA JOHNNY ANGEL</v>
          </cell>
          <cell r="F6503" t="str">
            <v>DECRETO LEGISLATIVO Nº1273</v>
          </cell>
        </row>
        <row r="6504">
          <cell r="B6504">
            <v>25306</v>
          </cell>
          <cell r="C6504" t="str">
            <v>JOSE ANTONY</v>
          </cell>
          <cell r="D6504" t="str">
            <v>IO-25306-BM</v>
          </cell>
          <cell r="E6504" t="str">
            <v>ARRAZOLA MAMANI GUILLERMO</v>
          </cell>
          <cell r="F6504" t="str">
            <v>ARTESANAL</v>
          </cell>
        </row>
        <row r="6505">
          <cell r="B6505">
            <v>25307</v>
          </cell>
          <cell r="C6505" t="str">
            <v>MI MA?QUITA</v>
          </cell>
          <cell r="D6505" t="str">
            <v>PL-25307-BM</v>
          </cell>
          <cell r="E6505" t="str">
            <v>CASTILLO HUANCA PIO ANGEL</v>
          </cell>
          <cell r="F6505" t="str">
            <v>ARTESANAL</v>
          </cell>
        </row>
        <row r="6506">
          <cell r="B6506">
            <v>25308</v>
          </cell>
          <cell r="C6506" t="str">
            <v>BENDICION DE DIOS I</v>
          </cell>
          <cell r="D6506" t="str">
            <v>PL-25308-BM</v>
          </cell>
          <cell r="E6506" t="str">
            <v>BECERRA YRIGOIN URBANO</v>
          </cell>
          <cell r="F6506" t="str">
            <v>ARTESANAL</v>
          </cell>
        </row>
        <row r="6507">
          <cell r="B6507">
            <v>25310</v>
          </cell>
          <cell r="C6507" t="str">
            <v>BENDICION DE DIOS II</v>
          </cell>
          <cell r="D6507" t="str">
            <v>PL-25310-BM</v>
          </cell>
          <cell r="E6507" t="str">
            <v>BECERRA YRIGOIN URBANO</v>
          </cell>
          <cell r="F6507" t="str">
            <v>ARTESANAL</v>
          </cell>
        </row>
        <row r="6508">
          <cell r="B6508">
            <v>25314</v>
          </cell>
          <cell r="C6508" t="str">
            <v>CHAVAL I</v>
          </cell>
          <cell r="D6508" t="str">
            <v>CE-25314-BM</v>
          </cell>
          <cell r="E6508" t="str">
            <v>JUAREZ JARA WALTER DAVID</v>
          </cell>
          <cell r="F6508" t="str">
            <v>ARTESANAL</v>
          </cell>
        </row>
        <row r="6509">
          <cell r="B6509">
            <v>25317</v>
          </cell>
          <cell r="C6509" t="str">
            <v>SAN PEDRO</v>
          </cell>
          <cell r="D6509" t="str">
            <v>PT-25317-BM</v>
          </cell>
          <cell r="E6509" t="str">
            <v>GOMEZ ESPINOZA JULIO PEDRO</v>
          </cell>
          <cell r="F6509" t="str">
            <v>ARTESANAL</v>
          </cell>
        </row>
        <row r="6510">
          <cell r="B6510">
            <v>25319</v>
          </cell>
          <cell r="C6510" t="str">
            <v>MATEO</v>
          </cell>
          <cell r="D6510" t="str">
            <v>ZS-25319-BM</v>
          </cell>
          <cell r="E6510" t="str">
            <v>CESPEDES ELIAS MARCOS MATEO</v>
          </cell>
          <cell r="F6510" t="str">
            <v>ARTESANAL</v>
          </cell>
        </row>
        <row r="6511">
          <cell r="B6511">
            <v>25321</v>
          </cell>
          <cell r="C6511" t="str">
            <v>FRANCISCO JAVIER</v>
          </cell>
          <cell r="D6511" t="str">
            <v>PT-25321-BM</v>
          </cell>
          <cell r="E6511" t="str">
            <v>CHANAVA NOLE FELIPE JESUS</v>
          </cell>
          <cell r="F6511" t="str">
            <v>DECRETO LEGISLATIVO Nº1273</v>
          </cell>
        </row>
        <row r="6512">
          <cell r="B6512">
            <v>25323</v>
          </cell>
          <cell r="C6512" t="str">
            <v>D.V.J.D</v>
          </cell>
          <cell r="D6512" t="str">
            <v>PT-25323-BM</v>
          </cell>
          <cell r="E6512" t="str">
            <v>ARAUJO MIRANDA RAMON</v>
          </cell>
          <cell r="F6512" t="str">
            <v>ARTESANAL</v>
          </cell>
        </row>
        <row r="6513">
          <cell r="B6513">
            <v>25324</v>
          </cell>
          <cell r="C6513" t="str">
            <v>CAMBITA</v>
          </cell>
          <cell r="D6513" t="str">
            <v>ZS-25324-BM</v>
          </cell>
          <cell r="E6513" t="str">
            <v>CALDERON RUIZ FELIX</v>
          </cell>
          <cell r="F6513" t="str">
            <v>DECRETO LEGISLATIVO Nº1273</v>
          </cell>
        </row>
        <row r="6514">
          <cell r="B6514">
            <v>25325</v>
          </cell>
          <cell r="C6514" t="str">
            <v>HETEL</v>
          </cell>
          <cell r="D6514" t="str">
            <v>PT-25325-BM</v>
          </cell>
          <cell r="E6514" t="str">
            <v>AYALA CHUNGA HEMEREGILDO</v>
          </cell>
          <cell r="F6514" t="str">
            <v>DECRETO LEGISLATIVO Nº1273</v>
          </cell>
        </row>
        <row r="6515">
          <cell r="B6515">
            <v>25327</v>
          </cell>
          <cell r="C6515" t="str">
            <v>SE?R CAUTIVO</v>
          </cell>
          <cell r="D6515" t="str">
            <v>ZS-25327-BM</v>
          </cell>
          <cell r="E6515" t="str">
            <v>CAMPOS UBILLUS SANTIAGO GUSMAN</v>
          </cell>
          <cell r="F6515" t="str">
            <v>DECRETO LEGISLATIVO Nº1273</v>
          </cell>
        </row>
        <row r="6516">
          <cell r="B6516">
            <v>25329</v>
          </cell>
          <cell r="C6516" t="str">
            <v>ENOC</v>
          </cell>
          <cell r="D6516" t="str">
            <v>ZS-25329-BM</v>
          </cell>
          <cell r="E6516" t="str">
            <v>FIESTAS QUIROGA FRANCISCO GERMAN</v>
          </cell>
          <cell r="F6516" t="str">
            <v>ARTESANAL</v>
          </cell>
        </row>
        <row r="6517">
          <cell r="B6517">
            <v>25330</v>
          </cell>
          <cell r="C6517" t="str">
            <v>JOSE JUNIOR</v>
          </cell>
          <cell r="D6517" t="str">
            <v>PT-25330-BM</v>
          </cell>
          <cell r="E6517" t="str">
            <v>PUESCAS GALAN LUIS FRANCISCO</v>
          </cell>
          <cell r="F6517" t="str">
            <v>DECRETO LEGISLATIVO Nº1273</v>
          </cell>
        </row>
        <row r="6518">
          <cell r="B6518">
            <v>25332</v>
          </cell>
          <cell r="C6518" t="str">
            <v>JOSE JUNIOR II</v>
          </cell>
          <cell r="D6518" t="str">
            <v>PT-25332-BM</v>
          </cell>
          <cell r="E6518" t="str">
            <v>PUESCAS GALAN LUIS FRANCISCO</v>
          </cell>
          <cell r="F6518" t="str">
            <v>DECRETO LEGISLATIVO Nº1273</v>
          </cell>
        </row>
        <row r="6519">
          <cell r="B6519">
            <v>25333</v>
          </cell>
          <cell r="C6519" t="str">
            <v>ASTRO REY II</v>
          </cell>
          <cell r="D6519" t="str">
            <v>ZS-25333-BM</v>
          </cell>
          <cell r="E6519" t="str">
            <v>SALDARRIAGA NOLASCO GEORGINA</v>
          </cell>
          <cell r="F6519" t="str">
            <v>DECRETO LEGISLATIVO Nº1273</v>
          </cell>
        </row>
        <row r="6520">
          <cell r="B6520">
            <v>25343</v>
          </cell>
          <cell r="C6520" t="str">
            <v>JEHOVA ES LUZ DEL MUNDO</v>
          </cell>
          <cell r="D6520" t="str">
            <v>TA-25343-CM</v>
          </cell>
          <cell r="E6520" t="str">
            <v>LLUEN SALAZAR WILBERTO</v>
          </cell>
          <cell r="F6520" t="str">
            <v>ARTESANAL</v>
          </cell>
        </row>
        <row r="6521">
          <cell r="B6521">
            <v>25346</v>
          </cell>
          <cell r="C6521" t="str">
            <v>LEYNNI II</v>
          </cell>
          <cell r="D6521" t="str">
            <v>TA-25346-BM</v>
          </cell>
          <cell r="E6521" t="str">
            <v>LARA RODRIGUEZ JUAN CARLOS</v>
          </cell>
          <cell r="F6521" t="str">
            <v>ARTESANAL</v>
          </cell>
        </row>
        <row r="6522">
          <cell r="B6522">
            <v>25348</v>
          </cell>
          <cell r="C6522" t="str">
            <v>ESPIRITU DE DIOS II</v>
          </cell>
          <cell r="D6522" t="str">
            <v>TA-25348-BM</v>
          </cell>
          <cell r="E6522" t="str">
            <v>PURIZACA VITE JOSE ORMEL</v>
          </cell>
          <cell r="F6522" t="str">
            <v>DS. 006-2016-PRODUCE</v>
          </cell>
        </row>
        <row r="6523">
          <cell r="B6523">
            <v>25349</v>
          </cell>
          <cell r="C6523" t="str">
            <v>ANGELA Y LUIS</v>
          </cell>
          <cell r="D6523" t="str">
            <v>TA-25349-BM</v>
          </cell>
          <cell r="E6523" t="str">
            <v>ALZUGARAY TUMBAJULCA MOISES IDUALDO</v>
          </cell>
          <cell r="F6523" t="str">
            <v>ARTESANAL</v>
          </cell>
        </row>
        <row r="6524">
          <cell r="B6524">
            <v>25356</v>
          </cell>
          <cell r="C6524" t="str">
            <v>LEYNNI I</v>
          </cell>
          <cell r="D6524" t="str">
            <v>TA-25356-BM</v>
          </cell>
          <cell r="E6524" t="str">
            <v>LARA RODRIGUEZ JUAN CARLOS</v>
          </cell>
          <cell r="F6524" t="str">
            <v>ARTESANAL</v>
          </cell>
        </row>
        <row r="6525">
          <cell r="B6525">
            <v>25367</v>
          </cell>
          <cell r="C6525" t="str">
            <v>DANIEL II</v>
          </cell>
          <cell r="D6525" t="str">
            <v>TA-25367-BM</v>
          </cell>
          <cell r="E6525" t="str">
            <v>MARVEN S.R.L.</v>
          </cell>
          <cell r="F6525" t="str">
            <v>MENOR ESCALA</v>
          </cell>
        </row>
        <row r="6526">
          <cell r="B6526">
            <v>25377</v>
          </cell>
          <cell r="C6526" t="str">
            <v>YERI</v>
          </cell>
          <cell r="D6526" t="str">
            <v>ZS-25377-BM</v>
          </cell>
          <cell r="E6526" t="str">
            <v>CALDERON QUEREVALU JACINTO</v>
          </cell>
          <cell r="F6526" t="str">
            <v>DECRETO LEGISLATIVO Nº1273</v>
          </cell>
        </row>
        <row r="6527">
          <cell r="B6527">
            <v>25378</v>
          </cell>
          <cell r="C6527" t="str">
            <v>TRES HERMANOS</v>
          </cell>
          <cell r="D6527" t="str">
            <v>TA-25378-BM</v>
          </cell>
          <cell r="E6527" t="str">
            <v>SABAS FIESTAS PEDRO PABLO</v>
          </cell>
          <cell r="F6527" t="str">
            <v>DECRETO LEGISLATIVO Nº1273</v>
          </cell>
        </row>
        <row r="6528">
          <cell r="B6528">
            <v>25381</v>
          </cell>
          <cell r="C6528" t="str">
            <v>YEJURO</v>
          </cell>
          <cell r="D6528" t="str">
            <v>ZS-25381-BM</v>
          </cell>
          <cell r="E6528" t="str">
            <v>MECA DIOS JAIME</v>
          </cell>
          <cell r="F6528" t="str">
            <v>DECRETO LEGISLATIVO Nº1273</v>
          </cell>
        </row>
        <row r="6529">
          <cell r="B6529">
            <v>25386</v>
          </cell>
          <cell r="C6529" t="str">
            <v>DON SEBASTIAN II</v>
          </cell>
          <cell r="D6529" t="str">
            <v>ZS-25386-BM</v>
          </cell>
          <cell r="E6529" t="str">
            <v>PAZO ANTON SIXTO JUSTO</v>
          </cell>
          <cell r="F6529" t="str">
            <v>ARTESANAL</v>
          </cell>
        </row>
        <row r="6530">
          <cell r="B6530">
            <v>25388</v>
          </cell>
          <cell r="C6530" t="str">
            <v>ALEXA VIOLETA</v>
          </cell>
          <cell r="D6530" t="str">
            <v>PL-25388-BM</v>
          </cell>
          <cell r="E6530" t="str">
            <v>DE LA CRUZ PAZ SALVADOR</v>
          </cell>
          <cell r="F6530" t="str">
            <v>ARTESANAL</v>
          </cell>
        </row>
        <row r="6531">
          <cell r="B6531">
            <v>25389</v>
          </cell>
          <cell r="C6531" t="str">
            <v>MARIA ELENA</v>
          </cell>
          <cell r="D6531" t="str">
            <v>PL-25389-BM</v>
          </cell>
          <cell r="E6531" t="str">
            <v>SANDOVAL JACINTO BILY NESTOR</v>
          </cell>
          <cell r="F6531" t="str">
            <v>ARTESANAL</v>
          </cell>
        </row>
        <row r="6532">
          <cell r="B6532">
            <v>25390</v>
          </cell>
          <cell r="C6532" t="str">
            <v>OH BUEN JESUS</v>
          </cell>
          <cell r="D6532" t="str">
            <v>TA-25390-BM</v>
          </cell>
          <cell r="E6532" t="str">
            <v>TUME PANTA JOSE ALBERTO</v>
          </cell>
          <cell r="F6532" t="str">
            <v>DECRETO LEGISLATIVO Nº1273</v>
          </cell>
        </row>
        <row r="6533">
          <cell r="B6533">
            <v>25391</v>
          </cell>
          <cell r="C6533" t="str">
            <v>RECUERDO DE SAN ISIDRO</v>
          </cell>
          <cell r="D6533" t="str">
            <v>TA-25391-BM</v>
          </cell>
          <cell r="E6533" t="str">
            <v>MARTINEZ CALDERON HERNAN ;MARTINEZ CALDERON JULIO CESAR</v>
          </cell>
          <cell r="F6533" t="str">
            <v>ARTESANAL</v>
          </cell>
        </row>
        <row r="6534">
          <cell r="B6534">
            <v>25400</v>
          </cell>
          <cell r="C6534" t="str">
            <v>CAJAS REALES</v>
          </cell>
          <cell r="D6534" t="str">
            <v>IO-25400-BM</v>
          </cell>
          <cell r="E6534" t="str">
            <v>MARCE CHIRAPO GRACIELA</v>
          </cell>
          <cell r="F6534" t="str">
            <v>ARTESANAL</v>
          </cell>
        </row>
        <row r="6535">
          <cell r="B6535">
            <v>25402</v>
          </cell>
          <cell r="C6535" t="str">
            <v>LUIS CARLOS</v>
          </cell>
          <cell r="D6535" t="str">
            <v>PS-25402-BM</v>
          </cell>
          <cell r="E6535" t="str">
            <v>BARRIENTOS VALENZUELA CARLOS FELIPE ;GUTIERREZ ASIN YENNY</v>
          </cell>
          <cell r="F6535" t="str">
            <v>DECRETO LEGISLATIVO Nº1273</v>
          </cell>
        </row>
        <row r="6536">
          <cell r="B6536">
            <v>25404</v>
          </cell>
          <cell r="C6536" t="str">
            <v>LUCERITO</v>
          </cell>
          <cell r="D6536" t="str">
            <v>CE-25404-BM</v>
          </cell>
          <cell r="E6536" t="str">
            <v>BERNUY CUELLAR MAXIMO</v>
          </cell>
          <cell r="F6536" t="str">
            <v>ARTESANAL</v>
          </cell>
        </row>
        <row r="6537">
          <cell r="B6537">
            <v>25405</v>
          </cell>
          <cell r="C6537" t="str">
            <v>VICTOR HUGO 2</v>
          </cell>
          <cell r="D6537" t="str">
            <v>CE-25405-BM</v>
          </cell>
          <cell r="E6537" t="str">
            <v>LA NEGRA BARRERA JOSE LUIS</v>
          </cell>
          <cell r="F6537" t="str">
            <v>ARTESANAL</v>
          </cell>
        </row>
        <row r="6538">
          <cell r="B6538">
            <v>25406</v>
          </cell>
          <cell r="C6538" t="str">
            <v>DON JULIAN</v>
          </cell>
          <cell r="D6538" t="str">
            <v>CE-25406-BM</v>
          </cell>
          <cell r="E6538" t="str">
            <v>HUAMANCHUMO CHONCEN EDGARDO RENAN</v>
          </cell>
          <cell r="F6538" t="str">
            <v>ARTESANAL</v>
          </cell>
        </row>
        <row r="6539">
          <cell r="B6539">
            <v>25411</v>
          </cell>
          <cell r="C6539" t="str">
            <v>JULIA II</v>
          </cell>
          <cell r="D6539" t="str">
            <v>CE-25411-BM</v>
          </cell>
          <cell r="E6539" t="str">
            <v>VENEGAS BURGOS LUIS ENRIQUE</v>
          </cell>
          <cell r="F6539" t="str">
            <v>ARTESANAL</v>
          </cell>
        </row>
        <row r="6540">
          <cell r="B6540">
            <v>25412</v>
          </cell>
          <cell r="C6540" t="str">
            <v>JULIA I</v>
          </cell>
          <cell r="D6540" t="str">
            <v>CE-25412-BM</v>
          </cell>
          <cell r="E6540" t="str">
            <v>VENEGAS BURGOS LUIS ENRIQUE</v>
          </cell>
          <cell r="F6540" t="str">
            <v>ARTESANAL</v>
          </cell>
        </row>
        <row r="6541">
          <cell r="B6541">
            <v>25413</v>
          </cell>
          <cell r="C6541" t="str">
            <v>ALETA</v>
          </cell>
          <cell r="D6541" t="str">
            <v>CE-25413-BM</v>
          </cell>
          <cell r="E6541" t="str">
            <v>VELASQUEZ QUIJANO JACINTO</v>
          </cell>
          <cell r="F6541" t="str">
            <v>DECRETO LEGISLATIVO Nº1273</v>
          </cell>
        </row>
        <row r="6542">
          <cell r="B6542">
            <v>25414</v>
          </cell>
          <cell r="C6542" t="str">
            <v>SHEFITA I</v>
          </cell>
          <cell r="D6542" t="str">
            <v>CE-25414-BM</v>
          </cell>
          <cell r="E6542" t="str">
            <v>MIMBELA ACOSTA VICTOR RAUL</v>
          </cell>
          <cell r="F6542" t="str">
            <v>DECRETO LEGISLATIVO Nº1273</v>
          </cell>
        </row>
        <row r="6543">
          <cell r="B6543">
            <v>25436</v>
          </cell>
          <cell r="C6543" t="str">
            <v>JUAN &amp; JUNIOR II</v>
          </cell>
          <cell r="D6543" t="str">
            <v>PS-25436-BM</v>
          </cell>
          <cell r="E6543" t="str">
            <v>ROJAS TOCUNAGA MIRIAM BEATRIZ</v>
          </cell>
          <cell r="F6543" t="str">
            <v>ARTESANAL</v>
          </cell>
        </row>
        <row r="6544">
          <cell r="B6544">
            <v>25437</v>
          </cell>
          <cell r="C6544" t="str">
            <v>DON MECHE</v>
          </cell>
          <cell r="D6544" t="str">
            <v>PL-25437-CM</v>
          </cell>
          <cell r="E6544" t="str">
            <v>LOPEZ CHAFLOQUE JOSE MERCEDES</v>
          </cell>
          <cell r="F6544" t="str">
            <v>ARTESANAL</v>
          </cell>
        </row>
        <row r="6545">
          <cell r="B6545">
            <v>25440</v>
          </cell>
          <cell r="C6545" t="str">
            <v>JUAN JOSE</v>
          </cell>
          <cell r="D6545" t="str">
            <v>PT-25440-BM</v>
          </cell>
          <cell r="E6545" t="str">
            <v>ANTON MARCIAL PATRICIA MARISOL ;RUIZ PANTA JOSE</v>
          </cell>
          <cell r="F6545" t="str">
            <v>DECRETO LEGISLATIVO Nº1273</v>
          </cell>
        </row>
        <row r="6546">
          <cell r="B6546">
            <v>25453</v>
          </cell>
          <cell r="C6546" t="str">
            <v>MERCY LISBETH</v>
          </cell>
          <cell r="D6546" t="str">
            <v>PT-25453-BM</v>
          </cell>
          <cell r="E6546" t="str">
            <v>ANTON CHAPILLIQUEN GENARO NICOLAS</v>
          </cell>
          <cell r="F6546" t="str">
            <v>DECRETO LEGISLATIVO Nº1273</v>
          </cell>
        </row>
        <row r="6547">
          <cell r="B6547">
            <v>25456</v>
          </cell>
          <cell r="C6547" t="str">
            <v>EL VAGO</v>
          </cell>
          <cell r="D6547" t="str">
            <v>PT-25456-BM</v>
          </cell>
          <cell r="E6547" t="str">
            <v>SANCHEZ RAMOS JACOB</v>
          </cell>
          <cell r="F6547" t="str">
            <v>ARTESANAL</v>
          </cell>
        </row>
        <row r="6548">
          <cell r="B6548">
            <v>25458</v>
          </cell>
          <cell r="C6548" t="str">
            <v>ILUMINAME SE?R</v>
          </cell>
          <cell r="D6548" t="str">
            <v>PT-25458-BM</v>
          </cell>
          <cell r="E6548" t="str">
            <v>PANTA PAZOS RAMON</v>
          </cell>
          <cell r="F6548" t="str">
            <v>DECRETO LEGISLATIVO Nº1273</v>
          </cell>
        </row>
        <row r="6549">
          <cell r="B6549">
            <v>25461</v>
          </cell>
          <cell r="C6549" t="str">
            <v>SAN JUAN BAUTISTA I</v>
          </cell>
          <cell r="D6549" t="str">
            <v>PL-25461-BM</v>
          </cell>
          <cell r="E6549" t="str">
            <v>FLORES CHAFLOQUE PAULINO ;GALAN DE FLORES MARIA NIEVES</v>
          </cell>
          <cell r="F6549" t="str">
            <v>ARTESANAL</v>
          </cell>
        </row>
        <row r="6550">
          <cell r="B6550">
            <v>25462</v>
          </cell>
          <cell r="C6550" t="str">
            <v>ROSITA I</v>
          </cell>
          <cell r="D6550" t="str">
            <v>CE-25462-BM</v>
          </cell>
          <cell r="E6550" t="str">
            <v>SABOGAL RONCAL NANCY BEATRIZ</v>
          </cell>
          <cell r="F6550" t="str">
            <v>DECRETO LEGISLATIVO Nº1273</v>
          </cell>
        </row>
        <row r="6551">
          <cell r="B6551">
            <v>25463</v>
          </cell>
          <cell r="C6551" t="str">
            <v>SAN PEDRO</v>
          </cell>
          <cell r="D6551" t="str">
            <v>TA-25463-BM</v>
          </cell>
          <cell r="E6551" t="str">
            <v>PURIZACA CORONADO PEDRO</v>
          </cell>
          <cell r="F6551" t="str">
            <v>ARTESANAL</v>
          </cell>
        </row>
        <row r="6552">
          <cell r="B6552">
            <v>25492</v>
          </cell>
          <cell r="C6552" t="str">
            <v>OREJON III</v>
          </cell>
          <cell r="D6552" t="str">
            <v>CE-25492-BM</v>
          </cell>
          <cell r="E6552" t="str">
            <v>ROMERO FERNANDEZ JUAN MIGUEL</v>
          </cell>
          <cell r="F6552" t="str">
            <v>DECRETO LEGISLATIVO Nº1273</v>
          </cell>
        </row>
        <row r="6553">
          <cell r="B6553">
            <v>25497</v>
          </cell>
          <cell r="C6553" t="str">
            <v>ORGULLO DE SAN PEDRO</v>
          </cell>
          <cell r="D6553" t="str">
            <v>PL-25497-BM</v>
          </cell>
          <cell r="E6553" t="str">
            <v>CUSTODIO DE FENCO FRANCISCA LUCRECIA</v>
          </cell>
          <cell r="F6553" t="str">
            <v>ARTESANAL</v>
          </cell>
        </row>
        <row r="6554">
          <cell r="B6554">
            <v>25524</v>
          </cell>
          <cell r="C6554" t="str">
            <v>CATALINA</v>
          </cell>
          <cell r="D6554" t="str">
            <v>CE-25524-BM</v>
          </cell>
          <cell r="E6554" t="str">
            <v>RONDON SALAZAR JUSTINO ISIDORO</v>
          </cell>
          <cell r="F6554" t="str">
            <v>DECRETO LEGISLATIVO Nº1273</v>
          </cell>
        </row>
        <row r="6555">
          <cell r="B6555">
            <v>25531</v>
          </cell>
          <cell r="C6555" t="str">
            <v>MILENIUM</v>
          </cell>
          <cell r="D6555" t="str">
            <v>SY-25531-BM</v>
          </cell>
          <cell r="E6555" t="str">
            <v>PUNIN PARRAGA HEDDY BETSABE ;TORRES BRINGAS ORLANDO NICOLAS</v>
          </cell>
          <cell r="F6555" t="str">
            <v>ARTESANAL</v>
          </cell>
        </row>
        <row r="6556">
          <cell r="B6556">
            <v>25533</v>
          </cell>
          <cell r="C6556" t="str">
            <v>JUAN ANDRES</v>
          </cell>
          <cell r="D6556" t="str">
            <v>SY-25533-BM</v>
          </cell>
          <cell r="E6556" t="str">
            <v>SILES PIMINCHUMO WALTER ZOE</v>
          </cell>
          <cell r="F6556" t="str">
            <v>ARTESANAL</v>
          </cell>
        </row>
        <row r="6557">
          <cell r="B6557">
            <v>25538</v>
          </cell>
          <cell r="C6557" t="str">
            <v>BUCANERT</v>
          </cell>
          <cell r="D6557" t="str">
            <v>SY-25538-BM</v>
          </cell>
          <cell r="E6557" t="str">
            <v>FRANCIA MONSALVE JULIA ISOLINA</v>
          </cell>
          <cell r="F6557" t="str">
            <v>ARTESANAL</v>
          </cell>
        </row>
        <row r="6558">
          <cell r="B6558">
            <v>25571</v>
          </cell>
          <cell r="C6558" t="str">
            <v>VIRGEN DEL BUEN PASO I</v>
          </cell>
          <cell r="D6558" t="str">
            <v>MO-25571-BM</v>
          </cell>
          <cell r="E6558" t="str">
            <v>RAMOS DE LA CRUZ COSME ADOLFO</v>
          </cell>
          <cell r="F6558" t="str">
            <v>ARTESANAL</v>
          </cell>
        </row>
        <row r="6559">
          <cell r="B6559">
            <v>25588</v>
          </cell>
          <cell r="C6559" t="str">
            <v>GERMAN EDUARDO I</v>
          </cell>
          <cell r="D6559" t="str">
            <v>CE-25588-BM</v>
          </cell>
          <cell r="E6559" t="str">
            <v>ALIAGA VASQUEZ MARELINDA</v>
          </cell>
          <cell r="F6559" t="str">
            <v>ARTESANAL</v>
          </cell>
        </row>
        <row r="6560">
          <cell r="B6560">
            <v>25597</v>
          </cell>
          <cell r="C6560" t="str">
            <v>BRAYAN STALIN</v>
          </cell>
          <cell r="D6560" t="str">
            <v>ZS-25597-BM</v>
          </cell>
          <cell r="E6560" t="str">
            <v>OLIVOS VARGAS JHON MARTIN</v>
          </cell>
          <cell r="F6560" t="str">
            <v>DECRETO LEGISLATIVO Nº1273</v>
          </cell>
        </row>
        <row r="6561">
          <cell r="B6561">
            <v>25600</v>
          </cell>
          <cell r="C6561" t="str">
            <v>BENDICION DE DIOS</v>
          </cell>
          <cell r="D6561" t="str">
            <v>ZS-25600-BM</v>
          </cell>
          <cell r="E6561" t="str">
            <v>CARCAMO PRIETO PEDRO</v>
          </cell>
          <cell r="F6561" t="str">
            <v>DECRETO LEGISLATIVO Nº1273</v>
          </cell>
        </row>
        <row r="6562">
          <cell r="B6562">
            <v>25602</v>
          </cell>
          <cell r="C6562" t="str">
            <v>CRUZ DE CHALPON</v>
          </cell>
          <cell r="D6562" t="str">
            <v>TA-25602-BM</v>
          </cell>
          <cell r="E6562" t="str">
            <v>SALDARRIAGA SERNAQUE RAMON</v>
          </cell>
          <cell r="F6562" t="str">
            <v>DECRETO LEGISLATIVO Nº1273</v>
          </cell>
        </row>
        <row r="6563">
          <cell r="B6563">
            <v>25605</v>
          </cell>
          <cell r="C6563" t="str">
            <v>JOEL I</v>
          </cell>
          <cell r="D6563" t="str">
            <v>TA-25605-BM</v>
          </cell>
          <cell r="E6563" t="str">
            <v>PANTA ECA SEBASTIAN</v>
          </cell>
          <cell r="F6563" t="str">
            <v>ARTESANAL</v>
          </cell>
        </row>
        <row r="6564">
          <cell r="B6564">
            <v>25609</v>
          </cell>
          <cell r="C6564" t="str">
            <v>DIVINO ANGEL</v>
          </cell>
          <cell r="D6564" t="str">
            <v>ZS-25609-BM</v>
          </cell>
          <cell r="E6564" t="str">
            <v>VALLADARES MARCHAN MARLO DAGOBERTO</v>
          </cell>
          <cell r="F6564" t="str">
            <v>ARTESANAL</v>
          </cell>
        </row>
        <row r="6565">
          <cell r="B6565">
            <v>25616</v>
          </cell>
          <cell r="C6565" t="str">
            <v>FELIX RAFAEL</v>
          </cell>
          <cell r="D6565" t="str">
            <v>ZS-25616-BM</v>
          </cell>
          <cell r="E6565" t="str">
            <v>ORTIZ MENDOZA FELIX</v>
          </cell>
          <cell r="F6565" t="str">
            <v>ARTESANAL</v>
          </cell>
        </row>
        <row r="6566">
          <cell r="B6566">
            <v>25640</v>
          </cell>
          <cell r="C6566" t="str">
            <v>SIEMPRE EL DELFIN</v>
          </cell>
          <cell r="D6566" t="str">
            <v>TA-25640-BM</v>
          </cell>
          <cell r="E6566" t="str">
            <v>ECA PUESCAS RUTH ELIZABETH</v>
          </cell>
          <cell r="F6566" t="str">
            <v>ARTESANAL</v>
          </cell>
        </row>
        <row r="6567">
          <cell r="B6567">
            <v>25662</v>
          </cell>
          <cell r="C6567" t="str">
            <v>MI BUEN JESUS</v>
          </cell>
          <cell r="D6567" t="str">
            <v>CE-25662-BM</v>
          </cell>
          <cell r="E6567" t="str">
            <v>RAMOS BARRIOS LUIS ANGEL</v>
          </cell>
          <cell r="F6567" t="str">
            <v>DECRETO LEGISLATIVO Nº1273</v>
          </cell>
        </row>
        <row r="6568">
          <cell r="B6568">
            <v>25672</v>
          </cell>
          <cell r="C6568" t="str">
            <v>BENDICION DE DIOS I</v>
          </cell>
          <cell r="D6568" t="str">
            <v>PT-25672-BM</v>
          </cell>
          <cell r="E6568" t="str">
            <v>MARTINEZ MORALES WALTER</v>
          </cell>
          <cell r="F6568" t="str">
            <v>DECRETO LEGISLATIVO Nº1273</v>
          </cell>
        </row>
        <row r="6569">
          <cell r="B6569">
            <v>25673</v>
          </cell>
          <cell r="C6569" t="str">
            <v>EL PROLETARIO</v>
          </cell>
          <cell r="D6569" t="str">
            <v>PT-25673-BM</v>
          </cell>
          <cell r="E6569" t="str">
            <v>MELGAREJO FIGUEROA MARCOS ESTEBAN</v>
          </cell>
          <cell r="F6569" t="str">
            <v>ARTESANAL</v>
          </cell>
        </row>
        <row r="6570">
          <cell r="B6570">
            <v>25684</v>
          </cell>
          <cell r="C6570" t="str">
            <v>APAR MAR DE GRAU I</v>
          </cell>
          <cell r="D6570" t="str">
            <v>PT-25684-BM</v>
          </cell>
          <cell r="E6570" t="str">
            <v>TORRES ORE MAURO</v>
          </cell>
          <cell r="F6570" t="str">
            <v>ARTESANAL</v>
          </cell>
        </row>
        <row r="6571">
          <cell r="B6571">
            <v>25687</v>
          </cell>
          <cell r="C6571" t="str">
            <v>DIOS Y MI MADRE</v>
          </cell>
          <cell r="D6571" t="str">
            <v>PT-25687-BM</v>
          </cell>
          <cell r="E6571" t="str">
            <v>HERNANDEZ GARCIA YONNY ALEJANDRO</v>
          </cell>
          <cell r="F6571" t="str">
            <v>ARTESANAL</v>
          </cell>
        </row>
        <row r="6572">
          <cell r="B6572">
            <v>25702</v>
          </cell>
          <cell r="C6572" t="str">
            <v>BELEN</v>
          </cell>
          <cell r="D6572" t="str">
            <v>PT-25702-BM</v>
          </cell>
          <cell r="E6572" t="str">
            <v>IMAN ESPINOZA JUAN</v>
          </cell>
          <cell r="F6572" t="str">
            <v>ARTESANAL</v>
          </cell>
        </row>
        <row r="6573">
          <cell r="B6573">
            <v>25709</v>
          </cell>
          <cell r="C6573" t="str">
            <v>LISETH I</v>
          </cell>
          <cell r="D6573" t="str">
            <v>TA-25709-BM</v>
          </cell>
          <cell r="E6573" t="str">
            <v>OVIEDO MACHARE LISETH CLEOTILDE</v>
          </cell>
          <cell r="F6573" t="str">
            <v>ARTESANAL</v>
          </cell>
        </row>
        <row r="6574">
          <cell r="B6574">
            <v>25710</v>
          </cell>
          <cell r="C6574" t="str">
            <v>GME MARIA Y JESUS</v>
          </cell>
          <cell r="D6574" t="str">
            <v>TA-25710-BM</v>
          </cell>
          <cell r="E6574" t="str">
            <v>GALAN VITE DE CASTILLO MARIBEL MARGOT</v>
          </cell>
          <cell r="F6574" t="str">
            <v>DECRETO LEGISLATIVO Nº1273</v>
          </cell>
        </row>
        <row r="6575">
          <cell r="B6575">
            <v>25718</v>
          </cell>
          <cell r="C6575" t="str">
            <v>MI ESTRELLA</v>
          </cell>
          <cell r="D6575" t="str">
            <v>ZS-25718-BM</v>
          </cell>
          <cell r="E6575" t="str">
            <v>PALACIOS CHIROQUE RAUL</v>
          </cell>
          <cell r="F6575" t="str">
            <v>ARTESANAL</v>
          </cell>
        </row>
        <row r="6576">
          <cell r="B6576">
            <v>25719</v>
          </cell>
          <cell r="C6576" t="str">
            <v>SIEMPRE ROSITA</v>
          </cell>
          <cell r="D6576" t="str">
            <v>ZS-25719-BM</v>
          </cell>
          <cell r="E6576" t="str">
            <v>PANTA LLENQUE CRESENCIO</v>
          </cell>
          <cell r="F6576" t="str">
            <v>DECRETO LEGISLATIVO Nº1273</v>
          </cell>
        </row>
        <row r="6577">
          <cell r="B6577">
            <v>25720</v>
          </cell>
          <cell r="C6577" t="str">
            <v>ANDREAS II</v>
          </cell>
          <cell r="D6577" t="str">
            <v>ZS-25720-BM</v>
          </cell>
          <cell r="E6577" t="str">
            <v>PE? FALLA YESSICA VANESA</v>
          </cell>
          <cell r="F6577" t="str">
            <v>ARTESANAL</v>
          </cell>
        </row>
        <row r="6578">
          <cell r="B6578">
            <v>25721</v>
          </cell>
          <cell r="C6578" t="str">
            <v>MARIA</v>
          </cell>
          <cell r="D6578" t="str">
            <v>ZS-25721-BM</v>
          </cell>
          <cell r="E6578" t="str">
            <v>GONZALES CHERRES WILFREDO</v>
          </cell>
          <cell r="F6578" t="str">
            <v>DECRETO LEGISLATIVO Nº1273</v>
          </cell>
        </row>
        <row r="6579">
          <cell r="B6579">
            <v>25722</v>
          </cell>
          <cell r="C6579" t="str">
            <v>DADIVA DE DIOS</v>
          </cell>
          <cell r="D6579" t="str">
            <v>ZS-25722-BM</v>
          </cell>
          <cell r="E6579" t="str">
            <v>REQUENES REQUENA SANTOS SIMON</v>
          </cell>
          <cell r="F6579" t="str">
            <v>ARTESANAL</v>
          </cell>
        </row>
        <row r="6580">
          <cell r="B6580">
            <v>25731</v>
          </cell>
          <cell r="C6580" t="str">
            <v>HUANQUITA</v>
          </cell>
          <cell r="D6580" t="str">
            <v>TA-25731-BM</v>
          </cell>
          <cell r="E6580" t="str">
            <v>IPANAQUE HUERTAS SANTOS ANTOLIN</v>
          </cell>
          <cell r="F6580" t="str">
            <v>DECRETO LEGISLATIVO Nº1273</v>
          </cell>
        </row>
        <row r="6581">
          <cell r="B6581">
            <v>25733</v>
          </cell>
          <cell r="C6581" t="str">
            <v>MERCEDITAS I</v>
          </cell>
          <cell r="D6581" t="str">
            <v>TA-25733-BM</v>
          </cell>
          <cell r="E6581" t="str">
            <v>ANTON FIESTAS GENARO</v>
          </cell>
          <cell r="F6581" t="str">
            <v>DECRETO LEGISLATIVO Nº1273</v>
          </cell>
        </row>
        <row r="6582">
          <cell r="B6582">
            <v>25739</v>
          </cell>
          <cell r="C6582" t="str">
            <v>MARIA MIA</v>
          </cell>
          <cell r="D6582" t="str">
            <v>CO-25739-CM</v>
          </cell>
          <cell r="E6582" t="str">
            <v>PTC ARMADORES SAC</v>
          </cell>
          <cell r="F6582" t="str">
            <v>MENOR ESCALA (ANCHOVETA)</v>
          </cell>
        </row>
        <row r="6583">
          <cell r="B6583">
            <v>25746</v>
          </cell>
          <cell r="C6583" t="str">
            <v>MARIA MERCEDES</v>
          </cell>
          <cell r="D6583" t="str">
            <v>PT-25746-BM</v>
          </cell>
          <cell r="E6583" t="str">
            <v>PAZO NUNURA JULIA ELENA</v>
          </cell>
          <cell r="F6583" t="str">
            <v>ARTESANAL</v>
          </cell>
        </row>
        <row r="6584">
          <cell r="B6584">
            <v>25751</v>
          </cell>
          <cell r="C6584" t="str">
            <v>GAEL Y RAMCES II</v>
          </cell>
          <cell r="D6584" t="str">
            <v>PT-25751-BM</v>
          </cell>
          <cell r="E6584" t="str">
            <v>GOICOCHEA CHAVEZ TEOFILO CUBILLAS</v>
          </cell>
          <cell r="F6584" t="str">
            <v>ARTESANAL</v>
          </cell>
        </row>
        <row r="6585">
          <cell r="B6585">
            <v>25756</v>
          </cell>
          <cell r="C6585" t="str">
            <v>APAEXMA</v>
          </cell>
          <cell r="D6585" t="str">
            <v>PT-25756-BM</v>
          </cell>
          <cell r="E6585" t="str">
            <v>AGUILERA HUANCAS SANTOS DIONICIA</v>
          </cell>
          <cell r="F6585" t="str">
            <v>DECRETO LEGISLATIVO Nº1273</v>
          </cell>
        </row>
        <row r="6586">
          <cell r="B6586">
            <v>25777</v>
          </cell>
          <cell r="C6586" t="str">
            <v>NAZARENO</v>
          </cell>
          <cell r="D6586" t="str">
            <v>ZS-25777-BM</v>
          </cell>
          <cell r="E6586" t="str">
            <v>PANTA CHULLE RUPERTO</v>
          </cell>
          <cell r="F6586" t="str">
            <v>ARTESANAL</v>
          </cell>
        </row>
        <row r="6587">
          <cell r="B6587">
            <v>25780</v>
          </cell>
          <cell r="C6587" t="str">
            <v>CAMINO DE DIOS</v>
          </cell>
          <cell r="D6587" t="str">
            <v>TA-25780-BM</v>
          </cell>
          <cell r="E6587" t="str">
            <v>PRIETO LAURIANO MARIA ISABEL</v>
          </cell>
          <cell r="F6587" t="str">
            <v>ARTESANAL</v>
          </cell>
        </row>
        <row r="6588">
          <cell r="B6588">
            <v>25784</v>
          </cell>
          <cell r="C6588" t="str">
            <v>CLAUDIA VICTORIA II</v>
          </cell>
          <cell r="D6588" t="str">
            <v>PT-25784-BM</v>
          </cell>
          <cell r="E6588" t="str">
            <v>ECHE MORALES AURELIO PAULINO</v>
          </cell>
          <cell r="F6588" t="str">
            <v>ARTESANAL</v>
          </cell>
        </row>
        <row r="6589">
          <cell r="B6589">
            <v>25792</v>
          </cell>
          <cell r="C6589" t="str">
            <v>SANTA</v>
          </cell>
          <cell r="D6589" t="str">
            <v>PT-25792-BM</v>
          </cell>
          <cell r="E6589" t="str">
            <v>SANTOS MORALES JUAN RAMON</v>
          </cell>
          <cell r="F6589" t="str">
            <v>DECRETO LEGISLATIVO Nº1273</v>
          </cell>
        </row>
        <row r="6590">
          <cell r="B6590">
            <v>25795</v>
          </cell>
          <cell r="C6590" t="str">
            <v>JHON CARLOS</v>
          </cell>
          <cell r="D6590" t="str">
            <v>SE-25795-BM</v>
          </cell>
          <cell r="E6590" t="str">
            <v>ZEVALLOS CARRE? CARLOS FERMIN</v>
          </cell>
          <cell r="F6590" t="str">
            <v>ARTESANAL</v>
          </cell>
        </row>
        <row r="6591">
          <cell r="B6591">
            <v>25805</v>
          </cell>
          <cell r="C6591" t="str">
            <v>BIENVENIDO</v>
          </cell>
          <cell r="D6591" t="str">
            <v>TA-25805-BM</v>
          </cell>
          <cell r="E6591" t="str">
            <v>CHUNGA RAMIREZ MANUEL</v>
          </cell>
          <cell r="F6591" t="str">
            <v>ARTESANAL</v>
          </cell>
        </row>
        <row r="6592">
          <cell r="B6592">
            <v>25807</v>
          </cell>
          <cell r="C6592" t="str">
            <v>LUIS ARTURO IV</v>
          </cell>
          <cell r="D6592" t="str">
            <v>IO-25807-BM</v>
          </cell>
          <cell r="E6592" t="str">
            <v>BUENO DAVILA WALTER ARTURO</v>
          </cell>
          <cell r="F6592" t="str">
            <v>ARTESANAL</v>
          </cell>
        </row>
        <row r="6593">
          <cell r="B6593">
            <v>25833</v>
          </cell>
          <cell r="C6593" t="str">
            <v>AMERICA</v>
          </cell>
          <cell r="D6593" t="str">
            <v>SE-25833-BM</v>
          </cell>
          <cell r="E6593" t="str">
            <v>CRUZ DE CORDOVA AMERICA</v>
          </cell>
          <cell r="F6593" t="str">
            <v>ARTESANAL</v>
          </cell>
        </row>
        <row r="6594">
          <cell r="B6594">
            <v>25835</v>
          </cell>
          <cell r="C6594" t="str">
            <v>MI LEYDI</v>
          </cell>
          <cell r="D6594" t="str">
            <v>TA-25835-BM</v>
          </cell>
          <cell r="E6594" t="str">
            <v>NAVARRO DE PANTA NERY ;PANTA PERICHE JUAN AQUILINO</v>
          </cell>
          <cell r="F6594" t="str">
            <v>ARTESANAL</v>
          </cell>
        </row>
        <row r="6595">
          <cell r="B6595">
            <v>25838</v>
          </cell>
          <cell r="C6595" t="str">
            <v>HALCON II</v>
          </cell>
          <cell r="D6595" t="str">
            <v>SE-25838-BM</v>
          </cell>
          <cell r="E6595" t="str">
            <v>CERNA LEON VICTOR ROBERTO</v>
          </cell>
          <cell r="F6595" t="str">
            <v>DECRETO LEGISLATIVO Nº1273</v>
          </cell>
        </row>
        <row r="6596">
          <cell r="B6596">
            <v>25842</v>
          </cell>
          <cell r="C6596" t="str">
            <v>LESLI IVONN</v>
          </cell>
          <cell r="D6596" t="str">
            <v>ZS-25842-BM</v>
          </cell>
          <cell r="E6596" t="str">
            <v>RAMOS SANDOVAL JOSE AMADO</v>
          </cell>
          <cell r="F6596" t="str">
            <v>DECRETO LEGISLATIVO Nº1273</v>
          </cell>
        </row>
        <row r="6597">
          <cell r="B6597">
            <v>25845</v>
          </cell>
          <cell r="C6597" t="str">
            <v>NI? DIEGO</v>
          </cell>
          <cell r="D6597" t="str">
            <v>ZS-25845-BM</v>
          </cell>
          <cell r="E6597" t="str">
            <v>LOPEZ GARCIA RENEIDA</v>
          </cell>
          <cell r="F6597" t="str">
            <v>DECRETO LEGISLATIVO Nº1273</v>
          </cell>
        </row>
        <row r="6598">
          <cell r="B6598">
            <v>25854</v>
          </cell>
          <cell r="C6598" t="str">
            <v>MI MELCHORITA II</v>
          </cell>
          <cell r="D6598" t="str">
            <v>PT-25854-BM</v>
          </cell>
          <cell r="E6598" t="str">
            <v>PANTA QUIROGA AUGUSTO</v>
          </cell>
          <cell r="F6598" t="str">
            <v>ARTESANAL</v>
          </cell>
        </row>
        <row r="6599">
          <cell r="B6599">
            <v>25857</v>
          </cell>
          <cell r="C6599" t="str">
            <v>NAZARENO</v>
          </cell>
          <cell r="D6599" t="str">
            <v>ZS-25857-BM</v>
          </cell>
          <cell r="E6599" t="str">
            <v>RUIZ ROJAS JUAN</v>
          </cell>
          <cell r="F6599" t="str">
            <v>ARTESANAL</v>
          </cell>
        </row>
        <row r="6600">
          <cell r="B6600">
            <v>25861</v>
          </cell>
          <cell r="C6600" t="str">
            <v>SAMUEL</v>
          </cell>
          <cell r="D6600" t="str">
            <v>PT-25861-BM</v>
          </cell>
          <cell r="E6600" t="str">
            <v>PANTA MORALES ENRIQUE</v>
          </cell>
          <cell r="F6600" t="str">
            <v>DECRETO LEGISLATIVO Nº1273</v>
          </cell>
        </row>
        <row r="6601">
          <cell r="B6601">
            <v>25868</v>
          </cell>
          <cell r="C6601" t="str">
            <v>STEFANY II</v>
          </cell>
          <cell r="D6601" t="str">
            <v>PT-25868-BM</v>
          </cell>
          <cell r="E6601" t="str">
            <v>PUESCAS GALAN JOSE JAVIER</v>
          </cell>
          <cell r="F6601" t="str">
            <v>ARTESANAL</v>
          </cell>
        </row>
        <row r="6602">
          <cell r="B6602">
            <v>25869</v>
          </cell>
          <cell r="C6602" t="str">
            <v>MI AURORA 2</v>
          </cell>
          <cell r="D6602" t="str">
            <v>PT-25869-BM</v>
          </cell>
          <cell r="E6602" t="str">
            <v>FIESTAS YENQUE ROSENDO</v>
          </cell>
          <cell r="F6602" t="str">
            <v>ARTESANAL</v>
          </cell>
        </row>
        <row r="6603">
          <cell r="B6603">
            <v>25888</v>
          </cell>
          <cell r="C6603" t="str">
            <v>HNOS CISNEROS</v>
          </cell>
          <cell r="D6603" t="str">
            <v>PT-25888-BM</v>
          </cell>
          <cell r="E6603" t="str">
            <v>CISNEROS MONZON SANTOS ELEUTERIO</v>
          </cell>
          <cell r="F6603" t="str">
            <v>ARTESANAL</v>
          </cell>
        </row>
        <row r="6604">
          <cell r="B6604">
            <v>25902</v>
          </cell>
          <cell r="C6604" t="str">
            <v>MI ROSITA</v>
          </cell>
          <cell r="D6604" t="str">
            <v>PL-25902-BM</v>
          </cell>
          <cell r="E6604" t="str">
            <v>FIESTAS GALAN JULIO ;MARTINEZ DE FIESTAS BLANCA ROSA</v>
          </cell>
          <cell r="F6604" t="str">
            <v>ARTESANAL</v>
          </cell>
        </row>
        <row r="6605">
          <cell r="B6605">
            <v>25903</v>
          </cell>
          <cell r="C6605" t="str">
            <v>MARIA ISABEL</v>
          </cell>
          <cell r="D6605" t="str">
            <v>PL-25903-BM</v>
          </cell>
          <cell r="E6605" t="str">
            <v>MORALES FIESTAS NICOLAS</v>
          </cell>
          <cell r="F6605" t="str">
            <v>ARTESANAL</v>
          </cell>
        </row>
        <row r="6606">
          <cell r="B6606">
            <v>25904</v>
          </cell>
          <cell r="C6606" t="str">
            <v>MI JOSE RAUL 1</v>
          </cell>
          <cell r="D6606" t="str">
            <v>PL-25904-BM</v>
          </cell>
          <cell r="E6606" t="str">
            <v>PALMA LLONTOP MARIA CATALINA</v>
          </cell>
          <cell r="F6606" t="str">
            <v>ARTESANAL</v>
          </cell>
        </row>
        <row r="6607">
          <cell r="B6607">
            <v>25905</v>
          </cell>
          <cell r="C6607" t="str">
            <v>A. JAVIER N° 1</v>
          </cell>
          <cell r="D6607" t="str">
            <v>PL-25905-BM</v>
          </cell>
          <cell r="E6607" t="str">
            <v>VIDAURRE VALDERA MANUEL</v>
          </cell>
          <cell r="F6607" t="str">
            <v>ARTESANAL</v>
          </cell>
        </row>
        <row r="6608">
          <cell r="B6608">
            <v>25906</v>
          </cell>
          <cell r="C6608" t="str">
            <v>RECUERDO DE MI MADRE II</v>
          </cell>
          <cell r="D6608" t="str">
            <v>TA-25906-BM</v>
          </cell>
          <cell r="E6608" t="str">
            <v>BENITES FIESTAS ROBERTO</v>
          </cell>
          <cell r="F6608" t="str">
            <v>ARTESANAL</v>
          </cell>
        </row>
        <row r="6609">
          <cell r="B6609">
            <v>25909</v>
          </cell>
          <cell r="C6609" t="str">
            <v>DANIEL II</v>
          </cell>
          <cell r="D6609" t="str">
            <v>TA-25909-BM</v>
          </cell>
          <cell r="E6609" t="str">
            <v>PANTA SAAVEDRA JUAN DANIEL</v>
          </cell>
          <cell r="F6609" t="str">
            <v>ARTESANAL</v>
          </cell>
        </row>
        <row r="6610">
          <cell r="B6610">
            <v>25910</v>
          </cell>
          <cell r="C6610" t="str">
            <v>BEATITA DE HUMAY</v>
          </cell>
          <cell r="D6610" t="str">
            <v>PL-25910-BM</v>
          </cell>
          <cell r="E6610" t="str">
            <v>PUESCAS LLENQUE ELEODORO</v>
          </cell>
          <cell r="F6610" t="str">
            <v>ARTESANAL</v>
          </cell>
        </row>
        <row r="6611">
          <cell r="B6611">
            <v>25916</v>
          </cell>
          <cell r="C6611" t="str">
            <v>JIMMI</v>
          </cell>
          <cell r="D6611" t="str">
            <v>PT-25916-BM</v>
          </cell>
          <cell r="E6611" t="str">
            <v>LLENQUE ECHE DE MORALES MARGARITA DE JESUS</v>
          </cell>
          <cell r="F6611" t="str">
            <v>DECRETO LEGISLATIVO Nº1273</v>
          </cell>
        </row>
        <row r="6612">
          <cell r="B6612">
            <v>25920</v>
          </cell>
          <cell r="C6612" t="str">
            <v>MARIA ELIZABETH</v>
          </cell>
          <cell r="D6612" t="str">
            <v>PL-25920-BM</v>
          </cell>
          <cell r="E6612" t="str">
            <v>TEJADA GALAN DE FIESTAS MARIA LUCIA</v>
          </cell>
          <cell r="F6612" t="str">
            <v>ARTESANAL</v>
          </cell>
        </row>
        <row r="6613">
          <cell r="B6613">
            <v>25922</v>
          </cell>
          <cell r="C6613" t="str">
            <v>MI JULIANITA</v>
          </cell>
          <cell r="D6613" t="str">
            <v>PL-25922-BM</v>
          </cell>
          <cell r="E6613" t="str">
            <v>ESQUECHE ISIQUE ROSITA DE LA CRUZ</v>
          </cell>
          <cell r="F6613" t="str">
            <v>ARTESANAL</v>
          </cell>
        </row>
        <row r="6614">
          <cell r="B6614">
            <v>25923</v>
          </cell>
          <cell r="C6614" t="str">
            <v>JUANA MARTHA</v>
          </cell>
          <cell r="D6614" t="str">
            <v>PL-25923-BM</v>
          </cell>
          <cell r="E6614" t="str">
            <v>PAIVA FIESTAS LUIS</v>
          </cell>
          <cell r="F6614" t="str">
            <v>ARTESANAL</v>
          </cell>
        </row>
        <row r="6615">
          <cell r="B6615">
            <v>25924</v>
          </cell>
          <cell r="C6615" t="str">
            <v>SR. CAUTIVO</v>
          </cell>
          <cell r="D6615" t="str">
            <v>TA-25924-BM</v>
          </cell>
          <cell r="E6615" t="str">
            <v>SANCHEZ PURIZACA FERNANDO GONZALO</v>
          </cell>
          <cell r="F6615" t="str">
            <v>ARTESANAL</v>
          </cell>
        </row>
        <row r="6616">
          <cell r="B6616">
            <v>25932</v>
          </cell>
          <cell r="C6616" t="str">
            <v>JESUS</v>
          </cell>
          <cell r="D6616" t="str">
            <v>CO-25932-BM</v>
          </cell>
          <cell r="E6616" t="str">
            <v>?GUI MARCELO JULIO IVAN</v>
          </cell>
          <cell r="F6616" t="str">
            <v>DECRETO LEGISLATIVO Nº1273</v>
          </cell>
        </row>
        <row r="6617">
          <cell r="B6617">
            <v>25944</v>
          </cell>
          <cell r="C6617" t="str">
            <v>AROON II</v>
          </cell>
          <cell r="D6617" t="str">
            <v>CE-25944-BM</v>
          </cell>
          <cell r="E6617" t="str">
            <v>GUEVARA VEGA JENRY ALEJANDRO</v>
          </cell>
          <cell r="F6617" t="str">
            <v>ARTESANAL</v>
          </cell>
        </row>
        <row r="6618">
          <cell r="B6618">
            <v>25946</v>
          </cell>
          <cell r="C6618" t="str">
            <v>IVAN DAVID</v>
          </cell>
          <cell r="D6618" t="str">
            <v>CE-25946-BM</v>
          </cell>
          <cell r="E6618" t="str">
            <v>VEGA PAREDES MARIA GLADYS</v>
          </cell>
          <cell r="F6618" t="str">
            <v>DECRETO LEGISLATIVO Nº1273</v>
          </cell>
        </row>
        <row r="6619">
          <cell r="B6619">
            <v>25962</v>
          </cell>
          <cell r="C6619" t="str">
            <v>ANDRE I</v>
          </cell>
          <cell r="D6619" t="str">
            <v>CO-25962-BM</v>
          </cell>
          <cell r="E6619" t="str">
            <v>LINO LOPEZ ROSARIO ESTHER</v>
          </cell>
          <cell r="F6619" t="str">
            <v>DECRETO LEGISLATIVO Nº1273</v>
          </cell>
        </row>
        <row r="6620">
          <cell r="B6620">
            <v>25972</v>
          </cell>
          <cell r="C6620" t="str">
            <v>JEHOVA ES MI LUZ</v>
          </cell>
          <cell r="D6620" t="str">
            <v>ZS-25972-BM</v>
          </cell>
          <cell r="E6620" t="str">
            <v>SILVA SANDOVAL MODESTO</v>
          </cell>
          <cell r="F6620" t="str">
            <v>DECRETO LEGISLATIVO Nº1273</v>
          </cell>
        </row>
        <row r="6621">
          <cell r="B6621">
            <v>25975</v>
          </cell>
          <cell r="C6621" t="str">
            <v>JUAN MARTIN</v>
          </cell>
          <cell r="D6621" t="str">
            <v>HO-25975-BM</v>
          </cell>
          <cell r="E6621" t="str">
            <v>CAVERO TOLEDO JUAN JOSE</v>
          </cell>
          <cell r="F6621" t="str">
            <v>ARTESANAL</v>
          </cell>
        </row>
        <row r="6622">
          <cell r="B6622">
            <v>25976</v>
          </cell>
          <cell r="C6622" t="str">
            <v>OLGUITA</v>
          </cell>
          <cell r="D6622" t="str">
            <v>CO-25976-BM</v>
          </cell>
          <cell r="E6622" t="str">
            <v>ZEVALLOS ALVA OMAR RENE</v>
          </cell>
          <cell r="F6622" t="str">
            <v>DECRETO LEGISLATIVO Nº1273</v>
          </cell>
        </row>
        <row r="6623">
          <cell r="B6623">
            <v>25982</v>
          </cell>
          <cell r="C6623" t="str">
            <v>DON GENARO</v>
          </cell>
          <cell r="D6623" t="str">
            <v>PT-25982-BM</v>
          </cell>
          <cell r="E6623" t="str">
            <v>PURIZACA PACHECO ELMER ANASTACIO</v>
          </cell>
          <cell r="F6623" t="str">
            <v>DS. 006-2016-PRODUCE</v>
          </cell>
        </row>
        <row r="6624">
          <cell r="B6624">
            <v>25984</v>
          </cell>
          <cell r="C6624" t="str">
            <v>JESUS EL VENCEDOR</v>
          </cell>
          <cell r="D6624" t="str">
            <v>PT-25984-BM</v>
          </cell>
          <cell r="E6624" t="str">
            <v>PURIZACA QUEREVALU JOSE LORENZO</v>
          </cell>
          <cell r="F6624" t="str">
            <v>ARTESANAL</v>
          </cell>
        </row>
        <row r="6625">
          <cell r="B6625">
            <v>25985</v>
          </cell>
          <cell r="C6625" t="str">
            <v>MARIA YESSENIA</v>
          </cell>
          <cell r="D6625" t="str">
            <v>PT-25985-BM</v>
          </cell>
          <cell r="E6625" t="str">
            <v>PAZO BELUPU FELIX</v>
          </cell>
          <cell r="F6625" t="str">
            <v>DS. 006-2016-PRODUCE</v>
          </cell>
        </row>
        <row r="6626">
          <cell r="B6626">
            <v>25986</v>
          </cell>
          <cell r="C6626" t="str">
            <v>PROVIDENCIA DE MI PADRE</v>
          </cell>
          <cell r="D6626" t="str">
            <v>PT-25986-BM</v>
          </cell>
          <cell r="E6626" t="str">
            <v>QUEREVALU QUEREVALU MERARDO</v>
          </cell>
          <cell r="F6626" t="str">
            <v>DS. 006-2016-PRODUCE</v>
          </cell>
        </row>
        <row r="6627">
          <cell r="B6627">
            <v>25987</v>
          </cell>
          <cell r="C6627" t="str">
            <v>MARIA FAUSTINA</v>
          </cell>
          <cell r="D6627" t="str">
            <v>PT-25987-BM</v>
          </cell>
          <cell r="E6627" t="str">
            <v>RUMICHE QUEREVALU FELIX</v>
          </cell>
          <cell r="F6627" t="str">
            <v>DS. 006-2016-PRODUCE</v>
          </cell>
        </row>
        <row r="6628">
          <cell r="B6628">
            <v>25990</v>
          </cell>
          <cell r="C6628" t="str">
            <v>EL MILAGRO DE MI CAUTIVO</v>
          </cell>
          <cell r="D6628" t="str">
            <v>PT-25990-BM</v>
          </cell>
          <cell r="E6628" t="str">
            <v>QUEREVALU ANTON SANTOS FERMIN</v>
          </cell>
          <cell r="F6628" t="str">
            <v>DS. 006-2016-PRODUCE</v>
          </cell>
        </row>
        <row r="6629">
          <cell r="B6629">
            <v>25991</v>
          </cell>
          <cell r="C6629" t="str">
            <v>CORAZON DE MARIA I</v>
          </cell>
          <cell r="D6629" t="str">
            <v>PT-25991-BM</v>
          </cell>
          <cell r="E6629" t="str">
            <v>CHAPILLIQUEN QUEREVALU VICTOR HUGO</v>
          </cell>
          <cell r="F6629" t="str">
            <v>ARTESANAL</v>
          </cell>
        </row>
        <row r="6630">
          <cell r="B6630">
            <v>26000</v>
          </cell>
          <cell r="C6630" t="str">
            <v>JUANITA</v>
          </cell>
          <cell r="D6630" t="str">
            <v>TA-26000-BM</v>
          </cell>
          <cell r="E6630" t="str">
            <v>PANTA PUESCAS CARLOS ALBERTO</v>
          </cell>
          <cell r="F6630" t="str">
            <v>ARTESANAL</v>
          </cell>
        </row>
        <row r="6631">
          <cell r="B6631">
            <v>26003</v>
          </cell>
          <cell r="C6631" t="str">
            <v>MILAGRO DE MARIA I</v>
          </cell>
          <cell r="D6631" t="str">
            <v>PT-26003-BM</v>
          </cell>
          <cell r="E6631" t="str">
            <v>QUEREVALU ECHE JULIO CESAR</v>
          </cell>
          <cell r="F6631" t="str">
            <v>DECRETO LEGISLATIVO Nº1273</v>
          </cell>
        </row>
        <row r="6632">
          <cell r="B6632">
            <v>26004</v>
          </cell>
          <cell r="C6632" t="str">
            <v>JESUS ES LA VICTORIA</v>
          </cell>
          <cell r="D6632" t="str">
            <v>PT-26004-BM</v>
          </cell>
          <cell r="E6632" t="str">
            <v>PAZO PURIZACA PERCY RAUL</v>
          </cell>
          <cell r="F6632" t="str">
            <v>DS. 006-2016-PRODUCE</v>
          </cell>
        </row>
        <row r="6633">
          <cell r="B6633">
            <v>26006</v>
          </cell>
          <cell r="C6633" t="str">
            <v>SIEMPRE ERASMO</v>
          </cell>
          <cell r="D6633" t="str">
            <v>PT-26006-BM</v>
          </cell>
          <cell r="E6633" t="str">
            <v>CHERRE ALVAREZ JOSE ROSENDO</v>
          </cell>
          <cell r="F6633" t="str">
            <v>DS. 006-2016-PRODUCE</v>
          </cell>
        </row>
        <row r="6634">
          <cell r="B6634">
            <v>26007</v>
          </cell>
          <cell r="C6634" t="str">
            <v>JESUS LA VID VERDADERA</v>
          </cell>
          <cell r="D6634" t="str">
            <v>PT-26007-BM</v>
          </cell>
          <cell r="E6634" t="str">
            <v>QUEREVALU ALVAREZ MANUEL AUGUSTO</v>
          </cell>
          <cell r="F6634" t="str">
            <v>DS. 006-2016-PRODUCE</v>
          </cell>
        </row>
        <row r="6635">
          <cell r="B6635">
            <v>26012</v>
          </cell>
          <cell r="C6635" t="str">
            <v>JEHOVA ES MI VICTORIA</v>
          </cell>
          <cell r="D6635" t="str">
            <v>PT-26012-BM</v>
          </cell>
          <cell r="E6635" t="str">
            <v>JACINTO QUEREVALU PEDRO ENRIQUE</v>
          </cell>
          <cell r="F6635" t="str">
            <v>DECRETO LEGISLATIVO Nº1273</v>
          </cell>
        </row>
        <row r="6636">
          <cell r="B6636">
            <v>26013</v>
          </cell>
          <cell r="C6636" t="str">
            <v>SAN JACINTO</v>
          </cell>
          <cell r="D6636" t="str">
            <v>PT-26013-BM</v>
          </cell>
          <cell r="E6636" t="str">
            <v>QUEREVALU PANTA ANIBAL</v>
          </cell>
          <cell r="F6636" t="str">
            <v>DS. 006-2016-PRODUCE</v>
          </cell>
        </row>
        <row r="6637">
          <cell r="B6637">
            <v>26014</v>
          </cell>
          <cell r="C6637" t="str">
            <v>KEVIN ANTHONY</v>
          </cell>
          <cell r="D6637" t="str">
            <v>ZS-26014-BM</v>
          </cell>
          <cell r="E6637" t="str">
            <v>MI?N GALAN JUAN MIGUEL</v>
          </cell>
          <cell r="F6637" t="str">
            <v>DECRETO LEGISLATIVO Nº1273</v>
          </cell>
        </row>
        <row r="6638">
          <cell r="B6638">
            <v>26024</v>
          </cell>
          <cell r="C6638" t="str">
            <v>EL DIOS DE LA VICTORIA</v>
          </cell>
          <cell r="D6638" t="str">
            <v>PT-26024-BM</v>
          </cell>
          <cell r="E6638" t="str">
            <v>ALVAREZ QUEREVALU SANTOS</v>
          </cell>
          <cell r="F6638" t="str">
            <v>DS. 006-2016-PRODUCE</v>
          </cell>
        </row>
        <row r="6639">
          <cell r="B6639">
            <v>26025</v>
          </cell>
          <cell r="C6639" t="str">
            <v>BENDICION DE DIOS</v>
          </cell>
          <cell r="D6639" t="str">
            <v>PT-26025-BM</v>
          </cell>
          <cell r="E6639" t="str">
            <v>PRADO QUEREVALU SANTOS ANGEL</v>
          </cell>
          <cell r="F6639" t="str">
            <v>DECRETO LEGISLATIVO Nº1273</v>
          </cell>
        </row>
        <row r="6640">
          <cell r="B6640">
            <v>26026</v>
          </cell>
          <cell r="C6640" t="str">
            <v>DON BENITO</v>
          </cell>
          <cell r="D6640" t="str">
            <v>PT-26026-BM</v>
          </cell>
          <cell r="E6640" t="str">
            <v>QUEREVALU QUEREVALU JOSE AGAPITO</v>
          </cell>
          <cell r="F6640" t="str">
            <v>DS. 006-2016-PRODUCE</v>
          </cell>
        </row>
        <row r="6641">
          <cell r="B6641">
            <v>26027</v>
          </cell>
          <cell r="C6641" t="str">
            <v>CRISTO ES MI REY</v>
          </cell>
          <cell r="D6641" t="str">
            <v>PT-26027-BM</v>
          </cell>
          <cell r="E6641" t="str">
            <v>QUEREVALU PANTA MEDARDO</v>
          </cell>
          <cell r="F6641" t="str">
            <v>DS. 006-2016-PRODUCE</v>
          </cell>
        </row>
        <row r="6642">
          <cell r="B6642">
            <v>26028</v>
          </cell>
          <cell r="C6642" t="str">
            <v>JESUS EL REY DE ISRAEL</v>
          </cell>
          <cell r="D6642" t="str">
            <v>PT-26028-BM</v>
          </cell>
          <cell r="E6642" t="str">
            <v>ALVAREZ QUEREVALU CELSO</v>
          </cell>
          <cell r="F6642" t="str">
            <v>DS. 006-2016-PRODUCE</v>
          </cell>
        </row>
        <row r="6643">
          <cell r="B6643">
            <v>26030</v>
          </cell>
          <cell r="C6643" t="str">
            <v>DANIEL GENARO</v>
          </cell>
          <cell r="D6643" t="str">
            <v>PT-26030-BM</v>
          </cell>
          <cell r="E6643" t="str">
            <v>ALVAREZ QUEREVALU SANTOS GAVINA</v>
          </cell>
          <cell r="F6643" t="str">
            <v>DS. 006-2016-PRODUCE</v>
          </cell>
        </row>
        <row r="6644">
          <cell r="B6644">
            <v>26035</v>
          </cell>
          <cell r="C6644" t="str">
            <v>DON CALIXTO</v>
          </cell>
          <cell r="D6644" t="str">
            <v>PT-26035-BM</v>
          </cell>
          <cell r="E6644" t="str">
            <v>NUNURA QUEREVALU VICTOR PASTOR</v>
          </cell>
          <cell r="F6644" t="str">
            <v>ARTESANAL</v>
          </cell>
        </row>
        <row r="6645">
          <cell r="B6645">
            <v>26036</v>
          </cell>
          <cell r="C6645" t="str">
            <v>EL DIOS DE LA VICTORIA</v>
          </cell>
          <cell r="D6645" t="str">
            <v>PT-26036-BM</v>
          </cell>
          <cell r="E6645" t="str">
            <v>ALVAREZ QUEREVALU SANTOS</v>
          </cell>
          <cell r="F6645" t="str">
            <v>DS. 006-2016-PRODUCE</v>
          </cell>
        </row>
        <row r="6646">
          <cell r="B6646">
            <v>26037</v>
          </cell>
          <cell r="C6646" t="str">
            <v>JESUS LA VID VERDADERA</v>
          </cell>
          <cell r="D6646" t="str">
            <v>PT-26037-BM</v>
          </cell>
          <cell r="E6646" t="str">
            <v>QUEREVALU ALVAREZ MANUEL AUGUSTO</v>
          </cell>
          <cell r="F6646" t="str">
            <v>DS. 006-2016-PRODUCE</v>
          </cell>
        </row>
        <row r="6647">
          <cell r="B6647">
            <v>26038</v>
          </cell>
          <cell r="C6647" t="str">
            <v>JESUS I</v>
          </cell>
          <cell r="D6647" t="str">
            <v>ZS-26038-BM</v>
          </cell>
          <cell r="E6647" t="str">
            <v>SALVATIERRA CONDEZO ANTONIO ISAIAS</v>
          </cell>
          <cell r="F6647" t="str">
            <v>DECRETO LEGISLATIVO Nº1273</v>
          </cell>
        </row>
        <row r="6648">
          <cell r="B6648">
            <v>26039</v>
          </cell>
          <cell r="C6648" t="str">
            <v>MARIA MANUELA</v>
          </cell>
          <cell r="D6648" t="str">
            <v>PT-26039-BM</v>
          </cell>
          <cell r="E6648" t="str">
            <v>QUEREVALU QUEREVALU JOSE MAURO</v>
          </cell>
          <cell r="F6648" t="str">
            <v>DS. 006-2016-PRODUCE</v>
          </cell>
        </row>
        <row r="6649">
          <cell r="B6649">
            <v>26041</v>
          </cell>
          <cell r="C6649" t="str">
            <v>EL GRAN YO SOY</v>
          </cell>
          <cell r="D6649" t="str">
            <v>ZS-26041-BM</v>
          </cell>
          <cell r="E6649" t="str">
            <v>MARTINEZ RUMICHE FELICITA MILAGROS</v>
          </cell>
          <cell r="F6649" t="str">
            <v>DECRETO LEGISLATIVO Nº1273</v>
          </cell>
        </row>
        <row r="6650">
          <cell r="B6650">
            <v>26042</v>
          </cell>
          <cell r="C6650" t="str">
            <v>JESUCRISTO ES MI SALVADOR</v>
          </cell>
          <cell r="D6650" t="str">
            <v>PT-26042-BM</v>
          </cell>
          <cell r="E6650" t="str">
            <v>AYALA CHUNGA PORFIRIO</v>
          </cell>
          <cell r="F6650" t="str">
            <v>DECRETO LEGISLATIVO Nº1273</v>
          </cell>
        </row>
        <row r="6651">
          <cell r="B6651">
            <v>26043</v>
          </cell>
          <cell r="C6651" t="str">
            <v>SIEMPRE MI MARGARITA</v>
          </cell>
          <cell r="D6651" t="str">
            <v>PT-26043-BM</v>
          </cell>
          <cell r="E6651" t="str">
            <v>QUEREVALU MORALES TEOFILO LIBORIO</v>
          </cell>
          <cell r="F6651" t="str">
            <v>ARTESANAL</v>
          </cell>
        </row>
        <row r="6652">
          <cell r="B6652">
            <v>26044</v>
          </cell>
          <cell r="C6652" t="str">
            <v>JESUCRISTO EL BUEN SAMARITANO</v>
          </cell>
          <cell r="D6652" t="str">
            <v>PT-26044-BM</v>
          </cell>
          <cell r="E6652" t="str">
            <v>FIESTAS ECHE ARMANDO</v>
          </cell>
          <cell r="F6652" t="str">
            <v>DS. 006-2016-PRODUCE</v>
          </cell>
        </row>
        <row r="6653">
          <cell r="B6653">
            <v>26045</v>
          </cell>
          <cell r="C6653" t="str">
            <v>SIEMPRE MI MANUELITO</v>
          </cell>
          <cell r="D6653" t="str">
            <v>PT-26045-BM</v>
          </cell>
          <cell r="E6653" t="str">
            <v>FIESTAS PANTA SANTOS FELIX</v>
          </cell>
          <cell r="F6653" t="str">
            <v>DS. 006-2016-PRODUCE</v>
          </cell>
        </row>
        <row r="6654">
          <cell r="B6654">
            <v>26047</v>
          </cell>
          <cell r="C6654" t="str">
            <v>NUEVO SAN PABLO</v>
          </cell>
          <cell r="D6654" t="str">
            <v>PT-26047-CM</v>
          </cell>
          <cell r="E6654" t="str">
            <v>QUEREVALU QUEREVALU SANTOS AQUILINO</v>
          </cell>
          <cell r="F6654" t="str">
            <v>DS. 006-2016-PRODUCE</v>
          </cell>
        </row>
        <row r="6655">
          <cell r="B6655">
            <v>26048</v>
          </cell>
          <cell r="C6655" t="str">
            <v>DON GERARDO</v>
          </cell>
          <cell r="D6655" t="str">
            <v>PT-26048-BM</v>
          </cell>
          <cell r="E6655" t="str">
            <v>JIMENEZ LIVIA GERARDO</v>
          </cell>
          <cell r="F6655" t="str">
            <v>DS. 006-2016-PRODUCE</v>
          </cell>
        </row>
        <row r="6656">
          <cell r="B6656">
            <v>26049</v>
          </cell>
          <cell r="C6656" t="str">
            <v>SANTA ROSA</v>
          </cell>
          <cell r="D6656" t="str">
            <v>PT-26049-BM</v>
          </cell>
          <cell r="E6656" t="str">
            <v>BAYONA PURIZACA YSIDORA DEL PILAR</v>
          </cell>
          <cell r="F6656" t="str">
            <v>DS. 006-2016-PRODUCE</v>
          </cell>
        </row>
        <row r="6657">
          <cell r="B6657">
            <v>26050</v>
          </cell>
          <cell r="C6657" t="str">
            <v>JUANITA MILAGROS</v>
          </cell>
          <cell r="D6657" t="str">
            <v>PT-26050-BM</v>
          </cell>
          <cell r="E6657" t="str">
            <v>ECHE QUEREVALU WILFREDO</v>
          </cell>
          <cell r="F6657" t="str">
            <v>DS. 006-2016-PRODUCE</v>
          </cell>
        </row>
        <row r="6658">
          <cell r="B6658">
            <v>26051</v>
          </cell>
          <cell r="C6658" t="str">
            <v>DIVINO JESUS</v>
          </cell>
          <cell r="D6658" t="str">
            <v>PT-26051-BM</v>
          </cell>
          <cell r="E6658" t="str">
            <v>FIESTAS ALVAREZ JOSE FIDEL</v>
          </cell>
          <cell r="F6658" t="str">
            <v>DS. 006-2016-PRODUCE</v>
          </cell>
        </row>
        <row r="6659">
          <cell r="B6659">
            <v>26052</v>
          </cell>
          <cell r="C6659" t="str">
            <v>JUANA VALERIA</v>
          </cell>
          <cell r="D6659" t="str">
            <v>PT-26052-BM</v>
          </cell>
          <cell r="E6659" t="str">
            <v>QUEREVALU PURIZACA VICENTE SANTOS</v>
          </cell>
          <cell r="F6659" t="str">
            <v>DS. 006-2016-PRODUCE</v>
          </cell>
        </row>
        <row r="6660">
          <cell r="B6660">
            <v>26054</v>
          </cell>
          <cell r="C6660" t="str">
            <v>JESUS ES MI FORTALEZA</v>
          </cell>
          <cell r="D6660" t="str">
            <v>PT-26054-BM</v>
          </cell>
          <cell r="E6660" t="str">
            <v>NUNURA QUEREVALU RONALD RAUL</v>
          </cell>
          <cell r="F6660" t="str">
            <v>DS. 006-2016-PRODUCE</v>
          </cell>
        </row>
        <row r="6661">
          <cell r="B6661">
            <v>26056</v>
          </cell>
          <cell r="C6661" t="str">
            <v>JESUS JEHOVA</v>
          </cell>
          <cell r="D6661" t="str">
            <v>PT-26056-BM</v>
          </cell>
          <cell r="E6661" t="str">
            <v>QUEREVALU PURIZACA SANTOS RUFINO</v>
          </cell>
          <cell r="F6661" t="str">
            <v>DS. 006-2016-PRODUCE</v>
          </cell>
        </row>
        <row r="6662">
          <cell r="B6662">
            <v>26058</v>
          </cell>
          <cell r="C6662" t="str">
            <v>FRUTO DE JESUS</v>
          </cell>
          <cell r="D6662" t="str">
            <v>PT-26058-BM</v>
          </cell>
          <cell r="E6662" t="str">
            <v>PUESCAS ALVAREZ JOSE FRANCISCO</v>
          </cell>
          <cell r="F6662" t="str">
            <v>DS. 006-2016-PRODUCE</v>
          </cell>
        </row>
        <row r="6663">
          <cell r="B6663">
            <v>26059</v>
          </cell>
          <cell r="C6663" t="str">
            <v>GUIAME ISMAEL II</v>
          </cell>
          <cell r="D6663" t="str">
            <v>PT-26059-BM</v>
          </cell>
          <cell r="E6663" t="str">
            <v>QUEREVALU ALVAREZ MANUEL JESUS</v>
          </cell>
          <cell r="F6663" t="str">
            <v>DS. 006-2016-PRODUCE</v>
          </cell>
        </row>
        <row r="6664">
          <cell r="B6664">
            <v>26060</v>
          </cell>
          <cell r="C6664" t="str">
            <v>SIEMPRE MILAGRO DE MI MADRE</v>
          </cell>
          <cell r="D6664" t="str">
            <v>PT-26060-BM</v>
          </cell>
          <cell r="E6664" t="str">
            <v>QUEREVALU MORALES FELIPE JESUS</v>
          </cell>
          <cell r="F6664" t="str">
            <v>DS. 006-2016-PRODUCE</v>
          </cell>
        </row>
        <row r="6665">
          <cell r="B6665">
            <v>26061</v>
          </cell>
          <cell r="C6665" t="str">
            <v>OTILIO</v>
          </cell>
          <cell r="D6665" t="str">
            <v>PT-26061-BM</v>
          </cell>
          <cell r="E6665" t="str">
            <v>QUEREVALU FIESTAS SANTOS SEFERINO</v>
          </cell>
          <cell r="F6665" t="str">
            <v>DS. 006-2016-PRODUCE</v>
          </cell>
        </row>
        <row r="6666">
          <cell r="B6666">
            <v>26062</v>
          </cell>
          <cell r="C6666" t="str">
            <v>SIEMPRE MADRE QUERIDA</v>
          </cell>
          <cell r="D6666" t="str">
            <v>PT-26062-BM</v>
          </cell>
          <cell r="E6666" t="str">
            <v>NUNURA QUEREVALU SANTOS TITO</v>
          </cell>
          <cell r="F6666" t="str">
            <v>DECRETO LEGISLATIVO Nº1273</v>
          </cell>
        </row>
        <row r="6667">
          <cell r="B6667">
            <v>26067</v>
          </cell>
          <cell r="C6667" t="str">
            <v>GUIAME ROSA ELVIRA</v>
          </cell>
          <cell r="D6667" t="str">
            <v>PT-26067-BM</v>
          </cell>
          <cell r="E6667" t="str">
            <v>PAZO PANTA NAZARIO ROBERTO</v>
          </cell>
          <cell r="F6667" t="str">
            <v>ARTESANAL</v>
          </cell>
        </row>
        <row r="6668">
          <cell r="B6668">
            <v>26070</v>
          </cell>
          <cell r="C6668" t="str">
            <v>JESUS ESTRELLA DIVINA</v>
          </cell>
          <cell r="D6668" t="str">
            <v>PT-26070-BM</v>
          </cell>
          <cell r="E6668" t="str">
            <v>JUAREZ TIMANA ASUNCION</v>
          </cell>
          <cell r="F6668" t="str">
            <v>ARTESANAL</v>
          </cell>
        </row>
        <row r="6669">
          <cell r="B6669">
            <v>26071</v>
          </cell>
          <cell r="C6669" t="str">
            <v>JEHOVA ES MI PROVEEDOR</v>
          </cell>
          <cell r="D6669" t="str">
            <v>PT-26071-BM</v>
          </cell>
          <cell r="E6669" t="str">
            <v>PANTA ALVAREZ NAZARIO</v>
          </cell>
          <cell r="F6669" t="str">
            <v>DS. 006-2016-PRODUCE</v>
          </cell>
        </row>
        <row r="6670">
          <cell r="B6670">
            <v>26072</v>
          </cell>
          <cell r="C6670" t="str">
            <v>JESUS ES MI CAMINO</v>
          </cell>
          <cell r="D6670" t="str">
            <v>PT-26072-BM</v>
          </cell>
          <cell r="E6670" t="str">
            <v>QUEREVALU PRADO EDWIN</v>
          </cell>
          <cell r="F6670" t="str">
            <v>DS. 006-2016-PRODUCE</v>
          </cell>
        </row>
        <row r="6671">
          <cell r="B6671">
            <v>26073</v>
          </cell>
          <cell r="C6671" t="str">
            <v>VIRGEN DEL CARMEN I</v>
          </cell>
          <cell r="D6671" t="str">
            <v>PT-26073-BM</v>
          </cell>
          <cell r="E6671" t="str">
            <v>RUMICHE RUIZ JACOBO</v>
          </cell>
          <cell r="F6671" t="str">
            <v>DS. 006-2016-PRODUCE</v>
          </cell>
        </row>
        <row r="6672">
          <cell r="B6672">
            <v>26074</v>
          </cell>
          <cell r="C6672" t="str">
            <v>VIRGEN DEL CARMEN II</v>
          </cell>
          <cell r="D6672" t="str">
            <v>PT-26074-BM</v>
          </cell>
          <cell r="E6672" t="str">
            <v>RUMICHE RUIZ JACOBO</v>
          </cell>
          <cell r="F6672" t="str">
            <v>DS. 006-2016-PRODUCE</v>
          </cell>
        </row>
        <row r="6673">
          <cell r="B6673">
            <v>26076</v>
          </cell>
          <cell r="C6673" t="str">
            <v>BRENDA 1</v>
          </cell>
          <cell r="D6673" t="str">
            <v>PT-26076-BM</v>
          </cell>
          <cell r="E6673" t="str">
            <v>R Y C REFRIGERACION E.I.R.L.</v>
          </cell>
          <cell r="F6673" t="str">
            <v>ARTESANAL</v>
          </cell>
        </row>
        <row r="6674">
          <cell r="B6674">
            <v>26078</v>
          </cell>
          <cell r="C6674" t="str">
            <v>JIREH</v>
          </cell>
          <cell r="D6674" t="str">
            <v>PT-26078-BM</v>
          </cell>
          <cell r="E6674" t="str">
            <v>VITE PAZO CARMEN</v>
          </cell>
          <cell r="F6674" t="str">
            <v>DS. 006-2016-PRODUCE</v>
          </cell>
        </row>
        <row r="6675">
          <cell r="B6675">
            <v>26079</v>
          </cell>
          <cell r="C6675" t="str">
            <v>JESUS LUZ DE VIDA</v>
          </cell>
          <cell r="D6675" t="str">
            <v>PT-26079-BM</v>
          </cell>
          <cell r="E6675" t="str">
            <v>RUMICHE QUEREVALU SEVERIANO</v>
          </cell>
          <cell r="F6675" t="str">
            <v>ARTESANAL</v>
          </cell>
        </row>
        <row r="6676">
          <cell r="B6676">
            <v>26082</v>
          </cell>
          <cell r="C6676" t="str">
            <v>JESUS SALVADOR DEL MUNDO</v>
          </cell>
          <cell r="D6676" t="str">
            <v>PT-26082-BM</v>
          </cell>
          <cell r="E6676" t="str">
            <v>FIESTAS FERNANDEZ PABLO</v>
          </cell>
          <cell r="F6676" t="str">
            <v>ARTESANAL</v>
          </cell>
        </row>
        <row r="6677">
          <cell r="B6677">
            <v>26084</v>
          </cell>
          <cell r="C6677" t="str">
            <v>ALEXA</v>
          </cell>
          <cell r="D6677" t="str">
            <v>CO-26084-BM</v>
          </cell>
          <cell r="E6677" t="str">
            <v>ALARCON VIGAS GRIMALDO</v>
          </cell>
          <cell r="F6677" t="str">
            <v>DECRETO LEGISLATIVO Nº1273</v>
          </cell>
        </row>
        <row r="6678">
          <cell r="B6678">
            <v>26087</v>
          </cell>
          <cell r="C6678" t="str">
            <v>BARERO</v>
          </cell>
          <cell r="D6678" t="str">
            <v>PT-26087-BM</v>
          </cell>
          <cell r="E6678" t="str">
            <v>JABO JULCA MOISES ;PAZ AGUIRRE JESUS</v>
          </cell>
          <cell r="F6678" t="str">
            <v>ARTESANAL</v>
          </cell>
        </row>
        <row r="6679">
          <cell r="B6679">
            <v>26088</v>
          </cell>
          <cell r="C6679" t="str">
            <v>JESUS EL TODO PODEROSO</v>
          </cell>
          <cell r="D6679" t="str">
            <v>PT-26088-BM</v>
          </cell>
          <cell r="E6679" t="str">
            <v>QUEREVALU QUEREVALU BENITO</v>
          </cell>
          <cell r="F6679" t="str">
            <v>DS. 006-2016-PRODUCE</v>
          </cell>
        </row>
        <row r="6680">
          <cell r="B6680">
            <v>26089</v>
          </cell>
          <cell r="C6680" t="str">
            <v>MARANATHA</v>
          </cell>
          <cell r="D6680" t="str">
            <v>CO-26089-BM</v>
          </cell>
          <cell r="E6680" t="str">
            <v>TELLO SANCHEZ ADEMER</v>
          </cell>
          <cell r="F6680" t="str">
            <v>DECRETO LEGISLATIVO Nº1273</v>
          </cell>
        </row>
        <row r="6681">
          <cell r="B6681">
            <v>26091</v>
          </cell>
          <cell r="C6681" t="str">
            <v>OMAR</v>
          </cell>
          <cell r="D6681" t="str">
            <v>CO-26091-BM</v>
          </cell>
          <cell r="E6681" t="str">
            <v>ZEVALLOS AGUILAR OMAR ANGEL</v>
          </cell>
          <cell r="F6681" t="str">
            <v>DECRETO LEGISLATIVO Nº1273</v>
          </cell>
        </row>
        <row r="6682">
          <cell r="B6682">
            <v>26092</v>
          </cell>
          <cell r="C6682" t="str">
            <v>SIEMPRE CON EL PODER DE DIOS</v>
          </cell>
          <cell r="D6682" t="str">
            <v>PT-26092-BM</v>
          </cell>
          <cell r="E6682" t="str">
            <v>ALVAREZ QUEREVALU SANTOS COSME</v>
          </cell>
          <cell r="F6682" t="str">
            <v>DS. 006-2016-PRODUCE</v>
          </cell>
        </row>
        <row r="6683">
          <cell r="B6683">
            <v>26093</v>
          </cell>
          <cell r="C6683" t="str">
            <v>MILAGRO DE MI MADRE</v>
          </cell>
          <cell r="D6683" t="str">
            <v>PL-26093-BM</v>
          </cell>
          <cell r="E6683" t="str">
            <v>ECHE PANTA SEVERIANO CEFERINO</v>
          </cell>
          <cell r="F6683" t="str">
            <v>ARTESANAL</v>
          </cell>
        </row>
        <row r="6684">
          <cell r="B6684">
            <v>26096</v>
          </cell>
          <cell r="C6684" t="str">
            <v>JHONY JOSE</v>
          </cell>
          <cell r="D6684" t="str">
            <v>PT-26096-BM</v>
          </cell>
          <cell r="E6684" t="str">
            <v>PAZO RUMICHE JOSE SANTOS</v>
          </cell>
          <cell r="F6684" t="str">
            <v>DS. 006-2016-PRODUCE</v>
          </cell>
        </row>
        <row r="6685">
          <cell r="B6685">
            <v>26100</v>
          </cell>
          <cell r="C6685" t="str">
            <v>PODEROSO SR JESUS</v>
          </cell>
          <cell r="D6685" t="str">
            <v>PT-26100-BM</v>
          </cell>
          <cell r="E6685" t="str">
            <v>FRANCO ZAPATA ROSMERY NATIVIDAD</v>
          </cell>
          <cell r="F6685" t="str">
            <v>ARTESANAL</v>
          </cell>
        </row>
        <row r="6686">
          <cell r="B6686">
            <v>26101</v>
          </cell>
          <cell r="C6686" t="str">
            <v>AYUDAME PADRE MIO</v>
          </cell>
          <cell r="D6686" t="str">
            <v>PT-26101-BM</v>
          </cell>
          <cell r="E6686" t="str">
            <v>BAYONA SANCHEZ JOSE GABRIEL</v>
          </cell>
          <cell r="F6686" t="str">
            <v>DECRETO LEGISLATIVO Nº1273</v>
          </cell>
        </row>
        <row r="6687">
          <cell r="B6687">
            <v>26102</v>
          </cell>
          <cell r="C6687" t="str">
            <v>FERNANDO</v>
          </cell>
          <cell r="D6687" t="str">
            <v>CO-26102-BM</v>
          </cell>
          <cell r="E6687" t="str">
            <v>VASQUEZ CAVIA JOSE ANTONIO</v>
          </cell>
          <cell r="F6687" t="str">
            <v>DECRETO LEGISLATIVO Nº1273</v>
          </cell>
        </row>
        <row r="6688">
          <cell r="B6688">
            <v>26104</v>
          </cell>
          <cell r="C6688" t="str">
            <v>ELIEZER</v>
          </cell>
          <cell r="D6688" t="str">
            <v>PT-26104-BM</v>
          </cell>
          <cell r="E6688" t="str">
            <v>CHAPILLIQUEN PAZOS LUIS FELIX</v>
          </cell>
          <cell r="F6688" t="str">
            <v>DS. 006-2016-PRODUCE</v>
          </cell>
        </row>
        <row r="6689">
          <cell r="B6689">
            <v>26105</v>
          </cell>
          <cell r="C6689" t="str">
            <v>JEHOVA SHALOM</v>
          </cell>
          <cell r="D6689" t="str">
            <v>PT-26105-BM</v>
          </cell>
          <cell r="E6689" t="str">
            <v>RUMICHE QUEREVALU JULIAN</v>
          </cell>
          <cell r="F6689" t="str">
            <v>DS. 006-2016-PRODUCE</v>
          </cell>
        </row>
        <row r="6690">
          <cell r="B6690">
            <v>26107</v>
          </cell>
          <cell r="C6690" t="str">
            <v>JESUS MI REDENTOR</v>
          </cell>
          <cell r="D6690" t="str">
            <v>PT-26107-BM</v>
          </cell>
          <cell r="E6690" t="str">
            <v>CHAPILLIQUEN PAZOS JOSE JESUS</v>
          </cell>
          <cell r="F6690" t="str">
            <v>DS. 006-2016-PRODUCE</v>
          </cell>
        </row>
        <row r="6691">
          <cell r="B6691">
            <v>26108</v>
          </cell>
          <cell r="C6691" t="str">
            <v>RECUERDO DE MI PADRE</v>
          </cell>
          <cell r="D6691" t="str">
            <v>PT-26108-BM</v>
          </cell>
          <cell r="E6691" t="str">
            <v>QUEREVALU ECHE JOSE MERCEDES</v>
          </cell>
          <cell r="F6691" t="str">
            <v>DS. 006-2016-PRODUCE</v>
          </cell>
        </row>
        <row r="6692">
          <cell r="B6692">
            <v>26109</v>
          </cell>
          <cell r="C6692" t="str">
            <v>JESUS EN EL JORDAN</v>
          </cell>
          <cell r="D6692" t="str">
            <v>PT-26109-BM</v>
          </cell>
          <cell r="E6692" t="str">
            <v>QUEREVALU PANTA SANTOS ALEJANDRO</v>
          </cell>
          <cell r="F6692" t="str">
            <v>DS. 006-2016-PRODUCE</v>
          </cell>
        </row>
        <row r="6693">
          <cell r="B6693">
            <v>26112</v>
          </cell>
          <cell r="C6693" t="str">
            <v>SIEMPRE CRUZ MARIA</v>
          </cell>
          <cell r="D6693" t="str">
            <v>PT-26112-BM</v>
          </cell>
          <cell r="E6693" t="str">
            <v>QUEREVALU QUEREVALU PABLO MARIANO</v>
          </cell>
          <cell r="F6693" t="str">
            <v>DS. 006-2016-PRODUCE</v>
          </cell>
        </row>
        <row r="6694">
          <cell r="B6694">
            <v>26117</v>
          </cell>
          <cell r="C6694" t="str">
            <v>JENNY EDITA</v>
          </cell>
          <cell r="D6694" t="str">
            <v>PT-26117-BM</v>
          </cell>
          <cell r="E6694" t="str">
            <v>PAZO PAZO MANUEL EXEQUIEL</v>
          </cell>
          <cell r="F6694" t="str">
            <v>DS. 006-2016-PRODUCE</v>
          </cell>
        </row>
        <row r="6695">
          <cell r="B6695">
            <v>26119</v>
          </cell>
          <cell r="C6695" t="str">
            <v>ADONAY</v>
          </cell>
          <cell r="D6695" t="str">
            <v>PT-26119-BM</v>
          </cell>
          <cell r="E6695" t="str">
            <v>QUEREVALU PAZO MANUEL ANTONIO</v>
          </cell>
          <cell r="F6695" t="str">
            <v>DS. 006-2016-PRODUCE</v>
          </cell>
        </row>
        <row r="6696">
          <cell r="B6696">
            <v>26120</v>
          </cell>
          <cell r="C6696" t="str">
            <v>CRISTO ES MI REY</v>
          </cell>
          <cell r="D6696" t="str">
            <v>PT-26120-BM</v>
          </cell>
          <cell r="E6696" t="str">
            <v>RUMICHE QUEREVALU SANTOS CEFERINO</v>
          </cell>
          <cell r="F6696" t="str">
            <v>DS. 006-2016-PRODUCE</v>
          </cell>
        </row>
        <row r="6697">
          <cell r="B6697">
            <v>26123</v>
          </cell>
          <cell r="C6697" t="str">
            <v>REGALO DE JESUS</v>
          </cell>
          <cell r="D6697" t="str">
            <v>PT-26123-BM</v>
          </cell>
          <cell r="E6697" t="str">
            <v>QUEREVALU FIESTAS MANUEL OCTAVIO</v>
          </cell>
          <cell r="F6697" t="str">
            <v>ARTESANAL</v>
          </cell>
        </row>
        <row r="6698">
          <cell r="B6698">
            <v>26126</v>
          </cell>
          <cell r="C6698" t="str">
            <v>CRISTO LA LUZ DEL MUNDO</v>
          </cell>
          <cell r="D6698" t="str">
            <v>PT-26126-BM</v>
          </cell>
          <cell r="E6698" t="str">
            <v>PANTA ALVAREZ CLEMENTE</v>
          </cell>
          <cell r="F6698" t="str">
            <v>DS. 006-2016-PRODUCE</v>
          </cell>
        </row>
        <row r="6699">
          <cell r="B6699">
            <v>26128</v>
          </cell>
          <cell r="C6699" t="str">
            <v>MARIA FAUSTINA</v>
          </cell>
          <cell r="D6699" t="str">
            <v>PT-26128-BM</v>
          </cell>
          <cell r="E6699" t="str">
            <v>RUMICHE QUEREVALU JOSE PATRICIO</v>
          </cell>
          <cell r="F6699" t="str">
            <v>DS. 006-2016-PRODUCE</v>
          </cell>
        </row>
        <row r="6700">
          <cell r="B6700">
            <v>26130</v>
          </cell>
          <cell r="C6700" t="str">
            <v>MALVI MARIBEL</v>
          </cell>
          <cell r="D6700" t="str">
            <v>PT-26130-BM</v>
          </cell>
          <cell r="E6700" t="str">
            <v>QUEREVALU QUEREVALU ALEJANDRO</v>
          </cell>
          <cell r="F6700" t="str">
            <v>DS. 006-2016-PRODUCE</v>
          </cell>
        </row>
        <row r="6701">
          <cell r="B6701">
            <v>26138</v>
          </cell>
          <cell r="C6701" t="str">
            <v>SR MORADO</v>
          </cell>
          <cell r="D6701" t="str">
            <v>TA-26138-BM</v>
          </cell>
          <cell r="E6701" t="str">
            <v>AYALA CHERRE LUIS</v>
          </cell>
          <cell r="F6701" t="str">
            <v>DECRETO LEGISLATIVO Nº1273</v>
          </cell>
        </row>
        <row r="6702">
          <cell r="B6702">
            <v>26145</v>
          </cell>
          <cell r="C6702" t="str">
            <v>MI CARMENCITA</v>
          </cell>
          <cell r="D6702" t="str">
            <v>PT-26145-BM</v>
          </cell>
          <cell r="E6702" t="str">
            <v>QUEREVALU FIESTAS JOSE ELEUTERIO</v>
          </cell>
          <cell r="F6702" t="str">
            <v>ARTESANAL</v>
          </cell>
        </row>
        <row r="6703">
          <cell r="B6703">
            <v>26148</v>
          </cell>
          <cell r="C6703" t="str">
            <v>CORAZON DE MARIA II</v>
          </cell>
          <cell r="D6703" t="str">
            <v>PT-26148-BM</v>
          </cell>
          <cell r="E6703" t="str">
            <v>CHAPILLIQUEN RUIZ ROBERTO</v>
          </cell>
          <cell r="F6703" t="str">
            <v>ARTESANAL</v>
          </cell>
        </row>
        <row r="6704">
          <cell r="B6704">
            <v>26149</v>
          </cell>
          <cell r="C6704" t="str">
            <v>JUANA LEONOR</v>
          </cell>
          <cell r="D6704" t="str">
            <v>PT-26149-BM</v>
          </cell>
          <cell r="E6704" t="str">
            <v>ZAPATA MOGOLLON YERSSON YAHIR</v>
          </cell>
          <cell r="F6704" t="str">
            <v>DECRETO LEGISLATIVO Nº1273</v>
          </cell>
        </row>
        <row r="6705">
          <cell r="B6705">
            <v>26150</v>
          </cell>
          <cell r="C6705" t="str">
            <v>YECELI</v>
          </cell>
          <cell r="D6705" t="str">
            <v>PT-26150-BM</v>
          </cell>
          <cell r="E6705" t="str">
            <v>VASQUEZ DE ZAPATA LUCILA ;ZAPATA ATOCHE SANTOS</v>
          </cell>
          <cell r="F6705" t="str">
            <v>ARTESANAL</v>
          </cell>
        </row>
        <row r="6706">
          <cell r="B6706">
            <v>26155</v>
          </cell>
          <cell r="C6706" t="str">
            <v>JUAN CARLOS</v>
          </cell>
          <cell r="D6706" t="str">
            <v>PT-26155-BM</v>
          </cell>
          <cell r="E6706" t="str">
            <v>RUIZ PAIVA JOSE SANTOS</v>
          </cell>
          <cell r="F6706" t="str">
            <v>ARTESANAL</v>
          </cell>
        </row>
        <row r="6707">
          <cell r="B6707">
            <v>26157</v>
          </cell>
          <cell r="C6707" t="str">
            <v>MILAGRO DE YAVE</v>
          </cell>
          <cell r="D6707" t="str">
            <v>PT-26157-BM</v>
          </cell>
          <cell r="E6707" t="str">
            <v>PAZO PAZO ANASTACIO</v>
          </cell>
          <cell r="F6707" t="str">
            <v>ARTESANAL</v>
          </cell>
        </row>
        <row r="6708">
          <cell r="B6708">
            <v>26159</v>
          </cell>
          <cell r="C6708" t="str">
            <v>JESUS MI SALVADOR</v>
          </cell>
          <cell r="D6708" t="str">
            <v>PT-26159-BM</v>
          </cell>
          <cell r="E6708" t="str">
            <v>ECHE QUEREVALU MANUEL MAURICIO</v>
          </cell>
          <cell r="F6708" t="str">
            <v>DECRETO LEGISLATIVO Nº1273</v>
          </cell>
        </row>
        <row r="6709">
          <cell r="B6709">
            <v>26160</v>
          </cell>
          <cell r="C6709" t="str">
            <v>MARIA ZOILA</v>
          </cell>
          <cell r="D6709" t="str">
            <v>PT-26160-BM</v>
          </cell>
          <cell r="E6709" t="str">
            <v>PURIZACA DE PAIVA MARIA BRIGIDA</v>
          </cell>
          <cell r="F6709" t="str">
            <v>DECRETO LEGISLATIVO Nº1273</v>
          </cell>
        </row>
        <row r="6710">
          <cell r="B6710">
            <v>26163</v>
          </cell>
          <cell r="C6710" t="str">
            <v>JUAN KANCIO</v>
          </cell>
          <cell r="D6710" t="str">
            <v>PT-26163-BM</v>
          </cell>
          <cell r="E6710" t="str">
            <v>LLENQUE TUME JOSE WALTER</v>
          </cell>
          <cell r="F6710" t="str">
            <v>DECRETO LEGISLATIVO Nº1273</v>
          </cell>
        </row>
        <row r="6711">
          <cell r="B6711">
            <v>26169</v>
          </cell>
          <cell r="C6711" t="str">
            <v>NASARETH</v>
          </cell>
          <cell r="D6711" t="str">
            <v>PT-26169-BM</v>
          </cell>
          <cell r="E6711" t="str">
            <v>JACINTO TEMOCHE ANIBAL</v>
          </cell>
          <cell r="F6711" t="str">
            <v>DECRETO LEGISLATIVO Nº1273</v>
          </cell>
        </row>
        <row r="6712">
          <cell r="B6712">
            <v>26170</v>
          </cell>
          <cell r="C6712" t="str">
            <v>JUAN Y CEFERINO</v>
          </cell>
          <cell r="D6712" t="str">
            <v>PT-26170-BM</v>
          </cell>
          <cell r="E6712" t="str">
            <v>ANTON PANTA SANTOS LIBORIO</v>
          </cell>
          <cell r="F6712" t="str">
            <v>ARTESANAL</v>
          </cell>
        </row>
        <row r="6713">
          <cell r="B6713">
            <v>26173</v>
          </cell>
          <cell r="C6713" t="str">
            <v>MI NORTE?TA</v>
          </cell>
          <cell r="D6713" t="str">
            <v>PT-26173-BM</v>
          </cell>
          <cell r="E6713" t="str">
            <v>PAZO DE PAZO SABINA MARTINA</v>
          </cell>
          <cell r="F6713" t="str">
            <v>ARTESANAL</v>
          </cell>
        </row>
        <row r="6714">
          <cell r="B6714">
            <v>26177</v>
          </cell>
          <cell r="C6714" t="str">
            <v>MARIA EN TI CONFIO</v>
          </cell>
          <cell r="D6714" t="str">
            <v>PT-26177-BM</v>
          </cell>
          <cell r="E6714" t="str">
            <v>CHUNGA CHUNGA ELIAS</v>
          </cell>
          <cell r="F6714" t="str">
            <v>ARTESANAL</v>
          </cell>
        </row>
        <row r="6715">
          <cell r="B6715">
            <v>26179</v>
          </cell>
          <cell r="C6715" t="str">
            <v>BENDICION DE DIOS</v>
          </cell>
          <cell r="D6715" t="str">
            <v>PT-26179-BM</v>
          </cell>
          <cell r="E6715" t="str">
            <v>ECHE ECHE VALENTIN JOSE</v>
          </cell>
          <cell r="F6715" t="str">
            <v>ARTESANAL</v>
          </cell>
        </row>
        <row r="6716">
          <cell r="B6716">
            <v>26180</v>
          </cell>
          <cell r="C6716" t="str">
            <v>SE?R DE LOS MILAGROS</v>
          </cell>
          <cell r="D6716" t="str">
            <v>PT-26180-BM</v>
          </cell>
          <cell r="E6716" t="str">
            <v>QUEREVALU ECHE JOSE SANTOS</v>
          </cell>
          <cell r="F6716" t="str">
            <v>ARTESANAL</v>
          </cell>
        </row>
        <row r="6717">
          <cell r="B6717">
            <v>26181</v>
          </cell>
          <cell r="C6717" t="str">
            <v>PACIFICO II</v>
          </cell>
          <cell r="D6717" t="str">
            <v>PT-26181-CM</v>
          </cell>
          <cell r="E6717" t="str">
            <v>PAZO MORALES JOSE MERCEDES</v>
          </cell>
          <cell r="F6717" t="str">
            <v>DECRETO LEGISLATIVO Nº1273</v>
          </cell>
        </row>
        <row r="6718">
          <cell r="B6718">
            <v>26184</v>
          </cell>
          <cell r="C6718" t="str">
            <v>PODEROSO SE?R DE JESUS II</v>
          </cell>
          <cell r="D6718" t="str">
            <v>PT-26184-BM</v>
          </cell>
          <cell r="E6718" t="str">
            <v>FRANCO ZAPATA ROSMERY NATIVIDAD</v>
          </cell>
          <cell r="F6718" t="str">
            <v>ARTESANAL</v>
          </cell>
        </row>
        <row r="6719">
          <cell r="B6719">
            <v>26186</v>
          </cell>
          <cell r="C6719" t="str">
            <v>MARGARITA</v>
          </cell>
          <cell r="D6719" t="str">
            <v>PT-26186-BM</v>
          </cell>
          <cell r="E6719" t="str">
            <v>TUME CHUNGA PAULINO</v>
          </cell>
          <cell r="F6719" t="str">
            <v>ARTESANAL</v>
          </cell>
        </row>
        <row r="6720">
          <cell r="B6720">
            <v>26188</v>
          </cell>
          <cell r="C6720" t="str">
            <v>SAN JOSE</v>
          </cell>
          <cell r="D6720" t="str">
            <v>PT-26188-BM</v>
          </cell>
          <cell r="E6720" t="str">
            <v>ALVAREZ PANTA SEGUNDO GUDENCIO</v>
          </cell>
          <cell r="F6720" t="str">
            <v>DECRETO LEGISLATIVO Nº1273</v>
          </cell>
        </row>
        <row r="6721">
          <cell r="B6721">
            <v>26194</v>
          </cell>
          <cell r="C6721" t="str">
            <v>MARLENE</v>
          </cell>
          <cell r="D6721" t="str">
            <v>PT-26194-BM</v>
          </cell>
          <cell r="E6721" t="str">
            <v>YOVERA HUERTAS ABRAHAM</v>
          </cell>
          <cell r="F6721" t="str">
            <v>DECRETO LEGISLATIVO Nº1273</v>
          </cell>
        </row>
        <row r="6722">
          <cell r="B6722">
            <v>26200</v>
          </cell>
          <cell r="C6722" t="str">
            <v>PODEROSO JESUCRISTO</v>
          </cell>
          <cell r="D6722" t="str">
            <v>PT-26200-BM</v>
          </cell>
          <cell r="E6722" t="str">
            <v>CHUNGA ALVAREZ PEDRO</v>
          </cell>
          <cell r="F6722" t="str">
            <v>DECRETO LEGISLATIVO Nº1273</v>
          </cell>
        </row>
        <row r="6723">
          <cell r="B6723">
            <v>26201</v>
          </cell>
          <cell r="C6723" t="str">
            <v>MI AGUEDA</v>
          </cell>
          <cell r="D6723" t="str">
            <v>PT-26201-BM</v>
          </cell>
          <cell r="E6723" t="str">
            <v>ALDANA CHAPILLIQUEN PEDRO DANIEL</v>
          </cell>
          <cell r="F6723" t="str">
            <v>DECRETO LEGISLATIVO Nº1273</v>
          </cell>
        </row>
        <row r="6724">
          <cell r="B6724">
            <v>26206</v>
          </cell>
          <cell r="C6724" t="str">
            <v>JOSEFA</v>
          </cell>
          <cell r="D6724" t="str">
            <v>PT-26206-BM</v>
          </cell>
          <cell r="E6724" t="str">
            <v>QUEREVALU PUESCAS TIMOTEO</v>
          </cell>
          <cell r="F6724" t="str">
            <v>ARTESANAL</v>
          </cell>
        </row>
        <row r="6725">
          <cell r="B6725">
            <v>26208</v>
          </cell>
          <cell r="C6725" t="str">
            <v>ROCKY-KLEVER</v>
          </cell>
          <cell r="D6725" t="str">
            <v>PT-26208-BM</v>
          </cell>
          <cell r="E6725" t="str">
            <v>QUEREVALU PUESCAS JAVIER</v>
          </cell>
          <cell r="F6725" t="str">
            <v>DECRETO LEGISLATIVO Nº1273</v>
          </cell>
        </row>
        <row r="6726">
          <cell r="B6726">
            <v>26213</v>
          </cell>
          <cell r="C6726" t="str">
            <v>RECUERDO DE SANTIN</v>
          </cell>
          <cell r="D6726" t="str">
            <v>PT-26213-BM</v>
          </cell>
          <cell r="E6726" t="str">
            <v>PUESCAS QUEREVALU REY RAMON</v>
          </cell>
          <cell r="F6726" t="str">
            <v>DECRETO LEGISLATIVO Nº1273</v>
          </cell>
        </row>
        <row r="6727">
          <cell r="B6727">
            <v>26214</v>
          </cell>
          <cell r="C6727" t="str">
            <v>ESTRELLA DE JESUS</v>
          </cell>
          <cell r="D6727" t="str">
            <v>PT-26214-BM</v>
          </cell>
          <cell r="E6727" t="str">
            <v>QUEREVALU QUEREVALU PABLO</v>
          </cell>
          <cell r="F6727" t="str">
            <v>DECRETO LEGISLATIVO Nº1273</v>
          </cell>
        </row>
        <row r="6728">
          <cell r="B6728">
            <v>26216</v>
          </cell>
          <cell r="C6728" t="str">
            <v>PEDRO ELVIS</v>
          </cell>
          <cell r="D6728" t="str">
            <v>PT-26216-BM</v>
          </cell>
          <cell r="E6728" t="str">
            <v>TEMOCHE QUEREVALU SANTOS</v>
          </cell>
          <cell r="F6728" t="str">
            <v>DECRETO LEGISLATIVO Nº1273</v>
          </cell>
        </row>
        <row r="6729">
          <cell r="B6729">
            <v>26221</v>
          </cell>
          <cell r="C6729" t="str">
            <v>SHADAY</v>
          </cell>
          <cell r="D6729" t="str">
            <v>PT-26221-BM</v>
          </cell>
          <cell r="E6729" t="str">
            <v>PURIZACA IMAN JUAN ALBERTO</v>
          </cell>
          <cell r="F6729" t="str">
            <v>DECRETO LEGISLATIVO Nº1273</v>
          </cell>
        </row>
        <row r="6730">
          <cell r="B6730">
            <v>26222</v>
          </cell>
          <cell r="C6730" t="str">
            <v>JESUS EN GALILEA</v>
          </cell>
          <cell r="D6730" t="str">
            <v>PT-26222-BM</v>
          </cell>
          <cell r="E6730" t="str">
            <v>ECHE ALVAREZ SANTOS HILARIO</v>
          </cell>
          <cell r="F6730" t="str">
            <v>DECRETO LEGISLATIVO Nº1273</v>
          </cell>
        </row>
        <row r="6731">
          <cell r="B6731">
            <v>26224</v>
          </cell>
          <cell r="C6731" t="str">
            <v>JHONY JESUS I</v>
          </cell>
          <cell r="D6731" t="str">
            <v>PT-26224-BM</v>
          </cell>
          <cell r="E6731" t="str">
            <v>QUEREVALU QUEREVALU JULIO</v>
          </cell>
          <cell r="F6731" t="str">
            <v>DECRETO LEGISLATIVO Nº1273</v>
          </cell>
        </row>
        <row r="6732">
          <cell r="B6732">
            <v>26226</v>
          </cell>
          <cell r="C6732" t="str">
            <v>PACIFICO I</v>
          </cell>
          <cell r="D6732" t="str">
            <v>PT-26226-BM</v>
          </cell>
          <cell r="E6732" t="str">
            <v>PAZO MORALES JOSE MERCEDES</v>
          </cell>
          <cell r="F6732" t="str">
            <v>DECRETO LEGISLATIVO Nº1273</v>
          </cell>
        </row>
        <row r="6733">
          <cell r="B6733">
            <v>26232</v>
          </cell>
          <cell r="C6733" t="str">
            <v>EL SOLITARIO</v>
          </cell>
          <cell r="D6733" t="str">
            <v>PT-26232-BM</v>
          </cell>
          <cell r="E6733" t="str">
            <v>YARLEQUE YOVERA NESTOR</v>
          </cell>
          <cell r="F6733" t="str">
            <v>ARTESANAL</v>
          </cell>
        </row>
        <row r="6734">
          <cell r="B6734">
            <v>26235</v>
          </cell>
          <cell r="C6734" t="str">
            <v>BETSABE</v>
          </cell>
          <cell r="D6734" t="str">
            <v>PT-26235-BM</v>
          </cell>
          <cell r="E6734" t="str">
            <v>PERICHE QUEREVALU BETSABE ;LLENQUE DIAZ CARLOS ALBERTO</v>
          </cell>
          <cell r="F6734" t="str">
            <v>ARTESANAL</v>
          </cell>
        </row>
        <row r="6735">
          <cell r="B6735">
            <v>26240</v>
          </cell>
          <cell r="C6735" t="str">
            <v>JESUS ES MI GUIA I</v>
          </cell>
          <cell r="D6735" t="str">
            <v>PT-26240-BM</v>
          </cell>
          <cell r="E6735" t="str">
            <v>RISCO JUAREZ MONICA CLEMENTINA</v>
          </cell>
          <cell r="F6735" t="str">
            <v>DECRETO LEGISLATIVO Nº1273</v>
          </cell>
        </row>
        <row r="6736">
          <cell r="B6736">
            <v>26241</v>
          </cell>
          <cell r="C6736" t="str">
            <v>BENDICEME JESUS</v>
          </cell>
          <cell r="D6736" t="str">
            <v>PL-26241-BM</v>
          </cell>
          <cell r="E6736" t="str">
            <v>SANTAMARIA LLENQUE RAMON</v>
          </cell>
          <cell r="F6736" t="str">
            <v>DS. 006-2016-PRODUCE</v>
          </cell>
        </row>
        <row r="6737">
          <cell r="B6737">
            <v>26242</v>
          </cell>
          <cell r="C6737" t="str">
            <v>ANA BELEN</v>
          </cell>
          <cell r="D6737" t="str">
            <v>PL-26242-BM</v>
          </cell>
          <cell r="E6737" t="str">
            <v>SANCHEZ BERNAL EDUARDO ALCANTARA ;SANCHEZ GASTELO ALBERTO MARTIN ;SANCHEZ GASTELO PERCY EDMUNDO</v>
          </cell>
          <cell r="F6737" t="str">
            <v>ARTESANAL</v>
          </cell>
        </row>
        <row r="6738">
          <cell r="B6738">
            <v>26243</v>
          </cell>
          <cell r="C6738" t="str">
            <v>J.C.</v>
          </cell>
          <cell r="D6738" t="str">
            <v>PL-26243-BM</v>
          </cell>
          <cell r="E6738" t="str">
            <v>GONZALES ARAUJO CARLOS ALBERTO</v>
          </cell>
          <cell r="F6738" t="str">
            <v>ARTESANAL</v>
          </cell>
        </row>
        <row r="6739">
          <cell r="B6739">
            <v>26244</v>
          </cell>
          <cell r="C6739" t="str">
            <v>CUTRI? III</v>
          </cell>
          <cell r="D6739" t="str">
            <v>PL-26244-BM</v>
          </cell>
          <cell r="E6739" t="str">
            <v>AGUIRRE PORTOCARRERO SEGUNDO MANUEL</v>
          </cell>
          <cell r="F6739" t="str">
            <v>ARTESANAL</v>
          </cell>
        </row>
        <row r="6740">
          <cell r="B6740">
            <v>26245</v>
          </cell>
          <cell r="C6740" t="str">
            <v>MARIA DE NAZARET</v>
          </cell>
          <cell r="D6740" t="str">
            <v>PL-26245-BM</v>
          </cell>
          <cell r="E6740" t="str">
            <v>CHAPO?N SANTISTEBAN JOSE OTILIO</v>
          </cell>
          <cell r="F6740" t="str">
            <v>ARTESANAL</v>
          </cell>
        </row>
        <row r="6741">
          <cell r="B6741">
            <v>26246</v>
          </cell>
          <cell r="C6741" t="str">
            <v>JESUS MENZAJERO DE PAZ I</v>
          </cell>
          <cell r="D6741" t="str">
            <v>PL-26246-BM</v>
          </cell>
          <cell r="E6741" t="str">
            <v>IPANAQUE LLONTOP ISACC</v>
          </cell>
          <cell r="F6741" t="str">
            <v>ARTESANAL</v>
          </cell>
        </row>
        <row r="6742">
          <cell r="B6742">
            <v>26250</v>
          </cell>
          <cell r="C6742" t="str">
            <v>GEBRIMAR</v>
          </cell>
          <cell r="D6742" t="str">
            <v>PT-26250-BM</v>
          </cell>
          <cell r="E6742" t="str">
            <v>ALVAREZ ECHE GENARO</v>
          </cell>
          <cell r="F6742" t="str">
            <v>ARTESANAL</v>
          </cell>
        </row>
        <row r="6743">
          <cell r="B6743">
            <v>26251</v>
          </cell>
          <cell r="C6743" t="str">
            <v>JESUS EL ALFARERO</v>
          </cell>
          <cell r="D6743" t="str">
            <v>PT-26251-BM</v>
          </cell>
          <cell r="E6743" t="str">
            <v>GONZAGA ROQUE ARTEMIO</v>
          </cell>
          <cell r="F6743" t="str">
            <v>DS. 006-2016-PRODUCE</v>
          </cell>
        </row>
        <row r="6744">
          <cell r="B6744">
            <v>26253</v>
          </cell>
          <cell r="C6744" t="str">
            <v>ANGEL ARTURO</v>
          </cell>
          <cell r="D6744" t="str">
            <v>PT-26253-BM</v>
          </cell>
          <cell r="E6744" t="str">
            <v>COLLAZOS YOVERA AUGUSTO</v>
          </cell>
          <cell r="F6744" t="str">
            <v>ARTESANAL</v>
          </cell>
        </row>
        <row r="6745">
          <cell r="B6745">
            <v>26255</v>
          </cell>
          <cell r="C6745" t="str">
            <v>MI CESAR</v>
          </cell>
          <cell r="D6745" t="str">
            <v>PT-26255-BM</v>
          </cell>
          <cell r="E6745" t="str">
            <v>COLLAZOS YOVERA ROBERTO</v>
          </cell>
          <cell r="F6745" t="str">
            <v>ARTESANAL</v>
          </cell>
        </row>
        <row r="6746">
          <cell r="B6746">
            <v>26260</v>
          </cell>
          <cell r="C6746" t="str">
            <v>BENDICION DE YAVE</v>
          </cell>
          <cell r="D6746" t="str">
            <v>PT-26260-BM</v>
          </cell>
          <cell r="E6746" t="str">
            <v>SANCHEZ ANTON BETTY ISABEL</v>
          </cell>
          <cell r="F6746" t="str">
            <v>ARTESANAL</v>
          </cell>
        </row>
        <row r="6747">
          <cell r="B6747">
            <v>26270</v>
          </cell>
          <cell r="C6747" t="str">
            <v>MANOLO</v>
          </cell>
          <cell r="D6747" t="str">
            <v>CO-26270-BM</v>
          </cell>
          <cell r="E6747" t="str">
            <v>CASTILLO GOMEZ JOSE GUILLERMO</v>
          </cell>
          <cell r="F6747" t="str">
            <v>DECRETO LEGISLATIVO Nº1273</v>
          </cell>
        </row>
        <row r="6748">
          <cell r="B6748">
            <v>26276</v>
          </cell>
          <cell r="C6748" t="str">
            <v>BETHEL ELIMAR</v>
          </cell>
          <cell r="D6748" t="str">
            <v>ZS-26276-BM</v>
          </cell>
          <cell r="E6748" t="str">
            <v>ECA VITE ALBERTO</v>
          </cell>
          <cell r="F6748" t="str">
            <v>ARTESANAL</v>
          </cell>
        </row>
        <row r="6749">
          <cell r="B6749">
            <v>26277</v>
          </cell>
          <cell r="C6749" t="str">
            <v>MI MANUELITO</v>
          </cell>
          <cell r="D6749" t="str">
            <v>ZS-26277-BM</v>
          </cell>
          <cell r="E6749" t="str">
            <v>QUEREVALU PAZO MANUEL FRANCISCO</v>
          </cell>
          <cell r="F6749" t="str">
            <v>ARTESANAL</v>
          </cell>
        </row>
        <row r="6750">
          <cell r="B6750">
            <v>26280</v>
          </cell>
          <cell r="C6750" t="str">
            <v>JENIFER JACKELINE</v>
          </cell>
          <cell r="D6750" t="str">
            <v>ZS-26280-BM</v>
          </cell>
          <cell r="E6750" t="str">
            <v>RUIZ PANTA SANTOS CRUZ</v>
          </cell>
          <cell r="F6750" t="str">
            <v>DECRETO LEGISLATIVO Nº1273</v>
          </cell>
        </row>
        <row r="6751">
          <cell r="B6751">
            <v>26284</v>
          </cell>
          <cell r="C6751" t="str">
            <v>CORAZON DE JESUS</v>
          </cell>
          <cell r="D6751" t="str">
            <v>PL-26284-CM</v>
          </cell>
          <cell r="E6751" t="str">
            <v>SANTAMARIA SANTISTEBAN JOSE RAUL ;SANTAMARIA SANTISTEBAN JUAN HUMBERTO</v>
          </cell>
          <cell r="F6751" t="str">
            <v>MENOR ESCALA (ANCHOVETA) - ARTESANAL</v>
          </cell>
        </row>
        <row r="6752">
          <cell r="B6752">
            <v>26293</v>
          </cell>
          <cell r="C6752" t="str">
            <v>JUAN RANULFO</v>
          </cell>
          <cell r="D6752" t="str">
            <v>PT-26293-BM</v>
          </cell>
          <cell r="E6752" t="str">
            <v>PURIZACA AMAYA JUSTO PASTOR</v>
          </cell>
          <cell r="F6752" t="str">
            <v>ARTESANAL</v>
          </cell>
        </row>
        <row r="6753">
          <cell r="B6753">
            <v>26294</v>
          </cell>
          <cell r="C6753" t="str">
            <v>MI MANUEL</v>
          </cell>
          <cell r="D6753" t="str">
            <v>PT-26294-BM</v>
          </cell>
          <cell r="E6753" t="str">
            <v>ECHE PANTA JOSE MARTIN</v>
          </cell>
          <cell r="F6753" t="str">
            <v>ARTESANAL</v>
          </cell>
        </row>
        <row r="6754">
          <cell r="B6754">
            <v>26295</v>
          </cell>
          <cell r="C6754" t="str">
            <v>ROSITA MARIA</v>
          </cell>
          <cell r="D6754" t="str">
            <v>PT-26295-BM</v>
          </cell>
          <cell r="E6754" t="str">
            <v>CHUNGA ALVAREZ VICTOR GERMAN</v>
          </cell>
          <cell r="F6754" t="str">
            <v>DECRETO LEGISLATIVO Nº1273</v>
          </cell>
        </row>
        <row r="6755">
          <cell r="B6755">
            <v>26297</v>
          </cell>
          <cell r="C6755" t="str">
            <v>DIOS ES MI GUIA</v>
          </cell>
          <cell r="D6755" t="str">
            <v>PT-26297-BM</v>
          </cell>
          <cell r="E6755" t="str">
            <v>ECHE QUEREVALU MANUEL CANDELARIO</v>
          </cell>
          <cell r="F6755" t="str">
            <v>DECRETO LEGISLATIVO Nº1273</v>
          </cell>
        </row>
        <row r="6756">
          <cell r="B6756">
            <v>26304</v>
          </cell>
          <cell r="C6756" t="str">
            <v>VICTOR MANUEL</v>
          </cell>
          <cell r="D6756" t="str">
            <v>PS-26304-BM</v>
          </cell>
          <cell r="E6756" t="str">
            <v>PAZOS SILVA CARLOS ALBERTO</v>
          </cell>
          <cell r="F6756" t="str">
            <v>ARTESANAL</v>
          </cell>
        </row>
        <row r="6757">
          <cell r="B6757">
            <v>26305</v>
          </cell>
          <cell r="C6757" t="str">
            <v>PAPA CHINO II</v>
          </cell>
          <cell r="D6757" t="str">
            <v>PS-26305-BM</v>
          </cell>
          <cell r="E6757" t="str">
            <v>MELGAR LOPEZ LUZMILA MARGOT</v>
          </cell>
          <cell r="F6757" t="str">
            <v>DECRETO LEGISLATIVO Nº1273</v>
          </cell>
        </row>
        <row r="6758">
          <cell r="B6758">
            <v>26314</v>
          </cell>
          <cell r="C6758" t="str">
            <v>BENDICION DE DIOS I</v>
          </cell>
          <cell r="D6758" t="str">
            <v>ZS-26314-BM</v>
          </cell>
          <cell r="E6758" t="str">
            <v>ALVAREZ FIESTAS MODESTO</v>
          </cell>
          <cell r="F6758" t="str">
            <v>ARTESANAL</v>
          </cell>
        </row>
        <row r="6759">
          <cell r="B6759">
            <v>26320</v>
          </cell>
          <cell r="C6759" t="str">
            <v>PLAYA FLORIDA</v>
          </cell>
          <cell r="D6759" t="str">
            <v>ZS-26320-BM</v>
          </cell>
          <cell r="E6759" t="str">
            <v>RAMOS RAMOS WILMER</v>
          </cell>
          <cell r="F6759" t="str">
            <v>ARTESANAL</v>
          </cell>
        </row>
        <row r="6760">
          <cell r="B6760">
            <v>26324</v>
          </cell>
          <cell r="C6760" t="str">
            <v>JOSSELIN</v>
          </cell>
          <cell r="D6760" t="str">
            <v>ZS-26324-BM</v>
          </cell>
          <cell r="E6760" t="str">
            <v>ESTRADA DIAZ JESUS BRENULDA</v>
          </cell>
          <cell r="F6760" t="str">
            <v>ARTESANAL</v>
          </cell>
        </row>
        <row r="6761">
          <cell r="B6761">
            <v>26326</v>
          </cell>
          <cell r="C6761" t="str">
            <v>DIOS TE GUIE</v>
          </cell>
          <cell r="D6761" t="str">
            <v>ZS-26326-BM</v>
          </cell>
          <cell r="E6761" t="str">
            <v>PURIZACA CALDERON PATRICIO EUSTAQUIO</v>
          </cell>
          <cell r="F6761" t="str">
            <v>DECRETO LEGISLATIVO Nº1273</v>
          </cell>
        </row>
        <row r="6762">
          <cell r="B6762">
            <v>26327</v>
          </cell>
          <cell r="C6762" t="str">
            <v>MI JOSUE</v>
          </cell>
          <cell r="D6762" t="str">
            <v>ZS-26327-BM</v>
          </cell>
          <cell r="E6762" t="str">
            <v>OLAYA ORTIZ EDGAR ENRIQUE</v>
          </cell>
          <cell r="F6762" t="str">
            <v>DECRETO LEGISLATIVO Nº1273</v>
          </cell>
        </row>
        <row r="6763">
          <cell r="B6763">
            <v>26333</v>
          </cell>
          <cell r="C6763" t="str">
            <v>NI? ADRIAN</v>
          </cell>
          <cell r="D6763" t="str">
            <v>ZS-26333-BM</v>
          </cell>
          <cell r="E6763" t="str">
            <v>MI?N ARMANZA WILMER ALBERTO</v>
          </cell>
          <cell r="F6763" t="str">
            <v>DECRETO LEGISLATIVO Nº1273</v>
          </cell>
        </row>
        <row r="6764">
          <cell r="B6764">
            <v>26334</v>
          </cell>
          <cell r="C6764" t="str">
            <v>GUIAME MARIA HAYDE</v>
          </cell>
          <cell r="D6764" t="str">
            <v>ZS-26334-BM</v>
          </cell>
          <cell r="E6764" t="str">
            <v>LEON CHICANA EDILBERTO</v>
          </cell>
          <cell r="F6764" t="str">
            <v>DECRETO LEGISLATIVO Nº1273</v>
          </cell>
        </row>
        <row r="6765">
          <cell r="B6765">
            <v>26336</v>
          </cell>
          <cell r="C6765" t="str">
            <v>GUIAME SE?R JESUS</v>
          </cell>
          <cell r="D6765" t="str">
            <v>ZS-26336-BM</v>
          </cell>
          <cell r="E6765" t="str">
            <v>NUNURA BARRAGAN LUIS</v>
          </cell>
          <cell r="F6765" t="str">
            <v>ARTESANAL</v>
          </cell>
        </row>
        <row r="6766">
          <cell r="B6766">
            <v>26337</v>
          </cell>
          <cell r="C6766" t="str">
            <v>EL PODEROSO DE ISRAEL</v>
          </cell>
          <cell r="D6766" t="str">
            <v>ZS-26337-BM</v>
          </cell>
          <cell r="E6766" t="str">
            <v>CARCAMO RIVAS PEDRO ;RUIZ PAZO ANDRES</v>
          </cell>
          <cell r="F6766" t="str">
            <v>DECRETO LEGISLATIVO Nº1273</v>
          </cell>
        </row>
        <row r="6767">
          <cell r="B6767">
            <v>26342</v>
          </cell>
          <cell r="C6767" t="str">
            <v>MI FRANKLIN</v>
          </cell>
          <cell r="D6767" t="str">
            <v>PT-26342-BM</v>
          </cell>
          <cell r="E6767" t="str">
            <v>GALAN PERICHE GAVINO</v>
          </cell>
          <cell r="F6767" t="str">
            <v>ARTESANAL</v>
          </cell>
        </row>
        <row r="6768">
          <cell r="B6768">
            <v>26345</v>
          </cell>
          <cell r="C6768" t="str">
            <v>JHAIR</v>
          </cell>
          <cell r="D6768" t="str">
            <v>ZS-26345-BM</v>
          </cell>
          <cell r="E6768" t="str">
            <v>GARCIA PAIVA WILSON</v>
          </cell>
          <cell r="F6768" t="str">
            <v>ARTESANAL</v>
          </cell>
        </row>
        <row r="6769">
          <cell r="B6769">
            <v>26346</v>
          </cell>
          <cell r="C6769" t="str">
            <v>MARIA DEL PILAR</v>
          </cell>
          <cell r="D6769" t="str">
            <v>ZS-26346-BM</v>
          </cell>
          <cell r="E6769" t="str">
            <v>MARCHAN GARCIA SANTOS</v>
          </cell>
          <cell r="F6769" t="str">
            <v>ARTESANAL</v>
          </cell>
        </row>
        <row r="6770">
          <cell r="B6770">
            <v>26347</v>
          </cell>
          <cell r="C6770" t="str">
            <v>MARIA ESTHER</v>
          </cell>
          <cell r="D6770" t="str">
            <v>ZS-26347-BM</v>
          </cell>
          <cell r="E6770" t="str">
            <v>ROJAS CUMPA BALTAZARA</v>
          </cell>
          <cell r="F6770" t="str">
            <v>ARTESANAL</v>
          </cell>
        </row>
        <row r="6771">
          <cell r="B6771">
            <v>26351</v>
          </cell>
          <cell r="C6771" t="str">
            <v>MI SERGIO</v>
          </cell>
          <cell r="D6771" t="str">
            <v>ZS-26351-BM</v>
          </cell>
          <cell r="E6771" t="str">
            <v>MACEDA CRUZ ROBERTO RODOLFO</v>
          </cell>
          <cell r="F6771" t="str">
            <v>ARTESANAL</v>
          </cell>
        </row>
        <row r="6772">
          <cell r="B6772">
            <v>26357</v>
          </cell>
          <cell r="C6772" t="str">
            <v>RULEYBE ELIZABEHT</v>
          </cell>
          <cell r="D6772" t="str">
            <v>PT-26357-BM</v>
          </cell>
          <cell r="E6772" t="str">
            <v>MORALES TUMBAJULCA DEMETRIO</v>
          </cell>
          <cell r="F6772" t="str">
            <v>ARTESANAL</v>
          </cell>
        </row>
        <row r="6773">
          <cell r="B6773">
            <v>26362</v>
          </cell>
          <cell r="C6773" t="str">
            <v>HNOS MORALES</v>
          </cell>
          <cell r="D6773" t="str">
            <v>ZS-26362-BM</v>
          </cell>
          <cell r="E6773" t="str">
            <v>MORALES TUMBAJULCA DEMETRIO</v>
          </cell>
          <cell r="F6773" t="str">
            <v>ARTESANAL</v>
          </cell>
        </row>
        <row r="6774">
          <cell r="B6774">
            <v>26368</v>
          </cell>
          <cell r="C6774" t="str">
            <v>SANDY</v>
          </cell>
          <cell r="D6774" t="str">
            <v>ZS-26368-BM</v>
          </cell>
          <cell r="E6774" t="str">
            <v>QUEREVALU PERICHE JOSE ENCAJIMA ;SANDOVAL LOPEZ PEDRO PABLO</v>
          </cell>
          <cell r="F6774" t="str">
            <v>DECRETO LEGISLATIVO Nº1273</v>
          </cell>
        </row>
        <row r="6775">
          <cell r="B6775">
            <v>26371</v>
          </cell>
          <cell r="C6775" t="str">
            <v>MI GRACIELA II</v>
          </cell>
          <cell r="D6775" t="str">
            <v>ZS-26371-BM</v>
          </cell>
          <cell r="E6775" t="str">
            <v>ECHE MORE PABLO</v>
          </cell>
          <cell r="F6775" t="str">
            <v>DECRETO LEGISLATIVO Nº1273</v>
          </cell>
        </row>
        <row r="6776">
          <cell r="B6776">
            <v>26372</v>
          </cell>
          <cell r="C6776" t="str">
            <v>PREMAR</v>
          </cell>
          <cell r="D6776" t="str">
            <v>ZS-26372-BM</v>
          </cell>
          <cell r="E6776" t="str">
            <v>PRECIADO ZARATE MARIO</v>
          </cell>
          <cell r="F6776" t="str">
            <v>DECRETO LEGISLATIVO Nº1273</v>
          </cell>
        </row>
        <row r="6777">
          <cell r="B6777">
            <v>26373</v>
          </cell>
          <cell r="C6777" t="str">
            <v>ELGA VI</v>
          </cell>
          <cell r="D6777" t="str">
            <v>ZS-26373-BM</v>
          </cell>
          <cell r="E6777" t="str">
            <v>GARCIA CASTILLO ELADIO</v>
          </cell>
          <cell r="F6777" t="str">
            <v>ARTESANAL</v>
          </cell>
        </row>
        <row r="6778">
          <cell r="B6778">
            <v>26374</v>
          </cell>
          <cell r="C6778" t="str">
            <v>MILAGRO DEL SE?R</v>
          </cell>
          <cell r="D6778" t="str">
            <v>ZS-26374-BM</v>
          </cell>
          <cell r="E6778" t="str">
            <v>ALBITES HUANCA EUFRACIO</v>
          </cell>
          <cell r="F6778" t="str">
            <v>ARTESANAL</v>
          </cell>
        </row>
        <row r="6779">
          <cell r="B6779">
            <v>26382</v>
          </cell>
          <cell r="C6779" t="str">
            <v>SIEMPRE JOELITO</v>
          </cell>
          <cell r="D6779" t="str">
            <v>PT-26382-BM</v>
          </cell>
          <cell r="E6779" t="str">
            <v>AQUINO PURIZACA JUAN MANUEL</v>
          </cell>
          <cell r="F6779" t="str">
            <v>DECRETO LEGISLATIVO Nº1273</v>
          </cell>
        </row>
        <row r="6780">
          <cell r="B6780">
            <v>26383</v>
          </cell>
          <cell r="C6780" t="str">
            <v>VICTORIA I</v>
          </cell>
          <cell r="D6780" t="str">
            <v>PT-26383-BM</v>
          </cell>
          <cell r="E6780" t="str">
            <v>MAYAUTE CRESPO LUIS ALBERTO</v>
          </cell>
          <cell r="F6780" t="str">
            <v>ARTESANAL</v>
          </cell>
        </row>
        <row r="6781">
          <cell r="B6781">
            <v>26384</v>
          </cell>
          <cell r="C6781" t="str">
            <v>SAN PEDRO</v>
          </cell>
          <cell r="D6781" t="str">
            <v>PT-26384-BM</v>
          </cell>
          <cell r="E6781" t="str">
            <v>CONISLLA DE LA CRUZ WALTER ROGELIO</v>
          </cell>
          <cell r="F6781" t="str">
            <v>ARTESANAL</v>
          </cell>
        </row>
        <row r="6782">
          <cell r="B6782">
            <v>26385</v>
          </cell>
          <cell r="C6782" t="str">
            <v>DON FELIBERTO</v>
          </cell>
          <cell r="D6782" t="str">
            <v>PT-26385-BM</v>
          </cell>
          <cell r="E6782" t="str">
            <v>ECHE PAZO ROSA JULIA</v>
          </cell>
          <cell r="F6782" t="str">
            <v>ARTESANAL</v>
          </cell>
        </row>
        <row r="6783">
          <cell r="B6783">
            <v>26386</v>
          </cell>
          <cell r="C6783" t="str">
            <v>JESUS EN TI CONFIO</v>
          </cell>
          <cell r="D6783" t="str">
            <v>PT-26386-BM</v>
          </cell>
          <cell r="E6783" t="str">
            <v>VIZA PEREZ JOSE SANTIAGO</v>
          </cell>
          <cell r="F6783" t="str">
            <v>DECRETO LEGISLATIVO Nº1273</v>
          </cell>
        </row>
        <row r="6784">
          <cell r="B6784">
            <v>26389</v>
          </cell>
          <cell r="C6784" t="str">
            <v>GUIAME MI GENARA</v>
          </cell>
          <cell r="D6784" t="str">
            <v>PT-26389-BM</v>
          </cell>
          <cell r="E6784" t="str">
            <v>ANTON CHAPILLIQUEN GENARO NICOLAS</v>
          </cell>
          <cell r="F6784" t="str">
            <v>ARTESANAL</v>
          </cell>
        </row>
        <row r="6785">
          <cell r="B6785">
            <v>26391</v>
          </cell>
          <cell r="C6785" t="str">
            <v>RECUERDO DE MI MADRE</v>
          </cell>
          <cell r="D6785" t="str">
            <v>PT-26391-BM</v>
          </cell>
          <cell r="E6785" t="str">
            <v>PAZO QUEREVALU EUSEBIO</v>
          </cell>
          <cell r="F6785" t="str">
            <v>DECRETO LEGISLATIVO Nº1273</v>
          </cell>
        </row>
        <row r="6786">
          <cell r="B6786">
            <v>26397</v>
          </cell>
          <cell r="C6786" t="str">
            <v>WALTER JAIR II</v>
          </cell>
          <cell r="D6786" t="str">
            <v>PT-26397-BM</v>
          </cell>
          <cell r="E6786" t="str">
            <v>PUESCAS GALAN WALTER ALFREDO</v>
          </cell>
          <cell r="F6786" t="str">
            <v>ARTESANAL</v>
          </cell>
        </row>
        <row r="6787">
          <cell r="B6787">
            <v>26398</v>
          </cell>
          <cell r="C6787" t="str">
            <v>VIRGEN DE LA PUERTA</v>
          </cell>
          <cell r="D6787" t="str">
            <v>PL-26398-CM</v>
          </cell>
          <cell r="E6787" t="str">
            <v>MALCA QUINTANA CARMEN ROSA</v>
          </cell>
          <cell r="F6787" t="str">
            <v>MENOR ESCALA (ANCHOVETA)</v>
          </cell>
        </row>
        <row r="6788">
          <cell r="B6788">
            <v>26400</v>
          </cell>
          <cell r="C6788" t="str">
            <v>EDWARD JOSE LUIS</v>
          </cell>
          <cell r="D6788" t="str">
            <v>PL-26400-BM</v>
          </cell>
          <cell r="E6788" t="str">
            <v>RODRIGUEZ PASCO BLANCA LUZ</v>
          </cell>
          <cell r="F6788" t="str">
            <v>ARTESANAL</v>
          </cell>
        </row>
        <row r="6789">
          <cell r="B6789">
            <v>26402</v>
          </cell>
          <cell r="C6789" t="str">
            <v>MI ANGELITA</v>
          </cell>
          <cell r="D6789" t="str">
            <v>ZS-26402-BM</v>
          </cell>
          <cell r="E6789" t="str">
            <v>CALDERON PERICHE ALEJANDRO AUSBERTO</v>
          </cell>
          <cell r="F6789" t="str">
            <v>ARTESANAL</v>
          </cell>
        </row>
        <row r="6790">
          <cell r="B6790">
            <v>26407</v>
          </cell>
          <cell r="C6790" t="str">
            <v>SARITA COLONIA</v>
          </cell>
          <cell r="D6790" t="str">
            <v>CO-26407-BM</v>
          </cell>
          <cell r="E6790" t="str">
            <v>ESPINOZA PE? VICTOR ELOY ;MANRIQUE CANALES NANCY GREGORIA</v>
          </cell>
          <cell r="F6790" t="str">
            <v>DECRETO LEGISLATIVO Nº1273</v>
          </cell>
        </row>
        <row r="6791">
          <cell r="B6791">
            <v>26411</v>
          </cell>
          <cell r="C6791" t="str">
            <v>DON FRANCISCO</v>
          </cell>
          <cell r="D6791" t="str">
            <v>PT-26411-BM</v>
          </cell>
          <cell r="E6791" t="str">
            <v>GALARCEP AGUAY DENNIS ENRIQUE ;HUACO ANTON EDUARDO</v>
          </cell>
          <cell r="F6791" t="str">
            <v>DECRETO LEGISLATIVO Nº1273</v>
          </cell>
        </row>
        <row r="6792">
          <cell r="B6792">
            <v>26412</v>
          </cell>
          <cell r="C6792" t="str">
            <v>LESSLY OLENKA</v>
          </cell>
          <cell r="D6792" t="str">
            <v>CO-26412-BM</v>
          </cell>
          <cell r="E6792" t="str">
            <v>CAPCHA RONDON FELIX FLORENCIO</v>
          </cell>
          <cell r="F6792" t="str">
            <v>DECRETO LEGISLATIVO Nº1273</v>
          </cell>
        </row>
        <row r="6793">
          <cell r="B6793">
            <v>26413</v>
          </cell>
          <cell r="C6793" t="str">
            <v>MARYED</v>
          </cell>
          <cell r="D6793" t="str">
            <v>CO-26413-BM</v>
          </cell>
          <cell r="E6793" t="str">
            <v>FERNANDEZ SANCHEZ MILAGROS</v>
          </cell>
          <cell r="F6793" t="str">
            <v>DECRETO LEGISLATIVO Nº1273</v>
          </cell>
        </row>
        <row r="6794">
          <cell r="B6794">
            <v>26451</v>
          </cell>
          <cell r="C6794" t="str">
            <v>SAN MARTIN 20</v>
          </cell>
          <cell r="D6794" t="str">
            <v>PT-26451-BM</v>
          </cell>
          <cell r="E6794" t="str">
            <v>SAN MARTIN ARCAYO JIMMY EMILIO</v>
          </cell>
          <cell r="F6794" t="str">
            <v>ARTESANAL</v>
          </cell>
        </row>
        <row r="6795">
          <cell r="B6795">
            <v>26452</v>
          </cell>
          <cell r="C6795" t="str">
            <v>GUIADOS POR JESUS</v>
          </cell>
          <cell r="D6795" t="str">
            <v>PT-26452-BM</v>
          </cell>
          <cell r="E6795" t="str">
            <v>GONZALES FIESTAS CLEMENTINA</v>
          </cell>
          <cell r="F6795" t="str">
            <v>DECRETO LEGISLATIVO Nº1273</v>
          </cell>
        </row>
        <row r="6796">
          <cell r="B6796">
            <v>26453</v>
          </cell>
          <cell r="C6796" t="str">
            <v>SAN MARTIN 13</v>
          </cell>
          <cell r="D6796" t="str">
            <v>PT-26453-BM</v>
          </cell>
          <cell r="E6796" t="str">
            <v>SAN MARTIN MORALES EDISON</v>
          </cell>
          <cell r="F6796" t="str">
            <v>ARTESANAL</v>
          </cell>
        </row>
        <row r="6797">
          <cell r="B6797">
            <v>26456</v>
          </cell>
          <cell r="C6797" t="str">
            <v>SAN JUDAS TADEO</v>
          </cell>
          <cell r="D6797" t="str">
            <v>PT-26456-BM</v>
          </cell>
          <cell r="E6797" t="str">
            <v>AQUINO NOLASCO FRANY</v>
          </cell>
          <cell r="F6797" t="str">
            <v>ARTESANAL</v>
          </cell>
        </row>
        <row r="6798">
          <cell r="B6798">
            <v>26457</v>
          </cell>
          <cell r="C6798" t="str">
            <v>DAJUAN</v>
          </cell>
          <cell r="D6798" t="str">
            <v>PT-26457-BM</v>
          </cell>
          <cell r="E6798" t="str">
            <v>GARCIA CHUMACERO DANIEL ;GARCIA CHUMACERO JULIO CESAR</v>
          </cell>
          <cell r="F6798" t="str">
            <v>ARTESANAL</v>
          </cell>
        </row>
        <row r="6799">
          <cell r="B6799">
            <v>26461</v>
          </cell>
          <cell r="C6799" t="str">
            <v>ISMAEL</v>
          </cell>
          <cell r="D6799" t="str">
            <v>PL-26461-BM</v>
          </cell>
          <cell r="E6799" t="str">
            <v>BALLADARES BRAVO JOSE ENCARNACION</v>
          </cell>
          <cell r="F6799" t="str">
            <v>DECRETO LEGISLATIVO Nº1273</v>
          </cell>
        </row>
        <row r="6800">
          <cell r="B6800">
            <v>26462</v>
          </cell>
          <cell r="C6800" t="str">
            <v>ALEX CHALON</v>
          </cell>
          <cell r="D6800" t="str">
            <v>PL-26462-BM</v>
          </cell>
          <cell r="E6800" t="str">
            <v>JACINTO TEQUE PABLO ABSALON</v>
          </cell>
          <cell r="F6800" t="str">
            <v>ARTESANAL</v>
          </cell>
        </row>
        <row r="6801">
          <cell r="B6801">
            <v>26468</v>
          </cell>
          <cell r="C6801" t="str">
            <v>MI JUANITA</v>
          </cell>
          <cell r="D6801" t="str">
            <v>PL-26468-BM</v>
          </cell>
          <cell r="E6801" t="str">
            <v>LLENQUE FIESTAS MANUEL CORPUS ;PUESCAS GALAN AGUSTINA</v>
          </cell>
          <cell r="F6801" t="str">
            <v>ARTESANAL</v>
          </cell>
        </row>
        <row r="6802">
          <cell r="B6802">
            <v>26469</v>
          </cell>
          <cell r="C6802" t="str">
            <v>MI JENNY</v>
          </cell>
          <cell r="D6802" t="str">
            <v>PL-26469-BM</v>
          </cell>
          <cell r="E6802" t="str">
            <v>CHUYO NINGLE JORGE LUIS</v>
          </cell>
          <cell r="F6802" t="str">
            <v>DECRETO LEGISLATIVO Nº1273</v>
          </cell>
        </row>
        <row r="6803">
          <cell r="B6803">
            <v>26483</v>
          </cell>
          <cell r="C6803" t="str">
            <v>SAN MARTIN 9</v>
          </cell>
          <cell r="D6803" t="str">
            <v>TA-26483-BM</v>
          </cell>
          <cell r="E6803" t="str">
            <v>SAN MARTIN MORALES NIKY</v>
          </cell>
          <cell r="F6803" t="str">
            <v>ARTESANAL</v>
          </cell>
        </row>
        <row r="6804">
          <cell r="B6804">
            <v>26484</v>
          </cell>
          <cell r="C6804" t="str">
            <v>JESUS MI SALVADOR</v>
          </cell>
          <cell r="D6804" t="str">
            <v>TA-26484-BM</v>
          </cell>
          <cell r="E6804" t="str">
            <v>FIESTAS SABA WALTER</v>
          </cell>
          <cell r="F6804" t="str">
            <v>DECRETO LEGISLATIVO Nº1273</v>
          </cell>
        </row>
        <row r="6805">
          <cell r="B6805">
            <v>26493</v>
          </cell>
          <cell r="C6805" t="str">
            <v>TOMMY JUNIOR</v>
          </cell>
          <cell r="D6805" t="str">
            <v>TA-26493-BM</v>
          </cell>
          <cell r="E6805" t="str">
            <v>VITE CHAPILLIQUEN TOMI SANTOS</v>
          </cell>
          <cell r="F6805" t="str">
            <v>DECRETO LEGISLATIVO Nº1273</v>
          </cell>
        </row>
        <row r="6806">
          <cell r="B6806">
            <v>26499</v>
          </cell>
          <cell r="C6806" t="str">
            <v>MARIA VERONICA</v>
          </cell>
          <cell r="D6806" t="str">
            <v>TA-26499-BM</v>
          </cell>
          <cell r="E6806" t="str">
            <v>BALDERA SANTISTEBAN JAIME</v>
          </cell>
          <cell r="F6806" t="str">
            <v>ARTESANAL</v>
          </cell>
        </row>
        <row r="6807">
          <cell r="B6807">
            <v>26504</v>
          </cell>
          <cell r="C6807" t="str">
            <v>SE?R DE CHOCAN R Y L</v>
          </cell>
          <cell r="D6807" t="str">
            <v>TA-26504-BM</v>
          </cell>
          <cell r="E6807" t="str">
            <v>GALLO VASQUEZ ROSA ALCIRA ;LORA APONTE LUIS ALBERTO</v>
          </cell>
          <cell r="F6807" t="str">
            <v>ARTESANAL</v>
          </cell>
        </row>
        <row r="6808">
          <cell r="B6808">
            <v>26509</v>
          </cell>
          <cell r="C6808" t="str">
            <v>SANTA ELENA</v>
          </cell>
          <cell r="D6808" t="str">
            <v>TA-26509-BM</v>
          </cell>
          <cell r="E6808" t="str">
            <v>CHAPILLIQUEN PURIZACA CRISPIN</v>
          </cell>
          <cell r="F6808" t="str">
            <v>DECRETO LEGISLATIVO Nº1273</v>
          </cell>
        </row>
        <row r="6809">
          <cell r="B6809">
            <v>26510</v>
          </cell>
          <cell r="C6809" t="str">
            <v>ILUMINAME ESPIRITU SANTO</v>
          </cell>
          <cell r="D6809" t="str">
            <v>TA-26510-BM</v>
          </cell>
          <cell r="E6809" t="str">
            <v>CARRE? OVIEDO MIGUEL AMARO</v>
          </cell>
          <cell r="F6809" t="str">
            <v>DECRETO LEGISLATIVO Nº1273</v>
          </cell>
        </row>
        <row r="6810">
          <cell r="B6810">
            <v>26511</v>
          </cell>
          <cell r="C6810" t="str">
            <v>JESUS DE NAZARET</v>
          </cell>
          <cell r="D6810" t="str">
            <v>TA-26511-BM</v>
          </cell>
          <cell r="E6810" t="str">
            <v>BANCAYAN ECHE FERNANDO</v>
          </cell>
          <cell r="F6810" t="str">
            <v>DECRETO LEGISLATIVO Nº1273</v>
          </cell>
        </row>
        <row r="6811">
          <cell r="B6811">
            <v>26527</v>
          </cell>
          <cell r="C6811" t="str">
            <v>JESUS MI SALVADOR</v>
          </cell>
          <cell r="D6811" t="str">
            <v>TA-26527-BM</v>
          </cell>
          <cell r="E6811" t="str">
            <v>DAMIAN CHIMOY MIGUEL ANGEL</v>
          </cell>
          <cell r="F6811" t="str">
            <v>ARTESANAL</v>
          </cell>
        </row>
        <row r="6812">
          <cell r="B6812">
            <v>26528</v>
          </cell>
          <cell r="C6812" t="str">
            <v>JEHOVA JIRETH</v>
          </cell>
          <cell r="D6812" t="str">
            <v>TA-26528-BM</v>
          </cell>
          <cell r="E6812" t="str">
            <v>ANTON FIESTAS REGINA</v>
          </cell>
          <cell r="F6812" t="str">
            <v>DECRETO LEGISLATIVO Nº1273</v>
          </cell>
        </row>
        <row r="6813">
          <cell r="B6813">
            <v>26529</v>
          </cell>
          <cell r="C6813" t="str">
            <v>JOAO</v>
          </cell>
          <cell r="D6813" t="str">
            <v>PT-26529-BM</v>
          </cell>
          <cell r="E6813" t="str">
            <v>HUMBERTO JAVIER VALDIVIA DIAZ</v>
          </cell>
          <cell r="F6813" t="str">
            <v>ARTESANAL</v>
          </cell>
        </row>
        <row r="6814">
          <cell r="B6814">
            <v>26533</v>
          </cell>
          <cell r="C6814" t="str">
            <v>ADEMIR</v>
          </cell>
          <cell r="D6814" t="str">
            <v>CE-26533-CM</v>
          </cell>
          <cell r="E6814" t="str">
            <v>PUENTE DJUROVICH FRANK MILUTIN</v>
          </cell>
          <cell r="F6814" t="str">
            <v>MENOR ESCALA (ANCHOVETA)</v>
          </cell>
        </row>
        <row r="6815">
          <cell r="B6815">
            <v>26540</v>
          </cell>
          <cell r="C6815" t="str">
            <v>NUEVO AMANECER</v>
          </cell>
          <cell r="D6815" t="str">
            <v>TA-26540-BM</v>
          </cell>
          <cell r="E6815" t="str">
            <v>SANCHEZ LORO ELMER</v>
          </cell>
          <cell r="F6815" t="str">
            <v>DECRETO LEGISLATIVO Nº1273</v>
          </cell>
        </row>
        <row r="6816">
          <cell r="B6816">
            <v>26546</v>
          </cell>
          <cell r="C6816" t="str">
            <v>MARIA DEL PILAR</v>
          </cell>
          <cell r="D6816" t="str">
            <v>TA-26546-BM</v>
          </cell>
          <cell r="E6816" t="str">
            <v>PAZOS ANTON ESTEBAN</v>
          </cell>
          <cell r="F6816" t="str">
            <v>DECRETO LEGISLATIVO Nº1273</v>
          </cell>
        </row>
        <row r="6817">
          <cell r="B6817">
            <v>26549</v>
          </cell>
          <cell r="C6817" t="str">
            <v>VIRGEN DEL ROSARIO</v>
          </cell>
          <cell r="D6817" t="str">
            <v>ZS-26549-BM</v>
          </cell>
          <cell r="E6817" t="str">
            <v>CHUMACERO LOPEZ ANTONIO</v>
          </cell>
          <cell r="F6817" t="str">
            <v>ARTESANAL</v>
          </cell>
        </row>
        <row r="6818">
          <cell r="B6818">
            <v>26553</v>
          </cell>
          <cell r="C6818" t="str">
            <v>LILIANA Y GABRIELA</v>
          </cell>
          <cell r="D6818" t="str">
            <v>ZS-26553-BM</v>
          </cell>
          <cell r="E6818" t="str">
            <v>FIESTAS VIA HERNANDO</v>
          </cell>
          <cell r="F6818" t="str">
            <v>DECRETO LEGISLATIVO Nº1273</v>
          </cell>
        </row>
        <row r="6819">
          <cell r="B6819">
            <v>26556</v>
          </cell>
          <cell r="C6819" t="str">
            <v>ROSA &amp; CARLA</v>
          </cell>
          <cell r="D6819" t="str">
            <v>PL-26556-BM</v>
          </cell>
          <cell r="E6819" t="str">
            <v>SANDOVAL JACINTO JUDITH LUZ ;VALLADOLID ROBLES VICTOR JULIO</v>
          </cell>
          <cell r="F6819" t="str">
            <v>ARTESANAL</v>
          </cell>
        </row>
        <row r="6820">
          <cell r="B6820">
            <v>26557</v>
          </cell>
          <cell r="C6820" t="str">
            <v>NUEVA JERUSALEN</v>
          </cell>
          <cell r="D6820" t="str">
            <v>PL-26557-BM</v>
          </cell>
          <cell r="E6820" t="str">
            <v>LLENQUE QUEREBALU ROSARIO ;MACHICA PUESCAS ADRIANO</v>
          </cell>
          <cell r="F6820" t="str">
            <v>ARTESANAL</v>
          </cell>
        </row>
        <row r="6821">
          <cell r="B6821">
            <v>26558</v>
          </cell>
          <cell r="C6821" t="str">
            <v>MI EMILIA</v>
          </cell>
          <cell r="D6821" t="str">
            <v>PL-26558-BM</v>
          </cell>
          <cell r="E6821" t="str">
            <v>FIESTAS LLENQUE AURELIO</v>
          </cell>
          <cell r="F6821" t="str">
            <v>ARTESANAL</v>
          </cell>
        </row>
        <row r="6822">
          <cell r="B6822">
            <v>26560</v>
          </cell>
          <cell r="C6822" t="str">
            <v>IBIZA</v>
          </cell>
          <cell r="D6822" t="str">
            <v>CE-26560-CM</v>
          </cell>
          <cell r="E6822" t="str">
            <v>CHAVEZ ROJAS INES REGINA ;CHAVEZ ROJAS LARRY ALONSO</v>
          </cell>
          <cell r="F6822" t="str">
            <v>MENOR ESCALA (ANCHOVETA)</v>
          </cell>
        </row>
        <row r="6823">
          <cell r="B6823">
            <v>26566</v>
          </cell>
          <cell r="C6823" t="str">
            <v>MI MANUEL ALEJANDRO</v>
          </cell>
          <cell r="D6823" t="str">
            <v>TA-26566-BM</v>
          </cell>
          <cell r="E6823" t="str">
            <v>MEDINA PAZOS CECIBEL ;NIZAMA RAMIREZ JOSE SANTOS</v>
          </cell>
          <cell r="F6823" t="str">
            <v>DECRETO LEGISLATIVO Nº1273</v>
          </cell>
        </row>
        <row r="6824">
          <cell r="B6824">
            <v>26568</v>
          </cell>
          <cell r="C6824" t="str">
            <v>VICTORIA</v>
          </cell>
          <cell r="D6824" t="str">
            <v>CO-26568-BM</v>
          </cell>
          <cell r="E6824" t="str">
            <v>FRANCIA PASTOR GUILLERMO WENCESLAO</v>
          </cell>
          <cell r="F6824" t="str">
            <v>DECRETO LEGISLATIVO Nº1273</v>
          </cell>
        </row>
        <row r="6825">
          <cell r="B6825">
            <v>26570</v>
          </cell>
          <cell r="C6825" t="str">
            <v>SURY JESUS</v>
          </cell>
          <cell r="D6825" t="str">
            <v>TA-26570-BM</v>
          </cell>
          <cell r="E6825" t="str">
            <v>ATOCHE COVE?S MARIA ELENA</v>
          </cell>
          <cell r="F6825" t="str">
            <v>ARTESANAL</v>
          </cell>
        </row>
        <row r="6826">
          <cell r="B6826">
            <v>26576</v>
          </cell>
          <cell r="C6826" t="str">
            <v>MI ESPERANZA</v>
          </cell>
          <cell r="D6826" t="str">
            <v>TA-26576-BM</v>
          </cell>
          <cell r="E6826" t="str">
            <v>ALARCON CASTILLO LUIS EDUARDO</v>
          </cell>
          <cell r="F6826" t="str">
            <v>DECRETO LEGISLATIVO Nº1273</v>
          </cell>
        </row>
        <row r="6827">
          <cell r="B6827">
            <v>26577</v>
          </cell>
          <cell r="C6827" t="str">
            <v>PECHEIRAS</v>
          </cell>
          <cell r="D6827" t="str">
            <v>TA-26577-BM</v>
          </cell>
          <cell r="E6827" t="str">
            <v>BAYONA FIESTAS CARLOS ALBERTO</v>
          </cell>
          <cell r="F6827" t="str">
            <v>DS. 006-2016-PRODUCE</v>
          </cell>
        </row>
        <row r="6828">
          <cell r="B6828">
            <v>26578</v>
          </cell>
          <cell r="C6828" t="str">
            <v>BENDICION DE DIOS</v>
          </cell>
          <cell r="D6828" t="str">
            <v>TA-26578-BM</v>
          </cell>
          <cell r="E6828" t="str">
            <v>FIESTAS SABA WALTER</v>
          </cell>
          <cell r="F6828" t="str">
            <v>DECRETO LEGISLATIVO Nº1273</v>
          </cell>
        </row>
        <row r="6829">
          <cell r="B6829">
            <v>26580</v>
          </cell>
          <cell r="C6829" t="str">
            <v>GUIAME SE?R CAUTIVO II</v>
          </cell>
          <cell r="D6829" t="str">
            <v>PL-26580-BM</v>
          </cell>
          <cell r="E6829" t="str">
            <v>ANTON FIESTAS MARITZA CANDELARIA</v>
          </cell>
          <cell r="F6829" t="str">
            <v>ARTESANAL</v>
          </cell>
        </row>
        <row r="6830">
          <cell r="B6830">
            <v>26589</v>
          </cell>
          <cell r="C6830" t="str">
            <v>MI JORDY</v>
          </cell>
          <cell r="D6830" t="str">
            <v>ZS-26589-BM</v>
          </cell>
          <cell r="E6830" t="str">
            <v>CORNEJO ALVARADO PABLO</v>
          </cell>
          <cell r="F6830" t="str">
            <v>DECRETO LEGISLATIVO Nº1273</v>
          </cell>
        </row>
        <row r="6831">
          <cell r="B6831">
            <v>26593</v>
          </cell>
          <cell r="C6831" t="str">
            <v>MI ANITA</v>
          </cell>
          <cell r="D6831" t="str">
            <v>PT-26593-BM</v>
          </cell>
          <cell r="E6831" t="str">
            <v>POICON LLENQUE TEOFILO</v>
          </cell>
          <cell r="F6831" t="str">
            <v>DECRETO LEGISLATIVO Nº1273</v>
          </cell>
        </row>
        <row r="6832">
          <cell r="B6832">
            <v>26597</v>
          </cell>
          <cell r="C6832" t="str">
            <v>SAN MARTIN 15</v>
          </cell>
          <cell r="D6832" t="str">
            <v>PT-26597-BM</v>
          </cell>
          <cell r="E6832" t="str">
            <v>SAN MARTIN BRONCANO MAE AILEEN CAROLINA</v>
          </cell>
          <cell r="F6832" t="str">
            <v>ARTESANAL</v>
          </cell>
        </row>
        <row r="6833">
          <cell r="B6833">
            <v>26598</v>
          </cell>
          <cell r="C6833" t="str">
            <v>ETHEL MERCEDES</v>
          </cell>
          <cell r="D6833" t="str">
            <v>PT-26598-BM</v>
          </cell>
          <cell r="E6833" t="str">
            <v>JUAREZ NIMA JUSTO</v>
          </cell>
          <cell r="F6833" t="str">
            <v>ARTESANAL</v>
          </cell>
        </row>
        <row r="6834">
          <cell r="B6834">
            <v>26599</v>
          </cell>
          <cell r="C6834" t="str">
            <v>SAN MARTIN 01</v>
          </cell>
          <cell r="D6834" t="str">
            <v>PT-26599-BM</v>
          </cell>
          <cell r="E6834" t="str">
            <v>SAN MARTIN ARCAYO DAVID</v>
          </cell>
          <cell r="F6834" t="str">
            <v>ARTESANAL</v>
          </cell>
        </row>
        <row r="6835">
          <cell r="B6835">
            <v>26600</v>
          </cell>
          <cell r="C6835" t="str">
            <v>SAN MARTIN 11</v>
          </cell>
          <cell r="D6835" t="str">
            <v>PT-26600-BM</v>
          </cell>
          <cell r="E6835" t="str">
            <v>SAN MARTIN BRONCANO MELISSA ELVA TERESITA</v>
          </cell>
          <cell r="F6835" t="str">
            <v>ARTESANAL</v>
          </cell>
        </row>
        <row r="6836">
          <cell r="B6836">
            <v>26601</v>
          </cell>
          <cell r="C6836" t="str">
            <v>SAN MARTIN 17</v>
          </cell>
          <cell r="D6836" t="str">
            <v>PT-26601-BM</v>
          </cell>
          <cell r="E6836" t="str">
            <v>SAN MARTIN ARCAYO GLADYS ELENA</v>
          </cell>
          <cell r="F6836" t="str">
            <v>ARTESANAL</v>
          </cell>
        </row>
        <row r="6837">
          <cell r="B6837">
            <v>26604</v>
          </cell>
          <cell r="C6837" t="str">
            <v>EUGENIA</v>
          </cell>
          <cell r="D6837" t="str">
            <v>CO-26604-BM</v>
          </cell>
          <cell r="E6837" t="str">
            <v>GUERRA OSTOS JUAN GERARDO</v>
          </cell>
          <cell r="F6837" t="str">
            <v>DECRETO LEGISLATIVO Nº1273</v>
          </cell>
        </row>
        <row r="6838">
          <cell r="B6838">
            <v>26608</v>
          </cell>
          <cell r="C6838" t="str">
            <v>POLA</v>
          </cell>
          <cell r="D6838" t="str">
            <v>CO-26608-BM</v>
          </cell>
          <cell r="E6838" t="str">
            <v>MOREAU MARCOS MANUEL</v>
          </cell>
          <cell r="F6838" t="str">
            <v>DECRETO LEGISLATIVO Nº1273</v>
          </cell>
        </row>
        <row r="6839">
          <cell r="B6839">
            <v>26730</v>
          </cell>
          <cell r="C6839" t="str">
            <v>GUIAME JESUS</v>
          </cell>
          <cell r="D6839" t="str">
            <v>ZS-26730-BM</v>
          </cell>
          <cell r="E6839" t="str">
            <v>PANTA JACINTO JOSE GUADALUPE</v>
          </cell>
          <cell r="F6839" t="str">
            <v>ARTESANAL</v>
          </cell>
        </row>
        <row r="6840">
          <cell r="B6840">
            <v>26734</v>
          </cell>
          <cell r="C6840" t="str">
            <v>ALBERTO Y SEGUNDO</v>
          </cell>
          <cell r="D6840" t="str">
            <v>PL-26734-BM</v>
          </cell>
          <cell r="E6840" t="str">
            <v>GIL ESTACIO SEGUNDO EDILBERTO</v>
          </cell>
          <cell r="F6840" t="str">
            <v>ARTESANAL</v>
          </cell>
        </row>
        <row r="6841">
          <cell r="B6841">
            <v>26737</v>
          </cell>
          <cell r="C6841" t="str">
            <v>DIVINO JESUS</v>
          </cell>
          <cell r="D6841" t="str">
            <v>ZS-26737-BM</v>
          </cell>
          <cell r="E6841" t="str">
            <v>RUIZ ROJAS JESUS DELIRIO</v>
          </cell>
          <cell r="F6841" t="str">
            <v>ARTESANAL</v>
          </cell>
        </row>
        <row r="6842">
          <cell r="B6842">
            <v>26743</v>
          </cell>
          <cell r="C6842" t="str">
            <v>AMIGO DE JESUS</v>
          </cell>
          <cell r="D6842" t="str">
            <v>ZS-26743-BM</v>
          </cell>
          <cell r="E6842" t="str">
            <v>YARLEQUE QUIROGA MANUEL ENRIQUE</v>
          </cell>
          <cell r="F6842" t="str">
            <v>DECRETO LEGISLATIVO Nº1273</v>
          </cell>
        </row>
        <row r="6843">
          <cell r="B6843">
            <v>26748</v>
          </cell>
          <cell r="C6843" t="str">
            <v>MI REDENTOR</v>
          </cell>
          <cell r="D6843" t="str">
            <v>PT-26748-BM</v>
          </cell>
          <cell r="E6843" t="str">
            <v>QUEREVALU MORANTE ELIAS</v>
          </cell>
          <cell r="F6843" t="str">
            <v>ARTESANAL</v>
          </cell>
        </row>
        <row r="6844">
          <cell r="B6844">
            <v>26749</v>
          </cell>
          <cell r="C6844" t="str">
            <v>NOEMI</v>
          </cell>
          <cell r="D6844" t="str">
            <v>PT-26749-BM</v>
          </cell>
          <cell r="E6844" t="str">
            <v>YATACO MARTINEZ JOSE ANTONIO</v>
          </cell>
          <cell r="F6844" t="str">
            <v>ARTESANAL</v>
          </cell>
        </row>
        <row r="6845">
          <cell r="B6845">
            <v>26750</v>
          </cell>
          <cell r="C6845" t="str">
            <v>SAN MARTIN 14</v>
          </cell>
          <cell r="D6845" t="str">
            <v>PT-26750-BM</v>
          </cell>
          <cell r="E6845" t="str">
            <v>SAN MARTIN MORALES EDISON</v>
          </cell>
          <cell r="F6845" t="str">
            <v>ARTESANAL</v>
          </cell>
        </row>
        <row r="6846">
          <cell r="B6846">
            <v>26803</v>
          </cell>
          <cell r="C6846" t="str">
            <v>INGRID PAMELA</v>
          </cell>
          <cell r="D6846" t="str">
            <v>CO-26803-BM</v>
          </cell>
          <cell r="E6846" t="str">
            <v>LIBERATO TAYPE JUAN MAURICIO</v>
          </cell>
          <cell r="F6846" t="str">
            <v>DECRETO LEGISLATIVO Nº1273</v>
          </cell>
        </row>
        <row r="6847">
          <cell r="B6847">
            <v>26808</v>
          </cell>
          <cell r="C6847" t="str">
            <v>EMANUEL</v>
          </cell>
          <cell r="D6847" t="str">
            <v>CO-26808-BM</v>
          </cell>
          <cell r="E6847" t="str">
            <v>ASTETE MEJIA ALBERTO NEPTALI ;AYALA MUNIVES ROSA ELVIRA ;SERNAQUE OCHOA JOSE SANTOS</v>
          </cell>
          <cell r="F6847" t="str">
            <v>DECRETO LEGISLATIVO Nº1273</v>
          </cell>
        </row>
        <row r="6848">
          <cell r="B6848">
            <v>26812</v>
          </cell>
          <cell r="C6848" t="str">
            <v>LEON DE JUDA</v>
          </cell>
          <cell r="D6848" t="str">
            <v>CO-26812-BM</v>
          </cell>
          <cell r="E6848" t="str">
            <v>ARMAS DE SILVA ANTO?TA</v>
          </cell>
          <cell r="F6848" t="str">
            <v>DECRETO LEGISLATIVO Nº1273</v>
          </cell>
        </row>
        <row r="6849">
          <cell r="B6849">
            <v>26818</v>
          </cell>
          <cell r="C6849" t="str">
            <v>NAUTICA</v>
          </cell>
          <cell r="D6849" t="str">
            <v>CO-26818-BM</v>
          </cell>
          <cell r="E6849" t="str">
            <v>RUIZ NAVARRO ERKO</v>
          </cell>
          <cell r="F6849" t="str">
            <v>DECRETO LEGISLATIVO Nº1273</v>
          </cell>
        </row>
        <row r="6850">
          <cell r="B6850">
            <v>26823</v>
          </cell>
          <cell r="C6850" t="str">
            <v>EVA Y MONICA</v>
          </cell>
          <cell r="D6850" t="str">
            <v>CO-26823-BM</v>
          </cell>
          <cell r="E6850" t="str">
            <v>CARRILLO VELIZ MARTIN</v>
          </cell>
          <cell r="F6850" t="str">
            <v>DECRETO LEGISLATIVO Nº1273</v>
          </cell>
        </row>
        <row r="6851">
          <cell r="B6851">
            <v>26827</v>
          </cell>
          <cell r="C6851" t="str">
            <v>LEANDRO</v>
          </cell>
          <cell r="D6851" t="str">
            <v>CO-26827-BM</v>
          </cell>
          <cell r="E6851" t="str">
            <v>LIBERATO BERRIOS MAURICIO</v>
          </cell>
          <cell r="F6851" t="str">
            <v>DECRETO LEGISLATIVO Nº1273</v>
          </cell>
        </row>
        <row r="6852">
          <cell r="B6852">
            <v>26836</v>
          </cell>
          <cell r="C6852" t="str">
            <v>M.Y.V.E.</v>
          </cell>
          <cell r="D6852" t="str">
            <v>CO-26836-BM</v>
          </cell>
          <cell r="E6852" t="str">
            <v>TARAZONA BAYOVAR JUAN ALBERTO</v>
          </cell>
          <cell r="F6852" t="str">
            <v>DECRETO LEGISLATIVO Nº1273</v>
          </cell>
        </row>
        <row r="6853">
          <cell r="B6853">
            <v>26845</v>
          </cell>
          <cell r="C6853" t="str">
            <v>SAN JUDAS TADEO</v>
          </cell>
          <cell r="D6853" t="str">
            <v>PT-26845-BM</v>
          </cell>
          <cell r="E6853" t="str">
            <v>PIZARRO AMAYA MANUEL ANTONIO</v>
          </cell>
          <cell r="F6853" t="str">
            <v>ARTESANAL</v>
          </cell>
        </row>
        <row r="6854">
          <cell r="B6854">
            <v>26849</v>
          </cell>
          <cell r="C6854" t="str">
            <v>LOS 5 HERMANOS</v>
          </cell>
          <cell r="D6854" t="str">
            <v>CO-26849-BM</v>
          </cell>
          <cell r="E6854" t="str">
            <v>YAURI QUISPE BERNARDINA</v>
          </cell>
          <cell r="F6854" t="str">
            <v>ARTESANAL</v>
          </cell>
        </row>
        <row r="6855">
          <cell r="B6855">
            <v>26859</v>
          </cell>
          <cell r="C6855" t="str">
            <v>ISRAEL</v>
          </cell>
          <cell r="D6855" t="str">
            <v>TA-26859-BM</v>
          </cell>
          <cell r="E6855" t="str">
            <v>VILCHEZ DE ALVAREZ PAULINA</v>
          </cell>
          <cell r="F6855" t="str">
            <v>DECRETO LEGISLATIVO Nº1273</v>
          </cell>
        </row>
        <row r="6856">
          <cell r="B6856">
            <v>26865</v>
          </cell>
          <cell r="C6856" t="str">
            <v>CORAZON DE JESUS</v>
          </cell>
          <cell r="D6856" t="str">
            <v>TA-26865-BM</v>
          </cell>
          <cell r="E6856" t="str">
            <v>PAIVA QUEREVALU PEDRO ;PAIVA QUEREVALU SANTOS</v>
          </cell>
          <cell r="F6856" t="str">
            <v>ARTESANAL</v>
          </cell>
        </row>
        <row r="6857">
          <cell r="B6857">
            <v>26870</v>
          </cell>
          <cell r="C6857" t="str">
            <v>KAROLINA</v>
          </cell>
          <cell r="D6857" t="str">
            <v>PT-26870-BM</v>
          </cell>
          <cell r="E6857" t="str">
            <v>GARCIA CHIROQUE JULIO FERNANDO</v>
          </cell>
          <cell r="F6857" t="str">
            <v>DECRETO LEGISLATIVO Nº1273</v>
          </cell>
        </row>
        <row r="6858">
          <cell r="B6858">
            <v>26874</v>
          </cell>
          <cell r="C6858" t="str">
            <v>EL GRAN GIAMPIERRE</v>
          </cell>
          <cell r="D6858" t="str">
            <v>PT-26874-BM</v>
          </cell>
          <cell r="E6858" t="str">
            <v>GARCIA CHIROQUE JULIO FERNANDO</v>
          </cell>
          <cell r="F6858" t="str">
            <v>DECRETO LEGISLATIVO Nº1273</v>
          </cell>
        </row>
        <row r="6859">
          <cell r="B6859">
            <v>26883</v>
          </cell>
          <cell r="C6859" t="str">
            <v>J.H.-I</v>
          </cell>
          <cell r="D6859" t="str">
            <v>PT-26883-BM</v>
          </cell>
          <cell r="E6859" t="str">
            <v>HARO URQUIZO SEGUNDO FRANCISCO</v>
          </cell>
          <cell r="F6859" t="str">
            <v>ARTESANAL</v>
          </cell>
        </row>
        <row r="6860">
          <cell r="B6860">
            <v>26887</v>
          </cell>
          <cell r="C6860" t="str">
            <v>DELFIN</v>
          </cell>
          <cell r="D6860" t="str">
            <v>PT-26887-BM</v>
          </cell>
          <cell r="E6860" t="str">
            <v>PUESCAS QUEREVALU NAZARIO</v>
          </cell>
          <cell r="F6860" t="str">
            <v>DECRETO LEGISLATIVO Nº1273</v>
          </cell>
        </row>
        <row r="6861">
          <cell r="B6861">
            <v>26892</v>
          </cell>
          <cell r="C6861" t="str">
            <v>CHARITO</v>
          </cell>
          <cell r="D6861" t="str">
            <v>PT-26892-BM</v>
          </cell>
          <cell r="E6861" t="str">
            <v>SANCHEZ SANCHEZ ROSARIO</v>
          </cell>
          <cell r="F6861" t="str">
            <v>ARTESANAL</v>
          </cell>
        </row>
        <row r="6862">
          <cell r="B6862">
            <v>26897</v>
          </cell>
          <cell r="C6862" t="str">
            <v>JOSNAD</v>
          </cell>
          <cell r="D6862" t="str">
            <v>CO-26897-BM</v>
          </cell>
          <cell r="E6862" t="str">
            <v>AGUILAR ARIAS JUAN JOSE ;CAYCHO AVALOS NANCY LUZ</v>
          </cell>
          <cell r="F6862" t="str">
            <v>ARTESANAL</v>
          </cell>
        </row>
        <row r="6863">
          <cell r="B6863">
            <v>26899</v>
          </cell>
          <cell r="C6863" t="str">
            <v>MARIBEL II</v>
          </cell>
          <cell r="D6863" t="str">
            <v>PT-26899-BM</v>
          </cell>
          <cell r="E6863" t="str">
            <v>RUIZ PAZO HUGO OSWALDO</v>
          </cell>
          <cell r="F6863" t="str">
            <v>ARTESANAL</v>
          </cell>
        </row>
        <row r="6864">
          <cell r="B6864">
            <v>26905</v>
          </cell>
          <cell r="C6864" t="str">
            <v>YSAMAR</v>
          </cell>
          <cell r="D6864" t="str">
            <v>CO-26905-BM</v>
          </cell>
          <cell r="E6864" t="str">
            <v>BUSTAMANTE HUAPAYA AUGUSTO DEL CARMEN</v>
          </cell>
          <cell r="F6864" t="str">
            <v>DECRETO LEGISLATIVO Nº1273</v>
          </cell>
        </row>
        <row r="6865">
          <cell r="B6865">
            <v>26915</v>
          </cell>
          <cell r="C6865" t="str">
            <v>SOFIA NICOL II</v>
          </cell>
          <cell r="D6865" t="str">
            <v>ZS-26915-BM</v>
          </cell>
          <cell r="E6865" t="str">
            <v>BISMARCK MOSCOSO JUAN CARLOS ;CARRASCO MACEDA BETTY YOHANNA</v>
          </cell>
          <cell r="F6865" t="str">
            <v>ARTESANAL</v>
          </cell>
        </row>
        <row r="6866">
          <cell r="B6866">
            <v>26926</v>
          </cell>
          <cell r="C6866" t="str">
            <v>DON LAUREANO</v>
          </cell>
          <cell r="D6866" t="str">
            <v>ZS-26926-BM</v>
          </cell>
          <cell r="E6866" t="str">
            <v>CARRASCO GARCIA JOSE TAURINO</v>
          </cell>
          <cell r="F6866" t="str">
            <v>DECRETO LEGISLATIVO Nº1273</v>
          </cell>
        </row>
        <row r="6867">
          <cell r="B6867">
            <v>26927</v>
          </cell>
          <cell r="C6867" t="str">
            <v>ESPERANZA DEL HOGAR</v>
          </cell>
          <cell r="D6867" t="str">
            <v>ZS-26927-BM</v>
          </cell>
          <cell r="E6867" t="str">
            <v>GALAN MARTINEZ LUIS</v>
          </cell>
          <cell r="F6867" t="str">
            <v>ARTESANAL</v>
          </cell>
        </row>
        <row r="6868">
          <cell r="B6868">
            <v>27032</v>
          </cell>
          <cell r="C6868" t="str">
            <v>TIMOTEO II</v>
          </cell>
          <cell r="D6868" t="str">
            <v>CO-27032-CM</v>
          </cell>
          <cell r="E6868" t="str">
            <v>PESQUERA KEOPS S.A.C.</v>
          </cell>
          <cell r="F6868" t="str">
            <v>MENOR ESCALA (ANCHOVETA) - ARTESANAL</v>
          </cell>
        </row>
        <row r="6869">
          <cell r="B6869">
            <v>27035</v>
          </cell>
          <cell r="C6869" t="str">
            <v>SANTE?TO</v>
          </cell>
          <cell r="D6869" t="str">
            <v>ZS-27035-BM</v>
          </cell>
          <cell r="E6869" t="str">
            <v>PALACIOS SEMBRERA WILMER</v>
          </cell>
          <cell r="F6869" t="str">
            <v>DECRETO LEGISLATIVO Nº1273</v>
          </cell>
        </row>
        <row r="6870">
          <cell r="B6870">
            <v>27045</v>
          </cell>
          <cell r="C6870" t="str">
            <v>SAN PEDRO</v>
          </cell>
          <cell r="D6870" t="str">
            <v>PT-27045-BM</v>
          </cell>
          <cell r="E6870" t="str">
            <v>PANTA QUEREVALU GERARDO</v>
          </cell>
          <cell r="F6870" t="str">
            <v>ARTESANAL</v>
          </cell>
        </row>
        <row r="6871">
          <cell r="B6871">
            <v>27047</v>
          </cell>
          <cell r="C6871" t="str">
            <v>CELESTE</v>
          </cell>
          <cell r="D6871" t="str">
            <v>IO-27047-CM</v>
          </cell>
          <cell r="E6871" t="str">
            <v>MAMANI CCAMA ORACIO</v>
          </cell>
          <cell r="F6871" t="str">
            <v>ARTESANAL</v>
          </cell>
        </row>
        <row r="6872">
          <cell r="B6872">
            <v>27052</v>
          </cell>
          <cell r="C6872" t="str">
            <v>JULIA I</v>
          </cell>
          <cell r="D6872" t="str">
            <v>CO-27052-BM</v>
          </cell>
          <cell r="E6872" t="str">
            <v>TIMANA CURAY JULIA</v>
          </cell>
          <cell r="F6872" t="str">
            <v>DECRETO LEGISLATIVO Nº1273</v>
          </cell>
        </row>
        <row r="6873">
          <cell r="B6873">
            <v>27057</v>
          </cell>
          <cell r="C6873" t="str">
            <v>MI CONSUELO</v>
          </cell>
          <cell r="D6873" t="str">
            <v>PT-27057-CM</v>
          </cell>
          <cell r="E6873" t="str">
            <v>CAMPOVERDE ATTO GLADYS YESSENIA ;CANGO NEIRA MIRTHA MARISOL ;PERICHE ACHA JHONNY PAUL</v>
          </cell>
          <cell r="F6873" t="str">
            <v>MENOR ESCALA (ANCHOVETA)</v>
          </cell>
        </row>
        <row r="6874">
          <cell r="B6874">
            <v>27058</v>
          </cell>
          <cell r="C6874" t="str">
            <v>BELLA LUZ II</v>
          </cell>
          <cell r="D6874" t="str">
            <v>IO-27058-BM</v>
          </cell>
          <cell r="E6874" t="str">
            <v>ATENCIO DE MAMANI RUFINA ;MAMANI ATENCIO JUAN RUBEN</v>
          </cell>
          <cell r="F6874" t="str">
            <v>ARTESANAL</v>
          </cell>
        </row>
        <row r="6875">
          <cell r="B6875">
            <v>27060</v>
          </cell>
          <cell r="C6875" t="str">
            <v>MI LIBERTAD</v>
          </cell>
          <cell r="D6875" t="str">
            <v>PT-27060-BM</v>
          </cell>
          <cell r="E6875" t="str">
            <v>CARRANZA VASQUEZ SAUL EUGENIO</v>
          </cell>
          <cell r="F6875" t="str">
            <v>ARTESANAL</v>
          </cell>
        </row>
        <row r="6876">
          <cell r="B6876">
            <v>27070</v>
          </cell>
          <cell r="C6876" t="str">
            <v>SR. DE LOS MILAGROS</v>
          </cell>
          <cell r="D6876" t="str">
            <v>PT-27070-BM</v>
          </cell>
          <cell r="E6876" t="str">
            <v>MENDOZA VARAS ISMAEL JESUS</v>
          </cell>
          <cell r="F6876" t="str">
            <v>ARTESANAL</v>
          </cell>
        </row>
        <row r="6877">
          <cell r="B6877">
            <v>27071</v>
          </cell>
          <cell r="C6877" t="str">
            <v>SR DE LOS MILAGROS</v>
          </cell>
          <cell r="D6877" t="str">
            <v>PT-27071-BM</v>
          </cell>
          <cell r="E6877" t="str">
            <v>FIESTAS FIESTAS GENARA</v>
          </cell>
          <cell r="F6877" t="str">
            <v>ARTESANAL</v>
          </cell>
        </row>
        <row r="6878">
          <cell r="B6878">
            <v>27084</v>
          </cell>
          <cell r="C6878" t="str">
            <v>MI ROLAND</v>
          </cell>
          <cell r="D6878" t="str">
            <v>PT-27084-BM</v>
          </cell>
          <cell r="E6878" t="str">
            <v>RAMIREZ VITE MARIANO</v>
          </cell>
          <cell r="F6878" t="str">
            <v>DECRETO LEGISLATIVO Nº1273</v>
          </cell>
        </row>
        <row r="6879">
          <cell r="B6879">
            <v>27085</v>
          </cell>
          <cell r="C6879" t="str">
            <v>DIOS ES MI REY</v>
          </cell>
          <cell r="D6879" t="str">
            <v>PL-27085-BM</v>
          </cell>
          <cell r="E6879" t="str">
            <v>SUCLUPE FIESTAS LUZ MARITZA ;SUCLUPE FIESTAS MILAGROS ESTHER</v>
          </cell>
          <cell r="F6879" t="str">
            <v>ARTESANAL</v>
          </cell>
        </row>
        <row r="6880">
          <cell r="B6880">
            <v>27130</v>
          </cell>
          <cell r="C6880" t="str">
            <v>MARUSKA</v>
          </cell>
          <cell r="D6880" t="str">
            <v>PL-27130-BM</v>
          </cell>
          <cell r="E6880" t="str">
            <v>RODAS VELIZ PEDRO MIGUEL</v>
          </cell>
          <cell r="F6880" t="str">
            <v>ARTESANAL</v>
          </cell>
        </row>
        <row r="6881">
          <cell r="B6881">
            <v>27133</v>
          </cell>
          <cell r="C6881" t="str">
            <v>BENDICION DEL SE?R</v>
          </cell>
          <cell r="D6881" t="str">
            <v>PT-27133-BM</v>
          </cell>
          <cell r="E6881" t="str">
            <v>FLORES ECHE BERNARDO</v>
          </cell>
          <cell r="F6881" t="str">
            <v>DECRETO LEGISLATIVO Nº1273</v>
          </cell>
        </row>
        <row r="6882">
          <cell r="B6882">
            <v>27135</v>
          </cell>
          <cell r="C6882" t="str">
            <v>PATY MILY</v>
          </cell>
          <cell r="D6882" t="str">
            <v>PT-27135-BM</v>
          </cell>
          <cell r="E6882" t="str">
            <v>MOSCOSO QUINDE JORGE FELIX</v>
          </cell>
          <cell r="F6882" t="str">
            <v>DECRETO LEGISLATIVO Nº1273</v>
          </cell>
        </row>
        <row r="6883">
          <cell r="B6883">
            <v>27139</v>
          </cell>
          <cell r="C6883" t="str">
            <v>MARACAIBO I</v>
          </cell>
          <cell r="D6883" t="str">
            <v>PT-27139-BM</v>
          </cell>
          <cell r="E6883" t="str">
            <v>PERICHE VITE HUMBERTO</v>
          </cell>
          <cell r="F6883" t="str">
            <v>ARTESANAL</v>
          </cell>
        </row>
        <row r="6884">
          <cell r="B6884">
            <v>27140</v>
          </cell>
          <cell r="C6884" t="str">
            <v>LUIGI II</v>
          </cell>
          <cell r="D6884" t="str">
            <v>PT-27140-BM</v>
          </cell>
          <cell r="E6884" t="str">
            <v>LEON ROBLES CARLOS ENRIQUE</v>
          </cell>
          <cell r="F6884" t="str">
            <v>DS. 006-2016-PRODUCE</v>
          </cell>
        </row>
        <row r="6885">
          <cell r="B6885">
            <v>27141</v>
          </cell>
          <cell r="C6885" t="str">
            <v>SIEMPRE JOSE TOMAS</v>
          </cell>
          <cell r="D6885" t="str">
            <v>PT-27141-BM</v>
          </cell>
          <cell r="E6885" t="str">
            <v>GALAN PURIZACA ANGEL</v>
          </cell>
          <cell r="F6885" t="str">
            <v>DS. 006-2016-PRODUCE</v>
          </cell>
        </row>
        <row r="6886">
          <cell r="B6886">
            <v>27152</v>
          </cell>
          <cell r="C6886" t="str">
            <v>MI NAHUM</v>
          </cell>
          <cell r="D6886" t="str">
            <v>PT-27152-BM</v>
          </cell>
          <cell r="E6886" t="str">
            <v>MORALES LIMAS OSCAR</v>
          </cell>
          <cell r="F6886" t="str">
            <v>ARTESANAL</v>
          </cell>
        </row>
        <row r="6887">
          <cell r="B6887">
            <v>27155</v>
          </cell>
          <cell r="C6887" t="str">
            <v>HNOS ALZUGARAY</v>
          </cell>
          <cell r="D6887" t="str">
            <v>PT-27155-BM</v>
          </cell>
          <cell r="E6887" t="str">
            <v>ALZUGARAY TUMBAJULCA MOISES IDUALDO</v>
          </cell>
          <cell r="F6887" t="str">
            <v>ARTESANAL</v>
          </cell>
        </row>
        <row r="6888">
          <cell r="B6888">
            <v>27157</v>
          </cell>
          <cell r="C6888" t="str">
            <v>SGDO CORAZON DE MARIA</v>
          </cell>
          <cell r="D6888" t="str">
            <v>PT-27157-BM</v>
          </cell>
          <cell r="E6888" t="str">
            <v>CHUNA ROSADO DE FLORES ROSA ISABEL</v>
          </cell>
          <cell r="F6888" t="str">
            <v>ARTESANAL</v>
          </cell>
        </row>
        <row r="6889">
          <cell r="B6889">
            <v>27159</v>
          </cell>
          <cell r="C6889" t="str">
            <v>MI SE?R DE CHOCAN</v>
          </cell>
          <cell r="D6889" t="str">
            <v>PT-27159-BM</v>
          </cell>
          <cell r="E6889" t="str">
            <v>CHANAVA RODRIGUEZ JOSE ESTEBAN</v>
          </cell>
          <cell r="F6889" t="str">
            <v>DECRETO LEGISLATIVO Nº1273</v>
          </cell>
        </row>
        <row r="6890">
          <cell r="B6890">
            <v>27160</v>
          </cell>
          <cell r="C6890" t="str">
            <v>DAYRON JARED</v>
          </cell>
          <cell r="D6890" t="str">
            <v>PT-27160-BM</v>
          </cell>
          <cell r="E6890" t="str">
            <v>ALBURQUEQUE SERNAQUE JHONNY</v>
          </cell>
          <cell r="F6890" t="str">
            <v>DECRETO LEGISLATIVO Nº1273</v>
          </cell>
        </row>
        <row r="6891">
          <cell r="B6891">
            <v>27164</v>
          </cell>
          <cell r="C6891" t="str">
            <v>LA BENDICION DE MI PADRE</v>
          </cell>
          <cell r="D6891" t="str">
            <v>PT-27164-BM</v>
          </cell>
          <cell r="E6891" t="str">
            <v>TERREROS MEDINA PAUL OMAR</v>
          </cell>
          <cell r="F6891" t="str">
            <v>ARTESANAL</v>
          </cell>
        </row>
        <row r="6892">
          <cell r="B6892">
            <v>27174</v>
          </cell>
          <cell r="C6892" t="str">
            <v>YO SOY EL QUE SOY</v>
          </cell>
          <cell r="D6892" t="str">
            <v>CO-27174-BM</v>
          </cell>
          <cell r="E6892" t="str">
            <v>CHIROQUE MAYO NICANOR ;RAMOS GUERRERO AMELIA JESUS</v>
          </cell>
          <cell r="F6892" t="str">
            <v>DECRETO LEGISLATIVO Nº1273</v>
          </cell>
        </row>
        <row r="6893">
          <cell r="B6893">
            <v>27175</v>
          </cell>
          <cell r="C6893" t="str">
            <v>SAN MIGUEL DE CHACAS VI</v>
          </cell>
          <cell r="D6893" t="str">
            <v>CO-27175-BM</v>
          </cell>
          <cell r="E6893" t="str">
            <v>HIDALGO MALLQUI DE REYES ARTEMIA PRIMERA ;REYES SIFUENTES ROMAN JACINTO</v>
          </cell>
          <cell r="F6893" t="str">
            <v>DECRETO LEGISLATIVO Nº1273</v>
          </cell>
        </row>
        <row r="6894">
          <cell r="B6894">
            <v>27178</v>
          </cell>
          <cell r="C6894" t="str">
            <v>JESUS SOBRE LAS AGUAS</v>
          </cell>
          <cell r="D6894" t="str">
            <v>PT-27178-CM</v>
          </cell>
          <cell r="E6894" t="str">
            <v>AYALA JACINTO CARLOS ;AYALA JACINTO JUAN ALBERTO ;AYALA JACINTO SEGUNDO</v>
          </cell>
          <cell r="F6894" t="str">
            <v>ARTESANAL</v>
          </cell>
        </row>
        <row r="6895">
          <cell r="B6895">
            <v>27209</v>
          </cell>
          <cell r="C6895" t="str">
            <v>LUNIX EUSMAR</v>
          </cell>
          <cell r="D6895" t="str">
            <v>PL-27209-CM</v>
          </cell>
          <cell r="E6895" t="str">
            <v>BERNAL LUMBRES JUAN FREDDY ;BERNAL LUMBRES MIGUEL</v>
          </cell>
          <cell r="F6895" t="str">
            <v>MENOR ESCALA (ANCHOVETA) - ARTESANAL</v>
          </cell>
        </row>
        <row r="6896">
          <cell r="B6896">
            <v>27120</v>
          </cell>
          <cell r="C6896" t="str">
            <v>DON GUILLERMO III</v>
          </cell>
          <cell r="D6896" t="str">
            <v>PT-27120-CM</v>
          </cell>
          <cell r="E6896" t="str">
            <v>INVERSIONES PUGLIA S.A.C.</v>
          </cell>
          <cell r="F6896" t="str">
            <v>MENOR ESCALA (ANCHOVETA)</v>
          </cell>
        </row>
        <row r="6897">
          <cell r="B6897">
            <v>27219</v>
          </cell>
          <cell r="C6897" t="str">
            <v>ANTONE I</v>
          </cell>
          <cell r="D6897" t="str">
            <v>CO-27219-BM</v>
          </cell>
          <cell r="E6897" t="str">
            <v>PESQUERA E INVERSIONES DELIA MILAGROS E.I.R.L.</v>
          </cell>
          <cell r="F6897" t="str">
            <v>ARTESANAL</v>
          </cell>
        </row>
        <row r="6898">
          <cell r="B6898">
            <v>27232</v>
          </cell>
          <cell r="C6898" t="str">
            <v>IVON</v>
          </cell>
          <cell r="D6898" t="str">
            <v>ZS-27232-BM</v>
          </cell>
          <cell r="E6898" t="str">
            <v>COBE?S ZAPATA WALTER HENRRY</v>
          </cell>
          <cell r="F6898" t="str">
            <v>DECRETO LEGISLATIVO Nº1273</v>
          </cell>
        </row>
        <row r="6899">
          <cell r="B6899">
            <v>27235</v>
          </cell>
          <cell r="C6899" t="str">
            <v>BEAMAR II</v>
          </cell>
          <cell r="D6899" t="str">
            <v>ZS-27235-BM</v>
          </cell>
          <cell r="E6899" t="str">
            <v>MOSCOSO CRUZ BEATRIZ MARLENI</v>
          </cell>
          <cell r="F6899" t="str">
            <v>DECRETO LEGISLATIVO Nº1273</v>
          </cell>
        </row>
        <row r="6900">
          <cell r="B6900">
            <v>27246</v>
          </cell>
          <cell r="C6900" t="str">
            <v>XIOMARA</v>
          </cell>
          <cell r="D6900" t="str">
            <v>CO-27246-BM</v>
          </cell>
          <cell r="E6900" t="str">
            <v>FIESTAS PANTA WILFREDO ;PANTA MARCELO DE FIESTAS CRUZ MAXIMA</v>
          </cell>
          <cell r="F6900" t="str">
            <v>MENOR ESCALA (ANCHOVETA)</v>
          </cell>
        </row>
        <row r="6901">
          <cell r="B6901">
            <v>27248</v>
          </cell>
          <cell r="C6901" t="str">
            <v>ROSA ALFREDO I</v>
          </cell>
          <cell r="D6901" t="str">
            <v>IO-27248-BM</v>
          </cell>
          <cell r="E6901" t="str">
            <v>MANRIQUE CHAVEZ PERCY ROLANDO</v>
          </cell>
          <cell r="F6901" t="str">
            <v>ARTESANAL</v>
          </cell>
        </row>
        <row r="6902">
          <cell r="B6902">
            <v>27249</v>
          </cell>
          <cell r="C6902" t="str">
            <v>JOSUE EFRAIN</v>
          </cell>
          <cell r="D6902" t="str">
            <v>IO-27249-BM</v>
          </cell>
          <cell r="E6902" t="str">
            <v>HACHA ROMERO EFRAIN ;VASQUEZ MAMANI DE HACHA ROSA</v>
          </cell>
          <cell r="F6902" t="str">
            <v>ARTESANAL</v>
          </cell>
        </row>
        <row r="6903">
          <cell r="B6903">
            <v>27252</v>
          </cell>
          <cell r="C6903" t="str">
            <v>MARIA MARTINA</v>
          </cell>
          <cell r="D6903" t="str">
            <v>PL-27252-CM</v>
          </cell>
          <cell r="E6903" t="str">
            <v>NUNTON IMAN VICTOR</v>
          </cell>
          <cell r="F6903" t="str">
            <v>MENOR ESCALA (ANCHOVETA) - ARTESANAL</v>
          </cell>
        </row>
        <row r="6904">
          <cell r="B6904">
            <v>27254</v>
          </cell>
          <cell r="C6904" t="str">
            <v>MARIAGRAZIA</v>
          </cell>
          <cell r="D6904" t="str">
            <v>PL-27254-BM</v>
          </cell>
          <cell r="E6904" t="str">
            <v>LLENQUE CURO PERCY WILLY</v>
          </cell>
          <cell r="F6904" t="str">
            <v>ARTESANAL</v>
          </cell>
        </row>
        <row r="6905">
          <cell r="B6905">
            <v>27256</v>
          </cell>
          <cell r="C6905" t="str">
            <v>EMANUEL</v>
          </cell>
          <cell r="D6905" t="str">
            <v>PL-27256-BM</v>
          </cell>
          <cell r="E6905" t="str">
            <v>CASTA?DA BOCANEGRA DANI DANIEL</v>
          </cell>
          <cell r="F6905" t="str">
            <v>DECRETO LEGISLATIVO Nº1273</v>
          </cell>
        </row>
        <row r="6906">
          <cell r="B6906">
            <v>27267</v>
          </cell>
          <cell r="C6906" t="str">
            <v>NAYELY</v>
          </cell>
          <cell r="D6906" t="str">
            <v>CO-27267-BM</v>
          </cell>
          <cell r="E6906" t="str">
            <v>VALVERDE VEGA MIRIAM SOLEDAD</v>
          </cell>
          <cell r="F6906" t="str">
            <v>DECRETO LEGISLATIVO Nº1273</v>
          </cell>
        </row>
        <row r="6907">
          <cell r="B6907">
            <v>27277</v>
          </cell>
          <cell r="C6907" t="str">
            <v>JESUS DE LA MISERICORDIA</v>
          </cell>
          <cell r="D6907" t="str">
            <v>PL-27277-BM</v>
          </cell>
          <cell r="E6907" t="str">
            <v>MARTINEZ CHAPO?N MARIO ROGER ;MARTINEZ FIESTAS ANDRES CORCINO</v>
          </cell>
          <cell r="F6907" t="str">
            <v>ARTESANAL</v>
          </cell>
        </row>
        <row r="6908">
          <cell r="B6908">
            <v>27292</v>
          </cell>
          <cell r="C6908" t="str">
            <v>EMILIA</v>
          </cell>
          <cell r="D6908" t="str">
            <v>PL-27292-BM</v>
          </cell>
          <cell r="E6908" t="str">
            <v>FIESTAS VITE JOSE MANUEL ;VITE DE FIESTAS EMILIA CATALINA</v>
          </cell>
          <cell r="F6908" t="str">
            <v>ARTESANAL</v>
          </cell>
        </row>
        <row r="6909">
          <cell r="B6909">
            <v>27312</v>
          </cell>
          <cell r="C6909" t="str">
            <v>VIRGEN DE YAUCA II</v>
          </cell>
          <cell r="D6909" t="str">
            <v>CO-27312-BM</v>
          </cell>
          <cell r="E6909" t="str">
            <v>PESQUERA ARTESANAL EL FERROL S.A.C.</v>
          </cell>
          <cell r="F6909" t="str">
            <v>MENOR ESCALA (ANCHOVETA) - ARTESANAL</v>
          </cell>
        </row>
        <row r="6910">
          <cell r="B6910">
            <v>27397</v>
          </cell>
          <cell r="C6910" t="str">
            <v>SIDERAL</v>
          </cell>
          <cell r="D6910" t="str">
            <v>IO-27397-BM</v>
          </cell>
          <cell r="E6910" t="str">
            <v>FLOR QUINTANILLA ALEJANDRO ALBERTO</v>
          </cell>
          <cell r="F6910" t="str">
            <v>ARTESANAL</v>
          </cell>
        </row>
        <row r="6911">
          <cell r="B6911">
            <v>27399</v>
          </cell>
          <cell r="C6911" t="str">
            <v>JOSUE.1.9</v>
          </cell>
          <cell r="D6911" t="str">
            <v>PL-27399-BM</v>
          </cell>
          <cell r="E6911" t="str">
            <v>ROJAS CORDOVA MARIA</v>
          </cell>
          <cell r="F6911" t="str">
            <v>ARTESANAL</v>
          </cell>
        </row>
        <row r="6912">
          <cell r="B6912">
            <v>27401</v>
          </cell>
          <cell r="C6912" t="str">
            <v>MARISELLA</v>
          </cell>
          <cell r="D6912" t="str">
            <v>PT-27401-BM</v>
          </cell>
          <cell r="E6912" t="str">
            <v>CA?TE CHUNGA FRANCISCO</v>
          </cell>
          <cell r="F6912" t="str">
            <v>ARTESANAL</v>
          </cell>
        </row>
        <row r="6913">
          <cell r="B6913">
            <v>27404</v>
          </cell>
          <cell r="C6913" t="str">
            <v>TITANIC II</v>
          </cell>
          <cell r="D6913" t="str">
            <v>PT-27404-BM</v>
          </cell>
          <cell r="E6913" t="str">
            <v>RONCAL ESPINOZA SANTOS MIGUEL</v>
          </cell>
          <cell r="F6913" t="str">
            <v>ARTESANAL</v>
          </cell>
        </row>
        <row r="6914">
          <cell r="B6914">
            <v>27407</v>
          </cell>
          <cell r="C6914" t="str">
            <v>MI CHAVELITA</v>
          </cell>
          <cell r="D6914" t="str">
            <v>PT-27407-BM</v>
          </cell>
          <cell r="E6914" t="str">
            <v>VILLEGAS YAMUNAQUE ENRIQUE</v>
          </cell>
          <cell r="F6914" t="str">
            <v>ARTESANAL</v>
          </cell>
        </row>
        <row r="6915">
          <cell r="B6915">
            <v>27416</v>
          </cell>
          <cell r="C6915" t="str">
            <v>PEJE BLANCO</v>
          </cell>
          <cell r="D6915" t="str">
            <v>PT-27416-BM</v>
          </cell>
          <cell r="E6915" t="str">
            <v>GONZA NEIRA JAVIER</v>
          </cell>
          <cell r="F6915" t="str">
            <v>ARTESANAL</v>
          </cell>
        </row>
        <row r="6916">
          <cell r="B6916">
            <v>27418</v>
          </cell>
          <cell r="C6916" t="str">
            <v>VIRGEN DEL CISNE VIII</v>
          </cell>
          <cell r="D6916" t="str">
            <v>PT-27418-BM</v>
          </cell>
          <cell r="E6916" t="str">
            <v>CRUZ VELASQUEZ EDGAR ;CRUZ VELASQUEZ ELVIA ELIZABETH</v>
          </cell>
          <cell r="F6916" t="str">
            <v>ARTESANAL</v>
          </cell>
        </row>
        <row r="6917">
          <cell r="B6917">
            <v>27420</v>
          </cell>
          <cell r="C6917" t="str">
            <v>MADRE MIA</v>
          </cell>
          <cell r="D6917" t="str">
            <v>PT-27420-BM</v>
          </cell>
          <cell r="E6917" t="str">
            <v>ECHE PAIVA PABLO</v>
          </cell>
          <cell r="F6917" t="str">
            <v>ARTESANAL</v>
          </cell>
        </row>
        <row r="6918">
          <cell r="B6918">
            <v>27422</v>
          </cell>
          <cell r="C6918" t="str">
            <v>JESUS MI SALVADOR</v>
          </cell>
          <cell r="D6918" t="str">
            <v>PT-27422-BM</v>
          </cell>
          <cell r="E6918" t="str">
            <v>ALVAREZ ECHE SANTOS EUSEBIO</v>
          </cell>
          <cell r="F6918" t="str">
            <v>DS. 006-2016-PRODUCE</v>
          </cell>
        </row>
        <row r="6919">
          <cell r="B6919">
            <v>27425</v>
          </cell>
          <cell r="C6919" t="str">
            <v>AGUILA MARINA</v>
          </cell>
          <cell r="D6919" t="str">
            <v>PT-27425-BM</v>
          </cell>
          <cell r="E6919" t="str">
            <v>MORALES TUME JOSE</v>
          </cell>
          <cell r="F6919" t="str">
            <v>ARTESANAL</v>
          </cell>
        </row>
        <row r="6920">
          <cell r="B6920">
            <v>27433</v>
          </cell>
          <cell r="C6920" t="str">
            <v>SAN LUCAS</v>
          </cell>
          <cell r="D6920" t="str">
            <v>PT-27433-BM</v>
          </cell>
          <cell r="E6920" t="str">
            <v>PARDO CA?TE DOMINGO</v>
          </cell>
          <cell r="F6920" t="str">
            <v>DECRETO LEGISLATIVO Nº1273</v>
          </cell>
        </row>
        <row r="6921">
          <cell r="B6921">
            <v>27437</v>
          </cell>
          <cell r="C6921" t="str">
            <v>DOS HERMANOS</v>
          </cell>
          <cell r="D6921" t="str">
            <v>PT-27437-BM</v>
          </cell>
          <cell r="E6921" t="str">
            <v>RODRIGUEZ VENEGAS TEOFILO</v>
          </cell>
          <cell r="F6921" t="str">
            <v>DECRETO LEGISLATIVO Nº1273</v>
          </cell>
        </row>
        <row r="6922">
          <cell r="B6922">
            <v>27439</v>
          </cell>
          <cell r="C6922" t="str">
            <v>MI DIEGO</v>
          </cell>
          <cell r="D6922" t="str">
            <v>PS-27439-BM</v>
          </cell>
          <cell r="E6922" t="str">
            <v>GUTIERREZ ASIN LUIS ENRIQUE</v>
          </cell>
          <cell r="F6922" t="str">
            <v>DECRETO LEGISLATIVO Nº1273</v>
          </cell>
        </row>
        <row r="6923">
          <cell r="B6923">
            <v>27445</v>
          </cell>
          <cell r="C6923" t="str">
            <v>FABICA I</v>
          </cell>
          <cell r="D6923" t="str">
            <v>PT-27445-BM</v>
          </cell>
          <cell r="E6923" t="str">
            <v>CALLE CORREA PORFIRIO</v>
          </cell>
          <cell r="F6923" t="str">
            <v>ARTESANAL</v>
          </cell>
        </row>
        <row r="6924">
          <cell r="B6924">
            <v>27449</v>
          </cell>
          <cell r="C6924" t="str">
            <v>DOS HERMANOS</v>
          </cell>
          <cell r="D6924" t="str">
            <v>PT-27449-BM</v>
          </cell>
          <cell r="E6924" t="str">
            <v>LANDA PANTA VICTOR</v>
          </cell>
          <cell r="F6924" t="str">
            <v>DECRETO LEGISLATIVO Nº1273</v>
          </cell>
        </row>
        <row r="6925">
          <cell r="B6925">
            <v>27451</v>
          </cell>
          <cell r="C6925" t="str">
            <v>EDDU</v>
          </cell>
          <cell r="D6925" t="str">
            <v>IO-27451-BM</v>
          </cell>
          <cell r="E6925" t="str">
            <v>AROCUTIPA LOPE MARCO</v>
          </cell>
          <cell r="F6925" t="str">
            <v>ARTESANAL</v>
          </cell>
        </row>
        <row r="6926">
          <cell r="B6926">
            <v>27456</v>
          </cell>
          <cell r="C6926" t="str">
            <v>KAMY II</v>
          </cell>
          <cell r="D6926" t="str">
            <v>PT-27456-BM</v>
          </cell>
          <cell r="E6926" t="str">
            <v>VASQUEZ ATILANO YANINA PATRICIA</v>
          </cell>
          <cell r="F6926" t="str">
            <v>DECRETO LEGISLATIVO Nº1273</v>
          </cell>
        </row>
        <row r="6927">
          <cell r="B6927">
            <v>27458</v>
          </cell>
          <cell r="C6927" t="str">
            <v>LA BARQUITA</v>
          </cell>
          <cell r="D6927" t="str">
            <v>PL-27458-BM</v>
          </cell>
          <cell r="E6927" t="str">
            <v>SANCHEZ VELIZ JUAN VICENTE</v>
          </cell>
          <cell r="F6927" t="str">
            <v>ARTESANAL</v>
          </cell>
        </row>
        <row r="6928">
          <cell r="B6928">
            <v>27459</v>
          </cell>
          <cell r="C6928" t="str">
            <v>JUAN JOSE</v>
          </cell>
          <cell r="D6928" t="str">
            <v>PL-27459-BM</v>
          </cell>
          <cell r="E6928" t="str">
            <v>FIESTAS PAIVA CELIA RAFAELA ;RUIZ VELASQUEZ LUIS ANTONIO</v>
          </cell>
          <cell r="F6928" t="str">
            <v>ARTESANAL</v>
          </cell>
        </row>
        <row r="6929">
          <cell r="B6929">
            <v>27461</v>
          </cell>
          <cell r="C6929" t="str">
            <v>MARIA GUADALUPE</v>
          </cell>
          <cell r="D6929" t="str">
            <v>PT-27461-BM</v>
          </cell>
          <cell r="E6929" t="str">
            <v>RAMIREZ GONZALES JOSE ARNALDO</v>
          </cell>
          <cell r="F6929" t="str">
            <v>ARTESANAL</v>
          </cell>
        </row>
        <row r="6930">
          <cell r="B6930">
            <v>27471</v>
          </cell>
          <cell r="C6930" t="str">
            <v>EL ANHELO DE MI PADRE</v>
          </cell>
          <cell r="D6930" t="str">
            <v>PL-27471-BM</v>
          </cell>
          <cell r="E6930" t="str">
            <v>GALAN SAMILLAN JESUS PABLO</v>
          </cell>
          <cell r="F6930" t="str">
            <v>DECRETO LEGISLATIVO Nº1273</v>
          </cell>
        </row>
        <row r="6931">
          <cell r="B6931">
            <v>27472</v>
          </cell>
          <cell r="C6931" t="str">
            <v>SIERVO DE YAVE 2</v>
          </cell>
          <cell r="D6931" t="str">
            <v>PL-27472-BM</v>
          </cell>
          <cell r="E6931" t="str">
            <v>CUSTODIO MARTINEZ MANUEL GILBERTO</v>
          </cell>
          <cell r="F6931" t="str">
            <v>ARTESANAL</v>
          </cell>
        </row>
        <row r="6932">
          <cell r="B6932">
            <v>27473</v>
          </cell>
          <cell r="C6932" t="str">
            <v>SOLO DIOS CON SU PODER</v>
          </cell>
          <cell r="D6932" t="str">
            <v>PL-27473-BM</v>
          </cell>
          <cell r="E6932" t="str">
            <v>FIESTAS GONZALES FRANCISCO ;PUESCAS DE FIESTAS BRIGIDA</v>
          </cell>
          <cell r="F6932" t="str">
            <v>ARTESANAL</v>
          </cell>
        </row>
        <row r="6933">
          <cell r="B6933">
            <v>27474</v>
          </cell>
          <cell r="C6933" t="str">
            <v>ARCA DE NOE</v>
          </cell>
          <cell r="D6933" t="str">
            <v>PL-27474-BM</v>
          </cell>
          <cell r="E6933" t="str">
            <v>PINGO IPANAQUE VICTOR ENRIQUE</v>
          </cell>
          <cell r="F6933" t="str">
            <v>ARTESANAL</v>
          </cell>
        </row>
        <row r="6934">
          <cell r="B6934">
            <v>27479</v>
          </cell>
          <cell r="C6934" t="str">
            <v>CRUZ DE CHALPON</v>
          </cell>
          <cell r="D6934" t="str">
            <v>PT-27479-BM</v>
          </cell>
          <cell r="E6934" t="str">
            <v>GOMEZ DE PIZARRO SOCORRO</v>
          </cell>
          <cell r="F6934" t="str">
            <v>DECRETO LEGISLATIVO Nº1273</v>
          </cell>
        </row>
        <row r="6935">
          <cell r="B6935">
            <v>27482</v>
          </cell>
          <cell r="C6935" t="str">
            <v>CLAUDIO I</v>
          </cell>
          <cell r="D6935" t="str">
            <v>PT-27482-BM</v>
          </cell>
          <cell r="E6935" t="str">
            <v>COLLAZOS VILCAMANGO CLAUDIO FRANCISCO</v>
          </cell>
          <cell r="F6935" t="str">
            <v>ARTESANAL</v>
          </cell>
        </row>
        <row r="6936">
          <cell r="B6936">
            <v>27483</v>
          </cell>
          <cell r="C6936" t="str">
            <v>CRUZ DE CHALPON II</v>
          </cell>
          <cell r="D6936" t="str">
            <v>PT-27483-BM</v>
          </cell>
          <cell r="E6936" t="str">
            <v>VIVAS ABAD EUSEBIO</v>
          </cell>
          <cell r="F6936" t="str">
            <v>ARTESANAL</v>
          </cell>
        </row>
        <row r="6937">
          <cell r="B6937">
            <v>27484</v>
          </cell>
          <cell r="C6937" t="str">
            <v>CINTHIA</v>
          </cell>
          <cell r="D6937" t="str">
            <v>PT-27484-BM</v>
          </cell>
          <cell r="E6937" t="str">
            <v>MORALES VALLADOLID REGULO</v>
          </cell>
          <cell r="F6937" t="str">
            <v>ARTESANAL</v>
          </cell>
        </row>
        <row r="6938">
          <cell r="B6938">
            <v>27489</v>
          </cell>
          <cell r="C6938" t="str">
            <v>SR. DE LOS MILAGROS</v>
          </cell>
          <cell r="D6938" t="str">
            <v>PT-27489-BM</v>
          </cell>
          <cell r="E6938" t="str">
            <v>MORALES MORE DENIS</v>
          </cell>
          <cell r="F6938" t="str">
            <v>ARTESANAL</v>
          </cell>
        </row>
        <row r="6939">
          <cell r="B6939">
            <v>27490</v>
          </cell>
          <cell r="C6939" t="str">
            <v>MI JULIO CESAR</v>
          </cell>
          <cell r="D6939" t="str">
            <v>PT-27490-BM</v>
          </cell>
          <cell r="E6939" t="str">
            <v>PAIRAZAMAN TORRES JOSE AGAPITO</v>
          </cell>
          <cell r="F6939" t="str">
            <v>ARTESANAL</v>
          </cell>
        </row>
        <row r="6940">
          <cell r="B6940">
            <v>27491</v>
          </cell>
          <cell r="C6940" t="str">
            <v>ANGELITO</v>
          </cell>
          <cell r="D6940" t="str">
            <v>PT-27491-BM</v>
          </cell>
          <cell r="E6940" t="str">
            <v>MORALES VALLADOLID ORLANDO</v>
          </cell>
          <cell r="F6940" t="str">
            <v>DECRETO LEGISLATIVO Nº1273</v>
          </cell>
        </row>
        <row r="6941">
          <cell r="B6941">
            <v>27492</v>
          </cell>
          <cell r="C6941" t="str">
            <v>JORGE LUIS</v>
          </cell>
          <cell r="D6941" t="str">
            <v>PL-27492-BM</v>
          </cell>
          <cell r="E6941" t="str">
            <v>GIL SANCHEZ JORGE WALTER</v>
          </cell>
          <cell r="F6941" t="str">
            <v>ARTESANAL</v>
          </cell>
        </row>
        <row r="6942">
          <cell r="B6942">
            <v>27495</v>
          </cell>
          <cell r="C6942" t="str">
            <v>MI DEYVI ISAIAS</v>
          </cell>
          <cell r="D6942" t="str">
            <v>PL-27495-BM</v>
          </cell>
          <cell r="E6942" t="str">
            <v>TEJADA URCIA JOSE ELOY</v>
          </cell>
          <cell r="F6942" t="str">
            <v>ARTESANAL</v>
          </cell>
        </row>
        <row r="6943">
          <cell r="B6943">
            <v>27497</v>
          </cell>
          <cell r="C6943" t="str">
            <v>PEDRO LUIS</v>
          </cell>
          <cell r="D6943" t="str">
            <v>PT-27497-BM</v>
          </cell>
          <cell r="E6943" t="str">
            <v>CHAPILLIQUEN PAZOS LUIS FELIX</v>
          </cell>
          <cell r="F6943" t="str">
            <v>ARTESANAL</v>
          </cell>
        </row>
        <row r="6944">
          <cell r="B6944">
            <v>27501</v>
          </cell>
          <cell r="C6944" t="str">
            <v>BENDICION DE DIOS</v>
          </cell>
          <cell r="D6944" t="str">
            <v>PL-27501-BM</v>
          </cell>
          <cell r="E6944" t="str">
            <v>FIESTAS GONZALES CARMELA JUSTINA ;LLENQUE CHONTO VICTOR MANUEL</v>
          </cell>
          <cell r="F6944" t="str">
            <v>ARTESANAL</v>
          </cell>
        </row>
        <row r="6945">
          <cell r="B6945">
            <v>27502</v>
          </cell>
          <cell r="C6945" t="str">
            <v>MI ISIDRO</v>
          </cell>
          <cell r="D6945" t="str">
            <v>PL-27502-BM</v>
          </cell>
          <cell r="E6945" t="str">
            <v>PAZOS TEQUE SUNCIONA ;QUEREBALU FLORES ALBERTO SORIANO</v>
          </cell>
          <cell r="F6945" t="str">
            <v>ARTESANAL</v>
          </cell>
        </row>
        <row r="6946">
          <cell r="B6946">
            <v>27503</v>
          </cell>
          <cell r="C6946" t="str">
            <v>ADELA ISABELA 3</v>
          </cell>
          <cell r="D6946" t="str">
            <v>PL-27503-CM</v>
          </cell>
          <cell r="E6946" t="str">
            <v>GORDILLO JACINTO EMILIO ;HUAMANCHUMO PALMA ROSA</v>
          </cell>
          <cell r="F6946" t="str">
            <v>ARTESANAL</v>
          </cell>
        </row>
        <row r="6947">
          <cell r="B6947">
            <v>27504</v>
          </cell>
          <cell r="C6947" t="str">
            <v>ADELA ISABELA</v>
          </cell>
          <cell r="D6947" t="str">
            <v>PL-27504-CM</v>
          </cell>
          <cell r="E6947" t="str">
            <v>GORDILLO JACINTO MANUELA</v>
          </cell>
          <cell r="F6947" t="str">
            <v>ARTESANAL</v>
          </cell>
        </row>
        <row r="6948">
          <cell r="B6948">
            <v>27505</v>
          </cell>
          <cell r="C6948" t="str">
            <v>CARMENCITA</v>
          </cell>
          <cell r="D6948" t="str">
            <v>PL-27505-BM</v>
          </cell>
          <cell r="E6948" t="str">
            <v>RAMOS JACINTO DELIA ESPERANZA</v>
          </cell>
          <cell r="F6948" t="str">
            <v>ARTESANAL</v>
          </cell>
        </row>
        <row r="6949">
          <cell r="B6949">
            <v>27515</v>
          </cell>
          <cell r="C6949" t="str">
            <v>EL DICHOSO</v>
          </cell>
          <cell r="D6949" t="str">
            <v>PT-27515-BM</v>
          </cell>
          <cell r="E6949" t="str">
            <v>PANTA SILVA MARIA JEANETTE</v>
          </cell>
          <cell r="F6949" t="str">
            <v>DECRETO LEGISLATIVO Nº1273</v>
          </cell>
        </row>
        <row r="6950">
          <cell r="B6950">
            <v>27516</v>
          </cell>
          <cell r="C6950" t="str">
            <v>JESUS EN TI CONFIO</v>
          </cell>
          <cell r="D6950" t="str">
            <v>PL-27516-BM</v>
          </cell>
          <cell r="E6950" t="str">
            <v>ARAUJO DE LLENQUE ISABEL CRISTINA</v>
          </cell>
          <cell r="F6950" t="str">
            <v>ARTESANAL</v>
          </cell>
        </row>
        <row r="6951">
          <cell r="B6951">
            <v>27518</v>
          </cell>
          <cell r="C6951" t="str">
            <v>CAPITAN</v>
          </cell>
          <cell r="D6951" t="str">
            <v>PL-27518-BM</v>
          </cell>
          <cell r="E6951" t="str">
            <v>LLENQUE FLORES MARINO BERNARDO</v>
          </cell>
          <cell r="F6951" t="str">
            <v>ARTESANAL</v>
          </cell>
        </row>
        <row r="6952">
          <cell r="B6952">
            <v>27519</v>
          </cell>
          <cell r="C6952" t="str">
            <v>CRISTO CAPITAN DE MI BARCA</v>
          </cell>
          <cell r="D6952" t="str">
            <v>PL-27519-BM</v>
          </cell>
          <cell r="E6952" t="str">
            <v>MARTINEZ SALAZAR RAFAELA</v>
          </cell>
          <cell r="F6952" t="str">
            <v>ARTESANAL</v>
          </cell>
        </row>
        <row r="6953">
          <cell r="B6953">
            <v>27520</v>
          </cell>
          <cell r="C6953" t="str">
            <v>EL DELFIN 1</v>
          </cell>
          <cell r="D6953" t="str">
            <v>PL-27520-BM</v>
          </cell>
          <cell r="E6953" t="str">
            <v>TIPISMANA HERRERA JUAN GUALBERTO</v>
          </cell>
          <cell r="F6953" t="str">
            <v>ARTESANAL</v>
          </cell>
        </row>
        <row r="6954">
          <cell r="B6954">
            <v>27521</v>
          </cell>
          <cell r="C6954" t="str">
            <v>JESUS MI SALVADOR</v>
          </cell>
          <cell r="D6954" t="str">
            <v>PL-27521-BM</v>
          </cell>
          <cell r="E6954" t="str">
            <v>REQUE CARRILLO JOSE JAVIER</v>
          </cell>
          <cell r="F6954" t="str">
            <v>DECRETO LEGISLATIVO Nº1273</v>
          </cell>
        </row>
        <row r="6955">
          <cell r="B6955">
            <v>27523</v>
          </cell>
          <cell r="C6955" t="str">
            <v>MI FE EN DIOS</v>
          </cell>
          <cell r="D6955" t="str">
            <v>PL-27523-BM</v>
          </cell>
          <cell r="E6955" t="str">
            <v>ACOSTA FIESTAS ISABEL DEL PILAR</v>
          </cell>
          <cell r="F6955" t="str">
            <v>ARTESANAL</v>
          </cell>
        </row>
        <row r="6956">
          <cell r="B6956">
            <v>27524</v>
          </cell>
          <cell r="C6956" t="str">
            <v>JUANITA VICTORIA</v>
          </cell>
          <cell r="D6956" t="str">
            <v>PL-27524-BM</v>
          </cell>
          <cell r="E6956" t="str">
            <v>SANTISTEBAN LLUEN KARY NOEMI</v>
          </cell>
          <cell r="F6956" t="str">
            <v>ARTESANAL</v>
          </cell>
        </row>
        <row r="6957">
          <cell r="B6957">
            <v>27525</v>
          </cell>
          <cell r="C6957" t="str">
            <v>DON ROJA</v>
          </cell>
          <cell r="D6957" t="str">
            <v>PL-27525-BM</v>
          </cell>
          <cell r="E6957" t="str">
            <v>JACINTO FIESTAS MIGUEL</v>
          </cell>
          <cell r="F6957" t="str">
            <v>ARTESANAL</v>
          </cell>
        </row>
        <row r="6958">
          <cell r="B6958">
            <v>27527</v>
          </cell>
          <cell r="C6958" t="str">
            <v>OK.JU@N@</v>
          </cell>
          <cell r="D6958" t="str">
            <v>PL-27527-BM</v>
          </cell>
          <cell r="E6958" t="str">
            <v>PAIVA LLENQUE VICTOR RAFAEL</v>
          </cell>
          <cell r="F6958" t="str">
            <v>ARTESANAL</v>
          </cell>
        </row>
        <row r="6959">
          <cell r="B6959">
            <v>27528</v>
          </cell>
          <cell r="C6959" t="str">
            <v>MI XIOMARITA</v>
          </cell>
          <cell r="D6959" t="str">
            <v>PL-27528-BM</v>
          </cell>
          <cell r="E6959" t="str">
            <v>SANCHEZ VELIZ JUAN VICENTE</v>
          </cell>
          <cell r="F6959" t="str">
            <v>ARTESANAL</v>
          </cell>
        </row>
        <row r="6960">
          <cell r="B6960">
            <v>27530</v>
          </cell>
          <cell r="C6960" t="str">
            <v>NI? DEL MILAGRO II</v>
          </cell>
          <cell r="D6960" t="str">
            <v>PL-27530-BM</v>
          </cell>
          <cell r="E6960" t="str">
            <v>FIESTAS LARA JOSE MERCEDES ;MARTINEZ ROBLES BETY CASIMIRA</v>
          </cell>
          <cell r="F6960" t="str">
            <v>ARTESANAL</v>
          </cell>
        </row>
        <row r="6961">
          <cell r="B6961">
            <v>27532</v>
          </cell>
          <cell r="C6961" t="str">
            <v>MARIA JESUS</v>
          </cell>
          <cell r="D6961" t="str">
            <v>PL-27532-BM</v>
          </cell>
          <cell r="E6961" t="str">
            <v>LLONTOP BANCES ESTEBAN ;SOPLOPUCO DE LLONTOP MARIA JESUS</v>
          </cell>
          <cell r="F6961" t="str">
            <v>ARTESANAL</v>
          </cell>
        </row>
        <row r="6962">
          <cell r="B6962">
            <v>27533</v>
          </cell>
          <cell r="C6962" t="str">
            <v>MI SOCORRITO</v>
          </cell>
          <cell r="D6962" t="str">
            <v>PL-27533-BM</v>
          </cell>
          <cell r="E6962" t="str">
            <v>PESQUERA ARTESANAL MAREA ALTA SRL.</v>
          </cell>
          <cell r="F6962" t="str">
            <v>ARTESANAL</v>
          </cell>
        </row>
        <row r="6963">
          <cell r="B6963">
            <v>27534</v>
          </cell>
          <cell r="C6963" t="str">
            <v>FLOR DEL NORTE</v>
          </cell>
          <cell r="D6963" t="str">
            <v>PL-27534-BM</v>
          </cell>
          <cell r="E6963" t="str">
            <v>PESQUERA ARTESANAL MAREA ALTA SRL.</v>
          </cell>
          <cell r="F6963" t="str">
            <v>ARTESANAL</v>
          </cell>
        </row>
        <row r="6964">
          <cell r="B6964">
            <v>27535</v>
          </cell>
          <cell r="C6964" t="str">
            <v>CHUNSAN</v>
          </cell>
          <cell r="D6964" t="str">
            <v>PL-27535-BM</v>
          </cell>
          <cell r="E6964" t="str">
            <v>CHUNGA SANDOVAL SANTOS ALBERTO</v>
          </cell>
          <cell r="F6964" t="str">
            <v>ARTESANAL</v>
          </cell>
        </row>
        <row r="6965">
          <cell r="B6965">
            <v>27536</v>
          </cell>
          <cell r="C6965" t="str">
            <v>MARIA TEODORA I</v>
          </cell>
          <cell r="D6965" t="str">
            <v>PL-27536-BM</v>
          </cell>
          <cell r="E6965" t="str">
            <v>BERNAL HUAMANCHUMO OSCAR</v>
          </cell>
          <cell r="F6965" t="str">
            <v>ARTESANAL</v>
          </cell>
        </row>
        <row r="6966">
          <cell r="B6966">
            <v>27537</v>
          </cell>
          <cell r="C6966" t="str">
            <v>GLADYS</v>
          </cell>
          <cell r="D6966" t="str">
            <v>PL-27537-BM</v>
          </cell>
          <cell r="E6966" t="str">
            <v>BERNAL ALACHE JOSE OSCAR</v>
          </cell>
          <cell r="F6966" t="str">
            <v>ARTESANAL</v>
          </cell>
        </row>
        <row r="6967">
          <cell r="B6967">
            <v>27538</v>
          </cell>
          <cell r="C6967" t="str">
            <v>MARIA TEODORA II</v>
          </cell>
          <cell r="D6967" t="str">
            <v>PL-27538-BM</v>
          </cell>
          <cell r="E6967" t="str">
            <v>BERNAL ALACHE JOSE OSCAR</v>
          </cell>
          <cell r="F6967" t="str">
            <v>ARTESANAL</v>
          </cell>
        </row>
        <row r="6968">
          <cell r="B6968">
            <v>27539</v>
          </cell>
          <cell r="C6968" t="str">
            <v>ABBA PADRE</v>
          </cell>
          <cell r="D6968" t="str">
            <v>PL-27539-BM</v>
          </cell>
          <cell r="E6968" t="str">
            <v>VALDERA SAAVEDRA VICTOR CARLOS</v>
          </cell>
          <cell r="F6968" t="str">
            <v>ARTESANAL</v>
          </cell>
        </row>
        <row r="6969">
          <cell r="B6969">
            <v>27541</v>
          </cell>
          <cell r="C6969" t="str">
            <v>MI JANET</v>
          </cell>
          <cell r="D6969" t="str">
            <v>PT-27541-BM</v>
          </cell>
          <cell r="E6969" t="str">
            <v>PINGO ANTON SEBASTIAN</v>
          </cell>
          <cell r="F6969" t="str">
            <v>ARTESANAL</v>
          </cell>
        </row>
        <row r="6970">
          <cell r="B6970">
            <v>27548</v>
          </cell>
          <cell r="C6970" t="str">
            <v>SE?R DEL MAR</v>
          </cell>
          <cell r="D6970" t="str">
            <v>PT-27548-BM</v>
          </cell>
          <cell r="E6970" t="str">
            <v>GARCIA DURAN JOSE ISIDRO</v>
          </cell>
          <cell r="F6970" t="str">
            <v>DECRETO LEGISLATIVO Nº1273</v>
          </cell>
        </row>
        <row r="6971">
          <cell r="B6971">
            <v>27556</v>
          </cell>
          <cell r="C6971" t="str">
            <v>BENDICION DE DIOS</v>
          </cell>
          <cell r="D6971" t="str">
            <v>PT-27556-BM</v>
          </cell>
          <cell r="E6971" t="str">
            <v>BAYONA MORALES DANIEL EUGENIO</v>
          </cell>
          <cell r="F6971" t="str">
            <v>ARTESANAL</v>
          </cell>
        </row>
        <row r="6972">
          <cell r="B6972">
            <v>27557</v>
          </cell>
          <cell r="C6972" t="str">
            <v>LUIGI I</v>
          </cell>
          <cell r="D6972" t="str">
            <v>PT-27557-BM</v>
          </cell>
          <cell r="E6972" t="str">
            <v>LEON ROBLES CARLOS ENRIQUE</v>
          </cell>
          <cell r="F6972" t="str">
            <v>DS. 006-2016-PRODUCE</v>
          </cell>
        </row>
        <row r="6973">
          <cell r="B6973">
            <v>27558</v>
          </cell>
          <cell r="C6973" t="str">
            <v>SAN JUDAS TADEO</v>
          </cell>
          <cell r="D6973" t="str">
            <v>PT-27558-BM</v>
          </cell>
          <cell r="E6973" t="str">
            <v>CHUNGA CAMPOS JOSE FRANCISCO</v>
          </cell>
          <cell r="F6973" t="str">
            <v>DECRETO LEGISLATIVO Nº1273</v>
          </cell>
        </row>
        <row r="6974">
          <cell r="B6974">
            <v>27559</v>
          </cell>
          <cell r="C6974" t="str">
            <v>DIOS ES MI GUIA II</v>
          </cell>
          <cell r="D6974" t="str">
            <v>PT-27559-BM</v>
          </cell>
          <cell r="E6974" t="str">
            <v>SUCLUPE SANTISTEBAN MELCHOR</v>
          </cell>
          <cell r="F6974" t="str">
            <v>ARTESANAL</v>
          </cell>
        </row>
        <row r="6975">
          <cell r="B6975">
            <v>27562</v>
          </cell>
          <cell r="C6975" t="str">
            <v>SE?R DE LUREN</v>
          </cell>
          <cell r="D6975" t="str">
            <v>PT-27562-BM</v>
          </cell>
          <cell r="E6975" t="str">
            <v>CHANAVA FLORES CORINA EVANGELISTA</v>
          </cell>
          <cell r="F6975" t="str">
            <v>ARTESANAL</v>
          </cell>
        </row>
        <row r="6976">
          <cell r="B6976">
            <v>27564</v>
          </cell>
          <cell r="C6976" t="str">
            <v>JARUMY I</v>
          </cell>
          <cell r="D6976" t="str">
            <v>CE-27564-BM</v>
          </cell>
          <cell r="E6976" t="str">
            <v>CALLE LOPEZ HERNANDO</v>
          </cell>
          <cell r="F6976" t="str">
            <v>ARTESANAL</v>
          </cell>
        </row>
        <row r="6977">
          <cell r="B6977">
            <v>27565</v>
          </cell>
          <cell r="C6977" t="str">
            <v>MENSAJERO DE PAZ</v>
          </cell>
          <cell r="D6977" t="str">
            <v>PT-27565-BM</v>
          </cell>
          <cell r="E6977" t="str">
            <v>VALVERDE SANCHEZ ENRRIQUE</v>
          </cell>
          <cell r="F6977" t="str">
            <v>ARTESANAL</v>
          </cell>
        </row>
        <row r="6978">
          <cell r="B6978">
            <v>27572</v>
          </cell>
          <cell r="C6978" t="str">
            <v>LA GAVIOTA</v>
          </cell>
          <cell r="D6978" t="str">
            <v>PT-27572-BM</v>
          </cell>
          <cell r="E6978" t="str">
            <v>TUME RUIZ JOSE MERCEDES</v>
          </cell>
          <cell r="F6978" t="str">
            <v>ARTESANAL</v>
          </cell>
        </row>
        <row r="6979">
          <cell r="B6979">
            <v>27573</v>
          </cell>
          <cell r="C6979" t="str">
            <v>D ALESANDRO SALVADOR</v>
          </cell>
          <cell r="D6979" t="str">
            <v>CE-27573-BM</v>
          </cell>
          <cell r="E6979" t="str">
            <v>SALVADOR HUAMAN SANDRO ELMER</v>
          </cell>
          <cell r="F6979" t="str">
            <v>ARTESANAL</v>
          </cell>
        </row>
        <row r="6980">
          <cell r="B6980">
            <v>27576</v>
          </cell>
          <cell r="C6980" t="str">
            <v>GARPER III</v>
          </cell>
          <cell r="D6980" t="str">
            <v>PT-27576-BM</v>
          </cell>
          <cell r="E6980" t="str">
            <v>GARCIA PERICHE MARIO DUBERLY</v>
          </cell>
          <cell r="F6980" t="str">
            <v>ARTESANAL</v>
          </cell>
        </row>
        <row r="6981">
          <cell r="B6981">
            <v>27581</v>
          </cell>
          <cell r="C6981" t="str">
            <v>MI MARTINITA</v>
          </cell>
          <cell r="D6981" t="str">
            <v>PL-27581-BM</v>
          </cell>
          <cell r="E6981" t="str">
            <v>LLENQUE FIESTAS JOSE EXALTACION ;LLENQUE FIESTAS PEDRO ALEXI ;LLENQUE QUEREBALU JACINTO</v>
          </cell>
          <cell r="F6981" t="str">
            <v>ARTESANAL</v>
          </cell>
        </row>
        <row r="6982">
          <cell r="B6982">
            <v>27582</v>
          </cell>
          <cell r="C6982" t="str">
            <v>JACKELYN MARUSKA</v>
          </cell>
          <cell r="D6982" t="str">
            <v>PL-27582-BM</v>
          </cell>
          <cell r="E6982" t="str">
            <v>CURO NIQUEN NARDYA SOLEDAD</v>
          </cell>
          <cell r="F6982" t="str">
            <v>ARTESANAL</v>
          </cell>
        </row>
        <row r="6983">
          <cell r="B6983">
            <v>27583</v>
          </cell>
          <cell r="C6983" t="str">
            <v>LIBRAS</v>
          </cell>
          <cell r="D6983" t="str">
            <v>PL-27583-BM</v>
          </cell>
          <cell r="E6983" t="str">
            <v>CHAPILLIQUEN MARTINEZ FLOR ANGELICA ;SANCHEZ CURO SACRAMENTO HUMBERTO</v>
          </cell>
          <cell r="F6983" t="str">
            <v>ARTESANAL</v>
          </cell>
        </row>
        <row r="6984">
          <cell r="B6984">
            <v>27586</v>
          </cell>
          <cell r="C6984" t="str">
            <v>DON PASCUAL</v>
          </cell>
          <cell r="D6984" t="str">
            <v>PT-27586-BM</v>
          </cell>
          <cell r="E6984" t="str">
            <v>GOMEZ CHORRES TOMAS</v>
          </cell>
          <cell r="F6984" t="str">
            <v>ARTESANAL</v>
          </cell>
        </row>
        <row r="6985">
          <cell r="B6985">
            <v>27588</v>
          </cell>
          <cell r="C6985" t="str">
            <v>ANA LUCIA</v>
          </cell>
          <cell r="D6985" t="str">
            <v>PT-27588-BM</v>
          </cell>
          <cell r="E6985" t="str">
            <v>CHANAVA ABAD JOSE REYNALDO</v>
          </cell>
          <cell r="F6985" t="str">
            <v>DECRETO LEGISLATIVO Nº1273</v>
          </cell>
        </row>
        <row r="6986">
          <cell r="B6986">
            <v>27600</v>
          </cell>
          <cell r="C6986" t="str">
            <v>CINTHIA DE LA CRUZ I</v>
          </cell>
          <cell r="D6986" t="str">
            <v>PT-27600-BM</v>
          </cell>
          <cell r="E6986" t="str">
            <v>MORALES VALLADOLID REGULO</v>
          </cell>
          <cell r="F6986" t="str">
            <v>ARTESANAL</v>
          </cell>
        </row>
        <row r="6987">
          <cell r="B6987">
            <v>27601</v>
          </cell>
          <cell r="C6987" t="str">
            <v>DIOS ES MI GUIA III</v>
          </cell>
          <cell r="D6987" t="str">
            <v>PT-27601-BM</v>
          </cell>
          <cell r="E6987" t="str">
            <v>SUCLUPE SANTISTEBAN MELCHOR</v>
          </cell>
          <cell r="F6987" t="str">
            <v>ARTESANAL</v>
          </cell>
        </row>
        <row r="6988">
          <cell r="B6988">
            <v>27604</v>
          </cell>
          <cell r="C6988" t="str">
            <v>DON TOMAS</v>
          </cell>
          <cell r="D6988" t="str">
            <v>PT-27604-CM</v>
          </cell>
          <cell r="E6988" t="str">
            <v>JACINTO QUEREVALU FELIPE ;VITE ZETA MARTHA VIRGINIA</v>
          </cell>
          <cell r="F6988" t="str">
            <v>MENOR ESCALA (ANCHOVETA)</v>
          </cell>
        </row>
        <row r="6989">
          <cell r="B6989">
            <v>27607</v>
          </cell>
          <cell r="C6989" t="str">
            <v>MEYLI</v>
          </cell>
          <cell r="D6989" t="str">
            <v>CO-27607-BM</v>
          </cell>
          <cell r="E6989" t="str">
            <v>ALGUEDAS MU?Z JULIO CESAR</v>
          </cell>
          <cell r="F6989" t="str">
            <v>DECRETO LEGISLATIVO Nº1273</v>
          </cell>
        </row>
        <row r="6990">
          <cell r="B6990">
            <v>27608</v>
          </cell>
          <cell r="C6990" t="str">
            <v>SANTA MARIA</v>
          </cell>
          <cell r="D6990" t="str">
            <v>ZS-27608-CM</v>
          </cell>
          <cell r="E6990" t="str">
            <v>ARTESANALES DEL SANTA S.A.C.</v>
          </cell>
          <cell r="F6990" t="str">
            <v>MENOR ESCALA (ANCHOVETA) - ARTESANAL</v>
          </cell>
        </row>
        <row r="6991">
          <cell r="B6991">
            <v>27609</v>
          </cell>
          <cell r="C6991" t="str">
            <v>SAN MIGUEL ARCANGEL V</v>
          </cell>
          <cell r="D6991" t="str">
            <v>CO-27609-BM</v>
          </cell>
          <cell r="E6991" t="str">
            <v>REYES SIFUENTES ROMAN CLAUDIO</v>
          </cell>
          <cell r="F6991" t="str">
            <v>ARTESANAL</v>
          </cell>
        </row>
        <row r="6992">
          <cell r="B6992">
            <v>27622</v>
          </cell>
          <cell r="C6992" t="str">
            <v>JOSY ALDAIR</v>
          </cell>
          <cell r="D6992" t="str">
            <v>TA-27622-BM</v>
          </cell>
          <cell r="E6992" t="str">
            <v>FIESTAS FIESTAS JESUS FELIX</v>
          </cell>
          <cell r="F6992" t="str">
            <v>ARTESANAL</v>
          </cell>
        </row>
        <row r="6993">
          <cell r="B6993">
            <v>27627</v>
          </cell>
          <cell r="C6993" t="str">
            <v>KATICA II</v>
          </cell>
          <cell r="D6993" t="str">
            <v>TA-27627-BM</v>
          </cell>
          <cell r="E6993" t="str">
            <v>GONZALES GALAN VICTOR MANUEL</v>
          </cell>
          <cell r="F6993" t="str">
            <v>DECRETO LEGISLATIVO Nº1273</v>
          </cell>
        </row>
        <row r="6994">
          <cell r="B6994">
            <v>27672</v>
          </cell>
          <cell r="C6994" t="str">
            <v>JUAN PASTOR</v>
          </cell>
          <cell r="D6994" t="str">
            <v>PT-27672-BM</v>
          </cell>
          <cell r="E6994" t="str">
            <v>ECHE FIESTAS JUAN PASTOR</v>
          </cell>
          <cell r="F6994" t="str">
            <v>ARTESANAL</v>
          </cell>
        </row>
        <row r="6995">
          <cell r="B6995">
            <v>27678</v>
          </cell>
          <cell r="C6995" t="str">
            <v>SE?R CAUTIVO</v>
          </cell>
          <cell r="D6995" t="str">
            <v>PT-27678-BM</v>
          </cell>
          <cell r="E6995" t="str">
            <v>ABAD BARRIENTOS HIPOLITO</v>
          </cell>
          <cell r="F6995" t="str">
            <v>ARTESANAL</v>
          </cell>
        </row>
        <row r="6996">
          <cell r="B6996">
            <v>27683</v>
          </cell>
          <cell r="C6996" t="str">
            <v>AIMAR</v>
          </cell>
          <cell r="D6996" t="str">
            <v>PT-27683-BM</v>
          </cell>
          <cell r="E6996" t="str">
            <v>YPANAQUE ROJAS LUIS FRANKLIN</v>
          </cell>
          <cell r="F6996" t="str">
            <v>DECRETO LEGISLATIVO Nº1273</v>
          </cell>
        </row>
        <row r="6997">
          <cell r="B6997">
            <v>27684</v>
          </cell>
          <cell r="C6997" t="str">
            <v>MI CHARORITA</v>
          </cell>
          <cell r="D6997" t="str">
            <v>PT-27684-BM</v>
          </cell>
          <cell r="E6997" t="str">
            <v>LORO PERICHE ELBA</v>
          </cell>
          <cell r="F6997" t="str">
            <v>DECRETO LEGISLATIVO Nº1273</v>
          </cell>
        </row>
        <row r="6998">
          <cell r="B6998">
            <v>27687</v>
          </cell>
          <cell r="C6998" t="str">
            <v>JAIMARI</v>
          </cell>
          <cell r="D6998" t="str">
            <v>PT-27687-BM</v>
          </cell>
          <cell r="E6998" t="str">
            <v>HUALPA ARIAS JOSE WILSON</v>
          </cell>
          <cell r="F6998" t="str">
            <v>DECRETO LEGISLATIVO Nº1273</v>
          </cell>
        </row>
        <row r="6999">
          <cell r="B6999">
            <v>27688</v>
          </cell>
          <cell r="C6999" t="str">
            <v>THAIS</v>
          </cell>
          <cell r="D6999" t="str">
            <v>PT-27688-BM</v>
          </cell>
          <cell r="E6999" t="str">
            <v>AYON SALDARRIAGA LIZARDO MIGUEL</v>
          </cell>
          <cell r="F6999" t="str">
            <v>ARTESANAL</v>
          </cell>
        </row>
        <row r="7000">
          <cell r="B7000">
            <v>27689</v>
          </cell>
          <cell r="C7000" t="str">
            <v>HUASCAR I</v>
          </cell>
          <cell r="D7000" t="str">
            <v>PT-27689-BM</v>
          </cell>
          <cell r="E7000" t="str">
            <v>ROMERO RAMOS CARLOS ENRIQUE</v>
          </cell>
          <cell r="F7000" t="str">
            <v>ARTESANAL</v>
          </cell>
        </row>
        <row r="7001">
          <cell r="B7001">
            <v>27692</v>
          </cell>
          <cell r="C7001" t="str">
            <v>EL ANGEL DAVID</v>
          </cell>
          <cell r="D7001" t="str">
            <v>PT-27692-BM</v>
          </cell>
          <cell r="E7001" t="str">
            <v>BRAVO BERNAL CARLOS RONALD</v>
          </cell>
          <cell r="F7001" t="str">
            <v>ARTESANAL</v>
          </cell>
        </row>
        <row r="7002">
          <cell r="B7002">
            <v>27693</v>
          </cell>
          <cell r="C7002" t="str">
            <v>MANUEL JESUS</v>
          </cell>
          <cell r="D7002" t="str">
            <v>PT-27693-BM</v>
          </cell>
          <cell r="E7002" t="str">
            <v>COTRINA OYARCE ESMIDER</v>
          </cell>
          <cell r="F7002" t="str">
            <v>ARTESANAL</v>
          </cell>
        </row>
        <row r="7003">
          <cell r="B7003">
            <v>27695</v>
          </cell>
          <cell r="C7003" t="str">
            <v>IRMA VICTORIA I</v>
          </cell>
          <cell r="D7003" t="str">
            <v>PT-27695-BM</v>
          </cell>
          <cell r="E7003" t="str">
            <v>ZUNINI URPEQUE DORIS YVONNE</v>
          </cell>
          <cell r="F7003" t="str">
            <v>ARTESANAL</v>
          </cell>
        </row>
        <row r="7004">
          <cell r="B7004">
            <v>27696</v>
          </cell>
          <cell r="C7004" t="str">
            <v>KEVI 2</v>
          </cell>
          <cell r="D7004" t="str">
            <v>PT-27696-BM</v>
          </cell>
          <cell r="E7004" t="str">
            <v>PANTA MARTINEZ ROSA FLOR</v>
          </cell>
          <cell r="F7004" t="str">
            <v>DS. 006-2016-PRODUCE</v>
          </cell>
        </row>
        <row r="7005">
          <cell r="B7005">
            <v>27698</v>
          </cell>
          <cell r="C7005" t="str">
            <v>LOS TUNTUNES I</v>
          </cell>
          <cell r="D7005" t="str">
            <v>PT-27698-BM</v>
          </cell>
          <cell r="E7005" t="str">
            <v>MACHERO AGUIRRE JOSE ANTONIO</v>
          </cell>
          <cell r="F7005" t="str">
            <v>DECRETO LEGISLATIVO Nº1273</v>
          </cell>
        </row>
        <row r="7006">
          <cell r="B7006">
            <v>27703</v>
          </cell>
          <cell r="C7006" t="str">
            <v>JEHOVA MI PROBEHEDOR</v>
          </cell>
          <cell r="D7006" t="str">
            <v>PT-27703-BM</v>
          </cell>
          <cell r="E7006" t="str">
            <v>REYES CAHUILA JESUS</v>
          </cell>
          <cell r="F7006" t="str">
            <v>DECRETO LEGISLATIVO Nº1273</v>
          </cell>
        </row>
        <row r="7007">
          <cell r="B7007">
            <v>27704</v>
          </cell>
          <cell r="C7007" t="str">
            <v>MI ARNALDO</v>
          </cell>
          <cell r="D7007" t="str">
            <v>PT-27704-BM</v>
          </cell>
          <cell r="E7007" t="str">
            <v>BRUNO SOSA MANUEL PASCUAL</v>
          </cell>
          <cell r="F7007" t="str">
            <v>DECRETO LEGISLATIVO Nº1273</v>
          </cell>
        </row>
        <row r="7008">
          <cell r="B7008">
            <v>27717</v>
          </cell>
          <cell r="C7008" t="str">
            <v>CARLOS EN EL RECUERDO</v>
          </cell>
          <cell r="D7008" t="str">
            <v>PT-27717-BM</v>
          </cell>
          <cell r="E7008" t="str">
            <v>CURO PAZO JOSE JUSTO</v>
          </cell>
          <cell r="F7008" t="str">
            <v>DECRETO LEGISLATIVO Nº1273</v>
          </cell>
        </row>
        <row r="7009">
          <cell r="B7009">
            <v>27719</v>
          </cell>
          <cell r="C7009" t="str">
            <v>ANGEL SAN RAFAEL</v>
          </cell>
          <cell r="D7009" t="str">
            <v>PT-27719-BM</v>
          </cell>
          <cell r="E7009" t="str">
            <v>CHUNGA ECHE SANTOS MARTIN</v>
          </cell>
          <cell r="F7009" t="str">
            <v>DECRETO LEGISLATIVO Nº1273</v>
          </cell>
        </row>
        <row r="7010">
          <cell r="B7010">
            <v>27720</v>
          </cell>
          <cell r="C7010" t="str">
            <v>BENDICIME SE?R</v>
          </cell>
          <cell r="D7010" t="str">
            <v>PT-27720-BM</v>
          </cell>
          <cell r="E7010" t="str">
            <v>VITE PURIZACA SEBASTIAN</v>
          </cell>
          <cell r="F7010" t="str">
            <v>DECRETO LEGISLATIVO Nº1273</v>
          </cell>
        </row>
        <row r="7011">
          <cell r="B7011">
            <v>27721</v>
          </cell>
          <cell r="C7011" t="str">
            <v>LOBITO</v>
          </cell>
          <cell r="D7011" t="str">
            <v>PT-27721-BM</v>
          </cell>
          <cell r="E7011" t="str">
            <v>TUME FIESTAS LUIS RUBEN</v>
          </cell>
          <cell r="F7011" t="str">
            <v>DECRETO LEGISLATIVO Nº1273</v>
          </cell>
        </row>
        <row r="7012">
          <cell r="B7012">
            <v>27723</v>
          </cell>
          <cell r="C7012" t="str">
            <v>CRISTO MARINO</v>
          </cell>
          <cell r="D7012" t="str">
            <v>PT-27723-BM</v>
          </cell>
          <cell r="E7012" t="str">
            <v>FIESTAS PUESCAS BERNARDINO</v>
          </cell>
          <cell r="F7012" t="str">
            <v>DECRETO LEGISLATIVO Nº1273</v>
          </cell>
        </row>
        <row r="7013">
          <cell r="B7013">
            <v>27727</v>
          </cell>
          <cell r="C7013" t="str">
            <v>JESUS ES MI PASTOR</v>
          </cell>
          <cell r="D7013" t="str">
            <v>PT-27727-BM</v>
          </cell>
          <cell r="E7013" t="str">
            <v>ECHE SANCHEZ JHONY VICENTE</v>
          </cell>
          <cell r="F7013" t="str">
            <v>DECRETO LEGISLATIVO Nº1273</v>
          </cell>
        </row>
        <row r="7014">
          <cell r="B7014">
            <v>27728</v>
          </cell>
          <cell r="C7014" t="str">
            <v>CHUCHALES</v>
          </cell>
          <cell r="D7014" t="str">
            <v>PT-27728-BM</v>
          </cell>
          <cell r="E7014" t="str">
            <v>IGNACIO MONTENEGRO ISMAEL</v>
          </cell>
          <cell r="F7014" t="str">
            <v>DECRETO LEGISLATIVO Nº1273</v>
          </cell>
        </row>
        <row r="7015">
          <cell r="B7015">
            <v>27731</v>
          </cell>
          <cell r="C7015" t="str">
            <v>JESUCRISTO VIENE</v>
          </cell>
          <cell r="D7015" t="str">
            <v>PT-27731-BM</v>
          </cell>
          <cell r="E7015" t="str">
            <v>SERNAQUE MACALUPU PABLO</v>
          </cell>
          <cell r="F7015" t="str">
            <v>ARTESANAL</v>
          </cell>
        </row>
        <row r="7016">
          <cell r="B7016">
            <v>27733</v>
          </cell>
          <cell r="C7016" t="str">
            <v>JESUS SOBRE EL MAR</v>
          </cell>
          <cell r="D7016" t="str">
            <v>PT-27733-BM</v>
          </cell>
          <cell r="E7016" t="str">
            <v>PAZOS BANCAYAN ALEJANDRO</v>
          </cell>
          <cell r="F7016" t="str">
            <v>DECRETO LEGISLATIVO Nº1273</v>
          </cell>
        </row>
        <row r="7017">
          <cell r="B7017">
            <v>27738</v>
          </cell>
          <cell r="C7017" t="str">
            <v>SARITA COLONIA II</v>
          </cell>
          <cell r="D7017" t="str">
            <v>PT-27738-BM</v>
          </cell>
          <cell r="E7017" t="str">
            <v>PURIZACA PUESCAS JOSE PEDRO</v>
          </cell>
          <cell r="F7017" t="str">
            <v>DS. 006-2016-PRODUCE</v>
          </cell>
        </row>
        <row r="7018">
          <cell r="B7018">
            <v>27741</v>
          </cell>
          <cell r="C7018" t="str">
            <v>AMIGO DE JESUS</v>
          </cell>
          <cell r="D7018" t="str">
            <v>PT-27741-BM</v>
          </cell>
          <cell r="E7018" t="str">
            <v>PURIZACA SANCHEZ ROSA ESTHER</v>
          </cell>
          <cell r="F7018" t="str">
            <v>DS. 006-2016-PRODUCE</v>
          </cell>
        </row>
        <row r="7019">
          <cell r="B7019">
            <v>27751</v>
          </cell>
          <cell r="C7019" t="str">
            <v>DIVINO REDENTOR 2</v>
          </cell>
          <cell r="D7019" t="str">
            <v>PT-27751-BM</v>
          </cell>
          <cell r="E7019" t="str">
            <v>PINGO BAYONA JUAN</v>
          </cell>
          <cell r="F7019" t="str">
            <v>DS. 006-2016-PRODUCE</v>
          </cell>
        </row>
        <row r="7020">
          <cell r="B7020">
            <v>27753</v>
          </cell>
          <cell r="C7020" t="str">
            <v>GLORIA DEL CORDERO</v>
          </cell>
          <cell r="D7020" t="str">
            <v>PT-27753-BM</v>
          </cell>
          <cell r="E7020" t="str">
            <v>PURIZACA ALVAREZ SANTOS</v>
          </cell>
          <cell r="F7020" t="str">
            <v>DS. 006-2016-PRODUCE</v>
          </cell>
        </row>
        <row r="7021">
          <cell r="B7021">
            <v>27754</v>
          </cell>
          <cell r="C7021" t="str">
            <v>DIOS ES AMOR</v>
          </cell>
          <cell r="D7021" t="str">
            <v>PT-27754-BM</v>
          </cell>
          <cell r="E7021" t="str">
            <v>LOCONI CHAPO?N JOSE ORLANDO</v>
          </cell>
          <cell r="F7021" t="str">
            <v>DECRETO LEGISLATIVO Nº1273</v>
          </cell>
        </row>
        <row r="7022">
          <cell r="B7022">
            <v>27755</v>
          </cell>
          <cell r="C7022" t="str">
            <v>CORDERO DE DIOS</v>
          </cell>
          <cell r="D7022" t="str">
            <v>PT-27755-BM</v>
          </cell>
          <cell r="E7022" t="str">
            <v>ANTON ALVAREZ FLORENCIO ;FLORES DE ANTON CARMEN AMALIA</v>
          </cell>
          <cell r="F7022" t="str">
            <v>ARTESANAL</v>
          </cell>
        </row>
        <row r="7023">
          <cell r="B7023">
            <v>27759</v>
          </cell>
          <cell r="C7023" t="str">
            <v>AMIGO DE JESUS 2</v>
          </cell>
          <cell r="D7023" t="str">
            <v>PT-27759-BM</v>
          </cell>
          <cell r="E7023" t="str">
            <v>PURIZACA SANCHEZ JOSE MANUEL</v>
          </cell>
          <cell r="F7023" t="str">
            <v>DS. 006-2016-PRODUCE</v>
          </cell>
        </row>
        <row r="7024">
          <cell r="B7024">
            <v>27760</v>
          </cell>
          <cell r="C7024" t="str">
            <v>BENDICEME PADRE CELESTIAL</v>
          </cell>
          <cell r="D7024" t="str">
            <v>PT-27760-BM</v>
          </cell>
          <cell r="E7024" t="str">
            <v>PAZOS PAIBA SEGUNDO ALEJANDRO</v>
          </cell>
          <cell r="F7024" t="str">
            <v>ARTESANAL</v>
          </cell>
        </row>
        <row r="7025">
          <cell r="B7025">
            <v>27762</v>
          </cell>
          <cell r="C7025" t="str">
            <v>MILAGROSO SR CAUTIVO</v>
          </cell>
          <cell r="D7025" t="str">
            <v>PT-27762-BM</v>
          </cell>
          <cell r="E7025" t="str">
            <v>JACINTO DE SABA ARCENIA ;SABA PANTA ANGEL</v>
          </cell>
          <cell r="F7025" t="str">
            <v>DECRETO LEGISLATIVO Nº1273</v>
          </cell>
        </row>
        <row r="7026">
          <cell r="B7026">
            <v>27763</v>
          </cell>
          <cell r="C7026" t="str">
            <v>JOSE Y MARIA</v>
          </cell>
          <cell r="D7026" t="str">
            <v>PT-27763-BM</v>
          </cell>
          <cell r="E7026" t="str">
            <v>PINGO ZETA CLEMENTE ;PINGO ZETA GREGORIO ;PINGO ZETA NICOLAS ;PINGO ZETA PABLO LIBERATO</v>
          </cell>
          <cell r="F7026" t="str">
            <v>ARTESANAL</v>
          </cell>
        </row>
        <row r="7027">
          <cell r="B7027">
            <v>27768</v>
          </cell>
          <cell r="C7027" t="str">
            <v>MI CARMENCITA</v>
          </cell>
          <cell r="D7027" t="str">
            <v>PT-27768-BM</v>
          </cell>
          <cell r="E7027" t="str">
            <v>PANTA QUEREVALU JORGE HUGO</v>
          </cell>
          <cell r="F7027" t="str">
            <v>ARTESANAL</v>
          </cell>
        </row>
        <row r="7028">
          <cell r="B7028">
            <v>27773</v>
          </cell>
          <cell r="C7028" t="str">
            <v>VICTORIOSO</v>
          </cell>
          <cell r="D7028" t="str">
            <v>PT-27773-BM</v>
          </cell>
          <cell r="E7028" t="str">
            <v>RUIZ PURIZACA JULIO</v>
          </cell>
          <cell r="F7028" t="str">
            <v>ARTESANAL</v>
          </cell>
        </row>
        <row r="7029">
          <cell r="B7029">
            <v>27774</v>
          </cell>
          <cell r="C7029" t="str">
            <v>VIRGEN DEL ROSARIO</v>
          </cell>
          <cell r="D7029" t="str">
            <v>PT-27774-BM</v>
          </cell>
          <cell r="E7029" t="str">
            <v>QUEREVALU QUEREVALU PEDRO MARTIN</v>
          </cell>
          <cell r="F7029" t="str">
            <v>DECRETO LEGISLATIVO Nº1273</v>
          </cell>
        </row>
        <row r="7030">
          <cell r="B7030">
            <v>27780</v>
          </cell>
          <cell r="C7030" t="str">
            <v>MI YEIXI</v>
          </cell>
          <cell r="D7030" t="str">
            <v>PT-27780-BM</v>
          </cell>
          <cell r="E7030" t="str">
            <v>ZAPATA AREVALO LUIS CARLOS</v>
          </cell>
          <cell r="F7030" t="str">
            <v>ARTESANAL</v>
          </cell>
        </row>
        <row r="7031">
          <cell r="B7031">
            <v>27783</v>
          </cell>
          <cell r="C7031" t="str">
            <v>DON ABRAHAM</v>
          </cell>
          <cell r="D7031" t="str">
            <v>PT-27783-BM</v>
          </cell>
          <cell r="E7031" t="str">
            <v>QUEREVALU FIESTAS JUAN AGUSTIN</v>
          </cell>
          <cell r="F7031" t="str">
            <v>ARTESANAL</v>
          </cell>
        </row>
        <row r="7032">
          <cell r="B7032">
            <v>27792</v>
          </cell>
          <cell r="C7032" t="str">
            <v>MI BUEN PASTOR 3</v>
          </cell>
          <cell r="D7032" t="str">
            <v>PT-27792-BM</v>
          </cell>
          <cell r="E7032" t="str">
            <v>HUERTAS DE CHUNGA MARIA AMELIA</v>
          </cell>
          <cell r="F7032" t="str">
            <v>ARTESANAL</v>
          </cell>
        </row>
        <row r="7033">
          <cell r="B7033">
            <v>27797</v>
          </cell>
          <cell r="C7033" t="str">
            <v>SIEMPRE CARLOS Y GLADYS</v>
          </cell>
          <cell r="D7033" t="str">
            <v>PT-27797-BM</v>
          </cell>
          <cell r="E7033" t="str">
            <v>SANCHEZ PINGO LUIS ALBERTO</v>
          </cell>
          <cell r="F7033" t="str">
            <v>DECRETO LEGISLATIVO Nº1273</v>
          </cell>
        </row>
        <row r="7034">
          <cell r="B7034">
            <v>27804</v>
          </cell>
          <cell r="C7034" t="str">
            <v>GUIAME JESUS</v>
          </cell>
          <cell r="D7034" t="str">
            <v>PT-27804-BM</v>
          </cell>
          <cell r="E7034" t="str">
            <v>PERICHE QUEREVALU PEDRO PABLO</v>
          </cell>
          <cell r="F7034" t="str">
            <v>DECRETO LEGISLATIVO Nº1273</v>
          </cell>
        </row>
        <row r="7035">
          <cell r="B7035">
            <v>27806</v>
          </cell>
          <cell r="C7035" t="str">
            <v>MI LESLY</v>
          </cell>
          <cell r="D7035" t="str">
            <v>PT-27806-BM</v>
          </cell>
          <cell r="E7035" t="str">
            <v>FASANANDO HERNANDEZ BRANLLER</v>
          </cell>
          <cell r="F7035" t="str">
            <v>ARTESANAL</v>
          </cell>
        </row>
        <row r="7036">
          <cell r="B7036">
            <v>27808</v>
          </cell>
          <cell r="C7036" t="str">
            <v>JEHOVA ES MI PROBEEDOR II</v>
          </cell>
          <cell r="D7036" t="str">
            <v>PT-27808-BM</v>
          </cell>
          <cell r="E7036" t="str">
            <v>REYES CAHUILA JESUS</v>
          </cell>
          <cell r="F7036" t="str">
            <v>DECRETO LEGISLATIVO Nº1273</v>
          </cell>
        </row>
        <row r="7037">
          <cell r="B7037">
            <v>27810</v>
          </cell>
          <cell r="C7037" t="str">
            <v>MI JESUS ANITA</v>
          </cell>
          <cell r="D7037" t="str">
            <v>PT-27810-BM</v>
          </cell>
          <cell r="E7037" t="str">
            <v>CHUNGA PERICHE RAUL</v>
          </cell>
          <cell r="F7037" t="str">
            <v>DECRETO LEGISLATIVO Nº1273</v>
          </cell>
        </row>
        <row r="7038">
          <cell r="B7038">
            <v>27812</v>
          </cell>
          <cell r="C7038" t="str">
            <v>DON LUCHO</v>
          </cell>
          <cell r="D7038" t="str">
            <v>PT-27812-BM</v>
          </cell>
          <cell r="E7038" t="str">
            <v>CABEZUDO SALGUERO WILLIAM RICHARD</v>
          </cell>
          <cell r="F7038" t="str">
            <v>ARTESANAL</v>
          </cell>
        </row>
        <row r="7039">
          <cell r="B7039">
            <v>27815</v>
          </cell>
          <cell r="C7039" t="str">
            <v>HNOS GRANADOS</v>
          </cell>
          <cell r="D7039" t="str">
            <v>PT-27815-BM</v>
          </cell>
          <cell r="E7039" t="str">
            <v>GRANADOS RAMOS FELIX OCTAVIO</v>
          </cell>
          <cell r="F7039" t="str">
            <v>ARTESANAL</v>
          </cell>
        </row>
        <row r="7040">
          <cell r="B7040">
            <v>27817</v>
          </cell>
          <cell r="C7040" t="str">
            <v>SAN MARTIN II</v>
          </cell>
          <cell r="D7040" t="str">
            <v>PT-27817-BM</v>
          </cell>
          <cell r="E7040" t="str">
            <v>MORALES PANTA JUAN EDUARDO</v>
          </cell>
          <cell r="F7040" t="str">
            <v>DECRETO LEGISLATIVO Nº1273</v>
          </cell>
        </row>
        <row r="7041">
          <cell r="B7041">
            <v>27822</v>
          </cell>
          <cell r="C7041" t="str">
            <v>CORAZON DE CRISTO</v>
          </cell>
          <cell r="D7041" t="str">
            <v>PT-27822-BM</v>
          </cell>
          <cell r="E7041" t="str">
            <v>LLENQUE QUEREVALU JULIO CELSO</v>
          </cell>
          <cell r="F7041" t="str">
            <v>DECRETO LEGISLATIVO Nº1273</v>
          </cell>
        </row>
        <row r="7042">
          <cell r="B7042">
            <v>27824</v>
          </cell>
          <cell r="C7042" t="str">
            <v>KARUXI</v>
          </cell>
          <cell r="D7042" t="str">
            <v>PT-27824-BM</v>
          </cell>
          <cell r="E7042" t="str">
            <v>OLIVERA GRANADOS EMILIANO JULIO</v>
          </cell>
          <cell r="F7042" t="str">
            <v>ARTESANAL</v>
          </cell>
        </row>
        <row r="7043">
          <cell r="B7043">
            <v>27827</v>
          </cell>
          <cell r="C7043" t="str">
            <v>ROSA MARLENY</v>
          </cell>
          <cell r="D7043" t="str">
            <v>PT-27827-BM</v>
          </cell>
          <cell r="E7043" t="str">
            <v>LARA YENQUE ELEODORO</v>
          </cell>
          <cell r="F7043" t="str">
            <v>DECRETO LEGISLATIVO Nº1273</v>
          </cell>
        </row>
        <row r="7044">
          <cell r="B7044">
            <v>27829</v>
          </cell>
          <cell r="C7044" t="str">
            <v>JESUS MI SALVADOR</v>
          </cell>
          <cell r="D7044" t="str">
            <v>PT-27829-BM</v>
          </cell>
          <cell r="E7044" t="str">
            <v>CURO PAZO JOSE MIGUEL</v>
          </cell>
          <cell r="F7044" t="str">
            <v>ARTESANAL</v>
          </cell>
        </row>
        <row r="7045">
          <cell r="B7045">
            <v>27832</v>
          </cell>
          <cell r="C7045" t="str">
            <v>MARYMELI</v>
          </cell>
          <cell r="D7045" t="str">
            <v>PT-27832-BM</v>
          </cell>
          <cell r="E7045" t="str">
            <v>QUEREVALU VALDIVIEZO MELISSA ISABEL</v>
          </cell>
          <cell r="F7045" t="str">
            <v>DECRETO LEGISLATIVO Nº1273</v>
          </cell>
        </row>
        <row r="7046">
          <cell r="B7046">
            <v>27834</v>
          </cell>
          <cell r="C7046" t="str">
            <v>PALOMA 3</v>
          </cell>
          <cell r="D7046" t="str">
            <v>PT-27834-BM</v>
          </cell>
          <cell r="E7046" t="str">
            <v>ECHE ECHE JOSE PABLO</v>
          </cell>
          <cell r="F7046" t="str">
            <v>ARTESANAL</v>
          </cell>
        </row>
        <row r="7047">
          <cell r="B7047">
            <v>27835</v>
          </cell>
          <cell r="C7047" t="str">
            <v>AVE FENIX</v>
          </cell>
          <cell r="D7047" t="str">
            <v>PT-27835-BM</v>
          </cell>
          <cell r="E7047" t="str">
            <v>CRIOLLO VEGAS MARIO</v>
          </cell>
          <cell r="F7047" t="str">
            <v>DECRETO LEGISLATIVO Nº1273</v>
          </cell>
        </row>
        <row r="7048">
          <cell r="B7048">
            <v>27840</v>
          </cell>
          <cell r="C7048" t="str">
            <v>EDER Y KEYKO II</v>
          </cell>
          <cell r="D7048" t="str">
            <v>PT-27840-BM</v>
          </cell>
          <cell r="E7048" t="str">
            <v>CANTARO BALTAZAR ALBERTO JUAN ;DIAZ TORRES MARIA ELENA</v>
          </cell>
          <cell r="F7048" t="str">
            <v>ARTESANAL</v>
          </cell>
        </row>
        <row r="7049">
          <cell r="B7049">
            <v>27842</v>
          </cell>
          <cell r="C7049" t="str">
            <v>JESUS ANITA</v>
          </cell>
          <cell r="D7049" t="str">
            <v>PT-27842-BM</v>
          </cell>
          <cell r="E7049" t="str">
            <v>CHUNGA PERICHE RAUL</v>
          </cell>
          <cell r="F7049" t="str">
            <v>DECRETO LEGISLATIVO Nº1273</v>
          </cell>
        </row>
        <row r="7050">
          <cell r="B7050">
            <v>27843</v>
          </cell>
          <cell r="C7050" t="str">
            <v>CARLOS Y GLADYS</v>
          </cell>
          <cell r="D7050" t="str">
            <v>PT-27843-BM</v>
          </cell>
          <cell r="E7050" t="str">
            <v>SANCHEZ PINGO LUIS ALBERTO</v>
          </cell>
          <cell r="F7050" t="str">
            <v>DECRETO LEGISLATIVO Nº1273</v>
          </cell>
        </row>
        <row r="7051">
          <cell r="B7051">
            <v>27844</v>
          </cell>
          <cell r="C7051" t="str">
            <v>ELIEZER</v>
          </cell>
          <cell r="D7051" t="str">
            <v>PT-27844-BM</v>
          </cell>
          <cell r="E7051" t="str">
            <v>RAMIREZ QUEREVALU WILLIAM ALEXANDER</v>
          </cell>
          <cell r="F7051" t="str">
            <v>ARTESANAL</v>
          </cell>
        </row>
        <row r="7052">
          <cell r="B7052">
            <v>27857</v>
          </cell>
          <cell r="C7052" t="str">
            <v>THAYRA Y NOELIA</v>
          </cell>
          <cell r="D7052" t="str">
            <v>PT-27857-BM</v>
          </cell>
          <cell r="E7052" t="str">
            <v>QUISPE MAQUITO WILMAR SANDRO</v>
          </cell>
          <cell r="F7052" t="str">
            <v>ARTESANAL</v>
          </cell>
        </row>
        <row r="7053">
          <cell r="B7053">
            <v>27858</v>
          </cell>
          <cell r="C7053" t="str">
            <v>VIRGEN DEL CARMEN</v>
          </cell>
          <cell r="D7053" t="str">
            <v>PT-27858-BM</v>
          </cell>
          <cell r="E7053" t="str">
            <v>PAZO ECHE SANTOS ROMAN</v>
          </cell>
          <cell r="F7053" t="str">
            <v>DECRETO LEGISLATIVO Nº1273</v>
          </cell>
        </row>
        <row r="7054">
          <cell r="B7054">
            <v>27860</v>
          </cell>
          <cell r="C7054" t="str">
            <v>FREDDY</v>
          </cell>
          <cell r="D7054" t="str">
            <v>TA-27860-BM</v>
          </cell>
          <cell r="E7054" t="str">
            <v>LOPEZ SERNA JOSE WILDER</v>
          </cell>
          <cell r="F7054" t="str">
            <v>ARTESANAL</v>
          </cell>
        </row>
        <row r="7055">
          <cell r="B7055">
            <v>27862</v>
          </cell>
          <cell r="C7055" t="str">
            <v>BENDICION DE DIOS</v>
          </cell>
          <cell r="D7055" t="str">
            <v>PT-27862-BM</v>
          </cell>
          <cell r="E7055" t="str">
            <v>QUEREVALU QUEREVALU WILMER MARTIN</v>
          </cell>
          <cell r="F7055" t="str">
            <v>ARTESANAL</v>
          </cell>
        </row>
        <row r="7056">
          <cell r="B7056">
            <v>27865</v>
          </cell>
          <cell r="C7056" t="str">
            <v>CIELO</v>
          </cell>
          <cell r="D7056" t="str">
            <v>PT-27865.-BM</v>
          </cell>
          <cell r="E7056" t="str">
            <v>MORALES ECHE AUGUSTO EUGENIO</v>
          </cell>
          <cell r="F7056" t="str">
            <v>DECRETO LEGISLATIVO Nº1273</v>
          </cell>
        </row>
        <row r="7057">
          <cell r="B7057">
            <v>27867</v>
          </cell>
          <cell r="C7057" t="str">
            <v>PAOLA ERICKA</v>
          </cell>
          <cell r="D7057" t="str">
            <v>PT-27867-BM</v>
          </cell>
          <cell r="E7057" t="str">
            <v>OLIVOS SANTOLALLA ERIKA ROSA AMELIA</v>
          </cell>
          <cell r="F7057" t="str">
            <v>ARTESANAL</v>
          </cell>
        </row>
        <row r="7058">
          <cell r="B7058">
            <v>27871</v>
          </cell>
          <cell r="C7058" t="str">
            <v>GUERRERO DE VICTORIAS</v>
          </cell>
          <cell r="D7058" t="str">
            <v>PT-27871-BM</v>
          </cell>
          <cell r="E7058" t="str">
            <v>HUAMAN ESPINOZA EDY SMITH</v>
          </cell>
          <cell r="F7058" t="str">
            <v>DECRETO LEGISLATIVO Nº1273</v>
          </cell>
        </row>
        <row r="7059">
          <cell r="B7059">
            <v>27875</v>
          </cell>
          <cell r="C7059" t="str">
            <v>MI IVANCITO</v>
          </cell>
          <cell r="D7059" t="str">
            <v>PT-27875-BM</v>
          </cell>
          <cell r="E7059" t="str">
            <v>MOSCOSO SALAZAR JOSE SANTOS</v>
          </cell>
          <cell r="F7059" t="str">
            <v>ARTESANAL</v>
          </cell>
        </row>
        <row r="7060">
          <cell r="B7060">
            <v>27883</v>
          </cell>
          <cell r="C7060" t="str">
            <v>DON DESIDERIO</v>
          </cell>
          <cell r="D7060" t="str">
            <v>PT-27883-BM</v>
          </cell>
          <cell r="E7060" t="str">
            <v>ECHE CURO SANTOS CRESCENCIO</v>
          </cell>
          <cell r="F7060" t="str">
            <v>ARTESANAL</v>
          </cell>
        </row>
        <row r="7061">
          <cell r="B7061">
            <v>27890</v>
          </cell>
          <cell r="C7061" t="str">
            <v>REYNA ADRIAN 1</v>
          </cell>
          <cell r="D7061" t="str">
            <v>PT-27890-BM</v>
          </cell>
          <cell r="E7061" t="str">
            <v>GUERRERO BERMEO REYNALDO ADRIAN</v>
          </cell>
          <cell r="F7061" t="str">
            <v>ARTESANAL</v>
          </cell>
        </row>
        <row r="7062">
          <cell r="B7062">
            <v>27892</v>
          </cell>
          <cell r="C7062" t="str">
            <v>RCDO. DE MI PADRE</v>
          </cell>
          <cell r="D7062" t="str">
            <v>PT-27892-BM</v>
          </cell>
          <cell r="E7062" t="str">
            <v>FIESTAS ECHE RAFAEL BORIS</v>
          </cell>
          <cell r="F7062" t="str">
            <v>DECRETO LEGISLATIVO Nº1273</v>
          </cell>
        </row>
        <row r="7063">
          <cell r="B7063">
            <v>27901</v>
          </cell>
          <cell r="C7063" t="str">
            <v>MARIA TEOFILA</v>
          </cell>
          <cell r="D7063" t="str">
            <v>PT-27901-BM</v>
          </cell>
          <cell r="E7063" t="str">
            <v>TEJADA CHAPO?N OLEGARIO</v>
          </cell>
          <cell r="F7063" t="str">
            <v>ARTESANAL</v>
          </cell>
        </row>
        <row r="7064">
          <cell r="B7064">
            <v>27909</v>
          </cell>
          <cell r="C7064" t="str">
            <v>MILY PATY</v>
          </cell>
          <cell r="D7064" t="str">
            <v>PT-27909-BM</v>
          </cell>
          <cell r="E7064" t="str">
            <v>MOSCOSO QUINDE JORGE FELIX</v>
          </cell>
          <cell r="F7064" t="str">
            <v>DECRETO LEGISLATIVO Nº1273</v>
          </cell>
        </row>
        <row r="7065">
          <cell r="B7065">
            <v>27913</v>
          </cell>
          <cell r="C7065" t="str">
            <v>NI? DE PRAGA</v>
          </cell>
          <cell r="D7065" t="str">
            <v>PT-27913-BM</v>
          </cell>
          <cell r="E7065" t="str">
            <v>ECHE FIESTAS JOSE ALEJANDRO</v>
          </cell>
          <cell r="F7065" t="str">
            <v>DECRETO LEGISLATIVO Nº1273</v>
          </cell>
        </row>
        <row r="7066">
          <cell r="B7066">
            <v>27915</v>
          </cell>
          <cell r="C7066" t="str">
            <v>ANGAMOS 2</v>
          </cell>
          <cell r="D7066" t="str">
            <v>PT-27915-BM</v>
          </cell>
          <cell r="E7066" t="str">
            <v>MORALES AMAYA SANTOS TEODORO</v>
          </cell>
          <cell r="F7066" t="str">
            <v>DECRETO LEGISLATIVO Nº1273</v>
          </cell>
        </row>
        <row r="7067">
          <cell r="B7067">
            <v>27919</v>
          </cell>
          <cell r="C7067" t="str">
            <v>MARIA MARGARITA</v>
          </cell>
          <cell r="D7067" t="str">
            <v>PT-27919-BM</v>
          </cell>
          <cell r="E7067" t="str">
            <v>CURO PAZO FAUSTO FRANCISCO</v>
          </cell>
          <cell r="F7067" t="str">
            <v>ARTESANAL</v>
          </cell>
        </row>
        <row r="7068">
          <cell r="B7068">
            <v>27922</v>
          </cell>
          <cell r="C7068" t="str">
            <v>DULCE NOMBRE DE JESUS</v>
          </cell>
          <cell r="D7068" t="str">
            <v>PT-27922-BM</v>
          </cell>
          <cell r="E7068" t="str">
            <v>ROJAS MELENDEZ JOSE JOEL</v>
          </cell>
          <cell r="F7068" t="str">
            <v>ARTESANAL</v>
          </cell>
        </row>
        <row r="7069">
          <cell r="B7069">
            <v>27925</v>
          </cell>
          <cell r="C7069" t="str">
            <v>CID</v>
          </cell>
          <cell r="D7069" t="str">
            <v>CO-27925-BM</v>
          </cell>
          <cell r="E7069" t="str">
            <v>CHOQUE ARIAS MARCO ANTONIO</v>
          </cell>
          <cell r="F7069" t="str">
            <v>DECRETO LEGISLATIVO Nº1273</v>
          </cell>
        </row>
        <row r="7070">
          <cell r="B7070">
            <v>27926</v>
          </cell>
          <cell r="C7070" t="str">
            <v>JESUS EL GALILEO</v>
          </cell>
          <cell r="D7070" t="str">
            <v>PT-27926-BM</v>
          </cell>
          <cell r="E7070" t="str">
            <v>CHERRE SANCHEZ JOSE SANTOS</v>
          </cell>
          <cell r="F7070" t="str">
            <v>ARTESANAL</v>
          </cell>
        </row>
        <row r="7071">
          <cell r="B7071">
            <v>27930</v>
          </cell>
          <cell r="C7071" t="str">
            <v>JR-I</v>
          </cell>
          <cell r="D7071" t="str">
            <v>MO-27930-BM</v>
          </cell>
          <cell r="E7071" t="str">
            <v>ROCCA ACEITUNA JULIAN ;YUCRA MERMA JULIA</v>
          </cell>
          <cell r="F7071" t="str">
            <v>DECRETO LEGISLATIVO Nº1273</v>
          </cell>
        </row>
        <row r="7072">
          <cell r="B7072">
            <v>27931</v>
          </cell>
          <cell r="C7072" t="str">
            <v>MARCELO I</v>
          </cell>
          <cell r="D7072" t="str">
            <v>CO-27931-BM</v>
          </cell>
          <cell r="E7072" t="str">
            <v>MEDINA HERMOZA JUVENAL GINO</v>
          </cell>
          <cell r="F7072" t="str">
            <v>DECRETO LEGISLATIVO Nº1273</v>
          </cell>
        </row>
        <row r="7073">
          <cell r="B7073">
            <v>27932</v>
          </cell>
          <cell r="C7073" t="str">
            <v>DON MIGUEL</v>
          </cell>
          <cell r="D7073" t="str">
            <v>PS-27932-BM</v>
          </cell>
          <cell r="E7073" t="str">
            <v>ARIAS RIVERA IVAN ;BACA RODRIGUEZ DE ARIAS VANESSA ;CARRASCO RODRIGUEZ LUCERO</v>
          </cell>
          <cell r="F7073" t="str">
            <v>MENOR ESCALA (ANCHOVETA) - ARTESANAL</v>
          </cell>
        </row>
        <row r="7074">
          <cell r="B7074">
            <v>27939</v>
          </cell>
          <cell r="C7074" t="str">
            <v>KAREN LIZBETH 3</v>
          </cell>
          <cell r="D7074" t="str">
            <v>PT-27939-BM</v>
          </cell>
          <cell r="E7074" t="str">
            <v>PANTA LLENQUE RAMON</v>
          </cell>
          <cell r="F7074" t="str">
            <v>DECRETO LEGISLATIVO Nº1273</v>
          </cell>
        </row>
        <row r="7075">
          <cell r="B7075">
            <v>27944</v>
          </cell>
          <cell r="C7075" t="str">
            <v>SIETE PALABRAS</v>
          </cell>
          <cell r="D7075" t="str">
            <v>PT-27944-BM</v>
          </cell>
          <cell r="E7075" t="str">
            <v>ALVAREZ ECHE SANTOS FRANCISCO</v>
          </cell>
          <cell r="F7075" t="str">
            <v>ARTESANAL</v>
          </cell>
        </row>
        <row r="7076">
          <cell r="B7076">
            <v>27950</v>
          </cell>
          <cell r="C7076" t="str">
            <v>MI JOSE LUIS Nº 2</v>
          </cell>
          <cell r="D7076" t="str">
            <v>PL-27950-PM</v>
          </cell>
          <cell r="E7076" t="str">
            <v>EFFIO SUCLUPE GRICELDA ;SUCLUPE TEJADA GEORGINA ;SUCLUPE TEJADA JOSE DE LA ROSA ;SUCLUPE TEJADA LUIS MIGUEL ;SUCLUPE TEJADA MARCELA ;SUCLUPE TEJADA VIRGINIA ;SUCLUPE TEJADA DE BANCES MARIA JUANA ;SUCLUPE TEJADA DE HUAMANCHUMO NELY ;SUCLUPE TEJADA</v>
          </cell>
          <cell r="F7076" t="str">
            <v>LEY Nº26920</v>
          </cell>
        </row>
        <row r="7077">
          <cell r="B7077">
            <v>27956</v>
          </cell>
          <cell r="C7077" t="str">
            <v>MARIA LUISA I</v>
          </cell>
          <cell r="D7077" t="str">
            <v>PT-27956-BM</v>
          </cell>
          <cell r="E7077" t="str">
            <v>FARFAN GONZALES SEGUNDO ERCILIO</v>
          </cell>
          <cell r="F7077" t="str">
            <v>ARTESANAL</v>
          </cell>
        </row>
        <row r="7078">
          <cell r="B7078">
            <v>27957</v>
          </cell>
          <cell r="C7078" t="str">
            <v>MI CHAVELITA III</v>
          </cell>
          <cell r="D7078" t="str">
            <v>PT-27957-BM</v>
          </cell>
          <cell r="E7078" t="str">
            <v>AQUINO MARTINEZ NICACIO ;VILLEGAS YAMUNAQUE ENRIQUE</v>
          </cell>
          <cell r="F7078" t="str">
            <v>DECRETO LEGISLATIVO Nº1273</v>
          </cell>
        </row>
        <row r="7079">
          <cell r="B7079">
            <v>27958</v>
          </cell>
          <cell r="C7079" t="str">
            <v>ENMANUEL</v>
          </cell>
          <cell r="D7079" t="str">
            <v>PT-27958-BM</v>
          </cell>
          <cell r="E7079" t="str">
            <v>PURIZACA FIESTAS VICTOR MANUEL</v>
          </cell>
          <cell r="F7079" t="str">
            <v>DECRETO LEGISLATIVO Nº1273</v>
          </cell>
        </row>
        <row r="7080">
          <cell r="B7080">
            <v>27963</v>
          </cell>
          <cell r="C7080" t="str">
            <v>DON SANTOS</v>
          </cell>
          <cell r="D7080" t="str">
            <v>PT-27963-BM</v>
          </cell>
          <cell r="E7080" t="str">
            <v>PINGO PINGO ERNESTO ;PINGO PINGO FRANCISCO ;PINGO PINGO JOSE SANTOS</v>
          </cell>
          <cell r="F7080" t="str">
            <v>ARTESANAL</v>
          </cell>
        </row>
        <row r="7081">
          <cell r="B7081">
            <v>27966</v>
          </cell>
          <cell r="C7081" t="str">
            <v>MANUEL FRANCISCO</v>
          </cell>
          <cell r="D7081" t="str">
            <v>PT-27966-BM</v>
          </cell>
          <cell r="E7081" t="str">
            <v>ADRIANZEN TORRES WILQUIN LEONEL</v>
          </cell>
          <cell r="F7081" t="str">
            <v>DECRETO LEGISLATIVO Nº1273</v>
          </cell>
        </row>
        <row r="7082">
          <cell r="B7082">
            <v>27971</v>
          </cell>
          <cell r="C7082" t="str">
            <v>JESUS ES MI FORTALEZA</v>
          </cell>
          <cell r="D7082" t="str">
            <v>PT-27971-BM</v>
          </cell>
          <cell r="E7082" t="str">
            <v>ECHE TEMOCHE MANUEL GREGORIO</v>
          </cell>
          <cell r="F7082" t="str">
            <v>DECRETO LEGISLATIVO Nº1273</v>
          </cell>
        </row>
        <row r="7083">
          <cell r="B7083">
            <v>27976</v>
          </cell>
          <cell r="C7083" t="str">
            <v>BENDICION DE DIOS</v>
          </cell>
          <cell r="D7083" t="str">
            <v>PT-27976-BM</v>
          </cell>
          <cell r="E7083" t="str">
            <v>ESPINOZA QUEREVALU WILMER ALFREDO</v>
          </cell>
          <cell r="F7083" t="str">
            <v>ARTESANAL</v>
          </cell>
        </row>
        <row r="7084">
          <cell r="B7084">
            <v>27977</v>
          </cell>
          <cell r="C7084" t="str">
            <v>LILIBETH</v>
          </cell>
          <cell r="D7084" t="str">
            <v>PT-27977-BM</v>
          </cell>
          <cell r="E7084" t="str">
            <v>PANTA PERICHE JOSE NICOLAS</v>
          </cell>
          <cell r="F7084" t="str">
            <v>ARTESANAL</v>
          </cell>
        </row>
        <row r="7085">
          <cell r="B7085">
            <v>27978</v>
          </cell>
          <cell r="C7085" t="str">
            <v>BRAAS-1</v>
          </cell>
          <cell r="D7085" t="str">
            <v>PT-27978-BM</v>
          </cell>
          <cell r="E7085" t="str">
            <v>ASCENCIO ALVAREZ BONIFACIO NORBERTO</v>
          </cell>
          <cell r="F7085" t="str">
            <v>ARTESANAL</v>
          </cell>
        </row>
        <row r="7086">
          <cell r="B7086">
            <v>27979</v>
          </cell>
          <cell r="C7086" t="str">
            <v>JESUS MENSAJERO DE PAZ</v>
          </cell>
          <cell r="D7086" t="str">
            <v>PT-27979-BM</v>
          </cell>
          <cell r="E7086" t="str">
            <v>PRADO QUEREVALU JULIO</v>
          </cell>
          <cell r="F7086" t="str">
            <v>DS. 006-2016-PRODUCE</v>
          </cell>
        </row>
        <row r="7087">
          <cell r="B7087">
            <v>27985</v>
          </cell>
          <cell r="C7087" t="str">
            <v>MI MANUELITO</v>
          </cell>
          <cell r="D7087" t="str">
            <v>PT-27985-BM</v>
          </cell>
          <cell r="E7087" t="str">
            <v>SANDOVAL VALLADOLID LORENZO</v>
          </cell>
          <cell r="F7087" t="str">
            <v>ARTESANAL</v>
          </cell>
        </row>
        <row r="7088">
          <cell r="B7088">
            <v>27988</v>
          </cell>
          <cell r="C7088" t="str">
            <v>RECUERDO DE MI MADRE</v>
          </cell>
          <cell r="D7088" t="str">
            <v>PT-27988-BM</v>
          </cell>
          <cell r="E7088" t="str">
            <v>PERICHE CHERRE MARIA MERCEDES</v>
          </cell>
          <cell r="F7088" t="str">
            <v>DECRETO LEGISLATIVO Nº1273</v>
          </cell>
        </row>
        <row r="7089">
          <cell r="B7089">
            <v>27989</v>
          </cell>
          <cell r="C7089" t="str">
            <v>ANYHOLINA</v>
          </cell>
          <cell r="D7089" t="str">
            <v>ZS-27989-BM</v>
          </cell>
          <cell r="E7089" t="str">
            <v>ROBLES RODRIGUEZ RITA JANETH</v>
          </cell>
          <cell r="F7089" t="str">
            <v>ARTESANAL</v>
          </cell>
        </row>
        <row r="7090">
          <cell r="B7090">
            <v>27991</v>
          </cell>
          <cell r="C7090" t="str">
            <v>NI? DAVID</v>
          </cell>
          <cell r="D7090" t="str">
            <v>ZS-27991-BM</v>
          </cell>
          <cell r="E7090" t="str">
            <v>MI?N ARMANZA WILMER ALBERTO</v>
          </cell>
          <cell r="F7090" t="str">
            <v>DECRETO LEGISLATIVO Nº1273</v>
          </cell>
        </row>
        <row r="7091">
          <cell r="B7091">
            <v>27994</v>
          </cell>
          <cell r="C7091" t="str">
            <v>NAZARENO</v>
          </cell>
          <cell r="D7091" t="str">
            <v>PT-27994-BM</v>
          </cell>
          <cell r="E7091" t="str">
            <v>PINGO PERICHE PEDRO PABLO</v>
          </cell>
          <cell r="F7091" t="str">
            <v>DECRETO LEGISLATIVO Nº1273</v>
          </cell>
        </row>
        <row r="7092">
          <cell r="B7092">
            <v>28002</v>
          </cell>
          <cell r="C7092" t="str">
            <v>BENDICION DE JEHOVA</v>
          </cell>
          <cell r="D7092" t="str">
            <v>PT-28002-BM</v>
          </cell>
          <cell r="E7092" t="str">
            <v>PURIZACA ALVAREZ NARCISO</v>
          </cell>
          <cell r="F7092" t="str">
            <v>ARTESANAL</v>
          </cell>
        </row>
        <row r="7093">
          <cell r="B7093">
            <v>28005</v>
          </cell>
          <cell r="C7093" t="str">
            <v>AMOR DE DIOS</v>
          </cell>
          <cell r="D7093" t="str">
            <v>PT-28005-BM</v>
          </cell>
          <cell r="E7093" t="str">
            <v>QUEREVALU PUESCAS MILAGROS ;TEMOCHE QUEREVALU MARTIN</v>
          </cell>
          <cell r="F7093" t="str">
            <v>ARTESANAL</v>
          </cell>
        </row>
        <row r="7094">
          <cell r="B7094">
            <v>28008</v>
          </cell>
          <cell r="C7094" t="str">
            <v>LUZ DE CRISTO</v>
          </cell>
          <cell r="D7094" t="str">
            <v>PT-28008-BM</v>
          </cell>
          <cell r="E7094" t="str">
            <v>CORTEZ PAZOS MILAGROS DEL PILAR ;QUEREVALU MORANTE FELIPE</v>
          </cell>
          <cell r="F7094" t="str">
            <v>ARTESANAL</v>
          </cell>
        </row>
        <row r="7095">
          <cell r="B7095">
            <v>28009</v>
          </cell>
          <cell r="C7095" t="str">
            <v>ASOCIACION APEAR</v>
          </cell>
          <cell r="D7095" t="str">
            <v>PT-28009-BM</v>
          </cell>
          <cell r="E7095" t="str">
            <v>ALZUGARAY TUMBAJULCA EVER LEODAN</v>
          </cell>
          <cell r="F7095" t="str">
            <v>ARTESANAL</v>
          </cell>
        </row>
        <row r="7096">
          <cell r="B7096">
            <v>28014</v>
          </cell>
          <cell r="C7096" t="str">
            <v>MI AURORA</v>
          </cell>
          <cell r="D7096" t="str">
            <v>PT-28014-BM</v>
          </cell>
          <cell r="E7096" t="str">
            <v>FIESTAS YENQUE ROSENDO</v>
          </cell>
          <cell r="F7096" t="str">
            <v>ARTESANAL</v>
          </cell>
        </row>
        <row r="7097">
          <cell r="B7097">
            <v>28015</v>
          </cell>
          <cell r="C7097" t="str">
            <v>VICHAYO</v>
          </cell>
          <cell r="D7097" t="str">
            <v>PT-28015-BM</v>
          </cell>
          <cell r="E7097" t="str">
            <v>COLLAZOS PURIZACA CLAUDIO</v>
          </cell>
          <cell r="F7097" t="str">
            <v>ARTESANAL</v>
          </cell>
        </row>
        <row r="7098">
          <cell r="B7098">
            <v>28017</v>
          </cell>
          <cell r="C7098" t="str">
            <v>VICTORIA DE JESUS</v>
          </cell>
          <cell r="D7098" t="str">
            <v>PT-28017-BM</v>
          </cell>
          <cell r="E7098" t="str">
            <v>GUEVARA GUERRERO JOSE AVELINO</v>
          </cell>
          <cell r="F7098" t="str">
            <v>ARTESANAL</v>
          </cell>
        </row>
        <row r="7099">
          <cell r="B7099">
            <v>28021</v>
          </cell>
          <cell r="C7099" t="str">
            <v>LUCERO</v>
          </cell>
          <cell r="D7099" t="str">
            <v>PT-28021-BM</v>
          </cell>
          <cell r="E7099" t="str">
            <v>RONCAL ESPINOZA SAUL DEMETRIO</v>
          </cell>
          <cell r="F7099" t="str">
            <v>ARTESANAL</v>
          </cell>
        </row>
        <row r="7100">
          <cell r="B7100">
            <v>28022</v>
          </cell>
          <cell r="C7100" t="str">
            <v>JOSE FRANCISCO</v>
          </cell>
          <cell r="D7100" t="str">
            <v>PT-28022-BM</v>
          </cell>
          <cell r="E7100" t="str">
            <v>VITE FIESTAS JOSE SERAPIO</v>
          </cell>
          <cell r="F7100" t="str">
            <v>ARTESANAL</v>
          </cell>
        </row>
        <row r="7101">
          <cell r="B7101">
            <v>28028</v>
          </cell>
          <cell r="C7101" t="str">
            <v>MI ARTURO II</v>
          </cell>
          <cell r="D7101" t="str">
            <v>PT-28028-BM</v>
          </cell>
          <cell r="E7101" t="str">
            <v>ECHE ALVAREZ MARGARITA</v>
          </cell>
          <cell r="F7101" t="str">
            <v>DECRETO LEGISLATIVO Nº1273</v>
          </cell>
        </row>
        <row r="7102">
          <cell r="B7102">
            <v>28032</v>
          </cell>
          <cell r="C7102" t="str">
            <v>SAN PABLO</v>
          </cell>
          <cell r="D7102" t="str">
            <v>PT-28032-BM</v>
          </cell>
          <cell r="E7102" t="str">
            <v>MONTALVAN SANDOVAL VICTOR</v>
          </cell>
          <cell r="F7102" t="str">
            <v>ARTESANAL</v>
          </cell>
        </row>
        <row r="7103">
          <cell r="B7103">
            <v>28038</v>
          </cell>
          <cell r="C7103" t="str">
            <v>ELVIS JAVIER</v>
          </cell>
          <cell r="D7103" t="str">
            <v>PT-28038-BM</v>
          </cell>
          <cell r="E7103" t="str">
            <v>VILLEGAS FLORES JAVIER</v>
          </cell>
          <cell r="F7103" t="str">
            <v>DECRETO LEGISLATIVO Nº1273</v>
          </cell>
        </row>
        <row r="7104">
          <cell r="B7104">
            <v>28040</v>
          </cell>
          <cell r="C7104" t="str">
            <v>ISABEL ESTHER</v>
          </cell>
          <cell r="D7104" t="str">
            <v>PT-28040-BM</v>
          </cell>
          <cell r="E7104" t="str">
            <v>CHAVEZ VILCAPUMA FREDDY NEIL</v>
          </cell>
          <cell r="F7104" t="str">
            <v>ARTESANAL</v>
          </cell>
        </row>
        <row r="7105">
          <cell r="B7105">
            <v>28041</v>
          </cell>
          <cell r="C7105" t="str">
            <v>CRUZ DOLORES</v>
          </cell>
          <cell r="D7105" t="str">
            <v>PT-28041-BM</v>
          </cell>
          <cell r="E7105" t="str">
            <v>ALZUGARAY TUMBAJULCA MOISES IDUALDO</v>
          </cell>
          <cell r="F7105" t="str">
            <v>ARTESANAL</v>
          </cell>
        </row>
        <row r="7106">
          <cell r="B7106">
            <v>28043</v>
          </cell>
          <cell r="C7106" t="str">
            <v>RODRIGO 10</v>
          </cell>
          <cell r="D7106" t="str">
            <v>PT-28043-BM</v>
          </cell>
          <cell r="E7106" t="str">
            <v>CARDENAS NUNJA JOSE WILLY</v>
          </cell>
          <cell r="F7106" t="str">
            <v>ARTESANAL</v>
          </cell>
        </row>
        <row r="7107">
          <cell r="B7107">
            <v>28048</v>
          </cell>
          <cell r="C7107" t="str">
            <v>MARIA SANTOS</v>
          </cell>
          <cell r="D7107" t="str">
            <v>PT-28048-BM</v>
          </cell>
          <cell r="E7107" t="str">
            <v>LORO PAZO FRANCISCO</v>
          </cell>
          <cell r="F7107" t="str">
            <v>DECRETO LEGISLATIVO Nº1273</v>
          </cell>
        </row>
        <row r="7108">
          <cell r="B7108">
            <v>28051</v>
          </cell>
          <cell r="C7108" t="str">
            <v>JESUS SOBRE LAS AGUAS</v>
          </cell>
          <cell r="D7108" t="str">
            <v>PT-28051-BM</v>
          </cell>
          <cell r="E7108" t="str">
            <v>LLENQUE FIESTAS JOSE MANUEL</v>
          </cell>
          <cell r="F7108" t="str">
            <v>DECRETO LEGISLATIVO Nº1273</v>
          </cell>
        </row>
        <row r="7109">
          <cell r="B7109">
            <v>28053</v>
          </cell>
          <cell r="C7109" t="str">
            <v>RIVER</v>
          </cell>
          <cell r="D7109" t="str">
            <v>PT-28053-BM</v>
          </cell>
          <cell r="E7109" t="str">
            <v>CALDERON FIESTAS ISIDRO</v>
          </cell>
          <cell r="F7109" t="str">
            <v>DECRETO LEGISLATIVO Nº1273</v>
          </cell>
        </row>
        <row r="7110">
          <cell r="B7110">
            <v>28063</v>
          </cell>
          <cell r="C7110" t="str">
            <v>MARIA DEL PILAR 2</v>
          </cell>
          <cell r="D7110" t="str">
            <v>PT-28063-BM</v>
          </cell>
          <cell r="E7110" t="str">
            <v>MAQUEN DE JAVIER CRUZ</v>
          </cell>
          <cell r="F7110" t="str">
            <v>DECRETO LEGISLATIVO Nº1273</v>
          </cell>
        </row>
        <row r="7111">
          <cell r="B7111">
            <v>28069</v>
          </cell>
          <cell r="C7111" t="str">
            <v>JESUS NAZARENO II</v>
          </cell>
          <cell r="D7111" t="str">
            <v>PT-28069-BM</v>
          </cell>
          <cell r="E7111" t="str">
            <v>FIESTAS DE TUME SANTOS</v>
          </cell>
          <cell r="F7111" t="str">
            <v>DS. 006-2016-PRODUCE</v>
          </cell>
        </row>
        <row r="7112">
          <cell r="B7112">
            <v>28071</v>
          </cell>
          <cell r="C7112" t="str">
            <v>SAN JUDAS TADEO</v>
          </cell>
          <cell r="D7112" t="str">
            <v>PT-28071-BM</v>
          </cell>
          <cell r="E7112" t="str">
            <v>BANCAYAN PINGO JUSTO</v>
          </cell>
          <cell r="F7112" t="str">
            <v>DECRETO LEGISLATIVO Nº1273</v>
          </cell>
        </row>
        <row r="7113">
          <cell r="B7113">
            <v>28072</v>
          </cell>
          <cell r="C7113" t="str">
            <v>REY DEL UNIVERSO</v>
          </cell>
          <cell r="D7113" t="str">
            <v>PT-28072-BM</v>
          </cell>
          <cell r="E7113" t="str">
            <v>PURIZACA HUERTAS EUSTAQUIO FRANCISCO</v>
          </cell>
          <cell r="F7113" t="str">
            <v>DS. 006-2016-PRODUCE</v>
          </cell>
        </row>
        <row r="7114">
          <cell r="B7114">
            <v>28073</v>
          </cell>
          <cell r="C7114" t="str">
            <v>MAHANAIM</v>
          </cell>
          <cell r="D7114" t="str">
            <v>PT-28073-BM</v>
          </cell>
          <cell r="E7114" t="str">
            <v>RUMICHE QUEREVALU SEBASTIAN</v>
          </cell>
          <cell r="F7114" t="str">
            <v>DS. 006-2016-PRODUCE</v>
          </cell>
        </row>
        <row r="7115">
          <cell r="B7115">
            <v>28075</v>
          </cell>
          <cell r="C7115" t="str">
            <v>MARIA ANGELICA</v>
          </cell>
          <cell r="D7115" t="str">
            <v>PT-28075-BM</v>
          </cell>
          <cell r="E7115" t="str">
            <v>SANCHEZ VARGAS JOSE EDGARDO</v>
          </cell>
          <cell r="F7115" t="str">
            <v>ARTESANAL</v>
          </cell>
        </row>
        <row r="7116">
          <cell r="B7116">
            <v>28080</v>
          </cell>
          <cell r="C7116" t="str">
            <v>EL BOCALUPE</v>
          </cell>
          <cell r="D7116" t="str">
            <v>PT-28080-BM</v>
          </cell>
          <cell r="E7116" t="str">
            <v>TUME FIESTAS PEDRO</v>
          </cell>
          <cell r="F7116" t="str">
            <v>DECRETO LEGISLATIVO Nº1273</v>
          </cell>
        </row>
        <row r="7117">
          <cell r="B7117">
            <v>28081</v>
          </cell>
          <cell r="C7117" t="str">
            <v>SIEMPRE MI CAUTIVO</v>
          </cell>
          <cell r="D7117" t="str">
            <v>PT-28081-BM</v>
          </cell>
          <cell r="E7117" t="str">
            <v>VITE BAYONA NESTOR</v>
          </cell>
          <cell r="F7117" t="str">
            <v>DS. 006-2016-PRODUCE</v>
          </cell>
        </row>
        <row r="7118">
          <cell r="B7118">
            <v>28086</v>
          </cell>
          <cell r="C7118" t="str">
            <v>JESUS EN EL PARAISO</v>
          </cell>
          <cell r="D7118" t="str">
            <v>PT-28086-BM</v>
          </cell>
          <cell r="E7118" t="str">
            <v>FIESTAS PAZO REMIGIO</v>
          </cell>
          <cell r="F7118" t="str">
            <v>DECRETO LEGISLATIVO Nº1273</v>
          </cell>
        </row>
        <row r="7119">
          <cell r="B7119">
            <v>28089</v>
          </cell>
          <cell r="C7119" t="str">
            <v>NOE</v>
          </cell>
          <cell r="D7119" t="str">
            <v>PT-28089-BM</v>
          </cell>
          <cell r="E7119" t="str">
            <v>PINGO PERICHE JULIA</v>
          </cell>
          <cell r="F7119" t="str">
            <v>ARTESANAL</v>
          </cell>
        </row>
        <row r="7120">
          <cell r="B7120">
            <v>28095</v>
          </cell>
          <cell r="C7120" t="str">
            <v>ROSA CARMELA</v>
          </cell>
          <cell r="D7120" t="str">
            <v>PT-28095-BM</v>
          </cell>
          <cell r="E7120" t="str">
            <v>LLENQUE PURIZACA SANTOS GREGORIO</v>
          </cell>
          <cell r="F7120" t="str">
            <v>DECRETO LEGISLATIVO Nº1273</v>
          </cell>
        </row>
        <row r="7121">
          <cell r="B7121">
            <v>28096</v>
          </cell>
          <cell r="C7121" t="str">
            <v>HNOS. JULCA</v>
          </cell>
          <cell r="D7121" t="str">
            <v>PT28096-BM</v>
          </cell>
          <cell r="E7121" t="str">
            <v>ALZUGARAY TUMBAJULCA EVER LEODAN</v>
          </cell>
          <cell r="F7121" t="str">
            <v>ARTESANAL</v>
          </cell>
        </row>
        <row r="7122">
          <cell r="B7122">
            <v>28098</v>
          </cell>
          <cell r="C7122" t="str">
            <v>SEGA</v>
          </cell>
          <cell r="D7122" t="str">
            <v>PT-28098-BM</v>
          </cell>
          <cell r="E7122" t="str">
            <v>CALERO PELTROCHE IVONNE DEL SOCORRO</v>
          </cell>
          <cell r="F7122" t="str">
            <v>ARTESANAL</v>
          </cell>
        </row>
        <row r="7123">
          <cell r="B7123">
            <v>28099</v>
          </cell>
          <cell r="C7123" t="str">
            <v>HECMAR</v>
          </cell>
          <cell r="D7123" t="str">
            <v>PT-28099-BM</v>
          </cell>
          <cell r="E7123" t="str">
            <v>VILLENA GALVEZ CHARLES MICHEL</v>
          </cell>
          <cell r="F7123" t="str">
            <v>DECRETO LEGISLATIVO Nº1273</v>
          </cell>
        </row>
        <row r="7124">
          <cell r="B7124">
            <v>28101</v>
          </cell>
          <cell r="C7124" t="str">
            <v>JEHOVA ES MI GUIA</v>
          </cell>
          <cell r="D7124" t="str">
            <v>PT-28101-BM</v>
          </cell>
          <cell r="E7124" t="str">
            <v>PANTA LLENQUE MODESTO CRESCENCIO</v>
          </cell>
          <cell r="F7124" t="str">
            <v>DECRETO LEGISLATIVO Nº1273</v>
          </cell>
        </row>
        <row r="7125">
          <cell r="B7125">
            <v>28106</v>
          </cell>
          <cell r="C7125" t="str">
            <v>CRISTO SALVADOR</v>
          </cell>
          <cell r="D7125" t="str">
            <v>PT-28106-BM</v>
          </cell>
          <cell r="E7125" t="str">
            <v>PUESCAS CALDERON GERONIMO</v>
          </cell>
          <cell r="F7125" t="str">
            <v>DECRETO LEGISLATIVO Nº1273</v>
          </cell>
        </row>
        <row r="7126">
          <cell r="B7126">
            <v>28109</v>
          </cell>
          <cell r="C7126" t="str">
            <v>PAOLA E</v>
          </cell>
          <cell r="D7126" t="str">
            <v>PT-28109-BM</v>
          </cell>
          <cell r="E7126" t="str">
            <v>OLIVOS SANTOLALLA ERICK ENRIQUE</v>
          </cell>
          <cell r="F7126" t="str">
            <v>ARTESANAL</v>
          </cell>
        </row>
        <row r="7127">
          <cell r="B7127">
            <v>28110</v>
          </cell>
          <cell r="C7127" t="str">
            <v>DON ANTONIO</v>
          </cell>
          <cell r="D7127" t="str">
            <v>PT-28110-BM</v>
          </cell>
          <cell r="E7127" t="str">
            <v>ECHE PURIZACA MANUEL ANASTACIO</v>
          </cell>
          <cell r="F7127" t="str">
            <v>DECRETO LEGISLATIVO Nº1273</v>
          </cell>
        </row>
        <row r="7128">
          <cell r="B7128">
            <v>28111</v>
          </cell>
          <cell r="C7128" t="str">
            <v>JANETH</v>
          </cell>
          <cell r="D7128" t="str">
            <v>PT-28111-BM</v>
          </cell>
          <cell r="E7128" t="str">
            <v>COLLAZOS VILCAMANGO CLAUDIO FRANCISCO</v>
          </cell>
          <cell r="F7128" t="str">
            <v>DECRETO LEGISLATIVO Nº1273</v>
          </cell>
        </row>
        <row r="7129">
          <cell r="B7129">
            <v>28112</v>
          </cell>
          <cell r="C7129" t="str">
            <v>KAREN LIZBETH 2</v>
          </cell>
          <cell r="D7129" t="str">
            <v>PT-28112-BM</v>
          </cell>
          <cell r="E7129" t="str">
            <v>PRADO SERNAQUE ERNESTO</v>
          </cell>
          <cell r="F7129" t="str">
            <v>DECRETO LEGISLATIVO Nº1273</v>
          </cell>
        </row>
        <row r="7130">
          <cell r="B7130">
            <v>28113</v>
          </cell>
          <cell r="C7130" t="str">
            <v>MI BASILIA</v>
          </cell>
          <cell r="D7130" t="str">
            <v>PT-28113-BM</v>
          </cell>
          <cell r="E7130" t="str">
            <v>POICON LLENQUE TEOFILO</v>
          </cell>
          <cell r="F7130" t="str">
            <v>DECRETO LEGISLATIVO Nº1273</v>
          </cell>
        </row>
        <row r="7131">
          <cell r="B7131">
            <v>28116</v>
          </cell>
          <cell r="C7131" t="str">
            <v>DIVINO REDENTOR 3</v>
          </cell>
          <cell r="D7131" t="str">
            <v>PT-28116-BM</v>
          </cell>
          <cell r="E7131" t="str">
            <v>PINGO BAYONA JUAN</v>
          </cell>
          <cell r="F7131" t="str">
            <v>DS. 006-2016-PRODUCE</v>
          </cell>
        </row>
        <row r="7132">
          <cell r="B7132">
            <v>28117</v>
          </cell>
          <cell r="C7132" t="str">
            <v>RECUERDO DE MI MADRE</v>
          </cell>
          <cell r="D7132" t="str">
            <v>PT-28117-BM</v>
          </cell>
          <cell r="E7132" t="str">
            <v>CHUNGA PERICHE RAUL</v>
          </cell>
          <cell r="F7132" t="str">
            <v>DECRETO LEGISLATIVO Nº1273</v>
          </cell>
        </row>
        <row r="7133">
          <cell r="B7133">
            <v>28120</v>
          </cell>
          <cell r="C7133" t="str">
            <v>LUCERO</v>
          </cell>
          <cell r="D7133" t="str">
            <v>PT-28120-BM</v>
          </cell>
          <cell r="E7133" t="str">
            <v>PANTA SABA CESAR OSWALDO</v>
          </cell>
          <cell r="F7133" t="str">
            <v>DECRETO LEGISLATIVO Nº1273</v>
          </cell>
        </row>
        <row r="7134">
          <cell r="B7134">
            <v>28725</v>
          </cell>
          <cell r="C7134" t="str">
            <v>HNOS UNIDOS 3</v>
          </cell>
          <cell r="D7134" t="str">
            <v>TA-28725-BM</v>
          </cell>
          <cell r="E7134" t="str">
            <v>ANTON CLAVIJO EDER MARTIN</v>
          </cell>
          <cell r="F7134" t="str">
            <v>DECRETO LEGISLATIVO Nº1273</v>
          </cell>
        </row>
        <row r="7135">
          <cell r="B7135">
            <v>28131</v>
          </cell>
          <cell r="C7135" t="str">
            <v>JEHOVA ES MI GUIA</v>
          </cell>
          <cell r="D7135" t="str">
            <v>PT-28131-BM</v>
          </cell>
          <cell r="E7135" t="str">
            <v>PANTA GALAN CESAR AUGUSTO</v>
          </cell>
          <cell r="F7135" t="str">
            <v>DECRETO LEGISLATIVO Nº1273</v>
          </cell>
        </row>
        <row r="7136">
          <cell r="B7136">
            <v>28138</v>
          </cell>
          <cell r="C7136" t="str">
            <v>DENIS Y NATHALY</v>
          </cell>
          <cell r="D7136" t="str">
            <v>PT-28138-BM</v>
          </cell>
          <cell r="E7136" t="str">
            <v>LISMA DEL RIO JAIME ENRIQUE</v>
          </cell>
          <cell r="F7136" t="str">
            <v>ARTESANAL</v>
          </cell>
        </row>
        <row r="7137">
          <cell r="B7137">
            <v>28141</v>
          </cell>
          <cell r="C7137" t="str">
            <v>PRINCIPE DE PAZ</v>
          </cell>
          <cell r="D7137" t="str">
            <v>PT-28141-BM</v>
          </cell>
          <cell r="E7137" t="str">
            <v>LLENQUE ECHE ANTONIO ;LLENQUE ECHE JUAN ALEJANDRO</v>
          </cell>
          <cell r="F7137" t="str">
            <v>DECRETO LEGISLATIVO Nº1273</v>
          </cell>
        </row>
        <row r="7138">
          <cell r="B7138">
            <v>28146</v>
          </cell>
          <cell r="C7138" t="str">
            <v>CRISTO GLORIOSO</v>
          </cell>
          <cell r="D7138" t="str">
            <v>PT-28146-BM</v>
          </cell>
          <cell r="E7138" t="str">
            <v>PAZO VITE SANTOS RAFAEL</v>
          </cell>
          <cell r="F7138" t="str">
            <v>DS. 006-2016-PRODUCE</v>
          </cell>
        </row>
        <row r="7139">
          <cell r="B7139">
            <v>28150</v>
          </cell>
          <cell r="C7139" t="str">
            <v>TITANIC I</v>
          </cell>
          <cell r="D7139" t="str">
            <v>PT-28150-BM</v>
          </cell>
          <cell r="E7139" t="str">
            <v>RONCAL ESPINOZA SANTOS MIGUEL</v>
          </cell>
          <cell r="F7139" t="str">
            <v>ARTESANAL</v>
          </cell>
        </row>
        <row r="7140">
          <cell r="B7140">
            <v>28154</v>
          </cell>
          <cell r="C7140" t="str">
            <v>EL PROFETA</v>
          </cell>
          <cell r="D7140" t="str">
            <v>PT-28154-BM</v>
          </cell>
          <cell r="E7140" t="str">
            <v>VILCHEZ MACALUPU MERCEDES ;YPANAQUE VILLEGAS ALEJANDRO</v>
          </cell>
          <cell r="F7140" t="str">
            <v>ARTESANAL</v>
          </cell>
        </row>
        <row r="7141">
          <cell r="B7141">
            <v>28157</v>
          </cell>
          <cell r="C7141" t="str">
            <v>EDGAR DAVID</v>
          </cell>
          <cell r="D7141" t="str">
            <v>PT-28157-BM</v>
          </cell>
          <cell r="E7141" t="str">
            <v>ECHE QUEREVALU JOSE MERCEDES</v>
          </cell>
          <cell r="F7141" t="str">
            <v>DECRETO LEGISLATIVO Nº1273</v>
          </cell>
        </row>
        <row r="7142">
          <cell r="B7142">
            <v>28159</v>
          </cell>
          <cell r="C7142" t="str">
            <v>MI PETITA</v>
          </cell>
          <cell r="D7142" t="str">
            <v>PT-28159-BM</v>
          </cell>
          <cell r="E7142" t="str">
            <v>SANTISTEBAN BANCES EXALTACION</v>
          </cell>
          <cell r="F7142" t="str">
            <v>ARTESANAL</v>
          </cell>
        </row>
        <row r="7143">
          <cell r="B7143">
            <v>28160</v>
          </cell>
          <cell r="C7143" t="str">
            <v>SIEMPRE DON EMILIO</v>
          </cell>
          <cell r="D7143" t="str">
            <v>PT-28160-BM</v>
          </cell>
          <cell r="E7143" t="str">
            <v>SANCHEZ PERICHE RICARDO</v>
          </cell>
          <cell r="F7143" t="str">
            <v>DECRETO LEGISLATIVO Nº1273</v>
          </cell>
        </row>
        <row r="7144">
          <cell r="B7144">
            <v>28162</v>
          </cell>
          <cell r="C7144" t="str">
            <v>JESUS MI FORTALEZA</v>
          </cell>
          <cell r="D7144" t="str">
            <v>PT-28162-BM</v>
          </cell>
          <cell r="E7144" t="str">
            <v>PANTA RUIZ TEOFILO</v>
          </cell>
          <cell r="F7144" t="str">
            <v>ARTESANAL</v>
          </cell>
        </row>
        <row r="7145">
          <cell r="B7145">
            <v>28166</v>
          </cell>
          <cell r="C7145" t="str">
            <v>JESUS MI SALVADOR</v>
          </cell>
          <cell r="D7145" t="str">
            <v>PT-28166-BM</v>
          </cell>
          <cell r="E7145" t="str">
            <v>ALVAREZ DE QUEREVALU ROSA ;QUEREVALU MORALES SANTIAGO</v>
          </cell>
          <cell r="F7145" t="str">
            <v>ARTESANAL</v>
          </cell>
        </row>
        <row r="7146">
          <cell r="B7146">
            <v>28167</v>
          </cell>
          <cell r="C7146" t="str">
            <v>JESUS SOBRE LAS AGUAS</v>
          </cell>
          <cell r="D7146" t="str">
            <v>PT-28167-BM</v>
          </cell>
          <cell r="E7146" t="str">
            <v>ALVAREZ DE QUEREVALU ROSA</v>
          </cell>
          <cell r="F7146" t="str">
            <v>ARTESANAL</v>
          </cell>
        </row>
        <row r="7147">
          <cell r="B7147">
            <v>28168</v>
          </cell>
          <cell r="C7147" t="str">
            <v>WALYTEO II</v>
          </cell>
          <cell r="D7147" t="str">
            <v>PT-28168-BM</v>
          </cell>
          <cell r="E7147" t="str">
            <v>SANTISTEBAN BANCES WALTER</v>
          </cell>
          <cell r="F7147" t="str">
            <v>ARTESANAL</v>
          </cell>
        </row>
        <row r="7148">
          <cell r="B7148">
            <v>28169</v>
          </cell>
          <cell r="C7148" t="str">
            <v>CRISTO DE LA VICTORIA</v>
          </cell>
          <cell r="D7148" t="str">
            <v>PT-28169-CM</v>
          </cell>
          <cell r="E7148" t="str">
            <v>CRISTO DE LA VICTORIA SOCIEDAD ANONIMA CERRADA</v>
          </cell>
          <cell r="F7148" t="str">
            <v>MENOR ESCALA (ANCHOVETA) - ARTESANAL</v>
          </cell>
        </row>
        <row r="7149">
          <cell r="B7149">
            <v>28173</v>
          </cell>
          <cell r="C7149" t="str">
            <v>BLAFESI</v>
          </cell>
          <cell r="D7149" t="str">
            <v>IO-28173-BM</v>
          </cell>
          <cell r="E7149" t="str">
            <v>SINTICALA LIMACHE ALFREDO</v>
          </cell>
          <cell r="F7149" t="str">
            <v>ARTESANAL</v>
          </cell>
        </row>
        <row r="7150">
          <cell r="B7150">
            <v>28179</v>
          </cell>
          <cell r="C7150" t="str">
            <v>YARITZA YANINA</v>
          </cell>
          <cell r="D7150" t="str">
            <v>ZS-28179-BM</v>
          </cell>
          <cell r="E7150" t="str">
            <v>PE? CRUZ ERICA</v>
          </cell>
          <cell r="F7150" t="str">
            <v>ARTESANAL</v>
          </cell>
        </row>
        <row r="7151">
          <cell r="B7151">
            <v>28203</v>
          </cell>
          <cell r="C7151" t="str">
            <v>DEL PIERO</v>
          </cell>
          <cell r="D7151" t="str">
            <v>IO-28203-BM</v>
          </cell>
          <cell r="E7151" t="str">
            <v>LAGOS COLONIA PEDRO CELESTINO</v>
          </cell>
          <cell r="F7151" t="str">
            <v>ARTESANAL</v>
          </cell>
        </row>
        <row r="7152">
          <cell r="B7152">
            <v>28204</v>
          </cell>
          <cell r="C7152" t="str">
            <v>ADRIANA I</v>
          </cell>
          <cell r="D7152" t="str">
            <v>IO-28204-BM</v>
          </cell>
          <cell r="E7152" t="str">
            <v>CUTIPA MARIACA OSCAR OSWALDO</v>
          </cell>
          <cell r="F7152" t="str">
            <v>ARTESANAL</v>
          </cell>
        </row>
        <row r="7153">
          <cell r="B7153">
            <v>28205</v>
          </cell>
          <cell r="C7153" t="str">
            <v>JOSE I</v>
          </cell>
          <cell r="D7153" t="str">
            <v>CE-28205-CM</v>
          </cell>
          <cell r="E7153" t="str">
            <v>CAMPOS DE MOY LILIAM MARIA</v>
          </cell>
          <cell r="F7153" t="str">
            <v>ARTESANAL</v>
          </cell>
        </row>
        <row r="7154">
          <cell r="B7154">
            <v>28207</v>
          </cell>
          <cell r="C7154" t="str">
            <v>JESUS DE NAZARET N° 2</v>
          </cell>
          <cell r="D7154" t="str">
            <v>TA-28207-BM</v>
          </cell>
          <cell r="E7154" t="str">
            <v>SANTISTEBAN GALAN JUSTO</v>
          </cell>
          <cell r="F7154" t="str">
            <v>ARTESANAL</v>
          </cell>
        </row>
        <row r="7155">
          <cell r="B7155">
            <v>28210</v>
          </cell>
          <cell r="C7155" t="str">
            <v>WILLIAM Y LUIS</v>
          </cell>
          <cell r="D7155" t="str">
            <v>PL-28210-BM</v>
          </cell>
          <cell r="E7155" t="str">
            <v>COLINA PAREDES JUAN NICOLAY</v>
          </cell>
          <cell r="F7155" t="str">
            <v>MENOR ESCALA (ANCHOVETA) - ARTESANAL</v>
          </cell>
        </row>
        <row r="7156">
          <cell r="B7156">
            <v>28215</v>
          </cell>
          <cell r="C7156" t="str">
            <v>JS</v>
          </cell>
          <cell r="D7156" t="str">
            <v>CE-28215-CM</v>
          </cell>
          <cell r="E7156" t="str">
            <v>GARCIA REQUE JIMMY DANJER ;MORENO ANGELES ELVA KARINA</v>
          </cell>
          <cell r="F7156" t="str">
            <v>MENOR ESCALA (ANCHOVETA)</v>
          </cell>
        </row>
        <row r="7157">
          <cell r="B7157">
            <v>28219</v>
          </cell>
          <cell r="C7157" t="str">
            <v>DON LOLO</v>
          </cell>
          <cell r="D7157" t="str">
            <v>SY-28219-BM</v>
          </cell>
          <cell r="E7157" t="str">
            <v>BERMEO BERRU VICTOR</v>
          </cell>
          <cell r="F7157" t="str">
            <v>ARTESANAL</v>
          </cell>
        </row>
        <row r="7158">
          <cell r="B7158">
            <v>28225</v>
          </cell>
          <cell r="C7158" t="str">
            <v>COQUI X</v>
          </cell>
          <cell r="D7158" t="str">
            <v>CE-28225-PM</v>
          </cell>
          <cell r="E7158" t="str">
            <v>PESQUERA NINFAS DEL MAR S.A.C.</v>
          </cell>
          <cell r="F7158" t="str">
            <v>DECRETO LEY Nº25977</v>
          </cell>
        </row>
        <row r="7159">
          <cell r="B7159">
            <v>28226</v>
          </cell>
          <cell r="C7159" t="str">
            <v>FORTUNA DE JESUS II</v>
          </cell>
          <cell r="D7159" t="str">
            <v>ZS-28226-BM</v>
          </cell>
          <cell r="E7159" t="str">
            <v>VIDAURRE SOPLAPUCO CARMELO</v>
          </cell>
          <cell r="F7159" t="str">
            <v>DECRETO LEGISLATIVO Nº1273</v>
          </cell>
        </row>
        <row r="7160">
          <cell r="B7160">
            <v>28229</v>
          </cell>
          <cell r="C7160" t="str">
            <v>CESAR</v>
          </cell>
          <cell r="D7160" t="str">
            <v>CO-28229-BM</v>
          </cell>
          <cell r="E7160" t="str">
            <v>TELLO TRUJILLO CESAR ADEMER</v>
          </cell>
          <cell r="F7160" t="str">
            <v>DECRETO LEGISLATIVO Nº1273</v>
          </cell>
        </row>
        <row r="7161">
          <cell r="B7161">
            <v>28230</v>
          </cell>
          <cell r="C7161" t="str">
            <v>RAFER IV</v>
          </cell>
          <cell r="D7161" t="str">
            <v>CO-28230-BM</v>
          </cell>
          <cell r="E7161" t="str">
            <v>TRIVI? SALAZAR FRANCISCO GUSTAVO</v>
          </cell>
          <cell r="F7161" t="str">
            <v>DECRETO LEGISLATIVO Nº1273</v>
          </cell>
        </row>
        <row r="7162">
          <cell r="B7162">
            <v>28234</v>
          </cell>
          <cell r="C7162" t="str">
            <v>ADONAY I</v>
          </cell>
          <cell r="D7162" t="str">
            <v>CO-28234-BM</v>
          </cell>
          <cell r="E7162" t="str">
            <v>NAGASHIMA URTEAGA JOHNNY ANGEL</v>
          </cell>
          <cell r="F7162" t="str">
            <v>DECRETO LEGISLATIVO Nº1273</v>
          </cell>
        </row>
        <row r="7163">
          <cell r="B7163">
            <v>28239</v>
          </cell>
          <cell r="C7163" t="str">
            <v>ROSA ALICIA</v>
          </cell>
          <cell r="D7163" t="str">
            <v>CO-28239-BM</v>
          </cell>
          <cell r="E7163" t="str">
            <v>PEREZ BENITES DANIEL ALEXIS</v>
          </cell>
          <cell r="F7163" t="str">
            <v>DECRETO LEGISLATIVO Nº1273</v>
          </cell>
        </row>
        <row r="7164">
          <cell r="B7164">
            <v>28244</v>
          </cell>
          <cell r="C7164" t="str">
            <v>MARIA III</v>
          </cell>
          <cell r="D7164" t="str">
            <v>CO-28244-BM</v>
          </cell>
          <cell r="E7164" t="str">
            <v>FRANCIA PASTOR GUILLERMO WENCESLAO</v>
          </cell>
          <cell r="F7164" t="str">
            <v>ARTESANAL</v>
          </cell>
        </row>
        <row r="7165">
          <cell r="B7165">
            <v>28249</v>
          </cell>
          <cell r="C7165" t="str">
            <v>MATHIAS</v>
          </cell>
          <cell r="D7165" t="str">
            <v>CO-28249-BM</v>
          </cell>
          <cell r="E7165" t="str">
            <v>LLICA DAVILA MARIA IRMA</v>
          </cell>
          <cell r="F7165" t="str">
            <v>DECRETO LEGISLATIVO Nº1273</v>
          </cell>
        </row>
        <row r="7166">
          <cell r="B7166">
            <v>28250</v>
          </cell>
          <cell r="C7166" t="str">
            <v>SE?R DE LUREN</v>
          </cell>
          <cell r="D7166" t="str">
            <v>PS-28250-BM</v>
          </cell>
          <cell r="E7166" t="str">
            <v>SARAVIA DE LA CRUZ CARLOS</v>
          </cell>
          <cell r="F7166" t="str">
            <v>DECRETO LEGISLATIVO Nº1273</v>
          </cell>
        </row>
        <row r="7167">
          <cell r="B7167">
            <v>28265</v>
          </cell>
          <cell r="C7167" t="str">
            <v>ADONAI</v>
          </cell>
          <cell r="D7167" t="str">
            <v>CO-28265-BM</v>
          </cell>
          <cell r="E7167" t="str">
            <v>LAVALLE AVILA FRANCISCO EBERTO</v>
          </cell>
          <cell r="F7167" t="str">
            <v>DECRETO LEGISLATIVO Nº1273</v>
          </cell>
        </row>
        <row r="7168">
          <cell r="B7168">
            <v>28270</v>
          </cell>
          <cell r="C7168" t="str">
            <v>FARID ANDRE</v>
          </cell>
          <cell r="D7168" t="str">
            <v>CO-28270-BM</v>
          </cell>
          <cell r="E7168" t="str">
            <v>DEL ROSARIO DANILLA JUAN CARLOS</v>
          </cell>
          <cell r="F7168" t="str">
            <v>DECRETO LEGISLATIVO Nº1273</v>
          </cell>
        </row>
        <row r="7169">
          <cell r="B7169">
            <v>28295</v>
          </cell>
          <cell r="C7169" t="str">
            <v>RODRIGO ANDREA</v>
          </cell>
          <cell r="D7169" t="str">
            <v>CO-28295-BM</v>
          </cell>
          <cell r="E7169" t="str">
            <v>ROALDI MALDONADO VICTOR</v>
          </cell>
          <cell r="F7169" t="str">
            <v>DECRETO LEGISLATIVO Nº1273</v>
          </cell>
        </row>
        <row r="7170">
          <cell r="B7170">
            <v>28306</v>
          </cell>
          <cell r="C7170" t="str">
            <v>GASSON</v>
          </cell>
          <cell r="D7170" t="str">
            <v>CO-28306-BM</v>
          </cell>
          <cell r="E7170" t="str">
            <v>LUJAN LEVANO VICTOR IVAN</v>
          </cell>
          <cell r="F7170" t="str">
            <v>DECRETO LEGISLATIVO Nº1273</v>
          </cell>
        </row>
        <row r="7171">
          <cell r="B7171">
            <v>28307</v>
          </cell>
          <cell r="C7171" t="str">
            <v>VIRGEN DE GUADALUPE</v>
          </cell>
          <cell r="D7171" t="str">
            <v>CO-28307-BM</v>
          </cell>
          <cell r="E7171" t="str">
            <v>LOPEZ DEL RIO DONATO ATILIO</v>
          </cell>
          <cell r="F7171" t="str">
            <v>DECRETO LEGISLATIVO Nº1273</v>
          </cell>
        </row>
        <row r="7172">
          <cell r="B7172">
            <v>28318</v>
          </cell>
          <cell r="C7172" t="str">
            <v>MI LUIGI</v>
          </cell>
          <cell r="D7172" t="str">
            <v>CO-28318-BM</v>
          </cell>
          <cell r="E7172" t="str">
            <v>CHINGA CORNEJO ZORAIDA CARMELA</v>
          </cell>
          <cell r="F7172" t="str">
            <v>DECRETO LEGISLATIVO Nº1273</v>
          </cell>
        </row>
        <row r="7173">
          <cell r="B7173">
            <v>28319</v>
          </cell>
          <cell r="C7173" t="str">
            <v>DON PAULINO</v>
          </cell>
          <cell r="D7173" t="str">
            <v>CO-28319-BM</v>
          </cell>
          <cell r="E7173" t="str">
            <v>MARTINEZ CHAVEZ DEMETRIO SATURNINO ;MORENO TARAZONA FAUSTA SUSANA</v>
          </cell>
          <cell r="F7173" t="str">
            <v>DECRETO LEGISLATIVO Nº1273</v>
          </cell>
        </row>
        <row r="7174">
          <cell r="B7174">
            <v>28325</v>
          </cell>
          <cell r="C7174" t="str">
            <v>SR DE QOYLLOR RIT I</v>
          </cell>
          <cell r="D7174" t="str">
            <v>CO-28325-BM</v>
          </cell>
          <cell r="E7174" t="str">
            <v>QUISPE CABEZA FRANCISCO</v>
          </cell>
          <cell r="F7174" t="str">
            <v>DECRETO LEGISLATIVO Nº1273</v>
          </cell>
        </row>
        <row r="7175">
          <cell r="B7175">
            <v>28329</v>
          </cell>
          <cell r="C7175" t="str">
            <v>MAURICIO Y KEISSY</v>
          </cell>
          <cell r="D7175" t="str">
            <v>CO-28329-BM</v>
          </cell>
          <cell r="E7175" t="str">
            <v>VICTORIO CANDIA ROCIO DEL PILAR</v>
          </cell>
          <cell r="F7175" t="str">
            <v>DECRETO LEGISLATIVO Nº1273</v>
          </cell>
        </row>
        <row r="7176">
          <cell r="B7176">
            <v>28334</v>
          </cell>
          <cell r="C7176" t="str">
            <v>EMMANUEL</v>
          </cell>
          <cell r="D7176" t="str">
            <v>CO-28334-BM</v>
          </cell>
          <cell r="E7176" t="str">
            <v>ROBLES MANRIQUE JORGE LUIS</v>
          </cell>
          <cell r="F7176" t="str">
            <v>DECRETO LEGISLATIVO Nº1273</v>
          </cell>
        </row>
        <row r="7177">
          <cell r="B7177">
            <v>28335</v>
          </cell>
          <cell r="C7177" t="str">
            <v>VIRGEN DE CHAPI I</v>
          </cell>
          <cell r="D7177" t="str">
            <v>IO-28335-BM</v>
          </cell>
          <cell r="E7177" t="str">
            <v>DIAZ PAREDES WILFREDO REYNALDO</v>
          </cell>
          <cell r="F7177" t="str">
            <v>ARTESANAL</v>
          </cell>
        </row>
        <row r="7178">
          <cell r="B7178">
            <v>28338</v>
          </cell>
          <cell r="C7178" t="str">
            <v>VIRGEN DE CHAPI II</v>
          </cell>
          <cell r="D7178" t="str">
            <v>IO-28338-BM</v>
          </cell>
          <cell r="E7178" t="str">
            <v>DIAZ PAREDES WILFREDO REYNALDO</v>
          </cell>
          <cell r="F7178" t="str">
            <v>ARTESANAL</v>
          </cell>
        </row>
        <row r="7179">
          <cell r="B7179">
            <v>28353</v>
          </cell>
          <cell r="C7179" t="str">
            <v>KATY Y PILAR I</v>
          </cell>
          <cell r="D7179" t="str">
            <v>PS-28353-BM</v>
          </cell>
          <cell r="E7179" t="str">
            <v>RAMOS CONDORI JOSE</v>
          </cell>
          <cell r="F7179" t="str">
            <v>ARTESANAL</v>
          </cell>
        </row>
        <row r="7180">
          <cell r="B7180">
            <v>22393</v>
          </cell>
          <cell r="C7180" t="str">
            <v>RICHARD</v>
          </cell>
          <cell r="D7180" t="str">
            <v>PT-22393-CM</v>
          </cell>
          <cell r="E7180" t="str">
            <v>QUEREVALU QUEREVALU DORIS ;QUEREVALU QUEREVALU ENMERENCIANO</v>
          </cell>
          <cell r="F7180" t="str">
            <v>ARTESANAL</v>
          </cell>
        </row>
        <row r="7181">
          <cell r="B7181">
            <v>28357</v>
          </cell>
          <cell r="C7181" t="str">
            <v>JOSUE MIGUEL</v>
          </cell>
          <cell r="D7181" t="str">
            <v>PL-28357-CM</v>
          </cell>
          <cell r="E7181" t="str">
            <v>PALMA PALMA MANUEL BALERIANO</v>
          </cell>
          <cell r="F7181" t="str">
            <v>ARTESANAL</v>
          </cell>
        </row>
        <row r="7182">
          <cell r="B7182">
            <v>28358</v>
          </cell>
          <cell r="C7182" t="str">
            <v>KAREN</v>
          </cell>
          <cell r="D7182" t="str">
            <v>CE-28358-CM</v>
          </cell>
          <cell r="E7182" t="str">
            <v>PESQUERA ARTESANAL SAN LORENZO S.A.C.</v>
          </cell>
          <cell r="F7182" t="str">
            <v>MENOR ESCALA (ANCHOVETA)</v>
          </cell>
        </row>
        <row r="7183">
          <cell r="B7183">
            <v>28359</v>
          </cell>
          <cell r="C7183" t="str">
            <v>JESUS EN TI CONFIO</v>
          </cell>
          <cell r="D7183" t="str">
            <v>ZS-28359-BM</v>
          </cell>
          <cell r="E7183" t="str">
            <v>SANCHEZ FIESTAS LUIS JESUS</v>
          </cell>
          <cell r="F7183" t="str">
            <v>DS. 006-2016-PRODUCE</v>
          </cell>
        </row>
        <row r="7184">
          <cell r="B7184">
            <v>28361</v>
          </cell>
          <cell r="C7184" t="str">
            <v>JESHUA</v>
          </cell>
          <cell r="D7184" t="str">
            <v>CO-28361-CM</v>
          </cell>
          <cell r="E7184" t="str">
            <v>PALMA GORDILLO ELISABET ;SUCLUPE SANTISTEBAN LAZARO</v>
          </cell>
          <cell r="F7184" t="str">
            <v>MENOR ESCALA (ANCHOVETA)</v>
          </cell>
        </row>
        <row r="7185">
          <cell r="B7185">
            <v>28367</v>
          </cell>
          <cell r="C7185" t="str">
            <v>EXALTACION II</v>
          </cell>
          <cell r="D7185" t="str">
            <v>MO-28367-BM</v>
          </cell>
          <cell r="E7185" t="str">
            <v>CANELO ANTON NELLY ESTHER ;LARA CHAVEZ ROGELIO RAYMUNDO</v>
          </cell>
          <cell r="F7185" t="str">
            <v>ARTESANAL</v>
          </cell>
        </row>
        <row r="7186">
          <cell r="B7186">
            <v>28369</v>
          </cell>
          <cell r="C7186" t="str">
            <v>NI? KALIMAN II</v>
          </cell>
          <cell r="D7186" t="str">
            <v>IO-28369-BM</v>
          </cell>
          <cell r="E7186" t="str">
            <v>CCAMA CHURA ERNESTO</v>
          </cell>
          <cell r="F7186" t="str">
            <v>ARTESANAL</v>
          </cell>
        </row>
        <row r="7187">
          <cell r="B7187">
            <v>28370</v>
          </cell>
          <cell r="C7187" t="str">
            <v>OFIR I</v>
          </cell>
          <cell r="D7187" t="str">
            <v>IO-28370-BM</v>
          </cell>
          <cell r="E7187" t="str">
            <v>PAIVA SOLIS JUANA IRENE</v>
          </cell>
          <cell r="F7187" t="str">
            <v>ARTESANAL</v>
          </cell>
        </row>
        <row r="7188">
          <cell r="B7188">
            <v>28371</v>
          </cell>
          <cell r="C7188" t="str">
            <v>JUAN LUIS</v>
          </cell>
          <cell r="D7188" t="str">
            <v>IO-28371-BM</v>
          </cell>
          <cell r="E7188" t="str">
            <v>ZAPANA TEVES ARTEMIO JUAN</v>
          </cell>
          <cell r="F7188" t="str">
            <v>ARTESANAL</v>
          </cell>
        </row>
        <row r="7189">
          <cell r="B7189">
            <v>28372</v>
          </cell>
          <cell r="C7189" t="str">
            <v>SAMELY Y PATRICIA</v>
          </cell>
          <cell r="D7189" t="str">
            <v>IO-28372-BM</v>
          </cell>
          <cell r="E7189" t="str">
            <v>GUILLEN DE CUBA SUSANA FORTUNATA</v>
          </cell>
          <cell r="F7189" t="str">
            <v>ARTESANAL</v>
          </cell>
        </row>
        <row r="7190">
          <cell r="B7190">
            <v>28377</v>
          </cell>
          <cell r="C7190" t="str">
            <v>DON OSKAR</v>
          </cell>
          <cell r="D7190" t="str">
            <v>PL-28377-BM</v>
          </cell>
          <cell r="E7190" t="str">
            <v>CASTILLO GUEVARA OSCAR ARTURO</v>
          </cell>
          <cell r="F7190" t="str">
            <v>ARTESANAL</v>
          </cell>
        </row>
        <row r="7191">
          <cell r="B7191">
            <v>28378</v>
          </cell>
          <cell r="C7191" t="str">
            <v>VIRGENCITA DE LA INMACULADA CONCEPCION</v>
          </cell>
          <cell r="D7191" t="str">
            <v>MO-28378-BM</v>
          </cell>
          <cell r="E7191" t="str">
            <v>CHAMBE MAMANI ISABEL SANTA</v>
          </cell>
          <cell r="F7191" t="str">
            <v>ARTESANAL</v>
          </cell>
        </row>
        <row r="7192">
          <cell r="B7192">
            <v>28380</v>
          </cell>
          <cell r="C7192" t="str">
            <v>IVAN ADRIAN</v>
          </cell>
          <cell r="D7192" t="str">
            <v>IO-28380-BM</v>
          </cell>
          <cell r="E7192" t="str">
            <v>ROMERO SANTOS JOSE LUIS</v>
          </cell>
          <cell r="F7192" t="str">
            <v>ARTESANAL</v>
          </cell>
        </row>
        <row r="7193">
          <cell r="B7193">
            <v>28381</v>
          </cell>
          <cell r="C7193" t="str">
            <v>VIVIANA</v>
          </cell>
          <cell r="D7193" t="str">
            <v>CE-28381-CM</v>
          </cell>
          <cell r="E7193" t="str">
            <v>TOLEDO COLLANTES GABY CECILIA ;ZERILLO TASSO RICARDO ISRAEL</v>
          </cell>
          <cell r="F7193" t="str">
            <v>MENOR ESCALA (ANCHOVETA)</v>
          </cell>
        </row>
        <row r="7194">
          <cell r="B7194">
            <v>28389</v>
          </cell>
          <cell r="C7194" t="str">
            <v>LUZ Y MILAGROS</v>
          </cell>
          <cell r="D7194" t="str">
            <v>PS-28389-BM</v>
          </cell>
          <cell r="E7194" t="str">
            <v>AQUIJE FRANCIA VICTOR VICENTE</v>
          </cell>
          <cell r="F7194" t="str">
            <v>DECRETO LEGISLATIVO Nº1273</v>
          </cell>
        </row>
        <row r="7195">
          <cell r="B7195">
            <v>28393</v>
          </cell>
          <cell r="C7195" t="str">
            <v>BRISA DEL MAR</v>
          </cell>
          <cell r="D7195" t="str">
            <v>CE-28393-BM</v>
          </cell>
          <cell r="E7195" t="str">
            <v>QUEZADA QUEZADA MARIO</v>
          </cell>
          <cell r="F7195" t="str">
            <v>MENOR ESCALA (ANCHOVETA)</v>
          </cell>
        </row>
        <row r="7196">
          <cell r="B7196">
            <v>28394</v>
          </cell>
          <cell r="C7196" t="str">
            <v>JOSE MIGUEL</v>
          </cell>
          <cell r="D7196" t="str">
            <v>TA-28394-BM</v>
          </cell>
          <cell r="E7196" t="str">
            <v>HUACRE CHINCHAY LUIS ENRIQUE</v>
          </cell>
          <cell r="F7196" t="str">
            <v>ARTESANAL</v>
          </cell>
        </row>
        <row r="7197">
          <cell r="B7197">
            <v>28402</v>
          </cell>
          <cell r="C7197" t="str">
            <v>MARCELITA</v>
          </cell>
          <cell r="D7197" t="str">
            <v>MO-28402-BM</v>
          </cell>
          <cell r="E7197" t="str">
            <v>MONTOYA RIVERA MARCELA DOMITILA</v>
          </cell>
          <cell r="F7197" t="str">
            <v>ARTESANAL</v>
          </cell>
        </row>
        <row r="7198">
          <cell r="B7198">
            <v>28403</v>
          </cell>
          <cell r="C7198" t="str">
            <v>JEHOVA ES MI PASTOR</v>
          </cell>
          <cell r="D7198" t="str">
            <v>PL-28403-CM</v>
          </cell>
          <cell r="E7198" t="str">
            <v>PESQUERA ARTESANAL VIRGEN DE GUADALUPE S.A.C.</v>
          </cell>
          <cell r="F7198" t="str">
            <v>MENOR ESCALA (ANCHOVETA) - ARTESANAL</v>
          </cell>
        </row>
        <row r="7199">
          <cell r="B7199">
            <v>28404</v>
          </cell>
          <cell r="C7199" t="str">
            <v>DON LULO</v>
          </cell>
          <cell r="D7199" t="str">
            <v>CO-28404-CM</v>
          </cell>
          <cell r="E7199" t="str">
            <v>DUHARTE MALDONADO RAMON ANTONIO</v>
          </cell>
          <cell r="F7199" t="str">
            <v>ARTESANAL</v>
          </cell>
        </row>
        <row r="7200">
          <cell r="B7200">
            <v>28407</v>
          </cell>
          <cell r="C7200" t="str">
            <v>SAMANTHA</v>
          </cell>
          <cell r="D7200" t="str">
            <v>CE-28407-CM</v>
          </cell>
          <cell r="E7200" t="str">
            <v>FLORES TORRES KELLY MARLENE</v>
          </cell>
          <cell r="F7200" t="str">
            <v>MENOR ESCALA (ANCHOVETA) - ARTESANAL</v>
          </cell>
        </row>
        <row r="7201">
          <cell r="B7201">
            <v>28408</v>
          </cell>
          <cell r="C7201" t="str">
            <v>SABRINA</v>
          </cell>
          <cell r="D7201" t="str">
            <v>CE-28408-CM</v>
          </cell>
          <cell r="E7201" t="str">
            <v>FLORES TORRES MIRTHA MICHAL</v>
          </cell>
          <cell r="F7201" t="str">
            <v>MENOR ESCALA (ANCHOVETA) - ARTESANAL</v>
          </cell>
        </row>
        <row r="7202">
          <cell r="B7202">
            <v>28409</v>
          </cell>
          <cell r="C7202" t="str">
            <v>ALEXANDER</v>
          </cell>
          <cell r="D7202" t="str">
            <v>PL-28409-BM</v>
          </cell>
          <cell r="E7202" t="str">
            <v>CHAVEZ GONZALES YESENIA YOVANI ;CHAVEZ SIGUENZA GILBERTO ATILIO ;GONZALES RODRIGUEZ MARIA GREGORIA ;VENEGAS LUCIO CARLOS ENRIQUE</v>
          </cell>
          <cell r="F7202" t="str">
            <v>ARTESANAL</v>
          </cell>
        </row>
        <row r="7203">
          <cell r="B7203">
            <v>28410</v>
          </cell>
          <cell r="C7203" t="str">
            <v>TEO</v>
          </cell>
          <cell r="D7203" t="str">
            <v>CE-28410-CM</v>
          </cell>
          <cell r="E7203" t="str">
            <v>MIRANDA PAREDES RUTH MARIVEL ;SILVA HUERTAS CARLOS ALBERTO</v>
          </cell>
          <cell r="F7203" t="str">
            <v>ARTESANAL</v>
          </cell>
        </row>
        <row r="7204">
          <cell r="B7204">
            <v>28417</v>
          </cell>
          <cell r="C7204" t="str">
            <v>MARLENY I</v>
          </cell>
          <cell r="D7204" t="str">
            <v>IO-28417-BM</v>
          </cell>
          <cell r="E7204" t="str">
            <v>TICONA MAMANI PABLA</v>
          </cell>
          <cell r="F7204" t="str">
            <v>ARTESANAL</v>
          </cell>
        </row>
        <row r="7205">
          <cell r="B7205">
            <v>28428</v>
          </cell>
          <cell r="C7205" t="str">
            <v>JUANITA Y ARTURITO- III</v>
          </cell>
          <cell r="D7205" t="str">
            <v>CO-28428-BM</v>
          </cell>
          <cell r="E7205" t="str">
            <v>QUISPE BUSTOS DAMASO</v>
          </cell>
          <cell r="F7205" t="str">
            <v>DECRETO LEGISLATIVO Nº1273</v>
          </cell>
        </row>
        <row r="7206">
          <cell r="B7206">
            <v>28430</v>
          </cell>
          <cell r="C7206" t="str">
            <v>TRITON - II</v>
          </cell>
          <cell r="D7206" t="str">
            <v>CO-28430-BM</v>
          </cell>
          <cell r="E7206" t="str">
            <v>BUSTOS RIVERA GUILLERMO</v>
          </cell>
          <cell r="F7206" t="str">
            <v>DECRETO LEGISLATIVO Nº1273</v>
          </cell>
        </row>
        <row r="7207">
          <cell r="B7207">
            <v>28431</v>
          </cell>
          <cell r="C7207" t="str">
            <v>EL PODEROSO DE ISRAEL</v>
          </cell>
          <cell r="D7207" t="str">
            <v>CE-28431-CM</v>
          </cell>
          <cell r="E7207" t="str">
            <v>FIESTAS DE GALAN GLADYS ELENA ;GALAN CHIMOY SERAFIN</v>
          </cell>
          <cell r="F7207" t="str">
            <v>MENOR ESCALA (ANCHOVETA) - ARTESANAL</v>
          </cell>
        </row>
        <row r="7208">
          <cell r="B7208">
            <v>28440</v>
          </cell>
          <cell r="C7208" t="str">
            <v>ALBERT</v>
          </cell>
          <cell r="D7208" t="str">
            <v>IO-28440-BM</v>
          </cell>
          <cell r="E7208" t="str">
            <v>AQUINO MAMANI MARIO ;ROQUE MAMANI ALBERTO</v>
          </cell>
          <cell r="F7208" t="str">
            <v>ARTESANAL</v>
          </cell>
        </row>
        <row r="7209">
          <cell r="B7209">
            <v>28444</v>
          </cell>
          <cell r="C7209" t="str">
            <v>DO? JUANITA</v>
          </cell>
          <cell r="D7209" t="str">
            <v>IO-28444-BM</v>
          </cell>
          <cell r="E7209" t="str">
            <v>LANCHIPA ADRIAZOLA ELISEO</v>
          </cell>
          <cell r="F7209" t="str">
            <v>DECRETO LEGISLATIVO Nº1273</v>
          </cell>
        </row>
        <row r="7210">
          <cell r="B7210">
            <v>28450</v>
          </cell>
          <cell r="C7210" t="str">
            <v>JESUS REY DE GLORIA</v>
          </cell>
          <cell r="D7210" t="str">
            <v>PL-28450-CM</v>
          </cell>
          <cell r="E7210" t="str">
            <v>SUCLUPE TEJADA DE SANCHEZ CARMEN ROSA</v>
          </cell>
          <cell r="F7210" t="str">
            <v>ARTESANAL</v>
          </cell>
        </row>
        <row r="7211">
          <cell r="B7211">
            <v>28451</v>
          </cell>
          <cell r="C7211" t="str">
            <v>DON ANDRES</v>
          </cell>
          <cell r="D7211" t="str">
            <v>SE-28451-BM</v>
          </cell>
          <cell r="E7211" t="str">
            <v>PALACIOS SALAZAR JOSE ANDRES</v>
          </cell>
          <cell r="F7211" t="str">
            <v>DECRETO LEGISLATIVO Nº1273</v>
          </cell>
        </row>
        <row r="7212">
          <cell r="B7212">
            <v>28453</v>
          </cell>
          <cell r="C7212" t="str">
            <v>MARILU</v>
          </cell>
          <cell r="D7212" t="str">
            <v>IO-28453-BM</v>
          </cell>
          <cell r="E7212" t="str">
            <v>MAMANI VARGAS LADISLAO</v>
          </cell>
          <cell r="F7212" t="str">
            <v>ARTESANAL</v>
          </cell>
        </row>
        <row r="7213">
          <cell r="B7213">
            <v>28454</v>
          </cell>
          <cell r="C7213" t="str">
            <v>LUCIO IX</v>
          </cell>
          <cell r="D7213" t="str">
            <v>IO-28454-BM</v>
          </cell>
          <cell r="E7213" t="str">
            <v>LOAIZA MORA LUCIO</v>
          </cell>
          <cell r="F7213" t="str">
            <v>ARTESANAL</v>
          </cell>
        </row>
        <row r="7214">
          <cell r="B7214">
            <v>28462</v>
          </cell>
          <cell r="C7214" t="str">
            <v>DON SANTOS</v>
          </cell>
          <cell r="D7214" t="str">
            <v>CO-28462-CM</v>
          </cell>
          <cell r="E7214" t="str">
            <v>GALAN PERICHE GREGORIO ;GALAN PERICHE SEGUNDO</v>
          </cell>
          <cell r="F7214" t="str">
            <v>ARTESANAL</v>
          </cell>
        </row>
        <row r="7215">
          <cell r="B7215">
            <v>28463</v>
          </cell>
          <cell r="C7215" t="str">
            <v>IMPELAN II</v>
          </cell>
          <cell r="D7215" t="str">
            <v>CO-28463-BM</v>
          </cell>
          <cell r="E7215" t="str">
            <v>GODOY MENDEZ FANNY JOHANNA ;GODOY MENDEZ HUGO EMILIANO</v>
          </cell>
          <cell r="F7215" t="str">
            <v>ARTESANAL</v>
          </cell>
        </row>
        <row r="7216">
          <cell r="B7216">
            <v>28466</v>
          </cell>
          <cell r="C7216" t="str">
            <v>EMMANUEL</v>
          </cell>
          <cell r="D7216" t="str">
            <v>CE-28466-BM</v>
          </cell>
          <cell r="E7216" t="str">
            <v>RIVERA ADVINCULA ARNALDO ANIBAL</v>
          </cell>
          <cell r="F7216" t="str">
            <v>ARTESANAL</v>
          </cell>
        </row>
        <row r="7217">
          <cell r="B7217">
            <v>28471</v>
          </cell>
          <cell r="C7217" t="str">
            <v>ALBORADA I</v>
          </cell>
          <cell r="D7217" t="str">
            <v>IO-28471-BM</v>
          </cell>
          <cell r="E7217" t="str">
            <v>CANO CURO JULIO LUIS</v>
          </cell>
          <cell r="F7217" t="str">
            <v>ARTESANAL</v>
          </cell>
        </row>
        <row r="7218">
          <cell r="B7218">
            <v>28472</v>
          </cell>
          <cell r="C7218" t="str">
            <v>FLAVIA</v>
          </cell>
          <cell r="D7218" t="str">
            <v>IO-28472-BM</v>
          </cell>
          <cell r="E7218" t="str">
            <v>IBA?Z MAMANI WILMAR SAMUEL</v>
          </cell>
          <cell r="F7218" t="str">
            <v>ARTESANAL</v>
          </cell>
        </row>
        <row r="7219">
          <cell r="B7219">
            <v>28473</v>
          </cell>
          <cell r="C7219" t="str">
            <v>ROSITA</v>
          </cell>
          <cell r="D7219" t="str">
            <v>IO-28473-BM</v>
          </cell>
          <cell r="E7219" t="str">
            <v>DE LA CRUZ CANO MARCO ANTONIO</v>
          </cell>
          <cell r="F7219" t="str">
            <v>ARTESANAL</v>
          </cell>
        </row>
        <row r="7220">
          <cell r="B7220">
            <v>28488</v>
          </cell>
          <cell r="C7220" t="str">
            <v>PATRICIA</v>
          </cell>
          <cell r="D7220" t="str">
            <v>CO-28488-PM</v>
          </cell>
          <cell r="E7220" t="str">
            <v>PESQUERA DIAMANTE S.A.</v>
          </cell>
          <cell r="F7220" t="str">
            <v>DECRETO LEY Nº25977</v>
          </cell>
        </row>
        <row r="7221">
          <cell r="B7221">
            <v>28490</v>
          </cell>
          <cell r="C7221" t="str">
            <v>J M - II</v>
          </cell>
          <cell r="D7221" t="str">
            <v>CO-28490-CM</v>
          </cell>
          <cell r="E7221" t="str">
            <v>RISCO GARCIA JESSICA MAGALY</v>
          </cell>
          <cell r="F7221" t="str">
            <v>ARTESANAL</v>
          </cell>
        </row>
        <row r="7222">
          <cell r="B7222">
            <v>28494</v>
          </cell>
          <cell r="C7222" t="str">
            <v>MARCO POLO</v>
          </cell>
          <cell r="D7222" t="str">
            <v>PS-28494-BM</v>
          </cell>
          <cell r="E7222" t="str">
            <v>ALVIS SUPHO ERLINDA MARIA ;CHURA GONZA DE CHURA SONIA NANCY ;CHURA MENDOZA ABRAHAM ;CHURA MENDOZA ASCENCIO ;CHURA MENDOZA MAURO ;COARICONA COARICONA DE CHURA ROSA ;CESAR LEONEL CHUNGA QUINTANILLA Y/O DORA MAGDA CALERO FERNANDEZ</v>
          </cell>
          <cell r="F7222" t="str">
            <v>MENOR ESCALA (ANCHOVETA) - ARTESANAL</v>
          </cell>
        </row>
        <row r="7223">
          <cell r="B7223">
            <v>28496</v>
          </cell>
          <cell r="C7223" t="str">
            <v>PIOLIN III</v>
          </cell>
          <cell r="D7223" t="str">
            <v>IO-28496-BM</v>
          </cell>
          <cell r="E7223" t="str">
            <v>APAZA MAMANI JUAN</v>
          </cell>
          <cell r="F7223" t="str">
            <v>ARTESANAL</v>
          </cell>
        </row>
        <row r="7224">
          <cell r="B7224">
            <v>28499</v>
          </cell>
          <cell r="C7224" t="str">
            <v>DON SEGUNDO</v>
          </cell>
          <cell r="D7224" t="str">
            <v>IO-28499-BM</v>
          </cell>
          <cell r="E7224" t="str">
            <v>CONDORI APAZA JUAN DAVID</v>
          </cell>
          <cell r="F7224" t="str">
            <v>ARTESANAL</v>
          </cell>
        </row>
        <row r="7225">
          <cell r="B7225">
            <v>28500</v>
          </cell>
          <cell r="C7225" t="str">
            <v>DON PAULINO</v>
          </cell>
          <cell r="D7225" t="str">
            <v>IO-28500-BM</v>
          </cell>
          <cell r="E7225" t="str">
            <v>CCAMA CALISAYA ELISARIO</v>
          </cell>
          <cell r="F7225" t="str">
            <v>ARTESANAL</v>
          </cell>
        </row>
        <row r="7226">
          <cell r="B7226">
            <v>28501</v>
          </cell>
          <cell r="C7226" t="str">
            <v>OCEAN PACIFIC V</v>
          </cell>
          <cell r="D7226" t="str">
            <v>IO-28501-BM</v>
          </cell>
          <cell r="E7226" t="str">
            <v>CHAMBI OCHOCHOQUE MARIO</v>
          </cell>
          <cell r="F7226" t="str">
            <v>ARTESANAL</v>
          </cell>
        </row>
        <row r="7227">
          <cell r="B7227">
            <v>28503</v>
          </cell>
          <cell r="C7227" t="str">
            <v>JEAN ANTHONY</v>
          </cell>
          <cell r="D7227" t="str">
            <v>IO-28503-BM</v>
          </cell>
          <cell r="E7227" t="str">
            <v>CALIZAYA CHURA ELMER WILDE ;ILLA ROQUE MARIELA ROSARIO</v>
          </cell>
          <cell r="F7227" t="str">
            <v>ARTESANAL</v>
          </cell>
        </row>
        <row r="7228">
          <cell r="B7228">
            <v>28508</v>
          </cell>
          <cell r="C7228" t="str">
            <v>JESUS DE NAZARETH</v>
          </cell>
          <cell r="D7228" t="str">
            <v>PT-28508-BM</v>
          </cell>
          <cell r="E7228" t="str">
            <v>CAYAHUALLPA ESPINOZA MANUEL ALFREDO ;CAYAHUALLPA RODRIGUEZ JESSICA MERCEDES</v>
          </cell>
          <cell r="F7228" t="str">
            <v>ARTESANAL</v>
          </cell>
        </row>
        <row r="7229">
          <cell r="B7229">
            <v>28513</v>
          </cell>
          <cell r="C7229" t="str">
            <v>NAYLAMP II</v>
          </cell>
          <cell r="D7229" t="str">
            <v>PL-28513-CM</v>
          </cell>
          <cell r="E7229" t="str">
            <v>GALAN OROZCO JOSE HIPOLITO</v>
          </cell>
          <cell r="F7229" t="str">
            <v>MENOR ESCALA (ANCHOVETA)</v>
          </cell>
        </row>
        <row r="7230">
          <cell r="B7230">
            <v>28520</v>
          </cell>
          <cell r="C7230" t="str">
            <v>MAYUNELL II</v>
          </cell>
          <cell r="D7230" t="str">
            <v>SE-28520-BM</v>
          </cell>
          <cell r="E7230" t="str">
            <v>CORAL GUERRA NELLY MERCEDES</v>
          </cell>
          <cell r="F7230" t="str">
            <v>ARTESANAL</v>
          </cell>
        </row>
        <row r="7231">
          <cell r="B7231">
            <v>28533</v>
          </cell>
          <cell r="C7231" t="str">
            <v>HEAVENLY I</v>
          </cell>
          <cell r="D7231" t="str">
            <v>TA-28533-BM</v>
          </cell>
          <cell r="E7231" t="str">
            <v>PINGO RUMICHE FRANCIS OMAR</v>
          </cell>
          <cell r="F7231" t="str">
            <v>ARTESANAL</v>
          </cell>
        </row>
        <row r="7232">
          <cell r="B7232">
            <v>28538</v>
          </cell>
          <cell r="C7232" t="str">
            <v>ROSA MARIA MS-4</v>
          </cell>
          <cell r="D7232" t="str">
            <v>PL-28538-PM</v>
          </cell>
          <cell r="E7232" t="str">
            <v>EMPRESA PESQUERA SANTA LUCIA S.A.C.</v>
          </cell>
          <cell r="F7232" t="str">
            <v>LEY Nº26920</v>
          </cell>
        </row>
        <row r="7233">
          <cell r="B7233">
            <v>28539</v>
          </cell>
          <cell r="C7233" t="str">
            <v>ROSA MARIA MS 1</v>
          </cell>
          <cell r="D7233" t="str">
            <v>PL-28539-PM</v>
          </cell>
          <cell r="E7233" t="str">
            <v>MAXIMO Y LUCIA S.A.C.</v>
          </cell>
          <cell r="F7233" t="str">
            <v>LEY Nº26920</v>
          </cell>
        </row>
        <row r="7234">
          <cell r="B7234">
            <v>28541</v>
          </cell>
          <cell r="C7234" t="str">
            <v>LA LURY</v>
          </cell>
          <cell r="D7234" t="str">
            <v>PL-28541-CM</v>
          </cell>
          <cell r="E7234" t="str">
            <v>PESQUERA ARTESANAL SAN LORENZO S.A.C.</v>
          </cell>
          <cell r="F7234" t="str">
            <v>MENOR ESCALA (ANCHOVETA)</v>
          </cell>
        </row>
        <row r="7235">
          <cell r="B7235">
            <v>28542</v>
          </cell>
          <cell r="C7235" t="str">
            <v>DON WILY</v>
          </cell>
          <cell r="D7235" t="str">
            <v>PL-28542-CM</v>
          </cell>
          <cell r="E7235" t="str">
            <v>PESQUERA ARTESANAL SAN LORENZO S.A.C.</v>
          </cell>
          <cell r="F7235" t="str">
            <v>MENOR ESCALA (ANCHOVETA) - ARTESANAL</v>
          </cell>
        </row>
        <row r="7236">
          <cell r="B7236">
            <v>28543</v>
          </cell>
          <cell r="C7236" t="str">
            <v>DON GE</v>
          </cell>
          <cell r="D7236" t="str">
            <v>PL-28543-CM</v>
          </cell>
          <cell r="E7236" t="str">
            <v>PESQUERA ARTESANAL SAN LORENZO S.A.C.</v>
          </cell>
          <cell r="F7236" t="str">
            <v>MENOR ESCALA (ANCHOVETA) - ARTESANAL</v>
          </cell>
        </row>
        <row r="7237">
          <cell r="B7237">
            <v>28546</v>
          </cell>
          <cell r="C7237" t="str">
            <v>J.C.</v>
          </cell>
          <cell r="D7237" t="str">
            <v>PL-28546-BM</v>
          </cell>
          <cell r="E7237" t="str">
            <v>GONZALES ARAUJO CARLOS ALBERTO</v>
          </cell>
          <cell r="F7237" t="str">
            <v>ARTESANAL</v>
          </cell>
        </row>
        <row r="7238">
          <cell r="B7238">
            <v>28547</v>
          </cell>
          <cell r="C7238" t="str">
            <v>EL CAZADOR</v>
          </cell>
          <cell r="D7238" t="str">
            <v>PS-28547-BM</v>
          </cell>
          <cell r="E7238" t="str">
            <v>TICONA GOMEZ FAUSTINO MARTIN</v>
          </cell>
          <cell r="F7238" t="str">
            <v>DECRETO LEGISLATIVO Nº1273</v>
          </cell>
        </row>
        <row r="7239">
          <cell r="B7239">
            <v>28550</v>
          </cell>
          <cell r="C7239" t="str">
            <v>PRINCIPE DE ISRAEL</v>
          </cell>
          <cell r="D7239" t="str">
            <v>PL-28550-BM</v>
          </cell>
          <cell r="E7239" t="str">
            <v>PAREDES ALVARADO VICTOR</v>
          </cell>
          <cell r="F7239" t="str">
            <v>ARTESANAL</v>
          </cell>
        </row>
        <row r="7240">
          <cell r="B7240">
            <v>28557</v>
          </cell>
          <cell r="C7240" t="str">
            <v>ROXANA SARAI</v>
          </cell>
          <cell r="D7240" t="str">
            <v>PL-28557-CM</v>
          </cell>
          <cell r="E7240" t="str">
            <v>HUAMANCHUMO JACINTO JOSE NICOLAS ;SUCLUPE TEJADA DE HUAMANCHUMO NELY</v>
          </cell>
          <cell r="F7240" t="str">
            <v>MENOR ESCALA (ANCHOVETA)</v>
          </cell>
        </row>
        <row r="7241">
          <cell r="B7241">
            <v>28560</v>
          </cell>
          <cell r="C7241" t="str">
            <v>FRANCISCO JAVIER</v>
          </cell>
          <cell r="D7241" t="str">
            <v>PL-28560-CM</v>
          </cell>
          <cell r="E7241" t="str">
            <v>SANCHEZ JACINTO JAN ALBERTO</v>
          </cell>
          <cell r="F7241" t="str">
            <v>ARTESANAL</v>
          </cell>
        </row>
        <row r="7242">
          <cell r="B7242">
            <v>28565</v>
          </cell>
          <cell r="C7242" t="str">
            <v>ESTEFANNY YAZMIN</v>
          </cell>
          <cell r="D7242" t="str">
            <v>IO-28565-BM</v>
          </cell>
          <cell r="E7242" t="str">
            <v>ZARATE LAURENTE LUZ CLEMENCIA</v>
          </cell>
          <cell r="F7242" t="str">
            <v>ARTESANAL</v>
          </cell>
        </row>
        <row r="7243">
          <cell r="B7243">
            <v>28566</v>
          </cell>
          <cell r="C7243" t="str">
            <v>MUZA</v>
          </cell>
          <cell r="D7243" t="str">
            <v>PT-28566-CM</v>
          </cell>
          <cell r="E7243" t="str">
            <v>CONSORCIO MUZA S.A.C</v>
          </cell>
          <cell r="F7243" t="str">
            <v>LEY Nº26920</v>
          </cell>
        </row>
        <row r="7244">
          <cell r="B7244">
            <v>28568</v>
          </cell>
          <cell r="C7244" t="str">
            <v>LUZ IRAIDA</v>
          </cell>
          <cell r="D7244" t="str">
            <v>PL-28568-CM</v>
          </cell>
          <cell r="E7244" t="str">
            <v>SANTISTEBAN GUAYLUPO JESSICA KAREN</v>
          </cell>
          <cell r="F7244" t="str">
            <v>MENOR ESCALA (ANCHOVETA)</v>
          </cell>
        </row>
        <row r="7245">
          <cell r="B7245">
            <v>28571</v>
          </cell>
          <cell r="C7245" t="str">
            <v>ILE? I</v>
          </cell>
          <cell r="D7245" t="str">
            <v>CO-28571-PM</v>
          </cell>
          <cell r="E7245" t="str">
            <v>PESQUERA APNEA S.A.C.</v>
          </cell>
          <cell r="F7245" t="str">
            <v>DECRETO LEY Nº25977</v>
          </cell>
        </row>
        <row r="7246">
          <cell r="B7246">
            <v>28572</v>
          </cell>
          <cell r="C7246" t="str">
            <v>AMOR DE MADRE</v>
          </cell>
          <cell r="D7246" t="str">
            <v>PT-28572-BM</v>
          </cell>
          <cell r="E7246" t="str">
            <v>TUME PURIZACA MERCEDES</v>
          </cell>
          <cell r="F7246" t="str">
            <v>DS. 006-2016-PRODUCE</v>
          </cell>
        </row>
        <row r="7247">
          <cell r="B7247">
            <v>28584</v>
          </cell>
          <cell r="C7247" t="str">
            <v>MARICIELO</v>
          </cell>
          <cell r="D7247" t="str">
            <v>PL-28584-CM</v>
          </cell>
          <cell r="E7247" t="str">
            <v>NUNTON LIZA MANUEL YONNY</v>
          </cell>
          <cell r="F7247" t="str">
            <v>MENOR ESCALA (ANCHOVETA) - ARTESANAL</v>
          </cell>
        </row>
        <row r="7248">
          <cell r="B7248">
            <v>28585</v>
          </cell>
          <cell r="C7248" t="str">
            <v>FIORELLA</v>
          </cell>
          <cell r="D7248" t="str">
            <v>PL-28585-CM</v>
          </cell>
          <cell r="E7248" t="str">
            <v>NUNTON BERNAL JUAN DE DIOS</v>
          </cell>
          <cell r="F7248" t="str">
            <v>MENOR ESCALA (ANCHOVETA)</v>
          </cell>
        </row>
        <row r="7249">
          <cell r="B7249">
            <v>28587</v>
          </cell>
          <cell r="C7249" t="str">
            <v>MARTHA</v>
          </cell>
          <cell r="D7249" t="str">
            <v>CE-28587-CM</v>
          </cell>
          <cell r="E7249" t="str">
            <v>DE LA CRUZ VARGAS DENNIS ARNALDO</v>
          </cell>
          <cell r="F7249" t="str">
            <v>ARTESANAL</v>
          </cell>
        </row>
        <row r="7250">
          <cell r="B7250">
            <v>28588</v>
          </cell>
          <cell r="C7250" t="str">
            <v>DON SEBASTIAN</v>
          </cell>
          <cell r="D7250" t="str">
            <v>TA-28588-CM</v>
          </cell>
          <cell r="E7250" t="str">
            <v>BERNAL LEYTON AUGUSTO</v>
          </cell>
          <cell r="F7250" t="str">
            <v>ARTESANAL</v>
          </cell>
        </row>
        <row r="7251">
          <cell r="B7251">
            <v>28594</v>
          </cell>
          <cell r="C7251" t="str">
            <v>FISH-1</v>
          </cell>
          <cell r="D7251" t="str">
            <v>TA-28594-BM</v>
          </cell>
          <cell r="E7251" t="str">
            <v>CHANG VELASQUEZ ANTONIO ALBERTO FELIX</v>
          </cell>
          <cell r="F7251" t="str">
            <v>ARTESANAL</v>
          </cell>
        </row>
        <row r="7252">
          <cell r="B7252">
            <v>28595</v>
          </cell>
          <cell r="C7252" t="str">
            <v>MISKY</v>
          </cell>
          <cell r="D7252" t="str">
            <v>TA-28595-BM</v>
          </cell>
          <cell r="E7252" t="str">
            <v>PENA CAYETANO JOSE ANTONIO</v>
          </cell>
          <cell r="F7252" t="str">
            <v>ARTESANAL</v>
          </cell>
        </row>
        <row r="7253">
          <cell r="B7253">
            <v>28596</v>
          </cell>
          <cell r="C7253" t="str">
            <v>RUFFUS</v>
          </cell>
          <cell r="D7253" t="str">
            <v>TA-28596-BM</v>
          </cell>
          <cell r="E7253" t="str">
            <v>PENA CAYETANO JOSE ANTONIO</v>
          </cell>
          <cell r="F7253" t="str">
            <v>ARTESANAL</v>
          </cell>
        </row>
        <row r="7254">
          <cell r="B7254">
            <v>28597</v>
          </cell>
          <cell r="C7254" t="str">
            <v>SE?R DE LOS MILAGROS II</v>
          </cell>
          <cell r="D7254" t="str">
            <v>TA-28597-BM</v>
          </cell>
          <cell r="E7254" t="str">
            <v>RODRIGUEZ ESPEJO SEGUNDO FELIPE</v>
          </cell>
          <cell r="F7254" t="str">
            <v>ARTESANAL</v>
          </cell>
        </row>
        <row r="7255">
          <cell r="B7255">
            <v>28603</v>
          </cell>
          <cell r="C7255" t="str">
            <v>CRISTINA 2</v>
          </cell>
          <cell r="D7255" t="str">
            <v>SE-28603-BM</v>
          </cell>
          <cell r="E7255" t="str">
            <v>FOX RUEDA MIGUEL ARTURO</v>
          </cell>
          <cell r="F7255" t="str">
            <v>ARTESANAL</v>
          </cell>
        </row>
        <row r="7256">
          <cell r="B7256">
            <v>28617</v>
          </cell>
          <cell r="C7256" t="str">
            <v>NUEVA ESPERANZA</v>
          </cell>
          <cell r="D7256" t="str">
            <v>CO-28617-PM</v>
          </cell>
          <cell r="E7256" t="str">
            <v>EMPRESA PESQUERA MARISU S.R.L.</v>
          </cell>
          <cell r="F7256" t="str">
            <v>DECRETO LEY Nº25977</v>
          </cell>
        </row>
        <row r="7257">
          <cell r="B7257">
            <v>28619</v>
          </cell>
          <cell r="C7257" t="str">
            <v>MAR AZUL</v>
          </cell>
          <cell r="D7257" t="str">
            <v>CO-28619-CM</v>
          </cell>
          <cell r="E7257" t="str">
            <v>INVERSIONES SOLEMAR S.A.C.</v>
          </cell>
          <cell r="F7257" t="str">
            <v>MENOR ESCALA (ANCHOVETA) - ARTESANAL</v>
          </cell>
        </row>
        <row r="7258">
          <cell r="B7258">
            <v>28631</v>
          </cell>
          <cell r="C7258" t="str">
            <v>JUANCITO II</v>
          </cell>
          <cell r="D7258" t="str">
            <v>IO-28631-BM</v>
          </cell>
          <cell r="E7258" t="str">
            <v>CAHUANA CAHUANA FLORA</v>
          </cell>
          <cell r="F7258" t="str">
            <v>ARTESANAL</v>
          </cell>
        </row>
        <row r="7259">
          <cell r="B7259">
            <v>28633</v>
          </cell>
          <cell r="C7259" t="str">
            <v>JOCEL</v>
          </cell>
          <cell r="D7259" t="str">
            <v>SY-28633-BM</v>
          </cell>
          <cell r="E7259" t="str">
            <v>MARROQUIN CUNDIA PAUL ;VASQUEZ PALMA LILIANA MARLENI</v>
          </cell>
          <cell r="F7259" t="str">
            <v>ARTESANAL</v>
          </cell>
        </row>
        <row r="7260">
          <cell r="B7260">
            <v>28635</v>
          </cell>
          <cell r="C7260" t="str">
            <v>FRANK OLIVER</v>
          </cell>
          <cell r="D7260" t="str">
            <v>PS-28635-BM</v>
          </cell>
          <cell r="E7260" t="str">
            <v>AQUIJE FRANCIA CESAR ALBERTO</v>
          </cell>
          <cell r="F7260" t="str">
            <v>DECRETO LEGISLATIVO Nº1273</v>
          </cell>
        </row>
        <row r="7261">
          <cell r="B7261">
            <v>28636</v>
          </cell>
          <cell r="C7261" t="str">
            <v>AMOR DE MADRE</v>
          </cell>
          <cell r="D7261" t="str">
            <v>PL-28636-BM</v>
          </cell>
          <cell r="E7261" t="str">
            <v>LLENQUE FIESTAS JULIO</v>
          </cell>
          <cell r="F7261" t="str">
            <v>ARTESANAL</v>
          </cell>
        </row>
        <row r="7262">
          <cell r="B7262">
            <v>28638</v>
          </cell>
          <cell r="C7262" t="str">
            <v>RH</v>
          </cell>
          <cell r="D7262" t="str">
            <v>IO-28638-BM</v>
          </cell>
          <cell r="E7262" t="str">
            <v>ESCOBAR QUISPE BERNARDINO</v>
          </cell>
          <cell r="F7262" t="str">
            <v>MENOR ESCALA (ANCHOVETA) - ARTESANAL</v>
          </cell>
        </row>
        <row r="7263">
          <cell r="B7263">
            <v>28640</v>
          </cell>
          <cell r="C7263" t="str">
            <v>SM-2</v>
          </cell>
          <cell r="D7263" t="str">
            <v>PL-28640-CM</v>
          </cell>
          <cell r="E7263" t="str">
            <v>CORNEJO PALMA DEYSI MILAGROS</v>
          </cell>
          <cell r="F7263" t="str">
            <v>MENOR ESCALA (ANCHOVETA)</v>
          </cell>
        </row>
        <row r="7264">
          <cell r="B7264">
            <v>28645</v>
          </cell>
          <cell r="C7264" t="str">
            <v>ALEJANDRIA III</v>
          </cell>
          <cell r="D7264" t="str">
            <v>CE-28645-PM</v>
          </cell>
          <cell r="E7264" t="str">
            <v>CFG INVESTMENT S.A.C.</v>
          </cell>
          <cell r="F7264" t="str">
            <v>DECRETO LEY Nº25977</v>
          </cell>
        </row>
        <row r="7265">
          <cell r="B7265">
            <v>28646</v>
          </cell>
          <cell r="C7265" t="str">
            <v>EL NAVEGANTE</v>
          </cell>
          <cell r="D7265" t="str">
            <v>HO-28646-CM</v>
          </cell>
          <cell r="E7265" t="str">
            <v>COSTA DEL PACIFICO PERU S.A.C.</v>
          </cell>
          <cell r="F7265" t="str">
            <v>MENOR ESCALA (ANCHOVETA)</v>
          </cell>
        </row>
        <row r="7266">
          <cell r="B7266">
            <v>28649</v>
          </cell>
          <cell r="C7266" t="str">
            <v>SPIRIT</v>
          </cell>
          <cell r="D7266" t="str">
            <v>CO-28649-CM</v>
          </cell>
          <cell r="E7266" t="str">
            <v>CASTRO CHANAME JOSE ISIDRO</v>
          </cell>
          <cell r="F7266" t="str">
            <v>MENOR ESCALA (ANCHOVETA)</v>
          </cell>
        </row>
        <row r="7267">
          <cell r="B7267">
            <v>28654</v>
          </cell>
          <cell r="C7267" t="str">
            <v>HNOS. FLORES III</v>
          </cell>
          <cell r="D7267" t="str">
            <v>IO-28654-BM</v>
          </cell>
          <cell r="E7267" t="str">
            <v>FLORES CHIPANA EVARISTO ;FLORES CHIPANA GABRIELA ;MAMANI AGUILAR LUCIA OLGA ;ROBLES CHIPANA TIBURCIO</v>
          </cell>
          <cell r="F7267" t="str">
            <v>ARTESANAL</v>
          </cell>
        </row>
        <row r="7268">
          <cell r="B7268">
            <v>28657</v>
          </cell>
          <cell r="C7268" t="str">
            <v>FABIO ANTONIO</v>
          </cell>
          <cell r="D7268" t="str">
            <v>CO-28657-CM</v>
          </cell>
          <cell r="E7268" t="str">
            <v>EMPRESA PESQUERA A &amp; M S.A.C.</v>
          </cell>
          <cell r="F7268" t="str">
            <v>MENOR ESCALA (ANCHOVETA)</v>
          </cell>
        </row>
        <row r="7269">
          <cell r="B7269">
            <v>28659</v>
          </cell>
          <cell r="C7269" t="str">
            <v>DON RAUL IV</v>
          </cell>
          <cell r="D7269" t="str">
            <v>CE-28659-PM</v>
          </cell>
          <cell r="E7269" t="str">
            <v>INVERSIONES QUIAZA SAC.</v>
          </cell>
          <cell r="F7269" t="str">
            <v>DECRETO LEY Nº25977</v>
          </cell>
        </row>
        <row r="7270">
          <cell r="B7270">
            <v>28665</v>
          </cell>
          <cell r="C7270" t="str">
            <v>SAN FRANCISCO I</v>
          </cell>
          <cell r="D7270" t="str">
            <v>IO-28665-BM</v>
          </cell>
          <cell r="E7270" t="str">
            <v>PORTUGAL ZEA FERNANDO JOSE ;PORTUGAL ZEA GLENDA FABIOLA</v>
          </cell>
          <cell r="F7270" t="str">
            <v>MENOR ESCALA (ANCHOVETA) - ARTESANAL</v>
          </cell>
        </row>
        <row r="7271">
          <cell r="B7271">
            <v>28666</v>
          </cell>
          <cell r="C7271" t="str">
            <v>DON ALBERTO</v>
          </cell>
          <cell r="D7271" t="str">
            <v>PL-28666-BM</v>
          </cell>
          <cell r="E7271" t="str">
            <v>ANGELES JACINTO CESAR ANTONIO ;ANGELES JACINTO JOSE ALBERTO ;ANGELES JACINTO MARIA YSABEL</v>
          </cell>
          <cell r="F7271" t="str">
            <v>ARTESANAL</v>
          </cell>
        </row>
        <row r="7272">
          <cell r="B7272">
            <v>28674</v>
          </cell>
          <cell r="C7272" t="str">
            <v>JUANITA 1</v>
          </cell>
          <cell r="D7272" t="str">
            <v>CO-28674-CM</v>
          </cell>
          <cell r="E7272" t="str">
            <v>CARBAJAL CORRALES JESSICA GISELA</v>
          </cell>
          <cell r="F7272" t="str">
            <v>MENOR ESCALA (ANCHOVETA)</v>
          </cell>
        </row>
        <row r="7273">
          <cell r="B7273">
            <v>28676</v>
          </cell>
          <cell r="C7273" t="str">
            <v>AMERICO</v>
          </cell>
          <cell r="D7273" t="str">
            <v>SY-28676-BM</v>
          </cell>
          <cell r="E7273" t="str">
            <v>CERDE? SUAREZ LUCIANO MARTIN</v>
          </cell>
          <cell r="F7273" t="str">
            <v>ARTESANAL</v>
          </cell>
        </row>
        <row r="7274">
          <cell r="B7274">
            <v>28677</v>
          </cell>
          <cell r="C7274" t="str">
            <v>VICTORIA</v>
          </cell>
          <cell r="D7274" t="str">
            <v>IO-28677-BM</v>
          </cell>
          <cell r="E7274" t="str">
            <v>ARCELA CALDERON VICTOR AUGUSTO</v>
          </cell>
          <cell r="F7274" t="str">
            <v>ARTESANAL</v>
          </cell>
        </row>
        <row r="7275">
          <cell r="B7275">
            <v>28680</v>
          </cell>
          <cell r="C7275" t="str">
            <v>GINA</v>
          </cell>
          <cell r="D7275" t="str">
            <v>IO-28680-BM</v>
          </cell>
          <cell r="E7275" t="str">
            <v>APAZA VILLALVA ROGELIO</v>
          </cell>
          <cell r="F7275" t="str">
            <v>ARTESANAL</v>
          </cell>
        </row>
        <row r="7276">
          <cell r="B7276">
            <v>28681</v>
          </cell>
          <cell r="C7276" t="str">
            <v>ADRIAN</v>
          </cell>
          <cell r="D7276" t="str">
            <v>IO-28681-BM</v>
          </cell>
          <cell r="E7276" t="str">
            <v>HUANACUNI QUILLI JULIAN</v>
          </cell>
          <cell r="F7276" t="str">
            <v>ARTESANAL</v>
          </cell>
        </row>
        <row r="7277">
          <cell r="B7277">
            <v>28684</v>
          </cell>
          <cell r="C7277" t="str">
            <v>POSEIDON</v>
          </cell>
          <cell r="D7277" t="str">
            <v>IO-28684-CM</v>
          </cell>
          <cell r="E7277" t="str">
            <v>MENDOZA VARGAS ISAIS ;VARGAS VILCA EDWIN RONAL</v>
          </cell>
          <cell r="F7277" t="str">
            <v>ARTESANAL</v>
          </cell>
        </row>
        <row r="7278">
          <cell r="B7278">
            <v>28686</v>
          </cell>
          <cell r="C7278" t="str">
            <v>MERY MERCY</v>
          </cell>
          <cell r="D7278" t="str">
            <v>TA-28686-BM</v>
          </cell>
          <cell r="E7278" t="str">
            <v>PAIVA ZETA SIXTO</v>
          </cell>
          <cell r="F7278" t="str">
            <v>ARTESANAL</v>
          </cell>
        </row>
        <row r="7279">
          <cell r="B7279">
            <v>28700</v>
          </cell>
          <cell r="C7279" t="str">
            <v>SAN MIGUEL ARCANGEL VI</v>
          </cell>
          <cell r="D7279" t="str">
            <v>CO-28700-BM</v>
          </cell>
          <cell r="E7279" t="str">
            <v>REYES SIFUENTES ROMAN CLAUDIO ;TORRES AMEZ DE REYES OLINDA</v>
          </cell>
          <cell r="F7279" t="str">
            <v>ARTESANAL</v>
          </cell>
        </row>
        <row r="7280">
          <cell r="B7280">
            <v>28707</v>
          </cell>
          <cell r="C7280" t="str">
            <v>XAVIER Y MILAGRITOS</v>
          </cell>
          <cell r="D7280" t="str">
            <v>PL-28707-CM</v>
          </cell>
          <cell r="E7280" t="str">
            <v>CHAYAN LLENQUE FREDDY WILLY ;LLENQUE RUIZ DORIS PAULA</v>
          </cell>
          <cell r="F7280" t="str">
            <v>ARTESANAL</v>
          </cell>
        </row>
        <row r="7281">
          <cell r="B7281">
            <v>28708</v>
          </cell>
          <cell r="C7281" t="str">
            <v>LA MARY</v>
          </cell>
          <cell r="D7281" t="str">
            <v>PL-28708-CM</v>
          </cell>
          <cell r="E7281" t="str">
            <v>GONZALES ARAUJO CARLOS ALBERTO</v>
          </cell>
          <cell r="F7281" t="str">
            <v>ARTESANAL</v>
          </cell>
        </row>
        <row r="7282">
          <cell r="B7282">
            <v>28711</v>
          </cell>
          <cell r="C7282" t="str">
            <v>CHIRA I</v>
          </cell>
          <cell r="D7282" t="str">
            <v>CO-28711-PM</v>
          </cell>
          <cell r="E7282" t="str">
            <v>PESQUERA HAYDUK S.A.</v>
          </cell>
          <cell r="F7282" t="str">
            <v>DECRETO LEY Nº25977</v>
          </cell>
        </row>
        <row r="7283">
          <cell r="B7283">
            <v>28712</v>
          </cell>
          <cell r="C7283" t="str">
            <v>FABRIZIO Y HIROSHI</v>
          </cell>
          <cell r="D7283" t="str">
            <v>CE-28712-CM</v>
          </cell>
          <cell r="E7283" t="str">
            <v>GUZMAN VALENZUELA MARGARITA JUANA ;MALCA QUINTANA CARMEN ROSA</v>
          </cell>
          <cell r="F7283" t="str">
            <v>MENOR ESCALA (ANCHOVETA) - ARTESANAL</v>
          </cell>
        </row>
        <row r="7284">
          <cell r="B7284">
            <v>28713</v>
          </cell>
          <cell r="C7284" t="str">
            <v>MI JOSE CARLOS</v>
          </cell>
          <cell r="D7284" t="str">
            <v>PL-28713-CM</v>
          </cell>
          <cell r="E7284" t="str">
            <v>FIESTAS PUESCAS FERMIN HECTOR ;FIESTAS PUESCAS LUISA GLADYS ;MARTINEZ TEQUE JULIANA ROXANA</v>
          </cell>
          <cell r="F7284" t="str">
            <v>ARTESANAL</v>
          </cell>
        </row>
        <row r="7285">
          <cell r="B7285">
            <v>28721</v>
          </cell>
          <cell r="C7285" t="str">
            <v>EDWARD</v>
          </cell>
          <cell r="D7285" t="str">
            <v>TA-28721-BM</v>
          </cell>
          <cell r="E7285" t="str">
            <v>ALEGRIA RUBI?S EDWARD ANTONIO</v>
          </cell>
          <cell r="F7285" t="str">
            <v>ARTESANAL</v>
          </cell>
        </row>
        <row r="7286">
          <cell r="B7286">
            <v>28729</v>
          </cell>
          <cell r="C7286" t="str">
            <v>CRUZ DE CHALPON</v>
          </cell>
          <cell r="D7286" t="str">
            <v>HO-28729-CM</v>
          </cell>
          <cell r="E7286" t="str">
            <v>CENTURION CORDOVA JIMMY ANTONIO</v>
          </cell>
          <cell r="F7286" t="str">
            <v>MENOR ESCALA (ANCHOVETA) - ARTESANAL</v>
          </cell>
        </row>
        <row r="7287">
          <cell r="B7287">
            <v>28732</v>
          </cell>
          <cell r="C7287" t="str">
            <v>DIOS ES AMOR II</v>
          </cell>
          <cell r="D7287" t="str">
            <v>CO-28732-CM</v>
          </cell>
          <cell r="E7287" t="str">
            <v>QUEREBALU CASTRO JOSE AGUSTIN</v>
          </cell>
          <cell r="F7287" t="str">
            <v>ARTESANAL</v>
          </cell>
        </row>
        <row r="7288">
          <cell r="B7288">
            <v>28733</v>
          </cell>
          <cell r="C7288" t="str">
            <v>RRJ-I</v>
          </cell>
          <cell r="D7288" t="str">
            <v>IO-28733-BM</v>
          </cell>
          <cell r="E7288" t="str">
            <v>APAZA CHANA JUAN ALBERTO ;APAZA CHANA RENE ;QUISPE CALLOHUARI ROGER</v>
          </cell>
          <cell r="F7288" t="str">
            <v>ARTESANAL</v>
          </cell>
        </row>
        <row r="7289">
          <cell r="B7289">
            <v>28734</v>
          </cell>
          <cell r="C7289" t="str">
            <v>MI BUEN PASTOR</v>
          </cell>
          <cell r="D7289" t="str">
            <v>PT-28734-BM</v>
          </cell>
          <cell r="E7289" t="str">
            <v>CHUNGA HUERTAS CARLOS ALBERTO</v>
          </cell>
          <cell r="F7289" t="str">
            <v>DS. 006-2016-PRODUCE</v>
          </cell>
        </row>
        <row r="7290">
          <cell r="B7290">
            <v>28741</v>
          </cell>
          <cell r="C7290" t="str">
            <v>DON ANGEL</v>
          </cell>
          <cell r="D7290" t="str">
            <v>SY-28741-BM</v>
          </cell>
          <cell r="E7290" t="str">
            <v>GORDILLO GONZALES WILLIAM ROBERT ;SIERRALTA PINEDO DE GORDILLO SHEILA</v>
          </cell>
          <cell r="F7290" t="str">
            <v>ARTESANAL</v>
          </cell>
        </row>
        <row r="7291">
          <cell r="B7291">
            <v>28753</v>
          </cell>
          <cell r="C7291" t="str">
            <v>MANUEL EDUARDO</v>
          </cell>
          <cell r="D7291" t="str">
            <v>PT-28753-PM</v>
          </cell>
          <cell r="E7291" t="str">
            <v>AYALA DE JACINTO YOLANDA ;ECA DE JACINTO CLARA ;JACINTO PANTA CRESCENCIO ;JACINTO PANTA VICTORINO</v>
          </cell>
          <cell r="F7291" t="str">
            <v>LEY Nº26920</v>
          </cell>
        </row>
        <row r="7292">
          <cell r="B7292">
            <v>28766</v>
          </cell>
          <cell r="C7292" t="str">
            <v>DOS HERMANOS</v>
          </cell>
          <cell r="D7292" t="str">
            <v>PT-28766-CM</v>
          </cell>
          <cell r="E7292" t="str">
            <v>PAIBA MARTINEZ JOHNNY ;PAIBA MARTINEZ PEDRO</v>
          </cell>
          <cell r="F7292" t="str">
            <v>MENOR ESCALA (ANCHOVETA) - ARTESANAL</v>
          </cell>
        </row>
        <row r="7293">
          <cell r="B7293">
            <v>28767</v>
          </cell>
          <cell r="C7293" t="str">
            <v>LIOBRAND</v>
          </cell>
          <cell r="D7293" t="str">
            <v>PL-28767-CM</v>
          </cell>
          <cell r="E7293" t="str">
            <v>PALMA LEYTON JOEL ESAUL</v>
          </cell>
          <cell r="F7293" t="str">
            <v>MENOR ESCALA (ANCHOVETA)</v>
          </cell>
        </row>
        <row r="7294">
          <cell r="B7294">
            <v>28773</v>
          </cell>
          <cell r="C7294" t="str">
            <v>MARYLU</v>
          </cell>
          <cell r="D7294" t="str">
            <v>SE-28773-BM</v>
          </cell>
          <cell r="E7294" t="str">
            <v>GULARTE MALDONADO ELEUTERIO</v>
          </cell>
          <cell r="F7294" t="str">
            <v>DECRETO LEGISLATIVO Nº1273</v>
          </cell>
        </row>
        <row r="7295">
          <cell r="B7295">
            <v>28788</v>
          </cell>
          <cell r="C7295" t="str">
            <v>MIGYASU</v>
          </cell>
          <cell r="D7295" t="str">
            <v>CO-28788-CM</v>
          </cell>
          <cell r="E7295" t="str">
            <v>BERNAL LUMBRES MIGUELINO</v>
          </cell>
          <cell r="F7295" t="str">
            <v>MENOR ESCALA (ANCHOVETA) - ARTESANAL</v>
          </cell>
        </row>
        <row r="7296">
          <cell r="B7296">
            <v>28791</v>
          </cell>
          <cell r="C7296" t="str">
            <v>ISABELITA</v>
          </cell>
          <cell r="D7296" t="str">
            <v>CE-28791-PM</v>
          </cell>
          <cell r="E7296" t="str">
            <v>PESQUERA HAYDUK S.A.</v>
          </cell>
          <cell r="F7296" t="str">
            <v>DECRETO LEY Nº25977</v>
          </cell>
        </row>
        <row r="7297">
          <cell r="B7297">
            <v>28794</v>
          </cell>
          <cell r="C7297" t="str">
            <v>MATEO</v>
          </cell>
          <cell r="D7297" t="str">
            <v>PL-28794-CM</v>
          </cell>
          <cell r="E7297" t="str">
            <v>LLENQUE CURO PERCY WILLY</v>
          </cell>
          <cell r="F7297" t="str">
            <v>ARTESANAL</v>
          </cell>
        </row>
        <row r="7298">
          <cell r="B7298">
            <v>28797</v>
          </cell>
          <cell r="C7298" t="str">
            <v>SERGIO Y ESTRELLA</v>
          </cell>
          <cell r="D7298" t="str">
            <v>SE-28797-BM</v>
          </cell>
          <cell r="E7298" t="str">
            <v>FARIAS DEL VALLE SERGIO</v>
          </cell>
          <cell r="F7298" t="str">
            <v>ARTESANAL</v>
          </cell>
        </row>
        <row r="7299">
          <cell r="B7299">
            <v>28807</v>
          </cell>
          <cell r="C7299" t="str">
            <v>LUZ DIVINA</v>
          </cell>
          <cell r="D7299" t="str">
            <v>TA-28807-BM</v>
          </cell>
          <cell r="E7299" t="str">
            <v>PERICHE LADINES EDIMER EDINSON</v>
          </cell>
          <cell r="F7299" t="str">
            <v>DECRETO LEGISLATIVO Nº1273</v>
          </cell>
        </row>
        <row r="7300">
          <cell r="B7300">
            <v>28817</v>
          </cell>
          <cell r="C7300" t="str">
            <v>APOLO II</v>
          </cell>
          <cell r="D7300" t="str">
            <v>PL-28817-BM</v>
          </cell>
          <cell r="E7300" t="str">
            <v>LOPEZ LUIS MANUEL RICHARD</v>
          </cell>
          <cell r="F7300" t="str">
            <v>ARTESANAL</v>
          </cell>
        </row>
        <row r="7301">
          <cell r="B7301">
            <v>28822</v>
          </cell>
          <cell r="C7301" t="str">
            <v>CHAY? II</v>
          </cell>
          <cell r="D7301" t="str">
            <v>IO-28822-BM</v>
          </cell>
          <cell r="E7301" t="str">
            <v>CHAY? AROCUTIPA VERONICA ;ZAPANA NINA MARTIN</v>
          </cell>
          <cell r="F7301" t="str">
            <v>ARTESANAL</v>
          </cell>
        </row>
        <row r="7302">
          <cell r="B7302">
            <v>28823</v>
          </cell>
          <cell r="C7302" t="str">
            <v>CORAZON DE JESUS</v>
          </cell>
          <cell r="D7302" t="str">
            <v>PL-28823-BM</v>
          </cell>
          <cell r="E7302" t="str">
            <v>MARTINEZ JACINTO MARCOS</v>
          </cell>
          <cell r="F7302" t="str">
            <v>ARTESANAL</v>
          </cell>
        </row>
        <row r="7303">
          <cell r="B7303">
            <v>28824</v>
          </cell>
          <cell r="C7303" t="str">
            <v>GUIAME SE?R DE MISERICORDIA</v>
          </cell>
          <cell r="D7303" t="str">
            <v>PL-28824-BM</v>
          </cell>
          <cell r="E7303" t="str">
            <v>LORO PUESCAS JUAN JOSE</v>
          </cell>
          <cell r="F7303" t="str">
            <v>ARTESANAL</v>
          </cell>
        </row>
        <row r="7304">
          <cell r="B7304">
            <v>28831</v>
          </cell>
          <cell r="C7304" t="str">
            <v>LUCERITO</v>
          </cell>
          <cell r="D7304" t="str">
            <v>HO-28831-CM</v>
          </cell>
          <cell r="E7304" t="str">
            <v>PESQUERA KEOPS S.A.C.</v>
          </cell>
          <cell r="F7304" t="str">
            <v>MENOR ESCALA (ANCHOVETA) - ARTESANAL</v>
          </cell>
        </row>
        <row r="7305">
          <cell r="B7305">
            <v>28832</v>
          </cell>
          <cell r="C7305" t="str">
            <v>FATIMA I</v>
          </cell>
          <cell r="D7305" t="str">
            <v>ZS-28832-CM</v>
          </cell>
          <cell r="E7305" t="str">
            <v>LLENQUE FIESTAS MARIA JUSTINA</v>
          </cell>
          <cell r="F7305" t="str">
            <v>MENOR ESCALA (ANCHOVETA)</v>
          </cell>
        </row>
        <row r="7306">
          <cell r="B7306">
            <v>28834</v>
          </cell>
          <cell r="C7306" t="str">
            <v>CRISTO SALVA</v>
          </cell>
          <cell r="D7306" t="str">
            <v>PL-28834-CM</v>
          </cell>
          <cell r="E7306" t="str">
            <v>SANDOVAL RIOJAS SISTA</v>
          </cell>
          <cell r="F7306" t="str">
            <v>ARTESANAL</v>
          </cell>
        </row>
        <row r="7307">
          <cell r="B7307">
            <v>28836</v>
          </cell>
          <cell r="C7307" t="str">
            <v>MARIA DEL MILAGRO</v>
          </cell>
          <cell r="D7307" t="str">
            <v>CO-28836-CM</v>
          </cell>
          <cell r="E7307" t="str">
            <v>LITANO YAMUNAQUE LEONIDAS</v>
          </cell>
          <cell r="F7307" t="str">
            <v>ARTESANAL</v>
          </cell>
        </row>
        <row r="7308">
          <cell r="B7308">
            <v>28838</v>
          </cell>
          <cell r="C7308" t="str">
            <v>MARIA CONCEPCION</v>
          </cell>
          <cell r="D7308" t="str">
            <v>ZS-28838-BM</v>
          </cell>
          <cell r="E7308" t="str">
            <v>QUEREVALU FLORES MARTIN TOMAS</v>
          </cell>
          <cell r="F7308" t="str">
            <v>ARTESANAL</v>
          </cell>
        </row>
        <row r="7309">
          <cell r="B7309">
            <v>28850</v>
          </cell>
          <cell r="C7309" t="str">
            <v>JESUS ES MI SALVADOR</v>
          </cell>
          <cell r="D7309" t="str">
            <v>PT-28850-CM</v>
          </cell>
          <cell r="E7309" t="str">
            <v>MOSCOSO TORREJON JOSE SANTOS</v>
          </cell>
          <cell r="F7309" t="str">
            <v>ARTESANAL</v>
          </cell>
        </row>
        <row r="7310">
          <cell r="B7310">
            <v>28851</v>
          </cell>
          <cell r="C7310" t="str">
            <v>SAN FRANCISCO</v>
          </cell>
          <cell r="D7310" t="str">
            <v>TA-28851-BM</v>
          </cell>
          <cell r="E7310" t="str">
            <v>JACINTO FIESTAS CARMEN ;JACINTO PERICHE DE PARDO NERY RUTH ;PARDO PAUCAR ALCIDES ;PERICHE DE JACINTO ESTHER</v>
          </cell>
          <cell r="F7310" t="str">
            <v>DECRETO LEGISLATIVO Nº1273</v>
          </cell>
        </row>
        <row r="7311">
          <cell r="B7311">
            <v>28852</v>
          </cell>
          <cell r="C7311" t="str">
            <v>MI MARGARITA II</v>
          </cell>
          <cell r="D7311" t="str">
            <v>PS-28852-BM</v>
          </cell>
          <cell r="E7311" t="str">
            <v>SOTO GARCIA RICHARD LEWIS</v>
          </cell>
          <cell r="F7311" t="str">
            <v>ARTESANAL</v>
          </cell>
        </row>
        <row r="7312">
          <cell r="B7312">
            <v>28867</v>
          </cell>
          <cell r="C7312" t="str">
            <v>MI ALEJANDRITA</v>
          </cell>
          <cell r="D7312" t="str">
            <v>TA-28867-BM</v>
          </cell>
          <cell r="E7312" t="str">
            <v>OYOLA MENDOZA MARCO ANTONIO</v>
          </cell>
          <cell r="F7312" t="str">
            <v>DECRETO LEGISLATIVO Nº1273</v>
          </cell>
        </row>
        <row r="7313">
          <cell r="B7313">
            <v>28882</v>
          </cell>
          <cell r="C7313" t="str">
            <v>WAYRA -I</v>
          </cell>
          <cell r="D7313" t="str">
            <v>IO-28882-BM</v>
          </cell>
          <cell r="E7313" t="str">
            <v>GUANILO QUIROZ CHRISTIAN MARLON ;NIETO ARELLANO TEODOSIO ESCOLASTICO</v>
          </cell>
          <cell r="F7313" t="str">
            <v>ARTESANAL</v>
          </cell>
        </row>
        <row r="7314">
          <cell r="B7314">
            <v>28884</v>
          </cell>
          <cell r="C7314" t="str">
            <v>DAMITZU Y LISSETH II</v>
          </cell>
          <cell r="D7314" t="str">
            <v>IO-28884-BM</v>
          </cell>
          <cell r="E7314" t="str">
            <v>LINARES PEREZ ZENIA BETTY</v>
          </cell>
          <cell r="F7314" t="str">
            <v>ARTESANAL</v>
          </cell>
        </row>
        <row r="7315">
          <cell r="B7315">
            <v>28885</v>
          </cell>
          <cell r="C7315" t="str">
            <v>CHANA</v>
          </cell>
          <cell r="D7315" t="str">
            <v>HO-28885-CM</v>
          </cell>
          <cell r="E7315" t="str">
            <v>MERINO BENITES ROBERTO CARLOS</v>
          </cell>
          <cell r="F7315" t="str">
            <v>ARTESANAL</v>
          </cell>
        </row>
        <row r="7316">
          <cell r="B7316">
            <v>28896</v>
          </cell>
          <cell r="C7316" t="str">
            <v>ANYELAS</v>
          </cell>
          <cell r="D7316" t="str">
            <v>PT-28896-BM</v>
          </cell>
          <cell r="E7316" t="str">
            <v>PERICHE PURIZACA FANNY ESTHER</v>
          </cell>
          <cell r="F7316" t="str">
            <v>ARTESANAL</v>
          </cell>
        </row>
        <row r="7317">
          <cell r="B7317">
            <v>28899</v>
          </cell>
          <cell r="C7317" t="str">
            <v>YHONATAN VILCA I</v>
          </cell>
          <cell r="D7317" t="str">
            <v>IO-28899-BM</v>
          </cell>
          <cell r="E7317" t="str">
            <v>CONTRERAS CRUZ CRISTINA</v>
          </cell>
          <cell r="F7317" t="str">
            <v>ARTESANAL</v>
          </cell>
        </row>
        <row r="7318">
          <cell r="B7318">
            <v>28902</v>
          </cell>
          <cell r="C7318" t="str">
            <v>JEHOVA JIREH</v>
          </cell>
          <cell r="D7318" t="str">
            <v>PL-28902-BM</v>
          </cell>
          <cell r="E7318" t="str">
            <v>JACINTO GALAN JOSE JESUS ;SANTAMARIA MAQUEN ABELARDO YOVANI ;SANTAMARIA MAQUEN DENYS JONEL ;SANTAMARIA MAQUEN JORGE LUIS</v>
          </cell>
          <cell r="F7318" t="str">
            <v>ARTESANAL</v>
          </cell>
        </row>
        <row r="7319">
          <cell r="B7319">
            <v>28903</v>
          </cell>
          <cell r="C7319" t="str">
            <v>ERICKA TEODORA</v>
          </cell>
          <cell r="D7319" t="str">
            <v>CE-28903-CM</v>
          </cell>
          <cell r="E7319" t="str">
            <v>CHAPILLIQUEN SANCHEZ MARLENY ESTHER</v>
          </cell>
          <cell r="F7319" t="str">
            <v>ARTESANAL</v>
          </cell>
        </row>
        <row r="7320">
          <cell r="B7320">
            <v>28909</v>
          </cell>
          <cell r="C7320" t="str">
            <v>JASURYT SMITH</v>
          </cell>
          <cell r="D7320" t="str">
            <v>TA-28909-BM</v>
          </cell>
          <cell r="E7320" t="str">
            <v>CARRE? SAAVEDRA EDER YDELSO</v>
          </cell>
          <cell r="F7320" t="str">
            <v>DECRETO LEGISLATIVO Nº1273</v>
          </cell>
        </row>
        <row r="7321">
          <cell r="B7321">
            <v>28910</v>
          </cell>
          <cell r="C7321" t="str">
            <v>SR DE LOS MILAGROS</v>
          </cell>
          <cell r="D7321" t="str">
            <v>TA-28910-BM</v>
          </cell>
          <cell r="E7321" t="str">
            <v>MENDOZA VARAS ISMAEL JESUS</v>
          </cell>
          <cell r="F7321" t="str">
            <v>ARTESANAL</v>
          </cell>
        </row>
        <row r="7322">
          <cell r="B7322">
            <v>28915</v>
          </cell>
          <cell r="C7322" t="str">
            <v>ZHENNA 3</v>
          </cell>
          <cell r="D7322" t="str">
            <v>CO-28915-PM</v>
          </cell>
          <cell r="E7322" t="str">
            <v>LUQUE NAVARRO ALBERTO NEPTALI</v>
          </cell>
          <cell r="F7322" t="str">
            <v>DECRETO LEY Nº25977</v>
          </cell>
        </row>
        <row r="7323">
          <cell r="B7323">
            <v>28917</v>
          </cell>
          <cell r="C7323" t="str">
            <v>SAN MIGUEL ARCANGEL VII</v>
          </cell>
          <cell r="D7323" t="str">
            <v>CO-28917-CM</v>
          </cell>
          <cell r="E7323" t="str">
            <v>REYES SIFUENTES ROMAN CLAUDIO</v>
          </cell>
          <cell r="F7323" t="str">
            <v>ARTESANAL</v>
          </cell>
        </row>
        <row r="7324">
          <cell r="B7324">
            <v>28918</v>
          </cell>
          <cell r="C7324" t="str">
            <v>PAZ Y AMOR</v>
          </cell>
          <cell r="D7324" t="str">
            <v>PL-28918-BM</v>
          </cell>
          <cell r="E7324" t="str">
            <v>BANCES LLAUCE RICARDO ;LLENQUE DE BANCES RAMOS</v>
          </cell>
          <cell r="F7324" t="str">
            <v>ARTESANAL</v>
          </cell>
        </row>
        <row r="7325">
          <cell r="B7325">
            <v>28926</v>
          </cell>
          <cell r="C7325" t="str">
            <v>SERGIO I</v>
          </cell>
          <cell r="D7325" t="str">
            <v>TA-28926-BM</v>
          </cell>
          <cell r="E7325" t="str">
            <v>CHANDUVI SANCHEZ JAVIER</v>
          </cell>
          <cell r="F7325" t="str">
            <v>ARTESANAL</v>
          </cell>
        </row>
        <row r="7326">
          <cell r="B7326">
            <v>28927</v>
          </cell>
          <cell r="C7326" t="str">
            <v>JULIO VALERIANO</v>
          </cell>
          <cell r="D7326" t="str">
            <v>CE-28927-CM</v>
          </cell>
          <cell r="E7326" t="str">
            <v>INVERSIONES VIKEYLI E.I.R.L.</v>
          </cell>
          <cell r="F7326" t="str">
            <v>LEY Nº26920</v>
          </cell>
        </row>
        <row r="7327">
          <cell r="B7327">
            <v>28951</v>
          </cell>
          <cell r="C7327" t="str">
            <v>MARIA PIA</v>
          </cell>
          <cell r="D7327" t="str">
            <v>PL-28951-CM</v>
          </cell>
          <cell r="E7327" t="str">
            <v>GALAN EFFIO CARLOS ALBERTO ;NUNTON LIZA MANUEL YONNY</v>
          </cell>
          <cell r="F7327" t="str">
            <v>ARTESANAL</v>
          </cell>
        </row>
        <row r="7328">
          <cell r="B7328">
            <v>28955</v>
          </cell>
          <cell r="C7328" t="str">
            <v>LUIS I</v>
          </cell>
          <cell r="D7328" t="str">
            <v>CE-28955-BM</v>
          </cell>
          <cell r="E7328" t="str">
            <v>VILCA VDA. DE PARDO MARIA SENOBIA</v>
          </cell>
          <cell r="F7328" t="str">
            <v>ARTESANAL</v>
          </cell>
        </row>
        <row r="7329">
          <cell r="B7329">
            <v>28957</v>
          </cell>
          <cell r="C7329" t="str">
            <v>DON JAVIER</v>
          </cell>
          <cell r="D7329" t="str">
            <v>IO-28957-BM</v>
          </cell>
          <cell r="E7329" t="str">
            <v>RIVERA TARQUI JOSE JAVIER</v>
          </cell>
          <cell r="F7329" t="str">
            <v>ARTESANAL</v>
          </cell>
        </row>
        <row r="7330">
          <cell r="B7330">
            <v>28975</v>
          </cell>
          <cell r="C7330" t="str">
            <v>MI FATIMA</v>
          </cell>
          <cell r="D7330" t="str">
            <v>SY-28975-BM</v>
          </cell>
          <cell r="E7330" t="str">
            <v>UCA?N ASENCIO JOHNY ESTEBAN</v>
          </cell>
          <cell r="F7330" t="str">
            <v>ARTESANAL</v>
          </cell>
        </row>
        <row r="7331">
          <cell r="B7331">
            <v>28977</v>
          </cell>
          <cell r="C7331" t="str">
            <v>SUSANITA I</v>
          </cell>
          <cell r="D7331" t="str">
            <v>CO-28977-CM</v>
          </cell>
          <cell r="E7331" t="str">
            <v>ELESCANO AMAYA TEOFILO GERMAN</v>
          </cell>
          <cell r="F7331" t="str">
            <v>ARTESANAL</v>
          </cell>
        </row>
        <row r="7332">
          <cell r="B7332">
            <v>28984</v>
          </cell>
          <cell r="C7332" t="str">
            <v>JORDAN</v>
          </cell>
          <cell r="D7332" t="str">
            <v>PL-28984-CM</v>
          </cell>
          <cell r="E7332" t="str">
            <v>JACINTO ISIQUE FRANCISCO ;MOSCOSO SALAZAR ISMAEL MARCELO</v>
          </cell>
          <cell r="F7332" t="str">
            <v>ARTESANAL</v>
          </cell>
        </row>
        <row r="7333">
          <cell r="B7333">
            <v>28989</v>
          </cell>
          <cell r="C7333" t="str">
            <v>DAVID ALONSO III</v>
          </cell>
          <cell r="D7333" t="str">
            <v>PL-28989-CM</v>
          </cell>
          <cell r="E7333" t="str">
            <v>GORDILLO BRITO CONNIE DENISSE</v>
          </cell>
          <cell r="F7333" t="str">
            <v>ARTESANAL</v>
          </cell>
        </row>
        <row r="7334">
          <cell r="B7334">
            <v>28997</v>
          </cell>
          <cell r="C7334" t="str">
            <v>EL PIQUERO</v>
          </cell>
          <cell r="D7334" t="str">
            <v>PT-28997-CM</v>
          </cell>
          <cell r="E7334" t="str">
            <v>ANTON ANTON GUSMAR RUBEN ;ANTON VITE MIGUEL HUMBERTO</v>
          </cell>
          <cell r="F7334" t="str">
            <v>ARTESANAL</v>
          </cell>
        </row>
        <row r="7335">
          <cell r="B7335">
            <v>29001</v>
          </cell>
          <cell r="C7335" t="str">
            <v>LUIS ANGEL</v>
          </cell>
          <cell r="D7335" t="str">
            <v>PL-29001-BM</v>
          </cell>
          <cell r="E7335" t="str">
            <v>FIESTAS FLORES LUIS GUADALUPE</v>
          </cell>
          <cell r="F7335" t="str">
            <v>ARTESANAL</v>
          </cell>
        </row>
        <row r="7336">
          <cell r="B7336">
            <v>29003</v>
          </cell>
          <cell r="C7336" t="str">
            <v>MARIA TEODORA</v>
          </cell>
          <cell r="D7336" t="str">
            <v>PL-29003-BM</v>
          </cell>
          <cell r="E7336" t="str">
            <v>BERNAL HUAMANCHUMO OSCAR</v>
          </cell>
          <cell r="F7336" t="str">
            <v>ARTESANAL</v>
          </cell>
        </row>
        <row r="7337">
          <cell r="B7337">
            <v>29012</v>
          </cell>
          <cell r="C7337" t="str">
            <v>SOLO DIOS CON SU PODER 3</v>
          </cell>
          <cell r="D7337" t="str">
            <v>CO-29012-PM</v>
          </cell>
          <cell r="E7337" t="str">
            <v>PAIVA HUAMANCHUMO SEGUNDO MANUEL</v>
          </cell>
          <cell r="F7337" t="str">
            <v>LEY Nº26920</v>
          </cell>
        </row>
        <row r="7338">
          <cell r="B7338">
            <v>29018</v>
          </cell>
          <cell r="C7338" t="str">
            <v>ZARIN</v>
          </cell>
          <cell r="D7338" t="str">
            <v>CE-29018-CM</v>
          </cell>
          <cell r="E7338" t="str">
            <v>ZAVALETA PE? HEBER MANUEL</v>
          </cell>
          <cell r="F7338" t="str">
            <v>ARTESANAL</v>
          </cell>
        </row>
        <row r="7339">
          <cell r="B7339">
            <v>29019</v>
          </cell>
          <cell r="C7339" t="str">
            <v>VALESHKA Y ROSALINA I</v>
          </cell>
          <cell r="D7339" t="str">
            <v>IO-29019-BM</v>
          </cell>
          <cell r="E7339" t="str">
            <v>FALCON GUERRERO OSCAR ROKY</v>
          </cell>
          <cell r="F7339" t="str">
            <v>ARTESANAL</v>
          </cell>
        </row>
        <row r="7340">
          <cell r="B7340">
            <v>29020</v>
          </cell>
          <cell r="C7340" t="str">
            <v>MI LUCERITO</v>
          </cell>
          <cell r="D7340" t="str">
            <v>SY-29020-BM</v>
          </cell>
          <cell r="E7340" t="str">
            <v>HIPOLITO SAGASTEGUI JESSICA ROXANA</v>
          </cell>
          <cell r="F7340" t="str">
            <v>ARTESANAL</v>
          </cell>
        </row>
        <row r="7341">
          <cell r="B7341">
            <v>29024</v>
          </cell>
          <cell r="C7341" t="str">
            <v>KIMBERLY</v>
          </cell>
          <cell r="D7341" t="str">
            <v>SY-29024-BM</v>
          </cell>
          <cell r="E7341" t="str">
            <v>BACA CHAVEZ LILIAM JUSTA</v>
          </cell>
          <cell r="F7341" t="str">
            <v>ARTESANAL</v>
          </cell>
        </row>
        <row r="7342">
          <cell r="B7342">
            <v>29025</v>
          </cell>
          <cell r="C7342" t="str">
            <v>BENDICION DE JEHOVA</v>
          </cell>
          <cell r="D7342" t="str">
            <v>TA-29025-BM</v>
          </cell>
          <cell r="E7342" t="str">
            <v>PANTA PERICHE SANTOS VICENTE</v>
          </cell>
          <cell r="F7342" t="str">
            <v>ARTESANAL</v>
          </cell>
        </row>
        <row r="7343">
          <cell r="B7343">
            <v>29028</v>
          </cell>
          <cell r="C7343" t="str">
            <v>FAUSTO</v>
          </cell>
          <cell r="D7343" t="str">
            <v>PT-29028-CM</v>
          </cell>
          <cell r="E7343" t="str">
            <v>PAZO REYES FAUSTO EDUARDO</v>
          </cell>
          <cell r="F7343" t="str">
            <v>MENOR ESCALA (ANCHOVETA)</v>
          </cell>
        </row>
        <row r="7344">
          <cell r="B7344">
            <v>29030</v>
          </cell>
          <cell r="C7344" t="str">
            <v>ANALI</v>
          </cell>
          <cell r="D7344" t="str">
            <v>IO-29030-BM</v>
          </cell>
          <cell r="E7344" t="str">
            <v>MAMANI ARIAS ZENOBIA</v>
          </cell>
          <cell r="F7344" t="str">
            <v>ARTESANAL</v>
          </cell>
        </row>
        <row r="7345">
          <cell r="B7345">
            <v>29036</v>
          </cell>
          <cell r="C7345" t="str">
            <v>MI LADY I</v>
          </cell>
          <cell r="D7345" t="str">
            <v>CO-29036-BM</v>
          </cell>
          <cell r="E7345" t="str">
            <v>VIVAS PRIETO BUENAVENTURA</v>
          </cell>
          <cell r="F7345" t="str">
            <v>ARTESANAL</v>
          </cell>
        </row>
        <row r="7346">
          <cell r="B7346">
            <v>29037</v>
          </cell>
          <cell r="C7346" t="str">
            <v>LA PIRAMIDE</v>
          </cell>
          <cell r="D7346" t="str">
            <v>CO-29037-CM</v>
          </cell>
          <cell r="E7346" t="str">
            <v>SANTAMARIA SANTISTEBAN JOSE RAUL</v>
          </cell>
          <cell r="F7346" t="str">
            <v>MENOR ESCALA (ANCHOVETA) - ARTESANAL</v>
          </cell>
        </row>
        <row r="7347">
          <cell r="B7347">
            <v>29039</v>
          </cell>
          <cell r="C7347" t="str">
            <v>ANDES 52</v>
          </cell>
          <cell r="D7347" t="str">
            <v>CE-29039-PM</v>
          </cell>
          <cell r="E7347" t="str">
            <v>CFG INVESTMENT S.A.C.</v>
          </cell>
          <cell r="F7347" t="str">
            <v>DECRETO LEY Nº25977</v>
          </cell>
        </row>
        <row r="7348">
          <cell r="B7348">
            <v>29040</v>
          </cell>
          <cell r="C7348" t="str">
            <v>DON LUCHO</v>
          </cell>
          <cell r="D7348" t="str">
            <v>PL-29040-CM</v>
          </cell>
          <cell r="E7348" t="str">
            <v>BANCES SUCLUPE JAMES GUSTAVO</v>
          </cell>
          <cell r="F7348" t="str">
            <v>ARTESANAL</v>
          </cell>
        </row>
        <row r="7349">
          <cell r="B7349">
            <v>29042</v>
          </cell>
          <cell r="C7349" t="str">
            <v>MI ELMER</v>
          </cell>
          <cell r="D7349" t="str">
            <v>PL-29042-CM</v>
          </cell>
          <cell r="E7349" t="str">
            <v>FIESTAS MARTINEZ LILIANA ESTHER ;FIESTAS PANTA JORGE MARCIAL ;PANTA SANCHEZ JUAN FRANCISCO</v>
          </cell>
          <cell r="F7349" t="str">
            <v>ARTESANAL</v>
          </cell>
        </row>
        <row r="7350">
          <cell r="B7350">
            <v>29043</v>
          </cell>
          <cell r="C7350" t="str">
            <v>JHOCKSAN OMAR</v>
          </cell>
          <cell r="D7350" t="str">
            <v>TA-29043-BM</v>
          </cell>
          <cell r="E7350" t="str">
            <v>GUTIERREZ CRUZ DE QUEREVALU CARMEN ROSA ;QUEREVALU AMAYA OMAR</v>
          </cell>
          <cell r="F7350" t="str">
            <v>ARTESANAL</v>
          </cell>
        </row>
        <row r="7351">
          <cell r="B7351">
            <v>29044</v>
          </cell>
          <cell r="C7351" t="str">
            <v>SAMUEL</v>
          </cell>
          <cell r="D7351" t="str">
            <v>TA-29044-BM</v>
          </cell>
          <cell r="E7351" t="str">
            <v>GUZMAN ARANDA EDITA ROSSANA ;MOSCOSO MALDONADO ANGEL ISMAEL</v>
          </cell>
          <cell r="F7351" t="str">
            <v>DECRETO LEGISLATIVO Nº1273</v>
          </cell>
        </row>
        <row r="7352">
          <cell r="B7352">
            <v>29059</v>
          </cell>
          <cell r="C7352" t="str">
            <v>ROSSJOEL II</v>
          </cell>
          <cell r="D7352" t="str">
            <v>IO-29059-BM</v>
          </cell>
          <cell r="E7352" t="str">
            <v>BLAS CUTIPA JOEL FAUSTINO</v>
          </cell>
          <cell r="F7352" t="str">
            <v>ARTESANAL</v>
          </cell>
        </row>
        <row r="7353">
          <cell r="B7353">
            <v>29066</v>
          </cell>
          <cell r="C7353" t="str">
            <v>LA LIBERTAD</v>
          </cell>
          <cell r="D7353" t="str">
            <v>TA-29066-BM</v>
          </cell>
          <cell r="E7353" t="str">
            <v>CARCAMO NIZAMA SEGUNDO ARTEMIO</v>
          </cell>
          <cell r="F7353" t="str">
            <v>ARTESANAL</v>
          </cell>
        </row>
        <row r="7354">
          <cell r="B7354">
            <v>29067</v>
          </cell>
          <cell r="C7354" t="str">
            <v>EL SHADDAI</v>
          </cell>
          <cell r="D7354" t="str">
            <v>TA-29067-BM</v>
          </cell>
          <cell r="E7354" t="str">
            <v>BELTRAN SARRIN ARELIS GINA</v>
          </cell>
          <cell r="F7354" t="str">
            <v>DECRETO LEGISLATIVO Nº1273</v>
          </cell>
        </row>
        <row r="7355">
          <cell r="B7355">
            <v>29072</v>
          </cell>
          <cell r="C7355" t="str">
            <v>MACANA</v>
          </cell>
          <cell r="D7355" t="str">
            <v>TA-29072-BM</v>
          </cell>
          <cell r="E7355" t="str">
            <v>AZABACHE HILARIO ROCIO DEL PILAR</v>
          </cell>
          <cell r="F7355" t="str">
            <v>ARTESANAL</v>
          </cell>
        </row>
        <row r="7356">
          <cell r="B7356">
            <v>29079</v>
          </cell>
          <cell r="C7356" t="str">
            <v>SAN PEDRO II</v>
          </cell>
          <cell r="D7356" t="str">
            <v>IO-29079-BM</v>
          </cell>
          <cell r="E7356" t="str">
            <v>CONDORI QUISPE ALEJANDRO</v>
          </cell>
          <cell r="F7356" t="str">
            <v>ARTESANAL</v>
          </cell>
        </row>
        <row r="7357">
          <cell r="B7357">
            <v>29090</v>
          </cell>
          <cell r="C7357" t="str">
            <v>LA BENDICION DE MI DIOS I</v>
          </cell>
          <cell r="D7357" t="str">
            <v>TA-29090-BM</v>
          </cell>
          <cell r="E7357" t="str">
            <v>ROJAS CARBONELL JOSE EDUARDO</v>
          </cell>
          <cell r="F7357" t="str">
            <v>DECRETO LEGISLATIVO Nº1273</v>
          </cell>
        </row>
        <row r="7358">
          <cell r="B7358">
            <v>29091</v>
          </cell>
          <cell r="C7358" t="str">
            <v>DON JULIO I</v>
          </cell>
          <cell r="D7358" t="str">
            <v>CE-29091-CM</v>
          </cell>
          <cell r="E7358" t="str">
            <v>CAMPOS DE MOY LILIAM MARIA</v>
          </cell>
          <cell r="F7358" t="str">
            <v>MENOR ESCALA (ANCHOVETA) - ARTESANAL</v>
          </cell>
        </row>
        <row r="7359">
          <cell r="B7359">
            <v>29094</v>
          </cell>
          <cell r="C7359" t="str">
            <v>MARIA JULITA 2</v>
          </cell>
          <cell r="D7359" t="str">
            <v>CE-29094-BM</v>
          </cell>
          <cell r="E7359" t="str">
            <v>MORENO GARCIA JULIA LUISA</v>
          </cell>
          <cell r="F7359" t="str">
            <v>MENOR ESCALA (ANCHOVETA)</v>
          </cell>
        </row>
        <row r="7360">
          <cell r="B7360">
            <v>29096</v>
          </cell>
          <cell r="C7360" t="str">
            <v>JESUS DEL NORTE</v>
          </cell>
          <cell r="D7360" t="str">
            <v>CE-29096-BM</v>
          </cell>
          <cell r="E7360" t="str">
            <v>LARA QUISPE JOSE LUIS</v>
          </cell>
          <cell r="F7360" t="str">
            <v>ARTESANAL</v>
          </cell>
        </row>
        <row r="7361">
          <cell r="B7361">
            <v>29097</v>
          </cell>
          <cell r="C7361" t="str">
            <v>DINAHI</v>
          </cell>
          <cell r="D7361" t="str">
            <v>IO-29097-BM</v>
          </cell>
          <cell r="E7361" t="str">
            <v>MAMANI CONDORI IRENE FLORA ;QUISPE CHURA DANIEL</v>
          </cell>
          <cell r="F7361" t="str">
            <v>ARTESANAL</v>
          </cell>
        </row>
        <row r="7362">
          <cell r="B7362">
            <v>29100</v>
          </cell>
          <cell r="C7362" t="str">
            <v>DON MANUEL II</v>
          </cell>
          <cell r="D7362" t="str">
            <v>PT-29100-PM</v>
          </cell>
          <cell r="E7362" t="str">
            <v>TEMOCHE PUESCAS CRISTINA ISIDORA ;TEMOCHE PUESCAS DANIEL</v>
          </cell>
          <cell r="F7362" t="str">
            <v>LEY Nº26920</v>
          </cell>
        </row>
        <row r="7363">
          <cell r="B7363">
            <v>29103</v>
          </cell>
          <cell r="C7363" t="str">
            <v>EBEN EZER</v>
          </cell>
          <cell r="D7363" t="str">
            <v>PL-29103-CM</v>
          </cell>
          <cell r="E7363" t="str">
            <v>MONZON ZEVALLOS GLADYS DE LOURDES ;TEJADA MERA LUIS ALBERTO</v>
          </cell>
          <cell r="F7363" t="str">
            <v>ARTESANAL</v>
          </cell>
        </row>
        <row r="7364">
          <cell r="B7364">
            <v>29107</v>
          </cell>
          <cell r="C7364" t="str">
            <v>JUANECO</v>
          </cell>
          <cell r="D7364" t="str">
            <v>IO-29107-BM</v>
          </cell>
          <cell r="E7364" t="str">
            <v>EYZAGUIRRE ZEBALLOS JUAN DE DIOS</v>
          </cell>
          <cell r="F7364" t="str">
            <v>ARTESANAL</v>
          </cell>
        </row>
        <row r="7365">
          <cell r="B7365">
            <v>29110</v>
          </cell>
          <cell r="C7365" t="str">
            <v>SOLEMAR</v>
          </cell>
          <cell r="D7365" t="str">
            <v>CO-29110-BM</v>
          </cell>
          <cell r="E7365" t="str">
            <v>INVERSIONES SOLEMAR S.A.C.</v>
          </cell>
          <cell r="F7365" t="str">
            <v>MENOR ESCALA (ANCHOVETA) - ARTESANAL</v>
          </cell>
        </row>
        <row r="7366">
          <cell r="B7366">
            <v>29111</v>
          </cell>
          <cell r="C7366" t="str">
            <v>LUIS ALBERTO</v>
          </cell>
          <cell r="D7366" t="str">
            <v>CO-29111-BM</v>
          </cell>
          <cell r="E7366" t="str">
            <v>GONZALES PAZ CARLOS MAURICIO</v>
          </cell>
          <cell r="F7366" t="str">
            <v>DECRETO LEGISLATIVO Nº1273</v>
          </cell>
        </row>
        <row r="7367">
          <cell r="B7367">
            <v>29113</v>
          </cell>
          <cell r="C7367" t="str">
            <v>CORAZON DE MARIA II</v>
          </cell>
          <cell r="D7367" t="str">
            <v>PL-29113-BM</v>
          </cell>
          <cell r="E7367" t="str">
            <v>LORO FIESTAS SIMON SANTIAGO ;LORO GALAN JAIME MIGUEL ;LORO GALAN SANTOS VICTOR ;LORO GALAN TOMAS FORTUNATO ;MARTINEZ FIESTAS WALTHER ALFREDO</v>
          </cell>
          <cell r="F7367" t="str">
            <v>ARTESANAL</v>
          </cell>
        </row>
        <row r="7368">
          <cell r="B7368">
            <v>29114</v>
          </cell>
          <cell r="C7368" t="str">
            <v>BENITO EL VENCEDOR</v>
          </cell>
          <cell r="D7368" t="str">
            <v>ZS-29114-BM</v>
          </cell>
          <cell r="E7368" t="str">
            <v>ORTIZ YESQUEN BENITO</v>
          </cell>
          <cell r="F7368" t="str">
            <v>DECRETO LEGISLATIVO Nº1273</v>
          </cell>
        </row>
        <row r="7369">
          <cell r="B7369">
            <v>29121</v>
          </cell>
          <cell r="C7369" t="str">
            <v>RICMAR</v>
          </cell>
          <cell r="D7369" t="str">
            <v>IO-29121-BM</v>
          </cell>
          <cell r="E7369" t="str">
            <v>LUPACA COTRADO JORGE ;PRADO CONDORAY OCTAVIA</v>
          </cell>
          <cell r="F7369" t="str">
            <v>ARTESANAL</v>
          </cell>
        </row>
        <row r="7370">
          <cell r="B7370">
            <v>29123</v>
          </cell>
          <cell r="C7370" t="str">
            <v>ATENCIO IV</v>
          </cell>
          <cell r="D7370" t="str">
            <v>IO-29123-CM</v>
          </cell>
          <cell r="E7370" t="str">
            <v>ATENCIO LLANO CIPRIANO ;MAQUERA MAQUERA SONIA VIVIANA</v>
          </cell>
          <cell r="F7370" t="str">
            <v>ARTESANAL</v>
          </cell>
        </row>
        <row r="7371">
          <cell r="B7371">
            <v>29124</v>
          </cell>
          <cell r="C7371" t="str">
            <v>CAPULINA Y BENI I</v>
          </cell>
          <cell r="D7371" t="str">
            <v>IO-29124-BM</v>
          </cell>
          <cell r="E7371" t="str">
            <v>APAZA PURIZACA VALENTIN ;FLORES FLORES MENCIA ADOLFA</v>
          </cell>
          <cell r="F7371" t="str">
            <v>ARTESANAL</v>
          </cell>
        </row>
        <row r="7372">
          <cell r="B7372">
            <v>29129</v>
          </cell>
          <cell r="C7372" t="str">
            <v>EL CISNE</v>
          </cell>
          <cell r="D7372" t="str">
            <v>TA-29129-BM</v>
          </cell>
          <cell r="E7372" t="str">
            <v>CARRASCO SANDOVAL LILIA CONSUELO</v>
          </cell>
          <cell r="F7372" t="str">
            <v>ARTESANAL</v>
          </cell>
        </row>
        <row r="7373">
          <cell r="B7373">
            <v>29137</v>
          </cell>
          <cell r="C7373" t="str">
            <v>BRYAN I</v>
          </cell>
          <cell r="D7373" t="str">
            <v>PS-29137-BM</v>
          </cell>
          <cell r="E7373" t="str">
            <v>CORTEZ DE GUTTI GLORIA ;DEL PINO LLAUCA GLADYS MERCEDES ;GUTTY DE LA CRUZ ENRIQUE OSWALDO</v>
          </cell>
          <cell r="F7373" t="str">
            <v>DECRETO LEGISLATIVO Nº1273</v>
          </cell>
        </row>
        <row r="7374">
          <cell r="B7374">
            <v>29142</v>
          </cell>
          <cell r="C7374" t="str">
            <v>MARYLOE</v>
          </cell>
          <cell r="D7374" t="str">
            <v>SE-29142-BM</v>
          </cell>
          <cell r="E7374" t="str">
            <v>HUAURA PE? CIRILO LUIS</v>
          </cell>
          <cell r="F7374" t="str">
            <v>ARTESANAL</v>
          </cell>
        </row>
        <row r="7375">
          <cell r="B7375">
            <v>29144</v>
          </cell>
          <cell r="C7375" t="str">
            <v>JUAN CESAR</v>
          </cell>
          <cell r="D7375" t="str">
            <v>SE-29144-BM</v>
          </cell>
          <cell r="E7375" t="str">
            <v>CASTILLO GRANDA JUAN CESAR</v>
          </cell>
          <cell r="F7375" t="str">
            <v>DECRETO LEGISLATIVO Nº1273</v>
          </cell>
        </row>
        <row r="7376">
          <cell r="B7376">
            <v>29145</v>
          </cell>
          <cell r="C7376" t="str">
            <v>EUMY</v>
          </cell>
          <cell r="D7376" t="str">
            <v>SE-29145-BM</v>
          </cell>
          <cell r="E7376" t="str">
            <v>ONCOY LEON APOLINARIO ;RAMIREZ MONSALVE EUMERIA</v>
          </cell>
          <cell r="F7376" t="str">
            <v>ARTESANAL</v>
          </cell>
        </row>
        <row r="7377">
          <cell r="B7377">
            <v>29150</v>
          </cell>
          <cell r="C7377" t="str">
            <v>PAOLA MATEA</v>
          </cell>
          <cell r="D7377" t="str">
            <v>PL-29150-BM</v>
          </cell>
          <cell r="E7377" t="str">
            <v>PUESCAS LLENQUE MARIA</v>
          </cell>
          <cell r="F7377" t="str">
            <v>DS. 006-2016-PRODUCE</v>
          </cell>
        </row>
        <row r="7378">
          <cell r="B7378">
            <v>29151</v>
          </cell>
          <cell r="C7378" t="str">
            <v>BENDICION DE DIOS</v>
          </cell>
          <cell r="D7378" t="str">
            <v>PL-29151-BM</v>
          </cell>
          <cell r="E7378" t="str">
            <v>ECHEANDIA TU?QUE YOHANA ;LORO GALAN FELIX ALFREDO</v>
          </cell>
          <cell r="F7378" t="str">
            <v>ARTESANAL</v>
          </cell>
        </row>
        <row r="7379">
          <cell r="B7379">
            <v>29152</v>
          </cell>
          <cell r="C7379" t="str">
            <v>JHON DAVID</v>
          </cell>
          <cell r="D7379" t="str">
            <v>PL-29152-BM</v>
          </cell>
          <cell r="E7379" t="str">
            <v>VALDERA VALDERA JOSE DE LA ROSA</v>
          </cell>
          <cell r="F7379" t="str">
            <v>ARTESANAL</v>
          </cell>
        </row>
        <row r="7380">
          <cell r="B7380">
            <v>29156</v>
          </cell>
          <cell r="C7380" t="str">
            <v>MI JOSE III</v>
          </cell>
          <cell r="D7380" t="str">
            <v>CO-29156-CM</v>
          </cell>
          <cell r="E7380" t="str">
            <v>PAZO LLENQUE WILFREDO JOSE</v>
          </cell>
          <cell r="F7380" t="str">
            <v>ARTESANAL</v>
          </cell>
        </row>
        <row r="7381">
          <cell r="B7381">
            <v>29161</v>
          </cell>
          <cell r="C7381" t="str">
            <v>CIPRI</v>
          </cell>
          <cell r="D7381" t="str">
            <v>CE-29161-BM</v>
          </cell>
          <cell r="E7381" t="str">
            <v>SALINAS CADILLO HENRY DAVID</v>
          </cell>
          <cell r="F7381" t="str">
            <v>ARTESANAL</v>
          </cell>
        </row>
        <row r="7382">
          <cell r="B7382">
            <v>29163</v>
          </cell>
          <cell r="C7382" t="str">
            <v>AVE FENIX</v>
          </cell>
          <cell r="D7382" t="str">
            <v>TA-29163-BM</v>
          </cell>
          <cell r="E7382" t="str">
            <v>CLAVIJO ZAPATA MARIA</v>
          </cell>
          <cell r="F7382" t="str">
            <v>ARTESANAL</v>
          </cell>
        </row>
        <row r="7383">
          <cell r="B7383">
            <v>29169</v>
          </cell>
          <cell r="C7383" t="str">
            <v>FLYPPER</v>
          </cell>
          <cell r="D7383" t="str">
            <v>IO-29169-BM</v>
          </cell>
          <cell r="E7383" t="str">
            <v>ASOCIACION DE PESCADORES ARTESANALES BOCA DEL RIO</v>
          </cell>
          <cell r="F7383" t="str">
            <v>ARTESANAL</v>
          </cell>
        </row>
        <row r="7384">
          <cell r="B7384">
            <v>29170</v>
          </cell>
          <cell r="C7384" t="str">
            <v>MOISES ADAN</v>
          </cell>
          <cell r="D7384" t="str">
            <v>IO-29170-BM</v>
          </cell>
          <cell r="E7384" t="str">
            <v>LANCHIPA ADRIAZOLA ELOY AURELIO</v>
          </cell>
          <cell r="F7384" t="str">
            <v>ARTESANAL</v>
          </cell>
        </row>
        <row r="7385">
          <cell r="B7385">
            <v>29171</v>
          </cell>
          <cell r="C7385" t="str">
            <v>COLCA I</v>
          </cell>
          <cell r="D7385" t="str">
            <v>IO-29171-BM</v>
          </cell>
          <cell r="E7385" t="str">
            <v>HUAMANI DIAZ RENE CONCEPCION ;RIVERA NINATAYPE PELAGIA</v>
          </cell>
          <cell r="F7385" t="str">
            <v>ARTESANAL</v>
          </cell>
        </row>
        <row r="7386">
          <cell r="B7386">
            <v>29172</v>
          </cell>
          <cell r="C7386" t="str">
            <v>COLCA II</v>
          </cell>
          <cell r="D7386" t="str">
            <v>IO-29172-BM</v>
          </cell>
          <cell r="E7386" t="str">
            <v>HUAMANI DIAZ RENE CONCEPCION ;RIVERA NINATAYPE PELAGIA</v>
          </cell>
          <cell r="F7386" t="str">
            <v>ARTESANAL</v>
          </cell>
        </row>
        <row r="7387">
          <cell r="B7387">
            <v>29174</v>
          </cell>
          <cell r="C7387" t="str">
            <v>MI JUANA ANGELICA</v>
          </cell>
          <cell r="D7387" t="str">
            <v>PL-29174-CM</v>
          </cell>
          <cell r="E7387" t="str">
            <v>MORALES DE BANCES JUANA EROTIDA</v>
          </cell>
          <cell r="F7387" t="str">
            <v>ARTESANAL</v>
          </cell>
        </row>
        <row r="7388">
          <cell r="B7388">
            <v>29175</v>
          </cell>
          <cell r="C7388" t="str">
            <v>JUAN MANUEL</v>
          </cell>
          <cell r="D7388" t="str">
            <v>PL-29175-BM</v>
          </cell>
          <cell r="E7388" t="str">
            <v>EFFIO ARROYO MANUEL</v>
          </cell>
          <cell r="F7388" t="str">
            <v>ARTESANAL</v>
          </cell>
        </row>
        <row r="7389">
          <cell r="B7389">
            <v>29176</v>
          </cell>
          <cell r="C7389" t="str">
            <v>DON SEFERINO</v>
          </cell>
          <cell r="D7389" t="str">
            <v>PL-29176-PM</v>
          </cell>
          <cell r="E7389" t="str">
            <v>CORPORACION GAT S.A.C.</v>
          </cell>
          <cell r="F7389" t="str">
            <v>LEY Nº26920</v>
          </cell>
        </row>
        <row r="7390">
          <cell r="B7390">
            <v>29179</v>
          </cell>
          <cell r="C7390" t="str">
            <v>MELANY</v>
          </cell>
          <cell r="D7390" t="str">
            <v>IO-29179-BM</v>
          </cell>
          <cell r="E7390" t="str">
            <v>MANCHEGO CCAMA NOELIA MILAGROS</v>
          </cell>
          <cell r="F7390" t="str">
            <v>ARTESANAL</v>
          </cell>
        </row>
        <row r="7391">
          <cell r="B7391">
            <v>29186</v>
          </cell>
          <cell r="C7391" t="str">
            <v>ANYELAS II</v>
          </cell>
          <cell r="D7391" t="str">
            <v>PT-29186-BM</v>
          </cell>
          <cell r="E7391" t="str">
            <v>PERICHE PURIZACA FANNY ESTHER ;RUIZ PAIBA ANDRES</v>
          </cell>
          <cell r="F7391" t="str">
            <v>ARTESANAL</v>
          </cell>
        </row>
        <row r="7392">
          <cell r="B7392">
            <v>29194</v>
          </cell>
          <cell r="C7392" t="str">
            <v>MANOTAS I</v>
          </cell>
          <cell r="D7392" t="str">
            <v>IO-29194-BM</v>
          </cell>
          <cell r="E7392" t="str">
            <v>HUIRACOCHA CCASO YOLA LORENA ;QUISPE VILCA ALBERTO EDWIN</v>
          </cell>
          <cell r="F7392" t="str">
            <v>ARTESANAL</v>
          </cell>
        </row>
        <row r="7393">
          <cell r="B7393">
            <v>29200</v>
          </cell>
          <cell r="C7393" t="str">
            <v>MILAGROSA CRUZ DE CHALPON</v>
          </cell>
          <cell r="D7393" t="str">
            <v>ZS-29200-CM</v>
          </cell>
          <cell r="E7393" t="str">
            <v>LLENQUE FIESTAS RICHARD ARNALDO</v>
          </cell>
          <cell r="F7393" t="str">
            <v>ARTESANAL</v>
          </cell>
        </row>
        <row r="7394">
          <cell r="B7394">
            <v>29203</v>
          </cell>
          <cell r="C7394" t="str">
            <v>EL LOBO I</v>
          </cell>
          <cell r="D7394" t="str">
            <v>CE-29203-BM</v>
          </cell>
          <cell r="E7394" t="str">
            <v>OTINIANO CARBAJAL ELMER</v>
          </cell>
          <cell r="F7394" t="str">
            <v>ARTESANAL</v>
          </cell>
        </row>
        <row r="7395">
          <cell r="B7395">
            <v>29206</v>
          </cell>
          <cell r="C7395" t="str">
            <v>SAMANTHA II</v>
          </cell>
          <cell r="D7395" t="str">
            <v>IO-29206-BM</v>
          </cell>
          <cell r="E7395" t="str">
            <v>HEREDIA SULCA DORA VERONICA ;TICA ROMERO FELIX</v>
          </cell>
          <cell r="F7395" t="str">
            <v>ARTESANAL</v>
          </cell>
        </row>
        <row r="7396">
          <cell r="B7396">
            <v>29207</v>
          </cell>
          <cell r="C7396" t="str">
            <v>LISBETH</v>
          </cell>
          <cell r="D7396" t="str">
            <v>IO-29207-BM</v>
          </cell>
          <cell r="E7396" t="str">
            <v>CORRALES RIVERA JUAN JOSE</v>
          </cell>
          <cell r="F7396" t="str">
            <v>ARTESANAL</v>
          </cell>
        </row>
        <row r="7397">
          <cell r="B7397">
            <v>29208</v>
          </cell>
          <cell r="C7397" t="str">
            <v>MARTHA ISABEL</v>
          </cell>
          <cell r="D7397" t="str">
            <v>PL-29208-BM</v>
          </cell>
          <cell r="E7397" t="str">
            <v>LLONTO ACOSTA CRISTINA ;QUEREBALU MACO EUGENIO GREGORIO</v>
          </cell>
          <cell r="F7397" t="str">
            <v>ARTESANAL</v>
          </cell>
        </row>
        <row r="7398">
          <cell r="B7398">
            <v>29210</v>
          </cell>
          <cell r="C7398" t="str">
            <v>ROSSY ALEXANDRA</v>
          </cell>
          <cell r="D7398" t="str">
            <v>PL-29210-CM</v>
          </cell>
          <cell r="E7398" t="str">
            <v>TEJADA SIPION WILLIANS ORLANDO</v>
          </cell>
          <cell r="F7398" t="str">
            <v>ARTESANAL</v>
          </cell>
        </row>
        <row r="7399">
          <cell r="B7399">
            <v>29212</v>
          </cell>
          <cell r="C7399" t="str">
            <v>LEON DE JUDA</v>
          </cell>
          <cell r="D7399" t="str">
            <v>TA-29212-BM</v>
          </cell>
          <cell r="E7399" t="str">
            <v>BARRO PRECIADO SANTOS</v>
          </cell>
          <cell r="F7399" t="str">
            <v>ARTESANAL</v>
          </cell>
        </row>
        <row r="7400">
          <cell r="B7400">
            <v>29214</v>
          </cell>
          <cell r="C7400" t="str">
            <v>EL SERRANO III</v>
          </cell>
          <cell r="D7400" t="str">
            <v>TA-29214-BM</v>
          </cell>
          <cell r="E7400" t="str">
            <v>QUITO YLARIO PAULO CESAR</v>
          </cell>
          <cell r="F7400" t="str">
            <v>ARTESANAL</v>
          </cell>
        </row>
        <row r="7401">
          <cell r="B7401">
            <v>29219</v>
          </cell>
          <cell r="C7401" t="str">
            <v>MI ANDREITA</v>
          </cell>
          <cell r="D7401" t="str">
            <v>PL-29219-CM</v>
          </cell>
          <cell r="E7401" t="str">
            <v>GRUPO NUNTON S.A.C.</v>
          </cell>
          <cell r="F7401" t="str">
            <v>LEY Nº26920</v>
          </cell>
        </row>
        <row r="7402">
          <cell r="B7402">
            <v>29224</v>
          </cell>
          <cell r="C7402" t="str">
            <v>GUILLERMO</v>
          </cell>
          <cell r="D7402" t="str">
            <v>PT-29224-CM</v>
          </cell>
          <cell r="E7402" t="str">
            <v>CHERRE PERICHE GUILLERMO ENRIQUE</v>
          </cell>
          <cell r="F7402" t="str">
            <v>ARTESANAL</v>
          </cell>
        </row>
        <row r="7403">
          <cell r="B7403">
            <v>29228</v>
          </cell>
          <cell r="C7403" t="str">
            <v>JESUS MI CAPITAN</v>
          </cell>
          <cell r="D7403" t="str">
            <v>PL-29228-CM</v>
          </cell>
          <cell r="E7403" t="str">
            <v>FARRO SANCHEZ SEGUNDO TEOFILO</v>
          </cell>
          <cell r="F7403" t="str">
            <v>ARTESANAL</v>
          </cell>
        </row>
        <row r="7404">
          <cell r="B7404">
            <v>29230</v>
          </cell>
          <cell r="C7404" t="str">
            <v>MI NOELIA</v>
          </cell>
          <cell r="D7404" t="str">
            <v>PL-29230-BM</v>
          </cell>
          <cell r="E7404" t="str">
            <v>FIESTAS CHIRINOS JUAN WILMER</v>
          </cell>
          <cell r="F7404" t="str">
            <v>ARTESANAL</v>
          </cell>
        </row>
        <row r="7405">
          <cell r="B7405">
            <v>29247</v>
          </cell>
          <cell r="C7405" t="str">
            <v>MI RAFAELITO</v>
          </cell>
          <cell r="D7405" t="str">
            <v>CE-29247-BM</v>
          </cell>
          <cell r="E7405" t="str">
            <v>SANCHEZ ULLOA JUANA ROSA</v>
          </cell>
          <cell r="F7405" t="str">
            <v>ARTESANAL</v>
          </cell>
        </row>
        <row r="7406">
          <cell r="B7406">
            <v>29249</v>
          </cell>
          <cell r="C7406" t="str">
            <v>NI? JESUS</v>
          </cell>
          <cell r="D7406" t="str">
            <v>CO-29249-BM</v>
          </cell>
          <cell r="E7406" t="str">
            <v>PANTA MORALES JULIO WALTER</v>
          </cell>
          <cell r="F7406" t="str">
            <v>ARTESANAL</v>
          </cell>
        </row>
        <row r="7407">
          <cell r="B7407">
            <v>29251</v>
          </cell>
          <cell r="C7407" t="str">
            <v>ANGHELO</v>
          </cell>
          <cell r="D7407" t="str">
            <v>CE-29251-BM</v>
          </cell>
          <cell r="E7407" t="str">
            <v>LEZMA RIOS YTALO VICENTE</v>
          </cell>
          <cell r="F7407" t="str">
            <v>DECRETO LEGISLATIVO Nº1273</v>
          </cell>
        </row>
        <row r="7408">
          <cell r="B7408">
            <v>29255</v>
          </cell>
          <cell r="C7408" t="str">
            <v>MILAGROS</v>
          </cell>
          <cell r="D7408" t="str">
            <v>IO-29255-BM</v>
          </cell>
          <cell r="E7408" t="str">
            <v>CONDORI ACHO VICTOR</v>
          </cell>
          <cell r="F7408" t="str">
            <v>ARTESANAL</v>
          </cell>
        </row>
        <row r="7409">
          <cell r="B7409">
            <v>29256</v>
          </cell>
          <cell r="C7409" t="str">
            <v>OSO POLAR II</v>
          </cell>
          <cell r="D7409" t="str">
            <v>IO-29256-CM</v>
          </cell>
          <cell r="E7409" t="str">
            <v>MAMANI MANZANEDA ANDRES ;PINO MAMANI MARIA CRISTINA</v>
          </cell>
          <cell r="F7409" t="str">
            <v>ARTESANAL</v>
          </cell>
        </row>
        <row r="7410">
          <cell r="B7410">
            <v>29257</v>
          </cell>
          <cell r="C7410" t="str">
            <v>PAYASONIC I</v>
          </cell>
          <cell r="D7410" t="str">
            <v>IO-29257-BM</v>
          </cell>
          <cell r="E7410" t="str">
            <v>QUISPE VILCANQUI SOFIA</v>
          </cell>
          <cell r="F7410" t="str">
            <v>ARTESANAL</v>
          </cell>
        </row>
        <row r="7411">
          <cell r="B7411">
            <v>29259</v>
          </cell>
          <cell r="C7411" t="str">
            <v>LUZ MARIA</v>
          </cell>
          <cell r="D7411" t="str">
            <v>PL-29259-CM</v>
          </cell>
          <cell r="E7411" t="str">
            <v>FIESTAS SANTISTEBAN GLADYS MARITZA</v>
          </cell>
          <cell r="F7411" t="str">
            <v>ARTESANAL</v>
          </cell>
        </row>
        <row r="7412">
          <cell r="B7412">
            <v>29269</v>
          </cell>
          <cell r="C7412" t="str">
            <v>MARIA CECILIA II</v>
          </cell>
          <cell r="D7412" t="str">
            <v>PS-29269-BM</v>
          </cell>
          <cell r="E7412" t="str">
            <v>BULNES ALARCON GIOVANNA ;TORRES CHACALIAZA JUAN ANTONIO</v>
          </cell>
          <cell r="F7412" t="str">
            <v>DECRETO LEGISLATIVO Nº1273</v>
          </cell>
        </row>
        <row r="7413">
          <cell r="B7413">
            <v>29276</v>
          </cell>
          <cell r="C7413" t="str">
            <v>ZODIAC I</v>
          </cell>
          <cell r="D7413" t="str">
            <v>PL-29276-CM</v>
          </cell>
          <cell r="E7413" t="str">
            <v>OP7 PESCA S.A.C.</v>
          </cell>
          <cell r="F7413" t="str">
            <v>ARTESANAL</v>
          </cell>
        </row>
        <row r="7414">
          <cell r="B7414">
            <v>29277</v>
          </cell>
          <cell r="C7414" t="str">
            <v>EMANUEL</v>
          </cell>
          <cell r="D7414" t="str">
            <v>PL-29277-BM</v>
          </cell>
          <cell r="E7414" t="str">
            <v>PAZOS SANCHEZ MARIA NAZARIA ;PUESCAS GALAN JOSE ABRAHAM</v>
          </cell>
          <cell r="F7414" t="str">
            <v>ARTESANAL</v>
          </cell>
        </row>
        <row r="7415">
          <cell r="B7415">
            <v>29278</v>
          </cell>
          <cell r="C7415" t="str">
            <v>MARIA PAZ</v>
          </cell>
          <cell r="D7415" t="str">
            <v>PL-29278-BM</v>
          </cell>
          <cell r="E7415" t="str">
            <v>FIESTAS AYASTA EDWIN SANTOS ;FIESTAS JACINTO LUZ ESTHER</v>
          </cell>
          <cell r="F7415" t="str">
            <v>ARTESANAL</v>
          </cell>
        </row>
        <row r="7416">
          <cell r="B7416">
            <v>29283</v>
          </cell>
          <cell r="C7416" t="str">
            <v>HERMANOS MAYTA II</v>
          </cell>
          <cell r="D7416" t="str">
            <v>IO-29283-BM</v>
          </cell>
          <cell r="E7416" t="str">
            <v>MAYTA CHUCUYA ESTEBAN ;MAYTA CHUCUYA GERMAN</v>
          </cell>
          <cell r="F7416" t="str">
            <v>ARTESANAL</v>
          </cell>
        </row>
        <row r="7417">
          <cell r="B7417">
            <v>29284</v>
          </cell>
          <cell r="C7417" t="str">
            <v>HERMANOS MAYTA I</v>
          </cell>
          <cell r="D7417" t="str">
            <v>IO-29284-BM</v>
          </cell>
          <cell r="E7417" t="str">
            <v>MAYTA CHUCUYA MARGARITA ;MAYTA CHUCUYA SEFERINO</v>
          </cell>
          <cell r="F7417" t="str">
            <v>ARTESANAL</v>
          </cell>
        </row>
        <row r="7418">
          <cell r="B7418">
            <v>29285</v>
          </cell>
          <cell r="C7418" t="str">
            <v>LUIS ARTURO V</v>
          </cell>
          <cell r="D7418" t="str">
            <v>IO-29285-BM</v>
          </cell>
          <cell r="E7418" t="str">
            <v>MARIACA NIETO DE BUENO EDUARDA</v>
          </cell>
          <cell r="F7418" t="str">
            <v>ARTESANAL</v>
          </cell>
        </row>
        <row r="7419">
          <cell r="B7419">
            <v>29296</v>
          </cell>
          <cell r="C7419" t="str">
            <v>AMAZONAS 6</v>
          </cell>
          <cell r="D7419" t="str">
            <v>PT-29296-CM</v>
          </cell>
          <cell r="E7419" t="str">
            <v>VITE CHEVEZ MARTIN ;VITE CHEVEZ ROSA ELENA</v>
          </cell>
          <cell r="F7419" t="str">
            <v>ARTESANAL</v>
          </cell>
        </row>
        <row r="7420">
          <cell r="B7420">
            <v>29303</v>
          </cell>
          <cell r="C7420" t="str">
            <v>MI MERI</v>
          </cell>
          <cell r="D7420" t="str">
            <v>PL-29303-CM</v>
          </cell>
          <cell r="E7420" t="str">
            <v>JAIME SUCLUPE SIESQUEN</v>
          </cell>
          <cell r="F7420" t="str">
            <v>ARTESANAL</v>
          </cell>
        </row>
        <row r="7421">
          <cell r="B7421">
            <v>29327</v>
          </cell>
          <cell r="C7421" t="str">
            <v>PELUSA I</v>
          </cell>
          <cell r="D7421" t="str">
            <v>PL-29327-CM</v>
          </cell>
          <cell r="E7421" t="str">
            <v>GIONCADA LLANOS ANGELA GISELE</v>
          </cell>
          <cell r="F7421" t="str">
            <v>MENOR ESCALA (ANCHOVETA) - ARTESANAL</v>
          </cell>
        </row>
        <row r="7422">
          <cell r="B7422">
            <v>29329</v>
          </cell>
          <cell r="C7422" t="str">
            <v>DON MIGUEL</v>
          </cell>
          <cell r="D7422" t="str">
            <v>CO-29329-BM</v>
          </cell>
          <cell r="E7422" t="str">
            <v>MARTINEZ CHIRINOS FIDEL PONCIANO</v>
          </cell>
          <cell r="F7422" t="str">
            <v>ARTESANAL</v>
          </cell>
        </row>
        <row r="7423">
          <cell r="B7423">
            <v>29330</v>
          </cell>
          <cell r="C7423" t="str">
            <v>DAYANA POR SIEMPRE</v>
          </cell>
          <cell r="D7423" t="str">
            <v>CO-29330-BM</v>
          </cell>
          <cell r="E7423" t="str">
            <v>CHANCO SANCHEZ PEDRO ALBERTO</v>
          </cell>
          <cell r="F7423" t="str">
            <v>DECRETO LEGISLATIVO Nº1273</v>
          </cell>
        </row>
        <row r="7424">
          <cell r="B7424">
            <v>29332</v>
          </cell>
          <cell r="C7424" t="str">
            <v>MU?Z I</v>
          </cell>
          <cell r="D7424" t="str">
            <v>IO-29332-CM</v>
          </cell>
          <cell r="E7424" t="str">
            <v>BUTRON SONCCO TEODORO</v>
          </cell>
          <cell r="F7424" t="str">
            <v>ARTESANAL</v>
          </cell>
        </row>
        <row r="7425">
          <cell r="B7425">
            <v>29354</v>
          </cell>
          <cell r="C7425" t="str">
            <v>EL GENIO I</v>
          </cell>
          <cell r="D7425" t="str">
            <v>IO-29354-BM</v>
          </cell>
          <cell r="E7425" t="str">
            <v>GONZALES UGALDE ZOILO JUAN ;PEREZ MAMANI BLANCA MERCEDES</v>
          </cell>
          <cell r="F7425" t="str">
            <v>ARTESANAL</v>
          </cell>
        </row>
        <row r="7426">
          <cell r="B7426">
            <v>29355</v>
          </cell>
          <cell r="C7426" t="str">
            <v>MAKO III</v>
          </cell>
          <cell r="D7426" t="str">
            <v>IO-29355-BM</v>
          </cell>
          <cell r="E7426" t="str">
            <v>QUISPE FRAQUITA CARLOS ALBERTO</v>
          </cell>
          <cell r="F7426" t="str">
            <v>ARTESANAL</v>
          </cell>
        </row>
        <row r="7427">
          <cell r="B7427">
            <v>29368</v>
          </cell>
          <cell r="C7427" t="str">
            <v>MI SANTO SE?R</v>
          </cell>
          <cell r="D7427" t="str">
            <v>SY-29368-BM</v>
          </cell>
          <cell r="E7427" t="str">
            <v>MU?Z ALVA WILLIAM JAIME</v>
          </cell>
          <cell r="F7427" t="str">
            <v>ARTESANAL</v>
          </cell>
        </row>
        <row r="7428">
          <cell r="B7428">
            <v>29369</v>
          </cell>
          <cell r="C7428" t="str">
            <v>MI JULIO</v>
          </cell>
          <cell r="D7428" t="str">
            <v>SY-29369-BM</v>
          </cell>
          <cell r="E7428" t="str">
            <v>AZA?RO GUTIERREZ JOSE LUIS</v>
          </cell>
          <cell r="F7428" t="str">
            <v>ARTESANAL</v>
          </cell>
        </row>
        <row r="7429">
          <cell r="B7429">
            <v>29371</v>
          </cell>
          <cell r="C7429" t="str">
            <v>CHRIS DANESSY MANUELITA</v>
          </cell>
          <cell r="D7429" t="str">
            <v>CO-29371-BM</v>
          </cell>
          <cell r="E7429" t="str">
            <v>PANTA ECA GUADALUPE ;YOUNG TORRES MARCO ANTONIO</v>
          </cell>
          <cell r="F7429" t="str">
            <v>MENOR ESCALA (ANCHOVETA)</v>
          </cell>
        </row>
        <row r="7430">
          <cell r="B7430">
            <v>29375</v>
          </cell>
          <cell r="C7430" t="str">
            <v>RS1</v>
          </cell>
          <cell r="D7430" t="str">
            <v>TA-29375-BM</v>
          </cell>
          <cell r="E7430" t="str">
            <v>PANTA RAMIREZ RAMOS</v>
          </cell>
          <cell r="F7430" t="str">
            <v>DS. 006-2016-PRODUCE</v>
          </cell>
        </row>
        <row r="7431">
          <cell r="B7431">
            <v>29376</v>
          </cell>
          <cell r="C7431" t="str">
            <v>BARCA DE JESUS</v>
          </cell>
          <cell r="D7431" t="str">
            <v>TA-29376-BM</v>
          </cell>
          <cell r="E7431" t="str">
            <v>CESIAS LOPEZ JESSICA JACQUELINE</v>
          </cell>
          <cell r="F7431" t="str">
            <v>ARTESANAL</v>
          </cell>
        </row>
        <row r="7432">
          <cell r="B7432">
            <v>29381</v>
          </cell>
          <cell r="C7432" t="str">
            <v>WESTELLA</v>
          </cell>
          <cell r="D7432" t="str">
            <v>CO-29381-PM</v>
          </cell>
          <cell r="E7432" t="str">
            <v>CFG INVESTMENT S.A.C.</v>
          </cell>
          <cell r="F7432" t="str">
            <v>DECRETO LEY Nº25977</v>
          </cell>
        </row>
        <row r="7433">
          <cell r="B7433">
            <v>29391</v>
          </cell>
          <cell r="C7433" t="str">
            <v>HNOS TORRES I</v>
          </cell>
          <cell r="D7433" t="str">
            <v>PT-29391-BM</v>
          </cell>
          <cell r="E7433" t="str">
            <v>TORRES ORE DEMETRIO</v>
          </cell>
          <cell r="F7433" t="str">
            <v>ARTESANAL</v>
          </cell>
        </row>
        <row r="7434">
          <cell r="B7434">
            <v>29395</v>
          </cell>
          <cell r="C7434" t="str">
            <v>AMAZONAS 8</v>
          </cell>
          <cell r="D7434" t="str">
            <v>TA-29395-CM</v>
          </cell>
          <cell r="E7434" t="str">
            <v>LOTUMAR E.I.R.L.</v>
          </cell>
          <cell r="F7434" t="str">
            <v>ARTESANAL</v>
          </cell>
        </row>
        <row r="7435">
          <cell r="B7435">
            <v>29396</v>
          </cell>
          <cell r="C7435" t="str">
            <v>AMAZONAS 9</v>
          </cell>
          <cell r="D7435" t="str">
            <v>TA-29396-CM</v>
          </cell>
          <cell r="E7435" t="str">
            <v>PESQUERA MAVI S.R.L.</v>
          </cell>
          <cell r="F7435" t="str">
            <v>MENOR ESCALA (ANCHOVETA)</v>
          </cell>
        </row>
        <row r="7436">
          <cell r="B7436">
            <v>29404</v>
          </cell>
          <cell r="C7436" t="str">
            <v>ADRIAN JOSUE</v>
          </cell>
          <cell r="D7436" t="str">
            <v>TA-29404-BM</v>
          </cell>
          <cell r="E7436" t="str">
            <v>PALOMINO VILLEGAS FLOR DE MARIA ;ZAPATA SANTOS JOSE SERAFIN</v>
          </cell>
          <cell r="F7436" t="str">
            <v>ARTESANAL</v>
          </cell>
        </row>
        <row r="7437">
          <cell r="B7437">
            <v>29405</v>
          </cell>
          <cell r="C7437" t="str">
            <v>ATENCIO III</v>
          </cell>
          <cell r="D7437" t="str">
            <v>IO-29405-BM</v>
          </cell>
          <cell r="E7437" t="str">
            <v>ATENCIO LLANO CIPRIANO ;MAQUERA MAQUERA SONIA VIVIANA</v>
          </cell>
          <cell r="F7437" t="str">
            <v>ARTESANAL</v>
          </cell>
        </row>
        <row r="7438">
          <cell r="B7438">
            <v>29416</v>
          </cell>
          <cell r="C7438" t="str">
            <v>MACABI 10</v>
          </cell>
          <cell r="D7438" t="str">
            <v>CE-29416-PM</v>
          </cell>
          <cell r="E7438" t="str">
            <v>RH ADMINISTRACIONES S.A.</v>
          </cell>
          <cell r="F7438" t="str">
            <v>DECRETO LEY Nº25977</v>
          </cell>
        </row>
        <row r="7439">
          <cell r="B7439">
            <v>29417</v>
          </cell>
          <cell r="C7439" t="str">
            <v>AMAZONAS</v>
          </cell>
          <cell r="D7439" t="str">
            <v>CE-29417-CM</v>
          </cell>
          <cell r="E7439" t="str">
            <v>CUMPA QUESQUEN VICENTA ;SIPION ATENCIO ALEXANDER DAVIDUVIC</v>
          </cell>
          <cell r="F7439" t="str">
            <v>ARTESANAL</v>
          </cell>
        </row>
        <row r="7440">
          <cell r="B7440">
            <v>29424</v>
          </cell>
          <cell r="C7440" t="str">
            <v>MARIA MAXIMINA</v>
          </cell>
          <cell r="D7440" t="str">
            <v>CE-29424-CM</v>
          </cell>
          <cell r="E7440" t="str">
            <v>FERNANDEZ MALCA EDINSON KEVIL</v>
          </cell>
          <cell r="F7440" t="str">
            <v>MENOR ESCALA (ANCHOVETA) - ARTESANAL</v>
          </cell>
        </row>
        <row r="7441">
          <cell r="B7441">
            <v>29425</v>
          </cell>
          <cell r="C7441" t="str">
            <v>SE?R CAUTIVO</v>
          </cell>
          <cell r="D7441" t="str">
            <v>PT-29425-CM</v>
          </cell>
          <cell r="E7441" t="str">
            <v>RUMICHE ECHE CARLOS ABEL</v>
          </cell>
          <cell r="F7441" t="str">
            <v>ARTESANAL</v>
          </cell>
        </row>
        <row r="7442">
          <cell r="B7442">
            <v>29427</v>
          </cell>
          <cell r="C7442" t="str">
            <v>SANTA</v>
          </cell>
          <cell r="D7442" t="str">
            <v>CE-29427-CM</v>
          </cell>
          <cell r="E7442" t="str">
            <v>SIPION ATENCIO ALEXANDER DAVIDUVIC</v>
          </cell>
          <cell r="F7442" t="str">
            <v>ARTESANAL</v>
          </cell>
        </row>
        <row r="7443">
          <cell r="B7443">
            <v>29429</v>
          </cell>
          <cell r="C7443" t="str">
            <v>SAN MIGUEL ARCANGEL IX</v>
          </cell>
          <cell r="D7443" t="str">
            <v>CO-29429-BM</v>
          </cell>
          <cell r="E7443" t="str">
            <v>REYES SIFUENTES ROMAN CLAUDIO ;TORRES AMEZ DE REYES OLINDA</v>
          </cell>
          <cell r="F7443" t="str">
            <v>ARTESANAL</v>
          </cell>
        </row>
        <row r="7444">
          <cell r="B7444">
            <v>29434</v>
          </cell>
          <cell r="C7444" t="str">
            <v>MI JOSE</v>
          </cell>
          <cell r="D7444" t="str">
            <v>PL-29434-CM</v>
          </cell>
          <cell r="E7444" t="str">
            <v>CASTRO VASQUEZ JOSE ENRIQUE</v>
          </cell>
          <cell r="F7444" t="str">
            <v>MENOR ESCALA (ANCHOVETA)</v>
          </cell>
        </row>
        <row r="7445">
          <cell r="B7445">
            <v>29450</v>
          </cell>
          <cell r="C7445" t="str">
            <v>EL MARINO CRIS WILL III</v>
          </cell>
          <cell r="D7445" t="str">
            <v>CO-29450-BM</v>
          </cell>
          <cell r="E7445" t="str">
            <v>MALCA QUINTANA CARMEN ROSA</v>
          </cell>
          <cell r="F7445" t="str">
            <v>ARTESANAL</v>
          </cell>
        </row>
        <row r="7446">
          <cell r="B7446">
            <v>29455</v>
          </cell>
          <cell r="C7446" t="str">
            <v>JESUS NAZARENO</v>
          </cell>
          <cell r="D7446" t="str">
            <v>TA-29455-BM</v>
          </cell>
          <cell r="E7446" t="str">
            <v>HERNANDEZ CUBAS DOYLER WALTER</v>
          </cell>
          <cell r="F7446" t="str">
            <v>ARTESANAL</v>
          </cell>
        </row>
        <row r="7447">
          <cell r="B7447">
            <v>29456</v>
          </cell>
          <cell r="C7447" t="str">
            <v>SHALON</v>
          </cell>
          <cell r="D7447" t="str">
            <v>TA-29456-CM</v>
          </cell>
          <cell r="E7447" t="str">
            <v>ECCA JACINTO JUAN ;ECCA JACINTO SEBASTIAN</v>
          </cell>
          <cell r="F7447" t="str">
            <v>ARTESANAL</v>
          </cell>
        </row>
        <row r="7448">
          <cell r="B7448">
            <v>29457</v>
          </cell>
          <cell r="C7448" t="str">
            <v>STEPHANO I</v>
          </cell>
          <cell r="D7448" t="str">
            <v>SE-29457-BM</v>
          </cell>
          <cell r="E7448" t="str">
            <v>PASTOR VARGAS ALIXON JOSE</v>
          </cell>
          <cell r="F7448" t="str">
            <v>ARTESANAL</v>
          </cell>
        </row>
        <row r="7449">
          <cell r="B7449">
            <v>29458</v>
          </cell>
          <cell r="C7449" t="str">
            <v>MI GRACIELITA</v>
          </cell>
          <cell r="D7449" t="str">
            <v>TA-29458-BM</v>
          </cell>
          <cell r="E7449" t="str">
            <v>FIESTAS FIESTAS LORENS ;SANCHEZ FIESTAS HECTOR CLEMENTE</v>
          </cell>
          <cell r="F7449" t="str">
            <v>ARTESANAL</v>
          </cell>
        </row>
        <row r="7450">
          <cell r="B7450">
            <v>29464</v>
          </cell>
          <cell r="C7450" t="str">
            <v>SANTISIMA CRUZ DE ZAPALLAL</v>
          </cell>
          <cell r="D7450" t="str">
            <v>CO-29464-BM</v>
          </cell>
          <cell r="E7450" t="str">
            <v>RAMOS SANCHEZ JESUS MANUEL TEODORO ;RAMOS SANCHEZ RAFAEL MARTIN</v>
          </cell>
          <cell r="F7450" t="str">
            <v>ARTESANAL</v>
          </cell>
        </row>
        <row r="7451">
          <cell r="B7451">
            <v>29466</v>
          </cell>
          <cell r="C7451" t="str">
            <v>YORMAN JOSE</v>
          </cell>
          <cell r="D7451" t="str">
            <v>PL-29466-BM</v>
          </cell>
          <cell r="E7451" t="str">
            <v>LOPEZ MONTEZA JOSE WALTER</v>
          </cell>
          <cell r="F7451" t="str">
            <v>MENOR ESCALA</v>
          </cell>
        </row>
        <row r="7452">
          <cell r="B7452">
            <v>29470</v>
          </cell>
          <cell r="C7452" t="str">
            <v>MILAGRO DEL SE?R</v>
          </cell>
          <cell r="D7452" t="str">
            <v>TA-29470-CM</v>
          </cell>
          <cell r="E7452" t="str">
            <v>PANTA PANTA JUAN ;PANTA PANTA NICOLAS</v>
          </cell>
          <cell r="F7452" t="str">
            <v>ARTESANAL</v>
          </cell>
        </row>
        <row r="7453">
          <cell r="B7453">
            <v>29471</v>
          </cell>
          <cell r="C7453" t="str">
            <v>CARLOS DANIEL</v>
          </cell>
          <cell r="D7453" t="str">
            <v>CO-29471-BM</v>
          </cell>
          <cell r="E7453" t="str">
            <v>FIESTAS PUESCAS LUCY ELVIRA ;LOZANO LOPEZ TOMASITA</v>
          </cell>
          <cell r="F7453" t="str">
            <v>ARTESANAL</v>
          </cell>
        </row>
        <row r="7454">
          <cell r="B7454">
            <v>29472</v>
          </cell>
          <cell r="C7454" t="str">
            <v>MI ALEJANDRO</v>
          </cell>
          <cell r="D7454" t="str">
            <v>TA-29472-BM</v>
          </cell>
          <cell r="E7454" t="str">
            <v>LINDAO MARQUEZ CARLOS ALEJANDRO</v>
          </cell>
          <cell r="F7454" t="str">
            <v>ARTESANAL</v>
          </cell>
        </row>
        <row r="7455">
          <cell r="B7455">
            <v>29473</v>
          </cell>
          <cell r="C7455" t="str">
            <v>VICTORIA ELENA</v>
          </cell>
          <cell r="D7455" t="str">
            <v>CO-29473-BM</v>
          </cell>
          <cell r="E7455" t="str">
            <v>TRANSPORTES ANGHELLO S.A.C.</v>
          </cell>
          <cell r="F7455" t="str">
            <v>MENOR ESCALA (ANCHOVETA)</v>
          </cell>
        </row>
        <row r="7456">
          <cell r="B7456">
            <v>29474</v>
          </cell>
          <cell r="C7456" t="str">
            <v>EL NAZARENO</v>
          </cell>
          <cell r="D7456" t="str">
            <v>SY-29474-BM</v>
          </cell>
          <cell r="E7456" t="str">
            <v>MORALES MORENO FRANCISCO WILFREDO</v>
          </cell>
          <cell r="F7456" t="str">
            <v>ARTESANAL</v>
          </cell>
        </row>
        <row r="7457">
          <cell r="B7457">
            <v>29475</v>
          </cell>
          <cell r="C7457" t="str">
            <v>EL DELFIN</v>
          </cell>
          <cell r="D7457" t="str">
            <v>CO-29475-CM</v>
          </cell>
          <cell r="E7457" t="str">
            <v>DIEZ MALCA ESTUARDO EUSEBIO ;MEZA GUZMAN ELIZABETH DAPNE</v>
          </cell>
          <cell r="F7457" t="str">
            <v>MENOR ESCALA (ANCHOVETA) - ARTESANAL</v>
          </cell>
        </row>
        <row r="7458">
          <cell r="B7458">
            <v>29479</v>
          </cell>
          <cell r="C7458" t="str">
            <v>MI JOSELIN</v>
          </cell>
          <cell r="D7458" t="str">
            <v>PS-29479-BM</v>
          </cell>
          <cell r="E7458" t="str">
            <v>AQUIJE LAZARO ERNIE JOHAN</v>
          </cell>
          <cell r="F7458" t="str">
            <v>DECRETO LEGISLATIVO Nº1273</v>
          </cell>
        </row>
        <row r="7459">
          <cell r="B7459">
            <v>29481</v>
          </cell>
          <cell r="C7459" t="str">
            <v>LUIS EDGAR I</v>
          </cell>
          <cell r="D7459" t="str">
            <v>IO-29481-BM</v>
          </cell>
          <cell r="E7459" t="str">
            <v>CHOQUECOTA ARO LUIS EDGAR</v>
          </cell>
          <cell r="F7459" t="str">
            <v>ARTESANAL</v>
          </cell>
        </row>
        <row r="7460">
          <cell r="B7460">
            <v>29484</v>
          </cell>
          <cell r="C7460" t="str">
            <v>DAYAIR</v>
          </cell>
          <cell r="D7460" t="str">
            <v>CO-29484-CM</v>
          </cell>
          <cell r="E7460" t="str">
            <v>PTC ARMADORES SAC</v>
          </cell>
          <cell r="F7460" t="str">
            <v>MENOR ESCALA (ANCHOVETA)</v>
          </cell>
        </row>
        <row r="7461">
          <cell r="B7461">
            <v>29494</v>
          </cell>
          <cell r="C7461" t="str">
            <v>ALEX ALBERTO</v>
          </cell>
          <cell r="D7461" t="str">
            <v>PL-29494-CM</v>
          </cell>
          <cell r="E7461" t="str">
            <v>GORDILLO OROSCO ANNA FERMINA</v>
          </cell>
          <cell r="F7461" t="str">
            <v>ARTESANAL</v>
          </cell>
        </row>
        <row r="7462">
          <cell r="B7462">
            <v>29501</v>
          </cell>
          <cell r="C7462" t="str">
            <v>ROSA Y VICKY</v>
          </cell>
          <cell r="D7462" t="str">
            <v>IO-29501-BM</v>
          </cell>
          <cell r="E7462" t="str">
            <v>JARECCA MAMANI VICTORIA SOLEDAD ;MARTINEZ SILVA DE FLORES ROSA ISABEL</v>
          </cell>
          <cell r="F7462" t="str">
            <v>ARTESANAL</v>
          </cell>
        </row>
        <row r="7463">
          <cell r="B7463">
            <v>29506</v>
          </cell>
          <cell r="C7463" t="str">
            <v>LUZ Y MAR</v>
          </cell>
          <cell r="D7463" t="str">
            <v>PL-29506-BM</v>
          </cell>
          <cell r="E7463" t="str">
            <v>MATSUOKA DE VEJARANO ADA NOEMI</v>
          </cell>
          <cell r="F7463" t="str">
            <v>ARTESANAL</v>
          </cell>
        </row>
        <row r="7464">
          <cell r="B7464">
            <v>29508</v>
          </cell>
          <cell r="C7464" t="str">
            <v>JULIO I</v>
          </cell>
          <cell r="D7464" t="str">
            <v>PL-29508-CM</v>
          </cell>
          <cell r="E7464" t="str">
            <v>ACOSTA RIVERA CARLOS ENRIQUE ;ACOSTA RIVERA JUAN MIGUEL ;ACOSTA RIVERA CARLOS HUMBERTO</v>
          </cell>
          <cell r="F7464" t="str">
            <v>MENOR ESCALA</v>
          </cell>
        </row>
        <row r="7465">
          <cell r="B7465">
            <v>29521</v>
          </cell>
          <cell r="C7465" t="str">
            <v>TRES HERMANOS</v>
          </cell>
          <cell r="D7465" t="str">
            <v>CE-29521-BM</v>
          </cell>
          <cell r="E7465" t="str">
            <v>ALBARRAN NAVEDA HENRY ALBERTO</v>
          </cell>
          <cell r="F7465" t="str">
            <v>DECRETO LEGISLATIVO Nº1273</v>
          </cell>
        </row>
        <row r="7466">
          <cell r="B7466">
            <v>29542</v>
          </cell>
          <cell r="C7466" t="str">
            <v>MARIA JESUS</v>
          </cell>
          <cell r="D7466" t="str">
            <v>PL-29542-BM</v>
          </cell>
          <cell r="E7466" t="str">
            <v>BANCES LLONTO FRANCISCO</v>
          </cell>
          <cell r="F7466" t="str">
            <v>ARTESANAL</v>
          </cell>
        </row>
        <row r="7467">
          <cell r="B7467">
            <v>29545</v>
          </cell>
          <cell r="C7467" t="str">
            <v>DO? CARMEN</v>
          </cell>
          <cell r="D7467" t="str">
            <v>IO-29545-BM</v>
          </cell>
          <cell r="E7467" t="str">
            <v>VENTURA MAMANI JUANA</v>
          </cell>
          <cell r="F7467" t="str">
            <v>ARTESANAL</v>
          </cell>
        </row>
        <row r="7468">
          <cell r="B7468">
            <v>29547</v>
          </cell>
          <cell r="C7468" t="str">
            <v>DON TEODORO IV</v>
          </cell>
          <cell r="D7468" t="str">
            <v>PT-29547-BM</v>
          </cell>
          <cell r="E7468" t="str">
            <v>ALVARADO ALAYO TEODORO EDILBERTO</v>
          </cell>
          <cell r="F7468" t="str">
            <v>ARTESANAL</v>
          </cell>
        </row>
        <row r="7469">
          <cell r="B7469">
            <v>29548</v>
          </cell>
          <cell r="C7469" t="str">
            <v>DON GONZALO</v>
          </cell>
          <cell r="D7469" t="str">
            <v>CO-29548-CM</v>
          </cell>
          <cell r="E7469" t="str">
            <v>FIESTAS FIESTAS HUMBERTO NICOLAS ;PAZO DE FIESTAS MARTINA</v>
          </cell>
          <cell r="F7469" t="str">
            <v>ARTESANAL</v>
          </cell>
        </row>
        <row r="7470">
          <cell r="B7470">
            <v>29550</v>
          </cell>
          <cell r="C7470" t="str">
            <v>JERUSALEN</v>
          </cell>
          <cell r="D7470" t="str">
            <v>PL-29550-CM</v>
          </cell>
          <cell r="E7470" t="str">
            <v>PALMA URCIA JOSE ELOY</v>
          </cell>
          <cell r="F7470" t="str">
            <v>ARTESANAL</v>
          </cell>
        </row>
        <row r="7471">
          <cell r="B7471">
            <v>29552</v>
          </cell>
          <cell r="C7471" t="str">
            <v>MI UNICO DIOS JEHOVA</v>
          </cell>
          <cell r="D7471" t="str">
            <v>PT-29552-CM</v>
          </cell>
          <cell r="E7471" t="str">
            <v>CHAFLOQUE QUINTANA DE FIESTAS MANUELA ;FIESTAS QUEREVALU JOSE JULIO</v>
          </cell>
          <cell r="F7471" t="str">
            <v>ARTESANAL</v>
          </cell>
        </row>
        <row r="7472">
          <cell r="B7472">
            <v>29555</v>
          </cell>
          <cell r="C7472" t="str">
            <v>GUTIERREZ II</v>
          </cell>
          <cell r="D7472" t="str">
            <v>IO-29555-BM</v>
          </cell>
          <cell r="E7472" t="str">
            <v>LIMACHI MAMANI ELSA ;MAMANI ARI JAIME DANIEL</v>
          </cell>
          <cell r="F7472" t="str">
            <v>ARTESANAL</v>
          </cell>
        </row>
        <row r="7473">
          <cell r="B7473">
            <v>29556</v>
          </cell>
          <cell r="C7473" t="str">
            <v>CRISTO REDENTOR</v>
          </cell>
          <cell r="D7473" t="str">
            <v>CE-29556-PM</v>
          </cell>
          <cell r="E7473" t="str">
            <v>OROSCO CASTRO JOSE ROSARIO</v>
          </cell>
          <cell r="F7473" t="str">
            <v>LEY Nº26920</v>
          </cell>
        </row>
        <row r="7474">
          <cell r="B7474">
            <v>29557</v>
          </cell>
          <cell r="C7474" t="str">
            <v>JUNIOR</v>
          </cell>
          <cell r="D7474" t="str">
            <v>SY-29557-BM</v>
          </cell>
          <cell r="E7474" t="str">
            <v>TRUJILLO DIAZ MARIA YSABEL</v>
          </cell>
          <cell r="F7474" t="str">
            <v>ARTESANAL</v>
          </cell>
        </row>
        <row r="7475">
          <cell r="B7475">
            <v>29558</v>
          </cell>
          <cell r="C7475" t="str">
            <v>VALERY</v>
          </cell>
          <cell r="D7475" t="str">
            <v>IO-29558-BM</v>
          </cell>
          <cell r="E7475" t="str">
            <v>CONDORI COPARI GENARA ;GAMARRA ALOJA RAFAEL ;MESA CABRERA DOMINGO ;RAMIREZ DE GAMARRA GENOVEVA ADELAIDA</v>
          </cell>
          <cell r="F7475" t="str">
            <v>ARTESANAL</v>
          </cell>
        </row>
        <row r="7476">
          <cell r="B7476">
            <v>29559</v>
          </cell>
          <cell r="C7476" t="str">
            <v>CRUZ ISABEL I</v>
          </cell>
          <cell r="D7476" t="str">
            <v>PL-29559-BM</v>
          </cell>
          <cell r="E7476" t="str">
            <v>HUAMANCHUMO BERNAL JUAN ;HUAMANCHUMO BERNAL MARGARITA ;HUAMANCHUMO BERNAL MARIA LAURA ;HUAMANCHUMO BERNAL MARTINA ;HUAMANCHUMO DE MILLONES ROSA ISABEL</v>
          </cell>
          <cell r="F7476" t="str">
            <v>ARTESANAL</v>
          </cell>
        </row>
        <row r="7477">
          <cell r="B7477">
            <v>29565</v>
          </cell>
          <cell r="C7477" t="str">
            <v>GUIAME SE?R CAUTIVO</v>
          </cell>
          <cell r="D7477" t="str">
            <v>PT-29565-CM</v>
          </cell>
          <cell r="E7477" t="str">
            <v>CONSORCIO MUZA S.A.C</v>
          </cell>
          <cell r="F7477" t="str">
            <v>LEY Nº26920</v>
          </cell>
        </row>
        <row r="7478">
          <cell r="B7478">
            <v>29568</v>
          </cell>
          <cell r="C7478" t="str">
            <v>JANETT</v>
          </cell>
          <cell r="D7478" t="str">
            <v>CE-29568-CM</v>
          </cell>
          <cell r="E7478" t="str">
            <v>ARTESANALES DEL SANTA S.A.C.</v>
          </cell>
          <cell r="F7478" t="str">
            <v>MENOR ESCALA (ANCHOVETA) - ARTESANAL</v>
          </cell>
        </row>
        <row r="7479">
          <cell r="B7479">
            <v>29569</v>
          </cell>
          <cell r="C7479" t="str">
            <v>EL SHADDAI</v>
          </cell>
          <cell r="D7479" t="str">
            <v>PL-29569-CM</v>
          </cell>
          <cell r="E7479" t="str">
            <v>GORDILLO JACINTO MANUELA</v>
          </cell>
          <cell r="F7479" t="str">
            <v>ARTESANAL</v>
          </cell>
        </row>
        <row r="7480">
          <cell r="B7480">
            <v>29570</v>
          </cell>
          <cell r="C7480" t="str">
            <v>MECHITA II</v>
          </cell>
          <cell r="D7480" t="str">
            <v>PL-29570-BM</v>
          </cell>
          <cell r="E7480" t="str">
            <v>PASCO ASCENCIO JULIO CESAR</v>
          </cell>
          <cell r="F7480" t="str">
            <v>ARTESANAL</v>
          </cell>
        </row>
        <row r="7481">
          <cell r="B7481">
            <v>29571</v>
          </cell>
          <cell r="C7481" t="str">
            <v>SANTA TERESITA</v>
          </cell>
          <cell r="D7481" t="str">
            <v>CO-29571-CM</v>
          </cell>
          <cell r="E7481" t="str">
            <v>JACINTO PANTA HUGO ALBERTO ;PANTA RAMIREZ (F) JOSE SANTOS</v>
          </cell>
          <cell r="F7481" t="str">
            <v>ARTESANAL</v>
          </cell>
        </row>
        <row r="7482">
          <cell r="B7482">
            <v>29572</v>
          </cell>
          <cell r="C7482" t="str">
            <v>MARCO JUAN II</v>
          </cell>
          <cell r="D7482" t="str">
            <v>PS-29572-BM</v>
          </cell>
          <cell r="E7482" t="str">
            <v>CAMPOS PADILLA LUZ SOLEDAD</v>
          </cell>
          <cell r="F7482" t="str">
            <v>DECRETO LEGISLATIVO Nº1273</v>
          </cell>
        </row>
        <row r="7483">
          <cell r="B7483">
            <v>29576</v>
          </cell>
          <cell r="C7483" t="str">
            <v>NICOLLE</v>
          </cell>
          <cell r="D7483" t="str">
            <v>PL-29576-CM</v>
          </cell>
          <cell r="E7483" t="str">
            <v>NUNTON LIZA MANUEL YONNY</v>
          </cell>
          <cell r="F7483" t="str">
            <v>ARTESANAL</v>
          </cell>
        </row>
        <row r="7484">
          <cell r="B7484">
            <v>29577</v>
          </cell>
          <cell r="C7484" t="str">
            <v>HERLY MAGALY</v>
          </cell>
          <cell r="D7484" t="str">
            <v>PL-29577-CM</v>
          </cell>
          <cell r="E7484" t="str">
            <v>NUNTON BERNAL JUAN DE DIOS</v>
          </cell>
          <cell r="F7484" t="str">
            <v>ARTESANAL</v>
          </cell>
        </row>
        <row r="7485">
          <cell r="B7485">
            <v>29582</v>
          </cell>
          <cell r="C7485" t="str">
            <v>NARCISA DE JESUS</v>
          </cell>
          <cell r="D7485" t="str">
            <v>CO-29582-CM</v>
          </cell>
          <cell r="E7485" t="str">
            <v>PERICHE PANTA PEDRO ENRIQUE</v>
          </cell>
          <cell r="F7485" t="str">
            <v>MENOR ESCALA (ANCHOVETA) - ARTESANAL</v>
          </cell>
        </row>
        <row r="7486">
          <cell r="B7486">
            <v>29583</v>
          </cell>
          <cell r="C7486" t="str">
            <v>CORAZON DE JESUS</v>
          </cell>
          <cell r="D7486" t="str">
            <v>PL-29583-CM</v>
          </cell>
          <cell r="E7486" t="str">
            <v>HUAMANCHUMO PALMA ALFONZO WHALTER ;HUAMANCHUMO PALMA JOSE MERCEDES ;HUAMANCHUMO PALMA MARIA LEONOR ;HUAMANCHUMO PALMA ROSA LAURA ;HUAMANCHUMO PALMA VICTOR WILBERTO ;PALMA VDA. DE HUAMANCHUMO YLA BERDA</v>
          </cell>
          <cell r="F7486" t="str">
            <v>ARTESANAL</v>
          </cell>
        </row>
        <row r="7487">
          <cell r="B7487">
            <v>29584</v>
          </cell>
          <cell r="C7487" t="str">
            <v>GUIAME DON MAXIMO</v>
          </cell>
          <cell r="D7487" t="str">
            <v>CO-29584-CM</v>
          </cell>
          <cell r="E7487" t="str">
            <v>PERICHE PERICHE JOSE ISMAEL ;PERICHE PERICHE JUAN CARLOS</v>
          </cell>
          <cell r="F7487" t="str">
            <v>ARTESANAL</v>
          </cell>
        </row>
        <row r="7488">
          <cell r="B7488">
            <v>29587</v>
          </cell>
          <cell r="C7488" t="str">
            <v>BRAYAN JOSUE</v>
          </cell>
          <cell r="D7488" t="str">
            <v>IO-29587-BM</v>
          </cell>
          <cell r="E7488" t="str">
            <v>ALAVE AROHUANCA SARA MARIA ;LOPEZ QUISPE MARIANO ;QUISPE FUENTES REGINA</v>
          </cell>
          <cell r="F7488" t="str">
            <v>ARTESANAL</v>
          </cell>
        </row>
        <row r="7489">
          <cell r="B7489">
            <v>29588</v>
          </cell>
          <cell r="C7489" t="str">
            <v>ELIZABETH</v>
          </cell>
          <cell r="D7489" t="str">
            <v>CE-29588-BM</v>
          </cell>
          <cell r="E7489" t="str">
            <v>SILVA MERCADO NIMIA ELIZABETH</v>
          </cell>
          <cell r="F7489" t="str">
            <v>DECRETO LEGISLATIVO Nº1273</v>
          </cell>
        </row>
        <row r="7490">
          <cell r="B7490">
            <v>29589</v>
          </cell>
          <cell r="C7490" t="str">
            <v>DON TEOFILO I</v>
          </cell>
          <cell r="D7490" t="str">
            <v>CE-29589-BM</v>
          </cell>
          <cell r="E7490" t="str">
            <v>HUAMANCHUMO VASQUEZ ALBERTO SANTOS</v>
          </cell>
          <cell r="F7490" t="str">
            <v>ARTESANAL</v>
          </cell>
        </row>
        <row r="7491">
          <cell r="B7491">
            <v>29590</v>
          </cell>
          <cell r="C7491" t="str">
            <v>R. V. I</v>
          </cell>
          <cell r="D7491" t="str">
            <v>CE-29590-BM</v>
          </cell>
          <cell r="E7491" t="str">
            <v>VASQUEZ BURGOS SANTOS RAUL</v>
          </cell>
          <cell r="F7491" t="str">
            <v>ARTESANAL</v>
          </cell>
        </row>
        <row r="7492">
          <cell r="B7492">
            <v>29600</v>
          </cell>
          <cell r="C7492" t="str">
            <v>JAVIER</v>
          </cell>
          <cell r="D7492" t="str">
            <v>CO-29600-PM</v>
          </cell>
          <cell r="E7492" t="str">
            <v>PESQUERA TEVIMAR S.A.</v>
          </cell>
          <cell r="F7492" t="str">
            <v>DECRETO LEY Nº25977</v>
          </cell>
        </row>
        <row r="7493">
          <cell r="B7493">
            <v>29601</v>
          </cell>
          <cell r="C7493" t="str">
            <v>MACHAQUITO</v>
          </cell>
          <cell r="D7493" t="str">
            <v>CO-29601-CM</v>
          </cell>
          <cell r="E7493" t="str">
            <v>FIESTAS PAZOS JOSE MARTIN ;LEVANO PIZARRO DE FIESTAS FELICITA CONSUELO</v>
          </cell>
          <cell r="F7493" t="str">
            <v>ARTESANAL</v>
          </cell>
        </row>
        <row r="7494">
          <cell r="B7494">
            <v>29603</v>
          </cell>
          <cell r="C7494" t="str">
            <v>ABELITO</v>
          </cell>
          <cell r="D7494" t="str">
            <v>PL-29603-CM</v>
          </cell>
          <cell r="E7494" t="str">
            <v>NUNTON IMAN LORENZO</v>
          </cell>
          <cell r="F7494" t="str">
            <v>MENOR ESCALA (ANCHOVETA) - ARTESANAL</v>
          </cell>
        </row>
        <row r="7495">
          <cell r="B7495">
            <v>29604</v>
          </cell>
          <cell r="C7495" t="str">
            <v>YAMILE</v>
          </cell>
          <cell r="D7495" t="str">
            <v>HO-29604-BM</v>
          </cell>
          <cell r="E7495" t="str">
            <v>CAVERO TOLEDO JUAN JOSE</v>
          </cell>
          <cell r="F7495" t="str">
            <v>ARTESANAL</v>
          </cell>
        </row>
        <row r="7496">
          <cell r="B7496">
            <v>29612</v>
          </cell>
          <cell r="C7496" t="str">
            <v>MI CONSUELITO</v>
          </cell>
          <cell r="D7496" t="str">
            <v>PT-29612-CM</v>
          </cell>
          <cell r="E7496" t="str">
            <v>CHERRE ECHE ADOLFO ;CHERRE ECHE LUIS</v>
          </cell>
          <cell r="F7496" t="str">
            <v>ARTESANAL</v>
          </cell>
        </row>
        <row r="7497">
          <cell r="B7497">
            <v>29614</v>
          </cell>
          <cell r="C7497" t="str">
            <v>JAVIER EDUARDO</v>
          </cell>
          <cell r="D7497" t="str">
            <v>PT-29614-CM</v>
          </cell>
          <cell r="E7497" t="str">
            <v>JACINTO AYALA JAVIER EDUARDO</v>
          </cell>
          <cell r="F7497" t="str">
            <v>ARTESANAL</v>
          </cell>
        </row>
        <row r="7498">
          <cell r="B7498">
            <v>29616</v>
          </cell>
          <cell r="C7498" t="str">
            <v>LIDIA VICTORIA</v>
          </cell>
          <cell r="D7498" t="str">
            <v>PT-29616-CM</v>
          </cell>
          <cell r="E7498" t="str">
            <v>ECA CORDOVA COSME</v>
          </cell>
          <cell r="F7498" t="str">
            <v>ARTESANAL</v>
          </cell>
        </row>
        <row r="7499">
          <cell r="B7499">
            <v>29620</v>
          </cell>
          <cell r="C7499" t="str">
            <v>OCEAN PACIFIC VI</v>
          </cell>
          <cell r="D7499" t="str">
            <v>IO-29620-BM</v>
          </cell>
          <cell r="E7499" t="str">
            <v>CHAMBI OCHOCHOQUE MARIO</v>
          </cell>
          <cell r="F7499" t="str">
            <v>ARTESANAL</v>
          </cell>
        </row>
        <row r="7500">
          <cell r="B7500">
            <v>29621</v>
          </cell>
          <cell r="C7500" t="str">
            <v>ANDERSON</v>
          </cell>
          <cell r="D7500" t="str">
            <v>HO-29621-CM</v>
          </cell>
          <cell r="E7500" t="str">
            <v>LLUEN DE PALMA MARGARITA ASUNCION</v>
          </cell>
          <cell r="F7500" t="str">
            <v>ARTESANAL</v>
          </cell>
        </row>
        <row r="7501">
          <cell r="B7501">
            <v>29622</v>
          </cell>
          <cell r="C7501" t="str">
            <v>MERCEDITAS</v>
          </cell>
          <cell r="D7501" t="str">
            <v>HO-29622-BM</v>
          </cell>
          <cell r="E7501" t="str">
            <v>IPANAQUE PAZO CALIXTO</v>
          </cell>
          <cell r="F7501" t="str">
            <v>DS. 006-2016-PRODUCE</v>
          </cell>
        </row>
        <row r="7502">
          <cell r="B7502">
            <v>29627</v>
          </cell>
          <cell r="C7502" t="str">
            <v>GALILEO</v>
          </cell>
          <cell r="D7502" t="str">
            <v>PT-29627-BM</v>
          </cell>
          <cell r="E7502" t="str">
            <v>PUESCAS QUEREVALU ANATALIO ;PUESCAS QUEREVALU GREGORIO</v>
          </cell>
          <cell r="F7502" t="str">
            <v>ARTESANAL</v>
          </cell>
        </row>
        <row r="7503">
          <cell r="B7503">
            <v>29632</v>
          </cell>
          <cell r="C7503" t="str">
            <v>DON JUAN</v>
          </cell>
          <cell r="D7503" t="str">
            <v>PL-29632-PM</v>
          </cell>
          <cell r="E7503" t="str">
            <v>FIESTAS FIESTAS WALTER VALENTIN</v>
          </cell>
          <cell r="F7503" t="str">
            <v>LEY Nº26920</v>
          </cell>
        </row>
        <row r="7504">
          <cell r="B7504">
            <v>29633</v>
          </cell>
          <cell r="C7504" t="str">
            <v>NARCISA DE JESUS</v>
          </cell>
          <cell r="D7504" t="str">
            <v>CO-29633-BM</v>
          </cell>
          <cell r="E7504" t="str">
            <v>PERICHE PANTA MAXIMO</v>
          </cell>
          <cell r="F7504" t="str">
            <v>MENOR ESCALA (ANCHOVETA) - ARTESANAL</v>
          </cell>
        </row>
        <row r="7505">
          <cell r="B7505">
            <v>29640</v>
          </cell>
          <cell r="C7505" t="str">
            <v>MI MARCELITA</v>
          </cell>
          <cell r="D7505" t="str">
            <v>PT-29640-CM</v>
          </cell>
          <cell r="E7505" t="str">
            <v>DOIG DE ROBLES MARIA BETTY ;ROBLES SANCHEZ ANGEL CARMEN</v>
          </cell>
          <cell r="F7505" t="str">
            <v>MENOR ESCALA (ANCHOVETA) - ARTESANAL</v>
          </cell>
        </row>
        <row r="7506">
          <cell r="B7506">
            <v>29663</v>
          </cell>
          <cell r="C7506" t="str">
            <v>MI DELFINITA 2</v>
          </cell>
          <cell r="D7506" t="str">
            <v>PL-29663-CM</v>
          </cell>
          <cell r="E7506" t="str">
            <v>DIAZ CASTRO CARLOS ALBERTO ;DIAZ CASTRO CARMEN MARINO ;DIAZ CASTRO DANTE ALEX ;DIAZ CASTRO MANUELA SACRAMENTA ;DIAZ CASTRO MIGUEL ANGEL ;DIAZ CASTRO OSCAR WILLIAM ;DIAZ CASTRO YENY ;HUAMANCHUMO LLONTOP ROCIO DEL PILAR ;HUAMANCHUMO RAMON DE DIAZ L</v>
          </cell>
          <cell r="F7506" t="str">
            <v>ARTESANAL</v>
          </cell>
        </row>
        <row r="7507">
          <cell r="B7507">
            <v>29671</v>
          </cell>
          <cell r="C7507" t="str">
            <v>ESTRELLITA DE BELEN</v>
          </cell>
          <cell r="D7507" t="str">
            <v>PT-29671-CM</v>
          </cell>
          <cell r="E7507" t="str">
            <v>RUMICHE SANCHEZ SANTOS ROBERTO</v>
          </cell>
          <cell r="F7507" t="str">
            <v>DS. 006-2016-PRODUCE</v>
          </cell>
        </row>
        <row r="7508">
          <cell r="B7508">
            <v>29672</v>
          </cell>
          <cell r="C7508" t="str">
            <v>DON PANCHO</v>
          </cell>
          <cell r="D7508" t="str">
            <v>PT-29672-BM</v>
          </cell>
          <cell r="E7508" t="str">
            <v>PAIVA VILCHEZ PEDRO ARTURO</v>
          </cell>
          <cell r="F7508" t="str">
            <v>ARTESANAL</v>
          </cell>
        </row>
        <row r="7509">
          <cell r="B7509">
            <v>29674</v>
          </cell>
          <cell r="C7509" t="str">
            <v>YAMAR II</v>
          </cell>
          <cell r="D7509" t="str">
            <v>CO-29674-BM</v>
          </cell>
          <cell r="E7509" t="str">
            <v>MAMANI CATACORA EUSEBIO</v>
          </cell>
          <cell r="F7509" t="str">
            <v>ARTESANAL</v>
          </cell>
        </row>
        <row r="7510">
          <cell r="B7510">
            <v>29678</v>
          </cell>
          <cell r="C7510" t="str">
            <v>PERLA NEGRA I</v>
          </cell>
          <cell r="D7510" t="str">
            <v>CO-29678-BM</v>
          </cell>
          <cell r="E7510" t="str">
            <v>SIFUENTES BOJORQUEZ MOISES NICEFORO</v>
          </cell>
          <cell r="F7510" t="str">
            <v>ARTESANAL</v>
          </cell>
        </row>
        <row r="7511">
          <cell r="B7511">
            <v>29679</v>
          </cell>
          <cell r="C7511" t="str">
            <v>EL PLEBEYO</v>
          </cell>
          <cell r="D7511" t="str">
            <v>TA-29679-BM</v>
          </cell>
          <cell r="E7511" t="str">
            <v>MORE ZAPATA MIGUEL ANGEL</v>
          </cell>
          <cell r="F7511" t="str">
            <v>ARTESANAL</v>
          </cell>
        </row>
        <row r="7512">
          <cell r="B7512">
            <v>29680</v>
          </cell>
          <cell r="C7512" t="str">
            <v>PAQUITO</v>
          </cell>
          <cell r="D7512" t="str">
            <v>SE-29680-BM</v>
          </cell>
          <cell r="E7512" t="str">
            <v>VALERIO CHANG EDWIN RICARDO</v>
          </cell>
          <cell r="F7512" t="str">
            <v>DECRETO LEGISLATIVO Nº1273</v>
          </cell>
        </row>
        <row r="7513">
          <cell r="B7513">
            <v>29684</v>
          </cell>
          <cell r="C7513" t="str">
            <v>GIORGIO</v>
          </cell>
          <cell r="D7513" t="str">
            <v>SE-29684-BM</v>
          </cell>
          <cell r="E7513" t="str">
            <v>SILVA FLORIAN MARTIR VICENTE</v>
          </cell>
          <cell r="F7513" t="str">
            <v>ARTESANAL</v>
          </cell>
        </row>
        <row r="7514">
          <cell r="B7514">
            <v>29697</v>
          </cell>
          <cell r="C7514" t="str">
            <v>MARIA GREGORIA</v>
          </cell>
          <cell r="D7514" t="str">
            <v>PT-29697-CM</v>
          </cell>
          <cell r="E7514" t="str">
            <v>BARBOZA PEREZ CATALINO</v>
          </cell>
          <cell r="F7514" t="str">
            <v>ARTESANAL</v>
          </cell>
        </row>
        <row r="7515">
          <cell r="B7515">
            <v>29699</v>
          </cell>
          <cell r="C7515" t="str">
            <v>YOLANDITA</v>
          </cell>
          <cell r="D7515" t="str">
            <v>SN-29699-BM</v>
          </cell>
          <cell r="E7515" t="str">
            <v>FLORES DE CUTIPA YOLANDA</v>
          </cell>
          <cell r="F7515" t="str">
            <v>ARTESANAL</v>
          </cell>
        </row>
        <row r="7516">
          <cell r="B7516">
            <v>29721</v>
          </cell>
          <cell r="C7516" t="str">
            <v>JULIO ENRIQUE</v>
          </cell>
          <cell r="D7516" t="str">
            <v>IO-29721-BM</v>
          </cell>
          <cell r="E7516" t="str">
            <v>PALZA VELARDE ONDINA IRMA</v>
          </cell>
          <cell r="F7516" t="str">
            <v>ARTESANAL</v>
          </cell>
        </row>
        <row r="7517">
          <cell r="B7517">
            <v>29724</v>
          </cell>
          <cell r="C7517" t="str">
            <v>CRISTINA MILILUZ</v>
          </cell>
          <cell r="D7517" t="str">
            <v>HO-29724-CM</v>
          </cell>
          <cell r="E7517" t="str">
            <v>GALAN SANTISTEBAN LILIA CRISTINA</v>
          </cell>
          <cell r="F7517" t="str">
            <v>MENOR ESCALA (ANCHOVETA) - ARTESANAL</v>
          </cell>
        </row>
        <row r="7518">
          <cell r="B7518">
            <v>29725</v>
          </cell>
          <cell r="C7518" t="str">
            <v>PACIFIC PEACE</v>
          </cell>
          <cell r="D7518" t="str">
            <v>CO-29725-PM</v>
          </cell>
          <cell r="E7518" t="str">
            <v>CFG INVESTMENT S.A.C.</v>
          </cell>
          <cell r="F7518" t="str">
            <v>DS. 022-2009-PRODUCE</v>
          </cell>
        </row>
        <row r="7519">
          <cell r="B7519">
            <v>29727</v>
          </cell>
          <cell r="C7519" t="str">
            <v>CLIPPER I</v>
          </cell>
          <cell r="D7519" t="str">
            <v>CE-29727-BM</v>
          </cell>
          <cell r="E7519" t="str">
            <v>YANGUA CORREA MARCO</v>
          </cell>
          <cell r="F7519" t="str">
            <v>ARTESANAL</v>
          </cell>
        </row>
        <row r="7520">
          <cell r="B7520">
            <v>29728</v>
          </cell>
          <cell r="C7520" t="str">
            <v>JEHOVA ES MI PASTOR</v>
          </cell>
          <cell r="D7520" t="str">
            <v>CE-29728-BM</v>
          </cell>
          <cell r="E7520" t="str">
            <v>FEBRE MIJAHUANGA NELLY</v>
          </cell>
          <cell r="F7520" t="str">
            <v>ARTESANAL</v>
          </cell>
        </row>
        <row r="7521">
          <cell r="B7521">
            <v>29730</v>
          </cell>
          <cell r="C7521" t="str">
            <v>GLORIA</v>
          </cell>
          <cell r="D7521" t="str">
            <v>CE-29730-BM</v>
          </cell>
          <cell r="E7521" t="str">
            <v>MEJIA ARTEAGA ABEL ALEX</v>
          </cell>
          <cell r="F7521" t="str">
            <v>ARTESANAL</v>
          </cell>
        </row>
        <row r="7522">
          <cell r="B7522">
            <v>29737</v>
          </cell>
          <cell r="C7522" t="str">
            <v>DON MIGUEL</v>
          </cell>
          <cell r="D7522" t="str">
            <v>PT-29737-CM</v>
          </cell>
          <cell r="E7522" t="str">
            <v>PANTA PERICHE KARINA JANINA ;PANTA RUIZ JUAN FERNANDO ;PANTA SAMILLAN FERNANDO ALEXANDER</v>
          </cell>
          <cell r="F7522" t="str">
            <v>MENOR ESCALA (ANCHOVETA)</v>
          </cell>
        </row>
        <row r="7523">
          <cell r="B7523">
            <v>29738</v>
          </cell>
          <cell r="C7523" t="str">
            <v>ROSA HERMINIA</v>
          </cell>
          <cell r="D7523" t="str">
            <v>PT-29738-CM</v>
          </cell>
          <cell r="E7523" t="str">
            <v>GARCIA REQUE JIMMY DANJER</v>
          </cell>
          <cell r="F7523" t="str">
            <v>MENOR ESCALA (ANCHOVETA)</v>
          </cell>
        </row>
        <row r="7524">
          <cell r="B7524">
            <v>29739</v>
          </cell>
          <cell r="C7524" t="str">
            <v>JEHOVA EL REY DE GLORIA</v>
          </cell>
          <cell r="D7524" t="str">
            <v>PL-29739-BM</v>
          </cell>
          <cell r="E7524" t="str">
            <v>HUAMANCHUMO DE UCHOFEN ROSAURA ;UCHOFEN NECIOSUP LORENZO ELIAS</v>
          </cell>
          <cell r="F7524" t="str">
            <v>ARTESANAL</v>
          </cell>
        </row>
        <row r="7525">
          <cell r="B7525">
            <v>29751</v>
          </cell>
          <cell r="C7525" t="str">
            <v>ASKAR II</v>
          </cell>
          <cell r="D7525" t="str">
            <v>SN-29751-BM</v>
          </cell>
          <cell r="E7525" t="str">
            <v>CUTIPA FLORES OCTAVIO OLIVARIO</v>
          </cell>
          <cell r="F7525" t="str">
            <v>ARTESANAL</v>
          </cell>
        </row>
        <row r="7526">
          <cell r="B7526">
            <v>29761</v>
          </cell>
          <cell r="C7526" t="str">
            <v>HANOI</v>
          </cell>
          <cell r="D7526" t="str">
            <v>PL-29761-CM</v>
          </cell>
          <cell r="E7526" t="str">
            <v>PESQUERA ARTESANAL MAREA ALTA SRL.</v>
          </cell>
          <cell r="F7526" t="str">
            <v>ARTESANAL</v>
          </cell>
        </row>
        <row r="7527">
          <cell r="B7527">
            <v>29763</v>
          </cell>
          <cell r="C7527" t="str">
            <v>DIEGO ORLANDO</v>
          </cell>
          <cell r="D7527" t="str">
            <v>PL-29763-CM</v>
          </cell>
          <cell r="E7527" t="str">
            <v>ARROYO URCIA ORLANDO ;VELASCO PE? HAYDEE</v>
          </cell>
          <cell r="F7527" t="str">
            <v>ARTESANAL</v>
          </cell>
        </row>
        <row r="7528">
          <cell r="B7528">
            <v>29764</v>
          </cell>
          <cell r="C7528" t="str">
            <v>NI? DEL MILAGRO III</v>
          </cell>
          <cell r="D7528" t="str">
            <v>PL-29764-CM</v>
          </cell>
          <cell r="E7528" t="str">
            <v>FIESTAS GALAN MANUELA</v>
          </cell>
          <cell r="F7528" t="str">
            <v>LEY Nº26920</v>
          </cell>
        </row>
        <row r="7529">
          <cell r="B7529">
            <v>29768</v>
          </cell>
          <cell r="C7529" t="str">
            <v>DO? LEO</v>
          </cell>
          <cell r="D7529" t="str">
            <v>PT-29768-CM</v>
          </cell>
          <cell r="E7529" t="str">
            <v>PANTA PERICHE HERNAN DARIO ;PANTA RUIZ JUAN FERNANDO ;PANTA SAMILLAN FERNANDO ALEXANDER</v>
          </cell>
          <cell r="F7529" t="str">
            <v>MENOR ESCALA (ANCHOVETA) - ARTESANAL</v>
          </cell>
        </row>
        <row r="7530">
          <cell r="B7530">
            <v>29769</v>
          </cell>
          <cell r="C7530" t="str">
            <v>JOSE CARLOS</v>
          </cell>
          <cell r="D7530" t="str">
            <v>PT-29769-CM</v>
          </cell>
          <cell r="E7530" t="str">
            <v>FIESTAS PERICHE YOLANDA JESUS</v>
          </cell>
          <cell r="F7530" t="str">
            <v>ARTESANAL</v>
          </cell>
        </row>
        <row r="7531">
          <cell r="B7531">
            <v>29771</v>
          </cell>
          <cell r="C7531" t="str">
            <v>TUNUPA</v>
          </cell>
          <cell r="D7531" t="str">
            <v>CO-29771-PM</v>
          </cell>
          <cell r="E7531" t="str">
            <v>UNITED MARINE CORP. S.A.C.</v>
          </cell>
          <cell r="F7531" t="str">
            <v>DECRETO LEY Nº25977</v>
          </cell>
        </row>
        <row r="7532">
          <cell r="B7532">
            <v>29772</v>
          </cell>
          <cell r="C7532" t="str">
            <v>JEHOVA JIRETH</v>
          </cell>
          <cell r="D7532" t="str">
            <v>CO-29772-BM</v>
          </cell>
          <cell r="E7532" t="str">
            <v>VERA TAPIA JULIA MARIA</v>
          </cell>
          <cell r="F7532" t="str">
            <v>DECRETO LEGISLATIVO Nº1273</v>
          </cell>
        </row>
        <row r="7533">
          <cell r="B7533">
            <v>29773</v>
          </cell>
          <cell r="C7533" t="str">
            <v>VIRGEN DE CHAPI</v>
          </cell>
          <cell r="D7533" t="str">
            <v>TA-29773-CM</v>
          </cell>
          <cell r="E7533" t="str">
            <v>MARROQUIN QUISPE NICOLAS PLACIDO</v>
          </cell>
          <cell r="F7533" t="str">
            <v>ARTESANAL</v>
          </cell>
        </row>
        <row r="7534">
          <cell r="B7534">
            <v>29783</v>
          </cell>
          <cell r="C7534" t="str">
            <v>JOSE RAUL</v>
          </cell>
          <cell r="D7534" t="str">
            <v>PL-29783-CM</v>
          </cell>
          <cell r="E7534" t="str">
            <v>SIESQUEN MERINO PEDRO</v>
          </cell>
          <cell r="F7534" t="str">
            <v>ARTESANAL</v>
          </cell>
        </row>
        <row r="7535">
          <cell r="B7535">
            <v>29785</v>
          </cell>
          <cell r="C7535" t="str">
            <v>ROMELIA</v>
          </cell>
          <cell r="D7535" t="str">
            <v>PL-29785-CM</v>
          </cell>
          <cell r="E7535" t="str">
            <v>SANTISTEBAN GAMARRA PEDRO ROGGER</v>
          </cell>
          <cell r="F7535" t="str">
            <v>ARTESANAL</v>
          </cell>
        </row>
        <row r="7536">
          <cell r="B7536">
            <v>29790</v>
          </cell>
          <cell r="C7536" t="str">
            <v>MI ESTELITA</v>
          </cell>
          <cell r="D7536" t="str">
            <v>ZS-29790-BM</v>
          </cell>
          <cell r="E7536" t="str">
            <v>FIESTAS SANCHEZ SANTOS</v>
          </cell>
          <cell r="F7536" t="str">
            <v>ARTESANAL</v>
          </cell>
        </row>
        <row r="7537">
          <cell r="B7537">
            <v>29797</v>
          </cell>
          <cell r="C7537" t="str">
            <v>PELUSA II</v>
          </cell>
          <cell r="D7537" t="str">
            <v>PL-29797-CM</v>
          </cell>
          <cell r="E7537" t="str">
            <v>GIONCADA LLANOS ANGELA GISELE</v>
          </cell>
          <cell r="F7537" t="str">
            <v>MENOR ESCALA (ANCHOVETA) - ARTESANAL</v>
          </cell>
        </row>
        <row r="7538">
          <cell r="B7538">
            <v>29800</v>
          </cell>
          <cell r="C7538" t="str">
            <v>MI RITA CECILIA</v>
          </cell>
          <cell r="D7538" t="str">
            <v>PT-29800-CM</v>
          </cell>
          <cell r="E7538" t="str">
            <v>PANTA PANTA MERCEDES</v>
          </cell>
          <cell r="F7538" t="str">
            <v>ARTESANAL</v>
          </cell>
        </row>
        <row r="7539">
          <cell r="B7539">
            <v>29803</v>
          </cell>
          <cell r="C7539" t="str">
            <v>MAYRA ALEJANDRA I</v>
          </cell>
          <cell r="D7539" t="str">
            <v>CO-29803-BM</v>
          </cell>
          <cell r="E7539" t="str">
            <v>FIESTAS SABAS JOSE MARTIN ;RUIZ MARTINEZ DE FIESTAS MARITZA</v>
          </cell>
          <cell r="F7539" t="str">
            <v>ARTESANAL</v>
          </cell>
        </row>
        <row r="7540">
          <cell r="B7540">
            <v>29807</v>
          </cell>
          <cell r="C7540" t="str">
            <v>MILDRED</v>
          </cell>
          <cell r="D7540" t="str">
            <v>CO-29807-BM</v>
          </cell>
          <cell r="E7540" t="str">
            <v>MONTES MALASQUEZ ENRIQUE ANGEL</v>
          </cell>
          <cell r="F7540" t="str">
            <v>DECRETO LEGISLATIVO Nº1273</v>
          </cell>
        </row>
        <row r="7541">
          <cell r="B7541">
            <v>29808</v>
          </cell>
          <cell r="C7541" t="str">
            <v>NICOLAS I</v>
          </cell>
          <cell r="D7541" t="str">
            <v>CO-29808-BM</v>
          </cell>
          <cell r="E7541" t="str">
            <v>QUISPE BUSTOS DAMASO</v>
          </cell>
          <cell r="F7541" t="str">
            <v>DECRETO LEGISLATIVO Nº1273</v>
          </cell>
        </row>
        <row r="7542">
          <cell r="B7542">
            <v>29809</v>
          </cell>
          <cell r="C7542" t="str">
            <v>MI SERYTEO</v>
          </cell>
          <cell r="D7542" t="str">
            <v>PT-29809-CM</v>
          </cell>
          <cell r="E7542" t="str">
            <v>RUIZ ANTON JOSE MOISES</v>
          </cell>
          <cell r="F7542" t="str">
            <v>ARTESANAL</v>
          </cell>
        </row>
        <row r="7543">
          <cell r="B7543">
            <v>29810</v>
          </cell>
          <cell r="C7543" t="str">
            <v>SIEMPRE SANTA ISABEL</v>
          </cell>
          <cell r="D7543" t="str">
            <v>CE-29810-BM</v>
          </cell>
          <cell r="E7543" t="str">
            <v>CAMPOVERDE CASTILLO RICARDO</v>
          </cell>
          <cell r="F7543" t="str">
            <v>ARTESANAL</v>
          </cell>
        </row>
        <row r="7544">
          <cell r="B7544">
            <v>29812</v>
          </cell>
          <cell r="C7544" t="str">
            <v>MI MARIA JOSE I</v>
          </cell>
          <cell r="D7544" t="str">
            <v>PT-29812-CM</v>
          </cell>
          <cell r="E7544" t="str">
            <v>PESCA Y TRANSPORTE S.A.C.</v>
          </cell>
          <cell r="F7544" t="str">
            <v>ARTESANAL</v>
          </cell>
        </row>
        <row r="7545">
          <cell r="B7545">
            <v>29816</v>
          </cell>
          <cell r="C7545" t="str">
            <v>DOUGLAS II</v>
          </cell>
          <cell r="D7545" t="str">
            <v>CO-29816-BM</v>
          </cell>
          <cell r="E7545" t="str">
            <v>PAPAS ESPINOZA EUCLIDES</v>
          </cell>
          <cell r="F7545" t="str">
            <v>ARTESANAL</v>
          </cell>
        </row>
        <row r="7546">
          <cell r="B7546">
            <v>29817</v>
          </cell>
          <cell r="C7546" t="str">
            <v>ATENCIO V</v>
          </cell>
          <cell r="D7546" t="str">
            <v>IO-29817-CM</v>
          </cell>
          <cell r="E7546" t="str">
            <v>ATENCIO LLANO CIPRIANO ;MAQUERA MAQUERA SONIA VIVIANA</v>
          </cell>
          <cell r="F7546" t="str">
            <v>ARTESANAL</v>
          </cell>
        </row>
        <row r="7547">
          <cell r="B7547">
            <v>29818</v>
          </cell>
          <cell r="C7547" t="str">
            <v>MARIANO</v>
          </cell>
          <cell r="D7547" t="str">
            <v>IO-29818-CM</v>
          </cell>
          <cell r="E7547" t="str">
            <v>CRUZ PANUERA EDGARD MARIANO ;CRUZ PANUERA ROSARIO PASCUALA</v>
          </cell>
          <cell r="F7547" t="str">
            <v>ARTESANAL</v>
          </cell>
        </row>
        <row r="7548">
          <cell r="B7548">
            <v>29823</v>
          </cell>
          <cell r="C7548" t="str">
            <v>DORA</v>
          </cell>
          <cell r="D7548" t="str">
            <v>CO-29823-CM</v>
          </cell>
          <cell r="E7548" t="str">
            <v>GUANILO LUNA RICARDO EDILBERTO</v>
          </cell>
          <cell r="F7548" t="str">
            <v>ARTESANAL</v>
          </cell>
        </row>
        <row r="7549">
          <cell r="B7549">
            <v>29824</v>
          </cell>
          <cell r="C7549" t="str">
            <v>ROSSINI I</v>
          </cell>
          <cell r="D7549" t="str">
            <v>CO-29824-CM</v>
          </cell>
          <cell r="E7549" t="str">
            <v>SANTISTEBAN SIPION JUANITA DEL MILAGRO ;SIPION DE SANTISTEBAN MARIA ROSA</v>
          </cell>
          <cell r="F7549" t="str">
            <v>ARTESANAL</v>
          </cell>
        </row>
        <row r="7550">
          <cell r="B7550">
            <v>29832</v>
          </cell>
          <cell r="C7550" t="str">
            <v>DO? EDY</v>
          </cell>
          <cell r="D7550" t="str">
            <v>CO-29832-BM</v>
          </cell>
          <cell r="E7550" t="str">
            <v>AGUIRRE HUAPAYA EDGAR ANTHONY</v>
          </cell>
          <cell r="F7550" t="str">
            <v>DECRETO LEGISLATIVO Nº1273</v>
          </cell>
        </row>
        <row r="7551">
          <cell r="B7551">
            <v>29836</v>
          </cell>
          <cell r="C7551" t="str">
            <v>SIEMPRE MI HERNANCITO</v>
          </cell>
          <cell r="D7551" t="str">
            <v>CO-29836-CM</v>
          </cell>
          <cell r="E7551" t="str">
            <v>PANTA JACINTO CARLOS PASCUAL ;PERICHE PANTA DE PANTA MARIA FLORINDA</v>
          </cell>
          <cell r="F7551" t="str">
            <v>ARTESANAL</v>
          </cell>
        </row>
        <row r="7552">
          <cell r="B7552">
            <v>29839</v>
          </cell>
          <cell r="C7552" t="str">
            <v>CAROL DANIELA</v>
          </cell>
          <cell r="D7552" t="str">
            <v>IO-29839-BM</v>
          </cell>
          <cell r="E7552" t="str">
            <v>CRUZ CHAMBI PERCY EDGAR</v>
          </cell>
          <cell r="F7552" t="str">
            <v>ARTESANAL</v>
          </cell>
        </row>
        <row r="7553">
          <cell r="B7553">
            <v>29845</v>
          </cell>
          <cell r="C7553" t="str">
            <v>NORA ELIZA II</v>
          </cell>
          <cell r="D7553" t="str">
            <v>CO-29845-CM</v>
          </cell>
          <cell r="E7553" t="str">
            <v>CASTRO GONZALES JOSE MANUEL ;DE LA CRUZ DE CASTRO MARIA EDELMIRA</v>
          </cell>
          <cell r="F7553" t="str">
            <v>ARTESANAL</v>
          </cell>
        </row>
        <row r="7554">
          <cell r="B7554">
            <v>29856</v>
          </cell>
          <cell r="C7554" t="str">
            <v>DON ALFREDO</v>
          </cell>
          <cell r="D7554" t="str">
            <v>CO-29856-PM</v>
          </cell>
          <cell r="E7554" t="str">
            <v>PESQUERA EXALMAR S.A.A.</v>
          </cell>
          <cell r="F7554" t="str">
            <v>DECRETO LEY Nº25977</v>
          </cell>
        </row>
        <row r="7555">
          <cell r="B7555">
            <v>29862</v>
          </cell>
          <cell r="C7555" t="str">
            <v>TRES LEOS</v>
          </cell>
          <cell r="D7555" t="str">
            <v>IO-29862-BM</v>
          </cell>
          <cell r="E7555" t="str">
            <v>BERNEDO BUTRON EUSTAQUIO ;CCOPA CARRION VICENTE ;CCOPA RAMIREZ INES FABIANA ;CCOPA RAMIREZ MAGDALENA</v>
          </cell>
          <cell r="F7555" t="str">
            <v>ARTESANAL</v>
          </cell>
        </row>
        <row r="7556">
          <cell r="B7556">
            <v>29865</v>
          </cell>
          <cell r="C7556" t="str">
            <v>BRAYAN AUGUSTOS</v>
          </cell>
          <cell r="D7556" t="str">
            <v>IO-29865-BM</v>
          </cell>
          <cell r="E7556" t="str">
            <v>MAMANI FLORES JOSE RAUL ;SANCA QUISPE LILY</v>
          </cell>
          <cell r="F7556" t="str">
            <v>DECRETO LEGISLATIVO Nº1273</v>
          </cell>
        </row>
        <row r="7557">
          <cell r="B7557">
            <v>29879</v>
          </cell>
          <cell r="C7557" t="str">
            <v>MY LUCY MAR</v>
          </cell>
          <cell r="D7557" t="str">
            <v>PL-29879-BM</v>
          </cell>
          <cell r="E7557" t="str">
            <v>EFFIO HUAMANCHUMO VICTOR GASPAR</v>
          </cell>
          <cell r="F7557" t="str">
            <v>ARTESANAL</v>
          </cell>
        </row>
        <row r="7558">
          <cell r="B7558">
            <v>29881</v>
          </cell>
          <cell r="C7558" t="str">
            <v>BENDICEME DIOS MIO</v>
          </cell>
          <cell r="D7558" t="str">
            <v>CE-29881-CM</v>
          </cell>
          <cell r="E7558" t="str">
            <v>CORDOVA MERINO FELIDORO</v>
          </cell>
          <cell r="F7558" t="str">
            <v>ARTESANAL</v>
          </cell>
        </row>
        <row r="7559">
          <cell r="B7559">
            <v>29883</v>
          </cell>
          <cell r="C7559" t="str">
            <v>MILAGRITO DE JESUS</v>
          </cell>
          <cell r="D7559" t="str">
            <v>CO-29883-BM</v>
          </cell>
          <cell r="E7559" t="str">
            <v>JUAREZ AGUILAR HECTOR</v>
          </cell>
          <cell r="F7559" t="str">
            <v>ARTESANAL</v>
          </cell>
        </row>
        <row r="7560">
          <cell r="B7560">
            <v>29925</v>
          </cell>
          <cell r="C7560" t="str">
            <v>FANNY ALONSO II</v>
          </cell>
          <cell r="D7560" t="str">
            <v>CO-29925-BM</v>
          </cell>
          <cell r="E7560" t="str">
            <v>CHUMPITAZ ARIA JOAQUIN ENRIQUE</v>
          </cell>
          <cell r="F7560" t="str">
            <v>ARTESANAL</v>
          </cell>
        </row>
        <row r="7561">
          <cell r="B7561">
            <v>29926</v>
          </cell>
          <cell r="C7561" t="str">
            <v>ROSA YSABEL I</v>
          </cell>
          <cell r="D7561" t="str">
            <v>CO-29926-BM</v>
          </cell>
          <cell r="E7561" t="str">
            <v>CONDORI DE DURAND AURELIA ISABEL ;JULIAN PABLO DURAND YANCCE</v>
          </cell>
          <cell r="F7561" t="str">
            <v>DECRETO LEGISLATIVO Nº1273</v>
          </cell>
        </row>
        <row r="7562">
          <cell r="B7562">
            <v>29934</v>
          </cell>
          <cell r="C7562" t="str">
            <v>DAYANA Y GEAMPIERRE</v>
          </cell>
          <cell r="D7562" t="str">
            <v>SN-29934-BM</v>
          </cell>
          <cell r="E7562" t="str">
            <v>YUPANQUI SERNAQUE ENRIQUE MARCO</v>
          </cell>
          <cell r="F7562" t="str">
            <v>DECRETO LEGISLATIVO Nº1273</v>
          </cell>
        </row>
        <row r="7563">
          <cell r="B7563">
            <v>29943</v>
          </cell>
          <cell r="C7563" t="str">
            <v>WARY I</v>
          </cell>
          <cell r="D7563" t="str">
            <v>SY-29943-BM</v>
          </cell>
          <cell r="E7563" t="str">
            <v>QUIROZ CALDERON LUIS ENRIQUE</v>
          </cell>
          <cell r="F7563" t="str">
            <v>ARTESANAL</v>
          </cell>
        </row>
        <row r="7564">
          <cell r="B7564">
            <v>29947</v>
          </cell>
          <cell r="C7564" t="str">
            <v>MI CARMENCITA</v>
          </cell>
          <cell r="D7564" t="str">
            <v>PL-29947-BM</v>
          </cell>
          <cell r="E7564" t="str">
            <v>TEQUE MARTINEZ JOSE FRANCISCO ;TEQUE MARTINEZ RICHARD MICHELL</v>
          </cell>
          <cell r="F7564" t="str">
            <v>DS. 006-2016-PRODUCE</v>
          </cell>
        </row>
        <row r="7565">
          <cell r="B7565">
            <v>29949</v>
          </cell>
          <cell r="C7565" t="str">
            <v>SAN RAFAEL</v>
          </cell>
          <cell r="D7565" t="str">
            <v>CO-29949-CM</v>
          </cell>
          <cell r="E7565" t="str">
            <v>VIEIRA DE PICCO FLOR DE MARIA BERNARDA</v>
          </cell>
          <cell r="F7565" t="str">
            <v>ARTESANAL</v>
          </cell>
        </row>
        <row r="7566">
          <cell r="B7566">
            <v>29957</v>
          </cell>
          <cell r="C7566" t="str">
            <v>MI JACINTO</v>
          </cell>
          <cell r="D7566" t="str">
            <v>PT-29957-CM</v>
          </cell>
          <cell r="E7566" t="str">
            <v>ECHE RAMIREZ RICARDO</v>
          </cell>
          <cell r="F7566" t="str">
            <v>ARTESANAL</v>
          </cell>
        </row>
        <row r="7567">
          <cell r="B7567">
            <v>29958</v>
          </cell>
          <cell r="C7567" t="str">
            <v>KLEINE</v>
          </cell>
          <cell r="D7567" t="str">
            <v>IO-29958-BM</v>
          </cell>
          <cell r="E7567" t="str">
            <v>CASTA?DA ALIAGA ALICIA YOLANDA</v>
          </cell>
          <cell r="F7567" t="str">
            <v>ARTESANAL</v>
          </cell>
        </row>
        <row r="7568">
          <cell r="B7568">
            <v>29959</v>
          </cell>
          <cell r="C7568" t="str">
            <v>JESUS EN TI CONFIO</v>
          </cell>
          <cell r="D7568" t="str">
            <v>TA-29959-BM</v>
          </cell>
          <cell r="E7568" t="str">
            <v>MENA CARCAMO VICTOR SANTIAGO</v>
          </cell>
          <cell r="F7568" t="str">
            <v>DECRETO LEGISLATIVO Nº1273</v>
          </cell>
        </row>
        <row r="7569">
          <cell r="B7569">
            <v>29960</v>
          </cell>
          <cell r="C7569" t="str">
            <v>SANTA MARIA JUDITH</v>
          </cell>
          <cell r="D7569" t="str">
            <v>TA-29960-BM</v>
          </cell>
          <cell r="E7569" t="str">
            <v>CONISLLA ESPINOZA JUAN</v>
          </cell>
          <cell r="F7569" t="str">
            <v>ARTESANAL</v>
          </cell>
        </row>
        <row r="7570">
          <cell r="B7570">
            <v>29964</v>
          </cell>
          <cell r="C7570" t="str">
            <v>MI GIANINA PATRICIA</v>
          </cell>
          <cell r="D7570" t="str">
            <v>TA-29964-BM</v>
          </cell>
          <cell r="E7570" t="str">
            <v>NOBLECILLA MACEDA JUAN ROBERTO ;VALERIANO MENDEZ GIANINA VIOLETA</v>
          </cell>
          <cell r="F7570" t="str">
            <v>ARTESANAL</v>
          </cell>
        </row>
        <row r="7571">
          <cell r="B7571">
            <v>29984</v>
          </cell>
          <cell r="C7571" t="str">
            <v>JUAN JHALU I</v>
          </cell>
          <cell r="D7571" t="str">
            <v>TA-29984-BM</v>
          </cell>
          <cell r="E7571" t="str">
            <v>FARRO?N MORANTE BERNARDO ;GAMBOA PARDO JHONNY ROBERT ;PE? ATOCHE DE GAMBOA MARIA ESTHER ;VILLALBA ANCO ZULMA RAQUEL</v>
          </cell>
          <cell r="F7571" t="str">
            <v>ARTESANAL</v>
          </cell>
        </row>
        <row r="7572">
          <cell r="B7572">
            <v>29996</v>
          </cell>
          <cell r="C7572" t="str">
            <v>ATUN</v>
          </cell>
          <cell r="D7572" t="str">
            <v>SE-29996-BM</v>
          </cell>
          <cell r="E7572" t="str">
            <v>PINTO LEON ELVIS ANDRES</v>
          </cell>
          <cell r="F7572" t="str">
            <v>ARTESANAL</v>
          </cell>
        </row>
        <row r="7573">
          <cell r="B7573">
            <v>30025</v>
          </cell>
          <cell r="C7573" t="str">
            <v>JESUS EN TI CONFIO II</v>
          </cell>
          <cell r="D7573" t="str">
            <v>PT-30025-CM</v>
          </cell>
          <cell r="E7573" t="str">
            <v>PANTA RUIZ FRANCO DAVIS</v>
          </cell>
          <cell r="F7573" t="str">
            <v>MENOR ESCALA (ANCHOVETA) - ARTESANAL</v>
          </cell>
        </row>
        <row r="7574">
          <cell r="B7574">
            <v>30039</v>
          </cell>
          <cell r="C7574" t="str">
            <v>SABINA</v>
          </cell>
          <cell r="D7574" t="str">
            <v>CO-30039-BM</v>
          </cell>
          <cell r="E7574" t="str">
            <v>ARRUS ROKOVICH JUAN</v>
          </cell>
          <cell r="F7574" t="str">
            <v>ARTESANAL</v>
          </cell>
        </row>
        <row r="7575">
          <cell r="B7575">
            <v>30042</v>
          </cell>
          <cell r="C7575" t="str">
            <v>EVELYN DEL PILAR</v>
          </cell>
          <cell r="D7575" t="str">
            <v>PL-30042-BM</v>
          </cell>
          <cell r="E7575" t="str">
            <v>ESCALANTE VILCA SERAPIO LUIS</v>
          </cell>
          <cell r="F7575" t="str">
            <v>ARTESANAL</v>
          </cell>
        </row>
        <row r="7576">
          <cell r="B7576">
            <v>30063</v>
          </cell>
          <cell r="C7576" t="str">
            <v>MI ESPERANZA</v>
          </cell>
          <cell r="D7576" t="str">
            <v>PT-30063-BM</v>
          </cell>
          <cell r="E7576" t="str">
            <v>CANGO NEIRA MIRTHA MARISOL ;PERICHE ACHA JHONNY PAUL ;PERICHE ACHA SANTOS MARCELINO</v>
          </cell>
          <cell r="F7576" t="str">
            <v>ARTESANAL</v>
          </cell>
        </row>
        <row r="7577">
          <cell r="B7577">
            <v>30064</v>
          </cell>
          <cell r="C7577" t="str">
            <v>MI VICTORIA</v>
          </cell>
          <cell r="D7577" t="str">
            <v>PT-30064-BM</v>
          </cell>
          <cell r="E7577" t="str">
            <v>CANGO NEIRA MIRTHA MARISOL ;PERICHE ACHA JHONNY PAUL ;PERICHE ACHA SANTOS MARCELINO</v>
          </cell>
          <cell r="F7577" t="str">
            <v>ARTESANAL</v>
          </cell>
        </row>
        <row r="7578">
          <cell r="B7578">
            <v>30065</v>
          </cell>
          <cell r="C7578" t="str">
            <v>PERCY PAUL</v>
          </cell>
          <cell r="D7578" t="str">
            <v>PT-30065-BM</v>
          </cell>
          <cell r="E7578" t="str">
            <v>BAYONA SANCHEZ TEODORO</v>
          </cell>
          <cell r="F7578" t="str">
            <v>DECRETO LEGISLATIVO Nº1273</v>
          </cell>
        </row>
        <row r="7579">
          <cell r="B7579">
            <v>30076</v>
          </cell>
          <cell r="C7579" t="str">
            <v>MELL BRITT</v>
          </cell>
          <cell r="D7579" t="str">
            <v>CE-30076-BM</v>
          </cell>
          <cell r="E7579" t="str">
            <v>VARELA TORIBIO SANTOS MARLENY</v>
          </cell>
          <cell r="F7579" t="str">
            <v>ARTESANAL</v>
          </cell>
        </row>
        <row r="7580">
          <cell r="B7580">
            <v>30077</v>
          </cell>
          <cell r="C7580" t="str">
            <v>FLAMENCO</v>
          </cell>
          <cell r="D7580" t="str">
            <v>IO-30077-BM</v>
          </cell>
          <cell r="E7580" t="str">
            <v>HUALLPA CONDORI SALUSTIANO</v>
          </cell>
          <cell r="F7580" t="str">
            <v>ARTESANAL</v>
          </cell>
        </row>
        <row r="7581">
          <cell r="B7581">
            <v>30079</v>
          </cell>
          <cell r="C7581" t="str">
            <v>JHOSU II</v>
          </cell>
          <cell r="D7581" t="str">
            <v>CO-30079-BM</v>
          </cell>
          <cell r="E7581" t="str">
            <v>SANCHEZ PUICAN SONIA ELVIRA</v>
          </cell>
          <cell r="F7581" t="str">
            <v>DECRETO LEGISLATIVO Nº1273</v>
          </cell>
        </row>
        <row r="7582">
          <cell r="B7582">
            <v>30080</v>
          </cell>
          <cell r="C7582" t="str">
            <v>JHOSU III</v>
          </cell>
          <cell r="D7582" t="str">
            <v>CO-30080-BM</v>
          </cell>
          <cell r="E7582" t="str">
            <v>SANCHEZ PUICAN SONIA ELVIRA</v>
          </cell>
          <cell r="F7582" t="str">
            <v>DECRETO LEGISLATIVO Nº1273</v>
          </cell>
        </row>
        <row r="7583">
          <cell r="B7583">
            <v>30081</v>
          </cell>
          <cell r="C7583" t="str">
            <v>MARIA VIRGINIA</v>
          </cell>
          <cell r="D7583" t="str">
            <v>PT-30081-CM</v>
          </cell>
          <cell r="E7583" t="str">
            <v>INVERSIONES PESQUERAS LIGURIA S.A.C.</v>
          </cell>
          <cell r="F7583" t="str">
            <v>MENOR ESCALA (ANCHOVETA)</v>
          </cell>
        </row>
        <row r="7584">
          <cell r="B7584">
            <v>30103</v>
          </cell>
          <cell r="C7584" t="str">
            <v>DON ANDRES</v>
          </cell>
          <cell r="D7584" t="str">
            <v>PT-30103-CM</v>
          </cell>
          <cell r="E7584" t="str">
            <v>ECHE DE RUIZ JULIA ;ECHE DE TEMOCHE BENEDA ;ECHE ECHE ELADIO ;ECHE ECHE SANTOS LUIS ;ECHE ECHE TOMAS</v>
          </cell>
          <cell r="F7584" t="str">
            <v>ARTESANAL</v>
          </cell>
        </row>
        <row r="7585">
          <cell r="B7585">
            <v>30104</v>
          </cell>
          <cell r="C7585" t="str">
            <v>EL NUEVO CHIPRE</v>
          </cell>
          <cell r="D7585" t="str">
            <v>PL-30104-CM</v>
          </cell>
          <cell r="E7585" t="str">
            <v>BANCES MORALES JOSE RAYMUNDO</v>
          </cell>
          <cell r="F7585" t="str">
            <v>ARTESANAL</v>
          </cell>
        </row>
        <row r="7586">
          <cell r="B7586">
            <v>30105</v>
          </cell>
          <cell r="C7586" t="str">
            <v>BEATITA MELCHORITA</v>
          </cell>
          <cell r="D7586" t="str">
            <v>PS-30105-BM</v>
          </cell>
          <cell r="E7586" t="str">
            <v>AQUIJE LAZARO LUZ UBERDINA</v>
          </cell>
          <cell r="F7586" t="str">
            <v>DECRETO LEGISLATIVO Nº1273</v>
          </cell>
        </row>
        <row r="7587">
          <cell r="B7587">
            <v>30116</v>
          </cell>
          <cell r="C7587" t="str">
            <v>LUIS ALBERTO</v>
          </cell>
          <cell r="D7587" t="str">
            <v>CO-30116-BM</v>
          </cell>
          <cell r="E7587" t="str">
            <v>OBREGON MATIAS LELIS</v>
          </cell>
          <cell r="F7587" t="str">
            <v>DECRETO LEGISLATIVO Nº1273</v>
          </cell>
        </row>
        <row r="7588">
          <cell r="B7588">
            <v>30120</v>
          </cell>
          <cell r="C7588" t="str">
            <v>SE?R DE LA D MISERICORDIA</v>
          </cell>
          <cell r="D7588" t="str">
            <v>CO-30120-BM</v>
          </cell>
          <cell r="E7588" t="str">
            <v>BARBARAN ESPINO MARIA ESTHER ;PE? RAMOS CASIMIRO HUGO</v>
          </cell>
          <cell r="F7588" t="str">
            <v>DECRETO LEGISLATIVO Nº1273</v>
          </cell>
        </row>
        <row r="7589">
          <cell r="B7589">
            <v>30128</v>
          </cell>
          <cell r="C7589" t="str">
            <v>MI CEYRI</v>
          </cell>
          <cell r="D7589" t="str">
            <v>PT-30128-CM</v>
          </cell>
          <cell r="E7589" t="str">
            <v>PANTA PANTA MERCEDES</v>
          </cell>
          <cell r="F7589" t="str">
            <v>ARTESANAL</v>
          </cell>
        </row>
        <row r="7590">
          <cell r="B7590">
            <v>30135</v>
          </cell>
          <cell r="C7590" t="str">
            <v>RAYMUNDO II</v>
          </cell>
          <cell r="D7590" t="str">
            <v>CO-30135-CM</v>
          </cell>
          <cell r="E7590" t="str">
            <v>CHINGA MELENDEZ BARTOLOME</v>
          </cell>
          <cell r="F7590" t="str">
            <v>ARTESANAL</v>
          </cell>
        </row>
        <row r="7591">
          <cell r="B7591">
            <v>30166</v>
          </cell>
          <cell r="C7591" t="str">
            <v>BLANCA MARITA</v>
          </cell>
          <cell r="D7591" t="str">
            <v>PT-30166-BM</v>
          </cell>
          <cell r="E7591" t="str">
            <v>CHAPILLIQUEN PAZOS LUIS FELIX</v>
          </cell>
          <cell r="F7591" t="str">
            <v>ARTESANAL</v>
          </cell>
        </row>
        <row r="7592">
          <cell r="B7592">
            <v>30167</v>
          </cell>
          <cell r="C7592" t="str">
            <v>LA BARCA DE JESUS</v>
          </cell>
          <cell r="D7592" t="str">
            <v>CE-30167-CM</v>
          </cell>
          <cell r="E7592" t="str">
            <v>CORREA SANCHEZ SANTOS WILFREDO ;JIMENEZ ALVARADO DE CORREA YOHANI</v>
          </cell>
          <cell r="F7592" t="str">
            <v>ARTESANAL</v>
          </cell>
        </row>
        <row r="7593">
          <cell r="B7593">
            <v>30168</v>
          </cell>
          <cell r="C7593" t="str">
            <v>RAYMUNDO I</v>
          </cell>
          <cell r="D7593" t="str">
            <v>CE-30168-CM</v>
          </cell>
          <cell r="E7593" t="str">
            <v>CORREA SANCHEZ SANTOS WILFREDO ;JIMENEZ ALVARADO DE CORREA YOHANI</v>
          </cell>
          <cell r="F7593" t="str">
            <v>ARTESANAL</v>
          </cell>
        </row>
        <row r="7594">
          <cell r="B7594">
            <v>30170</v>
          </cell>
          <cell r="C7594" t="str">
            <v>JEHOVA DIOS DE PACTOS</v>
          </cell>
          <cell r="D7594" t="str">
            <v>PT-30170-BM</v>
          </cell>
          <cell r="E7594" t="str">
            <v>CHAPILLIQUEN PAZOS JOSE JESUS</v>
          </cell>
          <cell r="F7594" t="str">
            <v>DS. 006-2016-PRODUCE</v>
          </cell>
        </row>
        <row r="7595">
          <cell r="B7595">
            <v>30183</v>
          </cell>
          <cell r="C7595" t="str">
            <v>MARIA MARGARITA</v>
          </cell>
          <cell r="D7595" t="str">
            <v>PT-30183-CM</v>
          </cell>
          <cell r="E7595" t="str">
            <v>PAZO QUEREVALU ALEX MARTIN</v>
          </cell>
          <cell r="F7595" t="str">
            <v>ARTESANAL</v>
          </cell>
        </row>
        <row r="7596">
          <cell r="B7596">
            <v>30186</v>
          </cell>
          <cell r="C7596" t="str">
            <v>CRISTO VIENE</v>
          </cell>
          <cell r="D7596" t="str">
            <v>PL-30186-BM</v>
          </cell>
          <cell r="E7596" t="str">
            <v>CASTRO CURO JESSICA DORA ;FIESTAS LLENQUE DIXON EDGARD</v>
          </cell>
          <cell r="F7596" t="str">
            <v>ARTESANAL</v>
          </cell>
        </row>
        <row r="7597">
          <cell r="B7597">
            <v>30187</v>
          </cell>
          <cell r="C7597" t="str">
            <v>DON MARTIN</v>
          </cell>
          <cell r="D7597" t="str">
            <v>CO-30187-CM</v>
          </cell>
          <cell r="E7597" t="str">
            <v>PALMA OROSCO ROSA DORIS</v>
          </cell>
          <cell r="F7597" t="str">
            <v>ARTESANAL</v>
          </cell>
        </row>
        <row r="7598">
          <cell r="B7598">
            <v>30189</v>
          </cell>
          <cell r="C7598" t="str">
            <v>ANDREA II</v>
          </cell>
          <cell r="D7598" t="str">
            <v>CO-30189-BM</v>
          </cell>
          <cell r="E7598" t="str">
            <v>COTOS PALACIOS ARSENIO ANTERO ;NI? MORALES MARTHA NICOLASA</v>
          </cell>
          <cell r="F7598" t="str">
            <v>ARTESANAL</v>
          </cell>
        </row>
        <row r="7599">
          <cell r="B7599">
            <v>30201</v>
          </cell>
          <cell r="C7599" t="str">
            <v>SORAYA</v>
          </cell>
          <cell r="D7599" t="str">
            <v>PS-30201-BM</v>
          </cell>
          <cell r="E7599" t="str">
            <v>CAYCHO AVALOS VICENTE MANUEL</v>
          </cell>
          <cell r="F7599" t="str">
            <v>DECRETO LEGISLATIVO Nº1273</v>
          </cell>
        </row>
        <row r="7600">
          <cell r="B7600">
            <v>30209</v>
          </cell>
          <cell r="C7600" t="str">
            <v>JUAN MANUEL</v>
          </cell>
          <cell r="D7600" t="str">
            <v>PL-30209-CM</v>
          </cell>
          <cell r="E7600" t="str">
            <v>ARROYO URCIA JUAN ;LLUEN SANTISTEBAN MARIA DIANA</v>
          </cell>
          <cell r="F7600" t="str">
            <v>ARTESANAL</v>
          </cell>
        </row>
        <row r="7601">
          <cell r="B7601">
            <v>30211</v>
          </cell>
          <cell r="C7601" t="str">
            <v>GABRIEL ALEXANDER</v>
          </cell>
          <cell r="D7601" t="str">
            <v>PT-30211-CM</v>
          </cell>
          <cell r="E7601" t="str">
            <v>RAMIREZ CELIS SIXTO MANUEL</v>
          </cell>
          <cell r="F7601" t="str">
            <v>ARTESANAL</v>
          </cell>
        </row>
        <row r="7602">
          <cell r="B7602">
            <v>30212</v>
          </cell>
          <cell r="C7602" t="str">
            <v>DO? DORA</v>
          </cell>
          <cell r="D7602" t="str">
            <v>CO-30212-CM</v>
          </cell>
          <cell r="E7602" t="str">
            <v>LEYVA GARCIA MANUEL JESUS</v>
          </cell>
          <cell r="F7602" t="str">
            <v>ARTESANAL</v>
          </cell>
        </row>
        <row r="7603">
          <cell r="B7603">
            <v>30222</v>
          </cell>
          <cell r="C7603" t="str">
            <v>SIEMPRE SANTA ROSITA</v>
          </cell>
          <cell r="D7603" t="str">
            <v>TA-30222-BM</v>
          </cell>
          <cell r="E7603" t="str">
            <v>ESPINOZA QUEREVALU WILMER ALFREDO ;QUEREVALU QUEREVALU ADRIANO ;QUEREVALU QUEREVALU CESAR ANTONIO ;QUEREVALU QUEREVALU MARTIN</v>
          </cell>
          <cell r="F7603" t="str">
            <v>ARTESANAL</v>
          </cell>
        </row>
        <row r="7604">
          <cell r="B7604">
            <v>30223</v>
          </cell>
          <cell r="C7604" t="str">
            <v>MI CARMELITA 3</v>
          </cell>
          <cell r="D7604" t="str">
            <v>PT-30223-CM</v>
          </cell>
          <cell r="E7604" t="str">
            <v>LOPEZ MONTEZA MIGUEL ANGEL</v>
          </cell>
          <cell r="F7604" t="str">
            <v>ARTESANAL</v>
          </cell>
        </row>
        <row r="7605">
          <cell r="B7605">
            <v>30224</v>
          </cell>
          <cell r="C7605" t="str">
            <v>MILAGROS</v>
          </cell>
          <cell r="D7605" t="str">
            <v>CO-30224-CM</v>
          </cell>
          <cell r="E7605" t="str">
            <v>RAMOS CHAVEZ SERNAQUE</v>
          </cell>
          <cell r="F7605" t="str">
            <v>ARTESANAL</v>
          </cell>
        </row>
        <row r="7606">
          <cell r="B7606">
            <v>30233</v>
          </cell>
          <cell r="C7606" t="str">
            <v>IVAN</v>
          </cell>
          <cell r="D7606" t="str">
            <v>PT-30233-BM</v>
          </cell>
          <cell r="E7606" t="str">
            <v>PAZO ALVAREZ MARIA CATALINA</v>
          </cell>
          <cell r="F7606" t="str">
            <v>DECRETO LEGISLATIVO Nº1273</v>
          </cell>
        </row>
        <row r="7607">
          <cell r="B7607">
            <v>30235</v>
          </cell>
          <cell r="C7607" t="str">
            <v>HAYLENE</v>
          </cell>
          <cell r="D7607" t="str">
            <v>CE-30235-BM</v>
          </cell>
          <cell r="E7607" t="str">
            <v>ECHEVARRIA BARROSO NINFA</v>
          </cell>
          <cell r="F7607" t="str">
            <v>ARTESANAL</v>
          </cell>
        </row>
        <row r="7608">
          <cell r="B7608">
            <v>30236</v>
          </cell>
          <cell r="C7608" t="str">
            <v>LEONARDO Y ANAIS</v>
          </cell>
          <cell r="D7608" t="str">
            <v>IO-30236-BM</v>
          </cell>
          <cell r="E7608" t="str">
            <v>LAJO QUISPE MARIA ROSA ;MEDINA MU?Z LEONARDO GREGORIO</v>
          </cell>
          <cell r="F7608" t="str">
            <v>ARTESANAL</v>
          </cell>
        </row>
        <row r="7609">
          <cell r="B7609">
            <v>30243</v>
          </cell>
          <cell r="C7609" t="str">
            <v>MILAGROS CAUTIVO</v>
          </cell>
          <cell r="D7609" t="str">
            <v>ZS-30243-BM</v>
          </cell>
          <cell r="E7609" t="str">
            <v>QUEREVALU CHERRE JORGE</v>
          </cell>
          <cell r="F7609" t="str">
            <v>DECRETO LEGISLATIVO Nº1273</v>
          </cell>
        </row>
        <row r="7610">
          <cell r="B7610">
            <v>30252</v>
          </cell>
          <cell r="C7610" t="str">
            <v>SOLO DIOS CON SU PODER 1</v>
          </cell>
          <cell r="D7610" t="str">
            <v>SY-30252-CM</v>
          </cell>
          <cell r="E7610" t="str">
            <v>PAIVA HUAMANCHUMO SEGUNDO MANUEL</v>
          </cell>
          <cell r="F7610" t="str">
            <v>ARTESANAL</v>
          </cell>
        </row>
        <row r="7611">
          <cell r="B7611">
            <v>30253</v>
          </cell>
          <cell r="C7611" t="str">
            <v>SOLO DIOS CON SU PODER 2</v>
          </cell>
          <cell r="D7611" t="str">
            <v>CO-30253-CM</v>
          </cell>
          <cell r="E7611" t="str">
            <v>PAIVA HUAMANCHUMO SEGUNDO MANUEL</v>
          </cell>
          <cell r="F7611" t="str">
            <v>ARTESANAL</v>
          </cell>
        </row>
        <row r="7612">
          <cell r="B7612">
            <v>30255</v>
          </cell>
          <cell r="C7612" t="str">
            <v>SAN FRANCISCO</v>
          </cell>
          <cell r="D7612" t="str">
            <v>PT-30255-CM</v>
          </cell>
          <cell r="E7612" t="str">
            <v>RAMIREZ CHERRE DE PAZO MARTHA CARIDAD</v>
          </cell>
          <cell r="F7612" t="str">
            <v>ARTESANAL</v>
          </cell>
        </row>
        <row r="7613">
          <cell r="B7613">
            <v>30256</v>
          </cell>
          <cell r="C7613" t="str">
            <v>LUIS ALEXIS</v>
          </cell>
          <cell r="D7613" t="str">
            <v>CE-30256-CM</v>
          </cell>
          <cell r="E7613" t="str">
            <v>LORO MARTINEZ LUIS ROGER</v>
          </cell>
          <cell r="F7613" t="str">
            <v>ARTESANAL</v>
          </cell>
        </row>
        <row r="7614">
          <cell r="B7614">
            <v>30257</v>
          </cell>
          <cell r="C7614" t="str">
            <v>JUANCITO I</v>
          </cell>
          <cell r="D7614" t="str">
            <v>PS-30257-BM</v>
          </cell>
          <cell r="E7614" t="str">
            <v>SAENZ GONZALES LUIGI PEDRO</v>
          </cell>
          <cell r="F7614" t="str">
            <v>DECRETO LEGISLATIVO Nº1273</v>
          </cell>
        </row>
        <row r="7615">
          <cell r="B7615">
            <v>30259</v>
          </cell>
          <cell r="C7615" t="str">
            <v>NARAE I</v>
          </cell>
          <cell r="D7615" t="str">
            <v>IO-30259-BM</v>
          </cell>
          <cell r="E7615" t="str">
            <v>FLORES ZEGARRA NORMA ANGELICA</v>
          </cell>
          <cell r="F7615" t="str">
            <v>ARTESANAL</v>
          </cell>
        </row>
        <row r="7616">
          <cell r="B7616">
            <v>30260</v>
          </cell>
          <cell r="C7616" t="str">
            <v>NARAE II</v>
          </cell>
          <cell r="D7616" t="str">
            <v>IO-30260-BM</v>
          </cell>
          <cell r="E7616" t="str">
            <v>FLORES ZEGARRA NORMA ANGELICA</v>
          </cell>
          <cell r="F7616" t="str">
            <v>ARTESANAL</v>
          </cell>
        </row>
        <row r="7617">
          <cell r="B7617">
            <v>30266</v>
          </cell>
          <cell r="C7617" t="str">
            <v>LA SHEKINA</v>
          </cell>
          <cell r="D7617" t="str">
            <v>IO-30266-BM</v>
          </cell>
          <cell r="E7617" t="str">
            <v>RAMOS CHURA SILVIA ;SANCHEZ SALCEDO CARLOS ALBERTO</v>
          </cell>
          <cell r="F7617" t="str">
            <v>ARTESANAL</v>
          </cell>
        </row>
        <row r="7618">
          <cell r="B7618">
            <v>30268</v>
          </cell>
          <cell r="C7618" t="str">
            <v>YADAH</v>
          </cell>
          <cell r="D7618" t="str">
            <v>PT-30268-BM</v>
          </cell>
          <cell r="E7618" t="str">
            <v>INGA MAZA DAGOBERTO EDWARD</v>
          </cell>
          <cell r="F7618" t="str">
            <v>ARTESANAL</v>
          </cell>
        </row>
        <row r="7619">
          <cell r="B7619">
            <v>30269</v>
          </cell>
          <cell r="C7619" t="str">
            <v>MI JESUS</v>
          </cell>
          <cell r="D7619" t="str">
            <v>ZS-30269-BM</v>
          </cell>
          <cell r="E7619" t="str">
            <v>SILVA PALACIOS DANNY YANINA</v>
          </cell>
          <cell r="F7619" t="str">
            <v>DECRETO LEGISLATIVO Nº1273</v>
          </cell>
        </row>
        <row r="7620">
          <cell r="B7620">
            <v>30270</v>
          </cell>
          <cell r="C7620" t="str">
            <v>ISABEL PAULA</v>
          </cell>
          <cell r="D7620" t="str">
            <v>PL-30270-BM</v>
          </cell>
          <cell r="E7620" t="str">
            <v>CHUNGA ANTON ISABEL PAULA ;LLENQUE LARA LORENZO</v>
          </cell>
          <cell r="F7620" t="str">
            <v>ARTESANAL</v>
          </cell>
        </row>
        <row r="7621">
          <cell r="B7621">
            <v>30282</v>
          </cell>
          <cell r="C7621" t="str">
            <v>BRYAN Y MARGEORY</v>
          </cell>
          <cell r="D7621" t="str">
            <v>CO-30282-BM</v>
          </cell>
          <cell r="E7621" t="str">
            <v>MARCIAL GARCIA SARA GRISSELL ;PACHECO CAMPOS RICHARD NILTON</v>
          </cell>
          <cell r="F7621" t="str">
            <v>DECRETO LEGISLATIVO Nº1273</v>
          </cell>
        </row>
        <row r="7622">
          <cell r="B7622">
            <v>30283</v>
          </cell>
          <cell r="C7622" t="str">
            <v>FRANCIS</v>
          </cell>
          <cell r="D7622" t="str">
            <v>PS-30283-BM</v>
          </cell>
          <cell r="E7622" t="str">
            <v>CUYA FLORES FREDDY ALEXANDER</v>
          </cell>
          <cell r="F7622" t="str">
            <v>ARTESANAL</v>
          </cell>
        </row>
        <row r="7623">
          <cell r="B7623">
            <v>30284</v>
          </cell>
          <cell r="C7623" t="str">
            <v>GIBSON</v>
          </cell>
          <cell r="D7623" t="str">
            <v>PS-30284-BM</v>
          </cell>
          <cell r="E7623" t="str">
            <v>AQUIJE QUISPE LUIS MOISES ;VILLARROEL CORRALES CARMEN ROSA</v>
          </cell>
          <cell r="F7623" t="str">
            <v>DECRETO LEGISLATIVO Nº1273</v>
          </cell>
        </row>
        <row r="7624">
          <cell r="B7624">
            <v>30286</v>
          </cell>
          <cell r="C7624" t="str">
            <v>SALOMON II</v>
          </cell>
          <cell r="D7624" t="str">
            <v>CO-30286-BM</v>
          </cell>
          <cell r="E7624" t="str">
            <v>CAPCHA RONDON MANUEL VICENTE</v>
          </cell>
          <cell r="F7624" t="str">
            <v>DECRETO LEGISLATIVO Nº1273</v>
          </cell>
        </row>
        <row r="7625">
          <cell r="B7625">
            <v>30287</v>
          </cell>
          <cell r="C7625" t="str">
            <v>ANA</v>
          </cell>
          <cell r="D7625" t="str">
            <v>TA-30287-BM</v>
          </cell>
          <cell r="E7625" t="str">
            <v>RUGEL SILVA ANA ROSA</v>
          </cell>
          <cell r="F7625" t="str">
            <v>ARTESANAL</v>
          </cell>
        </row>
        <row r="7626">
          <cell r="B7626">
            <v>30289</v>
          </cell>
          <cell r="C7626" t="str">
            <v>SE?R MI PASTOR</v>
          </cell>
          <cell r="D7626" t="str">
            <v>TA-30289-BM</v>
          </cell>
          <cell r="E7626" t="str">
            <v>CHAPILLIQUEN BAYONA ANTONIO ;CHAPILLIQUEN BAYONA TULLIO EVER</v>
          </cell>
          <cell r="F7626" t="str">
            <v>DECRETO LEGISLATIVO Nº1273</v>
          </cell>
        </row>
        <row r="7627">
          <cell r="B7627">
            <v>30294</v>
          </cell>
          <cell r="C7627" t="str">
            <v>MI ARNOLD</v>
          </cell>
          <cell r="D7627" t="str">
            <v>PL-30294-CM</v>
          </cell>
          <cell r="E7627" t="str">
            <v>PALMA URCIA ANA MARIA</v>
          </cell>
          <cell r="F7627" t="str">
            <v>ARTESANAL</v>
          </cell>
        </row>
        <row r="7628">
          <cell r="B7628">
            <v>30303</v>
          </cell>
          <cell r="C7628" t="str">
            <v>SANTA ROSA</v>
          </cell>
          <cell r="D7628" t="str">
            <v>CO-30303-BM</v>
          </cell>
          <cell r="E7628" t="str">
            <v>FIESTAS PAZOS JESUS HUMBERTO</v>
          </cell>
          <cell r="F7628" t="str">
            <v>ARTESANAL</v>
          </cell>
        </row>
        <row r="7629">
          <cell r="B7629">
            <v>30306</v>
          </cell>
          <cell r="C7629" t="str">
            <v>REY DE LAS OLAS</v>
          </cell>
          <cell r="D7629" t="str">
            <v>CO-30306-CM</v>
          </cell>
          <cell r="E7629" t="str">
            <v>MARY CLAUDIA</v>
          </cell>
          <cell r="F7629" t="str">
            <v>ARTESANAL</v>
          </cell>
        </row>
        <row r="7630">
          <cell r="B7630">
            <v>30307</v>
          </cell>
          <cell r="C7630" t="str">
            <v>MI CONSUELO III</v>
          </cell>
          <cell r="D7630" t="str">
            <v>TA-30307-BM</v>
          </cell>
          <cell r="E7630" t="str">
            <v>RAMIREZ FIESTAS ROSA ;YARLEQUE PURIZACA ALBERTO</v>
          </cell>
          <cell r="F7630" t="str">
            <v>DECRETO LEGISLATIVO Nº1273</v>
          </cell>
        </row>
        <row r="7631">
          <cell r="B7631">
            <v>30309</v>
          </cell>
          <cell r="C7631" t="str">
            <v>YESSENIA MARGARITA I</v>
          </cell>
          <cell r="D7631" t="str">
            <v>PT-30309-BM</v>
          </cell>
          <cell r="E7631" t="str">
            <v>FIESTAS ECHE CARMEN MARCELINA</v>
          </cell>
          <cell r="F7631" t="str">
            <v>ARTESANAL</v>
          </cell>
        </row>
        <row r="7632">
          <cell r="B7632">
            <v>30310</v>
          </cell>
          <cell r="C7632" t="str">
            <v>YESSENIA MARGARITA II</v>
          </cell>
          <cell r="D7632" t="str">
            <v>PT-30310-BM</v>
          </cell>
          <cell r="E7632" t="str">
            <v>FIESTAS ECHE CARMEN MARCELINA</v>
          </cell>
          <cell r="F7632" t="str">
            <v>ARTESANAL</v>
          </cell>
        </row>
        <row r="7633">
          <cell r="B7633">
            <v>30315</v>
          </cell>
          <cell r="C7633" t="str">
            <v>JESUS ES MI CONSUELO 1</v>
          </cell>
          <cell r="D7633" t="str">
            <v>CE-30315-BM</v>
          </cell>
          <cell r="E7633" t="str">
            <v>FIESTAS ALVAREZ JUAN</v>
          </cell>
          <cell r="F7633" t="str">
            <v>DS. 006-2016-PRODUCE</v>
          </cell>
        </row>
        <row r="7634">
          <cell r="B7634">
            <v>30316</v>
          </cell>
          <cell r="C7634" t="str">
            <v>SIEMPRE JESUS ES MI CONSUELO 2</v>
          </cell>
          <cell r="D7634" t="str">
            <v>CE-30316-BM</v>
          </cell>
          <cell r="E7634" t="str">
            <v>FIESTAS ALVAREZ MIGUEL ANGEL</v>
          </cell>
          <cell r="F7634" t="str">
            <v>DS. 006-2016-PRODUCE</v>
          </cell>
        </row>
        <row r="7635">
          <cell r="B7635">
            <v>30317</v>
          </cell>
          <cell r="C7635" t="str">
            <v>JUNET</v>
          </cell>
          <cell r="D7635" t="str">
            <v>HO-30317-BM</v>
          </cell>
          <cell r="E7635" t="str">
            <v>ERAZO MONZON KATTY MANUELA</v>
          </cell>
          <cell r="F7635" t="str">
            <v>ARTESANAL</v>
          </cell>
        </row>
        <row r="7636">
          <cell r="B7636">
            <v>30319</v>
          </cell>
          <cell r="C7636" t="str">
            <v>MI CONSUELO II</v>
          </cell>
          <cell r="D7636" t="str">
            <v>TA-30319-BM</v>
          </cell>
          <cell r="E7636" t="str">
            <v>RAMIREZ FIESTAS ROSA ;YARLEQUE PURIZACA ALBERTO</v>
          </cell>
          <cell r="F7636" t="str">
            <v>DECRETO LEGISLATIVO Nº1273</v>
          </cell>
        </row>
        <row r="7637">
          <cell r="B7637">
            <v>30322</v>
          </cell>
          <cell r="C7637" t="str">
            <v>JAREN ROVI?</v>
          </cell>
          <cell r="D7637" t="str">
            <v>CO-30322-BM</v>
          </cell>
          <cell r="E7637" t="str">
            <v>CASTRO SURICHAQUI SEGUNDINA</v>
          </cell>
          <cell r="F7637" t="str">
            <v>DECRETO LEGISLATIVO Nº1273</v>
          </cell>
        </row>
        <row r="7638">
          <cell r="B7638">
            <v>30325</v>
          </cell>
          <cell r="C7638" t="str">
            <v>CALIPSO II</v>
          </cell>
          <cell r="D7638" t="str">
            <v>PS-30325-BM</v>
          </cell>
          <cell r="E7638" t="str">
            <v>JARA PARCO SILVIA RAQUEL</v>
          </cell>
          <cell r="F7638" t="str">
            <v>DECRETO LEGISLATIVO Nº1273</v>
          </cell>
        </row>
        <row r="7639">
          <cell r="B7639">
            <v>30346</v>
          </cell>
          <cell r="C7639" t="str">
            <v>DON TEODORO V</v>
          </cell>
          <cell r="D7639" t="str">
            <v>PT-30346-CM</v>
          </cell>
          <cell r="E7639" t="str">
            <v>ALVARADO SILVA JUAN CARLOS</v>
          </cell>
          <cell r="F7639" t="str">
            <v>ARTESANAL</v>
          </cell>
        </row>
        <row r="7640">
          <cell r="B7640">
            <v>30347</v>
          </cell>
          <cell r="C7640" t="str">
            <v>MI PAMPANITO II</v>
          </cell>
          <cell r="D7640" t="str">
            <v>SY-30347-BM</v>
          </cell>
          <cell r="E7640" t="str">
            <v>SANTAMARIA BANCES EDILBERTO</v>
          </cell>
          <cell r="F7640" t="str">
            <v>ARTESANAL</v>
          </cell>
        </row>
        <row r="7641">
          <cell r="B7641">
            <v>30348</v>
          </cell>
          <cell r="C7641" t="str">
            <v>CHRISTIAN EDUARDO</v>
          </cell>
          <cell r="D7641" t="str">
            <v>PT-30348-CM</v>
          </cell>
          <cell r="E7641" t="str">
            <v>CHERRE PERICHE VERONICA LOURDES</v>
          </cell>
          <cell r="F7641" t="str">
            <v>ARTESANAL</v>
          </cell>
        </row>
        <row r="7642">
          <cell r="B7642">
            <v>30360</v>
          </cell>
          <cell r="C7642" t="str">
            <v>MARIA GUADALUPE</v>
          </cell>
          <cell r="D7642" t="str">
            <v>SE-30360-BM</v>
          </cell>
          <cell r="E7642" t="str">
            <v>CERVANTES HUAMAN MELCHORA VICTORIA</v>
          </cell>
          <cell r="F7642" t="str">
            <v>ARTESANAL</v>
          </cell>
        </row>
        <row r="7643">
          <cell r="B7643">
            <v>30365</v>
          </cell>
          <cell r="C7643" t="str">
            <v>SANTA TERESITA</v>
          </cell>
          <cell r="D7643" t="str">
            <v>CO-30365-CM</v>
          </cell>
          <cell r="E7643" t="str">
            <v>JACINTO PANTA HUGO ALBERTO ;PANTA RAMIREZ (F) JOSE SANTOS</v>
          </cell>
          <cell r="F7643" t="str">
            <v>ARTESANAL</v>
          </cell>
        </row>
        <row r="7644">
          <cell r="B7644">
            <v>30371</v>
          </cell>
          <cell r="C7644" t="str">
            <v>CHURA</v>
          </cell>
          <cell r="D7644" t="str">
            <v>IO-30371-BM</v>
          </cell>
          <cell r="E7644" t="str">
            <v>CHURA MENDOZA SAUL PERCY</v>
          </cell>
          <cell r="F7644" t="str">
            <v>ARTESANAL</v>
          </cell>
        </row>
        <row r="7645">
          <cell r="B7645">
            <v>30372</v>
          </cell>
          <cell r="C7645" t="str">
            <v>JESUS ES MI SALVADOR</v>
          </cell>
          <cell r="D7645" t="str">
            <v>PT-30372-BM</v>
          </cell>
          <cell r="E7645" t="str">
            <v>GARCIA RIVAS MARIELA</v>
          </cell>
          <cell r="F7645" t="str">
            <v>ARTESANAL</v>
          </cell>
        </row>
        <row r="7646">
          <cell r="B7646">
            <v>30376</v>
          </cell>
          <cell r="C7646" t="str">
            <v>JESUS PODER Y GLORIA</v>
          </cell>
          <cell r="D7646" t="str">
            <v>PL-30376-BM</v>
          </cell>
          <cell r="E7646" t="str">
            <v>JACINTO ISIQUE ANTONIO ;JACINTO SULLON GUADALUPE</v>
          </cell>
          <cell r="F7646" t="str">
            <v>DECRETO LEGISLATIVO Nº1273</v>
          </cell>
        </row>
        <row r="7647">
          <cell r="B7647">
            <v>30379</v>
          </cell>
          <cell r="C7647" t="str">
            <v>EL SIERVO DE YAVE</v>
          </cell>
          <cell r="D7647" t="str">
            <v>PL-30379-BM</v>
          </cell>
          <cell r="E7647" t="str">
            <v>CUSTODIO MARTINEZ MANUEL GILBERTO ;LLENQUE FIESTAS ELVIRA</v>
          </cell>
          <cell r="F7647" t="str">
            <v>ARTESANAL</v>
          </cell>
        </row>
        <row r="7648">
          <cell r="B7648">
            <v>30382</v>
          </cell>
          <cell r="C7648" t="str">
            <v>VIRGEN DEL CARMEN</v>
          </cell>
          <cell r="D7648" t="str">
            <v>PT-30382-PM</v>
          </cell>
          <cell r="E7648" t="str">
            <v>JACINTO CHUNGA ALBERTO ;JACINTO RUMICHE CESAR HERNAN ;JACINTO RUMICHE MILTHON JAVIER ;RUMICHE VALENCIA DE JACINTO MARGARITA</v>
          </cell>
          <cell r="F7648" t="str">
            <v>LEY Nº26920</v>
          </cell>
        </row>
        <row r="7649">
          <cell r="B7649">
            <v>30388</v>
          </cell>
          <cell r="C7649" t="str">
            <v>FRANZISKA</v>
          </cell>
          <cell r="D7649" t="str">
            <v>CO-30388-PM</v>
          </cell>
          <cell r="E7649" t="str">
            <v>PELAGIC FISHING GROUP S.A.C.</v>
          </cell>
          <cell r="F7649" t="str">
            <v>DS. 022-2009-PRODUCE</v>
          </cell>
        </row>
        <row r="7650">
          <cell r="B7650">
            <v>30390</v>
          </cell>
          <cell r="C7650" t="str">
            <v>XIOMARA</v>
          </cell>
          <cell r="D7650" t="str">
            <v>IO-30390-CM</v>
          </cell>
          <cell r="E7650" t="str">
            <v>MAMANI MAMANI ISMAEL ;POMA DE MAMANI QUINTINA VICTORIA ;POMA MAMANI BALBERTO RUBEN</v>
          </cell>
          <cell r="F7650" t="str">
            <v>ARTESANAL</v>
          </cell>
        </row>
        <row r="7651">
          <cell r="B7651">
            <v>30392</v>
          </cell>
          <cell r="C7651" t="str">
            <v>LUIS ALFREDO</v>
          </cell>
          <cell r="D7651" t="str">
            <v>PL-30392-BM</v>
          </cell>
          <cell r="E7651" t="str">
            <v>ALVARADO CHUNGA DANIEL LEONCIO</v>
          </cell>
          <cell r="F7651" t="str">
            <v>DECRETO LEGISLATIVO Nº1273</v>
          </cell>
        </row>
        <row r="7652">
          <cell r="B7652">
            <v>30400</v>
          </cell>
          <cell r="C7652" t="str">
            <v>SARITA COLONIA II</v>
          </cell>
          <cell r="D7652" t="str">
            <v>PS-30400-BM</v>
          </cell>
          <cell r="E7652" t="str">
            <v>CAMPOS VALLE MARIA PILAR ;SOTO MENDOZA LUCHO</v>
          </cell>
          <cell r="F7652" t="str">
            <v>DECRETO LEGISLATIVO Nº1273</v>
          </cell>
        </row>
        <row r="7653">
          <cell r="B7653">
            <v>30403</v>
          </cell>
          <cell r="C7653" t="str">
            <v>MI KARINKO</v>
          </cell>
          <cell r="D7653" t="str">
            <v>CO-30403-BM</v>
          </cell>
          <cell r="E7653" t="str">
            <v>PALMA DE VASQUEZ ANA MARIA ;VASQUEZ MARI?S ARIS JORGE</v>
          </cell>
          <cell r="F7653" t="str">
            <v>ARTESANAL</v>
          </cell>
        </row>
        <row r="7654">
          <cell r="B7654">
            <v>30404</v>
          </cell>
          <cell r="C7654" t="str">
            <v>ABELARDO</v>
          </cell>
          <cell r="D7654" t="str">
            <v>CO-30404-CM</v>
          </cell>
          <cell r="E7654" t="str">
            <v>BANCES SANTAMARIA SANTOS ARTURO</v>
          </cell>
          <cell r="F7654" t="str">
            <v>ARTESANAL</v>
          </cell>
        </row>
        <row r="7655">
          <cell r="B7655">
            <v>30412</v>
          </cell>
          <cell r="C7655" t="str">
            <v>YOSIMAR</v>
          </cell>
          <cell r="D7655" t="str">
            <v>TA-30412-BM</v>
          </cell>
          <cell r="E7655" t="str">
            <v>VALDERA VALDERA JOSE MERCEDES</v>
          </cell>
          <cell r="F7655" t="str">
            <v>ARTESANAL</v>
          </cell>
        </row>
        <row r="7656">
          <cell r="B7656">
            <v>30413</v>
          </cell>
          <cell r="C7656" t="str">
            <v>JEHOVA ES MI PASTOR</v>
          </cell>
          <cell r="D7656" t="str">
            <v>TA-30413-BM</v>
          </cell>
          <cell r="E7656" t="str">
            <v>PAZOS ALVAREZ OSCAR JOSE</v>
          </cell>
          <cell r="F7656" t="str">
            <v>ARTESANAL</v>
          </cell>
        </row>
        <row r="7657">
          <cell r="B7657">
            <v>30417</v>
          </cell>
          <cell r="C7657" t="str">
            <v>JULIO CESAR</v>
          </cell>
          <cell r="D7657" t="str">
            <v>PT-30417-BM</v>
          </cell>
          <cell r="E7657" t="str">
            <v>A?SCO RUGEL MARIO</v>
          </cell>
          <cell r="F7657" t="str">
            <v>ARTESANAL</v>
          </cell>
        </row>
        <row r="7658">
          <cell r="B7658">
            <v>30418</v>
          </cell>
          <cell r="C7658" t="str">
            <v>LOBO I</v>
          </cell>
          <cell r="D7658" t="str">
            <v>PT-30418-BM</v>
          </cell>
          <cell r="E7658" t="str">
            <v>HUACO ANTON EDUARDO</v>
          </cell>
          <cell r="F7658" t="str">
            <v>DECRETO LEGISLATIVO Nº1273</v>
          </cell>
        </row>
        <row r="7659">
          <cell r="B7659">
            <v>30420</v>
          </cell>
          <cell r="C7659" t="str">
            <v>JUAN CARLOS</v>
          </cell>
          <cell r="D7659" t="str">
            <v>PT-30420-BM</v>
          </cell>
          <cell r="E7659" t="str">
            <v>SABA ALBUJAR JUAN CARLOS RICARDO</v>
          </cell>
          <cell r="F7659" t="str">
            <v>DECRETO LEGISLATIVO Nº1273</v>
          </cell>
        </row>
        <row r="7660">
          <cell r="B7660">
            <v>30427</v>
          </cell>
          <cell r="C7660" t="str">
            <v>JESUS</v>
          </cell>
          <cell r="D7660" t="str">
            <v>PT-30427-BM</v>
          </cell>
          <cell r="E7660" t="str">
            <v>CHERRES AYALA ERASMO</v>
          </cell>
          <cell r="F7660" t="str">
            <v>ARTESANAL</v>
          </cell>
        </row>
        <row r="7661">
          <cell r="B7661">
            <v>30429</v>
          </cell>
          <cell r="C7661" t="str">
            <v>JESUS PAN DE VIDA</v>
          </cell>
          <cell r="D7661" t="str">
            <v>PT-30429-BM</v>
          </cell>
          <cell r="E7661" t="str">
            <v>CHERRES AYALA ERASMO</v>
          </cell>
          <cell r="F7661" t="str">
            <v>ARTESANAL</v>
          </cell>
        </row>
        <row r="7662">
          <cell r="B7662">
            <v>30432</v>
          </cell>
          <cell r="C7662" t="str">
            <v>MARIA ALICIA</v>
          </cell>
          <cell r="D7662" t="str">
            <v>PT-30432-BM</v>
          </cell>
          <cell r="E7662" t="str">
            <v>ALBINES PIZARRO HUGO AUGUSTO</v>
          </cell>
          <cell r="F7662" t="str">
            <v>ARTESANAL</v>
          </cell>
        </row>
        <row r="7663">
          <cell r="B7663">
            <v>30454</v>
          </cell>
          <cell r="C7663" t="str">
            <v>SAN PEDRO I</v>
          </cell>
          <cell r="D7663" t="str">
            <v>IO-30454-BM</v>
          </cell>
          <cell r="E7663" t="str">
            <v>ESTRADA LOAIZA MARCIAL ;HUALLPA MENDOZA VERONICA SUSANA</v>
          </cell>
          <cell r="F7663" t="str">
            <v>ARTESANAL</v>
          </cell>
        </row>
        <row r="7664">
          <cell r="B7664">
            <v>30455</v>
          </cell>
          <cell r="C7664" t="str">
            <v>MARIA EUSEBIA</v>
          </cell>
          <cell r="D7664" t="str">
            <v>IO-30455-BM</v>
          </cell>
          <cell r="E7664" t="str">
            <v>MANDAMIENTO CHICALLA CECILIA</v>
          </cell>
          <cell r="F7664" t="str">
            <v>ARTESANAL</v>
          </cell>
        </row>
        <row r="7665">
          <cell r="B7665">
            <v>30461</v>
          </cell>
          <cell r="C7665" t="str">
            <v>DAINA YARE</v>
          </cell>
          <cell r="D7665" t="str">
            <v>CO-30461-BM</v>
          </cell>
          <cell r="E7665" t="str">
            <v>VIVANCO MARTINEZ UBERTO</v>
          </cell>
          <cell r="F7665" t="str">
            <v>DECRETO LEGISLATIVO Nº1273</v>
          </cell>
        </row>
        <row r="7666">
          <cell r="B7666">
            <v>30462</v>
          </cell>
          <cell r="C7666" t="str">
            <v>GASTON</v>
          </cell>
          <cell r="D7666" t="str">
            <v>CO-30462-BM</v>
          </cell>
          <cell r="E7666" t="str">
            <v>GALVEZ AGUILAR SABINA HERMINIA</v>
          </cell>
          <cell r="F7666" t="str">
            <v>ARTESANAL</v>
          </cell>
        </row>
        <row r="7667">
          <cell r="B7667">
            <v>30463</v>
          </cell>
          <cell r="C7667" t="str">
            <v>MI HECTOR II</v>
          </cell>
          <cell r="D7667" t="str">
            <v>PL-30463-BM</v>
          </cell>
          <cell r="E7667" t="str">
            <v>CHIRINOS DE FLORES AGUSTINA ;FLORES JACINTO SANTIAGO</v>
          </cell>
          <cell r="F7667" t="str">
            <v>ARTESANAL</v>
          </cell>
        </row>
        <row r="7668">
          <cell r="B7668">
            <v>30465</v>
          </cell>
          <cell r="C7668" t="str">
            <v>MI MARTINA</v>
          </cell>
          <cell r="D7668" t="str">
            <v>PT-30465-BM</v>
          </cell>
          <cell r="E7668" t="str">
            <v>VITE FIESTAS JOSE SERAPIO</v>
          </cell>
          <cell r="F7668" t="str">
            <v>ARTESANAL</v>
          </cell>
        </row>
        <row r="7669">
          <cell r="B7669">
            <v>30467</v>
          </cell>
          <cell r="C7669" t="str">
            <v>DON PEDRO</v>
          </cell>
          <cell r="D7669" t="str">
            <v>PT-30467-BM</v>
          </cell>
          <cell r="E7669" t="str">
            <v>CHANAVA FLORES BALTAZAR EDGARDO</v>
          </cell>
          <cell r="F7669" t="str">
            <v>ARTESANAL</v>
          </cell>
        </row>
        <row r="7670">
          <cell r="B7670">
            <v>30483</v>
          </cell>
          <cell r="C7670" t="str">
            <v>SALVAME SE?R</v>
          </cell>
          <cell r="D7670" t="str">
            <v>PT-30483-BM</v>
          </cell>
          <cell r="E7670" t="str">
            <v>PAIVA HUATUCO MARY CLAUDIA DEL PILAR</v>
          </cell>
          <cell r="F7670" t="str">
            <v>ARTESANAL</v>
          </cell>
        </row>
        <row r="7671">
          <cell r="B7671">
            <v>30485</v>
          </cell>
          <cell r="C7671" t="str">
            <v>SIEMPRE WIL GEMIN</v>
          </cell>
          <cell r="D7671" t="str">
            <v>PT-30485-PM</v>
          </cell>
          <cell r="E7671" t="str">
            <v>GEMIN PURIZACA LUIS WILFREDO ;TUME PURIZACA TEOFILA ISABEL</v>
          </cell>
          <cell r="F7671" t="str">
            <v>ARTESANAL</v>
          </cell>
        </row>
        <row r="7672">
          <cell r="B7672">
            <v>30486</v>
          </cell>
          <cell r="C7672" t="str">
            <v>CLAUDIO</v>
          </cell>
          <cell r="D7672" t="str">
            <v>PT-30486-BM</v>
          </cell>
          <cell r="E7672" t="str">
            <v>ECHE MORALES RUBEN MANUEL</v>
          </cell>
          <cell r="F7672" t="str">
            <v>ARTESANAL</v>
          </cell>
        </row>
        <row r="7673">
          <cell r="B7673">
            <v>30504</v>
          </cell>
          <cell r="C7673" t="str">
            <v>SAN JUDAS TADEO II</v>
          </cell>
          <cell r="D7673" t="str">
            <v>PT-30504-BM</v>
          </cell>
          <cell r="E7673" t="str">
            <v>GOMEZ DE AREVALO GLADYS</v>
          </cell>
          <cell r="F7673" t="str">
            <v>ARTESANAL</v>
          </cell>
        </row>
        <row r="7674">
          <cell r="B7674">
            <v>30506</v>
          </cell>
          <cell r="C7674" t="str">
            <v>MARTIN NAHUM I</v>
          </cell>
          <cell r="D7674" t="str">
            <v>PT-30506-BM</v>
          </cell>
          <cell r="E7674" t="str">
            <v>MORE MENA MARTIN AUGUSTO</v>
          </cell>
          <cell r="F7674" t="str">
            <v>ARTESANAL</v>
          </cell>
        </row>
        <row r="7675">
          <cell r="B7675">
            <v>30507</v>
          </cell>
          <cell r="C7675" t="str">
            <v>VICTORIA</v>
          </cell>
          <cell r="D7675" t="str">
            <v>PT-30507-BM</v>
          </cell>
          <cell r="E7675" t="str">
            <v>PINTADO CRUZ VICTORIA</v>
          </cell>
          <cell r="F7675" t="str">
            <v>ARTESANAL</v>
          </cell>
        </row>
        <row r="7676">
          <cell r="B7676">
            <v>30536</v>
          </cell>
          <cell r="C7676" t="str">
            <v>BRYAN I</v>
          </cell>
          <cell r="D7676" t="str">
            <v>IO-30536-BM</v>
          </cell>
          <cell r="E7676" t="str">
            <v>LLANQUE VILCA ROGELIO</v>
          </cell>
          <cell r="F7676" t="str">
            <v>ARTESANAL</v>
          </cell>
        </row>
        <row r="7677">
          <cell r="B7677">
            <v>30546</v>
          </cell>
          <cell r="C7677" t="str">
            <v>MARISOL</v>
          </cell>
          <cell r="D7677" t="str">
            <v>PT-30546-PM</v>
          </cell>
          <cell r="E7677" t="str">
            <v>MARTINEZ JACINTO BENJAMIN ;MARTINEZ JACINTO JUAN</v>
          </cell>
          <cell r="F7677" t="str">
            <v>LEY Nº26920</v>
          </cell>
        </row>
        <row r="7678">
          <cell r="B7678">
            <v>30547</v>
          </cell>
          <cell r="C7678" t="str">
            <v>DO? PAULINA</v>
          </cell>
          <cell r="D7678" t="str">
            <v>PS-30547-BM</v>
          </cell>
          <cell r="E7678" t="str">
            <v>VILLARROEL CORRALES ANTONIO MAURO</v>
          </cell>
          <cell r="F7678" t="str">
            <v>DECRETO LEGISLATIVO Nº1273</v>
          </cell>
        </row>
        <row r="7679">
          <cell r="B7679">
            <v>30549</v>
          </cell>
          <cell r="C7679" t="str">
            <v>RAQUELITA</v>
          </cell>
          <cell r="D7679" t="str">
            <v>CE-30549-BM</v>
          </cell>
          <cell r="E7679" t="str">
            <v>RODRIGUEZ FLORES HERLINDA RAQUEL</v>
          </cell>
          <cell r="F7679" t="str">
            <v>ARTESANAL</v>
          </cell>
        </row>
        <row r="7680">
          <cell r="B7680">
            <v>30552</v>
          </cell>
          <cell r="C7680" t="str">
            <v>DON PEDRITO</v>
          </cell>
          <cell r="D7680" t="str">
            <v>CE-30552-CM</v>
          </cell>
          <cell r="E7680" t="str">
            <v>GARCIA REQUE JIMMY DANJER ;MORENO ANGELES ELVA KARINA</v>
          </cell>
          <cell r="F7680" t="str">
            <v>ARTESANAL</v>
          </cell>
        </row>
        <row r="7681">
          <cell r="B7681">
            <v>30574</v>
          </cell>
          <cell r="C7681" t="str">
            <v>JEHOVA YHIRE</v>
          </cell>
          <cell r="D7681" t="str">
            <v>CO-30574-BM</v>
          </cell>
          <cell r="E7681" t="str">
            <v>OSCANOA FLORES CIRIACO</v>
          </cell>
          <cell r="F7681" t="str">
            <v>DECRETO LEGISLATIVO Nº1273</v>
          </cell>
        </row>
        <row r="7682">
          <cell r="B7682">
            <v>30577</v>
          </cell>
          <cell r="C7682" t="str">
            <v>JOSE LUIS</v>
          </cell>
          <cell r="D7682" t="str">
            <v>PT-30577-BM</v>
          </cell>
          <cell r="E7682" t="str">
            <v>SABA RUMICHE BERNARDINO</v>
          </cell>
          <cell r="F7682" t="str">
            <v>DECRETO LEGISLATIVO Nº1273</v>
          </cell>
        </row>
        <row r="7683">
          <cell r="B7683">
            <v>30588</v>
          </cell>
          <cell r="C7683" t="str">
            <v>PALMA I</v>
          </cell>
          <cell r="D7683" t="str">
            <v>MO-30588-BM</v>
          </cell>
          <cell r="E7683" t="str">
            <v>PALMA SALINAS ANGELO MARTIN</v>
          </cell>
          <cell r="F7683" t="str">
            <v>ARTESANAL</v>
          </cell>
        </row>
        <row r="7684">
          <cell r="B7684">
            <v>30600</v>
          </cell>
          <cell r="C7684" t="str">
            <v>DANFER Y ANDERSOON 2</v>
          </cell>
          <cell r="D7684" t="str">
            <v>SE-30600-BM</v>
          </cell>
          <cell r="E7684" t="str">
            <v>CHIRINOS LEYTON SONIA ALEJANDRINA</v>
          </cell>
          <cell r="F7684" t="str">
            <v>ARTESANAL</v>
          </cell>
        </row>
        <row r="7685">
          <cell r="B7685">
            <v>30604</v>
          </cell>
          <cell r="C7685" t="str">
            <v>LEO Y VALERIA</v>
          </cell>
          <cell r="D7685" t="str">
            <v>PT-30604-BM</v>
          </cell>
          <cell r="E7685" t="str">
            <v>CAMPOS ARENAS JAVIER ROLANDO</v>
          </cell>
          <cell r="F7685" t="str">
            <v>DECRETO LEGISLATIVO Nº1273</v>
          </cell>
        </row>
        <row r="7686">
          <cell r="B7686">
            <v>30613</v>
          </cell>
          <cell r="C7686" t="str">
            <v>ANGIE Y DENIS</v>
          </cell>
          <cell r="D7686" t="str">
            <v>CE-30613-BM</v>
          </cell>
          <cell r="E7686" t="str">
            <v>FLORES FLORES RAUL ALBERTO</v>
          </cell>
          <cell r="F7686" t="str">
            <v>ARTESANAL</v>
          </cell>
        </row>
        <row r="7687">
          <cell r="B7687">
            <v>30614</v>
          </cell>
          <cell r="C7687" t="str">
            <v>ASHLEY Y DANGER</v>
          </cell>
          <cell r="D7687" t="str">
            <v>CE-30614-BM</v>
          </cell>
          <cell r="E7687" t="str">
            <v>MONTERO NEGREROS ARMANDO MIGUEL</v>
          </cell>
          <cell r="F7687" t="str">
            <v>DECRETO LEGISLATIVO Nº1273</v>
          </cell>
        </row>
        <row r="7688">
          <cell r="B7688">
            <v>30618</v>
          </cell>
          <cell r="C7688" t="str">
            <v>BRANDON LUIGUI</v>
          </cell>
          <cell r="D7688" t="str">
            <v>PT-30618-BM</v>
          </cell>
          <cell r="E7688" t="str">
            <v>CAMPOS ARENAS JAVIER ROLANDO</v>
          </cell>
          <cell r="F7688" t="str">
            <v>DECRETO LEGISLATIVO Nº1273</v>
          </cell>
        </row>
        <row r="7689">
          <cell r="B7689">
            <v>30621</v>
          </cell>
          <cell r="C7689" t="str">
            <v>KELLY MERCEDES</v>
          </cell>
          <cell r="D7689" t="str">
            <v>PT-30621-BM</v>
          </cell>
          <cell r="E7689" t="str">
            <v>SOPLAPUCO PINGO ROBERTO</v>
          </cell>
          <cell r="F7689" t="str">
            <v>ARTESANAL</v>
          </cell>
        </row>
        <row r="7690">
          <cell r="B7690">
            <v>30624</v>
          </cell>
          <cell r="C7690" t="str">
            <v>LUIS MOISES</v>
          </cell>
          <cell r="D7690" t="str">
            <v>PT-30624-BM</v>
          </cell>
          <cell r="E7690" t="str">
            <v>ALVAREZ SABA JOSE LUIS</v>
          </cell>
          <cell r="F7690" t="str">
            <v>DECRETO LEGISLATIVO Nº1273</v>
          </cell>
        </row>
        <row r="7691">
          <cell r="B7691">
            <v>30639</v>
          </cell>
          <cell r="C7691" t="str">
            <v>ANGIE</v>
          </cell>
          <cell r="D7691" t="str">
            <v>PT-30639-BM</v>
          </cell>
          <cell r="E7691" t="str">
            <v>MARIN RUIZ WENDER</v>
          </cell>
          <cell r="F7691" t="str">
            <v>ARTESANAL</v>
          </cell>
        </row>
        <row r="7692">
          <cell r="B7692">
            <v>30640</v>
          </cell>
          <cell r="C7692" t="str">
            <v>MI ESTEBAN</v>
          </cell>
          <cell r="D7692" t="str">
            <v>PT-30640-BM</v>
          </cell>
          <cell r="E7692" t="str">
            <v>FIESTAS PAIVA JULIO CESAR</v>
          </cell>
          <cell r="F7692" t="str">
            <v>DECRETO LEGISLATIVO Nº1273</v>
          </cell>
        </row>
        <row r="7693">
          <cell r="B7693">
            <v>30641</v>
          </cell>
          <cell r="C7693" t="str">
            <v>EDELGI Y SMITH</v>
          </cell>
          <cell r="D7693" t="str">
            <v>PT-30641-BM</v>
          </cell>
          <cell r="E7693" t="str">
            <v>BARRETO MONJA LUZ MARIBEL</v>
          </cell>
          <cell r="F7693" t="str">
            <v>ARTESANAL</v>
          </cell>
        </row>
        <row r="7694">
          <cell r="B7694">
            <v>30643</v>
          </cell>
          <cell r="C7694" t="str">
            <v>SAN JUDAS TADEO III</v>
          </cell>
          <cell r="D7694" t="str">
            <v>PT-30643-BM</v>
          </cell>
          <cell r="E7694" t="str">
            <v>GOMEZ DE AREVALO GLADYS</v>
          </cell>
          <cell r="F7694" t="str">
            <v>ARTESANAL</v>
          </cell>
        </row>
        <row r="7695">
          <cell r="B7695">
            <v>30645</v>
          </cell>
          <cell r="C7695" t="str">
            <v>MILAGRO DE CAUTIVO</v>
          </cell>
          <cell r="D7695" t="str">
            <v>PT-30645-BM</v>
          </cell>
          <cell r="E7695" t="str">
            <v>GUIZADO LEGUIA ANTONIO</v>
          </cell>
          <cell r="F7695" t="str">
            <v>ARTESANAL</v>
          </cell>
        </row>
        <row r="7696">
          <cell r="B7696">
            <v>30647</v>
          </cell>
          <cell r="C7696" t="str">
            <v>BENDICION DE DIOS</v>
          </cell>
          <cell r="D7696" t="str">
            <v>PT-30647-BM</v>
          </cell>
          <cell r="E7696" t="str">
            <v>PURIZACA PAZO SEGUNDO JUVENCIO</v>
          </cell>
          <cell r="F7696" t="str">
            <v>DECRETO LEGISLATIVO Nº1273</v>
          </cell>
        </row>
        <row r="7697">
          <cell r="B7697">
            <v>30649</v>
          </cell>
          <cell r="C7697" t="str">
            <v>VANESSA II</v>
          </cell>
          <cell r="D7697" t="str">
            <v>PT-30649-BM</v>
          </cell>
          <cell r="E7697" t="str">
            <v>JACINTO CORREA LUIS ALBERTO</v>
          </cell>
          <cell r="F7697" t="str">
            <v>DECRETO LEGISLATIVO Nº1273</v>
          </cell>
        </row>
        <row r="7698">
          <cell r="B7698">
            <v>30652</v>
          </cell>
          <cell r="C7698" t="str">
            <v>JESUS EN TI CONFIO</v>
          </cell>
          <cell r="D7698" t="str">
            <v>PT-30652-BM</v>
          </cell>
          <cell r="E7698" t="str">
            <v>GARCIA CASTILLO ELADIO</v>
          </cell>
          <cell r="F7698" t="str">
            <v>ARTESANAL</v>
          </cell>
        </row>
        <row r="7699">
          <cell r="B7699">
            <v>30659</v>
          </cell>
          <cell r="C7699" t="str">
            <v>HUASCAR II</v>
          </cell>
          <cell r="D7699" t="str">
            <v>PT-30659-BM</v>
          </cell>
          <cell r="E7699" t="str">
            <v>ROMERO RAMOS JULIO</v>
          </cell>
          <cell r="F7699" t="str">
            <v>ARTESANAL</v>
          </cell>
        </row>
        <row r="7700">
          <cell r="B7700">
            <v>30667</v>
          </cell>
          <cell r="C7700" t="str">
            <v>JOSE MANUEL</v>
          </cell>
          <cell r="D7700" t="str">
            <v>PT-30667-BM</v>
          </cell>
          <cell r="E7700" t="str">
            <v>TUME NUNURA DOMITILA</v>
          </cell>
          <cell r="F7700" t="str">
            <v>ARTESANAL</v>
          </cell>
        </row>
        <row r="7701">
          <cell r="B7701">
            <v>30668</v>
          </cell>
          <cell r="C7701" t="str">
            <v>GRECIA I</v>
          </cell>
          <cell r="D7701" t="str">
            <v>PT-30668-BM</v>
          </cell>
          <cell r="E7701" t="str">
            <v>YENQUE CARRASCO CARLOS WILFREDO</v>
          </cell>
          <cell r="F7701" t="str">
            <v>ARTESANAL</v>
          </cell>
        </row>
        <row r="7702">
          <cell r="B7702">
            <v>30669</v>
          </cell>
          <cell r="C7702" t="str">
            <v>CARRERA</v>
          </cell>
          <cell r="D7702" t="str">
            <v>PT-30669-BM</v>
          </cell>
          <cell r="E7702" t="str">
            <v>CRUZ CARRERA SANTOS ANDRES</v>
          </cell>
          <cell r="F7702" t="str">
            <v>ARTESANAL</v>
          </cell>
        </row>
        <row r="7703">
          <cell r="B7703">
            <v>30683</v>
          </cell>
          <cell r="C7703" t="str">
            <v>BETTY 1</v>
          </cell>
          <cell r="D7703" t="str">
            <v>CE-30683-BM</v>
          </cell>
          <cell r="E7703" t="str">
            <v>TIRADO COTRINA EMILIO TEODOCIO</v>
          </cell>
          <cell r="F7703" t="str">
            <v>DECRETO LEGISLATIVO Nº1273</v>
          </cell>
        </row>
        <row r="7704">
          <cell r="B7704">
            <v>30692</v>
          </cell>
          <cell r="C7704" t="str">
            <v>DANTE. R. 1</v>
          </cell>
          <cell r="D7704" t="str">
            <v>PT-30692-BM</v>
          </cell>
          <cell r="E7704" t="str">
            <v>PINGO AMAYA VICENTE</v>
          </cell>
          <cell r="F7704" t="str">
            <v>ARTESANAL</v>
          </cell>
        </row>
        <row r="7705">
          <cell r="B7705">
            <v>30699</v>
          </cell>
          <cell r="C7705" t="str">
            <v>LA ISLA</v>
          </cell>
          <cell r="D7705" t="str">
            <v>PT-30699-BM</v>
          </cell>
          <cell r="E7705" t="str">
            <v>FIESTAS FIESTAS JULIO CESAR</v>
          </cell>
          <cell r="F7705" t="str">
            <v>ARTESANAL</v>
          </cell>
        </row>
        <row r="7706">
          <cell r="B7706">
            <v>30716</v>
          </cell>
          <cell r="C7706" t="str">
            <v>MI JEHOVA</v>
          </cell>
          <cell r="D7706" t="str">
            <v>CE-30716-BM</v>
          </cell>
          <cell r="E7706" t="str">
            <v>OBESO CONTRERAS LUIS ALBERTO</v>
          </cell>
          <cell r="F7706" t="str">
            <v>ARTESANAL</v>
          </cell>
        </row>
        <row r="7707">
          <cell r="B7707">
            <v>30719</v>
          </cell>
          <cell r="C7707" t="str">
            <v>MI JEHOVA</v>
          </cell>
          <cell r="D7707" t="str">
            <v>CE-30719-BM</v>
          </cell>
          <cell r="E7707" t="str">
            <v>OBESO CONTRERAS LUIS ALBERTO</v>
          </cell>
          <cell r="F7707" t="str">
            <v>ARTESANAL</v>
          </cell>
        </row>
        <row r="7708">
          <cell r="B7708">
            <v>30721</v>
          </cell>
          <cell r="C7708" t="str">
            <v>WALTER DAVID</v>
          </cell>
          <cell r="D7708" t="str">
            <v>PT-30721-BM</v>
          </cell>
          <cell r="E7708" t="str">
            <v>PAUCAR AGUIRRE WALTER ALBINO</v>
          </cell>
          <cell r="F7708" t="str">
            <v>ARTESANAL</v>
          </cell>
        </row>
        <row r="7709">
          <cell r="B7709">
            <v>30722</v>
          </cell>
          <cell r="C7709" t="str">
            <v>DIOS PROVEERA</v>
          </cell>
          <cell r="D7709" t="str">
            <v>PT-30722-BM</v>
          </cell>
          <cell r="E7709" t="str">
            <v>MORAN SANCHEZ PRAXEDES WILMER</v>
          </cell>
          <cell r="F7709" t="str">
            <v>ARTESANAL</v>
          </cell>
        </row>
        <row r="7710">
          <cell r="B7710">
            <v>30723</v>
          </cell>
          <cell r="C7710" t="str">
            <v>EL PROFETA</v>
          </cell>
          <cell r="D7710" t="str">
            <v>TA-30723-BM</v>
          </cell>
          <cell r="E7710" t="str">
            <v>PANTA ANTON ALDO EDWARD ;PANTA PANTA JORGE WILLIAMS</v>
          </cell>
          <cell r="F7710" t="str">
            <v>ARTESANAL</v>
          </cell>
        </row>
        <row r="7711">
          <cell r="B7711">
            <v>30724</v>
          </cell>
          <cell r="C7711" t="str">
            <v>SHALOM II</v>
          </cell>
          <cell r="D7711" t="str">
            <v>TA-30724-CM</v>
          </cell>
          <cell r="E7711" t="str">
            <v>ECCA JACINTO JUAN ;ECCA JACINTO SEBASTIAN</v>
          </cell>
          <cell r="F7711" t="str">
            <v>ARTESANAL</v>
          </cell>
        </row>
        <row r="7712">
          <cell r="B7712">
            <v>30725</v>
          </cell>
          <cell r="C7712" t="str">
            <v>JOSE ORLANDO</v>
          </cell>
          <cell r="D7712" t="str">
            <v>TA-30725-BM</v>
          </cell>
          <cell r="E7712" t="str">
            <v>ADRIANZEN CANO HERNAN</v>
          </cell>
          <cell r="F7712" t="str">
            <v>ARTESANAL</v>
          </cell>
        </row>
        <row r="7713">
          <cell r="B7713">
            <v>30726</v>
          </cell>
          <cell r="C7713" t="str">
            <v>MI ELOHIN</v>
          </cell>
          <cell r="D7713" t="str">
            <v>TA-30726-BM</v>
          </cell>
          <cell r="E7713" t="str">
            <v>VELASQUEZ PORRAS ARMANDO</v>
          </cell>
          <cell r="F7713" t="str">
            <v>ARTESANAL</v>
          </cell>
        </row>
        <row r="7714">
          <cell r="B7714">
            <v>30727</v>
          </cell>
          <cell r="C7714" t="str">
            <v>MI ANGELITO</v>
          </cell>
          <cell r="D7714" t="str">
            <v>TA-30727-BM</v>
          </cell>
          <cell r="E7714" t="str">
            <v>FIESTAS PURIZACA ANGEL</v>
          </cell>
          <cell r="F7714" t="str">
            <v>DS. 006-2016-PRODUCE</v>
          </cell>
        </row>
        <row r="7715">
          <cell r="B7715">
            <v>30729</v>
          </cell>
          <cell r="C7715" t="str">
            <v>MARANATHA</v>
          </cell>
          <cell r="D7715" t="str">
            <v>TA-30729-BM</v>
          </cell>
          <cell r="E7715" t="str">
            <v>PANTA ECHE PEDRO PABLO</v>
          </cell>
          <cell r="F7715" t="str">
            <v>ARTESANAL</v>
          </cell>
        </row>
        <row r="7716">
          <cell r="B7716">
            <v>30730</v>
          </cell>
          <cell r="C7716" t="str">
            <v>JESUS ES EL CAMINO</v>
          </cell>
          <cell r="D7716" t="str">
            <v>PT-30730-BM</v>
          </cell>
          <cell r="E7716" t="str">
            <v>PINGO BAYONA SANTOS</v>
          </cell>
          <cell r="F7716" t="str">
            <v>ARTESANAL</v>
          </cell>
        </row>
        <row r="7717">
          <cell r="B7717">
            <v>30732</v>
          </cell>
          <cell r="C7717" t="str">
            <v>SE?R DE LOS MILAGROS 3</v>
          </cell>
          <cell r="D7717" t="str">
            <v>TA-30732-BM</v>
          </cell>
          <cell r="E7717" t="str">
            <v>GURRIONERO QUIEROZ JIMMY WILBER</v>
          </cell>
          <cell r="F7717" t="str">
            <v>ARTESANAL</v>
          </cell>
        </row>
        <row r="7718">
          <cell r="B7718">
            <v>30733</v>
          </cell>
          <cell r="C7718" t="str">
            <v>SAN AGUSTIN I</v>
          </cell>
          <cell r="D7718" t="str">
            <v>ZS-30733-BM</v>
          </cell>
          <cell r="E7718" t="str">
            <v>MILLONES CORONEL JOSE MANUEL</v>
          </cell>
          <cell r="F7718" t="str">
            <v>ARTESANAL</v>
          </cell>
        </row>
        <row r="7719">
          <cell r="B7719">
            <v>30734</v>
          </cell>
          <cell r="C7719" t="str">
            <v>CRISTHIAN ALBERTO</v>
          </cell>
          <cell r="D7719" t="str">
            <v>TA-30734-BM</v>
          </cell>
          <cell r="E7719" t="str">
            <v>JULCA OBREGON JUSTINIANO ALBERTO ;YENQUE PANTA GLAUDY SUGEY</v>
          </cell>
          <cell r="F7719" t="str">
            <v>DECRETO LEGISLATIVO Nº1273</v>
          </cell>
        </row>
        <row r="7720">
          <cell r="B7720">
            <v>30735</v>
          </cell>
          <cell r="C7720" t="str">
            <v>SANTO CRISTO</v>
          </cell>
          <cell r="D7720" t="str">
            <v>TA-30735-BM</v>
          </cell>
          <cell r="E7720" t="str">
            <v>PANTA PANTA LEONCIO</v>
          </cell>
          <cell r="F7720" t="str">
            <v>DECRETO LEGISLATIVO Nº1273</v>
          </cell>
        </row>
        <row r="7721">
          <cell r="B7721">
            <v>30741</v>
          </cell>
          <cell r="C7721" t="str">
            <v>NEZARETH 1</v>
          </cell>
          <cell r="D7721" t="str">
            <v>TA-30741-BM</v>
          </cell>
          <cell r="E7721" t="str">
            <v>TUME FERNANDEZ JESUS DAVID</v>
          </cell>
          <cell r="F7721" t="str">
            <v>DS. 006-2016-PRODUCE</v>
          </cell>
        </row>
        <row r="7722">
          <cell r="B7722">
            <v>30742</v>
          </cell>
          <cell r="C7722" t="str">
            <v>MI ANGELITO</v>
          </cell>
          <cell r="D7722" t="str">
            <v>TA-30742-BM</v>
          </cell>
          <cell r="E7722" t="str">
            <v>FIESTAS PURIZACA MARCELINO</v>
          </cell>
          <cell r="F7722" t="str">
            <v>DS. 006-2016-PRODUCE</v>
          </cell>
        </row>
        <row r="7723">
          <cell r="B7723">
            <v>30744</v>
          </cell>
          <cell r="C7723" t="str">
            <v>MI ANGELITO</v>
          </cell>
          <cell r="D7723" t="str">
            <v>TA-30744-BM</v>
          </cell>
          <cell r="E7723" t="str">
            <v>FIESTAS PURIZACA JHONY</v>
          </cell>
          <cell r="F7723" t="str">
            <v>DS. 006-2016-PRODUCE</v>
          </cell>
        </row>
        <row r="7724">
          <cell r="B7724">
            <v>30746</v>
          </cell>
          <cell r="C7724" t="str">
            <v>CRUZ DE MOTUPE</v>
          </cell>
          <cell r="D7724" t="str">
            <v>TA-30746-BM</v>
          </cell>
          <cell r="E7724" t="str">
            <v>GORDILLO BETANCOURT DELIA ROCIO</v>
          </cell>
          <cell r="F7724" t="str">
            <v>ARTESANAL</v>
          </cell>
        </row>
        <row r="7725">
          <cell r="B7725">
            <v>30749</v>
          </cell>
          <cell r="C7725" t="str">
            <v>MAFER</v>
          </cell>
          <cell r="D7725" t="str">
            <v>PL-30749-CM</v>
          </cell>
          <cell r="E7725" t="str">
            <v>LLENQUE CURO ITALO JAVIER ;LLENQUE CURO PERCY WILLY</v>
          </cell>
          <cell r="F7725" t="str">
            <v>ARTESANAL</v>
          </cell>
        </row>
        <row r="7726">
          <cell r="B7726">
            <v>30752</v>
          </cell>
          <cell r="C7726" t="str">
            <v>GIANPIEER</v>
          </cell>
          <cell r="D7726" t="str">
            <v>CE-30752-BM</v>
          </cell>
          <cell r="E7726" t="str">
            <v>PAREDES PRINCIPE NELSON JERY</v>
          </cell>
          <cell r="F7726" t="str">
            <v>DECRETO LEGISLATIVO Nº1273</v>
          </cell>
        </row>
        <row r="7727">
          <cell r="B7727">
            <v>30753</v>
          </cell>
          <cell r="C7727" t="str">
            <v>DIOS ES MI GUIA</v>
          </cell>
          <cell r="D7727" t="str">
            <v>CE-30753-BM</v>
          </cell>
          <cell r="E7727" t="str">
            <v>ALVA BALTODANO SEGUNDO SANTIAGO</v>
          </cell>
          <cell r="F7727" t="str">
            <v>ARTESANAL</v>
          </cell>
        </row>
        <row r="7728">
          <cell r="B7728">
            <v>30754</v>
          </cell>
          <cell r="C7728" t="str">
            <v>VIVIANA</v>
          </cell>
          <cell r="D7728" t="str">
            <v>CE-30754-BM</v>
          </cell>
          <cell r="E7728" t="str">
            <v>VARGAS VALDERRAMA JULIO CESAR</v>
          </cell>
          <cell r="F7728" t="str">
            <v>DECRETO LEGISLATIVO Nº1273</v>
          </cell>
        </row>
        <row r="7729">
          <cell r="B7729">
            <v>30758</v>
          </cell>
          <cell r="C7729" t="str">
            <v>SOLO DIOS CON SU PODER</v>
          </cell>
          <cell r="D7729" t="str">
            <v>PL-30758-BM</v>
          </cell>
          <cell r="E7729" t="str">
            <v>FIESTAS GONZALES FRANCISCO ;PUESCAS DE FIESTAS BRIGIDA</v>
          </cell>
          <cell r="F7729" t="str">
            <v>ARTESANAL</v>
          </cell>
        </row>
        <row r="7730">
          <cell r="B7730">
            <v>30771</v>
          </cell>
          <cell r="C7730" t="str">
            <v>3 HERMANOS 2</v>
          </cell>
          <cell r="D7730" t="str">
            <v>SY-30771-BM</v>
          </cell>
          <cell r="E7730" t="str">
            <v>CABRERA VALDEZ MARIA YOJANA ;NAVARRO CARLIN JUAN BAUTISTA</v>
          </cell>
          <cell r="F7730" t="str">
            <v>ARTESANAL</v>
          </cell>
        </row>
        <row r="7731">
          <cell r="B7731">
            <v>30783</v>
          </cell>
          <cell r="C7731" t="str">
            <v>MENSAJERO DE LA PAZ</v>
          </cell>
          <cell r="D7731" t="str">
            <v>TA-30783-BM</v>
          </cell>
          <cell r="E7731" t="str">
            <v>ECA DE YARLEQUE NELLY ;YARLEQUE ECA JUAN</v>
          </cell>
          <cell r="F7731" t="str">
            <v>ARTESANAL</v>
          </cell>
        </row>
        <row r="7732">
          <cell r="B7732">
            <v>30785</v>
          </cell>
          <cell r="C7732" t="str">
            <v>MI ANGELITO</v>
          </cell>
          <cell r="D7732" t="str">
            <v>TA-30785-BM</v>
          </cell>
          <cell r="E7732" t="str">
            <v>FIESTAS FIESTAS ANGEL</v>
          </cell>
          <cell r="F7732" t="str">
            <v>DS. 006-2016-PRODUCE</v>
          </cell>
        </row>
        <row r="7733">
          <cell r="B7733">
            <v>30798</v>
          </cell>
          <cell r="C7733" t="str">
            <v>SUMIKO</v>
          </cell>
          <cell r="D7733" t="str">
            <v>TA-30798-BM</v>
          </cell>
          <cell r="E7733" t="str">
            <v>AHUMADA KIAN HAROLD LUIGI</v>
          </cell>
          <cell r="F7733" t="str">
            <v>ARTESANAL</v>
          </cell>
        </row>
        <row r="7734">
          <cell r="B7734">
            <v>30805</v>
          </cell>
          <cell r="C7734" t="str">
            <v>JUANA ROSA</v>
          </cell>
          <cell r="D7734" t="str">
            <v>TA-30805-BM</v>
          </cell>
          <cell r="E7734" t="str">
            <v>NICOLAS FIESTAS JUAN CARLOS</v>
          </cell>
          <cell r="F7734" t="str">
            <v>DECRETO LEGISLATIVO Nº1273</v>
          </cell>
        </row>
        <row r="7735">
          <cell r="B7735">
            <v>30806</v>
          </cell>
          <cell r="C7735" t="str">
            <v>TIA MARIA</v>
          </cell>
          <cell r="D7735" t="str">
            <v>CE-30806-BM</v>
          </cell>
          <cell r="E7735" t="str">
            <v>CHERO ADANAQUE JULIO CESAR</v>
          </cell>
          <cell r="F7735" t="str">
            <v>ARTESANAL</v>
          </cell>
        </row>
        <row r="7736">
          <cell r="B7736">
            <v>30807</v>
          </cell>
          <cell r="C7736" t="str">
            <v>CAPRICORNIO 1</v>
          </cell>
          <cell r="D7736" t="str">
            <v>CO-30807-CM</v>
          </cell>
          <cell r="E7736" t="str">
            <v>PESQUERA CAPRICORNIO S.A.</v>
          </cell>
          <cell r="F7736" t="str">
            <v>DECRETO LEY Nº25977</v>
          </cell>
        </row>
        <row r="7737">
          <cell r="B7737">
            <v>30808</v>
          </cell>
          <cell r="C7737" t="str">
            <v>SR. DE LOS MILAGROS</v>
          </cell>
          <cell r="D7737" t="str">
            <v>CE-30808-BM</v>
          </cell>
          <cell r="E7737" t="str">
            <v>REYES AVILA JORGE LUIS</v>
          </cell>
          <cell r="F7737" t="str">
            <v>DECRETO LEGISLATIVO Nº1273</v>
          </cell>
        </row>
        <row r="7738">
          <cell r="B7738">
            <v>30810</v>
          </cell>
          <cell r="C7738" t="str">
            <v>PATRIARCA SAN JOSE</v>
          </cell>
          <cell r="D7738" t="str">
            <v>CE-30810-BM</v>
          </cell>
          <cell r="E7738" t="str">
            <v>LLENQUE CUSTODIO JOSE IGNACIO</v>
          </cell>
          <cell r="F7738" t="str">
            <v>ARTESANAL</v>
          </cell>
        </row>
        <row r="7739">
          <cell r="B7739">
            <v>30811</v>
          </cell>
          <cell r="C7739" t="str">
            <v>MI CAUTIVO</v>
          </cell>
          <cell r="D7739" t="str">
            <v>TA-30811-BM</v>
          </cell>
          <cell r="E7739" t="str">
            <v>CORDOVA YANGUA ISMAEL</v>
          </cell>
          <cell r="F7739" t="str">
            <v>ARTESANAL</v>
          </cell>
        </row>
        <row r="7740">
          <cell r="B7740">
            <v>30812</v>
          </cell>
          <cell r="C7740" t="str">
            <v>ALELUYA</v>
          </cell>
          <cell r="D7740" t="str">
            <v>TA-30812-BM</v>
          </cell>
          <cell r="E7740" t="str">
            <v>FIESTAS PAIBA MARINO</v>
          </cell>
          <cell r="F7740" t="str">
            <v>DS. 006-2016-PRODUCE</v>
          </cell>
        </row>
        <row r="7741">
          <cell r="B7741">
            <v>30813</v>
          </cell>
          <cell r="C7741" t="str">
            <v>VICTORIA DEL SE?R</v>
          </cell>
          <cell r="D7741" t="str">
            <v>TA-30813-BM</v>
          </cell>
          <cell r="E7741" t="str">
            <v>PAZO PURIZACA PERCY RAUL</v>
          </cell>
          <cell r="F7741" t="str">
            <v>ARTESANAL</v>
          </cell>
        </row>
        <row r="7742">
          <cell r="B7742">
            <v>30814</v>
          </cell>
          <cell r="C7742" t="str">
            <v>SAN MARTIN</v>
          </cell>
          <cell r="D7742" t="str">
            <v>TA-30814-BM</v>
          </cell>
          <cell r="E7742" t="str">
            <v>SAN MARTIN MORALES NIKY</v>
          </cell>
          <cell r="F7742" t="str">
            <v>ARTESANAL</v>
          </cell>
        </row>
        <row r="7743">
          <cell r="B7743">
            <v>30815</v>
          </cell>
          <cell r="C7743" t="str">
            <v>LA BENDICION DE DIOS</v>
          </cell>
          <cell r="D7743" t="str">
            <v>TA-30815-BM</v>
          </cell>
          <cell r="E7743" t="str">
            <v>ZARATE RANILLA EMILIO</v>
          </cell>
          <cell r="F7743" t="str">
            <v>DS. 006-2016-PRODUCE</v>
          </cell>
        </row>
        <row r="7744">
          <cell r="B7744">
            <v>30816</v>
          </cell>
          <cell r="C7744" t="str">
            <v>PODEROSO ES MI JESUS</v>
          </cell>
          <cell r="D7744" t="str">
            <v>TA-30816-BM</v>
          </cell>
          <cell r="E7744" t="str">
            <v>PURIZACA PUESCAS JORGE AGUSTIN</v>
          </cell>
          <cell r="F7744" t="str">
            <v>DS. 006-2016-PRODUCE</v>
          </cell>
        </row>
        <row r="7745">
          <cell r="B7745">
            <v>30817</v>
          </cell>
          <cell r="C7745" t="str">
            <v>ARCA DE DIOS</v>
          </cell>
          <cell r="D7745" t="str">
            <v>TA-30817-BM</v>
          </cell>
          <cell r="E7745" t="str">
            <v>VITE PUESCAS MANUEL</v>
          </cell>
          <cell r="F7745" t="str">
            <v>ARTESANAL</v>
          </cell>
        </row>
        <row r="7746">
          <cell r="B7746">
            <v>30818</v>
          </cell>
          <cell r="C7746" t="str">
            <v>VICTORIA DE JESUCRISTO</v>
          </cell>
          <cell r="D7746" t="str">
            <v>TA-30818-BM</v>
          </cell>
          <cell r="E7746" t="str">
            <v>PAZO PURIZACA ENRIQUE DANIEL</v>
          </cell>
          <cell r="F7746" t="str">
            <v>DS. 006-2016-PRODUCE</v>
          </cell>
        </row>
        <row r="7747">
          <cell r="B7747">
            <v>30819</v>
          </cell>
          <cell r="C7747" t="str">
            <v>JESUS ES LUZ DIVINA</v>
          </cell>
          <cell r="D7747" t="str">
            <v>TA-30819-BM</v>
          </cell>
          <cell r="E7747" t="str">
            <v>ALVAREZ FIESTAS LEONARDO</v>
          </cell>
          <cell r="F7747" t="str">
            <v>ARTESANAL</v>
          </cell>
        </row>
        <row r="7748">
          <cell r="B7748">
            <v>30820</v>
          </cell>
          <cell r="C7748" t="str">
            <v>REY DE GLORIA</v>
          </cell>
          <cell r="D7748" t="str">
            <v>TA-30820-BM</v>
          </cell>
          <cell r="E7748" t="str">
            <v>ALVAREZ FIESTAS CARLOS</v>
          </cell>
          <cell r="F7748" t="str">
            <v>DS. 006-2016-PRODUCE</v>
          </cell>
        </row>
        <row r="7749">
          <cell r="B7749">
            <v>30821</v>
          </cell>
          <cell r="C7749" t="str">
            <v>SIEMPRE LUZ VICTORIA</v>
          </cell>
          <cell r="D7749" t="str">
            <v>TA-30821-BM</v>
          </cell>
          <cell r="E7749" t="str">
            <v>ECHE ALVAREZ PABLO</v>
          </cell>
          <cell r="F7749" t="str">
            <v>DS. 006-2016-PRODUCE</v>
          </cell>
        </row>
        <row r="7750">
          <cell r="B7750">
            <v>30823</v>
          </cell>
          <cell r="C7750" t="str">
            <v>JUNTO A DIOS NO HAY TEMOR</v>
          </cell>
          <cell r="D7750" t="str">
            <v>TA-30823-BM</v>
          </cell>
          <cell r="E7750" t="str">
            <v>ALVAREZ SANCHEZ WILLIAM WILFREDO</v>
          </cell>
          <cell r="F7750" t="str">
            <v>DS. 006-2016-PRODUCE</v>
          </cell>
        </row>
        <row r="7751">
          <cell r="B7751">
            <v>30824</v>
          </cell>
          <cell r="C7751" t="str">
            <v>JUNTO A DIOS NO HAY TEMOR II</v>
          </cell>
          <cell r="D7751" t="str">
            <v>TA-30824-BM</v>
          </cell>
          <cell r="E7751" t="str">
            <v>ALVAREZ SANCHEZ CARLOS ALBERTO</v>
          </cell>
          <cell r="F7751" t="str">
            <v>DS. 006-2016-PRODUCE</v>
          </cell>
        </row>
        <row r="7752">
          <cell r="B7752">
            <v>30825</v>
          </cell>
          <cell r="C7752" t="str">
            <v>BENDICION DE YAVE</v>
          </cell>
          <cell r="D7752" t="str">
            <v>TA-30825-BM</v>
          </cell>
          <cell r="E7752" t="str">
            <v>PURIZACA PUESCAS GUALBERTO</v>
          </cell>
          <cell r="F7752" t="str">
            <v>DS. 006-2016-PRODUCE</v>
          </cell>
        </row>
        <row r="7753">
          <cell r="B7753">
            <v>30827</v>
          </cell>
          <cell r="C7753" t="str">
            <v>FLOR MARIA</v>
          </cell>
          <cell r="D7753" t="str">
            <v>TA-30827-BM</v>
          </cell>
          <cell r="E7753" t="str">
            <v>FIESTAS PAIBA PABLO</v>
          </cell>
          <cell r="F7753" t="str">
            <v>DS. 006-2016-PRODUCE</v>
          </cell>
        </row>
        <row r="7754">
          <cell r="B7754">
            <v>30828</v>
          </cell>
          <cell r="C7754" t="str">
            <v>BENDICION DE JEHOVA</v>
          </cell>
          <cell r="D7754" t="str">
            <v>TA-30828-BM</v>
          </cell>
          <cell r="E7754" t="str">
            <v>PURIZACA ALVAREZ NARCISO</v>
          </cell>
          <cell r="F7754" t="str">
            <v>ARTESANAL</v>
          </cell>
        </row>
        <row r="7755">
          <cell r="B7755">
            <v>30829</v>
          </cell>
          <cell r="C7755" t="str">
            <v>SE?R JESUS</v>
          </cell>
          <cell r="D7755" t="str">
            <v>TA-30829-BM</v>
          </cell>
          <cell r="E7755" t="str">
            <v>ALVAREZ FIESTAS OSWALDO</v>
          </cell>
          <cell r="F7755" t="str">
            <v>DS. 006-2016-PRODUCE</v>
          </cell>
        </row>
        <row r="7756">
          <cell r="B7756">
            <v>30830</v>
          </cell>
          <cell r="C7756" t="str">
            <v>DON MARCIANO</v>
          </cell>
          <cell r="D7756" t="str">
            <v>TA-30830-BM</v>
          </cell>
          <cell r="E7756" t="str">
            <v>FIESTAS ALVAREZ DANTON ALEXANDER</v>
          </cell>
          <cell r="F7756" t="str">
            <v>DS. 006-2016-PRODUCE</v>
          </cell>
        </row>
        <row r="7757">
          <cell r="B7757">
            <v>30831</v>
          </cell>
          <cell r="C7757" t="str">
            <v>SINAI</v>
          </cell>
          <cell r="D7757" t="str">
            <v>TA-30831-BM</v>
          </cell>
          <cell r="E7757" t="str">
            <v>ECHE PURIZACA PEDRO</v>
          </cell>
          <cell r="F7757" t="str">
            <v>DS. 006-2016-PRODUCE</v>
          </cell>
        </row>
        <row r="7758">
          <cell r="B7758">
            <v>30835</v>
          </cell>
          <cell r="C7758" t="str">
            <v>CRISTO VIVE</v>
          </cell>
          <cell r="D7758" t="str">
            <v>TA-30835-BM</v>
          </cell>
          <cell r="E7758" t="str">
            <v>COBE?S ECHE FRANCISCO ALEXANDER</v>
          </cell>
          <cell r="F7758" t="str">
            <v>DECRETO LEGISLATIVO Nº1273</v>
          </cell>
        </row>
        <row r="7759">
          <cell r="B7759">
            <v>30836</v>
          </cell>
          <cell r="C7759" t="str">
            <v>CRISTO VIENE</v>
          </cell>
          <cell r="D7759" t="str">
            <v>TA-30836-BM</v>
          </cell>
          <cell r="E7759" t="str">
            <v>COBE?S ECHE JAIME</v>
          </cell>
          <cell r="F7759" t="str">
            <v>ARTESANAL</v>
          </cell>
        </row>
        <row r="7760">
          <cell r="B7760">
            <v>30837</v>
          </cell>
          <cell r="C7760" t="str">
            <v>JOSSELYN</v>
          </cell>
          <cell r="D7760" t="str">
            <v>TA-30837-BM</v>
          </cell>
          <cell r="E7760" t="str">
            <v>NOLASCO LLACSAHUANGA MONICA GABRIELA ;PRINCIPE ESPINOZA CARLOS AUGUSTO</v>
          </cell>
          <cell r="F7760" t="str">
            <v>ARTESANAL</v>
          </cell>
        </row>
        <row r="7761">
          <cell r="B7761">
            <v>30838</v>
          </cell>
          <cell r="C7761" t="str">
            <v>RUBEN ALEXANDER</v>
          </cell>
          <cell r="D7761" t="str">
            <v>TA-30838-BM</v>
          </cell>
          <cell r="E7761" t="str">
            <v>NAMUCHE IPANAQUE ARMANDO</v>
          </cell>
          <cell r="F7761" t="str">
            <v>DECRETO LEGISLATIVO Nº1273</v>
          </cell>
        </row>
        <row r="7762">
          <cell r="B7762">
            <v>30844</v>
          </cell>
          <cell r="C7762" t="str">
            <v>JESUS ES MI FORTALEZA V</v>
          </cell>
          <cell r="D7762" t="str">
            <v>TA-30844-BM</v>
          </cell>
          <cell r="E7762" t="str">
            <v>NUNURA QUEREVALU RONALD RAUL</v>
          </cell>
          <cell r="F7762" t="str">
            <v>DS. 006-2016-PRODUCE</v>
          </cell>
        </row>
        <row r="7763">
          <cell r="B7763">
            <v>30857</v>
          </cell>
          <cell r="C7763" t="str">
            <v>MARIA DEL CARMEN I</v>
          </cell>
          <cell r="D7763" t="str">
            <v>TA-30857-BM</v>
          </cell>
          <cell r="E7763" t="str">
            <v>ECA COBE?S JOSE ALEJANDRO</v>
          </cell>
          <cell r="F7763" t="str">
            <v>DECRETO LEGISLATIVO Nº1273</v>
          </cell>
        </row>
        <row r="7764">
          <cell r="B7764">
            <v>30863</v>
          </cell>
          <cell r="C7764" t="str">
            <v>VOLADOR DEL PACIFICO</v>
          </cell>
          <cell r="D7764" t="str">
            <v>TA-30863-BM</v>
          </cell>
          <cell r="E7764" t="str">
            <v>ECA COVE?S JUAN ALBERTO</v>
          </cell>
          <cell r="F7764" t="str">
            <v>DECRETO LEGISLATIVO Nº1273</v>
          </cell>
        </row>
        <row r="7765">
          <cell r="B7765">
            <v>30865</v>
          </cell>
          <cell r="C7765" t="str">
            <v>MARIA DEL CARMEN 2</v>
          </cell>
          <cell r="D7765" t="str">
            <v>TA-30865-BM</v>
          </cell>
          <cell r="E7765" t="str">
            <v>ECA PANTA MARCELINO</v>
          </cell>
          <cell r="F7765" t="str">
            <v>ARTESANAL</v>
          </cell>
        </row>
        <row r="7766">
          <cell r="B7766">
            <v>30866</v>
          </cell>
          <cell r="C7766" t="str">
            <v>JONATHAN</v>
          </cell>
          <cell r="D7766" t="str">
            <v>TA-30866-BM</v>
          </cell>
          <cell r="E7766" t="str">
            <v>QUEREVALU CALLE JHONY WILFREDO</v>
          </cell>
          <cell r="F7766" t="str">
            <v>ARTESANAL</v>
          </cell>
        </row>
        <row r="7767">
          <cell r="B7767">
            <v>30868</v>
          </cell>
          <cell r="C7767" t="str">
            <v>CORAZON DE JESUS</v>
          </cell>
          <cell r="D7767" t="str">
            <v>TA-30868-BM</v>
          </cell>
          <cell r="E7767" t="str">
            <v>PANTA JACINTO PABLO</v>
          </cell>
          <cell r="F7767" t="str">
            <v>ARTESANAL</v>
          </cell>
        </row>
        <row r="7768">
          <cell r="B7768">
            <v>30871</v>
          </cell>
          <cell r="C7768" t="str">
            <v>ALISMAR</v>
          </cell>
          <cell r="D7768" t="str">
            <v>CE-30871-BM</v>
          </cell>
          <cell r="E7768" t="str">
            <v>JARA MARTINEZ JULIZA IRENE</v>
          </cell>
          <cell r="F7768" t="str">
            <v>DECRETO LEGISLATIVO Nº1273</v>
          </cell>
        </row>
        <row r="7769">
          <cell r="B7769">
            <v>30872</v>
          </cell>
          <cell r="C7769" t="str">
            <v>MARIA RAMOS</v>
          </cell>
          <cell r="D7769" t="str">
            <v>TA-30872-BM</v>
          </cell>
          <cell r="E7769" t="str">
            <v>ECHE CURO MANUEL DESIDERIO</v>
          </cell>
          <cell r="F7769" t="str">
            <v>ARTESANAL</v>
          </cell>
        </row>
        <row r="7770">
          <cell r="B7770">
            <v>30873</v>
          </cell>
          <cell r="C7770" t="str">
            <v>MI SARITA</v>
          </cell>
          <cell r="D7770" t="str">
            <v>TA-30873-BM</v>
          </cell>
          <cell r="E7770" t="str">
            <v>ECHE BAYONA PABLO ENRIQUE</v>
          </cell>
          <cell r="F7770" t="str">
            <v>DECRETO LEGISLATIVO Nº1273</v>
          </cell>
        </row>
        <row r="7771">
          <cell r="B7771">
            <v>30874</v>
          </cell>
          <cell r="C7771" t="str">
            <v>TARAPACA</v>
          </cell>
          <cell r="D7771" t="str">
            <v>TA-30874-BM</v>
          </cell>
          <cell r="E7771" t="str">
            <v>QUEREVALU PANTA HIPOLITO</v>
          </cell>
          <cell r="F7771" t="str">
            <v>ARTESANAL</v>
          </cell>
        </row>
        <row r="7772">
          <cell r="B7772">
            <v>30878</v>
          </cell>
          <cell r="C7772" t="str">
            <v>CORAZON DE CRISTO</v>
          </cell>
          <cell r="D7772" t="str">
            <v>PT-30878-BM</v>
          </cell>
          <cell r="E7772" t="str">
            <v>LLENQUE QUEREVALU MANUEL NATIVIDAD</v>
          </cell>
          <cell r="F7772" t="str">
            <v>DECRETO LEGISLATIVO Nº1273</v>
          </cell>
        </row>
        <row r="7773">
          <cell r="B7773">
            <v>30884</v>
          </cell>
          <cell r="C7773" t="str">
            <v>MI DIANIRA</v>
          </cell>
          <cell r="D7773" t="str">
            <v>PT-30884-BM</v>
          </cell>
          <cell r="E7773" t="str">
            <v>CHUNGA PERICHE PEDRO PABLO</v>
          </cell>
          <cell r="F7773" t="str">
            <v>DECRETO LEGISLATIVO Nº1273</v>
          </cell>
        </row>
        <row r="7774">
          <cell r="B7774">
            <v>30893</v>
          </cell>
          <cell r="C7774" t="str">
            <v>ARIANITA I</v>
          </cell>
          <cell r="D7774" t="str">
            <v>CE-30893-BM</v>
          </cell>
          <cell r="E7774" t="str">
            <v>MARTINEZ LOPEZ YONNY JOSE</v>
          </cell>
          <cell r="F7774" t="str">
            <v>DECRETO LEGISLATIVO Nº1273</v>
          </cell>
        </row>
        <row r="7775">
          <cell r="B7775">
            <v>30894</v>
          </cell>
          <cell r="C7775" t="str">
            <v>NICO I</v>
          </cell>
          <cell r="D7775" t="str">
            <v>CE-30894-BM</v>
          </cell>
          <cell r="E7775" t="str">
            <v>ARANGURI ZEGARRA NICOLAS AGAPITO ;ROJAS TORRES LUIS FERNANDO</v>
          </cell>
          <cell r="F7775" t="str">
            <v>DECRETO LEGISLATIVO Nº1273</v>
          </cell>
        </row>
        <row r="7776">
          <cell r="B7776">
            <v>30895</v>
          </cell>
          <cell r="C7776" t="str">
            <v>JOSMAR</v>
          </cell>
          <cell r="D7776" t="str">
            <v>CE-30895-BM</v>
          </cell>
          <cell r="E7776" t="str">
            <v>VILLANUEVA CORREA MARISOL ANGELICA</v>
          </cell>
          <cell r="F7776" t="str">
            <v>ARTESANAL</v>
          </cell>
        </row>
        <row r="7777">
          <cell r="B7777">
            <v>30896</v>
          </cell>
          <cell r="C7777" t="str">
            <v>LUIS ALEXANDER</v>
          </cell>
          <cell r="D7777" t="str">
            <v>CE-30896-BM</v>
          </cell>
          <cell r="E7777" t="str">
            <v>ROBLES FLORES DIGNA EMERITA</v>
          </cell>
          <cell r="F7777" t="str">
            <v>DECRETO LEGISLATIVO Nº1273</v>
          </cell>
        </row>
        <row r="7778">
          <cell r="B7778">
            <v>30903</v>
          </cell>
          <cell r="C7778" t="str">
            <v>PACIFIC HUNTER</v>
          </cell>
          <cell r="D7778" t="str">
            <v>CO-30903-PM</v>
          </cell>
          <cell r="E7778" t="str">
            <v>SUSTAINABLE FISHING RESOURCES S.A.C.</v>
          </cell>
          <cell r="F7778" t="str">
            <v>DS. 022-2009-PRODUCE</v>
          </cell>
        </row>
        <row r="7779">
          <cell r="B7779">
            <v>30904</v>
          </cell>
          <cell r="C7779" t="str">
            <v>PACIFIC SHERIFF</v>
          </cell>
          <cell r="D7779" t="str">
            <v>CO-30904-PM</v>
          </cell>
          <cell r="E7779" t="str">
            <v>SUSTAINABLE PELAGIC FISHERY S.A.C.</v>
          </cell>
          <cell r="F7779" t="str">
            <v>DS. 022-2009-PRODUCE</v>
          </cell>
        </row>
        <row r="7780">
          <cell r="B7780">
            <v>30905</v>
          </cell>
          <cell r="C7780" t="str">
            <v>PACIFIC KEEPER</v>
          </cell>
          <cell r="D7780" t="str">
            <v>CO-30905-PM</v>
          </cell>
          <cell r="E7780" t="str">
            <v>SUSTAINABLE PELAGIC FISHERY S.A.C.</v>
          </cell>
          <cell r="F7780" t="str">
            <v>DS. 022-2009-PRODUCE</v>
          </cell>
        </row>
        <row r="7781">
          <cell r="B7781">
            <v>30906</v>
          </cell>
          <cell r="C7781" t="str">
            <v>PACIFIC LEADER</v>
          </cell>
          <cell r="D7781" t="str">
            <v>CO-30906-PM</v>
          </cell>
          <cell r="E7781" t="str">
            <v>SUSTAINABLE PELAGIC FISHERY S.A.C.</v>
          </cell>
          <cell r="F7781" t="str">
            <v>DS. 022-2009-PRODUCE</v>
          </cell>
        </row>
        <row r="7782">
          <cell r="B7782">
            <v>30908</v>
          </cell>
          <cell r="C7782" t="str">
            <v>DIOS Y MI MADRE I</v>
          </cell>
          <cell r="D7782" t="str">
            <v>PT-30908-BM</v>
          </cell>
          <cell r="E7782" t="str">
            <v>HERNANDEZ GARCIA YONNY ALEJANDRO</v>
          </cell>
          <cell r="F7782" t="str">
            <v>DECRETO LEGISLATIVO Nº1273</v>
          </cell>
        </row>
        <row r="7783">
          <cell r="B7783">
            <v>30916</v>
          </cell>
          <cell r="C7783" t="str">
            <v>CABALLERO DE LOS MARES</v>
          </cell>
          <cell r="D7783" t="str">
            <v>PL-30916-CM</v>
          </cell>
          <cell r="E7783" t="str">
            <v>LLENQUE FLORES ANTONIO ;LLENQUE FLORES PEDRO</v>
          </cell>
          <cell r="F7783" t="str">
            <v>ARTESANAL</v>
          </cell>
        </row>
        <row r="7784">
          <cell r="B7784">
            <v>30919</v>
          </cell>
          <cell r="C7784" t="str">
            <v>PAPA CHINO I</v>
          </cell>
          <cell r="D7784" t="str">
            <v>TA-30919-BM</v>
          </cell>
          <cell r="E7784" t="str">
            <v>MELGAR LOPEZ LUZMILA MARGOT</v>
          </cell>
          <cell r="F7784" t="str">
            <v>ARTESANAL</v>
          </cell>
        </row>
        <row r="7785">
          <cell r="B7785">
            <v>30925</v>
          </cell>
          <cell r="C7785" t="str">
            <v>SKAROS 2</v>
          </cell>
          <cell r="D7785" t="str">
            <v>CO-30925-CM</v>
          </cell>
          <cell r="E7785" t="str">
            <v>PESQUERA GLAROS E.I.R.L.</v>
          </cell>
          <cell r="F7785" t="str">
            <v>ARTESANAL</v>
          </cell>
        </row>
        <row r="7786">
          <cell r="B7786">
            <v>30926</v>
          </cell>
          <cell r="C7786" t="str">
            <v>SKAROS 1</v>
          </cell>
          <cell r="D7786" t="str">
            <v>CO-30926-CM</v>
          </cell>
          <cell r="E7786" t="str">
            <v>PESQUERA GLAROS E.I.R.L.</v>
          </cell>
          <cell r="F7786" t="str">
            <v>ARTESANAL</v>
          </cell>
        </row>
        <row r="7787">
          <cell r="B7787">
            <v>30932</v>
          </cell>
          <cell r="C7787" t="str">
            <v>JUANITA VICTORIA</v>
          </cell>
          <cell r="D7787" t="str">
            <v>PL-30932-BM</v>
          </cell>
          <cell r="E7787" t="str">
            <v>FARRO?N CORONADO LUIS ALBERTO</v>
          </cell>
          <cell r="F7787" t="str">
            <v>ARTESANAL</v>
          </cell>
        </row>
        <row r="7788">
          <cell r="B7788">
            <v>30934</v>
          </cell>
          <cell r="C7788" t="str">
            <v>JS 1</v>
          </cell>
          <cell r="D7788" t="str">
            <v>CO-30934-CM</v>
          </cell>
          <cell r="E7788" t="str">
            <v>FIESTAS PANTA MANUEL</v>
          </cell>
          <cell r="F7788" t="str">
            <v>ARTESANAL</v>
          </cell>
        </row>
        <row r="7789">
          <cell r="B7789">
            <v>30935</v>
          </cell>
          <cell r="C7789" t="str">
            <v>GIA ABIGAIL</v>
          </cell>
          <cell r="D7789" t="str">
            <v>CO-30935-BM</v>
          </cell>
          <cell r="E7789" t="str">
            <v>CARDENAS MONTES JESUS JANETH ;MAGAN ROBLES GIOVANNI PAOLO</v>
          </cell>
          <cell r="F7789" t="str">
            <v>DECRETO LEGISLATIVO Nº1273</v>
          </cell>
        </row>
        <row r="7790">
          <cell r="B7790">
            <v>30936</v>
          </cell>
          <cell r="C7790" t="str">
            <v>MARIA</v>
          </cell>
          <cell r="D7790" t="str">
            <v>PT-30936-BM</v>
          </cell>
          <cell r="E7790" t="str">
            <v>FIESTAS QUEREVALU DOMINGO GUZMAN</v>
          </cell>
          <cell r="F7790" t="str">
            <v>DECRETO LEGISLATIVO Nº1273</v>
          </cell>
        </row>
        <row r="7791">
          <cell r="B7791">
            <v>30937</v>
          </cell>
          <cell r="C7791" t="str">
            <v>VIRGEN DEL CARMEN</v>
          </cell>
          <cell r="D7791" t="str">
            <v>PT-30937-BM</v>
          </cell>
          <cell r="E7791" t="str">
            <v>ECHE ALVAREZ MANUEL EDUARDO</v>
          </cell>
          <cell r="F7791" t="str">
            <v>DECRETO LEGISLATIVO Nº1273</v>
          </cell>
        </row>
        <row r="7792">
          <cell r="B7792">
            <v>30941</v>
          </cell>
          <cell r="C7792" t="str">
            <v>GRECIA</v>
          </cell>
          <cell r="D7792" t="str">
            <v>PT-30941-BM</v>
          </cell>
          <cell r="E7792" t="str">
            <v>OLAYA PUESCAS ARACELLI HIPOLITA</v>
          </cell>
          <cell r="F7792" t="str">
            <v>ARTESANAL</v>
          </cell>
        </row>
        <row r="7793">
          <cell r="B7793">
            <v>30942</v>
          </cell>
          <cell r="C7793" t="str">
            <v>PAOLA ERIKA II</v>
          </cell>
          <cell r="D7793" t="str">
            <v>PT-30942-BM</v>
          </cell>
          <cell r="E7793" t="str">
            <v>OLIVO GARCIA CARLOS ENRIQUE</v>
          </cell>
          <cell r="F7793" t="str">
            <v>ARTESANAL</v>
          </cell>
        </row>
        <row r="7794">
          <cell r="B7794">
            <v>30944</v>
          </cell>
          <cell r="C7794" t="str">
            <v>PAOLA ERIKA III</v>
          </cell>
          <cell r="D7794" t="str">
            <v>PT-30944-BM</v>
          </cell>
          <cell r="E7794" t="str">
            <v>OLIVO GARCIA CARLOS ENRIQUE</v>
          </cell>
          <cell r="F7794" t="str">
            <v>ARTESANAL</v>
          </cell>
        </row>
        <row r="7795">
          <cell r="B7795">
            <v>30947</v>
          </cell>
          <cell r="C7795" t="str">
            <v>ESTRELLA</v>
          </cell>
          <cell r="D7795" t="str">
            <v>PT-30947-BM</v>
          </cell>
          <cell r="E7795" t="str">
            <v>RUIZ PAZO MILTHON JAVIER</v>
          </cell>
          <cell r="F7795" t="str">
            <v>ARTESANAL</v>
          </cell>
        </row>
        <row r="7796">
          <cell r="B7796">
            <v>30948</v>
          </cell>
          <cell r="C7796" t="str">
            <v>JUAN GUSTAVO</v>
          </cell>
          <cell r="D7796" t="str">
            <v>PT-30948-BM</v>
          </cell>
          <cell r="E7796" t="str">
            <v>PAZO QUEREVALU SANTOS FELIPE</v>
          </cell>
          <cell r="F7796" t="str">
            <v>ARTESANAL</v>
          </cell>
        </row>
        <row r="7797">
          <cell r="B7797">
            <v>30951</v>
          </cell>
          <cell r="C7797" t="str">
            <v>GUIAME MADRE MIA</v>
          </cell>
          <cell r="D7797" t="str">
            <v>PT-30951-BM</v>
          </cell>
          <cell r="E7797" t="str">
            <v>ECHE FIESTAS ELEUTERIO</v>
          </cell>
          <cell r="F7797" t="str">
            <v>DECRETO LEGISLATIVO Nº1273</v>
          </cell>
        </row>
        <row r="7798">
          <cell r="B7798">
            <v>30959</v>
          </cell>
          <cell r="C7798" t="str">
            <v>JHORDAN IVAN</v>
          </cell>
          <cell r="D7798" t="str">
            <v>TA-30959-BM</v>
          </cell>
          <cell r="E7798" t="str">
            <v>RUIZ VENEGAS ELSA ELVIRA ;RUIZ VENEGAS RICARDO ALFONSO</v>
          </cell>
          <cell r="F7798" t="str">
            <v>ARTESANAL</v>
          </cell>
        </row>
        <row r="7799">
          <cell r="B7799">
            <v>30962</v>
          </cell>
          <cell r="C7799" t="str">
            <v>ULISES ALEXANDER</v>
          </cell>
          <cell r="D7799" t="str">
            <v>PL-30962-CM</v>
          </cell>
          <cell r="E7799" t="str">
            <v>CASAS ?QUEN JOSE EDUARDO</v>
          </cell>
          <cell r="F7799" t="str">
            <v>ARTESANAL</v>
          </cell>
        </row>
        <row r="7800">
          <cell r="B7800">
            <v>30964</v>
          </cell>
          <cell r="C7800" t="str">
            <v>MI KEYSI</v>
          </cell>
          <cell r="D7800" t="str">
            <v>CE-30964-BM</v>
          </cell>
          <cell r="E7800" t="str">
            <v>PEREZ SEGUNDO MERCEDES</v>
          </cell>
          <cell r="F7800" t="str">
            <v>ARTESANAL</v>
          </cell>
        </row>
        <row r="7801">
          <cell r="B7801">
            <v>30966</v>
          </cell>
          <cell r="C7801" t="str">
            <v>LUIS Y JEANDETH II</v>
          </cell>
          <cell r="D7801" t="str">
            <v>PT-30966-BM</v>
          </cell>
          <cell r="E7801" t="str">
            <v>CALLE BRAVO LUIS ALBERTO ;PERICHE ACHA JESSICA</v>
          </cell>
          <cell r="F7801" t="str">
            <v>ARTESANAL</v>
          </cell>
        </row>
        <row r="7802">
          <cell r="B7802">
            <v>30970</v>
          </cell>
          <cell r="C7802" t="str">
            <v>AQUILES I</v>
          </cell>
          <cell r="D7802" t="str">
            <v>CO-30970-BM</v>
          </cell>
          <cell r="E7802" t="str">
            <v>APAZA FLORES DORIS ANGELICA ;NINA MAMANI NESTOR DAVID</v>
          </cell>
          <cell r="F7802" t="str">
            <v>ARTESANAL</v>
          </cell>
        </row>
        <row r="7803">
          <cell r="B7803">
            <v>30971</v>
          </cell>
          <cell r="C7803" t="str">
            <v>JORGE II</v>
          </cell>
          <cell r="D7803" t="str">
            <v>PT-30971-CM</v>
          </cell>
          <cell r="E7803" t="str">
            <v>INVERSIONES PESQUERAS JORGE E.I.R.L.</v>
          </cell>
          <cell r="F7803" t="str">
            <v>LEY Nº26920</v>
          </cell>
        </row>
        <row r="7804">
          <cell r="B7804">
            <v>30975</v>
          </cell>
          <cell r="C7804" t="str">
            <v>BRYAN II</v>
          </cell>
          <cell r="D7804" t="str">
            <v>PS-30975-BM</v>
          </cell>
          <cell r="E7804" t="str">
            <v>DE LA CRUZ GUTIERREZ ANTONIO ROBERTO ;GUTTY DE LA CRUZ ENRIQUE OSWALDO ;RAMOS DE DE LA CRUZ GLORIA YSABEL</v>
          </cell>
          <cell r="F7804" t="str">
            <v>DECRETO LEGISLATIVO Nº1273</v>
          </cell>
        </row>
        <row r="7805">
          <cell r="B7805">
            <v>30979</v>
          </cell>
          <cell r="C7805" t="str">
            <v>MI JAQUI</v>
          </cell>
          <cell r="D7805" t="str">
            <v>PT-30979-BM</v>
          </cell>
          <cell r="E7805" t="str">
            <v>CAMPOS ARENAS JULIO RAUL</v>
          </cell>
          <cell r="F7805" t="str">
            <v>DECRETO LEGISLATIVO Nº1273</v>
          </cell>
        </row>
        <row r="7806">
          <cell r="B7806">
            <v>30984</v>
          </cell>
          <cell r="C7806" t="str">
            <v>MI JEFERSON I</v>
          </cell>
          <cell r="D7806" t="str">
            <v>PT-30984-BM</v>
          </cell>
          <cell r="E7806" t="str">
            <v>ROJAS ESPINOZA SANTOS AMADO</v>
          </cell>
          <cell r="F7806" t="str">
            <v>ARTESANAL</v>
          </cell>
        </row>
        <row r="7807">
          <cell r="B7807">
            <v>30985</v>
          </cell>
          <cell r="C7807" t="str">
            <v>JUANITA</v>
          </cell>
          <cell r="D7807" t="str">
            <v>PT-30985-BM</v>
          </cell>
          <cell r="E7807" t="str">
            <v>VALLADARES CASTILLO MANUEL FEDERICO</v>
          </cell>
          <cell r="F7807" t="str">
            <v>ARTESANAL</v>
          </cell>
        </row>
        <row r="7808">
          <cell r="B7808">
            <v>30990</v>
          </cell>
          <cell r="C7808" t="str">
            <v>MILAGRO DE CHALPONCITO</v>
          </cell>
          <cell r="D7808" t="str">
            <v>PT-30990-BM</v>
          </cell>
          <cell r="E7808" t="str">
            <v>QUEREVALU ECHE LIBORIO</v>
          </cell>
          <cell r="F7808" t="str">
            <v>DS. 006-2016-PRODUCE</v>
          </cell>
        </row>
        <row r="7809">
          <cell r="B7809">
            <v>30991</v>
          </cell>
          <cell r="C7809" t="str">
            <v>MI MARIVEL</v>
          </cell>
          <cell r="D7809" t="str">
            <v>PL-30991-BM</v>
          </cell>
          <cell r="E7809" t="str">
            <v>SANTISTEBAN SANTISTEBAN MARIVEL</v>
          </cell>
          <cell r="F7809" t="str">
            <v>ARTESANAL</v>
          </cell>
        </row>
        <row r="7810">
          <cell r="B7810">
            <v>30992</v>
          </cell>
          <cell r="C7810" t="str">
            <v>GENESIS I</v>
          </cell>
          <cell r="D7810" t="str">
            <v>SY-30992-BM</v>
          </cell>
          <cell r="E7810" t="str">
            <v>ROMERO RIVERA KENID JHONY</v>
          </cell>
          <cell r="F7810" t="str">
            <v>DECRETO LEGISLATIVO Nº1273</v>
          </cell>
        </row>
        <row r="7811">
          <cell r="B7811">
            <v>30993</v>
          </cell>
          <cell r="C7811" t="str">
            <v>RAFFO</v>
          </cell>
          <cell r="D7811" t="str">
            <v>SY-30993-BM</v>
          </cell>
          <cell r="E7811" t="str">
            <v>GARCIA CASSANI RAFAEL JHONATHAN</v>
          </cell>
          <cell r="F7811" t="str">
            <v>ARTESANAL</v>
          </cell>
        </row>
        <row r="7812">
          <cell r="B7812">
            <v>30994</v>
          </cell>
          <cell r="C7812" t="str">
            <v>LASHITO</v>
          </cell>
          <cell r="D7812" t="str">
            <v>SY-30994-BM</v>
          </cell>
          <cell r="E7812" t="str">
            <v>ALVARADO ALAYO NERIO ORACIO</v>
          </cell>
          <cell r="F7812" t="str">
            <v>ARTESANAL</v>
          </cell>
        </row>
        <row r="7813">
          <cell r="B7813">
            <v>30995</v>
          </cell>
          <cell r="C7813" t="str">
            <v>LIDIA II</v>
          </cell>
          <cell r="D7813" t="str">
            <v>SY-30995-BM</v>
          </cell>
          <cell r="E7813" t="str">
            <v>ARROYO GARCIA ALFREDO</v>
          </cell>
          <cell r="F7813" t="str">
            <v>ARTESANAL</v>
          </cell>
        </row>
        <row r="7814">
          <cell r="B7814">
            <v>30996</v>
          </cell>
          <cell r="C7814" t="str">
            <v>SARAI</v>
          </cell>
          <cell r="D7814" t="str">
            <v>SY-30996-BM</v>
          </cell>
          <cell r="E7814" t="str">
            <v>SANDOVAL JIMENEZ JOSE ALBERTO</v>
          </cell>
          <cell r="F7814" t="str">
            <v>ARTESANAL</v>
          </cell>
        </row>
        <row r="7815">
          <cell r="B7815">
            <v>31005</v>
          </cell>
          <cell r="C7815" t="str">
            <v>KEIKO</v>
          </cell>
          <cell r="D7815" t="str">
            <v>CE-31005-BM</v>
          </cell>
          <cell r="E7815" t="str">
            <v>RAMOS CARBAJAL JOSE ROBERTO</v>
          </cell>
          <cell r="F7815" t="str">
            <v>ARTESANAL</v>
          </cell>
        </row>
        <row r="7816">
          <cell r="B7816">
            <v>31008</v>
          </cell>
          <cell r="C7816" t="str">
            <v>MARANATHA II</v>
          </cell>
          <cell r="D7816" t="str">
            <v>CE-31008-BM</v>
          </cell>
          <cell r="E7816" t="str">
            <v>JIMENEZ SILVA JOSE IGNACIO</v>
          </cell>
          <cell r="F7816" t="str">
            <v>ARTESANAL</v>
          </cell>
        </row>
        <row r="7817">
          <cell r="B7817">
            <v>31010</v>
          </cell>
          <cell r="C7817" t="str">
            <v>EDER Y FIORELLA</v>
          </cell>
          <cell r="D7817" t="str">
            <v>CE-31010-BM</v>
          </cell>
          <cell r="E7817" t="str">
            <v>CANO LOPEZ RAUL FELIPE</v>
          </cell>
          <cell r="F7817" t="str">
            <v>ARTESANAL</v>
          </cell>
        </row>
        <row r="7818">
          <cell r="B7818">
            <v>31011</v>
          </cell>
          <cell r="C7818" t="str">
            <v>AVENTURERO</v>
          </cell>
          <cell r="D7818" t="str">
            <v>PS-31011-BM</v>
          </cell>
          <cell r="E7818" t="str">
            <v>CASAS REBATTA JAIME TEOFILO</v>
          </cell>
          <cell r="F7818" t="str">
            <v>ARTESANAL</v>
          </cell>
        </row>
        <row r="7819">
          <cell r="B7819">
            <v>31012</v>
          </cell>
          <cell r="C7819" t="str">
            <v>KELLY Y MARIA</v>
          </cell>
          <cell r="D7819" t="str">
            <v>CE-31012-BM</v>
          </cell>
          <cell r="E7819" t="str">
            <v>GUILLEN CERVERA JUAN CARLOS</v>
          </cell>
          <cell r="F7819" t="str">
            <v>DECRETO LEGISLATIVO Nº1273</v>
          </cell>
        </row>
        <row r="7820">
          <cell r="B7820">
            <v>31039</v>
          </cell>
          <cell r="C7820" t="str">
            <v>MI TEOFILA</v>
          </cell>
          <cell r="D7820" t="str">
            <v>PT-31039-BM</v>
          </cell>
          <cell r="E7820" t="str">
            <v>TEJADA FIESTAS JOSE ELIAS</v>
          </cell>
          <cell r="F7820" t="str">
            <v>ARTESANAL</v>
          </cell>
        </row>
        <row r="7821">
          <cell r="B7821">
            <v>31044</v>
          </cell>
          <cell r="C7821" t="str">
            <v>JESUS ES EL CAMINO II</v>
          </cell>
          <cell r="D7821" t="str">
            <v>PT-31044-BM</v>
          </cell>
          <cell r="E7821" t="str">
            <v>SECLEN GORDILLO AGUSTIN</v>
          </cell>
          <cell r="F7821" t="str">
            <v>DECRETO LEGISLATIVO Nº1273</v>
          </cell>
        </row>
        <row r="7822">
          <cell r="B7822">
            <v>31047</v>
          </cell>
          <cell r="C7822" t="str">
            <v>MI RICARDO</v>
          </cell>
          <cell r="D7822" t="str">
            <v>PT-31047-CM</v>
          </cell>
          <cell r="E7822" t="str">
            <v>ECHE SABA JULIO HERNAN</v>
          </cell>
          <cell r="F7822" t="str">
            <v>ARTESANAL</v>
          </cell>
        </row>
        <row r="7823">
          <cell r="B7823">
            <v>31048</v>
          </cell>
          <cell r="C7823" t="str">
            <v>AGUCHITA</v>
          </cell>
          <cell r="D7823" t="str">
            <v>SY-31048-BM</v>
          </cell>
          <cell r="E7823" t="str">
            <v>FLORES GALVEZ WIGBERTO</v>
          </cell>
          <cell r="F7823" t="str">
            <v>ARTESANAL</v>
          </cell>
        </row>
        <row r="7824">
          <cell r="B7824">
            <v>31056</v>
          </cell>
          <cell r="C7824" t="str">
            <v>DELIA I</v>
          </cell>
          <cell r="D7824" t="str">
            <v>PL-31056-CM</v>
          </cell>
          <cell r="E7824" t="str">
            <v>NECIOSUP DE URCIA DELIA ;URCIA LLONTOP SANTOS</v>
          </cell>
          <cell r="F7824" t="str">
            <v>ARTESANAL</v>
          </cell>
        </row>
        <row r="7825">
          <cell r="B7825">
            <v>31060</v>
          </cell>
          <cell r="C7825" t="str">
            <v>MI MARICIELO</v>
          </cell>
          <cell r="D7825" t="str">
            <v>SY-31060-BM</v>
          </cell>
          <cell r="E7825" t="str">
            <v>ATOCHE DE VARAS MARIA ESTHER</v>
          </cell>
          <cell r="F7825" t="str">
            <v>ARTESANAL</v>
          </cell>
        </row>
        <row r="7826">
          <cell r="B7826">
            <v>31074</v>
          </cell>
          <cell r="C7826" t="str">
            <v>DIVINO CAUTIVO</v>
          </cell>
          <cell r="D7826" t="str">
            <v>TA-31074-BM</v>
          </cell>
          <cell r="E7826" t="str">
            <v>PANTA ECHE FELICIANO</v>
          </cell>
          <cell r="F7826" t="str">
            <v>ARTESANAL</v>
          </cell>
        </row>
        <row r="7827">
          <cell r="B7827">
            <v>31093</v>
          </cell>
          <cell r="C7827" t="str">
            <v>SEGUNDO MARCELINO II</v>
          </cell>
          <cell r="D7827" t="str">
            <v>TA-31093-BM</v>
          </cell>
          <cell r="E7827" t="str">
            <v>MORALES PUELLES SEGUNDO JUAN</v>
          </cell>
          <cell r="F7827" t="str">
            <v>ARTESANAL</v>
          </cell>
        </row>
        <row r="7828">
          <cell r="B7828">
            <v>31096</v>
          </cell>
          <cell r="C7828" t="str">
            <v>PROFETA II</v>
          </cell>
          <cell r="D7828" t="str">
            <v>TA-31096-BM</v>
          </cell>
          <cell r="E7828" t="str">
            <v>IPANAQUE VILCHEZ WILLIAM ARMANDO</v>
          </cell>
          <cell r="F7828" t="str">
            <v>ARTESANAL</v>
          </cell>
        </row>
        <row r="7829">
          <cell r="B7829">
            <v>31097</v>
          </cell>
          <cell r="C7829" t="str">
            <v>PROFETA III</v>
          </cell>
          <cell r="D7829" t="str">
            <v>TA-31097-BM</v>
          </cell>
          <cell r="E7829" t="str">
            <v>IPANAQUE VILCHEZ JOSE JAVIER</v>
          </cell>
          <cell r="F7829" t="str">
            <v>ARTESANAL</v>
          </cell>
        </row>
        <row r="7830">
          <cell r="B7830">
            <v>31098</v>
          </cell>
          <cell r="C7830" t="str">
            <v>DON MARIANO</v>
          </cell>
          <cell r="D7830" t="str">
            <v>TA-31098-BM</v>
          </cell>
          <cell r="E7830" t="str">
            <v>ALVAREZ FIESTAS MARTIN FRANCISCO</v>
          </cell>
          <cell r="F7830" t="str">
            <v>DS. 006-2016-PRODUCE</v>
          </cell>
        </row>
        <row r="7831">
          <cell r="B7831">
            <v>31099</v>
          </cell>
          <cell r="C7831" t="str">
            <v>DON MARIANO I</v>
          </cell>
          <cell r="D7831" t="str">
            <v>TA-31099-BM</v>
          </cell>
          <cell r="E7831" t="str">
            <v>ALVAREZ FIESTAS MARTIN FRANCISCO</v>
          </cell>
          <cell r="F7831" t="str">
            <v>DS. 006-2016-PRODUCE</v>
          </cell>
        </row>
        <row r="7832">
          <cell r="B7832">
            <v>31100</v>
          </cell>
          <cell r="C7832" t="str">
            <v>JESUS EL GRAN PROFETA</v>
          </cell>
          <cell r="D7832" t="str">
            <v>TA-31100-BM</v>
          </cell>
          <cell r="E7832" t="str">
            <v>YPANAQUE VILLEGAS ALEJANDRO</v>
          </cell>
          <cell r="F7832" t="str">
            <v>ARTESANAL</v>
          </cell>
        </row>
        <row r="7833">
          <cell r="B7833">
            <v>31101</v>
          </cell>
          <cell r="C7833" t="str">
            <v>RIO JORDAN</v>
          </cell>
          <cell r="D7833" t="str">
            <v>TA-31101-BM</v>
          </cell>
          <cell r="E7833" t="str">
            <v>PURIZACA PUESCAS JOSE DEL CARMEN</v>
          </cell>
          <cell r="F7833" t="str">
            <v>DS. 006-2016-PRODUCE</v>
          </cell>
        </row>
        <row r="7834">
          <cell r="B7834">
            <v>31104</v>
          </cell>
          <cell r="C7834" t="str">
            <v>SIEMPRE RIO JORDAN</v>
          </cell>
          <cell r="D7834" t="str">
            <v>TA-31104-BM</v>
          </cell>
          <cell r="E7834" t="str">
            <v>PURIZACA VITE JOSE ORMEL</v>
          </cell>
          <cell r="F7834" t="str">
            <v>DS. 006-2016-PRODUCE</v>
          </cell>
        </row>
        <row r="7835">
          <cell r="B7835">
            <v>31105</v>
          </cell>
          <cell r="C7835" t="str">
            <v>MI CONSUELO</v>
          </cell>
          <cell r="D7835" t="str">
            <v>TA-31105-BM</v>
          </cell>
          <cell r="E7835" t="str">
            <v>FIESTAS PURIZACA HUMBERTO</v>
          </cell>
          <cell r="F7835" t="str">
            <v>DS. 006-2016-PRODUCE</v>
          </cell>
        </row>
        <row r="7836">
          <cell r="B7836">
            <v>31108</v>
          </cell>
          <cell r="C7836" t="str">
            <v>NAZIREO II</v>
          </cell>
          <cell r="D7836" t="str">
            <v>TA-31108-BM</v>
          </cell>
          <cell r="E7836" t="str">
            <v>TUME ALVAREZ JIMMY ALEXANDER</v>
          </cell>
          <cell r="F7836" t="str">
            <v>DS. 006-2016-PRODUCE</v>
          </cell>
        </row>
        <row r="7837">
          <cell r="B7837">
            <v>31109</v>
          </cell>
          <cell r="C7837" t="str">
            <v>EL NAZIREO</v>
          </cell>
          <cell r="D7837" t="str">
            <v>TA-31109-BM</v>
          </cell>
          <cell r="E7837" t="str">
            <v>TUME PURIZACA FRANCISCO</v>
          </cell>
          <cell r="F7837" t="str">
            <v>DS. 006-2016-PRODUCE</v>
          </cell>
        </row>
        <row r="7838">
          <cell r="B7838">
            <v>31110</v>
          </cell>
          <cell r="C7838" t="str">
            <v>AMOR DE MADRE</v>
          </cell>
          <cell r="D7838" t="str">
            <v>TA-31110-BM</v>
          </cell>
          <cell r="E7838" t="str">
            <v>ALVAREZ PUESCAS JUAN</v>
          </cell>
          <cell r="F7838" t="str">
            <v>DS. 006-2016-PRODUCE</v>
          </cell>
        </row>
        <row r="7839">
          <cell r="B7839">
            <v>31114</v>
          </cell>
          <cell r="C7839" t="str">
            <v>MILAGROSO SR CAUTIVO I</v>
          </cell>
          <cell r="D7839" t="str">
            <v>TA-31114-BM</v>
          </cell>
          <cell r="E7839" t="str">
            <v>NAMUCHE PURIZACA JOSE DEL CARMEN</v>
          </cell>
          <cell r="F7839" t="str">
            <v>ARTESANAL</v>
          </cell>
        </row>
        <row r="7840">
          <cell r="B7840">
            <v>31117</v>
          </cell>
          <cell r="C7840" t="str">
            <v>CESAR MARTIN</v>
          </cell>
          <cell r="D7840" t="str">
            <v>TA-31117-BM</v>
          </cell>
          <cell r="E7840" t="str">
            <v>ECHE PERICHE JAVIER</v>
          </cell>
          <cell r="F7840" t="str">
            <v>DECRETO LEGISLATIVO Nº1273</v>
          </cell>
        </row>
        <row r="7841">
          <cell r="B7841">
            <v>31118</v>
          </cell>
          <cell r="C7841" t="str">
            <v>EL REYNO DE DIOS II</v>
          </cell>
          <cell r="D7841" t="str">
            <v>TA-31118-BM</v>
          </cell>
          <cell r="E7841" t="str">
            <v>BANCAYAN ANTON LEOPOLDO</v>
          </cell>
          <cell r="F7841" t="str">
            <v>DECRETO LEGISLATIVO Nº1273</v>
          </cell>
        </row>
        <row r="7842">
          <cell r="B7842">
            <v>31136</v>
          </cell>
          <cell r="C7842" t="str">
            <v>VALERIA</v>
          </cell>
          <cell r="D7842" t="str">
            <v>CO-31136-CM</v>
          </cell>
          <cell r="E7842" t="str">
            <v>MIGLIORI MINAYA SUSANA LUCIA</v>
          </cell>
          <cell r="F7842" t="str">
            <v>ARTESANAL</v>
          </cell>
        </row>
        <row r="7843">
          <cell r="B7843">
            <v>31152</v>
          </cell>
          <cell r="C7843" t="str">
            <v>SE?R CAUTIVO I</v>
          </cell>
          <cell r="D7843" t="str">
            <v>TA-31152-BM</v>
          </cell>
          <cell r="E7843" t="str">
            <v>PANTA CHULLE RAUL ARNALDO</v>
          </cell>
          <cell r="F7843" t="str">
            <v>ARTESANAL</v>
          </cell>
        </row>
        <row r="7844">
          <cell r="B7844">
            <v>31158</v>
          </cell>
          <cell r="C7844" t="str">
            <v>MANUELITO</v>
          </cell>
          <cell r="D7844" t="str">
            <v>TA-31158-BM</v>
          </cell>
          <cell r="E7844" t="str">
            <v>TUME FERNANDEZ SANTOS SEBASTIAN</v>
          </cell>
          <cell r="F7844" t="str">
            <v>DS. 006-2016-PRODUCE</v>
          </cell>
        </row>
        <row r="7845">
          <cell r="B7845">
            <v>31160</v>
          </cell>
          <cell r="C7845" t="str">
            <v>DIVINO REDENTOR II</v>
          </cell>
          <cell r="D7845" t="str">
            <v>TA-31160-BM</v>
          </cell>
          <cell r="E7845" t="str">
            <v>PURIZACA PAZO SANTOS ROMAN</v>
          </cell>
          <cell r="F7845" t="str">
            <v>DS. 006-2016-PRODUCE</v>
          </cell>
        </row>
        <row r="7846">
          <cell r="B7846">
            <v>31161</v>
          </cell>
          <cell r="C7846" t="str">
            <v>SOLO DIOS CON SU PODER</v>
          </cell>
          <cell r="D7846" t="str">
            <v>TA-31161-BM</v>
          </cell>
          <cell r="E7846" t="str">
            <v>PURIZACA PURIZACA NORBERTO</v>
          </cell>
          <cell r="F7846" t="str">
            <v>DS. 006-2016-PRODUCE</v>
          </cell>
        </row>
        <row r="7847">
          <cell r="B7847">
            <v>31162</v>
          </cell>
          <cell r="C7847" t="str">
            <v>JESUCRISTO EL GALILEO</v>
          </cell>
          <cell r="D7847" t="str">
            <v>TA-31162-BM</v>
          </cell>
          <cell r="E7847" t="str">
            <v>RUMICHE PURIZACA DIONICIO</v>
          </cell>
          <cell r="F7847" t="str">
            <v>DS. 006-2016-PRODUCE</v>
          </cell>
        </row>
        <row r="7848">
          <cell r="B7848">
            <v>31163</v>
          </cell>
          <cell r="C7848" t="str">
            <v>SIEMPRE JESUS ES MI FORTALEZA</v>
          </cell>
          <cell r="D7848" t="str">
            <v>TA-31163-BM</v>
          </cell>
          <cell r="E7848" t="str">
            <v>PURIZACA PURIZACA NORBERTO</v>
          </cell>
          <cell r="F7848" t="str">
            <v>DS. 006-2016-PRODUCE</v>
          </cell>
        </row>
        <row r="7849">
          <cell r="B7849">
            <v>31164</v>
          </cell>
          <cell r="C7849" t="str">
            <v>ARCA DE NOE</v>
          </cell>
          <cell r="D7849" t="str">
            <v>TA-31164-BM</v>
          </cell>
          <cell r="E7849" t="str">
            <v>PAZOS PAIBA BARTOLOME</v>
          </cell>
          <cell r="F7849" t="str">
            <v>ARTESANAL</v>
          </cell>
        </row>
        <row r="7850">
          <cell r="B7850">
            <v>31165</v>
          </cell>
          <cell r="C7850" t="str">
            <v>RICARDO I</v>
          </cell>
          <cell r="D7850" t="str">
            <v>TA-31165-BM</v>
          </cell>
          <cell r="E7850" t="str">
            <v>MORALES CRUZ EDWIN ROLANDO</v>
          </cell>
          <cell r="F7850" t="str">
            <v>ARTESANAL</v>
          </cell>
        </row>
        <row r="7851">
          <cell r="B7851">
            <v>31177</v>
          </cell>
          <cell r="C7851" t="str">
            <v>ALEXANDRA</v>
          </cell>
          <cell r="D7851" t="str">
            <v>SY-31177-BM</v>
          </cell>
          <cell r="E7851" t="str">
            <v>OCA? ALVAREZ DE GALVEZ ALIDA</v>
          </cell>
          <cell r="F7851" t="str">
            <v>ARTESANAL</v>
          </cell>
        </row>
        <row r="7852">
          <cell r="B7852">
            <v>31178</v>
          </cell>
          <cell r="C7852" t="str">
            <v>NEPTUNO</v>
          </cell>
          <cell r="D7852" t="str">
            <v>PL-31178-PM</v>
          </cell>
          <cell r="E7852" t="str">
            <v>PESQUERA JUFRAN SB S.A.C.</v>
          </cell>
          <cell r="F7852" t="str">
            <v>LEY Nº26920</v>
          </cell>
        </row>
        <row r="7853">
          <cell r="B7853">
            <v>31181</v>
          </cell>
          <cell r="C7853" t="str">
            <v>ANA MARIA</v>
          </cell>
          <cell r="D7853" t="str">
            <v>SY-31181-BM</v>
          </cell>
          <cell r="E7853" t="str">
            <v>ALFARO SERNAQUE ANA MARIA ;SERNAQUE ABANTO AMADO</v>
          </cell>
          <cell r="F7853" t="str">
            <v>ARTESANAL</v>
          </cell>
        </row>
        <row r="7854">
          <cell r="B7854">
            <v>31185</v>
          </cell>
          <cell r="C7854" t="str">
            <v>MI FE EN CRISTO</v>
          </cell>
          <cell r="D7854" t="str">
            <v>PT-31185-BM</v>
          </cell>
          <cell r="E7854" t="str">
            <v>PURIZACA FIESTAS OLGA ESTHER</v>
          </cell>
          <cell r="F7854" t="str">
            <v>DECRETO LEGISLATIVO Nº1273</v>
          </cell>
        </row>
        <row r="7855">
          <cell r="B7855">
            <v>31189</v>
          </cell>
          <cell r="C7855" t="str">
            <v>CRISTO PODER DE DIOS</v>
          </cell>
          <cell r="D7855" t="str">
            <v>PT-31189-BM</v>
          </cell>
          <cell r="E7855" t="str">
            <v>QUEREVALU ALVAREZ MELODIO</v>
          </cell>
          <cell r="F7855" t="str">
            <v>DS. 006-2016-PRODUCE</v>
          </cell>
        </row>
        <row r="7856">
          <cell r="B7856">
            <v>31192</v>
          </cell>
          <cell r="C7856" t="str">
            <v>NICOLET</v>
          </cell>
          <cell r="D7856" t="str">
            <v>CO-31192-BM</v>
          </cell>
          <cell r="E7856" t="str">
            <v>GALINDO LARREA JANET TAINA</v>
          </cell>
          <cell r="F7856" t="str">
            <v>DECRETO LEGISLATIVO Nº1273</v>
          </cell>
        </row>
        <row r="7857">
          <cell r="B7857">
            <v>31194</v>
          </cell>
          <cell r="C7857" t="str">
            <v>PACIFIC VOYAGER</v>
          </cell>
          <cell r="D7857" t="str">
            <v>CO-31194-PM</v>
          </cell>
          <cell r="E7857" t="str">
            <v>SUSTAINABLE FISHING RESOURCES S.A.C.</v>
          </cell>
          <cell r="F7857" t="str">
            <v>DS. 022-2009-PRODUCE</v>
          </cell>
        </row>
        <row r="7858">
          <cell r="B7858">
            <v>31197</v>
          </cell>
          <cell r="C7858" t="str">
            <v>SAGRADO CORAZON DE MARIA II</v>
          </cell>
          <cell r="D7858" t="str">
            <v>PT-31197-BM</v>
          </cell>
          <cell r="E7858" t="str">
            <v>CHUNA ROSADO DE FLORES ROSA ISABEL</v>
          </cell>
          <cell r="F7858" t="str">
            <v>ARTESANAL</v>
          </cell>
        </row>
        <row r="7859">
          <cell r="B7859">
            <v>31206</v>
          </cell>
          <cell r="C7859" t="str">
            <v>ANYHOLINA 2</v>
          </cell>
          <cell r="D7859" t="str">
            <v>PT-31206-BM</v>
          </cell>
          <cell r="E7859" t="str">
            <v>ROBLES RODRIGUEZ RITA JANETH</v>
          </cell>
          <cell r="F7859" t="str">
            <v>ARTESANAL</v>
          </cell>
        </row>
        <row r="7860">
          <cell r="B7860">
            <v>31207</v>
          </cell>
          <cell r="C7860" t="str">
            <v>JUAN CARLOS</v>
          </cell>
          <cell r="D7860" t="str">
            <v>PT-31207-BM</v>
          </cell>
          <cell r="E7860" t="str">
            <v>GARCIA AYALA SANTOS MARLENY</v>
          </cell>
          <cell r="F7860" t="str">
            <v>ARTESANAL</v>
          </cell>
        </row>
        <row r="7861">
          <cell r="B7861">
            <v>31208</v>
          </cell>
          <cell r="C7861" t="str">
            <v>BENDICION DEL SE?R II</v>
          </cell>
          <cell r="D7861" t="str">
            <v>PT-31208-BM</v>
          </cell>
          <cell r="E7861" t="str">
            <v>CHUMO COLOMA JUAN MARTIN</v>
          </cell>
          <cell r="F7861" t="str">
            <v>ARTESANAL</v>
          </cell>
        </row>
        <row r="7862">
          <cell r="B7862">
            <v>31209</v>
          </cell>
          <cell r="C7862" t="str">
            <v>VALENTINO</v>
          </cell>
          <cell r="D7862" t="str">
            <v>PT-31209-BM</v>
          </cell>
          <cell r="E7862" t="str">
            <v>LEON ROBLES CARLOS ENRIQUE</v>
          </cell>
          <cell r="F7862" t="str">
            <v>ARTESANAL</v>
          </cell>
        </row>
        <row r="7863">
          <cell r="B7863">
            <v>31214</v>
          </cell>
          <cell r="C7863" t="str">
            <v>DAGI</v>
          </cell>
          <cell r="D7863" t="str">
            <v>CO-31214-BM</v>
          </cell>
          <cell r="E7863" t="str">
            <v>SANTOS FELIX GIRON ELIAS</v>
          </cell>
          <cell r="F7863" t="str">
            <v>DECRETO LEGISLATIVO Nº1273</v>
          </cell>
        </row>
        <row r="7864">
          <cell r="B7864">
            <v>31216</v>
          </cell>
          <cell r="C7864" t="str">
            <v>EL AMERICANO</v>
          </cell>
          <cell r="D7864" t="str">
            <v>CO-31216-BM</v>
          </cell>
          <cell r="E7864" t="str">
            <v>GARCIA DAVILA MARGARITA LUISA ;SOTO NOLE ULISES EMILIO</v>
          </cell>
          <cell r="F7864" t="str">
            <v>DECRETO LEGISLATIVO Nº1273</v>
          </cell>
        </row>
        <row r="7865">
          <cell r="B7865">
            <v>31226</v>
          </cell>
          <cell r="C7865" t="str">
            <v>TICO TICO</v>
          </cell>
          <cell r="D7865" t="str">
            <v>PT-31226-BM</v>
          </cell>
          <cell r="E7865" t="str">
            <v>BARRETO MONJA LUZ MARIBEL</v>
          </cell>
          <cell r="F7865" t="str">
            <v>ARTESANAL</v>
          </cell>
        </row>
        <row r="7866">
          <cell r="B7866">
            <v>31227</v>
          </cell>
          <cell r="C7866" t="str">
            <v>PEDRO ALEJANDRO</v>
          </cell>
          <cell r="D7866" t="str">
            <v>PT-31227-BM</v>
          </cell>
          <cell r="E7866" t="str">
            <v>HUIMAN LORO CESAR AUGUSTO</v>
          </cell>
          <cell r="F7866" t="str">
            <v>ARTESANAL</v>
          </cell>
        </row>
        <row r="7867">
          <cell r="B7867">
            <v>31230</v>
          </cell>
          <cell r="C7867" t="str">
            <v>BENDICION DE DIOS</v>
          </cell>
          <cell r="D7867" t="str">
            <v>PT-31230-BM</v>
          </cell>
          <cell r="E7867" t="str">
            <v>JULCA TIMOTEO MARIA LINA</v>
          </cell>
          <cell r="F7867" t="str">
            <v>ARTESANAL</v>
          </cell>
        </row>
        <row r="7868">
          <cell r="B7868">
            <v>31234</v>
          </cell>
          <cell r="C7868" t="str">
            <v>NI? JESUS DE PRAGA</v>
          </cell>
          <cell r="D7868" t="str">
            <v>TA-31234-BM</v>
          </cell>
          <cell r="E7868" t="str">
            <v>PAIVA CHULLE JOSE ROLANDO</v>
          </cell>
          <cell r="F7868" t="str">
            <v>ARTESANAL</v>
          </cell>
        </row>
        <row r="7869">
          <cell r="B7869">
            <v>31235</v>
          </cell>
          <cell r="C7869" t="str">
            <v>CRISTO ES EL CAMINO</v>
          </cell>
          <cell r="D7869" t="str">
            <v>TA-31235-BM</v>
          </cell>
          <cell r="E7869" t="str">
            <v>MAZA FIESTAS FELIX</v>
          </cell>
          <cell r="F7869" t="str">
            <v>ARTESANAL</v>
          </cell>
        </row>
        <row r="7870">
          <cell r="B7870">
            <v>31237</v>
          </cell>
          <cell r="C7870" t="str">
            <v>GME SAN MARTIN</v>
          </cell>
          <cell r="D7870" t="str">
            <v>TA-31237-BM</v>
          </cell>
          <cell r="E7870" t="str">
            <v>PAIVA CHULLE JOSE DEL CARMEN</v>
          </cell>
          <cell r="F7870" t="str">
            <v>ARTESANAL</v>
          </cell>
        </row>
        <row r="7871">
          <cell r="B7871">
            <v>31239</v>
          </cell>
          <cell r="C7871" t="str">
            <v>JESUS MI FORTALEZA II</v>
          </cell>
          <cell r="D7871" t="str">
            <v>TA-31239-BM</v>
          </cell>
          <cell r="E7871" t="str">
            <v>CHUYES CRUZ NARCISO</v>
          </cell>
          <cell r="F7871" t="str">
            <v>ARTESANAL</v>
          </cell>
        </row>
        <row r="7872">
          <cell r="B7872">
            <v>31240</v>
          </cell>
          <cell r="C7872" t="str">
            <v>ROSITA MARY</v>
          </cell>
          <cell r="D7872" t="str">
            <v>PL-31240-BM</v>
          </cell>
          <cell r="E7872" t="str">
            <v>ECHEANDIA PAZOS JORGE DOUGLAS ;ECHEANDIA PAZOS WILMER ORLANDO</v>
          </cell>
          <cell r="F7872" t="str">
            <v>ARTESANAL</v>
          </cell>
        </row>
        <row r="7873">
          <cell r="B7873">
            <v>31247</v>
          </cell>
          <cell r="C7873" t="str">
            <v>SAN PEDRO 3</v>
          </cell>
          <cell r="D7873" t="str">
            <v>TA-31247-BM</v>
          </cell>
          <cell r="E7873" t="str">
            <v>JACINTO RUIZ JOSE SANTOS</v>
          </cell>
          <cell r="F7873" t="str">
            <v>ARTESANAL</v>
          </cell>
        </row>
        <row r="7874">
          <cell r="B7874">
            <v>31248</v>
          </cell>
          <cell r="C7874" t="str">
            <v>VIRGEN DEL CARMEN</v>
          </cell>
          <cell r="D7874" t="str">
            <v>TA-31248-BM</v>
          </cell>
          <cell r="E7874" t="str">
            <v>ARISMENDIS TALLEDO JOSE ISABEL</v>
          </cell>
          <cell r="F7874" t="str">
            <v>ARTESANAL</v>
          </cell>
        </row>
        <row r="7875">
          <cell r="B7875">
            <v>31261</v>
          </cell>
          <cell r="C7875" t="str">
            <v>CRUZ DE CHALPON II</v>
          </cell>
          <cell r="D7875" t="str">
            <v>TA-31261-BM</v>
          </cell>
          <cell r="E7875" t="str">
            <v>MAZA FIESTAS MANUEL</v>
          </cell>
          <cell r="F7875" t="str">
            <v>ARTESANAL</v>
          </cell>
        </row>
        <row r="7876">
          <cell r="B7876">
            <v>31276</v>
          </cell>
          <cell r="C7876" t="str">
            <v>CRISTO ES EL CAMINO II</v>
          </cell>
          <cell r="D7876" t="str">
            <v>TA-31276-BM</v>
          </cell>
          <cell r="E7876" t="str">
            <v>MORALES RUIZ RAFAEL</v>
          </cell>
          <cell r="F7876" t="str">
            <v>ARTESANAL</v>
          </cell>
        </row>
        <row r="7877">
          <cell r="B7877">
            <v>31279</v>
          </cell>
          <cell r="C7877" t="str">
            <v>MARINA EUSTAQUIA</v>
          </cell>
          <cell r="D7877" t="str">
            <v>TA-31279-BM</v>
          </cell>
          <cell r="E7877" t="str">
            <v>PANTA CHUNGA GERARDO</v>
          </cell>
          <cell r="F7877" t="str">
            <v>ARTESANAL</v>
          </cell>
        </row>
        <row r="7878">
          <cell r="B7878">
            <v>31281</v>
          </cell>
          <cell r="C7878" t="str">
            <v>JESUS ES MI GUIA</v>
          </cell>
          <cell r="D7878" t="str">
            <v>TA-31281-BM</v>
          </cell>
          <cell r="E7878" t="str">
            <v>PANTA PAZOS LEONARDO</v>
          </cell>
          <cell r="F7878" t="str">
            <v>DECRETO LEGISLATIVO Nº1273</v>
          </cell>
        </row>
        <row r="7879">
          <cell r="B7879">
            <v>31282</v>
          </cell>
          <cell r="C7879" t="str">
            <v>MI CRISTO NAZARENO</v>
          </cell>
          <cell r="D7879" t="str">
            <v>TA-31282-BM</v>
          </cell>
          <cell r="E7879" t="str">
            <v>ECCA JACINTO MANUEL</v>
          </cell>
          <cell r="F7879" t="str">
            <v>DECRETO LEGISLATIVO Nº1273</v>
          </cell>
        </row>
        <row r="7880">
          <cell r="B7880">
            <v>31283</v>
          </cell>
          <cell r="C7880" t="str">
            <v>RDO DE MI PADRE</v>
          </cell>
          <cell r="D7880" t="str">
            <v>TA-31283-BM</v>
          </cell>
          <cell r="E7880" t="str">
            <v>PANTA SERNAQUE MARCELINO</v>
          </cell>
          <cell r="F7880" t="str">
            <v>DECRETO LEGISLATIVO Nº1273</v>
          </cell>
        </row>
        <row r="7881">
          <cell r="B7881">
            <v>31289</v>
          </cell>
          <cell r="C7881" t="str">
            <v>SIEMPRE TRIUNFADOR</v>
          </cell>
          <cell r="D7881" t="str">
            <v>PT-31289-BM</v>
          </cell>
          <cell r="E7881" t="str">
            <v>BORGO CORONADO GIOVANI EDMUNDO ;PACHECO SEMINARIO DE BORGO ETELVINA DEL ROSARIO</v>
          </cell>
          <cell r="F7881" t="str">
            <v>ARTESANAL</v>
          </cell>
        </row>
        <row r="7882">
          <cell r="B7882">
            <v>31290</v>
          </cell>
          <cell r="C7882" t="str">
            <v>COSTA MAR</v>
          </cell>
          <cell r="D7882" t="str">
            <v>PL-31290-BM</v>
          </cell>
          <cell r="E7882" t="str">
            <v>ISIQUE URCIA ANDREA ;LLUEN MARTINEZ ANTERO</v>
          </cell>
          <cell r="F7882" t="str">
            <v>ARTESANAL</v>
          </cell>
        </row>
        <row r="7883">
          <cell r="B7883">
            <v>31296</v>
          </cell>
          <cell r="C7883" t="str">
            <v>JESUS NAZARENO</v>
          </cell>
          <cell r="D7883" t="str">
            <v>PT-31296-BM</v>
          </cell>
          <cell r="E7883" t="str">
            <v>LORO CHUNGA MANUEL ALEXANDER</v>
          </cell>
          <cell r="F7883" t="str">
            <v>DECRETO LEGISLATIVO Nº1273</v>
          </cell>
        </row>
        <row r="7884">
          <cell r="B7884">
            <v>31297</v>
          </cell>
          <cell r="C7884" t="str">
            <v>CARMEN NIA</v>
          </cell>
          <cell r="D7884" t="str">
            <v>PS-31297-BM</v>
          </cell>
          <cell r="E7884" t="str">
            <v>CALAGUA MANCO BRAYAN STEVE</v>
          </cell>
          <cell r="F7884" t="str">
            <v>DECRETO LEGISLATIVO Nº1273</v>
          </cell>
        </row>
        <row r="7885">
          <cell r="B7885">
            <v>31301</v>
          </cell>
          <cell r="C7885" t="str">
            <v>JUAN DAVID II</v>
          </cell>
          <cell r="D7885" t="str">
            <v>IO-31301-BM</v>
          </cell>
          <cell r="E7885" t="str">
            <v>LLANQUE VILCA ROGELIO</v>
          </cell>
          <cell r="F7885" t="str">
            <v>ARTESANAL</v>
          </cell>
        </row>
        <row r="7886">
          <cell r="B7886">
            <v>31303</v>
          </cell>
          <cell r="C7886" t="str">
            <v>GUIAME JESUS</v>
          </cell>
          <cell r="D7886" t="str">
            <v>ZS-31303-BM</v>
          </cell>
          <cell r="E7886" t="str">
            <v>ROSARIO AGUIRRE JUAN CARLOS</v>
          </cell>
          <cell r="F7886" t="str">
            <v>DECRETO LEGISLATIVO Nº1273</v>
          </cell>
        </row>
        <row r="7887">
          <cell r="B7887">
            <v>31304</v>
          </cell>
          <cell r="C7887" t="str">
            <v>MARTITA</v>
          </cell>
          <cell r="D7887" t="str">
            <v>IO-31304-BM</v>
          </cell>
          <cell r="E7887" t="str">
            <v>CONDORI CALLISAYA MARTINA</v>
          </cell>
          <cell r="F7887" t="str">
            <v>ARTESANAL</v>
          </cell>
        </row>
        <row r="7888">
          <cell r="B7888">
            <v>31306</v>
          </cell>
          <cell r="C7888" t="str">
            <v>JORGE LUIS 2</v>
          </cell>
          <cell r="D7888" t="str">
            <v>PL-31306-CM</v>
          </cell>
          <cell r="E7888" t="str">
            <v>SANTISTEBAN OLIVOS GRACILIANO</v>
          </cell>
          <cell r="F7888" t="str">
            <v>ARTESANAL</v>
          </cell>
        </row>
        <row r="7889">
          <cell r="B7889">
            <v>31307</v>
          </cell>
          <cell r="C7889" t="str">
            <v>FIORELLA II</v>
          </cell>
          <cell r="D7889" t="str">
            <v>CO-31307-BM</v>
          </cell>
          <cell r="E7889" t="str">
            <v>SERNA CONCEPCION JENNY JESSICA</v>
          </cell>
          <cell r="F7889" t="str">
            <v>DECRETO LEGISLATIVO Nº1273</v>
          </cell>
        </row>
        <row r="7890">
          <cell r="B7890">
            <v>31308</v>
          </cell>
          <cell r="C7890" t="str">
            <v>LEONOR X</v>
          </cell>
          <cell r="D7890" t="str">
            <v>CO-31308-BM</v>
          </cell>
          <cell r="E7890" t="str">
            <v>MADRID BORJA LAYTO LUIS</v>
          </cell>
          <cell r="F7890" t="str">
            <v>DECRETO LEGISLATIVO Nº1273</v>
          </cell>
        </row>
        <row r="7891">
          <cell r="B7891">
            <v>31309</v>
          </cell>
          <cell r="C7891" t="str">
            <v>JORGE LUIS 1</v>
          </cell>
          <cell r="D7891" t="str">
            <v>PL-31309-CM</v>
          </cell>
          <cell r="E7891" t="str">
            <v>SANTISTEBAN OLIVOS LUIS ENRIQUE</v>
          </cell>
          <cell r="F7891" t="str">
            <v>ARTESANAL</v>
          </cell>
        </row>
        <row r="7892">
          <cell r="B7892">
            <v>31310</v>
          </cell>
          <cell r="C7892" t="str">
            <v>NANDITO</v>
          </cell>
          <cell r="D7892" t="str">
            <v>IO-31310-BM</v>
          </cell>
          <cell r="E7892" t="str">
            <v>MAQUERA PALACIOS EDITH SANDRA ;PAURO BLAS APARECIO</v>
          </cell>
          <cell r="F7892" t="str">
            <v>ARTESANAL</v>
          </cell>
        </row>
        <row r="7893">
          <cell r="B7893">
            <v>31311</v>
          </cell>
          <cell r="C7893" t="str">
            <v>SR. CAUTIVO DE AYABACA</v>
          </cell>
          <cell r="D7893" t="str">
            <v>ZS-31311-BM</v>
          </cell>
          <cell r="E7893" t="str">
            <v>MEDINA PE? AMADA</v>
          </cell>
          <cell r="F7893" t="str">
            <v>DECRETO LEGISLATIVO Nº1273</v>
          </cell>
        </row>
        <row r="7894">
          <cell r="B7894">
            <v>31313</v>
          </cell>
          <cell r="C7894" t="str">
            <v>JOSUE</v>
          </cell>
          <cell r="D7894" t="str">
            <v>CO-31313-BM</v>
          </cell>
          <cell r="E7894" t="str">
            <v>BALLON GUERRA JUAN CARLOS</v>
          </cell>
          <cell r="F7894" t="str">
            <v>DECRETO LEGISLATIVO Nº1273</v>
          </cell>
        </row>
        <row r="7895">
          <cell r="B7895">
            <v>31315</v>
          </cell>
          <cell r="C7895" t="str">
            <v>CID II</v>
          </cell>
          <cell r="D7895" t="str">
            <v>CO-31315-BM</v>
          </cell>
          <cell r="E7895" t="str">
            <v>CHOQUE ARIAS MARCO ANTONIO</v>
          </cell>
          <cell r="F7895" t="str">
            <v>DECRETO LEGISLATIVO Nº1273</v>
          </cell>
        </row>
        <row r="7896">
          <cell r="B7896">
            <v>31317</v>
          </cell>
          <cell r="C7896" t="str">
            <v>TAMUPI</v>
          </cell>
          <cell r="D7896" t="str">
            <v>CO-31317-BM</v>
          </cell>
          <cell r="E7896" t="str">
            <v>GUERRERO MERE JANIRA MAGALY</v>
          </cell>
          <cell r="F7896" t="str">
            <v>DECRETO LEGISLATIVO Nº1273</v>
          </cell>
        </row>
        <row r="7897">
          <cell r="B7897">
            <v>31318</v>
          </cell>
          <cell r="C7897" t="str">
            <v>MIS 3 AMORES</v>
          </cell>
          <cell r="D7897" t="str">
            <v>CO-31318-BM</v>
          </cell>
          <cell r="E7897" t="str">
            <v>LIZANA HUAYRA YESSICA</v>
          </cell>
          <cell r="F7897" t="str">
            <v>DECRETO LEGISLATIVO Nº1273</v>
          </cell>
        </row>
        <row r="7898">
          <cell r="B7898">
            <v>31319</v>
          </cell>
          <cell r="C7898" t="str">
            <v>ZOILA</v>
          </cell>
          <cell r="D7898" t="str">
            <v>CO-31319-BM</v>
          </cell>
          <cell r="E7898" t="str">
            <v>CABRERA LA ROSA JORGE</v>
          </cell>
          <cell r="F7898" t="str">
            <v>DECRETO LEGISLATIVO Nº1273</v>
          </cell>
        </row>
        <row r="7899">
          <cell r="B7899">
            <v>31320</v>
          </cell>
          <cell r="C7899" t="str">
            <v>EDDY AGUSTIN</v>
          </cell>
          <cell r="D7899" t="str">
            <v>CO-31320-BM</v>
          </cell>
          <cell r="E7899" t="str">
            <v>CCAPACCA MEDINA MICHAEL ROGER</v>
          </cell>
          <cell r="F7899" t="str">
            <v>DECRETO LEGISLATIVO Nº1273</v>
          </cell>
        </row>
        <row r="7900">
          <cell r="B7900">
            <v>31322</v>
          </cell>
          <cell r="C7900" t="str">
            <v>MIS DOS AMORES</v>
          </cell>
          <cell r="D7900" t="str">
            <v>CO-31322-BM</v>
          </cell>
          <cell r="E7900" t="str">
            <v>PRECIADO ARCAYA MARTHA MARIA</v>
          </cell>
          <cell r="F7900" t="str">
            <v>DECRETO LEGISLATIVO Nº1273</v>
          </cell>
        </row>
        <row r="7901">
          <cell r="B7901">
            <v>31328</v>
          </cell>
          <cell r="C7901" t="str">
            <v>LOBO</v>
          </cell>
          <cell r="D7901" t="str">
            <v>CO-31328-BM</v>
          </cell>
          <cell r="E7901" t="str">
            <v>LUNA PAREDES EDDY LEONIDAS</v>
          </cell>
          <cell r="F7901" t="str">
            <v>DECRETO LEGISLATIVO Nº1273</v>
          </cell>
        </row>
        <row r="7902">
          <cell r="B7902">
            <v>31332</v>
          </cell>
          <cell r="C7902" t="str">
            <v>MIGUEL ANGEL</v>
          </cell>
          <cell r="D7902" t="str">
            <v>PT-31332-BM</v>
          </cell>
          <cell r="E7902" t="str">
            <v>PRADO GIRON FERNANDO</v>
          </cell>
          <cell r="F7902" t="str">
            <v>DECRETO LEGISLATIVO Nº1273</v>
          </cell>
        </row>
        <row r="7903">
          <cell r="B7903">
            <v>31333</v>
          </cell>
          <cell r="C7903" t="str">
            <v>MIGUEL Y MILAGROS 2</v>
          </cell>
          <cell r="D7903" t="str">
            <v>PT-31333-BM</v>
          </cell>
          <cell r="E7903" t="str">
            <v>YARLEQUE YOVERA HERMINIO</v>
          </cell>
          <cell r="F7903" t="str">
            <v>DECRETO LEGISLATIVO Nº1273</v>
          </cell>
        </row>
        <row r="7904">
          <cell r="B7904">
            <v>31340</v>
          </cell>
          <cell r="C7904" t="str">
            <v>CHOZITO 1</v>
          </cell>
          <cell r="D7904" t="str">
            <v>SY-31340-BM</v>
          </cell>
          <cell r="E7904" t="str">
            <v>ROMERO RIVERA LIRTON IVAN</v>
          </cell>
          <cell r="F7904" t="str">
            <v>ARTESANAL</v>
          </cell>
        </row>
        <row r="7905">
          <cell r="B7905">
            <v>31344</v>
          </cell>
          <cell r="C7905" t="str">
            <v>JUAN</v>
          </cell>
          <cell r="D7905" t="str">
            <v>PT-31344-BM</v>
          </cell>
          <cell r="E7905" t="str">
            <v>ESPINOZA RODRIGUEZ ALFONSO</v>
          </cell>
          <cell r="F7905" t="str">
            <v>DECRETO LEGISLATIVO Nº1273</v>
          </cell>
        </row>
        <row r="7906">
          <cell r="B7906">
            <v>31347</v>
          </cell>
          <cell r="C7906" t="str">
            <v>ALISON MARTIN</v>
          </cell>
          <cell r="D7906" t="str">
            <v>PT-31347-BM</v>
          </cell>
          <cell r="E7906" t="str">
            <v>QUISPITONGO CABANILLAS FLAVIO</v>
          </cell>
          <cell r="F7906" t="str">
            <v>ARTESANAL</v>
          </cell>
        </row>
        <row r="7907">
          <cell r="B7907">
            <v>31348</v>
          </cell>
          <cell r="C7907" t="str">
            <v>SIEMPRE CRISTO TE AMA</v>
          </cell>
          <cell r="D7907" t="str">
            <v>PT-31348-BM</v>
          </cell>
          <cell r="E7907" t="str">
            <v>PURIZACA PAZO MARLENE MARTHA</v>
          </cell>
          <cell r="F7907" t="str">
            <v>ARTESANAL</v>
          </cell>
        </row>
        <row r="7908">
          <cell r="B7908">
            <v>31353</v>
          </cell>
          <cell r="C7908" t="str">
            <v>PEDRO MARTIN</v>
          </cell>
          <cell r="D7908" t="str">
            <v>PT-31353-BM</v>
          </cell>
          <cell r="E7908" t="str">
            <v>CHANAVA FLORES ONELIA AGUSTINA</v>
          </cell>
          <cell r="F7908" t="str">
            <v>ARTESANAL</v>
          </cell>
        </row>
        <row r="7909">
          <cell r="B7909">
            <v>31354</v>
          </cell>
          <cell r="C7909" t="str">
            <v>PEDRO MARTIN</v>
          </cell>
          <cell r="D7909" t="str">
            <v>PT-31354-BM</v>
          </cell>
          <cell r="E7909" t="str">
            <v>CHUNGA PERICHE CECILIA</v>
          </cell>
          <cell r="F7909" t="str">
            <v>DECRETO LEGISLATIVO Nº1273</v>
          </cell>
        </row>
        <row r="7910">
          <cell r="B7910">
            <v>31355</v>
          </cell>
          <cell r="C7910" t="str">
            <v>FRANDOS II</v>
          </cell>
          <cell r="D7910" t="str">
            <v>PT-31355-BM</v>
          </cell>
          <cell r="E7910" t="str">
            <v>GRANADOS RAMOS FELIX OCTAVIO</v>
          </cell>
          <cell r="F7910" t="str">
            <v>DECRETO LEGISLATIVO Nº1273</v>
          </cell>
        </row>
        <row r="7911">
          <cell r="B7911">
            <v>31356</v>
          </cell>
          <cell r="C7911" t="str">
            <v>BENDICION DE CRISTO II</v>
          </cell>
          <cell r="D7911" t="str">
            <v>PT-31356-BM</v>
          </cell>
          <cell r="E7911" t="str">
            <v>PAIVA CHUNGA CALIXTO</v>
          </cell>
          <cell r="F7911" t="str">
            <v>DECRETO LEGISLATIVO Nº1273</v>
          </cell>
        </row>
        <row r="7912">
          <cell r="B7912">
            <v>31358</v>
          </cell>
          <cell r="C7912" t="str">
            <v>LOCUMBA</v>
          </cell>
          <cell r="D7912" t="str">
            <v>PT-31358-BM</v>
          </cell>
          <cell r="E7912" t="str">
            <v>REVELO ORO MANUEL ISIDORO</v>
          </cell>
          <cell r="F7912" t="str">
            <v>DECRETO LEGISLATIVO Nº1273</v>
          </cell>
        </row>
        <row r="7913">
          <cell r="B7913">
            <v>31363</v>
          </cell>
          <cell r="C7913" t="str">
            <v>JESUS EN TI CONFIO</v>
          </cell>
          <cell r="D7913" t="str">
            <v>PT-31363-BM</v>
          </cell>
          <cell r="E7913" t="str">
            <v>PAZOS SABA DOMINGO GERMAN</v>
          </cell>
          <cell r="F7913" t="str">
            <v>DECRETO LEGISLATIVO Nº1273</v>
          </cell>
        </row>
        <row r="7914">
          <cell r="B7914">
            <v>31364</v>
          </cell>
          <cell r="C7914" t="str">
            <v>MI GREYSI</v>
          </cell>
          <cell r="D7914" t="str">
            <v>PT-31364-BM</v>
          </cell>
          <cell r="E7914" t="str">
            <v>MORALES SABA JUAN</v>
          </cell>
          <cell r="F7914" t="str">
            <v>DECRETO LEGISLATIVO Nº1273</v>
          </cell>
        </row>
        <row r="7915">
          <cell r="B7915">
            <v>31366</v>
          </cell>
          <cell r="C7915" t="str">
            <v>ELI-YA</v>
          </cell>
          <cell r="D7915" t="str">
            <v>PT-31366-BM</v>
          </cell>
          <cell r="E7915" t="str">
            <v>SALDA? QUEREVALU CESAR AUGUSTO</v>
          </cell>
          <cell r="F7915" t="str">
            <v>DS. 006-2016-PRODUCE</v>
          </cell>
        </row>
        <row r="7916">
          <cell r="B7916">
            <v>31368</v>
          </cell>
          <cell r="C7916" t="str">
            <v>MI JUANCITO</v>
          </cell>
          <cell r="D7916" t="str">
            <v>ZS-31368-BM</v>
          </cell>
          <cell r="E7916" t="str">
            <v>FIESTAS MOSCOSO JUAN MANUEL</v>
          </cell>
          <cell r="F7916" t="str">
            <v>DECRETO LEGISLATIVO Nº1273</v>
          </cell>
        </row>
        <row r="7917">
          <cell r="B7917">
            <v>31384</v>
          </cell>
          <cell r="C7917" t="str">
            <v>MARCO ANTONIO</v>
          </cell>
          <cell r="D7917" t="str">
            <v>CE-31384-BM</v>
          </cell>
          <cell r="E7917" t="str">
            <v>PEREZ APARICIO VDA DE RIOS SABINA MERCEDES</v>
          </cell>
          <cell r="F7917" t="str">
            <v>DECRETO LEGISLATIVO Nº1273</v>
          </cell>
        </row>
        <row r="7918">
          <cell r="B7918">
            <v>31389</v>
          </cell>
          <cell r="C7918" t="str">
            <v>MARIA DEL CARMEN</v>
          </cell>
          <cell r="D7918" t="str">
            <v>SY-31389-BM</v>
          </cell>
          <cell r="E7918" t="str">
            <v>VELA CRUZ JOSE LUIS</v>
          </cell>
          <cell r="F7918" t="str">
            <v>ARTESANAL</v>
          </cell>
        </row>
        <row r="7919">
          <cell r="B7919">
            <v>31391</v>
          </cell>
          <cell r="C7919" t="str">
            <v>FRANNY</v>
          </cell>
          <cell r="D7919" t="str">
            <v>CE-31391-BM</v>
          </cell>
          <cell r="E7919" t="str">
            <v>VILLANUEVA SANCHEZ JOSE LUIS</v>
          </cell>
          <cell r="F7919" t="str">
            <v>DECRETO LEGISLATIVO Nº1273</v>
          </cell>
        </row>
        <row r="7920">
          <cell r="B7920">
            <v>31394</v>
          </cell>
          <cell r="C7920" t="str">
            <v>JOLAH</v>
          </cell>
          <cell r="D7920" t="str">
            <v>CO-31394-BM</v>
          </cell>
          <cell r="E7920" t="str">
            <v>AGUILAR HUERTAS JOSE LUIS</v>
          </cell>
          <cell r="F7920" t="str">
            <v>ARTESANAL</v>
          </cell>
        </row>
        <row r="7921">
          <cell r="B7921">
            <v>31397</v>
          </cell>
          <cell r="C7921" t="str">
            <v>SEGUNDO ERNESTO</v>
          </cell>
          <cell r="D7921" t="str">
            <v>CO-31397-CM</v>
          </cell>
          <cell r="E7921" t="str">
            <v>RUIZ ALBUJAR JULIO CESAR</v>
          </cell>
          <cell r="F7921" t="str">
            <v>ARTESANAL</v>
          </cell>
        </row>
        <row r="7922">
          <cell r="B7922">
            <v>31399</v>
          </cell>
          <cell r="C7922" t="str">
            <v>DIVINA MISERICORDIA</v>
          </cell>
          <cell r="D7922" t="str">
            <v>CO-31399-BM</v>
          </cell>
          <cell r="E7922" t="str">
            <v>TELLO ANAMPA EDWAR ALEJANDRO</v>
          </cell>
          <cell r="F7922" t="str">
            <v>ARTESANAL</v>
          </cell>
        </row>
        <row r="7923">
          <cell r="B7923">
            <v>31401</v>
          </cell>
          <cell r="C7923" t="str">
            <v>NICOLAS Y BETO</v>
          </cell>
          <cell r="D7923" t="str">
            <v>CO-31401-BM</v>
          </cell>
          <cell r="E7923" t="str">
            <v>HUIDOBRO PARDO RINGO ALBERTO</v>
          </cell>
          <cell r="F7923" t="str">
            <v>DECRETO LEGISLATIVO Nº1273</v>
          </cell>
        </row>
        <row r="7924">
          <cell r="B7924">
            <v>31402</v>
          </cell>
          <cell r="C7924" t="str">
            <v>FREDDY OSWALDO</v>
          </cell>
          <cell r="D7924" t="str">
            <v>PT-31402-CM</v>
          </cell>
          <cell r="E7924" t="str">
            <v>PANTA ECA FREDDY OSWALDO</v>
          </cell>
          <cell r="F7924" t="str">
            <v>ARTESANAL</v>
          </cell>
        </row>
        <row r="7925">
          <cell r="B7925">
            <v>31404</v>
          </cell>
          <cell r="C7925" t="str">
            <v>LUZ CRISTINA</v>
          </cell>
          <cell r="D7925" t="str">
            <v>PL-31404-BM</v>
          </cell>
          <cell r="E7925" t="str">
            <v>BANCES SANDOVAL JUAN ;VALVERDE VALDERA MARIA LUCY</v>
          </cell>
          <cell r="F7925" t="str">
            <v>ARTESANAL</v>
          </cell>
        </row>
        <row r="7926">
          <cell r="B7926">
            <v>31409</v>
          </cell>
          <cell r="C7926" t="str">
            <v>NUEVO EDJUMAR</v>
          </cell>
          <cell r="D7926" t="str">
            <v>IO-31409-BM</v>
          </cell>
          <cell r="E7926" t="str">
            <v>COTRADO MAMANI MARIO PEDRO</v>
          </cell>
          <cell r="F7926" t="str">
            <v>ARTESANAL</v>
          </cell>
        </row>
        <row r="7927">
          <cell r="B7927">
            <v>31410</v>
          </cell>
          <cell r="C7927" t="str">
            <v>CRUZ DE CHALPON</v>
          </cell>
          <cell r="D7927" t="str">
            <v>PT-31410-BM</v>
          </cell>
          <cell r="E7927" t="str">
            <v>QUEREVALU QUEREVALU JUAN CARLOS</v>
          </cell>
          <cell r="F7927" t="str">
            <v>DS. 006-2016-PRODUCE</v>
          </cell>
        </row>
        <row r="7928">
          <cell r="B7928">
            <v>31412</v>
          </cell>
          <cell r="C7928" t="str">
            <v>PACIFIC CONQUEROR</v>
          </cell>
          <cell r="D7928" t="str">
            <v>CO-31412-PM</v>
          </cell>
          <cell r="E7928" t="str">
            <v>SUSTAINABLE FISHING RESOURCES S.A.C.</v>
          </cell>
          <cell r="F7928" t="str">
            <v>DS. 022-2009-PRODUCE</v>
          </cell>
        </row>
        <row r="7929">
          <cell r="B7929">
            <v>31415</v>
          </cell>
          <cell r="C7929" t="str">
            <v>MADRE QUERIDA</v>
          </cell>
          <cell r="D7929" t="str">
            <v>PT-31415-BM</v>
          </cell>
          <cell r="E7929" t="str">
            <v>NUNURA PANTA ANGEL MARCELLE</v>
          </cell>
          <cell r="F7929" t="str">
            <v>DS. 006-2016-PRODUCE</v>
          </cell>
        </row>
        <row r="7930">
          <cell r="B7930">
            <v>31417</v>
          </cell>
          <cell r="C7930" t="str">
            <v>DON GENARO</v>
          </cell>
          <cell r="D7930" t="str">
            <v>PT-31417-BM</v>
          </cell>
          <cell r="E7930" t="str">
            <v>LLAUCE BANCES GENARO</v>
          </cell>
          <cell r="F7930" t="str">
            <v>ARTESANAL</v>
          </cell>
        </row>
        <row r="7931">
          <cell r="B7931">
            <v>31419</v>
          </cell>
          <cell r="C7931" t="str">
            <v>JESUS MI LIBERTADOR</v>
          </cell>
          <cell r="D7931" t="str">
            <v>PT-31419-BM</v>
          </cell>
          <cell r="E7931" t="str">
            <v>VILLEGAS NUNURA SANTOS GILBERTO</v>
          </cell>
          <cell r="F7931" t="str">
            <v>DS. 006-2016-PRODUCE</v>
          </cell>
        </row>
        <row r="7932">
          <cell r="B7932">
            <v>31420</v>
          </cell>
          <cell r="C7932" t="str">
            <v>LUCHITO</v>
          </cell>
          <cell r="D7932" t="str">
            <v>PT-31420-BM</v>
          </cell>
          <cell r="E7932" t="str">
            <v>CHUICA ANTO EMILIO VICENTE</v>
          </cell>
          <cell r="F7932" t="str">
            <v>ARTESANAL</v>
          </cell>
        </row>
        <row r="7933">
          <cell r="B7933">
            <v>31433</v>
          </cell>
          <cell r="C7933" t="str">
            <v>MI MARINA II</v>
          </cell>
          <cell r="D7933" t="str">
            <v>TA-31433-BM</v>
          </cell>
          <cell r="E7933" t="str">
            <v>PANTA CHUNGA SIXTO</v>
          </cell>
          <cell r="F7933" t="str">
            <v>ARTESANAL</v>
          </cell>
        </row>
        <row r="7934">
          <cell r="B7934">
            <v>31436</v>
          </cell>
          <cell r="C7934" t="str">
            <v>ANA DANIELA</v>
          </cell>
          <cell r="D7934" t="str">
            <v>CO-31436-BM</v>
          </cell>
          <cell r="E7934" t="str">
            <v>QUI?NES GONZALES ANA PAULA</v>
          </cell>
          <cell r="F7934" t="str">
            <v>DECRETO LEGISLATIVO Nº1273</v>
          </cell>
        </row>
        <row r="7935">
          <cell r="B7935">
            <v>31437</v>
          </cell>
          <cell r="C7935" t="str">
            <v>ANTHONY ALEXIS II</v>
          </cell>
          <cell r="D7935" t="str">
            <v>IO-31437-BM</v>
          </cell>
          <cell r="E7935" t="str">
            <v>ARIAS MACHACA JORGE FELIPE ;MANCHEGO ARIAS MARIZA FELIPA</v>
          </cell>
          <cell r="F7935" t="str">
            <v>ARTESANAL</v>
          </cell>
        </row>
        <row r="7936">
          <cell r="B7936">
            <v>31442</v>
          </cell>
          <cell r="C7936" t="str">
            <v>RAMSES II</v>
          </cell>
          <cell r="D7936" t="str">
            <v>IO-31442-BM</v>
          </cell>
          <cell r="E7936" t="str">
            <v>GOMEZ MAMANI EDGAR OSWALDO</v>
          </cell>
          <cell r="F7936" t="str">
            <v>ARTESANAL</v>
          </cell>
        </row>
        <row r="7937">
          <cell r="B7937">
            <v>31443</v>
          </cell>
          <cell r="C7937" t="str">
            <v>MONITOR HUASCAR</v>
          </cell>
          <cell r="D7937" t="str">
            <v>CE-31443-CM</v>
          </cell>
          <cell r="E7937" t="str">
            <v>PESQUERA MAQUEN S.A.C.</v>
          </cell>
          <cell r="F7937" t="str">
            <v>LEY Nº26920</v>
          </cell>
        </row>
        <row r="7938">
          <cell r="B7938">
            <v>31445</v>
          </cell>
          <cell r="C7938" t="str">
            <v>JIREH</v>
          </cell>
          <cell r="D7938" t="str">
            <v>CO-31445-CM</v>
          </cell>
          <cell r="E7938" t="str">
            <v>VITE BAYONA MAXIMO ROMAN</v>
          </cell>
          <cell r="F7938" t="str">
            <v>ARTESANAL</v>
          </cell>
        </row>
        <row r="7939">
          <cell r="B7939">
            <v>31468</v>
          </cell>
          <cell r="C7939" t="str">
            <v>DON PEDRO</v>
          </cell>
          <cell r="D7939" t="str">
            <v>SE-31468-BM</v>
          </cell>
          <cell r="E7939" t="str">
            <v>MARTINEZ GRANDA WILLIAM ENRIQUE</v>
          </cell>
          <cell r="F7939" t="str">
            <v>ARTESANAL</v>
          </cell>
        </row>
        <row r="7940">
          <cell r="B7940">
            <v>31499</v>
          </cell>
          <cell r="C7940" t="str">
            <v>BENDICION DE DIOS</v>
          </cell>
          <cell r="D7940" t="str">
            <v>TA-31499-BM</v>
          </cell>
          <cell r="E7940" t="str">
            <v>JACINTO FIESTAS MIGUEL EDILBERTO</v>
          </cell>
          <cell r="F7940" t="str">
            <v>DECRETO LEGISLATIVO Nº1273</v>
          </cell>
        </row>
        <row r="7941">
          <cell r="B7941">
            <v>31503</v>
          </cell>
          <cell r="C7941" t="str">
            <v>JESUS EL SALVADOR I</v>
          </cell>
          <cell r="D7941" t="str">
            <v>TA-31503-BM</v>
          </cell>
          <cell r="E7941" t="str">
            <v>ALVAREZ CALDERON WILSON MICHELL</v>
          </cell>
          <cell r="F7941" t="str">
            <v>DECRETO LEGISLATIVO Nº1273</v>
          </cell>
        </row>
        <row r="7942">
          <cell r="B7942">
            <v>31504</v>
          </cell>
          <cell r="C7942" t="str">
            <v>JESUS EL SALVADOR III</v>
          </cell>
          <cell r="D7942" t="str">
            <v>TA-31504-BM</v>
          </cell>
          <cell r="E7942" t="str">
            <v>ALVAREZ CALDERON WILSON MICHELL</v>
          </cell>
          <cell r="F7942" t="str">
            <v>DECRETO LEGISLATIVO Nº1273</v>
          </cell>
        </row>
        <row r="7943">
          <cell r="B7943">
            <v>31505</v>
          </cell>
          <cell r="C7943" t="str">
            <v>MARY</v>
          </cell>
          <cell r="D7943" t="str">
            <v>TA-31505-BM</v>
          </cell>
          <cell r="E7943" t="str">
            <v>MARCHAN PESANTES MARIA TEMPORA</v>
          </cell>
          <cell r="F7943" t="str">
            <v>ARTESANAL</v>
          </cell>
        </row>
        <row r="7944">
          <cell r="B7944">
            <v>31510</v>
          </cell>
          <cell r="C7944" t="str">
            <v>CAPRICHO</v>
          </cell>
          <cell r="D7944" t="str">
            <v>HO-31510-BM</v>
          </cell>
          <cell r="E7944" t="str">
            <v>CASTRO PALMA NORMA</v>
          </cell>
          <cell r="F7944" t="str">
            <v>ARTESANAL</v>
          </cell>
        </row>
        <row r="7945">
          <cell r="B7945">
            <v>31530</v>
          </cell>
          <cell r="C7945" t="str">
            <v>PERLA SOFIA</v>
          </cell>
          <cell r="D7945" t="str">
            <v>PT-31530-BM</v>
          </cell>
          <cell r="E7945" t="str">
            <v>JUAREZ CALLE VICTOR ENRIQUE</v>
          </cell>
          <cell r="F7945" t="str">
            <v>DECRETO LEGISLATIVO Nº1273</v>
          </cell>
        </row>
        <row r="7946">
          <cell r="B7946">
            <v>31531</v>
          </cell>
          <cell r="C7946" t="str">
            <v>STEFANO SALVADOR</v>
          </cell>
          <cell r="D7946" t="str">
            <v>PT-31531-BM</v>
          </cell>
          <cell r="E7946" t="str">
            <v>ADAMS CHAVEZ FIORELLA MILAGROS ;VALLADARES YATACO GIANCARLO JOEL</v>
          </cell>
          <cell r="F7946" t="str">
            <v>ARTESANAL</v>
          </cell>
        </row>
        <row r="7947">
          <cell r="B7947">
            <v>31536</v>
          </cell>
          <cell r="C7947" t="str">
            <v>MERCEDITAS V</v>
          </cell>
          <cell r="D7947" t="str">
            <v>PT-31536-BM</v>
          </cell>
          <cell r="E7947" t="str">
            <v>IPANAQUE PAZO CALIXTO</v>
          </cell>
          <cell r="F7947" t="str">
            <v>ARTESANAL</v>
          </cell>
        </row>
        <row r="7948">
          <cell r="B7948">
            <v>31537</v>
          </cell>
          <cell r="C7948" t="str">
            <v>JUNIOR KERELLY I</v>
          </cell>
          <cell r="D7948" t="str">
            <v>PT-31537-BM</v>
          </cell>
          <cell r="E7948" t="str">
            <v>GALLARDO JIMENEZ OSCAR</v>
          </cell>
          <cell r="F7948" t="str">
            <v>ARTESANAL</v>
          </cell>
        </row>
        <row r="7949">
          <cell r="B7949">
            <v>31539</v>
          </cell>
          <cell r="C7949" t="str">
            <v>MI BELEN</v>
          </cell>
          <cell r="D7949" t="str">
            <v>PT-31539-BM</v>
          </cell>
          <cell r="E7949" t="str">
            <v>GOMEZ DE LA ROSA PAULO CESAR</v>
          </cell>
          <cell r="F7949" t="str">
            <v>ARTESANAL</v>
          </cell>
        </row>
        <row r="7950">
          <cell r="B7950">
            <v>31540</v>
          </cell>
          <cell r="C7950" t="str">
            <v>CRISTO ES EL CAMINO</v>
          </cell>
          <cell r="D7950" t="str">
            <v>PT-31540-BM</v>
          </cell>
          <cell r="E7950" t="str">
            <v>ALVAREZ IPANAQUE TOMAS</v>
          </cell>
          <cell r="F7950" t="str">
            <v>ARTESANAL</v>
          </cell>
        </row>
        <row r="7951">
          <cell r="B7951">
            <v>31544</v>
          </cell>
          <cell r="C7951" t="str">
            <v>LA BENDICION DE MI PADRE 2</v>
          </cell>
          <cell r="D7951" t="str">
            <v>PT-31544-BM</v>
          </cell>
          <cell r="E7951" t="str">
            <v>TERREROS MEDINA PAUL OMAR</v>
          </cell>
          <cell r="F7951" t="str">
            <v>ARTESANAL</v>
          </cell>
        </row>
        <row r="7952">
          <cell r="B7952">
            <v>31545</v>
          </cell>
          <cell r="C7952" t="str">
            <v>JEHOVA ES AMOR</v>
          </cell>
          <cell r="D7952" t="str">
            <v>PT-31545-BM</v>
          </cell>
          <cell r="E7952" t="str">
            <v>AGURTO IPANAQUE TEODOMIRO ;FIESTAS PAZOS PAULINA MARITZA</v>
          </cell>
          <cell r="F7952" t="str">
            <v>ARTESANAL</v>
          </cell>
        </row>
        <row r="7953">
          <cell r="B7953">
            <v>31551</v>
          </cell>
          <cell r="C7953" t="str">
            <v>GABRIELA I</v>
          </cell>
          <cell r="D7953" t="str">
            <v>IO-31551-BM</v>
          </cell>
          <cell r="E7953" t="str">
            <v>DIAZ CALDERON BRAULIO PEDRO</v>
          </cell>
          <cell r="F7953" t="str">
            <v>ARTESANAL</v>
          </cell>
        </row>
        <row r="7954">
          <cell r="B7954">
            <v>31552</v>
          </cell>
          <cell r="C7954" t="str">
            <v>GABRIELA II</v>
          </cell>
          <cell r="D7954" t="str">
            <v>IO-31552-BM</v>
          </cell>
          <cell r="E7954" t="str">
            <v>DIAZ CALDERON BRAULIO PEDRO</v>
          </cell>
          <cell r="F7954" t="str">
            <v>ARTESANAL</v>
          </cell>
        </row>
        <row r="7955">
          <cell r="B7955">
            <v>31567</v>
          </cell>
          <cell r="C7955" t="str">
            <v>CRISTO VIVE</v>
          </cell>
          <cell r="D7955" t="str">
            <v>PL-31567-CM</v>
          </cell>
          <cell r="E7955" t="str">
            <v>EFFIO DE PISCOYA MARIA SERGIA ;PISCOYA CHAMBERGO ANTENOR</v>
          </cell>
          <cell r="F7955" t="str">
            <v>ARTESANAL</v>
          </cell>
        </row>
        <row r="7956">
          <cell r="B7956">
            <v>31568</v>
          </cell>
          <cell r="C7956" t="str">
            <v>JUANA NIDIA</v>
          </cell>
          <cell r="D7956" t="str">
            <v>PT-31568-BM</v>
          </cell>
          <cell r="E7956" t="str">
            <v>CURO FIESTAS PLACIDO</v>
          </cell>
          <cell r="F7956" t="str">
            <v>DECRETO LEGISLATIVO Nº1273</v>
          </cell>
        </row>
        <row r="7957">
          <cell r="B7957">
            <v>31569</v>
          </cell>
          <cell r="C7957" t="str">
            <v>JEHOVA JIRETH</v>
          </cell>
          <cell r="D7957" t="str">
            <v>PT-31569-BM</v>
          </cell>
          <cell r="E7957" t="str">
            <v>QUEREVALU FIESTAS ERNESTO MIGUEL</v>
          </cell>
          <cell r="F7957" t="str">
            <v>DECRETO LEGISLATIVO Nº1273</v>
          </cell>
        </row>
        <row r="7958">
          <cell r="B7958">
            <v>31576</v>
          </cell>
          <cell r="C7958" t="str">
            <v>RODRIGO 6</v>
          </cell>
          <cell r="D7958" t="str">
            <v>SY-31576-BM</v>
          </cell>
          <cell r="E7958" t="str">
            <v>CARDENAS NUNJA JOSE WILLY</v>
          </cell>
          <cell r="F7958" t="str">
            <v>ARTESANAL</v>
          </cell>
        </row>
        <row r="7959">
          <cell r="B7959">
            <v>31579</v>
          </cell>
          <cell r="C7959" t="str">
            <v>FLOR DE MARIA</v>
          </cell>
          <cell r="D7959" t="str">
            <v>SY-31579-BM</v>
          </cell>
          <cell r="E7959" t="str">
            <v>VARAS ATOCHE FLOR DEL ROCIO</v>
          </cell>
          <cell r="F7959" t="str">
            <v>ARTESANAL</v>
          </cell>
        </row>
        <row r="7960">
          <cell r="B7960">
            <v>31581</v>
          </cell>
          <cell r="C7960" t="str">
            <v>STA. MONICA</v>
          </cell>
          <cell r="D7960" t="str">
            <v>CE-31581-BM</v>
          </cell>
          <cell r="E7960" t="str">
            <v>MOYA CHICLAYO JUAN DE DIOS</v>
          </cell>
          <cell r="F7960" t="str">
            <v>DECRETO LEGISLATIVO Nº1273</v>
          </cell>
        </row>
        <row r="7961">
          <cell r="B7961">
            <v>31582</v>
          </cell>
          <cell r="C7961" t="str">
            <v>JUANITA</v>
          </cell>
          <cell r="D7961" t="str">
            <v>CE-31582-BM</v>
          </cell>
          <cell r="E7961" t="str">
            <v>ALEJANDRO CHAUCA SEFERINO NICOLAS</v>
          </cell>
          <cell r="F7961" t="str">
            <v>DECRETO LEGISLATIVO Nº1273</v>
          </cell>
        </row>
        <row r="7962">
          <cell r="B7962">
            <v>31586</v>
          </cell>
          <cell r="C7962" t="str">
            <v>AVE FENIX II</v>
          </cell>
          <cell r="D7962" t="str">
            <v>TA-31586-BM</v>
          </cell>
          <cell r="E7962" t="str">
            <v>CLAVIJO ZAPATA MARIA</v>
          </cell>
          <cell r="F7962" t="str">
            <v>ARTESANAL</v>
          </cell>
        </row>
        <row r="7963">
          <cell r="B7963">
            <v>31593</v>
          </cell>
          <cell r="C7963" t="str">
            <v>EDDYBRAN</v>
          </cell>
          <cell r="D7963" t="str">
            <v>IO-31593-BM</v>
          </cell>
          <cell r="E7963" t="str">
            <v>CALLACONDO CALISAYA JULIANA ;CHAMBI QUISPE FRANCISCO</v>
          </cell>
          <cell r="F7963" t="str">
            <v>ARTESANAL</v>
          </cell>
        </row>
        <row r="7964">
          <cell r="B7964">
            <v>31598</v>
          </cell>
          <cell r="C7964" t="str">
            <v>RODRIGO II</v>
          </cell>
          <cell r="D7964" t="str">
            <v>CE-31598-BM</v>
          </cell>
          <cell r="E7964" t="str">
            <v>ALFARO CALDERON ENRIQUE ALEJANDRO</v>
          </cell>
          <cell r="F7964" t="str">
            <v>ARTESANAL</v>
          </cell>
        </row>
        <row r="7965">
          <cell r="B7965">
            <v>31607</v>
          </cell>
          <cell r="C7965" t="str">
            <v>KIMBERLY</v>
          </cell>
          <cell r="D7965" t="str">
            <v>CE-31607-BM</v>
          </cell>
          <cell r="E7965" t="str">
            <v>PALACIOS RAMIREZ VICTOR OSWALDO</v>
          </cell>
          <cell r="F7965" t="str">
            <v>ARTESANAL</v>
          </cell>
        </row>
        <row r="7966">
          <cell r="B7966">
            <v>31612</v>
          </cell>
          <cell r="C7966" t="str">
            <v>JEHOVA ES MI PASTOR</v>
          </cell>
          <cell r="D7966" t="str">
            <v>CO-31612-BM</v>
          </cell>
          <cell r="E7966" t="str">
            <v>FIESTAS QUEREVALU MARGARITA</v>
          </cell>
          <cell r="F7966" t="str">
            <v>ARTESANAL</v>
          </cell>
        </row>
        <row r="7967">
          <cell r="B7967">
            <v>31633</v>
          </cell>
          <cell r="C7967" t="str">
            <v>ELIAS</v>
          </cell>
          <cell r="D7967" t="str">
            <v>PT-31633-BM</v>
          </cell>
          <cell r="E7967" t="str">
            <v>FIESTAS PURIZACA DARWIN MIGUEL</v>
          </cell>
          <cell r="F7967" t="str">
            <v>DS. 006-2016-PRODUCE</v>
          </cell>
        </row>
        <row r="7968">
          <cell r="B7968">
            <v>31634</v>
          </cell>
          <cell r="C7968" t="str">
            <v>DO? SAMBITA</v>
          </cell>
          <cell r="D7968" t="str">
            <v>TA-31634-BM</v>
          </cell>
          <cell r="E7968" t="str">
            <v>FIESTAS ECHE JOSE SANTOS</v>
          </cell>
          <cell r="F7968" t="str">
            <v>DS. 006-2016-PRODUCE</v>
          </cell>
        </row>
        <row r="7969">
          <cell r="B7969">
            <v>31636</v>
          </cell>
          <cell r="C7969" t="str">
            <v>MILAGROS</v>
          </cell>
          <cell r="D7969" t="str">
            <v>PT-31636-BM</v>
          </cell>
          <cell r="E7969" t="str">
            <v>PUESCAS LORO JOSE SANTIAGO</v>
          </cell>
          <cell r="F7969" t="str">
            <v>ARTESANAL</v>
          </cell>
        </row>
        <row r="7970">
          <cell r="B7970">
            <v>31637</v>
          </cell>
          <cell r="C7970" t="str">
            <v>GLORIA DE JESUS</v>
          </cell>
          <cell r="D7970" t="str">
            <v>TA-31637-BM</v>
          </cell>
          <cell r="E7970" t="str">
            <v>RUMICHE SANCHEZ JOSE RAUL</v>
          </cell>
          <cell r="F7970" t="str">
            <v>DS. 006-2016-PRODUCE</v>
          </cell>
        </row>
        <row r="7971">
          <cell r="B7971">
            <v>31639</v>
          </cell>
          <cell r="C7971" t="str">
            <v>CRISTO CAUTIVO II</v>
          </cell>
          <cell r="D7971" t="str">
            <v>PT-31639-BM</v>
          </cell>
          <cell r="E7971" t="str">
            <v>RUIZ CHERRE TIMOTEO</v>
          </cell>
          <cell r="F7971" t="str">
            <v>ARTESANAL</v>
          </cell>
        </row>
        <row r="7972">
          <cell r="B7972">
            <v>31640</v>
          </cell>
          <cell r="C7972" t="str">
            <v>GLORIA DE JESUS</v>
          </cell>
          <cell r="D7972" t="str">
            <v>TA-31640-BM</v>
          </cell>
          <cell r="E7972" t="str">
            <v>RUMICHE SANCHEZ JUAN ALBERTO</v>
          </cell>
          <cell r="F7972" t="str">
            <v>DS. 006-2016-PRODUCE</v>
          </cell>
        </row>
        <row r="7973">
          <cell r="B7973">
            <v>31642</v>
          </cell>
          <cell r="C7973" t="str">
            <v>TOMMY I</v>
          </cell>
          <cell r="D7973" t="str">
            <v>TA-31642-BM</v>
          </cell>
          <cell r="E7973" t="str">
            <v>VITE ALVAREZ WILMER ;VITE PUESCAS SANTOS TOMAS</v>
          </cell>
          <cell r="F7973" t="str">
            <v>DS. 006-2016-PRODUCE</v>
          </cell>
        </row>
        <row r="7974">
          <cell r="B7974">
            <v>31646</v>
          </cell>
          <cell r="C7974" t="str">
            <v>SAMBITA 2</v>
          </cell>
          <cell r="D7974" t="str">
            <v>TA-31646-BM</v>
          </cell>
          <cell r="E7974" t="str">
            <v>FIESTAS ECHE JOSE SANTOS</v>
          </cell>
          <cell r="F7974" t="str">
            <v>DS. 006-2016-PRODUCE</v>
          </cell>
        </row>
        <row r="7975">
          <cell r="B7975">
            <v>31647</v>
          </cell>
          <cell r="C7975" t="str">
            <v>JEHOVA REY DE GLORIA</v>
          </cell>
          <cell r="D7975" t="str">
            <v>TA-31647-BM</v>
          </cell>
          <cell r="E7975" t="str">
            <v>VITE ALVAREZ JUAN CARLOS ;VITE PUESCAS SANTOS TOMAS</v>
          </cell>
          <cell r="F7975" t="str">
            <v>DS. 006-2016-PRODUCE</v>
          </cell>
        </row>
        <row r="7976">
          <cell r="B7976">
            <v>31648</v>
          </cell>
          <cell r="C7976" t="str">
            <v>JESUS EN EL JORDAN</v>
          </cell>
          <cell r="D7976" t="str">
            <v>TA-31648-BM</v>
          </cell>
          <cell r="E7976" t="str">
            <v>PURIZACA PUESCAS JOSE DEL CARMEN</v>
          </cell>
          <cell r="F7976" t="str">
            <v>DS. 006-2016-PRODUCE</v>
          </cell>
        </row>
        <row r="7977">
          <cell r="B7977">
            <v>31649</v>
          </cell>
          <cell r="C7977" t="str">
            <v>JESUCRISTO EN EL JORDAN</v>
          </cell>
          <cell r="D7977" t="str">
            <v>TA-31649-BM</v>
          </cell>
          <cell r="E7977" t="str">
            <v>PURIZACA VITE JORGE WILFREDO</v>
          </cell>
          <cell r="F7977" t="str">
            <v>DS. 006-2016-PRODUCE</v>
          </cell>
        </row>
        <row r="7978">
          <cell r="B7978">
            <v>31650</v>
          </cell>
          <cell r="C7978" t="str">
            <v>GAVIOTA I</v>
          </cell>
          <cell r="D7978" t="str">
            <v>TA-31650-BM</v>
          </cell>
          <cell r="E7978" t="str">
            <v>VELASQUEZ CASTILLO SEGUNDO</v>
          </cell>
          <cell r="F7978" t="str">
            <v>ARTESANAL</v>
          </cell>
        </row>
        <row r="7979">
          <cell r="B7979">
            <v>31651</v>
          </cell>
          <cell r="C7979" t="str">
            <v>JUAN BAUTISTA EN EL JORDAN</v>
          </cell>
          <cell r="D7979" t="str">
            <v>TA-31651-BM</v>
          </cell>
          <cell r="E7979" t="str">
            <v>PURIZACA VITE JOSE ORMEL</v>
          </cell>
          <cell r="F7979" t="str">
            <v>DS. 006-2016-PRODUCE</v>
          </cell>
        </row>
        <row r="7980">
          <cell r="B7980">
            <v>31652</v>
          </cell>
          <cell r="C7980" t="str">
            <v>JESUS EN EL JORDAN</v>
          </cell>
          <cell r="D7980" t="str">
            <v>TA-31652-BM</v>
          </cell>
          <cell r="E7980" t="str">
            <v>PURIZACA PUESCAS JOSE DEL CARMEN</v>
          </cell>
          <cell r="F7980" t="str">
            <v>ARTESANAL</v>
          </cell>
        </row>
        <row r="7981">
          <cell r="B7981">
            <v>31653</v>
          </cell>
          <cell r="C7981" t="str">
            <v>MARAIRA CRISTINA III</v>
          </cell>
          <cell r="D7981" t="str">
            <v>TA-31653-BM</v>
          </cell>
          <cell r="E7981" t="str">
            <v>RAMIREZ RUMICHE BIGBERTO</v>
          </cell>
          <cell r="F7981" t="str">
            <v>ARTESANAL</v>
          </cell>
        </row>
        <row r="7982">
          <cell r="B7982">
            <v>31654</v>
          </cell>
          <cell r="C7982" t="str">
            <v>JESUS EL PODEROSO</v>
          </cell>
          <cell r="D7982" t="str">
            <v>TA-31654-BM</v>
          </cell>
          <cell r="E7982" t="str">
            <v>PURIZACA ALVAREZ MARIANO</v>
          </cell>
          <cell r="F7982" t="str">
            <v>DS. 006-2016-PRODUCE</v>
          </cell>
        </row>
        <row r="7983">
          <cell r="B7983">
            <v>31655</v>
          </cell>
          <cell r="C7983" t="str">
            <v>JESUS EL VENCEDOR</v>
          </cell>
          <cell r="D7983" t="str">
            <v>TA-31655-BM</v>
          </cell>
          <cell r="E7983" t="str">
            <v>GALAN PURIZACA DOMINGO</v>
          </cell>
          <cell r="F7983" t="str">
            <v>DS. 006-2016-PRODUCE</v>
          </cell>
        </row>
        <row r="7984">
          <cell r="B7984">
            <v>31659</v>
          </cell>
          <cell r="C7984" t="str">
            <v>SIEMPRE JORDANCITO</v>
          </cell>
          <cell r="D7984" t="str">
            <v>TA-31659-BM</v>
          </cell>
          <cell r="E7984" t="str">
            <v>PURIZACA VITE JORGE WILFREDO</v>
          </cell>
          <cell r="F7984" t="str">
            <v>DS. 006-2016-PRODUCE</v>
          </cell>
        </row>
        <row r="7985">
          <cell r="B7985">
            <v>31660</v>
          </cell>
          <cell r="C7985" t="str">
            <v>CARBONELL I</v>
          </cell>
          <cell r="D7985" t="str">
            <v>CE-31660-BM</v>
          </cell>
          <cell r="E7985" t="str">
            <v>CARBONELL LAVERIAN MARCO ANTONIO</v>
          </cell>
          <cell r="F7985" t="str">
            <v>ARTESANAL</v>
          </cell>
        </row>
        <row r="7986">
          <cell r="B7986">
            <v>31661</v>
          </cell>
          <cell r="C7986" t="str">
            <v>MILEI</v>
          </cell>
          <cell r="D7986" t="str">
            <v>CE-31661-BM</v>
          </cell>
          <cell r="E7986" t="str">
            <v>MAURICIO ORTIZ SEGUNDO HERIBERTO</v>
          </cell>
          <cell r="F7986" t="str">
            <v>DECRETO LEGISLATIVO Nº1273</v>
          </cell>
        </row>
        <row r="7987">
          <cell r="B7987">
            <v>31664</v>
          </cell>
          <cell r="C7987" t="str">
            <v>WILMER DAVID</v>
          </cell>
          <cell r="D7987" t="str">
            <v>TA-31664-BM</v>
          </cell>
          <cell r="E7987" t="str">
            <v>SANCHEZ MORALES SANTOS ANDRES</v>
          </cell>
          <cell r="F7987" t="str">
            <v>ARTESANAL</v>
          </cell>
        </row>
        <row r="7988">
          <cell r="B7988">
            <v>31666</v>
          </cell>
          <cell r="C7988" t="str">
            <v>SIEMPRE VIRGEN DEL SOCORRO</v>
          </cell>
          <cell r="D7988" t="str">
            <v>TA-31666-BM</v>
          </cell>
          <cell r="E7988" t="str">
            <v>PURIZACA PAIVA MARCELINA ;TUME PAZO CAMILO FEDERICO</v>
          </cell>
          <cell r="F7988" t="str">
            <v>DECRETO LEGISLATIVO Nº1273</v>
          </cell>
        </row>
        <row r="7989">
          <cell r="B7989">
            <v>31669</v>
          </cell>
          <cell r="C7989" t="str">
            <v>PECHEIRAS</v>
          </cell>
          <cell r="D7989" t="str">
            <v>TA-31669-BM</v>
          </cell>
          <cell r="F7989" t="str">
            <v>DS. 006-2016-PRODUCE</v>
          </cell>
        </row>
        <row r="7990">
          <cell r="B7990">
            <v>31673</v>
          </cell>
          <cell r="C7990" t="str">
            <v>BENDICION DE JEHOVA</v>
          </cell>
          <cell r="D7990" t="str">
            <v>TA-31673-BM</v>
          </cell>
          <cell r="E7990" t="str">
            <v>PURIZACA PAZO CARLOS ALBERTO</v>
          </cell>
          <cell r="F7990" t="str">
            <v>DECRETO LEGISLATIVO Nº1273</v>
          </cell>
        </row>
        <row r="7991">
          <cell r="B7991">
            <v>31674</v>
          </cell>
          <cell r="C7991" t="str">
            <v>MI CHAVELITA</v>
          </cell>
          <cell r="D7991" t="str">
            <v>TA-31674-BM</v>
          </cell>
          <cell r="E7991" t="str">
            <v>PANTA PUESCAS CARLOS ALBERTO</v>
          </cell>
          <cell r="F7991" t="str">
            <v>DECRETO LEGISLATIVO Nº1273</v>
          </cell>
        </row>
        <row r="7992">
          <cell r="B7992">
            <v>31676</v>
          </cell>
          <cell r="C7992" t="str">
            <v>MI CAUTIVO</v>
          </cell>
          <cell r="D7992" t="str">
            <v>TA-31676-BM</v>
          </cell>
          <cell r="E7992" t="str">
            <v>NAMUCHE JULIAN GREGORIO</v>
          </cell>
          <cell r="F7992" t="str">
            <v>ARTESANAL</v>
          </cell>
        </row>
        <row r="7993">
          <cell r="B7993">
            <v>31678</v>
          </cell>
          <cell r="C7993" t="str">
            <v>SAN LAZARO</v>
          </cell>
          <cell r="D7993" t="str">
            <v>TA-31678-BM</v>
          </cell>
          <cell r="E7993" t="str">
            <v>AMAYA CHUNGA PABLO</v>
          </cell>
          <cell r="F7993" t="str">
            <v>ARTESANAL</v>
          </cell>
        </row>
        <row r="7994">
          <cell r="B7994">
            <v>31686</v>
          </cell>
          <cell r="C7994" t="str">
            <v>ESTRELLITA DE BELEN III</v>
          </cell>
          <cell r="D7994" t="str">
            <v>TA-31686-BM</v>
          </cell>
          <cell r="E7994" t="str">
            <v>QUEREVALU TUME JULIA ESTHER</v>
          </cell>
          <cell r="F7994" t="str">
            <v>DS. 006-2016-PRODUCE</v>
          </cell>
        </row>
        <row r="7995">
          <cell r="B7995">
            <v>31687</v>
          </cell>
          <cell r="C7995" t="str">
            <v>MI ESPERANZA II</v>
          </cell>
          <cell r="D7995" t="str">
            <v>TA-31687-BM</v>
          </cell>
          <cell r="E7995" t="str">
            <v>FIESTAS ALVAREZ JOSE FIDEL</v>
          </cell>
          <cell r="F7995" t="str">
            <v>DS. 006-2016-PRODUCE</v>
          </cell>
        </row>
        <row r="7996">
          <cell r="B7996">
            <v>31710</v>
          </cell>
          <cell r="C7996" t="str">
            <v>DENNIS</v>
          </cell>
          <cell r="D7996" t="str">
            <v>ZS-31710-BM</v>
          </cell>
          <cell r="E7996" t="str">
            <v>PALACIOS SEMBRERA WILMER</v>
          </cell>
          <cell r="F7996" t="str">
            <v>DECRETO LEGISLATIVO Nº1273</v>
          </cell>
        </row>
        <row r="7997">
          <cell r="B7997">
            <v>31712</v>
          </cell>
          <cell r="C7997" t="str">
            <v>MARIA Y EUSEBIA</v>
          </cell>
          <cell r="D7997" t="str">
            <v>IO-31712-BM</v>
          </cell>
          <cell r="E7997" t="str">
            <v>MANDAMIENTO CHICALLA CECILIA</v>
          </cell>
          <cell r="F7997" t="str">
            <v>ARTESANAL</v>
          </cell>
        </row>
        <row r="7998">
          <cell r="B7998">
            <v>31733</v>
          </cell>
          <cell r="C7998" t="str">
            <v>EL AVENTURERO</v>
          </cell>
          <cell r="D7998" t="str">
            <v>ZS-31733-BM</v>
          </cell>
          <cell r="E7998" t="str">
            <v>CRUZ RAMIREZ JUAN JESUS</v>
          </cell>
          <cell r="F7998" t="str">
            <v>DECRETO LEGISLATIVO Nº1273</v>
          </cell>
        </row>
        <row r="7999">
          <cell r="B7999">
            <v>31735</v>
          </cell>
          <cell r="C7999" t="str">
            <v>BENDICION DE DIOS</v>
          </cell>
          <cell r="D7999" t="str">
            <v>PT-31735-BM</v>
          </cell>
          <cell r="E7999" t="str">
            <v>MACHICA PUESCAS SIMON</v>
          </cell>
          <cell r="F7999" t="str">
            <v>ARTESANAL</v>
          </cell>
        </row>
        <row r="8000">
          <cell r="B8000">
            <v>31740</v>
          </cell>
          <cell r="C8000" t="str">
            <v>LUIS FELIPE</v>
          </cell>
          <cell r="D8000" t="str">
            <v>SY-31740-BM</v>
          </cell>
          <cell r="E8000" t="str">
            <v>PONCE FERNANDEZ ANDRES RAFAEL</v>
          </cell>
          <cell r="F8000" t="str">
            <v>DECRETO LEGISLATIVO Nº1273</v>
          </cell>
        </row>
        <row r="8001">
          <cell r="B8001">
            <v>31748</v>
          </cell>
          <cell r="C8001" t="str">
            <v>LABEL I</v>
          </cell>
          <cell r="D8001" t="str">
            <v>CE-31748-BM</v>
          </cell>
          <cell r="E8001" t="str">
            <v>LAVAYEN BELTRAN JOSE ALEJANDRO WASHINGTON</v>
          </cell>
          <cell r="F8001" t="str">
            <v>ARTESANAL</v>
          </cell>
        </row>
        <row r="8002">
          <cell r="B8002">
            <v>31750</v>
          </cell>
          <cell r="C8002" t="str">
            <v>PERLA DEL MAR</v>
          </cell>
          <cell r="D8002" t="str">
            <v>PT-31750-BM</v>
          </cell>
          <cell r="E8002" t="str">
            <v>ECHE FIESTAS JOSE SANTOS</v>
          </cell>
          <cell r="F8002" t="str">
            <v>DECRETO LEGISLATIVO Nº1273</v>
          </cell>
        </row>
        <row r="8003">
          <cell r="B8003">
            <v>31752</v>
          </cell>
          <cell r="C8003" t="str">
            <v>LILIMAR</v>
          </cell>
          <cell r="D8003" t="str">
            <v>TA-31752-BM</v>
          </cell>
          <cell r="E8003" t="str">
            <v>SANTISTEBAN BANCES FAUSTINO ;SANTISTEBAN BANCES MANUEL</v>
          </cell>
          <cell r="F8003" t="str">
            <v>ARTESANAL</v>
          </cell>
        </row>
        <row r="8004">
          <cell r="B8004">
            <v>31774</v>
          </cell>
          <cell r="C8004" t="str">
            <v>JESUS EN TI CONFIO</v>
          </cell>
          <cell r="D8004" t="str">
            <v>TA-31774-BM</v>
          </cell>
          <cell r="E8004" t="str">
            <v>RAMIREZ PANTA VICTOR OCTAVIO</v>
          </cell>
          <cell r="F8004" t="str">
            <v>ARTESANAL</v>
          </cell>
        </row>
        <row r="8005">
          <cell r="B8005">
            <v>31777</v>
          </cell>
          <cell r="C8005" t="str">
            <v>ROSA MANUELA</v>
          </cell>
          <cell r="D8005" t="str">
            <v>CO-31777-BM</v>
          </cell>
          <cell r="E8005" t="str">
            <v>SAAVEDRA ??Z CIRO</v>
          </cell>
          <cell r="F8005" t="str">
            <v>ARTESANAL</v>
          </cell>
        </row>
        <row r="8006">
          <cell r="B8006">
            <v>31787</v>
          </cell>
          <cell r="C8006" t="str">
            <v>TRAVESIA</v>
          </cell>
          <cell r="D8006" t="str">
            <v>PT-31787-BM</v>
          </cell>
          <cell r="E8006" t="str">
            <v>FIESTAS FIESTAS LUIS GONZAGA</v>
          </cell>
          <cell r="F8006" t="str">
            <v>ARTESANAL</v>
          </cell>
        </row>
        <row r="8007">
          <cell r="B8007">
            <v>31788</v>
          </cell>
          <cell r="C8007" t="str">
            <v>MI PANCHITA</v>
          </cell>
          <cell r="D8007" t="str">
            <v>PT-31788-BM</v>
          </cell>
          <cell r="E8007" t="str">
            <v>CHUNGA QUENECHE VICTOR</v>
          </cell>
          <cell r="F8007" t="str">
            <v>DECRETO LEGISLATIVO Nº1273</v>
          </cell>
        </row>
        <row r="8008">
          <cell r="B8008">
            <v>31790</v>
          </cell>
          <cell r="C8008" t="str">
            <v>RAMITO I</v>
          </cell>
          <cell r="D8008" t="str">
            <v>IO-31790-BM</v>
          </cell>
          <cell r="E8008" t="str">
            <v>CAUNA PERCA LUCIA MARILUZ ;MAMANI VARGAS LADISLAO</v>
          </cell>
          <cell r="F8008" t="str">
            <v>ARTESANAL</v>
          </cell>
        </row>
        <row r="8009">
          <cell r="B8009">
            <v>31818</v>
          </cell>
          <cell r="C8009" t="str">
            <v>ROSA ALEXANDRA</v>
          </cell>
          <cell r="D8009" t="str">
            <v>CO-31818-BM</v>
          </cell>
          <cell r="E8009" t="str">
            <v>NAPAN RAMON WALTER</v>
          </cell>
          <cell r="F8009" t="str">
            <v>ARTESANAL</v>
          </cell>
        </row>
        <row r="8010">
          <cell r="B8010">
            <v>31841</v>
          </cell>
          <cell r="C8010" t="str">
            <v>VIRGEN DE FATIMA</v>
          </cell>
          <cell r="D8010" t="str">
            <v>CO-31841-BM</v>
          </cell>
          <cell r="E8010" t="str">
            <v>GONZALES RAMOS MITSY</v>
          </cell>
          <cell r="F8010" t="str">
            <v>DECRETO LEGISLATIVO Nº1273</v>
          </cell>
        </row>
        <row r="8011">
          <cell r="B8011">
            <v>31851</v>
          </cell>
          <cell r="C8011" t="str">
            <v>CIELO II</v>
          </cell>
          <cell r="D8011" t="str">
            <v>ZS-31851-BM</v>
          </cell>
          <cell r="E8011" t="str">
            <v>SANTOS CRUZ SABINO</v>
          </cell>
          <cell r="F8011" t="str">
            <v>DECRETO LEGISLATIVO Nº1273</v>
          </cell>
        </row>
        <row r="8012">
          <cell r="B8012">
            <v>31852</v>
          </cell>
          <cell r="C8012" t="str">
            <v>J. G</v>
          </cell>
          <cell r="D8012" t="str">
            <v>CO-31852-BM</v>
          </cell>
          <cell r="E8012" t="str">
            <v>ZEVALLOS VALLADOLID JULIO GASTON</v>
          </cell>
          <cell r="F8012" t="str">
            <v>ARTESANAL</v>
          </cell>
        </row>
        <row r="8013">
          <cell r="B8013">
            <v>31854</v>
          </cell>
          <cell r="C8013" t="str">
            <v>JEHOVA ES MI REY</v>
          </cell>
          <cell r="D8013" t="str">
            <v>PL-31854-BM</v>
          </cell>
          <cell r="E8013" t="str">
            <v>LLONTOP SANTISTEBAN SIMON</v>
          </cell>
          <cell r="F8013" t="str">
            <v>ARTESANAL</v>
          </cell>
        </row>
        <row r="8014">
          <cell r="B8014">
            <v>31857</v>
          </cell>
          <cell r="C8014" t="str">
            <v>SANTA LUISA-I</v>
          </cell>
          <cell r="D8014" t="str">
            <v>CO-31857-BM</v>
          </cell>
          <cell r="E8014" t="str">
            <v>ALBURQUEQUE PALOMINO LUZ ESPERANZA</v>
          </cell>
          <cell r="F8014" t="str">
            <v>DECRETO LEGISLATIVO Nº1273</v>
          </cell>
        </row>
        <row r="8015">
          <cell r="B8015">
            <v>31862</v>
          </cell>
          <cell r="C8015" t="str">
            <v>LUZ DE VIDA</v>
          </cell>
          <cell r="D8015" t="str">
            <v>SY-31862-BM</v>
          </cell>
          <cell r="E8015" t="str">
            <v>COLORADO DIAZ SEBASTIAN</v>
          </cell>
          <cell r="F8015" t="str">
            <v>DECRETO LEGISLATIVO Nº1273</v>
          </cell>
        </row>
        <row r="8016">
          <cell r="B8016">
            <v>31864</v>
          </cell>
          <cell r="C8016" t="str">
            <v>EL CONSUELO DE JESUS</v>
          </cell>
          <cell r="D8016" t="str">
            <v>PL-31864-BM</v>
          </cell>
          <cell r="E8016" t="str">
            <v>GALAN LLENQUE MARIA JULIA ;INO?N FIESTAS OSCAR CARLOS</v>
          </cell>
          <cell r="F8016" t="str">
            <v>ARTESANAL</v>
          </cell>
        </row>
        <row r="8017">
          <cell r="B8017">
            <v>31884</v>
          </cell>
          <cell r="C8017" t="str">
            <v>MARIA EUGENIA</v>
          </cell>
          <cell r="D8017" t="str">
            <v>SY-31884-BM</v>
          </cell>
          <cell r="E8017" t="str">
            <v>RAMIREZ TEQUE GUADALUPE</v>
          </cell>
          <cell r="F8017" t="str">
            <v>ARTESANAL</v>
          </cell>
        </row>
        <row r="8018">
          <cell r="B8018">
            <v>31886</v>
          </cell>
          <cell r="C8018" t="str">
            <v>JESUS GABRIEL</v>
          </cell>
          <cell r="D8018" t="str">
            <v>PL-31886-BM</v>
          </cell>
          <cell r="E8018" t="str">
            <v>FIESTAS QUEREBALU ESTEBAN ;TEQUE FIESTAS EMILIA</v>
          </cell>
          <cell r="F8018" t="str">
            <v>ARTESANAL</v>
          </cell>
        </row>
        <row r="8019">
          <cell r="B8019">
            <v>31887</v>
          </cell>
          <cell r="C8019" t="str">
            <v>LUIS KENYI</v>
          </cell>
          <cell r="D8019" t="str">
            <v>CO-31887-BM</v>
          </cell>
          <cell r="E8019" t="str">
            <v>NAKASHIMA KANAMORI LUIS ISAMU</v>
          </cell>
          <cell r="F8019" t="str">
            <v>ARTESANAL</v>
          </cell>
        </row>
        <row r="8020">
          <cell r="B8020">
            <v>31888</v>
          </cell>
          <cell r="C8020" t="str">
            <v>JHOSTIN ALDAIR</v>
          </cell>
          <cell r="D8020" t="str">
            <v>CO-31888-BM</v>
          </cell>
          <cell r="E8020" t="str">
            <v>TRUJILLO HERRERA EVER CRISOSTOMO</v>
          </cell>
          <cell r="F8020" t="str">
            <v>DECRETO LEGISLATIVO Nº1273</v>
          </cell>
        </row>
        <row r="8021">
          <cell r="B8021">
            <v>31890</v>
          </cell>
          <cell r="C8021" t="str">
            <v>VANIA</v>
          </cell>
          <cell r="D8021" t="str">
            <v>CO-31890-BM</v>
          </cell>
          <cell r="E8021" t="str">
            <v>LIBERATO TAYPE MILAGROS DORIS</v>
          </cell>
          <cell r="F8021" t="str">
            <v>DECRETO LEGISLATIVO Nº1273</v>
          </cell>
        </row>
        <row r="8022">
          <cell r="B8022">
            <v>31894</v>
          </cell>
          <cell r="C8022" t="str">
            <v>CARLA ALEXANDRA</v>
          </cell>
          <cell r="D8022" t="str">
            <v>ZS-31894-BM</v>
          </cell>
          <cell r="E8022" t="str">
            <v>ELIZALDE ORDINOLA TANIA DEL PILAR</v>
          </cell>
          <cell r="F8022" t="str">
            <v>DECRETO LEGISLATIVO Nº1273</v>
          </cell>
        </row>
        <row r="8023">
          <cell r="B8023">
            <v>31895</v>
          </cell>
          <cell r="C8023" t="str">
            <v>VOLUNTAD DE DIOS I</v>
          </cell>
          <cell r="D8023" t="str">
            <v>PL-31895-BM</v>
          </cell>
          <cell r="E8023" t="str">
            <v>PAZOS BANCAYAN JUAN</v>
          </cell>
          <cell r="F8023" t="str">
            <v>DS. 006-2016-PRODUCE</v>
          </cell>
        </row>
        <row r="8024">
          <cell r="B8024">
            <v>31904</v>
          </cell>
          <cell r="C8024" t="str">
            <v>BRANDON III</v>
          </cell>
          <cell r="D8024" t="str">
            <v>CE-31904-BM</v>
          </cell>
          <cell r="E8024" t="str">
            <v>FERNANDEZ URBINA YULISSA YESENIA</v>
          </cell>
          <cell r="F8024" t="str">
            <v>ARTESANAL</v>
          </cell>
        </row>
        <row r="8025">
          <cell r="B8025">
            <v>31933</v>
          </cell>
          <cell r="C8025" t="str">
            <v>OLENKA</v>
          </cell>
          <cell r="D8025" t="str">
            <v>CO-31933-BM</v>
          </cell>
          <cell r="E8025" t="str">
            <v>SIANCAS PRECIADO LUIS FRANCISCO</v>
          </cell>
          <cell r="F8025" t="str">
            <v>DECRETO LEGISLATIVO Nº1273</v>
          </cell>
        </row>
        <row r="8026">
          <cell r="B8026">
            <v>31940</v>
          </cell>
          <cell r="C8026" t="str">
            <v>ANGEL SAN RAFAEL</v>
          </cell>
          <cell r="D8026" t="str">
            <v>PT-31940-BM</v>
          </cell>
          <cell r="E8026" t="str">
            <v>TUME PURIZACA SANTOS MAGIN</v>
          </cell>
          <cell r="F8026" t="str">
            <v>DECRETO LEGISLATIVO Nº1273</v>
          </cell>
        </row>
        <row r="8027">
          <cell r="B8027">
            <v>31946</v>
          </cell>
          <cell r="C8027" t="str">
            <v>ORGULLO DEL MAR</v>
          </cell>
          <cell r="D8027" t="str">
            <v>PT-31946-BM</v>
          </cell>
          <cell r="E8027" t="str">
            <v>NUNURA BARRAGAN LUIS</v>
          </cell>
          <cell r="F8027" t="str">
            <v>DECRETO LEGISLATIVO Nº1273</v>
          </cell>
        </row>
        <row r="8028">
          <cell r="B8028">
            <v>31947</v>
          </cell>
          <cell r="C8028" t="str">
            <v>ANA LUISA</v>
          </cell>
          <cell r="D8028" t="str">
            <v>PT-31947-BM</v>
          </cell>
          <cell r="E8028" t="str">
            <v>PAIVA SABA ANIBAL ALEXANDER</v>
          </cell>
          <cell r="F8028" t="str">
            <v>DECRETO LEGISLATIVO Nº1273</v>
          </cell>
        </row>
        <row r="8029">
          <cell r="B8029">
            <v>31949</v>
          </cell>
          <cell r="C8029" t="str">
            <v>FRANDOS V</v>
          </cell>
          <cell r="D8029" t="str">
            <v>PT-31949-BM</v>
          </cell>
          <cell r="E8029" t="str">
            <v>GRANADOS RAMOS FELIX OCTAVIO</v>
          </cell>
          <cell r="F8029" t="str">
            <v>DECRETO LEGISLATIVO Nº1273</v>
          </cell>
        </row>
        <row r="8030">
          <cell r="B8030">
            <v>31956</v>
          </cell>
          <cell r="C8030" t="str">
            <v>JEHOVA ES MI PASTOR</v>
          </cell>
          <cell r="D8030" t="str">
            <v>PT-31956-BM</v>
          </cell>
          <cell r="E8030" t="str">
            <v>PAZOS ECHE HENRY RONALD</v>
          </cell>
          <cell r="F8030" t="str">
            <v>DECRETO LEGISLATIVO Nº1273</v>
          </cell>
        </row>
        <row r="8031">
          <cell r="B8031">
            <v>31959</v>
          </cell>
          <cell r="C8031" t="str">
            <v>PAOLA ERIKA IV</v>
          </cell>
          <cell r="D8031" t="str">
            <v>PT-31959-BM</v>
          </cell>
          <cell r="E8031" t="str">
            <v>SANTOLALLA ROMAN HELIDA ESTHER</v>
          </cell>
          <cell r="F8031" t="str">
            <v>ARTESANAL</v>
          </cell>
        </row>
        <row r="8032">
          <cell r="B8032">
            <v>31963</v>
          </cell>
          <cell r="C8032" t="str">
            <v>LILIANA</v>
          </cell>
          <cell r="D8032" t="str">
            <v>PT-31963-BM</v>
          </cell>
          <cell r="E8032" t="str">
            <v>LOPEZ CCAYAVILCA CLEMENTE</v>
          </cell>
          <cell r="F8032" t="str">
            <v>ARTESANAL</v>
          </cell>
        </row>
        <row r="8033">
          <cell r="B8033">
            <v>31970</v>
          </cell>
          <cell r="C8033" t="str">
            <v>IRIS NOEMI</v>
          </cell>
          <cell r="D8033" t="str">
            <v>ZS-31970-BM</v>
          </cell>
          <cell r="E8033" t="str">
            <v>BENITES FIESTAS YIMINSON EUGENIO</v>
          </cell>
          <cell r="F8033" t="str">
            <v>DECRETO LEGISLATIVO Nº1273</v>
          </cell>
        </row>
        <row r="8034">
          <cell r="B8034">
            <v>31972</v>
          </cell>
          <cell r="C8034" t="str">
            <v>NAYELY ISABELA</v>
          </cell>
          <cell r="D8034" t="str">
            <v>ZS-31972-BM</v>
          </cell>
          <cell r="E8034" t="str">
            <v>ELIZALDE ORDINOLA TANIA DEL PILAR</v>
          </cell>
          <cell r="F8034" t="str">
            <v>DECRETO LEGISLATIVO Nº1273</v>
          </cell>
        </row>
        <row r="8035">
          <cell r="B8035">
            <v>31973</v>
          </cell>
          <cell r="C8035" t="str">
            <v>DIVINA MISERICORDIA</v>
          </cell>
          <cell r="D8035" t="str">
            <v>ZS-31973-BM</v>
          </cell>
          <cell r="E8035" t="str">
            <v>CHANDUVI SAAVEDRA GERARDO PERCY</v>
          </cell>
          <cell r="F8035" t="str">
            <v>DECRETO LEGISLATIVO Nº1273</v>
          </cell>
        </row>
        <row r="8036">
          <cell r="B8036">
            <v>32003</v>
          </cell>
          <cell r="C8036" t="str">
            <v>JEREMY</v>
          </cell>
          <cell r="D8036" t="str">
            <v>ZS-32003-BM</v>
          </cell>
          <cell r="E8036" t="str">
            <v>CASTILLO ABAD IDALINDA</v>
          </cell>
          <cell r="F8036" t="str">
            <v>DECRETO LEGISLATIVO Nº1273</v>
          </cell>
        </row>
        <row r="8037">
          <cell r="B8037">
            <v>32004</v>
          </cell>
          <cell r="C8037" t="str">
            <v>J P</v>
          </cell>
          <cell r="D8037" t="str">
            <v>CO-32004-CM</v>
          </cell>
          <cell r="E8037" t="str">
            <v>FERRAND SALAZAR JOSEFINA VICTORIA</v>
          </cell>
          <cell r="F8037" t="str">
            <v>ARTESANAL</v>
          </cell>
        </row>
        <row r="8038">
          <cell r="B8038">
            <v>32011</v>
          </cell>
          <cell r="C8038" t="str">
            <v>DO? MECHE</v>
          </cell>
          <cell r="D8038" t="str">
            <v>PT-32011-BM</v>
          </cell>
          <cell r="E8038" t="str">
            <v>IPANAQUE PAZO BERTHA</v>
          </cell>
          <cell r="F8038" t="str">
            <v>ARTESANAL</v>
          </cell>
        </row>
        <row r="8039">
          <cell r="B8039">
            <v>32017</v>
          </cell>
          <cell r="C8039" t="str">
            <v>JUNIOR &amp; FABIOLA</v>
          </cell>
          <cell r="D8039" t="str">
            <v>CE-32017-BM</v>
          </cell>
          <cell r="E8039" t="str">
            <v>FLORES MARTINEZ RODOLFO ALFREDO</v>
          </cell>
          <cell r="F8039" t="str">
            <v>DECRETO LEGISLATIVO Nº1273</v>
          </cell>
        </row>
        <row r="8040">
          <cell r="B8040">
            <v>32018</v>
          </cell>
          <cell r="C8040" t="str">
            <v>LYECED II</v>
          </cell>
          <cell r="D8040" t="str">
            <v>CO-32018-BM</v>
          </cell>
          <cell r="E8040" t="str">
            <v>BARBARAN ESPINO MARIA ESTHER ;PE? RAMOS CASIMIRO HUGO</v>
          </cell>
          <cell r="F8040" t="str">
            <v>DECRETO LEGISLATIVO Nº1273</v>
          </cell>
        </row>
        <row r="8041">
          <cell r="B8041">
            <v>32019</v>
          </cell>
          <cell r="C8041" t="str">
            <v>ALFONSO</v>
          </cell>
          <cell r="D8041" t="str">
            <v>CE-32019-BM</v>
          </cell>
          <cell r="E8041" t="str">
            <v>QUISPE ESPINOZA ALFONZO</v>
          </cell>
          <cell r="F8041" t="str">
            <v>DECRETO LEGISLATIVO Nº1273</v>
          </cell>
        </row>
        <row r="8042">
          <cell r="B8042">
            <v>32020</v>
          </cell>
          <cell r="C8042" t="str">
            <v>LOS 5 HERMANOS II</v>
          </cell>
          <cell r="D8042" t="str">
            <v>CO-32020-BM</v>
          </cell>
          <cell r="E8042" t="str">
            <v>YAURI QUISPE BERNARDINA</v>
          </cell>
          <cell r="F8042" t="str">
            <v>ARTESANAL</v>
          </cell>
        </row>
        <row r="8043">
          <cell r="B8043">
            <v>32027</v>
          </cell>
          <cell r="C8043" t="str">
            <v>PANCHITO</v>
          </cell>
          <cell r="D8043" t="str">
            <v>CE-32027-BM</v>
          </cell>
          <cell r="E8043" t="str">
            <v>AVALOS AMOROS JUAN FRANCISCO</v>
          </cell>
          <cell r="F8043" t="str">
            <v>DECRETO LEGISLATIVO Nº1273</v>
          </cell>
        </row>
        <row r="8044">
          <cell r="B8044">
            <v>32031</v>
          </cell>
          <cell r="C8044" t="str">
            <v>LUCY</v>
          </cell>
          <cell r="D8044" t="str">
            <v>CO-32031-CM</v>
          </cell>
          <cell r="E8044" t="str">
            <v>FERRAND SALAZAR JOSEFINA VICTORIA</v>
          </cell>
          <cell r="F8044" t="str">
            <v>ARTESANAL</v>
          </cell>
        </row>
        <row r="8045">
          <cell r="B8045">
            <v>32032</v>
          </cell>
          <cell r="C8045" t="str">
            <v>LITO II</v>
          </cell>
          <cell r="D8045" t="str">
            <v>CO-32032-CM</v>
          </cell>
          <cell r="E8045" t="str">
            <v>BAUTISTA HUAMAN RAUL</v>
          </cell>
          <cell r="F8045" t="str">
            <v>ARTESANAL</v>
          </cell>
        </row>
        <row r="8046">
          <cell r="B8046">
            <v>32043</v>
          </cell>
          <cell r="C8046" t="str">
            <v>YARITA</v>
          </cell>
          <cell r="D8046" t="str">
            <v>CO-32043-BM</v>
          </cell>
          <cell r="E8046" t="str">
            <v>LLICA DAVILA MARIA IRMA</v>
          </cell>
          <cell r="F8046" t="str">
            <v>DECRETO LEGISLATIVO Nº1273</v>
          </cell>
        </row>
        <row r="8047">
          <cell r="B8047">
            <v>32044</v>
          </cell>
          <cell r="C8047" t="str">
            <v>SIEMPRE MI MERCEDITAS I</v>
          </cell>
          <cell r="D8047" t="str">
            <v>PT-32044-BM</v>
          </cell>
          <cell r="E8047" t="str">
            <v>IPANAQUE PAZO CALIXTO</v>
          </cell>
          <cell r="F8047" t="str">
            <v>ARTESANAL</v>
          </cell>
        </row>
        <row r="8048">
          <cell r="B8048">
            <v>32047</v>
          </cell>
          <cell r="C8048" t="str">
            <v>J. ABRAHAN</v>
          </cell>
          <cell r="D8048" t="str">
            <v>ZS-32047-BM</v>
          </cell>
          <cell r="E8048" t="str">
            <v>ALVARADO MONZON OLIVERO FORTUNATO</v>
          </cell>
          <cell r="F8048" t="str">
            <v>DECRETO LEGISLATIVO Nº1273</v>
          </cell>
        </row>
        <row r="8049">
          <cell r="B8049">
            <v>32049</v>
          </cell>
          <cell r="C8049" t="str">
            <v>CONCORDE</v>
          </cell>
          <cell r="D8049" t="str">
            <v>CO-32049-BM</v>
          </cell>
          <cell r="E8049" t="str">
            <v>PE? LAVA OSCAR MANUEL</v>
          </cell>
          <cell r="F8049" t="str">
            <v>DECRETO LEGISLATIVO Nº1273</v>
          </cell>
        </row>
        <row r="8050">
          <cell r="B8050">
            <v>32050</v>
          </cell>
          <cell r="C8050" t="str">
            <v>FAMI PARIS</v>
          </cell>
          <cell r="D8050" t="str">
            <v>IO-32050-BM</v>
          </cell>
          <cell r="E8050" t="str">
            <v>PARI CALAPUJA BENEDICTO FELIPE</v>
          </cell>
          <cell r="F8050" t="str">
            <v>ARTESANAL</v>
          </cell>
        </row>
        <row r="8051">
          <cell r="B8051">
            <v>32055</v>
          </cell>
          <cell r="C8051" t="str">
            <v>LEY LEO 2</v>
          </cell>
          <cell r="D8051" t="str">
            <v>SE-32055-BM</v>
          </cell>
          <cell r="E8051" t="str">
            <v>MILLA MARTINEZ CARLOS ALBERTO</v>
          </cell>
          <cell r="F8051" t="str">
            <v>DECRETO LEGISLATIVO Nº1273</v>
          </cell>
        </row>
        <row r="8052">
          <cell r="B8052">
            <v>32057</v>
          </cell>
          <cell r="C8052" t="str">
            <v>BRAYAN</v>
          </cell>
          <cell r="D8052" t="str">
            <v>CO-32057-BM</v>
          </cell>
          <cell r="E8052" t="str">
            <v>MARTINEZ CARLIS JORGE MIGUEL</v>
          </cell>
          <cell r="F8052" t="str">
            <v>DECRETO LEGISLATIVO Nº1273</v>
          </cell>
        </row>
        <row r="8053">
          <cell r="B8053">
            <v>32059</v>
          </cell>
          <cell r="C8053" t="str">
            <v>ROSA LIDIA</v>
          </cell>
          <cell r="D8053" t="str">
            <v>CO-32059-BM</v>
          </cell>
          <cell r="E8053" t="str">
            <v>FLORES BOCANEGRA CESAR AUGUSTO</v>
          </cell>
          <cell r="F8053" t="str">
            <v>DECRETO LEGISLATIVO Nº1273</v>
          </cell>
        </row>
        <row r="8054">
          <cell r="B8054">
            <v>32066</v>
          </cell>
          <cell r="C8054" t="str">
            <v>JEAN MARCOS</v>
          </cell>
          <cell r="D8054" t="str">
            <v>TA-32066-BM</v>
          </cell>
          <cell r="E8054" t="str">
            <v>PAKER DIOSES LUIS ENRIQUE</v>
          </cell>
          <cell r="F8054" t="str">
            <v>DECRETO LEGISLATIVO Nº1273</v>
          </cell>
        </row>
        <row r="8055">
          <cell r="B8055">
            <v>32068</v>
          </cell>
          <cell r="C8055" t="str">
            <v>BENDICION DIVINA</v>
          </cell>
          <cell r="D8055" t="str">
            <v>TA-32068-BM</v>
          </cell>
          <cell r="E8055" t="str">
            <v>ESCOBAR GARCIA KLEILER ELIANA ;MOGOLLON DELGADO LIZARDO ALEXANDER</v>
          </cell>
          <cell r="F8055" t="str">
            <v>ARTESANAL</v>
          </cell>
        </row>
        <row r="8056">
          <cell r="B8056">
            <v>32069</v>
          </cell>
          <cell r="C8056" t="str">
            <v>MI SEBASTIAN</v>
          </cell>
          <cell r="D8056" t="str">
            <v>TA-32069-BM</v>
          </cell>
          <cell r="E8056" t="str">
            <v>CHINGA CORNEJOS ANA MARIA</v>
          </cell>
          <cell r="F8056" t="str">
            <v>DECRETO LEGISLATIVO Nº1273</v>
          </cell>
        </row>
        <row r="8057">
          <cell r="B8057">
            <v>32075</v>
          </cell>
          <cell r="C8057" t="str">
            <v>LUIS ANTONIO</v>
          </cell>
          <cell r="D8057" t="str">
            <v>CO-32075-BM</v>
          </cell>
          <cell r="E8057" t="str">
            <v>CHAPILLIQUEN VENTOCILLA LUIS ANTONIO</v>
          </cell>
          <cell r="F8057" t="str">
            <v>DECRETO LEGISLATIVO Nº1273</v>
          </cell>
        </row>
        <row r="8058">
          <cell r="B8058">
            <v>32080</v>
          </cell>
          <cell r="C8058" t="str">
            <v>GABRIEL Y GABRIELA</v>
          </cell>
          <cell r="D8058" t="str">
            <v>CO-32080-BM</v>
          </cell>
          <cell r="E8058" t="str">
            <v>HUIDOBRO PARDO RINGO ALBERTO</v>
          </cell>
          <cell r="F8058" t="str">
            <v>DECRETO LEGISLATIVO Nº1273</v>
          </cell>
        </row>
        <row r="8059">
          <cell r="B8059">
            <v>32083</v>
          </cell>
          <cell r="C8059" t="str">
            <v>CARLOS JOEL</v>
          </cell>
          <cell r="D8059" t="str">
            <v>CO-32083-BM</v>
          </cell>
          <cell r="E8059" t="str">
            <v>CONDORI PE? PEDRO NICOLAS</v>
          </cell>
          <cell r="F8059" t="str">
            <v>DECRETO LEGISLATIVO Nº1273</v>
          </cell>
        </row>
        <row r="8060">
          <cell r="B8060">
            <v>32085</v>
          </cell>
          <cell r="C8060" t="str">
            <v>GLORIA MARIA</v>
          </cell>
          <cell r="D8060" t="str">
            <v>CO-32085-BM</v>
          </cell>
          <cell r="E8060" t="str">
            <v>SURCO VEGA JOSE MAXIMO</v>
          </cell>
          <cell r="F8060" t="str">
            <v>ARTESANAL</v>
          </cell>
        </row>
        <row r="8061">
          <cell r="B8061">
            <v>32090</v>
          </cell>
          <cell r="C8061" t="str">
            <v>CRISTO SALVA</v>
          </cell>
          <cell r="D8061" t="str">
            <v>PL-32090-BM</v>
          </cell>
          <cell r="E8061" t="str">
            <v>ALVARADO CHUNGA BENIGNO</v>
          </cell>
          <cell r="F8061" t="str">
            <v>ARTESANAL</v>
          </cell>
        </row>
        <row r="8062">
          <cell r="B8062">
            <v>32095</v>
          </cell>
          <cell r="C8062" t="str">
            <v>4 HERMANOS</v>
          </cell>
          <cell r="D8062" t="str">
            <v>SE-32095-BM</v>
          </cell>
          <cell r="E8062" t="str">
            <v>HERNANDEZ MILLA ANA MARIA</v>
          </cell>
          <cell r="F8062" t="str">
            <v>DECRETO LEGISLATIVO Nº1273</v>
          </cell>
        </row>
        <row r="8063">
          <cell r="B8063">
            <v>32099</v>
          </cell>
          <cell r="C8063" t="str">
            <v>PAVELO I</v>
          </cell>
          <cell r="D8063" t="str">
            <v>PT-32099-CM</v>
          </cell>
          <cell r="E8063" t="str">
            <v>PANTA CHUNGA SIXTO</v>
          </cell>
          <cell r="F8063" t="str">
            <v>ARTESANAL</v>
          </cell>
        </row>
        <row r="8064">
          <cell r="B8064">
            <v>32100</v>
          </cell>
          <cell r="C8064" t="str">
            <v>SE?R DE LOS CIELOS</v>
          </cell>
          <cell r="D8064" t="str">
            <v>SN- 32100-BM</v>
          </cell>
          <cell r="E8064" t="str">
            <v>BRAVO ARENAS GRACIELA MERCEDES ;VELASQUEZ CERVANTES FILIBERTO HECTOR</v>
          </cell>
          <cell r="F8064" t="str">
            <v>DECRETO LEGISLATIVO Nº1273</v>
          </cell>
        </row>
        <row r="8065">
          <cell r="B8065">
            <v>32103</v>
          </cell>
          <cell r="C8065" t="str">
            <v>VALENTINA I</v>
          </cell>
          <cell r="D8065" t="str">
            <v>PT-32103-CM</v>
          </cell>
          <cell r="E8065" t="str">
            <v>CASTILLO SANCHEZ COSME</v>
          </cell>
          <cell r="F8065" t="str">
            <v>ARTESANAL</v>
          </cell>
        </row>
        <row r="8066">
          <cell r="B8066">
            <v>32104</v>
          </cell>
          <cell r="C8066" t="str">
            <v>JORGE ANTONIO I</v>
          </cell>
          <cell r="D8066" t="str">
            <v>PT-32104-CM</v>
          </cell>
          <cell r="E8066" t="str">
            <v>PESCA Y TRANSPORTE S.A.C.</v>
          </cell>
          <cell r="F8066" t="str">
            <v>ARTESANAL</v>
          </cell>
        </row>
        <row r="8067">
          <cell r="B8067">
            <v>32105</v>
          </cell>
          <cell r="C8067" t="str">
            <v>DON TEODORO I</v>
          </cell>
          <cell r="D8067" t="str">
            <v>PT-32105-CM</v>
          </cell>
          <cell r="E8067" t="str">
            <v>ALVARADO SILVA JUAN CARLOS</v>
          </cell>
          <cell r="F8067" t="str">
            <v>ARTESANAL</v>
          </cell>
        </row>
        <row r="8068">
          <cell r="B8068">
            <v>32109</v>
          </cell>
          <cell r="C8068" t="str">
            <v>NELLY I</v>
          </cell>
          <cell r="D8068" t="str">
            <v>IO-32109-CM</v>
          </cell>
          <cell r="E8068" t="str">
            <v>SALAS MOLLINEDO KATERINE ELIZABETH</v>
          </cell>
          <cell r="F8068" t="str">
            <v>ARTESANAL</v>
          </cell>
        </row>
        <row r="8069">
          <cell r="B8069">
            <v>32110</v>
          </cell>
          <cell r="C8069" t="str">
            <v>CHRISTIAN EDUARDO II</v>
          </cell>
          <cell r="D8069" t="str">
            <v>PT-32110-CM</v>
          </cell>
          <cell r="E8069" t="str">
            <v>CHERRE PERICHE VERONICA LOURDES</v>
          </cell>
          <cell r="F8069" t="str">
            <v>ARTESANAL</v>
          </cell>
        </row>
        <row r="8070">
          <cell r="B8070">
            <v>32111</v>
          </cell>
          <cell r="C8070" t="str">
            <v>CARLOS JHONNY II</v>
          </cell>
          <cell r="D8070" t="str">
            <v>ZS-32111-BM</v>
          </cell>
          <cell r="E8070" t="str">
            <v>GARCIA CORDOVA SOCORRO</v>
          </cell>
          <cell r="F8070" t="str">
            <v>DECRETO LEGISLATIVO Nº1273</v>
          </cell>
        </row>
        <row r="8071">
          <cell r="B8071">
            <v>32115</v>
          </cell>
          <cell r="C8071" t="str">
            <v>MI VICTORIA II</v>
          </cell>
          <cell r="D8071" t="str">
            <v>TA-32115-BM</v>
          </cell>
          <cell r="E8071" t="str">
            <v>PERICHE ACHA JHONNY PAUL</v>
          </cell>
          <cell r="F8071" t="str">
            <v>ARTESANAL</v>
          </cell>
        </row>
        <row r="8072">
          <cell r="B8072">
            <v>32116</v>
          </cell>
          <cell r="C8072" t="str">
            <v>DANIEL ENTRE LOS LEONES</v>
          </cell>
          <cell r="D8072" t="str">
            <v>TA-32116-BM</v>
          </cell>
          <cell r="E8072" t="str">
            <v>PAZO PURIZACA ENRIQUE DANIEL</v>
          </cell>
          <cell r="F8072" t="str">
            <v>DS. 006-2016-PRODUCE</v>
          </cell>
        </row>
        <row r="8073">
          <cell r="B8073">
            <v>32117</v>
          </cell>
          <cell r="C8073" t="str">
            <v>SIEMPRE MI JOSE WILFREDO</v>
          </cell>
          <cell r="D8073" t="str">
            <v>TA-32117-BM</v>
          </cell>
          <cell r="E8073" t="str">
            <v>FIESTAS PAIBA PEDRO PABLO</v>
          </cell>
          <cell r="F8073" t="str">
            <v>DS. 006-2016-PRODUCE</v>
          </cell>
        </row>
        <row r="8074">
          <cell r="B8074">
            <v>32118</v>
          </cell>
          <cell r="C8074" t="str">
            <v>JESUS EL MAESTRO</v>
          </cell>
          <cell r="D8074" t="str">
            <v>TA-32118-BM</v>
          </cell>
          <cell r="E8074" t="str">
            <v>PURIZACA RUMICHE WALBERTO</v>
          </cell>
          <cell r="F8074" t="str">
            <v>DS. 006-2016-PRODUCE</v>
          </cell>
        </row>
        <row r="8075">
          <cell r="B8075">
            <v>32119</v>
          </cell>
          <cell r="C8075" t="str">
            <v>KIAN JOSSUE</v>
          </cell>
          <cell r="D8075" t="str">
            <v>TA-32119-BM</v>
          </cell>
          <cell r="E8075" t="str">
            <v>MOSCOL PAZO JUAN ALBERTO</v>
          </cell>
          <cell r="F8075" t="str">
            <v>DS. 006-2016-PRODUCE</v>
          </cell>
        </row>
        <row r="8076">
          <cell r="B8076">
            <v>32120</v>
          </cell>
          <cell r="C8076" t="str">
            <v>JESUS EL VICTORIOSO</v>
          </cell>
          <cell r="D8076" t="str">
            <v>TA-32120-BM</v>
          </cell>
          <cell r="E8076" t="str">
            <v>RUIZ PURIZACA JULIA GUADALUPE</v>
          </cell>
          <cell r="F8076" t="str">
            <v>ARTESANAL</v>
          </cell>
        </row>
        <row r="8077">
          <cell r="B8077">
            <v>32121</v>
          </cell>
          <cell r="C8077" t="str">
            <v>JESUS ES EL CAMINO</v>
          </cell>
          <cell r="D8077" t="str">
            <v>TA-32121-BM</v>
          </cell>
          <cell r="E8077" t="str">
            <v>ECHE FIESTA SANTIAGO</v>
          </cell>
          <cell r="F8077" t="str">
            <v>DS. 006-2016-PRODUCE</v>
          </cell>
        </row>
        <row r="8078">
          <cell r="B8078">
            <v>32125</v>
          </cell>
          <cell r="C8078" t="str">
            <v>MI ESPERANZA</v>
          </cell>
          <cell r="D8078" t="str">
            <v>TA-32125-BM</v>
          </cell>
          <cell r="E8078" t="str">
            <v>PERICHE ACHA SANTOS MARCELINO</v>
          </cell>
          <cell r="F8078" t="str">
            <v>ARTESANAL</v>
          </cell>
        </row>
        <row r="8079">
          <cell r="B8079">
            <v>32128</v>
          </cell>
          <cell r="C8079" t="str">
            <v>MI ESPERANZA I</v>
          </cell>
          <cell r="D8079" t="str">
            <v>TA-32128-BM</v>
          </cell>
          <cell r="E8079" t="str">
            <v>PERICHE ACHA SANTOS MARCELINO</v>
          </cell>
          <cell r="F8079" t="str">
            <v>ARTESANAL</v>
          </cell>
        </row>
        <row r="8080">
          <cell r="B8080">
            <v>32141</v>
          </cell>
          <cell r="C8080" t="str">
            <v>JEANPIER Y ARIANA</v>
          </cell>
          <cell r="D8080" t="str">
            <v>ZS-32141-BM</v>
          </cell>
          <cell r="E8080" t="str">
            <v>FIESTAS MOSCOSO BELISA MARGARET</v>
          </cell>
          <cell r="F8080" t="str">
            <v>DECRETO LEGISLATIVO Nº1273</v>
          </cell>
        </row>
        <row r="8081">
          <cell r="B8081">
            <v>32142</v>
          </cell>
          <cell r="C8081" t="str">
            <v>KIARA YAMILE</v>
          </cell>
          <cell r="D8081" t="str">
            <v>ZS-32142-BM</v>
          </cell>
          <cell r="E8081" t="str">
            <v>CANDIOTTI FEIJOO JULIO GUILLERMO ;CUNYA PI?N NANCY DELIA</v>
          </cell>
          <cell r="F8081" t="str">
            <v>DECRETO LEGISLATIVO Nº1273</v>
          </cell>
        </row>
        <row r="8082">
          <cell r="B8082">
            <v>32143</v>
          </cell>
          <cell r="C8082" t="str">
            <v>MI ESPERANZA II</v>
          </cell>
          <cell r="D8082" t="str">
            <v>TA-32143-BM</v>
          </cell>
          <cell r="E8082" t="str">
            <v>PERICHE ACHA SANTOS MARCELINO</v>
          </cell>
          <cell r="F8082" t="str">
            <v>ARTESANAL</v>
          </cell>
        </row>
        <row r="8083">
          <cell r="B8083">
            <v>32144</v>
          </cell>
          <cell r="C8083" t="str">
            <v>CRISTO ES EL ALFA Y OMEGA</v>
          </cell>
          <cell r="D8083" t="str">
            <v>TA-32144-BM</v>
          </cell>
          <cell r="E8083" t="str">
            <v>ALVAREZ PURIZACA WALTER</v>
          </cell>
          <cell r="F8083" t="str">
            <v>DS. 006-2016-PRODUCE</v>
          </cell>
        </row>
        <row r="8084">
          <cell r="B8084">
            <v>32147</v>
          </cell>
          <cell r="C8084" t="str">
            <v>JESUCRISTO EL VICTORIOSO</v>
          </cell>
          <cell r="D8084" t="str">
            <v>TA-32147-BM</v>
          </cell>
          <cell r="E8084" t="str">
            <v>FIESTAS FIESTAS SANTOS SEBASTIAN</v>
          </cell>
          <cell r="F8084" t="str">
            <v>DS. 006-2016-PRODUCE</v>
          </cell>
        </row>
        <row r="8085">
          <cell r="B8085">
            <v>32148</v>
          </cell>
          <cell r="C8085" t="str">
            <v>DIOS ES AMOR</v>
          </cell>
          <cell r="D8085" t="str">
            <v>TA-32148-BM</v>
          </cell>
          <cell r="E8085" t="str">
            <v>PURIZACA TEMOCHE SEBASTIAN</v>
          </cell>
          <cell r="F8085" t="str">
            <v>DS. 006-2016-PRODUCE</v>
          </cell>
        </row>
        <row r="8086">
          <cell r="B8086">
            <v>32150</v>
          </cell>
          <cell r="C8086" t="str">
            <v>KASAMAR</v>
          </cell>
          <cell r="D8086" t="str">
            <v>TA-32150-BM</v>
          </cell>
          <cell r="E8086" t="str">
            <v>PURIZACA TEMOCHE MANUEL REY</v>
          </cell>
          <cell r="F8086" t="str">
            <v>ARTESANAL</v>
          </cell>
        </row>
        <row r="8087">
          <cell r="B8087">
            <v>32151</v>
          </cell>
          <cell r="C8087" t="str">
            <v>SIEMPRE MI MERCEDITAS II</v>
          </cell>
          <cell r="D8087" t="str">
            <v>PT-32151-BM</v>
          </cell>
          <cell r="E8087" t="str">
            <v>IPANAQUE PAZO CALIXTO</v>
          </cell>
          <cell r="F8087" t="str">
            <v>ARTESANAL</v>
          </cell>
        </row>
        <row r="8088">
          <cell r="B8088">
            <v>32152</v>
          </cell>
          <cell r="C8088" t="str">
            <v>GUIAME DIOS MIO</v>
          </cell>
          <cell r="D8088" t="str">
            <v>TA-32152-BM</v>
          </cell>
          <cell r="E8088" t="str">
            <v>ALVAREZ ECHE SANTOS EUSEBIO ;ALVAREZ FIESTAS EDUARDO</v>
          </cell>
          <cell r="F8088" t="str">
            <v>DS. 006-2016-PRODUCE</v>
          </cell>
        </row>
        <row r="8089">
          <cell r="B8089">
            <v>32153</v>
          </cell>
          <cell r="C8089" t="str">
            <v>JESUS ES LUZ DIVINA</v>
          </cell>
          <cell r="D8089" t="str">
            <v>TA-32153-BM</v>
          </cell>
          <cell r="E8089" t="str">
            <v>ALVAREZ FIESTAS LEONARDO</v>
          </cell>
          <cell r="F8089" t="str">
            <v>DS. 006-2016-PRODUCE</v>
          </cell>
        </row>
        <row r="8090">
          <cell r="B8090">
            <v>32154</v>
          </cell>
          <cell r="C8090" t="str">
            <v>SIEMPRE SHADAY</v>
          </cell>
          <cell r="D8090" t="str">
            <v>TA-32154-BM</v>
          </cell>
          <cell r="E8090" t="str">
            <v>ECHE FIESTAS JUSTO</v>
          </cell>
          <cell r="F8090" t="str">
            <v>ARTESANAL</v>
          </cell>
        </row>
        <row r="8091">
          <cell r="B8091">
            <v>32155</v>
          </cell>
          <cell r="C8091" t="str">
            <v>JOSE CALED</v>
          </cell>
          <cell r="D8091" t="str">
            <v>TA-32155-BM</v>
          </cell>
          <cell r="E8091" t="str">
            <v>PURIZACA FIESTAS SANTOS OSWALDO</v>
          </cell>
          <cell r="F8091" t="str">
            <v>DS. 006-2016-PRODUCE</v>
          </cell>
        </row>
        <row r="8092">
          <cell r="B8092">
            <v>32156</v>
          </cell>
          <cell r="C8092" t="str">
            <v>AMOR DE DIOS</v>
          </cell>
          <cell r="D8092" t="str">
            <v>TA-32156-BM</v>
          </cell>
          <cell r="E8092" t="str">
            <v>PURIZACA TEMOCHE SANTOS OSWALDO</v>
          </cell>
          <cell r="F8092" t="str">
            <v>DS. 006-2016-PRODUCE</v>
          </cell>
        </row>
        <row r="8093">
          <cell r="B8093">
            <v>32157</v>
          </cell>
          <cell r="C8093" t="str">
            <v>BENDICION DE JESUS</v>
          </cell>
          <cell r="D8093" t="str">
            <v>TA-32157-BM</v>
          </cell>
          <cell r="E8093" t="str">
            <v>ECHE DE PURIZACA ESPERANZA</v>
          </cell>
          <cell r="F8093" t="str">
            <v>DS. 006-2016-PRODUCE</v>
          </cell>
        </row>
        <row r="8094">
          <cell r="B8094">
            <v>32162</v>
          </cell>
          <cell r="C8094" t="str">
            <v>MARLE</v>
          </cell>
          <cell r="D8094" t="str">
            <v>PT-32162-BM</v>
          </cell>
          <cell r="E8094" t="str">
            <v>AMAYA GALAN MARLENE MARIBEL</v>
          </cell>
          <cell r="F8094" t="str">
            <v>DECRETO LEGISLATIVO Nº1273</v>
          </cell>
        </row>
        <row r="8095">
          <cell r="B8095">
            <v>32164</v>
          </cell>
          <cell r="C8095" t="str">
            <v>GUIAME SE?R DEL MAR</v>
          </cell>
          <cell r="D8095" t="str">
            <v>PT-32164-BM</v>
          </cell>
          <cell r="E8095" t="str">
            <v>BANCAYAN QUIROGA JOSE EUGENIO</v>
          </cell>
          <cell r="F8095" t="str">
            <v>ARTESANAL</v>
          </cell>
        </row>
        <row r="8096">
          <cell r="B8096">
            <v>32166</v>
          </cell>
          <cell r="C8096" t="str">
            <v>REY SALOMON</v>
          </cell>
          <cell r="D8096" t="str">
            <v>PT-32166-BM</v>
          </cell>
          <cell r="E8096" t="str">
            <v>VALLADARES JIMENEZ CARLOS</v>
          </cell>
          <cell r="F8096" t="str">
            <v>ARTESANAL</v>
          </cell>
        </row>
        <row r="8097">
          <cell r="B8097">
            <v>32167</v>
          </cell>
          <cell r="C8097" t="str">
            <v>FILO</v>
          </cell>
          <cell r="D8097" t="str">
            <v>PT-32167-BM</v>
          </cell>
          <cell r="E8097" t="str">
            <v>INVERSIONES FILO EMPRESA INDIVIDUAL DE RESPONSABILIDAD LIMITADA</v>
          </cell>
          <cell r="F8097" t="str">
            <v>ARTESANAL</v>
          </cell>
        </row>
        <row r="8098">
          <cell r="B8098">
            <v>32169</v>
          </cell>
          <cell r="C8098" t="str">
            <v>ILA</v>
          </cell>
          <cell r="D8098" t="str">
            <v>CO-32169-PM</v>
          </cell>
          <cell r="E8098" t="str">
            <v>NOVA PERU S.A.C</v>
          </cell>
          <cell r="F8098" t="str">
            <v>DS. 022-2009-PRODUCE</v>
          </cell>
        </row>
        <row r="8099">
          <cell r="B8099">
            <v>32170</v>
          </cell>
          <cell r="C8099" t="str">
            <v>PODEROSO CAUTIVO</v>
          </cell>
          <cell r="D8099" t="str">
            <v>PT-32170-BM</v>
          </cell>
          <cell r="E8099" t="str">
            <v>DE DIOS ANTON JOSE MIGUEL</v>
          </cell>
          <cell r="F8099" t="str">
            <v>ARTESANAL</v>
          </cell>
        </row>
        <row r="8100">
          <cell r="B8100">
            <v>32171</v>
          </cell>
          <cell r="C8100" t="str">
            <v>JEHOVA MI SALVADOR</v>
          </cell>
          <cell r="D8100" t="str">
            <v>PT-32171-BM</v>
          </cell>
          <cell r="E8100" t="str">
            <v>YATACO MARTINEZ FLOR JUANA</v>
          </cell>
          <cell r="F8100" t="str">
            <v>ARTESANAL</v>
          </cell>
        </row>
        <row r="8101">
          <cell r="B8101">
            <v>32172</v>
          </cell>
          <cell r="C8101" t="str">
            <v>REY DE REYES</v>
          </cell>
          <cell r="D8101" t="str">
            <v>PT-32172-BM</v>
          </cell>
          <cell r="E8101" t="str">
            <v>YATACO MARTINEZ FLOR JUANA</v>
          </cell>
          <cell r="F8101" t="str">
            <v>ARTESANAL</v>
          </cell>
        </row>
        <row r="8102">
          <cell r="B8102">
            <v>32174</v>
          </cell>
          <cell r="C8102" t="str">
            <v>ALABADO SEA DIOS</v>
          </cell>
          <cell r="D8102" t="str">
            <v>PL-32174-BM</v>
          </cell>
          <cell r="E8102" t="str">
            <v>EFFIO GARCIA ANTONIO DAVID</v>
          </cell>
          <cell r="F8102" t="str">
            <v>ARTESANAL</v>
          </cell>
        </row>
        <row r="8103">
          <cell r="B8103">
            <v>32176</v>
          </cell>
          <cell r="C8103" t="str">
            <v>AYUDAME DIOS MIO</v>
          </cell>
          <cell r="D8103" t="str">
            <v>TA-32176-BM</v>
          </cell>
          <cell r="E8103" t="str">
            <v>PURIZACA ALVAREZ SANTOS</v>
          </cell>
          <cell r="F8103" t="str">
            <v>ARTESANAL</v>
          </cell>
        </row>
        <row r="8104">
          <cell r="B8104">
            <v>32177</v>
          </cell>
          <cell r="C8104" t="str">
            <v>DADIVA DE DIOS</v>
          </cell>
          <cell r="D8104" t="str">
            <v>TA-32177-BM</v>
          </cell>
          <cell r="E8104" t="str">
            <v>ALVAREZ PUESCAS SANTOS CLAUDIO</v>
          </cell>
          <cell r="F8104" t="str">
            <v>DS. 006-2016-PRODUCE</v>
          </cell>
        </row>
        <row r="8105">
          <cell r="B8105">
            <v>32179</v>
          </cell>
          <cell r="C8105" t="str">
            <v>YO SOY EL ALFA Y OMEGA</v>
          </cell>
          <cell r="D8105" t="str">
            <v>TA-32179-BM</v>
          </cell>
          <cell r="E8105" t="str">
            <v>FIESTAS FIESTAS CARMEN ROSA</v>
          </cell>
          <cell r="F8105" t="str">
            <v>DS. 006-2016-PRODUCE</v>
          </cell>
        </row>
        <row r="8106">
          <cell r="B8106">
            <v>32181</v>
          </cell>
          <cell r="C8106" t="str">
            <v>ANALUA</v>
          </cell>
          <cell r="D8106" t="str">
            <v>PT-32181-BM</v>
          </cell>
          <cell r="E8106" t="str">
            <v>ARAYA ALFARO ROMULO HERNAN</v>
          </cell>
          <cell r="F8106" t="str">
            <v>ARTESANAL</v>
          </cell>
        </row>
        <row r="8107">
          <cell r="B8107">
            <v>32185</v>
          </cell>
          <cell r="C8107" t="str">
            <v>JEHOVA ES MI PASTOR</v>
          </cell>
          <cell r="D8107" t="str">
            <v>TA-32185-BM</v>
          </cell>
          <cell r="E8107" t="str">
            <v>PURIZACA FIESTAS JOSE FRANCISCO</v>
          </cell>
          <cell r="F8107" t="str">
            <v>DS. 006-2016-PRODUCE</v>
          </cell>
        </row>
        <row r="8108">
          <cell r="B8108">
            <v>32188</v>
          </cell>
          <cell r="C8108" t="str">
            <v>SIEMPRE VIRGEN DEL CARMEN</v>
          </cell>
          <cell r="D8108" t="str">
            <v>TA-32188-BM</v>
          </cell>
          <cell r="E8108" t="str">
            <v>ECHE VITE JORGE</v>
          </cell>
          <cell r="F8108" t="str">
            <v>DS. 006-2016-PRODUCE</v>
          </cell>
        </row>
        <row r="8109">
          <cell r="B8109">
            <v>32193</v>
          </cell>
          <cell r="C8109" t="str">
            <v>BENDICION DEL SE?R</v>
          </cell>
          <cell r="D8109" t="str">
            <v>TA-32193-BM</v>
          </cell>
          <cell r="E8109" t="str">
            <v>PURIZACA PUESCAS JULIAN</v>
          </cell>
          <cell r="F8109" t="str">
            <v>DS. 006-2016-PRODUCE</v>
          </cell>
        </row>
        <row r="8110">
          <cell r="B8110">
            <v>32196</v>
          </cell>
          <cell r="C8110" t="str">
            <v>LUIS ALBERTO</v>
          </cell>
          <cell r="D8110" t="str">
            <v>TA-32196-BM</v>
          </cell>
          <cell r="E8110" t="str">
            <v>RIVERA AGURTO RONALD IVAN</v>
          </cell>
          <cell r="F8110" t="str">
            <v>ARTESANAL</v>
          </cell>
        </row>
        <row r="8111">
          <cell r="B8111">
            <v>32197</v>
          </cell>
          <cell r="C8111" t="str">
            <v>PRINCIPE DE PAZ</v>
          </cell>
          <cell r="D8111" t="str">
            <v>PL-32197-BM</v>
          </cell>
          <cell r="E8111" t="str">
            <v>EFFIO GARCIA ANTONIO DAVID</v>
          </cell>
          <cell r="F8111" t="str">
            <v>ARTESANAL</v>
          </cell>
        </row>
        <row r="8112">
          <cell r="B8112">
            <v>32210</v>
          </cell>
          <cell r="C8112" t="str">
            <v>ALEXANDER</v>
          </cell>
          <cell r="D8112" t="str">
            <v>CO-32210-CM</v>
          </cell>
          <cell r="E8112" t="str">
            <v>PESQUERA ANAHI E.I.R.L.</v>
          </cell>
          <cell r="F8112" t="str">
            <v>ARTESANAL</v>
          </cell>
        </row>
        <row r="8113">
          <cell r="B8113">
            <v>32216</v>
          </cell>
          <cell r="C8113" t="str">
            <v>MI MLECHORITA</v>
          </cell>
          <cell r="D8113" t="str">
            <v>PT-32216-BM</v>
          </cell>
          <cell r="E8113" t="str">
            <v>ESCURRA ROBLES DE LLAVE ZOILA LUZ</v>
          </cell>
          <cell r="F8113" t="str">
            <v>ARTESANAL</v>
          </cell>
        </row>
        <row r="8114">
          <cell r="B8114">
            <v>32219</v>
          </cell>
          <cell r="C8114" t="str">
            <v>ROSITA</v>
          </cell>
          <cell r="D8114" t="str">
            <v>CE-32219-BM</v>
          </cell>
          <cell r="E8114" t="str">
            <v>CADILLO NOLASCO JUAN CARLOS</v>
          </cell>
          <cell r="F8114" t="str">
            <v>DECRETO LEGISLATIVO Nº1273</v>
          </cell>
        </row>
        <row r="8115">
          <cell r="B8115">
            <v>32220</v>
          </cell>
          <cell r="C8115" t="str">
            <v>THALIA</v>
          </cell>
          <cell r="D8115" t="str">
            <v>CE-32220-BM</v>
          </cell>
          <cell r="E8115" t="str">
            <v>PAREDES PORTALATINO DEMETRIA</v>
          </cell>
          <cell r="F8115" t="str">
            <v>DECRETO LEGISLATIVO Nº1273</v>
          </cell>
        </row>
        <row r="8116">
          <cell r="B8116">
            <v>32223</v>
          </cell>
          <cell r="C8116" t="str">
            <v>MI DANA</v>
          </cell>
          <cell r="D8116" t="str">
            <v>ZS-32223-BM</v>
          </cell>
          <cell r="E8116" t="str">
            <v>QUEVEDO RIVAS LUIS ALBERTO</v>
          </cell>
          <cell r="F8116" t="str">
            <v>ARTESANAL</v>
          </cell>
        </row>
        <row r="8117">
          <cell r="B8117">
            <v>32225</v>
          </cell>
          <cell r="C8117" t="str">
            <v>DELFIN</v>
          </cell>
          <cell r="D8117" t="str">
            <v>ZS-32225-BM</v>
          </cell>
          <cell r="E8117" t="str">
            <v>RUIZ ROJAS JOSE DAVID ;RUIZ ROJAS LIDIA</v>
          </cell>
          <cell r="F8117" t="str">
            <v>DECRETO LEGISLATIVO Nº1273</v>
          </cell>
        </row>
        <row r="8118">
          <cell r="B8118">
            <v>32226</v>
          </cell>
          <cell r="C8118" t="str">
            <v>JUAN PABLO II</v>
          </cell>
          <cell r="D8118" t="str">
            <v>PT-32226-CM</v>
          </cell>
          <cell r="E8118" t="str">
            <v>PESCA Y TRANSPORTE S.A.C.</v>
          </cell>
          <cell r="F8118" t="str">
            <v>ARTESANAL</v>
          </cell>
        </row>
        <row r="8119">
          <cell r="B8119">
            <v>32227</v>
          </cell>
          <cell r="C8119" t="str">
            <v>GABI Y JERY</v>
          </cell>
          <cell r="D8119" t="str">
            <v>ZS-32227-BM</v>
          </cell>
          <cell r="E8119" t="str">
            <v>CAMPOVERDE CHICOMA JOSE GABRIEL</v>
          </cell>
          <cell r="F8119" t="str">
            <v>DECRETO LEGISLATIVO Nº1273</v>
          </cell>
        </row>
        <row r="8120">
          <cell r="B8120">
            <v>32228</v>
          </cell>
          <cell r="C8120" t="str">
            <v>MONICA I</v>
          </cell>
          <cell r="D8120" t="str">
            <v>PT-32228-CM</v>
          </cell>
          <cell r="E8120" t="str">
            <v>RUIZ PANTA MARINO</v>
          </cell>
          <cell r="F8120" t="str">
            <v>ARTESANAL</v>
          </cell>
        </row>
        <row r="8121">
          <cell r="B8121">
            <v>32231</v>
          </cell>
          <cell r="C8121" t="str">
            <v>MI ANGELICA</v>
          </cell>
          <cell r="D8121" t="str">
            <v>CE-32231-BM</v>
          </cell>
          <cell r="E8121" t="str">
            <v>PARIACHI SOLANO JESUS MARCOS</v>
          </cell>
          <cell r="F8121" t="str">
            <v>DECRETO LEGISLATIVO Nº1273</v>
          </cell>
        </row>
        <row r="8122">
          <cell r="B8122">
            <v>32232</v>
          </cell>
          <cell r="C8122" t="str">
            <v>JUAN PABLO II</v>
          </cell>
          <cell r="D8122" t="str">
            <v>PT-32232-CM</v>
          </cell>
          <cell r="E8122" t="str">
            <v>ECHE ECA KELLY ;PESCA Y TRANSPORTE S.A.C.</v>
          </cell>
          <cell r="F8122" t="str">
            <v>ARTESANAL</v>
          </cell>
        </row>
        <row r="8123">
          <cell r="B8123">
            <v>32233</v>
          </cell>
          <cell r="C8123" t="str">
            <v>LA NI?</v>
          </cell>
          <cell r="D8123" t="str">
            <v>ZS-32233-BM</v>
          </cell>
          <cell r="E8123" t="str">
            <v>OJEDA RENTERIA CONFESOR</v>
          </cell>
          <cell r="F8123" t="str">
            <v>DECRETO LEGISLATIVO Nº1273</v>
          </cell>
        </row>
        <row r="8124">
          <cell r="B8124">
            <v>32239</v>
          </cell>
          <cell r="C8124" t="str">
            <v>YELINA I</v>
          </cell>
          <cell r="D8124" t="str">
            <v>CE-32239-BM</v>
          </cell>
          <cell r="E8124" t="str">
            <v>RODRIGUEZ BRICE? ROSAS GUMERCINDO</v>
          </cell>
          <cell r="F8124" t="str">
            <v>ARTESANAL</v>
          </cell>
        </row>
        <row r="8125">
          <cell r="B8125">
            <v>32240</v>
          </cell>
          <cell r="C8125" t="str">
            <v>JENNY</v>
          </cell>
          <cell r="D8125" t="str">
            <v>CE-32240-BM</v>
          </cell>
          <cell r="E8125" t="str">
            <v>MORALES GARCIA JAIME NOLBERTO</v>
          </cell>
          <cell r="F8125" t="str">
            <v>DECRETO LEGISLATIVO Nº1273</v>
          </cell>
        </row>
        <row r="8126">
          <cell r="B8126">
            <v>32241</v>
          </cell>
          <cell r="C8126" t="str">
            <v>OSCAR</v>
          </cell>
          <cell r="D8126" t="str">
            <v>CE-32241-BM</v>
          </cell>
          <cell r="E8126" t="str">
            <v>MERINO CALDERON OSCAR FELIPE</v>
          </cell>
          <cell r="F8126" t="str">
            <v>ARTESANAL</v>
          </cell>
        </row>
        <row r="8127">
          <cell r="B8127">
            <v>32242</v>
          </cell>
          <cell r="C8127" t="str">
            <v>JHON Y TIFANNY</v>
          </cell>
          <cell r="D8127" t="str">
            <v>CE-32242-BM</v>
          </cell>
          <cell r="E8127" t="str">
            <v>ROQUE SANCHEZ JHON EBER</v>
          </cell>
          <cell r="F8127" t="str">
            <v>ARTESANAL</v>
          </cell>
        </row>
        <row r="8128">
          <cell r="B8128">
            <v>32243</v>
          </cell>
          <cell r="C8128" t="str">
            <v>ALEJANDRO</v>
          </cell>
          <cell r="D8128" t="str">
            <v>CE-32243-BM</v>
          </cell>
          <cell r="E8128" t="str">
            <v>REVELO ORO PEDRO MARCIAL</v>
          </cell>
          <cell r="F8128" t="str">
            <v>DECRETO LEGISLATIVO Nº1273</v>
          </cell>
        </row>
        <row r="8129">
          <cell r="B8129">
            <v>32278</v>
          </cell>
          <cell r="C8129" t="str">
            <v>JESUS EMANUEL</v>
          </cell>
          <cell r="D8129" t="str">
            <v>TA-32278-BM</v>
          </cell>
          <cell r="E8129" t="str">
            <v>FIESTAS VITE JESUS AURELIO</v>
          </cell>
          <cell r="F8129" t="str">
            <v>DS. 006-2016-PRODUCE</v>
          </cell>
        </row>
        <row r="8130">
          <cell r="B8130">
            <v>32279</v>
          </cell>
          <cell r="C8130" t="str">
            <v>ALEJANDRA</v>
          </cell>
          <cell r="D8130" t="str">
            <v>CE-32279-CM</v>
          </cell>
          <cell r="E8130" t="str">
            <v>TANG SOLIS ANGEL MARTIN</v>
          </cell>
          <cell r="F8130" t="str">
            <v>ARTESANAL</v>
          </cell>
        </row>
        <row r="8131">
          <cell r="B8131">
            <v>32282</v>
          </cell>
          <cell r="C8131" t="str">
            <v>JUSODIAL</v>
          </cell>
          <cell r="D8131" t="str">
            <v>PT-32282-BM</v>
          </cell>
          <cell r="E8131" t="str">
            <v>RODRIGUEZ QUISPE JULIO</v>
          </cell>
          <cell r="F8131" t="str">
            <v>DECRETO LEGISLATIVO Nº1273</v>
          </cell>
        </row>
        <row r="8132">
          <cell r="B8132">
            <v>32283</v>
          </cell>
          <cell r="C8132" t="str">
            <v>NOHELY MILAGROS</v>
          </cell>
          <cell r="D8132" t="str">
            <v>PT-32283-BM</v>
          </cell>
          <cell r="E8132" t="str">
            <v>QUEREVALU PUESCAS MARIBEL</v>
          </cell>
          <cell r="F8132" t="str">
            <v>ARTESANAL</v>
          </cell>
        </row>
        <row r="8133">
          <cell r="B8133">
            <v>32284</v>
          </cell>
          <cell r="C8133" t="str">
            <v>JOSUE ISAAC</v>
          </cell>
          <cell r="D8133" t="str">
            <v>PT-32284-BM</v>
          </cell>
          <cell r="E8133" t="str">
            <v>ZETA QUEREVALU JOSE</v>
          </cell>
          <cell r="F8133" t="str">
            <v>DECRETO LEGISLATIVO Nº1273</v>
          </cell>
        </row>
        <row r="8134">
          <cell r="B8134">
            <v>32285</v>
          </cell>
          <cell r="C8134" t="str">
            <v>SANTA MARIA</v>
          </cell>
          <cell r="D8134" t="str">
            <v>TA-32285-BM</v>
          </cell>
          <cell r="E8134" t="str">
            <v>JARA MORAN CRISTIAN</v>
          </cell>
          <cell r="F8134" t="str">
            <v>DECRETO LEGISLATIVO Nº1273</v>
          </cell>
        </row>
        <row r="8135">
          <cell r="B8135">
            <v>32287</v>
          </cell>
          <cell r="C8135" t="str">
            <v>MI JESUS</v>
          </cell>
          <cell r="D8135" t="str">
            <v>TA-32287-BM</v>
          </cell>
          <cell r="E8135" t="str">
            <v>BAYONA FERNANDEZ FLABIA</v>
          </cell>
          <cell r="F8135" t="str">
            <v>ARTESANAL</v>
          </cell>
        </row>
        <row r="8136">
          <cell r="B8136">
            <v>32288</v>
          </cell>
          <cell r="C8136" t="str">
            <v>MI SE?R CAUTIVO</v>
          </cell>
          <cell r="D8136" t="str">
            <v>TA-32288-BM</v>
          </cell>
          <cell r="E8136" t="str">
            <v>AMAYA CHUNGA PABLO ;MARTINEZ DE AMAYA BIENVENIDA CATALINA</v>
          </cell>
          <cell r="F8136" t="str">
            <v>ARTESANAL</v>
          </cell>
        </row>
        <row r="8137">
          <cell r="B8137">
            <v>32290</v>
          </cell>
          <cell r="C8137" t="str">
            <v>MI FE EN DIOS</v>
          </cell>
          <cell r="D8137" t="str">
            <v>PT-32290-BM</v>
          </cell>
          <cell r="E8137" t="str">
            <v>FLORES CRIOLLO EMILIO</v>
          </cell>
          <cell r="F8137" t="str">
            <v>ARTESANAL</v>
          </cell>
        </row>
        <row r="8138">
          <cell r="B8138">
            <v>32293</v>
          </cell>
          <cell r="C8138" t="str">
            <v>ESTRELLITA DE JESUS II</v>
          </cell>
          <cell r="D8138" t="str">
            <v>PT-32293-BM</v>
          </cell>
          <cell r="E8138" t="str">
            <v>QUEREVALU QUEREVALU PABLO</v>
          </cell>
          <cell r="F8138" t="str">
            <v>DECRETO LEGISLATIVO Nº1273</v>
          </cell>
        </row>
        <row r="8139">
          <cell r="B8139">
            <v>32304</v>
          </cell>
          <cell r="C8139" t="str">
            <v>SIEMPRE KASAMAR</v>
          </cell>
          <cell r="D8139" t="str">
            <v>TA-32304-BM</v>
          </cell>
          <cell r="E8139" t="str">
            <v>PURIZACA TEMOCHE MANUEL REY</v>
          </cell>
          <cell r="F8139" t="str">
            <v>ARTESANAL</v>
          </cell>
        </row>
        <row r="8140">
          <cell r="B8140">
            <v>32306</v>
          </cell>
          <cell r="C8140" t="str">
            <v>JEHOVA REY DE LOS CORDEROS</v>
          </cell>
          <cell r="D8140" t="str">
            <v>TA-32306-BM</v>
          </cell>
          <cell r="E8140" t="str">
            <v>PURIZACA ALVAREZ EFRAIN</v>
          </cell>
          <cell r="F8140" t="str">
            <v>DS. 006-2016-PRODUCE</v>
          </cell>
        </row>
        <row r="8141">
          <cell r="B8141">
            <v>32308</v>
          </cell>
          <cell r="C8141" t="str">
            <v>AMOR DE DIOS</v>
          </cell>
          <cell r="D8141" t="str">
            <v>TA-32308-BM</v>
          </cell>
          <cell r="E8141" t="str">
            <v>PURIZACA TEMOCHE SANTOS OSWALDO</v>
          </cell>
          <cell r="F8141" t="str">
            <v>DS. 006-2016-PRODUCE</v>
          </cell>
        </row>
        <row r="8142">
          <cell r="B8142">
            <v>32312</v>
          </cell>
          <cell r="C8142" t="str">
            <v>BENDICION DE DIOS 2</v>
          </cell>
          <cell r="D8142" t="str">
            <v>PL-32312-BM</v>
          </cell>
          <cell r="E8142" t="str">
            <v>BALLENA AYASTA ROSSANA ;CHERO MILLONES JOSE NICOLAS</v>
          </cell>
          <cell r="F8142" t="str">
            <v>ARTESANAL</v>
          </cell>
        </row>
        <row r="8143">
          <cell r="B8143">
            <v>32313</v>
          </cell>
          <cell r="C8143" t="str">
            <v>CRISTO TE AMA</v>
          </cell>
          <cell r="D8143" t="str">
            <v>TA-32313-BM</v>
          </cell>
          <cell r="E8143" t="str">
            <v>ANTON FLORES MARY CARMEN LUCIA</v>
          </cell>
          <cell r="F8143" t="str">
            <v>ARTESANAL</v>
          </cell>
        </row>
        <row r="8144">
          <cell r="B8144">
            <v>32315</v>
          </cell>
          <cell r="C8144" t="str">
            <v>REY DEL CORDERO</v>
          </cell>
          <cell r="D8144" t="str">
            <v>TA-32315-BM</v>
          </cell>
          <cell r="E8144" t="str">
            <v>PURIZACA ALVAREZ HENRY</v>
          </cell>
          <cell r="F8144" t="str">
            <v>DS. 006-2016-PRODUCE</v>
          </cell>
        </row>
        <row r="8145">
          <cell r="B8145">
            <v>32316</v>
          </cell>
          <cell r="C8145" t="str">
            <v>MILAGRO DEL SE?R</v>
          </cell>
          <cell r="D8145" t="str">
            <v>TA-32316-BM</v>
          </cell>
          <cell r="E8145" t="str">
            <v>PURIZACA ALVAREZ SANTOS</v>
          </cell>
          <cell r="F8145" t="str">
            <v>DS. 006-2016-PRODUCE</v>
          </cell>
        </row>
        <row r="8146">
          <cell r="B8146">
            <v>32317</v>
          </cell>
          <cell r="C8146" t="str">
            <v>DIOS TE BENDIGA</v>
          </cell>
          <cell r="D8146" t="str">
            <v>TA-32317-BM</v>
          </cell>
          <cell r="E8146" t="str">
            <v>ANTON FLORES OSCAR JAVIER EDUARDO</v>
          </cell>
          <cell r="F8146" t="str">
            <v>ARTESANAL</v>
          </cell>
        </row>
        <row r="8147">
          <cell r="B8147">
            <v>32327</v>
          </cell>
          <cell r="C8147" t="str">
            <v>SOCORRITO III</v>
          </cell>
          <cell r="D8147" t="str">
            <v>CE-32327-BM</v>
          </cell>
          <cell r="E8147" t="str">
            <v>ALEGRE MILLA VICTOR ;BURGOS RIOS SANTOS SOCORRO</v>
          </cell>
          <cell r="F8147" t="str">
            <v>DECRETO LEGISLATIVO Nº1273</v>
          </cell>
        </row>
        <row r="8148">
          <cell r="B8148">
            <v>32329</v>
          </cell>
          <cell r="C8148" t="str">
            <v>MI OFELIA</v>
          </cell>
          <cell r="D8148" t="str">
            <v>PT-32329-BM</v>
          </cell>
          <cell r="E8148" t="str">
            <v>YARLEQUE AGUILAR HENRY KENTON</v>
          </cell>
          <cell r="F8148" t="str">
            <v>DECRETO LEGISLATIVO Nº1273</v>
          </cell>
        </row>
        <row r="8149">
          <cell r="B8149">
            <v>32369</v>
          </cell>
          <cell r="C8149" t="str">
            <v>MI MARIA 2</v>
          </cell>
          <cell r="D8149" t="str">
            <v>PL-32369-BM</v>
          </cell>
          <cell r="E8149" t="str">
            <v>JACINTO GONZALES JOSE MIGUEL</v>
          </cell>
          <cell r="F8149" t="str">
            <v>DS. 006-2016-PRODUCE</v>
          </cell>
        </row>
        <row r="8150">
          <cell r="B8150">
            <v>32370</v>
          </cell>
          <cell r="C8150" t="str">
            <v>SR. CAUTIVO DE AYABACA</v>
          </cell>
          <cell r="D8150" t="str">
            <v>TA-32370-BM</v>
          </cell>
          <cell r="E8150" t="str">
            <v>FIESTAS VITE JOSE MANUEL</v>
          </cell>
          <cell r="F8150" t="str">
            <v>ARTESANAL</v>
          </cell>
        </row>
        <row r="8151">
          <cell r="B8151">
            <v>32372</v>
          </cell>
          <cell r="C8151" t="str">
            <v>TRES HNOS. UNIDOS</v>
          </cell>
          <cell r="D8151" t="str">
            <v>TA-32372-BM</v>
          </cell>
          <cell r="E8151" t="str">
            <v>MARTINEZ CALDERON HERNAN ;MARTINEZ CALDERON JUAN ;MARTINEZ CALDERON JULIO CESAR</v>
          </cell>
          <cell r="F8151" t="str">
            <v>ARTESANAL</v>
          </cell>
        </row>
        <row r="8152">
          <cell r="B8152">
            <v>32376</v>
          </cell>
          <cell r="C8152" t="str">
            <v>HUASCAR III</v>
          </cell>
          <cell r="D8152" t="str">
            <v>PT-32376-BM</v>
          </cell>
          <cell r="E8152" t="str">
            <v>ROMERO RAMOS CARLOS ENRIQUE</v>
          </cell>
          <cell r="F8152" t="str">
            <v>ARTESANAL</v>
          </cell>
        </row>
        <row r="8153">
          <cell r="B8153">
            <v>32379</v>
          </cell>
          <cell r="C8153" t="str">
            <v>MAGALY</v>
          </cell>
          <cell r="D8153" t="str">
            <v>CO-32379-CM</v>
          </cell>
          <cell r="E8153" t="str">
            <v>ESPINO CORZO GUILLERMO AURELIO</v>
          </cell>
          <cell r="F8153" t="str">
            <v>ARTESANAL</v>
          </cell>
        </row>
        <row r="8154">
          <cell r="B8154">
            <v>32382</v>
          </cell>
          <cell r="C8154" t="str">
            <v>SE?R DE LOS MILAGROS</v>
          </cell>
          <cell r="D8154" t="str">
            <v>TA-32382-BM</v>
          </cell>
          <cell r="E8154" t="str">
            <v>OLAYA MORQUENCHO JOSE ALBERTO</v>
          </cell>
          <cell r="F8154" t="str">
            <v>DECRETO LEGISLATIVO Nº1273</v>
          </cell>
        </row>
        <row r="8155">
          <cell r="B8155">
            <v>32383</v>
          </cell>
          <cell r="C8155" t="str">
            <v>MI JEHOVA</v>
          </cell>
          <cell r="D8155" t="str">
            <v>CO-32383-CM</v>
          </cell>
          <cell r="E8155" t="str">
            <v>TANG SOLIS ANGEL MARTIN</v>
          </cell>
          <cell r="F8155" t="str">
            <v>ARTESANAL</v>
          </cell>
        </row>
        <row r="8156">
          <cell r="B8156">
            <v>32384</v>
          </cell>
          <cell r="C8156" t="str">
            <v>DALIMAR</v>
          </cell>
          <cell r="D8156" t="str">
            <v>PT-32384-BM</v>
          </cell>
          <cell r="E8156" t="str">
            <v>MARTINEZ CHAPO?N MARIO ROGER</v>
          </cell>
          <cell r="F8156" t="str">
            <v>ARTESANAL</v>
          </cell>
        </row>
        <row r="8157">
          <cell r="B8157">
            <v>32387</v>
          </cell>
          <cell r="C8157" t="str">
            <v>JESUS MI SALVADOR</v>
          </cell>
          <cell r="D8157" t="str">
            <v>PT-32387-BM</v>
          </cell>
          <cell r="E8157" t="str">
            <v>SIESQUEN VALVERDE EUGENIO</v>
          </cell>
          <cell r="F8157" t="str">
            <v>ARTESANAL</v>
          </cell>
        </row>
        <row r="8158">
          <cell r="B8158">
            <v>32388</v>
          </cell>
          <cell r="C8158" t="str">
            <v>DIOS ES MI GUIA 2</v>
          </cell>
          <cell r="D8158" t="str">
            <v>PT-32388-BM</v>
          </cell>
          <cell r="E8158" t="str">
            <v>FIESTAS RUIZ JULIO CESAR</v>
          </cell>
          <cell r="F8158" t="str">
            <v>ARTESANAL</v>
          </cell>
        </row>
        <row r="8159">
          <cell r="B8159">
            <v>32394</v>
          </cell>
          <cell r="C8159" t="str">
            <v>EL PODEROSO DE ISRAEL</v>
          </cell>
          <cell r="D8159" t="str">
            <v>PT-32394-BM</v>
          </cell>
          <cell r="E8159" t="str">
            <v>PUESCAS FIESTAS VALENTIN</v>
          </cell>
          <cell r="F8159" t="str">
            <v>ARTESANAL</v>
          </cell>
        </row>
        <row r="8160">
          <cell r="B8160">
            <v>32399</v>
          </cell>
          <cell r="C8160" t="str">
            <v>SE?R CAUTIVO</v>
          </cell>
          <cell r="D8160" t="str">
            <v>PT-32399-BM</v>
          </cell>
          <cell r="E8160" t="str">
            <v>CHUNGA ANTON MARCELA</v>
          </cell>
          <cell r="F8160" t="str">
            <v>DECRETO LEGISLATIVO Nº1273</v>
          </cell>
        </row>
        <row r="8161">
          <cell r="B8161">
            <v>32400</v>
          </cell>
          <cell r="C8161" t="str">
            <v>BENDICION DE DIOS</v>
          </cell>
          <cell r="D8161" t="str">
            <v>PT-32400-BM</v>
          </cell>
          <cell r="E8161" t="str">
            <v>BAYONA MARTINEZ MANUEL ANTONIO</v>
          </cell>
          <cell r="F8161" t="str">
            <v>DECRETO LEGISLATIVO Nº1273</v>
          </cell>
        </row>
        <row r="8162">
          <cell r="B8162">
            <v>32403</v>
          </cell>
          <cell r="C8162" t="str">
            <v>ESTURION 2</v>
          </cell>
          <cell r="D8162" t="str">
            <v>SY-32403-BM</v>
          </cell>
          <cell r="E8162" t="str">
            <v>ARROYO DELGADO ERNESTO</v>
          </cell>
          <cell r="F8162" t="str">
            <v>ARTESANAL</v>
          </cell>
        </row>
        <row r="8163">
          <cell r="B8163">
            <v>32430</v>
          </cell>
          <cell r="C8163" t="str">
            <v>MAGDALENA</v>
          </cell>
          <cell r="D8163" t="str">
            <v>ZS-32430-BM</v>
          </cell>
          <cell r="E8163" t="str">
            <v>CHICOMA DE CAMPOVERDE ROSA MAGDALENA</v>
          </cell>
          <cell r="F8163" t="str">
            <v>DECRETO LEGISLATIVO Nº1273</v>
          </cell>
        </row>
        <row r="8164">
          <cell r="B8164">
            <v>32432</v>
          </cell>
          <cell r="C8164" t="str">
            <v>DIVINO JESUS</v>
          </cell>
          <cell r="D8164" t="str">
            <v>ZS-32432-BM</v>
          </cell>
          <cell r="E8164" t="str">
            <v>CAMPOVERDE CHICOMA ALICIA VERONICA</v>
          </cell>
          <cell r="F8164" t="str">
            <v>DECRETO LEGISLATIVO Nº1273</v>
          </cell>
        </row>
        <row r="8165">
          <cell r="B8165">
            <v>32435</v>
          </cell>
          <cell r="C8165" t="str">
            <v>SIEMPRE CON DIOS</v>
          </cell>
          <cell r="D8165" t="str">
            <v>ZS-32435-BM</v>
          </cell>
          <cell r="E8165" t="str">
            <v>ANGULO ALVAREZ MAXIMO</v>
          </cell>
          <cell r="F8165" t="str">
            <v>DECRETO LEGISLATIVO Nº1273</v>
          </cell>
        </row>
        <row r="8166">
          <cell r="B8166">
            <v>32436</v>
          </cell>
          <cell r="C8166" t="str">
            <v>NAZARENO</v>
          </cell>
          <cell r="D8166" t="str">
            <v>TA-32436-BM</v>
          </cell>
          <cell r="E8166" t="str">
            <v>ERAS CARRASCO MARIA NARCISA</v>
          </cell>
          <cell r="F8166" t="str">
            <v>DECRETO LEGISLATIVO Nº1273</v>
          </cell>
        </row>
        <row r="8167">
          <cell r="B8167">
            <v>32446</v>
          </cell>
          <cell r="C8167" t="str">
            <v>MI CAUTIVO</v>
          </cell>
          <cell r="D8167" t="str">
            <v>SE-32446-BM</v>
          </cell>
          <cell r="E8167" t="str">
            <v>SARZOSA MONTES DE MILLA MAVILA MARCELINA</v>
          </cell>
          <cell r="F8167" t="str">
            <v>DECRETO LEGISLATIVO Nº1273</v>
          </cell>
        </row>
        <row r="8168">
          <cell r="B8168">
            <v>32457</v>
          </cell>
          <cell r="C8168" t="str">
            <v>DIOS CON SU PODER</v>
          </cell>
          <cell r="D8168" t="str">
            <v>ZS-32457-BM</v>
          </cell>
          <cell r="E8168" t="str">
            <v>CASTILLO GARCIA ISOE MELCAR</v>
          </cell>
          <cell r="F8168" t="str">
            <v>DECRETO LEGISLATIVO Nº1273</v>
          </cell>
        </row>
        <row r="8169">
          <cell r="B8169">
            <v>32468</v>
          </cell>
          <cell r="C8169" t="str">
            <v>NECXAR</v>
          </cell>
          <cell r="D8169" t="str">
            <v>ZS-32468-BM</v>
          </cell>
          <cell r="E8169" t="str">
            <v>FAJARDO BALLADARES ARMANDO</v>
          </cell>
          <cell r="F8169" t="str">
            <v>DECRETO LEGISLATIVO Nº1273</v>
          </cell>
        </row>
        <row r="8170">
          <cell r="B8170">
            <v>32472</v>
          </cell>
          <cell r="C8170" t="str">
            <v>NIKOL</v>
          </cell>
          <cell r="D8170" t="str">
            <v>ZS-32472-BM</v>
          </cell>
          <cell r="E8170" t="str">
            <v>ADANAQUE SERQUEN JHONATAN LUIS</v>
          </cell>
          <cell r="F8170" t="str">
            <v>DECRETO LEGISLATIVO Nº1273</v>
          </cell>
        </row>
        <row r="8171">
          <cell r="B8171">
            <v>32483</v>
          </cell>
          <cell r="C8171" t="str">
            <v>JESUS MI CAPITAN II</v>
          </cell>
          <cell r="D8171" t="str">
            <v>SY-32483-BM</v>
          </cell>
          <cell r="E8171" t="str">
            <v>GARCIA VILLACORTA RICARDO MARTIN</v>
          </cell>
          <cell r="F8171" t="str">
            <v>ARTESANAL</v>
          </cell>
        </row>
        <row r="8172">
          <cell r="B8172">
            <v>32484</v>
          </cell>
          <cell r="C8172" t="str">
            <v>GUSTAVO III</v>
          </cell>
          <cell r="D8172" t="str">
            <v>SY-32484-BM</v>
          </cell>
          <cell r="E8172" t="str">
            <v>ANAYA BELTRAN LUIS ALBERTO</v>
          </cell>
          <cell r="F8172" t="str">
            <v>ARTESANAL</v>
          </cell>
        </row>
        <row r="8173">
          <cell r="B8173">
            <v>32485</v>
          </cell>
          <cell r="C8173" t="str">
            <v>OSORIO</v>
          </cell>
          <cell r="D8173" t="str">
            <v>SY-32485-BM</v>
          </cell>
          <cell r="E8173" t="str">
            <v>ZAVALETA OSORIO DANIEL ANGEL</v>
          </cell>
          <cell r="F8173" t="str">
            <v>DECRETO LEGISLATIVO Nº1273</v>
          </cell>
        </row>
        <row r="8174">
          <cell r="B8174">
            <v>32489</v>
          </cell>
          <cell r="C8174" t="str">
            <v>SAN JOSE</v>
          </cell>
          <cell r="D8174" t="str">
            <v>ZS-32489-BM</v>
          </cell>
          <cell r="E8174" t="str">
            <v>ZAPATA PANTA SANTOS JOSE</v>
          </cell>
          <cell r="F8174" t="str">
            <v>DECRETO LEGISLATIVO Nº1273</v>
          </cell>
        </row>
        <row r="8175">
          <cell r="B8175">
            <v>32495</v>
          </cell>
          <cell r="C8175" t="str">
            <v>LIDIA IV</v>
          </cell>
          <cell r="D8175" t="str">
            <v>SY-32495-BM</v>
          </cell>
          <cell r="E8175" t="str">
            <v>ARROYO GARCIA ALFREDO</v>
          </cell>
          <cell r="F8175" t="str">
            <v>ARTESANAL</v>
          </cell>
        </row>
        <row r="8176">
          <cell r="B8176">
            <v>32498</v>
          </cell>
          <cell r="C8176" t="str">
            <v>ARIANE Y ANABEL</v>
          </cell>
          <cell r="D8176" t="str">
            <v>ZS-32498-BM</v>
          </cell>
          <cell r="E8176" t="str">
            <v>MOSCOSO CRUZ VENTURA EVARISTO ;ROSILLO VINCES YESSICA AGRIPINA</v>
          </cell>
          <cell r="F8176" t="str">
            <v>DECRETO LEGISLATIVO Nº1273</v>
          </cell>
        </row>
        <row r="8177">
          <cell r="B8177">
            <v>32502</v>
          </cell>
          <cell r="C8177" t="str">
            <v>ANGELES BELINDA</v>
          </cell>
          <cell r="D8177" t="str">
            <v>TA-32502-BM</v>
          </cell>
          <cell r="E8177" t="str">
            <v>CASTILLO GARCIA MIGUEL ANTONIO</v>
          </cell>
          <cell r="F8177" t="str">
            <v>DECRETO LEGISLATIVO Nº1273</v>
          </cell>
        </row>
        <row r="8178">
          <cell r="B8178">
            <v>32504</v>
          </cell>
          <cell r="C8178" t="str">
            <v>NALANI I</v>
          </cell>
          <cell r="D8178" t="str">
            <v>TA-32504-BM</v>
          </cell>
          <cell r="E8178" t="str">
            <v>LOPEZ TUME CRUZ ORLANDO</v>
          </cell>
          <cell r="F8178" t="str">
            <v>ARTESANAL</v>
          </cell>
        </row>
        <row r="8179">
          <cell r="B8179">
            <v>32505</v>
          </cell>
          <cell r="C8179" t="str">
            <v>SAN SEBASTIAN</v>
          </cell>
          <cell r="D8179" t="str">
            <v>TA- 32505-BM</v>
          </cell>
          <cell r="E8179" t="str">
            <v>RUIZ ECHE ARTURO</v>
          </cell>
          <cell r="F8179" t="str">
            <v>DECRETO LEGISLATIVO Nº1273</v>
          </cell>
        </row>
        <row r="8180">
          <cell r="B8180">
            <v>32513</v>
          </cell>
          <cell r="C8180" t="str">
            <v>MARIA ANITA</v>
          </cell>
          <cell r="D8180" t="str">
            <v>PT-32513-BM</v>
          </cell>
          <cell r="E8180" t="str">
            <v>ECHE QUEREVALU JOSE GERARDO</v>
          </cell>
          <cell r="F8180" t="str">
            <v>DS. 006-2016-PRODUCE</v>
          </cell>
        </row>
        <row r="8181">
          <cell r="B8181">
            <v>32516</v>
          </cell>
          <cell r="C8181" t="str">
            <v>NALANI II</v>
          </cell>
          <cell r="D8181" t="str">
            <v>TA-32516-BM</v>
          </cell>
          <cell r="E8181" t="str">
            <v>LOPEZ TUME CRUZ ORLANDO</v>
          </cell>
          <cell r="F8181" t="str">
            <v>ARTESANAL</v>
          </cell>
        </row>
        <row r="8182">
          <cell r="B8182">
            <v>32521</v>
          </cell>
          <cell r="C8182" t="str">
            <v>SEBASTIAN</v>
          </cell>
          <cell r="D8182" t="str">
            <v>SE-32521-BM</v>
          </cell>
          <cell r="E8182" t="str">
            <v>LLONTOP RAMIREZ LUCAS SANTIAGO</v>
          </cell>
          <cell r="F8182" t="str">
            <v>ARTESANAL</v>
          </cell>
        </row>
        <row r="8183">
          <cell r="B8183">
            <v>32525</v>
          </cell>
          <cell r="C8183" t="str">
            <v>SE?R EN TI CONFIO</v>
          </cell>
          <cell r="D8183" t="str">
            <v>ZS-32525-BM</v>
          </cell>
          <cell r="E8183" t="str">
            <v>MACEDA MEDINA GRECIA IVONNE</v>
          </cell>
          <cell r="F8183" t="str">
            <v>DECRETO LEGISLATIVO Nº1273</v>
          </cell>
        </row>
        <row r="8184">
          <cell r="B8184">
            <v>32537</v>
          </cell>
          <cell r="C8184" t="str">
            <v>JAZMIN I</v>
          </cell>
          <cell r="D8184" t="str">
            <v>CO-32537-BM</v>
          </cell>
          <cell r="E8184" t="str">
            <v>APAZA CONDORI LUCIO LEODAN ;RAMOS CONDORI ALEJANDRA</v>
          </cell>
          <cell r="F8184" t="str">
            <v>ARTESANAL</v>
          </cell>
        </row>
        <row r="8185">
          <cell r="B8185">
            <v>32544</v>
          </cell>
          <cell r="C8185" t="str">
            <v>ROCAFIRME I</v>
          </cell>
          <cell r="D8185" t="str">
            <v>SY-32544-BM</v>
          </cell>
          <cell r="E8185" t="str">
            <v>CORTEZ CASAS ITALO</v>
          </cell>
          <cell r="F8185" t="str">
            <v>ARTESANAL</v>
          </cell>
        </row>
        <row r="8186">
          <cell r="B8186">
            <v>32546</v>
          </cell>
          <cell r="C8186" t="str">
            <v>BENDICION DE DIOS NRO. 3</v>
          </cell>
          <cell r="D8186" t="str">
            <v>PL-32546-BM</v>
          </cell>
          <cell r="E8186" t="str">
            <v>BALLENA AYASTA ROSSANA ;CHERO MILLONES JOSE NICOLAS</v>
          </cell>
          <cell r="F8186" t="str">
            <v>ARTESANAL</v>
          </cell>
        </row>
        <row r="8187">
          <cell r="B8187">
            <v>32547</v>
          </cell>
          <cell r="C8187" t="str">
            <v>SIEMPRE ANITA</v>
          </cell>
          <cell r="D8187" t="str">
            <v>PT-32547-BM</v>
          </cell>
          <cell r="E8187" t="str">
            <v>ECHE TEMOCHE PEDRO MIGUEL</v>
          </cell>
          <cell r="F8187" t="str">
            <v>DS. 006-2016-PRODUCE</v>
          </cell>
        </row>
        <row r="8188">
          <cell r="B8188">
            <v>32549</v>
          </cell>
          <cell r="C8188" t="str">
            <v>GUIAME SE?R</v>
          </cell>
          <cell r="D8188" t="str">
            <v>ZS-32549-BM</v>
          </cell>
          <cell r="E8188" t="str">
            <v>ALVAREZ FLORES ENRIQUE VICTOR</v>
          </cell>
          <cell r="F8188" t="str">
            <v>DECRETO LEGISLATIVO Nº1273</v>
          </cell>
        </row>
        <row r="8189">
          <cell r="B8189">
            <v>32551</v>
          </cell>
          <cell r="C8189" t="str">
            <v>CELINA Y ANDRES</v>
          </cell>
          <cell r="D8189" t="str">
            <v>ZS-32551-BM</v>
          </cell>
          <cell r="E8189" t="str">
            <v>RODRIGUEZ SANDOVAL WILMER SALVADOR</v>
          </cell>
          <cell r="F8189" t="str">
            <v>DECRETO LEGISLATIVO Nº1273</v>
          </cell>
        </row>
        <row r="8190">
          <cell r="B8190">
            <v>32553</v>
          </cell>
          <cell r="C8190" t="str">
            <v>BIANCA</v>
          </cell>
          <cell r="D8190" t="str">
            <v>CO-32553-BM</v>
          </cell>
          <cell r="E8190" t="str">
            <v>LIBERATO TAYPE MILAGROS DORIS</v>
          </cell>
          <cell r="F8190" t="str">
            <v>DECRETO LEGISLATIVO Nº1273</v>
          </cell>
        </row>
        <row r="8191">
          <cell r="B8191">
            <v>32554</v>
          </cell>
          <cell r="C8191" t="str">
            <v>MI ELSITA II</v>
          </cell>
          <cell r="D8191" t="str">
            <v>CO-32554-CM</v>
          </cell>
          <cell r="E8191" t="str">
            <v>HUAMANI VELASQUEZ ESTELA ELSA ;SALAZAR LEA? JACINTO ALFREDO</v>
          </cell>
          <cell r="F8191" t="str">
            <v>ARTESANAL</v>
          </cell>
        </row>
        <row r="8192">
          <cell r="B8192">
            <v>32557</v>
          </cell>
          <cell r="C8192" t="str">
            <v>LOPESITO I</v>
          </cell>
          <cell r="D8192" t="str">
            <v>SY-32557-BM</v>
          </cell>
          <cell r="E8192" t="str">
            <v>ALVARADO ALAYO MANUEL GENARO</v>
          </cell>
          <cell r="F8192" t="str">
            <v>ARTESANAL</v>
          </cell>
        </row>
        <row r="8193">
          <cell r="B8193">
            <v>32558</v>
          </cell>
          <cell r="C8193" t="str">
            <v>EL MARINO</v>
          </cell>
          <cell r="D8193" t="str">
            <v>TA-32558-BM</v>
          </cell>
          <cell r="E8193" t="str">
            <v>PURIZACA JACINTO FELIX</v>
          </cell>
          <cell r="F8193" t="str">
            <v>DECRETO LEGISLATIVO Nº1273</v>
          </cell>
        </row>
        <row r="8194">
          <cell r="B8194">
            <v>32559</v>
          </cell>
          <cell r="C8194" t="str">
            <v>LAYLIN</v>
          </cell>
          <cell r="D8194" t="str">
            <v>TA-32559-BM</v>
          </cell>
          <cell r="E8194" t="str">
            <v>CUNGAL RAMIREZ LUZ MARIA</v>
          </cell>
          <cell r="F8194" t="str">
            <v>DECRETO LEGISLATIVO Nº1273</v>
          </cell>
        </row>
        <row r="8195">
          <cell r="B8195">
            <v>32561</v>
          </cell>
          <cell r="C8195" t="str">
            <v>LUZ CLARITA</v>
          </cell>
          <cell r="D8195" t="str">
            <v>TA-32561-BM</v>
          </cell>
          <cell r="E8195" t="str">
            <v>JUAREZ VILLANUEVA EBERT GUSTAVO</v>
          </cell>
          <cell r="F8195" t="str">
            <v>DECRETO LEGISLATIVO Nº1273</v>
          </cell>
        </row>
        <row r="8196">
          <cell r="B8196">
            <v>32562</v>
          </cell>
          <cell r="C8196" t="str">
            <v>FABIO</v>
          </cell>
          <cell r="D8196" t="str">
            <v>TA-32562-BM</v>
          </cell>
          <cell r="E8196" t="str">
            <v>SALDARRIAGA SOTO JOS?/td&gt;</v>
          </cell>
          <cell r="F8196" t="str">
            <v>DECRETO LEGISLATIVO Nº1273</v>
          </cell>
        </row>
        <row r="8197">
          <cell r="B8197">
            <v>32567</v>
          </cell>
          <cell r="C8197" t="str">
            <v>LOPESITO II</v>
          </cell>
          <cell r="D8197" t="str">
            <v>SY-32567-BM</v>
          </cell>
          <cell r="E8197" t="str">
            <v>ALVARADO ALAYO MANUEL GENARO</v>
          </cell>
          <cell r="F8197" t="str">
            <v>DECRETO LEGISLATIVO Nº1273</v>
          </cell>
        </row>
        <row r="8198">
          <cell r="B8198">
            <v>32575</v>
          </cell>
          <cell r="C8198" t="str">
            <v>EDWIN</v>
          </cell>
          <cell r="D8198" t="str">
            <v>ZS-32575-BM</v>
          </cell>
          <cell r="E8198" t="str">
            <v>GUTIERREZ SERNAQUE NESTOR</v>
          </cell>
          <cell r="F8198" t="str">
            <v>DECRETO LEGISLATIVO Nº1273</v>
          </cell>
        </row>
        <row r="8199">
          <cell r="B8199">
            <v>32576</v>
          </cell>
          <cell r="C8199" t="str">
            <v>DON GARCIA</v>
          </cell>
          <cell r="D8199" t="str">
            <v>ZS-32576-BM</v>
          </cell>
          <cell r="E8199" t="str">
            <v>GARCIA ALLAIN CESAR ANDREE</v>
          </cell>
          <cell r="F8199" t="str">
            <v>DECRETO LEGISLATIVO Nº1273</v>
          </cell>
        </row>
        <row r="8200">
          <cell r="B8200">
            <v>32579</v>
          </cell>
          <cell r="C8200" t="str">
            <v>PODEROSO CAUTIVO</v>
          </cell>
          <cell r="D8200" t="str">
            <v>TA-32579-BM</v>
          </cell>
          <cell r="E8200" t="str">
            <v>MENA DE VALERIANO GLADYS</v>
          </cell>
          <cell r="F8200" t="str">
            <v>DECRETO LEGISLATIVO Nº1273</v>
          </cell>
        </row>
        <row r="8201">
          <cell r="B8201">
            <v>32582</v>
          </cell>
          <cell r="C8201" t="str">
            <v>JUAN EDU</v>
          </cell>
          <cell r="D8201" t="str">
            <v>PT-32582-CM</v>
          </cell>
          <cell r="E8201" t="str">
            <v>PANTA PANTA FREDDY ROLAND</v>
          </cell>
          <cell r="F8201" t="str">
            <v>ARTESANAL</v>
          </cell>
        </row>
        <row r="8202">
          <cell r="B8202">
            <v>32586</v>
          </cell>
          <cell r="C8202" t="str">
            <v>BUENA ESPERANZA</v>
          </cell>
          <cell r="D8202" t="str">
            <v>ZS-32586-BM</v>
          </cell>
          <cell r="E8202" t="str">
            <v>CARRASCO CRUZ MARIA EUGENIA ;LUNA CRUZ JORGE ORESTE</v>
          </cell>
          <cell r="F8202" t="str">
            <v>DECRETO LEGISLATIVO Nº1273</v>
          </cell>
        </row>
        <row r="8203">
          <cell r="B8203">
            <v>32588</v>
          </cell>
          <cell r="C8203" t="str">
            <v>SIEMPRE MADRE QUERIDA</v>
          </cell>
          <cell r="D8203" t="str">
            <v>PT-32588-BM</v>
          </cell>
          <cell r="E8203" t="str">
            <v>IMAN TORRES NICOLAS</v>
          </cell>
          <cell r="F8203" t="str">
            <v>DECRETO LEGISLATIVO Nº1273</v>
          </cell>
        </row>
        <row r="8204">
          <cell r="B8204">
            <v>32590</v>
          </cell>
          <cell r="C8204" t="str">
            <v>KARINA II</v>
          </cell>
          <cell r="D8204" t="str">
            <v>CE-32590-BM</v>
          </cell>
          <cell r="E8204" t="str">
            <v>SABOGAL ARAUJO REYNALDO ROQUE</v>
          </cell>
          <cell r="F8204" t="str">
            <v>ARTESANAL</v>
          </cell>
        </row>
        <row r="8205">
          <cell r="B8205">
            <v>32592</v>
          </cell>
          <cell r="C8205" t="str">
            <v>BENDICEME MADRE QUERIDA</v>
          </cell>
          <cell r="D8205" t="str">
            <v>PT-32592-BM</v>
          </cell>
          <cell r="E8205" t="str">
            <v>QUEREVALU CHAPILLIQUEN SANTOS</v>
          </cell>
          <cell r="F8205" t="str">
            <v>DS. 006-2016-PRODUCE</v>
          </cell>
        </row>
        <row r="8206">
          <cell r="B8206">
            <v>32594</v>
          </cell>
          <cell r="C8206" t="str">
            <v>BRIGITH III</v>
          </cell>
          <cell r="D8206" t="str">
            <v>CO-32594-BM</v>
          </cell>
          <cell r="E8206" t="str">
            <v>AGUAYO HUAYHUA DIONISIO AMERICO ;CABRERA QUISPE ROSA ELIZABETH</v>
          </cell>
          <cell r="F8206" t="str">
            <v>DECRETO LEGISLATIVO Nº1273</v>
          </cell>
        </row>
        <row r="8207">
          <cell r="B8207">
            <v>32596</v>
          </cell>
          <cell r="C8207" t="str">
            <v>KIKINCHA</v>
          </cell>
          <cell r="D8207" t="str">
            <v>CO-32596-BM</v>
          </cell>
          <cell r="E8207" t="str">
            <v>MANCO LA ROSA ENRIQUE ALBERTO ;MANCO LA ROSA VERONICA JANET</v>
          </cell>
          <cell r="F8207" t="str">
            <v>DECRETO LEGISLATIVO Nº1273</v>
          </cell>
        </row>
        <row r="8208">
          <cell r="B8208">
            <v>32599</v>
          </cell>
          <cell r="C8208" t="str">
            <v>EL GENIO II</v>
          </cell>
          <cell r="D8208" t="str">
            <v>IO-32599-BM</v>
          </cell>
          <cell r="E8208" t="str">
            <v>GONZALEZ UGALDE ZOILO JUAN ;PEREZ MAMANI BLANCA MERCEDES</v>
          </cell>
          <cell r="F8208" t="str">
            <v>ARTESANAL</v>
          </cell>
        </row>
        <row r="8209">
          <cell r="B8209">
            <v>32601</v>
          </cell>
          <cell r="C8209" t="str">
            <v>PEZ DORADO</v>
          </cell>
          <cell r="D8209" t="str">
            <v>CE-32601-BM</v>
          </cell>
          <cell r="E8209" t="str">
            <v>FARRO BENITES MICHEL ASUNCION</v>
          </cell>
          <cell r="F8209" t="str">
            <v>DECRETO LEGISLATIVO Nº1273</v>
          </cell>
        </row>
        <row r="8210">
          <cell r="B8210">
            <v>32603</v>
          </cell>
          <cell r="C8210" t="str">
            <v>PATO</v>
          </cell>
          <cell r="D8210" t="str">
            <v>CE-32603-BM</v>
          </cell>
          <cell r="E8210" t="str">
            <v>MIMBELA MONTERO LUIS ALBERTO</v>
          </cell>
          <cell r="F8210" t="str">
            <v>ARTESANAL</v>
          </cell>
        </row>
        <row r="8211">
          <cell r="B8211">
            <v>32605</v>
          </cell>
          <cell r="C8211" t="str">
            <v>CHAVELITA 4</v>
          </cell>
          <cell r="D8211" t="str">
            <v>PT-32605-CM</v>
          </cell>
          <cell r="E8211" t="str">
            <v>PAZO LLENQUE BADONY GALINDO</v>
          </cell>
          <cell r="F8211" t="str">
            <v>ARTESANAL</v>
          </cell>
        </row>
        <row r="8212">
          <cell r="B8212">
            <v>32607</v>
          </cell>
          <cell r="C8212" t="str">
            <v>CRISTO FUENTE DE AGUA VIVA</v>
          </cell>
          <cell r="D8212" t="str">
            <v>PT-32607-CM</v>
          </cell>
          <cell r="E8212" t="str">
            <v>SANCHEZ FIESTAS ARMANDO</v>
          </cell>
          <cell r="F8212" t="str">
            <v>ARTESANAL</v>
          </cell>
        </row>
        <row r="8213">
          <cell r="B8213">
            <v>32613</v>
          </cell>
          <cell r="C8213" t="str">
            <v>JUAN CARLOS</v>
          </cell>
          <cell r="D8213" t="str">
            <v>PT-32613-CM</v>
          </cell>
          <cell r="E8213" t="str">
            <v>LORO FIESTAS JUANA</v>
          </cell>
          <cell r="F8213" t="str">
            <v>ARTESANAL</v>
          </cell>
        </row>
        <row r="8214">
          <cell r="B8214">
            <v>32616</v>
          </cell>
          <cell r="C8214" t="str">
            <v>MI JUANCITO II</v>
          </cell>
          <cell r="D8214" t="str">
            <v>ZS-32616-BM</v>
          </cell>
          <cell r="E8214" t="str">
            <v>FIESTAS MOSCOSO JUAN MANUEL</v>
          </cell>
          <cell r="F8214" t="str">
            <v>DECRETO LEGISLATIVO Nº1273</v>
          </cell>
        </row>
        <row r="8215">
          <cell r="B8215">
            <v>32617</v>
          </cell>
          <cell r="C8215" t="str">
            <v>MI JUANCITO 1</v>
          </cell>
          <cell r="D8215" t="str">
            <v>ZS-32617-BM</v>
          </cell>
          <cell r="E8215" t="str">
            <v>ALEMAN TAPIA MELISSA MARGOT</v>
          </cell>
          <cell r="F8215" t="str">
            <v>DECRETO LEGISLATIVO Nº1273</v>
          </cell>
        </row>
        <row r="8216">
          <cell r="B8216">
            <v>32636</v>
          </cell>
          <cell r="C8216" t="str">
            <v>PALOMA 1</v>
          </cell>
          <cell r="D8216" t="str">
            <v>PT-32636-BM</v>
          </cell>
          <cell r="E8216" t="str">
            <v>ECHE ECHE JOSE PABLO</v>
          </cell>
          <cell r="F8216" t="str">
            <v>ARTESANAL</v>
          </cell>
        </row>
        <row r="8217">
          <cell r="B8217">
            <v>32637</v>
          </cell>
          <cell r="C8217" t="str">
            <v>PALOMA 2</v>
          </cell>
          <cell r="D8217" t="str">
            <v>PT-32637-BM</v>
          </cell>
          <cell r="E8217" t="str">
            <v>ECHE ECHE JOSE PABLO</v>
          </cell>
          <cell r="F8217" t="str">
            <v>ARTESANAL</v>
          </cell>
        </row>
        <row r="8218">
          <cell r="B8218">
            <v>32648</v>
          </cell>
          <cell r="C8218" t="str">
            <v>LA HUIVO</v>
          </cell>
          <cell r="D8218" t="str">
            <v>PS-32648-BM</v>
          </cell>
          <cell r="E8218" t="str">
            <v>AQUIJE FRANCIA VICTOR VICENTE</v>
          </cell>
          <cell r="F8218" t="str">
            <v>DECRETO LEGISLATIVO Nº1273</v>
          </cell>
        </row>
        <row r="8219">
          <cell r="B8219">
            <v>32656</v>
          </cell>
          <cell r="C8219" t="str">
            <v>NI? HUMBERTO</v>
          </cell>
          <cell r="D8219" t="str">
            <v>ZS-32656-BM</v>
          </cell>
          <cell r="E8219" t="str">
            <v>MI?N ARMANZA WILMER ALBERTO</v>
          </cell>
          <cell r="F8219" t="str">
            <v>DECRETO LEGISLATIVO Nº1273</v>
          </cell>
        </row>
        <row r="8220">
          <cell r="B8220">
            <v>32658</v>
          </cell>
          <cell r="C8220" t="str">
            <v>MARISOL</v>
          </cell>
          <cell r="D8220" t="str">
            <v>ZS-32658-BM</v>
          </cell>
          <cell r="E8220" t="str">
            <v>AYALA LORO MARIA INES ;FIESTAS FLORES JOSE MARIO</v>
          </cell>
          <cell r="F8220" t="str">
            <v>DS. 006-2016-PRODUCE</v>
          </cell>
        </row>
        <row r="8221">
          <cell r="B8221">
            <v>32659</v>
          </cell>
          <cell r="C8221" t="str">
            <v>ALBATROS I</v>
          </cell>
          <cell r="D8221" t="str">
            <v>IO-32659-BM</v>
          </cell>
          <cell r="E8221" t="str">
            <v>MANSILLA CHAVEZ ROLANDO RAUL</v>
          </cell>
          <cell r="F8221" t="str">
            <v>ARTESANAL</v>
          </cell>
        </row>
        <row r="8222">
          <cell r="B8222">
            <v>32664</v>
          </cell>
          <cell r="C8222" t="str">
            <v>NALLELY</v>
          </cell>
          <cell r="D8222" t="str">
            <v>ZS-32664-BM</v>
          </cell>
          <cell r="E8222" t="str">
            <v>VINCES CESPEDES JORGE ANDRES</v>
          </cell>
          <cell r="F8222" t="str">
            <v>ARTESANAL</v>
          </cell>
        </row>
        <row r="8223">
          <cell r="B8223">
            <v>32667</v>
          </cell>
          <cell r="C8223" t="str">
            <v>MI FERNANDA</v>
          </cell>
          <cell r="D8223" t="str">
            <v>ZS-32667-BM</v>
          </cell>
          <cell r="E8223" t="str">
            <v>PALMA LEYTON JOEL ESAUL</v>
          </cell>
          <cell r="F8223" t="str">
            <v>ARTESANAL</v>
          </cell>
        </row>
        <row r="8224">
          <cell r="B8224">
            <v>32669</v>
          </cell>
          <cell r="C8224" t="str">
            <v>LESLIE</v>
          </cell>
          <cell r="D8224" t="str">
            <v>ZS-32669-BM</v>
          </cell>
          <cell r="E8224" t="str">
            <v>SANDOVAL NIMA MAYRA FIORELLA</v>
          </cell>
          <cell r="F8224" t="str">
            <v>ARTESANAL</v>
          </cell>
        </row>
        <row r="8225">
          <cell r="B8225">
            <v>32683</v>
          </cell>
          <cell r="C8225" t="str">
            <v>KRATEIN I</v>
          </cell>
          <cell r="D8225" t="str">
            <v>PT-32683-BM</v>
          </cell>
          <cell r="E8225" t="str">
            <v>SANDOVAL SANDOVAL GERARDO ;SIESQUEN SANDOVAL HAYDEE</v>
          </cell>
          <cell r="F8225" t="str">
            <v>ARTESANAL</v>
          </cell>
        </row>
        <row r="8226">
          <cell r="B8226">
            <v>32691</v>
          </cell>
          <cell r="C8226" t="str">
            <v>GIOMAR 2</v>
          </cell>
          <cell r="D8226" t="str">
            <v>SY-32691-BM</v>
          </cell>
          <cell r="E8226" t="str">
            <v>ARROYO BELTRAN ROGER ENRIQUE</v>
          </cell>
          <cell r="F8226" t="str">
            <v>ARTESANAL</v>
          </cell>
        </row>
        <row r="8227">
          <cell r="B8227">
            <v>32692</v>
          </cell>
          <cell r="C8227" t="str">
            <v>PEPO</v>
          </cell>
          <cell r="D8227" t="str">
            <v>CO-32692-BM</v>
          </cell>
          <cell r="E8227" t="str">
            <v>MU?NTE SOLIS YSAIAS</v>
          </cell>
          <cell r="F8227" t="str">
            <v>DECRETO LEGISLATIVO Nº1273</v>
          </cell>
        </row>
        <row r="8228">
          <cell r="B8228">
            <v>32694</v>
          </cell>
          <cell r="C8228" t="str">
            <v>LISSETH</v>
          </cell>
          <cell r="D8228" t="str">
            <v>ZS-32694-BM</v>
          </cell>
          <cell r="E8228" t="str">
            <v>CARLIN BANCAYAN CONCEPCION</v>
          </cell>
          <cell r="F8228" t="str">
            <v>ARTESANAL</v>
          </cell>
        </row>
        <row r="8229">
          <cell r="B8229">
            <v>32697</v>
          </cell>
          <cell r="C8229" t="str">
            <v>MELISSA</v>
          </cell>
          <cell r="D8229" t="str">
            <v>CO-32697-BM</v>
          </cell>
          <cell r="E8229" t="str">
            <v>TRILLO RAMOS FELIPE GABRIEL</v>
          </cell>
          <cell r="F8229" t="str">
            <v>DECRETO LEGISLATIVO Nº1273</v>
          </cell>
        </row>
        <row r="8230">
          <cell r="B8230">
            <v>32704</v>
          </cell>
          <cell r="C8230" t="str">
            <v>DON DANIEL</v>
          </cell>
          <cell r="D8230" t="str">
            <v>PL-32704-BM</v>
          </cell>
          <cell r="E8230" t="str">
            <v>GALAN ALVARADO ELIESER ABISAI</v>
          </cell>
          <cell r="F8230" t="str">
            <v>ARTESANAL</v>
          </cell>
        </row>
        <row r="8231">
          <cell r="B8231">
            <v>32721</v>
          </cell>
          <cell r="C8231" t="str">
            <v>SAMIRA</v>
          </cell>
          <cell r="D8231" t="str">
            <v>ZS-32721-BM</v>
          </cell>
          <cell r="E8231" t="str">
            <v>DE LA CRUZ IPANAQUE BERNARDO WILBERTO</v>
          </cell>
          <cell r="F8231" t="str">
            <v>DECRETO LEGISLATIVO Nº1273</v>
          </cell>
        </row>
        <row r="8232">
          <cell r="B8232">
            <v>32724</v>
          </cell>
          <cell r="C8232" t="str">
            <v>SANTA JULIA III</v>
          </cell>
          <cell r="D8232" t="str">
            <v>ZS-32724-BM</v>
          </cell>
          <cell r="E8232" t="str">
            <v>PE? DE MACEDA ROSA JULIA</v>
          </cell>
          <cell r="F8232" t="str">
            <v>DECRETO LEGISLATIVO Nº1273</v>
          </cell>
        </row>
        <row r="8233">
          <cell r="B8233">
            <v>32725</v>
          </cell>
          <cell r="C8233" t="str">
            <v>MI JESUS</v>
          </cell>
          <cell r="D8233" t="str">
            <v>TA-32725-BM</v>
          </cell>
          <cell r="E8233" t="str">
            <v>TUME PANTA MERCEDES</v>
          </cell>
          <cell r="F8233" t="str">
            <v>ARTESANAL</v>
          </cell>
        </row>
        <row r="8234">
          <cell r="B8234">
            <v>32726</v>
          </cell>
          <cell r="C8234" t="str">
            <v>JOSE FELIX</v>
          </cell>
          <cell r="D8234" t="str">
            <v>TA-32726-BM</v>
          </cell>
          <cell r="E8234" t="str">
            <v>FIESTAS CHUNGA JOSE FELIX</v>
          </cell>
          <cell r="F8234" t="str">
            <v>ARTESANAL</v>
          </cell>
        </row>
        <row r="8235">
          <cell r="B8235">
            <v>32729</v>
          </cell>
          <cell r="C8235" t="str">
            <v>PERLA DEL PACIFICO</v>
          </cell>
          <cell r="D8235" t="str">
            <v>TA-32729-BM</v>
          </cell>
          <cell r="E8235" t="str">
            <v>QUEREVALU QUEREVALU JOSE VIRGILIO</v>
          </cell>
          <cell r="F8235" t="str">
            <v>ARTESANAL</v>
          </cell>
        </row>
        <row r="8236">
          <cell r="B8236">
            <v>32733</v>
          </cell>
          <cell r="C8236" t="str">
            <v>SE?R CAUTIVO</v>
          </cell>
          <cell r="D8236" t="str">
            <v>ZS-32733-BM</v>
          </cell>
          <cell r="E8236" t="str">
            <v>PE? CRUZ ERICA ;RODRIGUEZ SANDOVAL WILMER SALVADOR</v>
          </cell>
          <cell r="F8236" t="str">
            <v>ARTESANAL</v>
          </cell>
        </row>
        <row r="8237">
          <cell r="B8237">
            <v>32734</v>
          </cell>
          <cell r="C8237" t="str">
            <v>BEAMAR</v>
          </cell>
          <cell r="D8237" t="str">
            <v>ZS-32734-BM</v>
          </cell>
          <cell r="E8237" t="str">
            <v>MOSCOSO CRUZ BEATRIZ MARLENI</v>
          </cell>
          <cell r="F8237" t="str">
            <v>DECRETO LEGISLATIVO Nº1273</v>
          </cell>
        </row>
        <row r="8238">
          <cell r="B8238">
            <v>32736</v>
          </cell>
          <cell r="C8238" t="str">
            <v>PERLA DEL PACIFICO</v>
          </cell>
          <cell r="D8238" t="str">
            <v>TA-32736-BM</v>
          </cell>
          <cell r="E8238" t="str">
            <v>QUEREVALU QUEREVALU JOSE VIRGILIO</v>
          </cell>
          <cell r="F8238" t="str">
            <v>ARTESANAL</v>
          </cell>
        </row>
        <row r="8239">
          <cell r="B8239">
            <v>32737</v>
          </cell>
          <cell r="C8239" t="str">
            <v>MARFI I</v>
          </cell>
          <cell r="D8239" t="str">
            <v>TA-32737-BM</v>
          </cell>
          <cell r="E8239" t="str">
            <v>PAZO ANTON SIXTO JUSTO</v>
          </cell>
          <cell r="F8239" t="str">
            <v>ARTESANAL</v>
          </cell>
        </row>
        <row r="8240">
          <cell r="B8240">
            <v>32738</v>
          </cell>
          <cell r="C8240" t="str">
            <v>CHOLA BELLA</v>
          </cell>
          <cell r="D8240" t="str">
            <v>TA-32738-BM</v>
          </cell>
          <cell r="E8240" t="str">
            <v>VALLADARES JIMENEZ CARLOS</v>
          </cell>
          <cell r="F8240" t="str">
            <v>ARTESANAL</v>
          </cell>
        </row>
        <row r="8241">
          <cell r="B8241">
            <v>32739</v>
          </cell>
          <cell r="C8241" t="str">
            <v>LIDIA III</v>
          </cell>
          <cell r="D8241" t="str">
            <v>SY-32739-BM</v>
          </cell>
          <cell r="E8241" t="str">
            <v>ARROYO GARCIA ALFREDO</v>
          </cell>
          <cell r="F8241" t="str">
            <v>ARTESANAL</v>
          </cell>
        </row>
        <row r="8242">
          <cell r="B8242">
            <v>32740</v>
          </cell>
          <cell r="C8242" t="str">
            <v>ARCA DE NOE</v>
          </cell>
          <cell r="D8242" t="str">
            <v>TA-32740-BM</v>
          </cell>
          <cell r="E8242" t="str">
            <v>QUEREVALU QUEREVALU JUAN SANTOS</v>
          </cell>
          <cell r="F8242" t="str">
            <v>DS. 006-2016-PRODUCE</v>
          </cell>
        </row>
        <row r="8243">
          <cell r="B8243">
            <v>32741</v>
          </cell>
          <cell r="C8243" t="str">
            <v>SIEMPRE MI JOSE WILFREDO</v>
          </cell>
          <cell r="D8243" t="str">
            <v>TA-32741-BM</v>
          </cell>
          <cell r="E8243" t="str">
            <v>FIESTAS PAIBA PEDRO PABLO</v>
          </cell>
          <cell r="F8243" t="str">
            <v>ARTESANAL</v>
          </cell>
        </row>
        <row r="8244">
          <cell r="B8244">
            <v>32744</v>
          </cell>
          <cell r="C8244" t="str">
            <v>MARIA MERCEDES</v>
          </cell>
          <cell r="D8244" t="str">
            <v>TA-32744-BM</v>
          </cell>
          <cell r="E8244" t="str">
            <v>GOMEZ MORALES MANUEL</v>
          </cell>
          <cell r="F8244" t="str">
            <v>ARTESANAL</v>
          </cell>
        </row>
        <row r="8245">
          <cell r="B8245">
            <v>32745</v>
          </cell>
          <cell r="C8245" t="str">
            <v>VICTORIA DE CRISTO</v>
          </cell>
          <cell r="D8245" t="str">
            <v>TA-32745-BM</v>
          </cell>
          <cell r="E8245" t="str">
            <v>PURIZACA PAIBA VICENTE</v>
          </cell>
          <cell r="F8245" t="str">
            <v>DS. 006-2016-PRODUCE</v>
          </cell>
        </row>
        <row r="8246">
          <cell r="B8246">
            <v>32747</v>
          </cell>
          <cell r="C8246" t="str">
            <v>ESTRELLA DE LA MA?NA I</v>
          </cell>
          <cell r="D8246" t="str">
            <v>SY-32747-BM</v>
          </cell>
          <cell r="E8246" t="str">
            <v>ARAUJO AGUIRRE FRANCISCO JOSE</v>
          </cell>
          <cell r="F8246" t="str">
            <v>DECRETO LEGISLATIVO Nº1273</v>
          </cell>
        </row>
        <row r="8247">
          <cell r="B8247">
            <v>32748</v>
          </cell>
          <cell r="C8247" t="str">
            <v>MANA DEL CIELO</v>
          </cell>
          <cell r="D8247" t="str">
            <v>TA-32748-BM</v>
          </cell>
          <cell r="E8247" t="str">
            <v>PURIZACA ALVAREZ ARCADIO</v>
          </cell>
          <cell r="F8247" t="str">
            <v>DS. 006-2016-PRODUCE</v>
          </cell>
        </row>
        <row r="8248">
          <cell r="B8248">
            <v>32749</v>
          </cell>
          <cell r="C8248" t="str">
            <v>LUZ DE CRISTO</v>
          </cell>
          <cell r="D8248" t="str">
            <v>TA-32749-BM</v>
          </cell>
          <cell r="E8248" t="str">
            <v>GOMEZ MATIAS ROSA MARIBEL</v>
          </cell>
          <cell r="F8248" t="str">
            <v>ARTESANAL</v>
          </cell>
        </row>
        <row r="8249">
          <cell r="B8249">
            <v>32751</v>
          </cell>
          <cell r="C8249" t="str">
            <v>SE LA PEDI A JEHOVA</v>
          </cell>
          <cell r="D8249" t="str">
            <v>TA-32751-BM</v>
          </cell>
          <cell r="E8249" t="str">
            <v>BAYONA FIESTAS OSCAR ;BAYONA RUMICHE JHONY JARI ;BAYONA RUMICHE OSCAR</v>
          </cell>
          <cell r="F8249" t="str">
            <v>ARTESANAL</v>
          </cell>
        </row>
        <row r="8250">
          <cell r="B8250">
            <v>32755</v>
          </cell>
          <cell r="C8250" t="str">
            <v>PISPIO</v>
          </cell>
          <cell r="D8250" t="str">
            <v>SY-32755-BM</v>
          </cell>
          <cell r="E8250" t="str">
            <v>CACERES CHILON WALTER JAIME</v>
          </cell>
          <cell r="F8250" t="str">
            <v>ARTESANAL</v>
          </cell>
        </row>
        <row r="8251">
          <cell r="B8251">
            <v>32756</v>
          </cell>
          <cell r="C8251" t="str">
            <v>BENDICION DE CRISTO</v>
          </cell>
          <cell r="D8251" t="str">
            <v>SY-32756-BM</v>
          </cell>
          <cell r="E8251" t="str">
            <v>ROLDAN SILVA JULIO ANTONIO</v>
          </cell>
          <cell r="F8251" t="str">
            <v>DECRETO LEGISLATIVO Nº1273</v>
          </cell>
        </row>
        <row r="8252">
          <cell r="B8252">
            <v>32758</v>
          </cell>
          <cell r="C8252" t="str">
            <v>MARBELLA I</v>
          </cell>
          <cell r="D8252" t="str">
            <v>SY-32758-BM</v>
          </cell>
          <cell r="E8252" t="str">
            <v>AZABACHE HUAMANCHUMO ROXANA MARIANELA</v>
          </cell>
          <cell r="F8252" t="str">
            <v>ARTESANAL</v>
          </cell>
        </row>
        <row r="8253">
          <cell r="B8253">
            <v>32760</v>
          </cell>
          <cell r="C8253" t="str">
            <v>JESUS DEL GRAN PODER</v>
          </cell>
          <cell r="D8253" t="str">
            <v>ZS-32760-BM</v>
          </cell>
          <cell r="E8253" t="str">
            <v>RUMICHE PINGO DANIEL ARTURO</v>
          </cell>
          <cell r="F8253" t="str">
            <v>DECRETO LEGISLATIVO Nº1273</v>
          </cell>
        </row>
        <row r="8254">
          <cell r="B8254">
            <v>32775</v>
          </cell>
          <cell r="C8254" t="str">
            <v>MI MAGDALENA</v>
          </cell>
          <cell r="D8254" t="str">
            <v>SY-32775-BM</v>
          </cell>
          <cell r="E8254" t="str">
            <v>SUCLUPE PISCOYA VICTOR</v>
          </cell>
          <cell r="F8254" t="str">
            <v>ARTESANAL</v>
          </cell>
        </row>
        <row r="8255">
          <cell r="B8255">
            <v>32780</v>
          </cell>
          <cell r="C8255" t="str">
            <v>JOHAN HANS</v>
          </cell>
          <cell r="D8255" t="str">
            <v>SY-32780-BM</v>
          </cell>
          <cell r="E8255" t="str">
            <v>FIESTAS PINGO JOSE DEL CARMEN</v>
          </cell>
          <cell r="F8255" t="str">
            <v>DECRETO LEGISLATIVO Nº1273</v>
          </cell>
        </row>
        <row r="8256">
          <cell r="B8256">
            <v>32781</v>
          </cell>
          <cell r="C8256" t="str">
            <v>ISABEL LEONARDO</v>
          </cell>
          <cell r="D8256" t="str">
            <v>SY-32781-BM</v>
          </cell>
          <cell r="E8256" t="str">
            <v>SEMINARIO MU?Z JHONY WILMAR</v>
          </cell>
          <cell r="F8256" t="str">
            <v>ARTESANAL</v>
          </cell>
        </row>
        <row r="8257">
          <cell r="B8257">
            <v>32788</v>
          </cell>
          <cell r="C8257" t="str">
            <v>NI? ADRIAN</v>
          </cell>
          <cell r="D8257" t="str">
            <v>ZS-32788-BM</v>
          </cell>
          <cell r="E8257" t="str">
            <v>MI?N ARMANZA WILMER ALBERTO</v>
          </cell>
          <cell r="F8257" t="str">
            <v>DECRETO LEGISLATIVO Nº1273</v>
          </cell>
        </row>
        <row r="8258">
          <cell r="B8258">
            <v>32791</v>
          </cell>
          <cell r="C8258" t="str">
            <v>ERNESTO VENTURA I</v>
          </cell>
          <cell r="D8258" t="str">
            <v>ZS-32791-BM</v>
          </cell>
          <cell r="E8258" t="str">
            <v>HUERTAS GARRIDO MERCEDES FRANCISCA</v>
          </cell>
          <cell r="F8258" t="str">
            <v>DECRETO LEGISLATIVO Nº1273</v>
          </cell>
        </row>
        <row r="8259">
          <cell r="B8259">
            <v>32792</v>
          </cell>
          <cell r="C8259" t="str">
            <v>ARONCITO TOURS</v>
          </cell>
          <cell r="D8259" t="str">
            <v>CE-32792-BM</v>
          </cell>
          <cell r="E8259" t="str">
            <v>ACU? ROMERO FREDDY MATILDO</v>
          </cell>
          <cell r="F8259" t="str">
            <v>DECRETO LEGISLATIVO Nº1273</v>
          </cell>
        </row>
        <row r="8260">
          <cell r="B8260">
            <v>32795</v>
          </cell>
          <cell r="C8260" t="str">
            <v>SENOVIA</v>
          </cell>
          <cell r="D8260" t="str">
            <v>SE-32795-BM</v>
          </cell>
          <cell r="E8260" t="str">
            <v>CASTILLO TALAVERA JUAN</v>
          </cell>
          <cell r="F8260" t="str">
            <v>DECRETO LEGISLATIVO Nº1273</v>
          </cell>
        </row>
        <row r="8261">
          <cell r="B8261">
            <v>32800</v>
          </cell>
          <cell r="C8261" t="str">
            <v>LUANA NICOL</v>
          </cell>
          <cell r="D8261" t="str">
            <v>CE-32800-BM</v>
          </cell>
          <cell r="E8261" t="str">
            <v>LAVERIAN SANCHEZ ERIKA PAOLA</v>
          </cell>
          <cell r="F8261" t="str">
            <v>DECRETO LEGISLATIVO Nº1273</v>
          </cell>
        </row>
        <row r="8262">
          <cell r="B8262">
            <v>32817</v>
          </cell>
          <cell r="C8262" t="str">
            <v>VICTOR RAUL</v>
          </cell>
          <cell r="D8262" t="str">
            <v>ZS-32817-BM</v>
          </cell>
          <cell r="E8262" t="str">
            <v>RAMIREZ RUIZ VICTOR RAUL</v>
          </cell>
          <cell r="F8262" t="str">
            <v>DECRETO LEGISLATIVO Nº1273</v>
          </cell>
        </row>
        <row r="8263">
          <cell r="B8263">
            <v>32822</v>
          </cell>
          <cell r="C8263" t="str">
            <v>DANITSA Y JORGE</v>
          </cell>
          <cell r="D8263" t="str">
            <v>ZS-.32822-BM</v>
          </cell>
          <cell r="E8263" t="str">
            <v>OLAYA SUAREZ JORGE EDUARDO</v>
          </cell>
          <cell r="F8263" t="str">
            <v>DECRETO LEGISLATIVO Nº1273</v>
          </cell>
        </row>
        <row r="8264">
          <cell r="B8264">
            <v>32835</v>
          </cell>
          <cell r="C8264" t="str">
            <v>GERAL NICOLE II</v>
          </cell>
          <cell r="D8264" t="str">
            <v>CE-32835-BM</v>
          </cell>
          <cell r="E8264" t="str">
            <v>VILCA POLO DAVID MICHEL</v>
          </cell>
          <cell r="F8264" t="str">
            <v>DECRETO LEGISLATIVO Nº1273</v>
          </cell>
        </row>
        <row r="8265">
          <cell r="B8265">
            <v>32837</v>
          </cell>
          <cell r="C8265" t="str">
            <v>GERAL NICOLE</v>
          </cell>
          <cell r="D8265" t="str">
            <v>CE-32837-BM</v>
          </cell>
          <cell r="E8265" t="str">
            <v>VILCA POLO DAVID MICHEL</v>
          </cell>
          <cell r="F8265" t="str">
            <v>DECRETO LEGISLATIVO Nº1273</v>
          </cell>
        </row>
        <row r="8266">
          <cell r="B8266">
            <v>32839</v>
          </cell>
          <cell r="C8266" t="str">
            <v>EMANUEL</v>
          </cell>
          <cell r="D8266" t="str">
            <v>CE-32839-BM</v>
          </cell>
          <cell r="E8266" t="str">
            <v>ROJAS PE? SEGUNDO RUFINO</v>
          </cell>
          <cell r="F8266" t="str">
            <v>DECRETO LEGISLATIVO Nº1273</v>
          </cell>
        </row>
        <row r="8267">
          <cell r="B8267">
            <v>32854</v>
          </cell>
          <cell r="C8267" t="str">
            <v>CRISTOFER</v>
          </cell>
          <cell r="D8267" t="str">
            <v>MO-32854-BM</v>
          </cell>
          <cell r="E8267" t="str">
            <v>CUYA ESPINOZA VILMA</v>
          </cell>
          <cell r="F8267" t="str">
            <v>DECRETO LEGISLATIVO Nº1273</v>
          </cell>
        </row>
        <row r="8268">
          <cell r="B8268">
            <v>32860</v>
          </cell>
          <cell r="C8268" t="str">
            <v>ANDRES Y JESUS</v>
          </cell>
          <cell r="D8268" t="str">
            <v>ZS-32860-BM</v>
          </cell>
          <cell r="E8268" t="str">
            <v>RODRIGUEZ PALAS JOSE</v>
          </cell>
          <cell r="F8268" t="str">
            <v>DECRETO LEGISLATIVO Nº1273</v>
          </cell>
        </row>
        <row r="8269">
          <cell r="B8269">
            <v>32874</v>
          </cell>
          <cell r="C8269" t="str">
            <v>SAN PABLO</v>
          </cell>
          <cell r="D8269" t="str">
            <v>PT-32874-BM</v>
          </cell>
          <cell r="E8269" t="str">
            <v>GONZALES ROSILLO PABLO CESAR</v>
          </cell>
          <cell r="F8269" t="str">
            <v>MENOR ESCALA</v>
          </cell>
        </row>
        <row r="8270">
          <cell r="B8270">
            <v>32881</v>
          </cell>
          <cell r="C8270" t="str">
            <v>PABLO Y TERESA</v>
          </cell>
          <cell r="D8270" t="str">
            <v>CO-32881-BM</v>
          </cell>
          <cell r="E8270" t="str">
            <v>FLORIAN ZEVALLOS ERICK</v>
          </cell>
          <cell r="F8270" t="str">
            <v>DECRETO LEGISLATIVO Nº1273</v>
          </cell>
        </row>
        <row r="8271">
          <cell r="B8271">
            <v>32886</v>
          </cell>
          <cell r="C8271" t="str">
            <v>ADRIANO EL EMPERADOR</v>
          </cell>
          <cell r="D8271" t="str">
            <v>CO-32886-BM</v>
          </cell>
          <cell r="E8271" t="str">
            <v>MENDEZ CARBAJAL MIGUEL ANGEL</v>
          </cell>
          <cell r="F8271" t="str">
            <v>DECRETO LEGISLATIVO Nº1273</v>
          </cell>
        </row>
        <row r="8272">
          <cell r="B8272">
            <v>32887</v>
          </cell>
          <cell r="C8272" t="str">
            <v>ADRIANO EL EMPERADOR III</v>
          </cell>
          <cell r="D8272" t="str">
            <v>CO-32887-BM</v>
          </cell>
          <cell r="E8272" t="str">
            <v>MENDEZ CARBAJAL MIGUEL ANGEL</v>
          </cell>
          <cell r="F8272" t="str">
            <v>DECRETO LEGISLATIVO Nº1273</v>
          </cell>
        </row>
        <row r="8273">
          <cell r="B8273">
            <v>32888</v>
          </cell>
          <cell r="C8273" t="str">
            <v>ADRIANO EL EMPERADOR II</v>
          </cell>
          <cell r="D8273" t="str">
            <v>CO-32888-BM</v>
          </cell>
          <cell r="E8273" t="str">
            <v>MENDEZ CARBAJAL MIGUEL ANGEL</v>
          </cell>
          <cell r="F8273" t="str">
            <v>DECRETO LEGISLATIVO Nº1273</v>
          </cell>
        </row>
        <row r="8274">
          <cell r="B8274">
            <v>32892</v>
          </cell>
          <cell r="C8274" t="str">
            <v>EL PODER DE DIOS</v>
          </cell>
          <cell r="D8274" t="str">
            <v>ZS-32892-BM</v>
          </cell>
          <cell r="E8274" t="str">
            <v>HERRERA DELGADO JUAN DOMINGO</v>
          </cell>
          <cell r="F8274" t="str">
            <v>DECRETO LEGISLATIVO Nº1273</v>
          </cell>
        </row>
        <row r="8275">
          <cell r="B8275">
            <v>32893</v>
          </cell>
          <cell r="C8275" t="str">
            <v>CARLOS</v>
          </cell>
          <cell r="D8275" t="str">
            <v>ZS-32893-BM</v>
          </cell>
          <cell r="E8275" t="str">
            <v>CORONADO ESPINOZA OTILIO</v>
          </cell>
          <cell r="F8275" t="str">
            <v>DECRETO LEGISLATIVO Nº1273</v>
          </cell>
        </row>
        <row r="8276">
          <cell r="B8276">
            <v>32894</v>
          </cell>
          <cell r="C8276" t="str">
            <v>MI ELENA</v>
          </cell>
          <cell r="D8276" t="str">
            <v>ZS-32894-BM</v>
          </cell>
          <cell r="E8276" t="str">
            <v>CRUZ DE PE? ELENA</v>
          </cell>
          <cell r="F8276" t="str">
            <v>DECRETO LEGISLATIVO Nº1273</v>
          </cell>
        </row>
        <row r="8277">
          <cell r="B8277">
            <v>32895</v>
          </cell>
          <cell r="C8277" t="str">
            <v>MI SAN PEDRO</v>
          </cell>
          <cell r="D8277" t="str">
            <v>ZS-32895-BM</v>
          </cell>
          <cell r="E8277" t="str">
            <v>MI?N OLAYA CARLOS ALBERTO</v>
          </cell>
          <cell r="F8277" t="str">
            <v>DECRETO LEGISLATIVO Nº1273</v>
          </cell>
        </row>
        <row r="8278">
          <cell r="B8278">
            <v>32896</v>
          </cell>
          <cell r="C8278" t="str">
            <v>MI TERESITA MARIBEL</v>
          </cell>
          <cell r="D8278" t="str">
            <v>ZS-32896-BM</v>
          </cell>
          <cell r="E8278" t="str">
            <v>PERALTA HENCKELL SANTIAGO</v>
          </cell>
          <cell r="F8278" t="str">
            <v>DECRETO LEGISLATIVO Nº1273</v>
          </cell>
        </row>
        <row r="8279">
          <cell r="B8279">
            <v>32898</v>
          </cell>
          <cell r="C8279" t="str">
            <v>MI CECI I</v>
          </cell>
          <cell r="D8279" t="str">
            <v>ZS-32898-BM</v>
          </cell>
          <cell r="E8279" t="str">
            <v>CHAPO?N RIVERA JORGE LUIS</v>
          </cell>
          <cell r="F8279" t="str">
            <v>DECRETO LEGISLATIVO Nº1273</v>
          </cell>
        </row>
        <row r="8280">
          <cell r="B8280">
            <v>32901</v>
          </cell>
          <cell r="C8280" t="str">
            <v>JUNIOR</v>
          </cell>
          <cell r="D8280" t="str">
            <v>CO-32901-BM</v>
          </cell>
          <cell r="E8280" t="str">
            <v>SIANCAS VIVANCO SEGUNDO EUSEBIO</v>
          </cell>
          <cell r="F8280" t="str">
            <v>DECRETO LEGISLATIVO Nº1273</v>
          </cell>
        </row>
        <row r="8281">
          <cell r="B8281">
            <v>32903</v>
          </cell>
          <cell r="C8281" t="str">
            <v>FLIPPER III</v>
          </cell>
          <cell r="D8281" t="str">
            <v>CO-32903-BM</v>
          </cell>
          <cell r="E8281" t="str">
            <v>FARROMEQUE RICALDI ALBERTO ALCIDES</v>
          </cell>
          <cell r="F8281" t="str">
            <v>DECRETO LEGISLATIVO Nº1273</v>
          </cell>
        </row>
        <row r="8282">
          <cell r="B8282">
            <v>32906</v>
          </cell>
          <cell r="C8282" t="str">
            <v>FLIPPER II</v>
          </cell>
          <cell r="D8282" t="str">
            <v>CO-32906-BM</v>
          </cell>
          <cell r="E8282" t="str">
            <v>FARROMEQUE RICALDI ALBERTO ALCIDES</v>
          </cell>
          <cell r="F8282" t="str">
            <v>DECRETO LEGISLATIVO Nº1273</v>
          </cell>
        </row>
        <row r="8283">
          <cell r="B8283">
            <v>32907</v>
          </cell>
          <cell r="C8283" t="str">
            <v>BENDICION DE DIOS</v>
          </cell>
          <cell r="D8283" t="str">
            <v>ZS-32907-BM</v>
          </cell>
          <cell r="E8283" t="str">
            <v>SUAREZ MINBELA WALTER RENEE</v>
          </cell>
          <cell r="F8283" t="str">
            <v>DECRETO LEGISLATIVO Nº1273</v>
          </cell>
        </row>
        <row r="8284">
          <cell r="B8284">
            <v>32910</v>
          </cell>
          <cell r="C8284" t="str">
            <v>YUDITH</v>
          </cell>
          <cell r="D8284" t="str">
            <v>ZS-32910-BM</v>
          </cell>
          <cell r="E8284" t="str">
            <v>MOGOLLON MATAMORO YUDITH</v>
          </cell>
          <cell r="F8284" t="str">
            <v>DECRETO LEGISLATIVO Nº1273</v>
          </cell>
        </row>
        <row r="8285">
          <cell r="B8285">
            <v>32917</v>
          </cell>
          <cell r="C8285" t="str">
            <v>JOGER</v>
          </cell>
          <cell r="D8285" t="str">
            <v>ZS-32917-BM</v>
          </cell>
          <cell r="E8285" t="str">
            <v>SUNCION SIANCAS TEOFILO WILFREDO</v>
          </cell>
          <cell r="F8285" t="str">
            <v>DECRETO LEGISLATIVO Nº1273</v>
          </cell>
        </row>
        <row r="8286">
          <cell r="B8286">
            <v>32918</v>
          </cell>
          <cell r="C8286" t="str">
            <v>GUIAME SE?R CAUTIVO</v>
          </cell>
          <cell r="D8286" t="str">
            <v>TA-32918-BM</v>
          </cell>
          <cell r="E8286" t="str">
            <v>ANTON FIESTAS MARITZA CANDELARIA</v>
          </cell>
          <cell r="F8286" t="str">
            <v>ARTESANAL</v>
          </cell>
        </row>
        <row r="8287">
          <cell r="B8287">
            <v>32920</v>
          </cell>
          <cell r="C8287" t="str">
            <v>SOL RADIENTE</v>
          </cell>
          <cell r="D8287" t="str">
            <v>TA-32920-BM</v>
          </cell>
          <cell r="E8287" t="str">
            <v>QUEREVALU PINGO ERNESTO</v>
          </cell>
          <cell r="F8287" t="str">
            <v>DS. 006-2016-PRODUCE</v>
          </cell>
        </row>
        <row r="8288">
          <cell r="B8288">
            <v>32922</v>
          </cell>
          <cell r="C8288" t="str">
            <v>POR AMOR AL SE?R</v>
          </cell>
          <cell r="D8288" t="str">
            <v>TA-32922-BM</v>
          </cell>
          <cell r="E8288" t="str">
            <v>QUEREVALU PANTA SANTOS PEDRO</v>
          </cell>
          <cell r="F8288" t="str">
            <v>DS. 006-2016-PRODUCE</v>
          </cell>
        </row>
        <row r="8289">
          <cell r="B8289">
            <v>32923</v>
          </cell>
          <cell r="C8289" t="str">
            <v>SIEMPRE TRIUNFADOR III</v>
          </cell>
          <cell r="D8289" t="str">
            <v>TA-32923-BM</v>
          </cell>
          <cell r="E8289" t="str">
            <v>PACHECO SEMINARIO DE BORGO ETELVINA DEL ROSARIO</v>
          </cell>
          <cell r="F8289" t="str">
            <v>ARTESANAL</v>
          </cell>
        </row>
        <row r="8290">
          <cell r="B8290">
            <v>32925</v>
          </cell>
          <cell r="C8290" t="str">
            <v>MI SAYURI</v>
          </cell>
          <cell r="D8290" t="str">
            <v>ZS-32925-BM</v>
          </cell>
          <cell r="E8290" t="str">
            <v>PRECIADO ZARATE CRESPIN</v>
          </cell>
          <cell r="F8290" t="str">
            <v>DECRETO LEGISLATIVO Nº1273</v>
          </cell>
        </row>
        <row r="8291">
          <cell r="B8291">
            <v>32926</v>
          </cell>
          <cell r="C8291" t="str">
            <v>DIVINO JESUS</v>
          </cell>
          <cell r="D8291" t="str">
            <v>TA-32926-BM</v>
          </cell>
          <cell r="E8291" t="str">
            <v>PURIZACA ALVAREZ GONZALO</v>
          </cell>
          <cell r="F8291" t="str">
            <v>DS. 006-2016-PRODUCE</v>
          </cell>
        </row>
        <row r="8292">
          <cell r="B8292">
            <v>32937</v>
          </cell>
          <cell r="C8292" t="str">
            <v>JOSE ISRAEL 3</v>
          </cell>
          <cell r="D8292" t="str">
            <v>PL-32937-BM</v>
          </cell>
          <cell r="E8292" t="str">
            <v>GUZMAN CUSTODIO JOSE DONISIO</v>
          </cell>
          <cell r="F8292" t="str">
            <v>ARTESANAL</v>
          </cell>
        </row>
        <row r="8293">
          <cell r="B8293">
            <v>32946</v>
          </cell>
          <cell r="C8293" t="str">
            <v>MI ANGELITO VI</v>
          </cell>
          <cell r="D8293" t="str">
            <v>TA-32946-BM</v>
          </cell>
          <cell r="E8293" t="str">
            <v>FIESTAS PURIZACA ANGEL</v>
          </cell>
          <cell r="F8293" t="str">
            <v>DS. 006-2016-PRODUCE</v>
          </cell>
        </row>
        <row r="8294">
          <cell r="B8294">
            <v>32949</v>
          </cell>
          <cell r="C8294" t="str">
            <v>VIOLETA GUISELA 1</v>
          </cell>
          <cell r="D8294" t="str">
            <v>PL-32949-BM</v>
          </cell>
          <cell r="E8294" t="str">
            <v>RODAS MORI HUBERT CAMILO</v>
          </cell>
          <cell r="F8294" t="str">
            <v>ARTESANAL</v>
          </cell>
        </row>
        <row r="8295">
          <cell r="B8295">
            <v>32958</v>
          </cell>
          <cell r="C8295" t="str">
            <v>CRISTO ES MI REY</v>
          </cell>
          <cell r="D8295" t="str">
            <v>TA-32958-BM</v>
          </cell>
          <cell r="E8295" t="str">
            <v>ALVAREZ QUEREVALU JOSE</v>
          </cell>
          <cell r="F8295" t="str">
            <v>DS. 006-2016-PRODUCE</v>
          </cell>
        </row>
        <row r="8296">
          <cell r="B8296">
            <v>32964</v>
          </cell>
          <cell r="C8296" t="str">
            <v>PODER DE JESUS I</v>
          </cell>
          <cell r="D8296" t="str">
            <v>PL-32964-BM</v>
          </cell>
          <cell r="E8296" t="str">
            <v>FIESTAS CACHAY JOSE LUIS</v>
          </cell>
          <cell r="F8296" t="str">
            <v>ARTESANAL</v>
          </cell>
        </row>
        <row r="8297">
          <cell r="B8297">
            <v>32970</v>
          </cell>
          <cell r="C8297" t="str">
            <v>VOLUNTAD DE DIOS II</v>
          </cell>
          <cell r="D8297" t="str">
            <v>PL-32970-BM</v>
          </cell>
          <cell r="E8297" t="str">
            <v>CUELLAR MALACHE YRMA</v>
          </cell>
          <cell r="F8297" t="str">
            <v>ARTESANAL</v>
          </cell>
        </row>
        <row r="8298">
          <cell r="B8298">
            <v>32972</v>
          </cell>
          <cell r="C8298" t="str">
            <v>SIEMPRE TRIUNFADOR IV</v>
          </cell>
          <cell r="D8298" t="str">
            <v>TA-32972-BM</v>
          </cell>
          <cell r="E8298" t="str">
            <v>PACHECO SEMINARIO DE BORGO ETELVINA DEL ROSARIO</v>
          </cell>
          <cell r="F8298" t="str">
            <v>ARTESANAL</v>
          </cell>
        </row>
        <row r="8299">
          <cell r="B8299">
            <v>32974</v>
          </cell>
          <cell r="C8299" t="str">
            <v>JUAN ALBERTO</v>
          </cell>
          <cell r="D8299" t="str">
            <v>TA-32974-BM</v>
          </cell>
          <cell r="E8299" t="str">
            <v>GALAN PURIZACA DOMINGO</v>
          </cell>
          <cell r="F8299" t="str">
            <v>DS. 006-2016-PRODUCE</v>
          </cell>
        </row>
        <row r="8300">
          <cell r="B8300">
            <v>32978</v>
          </cell>
          <cell r="C8300" t="str">
            <v>SIEMPRE SAN LUIS</v>
          </cell>
          <cell r="D8300" t="str">
            <v>TA-32978-BM</v>
          </cell>
          <cell r="E8300" t="str">
            <v>MARTINEZ CALDERON HERNAN ;MARTINEZ CALDERON JUAN ;MARTINEZ CALDERON JULIO CESAR</v>
          </cell>
          <cell r="F8300" t="str">
            <v>ARTESANAL</v>
          </cell>
        </row>
        <row r="8301">
          <cell r="B8301">
            <v>32979</v>
          </cell>
          <cell r="C8301" t="str">
            <v>SE?R DE LA AGONIA</v>
          </cell>
          <cell r="D8301" t="str">
            <v>TA-32979-BM</v>
          </cell>
          <cell r="E8301" t="str">
            <v>VITE CHUNGA CALIXTO</v>
          </cell>
          <cell r="F8301" t="str">
            <v>ARTESANAL</v>
          </cell>
        </row>
        <row r="8302">
          <cell r="B8302">
            <v>32980</v>
          </cell>
          <cell r="C8302" t="str">
            <v>DON SANTOS</v>
          </cell>
          <cell r="D8302" t="str">
            <v>PT-32980-BM</v>
          </cell>
          <cell r="E8302" t="str">
            <v>QUEREVALU CHERRES JOSE SANTOS</v>
          </cell>
          <cell r="F8302" t="str">
            <v>ARTESANAL</v>
          </cell>
        </row>
        <row r="8303">
          <cell r="B8303">
            <v>32981</v>
          </cell>
          <cell r="C8303" t="str">
            <v>JESUS MI SALVADOR</v>
          </cell>
          <cell r="D8303" t="str">
            <v>TA-32981-BM</v>
          </cell>
          <cell r="E8303" t="str">
            <v>PURIZACA PAZO CARLOS ALBERTO</v>
          </cell>
          <cell r="F8303" t="str">
            <v>DECRETO LEGISLATIVO Nº1273</v>
          </cell>
        </row>
        <row r="8304">
          <cell r="B8304">
            <v>32983</v>
          </cell>
          <cell r="C8304" t="str">
            <v>MI ESPERANZA</v>
          </cell>
          <cell r="D8304" t="str">
            <v>TA-32983-BM</v>
          </cell>
          <cell r="E8304" t="str">
            <v>FIESTAS PAIVA SANTOS GERVACIO</v>
          </cell>
          <cell r="F8304" t="str">
            <v>DS. 006-2016-PRODUCE</v>
          </cell>
        </row>
        <row r="8305">
          <cell r="B8305">
            <v>32989</v>
          </cell>
          <cell r="C8305" t="str">
            <v>SIEMPRE DON ANACLETO</v>
          </cell>
          <cell r="D8305" t="str">
            <v>PT-32989-BM</v>
          </cell>
          <cell r="E8305" t="str">
            <v>PANTA QUEREVALU ROBERTO CARLOS</v>
          </cell>
          <cell r="F8305" t="str">
            <v>DS. 006-2016-PRODUCE</v>
          </cell>
        </row>
        <row r="8306">
          <cell r="B8306">
            <v>33006</v>
          </cell>
          <cell r="C8306" t="str">
            <v>HAGEO CON CRISTO</v>
          </cell>
          <cell r="D8306" t="str">
            <v>TA-33006-BM</v>
          </cell>
          <cell r="E8306" t="str">
            <v>FIESTAS ALVAREZ DANTON ALEXANDER</v>
          </cell>
          <cell r="F8306" t="str">
            <v>DS. 006-2016-PRODUCE</v>
          </cell>
        </row>
        <row r="8307">
          <cell r="B8307">
            <v>33009</v>
          </cell>
          <cell r="C8307" t="str">
            <v>JEHOVA PODEROSO GIGANTE II</v>
          </cell>
          <cell r="D8307" t="str">
            <v>TA-33009-BM</v>
          </cell>
          <cell r="E8307" t="str">
            <v>ALVAREZ SANCHEZ JUAN PABLO</v>
          </cell>
          <cell r="F8307" t="str">
            <v>DS. 006-2016-PRODUCE</v>
          </cell>
        </row>
        <row r="8308">
          <cell r="B8308">
            <v>33012</v>
          </cell>
          <cell r="C8308" t="str">
            <v>DON MIGUEL</v>
          </cell>
          <cell r="D8308" t="str">
            <v>TA-33012-BM</v>
          </cell>
          <cell r="E8308" t="str">
            <v>ARROYO DE CHIRRE HILDA RAMOS ;CHIRRE VARGAS LUIS ANTONIO</v>
          </cell>
          <cell r="F8308" t="str">
            <v>DECRETO LEGISLATIVO Nº1273</v>
          </cell>
        </row>
        <row r="8309">
          <cell r="B8309">
            <v>33014</v>
          </cell>
          <cell r="C8309" t="str">
            <v>EMANUEL</v>
          </cell>
          <cell r="D8309" t="str">
            <v>ZS-33014-BM</v>
          </cell>
          <cell r="E8309" t="str">
            <v>CALERO CESPEDES GLADYS MARLENE</v>
          </cell>
          <cell r="F8309" t="str">
            <v>DECRETO LEGISLATIVO Nº1273</v>
          </cell>
        </row>
        <row r="8310">
          <cell r="B8310">
            <v>33022</v>
          </cell>
          <cell r="C8310" t="str">
            <v>GUIAME ESPIRITU DE DIOS</v>
          </cell>
          <cell r="D8310" t="str">
            <v>TA-33022-BM</v>
          </cell>
          <cell r="E8310" t="str">
            <v>PANTA YENQUE JUAN AUGUSTO</v>
          </cell>
          <cell r="F8310" t="str">
            <v>DECRETO LEGISLATIVO Nº1273</v>
          </cell>
        </row>
        <row r="8311">
          <cell r="B8311">
            <v>33023</v>
          </cell>
          <cell r="C8311" t="str">
            <v>CRISTO MI REDENTOR</v>
          </cell>
          <cell r="D8311" t="str">
            <v>ZS-33023-BM</v>
          </cell>
          <cell r="E8311" t="str">
            <v>ALVAREZ PURIZACA ROMULO</v>
          </cell>
          <cell r="F8311" t="str">
            <v>DECRETO LEGISLATIVO Nº1273</v>
          </cell>
        </row>
        <row r="8312">
          <cell r="B8312">
            <v>33033</v>
          </cell>
          <cell r="C8312" t="str">
            <v>LIBERTAD</v>
          </cell>
          <cell r="D8312" t="str">
            <v>SY-33033-BM</v>
          </cell>
          <cell r="E8312" t="str">
            <v>GARCIA QUISPE PABLO MERARDO</v>
          </cell>
          <cell r="F8312" t="str">
            <v>DECRETO LEGISLATIVO Nº1273</v>
          </cell>
        </row>
        <row r="8313">
          <cell r="B8313">
            <v>33034</v>
          </cell>
          <cell r="C8313" t="str">
            <v>MI FRANCESKA</v>
          </cell>
          <cell r="D8313" t="str">
            <v>ZS-33034-BM</v>
          </cell>
          <cell r="E8313" t="str">
            <v>ORTIZ MENDOZA EDUARDO</v>
          </cell>
          <cell r="F8313" t="str">
            <v>DECRETO LEGISLATIVO Nº1273</v>
          </cell>
        </row>
        <row r="8314">
          <cell r="B8314">
            <v>33036</v>
          </cell>
          <cell r="C8314" t="str">
            <v>MI LINDO CAUTIVO</v>
          </cell>
          <cell r="D8314" t="str">
            <v>TA-33036-BM</v>
          </cell>
          <cell r="E8314" t="str">
            <v>WANCHENG CASTRO DE CORDOVA LIDIA</v>
          </cell>
          <cell r="F8314" t="str">
            <v>ARTESANAL</v>
          </cell>
        </row>
        <row r="8315">
          <cell r="B8315">
            <v>33037</v>
          </cell>
          <cell r="C8315" t="str">
            <v>JESUS ES MI GUIA</v>
          </cell>
          <cell r="D8315" t="str">
            <v>ZS-33037-BM</v>
          </cell>
          <cell r="E8315" t="str">
            <v>ORTIZ MENDOZA LUCIANO</v>
          </cell>
          <cell r="F8315" t="str">
            <v>DECRETO LEGISLATIVO Nº1273</v>
          </cell>
        </row>
        <row r="8316">
          <cell r="B8316">
            <v>33038</v>
          </cell>
          <cell r="C8316" t="str">
            <v>MIRELY ABDIEL</v>
          </cell>
          <cell r="D8316" t="str">
            <v>IO-33038-BM</v>
          </cell>
          <cell r="E8316" t="str">
            <v>DIAZ CORE YONATHAN JESUS ;OVIEDO CHAMBI MIRELY JULISSA</v>
          </cell>
          <cell r="F8316" t="str">
            <v>ARTESANAL</v>
          </cell>
        </row>
        <row r="8317">
          <cell r="B8317">
            <v>33039</v>
          </cell>
          <cell r="C8317" t="str">
            <v>AARON Y REYINALDO</v>
          </cell>
          <cell r="D8317" t="str">
            <v>ZS-33039-BM</v>
          </cell>
          <cell r="E8317" t="str">
            <v>GALAN JUVENTUD JUAN FRANCISCO</v>
          </cell>
          <cell r="F8317" t="str">
            <v>DECRETO LEGISLATIVO Nº1273</v>
          </cell>
        </row>
        <row r="8318">
          <cell r="B8318">
            <v>33040</v>
          </cell>
          <cell r="C8318" t="str">
            <v>KAORI DE LOS ANGELES</v>
          </cell>
          <cell r="D8318" t="str">
            <v>SY-33040-BM</v>
          </cell>
          <cell r="E8318" t="str">
            <v>SOLAR CRUZ LUIS ENRIQUE</v>
          </cell>
          <cell r="F8318" t="str">
            <v>ARTESANAL</v>
          </cell>
        </row>
        <row r="8319">
          <cell r="B8319">
            <v>33041</v>
          </cell>
          <cell r="C8319" t="str">
            <v>MI ROSITA</v>
          </cell>
          <cell r="D8319" t="str">
            <v>ZS-33041-BM</v>
          </cell>
          <cell r="E8319" t="str">
            <v>SOTO VILLAVICENCIO JOVANY</v>
          </cell>
          <cell r="F8319" t="str">
            <v>DECRETO LEGISLATIVO Nº1273</v>
          </cell>
        </row>
        <row r="8320">
          <cell r="B8320">
            <v>33048</v>
          </cell>
          <cell r="C8320" t="str">
            <v>DOLPHIN</v>
          </cell>
          <cell r="D8320" t="str">
            <v>ZS-33048-BM</v>
          </cell>
          <cell r="E8320" t="str">
            <v>GONZALES ZAPATA VICENTE</v>
          </cell>
          <cell r="F8320" t="str">
            <v>DECRETO LEGISLATIVO Nº1273</v>
          </cell>
        </row>
        <row r="8321">
          <cell r="B8321">
            <v>33050</v>
          </cell>
          <cell r="C8321" t="str">
            <v>ZARAI</v>
          </cell>
          <cell r="D8321" t="str">
            <v>ZS-33050-BM</v>
          </cell>
          <cell r="E8321" t="str">
            <v>ZARATE ZAPATA RICARDO</v>
          </cell>
          <cell r="F8321" t="str">
            <v>DECRETO LEGISLATIVO Nº1273</v>
          </cell>
        </row>
        <row r="8322">
          <cell r="B8322">
            <v>33052</v>
          </cell>
          <cell r="C8322" t="str">
            <v>KIKE II</v>
          </cell>
          <cell r="D8322" t="str">
            <v>SE-33052-BM</v>
          </cell>
          <cell r="E8322" t="str">
            <v>BERNAL CHIROQUE MANUEL ALBERTO</v>
          </cell>
          <cell r="F8322" t="str">
            <v>ARTESANAL</v>
          </cell>
        </row>
        <row r="8323">
          <cell r="B8323">
            <v>33053</v>
          </cell>
          <cell r="C8323" t="str">
            <v>ALICIA LICETH</v>
          </cell>
          <cell r="D8323" t="str">
            <v>ZS-33053-BM</v>
          </cell>
          <cell r="E8323" t="str">
            <v>GARCIA BALLADARES AGUSTIN</v>
          </cell>
          <cell r="F8323" t="str">
            <v>DECRETO LEGISLATIVO Nº1273</v>
          </cell>
        </row>
        <row r="8324">
          <cell r="B8324">
            <v>33069</v>
          </cell>
          <cell r="C8324" t="str">
            <v>JHAZIEL</v>
          </cell>
          <cell r="D8324" t="str">
            <v>ZS-33069-BM</v>
          </cell>
          <cell r="E8324" t="str">
            <v>BARRANZUELA GASTELU VICTOR MANUEL</v>
          </cell>
          <cell r="F8324" t="str">
            <v>DECRETO LEGISLATIVO Nº1273</v>
          </cell>
        </row>
        <row r="8325">
          <cell r="B8325">
            <v>33073</v>
          </cell>
          <cell r="C8325" t="str">
            <v>VIRGEN DE FATIMA</v>
          </cell>
          <cell r="D8325" t="str">
            <v>TA-33073-BM</v>
          </cell>
          <cell r="E8325" t="str">
            <v>QUEREVALU PERICHE FELIX</v>
          </cell>
          <cell r="F8325" t="str">
            <v>DECRETO LEGISLATIVO Nº1273</v>
          </cell>
        </row>
        <row r="8326">
          <cell r="B8326">
            <v>33074</v>
          </cell>
          <cell r="C8326" t="str">
            <v>MALU</v>
          </cell>
          <cell r="D8326" t="str">
            <v>TA-33074-BM</v>
          </cell>
          <cell r="E8326" t="str">
            <v>BAYONA ANGELES MARGOT LUCIA</v>
          </cell>
          <cell r="F8326" t="str">
            <v>ARTESANAL</v>
          </cell>
        </row>
        <row r="8327">
          <cell r="B8327">
            <v>33076</v>
          </cell>
          <cell r="C8327" t="str">
            <v>MI ATOCHE</v>
          </cell>
          <cell r="D8327" t="str">
            <v>TA-33076-BM</v>
          </cell>
          <cell r="E8327" t="str">
            <v>GORDILLO ROSA ELENA</v>
          </cell>
          <cell r="F8327" t="str">
            <v>ARTESANAL</v>
          </cell>
        </row>
        <row r="8328">
          <cell r="B8328">
            <v>33078</v>
          </cell>
          <cell r="C8328" t="str">
            <v>DIOS ES MI ESPERANZA III</v>
          </cell>
          <cell r="D8328" t="str">
            <v>TA-33078-BM</v>
          </cell>
          <cell r="E8328" t="str">
            <v>PURIZACA DE SANCHEZ SANTOS VICTORIA ;SANCHEZ PUESCAS MARCOS</v>
          </cell>
          <cell r="F8328" t="str">
            <v>ARTESANAL</v>
          </cell>
        </row>
        <row r="8329">
          <cell r="B8329">
            <v>33080</v>
          </cell>
          <cell r="C8329" t="str">
            <v>DIOS ES MI ESPERANZA I</v>
          </cell>
          <cell r="D8329" t="str">
            <v>TA-33080-BM</v>
          </cell>
          <cell r="E8329" t="str">
            <v>PURIZACA DE SANCHEZ SANTOS VICTORIA ;SANCHEZ PUESCAS MARCOS</v>
          </cell>
          <cell r="F8329" t="str">
            <v>ARTESANAL</v>
          </cell>
        </row>
        <row r="8330">
          <cell r="B8330">
            <v>33081</v>
          </cell>
          <cell r="C8330" t="str">
            <v>DIOS ES MI ESPERANZA</v>
          </cell>
          <cell r="D8330" t="str">
            <v>TA-33081-BM</v>
          </cell>
          <cell r="E8330" t="str">
            <v>SANCHEZ PUESCAS MARCOS</v>
          </cell>
          <cell r="F8330" t="str">
            <v>DS. 006-2016-PRODUCE</v>
          </cell>
        </row>
        <row r="8331">
          <cell r="B8331">
            <v>33082</v>
          </cell>
          <cell r="C8331" t="str">
            <v>AMAZONAS</v>
          </cell>
          <cell r="D8331" t="str">
            <v>TA-33082-BM</v>
          </cell>
          <cell r="E8331" t="str">
            <v>VILCHEZ SOSA VDA.DE AMAYA PETRONILA</v>
          </cell>
          <cell r="F8331" t="str">
            <v>DECRETO LEGISLATIVO Nº1273</v>
          </cell>
        </row>
        <row r="8332">
          <cell r="B8332">
            <v>33089</v>
          </cell>
          <cell r="C8332" t="str">
            <v>SOLO DIOS CON SU PODER</v>
          </cell>
          <cell r="D8332" t="str">
            <v>TA-33089-BM</v>
          </cell>
          <cell r="E8332" t="str">
            <v>CRIBILLERO ALAYO YOMAR EBER</v>
          </cell>
          <cell r="F8332" t="str">
            <v>DECRETO LEGISLATIVO Nº1273</v>
          </cell>
        </row>
        <row r="8333">
          <cell r="B8333">
            <v>33096</v>
          </cell>
          <cell r="C8333" t="str">
            <v>DIEGO GIANFRANCO</v>
          </cell>
          <cell r="D8333" t="str">
            <v>TA-33096-BM</v>
          </cell>
          <cell r="E8333" t="str">
            <v>RUIZ HERNANDEZ EDGARDO</v>
          </cell>
          <cell r="F8333" t="str">
            <v>DECRETO LEGISLATIVO Nº1273</v>
          </cell>
        </row>
        <row r="8334">
          <cell r="B8334">
            <v>33097</v>
          </cell>
          <cell r="C8334" t="str">
            <v>SUSANA I</v>
          </cell>
          <cell r="D8334" t="str">
            <v>CO-33097-BM</v>
          </cell>
          <cell r="E8334" t="str">
            <v>FRANCIA QUISPE RICARDO VICENTE</v>
          </cell>
          <cell r="F8334" t="str">
            <v>DECRETO LEGISLATIVO Nº1273</v>
          </cell>
        </row>
        <row r="8335">
          <cell r="B8335">
            <v>33099</v>
          </cell>
          <cell r="C8335" t="str">
            <v>SR. DE LOS MILAGROS</v>
          </cell>
          <cell r="D8335" t="str">
            <v>TA-33099-BM</v>
          </cell>
          <cell r="E8335" t="str">
            <v>MENA DE VALERIANO GLADYS</v>
          </cell>
          <cell r="F8335" t="str">
            <v>DECRETO LEGISLATIVO Nº1273</v>
          </cell>
        </row>
        <row r="8336">
          <cell r="B8336">
            <v>33100</v>
          </cell>
          <cell r="C8336" t="str">
            <v>CAMINO DE DIOS</v>
          </cell>
          <cell r="D8336" t="str">
            <v>TA-33100-BM</v>
          </cell>
          <cell r="E8336" t="str">
            <v>ABAD CHINCHAY JUAN ;LOPEZ CORDOVA CELIA</v>
          </cell>
          <cell r="F8336" t="str">
            <v>DECRETO LEGISLATIVO Nº1273</v>
          </cell>
        </row>
        <row r="8337">
          <cell r="B8337">
            <v>33103</v>
          </cell>
          <cell r="C8337" t="str">
            <v>SIEMPRE DO? ROSA ELVIRA</v>
          </cell>
          <cell r="D8337" t="str">
            <v>TA-33103-BM</v>
          </cell>
          <cell r="E8337" t="str">
            <v>PAZO PANTA NAZARIO ROBERTO</v>
          </cell>
          <cell r="F8337" t="str">
            <v>DS. 006-2016-PRODUCE</v>
          </cell>
        </row>
        <row r="8338">
          <cell r="B8338">
            <v>33105</v>
          </cell>
          <cell r="C8338" t="str">
            <v>AMIGO DE DIOS</v>
          </cell>
          <cell r="D8338" t="str">
            <v>ZS-33105-BM</v>
          </cell>
          <cell r="E8338" t="str">
            <v>DEDIOS MARTINEZ FILIBERTO</v>
          </cell>
          <cell r="F8338" t="str">
            <v>DECRETO LEGISLATIVO Nº1273</v>
          </cell>
        </row>
        <row r="8339">
          <cell r="B8339">
            <v>33107</v>
          </cell>
          <cell r="C8339" t="str">
            <v>CRISTO EL REY</v>
          </cell>
          <cell r="D8339" t="str">
            <v>TA-33107-BM</v>
          </cell>
          <cell r="E8339" t="str">
            <v>INGA MIRANDA ELOY FRANCISCO</v>
          </cell>
          <cell r="F8339" t="str">
            <v>DECRETO LEGISLATIVO Nº1273</v>
          </cell>
        </row>
        <row r="8340">
          <cell r="B8340">
            <v>33108</v>
          </cell>
          <cell r="C8340" t="str">
            <v>FELIPE ANDRES</v>
          </cell>
          <cell r="D8340" t="str">
            <v>TA-33108-BM</v>
          </cell>
          <cell r="E8340" t="str">
            <v>TIMANA GARCIA LUIS FELIPE</v>
          </cell>
          <cell r="F8340" t="str">
            <v>DS. 006-2016-PRODUCE</v>
          </cell>
        </row>
        <row r="8341">
          <cell r="B8341">
            <v>33116</v>
          </cell>
          <cell r="C8341" t="str">
            <v>CRISTO ES AMOR</v>
          </cell>
          <cell r="D8341" t="str">
            <v>TA-33116-BM</v>
          </cell>
          <cell r="E8341" t="str">
            <v>TUME FIESTAS LUIS RUBEN ;TUME FIESTAS LUIS RUBEN</v>
          </cell>
          <cell r="F8341" t="str">
            <v>DS. 006-2016-PRODUCE</v>
          </cell>
        </row>
        <row r="8342">
          <cell r="B8342">
            <v>33117</v>
          </cell>
          <cell r="C8342" t="str">
            <v>MI HENNER</v>
          </cell>
          <cell r="D8342" t="str">
            <v>ZS-33117-BM</v>
          </cell>
          <cell r="E8342" t="str">
            <v>GONZALES AGUILAR MARYURI LISET</v>
          </cell>
          <cell r="F8342" t="str">
            <v>ARTESANAL</v>
          </cell>
        </row>
        <row r="8343">
          <cell r="B8343">
            <v>33119</v>
          </cell>
          <cell r="C8343" t="str">
            <v>OLIMPO</v>
          </cell>
          <cell r="D8343" t="str">
            <v>TA-33119-BM</v>
          </cell>
          <cell r="E8343" t="str">
            <v>HUAMAN VINCES HIPOLITO</v>
          </cell>
          <cell r="F8343" t="str">
            <v>ARTESANAL</v>
          </cell>
        </row>
        <row r="8344">
          <cell r="B8344">
            <v>33122</v>
          </cell>
          <cell r="C8344" t="str">
            <v>JONAS</v>
          </cell>
          <cell r="D8344" t="str">
            <v>ZS-33122-BM</v>
          </cell>
          <cell r="E8344" t="str">
            <v>SERNA MARCHAN EDESMINDA ;SERNA MARCHAN FILIBERTO</v>
          </cell>
          <cell r="F8344" t="str">
            <v>DECRETO LEGISLATIVO Nº1273</v>
          </cell>
        </row>
        <row r="8345">
          <cell r="B8345">
            <v>33129</v>
          </cell>
          <cell r="C8345" t="str">
            <v>AMIGO DEL MAR I</v>
          </cell>
          <cell r="D8345" t="str">
            <v>CO-33129-BM</v>
          </cell>
          <cell r="E8345" t="str">
            <v>GONZALES ALLENDE FELIPE</v>
          </cell>
          <cell r="F8345" t="str">
            <v>ARTESANAL</v>
          </cell>
        </row>
        <row r="8346">
          <cell r="B8346">
            <v>33138</v>
          </cell>
          <cell r="C8346" t="str">
            <v>ROSA ISABEL 1</v>
          </cell>
          <cell r="D8346" t="str">
            <v>TA-33138-BM</v>
          </cell>
          <cell r="E8346" t="str">
            <v>ACOSTA CHANAME ROSA ISABEL</v>
          </cell>
          <cell r="F8346" t="str">
            <v>ARTESANAL</v>
          </cell>
        </row>
        <row r="8347">
          <cell r="B8347">
            <v>33139</v>
          </cell>
          <cell r="C8347" t="str">
            <v>LUCILA FELICITA</v>
          </cell>
          <cell r="D8347" t="str">
            <v>TA-33139-BM</v>
          </cell>
          <cell r="E8347" t="str">
            <v>QUINTANA FERNANDEZ JOSE LUIS</v>
          </cell>
          <cell r="F8347" t="str">
            <v>DECRETO LEGISLATIVO Nº1273</v>
          </cell>
        </row>
        <row r="8348">
          <cell r="B8348">
            <v>33144</v>
          </cell>
          <cell r="C8348" t="str">
            <v>EL MILAGRO DE DIOS II</v>
          </cell>
          <cell r="D8348" t="str">
            <v>TA-33144-BM</v>
          </cell>
          <cell r="E8348" t="str">
            <v>FIESTAS MORALES MARILYN ROSA ;REVOREDO SOSA JOSE ENCARNACION</v>
          </cell>
          <cell r="F8348" t="str">
            <v>ARTESANAL</v>
          </cell>
        </row>
        <row r="8349">
          <cell r="B8349">
            <v>33145</v>
          </cell>
          <cell r="C8349" t="str">
            <v>DORIS &amp; ITALA</v>
          </cell>
          <cell r="D8349" t="str">
            <v>CO-33145-BM</v>
          </cell>
          <cell r="E8349" t="str">
            <v>BRAVO QUISPE LUIS ERNESTO</v>
          </cell>
          <cell r="F8349" t="str">
            <v>DECRETO LEGISLATIVO Nº1273</v>
          </cell>
        </row>
        <row r="8350">
          <cell r="B8350">
            <v>33149</v>
          </cell>
          <cell r="C8350" t="str">
            <v>PADRE ETERNO</v>
          </cell>
          <cell r="D8350" t="str">
            <v>TA-33149-BM</v>
          </cell>
          <cell r="E8350" t="str">
            <v>CARDOZA ANASTACIO YOVANY SUGEY</v>
          </cell>
          <cell r="F8350" t="str">
            <v>DECRETO LEGISLATIVO Nº1273</v>
          </cell>
        </row>
        <row r="8351">
          <cell r="B8351">
            <v>33150</v>
          </cell>
          <cell r="C8351" t="str">
            <v>GRAN PAJATEN DOLLIBET JULISA</v>
          </cell>
          <cell r="D8351" t="str">
            <v>TA-33150-BM</v>
          </cell>
          <cell r="E8351" t="str">
            <v>CARDONA TORRES ALBA LUCIA</v>
          </cell>
          <cell r="F8351" t="str">
            <v>DECRETO LEGISLATIVO Nº1273</v>
          </cell>
        </row>
        <row r="8352">
          <cell r="B8352">
            <v>33152</v>
          </cell>
          <cell r="C8352" t="str">
            <v>SIEMPRE MI JOSE WILFREDO</v>
          </cell>
          <cell r="D8352" t="str">
            <v>TA-33152-BM</v>
          </cell>
          <cell r="E8352" t="str">
            <v>FIESTAS PAIBA PEDRO PABLO</v>
          </cell>
          <cell r="F8352" t="str">
            <v>DS. 006-2016-PRODUCE</v>
          </cell>
        </row>
        <row r="8353">
          <cell r="B8353">
            <v>33154</v>
          </cell>
          <cell r="C8353" t="str">
            <v>PERLA MERCEDES</v>
          </cell>
          <cell r="D8353" t="str">
            <v>TA-33154-CM</v>
          </cell>
          <cell r="E8353" t="str">
            <v>PUESCAS FIESTAS PERCY IVAN</v>
          </cell>
          <cell r="F8353" t="str">
            <v>DS. 006-2016-PRODUCE</v>
          </cell>
        </row>
        <row r="8354">
          <cell r="B8354">
            <v>33163</v>
          </cell>
          <cell r="C8354" t="str">
            <v>KLICEFER IV</v>
          </cell>
          <cell r="D8354" t="str">
            <v>TA-33163-BM</v>
          </cell>
          <cell r="E8354" t="str">
            <v>LOPEZ BENITES CESAR AUGUSTO</v>
          </cell>
          <cell r="F8354" t="str">
            <v>ARTESANAL</v>
          </cell>
        </row>
        <row r="8355">
          <cell r="B8355">
            <v>33184</v>
          </cell>
          <cell r="C8355" t="str">
            <v>MI JUAN NOE</v>
          </cell>
          <cell r="D8355" t="str">
            <v>TA-33184-BM</v>
          </cell>
          <cell r="E8355" t="str">
            <v>PAZO PURIZACA JOSE JESUS</v>
          </cell>
          <cell r="F8355" t="str">
            <v>DS. 006-2016-PRODUCE</v>
          </cell>
        </row>
        <row r="8356">
          <cell r="B8356">
            <v>33186</v>
          </cell>
          <cell r="C8356" t="str">
            <v>MILAGRO DE JESUS</v>
          </cell>
          <cell r="D8356" t="str">
            <v>TA-33186-BM</v>
          </cell>
          <cell r="E8356" t="str">
            <v>QUEREVALU YARLEQUE PAUL</v>
          </cell>
          <cell r="F8356" t="str">
            <v>DECRETO LEGISLATIVO Nº1273</v>
          </cell>
        </row>
        <row r="8357">
          <cell r="B8357">
            <v>33189</v>
          </cell>
          <cell r="C8357" t="str">
            <v>DOS HERMANOS</v>
          </cell>
          <cell r="D8357" t="str">
            <v>CO-33189-BM</v>
          </cell>
          <cell r="E8357" t="str">
            <v>SILES YALLICO JULIO ALEJANDRO</v>
          </cell>
          <cell r="F8357" t="str">
            <v>DECRETO LEGISLATIVO Nº1273</v>
          </cell>
        </row>
        <row r="8358">
          <cell r="B8358">
            <v>33196</v>
          </cell>
          <cell r="C8358" t="str">
            <v>MIRELLA</v>
          </cell>
          <cell r="D8358" t="str">
            <v>TA-33196-BM</v>
          </cell>
          <cell r="E8358" t="str">
            <v>LESCANO YAMUNAQUE SEGUNDO ORLANDO</v>
          </cell>
          <cell r="F8358" t="str">
            <v>ARTESANAL</v>
          </cell>
        </row>
        <row r="8359">
          <cell r="B8359">
            <v>33197</v>
          </cell>
          <cell r="C8359" t="str">
            <v>HNOS VALENCIA</v>
          </cell>
          <cell r="D8359" t="str">
            <v>TA-33197-BM</v>
          </cell>
          <cell r="E8359" t="str">
            <v>VALENCIA JULCA HUGO LUIS</v>
          </cell>
          <cell r="F8359" t="str">
            <v>ARTESANAL</v>
          </cell>
        </row>
        <row r="8360">
          <cell r="B8360">
            <v>33199</v>
          </cell>
          <cell r="C8360" t="str">
            <v>HNOS CISNEROS</v>
          </cell>
          <cell r="D8360" t="str">
            <v>TA-33199-BM</v>
          </cell>
          <cell r="E8360" t="str">
            <v>CISNEROS MONZON SANTOS ELEUTERIO</v>
          </cell>
          <cell r="F8360" t="str">
            <v>ARTESANAL</v>
          </cell>
        </row>
        <row r="8361">
          <cell r="B8361">
            <v>33200</v>
          </cell>
          <cell r="C8361" t="str">
            <v>YAFRANES</v>
          </cell>
          <cell r="D8361" t="str">
            <v>TA-33200-BM</v>
          </cell>
          <cell r="E8361" t="str">
            <v>ESPINOZA RIOS SANTOS OTINIANO</v>
          </cell>
          <cell r="F8361" t="str">
            <v>ARTESANAL</v>
          </cell>
        </row>
        <row r="8362">
          <cell r="B8362">
            <v>33201</v>
          </cell>
          <cell r="C8362" t="str">
            <v>JESUS PRINCIPE DE PAZ I</v>
          </cell>
          <cell r="D8362" t="str">
            <v>TA-33201-BM</v>
          </cell>
          <cell r="E8362" t="str">
            <v>CISNEROS MONZON SANTOS ELEUTERIO</v>
          </cell>
          <cell r="F8362" t="str">
            <v>ARTESANAL</v>
          </cell>
        </row>
        <row r="8363">
          <cell r="B8363">
            <v>33202</v>
          </cell>
          <cell r="C8363" t="str">
            <v>CRISTO MARINO</v>
          </cell>
          <cell r="D8363" t="str">
            <v>TA-33202-BM</v>
          </cell>
          <cell r="E8363" t="str">
            <v>PURIZACA ECHE PABLO</v>
          </cell>
          <cell r="F8363" t="str">
            <v>DS. 006-2016-PRODUCE</v>
          </cell>
        </row>
        <row r="8364">
          <cell r="B8364">
            <v>33203</v>
          </cell>
          <cell r="C8364" t="str">
            <v>CRUZ DE CHALP? II</v>
          </cell>
          <cell r="D8364" t="str">
            <v>TA-33203-BM</v>
          </cell>
          <cell r="E8364" t="str">
            <v>QUEREVALU QUEREVALU JUAN CARLOS</v>
          </cell>
          <cell r="F8364" t="str">
            <v>DS. 006-2016-PRODUCE</v>
          </cell>
        </row>
        <row r="8365">
          <cell r="B8365">
            <v>33205</v>
          </cell>
          <cell r="C8365" t="str">
            <v>ISLA DE LA PLATA</v>
          </cell>
          <cell r="D8365" t="str">
            <v>ZS-33205-BM</v>
          </cell>
          <cell r="E8365" t="str">
            <v>REYES SANJINEZ YULY YOVANI</v>
          </cell>
          <cell r="F8365" t="str">
            <v>DECRETO LEGISLATIVO Nº1273</v>
          </cell>
        </row>
        <row r="8366">
          <cell r="B8366">
            <v>33206</v>
          </cell>
          <cell r="C8366" t="str">
            <v>JESUS ES LA LUZ DIVINA III</v>
          </cell>
          <cell r="D8366" t="str">
            <v>TA-33206-BM</v>
          </cell>
          <cell r="E8366" t="str">
            <v>ALVAREZ FIESTAS LEONARDO ;JACINTO LLENQUE WALTHER RAUL</v>
          </cell>
          <cell r="F8366" t="str">
            <v>DS. 006-2016-PRODUCE</v>
          </cell>
        </row>
        <row r="8367">
          <cell r="B8367">
            <v>33213</v>
          </cell>
          <cell r="C8367" t="str">
            <v>MARYORETH I</v>
          </cell>
          <cell r="D8367" t="str">
            <v>CE-33213-BM</v>
          </cell>
          <cell r="E8367" t="str">
            <v>LOZANO ALONZO JORGE MANUEL</v>
          </cell>
          <cell r="F8367" t="str">
            <v>DECRETO LEGISLATIVO Nº1273</v>
          </cell>
        </row>
        <row r="8368">
          <cell r="B8368">
            <v>33215</v>
          </cell>
          <cell r="C8368" t="str">
            <v>VIRGEN DE YAUCA</v>
          </cell>
          <cell r="D8368" t="str">
            <v>CE-33215-BM</v>
          </cell>
          <cell r="E8368" t="str">
            <v>LOZANO ALONSO JAIME ENRIQUE</v>
          </cell>
          <cell r="F8368" t="str">
            <v>DECRETO LEGISLATIVO Nº1273</v>
          </cell>
        </row>
        <row r="8369">
          <cell r="B8369">
            <v>33217</v>
          </cell>
          <cell r="C8369" t="str">
            <v>EVELDIN GERALDINE IV</v>
          </cell>
          <cell r="D8369" t="str">
            <v>PT-33217-BM</v>
          </cell>
          <cell r="E8369" t="str">
            <v>PATI? PILPE JUAN BAUTISTA</v>
          </cell>
          <cell r="F8369" t="str">
            <v>ARTESANAL</v>
          </cell>
        </row>
        <row r="8370">
          <cell r="B8370">
            <v>33218</v>
          </cell>
          <cell r="C8370" t="str">
            <v>ANTHONY GIANCARLO</v>
          </cell>
          <cell r="D8370" t="str">
            <v>PT-33218-BM</v>
          </cell>
          <cell r="E8370" t="str">
            <v>PATI? PILPE JUAN BAUTISTA</v>
          </cell>
          <cell r="F8370" t="str">
            <v>ARTESANAL</v>
          </cell>
        </row>
        <row r="8371">
          <cell r="B8371">
            <v>33220</v>
          </cell>
          <cell r="C8371" t="str">
            <v>DELFIN</v>
          </cell>
          <cell r="D8371" t="str">
            <v>CE-33220-BM</v>
          </cell>
          <cell r="E8371" t="str">
            <v>PALACIOS CHONCEN EDUARDO ANTONIO</v>
          </cell>
          <cell r="F8371" t="str">
            <v>ARTESANAL</v>
          </cell>
        </row>
        <row r="8372">
          <cell r="B8372">
            <v>33222</v>
          </cell>
          <cell r="C8372" t="str">
            <v>GUADALUPE</v>
          </cell>
          <cell r="D8372" t="str">
            <v>PT-33222-BM</v>
          </cell>
          <cell r="E8372" t="str">
            <v>FIESTAS LLUEN JUAN TOMAS ;TOCTO PE? TERESA ISABEL</v>
          </cell>
          <cell r="F8372" t="str">
            <v>DECRETO LEGISLATIVO Nº1273</v>
          </cell>
        </row>
        <row r="8373">
          <cell r="B8373">
            <v>33223</v>
          </cell>
          <cell r="C8373" t="str">
            <v>SIGLO XX</v>
          </cell>
          <cell r="D8373" t="str">
            <v>PS-33223-BM</v>
          </cell>
          <cell r="E8373" t="str">
            <v>CAYCHO AVALOS LUIS ALBERTO</v>
          </cell>
          <cell r="F8373" t="str">
            <v>DECRETO LEGISLATIVO Nº1273</v>
          </cell>
        </row>
        <row r="8374">
          <cell r="B8374">
            <v>33229</v>
          </cell>
          <cell r="C8374" t="str">
            <v>JESUCRISTO ES REY DE REYES</v>
          </cell>
          <cell r="D8374" t="str">
            <v>PS-33229-BM</v>
          </cell>
          <cell r="E8374" t="str">
            <v>MARCIAL GARCIA SARA GRISSELL ;PACHECO CAMPOS RICHARD NILTON</v>
          </cell>
          <cell r="F8374" t="str">
            <v>DECRETO LEGISLATIVO Nº1273</v>
          </cell>
        </row>
        <row r="8375">
          <cell r="B8375">
            <v>33231</v>
          </cell>
          <cell r="C8375" t="str">
            <v>CRISTO SALVA</v>
          </cell>
          <cell r="D8375" t="str">
            <v>CE-33231-BM</v>
          </cell>
          <cell r="E8375" t="str">
            <v>SANCHEZ FIESTAS JESUS</v>
          </cell>
          <cell r="F8375" t="str">
            <v>DS. 006-2016-PRODUCE</v>
          </cell>
        </row>
        <row r="8376">
          <cell r="B8376">
            <v>33232</v>
          </cell>
          <cell r="C8376" t="str">
            <v>SANDRO ALDAHIR</v>
          </cell>
          <cell r="D8376" t="str">
            <v>CE-33232-BM</v>
          </cell>
          <cell r="E8376" t="str">
            <v>BAUTISTA LAZARO SANDRO RAFAEL</v>
          </cell>
          <cell r="F8376" t="str">
            <v>DECRETO LEGISLATIVO Nº1273</v>
          </cell>
        </row>
        <row r="8377">
          <cell r="B8377">
            <v>33235</v>
          </cell>
          <cell r="C8377" t="str">
            <v>BEATITA DE HUMAY</v>
          </cell>
          <cell r="D8377" t="str">
            <v>CE-33235-BM</v>
          </cell>
          <cell r="E8377" t="str">
            <v>ALVARADO CHUNGA DANIEL LEONCIO</v>
          </cell>
          <cell r="F8377" t="str">
            <v>DECRETO LEGISLATIVO Nº1273</v>
          </cell>
        </row>
        <row r="8378">
          <cell r="B8378">
            <v>33239</v>
          </cell>
          <cell r="C8378" t="str">
            <v>MARIELENA 3</v>
          </cell>
          <cell r="D8378" t="str">
            <v>CE-33239-BM</v>
          </cell>
          <cell r="E8378" t="str">
            <v>CASTILLO ANTICONA ERNESTO</v>
          </cell>
          <cell r="F8378" t="str">
            <v>DECRETO LEGISLATIVO Nº1273</v>
          </cell>
        </row>
        <row r="8379">
          <cell r="B8379">
            <v>33242</v>
          </cell>
          <cell r="C8379" t="str">
            <v>CARLOS Y VANESSA</v>
          </cell>
          <cell r="D8379" t="str">
            <v>CE-33242-BM</v>
          </cell>
          <cell r="E8379" t="str">
            <v>RUIZ ZAVALETA LUZ VANESSA</v>
          </cell>
          <cell r="F8379" t="str">
            <v>DECRETO LEGISLATIVO Nº1273</v>
          </cell>
        </row>
        <row r="8380">
          <cell r="B8380">
            <v>33244</v>
          </cell>
          <cell r="C8380" t="str">
            <v>EVELDIN GERALDINE II</v>
          </cell>
          <cell r="D8380" t="str">
            <v>PT-33244-BM</v>
          </cell>
          <cell r="E8380" t="str">
            <v>POSSO FERNANDEZ BERSABET LOURDES</v>
          </cell>
          <cell r="F8380" t="str">
            <v>ARTESANAL</v>
          </cell>
        </row>
        <row r="8381">
          <cell r="B8381">
            <v>33250</v>
          </cell>
          <cell r="C8381" t="str">
            <v>LOCAZO</v>
          </cell>
          <cell r="D8381" t="str">
            <v>CE-33250-BM</v>
          </cell>
          <cell r="E8381" t="str">
            <v>GONZALES GAVI? JUAN CARLOS</v>
          </cell>
          <cell r="F8381" t="str">
            <v>ARTESANAL</v>
          </cell>
        </row>
        <row r="8382">
          <cell r="B8382">
            <v>33252</v>
          </cell>
          <cell r="C8382" t="str">
            <v>NACHITA I</v>
          </cell>
          <cell r="D8382" t="str">
            <v>CE-33252-BM</v>
          </cell>
          <cell r="E8382" t="str">
            <v>VASQUEZ NIETO CARLOS JOSE</v>
          </cell>
          <cell r="F8382" t="str">
            <v>ARTESANAL</v>
          </cell>
        </row>
        <row r="8383">
          <cell r="B8383">
            <v>33254</v>
          </cell>
          <cell r="C8383" t="str">
            <v>SAGITARIO</v>
          </cell>
          <cell r="D8383" t="str">
            <v>CE-33254-BM</v>
          </cell>
          <cell r="E8383" t="str">
            <v>RAMIREZ RODRIGUEZ DENNISE ZUCELLY</v>
          </cell>
          <cell r="F8383" t="str">
            <v>ARTESANAL</v>
          </cell>
        </row>
        <row r="8384">
          <cell r="B8384">
            <v>33255</v>
          </cell>
          <cell r="C8384" t="str">
            <v>MATADOR</v>
          </cell>
          <cell r="D8384" t="str">
            <v>CE-33255-BM</v>
          </cell>
          <cell r="E8384" t="str">
            <v>MIMBELA LEON JUAN</v>
          </cell>
          <cell r="F8384" t="str">
            <v>ARTESANAL</v>
          </cell>
        </row>
        <row r="8385">
          <cell r="B8385">
            <v>33267</v>
          </cell>
          <cell r="C8385" t="str">
            <v>PERCY</v>
          </cell>
          <cell r="D8385" t="str">
            <v>CE-33267-BM</v>
          </cell>
          <cell r="E8385" t="str">
            <v>PADILLA SANTOS ALBERTO EUGENIO</v>
          </cell>
          <cell r="F8385" t="str">
            <v>DECRETO LEGISLATIVO Nº1273</v>
          </cell>
        </row>
        <row r="8386">
          <cell r="B8386">
            <v>33282</v>
          </cell>
          <cell r="C8386" t="str">
            <v>ARIANE YANABEL II</v>
          </cell>
          <cell r="D8386" t="str">
            <v>ZS-33282-BM</v>
          </cell>
          <cell r="E8386" t="str">
            <v>MOSCOSO CRUZ VENTURA EVARISTO ;ROSILLO VINCES YESSICA AGRIPINA</v>
          </cell>
          <cell r="F8386" t="str">
            <v>DECRETO LEGISLATIVO Nº1273</v>
          </cell>
        </row>
        <row r="8387">
          <cell r="B8387">
            <v>33283</v>
          </cell>
          <cell r="C8387" t="str">
            <v>ARIANE Y ANABEL III</v>
          </cell>
          <cell r="D8387" t="str">
            <v>ZS-33283-BM</v>
          </cell>
          <cell r="E8387" t="str">
            <v>MOSCOSO CRUZ VENTURA EVARISTO ;ROSILLO VINCES YESSICA AGRIPINA</v>
          </cell>
          <cell r="F8387" t="str">
            <v>DECRETO LEGISLATIVO Nº1273</v>
          </cell>
        </row>
        <row r="8388">
          <cell r="B8388">
            <v>33284</v>
          </cell>
          <cell r="C8388" t="str">
            <v>DON GARCIA II</v>
          </cell>
          <cell r="D8388" t="str">
            <v>ZS-33284-BM</v>
          </cell>
          <cell r="E8388" t="str">
            <v>GARCIA ALLAIN CESAR ANDREE</v>
          </cell>
          <cell r="F8388" t="str">
            <v>DECRETO LEGISLATIVO Nº1273</v>
          </cell>
        </row>
        <row r="8389">
          <cell r="B8389">
            <v>33286</v>
          </cell>
          <cell r="C8389" t="str">
            <v>MARVIN JOEL II</v>
          </cell>
          <cell r="D8389" t="str">
            <v>CE-33286-BM</v>
          </cell>
          <cell r="E8389" t="str">
            <v>BLAS ASENCIO ELMER AGUSTIN</v>
          </cell>
          <cell r="F8389" t="str">
            <v>DECRETO LEGISLATIVO Nº1273</v>
          </cell>
        </row>
        <row r="8390">
          <cell r="B8390">
            <v>33288</v>
          </cell>
          <cell r="C8390" t="str">
            <v>SIEMPRE JESUS ES MI CONSUELO</v>
          </cell>
          <cell r="D8390" t="str">
            <v>CE-33288-BM</v>
          </cell>
          <cell r="E8390" t="str">
            <v>FIESTAS ALVAREZ JOSE WALTER</v>
          </cell>
          <cell r="F8390" t="str">
            <v>DS. 006-2016-PRODUCE</v>
          </cell>
        </row>
        <row r="8391">
          <cell r="B8391">
            <v>33289</v>
          </cell>
          <cell r="C8391" t="str">
            <v>GREGORY ARIAN II</v>
          </cell>
          <cell r="D8391" t="str">
            <v>PT-33289-BM</v>
          </cell>
          <cell r="E8391" t="str">
            <v>GARCIA HIDALGO MEDARDO</v>
          </cell>
          <cell r="F8391" t="str">
            <v>ARTESANAL</v>
          </cell>
        </row>
        <row r="8392">
          <cell r="B8392">
            <v>33292</v>
          </cell>
          <cell r="C8392" t="str">
            <v>MI ROSITA</v>
          </cell>
          <cell r="D8392" t="str">
            <v>TA-33292-BM</v>
          </cell>
          <cell r="E8392" t="str">
            <v>BANCES SANDOVAL MARIA MARLENE ;CAJUSOL SIESQUEN JUAN FRANCISCO</v>
          </cell>
          <cell r="F8392" t="str">
            <v>DECRETO LEGISLATIVO Nº1273</v>
          </cell>
        </row>
        <row r="8393">
          <cell r="B8393">
            <v>33296</v>
          </cell>
          <cell r="C8393" t="str">
            <v>APOLO</v>
          </cell>
          <cell r="D8393" t="str">
            <v>PT-33296-BM</v>
          </cell>
          <cell r="E8393" t="str">
            <v>PIZARRO POLO AMARO</v>
          </cell>
          <cell r="F8393" t="str">
            <v>DS. 006-2016-PRODUCE</v>
          </cell>
        </row>
        <row r="8394">
          <cell r="B8394">
            <v>33297</v>
          </cell>
          <cell r="C8394" t="str">
            <v>ALABADO SEA DIOS I</v>
          </cell>
          <cell r="D8394" t="str">
            <v>TA-33297-BM</v>
          </cell>
          <cell r="E8394" t="str">
            <v>LOPEZ DIOSES VERONICA MAGDALENA</v>
          </cell>
          <cell r="F8394" t="str">
            <v>DECRETO LEGISLATIVO Nº1273</v>
          </cell>
        </row>
        <row r="8395">
          <cell r="B8395">
            <v>33301</v>
          </cell>
          <cell r="C8395" t="str">
            <v>EBEN EZER I</v>
          </cell>
          <cell r="D8395" t="str">
            <v>TA-33301-BM</v>
          </cell>
          <cell r="E8395" t="str">
            <v>JACINTO LLENQUE WALTHER RAUL</v>
          </cell>
          <cell r="F8395" t="str">
            <v>ARTESANAL</v>
          </cell>
        </row>
        <row r="8396">
          <cell r="B8396">
            <v>33307</v>
          </cell>
          <cell r="C8396" t="str">
            <v>RICHARD LUIS</v>
          </cell>
          <cell r="D8396" t="str">
            <v>TA-33307-BM</v>
          </cell>
          <cell r="E8396" t="str">
            <v>AQUIJE PE? LUIS RUBEN</v>
          </cell>
          <cell r="F8396" t="str">
            <v>DECRETO LEGISLATIVO Nº1273</v>
          </cell>
        </row>
        <row r="8397">
          <cell r="B8397">
            <v>33311</v>
          </cell>
          <cell r="C8397" t="str">
            <v>MI PAUL</v>
          </cell>
          <cell r="D8397" t="str">
            <v>CE-33311-BM</v>
          </cell>
          <cell r="E8397" t="str">
            <v>GUERRA CASTILLO JORGE LUIS</v>
          </cell>
          <cell r="F8397" t="str">
            <v>DECRETO LEGISLATIVO Nº1273</v>
          </cell>
        </row>
        <row r="8398">
          <cell r="B8398">
            <v>33312</v>
          </cell>
          <cell r="C8398" t="str">
            <v>SIEMPRE JESUS ES MI CONSUELO</v>
          </cell>
          <cell r="D8398" t="str">
            <v>CE-33312-BM</v>
          </cell>
          <cell r="E8398" t="str">
            <v>FIESTAS ALVAREZ JESUS</v>
          </cell>
          <cell r="F8398" t="str">
            <v>DS. 006-2016-PRODUCE</v>
          </cell>
        </row>
        <row r="8399">
          <cell r="B8399">
            <v>33313</v>
          </cell>
          <cell r="C8399" t="str">
            <v>JESUS MI FORTALEZA</v>
          </cell>
          <cell r="D8399" t="str">
            <v>TA-33313-BM</v>
          </cell>
          <cell r="E8399" t="str">
            <v>ANCAJIMA CARRERA JOSEFINA ISABEL ;COLMENARES JUAREZ GRISELDA ;MORALES RUIZ WILLIAN JOHNNY</v>
          </cell>
          <cell r="F8399" t="str">
            <v>DECRETO LEGISLATIVO Nº1273</v>
          </cell>
        </row>
        <row r="8400">
          <cell r="B8400">
            <v>33314</v>
          </cell>
          <cell r="C8400" t="str">
            <v>BENDICION DE DIOS</v>
          </cell>
          <cell r="D8400" t="str">
            <v>TA-33314-BM</v>
          </cell>
          <cell r="E8400" t="str">
            <v>RUIZ MARTINEZ JOSE ALFREDO</v>
          </cell>
          <cell r="F8400" t="str">
            <v>DECRETO LEGISLATIVO Nº1273</v>
          </cell>
        </row>
        <row r="8401">
          <cell r="B8401">
            <v>33316</v>
          </cell>
          <cell r="C8401" t="str">
            <v>ROSITA DEL SARON</v>
          </cell>
          <cell r="D8401" t="str">
            <v>TA-33316-BM</v>
          </cell>
          <cell r="E8401" t="str">
            <v>CHAPILLIQUEN SANCHEZ EUDORISA</v>
          </cell>
          <cell r="F8401" t="str">
            <v>DECRETO LEGISLATIVO Nº1273</v>
          </cell>
        </row>
        <row r="8402">
          <cell r="B8402">
            <v>33318</v>
          </cell>
          <cell r="C8402" t="str">
            <v>MARYCELY</v>
          </cell>
          <cell r="D8402" t="str">
            <v>TA-33318-BM</v>
          </cell>
          <cell r="E8402" t="str">
            <v>ECA LLENQUE MANUEL ANTONIO</v>
          </cell>
          <cell r="F8402" t="str">
            <v>ARTESANAL</v>
          </cell>
        </row>
        <row r="8403">
          <cell r="B8403">
            <v>33319</v>
          </cell>
          <cell r="C8403" t="str">
            <v>ELEISANDRO</v>
          </cell>
          <cell r="D8403" t="str">
            <v>TA-33319-BM</v>
          </cell>
          <cell r="E8403" t="str">
            <v>SANCHEZ PINGO LUCY ISABEL ;SOSA NUNURA JOSE ORLANDO ;SOSA NUNURA MANUEL MEDARDO</v>
          </cell>
          <cell r="F8403" t="str">
            <v>DECRETO LEGISLATIVO Nº1273</v>
          </cell>
        </row>
        <row r="8404">
          <cell r="B8404">
            <v>33323</v>
          </cell>
          <cell r="C8404" t="str">
            <v>SIEMPRE JESUS ES MI CONSUELO</v>
          </cell>
          <cell r="D8404" t="str">
            <v>CE-33323-CM</v>
          </cell>
          <cell r="E8404" t="str">
            <v>FIESTAS ALVAREZ TOMAS</v>
          </cell>
          <cell r="F8404" t="str">
            <v>DS. 006-2016-PRODUCE</v>
          </cell>
        </row>
        <row r="8405">
          <cell r="B8405">
            <v>33326</v>
          </cell>
          <cell r="C8405" t="str">
            <v>ANITA</v>
          </cell>
          <cell r="D8405" t="str">
            <v>CE-33326-BM</v>
          </cell>
          <cell r="E8405" t="str">
            <v>MARQUEZ CALIXTO ROSALI ALADINO</v>
          </cell>
          <cell r="F8405" t="str">
            <v>ARTESANAL</v>
          </cell>
        </row>
        <row r="8406">
          <cell r="B8406">
            <v>33333</v>
          </cell>
          <cell r="C8406" t="str">
            <v>SELOR DE LAS ANIMAS II</v>
          </cell>
          <cell r="D8406" t="str">
            <v>CO-33333-BM</v>
          </cell>
          <cell r="E8406" t="str">
            <v>APAZA VELA ISIDORA</v>
          </cell>
          <cell r="F8406" t="str">
            <v>ARTESANAL</v>
          </cell>
        </row>
        <row r="8407">
          <cell r="B8407">
            <v>33341</v>
          </cell>
          <cell r="C8407" t="str">
            <v>WALTER KALEB</v>
          </cell>
          <cell r="D8407" t="str">
            <v>TA-33341-BM</v>
          </cell>
          <cell r="E8407" t="str">
            <v>GUTIERREZ QUISPE WALTER</v>
          </cell>
          <cell r="F8407" t="str">
            <v>DECRETO LEGISLATIVO Nº1273</v>
          </cell>
        </row>
        <row r="8408">
          <cell r="B8408">
            <v>33343</v>
          </cell>
          <cell r="C8408" t="str">
            <v>DANIEL</v>
          </cell>
          <cell r="D8408" t="str">
            <v>CE-33343-BM</v>
          </cell>
          <cell r="E8408" t="str">
            <v>HUANCA YBA?Z DE SANDOVAL VIRGILIA GENOVEVA</v>
          </cell>
          <cell r="F8408" t="str">
            <v>ARTESANAL</v>
          </cell>
        </row>
        <row r="8409">
          <cell r="B8409">
            <v>33360</v>
          </cell>
          <cell r="C8409" t="str">
            <v>MI FE EN CRISTO</v>
          </cell>
          <cell r="D8409" t="str">
            <v>PT-33360-BM</v>
          </cell>
          <cell r="E8409" t="str">
            <v>CHAPO?N MACHICA SUNCIONA</v>
          </cell>
          <cell r="F8409" t="str">
            <v>ARTESANAL</v>
          </cell>
        </row>
        <row r="8410">
          <cell r="B8410">
            <v>33362</v>
          </cell>
          <cell r="C8410" t="str">
            <v>JOSE Y JUSTINA</v>
          </cell>
          <cell r="D8410" t="str">
            <v>PT-33362-BM</v>
          </cell>
          <cell r="E8410" t="str">
            <v>TEMOCHE ANTON WILLIAMS ADOLFO</v>
          </cell>
          <cell r="F8410" t="str">
            <v>DS. 006-2016-PRODUCE</v>
          </cell>
        </row>
        <row r="8411">
          <cell r="B8411">
            <v>33369</v>
          </cell>
          <cell r="C8411" t="str">
            <v>ESTRELLITA DE BELEN</v>
          </cell>
          <cell r="D8411" t="str">
            <v>TA-33369-BM</v>
          </cell>
          <cell r="E8411" t="str">
            <v>RUMICHE SANCHEZ SANTOS ROBERTO</v>
          </cell>
          <cell r="F8411" t="str">
            <v>DS. 006-2016-PRODUCE</v>
          </cell>
        </row>
        <row r="8412">
          <cell r="B8412">
            <v>33370</v>
          </cell>
          <cell r="C8412" t="str">
            <v>DON MANUEL</v>
          </cell>
          <cell r="D8412" t="str">
            <v>TA-33370-BM</v>
          </cell>
          <cell r="E8412" t="str">
            <v>PURIZAZA ANTON JUAN MANUEL</v>
          </cell>
          <cell r="F8412" t="str">
            <v>ARTESANAL</v>
          </cell>
        </row>
        <row r="8413">
          <cell r="B8413">
            <v>33372</v>
          </cell>
          <cell r="C8413" t="str">
            <v>EL TIGRE I</v>
          </cell>
          <cell r="D8413" t="str">
            <v>PS-33372-BM</v>
          </cell>
          <cell r="E8413" t="str">
            <v>RAMOS CAMPOS LUIS ENRIQUE</v>
          </cell>
          <cell r="F8413" t="str">
            <v>DECRETO LEGISLATIVO Nº1273</v>
          </cell>
        </row>
        <row r="8414">
          <cell r="B8414">
            <v>33373</v>
          </cell>
          <cell r="C8414" t="str">
            <v>MA?CO</v>
          </cell>
          <cell r="D8414" t="str">
            <v>IO-33373-BM</v>
          </cell>
          <cell r="E8414" t="str">
            <v>JOAQUIN DIAZ DORA ELENA</v>
          </cell>
          <cell r="F8414" t="str">
            <v>ARTESANAL</v>
          </cell>
        </row>
        <row r="8415">
          <cell r="B8415">
            <v>33379</v>
          </cell>
          <cell r="C8415" t="str">
            <v>CRISTO EL REY</v>
          </cell>
          <cell r="D8415" t="str">
            <v>TA-33379-BM</v>
          </cell>
          <cell r="E8415" t="str">
            <v>GONZALES ARAUJO CARLOS ALBERTO</v>
          </cell>
          <cell r="F8415" t="str">
            <v>DECRETO LEGISLATIVO Nº1273</v>
          </cell>
        </row>
        <row r="8416">
          <cell r="B8416">
            <v>33383</v>
          </cell>
          <cell r="C8416" t="str">
            <v>JEHOVA ES MI PASTOR</v>
          </cell>
          <cell r="D8416" t="str">
            <v>PL-33383-BM</v>
          </cell>
          <cell r="E8416" t="str">
            <v>CASTRO FIESTAS SEGUNDO ANSELMO</v>
          </cell>
          <cell r="F8416" t="str">
            <v>ARTESANAL</v>
          </cell>
        </row>
        <row r="8417">
          <cell r="B8417">
            <v>33385</v>
          </cell>
          <cell r="C8417" t="str">
            <v>CRISTO EL REY</v>
          </cell>
          <cell r="D8417" t="str">
            <v>TA-33385-BM</v>
          </cell>
          <cell r="E8417" t="str">
            <v>MIMBELA ACOSTA VICTOR RAUL</v>
          </cell>
          <cell r="F8417" t="str">
            <v>DECRETO LEGISLATIVO Nº1273</v>
          </cell>
        </row>
        <row r="8418">
          <cell r="B8418">
            <v>33386</v>
          </cell>
          <cell r="C8418" t="str">
            <v>GEMINIS</v>
          </cell>
          <cell r="D8418" t="str">
            <v>CO-33386-BM</v>
          </cell>
          <cell r="E8418" t="str">
            <v>SERNAQUE OCHOA ANTONIO</v>
          </cell>
          <cell r="F8418" t="str">
            <v>ARTESANAL</v>
          </cell>
        </row>
        <row r="8419">
          <cell r="B8419">
            <v>33399</v>
          </cell>
          <cell r="C8419" t="str">
            <v>SARINA</v>
          </cell>
          <cell r="D8419" t="str">
            <v>TA-33399-BM</v>
          </cell>
          <cell r="E8419" t="str">
            <v>JACOBO SARZOSA JULIO CESAR</v>
          </cell>
          <cell r="F8419" t="str">
            <v>ARTESANAL</v>
          </cell>
        </row>
        <row r="8420">
          <cell r="B8420">
            <v>33400</v>
          </cell>
          <cell r="C8420" t="str">
            <v>MIGUEL GRAU</v>
          </cell>
          <cell r="D8420" t="str">
            <v>ZS-33400-BM</v>
          </cell>
          <cell r="E8420" t="str">
            <v>ESPINOZA JIMENEZ BAUDILIO ;ESPINOZA SALDARRIAGA RICARDO</v>
          </cell>
          <cell r="F8420" t="str">
            <v>DECRETO LEGISLATIVO Nº1273</v>
          </cell>
        </row>
        <row r="8421">
          <cell r="B8421">
            <v>33422</v>
          </cell>
          <cell r="C8421" t="str">
            <v>DON CARLOS 2</v>
          </cell>
          <cell r="D8421" t="str">
            <v>PT-33422-BM</v>
          </cell>
          <cell r="E8421" t="str">
            <v>GONZALES ARAUJO CARLOS ALBERTO</v>
          </cell>
          <cell r="F8421" t="str">
            <v>ARTESANAL</v>
          </cell>
        </row>
        <row r="8422">
          <cell r="B8422">
            <v>33423</v>
          </cell>
          <cell r="C8422" t="str">
            <v>MARIA DE NAZARET</v>
          </cell>
          <cell r="D8422" t="str">
            <v>PL-33423-BM</v>
          </cell>
          <cell r="E8422" t="str">
            <v>JACINTO MOLOCHE ALFREDO</v>
          </cell>
          <cell r="F8422" t="str">
            <v>ARTESANAL</v>
          </cell>
        </row>
        <row r="8423">
          <cell r="B8423">
            <v>33433</v>
          </cell>
          <cell r="C8423" t="str">
            <v>EL MILAGRO DE DIOS</v>
          </cell>
          <cell r="D8423" t="str">
            <v>PL-33433-BM</v>
          </cell>
          <cell r="E8423" t="str">
            <v>GONZALES ARAUJO CARLOS ALBERTO</v>
          </cell>
          <cell r="F8423" t="str">
            <v>ARTESANAL</v>
          </cell>
        </row>
        <row r="8424">
          <cell r="B8424">
            <v>33434</v>
          </cell>
          <cell r="C8424" t="str">
            <v>JESUS ES MI PASTOR</v>
          </cell>
          <cell r="D8424" t="str">
            <v>PL-33434-BM</v>
          </cell>
          <cell r="E8424" t="str">
            <v>QUEREBALU GONZALES COSME</v>
          </cell>
          <cell r="F8424" t="str">
            <v>DS. 006-2016-PRODUCE</v>
          </cell>
        </row>
        <row r="8425">
          <cell r="B8425">
            <v>33460</v>
          </cell>
          <cell r="C8425" t="str">
            <v>SIEMPRE MI FE EN DIOS</v>
          </cell>
          <cell r="D8425" t="str">
            <v>PT-33460-BM</v>
          </cell>
          <cell r="E8425" t="str">
            <v>PAZ SANTOS JUAN DOMINGO</v>
          </cell>
          <cell r="F8425" t="str">
            <v>ARTESANAL</v>
          </cell>
        </row>
        <row r="8426">
          <cell r="B8426">
            <v>33463</v>
          </cell>
          <cell r="C8426" t="str">
            <v>SIEMPRE MI FE EN DIOS</v>
          </cell>
          <cell r="D8426" t="str">
            <v>PT-33463-BM</v>
          </cell>
          <cell r="E8426" t="str">
            <v>PAZ SANTOS JUAN DOMINGO</v>
          </cell>
          <cell r="F8426" t="str">
            <v>ARTESANAL</v>
          </cell>
        </row>
        <row r="8427">
          <cell r="B8427">
            <v>33480</v>
          </cell>
          <cell r="C8427" t="str">
            <v>JESUS LA VID VERDADERA</v>
          </cell>
          <cell r="D8427" t="str">
            <v>PT-33480-BM</v>
          </cell>
          <cell r="E8427" t="str">
            <v>PUESCAS ALVAREZ SANTOS ARCADIO</v>
          </cell>
          <cell r="F8427" t="str">
            <v>DS. 006-2016-PRODUCE</v>
          </cell>
        </row>
        <row r="8428">
          <cell r="B8428">
            <v>33488</v>
          </cell>
          <cell r="C8428" t="str">
            <v>TRES DESTINOS</v>
          </cell>
          <cell r="D8428" t="str">
            <v>ZS-33488-BM</v>
          </cell>
          <cell r="E8428" t="str">
            <v>RIVAS PALACIOS TEOFILO</v>
          </cell>
          <cell r="F8428" t="str">
            <v>DECRETO LEGISLATIVO Nº1273</v>
          </cell>
        </row>
        <row r="8429">
          <cell r="B8429">
            <v>33492</v>
          </cell>
          <cell r="C8429" t="str">
            <v>VIRGEN DE LAS MERCEDES</v>
          </cell>
          <cell r="D8429" t="str">
            <v>ZS-33492-BM</v>
          </cell>
          <cell r="E8429" t="str">
            <v>ESPINOZA SALDARRIAGA JOHNNY BAUDILIO</v>
          </cell>
          <cell r="F8429" t="str">
            <v>DECRETO LEGISLATIVO Nº1273</v>
          </cell>
        </row>
        <row r="8430">
          <cell r="B8430">
            <v>33496</v>
          </cell>
          <cell r="C8430" t="str">
            <v>JESUS DE NAZARETH</v>
          </cell>
          <cell r="D8430" t="str">
            <v>PT-33496-BM</v>
          </cell>
          <cell r="E8430" t="str">
            <v>MACARLUPU IPANAQUE JAIME</v>
          </cell>
          <cell r="F8430" t="str">
            <v>ARTESANAL</v>
          </cell>
        </row>
        <row r="8431">
          <cell r="B8431">
            <v>33512</v>
          </cell>
          <cell r="C8431" t="str">
            <v>GUIAME DO? MECHE</v>
          </cell>
          <cell r="D8431" t="str">
            <v>PT-33512-BM</v>
          </cell>
          <cell r="E8431" t="str">
            <v>IPANAQUE PAZO BERTHA</v>
          </cell>
          <cell r="F8431" t="str">
            <v>ARTESANAL</v>
          </cell>
        </row>
        <row r="8432">
          <cell r="B8432">
            <v>33515</v>
          </cell>
          <cell r="C8432" t="str">
            <v>JENNY</v>
          </cell>
          <cell r="D8432" t="str">
            <v>PT-33515-BM</v>
          </cell>
          <cell r="E8432" t="str">
            <v>CHUNGA LLACSAHUANGA JENNY</v>
          </cell>
          <cell r="F8432" t="str">
            <v>ARTESANAL</v>
          </cell>
        </row>
        <row r="8433">
          <cell r="B8433">
            <v>33518</v>
          </cell>
          <cell r="C8433" t="str">
            <v>JOSE LUIS</v>
          </cell>
          <cell r="D8433" t="str">
            <v>PT-33518-BM</v>
          </cell>
          <cell r="E8433" t="str">
            <v>CHUNGA LLACSAHUANGA JOSE TEODORO</v>
          </cell>
          <cell r="F8433" t="str">
            <v>DECRETO LEGISLATIVO Nº1273</v>
          </cell>
        </row>
        <row r="8434">
          <cell r="B8434">
            <v>33519</v>
          </cell>
          <cell r="C8434" t="str">
            <v>NUEVO EDJUMAR II</v>
          </cell>
          <cell r="D8434" t="str">
            <v>IO-33519-BM</v>
          </cell>
          <cell r="E8434" t="str">
            <v>COLQUE DE PILCO EMILIA</v>
          </cell>
          <cell r="F8434" t="str">
            <v>ARTESANAL</v>
          </cell>
        </row>
        <row r="8435">
          <cell r="B8435">
            <v>33520</v>
          </cell>
          <cell r="C8435" t="str">
            <v>MI JAIR ISAI</v>
          </cell>
          <cell r="D8435" t="str">
            <v>PT-33520-BM</v>
          </cell>
          <cell r="E8435" t="str">
            <v>TEJADA JACINTO SAMUEL</v>
          </cell>
          <cell r="F8435" t="str">
            <v>ARTESANAL</v>
          </cell>
        </row>
        <row r="8436">
          <cell r="B8436">
            <v>33527</v>
          </cell>
          <cell r="C8436" t="str">
            <v>BENDICION DE DIOS</v>
          </cell>
          <cell r="D8436" t="str">
            <v>PT-33527-BM</v>
          </cell>
          <cell r="E8436" t="str">
            <v>ALVAREZ QUIROGA JUAN LUIS</v>
          </cell>
          <cell r="F8436" t="str">
            <v>DECRETO LEGISLATIVO Nº1273</v>
          </cell>
        </row>
        <row r="8437">
          <cell r="B8437">
            <v>33529</v>
          </cell>
          <cell r="C8437" t="str">
            <v>PAZ Y AMOR</v>
          </cell>
          <cell r="D8437" t="str">
            <v>PL-33529-BM</v>
          </cell>
          <cell r="E8437" t="str">
            <v>AYALA QUEREVALU JULIANA ;BARCENA SALINAS CESAR AUGUSTO</v>
          </cell>
          <cell r="F8437" t="str">
            <v>DECRETO LEGISLATIVO Nº1273</v>
          </cell>
        </row>
        <row r="8438">
          <cell r="B8438">
            <v>33531</v>
          </cell>
          <cell r="C8438" t="str">
            <v>MI MARY LUCY 1</v>
          </cell>
          <cell r="D8438" t="str">
            <v>PL-33531-BM</v>
          </cell>
          <cell r="E8438" t="str">
            <v>FENCO FIESTAS SACRAMENTO ;LOCONI GALAN PATROCINIA</v>
          </cell>
          <cell r="F8438" t="str">
            <v>ARTESANAL</v>
          </cell>
        </row>
        <row r="8439">
          <cell r="B8439">
            <v>33532</v>
          </cell>
          <cell r="C8439" t="str">
            <v>JEHOVA DIOS DE ISRAEL 1</v>
          </cell>
          <cell r="D8439" t="str">
            <v>PL-33532-BM</v>
          </cell>
          <cell r="E8439" t="str">
            <v>CHAPO?N DE GALAN ANDREA ;GALAN MIMBELA FRANCISCO ISIDRO</v>
          </cell>
          <cell r="F8439" t="str">
            <v>ARTESANAL</v>
          </cell>
        </row>
        <row r="8440">
          <cell r="B8440">
            <v>33533</v>
          </cell>
          <cell r="C8440" t="str">
            <v>ADONAY</v>
          </cell>
          <cell r="D8440" t="str">
            <v>CO-33533-BM</v>
          </cell>
          <cell r="E8440" t="str">
            <v>SECAIRA SOTILLO JOE WILLY NEPTALI</v>
          </cell>
          <cell r="F8440" t="str">
            <v>ARTESANAL</v>
          </cell>
        </row>
        <row r="8441">
          <cell r="B8441">
            <v>33534</v>
          </cell>
          <cell r="C8441" t="str">
            <v>JUANITA I</v>
          </cell>
          <cell r="D8441" t="str">
            <v>PL-33534-BM</v>
          </cell>
          <cell r="E8441" t="str">
            <v>FLORES MARTINEZ PEDRO FROILAN ;FLORES MARTINEZ TORIBIO ANTONIO</v>
          </cell>
          <cell r="F8441" t="str">
            <v>ARTESANAL</v>
          </cell>
        </row>
        <row r="8442">
          <cell r="B8442">
            <v>33535</v>
          </cell>
          <cell r="C8442" t="str">
            <v>JEHOVA JIRETH</v>
          </cell>
          <cell r="D8442" t="str">
            <v>PL-33535-BM</v>
          </cell>
          <cell r="E8442" t="str">
            <v>PURIZACA TEZEN SANTOS MANUEL</v>
          </cell>
          <cell r="F8442" t="str">
            <v>DS. 006-2016-PRODUCE</v>
          </cell>
        </row>
        <row r="8443">
          <cell r="B8443">
            <v>33537</v>
          </cell>
          <cell r="C8443" t="str">
            <v>JHANNINA</v>
          </cell>
          <cell r="D8443" t="str">
            <v>PL-33537-BM</v>
          </cell>
          <cell r="E8443" t="str">
            <v>RODAS CURO JHANNINA DEL ROCIO</v>
          </cell>
          <cell r="F8443" t="str">
            <v>ARTESANAL</v>
          </cell>
        </row>
        <row r="8444">
          <cell r="B8444">
            <v>33539</v>
          </cell>
          <cell r="C8444" t="str">
            <v>CINDY MILAGROS - 1</v>
          </cell>
          <cell r="D8444" t="str">
            <v>PL-33539-BM</v>
          </cell>
          <cell r="E8444" t="str">
            <v>JACINTO QUEREBALU JOSE EDER</v>
          </cell>
          <cell r="F8444" t="str">
            <v>DS. 006-2016-PRODUCE</v>
          </cell>
        </row>
        <row r="8445">
          <cell r="B8445">
            <v>33540</v>
          </cell>
          <cell r="C8445" t="str">
            <v>EL TRAMBOLLITO</v>
          </cell>
          <cell r="D8445" t="str">
            <v>PL-33540-BM</v>
          </cell>
          <cell r="E8445" t="str">
            <v>FIESTAS MAQUEN NARYK JENINA</v>
          </cell>
          <cell r="F8445" t="str">
            <v>DECRETO LEGISLATIVO Nº1273</v>
          </cell>
        </row>
        <row r="8446">
          <cell r="B8446">
            <v>33543</v>
          </cell>
          <cell r="C8446" t="str">
            <v>TIBURON</v>
          </cell>
          <cell r="D8446" t="str">
            <v>PT-33543-BM</v>
          </cell>
          <cell r="E8446" t="str">
            <v>BURNEO CALLE EDGAR ABEL</v>
          </cell>
          <cell r="F8446" t="str">
            <v>ARTESANAL</v>
          </cell>
        </row>
        <row r="8447">
          <cell r="B8447">
            <v>33545</v>
          </cell>
          <cell r="C8447" t="str">
            <v>ESPERANZA DEL HOGAR</v>
          </cell>
          <cell r="D8447" t="str">
            <v>ZS-33545-BM</v>
          </cell>
          <cell r="E8447" t="str">
            <v>SANCHEZ CURO EDUARDO ;SANCHEZ CURO FELIX</v>
          </cell>
          <cell r="F8447" t="str">
            <v>ARTESANAL</v>
          </cell>
        </row>
        <row r="8448">
          <cell r="B8448">
            <v>33547</v>
          </cell>
          <cell r="C8448" t="str">
            <v>PACIFIC CHAMPION</v>
          </cell>
          <cell r="D8448" t="str">
            <v>CO-33547-PM</v>
          </cell>
          <cell r="E8448" t="str">
            <v>SUSTAINABLE FISHING RESOURCES S.A.C.</v>
          </cell>
          <cell r="F8448" t="str">
            <v>DS. 022-2009-PRODUCE</v>
          </cell>
        </row>
        <row r="8449">
          <cell r="B8449">
            <v>33589</v>
          </cell>
          <cell r="C8449" t="str">
            <v>CRISTO EL BUEN SAMARITANO 2</v>
          </cell>
          <cell r="D8449" t="str">
            <v>PT-33589-BM</v>
          </cell>
          <cell r="E8449" t="str">
            <v>ALVAREZ PURIZACA WILFREDO</v>
          </cell>
          <cell r="F8449" t="str">
            <v>DS. 006-2016-PRODUCE</v>
          </cell>
        </row>
        <row r="8450">
          <cell r="B8450">
            <v>33591</v>
          </cell>
          <cell r="C8450" t="str">
            <v>PAOLO ANDRES</v>
          </cell>
          <cell r="D8450" t="str">
            <v>CO-33591-BM</v>
          </cell>
          <cell r="E8450" t="str">
            <v>SURCO HUARANCCA NORA GLADYS</v>
          </cell>
          <cell r="F8450" t="str">
            <v>ARTESANAL</v>
          </cell>
        </row>
        <row r="8451">
          <cell r="B8451">
            <v>33593</v>
          </cell>
          <cell r="C8451" t="str">
            <v>MARIA CRISTINA I</v>
          </cell>
          <cell r="D8451" t="str">
            <v>CO-33593-BM</v>
          </cell>
          <cell r="E8451" t="str">
            <v>DE LA CRUZ TORRES MARIA ELENA</v>
          </cell>
          <cell r="F8451" t="str">
            <v>DECRETO LEGISLATIVO Nº1273</v>
          </cell>
        </row>
        <row r="8452">
          <cell r="B8452">
            <v>33595</v>
          </cell>
          <cell r="C8452" t="str">
            <v>MI PRECIOSA</v>
          </cell>
          <cell r="D8452" t="str">
            <v>CO-33595-BM</v>
          </cell>
          <cell r="E8452" t="str">
            <v>CHIROQUE RAMOS ERIKA MELISSA</v>
          </cell>
          <cell r="F8452" t="str">
            <v>DECRETO LEGISLATIVO Nº1273</v>
          </cell>
        </row>
        <row r="8453">
          <cell r="B8453">
            <v>33596</v>
          </cell>
          <cell r="C8453" t="str">
            <v>YASTIN II</v>
          </cell>
          <cell r="D8453" t="str">
            <v>CO-33596-BM</v>
          </cell>
          <cell r="E8453" t="str">
            <v>CASTILLO SALDA? LEILA BERTHA</v>
          </cell>
          <cell r="F8453" t="str">
            <v>ARTESANAL</v>
          </cell>
        </row>
        <row r="8454">
          <cell r="B8454">
            <v>33597</v>
          </cell>
          <cell r="C8454" t="str">
            <v>YASTIN</v>
          </cell>
          <cell r="D8454" t="str">
            <v>CO-33597-BM</v>
          </cell>
          <cell r="E8454" t="str">
            <v>CASTILLO SALDA? LEILA BERTHA</v>
          </cell>
          <cell r="F8454" t="str">
            <v>DECRETO LEGISLATIVO Nº1273</v>
          </cell>
        </row>
        <row r="8455">
          <cell r="B8455">
            <v>33601</v>
          </cell>
          <cell r="C8455" t="str">
            <v>ISLA II</v>
          </cell>
          <cell r="D8455" t="str">
            <v>CO-33601-BM</v>
          </cell>
          <cell r="E8455" t="str">
            <v>SERNAQU?SAAVEDRA MART? JAVIER</v>
          </cell>
          <cell r="F8455" t="str">
            <v>ARTESANAL</v>
          </cell>
        </row>
        <row r="8456">
          <cell r="B8456">
            <v>33629</v>
          </cell>
          <cell r="C8456" t="str">
            <v>LEINY MELISSA</v>
          </cell>
          <cell r="D8456" t="str">
            <v>PT-33629-BM</v>
          </cell>
          <cell r="E8456" t="str">
            <v>GARCIA HIDALGO MEDARDO</v>
          </cell>
          <cell r="F8456" t="str">
            <v>ARTESANAL</v>
          </cell>
        </row>
        <row r="8457">
          <cell r="B8457">
            <v>33638</v>
          </cell>
          <cell r="C8457" t="str">
            <v>JESUS MANATIAL DE VIDA</v>
          </cell>
          <cell r="D8457" t="str">
            <v>PT-33638-BM</v>
          </cell>
          <cell r="E8457" t="str">
            <v>SANTOS IPANAQUE WALTER</v>
          </cell>
          <cell r="F8457" t="str">
            <v>ARTESANAL</v>
          </cell>
        </row>
        <row r="8458">
          <cell r="B8458">
            <v>33641</v>
          </cell>
          <cell r="C8458" t="str">
            <v>NURY ALELLY</v>
          </cell>
          <cell r="D8458" t="str">
            <v>PT-33641-BM</v>
          </cell>
          <cell r="E8458" t="str">
            <v>REYES PERALTA EDMUNDO MANUEL</v>
          </cell>
          <cell r="F8458" t="str">
            <v>ARTESANAL</v>
          </cell>
        </row>
        <row r="8459">
          <cell r="B8459">
            <v>33644</v>
          </cell>
          <cell r="C8459" t="str">
            <v>KARIME</v>
          </cell>
          <cell r="D8459" t="str">
            <v>PT-33644-BM</v>
          </cell>
          <cell r="E8459" t="str">
            <v>JIMENEZ POZO DENIS PAUL</v>
          </cell>
          <cell r="F8459" t="str">
            <v>ARTESANAL</v>
          </cell>
        </row>
        <row r="8460">
          <cell r="B8460">
            <v>33647</v>
          </cell>
          <cell r="C8460" t="str">
            <v>LEINY MELISSA II</v>
          </cell>
          <cell r="D8460" t="str">
            <v>PT-33647-BM</v>
          </cell>
          <cell r="E8460" t="str">
            <v>GARCIA HIDALGO MEDARDO</v>
          </cell>
          <cell r="F8460" t="str">
            <v>ARTESANAL</v>
          </cell>
        </row>
        <row r="8461">
          <cell r="B8461">
            <v>33650</v>
          </cell>
          <cell r="C8461" t="str">
            <v>MEDARDO</v>
          </cell>
          <cell r="D8461" t="str">
            <v>PT-33650-BM</v>
          </cell>
          <cell r="E8461" t="str">
            <v>GARCIA HIDALGO MEDARDO</v>
          </cell>
          <cell r="F8461" t="str">
            <v>ARTESANAL</v>
          </cell>
        </row>
        <row r="8462">
          <cell r="B8462">
            <v>33651</v>
          </cell>
          <cell r="C8462" t="str">
            <v>BEATITA HUMAY V</v>
          </cell>
          <cell r="D8462" t="str">
            <v>PT-33651-BM</v>
          </cell>
          <cell r="E8462" t="str">
            <v>RODRIGUEZ PANEZ OMAR</v>
          </cell>
          <cell r="F8462" t="str">
            <v>ARTESANAL</v>
          </cell>
        </row>
        <row r="8463">
          <cell r="B8463">
            <v>33654</v>
          </cell>
          <cell r="C8463" t="str">
            <v>GREGORY ARIAN</v>
          </cell>
          <cell r="D8463" t="str">
            <v>PT-33654-BM</v>
          </cell>
          <cell r="E8463" t="str">
            <v>GARCIA HIDALGO MEDARDO</v>
          </cell>
          <cell r="F8463" t="str">
            <v>ARTESANAL</v>
          </cell>
        </row>
        <row r="8464">
          <cell r="B8464">
            <v>33670</v>
          </cell>
          <cell r="C8464" t="str">
            <v>MILAGRO DE DIOS</v>
          </cell>
          <cell r="D8464" t="str">
            <v>PL-33670-BM</v>
          </cell>
          <cell r="E8464" t="str">
            <v>CHUNGA BERNAL BAUQUIRIA ADELINA</v>
          </cell>
          <cell r="F8464" t="str">
            <v>ARTESANAL</v>
          </cell>
        </row>
        <row r="8465">
          <cell r="B8465">
            <v>33671</v>
          </cell>
          <cell r="C8465" t="str">
            <v>MARIELITA</v>
          </cell>
          <cell r="D8465" t="str">
            <v>PL-33671-BM</v>
          </cell>
          <cell r="E8465" t="str">
            <v>NECIOSUP LIZA MANUEL ALVINO</v>
          </cell>
          <cell r="F8465" t="str">
            <v>DECRETO LEGISLATIVO Nº1273</v>
          </cell>
        </row>
        <row r="8466">
          <cell r="B8466">
            <v>33675</v>
          </cell>
          <cell r="C8466" t="str">
            <v>MI WILSON</v>
          </cell>
          <cell r="D8466" t="str">
            <v>PL-33675-BM</v>
          </cell>
          <cell r="E8466" t="str">
            <v>ORTIZ BACA JUAN LUIS</v>
          </cell>
          <cell r="F8466" t="str">
            <v>ARTESANAL</v>
          </cell>
        </row>
        <row r="8467">
          <cell r="B8467">
            <v>33696</v>
          </cell>
          <cell r="C8467" t="str">
            <v>VALENTINO II</v>
          </cell>
          <cell r="D8467" t="str">
            <v>PT-33696-BM</v>
          </cell>
          <cell r="E8467" t="str">
            <v>ROBLES RODRIGUEZ RITA JANETH</v>
          </cell>
          <cell r="F8467" t="str">
            <v>ARTESANAL</v>
          </cell>
        </row>
        <row r="8468">
          <cell r="B8468">
            <v>33717</v>
          </cell>
          <cell r="C8468" t="str">
            <v>BENDICION DE DIOS</v>
          </cell>
          <cell r="D8468" t="str">
            <v>TA-33717-BM</v>
          </cell>
          <cell r="E8468" t="str">
            <v>FIESTAS QUEREVALU MARGARITA</v>
          </cell>
          <cell r="F8468" t="str">
            <v>ARTESANAL</v>
          </cell>
        </row>
        <row r="8469">
          <cell r="B8469">
            <v>33731</v>
          </cell>
          <cell r="C8469" t="str">
            <v>DON PEDRITO</v>
          </cell>
          <cell r="D8469" t="str">
            <v>PT-33731-BM</v>
          </cell>
          <cell r="E8469" t="str">
            <v>CARRANZA IBA?Z ANGELA TERESA</v>
          </cell>
          <cell r="F8469" t="str">
            <v>ARTESANAL</v>
          </cell>
        </row>
        <row r="8470">
          <cell r="B8470">
            <v>33732</v>
          </cell>
          <cell r="C8470" t="str">
            <v>GRAN PAJATEN EDGAR SANTIAGO</v>
          </cell>
          <cell r="D8470" t="str">
            <v>TA-33732-BM</v>
          </cell>
          <cell r="E8470" t="str">
            <v>RUIZ HERNANDEZ EDGARDO</v>
          </cell>
          <cell r="F8470" t="str">
            <v>DECRETO LEGISLATIVO Nº1273</v>
          </cell>
        </row>
        <row r="8471">
          <cell r="B8471">
            <v>33741</v>
          </cell>
          <cell r="C8471" t="str">
            <v>EL SE?R ES MI REFUGIO</v>
          </cell>
          <cell r="D8471" t="str">
            <v>TA-33741-BM</v>
          </cell>
          <cell r="E8471" t="str">
            <v>PURIZACA ALVAREZ SANTOS MADONIO</v>
          </cell>
          <cell r="F8471" t="str">
            <v>DS. 006-2016-PRODUCE</v>
          </cell>
        </row>
        <row r="8472">
          <cell r="B8472">
            <v>33753</v>
          </cell>
          <cell r="C8472" t="str">
            <v>JUREL</v>
          </cell>
          <cell r="D8472" t="str">
            <v>CO-33753-PM</v>
          </cell>
          <cell r="E8472" t="str">
            <v>TEXEL FISHING S.A.C.</v>
          </cell>
          <cell r="F8472" t="str">
            <v>DS. 022-2009-PRODUCE</v>
          </cell>
        </row>
        <row r="8473">
          <cell r="B8473">
            <v>33774</v>
          </cell>
          <cell r="C8473" t="str">
            <v>CABALLA</v>
          </cell>
          <cell r="D8473" t="str">
            <v>CO-33774-PM</v>
          </cell>
          <cell r="E8473" t="str">
            <v>TEXEL FISHING S.A.C.</v>
          </cell>
          <cell r="F8473" t="str">
            <v>DS. 022-2009-PRODUCE</v>
          </cell>
        </row>
        <row r="8474">
          <cell r="B8474">
            <v>33804</v>
          </cell>
          <cell r="C8474" t="str">
            <v>CRISTO EL BUEN SAMARITANO 2</v>
          </cell>
          <cell r="D8474" t="str">
            <v>PT-33804-BM</v>
          </cell>
          <cell r="E8474" t="str">
            <v>ALVAREZ QUEREVALU WILFREDO</v>
          </cell>
          <cell r="F8474" t="str">
            <v>ARTESANAL</v>
          </cell>
        </row>
        <row r="8475">
          <cell r="B8475">
            <v>33806</v>
          </cell>
          <cell r="C8475" t="str">
            <v>CRISTO EL BUEN SAMARITANO 1</v>
          </cell>
          <cell r="D8475" t="str">
            <v>PT-33806-BM</v>
          </cell>
          <cell r="E8475" t="str">
            <v>ALVAREZ QUEREVALU WILFREDO</v>
          </cell>
          <cell r="F8475" t="str">
            <v>ARTESANAL</v>
          </cell>
        </row>
        <row r="8476">
          <cell r="B8476">
            <v>33829</v>
          </cell>
          <cell r="C8476" t="str">
            <v>ARCO IRIS</v>
          </cell>
          <cell r="D8476" t="str">
            <v>ZS-33829-BM</v>
          </cell>
          <cell r="E8476" t="str">
            <v>SUAREZ MARCHAN PEDRO</v>
          </cell>
          <cell r="F8476" t="str">
            <v>DECRETO LEGISLATIVO Nº1273</v>
          </cell>
        </row>
        <row r="8477">
          <cell r="B8477">
            <v>33989</v>
          </cell>
          <cell r="C8477" t="str">
            <v>MITA II</v>
          </cell>
          <cell r="D8477" t="str">
            <v>TA-33989-BM</v>
          </cell>
          <cell r="E8477" t="str">
            <v>VALDIVIA PINTO MANUEL GUSTAVO</v>
          </cell>
          <cell r="F8477" t="str">
            <v>DECRETO LEGISLATIVO Nº1273</v>
          </cell>
        </row>
        <row r="8478">
          <cell r="B8478">
            <v>34024</v>
          </cell>
          <cell r="C8478" t="str">
            <v>CAMILA YHAMILE</v>
          </cell>
          <cell r="D8478" t="str">
            <v>CO-34024-CM</v>
          </cell>
          <cell r="E8478" t="str">
            <v>MALCA QUINTANA CARMEN ROSA</v>
          </cell>
          <cell r="F8478" t="str">
            <v>ARTESANAL</v>
          </cell>
        </row>
        <row r="8479">
          <cell r="B8479">
            <v>34026</v>
          </cell>
          <cell r="C8479" t="str">
            <v>MILAGRO DE CAUTIVO II</v>
          </cell>
          <cell r="D8479" t="str">
            <v>PT-34026-BM</v>
          </cell>
          <cell r="E8479" t="str">
            <v>GUIZADO LEGUIA ANTONIO</v>
          </cell>
          <cell r="F8479" t="str">
            <v>ARTESANAL</v>
          </cell>
        </row>
        <row r="8480">
          <cell r="B8480">
            <v>34027</v>
          </cell>
          <cell r="C8480" t="str">
            <v>NATHALI ZARAI</v>
          </cell>
          <cell r="D8480" t="str">
            <v>PT-34027-BM</v>
          </cell>
          <cell r="E8480" t="str">
            <v>CHUNGA CHAPILLIQUEN JOSE HERNAN</v>
          </cell>
          <cell r="F8480" t="str">
            <v>ARTESANAL</v>
          </cell>
        </row>
        <row r="8481">
          <cell r="B8481">
            <v>34067</v>
          </cell>
          <cell r="C8481" t="str">
            <v>SAN PEDRO</v>
          </cell>
          <cell r="D8481" t="str">
            <v>PL-34067-CM</v>
          </cell>
          <cell r="E8481" t="str">
            <v>ECA JACINTO HENRRY ELVIS ;ECA JACINTO JUAN PERCY</v>
          </cell>
          <cell r="F8481" t="str">
            <v>ARTESANAL</v>
          </cell>
        </row>
        <row r="8482">
          <cell r="B8482">
            <v>34068</v>
          </cell>
          <cell r="C8482" t="str">
            <v>LIBRA I</v>
          </cell>
          <cell r="D8482" t="str">
            <v>PL-34068-CM</v>
          </cell>
          <cell r="E8482" t="str">
            <v>MAGUI? MENDOZA WUALDO ORLANDO</v>
          </cell>
          <cell r="F8482" t="str">
            <v>ARTESANAL</v>
          </cell>
        </row>
        <row r="8483">
          <cell r="B8483">
            <v>34070</v>
          </cell>
          <cell r="C8483" t="str">
            <v>PISCIS</v>
          </cell>
          <cell r="D8483" t="str">
            <v>PL-34070-CM</v>
          </cell>
          <cell r="E8483" t="str">
            <v>CALLO TORRES VICTOR BERNARDO</v>
          </cell>
          <cell r="F8483" t="str">
            <v>ARTESANAL</v>
          </cell>
        </row>
        <row r="8484">
          <cell r="B8484">
            <v>34077</v>
          </cell>
          <cell r="C8484" t="str">
            <v>MARCO AURELIO</v>
          </cell>
          <cell r="D8484" t="str">
            <v>PL-34077-BM</v>
          </cell>
          <cell r="E8484" t="str">
            <v>MARTINEZ SILVA FELICITA</v>
          </cell>
          <cell r="F8484" t="str">
            <v>DS. 006-2016-PRODUCE</v>
          </cell>
        </row>
        <row r="8485">
          <cell r="B8485">
            <v>34082</v>
          </cell>
          <cell r="C8485" t="str">
            <v>MARIA LUISA</v>
          </cell>
          <cell r="D8485" t="str">
            <v>CE-34082-CM</v>
          </cell>
          <cell r="E8485" t="str">
            <v>RUBIO MORENO JUAN ARISTOTELES</v>
          </cell>
          <cell r="F8485" t="str">
            <v>ARTESANAL</v>
          </cell>
        </row>
        <row r="8486">
          <cell r="B8486">
            <v>34089</v>
          </cell>
          <cell r="C8486" t="str">
            <v>THE QUEEN ESTHER</v>
          </cell>
          <cell r="D8486" t="str">
            <v>PT-34089-BM</v>
          </cell>
          <cell r="E8486" t="str">
            <v>MACALUPU VILLEGAS ELEODORO</v>
          </cell>
          <cell r="F8486" t="str">
            <v>ARTESANAL</v>
          </cell>
        </row>
        <row r="8487">
          <cell r="B8487">
            <v>34093</v>
          </cell>
          <cell r="C8487" t="str">
            <v>GENESIS</v>
          </cell>
          <cell r="D8487" t="str">
            <v>PL-34093-CM</v>
          </cell>
          <cell r="E8487" t="str">
            <v>URCIA LLONTOP MARIA YOLANDA ;URCIA MENDOZA MATIAS</v>
          </cell>
          <cell r="F8487" t="str">
            <v>ARTESANAL</v>
          </cell>
        </row>
        <row r="8488">
          <cell r="B8488">
            <v>34137</v>
          </cell>
          <cell r="C8488" t="str">
            <v>MARIA DE LOS ANGELES</v>
          </cell>
          <cell r="D8488" t="str">
            <v>PT-34137-BM</v>
          </cell>
          <cell r="E8488" t="str">
            <v>SILVA MACALUPU DAVID</v>
          </cell>
          <cell r="F8488" t="str">
            <v>DECRETO LEGISLATIVO Nº1273</v>
          </cell>
        </row>
        <row r="8489">
          <cell r="B8489">
            <v>34152</v>
          </cell>
          <cell r="C8489" t="str">
            <v>SIEMPRE MI MANUEL</v>
          </cell>
          <cell r="D8489" t="str">
            <v>PT-34152-BM</v>
          </cell>
          <cell r="E8489" t="str">
            <v>PANTA RUIZ MANUEL REY</v>
          </cell>
          <cell r="F8489" t="str">
            <v>DECRETO LEGISLATIVO Nº1273</v>
          </cell>
        </row>
        <row r="8490">
          <cell r="B8490">
            <v>34166</v>
          </cell>
          <cell r="C8490" t="str">
            <v>MA?CO I</v>
          </cell>
          <cell r="D8490" t="str">
            <v>CE-34166-CM</v>
          </cell>
          <cell r="E8490" t="str">
            <v>GONZALEZ ZARATE EDITH ZORAIDA</v>
          </cell>
          <cell r="F8490" t="str">
            <v>ARTESANAL</v>
          </cell>
        </row>
        <row r="8491">
          <cell r="B8491">
            <v>34169</v>
          </cell>
          <cell r="C8491" t="str">
            <v>MA?CO II</v>
          </cell>
          <cell r="D8491" t="str">
            <v>CE-34169-CM</v>
          </cell>
          <cell r="E8491" t="str">
            <v>GONZALEZ ZARATE EDITH ZORAIDA</v>
          </cell>
          <cell r="F8491" t="str">
            <v>ARTESANAL</v>
          </cell>
        </row>
        <row r="8492">
          <cell r="B8492">
            <v>34180</v>
          </cell>
          <cell r="C8492" t="str">
            <v>MARQUITOS BABY V</v>
          </cell>
          <cell r="D8492" t="str">
            <v>CE-34180-BM</v>
          </cell>
          <cell r="E8492" t="str">
            <v>RODRIGUEZ MORALES DE ROSALES LILIANA JUANA</v>
          </cell>
          <cell r="F8492" t="str">
            <v>ARTESANAL</v>
          </cell>
        </row>
        <row r="8493">
          <cell r="B8493">
            <v>34183</v>
          </cell>
          <cell r="C8493" t="str">
            <v>LUCERITO</v>
          </cell>
          <cell r="D8493" t="str">
            <v>CE-34183-BM</v>
          </cell>
          <cell r="E8493" t="str">
            <v>AYALA ROSAS ROSALES</v>
          </cell>
          <cell r="F8493" t="str">
            <v>ARTESANAL</v>
          </cell>
        </row>
        <row r="8494">
          <cell r="B8494">
            <v>34184</v>
          </cell>
          <cell r="C8494" t="str">
            <v>KRONUS</v>
          </cell>
          <cell r="D8494" t="str">
            <v>CO-34184-PM</v>
          </cell>
          <cell r="E8494" t="str">
            <v>CHU WONG SHWU MIIN</v>
          </cell>
          <cell r="F8494" t="str">
            <v>DECRETO LEY Nº25977</v>
          </cell>
        </row>
        <row r="8495">
          <cell r="B8495">
            <v>34186</v>
          </cell>
          <cell r="C8495" t="str">
            <v>JESUS EL ENVIADO DE DIOS</v>
          </cell>
          <cell r="D8495" t="str">
            <v>PT-34186-CM</v>
          </cell>
          <cell r="E8495" t="str">
            <v>DELGADO NAUCA CESAR ANTONIO</v>
          </cell>
          <cell r="F8495" t="str">
            <v>ARTESANAL</v>
          </cell>
        </row>
        <row r="8496">
          <cell r="B8496">
            <v>34189</v>
          </cell>
          <cell r="C8496" t="str">
            <v>MI DOMINGO</v>
          </cell>
          <cell r="D8496" t="str">
            <v>CE-34189-BM</v>
          </cell>
          <cell r="E8496" t="str">
            <v>AMAYA JACINTO DOMINGO GUZMAN ;PINGO PINGO DE AMAYA NELLY ;SANDOVAL MU?Z JANNET MIRELLA</v>
          </cell>
          <cell r="F8496" t="str">
            <v>DECRETO LEGISLATIVO Nº1273</v>
          </cell>
        </row>
        <row r="8497">
          <cell r="B8497">
            <v>34190</v>
          </cell>
          <cell r="C8497" t="str">
            <v>YASSIR II</v>
          </cell>
          <cell r="D8497" t="str">
            <v>CE-34190-BM</v>
          </cell>
          <cell r="E8497" t="str">
            <v>GALAN LLONTOP EDWAR VLADIMIR ;QUEREBALU CASTRO DE GALAN MARIA GEORGINA</v>
          </cell>
          <cell r="F8497" t="str">
            <v>ARTESANAL</v>
          </cell>
        </row>
        <row r="8498">
          <cell r="B8498">
            <v>34208</v>
          </cell>
          <cell r="C8498" t="str">
            <v>SKAROS 3</v>
          </cell>
          <cell r="D8498" t="str">
            <v>CO-34208-CM</v>
          </cell>
          <cell r="E8498" t="str">
            <v>PESQUERA GLAROS E.I.R.L.</v>
          </cell>
          <cell r="F8498" t="str">
            <v>ARTESANAL</v>
          </cell>
        </row>
        <row r="8499">
          <cell r="B8499">
            <v>34258</v>
          </cell>
          <cell r="C8499" t="str">
            <v>SAN MARTIN</v>
          </cell>
          <cell r="D8499" t="str">
            <v>PT-34258-BM</v>
          </cell>
          <cell r="E8499" t="str">
            <v>LLENQUE MACHICA JOSE DEL CARMEN</v>
          </cell>
          <cell r="F8499" t="str">
            <v>ARTESANAL</v>
          </cell>
        </row>
        <row r="8500">
          <cell r="B8500">
            <v>34260</v>
          </cell>
          <cell r="C8500" t="str">
            <v>JEHOVA ES MI PODEROSO GUERRERO</v>
          </cell>
          <cell r="D8500" t="str">
            <v>PT-34260-BM</v>
          </cell>
          <cell r="E8500" t="str">
            <v>ALVAREZ SANCHEZ SEGUNDO ROBERT</v>
          </cell>
          <cell r="F8500" t="str">
            <v>DS. 006-2016-PRODUCE</v>
          </cell>
        </row>
        <row r="8501">
          <cell r="B8501">
            <v>34262</v>
          </cell>
          <cell r="C8501" t="str">
            <v>VIRGEN DEL CARMEN</v>
          </cell>
          <cell r="D8501" t="str">
            <v>PT-34262-BM</v>
          </cell>
          <cell r="E8501" t="str">
            <v>CABRERA ABANTO SEGUNDO</v>
          </cell>
          <cell r="F8501" t="str">
            <v>ARTESANAL</v>
          </cell>
        </row>
        <row r="8502">
          <cell r="B8502">
            <v>34264</v>
          </cell>
          <cell r="C8502" t="str">
            <v>MIS ANGELITOS</v>
          </cell>
          <cell r="D8502" t="str">
            <v>PT-34264-BM</v>
          </cell>
          <cell r="E8502" t="str">
            <v>HIDALGO CALDERON ANGEL ;PANTA PAIVA MARIA ELVIRA</v>
          </cell>
          <cell r="F8502" t="str">
            <v>ARTESANAL</v>
          </cell>
        </row>
        <row r="8503">
          <cell r="B8503">
            <v>34265</v>
          </cell>
          <cell r="C8503" t="str">
            <v>CRISTO EL BUEN SAMARITANO 3</v>
          </cell>
          <cell r="D8503" t="str">
            <v>PT-34265-BM</v>
          </cell>
          <cell r="E8503" t="str">
            <v>ALVAREZ PURIZACA WILFREDO</v>
          </cell>
          <cell r="F8503" t="str">
            <v>DS. 006-2016-PRODUCE</v>
          </cell>
        </row>
        <row r="8504">
          <cell r="B8504">
            <v>34266</v>
          </cell>
          <cell r="C8504" t="str">
            <v>JESUS DEL GRAN PODER</v>
          </cell>
          <cell r="D8504" t="str">
            <v>PT-34266-BM</v>
          </cell>
          <cell r="E8504" t="str">
            <v>PANTA FIESTAS DALIA MARILIA</v>
          </cell>
          <cell r="F8504" t="str">
            <v>DECRETO LEGISLATIVO Nº1273</v>
          </cell>
        </row>
        <row r="8505">
          <cell r="B8505">
            <v>34270</v>
          </cell>
          <cell r="C8505" t="str">
            <v>DAVID</v>
          </cell>
          <cell r="D8505" t="str">
            <v>PT-34270-BM</v>
          </cell>
          <cell r="E8505" t="str">
            <v>ECHE FIESTAS VICENTE ANASTACIO</v>
          </cell>
          <cell r="F8505" t="str">
            <v>DECRETO LEGISLATIVO Nº1273</v>
          </cell>
        </row>
        <row r="8506">
          <cell r="B8506">
            <v>34273</v>
          </cell>
          <cell r="C8506" t="str">
            <v>ROSA AMELIA</v>
          </cell>
          <cell r="D8506" t="str">
            <v>CO-34273-CM</v>
          </cell>
          <cell r="E8506" t="str">
            <v>JOAQUIN PAYCO ALBERTO</v>
          </cell>
          <cell r="F8506" t="str">
            <v>ARTESANAL</v>
          </cell>
        </row>
        <row r="8507">
          <cell r="B8507">
            <v>34276</v>
          </cell>
          <cell r="C8507" t="str">
            <v>BRYEMALY</v>
          </cell>
          <cell r="D8507" t="str">
            <v>PT-34276-BM</v>
          </cell>
          <cell r="E8507" t="str">
            <v>RENTERIA AGUILERA ROGELIO</v>
          </cell>
          <cell r="F8507" t="str">
            <v>DECRETO LEGISLATIVO Nº1273</v>
          </cell>
        </row>
        <row r="8508">
          <cell r="B8508">
            <v>34281</v>
          </cell>
          <cell r="C8508" t="str">
            <v>JEHOVA DE LOS EJERCITOS</v>
          </cell>
          <cell r="D8508" t="str">
            <v>PT-34281-BM</v>
          </cell>
          <cell r="E8508" t="str">
            <v>LEYTON FARRO MATEO</v>
          </cell>
          <cell r="F8508" t="str">
            <v>ARTESANAL</v>
          </cell>
        </row>
        <row r="8509">
          <cell r="B8509">
            <v>34285</v>
          </cell>
          <cell r="C8509" t="str">
            <v>SIN DIOS NADA SOMOS</v>
          </cell>
          <cell r="D8509" t="str">
            <v>PT-34285-BM</v>
          </cell>
          <cell r="E8509" t="str">
            <v>LAZARO HUAMAN GREGORIO EMILIO</v>
          </cell>
          <cell r="F8509" t="str">
            <v>DECRETO LEGISLATIVO Nº1273</v>
          </cell>
        </row>
        <row r="8510">
          <cell r="B8510">
            <v>34286</v>
          </cell>
          <cell r="C8510" t="str">
            <v>MIGUEL Y MILAGROS</v>
          </cell>
          <cell r="D8510" t="str">
            <v>PT-34286-BM</v>
          </cell>
          <cell r="E8510" t="str">
            <v>YARLEQUE YOVERA HERMINIO</v>
          </cell>
          <cell r="F8510" t="str">
            <v>DECRETO LEGISLATIVO Nº1273</v>
          </cell>
        </row>
        <row r="8511">
          <cell r="B8511">
            <v>34294</v>
          </cell>
          <cell r="C8511" t="str">
            <v>EL RECUERDO</v>
          </cell>
          <cell r="D8511" t="str">
            <v>PT-34294-BM</v>
          </cell>
          <cell r="E8511" t="str">
            <v>ALVAREZ QUEREVALU JOSE AUGUSTO</v>
          </cell>
          <cell r="F8511" t="str">
            <v>ARTESANAL</v>
          </cell>
        </row>
        <row r="8512">
          <cell r="B8512">
            <v>34295</v>
          </cell>
          <cell r="C8512" t="str">
            <v>SIEMPRE EL RECUERDO</v>
          </cell>
          <cell r="D8512" t="str">
            <v>PT-34295-BM</v>
          </cell>
          <cell r="E8512" t="str">
            <v>ALVAREZ PANTA EXEQUIEL</v>
          </cell>
          <cell r="F8512" t="str">
            <v>DECRETO LEGISLATIVO Nº1273</v>
          </cell>
        </row>
        <row r="8513">
          <cell r="B8513">
            <v>34319</v>
          </cell>
          <cell r="C8513" t="str">
            <v>FELIX DAVID</v>
          </cell>
          <cell r="D8513" t="str">
            <v>PT-34319-BM</v>
          </cell>
          <cell r="E8513" t="str">
            <v>MORALES ECHE FELIX CLEMENTE</v>
          </cell>
          <cell r="F8513" t="str">
            <v>DECRETO LEGISLATIVO Nº1273</v>
          </cell>
        </row>
        <row r="8514">
          <cell r="B8514">
            <v>34321</v>
          </cell>
          <cell r="C8514" t="str">
            <v>CRISTO NOS AMA</v>
          </cell>
          <cell r="D8514" t="str">
            <v>PT-34321-BM</v>
          </cell>
          <cell r="E8514" t="str">
            <v>QUEREVALU PUESCAS GENARO</v>
          </cell>
          <cell r="F8514" t="str">
            <v>ARTESANAL</v>
          </cell>
        </row>
        <row r="8515">
          <cell r="B8515">
            <v>34322</v>
          </cell>
          <cell r="C8515" t="str">
            <v>DON ANTONIO</v>
          </cell>
          <cell r="D8515" t="str">
            <v>PT-34322-BM</v>
          </cell>
          <cell r="E8515" t="str">
            <v>DE LA ROSA NOLASCO OSWALDO</v>
          </cell>
          <cell r="F8515" t="str">
            <v>ARTESANAL</v>
          </cell>
        </row>
        <row r="8516">
          <cell r="B8516">
            <v>34323</v>
          </cell>
          <cell r="C8516" t="str">
            <v>EMMANUEL</v>
          </cell>
          <cell r="D8516" t="str">
            <v>PL-34323-PM</v>
          </cell>
          <cell r="E8516" t="str">
            <v>GORDILLO JACINTO TORIBIA</v>
          </cell>
          <cell r="F8516" t="str">
            <v>LEY Nº26920</v>
          </cell>
        </row>
        <row r="8517">
          <cell r="B8517">
            <v>34328</v>
          </cell>
          <cell r="C8517" t="str">
            <v>ALEXANDRA</v>
          </cell>
          <cell r="D8517" t="str">
            <v>PT-34328-BM</v>
          </cell>
          <cell r="E8517" t="str">
            <v>VIDAURRE LLENQUE JOSE EUSEBIO</v>
          </cell>
          <cell r="F8517" t="str">
            <v>ARTESANAL</v>
          </cell>
        </row>
        <row r="8518">
          <cell r="B8518">
            <v>34356</v>
          </cell>
          <cell r="C8518" t="str">
            <v>MI PATRICIA</v>
          </cell>
          <cell r="D8518" t="str">
            <v>PT-34356-BM</v>
          </cell>
          <cell r="E8518" t="str">
            <v>PINDAY NI? ANA LUCY</v>
          </cell>
          <cell r="F8518" t="str">
            <v>ARTESANAL</v>
          </cell>
        </row>
        <row r="8519">
          <cell r="B8519">
            <v>34374</v>
          </cell>
          <cell r="C8519" t="str">
            <v>JABHER I</v>
          </cell>
          <cell r="D8519" t="str">
            <v>PT-34374-CM</v>
          </cell>
          <cell r="E8519" t="str">
            <v>JABO CHINININ MELQUIO</v>
          </cell>
          <cell r="F8519" t="str">
            <v>ARTESANAL</v>
          </cell>
        </row>
        <row r="8520">
          <cell r="B8520">
            <v>34375</v>
          </cell>
          <cell r="C8520" t="str">
            <v>ADRIEL 1</v>
          </cell>
          <cell r="D8520" t="str">
            <v>PT-34375-BM</v>
          </cell>
          <cell r="E8520" t="str">
            <v>HUMBERTO JAVIER VALDIVIA DIAZ</v>
          </cell>
          <cell r="F8520" t="str">
            <v>ARTESANAL</v>
          </cell>
        </row>
        <row r="8521">
          <cell r="B8521">
            <v>34377</v>
          </cell>
          <cell r="C8521" t="str">
            <v>BENDICEME DIOS MIO</v>
          </cell>
          <cell r="D8521" t="str">
            <v>PT-34377-BM</v>
          </cell>
          <cell r="E8521" t="str">
            <v>CORDOVA MERINO FELIDORO</v>
          </cell>
          <cell r="F8521" t="str">
            <v>ARTESANAL</v>
          </cell>
        </row>
        <row r="8522">
          <cell r="B8522">
            <v>34395</v>
          </cell>
          <cell r="C8522" t="str">
            <v>LEONARD Y STEFANI</v>
          </cell>
          <cell r="D8522" t="str">
            <v>PT-34395-BM</v>
          </cell>
          <cell r="E8522" t="str">
            <v>PANTA NOLAZCO MANUEL PASTOR</v>
          </cell>
          <cell r="F8522" t="str">
            <v>DECRETO LEGISLATIVO Nº1273</v>
          </cell>
        </row>
        <row r="8523">
          <cell r="B8523">
            <v>34401</v>
          </cell>
          <cell r="C8523" t="str">
            <v>ANNIE MILUSKA</v>
          </cell>
          <cell r="D8523" t="str">
            <v>CO-34401-BM</v>
          </cell>
          <cell r="E8523" t="str">
            <v>CASTILLO CAMA LUISA ESTHER ;LUJAN QUILCATE JUAN CARLOS</v>
          </cell>
          <cell r="F8523" t="str">
            <v>DECRETO LEGISLATIVO Nº1273</v>
          </cell>
        </row>
        <row r="8524">
          <cell r="B8524">
            <v>34467</v>
          </cell>
          <cell r="C8524" t="str">
            <v>SEIS HERMANOS</v>
          </cell>
          <cell r="D8524" t="str">
            <v>PT-34467-BM</v>
          </cell>
          <cell r="E8524" t="str">
            <v>PANTA GOMEZ FERMIN</v>
          </cell>
          <cell r="F8524" t="str">
            <v>ARTESANAL</v>
          </cell>
        </row>
        <row r="8525">
          <cell r="B8525">
            <v>34471</v>
          </cell>
          <cell r="C8525" t="str">
            <v>MI JUANITA</v>
          </cell>
          <cell r="D8525" t="str">
            <v>CE-34471-CM</v>
          </cell>
          <cell r="E8525" t="str">
            <v>PUESCAS FIESTAS JONH LENNO ;PUESCAS FIESTAS PEDRO ALEX</v>
          </cell>
          <cell r="F8525" t="str">
            <v>ARTESANAL</v>
          </cell>
        </row>
        <row r="8526">
          <cell r="B8526">
            <v>34479</v>
          </cell>
          <cell r="C8526" t="str">
            <v>ISABELLA I</v>
          </cell>
          <cell r="D8526" t="str">
            <v>IO-34479-BM</v>
          </cell>
          <cell r="E8526" t="str">
            <v>MU?Z MAMANI LUISA PATRICIA ;QUILLE MAMANI JHOEL NELSON</v>
          </cell>
          <cell r="F8526" t="str">
            <v>ARTESANAL</v>
          </cell>
        </row>
        <row r="8527">
          <cell r="B8527">
            <v>34480</v>
          </cell>
          <cell r="C8527" t="str">
            <v>LORENZO III</v>
          </cell>
          <cell r="D8527" t="str">
            <v>IO-34480-BM</v>
          </cell>
          <cell r="E8527" t="str">
            <v>ARIZACA CUTIPA CLAUDIA</v>
          </cell>
          <cell r="F8527" t="str">
            <v>ARTESANAL</v>
          </cell>
        </row>
        <row r="8528">
          <cell r="B8528">
            <v>34484</v>
          </cell>
          <cell r="C8528" t="str">
            <v>MARIA AUXILIADORA</v>
          </cell>
          <cell r="D8528" t="str">
            <v>PT-34484-CM</v>
          </cell>
          <cell r="E8528" t="str">
            <v>QUEREVALU PAZO CARMEN ISABEL</v>
          </cell>
          <cell r="F8528" t="str">
            <v>ARTESANAL</v>
          </cell>
        </row>
        <row r="8529">
          <cell r="B8529">
            <v>34489</v>
          </cell>
          <cell r="C8529" t="str">
            <v>SAN JUDAS TADEO</v>
          </cell>
          <cell r="D8529" t="str">
            <v>PT-34489-BM</v>
          </cell>
          <cell r="E8529" t="str">
            <v>CHUNGA CHANAVA FLAVIO HIPOLITO</v>
          </cell>
          <cell r="F8529" t="str">
            <v>DECRETO LEGISLATIVO Nº1273</v>
          </cell>
        </row>
        <row r="8530">
          <cell r="B8530">
            <v>34492</v>
          </cell>
          <cell r="C8530" t="str">
            <v>LUCIA ANALI</v>
          </cell>
          <cell r="D8530" t="str">
            <v>PT-34492-BM</v>
          </cell>
          <cell r="E8530" t="str">
            <v>MORETO NU?Z HERMES</v>
          </cell>
          <cell r="F8530" t="str">
            <v>ARTESANAL</v>
          </cell>
        </row>
        <row r="8531">
          <cell r="B8531">
            <v>34494</v>
          </cell>
          <cell r="C8531" t="str">
            <v>OTILIA</v>
          </cell>
          <cell r="D8531" t="str">
            <v>CO-34494-BM</v>
          </cell>
          <cell r="E8531" t="str">
            <v>CHAVEZ MENDO FIDEL</v>
          </cell>
          <cell r="F8531" t="str">
            <v>ARTESANAL</v>
          </cell>
        </row>
        <row r="8532">
          <cell r="B8532">
            <v>34496</v>
          </cell>
          <cell r="C8532" t="str">
            <v>ERICKA DEL PILAR</v>
          </cell>
          <cell r="D8532" t="str">
            <v>CO-34496-BM</v>
          </cell>
          <cell r="E8532" t="str">
            <v>SOLLER ESCATE CESAR AUGUSTO</v>
          </cell>
          <cell r="F8532" t="str">
            <v>ARTESANAL</v>
          </cell>
        </row>
        <row r="8533">
          <cell r="B8533">
            <v>34497</v>
          </cell>
          <cell r="C8533" t="str">
            <v>PTC-1</v>
          </cell>
          <cell r="D8533" t="str">
            <v>TA-34497-CM</v>
          </cell>
          <cell r="E8533" t="str">
            <v>PTC ARMADORES SAC</v>
          </cell>
          <cell r="F8533" t="str">
            <v>ARTESANAL</v>
          </cell>
        </row>
        <row r="8534">
          <cell r="B8534">
            <v>34533</v>
          </cell>
          <cell r="C8534" t="str">
            <v>EL DELFIN</v>
          </cell>
          <cell r="D8534" t="str">
            <v>PT-34533-BM</v>
          </cell>
          <cell r="E8534" t="str">
            <v>VILCHEZ IMAN WILMER</v>
          </cell>
          <cell r="F8534" t="str">
            <v>ARTESANAL</v>
          </cell>
        </row>
        <row r="8535">
          <cell r="B8535">
            <v>34536</v>
          </cell>
          <cell r="C8535" t="str">
            <v>SOPI</v>
          </cell>
          <cell r="D8535" t="str">
            <v>IO-34536-CM</v>
          </cell>
          <cell r="E8535" t="str">
            <v>PINTO CACERES SOCORRO ELIZABETH ;VILLAMONTE BARRIGA OSCAR FELIX</v>
          </cell>
          <cell r="F8535" t="str">
            <v>ARTESANAL</v>
          </cell>
        </row>
        <row r="8536">
          <cell r="B8536">
            <v>34537</v>
          </cell>
          <cell r="C8536" t="str">
            <v>KATTY</v>
          </cell>
          <cell r="D8536" t="str">
            <v>IO-34537-CM</v>
          </cell>
          <cell r="E8536" t="str">
            <v>LOPEZ HUARAZ JUAN FERNANDO</v>
          </cell>
          <cell r="F8536" t="str">
            <v>ARTESANAL</v>
          </cell>
        </row>
        <row r="8537">
          <cell r="B8537">
            <v>34538</v>
          </cell>
          <cell r="C8537" t="str">
            <v>EBRANSO</v>
          </cell>
          <cell r="D8537" t="str">
            <v>IO-34538-CM</v>
          </cell>
          <cell r="E8537" t="str">
            <v>LOPEZ HUARAZ JUAN FERNANDO</v>
          </cell>
          <cell r="F8537" t="str">
            <v>ARTESANAL</v>
          </cell>
        </row>
        <row r="8538">
          <cell r="B8538">
            <v>34540</v>
          </cell>
          <cell r="C8538" t="str">
            <v>GACELA II</v>
          </cell>
          <cell r="D8538" t="str">
            <v>SY-34540-BM</v>
          </cell>
          <cell r="E8538" t="str">
            <v>SILVA CHAVEZ RITA BERSABE</v>
          </cell>
          <cell r="F8538" t="str">
            <v>DECRETO LEGISLATIVO Nº1273</v>
          </cell>
        </row>
        <row r="8539">
          <cell r="B8539">
            <v>34542</v>
          </cell>
          <cell r="C8539" t="str">
            <v>MI PASTOR</v>
          </cell>
          <cell r="D8539" t="str">
            <v>ZS-34542-BM</v>
          </cell>
          <cell r="E8539" t="str">
            <v>SALDARRIAGA MARI?S JUAN ALBERTO</v>
          </cell>
          <cell r="F8539" t="str">
            <v>DECRETO LEGISLATIVO Nº1273</v>
          </cell>
        </row>
        <row r="8540">
          <cell r="B8540">
            <v>34552</v>
          </cell>
          <cell r="C8540" t="str">
            <v>ATLANTIC</v>
          </cell>
          <cell r="D8540" t="str">
            <v>CO-34552-BM</v>
          </cell>
          <cell r="E8540" t="str">
            <v>TORRES CARNERO TITO RAUL</v>
          </cell>
          <cell r="F8540" t="str">
            <v>DECRETO LEGISLATIVO Nº1273</v>
          </cell>
        </row>
        <row r="8541">
          <cell r="B8541">
            <v>34567</v>
          </cell>
          <cell r="C8541" t="str">
            <v>MARCO ANTONIO</v>
          </cell>
          <cell r="D8541" t="str">
            <v>CE-34567-CM</v>
          </cell>
          <cell r="E8541" t="str">
            <v>VALVERDE CRUZ JESUS ISAAC</v>
          </cell>
          <cell r="F8541" t="str">
            <v>ARTESANAL</v>
          </cell>
        </row>
        <row r="8542">
          <cell r="B8542">
            <v>34572</v>
          </cell>
          <cell r="C8542" t="str">
            <v>MIGUEL DANIEL</v>
          </cell>
          <cell r="D8542" t="str">
            <v>CO-34572-CM</v>
          </cell>
          <cell r="E8542" t="str">
            <v>FIESTAS ECHE DANIEL ;PUESCAS DE FIESTAS BRIGIDA</v>
          </cell>
          <cell r="F8542" t="str">
            <v>ARTESANAL</v>
          </cell>
        </row>
        <row r="8543">
          <cell r="B8543">
            <v>34587</v>
          </cell>
          <cell r="C8543" t="str">
            <v>ROSA AMELIA II</v>
          </cell>
          <cell r="D8543" t="str">
            <v>CE-34587-CM</v>
          </cell>
          <cell r="E8543" t="str">
            <v>LLENQUE FIESTAS HECTOR BERNARDO ;LLENQUE FIESTAS JOSE RUBEN</v>
          </cell>
          <cell r="F8543" t="str">
            <v>ARTESANAL</v>
          </cell>
        </row>
        <row r="8544">
          <cell r="B8544">
            <v>34589</v>
          </cell>
          <cell r="C8544" t="str">
            <v>ESGAJIM</v>
          </cell>
          <cell r="D8544" t="str">
            <v>CE-34589-CM</v>
          </cell>
          <cell r="E8544" t="str">
            <v>ACOSTA EFFIO SANDRA JACKELINE ;ACOSTA EFFIO DE HUAMANCHUMO LAYDI DIANA</v>
          </cell>
          <cell r="F8544" t="str">
            <v>ARTESANAL</v>
          </cell>
        </row>
        <row r="8545">
          <cell r="B8545">
            <v>34592</v>
          </cell>
          <cell r="C8545" t="str">
            <v>BLANCA ISABEL</v>
          </cell>
          <cell r="D8545" t="str">
            <v>CO-34592-BM</v>
          </cell>
          <cell r="E8545" t="str">
            <v>AQUIJE FRANCIA CESAR ALBERTO</v>
          </cell>
          <cell r="F8545" t="str">
            <v>DECRETO LEGISLATIVO Nº1273</v>
          </cell>
        </row>
        <row r="8546">
          <cell r="B8546">
            <v>34622</v>
          </cell>
          <cell r="C8546" t="str">
            <v>CRISTO CAUTIVO</v>
          </cell>
          <cell r="D8546" t="str">
            <v>PT-34622-BM</v>
          </cell>
          <cell r="E8546" t="str">
            <v>ARAYA CASTILLO EDITH ESPERANZA</v>
          </cell>
          <cell r="F8546" t="str">
            <v>ARTESANAL</v>
          </cell>
        </row>
        <row r="8547">
          <cell r="B8547">
            <v>34625</v>
          </cell>
          <cell r="C8547" t="str">
            <v>ELIZABETH 1</v>
          </cell>
          <cell r="D8547" t="str">
            <v>TA-34625-BM</v>
          </cell>
          <cell r="E8547" t="str">
            <v>INVERSIONES CNC SAC</v>
          </cell>
          <cell r="F8547" t="str">
            <v>ARTESANAL</v>
          </cell>
        </row>
        <row r="8548">
          <cell r="B8548">
            <v>34626</v>
          </cell>
          <cell r="C8548" t="str">
            <v>ELIZABETH II</v>
          </cell>
          <cell r="D8548" t="str">
            <v>TA-34626-BM</v>
          </cell>
          <cell r="E8548" t="str">
            <v>INVERSIONES CNC SAC</v>
          </cell>
          <cell r="F8548" t="str">
            <v>ARTESANAL</v>
          </cell>
        </row>
        <row r="8549">
          <cell r="B8549">
            <v>34627</v>
          </cell>
          <cell r="C8549" t="str">
            <v>MARIA I</v>
          </cell>
          <cell r="D8549" t="str">
            <v>TA-34627-BM</v>
          </cell>
          <cell r="E8549" t="str">
            <v>GARCIA CANALES ELIANA FRANCISCA</v>
          </cell>
          <cell r="F8549" t="str">
            <v>ARTESANAL</v>
          </cell>
        </row>
        <row r="8550">
          <cell r="B8550">
            <v>34629</v>
          </cell>
          <cell r="C8550" t="str">
            <v>DEYVI</v>
          </cell>
          <cell r="D8550" t="str">
            <v>PT-34629-BM</v>
          </cell>
          <cell r="E8550" t="str">
            <v>GARCIA FLORES ROSA SABINA</v>
          </cell>
          <cell r="F8550" t="str">
            <v>DECRETO LEGISLATIVO Nº1273</v>
          </cell>
        </row>
        <row r="8551">
          <cell r="B8551">
            <v>34639</v>
          </cell>
          <cell r="C8551" t="str">
            <v>SANTA ROSA</v>
          </cell>
          <cell r="D8551" t="str">
            <v>PT-34639-BM</v>
          </cell>
          <cell r="E8551" t="str">
            <v>GALAN CORTEZ MIGUEL ARCANGEL</v>
          </cell>
          <cell r="F8551" t="str">
            <v>DECRETO LEGISLATIVO Nº1273</v>
          </cell>
        </row>
        <row r="8552">
          <cell r="B8552">
            <v>34640</v>
          </cell>
          <cell r="C8552" t="str">
            <v>BENDICION DE JESUS</v>
          </cell>
          <cell r="D8552" t="str">
            <v>PT-34640-BM</v>
          </cell>
          <cell r="E8552" t="str">
            <v>PALMA DE HUAMANCHUMO ROSA NELIDA</v>
          </cell>
          <cell r="F8552" t="str">
            <v>ARTESANAL</v>
          </cell>
        </row>
        <row r="8553">
          <cell r="B8553">
            <v>34642</v>
          </cell>
          <cell r="C8553" t="str">
            <v>ESCORPION</v>
          </cell>
          <cell r="D8553" t="str">
            <v>PT-34642-BM</v>
          </cell>
          <cell r="E8553" t="str">
            <v>CARRILLO AYALA MANUEL PEDRO ;GALAN FIESTAS DE CARRILLO ANGELITA</v>
          </cell>
          <cell r="F8553" t="str">
            <v>ARTESANAL</v>
          </cell>
        </row>
        <row r="8554">
          <cell r="B8554">
            <v>34643</v>
          </cell>
          <cell r="C8554" t="str">
            <v>PERCY PAUL</v>
          </cell>
          <cell r="D8554" t="str">
            <v>PT-34643-BM</v>
          </cell>
          <cell r="E8554" t="str">
            <v>BAYONA SANCHEZ TEODORO</v>
          </cell>
          <cell r="F8554" t="str">
            <v>DECRETO LEGISLATIVO Nº1273</v>
          </cell>
        </row>
        <row r="8555">
          <cell r="B8555">
            <v>34645</v>
          </cell>
          <cell r="C8555" t="str">
            <v>MILAGRO DEL SE?R</v>
          </cell>
          <cell r="D8555" t="str">
            <v>PT-34645-BM</v>
          </cell>
          <cell r="E8555" t="str">
            <v>PANTA REYES BILLY JOEL</v>
          </cell>
          <cell r="F8555" t="str">
            <v>ARTESANAL</v>
          </cell>
        </row>
        <row r="8556">
          <cell r="B8556">
            <v>34648</v>
          </cell>
          <cell r="C8556" t="str">
            <v>MARIA LUISA 2</v>
          </cell>
          <cell r="D8556" t="str">
            <v>PT-34648-BM</v>
          </cell>
          <cell r="E8556" t="str">
            <v>REMAYCUNA PATI? JAIME</v>
          </cell>
          <cell r="F8556" t="str">
            <v>DECRETO LEGISLATIVO Nº1273</v>
          </cell>
        </row>
        <row r="8557">
          <cell r="B8557">
            <v>34649</v>
          </cell>
          <cell r="C8557" t="str">
            <v>ANITA</v>
          </cell>
          <cell r="D8557" t="str">
            <v>PT-34649-BM</v>
          </cell>
          <cell r="E8557" t="str">
            <v>SANDOVAL ACOSTA PEDRO</v>
          </cell>
          <cell r="F8557" t="str">
            <v>DECRETO LEGISLATIVO Nº1273</v>
          </cell>
        </row>
        <row r="8558">
          <cell r="B8558">
            <v>34650</v>
          </cell>
          <cell r="C8558" t="str">
            <v>SE?R DEL MAR</v>
          </cell>
          <cell r="D8558" t="str">
            <v>PT-34650-BM</v>
          </cell>
          <cell r="E8558" t="str">
            <v>PERICHE PANTA JOSE MIGUEL ;PERICHE PANTA JOSE NARCISO ;PERICHE PANTA WILFREDO</v>
          </cell>
          <cell r="F8558" t="str">
            <v>ARTESANAL</v>
          </cell>
        </row>
        <row r="8559">
          <cell r="B8559">
            <v>34653</v>
          </cell>
          <cell r="C8559" t="str">
            <v>MI SANTIAGO</v>
          </cell>
          <cell r="D8559" t="str">
            <v>PT-34653-BM</v>
          </cell>
          <cell r="E8559" t="str">
            <v>SANCHEZ HUAMANCHUMO MIGUEL ANGEL</v>
          </cell>
          <cell r="F8559" t="str">
            <v>DECRETO LEGISLATIVO Nº1273</v>
          </cell>
        </row>
        <row r="8560">
          <cell r="B8560">
            <v>34654</v>
          </cell>
          <cell r="C8560" t="str">
            <v>PA BRAVO YO</v>
          </cell>
          <cell r="D8560" t="str">
            <v>PT-34654-BM</v>
          </cell>
          <cell r="E8560" t="str">
            <v>QUINTANA FERNANDEZ JOSE LUIS</v>
          </cell>
          <cell r="F8560" t="str">
            <v>DECRETO LEGISLATIVO Nº1273</v>
          </cell>
        </row>
        <row r="8561">
          <cell r="B8561">
            <v>34662</v>
          </cell>
          <cell r="C8561" t="str">
            <v>MAR</v>
          </cell>
          <cell r="D8561" t="str">
            <v>PT-34662-BM</v>
          </cell>
          <cell r="E8561" t="str">
            <v>PURIZACA PAZOS SANTOS AMBROSIO</v>
          </cell>
          <cell r="F8561" t="str">
            <v>DECRETO LEGISLATIVO Nº1273</v>
          </cell>
        </row>
        <row r="8562">
          <cell r="B8562">
            <v>34664</v>
          </cell>
          <cell r="C8562" t="str">
            <v>EL GRAN ISRAEL</v>
          </cell>
          <cell r="D8562" t="str">
            <v>PT-34664-BM</v>
          </cell>
          <cell r="E8562" t="str">
            <v>LORO PUESCAS JAVIER ARTURO</v>
          </cell>
          <cell r="F8562" t="str">
            <v>DECRETO LEGISLATIVO Nº1273</v>
          </cell>
        </row>
        <row r="8563">
          <cell r="B8563">
            <v>34669</v>
          </cell>
          <cell r="C8563" t="str">
            <v>MI GRABIELA</v>
          </cell>
          <cell r="D8563" t="str">
            <v>PT-34669-BM</v>
          </cell>
          <cell r="E8563" t="str">
            <v>LLENQUE JACINTO ELMER EDER</v>
          </cell>
          <cell r="F8563" t="str">
            <v>ARTESANAL</v>
          </cell>
        </row>
        <row r="8564">
          <cell r="B8564">
            <v>34676</v>
          </cell>
          <cell r="C8564" t="str">
            <v>EL CHOLO</v>
          </cell>
          <cell r="D8564" t="str">
            <v>PT-34676-BM</v>
          </cell>
          <cell r="E8564" t="str">
            <v>CHAVEZ HEREDIA WILMER</v>
          </cell>
          <cell r="F8564" t="str">
            <v>DECRETO LEGISLATIVO Nº1273</v>
          </cell>
        </row>
        <row r="8565">
          <cell r="B8565">
            <v>34677</v>
          </cell>
          <cell r="C8565" t="str">
            <v>ELIONAY</v>
          </cell>
          <cell r="D8565" t="str">
            <v>PT-34677-BM</v>
          </cell>
          <cell r="E8565" t="str">
            <v>VITE BAYONA LAZARO</v>
          </cell>
          <cell r="F8565" t="str">
            <v>DECRETO LEGISLATIVO Nº1273</v>
          </cell>
        </row>
        <row r="8566">
          <cell r="B8566">
            <v>34682</v>
          </cell>
          <cell r="C8566" t="str">
            <v>MECHITA</v>
          </cell>
          <cell r="D8566" t="str">
            <v>PT-34682-BM</v>
          </cell>
          <cell r="E8566" t="str">
            <v>NUNURA PAZO CARLOS ALBERTO</v>
          </cell>
          <cell r="F8566" t="str">
            <v>DECRETO LEGISLATIVO Nº1273</v>
          </cell>
        </row>
        <row r="8567">
          <cell r="B8567">
            <v>34683</v>
          </cell>
          <cell r="C8567" t="str">
            <v>JESUS PRINCIPE DE PAZ</v>
          </cell>
          <cell r="D8567" t="str">
            <v>PT-34683-BM</v>
          </cell>
          <cell r="E8567" t="str">
            <v>LOPEZ TOCTO FERNANDO AUGUSTO</v>
          </cell>
          <cell r="F8567" t="str">
            <v>DECRETO LEGISLATIVO Nº1273</v>
          </cell>
        </row>
        <row r="8568">
          <cell r="B8568">
            <v>34691</v>
          </cell>
          <cell r="C8568" t="str">
            <v>MABEL</v>
          </cell>
          <cell r="D8568" t="str">
            <v>PT-34691-BM</v>
          </cell>
          <cell r="E8568" t="str">
            <v>PAZO ECHE GENARO MATEO</v>
          </cell>
          <cell r="F8568" t="str">
            <v>DECRETO LEGISLATIVO Nº1273</v>
          </cell>
        </row>
        <row r="8569">
          <cell r="B8569">
            <v>34699</v>
          </cell>
          <cell r="C8569" t="str">
            <v>JLR</v>
          </cell>
          <cell r="D8569" t="str">
            <v>PT-34699-BM</v>
          </cell>
          <cell r="E8569" t="str">
            <v>GALAN HUIMAN FREDDY MILTON</v>
          </cell>
          <cell r="F8569" t="str">
            <v>DECRETO LEGISLATIVO Nº1273</v>
          </cell>
        </row>
        <row r="8570">
          <cell r="B8570">
            <v>34701</v>
          </cell>
          <cell r="C8570" t="str">
            <v>GENESIS</v>
          </cell>
          <cell r="D8570" t="str">
            <v>PT-34701-BM</v>
          </cell>
          <cell r="E8570" t="str">
            <v>PALMA EFFIO MARIA GENOVEVA</v>
          </cell>
          <cell r="F8570" t="str">
            <v>ARTESANAL</v>
          </cell>
        </row>
        <row r="8571">
          <cell r="B8571">
            <v>34705</v>
          </cell>
          <cell r="C8571" t="str">
            <v>SAN MARTIN I</v>
          </cell>
          <cell r="D8571" t="str">
            <v>PT-34705-BM</v>
          </cell>
          <cell r="E8571" t="str">
            <v>MORALES PANTA EUGENIO</v>
          </cell>
          <cell r="F8571" t="str">
            <v>DECRETO LEGISLATIVO Nº1273</v>
          </cell>
        </row>
        <row r="8572">
          <cell r="B8572">
            <v>34712</v>
          </cell>
          <cell r="C8572" t="str">
            <v>SIEMPRE MI EMANUEL III</v>
          </cell>
          <cell r="D8572" t="str">
            <v>PT-34712-BM</v>
          </cell>
          <cell r="E8572" t="str">
            <v>PANTA RUIZ JOSE MERCEDES ;PANTA RUIZ MAXIMO</v>
          </cell>
          <cell r="F8572" t="str">
            <v>DECRETO LEGISLATIVO Nº1273</v>
          </cell>
        </row>
        <row r="8573">
          <cell r="B8573">
            <v>34714</v>
          </cell>
          <cell r="C8573" t="str">
            <v>DIANA LUCERO</v>
          </cell>
          <cell r="D8573" t="str">
            <v>PT-34714-BM</v>
          </cell>
          <cell r="E8573" t="str">
            <v>PAZO YAMUNAQUE JOSE PABLO</v>
          </cell>
          <cell r="F8573" t="str">
            <v>DECRETO LEGISLATIVO Nº1273</v>
          </cell>
        </row>
        <row r="8574">
          <cell r="B8574">
            <v>34718</v>
          </cell>
          <cell r="C8574" t="str">
            <v>JEHOVA PROVEERA</v>
          </cell>
          <cell r="D8574" t="str">
            <v>PT-34718-BM</v>
          </cell>
          <cell r="E8574" t="str">
            <v>MORALES RUIZ HEBERT WALTER</v>
          </cell>
          <cell r="F8574" t="str">
            <v>DECRETO LEGISLATIVO Nº1273</v>
          </cell>
        </row>
        <row r="8575">
          <cell r="B8575">
            <v>34720</v>
          </cell>
          <cell r="C8575" t="str">
            <v>AMIGO DEL MAR</v>
          </cell>
          <cell r="D8575" t="str">
            <v>PT-34720-BM</v>
          </cell>
          <cell r="E8575" t="str">
            <v>PAZO GALAN MAXIMO</v>
          </cell>
          <cell r="F8575" t="str">
            <v>ARTESANAL</v>
          </cell>
        </row>
        <row r="8576">
          <cell r="B8576">
            <v>34721</v>
          </cell>
          <cell r="C8576" t="str">
            <v>YOUSELL</v>
          </cell>
          <cell r="D8576" t="str">
            <v>CO-34721-BM</v>
          </cell>
          <cell r="E8576" t="str">
            <v>PAPAS ESPINOZA ESMILA</v>
          </cell>
          <cell r="F8576" t="str">
            <v>ARTESANAL</v>
          </cell>
        </row>
        <row r="8577">
          <cell r="B8577">
            <v>34722</v>
          </cell>
          <cell r="C8577" t="str">
            <v>SIEMPRE MI ENMANUEL IV</v>
          </cell>
          <cell r="D8577" t="str">
            <v>PT-34722-BM</v>
          </cell>
          <cell r="E8577" t="str">
            <v>PANTA RUIZ MANUEL REY</v>
          </cell>
          <cell r="F8577" t="str">
            <v>DECRETO LEGISLATIVO Nº1273</v>
          </cell>
        </row>
        <row r="8578">
          <cell r="B8578">
            <v>34724</v>
          </cell>
          <cell r="C8578" t="str">
            <v>MERLY TATIANA</v>
          </cell>
          <cell r="D8578" t="str">
            <v>PT-34724-BM</v>
          </cell>
          <cell r="E8578" t="str">
            <v>FARFAN GONZALES MARIA LUISA</v>
          </cell>
          <cell r="F8578" t="str">
            <v>ARTESANAL</v>
          </cell>
        </row>
        <row r="8579">
          <cell r="B8579">
            <v>34725</v>
          </cell>
          <cell r="C8579" t="str">
            <v>DON CARLOS</v>
          </cell>
          <cell r="D8579" t="str">
            <v>PT-34725-BM</v>
          </cell>
          <cell r="E8579" t="str">
            <v>FIESTAS LLENQUE CARLOS BORROMEO</v>
          </cell>
          <cell r="F8579" t="str">
            <v>ARTESANAL</v>
          </cell>
        </row>
        <row r="8580">
          <cell r="B8580">
            <v>34733</v>
          </cell>
          <cell r="C8580" t="str">
            <v>BENDICION DE CRISTO</v>
          </cell>
          <cell r="D8580" t="str">
            <v>PT-34733-BM</v>
          </cell>
          <cell r="E8580" t="str">
            <v>JACINTO TEMOCHE FERNANDO</v>
          </cell>
          <cell r="F8580" t="str">
            <v>DECRETO LEGISLATIVO Nº1273</v>
          </cell>
        </row>
        <row r="8581">
          <cell r="B8581">
            <v>34734</v>
          </cell>
          <cell r="C8581" t="str">
            <v>MI LUZ MARIA</v>
          </cell>
          <cell r="D8581" t="str">
            <v>PT-34734-BM</v>
          </cell>
          <cell r="E8581" t="str">
            <v>ESTRADA LOZADA SANTOS JACINTO</v>
          </cell>
          <cell r="F8581" t="str">
            <v>DECRETO LEGISLATIVO Nº1273</v>
          </cell>
        </row>
        <row r="8582">
          <cell r="B8582">
            <v>34738</v>
          </cell>
          <cell r="C8582" t="str">
            <v>DIOS ES MI GUIA 2</v>
          </cell>
          <cell r="D8582" t="str">
            <v>PT-34738-BM</v>
          </cell>
          <cell r="E8582" t="str">
            <v>FIESTAS RUIZ JULIO CESAR</v>
          </cell>
          <cell r="F8582" t="str">
            <v>ARTESANAL</v>
          </cell>
        </row>
        <row r="8583">
          <cell r="B8583">
            <v>34740</v>
          </cell>
          <cell r="C8583" t="str">
            <v>MARIA Y ROCIO II</v>
          </cell>
          <cell r="D8583" t="str">
            <v>PT-34740-BM</v>
          </cell>
          <cell r="E8583" t="str">
            <v>FIESTAS JACINTO ROCIO DEL MILAGRO ;PAZOS TEQUE SANTOS ISIDRO</v>
          </cell>
          <cell r="F8583" t="str">
            <v>DECRETO LEGISLATIVO Nº1273</v>
          </cell>
        </row>
        <row r="8584">
          <cell r="B8584">
            <v>34743</v>
          </cell>
          <cell r="C8584" t="str">
            <v>DIOS ES MI GUIA</v>
          </cell>
          <cell r="D8584" t="str">
            <v>PT-34743-BM</v>
          </cell>
          <cell r="E8584" t="str">
            <v>CHAPILLIQUEN PAZOS MELCHORA</v>
          </cell>
          <cell r="F8584" t="str">
            <v>DECRETO LEGISLATIVO Nº1273</v>
          </cell>
        </row>
        <row r="8585">
          <cell r="B8585">
            <v>34744</v>
          </cell>
          <cell r="C8585" t="str">
            <v>MI MARGARITA</v>
          </cell>
          <cell r="D8585" t="str">
            <v>PT-34744-BM</v>
          </cell>
          <cell r="E8585" t="str">
            <v>RUIZ TUME ERIXON MAGIN</v>
          </cell>
          <cell r="F8585" t="str">
            <v>DECRETO LEGISLATIVO Nº1273</v>
          </cell>
        </row>
        <row r="8586">
          <cell r="B8586">
            <v>34746</v>
          </cell>
          <cell r="C8586" t="str">
            <v>RANDU I</v>
          </cell>
          <cell r="D8586" t="str">
            <v>PT-34746-BM</v>
          </cell>
          <cell r="E8586" t="str">
            <v>PASAPERA FLORES ORLANDO</v>
          </cell>
          <cell r="F8586" t="str">
            <v>DECRETO LEGISLATIVO Nº1273</v>
          </cell>
        </row>
        <row r="8587">
          <cell r="B8587">
            <v>34750</v>
          </cell>
          <cell r="C8587" t="str">
            <v>JEHOVA NISSI</v>
          </cell>
          <cell r="D8587" t="str">
            <v>PT-34750-BM</v>
          </cell>
          <cell r="E8587" t="str">
            <v>BERNAL UCHOFEN JACINTA ;CUSTODIO OROZCO MANUEL ANTONIO</v>
          </cell>
          <cell r="F8587" t="str">
            <v>ARTESANAL</v>
          </cell>
        </row>
        <row r="8588">
          <cell r="B8588">
            <v>34753</v>
          </cell>
          <cell r="C8588" t="str">
            <v>STEVEN SMITH</v>
          </cell>
          <cell r="D8588" t="str">
            <v>PT-34753-BM</v>
          </cell>
          <cell r="E8588" t="str">
            <v>RUMICHE DE SALAZAR AURA MARITZA</v>
          </cell>
          <cell r="F8588" t="str">
            <v>ARTESANAL</v>
          </cell>
        </row>
        <row r="8589">
          <cell r="B8589">
            <v>34755</v>
          </cell>
          <cell r="C8589" t="str">
            <v>MOISES II</v>
          </cell>
          <cell r="D8589" t="str">
            <v>PT-34755-BM</v>
          </cell>
          <cell r="E8589" t="str">
            <v>QUEREVALU PUESCAS TEOFILO</v>
          </cell>
          <cell r="F8589" t="str">
            <v>ARTESANAL</v>
          </cell>
        </row>
        <row r="8590">
          <cell r="B8590">
            <v>34758</v>
          </cell>
          <cell r="C8590" t="str">
            <v>ROMINA</v>
          </cell>
          <cell r="D8590" t="str">
            <v>PT-34758-BM</v>
          </cell>
          <cell r="E8590" t="str">
            <v>SANTOS SOLIS SANTIAGO SABINO</v>
          </cell>
          <cell r="F8590" t="str">
            <v>DECRETO LEGISLATIVO Nº1273</v>
          </cell>
        </row>
        <row r="8591">
          <cell r="B8591">
            <v>34759</v>
          </cell>
          <cell r="C8591" t="str">
            <v>EMMANUEL</v>
          </cell>
          <cell r="D8591" t="str">
            <v>PT-34759-BM</v>
          </cell>
          <cell r="E8591" t="str">
            <v>MORALES ECHE FELIX CLEMENTE</v>
          </cell>
          <cell r="F8591" t="str">
            <v>DECRETO LEGISLATIVO Nº1273</v>
          </cell>
        </row>
        <row r="8592">
          <cell r="B8592">
            <v>34763</v>
          </cell>
          <cell r="C8592" t="str">
            <v>CUTRI? II</v>
          </cell>
          <cell r="D8592" t="str">
            <v>PT-34763-BM</v>
          </cell>
          <cell r="E8592" t="str">
            <v>AGUIRRE PORTOCARRERO SEGUNDO MANUEL</v>
          </cell>
          <cell r="F8592" t="str">
            <v>ARTESANAL</v>
          </cell>
        </row>
        <row r="8593">
          <cell r="B8593">
            <v>34765</v>
          </cell>
          <cell r="C8593" t="str">
            <v>MI RAYMUNDO</v>
          </cell>
          <cell r="D8593" t="str">
            <v>PT-34765-BM</v>
          </cell>
          <cell r="E8593" t="str">
            <v>AMAYA MORALES JOSE SANTOS</v>
          </cell>
          <cell r="F8593" t="str">
            <v>ARTESANAL</v>
          </cell>
        </row>
        <row r="8594">
          <cell r="B8594">
            <v>34768</v>
          </cell>
          <cell r="C8594" t="str">
            <v>BENDICION DE DIOS</v>
          </cell>
          <cell r="D8594" t="str">
            <v>PT-34768-BM</v>
          </cell>
          <cell r="E8594" t="str">
            <v>FIESTAS QUEREVALU JOSE JESUS</v>
          </cell>
          <cell r="F8594" t="str">
            <v>DS. 006-2016-PRODUCE</v>
          </cell>
        </row>
        <row r="8595">
          <cell r="B8595">
            <v>34769</v>
          </cell>
          <cell r="C8595" t="str">
            <v>JEHOVA CONCEJERO NUESTRO</v>
          </cell>
          <cell r="D8595" t="str">
            <v>PT-34769-BM</v>
          </cell>
          <cell r="E8595" t="str">
            <v>ECHE QUEREVALU PEDRO PABLO</v>
          </cell>
          <cell r="F8595" t="str">
            <v>DS. 006-2016-PRODUCE</v>
          </cell>
        </row>
        <row r="8596">
          <cell r="B8596">
            <v>34770</v>
          </cell>
          <cell r="C8596" t="str">
            <v>CORAZON DE MARIA</v>
          </cell>
          <cell r="D8596" t="str">
            <v>PT-34770-BM</v>
          </cell>
          <cell r="E8596" t="str">
            <v>FOX MORQUENCHO HENRRY EDILBERTO</v>
          </cell>
          <cell r="F8596" t="str">
            <v>DECRETO LEGISLATIVO Nº1273</v>
          </cell>
        </row>
        <row r="8597">
          <cell r="B8597">
            <v>34772</v>
          </cell>
          <cell r="C8597" t="str">
            <v>MI FE EN CRISTO</v>
          </cell>
          <cell r="D8597" t="str">
            <v>PT-34772-BM</v>
          </cell>
          <cell r="E8597" t="str">
            <v>PANTA LLENQUE MODESTO CRESCENCIO</v>
          </cell>
          <cell r="F8597" t="str">
            <v>DECRETO LEGISLATIVO Nº1273</v>
          </cell>
        </row>
        <row r="8598">
          <cell r="B8598">
            <v>34776</v>
          </cell>
          <cell r="C8598" t="str">
            <v>JESUS ES EL CAMINO</v>
          </cell>
          <cell r="D8598" t="str">
            <v>PT-34776-BM</v>
          </cell>
          <cell r="E8598" t="str">
            <v>TEMOCHE DE JACINTO LUISA</v>
          </cell>
          <cell r="F8598" t="str">
            <v>DECRETO LEGISLATIVO Nº1273</v>
          </cell>
        </row>
        <row r="8599">
          <cell r="B8599">
            <v>34779</v>
          </cell>
          <cell r="C8599" t="str">
            <v>CHAVELY</v>
          </cell>
          <cell r="D8599" t="str">
            <v>PT-34779-BM</v>
          </cell>
          <cell r="E8599" t="str">
            <v>JUAREZ CASTRO RUBEN GERVASIO</v>
          </cell>
          <cell r="F8599" t="str">
            <v>DECRETO LEGISLATIVO Nº1273</v>
          </cell>
        </row>
        <row r="8600">
          <cell r="B8600">
            <v>34785</v>
          </cell>
          <cell r="C8600" t="str">
            <v>JEHOVA TE BENDICE</v>
          </cell>
          <cell r="D8600" t="str">
            <v>PT-34785-BM</v>
          </cell>
          <cell r="E8600" t="str">
            <v>ECHE QUEREVALU JUAN BAUTISTA</v>
          </cell>
          <cell r="F8600" t="str">
            <v>ARTESANAL</v>
          </cell>
        </row>
        <row r="8601">
          <cell r="B8601">
            <v>34796</v>
          </cell>
          <cell r="C8601" t="str">
            <v>EDGAR SANTIAGO</v>
          </cell>
          <cell r="D8601" t="str">
            <v>PT-34796-BM</v>
          </cell>
          <cell r="E8601" t="str">
            <v>RUIZ VASQUEZ EDGARDO</v>
          </cell>
          <cell r="F8601" t="str">
            <v>DECRETO LEGISLATIVO Nº1273</v>
          </cell>
        </row>
        <row r="8602">
          <cell r="B8602">
            <v>34801</v>
          </cell>
          <cell r="C8602" t="str">
            <v>JOSETH ROY</v>
          </cell>
          <cell r="D8602" t="str">
            <v>PT-34801-BM</v>
          </cell>
          <cell r="E8602" t="str">
            <v>RAMIREZ LOPEZ FLORESMILA</v>
          </cell>
          <cell r="F8602" t="str">
            <v>ARTESANAL</v>
          </cell>
        </row>
        <row r="8603">
          <cell r="B8603">
            <v>34802</v>
          </cell>
          <cell r="C8603" t="str">
            <v>DAVID</v>
          </cell>
          <cell r="D8603" t="str">
            <v>PT-34802-BM</v>
          </cell>
          <cell r="E8603" t="str">
            <v>SANDOVAL ACOSTA PEDRO</v>
          </cell>
          <cell r="F8603" t="str">
            <v>DECRETO LEGISLATIVO Nº1273</v>
          </cell>
        </row>
        <row r="8604">
          <cell r="B8604">
            <v>34803</v>
          </cell>
          <cell r="C8604" t="str">
            <v>MI JOSE</v>
          </cell>
          <cell r="D8604" t="str">
            <v>PT-34803-BM</v>
          </cell>
          <cell r="E8604" t="str">
            <v>GALAN CORTEZ JOSE EXEQUIEL</v>
          </cell>
          <cell r="F8604" t="str">
            <v>DECRETO LEGISLATIVO Nº1273</v>
          </cell>
        </row>
        <row r="8605">
          <cell r="B8605">
            <v>34804</v>
          </cell>
          <cell r="C8605" t="str">
            <v>DOBLE IMPACTO I</v>
          </cell>
          <cell r="D8605" t="str">
            <v>PT-34804-BM</v>
          </cell>
          <cell r="E8605" t="str">
            <v>GONZALES ESPINOZA JORGE ALDO MARTIN</v>
          </cell>
          <cell r="F8605" t="str">
            <v>ARTESANAL</v>
          </cell>
        </row>
        <row r="8606">
          <cell r="B8606">
            <v>34806</v>
          </cell>
          <cell r="C8606" t="str">
            <v>REY</v>
          </cell>
          <cell r="D8606" t="str">
            <v>PT-34806-BM</v>
          </cell>
          <cell r="E8606" t="str">
            <v>PANTA PAIBA ELMER</v>
          </cell>
          <cell r="F8606" t="str">
            <v>ARTESANAL</v>
          </cell>
        </row>
        <row r="8607">
          <cell r="B8607">
            <v>34808</v>
          </cell>
          <cell r="C8607" t="str">
            <v>CRUZ DE CHALPON J Y J</v>
          </cell>
          <cell r="D8607" t="str">
            <v>PT-34808-BM</v>
          </cell>
          <cell r="E8607" t="str">
            <v>VIVAS GOMEZ JUAN JOSE</v>
          </cell>
          <cell r="F8607" t="str">
            <v>ARTESANAL</v>
          </cell>
        </row>
        <row r="8608">
          <cell r="B8608">
            <v>34813</v>
          </cell>
          <cell r="C8608" t="str">
            <v>REY DAVID</v>
          </cell>
          <cell r="D8608" t="str">
            <v>PT-34813-BM</v>
          </cell>
          <cell r="E8608" t="str">
            <v>HUERTA LUNA DAVID ALEJANDRO</v>
          </cell>
          <cell r="F8608" t="str">
            <v>ARTESANAL</v>
          </cell>
        </row>
        <row r="8609">
          <cell r="B8609">
            <v>34828</v>
          </cell>
          <cell r="C8609" t="str">
            <v>FRANCESCA</v>
          </cell>
          <cell r="D8609" t="str">
            <v>TA-34828-CM</v>
          </cell>
          <cell r="E8609" t="str">
            <v>PESCA Y TRANSPORTE S.A.C.</v>
          </cell>
          <cell r="F8609" t="str">
            <v>ARTESANAL</v>
          </cell>
        </row>
        <row r="8610">
          <cell r="B8610">
            <v>34830</v>
          </cell>
          <cell r="C8610" t="str">
            <v>PTC-2</v>
          </cell>
          <cell r="D8610" t="str">
            <v>TA-34830-CM</v>
          </cell>
          <cell r="E8610" t="str">
            <v>PTC ARMADORES SAC</v>
          </cell>
          <cell r="F8610" t="str">
            <v>ARTESANAL</v>
          </cell>
        </row>
        <row r="8611">
          <cell r="B8611">
            <v>34831</v>
          </cell>
          <cell r="C8611" t="str">
            <v>ADRIANA</v>
          </cell>
          <cell r="D8611" t="str">
            <v>TA-34831-CM</v>
          </cell>
          <cell r="E8611" t="str">
            <v>PESCA Y TRANSPORTE S.A.C.</v>
          </cell>
          <cell r="F8611" t="str">
            <v>ARTESANAL</v>
          </cell>
        </row>
        <row r="8612">
          <cell r="B8612">
            <v>34833</v>
          </cell>
          <cell r="C8612" t="str">
            <v>BRYAN III</v>
          </cell>
          <cell r="D8612" t="str">
            <v>PS-34833-BM</v>
          </cell>
          <cell r="E8612" t="str">
            <v>CORTEZ DE GUTTI GLORIA ;GUTTY DE LA CRUZ ENRIQUE OSWALDO ;SORIANO OCHOA ANGEL RUBEN</v>
          </cell>
          <cell r="F8612" t="str">
            <v>DECRETO LEGISLATIVO Nº1273</v>
          </cell>
        </row>
        <row r="8613">
          <cell r="B8613">
            <v>34839</v>
          </cell>
          <cell r="C8613" t="str">
            <v>JIRETH</v>
          </cell>
          <cell r="D8613" t="str">
            <v>CO-34839-BM</v>
          </cell>
          <cell r="E8613" t="str">
            <v>FIESTAS RAMIREZ JOSE MARIA</v>
          </cell>
          <cell r="F8613" t="str">
            <v>ARTESANAL</v>
          </cell>
        </row>
        <row r="8614">
          <cell r="B8614">
            <v>34840</v>
          </cell>
          <cell r="C8614" t="str">
            <v>DIVINO NI? I</v>
          </cell>
          <cell r="D8614" t="str">
            <v>PT-34840-BM</v>
          </cell>
          <cell r="E8614" t="str">
            <v>TORRES YATACO PAOLA</v>
          </cell>
          <cell r="F8614" t="str">
            <v>DECRETO LEGISLATIVO Nº1273</v>
          </cell>
        </row>
        <row r="8615">
          <cell r="B8615">
            <v>34845</v>
          </cell>
          <cell r="C8615" t="str">
            <v>JOSE</v>
          </cell>
          <cell r="D8615" t="str">
            <v>PT-34845-BM</v>
          </cell>
          <cell r="E8615" t="str">
            <v>GALAN CORTEZ JOSE EXEQUIEL</v>
          </cell>
          <cell r="F8615" t="str">
            <v>DECRETO LEGISLATIVO Nº1273</v>
          </cell>
        </row>
        <row r="8616">
          <cell r="B8616">
            <v>34847</v>
          </cell>
          <cell r="C8616" t="str">
            <v>ROSSY ALEXANDRA</v>
          </cell>
          <cell r="D8616" t="str">
            <v>CO-34847-CM</v>
          </cell>
          <cell r="E8616" t="str">
            <v>SIPION HUAMANCHUMO DE TEJADA ROSA ELENA ;TEJADA BANCES JOSE</v>
          </cell>
          <cell r="F8616" t="str">
            <v>ARTESANAL</v>
          </cell>
        </row>
        <row r="8617">
          <cell r="B8617">
            <v>34850</v>
          </cell>
          <cell r="C8617" t="str">
            <v>BENDICION DE CRISTO</v>
          </cell>
          <cell r="D8617" t="str">
            <v>PT-34850-BM</v>
          </cell>
          <cell r="E8617" t="str">
            <v>NUNURA QUEREVALU JESUS TRANQUILINO</v>
          </cell>
          <cell r="F8617" t="str">
            <v>DECRETO LEGISLATIVO Nº1273</v>
          </cell>
        </row>
        <row r="8618">
          <cell r="B8618">
            <v>34851</v>
          </cell>
          <cell r="C8618" t="str">
            <v>JESUS ES MI REY</v>
          </cell>
          <cell r="D8618" t="str">
            <v>PT-34851-BM</v>
          </cell>
          <cell r="E8618" t="str">
            <v>SANTISTEBAN FIESTAS IVAN PAUL</v>
          </cell>
          <cell r="F8618" t="str">
            <v>DECRETO LEGISLATIVO Nº1273</v>
          </cell>
        </row>
        <row r="8619">
          <cell r="B8619">
            <v>34857</v>
          </cell>
          <cell r="C8619" t="str">
            <v>BENDICION DE CRISTO</v>
          </cell>
          <cell r="D8619" t="str">
            <v>PT-34857-BM</v>
          </cell>
          <cell r="E8619" t="str">
            <v>ANTON VITE JACINTO CORNELIO</v>
          </cell>
          <cell r="F8619" t="str">
            <v>ARTESANAL</v>
          </cell>
        </row>
        <row r="8620">
          <cell r="B8620">
            <v>34862</v>
          </cell>
          <cell r="C8620" t="str">
            <v>MI NOELIA</v>
          </cell>
          <cell r="D8620" t="str">
            <v>PT-34862-BM</v>
          </cell>
          <cell r="E8620" t="str">
            <v>MERINO CHAVESTA ISAIAS NICOLAS</v>
          </cell>
          <cell r="F8620" t="str">
            <v>ARTESANAL</v>
          </cell>
        </row>
        <row r="8621">
          <cell r="B8621">
            <v>34865</v>
          </cell>
          <cell r="C8621" t="str">
            <v>JERSON JOEL</v>
          </cell>
          <cell r="D8621" t="str">
            <v>PT-34865-BM</v>
          </cell>
          <cell r="E8621" t="str">
            <v>PRADO PAIVA DANIEL</v>
          </cell>
          <cell r="F8621" t="str">
            <v>DECRETO LEGISLATIVO Nº1273</v>
          </cell>
        </row>
        <row r="8622">
          <cell r="B8622">
            <v>34866</v>
          </cell>
          <cell r="C8622" t="str">
            <v>MI LISBETH I</v>
          </cell>
          <cell r="D8622" t="str">
            <v>PT-34866-BM</v>
          </cell>
          <cell r="E8622" t="str">
            <v>JIRON AGUIRRE SAMUEL</v>
          </cell>
          <cell r="F8622" t="str">
            <v>DECRETO LEGISLATIVO Nº1273</v>
          </cell>
        </row>
        <row r="8623">
          <cell r="B8623">
            <v>34869</v>
          </cell>
          <cell r="C8623" t="str">
            <v>DOBLE IMPACTO II</v>
          </cell>
          <cell r="D8623" t="str">
            <v>PT-34869-BM</v>
          </cell>
          <cell r="E8623" t="str">
            <v>GONZALES ESPINOZA JORGE ALDO MARTIN</v>
          </cell>
          <cell r="F8623" t="str">
            <v>ARTESANAL</v>
          </cell>
        </row>
        <row r="8624">
          <cell r="B8624">
            <v>34872</v>
          </cell>
          <cell r="C8624" t="str">
            <v>LEYSY MAILEY</v>
          </cell>
          <cell r="D8624" t="str">
            <v>PT-34872-BM</v>
          </cell>
          <cell r="E8624" t="str">
            <v>ADRIANZEN TORRES WILQUIN LEONEL</v>
          </cell>
          <cell r="F8624" t="str">
            <v>DECRETO LEGISLATIVO Nº1273</v>
          </cell>
        </row>
        <row r="8625">
          <cell r="B8625">
            <v>34874</v>
          </cell>
          <cell r="C8625" t="str">
            <v>SPRE CALAMARES</v>
          </cell>
          <cell r="D8625" t="str">
            <v>PT-34874-BM</v>
          </cell>
          <cell r="E8625" t="str">
            <v>PAZO PAZO JOSE AUGUSTO</v>
          </cell>
          <cell r="F8625" t="str">
            <v>DS. 006-2016-PRODUCE</v>
          </cell>
        </row>
        <row r="8626">
          <cell r="B8626">
            <v>34876</v>
          </cell>
          <cell r="C8626" t="str">
            <v>FRANCO ADRIANO</v>
          </cell>
          <cell r="D8626" t="str">
            <v>PT-34876-BM</v>
          </cell>
          <cell r="E8626" t="str">
            <v>LLEMPEN PAREDES MARCO ALEXANDER</v>
          </cell>
          <cell r="F8626" t="str">
            <v>DECRETO LEGISLATIVO Nº1273</v>
          </cell>
        </row>
        <row r="8627">
          <cell r="B8627">
            <v>34877</v>
          </cell>
          <cell r="C8627" t="str">
            <v>REYNA DE SABA</v>
          </cell>
          <cell r="D8627" t="str">
            <v>PT-34877-BM</v>
          </cell>
          <cell r="E8627" t="str">
            <v>ARAYA CASTILLO EDITH ESPERANZA</v>
          </cell>
          <cell r="F8627" t="str">
            <v>ARTESANAL</v>
          </cell>
        </row>
        <row r="8628">
          <cell r="B8628">
            <v>34878</v>
          </cell>
          <cell r="C8628" t="str">
            <v>FRANDOS III</v>
          </cell>
          <cell r="D8628" t="str">
            <v>PT-34878-BM</v>
          </cell>
          <cell r="E8628" t="str">
            <v>GRANADOS RAMOS FELIX OCTAVIO</v>
          </cell>
          <cell r="F8628" t="str">
            <v>DECRETO LEGISLATIVO Nº1273</v>
          </cell>
        </row>
        <row r="8629">
          <cell r="B8629">
            <v>34881</v>
          </cell>
          <cell r="C8629" t="str">
            <v>PIRINCHA 2</v>
          </cell>
          <cell r="D8629" t="str">
            <v>PT-34881-BM</v>
          </cell>
          <cell r="E8629" t="str">
            <v>ABANTO CRESPO CARLOS ALFREDO</v>
          </cell>
          <cell r="F8629" t="str">
            <v>ARTESANAL</v>
          </cell>
        </row>
        <row r="8630">
          <cell r="B8630">
            <v>34895</v>
          </cell>
          <cell r="C8630" t="str">
            <v>ERIKA</v>
          </cell>
          <cell r="D8630" t="str">
            <v>PL-34895-BM</v>
          </cell>
          <cell r="E8630" t="str">
            <v>ACOSTA CUSO MARIA AMELIA ;BANCES SANDOVAL JOSE VIRGILIO</v>
          </cell>
          <cell r="F8630" t="str">
            <v>ARTESANAL</v>
          </cell>
        </row>
        <row r="8631">
          <cell r="B8631">
            <v>34896</v>
          </cell>
          <cell r="C8631" t="str">
            <v>ISAIAS ADRIAN</v>
          </cell>
          <cell r="D8631" t="str">
            <v>CO-34896-BM</v>
          </cell>
          <cell r="E8631" t="str">
            <v>CELIS RIOS IRMA LIDUVINA</v>
          </cell>
          <cell r="F8631" t="str">
            <v>ARTESANAL</v>
          </cell>
        </row>
        <row r="8632">
          <cell r="B8632">
            <v>34903</v>
          </cell>
          <cell r="C8632" t="str">
            <v>ARCA DE NOE</v>
          </cell>
          <cell r="D8632" t="str">
            <v>PL-34903-BM</v>
          </cell>
          <cell r="E8632" t="str">
            <v>PINGO SANCHEZ ELIAS ;YPANAQUE DE PINGO MATEA</v>
          </cell>
          <cell r="F8632" t="str">
            <v>ARTESANAL</v>
          </cell>
        </row>
        <row r="8633">
          <cell r="B8633">
            <v>34904</v>
          </cell>
          <cell r="C8633" t="str">
            <v>GOYITA NOE</v>
          </cell>
          <cell r="D8633" t="str">
            <v>PT-34904-CM</v>
          </cell>
          <cell r="E8633" t="str">
            <v>PANTA ALVAREZ FELICITA EMILIA</v>
          </cell>
          <cell r="F8633" t="str">
            <v>ARTESANAL</v>
          </cell>
        </row>
        <row r="8634">
          <cell r="B8634">
            <v>34907</v>
          </cell>
          <cell r="C8634" t="str">
            <v>KRATEIN</v>
          </cell>
          <cell r="D8634" t="str">
            <v>CE-34907-CM</v>
          </cell>
          <cell r="E8634" t="str">
            <v>SANDOVAL DE SANDOVAL MERCEDES DEL CARMEN ;SANDOVAL SANDOVAL GERARDO ;SANDOVAL SANDOVAL WILLIAM JHONY ;SANDOVAL ZE? GERARDO ;SIESQUEN SANDOVAL HAYDEE ;VALDERA VIDAURRE JULIA</v>
          </cell>
          <cell r="F8634" t="str">
            <v>ARTESANAL</v>
          </cell>
        </row>
        <row r="8635">
          <cell r="B8635">
            <v>34909</v>
          </cell>
          <cell r="C8635" t="str">
            <v>GIOVI</v>
          </cell>
          <cell r="D8635" t="str">
            <v>CO-34909-BM</v>
          </cell>
          <cell r="E8635" t="str">
            <v>HUAMANCHUMO BERNAL GENARO LUIS</v>
          </cell>
          <cell r="F8635" t="str">
            <v>ARTESANAL</v>
          </cell>
        </row>
        <row r="8636">
          <cell r="B8636">
            <v>34912</v>
          </cell>
          <cell r="C8636" t="str">
            <v>CAROLINA 28</v>
          </cell>
          <cell r="D8636" t="str">
            <v>CO-34912-BM</v>
          </cell>
          <cell r="E8636" t="str">
            <v>HUAMANCHUMO BERNAL GENARO LUIS</v>
          </cell>
          <cell r="F8636" t="str">
            <v>ARTESANAL</v>
          </cell>
        </row>
        <row r="8637">
          <cell r="B8637">
            <v>34914</v>
          </cell>
          <cell r="C8637" t="str">
            <v>SKAROS 4</v>
          </cell>
          <cell r="D8637" t="str">
            <v>CO-34914-CM</v>
          </cell>
          <cell r="E8637" t="str">
            <v>PESQUERA GLAROS E.I.R.L.</v>
          </cell>
          <cell r="F8637" t="str">
            <v>ARTESANAL</v>
          </cell>
        </row>
        <row r="8638">
          <cell r="B8638">
            <v>34915</v>
          </cell>
          <cell r="C8638" t="str">
            <v>DIVINO CAUTIVO</v>
          </cell>
          <cell r="D8638" t="str">
            <v>TA-34915-CM</v>
          </cell>
          <cell r="E8638" t="str">
            <v>PANTA JACINTO JUAN LAZARO</v>
          </cell>
          <cell r="F8638" t="str">
            <v>ARTESANAL</v>
          </cell>
        </row>
        <row r="8639">
          <cell r="B8639">
            <v>34916</v>
          </cell>
          <cell r="C8639" t="str">
            <v>GUIAME DON MAXIMO</v>
          </cell>
          <cell r="D8639" t="str">
            <v>TA-34916-CM</v>
          </cell>
          <cell r="E8639" t="str">
            <v>PERICHE PERICHE JOSE ISMAEL ;PERICHE PERICHE SEBASTIAN</v>
          </cell>
          <cell r="F8639" t="str">
            <v>ARTESANAL</v>
          </cell>
        </row>
        <row r="8640">
          <cell r="B8640">
            <v>34927</v>
          </cell>
          <cell r="C8640" t="str">
            <v>CRISTO EL MESIAS PROMETIDO</v>
          </cell>
          <cell r="D8640" t="str">
            <v>PL-34927-BM</v>
          </cell>
          <cell r="E8640" t="str">
            <v>FLORES ACOSTA EUGENIO ABDON ;FLORES ACOSTA JESUS SANTOS</v>
          </cell>
          <cell r="F8640" t="str">
            <v>ARTESANAL</v>
          </cell>
        </row>
        <row r="8641">
          <cell r="B8641">
            <v>34928</v>
          </cell>
          <cell r="C8641" t="str">
            <v>SAN JUAN BAUTISTA II</v>
          </cell>
          <cell r="D8641" t="str">
            <v>PL-34928-BM</v>
          </cell>
          <cell r="E8641" t="str">
            <v>FLORES CHAFLOQUE PAULINO ;FLORES GALAN CRISTIAN PAULINO ;FLORES GALAN JOHN ROBERT ;FLORES GALAN JOSE SANDRO ;FLORES GALAN PERCY EDUARDO</v>
          </cell>
          <cell r="F8641" t="str">
            <v>ARTESANAL</v>
          </cell>
        </row>
        <row r="8642">
          <cell r="B8642">
            <v>34929</v>
          </cell>
          <cell r="C8642" t="str">
            <v>GUIAME SE?R DE MISERICORDIA 2</v>
          </cell>
          <cell r="D8642" t="str">
            <v>PL-34929-BM</v>
          </cell>
          <cell r="E8642" t="str">
            <v>LORO PUESCAS JUAN JOSE</v>
          </cell>
          <cell r="F8642" t="str">
            <v>ARTESANAL</v>
          </cell>
        </row>
        <row r="8643">
          <cell r="B8643">
            <v>34931</v>
          </cell>
          <cell r="C8643" t="str">
            <v>CENTURY</v>
          </cell>
          <cell r="D8643" t="str">
            <v>PL-34931-BM</v>
          </cell>
          <cell r="E8643" t="str">
            <v>CENTURION FIESTAS SIXTO CIRILO</v>
          </cell>
          <cell r="F8643" t="str">
            <v>ARTESANAL</v>
          </cell>
        </row>
        <row r="8644">
          <cell r="B8644">
            <v>34932</v>
          </cell>
          <cell r="C8644" t="str">
            <v>MENSAJERO DE PAZ</v>
          </cell>
          <cell r="D8644" t="str">
            <v>PL-34932-BM</v>
          </cell>
          <cell r="E8644" t="str">
            <v>FIESTAS FIESTAS CARLOS</v>
          </cell>
          <cell r="F8644" t="str">
            <v>ARTESANAL</v>
          </cell>
        </row>
        <row r="8645">
          <cell r="B8645">
            <v>34933</v>
          </cell>
          <cell r="C8645" t="str">
            <v>LETICIA I</v>
          </cell>
          <cell r="D8645" t="str">
            <v>PL-34933-BM</v>
          </cell>
          <cell r="E8645" t="str">
            <v>TORRES GUZMAN CARMEN</v>
          </cell>
          <cell r="F8645" t="str">
            <v>ARTESANAL</v>
          </cell>
        </row>
        <row r="8646">
          <cell r="B8646">
            <v>34936</v>
          </cell>
          <cell r="C8646" t="str">
            <v>MADAYALI</v>
          </cell>
          <cell r="D8646" t="str">
            <v>CO-34936-CM</v>
          </cell>
          <cell r="E8646" t="str">
            <v>GALAN OROZCO JOSE HIPOLITO</v>
          </cell>
          <cell r="F8646" t="str">
            <v>ARTESANAL</v>
          </cell>
        </row>
        <row r="8647">
          <cell r="B8647">
            <v>34946</v>
          </cell>
          <cell r="C8647" t="str">
            <v>PEREGRINO</v>
          </cell>
          <cell r="D8647" t="str">
            <v>CO-34946-CM</v>
          </cell>
          <cell r="E8647" t="str">
            <v>PESQUERA ISLAS CIES S.A.C.</v>
          </cell>
          <cell r="F8647" t="str">
            <v>MENOR ESCALA (ANCHOVETA) - ARTESANAL</v>
          </cell>
        </row>
        <row r="8648">
          <cell r="B8648">
            <v>34947</v>
          </cell>
          <cell r="C8648" t="str">
            <v>ORCA</v>
          </cell>
          <cell r="D8648" t="str">
            <v>CO-34947-CM</v>
          </cell>
          <cell r="E8648" t="str">
            <v>QUINTEROS NICHO JORGE AUGUSTO</v>
          </cell>
          <cell r="F8648" t="str">
            <v>MENOR ESCALA (ANCHOVETA)</v>
          </cell>
        </row>
        <row r="8649">
          <cell r="B8649">
            <v>34949</v>
          </cell>
          <cell r="C8649" t="str">
            <v>MI DIOS DE ISRAEL</v>
          </cell>
          <cell r="D8649" t="str">
            <v>PT-34949-BM</v>
          </cell>
          <cell r="E8649" t="str">
            <v>TEQUE FIESTAS ABRAHAM</v>
          </cell>
          <cell r="F8649" t="str">
            <v>ARTESANAL</v>
          </cell>
        </row>
        <row r="8650">
          <cell r="B8650">
            <v>34950</v>
          </cell>
          <cell r="C8650" t="str">
            <v>SAN MARTIN XX</v>
          </cell>
          <cell r="D8650" t="str">
            <v>PT-34950-CM</v>
          </cell>
          <cell r="E8650" t="str">
            <v>SAN MARTIN MORALES DAVID</v>
          </cell>
          <cell r="F8650" t="str">
            <v>ARTESANAL</v>
          </cell>
        </row>
        <row r="8651">
          <cell r="B8651">
            <v>34952</v>
          </cell>
          <cell r="C8651" t="str">
            <v>HILDA ROSITA</v>
          </cell>
          <cell r="D8651" t="str">
            <v>PT-34952-BM</v>
          </cell>
          <cell r="E8651" t="str">
            <v>CHAPILLIQUEN PAZOS ARMANDO</v>
          </cell>
          <cell r="F8651" t="str">
            <v>DS. 006-2016-PRODUCE</v>
          </cell>
        </row>
        <row r="8652">
          <cell r="B8652">
            <v>34953</v>
          </cell>
          <cell r="C8652" t="str">
            <v>HILLARY-I</v>
          </cell>
          <cell r="D8652" t="str">
            <v>CE-34953-CM</v>
          </cell>
          <cell r="E8652" t="str">
            <v>PESQUERA ARTESANAL EL FERROL S.A.C.</v>
          </cell>
          <cell r="F8652" t="str">
            <v>MENOR ESCALA (ANCHOVETA)</v>
          </cell>
        </row>
        <row r="8653">
          <cell r="B8653">
            <v>34955</v>
          </cell>
          <cell r="C8653" t="str">
            <v>DIANA MARITA</v>
          </cell>
          <cell r="D8653" t="str">
            <v>PT-34955-BM</v>
          </cell>
          <cell r="E8653" t="str">
            <v>CHAPILLIQUEN PAZOS LUIS FELIX</v>
          </cell>
          <cell r="F8653" t="str">
            <v>ARTESANAL</v>
          </cell>
        </row>
        <row r="8654">
          <cell r="B8654">
            <v>34958</v>
          </cell>
          <cell r="C8654" t="str">
            <v>ATENCIO II</v>
          </cell>
          <cell r="D8654" t="str">
            <v>IO-34958-BM</v>
          </cell>
          <cell r="E8654" t="str">
            <v>ATENCIO LLANO CIPRIANO ;MAQUERA MAQUERA SONIA VIVIANA</v>
          </cell>
          <cell r="F8654" t="str">
            <v>ARTESANAL</v>
          </cell>
        </row>
        <row r="8655">
          <cell r="B8655">
            <v>34966</v>
          </cell>
          <cell r="C8655" t="str">
            <v>BERNARO S</v>
          </cell>
          <cell r="D8655" t="str">
            <v>PT-34966-BM</v>
          </cell>
          <cell r="E8655" t="str">
            <v>QUEREVALU QUEREVALU JOSE BERNARDO</v>
          </cell>
          <cell r="F8655" t="str">
            <v>ARTESANAL</v>
          </cell>
        </row>
        <row r="8656">
          <cell r="B8656">
            <v>34972</v>
          </cell>
          <cell r="C8656" t="str">
            <v>CHAVELI</v>
          </cell>
          <cell r="D8656" t="str">
            <v>ZS-34972-CM</v>
          </cell>
          <cell r="E8656" t="str">
            <v>ACOSTA RIVERA CARLOS ENRIQUE</v>
          </cell>
          <cell r="F8656" t="str">
            <v>ARTESANAL</v>
          </cell>
        </row>
        <row r="8657">
          <cell r="B8657">
            <v>34973</v>
          </cell>
          <cell r="C8657" t="str">
            <v>MANTARO</v>
          </cell>
          <cell r="D8657" t="str">
            <v>ZS-34973-CM</v>
          </cell>
          <cell r="E8657" t="str">
            <v>JAIME SUCLUPE SIESQUEN</v>
          </cell>
          <cell r="F8657" t="str">
            <v>ARTESANAL</v>
          </cell>
        </row>
        <row r="8658">
          <cell r="B8658">
            <v>34983</v>
          </cell>
          <cell r="C8658" t="str">
            <v>FLOR DE MARIA</v>
          </cell>
          <cell r="D8658" t="str">
            <v>CE-34983-CM</v>
          </cell>
          <cell r="E8658" t="str">
            <v>LLENQUE GALAN PERCY JONNY</v>
          </cell>
          <cell r="F8658" t="str">
            <v>ARTESANAL</v>
          </cell>
        </row>
        <row r="8659">
          <cell r="B8659">
            <v>34985</v>
          </cell>
          <cell r="C8659" t="str">
            <v>YENNY MARCELA</v>
          </cell>
          <cell r="D8659" t="str">
            <v>TA-34985-BM</v>
          </cell>
          <cell r="E8659" t="str">
            <v>PAZO JACINTO JIMMY</v>
          </cell>
          <cell r="F8659" t="str">
            <v>DS. 006-2016-PRODUCE</v>
          </cell>
        </row>
        <row r="8660">
          <cell r="B8660">
            <v>34986</v>
          </cell>
          <cell r="C8660" t="str">
            <v>MI CARMENCITA</v>
          </cell>
          <cell r="D8660" t="str">
            <v>TA-34986-CM</v>
          </cell>
          <cell r="E8660" t="str">
            <v>ANTON FLORES LUIS CARLOS FLORENCIO</v>
          </cell>
          <cell r="F8660" t="str">
            <v>ARTESANAL</v>
          </cell>
        </row>
        <row r="8661">
          <cell r="B8661">
            <v>34987</v>
          </cell>
          <cell r="C8661" t="str">
            <v>FORTUNO</v>
          </cell>
          <cell r="D8661" t="str">
            <v>TA-34987-CM</v>
          </cell>
          <cell r="E8661" t="str">
            <v>CUEVA CRUZADO CESAR ANTONIO</v>
          </cell>
          <cell r="F8661" t="str">
            <v>ARTESANAL</v>
          </cell>
        </row>
        <row r="8662">
          <cell r="B8662">
            <v>34990</v>
          </cell>
          <cell r="C8662" t="str">
            <v>ADAN I</v>
          </cell>
          <cell r="D8662" t="str">
            <v>CO-34990-BM</v>
          </cell>
          <cell r="E8662" t="str">
            <v>GARCIA VALENCIA LUIS ADAN</v>
          </cell>
          <cell r="F8662" t="str">
            <v>ARTESANAL</v>
          </cell>
        </row>
        <row r="8663">
          <cell r="B8663">
            <v>34996</v>
          </cell>
          <cell r="C8663" t="str">
            <v>SUMINA I</v>
          </cell>
          <cell r="D8663" t="str">
            <v>TA-34996-BM</v>
          </cell>
          <cell r="E8663" t="str">
            <v>KIM HYERAN</v>
          </cell>
          <cell r="F8663" t="str">
            <v>ARTESANAL</v>
          </cell>
        </row>
        <row r="8664">
          <cell r="B8664">
            <v>34997</v>
          </cell>
          <cell r="C8664" t="str">
            <v>ABIGAIL I</v>
          </cell>
          <cell r="D8664" t="str">
            <v>TA-34997-BM</v>
          </cell>
          <cell r="E8664" t="str">
            <v>INVERSIONES CNC SAC</v>
          </cell>
          <cell r="F8664" t="str">
            <v>ARTESANAL</v>
          </cell>
        </row>
        <row r="8665">
          <cell r="B8665">
            <v>35001</v>
          </cell>
          <cell r="C8665" t="str">
            <v>MI FE EN CRISTO 4</v>
          </cell>
          <cell r="D8665" t="str">
            <v>PL-35001-PM</v>
          </cell>
          <cell r="E8665" t="str">
            <v>BERNAL LLONTOP FELIPE ;BERNAL LLONTOP HECTOR ;BERNAL LLONTOP LORENZO NICOLAS ;LEYTON CHANAME MARIA ANTONIA ;PALMA DE BERNAL MARIA LUCILA</v>
          </cell>
          <cell r="F8665" t="str">
            <v>LEY Nº26920</v>
          </cell>
        </row>
        <row r="8666">
          <cell r="B8666">
            <v>35009</v>
          </cell>
          <cell r="C8666" t="str">
            <v>MATEO</v>
          </cell>
          <cell r="D8666" t="str">
            <v>CO-35009-BM</v>
          </cell>
          <cell r="E8666" t="str">
            <v>BONIFACION OSORIO SANTIAGO ALEJANDRO</v>
          </cell>
          <cell r="F8666" t="str">
            <v>DECRETO LEGISLATIVO Nº1273</v>
          </cell>
        </row>
        <row r="8667">
          <cell r="B8667">
            <v>35010</v>
          </cell>
          <cell r="C8667" t="str">
            <v>PTC-3</v>
          </cell>
          <cell r="D8667" t="str">
            <v>TA-35010-CM</v>
          </cell>
          <cell r="E8667" t="str">
            <v>PTC ARMADORES SAC</v>
          </cell>
          <cell r="F8667" t="str">
            <v>ARTESANAL</v>
          </cell>
        </row>
        <row r="8668">
          <cell r="B8668">
            <v>35011</v>
          </cell>
          <cell r="C8668" t="str">
            <v>PTC-4</v>
          </cell>
          <cell r="D8668" t="str">
            <v>TA-35011-CM</v>
          </cell>
          <cell r="E8668" t="str">
            <v>PTC ARMADORES SAC</v>
          </cell>
          <cell r="F8668" t="str">
            <v>ARTESANAL</v>
          </cell>
        </row>
        <row r="8669">
          <cell r="B8669">
            <v>35012</v>
          </cell>
          <cell r="C8669" t="str">
            <v>JESSICA</v>
          </cell>
          <cell r="D8669" t="str">
            <v>TA-35012-CM</v>
          </cell>
          <cell r="E8669" t="str">
            <v>PANTA JACINTO JUAN LAZARO</v>
          </cell>
          <cell r="F8669" t="str">
            <v>ARTESANAL</v>
          </cell>
        </row>
        <row r="8670">
          <cell r="B8670">
            <v>35013</v>
          </cell>
          <cell r="C8670" t="str">
            <v>DO? MARY</v>
          </cell>
          <cell r="D8670" t="str">
            <v>TA-35013-CM</v>
          </cell>
          <cell r="E8670" t="str">
            <v>CALDERON PINGO HUMBERTO</v>
          </cell>
          <cell r="F8670" t="str">
            <v>ARTESANAL</v>
          </cell>
        </row>
        <row r="8671">
          <cell r="B8671">
            <v>35014</v>
          </cell>
          <cell r="C8671" t="str">
            <v>MI MARIELENA</v>
          </cell>
          <cell r="D8671" t="str">
            <v>PL-35014-CM</v>
          </cell>
          <cell r="E8671" t="str">
            <v>FIESTAS LORO JOSE ALFREDO ;FIESTAS LORO JOSE SEBASTIAN ;FIESTAS LORO ROBERTO CARLOS ;LORO LORO MARITZA</v>
          </cell>
          <cell r="F8671" t="str">
            <v>ARTESANAL</v>
          </cell>
        </row>
        <row r="8672">
          <cell r="B8672">
            <v>35015</v>
          </cell>
          <cell r="C8672" t="str">
            <v>DIOS ES AMOR 1</v>
          </cell>
          <cell r="D8672" t="str">
            <v>PL-35015-BM</v>
          </cell>
          <cell r="E8672" t="str">
            <v>ACOSTA FIESTAS JOSE HENRY ;ACOSTA FIESTAS PAULINO ROSSI ;CHAPILLIQUEN COBE?S MIRIAM MILAGROS</v>
          </cell>
          <cell r="F8672" t="str">
            <v>ARTESANAL</v>
          </cell>
        </row>
        <row r="8673">
          <cell r="B8673">
            <v>35022</v>
          </cell>
          <cell r="C8673" t="str">
            <v>SEBASTIAN</v>
          </cell>
          <cell r="D8673" t="str">
            <v>TA-35022-CM</v>
          </cell>
          <cell r="E8673" t="str">
            <v>GOMEZ MENDOZA ROSALYN ADALIA</v>
          </cell>
          <cell r="F8673" t="str">
            <v>ARTESANAL</v>
          </cell>
        </row>
        <row r="8674">
          <cell r="B8674">
            <v>35025</v>
          </cell>
          <cell r="C8674" t="str">
            <v>CESAR AUGUSTO</v>
          </cell>
          <cell r="D8674" t="str">
            <v>TA-35025-CM</v>
          </cell>
          <cell r="E8674" t="str">
            <v>NI? CHINININ LUZ YOJANY</v>
          </cell>
          <cell r="F8674" t="str">
            <v>ARTESANAL</v>
          </cell>
        </row>
        <row r="8675">
          <cell r="B8675">
            <v>35026</v>
          </cell>
          <cell r="C8675" t="str">
            <v>VICTORIA</v>
          </cell>
          <cell r="D8675" t="str">
            <v>TA-35026-CM</v>
          </cell>
          <cell r="E8675" t="str">
            <v>ECA ECA MARIA LUSDINA ;PANTA PANTA EDGARDO ;PANTA PANTA GERAL FRANK ;PERICHE MARTINEZ CRUZ MARIA</v>
          </cell>
          <cell r="F8675" t="str">
            <v>ARTESANAL</v>
          </cell>
        </row>
        <row r="8676">
          <cell r="B8676">
            <v>35027</v>
          </cell>
          <cell r="C8676" t="str">
            <v>MI KELLY</v>
          </cell>
          <cell r="D8676" t="str">
            <v>CE-35027-CM</v>
          </cell>
          <cell r="E8676" t="str">
            <v>PUESCAS LORO ALEX MARCO ;PUESCAS LORO ROBERT WAGNER</v>
          </cell>
          <cell r="F8676" t="str">
            <v>ARTESANAL</v>
          </cell>
        </row>
        <row r="8677">
          <cell r="B8677">
            <v>35033</v>
          </cell>
          <cell r="C8677" t="str">
            <v>SR. DE LOS MILAGROS II</v>
          </cell>
          <cell r="D8677" t="str">
            <v>TA-35033-CM</v>
          </cell>
          <cell r="E8677" t="str">
            <v>LOTUMAR E.I.R.L.</v>
          </cell>
          <cell r="F8677" t="str">
            <v>ARTESANAL</v>
          </cell>
        </row>
        <row r="8678">
          <cell r="B8678">
            <v>35035</v>
          </cell>
          <cell r="C8678" t="str">
            <v>STEFANO</v>
          </cell>
          <cell r="D8678" t="str">
            <v>CE-35035-BM</v>
          </cell>
          <cell r="E8678" t="str">
            <v>CARRION HUARANGA DE ROMERO TEOFILA</v>
          </cell>
          <cell r="F8678" t="str">
            <v>ARTESANAL</v>
          </cell>
        </row>
        <row r="8679">
          <cell r="B8679">
            <v>35036</v>
          </cell>
          <cell r="C8679" t="str">
            <v>LA NI?</v>
          </cell>
          <cell r="D8679" t="str">
            <v>TA-35036-BM</v>
          </cell>
          <cell r="E8679" t="str">
            <v>MADRID VALDIVIEZO VANESSA</v>
          </cell>
          <cell r="F8679" t="str">
            <v>ARTESANAL</v>
          </cell>
        </row>
        <row r="8680">
          <cell r="B8680">
            <v>35037</v>
          </cell>
          <cell r="C8680" t="str">
            <v>MI MERCY</v>
          </cell>
          <cell r="D8680" t="str">
            <v>TA-35037-CM</v>
          </cell>
          <cell r="E8680" t="str">
            <v>PAIVA NUNURA CLAUDIO NOLBERTO</v>
          </cell>
          <cell r="F8680" t="str">
            <v>ARTESANAL</v>
          </cell>
        </row>
        <row r="8681">
          <cell r="B8681">
            <v>35038</v>
          </cell>
          <cell r="C8681" t="str">
            <v>SAN MARTIN 3</v>
          </cell>
          <cell r="D8681" t="str">
            <v>TA-35038-CM</v>
          </cell>
          <cell r="E8681" t="str">
            <v>SAN MARTIN MORALES EDISON</v>
          </cell>
          <cell r="F8681" t="str">
            <v>ARTESANAL</v>
          </cell>
        </row>
        <row r="8682">
          <cell r="B8682">
            <v>35039</v>
          </cell>
          <cell r="C8682" t="str">
            <v>VIRGEN DE GUADALUPE</v>
          </cell>
          <cell r="D8682" t="str">
            <v>SY-35039-BM</v>
          </cell>
          <cell r="E8682" t="str">
            <v>GONZALES GUZMAN GUILLERMO MANUEL</v>
          </cell>
          <cell r="F8682" t="str">
            <v>ARTESANAL</v>
          </cell>
        </row>
        <row r="8683">
          <cell r="B8683">
            <v>35040</v>
          </cell>
          <cell r="C8683" t="str">
            <v>FEYLIC MAR</v>
          </cell>
          <cell r="D8683" t="str">
            <v>PL-35040-BM</v>
          </cell>
          <cell r="E8683" t="str">
            <v>PINTADO CORDOVA FELICIANO</v>
          </cell>
          <cell r="F8683" t="str">
            <v>ARTESANAL</v>
          </cell>
        </row>
        <row r="8684">
          <cell r="B8684">
            <v>35042</v>
          </cell>
          <cell r="C8684" t="str">
            <v>NEZARETH II</v>
          </cell>
          <cell r="D8684" t="str">
            <v>PT-35042-CM</v>
          </cell>
          <cell r="E8684" t="str">
            <v>TUME PURIZACA MERCEDES</v>
          </cell>
          <cell r="F8684" t="str">
            <v>DS. 006-2016-PRODUCE</v>
          </cell>
        </row>
        <row r="8685">
          <cell r="B8685">
            <v>35043</v>
          </cell>
          <cell r="C8685" t="str">
            <v>NEZARETH III</v>
          </cell>
          <cell r="D8685" t="str">
            <v>PT-35043-CM</v>
          </cell>
          <cell r="E8685" t="str">
            <v>TUME PURIZACA MERCEDES</v>
          </cell>
          <cell r="F8685" t="str">
            <v>DS. 006-2016-PRODUCE</v>
          </cell>
        </row>
        <row r="8686">
          <cell r="B8686">
            <v>35044</v>
          </cell>
          <cell r="C8686" t="str">
            <v>MARIA ISABEL</v>
          </cell>
          <cell r="D8686" t="str">
            <v>CE-35044-CM</v>
          </cell>
          <cell r="E8686" t="str">
            <v>LLENQUE PAIVA LUIS MANUEL</v>
          </cell>
          <cell r="F8686" t="str">
            <v>ARTESANAL</v>
          </cell>
        </row>
        <row r="8687">
          <cell r="B8687">
            <v>35050</v>
          </cell>
          <cell r="C8687" t="str">
            <v>DON ROMAN</v>
          </cell>
          <cell r="D8687" t="str">
            <v>PT-35050-CM</v>
          </cell>
          <cell r="E8687" t="str">
            <v>ALVAREZ PANTA JULIO PASCUAL</v>
          </cell>
          <cell r="F8687" t="str">
            <v>ARTESANAL</v>
          </cell>
        </row>
        <row r="8688">
          <cell r="B8688">
            <v>35054</v>
          </cell>
          <cell r="C8688" t="str">
            <v>MARGARITA</v>
          </cell>
          <cell r="D8688" t="str">
            <v>CE-35054-BM</v>
          </cell>
          <cell r="E8688" t="str">
            <v>EMMA VALDIVIA ALDO LEONARDO</v>
          </cell>
          <cell r="F8688" t="str">
            <v>ARTESANAL</v>
          </cell>
        </row>
        <row r="8689">
          <cell r="B8689">
            <v>35058</v>
          </cell>
          <cell r="C8689" t="str">
            <v>PEZ VOLADOR</v>
          </cell>
          <cell r="D8689" t="str">
            <v>PL-35058-CM</v>
          </cell>
          <cell r="E8689" t="str">
            <v>GALAN LLONTOP EDWAR VLADIMIR ;QUEREBALU CASTRO DE GALAN MARIA GEORGINA</v>
          </cell>
          <cell r="F8689" t="str">
            <v>ARTESANAL</v>
          </cell>
        </row>
        <row r="8690">
          <cell r="B8690">
            <v>35063</v>
          </cell>
          <cell r="C8690" t="str">
            <v>MEGA 1</v>
          </cell>
          <cell r="D8690" t="str">
            <v>CE-35063-CM</v>
          </cell>
          <cell r="E8690" t="str">
            <v>GLENNI REYES ANTONIO WUILFREDO</v>
          </cell>
          <cell r="F8690" t="str">
            <v>ARTESANAL</v>
          </cell>
        </row>
        <row r="8691">
          <cell r="B8691">
            <v>35067</v>
          </cell>
          <cell r="C8691" t="str">
            <v>JOSE MANUEL</v>
          </cell>
          <cell r="D8691" t="str">
            <v>PL-35067-CM</v>
          </cell>
          <cell r="E8691" t="str">
            <v>FIESTAS CHUNGA CARLOS IGNACIO ;FIESTAS CHUNGA EDGAR WILFREDO ;FIESTAS CHUNGA WALTHER OSWALDO ;FIESTAS FIESTAS VICTOR ARMANDO</v>
          </cell>
          <cell r="F8691" t="str">
            <v>ARTESANAL</v>
          </cell>
        </row>
        <row r="8692">
          <cell r="B8692">
            <v>35072</v>
          </cell>
          <cell r="C8692" t="str">
            <v>MI FE EN CRISTO</v>
          </cell>
          <cell r="D8692" t="str">
            <v>PL-35072-BM</v>
          </cell>
          <cell r="E8692" t="str">
            <v>SANTAMARIA BANCES ROMAN</v>
          </cell>
          <cell r="F8692" t="str">
            <v>DS. 006-2016-PRODUCE</v>
          </cell>
        </row>
        <row r="8693">
          <cell r="B8693">
            <v>35076</v>
          </cell>
          <cell r="C8693" t="str">
            <v>SANTA CATALINA</v>
          </cell>
          <cell r="D8693" t="str">
            <v>CE-35076-CM</v>
          </cell>
          <cell r="E8693" t="str">
            <v>SAMPEN PATASCA MARIA ANGELA</v>
          </cell>
          <cell r="F8693" t="str">
            <v>ARTESANAL</v>
          </cell>
        </row>
        <row r="8694">
          <cell r="B8694">
            <v>35077</v>
          </cell>
          <cell r="C8694" t="str">
            <v>SE?R CAUTIVO DE AYABACA</v>
          </cell>
          <cell r="D8694" t="str">
            <v>PL-35077-CM</v>
          </cell>
          <cell r="E8694" t="str">
            <v>CHAPILLIQUEN FIESTAS JOSE CARLOS ;CHAPILLIQUEN FIESTAS ROGER ALFREDO</v>
          </cell>
          <cell r="F8694" t="str">
            <v>ARTESANAL</v>
          </cell>
        </row>
        <row r="8695">
          <cell r="B8695">
            <v>35080</v>
          </cell>
          <cell r="C8695" t="str">
            <v>ALEXANDRA</v>
          </cell>
          <cell r="D8695" t="str">
            <v>PL-35080-CM</v>
          </cell>
          <cell r="E8695" t="str">
            <v>FIESTAS LARA JOSE MERCEDES ;MARTINEZ ROBLES BETY CASIMIRA</v>
          </cell>
          <cell r="F8695" t="str">
            <v>ARTESANAL</v>
          </cell>
        </row>
        <row r="8696">
          <cell r="B8696">
            <v>35084</v>
          </cell>
          <cell r="C8696" t="str">
            <v>SANTISIMA CRUZ DE MOTUPE II</v>
          </cell>
          <cell r="D8696" t="str">
            <v>CE-35084-CM</v>
          </cell>
          <cell r="E8696" t="str">
            <v>LUJAN GARAY HELLEN LESLY</v>
          </cell>
          <cell r="F8696" t="str">
            <v>ARTESANAL</v>
          </cell>
        </row>
        <row r="8697">
          <cell r="B8697">
            <v>35087</v>
          </cell>
          <cell r="C8697" t="str">
            <v>SIEMPRE ROSA MERCEDES</v>
          </cell>
          <cell r="D8697" t="str">
            <v>PT-35087-CM</v>
          </cell>
          <cell r="E8697" t="str">
            <v>PAZO PAZO ENASTECIO</v>
          </cell>
          <cell r="F8697" t="str">
            <v>DS. 006-2016-PRODUCE</v>
          </cell>
        </row>
        <row r="8698">
          <cell r="B8698">
            <v>35090</v>
          </cell>
          <cell r="C8698" t="str">
            <v>BRISA DEL MAR II</v>
          </cell>
          <cell r="D8698" t="str">
            <v>CO-35090-CM</v>
          </cell>
          <cell r="E8698" t="str">
            <v>QUEZADA QUEZADA MARIO</v>
          </cell>
          <cell r="F8698" t="str">
            <v>ARTESANAL</v>
          </cell>
        </row>
        <row r="8699">
          <cell r="B8699">
            <v>35091</v>
          </cell>
          <cell r="C8699" t="str">
            <v>JESUS EL GLORIOSO VENCEDOR</v>
          </cell>
          <cell r="D8699" t="str">
            <v>PT-35091-BM</v>
          </cell>
          <cell r="E8699" t="str">
            <v>PURIZACA QUEREVALU MANUEL REY</v>
          </cell>
          <cell r="F8699" t="str">
            <v>ARTESANAL</v>
          </cell>
        </row>
        <row r="8700">
          <cell r="B8700">
            <v>35093</v>
          </cell>
          <cell r="C8700" t="str">
            <v>MARIA ISABEL</v>
          </cell>
          <cell r="D8700" t="str">
            <v>PL-35093-BM</v>
          </cell>
          <cell r="E8700" t="str">
            <v>GALAN FARRO?N VICTOR ;GONZALES DE GALAN ISABEL</v>
          </cell>
          <cell r="F8700" t="str">
            <v>ARTESANAL</v>
          </cell>
        </row>
        <row r="8701">
          <cell r="B8701">
            <v>35096</v>
          </cell>
          <cell r="C8701" t="str">
            <v>MILAGRO DE DIOS</v>
          </cell>
          <cell r="D8701" t="str">
            <v>PL-35096-BM</v>
          </cell>
          <cell r="E8701" t="str">
            <v>VENTURA CAJUSOL JUAN</v>
          </cell>
          <cell r="F8701" t="str">
            <v>DS. 006-2016-PRODUCE</v>
          </cell>
        </row>
        <row r="8702">
          <cell r="B8702">
            <v>35097</v>
          </cell>
          <cell r="C8702" t="str">
            <v>MARICARMEN</v>
          </cell>
          <cell r="D8702" t="str">
            <v>TA-35097-CM</v>
          </cell>
          <cell r="E8702" t="str">
            <v>PESQUERA SANTA PASCUA SRL.</v>
          </cell>
          <cell r="F8702" t="str">
            <v>ARTESANAL</v>
          </cell>
        </row>
        <row r="8703">
          <cell r="B8703">
            <v>35098</v>
          </cell>
          <cell r="C8703" t="str">
            <v>MARIA ALEJANDRA</v>
          </cell>
          <cell r="D8703" t="str">
            <v>TA-35098-CM</v>
          </cell>
          <cell r="E8703" t="str">
            <v>PESQUERA SANTA PASCUA SRL.</v>
          </cell>
          <cell r="F8703" t="str">
            <v>ARTESANAL</v>
          </cell>
        </row>
        <row r="8704">
          <cell r="B8704">
            <v>35099</v>
          </cell>
          <cell r="C8704" t="str">
            <v>FREDITO</v>
          </cell>
          <cell r="D8704" t="str">
            <v>PL-35099-CM</v>
          </cell>
          <cell r="E8704" t="str">
            <v>CHUNGA GALAN ANGEL JACINTO ;CHUNGA GALAN FELIX CELESTINO</v>
          </cell>
          <cell r="F8704" t="str">
            <v>ARTESANAL</v>
          </cell>
        </row>
        <row r="8705">
          <cell r="B8705">
            <v>35102</v>
          </cell>
          <cell r="C8705" t="str">
            <v>MARIA BELINDA</v>
          </cell>
          <cell r="D8705" t="str">
            <v>PT-35102-BM</v>
          </cell>
          <cell r="E8705" t="str">
            <v>RAMIREZ GONZALES JOSE ARNALDO</v>
          </cell>
          <cell r="F8705" t="str">
            <v>ARTESANAL</v>
          </cell>
        </row>
        <row r="8706">
          <cell r="B8706">
            <v>35103</v>
          </cell>
          <cell r="C8706" t="str">
            <v>GENESIS I</v>
          </cell>
          <cell r="D8706" t="str">
            <v>PT-35103-BM</v>
          </cell>
          <cell r="E8706" t="str">
            <v>IPINCE MARTINEZ BETZABE BENIGNA</v>
          </cell>
          <cell r="F8706" t="str">
            <v>ARTESANAL</v>
          </cell>
        </row>
        <row r="8707">
          <cell r="B8707">
            <v>35104</v>
          </cell>
          <cell r="C8707" t="str">
            <v>JAZZER JIREH</v>
          </cell>
          <cell r="D8707" t="str">
            <v>CE-35104-CM</v>
          </cell>
          <cell r="E8707" t="str">
            <v>GALVEZ CARRILLO ELMER MARIN ;GUTIERREZ CARRILLO LAURO DONIN</v>
          </cell>
          <cell r="F8707" t="str">
            <v>ARTESANAL</v>
          </cell>
        </row>
        <row r="8708">
          <cell r="B8708">
            <v>35107</v>
          </cell>
          <cell r="C8708" t="str">
            <v>MI QUERIDO VIEJO</v>
          </cell>
          <cell r="D8708" t="str">
            <v>TA-35107-CM</v>
          </cell>
          <cell r="E8708" t="str">
            <v>QUEREVALU QUEREVALU JUAN MANUEL</v>
          </cell>
          <cell r="F8708" t="str">
            <v>ARTESANAL</v>
          </cell>
        </row>
        <row r="8709">
          <cell r="B8709">
            <v>35109</v>
          </cell>
          <cell r="C8709" t="str">
            <v>DIVINA MISERICORDIA</v>
          </cell>
          <cell r="D8709" t="str">
            <v>TA-35109-CM</v>
          </cell>
          <cell r="E8709" t="str">
            <v>CHUNGA RAMIREZ HERNAN FABIAN ;CHUNGA RAMIREZ MANUEL FERNANDO JESUS</v>
          </cell>
          <cell r="F8709" t="str">
            <v>ARTESANAL</v>
          </cell>
        </row>
        <row r="8710">
          <cell r="B8710">
            <v>35110</v>
          </cell>
          <cell r="C8710" t="str">
            <v>CARLOS ALFREDO</v>
          </cell>
          <cell r="D8710" t="str">
            <v>PL-35110-BM</v>
          </cell>
          <cell r="E8710" t="str">
            <v>GALAN CURO JOSE DOMINGO ;GALAN FIESTAS JUAN CARLOS</v>
          </cell>
          <cell r="F8710" t="str">
            <v>ARTESANAL</v>
          </cell>
        </row>
        <row r="8711">
          <cell r="B8711">
            <v>35115</v>
          </cell>
          <cell r="C8711" t="str">
            <v>MERCEDITAS X</v>
          </cell>
          <cell r="D8711" t="str">
            <v>TA-35115-CM</v>
          </cell>
          <cell r="E8711" t="str">
            <v>NI? CHINININ LUZ YOJANY</v>
          </cell>
          <cell r="F8711" t="str">
            <v>DS. 006-2016-PRODUCE</v>
          </cell>
        </row>
        <row r="8712">
          <cell r="B8712">
            <v>35132</v>
          </cell>
          <cell r="C8712" t="str">
            <v>LEVITICO</v>
          </cell>
          <cell r="D8712" t="str">
            <v>PL-35132-CM</v>
          </cell>
          <cell r="E8712" t="str">
            <v>IPANAQUE OROSCO JUDITH JACKELINE</v>
          </cell>
          <cell r="F8712" t="str">
            <v>ARTESANAL</v>
          </cell>
        </row>
        <row r="8713">
          <cell r="B8713">
            <v>35133</v>
          </cell>
          <cell r="C8713" t="str">
            <v>ROSA MARIA I</v>
          </cell>
          <cell r="D8713" t="str">
            <v>PL-35133-BM</v>
          </cell>
          <cell r="E8713" t="str">
            <v>FIESTAS PANTA EDGAR RA? ;FIESTAS PANTA JORGE MARCIAL ;FIESTAS PANTA OSCAR MANUEL</v>
          </cell>
          <cell r="F8713" t="str">
            <v>ARTESANAL</v>
          </cell>
        </row>
        <row r="8714">
          <cell r="B8714">
            <v>35134</v>
          </cell>
          <cell r="C8714" t="str">
            <v>MI JHON GERONIMO</v>
          </cell>
          <cell r="D8714" t="str">
            <v>PL-35134-BM</v>
          </cell>
          <cell r="E8714" t="str">
            <v>CHAPILLIQUEN PRADO ROMAN ;COVE?S SILVA OTILIA</v>
          </cell>
          <cell r="F8714" t="str">
            <v>ARTESANAL</v>
          </cell>
        </row>
        <row r="8715">
          <cell r="B8715">
            <v>35145</v>
          </cell>
          <cell r="C8715" t="str">
            <v>MAGY</v>
          </cell>
          <cell r="D8715" t="str">
            <v>SY-35145-BM</v>
          </cell>
          <cell r="E8715" t="str">
            <v>ZAVALETA RODRIGUEZ FERNANDO</v>
          </cell>
          <cell r="F8715" t="str">
            <v>ARTESANAL</v>
          </cell>
        </row>
        <row r="8716">
          <cell r="B8716">
            <v>35148</v>
          </cell>
          <cell r="C8716" t="str">
            <v>DIVINO JESUS</v>
          </cell>
          <cell r="D8716" t="str">
            <v>PT-35148-BM</v>
          </cell>
          <cell r="E8716" t="str">
            <v>PUESCAS VILLEGAS JUAN FELIMON ;PUESCAS VILLEGAS JUAN MARTIN</v>
          </cell>
          <cell r="F8716" t="str">
            <v>ARTESANAL</v>
          </cell>
        </row>
        <row r="8717">
          <cell r="B8717">
            <v>35149</v>
          </cell>
          <cell r="C8717" t="str">
            <v>EL NI?</v>
          </cell>
          <cell r="D8717" t="str">
            <v>PL-35149-CM</v>
          </cell>
          <cell r="E8717" t="str">
            <v>PANTA GALAN PEDRO ;PUESCAS DE PANTA VICTORIA</v>
          </cell>
          <cell r="F8717" t="str">
            <v>ARTESANAL</v>
          </cell>
        </row>
        <row r="8718">
          <cell r="B8718">
            <v>35155</v>
          </cell>
          <cell r="C8718" t="str">
            <v>MI TEOFILA</v>
          </cell>
          <cell r="D8718" t="str">
            <v>PT-35155-BM</v>
          </cell>
          <cell r="E8718" t="str">
            <v>TEJADA CHAPO?N OLEGARIO</v>
          </cell>
          <cell r="F8718" t="str">
            <v>ARTESANAL</v>
          </cell>
        </row>
        <row r="8719">
          <cell r="B8719">
            <v>35162</v>
          </cell>
          <cell r="C8719" t="str">
            <v>GENESIS</v>
          </cell>
          <cell r="D8719" t="str">
            <v>CO-35162-CM</v>
          </cell>
          <cell r="E8719" t="str">
            <v>YATACO MARTINEZ ELIZABETH MARGARITA</v>
          </cell>
          <cell r="F8719" t="str">
            <v>ARTESANAL</v>
          </cell>
        </row>
        <row r="8720">
          <cell r="B8720">
            <v>35163</v>
          </cell>
          <cell r="C8720" t="str">
            <v>JEHOVA NISSI</v>
          </cell>
          <cell r="D8720" t="str">
            <v>CO-35163-CM</v>
          </cell>
          <cell r="E8720" t="str">
            <v>YATACO MARTINEZ FLOR JUANA ;YATACO MARTINEZ JULIO CESAR ;YATACO MARTINEZ MANUEL EVARISTO</v>
          </cell>
          <cell r="F8720" t="str">
            <v>ARTESANAL</v>
          </cell>
        </row>
        <row r="8721">
          <cell r="B8721">
            <v>35164</v>
          </cell>
          <cell r="C8721" t="str">
            <v>MERCEDITAS III</v>
          </cell>
          <cell r="D8721" t="str">
            <v>PT-35164-CM</v>
          </cell>
          <cell r="E8721" t="str">
            <v>IPANAQUE PAZO CALIXTO</v>
          </cell>
          <cell r="F8721" t="str">
            <v>ARTESANAL</v>
          </cell>
        </row>
        <row r="8722">
          <cell r="B8722">
            <v>35170</v>
          </cell>
          <cell r="C8722" t="str">
            <v>JEMA I</v>
          </cell>
          <cell r="D8722" t="str">
            <v>CE-35170-CM</v>
          </cell>
          <cell r="E8722" t="str">
            <v>ALFARO SEGURA PEDRO ESTUARDO ;PEREZ MARINEZ JOSEFINA MILI</v>
          </cell>
          <cell r="F8722" t="str">
            <v>ARTESANAL</v>
          </cell>
        </row>
        <row r="8723">
          <cell r="B8723">
            <v>35185</v>
          </cell>
          <cell r="C8723" t="str">
            <v>ANTUANETH</v>
          </cell>
          <cell r="D8723" t="str">
            <v>IO-35185-CM</v>
          </cell>
          <cell r="E8723" t="str">
            <v>SALAZAR BERROA VICTOR SAUL</v>
          </cell>
          <cell r="F8723" t="str">
            <v>ARTESANAL</v>
          </cell>
        </row>
        <row r="8724">
          <cell r="B8724">
            <v>35186</v>
          </cell>
          <cell r="C8724" t="str">
            <v>MI JANITA</v>
          </cell>
          <cell r="D8724" t="str">
            <v>PL-35186-CM</v>
          </cell>
          <cell r="E8724" t="str">
            <v>PALMA CARRILLO MIGUEL VALENTIN</v>
          </cell>
          <cell r="F8724" t="str">
            <v>ARTESANAL</v>
          </cell>
        </row>
        <row r="8725">
          <cell r="B8725">
            <v>35192</v>
          </cell>
          <cell r="C8725" t="str">
            <v>ANGHELY Y MARYURI</v>
          </cell>
          <cell r="D8725" t="str">
            <v>PL-35192-CM</v>
          </cell>
          <cell r="E8725" t="str">
            <v>MORAN LLONTOP CELESTINO ;SUCLUPE SANTISTEBAN MANUELA</v>
          </cell>
          <cell r="F8725" t="str">
            <v>ARTESANAL</v>
          </cell>
        </row>
        <row r="8726">
          <cell r="B8726">
            <v>35193</v>
          </cell>
          <cell r="C8726" t="str">
            <v>GUADALUPE</v>
          </cell>
          <cell r="D8726" t="str">
            <v>PL-35193-BM</v>
          </cell>
          <cell r="E8726" t="str">
            <v>FIESTAS FLORES LUIS GUADALUPE ;SANDOVAL FIESTAS DE FIESTAS MARIA MARITZA</v>
          </cell>
          <cell r="F8726" t="str">
            <v>ARTESANAL</v>
          </cell>
        </row>
        <row r="8727">
          <cell r="B8727">
            <v>35194</v>
          </cell>
          <cell r="C8727" t="str">
            <v>NORITA</v>
          </cell>
          <cell r="D8727" t="str">
            <v>CE-35194-CM</v>
          </cell>
          <cell r="E8727" t="str">
            <v>BERNUY VELASQUEZ BASILIA HILDA</v>
          </cell>
          <cell r="F8727" t="str">
            <v>ARTESANAL</v>
          </cell>
        </row>
        <row r="8728">
          <cell r="B8728">
            <v>35195</v>
          </cell>
          <cell r="C8728" t="str">
            <v>DON FRANCESCO</v>
          </cell>
          <cell r="D8728" t="str">
            <v>CO-35195-CM</v>
          </cell>
          <cell r="E8728" t="str">
            <v>ASMAD LARREA PAMELA RUBI</v>
          </cell>
          <cell r="F8728" t="str">
            <v>ARTESANAL</v>
          </cell>
        </row>
        <row r="8729">
          <cell r="B8729">
            <v>35196</v>
          </cell>
          <cell r="C8729" t="str">
            <v>EL SHADAI III</v>
          </cell>
          <cell r="D8729" t="str">
            <v>PS-35196-BM</v>
          </cell>
          <cell r="E8729" t="str">
            <v>SERNAQUE AYALA JUAN JOSE MARTIN</v>
          </cell>
          <cell r="F8729" t="str">
            <v>DECRETO LEGISLATIVO Nº1273</v>
          </cell>
        </row>
        <row r="8730">
          <cell r="B8730">
            <v>35197</v>
          </cell>
          <cell r="C8730" t="str">
            <v>STEFANO Y ALDAIR</v>
          </cell>
          <cell r="D8730" t="str">
            <v>CO-35197-BM</v>
          </cell>
          <cell r="E8730" t="str">
            <v>CASTILLO SALDA? LEILA BERTHA</v>
          </cell>
          <cell r="F8730" t="str">
            <v>DECRETO LEGISLATIVO Nº1273</v>
          </cell>
        </row>
        <row r="8731">
          <cell r="B8731">
            <v>35206</v>
          </cell>
          <cell r="C8731" t="str">
            <v>SAN JUAN BAUTISTA 2</v>
          </cell>
          <cell r="D8731" t="str">
            <v>CE-35206-CM</v>
          </cell>
          <cell r="E8731" t="str">
            <v>ARROYO URCIA JUAN</v>
          </cell>
          <cell r="F8731" t="str">
            <v>ARTESANAL</v>
          </cell>
        </row>
        <row r="8732">
          <cell r="B8732">
            <v>35207</v>
          </cell>
          <cell r="C8732" t="str">
            <v>DIEGO ORLANDO</v>
          </cell>
          <cell r="D8732" t="str">
            <v>CE-35207-CM</v>
          </cell>
          <cell r="E8732" t="str">
            <v>ARROYO URCIA ORLANDO ;VELASCO PE? HAYDEE</v>
          </cell>
          <cell r="F8732" t="str">
            <v>ARTESANAL</v>
          </cell>
        </row>
        <row r="8733">
          <cell r="B8733">
            <v>35208</v>
          </cell>
          <cell r="C8733" t="str">
            <v>JUAN MANUEL</v>
          </cell>
          <cell r="D8733" t="str">
            <v>CE-35208-CM</v>
          </cell>
          <cell r="E8733" t="str">
            <v>ARROYO URCIA JUAN ;LLUEN SANTISTEBAN MARIA DIANA</v>
          </cell>
          <cell r="F8733" t="str">
            <v>ARTESANAL</v>
          </cell>
        </row>
        <row r="8734">
          <cell r="B8734">
            <v>35212</v>
          </cell>
          <cell r="C8734" t="str">
            <v>DON GERARDO 2</v>
          </cell>
          <cell r="D8734" t="str">
            <v>CO-35212-BM</v>
          </cell>
          <cell r="E8734" t="str">
            <v>JIMENEZ LIVIA GERARDO</v>
          </cell>
          <cell r="F8734" t="str">
            <v>DS. 006-2016-PRODUCE</v>
          </cell>
        </row>
        <row r="8735">
          <cell r="B8735">
            <v>35215</v>
          </cell>
          <cell r="C8735" t="str">
            <v>CRISTO VIVE</v>
          </cell>
          <cell r="D8735" t="str">
            <v>PT-35215-BM</v>
          </cell>
          <cell r="E8735" t="str">
            <v>SANCHEZ FIESTAS JESUS</v>
          </cell>
          <cell r="F8735" t="str">
            <v>DS. 006-2016-PRODUCE</v>
          </cell>
        </row>
        <row r="8736">
          <cell r="B8736">
            <v>35216</v>
          </cell>
          <cell r="C8736" t="str">
            <v>JOELITO</v>
          </cell>
          <cell r="D8736" t="str">
            <v>PT-35216-CM</v>
          </cell>
          <cell r="E8736" t="str">
            <v>ALVAREZ YOVERA JUAN CARLOS</v>
          </cell>
          <cell r="F8736" t="str">
            <v>ARTESANAL</v>
          </cell>
        </row>
        <row r="8737">
          <cell r="B8737">
            <v>35217</v>
          </cell>
          <cell r="C8737" t="str">
            <v>JOSE DEL CARMEN I</v>
          </cell>
          <cell r="D8737" t="str">
            <v>PL-35217-CM</v>
          </cell>
          <cell r="E8737" t="str">
            <v>ANGELES JACINTO CESAR ANTONIO ;ANGELES JACINTO MARIA YSABEL</v>
          </cell>
          <cell r="F8737" t="str">
            <v>ARTESANAL</v>
          </cell>
        </row>
        <row r="8738">
          <cell r="B8738">
            <v>35218</v>
          </cell>
          <cell r="C8738" t="str">
            <v>JOSE MARIA I</v>
          </cell>
          <cell r="D8738" t="str">
            <v>IO-35218-BM</v>
          </cell>
          <cell r="E8738" t="str">
            <v>APAZA CARRION EDUARDO</v>
          </cell>
          <cell r="F8738" t="str">
            <v>ARTESANAL</v>
          </cell>
        </row>
        <row r="8739">
          <cell r="B8739">
            <v>35233</v>
          </cell>
          <cell r="C8739" t="str">
            <v>MI BRYANT</v>
          </cell>
          <cell r="D8739" t="str">
            <v>CE-35233-BM</v>
          </cell>
          <cell r="E8739" t="str">
            <v>SUASNABAR VARAS MARIA AZUCENA DEL PILAR</v>
          </cell>
          <cell r="F8739" t="str">
            <v>ARTESANAL</v>
          </cell>
        </row>
        <row r="8740">
          <cell r="B8740">
            <v>35235</v>
          </cell>
          <cell r="C8740" t="str">
            <v>MI ISIDORA IV</v>
          </cell>
          <cell r="D8740" t="str">
            <v>PL-35235-BM</v>
          </cell>
          <cell r="E8740" t="str">
            <v>LLENQUE DE TEQUE BLANCA VIOLETA ;TEQUE FIESTAS EMILIO</v>
          </cell>
          <cell r="F8740" t="str">
            <v>ARTESANAL</v>
          </cell>
        </row>
        <row r="8741">
          <cell r="B8741">
            <v>35237</v>
          </cell>
          <cell r="C8741" t="str">
            <v>NI? DEL MILAGRO</v>
          </cell>
          <cell r="D8741" t="str">
            <v>TA-35237-CM</v>
          </cell>
          <cell r="E8741" t="str">
            <v>GUZMAN AMAYO CESAR ;GUZMAN LEON SEGUNDO CESAR</v>
          </cell>
          <cell r="F8741" t="str">
            <v>ARTESANAL</v>
          </cell>
        </row>
        <row r="8742">
          <cell r="B8742">
            <v>35245</v>
          </cell>
          <cell r="C8742" t="str">
            <v>DIOS ES MI ESPERANZA NRO. 2</v>
          </cell>
          <cell r="D8742" t="str">
            <v>TA-35245-BM</v>
          </cell>
          <cell r="E8742" t="str">
            <v>SANCHEZ PUESCAS MARCOS</v>
          </cell>
          <cell r="F8742" t="str">
            <v>DS. 006-2016-PRODUCE</v>
          </cell>
        </row>
        <row r="8743">
          <cell r="B8743">
            <v>35247</v>
          </cell>
          <cell r="C8743" t="str">
            <v>ARCA DE NOE</v>
          </cell>
          <cell r="D8743" t="str">
            <v>IO-35247-BM</v>
          </cell>
          <cell r="E8743" t="str">
            <v>DIAZ CORE LUIS ANTONIO ;DIAZ CORE RAFAEL OCTAVIO ;DIAZ CORE YONATHAN JESUS ;SATURNINO OCTAVIO DIAZ C. Y OTRO</v>
          </cell>
          <cell r="F8743" t="str">
            <v>DECRETO LEGISLATIVO Nº1273</v>
          </cell>
        </row>
        <row r="8744">
          <cell r="B8744">
            <v>35256</v>
          </cell>
          <cell r="C8744" t="str">
            <v>AMPARAME DIOS MIO</v>
          </cell>
          <cell r="D8744" t="str">
            <v>PT-35256-BM</v>
          </cell>
          <cell r="E8744" t="str">
            <v>PAZO QUEREVALU MAXIMO</v>
          </cell>
          <cell r="F8744" t="str">
            <v>DS. 006-2016-PRODUCE</v>
          </cell>
        </row>
        <row r="8745">
          <cell r="B8745">
            <v>35258</v>
          </cell>
          <cell r="C8745" t="str">
            <v>JUANITA</v>
          </cell>
          <cell r="D8745" t="str">
            <v>CO-35258-BM</v>
          </cell>
          <cell r="E8745" t="str">
            <v>CARRILLO VELIZ MARTIN</v>
          </cell>
          <cell r="F8745" t="str">
            <v>DECRETO LEGISLATIVO Nº1273</v>
          </cell>
        </row>
        <row r="8746">
          <cell r="B8746">
            <v>35262</v>
          </cell>
          <cell r="C8746" t="str">
            <v>MI JAHVE</v>
          </cell>
          <cell r="D8746" t="str">
            <v>ZS-35262-BM</v>
          </cell>
          <cell r="E8746" t="str">
            <v>OVIEDO CARLIN PEDRO DENSCIL</v>
          </cell>
          <cell r="F8746" t="str">
            <v>ARTESANAL</v>
          </cell>
        </row>
        <row r="8747">
          <cell r="B8747">
            <v>35265</v>
          </cell>
          <cell r="C8747" t="str">
            <v>MI TERESITA 3</v>
          </cell>
          <cell r="D8747" t="str">
            <v>PT-35265-BM</v>
          </cell>
          <cell r="E8747" t="str">
            <v>LLENQUE FIESTAS JOSE BRIJIDO</v>
          </cell>
          <cell r="F8747" t="str">
            <v>DS. 006-2016-PRODUCE</v>
          </cell>
        </row>
        <row r="8748">
          <cell r="B8748">
            <v>35266</v>
          </cell>
          <cell r="C8748" t="str">
            <v>SANTA I</v>
          </cell>
          <cell r="D8748" t="str">
            <v>CE-35266-CM</v>
          </cell>
          <cell r="E8748" t="str">
            <v>CUMPA QUESQUEN VICENTA</v>
          </cell>
          <cell r="F8748" t="str">
            <v>ARTESANAL</v>
          </cell>
        </row>
        <row r="8749">
          <cell r="B8749">
            <v>35267</v>
          </cell>
          <cell r="C8749" t="str">
            <v>AMAZONAS 1</v>
          </cell>
          <cell r="D8749" t="str">
            <v>CE-35267-CM</v>
          </cell>
          <cell r="E8749" t="str">
            <v>CUMPA QUESQUEN VICENTA</v>
          </cell>
          <cell r="F8749" t="str">
            <v>ARTESANAL</v>
          </cell>
        </row>
        <row r="8750">
          <cell r="B8750">
            <v>35275</v>
          </cell>
          <cell r="C8750" t="str">
            <v>MI MASSIELITA</v>
          </cell>
          <cell r="D8750" t="str">
            <v>PT-35275-BM</v>
          </cell>
          <cell r="E8750" t="str">
            <v>GUANILO CUBAS CARLOS ALBERTO</v>
          </cell>
          <cell r="F8750" t="str">
            <v>ARTESANAL</v>
          </cell>
        </row>
        <row r="8751">
          <cell r="B8751">
            <v>35284</v>
          </cell>
          <cell r="C8751" t="str">
            <v>BENDICION DE DIOS</v>
          </cell>
          <cell r="D8751" t="str">
            <v>PL-35284-BM</v>
          </cell>
          <cell r="E8751" t="str">
            <v>FLORES LORO FLORENCIA</v>
          </cell>
          <cell r="F8751" t="str">
            <v>ARTESANAL</v>
          </cell>
        </row>
        <row r="8752">
          <cell r="B8752">
            <v>35296</v>
          </cell>
          <cell r="C8752" t="str">
            <v>ESPIRITU DE DIOS</v>
          </cell>
          <cell r="D8752" t="str">
            <v>PT-35296-CM</v>
          </cell>
          <cell r="E8752" t="str">
            <v>HUACHEZ TOCTO GRIMALDO</v>
          </cell>
          <cell r="F8752" t="str">
            <v>ARTESANAL</v>
          </cell>
        </row>
        <row r="8753">
          <cell r="B8753">
            <v>35299</v>
          </cell>
          <cell r="C8753" t="str">
            <v>WILLY</v>
          </cell>
          <cell r="D8753" t="str">
            <v>PT-35299-CM</v>
          </cell>
          <cell r="E8753" t="str">
            <v>GINOCCHIO ZAPATA GUILLERMO ALEXANDER</v>
          </cell>
          <cell r="F8753" t="str">
            <v>ARTESANAL</v>
          </cell>
        </row>
        <row r="8754">
          <cell r="B8754">
            <v>35306</v>
          </cell>
          <cell r="C8754" t="str">
            <v>CECI</v>
          </cell>
          <cell r="D8754" t="str">
            <v>HO-35306-CM</v>
          </cell>
          <cell r="E8754" t="str">
            <v>MERINO BENITES ERICK ALEXANDER</v>
          </cell>
          <cell r="F8754" t="str">
            <v>ARTESANAL</v>
          </cell>
        </row>
        <row r="8755">
          <cell r="B8755">
            <v>35316</v>
          </cell>
          <cell r="C8755" t="str">
            <v>DON WAKY</v>
          </cell>
          <cell r="D8755" t="str">
            <v>TA-35316-BM</v>
          </cell>
          <cell r="E8755" t="str">
            <v>AYALA RAMIREZ VICTOR ARMANDO</v>
          </cell>
          <cell r="F8755" t="str">
            <v>DECRETO LEGISLATIVO Nº1273</v>
          </cell>
        </row>
        <row r="8756">
          <cell r="B8756">
            <v>35319</v>
          </cell>
          <cell r="C8756" t="str">
            <v>MI ROXANA</v>
          </cell>
          <cell r="D8756" t="str">
            <v>CO-35319-BM</v>
          </cell>
          <cell r="E8756" t="str">
            <v>CHAVEZ BUSTAMANTE ROXANA MILAGROS</v>
          </cell>
          <cell r="F8756" t="str">
            <v>DECRETO LEGISLATIVO Nº1273</v>
          </cell>
        </row>
        <row r="8757">
          <cell r="B8757">
            <v>35320</v>
          </cell>
          <cell r="C8757" t="str">
            <v>MANUEL ANTONIO</v>
          </cell>
          <cell r="D8757" t="str">
            <v>SY-35320-CM</v>
          </cell>
          <cell r="E8757" t="str">
            <v>OROZCO GORDILLO ANA MARIA</v>
          </cell>
          <cell r="F8757" t="str">
            <v>ARTESANAL</v>
          </cell>
        </row>
        <row r="8758">
          <cell r="B8758">
            <v>35321</v>
          </cell>
          <cell r="C8758" t="str">
            <v>JESUS TIENE PODER</v>
          </cell>
          <cell r="D8758" t="str">
            <v>PL-35321-BM</v>
          </cell>
          <cell r="E8758" t="str">
            <v>DIAZ DE NEPO MERCEDES</v>
          </cell>
          <cell r="F8758" t="str">
            <v>ARTESANAL</v>
          </cell>
        </row>
        <row r="8759">
          <cell r="B8759">
            <v>35322</v>
          </cell>
          <cell r="C8759" t="str">
            <v>DON DANIEL</v>
          </cell>
          <cell r="D8759" t="str">
            <v>PL-35322-BM</v>
          </cell>
          <cell r="E8759" t="str">
            <v>GALAN ALVARADO ELIESER ABISAI</v>
          </cell>
          <cell r="F8759" t="str">
            <v>ARTESANAL</v>
          </cell>
        </row>
        <row r="8760">
          <cell r="B8760">
            <v>35331</v>
          </cell>
          <cell r="C8760" t="str">
            <v>AGL 2</v>
          </cell>
          <cell r="D8760" t="str">
            <v>IO-35331-CM</v>
          </cell>
          <cell r="E8760" t="str">
            <v>LIENDO PIZARRO ALBERTO GUILLERMO</v>
          </cell>
          <cell r="F8760" t="str">
            <v>DECRETO LEY Nº25977</v>
          </cell>
        </row>
        <row r="8761">
          <cell r="B8761">
            <v>35332</v>
          </cell>
          <cell r="C8761" t="str">
            <v>SKAROS 5</v>
          </cell>
          <cell r="D8761" t="str">
            <v>CO-35332-CM</v>
          </cell>
          <cell r="E8761" t="str">
            <v>PESQUERA GLAROS E.I.R.L.</v>
          </cell>
          <cell r="F8761" t="str">
            <v>ARTESANAL</v>
          </cell>
        </row>
        <row r="8762">
          <cell r="B8762">
            <v>35333</v>
          </cell>
          <cell r="C8762" t="str">
            <v>SKAROS 6</v>
          </cell>
          <cell r="D8762" t="str">
            <v>CO-35333-CM</v>
          </cell>
          <cell r="E8762" t="str">
            <v>PESQUERA GLAROS E.I.R.L.</v>
          </cell>
          <cell r="F8762" t="str">
            <v>ARTESANAL</v>
          </cell>
        </row>
        <row r="8763">
          <cell r="B8763">
            <v>35335</v>
          </cell>
          <cell r="C8763" t="str">
            <v>MI VICTORIA</v>
          </cell>
          <cell r="D8763" t="str">
            <v>TA-35335-BM</v>
          </cell>
          <cell r="E8763" t="str">
            <v>JIMENEZ TORRES CARLOS EDUARDO</v>
          </cell>
          <cell r="F8763" t="str">
            <v>ARTESANAL</v>
          </cell>
        </row>
        <row r="8764">
          <cell r="B8764">
            <v>35338</v>
          </cell>
          <cell r="C8764" t="str">
            <v>LUZ Y MILAGROS II</v>
          </cell>
          <cell r="D8764" t="str">
            <v>CO-35338-BM</v>
          </cell>
          <cell r="E8764" t="str">
            <v>AQUIJE FRANCIA VICTOR VICENTE</v>
          </cell>
          <cell r="F8764" t="str">
            <v>DECRETO LEGISLATIVO Nº1273</v>
          </cell>
        </row>
        <row r="8765">
          <cell r="B8765">
            <v>35341</v>
          </cell>
          <cell r="C8765" t="str">
            <v>DON CESAR</v>
          </cell>
          <cell r="D8765" t="str">
            <v>TA-35341-CM</v>
          </cell>
          <cell r="E8765" t="str">
            <v>SANTISTEBAN CHAPO?N JUAN ROGELIO</v>
          </cell>
          <cell r="F8765" t="str">
            <v>ARTESANAL</v>
          </cell>
        </row>
        <row r="8766">
          <cell r="B8766">
            <v>35342</v>
          </cell>
          <cell r="C8766" t="str">
            <v>JULIO CESAR</v>
          </cell>
          <cell r="D8766" t="str">
            <v>PL-35342-BM</v>
          </cell>
          <cell r="E8766" t="str">
            <v>PAIVA FIESTAS LUIS</v>
          </cell>
          <cell r="F8766" t="str">
            <v>ARTESANAL</v>
          </cell>
        </row>
        <row r="8767">
          <cell r="B8767">
            <v>35343</v>
          </cell>
          <cell r="C8767" t="str">
            <v>MI MERCEDES</v>
          </cell>
          <cell r="D8767" t="str">
            <v>TA-35343-CM</v>
          </cell>
          <cell r="E8767" t="str">
            <v>SANTAMARIA QUEREBALU FLOR MARIA</v>
          </cell>
          <cell r="F8767" t="str">
            <v>ARTESANAL</v>
          </cell>
        </row>
        <row r="8768">
          <cell r="B8768">
            <v>35344</v>
          </cell>
          <cell r="C8768" t="str">
            <v>SILVIA ESMERALDA I</v>
          </cell>
          <cell r="D8768" t="str">
            <v>TA-35344-CM</v>
          </cell>
          <cell r="E8768" t="str">
            <v>CARBAJAL CORRALES JESSICA GISELA</v>
          </cell>
          <cell r="F8768" t="str">
            <v>ARTESANAL</v>
          </cell>
        </row>
        <row r="8769">
          <cell r="B8769">
            <v>35345</v>
          </cell>
          <cell r="C8769" t="str">
            <v>PERLA AYMAR</v>
          </cell>
          <cell r="D8769" t="str">
            <v>TA-35345-CM</v>
          </cell>
          <cell r="E8769" t="str">
            <v>PUESCAS FIESTAS PERCY IVAN ;PUESCAS FIESTAS RICHARD OMAR</v>
          </cell>
          <cell r="F8769" t="str">
            <v>ARTESANAL</v>
          </cell>
        </row>
        <row r="8770">
          <cell r="B8770">
            <v>35346</v>
          </cell>
          <cell r="C8770" t="str">
            <v>DON MOISES V</v>
          </cell>
          <cell r="D8770" t="str">
            <v>TA-35346-CM</v>
          </cell>
          <cell r="E8770" t="str">
            <v>GUZMAN AMAYO CESAR</v>
          </cell>
          <cell r="F8770" t="str">
            <v>ARTESANAL</v>
          </cell>
        </row>
        <row r="8771">
          <cell r="B8771">
            <v>35347</v>
          </cell>
          <cell r="C8771" t="str">
            <v>VICTORIA I</v>
          </cell>
          <cell r="D8771" t="str">
            <v>TA-35347-CM</v>
          </cell>
          <cell r="E8771" t="str">
            <v>PERICHE LLENQUE MARCELINO ERASMO</v>
          </cell>
          <cell r="F8771" t="str">
            <v>ARTESANAL</v>
          </cell>
        </row>
        <row r="8772">
          <cell r="B8772">
            <v>35348</v>
          </cell>
          <cell r="C8772" t="str">
            <v>VICTORIA II</v>
          </cell>
          <cell r="D8772" t="str">
            <v>TA-35348-CM</v>
          </cell>
          <cell r="E8772" t="str">
            <v>ACHA DE PERICHE MARIA GLORIA ;PERICHE LLENQUE MARCELINO ERASMO</v>
          </cell>
          <cell r="F8772" t="str">
            <v>ARTESANAL</v>
          </cell>
        </row>
        <row r="8773">
          <cell r="B8773">
            <v>35349</v>
          </cell>
          <cell r="C8773" t="str">
            <v>STELLA MARIS</v>
          </cell>
          <cell r="D8773" t="str">
            <v>TA-35349-CM</v>
          </cell>
          <cell r="E8773" t="str">
            <v>APOSTOL DE DOIG ROKSANA ;DOIG RUIZ RAFAEL ANTONIO</v>
          </cell>
          <cell r="F8773" t="str">
            <v>ARTESANAL</v>
          </cell>
        </row>
        <row r="8774">
          <cell r="B8774">
            <v>35352</v>
          </cell>
          <cell r="C8774" t="str">
            <v>DANIEL III</v>
          </cell>
          <cell r="D8774" t="str">
            <v>CO-35352-BM</v>
          </cell>
          <cell r="E8774" t="str">
            <v>INURRITEGUI BERNAL SUSANA ;TRINIDAD VIRU ALCIDES ENRIQUE</v>
          </cell>
          <cell r="F8774" t="str">
            <v>ARTESANAL</v>
          </cell>
        </row>
        <row r="8775">
          <cell r="B8775">
            <v>35360</v>
          </cell>
          <cell r="C8775" t="str">
            <v>ABIGAIL II</v>
          </cell>
          <cell r="D8775" t="str">
            <v>TA-35360-BM</v>
          </cell>
          <cell r="E8775" t="str">
            <v>SEOGGON LEE</v>
          </cell>
          <cell r="F8775" t="str">
            <v>ARTESANAL</v>
          </cell>
        </row>
        <row r="8776">
          <cell r="B8776">
            <v>35361</v>
          </cell>
          <cell r="C8776" t="str">
            <v>NOEMI</v>
          </cell>
          <cell r="D8776" t="str">
            <v>TA-35361-BM</v>
          </cell>
          <cell r="E8776" t="str">
            <v>SEOGGON LEE</v>
          </cell>
          <cell r="F8776" t="str">
            <v>ARTESANAL</v>
          </cell>
        </row>
        <row r="8777">
          <cell r="B8777">
            <v>35370</v>
          </cell>
          <cell r="C8777" t="str">
            <v>SEBASTIAN III</v>
          </cell>
          <cell r="D8777" t="str">
            <v>TA-35370-BM</v>
          </cell>
          <cell r="E8777" t="str">
            <v>FIESTAS PAIVA SANTOS GERVACIO</v>
          </cell>
          <cell r="F8777" t="str">
            <v>DS. 006-2016-PRODUCE</v>
          </cell>
        </row>
        <row r="8778">
          <cell r="B8778">
            <v>35372</v>
          </cell>
          <cell r="C8778" t="str">
            <v>KATY II</v>
          </cell>
          <cell r="D8778" t="str">
            <v>TA-35372-BM</v>
          </cell>
          <cell r="E8778" t="str">
            <v>PRINCIPE ESPINOZA CARLOS AUGUSTO</v>
          </cell>
          <cell r="F8778" t="str">
            <v>ARTESANAL</v>
          </cell>
        </row>
        <row r="8779">
          <cell r="B8779">
            <v>35374</v>
          </cell>
          <cell r="C8779" t="str">
            <v>PIERINA II</v>
          </cell>
          <cell r="D8779" t="str">
            <v>TA-35374-BM</v>
          </cell>
          <cell r="E8779" t="str">
            <v>MENDOZA VIVAS FRANCISCA VENTURA</v>
          </cell>
          <cell r="F8779" t="str">
            <v>ARTESANAL</v>
          </cell>
        </row>
        <row r="8780">
          <cell r="B8780">
            <v>35375</v>
          </cell>
          <cell r="C8780" t="str">
            <v>SANTA TINA</v>
          </cell>
          <cell r="D8780" t="str">
            <v>TA-35375-BM</v>
          </cell>
          <cell r="E8780" t="str">
            <v>CARCELEN CARCELEN ISAIAS ALFREDO</v>
          </cell>
          <cell r="F8780" t="str">
            <v>ARTESANAL</v>
          </cell>
        </row>
        <row r="8781">
          <cell r="B8781">
            <v>35376</v>
          </cell>
          <cell r="C8781" t="str">
            <v>MARIA FELIX I</v>
          </cell>
          <cell r="D8781" t="str">
            <v>TA-35376-BM</v>
          </cell>
          <cell r="E8781" t="str">
            <v>GARCIA RIVAS DIONICIA ;OLAYA VELIZ SANTOS GENARO</v>
          </cell>
          <cell r="F8781" t="str">
            <v>ARTESANAL</v>
          </cell>
        </row>
        <row r="8782">
          <cell r="B8782">
            <v>35377</v>
          </cell>
          <cell r="C8782" t="str">
            <v>SAN MATHEO</v>
          </cell>
          <cell r="D8782" t="str">
            <v>TA-35377-BM</v>
          </cell>
          <cell r="E8782" t="str">
            <v>CARCELEN CARCELEN ISAIAS ALFREDO</v>
          </cell>
          <cell r="F8782" t="str">
            <v>ARTESANAL</v>
          </cell>
        </row>
        <row r="8783">
          <cell r="B8783">
            <v>35378</v>
          </cell>
          <cell r="C8783" t="str">
            <v>SANTA CAMILA</v>
          </cell>
          <cell r="D8783" t="str">
            <v>TA-35378-BM</v>
          </cell>
          <cell r="E8783" t="str">
            <v>PESCATORE DE LA ISLILLA EMPRESA INDIVIDUAL DE RESPONSABILIDAD LIMITADA</v>
          </cell>
          <cell r="F8783" t="str">
            <v>ARTESANAL</v>
          </cell>
        </row>
        <row r="8784">
          <cell r="B8784">
            <v>35379</v>
          </cell>
          <cell r="C8784" t="str">
            <v>SAN GEAN MARCO</v>
          </cell>
          <cell r="D8784" t="str">
            <v>TA-35379-BM</v>
          </cell>
          <cell r="E8784" t="str">
            <v>PESCATORE DE LA ISLILLA EMPRESA INDIVIDUAL DE RESPONSABILIDAD LIMITADA</v>
          </cell>
          <cell r="F8784" t="str">
            <v>ARTESANAL</v>
          </cell>
        </row>
        <row r="8785">
          <cell r="B8785">
            <v>35380</v>
          </cell>
          <cell r="C8785" t="str">
            <v>SEBASTIAN II</v>
          </cell>
          <cell r="D8785" t="str">
            <v>TA-35380-BM</v>
          </cell>
          <cell r="E8785" t="str">
            <v>TRELLES VELEZ FERNANDO</v>
          </cell>
          <cell r="F8785" t="str">
            <v>ARTESANAL</v>
          </cell>
        </row>
        <row r="8786">
          <cell r="B8786">
            <v>35382</v>
          </cell>
          <cell r="C8786" t="str">
            <v>MARIA FELIX II</v>
          </cell>
          <cell r="D8786" t="str">
            <v>TA-35382-BM</v>
          </cell>
          <cell r="E8786" t="str">
            <v>GARCIA RIVAS DIONICIA ;OLAYA VELIZ SANTOS GENARO</v>
          </cell>
          <cell r="F8786" t="str">
            <v>ARTESANAL</v>
          </cell>
        </row>
        <row r="8787">
          <cell r="B8787">
            <v>35383</v>
          </cell>
          <cell r="C8787" t="str">
            <v>NELSON I</v>
          </cell>
          <cell r="D8787" t="str">
            <v>TA-35383-BM</v>
          </cell>
          <cell r="E8787" t="str">
            <v>GOMEZ MENDOZA ROSALYN ADALIA</v>
          </cell>
          <cell r="F8787" t="str">
            <v>ARTESANAL</v>
          </cell>
        </row>
        <row r="8788">
          <cell r="B8788">
            <v>35384</v>
          </cell>
          <cell r="C8788" t="str">
            <v>GENESIS NICOLLE</v>
          </cell>
          <cell r="D8788" t="str">
            <v>TA-35384-BM</v>
          </cell>
          <cell r="E8788" t="str">
            <v>NIMA DE YAMUNAQUE JULIA</v>
          </cell>
          <cell r="F8788" t="str">
            <v>ARTESANAL</v>
          </cell>
        </row>
        <row r="8789">
          <cell r="B8789">
            <v>35386</v>
          </cell>
          <cell r="C8789" t="str">
            <v>DON ALBERICO</v>
          </cell>
          <cell r="D8789" t="str">
            <v>TA-35386-BM</v>
          </cell>
          <cell r="E8789" t="str">
            <v>PESCATORE DE LA ISLILLA EMPRESA INDIVIDUAL DE RESPONSABILIDAD LIMITADA</v>
          </cell>
          <cell r="F8789" t="str">
            <v>ARTESANAL</v>
          </cell>
        </row>
        <row r="8790">
          <cell r="B8790">
            <v>35387</v>
          </cell>
          <cell r="C8790" t="str">
            <v>EL CONQUISTADOR II</v>
          </cell>
          <cell r="D8790" t="str">
            <v>TA-35387-BM</v>
          </cell>
          <cell r="E8790" t="str">
            <v>MONTALBAN ORDO?Z PEDRO</v>
          </cell>
          <cell r="F8790" t="str">
            <v>ARTESANAL</v>
          </cell>
        </row>
        <row r="8791">
          <cell r="B8791">
            <v>35388</v>
          </cell>
          <cell r="C8791" t="str">
            <v>MARIA FELIX IV</v>
          </cell>
          <cell r="D8791" t="str">
            <v>TA-35388-BM</v>
          </cell>
          <cell r="E8791" t="str">
            <v>OLAYA GARCIA SANTOS ADRIAN</v>
          </cell>
          <cell r="F8791" t="str">
            <v>ARTESANAL</v>
          </cell>
        </row>
        <row r="8792">
          <cell r="B8792">
            <v>35391</v>
          </cell>
          <cell r="C8792" t="str">
            <v>SANTA VALENTINA</v>
          </cell>
          <cell r="D8792" t="str">
            <v>TA-35391-BM</v>
          </cell>
          <cell r="E8792" t="str">
            <v>PESCATORE DE LA ISLILLA EMPRESA INDIVIDUAL DE RESPONSABILIDAD LIMITADA</v>
          </cell>
          <cell r="F8792" t="str">
            <v>ARTESANAL</v>
          </cell>
        </row>
        <row r="8793">
          <cell r="B8793">
            <v>35392</v>
          </cell>
          <cell r="C8793" t="str">
            <v>MARIA FELIX V</v>
          </cell>
          <cell r="D8793" t="str">
            <v>TA-35392-BM</v>
          </cell>
          <cell r="E8793" t="str">
            <v>OLAYA GARCIA SANTOS ADRIAN</v>
          </cell>
          <cell r="F8793" t="str">
            <v>ARTESANAL</v>
          </cell>
        </row>
        <row r="8794">
          <cell r="B8794">
            <v>35395</v>
          </cell>
          <cell r="C8794" t="str">
            <v>VIRGENCITA DE LA PUERTA</v>
          </cell>
          <cell r="D8794" t="str">
            <v>TA-35395-CM</v>
          </cell>
          <cell r="E8794" t="str">
            <v>LLENQUE FIESTAS RICHARD ARNALDO</v>
          </cell>
          <cell r="F8794" t="str">
            <v>ARTESANAL</v>
          </cell>
        </row>
        <row r="8795">
          <cell r="B8795">
            <v>35396</v>
          </cell>
          <cell r="C8795" t="str">
            <v>MI ESTHER</v>
          </cell>
          <cell r="D8795" t="str">
            <v>TA-35396-CM</v>
          </cell>
          <cell r="E8795" t="str">
            <v>QUINTANA BARTUREN ESTHER SENAIDA</v>
          </cell>
          <cell r="F8795" t="str">
            <v>ARTESANAL</v>
          </cell>
        </row>
        <row r="8796">
          <cell r="B8796">
            <v>35399</v>
          </cell>
          <cell r="C8796" t="str">
            <v>HOBO I</v>
          </cell>
          <cell r="D8796" t="str">
            <v>TA-35399-CM</v>
          </cell>
          <cell r="E8796" t="str">
            <v>BEDREGAL TISSIERES JAVIER</v>
          </cell>
          <cell r="F8796" t="str">
            <v>ARTESANAL</v>
          </cell>
        </row>
        <row r="8797">
          <cell r="B8797">
            <v>35400</v>
          </cell>
          <cell r="C8797" t="str">
            <v>HOBO II</v>
          </cell>
          <cell r="D8797" t="str">
            <v>TA-35400-CM</v>
          </cell>
          <cell r="E8797" t="str">
            <v>BEDREGAL TISSIERES JAVIER</v>
          </cell>
          <cell r="F8797" t="str">
            <v>ARTESANAL</v>
          </cell>
        </row>
        <row r="8798">
          <cell r="B8798">
            <v>35401</v>
          </cell>
          <cell r="C8798" t="str">
            <v>JORGE</v>
          </cell>
          <cell r="D8798" t="str">
            <v>TA-35401-CM</v>
          </cell>
          <cell r="E8798" t="str">
            <v>SANTISTEBAN CHAPO?N JUAN ROGELIO</v>
          </cell>
          <cell r="F8798" t="str">
            <v>ARTESANAL</v>
          </cell>
        </row>
        <row r="8799">
          <cell r="B8799">
            <v>35402</v>
          </cell>
          <cell r="C8799" t="str">
            <v>HOBO III</v>
          </cell>
          <cell r="D8799" t="str">
            <v>TA-35402-CM</v>
          </cell>
          <cell r="E8799" t="str">
            <v>BEDREGAL TISSIERES JAVIER</v>
          </cell>
          <cell r="F8799" t="str">
            <v>ARTESANAL</v>
          </cell>
        </row>
        <row r="8800">
          <cell r="B8800">
            <v>35403</v>
          </cell>
          <cell r="C8800" t="str">
            <v>JEHOVA ES MI PASTOR</v>
          </cell>
          <cell r="D8800" t="str">
            <v>TA-35403-CM</v>
          </cell>
          <cell r="E8800" t="str">
            <v>GONZALES NORIEGA SANTOS</v>
          </cell>
          <cell r="F8800" t="str">
            <v>ARTESANAL</v>
          </cell>
        </row>
        <row r="8801">
          <cell r="B8801">
            <v>35407</v>
          </cell>
          <cell r="C8801" t="str">
            <v>DADIVA DE DIOS</v>
          </cell>
          <cell r="D8801" t="str">
            <v>PL-35407-CM</v>
          </cell>
          <cell r="E8801" t="str">
            <v>ALVAREZ FIESTAS JUAN ALBERTO</v>
          </cell>
          <cell r="F8801" t="str">
            <v>DS. 006-2016-PRODUCE</v>
          </cell>
        </row>
        <row r="8802">
          <cell r="B8802">
            <v>35408</v>
          </cell>
          <cell r="C8802" t="str">
            <v>DIOS CON NOSOTROS</v>
          </cell>
          <cell r="D8802" t="str">
            <v>PL-35408-CM</v>
          </cell>
          <cell r="E8802" t="str">
            <v>ECHE PUESCAS SANTOS RICARDO</v>
          </cell>
          <cell r="F8802" t="str">
            <v>DS. 006-2016-PRODUCE</v>
          </cell>
        </row>
        <row r="8803">
          <cell r="B8803">
            <v>35409</v>
          </cell>
          <cell r="C8803" t="str">
            <v>SAN AGUSTIN II</v>
          </cell>
          <cell r="D8803" t="str">
            <v>ZS-35409-BM</v>
          </cell>
          <cell r="E8803" t="str">
            <v>MILLONES CORONEL JOSE MANUEL</v>
          </cell>
          <cell r="F8803" t="str">
            <v>ARTESANAL</v>
          </cell>
        </row>
        <row r="8804">
          <cell r="B8804">
            <v>35410</v>
          </cell>
          <cell r="C8804" t="str">
            <v>MANUELA</v>
          </cell>
          <cell r="D8804" t="str">
            <v>CE-35410-CM</v>
          </cell>
          <cell r="E8804" t="str">
            <v>LA BUENA MAREA DE CHIMBOTE S.A.C. ;PESQUERA ARTESANAL JOSELITO S.A.C.</v>
          </cell>
          <cell r="F8804" t="str">
            <v>ARTESANAL</v>
          </cell>
        </row>
        <row r="8805">
          <cell r="B8805">
            <v>35411</v>
          </cell>
          <cell r="C8805" t="str">
            <v>JANY</v>
          </cell>
          <cell r="D8805" t="str">
            <v>CE-35411-CM</v>
          </cell>
          <cell r="E8805" t="str">
            <v>LA BUENA MAREA DE CHIMBOTE S.A.C. ;PESQUERA ARTESANAL JOSELITO S.A.C.</v>
          </cell>
          <cell r="F8805" t="str">
            <v>ARTESANAL</v>
          </cell>
        </row>
        <row r="8806">
          <cell r="B8806">
            <v>35412</v>
          </cell>
          <cell r="C8806" t="str">
            <v>MARIBEL II</v>
          </cell>
          <cell r="D8806" t="str">
            <v>CE-35412-CM</v>
          </cell>
          <cell r="E8806" t="str">
            <v>LA BUENA MAREA DE CHIMBOTE S.A.C. ;PESQUERA ARTESANAL JOSELITO S.A.C.</v>
          </cell>
          <cell r="F8806" t="str">
            <v>ARTESANAL</v>
          </cell>
        </row>
        <row r="8807">
          <cell r="B8807">
            <v>35416</v>
          </cell>
          <cell r="C8807" t="str">
            <v>DON SANTOS</v>
          </cell>
          <cell r="D8807" t="str">
            <v>PL-35416-BM</v>
          </cell>
          <cell r="E8807" t="str">
            <v>MARTINEZ DE MARTINEZ MARIA DOLORES ;MARTINEZ MARTINEZ JOSE ALAN ;MARTINEZ MARTINEZ OSCAR RAUL</v>
          </cell>
          <cell r="F8807" t="str">
            <v>ARTESANAL</v>
          </cell>
        </row>
        <row r="8808">
          <cell r="B8808">
            <v>35419</v>
          </cell>
          <cell r="C8808" t="str">
            <v>MI LAURITA I</v>
          </cell>
          <cell r="D8808" t="str">
            <v>CE-35419-CM</v>
          </cell>
          <cell r="E8808" t="str">
            <v>MARTINEZ FIESTAS LAURA JACKELINE</v>
          </cell>
          <cell r="F8808" t="str">
            <v>ARTESANAL</v>
          </cell>
        </row>
        <row r="8809">
          <cell r="B8809">
            <v>35423</v>
          </cell>
          <cell r="C8809" t="str">
            <v>JESUS EL MENSAJERO DEL AMOR I</v>
          </cell>
          <cell r="D8809" t="str">
            <v>TA-35423-BM</v>
          </cell>
          <cell r="E8809" t="str">
            <v>GALAN SANCHEZ SANTOS GERONIMO</v>
          </cell>
          <cell r="F8809" t="str">
            <v>DS. 006-2016-PRODUCE</v>
          </cell>
        </row>
        <row r="8810">
          <cell r="B8810">
            <v>35425</v>
          </cell>
          <cell r="C8810" t="str">
            <v>CESAR MANUEL</v>
          </cell>
          <cell r="D8810" t="str">
            <v>TA-35425-BM</v>
          </cell>
          <cell r="E8810" t="str">
            <v>GRANDA PEREIRA ANA CECILIA</v>
          </cell>
          <cell r="F8810" t="str">
            <v>ARTESANAL</v>
          </cell>
        </row>
        <row r="8811">
          <cell r="B8811">
            <v>35426</v>
          </cell>
          <cell r="C8811" t="str">
            <v>MI JUANITA</v>
          </cell>
          <cell r="D8811" t="str">
            <v>PL-35426-BM</v>
          </cell>
          <cell r="E8811" t="str">
            <v>PUESCAS GALAN AGUSTINA</v>
          </cell>
          <cell r="F8811" t="str">
            <v>DS. 006-2016-PRODUCE</v>
          </cell>
        </row>
        <row r="8812">
          <cell r="B8812">
            <v>35429</v>
          </cell>
          <cell r="C8812" t="str">
            <v>DON JULIO 1</v>
          </cell>
          <cell r="D8812" t="str">
            <v>PL-35429-CM</v>
          </cell>
          <cell r="E8812" t="str">
            <v>PUESCAS LLENQUE JULIO HUGO ;PUESCAS LLENQUE MARIA ;PUESCAS LLENQUE WALTHER DANGERO</v>
          </cell>
          <cell r="F8812" t="str">
            <v>ARTESANAL</v>
          </cell>
        </row>
        <row r="8813">
          <cell r="B8813">
            <v>35430</v>
          </cell>
          <cell r="C8813" t="str">
            <v>DON JULIO 2</v>
          </cell>
          <cell r="D8813" t="str">
            <v>PL-35430-CM</v>
          </cell>
          <cell r="E8813" t="str">
            <v>PUESCAS LLENQUE JULIO HUGO ;PUESCAS LLENQUE MARIA</v>
          </cell>
          <cell r="F8813" t="str">
            <v>ARTESANAL</v>
          </cell>
        </row>
        <row r="8814">
          <cell r="B8814">
            <v>35433</v>
          </cell>
          <cell r="C8814" t="str">
            <v>MIJP</v>
          </cell>
          <cell r="D8814" t="str">
            <v>PT-35433-CM</v>
          </cell>
          <cell r="E8814" t="str">
            <v>PAZO REYES FAUSTO EDUARDO ;QUEREVALU ECHE MARIA AURELIA</v>
          </cell>
          <cell r="F8814" t="str">
            <v>ARTESANAL</v>
          </cell>
        </row>
        <row r="8815">
          <cell r="B8815">
            <v>35434</v>
          </cell>
          <cell r="C8815" t="str">
            <v>SIEMPRE GUIAME SE?R CAUTIVO</v>
          </cell>
          <cell r="D8815" t="str">
            <v>PT-35434-CM</v>
          </cell>
          <cell r="E8815" t="str">
            <v>PAZO SALAZAR MANUEL JESUS</v>
          </cell>
          <cell r="F8815" t="str">
            <v>ARTESANAL</v>
          </cell>
        </row>
        <row r="8816">
          <cell r="B8816">
            <v>35440</v>
          </cell>
          <cell r="C8816" t="str">
            <v>RENATO</v>
          </cell>
          <cell r="D8816" t="str">
            <v>TA-35440-BM</v>
          </cell>
          <cell r="E8816" t="str">
            <v>ASTUDILLO CALVA SEGUNDO RONY</v>
          </cell>
          <cell r="F8816" t="str">
            <v>ARTESANAL</v>
          </cell>
        </row>
        <row r="8817">
          <cell r="B8817">
            <v>35441</v>
          </cell>
          <cell r="C8817" t="str">
            <v>RODRIGO</v>
          </cell>
          <cell r="D8817" t="str">
            <v>TA-35441-BM</v>
          </cell>
          <cell r="E8817" t="str">
            <v>ASTUDILLO CALVA SEGUNDO RONY</v>
          </cell>
          <cell r="F8817" t="str">
            <v>ARTESANAL</v>
          </cell>
        </row>
        <row r="8818">
          <cell r="B8818">
            <v>35443</v>
          </cell>
          <cell r="C8818" t="str">
            <v>JOVENCITO</v>
          </cell>
          <cell r="D8818" t="str">
            <v>TA-35443-BM</v>
          </cell>
          <cell r="E8818" t="str">
            <v>MELGAREJO FIGUEROA MARCOS ESTEBAN</v>
          </cell>
          <cell r="F8818" t="str">
            <v>ARTESANAL</v>
          </cell>
        </row>
        <row r="8819">
          <cell r="B8819">
            <v>35449</v>
          </cell>
          <cell r="C8819" t="str">
            <v>ESPERANZA EN CRISTO I</v>
          </cell>
          <cell r="D8819" t="str">
            <v>TA-35449-BM</v>
          </cell>
          <cell r="E8819" t="str">
            <v>LEYTON URCIA DE LUMBRES DEYSI JANETH ;LUMBRES LLONTOP MIGUEL JACINTO</v>
          </cell>
          <cell r="F8819" t="str">
            <v>DECRETO LEGISLATIVO Nº1273</v>
          </cell>
        </row>
        <row r="8820">
          <cell r="B8820">
            <v>35451</v>
          </cell>
          <cell r="C8820" t="str">
            <v>CARLOS ALBERTO</v>
          </cell>
          <cell r="D8820" t="str">
            <v>TA-35451-BM</v>
          </cell>
          <cell r="E8820" t="str">
            <v>SANCHEZ PINGO PABLO CESAR</v>
          </cell>
          <cell r="F8820" t="str">
            <v>DECRETO LEGISLATIVO Nº1273</v>
          </cell>
        </row>
        <row r="8821">
          <cell r="B8821">
            <v>35455</v>
          </cell>
          <cell r="C8821" t="str">
            <v>JACKELIN</v>
          </cell>
          <cell r="D8821" t="str">
            <v>CO-35455-CM</v>
          </cell>
          <cell r="E8821" t="str">
            <v>CHANGANAQUI MARIN MARIA ELENA ;RAMIREZ GRADOS AMADOR</v>
          </cell>
          <cell r="F8821" t="str">
            <v>ARTESANAL</v>
          </cell>
        </row>
        <row r="8822">
          <cell r="B8822">
            <v>35459</v>
          </cell>
          <cell r="C8822" t="str">
            <v>ETHEL MERCEDES IV</v>
          </cell>
          <cell r="D8822" t="str">
            <v>TA-35459-CM</v>
          </cell>
          <cell r="E8822" t="str">
            <v>CALLE HUAYANAY ETELVINA ;JUAREZ NIMA JUSTO</v>
          </cell>
          <cell r="F8822" t="str">
            <v>ARTESANAL</v>
          </cell>
        </row>
        <row r="8823">
          <cell r="B8823">
            <v>35460</v>
          </cell>
          <cell r="C8823" t="str">
            <v>ETHEL MERCEDES V</v>
          </cell>
          <cell r="D8823" t="str">
            <v>TA-35460-CM</v>
          </cell>
          <cell r="E8823" t="str">
            <v>CALLE HUAYANAY ETELVINA ;JUAREZ NIMA JUSTO</v>
          </cell>
          <cell r="F8823" t="str">
            <v>ARTESANAL</v>
          </cell>
        </row>
        <row r="8824">
          <cell r="B8824">
            <v>35461</v>
          </cell>
          <cell r="C8824" t="str">
            <v>SABINA BEATRIZ</v>
          </cell>
          <cell r="D8824" t="str">
            <v>TA-35461-CM</v>
          </cell>
          <cell r="E8824" t="str">
            <v>PANTA MAQUEN FRANCISCO</v>
          </cell>
          <cell r="F8824" t="str">
            <v>ARTESANAL</v>
          </cell>
        </row>
        <row r="8825">
          <cell r="B8825">
            <v>35467</v>
          </cell>
          <cell r="C8825" t="str">
            <v>SANTA ELENA</v>
          </cell>
          <cell r="D8825" t="str">
            <v>CO-35467-CM</v>
          </cell>
          <cell r="E8825" t="str">
            <v>HUMALA TASSO ALEXIS MARCOS</v>
          </cell>
          <cell r="F8825" t="str">
            <v>ARTESANAL</v>
          </cell>
        </row>
        <row r="8826">
          <cell r="B8826">
            <v>35468</v>
          </cell>
          <cell r="C8826" t="str">
            <v>CORAZON DE JESUS</v>
          </cell>
          <cell r="D8826" t="str">
            <v>CE-35468-BM</v>
          </cell>
          <cell r="E8826" t="str">
            <v>HUAMANCHUMO GARCIA JORGE ENRIQUE</v>
          </cell>
          <cell r="F8826" t="str">
            <v>DECRETO LEGISLATIVO Nº1273</v>
          </cell>
        </row>
        <row r="8827">
          <cell r="B8827">
            <v>35470</v>
          </cell>
          <cell r="C8827" t="str">
            <v>BAYRO AARON</v>
          </cell>
          <cell r="D8827" t="str">
            <v>CE-35470-BM</v>
          </cell>
          <cell r="E8827" t="str">
            <v>HUAMANCHUMO GARCIA LUIS FELIPE</v>
          </cell>
          <cell r="F8827" t="str">
            <v>DECRETO LEGISLATIVO Nº1273</v>
          </cell>
        </row>
        <row r="8828">
          <cell r="B8828">
            <v>35472</v>
          </cell>
          <cell r="C8828" t="str">
            <v>STA. MARIA</v>
          </cell>
          <cell r="D8828" t="str">
            <v>CE-35472-BM</v>
          </cell>
          <cell r="E8828" t="str">
            <v>BELTRAN HUAMANCHUMO CARLOS ALBERTO</v>
          </cell>
          <cell r="F8828" t="str">
            <v>DECRETO LEGISLATIVO Nº1273</v>
          </cell>
        </row>
        <row r="8829">
          <cell r="B8829">
            <v>35473</v>
          </cell>
          <cell r="C8829" t="str">
            <v>ADRIANO</v>
          </cell>
          <cell r="D8829" t="str">
            <v>CE-35473-BM</v>
          </cell>
          <cell r="E8829" t="str">
            <v>PALACIOS KONFU JUAN TEODORO</v>
          </cell>
          <cell r="F8829" t="str">
            <v>DECRETO LEGISLATIVO Nº1273</v>
          </cell>
        </row>
        <row r="8830">
          <cell r="B8830">
            <v>35478</v>
          </cell>
          <cell r="C8830" t="str">
            <v>RIO EUFRATES</v>
          </cell>
          <cell r="D8830" t="str">
            <v>CE-35478-CM</v>
          </cell>
          <cell r="E8830" t="str">
            <v>GRANDA ZAPATA ROXANNA NATHALY CECILIA</v>
          </cell>
          <cell r="F8830" t="str">
            <v>ARTESANAL</v>
          </cell>
        </row>
        <row r="8831">
          <cell r="B8831">
            <v>35484</v>
          </cell>
          <cell r="C8831" t="str">
            <v>MI CELESTE</v>
          </cell>
          <cell r="D8831" t="str">
            <v>CE-35484-BM</v>
          </cell>
          <cell r="E8831" t="str">
            <v>PALACIOS HUAMANCHUMO MARLENE SOLEDAD</v>
          </cell>
          <cell r="F8831" t="str">
            <v>DECRETO LEGISLATIVO Nº1273</v>
          </cell>
        </row>
        <row r="8832">
          <cell r="B8832">
            <v>35489</v>
          </cell>
          <cell r="C8832" t="str">
            <v>JORDAN II</v>
          </cell>
          <cell r="D8832" t="str">
            <v>PL-35489-CM</v>
          </cell>
          <cell r="E8832" t="str">
            <v>JACINTO ISIQUE FRANCISCO ;MOSCOSO SALAZAR ISMAEL MARCELO</v>
          </cell>
          <cell r="F8832" t="str">
            <v>ARTESANAL</v>
          </cell>
        </row>
        <row r="8833">
          <cell r="B8833">
            <v>35498</v>
          </cell>
          <cell r="C8833" t="str">
            <v>MARIA ISABEL</v>
          </cell>
          <cell r="D8833" t="str">
            <v>SE-35498-BM</v>
          </cell>
          <cell r="E8833" t="str">
            <v>LA ROSA BUENDIA JOSE MIGUEL</v>
          </cell>
          <cell r="F8833" t="str">
            <v>DECRETO LEGISLATIVO Nº1273</v>
          </cell>
        </row>
        <row r="8834">
          <cell r="B8834">
            <v>35504</v>
          </cell>
          <cell r="C8834" t="str">
            <v>JESUS EL GRAN PODER</v>
          </cell>
          <cell r="D8834" t="str">
            <v>TA-35504-BM</v>
          </cell>
          <cell r="E8834" t="str">
            <v>ZAPATA FIESTAS ELADIO</v>
          </cell>
          <cell r="F8834" t="str">
            <v>ARTESANAL</v>
          </cell>
        </row>
        <row r="8835">
          <cell r="B8835">
            <v>35505</v>
          </cell>
          <cell r="C8835" t="str">
            <v>JESUS REY DE REYES</v>
          </cell>
          <cell r="D8835" t="str">
            <v>TA-35505-BM</v>
          </cell>
          <cell r="E8835" t="str">
            <v>QUEREVALU PURIZACA DANIEL FELIX</v>
          </cell>
          <cell r="F8835" t="str">
            <v>DS. 006-2016-PRODUCE</v>
          </cell>
        </row>
        <row r="8836">
          <cell r="B8836">
            <v>35516</v>
          </cell>
          <cell r="C8836" t="str">
            <v>GUIAME JESUS</v>
          </cell>
          <cell r="D8836" t="str">
            <v>PT-35516-BM</v>
          </cell>
          <cell r="E8836" t="str">
            <v>SANCHEZ SANDOVAL ANGELICA</v>
          </cell>
          <cell r="F8836" t="str">
            <v>DECRETO LEGISLATIVO Nº1273</v>
          </cell>
        </row>
        <row r="8837">
          <cell r="B8837">
            <v>35519</v>
          </cell>
          <cell r="C8837" t="str">
            <v>ANA YESSENIA</v>
          </cell>
          <cell r="D8837" t="str">
            <v>PL-35519-CM</v>
          </cell>
          <cell r="E8837" t="str">
            <v>URCIA EFFIO DE LLUEN MARIANELLY</v>
          </cell>
          <cell r="F8837" t="str">
            <v>ARTESANAL</v>
          </cell>
        </row>
        <row r="8838">
          <cell r="B8838">
            <v>35522</v>
          </cell>
          <cell r="C8838" t="str">
            <v>SIEMPRE JESUS EN MI CONSUELO</v>
          </cell>
          <cell r="D8838" t="str">
            <v>CE-35522-CM</v>
          </cell>
          <cell r="E8838" t="str">
            <v>FIESTAS ALVAREZ PEDRO</v>
          </cell>
          <cell r="F8838" t="str">
            <v>ARTESANAL</v>
          </cell>
        </row>
        <row r="8839">
          <cell r="B8839">
            <v>35523</v>
          </cell>
          <cell r="C8839" t="str">
            <v>ALDAIR</v>
          </cell>
          <cell r="D8839" t="str">
            <v>CE-35523-BM</v>
          </cell>
          <cell r="E8839" t="str">
            <v>BERNABE HOYOS VERONICA NOEMI</v>
          </cell>
          <cell r="F8839" t="str">
            <v>DECRETO LEGISLATIVO Nº1273</v>
          </cell>
        </row>
        <row r="8840">
          <cell r="B8840">
            <v>35525</v>
          </cell>
          <cell r="C8840" t="str">
            <v>ARIANA</v>
          </cell>
          <cell r="D8840" t="str">
            <v>CE-35525-BM</v>
          </cell>
          <cell r="E8840" t="str">
            <v>ESPINOZA RODRIGUEZ ELVIRA LIDIA</v>
          </cell>
          <cell r="F8840" t="str">
            <v>ARTESANAL</v>
          </cell>
        </row>
        <row r="8841">
          <cell r="B8841">
            <v>35529</v>
          </cell>
          <cell r="C8841" t="str">
            <v>MI JOSUE</v>
          </cell>
          <cell r="D8841" t="str">
            <v>TA-35529-BM</v>
          </cell>
          <cell r="E8841" t="str">
            <v>CENTURION FLORES ROSA ALTEMIRA ;GALAN MARTINEZ EDELBERTO ;SUCLUPE FIESTAS JULIO CESAR</v>
          </cell>
          <cell r="F8841" t="str">
            <v>DS. 006-2016-PRODUCE</v>
          </cell>
        </row>
        <row r="8842">
          <cell r="B8842">
            <v>35532</v>
          </cell>
          <cell r="C8842" t="str">
            <v>SIEMPRE JESUS ES MI CONSUELO</v>
          </cell>
          <cell r="D8842" t="str">
            <v>CE-35532-CM</v>
          </cell>
          <cell r="E8842" t="str">
            <v>FIESTAS ALVAREZ PEDRO</v>
          </cell>
          <cell r="F8842" t="str">
            <v>DS. 006-2016-PRODUCE</v>
          </cell>
        </row>
        <row r="8843">
          <cell r="B8843">
            <v>35533</v>
          </cell>
          <cell r="C8843" t="str">
            <v>SIEMPRE JESUS ES MI CONSUELO</v>
          </cell>
          <cell r="D8843" t="str">
            <v>CE-35533-CM</v>
          </cell>
          <cell r="E8843" t="str">
            <v>FIESTAS PAZOS DEMETRIO</v>
          </cell>
          <cell r="F8843" t="str">
            <v>DS. 006-2016-PRODUCE</v>
          </cell>
        </row>
        <row r="8844">
          <cell r="B8844">
            <v>35534</v>
          </cell>
          <cell r="C8844" t="str">
            <v>SIEMPRE JESUS ES MI CONSUELO</v>
          </cell>
          <cell r="D8844" t="str">
            <v>CE-35534-CM</v>
          </cell>
          <cell r="E8844" t="str">
            <v>FIESTAS ALVAREZ JUAN</v>
          </cell>
          <cell r="F8844" t="str">
            <v>DS. 006-2016-PRODUCE</v>
          </cell>
        </row>
        <row r="8845">
          <cell r="B8845">
            <v>35535</v>
          </cell>
          <cell r="C8845" t="str">
            <v>BETHEL</v>
          </cell>
          <cell r="D8845" t="str">
            <v>CE-35535-CM</v>
          </cell>
          <cell r="E8845" t="str">
            <v>ALVAREZ ECHE SANTOS EUSEBIO</v>
          </cell>
          <cell r="F8845" t="str">
            <v>DS. 006-2016-PRODUCE</v>
          </cell>
        </row>
        <row r="8846">
          <cell r="B8846">
            <v>35537</v>
          </cell>
          <cell r="C8846" t="str">
            <v>DON RAFAEL</v>
          </cell>
          <cell r="D8846" t="str">
            <v>SY-35537-BM</v>
          </cell>
          <cell r="E8846" t="str">
            <v>ULLOA DE SANCHEZ EUFEMIA</v>
          </cell>
          <cell r="F8846" t="str">
            <v>ARTESANAL</v>
          </cell>
        </row>
        <row r="8847">
          <cell r="B8847">
            <v>35543</v>
          </cell>
          <cell r="C8847" t="str">
            <v>JAZER JAZERA III</v>
          </cell>
          <cell r="D8847" t="str">
            <v>TA-35543-BM</v>
          </cell>
          <cell r="E8847" t="str">
            <v>GUTIERREZ CARRILLO LAURO DONIN</v>
          </cell>
          <cell r="F8847" t="str">
            <v>ARTESANAL</v>
          </cell>
        </row>
        <row r="8848">
          <cell r="B8848">
            <v>35544</v>
          </cell>
          <cell r="C8848" t="str">
            <v>MI NORMITA</v>
          </cell>
          <cell r="D8848" t="str">
            <v>TA-35544-BM</v>
          </cell>
          <cell r="E8848" t="str">
            <v>MANCHAY CUNYA CATALINO</v>
          </cell>
          <cell r="F8848" t="str">
            <v>ARTESANAL</v>
          </cell>
        </row>
        <row r="8849">
          <cell r="B8849">
            <v>35545</v>
          </cell>
          <cell r="C8849" t="str">
            <v>JAZER JAZERA I</v>
          </cell>
          <cell r="D8849" t="str">
            <v>TA-35545-BM</v>
          </cell>
          <cell r="E8849" t="str">
            <v>CASTILLO SERNAQUE CESAR ALEXANDER ;SERNAQUE SANTOS JOSE PEDRO</v>
          </cell>
          <cell r="F8849" t="str">
            <v>ARTESANAL</v>
          </cell>
        </row>
        <row r="8850">
          <cell r="B8850">
            <v>35547</v>
          </cell>
          <cell r="C8850" t="str">
            <v>JUNIOR II</v>
          </cell>
          <cell r="D8850" t="str">
            <v>SY-35547-BM</v>
          </cell>
          <cell r="E8850" t="str">
            <v>TAFUR TRUJILLO JOSE LUIS</v>
          </cell>
          <cell r="F8850" t="str">
            <v>ARTESANAL</v>
          </cell>
        </row>
        <row r="8851">
          <cell r="B8851">
            <v>35562</v>
          </cell>
          <cell r="C8851" t="str">
            <v>SOFIA NICOL III</v>
          </cell>
          <cell r="D8851" t="str">
            <v>ZS-35562-BM</v>
          </cell>
          <cell r="E8851" t="str">
            <v>BISMARCK MOSCOSO JESUS ALBERTO</v>
          </cell>
          <cell r="F8851" t="str">
            <v>DECRETO LEGISLATIVO Nº1273</v>
          </cell>
        </row>
        <row r="8852">
          <cell r="B8852">
            <v>35563</v>
          </cell>
          <cell r="C8852" t="str">
            <v>DO? ALICIA I</v>
          </cell>
          <cell r="D8852" t="str">
            <v>MO-35563-BM</v>
          </cell>
          <cell r="E8852" t="str">
            <v>QUISPE QUISPE RUBEN ;ROJAS CONDORI ALICIA</v>
          </cell>
          <cell r="F8852" t="str">
            <v>ARTESANAL</v>
          </cell>
        </row>
        <row r="8853">
          <cell r="B8853">
            <v>35578</v>
          </cell>
          <cell r="C8853" t="str">
            <v>CHACHAA</v>
          </cell>
          <cell r="D8853" t="str">
            <v>CO-35578-BM</v>
          </cell>
          <cell r="E8853" t="str">
            <v>VILLEGAS INFANTE JUAN GABRIEL</v>
          </cell>
          <cell r="F8853" t="str">
            <v>DECRETO LEGISLATIVO Nº1273</v>
          </cell>
        </row>
        <row r="8854">
          <cell r="B8854">
            <v>35579</v>
          </cell>
          <cell r="C8854" t="str">
            <v>KATIUSKA KARINA</v>
          </cell>
          <cell r="D8854" t="str">
            <v>CO-35579-BM</v>
          </cell>
          <cell r="E8854" t="str">
            <v>EDGAR WILFREDO GARCIA DE LA CRUZ</v>
          </cell>
          <cell r="F8854" t="str">
            <v>DECRETO LEGISLATIVO Nº1273</v>
          </cell>
        </row>
        <row r="8855">
          <cell r="B8855">
            <v>35580</v>
          </cell>
          <cell r="C8855" t="str">
            <v>LUIS DANIEL</v>
          </cell>
          <cell r="D8855" t="str">
            <v>CY-35580-BM</v>
          </cell>
          <cell r="E8855" t="str">
            <v>MOTTA CORPUS GRETA MARLENE</v>
          </cell>
          <cell r="F8855" t="str">
            <v>DECRETO LEGISLATIVO Nº1273</v>
          </cell>
        </row>
        <row r="8856">
          <cell r="B8856">
            <v>35594</v>
          </cell>
          <cell r="C8856" t="str">
            <v>VICTORIA</v>
          </cell>
          <cell r="D8856" t="str">
            <v>PT-35594-BM</v>
          </cell>
          <cell r="E8856" t="str">
            <v>PINTADO CRUZ VICTORIA</v>
          </cell>
          <cell r="F8856" t="str">
            <v>ARTESANAL</v>
          </cell>
        </row>
        <row r="8857">
          <cell r="B8857">
            <v>35605</v>
          </cell>
          <cell r="C8857" t="str">
            <v>VIRGEN DEL CISNE</v>
          </cell>
          <cell r="D8857" t="str">
            <v>ZS-35605-BM</v>
          </cell>
          <cell r="E8857" t="str">
            <v>FIESTAS VIA JUAN ENRRIQUE</v>
          </cell>
          <cell r="F8857" t="str">
            <v>DECRETO LEGISLATIVO Nº1273</v>
          </cell>
        </row>
        <row r="8858">
          <cell r="B8858">
            <v>35613</v>
          </cell>
          <cell r="C8858" t="str">
            <v>PACIFICO 2</v>
          </cell>
          <cell r="D8858" t="str">
            <v>CE-35613-CM</v>
          </cell>
          <cell r="E8858" t="str">
            <v>GRANDA ZAPATA MARIELLA CAROLINA BEATRIZ</v>
          </cell>
          <cell r="F8858" t="str">
            <v>ARTESANAL</v>
          </cell>
        </row>
        <row r="8859">
          <cell r="B8859">
            <v>35618</v>
          </cell>
          <cell r="C8859" t="str">
            <v>LUZ MARIA</v>
          </cell>
          <cell r="D8859" t="str">
            <v>ZS-35618-BM</v>
          </cell>
          <cell r="E8859" t="str">
            <v>CRISANTO RIOS JHONNATAN RIGOBERTO</v>
          </cell>
          <cell r="F8859" t="str">
            <v>DECRETO LEGISLATIVO Nº1273</v>
          </cell>
        </row>
        <row r="8860">
          <cell r="B8860">
            <v>35621</v>
          </cell>
          <cell r="C8860" t="str">
            <v>JESUS LUZ DIVINA II</v>
          </cell>
          <cell r="D8860" t="str">
            <v>ZS-35621-BM</v>
          </cell>
          <cell r="E8860" t="str">
            <v>CRISANTO RIOS JHONNATAN RIGOBERTO</v>
          </cell>
          <cell r="F8860" t="str">
            <v>DECRETO LEGISLATIVO Nº1273</v>
          </cell>
        </row>
        <row r="8861">
          <cell r="B8861">
            <v>35622</v>
          </cell>
          <cell r="C8861" t="str">
            <v>BENDICION DE JEHOVA</v>
          </cell>
          <cell r="D8861" t="str">
            <v>PL-35622-BM</v>
          </cell>
          <cell r="E8861" t="str">
            <v>ANTON SANTOS SABA</v>
          </cell>
          <cell r="F8861" t="str">
            <v>ARTESANAL</v>
          </cell>
        </row>
        <row r="8862">
          <cell r="B8862">
            <v>35623</v>
          </cell>
          <cell r="C8862" t="str">
            <v>TANIA</v>
          </cell>
          <cell r="D8862" t="str">
            <v>HO-35623-CM</v>
          </cell>
          <cell r="E8862" t="str">
            <v>HUMALA TASSO ALEXIS MARCOS</v>
          </cell>
          <cell r="F8862" t="str">
            <v>ARTESANAL</v>
          </cell>
        </row>
        <row r="8863">
          <cell r="B8863">
            <v>35624</v>
          </cell>
          <cell r="C8863" t="str">
            <v>CONDOR MACHO IV</v>
          </cell>
          <cell r="D8863" t="str">
            <v>CO-35624-BM</v>
          </cell>
          <cell r="E8863" t="str">
            <v>PAPAS ESTEBAN JULIAN FILOLO</v>
          </cell>
          <cell r="F8863" t="str">
            <v>DECRETO LEGISLATIVO Nº1273</v>
          </cell>
        </row>
        <row r="8864">
          <cell r="B8864">
            <v>35625</v>
          </cell>
          <cell r="C8864" t="str">
            <v>DELFIN IV</v>
          </cell>
          <cell r="D8864" t="str">
            <v>TA-35625-CM</v>
          </cell>
          <cell r="E8864" t="str">
            <v>JACINTO LLENQUE DEIVI ROLANDO</v>
          </cell>
          <cell r="F8864" t="str">
            <v>ARTESANAL</v>
          </cell>
        </row>
        <row r="8865">
          <cell r="B8865">
            <v>35626</v>
          </cell>
          <cell r="C8865" t="str">
            <v>DELFIN V</v>
          </cell>
          <cell r="D8865" t="str">
            <v>TA-35626-CM</v>
          </cell>
          <cell r="E8865" t="str">
            <v>PANTA PANTA FELIPE JAVIER ;PANTA SABA LAZARO</v>
          </cell>
          <cell r="F8865" t="str">
            <v>ARTESANAL</v>
          </cell>
        </row>
        <row r="8866">
          <cell r="B8866">
            <v>35630</v>
          </cell>
          <cell r="C8866" t="str">
            <v>EL CHINERITO</v>
          </cell>
          <cell r="D8866" t="str">
            <v>CE-35630-BM</v>
          </cell>
          <cell r="E8866" t="str">
            <v>HUAMANCHUMO KONFU JESUS AMERICO</v>
          </cell>
          <cell r="F8866" t="str">
            <v>DECRETO LEGISLATIVO Nº1273</v>
          </cell>
        </row>
        <row r="8867">
          <cell r="B8867">
            <v>35631</v>
          </cell>
          <cell r="C8867" t="str">
            <v>VICTOR MANUEL</v>
          </cell>
          <cell r="D8867" t="str">
            <v>CE-35631-BM</v>
          </cell>
          <cell r="E8867" t="str">
            <v>MIMBELA ACOSTA VICTOR RAUL</v>
          </cell>
          <cell r="F8867" t="str">
            <v>DECRETO LEGISLATIVO Nº1273</v>
          </cell>
        </row>
        <row r="8868">
          <cell r="B8868">
            <v>35632</v>
          </cell>
          <cell r="C8868" t="str">
            <v>LUCHITO</v>
          </cell>
          <cell r="D8868" t="str">
            <v>CE-35632-BM</v>
          </cell>
          <cell r="E8868" t="str">
            <v>MENACHO ARIAS LUIS ALBERTO</v>
          </cell>
          <cell r="F8868" t="str">
            <v>DECRETO LEGISLATIVO Nº1273</v>
          </cell>
        </row>
        <row r="8869">
          <cell r="B8869">
            <v>35633</v>
          </cell>
          <cell r="C8869" t="str">
            <v>ZICO</v>
          </cell>
          <cell r="D8869" t="str">
            <v>CE-35633-BM</v>
          </cell>
          <cell r="E8869" t="str">
            <v>GUERRA CASTILLO JORGE LUIS</v>
          </cell>
          <cell r="F8869" t="str">
            <v>DECRETO LEGISLATIVO Nº1273</v>
          </cell>
        </row>
        <row r="8870">
          <cell r="B8870">
            <v>35655</v>
          </cell>
          <cell r="C8870" t="str">
            <v>LUZ MARIA</v>
          </cell>
          <cell r="D8870" t="str">
            <v>PT-35655-BM</v>
          </cell>
          <cell r="E8870" t="str">
            <v>AYALA PAIVA PEDRO AGAPITO ;NAVARRO ZAPATA LOURDES CLEMENCIA</v>
          </cell>
          <cell r="F8870" t="str">
            <v>DECRETO LEGISLATIVO Nº1273</v>
          </cell>
        </row>
        <row r="8871">
          <cell r="B8871">
            <v>35657</v>
          </cell>
          <cell r="C8871" t="str">
            <v>LA GLORIA DE JEHOVA</v>
          </cell>
          <cell r="D8871" t="str">
            <v>PT-35657-BM</v>
          </cell>
          <cell r="E8871" t="str">
            <v>MORALES MARTINEZ MANUEL INOCENTE</v>
          </cell>
          <cell r="F8871" t="str">
            <v>ARTESANAL</v>
          </cell>
        </row>
        <row r="8872">
          <cell r="B8872">
            <v>35665</v>
          </cell>
          <cell r="C8872" t="str">
            <v>JESUS LA VID VERDADERA</v>
          </cell>
          <cell r="D8872" t="str">
            <v>PT-35665-BM</v>
          </cell>
          <cell r="E8872" t="str">
            <v>PUESCAS QUEREVALU NAZARIO</v>
          </cell>
          <cell r="F8872" t="str">
            <v>DECRETO LEGISLATIVO Nº1273</v>
          </cell>
        </row>
        <row r="8873">
          <cell r="B8873">
            <v>35673</v>
          </cell>
          <cell r="C8873" t="str">
            <v>MIRGIANA</v>
          </cell>
          <cell r="D8873" t="str">
            <v>ZS-35673-BM</v>
          </cell>
          <cell r="E8873" t="str">
            <v>BANCES CRUZ MIRTHA ADELINA ;CRUZ ESCOBAR GLORIA</v>
          </cell>
          <cell r="F8873" t="str">
            <v>DECRETO LEGISLATIVO Nº1273</v>
          </cell>
        </row>
        <row r="8874">
          <cell r="B8874">
            <v>35675</v>
          </cell>
          <cell r="C8874" t="str">
            <v>MILAGROS ELIZABEHT</v>
          </cell>
          <cell r="D8874" t="str">
            <v>ZS-35675-BM</v>
          </cell>
          <cell r="E8874" t="str">
            <v>JABO CALLE SALOMON</v>
          </cell>
          <cell r="F8874" t="str">
            <v>DECRETO LEGISLATIVO Nº1273</v>
          </cell>
        </row>
        <row r="8875">
          <cell r="B8875">
            <v>35678</v>
          </cell>
          <cell r="C8875" t="str">
            <v>MARGARITA</v>
          </cell>
          <cell r="D8875" t="str">
            <v>TA-35678-BM</v>
          </cell>
          <cell r="E8875" t="str">
            <v>RUIZ CURO GUADALUPE</v>
          </cell>
          <cell r="F8875" t="str">
            <v>DECRETO LEGISLATIVO Nº1273</v>
          </cell>
        </row>
        <row r="8876">
          <cell r="B8876">
            <v>35682</v>
          </cell>
          <cell r="C8876" t="str">
            <v>DON ROMAN</v>
          </cell>
          <cell r="D8876" t="str">
            <v>PL-35682-CM</v>
          </cell>
          <cell r="E8876" t="str">
            <v>FIESTAS TEQUE JHONY HERNAN ;FIESTAS TEQUE MANUEL JESUS</v>
          </cell>
          <cell r="F8876" t="str">
            <v>ARTESANAL</v>
          </cell>
        </row>
        <row r="8877">
          <cell r="B8877">
            <v>35684</v>
          </cell>
          <cell r="C8877" t="str">
            <v>CRISTO MI FIEL AMIGO</v>
          </cell>
          <cell r="D8877" t="str">
            <v>TA-35684-BM</v>
          </cell>
          <cell r="E8877" t="str">
            <v>QUEREVALU FIESTAS SANTOS EVARISTO</v>
          </cell>
          <cell r="F8877" t="str">
            <v>DS. 006-2016-PRODUCE</v>
          </cell>
        </row>
        <row r="8878">
          <cell r="B8878">
            <v>35685</v>
          </cell>
          <cell r="C8878" t="str">
            <v>JEHOVA TODO PODEROSO</v>
          </cell>
          <cell r="D8878" t="str">
            <v>PL-35685-BM</v>
          </cell>
          <cell r="E8878" t="str">
            <v>MANAYAY VILCABANA WALTER</v>
          </cell>
          <cell r="F8878" t="str">
            <v>ARTESANAL</v>
          </cell>
        </row>
        <row r="8879">
          <cell r="B8879">
            <v>35686</v>
          </cell>
          <cell r="C8879" t="str">
            <v>JEHOVA EL GRAN YO SOY</v>
          </cell>
          <cell r="D8879" t="str">
            <v>TA-35686-BM</v>
          </cell>
          <cell r="E8879" t="str">
            <v>QUEREVALU PURIZACA VICENTE SANTOS</v>
          </cell>
          <cell r="F8879" t="str">
            <v>DS. 006-2016-PRODUCE</v>
          </cell>
        </row>
        <row r="8880">
          <cell r="B8880">
            <v>35695</v>
          </cell>
          <cell r="C8880" t="str">
            <v>MI VIVI</v>
          </cell>
          <cell r="D8880" t="str">
            <v>SY-35695-BM</v>
          </cell>
          <cell r="E8880" t="str">
            <v>IRIGOIN COLUNCHE ESTHER</v>
          </cell>
          <cell r="F8880" t="str">
            <v>DECRETO LEGISLATIVO Nº1273</v>
          </cell>
        </row>
        <row r="8881">
          <cell r="B8881">
            <v>35696</v>
          </cell>
          <cell r="C8881" t="str">
            <v>SMITH ADRIANA Y DIXON III</v>
          </cell>
          <cell r="D8881" t="str">
            <v>TA-35696-BM</v>
          </cell>
          <cell r="E8881" t="str">
            <v>ZAPATA HERRERA MABEL</v>
          </cell>
          <cell r="F8881" t="str">
            <v>ARTESANAL</v>
          </cell>
        </row>
        <row r="8882">
          <cell r="B8882">
            <v>35697</v>
          </cell>
          <cell r="C8882" t="str">
            <v>SMITH ADRIANA Y DIXON I</v>
          </cell>
          <cell r="D8882" t="str">
            <v>TA-35697-BM</v>
          </cell>
          <cell r="E8882" t="str">
            <v>CASTILLO CABALLERO MODESTO ALFONSO</v>
          </cell>
          <cell r="F8882" t="str">
            <v>ARTESANAL</v>
          </cell>
        </row>
        <row r="8883">
          <cell r="B8883">
            <v>35698</v>
          </cell>
          <cell r="C8883" t="str">
            <v>MANUELITA</v>
          </cell>
          <cell r="D8883" t="str">
            <v>SY-35698-BM</v>
          </cell>
          <cell r="E8883" t="str">
            <v>REYES TEJEDA FELIX FERNANDO</v>
          </cell>
          <cell r="F8883" t="str">
            <v>DECRETO LEGISLATIVO Nº1273</v>
          </cell>
        </row>
        <row r="8884">
          <cell r="B8884">
            <v>35699</v>
          </cell>
          <cell r="C8884" t="str">
            <v>SMITH ADRIANA Y DIXON II</v>
          </cell>
          <cell r="D8884" t="str">
            <v>TA-35699-BM</v>
          </cell>
          <cell r="E8884" t="str">
            <v>CASTILLO CABALLERO MODESTO ALFONSO</v>
          </cell>
          <cell r="F8884" t="str">
            <v>ARTESANAL</v>
          </cell>
        </row>
        <row r="8885">
          <cell r="B8885">
            <v>35700</v>
          </cell>
          <cell r="C8885" t="str">
            <v>SANDY</v>
          </cell>
          <cell r="D8885" t="str">
            <v>TA-35700-BM</v>
          </cell>
          <cell r="E8885" t="str">
            <v>GONZALES CUTIPA DAVID</v>
          </cell>
          <cell r="F8885" t="str">
            <v>DECRETO LEGISLATIVO Nº1273</v>
          </cell>
        </row>
        <row r="8886">
          <cell r="B8886">
            <v>35706</v>
          </cell>
          <cell r="C8886" t="str">
            <v>LILIANA</v>
          </cell>
          <cell r="D8886" t="str">
            <v>TA-35706-BM</v>
          </cell>
          <cell r="E8886" t="str">
            <v>LOPEZ CCAYAVILCA CLEMENTE</v>
          </cell>
          <cell r="F8886" t="str">
            <v>ARTESANAL</v>
          </cell>
        </row>
        <row r="8887">
          <cell r="B8887">
            <v>35707</v>
          </cell>
          <cell r="C8887" t="str">
            <v>KEMUEL</v>
          </cell>
          <cell r="D8887" t="str">
            <v>TA-35707-BM</v>
          </cell>
          <cell r="E8887" t="str">
            <v>URCIA CASTRO NICOLAS</v>
          </cell>
          <cell r="F8887" t="str">
            <v>DECRETO LEGISLATIVO Nº1273</v>
          </cell>
        </row>
        <row r="8888">
          <cell r="B8888">
            <v>35715</v>
          </cell>
          <cell r="C8888" t="str">
            <v>EL LOBO JP</v>
          </cell>
          <cell r="D8888" t="str">
            <v>TA-35715-BM</v>
          </cell>
          <cell r="E8888" t="str">
            <v>JACINTO PANTA JOSE SALUSTIANO ;JACINTO PANTA VICTOR HUGO</v>
          </cell>
          <cell r="F8888" t="str">
            <v>ARTESANAL</v>
          </cell>
        </row>
        <row r="8889">
          <cell r="B8889">
            <v>35720</v>
          </cell>
          <cell r="C8889" t="str">
            <v>MARYORY Y ANDERSON 1</v>
          </cell>
          <cell r="D8889" t="str">
            <v>TA-35720-BM</v>
          </cell>
          <cell r="E8889" t="str">
            <v>NUNTON FIESTAS MARIA ISABEL</v>
          </cell>
          <cell r="F8889" t="str">
            <v>ARTESANAL</v>
          </cell>
        </row>
        <row r="8890">
          <cell r="B8890">
            <v>35728</v>
          </cell>
          <cell r="C8890" t="str">
            <v>NATALIA</v>
          </cell>
          <cell r="D8890" t="str">
            <v>TA-35728-BM</v>
          </cell>
          <cell r="E8890" t="str">
            <v>LLENQUE DE COTRINA NATALIA</v>
          </cell>
          <cell r="F8890" t="str">
            <v>DECRETO LEGISLATIVO Nº1273</v>
          </cell>
        </row>
        <row r="8891">
          <cell r="B8891">
            <v>35730</v>
          </cell>
          <cell r="C8891" t="str">
            <v>SALMO 121</v>
          </cell>
          <cell r="D8891" t="str">
            <v>PT-35730-BM</v>
          </cell>
          <cell r="E8891" t="str">
            <v>ALVAREZ QUEREVALU JOSE AUGUSTO</v>
          </cell>
          <cell r="F8891" t="str">
            <v>DECRETO LEGISLATIVO Nº1273</v>
          </cell>
        </row>
        <row r="8892">
          <cell r="B8892">
            <v>35741</v>
          </cell>
          <cell r="C8892" t="str">
            <v>JUANITA ELISA III</v>
          </cell>
          <cell r="D8892" t="str">
            <v>PT-35741-BM</v>
          </cell>
          <cell r="E8892" t="str">
            <v>BANCAYAN AMAYA SAUL</v>
          </cell>
          <cell r="F8892" t="str">
            <v>DECRETO LEGISLATIVO Nº1273</v>
          </cell>
        </row>
        <row r="8893">
          <cell r="B8893">
            <v>35743</v>
          </cell>
          <cell r="C8893" t="str">
            <v>DON DAVID</v>
          </cell>
          <cell r="D8893" t="str">
            <v>PT-35743-CM</v>
          </cell>
          <cell r="E8893" t="str">
            <v>FIESTAS PURIZACA DAVID</v>
          </cell>
          <cell r="F8893" t="str">
            <v>DS. 006-2016-PRODUCE</v>
          </cell>
        </row>
        <row r="8894">
          <cell r="B8894">
            <v>35747</v>
          </cell>
          <cell r="C8894" t="str">
            <v>DIOS PADRE I</v>
          </cell>
          <cell r="D8894" t="str">
            <v>PT-35747-BM</v>
          </cell>
          <cell r="E8894" t="str">
            <v>VILCA FERNANDEZ JOSE LUIS</v>
          </cell>
          <cell r="F8894" t="str">
            <v>ARTESANAL</v>
          </cell>
        </row>
        <row r="8895">
          <cell r="B8895">
            <v>35765</v>
          </cell>
          <cell r="C8895" t="str">
            <v>MI AMIGUITA</v>
          </cell>
          <cell r="D8895" t="str">
            <v>TA-35765-BM</v>
          </cell>
          <cell r="E8895" t="str">
            <v>MIO PUPUCHE LORENZO</v>
          </cell>
          <cell r="F8895" t="str">
            <v>ARTESANAL</v>
          </cell>
        </row>
        <row r="8896">
          <cell r="B8896">
            <v>35774</v>
          </cell>
          <cell r="C8896" t="str">
            <v>ISIDORA</v>
          </cell>
          <cell r="D8896" t="str">
            <v>TA-35774-CM</v>
          </cell>
          <cell r="E8896" t="str">
            <v>TEQUE GALAN GLADYS MARITZA</v>
          </cell>
          <cell r="F8896" t="str">
            <v>ARTESANAL</v>
          </cell>
        </row>
        <row r="8897">
          <cell r="B8897">
            <v>35775</v>
          </cell>
          <cell r="C8897" t="str">
            <v>MI VICTORIA</v>
          </cell>
          <cell r="D8897" t="str">
            <v>TA-35775-CM</v>
          </cell>
          <cell r="E8897" t="str">
            <v>JABO CALLE SALOMON ;TEQUE GALAN ELIDA GRICELDA</v>
          </cell>
          <cell r="F8897" t="str">
            <v>ARTESANAL</v>
          </cell>
        </row>
        <row r="8898">
          <cell r="B8898">
            <v>35776</v>
          </cell>
          <cell r="C8898" t="str">
            <v>MARY</v>
          </cell>
          <cell r="D8898" t="str">
            <v>TA-35776-CM</v>
          </cell>
          <cell r="E8898" t="str">
            <v>SANTISTEBAN CASTRO JOHN ERISSON</v>
          </cell>
          <cell r="F8898" t="str">
            <v>ARTESANAL</v>
          </cell>
        </row>
        <row r="8899">
          <cell r="B8899">
            <v>35777</v>
          </cell>
          <cell r="C8899" t="str">
            <v>KEVIN</v>
          </cell>
          <cell r="D8899" t="str">
            <v>TA-35777-CM</v>
          </cell>
          <cell r="E8899" t="str">
            <v>SANTISTEBAN CASTRO VICTOR SAMIR</v>
          </cell>
          <cell r="F8899" t="str">
            <v>ARTESANAL</v>
          </cell>
        </row>
        <row r="8900">
          <cell r="B8900">
            <v>35779</v>
          </cell>
          <cell r="C8900" t="str">
            <v>SASHIRO</v>
          </cell>
          <cell r="D8900" t="str">
            <v>TA-35779-BM</v>
          </cell>
          <cell r="E8900" t="str">
            <v>LOPEZ CARRASCO JIMM ROBERT</v>
          </cell>
          <cell r="F8900" t="str">
            <v>DECRETO LEGISLATIVO Nº1273</v>
          </cell>
        </row>
        <row r="8901">
          <cell r="B8901">
            <v>35780</v>
          </cell>
          <cell r="C8901" t="str">
            <v>EL REGALO DE DIOS</v>
          </cell>
          <cell r="D8901" t="str">
            <v>PT-35780-BM</v>
          </cell>
          <cell r="E8901" t="str">
            <v>PURIZACA ALVAREZ GABINO</v>
          </cell>
          <cell r="F8901" t="str">
            <v>DS. 006-2016-PRODUCE</v>
          </cell>
        </row>
        <row r="8902">
          <cell r="B8902">
            <v>35781</v>
          </cell>
          <cell r="C8902" t="str">
            <v>DIEGO I</v>
          </cell>
          <cell r="D8902" t="str">
            <v>TA-35781-CM</v>
          </cell>
          <cell r="E8902" t="str">
            <v>PANTA PANTA JOSE CARLOS ;PANTA PANTA WALTER HERNAN ;VIVAR CAMPA? JESUS BESARION</v>
          </cell>
          <cell r="F8902" t="str">
            <v>ARTESANAL</v>
          </cell>
        </row>
        <row r="8903">
          <cell r="B8903">
            <v>35782</v>
          </cell>
          <cell r="C8903" t="str">
            <v>DIEGO II</v>
          </cell>
          <cell r="D8903" t="str">
            <v>TA-35782-CM</v>
          </cell>
          <cell r="E8903" t="str">
            <v>VIVAR CAMPA? JESUS BESARION</v>
          </cell>
          <cell r="F8903" t="str">
            <v>ARTESANAL</v>
          </cell>
        </row>
        <row r="8904">
          <cell r="B8904">
            <v>35787</v>
          </cell>
          <cell r="C8904" t="str">
            <v>ANGIE XIOMARA</v>
          </cell>
          <cell r="D8904" t="str">
            <v>TA-35787-BM</v>
          </cell>
          <cell r="E8904" t="str">
            <v>CHAVEZ ROJAS WILMER ;GARAY FARIAS SANTOS DOMINGO</v>
          </cell>
          <cell r="F8904" t="str">
            <v>DECRETO LEGISLATIVO Nº1273</v>
          </cell>
        </row>
        <row r="8905">
          <cell r="B8905">
            <v>35793</v>
          </cell>
          <cell r="C8905" t="str">
            <v>PETER GARY</v>
          </cell>
          <cell r="D8905" t="str">
            <v>CO-35793-BM</v>
          </cell>
          <cell r="E8905" t="str">
            <v>ATANACIO AGUIRRE LEONEL ALFREDO ;CONCEPCION DOMINGUEZ LUZ AURORA</v>
          </cell>
          <cell r="F8905" t="str">
            <v>ARTESANAL</v>
          </cell>
        </row>
        <row r="8906">
          <cell r="B8906">
            <v>35806</v>
          </cell>
          <cell r="C8906" t="str">
            <v>VIOLETA GIANELLA</v>
          </cell>
          <cell r="D8906" t="str">
            <v>PL-35806-CM</v>
          </cell>
          <cell r="E8906" t="str">
            <v>ARROYO BERNAL MANUEL WILLIAN ;BERNAL PISFIL DE ARROYO MARIA ANGELITA</v>
          </cell>
          <cell r="F8906" t="str">
            <v>ARTESANAL</v>
          </cell>
        </row>
        <row r="8907">
          <cell r="B8907">
            <v>35808</v>
          </cell>
          <cell r="C8907" t="str">
            <v>JUAN JESUS</v>
          </cell>
          <cell r="D8907" t="str">
            <v>CE-35808-CM</v>
          </cell>
          <cell r="E8907" t="str">
            <v>ALVAREZ ECHE SANTOS EUSEBIO</v>
          </cell>
          <cell r="F8907" t="str">
            <v>DS. 006-2016-PRODUCE</v>
          </cell>
        </row>
        <row r="8908">
          <cell r="B8908">
            <v>35815</v>
          </cell>
          <cell r="C8908" t="str">
            <v>MARYCIELO</v>
          </cell>
          <cell r="D8908" t="str">
            <v>CE-35815-BM</v>
          </cell>
          <cell r="E8908" t="str">
            <v>URCIA PALMA MARISELA</v>
          </cell>
          <cell r="F8908" t="str">
            <v>DECRETO LEGISLATIVO Nº1273</v>
          </cell>
        </row>
        <row r="8909">
          <cell r="B8909">
            <v>35818</v>
          </cell>
          <cell r="C8909" t="str">
            <v>VICTOR</v>
          </cell>
          <cell r="D8909" t="str">
            <v>CE-35818-BM</v>
          </cell>
          <cell r="E8909" t="str">
            <v>GUTIERREZ TELLO HUGO RICHARD</v>
          </cell>
          <cell r="F8909" t="str">
            <v>DECRETO LEGISLATIVO Nº1273</v>
          </cell>
        </row>
        <row r="8910">
          <cell r="B8910">
            <v>35825</v>
          </cell>
          <cell r="C8910" t="str">
            <v>IBIZA</v>
          </cell>
          <cell r="D8910" t="str">
            <v>TA-35825-CM</v>
          </cell>
          <cell r="E8910" t="str">
            <v>CHAVEZ ROJAS INES REGINA</v>
          </cell>
          <cell r="F8910" t="str">
            <v>ARTESANAL</v>
          </cell>
        </row>
        <row r="8911">
          <cell r="B8911">
            <v>35826</v>
          </cell>
          <cell r="C8911" t="str">
            <v>MI MANUELITA</v>
          </cell>
          <cell r="D8911" t="str">
            <v>TA-35826-CM</v>
          </cell>
          <cell r="E8911" t="str">
            <v>SIPION BERNAL LINA ROSA</v>
          </cell>
          <cell r="F8911" t="str">
            <v>ARTESANAL</v>
          </cell>
        </row>
        <row r="8912">
          <cell r="B8912">
            <v>35827</v>
          </cell>
          <cell r="C8912" t="str">
            <v>MARVIN</v>
          </cell>
          <cell r="D8912" t="str">
            <v>TA-35827-CM</v>
          </cell>
          <cell r="E8912" t="str">
            <v>GALAN GONZALES ROSA LINA</v>
          </cell>
          <cell r="F8912" t="str">
            <v>ARTESANAL</v>
          </cell>
        </row>
        <row r="8913">
          <cell r="B8913">
            <v>35828</v>
          </cell>
          <cell r="C8913" t="str">
            <v>FELIPE</v>
          </cell>
          <cell r="D8913" t="str">
            <v>TA-35828-CM</v>
          </cell>
          <cell r="E8913" t="str">
            <v>PANTA OROSCO SEGUNDO FELIPE</v>
          </cell>
          <cell r="F8913" t="str">
            <v>ARTESANAL</v>
          </cell>
        </row>
        <row r="8914">
          <cell r="B8914">
            <v>35829</v>
          </cell>
          <cell r="C8914" t="str">
            <v>GUIAME SE?R CAUTIVO</v>
          </cell>
          <cell r="D8914" t="str">
            <v>ZS-35829-BM</v>
          </cell>
          <cell r="E8914" t="str">
            <v>VITE ALDANA JOSE JORGE</v>
          </cell>
          <cell r="F8914" t="str">
            <v>ARTESANAL</v>
          </cell>
        </row>
        <row r="8915">
          <cell r="B8915">
            <v>35833</v>
          </cell>
          <cell r="C8915" t="str">
            <v>LORITO</v>
          </cell>
          <cell r="D8915" t="str">
            <v>PT-35833-PM</v>
          </cell>
          <cell r="E8915" t="str">
            <v>ALVAREZ ECHE FLORA ;VITE MORALES LEONARDO FELIPE</v>
          </cell>
          <cell r="F8915" t="str">
            <v>LEY Nº26920</v>
          </cell>
        </row>
        <row r="8916">
          <cell r="B8916">
            <v>35835</v>
          </cell>
          <cell r="C8916" t="str">
            <v>MONTE DE SINAI</v>
          </cell>
          <cell r="D8916" t="str">
            <v>CO-35835-BM</v>
          </cell>
          <cell r="E8916" t="str">
            <v>VALDIVIA LEANDRO EUGENIO</v>
          </cell>
          <cell r="F8916" t="str">
            <v>DECRETO LEGISLATIVO Nº1273</v>
          </cell>
        </row>
        <row r="8917">
          <cell r="B8917">
            <v>35840</v>
          </cell>
          <cell r="C8917" t="str">
            <v>DON MIGUEL</v>
          </cell>
          <cell r="D8917" t="str">
            <v>PT-35840-CM</v>
          </cell>
          <cell r="E8917" t="str">
            <v>FIESTAS ECHE MIGUEL</v>
          </cell>
          <cell r="F8917" t="str">
            <v>DS. 006-2016-PRODUCE</v>
          </cell>
        </row>
        <row r="8918">
          <cell r="B8918">
            <v>35842</v>
          </cell>
          <cell r="C8918" t="str">
            <v>SERGIO FIDEL R&amp;A</v>
          </cell>
          <cell r="D8918" t="str">
            <v>TA-35842-BM</v>
          </cell>
          <cell r="E8918" t="str">
            <v>PAZOS QUEREVALU MOISES SERGIO</v>
          </cell>
          <cell r="F8918" t="str">
            <v>DECRETO LEGISLATIVO Nº1273</v>
          </cell>
        </row>
        <row r="8919">
          <cell r="B8919">
            <v>35847</v>
          </cell>
          <cell r="C8919" t="str">
            <v>JESUS MENSAJERO DE PAZ N° 2</v>
          </cell>
          <cell r="D8919" t="str">
            <v>IO-35847-CM</v>
          </cell>
          <cell r="E8919" t="str">
            <v>IPANAQUE LLONTOP CARLOS ALBERTO</v>
          </cell>
          <cell r="F8919" t="str">
            <v>ARTESANAL</v>
          </cell>
        </row>
        <row r="8920">
          <cell r="B8920">
            <v>35850</v>
          </cell>
          <cell r="C8920" t="str">
            <v>TANIA I</v>
          </cell>
          <cell r="D8920" t="str">
            <v>CO-35850-BM</v>
          </cell>
          <cell r="E8920" t="str">
            <v>ALVA DE TOMAS ESTHER MARGARITA</v>
          </cell>
          <cell r="F8920" t="str">
            <v>DECRETO LEGISLATIVO Nº1273</v>
          </cell>
        </row>
        <row r="8921">
          <cell r="B8921">
            <v>35852</v>
          </cell>
          <cell r="C8921" t="str">
            <v>DON ERNESTO</v>
          </cell>
          <cell r="D8921" t="str">
            <v>PL-35852-PM</v>
          </cell>
          <cell r="E8921" t="str">
            <v>INVERSIONES DON ERNESTO S.A.C.</v>
          </cell>
          <cell r="F8921" t="str">
            <v>LEY Nº26920</v>
          </cell>
        </row>
        <row r="8922">
          <cell r="B8922">
            <v>35855</v>
          </cell>
          <cell r="C8922" t="str">
            <v>MI LORENZITA</v>
          </cell>
          <cell r="D8922" t="str">
            <v>PL-35855-CM</v>
          </cell>
          <cell r="E8922" t="str">
            <v>LLENQUE QUEREVALU MARCOS JULIO ;LLENQUE QUEREVALU MARIO MANUEL</v>
          </cell>
          <cell r="F8922" t="str">
            <v>ARTESANAL</v>
          </cell>
        </row>
        <row r="8923">
          <cell r="B8923">
            <v>35856</v>
          </cell>
          <cell r="C8923" t="str">
            <v>JEHOVA ES MI LUZ</v>
          </cell>
          <cell r="D8923" t="str">
            <v>CE-35856-BM</v>
          </cell>
          <cell r="E8923" t="str">
            <v>PANTA LLENQUE JUANA</v>
          </cell>
          <cell r="F8923" t="str">
            <v>DECRETO LEGISLATIVO Nº1273</v>
          </cell>
        </row>
        <row r="8924">
          <cell r="B8924">
            <v>35861</v>
          </cell>
          <cell r="C8924" t="str">
            <v>MI RAUL II</v>
          </cell>
          <cell r="D8924" t="str">
            <v>CE-35861-CM</v>
          </cell>
          <cell r="E8924" t="str">
            <v>LLENQUE FIESTAS HECTOR BERNARDO ;LLENQUE FIESTAS JOSE RUBEN</v>
          </cell>
          <cell r="F8924" t="str">
            <v>ARTESANAL</v>
          </cell>
        </row>
        <row r="8925">
          <cell r="B8925">
            <v>35873</v>
          </cell>
          <cell r="C8925" t="str">
            <v>JEHOVA DIOS DE MILAGROS</v>
          </cell>
          <cell r="D8925" t="str">
            <v>TA-35873-BM</v>
          </cell>
          <cell r="E8925" t="str">
            <v>RUMICHE SANCHEZ JUAN ALBERTO</v>
          </cell>
          <cell r="F8925" t="str">
            <v>DS. 006-2016-PRODUCE</v>
          </cell>
        </row>
        <row r="8926">
          <cell r="B8926">
            <v>35876</v>
          </cell>
          <cell r="C8926" t="str">
            <v>CHOLO</v>
          </cell>
          <cell r="D8926" t="str">
            <v>TA-35876-BM</v>
          </cell>
          <cell r="E8926" t="str">
            <v>VITE ORE NELIDA</v>
          </cell>
          <cell r="F8926" t="str">
            <v>DECRETO LEGISLATIVO Nº1273</v>
          </cell>
        </row>
        <row r="8927">
          <cell r="B8927">
            <v>35877</v>
          </cell>
          <cell r="C8927" t="str">
            <v>SAN JUDAS TADEO</v>
          </cell>
          <cell r="D8927" t="str">
            <v>TA-35877-BM</v>
          </cell>
          <cell r="E8927" t="str">
            <v>TUME FIESTAS PEDRO</v>
          </cell>
          <cell r="F8927" t="str">
            <v>DECRETO LEGISLATIVO Nº1273</v>
          </cell>
        </row>
        <row r="8928">
          <cell r="B8928">
            <v>35880</v>
          </cell>
          <cell r="C8928" t="str">
            <v>RCD DE MI MADRE</v>
          </cell>
          <cell r="D8928" t="str">
            <v>TA-35880-BM</v>
          </cell>
          <cell r="E8928" t="str">
            <v>PERICHE DE PURIZACA HILDA ;PURIZACA JACINTO JUAN DAVID</v>
          </cell>
          <cell r="F8928" t="str">
            <v>ARTESANAL</v>
          </cell>
        </row>
        <row r="8929">
          <cell r="B8929">
            <v>35888</v>
          </cell>
          <cell r="C8929" t="str">
            <v>EL SAMBO</v>
          </cell>
          <cell r="D8929" t="str">
            <v>TA-35888-BM</v>
          </cell>
          <cell r="E8929" t="str">
            <v>INFANTE SERNA DIANA DENISSE</v>
          </cell>
          <cell r="F8929" t="str">
            <v>ARTESANAL</v>
          </cell>
        </row>
        <row r="8930">
          <cell r="B8930">
            <v>35894</v>
          </cell>
          <cell r="C8930" t="str">
            <v>PODEROSO CAUTIVO</v>
          </cell>
          <cell r="D8930" t="str">
            <v>TA-35894-BM</v>
          </cell>
          <cell r="E8930" t="str">
            <v>AYALA RAMIREZ JOSE RAFAEL</v>
          </cell>
          <cell r="F8930" t="str">
            <v>DECRETO LEGISLATIVO Nº1273</v>
          </cell>
        </row>
        <row r="8931">
          <cell r="B8931">
            <v>35918</v>
          </cell>
          <cell r="C8931" t="str">
            <v>MI ELVIS DANTE</v>
          </cell>
          <cell r="D8931" t="str">
            <v>PL-35918-BM</v>
          </cell>
          <cell r="E8931" t="str">
            <v>CHAPILLIQUEN SANCHEZ MARLENY ESTHER</v>
          </cell>
          <cell r="F8931" t="str">
            <v>ARTESANAL</v>
          </cell>
        </row>
        <row r="8932">
          <cell r="B8932">
            <v>35920</v>
          </cell>
          <cell r="C8932" t="str">
            <v>MARCOS DAVID 3</v>
          </cell>
          <cell r="D8932" t="str">
            <v>PL-35920-BM</v>
          </cell>
          <cell r="E8932" t="str">
            <v>HUAMANCHUMO RAMON JIMMY JAVIER</v>
          </cell>
          <cell r="F8932" t="str">
            <v>ARTESANAL</v>
          </cell>
        </row>
        <row r="8933">
          <cell r="B8933">
            <v>35921</v>
          </cell>
          <cell r="C8933" t="str">
            <v>ROSA ESTHER</v>
          </cell>
          <cell r="D8933" t="str">
            <v>PL-35921-BM</v>
          </cell>
          <cell r="E8933" t="str">
            <v>CHUMIOQUE AYASTA DONATILA ;ESPINOZA URCIA ARMANDO ABELARDO</v>
          </cell>
          <cell r="F8933" t="str">
            <v>DECRETO LEGISLATIVO Nº1273</v>
          </cell>
        </row>
        <row r="8934">
          <cell r="B8934">
            <v>35924</v>
          </cell>
          <cell r="C8934" t="str">
            <v>GENESIS</v>
          </cell>
          <cell r="D8934" t="str">
            <v>TA-35924-BM</v>
          </cell>
          <cell r="E8934" t="str">
            <v>GONZALES CUTIPA ANTONIO</v>
          </cell>
          <cell r="F8934" t="str">
            <v>DECRETO LEGISLATIVO Nº1273</v>
          </cell>
        </row>
        <row r="8935">
          <cell r="B8935">
            <v>35925</v>
          </cell>
          <cell r="C8935" t="str">
            <v>GARY MAR</v>
          </cell>
          <cell r="D8935" t="str">
            <v>PL-35925-BM</v>
          </cell>
          <cell r="E8935" t="str">
            <v>GALAN EFFIO LUIS ;HOLGUIN DE GALAN SARA</v>
          </cell>
          <cell r="F8935" t="str">
            <v>DECRETO LEGISLATIVO Nº1273</v>
          </cell>
        </row>
        <row r="8936">
          <cell r="B8936">
            <v>35930</v>
          </cell>
          <cell r="C8936" t="str">
            <v>JEHOVA ES MI LUZ</v>
          </cell>
          <cell r="D8936" t="str">
            <v>PL-35930-BM</v>
          </cell>
          <cell r="E8936" t="str">
            <v>HUAMANCHUMO FIESTAS MANUEL HILARIO</v>
          </cell>
          <cell r="F8936" t="str">
            <v>ARTESANAL</v>
          </cell>
        </row>
        <row r="8937">
          <cell r="B8937">
            <v>35931</v>
          </cell>
          <cell r="C8937" t="str">
            <v>REINO DE DIOS II</v>
          </cell>
          <cell r="D8937" t="str">
            <v>TA-35931-BM</v>
          </cell>
          <cell r="E8937" t="str">
            <v>FIESTAS PURIZACA RAUL</v>
          </cell>
          <cell r="F8937" t="str">
            <v>DS. 006-2016-PRODUCE</v>
          </cell>
        </row>
        <row r="8938">
          <cell r="B8938">
            <v>35934</v>
          </cell>
          <cell r="C8938" t="str">
            <v>REYADI</v>
          </cell>
          <cell r="D8938" t="str">
            <v>PL-35934-BM</v>
          </cell>
          <cell r="E8938" t="str">
            <v>VISCONDE MERINO ANDRES CHARLES</v>
          </cell>
          <cell r="F8938" t="str">
            <v>ARTESANAL</v>
          </cell>
        </row>
        <row r="8939">
          <cell r="B8939">
            <v>35935</v>
          </cell>
          <cell r="C8939" t="str">
            <v>ALABADO SEA DIOS N° 3</v>
          </cell>
          <cell r="D8939" t="str">
            <v>PL-35935-BM</v>
          </cell>
          <cell r="E8939" t="str">
            <v>EFFIO GARCIA ANTONIO DAVID ;LLONTOP RAMIREZ JUANA</v>
          </cell>
          <cell r="F8939" t="str">
            <v>ARTESANAL</v>
          </cell>
        </row>
        <row r="8940">
          <cell r="B8940">
            <v>35936</v>
          </cell>
          <cell r="C8940" t="str">
            <v>REGALO DE DIOS</v>
          </cell>
          <cell r="D8940" t="str">
            <v>PL-35936-CM</v>
          </cell>
          <cell r="E8940" t="str">
            <v>ARROYO LUMBRES CESAR JUNIOR</v>
          </cell>
          <cell r="F8940" t="str">
            <v>ARTESANAL</v>
          </cell>
        </row>
        <row r="8941">
          <cell r="B8941">
            <v>35937</v>
          </cell>
          <cell r="C8941" t="str">
            <v>KETITA</v>
          </cell>
          <cell r="D8941" t="str">
            <v>CO-35937-CM</v>
          </cell>
          <cell r="E8941" t="str">
            <v>ESPINO ROSAS EDWIN GIOVANNI</v>
          </cell>
          <cell r="F8941" t="str">
            <v>ARTESANAL</v>
          </cell>
        </row>
        <row r="8942">
          <cell r="B8942">
            <v>35940</v>
          </cell>
          <cell r="C8942" t="str">
            <v>ARIANITA II</v>
          </cell>
          <cell r="D8942" t="str">
            <v>CE-35940-BM</v>
          </cell>
          <cell r="E8942" t="str">
            <v>MARTINEZ LOPEZ YONNY JOSE</v>
          </cell>
          <cell r="F8942" t="str">
            <v>ARTESANAL</v>
          </cell>
        </row>
        <row r="8943">
          <cell r="B8943">
            <v>35943</v>
          </cell>
          <cell r="C8943" t="str">
            <v>YHONY</v>
          </cell>
          <cell r="D8943" t="str">
            <v>CE-35943-BM</v>
          </cell>
          <cell r="E8943" t="str">
            <v>LAVERIANO ARANDA YHONATHAN YAIR</v>
          </cell>
          <cell r="F8943" t="str">
            <v>DECRETO LEGISLATIVO Nº1273</v>
          </cell>
        </row>
        <row r="8944">
          <cell r="B8944">
            <v>35950</v>
          </cell>
          <cell r="C8944" t="str">
            <v>ANDREA KARINA</v>
          </cell>
          <cell r="D8944" t="str">
            <v>CO-35950-BM</v>
          </cell>
          <cell r="E8944" t="str">
            <v>BAZAN PASTRANA JULIO FLORO</v>
          </cell>
          <cell r="F8944" t="str">
            <v>DECRETO LEGISLATIVO Nº1273</v>
          </cell>
        </row>
        <row r="8945">
          <cell r="B8945">
            <v>35954</v>
          </cell>
          <cell r="C8945" t="str">
            <v>JESUS DE NAZARET</v>
          </cell>
          <cell r="D8945" t="str">
            <v>TA-35954-BM</v>
          </cell>
          <cell r="E8945" t="str">
            <v>PAZOS TEQUE GUADALUPE</v>
          </cell>
          <cell r="F8945" t="str">
            <v>DECRETO LEGISLATIVO Nº1273</v>
          </cell>
        </row>
        <row r="8946">
          <cell r="B8946">
            <v>35958</v>
          </cell>
          <cell r="C8946" t="str">
            <v>DIOS ES MI ESPERANZA</v>
          </cell>
          <cell r="D8946" t="str">
            <v>TA-35958-BM</v>
          </cell>
          <cell r="E8946" t="str">
            <v>ALVAREZ SANCHEZ JOSE REYNALDO</v>
          </cell>
          <cell r="F8946" t="str">
            <v>DS. 006-2016-PRODUCE</v>
          </cell>
        </row>
        <row r="8947">
          <cell r="B8947">
            <v>35959</v>
          </cell>
          <cell r="C8947" t="str">
            <v>EL PARAISO DE JESUS I</v>
          </cell>
          <cell r="D8947" t="str">
            <v>TA-35959-BM</v>
          </cell>
          <cell r="E8947" t="str">
            <v>ALVAREZ SANCHEZ WILMER</v>
          </cell>
          <cell r="F8947" t="str">
            <v>DS. 006-2016-PRODUCE</v>
          </cell>
        </row>
        <row r="8948">
          <cell r="B8948">
            <v>35965</v>
          </cell>
          <cell r="C8948" t="str">
            <v>ESTRELLA DE JESUS</v>
          </cell>
          <cell r="D8948" t="str">
            <v>PT-35965-BM</v>
          </cell>
          <cell r="E8948" t="str">
            <v>PANTA ALVAREZ SANTOS EVARISTO</v>
          </cell>
          <cell r="F8948" t="str">
            <v>ARTESANAL</v>
          </cell>
        </row>
        <row r="8949">
          <cell r="B8949">
            <v>35967</v>
          </cell>
          <cell r="C8949" t="str">
            <v>MI EMILIANA</v>
          </cell>
          <cell r="D8949" t="str">
            <v>SY-35967-BM</v>
          </cell>
          <cell r="E8949" t="str">
            <v>CRUZ REYES TEOFILO ERNAN</v>
          </cell>
          <cell r="F8949" t="str">
            <v>ARTESANAL</v>
          </cell>
        </row>
        <row r="8950">
          <cell r="B8950">
            <v>35968</v>
          </cell>
          <cell r="C8950" t="str">
            <v>STHEFANNY</v>
          </cell>
          <cell r="D8950" t="str">
            <v>SY-35968-BM</v>
          </cell>
          <cell r="E8950" t="str">
            <v>CORREA HUATAY ANGELICA MERCEDES</v>
          </cell>
          <cell r="F8950" t="str">
            <v>ARTESANAL</v>
          </cell>
        </row>
        <row r="8951">
          <cell r="B8951">
            <v>35971</v>
          </cell>
          <cell r="C8951" t="str">
            <v>HNOS CHAPYANGELS</v>
          </cell>
          <cell r="D8951" t="str">
            <v>TA-35971-BM</v>
          </cell>
          <cell r="E8951" t="str">
            <v>ANGELES CHAPILLIQUEN EDGAR OMAR</v>
          </cell>
          <cell r="F8951" t="str">
            <v>DECRETO LEGISLATIVO Nº1273</v>
          </cell>
        </row>
        <row r="8952">
          <cell r="B8952">
            <v>35973</v>
          </cell>
          <cell r="C8952" t="str">
            <v>JESUS ES EL CAMINO II</v>
          </cell>
          <cell r="D8952" t="str">
            <v>TA-35973-BM</v>
          </cell>
          <cell r="E8952" t="str">
            <v>PORTALES VENTURA ROCIO MARIBEL</v>
          </cell>
          <cell r="F8952" t="str">
            <v>ARTESANAL</v>
          </cell>
        </row>
        <row r="8953">
          <cell r="B8953">
            <v>35974</v>
          </cell>
          <cell r="C8953" t="str">
            <v>DIOS ES MI REY II</v>
          </cell>
          <cell r="D8953" t="str">
            <v>SY-35974-BM</v>
          </cell>
          <cell r="E8953" t="str">
            <v>SIESQUEN RAMIREZ ELMER JESUS</v>
          </cell>
          <cell r="F8953" t="str">
            <v>ARTESANAL</v>
          </cell>
        </row>
        <row r="8954">
          <cell r="B8954">
            <v>35979</v>
          </cell>
          <cell r="C8954" t="str">
            <v>MARIA LUISA 2</v>
          </cell>
          <cell r="D8954" t="str">
            <v>TA-35979-BM</v>
          </cell>
          <cell r="E8954" t="str">
            <v>FARFAN GONZALES SEGUNDO ERCILIO</v>
          </cell>
          <cell r="F8954" t="str">
            <v>ARTESANAL</v>
          </cell>
        </row>
        <row r="8955">
          <cell r="B8955">
            <v>35983</v>
          </cell>
          <cell r="C8955" t="str">
            <v>SANTA MARIA</v>
          </cell>
          <cell r="D8955" t="str">
            <v>TA-35983-BM</v>
          </cell>
          <cell r="E8955" t="str">
            <v>SANTAMARIA SANDOVAL MARCOS</v>
          </cell>
          <cell r="F8955" t="str">
            <v>ARTESANAL</v>
          </cell>
        </row>
        <row r="8956">
          <cell r="B8956">
            <v>35984</v>
          </cell>
          <cell r="C8956" t="str">
            <v>MI ESPERANZA</v>
          </cell>
          <cell r="D8956" t="str">
            <v>TA-35984-BM</v>
          </cell>
          <cell r="E8956" t="str">
            <v>CAMPOVERDE CASTILLO JORGE ADALBERTO</v>
          </cell>
          <cell r="F8956" t="str">
            <v>ARTESANAL</v>
          </cell>
        </row>
        <row r="8957">
          <cell r="B8957">
            <v>35987</v>
          </cell>
          <cell r="C8957" t="str">
            <v>JESUS NAZARETH</v>
          </cell>
          <cell r="D8957" t="str">
            <v>TA-35987-BM</v>
          </cell>
          <cell r="E8957" t="str">
            <v>PANTA PANTA CLAUDIO</v>
          </cell>
          <cell r="F8957" t="str">
            <v>DECRETO LEGISLATIVO Nº1273</v>
          </cell>
        </row>
        <row r="8958">
          <cell r="B8958">
            <v>35990</v>
          </cell>
          <cell r="C8958" t="str">
            <v>EMANUEL</v>
          </cell>
          <cell r="D8958" t="str">
            <v>TA-35990-BM</v>
          </cell>
          <cell r="E8958" t="str">
            <v>MERCEDES MEDINA MERCEDES JANET</v>
          </cell>
          <cell r="F8958" t="str">
            <v>DECRETO LEGISLATIVO Nº1273</v>
          </cell>
        </row>
        <row r="8959">
          <cell r="B8959">
            <v>35995</v>
          </cell>
          <cell r="C8959" t="str">
            <v>REINO DE DIOS</v>
          </cell>
          <cell r="D8959" t="str">
            <v>TA-35995-BM</v>
          </cell>
          <cell r="E8959" t="str">
            <v>FIESTAS PURIZACA RAUL</v>
          </cell>
          <cell r="F8959" t="str">
            <v>DS. 006-2016-PRODUCE</v>
          </cell>
        </row>
        <row r="8960">
          <cell r="B8960">
            <v>35998</v>
          </cell>
          <cell r="C8960" t="str">
            <v>MIGUEL ANGEL I</v>
          </cell>
          <cell r="D8960" t="str">
            <v>TA-35998-BM</v>
          </cell>
          <cell r="E8960" t="str">
            <v>PORTALES VENTURA ROCIO MARIBEL</v>
          </cell>
          <cell r="F8960" t="str">
            <v>ARTESANAL</v>
          </cell>
        </row>
        <row r="8961">
          <cell r="B8961">
            <v>36005</v>
          </cell>
          <cell r="C8961" t="str">
            <v>MI ELONAY II</v>
          </cell>
          <cell r="D8961" t="str">
            <v>TA-36005-BM</v>
          </cell>
          <cell r="E8961" t="str">
            <v>MORALES VILCHEZ FRANCISCA</v>
          </cell>
          <cell r="F8961" t="str">
            <v>DS. 006-2016-PRODUCE</v>
          </cell>
        </row>
        <row r="8962">
          <cell r="B8962">
            <v>36006</v>
          </cell>
          <cell r="C8962" t="str">
            <v>JESUS EN TI CONFIO</v>
          </cell>
          <cell r="D8962" t="str">
            <v>TA-36006-BM</v>
          </cell>
          <cell r="E8962" t="str">
            <v>PURIZACA PURIZACA FRANCISCO</v>
          </cell>
          <cell r="F8962" t="str">
            <v>DS. 006-2016-PRODUCE</v>
          </cell>
        </row>
        <row r="8963">
          <cell r="B8963">
            <v>36007</v>
          </cell>
          <cell r="C8963" t="str">
            <v>JESUS EN EL PARAISO II</v>
          </cell>
          <cell r="D8963" t="str">
            <v>TA-36007-BM</v>
          </cell>
          <cell r="E8963" t="str">
            <v>ALVAREZ SANCHEZ PEDRO MARTIN</v>
          </cell>
          <cell r="F8963" t="str">
            <v>DS. 006-2016-PRODUCE</v>
          </cell>
        </row>
        <row r="8964">
          <cell r="B8964">
            <v>36015</v>
          </cell>
          <cell r="C8964" t="str">
            <v>DON REMIGIO</v>
          </cell>
          <cell r="D8964" t="str">
            <v>TA-36015-BM</v>
          </cell>
          <cell r="E8964" t="str">
            <v>VITE GONZALES WILFREDO CARLOS</v>
          </cell>
          <cell r="F8964" t="str">
            <v>DS. 006-2016-PRODUCE</v>
          </cell>
        </row>
        <row r="8965">
          <cell r="B8965">
            <v>36019</v>
          </cell>
          <cell r="C8965" t="str">
            <v>CIRA</v>
          </cell>
          <cell r="D8965" t="str">
            <v>CE-36019-BM</v>
          </cell>
          <cell r="E8965" t="str">
            <v>DIESTRA DE LOS SANTOS SANTOS JULIO</v>
          </cell>
          <cell r="F8965" t="str">
            <v>ARTESANAL</v>
          </cell>
        </row>
        <row r="8966">
          <cell r="B8966">
            <v>36023</v>
          </cell>
          <cell r="C8966" t="str">
            <v>CRSITO VIVE II</v>
          </cell>
          <cell r="D8966" t="str">
            <v>PT-36023-BM</v>
          </cell>
          <cell r="E8966" t="str">
            <v>CESPEDES ORDO?S JULIO</v>
          </cell>
          <cell r="F8966" t="str">
            <v>ARTESANAL</v>
          </cell>
        </row>
        <row r="8967">
          <cell r="B8967">
            <v>36026</v>
          </cell>
          <cell r="C8967" t="str">
            <v>GLORIA DE DIOS</v>
          </cell>
          <cell r="D8967" t="str">
            <v>PT-36026-CM</v>
          </cell>
          <cell r="E8967" t="str">
            <v>QUEREVALU MORALES SANTIAGO</v>
          </cell>
          <cell r="F8967" t="str">
            <v>ARTESANAL</v>
          </cell>
        </row>
        <row r="8968">
          <cell r="B8968">
            <v>36029</v>
          </cell>
          <cell r="C8968" t="str">
            <v>DON ALBERTO 2</v>
          </cell>
          <cell r="D8968" t="str">
            <v>PL-36029-CM</v>
          </cell>
          <cell r="E8968" t="str">
            <v>ECA SANCHEZ VICTORIANO</v>
          </cell>
          <cell r="F8968" t="str">
            <v>ARTESANAL</v>
          </cell>
        </row>
        <row r="8969">
          <cell r="B8969">
            <v>36047</v>
          </cell>
          <cell r="C8969" t="str">
            <v>LUZMILA</v>
          </cell>
          <cell r="D8969" t="str">
            <v>CO-36047-CM</v>
          </cell>
          <cell r="E8969" t="str">
            <v>ESPINO CORZO GUILLERMO AURELIO</v>
          </cell>
          <cell r="F8969" t="str">
            <v>ARTESANAL</v>
          </cell>
        </row>
        <row r="8970">
          <cell r="B8970">
            <v>36054</v>
          </cell>
          <cell r="C8970" t="str">
            <v>MI YILMER</v>
          </cell>
          <cell r="D8970" t="str">
            <v>ZS-36054-BM</v>
          </cell>
          <cell r="E8970" t="str">
            <v>LOPEZ GARCIA ELVA</v>
          </cell>
          <cell r="F8970" t="str">
            <v>DECRETO LEGISLATIVO Nº1273</v>
          </cell>
        </row>
        <row r="8971">
          <cell r="B8971">
            <v>36056</v>
          </cell>
          <cell r="C8971" t="str">
            <v>ARIANA SOFIA</v>
          </cell>
          <cell r="D8971" t="str">
            <v>CO-36056-BM</v>
          </cell>
          <cell r="E8971" t="str">
            <v>PALOMINO TUME FELIX CAMILO ;PALOMINO TUME RAUL MARTIN</v>
          </cell>
          <cell r="F8971" t="str">
            <v>ARTESANAL</v>
          </cell>
        </row>
        <row r="8972">
          <cell r="B8972">
            <v>36060</v>
          </cell>
          <cell r="C8972" t="str">
            <v>MI MARY LUSY</v>
          </cell>
          <cell r="D8972" t="str">
            <v>ZS-36060-BM</v>
          </cell>
          <cell r="E8972" t="str">
            <v>FENCO FIESTAS SACRAMENTO</v>
          </cell>
          <cell r="F8972" t="str">
            <v>ARTESANAL</v>
          </cell>
        </row>
        <row r="8973">
          <cell r="B8973">
            <v>36061</v>
          </cell>
          <cell r="C8973" t="str">
            <v>NI? FATIMA</v>
          </cell>
          <cell r="D8973" t="str">
            <v>ZS-36061-BM</v>
          </cell>
          <cell r="E8973" t="str">
            <v>MI?N ARMANZA WILMER ALBERTO</v>
          </cell>
          <cell r="F8973" t="str">
            <v>DECRETO LEGISLATIVO Nº1273</v>
          </cell>
        </row>
        <row r="8974">
          <cell r="B8974">
            <v>36079</v>
          </cell>
          <cell r="C8974" t="str">
            <v>ROSSY ALEXANDRA</v>
          </cell>
          <cell r="D8974" t="str">
            <v>TA-36079-CM</v>
          </cell>
          <cell r="E8974" t="str">
            <v>TEJADA SIPION JOSE FREDY</v>
          </cell>
          <cell r="F8974" t="str">
            <v>ARTESANAL</v>
          </cell>
        </row>
        <row r="8975">
          <cell r="B8975">
            <v>36083</v>
          </cell>
          <cell r="C8975" t="str">
            <v>NAYELI</v>
          </cell>
          <cell r="D8975" t="str">
            <v>CO-36083-BM</v>
          </cell>
          <cell r="E8975" t="str">
            <v>CHURA MENDOZA IDALIA YOLANDA ;JAHUIRA QUISPE CESAR ;PILCO ROMERO NELIDA</v>
          </cell>
          <cell r="F8975" t="str">
            <v>ARTESANAL</v>
          </cell>
        </row>
        <row r="8976">
          <cell r="B8976">
            <v>36088</v>
          </cell>
          <cell r="C8976" t="str">
            <v>SANDRA</v>
          </cell>
          <cell r="D8976" t="str">
            <v>CE-36088-BM</v>
          </cell>
          <cell r="E8976" t="str">
            <v>LOZADA CARBAJAL ALBERTO</v>
          </cell>
          <cell r="F8976" t="str">
            <v>DECRETO LEGISLATIVO Nº1273</v>
          </cell>
        </row>
        <row r="8977">
          <cell r="B8977">
            <v>36090</v>
          </cell>
          <cell r="C8977" t="str">
            <v>MARY</v>
          </cell>
          <cell r="D8977" t="str">
            <v>CE-36090-BM</v>
          </cell>
          <cell r="E8977" t="str">
            <v>REYES GAVIDIA GREGORIO DARWIN</v>
          </cell>
          <cell r="F8977" t="str">
            <v>DECRETO LEGISLATIVO Nº1273</v>
          </cell>
        </row>
        <row r="8978">
          <cell r="B8978">
            <v>36095</v>
          </cell>
          <cell r="C8978" t="str">
            <v>MI JOSELYN</v>
          </cell>
          <cell r="D8978" t="str">
            <v>CE-36095-CM</v>
          </cell>
          <cell r="E8978" t="str">
            <v>GARCIA REQUE JIMMY DANJER ;MORENO ANGELES ELVA KARINA</v>
          </cell>
          <cell r="F8978" t="str">
            <v>ARTESANAL</v>
          </cell>
        </row>
        <row r="8979">
          <cell r="B8979">
            <v>36096</v>
          </cell>
          <cell r="C8979" t="str">
            <v>MI CESAR</v>
          </cell>
          <cell r="D8979" t="str">
            <v>TA-36096-BM</v>
          </cell>
          <cell r="E8979" t="str">
            <v>SANCHEZ MORALES GREGORIO</v>
          </cell>
          <cell r="F8979" t="str">
            <v>ARTESANAL</v>
          </cell>
        </row>
        <row r="8980">
          <cell r="B8980">
            <v>36097</v>
          </cell>
          <cell r="C8980" t="str">
            <v>MI CESAR</v>
          </cell>
          <cell r="D8980" t="str">
            <v>TA-36097-BM</v>
          </cell>
          <cell r="E8980" t="str">
            <v>SANCHEZ RUIZ PERCY ROBERT</v>
          </cell>
          <cell r="F8980" t="str">
            <v>ARTESANAL</v>
          </cell>
        </row>
        <row r="8981">
          <cell r="B8981">
            <v>36098</v>
          </cell>
          <cell r="C8981" t="str">
            <v>ARMANDO JAIR</v>
          </cell>
          <cell r="D8981" t="str">
            <v>TA-36098-BM</v>
          </cell>
          <cell r="E8981" t="str">
            <v>PAZO NUNURA ARMANDO</v>
          </cell>
          <cell r="F8981" t="str">
            <v>DS. 006-2016-PRODUCE</v>
          </cell>
        </row>
        <row r="8982">
          <cell r="B8982">
            <v>36102</v>
          </cell>
          <cell r="C8982" t="str">
            <v>BELUGA</v>
          </cell>
          <cell r="D8982" t="str">
            <v>CE-36102-BM</v>
          </cell>
          <cell r="E8982" t="str">
            <v>ACOSTA ROSALES LUMBER ADLER</v>
          </cell>
          <cell r="F8982" t="str">
            <v>DECRETO LEGISLATIVO Nº1273</v>
          </cell>
        </row>
        <row r="8983">
          <cell r="B8983">
            <v>36110</v>
          </cell>
          <cell r="C8983" t="str">
            <v>LAMPUGA I</v>
          </cell>
          <cell r="D8983" t="str">
            <v>CO-36110-CM</v>
          </cell>
          <cell r="E8983" t="str">
            <v>EMPRESA PESQUERA ARTESANAL LAMPUGA S.A.C.</v>
          </cell>
          <cell r="F8983" t="str">
            <v>ARTESANAL</v>
          </cell>
        </row>
        <row r="8984">
          <cell r="B8984">
            <v>36124</v>
          </cell>
          <cell r="C8984" t="str">
            <v>MILA</v>
          </cell>
          <cell r="D8984" t="str">
            <v>IO-36124-BM</v>
          </cell>
          <cell r="E8984" t="str">
            <v>DURAN FERNANDEZ MATILDE SABINA ;MAMANI VELASQUEZ CESAR BENEDICTO</v>
          </cell>
          <cell r="F8984" t="str">
            <v>ARTESANAL</v>
          </cell>
        </row>
        <row r="8985">
          <cell r="B8985">
            <v>36132</v>
          </cell>
          <cell r="C8985" t="str">
            <v>BENDICION DE DIOS III</v>
          </cell>
          <cell r="D8985" t="str">
            <v>PT-36132-BM</v>
          </cell>
          <cell r="E8985" t="str">
            <v>BLANCO CASTILLO FELIPE</v>
          </cell>
          <cell r="F8985" t="str">
            <v>ARTESANAL</v>
          </cell>
        </row>
        <row r="8986">
          <cell r="B8986">
            <v>36135</v>
          </cell>
          <cell r="C8986" t="str">
            <v>RONALD EMANUEL</v>
          </cell>
          <cell r="D8986" t="str">
            <v>PT-36135-BM</v>
          </cell>
          <cell r="E8986" t="str">
            <v>TEQUE GALAN SILVIA JANET</v>
          </cell>
          <cell r="F8986" t="str">
            <v>DECRETO LEGISLATIVO Nº1273</v>
          </cell>
        </row>
        <row r="8987">
          <cell r="B8987">
            <v>36144</v>
          </cell>
          <cell r="C8987" t="str">
            <v>JOSE JUAN</v>
          </cell>
          <cell r="D8987" t="str">
            <v>SY-36144-BM</v>
          </cell>
          <cell r="E8987" t="str">
            <v>CABALLERO VASQUEZ LUIS ALBERTO</v>
          </cell>
          <cell r="F8987" t="str">
            <v>ARTESANAL</v>
          </cell>
        </row>
        <row r="8988">
          <cell r="B8988">
            <v>36148</v>
          </cell>
          <cell r="C8988" t="str">
            <v>PELUSA III</v>
          </cell>
          <cell r="D8988" t="str">
            <v>CO-36148-CM</v>
          </cell>
          <cell r="E8988" t="str">
            <v>GIONCADA LLANOS ANGELA GISELE</v>
          </cell>
          <cell r="F8988" t="str">
            <v>ARTESANAL</v>
          </cell>
        </row>
        <row r="8989">
          <cell r="B8989">
            <v>36158</v>
          </cell>
          <cell r="C8989" t="str">
            <v>DON FERNANDO</v>
          </cell>
          <cell r="D8989" t="str">
            <v>PT-36158-CM</v>
          </cell>
          <cell r="E8989" t="str">
            <v>IPANAQUE PAZOS JUAN MANUEL</v>
          </cell>
          <cell r="F8989" t="str">
            <v>ARTESANAL</v>
          </cell>
        </row>
        <row r="8990">
          <cell r="B8990">
            <v>36161</v>
          </cell>
          <cell r="C8990" t="str">
            <v>GAVIOTA II</v>
          </cell>
          <cell r="D8990" t="str">
            <v>HO-36161-BM</v>
          </cell>
          <cell r="E8990" t="str">
            <v>HURTADO GUERRERO ADAN JOSE</v>
          </cell>
          <cell r="F8990" t="str">
            <v>DECRETO LEGISLATIVO Nº1273</v>
          </cell>
        </row>
        <row r="8991">
          <cell r="B8991">
            <v>36162</v>
          </cell>
          <cell r="C8991" t="str">
            <v>SIEMPRE MI CAUTIVO</v>
          </cell>
          <cell r="D8991" t="str">
            <v>PT-36162-CM</v>
          </cell>
          <cell r="E8991" t="str">
            <v>PAIVA NUNURA CLAUDIO NOLBERTO</v>
          </cell>
          <cell r="F8991" t="str">
            <v>ARTESANAL</v>
          </cell>
        </row>
        <row r="8992">
          <cell r="B8992">
            <v>36164</v>
          </cell>
          <cell r="C8992" t="str">
            <v>IBYZA</v>
          </cell>
          <cell r="D8992" t="str">
            <v>PT-36164-CM</v>
          </cell>
          <cell r="E8992" t="str">
            <v>GRUPO PESQUERO JOTA S.A.C.</v>
          </cell>
          <cell r="F8992" t="str">
            <v>ARTESANAL</v>
          </cell>
        </row>
        <row r="8993">
          <cell r="B8993">
            <v>36167</v>
          </cell>
          <cell r="C8993" t="str">
            <v>DIOS ES AMOR</v>
          </cell>
          <cell r="D8993" t="str">
            <v>SY-36167-BM</v>
          </cell>
          <cell r="E8993" t="str">
            <v>ACOSTA LLONTOP ALEJANDRO</v>
          </cell>
          <cell r="F8993" t="str">
            <v>ARTESANAL</v>
          </cell>
        </row>
        <row r="8994">
          <cell r="B8994">
            <v>36168</v>
          </cell>
          <cell r="C8994" t="str">
            <v>ADELITA II</v>
          </cell>
          <cell r="D8994" t="str">
            <v>CE-36168-BM</v>
          </cell>
          <cell r="E8994" t="str">
            <v>REYES FLORES NICANOR</v>
          </cell>
          <cell r="F8994" t="str">
            <v>ARTESANAL</v>
          </cell>
        </row>
        <row r="8995">
          <cell r="B8995">
            <v>36169</v>
          </cell>
          <cell r="C8995" t="str">
            <v>DELFIN</v>
          </cell>
          <cell r="D8995" t="str">
            <v>CE-36169-BM</v>
          </cell>
          <cell r="E8995" t="str">
            <v>LEON FALCON CLEMENTE VICTOR</v>
          </cell>
          <cell r="F8995" t="str">
            <v>DECRETO LEGISLATIVO Nº1273</v>
          </cell>
        </row>
        <row r="8996">
          <cell r="B8996">
            <v>36171</v>
          </cell>
          <cell r="C8996" t="str">
            <v>DORA LISA</v>
          </cell>
          <cell r="D8996" t="str">
            <v>CE-36171-BM</v>
          </cell>
          <cell r="E8996" t="str">
            <v>ROBLES ALEGRE LEONCIO</v>
          </cell>
          <cell r="F8996" t="str">
            <v>ARTESANAL</v>
          </cell>
        </row>
        <row r="8997">
          <cell r="B8997">
            <v>36174</v>
          </cell>
          <cell r="C8997" t="str">
            <v>DANIEL</v>
          </cell>
          <cell r="D8997" t="str">
            <v>CE-36174-BM</v>
          </cell>
          <cell r="E8997" t="str">
            <v>FLORES VILELA MARIO</v>
          </cell>
          <cell r="F8997" t="str">
            <v>DECRETO LEGISLATIVO Nº1273</v>
          </cell>
        </row>
        <row r="8998">
          <cell r="B8998">
            <v>36175</v>
          </cell>
          <cell r="C8998" t="str">
            <v>VALERIA</v>
          </cell>
          <cell r="D8998" t="str">
            <v>CE-36175-BM</v>
          </cell>
          <cell r="E8998" t="str">
            <v>PASTOR MEDINA JAMES JHON</v>
          </cell>
          <cell r="F8998" t="str">
            <v>DECRETO LEGISLATIVO Nº1273</v>
          </cell>
        </row>
        <row r="8999">
          <cell r="B8999">
            <v>36177</v>
          </cell>
          <cell r="C8999" t="str">
            <v>HILDA YESSENIA</v>
          </cell>
          <cell r="D8999" t="str">
            <v>CO-36177-BM</v>
          </cell>
          <cell r="E8999" t="str">
            <v>SURCO HUARANCCA EDWIN</v>
          </cell>
          <cell r="F8999" t="str">
            <v>ARTESANAL</v>
          </cell>
        </row>
        <row r="9000">
          <cell r="B9000">
            <v>36178</v>
          </cell>
          <cell r="C9000" t="str">
            <v>ALEX y ANDRY</v>
          </cell>
          <cell r="D9000" t="str">
            <v>CO-36178-BM</v>
          </cell>
          <cell r="E9000" t="str">
            <v>YUPANQUI SERNAQUE ENRIQUE MARCO</v>
          </cell>
          <cell r="F9000" t="str">
            <v>DECRETO LEGISLATIVO Nº1273</v>
          </cell>
        </row>
        <row r="9001">
          <cell r="B9001">
            <v>36184</v>
          </cell>
          <cell r="C9001" t="str">
            <v>GABRIELA III</v>
          </cell>
          <cell r="D9001" t="str">
            <v>IO-36184-CM</v>
          </cell>
          <cell r="E9001" t="str">
            <v>CABREL GARCIA JANINA MARGARITA</v>
          </cell>
          <cell r="F9001" t="str">
            <v>ARTESANAL</v>
          </cell>
        </row>
        <row r="9002">
          <cell r="B9002">
            <v>36187</v>
          </cell>
          <cell r="C9002" t="str">
            <v>JANNELLY Y DANIEL</v>
          </cell>
          <cell r="D9002" t="str">
            <v>CO-36187-BM</v>
          </cell>
          <cell r="E9002" t="str">
            <v>ESTEBAN ESCOBAR JOSE LUIS</v>
          </cell>
          <cell r="F9002" t="str">
            <v>DECRETO LEGISLATIVO Nº1273</v>
          </cell>
        </row>
        <row r="9003">
          <cell r="B9003">
            <v>36188</v>
          </cell>
          <cell r="C9003" t="str">
            <v>KARINA</v>
          </cell>
          <cell r="D9003" t="str">
            <v>CO-36188-BM</v>
          </cell>
          <cell r="E9003" t="str">
            <v>CHULES ESPINOZA JUAN HUMBERTO</v>
          </cell>
          <cell r="F9003" t="str">
            <v>DECRETO LEGISLATIVO Nº1273</v>
          </cell>
        </row>
        <row r="9004">
          <cell r="B9004">
            <v>36204</v>
          </cell>
          <cell r="C9004" t="str">
            <v>COCACOLA EL GRANDE</v>
          </cell>
          <cell r="D9004" t="str">
            <v>CO-36204-BM</v>
          </cell>
          <cell r="E9004" t="str">
            <v>CORDOVA ALVAREZ PETRONILA FELICITA</v>
          </cell>
          <cell r="F9004" t="str">
            <v>ARTESANAL</v>
          </cell>
        </row>
        <row r="9005">
          <cell r="B9005">
            <v>36209</v>
          </cell>
          <cell r="C9005" t="str">
            <v>JAREN ROVI? II</v>
          </cell>
          <cell r="D9005" t="str">
            <v>CO-36209-BM</v>
          </cell>
          <cell r="E9005" t="str">
            <v>CASTRO SURICHAQUI SEGUNDINA</v>
          </cell>
          <cell r="F9005" t="str">
            <v>DECRETO LEGISLATIVO Nº1273</v>
          </cell>
        </row>
        <row r="9006">
          <cell r="B9006">
            <v>36221</v>
          </cell>
          <cell r="C9006" t="str">
            <v>ODISEA</v>
          </cell>
          <cell r="D9006" t="str">
            <v>SY-36221-BM</v>
          </cell>
          <cell r="E9006" t="str">
            <v>DELMAR DELMAR CORREA ROJAS</v>
          </cell>
          <cell r="F9006" t="str">
            <v>ARTESANAL</v>
          </cell>
        </row>
        <row r="9007">
          <cell r="B9007">
            <v>36222</v>
          </cell>
          <cell r="C9007" t="str">
            <v>MI JULIA</v>
          </cell>
          <cell r="D9007" t="str">
            <v>SY-36222-CM</v>
          </cell>
          <cell r="E9007" t="str">
            <v>FIESTAS FIESTAS CARMEN</v>
          </cell>
          <cell r="F9007" t="str">
            <v>ARTESANAL</v>
          </cell>
        </row>
        <row r="9008">
          <cell r="B9008">
            <v>36255</v>
          </cell>
          <cell r="C9008" t="str">
            <v>KENETH</v>
          </cell>
          <cell r="D9008" t="str">
            <v>CO-36255-BM</v>
          </cell>
          <cell r="E9008" t="str">
            <v>LIBERATO CRISTOBAL JAVIER JAIME</v>
          </cell>
          <cell r="F9008" t="str">
            <v>DECRETO LEGISLATIVO Nº1273</v>
          </cell>
        </row>
        <row r="9009">
          <cell r="B9009">
            <v>36256</v>
          </cell>
          <cell r="C9009" t="str">
            <v>MARANATHA</v>
          </cell>
          <cell r="D9009" t="str">
            <v>CO-36256-CM</v>
          </cell>
          <cell r="E9009" t="str">
            <v>ECHE AMAYA JOSE ALBINO</v>
          </cell>
          <cell r="F9009" t="str">
            <v>ARTESANAL</v>
          </cell>
        </row>
        <row r="9010">
          <cell r="B9010">
            <v>36257</v>
          </cell>
          <cell r="C9010" t="str">
            <v>MI MILAGRITOS</v>
          </cell>
          <cell r="D9010" t="str">
            <v>PL-36257-CM</v>
          </cell>
          <cell r="E9010" t="str">
            <v>ARROYO BERNAL ANGEL CESAR ;SANTISTEBAN HUAMANCHUMO JULIANA NOEMI</v>
          </cell>
          <cell r="F9010" t="str">
            <v>ARTESANAL</v>
          </cell>
        </row>
        <row r="9011">
          <cell r="B9011">
            <v>36258</v>
          </cell>
          <cell r="C9011" t="str">
            <v>VIRGEN DE LAS MERCEDES</v>
          </cell>
          <cell r="D9011" t="str">
            <v>PL-36258-CM</v>
          </cell>
          <cell r="E9011" t="str">
            <v>SANTAMARIA QUEREBALU FLOR MARIA</v>
          </cell>
          <cell r="F9011" t="str">
            <v>ARTESANAL</v>
          </cell>
        </row>
        <row r="9012">
          <cell r="B9012">
            <v>36260</v>
          </cell>
          <cell r="C9012" t="str">
            <v>SAN ANTONIO</v>
          </cell>
          <cell r="D9012" t="str">
            <v>PL-36260-BM</v>
          </cell>
          <cell r="E9012" t="str">
            <v>HUAMANCHUMO SIPION JOSE BERNARDO</v>
          </cell>
          <cell r="F9012" t="str">
            <v>ARTESANAL</v>
          </cell>
        </row>
        <row r="9013">
          <cell r="B9013">
            <v>36274</v>
          </cell>
          <cell r="C9013" t="str">
            <v>LEY LEO 3</v>
          </cell>
          <cell r="D9013" t="str">
            <v>SE-36274-BM</v>
          </cell>
          <cell r="E9013" t="str">
            <v>MILLA MARTINEZ CARLOS ALBERTO</v>
          </cell>
          <cell r="F9013" t="str">
            <v>DECRETO LEGISLATIVO Nº1273</v>
          </cell>
        </row>
        <row r="9014">
          <cell r="B9014">
            <v>36276</v>
          </cell>
          <cell r="C9014" t="str">
            <v>EL ASTRO</v>
          </cell>
          <cell r="D9014" t="str">
            <v>ZS-36276-BM</v>
          </cell>
          <cell r="E9014" t="str">
            <v>GARCIA GARCIA ONELIO</v>
          </cell>
          <cell r="F9014" t="str">
            <v>DECRETO LEGISLATIVO Nº1273</v>
          </cell>
        </row>
        <row r="9015">
          <cell r="B9015">
            <v>36280</v>
          </cell>
          <cell r="C9015" t="str">
            <v>TAISHA</v>
          </cell>
          <cell r="D9015" t="str">
            <v>TA-36280-BM</v>
          </cell>
          <cell r="E9015" t="str">
            <v>AYON SALDARRIAGA LIZARDO MIGUEL</v>
          </cell>
          <cell r="F9015" t="str">
            <v>ARTESANAL</v>
          </cell>
        </row>
        <row r="9016">
          <cell r="B9016">
            <v>36282</v>
          </cell>
          <cell r="C9016" t="str">
            <v>MI CESAR</v>
          </cell>
          <cell r="D9016" t="str">
            <v>TA-36282-BM</v>
          </cell>
          <cell r="E9016" t="str">
            <v>LLENQUE PUESCAS MARITZA JANE</v>
          </cell>
          <cell r="F9016" t="str">
            <v>ARTESANAL</v>
          </cell>
        </row>
        <row r="9017">
          <cell r="B9017">
            <v>36283</v>
          </cell>
          <cell r="C9017" t="str">
            <v>KATHERINE</v>
          </cell>
          <cell r="D9017" t="str">
            <v>TA-36283-BM</v>
          </cell>
          <cell r="E9017" t="str">
            <v>LLENQUE FIESTAS JOSE RUBEN ;QUEREBALU GONZALES JUANA</v>
          </cell>
          <cell r="F9017" t="str">
            <v>ARTESANAL</v>
          </cell>
        </row>
        <row r="9018">
          <cell r="B9018">
            <v>36284</v>
          </cell>
          <cell r="C9018" t="str">
            <v>PABLITO I</v>
          </cell>
          <cell r="D9018" t="str">
            <v>TA-36284-BM</v>
          </cell>
          <cell r="E9018" t="str">
            <v>LLENQUE PUESCAS MARITZA JANE</v>
          </cell>
          <cell r="F9018" t="str">
            <v>ARTESANAL</v>
          </cell>
        </row>
        <row r="9019">
          <cell r="B9019">
            <v>36285</v>
          </cell>
          <cell r="C9019" t="str">
            <v>SPRE CON LA LUZ DE CRISTO</v>
          </cell>
          <cell r="D9019" t="str">
            <v>TA-36285-BM</v>
          </cell>
          <cell r="E9019" t="str">
            <v>PURIZACA ECHE JAIME</v>
          </cell>
          <cell r="F9019" t="str">
            <v>DS. 006-2016-PRODUCE</v>
          </cell>
        </row>
        <row r="9020">
          <cell r="B9020">
            <v>36351</v>
          </cell>
          <cell r="C9020" t="str">
            <v>MI PAOLA II</v>
          </cell>
          <cell r="D9020" t="str">
            <v>CO-36351-BM</v>
          </cell>
          <cell r="E9020" t="str">
            <v>RAYA FENANDEZ DE CAYCHO TULA AURORA ;VITE CHUNGA MANUEL VALERIO</v>
          </cell>
          <cell r="F9020" t="str">
            <v>ARTESANAL</v>
          </cell>
        </row>
        <row r="9021">
          <cell r="B9021">
            <v>36352</v>
          </cell>
          <cell r="C9021" t="str">
            <v>JESUS EMANUEL I</v>
          </cell>
          <cell r="D9021" t="str">
            <v>PT-36352-BM</v>
          </cell>
          <cell r="E9021" t="str">
            <v>MANRIQUE RODRIGUEZ BENICIO VICTOR</v>
          </cell>
          <cell r="F9021" t="str">
            <v>ARTESANAL</v>
          </cell>
        </row>
        <row r="9022">
          <cell r="B9022">
            <v>36354</v>
          </cell>
          <cell r="C9022" t="str">
            <v>SAN PEDRO</v>
          </cell>
          <cell r="D9022" t="str">
            <v>TA-36354-BM</v>
          </cell>
          <cell r="E9022" t="str">
            <v>GALAN PAIBA ADELAIDA ;PERICHE GALAN JOSE CLAUDIO ;PERICHE GALAN ROBERTO MANUEL ;PERICHE MARTINEZ CRECENCIO</v>
          </cell>
          <cell r="F9022" t="str">
            <v>DECRETO LEGISLATIVO Nº1273</v>
          </cell>
        </row>
        <row r="9023">
          <cell r="B9023">
            <v>36356</v>
          </cell>
          <cell r="C9023" t="str">
            <v>ETHAN AYMAR</v>
          </cell>
          <cell r="D9023" t="str">
            <v>TA-36356-BM</v>
          </cell>
          <cell r="E9023" t="str">
            <v>CHAPILLIQUEN ARRIETA CARLOS MANUEL</v>
          </cell>
          <cell r="F9023" t="str">
            <v>DECRETO LEGISLATIVO Nº1273</v>
          </cell>
        </row>
        <row r="9024">
          <cell r="B9024">
            <v>36377</v>
          </cell>
          <cell r="C9024" t="str">
            <v>EL SALVADOR</v>
          </cell>
          <cell r="D9024" t="str">
            <v>TA-36377-BM</v>
          </cell>
          <cell r="E9024" t="str">
            <v>ECHE PANTA COSME</v>
          </cell>
          <cell r="F9024" t="str">
            <v>DECRETO LEGISLATIVO Nº1273</v>
          </cell>
        </row>
        <row r="9025">
          <cell r="B9025">
            <v>36391</v>
          </cell>
          <cell r="C9025" t="str">
            <v>JESUS ES MI PASTOR</v>
          </cell>
          <cell r="D9025" t="str">
            <v>TA-36391-BM</v>
          </cell>
          <cell r="E9025" t="str">
            <v>QUEREVALU PERICHE JESUS PASTOR</v>
          </cell>
          <cell r="F9025" t="str">
            <v>ARTESANAL</v>
          </cell>
        </row>
        <row r="9026">
          <cell r="B9026">
            <v>36394</v>
          </cell>
          <cell r="C9026" t="str">
            <v>MILAGROSO CAUTIVO</v>
          </cell>
          <cell r="D9026" t="str">
            <v>TA-36394-BM</v>
          </cell>
          <cell r="E9026" t="str">
            <v>TUME FIESTAS ELMAN ERNESTO</v>
          </cell>
          <cell r="F9026" t="str">
            <v>DECRETO LEGISLATIVO Nº1273</v>
          </cell>
        </row>
        <row r="9027">
          <cell r="B9027">
            <v>36398</v>
          </cell>
          <cell r="C9027" t="str">
            <v>LUIS MARCIAL</v>
          </cell>
          <cell r="D9027" t="str">
            <v>TA-36398-BM</v>
          </cell>
          <cell r="E9027" t="str">
            <v>CHUNGA COBE?S LUIS ALBERTO</v>
          </cell>
          <cell r="F9027" t="str">
            <v>ARTESANAL</v>
          </cell>
        </row>
        <row r="9028">
          <cell r="B9028">
            <v>36402</v>
          </cell>
          <cell r="C9028" t="str">
            <v>MI UNICO DIOS JEHOVA</v>
          </cell>
          <cell r="D9028" t="str">
            <v>TA-36402-BM</v>
          </cell>
          <cell r="E9028" t="str">
            <v>FLORES FLORES JOSE CARLOS</v>
          </cell>
          <cell r="F9028" t="str">
            <v>ARTESANAL</v>
          </cell>
        </row>
        <row r="9029">
          <cell r="B9029">
            <v>36407</v>
          </cell>
          <cell r="C9029" t="str">
            <v>JOSE LUIS</v>
          </cell>
          <cell r="D9029" t="str">
            <v>TA-36407-BM</v>
          </cell>
          <cell r="E9029" t="str">
            <v>JACINTO SANTAMARIA LUIS MIGUEL ;JACINTO SANTAMARIA MELCHORA ISABEL</v>
          </cell>
          <cell r="F9029" t="str">
            <v>ARTESANAL</v>
          </cell>
        </row>
        <row r="9030">
          <cell r="B9030">
            <v>36421</v>
          </cell>
          <cell r="C9030" t="str">
            <v>JADER I</v>
          </cell>
          <cell r="D9030" t="str">
            <v>CE-36421-CM</v>
          </cell>
          <cell r="E9030" t="str">
            <v>VILLARREAL ZAVALETA ERODITA FREDESVINDA</v>
          </cell>
          <cell r="F9030" t="str">
            <v>ARTESANAL</v>
          </cell>
        </row>
        <row r="9031">
          <cell r="B9031">
            <v>36422</v>
          </cell>
          <cell r="C9031" t="str">
            <v>MALAGA 1</v>
          </cell>
          <cell r="D9031" t="str">
            <v>CO-36422-PM</v>
          </cell>
          <cell r="E9031" t="str">
            <v>PESQUERA MAJAT S.A.C.</v>
          </cell>
          <cell r="F9031" t="str">
            <v>DECRETO LEY Nº25977</v>
          </cell>
        </row>
        <row r="9032">
          <cell r="B9032">
            <v>36424</v>
          </cell>
          <cell r="C9032" t="str">
            <v>MI SASKIA</v>
          </cell>
          <cell r="D9032" t="str">
            <v>ZS-36424-BM</v>
          </cell>
          <cell r="E9032" t="str">
            <v>LARA TINEO ELVA FANY ;MORENO LOPEZ JOSE REDY</v>
          </cell>
          <cell r="F9032" t="str">
            <v>DECRETO LEGISLATIVO Nº1273</v>
          </cell>
        </row>
        <row r="9033">
          <cell r="B9033">
            <v>36428</v>
          </cell>
          <cell r="C9033" t="str">
            <v>MARIA LUISA</v>
          </cell>
          <cell r="D9033" t="str">
            <v>CE-36428-CM</v>
          </cell>
          <cell r="E9033" t="str">
            <v>LLENQUE PUESCAS HENRY SEBASTIAN ;LLENQUE PUESCAS JORGE LUIS ;LLENQUE PUESCAS WILFREDO JOVANNY</v>
          </cell>
          <cell r="F9033" t="str">
            <v>ARTESANAL</v>
          </cell>
        </row>
        <row r="9034">
          <cell r="B9034">
            <v>36430</v>
          </cell>
          <cell r="C9034" t="str">
            <v>MARIA ISABEL II</v>
          </cell>
          <cell r="D9034" t="str">
            <v>CE-36430-CM</v>
          </cell>
          <cell r="E9034" t="str">
            <v>CORREA ABAD ANIBAR</v>
          </cell>
          <cell r="F9034" t="str">
            <v>ARTESANAL</v>
          </cell>
        </row>
        <row r="9035">
          <cell r="B9035">
            <v>36442</v>
          </cell>
          <cell r="C9035" t="str">
            <v>CRISTO REY</v>
          </cell>
          <cell r="D9035" t="str">
            <v>PT-36442-BM</v>
          </cell>
          <cell r="E9035" t="str">
            <v>QUEREVALU QUEREVALU ANTONIO</v>
          </cell>
          <cell r="F9035" t="str">
            <v>ARTESANAL</v>
          </cell>
        </row>
        <row r="9036">
          <cell r="B9036">
            <v>36444</v>
          </cell>
          <cell r="C9036" t="str">
            <v>LINDA MERCEDES</v>
          </cell>
          <cell r="D9036" t="str">
            <v>PT-36444-BM</v>
          </cell>
          <cell r="E9036" t="str">
            <v>QUEREVALU PUESCAS TIMOTEO</v>
          </cell>
          <cell r="F9036" t="str">
            <v>ARTESANAL</v>
          </cell>
        </row>
        <row r="9037">
          <cell r="B9037">
            <v>36447</v>
          </cell>
          <cell r="C9037" t="str">
            <v>DIOS TE GUIE</v>
          </cell>
          <cell r="D9037" t="str">
            <v>PT-36447-BM</v>
          </cell>
          <cell r="E9037" t="str">
            <v>QUEREVALU PAZO SANTOS MARTIN</v>
          </cell>
          <cell r="F9037" t="str">
            <v>DS. 006-2016-PRODUCE</v>
          </cell>
        </row>
        <row r="9038">
          <cell r="B9038">
            <v>36451</v>
          </cell>
          <cell r="C9038" t="str">
            <v>LUZ ISABEL</v>
          </cell>
          <cell r="D9038" t="str">
            <v>PT-36451-BM</v>
          </cell>
          <cell r="E9038" t="str">
            <v>NUNURA QUEREVALU LUIS GERMAN ;QUEREVALU CHAPILLIQUEN FLOR DE MARIA</v>
          </cell>
          <cell r="F9038" t="str">
            <v>DECRETO LEGISLATIVO Nº1273</v>
          </cell>
        </row>
        <row r="9039">
          <cell r="B9039">
            <v>36455</v>
          </cell>
          <cell r="C9039" t="str">
            <v>LEONOR I</v>
          </cell>
          <cell r="D9039" t="str">
            <v>PT-36455-BM</v>
          </cell>
          <cell r="E9039" t="str">
            <v>ROSALES OLIVEROS JUDITH PATRICIA</v>
          </cell>
          <cell r="F9039" t="str">
            <v>DECRETO LEGISLATIVO Nº1273</v>
          </cell>
        </row>
        <row r="9040">
          <cell r="B9040">
            <v>36462</v>
          </cell>
          <cell r="C9040" t="str">
            <v>QUELY</v>
          </cell>
          <cell r="D9040" t="str">
            <v>PT-36462-BM</v>
          </cell>
          <cell r="E9040" t="str">
            <v>PRADO PAIVA QUELINA DEL PILAR</v>
          </cell>
          <cell r="F9040" t="str">
            <v>DECRETO LEGISLATIVO Nº1273</v>
          </cell>
        </row>
        <row r="9041">
          <cell r="B9041">
            <v>36467</v>
          </cell>
          <cell r="C9041" t="str">
            <v>ISABEL</v>
          </cell>
          <cell r="D9041" t="str">
            <v>PT-36467-BM</v>
          </cell>
          <cell r="E9041" t="str">
            <v>FIESTAS GUTIERREZ JUAN DE DIOS</v>
          </cell>
          <cell r="F9041" t="str">
            <v>ARTESANAL</v>
          </cell>
        </row>
        <row r="9042">
          <cell r="B9042">
            <v>36469</v>
          </cell>
          <cell r="C9042" t="str">
            <v>GANIMIDES II</v>
          </cell>
          <cell r="D9042" t="str">
            <v>PT-36469-BM</v>
          </cell>
          <cell r="E9042" t="str">
            <v>SANCHEZ MAGUI? JOSE ALEXANDRO</v>
          </cell>
          <cell r="F9042" t="str">
            <v>ARTESANAL</v>
          </cell>
        </row>
        <row r="9043">
          <cell r="B9043">
            <v>36471</v>
          </cell>
          <cell r="C9043" t="str">
            <v>GUISELLA</v>
          </cell>
          <cell r="D9043" t="str">
            <v>PT-36471-BM</v>
          </cell>
          <cell r="E9043" t="str">
            <v>MARTINEZ MONTERO LUIS ALBERTO</v>
          </cell>
          <cell r="F9043" t="str">
            <v>ARTESANAL</v>
          </cell>
        </row>
        <row r="9044">
          <cell r="B9044">
            <v>36472</v>
          </cell>
          <cell r="C9044" t="str">
            <v>MI JUAN CARLOS</v>
          </cell>
          <cell r="D9044" t="str">
            <v>PT-36472-BM</v>
          </cell>
          <cell r="E9044" t="str">
            <v>RONCAL OLORTEGUI MAURO DOMINICO</v>
          </cell>
          <cell r="F9044" t="str">
            <v>ARTESANAL</v>
          </cell>
        </row>
        <row r="9045">
          <cell r="B9045">
            <v>36482</v>
          </cell>
          <cell r="C9045" t="str">
            <v>JOSELIN Y OMAR</v>
          </cell>
          <cell r="D9045" t="str">
            <v>PS-36482-BM</v>
          </cell>
          <cell r="E9045" t="str">
            <v>MENDEZ JULCA JORGE ERNESTO</v>
          </cell>
          <cell r="F9045" t="str">
            <v>DECRETO LEGISLATIVO Nº1273</v>
          </cell>
        </row>
        <row r="9046">
          <cell r="B9046">
            <v>36486</v>
          </cell>
          <cell r="C9046" t="str">
            <v>LUCERO II</v>
          </cell>
          <cell r="D9046" t="str">
            <v>PT-36486-BM</v>
          </cell>
          <cell r="E9046" t="str">
            <v>RONCAL ESPINOZA SAUL DEMETRIO</v>
          </cell>
          <cell r="F9046" t="str">
            <v>ARTESANAL</v>
          </cell>
        </row>
        <row r="9047">
          <cell r="B9047">
            <v>36487</v>
          </cell>
          <cell r="C9047" t="str">
            <v>BRITANIO IV</v>
          </cell>
          <cell r="D9047" t="str">
            <v>PT-36487-BM</v>
          </cell>
          <cell r="E9047" t="str">
            <v>MARTINEZ CHUNGA MERCEDES</v>
          </cell>
          <cell r="F9047" t="str">
            <v>ARTESANAL</v>
          </cell>
        </row>
        <row r="9048">
          <cell r="B9048">
            <v>36489</v>
          </cell>
          <cell r="C9048" t="str">
            <v>JEHOVA JIREH</v>
          </cell>
          <cell r="D9048" t="str">
            <v>CE-36489-PM</v>
          </cell>
          <cell r="E9048" t="str">
            <v>PESQUERA JEHOVA PROVEERA S.A.C.</v>
          </cell>
          <cell r="F9048" t="str">
            <v>LEY Nº26920</v>
          </cell>
        </row>
        <row r="9049">
          <cell r="B9049">
            <v>36503</v>
          </cell>
          <cell r="C9049" t="str">
            <v>LA PINTA II</v>
          </cell>
          <cell r="D9049" t="str">
            <v>CE-36503-BM</v>
          </cell>
          <cell r="E9049" t="str">
            <v>PAREDES PONTE MARISOL ROCIO</v>
          </cell>
          <cell r="F9049" t="str">
            <v>DECRETO LEGISLATIVO Nº1273</v>
          </cell>
        </row>
        <row r="9050">
          <cell r="B9050">
            <v>36504</v>
          </cell>
          <cell r="C9050" t="str">
            <v>G MANUEL</v>
          </cell>
          <cell r="D9050" t="str">
            <v>CE-36504-BM</v>
          </cell>
          <cell r="E9050" t="str">
            <v>PALACIOS HUAMANCHUMO REYNALDO SANDRO</v>
          </cell>
          <cell r="F9050" t="str">
            <v>DECRETO LEGISLATIVO Nº1273</v>
          </cell>
        </row>
        <row r="9051">
          <cell r="B9051">
            <v>36506</v>
          </cell>
          <cell r="C9051" t="str">
            <v>CARIBE II</v>
          </cell>
          <cell r="D9051" t="str">
            <v>CE-36506-BM</v>
          </cell>
          <cell r="E9051" t="str">
            <v>SILVA VILLANUEVA JORGE LUIS</v>
          </cell>
          <cell r="F9051" t="str">
            <v>ARTESANAL</v>
          </cell>
        </row>
        <row r="9052">
          <cell r="B9052">
            <v>36507</v>
          </cell>
          <cell r="C9052" t="str">
            <v>KAREN I</v>
          </cell>
          <cell r="D9052" t="str">
            <v>CE-36507-BM</v>
          </cell>
          <cell r="E9052" t="str">
            <v>MACALOPU MENA JUAN EUSEBIO</v>
          </cell>
          <cell r="F9052" t="str">
            <v>DECRETO LEGISLATIVO Nº1273</v>
          </cell>
        </row>
        <row r="9053">
          <cell r="B9053">
            <v>36508</v>
          </cell>
          <cell r="C9053" t="str">
            <v>ANGELA</v>
          </cell>
          <cell r="D9053" t="str">
            <v>CE-36508-BM</v>
          </cell>
          <cell r="E9053" t="str">
            <v>FLORES RAMIREZ JORGE ANTONIO</v>
          </cell>
          <cell r="F9053" t="str">
            <v>ARTESANAL</v>
          </cell>
        </row>
        <row r="9054">
          <cell r="B9054">
            <v>36512</v>
          </cell>
          <cell r="C9054" t="str">
            <v>GIORTERE</v>
          </cell>
          <cell r="D9054" t="str">
            <v>ZS-36512-BM</v>
          </cell>
          <cell r="E9054" t="str">
            <v>GARCES ACU? ROLANDO</v>
          </cell>
          <cell r="F9054" t="str">
            <v>ARTESANAL</v>
          </cell>
        </row>
        <row r="9055">
          <cell r="B9055">
            <v>36513</v>
          </cell>
          <cell r="C9055" t="str">
            <v>CERRITO LINDO</v>
          </cell>
          <cell r="D9055" t="str">
            <v>ZS-36513-BM</v>
          </cell>
          <cell r="E9055" t="str">
            <v>MONTOYA ALVARADO RICARDO ARTURO</v>
          </cell>
          <cell r="F9055" t="str">
            <v>DECRETO LEGISLATIVO Nº1273</v>
          </cell>
        </row>
        <row r="9056">
          <cell r="B9056">
            <v>36520</v>
          </cell>
          <cell r="C9056" t="str">
            <v>DON PABLITO</v>
          </cell>
          <cell r="D9056" t="str">
            <v>ZS-36520-BM</v>
          </cell>
          <cell r="E9056" t="str">
            <v>QUEREVALU TUME MARTIN</v>
          </cell>
          <cell r="F9056" t="str">
            <v>DECRETO LEGISLATIVO Nº1273</v>
          </cell>
        </row>
        <row r="9057">
          <cell r="B9057">
            <v>36521</v>
          </cell>
          <cell r="C9057" t="str">
            <v>DIVINO CAUTIVO</v>
          </cell>
          <cell r="D9057" t="str">
            <v>ZS-36521-BM</v>
          </cell>
          <cell r="E9057" t="str">
            <v>MORQUENCHO CARRILLO MANUEL LUIS</v>
          </cell>
          <cell r="F9057" t="str">
            <v>DECRETO LEGISLATIVO Nº1273</v>
          </cell>
        </row>
        <row r="9058">
          <cell r="B9058">
            <v>36523</v>
          </cell>
          <cell r="C9058" t="str">
            <v>MI PRINCESA</v>
          </cell>
          <cell r="D9058" t="str">
            <v>ZS-36523-BM</v>
          </cell>
          <cell r="E9058" t="str">
            <v>NOEL RUIZ ABEL FRANCIS</v>
          </cell>
          <cell r="F9058" t="str">
            <v>DECRETO LEGISLATIVO Nº1273</v>
          </cell>
        </row>
        <row r="9059">
          <cell r="B9059">
            <v>36526</v>
          </cell>
          <cell r="C9059" t="str">
            <v>GRACIA DIVINA</v>
          </cell>
          <cell r="D9059" t="str">
            <v>CE-36526-BM</v>
          </cell>
          <cell r="E9059" t="str">
            <v>ARTEAGA TEODORO JOSE MANUEL</v>
          </cell>
          <cell r="F9059" t="str">
            <v>ARTESANAL</v>
          </cell>
        </row>
        <row r="9060">
          <cell r="B9060">
            <v>36528</v>
          </cell>
          <cell r="C9060" t="str">
            <v>DIOS Y MI GREISSY</v>
          </cell>
          <cell r="D9060" t="str">
            <v>CE-36528-BM</v>
          </cell>
          <cell r="E9060" t="str">
            <v>DEL BUSTO CESPEDES GUSTAVO ;DEL BUSTO CESPEDES GUSTAVO</v>
          </cell>
          <cell r="F9060" t="str">
            <v>DECRETO LEGISLATIVO Nº1273</v>
          </cell>
        </row>
        <row r="9061">
          <cell r="B9061">
            <v>36530</v>
          </cell>
          <cell r="C9061" t="str">
            <v>JJ II</v>
          </cell>
          <cell r="D9061" t="str">
            <v>CE-36530-BM</v>
          </cell>
          <cell r="E9061" t="str">
            <v>BERMUDEZ MORALES JOSE ANTONIO</v>
          </cell>
          <cell r="F9061" t="str">
            <v>ARTESANAL</v>
          </cell>
        </row>
        <row r="9062">
          <cell r="B9062">
            <v>36533</v>
          </cell>
          <cell r="C9062" t="str">
            <v>MI RUBI I</v>
          </cell>
          <cell r="D9062" t="str">
            <v>CE-36533-BM</v>
          </cell>
          <cell r="E9062" t="str">
            <v>REYES RUBIO ZORINA MILAGROS</v>
          </cell>
          <cell r="F9062" t="str">
            <v>ARTESANAL</v>
          </cell>
        </row>
        <row r="9063">
          <cell r="B9063">
            <v>36536</v>
          </cell>
          <cell r="C9063" t="str">
            <v>RAUL ORLANDO 1</v>
          </cell>
          <cell r="D9063" t="str">
            <v>CE-36536-BM</v>
          </cell>
          <cell r="E9063" t="str">
            <v>FRANCO MATTOS GENARO</v>
          </cell>
          <cell r="F9063" t="str">
            <v>DECRETO LEGISLATIVO Nº1273</v>
          </cell>
        </row>
        <row r="9064">
          <cell r="B9064">
            <v>36538</v>
          </cell>
          <cell r="C9064" t="str">
            <v>TIBURON 7</v>
          </cell>
          <cell r="D9064" t="str">
            <v>CE-36538-BM</v>
          </cell>
          <cell r="E9064" t="str">
            <v>LEZMA RIOS PETER HARRISON</v>
          </cell>
          <cell r="F9064" t="str">
            <v>DECRETO LEGISLATIVO Nº1273</v>
          </cell>
        </row>
        <row r="9065">
          <cell r="B9065">
            <v>36539</v>
          </cell>
          <cell r="C9065" t="str">
            <v>SIERVO DE DIOS</v>
          </cell>
          <cell r="D9065" t="str">
            <v>CE-36539-CM</v>
          </cell>
          <cell r="E9065" t="str">
            <v>GALAN GALAN RENZO JAIR</v>
          </cell>
          <cell r="F9065" t="str">
            <v>ARTESANAL</v>
          </cell>
        </row>
        <row r="9066">
          <cell r="B9066">
            <v>36541</v>
          </cell>
          <cell r="C9066" t="str">
            <v>FRANK</v>
          </cell>
          <cell r="D9066" t="str">
            <v>ZS-36541-BM</v>
          </cell>
          <cell r="E9066" t="str">
            <v>AMAYA CURO EDMUNDO MARCELINO</v>
          </cell>
          <cell r="F9066" t="str">
            <v>DECRETO LEGISLATIVO Nº1273</v>
          </cell>
        </row>
        <row r="9067">
          <cell r="B9067">
            <v>36574</v>
          </cell>
          <cell r="C9067" t="str">
            <v>SAN PABLO</v>
          </cell>
          <cell r="D9067" t="str">
            <v>ZS-36574-BM</v>
          </cell>
          <cell r="E9067" t="str">
            <v>GAMBOA VALENCIA SEGUNDO IGNACIO</v>
          </cell>
          <cell r="F9067" t="str">
            <v>DECRETO LEGISLATIVO Nº1273</v>
          </cell>
        </row>
        <row r="9068">
          <cell r="B9068">
            <v>36591</v>
          </cell>
          <cell r="C9068" t="str">
            <v>ARCA LOCOXTIP</v>
          </cell>
          <cell r="D9068" t="str">
            <v>PT-36591-CM</v>
          </cell>
          <cell r="E9068" t="str">
            <v>LIRA CHACHAYMA SILVIA ROSARIO</v>
          </cell>
          <cell r="F9068" t="str">
            <v>ARTESANAL</v>
          </cell>
        </row>
        <row r="9069">
          <cell r="B9069">
            <v>36600</v>
          </cell>
          <cell r="C9069" t="str">
            <v>VICTORIA</v>
          </cell>
          <cell r="D9069" t="str">
            <v>PL-36600-CM</v>
          </cell>
          <cell r="E9069" t="str">
            <v>GALAN GALAN VICTOR ROLANDO</v>
          </cell>
          <cell r="F9069" t="str">
            <v>ARTESANAL</v>
          </cell>
        </row>
        <row r="9070">
          <cell r="B9070">
            <v>36647</v>
          </cell>
          <cell r="C9070" t="str">
            <v>FELIX Y GISELA</v>
          </cell>
          <cell r="D9070" t="str">
            <v>ZS-36647-BM</v>
          </cell>
          <cell r="E9070" t="str">
            <v>ALDANA TUME FELIX</v>
          </cell>
          <cell r="F9070" t="str">
            <v>DECRETO LEGISLATIVO Nº1273</v>
          </cell>
        </row>
        <row r="9071">
          <cell r="B9071">
            <v>36649</v>
          </cell>
          <cell r="C9071" t="str">
            <v>SE?R DE CHOCAN</v>
          </cell>
          <cell r="D9071" t="str">
            <v>ZS-36649-BM</v>
          </cell>
          <cell r="E9071" t="str">
            <v>CAMPOVERDE CHUMACERO SANTOS ALBERTO ;CISNEROS ORDINOLA LUISA ENELDA</v>
          </cell>
          <cell r="F9071" t="str">
            <v>DECRETO LEGISLATIVO Nº1273</v>
          </cell>
        </row>
        <row r="9072">
          <cell r="B9072">
            <v>36650</v>
          </cell>
          <cell r="C9072" t="str">
            <v>JHORDY</v>
          </cell>
          <cell r="D9072" t="str">
            <v>ZS-36650-BM</v>
          </cell>
          <cell r="E9072" t="str">
            <v>HERRERA SANCHEZ EBER</v>
          </cell>
          <cell r="F9072" t="str">
            <v>DECRETO LEGISLATIVO Nº1273</v>
          </cell>
        </row>
        <row r="9073">
          <cell r="B9073">
            <v>36652</v>
          </cell>
          <cell r="C9073" t="str">
            <v>JOSE ABEL</v>
          </cell>
          <cell r="D9073" t="str">
            <v>PT-36652-BM</v>
          </cell>
          <cell r="E9073" t="str">
            <v>PANTA MORALES JOS?ABELARDO</v>
          </cell>
          <cell r="F9073" t="str">
            <v>ARTESANAL</v>
          </cell>
        </row>
        <row r="9074">
          <cell r="B9074">
            <v>36653</v>
          </cell>
          <cell r="C9074" t="str">
            <v>ALERTA</v>
          </cell>
          <cell r="D9074" t="str">
            <v>CO-36653-BM</v>
          </cell>
          <cell r="E9074" t="str">
            <v>ESPINO ROSAS GUILLERMO JOSYMAR</v>
          </cell>
          <cell r="F9074" t="str">
            <v>ARTESANAL</v>
          </cell>
        </row>
        <row r="9075">
          <cell r="B9075">
            <v>36672</v>
          </cell>
          <cell r="C9075" t="str">
            <v>BENDICION DE DIOS 7</v>
          </cell>
          <cell r="D9075" t="str">
            <v>PL-36672-BM</v>
          </cell>
          <cell r="E9075" t="str">
            <v>CHERO MILLONES JOSE NICOLAS</v>
          </cell>
          <cell r="F9075" t="str">
            <v>ARTESANAL</v>
          </cell>
        </row>
        <row r="9076">
          <cell r="B9076">
            <v>36677</v>
          </cell>
          <cell r="C9076" t="str">
            <v>BENDICION DE DIOS 6</v>
          </cell>
          <cell r="D9076" t="str">
            <v>PL-36677-BM</v>
          </cell>
          <cell r="E9076" t="str">
            <v>BALLENA AYASTA ROSSANA ;CHERO MILLONES JOSE NICOLAS</v>
          </cell>
          <cell r="F9076" t="str">
            <v>ARTESANAL</v>
          </cell>
        </row>
        <row r="9077">
          <cell r="B9077">
            <v>36686</v>
          </cell>
          <cell r="C9077" t="str">
            <v>DIOS ES AMOR</v>
          </cell>
          <cell r="D9077" t="str">
            <v>PT-36686-BM</v>
          </cell>
          <cell r="E9077" t="str">
            <v>GOLDIN SOTOMAYOR ANDRES</v>
          </cell>
          <cell r="F9077" t="str">
            <v>DECRETO LEGISLATIVO Nº1273</v>
          </cell>
        </row>
        <row r="9078">
          <cell r="B9078">
            <v>36687</v>
          </cell>
          <cell r="C9078" t="str">
            <v>MARIA ROSA</v>
          </cell>
          <cell r="D9078" t="str">
            <v>PL-36687-BM</v>
          </cell>
          <cell r="E9078" t="str">
            <v>AGUILAR CALDERON ELADIO MOISES ;CHAVEZ CASTELLANOS PATRICIA SUSANA</v>
          </cell>
          <cell r="F9078" t="str">
            <v>DECRETO LEGISLATIVO Nº1273</v>
          </cell>
        </row>
        <row r="9079">
          <cell r="B9079">
            <v>36689</v>
          </cell>
          <cell r="C9079" t="str">
            <v>LEONAR Y LEONEL</v>
          </cell>
          <cell r="D9079" t="str">
            <v>PL-36689-BM</v>
          </cell>
          <cell r="E9079" t="str">
            <v>PIZARRO CHIMA JUAN ANTONIO</v>
          </cell>
          <cell r="F9079" t="str">
            <v>DECRETO LEGISLATIVO Nº1273</v>
          </cell>
        </row>
        <row r="9080">
          <cell r="B9080">
            <v>36693</v>
          </cell>
          <cell r="C9080" t="str">
            <v>RENZO DAVID</v>
          </cell>
          <cell r="D9080" t="str">
            <v>PT-36693-BM</v>
          </cell>
          <cell r="E9080" t="str">
            <v>TARIFE? GUARDADO FRANK PAUL</v>
          </cell>
          <cell r="F9080" t="str">
            <v>DECRETO LEGISLATIVO Nº1273</v>
          </cell>
        </row>
        <row r="9081">
          <cell r="B9081">
            <v>36694</v>
          </cell>
          <cell r="C9081" t="str">
            <v>PAZ Y AMOR 2</v>
          </cell>
          <cell r="D9081" t="str">
            <v>PL-36694-BM</v>
          </cell>
          <cell r="E9081" t="str">
            <v>BANCES LLENQUE GILMER RICARDO ;BANCES LLENQUE MANUEL ROBERT ;BANCES LLENQUE RICARDO MANUEL</v>
          </cell>
          <cell r="F9081" t="str">
            <v>ARTESANAL</v>
          </cell>
        </row>
        <row r="9082">
          <cell r="B9082">
            <v>36696</v>
          </cell>
          <cell r="C9082" t="str">
            <v>JESUS ES MI PASTOR</v>
          </cell>
          <cell r="D9082" t="str">
            <v>PL-36696-BM</v>
          </cell>
          <cell r="E9082" t="str">
            <v>TEJADA CHAPO?N JOSE LUCIANO</v>
          </cell>
          <cell r="F9082" t="str">
            <v>ARTESANAL</v>
          </cell>
        </row>
        <row r="9083">
          <cell r="B9083">
            <v>36700</v>
          </cell>
          <cell r="C9083" t="str">
            <v>MI TONY</v>
          </cell>
          <cell r="D9083" t="str">
            <v>PL-36700-BM</v>
          </cell>
          <cell r="E9083" t="str">
            <v>HUAMANCHUMO LA CHIRA DOMINGO ;URCIA HUAMANCHUMO ESTHER ROSSEMARY</v>
          </cell>
          <cell r="F9083" t="str">
            <v>ARTESANAL</v>
          </cell>
        </row>
        <row r="9084">
          <cell r="B9084">
            <v>36704</v>
          </cell>
          <cell r="C9084" t="str">
            <v>DANNY</v>
          </cell>
          <cell r="D9084" t="str">
            <v>PL-36704-BM</v>
          </cell>
          <cell r="E9084" t="str">
            <v>LLENQUE FIESTAS MANUEL JESUS ;ROJAS CORDOVA MARIA</v>
          </cell>
          <cell r="F9084" t="str">
            <v>DECRETO LEGISLATIVO Nº1273</v>
          </cell>
        </row>
        <row r="9085">
          <cell r="B9085">
            <v>36705</v>
          </cell>
          <cell r="C9085" t="str">
            <v>MI SALVADOR</v>
          </cell>
          <cell r="D9085" t="str">
            <v>PL-36705-BM</v>
          </cell>
          <cell r="E9085" t="str">
            <v>SANTAMARIA DAMIAN SALVADOR ;SANTISTEBAN DE SANTAMARIA MARIA LUCIA</v>
          </cell>
          <cell r="F9085" t="str">
            <v>ARTESANAL</v>
          </cell>
        </row>
        <row r="9086">
          <cell r="B9086">
            <v>36707</v>
          </cell>
          <cell r="C9086" t="str">
            <v>TATIANA RUTH</v>
          </cell>
          <cell r="D9086" t="str">
            <v>PT-36707-BM</v>
          </cell>
          <cell r="E9086" t="str">
            <v>RAMON VILCARINO TATIANA RUTH</v>
          </cell>
          <cell r="F9086" t="str">
            <v>ARTESANAL</v>
          </cell>
        </row>
        <row r="9087">
          <cell r="B9087">
            <v>36713</v>
          </cell>
          <cell r="C9087" t="str">
            <v>CRISTO EL VENCEDOR</v>
          </cell>
          <cell r="D9087" t="str">
            <v>PL-36713-BM</v>
          </cell>
          <cell r="E9087" t="str">
            <v>QUEREBALU GONZALES CELSO</v>
          </cell>
          <cell r="F9087" t="str">
            <v>DS. 006-2016-PRODUCE</v>
          </cell>
        </row>
        <row r="9088">
          <cell r="B9088">
            <v>36724</v>
          </cell>
          <cell r="C9088" t="str">
            <v>AAROM</v>
          </cell>
          <cell r="D9088" t="str">
            <v>PT-36724-BM</v>
          </cell>
          <cell r="E9088" t="str">
            <v>CASTILLO FARFAN PEDRO MANUEL</v>
          </cell>
          <cell r="F9088" t="str">
            <v>DECRETO LEGISLATIVO Nº1273</v>
          </cell>
        </row>
        <row r="9089">
          <cell r="B9089">
            <v>36730</v>
          </cell>
          <cell r="C9089" t="str">
            <v>MI ROSITA</v>
          </cell>
          <cell r="D9089" t="str">
            <v>PT-36730-BM</v>
          </cell>
          <cell r="E9089" t="str">
            <v>MU?Z POLO FERMIN SINFURIANO</v>
          </cell>
          <cell r="F9089" t="str">
            <v>DECRETO LEGISLATIVO Nº1273</v>
          </cell>
        </row>
        <row r="9090">
          <cell r="B9090">
            <v>36737</v>
          </cell>
          <cell r="C9090" t="str">
            <v>MI ISAURA</v>
          </cell>
          <cell r="D9090" t="str">
            <v>ZS-36737-BM</v>
          </cell>
          <cell r="E9090" t="str">
            <v>OCUPA HUAYAMA SANTOS LUISA</v>
          </cell>
          <cell r="F9090" t="str">
            <v>DECRETO LEGISLATIVO Nº1273</v>
          </cell>
        </row>
        <row r="9091">
          <cell r="B9091">
            <v>36738</v>
          </cell>
          <cell r="C9091" t="str">
            <v>SALVADOR</v>
          </cell>
          <cell r="D9091" t="str">
            <v>PL-36738-BM</v>
          </cell>
          <cell r="E9091" t="str">
            <v>HUAMANCHUMO BERNAL ANITA ;HUAMANCHUMO CASTRO HECTOR</v>
          </cell>
          <cell r="F9091" t="str">
            <v>DECRETO LEGISLATIVO Nº1273</v>
          </cell>
        </row>
        <row r="9092">
          <cell r="B9092">
            <v>36748</v>
          </cell>
          <cell r="C9092" t="str">
            <v>AURISTELIA II</v>
          </cell>
          <cell r="D9092" t="str">
            <v>PL-36748-BM</v>
          </cell>
          <cell r="E9092" t="str">
            <v>LLENQUE PUESCAS MARITZA JANE</v>
          </cell>
          <cell r="F9092" t="str">
            <v>ARTESANAL</v>
          </cell>
        </row>
        <row r="9093">
          <cell r="B9093">
            <v>36754</v>
          </cell>
          <cell r="C9093" t="str">
            <v>MILAGROS Y JUDITH</v>
          </cell>
          <cell r="D9093" t="str">
            <v>PL-36754-BM</v>
          </cell>
          <cell r="E9093" t="str">
            <v>MEDINA MORALES JUAN DE DIOS ;PERICHE MEDINA PETRONILA LILIANA</v>
          </cell>
          <cell r="F9093" t="str">
            <v>DECRETO LEGISLATIVO Nº1273</v>
          </cell>
        </row>
        <row r="9094">
          <cell r="B9094">
            <v>36755</v>
          </cell>
          <cell r="C9094" t="str">
            <v>MARIA LUISA I</v>
          </cell>
          <cell r="D9094" t="str">
            <v>TA-36755-BM</v>
          </cell>
          <cell r="E9094" t="str">
            <v>VEGA GONZALES FREDY JUNIOR</v>
          </cell>
          <cell r="F9094" t="str">
            <v>ARTESANAL</v>
          </cell>
        </row>
        <row r="9095">
          <cell r="B9095">
            <v>36758</v>
          </cell>
          <cell r="C9095" t="str">
            <v>JESUS MI REY</v>
          </cell>
          <cell r="D9095" t="str">
            <v>PL-36758-BM</v>
          </cell>
          <cell r="E9095" t="str">
            <v>GORDILLO VILUCO SEGUNDO RICARDO ;HUAMANCHUMO HUAMANCHUMO MARTINA</v>
          </cell>
          <cell r="F9095" t="str">
            <v>ARTESANAL</v>
          </cell>
        </row>
        <row r="9096">
          <cell r="B9096">
            <v>36759</v>
          </cell>
          <cell r="C9096" t="str">
            <v>MARIA ANGELES I</v>
          </cell>
          <cell r="D9096" t="str">
            <v>TA-36759-BM</v>
          </cell>
          <cell r="E9096" t="str">
            <v>TICONA CRUCES JUVIXA MALALY</v>
          </cell>
          <cell r="F9096" t="str">
            <v>DECRETO LEGISLATIVO Nº1273</v>
          </cell>
        </row>
        <row r="9097">
          <cell r="B9097">
            <v>36760</v>
          </cell>
          <cell r="C9097" t="str">
            <v>BENDICION DE DIOS</v>
          </cell>
          <cell r="D9097" t="str">
            <v>TA-36760-BM</v>
          </cell>
          <cell r="E9097" t="str">
            <v>HUAMANCHUMO FIESTAS MANUEL HILARIO</v>
          </cell>
          <cell r="F9097" t="str">
            <v>DECRETO LEGISLATIVO Nº1273</v>
          </cell>
        </row>
        <row r="9098">
          <cell r="B9098">
            <v>36775</v>
          </cell>
          <cell r="C9098" t="str">
            <v>LA GLORIA DE JEHOVA</v>
          </cell>
          <cell r="D9098" t="str">
            <v>TA-36775-BM</v>
          </cell>
          <cell r="E9098" t="str">
            <v>ARMAYA BERNU HEYDI PAOLA</v>
          </cell>
          <cell r="F9098" t="str">
            <v>DECRETO LEGISLATIVO Nº1273</v>
          </cell>
        </row>
        <row r="9099">
          <cell r="B9099">
            <v>36784</v>
          </cell>
          <cell r="C9099" t="str">
            <v>JARVI JEANPIERRE II</v>
          </cell>
          <cell r="D9099" t="str">
            <v>PS-36784-BM</v>
          </cell>
          <cell r="E9099" t="str">
            <v>FARFAN DE LA CRUZ PEDRO ANDRES ;GARCIA DE LA CRUZ ELIZABETH GLORIA</v>
          </cell>
          <cell r="F9099" t="str">
            <v>DECRETO LEGISLATIVO Nº1273</v>
          </cell>
        </row>
        <row r="9100">
          <cell r="B9100">
            <v>36798</v>
          </cell>
          <cell r="C9100" t="str">
            <v>GREHYS Y OTHMAN</v>
          </cell>
          <cell r="D9100" t="str">
            <v>SE-36798-BM</v>
          </cell>
          <cell r="E9100" t="str">
            <v>RUIZ DIOSES SEIDA ROSARIO</v>
          </cell>
          <cell r="F9100" t="str">
            <v>ARTESANAL</v>
          </cell>
        </row>
        <row r="9101">
          <cell r="B9101">
            <v>36801</v>
          </cell>
          <cell r="C9101" t="str">
            <v>KAREN III</v>
          </cell>
          <cell r="D9101" t="str">
            <v>CE-36801-BM</v>
          </cell>
          <cell r="E9101" t="str">
            <v>JARA PAREDES KAREM YUDITH</v>
          </cell>
          <cell r="F9101" t="str">
            <v>DECRETO LEGISLATIVO Nº1273</v>
          </cell>
        </row>
        <row r="9102">
          <cell r="B9102">
            <v>36802</v>
          </cell>
          <cell r="C9102" t="str">
            <v>MI FRANK</v>
          </cell>
          <cell r="D9102" t="str">
            <v>CE-36802-BM</v>
          </cell>
          <cell r="E9102" t="str">
            <v>PORTAL VELASQUEZ LUIS ALBERTO</v>
          </cell>
          <cell r="F9102" t="str">
            <v>DECRETO LEGISLATIVO Nº1273</v>
          </cell>
        </row>
        <row r="9103">
          <cell r="B9103">
            <v>36803</v>
          </cell>
          <cell r="C9103" t="str">
            <v>DIAMANTE</v>
          </cell>
          <cell r="D9103" t="str">
            <v>CE-36803-BM</v>
          </cell>
          <cell r="E9103" t="str">
            <v>LINARES VARGAS JULIO ORLANDO</v>
          </cell>
          <cell r="F9103" t="str">
            <v>DECRETO LEGISLATIVO Nº1273</v>
          </cell>
        </row>
        <row r="9104">
          <cell r="B9104">
            <v>36805</v>
          </cell>
          <cell r="C9104" t="str">
            <v>EDUARDO</v>
          </cell>
          <cell r="D9104" t="str">
            <v>CE-36805-BM</v>
          </cell>
          <cell r="E9104" t="str">
            <v>RODRIGUEZ ZAVALETA ELDA MICHAL</v>
          </cell>
          <cell r="F9104" t="str">
            <v>DECRETO LEGISLATIVO Nº1273</v>
          </cell>
        </row>
        <row r="9105">
          <cell r="B9105">
            <v>36808</v>
          </cell>
          <cell r="C9105" t="str">
            <v>JAVIER</v>
          </cell>
          <cell r="D9105" t="str">
            <v>CE-36808-BM</v>
          </cell>
          <cell r="E9105" t="str">
            <v>OLIVO CANTINETT FELIX MANUEL</v>
          </cell>
          <cell r="F9105" t="str">
            <v>DECRETO LEGISLATIVO Nº1273</v>
          </cell>
        </row>
        <row r="9106">
          <cell r="B9106">
            <v>36809</v>
          </cell>
          <cell r="C9106" t="str">
            <v>DIVINO JESUS</v>
          </cell>
          <cell r="D9106" t="str">
            <v>CE-36809-BM</v>
          </cell>
          <cell r="E9106" t="str">
            <v>FARRO GARNIQUE ASCENCION</v>
          </cell>
          <cell r="F9106" t="str">
            <v>DECRETO LEGISLATIVO Nº1273</v>
          </cell>
        </row>
        <row r="9107">
          <cell r="B9107">
            <v>36811</v>
          </cell>
          <cell r="C9107" t="str">
            <v>JAIR</v>
          </cell>
          <cell r="D9107" t="str">
            <v>CE-36811-BM</v>
          </cell>
          <cell r="E9107" t="str">
            <v>ESPINOZA BOCANEGRA LIZARDO AUGUSTO</v>
          </cell>
          <cell r="F9107" t="str">
            <v>DECRETO LEGISLATIVO Nº1273</v>
          </cell>
        </row>
        <row r="9108">
          <cell r="B9108">
            <v>36812</v>
          </cell>
          <cell r="C9108" t="str">
            <v>JUANITA</v>
          </cell>
          <cell r="D9108" t="str">
            <v>CE-36812-BM</v>
          </cell>
          <cell r="E9108" t="str">
            <v>CHERO ADANAQUE JULIO CESAR</v>
          </cell>
          <cell r="F9108" t="str">
            <v>DECRETO LEGISLATIVO Nº1273</v>
          </cell>
        </row>
        <row r="9109">
          <cell r="B9109">
            <v>36817</v>
          </cell>
          <cell r="C9109" t="str">
            <v>MARILU</v>
          </cell>
          <cell r="D9109" t="str">
            <v>CE-36817-BM</v>
          </cell>
          <cell r="E9109" t="str">
            <v>MARTIN AVALOS ZOILA MARILU</v>
          </cell>
          <cell r="F9109" t="str">
            <v>DECRETO LEGISLATIVO Nº1273</v>
          </cell>
        </row>
        <row r="9110">
          <cell r="B9110">
            <v>36819</v>
          </cell>
          <cell r="C9110" t="str">
            <v>ANDY Y TETE</v>
          </cell>
          <cell r="D9110" t="str">
            <v>CE-36819-BM</v>
          </cell>
          <cell r="E9110" t="str">
            <v>BUHEZO GARCIA CESAR HUGO</v>
          </cell>
          <cell r="F9110" t="str">
            <v>DECRETO LEGISLATIVO Nº1273</v>
          </cell>
        </row>
        <row r="9111">
          <cell r="B9111">
            <v>36821</v>
          </cell>
          <cell r="C9111" t="str">
            <v>PARDELITA</v>
          </cell>
          <cell r="D9111" t="str">
            <v>CE-36821-BM</v>
          </cell>
          <cell r="E9111" t="str">
            <v>OSTOS LEYVA JUAN ANDRES</v>
          </cell>
          <cell r="F9111" t="str">
            <v>ARTESANAL</v>
          </cell>
        </row>
        <row r="9112">
          <cell r="B9112">
            <v>36822</v>
          </cell>
          <cell r="C9112" t="str">
            <v>ASTRID</v>
          </cell>
          <cell r="D9112" t="str">
            <v>CE-36822-BM</v>
          </cell>
          <cell r="E9112" t="str">
            <v>RUIZ CERVANTES MARCO ANTONIO</v>
          </cell>
          <cell r="F9112" t="str">
            <v>ARTESANAL</v>
          </cell>
        </row>
        <row r="9113">
          <cell r="B9113">
            <v>36823</v>
          </cell>
          <cell r="C9113" t="str">
            <v>MI RODRIGO</v>
          </cell>
          <cell r="D9113" t="str">
            <v>CE-36823-BM</v>
          </cell>
          <cell r="E9113" t="str">
            <v>SABOGAL RONCAL HENRY ROQUE</v>
          </cell>
          <cell r="F9113" t="str">
            <v>ARTESANAL</v>
          </cell>
        </row>
        <row r="9114">
          <cell r="B9114">
            <v>36826</v>
          </cell>
          <cell r="C9114" t="str">
            <v>HOLANDA</v>
          </cell>
          <cell r="D9114" t="str">
            <v>CE-36826-BM</v>
          </cell>
          <cell r="E9114" t="str">
            <v>HOLANDA UZATEGUI ALBERTO JUAN</v>
          </cell>
          <cell r="F9114" t="str">
            <v>DECRETO LEGISLATIVO Nº1273</v>
          </cell>
        </row>
        <row r="9115">
          <cell r="B9115">
            <v>36828</v>
          </cell>
          <cell r="C9115" t="str">
            <v>SAMDIR 2</v>
          </cell>
          <cell r="D9115" t="str">
            <v>CE-36828-BM</v>
          </cell>
          <cell r="E9115" t="str">
            <v>EGUSQUIZA CASTILLEJO SANTOS ROSARIO</v>
          </cell>
          <cell r="F9115" t="str">
            <v>ARTESANAL</v>
          </cell>
        </row>
        <row r="9116">
          <cell r="B9116">
            <v>36829</v>
          </cell>
          <cell r="C9116" t="str">
            <v>MI ROSITA</v>
          </cell>
          <cell r="D9116" t="str">
            <v>CE-36829-BM</v>
          </cell>
          <cell r="E9116" t="str">
            <v>MU?Z RIVEROS LUIS ALBERTO</v>
          </cell>
          <cell r="F9116" t="str">
            <v>ARTESANAL</v>
          </cell>
        </row>
        <row r="9117">
          <cell r="B9117">
            <v>36830</v>
          </cell>
          <cell r="C9117" t="str">
            <v>TIFANI</v>
          </cell>
          <cell r="D9117" t="str">
            <v>CE-36830-BM</v>
          </cell>
          <cell r="E9117" t="str">
            <v>ROJAS RODRIGUEZ DANIEL ISAIAS</v>
          </cell>
          <cell r="F9117" t="str">
            <v>ARTESANAL</v>
          </cell>
        </row>
        <row r="9118">
          <cell r="B9118">
            <v>36831</v>
          </cell>
          <cell r="C9118" t="str">
            <v>MI TATIANA</v>
          </cell>
          <cell r="D9118" t="str">
            <v>CE-36831-BM</v>
          </cell>
          <cell r="E9118" t="str">
            <v>SABOGAL ARAUJO REYNALDO ROQUE</v>
          </cell>
          <cell r="F9118" t="str">
            <v>ARTESANAL</v>
          </cell>
        </row>
        <row r="9119">
          <cell r="B9119">
            <v>36833</v>
          </cell>
          <cell r="C9119" t="str">
            <v>EL CHILENO</v>
          </cell>
          <cell r="D9119" t="str">
            <v>CE-36833-BM</v>
          </cell>
          <cell r="E9119" t="str">
            <v>OTINIANO CARBAJAL WILDER</v>
          </cell>
          <cell r="F9119" t="str">
            <v>DECRETO LEGISLATIVO Nº1273</v>
          </cell>
        </row>
        <row r="9120">
          <cell r="B9120">
            <v>36834</v>
          </cell>
          <cell r="C9120" t="str">
            <v>MARIA XIMENA</v>
          </cell>
          <cell r="D9120" t="str">
            <v>CE-36834-BM</v>
          </cell>
          <cell r="E9120" t="str">
            <v>GOMEZ LUCIO ALMENSOR T</v>
          </cell>
          <cell r="F9120" t="str">
            <v>DECRETO LEGISLATIVO Nº1273</v>
          </cell>
        </row>
        <row r="9121">
          <cell r="B9121">
            <v>36835</v>
          </cell>
          <cell r="C9121" t="str">
            <v>MICHEL</v>
          </cell>
          <cell r="D9121" t="str">
            <v>CE-36835-BM</v>
          </cell>
          <cell r="E9121" t="str">
            <v>DOMINGUEZ SOLIS FELIX CIRO</v>
          </cell>
          <cell r="F9121" t="str">
            <v>DECRETO LEGISLATIVO Nº1273</v>
          </cell>
        </row>
        <row r="9122">
          <cell r="B9122">
            <v>36836</v>
          </cell>
          <cell r="C9122" t="str">
            <v>KAREN KENSY</v>
          </cell>
          <cell r="D9122" t="str">
            <v>CE-36836-BM</v>
          </cell>
          <cell r="E9122" t="str">
            <v>ESPINOZA PATRICIO DALMACIO</v>
          </cell>
          <cell r="F9122" t="str">
            <v>DECRETO LEGISLATIVO Nº1273</v>
          </cell>
        </row>
        <row r="9123">
          <cell r="B9123">
            <v>36839</v>
          </cell>
          <cell r="C9123" t="str">
            <v>MI KELLY</v>
          </cell>
          <cell r="D9123" t="str">
            <v>ZS-36839-BM</v>
          </cell>
          <cell r="E9123" t="str">
            <v>VIDAURRE LLENQUE DOMINGO</v>
          </cell>
          <cell r="F9123" t="str">
            <v>DECRETO LEGISLATIVO Nº1273</v>
          </cell>
        </row>
        <row r="9124">
          <cell r="B9124">
            <v>36844</v>
          </cell>
          <cell r="C9124" t="str">
            <v>JEANPIERRE</v>
          </cell>
          <cell r="D9124" t="str">
            <v>ZS-36844-BM</v>
          </cell>
          <cell r="E9124" t="str">
            <v>CORNEJO DELGADO ALBERTO ARTURO</v>
          </cell>
          <cell r="F9124" t="str">
            <v>DECRETO LEGISLATIVO Nº1273</v>
          </cell>
        </row>
        <row r="9125">
          <cell r="B9125">
            <v>36851</v>
          </cell>
          <cell r="C9125" t="str">
            <v>DON SEBASTIAN III</v>
          </cell>
          <cell r="D9125" t="str">
            <v>ZS-36851-BM</v>
          </cell>
          <cell r="E9125" t="str">
            <v>PRECIADO YACILA MARYURI ALEXANDRA</v>
          </cell>
          <cell r="F9125" t="str">
            <v>DECRETO LEGISLATIVO Nº1273</v>
          </cell>
        </row>
        <row r="9126">
          <cell r="B9126">
            <v>36856</v>
          </cell>
          <cell r="C9126" t="str">
            <v>RECUERDO DE MI MADRE</v>
          </cell>
          <cell r="D9126" t="str">
            <v>ZS-36856-BM</v>
          </cell>
          <cell r="E9126" t="str">
            <v>OLAYA MORENO JOSE ELIBERTO</v>
          </cell>
          <cell r="F9126" t="str">
            <v>DECRETO LEGISLATIVO Nº1273</v>
          </cell>
        </row>
        <row r="9127">
          <cell r="B9127">
            <v>36858</v>
          </cell>
          <cell r="C9127" t="str">
            <v>JEHOVA JIREH 2</v>
          </cell>
          <cell r="D9127" t="str">
            <v>ZS-36858-BM</v>
          </cell>
          <cell r="E9127" t="str">
            <v>OLAYA ESCOBAR EDDIE</v>
          </cell>
          <cell r="F9127" t="str">
            <v>DECRETO LEGISLATIVO Nº1273</v>
          </cell>
        </row>
        <row r="9128">
          <cell r="B9128">
            <v>36866</v>
          </cell>
          <cell r="C9128" t="str">
            <v>PEJE BLANCO</v>
          </cell>
          <cell r="D9128" t="str">
            <v>CO-36866-BM</v>
          </cell>
          <cell r="E9128" t="str">
            <v>MELO GUTIERREZ OCTAVIA ;REYNA CASTILLO JOSE DE CALAZANZ</v>
          </cell>
          <cell r="F9128" t="str">
            <v>DECRETO LEGISLATIVO Nº1273</v>
          </cell>
        </row>
        <row r="9129">
          <cell r="B9129">
            <v>36867</v>
          </cell>
          <cell r="C9129" t="str">
            <v>JORGE DEL CARMEN</v>
          </cell>
          <cell r="D9129" t="str">
            <v>PT-36867-CM</v>
          </cell>
          <cell r="E9129" t="str">
            <v>FIESTAS ANTON CARLOS TEOFILO</v>
          </cell>
          <cell r="F9129" t="str">
            <v>ARTESANAL</v>
          </cell>
        </row>
        <row r="9130">
          <cell r="B9130">
            <v>36872</v>
          </cell>
          <cell r="C9130" t="str">
            <v>MI TERESA</v>
          </cell>
          <cell r="D9130" t="str">
            <v>TA-36872-BM</v>
          </cell>
          <cell r="E9130" t="str">
            <v>JACINTO MORALES JOSE ANDRES ;JACINTO MORALES OMAR OSCAR ;LAVADO CASTRO ROSMERY SILVIA ;LAVADO CRUZ DE JACINTO JACQUELINE</v>
          </cell>
          <cell r="F9130" t="str">
            <v>ARTESANAL</v>
          </cell>
        </row>
        <row r="9131">
          <cell r="B9131">
            <v>36875</v>
          </cell>
          <cell r="C9131" t="str">
            <v>MI PIERITO</v>
          </cell>
          <cell r="D9131" t="str">
            <v>TA-36875-BM</v>
          </cell>
          <cell r="E9131" t="str">
            <v>FIESTAS PURIZACA MARIA MILAGROS ;SIANCAS LOPEZ JOHNNY WILLIAM ;SILVA MINGA NICOLAS MARTIN</v>
          </cell>
          <cell r="F9131" t="str">
            <v>DS. 006-2016-PRODUCE</v>
          </cell>
        </row>
        <row r="9132">
          <cell r="B9132">
            <v>36876</v>
          </cell>
          <cell r="C9132" t="str">
            <v>SIEMPRE AMOR DE DIOS</v>
          </cell>
          <cell r="D9132" t="str">
            <v>TA-36876-BM</v>
          </cell>
          <cell r="E9132" t="str">
            <v>ALVAREZ PURIZACA MARIBEL ;SILVA MINGA NICOLAS MARTIN</v>
          </cell>
          <cell r="F9132" t="str">
            <v>DS. 006-2016-PRODUCE</v>
          </cell>
        </row>
        <row r="9133">
          <cell r="B9133">
            <v>36877</v>
          </cell>
          <cell r="C9133" t="str">
            <v>SAN PEDRO I</v>
          </cell>
          <cell r="D9133" t="str">
            <v>TA-36877-BM</v>
          </cell>
          <cell r="E9133" t="str">
            <v>SILVA MINGA NICOLAS MARTIN</v>
          </cell>
          <cell r="F9133" t="str">
            <v>ARTESANAL</v>
          </cell>
        </row>
        <row r="9134">
          <cell r="B9134">
            <v>36878</v>
          </cell>
          <cell r="C9134" t="str">
            <v>SAN PEDRO II</v>
          </cell>
          <cell r="D9134" t="str">
            <v>TA-36878-BM</v>
          </cell>
          <cell r="E9134" t="str">
            <v>SILVA MINGA NICOLAS MARTIN</v>
          </cell>
          <cell r="F9134" t="str">
            <v>ARTESANAL</v>
          </cell>
        </row>
        <row r="9135">
          <cell r="B9135">
            <v>36879</v>
          </cell>
          <cell r="C9135" t="str">
            <v>ISMAEL ARON I</v>
          </cell>
          <cell r="D9135" t="str">
            <v>TA-36879-BM</v>
          </cell>
          <cell r="E9135" t="str">
            <v>SILVA MINGA NICOLAS MARTIN</v>
          </cell>
          <cell r="F9135" t="str">
            <v>ARTESANAL</v>
          </cell>
        </row>
        <row r="9136">
          <cell r="B9136">
            <v>36889</v>
          </cell>
          <cell r="C9136" t="str">
            <v>YARITZA I</v>
          </cell>
          <cell r="D9136" t="str">
            <v>TA-36889-BM</v>
          </cell>
          <cell r="E9136" t="str">
            <v>VILLEGAS CALLE FRANCISCA HAYDEE</v>
          </cell>
          <cell r="F9136" t="str">
            <v>ARTESANAL</v>
          </cell>
        </row>
        <row r="9137">
          <cell r="B9137">
            <v>36890</v>
          </cell>
          <cell r="C9137" t="str">
            <v>MI ROSELIA</v>
          </cell>
          <cell r="D9137" t="str">
            <v>TA-36890-BM</v>
          </cell>
          <cell r="E9137" t="str">
            <v>JIMENEZ RIVERA GILMAR HERNAN</v>
          </cell>
          <cell r="F9137" t="str">
            <v>DS. 006-2016-PRODUCE</v>
          </cell>
        </row>
        <row r="9138">
          <cell r="B9138">
            <v>36894</v>
          </cell>
          <cell r="C9138" t="str">
            <v>ROSA MERCEDES</v>
          </cell>
          <cell r="D9138" t="str">
            <v>TA-36894-BM</v>
          </cell>
          <cell r="E9138" t="str">
            <v>RUIZ HERNANDEZ OFELIA</v>
          </cell>
          <cell r="F9138" t="str">
            <v>DECRETO LEGISLATIVO Nº1273</v>
          </cell>
        </row>
        <row r="9139">
          <cell r="B9139">
            <v>36895</v>
          </cell>
          <cell r="C9139" t="str">
            <v>ADONAY</v>
          </cell>
          <cell r="D9139" t="str">
            <v>TA-36895-BM</v>
          </cell>
          <cell r="E9139" t="str">
            <v>PAIVA PAIVA TEODULO</v>
          </cell>
          <cell r="F9139" t="str">
            <v>ARTESANAL</v>
          </cell>
        </row>
        <row r="9140">
          <cell r="B9140">
            <v>36896</v>
          </cell>
          <cell r="C9140" t="str">
            <v>MARY CARMEN II</v>
          </cell>
          <cell r="D9140" t="str">
            <v>TA-36896-BM</v>
          </cell>
          <cell r="E9140" t="str">
            <v>ALBERCA HERRERA MELQUIADES ;PE? HUAMAN NESTOR ELI</v>
          </cell>
          <cell r="F9140" t="str">
            <v>ARTESANAL</v>
          </cell>
        </row>
        <row r="9141">
          <cell r="B9141">
            <v>36897</v>
          </cell>
          <cell r="C9141" t="str">
            <v>MOISES Y MARCUS I</v>
          </cell>
          <cell r="D9141" t="str">
            <v>TA-36897-BM</v>
          </cell>
          <cell r="E9141" t="str">
            <v>NAVARRO VENEGAS MARY CARMEN</v>
          </cell>
          <cell r="F9141" t="str">
            <v>ARTESANAL</v>
          </cell>
        </row>
        <row r="9142">
          <cell r="B9142">
            <v>36898</v>
          </cell>
          <cell r="C9142" t="str">
            <v>MOISES Y MARCUS II</v>
          </cell>
          <cell r="D9142" t="str">
            <v>TA-36898-BM</v>
          </cell>
          <cell r="E9142" t="str">
            <v>NAVARRO VENEGAS MARY CARMEN</v>
          </cell>
          <cell r="F9142" t="str">
            <v>ARTESANAL</v>
          </cell>
        </row>
        <row r="9143">
          <cell r="B9143">
            <v>36899</v>
          </cell>
          <cell r="C9143" t="str">
            <v>MI ANGIE I</v>
          </cell>
          <cell r="D9143" t="str">
            <v>PL-36899-BM</v>
          </cell>
          <cell r="E9143" t="str">
            <v>JACINTO PURIZACA FLOR ELVIRA ;PAZOS MONTALVAN JORGE FELIX</v>
          </cell>
          <cell r="F9143" t="str">
            <v>ARTESANAL</v>
          </cell>
        </row>
        <row r="9144">
          <cell r="B9144">
            <v>36900</v>
          </cell>
          <cell r="C9144" t="str">
            <v>ISMAEL ARON II</v>
          </cell>
          <cell r="D9144" t="str">
            <v>TA-36900-BM</v>
          </cell>
          <cell r="E9144" t="str">
            <v>GALVEZ FLORES AURA VIOLETA</v>
          </cell>
          <cell r="F9144" t="str">
            <v>ARTESANAL</v>
          </cell>
        </row>
        <row r="9145">
          <cell r="B9145">
            <v>36901</v>
          </cell>
          <cell r="C9145" t="str">
            <v>LEON</v>
          </cell>
          <cell r="D9145" t="str">
            <v>PT-36901-BM</v>
          </cell>
          <cell r="E9145" t="str">
            <v>MORALES PANTA JUAN EDUARDO</v>
          </cell>
          <cell r="F9145" t="str">
            <v>DECRETO LEGISLATIVO Nº1273</v>
          </cell>
        </row>
        <row r="9146">
          <cell r="B9146">
            <v>36904</v>
          </cell>
          <cell r="C9146" t="str">
            <v>BENDICION DE JESUS</v>
          </cell>
          <cell r="D9146" t="str">
            <v>PT-36904-BM</v>
          </cell>
          <cell r="E9146" t="str">
            <v>AZALDE FLORES PABLO</v>
          </cell>
          <cell r="F9146" t="str">
            <v>DECRETO LEGISLATIVO Nº1273</v>
          </cell>
        </row>
        <row r="9147">
          <cell r="B9147">
            <v>36908</v>
          </cell>
          <cell r="C9147" t="str">
            <v>RONALDO</v>
          </cell>
          <cell r="D9147" t="str">
            <v>SY-36908-BM</v>
          </cell>
          <cell r="E9147" t="str">
            <v>SOLAR UCA?N JULIO CESAR</v>
          </cell>
          <cell r="F9147" t="str">
            <v>ARTESANAL</v>
          </cell>
        </row>
        <row r="9148">
          <cell r="B9148">
            <v>36911</v>
          </cell>
          <cell r="C9148" t="str">
            <v>MI TEODITA</v>
          </cell>
          <cell r="D9148" t="str">
            <v>SY-36911-BM</v>
          </cell>
          <cell r="E9148" t="str">
            <v>BOCENEGRA DELGADO ENRIQUE MANUEL</v>
          </cell>
          <cell r="F9148" t="str">
            <v>DECRETO LEGISLATIVO Nº1273</v>
          </cell>
        </row>
        <row r="9149">
          <cell r="B9149">
            <v>36921</v>
          </cell>
          <cell r="C9149" t="str">
            <v>MI TEODORA</v>
          </cell>
          <cell r="D9149" t="str">
            <v>PL-36921-BM</v>
          </cell>
          <cell r="E9149" t="str">
            <v>CURO DE SANTISTEBAN TEODORA ;SANTISTEBAN BANCES WALTER</v>
          </cell>
          <cell r="F9149" t="str">
            <v>ARTESANAL</v>
          </cell>
        </row>
        <row r="9150">
          <cell r="B9150">
            <v>36922</v>
          </cell>
          <cell r="C9150" t="str">
            <v>SANDOKAN I</v>
          </cell>
          <cell r="D9150" t="str">
            <v>PT-36922-BM</v>
          </cell>
          <cell r="E9150" t="str">
            <v>RODRIGUEZ QUISPE JULIO</v>
          </cell>
          <cell r="F9150" t="str">
            <v>DECRETO LEGISLATIVO Nº1273</v>
          </cell>
        </row>
        <row r="9151">
          <cell r="B9151">
            <v>36943</v>
          </cell>
          <cell r="C9151" t="str">
            <v>TIFFANY PRISILA I</v>
          </cell>
          <cell r="D9151" t="str">
            <v>TA-36943-BM</v>
          </cell>
          <cell r="E9151" t="str">
            <v>TAVARA SOJO BORIS ARNULFO</v>
          </cell>
          <cell r="F9151" t="str">
            <v>ARTESANAL</v>
          </cell>
        </row>
        <row r="9152">
          <cell r="B9152">
            <v>36944</v>
          </cell>
          <cell r="C9152" t="str">
            <v>TIFFANY PRISILA II</v>
          </cell>
          <cell r="D9152" t="str">
            <v>TA-36944-BM</v>
          </cell>
          <cell r="E9152" t="str">
            <v>TAVARA SOJO BORIS ARNULFO</v>
          </cell>
          <cell r="F9152" t="str">
            <v>ARTESANAL</v>
          </cell>
        </row>
        <row r="9153">
          <cell r="B9153">
            <v>36946</v>
          </cell>
          <cell r="C9153" t="str">
            <v>DULCE GABRIELA I</v>
          </cell>
          <cell r="D9153" t="str">
            <v>TA-36946-BM</v>
          </cell>
          <cell r="E9153" t="str">
            <v>TAVARA SOJO BORIS ARNULFO</v>
          </cell>
          <cell r="F9153" t="str">
            <v>ARTESANAL</v>
          </cell>
        </row>
        <row r="9154">
          <cell r="B9154">
            <v>36947</v>
          </cell>
          <cell r="C9154" t="str">
            <v>JESUS EL MENSAJERO DEL AMOR</v>
          </cell>
          <cell r="D9154" t="str">
            <v>PT-36947-BM</v>
          </cell>
          <cell r="E9154" t="str">
            <v>GALAN PURIZACA JUAN</v>
          </cell>
          <cell r="F9154" t="str">
            <v>DS. 006-2016-PRODUCE</v>
          </cell>
        </row>
        <row r="9155">
          <cell r="B9155">
            <v>36949</v>
          </cell>
          <cell r="C9155" t="str">
            <v>SOCIO I</v>
          </cell>
          <cell r="D9155" t="str">
            <v>PT-36949-BM</v>
          </cell>
          <cell r="E9155" t="str">
            <v>SAN MARTIN ARCAYO DAVID</v>
          </cell>
          <cell r="F9155" t="str">
            <v>ARTESANAL</v>
          </cell>
        </row>
        <row r="9156">
          <cell r="B9156">
            <v>36950</v>
          </cell>
          <cell r="C9156" t="str">
            <v>DULCE GABRIELA II</v>
          </cell>
          <cell r="D9156" t="str">
            <v>TA-36950-BM</v>
          </cell>
          <cell r="E9156" t="str">
            <v>TAVARA SOJO BORIS ARNULFO</v>
          </cell>
          <cell r="F9156" t="str">
            <v>ARTESANAL</v>
          </cell>
        </row>
        <row r="9157">
          <cell r="B9157">
            <v>36952</v>
          </cell>
          <cell r="C9157" t="str">
            <v>SOCIO 2</v>
          </cell>
          <cell r="D9157" t="str">
            <v>PT-36952-BM</v>
          </cell>
          <cell r="E9157" t="str">
            <v>SAN MARTIN ARCAYO DAVID</v>
          </cell>
          <cell r="F9157" t="str">
            <v>ARTESANAL</v>
          </cell>
        </row>
        <row r="9158">
          <cell r="B9158">
            <v>36953</v>
          </cell>
          <cell r="C9158" t="str">
            <v>DULCE GABRIELA III</v>
          </cell>
          <cell r="D9158" t="str">
            <v>TA-36953-BM</v>
          </cell>
          <cell r="E9158" t="str">
            <v>TAVARA SOJO BORIS ARNULFO</v>
          </cell>
          <cell r="F9158" t="str">
            <v>ARTESANAL</v>
          </cell>
        </row>
        <row r="9159">
          <cell r="B9159">
            <v>36954</v>
          </cell>
          <cell r="C9159" t="str">
            <v>JOAQUIN</v>
          </cell>
          <cell r="D9159" t="str">
            <v>SY-36954-BM</v>
          </cell>
          <cell r="E9159" t="str">
            <v>CERNA VARGAS MANUEL WILFREDO</v>
          </cell>
          <cell r="F9159" t="str">
            <v>ARTESANAL</v>
          </cell>
        </row>
        <row r="9160">
          <cell r="B9160">
            <v>36957</v>
          </cell>
          <cell r="C9160" t="str">
            <v>JESUS DE NAZARETH II</v>
          </cell>
          <cell r="D9160" t="str">
            <v>PT-36957-BM</v>
          </cell>
          <cell r="E9160" t="str">
            <v>JACINTO CHAPILLIQUEN GUILLERMO ;TEMOCHE DE JACINTO LUISA</v>
          </cell>
          <cell r="F9160" t="str">
            <v>DECRETO LEGISLATIVO Nº1273</v>
          </cell>
        </row>
        <row r="9161">
          <cell r="B9161">
            <v>36958</v>
          </cell>
          <cell r="C9161" t="str">
            <v>MILAGRO DE CRISTO</v>
          </cell>
          <cell r="D9161" t="str">
            <v>TA-36958-BM</v>
          </cell>
          <cell r="E9161" t="str">
            <v>JACINTO PERICHE CESAR AUGUSTO ;PURIZACA DE PERICHE CARMEN VIOLETA</v>
          </cell>
          <cell r="F9161" t="str">
            <v>ARTESANAL</v>
          </cell>
        </row>
        <row r="9162">
          <cell r="B9162">
            <v>36959</v>
          </cell>
          <cell r="C9162" t="str">
            <v>MI HERMINIA II</v>
          </cell>
          <cell r="D9162" t="str">
            <v>SY-36959-BM</v>
          </cell>
          <cell r="E9162" t="str">
            <v>CHAVEZ DE ESCOBAR ROSA MARGARITA</v>
          </cell>
          <cell r="F9162" t="str">
            <v>DECRETO LEGISLATIVO Nº1273</v>
          </cell>
        </row>
        <row r="9163">
          <cell r="B9163">
            <v>36960</v>
          </cell>
          <cell r="C9163" t="str">
            <v>JULIANA</v>
          </cell>
          <cell r="D9163" t="str">
            <v>TA-36960-BM</v>
          </cell>
          <cell r="E9163" t="str">
            <v>MORE PINTADO JULIANA</v>
          </cell>
          <cell r="F9163" t="str">
            <v>ARTESANAL</v>
          </cell>
        </row>
        <row r="9164">
          <cell r="B9164">
            <v>36971</v>
          </cell>
          <cell r="C9164" t="str">
            <v>JESUS EL GALILEO</v>
          </cell>
          <cell r="D9164" t="str">
            <v>TA-36971-BM</v>
          </cell>
          <cell r="E9164" t="str">
            <v>RUMICHE PURIZACA EMILIO</v>
          </cell>
          <cell r="F9164" t="str">
            <v>DS. 006-2016-PRODUCE</v>
          </cell>
        </row>
        <row r="9165">
          <cell r="B9165">
            <v>36972</v>
          </cell>
          <cell r="C9165" t="str">
            <v>DAGO</v>
          </cell>
          <cell r="D9165" t="str">
            <v>TA-36972-BM</v>
          </cell>
          <cell r="E9165" t="str">
            <v>ADRIANZEN GARCIA DAGOBERTO</v>
          </cell>
          <cell r="F9165" t="str">
            <v>DECRETO LEGISLATIVO Nº1273</v>
          </cell>
        </row>
        <row r="9166">
          <cell r="B9166">
            <v>36979</v>
          </cell>
          <cell r="C9166" t="str">
            <v>KAREN LIZBET</v>
          </cell>
          <cell r="D9166" t="str">
            <v>PT-36979-BM</v>
          </cell>
          <cell r="E9166" t="str">
            <v>PRADO SERNAQUE ERNESTO</v>
          </cell>
          <cell r="F9166" t="str">
            <v>DECRETO LEGISLATIVO Nº1273</v>
          </cell>
        </row>
        <row r="9167">
          <cell r="B9167">
            <v>36990</v>
          </cell>
          <cell r="C9167" t="str">
            <v>MI TOMAS</v>
          </cell>
          <cell r="D9167" t="str">
            <v>ZS-36990-BM</v>
          </cell>
          <cell r="E9167" t="str">
            <v>QUEREVALU PAZOS PEDRO TOMAS</v>
          </cell>
          <cell r="F9167" t="str">
            <v>DECRETO LEGISLATIVO Nº1273</v>
          </cell>
        </row>
        <row r="9168">
          <cell r="B9168">
            <v>36991</v>
          </cell>
          <cell r="C9168" t="str">
            <v>MI MANUELITO</v>
          </cell>
          <cell r="D9168" t="str">
            <v>ZS-36991-BM</v>
          </cell>
          <cell r="E9168" t="str">
            <v>QUEREVALU PANTA MARTTY SIXTO</v>
          </cell>
          <cell r="F9168" t="str">
            <v>DECRETO LEGISLATIVO Nº1273</v>
          </cell>
        </row>
        <row r="9169">
          <cell r="B9169">
            <v>36993</v>
          </cell>
          <cell r="C9169" t="str">
            <v>NI? DIEGO II</v>
          </cell>
          <cell r="D9169" t="str">
            <v>ZS-36993-BM</v>
          </cell>
          <cell r="E9169" t="str">
            <v>RUIZ ROJAS JUAN</v>
          </cell>
          <cell r="F9169" t="str">
            <v>DECRETO LEGISLATIVO Nº1273</v>
          </cell>
        </row>
        <row r="9170">
          <cell r="B9170">
            <v>36994</v>
          </cell>
          <cell r="C9170" t="str">
            <v>JEFFERSON</v>
          </cell>
          <cell r="D9170" t="str">
            <v>ZS-36994-BM</v>
          </cell>
          <cell r="E9170" t="str">
            <v>FARFAN BECERRA JUNIOR EDIHNO</v>
          </cell>
          <cell r="F9170" t="str">
            <v>DECRETO LEGISLATIVO Nº1273</v>
          </cell>
        </row>
        <row r="9171">
          <cell r="B9171">
            <v>36996</v>
          </cell>
          <cell r="C9171" t="str">
            <v>MI BEATRIZ</v>
          </cell>
          <cell r="D9171" t="str">
            <v>ZS-36996-BM</v>
          </cell>
          <cell r="E9171" t="str">
            <v>PE? RUIZ GODOFREDO</v>
          </cell>
          <cell r="F9171" t="str">
            <v>DECRETO LEGISLATIVO Nº1273</v>
          </cell>
        </row>
        <row r="9172">
          <cell r="B9172">
            <v>36997</v>
          </cell>
          <cell r="C9172" t="str">
            <v>ADRIAN Y ZULEIDY</v>
          </cell>
          <cell r="D9172" t="str">
            <v>ZS-36997-BM</v>
          </cell>
          <cell r="E9172" t="str">
            <v>ZARATE PE? ISMAEL</v>
          </cell>
          <cell r="F9172" t="str">
            <v>DECRETO LEGISLATIVO Nº1273</v>
          </cell>
        </row>
        <row r="9173">
          <cell r="B9173">
            <v>36998</v>
          </cell>
          <cell r="C9173" t="str">
            <v>JOEL</v>
          </cell>
          <cell r="D9173" t="str">
            <v>ZS-36998-BM</v>
          </cell>
          <cell r="E9173" t="str">
            <v>SALVATIERRA CONDEZO ANTONIO ISAIAS</v>
          </cell>
          <cell r="F9173" t="str">
            <v>DECRETO LEGISLATIVO Nº1273</v>
          </cell>
        </row>
        <row r="9174">
          <cell r="B9174">
            <v>37000</v>
          </cell>
          <cell r="C9174" t="str">
            <v>SANTOS AUGUSTO</v>
          </cell>
          <cell r="D9174" t="str">
            <v>ZS-37000-BM</v>
          </cell>
          <cell r="E9174" t="str">
            <v>PINGO QUIROGA JULIO</v>
          </cell>
          <cell r="F9174" t="str">
            <v>ARTESANAL</v>
          </cell>
        </row>
        <row r="9175">
          <cell r="B9175">
            <v>37002</v>
          </cell>
          <cell r="C9175" t="str">
            <v>ENGY MIA</v>
          </cell>
          <cell r="D9175" t="str">
            <v>ZS-37002-BM</v>
          </cell>
          <cell r="E9175" t="str">
            <v>CRUZ CHICOMA ORLANDO</v>
          </cell>
          <cell r="F9175" t="str">
            <v>DECRETO LEGISLATIVO Nº1273</v>
          </cell>
        </row>
        <row r="9176">
          <cell r="B9176">
            <v>37058</v>
          </cell>
          <cell r="C9176" t="str">
            <v>MI ROSYMAR</v>
          </cell>
          <cell r="D9176" t="str">
            <v>SE-37058-BM</v>
          </cell>
          <cell r="E9176" t="str">
            <v>VILCA VENTURA MARCO ANTONIO</v>
          </cell>
          <cell r="F9176" t="str">
            <v>DECRETO LEGISLATIVO Nº1273</v>
          </cell>
        </row>
        <row r="9177">
          <cell r="B9177">
            <v>37059</v>
          </cell>
          <cell r="C9177" t="str">
            <v>OLINDA</v>
          </cell>
          <cell r="D9177" t="str">
            <v>SE-37059-BM</v>
          </cell>
          <cell r="E9177" t="str">
            <v>MONCADA BARRETO MARCO ANTONIO</v>
          </cell>
          <cell r="F9177" t="str">
            <v>DECRETO LEGISLATIVO Nº1273</v>
          </cell>
        </row>
        <row r="9178">
          <cell r="B9178">
            <v>37076</v>
          </cell>
          <cell r="C9178" t="str">
            <v>JESUS MI BUEN PASTOR</v>
          </cell>
          <cell r="D9178" t="str">
            <v>TA-37076-BM</v>
          </cell>
          <cell r="E9178" t="str">
            <v>CORONADO COVE?S ROSO</v>
          </cell>
          <cell r="F9178" t="str">
            <v>ARTESANAL</v>
          </cell>
        </row>
        <row r="9179">
          <cell r="B9179">
            <v>37080</v>
          </cell>
          <cell r="C9179" t="str">
            <v>LOBOS DE AFUERA</v>
          </cell>
          <cell r="D9179" t="str">
            <v>TA-37080-BM</v>
          </cell>
          <cell r="E9179" t="str">
            <v>MORALES CURO JUAN</v>
          </cell>
          <cell r="F9179" t="str">
            <v>DECRETO LEGISLATIVO Nº1273</v>
          </cell>
        </row>
        <row r="9180">
          <cell r="B9180">
            <v>37087</v>
          </cell>
          <cell r="C9180" t="str">
            <v>BENDICION DEL SE?R</v>
          </cell>
          <cell r="D9180" t="str">
            <v>TA-37087-BM</v>
          </cell>
          <cell r="E9180" t="str">
            <v>MIMBELA ACOSTA VICTOR RAUL</v>
          </cell>
          <cell r="F9180" t="str">
            <v>DECRETO LEGISLATIVO Nº1273</v>
          </cell>
        </row>
        <row r="9181">
          <cell r="B9181">
            <v>37088</v>
          </cell>
          <cell r="C9181" t="str">
            <v>EL PODEROSO DE ISRAEL</v>
          </cell>
          <cell r="D9181" t="str">
            <v>PL-37088-BM</v>
          </cell>
          <cell r="E9181" t="str">
            <v>MENDOZA VDA. DE RAMON MANUELA ARMINDA</v>
          </cell>
          <cell r="F9181" t="str">
            <v>ARTESANAL</v>
          </cell>
        </row>
        <row r="9182">
          <cell r="B9182">
            <v>37090</v>
          </cell>
          <cell r="C9182" t="str">
            <v>ANTONY JAIR</v>
          </cell>
          <cell r="D9182" t="str">
            <v>TA-37090-BM</v>
          </cell>
          <cell r="E9182" t="str">
            <v>PAZO PAZO MANUEL ANTERO</v>
          </cell>
          <cell r="F9182" t="str">
            <v>DS. 006-2016-PRODUCE</v>
          </cell>
        </row>
        <row r="9183">
          <cell r="B9183">
            <v>37093</v>
          </cell>
          <cell r="C9183" t="str">
            <v>GARPER I</v>
          </cell>
          <cell r="D9183" t="str">
            <v>TA-37093-BM</v>
          </cell>
          <cell r="E9183" t="str">
            <v>GARCIA PERICHE MARIO DUBERLY</v>
          </cell>
          <cell r="F9183" t="str">
            <v>ARTESANAL</v>
          </cell>
        </row>
        <row r="9184">
          <cell r="B9184">
            <v>37094</v>
          </cell>
          <cell r="C9184" t="str">
            <v>GRAU</v>
          </cell>
          <cell r="D9184" t="str">
            <v>TA-37094-BM</v>
          </cell>
          <cell r="E9184" t="str">
            <v>MORALES CURO JUAN</v>
          </cell>
          <cell r="F9184" t="str">
            <v>ARTESANAL</v>
          </cell>
        </row>
        <row r="9185">
          <cell r="B9185">
            <v>37102</v>
          </cell>
          <cell r="C9185" t="str">
            <v>MECHITA I</v>
          </cell>
          <cell r="D9185" t="str">
            <v>MO-37102-BM</v>
          </cell>
          <cell r="E9185" t="str">
            <v>CCALLI CHINO NARCISO ;GUTIERREZ DE CCALLI MERCEDES</v>
          </cell>
          <cell r="F9185" t="str">
            <v>ARTESANAL</v>
          </cell>
        </row>
        <row r="9186">
          <cell r="B9186">
            <v>37104</v>
          </cell>
          <cell r="C9186" t="str">
            <v>TADY II</v>
          </cell>
          <cell r="D9186" t="str">
            <v>TA-37104-BM</v>
          </cell>
          <cell r="E9186" t="str">
            <v>CRUCES MONTOYA CLAUDINA GRUMENCIA</v>
          </cell>
          <cell r="F9186" t="str">
            <v>DECRETO LEGISLATIVO Nº1273</v>
          </cell>
        </row>
        <row r="9187">
          <cell r="B9187">
            <v>37108</v>
          </cell>
          <cell r="C9187" t="str">
            <v>JUANA MIRIAN</v>
          </cell>
          <cell r="D9187" t="str">
            <v>TA-37108-BM</v>
          </cell>
          <cell r="E9187" t="str">
            <v>JACINTO ALVAREZ JUAN</v>
          </cell>
          <cell r="F9187" t="str">
            <v>DS. 006-2016-PRODUCE</v>
          </cell>
        </row>
        <row r="9188">
          <cell r="B9188">
            <v>37126</v>
          </cell>
          <cell r="C9188" t="str">
            <v>DICHOSO</v>
          </cell>
          <cell r="D9188" t="str">
            <v>PT-37126-BM</v>
          </cell>
          <cell r="E9188" t="str">
            <v>FIESTAS ECHE JOSE RAMOS</v>
          </cell>
          <cell r="F9188" t="str">
            <v>DECRETO LEGISLATIVO Nº1273</v>
          </cell>
        </row>
        <row r="9189">
          <cell r="B9189">
            <v>37127</v>
          </cell>
          <cell r="C9189" t="str">
            <v>EMMA EMPERATRIS</v>
          </cell>
          <cell r="D9189" t="str">
            <v>PT-37127-BM</v>
          </cell>
          <cell r="E9189" t="str">
            <v>PAZO DE PAZO MARIA ENMA ;PAZO FIESTAS SANTIAGO</v>
          </cell>
          <cell r="F9189" t="str">
            <v>DECRETO LEGISLATIVO Nº1273</v>
          </cell>
        </row>
        <row r="9190">
          <cell r="B9190">
            <v>37128</v>
          </cell>
          <cell r="C9190" t="str">
            <v>BENDICION DE DIOS</v>
          </cell>
          <cell r="D9190" t="str">
            <v>PT-37128-BM</v>
          </cell>
          <cell r="E9190" t="str">
            <v>ZETA ECHE JOSE MARTIN</v>
          </cell>
          <cell r="F9190" t="str">
            <v>ARTESANAL</v>
          </cell>
        </row>
        <row r="9191">
          <cell r="B9191">
            <v>37129</v>
          </cell>
          <cell r="C9191" t="str">
            <v>JOSE Y GABRIEL</v>
          </cell>
          <cell r="D9191" t="str">
            <v>PT-37129-BM</v>
          </cell>
          <cell r="E9191" t="str">
            <v>PANTA YARLEQUE FREDDY JACINTO</v>
          </cell>
          <cell r="F9191" t="str">
            <v>ARTESANAL</v>
          </cell>
        </row>
        <row r="9192">
          <cell r="B9192">
            <v>37131</v>
          </cell>
          <cell r="C9192" t="str">
            <v>DON PASCUAL II</v>
          </cell>
          <cell r="D9192" t="str">
            <v>PT-37131-BM</v>
          </cell>
          <cell r="E9192" t="str">
            <v>GOMEZ CHORRES FRANCISCO</v>
          </cell>
          <cell r="F9192" t="str">
            <v>ARTESANAL</v>
          </cell>
        </row>
        <row r="9193">
          <cell r="B9193">
            <v>37148</v>
          </cell>
          <cell r="C9193" t="str">
            <v>IVANCITO</v>
          </cell>
          <cell r="D9193" t="str">
            <v>PT-37148-BM</v>
          </cell>
          <cell r="E9193" t="str">
            <v>LLENQUE MORE JUAN</v>
          </cell>
          <cell r="F9193" t="str">
            <v>DS. 006-2016-PRODUCE</v>
          </cell>
        </row>
        <row r="9194">
          <cell r="B9194">
            <v>37150</v>
          </cell>
          <cell r="C9194" t="str">
            <v>MILAGRO DE LA LUZ VICTORIA</v>
          </cell>
          <cell r="D9194" t="str">
            <v>PT-37150-BM</v>
          </cell>
          <cell r="E9194" t="str">
            <v>ECHE ALVAREZ PABLO</v>
          </cell>
          <cell r="F9194" t="str">
            <v>DS. 006-2016-PRODUCE</v>
          </cell>
        </row>
        <row r="9195">
          <cell r="B9195">
            <v>37154</v>
          </cell>
          <cell r="C9195" t="str">
            <v>DON MANUEL</v>
          </cell>
          <cell r="D9195" t="str">
            <v>TA-37154-BM</v>
          </cell>
          <cell r="E9195" t="str">
            <v>CARRANZA TAMARA MANUEL ROLANDO</v>
          </cell>
          <cell r="F9195" t="str">
            <v>DECRETO LEGISLATIVO Nº1273</v>
          </cell>
        </row>
        <row r="9196">
          <cell r="B9196">
            <v>37158</v>
          </cell>
          <cell r="C9196" t="str">
            <v>BENDICION DE DIOS</v>
          </cell>
          <cell r="D9196" t="str">
            <v>TA-37158-BM</v>
          </cell>
          <cell r="E9196" t="str">
            <v>ZETA ZETA FELIPE</v>
          </cell>
          <cell r="F9196" t="str">
            <v>DECRETO LEGISLATIVO Nº1273</v>
          </cell>
        </row>
        <row r="9197">
          <cell r="B9197">
            <v>37159</v>
          </cell>
          <cell r="C9197" t="str">
            <v>TRIUNFANTES EN CRISTO III</v>
          </cell>
          <cell r="D9197" t="str">
            <v>TA-37159-BM</v>
          </cell>
          <cell r="E9197" t="str">
            <v>ZETA DE ZETA JESUS CELEDONIA</v>
          </cell>
          <cell r="F9197" t="str">
            <v>ARTESANAL</v>
          </cell>
        </row>
        <row r="9198">
          <cell r="B9198">
            <v>37160</v>
          </cell>
          <cell r="C9198" t="str">
            <v>TRIUNFANTES EN CRISTO II</v>
          </cell>
          <cell r="D9198" t="str">
            <v>TA-37160-BM</v>
          </cell>
          <cell r="E9198" t="str">
            <v>ZETA ECHE ANDRES</v>
          </cell>
          <cell r="F9198" t="str">
            <v>ARTESANAL</v>
          </cell>
        </row>
        <row r="9199">
          <cell r="B9199">
            <v>37161</v>
          </cell>
          <cell r="C9199" t="str">
            <v>TRIUNFANTES EN CRISTO I</v>
          </cell>
          <cell r="D9199" t="str">
            <v>TA-37161-BM</v>
          </cell>
          <cell r="E9199" t="str">
            <v>ZETA ZETA SEBASTIAN</v>
          </cell>
          <cell r="F9199" t="str">
            <v>DECRETO LEGISLATIVO Nº1273</v>
          </cell>
        </row>
        <row r="9200">
          <cell r="B9200">
            <v>37162</v>
          </cell>
          <cell r="C9200" t="str">
            <v>GENESIS</v>
          </cell>
          <cell r="D9200" t="str">
            <v>TA-37162-BM</v>
          </cell>
          <cell r="E9200" t="str">
            <v>ZETA ZETA JUAN CARLOS</v>
          </cell>
          <cell r="F9200" t="str">
            <v>ARTESANAL</v>
          </cell>
        </row>
        <row r="9201">
          <cell r="B9201">
            <v>37163</v>
          </cell>
          <cell r="C9201" t="str">
            <v>DOS HERMANOS</v>
          </cell>
          <cell r="D9201" t="str">
            <v>PT-37163-BM</v>
          </cell>
          <cell r="E9201" t="str">
            <v>LLENQUE FLORES AMADO ROMULO</v>
          </cell>
          <cell r="F9201" t="str">
            <v>DECRETO LEGISLATIVO Nº1273</v>
          </cell>
        </row>
        <row r="9202">
          <cell r="B9202">
            <v>37164</v>
          </cell>
          <cell r="C9202" t="str">
            <v>PILAR D.B.</v>
          </cell>
          <cell r="D9202" t="str">
            <v>PT-37164-BM</v>
          </cell>
          <cell r="E9202" t="str">
            <v>HIDALGO ALEMAN CARMEN LUCILA</v>
          </cell>
          <cell r="F9202" t="str">
            <v>DECRETO LEGISLATIVO Nº1273</v>
          </cell>
        </row>
        <row r="9203">
          <cell r="B9203">
            <v>37165</v>
          </cell>
          <cell r="C9203" t="str">
            <v>LIBERTAD</v>
          </cell>
          <cell r="D9203" t="str">
            <v>PT-37165-BM</v>
          </cell>
          <cell r="E9203" t="str">
            <v>VITE PINGO VICTOR MANUEL</v>
          </cell>
          <cell r="F9203" t="str">
            <v>DECRETO LEGISLATIVO Nº1273</v>
          </cell>
        </row>
        <row r="9204">
          <cell r="B9204">
            <v>37166</v>
          </cell>
          <cell r="C9204" t="str">
            <v>MI REY ES JEHOVA</v>
          </cell>
          <cell r="D9204" t="str">
            <v>TA-37166-BM</v>
          </cell>
          <cell r="E9204" t="str">
            <v>ALVAREZ PURIZACA YRMA</v>
          </cell>
          <cell r="F9204" t="str">
            <v>DS. 006-2016-PRODUCE</v>
          </cell>
        </row>
        <row r="9205">
          <cell r="B9205">
            <v>37167</v>
          </cell>
          <cell r="C9205" t="str">
            <v>SEMILLA DE YAVE</v>
          </cell>
          <cell r="D9205" t="str">
            <v>TA-37167-BM</v>
          </cell>
          <cell r="E9205" t="str">
            <v>ALVAREZ ECHE AGUSTIN</v>
          </cell>
          <cell r="F9205" t="str">
            <v>DS. 006-2016-PRODUCE</v>
          </cell>
        </row>
        <row r="9206">
          <cell r="B9206">
            <v>37168</v>
          </cell>
          <cell r="C9206" t="str">
            <v>DOBLE IMPACTO IV</v>
          </cell>
          <cell r="D9206" t="str">
            <v>TA-37168-BM</v>
          </cell>
          <cell r="E9206" t="str">
            <v>GONZALES ESPINOZA JORGE ALDO MARTIN</v>
          </cell>
          <cell r="F9206" t="str">
            <v>DECRETO LEGISLATIVO Nº1273</v>
          </cell>
        </row>
        <row r="9207">
          <cell r="B9207">
            <v>37171</v>
          </cell>
          <cell r="C9207" t="str">
            <v>NAZARENO II</v>
          </cell>
          <cell r="D9207" t="str">
            <v>TA-37171-BM</v>
          </cell>
          <cell r="E9207" t="str">
            <v>PINGO PERICHE PEDRO PABLO</v>
          </cell>
          <cell r="F9207" t="str">
            <v>DECRETO LEGISLATIVO Nº1273</v>
          </cell>
        </row>
        <row r="9208">
          <cell r="B9208">
            <v>37172</v>
          </cell>
          <cell r="C9208" t="str">
            <v>CRISTO VIENE</v>
          </cell>
          <cell r="D9208" t="str">
            <v>ZS-37172-BM</v>
          </cell>
          <cell r="E9208" t="str">
            <v>SAAVEDRA ZAPATA JULIO</v>
          </cell>
          <cell r="F9208" t="str">
            <v>DECRETO LEGISLATIVO Nº1273</v>
          </cell>
        </row>
        <row r="9209">
          <cell r="B9209">
            <v>37175</v>
          </cell>
          <cell r="C9209" t="str">
            <v>BENDICION DE YAVE</v>
          </cell>
          <cell r="D9209" t="str">
            <v>TA-37175-BM</v>
          </cell>
          <cell r="E9209" t="str">
            <v>VITE PERICHE JESUS DIAMELE</v>
          </cell>
          <cell r="F9209" t="str">
            <v>DS. 006-2016-PRODUCE</v>
          </cell>
        </row>
        <row r="9210">
          <cell r="B9210">
            <v>37176</v>
          </cell>
          <cell r="C9210" t="str">
            <v>JHEOVA JIRETH</v>
          </cell>
          <cell r="D9210" t="str">
            <v>TA-37176-BM</v>
          </cell>
          <cell r="E9210" t="str">
            <v>PURIZACA PUESCAS SANTOS FAUSTINO</v>
          </cell>
          <cell r="F9210" t="str">
            <v>DS. 006-2016-PRODUCE</v>
          </cell>
        </row>
        <row r="9211">
          <cell r="B9211">
            <v>37181</v>
          </cell>
          <cell r="C9211" t="str">
            <v>BENDICION DE DIOS</v>
          </cell>
          <cell r="D9211" t="str">
            <v>TA-37181-BM</v>
          </cell>
          <cell r="E9211" t="str">
            <v>CHERRE ECHE JUAN CARLOS</v>
          </cell>
          <cell r="F9211" t="str">
            <v>DECRETO LEGISLATIVO Nº1273</v>
          </cell>
        </row>
        <row r="9212">
          <cell r="B9212">
            <v>37185</v>
          </cell>
          <cell r="C9212" t="str">
            <v>ISRAEL</v>
          </cell>
          <cell r="D9212" t="str">
            <v>TA-37185-BM</v>
          </cell>
          <cell r="E9212" t="str">
            <v>ECHE PANTA BALTAZAR</v>
          </cell>
          <cell r="F9212" t="str">
            <v>DECRETO LEGISLATIVO Nº1273</v>
          </cell>
        </row>
        <row r="9213">
          <cell r="B9213">
            <v>37188</v>
          </cell>
          <cell r="C9213" t="str">
            <v>DOMINGO Y JEREMIAS</v>
          </cell>
          <cell r="D9213" t="str">
            <v>TA-37188-BM</v>
          </cell>
          <cell r="E9213" t="str">
            <v>QUEREVALU PINGO ERNESTO</v>
          </cell>
          <cell r="F9213" t="str">
            <v>DS. 006-2016-PRODUCE</v>
          </cell>
        </row>
        <row r="9214">
          <cell r="B9214">
            <v>37192</v>
          </cell>
          <cell r="C9214" t="str">
            <v>VIRGEN DEL CARMEN</v>
          </cell>
          <cell r="D9214" t="str">
            <v>TA-37192-BM</v>
          </cell>
          <cell r="E9214" t="str">
            <v>ECHE PANTA VICENTE</v>
          </cell>
          <cell r="F9214" t="str">
            <v>DECRETO LEGISLATIVO Nº1273</v>
          </cell>
        </row>
        <row r="9215">
          <cell r="B9215">
            <v>37194</v>
          </cell>
          <cell r="C9215" t="str">
            <v>VIRGEN DE CHAPI</v>
          </cell>
          <cell r="D9215" t="str">
            <v>TA-37194-BM</v>
          </cell>
          <cell r="E9215" t="str">
            <v>VITE CHAPILLIQUEN WALTER FRANCO</v>
          </cell>
          <cell r="F9215" t="str">
            <v>DECRETO LEGISLATIVO Nº1273</v>
          </cell>
        </row>
        <row r="9216">
          <cell r="B9216">
            <v>37196</v>
          </cell>
          <cell r="C9216" t="str">
            <v>SE?R DE CHOCAN</v>
          </cell>
          <cell r="D9216" t="str">
            <v>TA-37196-BM</v>
          </cell>
          <cell r="E9216" t="str">
            <v>QUEREVALU PAIVA JOSE FABIAN</v>
          </cell>
          <cell r="F9216" t="str">
            <v>DECRETO LEGISLATIVO Nº1273</v>
          </cell>
        </row>
        <row r="9217">
          <cell r="B9217">
            <v>37197</v>
          </cell>
          <cell r="C9217" t="str">
            <v>CINTHIA VERO DANI</v>
          </cell>
          <cell r="D9217" t="str">
            <v>TA-37197-BM</v>
          </cell>
          <cell r="E9217" t="str">
            <v>PAZOS MASIAS JOSE GUSTAVO</v>
          </cell>
          <cell r="F9217" t="str">
            <v>DECRETO LEGISLATIVO Nº1273</v>
          </cell>
        </row>
        <row r="9218">
          <cell r="B9218">
            <v>37201</v>
          </cell>
          <cell r="C9218" t="str">
            <v>MILAGRO GUADALUPE</v>
          </cell>
          <cell r="D9218" t="str">
            <v>TA-37201-CM</v>
          </cell>
          <cell r="E9218" t="str">
            <v>GONZALES BARBA XIMENA ADELAYDA</v>
          </cell>
          <cell r="F9218" t="str">
            <v>ARTESANAL</v>
          </cell>
        </row>
        <row r="9219">
          <cell r="B9219">
            <v>37232</v>
          </cell>
          <cell r="C9219" t="str">
            <v>SE?R DE LOS MILAGROS</v>
          </cell>
          <cell r="D9219" t="str">
            <v>TA-37232-BM</v>
          </cell>
          <cell r="E9219" t="str">
            <v>PAZOS MASIAS DAVID MARIO</v>
          </cell>
          <cell r="F9219" t="str">
            <v>DECRETO LEGISLATIVO Nº1273</v>
          </cell>
        </row>
        <row r="9220">
          <cell r="B9220">
            <v>37235</v>
          </cell>
          <cell r="C9220" t="str">
            <v>MI VANESSITA</v>
          </cell>
          <cell r="D9220" t="str">
            <v>TA-37235-BM</v>
          </cell>
          <cell r="E9220" t="str">
            <v>BENITES FIESTAS PABLO</v>
          </cell>
          <cell r="F9220" t="str">
            <v>ARTESANAL</v>
          </cell>
        </row>
        <row r="9221">
          <cell r="B9221">
            <v>37240</v>
          </cell>
          <cell r="C9221" t="str">
            <v>EBENEZER</v>
          </cell>
          <cell r="D9221" t="str">
            <v>IO-37240-BM</v>
          </cell>
          <cell r="E9221" t="str">
            <v>AGUILAR GUTIERREZ ALFREDO VALENTIN ;VILCA CONDORI JUANA</v>
          </cell>
          <cell r="F9221" t="str">
            <v>ARTESANAL</v>
          </cell>
        </row>
        <row r="9222">
          <cell r="B9222">
            <v>37255</v>
          </cell>
          <cell r="C9222" t="str">
            <v>ESTRELLA DIVINA</v>
          </cell>
          <cell r="D9222" t="str">
            <v>TA-37255-BM</v>
          </cell>
          <cell r="E9222" t="str">
            <v>PINTADO GONZALES ESTEBAN</v>
          </cell>
          <cell r="F9222" t="str">
            <v>ARTESANAL</v>
          </cell>
        </row>
        <row r="9223">
          <cell r="B9223">
            <v>37262</v>
          </cell>
          <cell r="C9223" t="str">
            <v>BIENAVENTURADO</v>
          </cell>
          <cell r="D9223" t="str">
            <v>TA-37262-BM</v>
          </cell>
          <cell r="E9223" t="str">
            <v>PAIVA PAZOS MAXIMO</v>
          </cell>
          <cell r="F9223" t="str">
            <v>ARTESANAL</v>
          </cell>
        </row>
        <row r="9224">
          <cell r="B9224">
            <v>37270</v>
          </cell>
          <cell r="C9224" t="str">
            <v>JEHOVA YHIRE II</v>
          </cell>
          <cell r="D9224" t="str">
            <v>CO-37270-BM</v>
          </cell>
          <cell r="E9224" t="str">
            <v>OSCANOA FLORES CIRIACO</v>
          </cell>
          <cell r="F9224" t="str">
            <v>ARTESANAL</v>
          </cell>
        </row>
        <row r="9225">
          <cell r="B9225">
            <v>37277</v>
          </cell>
          <cell r="C9225" t="str">
            <v>JOSEPH SCHALOOM II</v>
          </cell>
          <cell r="D9225" t="str">
            <v>CO-37277-BM</v>
          </cell>
          <cell r="E9225" t="str">
            <v>MARCIAL GARCIA ROSARIO DEL PILAR</v>
          </cell>
          <cell r="F9225" t="str">
            <v>ARTESANAL</v>
          </cell>
        </row>
        <row r="9226">
          <cell r="B9226">
            <v>37286</v>
          </cell>
          <cell r="C9226" t="str">
            <v>EL TRIO DEL IV</v>
          </cell>
          <cell r="D9226" t="str">
            <v>CO-37286-BM</v>
          </cell>
          <cell r="E9226" t="str">
            <v>PANTA RUIZ CARLOS ALBERTO</v>
          </cell>
          <cell r="F9226" t="str">
            <v>ARTESANAL</v>
          </cell>
        </row>
        <row r="9227">
          <cell r="B9227">
            <v>37287</v>
          </cell>
          <cell r="C9227" t="str">
            <v>EL TRIO DEL CEL V</v>
          </cell>
          <cell r="D9227" t="str">
            <v>CO-37287-BM</v>
          </cell>
          <cell r="E9227" t="str">
            <v>PANTA RUIZ ELMER WALTER</v>
          </cell>
          <cell r="F9227" t="str">
            <v>ARTESANAL</v>
          </cell>
        </row>
        <row r="9228">
          <cell r="B9228">
            <v>37289</v>
          </cell>
          <cell r="C9228" t="str">
            <v>EL TRIO CEL VI</v>
          </cell>
          <cell r="D9228" t="str">
            <v>CO-37289-BM</v>
          </cell>
          <cell r="E9228" t="str">
            <v>MONZON RUIZ LUIS GILBERTO</v>
          </cell>
          <cell r="F9228" t="str">
            <v>DECRETO LEGISLATIVO Nº1273</v>
          </cell>
        </row>
        <row r="9229">
          <cell r="B9229">
            <v>37297</v>
          </cell>
          <cell r="C9229" t="str">
            <v>THOMAS DANIEL</v>
          </cell>
          <cell r="D9229" t="str">
            <v>CO-37297-BM</v>
          </cell>
          <cell r="E9229" t="str">
            <v>RUIZ BERROCAL JOSE TEOBALDO</v>
          </cell>
          <cell r="F9229" t="str">
            <v>DECRETO LEGISLATIVO Nº1273</v>
          </cell>
        </row>
        <row r="9230">
          <cell r="B9230">
            <v>37307</v>
          </cell>
          <cell r="C9230" t="str">
            <v>LUZ MARINA</v>
          </cell>
          <cell r="D9230" t="str">
            <v>TA-37307-BM</v>
          </cell>
          <cell r="E9230" t="str">
            <v>TUME CHUNGA PAULINO</v>
          </cell>
          <cell r="F9230" t="str">
            <v>ARTESANAL</v>
          </cell>
        </row>
        <row r="9231">
          <cell r="B9231">
            <v>37309</v>
          </cell>
          <cell r="C9231" t="str">
            <v>VIRGEN DE LAS MERCEDES</v>
          </cell>
          <cell r="D9231" t="str">
            <v>TA-37309-BM</v>
          </cell>
          <cell r="E9231" t="str">
            <v>TUME OLIVOS EUSVALDO</v>
          </cell>
          <cell r="F9231" t="str">
            <v>DECRETO LEGISLATIVO Nº1273</v>
          </cell>
        </row>
        <row r="9232">
          <cell r="B9232">
            <v>37314</v>
          </cell>
          <cell r="C9232" t="str">
            <v>CARLOS DANIEL II</v>
          </cell>
          <cell r="D9232" t="str">
            <v>SE-37314-BM</v>
          </cell>
          <cell r="E9232" t="str">
            <v>MEZA CONTRERAS FRANCISCO RAMIRO</v>
          </cell>
          <cell r="F9232" t="str">
            <v>DECRETO LEGISLATIVO Nº1273</v>
          </cell>
        </row>
        <row r="9233">
          <cell r="B9233">
            <v>37317</v>
          </cell>
          <cell r="C9233" t="str">
            <v>ISAIAS</v>
          </cell>
          <cell r="D9233" t="str">
            <v>TA-37317-BM</v>
          </cell>
          <cell r="E9233" t="str">
            <v>CARRASCO MORALES DONALDO</v>
          </cell>
          <cell r="F9233" t="str">
            <v>DECRETO LEGISLATIVO Nº1273</v>
          </cell>
        </row>
        <row r="9234">
          <cell r="B9234">
            <v>37329</v>
          </cell>
          <cell r="C9234" t="str">
            <v>CLAUDIO RENZO</v>
          </cell>
          <cell r="D9234" t="str">
            <v>SE-37329-BM</v>
          </cell>
          <cell r="E9234" t="str">
            <v>CHUMPITAZ RAMIREZ SAMUEL ALBERTO ;MEJIA GOMEZ ANTONIA MARIA</v>
          </cell>
          <cell r="F9234" t="str">
            <v>DECRETO LEGISLATIVO Nº1273</v>
          </cell>
        </row>
        <row r="9235">
          <cell r="B9235">
            <v>37332</v>
          </cell>
          <cell r="C9235" t="str">
            <v>JESUS HERNANDO</v>
          </cell>
          <cell r="D9235" t="str">
            <v>ZS-37332-BM</v>
          </cell>
          <cell r="E9235" t="str">
            <v>ASIAN CHAVEZ CARMEN ROSA</v>
          </cell>
          <cell r="F9235" t="str">
            <v>DECRETO LEGISLATIVO Nº1273</v>
          </cell>
        </row>
        <row r="9236">
          <cell r="B9236">
            <v>37335</v>
          </cell>
          <cell r="C9236" t="str">
            <v>BLANCA FLOR</v>
          </cell>
          <cell r="D9236" t="str">
            <v>PT-37335-BM</v>
          </cell>
          <cell r="E9236" t="str">
            <v>VITE PINGO VICTOR MANUEL</v>
          </cell>
          <cell r="F9236" t="str">
            <v>DS. 006-2016-PRODUCE</v>
          </cell>
        </row>
        <row r="9237">
          <cell r="B9237">
            <v>37348</v>
          </cell>
          <cell r="C9237" t="str">
            <v>MI JUANCITO II</v>
          </cell>
          <cell r="D9237" t="str">
            <v>ZS-37348-BM</v>
          </cell>
          <cell r="E9237" t="str">
            <v>FIESTAS MOSCOSO JUAN MANUEL</v>
          </cell>
          <cell r="F9237" t="str">
            <v>DECRETO LEGISLATIVO Nº1273</v>
          </cell>
        </row>
        <row r="9238">
          <cell r="B9238">
            <v>37350</v>
          </cell>
          <cell r="C9238" t="str">
            <v>MILAGROS II</v>
          </cell>
          <cell r="D9238" t="str">
            <v>IO-37350-BM</v>
          </cell>
          <cell r="E9238" t="str">
            <v>CALLACONDO CHOQUECOTA MARIO</v>
          </cell>
          <cell r="F9238" t="str">
            <v>ARTESANAL</v>
          </cell>
        </row>
        <row r="9239">
          <cell r="B9239">
            <v>37360</v>
          </cell>
          <cell r="C9239" t="str">
            <v>MI MARTHA</v>
          </cell>
          <cell r="D9239" t="str">
            <v>CE-37360-CM</v>
          </cell>
          <cell r="E9239" t="str">
            <v>GALAN LLONTOP JOSE VICTOR ;GUZMAN FLORES DE GALAN ANGELICA</v>
          </cell>
          <cell r="F9239" t="str">
            <v>ARTESANAL</v>
          </cell>
        </row>
        <row r="9240">
          <cell r="B9240">
            <v>37370</v>
          </cell>
          <cell r="C9240" t="str">
            <v>CAMANA-II</v>
          </cell>
          <cell r="D9240" t="str">
            <v>IO-37370-BM</v>
          </cell>
          <cell r="E9240" t="str">
            <v>ANCULLE VILLAFRANCO YONY RUTH</v>
          </cell>
          <cell r="F9240" t="str">
            <v>ARTESANAL</v>
          </cell>
        </row>
        <row r="9241">
          <cell r="B9241">
            <v>37373</v>
          </cell>
          <cell r="C9241" t="str">
            <v>GUNTER</v>
          </cell>
          <cell r="D9241" t="str">
            <v>IO-37373-BM</v>
          </cell>
          <cell r="E9241" t="str">
            <v>FLORES QUISPE EBERT EULOGIO</v>
          </cell>
          <cell r="F9241" t="str">
            <v>ARTESANAL</v>
          </cell>
        </row>
        <row r="9242">
          <cell r="B9242">
            <v>37375</v>
          </cell>
          <cell r="C9242" t="str">
            <v>MARIFE I</v>
          </cell>
          <cell r="D9242" t="str">
            <v>IO-37375-BM</v>
          </cell>
          <cell r="E9242" t="str">
            <v>UCHUCHOQUE SONCO DAVID MARIO</v>
          </cell>
          <cell r="F9242" t="str">
            <v>ARTESANAL</v>
          </cell>
        </row>
        <row r="9243">
          <cell r="B9243">
            <v>37446</v>
          </cell>
          <cell r="C9243" t="str">
            <v>MI MERCEDES</v>
          </cell>
          <cell r="D9243" t="str">
            <v>PL-37446-BM</v>
          </cell>
          <cell r="E9243" t="str">
            <v>QUEREVALU SERNAQUE FRANCISCO</v>
          </cell>
          <cell r="F9243" t="str">
            <v>ARTESANAL</v>
          </cell>
        </row>
        <row r="9244">
          <cell r="B9244">
            <v>37447</v>
          </cell>
          <cell r="C9244" t="str">
            <v>MI SARITA</v>
          </cell>
          <cell r="D9244" t="str">
            <v>PL-37447-BM</v>
          </cell>
          <cell r="E9244" t="str">
            <v>LLAGAS LIZA VICTORIANO</v>
          </cell>
          <cell r="F9244" t="str">
            <v>ARTESANAL</v>
          </cell>
        </row>
        <row r="9245">
          <cell r="B9245">
            <v>37457</v>
          </cell>
          <cell r="C9245" t="str">
            <v>SAN MARTIN DE PORRAS</v>
          </cell>
          <cell r="D9245" t="str">
            <v>TA-37457-BM</v>
          </cell>
          <cell r="E9245" t="str">
            <v>BANCAYAN RUMICHE JOSE GUADALUPE</v>
          </cell>
          <cell r="F9245" t="str">
            <v>DECRETO LEGISLATIVO Nº1273</v>
          </cell>
        </row>
        <row r="9246">
          <cell r="B9246">
            <v>37482</v>
          </cell>
          <cell r="C9246" t="str">
            <v>SERGIO</v>
          </cell>
          <cell r="D9246" t="str">
            <v>HO-37482-BM</v>
          </cell>
          <cell r="E9246" t="str">
            <v>PALACIOS CHONCEN JOSE ALBINO</v>
          </cell>
          <cell r="F9246" t="str">
            <v>DECRETO LEGISLATIVO Nº1273</v>
          </cell>
        </row>
        <row r="9247">
          <cell r="B9247">
            <v>37483</v>
          </cell>
          <cell r="C9247" t="str">
            <v>CRISTO JESUS</v>
          </cell>
          <cell r="D9247" t="str">
            <v>TA-37483-BM</v>
          </cell>
          <cell r="E9247" t="str">
            <v>CHULLE BENITES JOSE MARTIN</v>
          </cell>
          <cell r="F9247" t="str">
            <v>ARTESANAL</v>
          </cell>
        </row>
        <row r="9248">
          <cell r="B9248">
            <v>37485</v>
          </cell>
          <cell r="C9248" t="str">
            <v>ARENAS I</v>
          </cell>
          <cell r="D9248" t="str">
            <v>IO-37485-BM</v>
          </cell>
          <cell r="E9248" t="str">
            <v>HUARCAYA BERRIOS EDWIN ALFONSO</v>
          </cell>
          <cell r="F9248" t="str">
            <v>ARTESANAL</v>
          </cell>
        </row>
        <row r="9249">
          <cell r="B9249">
            <v>37488</v>
          </cell>
          <cell r="C9249" t="str">
            <v>JESUS EL MESIAS I</v>
          </cell>
          <cell r="D9249" t="str">
            <v>TA-37488-BM</v>
          </cell>
          <cell r="E9249" t="str">
            <v>TUME PERICHE CARLOS ALBERTO</v>
          </cell>
          <cell r="F9249" t="str">
            <v>ARTESANAL</v>
          </cell>
        </row>
        <row r="9250">
          <cell r="B9250">
            <v>37517</v>
          </cell>
          <cell r="C9250" t="str">
            <v>SEMILLITA DE JESUS</v>
          </cell>
          <cell r="D9250" t="str">
            <v>TA-37517-BM</v>
          </cell>
          <cell r="E9250" t="str">
            <v>LAZARO PULACHE ULBER MANUEL</v>
          </cell>
          <cell r="F9250" t="str">
            <v>ARTESANAL</v>
          </cell>
        </row>
        <row r="9251">
          <cell r="B9251">
            <v>37518</v>
          </cell>
          <cell r="C9251" t="str">
            <v>JESUS EL VENCEDOR</v>
          </cell>
          <cell r="D9251" t="str">
            <v>TA-37518-BM</v>
          </cell>
          <cell r="E9251" t="str">
            <v>LAZARO PULACHE SEVERINO JUAN</v>
          </cell>
          <cell r="F9251" t="str">
            <v>ARTESANAL</v>
          </cell>
        </row>
        <row r="9252">
          <cell r="B9252">
            <v>37524</v>
          </cell>
          <cell r="C9252" t="str">
            <v>CRISTO MORADO</v>
          </cell>
          <cell r="D9252" t="str">
            <v>TA-37524-BM</v>
          </cell>
          <cell r="E9252" t="str">
            <v>BANCAYAN ECHE LUIS</v>
          </cell>
          <cell r="F9252" t="str">
            <v>DECRETO LEGISLATIVO Nº1273</v>
          </cell>
        </row>
        <row r="9253">
          <cell r="B9253">
            <v>37551</v>
          </cell>
          <cell r="C9253" t="str">
            <v>EFRAIN Y ANDREA</v>
          </cell>
          <cell r="D9253" t="str">
            <v>CO-37551-BM</v>
          </cell>
          <cell r="E9253" t="str">
            <v>OSCANOA PALOMINO DAVID IVAN</v>
          </cell>
          <cell r="F9253" t="str">
            <v>ARTESANAL</v>
          </cell>
        </row>
        <row r="9254">
          <cell r="B9254">
            <v>37555</v>
          </cell>
          <cell r="C9254" t="str">
            <v>JUAN DANIEL</v>
          </cell>
          <cell r="D9254" t="str">
            <v>CO-37555-BM</v>
          </cell>
          <cell r="E9254" t="str">
            <v>LEGUA HIDALGO JUAN GABRIEL</v>
          </cell>
          <cell r="F9254" t="str">
            <v>DECRETO LEGISLATIVO Nº1273</v>
          </cell>
        </row>
        <row r="9255">
          <cell r="B9255">
            <v>37556</v>
          </cell>
          <cell r="C9255" t="str">
            <v>TATIANA</v>
          </cell>
          <cell r="D9255" t="str">
            <v>CO-37556-BM</v>
          </cell>
          <cell r="E9255" t="str">
            <v>PAZ ASENCIO JOSE MARIO</v>
          </cell>
          <cell r="F9255" t="str">
            <v>DECRETO LEGISLATIVO Nº1273</v>
          </cell>
        </row>
        <row r="9256">
          <cell r="B9256">
            <v>37565</v>
          </cell>
          <cell r="C9256" t="str">
            <v>OMAR</v>
          </cell>
          <cell r="D9256" t="str">
            <v>CO-37565-BM</v>
          </cell>
          <cell r="E9256" t="str">
            <v>RIVERA TORRES RAYMUNDO DONATO</v>
          </cell>
          <cell r="F9256" t="str">
            <v>DECRETO LEGISLATIVO Nº1273</v>
          </cell>
        </row>
        <row r="9257">
          <cell r="B9257">
            <v>37566</v>
          </cell>
          <cell r="C9257" t="str">
            <v>JUNIOR ALEXANDER</v>
          </cell>
          <cell r="D9257" t="str">
            <v>TA-37566-BM</v>
          </cell>
          <cell r="E9257" t="str">
            <v>BAYONA ANGELES ROXANA JANET</v>
          </cell>
          <cell r="F9257" t="str">
            <v>ARTESANAL</v>
          </cell>
        </row>
        <row r="9258">
          <cell r="B9258">
            <v>37567</v>
          </cell>
          <cell r="C9258" t="str">
            <v>NORMA</v>
          </cell>
          <cell r="D9258" t="str">
            <v>CO-37567-BM</v>
          </cell>
          <cell r="E9258" t="str">
            <v>ALVARADO CUEVA NARCISO EUSEBIO ;HUARANGA PASCUAL NORMA</v>
          </cell>
          <cell r="F9258" t="str">
            <v>DECRETO LEGISLATIVO Nº1273</v>
          </cell>
        </row>
        <row r="9259">
          <cell r="B9259">
            <v>37568</v>
          </cell>
          <cell r="C9259" t="str">
            <v>BRIGITTE THAMARA</v>
          </cell>
          <cell r="D9259" t="str">
            <v>CO-37568-BM</v>
          </cell>
          <cell r="E9259" t="str">
            <v>HERNANDEZ RUEDA VERONICA JULISSA ;MOLINA CESPEDES ADOLFO CLIMBER</v>
          </cell>
          <cell r="F9259" t="str">
            <v>DECRETO LEGISLATIVO Nº1273</v>
          </cell>
        </row>
        <row r="9260">
          <cell r="B9260">
            <v>37576</v>
          </cell>
          <cell r="C9260" t="str">
            <v>SIEMPRE CRISTO REY</v>
          </cell>
          <cell r="D9260" t="str">
            <v>TA-37576-BM</v>
          </cell>
          <cell r="E9260" t="str">
            <v>SANCHEZ IPANAQUE ROBERTO</v>
          </cell>
          <cell r="F9260" t="str">
            <v>DS. 006-2016-PRODUCE</v>
          </cell>
        </row>
        <row r="9261">
          <cell r="B9261">
            <v>37579</v>
          </cell>
          <cell r="C9261" t="str">
            <v>DOBLE IMPACTO III</v>
          </cell>
          <cell r="D9261" t="str">
            <v>TA-37579-BM</v>
          </cell>
          <cell r="E9261" t="str">
            <v>GONZALES ESPINOZA JORGE ALDO MARTIN</v>
          </cell>
          <cell r="F9261" t="str">
            <v>DECRETO LEGISLATIVO Nº1273</v>
          </cell>
        </row>
        <row r="9262">
          <cell r="B9262">
            <v>37582</v>
          </cell>
          <cell r="C9262" t="str">
            <v>JAIR MISAEL</v>
          </cell>
          <cell r="D9262" t="str">
            <v>TA-37582-BM</v>
          </cell>
          <cell r="E9262" t="str">
            <v>PURIZACA FIESTAS SANTOS OSWALDO</v>
          </cell>
          <cell r="F9262" t="str">
            <v>DS. 006-2016-PRODUCE</v>
          </cell>
        </row>
        <row r="9263">
          <cell r="B9263">
            <v>37583</v>
          </cell>
          <cell r="C9263" t="str">
            <v>YASUMI Y MAYUMI II</v>
          </cell>
          <cell r="D9263" t="str">
            <v>CO-37583-BM</v>
          </cell>
          <cell r="E9263" t="str">
            <v>CHUMPITAZ FLORES ANTHONY WILLIAM</v>
          </cell>
          <cell r="F9263" t="str">
            <v>DECRETO LEGISLATIVO Nº1273</v>
          </cell>
        </row>
        <row r="9264">
          <cell r="B9264">
            <v>37587</v>
          </cell>
          <cell r="C9264" t="str">
            <v>BLANCA FLOR</v>
          </cell>
          <cell r="D9264" t="str">
            <v>TA-37587-BM</v>
          </cell>
          <cell r="E9264" t="str">
            <v>VITE PINGO VICTOR MANUEL</v>
          </cell>
          <cell r="F9264" t="str">
            <v>DS. 006-2016-PRODUCE</v>
          </cell>
        </row>
        <row r="9265">
          <cell r="B9265">
            <v>37591</v>
          </cell>
          <cell r="C9265" t="str">
            <v>DOBLE IMPACTO V</v>
          </cell>
          <cell r="D9265" t="str">
            <v>TA-37591-BM</v>
          </cell>
          <cell r="E9265" t="str">
            <v>GONZALES ESPINOZA JORGE ALDO MARTIN</v>
          </cell>
          <cell r="F9265" t="str">
            <v>DECRETO LEGISLATIVO Nº1273</v>
          </cell>
        </row>
        <row r="9266">
          <cell r="B9266">
            <v>37592</v>
          </cell>
          <cell r="C9266" t="str">
            <v>MELLIZO II</v>
          </cell>
          <cell r="D9266" t="str">
            <v>TA-37592-BM</v>
          </cell>
          <cell r="E9266" t="str">
            <v>GONZALES ESPINOZA JORGE ALVARO MARTIN</v>
          </cell>
          <cell r="F9266" t="str">
            <v>ARTESANAL</v>
          </cell>
        </row>
        <row r="9267">
          <cell r="B9267">
            <v>37594</v>
          </cell>
          <cell r="C9267" t="str">
            <v>VIRGEN DE CHAPI I</v>
          </cell>
          <cell r="D9267" t="str">
            <v>TA-37594-BM</v>
          </cell>
          <cell r="E9267" t="str">
            <v>GONZALES ESPINOZA JORGE ALVARO MARTIN</v>
          </cell>
          <cell r="F9267" t="str">
            <v>DECRETO LEGISLATIVO Nº1273</v>
          </cell>
        </row>
        <row r="9268">
          <cell r="B9268">
            <v>37596</v>
          </cell>
          <cell r="C9268" t="str">
            <v>MELLIZO I</v>
          </cell>
          <cell r="D9268" t="str">
            <v>TA-37596-BM</v>
          </cell>
          <cell r="E9268" t="str">
            <v>GONZALES ESPINOZA JORGE ALDO MARTIN</v>
          </cell>
          <cell r="F9268" t="str">
            <v>DECRETO LEGISLATIVO Nº1273</v>
          </cell>
        </row>
        <row r="9269">
          <cell r="B9269">
            <v>37597</v>
          </cell>
          <cell r="C9269" t="str">
            <v>BRIGITH II</v>
          </cell>
          <cell r="D9269" t="str">
            <v>CO-37597-BM</v>
          </cell>
          <cell r="E9269" t="str">
            <v>AGUAYO HUAYHUA DIONISIO AMERICO</v>
          </cell>
          <cell r="F9269" t="str">
            <v>DECRETO LEGISLATIVO Nº1273</v>
          </cell>
        </row>
        <row r="9270">
          <cell r="B9270">
            <v>37598</v>
          </cell>
          <cell r="C9270" t="str">
            <v>LEON DE HUANUCO</v>
          </cell>
          <cell r="D9270" t="str">
            <v>IO-37598-BM</v>
          </cell>
          <cell r="E9270" t="str">
            <v>LEON TREJO JORGE ENRIQUE ;QUISPE FLORES DE LEON ANTONIETA</v>
          </cell>
          <cell r="F9270" t="str">
            <v>ARTESANAL</v>
          </cell>
        </row>
        <row r="9271">
          <cell r="B9271">
            <v>37600</v>
          </cell>
          <cell r="C9271" t="str">
            <v>ROBERTO CARLOS</v>
          </cell>
          <cell r="D9271" t="str">
            <v>TA-37600-BM</v>
          </cell>
          <cell r="E9271" t="str">
            <v>SOPLAPUCO SANTAMARIA ALEX</v>
          </cell>
          <cell r="F9271" t="str">
            <v>ARTESANAL</v>
          </cell>
        </row>
        <row r="9272">
          <cell r="B9272">
            <v>37602</v>
          </cell>
          <cell r="C9272" t="str">
            <v>KELLY MERCEDES 1</v>
          </cell>
          <cell r="D9272" t="str">
            <v>TA-37602-BM</v>
          </cell>
          <cell r="E9272" t="str">
            <v>SOPLAPUCO SANTAMARIA ALEX</v>
          </cell>
          <cell r="F9272" t="str">
            <v>DECRETO LEGISLATIVO Nº1273</v>
          </cell>
        </row>
        <row r="9273">
          <cell r="B9273">
            <v>37605</v>
          </cell>
          <cell r="C9273" t="str">
            <v>JESUS SOBRE LAS AGUAS</v>
          </cell>
          <cell r="D9273" t="str">
            <v>TA-37605-BM</v>
          </cell>
          <cell r="E9273" t="str">
            <v>IPANAQUE SANTOS JUAN FRANCISCO</v>
          </cell>
          <cell r="F9273" t="str">
            <v>ARTESANAL</v>
          </cell>
        </row>
        <row r="9274">
          <cell r="B9274">
            <v>37616</v>
          </cell>
          <cell r="C9274" t="str">
            <v>ADONAI</v>
          </cell>
          <cell r="D9274" t="str">
            <v>TA-37616-BM</v>
          </cell>
          <cell r="E9274" t="str">
            <v>JACINTO FARRO?Y GABY DEL ROCIO ;SANCHEZ LLONTOP JOSE MANUEL</v>
          </cell>
          <cell r="F9274" t="str">
            <v>DECRETO LEGISLATIVO Nº1273</v>
          </cell>
        </row>
        <row r="9275">
          <cell r="B9275">
            <v>37625</v>
          </cell>
          <cell r="C9275" t="str">
            <v>JHOSU IV</v>
          </cell>
          <cell r="D9275" t="str">
            <v>CO-37625-BM</v>
          </cell>
          <cell r="E9275" t="str">
            <v>SANCHEZ PUICAN SONIA ELVIRA</v>
          </cell>
          <cell r="F9275" t="str">
            <v>DECRETO LEGISLATIVO Nº1273</v>
          </cell>
        </row>
        <row r="9276">
          <cell r="B9276">
            <v>37628</v>
          </cell>
          <cell r="C9276" t="str">
            <v>ANA MAILYTH</v>
          </cell>
          <cell r="D9276" t="str">
            <v>TA-37628-BM</v>
          </cell>
          <cell r="E9276" t="str">
            <v>FERNANDEZ VITE PABLO</v>
          </cell>
          <cell r="F9276" t="str">
            <v>DECRETO LEGISLATIVO Nº1273</v>
          </cell>
        </row>
        <row r="9277">
          <cell r="B9277">
            <v>37646</v>
          </cell>
          <cell r="C9277" t="str">
            <v>NATALY MARILU II</v>
          </cell>
          <cell r="D9277" t="str">
            <v>CO-37646-BM</v>
          </cell>
          <cell r="E9277" t="str">
            <v>CASTILLO CANELO MARILU</v>
          </cell>
          <cell r="F9277" t="str">
            <v>DECRETO LEGISLATIVO Nº1273</v>
          </cell>
        </row>
        <row r="9278">
          <cell r="B9278">
            <v>37655</v>
          </cell>
          <cell r="C9278" t="str">
            <v>YOLITA</v>
          </cell>
          <cell r="D9278" t="str">
            <v>CO-37655-BM</v>
          </cell>
          <cell r="E9278" t="str">
            <v>BARDALES MI?NO JORGE CESAR</v>
          </cell>
          <cell r="F9278" t="str">
            <v>DECRETO LEGISLATIVO Nº1273</v>
          </cell>
        </row>
        <row r="9279">
          <cell r="B9279">
            <v>37656</v>
          </cell>
          <cell r="C9279" t="str">
            <v>NI? DEL MILAGRO 2</v>
          </cell>
          <cell r="D9279" t="str">
            <v>CE-37656-BM</v>
          </cell>
          <cell r="E9279" t="str">
            <v>VASQUEZ MORALES LUIS DEIVIS</v>
          </cell>
          <cell r="F9279" t="str">
            <v>ARTESANAL</v>
          </cell>
        </row>
        <row r="9280">
          <cell r="B9280">
            <v>37658</v>
          </cell>
          <cell r="C9280" t="str">
            <v>PEJERREY</v>
          </cell>
          <cell r="D9280" t="str">
            <v>TA-37658-BM</v>
          </cell>
          <cell r="E9280" t="str">
            <v>FIESTAS ECHE JOSE SANTOS</v>
          </cell>
          <cell r="F9280" t="str">
            <v>DS. 006-2016-PRODUCE</v>
          </cell>
        </row>
        <row r="9281">
          <cell r="B9281">
            <v>37661</v>
          </cell>
          <cell r="C9281" t="str">
            <v>JESUS EL BUEN PASTOR</v>
          </cell>
          <cell r="D9281" t="str">
            <v>TA-37661-BM</v>
          </cell>
          <cell r="E9281" t="str">
            <v>PUESCAS ALVAREZ BERNARDINO</v>
          </cell>
          <cell r="F9281" t="str">
            <v>DS. 006-2016-PRODUCE</v>
          </cell>
        </row>
        <row r="9282">
          <cell r="B9282">
            <v>37662</v>
          </cell>
          <cell r="C9282" t="str">
            <v>SE?R DE PACHACAMILLA</v>
          </cell>
          <cell r="D9282" t="str">
            <v>TA-37662-BM</v>
          </cell>
          <cell r="E9282" t="str">
            <v>BAYONA FIESTAS CARLOS ALBERTO ;BAYONA FIESTAS RICARDO</v>
          </cell>
          <cell r="F9282" t="str">
            <v>DS. 006-2016-PRODUCE</v>
          </cell>
        </row>
        <row r="9283">
          <cell r="B9283">
            <v>37663</v>
          </cell>
          <cell r="C9283" t="str">
            <v>JESUS REY DE ISRAEL</v>
          </cell>
          <cell r="D9283" t="str">
            <v>TA-37663-BM</v>
          </cell>
          <cell r="E9283" t="str">
            <v>ECHE VITE JORGE</v>
          </cell>
          <cell r="F9283" t="str">
            <v>DS. 006-2016-PRODUCE</v>
          </cell>
        </row>
        <row r="9284">
          <cell r="B9284">
            <v>37664</v>
          </cell>
          <cell r="C9284" t="str">
            <v>JOSUE ELIAS</v>
          </cell>
          <cell r="D9284" t="str">
            <v>TA-37664-BM</v>
          </cell>
          <cell r="E9284" t="str">
            <v>PURIZACA FIESTAS JOSE FRANCISCO</v>
          </cell>
          <cell r="F9284" t="str">
            <v>DS. 006-2016-PRODUCE</v>
          </cell>
        </row>
        <row r="9285">
          <cell r="B9285">
            <v>37683</v>
          </cell>
          <cell r="C9285" t="str">
            <v>JUAN CARLOS Y MIGUEL</v>
          </cell>
          <cell r="D9285" t="str">
            <v>TA-37683-BM</v>
          </cell>
          <cell r="E9285" t="str">
            <v>CHAPILLIQUEN PURIZACA JOSE EUSEBIO</v>
          </cell>
          <cell r="F9285" t="str">
            <v>ARTESANAL</v>
          </cell>
        </row>
        <row r="9286">
          <cell r="B9286">
            <v>37687</v>
          </cell>
          <cell r="C9286" t="str">
            <v>JESUS ES VIDA I</v>
          </cell>
          <cell r="D9286" t="str">
            <v>TA-37687-BM</v>
          </cell>
          <cell r="E9286" t="str">
            <v>MORALES GONZALES CESAR PAUL</v>
          </cell>
          <cell r="F9286" t="str">
            <v>ARTESANAL</v>
          </cell>
        </row>
        <row r="9287">
          <cell r="B9287">
            <v>37690</v>
          </cell>
          <cell r="C9287" t="str">
            <v>YANIRA MERCEDES</v>
          </cell>
          <cell r="D9287" t="str">
            <v>TA-37690-BM</v>
          </cell>
          <cell r="E9287" t="str">
            <v>RAMIREZ QUEREBALU CHRISTIAN JOEL</v>
          </cell>
          <cell r="F9287" t="str">
            <v>DECRETO LEGISLATIVO Nº1273</v>
          </cell>
        </row>
        <row r="9288">
          <cell r="B9288">
            <v>37691</v>
          </cell>
          <cell r="C9288" t="str">
            <v>MI ENOC</v>
          </cell>
          <cell r="D9288" t="str">
            <v>TA-37691-BM</v>
          </cell>
          <cell r="E9288" t="str">
            <v>FIESTAS NEPO WILMER JOVANNY</v>
          </cell>
          <cell r="F9288" t="str">
            <v>DECRETO LEGISLATIVO Nº1273</v>
          </cell>
        </row>
        <row r="9289">
          <cell r="B9289">
            <v>37705</v>
          </cell>
          <cell r="C9289" t="str">
            <v>JOSE EMANUEL II</v>
          </cell>
          <cell r="D9289" t="str">
            <v>TA-37705-BM</v>
          </cell>
          <cell r="E9289" t="str">
            <v>MANRIQUE RODRIGUEZ BENICIO VICTOR</v>
          </cell>
          <cell r="F9289" t="str">
            <v>ARTESANAL</v>
          </cell>
        </row>
        <row r="9290">
          <cell r="B9290">
            <v>37706</v>
          </cell>
          <cell r="C9290" t="str">
            <v>FLOR MARIA</v>
          </cell>
          <cell r="D9290" t="str">
            <v>TA-37706-BM</v>
          </cell>
          <cell r="E9290" t="str">
            <v>SOSA NUNURA GLADYS</v>
          </cell>
          <cell r="F9290" t="str">
            <v>DECRETO LEGISLATIVO Nº1273</v>
          </cell>
        </row>
        <row r="9291">
          <cell r="B9291">
            <v>37708</v>
          </cell>
          <cell r="C9291" t="str">
            <v>MI ALEXANDER II</v>
          </cell>
          <cell r="D9291" t="str">
            <v>TA-37708-BM</v>
          </cell>
          <cell r="E9291" t="str">
            <v>MEDINA PAZOS CECIBEL ;NIZAMA RAMIREZ JOSE SANTOS</v>
          </cell>
          <cell r="F9291" t="str">
            <v>DECRETO LEGISLATIVO Nº1273</v>
          </cell>
        </row>
        <row r="9292">
          <cell r="B9292">
            <v>37712</v>
          </cell>
          <cell r="C9292" t="str">
            <v>STELLA MARIS</v>
          </cell>
          <cell r="D9292" t="str">
            <v>TA-37712-BM</v>
          </cell>
          <cell r="E9292" t="str">
            <v>DIAZ PALMA MARIA GLORIA</v>
          </cell>
          <cell r="F9292" t="str">
            <v>ARTESANAL</v>
          </cell>
        </row>
        <row r="9293">
          <cell r="B9293">
            <v>37713</v>
          </cell>
          <cell r="C9293" t="str">
            <v>JESUS MI SALVADOR</v>
          </cell>
          <cell r="D9293" t="str">
            <v>TA-37713-BM</v>
          </cell>
          <cell r="E9293" t="str">
            <v>MELENDEZ SILVA MANUEL</v>
          </cell>
          <cell r="F9293" t="str">
            <v>DECRETO LEGISLATIVO Nº1273</v>
          </cell>
        </row>
        <row r="9294">
          <cell r="B9294">
            <v>37723</v>
          </cell>
          <cell r="C9294" t="str">
            <v>ADONAI</v>
          </cell>
          <cell r="D9294" t="str">
            <v>TA-37723-BM</v>
          </cell>
          <cell r="E9294" t="str">
            <v>DIAZ PALMA PEDRO ENRIQUE</v>
          </cell>
          <cell r="F9294" t="str">
            <v>ARTESANAL</v>
          </cell>
        </row>
        <row r="9295">
          <cell r="B9295">
            <v>37725</v>
          </cell>
          <cell r="C9295" t="str">
            <v>JESUS SOBRE LAS AGUAS I</v>
          </cell>
          <cell r="D9295" t="str">
            <v>TA-37725-BM</v>
          </cell>
          <cell r="E9295" t="str">
            <v>VALDERA SANTISTEBAN JOSE PEDRO</v>
          </cell>
          <cell r="F9295" t="str">
            <v>ARTESANAL</v>
          </cell>
        </row>
        <row r="9296">
          <cell r="B9296">
            <v>37727</v>
          </cell>
          <cell r="C9296" t="str">
            <v>JOEL</v>
          </cell>
          <cell r="D9296" t="str">
            <v>TA-37727-BM</v>
          </cell>
          <cell r="E9296" t="str">
            <v>JACINTO LLENQUE WALTHER RAUL</v>
          </cell>
          <cell r="F9296" t="str">
            <v>ARTESANAL</v>
          </cell>
        </row>
        <row r="9297">
          <cell r="B9297">
            <v>37730</v>
          </cell>
          <cell r="C9297" t="str">
            <v>BENDICION DE MI MADRE</v>
          </cell>
          <cell r="D9297" t="str">
            <v>TA-37730-BM</v>
          </cell>
          <cell r="E9297" t="str">
            <v>SANTISTEBAN BANCES MANUEL</v>
          </cell>
          <cell r="F9297" t="str">
            <v>ARTESANAL</v>
          </cell>
        </row>
        <row r="9298">
          <cell r="B9298">
            <v>37731</v>
          </cell>
          <cell r="C9298" t="str">
            <v>SAMUEL</v>
          </cell>
          <cell r="D9298" t="str">
            <v>TA-37731-BM</v>
          </cell>
          <cell r="E9298" t="str">
            <v>JACINTO LLENQUE WALTHER RAUL</v>
          </cell>
          <cell r="F9298" t="str">
            <v>ARTESANAL</v>
          </cell>
        </row>
        <row r="9299">
          <cell r="B9299">
            <v>37732</v>
          </cell>
          <cell r="C9299" t="str">
            <v>JESUS PRINCIPE DE PAZ</v>
          </cell>
          <cell r="D9299" t="str">
            <v>TA-37732-BM</v>
          </cell>
          <cell r="E9299" t="str">
            <v>NEPO DIAZ MARIA ESMERALDA ;UCHOFEN HUAMANCHUMO ARMANDO</v>
          </cell>
          <cell r="F9299" t="str">
            <v>ARTESANAL</v>
          </cell>
        </row>
        <row r="9300">
          <cell r="B9300">
            <v>37739</v>
          </cell>
          <cell r="C9300" t="str">
            <v>DON PABLO</v>
          </cell>
          <cell r="D9300" t="str">
            <v>PT-37739-BM</v>
          </cell>
          <cell r="E9300" t="str">
            <v>ALVAREZ PURIZACA SANTOS PABLO</v>
          </cell>
          <cell r="F9300" t="str">
            <v>DS. 006-2016-PRODUCE</v>
          </cell>
        </row>
        <row r="9301">
          <cell r="B9301">
            <v>37741</v>
          </cell>
          <cell r="C9301" t="str">
            <v>THAYLI</v>
          </cell>
          <cell r="D9301" t="str">
            <v>ZS-37741-BM</v>
          </cell>
          <cell r="E9301" t="str">
            <v>CRUZ CHICOMA ORLANDO</v>
          </cell>
          <cell r="F9301" t="str">
            <v>DECRETO LEGISLATIVO Nº1273</v>
          </cell>
        </row>
        <row r="9302">
          <cell r="B9302">
            <v>37745</v>
          </cell>
          <cell r="C9302" t="str">
            <v>CELESTE RUBY</v>
          </cell>
          <cell r="D9302" t="str">
            <v>ZS-37745-BM</v>
          </cell>
          <cell r="E9302" t="str">
            <v>CARRE? RUIZ BLANCA RUBYSOL</v>
          </cell>
          <cell r="F9302" t="str">
            <v>DECRETO LEGISLATIVO Nº1273</v>
          </cell>
        </row>
        <row r="9303">
          <cell r="B9303">
            <v>37753</v>
          </cell>
          <cell r="C9303" t="str">
            <v>VIOLETA</v>
          </cell>
          <cell r="D9303" t="str">
            <v>ZS-37753-BM</v>
          </cell>
          <cell r="E9303" t="str">
            <v>CARRE? PINDAY JOSE ISMAEL</v>
          </cell>
          <cell r="F9303" t="str">
            <v>DECRETO LEGISLATIVO Nº1273</v>
          </cell>
        </row>
        <row r="9304">
          <cell r="B9304">
            <v>37754</v>
          </cell>
          <cell r="C9304" t="str">
            <v>GUIAME MARIA MAGDALENA</v>
          </cell>
          <cell r="D9304" t="str">
            <v>ZS-37754-BM</v>
          </cell>
          <cell r="E9304" t="str">
            <v>RIVAS YOVERA PABLO</v>
          </cell>
          <cell r="F9304" t="str">
            <v>DECRETO LEGISLATIVO Nº1273</v>
          </cell>
        </row>
        <row r="9305">
          <cell r="B9305">
            <v>37755</v>
          </cell>
          <cell r="C9305" t="str">
            <v>BENDICION DE DIOS</v>
          </cell>
          <cell r="D9305" t="str">
            <v>ZS-37755-BM</v>
          </cell>
          <cell r="E9305" t="str">
            <v>MEDINA GARCIA TERESA</v>
          </cell>
          <cell r="F9305" t="str">
            <v>DECRETO LEGISLATIVO Nº1273</v>
          </cell>
        </row>
        <row r="9306">
          <cell r="B9306">
            <v>37757</v>
          </cell>
          <cell r="C9306" t="str">
            <v>MI VENTURITA</v>
          </cell>
          <cell r="D9306" t="str">
            <v>ZS-37757-BM</v>
          </cell>
          <cell r="E9306" t="str">
            <v>PANTA ALVAREZ GLADYZ MAGALI ;PANTA ALVAREZ DE ECA JULIA YOLANDA</v>
          </cell>
          <cell r="F9306" t="str">
            <v>ARTESANAL</v>
          </cell>
        </row>
        <row r="9307">
          <cell r="B9307">
            <v>37758</v>
          </cell>
          <cell r="C9307" t="str">
            <v>KAREN NOELY</v>
          </cell>
          <cell r="D9307" t="str">
            <v>ZS-37758-BM</v>
          </cell>
          <cell r="E9307" t="str">
            <v>CORNEJO LEON PORFIRIO</v>
          </cell>
          <cell r="F9307" t="str">
            <v>DECRETO LEGISLATIVO Nº1273</v>
          </cell>
        </row>
        <row r="9308">
          <cell r="B9308">
            <v>37760</v>
          </cell>
          <cell r="C9308" t="str">
            <v>JESUS Y JUAN</v>
          </cell>
          <cell r="D9308" t="str">
            <v>ZS-37760-BM</v>
          </cell>
          <cell r="E9308" t="str">
            <v>ANTON ECHE SANTOS EDUARDO</v>
          </cell>
          <cell r="F9308" t="str">
            <v>ARTESANAL</v>
          </cell>
        </row>
        <row r="9309">
          <cell r="B9309">
            <v>37761</v>
          </cell>
          <cell r="C9309" t="str">
            <v>ROSSEMARY</v>
          </cell>
          <cell r="D9309" t="str">
            <v>ZS-37761-BM</v>
          </cell>
          <cell r="E9309" t="str">
            <v>HUAMANCHUMO LA CHIRA DOMINGO</v>
          </cell>
          <cell r="F9309" t="str">
            <v>DECRETO LEGISLATIVO Nº1273</v>
          </cell>
        </row>
        <row r="9310">
          <cell r="B9310">
            <v>37767</v>
          </cell>
          <cell r="C9310" t="str">
            <v>SR. CAUTIVO DE AYABACA</v>
          </cell>
          <cell r="D9310" t="str">
            <v>TA-37767-BM</v>
          </cell>
          <cell r="E9310" t="str">
            <v>SUCLUPE FIESTAS MILAGROS ESTHER</v>
          </cell>
          <cell r="F9310" t="str">
            <v>ARTESANAL</v>
          </cell>
        </row>
        <row r="9311">
          <cell r="B9311">
            <v>37783</v>
          </cell>
          <cell r="C9311" t="str">
            <v>JESUS ES MI GUIA III</v>
          </cell>
          <cell r="D9311" t="str">
            <v>TA-37783-BM</v>
          </cell>
          <cell r="E9311" t="str">
            <v>JACINTO JACINTO MARIA CECILIA ;SUCLUPE FIESTAS JORGE LUIS</v>
          </cell>
          <cell r="F9311" t="str">
            <v>ARTESANAL</v>
          </cell>
        </row>
        <row r="9312">
          <cell r="B9312">
            <v>37787</v>
          </cell>
          <cell r="C9312" t="str">
            <v>PENY</v>
          </cell>
          <cell r="D9312" t="str">
            <v>CO-37787-BM</v>
          </cell>
          <cell r="E9312" t="str">
            <v>GARCIA JIMENEZ ALFONSO RONALD ;SULCA RIVERA MARTIN ARNALDO</v>
          </cell>
          <cell r="F9312" t="str">
            <v>DECRETO LEGISLATIVO Nº1273</v>
          </cell>
        </row>
        <row r="9313">
          <cell r="B9313">
            <v>37796</v>
          </cell>
          <cell r="C9313" t="str">
            <v>JUAN CARLOS</v>
          </cell>
          <cell r="D9313" t="str">
            <v>SY-37796-BM</v>
          </cell>
          <cell r="E9313" t="str">
            <v>LLONTOP ACOSTA VICTOR ROBERTO ;ZAPATA PAIRAZAMAN JUAN CARLOS</v>
          </cell>
          <cell r="F9313" t="str">
            <v>DECRETO LEGISLATIVO Nº1273</v>
          </cell>
        </row>
        <row r="9314">
          <cell r="B9314">
            <v>37797</v>
          </cell>
          <cell r="C9314" t="str">
            <v>MI BRUJITO</v>
          </cell>
          <cell r="D9314" t="str">
            <v>SY-37797-BM</v>
          </cell>
          <cell r="E9314" t="str">
            <v>CACERES CHILON WALTER JAIME</v>
          </cell>
          <cell r="F9314" t="str">
            <v>ARTESANAL</v>
          </cell>
        </row>
        <row r="9315">
          <cell r="B9315">
            <v>37808</v>
          </cell>
          <cell r="C9315" t="str">
            <v>ENTERPRISE</v>
          </cell>
          <cell r="D9315" t="str">
            <v>CO-37808-PM</v>
          </cell>
          <cell r="E9315" t="str">
            <v>SUSTAINABLE FISHING RESOURCES S.A.C.</v>
          </cell>
          <cell r="F9315" t="str">
            <v>DS. 022-2009-PRODUCE</v>
          </cell>
        </row>
        <row r="9316">
          <cell r="B9316">
            <v>37810</v>
          </cell>
          <cell r="C9316" t="str">
            <v>CRISTO EL NAZARENO</v>
          </cell>
          <cell r="D9316" t="str">
            <v>PT-37810-CM</v>
          </cell>
          <cell r="E9316" t="str">
            <v>TUME FIESTAS PEDRO</v>
          </cell>
          <cell r="F9316" t="str">
            <v>DS. 006-2016-PRODUCE</v>
          </cell>
        </row>
        <row r="9317">
          <cell r="B9317">
            <v>37819</v>
          </cell>
          <cell r="C9317" t="str">
            <v>LUIS ARTURO IV</v>
          </cell>
          <cell r="D9317" t="str">
            <v>IO-37819-BM</v>
          </cell>
          <cell r="E9317" t="str">
            <v>MARIACA NIETO DE BUENO EDUARDA</v>
          </cell>
          <cell r="F9317" t="str">
            <v>ARTESANAL</v>
          </cell>
        </row>
        <row r="9318">
          <cell r="B9318">
            <v>37821</v>
          </cell>
          <cell r="C9318" t="str">
            <v>MABE</v>
          </cell>
          <cell r="D9318" t="str">
            <v>CO-37821-CM</v>
          </cell>
          <cell r="E9318" t="str">
            <v>FIESTAS FIESTAS HUMBERTO NICOLAS</v>
          </cell>
          <cell r="F9318" t="str">
            <v>ARTESANAL</v>
          </cell>
        </row>
        <row r="9319">
          <cell r="B9319">
            <v>37824</v>
          </cell>
          <cell r="C9319" t="str">
            <v>FE Y ESPERANZA EN DIOS</v>
          </cell>
          <cell r="D9319" t="str">
            <v>PL-37824-CM</v>
          </cell>
          <cell r="E9319" t="str">
            <v>SALAZAR CUSTODIO MARIA FLOR ;YAIPEN CHAFLOQUE FELIX</v>
          </cell>
          <cell r="F9319" t="str">
            <v>ARTESANAL</v>
          </cell>
        </row>
        <row r="9320">
          <cell r="B9320">
            <v>37825</v>
          </cell>
          <cell r="C9320" t="str">
            <v>MI FIORELLA</v>
          </cell>
          <cell r="D9320" t="str">
            <v>PL-37825-CM</v>
          </cell>
          <cell r="E9320" t="str">
            <v>NUNTON BERNAL JUAN DE DIOS</v>
          </cell>
          <cell r="F9320" t="str">
            <v>ARTESANAL</v>
          </cell>
        </row>
        <row r="9321">
          <cell r="B9321">
            <v>37827</v>
          </cell>
          <cell r="C9321" t="str">
            <v>MI MANUELA</v>
          </cell>
          <cell r="D9321" t="str">
            <v>PT-37827-CM</v>
          </cell>
          <cell r="E9321" t="str">
            <v>ALVARADO CHUNGA MARIA ISABEL ;FIESTAS DE FIESTAS ROSA ;FIESTAS FIESTAS DIEGO ORLANDO ;LLENQUE DE FIESTAS SUSANA ;LORO FIESTAS GENARA ELENA ;LORO LORO MARITZA</v>
          </cell>
          <cell r="F9321" t="str">
            <v>ARTESANAL</v>
          </cell>
        </row>
        <row r="9322">
          <cell r="B9322">
            <v>37830</v>
          </cell>
          <cell r="C9322" t="str">
            <v>LILIANA</v>
          </cell>
          <cell r="D9322" t="str">
            <v>CO-37830-CM</v>
          </cell>
          <cell r="E9322" t="str">
            <v>GALAN FIESTAS JULIO MIGUEL</v>
          </cell>
          <cell r="F9322" t="str">
            <v>ARTESANAL</v>
          </cell>
        </row>
        <row r="9323">
          <cell r="B9323">
            <v>37844</v>
          </cell>
          <cell r="C9323" t="str">
            <v>KLEY</v>
          </cell>
          <cell r="D9323" t="str">
            <v>PL-37844-BM</v>
          </cell>
          <cell r="E9323" t="str">
            <v>PALMA BERNAL HEBER CHARLES ;SIESQUEN TEJADA GLADYS YULIANA</v>
          </cell>
          <cell r="F9323" t="str">
            <v>ARTESANAL</v>
          </cell>
        </row>
        <row r="9324">
          <cell r="B9324">
            <v>37847</v>
          </cell>
          <cell r="C9324" t="str">
            <v>JEAN PIERRE I</v>
          </cell>
          <cell r="D9324" t="str">
            <v>IO-37847-BM</v>
          </cell>
          <cell r="E9324" t="str">
            <v>SUCA DIAZ JESUS MANUEL</v>
          </cell>
          <cell r="F9324" t="str">
            <v>ARTESANAL</v>
          </cell>
        </row>
        <row r="9325">
          <cell r="B9325">
            <v>37849</v>
          </cell>
          <cell r="C9325" t="str">
            <v>MONTE DE SINAI</v>
          </cell>
          <cell r="D9325" t="str">
            <v>PL-37849-BM</v>
          </cell>
          <cell r="E9325" t="str">
            <v>CUSTODIO CHAPO?N JUAN JUNIOR</v>
          </cell>
          <cell r="F9325" t="str">
            <v>ARTESANAL</v>
          </cell>
        </row>
        <row r="9326">
          <cell r="B9326">
            <v>37850</v>
          </cell>
          <cell r="C9326" t="str">
            <v>TIBURON 20</v>
          </cell>
          <cell r="D9326" t="str">
            <v>HO-37850-PM</v>
          </cell>
          <cell r="E9326" t="str">
            <v>PESQUERA EXALMAR S.A.A.</v>
          </cell>
          <cell r="F9326" t="str">
            <v>LEY Nº26920</v>
          </cell>
        </row>
        <row r="9327">
          <cell r="B9327">
            <v>37852</v>
          </cell>
          <cell r="C9327" t="str">
            <v>DON ALEX</v>
          </cell>
          <cell r="D9327" t="str">
            <v>CO-37852-CM</v>
          </cell>
          <cell r="E9327" t="str">
            <v>PESQUERA OLINDA VICTORIA E.I.R.L.</v>
          </cell>
          <cell r="F9327" t="str">
            <v>ARTESANAL</v>
          </cell>
        </row>
        <row r="9328">
          <cell r="B9328">
            <v>37853</v>
          </cell>
          <cell r="C9328" t="str">
            <v>MARIELLA</v>
          </cell>
          <cell r="D9328" t="str">
            <v>CO-37853-CM</v>
          </cell>
          <cell r="E9328" t="str">
            <v>PACO MAMANI ALFREDO</v>
          </cell>
          <cell r="F9328" t="str">
            <v>ARTESANAL</v>
          </cell>
        </row>
        <row r="9329">
          <cell r="B9329">
            <v>37855</v>
          </cell>
          <cell r="C9329" t="str">
            <v>SILVIA LILIANA</v>
          </cell>
          <cell r="D9329" t="str">
            <v>CO-37855-CM</v>
          </cell>
          <cell r="E9329" t="str">
            <v>CORDOVA RODRIGUEZ EUGENIO ANGEL</v>
          </cell>
          <cell r="F9329" t="str">
            <v>ARTESANAL</v>
          </cell>
        </row>
        <row r="9330">
          <cell r="B9330">
            <v>37857</v>
          </cell>
          <cell r="C9330" t="str">
            <v>JUAN JOSE</v>
          </cell>
          <cell r="D9330" t="str">
            <v>CO-37857-BM</v>
          </cell>
          <cell r="E9330" t="str">
            <v>APARI FARFAN LUPE ROSA</v>
          </cell>
          <cell r="F9330" t="str">
            <v>DECRETO LEGISLATIVO Nº1273</v>
          </cell>
        </row>
        <row r="9331">
          <cell r="B9331">
            <v>37923</v>
          </cell>
          <cell r="C9331" t="str">
            <v>MALILA</v>
          </cell>
          <cell r="D9331" t="str">
            <v>ZS-37923-CM</v>
          </cell>
          <cell r="E9331" t="str">
            <v>ACOSTA RIVERA CARLOS ENRIQUE ;ACOSTA RIVERA CESAR HUMBERTO ;ACOSTA RIVERA JUAN MIGUEL</v>
          </cell>
          <cell r="F9331" t="str">
            <v>ARTESANAL</v>
          </cell>
        </row>
        <row r="9332">
          <cell r="B9332">
            <v>37927</v>
          </cell>
          <cell r="C9332" t="str">
            <v>SE?R DE LOS MILAGROS</v>
          </cell>
          <cell r="D9332" t="str">
            <v>TA-37927-CM</v>
          </cell>
          <cell r="E9332" t="str">
            <v>JACINTO PERICHE CESAR ;JACINTO PERICHE MANUEL JESUS ;JACINTO PERICHE OSCAR</v>
          </cell>
          <cell r="F9332" t="str">
            <v>ARTESANAL</v>
          </cell>
        </row>
        <row r="9333">
          <cell r="B9333">
            <v>37965</v>
          </cell>
          <cell r="C9333" t="str">
            <v>MARIA GENARA 3</v>
          </cell>
          <cell r="D9333" t="str">
            <v>PT-37965-CM</v>
          </cell>
          <cell r="E9333" t="str">
            <v>QUEREVALU PUESCAS BERNARDO</v>
          </cell>
          <cell r="F9333" t="str">
            <v>ARTESANAL</v>
          </cell>
        </row>
        <row r="9334">
          <cell r="B9334">
            <v>37973</v>
          </cell>
          <cell r="C9334" t="str">
            <v>CAUTIVO DE AYABACA</v>
          </cell>
          <cell r="D9334" t="str">
            <v>CO-37973-CM</v>
          </cell>
          <cell r="E9334" t="str">
            <v>VELASQUEZ BENITES JULIO CESAR</v>
          </cell>
          <cell r="F9334" t="str">
            <v>ARTESANAL</v>
          </cell>
        </row>
        <row r="9335">
          <cell r="B9335">
            <v>37974</v>
          </cell>
          <cell r="C9335" t="str">
            <v>DARLU</v>
          </cell>
          <cell r="D9335" t="str">
            <v>TA-37974-CM</v>
          </cell>
          <cell r="E9335" t="str">
            <v>LLENQUE PUESCAS HENRY SEBASTIAN ;LLENQUE PUESCAS JORGE LUIS ;LLENQUE PUESCAS WILFREDO JOVANNY</v>
          </cell>
          <cell r="F9335" t="str">
            <v>ARTESANAL</v>
          </cell>
        </row>
        <row r="9336">
          <cell r="B9336">
            <v>37976</v>
          </cell>
          <cell r="C9336" t="str">
            <v>NATIVIDAD II</v>
          </cell>
          <cell r="D9336" t="str">
            <v>HO-37976-BM</v>
          </cell>
          <cell r="E9336" t="str">
            <v>HERRADA LOPEZ PEDRO GERMAN ;ZAVALAGA ROMAN DE HERRADA NATIVIDAD NERIDA</v>
          </cell>
          <cell r="F9336" t="str">
            <v>DECRETO LEGISLATIVO Nº1273</v>
          </cell>
        </row>
        <row r="9337">
          <cell r="B9337">
            <v>37993</v>
          </cell>
          <cell r="C9337" t="str">
            <v>MI JUANITA</v>
          </cell>
          <cell r="D9337" t="str">
            <v>PT-37993-CM</v>
          </cell>
          <cell r="E9337" t="str">
            <v>JACINTO PANTA ALEJANDRO ;JACINTO PANTA ISIDRO ;JACINTO PANTA JOSE ;JACINTO PANTA LORENZO</v>
          </cell>
          <cell r="F9337" t="str">
            <v>ARTESANAL</v>
          </cell>
        </row>
        <row r="9338">
          <cell r="B9338">
            <v>38001</v>
          </cell>
          <cell r="C9338" t="str">
            <v>HOSANNA I</v>
          </cell>
          <cell r="D9338" t="str">
            <v>SY-38001-BM</v>
          </cell>
          <cell r="E9338" t="str">
            <v>RUIZ CASTA?DA ELMER</v>
          </cell>
          <cell r="F9338" t="str">
            <v>ARTESANAL</v>
          </cell>
        </row>
        <row r="9339">
          <cell r="B9339">
            <v>38012</v>
          </cell>
          <cell r="C9339" t="str">
            <v>JUAN MANUEL</v>
          </cell>
          <cell r="D9339" t="str">
            <v>PL-38012-CM</v>
          </cell>
          <cell r="E9339" t="str">
            <v>CHANDUY ZE? WALTER GUILLERMO</v>
          </cell>
          <cell r="F9339" t="str">
            <v>ARTESANAL</v>
          </cell>
        </row>
        <row r="9340">
          <cell r="B9340">
            <v>38013</v>
          </cell>
          <cell r="C9340" t="str">
            <v>JESUS GERONIMO</v>
          </cell>
          <cell r="D9340" t="str">
            <v>PT-38013-BM</v>
          </cell>
          <cell r="E9340" t="str">
            <v>PAZOS QUEREVALU SANTOS LUCAS</v>
          </cell>
          <cell r="F9340" t="str">
            <v>ARTESANAL</v>
          </cell>
        </row>
        <row r="9341">
          <cell r="B9341">
            <v>38014</v>
          </cell>
          <cell r="C9341" t="str">
            <v>MANUELITO IV</v>
          </cell>
          <cell r="D9341" t="str">
            <v>PT-38014-CM</v>
          </cell>
          <cell r="E9341" t="str">
            <v>VITE PURIZACA JOSE ALCEDO</v>
          </cell>
          <cell r="F9341" t="str">
            <v>DS. 006-2016-PRODUCE</v>
          </cell>
        </row>
        <row r="9342">
          <cell r="B9342">
            <v>38015</v>
          </cell>
          <cell r="C9342" t="str">
            <v>MANUELITO III</v>
          </cell>
          <cell r="D9342" t="str">
            <v>PT-38015-CM</v>
          </cell>
          <cell r="E9342" t="str">
            <v>VITE PURIZACA JOSE ALCEDO</v>
          </cell>
          <cell r="F9342" t="str">
            <v>DS. 006-2016-PRODUCE</v>
          </cell>
        </row>
        <row r="9343">
          <cell r="B9343">
            <v>38016</v>
          </cell>
          <cell r="C9343" t="str">
            <v>DELFIN DE ORO</v>
          </cell>
          <cell r="D9343" t="str">
            <v>CO-38016-BM</v>
          </cell>
          <cell r="E9343" t="str">
            <v>YATACO AVALOS HERNAN EDUARDO</v>
          </cell>
          <cell r="F9343" t="str">
            <v>DECRETO LEGISLATIVO Nº1273</v>
          </cell>
        </row>
        <row r="9344">
          <cell r="B9344">
            <v>38017</v>
          </cell>
          <cell r="C9344" t="str">
            <v>EL NAZARENO II</v>
          </cell>
          <cell r="D9344" t="str">
            <v>CO-38017-CM</v>
          </cell>
          <cell r="E9344" t="str">
            <v>BRACAMONTE MONTES PATRICIO ;BUONAMICI SACO ALBERTO MARTIN</v>
          </cell>
          <cell r="F9344" t="str">
            <v>ARTESANAL</v>
          </cell>
        </row>
        <row r="9345">
          <cell r="B9345">
            <v>38019</v>
          </cell>
          <cell r="C9345" t="str">
            <v>DON MARCIAL I</v>
          </cell>
          <cell r="D9345" t="str">
            <v>PL-38019-CM</v>
          </cell>
          <cell r="E9345" t="str">
            <v>ALVARADO ECHEANDIA JOSE EDWARD ;ALVARADO FIESTAS ALFREDO MIGUEL ;ALVARADO RAMIREZ MARCIAL ADRIAN</v>
          </cell>
          <cell r="F9345" t="str">
            <v>ARTESANAL</v>
          </cell>
        </row>
        <row r="9346">
          <cell r="B9346">
            <v>38020</v>
          </cell>
          <cell r="C9346" t="str">
            <v>BENDICION DE DIOS 2</v>
          </cell>
          <cell r="D9346" t="str">
            <v>PL-38020-BM</v>
          </cell>
          <cell r="E9346" t="str">
            <v>FLORES LORO FLORENCIA</v>
          </cell>
          <cell r="F9346" t="str">
            <v>ARTESANAL</v>
          </cell>
        </row>
        <row r="9347">
          <cell r="B9347">
            <v>38021</v>
          </cell>
          <cell r="C9347" t="str">
            <v>MI ULCO</v>
          </cell>
          <cell r="D9347" t="str">
            <v>PL-38021-BM</v>
          </cell>
          <cell r="E9347" t="str">
            <v>SANTOS ULCO MARIO</v>
          </cell>
          <cell r="F9347" t="str">
            <v>ARTESANAL</v>
          </cell>
        </row>
        <row r="9348">
          <cell r="B9348">
            <v>38029</v>
          </cell>
          <cell r="C9348" t="str">
            <v>GLENN CRHISTIAN</v>
          </cell>
          <cell r="D9348" t="str">
            <v>IO-38029-BM</v>
          </cell>
          <cell r="E9348" t="str">
            <v>FLORES QUISPE ROXANA ELVIRA</v>
          </cell>
          <cell r="F9348" t="str">
            <v>ARTESANAL</v>
          </cell>
        </row>
        <row r="9349">
          <cell r="B9349">
            <v>38031</v>
          </cell>
          <cell r="C9349" t="str">
            <v>POOLZUMI</v>
          </cell>
          <cell r="D9349" t="str">
            <v>IO-38031-BM</v>
          </cell>
          <cell r="E9349" t="str">
            <v>CHURATA RODRIGUEZ ZENAIDA</v>
          </cell>
          <cell r="F9349" t="str">
            <v>ARTESANAL</v>
          </cell>
        </row>
        <row r="9350">
          <cell r="B9350">
            <v>38033</v>
          </cell>
          <cell r="C9350" t="str">
            <v>ADRIAN</v>
          </cell>
          <cell r="D9350" t="str">
            <v>IO-38033-BM</v>
          </cell>
          <cell r="E9350" t="str">
            <v>LITANO COBE?S RAFAEL</v>
          </cell>
          <cell r="F9350" t="str">
            <v>ARTESANAL</v>
          </cell>
        </row>
        <row r="9351">
          <cell r="B9351">
            <v>38035</v>
          </cell>
          <cell r="C9351" t="str">
            <v>SANTA MARIA II</v>
          </cell>
          <cell r="D9351" t="str">
            <v>IO-38035-BM</v>
          </cell>
          <cell r="E9351" t="str">
            <v>GOMEZ DE MAMANI FRANCISCA ;MAMANI GOMEZ LEONCIO LEONIDAS</v>
          </cell>
          <cell r="F9351" t="str">
            <v>ARTESANAL</v>
          </cell>
        </row>
        <row r="9352">
          <cell r="B9352">
            <v>38046</v>
          </cell>
          <cell r="C9352" t="str">
            <v>LIAFJORD</v>
          </cell>
          <cell r="D9352" t="str">
            <v>CO-38046-PM</v>
          </cell>
          <cell r="E9352" t="str">
            <v>SUSTAINABLE FISHING RESOURCES S.A.C.</v>
          </cell>
          <cell r="F9352" t="str">
            <v>DS. 022-2009-PRODUCE</v>
          </cell>
        </row>
        <row r="9353">
          <cell r="B9353">
            <v>38047</v>
          </cell>
          <cell r="C9353" t="str">
            <v>DON TEODORO VI</v>
          </cell>
          <cell r="D9353" t="str">
            <v>PT-38047-CM</v>
          </cell>
          <cell r="E9353" t="str">
            <v>ALVARADO SILVA JUAN CARLOS</v>
          </cell>
          <cell r="F9353" t="str">
            <v>ARTESANAL</v>
          </cell>
        </row>
        <row r="9354">
          <cell r="B9354">
            <v>38050</v>
          </cell>
          <cell r="C9354" t="str">
            <v>GLORIA DE JESUS</v>
          </cell>
          <cell r="D9354" t="str">
            <v>PT-38050-CM</v>
          </cell>
          <cell r="E9354" t="str">
            <v>RUMICHE SANCHEZ JOSE RAUL</v>
          </cell>
          <cell r="F9354" t="str">
            <v>DS. 006-2016-PRODUCE</v>
          </cell>
        </row>
        <row r="9355">
          <cell r="B9355">
            <v>38051</v>
          </cell>
          <cell r="C9355" t="str">
            <v>GLORIA DE JESUS II</v>
          </cell>
          <cell r="D9355" t="str">
            <v>PT-38051-CM</v>
          </cell>
          <cell r="E9355" t="str">
            <v>RUMICHE SANCHEZ JUAN ALBERTO</v>
          </cell>
          <cell r="F9355" t="str">
            <v>DS. 006-2016-PRODUCE</v>
          </cell>
        </row>
        <row r="9356">
          <cell r="B9356">
            <v>38052</v>
          </cell>
          <cell r="C9356" t="str">
            <v>REY ADONAY</v>
          </cell>
          <cell r="D9356" t="str">
            <v>PT-38052-CM</v>
          </cell>
          <cell r="E9356" t="str">
            <v>RUMICHE QUEREVALU SEBASTIAN</v>
          </cell>
          <cell r="F9356" t="str">
            <v>DS. 006-2016-PRODUCE</v>
          </cell>
        </row>
        <row r="9357">
          <cell r="B9357">
            <v>38053</v>
          </cell>
          <cell r="C9357" t="str">
            <v>DO? LINDA</v>
          </cell>
          <cell r="D9357" t="str">
            <v>PL-38053-BM</v>
          </cell>
          <cell r="E9357" t="str">
            <v>JACINTO TEQUE LEONARDO ELIBERTO</v>
          </cell>
          <cell r="F9357" t="str">
            <v>ARTESANAL</v>
          </cell>
        </row>
        <row r="9358">
          <cell r="B9358">
            <v>38055</v>
          </cell>
          <cell r="C9358" t="str">
            <v>ANYHOLINA 3</v>
          </cell>
          <cell r="D9358" t="str">
            <v>ZS-38055-CM</v>
          </cell>
          <cell r="E9358" t="str">
            <v>ROBLES RODRIGUEZ RITA JANETH</v>
          </cell>
          <cell r="F9358" t="str">
            <v>ARTESANAL</v>
          </cell>
        </row>
        <row r="9359">
          <cell r="B9359">
            <v>38056</v>
          </cell>
          <cell r="C9359" t="str">
            <v>LUIGI III</v>
          </cell>
          <cell r="D9359" t="str">
            <v>ZS-38056-CM</v>
          </cell>
          <cell r="E9359" t="str">
            <v>LEON ROBLES CARLOS ENRIQUE</v>
          </cell>
          <cell r="F9359" t="str">
            <v>ARTESANAL</v>
          </cell>
        </row>
        <row r="9360">
          <cell r="B9360">
            <v>38070</v>
          </cell>
          <cell r="C9360" t="str">
            <v>PTC 5</v>
          </cell>
          <cell r="D9360" t="str">
            <v>TA-38070-CM</v>
          </cell>
          <cell r="E9360" t="str">
            <v>PTC ARMADORES SAC</v>
          </cell>
          <cell r="F9360" t="str">
            <v>MENOR ESCALA (ANCHOVETA) - ARTESANAL</v>
          </cell>
        </row>
        <row r="9361">
          <cell r="B9361">
            <v>38075</v>
          </cell>
          <cell r="C9361" t="str">
            <v>ESTRELLA DE JEHOVA</v>
          </cell>
          <cell r="D9361" t="str">
            <v>PT-38075-CM</v>
          </cell>
          <cell r="E9361" t="str">
            <v>RUMICHE SANCHEZ SANTOS ROBERTO</v>
          </cell>
          <cell r="F9361" t="str">
            <v>DS. 006-2016-PRODUCE</v>
          </cell>
        </row>
        <row r="9362">
          <cell r="B9362">
            <v>38076</v>
          </cell>
          <cell r="C9362" t="str">
            <v>XAVI</v>
          </cell>
          <cell r="D9362" t="str">
            <v>PL-38076-CM</v>
          </cell>
          <cell r="E9362" t="str">
            <v>EFFIO HUAMANCHUMO AUGUSTO ;HUAMANCHUMO DE EFFIO ANTONIA</v>
          </cell>
          <cell r="F9362" t="str">
            <v>ARTESANAL</v>
          </cell>
        </row>
        <row r="9363">
          <cell r="B9363">
            <v>38081</v>
          </cell>
          <cell r="C9363" t="str">
            <v>MI BLANQUITA</v>
          </cell>
          <cell r="D9363" t="str">
            <v>PT-38081-CM</v>
          </cell>
          <cell r="E9363" t="str">
            <v>CORREA NI? ELVER</v>
          </cell>
          <cell r="F9363" t="str">
            <v>ARTESANAL</v>
          </cell>
        </row>
        <row r="9364">
          <cell r="B9364">
            <v>38089</v>
          </cell>
          <cell r="C9364" t="str">
            <v>ARACABO</v>
          </cell>
          <cell r="D9364" t="str">
            <v>CE-38089-CM</v>
          </cell>
          <cell r="E9364" t="str">
            <v>ACERO QUEZADA LEONEL ANDRES</v>
          </cell>
          <cell r="F9364" t="str">
            <v>ARTESANAL</v>
          </cell>
        </row>
        <row r="9365">
          <cell r="B9365">
            <v>38090</v>
          </cell>
          <cell r="C9365" t="str">
            <v>JADER II</v>
          </cell>
          <cell r="D9365" t="str">
            <v>CE-38090-CM</v>
          </cell>
          <cell r="E9365" t="str">
            <v>VILLARREAL ZAVALETA ERODITA FREDESVINDA</v>
          </cell>
          <cell r="F9365" t="str">
            <v>ARTESANAL</v>
          </cell>
        </row>
        <row r="9366">
          <cell r="B9366">
            <v>38093</v>
          </cell>
          <cell r="C9366" t="str">
            <v>DON SEGUNDO</v>
          </cell>
          <cell r="D9366" t="str">
            <v>TA-38093-CM</v>
          </cell>
          <cell r="E9366" t="str">
            <v>ALDANA PAIBA SEGUNDO</v>
          </cell>
          <cell r="F9366" t="str">
            <v>ARTESANAL</v>
          </cell>
        </row>
        <row r="9367">
          <cell r="B9367">
            <v>38095</v>
          </cell>
          <cell r="C9367" t="str">
            <v>JANO I</v>
          </cell>
          <cell r="D9367" t="str">
            <v>CO-38095-CM</v>
          </cell>
          <cell r="E9367" t="str">
            <v>FIESTAS GOMEZ IGNACIO</v>
          </cell>
          <cell r="F9367" t="str">
            <v>ARTESANAL</v>
          </cell>
        </row>
        <row r="9368">
          <cell r="B9368">
            <v>38100</v>
          </cell>
          <cell r="C9368" t="str">
            <v>BENDICION DE DIOS</v>
          </cell>
          <cell r="D9368" t="str">
            <v>PL-38100-CM</v>
          </cell>
          <cell r="E9368" t="str">
            <v>IPANAQUE SANCHEZ MANUELITO ;URCIA MAIRA MARIA YOLA</v>
          </cell>
          <cell r="F9368" t="str">
            <v>ARTESANAL</v>
          </cell>
        </row>
        <row r="9369">
          <cell r="B9369">
            <v>38101</v>
          </cell>
          <cell r="C9369" t="str">
            <v>CONSUELO</v>
          </cell>
          <cell r="D9369" t="str">
            <v>PT-38101-CM</v>
          </cell>
          <cell r="E9369" t="str">
            <v>PAZO QUEREVALU TELMO CESAR</v>
          </cell>
          <cell r="F9369" t="str">
            <v>ARTESANAL</v>
          </cell>
        </row>
        <row r="9370">
          <cell r="B9370">
            <v>38109</v>
          </cell>
          <cell r="C9370" t="str">
            <v>HUACHO CINCO</v>
          </cell>
          <cell r="D9370" t="str">
            <v>IO-38109-PM</v>
          </cell>
          <cell r="E9370" t="str">
            <v>PESQUERA MAJAT S.A.C.</v>
          </cell>
          <cell r="F9370" t="str">
            <v>DECRETO LEY Nº25977</v>
          </cell>
        </row>
        <row r="9371">
          <cell r="B9371">
            <v>38112</v>
          </cell>
          <cell r="C9371" t="str">
            <v>URUSAIHUA I</v>
          </cell>
          <cell r="D9371" t="str">
            <v>IO-38112-BM</v>
          </cell>
          <cell r="E9371" t="str">
            <v>AROCUTIPA AROCUTIPA JULIA</v>
          </cell>
          <cell r="F9371" t="str">
            <v>ARTESANAL</v>
          </cell>
        </row>
        <row r="9372">
          <cell r="B9372">
            <v>38114</v>
          </cell>
          <cell r="C9372" t="str">
            <v>JOEL</v>
          </cell>
          <cell r="D9372" t="str">
            <v>CE-38114-CM</v>
          </cell>
          <cell r="E9372" t="str">
            <v>FLORES TORRES DIOGENES JOEL</v>
          </cell>
          <cell r="F9372" t="str">
            <v>ARTESANAL</v>
          </cell>
        </row>
        <row r="9373">
          <cell r="B9373">
            <v>38115</v>
          </cell>
          <cell r="C9373" t="str">
            <v>GERSON</v>
          </cell>
          <cell r="D9373" t="str">
            <v>CE-38115-CM</v>
          </cell>
          <cell r="E9373" t="str">
            <v>FLORES TORRES DIOGENES JOEL</v>
          </cell>
          <cell r="F9373" t="str">
            <v>ARTESANAL</v>
          </cell>
        </row>
        <row r="9374">
          <cell r="B9374">
            <v>38116</v>
          </cell>
          <cell r="C9374" t="str">
            <v>GERSON II</v>
          </cell>
          <cell r="D9374" t="str">
            <v>CE-38116-CM</v>
          </cell>
          <cell r="E9374" t="str">
            <v>FLORES TORRES GERSON HERNAN</v>
          </cell>
          <cell r="F9374" t="str">
            <v>ARTESANAL</v>
          </cell>
        </row>
        <row r="9375">
          <cell r="B9375">
            <v>38117</v>
          </cell>
          <cell r="C9375" t="str">
            <v>GERSON III</v>
          </cell>
          <cell r="D9375" t="str">
            <v>CE-38117-CM</v>
          </cell>
          <cell r="E9375" t="str">
            <v>FLORES TORRES GERSON HERNAN</v>
          </cell>
          <cell r="F9375" t="str">
            <v>ARTESANAL</v>
          </cell>
        </row>
        <row r="9376">
          <cell r="B9376">
            <v>38119</v>
          </cell>
          <cell r="C9376" t="str">
            <v>ADRIANA</v>
          </cell>
          <cell r="D9376" t="str">
            <v>CO-38119-CM</v>
          </cell>
          <cell r="E9376" t="str">
            <v>GOMEZ ARAYA JIMMY ALEXANDER</v>
          </cell>
          <cell r="F9376" t="str">
            <v>ARTESANAL</v>
          </cell>
        </row>
        <row r="9377">
          <cell r="B9377">
            <v>38120</v>
          </cell>
          <cell r="C9377" t="str">
            <v>ALESSA</v>
          </cell>
          <cell r="D9377" t="str">
            <v>CO-38120-CM</v>
          </cell>
          <cell r="E9377" t="str">
            <v>GOMEZ ARAYA JIMMY ALEXANDER</v>
          </cell>
          <cell r="F9377" t="str">
            <v>ARTESANAL</v>
          </cell>
        </row>
        <row r="9378">
          <cell r="B9378">
            <v>38121</v>
          </cell>
          <cell r="C9378" t="str">
            <v>ANGELA</v>
          </cell>
          <cell r="D9378" t="str">
            <v>CO-38121-CM</v>
          </cell>
          <cell r="E9378" t="str">
            <v>FIESTAS GOMEZ JOSE HILARIO</v>
          </cell>
          <cell r="F9378" t="str">
            <v>ARTESANAL</v>
          </cell>
        </row>
        <row r="9379">
          <cell r="B9379">
            <v>38122</v>
          </cell>
          <cell r="C9379" t="str">
            <v>LARISSA</v>
          </cell>
          <cell r="D9379" t="str">
            <v>CO-38122-CM</v>
          </cell>
          <cell r="E9379" t="str">
            <v>FIESTAS GOMEZ JOSE HILARIO</v>
          </cell>
          <cell r="F9379" t="str">
            <v>ARTESANAL</v>
          </cell>
        </row>
        <row r="9380">
          <cell r="B9380">
            <v>38123</v>
          </cell>
          <cell r="C9380" t="str">
            <v>JANO II</v>
          </cell>
          <cell r="D9380" t="str">
            <v>CO-38123-CM</v>
          </cell>
          <cell r="E9380" t="str">
            <v>FIESTAS GOMEZ IGNACIO</v>
          </cell>
          <cell r="F9380" t="str">
            <v>ARTESANAL</v>
          </cell>
        </row>
        <row r="9381">
          <cell r="B9381">
            <v>38139</v>
          </cell>
          <cell r="C9381" t="str">
            <v>JOSE FELIX II</v>
          </cell>
          <cell r="D9381" t="str">
            <v>IO-38139-BM</v>
          </cell>
          <cell r="E9381" t="str">
            <v>APAZA CUTIPA DEMETRIO ;TICONA MAQUERA JAIME</v>
          </cell>
          <cell r="F9381" t="str">
            <v>ARTESANAL</v>
          </cell>
        </row>
        <row r="9382">
          <cell r="B9382">
            <v>38146</v>
          </cell>
          <cell r="C9382" t="str">
            <v>SAN RAFAEL</v>
          </cell>
          <cell r="D9382" t="str">
            <v>IO-38146-BM</v>
          </cell>
          <cell r="E9382" t="str">
            <v>BLAS CUTIPA JOEL FAUSTINO ;NINA PARI ROSMERY ISABEL</v>
          </cell>
          <cell r="F9382" t="str">
            <v>ARTESANAL</v>
          </cell>
        </row>
        <row r="9383">
          <cell r="B9383">
            <v>38147</v>
          </cell>
          <cell r="C9383" t="str">
            <v>PUCUSANA</v>
          </cell>
          <cell r="D9383" t="str">
            <v>PL-38147-CM</v>
          </cell>
          <cell r="E9383" t="str">
            <v>LLENQUE CURO ITALO JAVIER</v>
          </cell>
          <cell r="F9383" t="str">
            <v>ARTESANAL</v>
          </cell>
        </row>
        <row r="9384">
          <cell r="B9384">
            <v>38148</v>
          </cell>
          <cell r="C9384" t="str">
            <v>JESUS MI CAPITAN</v>
          </cell>
          <cell r="D9384" t="str">
            <v>PL-38148-BM</v>
          </cell>
          <cell r="E9384" t="str">
            <v>AGAPITO SEGURA JESUS</v>
          </cell>
          <cell r="F9384" t="str">
            <v>ARTESANAL</v>
          </cell>
        </row>
        <row r="9385">
          <cell r="B9385">
            <v>38153</v>
          </cell>
          <cell r="C9385" t="str">
            <v>SAN PEDRO I</v>
          </cell>
          <cell r="D9385" t="str">
            <v>IO-38153-BM</v>
          </cell>
          <cell r="E9385" t="str">
            <v>OCHOA BONIFACIO AMELIA</v>
          </cell>
          <cell r="F9385" t="str">
            <v>ARTESANAL</v>
          </cell>
        </row>
        <row r="9386">
          <cell r="B9386">
            <v>38154</v>
          </cell>
          <cell r="C9386" t="str">
            <v>SANTISIMA CRUZ DE CHALPON</v>
          </cell>
          <cell r="D9386" t="str">
            <v>SY-38154-BM</v>
          </cell>
          <cell r="E9386" t="str">
            <v>MORGADO ARROYO CARLOS JULIO</v>
          </cell>
          <cell r="F9386" t="str">
            <v>DECRETO LEGISLATIVO Nº1273</v>
          </cell>
        </row>
        <row r="9387">
          <cell r="B9387">
            <v>38156</v>
          </cell>
          <cell r="C9387" t="str">
            <v>FELIX I</v>
          </cell>
          <cell r="D9387" t="str">
            <v>PL-38156-CM</v>
          </cell>
          <cell r="E9387" t="str">
            <v>CHANCAFE LIZA JOSE FELIX</v>
          </cell>
          <cell r="F9387" t="str">
            <v>ARTESANAL</v>
          </cell>
        </row>
        <row r="9388">
          <cell r="B9388">
            <v>38158</v>
          </cell>
          <cell r="C9388" t="str">
            <v>CRISTO JESUS</v>
          </cell>
          <cell r="D9388" t="str">
            <v>PT-38158-CM</v>
          </cell>
          <cell r="E9388" t="str">
            <v>RUMICHE QUEREVALU ABELARDO ;RUMICHE SANDOVAL YORCKY ALEJANDRO</v>
          </cell>
          <cell r="F9388" t="str">
            <v>ARTESANAL</v>
          </cell>
        </row>
        <row r="9389">
          <cell r="B9389">
            <v>38171</v>
          </cell>
          <cell r="C9389" t="str">
            <v>JAMIL</v>
          </cell>
          <cell r="D9389" t="str">
            <v>CE-38171-CM</v>
          </cell>
          <cell r="E9389" t="str">
            <v>PESQUERA EXALMAR S.A.A.</v>
          </cell>
          <cell r="F9389" t="str">
            <v>LEY Nº26920</v>
          </cell>
        </row>
        <row r="9390">
          <cell r="B9390">
            <v>38189</v>
          </cell>
          <cell r="C9390" t="str">
            <v>MILAGRO DEL CARMEN</v>
          </cell>
          <cell r="D9390" t="str">
            <v>PT-38189-CM</v>
          </cell>
          <cell r="E9390" t="str">
            <v>PANTA SABA JOSE ALEXANDER ;PANTA SABA MARIA CRISTINA</v>
          </cell>
          <cell r="F9390" t="str">
            <v>ARTESANAL</v>
          </cell>
        </row>
        <row r="9391">
          <cell r="B9391">
            <v>38198</v>
          </cell>
          <cell r="C9391" t="str">
            <v>MI WALTER</v>
          </cell>
          <cell r="D9391" t="str">
            <v>PT-38198-CM</v>
          </cell>
          <cell r="E9391" t="str">
            <v>GALAN LORO TANIA MARIBEL</v>
          </cell>
          <cell r="F9391" t="str">
            <v>ARTESANAL</v>
          </cell>
        </row>
        <row r="9392">
          <cell r="B9392">
            <v>38208</v>
          </cell>
          <cell r="C9392" t="str">
            <v>EL FORASTERITO</v>
          </cell>
          <cell r="D9392" t="str">
            <v>ZS-38208-BM</v>
          </cell>
          <cell r="E9392" t="str">
            <v>BERRU CORDOVA HILDEBRANDO</v>
          </cell>
          <cell r="F9392" t="str">
            <v>DECRETO LEGISLATIVO Nº1273</v>
          </cell>
        </row>
        <row r="9393">
          <cell r="B9393">
            <v>38214</v>
          </cell>
          <cell r="C9393" t="str">
            <v>JESUS ES MI PASTOR</v>
          </cell>
          <cell r="D9393" t="str">
            <v>SY-38214-CM</v>
          </cell>
          <cell r="E9393" t="str">
            <v>BERMEO BERRU VICTOR</v>
          </cell>
          <cell r="F9393" t="str">
            <v>ARTESANAL</v>
          </cell>
        </row>
        <row r="9394">
          <cell r="B9394">
            <v>38231</v>
          </cell>
          <cell r="C9394" t="str">
            <v>JESUS DEL CARMEN</v>
          </cell>
          <cell r="D9394" t="str">
            <v>PT-38231-PM</v>
          </cell>
          <cell r="E9394" t="str">
            <v>AYALA DE JACINTO YOLANDA ;ECA DE JACINTO CLARA ;JACINTO PANTA CRESCENCIO ;JACINTO PANTA VICTORINO</v>
          </cell>
          <cell r="F9394" t="str">
            <v>LEY Nº26920</v>
          </cell>
        </row>
        <row r="9395">
          <cell r="B9395">
            <v>38246</v>
          </cell>
          <cell r="C9395" t="str">
            <v>INCAMAR 1</v>
          </cell>
          <cell r="D9395" t="str">
            <v>CE-38246-PM</v>
          </cell>
          <cell r="E9395" t="str">
            <v>CORPORACION PESQUERA INCA S.A.C.</v>
          </cell>
          <cell r="F9395" t="str">
            <v>DECRETO LEY Nº25977</v>
          </cell>
        </row>
        <row r="9396">
          <cell r="B9396">
            <v>38247</v>
          </cell>
          <cell r="C9396" t="str">
            <v>INCAMAR 2</v>
          </cell>
          <cell r="D9396" t="str">
            <v>CE-38247-PM</v>
          </cell>
          <cell r="E9396" t="str">
            <v>CORPORACION PESQUERA INCA S.A.C.</v>
          </cell>
          <cell r="F9396" t="str">
            <v>DECRETO LEY Nº25977</v>
          </cell>
        </row>
        <row r="9397">
          <cell r="B9397">
            <v>38248</v>
          </cell>
          <cell r="C9397" t="str">
            <v>INCAMAR 3</v>
          </cell>
          <cell r="D9397" t="str">
            <v>CE-38248-PM</v>
          </cell>
          <cell r="E9397" t="str">
            <v>CORPORACION PESQUERA INCA S.A.C.</v>
          </cell>
          <cell r="F9397" t="str">
            <v>DECRETO LEY Nº25977</v>
          </cell>
        </row>
        <row r="9398">
          <cell r="B9398">
            <v>38255</v>
          </cell>
          <cell r="C9398" t="str">
            <v>RICHARD 2</v>
          </cell>
          <cell r="D9398" t="str">
            <v>TA-38255-CM</v>
          </cell>
          <cell r="E9398" t="str">
            <v>QUEREVALU QUEREVALU DORIS ;QUEREVALU QUEREVALU ENMERENCIANO</v>
          </cell>
          <cell r="F9398" t="str">
            <v>ARTESANAL</v>
          </cell>
        </row>
        <row r="9399">
          <cell r="B9399">
            <v>38256</v>
          </cell>
          <cell r="C9399" t="str">
            <v>JESUS ES MI BUEN PASTOR</v>
          </cell>
          <cell r="D9399" t="str">
            <v>TA-38256-BM</v>
          </cell>
          <cell r="E9399" t="str">
            <v>PUESCAS ALVAREZ NESTOR</v>
          </cell>
          <cell r="F9399" t="str">
            <v>ARTESANAL</v>
          </cell>
        </row>
        <row r="9400">
          <cell r="B9400">
            <v>38259</v>
          </cell>
          <cell r="C9400" t="str">
            <v>DON JOSE</v>
          </cell>
          <cell r="D9400" t="str">
            <v>PL-38259-CM</v>
          </cell>
          <cell r="E9400" t="str">
            <v>ARIAS RIVERA IVAN ;BACA RODRIGUEZ DE ARIAS VANESSA ;CARRASCO RODRIGUEZ LUCERO</v>
          </cell>
          <cell r="F9400" t="str">
            <v>ARTESANAL</v>
          </cell>
        </row>
        <row r="9401">
          <cell r="B9401">
            <v>38263</v>
          </cell>
          <cell r="C9401" t="str">
            <v>JULIANA I</v>
          </cell>
          <cell r="D9401" t="str">
            <v>SY-38263-BM</v>
          </cell>
          <cell r="E9401" t="str">
            <v>DIAZ JACOBO DIONICIO AGUSTIN</v>
          </cell>
          <cell r="F9401" t="str">
            <v>ARTESANAL</v>
          </cell>
        </row>
        <row r="9402">
          <cell r="B9402">
            <v>38264</v>
          </cell>
          <cell r="C9402" t="str">
            <v>AILEEN</v>
          </cell>
          <cell r="D9402" t="str">
            <v>CO-38264-BM</v>
          </cell>
          <cell r="E9402" t="str">
            <v>FIESTAS PURIZACA CARLOS ALBERTO</v>
          </cell>
          <cell r="F9402" t="str">
            <v>ARTESANAL</v>
          </cell>
        </row>
        <row r="9403">
          <cell r="B9403">
            <v>38265</v>
          </cell>
          <cell r="C9403" t="str">
            <v>CANDE</v>
          </cell>
          <cell r="D9403" t="str">
            <v>PL-38265-CM</v>
          </cell>
          <cell r="E9403" t="str">
            <v>JACINTO ECA JOSE OLIVER ;JACINTO PANTA DORIS MARISOL</v>
          </cell>
          <cell r="F9403" t="str">
            <v>ARTESANAL</v>
          </cell>
        </row>
        <row r="9404">
          <cell r="B9404">
            <v>38268</v>
          </cell>
          <cell r="C9404" t="str">
            <v>CARLOS ELMER</v>
          </cell>
          <cell r="D9404" t="str">
            <v>PL-38268-CM</v>
          </cell>
          <cell r="E9404" t="str">
            <v>CHAPILLIQUEN MARTINEZ JOSE WILMER ;CHAPILLIQUEN MARTINEZ WALTER ;FIESTAS MARTINEZ JOSE CIRIACO</v>
          </cell>
          <cell r="F9404" t="str">
            <v>ARTESANAL</v>
          </cell>
        </row>
        <row r="9405">
          <cell r="B9405">
            <v>38269</v>
          </cell>
          <cell r="C9405" t="str">
            <v>CARLOS ENRIQUE</v>
          </cell>
          <cell r="D9405" t="str">
            <v>PL-38269-BM</v>
          </cell>
          <cell r="E9405" t="str">
            <v>GONZALES CAMACHO CARLOS ENRIQUE</v>
          </cell>
          <cell r="F9405" t="str">
            <v>ARTESANAL</v>
          </cell>
        </row>
        <row r="9406">
          <cell r="B9406">
            <v>38270</v>
          </cell>
          <cell r="C9406" t="str">
            <v>MARIA</v>
          </cell>
          <cell r="D9406" t="str">
            <v>PL-38270-BM</v>
          </cell>
          <cell r="E9406" t="str">
            <v>MARTINEZ LLENQUE EXALTACI? ;MARTINEZ LLENQUE JOSE SANTOS ;MARTINEZ LLENQUE MANUEL JESUS ;MARTINEZ LLENQUE TEODORO URCINO</v>
          </cell>
          <cell r="F9406" t="str">
            <v>ARTESANAL</v>
          </cell>
        </row>
        <row r="9407">
          <cell r="B9407">
            <v>38279</v>
          </cell>
          <cell r="C9407" t="str">
            <v>TANIA MICAELA</v>
          </cell>
          <cell r="D9407" t="str">
            <v>PL-38279-CM</v>
          </cell>
          <cell r="E9407" t="str">
            <v>ZE? DE CHANDUY MARIA A.</v>
          </cell>
          <cell r="F9407" t="str">
            <v>ARTESANAL</v>
          </cell>
        </row>
        <row r="9408">
          <cell r="B9408">
            <v>38280</v>
          </cell>
          <cell r="C9408" t="str">
            <v>MITSI ISABEL 2</v>
          </cell>
          <cell r="D9408" t="str">
            <v>CY-38280-CM</v>
          </cell>
          <cell r="E9408" t="str">
            <v>LEYTON RAMON JOSE ANTONIO</v>
          </cell>
          <cell r="F9408" t="str">
            <v>ARTESANAL</v>
          </cell>
        </row>
        <row r="9409">
          <cell r="B9409">
            <v>38286</v>
          </cell>
          <cell r="C9409" t="str">
            <v>SAN MARTIN 10</v>
          </cell>
          <cell r="D9409" t="str">
            <v>CE-38286-CM</v>
          </cell>
          <cell r="E9409" t="str">
            <v>SAN MARTIN MORALES NIKY</v>
          </cell>
          <cell r="F9409" t="str">
            <v>ARTESANAL</v>
          </cell>
        </row>
        <row r="9410">
          <cell r="B9410">
            <v>38287</v>
          </cell>
          <cell r="C9410" t="str">
            <v>LA COMADRE</v>
          </cell>
          <cell r="D9410" t="str">
            <v>SY-38287-BM</v>
          </cell>
          <cell r="E9410" t="str">
            <v>BERMEO BERRU DIOMEDES</v>
          </cell>
          <cell r="F9410" t="str">
            <v>ARTESANAL</v>
          </cell>
        </row>
        <row r="9411">
          <cell r="B9411">
            <v>38290</v>
          </cell>
          <cell r="C9411" t="str">
            <v>ESTRELLITA I</v>
          </cell>
          <cell r="D9411" t="str">
            <v>IO-38290-BM</v>
          </cell>
          <cell r="E9411" t="str">
            <v>CHIPANA DE A?RI LEANDRA</v>
          </cell>
          <cell r="F9411" t="str">
            <v>ARTESANAL</v>
          </cell>
        </row>
        <row r="9412">
          <cell r="B9412">
            <v>38294</v>
          </cell>
          <cell r="C9412" t="str">
            <v>CRISTHIAN</v>
          </cell>
          <cell r="D9412" t="str">
            <v>PL-38294-BM</v>
          </cell>
          <cell r="E9412" t="str">
            <v>CASTRO CURO JANETH MARIBEL ;LLENQUE PAIVA CARLOS ENRIQUE</v>
          </cell>
          <cell r="F9412" t="str">
            <v>ARTESANAL</v>
          </cell>
        </row>
        <row r="9413">
          <cell r="B9413">
            <v>38295</v>
          </cell>
          <cell r="C9413" t="str">
            <v>MI MARIO</v>
          </cell>
          <cell r="D9413" t="str">
            <v>PL-38295-BM</v>
          </cell>
          <cell r="E9413" t="str">
            <v>MARTINEZ CHIRINOS MANUEL TEODORO ;MARTINEZ CHIRINOS OSCAR ALFREDO</v>
          </cell>
          <cell r="F9413" t="str">
            <v>ARTESANAL</v>
          </cell>
        </row>
        <row r="9414">
          <cell r="B9414">
            <v>38296</v>
          </cell>
          <cell r="C9414" t="str">
            <v>EDWIN Y OSVALDO</v>
          </cell>
          <cell r="D9414" t="str">
            <v>PL-38296-BM</v>
          </cell>
          <cell r="E9414" t="str">
            <v>LLENQUE FIESTAS EDWING</v>
          </cell>
          <cell r="F9414" t="str">
            <v>ARTESANAL</v>
          </cell>
        </row>
        <row r="9415">
          <cell r="B9415">
            <v>38297</v>
          </cell>
          <cell r="C9415" t="str">
            <v>KPS SAN MARTIN 25</v>
          </cell>
          <cell r="D9415" t="str">
            <v>PT-38297-CM</v>
          </cell>
          <cell r="E9415" t="str">
            <v>SAN MARTIN ARCAYO JIMMY EMILIO</v>
          </cell>
          <cell r="F9415" t="str">
            <v>ARTESANAL</v>
          </cell>
        </row>
        <row r="9416">
          <cell r="B9416">
            <v>38299</v>
          </cell>
          <cell r="C9416" t="str">
            <v>ANGEL RUBEN</v>
          </cell>
          <cell r="D9416" t="str">
            <v>IO-38299-BM</v>
          </cell>
          <cell r="E9416" t="str">
            <v>CRUZ TIQUE RUBEN CESAR</v>
          </cell>
          <cell r="F9416" t="str">
            <v>ARTESANAL</v>
          </cell>
        </row>
        <row r="9417">
          <cell r="B9417">
            <v>38300</v>
          </cell>
          <cell r="C9417" t="str">
            <v>MI REDENTOR II</v>
          </cell>
          <cell r="D9417" t="str">
            <v>PT-38300-BM</v>
          </cell>
          <cell r="E9417" t="str">
            <v>QUEREVALU MORANTE ELIAS</v>
          </cell>
          <cell r="F9417" t="str">
            <v>ARTESANAL</v>
          </cell>
        </row>
        <row r="9418">
          <cell r="B9418">
            <v>38335</v>
          </cell>
          <cell r="C9418" t="str">
            <v>RICHARD 3</v>
          </cell>
          <cell r="D9418" t="str">
            <v>PT-38335-CM</v>
          </cell>
          <cell r="E9418" t="str">
            <v>QUEREVALU QUEREVALU DORIS</v>
          </cell>
          <cell r="F9418" t="str">
            <v>ARTESANAL</v>
          </cell>
        </row>
        <row r="9419">
          <cell r="B9419">
            <v>38339</v>
          </cell>
          <cell r="C9419" t="str">
            <v>BRISA DEL MAR III</v>
          </cell>
          <cell r="D9419" t="str">
            <v>CE-38339-CM</v>
          </cell>
          <cell r="E9419" t="str">
            <v>QUEZADA QUEZADA MARIO</v>
          </cell>
          <cell r="F9419" t="str">
            <v>ARTESANAL</v>
          </cell>
        </row>
        <row r="9420">
          <cell r="B9420">
            <v>38342</v>
          </cell>
          <cell r="C9420" t="str">
            <v>MARINERO I</v>
          </cell>
          <cell r="D9420" t="str">
            <v>PT-38342-CM</v>
          </cell>
          <cell r="E9420" t="str">
            <v>PAZO PAZO JOSE JULIO</v>
          </cell>
          <cell r="F9420" t="str">
            <v>ARTESANAL</v>
          </cell>
        </row>
        <row r="9421">
          <cell r="B9421">
            <v>38343</v>
          </cell>
          <cell r="C9421" t="str">
            <v>MARINERO II</v>
          </cell>
          <cell r="D9421" t="str">
            <v>PT-38343-CM</v>
          </cell>
          <cell r="E9421" t="str">
            <v>RUMICHE PANTA ISIDRO</v>
          </cell>
          <cell r="F9421" t="str">
            <v>ARTESANAL</v>
          </cell>
        </row>
        <row r="9422">
          <cell r="B9422">
            <v>38348</v>
          </cell>
          <cell r="C9422" t="str">
            <v>NEZARETH IV</v>
          </cell>
          <cell r="D9422" t="str">
            <v>PT-38348-CM</v>
          </cell>
          <cell r="E9422" t="str">
            <v>TUME FERNANDEZ JORGE LUIS</v>
          </cell>
          <cell r="F9422" t="str">
            <v>DS. 006-2016-PRODUCE</v>
          </cell>
        </row>
        <row r="9423">
          <cell r="B9423">
            <v>38360</v>
          </cell>
          <cell r="C9423" t="str">
            <v>MARLENE</v>
          </cell>
          <cell r="D9423" t="str">
            <v>IO-38360-BM</v>
          </cell>
          <cell r="E9423" t="str">
            <v>COMBITE MAZUELOS MARLENE ROSAS ;SOTO MAMANI GERMAN JOSE</v>
          </cell>
          <cell r="F9423" t="str">
            <v>ARTESANAL</v>
          </cell>
        </row>
        <row r="9424">
          <cell r="B9424">
            <v>38363</v>
          </cell>
          <cell r="C9424" t="str">
            <v>EDDYBRAN II</v>
          </cell>
          <cell r="D9424" t="str">
            <v>IO-38363-BM</v>
          </cell>
          <cell r="E9424" t="str">
            <v>CALLACONDO CALISAYA JULIANA ;CHAMBI QUISPE FRANCISCO</v>
          </cell>
          <cell r="F9424" t="str">
            <v>ARTESANAL</v>
          </cell>
        </row>
        <row r="9425">
          <cell r="B9425">
            <v>38374</v>
          </cell>
          <cell r="C9425" t="str">
            <v>YESSICA</v>
          </cell>
          <cell r="D9425" t="str">
            <v>PT-38374-CM</v>
          </cell>
          <cell r="E9425" t="str">
            <v>FIESTAS FIESTAS MARTHA</v>
          </cell>
          <cell r="F9425" t="str">
            <v>ARTESANAL</v>
          </cell>
        </row>
        <row r="9426">
          <cell r="B9426">
            <v>38382</v>
          </cell>
          <cell r="C9426" t="str">
            <v>BEDAMIR I</v>
          </cell>
          <cell r="D9426" t="str">
            <v>CO-38382-BM</v>
          </cell>
          <cell r="E9426" t="str">
            <v>AVILA RAMOS JORGE ALBERTO ;TORRES RAMON MATILDE AURELIA</v>
          </cell>
          <cell r="F9426" t="str">
            <v>DECRETO LEGISLATIVO Nº1273</v>
          </cell>
        </row>
        <row r="9427">
          <cell r="B9427">
            <v>38384</v>
          </cell>
          <cell r="C9427" t="str">
            <v>GERMCS</v>
          </cell>
          <cell r="D9427" t="str">
            <v>CO-38384-PM</v>
          </cell>
          <cell r="E9427" t="str">
            <v>SUSTAINABLE PELAGIC FISHERY S.A.C.</v>
          </cell>
          <cell r="F9427" t="str">
            <v>DS. 022-2009-PRODUCE</v>
          </cell>
        </row>
        <row r="9428">
          <cell r="B9428">
            <v>38398</v>
          </cell>
          <cell r="C9428" t="str">
            <v>ROSSINI 5</v>
          </cell>
          <cell r="D9428" t="str">
            <v>CO-38398-CM</v>
          </cell>
          <cell r="E9428" t="str">
            <v>SANTISTEBAN URCIA FLORENTINO</v>
          </cell>
          <cell r="F9428" t="str">
            <v>ARTESANAL</v>
          </cell>
        </row>
        <row r="9429">
          <cell r="B9429">
            <v>38399</v>
          </cell>
          <cell r="C9429" t="str">
            <v>SAN MIGUEL ARCANGEL II</v>
          </cell>
          <cell r="D9429" t="str">
            <v>CO-38399-CM</v>
          </cell>
          <cell r="E9429" t="str">
            <v>REYES SIFUENTES ROMAN CLAUDIO ;TORRES AMEZ DE REYES OLINDA</v>
          </cell>
          <cell r="F9429" t="str">
            <v>ARTESANAL</v>
          </cell>
        </row>
        <row r="9430">
          <cell r="B9430">
            <v>38400</v>
          </cell>
          <cell r="C9430" t="str">
            <v>SAN MIGUEL ARCANGEL VIII</v>
          </cell>
          <cell r="D9430" t="str">
            <v>CO-38400-CM</v>
          </cell>
          <cell r="E9430" t="str">
            <v>REYES SIFUENTES ROMAN CLAUDIO ;TORRES AMEZ DE REYES OLINDA</v>
          </cell>
          <cell r="F9430" t="str">
            <v>ARTESANAL</v>
          </cell>
        </row>
        <row r="9431">
          <cell r="B9431">
            <v>38404</v>
          </cell>
          <cell r="C9431" t="str">
            <v>EL SE?R ES MI REFUGIO</v>
          </cell>
          <cell r="D9431" t="str">
            <v>ZS-38404-BM</v>
          </cell>
          <cell r="E9431" t="str">
            <v>PURIZACA FIESTAS JUAN CARLOS ;PURIZACA FIESTAS WILLIAM DANTE</v>
          </cell>
          <cell r="F9431" t="str">
            <v>DS. 006-2016-PRODUCE</v>
          </cell>
        </row>
        <row r="9432">
          <cell r="B9432">
            <v>38409</v>
          </cell>
          <cell r="C9432" t="str">
            <v>FATIMA I</v>
          </cell>
          <cell r="D9432" t="str">
            <v>PL-38409-BM</v>
          </cell>
          <cell r="E9432" t="str">
            <v>MARTINEZ FIESTAS LAURA JACKELINE</v>
          </cell>
          <cell r="F9432" t="str">
            <v>ARTESANAL</v>
          </cell>
        </row>
        <row r="9433">
          <cell r="B9433">
            <v>38444</v>
          </cell>
          <cell r="C9433" t="str">
            <v>DORIS &amp; AZALIA</v>
          </cell>
          <cell r="D9433" t="str">
            <v>PL-38444-BM</v>
          </cell>
          <cell r="E9433" t="str">
            <v>VERA MORALES PEDRO AMADOR</v>
          </cell>
          <cell r="F9433" t="str">
            <v>ARTESANAL</v>
          </cell>
        </row>
        <row r="9434">
          <cell r="B9434">
            <v>38453</v>
          </cell>
          <cell r="C9434" t="str">
            <v>SHEYLA Y ROBINSSON</v>
          </cell>
          <cell r="D9434" t="str">
            <v>PL-38453-BM</v>
          </cell>
          <cell r="E9434" t="str">
            <v>GALAN PAZOS JOSE ALBERTO</v>
          </cell>
          <cell r="F9434" t="str">
            <v>ARTESANAL</v>
          </cell>
        </row>
        <row r="9435">
          <cell r="B9435">
            <v>38455</v>
          </cell>
          <cell r="C9435" t="str">
            <v>ARCA DE NOE III</v>
          </cell>
          <cell r="D9435" t="str">
            <v>PL-38455-CM</v>
          </cell>
          <cell r="E9435" t="str">
            <v>PINGO SANCHEZ ELIAS ;YPANAQUE DE PINGO MATEA</v>
          </cell>
          <cell r="F9435" t="str">
            <v>ARTESANAL</v>
          </cell>
        </row>
        <row r="9436">
          <cell r="B9436">
            <v>38457</v>
          </cell>
          <cell r="C9436" t="str">
            <v>CRISTO ROCA FUERTE</v>
          </cell>
          <cell r="D9436" t="str">
            <v>PT-38457-CM</v>
          </cell>
          <cell r="E9436" t="str">
            <v>SANCHEZ FIESTAS LUIS JESUS</v>
          </cell>
          <cell r="F9436" t="str">
            <v>DS. 006-2016-PRODUCE</v>
          </cell>
        </row>
        <row r="9437">
          <cell r="B9437">
            <v>38458</v>
          </cell>
          <cell r="C9437" t="str">
            <v>SIEMPRE CRISTO VIVE</v>
          </cell>
          <cell r="D9437" t="str">
            <v>PT-38458-CM</v>
          </cell>
          <cell r="E9437" t="str">
            <v>SANCHEZ FIESTAS JESUS</v>
          </cell>
          <cell r="F9437" t="str">
            <v>DS. 006-2016-PRODUCE</v>
          </cell>
        </row>
        <row r="9438">
          <cell r="B9438">
            <v>38459</v>
          </cell>
          <cell r="C9438" t="str">
            <v>BERNARDO S II</v>
          </cell>
          <cell r="D9438" t="str">
            <v>PT-38459-CM</v>
          </cell>
          <cell r="E9438" t="str">
            <v>QUEREVALU QUEREVALU JOSE BERNARDO</v>
          </cell>
          <cell r="F9438" t="str">
            <v>ARTESANAL</v>
          </cell>
        </row>
        <row r="9439">
          <cell r="B9439">
            <v>38460</v>
          </cell>
          <cell r="C9439" t="str">
            <v>KELLY LILIANA 1</v>
          </cell>
          <cell r="D9439" t="str">
            <v>PT-38460-CM</v>
          </cell>
          <cell r="E9439" t="str">
            <v>PUESCAS LORO FRANKLY OMAR</v>
          </cell>
          <cell r="F9439" t="str">
            <v>ARTESANAL</v>
          </cell>
        </row>
        <row r="9440">
          <cell r="B9440">
            <v>38462</v>
          </cell>
          <cell r="C9440" t="str">
            <v>ENMANUEL</v>
          </cell>
          <cell r="D9440" t="str">
            <v>PT-38462-CM</v>
          </cell>
          <cell r="E9440" t="str">
            <v>QUEREVALU QUEREVALU JOSE MANUEL</v>
          </cell>
          <cell r="F9440" t="str">
            <v>ARTESANAL</v>
          </cell>
        </row>
        <row r="9441">
          <cell r="B9441">
            <v>38467</v>
          </cell>
          <cell r="C9441" t="str">
            <v>CARMELA 2</v>
          </cell>
          <cell r="D9441" t="str">
            <v>PL-38467-BM</v>
          </cell>
          <cell r="E9441" t="str">
            <v>HUAMANCHUMO PALMA MERCEDES ;HUAMANCHUMO PALMA TEOFILO</v>
          </cell>
          <cell r="F9441" t="str">
            <v>ARTESANAL</v>
          </cell>
        </row>
        <row r="9442">
          <cell r="B9442">
            <v>38471</v>
          </cell>
          <cell r="C9442" t="str">
            <v>DON TEODORO VII</v>
          </cell>
          <cell r="D9442" t="str">
            <v>PT-38471-CM</v>
          </cell>
          <cell r="E9442" t="str">
            <v>ALVARADO SILVA CARLOS ALEXIS</v>
          </cell>
          <cell r="F9442" t="str">
            <v>ARTESANAL</v>
          </cell>
        </row>
        <row r="9443">
          <cell r="B9443">
            <v>38474</v>
          </cell>
          <cell r="C9443" t="str">
            <v>MILAGROS ESTHER</v>
          </cell>
          <cell r="D9443" t="str">
            <v>PT-38474-BM</v>
          </cell>
          <cell r="E9443" t="str">
            <v>CHERREZ RUIZ LAUREANO</v>
          </cell>
          <cell r="F9443" t="str">
            <v>ARTESANAL</v>
          </cell>
        </row>
        <row r="9444">
          <cell r="B9444">
            <v>38478</v>
          </cell>
          <cell r="C9444" t="str">
            <v>MILAGRO DE JESUS 2</v>
          </cell>
          <cell r="D9444" t="str">
            <v>PL-38478-BM</v>
          </cell>
          <cell r="E9444" t="str">
            <v>FIESTA QUEREVALU AUGUSTO GIL</v>
          </cell>
          <cell r="F9444" t="str">
            <v>ARTESANAL</v>
          </cell>
        </row>
        <row r="9445">
          <cell r="B9445">
            <v>38480</v>
          </cell>
          <cell r="C9445" t="str">
            <v>KHOSAN I</v>
          </cell>
          <cell r="D9445" t="str">
            <v>IO-38480-BM</v>
          </cell>
          <cell r="E9445" t="str">
            <v>BRAVO ORME? JHOFREN ADALI</v>
          </cell>
          <cell r="F9445" t="str">
            <v>ARTESANAL</v>
          </cell>
        </row>
        <row r="9446">
          <cell r="B9446">
            <v>38483</v>
          </cell>
          <cell r="C9446" t="str">
            <v>PICHICHI</v>
          </cell>
          <cell r="D9446" t="str">
            <v>IO-38483-BM</v>
          </cell>
          <cell r="E9446" t="str">
            <v>FLORES CUNO CLEMENTINA</v>
          </cell>
          <cell r="F9446" t="str">
            <v>ARTESANAL</v>
          </cell>
        </row>
        <row r="9447">
          <cell r="B9447">
            <v>38485</v>
          </cell>
          <cell r="C9447" t="str">
            <v>JESUS EN TI CONFIO</v>
          </cell>
          <cell r="D9447" t="str">
            <v>PL-38485-BM</v>
          </cell>
          <cell r="E9447" t="str">
            <v>FIESTAS FIESTAS JULIO ;FIESTAS FIESTAS VICTORIA</v>
          </cell>
          <cell r="F9447" t="str">
            <v>ARTESANAL</v>
          </cell>
        </row>
        <row r="9448">
          <cell r="B9448">
            <v>38495</v>
          </cell>
          <cell r="C9448" t="str">
            <v>FRANCISCO PIZARRO</v>
          </cell>
          <cell r="D9448" t="str">
            <v>PT-38495-BM</v>
          </cell>
          <cell r="E9448" t="str">
            <v>GALAN BANCES JULIO</v>
          </cell>
          <cell r="F9448" t="str">
            <v>DS. 006-2016-PRODUCE</v>
          </cell>
        </row>
        <row r="9449">
          <cell r="B9449">
            <v>38498</v>
          </cell>
          <cell r="C9449" t="str">
            <v>QUEEN BERLY</v>
          </cell>
          <cell r="D9449" t="str">
            <v>PT-38498-BM</v>
          </cell>
          <cell r="E9449" t="str">
            <v>RUIZ FIESTAS JOSE</v>
          </cell>
          <cell r="F9449" t="str">
            <v>DECRETO LEGISLATIVO Nº1273</v>
          </cell>
        </row>
        <row r="9450">
          <cell r="B9450">
            <v>38499</v>
          </cell>
          <cell r="C9450" t="str">
            <v>QUEEN BERLY 2</v>
          </cell>
          <cell r="D9450" t="str">
            <v>PT-38499-BM</v>
          </cell>
          <cell r="E9450" t="str">
            <v>RUIZ FIESTAS JOSE</v>
          </cell>
          <cell r="F9450" t="str">
            <v>DECRETO LEGISLATIVO Nº1273</v>
          </cell>
        </row>
        <row r="9451">
          <cell r="B9451">
            <v>38506</v>
          </cell>
          <cell r="C9451" t="str">
            <v>DON GENARO</v>
          </cell>
          <cell r="D9451" t="str">
            <v>PT-38506-CM</v>
          </cell>
          <cell r="E9451" t="str">
            <v>TUME FERNANDEZ GENARO</v>
          </cell>
          <cell r="F9451" t="str">
            <v>DS. 006-2016-PRODUCE</v>
          </cell>
        </row>
        <row r="9452">
          <cell r="B9452">
            <v>38507</v>
          </cell>
          <cell r="C9452" t="str">
            <v>JESUS III</v>
          </cell>
          <cell r="D9452" t="str">
            <v>PT-38507-CM</v>
          </cell>
          <cell r="E9452" t="str">
            <v>CHERRES ALVAREZ EDILBERTO</v>
          </cell>
          <cell r="F9452" t="str">
            <v>ARTESANAL</v>
          </cell>
        </row>
        <row r="9453">
          <cell r="B9453">
            <v>38508</v>
          </cell>
          <cell r="C9453" t="str">
            <v>CRISTO SALVA</v>
          </cell>
          <cell r="D9453" t="str">
            <v>PT-38508-BM</v>
          </cell>
          <cell r="E9453" t="str">
            <v>SANCHEZ FIESTAS JESUS</v>
          </cell>
          <cell r="F9453" t="str">
            <v>DS. 006-2016-PRODUCE</v>
          </cell>
        </row>
        <row r="9454">
          <cell r="B9454">
            <v>38515</v>
          </cell>
          <cell r="C9454" t="str">
            <v>REY DEL PACIFICO</v>
          </cell>
          <cell r="D9454" t="str">
            <v>CE-38515-CM</v>
          </cell>
          <cell r="E9454" t="str">
            <v>OJEDA CRISANTO SEGUNDO BENITO</v>
          </cell>
          <cell r="F9454" t="str">
            <v>DS. 006-2016-PRODUCE</v>
          </cell>
        </row>
        <row r="9455">
          <cell r="B9455">
            <v>38516</v>
          </cell>
          <cell r="C9455" t="str">
            <v>GLORIA MARIA</v>
          </cell>
          <cell r="D9455" t="str">
            <v>CE-38516-CM</v>
          </cell>
          <cell r="E9455" t="str">
            <v>FIESTAS ECHE MIGUEL</v>
          </cell>
          <cell r="F9455" t="str">
            <v>DS. 006-2016-PRODUCE</v>
          </cell>
        </row>
        <row r="9456">
          <cell r="B9456">
            <v>38525</v>
          </cell>
          <cell r="C9456" t="str">
            <v>MATTIAS</v>
          </cell>
          <cell r="D9456" t="str">
            <v>SY-38525-BM</v>
          </cell>
          <cell r="E9456" t="str">
            <v>BERMEO BERRU SANTOS</v>
          </cell>
          <cell r="F9456" t="str">
            <v>ARTESANAL</v>
          </cell>
        </row>
        <row r="9457">
          <cell r="B9457">
            <v>38526</v>
          </cell>
          <cell r="C9457" t="str">
            <v>DON LEO</v>
          </cell>
          <cell r="D9457" t="str">
            <v>SY-38526-BM</v>
          </cell>
          <cell r="E9457" t="str">
            <v>LUNA AZABACHE YHERSON YHON</v>
          </cell>
          <cell r="F9457" t="str">
            <v>ARTESANAL</v>
          </cell>
        </row>
        <row r="9458">
          <cell r="B9458">
            <v>38528</v>
          </cell>
          <cell r="C9458" t="str">
            <v>MI ANGELITO</v>
          </cell>
          <cell r="D9458" t="str">
            <v>PT-38528-CM</v>
          </cell>
          <cell r="E9458" t="str">
            <v>COLLAZOS YOVERA AUGUSTO ;PE? DE COLLAZOS ROSA AURORA</v>
          </cell>
          <cell r="F9458" t="str">
            <v>ARTESANAL</v>
          </cell>
        </row>
        <row r="9459">
          <cell r="B9459">
            <v>38530</v>
          </cell>
          <cell r="C9459" t="str">
            <v>JESICA Y LUIS</v>
          </cell>
          <cell r="D9459" t="str">
            <v>SN-38530-BM</v>
          </cell>
          <cell r="E9459" t="str">
            <v>SAAVEDRA SANCHEZ CHRISTY LIZBETH</v>
          </cell>
          <cell r="F9459" t="str">
            <v>ARTESANAL</v>
          </cell>
        </row>
        <row r="9460">
          <cell r="B9460">
            <v>38536</v>
          </cell>
          <cell r="C9460" t="str">
            <v>RICARDO</v>
          </cell>
          <cell r="D9460" t="str">
            <v>CY-38536-CM</v>
          </cell>
          <cell r="E9460" t="str">
            <v>BETANCOURT CABANILLAS WILLIAN ADRIANO ;JACOBO HUAMANCHUMO EDGAR OSWALDO</v>
          </cell>
          <cell r="F9460" t="str">
            <v>ARTESANAL</v>
          </cell>
        </row>
        <row r="9461">
          <cell r="B9461">
            <v>38538</v>
          </cell>
          <cell r="C9461" t="str">
            <v>GARPER II</v>
          </cell>
          <cell r="D9461" t="str">
            <v>TA-38538-BM</v>
          </cell>
          <cell r="E9461" t="str">
            <v>GARCIA PERICHE MARIO DUBERLY</v>
          </cell>
          <cell r="F9461" t="str">
            <v>ARTESANAL</v>
          </cell>
        </row>
        <row r="9462">
          <cell r="B9462">
            <v>38540</v>
          </cell>
          <cell r="C9462" t="str">
            <v>LUIS VICENTE 2</v>
          </cell>
          <cell r="D9462" t="str">
            <v>CE-38540-CM</v>
          </cell>
          <cell r="E9462" t="str">
            <v>LORO LORO VICENTE ;LORO MARTINEZ LUIS ROGER</v>
          </cell>
          <cell r="F9462" t="str">
            <v>ARTESANAL</v>
          </cell>
        </row>
        <row r="9463">
          <cell r="B9463">
            <v>38541</v>
          </cell>
          <cell r="C9463" t="str">
            <v>SHEKINA II</v>
          </cell>
          <cell r="D9463" t="str">
            <v>PL-38541-CM</v>
          </cell>
          <cell r="E9463" t="str">
            <v>AGAPITO CHAFLOQUE MIGUEL ;AGAPITO TEJADA JOSE LUIS</v>
          </cell>
          <cell r="F9463" t="str">
            <v>ARTESANAL</v>
          </cell>
        </row>
        <row r="9464">
          <cell r="B9464">
            <v>38546</v>
          </cell>
          <cell r="C9464" t="str">
            <v>SIEMPRE EL PANUEL</v>
          </cell>
          <cell r="D9464" t="str">
            <v>TA-38546-BM</v>
          </cell>
          <cell r="E9464" t="str">
            <v>PANTA NUNURA SANTOS EDUARDO</v>
          </cell>
          <cell r="F9464" t="str">
            <v>DS. 006-2016-PRODUCE</v>
          </cell>
        </row>
        <row r="9465">
          <cell r="B9465">
            <v>38547</v>
          </cell>
          <cell r="C9465" t="str">
            <v>WALYTEO 2</v>
          </cell>
          <cell r="D9465" t="str">
            <v>PL-38547-CM</v>
          </cell>
          <cell r="E9465" t="str">
            <v>CURO DE SANTISTEBAN TEODORA ;SANTISTEBAN BANCES WALTER</v>
          </cell>
          <cell r="F9465" t="str">
            <v>ARTESANAL</v>
          </cell>
        </row>
        <row r="9466">
          <cell r="B9466">
            <v>38578</v>
          </cell>
          <cell r="C9466" t="str">
            <v>SIEMPRE JESUS ES MI CONSUELO 1</v>
          </cell>
          <cell r="D9466" t="str">
            <v>ZS-38578-CM</v>
          </cell>
          <cell r="E9466" t="str">
            <v>FIESTAS ALVAREZ PEDRO</v>
          </cell>
          <cell r="F9466" t="str">
            <v>ARTESANAL</v>
          </cell>
        </row>
        <row r="9467">
          <cell r="B9467">
            <v>38579</v>
          </cell>
          <cell r="C9467" t="str">
            <v>SIEMPRE JESUS ES MI CONSUELO 1</v>
          </cell>
          <cell r="D9467" t="str">
            <v>ZS-38579-CM</v>
          </cell>
          <cell r="E9467" t="str">
            <v>FIESTAS ALVAREZ JUAN</v>
          </cell>
          <cell r="F9467" t="str">
            <v>ARTESANAL</v>
          </cell>
        </row>
        <row r="9468">
          <cell r="B9468">
            <v>38580</v>
          </cell>
          <cell r="C9468" t="str">
            <v>SIEMPRE JESUS ES MI CONSUELO 1</v>
          </cell>
          <cell r="D9468" t="str">
            <v>ZS-38580-CM</v>
          </cell>
          <cell r="E9468" t="str">
            <v>FIESTAS ALVAREZ TOMAS</v>
          </cell>
          <cell r="F9468" t="str">
            <v>ARTESANAL</v>
          </cell>
        </row>
        <row r="9469">
          <cell r="B9469">
            <v>38585</v>
          </cell>
          <cell r="C9469" t="str">
            <v>EL DELFIN 2</v>
          </cell>
          <cell r="D9469" t="str">
            <v>PT-38585-CM</v>
          </cell>
          <cell r="E9469" t="str">
            <v>VILCHEZ IMAN WALTER</v>
          </cell>
          <cell r="F9469" t="str">
            <v>ARTESANAL</v>
          </cell>
        </row>
        <row r="9470">
          <cell r="B9470">
            <v>38586</v>
          </cell>
          <cell r="C9470" t="str">
            <v>GUIAME DO? MECHE</v>
          </cell>
          <cell r="D9470" t="str">
            <v>PT-38586-CM</v>
          </cell>
          <cell r="E9470" t="str">
            <v>IPANAQUE PAZO BERTHA</v>
          </cell>
          <cell r="F9470" t="str">
            <v>ARTESANAL</v>
          </cell>
        </row>
        <row r="9471">
          <cell r="B9471">
            <v>38588</v>
          </cell>
          <cell r="C9471" t="str">
            <v>JOSE ORLANDO</v>
          </cell>
          <cell r="D9471" t="str">
            <v>PT-38588-CM</v>
          </cell>
          <cell r="E9471" t="str">
            <v>JACINTO ECA JAVIER GUSTAVO</v>
          </cell>
          <cell r="F9471" t="str">
            <v>ARTESANAL</v>
          </cell>
        </row>
        <row r="9472">
          <cell r="B9472">
            <v>38589</v>
          </cell>
          <cell r="C9472" t="str">
            <v>JESUS EDUARDO</v>
          </cell>
          <cell r="D9472" t="str">
            <v>PT-38589-CM</v>
          </cell>
          <cell r="E9472" t="str">
            <v>JACINTO PERICHE EDER JOSE ;JACINTO PERICHE JULIO CESAR</v>
          </cell>
          <cell r="F9472" t="str">
            <v>ARTESANAL</v>
          </cell>
        </row>
        <row r="9473">
          <cell r="B9473">
            <v>38590</v>
          </cell>
          <cell r="C9473" t="str">
            <v>VLADY</v>
          </cell>
          <cell r="D9473" t="str">
            <v>IO-38590-BM</v>
          </cell>
          <cell r="E9473" t="str">
            <v>VILCANQUI MARCA VLADIMIR ARILSON</v>
          </cell>
          <cell r="F9473" t="str">
            <v>ARTESANAL</v>
          </cell>
        </row>
        <row r="9474">
          <cell r="B9474">
            <v>38598</v>
          </cell>
          <cell r="C9474" t="str">
            <v>ENMANUEL 4</v>
          </cell>
          <cell r="D9474" t="str">
            <v>TA-38598-BM</v>
          </cell>
          <cell r="E9474" t="str">
            <v>QUEREVALU QUEREVALU JOSE MANUEL</v>
          </cell>
          <cell r="F9474" t="str">
            <v>ARTESANAL</v>
          </cell>
        </row>
        <row r="9475">
          <cell r="B9475">
            <v>38619</v>
          </cell>
          <cell r="C9475" t="str">
            <v>JESUS MARIA</v>
          </cell>
          <cell r="D9475" t="str">
            <v>PT-38619-BM</v>
          </cell>
          <cell r="E9475" t="str">
            <v>QUEREVALU ECHE SANTOS MERCEDES</v>
          </cell>
          <cell r="F9475" t="str">
            <v>DS. 006-2016-PRODUCE</v>
          </cell>
        </row>
        <row r="9476">
          <cell r="B9476">
            <v>38626</v>
          </cell>
          <cell r="C9476" t="str">
            <v>RICKI</v>
          </cell>
          <cell r="D9476" t="str">
            <v>PT-38626-BM</v>
          </cell>
          <cell r="E9476" t="str">
            <v>ALVAREZ PINGO JORGE LUIS</v>
          </cell>
          <cell r="F9476" t="str">
            <v>ARTESANAL</v>
          </cell>
        </row>
        <row r="9477">
          <cell r="B9477">
            <v>38627</v>
          </cell>
          <cell r="C9477" t="str">
            <v>KOKI</v>
          </cell>
          <cell r="D9477" t="str">
            <v>PT-38627-BM</v>
          </cell>
          <cell r="E9477" t="str">
            <v>ALVAREZ PINGO JORGE LUIS</v>
          </cell>
          <cell r="F9477" t="str">
            <v>ARTESANAL</v>
          </cell>
        </row>
        <row r="9478">
          <cell r="B9478">
            <v>38635</v>
          </cell>
          <cell r="C9478" t="str">
            <v>SAN MARTIN 12</v>
          </cell>
          <cell r="D9478" t="str">
            <v>CY-38635-CM</v>
          </cell>
          <cell r="E9478" t="str">
            <v>SAN MARTIN ARCAYO DAVID ;TELLO CARRASCO GIOVANNA MERCEDES</v>
          </cell>
          <cell r="F9478" t="str">
            <v>ARTESANAL</v>
          </cell>
        </row>
        <row r="9479">
          <cell r="B9479">
            <v>38659</v>
          </cell>
          <cell r="C9479" t="str">
            <v>SANTA MARTHA</v>
          </cell>
          <cell r="D9479" t="str">
            <v>TA-38659-CM</v>
          </cell>
          <cell r="E9479" t="str">
            <v>FIESTAS RUIZ MARTHA DEL PILAR</v>
          </cell>
          <cell r="F9479" t="str">
            <v>ARTESANAL</v>
          </cell>
        </row>
        <row r="9480">
          <cell r="B9480">
            <v>38662</v>
          </cell>
          <cell r="C9480" t="str">
            <v>BENDICION DE DIOS</v>
          </cell>
          <cell r="D9480" t="str">
            <v>TA-38662-BM</v>
          </cell>
          <cell r="E9480" t="str">
            <v>PANTA PANTA DANIEL</v>
          </cell>
          <cell r="F9480" t="str">
            <v>ARTESANAL</v>
          </cell>
        </row>
        <row r="9481">
          <cell r="B9481">
            <v>38663</v>
          </cell>
          <cell r="C9481" t="str">
            <v>MIGUEL</v>
          </cell>
          <cell r="D9481" t="str">
            <v>TA-38663-BM</v>
          </cell>
          <cell r="E9481" t="str">
            <v>ALVARADO PRADA SEGUNDO MIGUEL</v>
          </cell>
          <cell r="F9481" t="str">
            <v>DECRETO LEGISLATIVO Nº1273</v>
          </cell>
        </row>
        <row r="9482">
          <cell r="B9482">
            <v>38666</v>
          </cell>
          <cell r="C9482" t="str">
            <v>JESUCRISTO EL BUEN SAMARITANO</v>
          </cell>
          <cell r="D9482" t="str">
            <v>PT-38666-BM</v>
          </cell>
          <cell r="E9482" t="str">
            <v>FIESTAS PANTA GENARO</v>
          </cell>
          <cell r="F9482" t="str">
            <v>DS. 006-2016-PRODUCE</v>
          </cell>
        </row>
        <row r="9483">
          <cell r="B9483">
            <v>38687</v>
          </cell>
          <cell r="C9483" t="str">
            <v>DON JANO</v>
          </cell>
          <cell r="D9483" t="str">
            <v>PT-38687-BM</v>
          </cell>
          <cell r="E9483" t="str">
            <v>HARO MATTOS ALEJANDRO MIGUEL</v>
          </cell>
          <cell r="F9483" t="str">
            <v>ARTESANAL</v>
          </cell>
        </row>
        <row r="9484">
          <cell r="B9484">
            <v>38693</v>
          </cell>
          <cell r="C9484" t="str">
            <v>FIORELLA MEDALIT</v>
          </cell>
          <cell r="D9484" t="str">
            <v>ZS-38693-BM</v>
          </cell>
          <cell r="E9484" t="str">
            <v>CASTRO URCIA LUIS ALBERTO</v>
          </cell>
          <cell r="F9484" t="str">
            <v>ARTESANAL</v>
          </cell>
        </row>
        <row r="9485">
          <cell r="B9485">
            <v>38694</v>
          </cell>
          <cell r="C9485" t="str">
            <v>JESUS EL NAZARENO</v>
          </cell>
          <cell r="D9485" t="str">
            <v>ZS-38694-CM</v>
          </cell>
          <cell r="E9485" t="str">
            <v>TUME FIESTAS PEDRO</v>
          </cell>
          <cell r="F9485" t="str">
            <v>ARTESANAL</v>
          </cell>
        </row>
        <row r="9486">
          <cell r="B9486">
            <v>38695</v>
          </cell>
          <cell r="C9486" t="str">
            <v>BENDICION DE DIOS</v>
          </cell>
          <cell r="D9486" t="str">
            <v>ZS-38695-CM</v>
          </cell>
          <cell r="E9486" t="str">
            <v>PALOMINO RUMICHE FRANCISCO</v>
          </cell>
          <cell r="F9486" t="str">
            <v>ARTESANAL</v>
          </cell>
        </row>
        <row r="9487">
          <cell r="B9487">
            <v>38698</v>
          </cell>
          <cell r="C9487" t="str">
            <v>DON BONI II</v>
          </cell>
          <cell r="D9487" t="str">
            <v>PS-38698-BM</v>
          </cell>
          <cell r="E9487" t="str">
            <v>BONIFACIO DURAND ANTONIO IGNACIO ;RODRIGUEZ SUAREZ FELICITA</v>
          </cell>
          <cell r="F9487" t="str">
            <v>DECRETO LEGISLATIVO Nº1273</v>
          </cell>
        </row>
        <row r="9488">
          <cell r="B9488">
            <v>38705</v>
          </cell>
          <cell r="C9488" t="str">
            <v>NAZIREO III</v>
          </cell>
          <cell r="D9488" t="str">
            <v>PT-38705-CM</v>
          </cell>
          <cell r="E9488" t="str">
            <v>TUME PURIZACA FRANCISCO</v>
          </cell>
          <cell r="F9488" t="str">
            <v>DS. 006-2016-PRODUCE</v>
          </cell>
        </row>
        <row r="9489">
          <cell r="B9489">
            <v>38706</v>
          </cell>
          <cell r="C9489" t="str">
            <v>JHAKY MARINA</v>
          </cell>
          <cell r="D9489" t="str">
            <v>IO-38706-BM</v>
          </cell>
          <cell r="E9489" t="str">
            <v>PUMA QUISPE DELIA MARINA</v>
          </cell>
          <cell r="F9489" t="str">
            <v>ARTESANAL</v>
          </cell>
        </row>
        <row r="9490">
          <cell r="B9490">
            <v>38715</v>
          </cell>
          <cell r="C9490" t="str">
            <v>PELIKAN I</v>
          </cell>
          <cell r="D9490" t="str">
            <v>IO-38715-BM</v>
          </cell>
          <cell r="E9490" t="str">
            <v>NEYRA MAMANI EDGAR ARTURO</v>
          </cell>
          <cell r="F9490" t="str">
            <v>ARTESANAL</v>
          </cell>
        </row>
        <row r="9491">
          <cell r="B9491">
            <v>38719</v>
          </cell>
          <cell r="C9491" t="str">
            <v>VICTORIA DE JEHOVA</v>
          </cell>
          <cell r="D9491" t="str">
            <v>PT-38719-CM</v>
          </cell>
          <cell r="E9491" t="str">
            <v>PAZO PURIZACA PERCY RAUL</v>
          </cell>
          <cell r="F9491" t="str">
            <v>DS. 006-2016-PRODUCE</v>
          </cell>
        </row>
        <row r="9492">
          <cell r="B9492">
            <v>38723</v>
          </cell>
          <cell r="C9492" t="str">
            <v>MI ISMAEL</v>
          </cell>
          <cell r="D9492" t="str">
            <v>PL-38723-CM</v>
          </cell>
          <cell r="E9492" t="str">
            <v>FIESTAS MARTINEZ JOSE CIRIACO ;FIESTAS PUESCAS EDSON WALDIR ;FIESTAS PUESCAS JUAN ISMAEL</v>
          </cell>
          <cell r="F9492" t="str">
            <v>ARTESANAL</v>
          </cell>
        </row>
        <row r="9493">
          <cell r="B9493">
            <v>38724</v>
          </cell>
          <cell r="C9493" t="str">
            <v>JOSE CARLOS</v>
          </cell>
          <cell r="D9493" t="str">
            <v>PL-38724-BM</v>
          </cell>
          <cell r="E9493" t="str">
            <v>MARTINEZ ROBLES ROSA ELIZABETH ;PISFIL GONZALES JOSE RAMOS</v>
          </cell>
          <cell r="F9493" t="str">
            <v>ARTESANAL</v>
          </cell>
        </row>
        <row r="9494">
          <cell r="B9494">
            <v>38725</v>
          </cell>
          <cell r="C9494" t="str">
            <v>JESUS ES MI GUIA</v>
          </cell>
          <cell r="D9494" t="str">
            <v>PL-38725-BM</v>
          </cell>
          <cell r="E9494" t="str">
            <v>SANCHEZ BERNAL EDUARDO ALCANTARA ;SANCHEZ FIESTAS EDUARDO REY</v>
          </cell>
          <cell r="F9494" t="str">
            <v>ARTESANAL</v>
          </cell>
        </row>
        <row r="9495">
          <cell r="B9495">
            <v>38726</v>
          </cell>
          <cell r="C9495" t="str">
            <v>JEHOVA JIREH</v>
          </cell>
          <cell r="D9495" t="str">
            <v>PL-38726-BM</v>
          </cell>
          <cell r="E9495" t="str">
            <v>FIESTAS GONZALES ROBERTO</v>
          </cell>
          <cell r="F9495" t="str">
            <v>ARTESANAL</v>
          </cell>
        </row>
        <row r="9496">
          <cell r="B9496">
            <v>38736</v>
          </cell>
          <cell r="C9496" t="str">
            <v>MANUELITO III</v>
          </cell>
          <cell r="D9496" t="str">
            <v>PT-38736-BM</v>
          </cell>
          <cell r="E9496" t="str">
            <v>FIESTAS PANTA SANTOS FELIX</v>
          </cell>
          <cell r="F9496" t="str">
            <v>DS. 006-2016-PRODUCE</v>
          </cell>
        </row>
        <row r="9497">
          <cell r="B9497">
            <v>38741</v>
          </cell>
          <cell r="C9497" t="str">
            <v>VIRGEN DE LA PUERTA</v>
          </cell>
          <cell r="D9497" t="str">
            <v>CE-38741-CM</v>
          </cell>
          <cell r="E9497" t="str">
            <v>LLENQUE FIESTAS PABLO ;SANTAMARIA SANTISTEBAN MARIA ESTEBINA</v>
          </cell>
          <cell r="F9497" t="str">
            <v>ARTESANAL</v>
          </cell>
        </row>
        <row r="9498">
          <cell r="B9498">
            <v>38787</v>
          </cell>
          <cell r="C9498" t="str">
            <v>JESSICA KAREN</v>
          </cell>
          <cell r="D9498" t="str">
            <v>PL-38787-CM</v>
          </cell>
          <cell r="E9498" t="str">
            <v>SANTISTEBAN GUAYLUPO JESSICA KAREN</v>
          </cell>
          <cell r="F9498" t="str">
            <v>ARTESANAL</v>
          </cell>
        </row>
        <row r="9499">
          <cell r="B9499">
            <v>38792</v>
          </cell>
          <cell r="C9499" t="str">
            <v>MERCEDES ANGELITA II</v>
          </cell>
          <cell r="D9499" t="str">
            <v>PT-38792-CM</v>
          </cell>
          <cell r="E9499" t="str">
            <v>ECHE TUME JIMMY OMAR ;ECHE TUME JOSE ANTONIO ;TUME FIESTAS MARIA ALFONSA</v>
          </cell>
          <cell r="F9499" t="str">
            <v>LEY Nº26920</v>
          </cell>
        </row>
        <row r="9500">
          <cell r="B9500">
            <v>38795</v>
          </cell>
          <cell r="C9500" t="str">
            <v>EMILIANA</v>
          </cell>
          <cell r="D9500" t="str">
            <v>IO-38795-BM</v>
          </cell>
          <cell r="E9500" t="str">
            <v>ORDO?Z BONIFACIO EFRAIN ABAT</v>
          </cell>
          <cell r="F9500" t="str">
            <v>ARTESANAL</v>
          </cell>
        </row>
        <row r="9501">
          <cell r="B9501">
            <v>38796</v>
          </cell>
          <cell r="C9501" t="str">
            <v>CRISMAR</v>
          </cell>
          <cell r="D9501" t="str">
            <v>IO-38796-BM</v>
          </cell>
          <cell r="E9501" t="str">
            <v>APAZA VELA CRISTINA ;RUELAS ALAY JUAN FELIX</v>
          </cell>
          <cell r="F9501" t="str">
            <v>ARTESANAL</v>
          </cell>
        </row>
        <row r="9502">
          <cell r="B9502">
            <v>38799</v>
          </cell>
          <cell r="C9502" t="str">
            <v>DON JOSE</v>
          </cell>
          <cell r="D9502" t="str">
            <v>SY-38799-BM</v>
          </cell>
          <cell r="E9502" t="str">
            <v>SIFUENTES MIRANDA TERESA DIOCELY</v>
          </cell>
          <cell r="F9502" t="str">
            <v>ARTESANAL</v>
          </cell>
        </row>
        <row r="9503">
          <cell r="B9503">
            <v>38802</v>
          </cell>
          <cell r="C9503" t="str">
            <v>TRITON I</v>
          </cell>
          <cell r="D9503" t="str">
            <v>CO-38802-BM</v>
          </cell>
          <cell r="E9503" t="str">
            <v>BUSTOS RIVERA MARUJA</v>
          </cell>
          <cell r="F9503" t="str">
            <v>DECRETO LEGISLATIVO Nº1273</v>
          </cell>
        </row>
        <row r="9504">
          <cell r="B9504">
            <v>38839</v>
          </cell>
          <cell r="C9504" t="str">
            <v>POSEIDON</v>
          </cell>
          <cell r="D9504" t="str">
            <v>CO-38839-BM</v>
          </cell>
          <cell r="E9504" t="str">
            <v>VIVAS REMIGIO REYNALDO</v>
          </cell>
          <cell r="F9504" t="str">
            <v>DECRETO LEGISLATIVO Nº1273</v>
          </cell>
        </row>
        <row r="9505">
          <cell r="B9505">
            <v>38842</v>
          </cell>
          <cell r="C9505" t="str">
            <v>SIEMPRE ISMAEL</v>
          </cell>
          <cell r="D9505" t="str">
            <v>PT-38842-CM</v>
          </cell>
          <cell r="E9505" t="str">
            <v>QUEREVALU FERNANDEZ JOSE PATRICIO</v>
          </cell>
          <cell r="F9505" t="str">
            <v>DS. 006-2016-PRODUCE</v>
          </cell>
        </row>
        <row r="9506">
          <cell r="B9506">
            <v>38850</v>
          </cell>
          <cell r="C9506" t="str">
            <v>MARIA MANUELA</v>
          </cell>
          <cell r="D9506" t="str">
            <v>ZS-38850-BM</v>
          </cell>
          <cell r="E9506" t="str">
            <v>PANTA PANTA ANGEL</v>
          </cell>
          <cell r="F9506" t="str">
            <v>DECRETO LEGISLATIVO Nº1273</v>
          </cell>
        </row>
        <row r="9507">
          <cell r="B9507">
            <v>38855</v>
          </cell>
          <cell r="C9507" t="str">
            <v>MI TEODORITA</v>
          </cell>
          <cell r="D9507" t="str">
            <v>PL-38855-BM</v>
          </cell>
          <cell r="E9507" t="str">
            <v>FIESTAS TERAN MIGUEL ANGEL ;FIESTAS YOVERA JUAN</v>
          </cell>
          <cell r="F9507" t="str">
            <v>ARTESANAL</v>
          </cell>
        </row>
        <row r="9508">
          <cell r="B9508">
            <v>38856</v>
          </cell>
          <cell r="C9508" t="str">
            <v>SE?R DEL MAR MANUEL II</v>
          </cell>
          <cell r="D9508" t="str">
            <v>IO-38856-BM</v>
          </cell>
          <cell r="E9508" t="str">
            <v>ALAVE YUJRA DE GOMEZ ELENA</v>
          </cell>
          <cell r="F9508" t="str">
            <v>ARTESANAL</v>
          </cell>
        </row>
        <row r="9509">
          <cell r="B9509">
            <v>38857</v>
          </cell>
          <cell r="C9509" t="str">
            <v>VERONICA</v>
          </cell>
          <cell r="D9509" t="str">
            <v>IO-38857-BM</v>
          </cell>
          <cell r="E9509" t="str">
            <v>FLORES NINA MIFLIN</v>
          </cell>
          <cell r="F9509" t="str">
            <v>ARTESANAL</v>
          </cell>
        </row>
        <row r="9510">
          <cell r="B9510">
            <v>38858</v>
          </cell>
          <cell r="C9510" t="str">
            <v>AMELIA</v>
          </cell>
          <cell r="D9510" t="str">
            <v>ZS-38858-BM</v>
          </cell>
          <cell r="E9510" t="str">
            <v>CUSTODIO TUME FELIPE MIGUEL</v>
          </cell>
          <cell r="F9510" t="str">
            <v>DECRETO LEGISLATIVO Nº1273</v>
          </cell>
        </row>
        <row r="9511">
          <cell r="B9511">
            <v>38859</v>
          </cell>
          <cell r="C9511" t="str">
            <v>JESUS ES MI GUIA</v>
          </cell>
          <cell r="D9511" t="str">
            <v>PT-38859-BM</v>
          </cell>
          <cell r="E9511" t="str">
            <v>ECHE QUEREVALU JOSE ALBERTO</v>
          </cell>
          <cell r="F9511" t="str">
            <v>DS. 006-2016-PRODUCE</v>
          </cell>
        </row>
        <row r="9512">
          <cell r="B9512">
            <v>38862</v>
          </cell>
          <cell r="C9512" t="str">
            <v>MI SHADDAY</v>
          </cell>
          <cell r="D9512" t="str">
            <v>PL-38862-BM</v>
          </cell>
          <cell r="E9512" t="str">
            <v>SILVA CHIRINOS TEODORO DIEGO</v>
          </cell>
          <cell r="F9512" t="str">
            <v>ARTESANAL</v>
          </cell>
        </row>
        <row r="9513">
          <cell r="B9513">
            <v>38873</v>
          </cell>
          <cell r="C9513" t="str">
            <v>LARRY ALONSO</v>
          </cell>
          <cell r="D9513" t="str">
            <v>CE-38873-CM</v>
          </cell>
          <cell r="E9513" t="str">
            <v>CHAVEZ ROJAS LARRY ALONSO</v>
          </cell>
          <cell r="F9513" t="str">
            <v>ARTESANAL</v>
          </cell>
        </row>
        <row r="9514">
          <cell r="B9514">
            <v>38879</v>
          </cell>
          <cell r="C9514" t="str">
            <v>CORDERO DE DIOS</v>
          </cell>
          <cell r="D9514" t="str">
            <v>PT-38879-BM</v>
          </cell>
          <cell r="E9514" t="str">
            <v>FIESTAS RUMICHE FAUSTO CRISPULO</v>
          </cell>
          <cell r="F9514" t="str">
            <v>DS. 006-2016-PRODUCE</v>
          </cell>
        </row>
        <row r="9515">
          <cell r="B9515">
            <v>38894</v>
          </cell>
          <cell r="C9515" t="str">
            <v>MAGALLANES</v>
          </cell>
          <cell r="D9515" t="str">
            <v>ZS-38894-BM</v>
          </cell>
          <cell r="E9515" t="str">
            <v>QUEREVALU PUESCAS MANUEL NATIVIDAD</v>
          </cell>
          <cell r="F9515" t="str">
            <v>ARTESANAL</v>
          </cell>
        </row>
        <row r="9516">
          <cell r="B9516">
            <v>38901</v>
          </cell>
          <cell r="C9516" t="str">
            <v>BRYAN 2</v>
          </cell>
          <cell r="D9516" t="str">
            <v>HO-38901-BM</v>
          </cell>
          <cell r="E9516" t="str">
            <v>LLONTOP RAMIREZ JOSE RAMOS ;PAZOS SANCHEZ ROSA MERCEDES</v>
          </cell>
          <cell r="F9516" t="str">
            <v>ARTESANAL</v>
          </cell>
        </row>
        <row r="9517">
          <cell r="B9517">
            <v>38902</v>
          </cell>
          <cell r="C9517" t="str">
            <v>VICTORIA Y JUAN JOSE</v>
          </cell>
          <cell r="D9517" t="str">
            <v>SY-38902-BM</v>
          </cell>
          <cell r="E9517" t="str">
            <v>SANCHEZ TERAN JOSE FRANCISCO</v>
          </cell>
          <cell r="F9517" t="str">
            <v>DECRETO LEGISLATIVO Nº1273</v>
          </cell>
        </row>
        <row r="9518">
          <cell r="B9518">
            <v>38916</v>
          </cell>
          <cell r="C9518" t="str">
            <v>GENESIS</v>
          </cell>
          <cell r="D9518" t="str">
            <v>CO-38916-BM</v>
          </cell>
          <cell r="E9518" t="str">
            <v>PAZOS SANCHEZ JOSEFA ;RAMIREZ FIESTAS CESAR ARMANDO</v>
          </cell>
          <cell r="F9518" t="str">
            <v>ARTESANAL</v>
          </cell>
        </row>
        <row r="9519">
          <cell r="B9519">
            <v>38917</v>
          </cell>
          <cell r="C9519" t="str">
            <v>MILAGRITOS</v>
          </cell>
          <cell r="D9519" t="str">
            <v>CO-38917-BM</v>
          </cell>
          <cell r="E9519" t="str">
            <v>PUESCAS CHAPILLIQUEN CARLOS ALFREDO</v>
          </cell>
          <cell r="F9519" t="str">
            <v>ARTESANAL</v>
          </cell>
        </row>
        <row r="9520">
          <cell r="B9520">
            <v>38920</v>
          </cell>
          <cell r="C9520" t="str">
            <v>YO Y MI MADRE</v>
          </cell>
          <cell r="D9520" t="str">
            <v>PL-38920-BM</v>
          </cell>
          <cell r="E9520" t="str">
            <v>ACOSTA LLONTO FELICITA</v>
          </cell>
          <cell r="F9520" t="str">
            <v>ARTESANAL</v>
          </cell>
        </row>
        <row r="9521">
          <cell r="B9521">
            <v>38927</v>
          </cell>
          <cell r="C9521" t="str">
            <v>JESUS EN CANA DE GALILEA</v>
          </cell>
          <cell r="D9521" t="str">
            <v>PT-38927-BM</v>
          </cell>
          <cell r="E9521" t="str">
            <v>PURIZACA ECHE PEDRO</v>
          </cell>
          <cell r="F9521" t="str">
            <v>DS. 006-2016-PRODUCE</v>
          </cell>
        </row>
        <row r="9522">
          <cell r="B9522">
            <v>38929</v>
          </cell>
          <cell r="C9522" t="str">
            <v>CABALLERO DE LOS MARES</v>
          </cell>
          <cell r="D9522" t="str">
            <v>ZS-38929-BM</v>
          </cell>
          <cell r="E9522" t="str">
            <v>FIESTAS FIESTAS MANUELA JESUS</v>
          </cell>
          <cell r="F9522" t="str">
            <v>DS. 006-2016-PRODUCE</v>
          </cell>
        </row>
        <row r="9523">
          <cell r="B9523">
            <v>38930</v>
          </cell>
          <cell r="C9523" t="str">
            <v>JESUS ESTRELLA DIVINA</v>
          </cell>
          <cell r="D9523" t="str">
            <v>ZS-38930-BM</v>
          </cell>
          <cell r="E9523" t="str">
            <v>JUAREZ TIMANA ASUNCION</v>
          </cell>
          <cell r="F9523" t="str">
            <v>DS. 006-2016-PRODUCE</v>
          </cell>
        </row>
        <row r="9524">
          <cell r="B9524">
            <v>38932</v>
          </cell>
          <cell r="C9524" t="str">
            <v>GABRIMAR</v>
          </cell>
          <cell r="D9524" t="str">
            <v>ZS-38932-BM</v>
          </cell>
          <cell r="E9524" t="str">
            <v>CUMPA HUAMANCHUMO ALDO JAVIER ;CUSTODIO OROSCO YONNY ALBERTO</v>
          </cell>
          <cell r="F9524" t="str">
            <v>DECRETO LEGISLATIVO Nº1273</v>
          </cell>
        </row>
        <row r="9525">
          <cell r="B9525">
            <v>38937</v>
          </cell>
          <cell r="C9525" t="str">
            <v>GUIAME MADRE MIA I</v>
          </cell>
          <cell r="D9525" t="str">
            <v>ZS-38937-BM</v>
          </cell>
          <cell r="E9525" t="str">
            <v>RUIZ SANCHEZ RAMON OMAR</v>
          </cell>
          <cell r="F9525" t="str">
            <v>DECRETO LEGISLATIVO Nº1273</v>
          </cell>
        </row>
        <row r="9526">
          <cell r="B9526">
            <v>38956</v>
          </cell>
          <cell r="C9526" t="str">
            <v>ESTRELLA DE DAVID II</v>
          </cell>
          <cell r="D9526" t="str">
            <v>CE-38956-BM</v>
          </cell>
          <cell r="E9526" t="str">
            <v>SAN MARTIN MORALES DAVID ;TUME FERNANDEZ JORGE LUIS</v>
          </cell>
          <cell r="F9526" t="str">
            <v>DS. 006-2016-PRODUCE</v>
          </cell>
        </row>
        <row r="9527">
          <cell r="B9527">
            <v>38957</v>
          </cell>
          <cell r="C9527" t="str">
            <v>TERRIBLE III</v>
          </cell>
          <cell r="D9527" t="str">
            <v>CE-38957-BM</v>
          </cell>
          <cell r="E9527" t="str">
            <v>ROMERO MORALES GABY</v>
          </cell>
          <cell r="F9527" t="str">
            <v>ARTESANAL</v>
          </cell>
        </row>
        <row r="9528">
          <cell r="B9528">
            <v>38958</v>
          </cell>
          <cell r="C9528" t="str">
            <v>ESTRELLA DE DAVID III</v>
          </cell>
          <cell r="D9528" t="str">
            <v>CE-38958-BM</v>
          </cell>
          <cell r="E9528" t="str">
            <v>SAN MARTIN MORALES DAVID</v>
          </cell>
          <cell r="F9528" t="str">
            <v>ARTESANAL</v>
          </cell>
        </row>
        <row r="9529">
          <cell r="B9529">
            <v>38959</v>
          </cell>
          <cell r="C9529" t="str">
            <v>ESTRELLA DE DAVID IV</v>
          </cell>
          <cell r="D9529" t="str">
            <v>CE-38959-BM</v>
          </cell>
          <cell r="E9529" t="str">
            <v>SAN MARTIN MORALES DAVID ;TUME FERNANDEZ GENARO</v>
          </cell>
          <cell r="F9529" t="str">
            <v>DS. 006-2016-PRODUCE</v>
          </cell>
        </row>
        <row r="9530">
          <cell r="B9530">
            <v>38960</v>
          </cell>
          <cell r="C9530" t="str">
            <v>TERRIBLE I</v>
          </cell>
          <cell r="D9530" t="str">
            <v>CE-38960-BM</v>
          </cell>
          <cell r="E9530" t="str">
            <v>ROMERO MORALES GABY</v>
          </cell>
          <cell r="F9530" t="str">
            <v>ARTESANAL</v>
          </cell>
        </row>
        <row r="9531">
          <cell r="B9531">
            <v>38961</v>
          </cell>
          <cell r="C9531" t="str">
            <v>TERRIBLE II</v>
          </cell>
          <cell r="D9531" t="str">
            <v>CE-38961-BM</v>
          </cell>
          <cell r="E9531" t="str">
            <v>ROMERO MORALES GABY</v>
          </cell>
          <cell r="F9531" t="str">
            <v>ARTESANAL</v>
          </cell>
        </row>
        <row r="9532">
          <cell r="B9532">
            <v>38962</v>
          </cell>
          <cell r="C9532" t="str">
            <v>JESUS DE NAZARETH</v>
          </cell>
          <cell r="D9532" t="str">
            <v>CE-38962-BM</v>
          </cell>
          <cell r="E9532" t="str">
            <v>ESTRADA MARTINEZ HERMOGENES</v>
          </cell>
          <cell r="F9532" t="str">
            <v>ARTESANAL</v>
          </cell>
        </row>
        <row r="9533">
          <cell r="B9533">
            <v>38963</v>
          </cell>
          <cell r="C9533" t="str">
            <v>DON TEOFILO</v>
          </cell>
          <cell r="D9533" t="str">
            <v>CE-38963-BM</v>
          </cell>
          <cell r="E9533" t="str">
            <v>QUEREVALU ALVAREZ JUAN GUALBERTO</v>
          </cell>
          <cell r="F9533" t="str">
            <v>DS. 006-2016-PRODUCE</v>
          </cell>
        </row>
        <row r="9534">
          <cell r="B9534">
            <v>38964</v>
          </cell>
          <cell r="C9534" t="str">
            <v>SIEMPRE CON EL PODER DE DIOS</v>
          </cell>
          <cell r="D9534" t="str">
            <v>CE-38964-BM</v>
          </cell>
          <cell r="E9534" t="str">
            <v>ALVAREZ QUEREVALU SANTOS COSME</v>
          </cell>
          <cell r="F9534" t="str">
            <v>ARTESANAL</v>
          </cell>
        </row>
        <row r="9535">
          <cell r="B9535">
            <v>38965</v>
          </cell>
          <cell r="C9535" t="str">
            <v>SALOME II</v>
          </cell>
          <cell r="D9535" t="str">
            <v>CE-38965-BM</v>
          </cell>
          <cell r="E9535" t="str">
            <v>MORALES ROMERO MABEL SALOME</v>
          </cell>
          <cell r="F9535" t="str">
            <v>ARTESANAL</v>
          </cell>
        </row>
        <row r="9536">
          <cell r="B9536">
            <v>38968</v>
          </cell>
          <cell r="C9536" t="str">
            <v>FERNANDA II</v>
          </cell>
          <cell r="D9536" t="str">
            <v>CE-38968-BM</v>
          </cell>
          <cell r="E9536" t="str">
            <v>TUME FERNANDEZ SANTOS SEBASTIAN</v>
          </cell>
          <cell r="F9536" t="str">
            <v>DS. 006-2016-PRODUCE</v>
          </cell>
        </row>
        <row r="9537">
          <cell r="B9537">
            <v>38969</v>
          </cell>
          <cell r="C9537" t="str">
            <v>NI? DEL MILAGRO</v>
          </cell>
          <cell r="D9537" t="str">
            <v>PT-38969-BM</v>
          </cell>
          <cell r="E9537" t="str">
            <v>FIESTAS FERNANDEZ PABLO</v>
          </cell>
          <cell r="F9537" t="str">
            <v>DS. 006-2016-PRODUCE</v>
          </cell>
        </row>
        <row r="9538">
          <cell r="B9538">
            <v>38972</v>
          </cell>
          <cell r="C9538" t="str">
            <v>ALEJANDRITO</v>
          </cell>
          <cell r="D9538" t="str">
            <v>CE-38972-BM</v>
          </cell>
          <cell r="E9538" t="str">
            <v>HARO MATTOS ALEJANDRO MIGUEL</v>
          </cell>
          <cell r="F9538" t="str">
            <v>ARTESANAL</v>
          </cell>
        </row>
        <row r="9539">
          <cell r="B9539">
            <v>38973</v>
          </cell>
          <cell r="C9539" t="str">
            <v>VIRGEN DEL CHAPI</v>
          </cell>
          <cell r="D9539" t="str">
            <v>PL-38973-BM</v>
          </cell>
          <cell r="E9539" t="str">
            <v>CHAPILLIQUEN AYALA DE TEJADA LAURA ;TEJADA SANDOVAL GREGORIO</v>
          </cell>
          <cell r="F9539" t="str">
            <v>ARTESANAL</v>
          </cell>
        </row>
        <row r="9540">
          <cell r="B9540">
            <v>38975</v>
          </cell>
          <cell r="C9540" t="str">
            <v>POBRE ME QUERIAS VER Y DIOS ME ILUMINO</v>
          </cell>
          <cell r="D9540" t="str">
            <v>SY-38975-BM</v>
          </cell>
          <cell r="E9540" t="str">
            <v>NARCISO SOLORZANO ANA MARIA</v>
          </cell>
          <cell r="F9540" t="str">
            <v>DECRETO LEGISLATIVO Nº1273</v>
          </cell>
        </row>
        <row r="9541">
          <cell r="B9541">
            <v>38982</v>
          </cell>
          <cell r="C9541" t="str">
            <v>MASSIEL II</v>
          </cell>
          <cell r="D9541" t="str">
            <v>MO-38982-BM</v>
          </cell>
          <cell r="E9541" t="str">
            <v>ATENCIO LLANO CELIA ROSA</v>
          </cell>
          <cell r="F9541" t="str">
            <v>ARTESANAL</v>
          </cell>
        </row>
        <row r="9542">
          <cell r="B9542">
            <v>38987</v>
          </cell>
          <cell r="C9542" t="str">
            <v>MERCEDES ISABEL</v>
          </cell>
          <cell r="D9542" t="str">
            <v>TA-38987-PM</v>
          </cell>
          <cell r="E9542" t="str">
            <v>INVERSIONES DEL MAR CHICAMA S.R.L.</v>
          </cell>
          <cell r="F9542" t="str">
            <v>LEY Nº26920</v>
          </cell>
        </row>
        <row r="9543">
          <cell r="B9543">
            <v>38988</v>
          </cell>
          <cell r="C9543" t="str">
            <v>MI CIELITO</v>
          </cell>
          <cell r="D9543" t="str">
            <v>PL-38988-BM</v>
          </cell>
          <cell r="E9543" t="str">
            <v>LLONTO CARHUAJULCA ROBERTO CARLOS</v>
          </cell>
          <cell r="F9543" t="str">
            <v>ARTESANAL</v>
          </cell>
        </row>
        <row r="9544">
          <cell r="B9544">
            <v>38989</v>
          </cell>
          <cell r="C9544" t="str">
            <v>ALTA MAR 1</v>
          </cell>
          <cell r="D9544" t="str">
            <v>PL-38989-CM</v>
          </cell>
          <cell r="E9544" t="str">
            <v>CUSTODIO SANTISTEBAN JAVIER</v>
          </cell>
          <cell r="F9544" t="str">
            <v>ARTESANAL</v>
          </cell>
        </row>
        <row r="9545">
          <cell r="B9545">
            <v>38993</v>
          </cell>
          <cell r="C9545" t="str">
            <v>ROSA JOSEFA I</v>
          </cell>
          <cell r="D9545" t="str">
            <v>PT-38993-CM</v>
          </cell>
          <cell r="E9545" t="str">
            <v>FIESTAS DE SANCHEZ LIDIA ;SANCHEZ GONZALES JUAN</v>
          </cell>
          <cell r="F9545" t="str">
            <v>ARTESANAL</v>
          </cell>
        </row>
        <row r="9546">
          <cell r="B9546">
            <v>39025</v>
          </cell>
          <cell r="C9546" t="str">
            <v>WALJHOBER</v>
          </cell>
          <cell r="D9546" t="str">
            <v>PT-39025-CM</v>
          </cell>
          <cell r="E9546" t="str">
            <v>PAIVA PAIVA TEODULO</v>
          </cell>
          <cell r="F9546" t="str">
            <v>ARTESANAL</v>
          </cell>
        </row>
        <row r="9547">
          <cell r="B9547">
            <v>39026</v>
          </cell>
          <cell r="C9547" t="str">
            <v>ANA MARIA</v>
          </cell>
          <cell r="D9547" t="str">
            <v>PT-39026-CM</v>
          </cell>
          <cell r="E9547" t="str">
            <v>MORALES LIMAS OSCAR</v>
          </cell>
          <cell r="F9547" t="str">
            <v>ARTESANAL</v>
          </cell>
        </row>
        <row r="9548">
          <cell r="B9548">
            <v>39027</v>
          </cell>
          <cell r="C9548" t="str">
            <v>DON EMILIO</v>
          </cell>
          <cell r="D9548" t="str">
            <v>SY-39027-BM</v>
          </cell>
          <cell r="E9548" t="str">
            <v>VASQUEZ PALMA JORGE ALEXANDER</v>
          </cell>
          <cell r="F9548" t="str">
            <v>ARTESANAL</v>
          </cell>
        </row>
        <row r="9549">
          <cell r="B9549">
            <v>39028</v>
          </cell>
          <cell r="C9549" t="str">
            <v>MI PATRONA</v>
          </cell>
          <cell r="D9549" t="str">
            <v>PT-39028-CM</v>
          </cell>
          <cell r="E9549" t="str">
            <v>YANGUA CORREA MARCO</v>
          </cell>
          <cell r="F9549" t="str">
            <v>ARTESANAL</v>
          </cell>
        </row>
        <row r="9550">
          <cell r="B9550">
            <v>39029</v>
          </cell>
          <cell r="C9550" t="str">
            <v>MI KARIN II</v>
          </cell>
          <cell r="D9550" t="str">
            <v>SY-39029-BM</v>
          </cell>
          <cell r="E9550" t="str">
            <v>VASQUEZ MARI?S ARIS JORGE</v>
          </cell>
          <cell r="F9550" t="str">
            <v>ARTESANAL</v>
          </cell>
        </row>
        <row r="9551">
          <cell r="B9551">
            <v>39035</v>
          </cell>
          <cell r="C9551" t="str">
            <v>MI BUEN JESUS</v>
          </cell>
          <cell r="D9551" t="str">
            <v>CE-39035-BM</v>
          </cell>
          <cell r="E9551" t="str">
            <v>ALVA PEREDA MELIDA SONIA</v>
          </cell>
          <cell r="F9551" t="str">
            <v>ARTESANAL</v>
          </cell>
        </row>
        <row r="9552">
          <cell r="B9552">
            <v>39036</v>
          </cell>
          <cell r="C9552" t="str">
            <v>TITANIC</v>
          </cell>
          <cell r="D9552" t="str">
            <v>CE-39036-BM</v>
          </cell>
          <cell r="E9552" t="str">
            <v>RONDAN SU CESAR DOMINGO</v>
          </cell>
          <cell r="F9552" t="str">
            <v>ARTESANAL</v>
          </cell>
        </row>
        <row r="9553">
          <cell r="B9553">
            <v>39041</v>
          </cell>
          <cell r="C9553" t="str">
            <v>JEFERSON II</v>
          </cell>
          <cell r="D9553" t="str">
            <v>TA-39041-BM</v>
          </cell>
          <cell r="E9553" t="str">
            <v>CURO ANTON VICTOR ANTONIO</v>
          </cell>
          <cell r="F9553" t="str">
            <v>DECRETO LEGISLATIVO Nº1273</v>
          </cell>
        </row>
        <row r="9554">
          <cell r="B9554">
            <v>39051</v>
          </cell>
          <cell r="C9554" t="str">
            <v>KELLY JHOSMEL</v>
          </cell>
          <cell r="D9554" t="str">
            <v>PT-39051-BM</v>
          </cell>
          <cell r="E9554" t="str">
            <v>PASACHE DAMIAN JOSE MANUEL</v>
          </cell>
          <cell r="F9554" t="str">
            <v>DECRETO LEGISLATIVO Nº1273</v>
          </cell>
        </row>
        <row r="9555">
          <cell r="B9555">
            <v>39055</v>
          </cell>
          <cell r="C9555" t="str">
            <v>CHRIS AARON</v>
          </cell>
          <cell r="D9555" t="str">
            <v>SE-39055-BM</v>
          </cell>
          <cell r="E9555" t="str">
            <v>CALDERON REYES NADIA VIVIANA</v>
          </cell>
          <cell r="F9555" t="str">
            <v>ARTESANAL</v>
          </cell>
        </row>
        <row r="9556">
          <cell r="B9556">
            <v>39061</v>
          </cell>
          <cell r="C9556" t="str">
            <v>BENDICION DE DIOS 1</v>
          </cell>
          <cell r="D9556" t="str">
            <v>PT-39061-BM</v>
          </cell>
          <cell r="E9556" t="str">
            <v>CHUNGA ANTON JAVIER</v>
          </cell>
          <cell r="F9556" t="str">
            <v>ARTESANAL</v>
          </cell>
        </row>
        <row r="9557">
          <cell r="B9557">
            <v>39062</v>
          </cell>
          <cell r="C9557" t="str">
            <v>MAR VIDA</v>
          </cell>
          <cell r="D9557" t="str">
            <v>CE-39062-BM</v>
          </cell>
          <cell r="E9557" t="str">
            <v>RISCO YARLEQUE FELIX GRABIEL</v>
          </cell>
          <cell r="F9557" t="str">
            <v>DECRETO LEGISLATIVO Nº1273</v>
          </cell>
        </row>
        <row r="9558">
          <cell r="B9558">
            <v>39080</v>
          </cell>
          <cell r="C9558" t="str">
            <v>MELONA</v>
          </cell>
          <cell r="D9558" t="str">
            <v>CO-39080-BM</v>
          </cell>
          <cell r="E9558" t="str">
            <v>CREVOISIER VIACAVA JORGE SAMUEL</v>
          </cell>
          <cell r="F9558" t="str">
            <v>ARTESANAL</v>
          </cell>
        </row>
        <row r="9559">
          <cell r="B9559">
            <v>39082</v>
          </cell>
          <cell r="C9559" t="str">
            <v>MI GENERAL</v>
          </cell>
          <cell r="D9559" t="str">
            <v>CE-39082-BM</v>
          </cell>
          <cell r="E9559" t="str">
            <v>QUITO HUAMAN ROQUE ALEJANDRO</v>
          </cell>
          <cell r="F9559" t="str">
            <v>DECRETO LEGISLATIVO Nº1273</v>
          </cell>
        </row>
        <row r="9560">
          <cell r="B9560">
            <v>39084</v>
          </cell>
          <cell r="C9560" t="str">
            <v>HOSANNA</v>
          </cell>
          <cell r="D9560" t="str">
            <v>PT-39084-BM</v>
          </cell>
          <cell r="E9560" t="str">
            <v>PINGO PAIVA PEDRO</v>
          </cell>
          <cell r="F9560" t="str">
            <v>DECRETO LEGISLATIVO Nº1273</v>
          </cell>
        </row>
        <row r="9561">
          <cell r="B9561">
            <v>39105</v>
          </cell>
          <cell r="C9561" t="str">
            <v>JULISSA</v>
          </cell>
          <cell r="D9561" t="str">
            <v>SN-39105-BM</v>
          </cell>
          <cell r="E9561" t="str">
            <v>ZE? FARRO?N DIONICIO</v>
          </cell>
          <cell r="F9561" t="str">
            <v>ARTESANAL</v>
          </cell>
        </row>
        <row r="9562">
          <cell r="B9562">
            <v>39111</v>
          </cell>
          <cell r="C9562" t="str">
            <v>ARCANGEL DE DIOS</v>
          </cell>
          <cell r="D9562" t="str">
            <v>ZS-39111-BM</v>
          </cell>
          <cell r="E9562" t="str">
            <v>TUME ALVAREZ JIMMY ALEXANDER</v>
          </cell>
          <cell r="F9562" t="str">
            <v>DS. 006-2016-PRODUCE</v>
          </cell>
        </row>
        <row r="9563">
          <cell r="B9563">
            <v>39113</v>
          </cell>
          <cell r="C9563" t="str">
            <v>L. MARCELINO</v>
          </cell>
          <cell r="D9563" t="str">
            <v>PT-39113-BM</v>
          </cell>
          <cell r="E9563" t="str">
            <v>PINGO PAIVA LUCIO</v>
          </cell>
          <cell r="F9563" t="str">
            <v>DECRETO LEGISLATIVO Nº1273</v>
          </cell>
        </row>
        <row r="9564">
          <cell r="B9564">
            <v>39115</v>
          </cell>
          <cell r="C9564" t="str">
            <v>NAZARENO</v>
          </cell>
          <cell r="D9564" t="str">
            <v>ZS-39115-BM</v>
          </cell>
          <cell r="E9564" t="str">
            <v>PURIZACA SANCHEZ RONNER ALFREDO</v>
          </cell>
          <cell r="F9564" t="str">
            <v>DS. 006-2016-PRODUCE</v>
          </cell>
        </row>
        <row r="9565">
          <cell r="B9565">
            <v>39118</v>
          </cell>
          <cell r="C9565" t="str">
            <v>GLORIA DEL CORDERO II</v>
          </cell>
          <cell r="D9565" t="str">
            <v>ZS-39118-BM</v>
          </cell>
          <cell r="E9565" t="str">
            <v>PURIZACA ALVAREZ SANTOS</v>
          </cell>
          <cell r="F9565" t="str">
            <v>DS. 006-2016-PRODUCE</v>
          </cell>
        </row>
        <row r="9566">
          <cell r="B9566">
            <v>39119</v>
          </cell>
          <cell r="C9566" t="str">
            <v>SIEMPRE BENDICION DE DIOS</v>
          </cell>
          <cell r="D9566" t="str">
            <v>ZS-39119-BM</v>
          </cell>
          <cell r="E9566" t="str">
            <v>PURIZACA PUESCAS JULIAN</v>
          </cell>
          <cell r="F9566" t="str">
            <v>DS. 006-2016-PRODUCE</v>
          </cell>
        </row>
        <row r="9567">
          <cell r="B9567">
            <v>39124</v>
          </cell>
          <cell r="C9567" t="str">
            <v>SIEMPRE REGALO DE JESUS</v>
          </cell>
          <cell r="D9567" t="str">
            <v>ZS-39124-BM</v>
          </cell>
          <cell r="E9567" t="str">
            <v>QUEREVALU FIESTAS MANUEL OCTAVIO</v>
          </cell>
          <cell r="F9567" t="str">
            <v>DS. 006-2016-PRODUCE</v>
          </cell>
        </row>
        <row r="9568">
          <cell r="B9568">
            <v>39125</v>
          </cell>
          <cell r="C9568" t="str">
            <v>ERICK JESUS</v>
          </cell>
          <cell r="D9568" t="str">
            <v>ZS-39125-BM</v>
          </cell>
          <cell r="E9568" t="str">
            <v>QUEREVALU FIESTAS GREGORIO BERNABE</v>
          </cell>
          <cell r="F9568" t="str">
            <v>DECRETO LEGISLATIVO Nº1273</v>
          </cell>
        </row>
        <row r="9569">
          <cell r="B9569">
            <v>39126</v>
          </cell>
          <cell r="C9569" t="str">
            <v>INGRID II</v>
          </cell>
          <cell r="D9569" t="str">
            <v>ZS-39126-BM</v>
          </cell>
          <cell r="E9569" t="str">
            <v>PANTA ALVAREZ CLEMENTE</v>
          </cell>
          <cell r="F9569" t="str">
            <v>DS. 006-2016-PRODUCE</v>
          </cell>
        </row>
        <row r="9570">
          <cell r="B9570">
            <v>39132</v>
          </cell>
          <cell r="C9570" t="str">
            <v>SAN MARTIN</v>
          </cell>
          <cell r="D9570" t="str">
            <v>ZS-39132-BM</v>
          </cell>
          <cell r="E9570" t="str">
            <v>PERICHE RUMICHE MODESTO CRESENCIO</v>
          </cell>
          <cell r="F9570" t="str">
            <v>DECRETO LEGISLATIVO Nº1273</v>
          </cell>
        </row>
        <row r="9571">
          <cell r="B9571">
            <v>39135</v>
          </cell>
          <cell r="C9571" t="str">
            <v>MONTE HOREB</v>
          </cell>
          <cell r="D9571" t="str">
            <v>ZS-39135-BM</v>
          </cell>
          <cell r="E9571" t="str">
            <v>PURIZACA PUESCAS GUALBERTO</v>
          </cell>
          <cell r="F9571" t="str">
            <v>DS. 006-2016-PRODUCE</v>
          </cell>
        </row>
        <row r="9572">
          <cell r="B9572">
            <v>39136</v>
          </cell>
          <cell r="C9572" t="str">
            <v>RIO JORDAN</v>
          </cell>
          <cell r="D9572" t="str">
            <v>ZS-39136-BM</v>
          </cell>
          <cell r="E9572" t="str">
            <v>PURIZACA PUESCAS JOSE DEL CARMEN</v>
          </cell>
          <cell r="F9572" t="str">
            <v>DS. 006-2016-PRODUCE</v>
          </cell>
        </row>
        <row r="9573">
          <cell r="B9573">
            <v>39137</v>
          </cell>
          <cell r="C9573" t="str">
            <v>SIEMPRE PODEROSO MI JESUS</v>
          </cell>
          <cell r="D9573" t="str">
            <v>ZS-39137-BM</v>
          </cell>
          <cell r="E9573" t="str">
            <v>PURIZACA ALVAREZ MARIANO</v>
          </cell>
          <cell r="F9573" t="str">
            <v>DS. 006-2016-PRODUCE</v>
          </cell>
        </row>
        <row r="9574">
          <cell r="B9574">
            <v>39138</v>
          </cell>
          <cell r="C9574" t="str">
            <v>JESUCRISTO EN EL JORDAN</v>
          </cell>
          <cell r="D9574" t="str">
            <v>ZS-39138-BM</v>
          </cell>
          <cell r="E9574" t="str">
            <v>PURIZACA VITE JORGE WILFREDO</v>
          </cell>
          <cell r="F9574" t="str">
            <v>DS. 006-2016-PRODUCE</v>
          </cell>
        </row>
        <row r="9575">
          <cell r="B9575">
            <v>39139</v>
          </cell>
          <cell r="C9575" t="str">
            <v>ESPIRITU SANTO EN EL JORDAN</v>
          </cell>
          <cell r="D9575" t="str">
            <v>ZS-39139-BM</v>
          </cell>
          <cell r="E9575" t="str">
            <v>PURIZACA VITE JOSE ORMEL</v>
          </cell>
          <cell r="F9575" t="str">
            <v>DS. 006-2016-PRODUCE</v>
          </cell>
        </row>
        <row r="9576">
          <cell r="B9576">
            <v>39140</v>
          </cell>
          <cell r="C9576" t="str">
            <v>MI ESPERANZA EN DIOS</v>
          </cell>
          <cell r="D9576" t="str">
            <v>ZS-39140-BM</v>
          </cell>
          <cell r="E9576" t="str">
            <v>ALVAREZ SANCHEZ ELMER</v>
          </cell>
          <cell r="F9576" t="str">
            <v>DS. 006-2016-PRODUCE</v>
          </cell>
        </row>
        <row r="9577">
          <cell r="B9577">
            <v>39145</v>
          </cell>
          <cell r="C9577" t="str">
            <v>QUEEN BERLY 1</v>
          </cell>
          <cell r="D9577" t="str">
            <v>ZS-39145-BM</v>
          </cell>
          <cell r="E9577" t="str">
            <v>RUIZ FIESTAS JOSE</v>
          </cell>
          <cell r="F9577" t="str">
            <v>ARTESANAL</v>
          </cell>
        </row>
        <row r="9578">
          <cell r="B9578">
            <v>39147</v>
          </cell>
          <cell r="C9578" t="str">
            <v>VALERIA II</v>
          </cell>
          <cell r="D9578" t="str">
            <v>ZS-39147-BM</v>
          </cell>
          <cell r="E9578" t="str">
            <v>PE? RUIZ SEGUNDO ANTOLIN</v>
          </cell>
          <cell r="F9578" t="str">
            <v>ARTESANAL</v>
          </cell>
        </row>
        <row r="9579">
          <cell r="B9579">
            <v>39151</v>
          </cell>
          <cell r="C9579" t="str">
            <v>MI JUAN ANTHONY</v>
          </cell>
          <cell r="D9579" t="str">
            <v>ZS-39151-BM</v>
          </cell>
          <cell r="E9579" t="str">
            <v>BERNAL PUICAN VICTOR EVER ;CHANDUY ZE? LEIDY DIANA</v>
          </cell>
          <cell r="F9579" t="str">
            <v>ARTESANAL</v>
          </cell>
        </row>
        <row r="9580">
          <cell r="B9580">
            <v>39153</v>
          </cell>
          <cell r="C9580" t="str">
            <v>LUIS JUAN</v>
          </cell>
          <cell r="D9580" t="str">
            <v>ZS-39153-BM</v>
          </cell>
          <cell r="E9580" t="str">
            <v>ACOSTA HUAMANCHUMO ROSANA YANETT ;TEPE GONZALES FAUSTINO</v>
          </cell>
          <cell r="F9580" t="str">
            <v>ARTESANAL</v>
          </cell>
        </row>
        <row r="9581">
          <cell r="B9581">
            <v>39154</v>
          </cell>
          <cell r="C9581" t="str">
            <v>PAULA</v>
          </cell>
          <cell r="D9581" t="str">
            <v>ZS-39154-BM</v>
          </cell>
          <cell r="E9581" t="str">
            <v>ANGELES DE GARCIA HILDA CELESTE</v>
          </cell>
          <cell r="F9581" t="str">
            <v>ARTESANAL</v>
          </cell>
        </row>
        <row r="9582">
          <cell r="B9582">
            <v>39156</v>
          </cell>
          <cell r="C9582" t="str">
            <v>BENDICION DEL SE?R I</v>
          </cell>
          <cell r="D9582" t="str">
            <v>ZS-39156-BM</v>
          </cell>
          <cell r="E9582" t="str">
            <v>CHUMO COLOMA JUAN MARTIN</v>
          </cell>
          <cell r="F9582" t="str">
            <v>ARTESANAL</v>
          </cell>
        </row>
        <row r="9583">
          <cell r="B9583">
            <v>39157</v>
          </cell>
          <cell r="C9583" t="str">
            <v>JESUS EN TI CONFIO</v>
          </cell>
          <cell r="D9583" t="str">
            <v>ZS-39157-BM</v>
          </cell>
          <cell r="E9583" t="str">
            <v>CORONEL MONROY CESAR ANDERSON ;FIESTAS PAIBA SANTOS ;QUIROGA VARGAS OSCAR MANUEL ;YACILA BENITES MATEO CECILIO</v>
          </cell>
          <cell r="F9583" t="str">
            <v>DECRETO LEGISLATIVO Nº1273</v>
          </cell>
        </row>
        <row r="9584">
          <cell r="B9584">
            <v>39158</v>
          </cell>
          <cell r="C9584" t="str">
            <v>SHADAY ADONAY</v>
          </cell>
          <cell r="D9584" t="str">
            <v>ZS-39158-BM</v>
          </cell>
          <cell r="E9584" t="str">
            <v>PE? CRUZ HECTOR TANY</v>
          </cell>
          <cell r="F9584" t="str">
            <v>ARTESANAL</v>
          </cell>
        </row>
        <row r="9585">
          <cell r="B9585">
            <v>39159</v>
          </cell>
          <cell r="C9585" t="str">
            <v>AURISTELA III</v>
          </cell>
          <cell r="D9585" t="str">
            <v>ZS-39159-BM</v>
          </cell>
          <cell r="E9585" t="str">
            <v>MEDRANO SANCHEZ MARIA ISABEL</v>
          </cell>
          <cell r="F9585" t="str">
            <v>ARTESANAL</v>
          </cell>
        </row>
        <row r="9586">
          <cell r="B9586">
            <v>39161</v>
          </cell>
          <cell r="C9586" t="str">
            <v>CESAR I</v>
          </cell>
          <cell r="D9586" t="str">
            <v>ZS-39161-BM</v>
          </cell>
          <cell r="E9586" t="str">
            <v>CORONEL MONROY CESAR ANDERSON</v>
          </cell>
          <cell r="F9586" t="str">
            <v>ARTESANAL</v>
          </cell>
        </row>
        <row r="9587">
          <cell r="B9587">
            <v>39162</v>
          </cell>
          <cell r="C9587" t="str">
            <v>MI ERICK</v>
          </cell>
          <cell r="D9587" t="str">
            <v>ZS-39162-BM</v>
          </cell>
          <cell r="E9587" t="str">
            <v>FIESTAS ALVAREZ TEDY</v>
          </cell>
          <cell r="F9587" t="str">
            <v>DS. 006-2016-PRODUCE</v>
          </cell>
        </row>
        <row r="9588">
          <cell r="B9588">
            <v>39170</v>
          </cell>
          <cell r="C9588" t="str">
            <v>REY DAVID</v>
          </cell>
          <cell r="D9588" t="str">
            <v>PT-39170-BM</v>
          </cell>
          <cell r="E9588" t="str">
            <v>CRUZ SANTOS ITALO FRANCISCO</v>
          </cell>
          <cell r="F9588" t="str">
            <v>DS. 006-2016-PRODUCE</v>
          </cell>
        </row>
        <row r="9589">
          <cell r="B9589">
            <v>39172</v>
          </cell>
          <cell r="C9589" t="str">
            <v>BENDICION DE MI MADRE</v>
          </cell>
          <cell r="D9589" t="str">
            <v>PT-39172-BM</v>
          </cell>
          <cell r="E9589" t="str">
            <v>FLORES OJEDA OSCAR</v>
          </cell>
          <cell r="F9589" t="str">
            <v>ARTESANAL</v>
          </cell>
        </row>
        <row r="9590">
          <cell r="B9590">
            <v>39187</v>
          </cell>
          <cell r="C9590" t="str">
            <v>MARIA DEL MAR</v>
          </cell>
          <cell r="D9590" t="str">
            <v>SN-39187-BM</v>
          </cell>
          <cell r="E9590" t="str">
            <v>OROZCO ?QUEN AGUSTIN</v>
          </cell>
          <cell r="F9590" t="str">
            <v>ARTESANAL</v>
          </cell>
        </row>
        <row r="9591">
          <cell r="B9591">
            <v>39189</v>
          </cell>
          <cell r="C9591" t="str">
            <v>YOLANDITA II</v>
          </cell>
          <cell r="D9591" t="str">
            <v>SN-39189-BM</v>
          </cell>
          <cell r="E9591" t="str">
            <v>FLORES DE CUTIPA YOLANDA</v>
          </cell>
          <cell r="F9591" t="str">
            <v>ARTESANAL</v>
          </cell>
        </row>
        <row r="9592">
          <cell r="B9592">
            <v>39218</v>
          </cell>
          <cell r="C9592" t="str">
            <v>DON CARLOS 1</v>
          </cell>
          <cell r="D9592" t="str">
            <v>PT-39218-BM</v>
          </cell>
          <cell r="E9592" t="str">
            <v>GONZALES ARAUJO CARLOS ALBERTO</v>
          </cell>
          <cell r="F9592" t="str">
            <v>DECRETO LEGISLATIVO Nº1273</v>
          </cell>
        </row>
        <row r="9593">
          <cell r="B9593">
            <v>39223</v>
          </cell>
          <cell r="C9593" t="str">
            <v>JESUS SOBRE LAS OLAS</v>
          </cell>
          <cell r="D9593" t="str">
            <v>PT-39223-BM</v>
          </cell>
          <cell r="E9593" t="str">
            <v>LAZARO PULACHE SEVERINO JUAN</v>
          </cell>
          <cell r="F9593" t="str">
            <v>DECRETO LEGISLATIVO Nº1273</v>
          </cell>
        </row>
        <row r="9594">
          <cell r="B9594">
            <v>39224</v>
          </cell>
          <cell r="C9594" t="str">
            <v>LUIS ALBERTO 3</v>
          </cell>
          <cell r="D9594" t="str">
            <v>PT-39224-BM</v>
          </cell>
          <cell r="E9594" t="str">
            <v>RIVERA AGURTO JOSE LUIS</v>
          </cell>
          <cell r="F9594" t="str">
            <v>ARTESANAL</v>
          </cell>
        </row>
        <row r="9595">
          <cell r="B9595">
            <v>39226</v>
          </cell>
          <cell r="C9595" t="str">
            <v>GUIAME MARGARITA</v>
          </cell>
          <cell r="D9595" t="str">
            <v>PT-39226-BM</v>
          </cell>
          <cell r="E9595" t="str">
            <v>RUIZ TUME HENRY GUSTAVO</v>
          </cell>
          <cell r="F9595" t="str">
            <v>DECRETO LEGISLATIVO Nº1273</v>
          </cell>
        </row>
        <row r="9596">
          <cell r="B9596">
            <v>39235</v>
          </cell>
          <cell r="C9596" t="str">
            <v>EL AGUILA NEGRO</v>
          </cell>
          <cell r="D9596" t="str">
            <v>SE-39235-BM</v>
          </cell>
          <cell r="E9596" t="str">
            <v>VASQUEZ DE FLORES JUANA</v>
          </cell>
          <cell r="F9596" t="str">
            <v>ARTESANAL</v>
          </cell>
        </row>
        <row r="9597">
          <cell r="B9597">
            <v>39236</v>
          </cell>
          <cell r="C9597" t="str">
            <v>DO? MECHE V</v>
          </cell>
          <cell r="D9597" t="str">
            <v>SE-39236-BM</v>
          </cell>
          <cell r="F9597" t="str">
            <v>ARTESANAL</v>
          </cell>
        </row>
        <row r="9598">
          <cell r="B9598">
            <v>39237</v>
          </cell>
          <cell r="C9598" t="str">
            <v>ROSA MAR</v>
          </cell>
          <cell r="D9598" t="str">
            <v>SE-39237-BM</v>
          </cell>
          <cell r="E9598" t="str">
            <v>QUEREVALU QUEREVALU JOSE MAURO</v>
          </cell>
          <cell r="F9598" t="str">
            <v>DS. 006-2016-PRODUCE</v>
          </cell>
        </row>
        <row r="9599">
          <cell r="B9599">
            <v>39242</v>
          </cell>
          <cell r="C9599" t="str">
            <v>ETHEL ELENA</v>
          </cell>
          <cell r="D9599" t="str">
            <v>PL-39242-BM</v>
          </cell>
          <cell r="E9599" t="str">
            <v>BANCES MORALES ALEX YOVANY ;GALAN FIESTAS MARIA ANGELA</v>
          </cell>
          <cell r="F9599" t="str">
            <v>ARTESANAL</v>
          </cell>
        </row>
        <row r="9600">
          <cell r="B9600">
            <v>39245</v>
          </cell>
          <cell r="C9600" t="str">
            <v>URSULA I</v>
          </cell>
          <cell r="D9600" t="str">
            <v>CE-39245-BM</v>
          </cell>
          <cell r="E9600" t="str">
            <v>HARO MATTOS ALEJANDRO MIGUEL</v>
          </cell>
          <cell r="F9600" t="str">
            <v>ARTESANAL</v>
          </cell>
        </row>
        <row r="9601">
          <cell r="B9601">
            <v>39247</v>
          </cell>
          <cell r="C9601" t="str">
            <v>DON ROBERTO</v>
          </cell>
          <cell r="D9601" t="str">
            <v>CE-39247-BM</v>
          </cell>
          <cell r="E9601" t="str">
            <v>HARO MATTOS ALEJANDRO MIGUEL</v>
          </cell>
          <cell r="F9601" t="str">
            <v>ARTESANAL</v>
          </cell>
        </row>
        <row r="9602">
          <cell r="B9602">
            <v>39249</v>
          </cell>
          <cell r="C9602" t="str">
            <v>DANIEL</v>
          </cell>
          <cell r="D9602" t="str">
            <v>ZS-39249-BM</v>
          </cell>
          <cell r="E9602" t="str">
            <v>NEPO DIAZ MARIA ESMERALDA ;UCHOFEN HUAMANCHUMO ARMANDO</v>
          </cell>
          <cell r="F9602" t="str">
            <v>ARTESANAL</v>
          </cell>
        </row>
        <row r="9603">
          <cell r="B9603">
            <v>39256</v>
          </cell>
          <cell r="C9603" t="str">
            <v>SIENPRE MILAGRITOS</v>
          </cell>
          <cell r="D9603" t="str">
            <v>ZS-39256-BM</v>
          </cell>
          <cell r="E9603" t="str">
            <v>ECA PANTA ISMAEL SALOMON</v>
          </cell>
          <cell r="F9603" t="str">
            <v>DECRETO LEGISLATIVO Nº1273</v>
          </cell>
        </row>
        <row r="9604">
          <cell r="B9604">
            <v>39261</v>
          </cell>
          <cell r="C9604" t="str">
            <v>GIANMARCO</v>
          </cell>
          <cell r="D9604" t="str">
            <v>ZS-39261-BM</v>
          </cell>
          <cell r="E9604" t="str">
            <v>ZETA GARCIA JUAN INORFE</v>
          </cell>
          <cell r="F9604" t="str">
            <v>DECRETO LEGISLATIVO Nº1273</v>
          </cell>
        </row>
        <row r="9605">
          <cell r="B9605">
            <v>39262</v>
          </cell>
          <cell r="C9605" t="str">
            <v>SCENE I</v>
          </cell>
          <cell r="D9605" t="str">
            <v>ZS-39262-BM</v>
          </cell>
          <cell r="E9605" t="str">
            <v>ALVAREZ TOCTO DURAN VILLANUEVA</v>
          </cell>
          <cell r="F9605" t="str">
            <v>DECRETO LEGISLATIVO Nº1273</v>
          </cell>
        </row>
        <row r="9606">
          <cell r="B9606">
            <v>39264</v>
          </cell>
          <cell r="C9606" t="str">
            <v>MARIA ERIKA</v>
          </cell>
          <cell r="D9606" t="str">
            <v>ZS-39264-BM</v>
          </cell>
          <cell r="E9606" t="str">
            <v>PE? CRUZ ORLANDO</v>
          </cell>
          <cell r="F9606" t="str">
            <v>DECRETO LEGISLATIVO Nº1273</v>
          </cell>
        </row>
        <row r="9607">
          <cell r="B9607">
            <v>39266</v>
          </cell>
          <cell r="C9607" t="str">
            <v>TERESITA MARIBEL</v>
          </cell>
          <cell r="D9607" t="str">
            <v>ZS-39266-BM</v>
          </cell>
          <cell r="E9607" t="str">
            <v>PERALTA HENCKELL EDWIN ARTURO</v>
          </cell>
          <cell r="F9607" t="str">
            <v>DECRETO LEGISLATIVO Nº1273</v>
          </cell>
        </row>
        <row r="9608">
          <cell r="B9608">
            <v>39285</v>
          </cell>
          <cell r="C9608" t="str">
            <v>MILILUZ CRISTINA</v>
          </cell>
          <cell r="D9608" t="str">
            <v>SN-39285-BM</v>
          </cell>
          <cell r="E9608" t="str">
            <v>GALAN SANTISTEBAN LILIA CRISTINA</v>
          </cell>
          <cell r="F9608" t="str">
            <v>ARTESANAL</v>
          </cell>
        </row>
        <row r="9609">
          <cell r="B9609">
            <v>39286</v>
          </cell>
          <cell r="C9609" t="str">
            <v>MELCHORITA</v>
          </cell>
          <cell r="D9609" t="str">
            <v>IO-39286-BM</v>
          </cell>
          <cell r="E9609" t="str">
            <v>QUISPE ARPASI DAVID DARIO</v>
          </cell>
          <cell r="F9609" t="str">
            <v>ARTESANAL</v>
          </cell>
        </row>
        <row r="9610">
          <cell r="B9610">
            <v>39291</v>
          </cell>
          <cell r="C9610" t="str">
            <v>EL TIGRE II</v>
          </cell>
          <cell r="D9610" t="str">
            <v>PS-39291-BM</v>
          </cell>
          <cell r="E9610" t="str">
            <v>CARDENAS CHUMPITAZ JUAN MANUEL</v>
          </cell>
          <cell r="F9610" t="str">
            <v>DECRETO LEGISLATIVO Nº1273</v>
          </cell>
        </row>
        <row r="9611">
          <cell r="B9611">
            <v>39294</v>
          </cell>
          <cell r="C9611" t="str">
            <v>JESUS EL PESCADOR</v>
          </cell>
          <cell r="D9611" t="str">
            <v>IO-39294-BM</v>
          </cell>
          <cell r="E9611" t="str">
            <v>CHAMBI RAFAEL MARINA</v>
          </cell>
          <cell r="F9611" t="str">
            <v>ARTESANAL</v>
          </cell>
        </row>
        <row r="9612">
          <cell r="B9612">
            <v>39299</v>
          </cell>
          <cell r="C9612" t="str">
            <v>SAN MARTIN 18</v>
          </cell>
          <cell r="D9612" t="str">
            <v>SE-39299-CM</v>
          </cell>
          <cell r="E9612" t="str">
            <v>SAN MARTIN MORALES EDISON</v>
          </cell>
          <cell r="F9612" t="str">
            <v>ARTESANAL</v>
          </cell>
        </row>
        <row r="9613">
          <cell r="B9613">
            <v>39302</v>
          </cell>
          <cell r="C9613" t="str">
            <v>SAN MARTIN ESTRELLA</v>
          </cell>
          <cell r="D9613" t="str">
            <v>CE-39302-CM</v>
          </cell>
          <cell r="E9613" t="str">
            <v>SAN MARTIN ARCAYO GLADYS ELENA</v>
          </cell>
          <cell r="F9613" t="str">
            <v>ARTESANAL</v>
          </cell>
        </row>
        <row r="9614">
          <cell r="B9614">
            <v>39306</v>
          </cell>
          <cell r="C9614" t="str">
            <v>DADIVA DE DIOS</v>
          </cell>
          <cell r="D9614" t="str">
            <v>SN-39306-BM</v>
          </cell>
          <cell r="E9614" t="str">
            <v>JUAREZ FLORES JOSE JAVIER</v>
          </cell>
          <cell r="F9614" t="str">
            <v>DS. 006-2016-PRODUCE</v>
          </cell>
        </row>
        <row r="9615">
          <cell r="B9615">
            <v>39316</v>
          </cell>
          <cell r="C9615" t="str">
            <v>ESTHER</v>
          </cell>
          <cell r="D9615" t="str">
            <v>MO-39316-BM</v>
          </cell>
          <cell r="E9615" t="str">
            <v>QUISPE QUISPE NESTOR</v>
          </cell>
          <cell r="F9615" t="str">
            <v>ARTESANAL</v>
          </cell>
        </row>
        <row r="9616">
          <cell r="B9616">
            <v>39317</v>
          </cell>
          <cell r="C9616" t="str">
            <v>MARIA MANUELA</v>
          </cell>
          <cell r="D9616" t="str">
            <v>CO-39317-BM</v>
          </cell>
          <cell r="E9616" t="str">
            <v>QUEREVALU QUEREVALU JOSE MAURO</v>
          </cell>
          <cell r="F9616" t="str">
            <v>DS. 006-2016-PRODUCE</v>
          </cell>
        </row>
        <row r="9617">
          <cell r="B9617">
            <v>39322</v>
          </cell>
          <cell r="C9617" t="str">
            <v>MI PATRICIA PILAR</v>
          </cell>
          <cell r="D9617" t="str">
            <v>CO-39322-BM</v>
          </cell>
          <cell r="E9617" t="str">
            <v>BUSTAMANTE HUAPAYA JAVIER ENRIQUE</v>
          </cell>
          <cell r="F9617" t="str">
            <v>DECRETO LEGISLATIVO Nº1273</v>
          </cell>
        </row>
        <row r="9618">
          <cell r="B9618">
            <v>39376</v>
          </cell>
          <cell r="C9618" t="str">
            <v>MI JORGITA</v>
          </cell>
          <cell r="D9618" t="str">
            <v>CY-39376-CM</v>
          </cell>
          <cell r="E9618" t="str">
            <v>FIESTAS PANTA EDGAR RA? ;FIESTAS PANTA JORGE MARCIAL</v>
          </cell>
          <cell r="F9618" t="str">
            <v>ARTESANAL</v>
          </cell>
        </row>
        <row r="9619">
          <cell r="B9619">
            <v>39380</v>
          </cell>
          <cell r="C9619" t="str">
            <v>VICTOR FERNANDO II</v>
          </cell>
          <cell r="D9619" t="str">
            <v>CO-39380-BM</v>
          </cell>
          <cell r="E9619" t="str">
            <v>MAMANI CALCIN JUAN PABLO</v>
          </cell>
          <cell r="F9619" t="str">
            <v>DECRETO LEGISLATIVO Nº1273</v>
          </cell>
        </row>
        <row r="9620">
          <cell r="B9620">
            <v>39383</v>
          </cell>
          <cell r="C9620" t="str">
            <v>JOSE ROBERTO</v>
          </cell>
          <cell r="D9620" t="str">
            <v>CO-39383-BM</v>
          </cell>
          <cell r="E9620" t="str">
            <v>AGUILAR ARIAS JUAN JOSE ;CAYCHO AVALOS NANCY LUZ</v>
          </cell>
          <cell r="F9620" t="str">
            <v>ARTESANAL</v>
          </cell>
        </row>
        <row r="9621">
          <cell r="B9621">
            <v>39385</v>
          </cell>
          <cell r="C9621" t="str">
            <v>MI MERRYE</v>
          </cell>
          <cell r="D9621" t="str">
            <v>PT-39385-BM</v>
          </cell>
          <cell r="E9621" t="str">
            <v>CRISANTO JUAREZ ALEJANDRO TEODULO</v>
          </cell>
          <cell r="F9621" t="str">
            <v>ARTESANAL</v>
          </cell>
        </row>
        <row r="9622">
          <cell r="B9622">
            <v>39386</v>
          </cell>
          <cell r="C9622" t="str">
            <v>ROGER</v>
          </cell>
          <cell r="D9622" t="str">
            <v>CO-39386-BM</v>
          </cell>
          <cell r="E9622" t="str">
            <v>CHAVEZ TARAZONA ADOLFO ALFONSO</v>
          </cell>
          <cell r="F9622" t="str">
            <v>DECRETO LEGISLATIVO Nº1273</v>
          </cell>
        </row>
        <row r="9623">
          <cell r="B9623">
            <v>39390</v>
          </cell>
          <cell r="C9623" t="str">
            <v>MI OLIVER</v>
          </cell>
          <cell r="D9623" t="str">
            <v>PL-39390-CM</v>
          </cell>
          <cell r="E9623" t="str">
            <v>SANTISTEBAN GUAYLUPO OLIVER CRISTIAN</v>
          </cell>
          <cell r="F9623" t="str">
            <v>ARTESANAL</v>
          </cell>
        </row>
        <row r="9624">
          <cell r="B9624">
            <v>39398</v>
          </cell>
          <cell r="C9624" t="str">
            <v>MAJA I</v>
          </cell>
          <cell r="D9624" t="str">
            <v>CO-39398-BM</v>
          </cell>
          <cell r="E9624" t="str">
            <v>ESLAVA JIMENO EMMA MIRIAM</v>
          </cell>
          <cell r="F9624" t="str">
            <v>ARTESANAL</v>
          </cell>
        </row>
        <row r="9625">
          <cell r="B9625">
            <v>39400</v>
          </cell>
          <cell r="C9625" t="str">
            <v>SIEMPRE CRISTO EL PODEROSO</v>
          </cell>
          <cell r="D9625" t="str">
            <v>ZS-39400-BM</v>
          </cell>
          <cell r="E9625" t="str">
            <v>PURIZACA PUESCAS JORGE AGUSTIN</v>
          </cell>
          <cell r="F9625" t="str">
            <v>DS. 006-2016-PRODUCE</v>
          </cell>
        </row>
        <row r="9626">
          <cell r="B9626">
            <v>39401</v>
          </cell>
          <cell r="C9626" t="str">
            <v>MOTUPE I</v>
          </cell>
          <cell r="D9626" t="str">
            <v>CO-39401-BM</v>
          </cell>
          <cell r="E9626" t="str">
            <v>MECHAN GONZALES JUAN MANUEL</v>
          </cell>
          <cell r="F9626" t="str">
            <v>DECRETO LEGISLATIVO Nº1273</v>
          </cell>
        </row>
        <row r="9627">
          <cell r="B9627">
            <v>39403</v>
          </cell>
          <cell r="C9627" t="str">
            <v>ANA CRISTINA</v>
          </cell>
          <cell r="D9627" t="str">
            <v>MO-39403-BM</v>
          </cell>
          <cell r="E9627" t="str">
            <v>HUANTO SULLCA ERNESTINA</v>
          </cell>
          <cell r="F9627" t="str">
            <v>DECRETO LEGISLATIVO Nº1273</v>
          </cell>
        </row>
        <row r="9628">
          <cell r="B9628">
            <v>39404</v>
          </cell>
          <cell r="C9628" t="str">
            <v>BENJAMIN</v>
          </cell>
          <cell r="D9628" t="str">
            <v>CO-39404-BM</v>
          </cell>
          <cell r="E9628" t="str">
            <v>ELIAS SOLUCO WALTER</v>
          </cell>
          <cell r="F9628" t="str">
            <v>DECRETO LEGISLATIVO Nº1273</v>
          </cell>
        </row>
        <row r="9629">
          <cell r="B9629">
            <v>39408</v>
          </cell>
          <cell r="C9629" t="str">
            <v>SIEMPRE CRISTO TE AMA</v>
          </cell>
          <cell r="D9629" t="str">
            <v>ZS-39408-BM</v>
          </cell>
          <cell r="E9629" t="str">
            <v>PURIZACA TEMOCHE SANTOS FELIPE</v>
          </cell>
          <cell r="F9629" t="str">
            <v>DS. 006-2016-PRODUCE</v>
          </cell>
        </row>
        <row r="9630">
          <cell r="B9630">
            <v>39411</v>
          </cell>
          <cell r="C9630" t="str">
            <v>JESUS EN EL PARAISO</v>
          </cell>
          <cell r="D9630" t="str">
            <v>ZS-39411-BM</v>
          </cell>
          <cell r="E9630" t="str">
            <v>ALVAREZ SANCHEZ PEDRO MARTIN</v>
          </cell>
          <cell r="F9630" t="str">
            <v>DS. 006-2016-PRODUCE</v>
          </cell>
        </row>
        <row r="9631">
          <cell r="B9631">
            <v>39413</v>
          </cell>
          <cell r="C9631" t="str">
            <v>SIEMPRE CRISTO AMOR</v>
          </cell>
          <cell r="D9631" t="str">
            <v>ZS-39413-BM</v>
          </cell>
          <cell r="E9631" t="str">
            <v>PAZOS VITE RAUL</v>
          </cell>
          <cell r="F9631" t="str">
            <v>DS. 006-2016-PRODUCE</v>
          </cell>
        </row>
        <row r="9632">
          <cell r="B9632">
            <v>39417</v>
          </cell>
          <cell r="C9632" t="str">
            <v>SIEMPRE JESUS ES MI ESPERANZA</v>
          </cell>
          <cell r="D9632" t="str">
            <v>ZS-39417-BM</v>
          </cell>
          <cell r="E9632" t="str">
            <v>SANCHEZ PUESCAS MARCOS</v>
          </cell>
          <cell r="F9632" t="str">
            <v>DS. 006-2016-PRODUCE</v>
          </cell>
        </row>
        <row r="9633">
          <cell r="B9633">
            <v>39425</v>
          </cell>
          <cell r="C9633" t="str">
            <v>ERNIE STEWART I</v>
          </cell>
          <cell r="D9633" t="str">
            <v>PS-39425-BM</v>
          </cell>
          <cell r="E9633" t="str">
            <v>AQUIJE LAZARO ERNIE JOHAN</v>
          </cell>
          <cell r="F9633" t="str">
            <v>DECRETO LEGISLATIVO Nº1273</v>
          </cell>
        </row>
        <row r="9634">
          <cell r="B9634">
            <v>39427</v>
          </cell>
          <cell r="C9634" t="str">
            <v>CRISTO EL VENCEDOR</v>
          </cell>
          <cell r="D9634" t="str">
            <v>TA-39427-BM</v>
          </cell>
          <cell r="E9634" t="str">
            <v>GALAN PURIZACA JUAN ALBERTO</v>
          </cell>
          <cell r="F9634" t="str">
            <v>DS. 006-2016-PRODUCE</v>
          </cell>
        </row>
        <row r="9635">
          <cell r="B9635">
            <v>39430</v>
          </cell>
          <cell r="C9635" t="str">
            <v>BENDICION DE DIOS</v>
          </cell>
          <cell r="D9635" t="str">
            <v>TA-39430-BM</v>
          </cell>
          <cell r="E9635" t="str">
            <v>PAZO JACINTO JOSE MERCEDES</v>
          </cell>
          <cell r="F9635" t="str">
            <v>DS. 006-2016-PRODUCE</v>
          </cell>
        </row>
        <row r="9636">
          <cell r="B9636">
            <v>39440</v>
          </cell>
          <cell r="C9636" t="str">
            <v>AZUL PROFUNDO</v>
          </cell>
          <cell r="D9636" t="str">
            <v>TA-39440-BM</v>
          </cell>
          <cell r="E9636" t="str">
            <v>PASQUEL SALAS MARILU</v>
          </cell>
          <cell r="F9636" t="str">
            <v>DECRETO LEGISLATIVO Nº1273</v>
          </cell>
        </row>
        <row r="9637">
          <cell r="B9637">
            <v>39442</v>
          </cell>
          <cell r="C9637" t="str">
            <v>DIOS ES AMOR</v>
          </cell>
          <cell r="D9637" t="str">
            <v>TA-39442-BM</v>
          </cell>
          <cell r="E9637" t="str">
            <v>AMAYA GALAN MARLENE MARIBEL ;CHUNGA RUMICHE EDILBERTO ;MARTINEZ RUIZ LIDIA</v>
          </cell>
          <cell r="F9637" t="str">
            <v>DECRETO LEGISLATIVO Nº1273</v>
          </cell>
        </row>
        <row r="9638">
          <cell r="B9638">
            <v>39443</v>
          </cell>
          <cell r="C9638" t="str">
            <v>DIVINO SE?R</v>
          </cell>
          <cell r="D9638" t="str">
            <v>CO-39443-BM</v>
          </cell>
          <cell r="E9638" t="str">
            <v>PAZO ANTON TEMPORA</v>
          </cell>
          <cell r="F9638" t="str">
            <v>DECRETO LEGISLATIVO Nº1273</v>
          </cell>
        </row>
        <row r="9639">
          <cell r="B9639">
            <v>39450</v>
          </cell>
          <cell r="C9639" t="str">
            <v>JOSE FRANCISCO</v>
          </cell>
          <cell r="D9639" t="str">
            <v>TA-39450-BM</v>
          </cell>
          <cell r="E9639" t="str">
            <v>QUEREVALU PACHECO JUAN FRANCISCO</v>
          </cell>
          <cell r="F9639" t="str">
            <v>DS. 006-2016-PRODUCE</v>
          </cell>
        </row>
        <row r="9640">
          <cell r="B9640">
            <v>39455</v>
          </cell>
          <cell r="C9640" t="str">
            <v>EMANUEL</v>
          </cell>
          <cell r="D9640" t="str">
            <v>PT-39455-BM</v>
          </cell>
          <cell r="E9640" t="str">
            <v>RUIZ MORALES JULIO</v>
          </cell>
          <cell r="F9640" t="str">
            <v>DECRETO LEGISLATIVO Nº1273</v>
          </cell>
        </row>
        <row r="9641">
          <cell r="B9641">
            <v>39459</v>
          </cell>
          <cell r="C9641" t="str">
            <v>BENDICION DE MI MADRE</v>
          </cell>
          <cell r="D9641" t="str">
            <v>TA-39459-BM</v>
          </cell>
          <cell r="E9641" t="str">
            <v>ASCONA PUELLES APARICIO</v>
          </cell>
          <cell r="F9641" t="str">
            <v>DS. 006-2016-PRODUCE</v>
          </cell>
        </row>
        <row r="9642">
          <cell r="B9642">
            <v>39475</v>
          </cell>
          <cell r="C9642" t="str">
            <v>MJ DAYANNE I</v>
          </cell>
          <cell r="D9642" t="str">
            <v>IO-39475-BM</v>
          </cell>
          <cell r="E9642" t="str">
            <v>MAMANI MACHACA RUFINA YOLANDA</v>
          </cell>
          <cell r="F9642" t="str">
            <v>ARTESANAL</v>
          </cell>
        </row>
        <row r="9643">
          <cell r="B9643">
            <v>39481</v>
          </cell>
          <cell r="C9643" t="str">
            <v>ARCA DE NOE</v>
          </cell>
          <cell r="D9643" t="str">
            <v>TA-39481-BM</v>
          </cell>
          <cell r="E9643" t="str">
            <v>PAZOS PAIBA BARTOLOME</v>
          </cell>
          <cell r="F9643" t="str">
            <v>DS. 006-2016-PRODUCE</v>
          </cell>
        </row>
        <row r="9644">
          <cell r="B9644">
            <v>39482</v>
          </cell>
          <cell r="C9644" t="str">
            <v>KOYROS DE ABBA</v>
          </cell>
          <cell r="D9644" t="str">
            <v>ZS-39482-BM</v>
          </cell>
          <cell r="E9644" t="str">
            <v>FIESTAS PAIBA ELISEO</v>
          </cell>
          <cell r="F9644" t="str">
            <v>DS. 006-2016-PRODUCE</v>
          </cell>
        </row>
        <row r="9645">
          <cell r="B9645">
            <v>39524</v>
          </cell>
          <cell r="C9645" t="str">
            <v>BUCANERO</v>
          </cell>
          <cell r="D9645" t="str">
            <v>SE-39524-BM</v>
          </cell>
          <cell r="E9645" t="str">
            <v>ROSSEL CARRERAS MELCHORA ISABEL</v>
          </cell>
          <cell r="F9645" t="str">
            <v>ARTESANAL</v>
          </cell>
        </row>
        <row r="9646">
          <cell r="B9646">
            <v>39525</v>
          </cell>
          <cell r="C9646" t="str">
            <v>MI ARIANITA</v>
          </cell>
          <cell r="D9646" t="str">
            <v>ZS-39525-BM</v>
          </cell>
          <cell r="E9646" t="str">
            <v>DAVIS GONZALES RENZO</v>
          </cell>
          <cell r="F9646" t="str">
            <v>DECRETO LEGISLATIVO Nº1273</v>
          </cell>
        </row>
        <row r="9647">
          <cell r="B9647">
            <v>39529</v>
          </cell>
          <cell r="C9647" t="str">
            <v>MI JOSHMER</v>
          </cell>
          <cell r="D9647" t="str">
            <v>ZS-39529-BM</v>
          </cell>
          <cell r="E9647" t="str">
            <v>PINTADO AGUILAR LENINDES</v>
          </cell>
          <cell r="F9647" t="str">
            <v>DECRETO LEGISLATIVO Nº1273</v>
          </cell>
        </row>
        <row r="9648">
          <cell r="B9648">
            <v>39536</v>
          </cell>
          <cell r="C9648" t="str">
            <v>SPRE MARCOS. A</v>
          </cell>
          <cell r="D9648" t="str">
            <v>ZS-39536-BM</v>
          </cell>
          <cell r="E9648" t="str">
            <v>GARCIA JIMENEZ LORENZO</v>
          </cell>
          <cell r="F9648" t="str">
            <v>DECRETO LEGISLATIVO Nº1273</v>
          </cell>
        </row>
        <row r="9649">
          <cell r="B9649">
            <v>39558</v>
          </cell>
          <cell r="C9649" t="str">
            <v>PETER</v>
          </cell>
          <cell r="D9649" t="str">
            <v>ZS-39558-BM</v>
          </cell>
          <cell r="E9649" t="str">
            <v>REVELO ORO MANUEL ISIDORO</v>
          </cell>
          <cell r="F9649" t="str">
            <v>DECRETO LEGISLATIVO Nº1273</v>
          </cell>
        </row>
        <row r="9650">
          <cell r="B9650">
            <v>39561</v>
          </cell>
          <cell r="C9650" t="str">
            <v>ESTRELLITA DE JESUS</v>
          </cell>
          <cell r="D9650" t="str">
            <v>ZS-39561-BM</v>
          </cell>
          <cell r="E9650" t="str">
            <v>PANTA MARTINEZ ITALO</v>
          </cell>
          <cell r="F9650" t="str">
            <v>DS. 006-2016-PRODUCE</v>
          </cell>
        </row>
        <row r="9651">
          <cell r="B9651">
            <v>39566</v>
          </cell>
          <cell r="C9651" t="str">
            <v>MI REYNALDO</v>
          </cell>
          <cell r="D9651" t="str">
            <v>ZS-39566-BM</v>
          </cell>
          <cell r="E9651" t="str">
            <v>PURIZACA PURIZACA SANTOS MARCIANO</v>
          </cell>
          <cell r="F9651" t="str">
            <v>DS. 006-2016-PRODUCE</v>
          </cell>
        </row>
        <row r="9652">
          <cell r="B9652">
            <v>39567</v>
          </cell>
          <cell r="C9652" t="str">
            <v>JESUS EN TI CONFIO</v>
          </cell>
          <cell r="D9652" t="str">
            <v>TA-39567-BM</v>
          </cell>
          <cell r="E9652" t="str">
            <v>VALDERA SANTISTEBAN JOSE PEDRO</v>
          </cell>
          <cell r="F9652" t="str">
            <v>ARTESANAL</v>
          </cell>
        </row>
        <row r="9653">
          <cell r="B9653">
            <v>39569</v>
          </cell>
          <cell r="C9653" t="str">
            <v>NAHUEL</v>
          </cell>
          <cell r="D9653" t="str">
            <v>TA-39569-BM</v>
          </cell>
          <cell r="E9653" t="str">
            <v>JACINTO LLENQUE WALTHER RAUL</v>
          </cell>
          <cell r="F9653" t="str">
            <v>ARTESANAL</v>
          </cell>
        </row>
        <row r="9654">
          <cell r="B9654">
            <v>39582</v>
          </cell>
          <cell r="C9654" t="str">
            <v>DON LUCHO</v>
          </cell>
          <cell r="D9654" t="str">
            <v>ZS-39582-BM</v>
          </cell>
          <cell r="E9654" t="str">
            <v>ALVAREZ SANCHEZ ELMER</v>
          </cell>
          <cell r="F9654" t="str">
            <v>DS. 006-2016-PRODUCE</v>
          </cell>
        </row>
        <row r="9655">
          <cell r="B9655">
            <v>39590</v>
          </cell>
          <cell r="C9655" t="str">
            <v>MI ABRAHAN</v>
          </cell>
          <cell r="D9655" t="str">
            <v>ZS-39590-BM</v>
          </cell>
          <cell r="E9655" t="str">
            <v>PINGO BAYONA JOSE FRANCISCO</v>
          </cell>
          <cell r="F9655" t="str">
            <v>DECRETO LEGISLATIVO Nº1273</v>
          </cell>
        </row>
        <row r="9656">
          <cell r="B9656">
            <v>39592</v>
          </cell>
          <cell r="C9656" t="str">
            <v>SOLO DIOS CON SU PODER</v>
          </cell>
          <cell r="D9656" t="str">
            <v>ZS-39592-BM</v>
          </cell>
          <cell r="E9656" t="str">
            <v>TUME ALVAREZ PEDRO PABLO</v>
          </cell>
          <cell r="F9656" t="str">
            <v>ARTESANAL</v>
          </cell>
        </row>
        <row r="9657">
          <cell r="B9657">
            <v>39595</v>
          </cell>
          <cell r="C9657" t="str">
            <v>LESLIE JANET</v>
          </cell>
          <cell r="D9657" t="str">
            <v>ZS-39595-BM</v>
          </cell>
          <cell r="E9657" t="str">
            <v>OLIVOS DE VINCES JUANA ;VINCES OLIVOS JOSE FELICIANO</v>
          </cell>
          <cell r="F9657" t="str">
            <v>DECRETO LEGISLATIVO Nº1273</v>
          </cell>
        </row>
        <row r="9658">
          <cell r="B9658">
            <v>39596</v>
          </cell>
          <cell r="C9658" t="str">
            <v>SIEMPRE BENDICION DE JESUS</v>
          </cell>
          <cell r="D9658" t="str">
            <v>ZS-39596-BM</v>
          </cell>
          <cell r="E9658" t="str">
            <v>ECHE DE PURIZACA ESPERANZA</v>
          </cell>
          <cell r="F9658" t="str">
            <v>DS. 006-2016-PRODUCE</v>
          </cell>
        </row>
        <row r="9659">
          <cell r="B9659">
            <v>39600</v>
          </cell>
          <cell r="C9659" t="str">
            <v>SIEMPRE DIOS CON NOSOTROS I</v>
          </cell>
          <cell r="D9659" t="str">
            <v>ZS-39600-BM</v>
          </cell>
          <cell r="E9659" t="str">
            <v>ECHE PUESCAS SANTOS RICARDO</v>
          </cell>
          <cell r="F9659" t="str">
            <v>DS. 006-2016-PRODUCE</v>
          </cell>
        </row>
        <row r="9660">
          <cell r="B9660">
            <v>39603</v>
          </cell>
          <cell r="C9660" t="str">
            <v>DADIVA DE MI PADRE</v>
          </cell>
          <cell r="D9660" t="str">
            <v>ZS-39603-BM</v>
          </cell>
          <cell r="E9660" t="str">
            <v>FIESTAS PAIBA PABLO</v>
          </cell>
          <cell r="F9660" t="str">
            <v>DS. 006-2016-PRODUCE</v>
          </cell>
        </row>
        <row r="9661">
          <cell r="B9661">
            <v>39604</v>
          </cell>
          <cell r="C9661" t="str">
            <v>PAOLO SEBASTIAN</v>
          </cell>
          <cell r="D9661" t="str">
            <v>ZS-39604-BM</v>
          </cell>
          <cell r="E9661" t="str">
            <v>MALCA QUINTANA CARMEN ROSA</v>
          </cell>
          <cell r="F9661" t="str">
            <v>ARTESANAL</v>
          </cell>
        </row>
        <row r="9662">
          <cell r="B9662">
            <v>39606</v>
          </cell>
          <cell r="C9662" t="str">
            <v>MI YAMILETH</v>
          </cell>
          <cell r="D9662" t="str">
            <v>ZS-39606-BM</v>
          </cell>
          <cell r="E9662" t="str">
            <v>ALTAMIRANO DAVILA BERNABE</v>
          </cell>
          <cell r="F9662" t="str">
            <v>DECRETO LEGISLATIVO Nº1273</v>
          </cell>
        </row>
        <row r="9663">
          <cell r="B9663">
            <v>39617</v>
          </cell>
          <cell r="C9663" t="str">
            <v>ESTRELLITA DE BELEN</v>
          </cell>
          <cell r="D9663" t="str">
            <v>ZS-39617-BM</v>
          </cell>
          <cell r="E9663" t="str">
            <v>RUIZ IPANAQUE SANTOS</v>
          </cell>
          <cell r="F9663" t="str">
            <v>DS. 006-2016-PRODUCE</v>
          </cell>
        </row>
        <row r="9664">
          <cell r="B9664">
            <v>39620</v>
          </cell>
          <cell r="C9664" t="str">
            <v>DIEGO 2</v>
          </cell>
          <cell r="D9664" t="str">
            <v>ZS-39620-BM</v>
          </cell>
          <cell r="E9664" t="str">
            <v>GARCIA RUBIO PABLO CESAR</v>
          </cell>
          <cell r="F9664" t="str">
            <v>ARTESANAL</v>
          </cell>
        </row>
        <row r="9665">
          <cell r="B9665">
            <v>39621</v>
          </cell>
          <cell r="C9665" t="str">
            <v>SE LO PIDO A JEHOVA II</v>
          </cell>
          <cell r="D9665" t="str">
            <v>ZS-39621-BM</v>
          </cell>
          <cell r="E9665" t="str">
            <v>BAYONA FIESTAS OSCAR</v>
          </cell>
          <cell r="F9665" t="str">
            <v>DS. 006-2016-PRODUCE</v>
          </cell>
        </row>
        <row r="9666">
          <cell r="B9666">
            <v>39623</v>
          </cell>
          <cell r="C9666" t="str">
            <v>CRISTO CAPITAN DE MI BARCA 2</v>
          </cell>
          <cell r="D9666" t="str">
            <v>PL-39623-BM</v>
          </cell>
          <cell r="E9666" t="str">
            <v>MARTINEZ SALAZAR RAFAELA</v>
          </cell>
          <cell r="F9666" t="str">
            <v>ARTESANAL</v>
          </cell>
        </row>
        <row r="9667">
          <cell r="B9667">
            <v>39624</v>
          </cell>
          <cell r="C9667" t="str">
            <v>JEHOVA JIREH</v>
          </cell>
          <cell r="D9667" t="str">
            <v>PL-39624-BM</v>
          </cell>
          <cell r="E9667" t="str">
            <v>JACINTO GALAN JOSE JESUS ;SANTAMARIA MAQUEN ABELARDO YOVANI ;SANTAMARIA MAQUEN DENYS JONEL ;SANTAMARIA MAQUEN JORGE LUIS</v>
          </cell>
          <cell r="F9667" t="str">
            <v>ARTESANAL</v>
          </cell>
        </row>
        <row r="9668">
          <cell r="B9668">
            <v>39625</v>
          </cell>
          <cell r="C9668" t="str">
            <v>JESUCRISTO EL REY</v>
          </cell>
          <cell r="D9668" t="str">
            <v>PL-39625-BM</v>
          </cell>
          <cell r="E9668" t="str">
            <v>JACINTO CURO JORGE ALBERTO ;PAZOS TEQUE TERESA CECILIA</v>
          </cell>
          <cell r="F9668" t="str">
            <v>DECRETO LEGISLATIVO Nº1273</v>
          </cell>
        </row>
        <row r="9669">
          <cell r="B9669">
            <v>39627</v>
          </cell>
          <cell r="C9669" t="str">
            <v>SEBASTIAN</v>
          </cell>
          <cell r="D9669" t="str">
            <v>ZS-39627-BM</v>
          </cell>
          <cell r="E9669" t="str">
            <v>LORO CHUNGA VIRGINIA</v>
          </cell>
          <cell r="F9669" t="str">
            <v>DECRETO LEGISLATIVO Nº1273</v>
          </cell>
        </row>
        <row r="9670">
          <cell r="B9670">
            <v>39628</v>
          </cell>
          <cell r="C9670" t="str">
            <v>MI VIVIANA</v>
          </cell>
          <cell r="D9670" t="str">
            <v>PL-39628-BM</v>
          </cell>
          <cell r="E9670" t="str">
            <v>FIESTAS RAMIREZ JOSE ORLANDO</v>
          </cell>
          <cell r="F9670" t="str">
            <v>ARTESANAL</v>
          </cell>
        </row>
        <row r="9671">
          <cell r="B9671">
            <v>39630</v>
          </cell>
          <cell r="C9671" t="str">
            <v>GENESIS</v>
          </cell>
          <cell r="D9671" t="str">
            <v>PL-39630-BM</v>
          </cell>
          <cell r="E9671" t="str">
            <v>RAMIREZ FIESTAS JUAN CARLOS ;RAMIREZ FIESTAS MIGUEL ANGEL</v>
          </cell>
          <cell r="F9671" t="str">
            <v>ARTESANAL</v>
          </cell>
        </row>
        <row r="9672">
          <cell r="B9672">
            <v>39631</v>
          </cell>
          <cell r="C9672" t="str">
            <v>ANGEL DEL SE?R</v>
          </cell>
          <cell r="D9672" t="str">
            <v>ZS-39631-BM</v>
          </cell>
          <cell r="E9672" t="str">
            <v>PURIZACA IPANAQUE INES</v>
          </cell>
          <cell r="F9672" t="str">
            <v>DECRETO LEGISLATIVO Nº1273</v>
          </cell>
        </row>
        <row r="9673">
          <cell r="B9673">
            <v>39633</v>
          </cell>
          <cell r="C9673" t="str">
            <v>SINAI</v>
          </cell>
          <cell r="D9673" t="str">
            <v>ZS-39633-BM</v>
          </cell>
          <cell r="E9673" t="str">
            <v>FIESTAS PAIBA SANTOS</v>
          </cell>
          <cell r="F9673" t="str">
            <v>DS. 006-2016-PRODUCE</v>
          </cell>
        </row>
        <row r="9674">
          <cell r="B9674">
            <v>39634</v>
          </cell>
          <cell r="C9674" t="str">
            <v>JEYSON I</v>
          </cell>
          <cell r="D9674" t="str">
            <v>ZS-39634-BM</v>
          </cell>
          <cell r="E9674" t="str">
            <v>FACUNDO CASTILLO JOSE JAIME</v>
          </cell>
          <cell r="F9674" t="str">
            <v>DECRETO LEGISLATIVO Nº1273</v>
          </cell>
        </row>
        <row r="9675">
          <cell r="B9675">
            <v>39635</v>
          </cell>
          <cell r="C9675" t="str">
            <v>MANA</v>
          </cell>
          <cell r="D9675" t="str">
            <v>ZS-39635-BM</v>
          </cell>
          <cell r="E9675" t="str">
            <v>FIESTAS PAIBA SANTOS</v>
          </cell>
          <cell r="F9675" t="str">
            <v>DS. 006-2016-PRODUCE</v>
          </cell>
        </row>
        <row r="9676">
          <cell r="B9676">
            <v>39645</v>
          </cell>
          <cell r="C9676" t="str">
            <v>DIANA - Y</v>
          </cell>
          <cell r="D9676" t="str">
            <v>ZS-39645-BM</v>
          </cell>
          <cell r="E9676" t="str">
            <v>NOBLECILLA MACEDA JUAN ROBERTO ;VALERIANO MENDEZ GIANINA VIOLETA</v>
          </cell>
          <cell r="F9676" t="str">
            <v>ARTESANAL</v>
          </cell>
        </row>
        <row r="9677">
          <cell r="B9677">
            <v>39646</v>
          </cell>
          <cell r="C9677" t="str">
            <v>BENDICION DE JEHOVA</v>
          </cell>
          <cell r="D9677" t="str">
            <v>PL-39646-BM</v>
          </cell>
          <cell r="E9677" t="str">
            <v>PARINANGO GORDILLO DE HUAMANCHUMO JENY</v>
          </cell>
          <cell r="F9677" t="str">
            <v>ARTESANAL</v>
          </cell>
        </row>
        <row r="9678">
          <cell r="B9678">
            <v>39648</v>
          </cell>
          <cell r="C9678" t="str">
            <v>SOFIA ALESSIA 2</v>
          </cell>
          <cell r="D9678" t="str">
            <v>PL-39648-BM</v>
          </cell>
          <cell r="E9678" t="str">
            <v>PUESCAS PAIVA HUMBERTO</v>
          </cell>
          <cell r="F9678" t="str">
            <v>ARTESANAL</v>
          </cell>
        </row>
        <row r="9679">
          <cell r="B9679">
            <v>39650</v>
          </cell>
          <cell r="C9679" t="str">
            <v>ELIANA</v>
          </cell>
          <cell r="D9679" t="str">
            <v>PL-39650-BM</v>
          </cell>
          <cell r="E9679" t="str">
            <v>QUEREBALU FIESTAS DOMINGO</v>
          </cell>
          <cell r="F9679" t="str">
            <v>ARTESANAL</v>
          </cell>
        </row>
        <row r="9680">
          <cell r="B9680">
            <v>39652</v>
          </cell>
          <cell r="C9680" t="str">
            <v>CHABELITA</v>
          </cell>
          <cell r="D9680" t="str">
            <v>PL-39652-BM</v>
          </cell>
          <cell r="E9680" t="str">
            <v>MILLONES SANCHEZ FAUSTINA ZARELA ;SEGURA JACINTO JORGE</v>
          </cell>
          <cell r="F9680" t="str">
            <v>ARTESANAL</v>
          </cell>
        </row>
        <row r="9681">
          <cell r="B9681">
            <v>39655</v>
          </cell>
          <cell r="C9681" t="str">
            <v>FLOR ANGELICA</v>
          </cell>
          <cell r="D9681" t="str">
            <v>PL-39655-BM</v>
          </cell>
          <cell r="E9681" t="str">
            <v>CHAPILLIQUEN MARTINEZ FLOR ANGELICA</v>
          </cell>
          <cell r="F9681" t="str">
            <v>ARTESANAL</v>
          </cell>
        </row>
        <row r="9682">
          <cell r="B9682">
            <v>39705</v>
          </cell>
          <cell r="C9682" t="str">
            <v>JESUS EL GRAN AMIGO</v>
          </cell>
          <cell r="D9682" t="str">
            <v>ZS-39705-BM</v>
          </cell>
          <cell r="E9682" t="str">
            <v>ECHE FIESTAS JESUS VALERIANO</v>
          </cell>
          <cell r="F9682" t="str">
            <v>DECRETO LEGISLATIVO Nº1273</v>
          </cell>
        </row>
        <row r="9683">
          <cell r="B9683">
            <v>39708</v>
          </cell>
          <cell r="C9683" t="str">
            <v>NARCISA DE JESUS</v>
          </cell>
          <cell r="D9683" t="str">
            <v>ZS-39708-BM</v>
          </cell>
          <cell r="E9683" t="str">
            <v>AMAYA JACINTO MANUEL DE LA LUZ</v>
          </cell>
          <cell r="F9683" t="str">
            <v>DECRETO LEGISLATIVO Nº1273</v>
          </cell>
        </row>
        <row r="9684">
          <cell r="B9684">
            <v>39713</v>
          </cell>
          <cell r="C9684" t="str">
            <v>MI CECY II</v>
          </cell>
          <cell r="D9684" t="str">
            <v>ZS-39713-BM</v>
          </cell>
          <cell r="E9684" t="str">
            <v>CHAPO?N RIVERA JORGE LUIS</v>
          </cell>
          <cell r="F9684" t="str">
            <v>DECRETO LEGISLATIVO Nº1273</v>
          </cell>
        </row>
        <row r="9685">
          <cell r="B9685">
            <v>39714</v>
          </cell>
          <cell r="C9685" t="str">
            <v>MI XIOMARA</v>
          </cell>
          <cell r="D9685" t="str">
            <v>ZS-39714-BM</v>
          </cell>
          <cell r="E9685" t="str">
            <v>MENDOZA TORRES JOSE ELISEO</v>
          </cell>
          <cell r="F9685" t="str">
            <v>DECRETO LEGISLATIVO Nº1273</v>
          </cell>
        </row>
        <row r="9686">
          <cell r="B9686">
            <v>39720</v>
          </cell>
          <cell r="C9686" t="str">
            <v>CRISTO REY</v>
          </cell>
          <cell r="D9686" t="str">
            <v>TA-39720-BM</v>
          </cell>
          <cell r="E9686" t="str">
            <v>ECA SANCHEZ VICTORIANO</v>
          </cell>
          <cell r="F9686" t="str">
            <v>DECRETO LEGISLATIVO Nº1273</v>
          </cell>
        </row>
        <row r="9687">
          <cell r="B9687">
            <v>39722</v>
          </cell>
          <cell r="C9687" t="str">
            <v>CRISTO ES AMOR</v>
          </cell>
          <cell r="D9687" t="str">
            <v>TA-39722-BM</v>
          </cell>
          <cell r="E9687" t="str">
            <v>TUME FIESTAS LUIS RUBEN</v>
          </cell>
          <cell r="F9687" t="str">
            <v>DS. 006-2016-PRODUCE</v>
          </cell>
        </row>
        <row r="9688">
          <cell r="B9688">
            <v>39723</v>
          </cell>
          <cell r="C9688" t="str">
            <v>MI SAMUEL</v>
          </cell>
          <cell r="D9688" t="str">
            <v>ZS-39723-BM</v>
          </cell>
          <cell r="E9688" t="str">
            <v>PAIVA QUEREVALU ISAAC</v>
          </cell>
          <cell r="F9688" t="str">
            <v>DECRETO LEGISLATIVO Nº1273</v>
          </cell>
        </row>
        <row r="9689">
          <cell r="B9689">
            <v>39724</v>
          </cell>
          <cell r="C9689" t="str">
            <v>SAMAR</v>
          </cell>
          <cell r="D9689" t="str">
            <v>ZS-39724-BM</v>
          </cell>
          <cell r="E9689" t="str">
            <v>PURIZACA PURIZACA SANTOS MARCIANO</v>
          </cell>
          <cell r="F9689" t="str">
            <v>DS. 006-2016-PRODUCE</v>
          </cell>
        </row>
        <row r="9690">
          <cell r="B9690">
            <v>39725</v>
          </cell>
          <cell r="C9690" t="str">
            <v>LA BENDICION DE DIOS</v>
          </cell>
          <cell r="D9690" t="str">
            <v>TA-39725-BM</v>
          </cell>
          <cell r="E9690" t="str">
            <v>PAZOS VITE ELIO TEOFILO</v>
          </cell>
          <cell r="F9690" t="str">
            <v>DS. 006-2016-PRODUCE</v>
          </cell>
        </row>
        <row r="9691">
          <cell r="B9691">
            <v>39727</v>
          </cell>
          <cell r="C9691" t="str">
            <v>CUTRI? IV</v>
          </cell>
          <cell r="D9691" t="str">
            <v>TA-39727-BM</v>
          </cell>
          <cell r="E9691" t="str">
            <v>AGUIRRE PORTOCARRERO SEGUNDO MANUEL</v>
          </cell>
          <cell r="F9691" t="str">
            <v>ARTESANAL</v>
          </cell>
        </row>
        <row r="9692">
          <cell r="B9692">
            <v>39728</v>
          </cell>
          <cell r="C9692" t="str">
            <v>CRISTO JESUS</v>
          </cell>
          <cell r="D9692" t="str">
            <v>ZS-39728-BM</v>
          </cell>
          <cell r="E9692" t="str">
            <v>QUEREVALU FIESTAS VICTOR</v>
          </cell>
          <cell r="F9692" t="str">
            <v>DS. 006-2016-PRODUCE</v>
          </cell>
        </row>
        <row r="9693">
          <cell r="B9693">
            <v>39729</v>
          </cell>
          <cell r="C9693" t="str">
            <v>SE?R DE LOS MARES</v>
          </cell>
          <cell r="D9693" t="str">
            <v>PT-39729-CM</v>
          </cell>
          <cell r="E9693" t="str">
            <v>BARCENA SALINAS ROBERTO CARLOS ;CHINININ TORRES LESLLY ELIZABETH</v>
          </cell>
          <cell r="F9693" t="str">
            <v>ARTESANAL</v>
          </cell>
        </row>
        <row r="9694">
          <cell r="B9694">
            <v>39738</v>
          </cell>
          <cell r="C9694" t="str">
            <v>TONI I</v>
          </cell>
          <cell r="D9694" t="str">
            <v>ZS-39738-BM</v>
          </cell>
          <cell r="E9694" t="str">
            <v>CORNEJO CRUZ SANTOS</v>
          </cell>
          <cell r="F9694" t="str">
            <v>ARTESANAL</v>
          </cell>
        </row>
        <row r="9695">
          <cell r="B9695">
            <v>39739</v>
          </cell>
          <cell r="C9695" t="str">
            <v>BENDICEME DIOS MIO III</v>
          </cell>
          <cell r="D9695" t="str">
            <v>CE-39739-CM</v>
          </cell>
          <cell r="E9695" t="str">
            <v>CORDOVA MERINO FELIDORO</v>
          </cell>
          <cell r="F9695" t="str">
            <v>ARTESANAL</v>
          </cell>
        </row>
        <row r="9696">
          <cell r="B9696">
            <v>39745</v>
          </cell>
          <cell r="C9696" t="str">
            <v>SEMILLITA DE YAVE</v>
          </cell>
          <cell r="D9696" t="str">
            <v>TA-39745-BM</v>
          </cell>
          <cell r="E9696" t="str">
            <v>ALVAREZ PAZO JOSE AGUSTIN</v>
          </cell>
          <cell r="F9696" t="str">
            <v>DS. 006-2016-PRODUCE</v>
          </cell>
        </row>
        <row r="9697">
          <cell r="B9697">
            <v>39748</v>
          </cell>
          <cell r="C9697" t="str">
            <v>DON VICENTE</v>
          </cell>
          <cell r="D9697" t="str">
            <v>TA-39748-BM</v>
          </cell>
          <cell r="E9697" t="str">
            <v>TUME FIESTAS JUAN CARLOS</v>
          </cell>
          <cell r="F9697" t="str">
            <v>DS. 006-2016-PRODUCE</v>
          </cell>
        </row>
        <row r="9698">
          <cell r="B9698">
            <v>39754</v>
          </cell>
          <cell r="C9698" t="str">
            <v>JESUS MI SALVADOR</v>
          </cell>
          <cell r="D9698" t="str">
            <v>TA-39754-CM</v>
          </cell>
          <cell r="E9698" t="str">
            <v>JACINTO PANTA JOSE ANTONIO</v>
          </cell>
          <cell r="F9698" t="str">
            <v>ARTESANAL</v>
          </cell>
        </row>
        <row r="9699">
          <cell r="B9699">
            <v>39768</v>
          </cell>
          <cell r="C9699" t="str">
            <v>ELOHIN</v>
          </cell>
          <cell r="D9699" t="str">
            <v>TA-39768-BM</v>
          </cell>
          <cell r="E9699" t="str">
            <v>SAAVEDRA VIDAURRE CARLOS ENRIQUE</v>
          </cell>
          <cell r="F9699" t="str">
            <v>ARTESANAL</v>
          </cell>
        </row>
        <row r="9700">
          <cell r="B9700">
            <v>39805</v>
          </cell>
          <cell r="C9700" t="str">
            <v>LUIS</v>
          </cell>
          <cell r="D9700" t="str">
            <v>TA-39805-BM</v>
          </cell>
          <cell r="E9700" t="str">
            <v>PALACIOS HUAYAMA JOSE LUIS</v>
          </cell>
          <cell r="F9700" t="str">
            <v>DECRETO LEGISLATIVO Nº1273</v>
          </cell>
        </row>
        <row r="9701">
          <cell r="B9701">
            <v>39807</v>
          </cell>
          <cell r="C9701" t="str">
            <v>SAORY</v>
          </cell>
          <cell r="D9701" t="str">
            <v>TA-39807-BM</v>
          </cell>
          <cell r="E9701" t="str">
            <v>TORRES HUAMANCHUMO PEDRO HEBERT</v>
          </cell>
          <cell r="F9701" t="str">
            <v>DECRETO LEGISLATIVO Nº1273</v>
          </cell>
        </row>
        <row r="9702">
          <cell r="B9702">
            <v>39808</v>
          </cell>
          <cell r="C9702" t="str">
            <v>JOSELYN</v>
          </cell>
          <cell r="D9702" t="str">
            <v>TA-39808-BM</v>
          </cell>
          <cell r="E9702" t="str">
            <v>QUEREVALU PINGO LORENZO</v>
          </cell>
          <cell r="F9702" t="str">
            <v>DS. 006-2016-PRODUCE</v>
          </cell>
        </row>
        <row r="9703">
          <cell r="B9703">
            <v>39820</v>
          </cell>
          <cell r="C9703" t="str">
            <v>TOMMY 2</v>
          </cell>
          <cell r="D9703" t="str">
            <v>TA-39820-BM</v>
          </cell>
          <cell r="E9703" t="str">
            <v>VITE ALVAREZ WILMER</v>
          </cell>
          <cell r="F9703" t="str">
            <v>DS. 006-2016-PRODUCE</v>
          </cell>
        </row>
        <row r="9704">
          <cell r="B9704">
            <v>39836</v>
          </cell>
          <cell r="C9704" t="str">
            <v>JESUS DE NAZARETH</v>
          </cell>
          <cell r="D9704" t="str">
            <v>CE-39836-BM</v>
          </cell>
          <cell r="E9704" t="str">
            <v>FLORES CHINGA MARIA LUISA</v>
          </cell>
          <cell r="F9704" t="str">
            <v>ARTESANAL</v>
          </cell>
        </row>
        <row r="9705">
          <cell r="B9705">
            <v>39839</v>
          </cell>
          <cell r="C9705" t="str">
            <v>KATTY II</v>
          </cell>
          <cell r="D9705" t="str">
            <v>CY-39839-BM</v>
          </cell>
          <cell r="E9705" t="str">
            <v>ESPINOZA VELASQUEZ MERCEDES ;OREJUELA VITE JOBIT</v>
          </cell>
          <cell r="F9705" t="str">
            <v>DECRETO LEGISLATIVO Nº1273</v>
          </cell>
        </row>
        <row r="9706">
          <cell r="B9706">
            <v>39841</v>
          </cell>
          <cell r="C9706" t="str">
            <v>BENDICION DE DIOS</v>
          </cell>
          <cell r="D9706" t="str">
            <v>TA-39841-BM</v>
          </cell>
          <cell r="E9706" t="str">
            <v>SEMINARIO PANTA JESSENIA MARLENY ;SEMINARIO PANTA JULIO MIGUEL</v>
          </cell>
          <cell r="F9706" t="str">
            <v>ARTESANAL</v>
          </cell>
        </row>
        <row r="9707">
          <cell r="B9707">
            <v>39842</v>
          </cell>
          <cell r="C9707" t="str">
            <v>ANDREHY</v>
          </cell>
          <cell r="D9707" t="str">
            <v>CE-39842-BM</v>
          </cell>
          <cell r="E9707" t="str">
            <v>SOLANO FLORES JOSE LUIS</v>
          </cell>
          <cell r="F9707" t="str">
            <v>ARTESANAL</v>
          </cell>
        </row>
        <row r="9708">
          <cell r="B9708">
            <v>39846</v>
          </cell>
          <cell r="C9708" t="str">
            <v>SLEYTER</v>
          </cell>
          <cell r="D9708" t="str">
            <v>CE-39846-BM</v>
          </cell>
          <cell r="E9708" t="str">
            <v>RODRIGUEZ RUBI?S ROXANA MELINA</v>
          </cell>
          <cell r="F9708" t="str">
            <v>DECRETO LEGISLATIVO Nº1273</v>
          </cell>
        </row>
        <row r="9709">
          <cell r="B9709">
            <v>39848</v>
          </cell>
          <cell r="C9709" t="str">
            <v>LUANA</v>
          </cell>
          <cell r="D9709" t="str">
            <v>CE-39848-BM</v>
          </cell>
          <cell r="E9709" t="str">
            <v>PLASENCIA PALACIOS VICTOR WILFREDO</v>
          </cell>
          <cell r="F9709" t="str">
            <v>DECRETO LEGISLATIVO Nº1273</v>
          </cell>
        </row>
        <row r="9710">
          <cell r="B9710">
            <v>39849</v>
          </cell>
          <cell r="C9710" t="str">
            <v>KIARA</v>
          </cell>
          <cell r="D9710" t="str">
            <v>CE-39849-BM</v>
          </cell>
          <cell r="E9710" t="str">
            <v>APOLINARIO SALAZAR RICARDO</v>
          </cell>
          <cell r="F9710" t="str">
            <v>DECRETO LEGISLATIVO Nº1273</v>
          </cell>
        </row>
        <row r="9711">
          <cell r="B9711">
            <v>39854</v>
          </cell>
          <cell r="C9711" t="str">
            <v>SE?R JESUS</v>
          </cell>
          <cell r="D9711" t="str">
            <v>TA-39854-BM</v>
          </cell>
          <cell r="E9711" t="str">
            <v>ALVAREZ FIESTAS OSWALDO</v>
          </cell>
          <cell r="F9711" t="str">
            <v>DS. 006-2016-PRODUCE</v>
          </cell>
        </row>
        <row r="9712">
          <cell r="B9712">
            <v>39861</v>
          </cell>
          <cell r="C9712" t="str">
            <v>LUIS Y PAULO I</v>
          </cell>
          <cell r="D9712" t="str">
            <v>TA-39861-BM</v>
          </cell>
          <cell r="E9712" t="str">
            <v>LORO GALAN SANTOS VICTOR</v>
          </cell>
          <cell r="F9712" t="str">
            <v>DECRETO LEGISLATIVO Nº1273</v>
          </cell>
        </row>
        <row r="9713">
          <cell r="B9713">
            <v>39863</v>
          </cell>
          <cell r="C9713" t="str">
            <v>LARAN</v>
          </cell>
          <cell r="D9713" t="str">
            <v>ZS-39863-BM</v>
          </cell>
          <cell r="E9713" t="str">
            <v>ACOSTAS SANTISTEBAN EUDOCIA</v>
          </cell>
          <cell r="F9713" t="str">
            <v>ARTESANAL</v>
          </cell>
        </row>
        <row r="9714">
          <cell r="B9714">
            <v>39864</v>
          </cell>
          <cell r="C9714" t="str">
            <v>JESUS EN EL MAR</v>
          </cell>
          <cell r="D9714" t="str">
            <v>ZS-39864-BM</v>
          </cell>
          <cell r="E9714" t="str">
            <v>QUEREVALU ECHE ELMER</v>
          </cell>
          <cell r="F9714" t="str">
            <v>DS. 006-2016-PRODUCE</v>
          </cell>
        </row>
        <row r="9715">
          <cell r="B9715">
            <v>39867</v>
          </cell>
          <cell r="C9715" t="str">
            <v>PROMESA DEL SE?R</v>
          </cell>
          <cell r="D9715" t="str">
            <v>ZS-39867-BM</v>
          </cell>
          <cell r="E9715" t="str">
            <v>DOMINGUEZ YANGUA JOSE ELCAR</v>
          </cell>
          <cell r="F9715" t="str">
            <v>ARTESANAL</v>
          </cell>
        </row>
        <row r="9716">
          <cell r="B9716">
            <v>39875</v>
          </cell>
          <cell r="C9716" t="str">
            <v>DIVINO REY</v>
          </cell>
          <cell r="D9716" t="str">
            <v>ZS-39875-BM</v>
          </cell>
          <cell r="E9716" t="str">
            <v>PURIZACA PAZO JOSE EDILBERTO</v>
          </cell>
          <cell r="F9716" t="str">
            <v>DS. 006-2016-PRODUCE</v>
          </cell>
        </row>
        <row r="9717">
          <cell r="B9717">
            <v>39879</v>
          </cell>
          <cell r="C9717" t="str">
            <v>QUEEN BERLY 4</v>
          </cell>
          <cell r="D9717" t="str">
            <v>ZS-39879-BM</v>
          </cell>
          <cell r="E9717" t="str">
            <v>RUIZ FIESTAS JOSE</v>
          </cell>
          <cell r="F9717" t="str">
            <v>ARTESANAL</v>
          </cell>
        </row>
        <row r="9718">
          <cell r="B9718">
            <v>39881</v>
          </cell>
          <cell r="C9718" t="str">
            <v>NAVE EVANGELICA</v>
          </cell>
          <cell r="D9718" t="str">
            <v>ZS-39881-BM</v>
          </cell>
          <cell r="E9718" t="str">
            <v>CHAPA PAZOS FELIX BENJAMIN</v>
          </cell>
          <cell r="F9718" t="str">
            <v>DECRETO LEGISLATIVO Nº1273</v>
          </cell>
        </row>
        <row r="9719">
          <cell r="B9719">
            <v>39883</v>
          </cell>
          <cell r="C9719" t="str">
            <v>MI LUISITO</v>
          </cell>
          <cell r="D9719" t="str">
            <v>ZS-39883-BM</v>
          </cell>
          <cell r="E9719" t="str">
            <v>PE? RUIZ JAMES ALFONSO</v>
          </cell>
          <cell r="F9719" t="str">
            <v>DECRETO LEGISLATIVO Nº1273</v>
          </cell>
        </row>
        <row r="9720">
          <cell r="B9720">
            <v>39885</v>
          </cell>
          <cell r="C9720" t="str">
            <v>FIEL AMIGO</v>
          </cell>
          <cell r="D9720" t="str">
            <v>ZS-39885-BM</v>
          </cell>
          <cell r="E9720" t="str">
            <v>SANCHEZ PAZO TEOFILO</v>
          </cell>
          <cell r="F9720" t="str">
            <v>DS. 006-2016-PRODUCE</v>
          </cell>
        </row>
        <row r="9721">
          <cell r="B9721">
            <v>39889</v>
          </cell>
          <cell r="C9721" t="str">
            <v>SR. DE LOS MILAGROS</v>
          </cell>
          <cell r="D9721" t="str">
            <v>TA-39889-BM</v>
          </cell>
          <cell r="E9721" t="str">
            <v>PAZO PAZO ANASTACIO</v>
          </cell>
          <cell r="F9721" t="str">
            <v>ARTESANAL</v>
          </cell>
        </row>
        <row r="9722">
          <cell r="B9722">
            <v>39895</v>
          </cell>
          <cell r="C9722" t="str">
            <v>JOSUE</v>
          </cell>
          <cell r="D9722" t="str">
            <v>CE-39895-BM</v>
          </cell>
          <cell r="E9722" t="str">
            <v>MARTINEZ DIAZ DE MARTINEZ ICELA RUBY</v>
          </cell>
          <cell r="F9722" t="str">
            <v>ARTESANAL</v>
          </cell>
        </row>
        <row r="9723">
          <cell r="B9723">
            <v>39900</v>
          </cell>
          <cell r="C9723" t="str">
            <v>VIRGEN DE LA PUERTA II</v>
          </cell>
          <cell r="D9723" t="str">
            <v>CO-39900-CM</v>
          </cell>
          <cell r="E9723" t="str">
            <v>MENDEZ ESPINAR NOMELIA JUDITH</v>
          </cell>
          <cell r="F9723" t="str">
            <v>ARTESANAL</v>
          </cell>
        </row>
        <row r="9724">
          <cell r="B9724">
            <v>39903</v>
          </cell>
          <cell r="C9724" t="str">
            <v>MIA V</v>
          </cell>
          <cell r="D9724" t="str">
            <v>ZS-39903-BM</v>
          </cell>
          <cell r="E9724" t="str">
            <v>TASSARA NU?Z ALESSANDRO</v>
          </cell>
          <cell r="F9724" t="str">
            <v>ARTESANAL</v>
          </cell>
        </row>
        <row r="9725">
          <cell r="B9725">
            <v>39904</v>
          </cell>
          <cell r="C9725" t="str">
            <v>CARTAGO IV</v>
          </cell>
          <cell r="D9725" t="str">
            <v>ZS-39904-BM</v>
          </cell>
          <cell r="E9725" t="str">
            <v>GONZALES SOCOLA GERARDO TEODOMIRO</v>
          </cell>
          <cell r="F9725" t="str">
            <v>ARTESANAL</v>
          </cell>
        </row>
        <row r="9726">
          <cell r="B9726">
            <v>39906</v>
          </cell>
          <cell r="C9726" t="str">
            <v>SANDRA</v>
          </cell>
          <cell r="D9726" t="str">
            <v>ZS-39906-BM</v>
          </cell>
          <cell r="E9726" t="str">
            <v>PURIZACA GARCIA SANDRA ELIZABETH</v>
          </cell>
          <cell r="F9726" t="str">
            <v>ARTESANAL</v>
          </cell>
        </row>
        <row r="9727">
          <cell r="B9727">
            <v>39907</v>
          </cell>
          <cell r="C9727" t="str">
            <v>MI LUANA II</v>
          </cell>
          <cell r="D9727" t="str">
            <v>CE-39907-BM</v>
          </cell>
          <cell r="E9727" t="str">
            <v>AMARANTO PAREDES ELEUTERIO LUIS</v>
          </cell>
          <cell r="F9727" t="str">
            <v>DECRETO LEGISLATIVO Nº1273</v>
          </cell>
        </row>
        <row r="9728">
          <cell r="B9728">
            <v>39909</v>
          </cell>
          <cell r="C9728" t="str">
            <v>EL REY DAVID</v>
          </cell>
          <cell r="D9728" t="str">
            <v>ZS-39909-BM</v>
          </cell>
          <cell r="E9728" t="str">
            <v>GONZALES CUSTODIO DE UCHOFEN ANDREA ;UCHOFEN NECIOSUP PEDRO VICTORIANO</v>
          </cell>
          <cell r="F9728" t="str">
            <v>ARTESANAL</v>
          </cell>
        </row>
        <row r="9729">
          <cell r="B9729">
            <v>39911</v>
          </cell>
          <cell r="C9729" t="str">
            <v>CARTAGO I</v>
          </cell>
          <cell r="D9729" t="str">
            <v>ZS-39911-BM</v>
          </cell>
          <cell r="E9729" t="str">
            <v>GONZALES SOCOLA GERARDO TEODOMIRO</v>
          </cell>
          <cell r="F9729" t="str">
            <v>ARTESANAL</v>
          </cell>
        </row>
        <row r="9730">
          <cell r="B9730">
            <v>39912</v>
          </cell>
          <cell r="C9730" t="str">
            <v>JESUS PRINCIPE DE PAZ</v>
          </cell>
          <cell r="D9730" t="str">
            <v>ZS-39912-BM</v>
          </cell>
          <cell r="E9730" t="str">
            <v>QUEREVALU ANTON MARIA</v>
          </cell>
          <cell r="F9730" t="str">
            <v>DECRETO LEGISLATIVO Nº1273</v>
          </cell>
        </row>
        <row r="9731">
          <cell r="B9731">
            <v>39916</v>
          </cell>
          <cell r="C9731" t="str">
            <v>MIA I</v>
          </cell>
          <cell r="D9731" t="str">
            <v>ZS-39916-BM</v>
          </cell>
          <cell r="E9731" t="str">
            <v>TASSARA NU?Z ALESSANDRO</v>
          </cell>
          <cell r="F9731" t="str">
            <v>ARTESANAL</v>
          </cell>
        </row>
        <row r="9732">
          <cell r="B9732">
            <v>39918</v>
          </cell>
          <cell r="C9732" t="str">
            <v>MIA III</v>
          </cell>
          <cell r="D9732" t="str">
            <v>ZS-39918-BM</v>
          </cell>
          <cell r="E9732" t="str">
            <v>TASSARA NU?Z ALESSANDRO</v>
          </cell>
          <cell r="F9732" t="str">
            <v>ARTESANAL</v>
          </cell>
        </row>
        <row r="9733">
          <cell r="B9733">
            <v>39919</v>
          </cell>
          <cell r="C9733" t="str">
            <v>MIA II</v>
          </cell>
          <cell r="D9733" t="str">
            <v>ZS-39919-BM</v>
          </cell>
          <cell r="E9733" t="str">
            <v>TASSARA NU?Z ALESSANDRO</v>
          </cell>
          <cell r="F9733" t="str">
            <v>ARTESANAL</v>
          </cell>
        </row>
        <row r="9734">
          <cell r="B9734">
            <v>39921</v>
          </cell>
          <cell r="C9734" t="str">
            <v>CARTAGO II</v>
          </cell>
          <cell r="D9734" t="str">
            <v>ZS-39921-BM</v>
          </cell>
          <cell r="E9734" t="str">
            <v>GONZALES SOCOLA GERARDO TEODOMIRO</v>
          </cell>
          <cell r="F9734" t="str">
            <v>DECRETO LEGISLATIVO Nº1273</v>
          </cell>
        </row>
        <row r="9735">
          <cell r="B9735">
            <v>39923</v>
          </cell>
          <cell r="C9735" t="str">
            <v>DON SANTOS</v>
          </cell>
          <cell r="D9735" t="str">
            <v>ZS-39923-BM</v>
          </cell>
          <cell r="E9735" t="str">
            <v>CORNEJO CARRASCO ANTHONY JACSMANY</v>
          </cell>
          <cell r="F9735" t="str">
            <v>ARTESANAL</v>
          </cell>
        </row>
        <row r="9736">
          <cell r="B9736">
            <v>39925</v>
          </cell>
          <cell r="C9736" t="str">
            <v>RENACER</v>
          </cell>
          <cell r="D9736" t="str">
            <v>ZS-39925-BM</v>
          </cell>
          <cell r="E9736" t="str">
            <v>RUIZ ROJAS JUAN</v>
          </cell>
          <cell r="F9736" t="str">
            <v>DECRETO LEGISLATIVO Nº1273</v>
          </cell>
        </row>
        <row r="9737">
          <cell r="B9737">
            <v>39927</v>
          </cell>
          <cell r="C9737" t="str">
            <v>JESUS EL GALILEO</v>
          </cell>
          <cell r="D9737" t="str">
            <v>ZS-39927-BM</v>
          </cell>
          <cell r="E9737" t="str">
            <v>FIESTAS PAICO MARIA DONICIA</v>
          </cell>
          <cell r="F9737" t="str">
            <v>DS. 006-2016-PRODUCE</v>
          </cell>
        </row>
        <row r="9738">
          <cell r="B9738">
            <v>39928</v>
          </cell>
          <cell r="C9738" t="str">
            <v>MARIA FELIX VI</v>
          </cell>
          <cell r="D9738" t="str">
            <v>ZS-39928-BM</v>
          </cell>
          <cell r="E9738" t="str">
            <v>GARCIA RIVAS DIONICIA ;OLAYA VELIZ SANTOS GENARO</v>
          </cell>
          <cell r="F9738" t="str">
            <v>ARTESANAL</v>
          </cell>
        </row>
        <row r="9739">
          <cell r="B9739">
            <v>39930</v>
          </cell>
          <cell r="C9739" t="str">
            <v>MIRANDA II</v>
          </cell>
          <cell r="D9739" t="str">
            <v>ZS-39930-BM</v>
          </cell>
          <cell r="E9739" t="str">
            <v>GUZMAN AMAYO CESAR</v>
          </cell>
          <cell r="F9739" t="str">
            <v>ARTESANAL</v>
          </cell>
        </row>
        <row r="9740">
          <cell r="B9740">
            <v>39933</v>
          </cell>
          <cell r="C9740" t="str">
            <v>MIRANDA V</v>
          </cell>
          <cell r="D9740" t="str">
            <v>ZS-39933-BM</v>
          </cell>
          <cell r="E9740" t="str">
            <v>GUZMAN AMAYO CESAR</v>
          </cell>
          <cell r="F9740" t="str">
            <v>ARTESANAL</v>
          </cell>
        </row>
        <row r="9741">
          <cell r="B9741">
            <v>39934</v>
          </cell>
          <cell r="C9741" t="str">
            <v>CAROLINA I</v>
          </cell>
          <cell r="D9741" t="str">
            <v>ZS-39934-BM</v>
          </cell>
          <cell r="E9741" t="str">
            <v>OLAYA GARCIA DANY</v>
          </cell>
          <cell r="F9741" t="str">
            <v>ARTESANAL</v>
          </cell>
        </row>
        <row r="9742">
          <cell r="B9742">
            <v>39935</v>
          </cell>
          <cell r="C9742" t="str">
            <v>CAROLINA II</v>
          </cell>
          <cell r="D9742" t="str">
            <v>ZS-39935-B,</v>
          </cell>
          <cell r="E9742" t="str">
            <v>GUZMAN LEON SEGUNDO CESAR</v>
          </cell>
          <cell r="F9742" t="str">
            <v>ARTESANAL</v>
          </cell>
        </row>
        <row r="9743">
          <cell r="B9743">
            <v>39937</v>
          </cell>
          <cell r="C9743" t="str">
            <v>CAROLINA IV</v>
          </cell>
          <cell r="D9743" t="str">
            <v>ZS-39937-BM</v>
          </cell>
          <cell r="E9743" t="str">
            <v>GUZMAN LEON SEGUNDO CESAR</v>
          </cell>
          <cell r="F9743" t="str">
            <v>DECRETO LEGISLATIVO Nº1273</v>
          </cell>
        </row>
        <row r="9744">
          <cell r="B9744">
            <v>39939</v>
          </cell>
          <cell r="C9744" t="str">
            <v>FORTUNA I</v>
          </cell>
          <cell r="D9744" t="str">
            <v>ZS-39939-BM</v>
          </cell>
          <cell r="E9744" t="str">
            <v>AMAYO DE GUZMAN MARIA BEATRIZ DEL SOCORRO</v>
          </cell>
          <cell r="F9744" t="str">
            <v>ARTESANAL</v>
          </cell>
        </row>
        <row r="9745">
          <cell r="B9745">
            <v>39940</v>
          </cell>
          <cell r="C9745" t="str">
            <v>FORTUNA II</v>
          </cell>
          <cell r="D9745" t="str">
            <v>ZS-39940-BM</v>
          </cell>
          <cell r="E9745" t="str">
            <v>AMAYO DE GUZMAN MARIA BEATRIZ DEL SOCORRO</v>
          </cell>
          <cell r="F9745" t="str">
            <v>ARTESANAL</v>
          </cell>
        </row>
        <row r="9746">
          <cell r="B9746">
            <v>39941</v>
          </cell>
          <cell r="C9746" t="str">
            <v>FORTUNA III</v>
          </cell>
          <cell r="D9746" t="str">
            <v>ZS-39941-BM</v>
          </cell>
          <cell r="E9746" t="str">
            <v>AMAYO DE GUZMAN MARIA BEATRIZ DEL SOCORRO</v>
          </cell>
          <cell r="F9746" t="str">
            <v>ARTESANAL</v>
          </cell>
        </row>
        <row r="9747">
          <cell r="B9747">
            <v>39944</v>
          </cell>
          <cell r="C9747" t="str">
            <v>GUIAME JESUS</v>
          </cell>
          <cell r="D9747" t="str">
            <v>ZS-39944-BM</v>
          </cell>
          <cell r="E9747" t="str">
            <v>VITE CHULLE JOSE ELOY</v>
          </cell>
          <cell r="F9747" t="str">
            <v>DECRETO LEGISLATIVO Nº1273</v>
          </cell>
        </row>
        <row r="9748">
          <cell r="B9748">
            <v>39945</v>
          </cell>
          <cell r="C9748" t="str">
            <v>PIEER</v>
          </cell>
          <cell r="D9748" t="str">
            <v>ZS-39945-BM</v>
          </cell>
          <cell r="E9748" t="str">
            <v>HIDALGO CARRASCO JUAN IVAN</v>
          </cell>
          <cell r="F9748" t="str">
            <v>DECRETO LEGISLATIVO Nº1273</v>
          </cell>
        </row>
        <row r="9749">
          <cell r="B9749">
            <v>39946</v>
          </cell>
          <cell r="C9749" t="str">
            <v>BENDICION DE MI AGUEDO</v>
          </cell>
          <cell r="D9749" t="str">
            <v>PT-39946-BM</v>
          </cell>
          <cell r="E9749" t="str">
            <v>SANDOVAL URCIA JACKELINA DEL ROCIO ;SANDOVAL URCIA YESSENIA SARAY</v>
          </cell>
          <cell r="F9749" t="str">
            <v>DECRETO LEGISLATIVO Nº1273</v>
          </cell>
        </row>
        <row r="9750">
          <cell r="B9750">
            <v>39947</v>
          </cell>
          <cell r="C9750" t="str">
            <v>DIOS ES MI GUIA</v>
          </cell>
          <cell r="D9750" t="str">
            <v>PT-39947-BM</v>
          </cell>
          <cell r="E9750" t="str">
            <v>QUEREVALU ANTON GILBERT</v>
          </cell>
          <cell r="F9750" t="str">
            <v>DECRETO LEGISLATIVO Nº1273</v>
          </cell>
        </row>
        <row r="9751">
          <cell r="B9751">
            <v>39950</v>
          </cell>
          <cell r="C9751" t="str">
            <v>ADMIRABLE CONSEJERO</v>
          </cell>
          <cell r="D9751" t="str">
            <v>PT-39950-BM</v>
          </cell>
          <cell r="E9751" t="str">
            <v>PINGO PERICHE PEDRO PABLO</v>
          </cell>
          <cell r="F9751" t="str">
            <v>DECRETO LEGISLATIVO Nº1273</v>
          </cell>
        </row>
        <row r="9752">
          <cell r="B9752">
            <v>39964</v>
          </cell>
          <cell r="C9752" t="str">
            <v>SIEMPRE MI ESPERANZA</v>
          </cell>
          <cell r="D9752" t="str">
            <v>TA-39964-BM</v>
          </cell>
          <cell r="E9752" t="str">
            <v>SANCHEZ PURIZACA EDGAR</v>
          </cell>
          <cell r="F9752" t="str">
            <v>DS. 006-2016-PRODUCE</v>
          </cell>
        </row>
        <row r="9753">
          <cell r="B9753">
            <v>39969</v>
          </cell>
          <cell r="C9753" t="str">
            <v>MI MARCO</v>
          </cell>
          <cell r="D9753" t="str">
            <v>PT-39969-BM</v>
          </cell>
          <cell r="E9753" t="str">
            <v>FIESTAS QUIROGA CESAR MANUEL</v>
          </cell>
          <cell r="F9753" t="str">
            <v>DECRETO LEGISLATIVO Nº1273</v>
          </cell>
        </row>
        <row r="9754">
          <cell r="B9754">
            <v>39970</v>
          </cell>
          <cell r="C9754" t="str">
            <v>JEHOVA SHALON</v>
          </cell>
          <cell r="D9754" t="str">
            <v>PT-39970-BM</v>
          </cell>
          <cell r="E9754" t="str">
            <v>RUMICHE QUEREVALU JULIAN</v>
          </cell>
          <cell r="F9754" t="str">
            <v>DS. 006-2016-PRODUCE</v>
          </cell>
        </row>
        <row r="9755">
          <cell r="B9755">
            <v>39986</v>
          </cell>
          <cell r="C9755" t="str">
            <v>SANTA MARTINA</v>
          </cell>
          <cell r="D9755" t="str">
            <v>PT-39986-BM</v>
          </cell>
          <cell r="E9755" t="str">
            <v>FERNANDEZ QUEREVALU AMERICO</v>
          </cell>
          <cell r="F9755" t="str">
            <v>DECRETO LEGISLATIVO Nº1273</v>
          </cell>
        </row>
        <row r="9756">
          <cell r="B9756">
            <v>39987</v>
          </cell>
          <cell r="C9756" t="str">
            <v>JESUS GUIA MI CAMINO</v>
          </cell>
          <cell r="D9756" t="str">
            <v>TA-39987-BM</v>
          </cell>
          <cell r="E9756" t="str">
            <v>PANTA RUIZ EDDY JAIR</v>
          </cell>
          <cell r="F9756" t="str">
            <v>DECRETO LEGISLATIVO Nº1273</v>
          </cell>
        </row>
        <row r="9757">
          <cell r="B9757">
            <v>39992</v>
          </cell>
          <cell r="C9757" t="str">
            <v>JESUS EL GLORIOSO VENCENDOR II</v>
          </cell>
          <cell r="D9757" t="str">
            <v>PT-39992-BM</v>
          </cell>
          <cell r="E9757" t="str">
            <v>PURIZACA QUEREVALU MANUEL REY</v>
          </cell>
          <cell r="F9757" t="str">
            <v>DS. 006-2016-PRODUCE</v>
          </cell>
        </row>
        <row r="9758">
          <cell r="B9758">
            <v>40001</v>
          </cell>
          <cell r="C9758" t="str">
            <v>SAN LUIS</v>
          </cell>
          <cell r="D9758" t="str">
            <v>TA-40001-BM</v>
          </cell>
          <cell r="E9758" t="str">
            <v>VITE ALVAREZ LUIS ALBERTO</v>
          </cell>
          <cell r="F9758" t="str">
            <v>DS. 006-2016-PRODUCE</v>
          </cell>
        </row>
        <row r="9759">
          <cell r="B9759">
            <v>40004</v>
          </cell>
          <cell r="C9759" t="str">
            <v>VIRGEN DE CHAPI 3</v>
          </cell>
          <cell r="D9759" t="str">
            <v>TA-40004-BM</v>
          </cell>
          <cell r="E9759" t="str">
            <v>MARROQUIN QUISPE NICOLAS PLACIDO</v>
          </cell>
          <cell r="F9759" t="str">
            <v>ARTESANAL</v>
          </cell>
        </row>
        <row r="9760">
          <cell r="B9760">
            <v>40007</v>
          </cell>
          <cell r="C9760" t="str">
            <v>BENDICION DE JEHOVA</v>
          </cell>
          <cell r="D9760" t="str">
            <v>TA-40007-BM</v>
          </cell>
          <cell r="E9760" t="str">
            <v>RUMICHE CHAPILLIQUEN JOSE LUIS</v>
          </cell>
          <cell r="F9760" t="str">
            <v>DECRETO LEGISLATIVO Nº1273</v>
          </cell>
        </row>
        <row r="9761">
          <cell r="B9761">
            <v>40008</v>
          </cell>
          <cell r="C9761" t="str">
            <v>KAYROS DE ABBA</v>
          </cell>
          <cell r="D9761" t="str">
            <v>TA-40008-BM</v>
          </cell>
          <cell r="E9761" t="str">
            <v>FIESTAS PAIBA ELISEO</v>
          </cell>
          <cell r="F9761" t="str">
            <v>DS. 006-2016-PRODUCE</v>
          </cell>
        </row>
        <row r="9762">
          <cell r="B9762">
            <v>40044</v>
          </cell>
          <cell r="C9762" t="str">
            <v>TIA MARIA II</v>
          </cell>
          <cell r="D9762" t="str">
            <v>CE-40044-BM</v>
          </cell>
          <cell r="E9762" t="str">
            <v>CHERO ADANAQUE JULIO CESAR</v>
          </cell>
          <cell r="F9762" t="str">
            <v>ARTESANAL</v>
          </cell>
        </row>
        <row r="9763">
          <cell r="B9763">
            <v>40045</v>
          </cell>
          <cell r="C9763" t="str">
            <v>CALYPSO II</v>
          </cell>
          <cell r="D9763" t="str">
            <v>ZS-40045-BM</v>
          </cell>
          <cell r="E9763" t="str">
            <v>GUZMAN AMAYO ROBERTO</v>
          </cell>
          <cell r="F9763" t="str">
            <v>ARTESANAL</v>
          </cell>
        </row>
        <row r="9764">
          <cell r="B9764">
            <v>40047</v>
          </cell>
          <cell r="C9764" t="str">
            <v>CALYPSO I</v>
          </cell>
          <cell r="D9764" t="str">
            <v>ZS-40047-BM</v>
          </cell>
          <cell r="E9764" t="str">
            <v>GUZMAN AMAYO ROBERTO</v>
          </cell>
          <cell r="F9764" t="str">
            <v>ARTESANAL</v>
          </cell>
        </row>
        <row r="9765">
          <cell r="B9765">
            <v>40050</v>
          </cell>
          <cell r="C9765" t="str">
            <v>SULLY-ZOE</v>
          </cell>
          <cell r="D9765" t="str">
            <v>ZS-40050-BM</v>
          </cell>
          <cell r="E9765" t="str">
            <v>VIDAURRE LLAUCE JUAN MANUEL ;VIDAURRE LLAUCE LUIS ORLANDO</v>
          </cell>
          <cell r="F9765" t="str">
            <v>ARTESANAL</v>
          </cell>
        </row>
        <row r="9766">
          <cell r="B9766">
            <v>40051</v>
          </cell>
          <cell r="C9766" t="str">
            <v>MAYKOL DENNYS II</v>
          </cell>
          <cell r="D9766" t="str">
            <v>CE-40051-BM</v>
          </cell>
          <cell r="E9766" t="str">
            <v>HERNANDEZ OSTOLAZA MARLENE YSABEL</v>
          </cell>
          <cell r="F9766" t="str">
            <v>DECRETO LEGISLATIVO Nº1273</v>
          </cell>
        </row>
        <row r="9767">
          <cell r="B9767">
            <v>40066</v>
          </cell>
          <cell r="C9767" t="str">
            <v>JAKI</v>
          </cell>
          <cell r="D9767" t="str">
            <v>CE-40066-BM</v>
          </cell>
          <cell r="E9767" t="str">
            <v>MILLA SERAFIN AURELIO</v>
          </cell>
          <cell r="F9767" t="str">
            <v>ARTESANAL</v>
          </cell>
        </row>
        <row r="9768">
          <cell r="B9768">
            <v>40070</v>
          </cell>
          <cell r="C9768" t="str">
            <v>REDIL DE CRISTO</v>
          </cell>
          <cell r="D9768" t="str">
            <v>PT-40070-BM</v>
          </cell>
          <cell r="E9768" t="str">
            <v>ALVAREZ QUEREVALU SANTOS ANASTACIO</v>
          </cell>
          <cell r="F9768" t="str">
            <v>DS. 006-2016-PRODUCE</v>
          </cell>
        </row>
        <row r="9769">
          <cell r="B9769">
            <v>40072</v>
          </cell>
          <cell r="C9769" t="str">
            <v>ISMAEL</v>
          </cell>
          <cell r="D9769" t="str">
            <v>CE-40072-BM</v>
          </cell>
          <cell r="E9769" t="str">
            <v>ZAPATA LACHIRA MARIA DELIA</v>
          </cell>
          <cell r="F9769" t="str">
            <v>DECRETO LEGISLATIVO Nº1273</v>
          </cell>
        </row>
        <row r="9770">
          <cell r="B9770">
            <v>40074</v>
          </cell>
          <cell r="C9770" t="str">
            <v>COSTA SERENA</v>
          </cell>
          <cell r="D9770" t="str">
            <v>PT-40074-BM</v>
          </cell>
          <cell r="E9770" t="str">
            <v>CHIROQUE LACHIRA CESAR RAFAEL</v>
          </cell>
          <cell r="F9770" t="str">
            <v>DECRETO LEGISLATIVO Nº1273</v>
          </cell>
        </row>
        <row r="9771">
          <cell r="B9771">
            <v>40077</v>
          </cell>
          <cell r="C9771" t="str">
            <v>SIEMPRE BENDICION DE DIOS</v>
          </cell>
          <cell r="D9771" t="str">
            <v>PT-40077-BM</v>
          </cell>
          <cell r="E9771" t="str">
            <v>MARTINEZ PAZOS EDWIN</v>
          </cell>
          <cell r="F9771" t="str">
            <v>DS. 006-2016-PRODUCE</v>
          </cell>
        </row>
        <row r="9772">
          <cell r="B9772">
            <v>40081</v>
          </cell>
          <cell r="C9772" t="str">
            <v>MILAGRO DE JESUS</v>
          </cell>
          <cell r="D9772" t="str">
            <v>PT-40081-BM</v>
          </cell>
          <cell r="E9772" t="str">
            <v>QUEREVALU ECHE MARCELINO</v>
          </cell>
          <cell r="F9772" t="str">
            <v>DS. 006-2016-PRODUCE</v>
          </cell>
        </row>
        <row r="9773">
          <cell r="B9773">
            <v>40086</v>
          </cell>
          <cell r="C9773" t="str">
            <v>ESTRELLA DE JESUS</v>
          </cell>
          <cell r="D9773" t="str">
            <v>PT-40086-BM</v>
          </cell>
          <cell r="E9773" t="str">
            <v>ALVAREZ QUEREVALU EUGENIO</v>
          </cell>
          <cell r="F9773" t="str">
            <v>ARTESANAL</v>
          </cell>
        </row>
        <row r="9774">
          <cell r="B9774">
            <v>40087</v>
          </cell>
          <cell r="C9774" t="str">
            <v>SIEMPRE VIRGINIA</v>
          </cell>
          <cell r="D9774" t="str">
            <v>PT-40087-BM</v>
          </cell>
          <cell r="E9774" t="str">
            <v>TIMANA GARCIA LUIS FELIPE</v>
          </cell>
          <cell r="F9774" t="str">
            <v>DS. 006-2016-PRODUCE</v>
          </cell>
        </row>
        <row r="9775">
          <cell r="B9775">
            <v>40089</v>
          </cell>
          <cell r="C9775" t="str">
            <v>SIEMPRE MI MARGARITA</v>
          </cell>
          <cell r="D9775" t="str">
            <v>PT-40089-BM</v>
          </cell>
          <cell r="E9775" t="str">
            <v>QUEREVALU ALVAREZ REY RONALD</v>
          </cell>
          <cell r="F9775" t="str">
            <v>DS. 006-2016-PRODUCE</v>
          </cell>
        </row>
        <row r="9776">
          <cell r="B9776">
            <v>40090</v>
          </cell>
          <cell r="C9776" t="str">
            <v>LULI</v>
          </cell>
          <cell r="D9776" t="str">
            <v>ZS-40090-BM</v>
          </cell>
          <cell r="E9776" t="str">
            <v>CRISTO DE LA VICTORIA SOCIEDAD ANONIMA CERRADA</v>
          </cell>
          <cell r="F9776" t="str">
            <v>ARTESANAL</v>
          </cell>
        </row>
        <row r="9777">
          <cell r="B9777">
            <v>40095</v>
          </cell>
          <cell r="C9777" t="str">
            <v>CALIXTITO</v>
          </cell>
          <cell r="D9777" t="str">
            <v>PT-40095-BM</v>
          </cell>
          <cell r="E9777" t="str">
            <v>NUNURA QUEREVALU SANTOS NAZARIO</v>
          </cell>
          <cell r="F9777" t="str">
            <v>DECRETO LEGISLATIVO Nº1273</v>
          </cell>
        </row>
        <row r="9778">
          <cell r="B9778">
            <v>40097</v>
          </cell>
          <cell r="C9778" t="str">
            <v>EL VICTORIOSOS ES MI JESUS</v>
          </cell>
          <cell r="D9778" t="str">
            <v>PT-40097-BM</v>
          </cell>
          <cell r="E9778" t="str">
            <v>PANTA QUEREVALU MANUEL JESUS</v>
          </cell>
          <cell r="F9778" t="str">
            <v>DS. 006-2016-PRODUCE</v>
          </cell>
        </row>
        <row r="9779">
          <cell r="B9779">
            <v>40101</v>
          </cell>
          <cell r="C9779" t="str">
            <v>BENDICION DE DIOS</v>
          </cell>
          <cell r="D9779" t="str">
            <v>PT-40101-BM</v>
          </cell>
          <cell r="E9779" t="str">
            <v>MARTINEZ COLLAZOS MANUEL</v>
          </cell>
          <cell r="F9779" t="str">
            <v>ARTESANAL</v>
          </cell>
        </row>
        <row r="9780">
          <cell r="B9780">
            <v>40103</v>
          </cell>
          <cell r="C9780" t="str">
            <v>EXITO DE JEHOVA II</v>
          </cell>
          <cell r="D9780" t="str">
            <v>PT-40103-BM</v>
          </cell>
          <cell r="E9780" t="str">
            <v>PANTA ALVAREZ CLEMENTE</v>
          </cell>
          <cell r="F9780" t="str">
            <v>DS. 006-2016-PRODUCE</v>
          </cell>
        </row>
        <row r="9781">
          <cell r="B9781">
            <v>40104</v>
          </cell>
          <cell r="C9781" t="str">
            <v>MI CINTHIA</v>
          </cell>
          <cell r="D9781" t="str">
            <v>PT-40104-BM</v>
          </cell>
          <cell r="E9781" t="str">
            <v>QUEREVALU CHERRES FRANCISCO</v>
          </cell>
          <cell r="F9781" t="str">
            <v>ARTESANAL</v>
          </cell>
        </row>
        <row r="9782">
          <cell r="B9782">
            <v>40106</v>
          </cell>
          <cell r="C9782" t="str">
            <v>DON GENARO</v>
          </cell>
          <cell r="D9782" t="str">
            <v>PT-40106-BM</v>
          </cell>
          <cell r="E9782" t="str">
            <v>PURIZACA PACHECO GENARO ARCADIO</v>
          </cell>
          <cell r="F9782" t="str">
            <v>DS. 006-2016-PRODUCE</v>
          </cell>
        </row>
        <row r="9783">
          <cell r="B9783">
            <v>40107</v>
          </cell>
          <cell r="C9783" t="str">
            <v>REGALO DE JESUS</v>
          </cell>
          <cell r="D9783" t="str">
            <v>PT-40107-BM</v>
          </cell>
          <cell r="E9783" t="str">
            <v>QUEREVALU FIESTAS MANUEL OCTAVIO</v>
          </cell>
          <cell r="F9783" t="str">
            <v>DS. 006-2016-PRODUCE</v>
          </cell>
        </row>
        <row r="9784">
          <cell r="B9784">
            <v>40109</v>
          </cell>
          <cell r="C9784" t="str">
            <v>MANA DEL CIELO</v>
          </cell>
          <cell r="D9784" t="str">
            <v>PT-40109-BM</v>
          </cell>
          <cell r="E9784" t="str">
            <v>ECHE QUEREVALU MARCELINO</v>
          </cell>
          <cell r="F9784" t="str">
            <v>DS. 006-2016-PRODUCE</v>
          </cell>
        </row>
        <row r="9785">
          <cell r="B9785">
            <v>40115</v>
          </cell>
          <cell r="C9785" t="str">
            <v>MI LUZ MARIA</v>
          </cell>
          <cell r="D9785" t="str">
            <v>PT-40115-BM</v>
          </cell>
          <cell r="E9785" t="str">
            <v>ESTRADA LOZADA SANTOS JACINTO</v>
          </cell>
          <cell r="F9785" t="str">
            <v>DECRETO LEGISLATIVO Nº1273</v>
          </cell>
        </row>
        <row r="9786">
          <cell r="B9786">
            <v>40123</v>
          </cell>
          <cell r="C9786" t="str">
            <v>ELEISANDRO</v>
          </cell>
          <cell r="D9786" t="str">
            <v>PT-40123-BM</v>
          </cell>
          <cell r="E9786" t="str">
            <v>SOSA NUNURA JOSE ORLANDO ;SOSA NUNURA MANUEL MEDARDO</v>
          </cell>
          <cell r="F9786" t="str">
            <v>DECRETO LEGISLATIVO Nº1273</v>
          </cell>
        </row>
        <row r="9787">
          <cell r="B9787">
            <v>40124</v>
          </cell>
          <cell r="C9787" t="str">
            <v>JESUS ES MI FORTALEZA 3</v>
          </cell>
          <cell r="D9787" t="str">
            <v>PT-40124-BM</v>
          </cell>
          <cell r="E9787" t="str">
            <v>NUNURA QUEREVALU RONALD RAUL</v>
          </cell>
          <cell r="F9787" t="str">
            <v>DS. 006-2016-PRODUCE</v>
          </cell>
        </row>
        <row r="9788">
          <cell r="B9788">
            <v>40132</v>
          </cell>
          <cell r="C9788" t="str">
            <v>YANELA</v>
          </cell>
          <cell r="D9788" t="str">
            <v>PT-40132-BM</v>
          </cell>
          <cell r="E9788" t="str">
            <v>PUSMA JULCA ROGELIO</v>
          </cell>
          <cell r="F9788" t="str">
            <v>DECRETO LEGISLATIVO Nº1273</v>
          </cell>
        </row>
        <row r="9789">
          <cell r="B9789">
            <v>40137</v>
          </cell>
          <cell r="C9789" t="str">
            <v>JESUS LA VID VERDADERA</v>
          </cell>
          <cell r="D9789" t="str">
            <v>PT-40137-BM</v>
          </cell>
          <cell r="E9789" t="str">
            <v>QUEREVALU ECHE JOSE FERNANDO</v>
          </cell>
          <cell r="F9789" t="str">
            <v>DS. 006-2016-PRODUCE</v>
          </cell>
        </row>
        <row r="9790">
          <cell r="B9790">
            <v>40142</v>
          </cell>
          <cell r="C9790" t="str">
            <v>JEHOVA ES MI PASTOR</v>
          </cell>
          <cell r="D9790" t="str">
            <v>PT-40142-BM</v>
          </cell>
          <cell r="E9790" t="str">
            <v>BAYONA COVE?S JUAN MANUEL</v>
          </cell>
          <cell r="F9790" t="str">
            <v>DECRETO LEGISLATIVO Nº1273</v>
          </cell>
        </row>
        <row r="9791">
          <cell r="B9791">
            <v>40155</v>
          </cell>
          <cell r="C9791" t="str">
            <v>JEHOVA EL GRAN YO SOY II</v>
          </cell>
          <cell r="D9791" t="str">
            <v>PT-40155-BM</v>
          </cell>
          <cell r="E9791" t="str">
            <v>QUEREVALU PURIZACA VICENTE SANTOS</v>
          </cell>
          <cell r="F9791" t="str">
            <v>DS. 006-2016-PRODUCE</v>
          </cell>
        </row>
        <row r="9792">
          <cell r="B9792">
            <v>40157</v>
          </cell>
          <cell r="C9792" t="str">
            <v>EL AMOR DE DIOS</v>
          </cell>
          <cell r="D9792" t="str">
            <v>PT-40157-BM</v>
          </cell>
          <cell r="E9792" t="str">
            <v>ECA ALVAREZ MIGUEL ;SANCHEZ SABA SANTOS PABLO</v>
          </cell>
          <cell r="F9792" t="str">
            <v>ARTESANAL</v>
          </cell>
        </row>
        <row r="9793">
          <cell r="B9793">
            <v>40159</v>
          </cell>
          <cell r="C9793" t="str">
            <v>ALVARO</v>
          </cell>
          <cell r="D9793" t="str">
            <v>PT-40159-BM</v>
          </cell>
          <cell r="E9793" t="str">
            <v>RUIZ FIESTAS MANUEL RAMON</v>
          </cell>
          <cell r="F9793" t="str">
            <v>ARTESANAL</v>
          </cell>
        </row>
        <row r="9794">
          <cell r="B9794">
            <v>40161</v>
          </cell>
          <cell r="C9794" t="str">
            <v>ABIGAIL Y NOEMI</v>
          </cell>
          <cell r="D9794" t="str">
            <v>PT-40161-BM</v>
          </cell>
          <cell r="E9794" t="str">
            <v>QUIROGA CHUNGA VICTOR ANTONIO</v>
          </cell>
          <cell r="F9794" t="str">
            <v>DECRETO LEGISLATIVO Nº1273</v>
          </cell>
        </row>
        <row r="9795">
          <cell r="B9795">
            <v>40162</v>
          </cell>
          <cell r="C9795" t="str">
            <v>MI MARYCELY</v>
          </cell>
          <cell r="D9795" t="str">
            <v>PT-40162-BM</v>
          </cell>
          <cell r="E9795" t="str">
            <v>ANTON MARCIAL CECILIA</v>
          </cell>
          <cell r="F9795" t="str">
            <v>DECRETO LEGISLATIVO Nº1273</v>
          </cell>
        </row>
        <row r="9796">
          <cell r="B9796">
            <v>40167</v>
          </cell>
          <cell r="C9796" t="str">
            <v>HIPOCAMPUS</v>
          </cell>
          <cell r="D9796" t="str">
            <v>PT-40167-BM</v>
          </cell>
          <cell r="E9796" t="str">
            <v>ACASIETE REYES ALEX EDUARDO</v>
          </cell>
          <cell r="F9796" t="str">
            <v>DECRETO LEGISLATIVO Nº1273</v>
          </cell>
        </row>
        <row r="9797">
          <cell r="B9797">
            <v>40170</v>
          </cell>
          <cell r="C9797" t="str">
            <v>EDGAR DAVID</v>
          </cell>
          <cell r="D9797" t="str">
            <v>TA-40170-BM</v>
          </cell>
          <cell r="E9797" t="str">
            <v>ANTON VILLEGAS ALFREDO LUIS ;QUEREVALU PANTA FIDELA GREGORIA</v>
          </cell>
          <cell r="F9797" t="str">
            <v>DECRETO LEGISLATIVO Nº1273</v>
          </cell>
        </row>
        <row r="9798">
          <cell r="B9798">
            <v>40172</v>
          </cell>
          <cell r="C9798" t="str">
            <v>MI ANITA</v>
          </cell>
          <cell r="D9798" t="str">
            <v>TA-40172-BM</v>
          </cell>
          <cell r="E9798" t="str">
            <v>ECHE TEMOCHE JOSE BIENVENIDO</v>
          </cell>
          <cell r="F9798" t="str">
            <v>DS. 006-2016-PRODUCE</v>
          </cell>
        </row>
        <row r="9799">
          <cell r="B9799">
            <v>40174</v>
          </cell>
          <cell r="C9799" t="str">
            <v>ANTHONY</v>
          </cell>
          <cell r="D9799" t="str">
            <v>TA-40174-BM</v>
          </cell>
          <cell r="E9799" t="str">
            <v>MORALES VALLADOLID REGULO</v>
          </cell>
          <cell r="F9799" t="str">
            <v>ARTESANAL</v>
          </cell>
        </row>
        <row r="9800">
          <cell r="B9800">
            <v>40175</v>
          </cell>
          <cell r="C9800" t="str">
            <v>MARICIELO</v>
          </cell>
          <cell r="D9800" t="str">
            <v>TA-40175-BM</v>
          </cell>
          <cell r="E9800" t="str">
            <v>FLORES LORO PEDRO MARTIN</v>
          </cell>
          <cell r="F9800" t="str">
            <v>DS. 006-2016-PRODUCE</v>
          </cell>
        </row>
        <row r="9801">
          <cell r="B9801">
            <v>40180</v>
          </cell>
          <cell r="C9801" t="str">
            <v>MILAGRO DE JESUS</v>
          </cell>
          <cell r="D9801" t="str">
            <v>PT-40180-BM</v>
          </cell>
          <cell r="E9801" t="str">
            <v>CESPEDES PURIZACA SIXTO</v>
          </cell>
          <cell r="F9801" t="str">
            <v>ARTESANAL</v>
          </cell>
        </row>
        <row r="9802">
          <cell r="B9802">
            <v>40181</v>
          </cell>
          <cell r="C9802" t="str">
            <v>ENANA II</v>
          </cell>
          <cell r="D9802" t="str">
            <v>ZS-40181-BM</v>
          </cell>
          <cell r="E9802" t="str">
            <v>CRISTO DE LA VICTORIA SOCIEDAD ANONIMA CERRADA</v>
          </cell>
          <cell r="F9802" t="str">
            <v>ARTESANAL</v>
          </cell>
        </row>
        <row r="9803">
          <cell r="B9803">
            <v>40183</v>
          </cell>
          <cell r="C9803" t="str">
            <v>IAN</v>
          </cell>
          <cell r="D9803" t="str">
            <v>ZS-40183-BM</v>
          </cell>
          <cell r="E9803" t="str">
            <v>CRISTO DE LA VICTORIA SOCIEDAD ANONIMA CERRADA</v>
          </cell>
          <cell r="F9803" t="str">
            <v>ARTESANAL</v>
          </cell>
        </row>
        <row r="9804">
          <cell r="B9804">
            <v>40185</v>
          </cell>
          <cell r="C9804" t="str">
            <v>CRISTO DE LA VICTORIA</v>
          </cell>
          <cell r="D9804" t="str">
            <v>ZS-40185-BM</v>
          </cell>
          <cell r="E9804" t="str">
            <v>CRISTO DE LA VICTORIA SOCIEDAD ANONIMA CERRADA</v>
          </cell>
          <cell r="F9804" t="str">
            <v>ARTESANAL</v>
          </cell>
        </row>
        <row r="9805">
          <cell r="B9805">
            <v>40187</v>
          </cell>
          <cell r="C9805" t="str">
            <v>VIRGEN DEL CARMEN</v>
          </cell>
          <cell r="D9805" t="str">
            <v>ZS-40187-BM</v>
          </cell>
          <cell r="E9805" t="str">
            <v>CRISTO DE LA VICTORIA SOCIEDAD ANONIMA CERRADA</v>
          </cell>
          <cell r="F9805" t="str">
            <v>ARTESANAL</v>
          </cell>
        </row>
        <row r="9806">
          <cell r="B9806">
            <v>40189</v>
          </cell>
          <cell r="C9806" t="str">
            <v>NEGRITA</v>
          </cell>
          <cell r="D9806" t="str">
            <v>ZS-40189-BM</v>
          </cell>
          <cell r="E9806" t="str">
            <v>CRISTO DE LA VICTORIA SOCIEDAD ANONIMA CERRADA</v>
          </cell>
          <cell r="F9806" t="str">
            <v>ARTESANAL</v>
          </cell>
        </row>
        <row r="9807">
          <cell r="B9807">
            <v>40193</v>
          </cell>
          <cell r="C9807" t="str">
            <v>CHI?S</v>
          </cell>
          <cell r="D9807" t="str">
            <v>ZS-40193-BM</v>
          </cell>
          <cell r="E9807" t="str">
            <v>CRISTO DE LA VICTORIA SOCIEDAD ANONIMA CERRADA</v>
          </cell>
          <cell r="F9807" t="str">
            <v>ARTESANAL</v>
          </cell>
        </row>
        <row r="9808">
          <cell r="B9808">
            <v>40196</v>
          </cell>
          <cell r="C9808" t="str">
            <v>CHINAS II</v>
          </cell>
          <cell r="D9808" t="str">
            <v>ZS-40196-BM</v>
          </cell>
          <cell r="E9808" t="str">
            <v>CRISTO DE LA VICTORIA SOCIEDAD ANONIMA CERRADA</v>
          </cell>
          <cell r="F9808" t="str">
            <v>ARTESANAL</v>
          </cell>
        </row>
        <row r="9809">
          <cell r="B9809">
            <v>40201</v>
          </cell>
          <cell r="C9809" t="str">
            <v>SE?R DE LA DIVINA MISERICORDIA</v>
          </cell>
          <cell r="D9809" t="str">
            <v>ZS-40201-BM</v>
          </cell>
          <cell r="E9809" t="str">
            <v>ELIZALDE ORDINOLA TANIA DEL PILAR</v>
          </cell>
          <cell r="F9809" t="str">
            <v>DECRETO LEGISLATIVO Nº1273</v>
          </cell>
        </row>
        <row r="9810">
          <cell r="B9810">
            <v>40203</v>
          </cell>
          <cell r="C9810" t="str">
            <v>TANIA MARGARITA</v>
          </cell>
          <cell r="D9810" t="str">
            <v>ZS-40203-BM</v>
          </cell>
          <cell r="E9810" t="str">
            <v>ELIZALDE ORDINOLA TANIA DEL PILAR</v>
          </cell>
          <cell r="F9810" t="str">
            <v>DECRETO LEGISLATIVO Nº1273</v>
          </cell>
        </row>
        <row r="9811">
          <cell r="B9811">
            <v>40204</v>
          </cell>
          <cell r="C9811" t="str">
            <v>JESUS SOBRE LAS AGUAS</v>
          </cell>
          <cell r="D9811" t="str">
            <v>TA-40204-BM</v>
          </cell>
          <cell r="E9811" t="str">
            <v>VITE ALVARADO WILSON MANUEL</v>
          </cell>
          <cell r="F9811" t="str">
            <v>DECRETO LEGISLATIVO Nº1273</v>
          </cell>
        </row>
        <row r="9812">
          <cell r="B9812">
            <v>40216</v>
          </cell>
          <cell r="C9812" t="str">
            <v>JESUS SOBRE LAS AGUAS</v>
          </cell>
          <cell r="D9812" t="str">
            <v>TA-40216-BM</v>
          </cell>
          <cell r="E9812" t="str">
            <v>VITE ALVARADO WILSON MANUEL</v>
          </cell>
          <cell r="F9812" t="str">
            <v>DECRETO LEGISLATIVO Nº1273</v>
          </cell>
        </row>
        <row r="9813">
          <cell r="B9813">
            <v>40217</v>
          </cell>
          <cell r="C9813" t="str">
            <v>JESUS SOBRE LAS AGUAS</v>
          </cell>
          <cell r="D9813" t="str">
            <v>TA-40217-BM</v>
          </cell>
          <cell r="E9813" t="str">
            <v>VITE ALVARADO WILSON MANUEL</v>
          </cell>
          <cell r="F9813" t="str">
            <v>DECRETO LEGISLATIVO Nº1273</v>
          </cell>
        </row>
        <row r="9814">
          <cell r="B9814">
            <v>40225</v>
          </cell>
          <cell r="C9814" t="str">
            <v>MARIA ISABEL II</v>
          </cell>
          <cell r="D9814" t="str">
            <v>PT-40225-BM</v>
          </cell>
          <cell r="E9814" t="str">
            <v>QUEREVALU PUESCAS RAUL</v>
          </cell>
          <cell r="F9814" t="str">
            <v>DECRETO LEGISLATIVO Nº1273</v>
          </cell>
        </row>
        <row r="9815">
          <cell r="B9815">
            <v>40230</v>
          </cell>
          <cell r="C9815" t="str">
            <v>MI ROSITA</v>
          </cell>
          <cell r="D9815" t="str">
            <v>PT-40230-BM</v>
          </cell>
          <cell r="E9815" t="str">
            <v>JACINTO FIESTAS VICTOR ALFREDO</v>
          </cell>
          <cell r="F9815" t="str">
            <v>DECRETO LEGISLATIVO Nº1273</v>
          </cell>
        </row>
        <row r="9816">
          <cell r="B9816">
            <v>40231</v>
          </cell>
          <cell r="C9816" t="str">
            <v>EL NAZARENO</v>
          </cell>
          <cell r="D9816" t="str">
            <v>PT-40231-BM</v>
          </cell>
          <cell r="E9816" t="str">
            <v>QUEREVALU QUEREVALU LORENZA</v>
          </cell>
          <cell r="F9816" t="str">
            <v>DECRETO LEGISLATIVO Nº1273</v>
          </cell>
        </row>
        <row r="9817">
          <cell r="B9817">
            <v>40234</v>
          </cell>
          <cell r="C9817" t="str">
            <v>DIOS PADRE</v>
          </cell>
          <cell r="D9817" t="str">
            <v>PT-40234-BM</v>
          </cell>
          <cell r="E9817" t="str">
            <v>ZETA ZETA SEBASTIAN</v>
          </cell>
          <cell r="F9817" t="str">
            <v>DECRETO LEGISLATIVO Nº1273</v>
          </cell>
        </row>
        <row r="9818">
          <cell r="B9818">
            <v>40237</v>
          </cell>
          <cell r="C9818" t="str">
            <v>JESUS ES MI PROVEEDOR</v>
          </cell>
          <cell r="D9818" t="str">
            <v>TA-40237-BM</v>
          </cell>
          <cell r="E9818" t="str">
            <v>MORE CHULLE INOCENTE</v>
          </cell>
          <cell r="F9818" t="str">
            <v>DECRETO LEGISLATIVO Nº1273</v>
          </cell>
        </row>
        <row r="9819">
          <cell r="B9819">
            <v>40243</v>
          </cell>
          <cell r="C9819" t="str">
            <v>MARJHUT</v>
          </cell>
          <cell r="D9819" t="str">
            <v>TA-40243-BM</v>
          </cell>
          <cell r="E9819" t="str">
            <v>PINGO FLORES VICTOR MANUEL</v>
          </cell>
          <cell r="F9819" t="str">
            <v>ARTESANAL</v>
          </cell>
        </row>
        <row r="9820">
          <cell r="B9820">
            <v>40244</v>
          </cell>
          <cell r="C9820" t="str">
            <v>SIEMPRE CAUTIVO V</v>
          </cell>
          <cell r="D9820" t="str">
            <v>TA-40244-BM</v>
          </cell>
          <cell r="E9820" t="str">
            <v>PANTA CHULLE CESAR EDUARDO</v>
          </cell>
          <cell r="F9820" t="str">
            <v>ARTESANAL</v>
          </cell>
        </row>
        <row r="9821">
          <cell r="B9821">
            <v>40245</v>
          </cell>
          <cell r="C9821" t="str">
            <v>JUAN MIGUEL</v>
          </cell>
          <cell r="D9821" t="str">
            <v>TA-40245-BM</v>
          </cell>
          <cell r="E9821" t="str">
            <v>PAIVA MORE JOSE MANUEL</v>
          </cell>
          <cell r="F9821" t="str">
            <v>ARTESANAL</v>
          </cell>
        </row>
        <row r="9822">
          <cell r="B9822">
            <v>40248</v>
          </cell>
          <cell r="C9822" t="str">
            <v>GISSILU II</v>
          </cell>
          <cell r="D9822" t="str">
            <v>ZS-40248-BM</v>
          </cell>
          <cell r="E9822" t="str">
            <v>CRISTO DE LA VICTORIA SOCIEDAD ANONIMA CERRADA</v>
          </cell>
          <cell r="F9822" t="str">
            <v>ARTESANAL</v>
          </cell>
        </row>
        <row r="9823">
          <cell r="B9823">
            <v>40249</v>
          </cell>
          <cell r="C9823" t="str">
            <v>ENANA</v>
          </cell>
          <cell r="D9823" t="str">
            <v>ZS-40249-BM</v>
          </cell>
          <cell r="E9823" t="str">
            <v>CRISTO DE LA VICTORIA SOCIEDAD ANONIMA CERRADA</v>
          </cell>
          <cell r="F9823" t="str">
            <v>ARTESANAL</v>
          </cell>
        </row>
        <row r="9824">
          <cell r="B9824">
            <v>40250</v>
          </cell>
          <cell r="C9824" t="str">
            <v>JESUS MI REDENTOR</v>
          </cell>
          <cell r="D9824" t="str">
            <v>ZS-40250-BM</v>
          </cell>
          <cell r="E9824" t="str">
            <v>JACINTO PANTA ROBERT JIMMY</v>
          </cell>
          <cell r="F9824" t="str">
            <v>ARTESANAL</v>
          </cell>
        </row>
        <row r="9825">
          <cell r="B9825">
            <v>40251</v>
          </cell>
          <cell r="C9825" t="str">
            <v>WILFREDO</v>
          </cell>
          <cell r="D9825" t="str">
            <v>ZS-40251-BM</v>
          </cell>
          <cell r="E9825" t="str">
            <v>JACINTO CHAYAN ZULMA JANETH</v>
          </cell>
          <cell r="F9825" t="str">
            <v>DS. 006-2016-PRODUCE</v>
          </cell>
        </row>
        <row r="9826">
          <cell r="B9826">
            <v>40274</v>
          </cell>
          <cell r="C9826" t="str">
            <v>MI JOSECITO</v>
          </cell>
          <cell r="D9826" t="str">
            <v>PT-40274-BM</v>
          </cell>
          <cell r="E9826" t="str">
            <v>YARLEQUE AGUILAR HENRY KENTON</v>
          </cell>
          <cell r="F9826" t="str">
            <v>DECRETO LEGISLATIVO Nº1273</v>
          </cell>
        </row>
        <row r="9827">
          <cell r="B9827">
            <v>40275</v>
          </cell>
          <cell r="C9827" t="str">
            <v>SANTO DE ISRAEL I</v>
          </cell>
          <cell r="D9827" t="str">
            <v>PT-40275-BM</v>
          </cell>
          <cell r="E9827" t="str">
            <v>PALMA EFFIO MIGUEL OMAR</v>
          </cell>
          <cell r="F9827" t="str">
            <v>ARTESANAL</v>
          </cell>
        </row>
        <row r="9828">
          <cell r="B9828">
            <v>40279</v>
          </cell>
          <cell r="C9828" t="str">
            <v>MANA II</v>
          </cell>
          <cell r="D9828" t="str">
            <v>PT-40279-PM</v>
          </cell>
          <cell r="E9828" t="str">
            <v>QUEREVALU QUEREVALU SANTOS GERARDO</v>
          </cell>
          <cell r="F9828" t="str">
            <v>ARTESANAL</v>
          </cell>
        </row>
        <row r="9829">
          <cell r="B9829">
            <v>40280</v>
          </cell>
          <cell r="C9829" t="str">
            <v>JESUS MI LIBERTADOR I</v>
          </cell>
          <cell r="D9829" t="str">
            <v>PT-40280-BM</v>
          </cell>
          <cell r="E9829" t="str">
            <v>SANTOS IPANAQUE WALTER</v>
          </cell>
          <cell r="F9829" t="str">
            <v>DECRETO LEGISLATIVO Nº1273</v>
          </cell>
        </row>
        <row r="9830">
          <cell r="B9830">
            <v>40285</v>
          </cell>
          <cell r="C9830" t="str">
            <v>DIOS ES MI FORTALEZA</v>
          </cell>
          <cell r="D9830" t="str">
            <v>PT-40285-BM</v>
          </cell>
          <cell r="E9830" t="str">
            <v>CALDERON ECHE MANUEL</v>
          </cell>
          <cell r="F9830" t="str">
            <v>DECRETO LEGISLATIVO Nº1273</v>
          </cell>
        </row>
        <row r="9831">
          <cell r="B9831">
            <v>40289</v>
          </cell>
          <cell r="C9831" t="str">
            <v>CRISTO LA ROCA</v>
          </cell>
          <cell r="D9831" t="str">
            <v>PT-40289-BM</v>
          </cell>
          <cell r="E9831" t="str">
            <v>QUEREVALU CHERRE MANUEL NATIVIDAD</v>
          </cell>
          <cell r="F9831" t="str">
            <v>DECRETO LEGISLATIVO Nº1273</v>
          </cell>
        </row>
        <row r="9832">
          <cell r="B9832">
            <v>40290</v>
          </cell>
          <cell r="C9832" t="str">
            <v>JESUS EL MESIAS</v>
          </cell>
          <cell r="D9832" t="str">
            <v>PT-40290-BM</v>
          </cell>
          <cell r="E9832" t="str">
            <v>PRADO QUEREVALU JOSE ARMANDO</v>
          </cell>
          <cell r="F9832" t="str">
            <v>DECRETO LEGISLATIVO Nº1273</v>
          </cell>
        </row>
        <row r="9833">
          <cell r="B9833">
            <v>40292</v>
          </cell>
          <cell r="C9833" t="str">
            <v>ANGEL DE JEHOVA</v>
          </cell>
          <cell r="D9833" t="str">
            <v>PT-40292-BM</v>
          </cell>
          <cell r="E9833" t="str">
            <v>MINGA RIVERA CESAR AUGUSTO</v>
          </cell>
          <cell r="F9833" t="str">
            <v>DECRETO LEGISLATIVO Nº1273</v>
          </cell>
        </row>
        <row r="9834">
          <cell r="B9834">
            <v>40295</v>
          </cell>
          <cell r="C9834" t="str">
            <v>LUIS Y LESLIE</v>
          </cell>
          <cell r="D9834" t="str">
            <v>PT-40295-BM</v>
          </cell>
          <cell r="E9834" t="str">
            <v>CHUNGA ANTON WILLIAM</v>
          </cell>
          <cell r="F9834" t="str">
            <v>DECRETO LEGISLATIVO Nº1273</v>
          </cell>
        </row>
        <row r="9835">
          <cell r="B9835">
            <v>40303</v>
          </cell>
          <cell r="C9835" t="str">
            <v>JESUS MI FORTALEZA</v>
          </cell>
          <cell r="D9835" t="str">
            <v>PT-40303-BM</v>
          </cell>
          <cell r="E9835" t="str">
            <v>GALAN GALAN HECTOR ALFREDO</v>
          </cell>
          <cell r="F9835" t="str">
            <v>DECRETO LEGISLATIVO Nº1273</v>
          </cell>
        </row>
        <row r="9836">
          <cell r="B9836">
            <v>40305</v>
          </cell>
          <cell r="C9836" t="str">
            <v>AVE FENIX II</v>
          </cell>
          <cell r="D9836" t="str">
            <v>PT-40305-BM</v>
          </cell>
          <cell r="E9836" t="str">
            <v>CRIOLLO VEGAS MARIO</v>
          </cell>
          <cell r="F9836" t="str">
            <v>DECRETO LEGISLATIVO Nº1273</v>
          </cell>
        </row>
        <row r="9837">
          <cell r="B9837">
            <v>40307</v>
          </cell>
          <cell r="C9837" t="str">
            <v>MI CHAVELITA II</v>
          </cell>
          <cell r="D9837" t="str">
            <v>PT-40307-BM</v>
          </cell>
          <cell r="E9837" t="str">
            <v>VILLEGAS YAMUNAQUE JOSE MAXIMO</v>
          </cell>
          <cell r="F9837" t="str">
            <v>DECRETO LEGISLATIVO Nº1273</v>
          </cell>
        </row>
        <row r="9838">
          <cell r="B9838">
            <v>40309</v>
          </cell>
          <cell r="C9838" t="str">
            <v>JESUCRISTO REDENTOR DEL MUNDO</v>
          </cell>
          <cell r="D9838" t="str">
            <v>PT-40309-BM</v>
          </cell>
          <cell r="E9838" t="str">
            <v>PINGO SANTAMARIA ROSARIO</v>
          </cell>
          <cell r="F9838" t="str">
            <v>DS. 006-2016-PRODUCE</v>
          </cell>
        </row>
        <row r="9839">
          <cell r="B9839">
            <v>40312</v>
          </cell>
          <cell r="C9839" t="str">
            <v>JORDAN OMAR</v>
          </cell>
          <cell r="D9839" t="str">
            <v>PT-40312-BM</v>
          </cell>
          <cell r="E9839" t="str">
            <v>RAMIREZ ALQUIZAR OMAR ENRIQUE</v>
          </cell>
          <cell r="F9839" t="str">
            <v>ARTESANAL</v>
          </cell>
        </row>
        <row r="9840">
          <cell r="B9840">
            <v>40324</v>
          </cell>
          <cell r="C9840" t="str">
            <v>MI VICTORIA</v>
          </cell>
          <cell r="D9840" t="str">
            <v>PT-40324-BM</v>
          </cell>
          <cell r="E9840" t="str">
            <v>ELIAS SILUPU GUSTAVO ;GALAN GALAN HECTOR ALFREDO</v>
          </cell>
          <cell r="F9840" t="str">
            <v>DECRETO LEGISLATIVO Nº1273</v>
          </cell>
        </row>
        <row r="9841">
          <cell r="B9841">
            <v>40344</v>
          </cell>
          <cell r="C9841" t="str">
            <v>VIRGEN DEL CARMEN II</v>
          </cell>
          <cell r="D9841" t="str">
            <v>PT-40344-BM</v>
          </cell>
          <cell r="E9841" t="str">
            <v>AGUILERA YAJAHUANCA ISAIAS</v>
          </cell>
          <cell r="F9841" t="str">
            <v>DECRETO LEGISLATIVO Nº1273</v>
          </cell>
        </row>
        <row r="9842">
          <cell r="B9842">
            <v>40346</v>
          </cell>
          <cell r="C9842" t="str">
            <v>ARCA DE NOE</v>
          </cell>
          <cell r="D9842" t="str">
            <v>PT-40346-BM</v>
          </cell>
          <cell r="E9842" t="str">
            <v>HUAMANCHUMO DE UCHOFEN ROSAURA ;UCHOFEN NECIOSUP LORENZO ELIAS</v>
          </cell>
          <cell r="F9842" t="str">
            <v>ARTESANAL</v>
          </cell>
        </row>
        <row r="9843">
          <cell r="B9843">
            <v>40349</v>
          </cell>
          <cell r="C9843" t="str">
            <v>MATIAS</v>
          </cell>
          <cell r="D9843" t="str">
            <v>PT-40349-BM</v>
          </cell>
          <cell r="E9843" t="str">
            <v>HIDALGO ALEMAN CARMEN LUCILA</v>
          </cell>
          <cell r="F9843" t="str">
            <v>DECRETO LEGISLATIVO Nº1273</v>
          </cell>
        </row>
        <row r="9844">
          <cell r="B9844">
            <v>40351</v>
          </cell>
          <cell r="C9844" t="str">
            <v>DOBLE IMPACTO VII</v>
          </cell>
          <cell r="D9844" t="str">
            <v>PT-40351-BM</v>
          </cell>
          <cell r="E9844" t="str">
            <v>GONZALES ESPINOZA JORGE ALDO MARTIN</v>
          </cell>
          <cell r="F9844" t="str">
            <v>DECRETO LEGISLATIVO Nº1273</v>
          </cell>
        </row>
        <row r="9845">
          <cell r="B9845">
            <v>40356</v>
          </cell>
          <cell r="C9845" t="str">
            <v>MI KENIA II</v>
          </cell>
          <cell r="D9845" t="str">
            <v>PT-40356-BM</v>
          </cell>
          <cell r="E9845" t="str">
            <v>RISCO RODRIGUEZ GRIMALDINA</v>
          </cell>
          <cell r="F9845" t="str">
            <v>DECRETO LEGISLATIVO Nº1273</v>
          </cell>
        </row>
        <row r="9846">
          <cell r="B9846">
            <v>40358</v>
          </cell>
          <cell r="C9846" t="str">
            <v>DENILSON Y NATHALY</v>
          </cell>
          <cell r="D9846" t="str">
            <v>PT-40358-BM</v>
          </cell>
          <cell r="E9846" t="str">
            <v>LISMA DEL RIO JAIME ENRIQUE</v>
          </cell>
          <cell r="F9846" t="str">
            <v>DECRETO LEGISLATIVO Nº1273</v>
          </cell>
        </row>
        <row r="9847">
          <cell r="B9847">
            <v>40361</v>
          </cell>
          <cell r="C9847" t="str">
            <v>DOBLE IMPACTO VI</v>
          </cell>
          <cell r="D9847" t="str">
            <v>PT-40361-BM</v>
          </cell>
          <cell r="E9847" t="str">
            <v>GONZALES ESPINOZA JORGE ALDO MARTIN</v>
          </cell>
          <cell r="F9847" t="str">
            <v>DECRETO LEGISLATIVO Nº1273</v>
          </cell>
        </row>
        <row r="9848">
          <cell r="B9848">
            <v>40366</v>
          </cell>
          <cell r="C9848" t="str">
            <v>NEZARETH</v>
          </cell>
          <cell r="D9848" t="str">
            <v>PT-40366-BM</v>
          </cell>
          <cell r="E9848" t="str">
            <v>RAMIREZ QUEREVALU DE TUME LIDIA</v>
          </cell>
          <cell r="F9848" t="str">
            <v>DECRETO LEGISLATIVO Nº1273</v>
          </cell>
        </row>
        <row r="9849">
          <cell r="B9849">
            <v>40367</v>
          </cell>
          <cell r="C9849" t="str">
            <v>VIRGEN DEL CARMEN</v>
          </cell>
          <cell r="D9849" t="str">
            <v>PT-40367-BM</v>
          </cell>
          <cell r="E9849" t="str">
            <v>AGUILERA YAJAHUANCA ISAIAS</v>
          </cell>
          <cell r="F9849" t="str">
            <v>DECRETO LEGISLATIVO Nº1273</v>
          </cell>
        </row>
        <row r="9850">
          <cell r="B9850">
            <v>40373</v>
          </cell>
          <cell r="C9850" t="str">
            <v>ESCORPIO V</v>
          </cell>
          <cell r="D9850" t="str">
            <v>PT-40373-BM</v>
          </cell>
          <cell r="E9850" t="str">
            <v>LIZANA CHINCHAY RENEE</v>
          </cell>
          <cell r="F9850" t="str">
            <v>DECRETO LEGISLATIVO Nº1273</v>
          </cell>
        </row>
        <row r="9851">
          <cell r="B9851">
            <v>40380</v>
          </cell>
          <cell r="C9851" t="str">
            <v>VIRGEN DE LAS MERCEDES</v>
          </cell>
          <cell r="D9851" t="str">
            <v>ZS-40380-BM</v>
          </cell>
          <cell r="E9851" t="str">
            <v>CRISTO DE LA VICTORIA SOCIEDAD ANONIMA CERRADA</v>
          </cell>
          <cell r="F9851" t="str">
            <v>ARTESANAL</v>
          </cell>
        </row>
        <row r="9852">
          <cell r="B9852">
            <v>40384</v>
          </cell>
          <cell r="C9852" t="str">
            <v>SAGITARIO</v>
          </cell>
          <cell r="D9852" t="str">
            <v>PT-40384-BM</v>
          </cell>
          <cell r="E9852" t="str">
            <v>LIZANA CHINCHAY RENEE</v>
          </cell>
          <cell r="F9852" t="str">
            <v>DECRETO LEGISLATIVO Nº1273</v>
          </cell>
        </row>
        <row r="9853">
          <cell r="B9853">
            <v>40385</v>
          </cell>
          <cell r="C9853" t="str">
            <v>GISSYLU</v>
          </cell>
          <cell r="D9853" t="str">
            <v>ZS-40385-BM</v>
          </cell>
          <cell r="E9853" t="str">
            <v>CRISTO DE LA VICTORIA SOCIEDAD ANONIMA CERRADA</v>
          </cell>
          <cell r="F9853" t="str">
            <v>ARTESANAL</v>
          </cell>
        </row>
        <row r="9854">
          <cell r="B9854">
            <v>40393</v>
          </cell>
          <cell r="C9854" t="str">
            <v>LUCAS</v>
          </cell>
          <cell r="D9854" t="str">
            <v>ZS-40393-BM</v>
          </cell>
          <cell r="E9854" t="str">
            <v>CRISTO DE LA VICTORIA SOCIEDAD ANONIMA CERRADA</v>
          </cell>
          <cell r="F9854" t="str">
            <v>ARTESANAL</v>
          </cell>
        </row>
        <row r="9855">
          <cell r="B9855">
            <v>40395</v>
          </cell>
          <cell r="C9855" t="str">
            <v>SAN PEDRO</v>
          </cell>
          <cell r="D9855" t="str">
            <v>ZS-40395-BM</v>
          </cell>
          <cell r="E9855" t="str">
            <v>CRISTO DE LA VICTORIA SOCIEDAD ANONIMA CERRADA</v>
          </cell>
          <cell r="F9855" t="str">
            <v>ARTESANAL</v>
          </cell>
        </row>
        <row r="9856">
          <cell r="B9856">
            <v>40396</v>
          </cell>
          <cell r="C9856" t="str">
            <v>FRANK JUNIOR</v>
          </cell>
          <cell r="D9856" t="str">
            <v>PT-40396-BM</v>
          </cell>
          <cell r="E9856" t="str">
            <v>JUAREZ CHERRES ESMERALDA</v>
          </cell>
          <cell r="F9856" t="str">
            <v>DS. 006-2016-PRODUCE</v>
          </cell>
        </row>
        <row r="9857">
          <cell r="B9857">
            <v>40409</v>
          </cell>
          <cell r="C9857" t="str">
            <v>BENDICION DE CRISTO 2</v>
          </cell>
          <cell r="D9857" t="str">
            <v>PT-40409-BM</v>
          </cell>
          <cell r="E9857" t="str">
            <v>RUIZ ANTON EDUARDO</v>
          </cell>
          <cell r="F9857" t="str">
            <v>DECRETO LEGISLATIVO Nº1273</v>
          </cell>
        </row>
        <row r="9858">
          <cell r="B9858">
            <v>40413</v>
          </cell>
          <cell r="C9858" t="str">
            <v>RICARDO JOSE</v>
          </cell>
          <cell r="D9858" t="str">
            <v>SY-40413-BM</v>
          </cell>
          <cell r="E9858" t="str">
            <v>PONCE FERNANDEZ MIGUEL LORENZO</v>
          </cell>
          <cell r="F9858" t="str">
            <v>DECRETO LEGISLATIVO Nº1273</v>
          </cell>
        </row>
        <row r="9859">
          <cell r="B9859">
            <v>40416</v>
          </cell>
          <cell r="C9859" t="str">
            <v>LOITADOR II</v>
          </cell>
          <cell r="D9859" t="str">
            <v>PT-40416-BM</v>
          </cell>
          <cell r="E9859" t="str">
            <v>BUSTOS RIVERA MARUJA</v>
          </cell>
          <cell r="F9859" t="str">
            <v>DECRETO LEGISLATIVO Nº1273</v>
          </cell>
        </row>
        <row r="9860">
          <cell r="B9860">
            <v>40417</v>
          </cell>
          <cell r="C9860" t="str">
            <v>DIS REY DEL CIELO</v>
          </cell>
          <cell r="D9860" t="str">
            <v>PT-40417-BM</v>
          </cell>
          <cell r="E9860" t="str">
            <v>PURIZACA ALVAREZ MACARIO ARMANDO</v>
          </cell>
          <cell r="F9860" t="str">
            <v>DS. 006-2016-PRODUCE</v>
          </cell>
        </row>
        <row r="9861">
          <cell r="B9861">
            <v>40422</v>
          </cell>
          <cell r="C9861" t="str">
            <v>EL CORDERO VIVE</v>
          </cell>
          <cell r="D9861" t="str">
            <v>PT-40422-BM</v>
          </cell>
          <cell r="E9861" t="str">
            <v>RUMICHE PURIZACA SANTOS</v>
          </cell>
          <cell r="F9861" t="str">
            <v>DS. 006-2016-PRODUCE</v>
          </cell>
        </row>
        <row r="9862">
          <cell r="B9862">
            <v>40423</v>
          </cell>
          <cell r="C9862" t="str">
            <v>MAR I</v>
          </cell>
          <cell r="D9862" t="str">
            <v>PT-40423-BM</v>
          </cell>
          <cell r="E9862" t="str">
            <v>FLORES FIESTAS CESAR AUGUSTO</v>
          </cell>
          <cell r="F9862" t="str">
            <v>DS. 006-2016-PRODUCE</v>
          </cell>
        </row>
        <row r="9863">
          <cell r="B9863">
            <v>40424</v>
          </cell>
          <cell r="C9863" t="str">
            <v>ELENA</v>
          </cell>
          <cell r="D9863" t="str">
            <v>PT-40424-BM</v>
          </cell>
          <cell r="E9863" t="str">
            <v>TROYES GUERRERO ESGAR</v>
          </cell>
          <cell r="F9863" t="str">
            <v>DS. 006-2016-PRODUCE</v>
          </cell>
        </row>
        <row r="9864">
          <cell r="B9864">
            <v>40426</v>
          </cell>
          <cell r="C9864" t="str">
            <v>VICTORIA</v>
          </cell>
          <cell r="D9864" t="str">
            <v>PT-40426-BM</v>
          </cell>
          <cell r="E9864" t="str">
            <v>TEMOCHE PACHERRES ELIZABETH MERCEDES</v>
          </cell>
          <cell r="F9864" t="str">
            <v>DS. 006-2016-PRODUCE</v>
          </cell>
        </row>
        <row r="9865">
          <cell r="B9865">
            <v>40430</v>
          </cell>
          <cell r="C9865" t="str">
            <v>DON BONI III</v>
          </cell>
          <cell r="D9865" t="str">
            <v>PT-40430-BM</v>
          </cell>
          <cell r="E9865" t="str">
            <v>RODRIGUEZ SUAREZ FELICITA</v>
          </cell>
          <cell r="F9865" t="str">
            <v>DECRETO LEGISLATIVO Nº1273</v>
          </cell>
        </row>
        <row r="9866">
          <cell r="B9866">
            <v>40439</v>
          </cell>
          <cell r="C9866" t="str">
            <v>MANA DEL CORDERO</v>
          </cell>
          <cell r="D9866" t="str">
            <v>PT-40439-BM</v>
          </cell>
          <cell r="E9866" t="str">
            <v>PANTA QUEREVALU REY CRESCENCIO</v>
          </cell>
          <cell r="F9866" t="str">
            <v>DS. 006-2016-PRODUCE</v>
          </cell>
        </row>
        <row r="9867">
          <cell r="B9867">
            <v>40441</v>
          </cell>
          <cell r="C9867" t="str">
            <v>LEODAN I</v>
          </cell>
          <cell r="D9867" t="str">
            <v>PT-40441-BM</v>
          </cell>
          <cell r="E9867" t="str">
            <v>CHAPILLIQUEN PAZOS PEDRO</v>
          </cell>
          <cell r="F9867" t="str">
            <v>DS. 006-2016-PRODUCE</v>
          </cell>
        </row>
        <row r="9868">
          <cell r="B9868">
            <v>40456</v>
          </cell>
          <cell r="C9868" t="str">
            <v>SIEMPRE JESUS EN TI CONFIO</v>
          </cell>
          <cell r="D9868" t="str">
            <v>PT-40456-BM</v>
          </cell>
          <cell r="E9868" t="str">
            <v>PURIZACA PURIZACA FRANCISCO</v>
          </cell>
          <cell r="F9868" t="str">
            <v>DS. 006-2016-PRODUCE</v>
          </cell>
        </row>
        <row r="9869">
          <cell r="B9869">
            <v>40475</v>
          </cell>
          <cell r="C9869" t="str">
            <v>PROSPERO II</v>
          </cell>
          <cell r="D9869" t="str">
            <v>PT-40475-BM</v>
          </cell>
          <cell r="E9869" t="str">
            <v>TEMOCHE PACHERRES ELIZABETH MERCEDES</v>
          </cell>
          <cell r="F9869" t="str">
            <v>DS. 006-2016-PRODUCE</v>
          </cell>
        </row>
        <row r="9870">
          <cell r="B9870">
            <v>40476</v>
          </cell>
          <cell r="C9870" t="str">
            <v>AURIA</v>
          </cell>
          <cell r="D9870" t="str">
            <v>PT-40476-BM</v>
          </cell>
          <cell r="E9870" t="str">
            <v>PUESCAS PANTA REINER CALIXTO</v>
          </cell>
          <cell r="F9870" t="str">
            <v>DS. 006-2016-PRODUCE</v>
          </cell>
        </row>
        <row r="9871">
          <cell r="B9871">
            <v>40485</v>
          </cell>
          <cell r="C9871" t="str">
            <v>CANDELARIA</v>
          </cell>
          <cell r="D9871" t="str">
            <v>PL-40485-CM</v>
          </cell>
          <cell r="E9871" t="str">
            <v>JACINTO ECHE FELIPE</v>
          </cell>
          <cell r="F9871" t="str">
            <v>ARTESANAL</v>
          </cell>
        </row>
        <row r="9872">
          <cell r="B9872">
            <v>40486</v>
          </cell>
          <cell r="C9872" t="str">
            <v>BUENOS AIRES I</v>
          </cell>
          <cell r="D9872" t="str">
            <v>PL-40486-CM</v>
          </cell>
          <cell r="E9872" t="str">
            <v>HUAMANCHUMO SIPION DIEGO YURI</v>
          </cell>
          <cell r="F9872" t="str">
            <v>ARTESANAL</v>
          </cell>
        </row>
        <row r="9873">
          <cell r="B9873">
            <v>40501</v>
          </cell>
          <cell r="C9873" t="str">
            <v>DON LORENZO</v>
          </cell>
          <cell r="D9873" t="str">
            <v>PL-40501-BM</v>
          </cell>
          <cell r="E9873" t="str">
            <v>CHUNGA ANTON ISABEL PAULA ;LLENQUE LARA LORENZO</v>
          </cell>
          <cell r="F9873" t="str">
            <v>ARTESANAL</v>
          </cell>
        </row>
        <row r="9874">
          <cell r="B9874">
            <v>40502</v>
          </cell>
          <cell r="C9874" t="str">
            <v>REGALO DE DIOS</v>
          </cell>
          <cell r="D9874" t="str">
            <v>PL-40502-BM</v>
          </cell>
          <cell r="E9874" t="str">
            <v>CHAPILLIQUEN GALAN PATROCINIA ;VELIZ MARTINEZ JOSE MANUEL</v>
          </cell>
          <cell r="F9874" t="str">
            <v>DECRETO LEGISLATIVO Nº1273</v>
          </cell>
        </row>
        <row r="9875">
          <cell r="B9875">
            <v>40506</v>
          </cell>
          <cell r="C9875" t="str">
            <v>LUIS ALEXIS II</v>
          </cell>
          <cell r="D9875" t="str">
            <v>PT-40506-CM</v>
          </cell>
          <cell r="E9875" t="str">
            <v>LORO MARTINEZ LUIS ROGER</v>
          </cell>
          <cell r="F9875" t="str">
            <v>ARTESANAL</v>
          </cell>
        </row>
        <row r="9876">
          <cell r="B9876">
            <v>40511</v>
          </cell>
          <cell r="C9876" t="str">
            <v>LUFA</v>
          </cell>
          <cell r="D9876" t="str">
            <v>SY-40511-BM</v>
          </cell>
          <cell r="E9876" t="str">
            <v>ROMERO BLAS CELESTINA</v>
          </cell>
          <cell r="F9876" t="str">
            <v>ARTESANAL</v>
          </cell>
        </row>
        <row r="9877">
          <cell r="B9877">
            <v>40516</v>
          </cell>
          <cell r="C9877" t="str">
            <v>EL PODEROSO DE ISRAEL 1</v>
          </cell>
          <cell r="D9877" t="str">
            <v>PL-40516-CM</v>
          </cell>
          <cell r="E9877" t="str">
            <v>GALAN FIESTAS FREDDY ORLANDO</v>
          </cell>
          <cell r="F9877" t="str">
            <v>ARTESANAL</v>
          </cell>
        </row>
        <row r="9878">
          <cell r="B9878">
            <v>40557</v>
          </cell>
          <cell r="C9878" t="str">
            <v>MAQUERA II</v>
          </cell>
          <cell r="D9878" t="str">
            <v>IO-40557-BM</v>
          </cell>
          <cell r="E9878" t="str">
            <v>VALERIANO MAQUERA ALCIDES</v>
          </cell>
          <cell r="F9878" t="str">
            <v>ARTESANAL</v>
          </cell>
        </row>
        <row r="9879">
          <cell r="B9879">
            <v>40558</v>
          </cell>
          <cell r="C9879" t="str">
            <v>DON VICENTE I</v>
          </cell>
          <cell r="D9879" t="str">
            <v>IO-40558-BM</v>
          </cell>
          <cell r="E9879" t="str">
            <v>CHINO BACA GLORIA</v>
          </cell>
          <cell r="F9879" t="str">
            <v>ARTESANAL</v>
          </cell>
        </row>
        <row r="9880">
          <cell r="B9880">
            <v>40562</v>
          </cell>
          <cell r="C9880" t="str">
            <v>MECHITA I</v>
          </cell>
          <cell r="D9880" t="str">
            <v>ZS-40562-BM</v>
          </cell>
          <cell r="E9880" t="str">
            <v>CARCAMO CHUMO MERCEDES DEL MILAGRO</v>
          </cell>
          <cell r="F9880" t="str">
            <v>ARTESANAL</v>
          </cell>
        </row>
        <row r="9881">
          <cell r="B9881">
            <v>40563</v>
          </cell>
          <cell r="C9881" t="str">
            <v>MECHITA II</v>
          </cell>
          <cell r="D9881" t="str">
            <v>ZS-40563-BM</v>
          </cell>
          <cell r="E9881" t="str">
            <v>CARCAMO CHUMO MERCEDES DEL MILAGRO</v>
          </cell>
          <cell r="F9881" t="str">
            <v>ARTESANAL</v>
          </cell>
        </row>
        <row r="9882">
          <cell r="B9882">
            <v>40565</v>
          </cell>
          <cell r="C9882" t="str">
            <v>MECHITA III</v>
          </cell>
          <cell r="D9882" t="str">
            <v>ZS-40565-BM</v>
          </cell>
          <cell r="E9882" t="str">
            <v>CARCAMO CHUMO MERCEDES DEL MILAGRO</v>
          </cell>
          <cell r="F9882" t="str">
            <v>DECRETO LEGISLATIVO Nº1273</v>
          </cell>
        </row>
        <row r="9883">
          <cell r="B9883">
            <v>40567</v>
          </cell>
          <cell r="C9883" t="str">
            <v>MECHITA IV</v>
          </cell>
          <cell r="D9883" t="str">
            <v>ZS-40567-BM</v>
          </cell>
          <cell r="E9883" t="str">
            <v>CARCAMO CHUMO MERCEDES DEL MILAGRO</v>
          </cell>
          <cell r="F9883" t="str">
            <v>DECRETO LEGISLATIVO Nº1273</v>
          </cell>
        </row>
        <row r="9884">
          <cell r="B9884">
            <v>40571</v>
          </cell>
          <cell r="C9884" t="str">
            <v>MECHITA VI</v>
          </cell>
          <cell r="D9884" t="str">
            <v>ZS-40571-BM</v>
          </cell>
          <cell r="E9884" t="str">
            <v>CARCAMO CHUMO MERCEDES DEL MILAGRO</v>
          </cell>
          <cell r="F9884" t="str">
            <v>DECRETO LEGISLATIVO Nº1273</v>
          </cell>
        </row>
        <row r="9885">
          <cell r="B9885">
            <v>40575</v>
          </cell>
          <cell r="C9885" t="str">
            <v>RODAS I</v>
          </cell>
          <cell r="D9885" t="str">
            <v>ZS-40575-BM</v>
          </cell>
          <cell r="E9885" t="str">
            <v>TASSARA NU?Z ALESSANDRO</v>
          </cell>
          <cell r="F9885" t="str">
            <v>ARTESANAL</v>
          </cell>
        </row>
        <row r="9886">
          <cell r="B9886">
            <v>40576</v>
          </cell>
          <cell r="C9886" t="str">
            <v>RODAS II</v>
          </cell>
          <cell r="D9886" t="str">
            <v>ZS-40576-BM</v>
          </cell>
          <cell r="E9886" t="str">
            <v>TASSARA NU?Z ALESSANDRO</v>
          </cell>
          <cell r="F9886" t="str">
            <v>ARTESANAL</v>
          </cell>
        </row>
        <row r="9887">
          <cell r="B9887">
            <v>40577</v>
          </cell>
          <cell r="C9887" t="str">
            <v>RODAS III</v>
          </cell>
          <cell r="D9887" t="str">
            <v>ZS-40577-BM</v>
          </cell>
          <cell r="E9887" t="str">
            <v>TASSARA NU?Z ALESSANDRO</v>
          </cell>
          <cell r="F9887" t="str">
            <v>ARTESANAL</v>
          </cell>
        </row>
        <row r="9888">
          <cell r="B9888">
            <v>40578</v>
          </cell>
          <cell r="C9888" t="str">
            <v>ALEJANDRIA I</v>
          </cell>
          <cell r="D9888" t="str">
            <v>ZS-40578-BM</v>
          </cell>
          <cell r="E9888" t="str">
            <v>GONZALES SOCOLA GERARDO TEODOMIRO</v>
          </cell>
          <cell r="F9888" t="str">
            <v>ARTESANAL</v>
          </cell>
        </row>
        <row r="9889">
          <cell r="B9889">
            <v>40579</v>
          </cell>
          <cell r="C9889" t="str">
            <v>ALEJANDRIA II</v>
          </cell>
          <cell r="D9889" t="str">
            <v>ZS-40579-BM</v>
          </cell>
          <cell r="E9889" t="str">
            <v>GONZALES SOCOLA GERARDO TEODOMIRO</v>
          </cell>
          <cell r="F9889" t="str">
            <v>DECRETO LEGISLATIVO Nº1273</v>
          </cell>
        </row>
        <row r="9890">
          <cell r="B9890">
            <v>40581</v>
          </cell>
          <cell r="C9890" t="str">
            <v>ALEJANDRIA III</v>
          </cell>
          <cell r="D9890" t="str">
            <v>ZS-40581-BM</v>
          </cell>
          <cell r="E9890" t="str">
            <v>GONZALES SOCOLA GERARDO TEODOMIRO</v>
          </cell>
          <cell r="F9890" t="str">
            <v>DECRETO LEGISLATIVO Nº1273</v>
          </cell>
        </row>
        <row r="9891">
          <cell r="B9891">
            <v>40582</v>
          </cell>
          <cell r="C9891" t="str">
            <v>PERSIA I</v>
          </cell>
          <cell r="D9891" t="str">
            <v>ZS-40582-BM</v>
          </cell>
          <cell r="E9891" t="str">
            <v>GUZMAN LEON SEGUNDO CESAR</v>
          </cell>
          <cell r="F9891" t="str">
            <v>ARTESANAL</v>
          </cell>
        </row>
        <row r="9892">
          <cell r="B9892">
            <v>40583</v>
          </cell>
          <cell r="C9892" t="str">
            <v>PERSIA II</v>
          </cell>
          <cell r="D9892" t="str">
            <v>ZS-40583-BM</v>
          </cell>
          <cell r="E9892" t="str">
            <v>GUZMAN LEON SEGUNDO CESAR</v>
          </cell>
          <cell r="F9892" t="str">
            <v>ARTESANAL</v>
          </cell>
        </row>
        <row r="9893">
          <cell r="B9893">
            <v>40585</v>
          </cell>
          <cell r="C9893" t="str">
            <v>CAPRICORNIO I</v>
          </cell>
          <cell r="D9893" t="str">
            <v>ZS-40585-BM</v>
          </cell>
          <cell r="E9893" t="str">
            <v>GUZMAN AMAYO ROBERTO</v>
          </cell>
          <cell r="F9893" t="str">
            <v>ARTESANAL</v>
          </cell>
        </row>
        <row r="9894">
          <cell r="B9894">
            <v>40586</v>
          </cell>
          <cell r="C9894" t="str">
            <v>CAPRICORNIO II</v>
          </cell>
          <cell r="D9894" t="str">
            <v>ZS-40586-BM</v>
          </cell>
          <cell r="E9894" t="str">
            <v>GUZMAN AMAYO ROBERTO</v>
          </cell>
          <cell r="F9894" t="str">
            <v>DECRETO LEGISLATIVO Nº1273</v>
          </cell>
        </row>
        <row r="9895">
          <cell r="B9895">
            <v>40588</v>
          </cell>
          <cell r="C9895" t="str">
            <v>PETREL I</v>
          </cell>
          <cell r="D9895" t="str">
            <v>ZS-40588-BM</v>
          </cell>
          <cell r="E9895" t="str">
            <v>GUZMAN AMAYO CESAR</v>
          </cell>
          <cell r="F9895" t="str">
            <v>DECRETO LEGISLATIVO Nº1273</v>
          </cell>
        </row>
        <row r="9896">
          <cell r="B9896">
            <v>40589</v>
          </cell>
          <cell r="C9896" t="str">
            <v>PETREL II</v>
          </cell>
          <cell r="D9896" t="str">
            <v>ZS-40589-BM</v>
          </cell>
          <cell r="E9896" t="str">
            <v>GUZMAN AMAYO CESAR</v>
          </cell>
          <cell r="F9896" t="str">
            <v>ARTESANAL</v>
          </cell>
        </row>
        <row r="9897">
          <cell r="B9897">
            <v>40590</v>
          </cell>
          <cell r="C9897" t="str">
            <v>PETREL III</v>
          </cell>
          <cell r="D9897" t="str">
            <v>ZS-40590-BM</v>
          </cell>
          <cell r="E9897" t="str">
            <v>GUZMAN AMAYO CESAR</v>
          </cell>
          <cell r="F9897" t="str">
            <v>ARTESANAL</v>
          </cell>
        </row>
        <row r="9898">
          <cell r="B9898">
            <v>40591</v>
          </cell>
          <cell r="C9898" t="str">
            <v>JOSE Y FABIOLA</v>
          </cell>
          <cell r="D9898" t="str">
            <v>SY-40591-BM</v>
          </cell>
          <cell r="E9898" t="str">
            <v>CABALLERO SIPIRAN SANDRA ELVIA ;LEON GUTIERREZ FRANCISCO</v>
          </cell>
          <cell r="F9898" t="str">
            <v>DECRETO LEGISLATIVO Nº1273</v>
          </cell>
        </row>
        <row r="9899">
          <cell r="B9899">
            <v>40594</v>
          </cell>
          <cell r="C9899" t="str">
            <v>YORLIANA YISARY</v>
          </cell>
          <cell r="D9899" t="str">
            <v>TA-40594-BM</v>
          </cell>
          <cell r="E9899" t="str">
            <v>CRUZ FERNANDEZ BETTY MARLENY ;QUITO YLARIO PAULO CESAR</v>
          </cell>
          <cell r="F9899" t="str">
            <v>ARTESANAL</v>
          </cell>
        </row>
        <row r="9900">
          <cell r="B9900">
            <v>40596</v>
          </cell>
          <cell r="C9900" t="str">
            <v>DAYANA</v>
          </cell>
          <cell r="D9900" t="str">
            <v>CO-40596-BM</v>
          </cell>
          <cell r="E9900" t="str">
            <v>GOMERO CUBA VILMA ROCIO</v>
          </cell>
          <cell r="F9900" t="str">
            <v>DECRETO LEGISLATIVO Nº1273</v>
          </cell>
        </row>
        <row r="9901">
          <cell r="B9901">
            <v>40604</v>
          </cell>
          <cell r="C9901" t="str">
            <v>JEHOVA JIRET II</v>
          </cell>
          <cell r="D9901" t="str">
            <v>CO-40604-BM</v>
          </cell>
          <cell r="E9901" t="str">
            <v>HUIDOBRO PALOMINO MARJORIE CONSUELO</v>
          </cell>
          <cell r="F9901" t="str">
            <v>DECRETO LEGISLATIVO Nº1273</v>
          </cell>
        </row>
        <row r="9902">
          <cell r="B9902">
            <v>40606</v>
          </cell>
          <cell r="C9902" t="str">
            <v>CRUZ DE MOTUPE II</v>
          </cell>
          <cell r="D9902" t="str">
            <v>CO-40606-BM</v>
          </cell>
          <cell r="E9902" t="str">
            <v>MECHAN GONZALES JUAN MANUEL</v>
          </cell>
          <cell r="F9902" t="str">
            <v>DECRETO LEGISLATIVO Nº1273</v>
          </cell>
        </row>
        <row r="9903">
          <cell r="B9903">
            <v>40608</v>
          </cell>
          <cell r="C9903" t="str">
            <v>MI GERYMAR</v>
          </cell>
          <cell r="D9903" t="str">
            <v>SY-40608-BM</v>
          </cell>
          <cell r="E9903" t="str">
            <v>MORGADO VILCHEZ CARLOS WILLIAM</v>
          </cell>
          <cell r="F9903" t="str">
            <v>DECRETO LEGISLATIVO Nº1273</v>
          </cell>
        </row>
        <row r="9904">
          <cell r="B9904">
            <v>40611</v>
          </cell>
          <cell r="C9904" t="str">
            <v>RUBI</v>
          </cell>
          <cell r="D9904" t="str">
            <v>CO-40611-BM</v>
          </cell>
          <cell r="E9904" t="str">
            <v>GARCIA GARCIA MARIA RUBY</v>
          </cell>
          <cell r="F9904" t="str">
            <v>DECRETO LEGISLATIVO Nº1273</v>
          </cell>
        </row>
        <row r="9905">
          <cell r="B9905">
            <v>40615</v>
          </cell>
          <cell r="C9905" t="str">
            <v>SOLUCO II</v>
          </cell>
          <cell r="D9905" t="str">
            <v>CO-40615-BM</v>
          </cell>
          <cell r="E9905" t="str">
            <v>ELIAS SOLUCO ABRAHAM</v>
          </cell>
          <cell r="F9905" t="str">
            <v>DECRETO LEGISLATIVO Nº1273</v>
          </cell>
        </row>
        <row r="9906">
          <cell r="B9906">
            <v>40621</v>
          </cell>
          <cell r="C9906" t="str">
            <v>JORDAN I</v>
          </cell>
          <cell r="D9906" t="str">
            <v>ZS-40621-BM</v>
          </cell>
          <cell r="E9906" t="str">
            <v>SOSA GARCIA BEBLY JOHN</v>
          </cell>
          <cell r="F9906" t="str">
            <v>ARTESANAL</v>
          </cell>
        </row>
        <row r="9907">
          <cell r="B9907">
            <v>40622</v>
          </cell>
          <cell r="C9907" t="str">
            <v>JODAN II</v>
          </cell>
          <cell r="D9907" t="str">
            <v>ZS-40622-BM</v>
          </cell>
          <cell r="E9907" t="str">
            <v>SOSA GARCIA BEBLY JOHN</v>
          </cell>
          <cell r="F9907" t="str">
            <v>ARTESANAL</v>
          </cell>
        </row>
        <row r="9908">
          <cell r="B9908">
            <v>40623</v>
          </cell>
          <cell r="C9908" t="str">
            <v>AYUDAME SR DE LUREN</v>
          </cell>
          <cell r="D9908" t="str">
            <v>CE-40623-CM</v>
          </cell>
          <cell r="E9908" t="str">
            <v>ESPINO CORZO JOVITA LUISA</v>
          </cell>
          <cell r="F9908" t="str">
            <v>ARTESANAL</v>
          </cell>
        </row>
        <row r="9909">
          <cell r="B9909">
            <v>40624</v>
          </cell>
          <cell r="C9909" t="str">
            <v>JORDAN III</v>
          </cell>
          <cell r="D9909" t="str">
            <v>ZS-40624-BM</v>
          </cell>
          <cell r="E9909" t="str">
            <v>SOSA GARCIA BEBLY JOHN</v>
          </cell>
          <cell r="F9909" t="str">
            <v>DECRETO LEGISLATIVO Nº1273</v>
          </cell>
        </row>
        <row r="9910">
          <cell r="B9910">
            <v>40625</v>
          </cell>
          <cell r="C9910" t="str">
            <v>SOFIA I</v>
          </cell>
          <cell r="D9910" t="str">
            <v>ZS-40625-BM</v>
          </cell>
          <cell r="E9910" t="str">
            <v>GUEVARA SANCHEZ VICTOR MANUEL</v>
          </cell>
          <cell r="F9910" t="str">
            <v>ARTESANAL</v>
          </cell>
        </row>
        <row r="9911">
          <cell r="B9911">
            <v>40626</v>
          </cell>
          <cell r="C9911" t="str">
            <v>SOFIA II</v>
          </cell>
          <cell r="D9911" t="str">
            <v>ZS-40626-BM</v>
          </cell>
          <cell r="E9911" t="str">
            <v>GUEVARA SANCHEZ VICTOR MANUEL</v>
          </cell>
          <cell r="F9911" t="str">
            <v>ARTESANAL</v>
          </cell>
        </row>
        <row r="9912">
          <cell r="B9912">
            <v>40628</v>
          </cell>
          <cell r="C9912" t="str">
            <v>COQUICHO I</v>
          </cell>
          <cell r="D9912" t="str">
            <v>ZS-40628-BM</v>
          </cell>
          <cell r="E9912" t="str">
            <v>SISNIEGAS DIAZ JORGE EDUARDO</v>
          </cell>
          <cell r="F9912" t="str">
            <v>ARTESANAL</v>
          </cell>
        </row>
        <row r="9913">
          <cell r="B9913">
            <v>40629</v>
          </cell>
          <cell r="C9913" t="str">
            <v>COQUICHO II</v>
          </cell>
          <cell r="D9913" t="str">
            <v>ZS-40629-BM</v>
          </cell>
          <cell r="E9913" t="str">
            <v>SISNIEGAS DIAZ JORGE EDUARDO</v>
          </cell>
          <cell r="F9913" t="str">
            <v>ARTESANAL</v>
          </cell>
        </row>
        <row r="9914">
          <cell r="B9914">
            <v>40631</v>
          </cell>
          <cell r="C9914" t="str">
            <v>SIEMPRE HALCON II</v>
          </cell>
          <cell r="D9914" t="str">
            <v>ZS-40631-CM</v>
          </cell>
          <cell r="E9914" t="str">
            <v>GARCIA CASTRO EDUERS</v>
          </cell>
          <cell r="F9914" t="str">
            <v>ARTESANAL</v>
          </cell>
        </row>
        <row r="9915">
          <cell r="B9915">
            <v>40634</v>
          </cell>
          <cell r="C9915" t="str">
            <v>W G 3</v>
          </cell>
          <cell r="D9915" t="str">
            <v>CE-40634-CM</v>
          </cell>
          <cell r="E9915" t="str">
            <v>GRANDA ZAPATA ROXANNA NATHALY CECILIA</v>
          </cell>
          <cell r="F9915" t="str">
            <v>ARTESANAL</v>
          </cell>
        </row>
        <row r="9916">
          <cell r="B9916">
            <v>40656</v>
          </cell>
          <cell r="C9916" t="str">
            <v>ALEMER</v>
          </cell>
          <cell r="D9916" t="str">
            <v>PL-40656-CM</v>
          </cell>
          <cell r="E9916" t="str">
            <v>EFFIO SUCLUPE JOSUE ANTONIO</v>
          </cell>
          <cell r="F9916" t="str">
            <v>ARTESANAL</v>
          </cell>
        </row>
        <row r="9917">
          <cell r="B9917">
            <v>40657</v>
          </cell>
          <cell r="C9917" t="str">
            <v>DON MARIANO II</v>
          </cell>
          <cell r="D9917" t="str">
            <v>PL-40657-CM</v>
          </cell>
          <cell r="E9917" t="str">
            <v>ALVAREZ FIESTAS MARTIN FRANCISCO</v>
          </cell>
          <cell r="F9917" t="str">
            <v>DS. 006-2016-PRODUCE</v>
          </cell>
        </row>
        <row r="9918">
          <cell r="B9918">
            <v>40662</v>
          </cell>
          <cell r="C9918" t="str">
            <v>MI JHONATAN</v>
          </cell>
          <cell r="D9918" t="str">
            <v>PL-40662-CM</v>
          </cell>
          <cell r="E9918" t="str">
            <v>CHAFLOQUE CUSTODIO JUAN CARLOS ;FIESTAS FIESTAS VICTORIA</v>
          </cell>
          <cell r="F9918" t="str">
            <v>ARTESANAL</v>
          </cell>
        </row>
        <row r="9919">
          <cell r="B9919">
            <v>40664</v>
          </cell>
          <cell r="C9919" t="str">
            <v>MI AGUSTINA II</v>
          </cell>
          <cell r="D9919" t="str">
            <v>PL-40664-BM</v>
          </cell>
          <cell r="E9919" t="str">
            <v>FIESTAS GALAN MANUEL HUMBERTO</v>
          </cell>
          <cell r="F9919" t="str">
            <v>ARTESANAL</v>
          </cell>
        </row>
        <row r="9920">
          <cell r="B9920">
            <v>40666</v>
          </cell>
          <cell r="C9920" t="str">
            <v>DIOS ES MI ESPERANZA N° 3</v>
          </cell>
          <cell r="D9920" t="str">
            <v>PT-40666-CM</v>
          </cell>
          <cell r="E9920" t="str">
            <v>PURIZACA DE SANCHEZ SANTOS VICTORIA ;SANCHEZ PUESCAS MARCOS</v>
          </cell>
          <cell r="F9920" t="str">
            <v>ARTESANAL</v>
          </cell>
        </row>
        <row r="9921">
          <cell r="B9921">
            <v>40676</v>
          </cell>
          <cell r="C9921" t="str">
            <v>JESUCRISTO EL VICTORIOSO</v>
          </cell>
          <cell r="D9921" t="str">
            <v>ZS-40676-CM</v>
          </cell>
          <cell r="E9921" t="str">
            <v>FIESTAS FIESTAS SANTOS SEBASTIAN</v>
          </cell>
          <cell r="F9921" t="str">
            <v>ARTESANAL</v>
          </cell>
        </row>
        <row r="9922">
          <cell r="B9922">
            <v>40678</v>
          </cell>
          <cell r="C9922" t="str">
            <v>MI DIOS DE ISRAEL II</v>
          </cell>
          <cell r="D9922" t="str">
            <v>PT-40678-CM</v>
          </cell>
          <cell r="E9922" t="str">
            <v>TEQUE FIESTAS ABRAHAM ;TEQUE LLENQUE GENARO ABRHAM ;TEQUE LLENQUE JOSE ENRIQUE</v>
          </cell>
          <cell r="F9922" t="str">
            <v>ARTESANAL</v>
          </cell>
        </row>
        <row r="9923">
          <cell r="B9923">
            <v>40718</v>
          </cell>
          <cell r="C9923" t="str">
            <v>MI PETITA</v>
          </cell>
          <cell r="D9923" t="str">
            <v>PL-40718-BM</v>
          </cell>
          <cell r="E9923" t="str">
            <v>CURO LARA FELIPE ;CURO LARA JOSE ANTONIO ;CURO LARA OSCAR ;CURO LARA PEDRO ;CURO LARA TEODORO WALTER</v>
          </cell>
          <cell r="F9923" t="str">
            <v>ARTESANAL</v>
          </cell>
        </row>
        <row r="9924">
          <cell r="B9924">
            <v>40719</v>
          </cell>
          <cell r="C9924" t="str">
            <v>SANTA ELVIRA 2</v>
          </cell>
          <cell r="D9924" t="str">
            <v>PL-40719-CM</v>
          </cell>
          <cell r="E9924" t="str">
            <v>PESQUERA NEGOCIOS GB S.A.C</v>
          </cell>
          <cell r="F9924" t="str">
            <v>LEY Nº26920</v>
          </cell>
        </row>
        <row r="9925">
          <cell r="B9925">
            <v>40720</v>
          </cell>
          <cell r="C9925" t="str">
            <v>MI FELICITA</v>
          </cell>
          <cell r="D9925" t="str">
            <v>PL-40720-BM</v>
          </cell>
          <cell r="E9925" t="str">
            <v>GALAN BANCES AURELIANO ;MARTINEZ SILVA FELICITA</v>
          </cell>
          <cell r="F9925" t="str">
            <v>ARTESANAL</v>
          </cell>
        </row>
        <row r="9926">
          <cell r="B9926">
            <v>40771</v>
          </cell>
          <cell r="C9926" t="str">
            <v>DON ADRIANO</v>
          </cell>
          <cell r="D9926" t="str">
            <v>PL-40771-CM</v>
          </cell>
          <cell r="E9926" t="str">
            <v>RAMIREZ CHUNGA CARLOS ALFREDO ;RAMIREZ CHUNGA JUNIOR OMAR ;RAMIREZ CHUNGA WALTER O</v>
          </cell>
          <cell r="F9926" t="str">
            <v>ARTESANAL</v>
          </cell>
        </row>
        <row r="9927">
          <cell r="B9927">
            <v>40780</v>
          </cell>
          <cell r="C9927" t="str">
            <v>ABRIL ARIANA</v>
          </cell>
          <cell r="D9927" t="str">
            <v>TA-40780-BM</v>
          </cell>
          <cell r="E9927" t="str">
            <v>CHUNGA ANTON PETRONILA ;GALAN LARA JULIO ARMANDO</v>
          </cell>
          <cell r="F9927" t="str">
            <v>ARTESANAL</v>
          </cell>
        </row>
        <row r="9928">
          <cell r="B9928">
            <v>40783</v>
          </cell>
          <cell r="C9928" t="str">
            <v>FATIMA</v>
          </cell>
          <cell r="D9928" t="str">
            <v>PL-40783-BM</v>
          </cell>
          <cell r="E9928" t="str">
            <v>CHUNGA GALAN MARCIAL ;CHUNGA GALAN OSCAR RAUL</v>
          </cell>
          <cell r="F9928" t="str">
            <v>ARTESANAL</v>
          </cell>
        </row>
        <row r="9929">
          <cell r="B9929">
            <v>40784</v>
          </cell>
          <cell r="C9929" t="str">
            <v>MI TOMASITA</v>
          </cell>
          <cell r="D9929" t="str">
            <v>PL-40784-CM</v>
          </cell>
          <cell r="E9929" t="str">
            <v>RAMON VIDAURRE JOSE ANDRES ;RAMON VIDAURRE LUIS ALBERTO</v>
          </cell>
          <cell r="F9929" t="str">
            <v>ARTESANAL</v>
          </cell>
        </row>
        <row r="9930">
          <cell r="B9930">
            <v>40787</v>
          </cell>
          <cell r="C9930" t="str">
            <v>WG 1</v>
          </cell>
          <cell r="D9930" t="str">
            <v>CE-40787-CM</v>
          </cell>
          <cell r="E9930" t="str">
            <v>GRANDA ZAPATA ROXANNA NATHALY CECILIA</v>
          </cell>
          <cell r="F9930" t="str">
            <v>ARTESANAL</v>
          </cell>
        </row>
        <row r="9931">
          <cell r="B9931">
            <v>40788</v>
          </cell>
          <cell r="C9931" t="str">
            <v>WG</v>
          </cell>
          <cell r="D9931" t="str">
            <v>CE-40788-CM</v>
          </cell>
          <cell r="E9931" t="str">
            <v>GRANDA ZAPATA ROXANNA NATHALY CECILIA</v>
          </cell>
          <cell r="F9931" t="str">
            <v>ARTESANAL</v>
          </cell>
        </row>
        <row r="9932">
          <cell r="B9932">
            <v>40789</v>
          </cell>
          <cell r="C9932" t="str">
            <v>EL PROFETA DE DIOS</v>
          </cell>
          <cell r="D9932" t="str">
            <v>CE-40789-CM</v>
          </cell>
          <cell r="E9932" t="str">
            <v>ALVARADO ALAYO TEODORO EDILBERTO</v>
          </cell>
          <cell r="F9932" t="str">
            <v>ARTESANAL</v>
          </cell>
        </row>
        <row r="9933">
          <cell r="B9933">
            <v>40791</v>
          </cell>
          <cell r="C9933" t="str">
            <v>DON MARCIANO</v>
          </cell>
          <cell r="D9933" t="str">
            <v>PT-40791-CM</v>
          </cell>
          <cell r="E9933" t="str">
            <v>FIESTAS ALVAREZ DANTON ALEXANDER</v>
          </cell>
          <cell r="F9933" t="str">
            <v>DS. 006-2016-PRODUCE</v>
          </cell>
        </row>
        <row r="9934">
          <cell r="B9934">
            <v>40800</v>
          </cell>
          <cell r="C9934" t="str">
            <v>ALVARO GREGORIO</v>
          </cell>
          <cell r="D9934" t="str">
            <v>PL-40800-BM</v>
          </cell>
          <cell r="E9934" t="str">
            <v>GALAN CURO JOSE ANGEL ;GALAN CURO LEONOR</v>
          </cell>
          <cell r="F9934" t="str">
            <v>ARTESANAL</v>
          </cell>
        </row>
        <row r="9935">
          <cell r="B9935">
            <v>40802</v>
          </cell>
          <cell r="C9935" t="str">
            <v>AHIXA &amp; ALEXIS</v>
          </cell>
          <cell r="D9935" t="str">
            <v>IO-40802-BM</v>
          </cell>
          <cell r="E9935" t="str">
            <v>MENDEZ BRAVO EDUAR GENARO</v>
          </cell>
          <cell r="F9935" t="str">
            <v>ARTESANAL</v>
          </cell>
        </row>
        <row r="9936">
          <cell r="B9936">
            <v>40809</v>
          </cell>
          <cell r="C9936" t="str">
            <v>DIOS ME GUIARA II</v>
          </cell>
          <cell r="D9936" t="str">
            <v>PT-40809-BM</v>
          </cell>
          <cell r="E9936" t="str">
            <v>QUEREVALU PAZOS DOMINGO</v>
          </cell>
          <cell r="F9936" t="str">
            <v>ARTESANAL</v>
          </cell>
        </row>
        <row r="9937">
          <cell r="B9937">
            <v>40810</v>
          </cell>
          <cell r="C9937" t="str">
            <v>JUAN PASTOR II</v>
          </cell>
          <cell r="D9937" t="str">
            <v>PT-40810-CM</v>
          </cell>
          <cell r="E9937" t="str">
            <v>CHUNGA CHUNGA DIONISIO</v>
          </cell>
          <cell r="F9937" t="str">
            <v>DS. 006-2016-PRODUCE</v>
          </cell>
        </row>
        <row r="9938">
          <cell r="B9938">
            <v>40813</v>
          </cell>
          <cell r="C9938" t="str">
            <v>MI FABRIZZIO</v>
          </cell>
          <cell r="D9938" t="str">
            <v>CO-40813-CM</v>
          </cell>
          <cell r="E9938" t="str">
            <v>PAZ CARBAJAL NILS EILEEN</v>
          </cell>
          <cell r="F9938" t="str">
            <v>ARTESANAL</v>
          </cell>
        </row>
        <row r="9939">
          <cell r="B9939">
            <v>41814</v>
          </cell>
          <cell r="C9939" t="str">
            <v>MI ADRIAN</v>
          </cell>
          <cell r="D9939" t="str">
            <v>CO-41814-BM</v>
          </cell>
          <cell r="E9939" t="str">
            <v>PAZ CARBAJAL MARCELA MILAGROS</v>
          </cell>
          <cell r="F9939" t="str">
            <v>ARTESANAL</v>
          </cell>
        </row>
        <row r="9940">
          <cell r="B9940">
            <v>40820</v>
          </cell>
          <cell r="C9940" t="str">
            <v>PRODUCTORA</v>
          </cell>
          <cell r="D9940" t="str">
            <v>TA-40820-CM</v>
          </cell>
          <cell r="E9940" t="str">
            <v>ROSADO COBE?S JUAN JOSE</v>
          </cell>
          <cell r="F9940" t="str">
            <v>ARTESANAL</v>
          </cell>
        </row>
        <row r="9941">
          <cell r="B9941">
            <v>40827</v>
          </cell>
          <cell r="C9941" t="str">
            <v>GUIAME DIOS MIO</v>
          </cell>
          <cell r="D9941" t="str">
            <v>PT-40827-BM</v>
          </cell>
          <cell r="E9941" t="str">
            <v>QUEREVALU PAZOS PEDRO PABLO</v>
          </cell>
          <cell r="F9941" t="str">
            <v>ARTESANAL</v>
          </cell>
        </row>
        <row r="9942">
          <cell r="B9942">
            <v>40829</v>
          </cell>
          <cell r="C9942" t="str">
            <v>ENMANUEL I</v>
          </cell>
          <cell r="D9942" t="str">
            <v>PT-40829-CM</v>
          </cell>
          <cell r="E9942" t="str">
            <v>QUEREVALU QUEREVALU JOSE MANUEL</v>
          </cell>
          <cell r="F9942" t="str">
            <v>ARTESANAL</v>
          </cell>
        </row>
        <row r="9943">
          <cell r="B9943">
            <v>40838</v>
          </cell>
          <cell r="C9943" t="str">
            <v>LOS CHUARAS 2</v>
          </cell>
          <cell r="D9943" t="str">
            <v>TA-40838-BM</v>
          </cell>
          <cell r="E9943" t="str">
            <v>GARCIA LLONTOP NARCISO</v>
          </cell>
          <cell r="F9943" t="str">
            <v>ARTESANAL</v>
          </cell>
        </row>
        <row r="9944">
          <cell r="B9944">
            <v>40856</v>
          </cell>
          <cell r="C9944" t="str">
            <v>TRIPITA II</v>
          </cell>
          <cell r="D9944" t="str">
            <v>CO-40856-BM</v>
          </cell>
          <cell r="E9944" t="str">
            <v>PE? CONTRERAS HERNAN ALBERTO</v>
          </cell>
          <cell r="F9944" t="str">
            <v>DECRETO LEGISLATIVO Nº1273</v>
          </cell>
        </row>
        <row r="9945">
          <cell r="B9945">
            <v>40870</v>
          </cell>
          <cell r="C9945" t="str">
            <v>DO? MECHE</v>
          </cell>
          <cell r="D9945" t="str">
            <v>PT-40870-CM</v>
          </cell>
          <cell r="E9945" t="str">
            <v>IPANAQUE PAZO ROGGER</v>
          </cell>
          <cell r="F9945" t="str">
            <v>ARTESANAL</v>
          </cell>
        </row>
        <row r="9946">
          <cell r="B9946">
            <v>40878</v>
          </cell>
          <cell r="C9946" t="str">
            <v>MARANATHA</v>
          </cell>
          <cell r="D9946" t="str">
            <v>PL-40878-CM</v>
          </cell>
          <cell r="E9946" t="str">
            <v>PACHERRES EFFIO LUISA</v>
          </cell>
          <cell r="F9946" t="str">
            <v>ARTESANAL</v>
          </cell>
        </row>
        <row r="9947">
          <cell r="B9947">
            <v>40879</v>
          </cell>
          <cell r="C9947" t="str">
            <v>SINAI</v>
          </cell>
          <cell r="D9947" t="str">
            <v>PT-40879-CM</v>
          </cell>
          <cell r="E9947" t="str">
            <v>FIESTAS PAIBA SANTOS</v>
          </cell>
          <cell r="F9947" t="str">
            <v>DS. 006-2016-PRODUCE</v>
          </cell>
        </row>
        <row r="9948">
          <cell r="B9948">
            <v>40880</v>
          </cell>
          <cell r="C9948" t="str">
            <v>MI MAXIMINA</v>
          </cell>
          <cell r="D9948" t="str">
            <v>PL-40880-PM</v>
          </cell>
          <cell r="E9948" t="str">
            <v>INVERSIONES WALTER HERNAN S.A.C</v>
          </cell>
          <cell r="F9948" t="str">
            <v>LEY Nº26920</v>
          </cell>
        </row>
        <row r="9949">
          <cell r="B9949">
            <v>40882</v>
          </cell>
          <cell r="C9949" t="str">
            <v>DANIEL 1</v>
          </cell>
          <cell r="D9949" t="str">
            <v>CE-40882-CM</v>
          </cell>
          <cell r="E9949" t="str">
            <v>SANDOVAL SANDOVAL JOSE REYNALDO</v>
          </cell>
          <cell r="F9949" t="str">
            <v>ARTESANAL</v>
          </cell>
        </row>
        <row r="9950">
          <cell r="B9950">
            <v>40883</v>
          </cell>
          <cell r="C9950" t="str">
            <v>DANIEL 2</v>
          </cell>
          <cell r="D9950" t="str">
            <v>CE-40883-CM</v>
          </cell>
          <cell r="E9950" t="str">
            <v>SANDOVAL SANDOVAL JOSE REYNALDO</v>
          </cell>
          <cell r="F9950" t="str">
            <v>ARTESANAL</v>
          </cell>
        </row>
        <row r="9951">
          <cell r="B9951">
            <v>40884</v>
          </cell>
          <cell r="C9951" t="str">
            <v>DANIEL</v>
          </cell>
          <cell r="D9951" t="str">
            <v>CE-40884-CM</v>
          </cell>
          <cell r="E9951" t="str">
            <v>SANDOVAL SANDOVAL JOSE REYNALDO</v>
          </cell>
          <cell r="F9951" t="str">
            <v>ARTESANAL</v>
          </cell>
        </row>
        <row r="9952">
          <cell r="B9952">
            <v>40890</v>
          </cell>
          <cell r="C9952" t="str">
            <v>DANIEL III</v>
          </cell>
          <cell r="D9952" t="str">
            <v>CE-40890-CM</v>
          </cell>
          <cell r="E9952" t="str">
            <v>SANDOVAL SANDOVAL JOSE REYNALDO</v>
          </cell>
          <cell r="F9952" t="str">
            <v>ARTESANAL</v>
          </cell>
        </row>
        <row r="9953">
          <cell r="B9953">
            <v>40894</v>
          </cell>
          <cell r="C9953" t="str">
            <v>RODRIGO 7</v>
          </cell>
          <cell r="D9953" t="str">
            <v>SY-40894-CM</v>
          </cell>
          <cell r="E9953" t="str">
            <v>CARDENAS NUNJA JOSE WILLY</v>
          </cell>
          <cell r="F9953" t="str">
            <v>ARTESANAL</v>
          </cell>
        </row>
        <row r="9954">
          <cell r="B9954">
            <v>40897</v>
          </cell>
          <cell r="C9954" t="str">
            <v>BLANCA EUGENIA II</v>
          </cell>
          <cell r="D9954" t="str">
            <v>TA-40897-BM</v>
          </cell>
          <cell r="E9954" t="str">
            <v>ABANTO NORIEGA CESAR ALBERTO</v>
          </cell>
          <cell r="F9954" t="str">
            <v>ARTESANAL</v>
          </cell>
        </row>
        <row r="9955">
          <cell r="B9955">
            <v>40903</v>
          </cell>
          <cell r="C9955" t="str">
            <v>DO? FELICITA</v>
          </cell>
          <cell r="D9955" t="str">
            <v>CE-40903-CM</v>
          </cell>
          <cell r="E9955" t="str">
            <v>PESQUERA FELICITA E.I.R.L.</v>
          </cell>
          <cell r="F9955" t="str">
            <v>ARTESANAL</v>
          </cell>
        </row>
        <row r="9956">
          <cell r="B9956">
            <v>40904</v>
          </cell>
          <cell r="C9956" t="str">
            <v>DO? NELLY</v>
          </cell>
          <cell r="D9956" t="str">
            <v>CE-40904-CM</v>
          </cell>
          <cell r="E9956" t="str">
            <v>INVERSIONES PESQUERAS NELLY E.I.R.L.</v>
          </cell>
          <cell r="F9956" t="str">
            <v>ARTESANAL</v>
          </cell>
        </row>
        <row r="9957">
          <cell r="B9957">
            <v>40923</v>
          </cell>
          <cell r="C9957" t="str">
            <v>FRANCISCO MIGUEL</v>
          </cell>
          <cell r="D9957" t="str">
            <v>PT-40923-BM</v>
          </cell>
          <cell r="E9957" t="str">
            <v>ABARCA SANCHEZ JUAN FRANCISCO ;ABARCA SANCHEZ MARIA MERCEDES</v>
          </cell>
          <cell r="F9957" t="str">
            <v>ARTESANAL</v>
          </cell>
        </row>
        <row r="9958">
          <cell r="B9958">
            <v>40928</v>
          </cell>
          <cell r="C9958" t="str">
            <v>BENDICION DE DIOS</v>
          </cell>
          <cell r="D9958" t="str">
            <v>ZS-40928-CM</v>
          </cell>
          <cell r="E9958" t="str">
            <v>JACINTO PERICHE ANGEL EDGARDO ;JACINTO PERICHE JESUS MANUEL</v>
          </cell>
          <cell r="F9958" t="str">
            <v>ARTESANAL</v>
          </cell>
        </row>
        <row r="9959">
          <cell r="B9959">
            <v>40930</v>
          </cell>
          <cell r="C9959" t="str">
            <v>JESUS DE NAZARETH</v>
          </cell>
          <cell r="D9959" t="str">
            <v>ZS-40930-BM</v>
          </cell>
          <cell r="E9959" t="str">
            <v>ESTRADA MARTINEZ HERMOGENES</v>
          </cell>
          <cell r="F9959" t="str">
            <v>ARTESANAL</v>
          </cell>
        </row>
        <row r="9960">
          <cell r="B9960">
            <v>40931</v>
          </cell>
          <cell r="C9960" t="str">
            <v>MAGIA 6</v>
          </cell>
          <cell r="D9960" t="str">
            <v>PT-40931-CM</v>
          </cell>
          <cell r="E9960" t="str">
            <v>PESQUERA ARTESANAL OMEGA S.A.C.</v>
          </cell>
          <cell r="F9960" t="str">
            <v>ARTESANAL</v>
          </cell>
        </row>
        <row r="9961">
          <cell r="B9961">
            <v>40932</v>
          </cell>
          <cell r="C9961" t="str">
            <v>MAGIA 5</v>
          </cell>
          <cell r="D9961" t="str">
            <v>PT-40932-CM</v>
          </cell>
          <cell r="E9961" t="str">
            <v>PESQUERA ARTESANAL ALFA S.A.C.</v>
          </cell>
          <cell r="F9961" t="str">
            <v>ARTESANAL</v>
          </cell>
        </row>
        <row r="9962">
          <cell r="B9962">
            <v>40933</v>
          </cell>
          <cell r="C9962" t="str">
            <v>WILSON RAUL</v>
          </cell>
          <cell r="D9962" t="str">
            <v>IO-40933-BM</v>
          </cell>
          <cell r="E9962" t="str">
            <v>GOMEZ QUENAYA ANASTACIO</v>
          </cell>
          <cell r="F9962" t="str">
            <v>ARTESANAL</v>
          </cell>
        </row>
        <row r="9963">
          <cell r="B9963">
            <v>40934</v>
          </cell>
          <cell r="C9963" t="str">
            <v>ROXANA II</v>
          </cell>
          <cell r="D9963" t="str">
            <v>IO-40934-BM</v>
          </cell>
          <cell r="E9963" t="str">
            <v>CANCHACO TICONA ELSA ;COLQUE CHAPARRO ALEJANDRO</v>
          </cell>
          <cell r="F9963" t="str">
            <v>ARTESANAL</v>
          </cell>
        </row>
        <row r="9964">
          <cell r="B9964">
            <v>40935</v>
          </cell>
          <cell r="C9964" t="str">
            <v>MAGIA 7</v>
          </cell>
          <cell r="D9964" t="str">
            <v>PT-40935-CM</v>
          </cell>
          <cell r="E9964" t="str">
            <v>PESQUERA ARTESANAL OMEGA S.A.C.</v>
          </cell>
          <cell r="F9964" t="str">
            <v>ARTESANAL</v>
          </cell>
        </row>
        <row r="9965">
          <cell r="B9965">
            <v>40936</v>
          </cell>
          <cell r="C9965" t="str">
            <v>ANGELO G.F.</v>
          </cell>
          <cell r="D9965" t="str">
            <v>IO-40936-BM</v>
          </cell>
          <cell r="E9965" t="str">
            <v>FLORES MOYA JIMMY CARLOS</v>
          </cell>
          <cell r="F9965" t="str">
            <v>ARTESANAL</v>
          </cell>
        </row>
        <row r="9966">
          <cell r="B9966">
            <v>40937</v>
          </cell>
          <cell r="C9966" t="str">
            <v>MAGIA 8</v>
          </cell>
          <cell r="D9966" t="str">
            <v>PT-40937-CM</v>
          </cell>
          <cell r="E9966" t="str">
            <v>PESQUERA ARTESANAL OMEGA S.A.C.</v>
          </cell>
          <cell r="F9966" t="str">
            <v>ARTESANAL</v>
          </cell>
        </row>
        <row r="9967">
          <cell r="B9967">
            <v>40938</v>
          </cell>
          <cell r="C9967" t="str">
            <v>CATY 3</v>
          </cell>
          <cell r="D9967" t="str">
            <v>PT-40938-CM</v>
          </cell>
          <cell r="E9967" t="str">
            <v>PESCA Y TRANSPORTE S.A.C.</v>
          </cell>
          <cell r="F9967" t="str">
            <v>ARTESANAL</v>
          </cell>
        </row>
        <row r="9968">
          <cell r="B9968">
            <v>40939</v>
          </cell>
          <cell r="C9968" t="str">
            <v>CATY 8</v>
          </cell>
          <cell r="D9968" t="str">
            <v>PT-40939-CM</v>
          </cell>
          <cell r="E9968" t="str">
            <v>PESCA Y TRANSPORTE S.A.C.</v>
          </cell>
          <cell r="F9968" t="str">
            <v>ARTESANAL</v>
          </cell>
        </row>
        <row r="9969">
          <cell r="B9969">
            <v>40942</v>
          </cell>
          <cell r="C9969" t="str">
            <v>CATY 7</v>
          </cell>
          <cell r="D9969" t="str">
            <v>PT-40942-CM</v>
          </cell>
          <cell r="E9969" t="str">
            <v>PESCA Y TRANSPORTE S.A.C.</v>
          </cell>
          <cell r="F9969" t="str">
            <v>ARTESANAL</v>
          </cell>
        </row>
        <row r="9970">
          <cell r="B9970">
            <v>40944</v>
          </cell>
          <cell r="C9970" t="str">
            <v>CATY 6</v>
          </cell>
          <cell r="D9970" t="str">
            <v>PT-40944-CM</v>
          </cell>
          <cell r="E9970" t="str">
            <v>PESCA Y TRANSPORTE S.A.C.</v>
          </cell>
          <cell r="F9970" t="str">
            <v>ARTESANAL</v>
          </cell>
        </row>
        <row r="9971">
          <cell r="B9971">
            <v>40946</v>
          </cell>
          <cell r="C9971" t="str">
            <v>CATY 5</v>
          </cell>
          <cell r="D9971" t="str">
            <v>PT-40946-CM</v>
          </cell>
          <cell r="E9971" t="str">
            <v>PESCA Y TRANSPORTE S.A.C.</v>
          </cell>
          <cell r="F9971" t="str">
            <v>ARTESANAL</v>
          </cell>
        </row>
        <row r="9972">
          <cell r="B9972">
            <v>40947</v>
          </cell>
          <cell r="C9972" t="str">
            <v>CATY 4</v>
          </cell>
          <cell r="D9972" t="str">
            <v>PT-40947-CM</v>
          </cell>
          <cell r="E9972" t="str">
            <v>PESCA Y TRANSPORTE S.A.C.</v>
          </cell>
          <cell r="F9972" t="str">
            <v>ARTESANAL</v>
          </cell>
        </row>
        <row r="9973">
          <cell r="B9973">
            <v>40948</v>
          </cell>
          <cell r="C9973" t="str">
            <v>CATY 1</v>
          </cell>
          <cell r="D9973" t="str">
            <v>PT-40948-CM</v>
          </cell>
          <cell r="E9973" t="str">
            <v>PESCA Y TRANSPORTE S.A.C.</v>
          </cell>
          <cell r="F9973" t="str">
            <v>ARTESANAL</v>
          </cell>
        </row>
        <row r="9974">
          <cell r="B9974">
            <v>40949</v>
          </cell>
          <cell r="C9974" t="str">
            <v>REY ADONAI</v>
          </cell>
          <cell r="D9974" t="str">
            <v>PT-40949-BM</v>
          </cell>
          <cell r="E9974" t="str">
            <v>RUMICHE QUEREVALU SEBASTIAN</v>
          </cell>
          <cell r="F9974" t="str">
            <v>DS. 006-2016-PRODUCE</v>
          </cell>
        </row>
        <row r="9975">
          <cell r="B9975">
            <v>40951</v>
          </cell>
          <cell r="C9975" t="str">
            <v>CATY 2</v>
          </cell>
          <cell r="D9975" t="str">
            <v>PT-40951-CM</v>
          </cell>
          <cell r="E9975" t="str">
            <v>PESCA Y TRANSPORTE S.A.C.</v>
          </cell>
          <cell r="F9975" t="str">
            <v>ARTESANAL</v>
          </cell>
        </row>
        <row r="9976">
          <cell r="B9976">
            <v>40954</v>
          </cell>
          <cell r="C9976" t="str">
            <v>MERCEDITAS IV</v>
          </cell>
          <cell r="D9976" t="str">
            <v>PT-40954-CM</v>
          </cell>
          <cell r="E9976" t="str">
            <v>IPANAQUE PAZO CALIXTO</v>
          </cell>
          <cell r="F9976" t="str">
            <v>ARTESANAL</v>
          </cell>
        </row>
        <row r="9977">
          <cell r="B9977">
            <v>40955</v>
          </cell>
          <cell r="C9977" t="str">
            <v>VICTORIA DE JESUCRISTO</v>
          </cell>
          <cell r="D9977" t="str">
            <v>PT-40955-CM</v>
          </cell>
          <cell r="E9977" t="str">
            <v>PAZO RAMIREZ MIGUEL</v>
          </cell>
          <cell r="F9977" t="str">
            <v>DS. 006-2016-PRODUCE</v>
          </cell>
        </row>
        <row r="9978">
          <cell r="B9978">
            <v>40956</v>
          </cell>
          <cell r="C9978" t="str">
            <v>JESUCRISTO EL GALILEO</v>
          </cell>
          <cell r="D9978" t="str">
            <v>PT-40956-CM</v>
          </cell>
          <cell r="E9978" t="str">
            <v>CHULLY CHUNGA SANTOS SUSANA</v>
          </cell>
          <cell r="F9978" t="str">
            <v>DS. 006-2016-PRODUCE</v>
          </cell>
        </row>
        <row r="9979">
          <cell r="B9979">
            <v>40957</v>
          </cell>
          <cell r="C9979" t="str">
            <v>VICTORIA DE JESUS</v>
          </cell>
          <cell r="D9979" t="str">
            <v>PT-40957-CM</v>
          </cell>
          <cell r="E9979" t="str">
            <v>PAZO PURIZACA ENRIQUE DANIEL</v>
          </cell>
          <cell r="F9979" t="str">
            <v>DS. 006-2016-PRODUCE</v>
          </cell>
        </row>
        <row r="9980">
          <cell r="B9980">
            <v>40958</v>
          </cell>
          <cell r="C9980" t="str">
            <v>MERCEDITAS VI</v>
          </cell>
          <cell r="D9980" t="str">
            <v>PT-40958-CM</v>
          </cell>
          <cell r="E9980" t="str">
            <v>IPANAQUE PAZO CALIXTO</v>
          </cell>
          <cell r="F9980" t="str">
            <v>ARTESANAL</v>
          </cell>
        </row>
        <row r="9981">
          <cell r="B9981">
            <v>40959</v>
          </cell>
          <cell r="C9981" t="str">
            <v>MERCEDITAS VII</v>
          </cell>
          <cell r="D9981" t="str">
            <v>PT-40959-CM</v>
          </cell>
          <cell r="E9981" t="str">
            <v>NI? CHINININ LUZ YOJANY</v>
          </cell>
          <cell r="F9981" t="str">
            <v>ARTESANAL</v>
          </cell>
        </row>
        <row r="9982">
          <cell r="B9982">
            <v>40960</v>
          </cell>
          <cell r="C9982" t="str">
            <v>MERCEDITAS VIII</v>
          </cell>
          <cell r="D9982" t="str">
            <v>PT-40960-CM</v>
          </cell>
          <cell r="E9982" t="str">
            <v>NI? CHINININ LUZ YOJANY</v>
          </cell>
          <cell r="F9982" t="str">
            <v>ARTESANAL</v>
          </cell>
        </row>
        <row r="9983">
          <cell r="B9983">
            <v>40961</v>
          </cell>
          <cell r="C9983" t="str">
            <v>MERCEDITAS IX</v>
          </cell>
          <cell r="D9983" t="str">
            <v>PT-40961-CM</v>
          </cell>
          <cell r="E9983" t="str">
            <v>NI? CHINININ LUZ YOJANY</v>
          </cell>
          <cell r="F9983" t="str">
            <v>ARTESANAL</v>
          </cell>
        </row>
        <row r="9984">
          <cell r="B9984">
            <v>40962</v>
          </cell>
          <cell r="C9984" t="str">
            <v>VENY 6</v>
          </cell>
          <cell r="D9984" t="str">
            <v>PT-40962-CM</v>
          </cell>
          <cell r="E9984" t="str">
            <v>PESCA Y TRANSPORTE S.A.C.</v>
          </cell>
          <cell r="F9984" t="str">
            <v>ARTESANAL</v>
          </cell>
        </row>
        <row r="9985">
          <cell r="B9985">
            <v>40963</v>
          </cell>
          <cell r="C9985" t="str">
            <v>VENY 7</v>
          </cell>
          <cell r="D9985" t="str">
            <v>PT-40963-CM</v>
          </cell>
          <cell r="E9985" t="str">
            <v>PESQUERA ARTESANAL OMEGA S.A.C.</v>
          </cell>
          <cell r="F9985" t="str">
            <v>ARTESANAL</v>
          </cell>
        </row>
        <row r="9986">
          <cell r="B9986">
            <v>40964</v>
          </cell>
          <cell r="C9986" t="str">
            <v>VENY 5</v>
          </cell>
          <cell r="D9986" t="str">
            <v>PT-40964-CM</v>
          </cell>
          <cell r="E9986" t="str">
            <v>PESQUERA ARTESANAL OMEGA S.A.C.</v>
          </cell>
          <cell r="F9986" t="str">
            <v>ARTESANAL</v>
          </cell>
        </row>
        <row r="9987">
          <cell r="B9987">
            <v>40965</v>
          </cell>
          <cell r="C9987" t="str">
            <v>MAGIA 1</v>
          </cell>
          <cell r="D9987" t="str">
            <v>PT-40965-CM</v>
          </cell>
          <cell r="E9987" t="str">
            <v>PESQUERA ARTESANAL ALFA S.A.C.</v>
          </cell>
          <cell r="F9987" t="str">
            <v>ARTESANAL</v>
          </cell>
        </row>
        <row r="9988">
          <cell r="B9988">
            <v>40966</v>
          </cell>
          <cell r="C9988" t="str">
            <v>MAGIA 2</v>
          </cell>
          <cell r="D9988" t="str">
            <v>PT-40966-CM</v>
          </cell>
          <cell r="E9988" t="str">
            <v>PESQUERA ARTESANAL ALFA S.A.C.</v>
          </cell>
          <cell r="F9988" t="str">
            <v>ARTESANAL</v>
          </cell>
        </row>
        <row r="9989">
          <cell r="B9989">
            <v>40967</v>
          </cell>
          <cell r="C9989" t="str">
            <v>MAGIA 3</v>
          </cell>
          <cell r="D9989" t="str">
            <v>PT-40967-CM</v>
          </cell>
          <cell r="E9989" t="str">
            <v>PESQUERA ARTESANAL ALFA S.A.C.</v>
          </cell>
          <cell r="F9989" t="str">
            <v>ARTESANAL</v>
          </cell>
        </row>
        <row r="9990">
          <cell r="B9990">
            <v>40968</v>
          </cell>
          <cell r="C9990" t="str">
            <v>MAGIA 4</v>
          </cell>
          <cell r="D9990" t="str">
            <v>PT-40968-CM</v>
          </cell>
          <cell r="E9990" t="str">
            <v>PESQUERA ARTESANAL ALFA S.A.C.</v>
          </cell>
          <cell r="F9990" t="str">
            <v>ARTESANAL</v>
          </cell>
        </row>
        <row r="9991">
          <cell r="B9991">
            <v>40969</v>
          </cell>
          <cell r="C9991" t="str">
            <v>JUANCITO II</v>
          </cell>
          <cell r="D9991" t="str">
            <v>PT-40969-CM</v>
          </cell>
          <cell r="E9991" t="str">
            <v>PAZO QUEREVALU JOSE LAUREANO</v>
          </cell>
          <cell r="F9991" t="str">
            <v>ARTESANAL</v>
          </cell>
        </row>
        <row r="9992">
          <cell r="B9992">
            <v>40973</v>
          </cell>
          <cell r="C9992" t="str">
            <v>FLOR DE MARIA</v>
          </cell>
          <cell r="D9992" t="str">
            <v>ZS-40973-BM</v>
          </cell>
          <cell r="E9992" t="str">
            <v>FIESTAS ECHE ELMER</v>
          </cell>
          <cell r="F9992" t="str">
            <v>ARTESANAL</v>
          </cell>
        </row>
        <row r="9993">
          <cell r="B9993">
            <v>40974</v>
          </cell>
          <cell r="C9993" t="str">
            <v>FLOR NORTE?</v>
          </cell>
          <cell r="D9993" t="str">
            <v>ZS-40974-CM</v>
          </cell>
          <cell r="E9993" t="str">
            <v>FIESTAS ECHE JUSTO GERMAN ;FIESTAS ECHE MANUEL FERNANDO</v>
          </cell>
          <cell r="F9993" t="str">
            <v>ARTESANAL</v>
          </cell>
        </row>
        <row r="9994">
          <cell r="B9994">
            <v>40981</v>
          </cell>
          <cell r="C9994" t="str">
            <v>REY DAVID</v>
          </cell>
          <cell r="D9994" t="str">
            <v>PL-40981-BM</v>
          </cell>
          <cell r="E9994" t="str">
            <v>GALAN BALDERA CRISTIAN</v>
          </cell>
          <cell r="F9994" t="str">
            <v>ARTESANAL</v>
          </cell>
        </row>
        <row r="9995">
          <cell r="B9995">
            <v>40983</v>
          </cell>
          <cell r="C9995" t="str">
            <v>MI JUAN PATRICIO</v>
          </cell>
          <cell r="D9995" t="str">
            <v>CO-40983-CM</v>
          </cell>
          <cell r="E9995" t="str">
            <v>MARTINEZ ANTON JOSE JORDY</v>
          </cell>
          <cell r="F9995" t="str">
            <v>ARTESANAL</v>
          </cell>
        </row>
        <row r="9996">
          <cell r="B9996">
            <v>40984</v>
          </cell>
          <cell r="C9996" t="str">
            <v>GLORIA DE JEHOVA</v>
          </cell>
          <cell r="D9996" t="str">
            <v>CO-40984-BM</v>
          </cell>
          <cell r="E9996" t="str">
            <v>ZAPATA ROBLES CECILIA ELIZABETH</v>
          </cell>
          <cell r="F9996" t="str">
            <v>ARTESANAL</v>
          </cell>
        </row>
        <row r="9997">
          <cell r="B9997">
            <v>41010</v>
          </cell>
          <cell r="C9997" t="str">
            <v>CARMENCITA</v>
          </cell>
          <cell r="D9997" t="str">
            <v>TA-41010-CM</v>
          </cell>
          <cell r="E9997" t="str">
            <v>FIESTAS ECHE CARMEN MARCELINA</v>
          </cell>
          <cell r="F9997" t="str">
            <v>ARTESANAL</v>
          </cell>
        </row>
        <row r="9998">
          <cell r="B9998">
            <v>41018</v>
          </cell>
          <cell r="C9998" t="str">
            <v>BELCRIS</v>
          </cell>
          <cell r="D9998" t="str">
            <v>PS-41018-BM</v>
          </cell>
          <cell r="E9998" t="str">
            <v>HUAMAN CIPRIANO ELSA</v>
          </cell>
          <cell r="F9998" t="str">
            <v>DECRETO LEGISLATIVO Nº1273</v>
          </cell>
        </row>
        <row r="9999">
          <cell r="B9999">
            <v>41020</v>
          </cell>
          <cell r="C9999" t="str">
            <v>MI SEBASTIAN</v>
          </cell>
          <cell r="D9999" t="str">
            <v>CO-41020-BM</v>
          </cell>
          <cell r="E9999" t="str">
            <v>ANGULO GUERRA GLADYS CLEMENTINA</v>
          </cell>
          <cell r="F9999" t="str">
            <v>DECRETO LEGISLATIVO Nº1273</v>
          </cell>
        </row>
        <row r="10000">
          <cell r="B10000">
            <v>41026</v>
          </cell>
          <cell r="C10000" t="str">
            <v>MI SANTOS II</v>
          </cell>
          <cell r="D10000" t="str">
            <v>PL-41026-BM</v>
          </cell>
          <cell r="E10000" t="str">
            <v>FIESTAS TEQUE FRANCISCO</v>
          </cell>
          <cell r="F10000" t="str">
            <v>ARTESANAL</v>
          </cell>
        </row>
        <row r="10001">
          <cell r="B10001">
            <v>41033</v>
          </cell>
          <cell r="C10001" t="str">
            <v>JUAN BAUTISTA 2</v>
          </cell>
          <cell r="D10001" t="str">
            <v>PL-41033-BM</v>
          </cell>
          <cell r="E10001" t="str">
            <v>VITE CHUNGA FELIX</v>
          </cell>
          <cell r="F10001" t="str">
            <v>ARTESANAL</v>
          </cell>
        </row>
        <row r="10002">
          <cell r="B10002">
            <v>41034</v>
          </cell>
          <cell r="C10002" t="str">
            <v>MI RODRIGO GABRIEL</v>
          </cell>
          <cell r="D10002" t="str">
            <v>TA-41034-BM</v>
          </cell>
          <cell r="E10002" t="str">
            <v>RUIZ RIOS IVAN OMAR</v>
          </cell>
          <cell r="F10002" t="str">
            <v>ARTESANAL</v>
          </cell>
        </row>
        <row r="10003">
          <cell r="B10003">
            <v>41037</v>
          </cell>
          <cell r="C10003" t="str">
            <v>VALENTINA</v>
          </cell>
          <cell r="D10003" t="str">
            <v>CO-41037-PM</v>
          </cell>
          <cell r="E10003" t="str">
            <v>PESQUERA EXALMAR S.A.A.</v>
          </cell>
          <cell r="F10003" t="str">
            <v>LEY Nº26920</v>
          </cell>
        </row>
        <row r="10004">
          <cell r="B10004">
            <v>41043</v>
          </cell>
          <cell r="C10004" t="str">
            <v>SAN MARTIN NRO. 6</v>
          </cell>
          <cell r="D10004" t="str">
            <v>CE-41043-BM</v>
          </cell>
          <cell r="E10004" t="str">
            <v>SAN MARTIN BRONCANO MAE AILEEN CAROLINA</v>
          </cell>
          <cell r="F10004" t="str">
            <v>ARTESANAL</v>
          </cell>
        </row>
        <row r="10005">
          <cell r="B10005">
            <v>41044</v>
          </cell>
          <cell r="C10005" t="str">
            <v>SAN MARTIN NRO. 5</v>
          </cell>
          <cell r="D10005" t="str">
            <v>CE-41044-CM</v>
          </cell>
          <cell r="E10005" t="str">
            <v>SAN MARTIN BRONCANO MELISSA ELVA TERESITA</v>
          </cell>
          <cell r="F10005" t="str">
            <v>ARTESANAL</v>
          </cell>
        </row>
        <row r="10006">
          <cell r="B10006">
            <v>41045</v>
          </cell>
          <cell r="C10006" t="str">
            <v>SAN MARTIN NRO. 7</v>
          </cell>
          <cell r="D10006" t="str">
            <v>CE-41045-BM</v>
          </cell>
          <cell r="E10006" t="str">
            <v>SAN MARTIN ARCAYO GLADYS ELENA</v>
          </cell>
          <cell r="F10006" t="str">
            <v>ARTESANAL</v>
          </cell>
        </row>
        <row r="10007">
          <cell r="B10007">
            <v>41054</v>
          </cell>
          <cell r="C10007" t="str">
            <v>MARILYN DE FATIMA</v>
          </cell>
          <cell r="D10007" t="str">
            <v>TA-41054-CM</v>
          </cell>
          <cell r="E10007" t="str">
            <v>MONTENEGRO DEZA ANDRES REMBERTO ;PAIRAZAMAN DE MONTENEGRO CONSUELO ASUNCION</v>
          </cell>
          <cell r="F10007" t="str">
            <v>ARTESANAL</v>
          </cell>
        </row>
        <row r="10008">
          <cell r="B10008">
            <v>41055</v>
          </cell>
          <cell r="C10008" t="str">
            <v>BERTA II</v>
          </cell>
          <cell r="D10008" t="str">
            <v>TA-41055-BM</v>
          </cell>
          <cell r="E10008" t="str">
            <v>RODRIGUEZ DE LA TORRE DE ABANTO BERTA EMPERATRIZ</v>
          </cell>
          <cell r="F10008" t="str">
            <v>ARTESANAL</v>
          </cell>
        </row>
        <row r="10009">
          <cell r="B10009">
            <v>41059</v>
          </cell>
          <cell r="C10009" t="str">
            <v>KEVIN OSCAR</v>
          </cell>
          <cell r="D10009" t="str">
            <v>IO-41059-BM</v>
          </cell>
          <cell r="E10009" t="str">
            <v>HACHA ROMERO OSCAR ;VELASQUEZ APAZA MARY ESPERANZA</v>
          </cell>
          <cell r="F10009" t="str">
            <v>ARTESANAL</v>
          </cell>
        </row>
        <row r="10010">
          <cell r="B10010">
            <v>41060</v>
          </cell>
          <cell r="C10010" t="str">
            <v>EL GALILEO</v>
          </cell>
          <cell r="D10010" t="str">
            <v>IO-41060-BM</v>
          </cell>
          <cell r="E10010" t="str">
            <v>NINA HERRERA ELIZABETH CORINA ;VILCA HUAYTA EVER</v>
          </cell>
          <cell r="F10010" t="str">
            <v>ARTESANAL</v>
          </cell>
        </row>
        <row r="10011">
          <cell r="B10011">
            <v>41069</v>
          </cell>
          <cell r="C10011" t="str">
            <v>FREDITO JR</v>
          </cell>
          <cell r="D10011" t="str">
            <v>PL-41069-CM</v>
          </cell>
          <cell r="E10011" t="str">
            <v>CHUNGA GALAN FELIX CELESTINO ;CURO LARA GLADYS</v>
          </cell>
          <cell r="F10011" t="str">
            <v>ARTESANAL</v>
          </cell>
        </row>
        <row r="10012">
          <cell r="B10012">
            <v>41084</v>
          </cell>
          <cell r="C10012" t="str">
            <v>TAKEMI</v>
          </cell>
          <cell r="D10012" t="str">
            <v>CE-41084-BM</v>
          </cell>
          <cell r="E10012" t="str">
            <v>TANG SOLIS ANGEL MARTIN</v>
          </cell>
          <cell r="F10012" t="str">
            <v>ARTESANAL</v>
          </cell>
        </row>
        <row r="10013">
          <cell r="B10013">
            <v>41085</v>
          </cell>
          <cell r="C10013" t="str">
            <v>JOHNSON I</v>
          </cell>
          <cell r="D10013" t="str">
            <v>CE-41085-CM</v>
          </cell>
          <cell r="E10013" t="str">
            <v>DEL CASTILLO CA?RI NANCY ELIZABETH</v>
          </cell>
          <cell r="F10013" t="str">
            <v>ARTESANAL</v>
          </cell>
        </row>
        <row r="10014">
          <cell r="B10014">
            <v>41086</v>
          </cell>
          <cell r="C10014" t="str">
            <v>LA GUADALUPANA I</v>
          </cell>
          <cell r="D10014" t="str">
            <v>CE-41086-CM</v>
          </cell>
          <cell r="E10014" t="str">
            <v>DEL CASTILLO CA?RI MIRTHA MARCELINA</v>
          </cell>
          <cell r="F10014" t="str">
            <v>ARTESANAL</v>
          </cell>
        </row>
        <row r="10015">
          <cell r="B10015">
            <v>41087</v>
          </cell>
          <cell r="C10015" t="str">
            <v>TAKESHI</v>
          </cell>
          <cell r="D10015" t="str">
            <v>CE-41087-CM</v>
          </cell>
          <cell r="E10015" t="str">
            <v>TANG SOLIS ANGEL MARTIN</v>
          </cell>
          <cell r="F10015" t="str">
            <v>ARTESANAL</v>
          </cell>
        </row>
        <row r="10016">
          <cell r="B10016">
            <v>41088</v>
          </cell>
          <cell r="C10016" t="str">
            <v>DON SANTOS III</v>
          </cell>
          <cell r="D10016" t="str">
            <v>CE-41088-CM</v>
          </cell>
          <cell r="E10016" t="str">
            <v>MARTINEZ MARTINEZ ROSA MARIA</v>
          </cell>
          <cell r="F10016" t="str">
            <v>ARTESANAL</v>
          </cell>
        </row>
        <row r="10017">
          <cell r="B10017">
            <v>41089</v>
          </cell>
          <cell r="C10017" t="str">
            <v>KAORI</v>
          </cell>
          <cell r="D10017" t="str">
            <v>CE-41089-CM</v>
          </cell>
          <cell r="E10017" t="str">
            <v>TANG SOLIS ANGEL MARTIN</v>
          </cell>
          <cell r="F10017" t="str">
            <v>ARTESANAL</v>
          </cell>
        </row>
        <row r="10018">
          <cell r="B10018">
            <v>41090</v>
          </cell>
          <cell r="C10018" t="str">
            <v>LA GUADALUPANA</v>
          </cell>
          <cell r="D10018" t="str">
            <v>CE-41090-CM</v>
          </cell>
          <cell r="E10018" t="str">
            <v>DEL CASTILLO CA?RI MIRTHA MARCELINA</v>
          </cell>
          <cell r="F10018" t="str">
            <v>ARTESANAL</v>
          </cell>
        </row>
        <row r="10019">
          <cell r="B10019">
            <v>41091</v>
          </cell>
          <cell r="C10019" t="str">
            <v>JOHNSON</v>
          </cell>
          <cell r="D10019" t="str">
            <v>CE-41091-CM</v>
          </cell>
          <cell r="E10019" t="str">
            <v>DEL CASTILLO CA?RI NANCY ELIZABETH</v>
          </cell>
          <cell r="F10019" t="str">
            <v>ARTESANAL</v>
          </cell>
        </row>
        <row r="10020">
          <cell r="B10020">
            <v>41096</v>
          </cell>
          <cell r="C10020" t="str">
            <v>MARIA ROSA</v>
          </cell>
          <cell r="D10020" t="str">
            <v>PL-41096-BM</v>
          </cell>
          <cell r="E10020" t="str">
            <v>FLORES LORO ANTONIO</v>
          </cell>
          <cell r="F10020" t="str">
            <v>DS. 006-2016-PRODUCE</v>
          </cell>
        </row>
        <row r="10021">
          <cell r="B10021">
            <v>41098</v>
          </cell>
          <cell r="C10021" t="str">
            <v>JESUS LA VID VERDADERA</v>
          </cell>
          <cell r="D10021" t="str">
            <v>ZS-41098-CM</v>
          </cell>
          <cell r="E10021" t="str">
            <v>PUESCAS ALVAREZ SANTOS ARCADIO</v>
          </cell>
          <cell r="F10021" t="str">
            <v>ARTESANAL</v>
          </cell>
        </row>
        <row r="10022">
          <cell r="B10022">
            <v>41100</v>
          </cell>
          <cell r="C10022" t="str">
            <v>MARIA MI MADRE</v>
          </cell>
          <cell r="D10022" t="str">
            <v>ZS-41100-CM</v>
          </cell>
          <cell r="E10022" t="str">
            <v>FIESTAS PANTA JORGE MARCIAL ;PANTA PUESCAS MANUELITO</v>
          </cell>
          <cell r="F10022" t="str">
            <v>ARTESANAL</v>
          </cell>
        </row>
        <row r="10023">
          <cell r="B10023">
            <v>41110</v>
          </cell>
          <cell r="C10023" t="str">
            <v>RODRIGO JOSE</v>
          </cell>
          <cell r="D10023" t="str">
            <v>CE-41110-CM</v>
          </cell>
          <cell r="E10023" t="str">
            <v>LOPEZ MONTEZA CARLOS ALFREDO</v>
          </cell>
          <cell r="F10023" t="str">
            <v>ARTESANAL</v>
          </cell>
        </row>
        <row r="10024">
          <cell r="B10024">
            <v>41111</v>
          </cell>
          <cell r="C10024" t="str">
            <v>DO? ANA</v>
          </cell>
          <cell r="D10024" t="str">
            <v>CE-41111-CM</v>
          </cell>
          <cell r="E10024" t="str">
            <v>LOPEZ MONTEZA MIGUEL ANGEL</v>
          </cell>
          <cell r="F10024" t="str">
            <v>ARTESANAL</v>
          </cell>
        </row>
        <row r="10025">
          <cell r="B10025">
            <v>41117</v>
          </cell>
          <cell r="C10025" t="str">
            <v>DON MARCELINO</v>
          </cell>
          <cell r="D10025" t="str">
            <v>CE-41117-CM</v>
          </cell>
          <cell r="E10025" t="str">
            <v>LOPEZ CHAFLOQUE JOSE MERCEDES</v>
          </cell>
          <cell r="F10025" t="str">
            <v>ARTESANAL</v>
          </cell>
        </row>
        <row r="10026">
          <cell r="B10026">
            <v>41118</v>
          </cell>
          <cell r="C10026" t="str">
            <v>SEBASTIAN 1</v>
          </cell>
          <cell r="D10026" t="str">
            <v>TA-41118-CM</v>
          </cell>
          <cell r="E10026" t="str">
            <v>PEREZ MELENDEZ GORGE MIGUEL</v>
          </cell>
          <cell r="F10026" t="str">
            <v>ARTESANAL</v>
          </cell>
        </row>
        <row r="10027">
          <cell r="B10027">
            <v>41120</v>
          </cell>
          <cell r="C10027" t="str">
            <v>SEBASTIAN 2</v>
          </cell>
          <cell r="D10027" t="str">
            <v>TA-41120-CM</v>
          </cell>
          <cell r="E10027" t="str">
            <v>PEREZ MELENDEZ GORGE MIGUEL</v>
          </cell>
          <cell r="F10027" t="str">
            <v>ARTESANAL</v>
          </cell>
        </row>
        <row r="10028">
          <cell r="B10028">
            <v>41122</v>
          </cell>
          <cell r="C10028" t="str">
            <v>MAURICIO 1</v>
          </cell>
          <cell r="D10028" t="str">
            <v>TA-41122-CM</v>
          </cell>
          <cell r="E10028" t="str">
            <v>PEREZ MELENDEZ GORGE MIGUEL</v>
          </cell>
          <cell r="F10028" t="str">
            <v>ARTESANAL</v>
          </cell>
        </row>
        <row r="10029">
          <cell r="B10029">
            <v>41126</v>
          </cell>
          <cell r="C10029" t="str">
            <v>ASHLEY</v>
          </cell>
          <cell r="D10029" t="str">
            <v>CO-41126-CM</v>
          </cell>
          <cell r="E10029" t="str">
            <v>HUBY MANTILLA MARCOS JUAN ;NAKANISHI MEJIA NANCY RUTH</v>
          </cell>
          <cell r="F10029" t="str">
            <v>ARTESANAL</v>
          </cell>
        </row>
        <row r="10030">
          <cell r="B10030">
            <v>41131</v>
          </cell>
          <cell r="C10030" t="str">
            <v>SAN MIGUEL ARCANGEL XII</v>
          </cell>
          <cell r="D10030" t="str">
            <v>CE-41131-CM</v>
          </cell>
          <cell r="E10030" t="str">
            <v>REYES TORRES EDGAR EDMUNDO</v>
          </cell>
          <cell r="F10030" t="str">
            <v>ARTESANAL</v>
          </cell>
        </row>
        <row r="10031">
          <cell r="B10031">
            <v>41132</v>
          </cell>
          <cell r="C10031" t="str">
            <v>SAN MIGUEL ARCANGEL XIII</v>
          </cell>
          <cell r="D10031" t="str">
            <v>CE-41132-CM</v>
          </cell>
          <cell r="E10031" t="str">
            <v>REYES TORRES EDGAR EDMUNDO</v>
          </cell>
          <cell r="F10031" t="str">
            <v>ARTESANAL</v>
          </cell>
        </row>
        <row r="10032">
          <cell r="B10032">
            <v>41134</v>
          </cell>
          <cell r="C10032" t="str">
            <v>JUAN MIGUEL</v>
          </cell>
          <cell r="D10032" t="str">
            <v>ZS-41134-CM</v>
          </cell>
          <cell r="E10032" t="str">
            <v>JUAREZ GARCIA SEGUNDO HUMBERTO ;MERINO VIDAURRE SEGUNDO LICANDRO ;MORAN SANCHEZ MARIA ELETRUDES</v>
          </cell>
          <cell r="F10032" t="str">
            <v>ARTESANAL</v>
          </cell>
        </row>
        <row r="10033">
          <cell r="B10033">
            <v>41135</v>
          </cell>
          <cell r="C10033" t="str">
            <v>DON TOMAS</v>
          </cell>
          <cell r="D10033" t="str">
            <v>ZS-41135-CM</v>
          </cell>
          <cell r="E10033" t="str">
            <v>BANCES SUCLUPE JAMES GUSTAVO</v>
          </cell>
          <cell r="F10033" t="str">
            <v>ARTESANAL</v>
          </cell>
        </row>
        <row r="10034">
          <cell r="B10034">
            <v>41137</v>
          </cell>
          <cell r="C10034" t="str">
            <v>MARIA JANETH</v>
          </cell>
          <cell r="D10034" t="str">
            <v>PL-41137-BM</v>
          </cell>
          <cell r="E10034" t="str">
            <v>SANTISTEBAN DE LA CRUZ JOSE JORGE</v>
          </cell>
          <cell r="F10034" t="str">
            <v>ARTESANAL</v>
          </cell>
        </row>
        <row r="10035">
          <cell r="B10035">
            <v>41138</v>
          </cell>
          <cell r="C10035" t="str">
            <v>JEHOVA JIREH</v>
          </cell>
          <cell r="D10035" t="str">
            <v>PL-41138-BM</v>
          </cell>
          <cell r="E10035" t="str">
            <v>FIESTAS LOCONI CARLOS ORLANDO</v>
          </cell>
          <cell r="F10035" t="str">
            <v>ARTESANAL</v>
          </cell>
        </row>
        <row r="10036">
          <cell r="B10036">
            <v>41139</v>
          </cell>
          <cell r="C10036" t="str">
            <v>MI ROMULA</v>
          </cell>
          <cell r="D10036" t="str">
            <v>PL-41139-BM</v>
          </cell>
          <cell r="E10036" t="str">
            <v>LLENQUE GALAN PERCY JONNY ;LLENQUE GALAN SEBASTIAN ALBERTO</v>
          </cell>
          <cell r="F10036" t="str">
            <v>ARTESANAL</v>
          </cell>
        </row>
        <row r="10037">
          <cell r="B10037">
            <v>41140</v>
          </cell>
          <cell r="C10037" t="str">
            <v>BENDICION DE DIOS</v>
          </cell>
          <cell r="D10037" t="str">
            <v>PL-41140-BM</v>
          </cell>
          <cell r="E10037" t="str">
            <v>YAIPEN CHAFLOQUE FELIX</v>
          </cell>
          <cell r="F10037" t="str">
            <v>ARTESANAL</v>
          </cell>
        </row>
        <row r="10038">
          <cell r="B10038">
            <v>41141</v>
          </cell>
          <cell r="C10038" t="str">
            <v>MI MARY</v>
          </cell>
          <cell r="D10038" t="str">
            <v>PL-41141-BM</v>
          </cell>
          <cell r="E10038" t="str">
            <v>LLENQUE MARTINEZ JHONNY SEBASTIAN</v>
          </cell>
          <cell r="F10038" t="str">
            <v>ARTESANAL</v>
          </cell>
        </row>
        <row r="10039">
          <cell r="B10039">
            <v>41142</v>
          </cell>
          <cell r="C10039" t="str">
            <v>GALLO DE ORO</v>
          </cell>
          <cell r="D10039" t="str">
            <v>PL-41142-CM</v>
          </cell>
          <cell r="E10039" t="str">
            <v>SANDOVAL RIOJAS SISTA</v>
          </cell>
          <cell r="F10039" t="str">
            <v>ARTESANAL</v>
          </cell>
        </row>
        <row r="10040">
          <cell r="B10040">
            <v>41154</v>
          </cell>
          <cell r="C10040" t="str">
            <v>SANTA ROSA I</v>
          </cell>
          <cell r="D10040" t="str">
            <v>PT-41154-BM</v>
          </cell>
          <cell r="E10040" t="str">
            <v>INVERSIONES CNC SAC</v>
          </cell>
          <cell r="F10040" t="str">
            <v>ARTESANAL</v>
          </cell>
        </row>
        <row r="10041">
          <cell r="B10041">
            <v>41155</v>
          </cell>
          <cell r="C10041" t="str">
            <v>SANTA ROSA II</v>
          </cell>
          <cell r="D10041" t="str">
            <v>PT-41155-BM</v>
          </cell>
          <cell r="E10041" t="str">
            <v>INVERSIONES CNC SAC</v>
          </cell>
          <cell r="F10041" t="str">
            <v>ARTESANAL</v>
          </cell>
        </row>
        <row r="10042">
          <cell r="B10042">
            <v>41156</v>
          </cell>
          <cell r="C10042" t="str">
            <v>SANTA ROSA III</v>
          </cell>
          <cell r="D10042" t="str">
            <v>PT-41156-BM</v>
          </cell>
          <cell r="E10042" t="str">
            <v>INVERSIONES CNC SAC</v>
          </cell>
          <cell r="F10042" t="str">
            <v>ARTESANAL</v>
          </cell>
        </row>
        <row r="10043">
          <cell r="B10043">
            <v>41157</v>
          </cell>
          <cell r="C10043" t="str">
            <v>SANTA ROSA IV</v>
          </cell>
          <cell r="D10043" t="str">
            <v>PT-41157-BM</v>
          </cell>
          <cell r="E10043" t="str">
            <v>INVERSIONES CNC SAC</v>
          </cell>
          <cell r="F10043" t="str">
            <v>ARTESANAL</v>
          </cell>
        </row>
        <row r="10044">
          <cell r="B10044">
            <v>41158</v>
          </cell>
          <cell r="C10044" t="str">
            <v>SANTA ROSA V</v>
          </cell>
          <cell r="D10044" t="str">
            <v>PT-41158-BM</v>
          </cell>
          <cell r="E10044" t="str">
            <v>INVERSIONES CNC SAC</v>
          </cell>
          <cell r="F10044" t="str">
            <v>ARTESANAL</v>
          </cell>
        </row>
        <row r="10045">
          <cell r="B10045">
            <v>41159</v>
          </cell>
          <cell r="C10045" t="str">
            <v>SANTA ROSA VI</v>
          </cell>
          <cell r="D10045" t="str">
            <v>PT-41159-BM</v>
          </cell>
          <cell r="E10045" t="str">
            <v>INVERSIONES CNC SAC</v>
          </cell>
          <cell r="F10045" t="str">
            <v>ARTESANAL</v>
          </cell>
        </row>
        <row r="10046">
          <cell r="B10046">
            <v>41160</v>
          </cell>
          <cell r="C10046" t="str">
            <v>SANTA ROSA VII</v>
          </cell>
          <cell r="D10046" t="str">
            <v>PT-41160-BM</v>
          </cell>
          <cell r="E10046" t="str">
            <v>INVERSIONES CNC SAC</v>
          </cell>
          <cell r="F10046" t="str">
            <v>ARTESANAL</v>
          </cell>
        </row>
        <row r="10047">
          <cell r="B10047">
            <v>41161</v>
          </cell>
          <cell r="C10047" t="str">
            <v>SANTA ROSA VIII</v>
          </cell>
          <cell r="D10047" t="str">
            <v>PT-41161-BM</v>
          </cell>
          <cell r="E10047" t="str">
            <v>INVERSIONES CNC SAC</v>
          </cell>
          <cell r="F10047" t="str">
            <v>ARTESANAL</v>
          </cell>
        </row>
        <row r="10048">
          <cell r="B10048">
            <v>41162</v>
          </cell>
          <cell r="C10048" t="str">
            <v>SANTA ROSA IX</v>
          </cell>
          <cell r="D10048" t="str">
            <v>PT-41162-BM</v>
          </cell>
          <cell r="E10048" t="str">
            <v>INVERSIONES CNC SAC</v>
          </cell>
          <cell r="F10048" t="str">
            <v>ARTESANAL</v>
          </cell>
        </row>
        <row r="10049">
          <cell r="B10049">
            <v>41163</v>
          </cell>
          <cell r="C10049" t="str">
            <v>SANTA ROSA X</v>
          </cell>
          <cell r="D10049" t="str">
            <v>PT-41163-BM</v>
          </cell>
          <cell r="E10049" t="str">
            <v>INVERSIONES CNC SAC</v>
          </cell>
          <cell r="F10049" t="str">
            <v>ARTESANAL</v>
          </cell>
        </row>
        <row r="10050">
          <cell r="B10050">
            <v>41168</v>
          </cell>
          <cell r="C10050" t="str">
            <v>CHRISTIAN EDUARDO VII</v>
          </cell>
          <cell r="D10050" t="str">
            <v>PT-41168-CM</v>
          </cell>
          <cell r="E10050" t="str">
            <v>CHERRE PERICHE VERONICA LOURDES</v>
          </cell>
          <cell r="F10050" t="str">
            <v>ARTESANAL</v>
          </cell>
        </row>
        <row r="10051">
          <cell r="B10051">
            <v>41169</v>
          </cell>
          <cell r="C10051" t="str">
            <v>AYUDAME DIOS MIO</v>
          </cell>
          <cell r="D10051" t="str">
            <v>PT-41169-CM</v>
          </cell>
          <cell r="E10051" t="str">
            <v>PURIZACA ALVAREZ SANTOS</v>
          </cell>
          <cell r="F10051" t="str">
            <v>DS. 006-2016-PRODUCE</v>
          </cell>
        </row>
        <row r="10052">
          <cell r="B10052">
            <v>41170</v>
          </cell>
          <cell r="C10052" t="str">
            <v>DON LUCHITO</v>
          </cell>
          <cell r="D10052" t="str">
            <v>SY-41170-BM</v>
          </cell>
          <cell r="E10052" t="str">
            <v>TAFUR TRUJILLO JOSE LUIS</v>
          </cell>
          <cell r="F10052" t="str">
            <v>ARTESANAL</v>
          </cell>
        </row>
        <row r="10053">
          <cell r="B10053">
            <v>41171</v>
          </cell>
          <cell r="C10053" t="str">
            <v>CABALLERO DEL MAR IV</v>
          </cell>
          <cell r="D10053" t="str">
            <v>PL-41171-CM</v>
          </cell>
          <cell r="E10053" t="str">
            <v>CHAPILLIQUEN FIESTAS ROSA ESTHER ;LLENQUE FLORES WALTHER</v>
          </cell>
          <cell r="F10053" t="str">
            <v>ARTESANAL</v>
          </cell>
        </row>
        <row r="10054">
          <cell r="B10054">
            <v>41179</v>
          </cell>
          <cell r="C10054" t="str">
            <v>JUAN HUMBERTO</v>
          </cell>
          <cell r="D10054" t="str">
            <v>PL-41179-CM</v>
          </cell>
          <cell r="E10054" t="str">
            <v>GALAN PIZARRO JUAN ;SANTISTEBAN DE GALAN MARIA CRISTINA</v>
          </cell>
          <cell r="F10054" t="str">
            <v>DS. 006-2016-PRODUCE</v>
          </cell>
        </row>
        <row r="10055">
          <cell r="B10055">
            <v>41182</v>
          </cell>
          <cell r="C10055" t="str">
            <v>TRINIDAD</v>
          </cell>
          <cell r="D10055" t="str">
            <v>PL-41182-BM</v>
          </cell>
          <cell r="E10055" t="str">
            <v>LIMA AGUILAR ISABEL BERNARDITA ;SABA CONTRERAS MIGUEL ANGEL</v>
          </cell>
          <cell r="F10055" t="str">
            <v>ARTESANAL</v>
          </cell>
        </row>
        <row r="10056">
          <cell r="B10056">
            <v>41184</v>
          </cell>
          <cell r="C10056" t="str">
            <v>MI JAMES I</v>
          </cell>
          <cell r="D10056" t="str">
            <v>ZS-41184-CM</v>
          </cell>
          <cell r="E10056" t="str">
            <v>BANCES SUCLUPE JAMES GUSTAVO</v>
          </cell>
          <cell r="F10056" t="str">
            <v>ARTESANAL</v>
          </cell>
        </row>
        <row r="10057">
          <cell r="B10057">
            <v>41185</v>
          </cell>
          <cell r="C10057" t="str">
            <v>CRISTINA II</v>
          </cell>
          <cell r="D10057" t="str">
            <v>IO-41185-BM</v>
          </cell>
          <cell r="E10057" t="str">
            <v>SOTO RIVERA JUAN DANIEL</v>
          </cell>
          <cell r="F10057" t="str">
            <v>ARTESANAL</v>
          </cell>
        </row>
        <row r="10058">
          <cell r="B10058">
            <v>41186</v>
          </cell>
          <cell r="C10058" t="str">
            <v>LA VOLUNTAD DE DIOS</v>
          </cell>
          <cell r="D10058" t="str">
            <v>PT-41186-BM</v>
          </cell>
          <cell r="E10058" t="str">
            <v>QUEREVALU QUEREVALU SANTOS AQUILINO</v>
          </cell>
          <cell r="F10058" t="str">
            <v>DS. 006-2016-PRODUCE</v>
          </cell>
        </row>
        <row r="10059">
          <cell r="B10059">
            <v>41193</v>
          </cell>
          <cell r="C10059" t="str">
            <v>SIEMPRE JESUS LUZ DE VIDA</v>
          </cell>
          <cell r="D10059" t="str">
            <v>PT-41193-BM</v>
          </cell>
          <cell r="E10059" t="str">
            <v>RUMICHE QUEREVALU SEVERIANO</v>
          </cell>
          <cell r="F10059" t="str">
            <v>DS. 006-2016-PRODUCE</v>
          </cell>
        </row>
        <row r="10060">
          <cell r="B10060">
            <v>41196</v>
          </cell>
          <cell r="C10060" t="str">
            <v>ISAIAS ADRIAN II</v>
          </cell>
          <cell r="D10060" t="str">
            <v>CO-41196-CM</v>
          </cell>
          <cell r="E10060" t="str">
            <v>CELIS RIOS IRMA LIDUVINA</v>
          </cell>
          <cell r="F10060" t="str">
            <v>ARTESANAL</v>
          </cell>
        </row>
        <row r="10061">
          <cell r="B10061">
            <v>41201</v>
          </cell>
          <cell r="C10061" t="str">
            <v>LUIS FABIANO</v>
          </cell>
          <cell r="D10061" t="str">
            <v>PL-41201-BM</v>
          </cell>
          <cell r="E10061" t="str">
            <v>AVALOS AMOROS JUAN FRANCISCO</v>
          </cell>
          <cell r="F10061" t="str">
            <v>ARTESANAL</v>
          </cell>
        </row>
        <row r="10062">
          <cell r="B10062">
            <v>41207</v>
          </cell>
          <cell r="C10062" t="str">
            <v>ALEMER 2</v>
          </cell>
          <cell r="D10062" t="str">
            <v>PL-41207-CM</v>
          </cell>
          <cell r="E10062" t="str">
            <v>EFFIO SUCLUPE JOSUE ANTONIO</v>
          </cell>
          <cell r="F10062" t="str">
            <v>ARTESANAL</v>
          </cell>
        </row>
        <row r="10063">
          <cell r="B10063">
            <v>41214</v>
          </cell>
          <cell r="C10063" t="str">
            <v>JULIANA 2</v>
          </cell>
          <cell r="D10063" t="str">
            <v>PL-41214-CM</v>
          </cell>
          <cell r="E10063" t="str">
            <v>CHU DE RODRIGUEZ GUILLERMINA</v>
          </cell>
          <cell r="F10063" t="str">
            <v>ARTESANAL</v>
          </cell>
        </row>
        <row r="10064">
          <cell r="B10064">
            <v>41215</v>
          </cell>
          <cell r="C10064" t="str">
            <v>JULIANA 3</v>
          </cell>
          <cell r="D10064" t="str">
            <v>PL-41215-CM</v>
          </cell>
          <cell r="E10064" t="str">
            <v>CHU DE RODRIGUEZ GUILLERMINA</v>
          </cell>
          <cell r="F10064" t="str">
            <v>ARTESANAL</v>
          </cell>
        </row>
        <row r="10065">
          <cell r="B10065">
            <v>41216</v>
          </cell>
          <cell r="C10065" t="str">
            <v>ALESHKA I</v>
          </cell>
          <cell r="D10065" t="str">
            <v>PL-41216-CM</v>
          </cell>
          <cell r="E10065" t="str">
            <v>MENDOZA ARROYO HEDER JUNIOR ;PALMA DIAZ MELISSA SUZETTY</v>
          </cell>
          <cell r="F10065" t="str">
            <v>ARTESANAL</v>
          </cell>
        </row>
        <row r="10066">
          <cell r="B10066">
            <v>41217</v>
          </cell>
          <cell r="C10066" t="str">
            <v>ROSA DAMARIS II</v>
          </cell>
          <cell r="D10066" t="str">
            <v>PL-41217-CM</v>
          </cell>
          <cell r="E10066" t="str">
            <v>ARROYO CASTRO LILA ANTONIA</v>
          </cell>
          <cell r="F10066" t="str">
            <v>ARTESANAL</v>
          </cell>
        </row>
        <row r="10067">
          <cell r="B10067">
            <v>41218</v>
          </cell>
          <cell r="C10067" t="str">
            <v>JULIANA 1</v>
          </cell>
          <cell r="D10067" t="str">
            <v>PL-41218-CM</v>
          </cell>
          <cell r="E10067" t="str">
            <v>CHU DE RODRIGUEZ GUILLERMINA</v>
          </cell>
          <cell r="F10067" t="str">
            <v>ARTESANAL</v>
          </cell>
        </row>
        <row r="10068">
          <cell r="B10068">
            <v>41219</v>
          </cell>
          <cell r="C10068" t="str">
            <v>DON CARLOS 2</v>
          </cell>
          <cell r="D10068" t="str">
            <v>PL-41219-CM</v>
          </cell>
          <cell r="E10068" t="str">
            <v>GONZALES ARAUJO CARLOS ALBERTO</v>
          </cell>
          <cell r="F10068" t="str">
            <v>ARTESANAL</v>
          </cell>
        </row>
        <row r="10069">
          <cell r="B10069">
            <v>41220</v>
          </cell>
          <cell r="C10069" t="str">
            <v>SAGRADO CORAZON DE JESUS</v>
          </cell>
          <cell r="D10069" t="str">
            <v>PL-41220-CM</v>
          </cell>
          <cell r="E10069" t="str">
            <v>HUAMANI PUMA YSAAC</v>
          </cell>
          <cell r="F10069" t="str">
            <v>ARTESANAL</v>
          </cell>
        </row>
        <row r="10070">
          <cell r="B10070">
            <v>41227</v>
          </cell>
          <cell r="C10070" t="str">
            <v>EL PODEROSO DE ISRAEL II</v>
          </cell>
          <cell r="D10070" t="str">
            <v>CE-41227-CM</v>
          </cell>
          <cell r="E10070" t="str">
            <v>GALAN FIESTAS CARLOS HUMBERTO</v>
          </cell>
          <cell r="F10070" t="str">
            <v>ARTESANAL</v>
          </cell>
        </row>
        <row r="10071">
          <cell r="B10071">
            <v>41228</v>
          </cell>
          <cell r="C10071" t="str">
            <v>MI ALBERTO 3</v>
          </cell>
          <cell r="D10071" t="str">
            <v>PL-41228-CM</v>
          </cell>
          <cell r="E10071" t="str">
            <v>ANGELES JACINTO CESAR ANTONIO ;ANGELES JACINTO JOSE ALBERTO</v>
          </cell>
          <cell r="F10071" t="str">
            <v>ARTESANAL</v>
          </cell>
        </row>
        <row r="10072">
          <cell r="B10072">
            <v>41229</v>
          </cell>
          <cell r="C10072" t="str">
            <v>HOSANA I</v>
          </cell>
          <cell r="D10072" t="str">
            <v>PL-41229-CM</v>
          </cell>
          <cell r="E10072" t="str">
            <v>ARROYO CASTRO LILA ANTONIA</v>
          </cell>
          <cell r="F10072" t="str">
            <v>ARTESANAL</v>
          </cell>
        </row>
        <row r="10073">
          <cell r="B10073">
            <v>41231</v>
          </cell>
          <cell r="C10073" t="str">
            <v>MI SAMUEL</v>
          </cell>
          <cell r="D10073" t="str">
            <v>PL-41231-CM</v>
          </cell>
          <cell r="E10073" t="str">
            <v>HUAMANCHUMO SIPION MAURO GILBERTO</v>
          </cell>
          <cell r="F10073" t="str">
            <v>ARTESANAL</v>
          </cell>
        </row>
        <row r="10074">
          <cell r="B10074">
            <v>41232</v>
          </cell>
          <cell r="C10074" t="str">
            <v>CARLOS ALBERTO II</v>
          </cell>
          <cell r="D10074" t="str">
            <v>ZS-41232-CM</v>
          </cell>
          <cell r="E10074" t="str">
            <v>PINGO CORNEJO HENRY DOMINGO ;PINGO CORNEJO WILDER ALFREDO ;PINGO PISCOYA DOMINGO ;VILCHEZ SOPLAPUCO JORGE LUIS</v>
          </cell>
          <cell r="F10074" t="str">
            <v>DS. 006-2016-PRODUCE</v>
          </cell>
        </row>
        <row r="10075">
          <cell r="B10075">
            <v>41237</v>
          </cell>
          <cell r="C10075" t="str">
            <v>ADONAI I</v>
          </cell>
          <cell r="D10075" t="str">
            <v>TA-41237-CM</v>
          </cell>
          <cell r="E10075" t="str">
            <v>CRISTO DE LA VICTORIA SOCIEDAD ANONIMA CERRADA</v>
          </cell>
          <cell r="F10075" t="str">
            <v>ARTESANAL</v>
          </cell>
        </row>
        <row r="10076">
          <cell r="B10076">
            <v>41238</v>
          </cell>
          <cell r="C10076" t="str">
            <v>ADONAI III</v>
          </cell>
          <cell r="D10076" t="str">
            <v>TA-41238-CM</v>
          </cell>
          <cell r="E10076" t="str">
            <v>CRISTO DE LA VICTORIA SOCIEDAD ANONIMA CERRADA</v>
          </cell>
          <cell r="F10076" t="str">
            <v>ARTESANAL</v>
          </cell>
        </row>
        <row r="10077">
          <cell r="B10077">
            <v>41240</v>
          </cell>
          <cell r="C10077" t="str">
            <v>ADONAI V</v>
          </cell>
          <cell r="D10077" t="str">
            <v>TA-41240-CM</v>
          </cell>
          <cell r="E10077" t="str">
            <v>CRISTO DE LA VICTORIA SOCIEDAD ANONIMA CERRADA</v>
          </cell>
          <cell r="F10077" t="str">
            <v>ARTESANAL</v>
          </cell>
        </row>
        <row r="10078">
          <cell r="B10078">
            <v>41254</v>
          </cell>
          <cell r="C10078" t="str">
            <v>ABIGAIL</v>
          </cell>
          <cell r="D10078" t="str">
            <v>PT-41254-CM</v>
          </cell>
          <cell r="E10078" t="str">
            <v>CHAYAN CASTRO ILDA ROXANA ;ROJAS HUATANGARI DANIEL</v>
          </cell>
          <cell r="F10078" t="str">
            <v>ARTESANAL</v>
          </cell>
        </row>
        <row r="10079">
          <cell r="B10079">
            <v>41255</v>
          </cell>
          <cell r="C10079" t="str">
            <v>LUIS Y JEANDETH 3</v>
          </cell>
          <cell r="D10079" t="str">
            <v>PT-41255-CM</v>
          </cell>
          <cell r="E10079" t="str">
            <v>CALLE BRAVO LUIS ALBERTO ;PERICHE ACHA JESSICA</v>
          </cell>
          <cell r="F10079" t="str">
            <v>ARTESANAL</v>
          </cell>
        </row>
        <row r="10080">
          <cell r="B10080">
            <v>41258</v>
          </cell>
          <cell r="C10080" t="str">
            <v>CRISTO PRINCIPE DE PAZ</v>
          </cell>
          <cell r="D10080" t="str">
            <v>PT-41258-CM</v>
          </cell>
          <cell r="E10080" t="str">
            <v>NUNURA QUEREVALU JOSE GILBERTO</v>
          </cell>
          <cell r="F10080" t="str">
            <v>DS. 006-2016-PRODUCE</v>
          </cell>
        </row>
        <row r="10081">
          <cell r="B10081">
            <v>41259</v>
          </cell>
          <cell r="C10081" t="str">
            <v>SIEMPRE REY ADONAY</v>
          </cell>
          <cell r="D10081" t="str">
            <v>PT-41259-BM</v>
          </cell>
          <cell r="E10081" t="str">
            <v>RUMICHE QUEREVALU SEBASTIAN</v>
          </cell>
          <cell r="F10081" t="str">
            <v>DS. 006-2016-PRODUCE</v>
          </cell>
        </row>
        <row r="10082">
          <cell r="B10082">
            <v>41263</v>
          </cell>
          <cell r="C10082" t="str">
            <v>DIOS ES MI GUIA 2</v>
          </cell>
          <cell r="D10082" t="str">
            <v>ZS-41263-CM</v>
          </cell>
          <cell r="E10082" t="str">
            <v>CUSTODIO CHAPO?N JUAN JUNIOR</v>
          </cell>
          <cell r="F10082" t="str">
            <v>ARTESANAL</v>
          </cell>
        </row>
        <row r="10083">
          <cell r="B10083">
            <v>41264</v>
          </cell>
          <cell r="C10083" t="str">
            <v>EMANUEL</v>
          </cell>
          <cell r="D10083" t="str">
            <v>ZS-41264-BM</v>
          </cell>
          <cell r="E10083" t="str">
            <v>FIESTAS GONZALES JUAN MANUEL</v>
          </cell>
          <cell r="F10083" t="str">
            <v>DS. 006-2016-PRODUCE</v>
          </cell>
        </row>
        <row r="10084">
          <cell r="B10084">
            <v>41265</v>
          </cell>
          <cell r="C10084" t="str">
            <v>JEHOVA ES MI PASTOR 2</v>
          </cell>
          <cell r="D10084" t="str">
            <v>ZS-41265-CM</v>
          </cell>
          <cell r="E10084" t="str">
            <v>RAMOS RODRIGUEZ REYNALDO</v>
          </cell>
          <cell r="F10084" t="str">
            <v>ARTESANAL</v>
          </cell>
        </row>
        <row r="10085">
          <cell r="B10085">
            <v>41273</v>
          </cell>
          <cell r="C10085" t="str">
            <v>VICTORIA DEL SE?R</v>
          </cell>
          <cell r="D10085" t="str">
            <v>PT-41273-CM</v>
          </cell>
          <cell r="E10085" t="str">
            <v>PAZO RAMIREZ MIGUEL</v>
          </cell>
          <cell r="F10085" t="str">
            <v>DS. 006-2016-PRODUCE</v>
          </cell>
        </row>
        <row r="10086">
          <cell r="B10086">
            <v>41274</v>
          </cell>
          <cell r="C10086" t="str">
            <v>SAN JACINTO</v>
          </cell>
          <cell r="D10086" t="str">
            <v>PT-41274-CM</v>
          </cell>
          <cell r="E10086" t="str">
            <v>PANTA JACINTO PEDRO BORIS</v>
          </cell>
          <cell r="F10086" t="str">
            <v>ARTESANAL</v>
          </cell>
        </row>
        <row r="10087">
          <cell r="B10087">
            <v>41275</v>
          </cell>
          <cell r="C10087" t="str">
            <v>VICTOR DOMINGO</v>
          </cell>
          <cell r="D10087" t="str">
            <v>CO-41275-BM</v>
          </cell>
          <cell r="E10087" t="str">
            <v>CHAYAN MARTINEZ NILTON CESAR</v>
          </cell>
          <cell r="F10087" t="str">
            <v>ARTESANAL</v>
          </cell>
        </row>
        <row r="10088">
          <cell r="B10088">
            <v>41280</v>
          </cell>
          <cell r="C10088" t="str">
            <v>ZAHORI 3</v>
          </cell>
          <cell r="D10088" t="str">
            <v>CE-41280-CM</v>
          </cell>
          <cell r="E10088" t="str">
            <v>SANTISTEBAN SIPION MARIA DE LA CRUZ</v>
          </cell>
          <cell r="F10088" t="str">
            <v>ARTESANAL</v>
          </cell>
        </row>
        <row r="10089">
          <cell r="B10089">
            <v>41281</v>
          </cell>
          <cell r="C10089" t="str">
            <v>ROSSINI 4</v>
          </cell>
          <cell r="D10089" t="str">
            <v>CE-41281-CM</v>
          </cell>
          <cell r="E10089" t="str">
            <v>SANTISTEBAN SIPION JUANITA DEL MILAGRO</v>
          </cell>
          <cell r="F10089" t="str">
            <v>ARTESANAL</v>
          </cell>
        </row>
        <row r="10090">
          <cell r="B10090">
            <v>41282</v>
          </cell>
          <cell r="C10090" t="str">
            <v>ZAHORI 2</v>
          </cell>
          <cell r="D10090" t="str">
            <v>CE-41282-CM</v>
          </cell>
          <cell r="E10090" t="str">
            <v>SANTISTEBAN SIPION MARIA DE LA CRUZ</v>
          </cell>
          <cell r="F10090" t="str">
            <v>ARTESANAL</v>
          </cell>
        </row>
        <row r="10091">
          <cell r="B10091">
            <v>41283</v>
          </cell>
          <cell r="C10091" t="str">
            <v>MARITA I</v>
          </cell>
          <cell r="D10091" t="str">
            <v>CE-41283-CM</v>
          </cell>
          <cell r="E10091" t="str">
            <v>CALLE LOPEZ HERNANDO</v>
          </cell>
          <cell r="F10091" t="str">
            <v>ARTESANAL</v>
          </cell>
        </row>
        <row r="10092">
          <cell r="B10092">
            <v>41284</v>
          </cell>
          <cell r="C10092" t="str">
            <v>CADIVAR</v>
          </cell>
          <cell r="D10092" t="str">
            <v>PT-41284-CM</v>
          </cell>
          <cell r="E10092" t="str">
            <v>GRUPO PESQUERO JOTA S.A.C.</v>
          </cell>
          <cell r="F10092" t="str">
            <v>ARTESANAL</v>
          </cell>
        </row>
        <row r="10093">
          <cell r="B10093">
            <v>41285</v>
          </cell>
          <cell r="C10093" t="str">
            <v>ROSSINI 2</v>
          </cell>
          <cell r="D10093" t="str">
            <v>CE-41285-CM</v>
          </cell>
          <cell r="E10093" t="str">
            <v>SANTISTEBAN URCIA FLORENTINO</v>
          </cell>
          <cell r="F10093" t="str">
            <v>ARTESANAL</v>
          </cell>
        </row>
        <row r="10094">
          <cell r="B10094">
            <v>41287</v>
          </cell>
          <cell r="C10094" t="str">
            <v>ROSSINI 3</v>
          </cell>
          <cell r="D10094" t="str">
            <v>CE-41287-CM</v>
          </cell>
          <cell r="E10094" t="str">
            <v>SANTISTEBAN SIPION FRANCISCA MARGARITA</v>
          </cell>
          <cell r="F10094" t="str">
            <v>ARTESANAL</v>
          </cell>
        </row>
        <row r="10095">
          <cell r="B10095">
            <v>41294</v>
          </cell>
          <cell r="C10095" t="str">
            <v>GENESIS III</v>
          </cell>
          <cell r="D10095" t="str">
            <v>PL-41294-CM</v>
          </cell>
          <cell r="E10095" t="str">
            <v>IPINCE MARTINEZ BETZABE BENIGNA</v>
          </cell>
          <cell r="F10095" t="str">
            <v>ARTESANAL</v>
          </cell>
        </row>
        <row r="10096">
          <cell r="B10096">
            <v>41295</v>
          </cell>
          <cell r="C10096" t="str">
            <v>ESCORPION 2</v>
          </cell>
          <cell r="D10096" t="str">
            <v>PL-41295-CM</v>
          </cell>
          <cell r="E10096" t="str">
            <v>CARRILLO AYALA MANUEL PEDRO ;GALAN FIESTAS DE CARRILLO ANGELITA</v>
          </cell>
          <cell r="F10096" t="str">
            <v>ARTESANAL</v>
          </cell>
        </row>
        <row r="10097">
          <cell r="B10097">
            <v>41298</v>
          </cell>
          <cell r="C10097" t="str">
            <v>SOMARA</v>
          </cell>
          <cell r="D10097" t="str">
            <v>PL-41298-CM</v>
          </cell>
          <cell r="E10097" t="str">
            <v>BANCES SANTAMARIA SANTOS ARTURO ;LIMA MARIN BERTHA SOLEDAD</v>
          </cell>
          <cell r="F10097" t="str">
            <v>ARTESANAL</v>
          </cell>
        </row>
        <row r="10098">
          <cell r="B10098">
            <v>41306</v>
          </cell>
          <cell r="C10098" t="str">
            <v>G &amp; D</v>
          </cell>
          <cell r="D10098" t="str">
            <v>CO-41306-CM</v>
          </cell>
          <cell r="E10098" t="str">
            <v>PALOMINO SANTILLANA JUAN NOEL</v>
          </cell>
          <cell r="F10098" t="str">
            <v>ARTESANAL</v>
          </cell>
        </row>
        <row r="10099">
          <cell r="B10099">
            <v>41308</v>
          </cell>
          <cell r="C10099" t="str">
            <v>BADY I</v>
          </cell>
          <cell r="D10099" t="str">
            <v>CE-41308-BM</v>
          </cell>
          <cell r="E10099" t="str">
            <v>FALCON Y BARRUETA DAVID TORIBIO</v>
          </cell>
          <cell r="F10099" t="str">
            <v>ARTESANAL</v>
          </cell>
        </row>
        <row r="10100">
          <cell r="B10100">
            <v>41311</v>
          </cell>
          <cell r="C10100" t="str">
            <v>HUMBOLT II</v>
          </cell>
          <cell r="D10100" t="str">
            <v>TA-41311-BM</v>
          </cell>
          <cell r="E10100" t="str">
            <v>PURIZACA ALVAREZ EFRAIN ;PURIZACA ALVAREZ SANTOS ;ROSAS DE HOUGHTON JOSEFINA</v>
          </cell>
          <cell r="F10100" t="str">
            <v>DS. 006-2016-PRODUCE</v>
          </cell>
        </row>
        <row r="10101">
          <cell r="B10101">
            <v>41313</v>
          </cell>
          <cell r="C10101" t="str">
            <v>SET I</v>
          </cell>
          <cell r="D10101" t="str">
            <v>TA-41313-BM</v>
          </cell>
          <cell r="E10101" t="str">
            <v>ARAUJO CASTRO EDDY NOEMI</v>
          </cell>
          <cell r="F10101" t="str">
            <v>ARTESANAL</v>
          </cell>
        </row>
        <row r="10102">
          <cell r="B10102">
            <v>41318</v>
          </cell>
          <cell r="C10102" t="str">
            <v>WILLY II</v>
          </cell>
          <cell r="D10102" t="str">
            <v>CO-41318-CM</v>
          </cell>
          <cell r="E10102" t="str">
            <v>GINOCCHIO ZAPATA GUILLERMO ALEXANDER</v>
          </cell>
          <cell r="F10102" t="str">
            <v>DS. 006-2016-PRODUCE</v>
          </cell>
        </row>
        <row r="10103">
          <cell r="B10103">
            <v>41325</v>
          </cell>
          <cell r="C10103" t="str">
            <v>JAVIER 2</v>
          </cell>
          <cell r="D10103" t="str">
            <v>CE-41325-CM</v>
          </cell>
          <cell r="E10103" t="str">
            <v>OROSCO PALMA JAVIER ANGEL</v>
          </cell>
          <cell r="F10103" t="str">
            <v>ARTESANAL</v>
          </cell>
        </row>
        <row r="10104">
          <cell r="B10104">
            <v>41327</v>
          </cell>
          <cell r="C10104" t="str">
            <v>JEQUE 3</v>
          </cell>
          <cell r="D10104" t="str">
            <v>CE-41327-CM</v>
          </cell>
          <cell r="E10104" t="str">
            <v>PALMA DE LA CRUZ EDWIN CESAR</v>
          </cell>
          <cell r="F10104" t="str">
            <v>ARTESANAL</v>
          </cell>
        </row>
        <row r="10105">
          <cell r="B10105">
            <v>41329</v>
          </cell>
          <cell r="C10105" t="str">
            <v>JEQUE 1</v>
          </cell>
          <cell r="D10105" t="str">
            <v>CE-41329-CM</v>
          </cell>
          <cell r="E10105" t="str">
            <v>PALMA DE LA CRUZ EDWIN CESAR</v>
          </cell>
          <cell r="F10105" t="str">
            <v>ARTESANAL</v>
          </cell>
        </row>
        <row r="10106">
          <cell r="B10106">
            <v>41330</v>
          </cell>
          <cell r="C10106" t="str">
            <v>JEQUE 2</v>
          </cell>
          <cell r="D10106" t="str">
            <v>CE-41330-CM</v>
          </cell>
          <cell r="E10106" t="str">
            <v>PALMA DE LA CRUZ EDWIN CESAR</v>
          </cell>
          <cell r="F10106" t="str">
            <v>ARTESANAL</v>
          </cell>
        </row>
        <row r="10107">
          <cell r="B10107">
            <v>41331</v>
          </cell>
          <cell r="C10107" t="str">
            <v>PACIFIC VOYAGUER</v>
          </cell>
          <cell r="D10107" t="str">
            <v>CO-41331-PM</v>
          </cell>
          <cell r="E10107" t="str">
            <v>SUSTAINABLE FISHING RESOURCES S.A.C.</v>
          </cell>
          <cell r="F10107" t="str">
            <v>DS. 022-2009-PRODUCE</v>
          </cell>
        </row>
        <row r="10108">
          <cell r="B10108">
            <v>41332</v>
          </cell>
          <cell r="C10108" t="str">
            <v>DUANER ARON I</v>
          </cell>
          <cell r="D10108" t="str">
            <v>IO-41332-BM</v>
          </cell>
          <cell r="E10108" t="str">
            <v>FLORES PUMA CAYTANO</v>
          </cell>
          <cell r="F10108" t="str">
            <v>ARTESANAL</v>
          </cell>
        </row>
        <row r="10109">
          <cell r="B10109">
            <v>41338</v>
          </cell>
          <cell r="C10109" t="str">
            <v>KEITY JUNIOR</v>
          </cell>
          <cell r="D10109" t="str">
            <v>IO-41338-BM</v>
          </cell>
          <cell r="E10109" t="str">
            <v>CANSAYA VILLARRUEL MARIA LUISA</v>
          </cell>
          <cell r="F10109" t="str">
            <v>ARTESANAL</v>
          </cell>
        </row>
        <row r="10110">
          <cell r="B10110">
            <v>41340</v>
          </cell>
          <cell r="C10110" t="str">
            <v>DON GUILLERMO</v>
          </cell>
          <cell r="D10110" t="str">
            <v>ZS-41340-CM</v>
          </cell>
          <cell r="E10110" t="str">
            <v>PERICHE JACINTO WILFREDO</v>
          </cell>
          <cell r="F10110" t="str">
            <v>ARTESANAL</v>
          </cell>
        </row>
        <row r="10111">
          <cell r="B10111">
            <v>41342</v>
          </cell>
          <cell r="C10111" t="str">
            <v>MI LAZARITO 1</v>
          </cell>
          <cell r="D10111" t="str">
            <v>PL-41342-CM</v>
          </cell>
          <cell r="E10111" t="str">
            <v>JACINTO DE CUMPA FRANCISCA</v>
          </cell>
          <cell r="F10111" t="str">
            <v>ARTESANAL</v>
          </cell>
        </row>
        <row r="10112">
          <cell r="B10112">
            <v>41345</v>
          </cell>
          <cell r="C10112" t="str">
            <v>BENDICION</v>
          </cell>
          <cell r="D10112" t="str">
            <v>PT-41345-CM</v>
          </cell>
          <cell r="E10112" t="str">
            <v>LLENQUE FLORES MARIO RIGOBERTO</v>
          </cell>
          <cell r="F10112" t="str">
            <v>DS. 006-2016-PRODUCE</v>
          </cell>
        </row>
        <row r="10113">
          <cell r="B10113">
            <v>41347</v>
          </cell>
          <cell r="C10113" t="str">
            <v>JESUS DE NAZARETH</v>
          </cell>
          <cell r="D10113" t="str">
            <v>PT-41347-BM</v>
          </cell>
          <cell r="E10113" t="str">
            <v>FIESTAS FIESTAS EDGAR HIPOLITO ;TEJADA GALAN DE FIESTAS MARIA LUCIA</v>
          </cell>
          <cell r="F10113" t="str">
            <v>ARTESANAL</v>
          </cell>
        </row>
        <row r="10114">
          <cell r="B10114">
            <v>41348</v>
          </cell>
          <cell r="C10114" t="str">
            <v>G &amp; D II</v>
          </cell>
          <cell r="D10114" t="str">
            <v>CO-41348-CM</v>
          </cell>
          <cell r="E10114" t="str">
            <v>PALOMINO SANTILLANA JUAN NOEL</v>
          </cell>
          <cell r="F10114" t="str">
            <v>ARTESANAL</v>
          </cell>
        </row>
        <row r="10115">
          <cell r="B10115">
            <v>41349</v>
          </cell>
          <cell r="C10115" t="str">
            <v>PODEROSO ERES JEHOVA II</v>
          </cell>
          <cell r="D10115" t="str">
            <v>TA-41349-BM</v>
          </cell>
          <cell r="E10115" t="str">
            <v>QUEREVALU RUMICHE JUAN ALBERTO</v>
          </cell>
          <cell r="F10115" t="str">
            <v>DS. 006-2016-PRODUCE</v>
          </cell>
        </row>
        <row r="10116">
          <cell r="B10116">
            <v>41350</v>
          </cell>
          <cell r="C10116" t="str">
            <v>AFRA I</v>
          </cell>
          <cell r="D10116" t="str">
            <v>TA-41350-CM</v>
          </cell>
          <cell r="E10116" t="str">
            <v>CANGO NEIRA MIRTHA MARISOL</v>
          </cell>
          <cell r="F10116" t="str">
            <v>ARTESANAL</v>
          </cell>
        </row>
        <row r="10117">
          <cell r="B10117">
            <v>41351</v>
          </cell>
          <cell r="C10117" t="str">
            <v>AFRA II</v>
          </cell>
          <cell r="D10117" t="str">
            <v>TA-41351-CM</v>
          </cell>
          <cell r="E10117" t="str">
            <v>CANGO NEIRA MIRTHA MARISOL</v>
          </cell>
          <cell r="F10117" t="str">
            <v>ARTESANAL</v>
          </cell>
        </row>
        <row r="10118">
          <cell r="B10118">
            <v>41352</v>
          </cell>
          <cell r="C10118" t="str">
            <v>JESSICA II</v>
          </cell>
          <cell r="D10118" t="str">
            <v>TA-41352-CM</v>
          </cell>
          <cell r="E10118" t="str">
            <v>PERICHE LLENQUE MARCELINO ERASMO</v>
          </cell>
          <cell r="F10118" t="str">
            <v>ARTESANAL</v>
          </cell>
        </row>
        <row r="10119">
          <cell r="B10119">
            <v>41353</v>
          </cell>
          <cell r="C10119" t="str">
            <v>LUCHITO I</v>
          </cell>
          <cell r="D10119" t="str">
            <v>TA-41353-CM</v>
          </cell>
          <cell r="E10119" t="str">
            <v>PERICHE LLENQUE MARCELINO ERASMO</v>
          </cell>
          <cell r="F10119" t="str">
            <v>ARTESANAL</v>
          </cell>
        </row>
        <row r="10120">
          <cell r="B10120">
            <v>41354</v>
          </cell>
          <cell r="C10120" t="str">
            <v>VIRGENCITA DE LA PUERTA</v>
          </cell>
          <cell r="D10120" t="str">
            <v>ZS-41354-CM</v>
          </cell>
          <cell r="E10120" t="str">
            <v>LLENQUE FIESTAS RICHARD ARNALDO</v>
          </cell>
          <cell r="F10120" t="str">
            <v>ARTESANAL</v>
          </cell>
        </row>
        <row r="10121">
          <cell r="B10121">
            <v>41357</v>
          </cell>
          <cell r="C10121" t="str">
            <v>CHABUCO</v>
          </cell>
          <cell r="D10121" t="str">
            <v>CO-41357-CM</v>
          </cell>
          <cell r="E10121" t="str">
            <v>FIESTAS PUESCAS CARLOS ALBERTO ;LOZANO LOPEZ TOMASITA</v>
          </cell>
          <cell r="F10121" t="str">
            <v>ARTESANAL</v>
          </cell>
        </row>
        <row r="10122">
          <cell r="B10122">
            <v>41358</v>
          </cell>
          <cell r="C10122" t="str">
            <v>MERK PEZ</v>
          </cell>
          <cell r="D10122" t="str">
            <v>PL-41358-CM</v>
          </cell>
          <cell r="E10122" t="str">
            <v>ESPINO SANCHEZ ANDRES MAXIMO</v>
          </cell>
          <cell r="F10122" t="str">
            <v>ARTESANAL</v>
          </cell>
        </row>
        <row r="10123">
          <cell r="B10123">
            <v>41362</v>
          </cell>
          <cell r="C10123" t="str">
            <v>NI? FRANCISCO</v>
          </cell>
          <cell r="D10123" t="str">
            <v>PL-41362-CM</v>
          </cell>
          <cell r="E10123" t="str">
            <v>FIESTAS SANTAMARIA JOSE ROBERTO ;FIESTAS SANTAMARIA JUAN ANTONIO</v>
          </cell>
          <cell r="F10123" t="str">
            <v>ARTESANAL</v>
          </cell>
        </row>
        <row r="10124">
          <cell r="B10124">
            <v>41364</v>
          </cell>
          <cell r="C10124" t="str">
            <v>SIEMPRE MANUELA</v>
          </cell>
          <cell r="D10124" t="str">
            <v>PL-41364-CM</v>
          </cell>
          <cell r="E10124" t="str">
            <v>ZAPATA FIESTAS JUAN</v>
          </cell>
          <cell r="F10124" t="str">
            <v>DS. 006-2016-PRODUCE</v>
          </cell>
        </row>
        <row r="10125">
          <cell r="B10125">
            <v>41367</v>
          </cell>
          <cell r="C10125" t="str">
            <v>ALESKA III</v>
          </cell>
          <cell r="D10125" t="str">
            <v>PT-41367-CM</v>
          </cell>
          <cell r="E10125" t="str">
            <v>CRISANTO AVILA JAKILINY IRABEL</v>
          </cell>
          <cell r="F10125" t="str">
            <v>ARTESANAL</v>
          </cell>
        </row>
        <row r="10126">
          <cell r="B10126">
            <v>41369</v>
          </cell>
          <cell r="C10126" t="str">
            <v>SIEMPRE MIS ESTRELLITAS</v>
          </cell>
          <cell r="D10126" t="str">
            <v>PT-41369-CM</v>
          </cell>
          <cell r="E10126" t="str">
            <v>MOLERO SANCARRANCO SANDRA PAOLA</v>
          </cell>
          <cell r="F10126" t="str">
            <v>DS. 006-2016-PRODUCE</v>
          </cell>
        </row>
        <row r="10127">
          <cell r="B10127">
            <v>41370</v>
          </cell>
          <cell r="C10127" t="str">
            <v>ALASKA II</v>
          </cell>
          <cell r="D10127" t="str">
            <v>PT-41370-CM</v>
          </cell>
          <cell r="E10127" t="str">
            <v>RUMICHE SANCHEZ SANTOS ROBERTO</v>
          </cell>
          <cell r="F10127" t="str">
            <v>DS. 006-2016-PRODUCE</v>
          </cell>
        </row>
        <row r="10128">
          <cell r="B10128">
            <v>41371</v>
          </cell>
          <cell r="C10128" t="str">
            <v>REY DEL CIELO</v>
          </cell>
          <cell r="D10128" t="str">
            <v>PT-41371-CM</v>
          </cell>
          <cell r="E10128" t="str">
            <v>CRISANTO AVILA JAKILINY IRABEL ;RUMICHE QUEREVALU SEBASTIAN</v>
          </cell>
          <cell r="F10128" t="str">
            <v>DS. 006-2016-PRODUCE</v>
          </cell>
        </row>
        <row r="10129">
          <cell r="B10129">
            <v>41372</v>
          </cell>
          <cell r="C10129" t="str">
            <v>ARMADURA DE DIOS</v>
          </cell>
          <cell r="D10129" t="str">
            <v>PT-41372-CM</v>
          </cell>
          <cell r="E10129" t="str">
            <v>FIESTAS PURIZACA VILMA ROXANA</v>
          </cell>
          <cell r="F10129" t="str">
            <v>DS. 006-2016-PRODUCE</v>
          </cell>
        </row>
        <row r="10130">
          <cell r="B10130">
            <v>41373</v>
          </cell>
          <cell r="C10130" t="str">
            <v>MARJORIE IV</v>
          </cell>
          <cell r="D10130" t="str">
            <v>PT-41373-CM</v>
          </cell>
          <cell r="E10130" t="str">
            <v>RUMICHE SANCHEZ SANTOS ROBERTO</v>
          </cell>
          <cell r="F10130" t="str">
            <v>DS. 006-2016-PRODUCE</v>
          </cell>
        </row>
        <row r="10131">
          <cell r="B10131">
            <v>41374</v>
          </cell>
          <cell r="C10131" t="str">
            <v>JESUS MI FIEL AMIGO</v>
          </cell>
          <cell r="D10131" t="str">
            <v>PT-41374-CM</v>
          </cell>
          <cell r="E10131" t="str">
            <v>FIESTAS PAZO JUAN BAUTISTA</v>
          </cell>
          <cell r="F10131" t="str">
            <v>DS. 006-2016-PRODUCE</v>
          </cell>
        </row>
        <row r="10132">
          <cell r="B10132">
            <v>41375</v>
          </cell>
          <cell r="C10132" t="str">
            <v>MARIA GENARA IV</v>
          </cell>
          <cell r="D10132" t="str">
            <v>PT-41375-CM</v>
          </cell>
          <cell r="E10132" t="str">
            <v>COLLAZOS PE? DE QUEREVALU ESTHER ;QUEREVALU QUEREVALU JOSE BERNARDO</v>
          </cell>
          <cell r="F10132" t="str">
            <v>ARTESANAL</v>
          </cell>
        </row>
        <row r="10133">
          <cell r="B10133">
            <v>41377</v>
          </cell>
          <cell r="C10133" t="str">
            <v>YAMILET</v>
          </cell>
          <cell r="D10133" t="str">
            <v>CE-41377-CM</v>
          </cell>
          <cell r="E10133" t="str">
            <v>CALLE LOPEZ HERNANDO</v>
          </cell>
          <cell r="F10133" t="str">
            <v>ARTESANAL</v>
          </cell>
        </row>
        <row r="10134">
          <cell r="B10134">
            <v>41378</v>
          </cell>
          <cell r="C10134" t="str">
            <v>KATIKA</v>
          </cell>
          <cell r="D10134" t="str">
            <v>PT-41378-BM</v>
          </cell>
          <cell r="E10134" t="str">
            <v>PANTA TEMOCHE VICTOR</v>
          </cell>
          <cell r="F10134" t="str">
            <v>DS. 006-2016-PRODUCE</v>
          </cell>
        </row>
        <row r="10135">
          <cell r="B10135">
            <v>43179</v>
          </cell>
          <cell r="C10135" t="str">
            <v>ISABELLA</v>
          </cell>
          <cell r="D10135" t="str">
            <v>CE-43179-CM</v>
          </cell>
          <cell r="E10135" t="str">
            <v>PESQUERA KEOPS S.A.C.</v>
          </cell>
          <cell r="F10135" t="str">
            <v>MENOR ESCALA (ANCHOVETA)</v>
          </cell>
        </row>
        <row r="10136">
          <cell r="B10136">
            <v>41380</v>
          </cell>
          <cell r="C10136" t="str">
            <v>CORDERO DE DIOS</v>
          </cell>
          <cell r="D10136" t="str">
            <v>PT-41380-CM</v>
          </cell>
          <cell r="E10136" t="str">
            <v>PURIZACA ALVAREZ ARCADIO</v>
          </cell>
          <cell r="F10136" t="str">
            <v>DS. 006-2016-PRODUCE</v>
          </cell>
        </row>
        <row r="10137">
          <cell r="B10137">
            <v>41381</v>
          </cell>
          <cell r="C10137" t="str">
            <v>MANUEL</v>
          </cell>
          <cell r="D10137" t="str">
            <v>SY-41381-BM</v>
          </cell>
          <cell r="E10137" t="str">
            <v>VASQUEZ PALMA MANUEL ERNESTO</v>
          </cell>
          <cell r="F10137" t="str">
            <v>ARTESANAL</v>
          </cell>
        </row>
        <row r="10138">
          <cell r="B10138">
            <v>41382</v>
          </cell>
          <cell r="C10138" t="str">
            <v>JESUS ES EL PARAISO</v>
          </cell>
          <cell r="D10138" t="str">
            <v>PT-41382-CM</v>
          </cell>
          <cell r="E10138" t="str">
            <v>ALVAREZ SANCHEZ PEDRO MARTIN</v>
          </cell>
          <cell r="F10138" t="str">
            <v>DS. 006-2016-PRODUCE</v>
          </cell>
        </row>
        <row r="10139">
          <cell r="B10139">
            <v>41384</v>
          </cell>
          <cell r="C10139" t="str">
            <v>MARIA JULITA 3</v>
          </cell>
          <cell r="D10139" t="str">
            <v>CE-41384-CM</v>
          </cell>
          <cell r="E10139" t="str">
            <v>MORENO GARCIA JULIA LUISA</v>
          </cell>
          <cell r="F10139" t="str">
            <v>ARTESANAL</v>
          </cell>
        </row>
        <row r="10140">
          <cell r="B10140">
            <v>41389</v>
          </cell>
          <cell r="C10140" t="str">
            <v>ROSA SILVIA</v>
          </cell>
          <cell r="D10140" t="str">
            <v>PL-41389-CM</v>
          </cell>
          <cell r="E10140" t="str">
            <v>SUCCE CASTA?DA FRANCISCO CASTA?DA ;SUCCE CASTA?DA JORGE DANILO ;SUCCE CASTA?DA SEGUNDO ESTEBAN</v>
          </cell>
          <cell r="F10140" t="str">
            <v>ARTESANAL</v>
          </cell>
        </row>
        <row r="10141">
          <cell r="B10141">
            <v>41392</v>
          </cell>
          <cell r="C10141" t="str">
            <v>MI SAMANTHA</v>
          </cell>
          <cell r="D10141" t="str">
            <v>CE-41392-CM</v>
          </cell>
          <cell r="E10141" t="str">
            <v>GARCIA REQUE JIMMY DANJER ;MORENO ANGELES ELVA KARINA</v>
          </cell>
          <cell r="F10141" t="str">
            <v>ARTESANAL</v>
          </cell>
        </row>
        <row r="10142">
          <cell r="B10142">
            <v>41393</v>
          </cell>
          <cell r="C10142" t="str">
            <v>MANA I</v>
          </cell>
          <cell r="D10142" t="str">
            <v>SE-41393-CM</v>
          </cell>
          <cell r="E10142" t="str">
            <v>QUEZADA QUEZADA MARIO</v>
          </cell>
          <cell r="F10142" t="str">
            <v>ARTESANAL</v>
          </cell>
        </row>
        <row r="10143">
          <cell r="B10143">
            <v>41394</v>
          </cell>
          <cell r="C10143" t="str">
            <v>CHECHE</v>
          </cell>
          <cell r="D10143" t="str">
            <v>CE-41394-CM</v>
          </cell>
          <cell r="E10143" t="str">
            <v>GARCIA REQUE DENNIS GIANCARLO ;MORENO ANGELES ELVA KARINA</v>
          </cell>
          <cell r="F10143" t="str">
            <v>ARTESANAL</v>
          </cell>
        </row>
        <row r="10144">
          <cell r="B10144">
            <v>41396</v>
          </cell>
          <cell r="C10144" t="str">
            <v>MOISES III</v>
          </cell>
          <cell r="D10144" t="str">
            <v>CE-41396-CM</v>
          </cell>
          <cell r="E10144" t="str">
            <v>FRANCIA QUISPE PEDRO JUAN</v>
          </cell>
          <cell r="F10144" t="str">
            <v>ARTESANAL</v>
          </cell>
        </row>
        <row r="10145">
          <cell r="B10145">
            <v>41397</v>
          </cell>
          <cell r="C10145" t="str">
            <v>MI EMILY</v>
          </cell>
          <cell r="D10145" t="str">
            <v>CE-41397-CM</v>
          </cell>
          <cell r="E10145" t="str">
            <v>GARCIA REQUE DENNIS GIANCARLO ;LUJAN TAPIA DE GARCIA YENY KARINA</v>
          </cell>
          <cell r="F10145" t="str">
            <v>ARTESANAL</v>
          </cell>
        </row>
        <row r="10146">
          <cell r="B10146">
            <v>41400</v>
          </cell>
          <cell r="C10146" t="str">
            <v>MI JESUS</v>
          </cell>
          <cell r="D10146" t="str">
            <v>PL-41400-CM</v>
          </cell>
          <cell r="E10146" t="str">
            <v>URCIA CUSTODIO JOSE ALBERTO</v>
          </cell>
          <cell r="F10146" t="str">
            <v>ARTESANAL</v>
          </cell>
        </row>
        <row r="10147">
          <cell r="B10147">
            <v>41407</v>
          </cell>
          <cell r="C10147" t="str">
            <v>GERMAN</v>
          </cell>
          <cell r="D10147" t="str">
            <v>CE-41407-CM</v>
          </cell>
          <cell r="E10147" t="str">
            <v>DELGADO LOPEZ GERMAN CARLOS</v>
          </cell>
          <cell r="F10147" t="str">
            <v>ARTESANAL</v>
          </cell>
        </row>
        <row r="10148">
          <cell r="B10148">
            <v>41409</v>
          </cell>
          <cell r="C10148" t="str">
            <v>EDILBERTO</v>
          </cell>
          <cell r="D10148" t="str">
            <v>CE-41409-CM</v>
          </cell>
          <cell r="E10148" t="str">
            <v>REYES CAMPUSANO EDILBERTO</v>
          </cell>
          <cell r="F10148" t="str">
            <v>ARTESANAL</v>
          </cell>
        </row>
        <row r="10149">
          <cell r="B10149">
            <v>41411</v>
          </cell>
          <cell r="C10149" t="str">
            <v>BERLY</v>
          </cell>
          <cell r="D10149" t="str">
            <v>CE-41411-CM</v>
          </cell>
          <cell r="E10149" t="str">
            <v>ENRIQUEZ TEJADA BEBERLY RUTH</v>
          </cell>
          <cell r="F10149" t="str">
            <v>ARTESANAL</v>
          </cell>
        </row>
        <row r="10150">
          <cell r="B10150">
            <v>41412</v>
          </cell>
          <cell r="C10150" t="str">
            <v>JOHANY</v>
          </cell>
          <cell r="D10150" t="str">
            <v>CE-41412-CM</v>
          </cell>
          <cell r="E10150" t="str">
            <v>ARANGOITIA HORNA JOHANY LISSETH</v>
          </cell>
          <cell r="F10150" t="str">
            <v>ARTESANAL</v>
          </cell>
        </row>
        <row r="10151">
          <cell r="B10151">
            <v>41413</v>
          </cell>
          <cell r="C10151" t="str">
            <v>MECHITA II</v>
          </cell>
          <cell r="D10151" t="str">
            <v>MO-41413-BM</v>
          </cell>
          <cell r="E10151" t="str">
            <v>CCALLI CHINO NARCISO ;GUTIERREZ DE CCALLI MERCEDES</v>
          </cell>
          <cell r="F10151" t="str">
            <v>ARTESANAL</v>
          </cell>
        </row>
        <row r="10152">
          <cell r="B10152">
            <v>41415</v>
          </cell>
          <cell r="C10152" t="str">
            <v>LUIS II</v>
          </cell>
          <cell r="D10152" t="str">
            <v>CE-41415-CM</v>
          </cell>
          <cell r="E10152" t="str">
            <v>ENRIQUEZ TEJADA LUIS GUILLERMO</v>
          </cell>
          <cell r="F10152" t="str">
            <v>ARTESANAL</v>
          </cell>
        </row>
        <row r="10153">
          <cell r="B10153">
            <v>41418</v>
          </cell>
          <cell r="C10153" t="str">
            <v>LUIS I</v>
          </cell>
          <cell r="D10153" t="str">
            <v>CE-41418-CM</v>
          </cell>
          <cell r="E10153" t="str">
            <v>ENRIQUEZ TEJADA LUIS GUILLERMO</v>
          </cell>
          <cell r="F10153" t="str">
            <v>ARTESANAL</v>
          </cell>
        </row>
        <row r="10154">
          <cell r="B10154">
            <v>41419</v>
          </cell>
          <cell r="C10154" t="str">
            <v>CARMEN</v>
          </cell>
          <cell r="D10154" t="str">
            <v>CE-41419-CM</v>
          </cell>
          <cell r="E10154" t="str">
            <v>TEJADA CANEVELLO CARMEN ROSA</v>
          </cell>
          <cell r="F10154" t="str">
            <v>ARTESANAL</v>
          </cell>
        </row>
        <row r="10155">
          <cell r="B10155">
            <v>41421</v>
          </cell>
          <cell r="C10155" t="str">
            <v>KAREN</v>
          </cell>
          <cell r="D10155" t="str">
            <v>CE-41421-CM</v>
          </cell>
          <cell r="E10155" t="str">
            <v>ENRIQUEZ TEJADA KAREN LISSETTE</v>
          </cell>
          <cell r="F10155" t="str">
            <v>ARTESANAL</v>
          </cell>
        </row>
        <row r="10156">
          <cell r="B10156">
            <v>41423</v>
          </cell>
          <cell r="C10156" t="str">
            <v>BETHEL</v>
          </cell>
          <cell r="D10156" t="str">
            <v>CE-41423-CM</v>
          </cell>
          <cell r="E10156" t="str">
            <v>QUEREBALU CHAYAN JENNY DEL MILAGRO</v>
          </cell>
          <cell r="F10156" t="str">
            <v>ARTESANAL</v>
          </cell>
        </row>
        <row r="10157">
          <cell r="B10157">
            <v>41425</v>
          </cell>
          <cell r="C10157" t="str">
            <v>DON ERNESTO</v>
          </cell>
          <cell r="D10157" t="str">
            <v>CO-41425-CM</v>
          </cell>
          <cell r="E10157" t="str">
            <v>VELIZ RUESTA DE ALZAMORA SOFIA MARITZA</v>
          </cell>
          <cell r="F10157" t="str">
            <v>ARTESANAL</v>
          </cell>
        </row>
        <row r="10158">
          <cell r="B10158">
            <v>41427</v>
          </cell>
          <cell r="C10158" t="str">
            <v>EL ARCA II</v>
          </cell>
          <cell r="D10158" t="str">
            <v>SY-41427-BM</v>
          </cell>
          <cell r="E10158" t="str">
            <v>AVILA AGUILAR GLADYS TERESA</v>
          </cell>
          <cell r="F10158" t="str">
            <v>ARTESANAL</v>
          </cell>
        </row>
        <row r="10159">
          <cell r="B10159">
            <v>41429</v>
          </cell>
          <cell r="C10159" t="str">
            <v>JEMA II</v>
          </cell>
          <cell r="D10159" t="str">
            <v>CE-41429-CM</v>
          </cell>
          <cell r="E10159" t="str">
            <v>ALFARO SEGURA PEDRO ESTUARDO ;PEREZ MARINEZ JOSEFINA MILI</v>
          </cell>
          <cell r="F10159" t="str">
            <v>ARTESANAL</v>
          </cell>
        </row>
        <row r="10160">
          <cell r="B10160">
            <v>41430</v>
          </cell>
          <cell r="C10160" t="str">
            <v>ELYON II</v>
          </cell>
          <cell r="D10160" t="str">
            <v>PL-41430-CM</v>
          </cell>
          <cell r="E10160" t="str">
            <v>LORO GALAN SANTOS VICTOR</v>
          </cell>
          <cell r="F10160" t="str">
            <v>DS. 006-2016-PRODUCE</v>
          </cell>
        </row>
        <row r="10161">
          <cell r="B10161">
            <v>41431</v>
          </cell>
          <cell r="C10161" t="str">
            <v>MI ALEJANDRINA</v>
          </cell>
          <cell r="D10161" t="str">
            <v>PL-41431-BM</v>
          </cell>
          <cell r="E10161" t="str">
            <v>LLENQUE QUEREBALU PEDRO</v>
          </cell>
          <cell r="F10161" t="str">
            <v>DS. 006-2016-PRODUCE</v>
          </cell>
        </row>
        <row r="10162">
          <cell r="B10162">
            <v>41432</v>
          </cell>
          <cell r="C10162" t="str">
            <v>JEHOVA JIRETH</v>
          </cell>
          <cell r="D10162" t="str">
            <v>CE-41432-CM</v>
          </cell>
          <cell r="E10162" t="str">
            <v>QUEREBALU CHAYAN DIANA KATHERINE</v>
          </cell>
          <cell r="F10162" t="str">
            <v>ARTESANAL</v>
          </cell>
        </row>
        <row r="10163">
          <cell r="B10163">
            <v>41433</v>
          </cell>
          <cell r="C10163" t="str">
            <v>CALIXTA BEATRIZ</v>
          </cell>
          <cell r="D10163" t="str">
            <v>PL-41433-CM</v>
          </cell>
          <cell r="E10163" t="str">
            <v>LLENQUE FIESTAS MARTIN</v>
          </cell>
          <cell r="F10163" t="str">
            <v>DS. 006-2016-PRODUCE</v>
          </cell>
        </row>
        <row r="10164">
          <cell r="B10164">
            <v>41434</v>
          </cell>
          <cell r="C10164" t="str">
            <v>DAVIS</v>
          </cell>
          <cell r="D10164" t="str">
            <v>PL-41434-CM</v>
          </cell>
          <cell r="E10164" t="str">
            <v>FIESTAS AYASTA MANUEL LINDO</v>
          </cell>
          <cell r="F10164" t="str">
            <v>ARTESANAL</v>
          </cell>
        </row>
        <row r="10165">
          <cell r="B10165">
            <v>41435</v>
          </cell>
          <cell r="C10165" t="str">
            <v>NANCYTA</v>
          </cell>
          <cell r="D10165" t="str">
            <v>PT-41435-CM</v>
          </cell>
          <cell r="E10165" t="str">
            <v>SUCLUPE VALDERA PEDRO</v>
          </cell>
          <cell r="F10165" t="str">
            <v>DS. 006-2016-PRODUCE</v>
          </cell>
        </row>
        <row r="10166">
          <cell r="B10166">
            <v>41437</v>
          </cell>
          <cell r="C10166" t="str">
            <v>MILAGRO DEL CARMEN</v>
          </cell>
          <cell r="D10166" t="str">
            <v>PL-41437-CM</v>
          </cell>
          <cell r="E10166" t="str">
            <v>FIESTAS AYASTA JOSE ROBERTO ;FIESTAS GUTIERREZ GRABIELA</v>
          </cell>
          <cell r="F10166" t="str">
            <v>ARTESANAL</v>
          </cell>
        </row>
        <row r="10167">
          <cell r="B10167">
            <v>41438</v>
          </cell>
          <cell r="C10167" t="str">
            <v>MI JOEL</v>
          </cell>
          <cell r="D10167" t="str">
            <v>CE-41438-CM</v>
          </cell>
          <cell r="E10167" t="str">
            <v>CHAYAN CASTRO MARIA ESTHER</v>
          </cell>
          <cell r="F10167" t="str">
            <v>ARTESANAL</v>
          </cell>
        </row>
        <row r="10168">
          <cell r="B10168">
            <v>41439</v>
          </cell>
          <cell r="C10168" t="str">
            <v>GENESIS ESTHER</v>
          </cell>
          <cell r="D10168" t="str">
            <v>CE-41439-CM</v>
          </cell>
          <cell r="E10168" t="str">
            <v>QUEREBALU CHAYAN JESSICA DEL PILAR</v>
          </cell>
          <cell r="F10168" t="str">
            <v>ARTESANAL</v>
          </cell>
        </row>
        <row r="10169">
          <cell r="B10169">
            <v>41441</v>
          </cell>
          <cell r="C10169" t="str">
            <v>REY DAVID</v>
          </cell>
          <cell r="D10169" t="str">
            <v>PT-41441-CM</v>
          </cell>
          <cell r="E10169" t="str">
            <v>GALAN BALDERA CRISTIAN</v>
          </cell>
          <cell r="F10169" t="str">
            <v>DS. 006-2016-PRODUCE</v>
          </cell>
        </row>
        <row r="10170">
          <cell r="B10170">
            <v>41443</v>
          </cell>
          <cell r="C10170" t="str">
            <v>MI ROSITA</v>
          </cell>
          <cell r="D10170" t="str">
            <v>PL-41443-BM</v>
          </cell>
          <cell r="E10170" t="str">
            <v>LLENQUE LLENQUE HECTOR GREGORIO</v>
          </cell>
          <cell r="F10170" t="str">
            <v>DS. 006-2016-PRODUCE</v>
          </cell>
        </row>
        <row r="10171">
          <cell r="B10171">
            <v>41444</v>
          </cell>
          <cell r="C10171" t="str">
            <v>SIEMPRE ROSA ELVIRA</v>
          </cell>
          <cell r="D10171" t="str">
            <v>PT-41444-CM</v>
          </cell>
          <cell r="E10171" t="str">
            <v>PAZO PANTA NAZARIO ROBERTO</v>
          </cell>
          <cell r="F10171" t="str">
            <v>DS. 006-2016-PRODUCE</v>
          </cell>
        </row>
        <row r="10172">
          <cell r="B10172">
            <v>41445</v>
          </cell>
          <cell r="C10172" t="str">
            <v>JESUS DEL GRAN PODER 3</v>
          </cell>
          <cell r="D10172" t="str">
            <v>PT-41445-BM</v>
          </cell>
          <cell r="E10172" t="str">
            <v>ZAPATA FIESTAS JUAN</v>
          </cell>
          <cell r="F10172" t="str">
            <v>DS. 006-2016-PRODUCE</v>
          </cell>
        </row>
        <row r="10173">
          <cell r="B10173">
            <v>41448</v>
          </cell>
          <cell r="C10173" t="str">
            <v>MI SEBASTIAN</v>
          </cell>
          <cell r="D10173" t="str">
            <v>CE-41448-CM</v>
          </cell>
          <cell r="E10173" t="str">
            <v>GARCIA REQUE JIMMY DANJER ;MORENO ANGELES ELVA KARINA</v>
          </cell>
          <cell r="F10173" t="str">
            <v>ARTESANAL</v>
          </cell>
        </row>
        <row r="10174">
          <cell r="B10174">
            <v>41449</v>
          </cell>
          <cell r="C10174" t="str">
            <v>MOISES IV</v>
          </cell>
          <cell r="D10174" t="str">
            <v>CE-41449-CM</v>
          </cell>
          <cell r="E10174" t="str">
            <v>FRANCIA QUISPE PEDRO JUAN</v>
          </cell>
          <cell r="F10174" t="str">
            <v>ARTESANAL</v>
          </cell>
        </row>
        <row r="10175">
          <cell r="B10175">
            <v>41450</v>
          </cell>
          <cell r="C10175" t="str">
            <v>MI GERENY</v>
          </cell>
          <cell r="D10175" t="str">
            <v>CE-41450-CM</v>
          </cell>
          <cell r="E10175" t="str">
            <v>GARCIA REQUE DENNIS GIANCARLO ;LUJAN TAPIA DE GARCIA YENY KARINA</v>
          </cell>
          <cell r="F10175" t="str">
            <v>ARTESANAL</v>
          </cell>
        </row>
        <row r="10176">
          <cell r="B10176">
            <v>41451</v>
          </cell>
          <cell r="C10176" t="str">
            <v>JS 2</v>
          </cell>
          <cell r="D10176" t="str">
            <v>CE-41451-CM</v>
          </cell>
          <cell r="E10176" t="str">
            <v>GARCIA REQUE JIMMY DANJER ;MORENO ANGELES ELVA KARINA</v>
          </cell>
          <cell r="F10176" t="str">
            <v>ARTESANAL</v>
          </cell>
        </row>
        <row r="10177">
          <cell r="B10177">
            <v>41452</v>
          </cell>
          <cell r="C10177" t="str">
            <v>BENDICI? DE DIOS</v>
          </cell>
          <cell r="D10177" t="str">
            <v>ZS-41452-BM</v>
          </cell>
          <cell r="E10177" t="str">
            <v>MACHICA SANTAMARIA JUAN CARLOS</v>
          </cell>
          <cell r="F10177" t="str">
            <v>DS. 006-2016-PRODUCE</v>
          </cell>
        </row>
        <row r="10178">
          <cell r="B10178">
            <v>41455</v>
          </cell>
          <cell r="C10178" t="str">
            <v>NUEVA JERUSALEN</v>
          </cell>
          <cell r="D10178" t="str">
            <v>ZS-41455-CM</v>
          </cell>
          <cell r="E10178" t="str">
            <v>FIESTAS PAZOS DEMETRIO</v>
          </cell>
          <cell r="F10178" t="str">
            <v>DS. 006-2016-PRODUCE</v>
          </cell>
        </row>
        <row r="10179">
          <cell r="B10179">
            <v>41456</v>
          </cell>
          <cell r="C10179" t="str">
            <v>SHADAY EL VICTORIOSO</v>
          </cell>
          <cell r="D10179" t="str">
            <v>PL-41456-CM</v>
          </cell>
          <cell r="E10179" t="str">
            <v>GALAN TEQUE JOSE ORLANDO</v>
          </cell>
          <cell r="F10179" t="str">
            <v>DS. 006-2016-PRODUCE</v>
          </cell>
        </row>
        <row r="10180">
          <cell r="B10180">
            <v>41457</v>
          </cell>
          <cell r="C10180" t="str">
            <v>MERCEDES ROSARIO</v>
          </cell>
          <cell r="D10180" t="str">
            <v>PL-41457-CM</v>
          </cell>
          <cell r="E10180" t="str">
            <v>JACINTO GALAN JOSE ANGEL</v>
          </cell>
          <cell r="F10180" t="str">
            <v>DS. 006-2016-PRODUCE</v>
          </cell>
        </row>
        <row r="10181">
          <cell r="B10181">
            <v>41461</v>
          </cell>
          <cell r="C10181" t="str">
            <v>ANA Y OMAR</v>
          </cell>
          <cell r="D10181" t="str">
            <v>CE-41461-BM</v>
          </cell>
          <cell r="E10181" t="str">
            <v>JUAREZ JARA JAIME FERNANDO</v>
          </cell>
          <cell r="F10181" t="str">
            <v>ARTESANAL</v>
          </cell>
        </row>
        <row r="10182">
          <cell r="B10182">
            <v>41463</v>
          </cell>
          <cell r="C10182" t="str">
            <v>KASUMY 1</v>
          </cell>
          <cell r="D10182" t="str">
            <v>SY-41463-BM</v>
          </cell>
          <cell r="E10182" t="str">
            <v>TAMBO NIEVES SANTOS HERMITANIA</v>
          </cell>
          <cell r="F10182" t="str">
            <v>ARTESANAL</v>
          </cell>
        </row>
        <row r="10183">
          <cell r="B10183">
            <v>41470</v>
          </cell>
          <cell r="C10183" t="str">
            <v>SAN MARTIN II</v>
          </cell>
          <cell r="D10183" t="str">
            <v>IO-41470-BM</v>
          </cell>
          <cell r="E10183" t="str">
            <v>CCALLO ESCOBAR BERNARDINO</v>
          </cell>
          <cell r="F10183" t="str">
            <v>ARTESANAL</v>
          </cell>
        </row>
        <row r="10184">
          <cell r="B10184">
            <v>41471</v>
          </cell>
          <cell r="C10184" t="str">
            <v>SIEMPRE JESUS ES MI CONSUELO 1</v>
          </cell>
          <cell r="D10184" t="str">
            <v>ZS-41471-CM</v>
          </cell>
          <cell r="E10184" t="str">
            <v>FIESTAS ALVAREZ JOSE WALTER</v>
          </cell>
          <cell r="F10184" t="str">
            <v>DS. 006-2016-PRODUCE</v>
          </cell>
        </row>
        <row r="10185">
          <cell r="B10185">
            <v>41472</v>
          </cell>
          <cell r="C10185" t="str">
            <v>SIEMPRE JESUS ES MI CONSUELO 1</v>
          </cell>
          <cell r="D10185" t="str">
            <v>ZS-41472-CM</v>
          </cell>
          <cell r="E10185" t="str">
            <v>FIESTAS RUMICHE WILMER JULIO</v>
          </cell>
          <cell r="F10185" t="str">
            <v>DS. 006-2016-PRODUCE</v>
          </cell>
        </row>
        <row r="10186">
          <cell r="B10186">
            <v>41473</v>
          </cell>
          <cell r="C10186" t="str">
            <v>SIEMPRE JESUS ES MI CONSUELO</v>
          </cell>
          <cell r="D10186" t="str">
            <v>ZS-41473-CM</v>
          </cell>
          <cell r="E10186" t="str">
            <v>ALDANA MARTINEZ PEDRO JAVIER</v>
          </cell>
          <cell r="F10186" t="str">
            <v>DS. 006-2016-PRODUCE</v>
          </cell>
        </row>
        <row r="10187">
          <cell r="B10187">
            <v>41474</v>
          </cell>
          <cell r="C10187" t="str">
            <v>SIEMPRE JESUS ES MI CONSUELO</v>
          </cell>
          <cell r="D10187" t="str">
            <v>ZS-41474-CM</v>
          </cell>
          <cell r="E10187" t="str">
            <v>FIESTAS FIESTAS MIGUEL</v>
          </cell>
          <cell r="F10187" t="str">
            <v>DS. 006-2016-PRODUCE</v>
          </cell>
        </row>
        <row r="10188">
          <cell r="B10188">
            <v>41475</v>
          </cell>
          <cell r="C10188" t="str">
            <v>SANTO TORIBIO</v>
          </cell>
          <cell r="D10188" t="str">
            <v>PT-41475-PM</v>
          </cell>
          <cell r="E10188" t="str">
            <v>PESQUERA DON ADOLFO E.I.R.L.</v>
          </cell>
          <cell r="F10188" t="str">
            <v>LEY Nº26920</v>
          </cell>
        </row>
        <row r="10189">
          <cell r="B10189">
            <v>41476</v>
          </cell>
          <cell r="C10189" t="str">
            <v>DON ISMAEL</v>
          </cell>
          <cell r="D10189" t="str">
            <v>PT-41476-CM</v>
          </cell>
          <cell r="E10189" t="str">
            <v>QUEREVALU FERNANDEZ ISMAEL</v>
          </cell>
          <cell r="F10189" t="str">
            <v>DS. 006-2016-PRODUCE</v>
          </cell>
        </row>
        <row r="10190">
          <cell r="B10190">
            <v>41495</v>
          </cell>
          <cell r="C10190" t="str">
            <v>WILLY IV</v>
          </cell>
          <cell r="D10190" t="str">
            <v>CE-41495-CM</v>
          </cell>
          <cell r="E10190" t="str">
            <v>GINOCCHIO ZAPATA GUILLERMO ALEXANDER</v>
          </cell>
          <cell r="F10190" t="str">
            <v>DS. 006-2016-PRODUCE</v>
          </cell>
        </row>
        <row r="10191">
          <cell r="B10191">
            <v>41504</v>
          </cell>
          <cell r="C10191" t="str">
            <v>CATALA</v>
          </cell>
          <cell r="D10191" t="str">
            <v>CE-41504-CM</v>
          </cell>
          <cell r="E10191" t="str">
            <v>QUESQUEN NIQUEN ETHEL ELVIRA</v>
          </cell>
          <cell r="F10191" t="str">
            <v>ARTESANAL</v>
          </cell>
        </row>
        <row r="10192">
          <cell r="B10192">
            <v>41505</v>
          </cell>
          <cell r="C10192" t="str">
            <v>ALEXANDRA II</v>
          </cell>
          <cell r="D10192" t="str">
            <v>CE-41505-CM</v>
          </cell>
          <cell r="E10192" t="str">
            <v>CORDOVA LLACSAHUACHE ELMER</v>
          </cell>
          <cell r="F10192" t="str">
            <v>ARTESANAL</v>
          </cell>
        </row>
        <row r="10193">
          <cell r="B10193">
            <v>41507</v>
          </cell>
          <cell r="C10193" t="str">
            <v>ALEXANDRA I</v>
          </cell>
          <cell r="D10193" t="str">
            <v>CE-41507-CM</v>
          </cell>
          <cell r="E10193" t="str">
            <v>CORDOVA LLACSAHUACHE ELMER</v>
          </cell>
          <cell r="F10193" t="str">
            <v>ARTESANAL</v>
          </cell>
        </row>
        <row r="10194">
          <cell r="B10194">
            <v>41508</v>
          </cell>
          <cell r="C10194" t="str">
            <v>MI JHAJAIRA</v>
          </cell>
          <cell r="D10194" t="str">
            <v>CE-41508-CM</v>
          </cell>
          <cell r="E10194" t="str">
            <v>HUAMANCHUMO HUAMANCHUMO ANGEL RONAL</v>
          </cell>
          <cell r="F10194" t="str">
            <v>ARTESANAL</v>
          </cell>
        </row>
        <row r="10195">
          <cell r="B10195">
            <v>41509</v>
          </cell>
          <cell r="C10195" t="str">
            <v>MARIA FATIMA</v>
          </cell>
          <cell r="D10195" t="str">
            <v>CE-41509-CM</v>
          </cell>
          <cell r="E10195" t="str">
            <v>GIL ECHEANDIA CHARITO IVONNE</v>
          </cell>
          <cell r="F10195" t="str">
            <v>ARTESANAL</v>
          </cell>
        </row>
        <row r="10196">
          <cell r="B10196">
            <v>41510</v>
          </cell>
          <cell r="C10196" t="str">
            <v>LUZ ANGELICA I</v>
          </cell>
          <cell r="D10196" t="str">
            <v>CE-41510-CM</v>
          </cell>
          <cell r="E10196" t="str">
            <v>RAMOS KONG LUZ ANGELICA</v>
          </cell>
          <cell r="F10196" t="str">
            <v>ARTESANAL</v>
          </cell>
        </row>
        <row r="10197">
          <cell r="B10197">
            <v>41511</v>
          </cell>
          <cell r="C10197" t="str">
            <v>LASHIRSA</v>
          </cell>
          <cell r="D10197" t="str">
            <v>CE-41511-CM</v>
          </cell>
          <cell r="E10197" t="str">
            <v>ACOSTA EFFIO SHIRLEY MASSIEL</v>
          </cell>
          <cell r="F10197" t="str">
            <v>ARTESANAL</v>
          </cell>
        </row>
        <row r="10198">
          <cell r="B10198">
            <v>41532</v>
          </cell>
          <cell r="C10198" t="str">
            <v>SHERIFF</v>
          </cell>
          <cell r="D10198" t="str">
            <v>CO-41532-PM</v>
          </cell>
          <cell r="E10198" t="str">
            <v>J. WILUDI &amp; ASOCIADOS CONSULTORES EN PESCA S.A.C.</v>
          </cell>
          <cell r="F10198" t="str">
            <v>DECRETO LEY Nº25977</v>
          </cell>
        </row>
        <row r="10199">
          <cell r="B10199">
            <v>41560</v>
          </cell>
          <cell r="C10199" t="str">
            <v>ARBOLITO DE NAVIDAD</v>
          </cell>
          <cell r="D10199" t="str">
            <v>PT-41560-CM</v>
          </cell>
          <cell r="E10199" t="str">
            <v>EMPRESA PESQUERA L &amp; A SOCIEDAD ANONIMA CERRADA - EMPRESA PESQUERA L &amp; A S.A.C.</v>
          </cell>
          <cell r="F10199" t="str">
            <v>LEY Nº26920</v>
          </cell>
        </row>
        <row r="10200">
          <cell r="B10200">
            <v>41565</v>
          </cell>
          <cell r="C10200" t="str">
            <v>VIRGEN DE CHAPI</v>
          </cell>
          <cell r="D10200" t="str">
            <v>PT-41565-BM</v>
          </cell>
          <cell r="E10200" t="str">
            <v>MENDOZA CRISANTO JOSE LUIS</v>
          </cell>
          <cell r="F10200" t="str">
            <v>DECRETO LEGISLATIVO Nº1273</v>
          </cell>
        </row>
        <row r="10201">
          <cell r="B10201">
            <v>41580</v>
          </cell>
          <cell r="C10201" t="str">
            <v>JEHOVA ES MI FORTALEZA</v>
          </cell>
          <cell r="D10201" t="str">
            <v>CY-41580-BM</v>
          </cell>
          <cell r="E10201" t="str">
            <v>PINGO FARRO?N JUAN FRANCISCO</v>
          </cell>
          <cell r="F10201" t="str">
            <v>DS. 006-2016-PRODUCE</v>
          </cell>
        </row>
        <row r="10202">
          <cell r="B10202">
            <v>41598</v>
          </cell>
          <cell r="C10202" t="str">
            <v>EMMANUEL</v>
          </cell>
          <cell r="D10202" t="str">
            <v>TA-41598-BM</v>
          </cell>
          <cell r="E10202" t="str">
            <v>CHUNGA BERNAL JUAN VIRGILIO</v>
          </cell>
          <cell r="F10202" t="str">
            <v>ARTESANAL</v>
          </cell>
        </row>
        <row r="10203">
          <cell r="B10203">
            <v>41599</v>
          </cell>
          <cell r="C10203" t="str">
            <v>GLORIA DE DIOS</v>
          </cell>
          <cell r="D10203" t="str">
            <v>TA-41599-CM</v>
          </cell>
          <cell r="E10203" t="str">
            <v>PURIZACA VITE SANTOS BERNARDO</v>
          </cell>
          <cell r="F10203" t="str">
            <v>DS. 006-2016-PRODUCE</v>
          </cell>
        </row>
        <row r="10204">
          <cell r="B10204">
            <v>41602</v>
          </cell>
          <cell r="C10204" t="str">
            <v>ARMADURA DE DIOS</v>
          </cell>
          <cell r="D10204" t="str">
            <v>TA-41602-CM</v>
          </cell>
          <cell r="E10204" t="str">
            <v>PURIZACA ALVAREZ HENRY</v>
          </cell>
          <cell r="F10204" t="str">
            <v>DS. 006-2016-PRODUCE</v>
          </cell>
        </row>
        <row r="10205">
          <cell r="B10205">
            <v>41603</v>
          </cell>
          <cell r="C10205" t="str">
            <v>MI ESPERANZA EN DIOS</v>
          </cell>
          <cell r="D10205" t="str">
            <v>TA-41603-CM</v>
          </cell>
          <cell r="E10205" t="str">
            <v>ALVAREZ SANCHEZ PEDRO MARTIN</v>
          </cell>
          <cell r="F10205" t="str">
            <v>DS. 006-2016-PRODUCE</v>
          </cell>
        </row>
        <row r="10206">
          <cell r="B10206">
            <v>41618</v>
          </cell>
          <cell r="C10206" t="str">
            <v>BENDICION DE JESUS</v>
          </cell>
          <cell r="D10206" t="str">
            <v>PL-41618-CM</v>
          </cell>
          <cell r="E10206" t="str">
            <v>QUEREBALU GONZALES JUANA</v>
          </cell>
          <cell r="F10206" t="str">
            <v>DS. 006-2016-PRODUCE</v>
          </cell>
        </row>
        <row r="10207">
          <cell r="B10207">
            <v>41637</v>
          </cell>
          <cell r="C10207" t="str">
            <v>PERSEO</v>
          </cell>
          <cell r="D10207" t="str">
            <v>CE-41637-CM</v>
          </cell>
          <cell r="E10207" t="str">
            <v>CHAVEZ MENDO LUCIO ZENON ;ROJAS BARRIOS ANGELA ELIZABETH</v>
          </cell>
          <cell r="F10207" t="str">
            <v>ARTESANAL</v>
          </cell>
        </row>
        <row r="10208">
          <cell r="B10208">
            <v>41662</v>
          </cell>
          <cell r="C10208" t="str">
            <v>ELKAROVI I</v>
          </cell>
          <cell r="D10208" t="str">
            <v>IO-41662-BM</v>
          </cell>
          <cell r="E10208" t="str">
            <v>NINA CHAMBILLA HILDA</v>
          </cell>
          <cell r="F10208" t="str">
            <v>ARTESANAL</v>
          </cell>
        </row>
        <row r="10209">
          <cell r="B10209">
            <v>41684</v>
          </cell>
          <cell r="C10209" t="str">
            <v>YESHUA</v>
          </cell>
          <cell r="D10209" t="str">
            <v>IO-41684-BM</v>
          </cell>
          <cell r="E10209" t="str">
            <v>RAMOS CHURA SILVIA ;SANCHEZ SALCEDO CARLOS ALBERTO</v>
          </cell>
          <cell r="F10209" t="str">
            <v>ARTESANAL</v>
          </cell>
        </row>
        <row r="10210">
          <cell r="B10210">
            <v>41687</v>
          </cell>
          <cell r="C10210" t="str">
            <v>JESUS FORTALEZA NUESTRA</v>
          </cell>
          <cell r="D10210" t="str">
            <v>PL-41687-BM</v>
          </cell>
          <cell r="E10210" t="str">
            <v>FIESTAS QUEREBALU JOSE EXEQUIEL</v>
          </cell>
          <cell r="F10210" t="str">
            <v>DS. 006-2016-PRODUCE</v>
          </cell>
        </row>
        <row r="10211">
          <cell r="B10211">
            <v>41688</v>
          </cell>
          <cell r="C10211" t="str">
            <v>CRISTO TE AMA</v>
          </cell>
          <cell r="D10211" t="str">
            <v>PL-41688-BM</v>
          </cell>
          <cell r="E10211" t="str">
            <v>FIESTAS LLENQUE DENISS EBERTH ;RAMIREZ MOLOCHO NARCISA FRAXILA</v>
          </cell>
          <cell r="F10211" t="str">
            <v>ARTESANAL</v>
          </cell>
        </row>
        <row r="10212">
          <cell r="B10212">
            <v>41689</v>
          </cell>
          <cell r="C10212" t="str">
            <v>MARCO ANTONIO I</v>
          </cell>
          <cell r="D10212" t="str">
            <v>IO-41689-BM</v>
          </cell>
          <cell r="E10212" t="str">
            <v>DURAN FERNANDEZ HILDA AGUSTINA ;MAMANI VELASQUEZ JAIME</v>
          </cell>
          <cell r="F10212" t="str">
            <v>ARTESANAL</v>
          </cell>
        </row>
        <row r="10213">
          <cell r="B10213">
            <v>41693</v>
          </cell>
          <cell r="C10213" t="str">
            <v>WILLY V</v>
          </cell>
          <cell r="D10213" t="str">
            <v>ZS-41693-CM</v>
          </cell>
          <cell r="E10213" t="str">
            <v>GINOCCHIO ZAPATA GUILLERMO ALEXANDER</v>
          </cell>
          <cell r="F10213" t="str">
            <v>DS. 006-2016-PRODUCE</v>
          </cell>
        </row>
        <row r="10214">
          <cell r="B10214">
            <v>41696</v>
          </cell>
          <cell r="C10214" t="str">
            <v>FELICIA &amp; IRENE</v>
          </cell>
          <cell r="D10214" t="str">
            <v>PL-41696-BM</v>
          </cell>
          <cell r="E10214" t="str">
            <v>SANCHEZ CHIRINOS MARCOS TEODORO</v>
          </cell>
          <cell r="F10214" t="str">
            <v>ARTESANAL</v>
          </cell>
        </row>
        <row r="10215">
          <cell r="B10215">
            <v>41699</v>
          </cell>
          <cell r="C10215" t="str">
            <v>VIRGEN DE GUADALUPE</v>
          </cell>
          <cell r="D10215" t="str">
            <v>PL-41699-CM</v>
          </cell>
          <cell r="E10215" t="str">
            <v>SANCHEZ PURIZACA EDGAR</v>
          </cell>
          <cell r="F10215" t="str">
            <v>DS. 006-2016-PRODUCE</v>
          </cell>
        </row>
        <row r="10216">
          <cell r="B10216">
            <v>41702</v>
          </cell>
          <cell r="C10216" t="str">
            <v>WILLY III</v>
          </cell>
          <cell r="D10216" t="str">
            <v>ZS-41702-BM</v>
          </cell>
          <cell r="E10216" t="str">
            <v>GINOCCHIO ZAPATA GUILLERMO ALEXANDER</v>
          </cell>
          <cell r="F10216" t="str">
            <v>DS. 006-2016-PRODUCE</v>
          </cell>
        </row>
        <row r="10217">
          <cell r="B10217">
            <v>41716</v>
          </cell>
          <cell r="C10217" t="str">
            <v>SIEMPRE JESUS ES MI CONSUELO</v>
          </cell>
          <cell r="D10217" t="str">
            <v>TA-41716-BM</v>
          </cell>
          <cell r="E10217" t="str">
            <v>FIESTAS FIESTAS MIGUEL</v>
          </cell>
          <cell r="F10217" t="str">
            <v>DS. 006-2016-PRODUCE</v>
          </cell>
        </row>
        <row r="10218">
          <cell r="B10218">
            <v>41719</v>
          </cell>
          <cell r="C10218" t="str">
            <v>SIEMPRE JESUS ES MI CONSUELO</v>
          </cell>
          <cell r="D10218" t="str">
            <v>TA-41719-BM</v>
          </cell>
          <cell r="E10218" t="str">
            <v>FIESTAS ALVAREZ MIGUEL ANGEL</v>
          </cell>
          <cell r="F10218" t="str">
            <v>DS. 006-2016-PRODUCE</v>
          </cell>
        </row>
        <row r="10219">
          <cell r="B10219">
            <v>41721</v>
          </cell>
          <cell r="C10219" t="str">
            <v>SIEMPRE JESUS ES MI CONSUELO</v>
          </cell>
          <cell r="D10219" t="str">
            <v>ZS-41721-CM</v>
          </cell>
          <cell r="E10219" t="str">
            <v>FIESTAS ALVAREZ JESUS</v>
          </cell>
          <cell r="F10219" t="str">
            <v>DS. 006-2016-PRODUCE</v>
          </cell>
        </row>
        <row r="10220">
          <cell r="B10220">
            <v>41722</v>
          </cell>
          <cell r="C10220" t="str">
            <v>SE?R CAUTIVO DE AYABACA</v>
          </cell>
          <cell r="D10220" t="str">
            <v>PL-41722-CM</v>
          </cell>
          <cell r="E10220" t="str">
            <v>TEQUE MARTINEZ JHONY MACARIO</v>
          </cell>
          <cell r="F10220" t="str">
            <v>DS. 006-2016-PRODUCE</v>
          </cell>
        </row>
        <row r="10221">
          <cell r="B10221">
            <v>41723</v>
          </cell>
          <cell r="C10221" t="str">
            <v>EL PODEROSO ISRAEL 2</v>
          </cell>
          <cell r="D10221" t="str">
            <v>PL-41723-CM</v>
          </cell>
          <cell r="E10221" t="str">
            <v>TUME FERNANDEZ JORGE LUIS</v>
          </cell>
          <cell r="F10221" t="str">
            <v>DS. 006-2016-PRODUCE</v>
          </cell>
        </row>
        <row r="10222">
          <cell r="B10222">
            <v>41742</v>
          </cell>
          <cell r="C10222" t="str">
            <v>DON JOSE</v>
          </cell>
          <cell r="D10222" t="str">
            <v>TA-41742-BM</v>
          </cell>
          <cell r="E10222" t="str">
            <v>JACINTO BANCES JOSE DE LA ROSA</v>
          </cell>
          <cell r="F10222" t="str">
            <v>DS. 006-2016-PRODUCE</v>
          </cell>
        </row>
        <row r="10223">
          <cell r="B10223">
            <v>41749</v>
          </cell>
          <cell r="C10223" t="str">
            <v>MI PABLITO</v>
          </cell>
          <cell r="D10223" t="str">
            <v>PL-41749-BM</v>
          </cell>
          <cell r="E10223" t="str">
            <v>HUAMANCHUMO HUAMANCHUMO JHONY ;HUAMANCHUMO HUAMANCHUMO SEGUNDO JUAN</v>
          </cell>
          <cell r="F10223" t="str">
            <v>ARTESANAL</v>
          </cell>
        </row>
        <row r="10224">
          <cell r="B10224">
            <v>41753</v>
          </cell>
          <cell r="C10224" t="str">
            <v>SR. DE CHOCAN</v>
          </cell>
          <cell r="D10224" t="str">
            <v>TA-41753-BM</v>
          </cell>
          <cell r="E10224" t="str">
            <v>FIESTAS FIESTAS MARIA ESTHER ;PAZOS ALVAREZ LUCIANO</v>
          </cell>
          <cell r="F10224" t="str">
            <v>DECRETO LEGISLATIVO Nº1273</v>
          </cell>
        </row>
        <row r="10225">
          <cell r="B10225">
            <v>41754</v>
          </cell>
          <cell r="C10225" t="str">
            <v>FANY VIOLETA</v>
          </cell>
          <cell r="D10225" t="str">
            <v>SE-41754-BM</v>
          </cell>
          <cell r="E10225" t="str">
            <v>FIESTAS PUESCAS VICTOR RAUL</v>
          </cell>
          <cell r="F10225" t="str">
            <v>ARTESANAL</v>
          </cell>
        </row>
        <row r="10226">
          <cell r="B10226">
            <v>41769</v>
          </cell>
          <cell r="C10226" t="str">
            <v>CAPIRONA</v>
          </cell>
          <cell r="D10226" t="str">
            <v>SY-41769-BM</v>
          </cell>
          <cell r="E10226" t="str">
            <v>ASCOY MEDINA MARIO ENRIQUE</v>
          </cell>
          <cell r="F10226" t="str">
            <v>DECRETO LEGISLATIVO Nº1273</v>
          </cell>
        </row>
        <row r="10227">
          <cell r="B10227">
            <v>41797</v>
          </cell>
          <cell r="C10227" t="str">
            <v>MARY CLARA</v>
          </cell>
          <cell r="D10227" t="str">
            <v>SY-41797-BM</v>
          </cell>
          <cell r="E10227" t="str">
            <v>FLORES ARANA MONICA ESTHER</v>
          </cell>
          <cell r="F10227" t="str">
            <v>ARTESANAL</v>
          </cell>
        </row>
        <row r="10228">
          <cell r="B10228">
            <v>41816</v>
          </cell>
          <cell r="C10228" t="str">
            <v>SAN JUDAS II</v>
          </cell>
          <cell r="D10228" t="str">
            <v>CE-41816-PM</v>
          </cell>
          <cell r="E10228" t="str">
            <v>PESQUERA NINFAS DEL MAR S.A.C.</v>
          </cell>
          <cell r="F10228" t="str">
            <v>DECRETO LEY Nº25977</v>
          </cell>
        </row>
        <row r="10229">
          <cell r="B10229">
            <v>41828</v>
          </cell>
          <cell r="C10229" t="str">
            <v>DON IGNACIO</v>
          </cell>
          <cell r="D10229" t="str">
            <v>PL-41828-CM</v>
          </cell>
          <cell r="E10229" t="str">
            <v>GALAN TEQUE WLBERTO</v>
          </cell>
          <cell r="F10229" t="str">
            <v>DS. 006-2016-PRODUCE</v>
          </cell>
        </row>
        <row r="10230">
          <cell r="B10230">
            <v>41857</v>
          </cell>
          <cell r="C10230" t="str">
            <v>SAYURI I</v>
          </cell>
          <cell r="D10230" t="str">
            <v>PS-41857-BM</v>
          </cell>
          <cell r="E10230" t="str">
            <v>MARCAVAL TORRES JULIO GREGORIO</v>
          </cell>
          <cell r="F10230" t="str">
            <v>DECRETO LEGISLATIVO Nº1273</v>
          </cell>
        </row>
        <row r="10231">
          <cell r="B10231">
            <v>41859</v>
          </cell>
          <cell r="C10231" t="str">
            <v>MI RAUL</v>
          </cell>
          <cell r="D10231" t="str">
            <v>PL-41859-BM</v>
          </cell>
          <cell r="E10231" t="str">
            <v>PAZOS PUESCAS GENARA DEL MILAGRO</v>
          </cell>
          <cell r="F10231" t="str">
            <v>ARTESANAL</v>
          </cell>
        </row>
        <row r="10232">
          <cell r="B10232">
            <v>41862</v>
          </cell>
          <cell r="C10232" t="str">
            <v>LUIS WILLY</v>
          </cell>
          <cell r="D10232" t="str">
            <v>PL-41862-BM</v>
          </cell>
          <cell r="E10232" t="str">
            <v>LLICAN FELIPE AURELIO PASCUAL</v>
          </cell>
          <cell r="F10232" t="str">
            <v>ARTESANAL</v>
          </cell>
        </row>
        <row r="10233">
          <cell r="B10233">
            <v>41864</v>
          </cell>
          <cell r="C10233" t="str">
            <v>JESUS ES MI GUIA</v>
          </cell>
          <cell r="D10233" t="str">
            <v>PL-41864-BM</v>
          </cell>
          <cell r="E10233" t="str">
            <v>MENDOZA SANTAMARIA JOSE NICOLAS ;QUEREBALU JACINTO TEODORA</v>
          </cell>
          <cell r="F10233" t="str">
            <v>ARTESANAL</v>
          </cell>
        </row>
        <row r="10234">
          <cell r="B10234">
            <v>41876</v>
          </cell>
          <cell r="C10234" t="str">
            <v>CABALLERO DE LOS MARES</v>
          </cell>
          <cell r="D10234" t="str">
            <v>TA-41876-BM</v>
          </cell>
          <cell r="E10234" t="str">
            <v>LLENQUE FLORES ANTONIO ;LLENQUE FLORES PEDRO</v>
          </cell>
          <cell r="F10234" t="str">
            <v>DS. 006-2016-PRODUCE</v>
          </cell>
        </row>
        <row r="10235">
          <cell r="B10235">
            <v>41877</v>
          </cell>
          <cell r="C10235" t="str">
            <v>LUCERO</v>
          </cell>
          <cell r="D10235" t="str">
            <v>CO-41877-CM</v>
          </cell>
          <cell r="E10235" t="str">
            <v>FIESTAS PAZOS JOSE MARTIN ;LEVANO PIZARRO DE FIESTAS FELICITA CONSUELO</v>
          </cell>
          <cell r="F10235" t="str">
            <v>ARTESANAL</v>
          </cell>
        </row>
        <row r="10236">
          <cell r="B10236">
            <v>41884</v>
          </cell>
          <cell r="C10236" t="str">
            <v>JEHOVA JIRETH</v>
          </cell>
          <cell r="D10236" t="str">
            <v>PL-41884-BM</v>
          </cell>
          <cell r="E10236" t="str">
            <v>CASTILLO DELGADO MARCO ANTONIO</v>
          </cell>
          <cell r="F10236" t="str">
            <v>ARTESANAL</v>
          </cell>
        </row>
        <row r="10237">
          <cell r="B10237">
            <v>41887</v>
          </cell>
          <cell r="C10237" t="str">
            <v>BENDICION DE CRISTO</v>
          </cell>
          <cell r="D10237" t="str">
            <v>TA-41887-BM</v>
          </cell>
          <cell r="E10237" t="str">
            <v>LORO PATASCA EDILBERTO FERNANDO</v>
          </cell>
          <cell r="F10237" t="str">
            <v>DECRETO LEGISLATIVO Nº1273</v>
          </cell>
        </row>
        <row r="10238">
          <cell r="B10238">
            <v>41893</v>
          </cell>
          <cell r="C10238" t="str">
            <v>HAYLIN</v>
          </cell>
          <cell r="D10238">
            <v>41893</v>
          </cell>
          <cell r="E10238" t="str">
            <v>FIESTAS PAZOS JESUS HUMBERTO</v>
          </cell>
          <cell r="F10238" t="str">
            <v>ARTESANAL</v>
          </cell>
        </row>
        <row r="10239">
          <cell r="B10239">
            <v>41919</v>
          </cell>
          <cell r="C10239" t="str">
            <v>EDDY AGUSTIN II</v>
          </cell>
          <cell r="D10239" t="str">
            <v>CO-41919-BM</v>
          </cell>
          <cell r="E10239" t="str">
            <v>CCAPACCA MEDINA EDDY AGUSTIN</v>
          </cell>
          <cell r="F10239" t="str">
            <v>DECRETO LEGISLATIVO Nº1273</v>
          </cell>
        </row>
        <row r="10240">
          <cell r="B10240">
            <v>41950</v>
          </cell>
          <cell r="C10240" t="str">
            <v>EL MILAGRO DE JESUS 1</v>
          </cell>
          <cell r="D10240" t="str">
            <v>CY-41950-BM</v>
          </cell>
          <cell r="E10240" t="str">
            <v>SUCLUPE FIESTAS MILAGROS ESTHER</v>
          </cell>
          <cell r="F10240" t="str">
            <v>ARTESANAL</v>
          </cell>
        </row>
        <row r="10241">
          <cell r="B10241">
            <v>41958</v>
          </cell>
          <cell r="C10241" t="str">
            <v>NO ME RINDO III</v>
          </cell>
          <cell r="D10241" t="str">
            <v>PS-41958-BM</v>
          </cell>
          <cell r="E10241" t="str">
            <v>LARA JAIMES PEDRO MANUEL</v>
          </cell>
          <cell r="F10241" t="str">
            <v>DECRETO LEGISLATIVO Nº1273</v>
          </cell>
        </row>
        <row r="10242">
          <cell r="B10242">
            <v>41959</v>
          </cell>
          <cell r="C10242" t="str">
            <v>EL CORDERO DE DIOS</v>
          </cell>
          <cell r="D10242" t="str">
            <v>PT-41959-BM</v>
          </cell>
          <cell r="E10242" t="str">
            <v>QUEREVALU PAZO MANUEL TEODORO</v>
          </cell>
          <cell r="F10242" t="str">
            <v>DS. 006-2016-PRODUCE</v>
          </cell>
        </row>
        <row r="10243">
          <cell r="B10243">
            <v>41985</v>
          </cell>
          <cell r="C10243" t="str">
            <v>MI NOEMI</v>
          </cell>
          <cell r="D10243" t="str">
            <v>ZS-41985-CM</v>
          </cell>
          <cell r="E10243" t="str">
            <v>IPANAQUE LLONTOP CARLOS ALBERTO ;SANDOVAL SUCLUPE MARIA ISABEL</v>
          </cell>
          <cell r="F10243" t="str">
            <v>ARTESANAL</v>
          </cell>
        </row>
        <row r="10244">
          <cell r="B10244">
            <v>41986</v>
          </cell>
          <cell r="C10244" t="str">
            <v>BENDICION DE DIOS</v>
          </cell>
          <cell r="D10244" t="str">
            <v>TA-41986-CM</v>
          </cell>
          <cell r="E10244" t="str">
            <v>LORO LORO MARIA DEL SOCORRO</v>
          </cell>
          <cell r="F10244" t="str">
            <v>DS. 006-2016-PRODUCE</v>
          </cell>
        </row>
        <row r="10245">
          <cell r="B10245">
            <v>41991</v>
          </cell>
          <cell r="C10245" t="str">
            <v>DON LUIS</v>
          </cell>
          <cell r="D10245" t="str">
            <v>SY-41991-BM</v>
          </cell>
          <cell r="E10245" t="str">
            <v>LUNA AZABACHE LUIS ANGEL</v>
          </cell>
          <cell r="F10245" t="str">
            <v>ARTESANAL</v>
          </cell>
        </row>
        <row r="10246">
          <cell r="B10246">
            <v>41992</v>
          </cell>
          <cell r="C10246" t="str">
            <v>LIBERTAD</v>
          </cell>
          <cell r="D10246" t="str">
            <v>SY-41992-BM</v>
          </cell>
          <cell r="E10246" t="str">
            <v>LUNA AZABACHE YHERSON YHON</v>
          </cell>
          <cell r="F10246" t="str">
            <v>ARTESANAL</v>
          </cell>
        </row>
        <row r="10247">
          <cell r="B10247">
            <v>41993</v>
          </cell>
          <cell r="C10247" t="str">
            <v>EMANUEL</v>
          </cell>
          <cell r="D10247" t="str">
            <v>SY-41993-BM</v>
          </cell>
          <cell r="E10247" t="str">
            <v>AZABACHE HUAMANCHUMO LORENZO HUMBERTO</v>
          </cell>
          <cell r="F10247" t="str">
            <v>ARTESANAL</v>
          </cell>
        </row>
        <row r="10248">
          <cell r="B10248">
            <v>41998</v>
          </cell>
          <cell r="C10248" t="str">
            <v>MI GERMAN</v>
          </cell>
          <cell r="D10248" t="str">
            <v>PL-41998-BM</v>
          </cell>
          <cell r="E10248" t="str">
            <v>GALAN FIESTAS MARIA DEL MILAGRO ;GALAN FIESTAS MARTHA ESTHER</v>
          </cell>
          <cell r="F10248" t="str">
            <v>ARTESANAL</v>
          </cell>
        </row>
        <row r="10249">
          <cell r="B10249">
            <v>41999</v>
          </cell>
          <cell r="C10249" t="str">
            <v>SE?R CAUTIVO</v>
          </cell>
          <cell r="D10249" t="str">
            <v>TA-41999-BM</v>
          </cell>
          <cell r="E10249" t="str">
            <v>FIESTAS SANTAMARIA DE GALAN SANTOS FELICIA ;GALAN FIESTAS AUGUSTO JACINTO</v>
          </cell>
          <cell r="F10249" t="str">
            <v>ARTESANAL</v>
          </cell>
        </row>
        <row r="10250">
          <cell r="B10250">
            <v>42012</v>
          </cell>
          <cell r="C10250" t="str">
            <v>MILAGRO DE YAVE</v>
          </cell>
          <cell r="D10250" t="str">
            <v>PT-42012-BM</v>
          </cell>
          <cell r="E10250" t="str">
            <v>ECHE PURIZACA MANUEL ANASTACIO</v>
          </cell>
          <cell r="F10250" t="str">
            <v>DECRETO LEGISLATIVO Nº1273</v>
          </cell>
        </row>
        <row r="10251">
          <cell r="B10251">
            <v>42074</v>
          </cell>
          <cell r="C10251" t="str">
            <v>GREYSI Y BRYAN</v>
          </cell>
          <cell r="D10251" t="str">
            <v>PS-42074-BM</v>
          </cell>
          <cell r="E10251" t="str">
            <v>QUISPE APAZA ROSA MARIA</v>
          </cell>
          <cell r="F10251" t="str">
            <v>DECRETO LEGISLATIVO Nº1273</v>
          </cell>
        </row>
        <row r="10252">
          <cell r="B10252">
            <v>42076</v>
          </cell>
          <cell r="C10252" t="str">
            <v>ALETA AZUL I</v>
          </cell>
          <cell r="D10252" t="str">
            <v>IO-42076-BM</v>
          </cell>
          <cell r="E10252" t="str">
            <v>VALDIVIA ALZAMORA VICTOR VALDEMAR</v>
          </cell>
          <cell r="F10252" t="str">
            <v>ARTESANAL</v>
          </cell>
        </row>
        <row r="10253">
          <cell r="B10253">
            <v>42078</v>
          </cell>
          <cell r="C10253" t="str">
            <v>MI MARIA I</v>
          </cell>
          <cell r="D10253" t="str">
            <v>TA-42078-BM</v>
          </cell>
          <cell r="E10253" t="str">
            <v>JACINTO GONZALES LUIS ALBERTO ;JACINTO GONZALES MARIA MILAGROS</v>
          </cell>
          <cell r="F10253" t="str">
            <v>DS. 006-2016-PRODUCE</v>
          </cell>
        </row>
        <row r="10254">
          <cell r="B10254">
            <v>42084</v>
          </cell>
          <cell r="C10254" t="str">
            <v>KARISMA 3</v>
          </cell>
          <cell r="D10254" t="str">
            <v>SE-42084-BM</v>
          </cell>
          <cell r="E10254" t="str">
            <v>ORELLANO NU?Z VICENTE</v>
          </cell>
          <cell r="F10254" t="str">
            <v>ARTESANAL</v>
          </cell>
        </row>
        <row r="10255">
          <cell r="B10255">
            <v>42091</v>
          </cell>
          <cell r="C10255" t="str">
            <v>JOELITO</v>
          </cell>
          <cell r="D10255" t="str">
            <v>CO-42091-BM</v>
          </cell>
          <cell r="E10255" t="str">
            <v>CARRILLO APAZA JOEL MARTIN</v>
          </cell>
          <cell r="F10255" t="str">
            <v>DECRETO LEGISLATIVO Nº1273</v>
          </cell>
        </row>
        <row r="10256">
          <cell r="B10256">
            <v>42092</v>
          </cell>
          <cell r="C10256" t="str">
            <v>STEPHANO</v>
          </cell>
          <cell r="D10256" t="str">
            <v>CO-42092-CM</v>
          </cell>
          <cell r="E10256" t="str">
            <v>INVERSIONES ISLAS DEL CARIBE S.A.C.</v>
          </cell>
          <cell r="F10256" t="str">
            <v>LEY Nº26920</v>
          </cell>
        </row>
        <row r="10257">
          <cell r="B10257">
            <v>42109</v>
          </cell>
          <cell r="C10257" t="str">
            <v>MAFER 1</v>
          </cell>
          <cell r="D10257" t="str">
            <v>PT-42109-CM</v>
          </cell>
          <cell r="E10257" t="str">
            <v>PITA PITA CARMEN ISELA</v>
          </cell>
          <cell r="F10257" t="str">
            <v>DS. 006-2016-PRODUCE</v>
          </cell>
        </row>
        <row r="10258">
          <cell r="B10258">
            <v>42120</v>
          </cell>
          <cell r="C10258" t="str">
            <v>SIEMPRE CON DIOS</v>
          </cell>
          <cell r="D10258" t="str">
            <v>TA-42120-BM</v>
          </cell>
          <cell r="E10258" t="str">
            <v>SERNA APONTE SANTOS FELIPE</v>
          </cell>
          <cell r="F10258" t="str">
            <v>DECRETO LEGISLATIVO Nº1273</v>
          </cell>
        </row>
        <row r="10259">
          <cell r="B10259">
            <v>42121</v>
          </cell>
          <cell r="C10259" t="str">
            <v>MI KIARITA</v>
          </cell>
          <cell r="D10259" t="str">
            <v>SY-42121-BM</v>
          </cell>
          <cell r="E10259" t="str">
            <v>SANCHEZ LOPEZ DE TELLO KARLA MICAELA ;TELLO CUEVA CARLOS MANUEL</v>
          </cell>
          <cell r="F10259" t="str">
            <v>ARTESANAL</v>
          </cell>
        </row>
        <row r="10260">
          <cell r="B10260">
            <v>42127</v>
          </cell>
          <cell r="C10260" t="str">
            <v>JESUS ES EL CAMINO</v>
          </cell>
          <cell r="D10260" t="str">
            <v>TA-42127-BM</v>
          </cell>
          <cell r="E10260" t="str">
            <v>ECHE VITE ALEJANDRO</v>
          </cell>
          <cell r="F10260" t="str">
            <v>DS. 006-2016-PRODUCE</v>
          </cell>
        </row>
        <row r="10261">
          <cell r="B10261">
            <v>42166</v>
          </cell>
          <cell r="C10261" t="str">
            <v>NAZIREO IV</v>
          </cell>
          <cell r="D10261" t="str">
            <v>TA-42166-BM</v>
          </cell>
          <cell r="E10261" t="str">
            <v>TUME ALVAREZ FRANCISCO</v>
          </cell>
          <cell r="F10261" t="str">
            <v>DS. 006-2016-PRODUCE</v>
          </cell>
        </row>
        <row r="10262">
          <cell r="B10262">
            <v>42167</v>
          </cell>
          <cell r="C10262" t="str">
            <v>ARCANGEL DE DIOS II</v>
          </cell>
          <cell r="D10262" t="str">
            <v>TA-42167-BM</v>
          </cell>
          <cell r="E10262" t="str">
            <v>TUME ALVAREZ JIMMY ALEXANDER</v>
          </cell>
          <cell r="F10262" t="str">
            <v>DS. 006-2016-PRODUCE</v>
          </cell>
        </row>
        <row r="10263">
          <cell r="B10263">
            <v>42200</v>
          </cell>
          <cell r="C10263" t="str">
            <v>MI MARISOL</v>
          </cell>
          <cell r="D10263" t="str">
            <v>SY-42200-BM</v>
          </cell>
          <cell r="E10263" t="str">
            <v>FIESTAS FLORES JUAN ROMAN</v>
          </cell>
          <cell r="F10263" t="str">
            <v>DS. 006-2016-PRODUCE</v>
          </cell>
        </row>
        <row r="10264">
          <cell r="B10264">
            <v>42203</v>
          </cell>
          <cell r="C10264" t="str">
            <v>JULIO</v>
          </cell>
          <cell r="D10264" t="str">
            <v>IO-42203-BM</v>
          </cell>
          <cell r="E10264" t="str">
            <v>PRADO CHINAU LILIA LUCIA</v>
          </cell>
          <cell r="F10264" t="str">
            <v>ARTESANAL</v>
          </cell>
        </row>
        <row r="10265">
          <cell r="B10265">
            <v>42204</v>
          </cell>
          <cell r="C10265" t="str">
            <v>MAESTRA VIDA II</v>
          </cell>
          <cell r="D10265" t="str">
            <v>IO-42204-BM</v>
          </cell>
          <cell r="E10265" t="str">
            <v>SEGURA HUAMANI CARLOS ALFONSO</v>
          </cell>
          <cell r="F10265" t="str">
            <v>ARTESANAL</v>
          </cell>
        </row>
        <row r="10266">
          <cell r="B10266">
            <v>42205</v>
          </cell>
          <cell r="C10266" t="str">
            <v>EL CENTURION 2</v>
          </cell>
          <cell r="D10266" t="str">
            <v>PL-42205-BM</v>
          </cell>
          <cell r="E10266" t="str">
            <v>CENTURION FLORES AGUSTIN MARTIN</v>
          </cell>
          <cell r="F10266" t="str">
            <v>DS. 006-2016-PRODUCE</v>
          </cell>
        </row>
        <row r="10267">
          <cell r="B10267">
            <v>42206</v>
          </cell>
          <cell r="C10267" t="str">
            <v>MARIA JOSEFA</v>
          </cell>
          <cell r="D10267" t="str">
            <v>PL-42206-BM</v>
          </cell>
          <cell r="E10267" t="str">
            <v>QUEREBALU SANCHEZ ROSA MARIBEL</v>
          </cell>
          <cell r="F10267" t="str">
            <v>ARTESANAL</v>
          </cell>
        </row>
        <row r="10268">
          <cell r="B10268">
            <v>42236</v>
          </cell>
          <cell r="C10268" t="str">
            <v>RABICHE I</v>
          </cell>
          <cell r="D10268" t="str">
            <v>CO-42236-BM</v>
          </cell>
          <cell r="E10268" t="str">
            <v>CONCEPCION DOMINGUEZ EUGENIA ;VELASQUEZ GARCIA JESUS MOISES</v>
          </cell>
          <cell r="F10268" t="str">
            <v>DECRETO LEGISLATIVO Nº1273</v>
          </cell>
        </row>
        <row r="10269">
          <cell r="B10269">
            <v>42238</v>
          </cell>
          <cell r="C10269" t="str">
            <v>M.R.</v>
          </cell>
          <cell r="D10269" t="str">
            <v>ZS-42238-BM</v>
          </cell>
          <cell r="E10269" t="str">
            <v>MEDINA RUJEL VICTOR</v>
          </cell>
          <cell r="F10269" t="str">
            <v>DECRETO LEGISLATIVO Nº1273</v>
          </cell>
        </row>
        <row r="10270">
          <cell r="B10270">
            <v>42265</v>
          </cell>
          <cell r="C10270" t="str">
            <v>REY DAVID II</v>
          </cell>
          <cell r="D10270" t="str">
            <v>TA-42265-BM</v>
          </cell>
          <cell r="E10270" t="str">
            <v>CRUZ SANTOS ITALO FRANCISCO</v>
          </cell>
          <cell r="F10270" t="str">
            <v>DS. 006-2016-PRODUCE</v>
          </cell>
        </row>
        <row r="10271">
          <cell r="B10271">
            <v>42272</v>
          </cell>
          <cell r="C10271" t="str">
            <v>EUSEBIO</v>
          </cell>
          <cell r="D10271" t="str">
            <v>ZS-42272-BM</v>
          </cell>
          <cell r="E10271" t="str">
            <v>MI?N ARMANZA GENARO HUMBERTO</v>
          </cell>
          <cell r="F10271" t="str">
            <v>DECRETO LEGISLATIVO Nº1273</v>
          </cell>
        </row>
        <row r="10272">
          <cell r="B10272">
            <v>42274</v>
          </cell>
          <cell r="C10272" t="str">
            <v>GUSTAVO</v>
          </cell>
          <cell r="D10272" t="str">
            <v>TA-42274-BM</v>
          </cell>
          <cell r="E10272" t="str">
            <v>FIESTAS ECHE MIGUEL</v>
          </cell>
          <cell r="F10272" t="str">
            <v>DS. 006-2016-PRODUCE</v>
          </cell>
        </row>
        <row r="10273">
          <cell r="B10273">
            <v>42283</v>
          </cell>
          <cell r="C10273" t="str">
            <v>FRANCISCO GREGORIO</v>
          </cell>
          <cell r="D10273" t="str">
            <v>PL-42283-BM</v>
          </cell>
          <cell r="E10273" t="str">
            <v>GALAN BANCES JULIO</v>
          </cell>
          <cell r="F10273" t="str">
            <v>DS. 006-2016-PRODUCE</v>
          </cell>
        </row>
        <row r="10274">
          <cell r="B10274">
            <v>42284</v>
          </cell>
          <cell r="C10274" t="str">
            <v>DIOS ES MI GUIADOR</v>
          </cell>
          <cell r="D10274" t="str">
            <v>PL-42284-CM</v>
          </cell>
          <cell r="E10274" t="str">
            <v>GALAN BANCES LEOPOLDO</v>
          </cell>
          <cell r="F10274" t="str">
            <v>DS. 006-2016-PRODUCE</v>
          </cell>
        </row>
        <row r="10275">
          <cell r="B10275">
            <v>42285</v>
          </cell>
          <cell r="C10275" t="str">
            <v>MI LUZ DIVINA</v>
          </cell>
          <cell r="D10275" t="str">
            <v>SY-42285-BM</v>
          </cell>
          <cell r="E10275" t="str">
            <v>ALVAREZ ECHE JOSE JAVIER</v>
          </cell>
          <cell r="F10275" t="str">
            <v>DS. 006-2016-PRODUCE</v>
          </cell>
        </row>
        <row r="10276">
          <cell r="B10276">
            <v>42286</v>
          </cell>
          <cell r="C10276" t="str">
            <v>MARIA FAUSTINA</v>
          </cell>
          <cell r="D10276" t="str">
            <v>TA-42286-BM</v>
          </cell>
          <cell r="E10276" t="str">
            <v>RUMICHE RUIZ JOSE SEBERIANO</v>
          </cell>
          <cell r="F10276" t="str">
            <v>DS. 006-2016-PRODUCE</v>
          </cell>
        </row>
        <row r="10277">
          <cell r="B10277">
            <v>42317</v>
          </cell>
          <cell r="C10277" t="str">
            <v>MI ANGELITO</v>
          </cell>
          <cell r="D10277" t="str">
            <v>PT-42317-BM</v>
          </cell>
          <cell r="E10277" t="str">
            <v>GORDILLO DE VITE JUANA ;MORALES VALLADOLID ORLANDO ;MORE CHIROQUE MARIA DOLORES ;VITE PANTA SANTOS FRANCISCO</v>
          </cell>
          <cell r="F10277" t="str">
            <v>DECRETO LEGISLATIVO Nº1273</v>
          </cell>
        </row>
        <row r="10278">
          <cell r="B10278">
            <v>42324</v>
          </cell>
          <cell r="C10278" t="str">
            <v>HUBER ORLANDO</v>
          </cell>
          <cell r="D10278" t="str">
            <v>PL-42324-BM</v>
          </cell>
          <cell r="E10278" t="str">
            <v>GALAN FARRO?N JOSE PRESENTACION</v>
          </cell>
          <cell r="F10278" t="str">
            <v>DS. 006-2016-PRODUCE</v>
          </cell>
        </row>
        <row r="10279">
          <cell r="B10279">
            <v>42344</v>
          </cell>
          <cell r="C10279" t="str">
            <v>MI ROBERT</v>
          </cell>
          <cell r="D10279" t="str">
            <v>PL-42344-CM</v>
          </cell>
          <cell r="E10279" t="str">
            <v>FIESTAS OLIVOS JOSE MANUEL</v>
          </cell>
          <cell r="F10279" t="str">
            <v>DS. 006-2016-PRODUCE</v>
          </cell>
        </row>
        <row r="10280">
          <cell r="B10280">
            <v>42361</v>
          </cell>
          <cell r="C10280" t="str">
            <v>MALVI MARIA</v>
          </cell>
          <cell r="D10280" t="str">
            <v>CO-42361-PM</v>
          </cell>
          <cell r="E10280" t="str">
            <v>VITUMAR S.R.L.</v>
          </cell>
          <cell r="F10280" t="str">
            <v>LEY Nº26920</v>
          </cell>
        </row>
        <row r="10281">
          <cell r="B10281">
            <v>42364</v>
          </cell>
          <cell r="C10281" t="str">
            <v>SEGUNDO Y KARITO</v>
          </cell>
          <cell r="D10281" t="str">
            <v>SY-42364-BM</v>
          </cell>
          <cell r="E10281" t="str">
            <v>CUMPA NECIOSUP ZENON ELAMIDIANO</v>
          </cell>
          <cell r="F10281" t="str">
            <v>ARTESANAL</v>
          </cell>
        </row>
        <row r="10282">
          <cell r="B10282">
            <v>42379</v>
          </cell>
          <cell r="C10282" t="str">
            <v>GIAN FRANCO II</v>
          </cell>
          <cell r="D10282" t="str">
            <v>CO-42379-BM</v>
          </cell>
          <cell r="E10282" t="str">
            <v>HERRADA CARLIS PEDRO GERMAN</v>
          </cell>
          <cell r="F10282" t="str">
            <v>DECRETO LEGISLATIVO Nº1273</v>
          </cell>
        </row>
        <row r="10283">
          <cell r="B10283">
            <v>42381</v>
          </cell>
          <cell r="C10283" t="str">
            <v>ARIANA, ADRIAN Y CRISTAL</v>
          </cell>
          <cell r="D10283" t="str">
            <v>CO-42381-BM</v>
          </cell>
          <cell r="E10283" t="str">
            <v>DIAZ CHIRINOS EDUARDO</v>
          </cell>
          <cell r="F10283" t="str">
            <v>ARTESANAL</v>
          </cell>
        </row>
        <row r="10284">
          <cell r="B10284">
            <v>42391</v>
          </cell>
          <cell r="C10284" t="str">
            <v>JEHOVA JIREH</v>
          </cell>
          <cell r="D10284" t="str">
            <v>PL-42391-BM</v>
          </cell>
          <cell r="E10284" t="str">
            <v>FLORES LORO ANTONIO</v>
          </cell>
          <cell r="F10284" t="str">
            <v>DS. 006-2016-PRODUCE</v>
          </cell>
        </row>
        <row r="10285">
          <cell r="B10285">
            <v>42399</v>
          </cell>
          <cell r="C10285" t="str">
            <v>DO? ROXANA II</v>
          </cell>
          <cell r="D10285" t="str">
            <v>CO-42399-CM</v>
          </cell>
          <cell r="E10285" t="str">
            <v>DEL CASTILLO CA?RI ERLIS JOHNSON ;LOPEZ CORDOVA MARIA MAGDALENA</v>
          </cell>
          <cell r="F10285" t="str">
            <v>LEY Nº26920</v>
          </cell>
        </row>
        <row r="10286">
          <cell r="B10286">
            <v>42416</v>
          </cell>
          <cell r="C10286" t="str">
            <v>ZAHIRA</v>
          </cell>
          <cell r="D10286" t="str">
            <v>IO-42416-BM</v>
          </cell>
          <cell r="E10286" t="str">
            <v>MONTOYA DE LA CRUZ CARLOS RAFAEL</v>
          </cell>
          <cell r="F10286" t="str">
            <v>ARTESANAL</v>
          </cell>
        </row>
        <row r="10287">
          <cell r="B10287">
            <v>42423</v>
          </cell>
          <cell r="C10287" t="str">
            <v>JEHOVA ES MI PASTOR</v>
          </cell>
          <cell r="D10287" t="str">
            <v>PL-42423-BM</v>
          </cell>
          <cell r="E10287" t="str">
            <v>SERNAQUE DAMIAN CATALINO</v>
          </cell>
          <cell r="F10287" t="str">
            <v>ARTESANAL</v>
          </cell>
        </row>
        <row r="10288">
          <cell r="B10288">
            <v>42429</v>
          </cell>
          <cell r="C10288" t="str">
            <v>JESUS ES MI FORTALEZA</v>
          </cell>
          <cell r="D10288" t="str">
            <v>PL-42429-BM</v>
          </cell>
          <cell r="E10288" t="str">
            <v>GALAN GALAN JORGE LUIS ;GALAN GALAN JOSE LEONCIO</v>
          </cell>
          <cell r="F10288" t="str">
            <v>ARTESANAL</v>
          </cell>
        </row>
        <row r="10289">
          <cell r="B10289">
            <v>42444</v>
          </cell>
          <cell r="C10289" t="str">
            <v>MI LORENSITA</v>
          </cell>
          <cell r="D10289" t="str">
            <v>PL-42444-BM</v>
          </cell>
          <cell r="E10289" t="str">
            <v>LLAGAS HUAMANCHUMO CARLOS ALBERTO</v>
          </cell>
          <cell r="F10289" t="str">
            <v>ARTESANAL</v>
          </cell>
        </row>
        <row r="10290">
          <cell r="B10290">
            <v>42451</v>
          </cell>
          <cell r="C10290" t="str">
            <v>SHIRLEY OLENKA</v>
          </cell>
          <cell r="D10290" t="str">
            <v>IO-42451-BM</v>
          </cell>
          <cell r="E10290" t="str">
            <v>ADRIAZOLA LLANOS LUIS NICOLAS</v>
          </cell>
          <cell r="F10290" t="str">
            <v>DECRETO LEGISLATIVO Nº1273</v>
          </cell>
        </row>
        <row r="10291">
          <cell r="B10291">
            <v>42452</v>
          </cell>
          <cell r="C10291" t="str">
            <v>CAMILA ROSARIO</v>
          </cell>
          <cell r="D10291" t="str">
            <v>IO-42452-BM</v>
          </cell>
          <cell r="E10291" t="str">
            <v>HUALLPA CONDORI DE QUISPE RUFINA</v>
          </cell>
          <cell r="F10291" t="str">
            <v>ARTESANAL</v>
          </cell>
        </row>
        <row r="10292">
          <cell r="B10292">
            <v>42453</v>
          </cell>
          <cell r="C10292" t="str">
            <v>CAROLINA</v>
          </cell>
          <cell r="D10292" t="str">
            <v>IO-42453-BM</v>
          </cell>
          <cell r="E10292" t="str">
            <v>QUISPE COARITA CLARA</v>
          </cell>
          <cell r="F10292" t="str">
            <v>ARTESANAL</v>
          </cell>
        </row>
        <row r="10293">
          <cell r="B10293">
            <v>42454</v>
          </cell>
          <cell r="C10293" t="str">
            <v>MICAELA</v>
          </cell>
          <cell r="D10293" t="str">
            <v>IO-42454-BM</v>
          </cell>
          <cell r="E10293" t="str">
            <v>VILCANQUI MARCA VLADIMIR ARILSON</v>
          </cell>
          <cell r="F10293" t="str">
            <v>ARTESANAL</v>
          </cell>
        </row>
        <row r="10294">
          <cell r="B10294">
            <v>42456</v>
          </cell>
          <cell r="C10294" t="str">
            <v>MI JUANITA</v>
          </cell>
          <cell r="D10294" t="str">
            <v>PT-42456-BM</v>
          </cell>
          <cell r="E10294" t="str">
            <v>MORALES MORE DENIS</v>
          </cell>
          <cell r="F10294" t="str">
            <v>DECRETO LEGISLATIVO Nº1273</v>
          </cell>
        </row>
        <row r="10295">
          <cell r="B10295">
            <v>42457</v>
          </cell>
          <cell r="C10295" t="str">
            <v>HOSSANNA</v>
          </cell>
          <cell r="D10295" t="str">
            <v>SY-42457-BM</v>
          </cell>
          <cell r="E10295" t="str">
            <v>RUIZ CASTA?DA GUSTAVO SEBASTIAN</v>
          </cell>
          <cell r="F10295" t="str">
            <v>ARTESANAL</v>
          </cell>
        </row>
        <row r="10296">
          <cell r="B10296">
            <v>42464</v>
          </cell>
          <cell r="C10296" t="str">
            <v>MI PEQUE?</v>
          </cell>
          <cell r="D10296" t="str">
            <v>SY-42464-BM</v>
          </cell>
          <cell r="E10296" t="str">
            <v>PALACIOS HUAMANCHUMO SANTOS HEBER</v>
          </cell>
          <cell r="F10296" t="str">
            <v>ARTESANAL</v>
          </cell>
        </row>
        <row r="10297">
          <cell r="B10297">
            <v>42466</v>
          </cell>
          <cell r="C10297" t="str">
            <v>MILAGRO DE DIOS II</v>
          </cell>
          <cell r="D10297" t="str">
            <v>PL-42466-CM</v>
          </cell>
          <cell r="E10297" t="str">
            <v>PINGO PISCOYA DOMINGO</v>
          </cell>
          <cell r="F10297" t="str">
            <v>DS. 006-2016-PRODUCE</v>
          </cell>
        </row>
        <row r="10298">
          <cell r="B10298">
            <v>42494</v>
          </cell>
          <cell r="C10298" t="str">
            <v>LANGOSTINO I</v>
          </cell>
          <cell r="D10298" t="str">
            <v>MO-42494-BM</v>
          </cell>
          <cell r="E10298" t="str">
            <v>AROCUTIPA FERNANDEZ EFRAIN ;SANTOS INQUILLA ALICIA</v>
          </cell>
          <cell r="F10298" t="str">
            <v>ARTESANAL</v>
          </cell>
        </row>
        <row r="10299">
          <cell r="B10299">
            <v>42501</v>
          </cell>
          <cell r="C10299" t="str">
            <v>JOSE MERCEDES</v>
          </cell>
          <cell r="D10299" t="str">
            <v>PL-42501-BM</v>
          </cell>
          <cell r="E10299" t="str">
            <v>NUNTON FIESTAS JOSE EDUARDO</v>
          </cell>
          <cell r="F10299" t="str">
            <v>DS. 006-2016-PRODUCE</v>
          </cell>
        </row>
        <row r="10300">
          <cell r="B10300">
            <v>42502</v>
          </cell>
          <cell r="C10300" t="str">
            <v>DON JULIO 1</v>
          </cell>
          <cell r="D10300" t="str">
            <v>SE-42502-BM</v>
          </cell>
          <cell r="E10300" t="str">
            <v>PLAZA LUNA AUGUSTO MOISES</v>
          </cell>
          <cell r="F10300" t="str">
            <v>ARTESANAL</v>
          </cell>
        </row>
        <row r="10301">
          <cell r="B10301">
            <v>42507</v>
          </cell>
          <cell r="C10301" t="str">
            <v>TERESA DE JESUS</v>
          </cell>
          <cell r="D10301" t="str">
            <v>SY-42507-BM</v>
          </cell>
          <cell r="E10301" t="str">
            <v>BELTRAN HORNA RAUL RENEE</v>
          </cell>
          <cell r="F10301" t="str">
            <v>ARTESANAL</v>
          </cell>
        </row>
        <row r="10302">
          <cell r="B10302">
            <v>42526</v>
          </cell>
          <cell r="C10302" t="str">
            <v>EL SE?R ES MI REY</v>
          </cell>
          <cell r="D10302" t="str">
            <v>PL-42526-BM</v>
          </cell>
          <cell r="E10302" t="str">
            <v>DIAZ TORRES ROSA MEDELY ;HUAMANCHUMO GORDILLO TORIBIO HUMBERTO</v>
          </cell>
          <cell r="F10302" t="str">
            <v>ARTESANAL</v>
          </cell>
        </row>
        <row r="10303">
          <cell r="B10303">
            <v>42545</v>
          </cell>
          <cell r="C10303" t="str">
            <v>MI FELA</v>
          </cell>
          <cell r="D10303" t="str">
            <v>PL-42545-BM</v>
          </cell>
          <cell r="E10303" t="str">
            <v>PUESCAS SANCHEZ JOSE IGNACIO ;QUEREBALU LLENQUE ESTHER MARILU</v>
          </cell>
          <cell r="F10303" t="str">
            <v>ARTESANAL</v>
          </cell>
        </row>
        <row r="10304">
          <cell r="B10304">
            <v>42564</v>
          </cell>
          <cell r="C10304" t="str">
            <v>MI MANUELITA</v>
          </cell>
          <cell r="D10304" t="str">
            <v>PT-42564-BM</v>
          </cell>
          <cell r="E10304" t="str">
            <v>MORALES MORE DENIS</v>
          </cell>
          <cell r="F10304" t="str">
            <v>DECRETO LEGISLATIVO Nº1273</v>
          </cell>
        </row>
        <row r="10305">
          <cell r="B10305">
            <v>42573</v>
          </cell>
          <cell r="C10305" t="str">
            <v>JUAN PASTOR I</v>
          </cell>
          <cell r="D10305" t="str">
            <v>PT-42573-CM</v>
          </cell>
          <cell r="E10305" t="str">
            <v>CHUNGA HUERTAS DANNY DANIEL</v>
          </cell>
          <cell r="F10305" t="str">
            <v>DS. 006-2016-PRODUCE</v>
          </cell>
        </row>
        <row r="10306">
          <cell r="B10306">
            <v>42574</v>
          </cell>
          <cell r="C10306" t="str">
            <v>JESUS DIVINO MAESTRO</v>
          </cell>
          <cell r="D10306" t="str">
            <v>PT-42574-CM</v>
          </cell>
          <cell r="E10306" t="str">
            <v>FIESTAS PAZO SANTOS GERONIMO</v>
          </cell>
          <cell r="F10306" t="str">
            <v>DS. 006-2016-PRODUCE</v>
          </cell>
        </row>
        <row r="10307">
          <cell r="B10307">
            <v>42582</v>
          </cell>
          <cell r="C10307" t="str">
            <v>DON ROMULO</v>
          </cell>
          <cell r="D10307" t="str">
            <v>PL-42582-BM</v>
          </cell>
          <cell r="E10307" t="str">
            <v>BANCES TU?QUE GREGORIO ;BANCES TU?QUE LORENZO ;BANCES TU?QUE NICOLAS</v>
          </cell>
          <cell r="F10307" t="str">
            <v>ARTESANAL</v>
          </cell>
        </row>
        <row r="10308">
          <cell r="B10308">
            <v>42585</v>
          </cell>
          <cell r="C10308" t="str">
            <v>PODEROSO DE ISRAEL</v>
          </cell>
          <cell r="D10308" t="str">
            <v>SY-42585-BM</v>
          </cell>
          <cell r="E10308" t="str">
            <v>REQUE CHIRINOS WILSON</v>
          </cell>
          <cell r="F10308" t="str">
            <v>ARTESANAL</v>
          </cell>
        </row>
        <row r="10309">
          <cell r="B10309">
            <v>42593</v>
          </cell>
          <cell r="C10309" t="str">
            <v>EZEQUIEL II</v>
          </cell>
          <cell r="D10309" t="str">
            <v>CO-42593-BM</v>
          </cell>
          <cell r="E10309" t="str">
            <v>GUERRERO COLAN SUSANA</v>
          </cell>
          <cell r="F10309" t="str">
            <v>ARTESANAL</v>
          </cell>
        </row>
        <row r="10310">
          <cell r="B10310">
            <v>42610</v>
          </cell>
          <cell r="C10310" t="str">
            <v>HUMBOLTH 2</v>
          </cell>
          <cell r="D10310" t="str">
            <v>PT-42610-CM</v>
          </cell>
          <cell r="E10310" t="str">
            <v>PURIZACA ALVAREZ ARCADIO</v>
          </cell>
          <cell r="F10310" t="str">
            <v>DS. 006-2016-PRODUCE</v>
          </cell>
        </row>
        <row r="10311">
          <cell r="B10311">
            <v>42611</v>
          </cell>
          <cell r="C10311" t="str">
            <v>HUMBOLTH 1</v>
          </cell>
          <cell r="D10311" t="str">
            <v>PT-42611-CM</v>
          </cell>
          <cell r="E10311" t="str">
            <v>FIESTAS ECHE ENRIQUE</v>
          </cell>
          <cell r="F10311" t="str">
            <v>DS. 006-2016-PRODUCE</v>
          </cell>
        </row>
        <row r="10312">
          <cell r="B10312">
            <v>42637</v>
          </cell>
          <cell r="C10312" t="str">
            <v>MARY CARMEN</v>
          </cell>
          <cell r="D10312" t="str">
            <v>PT-42637-BM</v>
          </cell>
          <cell r="E10312" t="str">
            <v>ALVAREZ QUEREVALU SANTOS VICENTE</v>
          </cell>
          <cell r="F10312" t="str">
            <v>DS. 006-2016-PRODUCE</v>
          </cell>
        </row>
        <row r="10313">
          <cell r="B10313">
            <v>42654</v>
          </cell>
          <cell r="C10313" t="str">
            <v>DANIEL III</v>
          </cell>
          <cell r="D10313" t="str">
            <v>PT-42654-BM</v>
          </cell>
          <cell r="E10313" t="str">
            <v>PUESCAS QUEREVALU DANIEL ;PUESCAS QUEREVALU ROSO</v>
          </cell>
          <cell r="F10313" t="str">
            <v>DECRETO LEGISLATIVO Nº1273</v>
          </cell>
        </row>
        <row r="10314">
          <cell r="B10314">
            <v>42683</v>
          </cell>
          <cell r="C10314" t="str">
            <v>MI ULISES</v>
          </cell>
          <cell r="D10314" t="str">
            <v>PL-42683-BM</v>
          </cell>
          <cell r="E10314" t="str">
            <v>SANTAMARIA TU?QUE ANTONIO</v>
          </cell>
          <cell r="F10314" t="str">
            <v>DS. 006-2016-PRODUCE</v>
          </cell>
        </row>
        <row r="10315">
          <cell r="B10315">
            <v>42729</v>
          </cell>
          <cell r="C10315" t="str">
            <v>DANIEL JOSUE</v>
          </cell>
          <cell r="D10315" t="str">
            <v>PT-42729-BM</v>
          </cell>
          <cell r="E10315" t="str">
            <v>FARFAN MAURICIO SANTOS RUDY</v>
          </cell>
          <cell r="F10315" t="str">
            <v>DECRETO LEGISLATIVO Nº1273</v>
          </cell>
        </row>
        <row r="10316">
          <cell r="B10316">
            <v>42730</v>
          </cell>
          <cell r="C10316" t="str">
            <v>JESUS EN TI CONFIO 2</v>
          </cell>
          <cell r="D10316" t="str">
            <v>PT-42730-BM</v>
          </cell>
          <cell r="E10316" t="str">
            <v>PANTA RUIZ CARLOS ALBERTO</v>
          </cell>
          <cell r="F10316" t="str">
            <v>DECRETO LEGISLATIVO Nº1273</v>
          </cell>
        </row>
        <row r="10317">
          <cell r="B10317">
            <v>42733</v>
          </cell>
          <cell r="C10317" t="str">
            <v>MIS AMORES</v>
          </cell>
          <cell r="D10317" t="str">
            <v>CO-42733-BM</v>
          </cell>
          <cell r="E10317" t="str">
            <v>MORAN ZARATE DAVID RAMON</v>
          </cell>
          <cell r="F10317" t="str">
            <v>DECRETO LEGISLATIVO Nº1273</v>
          </cell>
        </row>
        <row r="10318">
          <cell r="B10318">
            <v>42755</v>
          </cell>
          <cell r="C10318" t="str">
            <v>AMERICA</v>
          </cell>
          <cell r="D10318" t="str">
            <v>SY-42755-BM</v>
          </cell>
          <cell r="E10318" t="str">
            <v>ASMAT PALACIOS JACKSON PAUL</v>
          </cell>
          <cell r="F10318" t="str">
            <v>ARTESANAL</v>
          </cell>
        </row>
        <row r="10319">
          <cell r="B10319">
            <v>42758</v>
          </cell>
          <cell r="C10319" t="str">
            <v>DON JULIO 3</v>
          </cell>
          <cell r="D10319" t="str">
            <v>SE-42758-BM</v>
          </cell>
          <cell r="E10319" t="str">
            <v>PLAZA LUNA AUGUSTO MOISES</v>
          </cell>
          <cell r="F10319" t="str">
            <v>ARTESANAL</v>
          </cell>
        </row>
        <row r="10320">
          <cell r="B10320">
            <v>42760</v>
          </cell>
          <cell r="C10320" t="str">
            <v>DON JULIO 2</v>
          </cell>
          <cell r="D10320" t="str">
            <v>SE-42760-BM</v>
          </cell>
          <cell r="E10320" t="str">
            <v>PLAZA LUNA AUGUSTO MOISES</v>
          </cell>
          <cell r="F10320" t="str">
            <v>ARTESANAL</v>
          </cell>
        </row>
        <row r="10321">
          <cell r="B10321">
            <v>42776</v>
          </cell>
          <cell r="C10321" t="str">
            <v>PAULA FERNANDA</v>
          </cell>
          <cell r="D10321" t="str">
            <v>PL-42776-BM</v>
          </cell>
          <cell r="E10321" t="str">
            <v>FIESTAS JACINTO JULIO HECTOR ;LLENQUE RUIZ DE FIESTAS LUZ ELVIRA</v>
          </cell>
          <cell r="F10321" t="str">
            <v>ARTESANAL</v>
          </cell>
        </row>
        <row r="10322">
          <cell r="B10322">
            <v>42786</v>
          </cell>
          <cell r="C10322" t="str">
            <v>FELSAN</v>
          </cell>
          <cell r="D10322" t="str">
            <v>PL-42786-BM</v>
          </cell>
          <cell r="E10322" t="str">
            <v>ZAPATA FIESTAS FELIX GIL</v>
          </cell>
          <cell r="F10322" t="str">
            <v>ARTESANAL</v>
          </cell>
        </row>
        <row r="10323">
          <cell r="B10323">
            <v>42787</v>
          </cell>
          <cell r="C10323" t="str">
            <v>JEHOVA EL REY DE GLORIA 2</v>
          </cell>
          <cell r="D10323" t="str">
            <v>PL-42787-BM</v>
          </cell>
          <cell r="E10323" t="str">
            <v>HUAMANCHUMO DE UCHOFEN ROSAURA ;UCHOFEN NECIOSUP LORENZO ELIAS</v>
          </cell>
          <cell r="F10323" t="str">
            <v>ARTESANAL</v>
          </cell>
        </row>
        <row r="10324">
          <cell r="B10324">
            <v>42799</v>
          </cell>
          <cell r="C10324" t="str">
            <v>MI TERAN 2</v>
          </cell>
          <cell r="D10324" t="str">
            <v>PL-42799-CM</v>
          </cell>
          <cell r="E10324" t="str">
            <v>PUESCAS LLENQUE CESAR WILFREDO</v>
          </cell>
          <cell r="F10324" t="str">
            <v>DS. 006-2016-PRODUCE</v>
          </cell>
        </row>
        <row r="10325">
          <cell r="B10325">
            <v>42801</v>
          </cell>
          <cell r="C10325" t="str">
            <v>JOSE DARWIN</v>
          </cell>
          <cell r="D10325" t="str">
            <v>PL-42801-BM</v>
          </cell>
          <cell r="E10325" t="str">
            <v>FIESTAS DE SILVA CRISTINA ;SILVA CHIRINOS JOSE CIPRIANO</v>
          </cell>
          <cell r="F10325" t="str">
            <v>ARTESANAL</v>
          </cell>
        </row>
        <row r="10326">
          <cell r="B10326">
            <v>42804</v>
          </cell>
          <cell r="C10326" t="str">
            <v>DIOS TE BENDIGA</v>
          </cell>
          <cell r="D10326" t="str">
            <v>PL-42804-BM</v>
          </cell>
          <cell r="E10326" t="str">
            <v>LLENQUE CHONTO VICTOR M.</v>
          </cell>
          <cell r="F10326" t="str">
            <v>DS. 006-2016-PRODUCE</v>
          </cell>
        </row>
        <row r="10327">
          <cell r="B10327">
            <v>42809</v>
          </cell>
          <cell r="C10327" t="str">
            <v>MARTIN NAHUM VI</v>
          </cell>
          <cell r="D10327" t="str">
            <v>PT-42809-BM</v>
          </cell>
          <cell r="E10327" t="str">
            <v>PINTADO CRUZ VICTORIA</v>
          </cell>
          <cell r="F10327" t="str">
            <v>DECRETO LEGISLATIVO Nº1273</v>
          </cell>
        </row>
        <row r="10328">
          <cell r="B10328">
            <v>42824</v>
          </cell>
          <cell r="C10328" t="str">
            <v>SANTA ROSA XXII</v>
          </cell>
          <cell r="D10328" t="str">
            <v>PT-42824-BM</v>
          </cell>
          <cell r="E10328" t="str">
            <v>PESQUERA ARTESANAL PESCA FRESCA S.A.C.</v>
          </cell>
          <cell r="F10328" t="str">
            <v>ARTESANAL</v>
          </cell>
        </row>
        <row r="10329">
          <cell r="B10329">
            <v>42825</v>
          </cell>
          <cell r="C10329" t="str">
            <v>SANTA ROSA XXIII</v>
          </cell>
          <cell r="D10329" t="str">
            <v>PT42825-BM</v>
          </cell>
          <cell r="E10329" t="str">
            <v>PESQUERA ARTESANAL PESCA FRESCA S.A.C.</v>
          </cell>
          <cell r="F10329" t="str">
            <v>ARTESANAL</v>
          </cell>
        </row>
        <row r="10330">
          <cell r="B10330">
            <v>42826</v>
          </cell>
          <cell r="C10330" t="str">
            <v>SANTA ROSA XXIV</v>
          </cell>
          <cell r="D10330" t="str">
            <v>PT-42826-BM</v>
          </cell>
          <cell r="E10330" t="str">
            <v>PESQUERA ARTESANAL PESCA FRESCA S.A.C.</v>
          </cell>
          <cell r="F10330" t="str">
            <v>ARTESANAL</v>
          </cell>
        </row>
        <row r="10331">
          <cell r="B10331">
            <v>42827</v>
          </cell>
          <cell r="C10331" t="str">
            <v>SANTA ROSA XXVI</v>
          </cell>
          <cell r="D10331" t="str">
            <v>PT-42827-BM</v>
          </cell>
          <cell r="E10331" t="str">
            <v>PESQUERA ARTESANAL PESCA FRESCA S.A.C.</v>
          </cell>
          <cell r="F10331" t="str">
            <v>ARTESANAL</v>
          </cell>
        </row>
        <row r="10332">
          <cell r="B10332">
            <v>42828</v>
          </cell>
          <cell r="C10332" t="str">
            <v>SANTA ROSA XXVII</v>
          </cell>
          <cell r="D10332" t="str">
            <v>PT-42828-BM</v>
          </cell>
          <cell r="E10332" t="str">
            <v>PESQUERA ARTESANAL PESCA FRESCA S.A.C.</v>
          </cell>
          <cell r="F10332" t="str">
            <v>ARTESANAL</v>
          </cell>
        </row>
        <row r="10333">
          <cell r="B10333">
            <v>42829</v>
          </cell>
          <cell r="C10333" t="str">
            <v>SANTA ROSA XXVIII</v>
          </cell>
          <cell r="D10333" t="str">
            <v>PT-42829-BM</v>
          </cell>
          <cell r="E10333" t="str">
            <v>PESQUERA ARTESANAL PESCA FRESCA S.A.C.</v>
          </cell>
          <cell r="F10333" t="str">
            <v>ARTESANAL</v>
          </cell>
        </row>
        <row r="10334">
          <cell r="B10334">
            <v>42830</v>
          </cell>
          <cell r="C10334" t="str">
            <v>SANTA ROSA XXIX</v>
          </cell>
          <cell r="D10334" t="str">
            <v>PT-42830-BM</v>
          </cell>
          <cell r="E10334" t="str">
            <v>PESQUERA ARTESANAL PESCA FRESCA S.A.C.</v>
          </cell>
          <cell r="F10334" t="str">
            <v>ARTESANAL</v>
          </cell>
        </row>
        <row r="10335">
          <cell r="B10335">
            <v>42831</v>
          </cell>
          <cell r="C10335" t="str">
            <v>SANTA ROSA XXX</v>
          </cell>
          <cell r="D10335" t="str">
            <v>PT-42831-BM</v>
          </cell>
          <cell r="E10335" t="str">
            <v>PESQUERA ARTESANAL PESCA FRESCA S.A.C.</v>
          </cell>
          <cell r="F10335" t="str">
            <v>ARTESANAL</v>
          </cell>
        </row>
        <row r="10336">
          <cell r="B10336">
            <v>42832</v>
          </cell>
          <cell r="C10336" t="str">
            <v>MANA</v>
          </cell>
          <cell r="D10336" t="str">
            <v>CO-42832-BM</v>
          </cell>
          <cell r="E10336" t="str">
            <v>MONTES MALASQUEZ DE CARDENAS NORMA ISABEL</v>
          </cell>
          <cell r="F10336" t="str">
            <v>DECRETO LEGISLATIVO Nº1273</v>
          </cell>
        </row>
        <row r="10337">
          <cell r="B10337">
            <v>42834</v>
          </cell>
          <cell r="C10337" t="str">
            <v>SANTA ROSA XXV</v>
          </cell>
          <cell r="D10337" t="str">
            <v>PT-42834-BM</v>
          </cell>
          <cell r="E10337" t="str">
            <v>PESQUERA ARTESANAL PESCA FRESCA S.A.C.</v>
          </cell>
          <cell r="F10337" t="str">
            <v>ARTESANAL</v>
          </cell>
        </row>
        <row r="10338">
          <cell r="B10338">
            <v>42842</v>
          </cell>
          <cell r="C10338" t="str">
            <v>SANTA ROSA XXI</v>
          </cell>
          <cell r="D10338" t="str">
            <v>PT-42842-BM</v>
          </cell>
          <cell r="E10338" t="str">
            <v>PESQUERA ARTESANAL PESCA FRESCA S.A.C.</v>
          </cell>
          <cell r="F10338" t="str">
            <v>ARTESANAL</v>
          </cell>
        </row>
        <row r="10339">
          <cell r="B10339">
            <v>42895</v>
          </cell>
          <cell r="C10339" t="str">
            <v>MI NOELIA 2</v>
          </cell>
          <cell r="D10339" t="str">
            <v>PL-42895-BM</v>
          </cell>
          <cell r="E10339" t="str">
            <v>LIMO CAMPOS ROSA VIOLETA</v>
          </cell>
          <cell r="F10339" t="str">
            <v>ARTESANAL</v>
          </cell>
        </row>
        <row r="10340">
          <cell r="B10340">
            <v>42905</v>
          </cell>
          <cell r="C10340" t="str">
            <v>BLANCA MARITA II</v>
          </cell>
          <cell r="D10340" t="str">
            <v>PT-42905-BM</v>
          </cell>
          <cell r="E10340" t="str">
            <v>CHAPILLIQUEN PAZOS LUIS FELIX</v>
          </cell>
          <cell r="F10340" t="str">
            <v>DS. 006-2016-PRODUCE</v>
          </cell>
        </row>
        <row r="10341">
          <cell r="B10341">
            <v>42906</v>
          </cell>
          <cell r="C10341" t="str">
            <v>CRISTO PRINCIPE</v>
          </cell>
          <cell r="D10341" t="str">
            <v>PT-42906-BM</v>
          </cell>
          <cell r="E10341" t="str">
            <v>SANCHEZ FIESTAS MANUEL FELIX</v>
          </cell>
          <cell r="F10341" t="str">
            <v>DS. 006-2016-PRODUCE</v>
          </cell>
        </row>
        <row r="10342">
          <cell r="B10342">
            <v>42944</v>
          </cell>
          <cell r="C10342" t="str">
            <v>ALFAMAR II</v>
          </cell>
          <cell r="D10342" t="str">
            <v>PT-42944-BM</v>
          </cell>
          <cell r="E10342" t="str">
            <v>ALAMA PINGO CHRISTIAN ROLAND</v>
          </cell>
          <cell r="F10342" t="str">
            <v>DECRETO LEGISLATIVO Nº1273</v>
          </cell>
        </row>
        <row r="10343">
          <cell r="B10343">
            <v>42974</v>
          </cell>
          <cell r="C10343" t="str">
            <v>CESAR Y OMAR</v>
          </cell>
          <cell r="D10343" t="str">
            <v>IO-42974-BM</v>
          </cell>
          <cell r="E10343" t="str">
            <v>CENTENO FLORES GENOVEVA</v>
          </cell>
          <cell r="F10343" t="str">
            <v>ARTESANAL</v>
          </cell>
        </row>
        <row r="10344">
          <cell r="B10344">
            <v>43007</v>
          </cell>
          <cell r="C10344" t="str">
            <v>VIRGEN DE GUADALUPE</v>
          </cell>
          <cell r="D10344" t="str">
            <v>SE-43007-BM</v>
          </cell>
          <cell r="E10344" t="str">
            <v>BURGOS RIOS MARLON FRANCISCO</v>
          </cell>
          <cell r="F10344" t="str">
            <v>DECRETO LEGISLATIVO Nº1273</v>
          </cell>
        </row>
        <row r="10345">
          <cell r="B10345">
            <v>43043</v>
          </cell>
          <cell r="C10345" t="str">
            <v>MI MIREYA HILDA</v>
          </cell>
          <cell r="D10345" t="str">
            <v>CO-43043-CM</v>
          </cell>
          <cell r="E10345" t="str">
            <v>GOMEZ CESPEDES YSABEL JUSTINA ;RAYMUNDO QUISPE JAVIER ANTONIO</v>
          </cell>
          <cell r="F10345" t="str">
            <v>ARTESANAL</v>
          </cell>
        </row>
        <row r="10346">
          <cell r="B10346">
            <v>43082</v>
          </cell>
          <cell r="C10346" t="str">
            <v>MI MANUELITO</v>
          </cell>
          <cell r="D10346" t="str">
            <v>PL-43082-BM</v>
          </cell>
          <cell r="E10346" t="str">
            <v>SANTISTEBAN INO?N JAIME</v>
          </cell>
          <cell r="F10346" t="str">
            <v>ARTESANAL</v>
          </cell>
        </row>
        <row r="10347">
          <cell r="B10347">
            <v>43083</v>
          </cell>
          <cell r="C10347" t="str">
            <v>BENDICION DE DIOS 4</v>
          </cell>
          <cell r="D10347" t="str">
            <v>PL-43083-BM</v>
          </cell>
          <cell r="E10347" t="str">
            <v>BALLENA AYASTA ROSSANA ;CHERO MILLONES JOSE NICOLAS</v>
          </cell>
          <cell r="F10347" t="str">
            <v>ARTESANAL</v>
          </cell>
        </row>
        <row r="10348">
          <cell r="B10348">
            <v>43084</v>
          </cell>
          <cell r="C10348" t="str">
            <v>BENDICION DE DIOS 5</v>
          </cell>
          <cell r="D10348" t="str">
            <v>PL-43084-BM</v>
          </cell>
          <cell r="E10348" t="str">
            <v>BALLENA AYASTA ROSSANA ;CHERO MILLONES JOSE NICOLAS</v>
          </cell>
          <cell r="F10348" t="str">
            <v>ARTESANAL</v>
          </cell>
        </row>
        <row r="10349">
          <cell r="B10349">
            <v>43109</v>
          </cell>
          <cell r="C10349" t="str">
            <v>CELESTE</v>
          </cell>
          <cell r="D10349" t="str">
            <v>SE-43109-BM</v>
          </cell>
          <cell r="E10349" t="str">
            <v>GASPAR GONZALES FRANK FELIPE</v>
          </cell>
          <cell r="F10349" t="str">
            <v>DECRETO LEGISLATIVO Nº1273</v>
          </cell>
        </row>
        <row r="10350">
          <cell r="B10350">
            <v>43113</v>
          </cell>
          <cell r="C10350" t="str">
            <v>VIRGEN DE CHAPI 2</v>
          </cell>
          <cell r="D10350" t="str">
            <v>PL-43113-PM</v>
          </cell>
          <cell r="E10350" t="str">
            <v>GRUPO NUNTON S.A.C.</v>
          </cell>
          <cell r="F10350" t="str">
            <v>LEY Nº26920</v>
          </cell>
        </row>
        <row r="10351">
          <cell r="B10351">
            <v>43118</v>
          </cell>
          <cell r="C10351" t="str">
            <v>MILAGRO DE JESUS 3</v>
          </cell>
          <cell r="D10351" t="str">
            <v>PL-43118-BM</v>
          </cell>
          <cell r="E10351" t="str">
            <v>FIESTA QUEREVALU AUGUSTO GIL</v>
          </cell>
          <cell r="F10351" t="str">
            <v>ARTESANAL</v>
          </cell>
        </row>
        <row r="10352">
          <cell r="B10352">
            <v>43119</v>
          </cell>
          <cell r="C10352" t="str">
            <v>JESUS MI FORTALEZA</v>
          </cell>
          <cell r="D10352" t="str">
            <v>PL-43119-BM</v>
          </cell>
          <cell r="E10352" t="str">
            <v>LORO PUESCAS DE MARTINEZ ANGELICA MARIA ;MARTINEZ QUEREBALU CANCIO JOVANY</v>
          </cell>
          <cell r="F10352" t="str">
            <v>ARTESANAL</v>
          </cell>
        </row>
        <row r="10353">
          <cell r="B10353">
            <v>43122</v>
          </cell>
          <cell r="C10353" t="str">
            <v>MARIA ISABEL</v>
          </cell>
          <cell r="D10353" t="str">
            <v>PL-43122-BM</v>
          </cell>
          <cell r="E10353" t="str">
            <v>PUESCAS QUEREBALU MARIA FRANCISCA ;TEQUE FIESTAS ARMANDO</v>
          </cell>
          <cell r="F10353" t="str">
            <v>DECRETO LEGISLATIVO Nº1273</v>
          </cell>
        </row>
        <row r="10354">
          <cell r="B10354">
            <v>43135</v>
          </cell>
          <cell r="C10354" t="str">
            <v>AMOR DE MI MADRE III</v>
          </cell>
          <cell r="D10354" t="str">
            <v>PT-43135-BM</v>
          </cell>
          <cell r="E10354" t="str">
            <v>ALVAREZ QUEREVALU EDILBERTO</v>
          </cell>
          <cell r="F10354" t="str">
            <v>DS. 006-2016-PRODUCE</v>
          </cell>
        </row>
        <row r="10355">
          <cell r="B10355">
            <v>43136</v>
          </cell>
          <cell r="C10355" t="str">
            <v>ALFAMAR I</v>
          </cell>
          <cell r="D10355" t="str">
            <v>PT-43136-BM</v>
          </cell>
          <cell r="E10355" t="str">
            <v>ALAMA PINGO CHRISTIAN ROLAND</v>
          </cell>
          <cell r="F10355" t="str">
            <v>DECRETO LEGISLATIVO Nº1273</v>
          </cell>
        </row>
        <row r="10356">
          <cell r="B10356">
            <v>43150</v>
          </cell>
          <cell r="C10356" t="str">
            <v>MARIA JUSTINA</v>
          </cell>
          <cell r="D10356" t="str">
            <v>SY-43150-BM</v>
          </cell>
          <cell r="E10356" t="str">
            <v>GONZALES SANCHEZ JUAN CARLOS</v>
          </cell>
          <cell r="F10356" t="str">
            <v>ARTESANAL</v>
          </cell>
        </row>
        <row r="10357">
          <cell r="B10357">
            <v>43166</v>
          </cell>
          <cell r="C10357" t="str">
            <v>MI MARTINA</v>
          </cell>
          <cell r="D10357" t="str">
            <v>PL-43166-BM</v>
          </cell>
          <cell r="E10357" t="str">
            <v>DIAZ IPANAQUE ARMANDO ALEJANDRO ;DIAZ IPANAQUE DANNY DANIEL</v>
          </cell>
          <cell r="F10357" t="str">
            <v>ARTESANAL</v>
          </cell>
        </row>
        <row r="10358">
          <cell r="B10358">
            <v>43167</v>
          </cell>
          <cell r="C10358" t="str">
            <v>FLOR MARIA</v>
          </cell>
          <cell r="D10358" t="str">
            <v>PL-43167-BM</v>
          </cell>
          <cell r="E10358" t="str">
            <v>FIESTAS JACINTO WALTER ;LLENQUE FIESTAS FLOR DE MARIA</v>
          </cell>
          <cell r="F10358" t="str">
            <v>ARTESANAL</v>
          </cell>
        </row>
        <row r="10359">
          <cell r="B10359">
            <v>43168</v>
          </cell>
          <cell r="C10359" t="str">
            <v>ASHLY LUCERO</v>
          </cell>
          <cell r="D10359" t="str">
            <v>SY-43168-BM</v>
          </cell>
          <cell r="E10359" t="str">
            <v>ARAUJO AGUIRRE EDEN JAVIER</v>
          </cell>
          <cell r="F10359" t="str">
            <v>DECRETO LEGISLATIVO Nº1273</v>
          </cell>
        </row>
        <row r="10360">
          <cell r="B10360">
            <v>43177</v>
          </cell>
          <cell r="C10360" t="str">
            <v>EMILY</v>
          </cell>
          <cell r="D10360" t="str">
            <v>SY-43177-BM</v>
          </cell>
          <cell r="E10360" t="str">
            <v>CAMPOS RODRIGUEZ EDUARDO FELIPE</v>
          </cell>
          <cell r="F10360" t="str">
            <v>DECRETO LEGISLATIVO Nº1273</v>
          </cell>
        </row>
        <row r="10361">
          <cell r="B10361">
            <v>43239</v>
          </cell>
          <cell r="C10361" t="str">
            <v>ANDREA ROSA</v>
          </cell>
          <cell r="D10361" t="str">
            <v>CO-43239-BM</v>
          </cell>
          <cell r="E10361" t="str">
            <v>PASCUAL AVALOS VICTOR ALFREDO</v>
          </cell>
          <cell r="F10361" t="str">
            <v>DECRETO LEGISLATIVO Nº1273</v>
          </cell>
        </row>
        <row r="10362">
          <cell r="B10362">
            <v>43278</v>
          </cell>
          <cell r="C10362" t="str">
            <v>DON ROBERTH</v>
          </cell>
          <cell r="D10362" t="str">
            <v>PT-43278-PM</v>
          </cell>
          <cell r="E10362" t="str">
            <v>ALVAREZ DE PANTA LUISA ;PANTA IPANAQUE ARTEMIO ;PANTA IPANAQUE MIGUEL ;PANTA IPANAQUE VENANCIO ;PANTA IPANAQUE VICENTE ;RUIZ DE PANTA SANTOS EMERENCIANA ;TUME PANTA FELICITA</v>
          </cell>
          <cell r="F10362" t="str">
            <v>LEY Nº26920</v>
          </cell>
        </row>
        <row r="10363">
          <cell r="B10363">
            <v>43287</v>
          </cell>
          <cell r="C10363" t="str">
            <v>JEHOVA MI UNICO DIOS</v>
          </cell>
          <cell r="D10363" t="str">
            <v>PT-43287-BM</v>
          </cell>
          <cell r="E10363" t="str">
            <v>AGURTO IPANAQUE TEODOMIRO ;FIESTAS PAZOS PAULINA MARITZA</v>
          </cell>
          <cell r="F10363" t="str">
            <v>DECRETO LEGISLATIVO Nº1273</v>
          </cell>
        </row>
        <row r="10364">
          <cell r="B10364">
            <v>43320</v>
          </cell>
          <cell r="C10364" t="str">
            <v>SAN JOSE</v>
          </cell>
          <cell r="D10364" t="str">
            <v>PS-43320-BM</v>
          </cell>
          <cell r="E10364" t="str">
            <v>HUARACHI PAREDES VICTOR SEBASTIAN</v>
          </cell>
          <cell r="F10364" t="str">
            <v>DECRETO LEGISLATIVO Nº1273</v>
          </cell>
        </row>
        <row r="10365">
          <cell r="B10365">
            <v>43326</v>
          </cell>
          <cell r="C10365" t="str">
            <v>SISTERS FLORES</v>
          </cell>
          <cell r="D10365" t="str">
            <v>IO-43326-BM</v>
          </cell>
          <cell r="E10365" t="str">
            <v>QUISPE FLORES ALICIA JOAQUINA ;QUISPE FLORES FLORENTINA ;QUISPE FLORES IRMA</v>
          </cell>
          <cell r="F10365" t="str">
            <v>DECRETO LEGISLATIVO Nº1273</v>
          </cell>
        </row>
        <row r="10366">
          <cell r="B10366">
            <v>43332</v>
          </cell>
          <cell r="C10366" t="str">
            <v>DON MARCIAL II</v>
          </cell>
          <cell r="D10366" t="str">
            <v>PL-43332-CM</v>
          </cell>
          <cell r="E10366" t="str">
            <v>ALVARADO ECHEANDIA JOSE EDWARD</v>
          </cell>
          <cell r="F10366" t="str">
            <v>DS. 006-2016-PRODUCE</v>
          </cell>
        </row>
        <row r="10367">
          <cell r="B10367">
            <v>43350</v>
          </cell>
          <cell r="C10367" t="str">
            <v>MI JOSE Y MERCEDES II</v>
          </cell>
          <cell r="D10367" t="str">
            <v>PT-43350-BM</v>
          </cell>
          <cell r="E10367" t="str">
            <v>PAIVA CHERRES JOSE ;PAIVA FIESTAS DE PAIVA MARGARITA</v>
          </cell>
          <cell r="F10367" t="str">
            <v>DECRETO LEGISLATIVO Nº1273</v>
          </cell>
        </row>
        <row r="10368">
          <cell r="B10368">
            <v>43363</v>
          </cell>
          <cell r="C10368" t="str">
            <v>MI CHAVELITA</v>
          </cell>
          <cell r="D10368" t="str">
            <v>PL-43363-BM</v>
          </cell>
          <cell r="E10368" t="str">
            <v>COLMENARES VIDAURRE EDY ESPERANZA ;LORO FIESTAS JOSE MIGUEL</v>
          </cell>
          <cell r="F10368" t="str">
            <v>ARTESANAL</v>
          </cell>
        </row>
        <row r="10369">
          <cell r="B10369">
            <v>43368</v>
          </cell>
          <cell r="C10369" t="str">
            <v>MAESTRA VIDA</v>
          </cell>
          <cell r="D10369" t="str">
            <v>IO-43368-BM</v>
          </cell>
          <cell r="E10369" t="str">
            <v>SEGURA HUAMANI CARLOS ALFONSO</v>
          </cell>
          <cell r="F10369" t="str">
            <v>ARTESANAL</v>
          </cell>
        </row>
        <row r="10370">
          <cell r="B10370">
            <v>43393</v>
          </cell>
          <cell r="C10370" t="str">
            <v>MI ROSITA 2</v>
          </cell>
          <cell r="D10370" t="str">
            <v>PT-43393-CM</v>
          </cell>
          <cell r="E10370" t="str">
            <v>LLENQUE LLENQUE HECTOR GREGORIO</v>
          </cell>
          <cell r="F10370" t="str">
            <v>DS. 006-2016-PRODUCE</v>
          </cell>
        </row>
        <row r="10371">
          <cell r="B10371">
            <v>43394</v>
          </cell>
          <cell r="C10371" t="str">
            <v>MARIA &amp; ROCIO</v>
          </cell>
          <cell r="D10371" t="str">
            <v>PL-43394-BM</v>
          </cell>
          <cell r="E10371" t="str">
            <v>FIESTAS JACINTO ROCIO DEL MILAGRO ;PAZOS TEQUE SANTOS ISIDRO</v>
          </cell>
          <cell r="F10371" t="str">
            <v>ARTESANAL</v>
          </cell>
        </row>
        <row r="10372">
          <cell r="B10372">
            <v>43418</v>
          </cell>
          <cell r="C10372" t="str">
            <v>EL ANGEL DE CRISTO</v>
          </cell>
          <cell r="D10372" t="str">
            <v>PT-43418-CM</v>
          </cell>
          <cell r="E10372" t="str">
            <v>SANCHEZ FIESTAS LUIS JESUS</v>
          </cell>
          <cell r="F10372" t="str">
            <v>DS. 006-2016-PRODUCE</v>
          </cell>
        </row>
        <row r="10373">
          <cell r="B10373">
            <v>43421</v>
          </cell>
          <cell r="C10373" t="str">
            <v>MI AUGUSTO OSWALDO</v>
          </cell>
          <cell r="D10373" t="str">
            <v>PT-43421-PM</v>
          </cell>
          <cell r="E10373" t="str">
            <v>INVERSIONES MI AUGUSTO OSWALDO S.A.C.</v>
          </cell>
          <cell r="F10373" t="str">
            <v>LEY Nº26920</v>
          </cell>
        </row>
        <row r="10374">
          <cell r="B10374">
            <v>43425</v>
          </cell>
          <cell r="C10374" t="str">
            <v>ERICKA DEL PILAR II</v>
          </cell>
          <cell r="D10374" t="str">
            <v>PT-43425-BM</v>
          </cell>
          <cell r="E10374" t="str">
            <v>SOLLER ESCATE CESAR AUGUSTO ;VASQUEZ MORALES VILMA RUTH</v>
          </cell>
          <cell r="F10374" t="str">
            <v>DECRETO LEGISLATIVO Nº1273</v>
          </cell>
        </row>
        <row r="10375">
          <cell r="B10375">
            <v>43433</v>
          </cell>
          <cell r="C10375" t="str">
            <v>CARLOS DANIEL</v>
          </cell>
          <cell r="D10375" t="str">
            <v>CO-43433-BM</v>
          </cell>
          <cell r="E10375" t="str">
            <v>MEZA CONTRERAS FRANCISCO RAMIRO</v>
          </cell>
          <cell r="F10375" t="str">
            <v>DECRETO LEGISLATIVO Nº1273</v>
          </cell>
        </row>
        <row r="10376">
          <cell r="B10376">
            <v>43441</v>
          </cell>
          <cell r="C10376" t="str">
            <v>SANTA TERESITA</v>
          </cell>
          <cell r="D10376" t="str">
            <v>PT-43441-PM</v>
          </cell>
          <cell r="E10376" t="str">
            <v>EMPRESA PESQUERA DON ALEJANDRO E.I.R.L.</v>
          </cell>
          <cell r="F10376" t="str">
            <v>LEY Nº26920</v>
          </cell>
        </row>
        <row r="10377">
          <cell r="B10377">
            <v>43445</v>
          </cell>
          <cell r="C10377" t="str">
            <v>TABATA SHARLYN</v>
          </cell>
          <cell r="D10377" t="str">
            <v>IO-43445-BM</v>
          </cell>
          <cell r="E10377" t="str">
            <v>QUISPE TAPIA SANTIAGO ALFREDO</v>
          </cell>
          <cell r="F10377" t="str">
            <v>DECRETO LEGISLATIVO Nº1273</v>
          </cell>
        </row>
        <row r="10378">
          <cell r="B10378">
            <v>43447</v>
          </cell>
          <cell r="C10378" t="str">
            <v>LUISI?</v>
          </cell>
          <cell r="D10378" t="str">
            <v>IO-43447-BM</v>
          </cell>
          <cell r="E10378" t="str">
            <v>CALAGUA SANCHEZ DANIEL ALVINO</v>
          </cell>
          <cell r="F10378" t="str">
            <v>ARTESANAL</v>
          </cell>
        </row>
        <row r="10379">
          <cell r="B10379">
            <v>43456</v>
          </cell>
          <cell r="C10379" t="str">
            <v>MI EDGAR</v>
          </cell>
          <cell r="D10379" t="str">
            <v>SY-43456-BM</v>
          </cell>
          <cell r="E10379" t="str">
            <v>LLAGAS ?QUEN LORENZA</v>
          </cell>
          <cell r="F10379" t="str">
            <v>DECRETO LEGISLATIVO Nº1273</v>
          </cell>
        </row>
        <row r="10380">
          <cell r="B10380">
            <v>43462</v>
          </cell>
          <cell r="C10380" t="str">
            <v>BETESDA</v>
          </cell>
          <cell r="D10380" t="str">
            <v>HO-43462-BM</v>
          </cell>
          <cell r="E10380" t="str">
            <v>ROBLES RODRIGUEZ RITA JANETH</v>
          </cell>
          <cell r="F10380" t="str">
            <v>DS. 006-2016-PRODUCE</v>
          </cell>
        </row>
        <row r="10381">
          <cell r="B10381">
            <v>43485</v>
          </cell>
          <cell r="C10381" t="str">
            <v>SANTISIMA CRUZ DE MOTUPE</v>
          </cell>
          <cell r="D10381" t="str">
            <v>PL-43485-BM</v>
          </cell>
          <cell r="E10381" t="str">
            <v>LOPEZ ISIQUE DE PANTA JUANA MARGARITA ;PANTA FIESTA JUAN DEMETRIO</v>
          </cell>
          <cell r="F10381" t="str">
            <v>DECRETO LEGISLATIVO Nº1273</v>
          </cell>
        </row>
        <row r="10382">
          <cell r="B10382">
            <v>43490</v>
          </cell>
          <cell r="C10382" t="str">
            <v>DO? LAURA</v>
          </cell>
          <cell r="D10382" t="str">
            <v>SY-43490-BM</v>
          </cell>
          <cell r="E10382" t="str">
            <v>AZABACHE DE CESPEDES KARIM GIOVANNA ;CESPEDES FARRO ALFONSO JOSE</v>
          </cell>
          <cell r="F10382" t="str">
            <v>ARTESANAL</v>
          </cell>
        </row>
        <row r="10383">
          <cell r="B10383">
            <v>43501</v>
          </cell>
          <cell r="C10383" t="str">
            <v>MARIA</v>
          </cell>
          <cell r="D10383" t="str">
            <v>IO-43501-BM</v>
          </cell>
          <cell r="E10383" t="str">
            <v>NINA CHAMBILLA HILDA</v>
          </cell>
          <cell r="F10383" t="str">
            <v>ARTESANAL</v>
          </cell>
        </row>
        <row r="10384">
          <cell r="B10384">
            <v>43511</v>
          </cell>
          <cell r="C10384" t="str">
            <v>DIOS TE AMA</v>
          </cell>
          <cell r="D10384" t="str">
            <v>HO-43511-BM</v>
          </cell>
          <cell r="E10384" t="str">
            <v>ACOSTA FIESTAS PAULINO ROSSI</v>
          </cell>
          <cell r="F10384" t="str">
            <v>DECRETO LEGISLATIVO Nº1273</v>
          </cell>
        </row>
        <row r="10385">
          <cell r="B10385">
            <v>43519</v>
          </cell>
          <cell r="C10385" t="str">
            <v>DIOS ES AMOR</v>
          </cell>
          <cell r="D10385" t="str">
            <v>SY-43519-BM</v>
          </cell>
          <cell r="E10385" t="str">
            <v>CASTREJON CHOLAN FELIPE SANTIAGO</v>
          </cell>
          <cell r="F10385" t="str">
            <v>DECRETO LEGISLATIVO Nº1273</v>
          </cell>
        </row>
        <row r="10386">
          <cell r="B10386">
            <v>43574</v>
          </cell>
          <cell r="C10386" t="str">
            <v>LUCIANA YARITA</v>
          </cell>
          <cell r="D10386" t="str">
            <v>IO-43574-BM</v>
          </cell>
          <cell r="E10386" t="str">
            <v>AYALA BERRIOS FREDY SIMON</v>
          </cell>
          <cell r="F10386" t="str">
            <v>ARTESANAL</v>
          </cell>
        </row>
        <row r="10387">
          <cell r="B10387">
            <v>43585</v>
          </cell>
          <cell r="C10387" t="str">
            <v>BENDICION DE JESUS I</v>
          </cell>
          <cell r="D10387" t="str">
            <v>PT-43585-CM</v>
          </cell>
          <cell r="E10387" t="str">
            <v>QUEREBALU GONZALES JUANA</v>
          </cell>
          <cell r="F10387" t="str">
            <v>DS. 006-2016-PRODUCE</v>
          </cell>
        </row>
        <row r="10388">
          <cell r="B10388">
            <v>43614</v>
          </cell>
          <cell r="C10388" t="str">
            <v>MI BLANQUITA</v>
          </cell>
          <cell r="D10388" t="str">
            <v>PL-43614-BM</v>
          </cell>
          <cell r="E10388" t="str">
            <v>KONG RAMOS LOURDES PATRICIA</v>
          </cell>
          <cell r="F10388" t="str">
            <v>ARTESANAL</v>
          </cell>
        </row>
        <row r="10389">
          <cell r="B10389">
            <v>43625</v>
          </cell>
          <cell r="C10389" t="str">
            <v>PALOMA 1</v>
          </cell>
          <cell r="D10389" t="str">
            <v>PT-43625-BM</v>
          </cell>
          <cell r="E10389" t="str">
            <v>ECHE ECHE ANDRES ALBERTO</v>
          </cell>
          <cell r="F10389" t="str">
            <v>ARTESANAL</v>
          </cell>
        </row>
        <row r="10390">
          <cell r="B10390">
            <v>43642</v>
          </cell>
          <cell r="C10390" t="str">
            <v>FILEMON I</v>
          </cell>
          <cell r="D10390" t="str">
            <v>IO-43642-BM</v>
          </cell>
          <cell r="E10390" t="str">
            <v>QUISPE QUISPE ROSALBINA</v>
          </cell>
          <cell r="F10390" t="str">
            <v>ARTESANAL</v>
          </cell>
        </row>
        <row r="10391">
          <cell r="B10391">
            <v>43645</v>
          </cell>
          <cell r="C10391" t="str">
            <v>CINDY MILAGROS 2</v>
          </cell>
          <cell r="D10391" t="str">
            <v>PL-43645-BM</v>
          </cell>
          <cell r="E10391" t="str">
            <v>JACINTO QUEREVALU RICHARD GREGORIO</v>
          </cell>
          <cell r="F10391" t="str">
            <v>DS. 006-2016-PRODUCE</v>
          </cell>
        </row>
        <row r="10392">
          <cell r="B10392">
            <v>43646</v>
          </cell>
          <cell r="C10392" t="str">
            <v>ARCA DE NOE I</v>
          </cell>
          <cell r="D10392" t="str">
            <v>PL-43646-BM</v>
          </cell>
          <cell r="E10392" t="str">
            <v>RAMIREZ TARRILLO DEYSI MARGORIETH</v>
          </cell>
          <cell r="F10392" t="str">
            <v>DS. 006-2016-PRODUCE</v>
          </cell>
        </row>
        <row r="10393">
          <cell r="B10393">
            <v>43653</v>
          </cell>
          <cell r="C10393" t="str">
            <v>DON MARCELINO</v>
          </cell>
          <cell r="D10393" t="str">
            <v>CO-43653-CM</v>
          </cell>
          <cell r="E10393" t="str">
            <v>BANCES MORALES NICOLAS WALTER</v>
          </cell>
          <cell r="F10393" t="str">
            <v>DS. 006-2016-PRODUCE</v>
          </cell>
        </row>
        <row r="10394">
          <cell r="B10394">
            <v>43656</v>
          </cell>
          <cell r="C10394" t="str">
            <v>MILAGRO DEL SE?R</v>
          </cell>
          <cell r="D10394" t="str">
            <v>PT-43656-CM</v>
          </cell>
          <cell r="E10394" t="str">
            <v>CASTILLO JARAMILLO GABRIEL</v>
          </cell>
          <cell r="F10394" t="str">
            <v>DS. 006-2016-PRODUCE</v>
          </cell>
        </row>
        <row r="10395">
          <cell r="B10395">
            <v>43660</v>
          </cell>
          <cell r="C10395" t="str">
            <v>ROSA DANUSHKA</v>
          </cell>
          <cell r="D10395" t="str">
            <v>SY-43660-BM</v>
          </cell>
          <cell r="E10395" t="str">
            <v>PERICHE MEDINA VIOLETA GUILLERMINA</v>
          </cell>
          <cell r="F10395" t="str">
            <v>ARTESANAL</v>
          </cell>
        </row>
        <row r="10396">
          <cell r="B10396">
            <v>43664</v>
          </cell>
          <cell r="C10396" t="str">
            <v>RECUERDO DE MI PADRE 2</v>
          </cell>
          <cell r="D10396" t="str">
            <v>PL-43664-CM</v>
          </cell>
          <cell r="E10396" t="str">
            <v>FIESTAS PUESCAS MARITZA MAGALI</v>
          </cell>
          <cell r="F10396" t="str">
            <v>DS. 006-2016-PRODUCE</v>
          </cell>
        </row>
        <row r="10397">
          <cell r="B10397">
            <v>43668</v>
          </cell>
          <cell r="C10397" t="str">
            <v>TEO</v>
          </cell>
          <cell r="D10397" t="str">
            <v>CO-43668-PM</v>
          </cell>
          <cell r="E10397" t="str">
            <v>PESQUERA TEVIMAR S.A.</v>
          </cell>
          <cell r="F10397" t="str">
            <v>DECRETO LEY Nº25977</v>
          </cell>
        </row>
        <row r="10398">
          <cell r="B10398">
            <v>43669</v>
          </cell>
          <cell r="C10398" t="str">
            <v>MI TORIBIA 5</v>
          </cell>
          <cell r="D10398" t="str">
            <v>PL-43669-BM</v>
          </cell>
          <cell r="E10398" t="str">
            <v>AGAPITO TUYUME FRANCISCO ;ANGELES SALAZAR PAULA</v>
          </cell>
          <cell r="F10398" t="str">
            <v>DECRETO LEGISLATIVO Nº1273</v>
          </cell>
        </row>
        <row r="10399">
          <cell r="B10399">
            <v>43670</v>
          </cell>
          <cell r="C10399" t="str">
            <v>MI TORIBIA 4</v>
          </cell>
          <cell r="D10399" t="str">
            <v>PL-43670-BM</v>
          </cell>
          <cell r="E10399" t="str">
            <v>AGAPITO TUYUME FRANCISCO ;ANGELES SALAZAR PAULA</v>
          </cell>
          <cell r="F10399" t="str">
            <v>DECRETO LEGISLATIVO Nº1273</v>
          </cell>
        </row>
        <row r="10400">
          <cell r="B10400">
            <v>43679</v>
          </cell>
          <cell r="C10400" t="str">
            <v>ANTARES 3</v>
          </cell>
          <cell r="D10400" t="str">
            <v>PL-43679-BM</v>
          </cell>
          <cell r="E10400" t="str">
            <v>SUCASAIRE CALDERON LUCILA JACQUELINE ;VIDAURRE CENTURION JOSE FRANCISCO</v>
          </cell>
          <cell r="F10400" t="str">
            <v>ARTESANAL</v>
          </cell>
        </row>
        <row r="10401">
          <cell r="B10401">
            <v>43681</v>
          </cell>
          <cell r="C10401" t="str">
            <v>BERIMAR</v>
          </cell>
          <cell r="D10401" t="str">
            <v>PT-43681-CM</v>
          </cell>
          <cell r="E10401" t="str">
            <v>ALVAREZ FIESTAS MARITZA</v>
          </cell>
          <cell r="F10401" t="str">
            <v>DS. 006-2016-PRODUCE</v>
          </cell>
        </row>
        <row r="10402">
          <cell r="B10402">
            <v>43892</v>
          </cell>
          <cell r="C10402" t="str">
            <v>SIEMPRE FRUTO DE JESUS</v>
          </cell>
          <cell r="D10402" t="str">
            <v>TA-43892-BM</v>
          </cell>
          <cell r="E10402" t="str">
            <v>PUESCAS ALVAREZ JOSE FRANCISCO</v>
          </cell>
          <cell r="F10402" t="str">
            <v>DS. 006-2016-PRODUCE</v>
          </cell>
        </row>
        <row r="10403">
          <cell r="B10403">
            <v>43702</v>
          </cell>
          <cell r="C10403" t="str">
            <v>FELICITA</v>
          </cell>
          <cell r="D10403" t="str">
            <v>PT-43702-BM</v>
          </cell>
          <cell r="E10403" t="str">
            <v>CENTURION FLORES ROSA ALTEMIRA</v>
          </cell>
          <cell r="F10403" t="str">
            <v>DS. 006-2016-PRODUCE</v>
          </cell>
        </row>
        <row r="10404">
          <cell r="B10404">
            <v>43726</v>
          </cell>
          <cell r="C10404" t="str">
            <v>HERNAN Y CARLOS</v>
          </cell>
          <cell r="D10404" t="str">
            <v>PL-43726-BM</v>
          </cell>
          <cell r="E10404" t="str">
            <v>QUEREBALU PAIVA ANGEL ARTURO ;QUEREBALU PAIVA AUSTIN JOOVANNY</v>
          </cell>
          <cell r="F10404" t="str">
            <v>ARTESANAL</v>
          </cell>
        </row>
        <row r="10405">
          <cell r="B10405">
            <v>43727</v>
          </cell>
          <cell r="C10405" t="str">
            <v>GENESIS 2</v>
          </cell>
          <cell r="D10405" t="str">
            <v>PL-43727-BM</v>
          </cell>
          <cell r="E10405" t="str">
            <v>RAMIREZ FIESTAS CESAR ARMANDO ;RAMIREZ FIESTAS JOSE PERCY</v>
          </cell>
          <cell r="F10405" t="str">
            <v>ARTESANAL</v>
          </cell>
        </row>
        <row r="10406">
          <cell r="B10406">
            <v>43730</v>
          </cell>
          <cell r="C10406" t="str">
            <v>MI AUGUSTO</v>
          </cell>
          <cell r="D10406" t="str">
            <v>PL-43730-CM</v>
          </cell>
          <cell r="E10406" t="str">
            <v>FIESTAS FIESTAS DIEGO ARMANDO</v>
          </cell>
          <cell r="F10406" t="str">
            <v>DS. 006-2016-PRODUCE</v>
          </cell>
        </row>
        <row r="10407">
          <cell r="B10407">
            <v>43731</v>
          </cell>
          <cell r="C10407" t="str">
            <v>PATTY 2</v>
          </cell>
          <cell r="D10407" t="str">
            <v>PL-43731-BM</v>
          </cell>
          <cell r="E10407" t="str">
            <v>LLENQUE FLORES MARIO RIGOBERTO</v>
          </cell>
          <cell r="F10407" t="str">
            <v>DS. 006-2016-PRODUCE</v>
          </cell>
        </row>
        <row r="10408">
          <cell r="B10408">
            <v>43733</v>
          </cell>
          <cell r="C10408" t="str">
            <v>MARIA LUZ</v>
          </cell>
          <cell r="D10408" t="str">
            <v>PL-43733-BM</v>
          </cell>
          <cell r="E10408" t="str">
            <v>PAIVA DE FIESTAS CELIA ISABEL</v>
          </cell>
          <cell r="F10408" t="str">
            <v>DECRETO LEGISLATIVO Nº1273</v>
          </cell>
        </row>
        <row r="10409">
          <cell r="B10409">
            <v>43735</v>
          </cell>
          <cell r="C10409" t="str">
            <v>AUREA LUZ II</v>
          </cell>
          <cell r="D10409" t="str">
            <v>SY-43735-BM</v>
          </cell>
          <cell r="E10409" t="str">
            <v>SILVA TINEDO DE BERGER PILAR</v>
          </cell>
          <cell r="F10409" t="str">
            <v>DECRETO LEGISLATIVO Nº1273</v>
          </cell>
        </row>
        <row r="10410">
          <cell r="B10410">
            <v>43741</v>
          </cell>
          <cell r="C10410" t="str">
            <v>DIOS TODO PODEROSO</v>
          </cell>
          <cell r="D10410" t="str">
            <v>PT-43741-BM</v>
          </cell>
          <cell r="E10410" t="str">
            <v>PURIZACA ALVAREZ JESUS</v>
          </cell>
          <cell r="F10410" t="str">
            <v>DS. 006-2016-PRODUCE</v>
          </cell>
        </row>
        <row r="10411">
          <cell r="B10411">
            <v>43775</v>
          </cell>
          <cell r="C10411" t="str">
            <v>MI ELY ARIANA</v>
          </cell>
          <cell r="D10411" t="str">
            <v>PL-43775-BM</v>
          </cell>
          <cell r="E10411" t="str">
            <v>PUESCAS ECHEANDIA HERNAN JOVANNY ;PUESCAS GALAN RAUL</v>
          </cell>
          <cell r="F10411" t="str">
            <v>ARTESANAL</v>
          </cell>
        </row>
        <row r="10412">
          <cell r="B10412">
            <v>43781</v>
          </cell>
          <cell r="C10412" t="str">
            <v>GUIAME MADRE MIA II</v>
          </cell>
          <cell r="D10412" t="str">
            <v>HO-43781-BM</v>
          </cell>
          <cell r="E10412" t="str">
            <v>LEON ROBLES CARLOS ENRIQUE ;RUIZ SANCHEZ ROGGER</v>
          </cell>
          <cell r="F10412" t="str">
            <v>DECRETO LEGISLATIVO Nº1273</v>
          </cell>
        </row>
        <row r="10413">
          <cell r="B10413">
            <v>43787</v>
          </cell>
          <cell r="C10413" t="str">
            <v>JES? PR?CIPE DE PAZ</v>
          </cell>
          <cell r="D10413" t="str">
            <v>PL-43787-BM</v>
          </cell>
          <cell r="E10413" t="str">
            <v>CHAPO?N GARCIA ISIDRO</v>
          </cell>
          <cell r="F10413" t="str">
            <v>ARTESANAL</v>
          </cell>
        </row>
        <row r="10414">
          <cell r="B10414">
            <v>43788</v>
          </cell>
          <cell r="C10414" t="str">
            <v>ANDREITA</v>
          </cell>
          <cell r="D10414" t="str">
            <v>PL-43788-BM</v>
          </cell>
          <cell r="E10414" t="str">
            <v>FIESTAS JACINTO ANDREA</v>
          </cell>
          <cell r="F10414" t="str">
            <v>ARTESANAL</v>
          </cell>
        </row>
        <row r="10415">
          <cell r="B10415">
            <v>43803</v>
          </cell>
          <cell r="C10415" t="str">
            <v>DIOS Y MI MADRE</v>
          </cell>
          <cell r="D10415" t="str">
            <v>PL-43803-BM</v>
          </cell>
          <cell r="E10415" t="str">
            <v>GONZALES LLENQUE SANTOS ALEXI</v>
          </cell>
          <cell r="F10415" t="str">
            <v>ARTESANAL</v>
          </cell>
        </row>
        <row r="10416">
          <cell r="B10416">
            <v>43805</v>
          </cell>
          <cell r="C10416" t="str">
            <v>GUIAME SE?R DE LA MISERICORDIA 3</v>
          </cell>
          <cell r="D10416" t="str">
            <v>PL-43805-BM</v>
          </cell>
          <cell r="E10416" t="str">
            <v>LORO PUESCAS JUAN JOSE</v>
          </cell>
          <cell r="F10416" t="str">
            <v>ARTESANAL</v>
          </cell>
        </row>
        <row r="10417">
          <cell r="B10417">
            <v>43808</v>
          </cell>
          <cell r="C10417" t="str">
            <v>NORA ELIZA 3</v>
          </cell>
          <cell r="D10417" t="str">
            <v>PL-43808-BM</v>
          </cell>
          <cell r="E10417" t="str">
            <v>CASTRO GONZALES JOSE MANUEL ;DE LA CRUZ DE CASTRO MARIA EDELMIRA</v>
          </cell>
          <cell r="F10417" t="str">
            <v>ARTESANAL</v>
          </cell>
        </row>
        <row r="10418">
          <cell r="B10418">
            <v>43867</v>
          </cell>
          <cell r="C10418" t="str">
            <v>PANCHITO 2</v>
          </cell>
          <cell r="D10418" t="str">
            <v>PL-43867-BM</v>
          </cell>
          <cell r="E10418" t="str">
            <v>FLORES LLENQUE FELICIA ;MARTINEZ CHIRINOS GENARO</v>
          </cell>
          <cell r="F10418" t="str">
            <v>ARTESANAL</v>
          </cell>
        </row>
        <row r="10419">
          <cell r="B10419">
            <v>43879</v>
          </cell>
          <cell r="C10419" t="str">
            <v>CORALITO</v>
          </cell>
          <cell r="D10419" t="str">
            <v>PS-43879-BM</v>
          </cell>
          <cell r="E10419" t="str">
            <v>CUTIPA CUTIPA ORESTES EFRAIN ;RAFAEL RAFAEL DE CUTIPA RUTH ESTHER</v>
          </cell>
          <cell r="F10419" t="str">
            <v>DECRETO LEGISLATIVO Nº1273</v>
          </cell>
        </row>
        <row r="10420">
          <cell r="B10420">
            <v>43882</v>
          </cell>
          <cell r="C10420" t="str">
            <v>JEHOVA ES MI PASTOR 1</v>
          </cell>
          <cell r="D10420" t="str">
            <v>CO-43882-CM</v>
          </cell>
          <cell r="E10420" t="str">
            <v>BROWN CASTRO MIGUEL GENARO</v>
          </cell>
          <cell r="F10420" t="str">
            <v>ARTESANAL</v>
          </cell>
        </row>
        <row r="10421">
          <cell r="B10421">
            <v>43889</v>
          </cell>
          <cell r="C10421" t="str">
            <v>PROVINCIANO</v>
          </cell>
          <cell r="D10421" t="str">
            <v>PT-43889-BM</v>
          </cell>
          <cell r="E10421" t="str">
            <v>FIESTAS CHAPA MAURO SANTOS</v>
          </cell>
          <cell r="F10421" t="str">
            <v>DECRETO LEGISLATIVO Nº1273</v>
          </cell>
        </row>
        <row r="10422">
          <cell r="B10422">
            <v>43909</v>
          </cell>
          <cell r="C10422" t="str">
            <v>ALABADO SEA DIOS N° 2</v>
          </cell>
          <cell r="D10422" t="str">
            <v>PL-43909-BM</v>
          </cell>
          <cell r="E10422" t="str">
            <v>EFFIO GARCIA ANTONIO DAVID</v>
          </cell>
          <cell r="F10422" t="str">
            <v>ARTESANAL</v>
          </cell>
        </row>
        <row r="10423">
          <cell r="B10423">
            <v>43912</v>
          </cell>
          <cell r="C10423" t="str">
            <v>JULIANA MANUELA</v>
          </cell>
          <cell r="D10423" t="str">
            <v>SY-43912-BM</v>
          </cell>
          <cell r="E10423" t="str">
            <v>FIESTAS FLORES SOFIA ;PUESCAS PAIVA HUMBERTO</v>
          </cell>
          <cell r="F10423" t="str">
            <v>DECRETO LEGISLATIVO Nº1273</v>
          </cell>
        </row>
        <row r="10424">
          <cell r="B10424">
            <v>43913</v>
          </cell>
          <cell r="C10424" t="str">
            <v>REY DE LA GLORIA</v>
          </cell>
          <cell r="D10424" t="str">
            <v>PT-43913-CM</v>
          </cell>
          <cell r="E10424" t="str">
            <v>ALVAREZ FIESTAS CARLOS</v>
          </cell>
          <cell r="F10424" t="str">
            <v>DS. 006-2016-PRODUCE</v>
          </cell>
        </row>
        <row r="10425">
          <cell r="B10425">
            <v>43926</v>
          </cell>
          <cell r="C10425" t="str">
            <v>CRISTO LUZ DE VICTORIA</v>
          </cell>
          <cell r="D10425" t="str">
            <v>PT-43926-BM</v>
          </cell>
          <cell r="E10425" t="str">
            <v>PURIZACA ECHE EMILIO</v>
          </cell>
          <cell r="F10425" t="str">
            <v>DS. 006-2016-PRODUCE</v>
          </cell>
        </row>
        <row r="10426">
          <cell r="B10426">
            <v>43927</v>
          </cell>
          <cell r="C10426" t="str">
            <v>MI KADDESH</v>
          </cell>
          <cell r="D10426" t="str">
            <v>PT-43927-BM</v>
          </cell>
          <cell r="E10426" t="str">
            <v>PURIZACA ECHE PABLO</v>
          </cell>
          <cell r="F10426" t="str">
            <v>DS. 006-2016-PRODUCE</v>
          </cell>
        </row>
        <row r="10427">
          <cell r="B10427">
            <v>43940</v>
          </cell>
          <cell r="C10427" t="str">
            <v>MI CARMELITA 3</v>
          </cell>
          <cell r="D10427" t="str">
            <v>PL-43940-CM</v>
          </cell>
          <cell r="E10427" t="str">
            <v>FIESTAS PUESCAS FERMIN HECTOR</v>
          </cell>
          <cell r="F10427" t="str">
            <v>DS. 006-2016-PRODUCE</v>
          </cell>
        </row>
        <row r="10428">
          <cell r="B10428">
            <v>43941</v>
          </cell>
          <cell r="C10428" t="str">
            <v>BENDICION DE JESUS II</v>
          </cell>
          <cell r="D10428" t="str">
            <v>PL-43941-CM</v>
          </cell>
          <cell r="E10428" t="str">
            <v>QUEREBALU GONZALES JUANA</v>
          </cell>
          <cell r="F10428" t="str">
            <v>DS. 006-2016-PRODUCE</v>
          </cell>
        </row>
        <row r="10429">
          <cell r="B10429">
            <v>43960</v>
          </cell>
          <cell r="C10429" t="str">
            <v>CORAZON DE JESUS</v>
          </cell>
          <cell r="D10429" t="str">
            <v>PL-43960-BM</v>
          </cell>
          <cell r="E10429" t="str">
            <v>LLENQUE FIESTAS FRANCISCO ;PUESCAS GORDILLO ARASELY SILVIA</v>
          </cell>
          <cell r="F10429" t="str">
            <v>ARTESANAL</v>
          </cell>
        </row>
        <row r="10430">
          <cell r="B10430">
            <v>43961</v>
          </cell>
          <cell r="C10430" t="str">
            <v>MALVI KARINA</v>
          </cell>
          <cell r="D10430" t="str">
            <v>PT-43961-CM</v>
          </cell>
          <cell r="E10430" t="str">
            <v>QUEREVALU QUEREVALU MANUEL JESUS</v>
          </cell>
          <cell r="F10430" t="str">
            <v>DS. 006-2016-PRODUCE</v>
          </cell>
        </row>
        <row r="10431">
          <cell r="B10431">
            <v>43971</v>
          </cell>
          <cell r="C10431" t="str">
            <v>LINAJE DE DAVID</v>
          </cell>
          <cell r="D10431" t="str">
            <v>PT-43971-BM</v>
          </cell>
          <cell r="E10431" t="str">
            <v>ALVAREZ PUESCAS SANTOS CLAUDIO</v>
          </cell>
          <cell r="F10431" t="str">
            <v>DS. 006-2016-PRODUCE</v>
          </cell>
        </row>
        <row r="10432">
          <cell r="B10432">
            <v>43982</v>
          </cell>
          <cell r="C10432" t="str">
            <v>JESUS MI REDENTOR</v>
          </cell>
          <cell r="D10432" t="str">
            <v>PL-43982-BM</v>
          </cell>
          <cell r="E10432" t="str">
            <v>EFFIO DE HUAMANCHUMO NELLY RAQUEL ;HUAMANCHUMO GORDILLO JOSE</v>
          </cell>
          <cell r="F10432" t="str">
            <v>ARTESANAL</v>
          </cell>
        </row>
        <row r="10433">
          <cell r="B10433">
            <v>43987</v>
          </cell>
          <cell r="C10433" t="str">
            <v>BENDICION DE MI MADRE</v>
          </cell>
          <cell r="D10433" t="str">
            <v>PL-43987-BM</v>
          </cell>
          <cell r="F10433" t="str">
            <v>DS. 006-2016-PRODUCE</v>
          </cell>
        </row>
        <row r="10434">
          <cell r="B10434">
            <v>43991</v>
          </cell>
          <cell r="C10434" t="str">
            <v>SIEMPRE MARCELA</v>
          </cell>
          <cell r="D10434" t="str">
            <v>PT-43991-CM</v>
          </cell>
          <cell r="E10434" t="str">
            <v>PAZO JACINTO ARMANDO</v>
          </cell>
          <cell r="F10434" t="str">
            <v>DS. 006-2016-PRODUCE</v>
          </cell>
        </row>
        <row r="10435">
          <cell r="B10435">
            <v>43996</v>
          </cell>
          <cell r="C10435" t="str">
            <v>SONOMAR III</v>
          </cell>
          <cell r="D10435" t="str">
            <v>PL-43996-CM</v>
          </cell>
          <cell r="E10435" t="str">
            <v>MARTINEZ FIESTAS JORGE LUIS</v>
          </cell>
          <cell r="F10435" t="str">
            <v>DS. 006-2016-PRODUCE</v>
          </cell>
        </row>
        <row r="10436">
          <cell r="B10436">
            <v>43999</v>
          </cell>
          <cell r="C10436" t="str">
            <v>AGUSTINA Y LORENZO</v>
          </cell>
          <cell r="D10436" t="str">
            <v>PL-43999-CM</v>
          </cell>
          <cell r="E10436" t="str">
            <v>ACOSTA LLONTOP FRANCISCO DESALES</v>
          </cell>
          <cell r="F10436" t="str">
            <v>DS. 006-2016-PRODUCE</v>
          </cell>
        </row>
        <row r="10437">
          <cell r="B10437">
            <v>44002</v>
          </cell>
          <cell r="C10437" t="str">
            <v>JEHOVA CONSEJERO NUESTRO</v>
          </cell>
          <cell r="D10437" t="str">
            <v>PT-44002-BM</v>
          </cell>
          <cell r="E10437" t="str">
            <v>ECHE QUEREVALU PEDRO PABLO</v>
          </cell>
          <cell r="F10437" t="str">
            <v>DS. 006-2016-PRODUCE</v>
          </cell>
        </row>
        <row r="10438">
          <cell r="B10438">
            <v>44009</v>
          </cell>
          <cell r="C10438" t="str">
            <v>AMOR DE DIOS</v>
          </cell>
          <cell r="D10438" t="str">
            <v>PL44009-BM</v>
          </cell>
          <cell r="E10438" t="str">
            <v>FLORES SILVA ANGELLO FREY</v>
          </cell>
          <cell r="F10438" t="str">
            <v>ARTESANAL</v>
          </cell>
        </row>
        <row r="10439">
          <cell r="B10439">
            <v>44014</v>
          </cell>
          <cell r="C10439" t="str">
            <v>EL EDEN</v>
          </cell>
          <cell r="D10439" t="str">
            <v>PL-44014-CM</v>
          </cell>
          <cell r="E10439" t="str">
            <v>CHINGA CURO JOE PIER LUIGI</v>
          </cell>
          <cell r="F10439" t="str">
            <v>DS. 006-2016-PRODUCE</v>
          </cell>
        </row>
        <row r="10440">
          <cell r="B10440">
            <v>44016</v>
          </cell>
          <cell r="C10440" t="str">
            <v>DIOS ES AMOR</v>
          </cell>
          <cell r="D10440" t="str">
            <v>PL-44016-BM</v>
          </cell>
          <cell r="E10440" t="str">
            <v>LLENQUE GALAN SANTOS ;PINGO DE LLENQUE MARIA GLORIA</v>
          </cell>
          <cell r="F10440" t="str">
            <v>ARTESANAL</v>
          </cell>
        </row>
        <row r="10441">
          <cell r="B10441">
            <v>44025</v>
          </cell>
          <cell r="C10441" t="str">
            <v>DO? LINDA 2</v>
          </cell>
          <cell r="D10441" t="str">
            <v>PL-44025-CM</v>
          </cell>
          <cell r="E10441" t="str">
            <v>LLENQUE FIESTAS TEODORA VIOLETA</v>
          </cell>
          <cell r="F10441" t="str">
            <v>DS. 006-2016-PRODUCE</v>
          </cell>
        </row>
        <row r="10442">
          <cell r="B10442">
            <v>44027</v>
          </cell>
          <cell r="C10442" t="str">
            <v>ARIANA</v>
          </cell>
          <cell r="D10442" t="str">
            <v>SE-44027-BM</v>
          </cell>
          <cell r="E10442" t="str">
            <v>BAYONA CHERO SILVIA ELISA</v>
          </cell>
          <cell r="F10442" t="str">
            <v>ARTESANAL</v>
          </cell>
        </row>
        <row r="10443">
          <cell r="B10443">
            <v>44029</v>
          </cell>
          <cell r="C10443" t="str">
            <v>VIVIRAS EN MI RECUERDO MADRE MIA</v>
          </cell>
          <cell r="D10443" t="str">
            <v>PT-44029-BM</v>
          </cell>
          <cell r="E10443" t="str">
            <v>PAZO NUNURA SANTOS CALIXTO</v>
          </cell>
          <cell r="F10443" t="str">
            <v>DS. 006-2016-PRODUCE</v>
          </cell>
        </row>
        <row r="10444">
          <cell r="B10444">
            <v>44031</v>
          </cell>
          <cell r="C10444" t="str">
            <v>MI JUANA</v>
          </cell>
          <cell r="D10444" t="str">
            <v>PL-44031-BM</v>
          </cell>
          <cell r="E10444" t="str">
            <v>BANCES MORALES YESENIA ESMERALDA</v>
          </cell>
          <cell r="F10444" t="str">
            <v>ARTESANAL</v>
          </cell>
        </row>
        <row r="10445">
          <cell r="B10445">
            <v>44038</v>
          </cell>
          <cell r="C10445" t="str">
            <v>JESUS MI SALVADOR NRO 2</v>
          </cell>
          <cell r="D10445" t="str">
            <v>PL-44038-BM</v>
          </cell>
          <cell r="E10445" t="str">
            <v>LLENQUE FLORES PEDRO</v>
          </cell>
          <cell r="F10445" t="str">
            <v>DS. 006-2016-PRODUCE</v>
          </cell>
        </row>
        <row r="10446">
          <cell r="B10446">
            <v>44043</v>
          </cell>
          <cell r="C10446" t="str">
            <v>MILAGRO DE JESUS</v>
          </cell>
          <cell r="D10446" t="str">
            <v>PL-44043-BM</v>
          </cell>
          <cell r="E10446" t="str">
            <v>FIESTAS FIESTAS CARLOS</v>
          </cell>
          <cell r="F10446" t="str">
            <v>DS. 006-2016-PRODUCE</v>
          </cell>
        </row>
        <row r="10447">
          <cell r="B10447">
            <v>44046</v>
          </cell>
          <cell r="C10447" t="str">
            <v>JESUS SENDERO DE MI VIDA</v>
          </cell>
          <cell r="D10447" t="str">
            <v>PT-44046-BM</v>
          </cell>
          <cell r="E10447" t="str">
            <v>PANTA PURIZACA SANTOS GUILLERMO</v>
          </cell>
          <cell r="F10447" t="str">
            <v>DS. 006-2016-PRODUCE</v>
          </cell>
        </row>
        <row r="10448">
          <cell r="B10448">
            <v>44047</v>
          </cell>
          <cell r="C10448" t="str">
            <v>JESUS ES MI PASTOR</v>
          </cell>
          <cell r="D10448" t="str">
            <v>PL-44047-CM</v>
          </cell>
          <cell r="E10448" t="str">
            <v>LLENQUE FLORES MARIO RIGOBERTO</v>
          </cell>
          <cell r="F10448" t="str">
            <v>DS. 006-2016-PRODUCE</v>
          </cell>
        </row>
        <row r="10449">
          <cell r="B10449">
            <v>44048</v>
          </cell>
          <cell r="C10449" t="str">
            <v>MI MARGARITA</v>
          </cell>
          <cell r="D10449" t="str">
            <v>PT-44048-BM</v>
          </cell>
          <cell r="E10449" t="str">
            <v>QUEREVALU ALVAREZ PATRICIO</v>
          </cell>
          <cell r="F10449" t="str">
            <v>DS. 006-2016-PRODUCE</v>
          </cell>
        </row>
        <row r="10450">
          <cell r="B10450">
            <v>44050</v>
          </cell>
          <cell r="C10450" t="str">
            <v>DARI</v>
          </cell>
          <cell r="D10450" t="str">
            <v>PL-44050-BM</v>
          </cell>
          <cell r="E10450" t="str">
            <v>UCEDA CASTRO ENA MARLENE</v>
          </cell>
          <cell r="F10450" t="str">
            <v>ARTESANAL</v>
          </cell>
        </row>
        <row r="10451">
          <cell r="B10451">
            <v>44055</v>
          </cell>
          <cell r="C10451" t="str">
            <v>PAPA CHINO VIII</v>
          </cell>
          <cell r="D10451" t="str">
            <v>PT-44055-BM</v>
          </cell>
          <cell r="E10451" t="str">
            <v>MELGAR LOPEZ LUZMILA MARGOT</v>
          </cell>
          <cell r="F10451" t="str">
            <v>DECRETO LEGISLATIVO Nº1273</v>
          </cell>
        </row>
        <row r="10452">
          <cell r="B10452">
            <v>44058</v>
          </cell>
          <cell r="C10452" t="str">
            <v>ROSMERY JANET</v>
          </cell>
          <cell r="D10452" t="str">
            <v>CE-44058-CM</v>
          </cell>
          <cell r="E10452" t="str">
            <v>PUESCAS FIESTAS JONH LENNO</v>
          </cell>
          <cell r="F10452" t="str">
            <v>DS. 006-2016-PRODUCE</v>
          </cell>
        </row>
        <row r="10453">
          <cell r="B10453">
            <v>44060</v>
          </cell>
          <cell r="C10453" t="str">
            <v>ANGELUS I</v>
          </cell>
          <cell r="D10453" t="str">
            <v>PT-44060-BM</v>
          </cell>
          <cell r="E10453" t="str">
            <v>TEQUE FLORES ERIKA ELENA</v>
          </cell>
          <cell r="F10453" t="str">
            <v>DECRETO LEGISLATIVO Nº1273</v>
          </cell>
        </row>
        <row r="10454">
          <cell r="B10454">
            <v>44063</v>
          </cell>
          <cell r="C10454" t="str">
            <v>NIRKA</v>
          </cell>
          <cell r="D10454" t="str">
            <v>PS-44063-BM</v>
          </cell>
          <cell r="E10454" t="str">
            <v>LOZANO LOPEZ CARMEN SOLEDAD</v>
          </cell>
          <cell r="F10454" t="str">
            <v>DECRETO LEGISLATIVO Nº1273</v>
          </cell>
        </row>
        <row r="10455">
          <cell r="B10455">
            <v>44074</v>
          </cell>
          <cell r="C10455" t="str">
            <v>MI FRANCISCO</v>
          </cell>
          <cell r="D10455" t="str">
            <v>PL-44074-BM</v>
          </cell>
          <cell r="E10455" t="str">
            <v>FIESTAS QUEREBALU IGNACIA ;MACHICA GALAN FRANCISCO ADRIANO</v>
          </cell>
          <cell r="F10455" t="str">
            <v>ARTESANAL</v>
          </cell>
        </row>
        <row r="10456">
          <cell r="B10456">
            <v>44075</v>
          </cell>
          <cell r="C10456" t="str">
            <v>JEHOVA ES LUZ DEL MUNDO</v>
          </cell>
          <cell r="D10456" t="str">
            <v>PL-44075-BM</v>
          </cell>
          <cell r="E10456" t="str">
            <v>MILLONES SANCHEZ FAUSTINA ZARELA ;SEGURA JACINTO JORGE</v>
          </cell>
          <cell r="F10456" t="str">
            <v>ARTESANAL</v>
          </cell>
        </row>
        <row r="10457">
          <cell r="B10457">
            <v>44076</v>
          </cell>
          <cell r="C10457" t="str">
            <v>WALTER ABEL</v>
          </cell>
          <cell r="D10457" t="str">
            <v>PL-44076-BM</v>
          </cell>
          <cell r="E10457" t="str">
            <v>LLONTO ACOSTA CRISTINA ;QUEREBALU MACO EUGENIO GREGORIO</v>
          </cell>
          <cell r="F10457" t="str">
            <v>DECRETO LEGISLATIVO Nº1273</v>
          </cell>
        </row>
        <row r="10458">
          <cell r="B10458">
            <v>44077</v>
          </cell>
          <cell r="C10458" t="str">
            <v>ELBERT</v>
          </cell>
          <cell r="D10458" t="str">
            <v>PL-44077-BM</v>
          </cell>
          <cell r="E10458" t="str">
            <v>HUAMANCHUMO CASTRO ANTONIO</v>
          </cell>
          <cell r="F10458" t="str">
            <v>ARTESANAL</v>
          </cell>
        </row>
        <row r="10459">
          <cell r="B10459">
            <v>44083</v>
          </cell>
          <cell r="C10459" t="str">
            <v>JORDAN I</v>
          </cell>
          <cell r="D10459" t="str">
            <v>PL-44083-BM</v>
          </cell>
          <cell r="E10459" t="str">
            <v>GIL ECHEANDIA ELVA DEL ROCIO</v>
          </cell>
          <cell r="F10459" t="str">
            <v>ARTESANAL</v>
          </cell>
        </row>
        <row r="10460">
          <cell r="B10460">
            <v>44089</v>
          </cell>
          <cell r="C10460" t="str">
            <v>DORCAS</v>
          </cell>
          <cell r="D10460" t="str">
            <v>SE-44089-BM</v>
          </cell>
          <cell r="E10460" t="str">
            <v>QUEREVALU PUESCAS CESAR</v>
          </cell>
          <cell r="F10460" t="str">
            <v>ARTESANAL</v>
          </cell>
        </row>
        <row r="10461">
          <cell r="B10461">
            <v>44092</v>
          </cell>
          <cell r="C10461" t="str">
            <v>DIOS ES AMOR</v>
          </cell>
          <cell r="D10461" t="str">
            <v>PL-44092-BM</v>
          </cell>
          <cell r="E10461" t="str">
            <v>HUAMANCHUMO FIESTAS CARLOS ALBERTO</v>
          </cell>
          <cell r="F10461" t="str">
            <v>DECRETO LEGISLATIVO Nº1273</v>
          </cell>
        </row>
        <row r="10462">
          <cell r="B10462">
            <v>44094</v>
          </cell>
          <cell r="C10462" t="str">
            <v>HITO V</v>
          </cell>
          <cell r="D10462" t="str">
            <v>CO-44094-CM</v>
          </cell>
          <cell r="E10462" t="str">
            <v>CHAPILLIQUEN PAZOS LUIS FELIX</v>
          </cell>
          <cell r="F10462" t="str">
            <v>DS. 006-2016-PRODUCE</v>
          </cell>
        </row>
        <row r="10463">
          <cell r="B10463">
            <v>44110</v>
          </cell>
          <cell r="C10463" t="str">
            <v>ANA ROSA</v>
          </cell>
          <cell r="D10463" t="str">
            <v>SE-44110-BM</v>
          </cell>
          <cell r="E10463" t="str">
            <v>MARTINEZ GRANDA WILLIAM ENRIQUE</v>
          </cell>
          <cell r="F10463" t="str">
            <v>DECRETO LEGISLATIVO Nº1273</v>
          </cell>
        </row>
        <row r="10464">
          <cell r="B10464">
            <v>44118</v>
          </cell>
          <cell r="C10464" t="str">
            <v>MILAGRO DE DIOS</v>
          </cell>
          <cell r="D10464" t="str">
            <v>PT-44118-CM</v>
          </cell>
          <cell r="E10464" t="str">
            <v>PANTA TEMOCHE MELITON</v>
          </cell>
          <cell r="F10464" t="str">
            <v>DS. 006-2016-PRODUCE</v>
          </cell>
        </row>
        <row r="10465">
          <cell r="B10465">
            <v>44119</v>
          </cell>
          <cell r="C10465" t="str">
            <v>JOVANNY</v>
          </cell>
          <cell r="D10465" t="str">
            <v>SY-44119-BM</v>
          </cell>
          <cell r="E10465" t="str">
            <v>ZELADA VILCHEZ ESTEBAN</v>
          </cell>
          <cell r="F10465" t="str">
            <v>DECRETO LEGISLATIVO Nº1273</v>
          </cell>
        </row>
        <row r="10466">
          <cell r="B10466">
            <v>44128</v>
          </cell>
          <cell r="C10466" t="str">
            <v>JESUS ES LA LUZ DIVINA II</v>
          </cell>
          <cell r="D10466" t="str">
            <v>PT-44128-CM</v>
          </cell>
          <cell r="E10466" t="str">
            <v>ALVAREZ FIESTAS LEONARDO</v>
          </cell>
          <cell r="F10466" t="str">
            <v>DS. 006-2016-PRODUCE</v>
          </cell>
        </row>
        <row r="10467">
          <cell r="B10467">
            <v>44130</v>
          </cell>
          <cell r="C10467" t="str">
            <v>CRISTO ES MI FORTALEZA</v>
          </cell>
          <cell r="D10467" t="str">
            <v>PT-44130-CM</v>
          </cell>
          <cell r="E10467" t="str">
            <v>SANCHEZ FIESTAS JESUS</v>
          </cell>
          <cell r="F10467" t="str">
            <v>DS. 006-2016-PRODUCE</v>
          </cell>
        </row>
        <row r="10468">
          <cell r="B10468">
            <v>44146</v>
          </cell>
          <cell r="C10468" t="str">
            <v>EL SE?R ES MI REY 2</v>
          </cell>
          <cell r="D10468" t="str">
            <v>PL-44146-BM</v>
          </cell>
          <cell r="E10468" t="str">
            <v>DIAZ TORRES ROSA MEDELY ;HUAMANCHUMO GORDILLO TORIBIO HUMBERTO</v>
          </cell>
          <cell r="F10468" t="str">
            <v>DECRETO LEGISLATIVO Nº1273</v>
          </cell>
        </row>
        <row r="10469">
          <cell r="B10469">
            <v>44155</v>
          </cell>
          <cell r="C10469" t="str">
            <v>ARCA DE NOE</v>
          </cell>
          <cell r="D10469" t="str">
            <v>PT-44155-CM</v>
          </cell>
          <cell r="E10469" t="str">
            <v>QUEREVALU QUEREVALU JUAN SANTOS</v>
          </cell>
          <cell r="F10469" t="str">
            <v>DS. 006-2016-PRODUCE</v>
          </cell>
        </row>
        <row r="10470">
          <cell r="B10470">
            <v>44164</v>
          </cell>
          <cell r="C10470" t="str">
            <v>GALILEO III</v>
          </cell>
          <cell r="D10470" t="str">
            <v>CO-44164-CM</v>
          </cell>
          <cell r="E10470" t="str">
            <v>BARRETO PAREDES FERNANDO RICHARD</v>
          </cell>
          <cell r="F10470" t="str">
            <v>LEY Nº26920</v>
          </cell>
        </row>
        <row r="10471">
          <cell r="B10471">
            <v>45502</v>
          </cell>
          <cell r="C10471" t="str">
            <v>JEHOVA JIRE 2</v>
          </cell>
          <cell r="D10471" t="str">
            <v>PL-45502-BM</v>
          </cell>
          <cell r="E10471" t="str">
            <v>JACINTO GALAN JOSE JESUS ;SANTAMARIA MAQUEN ABELARDO YOVANI ;SANTAMARIA MAQUEN DENYS JONEL ;SANTAMARIA MAQUEN JORGE LUIS</v>
          </cell>
          <cell r="F10471" t="str">
            <v>DECRETO LEGISLATIVO Nº1273</v>
          </cell>
        </row>
        <row r="10472">
          <cell r="B10472">
            <v>45503</v>
          </cell>
          <cell r="C10472" t="str">
            <v>EMANUEL I</v>
          </cell>
          <cell r="D10472" t="str">
            <v>PL-45503-BM</v>
          </cell>
          <cell r="E10472" t="str">
            <v>TODCO DIAZ FREDY MILTON</v>
          </cell>
          <cell r="F10472" t="str">
            <v>DECRETO LEGISLATIVO Nº1273</v>
          </cell>
        </row>
        <row r="10473">
          <cell r="B10473">
            <v>45507</v>
          </cell>
          <cell r="C10473" t="str">
            <v>WILLIAN JOSUE</v>
          </cell>
          <cell r="D10473" t="str">
            <v>PL-45507-BM</v>
          </cell>
          <cell r="E10473" t="str">
            <v>PISCOYA LEYTON MARLENY</v>
          </cell>
          <cell r="F10473" t="str">
            <v>DECRETO LEGISLATIVO Nº1273</v>
          </cell>
        </row>
        <row r="10474">
          <cell r="B10474">
            <v>45508</v>
          </cell>
          <cell r="C10474" t="str">
            <v>JEHOVA M KADDESH</v>
          </cell>
          <cell r="D10474" t="str">
            <v>PT-45508-CM</v>
          </cell>
          <cell r="E10474" t="str">
            <v>VARGAS NIZAMA ROSA MELVA</v>
          </cell>
          <cell r="F10474" t="str">
            <v>DS. 006-2016-PRODUCE</v>
          </cell>
        </row>
        <row r="10475">
          <cell r="B10475">
            <v>45517</v>
          </cell>
          <cell r="C10475" t="str">
            <v>FLOR MARIA</v>
          </cell>
          <cell r="D10475" t="str">
            <v>PL-45517-CM</v>
          </cell>
          <cell r="E10475" t="str">
            <v>SANCHEZ DE GALAN FELICIA</v>
          </cell>
          <cell r="F10475" t="str">
            <v>DS. 006-2016-PRODUCE</v>
          </cell>
        </row>
        <row r="10476">
          <cell r="B10476">
            <v>45519</v>
          </cell>
          <cell r="C10476" t="str">
            <v>CHAVELITA</v>
          </cell>
          <cell r="D10476" t="str">
            <v>PL-45519-CM</v>
          </cell>
          <cell r="E10476" t="str">
            <v>FIESTAS MARTINEZ SERGIO MICHEL</v>
          </cell>
          <cell r="F10476" t="str">
            <v>DS. 006-2016-PRODUCE</v>
          </cell>
        </row>
        <row r="10477">
          <cell r="B10477">
            <v>45531</v>
          </cell>
          <cell r="C10477" t="str">
            <v>ESPIRITU DE DIOS</v>
          </cell>
          <cell r="D10477" t="str">
            <v>TA-45531-CM</v>
          </cell>
          <cell r="E10477" t="str">
            <v>PURIZACA VITE JOSE ORMEL</v>
          </cell>
          <cell r="F10477" t="str">
            <v>DS. 006-2016-PRODUCE</v>
          </cell>
        </row>
        <row r="10478">
          <cell r="B10478">
            <v>45533</v>
          </cell>
          <cell r="C10478" t="str">
            <v>NI? DIOS DE REYES</v>
          </cell>
          <cell r="D10478" t="str">
            <v>PL-45533-BM</v>
          </cell>
          <cell r="E10478" t="str">
            <v>PANTA FIESTA JUAN DEMETRIO</v>
          </cell>
          <cell r="F10478" t="str">
            <v>DECRETO LEGISLATIVO Nº1273</v>
          </cell>
        </row>
        <row r="10479">
          <cell r="B10479">
            <v>45534</v>
          </cell>
          <cell r="C10479" t="str">
            <v>MI TERAN 3</v>
          </cell>
          <cell r="D10479" t="str">
            <v>PT-45534-CM</v>
          </cell>
          <cell r="E10479" t="str">
            <v>PUESCAS LLENQUE WALTHER DANGERO</v>
          </cell>
          <cell r="F10479" t="str">
            <v>DS. 006-2016-PRODUCE</v>
          </cell>
        </row>
        <row r="10480">
          <cell r="B10480">
            <v>45541</v>
          </cell>
          <cell r="C10480" t="str">
            <v>BRYAN 1</v>
          </cell>
          <cell r="D10480" t="str">
            <v>PT-45541-BM</v>
          </cell>
          <cell r="E10480" t="str">
            <v>LLONTOP RAMIREZ JOSE RAMOS ;PAZOS SANCHEZ ROSA MERCEDES</v>
          </cell>
          <cell r="F10480" t="str">
            <v>ARTESANAL</v>
          </cell>
        </row>
        <row r="10481">
          <cell r="B10481">
            <v>45542</v>
          </cell>
          <cell r="C10481" t="str">
            <v>MI MARCOS</v>
          </cell>
          <cell r="D10481" t="str">
            <v>PT-45542-BM</v>
          </cell>
          <cell r="E10481" t="str">
            <v>SANCHEZ CHAPILLIQUEN MARCOS AUGUSTO</v>
          </cell>
          <cell r="F10481" t="str">
            <v>DECRETO LEGISLATIVO Nº1273</v>
          </cell>
        </row>
        <row r="10482">
          <cell r="B10482">
            <v>45545</v>
          </cell>
          <cell r="C10482" t="str">
            <v>JEHOVA ES MI PASTOR</v>
          </cell>
          <cell r="D10482" t="str">
            <v>PT-45545-BM</v>
          </cell>
          <cell r="E10482" t="str">
            <v>ECHE PURIZACA EUSTAQUIO</v>
          </cell>
          <cell r="F10482" t="str">
            <v>DECRETO LEGISLATIVO Nº1273</v>
          </cell>
        </row>
        <row r="10483">
          <cell r="B10483">
            <v>45555</v>
          </cell>
          <cell r="C10483" t="str">
            <v>TITANIC</v>
          </cell>
          <cell r="D10483" t="str">
            <v>SY-45555-BM</v>
          </cell>
          <cell r="E10483" t="str">
            <v>GALAN PINGO NAZARIA LINDAURA</v>
          </cell>
          <cell r="F10483" t="str">
            <v>DECRETO LEGISLATIVO Nº1273</v>
          </cell>
        </row>
        <row r="10484">
          <cell r="B10484">
            <v>45558</v>
          </cell>
          <cell r="C10484" t="str">
            <v>JAZMIN DE MARIA</v>
          </cell>
          <cell r="D10484" t="str">
            <v>SY-45558-BM</v>
          </cell>
          <cell r="E10484" t="str">
            <v>LLENQUE GALAN SANTOS ;PINGO DE LLENQUE MARIA GLORIA</v>
          </cell>
          <cell r="F10484" t="str">
            <v>DECRETO LEGISLATIVO Nº1273</v>
          </cell>
        </row>
        <row r="10485">
          <cell r="B10485">
            <v>45569</v>
          </cell>
          <cell r="C10485" t="str">
            <v>DIVINO SE?R JESUS</v>
          </cell>
          <cell r="D10485" t="str">
            <v>PT-45569-CM</v>
          </cell>
          <cell r="E10485" t="str">
            <v>ALVAREZ FIESTAS OSWALDO</v>
          </cell>
          <cell r="F10485" t="str">
            <v>DS. 006-2016-PRODUCE</v>
          </cell>
        </row>
        <row r="10486">
          <cell r="B10486">
            <v>45583</v>
          </cell>
          <cell r="C10486" t="str">
            <v>SAN MIGUEL ARCANGEL XI</v>
          </cell>
          <cell r="D10486" t="str">
            <v>PT-45583-BM</v>
          </cell>
          <cell r="E10486" t="str">
            <v>REYES SIFUENTES ROMAN CLAUDIO ;TORRES AMEZ DE REYES OLINDA</v>
          </cell>
          <cell r="F10486" t="str">
            <v>DECRETO LEGISLATIVO Nº1273</v>
          </cell>
        </row>
        <row r="10487">
          <cell r="B10487">
            <v>45594</v>
          </cell>
          <cell r="C10487" t="str">
            <v>ERIKA I</v>
          </cell>
          <cell r="D10487" t="str">
            <v>PT-45594-BM</v>
          </cell>
          <cell r="E10487" t="str">
            <v>BANCES SANDOVAL JOSE VIRGILIO</v>
          </cell>
          <cell r="F10487" t="str">
            <v>ARTESANAL</v>
          </cell>
        </row>
        <row r="10488">
          <cell r="B10488">
            <v>50001</v>
          </cell>
          <cell r="C10488" t="str">
            <v>JUAN EMILIO</v>
          </cell>
          <cell r="D10488" t="str">
            <v>SY-50001-BM</v>
          </cell>
          <cell r="E10488" t="str">
            <v>VASQUEZ PALMA JORGE ALEXANDER</v>
          </cell>
          <cell r="F10488" t="str">
            <v>ARTESANAL</v>
          </cell>
        </row>
        <row r="10489">
          <cell r="B10489">
            <v>50093</v>
          </cell>
          <cell r="C10489" t="str">
            <v>DON GERMAN</v>
          </cell>
          <cell r="D10489" t="str">
            <v>PL-50093-CM</v>
          </cell>
          <cell r="E10489" t="str">
            <v>OROSCO CASTRO JOSE ROSARIO</v>
          </cell>
          <cell r="F10489" t="str">
            <v>LEY Nº26920</v>
          </cell>
        </row>
        <row r="10490">
          <cell r="B10490">
            <v>50114</v>
          </cell>
          <cell r="C10490" t="str">
            <v>JESSICA OLINDA</v>
          </cell>
          <cell r="D10490" t="str">
            <v>PT-50114-PM</v>
          </cell>
          <cell r="E10490" t="str">
            <v>JACINTO PANTA CLEMENTINA MARIA ;PANTA PANTA PEDRO</v>
          </cell>
          <cell r="F10490" t="str">
            <v>LEY Nº26920</v>
          </cell>
        </row>
        <row r="10491">
          <cell r="B10491">
            <v>50165</v>
          </cell>
          <cell r="C10491" t="str">
            <v>MI ANITA VICTORIA</v>
          </cell>
          <cell r="D10491" t="str">
            <v>PT-50165-PM</v>
          </cell>
          <cell r="E10491" t="str">
            <v>ECHE SANCHEZ DE RUMICHE ANITA ;RUMICHE PANTA VALENTIN</v>
          </cell>
          <cell r="F10491" t="str">
            <v>LEY Nº26920</v>
          </cell>
        </row>
        <row r="10492">
          <cell r="B10492">
            <v>50178</v>
          </cell>
          <cell r="C10492" t="str">
            <v>ISABELLA</v>
          </cell>
          <cell r="D10492" t="str">
            <v>PT-50178-PM</v>
          </cell>
          <cell r="E10492" t="str">
            <v>INVERSIONES PESQUERAS ISABELLA S.R.L.</v>
          </cell>
          <cell r="F10492" t="str">
            <v>LEY Nº26920</v>
          </cell>
        </row>
        <row r="10493">
          <cell r="B10493">
            <v>50331</v>
          </cell>
          <cell r="C10493" t="str">
            <v>MI HERNANCITO</v>
          </cell>
          <cell r="D10493" t="str">
            <v>PT-50331-PM</v>
          </cell>
          <cell r="E10493" t="str">
            <v>JACINTO DE PANTA CARMEN ROSA ;PANTA PANTA EDUARDO</v>
          </cell>
          <cell r="F10493" t="str">
            <v>LEY Nº26920</v>
          </cell>
        </row>
        <row r="10494">
          <cell r="B10494">
            <v>50347</v>
          </cell>
          <cell r="C10494" t="str">
            <v>REY DAVID III</v>
          </cell>
          <cell r="D10494" t="str">
            <v>PT-50347-BM</v>
          </cell>
          <cell r="E10494" t="str">
            <v>CRUZ SANTOS ITALO FRANCISCO</v>
          </cell>
          <cell r="F10494" t="str">
            <v>DS. 006-2016-PRODUCE</v>
          </cell>
        </row>
        <row r="10495">
          <cell r="B10495">
            <v>50387</v>
          </cell>
          <cell r="C10495" t="str">
            <v>BENDICEME JEHOVA</v>
          </cell>
          <cell r="D10495" t="str">
            <v>TA-50387-BM</v>
          </cell>
          <cell r="E10495" t="str">
            <v>ECHE PURIZACA ROBERT SEBASTIAN</v>
          </cell>
          <cell r="F10495" t="str">
            <v>DS. 006-2016-PRODUCE</v>
          </cell>
        </row>
        <row r="10496">
          <cell r="B10496">
            <v>50390</v>
          </cell>
          <cell r="C10496" t="str">
            <v>MIRIAN NAYELY</v>
          </cell>
          <cell r="D10496" t="str">
            <v>TA-50390-BM</v>
          </cell>
          <cell r="E10496" t="str">
            <v>LUMBRES ESQUECHE JOSE</v>
          </cell>
          <cell r="F10496" t="str">
            <v>DECRETO LEGISLATIVO Nº1273</v>
          </cell>
        </row>
        <row r="10497">
          <cell r="B10497">
            <v>50398</v>
          </cell>
          <cell r="C10497" t="str">
            <v>AMOR DE DIOS</v>
          </cell>
          <cell r="D10497" t="str">
            <v>PT-50398-BM</v>
          </cell>
          <cell r="E10497" t="str">
            <v>PURIZACA TEMOCHE SANTOS OSWALDO</v>
          </cell>
          <cell r="F10497" t="str">
            <v>DS. 006-2016-PRODUCE</v>
          </cell>
        </row>
        <row r="10498">
          <cell r="B10498">
            <v>50400</v>
          </cell>
          <cell r="C10498" t="str">
            <v>MI ANDERSON</v>
          </cell>
          <cell r="D10498" t="str">
            <v>TA-50400-BM</v>
          </cell>
          <cell r="E10498" t="str">
            <v>SANDOVAL GALAN SORAIDA ;VELASQUEZ JACINTO CESAR</v>
          </cell>
          <cell r="F10498" t="str">
            <v>ARTESANAL</v>
          </cell>
        </row>
        <row r="10499">
          <cell r="B10499">
            <v>50408</v>
          </cell>
          <cell r="C10499" t="str">
            <v>MILAGROS DEL SE?R</v>
          </cell>
          <cell r="D10499" t="str">
            <v>TA-50408-BM</v>
          </cell>
          <cell r="E10499" t="str">
            <v>PURIZACA ALVAREZ SANTOS</v>
          </cell>
          <cell r="F10499" t="str">
            <v>DS. 006-2016-PRODUCE</v>
          </cell>
        </row>
        <row r="10500">
          <cell r="B10500">
            <v>50426</v>
          </cell>
          <cell r="C10500" t="str">
            <v>DON ALBINO</v>
          </cell>
          <cell r="D10500" t="str">
            <v>TA-50426-BM</v>
          </cell>
          <cell r="E10500" t="str">
            <v>PAZOS VITE MARIA INES</v>
          </cell>
          <cell r="F10500" t="str">
            <v>DS. 006-2016-PRODUCE</v>
          </cell>
        </row>
        <row r="10501">
          <cell r="B10501">
            <v>50441</v>
          </cell>
          <cell r="C10501" t="str">
            <v>CHEISER II</v>
          </cell>
          <cell r="D10501" t="str">
            <v>PL-50441-CM</v>
          </cell>
          <cell r="E10501" t="str">
            <v>GORDILLO OROSCO WILDER CAMILIN</v>
          </cell>
          <cell r="F10501" t="str">
            <v>MENOR ESCALA (ANCHOVETA) - ARTESANAL</v>
          </cell>
        </row>
        <row r="10502">
          <cell r="B10502">
            <v>50444</v>
          </cell>
          <cell r="C10502" t="str">
            <v>SEGUNDO LIONEL</v>
          </cell>
          <cell r="D10502" t="str">
            <v>PL-50444-BM</v>
          </cell>
          <cell r="E10502" t="str">
            <v>PALMA LEYTON JOEL ESAUL ;SIPION HUAMANCHUMO MARIA JOSSELYN</v>
          </cell>
          <cell r="F10502" t="str">
            <v>DECRETO LEGISLATIVO Nº1273</v>
          </cell>
        </row>
        <row r="10503">
          <cell r="B10503">
            <v>50449</v>
          </cell>
          <cell r="C10503" t="str">
            <v>CRISTO EL BUEN SAMARITANO 5</v>
          </cell>
          <cell r="D10503" t="str">
            <v>PT-50449-BM</v>
          </cell>
          <cell r="E10503" t="str">
            <v>ALVAREZ PURIZACA WILFREDO</v>
          </cell>
          <cell r="F10503" t="str">
            <v>DS. 006-2016-PRODUCE</v>
          </cell>
        </row>
        <row r="10504">
          <cell r="B10504">
            <v>50450</v>
          </cell>
          <cell r="C10504" t="str">
            <v>JEHOVA REY ALTISIMO</v>
          </cell>
          <cell r="D10504" t="str">
            <v>PT-50450-BM</v>
          </cell>
          <cell r="E10504" t="str">
            <v>SANCHEZ IPANAQUE HUMBERTO</v>
          </cell>
          <cell r="F10504" t="str">
            <v>DS. 006-2016-PRODUCE</v>
          </cell>
        </row>
        <row r="10505">
          <cell r="B10505">
            <v>50460</v>
          </cell>
          <cell r="C10505" t="str">
            <v>JESUS MARIA</v>
          </cell>
          <cell r="D10505" t="str">
            <v>PT-50460-BM</v>
          </cell>
          <cell r="E10505" t="str">
            <v>QUEREVALU ECHE ROBERTO</v>
          </cell>
          <cell r="F10505" t="str">
            <v>DS. 006-2016-PRODUCE</v>
          </cell>
        </row>
        <row r="10506">
          <cell r="B10506">
            <v>50471</v>
          </cell>
          <cell r="C10506" t="str">
            <v>MI JOSUE</v>
          </cell>
          <cell r="D10506" t="str">
            <v>PL-50471-PM</v>
          </cell>
          <cell r="E10506" t="str">
            <v>JAERI S.A.C.</v>
          </cell>
          <cell r="F10506" t="str">
            <v>LEY Nº26920</v>
          </cell>
        </row>
        <row r="10507">
          <cell r="B10507">
            <v>50480</v>
          </cell>
          <cell r="C10507" t="str">
            <v>JEHOVA ES MI FUERZA</v>
          </cell>
          <cell r="D10507" t="str">
            <v>PT-50480-BM</v>
          </cell>
          <cell r="E10507" t="str">
            <v>SANCHEZ FIESTAS ARMANDO</v>
          </cell>
          <cell r="F10507" t="str">
            <v>DS. 006-2016-PRODUCE</v>
          </cell>
        </row>
        <row r="10508">
          <cell r="B10508">
            <v>50481</v>
          </cell>
          <cell r="C10508" t="str">
            <v>CRISTO VIVE</v>
          </cell>
          <cell r="D10508" t="str">
            <v>PT-50481-BM</v>
          </cell>
          <cell r="E10508" t="str">
            <v>SANCHEZ FIESTAS ARMANDO</v>
          </cell>
          <cell r="F10508" t="str">
            <v>DS. 006-2016-PRODUCE</v>
          </cell>
        </row>
        <row r="10509">
          <cell r="B10509">
            <v>50506</v>
          </cell>
          <cell r="C10509" t="str">
            <v>THIAGO MARTIN</v>
          </cell>
          <cell r="D10509" t="str">
            <v>PL-50506-BM</v>
          </cell>
          <cell r="E10509" t="str">
            <v>BANCES SUCLUPE FRANCO MARTIN</v>
          </cell>
          <cell r="F10509" t="str">
            <v>DECRETO LEGISLATIVO Nº1273</v>
          </cell>
        </row>
        <row r="10510">
          <cell r="B10510">
            <v>50528</v>
          </cell>
          <cell r="C10510" t="str">
            <v>ANGEL BARUC II</v>
          </cell>
          <cell r="D10510" t="str">
            <v>PT-50528-BM</v>
          </cell>
          <cell r="E10510" t="str">
            <v>ZETA QUEREVALU CARLOS EDUARDO</v>
          </cell>
          <cell r="F10510" t="str">
            <v>DECRETO LEGISLATIVO Nº1273</v>
          </cell>
        </row>
        <row r="10511">
          <cell r="B10511">
            <v>50602</v>
          </cell>
          <cell r="C10511" t="str">
            <v>VALERY</v>
          </cell>
          <cell r="D10511" t="str">
            <v>CE-50602-BM</v>
          </cell>
          <cell r="E10511" t="str">
            <v>CONTRERAS SANTOS VICTOR CARLOS</v>
          </cell>
          <cell r="F10511" t="str">
            <v>DECRETO LEGISLATIVO Nº1273</v>
          </cell>
        </row>
        <row r="10512">
          <cell r="B10512">
            <v>50608</v>
          </cell>
          <cell r="C10512" t="str">
            <v>DON OLE</v>
          </cell>
          <cell r="D10512" t="str">
            <v>CO-50608-PM</v>
          </cell>
          <cell r="E10512" t="str">
            <v>AUSTRAL GROUP S.A.A</v>
          </cell>
          <cell r="F10512" t="str">
            <v>DECRETO LEY Nº25977</v>
          </cell>
        </row>
        <row r="10513">
          <cell r="B10513">
            <v>50654</v>
          </cell>
          <cell r="C10513" t="str">
            <v>SABINA I</v>
          </cell>
          <cell r="D10513" t="str">
            <v>CE-50654-BM</v>
          </cell>
          <cell r="E10513" t="str">
            <v>ROJAS PE? SEGUNDO RUFINO</v>
          </cell>
          <cell r="F10513" t="str">
            <v>DECRETO LEGISLATIVO Nº1273</v>
          </cell>
        </row>
        <row r="10514">
          <cell r="B10514">
            <v>50665</v>
          </cell>
          <cell r="C10514" t="str">
            <v>MELISA PETRONILA</v>
          </cell>
          <cell r="D10514" t="str">
            <v>TA-50665-BM</v>
          </cell>
          <cell r="E10514" t="str">
            <v>HUAMANCHUMO OROZCO CARMEN</v>
          </cell>
          <cell r="F10514" t="str">
            <v>ARTESANAL</v>
          </cell>
        </row>
        <row r="10515">
          <cell r="B10515">
            <v>50696</v>
          </cell>
          <cell r="C10515" t="str">
            <v>FRANCO JOEL</v>
          </cell>
          <cell r="D10515" t="str">
            <v>PT-50696-BM</v>
          </cell>
          <cell r="E10515" t="str">
            <v>JUAREZ CHERRES ESMERALDA</v>
          </cell>
          <cell r="F10515" t="str">
            <v>DS. 006-2016-PRODUCE</v>
          </cell>
        </row>
        <row r="10516">
          <cell r="B10516">
            <v>50703</v>
          </cell>
          <cell r="C10516" t="str">
            <v>MI CATALINA</v>
          </cell>
          <cell r="D10516" t="str">
            <v>PT-50703-BM</v>
          </cell>
          <cell r="E10516" t="str">
            <v>SANCHEZ MANRIQUE ERICKA YASMIN</v>
          </cell>
          <cell r="F10516" t="str">
            <v>ARTESANAL</v>
          </cell>
        </row>
        <row r="10517">
          <cell r="B10517">
            <v>50735</v>
          </cell>
          <cell r="C10517" t="str">
            <v>EBENEZER</v>
          </cell>
          <cell r="D10517" t="str">
            <v>PL-50735-BM</v>
          </cell>
          <cell r="E10517" t="str">
            <v>GORDILLO JACINTO EMILIO</v>
          </cell>
          <cell r="F10517" t="str">
            <v>DECRETO LEGISLATIVO Nº1273</v>
          </cell>
        </row>
        <row r="10518">
          <cell r="B10518">
            <v>50736</v>
          </cell>
          <cell r="C10518" t="str">
            <v>GILMAR</v>
          </cell>
          <cell r="D10518" t="str">
            <v>PL-50736-BM</v>
          </cell>
          <cell r="E10518" t="str">
            <v>MENDOZA CASTRO MARIA ELENA</v>
          </cell>
          <cell r="F10518" t="str">
            <v>ARTESANAL</v>
          </cell>
        </row>
        <row r="10519">
          <cell r="B10519">
            <v>50759</v>
          </cell>
          <cell r="C10519" t="str">
            <v>SIEMPRE ALFA</v>
          </cell>
          <cell r="D10519" t="str">
            <v>PT-50759-BM</v>
          </cell>
          <cell r="E10519" t="str">
            <v>PAZO ALVAREZ EDWIN ARMANDO</v>
          </cell>
          <cell r="F10519" t="str">
            <v>DS. 006-2016-PRODUCE</v>
          </cell>
        </row>
        <row r="10520">
          <cell r="B10520">
            <v>50763</v>
          </cell>
          <cell r="C10520" t="str">
            <v>SANTA TERESITA</v>
          </cell>
          <cell r="D10520" t="str">
            <v>PT-50763-PM</v>
          </cell>
          <cell r="E10520" t="str">
            <v>EMPRESA PESQUERA ANDRECALIX S.R.L.</v>
          </cell>
          <cell r="F10520" t="str">
            <v>LEY Nº26920</v>
          </cell>
        </row>
        <row r="10521">
          <cell r="B10521">
            <v>50764</v>
          </cell>
          <cell r="C10521" t="str">
            <v>EL OLAM</v>
          </cell>
          <cell r="D10521" t="str">
            <v>PT-50764-BM</v>
          </cell>
          <cell r="E10521" t="str">
            <v>PALMA SANCHEZ MERLY YULISSA</v>
          </cell>
          <cell r="F10521" t="str">
            <v>DECRETO LEGISLATIVO Nº1273</v>
          </cell>
        </row>
        <row r="10522">
          <cell r="B10522">
            <v>50765</v>
          </cell>
          <cell r="C10522" t="str">
            <v>EL MESIAS</v>
          </cell>
          <cell r="D10522" t="str">
            <v>PT-50765-BM</v>
          </cell>
          <cell r="E10522" t="str">
            <v>HUAMANCHUMO BERNAL MARGIORY VIRGINIA</v>
          </cell>
          <cell r="F10522" t="str">
            <v>DECRETO LEGISLATIVO Nº1273</v>
          </cell>
        </row>
        <row r="10523">
          <cell r="B10523">
            <v>50766</v>
          </cell>
          <cell r="C10523" t="str">
            <v>JESUCRISTO LUZ DEL MUNDO</v>
          </cell>
          <cell r="D10523" t="str">
            <v>PT-50766-BM</v>
          </cell>
          <cell r="E10523" t="str">
            <v>RAMON PALMA DANY JAVIER</v>
          </cell>
          <cell r="F10523" t="str">
            <v>DECRETO LEGISLATIVO Nº1273</v>
          </cell>
        </row>
        <row r="10524">
          <cell r="B10524">
            <v>50767</v>
          </cell>
          <cell r="C10524" t="str">
            <v>MI FILADELFIA</v>
          </cell>
          <cell r="D10524" t="str">
            <v>PL-50767-BM</v>
          </cell>
          <cell r="E10524" t="str">
            <v>EFFIO ARROYO MANUEL</v>
          </cell>
          <cell r="F10524" t="str">
            <v>ARTESANAL</v>
          </cell>
        </row>
        <row r="10525">
          <cell r="B10525">
            <v>50770</v>
          </cell>
          <cell r="C10525" t="str">
            <v>MI YENICA</v>
          </cell>
          <cell r="D10525" t="str">
            <v>PT-50770-BM</v>
          </cell>
          <cell r="E10525" t="str">
            <v>JIMENEZ LIVIA EUDORO</v>
          </cell>
          <cell r="F10525" t="str">
            <v>DS. 006-2016-PRODUCE</v>
          </cell>
        </row>
        <row r="10526">
          <cell r="B10526">
            <v>50772</v>
          </cell>
          <cell r="C10526" t="str">
            <v>MI YENICA 2</v>
          </cell>
          <cell r="D10526" t="str">
            <v>PT-50772-BM</v>
          </cell>
          <cell r="E10526" t="str">
            <v>JIMENEZ LIVIA EUDORO</v>
          </cell>
          <cell r="F10526" t="str">
            <v>DS. 006-2016-PRODUCE</v>
          </cell>
        </row>
        <row r="10527">
          <cell r="B10527">
            <v>50791</v>
          </cell>
          <cell r="C10527" t="str">
            <v>MI ELIEZER 2</v>
          </cell>
          <cell r="D10527" t="str">
            <v>PL-50791-BM</v>
          </cell>
          <cell r="E10527" t="str">
            <v>PALMA LEYTON JOEL ESAUL</v>
          </cell>
          <cell r="F10527" t="str">
            <v>ARTESANAL</v>
          </cell>
        </row>
        <row r="10528">
          <cell r="B10528">
            <v>50794</v>
          </cell>
          <cell r="C10528" t="str">
            <v>TRINIDAD - 2</v>
          </cell>
          <cell r="D10528" t="str">
            <v>PL-50794-BM</v>
          </cell>
          <cell r="E10528" t="str">
            <v>GALAN GALAN SILVIA PAOLA ;SABA CONTRERAS MIGUEL ANGEL</v>
          </cell>
          <cell r="F10528" t="str">
            <v>ARTESANAL</v>
          </cell>
        </row>
        <row r="10529">
          <cell r="B10529">
            <v>50795</v>
          </cell>
          <cell r="C10529" t="str">
            <v>JOSELITO</v>
          </cell>
          <cell r="D10529" t="str">
            <v>PL-50795-BM</v>
          </cell>
          <cell r="E10529" t="str">
            <v>FARRO URCIA JOSE SANTOS</v>
          </cell>
          <cell r="F10529" t="str">
            <v>ARTESANAL</v>
          </cell>
        </row>
        <row r="10530">
          <cell r="B10530">
            <v>50802</v>
          </cell>
          <cell r="C10530" t="str">
            <v>CORDERO DE DIOS I</v>
          </cell>
          <cell r="D10530" t="str">
            <v>PT-50802-BM</v>
          </cell>
          <cell r="E10530" t="str">
            <v>BANCES SANTAMARIA LORGIO</v>
          </cell>
          <cell r="F10530" t="str">
            <v>ARTESANAL</v>
          </cell>
        </row>
        <row r="10531">
          <cell r="B10531">
            <v>50810</v>
          </cell>
          <cell r="C10531" t="str">
            <v>DIOS ES AMOR</v>
          </cell>
          <cell r="D10531" t="str">
            <v>PT-50810-BM</v>
          </cell>
          <cell r="E10531" t="str">
            <v>PRADO QUEREVALU LEONCIO</v>
          </cell>
          <cell r="F10531" t="str">
            <v>DS. 006-2016-PRODUCE</v>
          </cell>
        </row>
        <row r="10532">
          <cell r="B10532">
            <v>50815</v>
          </cell>
          <cell r="C10532" t="str">
            <v>JHEOVA JIRETH</v>
          </cell>
          <cell r="D10532" t="str">
            <v>PL-50815-BM</v>
          </cell>
          <cell r="E10532" t="str">
            <v>HUAMANCHUMO BERNAL MARIA YOLANDA</v>
          </cell>
          <cell r="F10532" t="str">
            <v>DECRETO LEGISLATIVO Nº1273</v>
          </cell>
        </row>
        <row r="10533">
          <cell r="B10533">
            <v>50816</v>
          </cell>
          <cell r="C10533" t="str">
            <v>BENDICION DE DIOS</v>
          </cell>
          <cell r="D10533" t="str">
            <v>PL-50816-BM</v>
          </cell>
          <cell r="E10533" t="str">
            <v>HUAMANCHUMO VIMINCHUMO PAULA ANTONIA</v>
          </cell>
          <cell r="F10533" t="str">
            <v>ARTESANAL</v>
          </cell>
        </row>
        <row r="10534">
          <cell r="B10534">
            <v>50825</v>
          </cell>
          <cell r="C10534" t="str">
            <v>EL REGALO DE DIOS</v>
          </cell>
          <cell r="D10534" t="str">
            <v>PT-50825-BM</v>
          </cell>
          <cell r="E10534" t="str">
            <v>PURIZACA RUMICHE SANTOS GABINO</v>
          </cell>
          <cell r="F10534" t="str">
            <v>DS. 006-2016-PRODUCE</v>
          </cell>
        </row>
        <row r="10535">
          <cell r="B10535">
            <v>50827</v>
          </cell>
          <cell r="C10535" t="str">
            <v>MI CARMENCITA 2</v>
          </cell>
          <cell r="D10535" t="str">
            <v>PT-50827-BM</v>
          </cell>
          <cell r="E10535" t="str">
            <v>JUAREZ PRADO JOSE MIGUEL</v>
          </cell>
          <cell r="F10535" t="str">
            <v>DS. 006-2016-PRODUCE</v>
          </cell>
        </row>
        <row r="10536">
          <cell r="B10536">
            <v>50838</v>
          </cell>
          <cell r="C10536" t="str">
            <v>JESUS ES MI ESPERANZA</v>
          </cell>
          <cell r="D10536" t="str">
            <v>PT-50838-BM</v>
          </cell>
          <cell r="E10536" t="str">
            <v>VITE SANCHEZ MANUEL JACINTO</v>
          </cell>
          <cell r="F10536" t="str">
            <v>DS. 006-2016-PRODUCE</v>
          </cell>
        </row>
        <row r="10537">
          <cell r="B10537">
            <v>50848</v>
          </cell>
          <cell r="C10537" t="str">
            <v>MABEL</v>
          </cell>
          <cell r="D10537" t="str">
            <v>PT-50848-BM</v>
          </cell>
          <cell r="E10537" t="str">
            <v>PINGO PERICHE PEDRO PABLO</v>
          </cell>
          <cell r="F10537" t="str">
            <v>DECRETO LEGISLATIVO Nº1273</v>
          </cell>
        </row>
        <row r="10538">
          <cell r="B10538">
            <v>50859</v>
          </cell>
          <cell r="C10538" t="str">
            <v>EMANUEL</v>
          </cell>
          <cell r="D10538" t="str">
            <v>PL-50859-BM</v>
          </cell>
          <cell r="E10538" t="str">
            <v>JACINTO ISIQUE ANTONIO ;JACINTO SULLON GUADALUPE</v>
          </cell>
          <cell r="F10538" t="str">
            <v>DECRETO LEGISLATIVO Nº1273</v>
          </cell>
        </row>
        <row r="10539">
          <cell r="B10539">
            <v>50860</v>
          </cell>
          <cell r="C10539" t="str">
            <v>FABIANA ISABEL</v>
          </cell>
          <cell r="D10539" t="str">
            <v>PL-50860-BM</v>
          </cell>
          <cell r="E10539" t="str">
            <v>LLONTOP ACOSTA ISABEL ;TERAN SOPLAPUCO AUGUSTO ARMANDO</v>
          </cell>
          <cell r="F10539" t="str">
            <v>ARTESANAL</v>
          </cell>
        </row>
        <row r="10540">
          <cell r="B10540">
            <v>50861</v>
          </cell>
          <cell r="C10540" t="str">
            <v>GEMELOS Y RONALD</v>
          </cell>
          <cell r="D10540" t="str">
            <v>PL-50861-BM</v>
          </cell>
          <cell r="E10540" t="str">
            <v>GALAN PANTA RONAL LEONEL</v>
          </cell>
          <cell r="F10540" t="str">
            <v>DECRETO LEGISLATIVO Nº1273</v>
          </cell>
        </row>
        <row r="10541">
          <cell r="B10541">
            <v>50867</v>
          </cell>
          <cell r="C10541" t="str">
            <v>JESUS YOLANDA</v>
          </cell>
          <cell r="D10541" t="str">
            <v>PT-50867-BM</v>
          </cell>
          <cell r="E10541" t="str">
            <v>ADRIANZEN TORRES LUIS ARMANDO</v>
          </cell>
          <cell r="F10541" t="str">
            <v>DECRETO LEGISLATIVO Nº1273</v>
          </cell>
        </row>
        <row r="10542">
          <cell r="B10542">
            <v>50874</v>
          </cell>
          <cell r="C10542" t="str">
            <v>FISHERS</v>
          </cell>
          <cell r="D10542" t="str">
            <v>CE-50874-BM</v>
          </cell>
          <cell r="E10542" t="str">
            <v>QUISPE MORENO DEYVI EDMUNDO</v>
          </cell>
          <cell r="F10542" t="str">
            <v>DECRETO LEGISLATIVO Nº1273</v>
          </cell>
        </row>
        <row r="10543">
          <cell r="B10543">
            <v>50876</v>
          </cell>
          <cell r="C10543" t="str">
            <v>RUTH</v>
          </cell>
          <cell r="D10543" t="str">
            <v>CE-50876-BM</v>
          </cell>
          <cell r="E10543" t="str">
            <v>UCHARIMA USCATA SONIA</v>
          </cell>
          <cell r="F10543" t="str">
            <v>DECRETO LEGISLATIVO Nº1273</v>
          </cell>
        </row>
        <row r="10544">
          <cell r="B10544">
            <v>50877</v>
          </cell>
          <cell r="C10544" t="str">
            <v>JESUS Y LUCERO</v>
          </cell>
          <cell r="D10544" t="str">
            <v>CE-50877-BM</v>
          </cell>
          <cell r="E10544" t="str">
            <v>FLORES PEREDA GERMAN SANTOS</v>
          </cell>
          <cell r="F10544" t="str">
            <v>DECRETO LEGISLATIVO Nº1273</v>
          </cell>
        </row>
        <row r="10545">
          <cell r="B10545">
            <v>50892</v>
          </cell>
          <cell r="C10545" t="str">
            <v>JESUCRISTO ES REAL</v>
          </cell>
          <cell r="D10545" t="str">
            <v>PT-50892-BM</v>
          </cell>
          <cell r="E10545" t="str">
            <v>NOLASCO FLORES SEGUNDO GABRIEL</v>
          </cell>
          <cell r="F10545" t="str">
            <v>DS. 006-2016-PRODUCE</v>
          </cell>
        </row>
        <row r="10546">
          <cell r="B10546">
            <v>50895</v>
          </cell>
          <cell r="C10546" t="str">
            <v>GERALDINE II</v>
          </cell>
          <cell r="D10546" t="str">
            <v>CE-50895-BM</v>
          </cell>
          <cell r="E10546" t="str">
            <v>MARQUEZ BRONCANO VICTOR GRIMALDO</v>
          </cell>
          <cell r="F10546" t="str">
            <v>DECRETO LEGISLATIVO Nº1273</v>
          </cell>
        </row>
        <row r="10547">
          <cell r="B10547">
            <v>50896</v>
          </cell>
          <cell r="C10547" t="str">
            <v>CARMENCITA</v>
          </cell>
          <cell r="D10547" t="str">
            <v>CE-50896-BM</v>
          </cell>
          <cell r="E10547" t="str">
            <v>SALAS ALATA ROSA CARMEN</v>
          </cell>
          <cell r="F10547" t="str">
            <v>ARTESANAL</v>
          </cell>
        </row>
        <row r="10548">
          <cell r="B10548">
            <v>50904</v>
          </cell>
          <cell r="C10548" t="str">
            <v>ZISARY</v>
          </cell>
          <cell r="D10548" t="str">
            <v>CE-50904-BM</v>
          </cell>
          <cell r="E10548" t="str">
            <v>ARANDA TAMAYO FREDY</v>
          </cell>
          <cell r="F10548" t="str">
            <v>DECRETO LEGISLATIVO Nº1273</v>
          </cell>
        </row>
        <row r="10549">
          <cell r="B10549">
            <v>50917</v>
          </cell>
          <cell r="C10549" t="str">
            <v>JEHOVA EL VENCEDOR</v>
          </cell>
          <cell r="D10549" t="str">
            <v>PT-50917-BM</v>
          </cell>
          <cell r="E10549" t="str">
            <v>ECHE QUEREVALU SANTOS JESUS</v>
          </cell>
          <cell r="F10549" t="str">
            <v>DECRETO LEGISLATIVO Nº1273</v>
          </cell>
        </row>
        <row r="10550">
          <cell r="B10550">
            <v>50919</v>
          </cell>
          <cell r="C10550" t="str">
            <v>REINO DE DIOS</v>
          </cell>
          <cell r="D10550" t="str">
            <v>PT-50919-BM</v>
          </cell>
          <cell r="E10550" t="str">
            <v>CHULLY ALVAREZ PABLO</v>
          </cell>
          <cell r="F10550" t="str">
            <v>DS. 006-2016-PRODUCE</v>
          </cell>
        </row>
        <row r="10551">
          <cell r="B10551">
            <v>50921</v>
          </cell>
          <cell r="C10551" t="str">
            <v>PROVIDENCIA DE MI PADRE</v>
          </cell>
          <cell r="D10551" t="str">
            <v>PT-50921-BM</v>
          </cell>
          <cell r="E10551" t="str">
            <v>QUEREVALU QUEREVALU JESUS DAVID</v>
          </cell>
          <cell r="F10551" t="str">
            <v>DS. 006-2016-PRODUCE</v>
          </cell>
        </row>
        <row r="10552">
          <cell r="B10552">
            <v>50922</v>
          </cell>
          <cell r="C10552" t="str">
            <v>JESUS ES MI FORTALEZA 2</v>
          </cell>
          <cell r="D10552" t="str">
            <v>PT-50922-BM</v>
          </cell>
          <cell r="E10552" t="str">
            <v>QUEREVALU PANTA SANDRA PAOLA</v>
          </cell>
          <cell r="F10552" t="str">
            <v>DS. 006-2016-PRODUCE</v>
          </cell>
        </row>
        <row r="10553">
          <cell r="B10553">
            <v>50923</v>
          </cell>
          <cell r="C10553" t="str">
            <v>JEYMAR</v>
          </cell>
          <cell r="D10553" t="str">
            <v>PT-50923-BM</v>
          </cell>
          <cell r="E10553" t="str">
            <v>PAZO JACINTO CALIN</v>
          </cell>
          <cell r="F10553" t="str">
            <v>DS. 006-2016-PRODUCE</v>
          </cell>
        </row>
        <row r="10554">
          <cell r="B10554">
            <v>50924</v>
          </cell>
          <cell r="C10554" t="str">
            <v>MARCELITA</v>
          </cell>
          <cell r="D10554" t="str">
            <v>PT-50924-BM</v>
          </cell>
          <cell r="E10554" t="str">
            <v>PAZO PAZO MANUEL EXEQUIEL</v>
          </cell>
          <cell r="F10554" t="str">
            <v>DS. 006-2016-PRODUCE</v>
          </cell>
        </row>
        <row r="10555">
          <cell r="B10555">
            <v>50939</v>
          </cell>
          <cell r="C10555" t="str">
            <v>FABIOLA</v>
          </cell>
          <cell r="D10555" t="str">
            <v>PL-50939-BM</v>
          </cell>
          <cell r="E10555" t="str">
            <v>SANTISTEBAN INO?N NERY ;URCIA REQUE DE SANTISTEBAN FRANCISCA</v>
          </cell>
          <cell r="F10555" t="str">
            <v>ARTESANAL</v>
          </cell>
        </row>
        <row r="10556">
          <cell r="B10556">
            <v>50940</v>
          </cell>
          <cell r="C10556" t="str">
            <v>ROSA MERCEDES</v>
          </cell>
          <cell r="D10556" t="str">
            <v>PT-50940-BM</v>
          </cell>
          <cell r="E10556" t="str">
            <v>PAZO ALVAREZ MANUEL ANTERO</v>
          </cell>
          <cell r="F10556" t="str">
            <v>DS. 006-2016-PRODUCE</v>
          </cell>
        </row>
        <row r="10557">
          <cell r="B10557">
            <v>50967</v>
          </cell>
          <cell r="C10557" t="str">
            <v>MARLENY MARITZA</v>
          </cell>
          <cell r="D10557" t="str">
            <v>PL-50967-CM</v>
          </cell>
          <cell r="E10557" t="str">
            <v>LLENQUE FIESTAS DARIO</v>
          </cell>
          <cell r="F10557" t="str">
            <v>LEY Nº26920</v>
          </cell>
        </row>
        <row r="10558">
          <cell r="B10558">
            <v>50973</v>
          </cell>
          <cell r="C10558" t="str">
            <v>MI SAMUEL</v>
          </cell>
          <cell r="D10558" t="str">
            <v>CE-50973-BM</v>
          </cell>
          <cell r="E10558" t="str">
            <v>HUAMANCHUMO SIPION MAURO GILBERTO ;MANAY PRADO MARIELA</v>
          </cell>
          <cell r="F10558" t="str">
            <v>DECRETO LEGISLATIVO Nº1273</v>
          </cell>
        </row>
        <row r="10559">
          <cell r="B10559">
            <v>50974</v>
          </cell>
          <cell r="C10559" t="str">
            <v>ELI-YA II</v>
          </cell>
          <cell r="D10559" t="str">
            <v>PT-50974-BM</v>
          </cell>
          <cell r="E10559" t="str">
            <v>SALDA? QUEREVALU CARLOS ANDRES</v>
          </cell>
          <cell r="F10559" t="str">
            <v>DS. 006-2016-PRODUCE</v>
          </cell>
        </row>
        <row r="10560">
          <cell r="B10560">
            <v>50992</v>
          </cell>
          <cell r="C10560" t="str">
            <v>MARIA JOSE Y BARUC</v>
          </cell>
          <cell r="D10560" t="str">
            <v>PL-50992-BM</v>
          </cell>
          <cell r="E10560" t="str">
            <v>DE LA CRUZ MAQUEN RUTH ESTHER</v>
          </cell>
          <cell r="F10560" t="str">
            <v>ARTESANAL</v>
          </cell>
        </row>
        <row r="10561">
          <cell r="B10561">
            <v>50993</v>
          </cell>
          <cell r="C10561" t="str">
            <v>SIEMPRE ANTONY JAIR</v>
          </cell>
          <cell r="D10561" t="str">
            <v>PT-50993-BM</v>
          </cell>
          <cell r="E10561" t="str">
            <v>PAZO PAZO MANUEL ANTERO</v>
          </cell>
          <cell r="F10561" t="str">
            <v>DS. 006-2016-PRODUCE</v>
          </cell>
        </row>
        <row r="10562">
          <cell r="B10562">
            <v>50999</v>
          </cell>
          <cell r="C10562" t="str">
            <v>ANTHONY DIEGO</v>
          </cell>
          <cell r="D10562" t="str">
            <v>PL-50999-BM</v>
          </cell>
          <cell r="E10562" t="str">
            <v>CHAFLOQUE NECIOSUP JUAN</v>
          </cell>
          <cell r="F10562" t="str">
            <v>ARTESANAL</v>
          </cell>
        </row>
        <row r="10563">
          <cell r="B10563">
            <v>51000</v>
          </cell>
          <cell r="C10563" t="str">
            <v>EL AMIGO DE DIOS</v>
          </cell>
          <cell r="D10563" t="str">
            <v>PL-51000-BM</v>
          </cell>
          <cell r="E10563" t="str">
            <v>ZAVALETA RAMON FLOR YAJAIRA</v>
          </cell>
          <cell r="F10563" t="str">
            <v>ARTESANAL</v>
          </cell>
        </row>
        <row r="10564">
          <cell r="B10564">
            <v>51012</v>
          </cell>
          <cell r="C10564" t="str">
            <v>JEHOVA ES MI GUERRERO</v>
          </cell>
          <cell r="D10564" t="str">
            <v>PT-51012-BM</v>
          </cell>
          <cell r="E10564" t="str">
            <v>VITE PAZO ASENCION ALEJANDRO</v>
          </cell>
          <cell r="F10564" t="str">
            <v>DS. 006-2016-PRODUCE</v>
          </cell>
        </row>
        <row r="10565">
          <cell r="B10565">
            <v>51013</v>
          </cell>
          <cell r="C10565" t="str">
            <v>LA GLORIA DE JEHOVA</v>
          </cell>
          <cell r="D10565" t="str">
            <v>PT-51013-BM</v>
          </cell>
          <cell r="E10565" t="str">
            <v>TEMOCHE QUEREVALU WILMER</v>
          </cell>
          <cell r="F10565" t="str">
            <v>DS. 006-2016-PRODUCE</v>
          </cell>
        </row>
        <row r="10566">
          <cell r="B10566">
            <v>51014</v>
          </cell>
          <cell r="C10566" t="str">
            <v>SHALON ADONAY</v>
          </cell>
          <cell r="D10566" t="str">
            <v>PT-51014-BM</v>
          </cell>
          <cell r="E10566" t="str">
            <v>RUMICHE SANCHEZ JOSE RAUL</v>
          </cell>
          <cell r="F10566" t="str">
            <v>DECRETO LEGISLATIVO Nº1273</v>
          </cell>
        </row>
        <row r="10567">
          <cell r="B10567">
            <v>51019</v>
          </cell>
          <cell r="C10567" t="str">
            <v>JESUS ES MI PASTOR</v>
          </cell>
          <cell r="D10567" t="str">
            <v>PT-51019-BM</v>
          </cell>
          <cell r="E10567" t="str">
            <v>QUEREVALU PANTA FELIPE</v>
          </cell>
          <cell r="F10567" t="str">
            <v>DS. 006-2016-PRODUCE</v>
          </cell>
        </row>
        <row r="10568">
          <cell r="B10568">
            <v>51021</v>
          </cell>
          <cell r="C10568" t="str">
            <v>DADIVA DE DIOS</v>
          </cell>
          <cell r="D10568" t="str">
            <v>PT-51021-BM</v>
          </cell>
          <cell r="E10568" t="str">
            <v>JUAREZ FLORES JOSE JAVIER</v>
          </cell>
          <cell r="F10568" t="str">
            <v>DS. 006-2016-PRODUCE</v>
          </cell>
        </row>
        <row r="10569">
          <cell r="B10569">
            <v>51024</v>
          </cell>
          <cell r="C10569" t="str">
            <v>ROFAYCE 3</v>
          </cell>
          <cell r="D10569" t="str">
            <v>PT-51024-BM</v>
          </cell>
          <cell r="E10569" t="str">
            <v>NI? CHINININ LUZ YOJANY</v>
          </cell>
          <cell r="F10569" t="str">
            <v>DECRETO LEGISLATIVO Nº1273</v>
          </cell>
        </row>
        <row r="10570">
          <cell r="B10570">
            <v>51025</v>
          </cell>
          <cell r="C10570" t="str">
            <v>CESAR AUGUSTO 2</v>
          </cell>
          <cell r="D10570" t="str">
            <v>PT-51025-BM</v>
          </cell>
          <cell r="E10570" t="str">
            <v>IPANAQUE PAZO CALIXTO</v>
          </cell>
          <cell r="F10570" t="str">
            <v>DECRETO LEGISLATIVO Nº1273</v>
          </cell>
        </row>
        <row r="10571">
          <cell r="B10571">
            <v>51026</v>
          </cell>
          <cell r="C10571" t="str">
            <v>CESAR AUGUSTO 3</v>
          </cell>
          <cell r="D10571" t="str">
            <v>PT-51026-BM</v>
          </cell>
          <cell r="E10571" t="str">
            <v>IPANAQUE PAZO CALIXTO</v>
          </cell>
          <cell r="F10571" t="str">
            <v>DECRETO LEGISLATIVO Nº1273</v>
          </cell>
        </row>
        <row r="10572">
          <cell r="B10572">
            <v>51027</v>
          </cell>
          <cell r="C10572" t="str">
            <v>ROFAYCE 2</v>
          </cell>
          <cell r="D10572" t="str">
            <v>PT-51027-BM</v>
          </cell>
          <cell r="E10572" t="str">
            <v>NI? CHINININ LUZ YOJANY</v>
          </cell>
          <cell r="F10572" t="str">
            <v>DECRETO LEGISLATIVO Nº1273</v>
          </cell>
        </row>
        <row r="10573">
          <cell r="B10573">
            <v>51028</v>
          </cell>
          <cell r="C10573" t="str">
            <v>ROFAYCE 1</v>
          </cell>
          <cell r="D10573" t="str">
            <v>PT-51028-BM</v>
          </cell>
          <cell r="E10573" t="str">
            <v>NI? CHINININ LUZ YOJANY</v>
          </cell>
          <cell r="F10573" t="str">
            <v>DS. 006-2016-PRODUCE</v>
          </cell>
        </row>
        <row r="10574">
          <cell r="B10574">
            <v>51035</v>
          </cell>
          <cell r="C10574" t="str">
            <v>ENSO</v>
          </cell>
          <cell r="D10574" t="str">
            <v>CE-51035-BM</v>
          </cell>
          <cell r="E10574" t="str">
            <v>DIAZ GO? ESTHER LILIANA</v>
          </cell>
          <cell r="F10574" t="str">
            <v>DECRETO LEGISLATIVO Nº1273</v>
          </cell>
        </row>
        <row r="10575">
          <cell r="B10575">
            <v>51043</v>
          </cell>
          <cell r="C10575" t="str">
            <v>AARON EDILSON</v>
          </cell>
          <cell r="D10575" t="str">
            <v>PT-51043-BM</v>
          </cell>
          <cell r="E10575" t="str">
            <v>FIESTAS ALVAREZ ANTERO MARINO</v>
          </cell>
          <cell r="F10575" t="str">
            <v>DS. 006-2016-PRODUCE</v>
          </cell>
        </row>
        <row r="10576">
          <cell r="B10576">
            <v>51044</v>
          </cell>
          <cell r="C10576" t="str">
            <v>DON ABELARDO</v>
          </cell>
          <cell r="D10576" t="str">
            <v>PT-51044-BM</v>
          </cell>
          <cell r="E10576" t="str">
            <v>PUESCAS ALVAREZ YOHANNA</v>
          </cell>
          <cell r="F10576" t="str">
            <v>DS. 006-2016-PRODUCE</v>
          </cell>
        </row>
        <row r="10577">
          <cell r="B10577">
            <v>51053</v>
          </cell>
          <cell r="C10577" t="str">
            <v>CRISTO REDENTOR</v>
          </cell>
          <cell r="D10577" t="str">
            <v>PT-51053-BM</v>
          </cell>
          <cell r="E10577" t="str">
            <v>QUEREVALU FLORES ANGELO</v>
          </cell>
          <cell r="F10577" t="str">
            <v>DECRETO LEGISLATIVO Nº1273</v>
          </cell>
        </row>
        <row r="10578">
          <cell r="B10578">
            <v>51067</v>
          </cell>
          <cell r="C10578" t="str">
            <v>ARCA DE NOE</v>
          </cell>
          <cell r="D10578" t="str">
            <v>PT-51067-BM</v>
          </cell>
          <cell r="E10578" t="str">
            <v>QUEREVALU PACHECO MARIA FAUSTINA</v>
          </cell>
          <cell r="F10578" t="str">
            <v>DS. 006-2016-PRODUCE</v>
          </cell>
        </row>
        <row r="10579">
          <cell r="B10579">
            <v>51068</v>
          </cell>
          <cell r="C10579" t="str">
            <v>JEHOVA ES MI PASTOR</v>
          </cell>
          <cell r="D10579" t="str">
            <v>PT-51068-BM</v>
          </cell>
          <cell r="E10579" t="str">
            <v>QUEREVALU RUMICHE SANTOS PASTOR</v>
          </cell>
          <cell r="F10579" t="str">
            <v>DECRETO LEGISLATIVO Nº1273</v>
          </cell>
        </row>
        <row r="10580">
          <cell r="B10580">
            <v>51070</v>
          </cell>
          <cell r="C10580" t="str">
            <v>JOSE FRANCISCO</v>
          </cell>
          <cell r="D10580" t="str">
            <v>PT-51070-BM</v>
          </cell>
          <cell r="E10580" t="str">
            <v>QUEREVALU PACHECO JUAN FRANCISCO</v>
          </cell>
          <cell r="F10580" t="str">
            <v>DS. 006-2016-PRODUCE</v>
          </cell>
        </row>
        <row r="10581">
          <cell r="B10581">
            <v>51085</v>
          </cell>
          <cell r="C10581" t="str">
            <v>SIEMPRE DON BENANCIO</v>
          </cell>
          <cell r="D10581" t="str">
            <v>PT-51085-BM</v>
          </cell>
          <cell r="E10581" t="str">
            <v>ALVAREZ QUEREVALU DOMINGO GUSTAVO</v>
          </cell>
          <cell r="F10581" t="str">
            <v>DS. 006-2016-PRODUCE</v>
          </cell>
        </row>
        <row r="10582">
          <cell r="B10582">
            <v>51086</v>
          </cell>
          <cell r="C10582" t="str">
            <v>ARIANA</v>
          </cell>
          <cell r="D10582" t="str">
            <v>PT-51086-BM</v>
          </cell>
          <cell r="E10582" t="str">
            <v>CALDERON PERICHE BENITO ;RAMIREZ CASTILLO NORMA CRUZ</v>
          </cell>
          <cell r="F10582" t="str">
            <v>DECRETO LEGISLATIVO Nº1273</v>
          </cell>
        </row>
        <row r="10583">
          <cell r="B10583">
            <v>51102</v>
          </cell>
          <cell r="C10583" t="str">
            <v>COSTE?TA</v>
          </cell>
          <cell r="D10583" t="str">
            <v>CE-51102-BM</v>
          </cell>
          <cell r="E10583" t="str">
            <v>ZAVALETA NIZAMA DIONILA VIOLETA</v>
          </cell>
          <cell r="F10583" t="str">
            <v>DECRETO LEGISLATIVO Nº1273</v>
          </cell>
        </row>
        <row r="10584">
          <cell r="B10584">
            <v>51120</v>
          </cell>
          <cell r="C10584" t="str">
            <v>MI AURORITA</v>
          </cell>
          <cell r="D10584" t="str">
            <v>PL-51120-BM</v>
          </cell>
          <cell r="E10584" t="str">
            <v>ACOSTA EFFIO ESTEBAN GABRIEL</v>
          </cell>
          <cell r="F10584" t="str">
            <v>DECRETO LEGISLATIVO Nº1273</v>
          </cell>
        </row>
        <row r="10585">
          <cell r="B10585">
            <v>51121</v>
          </cell>
          <cell r="C10585" t="str">
            <v>KAMUCHA</v>
          </cell>
          <cell r="D10585" t="str">
            <v>PL-51121-BM</v>
          </cell>
          <cell r="E10585" t="str">
            <v>ACOSTA EFFIO ESTEBAN GABRIEL</v>
          </cell>
          <cell r="F10585" t="str">
            <v>DECRETO LEGISLATIVO Nº1273</v>
          </cell>
        </row>
        <row r="10586">
          <cell r="B10586">
            <v>51139</v>
          </cell>
          <cell r="C10586" t="str">
            <v>MARIA TERESA</v>
          </cell>
          <cell r="D10586" t="str">
            <v>PT-51139-BM</v>
          </cell>
          <cell r="E10586" t="str">
            <v>JACINTO CHAYAN HENRY ALFREDO</v>
          </cell>
          <cell r="F10586" t="str">
            <v>DS. 006-2016-PRODUCE</v>
          </cell>
        </row>
        <row r="10587">
          <cell r="B10587">
            <v>51157</v>
          </cell>
          <cell r="C10587" t="str">
            <v>REY DE GLORIA</v>
          </cell>
          <cell r="D10587" t="str">
            <v>PL-51157-BM</v>
          </cell>
          <cell r="E10587" t="str">
            <v>CASTRO BERNAL VICTOR DEIBIS</v>
          </cell>
          <cell r="F10587" t="str">
            <v>DECRETO LEGISLATIVO Nº1273</v>
          </cell>
        </row>
        <row r="10588">
          <cell r="B10588">
            <v>51178</v>
          </cell>
          <cell r="C10588" t="str">
            <v>DO? JACINTA</v>
          </cell>
          <cell r="D10588" t="str">
            <v>PT-51178-BM</v>
          </cell>
          <cell r="E10588" t="str">
            <v>QUEREVALU FIESTAS SANTOS FELIX</v>
          </cell>
          <cell r="F10588" t="str">
            <v>DS. 006-2016-PRODUCE</v>
          </cell>
        </row>
        <row r="10589">
          <cell r="B10589">
            <v>51192</v>
          </cell>
          <cell r="C10589" t="str">
            <v>MANUEL I</v>
          </cell>
          <cell r="D10589" t="str">
            <v>PL-51192-PM</v>
          </cell>
          <cell r="E10589" t="str">
            <v>GRUPO PESQUERO CHIMBOTE S.A.C.</v>
          </cell>
          <cell r="F10589" t="str">
            <v>LEY Nº26920</v>
          </cell>
        </row>
        <row r="10590">
          <cell r="B10590">
            <v>51218</v>
          </cell>
          <cell r="C10590" t="str">
            <v>LUIS ALEXIS</v>
          </cell>
          <cell r="D10590" t="str">
            <v>PL-51218-PM</v>
          </cell>
          <cell r="E10590" t="str">
            <v>LORO MARTINEZ JUANA ESTHER ;LORO MARTINEZ LUCIA ISABEL ;LORO MARTINEZ LUIS ROGER ;LORO MARTINEZ MARIA PATROCINIA ;LORO MARTINEZ MARITZA ISABEL ;MARTINEZ GARCIA MARIA PETRONILA</v>
          </cell>
          <cell r="F10590" t="str">
            <v>LEY Nº26920</v>
          </cell>
        </row>
        <row r="10591">
          <cell r="B10591">
            <v>51228</v>
          </cell>
          <cell r="C10591" t="str">
            <v>MILAGRO DE LUREN III</v>
          </cell>
          <cell r="D10591" t="str">
            <v>CO-51228-PM</v>
          </cell>
          <cell r="E10591" t="str">
            <v>PANTA PERICHE GREGORIO ;PANTA PERICHE LUIS FERNANDO ;PANTA PERICHE MODESTO ;PANTA PERICHE SEBASTIAN</v>
          </cell>
          <cell r="F10591" t="str">
            <v>LEY Nº26920</v>
          </cell>
        </row>
        <row r="10592">
          <cell r="B10592">
            <v>51236</v>
          </cell>
          <cell r="C10592" t="str">
            <v>CONDORITO V</v>
          </cell>
          <cell r="D10592" t="str">
            <v>PT-51236-BM</v>
          </cell>
          <cell r="E10592" t="str">
            <v>PERUPEZ S.A.C.</v>
          </cell>
          <cell r="F10592" t="str">
            <v>MENOR ESCALA</v>
          </cell>
        </row>
        <row r="10593">
          <cell r="B10593">
            <v>51251</v>
          </cell>
          <cell r="C10593" t="str">
            <v>MI ELVIS</v>
          </cell>
          <cell r="D10593" t="str">
            <v>PL-51251-BM</v>
          </cell>
          <cell r="E10593" t="str">
            <v>TEQUE GALAN GLADYS MARITZA</v>
          </cell>
          <cell r="F10593" t="str">
            <v>DECRETO LEGISLATIVO Nº1273</v>
          </cell>
        </row>
        <row r="10594">
          <cell r="B10594">
            <v>51261</v>
          </cell>
          <cell r="C10594" t="str">
            <v>MI SANDRITA</v>
          </cell>
          <cell r="D10594" t="str">
            <v>PL-51261-BM</v>
          </cell>
          <cell r="E10594" t="str">
            <v>CASAS FIESTAS FRANKLIN</v>
          </cell>
          <cell r="F10594" t="str">
            <v>DECRETO LEGISLATIVO Nº1273</v>
          </cell>
        </row>
        <row r="10595">
          <cell r="B10595">
            <v>51263</v>
          </cell>
          <cell r="C10595" t="str">
            <v>CRISTO PRINCIPE DE PAZ 2</v>
          </cell>
          <cell r="D10595" t="str">
            <v>PT-51263-BM</v>
          </cell>
          <cell r="E10595" t="str">
            <v>NUNURA QUEREVALU JOSE GILBERTO</v>
          </cell>
          <cell r="F10595" t="str">
            <v>DS. 006-2016-PRODUCE</v>
          </cell>
        </row>
        <row r="10596">
          <cell r="B10596">
            <v>51350</v>
          </cell>
          <cell r="C10596" t="str">
            <v>JEHOVA JIREH</v>
          </cell>
          <cell r="D10596" t="str">
            <v>PT-51350-BM</v>
          </cell>
          <cell r="E10596" t="str">
            <v>FIESTAS FLORES ORLANDO ;LLENQUE PINGO DEYSI MARIBEL</v>
          </cell>
          <cell r="F10596" t="str">
            <v>DECRETO LEGISLATIVO Nº1273</v>
          </cell>
        </row>
        <row r="10597">
          <cell r="B10597">
            <v>51351</v>
          </cell>
          <cell r="C10597" t="str">
            <v>JORGE LUIS</v>
          </cell>
          <cell r="D10597" t="str">
            <v>PT-51351-BM</v>
          </cell>
          <cell r="E10597" t="str">
            <v>SANTISTEBAN INO?N GRACILIANO ;ZE? FARRO?N ROSULA SALUSTIA</v>
          </cell>
          <cell r="F10597" t="str">
            <v>ARTESANAL</v>
          </cell>
        </row>
        <row r="10598">
          <cell r="B10598">
            <v>51410</v>
          </cell>
          <cell r="C10598" t="str">
            <v>LORENZO Y PAULA</v>
          </cell>
          <cell r="D10598" t="str">
            <v>PL-51410-BM</v>
          </cell>
          <cell r="E10598" t="str">
            <v>LLENQUE CHUNGA LUIS LORENZO</v>
          </cell>
          <cell r="F10598" t="str">
            <v>DECRETO LEGISLATIVO Nº1273</v>
          </cell>
        </row>
        <row r="10599">
          <cell r="B10599">
            <v>51416</v>
          </cell>
          <cell r="C10599" t="str">
            <v>JESUCRISTO</v>
          </cell>
          <cell r="D10599" t="str">
            <v>PL-51416-BM</v>
          </cell>
          <cell r="E10599" t="str">
            <v>CAJUSOL FARRO EDGAR ;CAJUSOL FARRO PEDRO MIGUEL ;CAJUSOL SANTAMARIA JORGE</v>
          </cell>
          <cell r="F10599" t="str">
            <v>DECRETO LEGISLATIVO Nº1273</v>
          </cell>
        </row>
        <row r="10600">
          <cell r="B10600">
            <v>51424</v>
          </cell>
          <cell r="C10600" t="str">
            <v>JESUS MI SALVADOR Nª3</v>
          </cell>
          <cell r="D10600" t="str">
            <v>PL-51424-BM</v>
          </cell>
          <cell r="E10600" t="str">
            <v>LLENQUE FIESTAS ANTONIO</v>
          </cell>
          <cell r="F10600" t="str">
            <v>DS. 006-2016-PRODUCE</v>
          </cell>
        </row>
        <row r="10601">
          <cell r="B10601">
            <v>51425</v>
          </cell>
          <cell r="C10601" t="str">
            <v>CRISTO DEL OCEANO</v>
          </cell>
          <cell r="D10601" t="str">
            <v>PL-51425-BM</v>
          </cell>
          <cell r="E10601" t="str">
            <v>ANGELES UCA?Y MARIA ROSA</v>
          </cell>
          <cell r="F10601" t="str">
            <v>DECRETO LEGISLATIVO Nº1273</v>
          </cell>
        </row>
        <row r="10602">
          <cell r="B10602">
            <v>51446</v>
          </cell>
          <cell r="C10602" t="str">
            <v>ROSA ELENA III</v>
          </cell>
          <cell r="D10602" t="str">
            <v>PS-51446-BM</v>
          </cell>
          <cell r="E10602" t="str">
            <v>TOLEDO BERNAL JESUS IVAN</v>
          </cell>
          <cell r="F10602" t="str">
            <v>DECRETO LEGISLATIVO Nº1273</v>
          </cell>
        </row>
        <row r="10603">
          <cell r="B10603">
            <v>51450</v>
          </cell>
          <cell r="C10603" t="str">
            <v>MI ESTRELLITA</v>
          </cell>
          <cell r="D10603" t="str">
            <v>PL-51450-BM</v>
          </cell>
          <cell r="E10603" t="str">
            <v>FELIPE MEDINA OSCAR ORLANDO</v>
          </cell>
          <cell r="F10603" t="str">
            <v>DECRETO LEGISLATIVO Nº1273</v>
          </cell>
        </row>
        <row r="10604">
          <cell r="B10604">
            <v>51458</v>
          </cell>
          <cell r="C10604" t="str">
            <v>AMIGO DE DIOS</v>
          </cell>
          <cell r="D10604" t="str">
            <v>PL-51458-BM</v>
          </cell>
          <cell r="E10604" t="str">
            <v>FIESTAS SANDOVAL GASTON SANTOS ;FIESTAS SANDOVAL WALDIR OSWALDO</v>
          </cell>
          <cell r="F10604" t="str">
            <v>DECRETO LEGISLATIVO Nº1273</v>
          </cell>
        </row>
        <row r="10605">
          <cell r="B10605">
            <v>51466</v>
          </cell>
          <cell r="C10605" t="str">
            <v>SAN AGUSTIN</v>
          </cell>
          <cell r="D10605" t="str">
            <v>PL-51466-BM</v>
          </cell>
          <cell r="E10605" t="str">
            <v>VASQUEZ REUPO DE BARDALES JESUS LUCILA</v>
          </cell>
          <cell r="F10605" t="str">
            <v>DECRETO LEGISLATIVO Nº1273</v>
          </cell>
        </row>
        <row r="10606">
          <cell r="B10606">
            <v>51472</v>
          </cell>
          <cell r="C10606" t="str">
            <v>MI TEODORITA II</v>
          </cell>
          <cell r="D10606" t="str">
            <v>PL-51472-BM</v>
          </cell>
          <cell r="E10606" t="str">
            <v>FIESTAS TERAN MIGUEL ANGEL ;FIESTAS YOVERA JUAN</v>
          </cell>
          <cell r="F10606" t="str">
            <v>DECRETO LEGISLATIVO Nº1273</v>
          </cell>
        </row>
        <row r="10607">
          <cell r="B10607">
            <v>51478</v>
          </cell>
          <cell r="C10607" t="str">
            <v>DON LUCHO</v>
          </cell>
          <cell r="D10607" t="str">
            <v>PL-51478-CM</v>
          </cell>
          <cell r="E10607" t="str">
            <v>LLENQUE GALAN BLANCA GLADYS</v>
          </cell>
          <cell r="F10607" t="str">
            <v>DS. 006-2016-PRODUCE</v>
          </cell>
        </row>
        <row r="10608">
          <cell r="B10608">
            <v>51487</v>
          </cell>
          <cell r="C10608" t="str">
            <v>QUE DIOS ME GUIE</v>
          </cell>
          <cell r="D10608" t="str">
            <v>SY-51487-BM</v>
          </cell>
          <cell r="E10608" t="str">
            <v>RAMIREZ LLENQUE CARLITOS</v>
          </cell>
          <cell r="F10608" t="str">
            <v>DECRETO LEGISLATIVO Nº1273</v>
          </cell>
        </row>
        <row r="10609">
          <cell r="B10609">
            <v>51488</v>
          </cell>
          <cell r="C10609" t="str">
            <v>DOS HERMANOS</v>
          </cell>
          <cell r="D10609" t="str">
            <v>SY-51488-BM</v>
          </cell>
          <cell r="E10609" t="str">
            <v>RAMIREZ YENQUE ANGEL</v>
          </cell>
          <cell r="F10609" t="str">
            <v>DECRETO LEGISLATIVO Nº1273</v>
          </cell>
        </row>
        <row r="10610">
          <cell r="B10610">
            <v>51491</v>
          </cell>
          <cell r="C10610" t="str">
            <v>MI ANDERSON 2</v>
          </cell>
          <cell r="D10610" t="str">
            <v>PL-51491-BM</v>
          </cell>
          <cell r="E10610" t="str">
            <v>SANDOVAL GALAN SORAIDA ;VELASQUEZ JACINTO CESAR</v>
          </cell>
          <cell r="F10610" t="str">
            <v>DECRETO LEGISLATIVO Nº1273</v>
          </cell>
        </row>
        <row r="10611">
          <cell r="B10611">
            <v>51510</v>
          </cell>
          <cell r="C10611" t="str">
            <v>ALEXIS ESNAYDER</v>
          </cell>
          <cell r="D10611" t="str">
            <v>PL-51510-BM</v>
          </cell>
          <cell r="E10611" t="str">
            <v>LLENQUE FIESTAS PEDRO ALEXI</v>
          </cell>
          <cell r="F10611" t="str">
            <v>ARTESANAL</v>
          </cell>
        </row>
        <row r="10612">
          <cell r="B10612">
            <v>51528</v>
          </cell>
          <cell r="C10612" t="str">
            <v>JESUS EL NAZARENO</v>
          </cell>
          <cell r="D10612" t="str">
            <v>PT-51528-BM</v>
          </cell>
          <cell r="E10612" t="str">
            <v>TUME FIESTAS JOSE WALTER</v>
          </cell>
          <cell r="F10612" t="str">
            <v>DS. 006-2016-PRODUCE</v>
          </cell>
        </row>
        <row r="10613">
          <cell r="B10613">
            <v>51535</v>
          </cell>
          <cell r="C10613" t="str">
            <v>EL BUEN PASTOR</v>
          </cell>
          <cell r="D10613" t="str">
            <v>PT-51535-BM</v>
          </cell>
          <cell r="E10613" t="str">
            <v>FERNANDEZ PAICO MAXIMILIANO</v>
          </cell>
          <cell r="F10613" t="str">
            <v>DS. 006-2016-PRODUCE</v>
          </cell>
        </row>
        <row r="10614">
          <cell r="B10614">
            <v>51541</v>
          </cell>
          <cell r="C10614" t="str">
            <v>JORDAN III</v>
          </cell>
          <cell r="D10614" t="str">
            <v>PT-51541-BM</v>
          </cell>
          <cell r="E10614" t="str">
            <v>ALVAREZ PAZOS MILAGROS MARIANELA</v>
          </cell>
          <cell r="F10614" t="str">
            <v>DS. 006-2016-PRODUCE</v>
          </cell>
        </row>
        <row r="10615">
          <cell r="B10615">
            <v>51542</v>
          </cell>
          <cell r="C10615" t="str">
            <v>JORDAN II</v>
          </cell>
          <cell r="D10615" t="str">
            <v>PT-51542-BM</v>
          </cell>
          <cell r="E10615" t="str">
            <v>FIESTAS PURIZACA ELDA</v>
          </cell>
          <cell r="F10615" t="str">
            <v>DS. 006-2016-PRODUCE</v>
          </cell>
        </row>
        <row r="10616">
          <cell r="B10616">
            <v>51545</v>
          </cell>
          <cell r="C10616" t="str">
            <v>BEDELSE</v>
          </cell>
          <cell r="D10616" t="str">
            <v>PT-51545-BM</v>
          </cell>
          <cell r="E10616" t="str">
            <v>PURIZACA ECHE JULIO EDWIN</v>
          </cell>
          <cell r="F10616" t="str">
            <v>DS. 006-2016-PRODUCE</v>
          </cell>
        </row>
        <row r="10617">
          <cell r="B10617">
            <v>51546</v>
          </cell>
          <cell r="C10617" t="str">
            <v>JESUS REY DEL CIELO II</v>
          </cell>
          <cell r="D10617" t="str">
            <v>PT-51546-BM</v>
          </cell>
          <cell r="E10617" t="str">
            <v>VILLEGAS PAICO CARLOS</v>
          </cell>
          <cell r="F10617" t="str">
            <v>DS. 006-2016-PRODUCE</v>
          </cell>
        </row>
        <row r="10618">
          <cell r="B10618">
            <v>51547</v>
          </cell>
          <cell r="C10618" t="str">
            <v>DIVINO SE?R JESUS</v>
          </cell>
          <cell r="D10618" t="str">
            <v>PT-51547-BM</v>
          </cell>
          <cell r="E10618" t="str">
            <v>VALDIVIEZO TUME LUIS ALBERTO</v>
          </cell>
          <cell r="F10618" t="str">
            <v>DECRETO LEGISLATIVO Nº1273</v>
          </cell>
        </row>
        <row r="10619">
          <cell r="B10619">
            <v>51548</v>
          </cell>
          <cell r="C10619" t="str">
            <v>JESUS REY DEL CIELO I</v>
          </cell>
          <cell r="D10619" t="str">
            <v>PT-51548-BM</v>
          </cell>
          <cell r="E10619" t="str">
            <v>VILLEGAS PAICO CARLOS</v>
          </cell>
          <cell r="F10619" t="str">
            <v>DS. 006-2016-PRODUCE</v>
          </cell>
        </row>
        <row r="10620">
          <cell r="B10620">
            <v>51564</v>
          </cell>
          <cell r="C10620" t="str">
            <v>REY DAVID</v>
          </cell>
          <cell r="D10620" t="str">
            <v>PT-51564-BM</v>
          </cell>
          <cell r="E10620" t="str">
            <v>ECHE FIESTAS VICENTE ANASTACIO</v>
          </cell>
          <cell r="F10620" t="str">
            <v>DECRETO LEGISLATIVO Nº1273</v>
          </cell>
        </row>
        <row r="10621">
          <cell r="B10621">
            <v>51574</v>
          </cell>
          <cell r="C10621" t="str">
            <v>PUESCAS I</v>
          </cell>
          <cell r="D10621" t="str">
            <v>PT-51574-BM</v>
          </cell>
          <cell r="E10621" t="str">
            <v>PUESCAS GALAN JOSE JAVIER</v>
          </cell>
          <cell r="F10621" t="str">
            <v>DECRETO LEGISLATIVO Nº1273</v>
          </cell>
        </row>
        <row r="10622">
          <cell r="B10622">
            <v>51588</v>
          </cell>
          <cell r="C10622" t="str">
            <v>FELIX DANIEL</v>
          </cell>
          <cell r="D10622" t="str">
            <v>PL-51588-BM</v>
          </cell>
          <cell r="E10622" t="str">
            <v>CHANCAFE LIZA JOSE FELIX</v>
          </cell>
          <cell r="F10622" t="str">
            <v>DECRETO LEGISLATIVO Nº1273</v>
          </cell>
        </row>
        <row r="10623">
          <cell r="B10623">
            <v>51589</v>
          </cell>
          <cell r="C10623" t="str">
            <v>VIRGEN DE GUADALUPE</v>
          </cell>
          <cell r="D10623" t="str">
            <v>PL-51589-BM</v>
          </cell>
          <cell r="E10623" t="str">
            <v>BERNAL SANINI NANCY MARIA</v>
          </cell>
          <cell r="F10623" t="str">
            <v>DECRETO LEGISLATIVO Nº1273</v>
          </cell>
        </row>
        <row r="10624">
          <cell r="B10624">
            <v>51620</v>
          </cell>
          <cell r="C10624" t="str">
            <v>JORDAN EMMANUEL</v>
          </cell>
          <cell r="D10624" t="str">
            <v>PT-51620-BM</v>
          </cell>
          <cell r="E10624" t="str">
            <v>QUEREVALU TEMOCHE JOSE ARTURO</v>
          </cell>
          <cell r="F10624" t="str">
            <v>DECRETO LEGISLATIVO Nº1273</v>
          </cell>
        </row>
        <row r="10625">
          <cell r="B10625">
            <v>51621</v>
          </cell>
          <cell r="C10625" t="str">
            <v>TERESITA I</v>
          </cell>
          <cell r="D10625" t="str">
            <v>PT-51621-BM</v>
          </cell>
          <cell r="E10625" t="str">
            <v>TRANSPORTE Y COMERCIALIZACION TERESITA S.A.C.</v>
          </cell>
          <cell r="F10625" t="str">
            <v>ARTESANAL</v>
          </cell>
        </row>
        <row r="10626">
          <cell r="B10626">
            <v>51622</v>
          </cell>
          <cell r="C10626" t="str">
            <v>TERESITA II</v>
          </cell>
          <cell r="D10626" t="str">
            <v>PT-51622-BM</v>
          </cell>
          <cell r="E10626" t="str">
            <v>TRANSPORTE Y COMERCIALIZACION TERESITA S.A.C.</v>
          </cell>
          <cell r="F10626" t="str">
            <v>ARTESANAL</v>
          </cell>
        </row>
        <row r="10627">
          <cell r="B10627">
            <v>51623</v>
          </cell>
          <cell r="C10627" t="str">
            <v>SIEMPRE CRISTO TE AMA</v>
          </cell>
          <cell r="D10627" t="str">
            <v>PT-51623-BM</v>
          </cell>
          <cell r="E10627" t="str">
            <v>PURIZACA PURIZACA CRISTIAN FELIPE</v>
          </cell>
          <cell r="F10627" t="str">
            <v>DS. 006-2016-PRODUCE</v>
          </cell>
        </row>
        <row r="10628">
          <cell r="B10628">
            <v>51624</v>
          </cell>
          <cell r="C10628" t="str">
            <v>SIEMPRE CRISTO TE AMA</v>
          </cell>
          <cell r="D10628" t="str">
            <v>PT-51624-BM</v>
          </cell>
          <cell r="E10628" t="str">
            <v>PURIZACA TEMOCHE SANTOS FELIPE</v>
          </cell>
          <cell r="F10628" t="str">
            <v>DS. 006-2016-PRODUCE</v>
          </cell>
        </row>
        <row r="10629">
          <cell r="B10629">
            <v>51629</v>
          </cell>
          <cell r="C10629" t="str">
            <v>SIEMPRE ROSA MARIA</v>
          </cell>
          <cell r="D10629" t="str">
            <v>PT-51629-BM</v>
          </cell>
          <cell r="E10629" t="str">
            <v>PAZO JACINTO LEONCIO TEODULO ;QUEREVALU ECHE MARIA GLORIA</v>
          </cell>
          <cell r="F10629" t="str">
            <v>DECRETO LEGISLATIVO Nº1273</v>
          </cell>
        </row>
        <row r="10630">
          <cell r="B10630">
            <v>51640</v>
          </cell>
          <cell r="C10630" t="str">
            <v>PODEROSO ERES JEHOVA 4</v>
          </cell>
          <cell r="D10630" t="str">
            <v>PT-51640-BM</v>
          </cell>
          <cell r="E10630" t="str">
            <v>QUEREVALU QUEREVALU SANTOS SINECIO</v>
          </cell>
          <cell r="F10630" t="str">
            <v>DS. 006-2016-PRODUCE</v>
          </cell>
        </row>
        <row r="10631">
          <cell r="B10631">
            <v>51642</v>
          </cell>
          <cell r="C10631" t="str">
            <v>GUIAME SE?R CAUTIVO</v>
          </cell>
          <cell r="D10631" t="str">
            <v>PT-51642-BM</v>
          </cell>
          <cell r="E10631" t="str">
            <v>ALVAREZ PURIZACA FELIPE</v>
          </cell>
          <cell r="F10631" t="str">
            <v>DS. 006-2016-PRODUCE</v>
          </cell>
        </row>
        <row r="10632">
          <cell r="B10632">
            <v>51652</v>
          </cell>
          <cell r="C10632" t="str">
            <v>MI ESPERANZA EN JEHOVA II</v>
          </cell>
          <cell r="D10632" t="str">
            <v>PL-51652-BM</v>
          </cell>
          <cell r="E10632" t="str">
            <v>PATAZCA CHAVESTA DE SANTOS CRISTINA</v>
          </cell>
          <cell r="F10632" t="str">
            <v>DECRETO LEGISLATIVO Nº1273</v>
          </cell>
        </row>
        <row r="10633">
          <cell r="B10633">
            <v>51665</v>
          </cell>
          <cell r="C10633" t="str">
            <v>DIVINO CAUTIVO</v>
          </cell>
          <cell r="D10633" t="str">
            <v>PT-51665-PM</v>
          </cell>
          <cell r="E10633" t="str">
            <v>JACINTO PANTA CLEMENTINA MARIA ;PANTA PANTA PEDRO</v>
          </cell>
          <cell r="F10633" t="str">
            <v>LEY Nº26920</v>
          </cell>
        </row>
        <row r="10634">
          <cell r="B10634">
            <v>51694</v>
          </cell>
          <cell r="C10634" t="str">
            <v>JEHOVA JIREH</v>
          </cell>
          <cell r="D10634" t="str">
            <v>PL-51694-BM</v>
          </cell>
          <cell r="E10634" t="str">
            <v>JACINTO GALAN JOSE JESUS ;SANTAMARIA MAQUEN ABELARDO YOVANI ;SANTAMARIA MAQUEN DENYS JONEL</v>
          </cell>
          <cell r="F10634" t="str">
            <v>DECRETO LEGISLATIVO Nº1273</v>
          </cell>
        </row>
        <row r="10635">
          <cell r="B10635">
            <v>51696</v>
          </cell>
          <cell r="C10635" t="str">
            <v>MI AYLIN</v>
          </cell>
          <cell r="D10635" t="str">
            <v>PL-51696-BM</v>
          </cell>
          <cell r="E10635" t="str">
            <v>MILLONES HUAMANCHUMO FRANKLIN</v>
          </cell>
          <cell r="F10635" t="str">
            <v>DECRETO LEGISLATIVO Nº1273</v>
          </cell>
        </row>
        <row r="10636">
          <cell r="B10636">
            <v>51707</v>
          </cell>
          <cell r="C10636" t="str">
            <v>MODESTO 7</v>
          </cell>
          <cell r="D10636" t="str">
            <v>CE-51707-PM</v>
          </cell>
          <cell r="E10636" t="str">
            <v>PESQUERA NIROCI S.A.C.</v>
          </cell>
          <cell r="F10636" t="str">
            <v>DECRETO LEY Nº25977</v>
          </cell>
        </row>
        <row r="10637">
          <cell r="B10637">
            <v>51721</v>
          </cell>
          <cell r="C10637" t="str">
            <v>JULIA ANGELICA</v>
          </cell>
          <cell r="D10637" t="str">
            <v>PL-51721-BM</v>
          </cell>
          <cell r="E10637" t="str">
            <v>CHAPILLIQUEN MARTINEZ FLOR ANGELICA ;SANCHEZ CURO SACRAMENTO HUMBERTO</v>
          </cell>
          <cell r="F10637" t="str">
            <v>DECRETO LEGISLATIVO Nº1273</v>
          </cell>
        </row>
        <row r="10638">
          <cell r="B10638">
            <v>51727</v>
          </cell>
          <cell r="C10638" t="str">
            <v>JEHOVA PODEROSO DE ISRAEL</v>
          </cell>
          <cell r="D10638" t="str">
            <v>PT-51727-BM</v>
          </cell>
          <cell r="E10638" t="str">
            <v>PAZO QUEREVALU DIEGO ERNESTO</v>
          </cell>
          <cell r="F10638" t="str">
            <v>DS. 006-2016-PRODUCE</v>
          </cell>
        </row>
        <row r="10639">
          <cell r="B10639">
            <v>51737</v>
          </cell>
          <cell r="C10639" t="str">
            <v>GAMAL YEL</v>
          </cell>
          <cell r="D10639" t="str">
            <v>PL-51737-BM</v>
          </cell>
          <cell r="E10639" t="str">
            <v>CASAS FIESTAS FRANKLIN ;CASAS FIESTAS ROSA MARTHA</v>
          </cell>
          <cell r="F10639" t="str">
            <v>ARTESANAL</v>
          </cell>
        </row>
        <row r="10640">
          <cell r="B10640">
            <v>51738</v>
          </cell>
          <cell r="C10640" t="str">
            <v>MI CORAYMA</v>
          </cell>
          <cell r="D10640" t="str">
            <v>PL-51738-BM</v>
          </cell>
          <cell r="E10640" t="str">
            <v>GIL ECHEANDIA ELVA DEL ROCIO ;MAQUEN FIESTAS JORGE</v>
          </cell>
          <cell r="F10640" t="str">
            <v>DECRETO LEGISLATIVO Nº1273</v>
          </cell>
        </row>
        <row r="10641">
          <cell r="B10641">
            <v>51770</v>
          </cell>
          <cell r="C10641" t="str">
            <v>DON FRANCISCO</v>
          </cell>
          <cell r="D10641" t="str">
            <v>PL-51770-BM</v>
          </cell>
          <cell r="E10641" t="str">
            <v>BANCES LLONTO FRANCISCO</v>
          </cell>
          <cell r="F10641" t="str">
            <v>ARTESANAL</v>
          </cell>
        </row>
        <row r="10642">
          <cell r="B10642">
            <v>51774</v>
          </cell>
          <cell r="C10642" t="str">
            <v>EL REGALO DE DIOS</v>
          </cell>
          <cell r="D10642" t="str">
            <v>PT-51774-BM</v>
          </cell>
          <cell r="E10642" t="str">
            <v>CHUQUIBALA VALLE AMAXIMANDRO</v>
          </cell>
          <cell r="F10642" t="str">
            <v>DECRETO LEGISLATIVO Nº1273</v>
          </cell>
        </row>
        <row r="10643">
          <cell r="B10643">
            <v>51775</v>
          </cell>
          <cell r="C10643" t="str">
            <v>ABALINDO</v>
          </cell>
          <cell r="D10643" t="str">
            <v>PT-51775-BM</v>
          </cell>
          <cell r="E10643" t="str">
            <v>QUEREVALU ALVAREZ PATRICIO</v>
          </cell>
          <cell r="F10643" t="str">
            <v>DS. 006-2016-PRODUCE</v>
          </cell>
        </row>
        <row r="10644">
          <cell r="B10644">
            <v>51776</v>
          </cell>
          <cell r="C10644" t="str">
            <v>YESHUA HANASHIA</v>
          </cell>
          <cell r="D10644" t="str">
            <v>PT-51776-BM</v>
          </cell>
          <cell r="E10644" t="str">
            <v>QUEREVALU ECHE JOSE FERNANDO</v>
          </cell>
          <cell r="F10644" t="str">
            <v>DS. 006-2016-PRODUCE</v>
          </cell>
        </row>
        <row r="10645">
          <cell r="B10645">
            <v>51777</v>
          </cell>
          <cell r="C10645" t="str">
            <v>VIRGEN DEL CAMINO</v>
          </cell>
          <cell r="D10645" t="str">
            <v>PL-51777-BM</v>
          </cell>
          <cell r="E10645" t="str">
            <v>FIESTAS ACOSTA EXALTACIONA</v>
          </cell>
          <cell r="F10645" t="str">
            <v>DECRETO LEGISLATIVO Nº1273</v>
          </cell>
        </row>
        <row r="10646">
          <cell r="B10646">
            <v>51794</v>
          </cell>
          <cell r="C10646" t="str">
            <v>JESUS REY DEL MAR</v>
          </cell>
          <cell r="D10646" t="str">
            <v>PT-51794-BM</v>
          </cell>
          <cell r="E10646" t="str">
            <v>LANDA MORE ROSA MARIANA</v>
          </cell>
          <cell r="F10646" t="str">
            <v>DS. 006-2016-PRODUCE</v>
          </cell>
        </row>
        <row r="10647">
          <cell r="B10647">
            <v>51814</v>
          </cell>
          <cell r="C10647" t="str">
            <v>CORONEL BOLOGNESI</v>
          </cell>
          <cell r="D10647" t="str">
            <v>PT-51814-BM</v>
          </cell>
          <cell r="E10647" t="str">
            <v>ECHE FIESTAS VICENTE ANASTACIO</v>
          </cell>
          <cell r="F10647" t="str">
            <v>DECRETO LEGISLATIVO Nº1273</v>
          </cell>
        </row>
        <row r="10648">
          <cell r="B10648">
            <v>51815</v>
          </cell>
          <cell r="C10648" t="str">
            <v>DIOS TE BENDIGA</v>
          </cell>
          <cell r="D10648" t="str">
            <v>PL-51815-BM</v>
          </cell>
          <cell r="E10648" t="str">
            <v>FIESTAS HUAMANCHUMO MANUEL DANIEL</v>
          </cell>
          <cell r="F10648" t="str">
            <v>DECRETO LEGISLATIVO Nº1273</v>
          </cell>
        </row>
        <row r="10649">
          <cell r="B10649">
            <v>51819</v>
          </cell>
          <cell r="C10649" t="str">
            <v>SIEMPRE SARITA</v>
          </cell>
          <cell r="D10649" t="str">
            <v>PT-51819-BM</v>
          </cell>
          <cell r="E10649" t="str">
            <v>FIESTAS CURO MANUEL REY</v>
          </cell>
          <cell r="F10649" t="str">
            <v>DECRETO LEGISLATIVO Nº1273</v>
          </cell>
        </row>
        <row r="10650">
          <cell r="B10650">
            <v>51851</v>
          </cell>
          <cell r="C10650" t="str">
            <v>JEHOVA NISSI</v>
          </cell>
          <cell r="D10650" t="str">
            <v>PT-51851-CM</v>
          </cell>
          <cell r="E10650" t="str">
            <v>CHAPILLIQUEN PAZOS JOSE JESUS</v>
          </cell>
          <cell r="F10650" t="str">
            <v>DS. 006-2016-PRODUCE</v>
          </cell>
        </row>
        <row r="10651">
          <cell r="B10651">
            <v>51884</v>
          </cell>
          <cell r="C10651" t="str">
            <v>MI SILVERIA</v>
          </cell>
          <cell r="D10651" t="str">
            <v>PL-51884-CM</v>
          </cell>
          <cell r="E10651" t="str">
            <v>FIESTAS TEQUE FRANCISCO JOVANY</v>
          </cell>
          <cell r="F10651" t="str">
            <v>DS. 006-2016-PRODUCE</v>
          </cell>
        </row>
        <row r="10652">
          <cell r="B10652">
            <v>51899</v>
          </cell>
          <cell r="C10652" t="str">
            <v>PAULA FERNANDA II</v>
          </cell>
          <cell r="D10652" t="str">
            <v>PL-51899-BM</v>
          </cell>
          <cell r="E10652" t="str">
            <v>FIESTAS JACINTO JULIO HECTOR ;LLENQUE RUIZ DE FIESTAS LUZ ELVIRA</v>
          </cell>
          <cell r="F10652" t="str">
            <v>DECRETO LEGISLATIVO Nº1273</v>
          </cell>
        </row>
        <row r="10653">
          <cell r="B10653">
            <v>51907</v>
          </cell>
          <cell r="C10653" t="str">
            <v>MI JESUS SANTOS</v>
          </cell>
          <cell r="D10653" t="str">
            <v>PT-51907-PM</v>
          </cell>
          <cell r="E10653" t="str">
            <v>SUCLUPE URCIA EDWIN RUBEN</v>
          </cell>
          <cell r="F10653" t="str">
            <v>LEY Nº26920</v>
          </cell>
        </row>
        <row r="10654">
          <cell r="B10654">
            <v>51967</v>
          </cell>
          <cell r="C10654" t="str">
            <v>BENDICION DE DIOS</v>
          </cell>
          <cell r="D10654" t="str">
            <v>PT-51967-BM</v>
          </cell>
          <cell r="E10654" t="str">
            <v>PAZO VITE SANTOS RAFAEL</v>
          </cell>
          <cell r="F10654" t="str">
            <v>DS. 006-2016-PRODUCE</v>
          </cell>
        </row>
        <row r="10655">
          <cell r="B10655">
            <v>51985</v>
          </cell>
          <cell r="C10655" t="str">
            <v>JOSE HIPOLITO</v>
          </cell>
          <cell r="D10655" t="str">
            <v>PT-51985-PM</v>
          </cell>
          <cell r="E10655" t="str">
            <v>EMPRESA PESQUERA DON HIPOLITO SOCIEDAD ANONIMA CERRADA</v>
          </cell>
          <cell r="F10655" t="str">
            <v>LEY Nº26920</v>
          </cell>
        </row>
        <row r="10656">
          <cell r="B10656">
            <v>51986</v>
          </cell>
          <cell r="C10656" t="str">
            <v>SANTA MARIA</v>
          </cell>
          <cell r="D10656" t="str">
            <v>PT-51986-PM</v>
          </cell>
          <cell r="E10656" t="str">
            <v>INVERSIONES PESQUERAS JIR S.A.C.</v>
          </cell>
          <cell r="F10656" t="str">
            <v>LEY Nº26920</v>
          </cell>
        </row>
        <row r="10657">
          <cell r="B10657">
            <v>51987</v>
          </cell>
          <cell r="C10657" t="str">
            <v>GUIAME JESUS</v>
          </cell>
          <cell r="D10657" t="str">
            <v>PT-51987-BM</v>
          </cell>
          <cell r="E10657" t="str">
            <v>QUEREVALU QUEREVALU SANTOS AMBROSIO</v>
          </cell>
          <cell r="F10657" t="str">
            <v>DS. 006-2016-PRODUCE</v>
          </cell>
        </row>
        <row r="10658">
          <cell r="B10658">
            <v>52063</v>
          </cell>
          <cell r="C10658" t="str">
            <v>EL BUEN SAMARITANO</v>
          </cell>
          <cell r="D10658" t="str">
            <v>PL-52063-BM</v>
          </cell>
          <cell r="E10658" t="str">
            <v>FIESTAS CENTURION JOSE</v>
          </cell>
          <cell r="F10658" t="str">
            <v>ARTESANAL</v>
          </cell>
        </row>
        <row r="10659">
          <cell r="B10659">
            <v>52809</v>
          </cell>
          <cell r="C10659" t="str">
            <v>5JJS</v>
          </cell>
          <cell r="D10659" t="str">
            <v>ZS-52809-BM</v>
          </cell>
          <cell r="E10659" t="str">
            <v>JACINTO AMAYA JOSE VICTOR</v>
          </cell>
          <cell r="F10659" t="str">
            <v>DECRETO LEGISLATIVO Nº1273</v>
          </cell>
        </row>
        <row r="10660">
          <cell r="B10660">
            <v>52096</v>
          </cell>
          <cell r="C10660" t="str">
            <v>DON SEBASTIAN II</v>
          </cell>
          <cell r="D10660" t="str">
            <v>PL-52096-CM</v>
          </cell>
          <cell r="E10660" t="str">
            <v>GALAN DE LLENQUE ROMULA ;LLENQUE FIESTAS BENJAMIN ;LLENQUE FIESTAS LUIS ;MARTINEZ QUEREBALU MARIA AGUSTINA</v>
          </cell>
          <cell r="F10660" t="str">
            <v>LEY Nº26920</v>
          </cell>
        </row>
        <row r="10661">
          <cell r="B10661">
            <v>52105</v>
          </cell>
          <cell r="C10661" t="str">
            <v>BRENDA BETZABETH</v>
          </cell>
          <cell r="D10661" t="str">
            <v>PL-52105-BM</v>
          </cell>
          <cell r="E10661" t="str">
            <v>FIESTAS JACINTO WALTER ;LLENQUE FIESTAS FLOR DE MARIA</v>
          </cell>
          <cell r="F10661" t="str">
            <v>ARTESANAL</v>
          </cell>
        </row>
        <row r="10662">
          <cell r="B10662">
            <v>52106</v>
          </cell>
          <cell r="C10662" t="str">
            <v>MARIA II</v>
          </cell>
          <cell r="D10662" t="str">
            <v>PL-52106-BM</v>
          </cell>
          <cell r="E10662" t="str">
            <v>MARTINEZ LLENQUE EXALTACI? ;MARTINEZ LLENQUE JOSE SANTOS ;MARTINEZ LLENQUE MANUEL JESUS ;MARTINEZ LLENQUE TEODORO URCINO</v>
          </cell>
          <cell r="F10662" t="str">
            <v>DECRETO LEGISLATIVO Nº1273</v>
          </cell>
        </row>
        <row r="10663">
          <cell r="B10663">
            <v>52107</v>
          </cell>
          <cell r="C10663" t="str">
            <v>YAVE ES MI REY</v>
          </cell>
          <cell r="D10663" t="str">
            <v>PL-52107-BM</v>
          </cell>
          <cell r="E10663" t="str">
            <v>FIESTAS FIESTAS LILIANA YANET</v>
          </cell>
          <cell r="F10663" t="str">
            <v>DECRETO LEGISLATIVO Nº1273</v>
          </cell>
        </row>
        <row r="10664">
          <cell r="B10664">
            <v>52125</v>
          </cell>
          <cell r="C10664" t="str">
            <v>CORAZON DE JESUS</v>
          </cell>
          <cell r="D10664" t="str">
            <v>PL-52125-BM</v>
          </cell>
          <cell r="E10664" t="str">
            <v>PUESCAS GORDILLO ARASELY SILVIA</v>
          </cell>
          <cell r="F10664" t="str">
            <v>DECRETO LEGISLATIVO Nº1273</v>
          </cell>
        </row>
        <row r="10665">
          <cell r="B10665">
            <v>52127</v>
          </cell>
          <cell r="C10665" t="str">
            <v>LIGRUNN</v>
          </cell>
          <cell r="D10665" t="str">
            <v>CO-52127-PM</v>
          </cell>
          <cell r="E10665" t="str">
            <v>AUSTRAL GROUP S.A.A</v>
          </cell>
          <cell r="F10665" t="str">
            <v>DECRETO LEY Nº25977</v>
          </cell>
        </row>
        <row r="10666">
          <cell r="B10666">
            <v>52145</v>
          </cell>
          <cell r="C10666" t="str">
            <v>VICTOR HUGO</v>
          </cell>
          <cell r="D10666" t="str">
            <v>CO-52145-BM</v>
          </cell>
          <cell r="E10666" t="str">
            <v>CALDERON RIVAS KATY BEATRIZ</v>
          </cell>
          <cell r="F10666" t="str">
            <v>DECRETO LEGISLATIVO Nº1273</v>
          </cell>
        </row>
        <row r="10667">
          <cell r="B10667">
            <v>52146</v>
          </cell>
          <cell r="C10667" t="str">
            <v>CRISTOPHER</v>
          </cell>
          <cell r="D10667" t="str">
            <v>CO-52146-BM</v>
          </cell>
          <cell r="E10667" t="str">
            <v>AVALOS NEYRA WILLIAM DAVID</v>
          </cell>
          <cell r="F10667" t="str">
            <v>DECRETO LEGISLATIVO Nº1273</v>
          </cell>
        </row>
        <row r="10668">
          <cell r="B10668">
            <v>52147</v>
          </cell>
          <cell r="C10668" t="str">
            <v>MARINERO DE LA PAZ</v>
          </cell>
          <cell r="D10668" t="str">
            <v>CO-52147-BM</v>
          </cell>
          <cell r="E10668" t="str">
            <v>CORDOVA YUCRA RICARDINA</v>
          </cell>
          <cell r="F10668" t="str">
            <v>DECRETO LEGISLATIVO Nº1273</v>
          </cell>
        </row>
        <row r="10669">
          <cell r="B10669">
            <v>52148</v>
          </cell>
          <cell r="C10669" t="str">
            <v>EYDAM I</v>
          </cell>
          <cell r="D10669" t="str">
            <v>CO-52148-BM</v>
          </cell>
          <cell r="E10669" t="str">
            <v>QUISPE LUQUE LUIS BELTRAN</v>
          </cell>
          <cell r="F10669" t="str">
            <v>DECRETO LEGISLATIVO Nº1273</v>
          </cell>
        </row>
        <row r="10670">
          <cell r="B10670">
            <v>52149</v>
          </cell>
          <cell r="C10670" t="str">
            <v>GABRIEL Y ABIGAIL</v>
          </cell>
          <cell r="D10670" t="str">
            <v>CO-52149-BM</v>
          </cell>
          <cell r="E10670" t="str">
            <v>MORALES GONZALES ANGEL WILFREDO</v>
          </cell>
          <cell r="F10670" t="str">
            <v>DECRETO LEGISLATIVO Nº1273</v>
          </cell>
        </row>
        <row r="10671">
          <cell r="B10671">
            <v>52150</v>
          </cell>
          <cell r="C10671" t="str">
            <v>NATHALY</v>
          </cell>
          <cell r="D10671" t="str">
            <v>CO-52150-BM</v>
          </cell>
          <cell r="E10671" t="str">
            <v>CARLIS MORAN ANYELO ARTHUR</v>
          </cell>
          <cell r="F10671" t="str">
            <v>DECRETO LEGISLATIVO Nº1273</v>
          </cell>
        </row>
        <row r="10672">
          <cell r="B10672">
            <v>52151</v>
          </cell>
          <cell r="C10672" t="str">
            <v>AURELIA</v>
          </cell>
          <cell r="D10672" t="str">
            <v>CO-52151-BM</v>
          </cell>
          <cell r="E10672" t="str">
            <v>ROQUE LAURENTE ALFREDO</v>
          </cell>
          <cell r="F10672" t="str">
            <v>DECRETO LEGISLATIVO Nº1273</v>
          </cell>
        </row>
        <row r="10673">
          <cell r="B10673">
            <v>52152</v>
          </cell>
          <cell r="C10673" t="str">
            <v>PAULINO</v>
          </cell>
          <cell r="D10673" t="str">
            <v>CO-52152-BM</v>
          </cell>
          <cell r="E10673" t="str">
            <v>PAULINO BALTAZAR JULIO JOSE</v>
          </cell>
          <cell r="F10673" t="str">
            <v>DECRETO LEGISLATIVO Nº1273</v>
          </cell>
        </row>
        <row r="10674">
          <cell r="B10674">
            <v>52154</v>
          </cell>
          <cell r="C10674" t="str">
            <v>JENIFER Y MARIA II</v>
          </cell>
          <cell r="D10674" t="str">
            <v>CO-52154-BM</v>
          </cell>
          <cell r="E10674" t="str">
            <v>CHIROQUE MAYO ROLANDO SANTOS</v>
          </cell>
          <cell r="F10674" t="str">
            <v>DECRETO LEGISLATIVO Nº1273</v>
          </cell>
        </row>
        <row r="10675">
          <cell r="B10675">
            <v>52155</v>
          </cell>
          <cell r="C10675" t="str">
            <v>PERLA</v>
          </cell>
          <cell r="D10675" t="str">
            <v>CO-52155-BM</v>
          </cell>
          <cell r="E10675" t="str">
            <v>CHINGA MELENDEZ BENIGNO</v>
          </cell>
          <cell r="F10675" t="str">
            <v>DECRETO LEGISLATIVO Nº1273</v>
          </cell>
        </row>
        <row r="10676">
          <cell r="B10676">
            <v>52156</v>
          </cell>
          <cell r="C10676" t="str">
            <v>JESUS ENRIQUE</v>
          </cell>
          <cell r="D10676" t="str">
            <v>CO-52156-BM</v>
          </cell>
          <cell r="E10676" t="str">
            <v>MARTINEZ ESPICHAN JULIO IGNACIO</v>
          </cell>
          <cell r="F10676" t="str">
            <v>DECRETO LEGISLATIVO Nº1273</v>
          </cell>
        </row>
        <row r="10677">
          <cell r="B10677">
            <v>52157</v>
          </cell>
          <cell r="C10677" t="str">
            <v>ANDREW</v>
          </cell>
          <cell r="D10677" t="str">
            <v>CO-52157-BM</v>
          </cell>
          <cell r="E10677" t="str">
            <v>CHIROQUE CHIROQUE OSCAR ERNESTO</v>
          </cell>
          <cell r="F10677" t="str">
            <v>DECRETO LEGISLATIVO Nº1273</v>
          </cell>
        </row>
        <row r="10678">
          <cell r="B10678">
            <v>52158</v>
          </cell>
          <cell r="C10678" t="str">
            <v>EL PATRON</v>
          </cell>
          <cell r="D10678" t="str">
            <v>CO-52158-BM</v>
          </cell>
          <cell r="E10678" t="str">
            <v>QUINO RODRIGUEZ ALEJANDRO D</v>
          </cell>
          <cell r="F10678" t="str">
            <v>DECRETO LEGISLATIVO Nº1273</v>
          </cell>
        </row>
        <row r="10679">
          <cell r="B10679">
            <v>52159</v>
          </cell>
          <cell r="C10679" t="str">
            <v>ROSITA</v>
          </cell>
          <cell r="D10679" t="str">
            <v>CO-52159-BM</v>
          </cell>
          <cell r="E10679" t="str">
            <v>TALLEDO SALLES JOSE MANUEL</v>
          </cell>
          <cell r="F10679" t="str">
            <v>DECRETO LEGISLATIVO Nº1273</v>
          </cell>
        </row>
        <row r="10680">
          <cell r="B10680">
            <v>52160</v>
          </cell>
          <cell r="C10680" t="str">
            <v>MARGARITA</v>
          </cell>
          <cell r="D10680" t="str">
            <v>CO-52160-BM</v>
          </cell>
          <cell r="E10680" t="str">
            <v>VIGIL GUTIERREZ SANTOS ESTEBAN</v>
          </cell>
          <cell r="F10680" t="str">
            <v>DECRETO LEGISLATIVO Nº1273</v>
          </cell>
        </row>
        <row r="10681">
          <cell r="B10681">
            <v>52161</v>
          </cell>
          <cell r="C10681" t="str">
            <v>QUIQUE</v>
          </cell>
          <cell r="D10681" t="str">
            <v>CO-52161-BM</v>
          </cell>
          <cell r="E10681" t="str">
            <v>PE? CARRANZA ENRIQUE IVAN</v>
          </cell>
          <cell r="F10681" t="str">
            <v>DECRETO LEGISLATIVO Nº1273</v>
          </cell>
        </row>
        <row r="10682">
          <cell r="B10682">
            <v>52162</v>
          </cell>
          <cell r="C10682" t="str">
            <v>KLEDYS ALESSIO I</v>
          </cell>
          <cell r="D10682" t="str">
            <v>CO-52162-BM</v>
          </cell>
          <cell r="E10682" t="str">
            <v>ELCORROBARRUTIA RUIZ CARLOS GUSTAVO</v>
          </cell>
          <cell r="F10682" t="str">
            <v>DECRETO LEGISLATIVO Nº1273</v>
          </cell>
        </row>
        <row r="10683">
          <cell r="B10683">
            <v>52163</v>
          </cell>
          <cell r="C10683" t="str">
            <v>KLEDYS ALESSIO III</v>
          </cell>
          <cell r="D10683" t="str">
            <v>CO-52163-BM</v>
          </cell>
          <cell r="E10683" t="str">
            <v>ELCORROBARRUTIA RUIZ CARLOS GUSTAVO</v>
          </cell>
          <cell r="F10683" t="str">
            <v>DECRETO LEGISLATIVO Nº1273</v>
          </cell>
        </row>
        <row r="10684">
          <cell r="B10684">
            <v>52164</v>
          </cell>
          <cell r="C10684" t="str">
            <v>KLEDYS ALESSIO VI</v>
          </cell>
          <cell r="D10684" t="str">
            <v>CO-52164-BM</v>
          </cell>
          <cell r="E10684" t="str">
            <v>ELCORROBARRUTIA RUIZ CARLOS GUSTAVO</v>
          </cell>
          <cell r="F10684" t="str">
            <v>DECRETO LEGISLATIVO Nº1273</v>
          </cell>
        </row>
        <row r="10685">
          <cell r="B10685">
            <v>52165</v>
          </cell>
          <cell r="C10685" t="str">
            <v>JAZMIN Y MIGUEL</v>
          </cell>
          <cell r="D10685" t="str">
            <v>CO-52165-BM</v>
          </cell>
          <cell r="E10685" t="str">
            <v>ROMERO VEGA NESTOR HUGO</v>
          </cell>
          <cell r="F10685" t="str">
            <v>DECRETO LEGISLATIVO Nº1273</v>
          </cell>
        </row>
        <row r="10686">
          <cell r="B10686">
            <v>52166</v>
          </cell>
          <cell r="C10686" t="str">
            <v>ASTRID Y DAYANA</v>
          </cell>
          <cell r="D10686" t="str">
            <v>CO-52166-BM</v>
          </cell>
          <cell r="E10686" t="str">
            <v>LOPEZ SOTO PEDRO</v>
          </cell>
          <cell r="F10686" t="str">
            <v>DECRETO LEGISLATIVO Nº1273</v>
          </cell>
        </row>
        <row r="10687">
          <cell r="B10687">
            <v>52187</v>
          </cell>
          <cell r="C10687" t="str">
            <v>MERY</v>
          </cell>
          <cell r="D10687" t="str">
            <v>CO-52187-BM</v>
          </cell>
          <cell r="E10687" t="str">
            <v>SANCHEZ CASTILLO JOSE MARTIN</v>
          </cell>
          <cell r="F10687" t="str">
            <v>DECRETO LEGISLATIVO Nº1273</v>
          </cell>
        </row>
        <row r="10688">
          <cell r="B10688">
            <v>52188</v>
          </cell>
          <cell r="C10688" t="str">
            <v>DULCE MARIA</v>
          </cell>
          <cell r="D10688" t="str">
            <v>CO-52188-BM</v>
          </cell>
          <cell r="E10688" t="str">
            <v>IGLESIAS MARTINEZ JOSE RICARDO</v>
          </cell>
          <cell r="F10688" t="str">
            <v>DECRETO LEGISLATIVO Nº1273</v>
          </cell>
        </row>
        <row r="10689">
          <cell r="B10689">
            <v>52189</v>
          </cell>
          <cell r="C10689" t="str">
            <v>MAECI</v>
          </cell>
          <cell r="D10689" t="str">
            <v>CO-52189-BM</v>
          </cell>
          <cell r="E10689" t="str">
            <v>SOLANO DEZA MANUEL IVAN</v>
          </cell>
          <cell r="F10689" t="str">
            <v>DECRETO LEGISLATIVO Nº1273</v>
          </cell>
        </row>
        <row r="10690">
          <cell r="B10690">
            <v>52190</v>
          </cell>
          <cell r="C10690" t="str">
            <v>EDUARDO JONAS</v>
          </cell>
          <cell r="D10690" t="str">
            <v>CO-52190-BM</v>
          </cell>
          <cell r="E10690" t="str">
            <v>TANCA LAURA FRANCO FERNANDO</v>
          </cell>
          <cell r="F10690" t="str">
            <v>DECRETO LEGISLATIVO Nº1273</v>
          </cell>
        </row>
        <row r="10691">
          <cell r="B10691">
            <v>52191</v>
          </cell>
          <cell r="C10691" t="str">
            <v>DANI</v>
          </cell>
          <cell r="D10691" t="str">
            <v>CO-52191-BM</v>
          </cell>
          <cell r="E10691" t="str">
            <v>SALAZAR ORELLANA PEDRO RUBEN</v>
          </cell>
          <cell r="F10691" t="str">
            <v>DECRETO LEGISLATIVO Nº1273</v>
          </cell>
        </row>
        <row r="10692">
          <cell r="B10692">
            <v>52192</v>
          </cell>
          <cell r="C10692" t="str">
            <v>MI SR. CAUTIVO</v>
          </cell>
          <cell r="D10692" t="str">
            <v>CO-52192-BM</v>
          </cell>
          <cell r="E10692" t="str">
            <v>BERRU CANGO JOSE MIGUEL</v>
          </cell>
          <cell r="F10692" t="str">
            <v>DECRETO LEGISLATIVO Nº1273</v>
          </cell>
        </row>
        <row r="10693">
          <cell r="B10693">
            <v>52193</v>
          </cell>
          <cell r="C10693" t="str">
            <v>LOS 5 HERMANOS VI</v>
          </cell>
          <cell r="D10693" t="str">
            <v>CO-52193-BM</v>
          </cell>
          <cell r="E10693" t="str">
            <v>YAURI QUISPE BERNARDINA</v>
          </cell>
          <cell r="F10693" t="str">
            <v>DECRETO LEGISLATIVO Nº1273</v>
          </cell>
        </row>
        <row r="10694">
          <cell r="B10694">
            <v>52194</v>
          </cell>
          <cell r="C10694" t="str">
            <v>SAN JUDAS TADEO</v>
          </cell>
          <cell r="D10694" t="str">
            <v>CO-52194-BM</v>
          </cell>
          <cell r="E10694" t="str">
            <v>LUJAN LEVANO VICTOR IVAN</v>
          </cell>
          <cell r="F10694" t="str">
            <v>DECRETO LEGISLATIVO Nº1273</v>
          </cell>
        </row>
        <row r="10695">
          <cell r="B10695">
            <v>52195</v>
          </cell>
          <cell r="C10695" t="str">
            <v>ARIANA &amp; NIKOLL</v>
          </cell>
          <cell r="D10695" t="str">
            <v>CO-52195-BM</v>
          </cell>
          <cell r="E10695" t="str">
            <v>COLONA HEYSEN JUNIOR EDMUNDO</v>
          </cell>
          <cell r="F10695" t="str">
            <v>DECRETO LEGISLATIVO Nº1273</v>
          </cell>
        </row>
        <row r="10696">
          <cell r="B10696">
            <v>52196</v>
          </cell>
          <cell r="C10696" t="str">
            <v>MESIAS II</v>
          </cell>
          <cell r="D10696" t="str">
            <v>CO-52196-BM</v>
          </cell>
          <cell r="E10696" t="str">
            <v>LUYO CAMA LOURDES CATALINA</v>
          </cell>
          <cell r="F10696" t="str">
            <v>DECRETO LEGISLATIVO Nº1273</v>
          </cell>
        </row>
        <row r="10697">
          <cell r="B10697">
            <v>52197</v>
          </cell>
          <cell r="C10697" t="str">
            <v>CHAVEZ</v>
          </cell>
          <cell r="D10697" t="str">
            <v>CO-52197-BM</v>
          </cell>
          <cell r="E10697" t="str">
            <v>CHAVEZ HUAYLLAHUAMAN LUIS HERNAN</v>
          </cell>
          <cell r="F10697" t="str">
            <v>DECRETO LEGISLATIVO Nº1273</v>
          </cell>
        </row>
        <row r="10698">
          <cell r="B10698">
            <v>52198</v>
          </cell>
          <cell r="C10698" t="str">
            <v>DANITZA</v>
          </cell>
          <cell r="D10698" t="str">
            <v>CO-52198-BM</v>
          </cell>
          <cell r="E10698" t="str">
            <v>PAPAS CHAVEZ EMILIO</v>
          </cell>
          <cell r="F10698" t="str">
            <v>DECRETO LEGISLATIVO Nº1273</v>
          </cell>
        </row>
        <row r="10699">
          <cell r="B10699">
            <v>52199</v>
          </cell>
          <cell r="C10699" t="str">
            <v>CONDOR MACHO VII</v>
          </cell>
          <cell r="D10699" t="str">
            <v>CO-52199-BM</v>
          </cell>
          <cell r="E10699" t="str">
            <v>PAPAS CHAVEZ FILODER</v>
          </cell>
          <cell r="F10699" t="str">
            <v>DECRETO LEGISLATIVO Nº1273</v>
          </cell>
        </row>
        <row r="10700">
          <cell r="B10700">
            <v>52200</v>
          </cell>
          <cell r="C10700" t="str">
            <v>ROSA ISABEL II</v>
          </cell>
          <cell r="D10700" t="str">
            <v>CO-52200-BM</v>
          </cell>
          <cell r="E10700" t="str">
            <v>JULIAN PABLO DURAND YANCCE</v>
          </cell>
          <cell r="F10700" t="str">
            <v>DECRETO LEGISLATIVO Nº1273</v>
          </cell>
        </row>
        <row r="10701">
          <cell r="B10701">
            <v>52201</v>
          </cell>
          <cell r="C10701" t="str">
            <v>JOASINHO</v>
          </cell>
          <cell r="D10701" t="str">
            <v>CO-52201-BM</v>
          </cell>
          <cell r="E10701" t="str">
            <v>MEZA BACA JORGE LUIS</v>
          </cell>
          <cell r="F10701" t="str">
            <v>DECRETO LEGISLATIVO Nº1273</v>
          </cell>
        </row>
        <row r="10702">
          <cell r="B10702">
            <v>52202</v>
          </cell>
          <cell r="C10702" t="str">
            <v>XIMENA CAROLINA</v>
          </cell>
          <cell r="D10702" t="str">
            <v>CO-52202-BM</v>
          </cell>
          <cell r="E10702" t="str">
            <v>TORRES GUIDO WILMER CLEMENTE</v>
          </cell>
          <cell r="F10702" t="str">
            <v>DECRETO LEGISLATIVO Nº1273</v>
          </cell>
        </row>
        <row r="10703">
          <cell r="B10703">
            <v>52203</v>
          </cell>
          <cell r="C10703" t="str">
            <v>MARILU</v>
          </cell>
          <cell r="D10703" t="str">
            <v>SY-52203-BM</v>
          </cell>
          <cell r="E10703" t="str">
            <v>LLENQUE FIESTAS TOMAS ESTEBAN</v>
          </cell>
          <cell r="F10703" t="str">
            <v>ARTESANAL</v>
          </cell>
        </row>
        <row r="10704">
          <cell r="B10704">
            <v>52205</v>
          </cell>
          <cell r="C10704" t="str">
            <v>THIAGO Y PIERO</v>
          </cell>
          <cell r="D10704" t="str">
            <v>SY-52205-BM</v>
          </cell>
          <cell r="E10704" t="str">
            <v>HUAMANCHUMO UCA?N ROBINSON DAVID</v>
          </cell>
          <cell r="F10704" t="str">
            <v>ARTESANAL</v>
          </cell>
        </row>
        <row r="10705">
          <cell r="B10705">
            <v>52206</v>
          </cell>
          <cell r="C10705" t="str">
            <v>MI CARMENCITA</v>
          </cell>
          <cell r="D10705" t="str">
            <v>SY-52206-BM</v>
          </cell>
          <cell r="E10705" t="str">
            <v>DE LA CRUZ DE PINTADO AMPARO CONSUELO</v>
          </cell>
          <cell r="F10705" t="str">
            <v>ARTESANAL</v>
          </cell>
        </row>
        <row r="10706">
          <cell r="B10706">
            <v>52207</v>
          </cell>
          <cell r="C10706" t="str">
            <v>MI JERTSIN</v>
          </cell>
          <cell r="D10706" t="str">
            <v>SY-52207-BM</v>
          </cell>
          <cell r="E10706" t="str">
            <v>PALMA RODRIGUEZ ANA PAULA</v>
          </cell>
          <cell r="F10706" t="str">
            <v>ARTESANAL</v>
          </cell>
        </row>
        <row r="10707">
          <cell r="B10707">
            <v>52208</v>
          </cell>
          <cell r="C10707" t="str">
            <v>MI MARIA</v>
          </cell>
          <cell r="D10707" t="str">
            <v>SY-52208-BM</v>
          </cell>
          <cell r="E10707" t="str">
            <v>FIESTAS REYES AUGUSTO ISAAC</v>
          </cell>
          <cell r="F10707" t="str">
            <v>ARTESANAL</v>
          </cell>
        </row>
        <row r="10708">
          <cell r="B10708">
            <v>52210</v>
          </cell>
          <cell r="C10708" t="str">
            <v>PAMELITA 2</v>
          </cell>
          <cell r="D10708" t="str">
            <v>SY-52210-BM</v>
          </cell>
          <cell r="E10708" t="str">
            <v>GARCIA AZA?RO ADAN CATALINO</v>
          </cell>
          <cell r="F10708" t="str">
            <v>ARTESANAL</v>
          </cell>
        </row>
        <row r="10709">
          <cell r="B10709">
            <v>52211</v>
          </cell>
          <cell r="C10709" t="str">
            <v>PAMELITA 1</v>
          </cell>
          <cell r="D10709" t="str">
            <v>SY-52211-BM</v>
          </cell>
          <cell r="E10709" t="str">
            <v>GARCIA AZA?RO ADAN CATALINO</v>
          </cell>
          <cell r="F10709" t="str">
            <v>DECRETO LEGISLATIVO Nº1273</v>
          </cell>
        </row>
        <row r="10710">
          <cell r="B10710">
            <v>52212</v>
          </cell>
          <cell r="C10710" t="str">
            <v>CA?NCIO IV</v>
          </cell>
          <cell r="D10710" t="str">
            <v>SY-52212-BM</v>
          </cell>
          <cell r="E10710" t="str">
            <v>ALVARADO RODRIGUEZ LUIS ANGEL</v>
          </cell>
          <cell r="F10710" t="str">
            <v>ARTESANAL</v>
          </cell>
        </row>
        <row r="10711">
          <cell r="B10711">
            <v>52213</v>
          </cell>
          <cell r="C10711" t="str">
            <v>EL ANGEL II</v>
          </cell>
          <cell r="D10711" t="str">
            <v>SY-52213-BM</v>
          </cell>
          <cell r="E10711" t="str">
            <v>RODRIGUEZ ALGARATE ANGEL ERNESTO</v>
          </cell>
          <cell r="F10711" t="str">
            <v>ARTESANAL</v>
          </cell>
        </row>
        <row r="10712">
          <cell r="B10712">
            <v>52215</v>
          </cell>
          <cell r="C10712" t="str">
            <v>MI BRUJITO</v>
          </cell>
          <cell r="D10712" t="str">
            <v>SY-52215-BM</v>
          </cell>
          <cell r="E10712" t="str">
            <v>CACERES CHILON WALTER JAIME</v>
          </cell>
          <cell r="F10712" t="str">
            <v>ARTESANAL</v>
          </cell>
        </row>
        <row r="10713">
          <cell r="B10713">
            <v>52216</v>
          </cell>
          <cell r="C10713" t="str">
            <v>EL ALCON</v>
          </cell>
          <cell r="D10713" t="str">
            <v>SY-52216-BM</v>
          </cell>
          <cell r="E10713" t="str">
            <v>ROMERO RISCO TEUDULO AMBROCIO</v>
          </cell>
          <cell r="F10713" t="str">
            <v>ARTESANAL</v>
          </cell>
        </row>
        <row r="10714">
          <cell r="B10714">
            <v>52217</v>
          </cell>
          <cell r="C10714" t="str">
            <v>MI PATRICK 1</v>
          </cell>
          <cell r="D10714" t="str">
            <v>SY-52217-BM</v>
          </cell>
          <cell r="E10714" t="str">
            <v>CHAMPI QUISPE FERNANDO</v>
          </cell>
          <cell r="F10714" t="str">
            <v>ARTESANAL</v>
          </cell>
        </row>
        <row r="10715">
          <cell r="B10715">
            <v>52218</v>
          </cell>
          <cell r="C10715" t="str">
            <v>ARIANA CAMILHE</v>
          </cell>
          <cell r="D10715" t="str">
            <v>CO-52218-BM</v>
          </cell>
          <cell r="E10715" t="str">
            <v>DEL RIO SAAVEDRA DANIEL EDUARDO</v>
          </cell>
          <cell r="F10715" t="str">
            <v>DECRETO LEGISLATIVO Nº1273</v>
          </cell>
        </row>
        <row r="10716">
          <cell r="B10716">
            <v>52219</v>
          </cell>
          <cell r="C10716" t="str">
            <v>ASHLY LUCERO 2</v>
          </cell>
          <cell r="D10716" t="str">
            <v>SY-52219-BM</v>
          </cell>
          <cell r="E10716" t="str">
            <v>ARAUJO AGUIRRE EDEN JAVIER</v>
          </cell>
          <cell r="F10716" t="str">
            <v>ARTESANAL</v>
          </cell>
        </row>
        <row r="10717">
          <cell r="B10717">
            <v>52220</v>
          </cell>
          <cell r="C10717" t="str">
            <v>ASHLY LUCERO 3</v>
          </cell>
          <cell r="D10717" t="str">
            <v>SY-52220-BM</v>
          </cell>
          <cell r="E10717" t="str">
            <v>ARAUJO AGUIRRE EDEN JAVIER</v>
          </cell>
          <cell r="F10717" t="str">
            <v>ARTESANAL</v>
          </cell>
        </row>
        <row r="10718">
          <cell r="B10718">
            <v>52231</v>
          </cell>
          <cell r="C10718" t="str">
            <v>NOELIA</v>
          </cell>
          <cell r="D10718" t="str">
            <v>SY-52231-BM</v>
          </cell>
          <cell r="E10718" t="str">
            <v>GUANILO FLORES JOSE MANUEL</v>
          </cell>
          <cell r="F10718" t="str">
            <v>ARTESANAL</v>
          </cell>
        </row>
        <row r="10719">
          <cell r="B10719">
            <v>52232</v>
          </cell>
          <cell r="C10719" t="str">
            <v>AMADA E</v>
          </cell>
          <cell r="D10719" t="str">
            <v>SY-52232-BM</v>
          </cell>
          <cell r="E10719" t="str">
            <v>PALMA GONZALES RICARDO FELIX</v>
          </cell>
          <cell r="F10719" t="str">
            <v>ARTESANAL</v>
          </cell>
        </row>
        <row r="10720">
          <cell r="B10720">
            <v>52233</v>
          </cell>
          <cell r="C10720" t="str">
            <v>DIOS ES MI REY</v>
          </cell>
          <cell r="D10720" t="str">
            <v>SY-52233-BM</v>
          </cell>
          <cell r="E10720" t="str">
            <v>SIESQUEN RAMIREZ ZETA ALEXANDER</v>
          </cell>
          <cell r="F10720" t="str">
            <v>ARTESANAL</v>
          </cell>
        </row>
        <row r="10721">
          <cell r="B10721">
            <v>52234</v>
          </cell>
          <cell r="C10721" t="str">
            <v>EGIPTO II</v>
          </cell>
          <cell r="D10721" t="str">
            <v>SY-52234-BM</v>
          </cell>
          <cell r="E10721" t="str">
            <v>SIESQUEN RAMIREZ ELMER JESUS</v>
          </cell>
          <cell r="F10721" t="str">
            <v>ARTESANAL</v>
          </cell>
        </row>
        <row r="10722">
          <cell r="B10722">
            <v>52235</v>
          </cell>
          <cell r="C10722" t="str">
            <v>EGIPTO I</v>
          </cell>
          <cell r="D10722" t="str">
            <v>SY-52235-BM</v>
          </cell>
          <cell r="E10722" t="str">
            <v>SIESQUEN RAMIREZ ELMER JESUS</v>
          </cell>
          <cell r="F10722" t="str">
            <v>ARTESANAL</v>
          </cell>
        </row>
        <row r="10723">
          <cell r="B10723">
            <v>52236</v>
          </cell>
          <cell r="C10723" t="str">
            <v>MATIAS 2</v>
          </cell>
          <cell r="D10723" t="str">
            <v>SY-52236-BM</v>
          </cell>
          <cell r="E10723" t="str">
            <v>ARAUJO AGUIRRE MIGUEL ANGEL</v>
          </cell>
          <cell r="F10723" t="str">
            <v>ARTESANAL</v>
          </cell>
        </row>
        <row r="10724">
          <cell r="B10724">
            <v>52237</v>
          </cell>
          <cell r="C10724" t="str">
            <v>NAOMI I</v>
          </cell>
          <cell r="D10724" t="str">
            <v>SY-52237-BM</v>
          </cell>
          <cell r="E10724" t="str">
            <v>ROMERO RIVERA LIRTON IVAN</v>
          </cell>
          <cell r="F10724" t="str">
            <v>ARTESANAL</v>
          </cell>
        </row>
        <row r="10725">
          <cell r="B10725">
            <v>52238</v>
          </cell>
          <cell r="C10725" t="str">
            <v>MALLQUI II</v>
          </cell>
          <cell r="D10725" t="str">
            <v>SY- 52238-BM</v>
          </cell>
          <cell r="E10725" t="str">
            <v>MALLQUI HUAMAN JOEL MAXIMO</v>
          </cell>
          <cell r="F10725" t="str">
            <v>DECRETO LEGISLATIVO Nº1273</v>
          </cell>
        </row>
        <row r="10726">
          <cell r="B10726">
            <v>52240</v>
          </cell>
          <cell r="C10726" t="str">
            <v>MI HACOVA</v>
          </cell>
          <cell r="D10726" t="str">
            <v>PL-52240-BM</v>
          </cell>
          <cell r="E10726" t="str">
            <v>CASTRO ALQUIZAR IBRAHIM ORLAM MELECIO</v>
          </cell>
          <cell r="F10726" t="str">
            <v>ARTESANAL</v>
          </cell>
        </row>
        <row r="10727">
          <cell r="B10727">
            <v>52252</v>
          </cell>
          <cell r="C10727" t="str">
            <v>ALVARO</v>
          </cell>
          <cell r="D10727" t="str">
            <v>PS-52252-BM</v>
          </cell>
          <cell r="E10727" t="str">
            <v>MEZA VALDIVIA JORGE LUIS FELIX</v>
          </cell>
          <cell r="F10727" t="str">
            <v>DECRETO LEGISLATIVO Nº1273</v>
          </cell>
        </row>
        <row r="10728">
          <cell r="B10728">
            <v>52254</v>
          </cell>
          <cell r="C10728" t="str">
            <v>LA FUERZA DE ISRAEL</v>
          </cell>
          <cell r="D10728" t="str">
            <v>PT-52254-BM</v>
          </cell>
          <cell r="E10728" t="str">
            <v>IPANAQUE SANDOVAL WALTER JOEL</v>
          </cell>
          <cell r="F10728" t="str">
            <v>DECRETO LEGISLATIVO Nº1273</v>
          </cell>
        </row>
        <row r="10729">
          <cell r="B10729">
            <v>52255</v>
          </cell>
          <cell r="C10729" t="str">
            <v>DIOS CON SU PODER</v>
          </cell>
          <cell r="D10729" t="str">
            <v>PT-52255-BM</v>
          </cell>
          <cell r="E10729" t="str">
            <v>ECHE PURIZACA SANTOS CESAR</v>
          </cell>
          <cell r="F10729" t="str">
            <v>DECRETO LEGISLATIVO Nº1273</v>
          </cell>
        </row>
        <row r="10730">
          <cell r="B10730">
            <v>52256</v>
          </cell>
          <cell r="C10730" t="str">
            <v>DEXTER</v>
          </cell>
          <cell r="D10730" t="str">
            <v>SY-52256-BM</v>
          </cell>
          <cell r="E10730" t="str">
            <v>TORIBIO LOPEZ GENARO MARTIN</v>
          </cell>
          <cell r="F10730" t="str">
            <v>ARTESANAL</v>
          </cell>
        </row>
        <row r="10731">
          <cell r="B10731">
            <v>52258</v>
          </cell>
          <cell r="C10731" t="str">
            <v>DIOS VE POR MI</v>
          </cell>
          <cell r="D10731" t="str">
            <v>PT-52258-BM</v>
          </cell>
          <cell r="E10731" t="str">
            <v>IPANAQUE PAZOS EDGAR EUGENIO</v>
          </cell>
          <cell r="F10731" t="str">
            <v>DECRETO LEGISLATIVO Nº1273</v>
          </cell>
        </row>
        <row r="10732">
          <cell r="B10732">
            <v>52259</v>
          </cell>
          <cell r="C10732" t="str">
            <v>ESTRELLITA DE JESUS</v>
          </cell>
          <cell r="D10732" t="str">
            <v>PT-52259-BM</v>
          </cell>
          <cell r="E10732" t="str">
            <v>SERNAQUE PAZOS DANTE FRANCISCO</v>
          </cell>
          <cell r="F10732" t="str">
            <v>DECRETO LEGISLATIVO Nº1273</v>
          </cell>
        </row>
        <row r="10733">
          <cell r="B10733">
            <v>52260</v>
          </cell>
          <cell r="C10733" t="str">
            <v>ANGELICA I</v>
          </cell>
          <cell r="D10733" t="str">
            <v>SY-52260-BM</v>
          </cell>
          <cell r="E10733" t="str">
            <v>CASTILLO NISHITATE MANUEL ANTONIO</v>
          </cell>
          <cell r="F10733" t="str">
            <v>ARTESANAL</v>
          </cell>
        </row>
        <row r="10734">
          <cell r="B10734">
            <v>52262</v>
          </cell>
          <cell r="C10734" t="str">
            <v>MI MARTHA AMELIA II</v>
          </cell>
          <cell r="D10734" t="str">
            <v>SY-52262-BM</v>
          </cell>
          <cell r="E10734" t="str">
            <v>CORRALES YENQUE JULIO CESAR</v>
          </cell>
          <cell r="F10734" t="str">
            <v>DECRETO LEGISLATIVO Nº1273</v>
          </cell>
        </row>
        <row r="10735">
          <cell r="B10735">
            <v>52263</v>
          </cell>
          <cell r="C10735" t="str">
            <v>5 HERMANOS II</v>
          </cell>
          <cell r="D10735" t="str">
            <v>SY-52263-BM</v>
          </cell>
          <cell r="E10735" t="str">
            <v>CORRALES YENQUE JULIO CESAR</v>
          </cell>
          <cell r="F10735" t="str">
            <v>DECRETO LEGISLATIVO Nº1273</v>
          </cell>
        </row>
        <row r="10736">
          <cell r="B10736">
            <v>52264</v>
          </cell>
          <cell r="C10736" t="str">
            <v>SEUS</v>
          </cell>
          <cell r="D10736" t="str">
            <v>SY-52264-BM</v>
          </cell>
          <cell r="E10736" t="str">
            <v>RENGIFO SALINAS ALICIA CONSUELO</v>
          </cell>
          <cell r="F10736" t="str">
            <v>ARTESANAL</v>
          </cell>
        </row>
        <row r="10737">
          <cell r="B10737">
            <v>52265</v>
          </cell>
          <cell r="C10737" t="str">
            <v>LUIS</v>
          </cell>
          <cell r="D10737" t="str">
            <v>IO-52265-BM</v>
          </cell>
          <cell r="E10737" t="str">
            <v>FLORES ROMERO LUIS</v>
          </cell>
          <cell r="F10737" t="str">
            <v>DECRETO LEGISLATIVO Nº1273</v>
          </cell>
        </row>
        <row r="10738">
          <cell r="B10738">
            <v>52266</v>
          </cell>
          <cell r="C10738" t="str">
            <v>CONAN</v>
          </cell>
          <cell r="D10738" t="str">
            <v>SY-52266-BM</v>
          </cell>
          <cell r="E10738" t="str">
            <v>RIBERA MATOS DORA MARISOL</v>
          </cell>
          <cell r="F10738" t="str">
            <v>ARTESANAL</v>
          </cell>
        </row>
        <row r="10739">
          <cell r="B10739">
            <v>52267</v>
          </cell>
          <cell r="C10739" t="str">
            <v>YAMELY</v>
          </cell>
          <cell r="D10739" t="str">
            <v>SY-52267-BM</v>
          </cell>
          <cell r="E10739" t="str">
            <v>HERNANDEZ RODRIGUEZ SANDRO JOSIMAR</v>
          </cell>
          <cell r="F10739" t="str">
            <v>ARTESANAL</v>
          </cell>
        </row>
        <row r="10740">
          <cell r="B10740">
            <v>52268</v>
          </cell>
          <cell r="C10740" t="str">
            <v>ILLARI</v>
          </cell>
          <cell r="D10740" t="str">
            <v>SY-52268-BM</v>
          </cell>
          <cell r="E10740" t="str">
            <v>DAVILA ARENAS MARIA DEL CARMEN</v>
          </cell>
          <cell r="F10740" t="str">
            <v>ARTESANAL</v>
          </cell>
        </row>
        <row r="10741">
          <cell r="B10741">
            <v>52271</v>
          </cell>
          <cell r="C10741" t="str">
            <v>ANGELUS II</v>
          </cell>
          <cell r="D10741" t="str">
            <v>PL-52271-BM</v>
          </cell>
          <cell r="E10741" t="str">
            <v>TEQUE FLORES ERIKA ELENA</v>
          </cell>
          <cell r="F10741" t="str">
            <v>ARTESANAL</v>
          </cell>
        </row>
        <row r="10742">
          <cell r="B10742">
            <v>52272</v>
          </cell>
          <cell r="C10742" t="str">
            <v>CON LA BENDICION DE DIOS</v>
          </cell>
          <cell r="D10742" t="str">
            <v>PL-52272-BM</v>
          </cell>
          <cell r="E10742" t="str">
            <v>VIDAURRE LLENQUE JOSE EUSEBIO</v>
          </cell>
          <cell r="F10742" t="str">
            <v>DECRETO LEGISLATIVO Nº1273</v>
          </cell>
        </row>
        <row r="10743">
          <cell r="B10743">
            <v>52273</v>
          </cell>
          <cell r="C10743" t="str">
            <v>CRISTHIAN ALEXANDER</v>
          </cell>
          <cell r="D10743" t="str">
            <v>PL-52273-BM</v>
          </cell>
          <cell r="E10743" t="str">
            <v>PAIVA TEQUE MARTHA ROSAURA</v>
          </cell>
          <cell r="F10743" t="str">
            <v>ARTESANAL</v>
          </cell>
        </row>
        <row r="10744">
          <cell r="B10744">
            <v>52278</v>
          </cell>
          <cell r="C10744" t="str">
            <v>ANTHONY</v>
          </cell>
          <cell r="D10744" t="str">
            <v>IO-52278-BM</v>
          </cell>
          <cell r="E10744" t="str">
            <v>AMESQUITA PAREDES ERMES LUIS</v>
          </cell>
          <cell r="F10744" t="str">
            <v>DECRETO LEGISLATIVO Nº1273</v>
          </cell>
        </row>
        <row r="10745">
          <cell r="B10745">
            <v>52279</v>
          </cell>
          <cell r="C10745" t="str">
            <v>ESTHER</v>
          </cell>
          <cell r="D10745" t="str">
            <v>CE-52279-BM</v>
          </cell>
          <cell r="E10745" t="str">
            <v>ARTEAGA MORALES FREDDY FRANCISCO</v>
          </cell>
          <cell r="F10745" t="str">
            <v>DECRETO LEGISLATIVO Nº1273</v>
          </cell>
        </row>
        <row r="10746">
          <cell r="B10746">
            <v>52282</v>
          </cell>
          <cell r="C10746" t="str">
            <v>LUCHITO</v>
          </cell>
          <cell r="D10746" t="str">
            <v>CE-52282-BM</v>
          </cell>
          <cell r="E10746" t="str">
            <v>REYNA ESQUIVEL BANNER IVAN</v>
          </cell>
          <cell r="F10746" t="str">
            <v>DECRETO LEGISLATIVO Nº1273</v>
          </cell>
        </row>
        <row r="10747">
          <cell r="B10747">
            <v>52283</v>
          </cell>
          <cell r="C10747" t="str">
            <v>AARON</v>
          </cell>
          <cell r="D10747" t="str">
            <v>CE-52283-BM</v>
          </cell>
          <cell r="E10747" t="str">
            <v>OBEZO VELASQUEZ ANDY EDGAR</v>
          </cell>
          <cell r="F10747" t="str">
            <v>DECRETO LEGISLATIVO Nº1273</v>
          </cell>
        </row>
        <row r="10748">
          <cell r="B10748">
            <v>52284</v>
          </cell>
          <cell r="C10748" t="str">
            <v>JOSUE DAVID</v>
          </cell>
          <cell r="D10748" t="str">
            <v>ZS-52284-BM</v>
          </cell>
          <cell r="E10748" t="str">
            <v>QUIROGA ANTON JOSE JULIO</v>
          </cell>
          <cell r="F10748" t="str">
            <v>DECRETO LEGISLATIVO Nº1273</v>
          </cell>
        </row>
        <row r="10749">
          <cell r="B10749">
            <v>52288</v>
          </cell>
          <cell r="C10749" t="str">
            <v>5 HERMANOS</v>
          </cell>
          <cell r="D10749" t="str">
            <v>SY-52288-BM</v>
          </cell>
          <cell r="E10749" t="str">
            <v>CHAVEZ RODRIGUEZ SANDRA VERONICA</v>
          </cell>
          <cell r="F10749" t="str">
            <v>ARTESANAL</v>
          </cell>
        </row>
        <row r="10750">
          <cell r="B10750">
            <v>52289</v>
          </cell>
          <cell r="C10750" t="str">
            <v>REDENTOR DE ISRAEL</v>
          </cell>
          <cell r="D10750" t="str">
            <v>PL-52289-BM</v>
          </cell>
          <cell r="E10750" t="str">
            <v>RUIZ CHAVEZ JANE LINI</v>
          </cell>
          <cell r="F10750" t="str">
            <v>DECRETO LEGISLATIVO Nº1273</v>
          </cell>
        </row>
        <row r="10751">
          <cell r="B10751">
            <v>52290</v>
          </cell>
          <cell r="C10751" t="str">
            <v>PATRICIA ROXANA</v>
          </cell>
          <cell r="D10751" t="str">
            <v>PL-52290-BM</v>
          </cell>
          <cell r="E10751" t="str">
            <v>CHAFLOQUE CHAFLOC ESTELA YSABEL</v>
          </cell>
          <cell r="F10751" t="str">
            <v>ARTESANAL</v>
          </cell>
        </row>
        <row r="10752">
          <cell r="B10752">
            <v>52293</v>
          </cell>
          <cell r="C10752" t="str">
            <v>CRISMAR</v>
          </cell>
          <cell r="D10752" t="str">
            <v>ZS-52293-BM</v>
          </cell>
          <cell r="E10752" t="str">
            <v>FIESTAS CAMACHO CELESTE RUBIT</v>
          </cell>
          <cell r="F10752" t="str">
            <v>DECRETO LEGISLATIVO Nº1273</v>
          </cell>
        </row>
        <row r="10753">
          <cell r="B10753">
            <v>52294</v>
          </cell>
          <cell r="C10753" t="str">
            <v>DANIEL Y DANIELA</v>
          </cell>
          <cell r="D10753" t="str">
            <v>ZS-52294-BM</v>
          </cell>
          <cell r="E10753" t="str">
            <v>VILELA CORREA JORGE URIEL</v>
          </cell>
          <cell r="F10753" t="str">
            <v>DECRETO LEGISLATIVO Nº1273</v>
          </cell>
        </row>
        <row r="10754">
          <cell r="B10754">
            <v>52295</v>
          </cell>
          <cell r="C10754" t="str">
            <v>RIO JORDAN</v>
          </cell>
          <cell r="D10754" t="str">
            <v>ZS-52295-BM</v>
          </cell>
          <cell r="E10754" t="str">
            <v>PAZO PAZO MANUEL SEBASTIAN</v>
          </cell>
          <cell r="F10754" t="str">
            <v>DECRETO LEGISLATIVO Nº1273</v>
          </cell>
        </row>
        <row r="10755">
          <cell r="B10755">
            <v>52296</v>
          </cell>
          <cell r="C10755" t="str">
            <v>JES</v>
          </cell>
          <cell r="D10755" t="str">
            <v>ZS-52296-BM</v>
          </cell>
          <cell r="E10755" t="str">
            <v>ASCORBE GARCIA LUIS ALBERTO</v>
          </cell>
          <cell r="F10755" t="str">
            <v>DECRETO LEGISLATIVO Nº1273</v>
          </cell>
        </row>
        <row r="10756">
          <cell r="B10756">
            <v>52297</v>
          </cell>
          <cell r="C10756" t="str">
            <v>MILAGROS DE JES?</v>
          </cell>
          <cell r="D10756" t="str">
            <v>ZS-52297-BM</v>
          </cell>
          <cell r="E10756" t="str">
            <v>ECHE GALAN JOSE FELIX</v>
          </cell>
          <cell r="F10756" t="str">
            <v>DECRETO LEGISLATIVO Nº1273</v>
          </cell>
        </row>
        <row r="10757">
          <cell r="B10757">
            <v>52298</v>
          </cell>
          <cell r="C10757" t="str">
            <v>BENDICION DE DIOS</v>
          </cell>
          <cell r="D10757" t="str">
            <v>ZS-52298-BM</v>
          </cell>
          <cell r="E10757" t="str">
            <v>JIMENEZ CASTILLO JOSE LUIS</v>
          </cell>
          <cell r="F10757" t="str">
            <v>DECRETO LEGISLATIVO Nº1273</v>
          </cell>
        </row>
        <row r="10758">
          <cell r="B10758">
            <v>52299</v>
          </cell>
          <cell r="C10758" t="str">
            <v>BRUSHEYL</v>
          </cell>
          <cell r="D10758" t="str">
            <v>ZS-52299-BM</v>
          </cell>
          <cell r="E10758" t="str">
            <v>FIESTAS CAMACHO CELESTE RUBIT</v>
          </cell>
          <cell r="F10758" t="str">
            <v>DECRETO LEGISLATIVO Nº1273</v>
          </cell>
        </row>
        <row r="10759">
          <cell r="B10759">
            <v>52300</v>
          </cell>
          <cell r="C10759" t="str">
            <v>KATIUSKA KARINA</v>
          </cell>
          <cell r="D10759" t="str">
            <v>CO-52300-BM</v>
          </cell>
          <cell r="E10759" t="str">
            <v>EDGAR WILFREDO GARCIA DE LA CRUZ</v>
          </cell>
          <cell r="F10759" t="str">
            <v>DECRETO LEGISLATIVO Nº1273</v>
          </cell>
        </row>
        <row r="10760">
          <cell r="B10760">
            <v>52301</v>
          </cell>
          <cell r="C10760" t="str">
            <v>CHELITA</v>
          </cell>
          <cell r="D10760" t="str">
            <v>CO-52301-BM</v>
          </cell>
          <cell r="E10760" t="str">
            <v>TORRES CASTILLO DAVID ADRIAN</v>
          </cell>
          <cell r="F10760" t="str">
            <v>DECRETO LEGISLATIVO Nº1273</v>
          </cell>
        </row>
        <row r="10761">
          <cell r="B10761">
            <v>52302</v>
          </cell>
          <cell r="C10761" t="str">
            <v>MI JEAN</v>
          </cell>
          <cell r="D10761" t="str">
            <v>CO-52302-BM</v>
          </cell>
          <cell r="E10761" t="str">
            <v>SOTO MEJIA EDWARD JOSE</v>
          </cell>
          <cell r="F10761" t="str">
            <v>DECRETO LEGISLATIVO Nº1273</v>
          </cell>
        </row>
        <row r="10762">
          <cell r="B10762">
            <v>52303</v>
          </cell>
          <cell r="C10762" t="str">
            <v>ANA MAR?</v>
          </cell>
          <cell r="D10762" t="str">
            <v>CO-52303-BM</v>
          </cell>
          <cell r="E10762" t="str">
            <v>BUSTAMANTE HUAPAYA OSCAR BLAS</v>
          </cell>
          <cell r="F10762" t="str">
            <v>DECRETO LEGISLATIVO Nº1273</v>
          </cell>
        </row>
        <row r="10763">
          <cell r="B10763">
            <v>52304</v>
          </cell>
          <cell r="C10763" t="str">
            <v>JAVIER</v>
          </cell>
          <cell r="D10763" t="str">
            <v>CO-52304-BM</v>
          </cell>
          <cell r="E10763" t="str">
            <v>NEYRA CARLIS ARMANDO JAVIER</v>
          </cell>
          <cell r="F10763" t="str">
            <v>DECRETO LEGISLATIVO Nº1273</v>
          </cell>
        </row>
        <row r="10764">
          <cell r="B10764">
            <v>52305</v>
          </cell>
          <cell r="C10764" t="str">
            <v>FELIX Y CHICHO</v>
          </cell>
          <cell r="D10764" t="str">
            <v>CO-52305-BM</v>
          </cell>
          <cell r="E10764" t="str">
            <v>CASTILLO QUISPE ANGEL AUGUSTO</v>
          </cell>
          <cell r="F10764" t="str">
            <v>DECRETO LEGISLATIVO Nº1273</v>
          </cell>
        </row>
        <row r="10765">
          <cell r="B10765">
            <v>52306</v>
          </cell>
          <cell r="C10765" t="str">
            <v>FELIPE EDUARDO</v>
          </cell>
          <cell r="D10765" t="str">
            <v>CO-52306-BM</v>
          </cell>
          <cell r="E10765" t="str">
            <v>CALDERON DURAND FELIPE IVAN</v>
          </cell>
          <cell r="F10765" t="str">
            <v>DECRETO LEGISLATIVO Nº1273</v>
          </cell>
        </row>
        <row r="10766">
          <cell r="B10766">
            <v>52307</v>
          </cell>
          <cell r="C10766" t="str">
            <v>LIDIA</v>
          </cell>
          <cell r="D10766" t="str">
            <v>CO-52307-BM</v>
          </cell>
          <cell r="E10766" t="str">
            <v>CALDERON DURAND CARLOS DANTE</v>
          </cell>
          <cell r="F10766" t="str">
            <v>DECRETO LEGISLATIVO Nº1273</v>
          </cell>
        </row>
        <row r="10767">
          <cell r="B10767">
            <v>52308</v>
          </cell>
          <cell r="C10767" t="str">
            <v>MIGUEL ANGEL</v>
          </cell>
          <cell r="D10767" t="str">
            <v>CO-52308-BM</v>
          </cell>
          <cell r="E10767" t="str">
            <v>HUACACHI TAQUIRI ERNESTO</v>
          </cell>
          <cell r="F10767" t="str">
            <v>DECRETO LEGISLATIVO Nº1273</v>
          </cell>
        </row>
        <row r="10768">
          <cell r="B10768">
            <v>52309</v>
          </cell>
          <cell r="C10768" t="str">
            <v>WIDZAR</v>
          </cell>
          <cell r="D10768" t="str">
            <v>CO-52309-BM</v>
          </cell>
          <cell r="E10768" t="str">
            <v>MAZA SANCHEZ JACQUELINE CAROLINA</v>
          </cell>
          <cell r="F10768" t="str">
            <v>DECRETO LEGISLATIVO Nº1273</v>
          </cell>
        </row>
        <row r="10769">
          <cell r="B10769">
            <v>52310</v>
          </cell>
          <cell r="C10769" t="str">
            <v>ANDERSON</v>
          </cell>
          <cell r="D10769" t="str">
            <v>CO-52310-BM</v>
          </cell>
          <cell r="E10769" t="str">
            <v>JARA RISCO ROY RUBI</v>
          </cell>
          <cell r="F10769" t="str">
            <v>DECRETO LEGISLATIVO Nº1273</v>
          </cell>
        </row>
        <row r="10770">
          <cell r="B10770">
            <v>52311</v>
          </cell>
          <cell r="C10770" t="str">
            <v>MARICYELO</v>
          </cell>
          <cell r="D10770" t="str">
            <v>CO-52311-BM</v>
          </cell>
          <cell r="E10770" t="str">
            <v>JARA RISCO ROY RUBI</v>
          </cell>
          <cell r="F10770" t="str">
            <v>DECRETO LEGISLATIVO Nº1273</v>
          </cell>
        </row>
        <row r="10771">
          <cell r="B10771">
            <v>52312</v>
          </cell>
          <cell r="C10771" t="str">
            <v>FERNANDA</v>
          </cell>
          <cell r="D10771" t="str">
            <v>CO-52312-BM</v>
          </cell>
          <cell r="E10771" t="str">
            <v>LIBERATO TAYPE EUGENIO</v>
          </cell>
          <cell r="F10771" t="str">
            <v>DECRETO LEGISLATIVO Nº1273</v>
          </cell>
        </row>
        <row r="10772">
          <cell r="B10772">
            <v>52313</v>
          </cell>
          <cell r="C10772" t="str">
            <v>SAID</v>
          </cell>
          <cell r="D10772" t="str">
            <v>CO-52313-BM</v>
          </cell>
          <cell r="E10772" t="str">
            <v>TORRES BALLARTA JHONNY MIGUEL</v>
          </cell>
          <cell r="F10772" t="str">
            <v>DECRETO LEGISLATIVO Nº1273</v>
          </cell>
        </row>
        <row r="10773">
          <cell r="B10773">
            <v>52314</v>
          </cell>
          <cell r="C10773" t="str">
            <v>JULEYSI</v>
          </cell>
          <cell r="D10773" t="str">
            <v>CO-52314-BM</v>
          </cell>
          <cell r="E10773" t="str">
            <v>TORRES BALLARTA JUAN ORLANDO</v>
          </cell>
          <cell r="F10773" t="str">
            <v>DECRETO LEGISLATIVO Nº1273</v>
          </cell>
        </row>
        <row r="10774">
          <cell r="B10774">
            <v>52315</v>
          </cell>
          <cell r="C10774" t="str">
            <v>M Y M</v>
          </cell>
          <cell r="D10774" t="str">
            <v>CO-52315-BM</v>
          </cell>
          <cell r="E10774" t="str">
            <v>PAREDES NATIVIDAD MERCEDES RENE</v>
          </cell>
          <cell r="F10774" t="str">
            <v>DECRETO LEGISLATIVO Nº1273</v>
          </cell>
        </row>
        <row r="10775">
          <cell r="B10775">
            <v>52316</v>
          </cell>
          <cell r="C10775" t="str">
            <v>ALEXANDER</v>
          </cell>
          <cell r="D10775" t="str">
            <v>CO-52316-BM</v>
          </cell>
          <cell r="E10775" t="str">
            <v>LIBERATO LUYO ALFREDO</v>
          </cell>
          <cell r="F10775" t="str">
            <v>DECRETO LEGISLATIVO Nº1273</v>
          </cell>
        </row>
        <row r="10776">
          <cell r="B10776">
            <v>52317</v>
          </cell>
          <cell r="C10776" t="str">
            <v>WILI</v>
          </cell>
          <cell r="D10776" t="str">
            <v>CO-52317-BM</v>
          </cell>
          <cell r="E10776" t="str">
            <v>ROBLES DOROTEO WILIAN</v>
          </cell>
          <cell r="F10776" t="str">
            <v>DECRETO LEGISLATIVO Nº1273</v>
          </cell>
        </row>
        <row r="10777">
          <cell r="B10777">
            <v>52318</v>
          </cell>
          <cell r="C10777" t="str">
            <v>HILDA FLOR</v>
          </cell>
          <cell r="D10777" t="str">
            <v>CO-52318-BM</v>
          </cell>
          <cell r="E10777" t="str">
            <v>HUAPAYA HERRERA JULIO MILAGRO</v>
          </cell>
          <cell r="F10777" t="str">
            <v>DECRETO LEGISLATIVO Nº1273</v>
          </cell>
        </row>
        <row r="10778">
          <cell r="B10778">
            <v>52319</v>
          </cell>
          <cell r="C10778" t="str">
            <v>GERMAIN Y MERLYA</v>
          </cell>
          <cell r="D10778" t="str">
            <v>CO-52319-BM</v>
          </cell>
          <cell r="E10778" t="str">
            <v>CAPPILLETTI HUAMAN JORGE LUIS</v>
          </cell>
          <cell r="F10778" t="str">
            <v>DECRETO LEGISLATIVO Nº1273</v>
          </cell>
        </row>
        <row r="10779">
          <cell r="B10779">
            <v>52320</v>
          </cell>
          <cell r="C10779" t="str">
            <v>MERLIA ANYELY</v>
          </cell>
          <cell r="D10779" t="str">
            <v>CO-52320-BM</v>
          </cell>
          <cell r="E10779" t="str">
            <v>CAPPILLETTI HUAMAN JORGE LUIS</v>
          </cell>
          <cell r="F10779" t="str">
            <v>DECRETO LEGISLATIVO Nº1273</v>
          </cell>
        </row>
        <row r="10780">
          <cell r="B10780">
            <v>52321</v>
          </cell>
          <cell r="C10780" t="str">
            <v>MATIAS Y FADDIAN</v>
          </cell>
          <cell r="D10780" t="str">
            <v>CO-52321-BM</v>
          </cell>
          <cell r="E10780" t="str">
            <v>GONZALES PAZ CARLOS MAURICIO</v>
          </cell>
          <cell r="F10780" t="str">
            <v>DECRETO LEGISLATIVO Nº1273</v>
          </cell>
        </row>
        <row r="10781">
          <cell r="B10781">
            <v>52327</v>
          </cell>
          <cell r="C10781" t="str">
            <v>RONALD SAUL II</v>
          </cell>
          <cell r="D10781" t="str">
            <v>IO-52327-BM</v>
          </cell>
          <cell r="E10781" t="str">
            <v>ROQUE HUAMAN JULIA</v>
          </cell>
          <cell r="F10781" t="str">
            <v>DECRETO LEGISLATIVO Nº1273</v>
          </cell>
        </row>
        <row r="10782">
          <cell r="B10782">
            <v>52330</v>
          </cell>
          <cell r="C10782" t="str">
            <v>BENDICION DE DIOS</v>
          </cell>
          <cell r="D10782" t="str">
            <v>ZS-52330-BM</v>
          </cell>
          <cell r="E10782" t="str">
            <v>PORRAS DUQUE FIDELIO</v>
          </cell>
          <cell r="F10782" t="str">
            <v>DECRETO LEGISLATIVO Nº1273</v>
          </cell>
        </row>
        <row r="10783">
          <cell r="B10783">
            <v>52333</v>
          </cell>
          <cell r="C10783" t="str">
            <v>EL AVE FENIX</v>
          </cell>
          <cell r="D10783" t="str">
            <v>ZS-52333-BM</v>
          </cell>
          <cell r="E10783" t="str">
            <v>RUIZ PANGALIMA EDICIO</v>
          </cell>
          <cell r="F10783" t="str">
            <v>DECRETO LEGISLATIVO Nº1273</v>
          </cell>
        </row>
        <row r="10784">
          <cell r="B10784">
            <v>52334</v>
          </cell>
          <cell r="C10784" t="str">
            <v>BARUJ ADONAY II</v>
          </cell>
          <cell r="D10784" t="str">
            <v>SY-52334-BM</v>
          </cell>
          <cell r="E10784" t="str">
            <v>POEMAPE LAZO CARLOS MIGUEL</v>
          </cell>
          <cell r="F10784" t="str">
            <v>ARTESANAL</v>
          </cell>
        </row>
        <row r="10785">
          <cell r="B10785">
            <v>52335</v>
          </cell>
          <cell r="C10785" t="str">
            <v>BARUJ ADONAY I</v>
          </cell>
          <cell r="D10785" t="str">
            <v>SY-52335-BM</v>
          </cell>
          <cell r="E10785" t="str">
            <v>GOICOCHEA CARDENAS FRANCISCA MAGDALENA</v>
          </cell>
          <cell r="F10785" t="str">
            <v>ARTESANAL</v>
          </cell>
        </row>
        <row r="10786">
          <cell r="B10786">
            <v>52337</v>
          </cell>
          <cell r="C10786" t="str">
            <v>MI DONNY</v>
          </cell>
          <cell r="D10786" t="str">
            <v>SY-52337-BM</v>
          </cell>
          <cell r="E10786" t="str">
            <v>RIOS QUEREVALU GUILLERMO</v>
          </cell>
          <cell r="F10786" t="str">
            <v>ARTESANAL</v>
          </cell>
        </row>
        <row r="10787">
          <cell r="B10787">
            <v>52340</v>
          </cell>
          <cell r="C10787" t="str">
            <v>JESUS EL VENCEDOR</v>
          </cell>
          <cell r="D10787" t="str">
            <v>PT-52340-BM</v>
          </cell>
          <cell r="E10787" t="str">
            <v>ALVAREZ FIESTAS PEDRO</v>
          </cell>
          <cell r="F10787" t="str">
            <v>DECRETO LEGISLATIVO Nº1273</v>
          </cell>
        </row>
        <row r="10788">
          <cell r="B10788">
            <v>52341</v>
          </cell>
          <cell r="C10788" t="str">
            <v>JESUS EL BUEN PASTOR</v>
          </cell>
          <cell r="D10788" t="str">
            <v>PT-52341-BM</v>
          </cell>
          <cell r="E10788" t="str">
            <v>ECHE PURIZACA SANTOS BRAULIO</v>
          </cell>
          <cell r="F10788" t="str">
            <v>DECRETO LEGISLATIVO Nº1273</v>
          </cell>
        </row>
        <row r="10789">
          <cell r="B10789">
            <v>52342</v>
          </cell>
          <cell r="C10789" t="str">
            <v>JOSE TOMAS</v>
          </cell>
          <cell r="D10789" t="str">
            <v>PT-52342-BM</v>
          </cell>
          <cell r="E10789" t="str">
            <v>GALAN PURIZACA ANGEL</v>
          </cell>
          <cell r="F10789" t="str">
            <v>DECRETO LEGISLATIVO Nº1273</v>
          </cell>
        </row>
        <row r="10790">
          <cell r="B10790">
            <v>52343</v>
          </cell>
          <cell r="C10790" t="str">
            <v>DIOS ME AYUDARA</v>
          </cell>
          <cell r="D10790" t="str">
            <v>PT-52343-BM</v>
          </cell>
          <cell r="E10790" t="str">
            <v>PINGO SILVA JOSE ALBERTO</v>
          </cell>
          <cell r="F10790" t="str">
            <v>DECRETO LEGISLATIVO Nº1273</v>
          </cell>
        </row>
        <row r="10791">
          <cell r="B10791">
            <v>52344</v>
          </cell>
          <cell r="C10791" t="str">
            <v>MIS TRES HERMANOS</v>
          </cell>
          <cell r="D10791" t="str">
            <v>ZS-52344-BM</v>
          </cell>
          <cell r="E10791" t="str">
            <v>MORE IMAN ANDRES</v>
          </cell>
          <cell r="F10791" t="str">
            <v>DECRETO LEGISLATIVO Nº1273</v>
          </cell>
        </row>
        <row r="10792">
          <cell r="B10792">
            <v>52345</v>
          </cell>
          <cell r="C10792" t="str">
            <v>MI LUCHITO</v>
          </cell>
          <cell r="D10792" t="str">
            <v>SY-52345-BM</v>
          </cell>
          <cell r="E10792" t="str">
            <v>VASQUEZ GURREONERO ZOILA ZADYHT</v>
          </cell>
          <cell r="F10792" t="str">
            <v>ARTESANAL</v>
          </cell>
        </row>
        <row r="10793">
          <cell r="B10793">
            <v>52346</v>
          </cell>
          <cell r="C10793" t="str">
            <v>AMANECER</v>
          </cell>
          <cell r="D10793" t="str">
            <v>SY-52346-BM</v>
          </cell>
          <cell r="E10793" t="str">
            <v>DAVILA ZAVALA JAVIER MANUEL</v>
          </cell>
          <cell r="F10793" t="str">
            <v>DECRETO LEGISLATIVO Nº1273</v>
          </cell>
        </row>
        <row r="10794">
          <cell r="B10794">
            <v>52347</v>
          </cell>
          <cell r="C10794" t="str">
            <v>REY DEL MAR</v>
          </cell>
          <cell r="D10794" t="str">
            <v>PT-52347-BM</v>
          </cell>
          <cell r="E10794" t="str">
            <v>PORTOCARRERO CAMPOVERDE MILSER</v>
          </cell>
          <cell r="F10794" t="str">
            <v>DECRETO LEGISLATIVO Nº1273</v>
          </cell>
        </row>
        <row r="10795">
          <cell r="B10795">
            <v>52349</v>
          </cell>
          <cell r="C10795" t="str">
            <v>DAVID Y DAYANA</v>
          </cell>
          <cell r="D10795" t="str">
            <v>ZS-52349-BM</v>
          </cell>
          <cell r="E10795" t="str">
            <v>CRUZ INFANTE DENIS DAVID</v>
          </cell>
          <cell r="F10795" t="str">
            <v>DECRETO LEGISLATIVO Nº1273</v>
          </cell>
        </row>
        <row r="10796">
          <cell r="B10796">
            <v>52350</v>
          </cell>
          <cell r="C10796" t="str">
            <v>PERCY DYLAN II</v>
          </cell>
          <cell r="D10796" t="str">
            <v>PS-52350-BM</v>
          </cell>
          <cell r="E10796" t="str">
            <v>FRANCIA CASTRO PERCY EDWINS</v>
          </cell>
          <cell r="F10796" t="str">
            <v>DECRETO LEGISLATIVO Nº1273</v>
          </cell>
        </row>
        <row r="10797">
          <cell r="B10797">
            <v>52351</v>
          </cell>
          <cell r="C10797" t="str">
            <v>JEAN CARLOS</v>
          </cell>
          <cell r="D10797" t="str">
            <v>ZS-52351-BM</v>
          </cell>
          <cell r="E10797" t="str">
            <v>TEMOCHE PAZO SAUL</v>
          </cell>
          <cell r="F10797" t="str">
            <v>DECRETO LEGISLATIVO Nº1273</v>
          </cell>
        </row>
        <row r="10798">
          <cell r="B10798">
            <v>52354</v>
          </cell>
          <cell r="C10798" t="str">
            <v>JOSE LUIS</v>
          </cell>
          <cell r="D10798" t="str">
            <v>PL-52354-BM</v>
          </cell>
          <cell r="E10798" t="str">
            <v>JACINTO SANTAMARIA ANGELICA MARIA</v>
          </cell>
          <cell r="F10798" t="str">
            <v>DS. 006-2016-PRODUCE</v>
          </cell>
        </row>
        <row r="10799">
          <cell r="B10799">
            <v>52355</v>
          </cell>
          <cell r="C10799" t="str">
            <v>LOURDES JESUS</v>
          </cell>
          <cell r="D10799" t="str">
            <v>ZS-52355-BM</v>
          </cell>
          <cell r="E10799" t="str">
            <v>ALCALDE RAMIREZ CARLOS ALBERTO</v>
          </cell>
          <cell r="F10799" t="str">
            <v>DECRETO LEGISLATIVO Nº1273</v>
          </cell>
        </row>
        <row r="10800">
          <cell r="B10800">
            <v>52357</v>
          </cell>
          <cell r="C10800" t="str">
            <v>EXON ISMAEL</v>
          </cell>
          <cell r="D10800" t="str">
            <v>ZS-52357-BM</v>
          </cell>
          <cell r="E10800" t="str">
            <v>ZAPATA YAMUNAQUE MARIA ELENA</v>
          </cell>
          <cell r="F10800" t="str">
            <v>DECRETO LEGISLATIVO Nº1273</v>
          </cell>
        </row>
        <row r="10801">
          <cell r="B10801">
            <v>52358</v>
          </cell>
          <cell r="C10801" t="str">
            <v>ANGELO</v>
          </cell>
          <cell r="D10801" t="str">
            <v>ZS-52358-BM</v>
          </cell>
          <cell r="E10801" t="str">
            <v>ZAPATA CUM CARLOS ENRIQUE</v>
          </cell>
          <cell r="F10801" t="str">
            <v>DECRETO LEGISLATIVO Nº1273</v>
          </cell>
        </row>
        <row r="10802">
          <cell r="B10802">
            <v>52361</v>
          </cell>
          <cell r="C10802" t="str">
            <v>LOS GATOS</v>
          </cell>
          <cell r="D10802" t="str">
            <v>CE-52361-BM</v>
          </cell>
          <cell r="E10802" t="str">
            <v>ZAVALETA MATIAS WALTER RAFAEL</v>
          </cell>
          <cell r="F10802" t="str">
            <v>DECRETO LEGISLATIVO Nº1273</v>
          </cell>
        </row>
        <row r="10803">
          <cell r="B10803">
            <v>52362</v>
          </cell>
          <cell r="C10803" t="str">
            <v>FABIOLA</v>
          </cell>
          <cell r="D10803" t="str">
            <v>IO-52362-BM</v>
          </cell>
          <cell r="E10803" t="str">
            <v>MAMANI ESTEBA ALCIDES</v>
          </cell>
          <cell r="F10803" t="str">
            <v>DECRETO LEGISLATIVO Nº1273</v>
          </cell>
        </row>
        <row r="10804">
          <cell r="B10804">
            <v>52373</v>
          </cell>
          <cell r="C10804" t="str">
            <v>MAGDALENA DEL MAR</v>
          </cell>
          <cell r="D10804" t="str">
            <v>PT-52373-BM</v>
          </cell>
          <cell r="E10804" t="str">
            <v>FIESTAS PERICHE CANDELARIO</v>
          </cell>
          <cell r="F10804" t="str">
            <v>ARTESANAL</v>
          </cell>
        </row>
        <row r="10805">
          <cell r="B10805">
            <v>52374</v>
          </cell>
          <cell r="C10805" t="str">
            <v>BENDICION DE DIOS</v>
          </cell>
          <cell r="D10805" t="str">
            <v>PT-52374-BM</v>
          </cell>
          <cell r="E10805" t="str">
            <v>CURO QUEREVALU JOHNNY ANASTACIO</v>
          </cell>
          <cell r="F10805" t="str">
            <v>DECRETO LEGISLATIVO Nº1273</v>
          </cell>
        </row>
        <row r="10806">
          <cell r="B10806">
            <v>52375</v>
          </cell>
          <cell r="C10806" t="str">
            <v>ISAAC JUNIOR</v>
          </cell>
          <cell r="D10806" t="str">
            <v>PT-52375-BM</v>
          </cell>
          <cell r="E10806" t="str">
            <v>NAMUCHE COVE?S OLGA</v>
          </cell>
          <cell r="F10806" t="str">
            <v>DECRETO LEGISLATIVO Nº1273</v>
          </cell>
        </row>
        <row r="10807">
          <cell r="B10807">
            <v>52376</v>
          </cell>
          <cell r="C10807" t="str">
            <v>SE?R DE PACHACAMILLA I</v>
          </cell>
          <cell r="D10807" t="str">
            <v>PT-52376-BM</v>
          </cell>
          <cell r="E10807" t="str">
            <v>QUEREVALU FIESTAS MANUEL JESUS</v>
          </cell>
          <cell r="F10807" t="str">
            <v>DECRETO LEGISLATIVO Nº1273</v>
          </cell>
        </row>
        <row r="10808">
          <cell r="B10808">
            <v>52377</v>
          </cell>
          <cell r="C10808" t="str">
            <v>SE?R DE PACHACAMILLA II</v>
          </cell>
          <cell r="D10808" t="str">
            <v>PT-52377-BM</v>
          </cell>
          <cell r="E10808" t="str">
            <v>QUEREVALU ALVAREZ JOSE LUCIANO</v>
          </cell>
          <cell r="F10808" t="str">
            <v>ARTESANAL</v>
          </cell>
        </row>
        <row r="10809">
          <cell r="B10809">
            <v>52378</v>
          </cell>
          <cell r="C10809" t="str">
            <v>MARANATHA</v>
          </cell>
          <cell r="D10809" t="str">
            <v>PT-52378-BM</v>
          </cell>
          <cell r="E10809" t="str">
            <v>PANTA YAMUNAQUE KAREN FABIOLA</v>
          </cell>
          <cell r="F10809" t="str">
            <v>DECRETO LEGISLATIVO Nº1273</v>
          </cell>
        </row>
        <row r="10810">
          <cell r="B10810">
            <v>52379</v>
          </cell>
          <cell r="C10810" t="str">
            <v>CRISTO NAZARENO</v>
          </cell>
          <cell r="D10810" t="str">
            <v>PT-52379-BM</v>
          </cell>
          <cell r="E10810" t="str">
            <v>PANTA YAMUNAQUE KAREN FABIOLA</v>
          </cell>
          <cell r="F10810" t="str">
            <v>DECRETO LEGISLATIVO Nº1273</v>
          </cell>
        </row>
        <row r="10811">
          <cell r="B10811">
            <v>52381</v>
          </cell>
          <cell r="C10811" t="str">
            <v>BENDICION DE DIOS</v>
          </cell>
          <cell r="D10811" t="str">
            <v>PL-52381-BM</v>
          </cell>
          <cell r="E10811" t="str">
            <v>PAIVA SANTISTEBAN EDWARDS ANTONIO</v>
          </cell>
          <cell r="F10811" t="str">
            <v>ARTESANAL</v>
          </cell>
        </row>
        <row r="10812">
          <cell r="B10812">
            <v>52382</v>
          </cell>
          <cell r="C10812" t="str">
            <v>CARLOS ANTONIO</v>
          </cell>
          <cell r="D10812" t="str">
            <v>PL-52382-BM</v>
          </cell>
          <cell r="E10812" t="str">
            <v>PAIVA SANTISTEBAN EDWARDS ANTONIO</v>
          </cell>
          <cell r="F10812" t="str">
            <v>ARTESANAL</v>
          </cell>
        </row>
        <row r="10813">
          <cell r="B10813">
            <v>52383</v>
          </cell>
          <cell r="C10813" t="str">
            <v>IKARY MARICIELO</v>
          </cell>
          <cell r="D10813" t="str">
            <v>PT--52383-BM</v>
          </cell>
          <cell r="E10813" t="str">
            <v>ECHE PANTA MERCEDES BIENVENIDO</v>
          </cell>
          <cell r="F10813" t="str">
            <v>DECRETO LEGISLATIVO Nº1273</v>
          </cell>
        </row>
        <row r="10814">
          <cell r="B10814">
            <v>52384</v>
          </cell>
          <cell r="C10814" t="str">
            <v>CARMEN ROSA</v>
          </cell>
          <cell r="D10814" t="str">
            <v>PT-52384-BM</v>
          </cell>
          <cell r="E10814" t="str">
            <v>JUAREZ IPANAQUE CARMEN ROSA</v>
          </cell>
          <cell r="F10814" t="str">
            <v>DECRETO LEGISLATIVO Nº1273</v>
          </cell>
        </row>
        <row r="10815">
          <cell r="B10815">
            <v>52385</v>
          </cell>
          <cell r="C10815" t="str">
            <v>MILAGROSO CAUTIVO</v>
          </cell>
          <cell r="D10815" t="str">
            <v>PT-52385-BM</v>
          </cell>
          <cell r="E10815" t="str">
            <v>NUNURA QUEREVALU DOMINGO</v>
          </cell>
          <cell r="F10815" t="str">
            <v>ARTESANAL</v>
          </cell>
        </row>
        <row r="10816">
          <cell r="B10816">
            <v>52386</v>
          </cell>
          <cell r="C10816" t="str">
            <v>BENDICION DE DIOS</v>
          </cell>
          <cell r="D10816" t="str">
            <v>PT-52386-BM</v>
          </cell>
          <cell r="E10816" t="str">
            <v>MARTINEZ PANTA MARIA ESTHER ;PANTA SABA CESAR</v>
          </cell>
          <cell r="F10816" t="str">
            <v>DECRETO LEGISLATIVO Nº1273</v>
          </cell>
        </row>
        <row r="10817">
          <cell r="B10817">
            <v>52390</v>
          </cell>
          <cell r="C10817" t="str">
            <v>JUAN</v>
          </cell>
          <cell r="D10817" t="str">
            <v>CO-52390-BM</v>
          </cell>
          <cell r="E10817" t="str">
            <v>ACU? ROQUE JAVIER</v>
          </cell>
          <cell r="F10817" t="str">
            <v>DECRETO LEGISLATIVO Nº1273</v>
          </cell>
        </row>
        <row r="10818">
          <cell r="B10818">
            <v>52391</v>
          </cell>
          <cell r="C10818" t="str">
            <v>ARIANA</v>
          </cell>
          <cell r="D10818" t="str">
            <v>CO-52391-BM</v>
          </cell>
          <cell r="E10818" t="str">
            <v>JARA CHAVEZ NATHALIE CRISTINA</v>
          </cell>
          <cell r="F10818" t="str">
            <v>DECRETO LEGISLATIVO Nº1273</v>
          </cell>
        </row>
        <row r="10819">
          <cell r="B10819">
            <v>52392</v>
          </cell>
          <cell r="C10819" t="str">
            <v>EL PEJERREY</v>
          </cell>
          <cell r="D10819" t="str">
            <v>CO-52392-BM</v>
          </cell>
          <cell r="E10819" t="str">
            <v>MONTESINOS YSUIZA ALFREDO</v>
          </cell>
          <cell r="F10819" t="str">
            <v>DECRETO LEGISLATIVO Nº1273</v>
          </cell>
        </row>
        <row r="10820">
          <cell r="B10820">
            <v>52393</v>
          </cell>
          <cell r="C10820" t="str">
            <v>FOCA</v>
          </cell>
          <cell r="D10820" t="str">
            <v>CO-52393-BM</v>
          </cell>
          <cell r="E10820" t="str">
            <v>ALARCON MAYURI EDGARD MARTIN</v>
          </cell>
          <cell r="F10820" t="str">
            <v>DECRETO LEGISLATIVO Nº1273</v>
          </cell>
        </row>
        <row r="10821">
          <cell r="B10821">
            <v>52394</v>
          </cell>
          <cell r="C10821" t="str">
            <v>SOLANGE</v>
          </cell>
          <cell r="D10821" t="str">
            <v>CO-52394-BM</v>
          </cell>
          <cell r="E10821" t="str">
            <v>CERDA TORRES WILLY ANTONIO</v>
          </cell>
          <cell r="F10821" t="str">
            <v>DECRETO LEGISLATIVO Nº1273</v>
          </cell>
        </row>
        <row r="10822">
          <cell r="B10822">
            <v>52395</v>
          </cell>
          <cell r="C10822" t="str">
            <v>MARIA</v>
          </cell>
          <cell r="D10822" t="str">
            <v>CO-52395-BM</v>
          </cell>
          <cell r="E10822" t="str">
            <v>GOMEZ JAVIER MARIA DEL CARMEN</v>
          </cell>
          <cell r="F10822" t="str">
            <v>DECRETO LEGISLATIVO Nº1273</v>
          </cell>
        </row>
        <row r="10823">
          <cell r="B10823">
            <v>52396</v>
          </cell>
          <cell r="C10823" t="str">
            <v>YESSENIA</v>
          </cell>
          <cell r="D10823" t="str">
            <v>CO-52396-BM</v>
          </cell>
          <cell r="E10823" t="str">
            <v>GOMEZ JAVIER CANDY YESSENIA</v>
          </cell>
          <cell r="F10823" t="str">
            <v>DECRETO LEGISLATIVO Nº1273</v>
          </cell>
        </row>
        <row r="10824">
          <cell r="B10824">
            <v>52397</v>
          </cell>
          <cell r="C10824" t="str">
            <v>SR. DE LA EXALTACION</v>
          </cell>
          <cell r="D10824" t="str">
            <v>CO-52397-BM</v>
          </cell>
          <cell r="E10824" t="str">
            <v>ACU? ARONE EDGAR ;AGUILAR RAMOS MERCEDES</v>
          </cell>
          <cell r="F10824" t="str">
            <v>DECRETO LEGISLATIVO Nº1273</v>
          </cell>
        </row>
        <row r="10825">
          <cell r="B10825">
            <v>52398</v>
          </cell>
          <cell r="C10825" t="str">
            <v>SEFORA</v>
          </cell>
          <cell r="D10825" t="str">
            <v>CO-52398-BM</v>
          </cell>
          <cell r="E10825" t="str">
            <v>RICARDI MALDONADO ELIAS</v>
          </cell>
          <cell r="F10825" t="str">
            <v>DECRETO LEGISLATIVO Nº1273</v>
          </cell>
        </row>
        <row r="10826">
          <cell r="B10826">
            <v>52399</v>
          </cell>
          <cell r="C10826" t="str">
            <v>ROSA LIZETTE</v>
          </cell>
          <cell r="D10826" t="str">
            <v>CO-52399-BM</v>
          </cell>
          <cell r="E10826" t="str">
            <v>SANGUINETE RODRIGUEZ CESAR DAVID</v>
          </cell>
          <cell r="F10826" t="str">
            <v>DECRETO LEGISLATIVO Nº1273</v>
          </cell>
        </row>
        <row r="10827">
          <cell r="B10827">
            <v>52400</v>
          </cell>
          <cell r="C10827" t="str">
            <v>ADRIANA FERNANDA</v>
          </cell>
          <cell r="D10827" t="str">
            <v>CO-52400-BM</v>
          </cell>
          <cell r="E10827" t="str">
            <v>LUJAN QUILCATE MARIO HUGO</v>
          </cell>
          <cell r="F10827" t="str">
            <v>DECRETO LEGISLATIVO Nº1273</v>
          </cell>
        </row>
        <row r="10828">
          <cell r="B10828">
            <v>52401</v>
          </cell>
          <cell r="C10828" t="str">
            <v>JOMARAL</v>
          </cell>
          <cell r="D10828" t="str">
            <v>CO-52401-BM</v>
          </cell>
          <cell r="E10828" t="str">
            <v>GOMEZ AYBAR JACSON YULER</v>
          </cell>
          <cell r="F10828" t="str">
            <v>DECRETO LEGISLATIVO Nº1273</v>
          </cell>
        </row>
        <row r="10829">
          <cell r="B10829">
            <v>52402</v>
          </cell>
          <cell r="C10829" t="str">
            <v>LINDSAY</v>
          </cell>
          <cell r="D10829" t="str">
            <v>CO-52402-BM</v>
          </cell>
          <cell r="E10829" t="str">
            <v>QUI?NES GONZALES ANA PAULA</v>
          </cell>
          <cell r="F10829" t="str">
            <v>DECRETO LEGISLATIVO Nº1273</v>
          </cell>
        </row>
        <row r="10830">
          <cell r="B10830">
            <v>52403</v>
          </cell>
          <cell r="C10830" t="str">
            <v>JUAN FERNANDITO I</v>
          </cell>
          <cell r="D10830" t="str">
            <v>CO-52403-BM</v>
          </cell>
          <cell r="E10830" t="str">
            <v>LLANO MAMANI BERNARDO</v>
          </cell>
          <cell r="F10830" t="str">
            <v>DECRETO LEGISLATIVO Nº1273</v>
          </cell>
        </row>
        <row r="10831">
          <cell r="B10831">
            <v>52404</v>
          </cell>
          <cell r="C10831" t="str">
            <v>KEVIN DANIEL II</v>
          </cell>
          <cell r="D10831" t="str">
            <v>CO-52404-BM</v>
          </cell>
          <cell r="E10831" t="str">
            <v>MAMANI LLANO MARIA ISABEL</v>
          </cell>
          <cell r="F10831" t="str">
            <v>DECRETO LEGISLATIVO Nº1273</v>
          </cell>
        </row>
        <row r="10832">
          <cell r="B10832">
            <v>52405</v>
          </cell>
          <cell r="C10832" t="str">
            <v>MIGUEL Y JUAN II</v>
          </cell>
          <cell r="D10832" t="str">
            <v>CO-52405-BM</v>
          </cell>
          <cell r="E10832" t="str">
            <v>VILLACORTA ESPICHAN MIGUEL ANGEL</v>
          </cell>
          <cell r="F10832" t="str">
            <v>DECRETO LEGISLATIVO Nº1273</v>
          </cell>
        </row>
        <row r="10833">
          <cell r="B10833">
            <v>52406</v>
          </cell>
          <cell r="C10833" t="str">
            <v>ARCE</v>
          </cell>
          <cell r="D10833" t="str">
            <v>CO-52406-BM</v>
          </cell>
          <cell r="E10833" t="str">
            <v>ARCE RIOS JUAN</v>
          </cell>
          <cell r="F10833" t="str">
            <v>DECRETO LEGISLATIVO Nº1273</v>
          </cell>
        </row>
        <row r="10834">
          <cell r="B10834">
            <v>52407</v>
          </cell>
          <cell r="C10834" t="str">
            <v>SANTA ANA</v>
          </cell>
          <cell r="D10834" t="str">
            <v>CO-52407-BM</v>
          </cell>
          <cell r="E10834" t="str">
            <v>CAMPOS CUBAS JUAN ANTENOR</v>
          </cell>
          <cell r="F10834" t="str">
            <v>DECRETO LEGISLATIVO Nº1273</v>
          </cell>
        </row>
        <row r="10835">
          <cell r="B10835">
            <v>52408</v>
          </cell>
          <cell r="C10835" t="str">
            <v>PEDRO URRACA I</v>
          </cell>
          <cell r="D10835" t="str">
            <v>CO-52408-BM</v>
          </cell>
          <cell r="E10835" t="str">
            <v>AYAUCAN PEREZ RICARDO ANTONIO</v>
          </cell>
          <cell r="F10835" t="str">
            <v>DECRETO LEGISLATIVO Nº1273</v>
          </cell>
        </row>
        <row r="10836">
          <cell r="B10836">
            <v>52409</v>
          </cell>
          <cell r="C10836" t="str">
            <v>SAN JUDAS TADEO</v>
          </cell>
          <cell r="D10836" t="str">
            <v>CO-52409-BM</v>
          </cell>
          <cell r="E10836" t="str">
            <v>CANCHARI SALAZAR LUIS ENRIQUE</v>
          </cell>
          <cell r="F10836" t="str">
            <v>DECRETO LEGISLATIVO Nº1273</v>
          </cell>
        </row>
        <row r="10837">
          <cell r="B10837">
            <v>52410</v>
          </cell>
          <cell r="C10837" t="str">
            <v>DIEGO GABY</v>
          </cell>
          <cell r="D10837" t="str">
            <v>CO-52410-BM</v>
          </cell>
          <cell r="E10837" t="str">
            <v>DELGADO VIRRUETA GUILLERMO</v>
          </cell>
          <cell r="F10837" t="str">
            <v>DECRETO LEGISLATIVO Nº1273</v>
          </cell>
        </row>
        <row r="10838">
          <cell r="B10838">
            <v>52411</v>
          </cell>
          <cell r="C10838" t="str">
            <v>CESIA</v>
          </cell>
          <cell r="D10838" t="str">
            <v>CO-52411-BM</v>
          </cell>
          <cell r="E10838" t="str">
            <v>TORRES GUIDO CESAR ANTONIO</v>
          </cell>
          <cell r="F10838" t="str">
            <v>DECRETO LEGISLATIVO Nº1273</v>
          </cell>
        </row>
        <row r="10839">
          <cell r="B10839">
            <v>52412</v>
          </cell>
          <cell r="C10839" t="str">
            <v>LEONEL MESSI</v>
          </cell>
          <cell r="D10839" t="str">
            <v>CO-52412-BM</v>
          </cell>
          <cell r="E10839" t="str">
            <v>MONTA?Z ARRARTE DE PAICO BETTY ELENA</v>
          </cell>
          <cell r="F10839" t="str">
            <v>DECRETO LEGISLATIVO Nº1273</v>
          </cell>
        </row>
        <row r="10840">
          <cell r="B10840">
            <v>52428</v>
          </cell>
          <cell r="C10840" t="str">
            <v>SEBASTIANA</v>
          </cell>
          <cell r="D10840" t="str">
            <v>PT-52428-BM</v>
          </cell>
          <cell r="E10840" t="str">
            <v>AYALA ESPINOZA MARCO ANTONIO</v>
          </cell>
          <cell r="F10840" t="str">
            <v>DECRETO LEGISLATIVO Nº1273</v>
          </cell>
        </row>
        <row r="10841">
          <cell r="B10841">
            <v>52429</v>
          </cell>
          <cell r="C10841" t="str">
            <v>VITO</v>
          </cell>
          <cell r="D10841" t="str">
            <v>PT-52429-BM</v>
          </cell>
          <cell r="E10841" t="str">
            <v>MOGOLLON JACINTO CARLOS MARTIN</v>
          </cell>
          <cell r="F10841" t="str">
            <v>ARTESANAL</v>
          </cell>
        </row>
        <row r="10842">
          <cell r="B10842">
            <v>52430</v>
          </cell>
          <cell r="C10842" t="str">
            <v>JESUS TIENE PODER</v>
          </cell>
          <cell r="D10842" t="str">
            <v>PT-52430-BM</v>
          </cell>
          <cell r="E10842" t="str">
            <v>FIESTAS ECHE OSCAR VICENTE</v>
          </cell>
          <cell r="F10842" t="str">
            <v>ARTESANAL</v>
          </cell>
        </row>
        <row r="10843">
          <cell r="B10843">
            <v>52431</v>
          </cell>
          <cell r="C10843" t="str">
            <v>RDO DE MI PADRE</v>
          </cell>
          <cell r="D10843" t="str">
            <v>PT-52431-BM</v>
          </cell>
          <cell r="E10843" t="str">
            <v>ECHE PANTA SANTOS PABLO</v>
          </cell>
          <cell r="F10843" t="str">
            <v>DECRETO LEGISLATIVO Nº1273</v>
          </cell>
        </row>
        <row r="10844">
          <cell r="B10844">
            <v>52433</v>
          </cell>
          <cell r="C10844" t="str">
            <v>MI PAULITA</v>
          </cell>
          <cell r="D10844" t="str">
            <v>PT-52433-BM</v>
          </cell>
          <cell r="E10844" t="str">
            <v>ECHE PANTA MARIA DORA</v>
          </cell>
          <cell r="F10844" t="str">
            <v>ARTESANAL</v>
          </cell>
        </row>
        <row r="10845">
          <cell r="B10845">
            <v>52434</v>
          </cell>
          <cell r="C10845" t="str">
            <v>LUCERO</v>
          </cell>
          <cell r="D10845" t="str">
            <v>PT-52434-BM</v>
          </cell>
          <cell r="E10845" t="str">
            <v>MAZA SOLANO ALEX JAVIER</v>
          </cell>
          <cell r="F10845" t="str">
            <v>DECRETO LEGISLATIVO Nº1273</v>
          </cell>
        </row>
        <row r="10846">
          <cell r="B10846">
            <v>52435</v>
          </cell>
          <cell r="C10846" t="str">
            <v>TRES HERMANOS</v>
          </cell>
          <cell r="D10846" t="str">
            <v>PT-52435-BM</v>
          </cell>
          <cell r="E10846" t="str">
            <v>PANTA ECHE FRANCISCA DEL ROSARIO</v>
          </cell>
          <cell r="F10846" t="str">
            <v>DECRETO LEGISLATIVO Nº1273</v>
          </cell>
        </row>
        <row r="10847">
          <cell r="B10847">
            <v>52436</v>
          </cell>
          <cell r="C10847" t="str">
            <v>CORDERO DE DIOS</v>
          </cell>
          <cell r="D10847" t="str">
            <v>PT-52436-BM</v>
          </cell>
          <cell r="E10847" t="str">
            <v>CASTILLO MORE VICTOR HUGO</v>
          </cell>
          <cell r="F10847" t="str">
            <v>DECRETO LEGISLATIVO Nº1273</v>
          </cell>
        </row>
        <row r="10848">
          <cell r="B10848">
            <v>52437</v>
          </cell>
          <cell r="C10848" t="str">
            <v>JESUS SOBRE LA ROCA</v>
          </cell>
          <cell r="D10848" t="str">
            <v>PT-52437-BM</v>
          </cell>
          <cell r="E10848" t="str">
            <v>CHERRE REYES JOSE LUIS</v>
          </cell>
          <cell r="F10848" t="str">
            <v>DECRETO LEGISLATIVO Nº1273</v>
          </cell>
        </row>
        <row r="10849">
          <cell r="B10849">
            <v>52438</v>
          </cell>
          <cell r="C10849" t="str">
            <v>JESUS ES MI GUIA</v>
          </cell>
          <cell r="D10849" t="str">
            <v>PT-52438-BM</v>
          </cell>
          <cell r="E10849" t="str">
            <v>ECHE ECHE MARTIN POLICARPIO</v>
          </cell>
          <cell r="F10849" t="str">
            <v>DECRETO LEGISLATIVO Nº1273</v>
          </cell>
        </row>
        <row r="10850">
          <cell r="B10850">
            <v>52439</v>
          </cell>
          <cell r="C10850" t="str">
            <v>MI JORDAN</v>
          </cell>
          <cell r="D10850" t="str">
            <v>PT-52439-BM</v>
          </cell>
          <cell r="E10850" t="str">
            <v>PANTA VITE JACINTO ELEUTERIO</v>
          </cell>
          <cell r="F10850" t="str">
            <v>ARTESANAL</v>
          </cell>
        </row>
        <row r="10851">
          <cell r="B10851">
            <v>52440</v>
          </cell>
          <cell r="C10851" t="str">
            <v>GUIAME JEHOVA</v>
          </cell>
          <cell r="D10851" t="str">
            <v>PT-52440-BM</v>
          </cell>
          <cell r="E10851" t="str">
            <v>CHUNGA ECA JOSE RICARDO</v>
          </cell>
          <cell r="F10851" t="str">
            <v>DECRETO LEGISLATIVO Nº1273</v>
          </cell>
        </row>
        <row r="10852">
          <cell r="B10852">
            <v>52441</v>
          </cell>
          <cell r="C10852" t="str">
            <v>JESUS ES MI GUIA</v>
          </cell>
          <cell r="D10852" t="str">
            <v>PT-52441-BM</v>
          </cell>
          <cell r="E10852" t="str">
            <v>MORE YARLEQUE FRANCISCA</v>
          </cell>
          <cell r="F10852" t="str">
            <v>DECRETO LEGISLATIVO Nº1273</v>
          </cell>
        </row>
        <row r="10853">
          <cell r="B10853">
            <v>52442</v>
          </cell>
          <cell r="C10853" t="str">
            <v>JESUS ES MI FORTALEZA</v>
          </cell>
          <cell r="D10853" t="str">
            <v>PT-52442-BM</v>
          </cell>
          <cell r="E10853" t="str">
            <v>FIESTAS ECHE JESUS MARIA</v>
          </cell>
          <cell r="F10853" t="str">
            <v>DECRETO LEGISLATIVO Nº1273</v>
          </cell>
        </row>
        <row r="10854">
          <cell r="B10854">
            <v>52443</v>
          </cell>
          <cell r="C10854" t="str">
            <v>M. JHOLVIN</v>
          </cell>
          <cell r="D10854" t="str">
            <v>PT-52443-BM</v>
          </cell>
          <cell r="E10854" t="str">
            <v>PURIZACA AYALA JOSE MERCEDES</v>
          </cell>
          <cell r="F10854" t="str">
            <v>DECRETO LEGISLATIVO Nº1273</v>
          </cell>
        </row>
        <row r="10855">
          <cell r="B10855">
            <v>52445</v>
          </cell>
          <cell r="C10855" t="str">
            <v>DIOS ES MI GUIA</v>
          </cell>
          <cell r="D10855" t="str">
            <v>PT-52445-BM</v>
          </cell>
          <cell r="E10855" t="str">
            <v>YARLEQUE ECHE DEIBY ANTHONY</v>
          </cell>
          <cell r="F10855" t="str">
            <v>DECRETO LEGISLATIVO Nº1273</v>
          </cell>
        </row>
        <row r="10856">
          <cell r="B10856">
            <v>52446</v>
          </cell>
          <cell r="C10856" t="str">
            <v>SANTISIMA CRUZ DE MOTUPE</v>
          </cell>
          <cell r="D10856" t="str">
            <v>PT-52446-BM</v>
          </cell>
          <cell r="E10856" t="str">
            <v>CHERRE REYES JOSE MERCEDES</v>
          </cell>
          <cell r="F10856" t="str">
            <v>DECRETO LEGISLATIVO Nº1273</v>
          </cell>
        </row>
        <row r="10857">
          <cell r="B10857">
            <v>52447</v>
          </cell>
          <cell r="C10857" t="str">
            <v>JEHOVA ES MI FORTALEZA</v>
          </cell>
          <cell r="D10857" t="str">
            <v>PT-52447-BM</v>
          </cell>
          <cell r="E10857" t="str">
            <v>PANTA CHUNGA TOMAS OCTAVIO</v>
          </cell>
          <cell r="F10857" t="str">
            <v>DECRETO LEGISLATIVO Nº1273</v>
          </cell>
        </row>
        <row r="10858">
          <cell r="B10858">
            <v>52448</v>
          </cell>
          <cell r="C10858" t="str">
            <v>MI ROSITA</v>
          </cell>
          <cell r="D10858" t="str">
            <v>PT-52448-BM</v>
          </cell>
          <cell r="E10858" t="str">
            <v>PAZO RUIZ LORENZO</v>
          </cell>
          <cell r="F10858" t="str">
            <v>DECRETO LEGISLATIVO Nº1273</v>
          </cell>
        </row>
        <row r="10859">
          <cell r="B10859">
            <v>52450</v>
          </cell>
          <cell r="C10859" t="str">
            <v>ALFA</v>
          </cell>
          <cell r="D10859" t="str">
            <v>PT-52450-BM</v>
          </cell>
          <cell r="E10859" t="str">
            <v>PAZO SANCHEZ SANTOS HIPOLITO</v>
          </cell>
          <cell r="F10859" t="str">
            <v>DECRETO LEGISLATIVO Nº1273</v>
          </cell>
        </row>
        <row r="10860">
          <cell r="B10860">
            <v>52451</v>
          </cell>
          <cell r="C10860" t="str">
            <v>MI JOSEFITA III</v>
          </cell>
          <cell r="D10860" t="str">
            <v>SY-52451-BM</v>
          </cell>
          <cell r="E10860" t="str">
            <v>NAQUICHE JUAREZ JUAN MANUEL</v>
          </cell>
          <cell r="F10860" t="str">
            <v>ARTESANAL</v>
          </cell>
        </row>
        <row r="10861">
          <cell r="B10861">
            <v>52463</v>
          </cell>
          <cell r="C10861" t="str">
            <v>MI JUAN</v>
          </cell>
          <cell r="D10861" t="str">
            <v>PL-52463-BM</v>
          </cell>
          <cell r="E10861" t="str">
            <v>LOCONI DE QUEREBALU JULIA</v>
          </cell>
          <cell r="F10861" t="str">
            <v>ARTESANAL</v>
          </cell>
        </row>
        <row r="10862">
          <cell r="B10862">
            <v>52464</v>
          </cell>
          <cell r="C10862" t="str">
            <v>STMA. CRUZ DE MOTUPE 1</v>
          </cell>
          <cell r="D10862" t="str">
            <v>PL-52464-BM</v>
          </cell>
          <cell r="E10862" t="str">
            <v>TEQUE GALAN GLADYS MARITZA</v>
          </cell>
          <cell r="F10862" t="str">
            <v>ARTESANAL</v>
          </cell>
        </row>
        <row r="10863">
          <cell r="B10863">
            <v>52466</v>
          </cell>
          <cell r="C10863" t="str">
            <v>MI BUEN ANTARES</v>
          </cell>
          <cell r="D10863" t="str">
            <v>PL-52466-BM</v>
          </cell>
          <cell r="E10863" t="str">
            <v>CASTRO DE LA CRUZ KARINA VERONICA</v>
          </cell>
          <cell r="F10863" t="str">
            <v>DECRETO LEGISLATIVO Nº1273</v>
          </cell>
        </row>
        <row r="10864">
          <cell r="B10864">
            <v>52469</v>
          </cell>
          <cell r="C10864" t="str">
            <v>BRENDA LIZZETTE</v>
          </cell>
          <cell r="D10864" t="str">
            <v>PL-52469-BM</v>
          </cell>
          <cell r="E10864" t="str">
            <v>RAMOS JACINTO DE DE LA CRUZ LUZ VIOLETA</v>
          </cell>
          <cell r="F10864" t="str">
            <v>DECRETO LEGISLATIVO Nº1273</v>
          </cell>
        </row>
        <row r="10865">
          <cell r="B10865">
            <v>52470</v>
          </cell>
          <cell r="C10865" t="str">
            <v>MI MAXIMINA</v>
          </cell>
          <cell r="D10865" t="str">
            <v>PT-52470-BM</v>
          </cell>
          <cell r="E10865" t="str">
            <v>PANTA MORALES MANUEL ALBERTO</v>
          </cell>
          <cell r="F10865" t="str">
            <v>ARTESANAL</v>
          </cell>
        </row>
        <row r="10866">
          <cell r="B10866">
            <v>52471</v>
          </cell>
          <cell r="C10866" t="str">
            <v>DADIVA DE DIOS</v>
          </cell>
          <cell r="D10866" t="str">
            <v>PT-52471-BM</v>
          </cell>
          <cell r="E10866" t="str">
            <v>ALVAREZ FIESTAS JUAN ALBERTO</v>
          </cell>
          <cell r="F10866" t="str">
            <v>DECRETO LEGISLATIVO Nº1273</v>
          </cell>
        </row>
        <row r="10867">
          <cell r="B10867">
            <v>52472</v>
          </cell>
          <cell r="C10867" t="str">
            <v>GUIAME SE?R DE LA MISERICORDIA</v>
          </cell>
          <cell r="D10867" t="str">
            <v>PL-52472-BM</v>
          </cell>
          <cell r="E10867" t="str">
            <v>GALAN PUESCAS MARIA CARMELA</v>
          </cell>
          <cell r="F10867" t="str">
            <v>DECRETO LEGISLATIVO Nº1273</v>
          </cell>
        </row>
        <row r="10868">
          <cell r="B10868">
            <v>52473</v>
          </cell>
          <cell r="C10868" t="str">
            <v>DIOS CON NOSOTROS</v>
          </cell>
          <cell r="D10868" t="str">
            <v>PT-52473-BM</v>
          </cell>
          <cell r="E10868" t="str">
            <v>IPANAQUE SANDOVAL JORGE LUIS</v>
          </cell>
          <cell r="F10868" t="str">
            <v>ARTESANAL</v>
          </cell>
        </row>
        <row r="10869">
          <cell r="B10869">
            <v>52476</v>
          </cell>
          <cell r="C10869" t="str">
            <v>DON MOISES</v>
          </cell>
          <cell r="D10869" t="str">
            <v>PT-52476-BM</v>
          </cell>
          <cell r="E10869" t="str">
            <v>ALVAREZ ALVAREZ CLEMENTE</v>
          </cell>
          <cell r="F10869" t="str">
            <v>DECRETO LEGISLATIVO Nº1273</v>
          </cell>
        </row>
        <row r="10870">
          <cell r="B10870">
            <v>52479</v>
          </cell>
          <cell r="C10870" t="str">
            <v>RODRIGO 8</v>
          </cell>
          <cell r="D10870" t="str">
            <v>SY-52479-BM</v>
          </cell>
          <cell r="E10870" t="str">
            <v>CARDENAS NUNJA JOSE WILLY</v>
          </cell>
          <cell r="F10870" t="str">
            <v>ARTESANAL</v>
          </cell>
        </row>
        <row r="10871">
          <cell r="B10871">
            <v>52480</v>
          </cell>
          <cell r="C10871" t="str">
            <v>RODRIGO 9</v>
          </cell>
          <cell r="D10871" t="str">
            <v>SY-52480-BM</v>
          </cell>
          <cell r="E10871" t="str">
            <v>CARDENAS NUNJA JOSE WILLY</v>
          </cell>
          <cell r="F10871" t="str">
            <v>ARTESANAL</v>
          </cell>
        </row>
        <row r="10872">
          <cell r="B10872">
            <v>52481</v>
          </cell>
          <cell r="C10872" t="str">
            <v>JESUS REY DE GLORIA</v>
          </cell>
          <cell r="D10872" t="str">
            <v>PT-52481-BM</v>
          </cell>
          <cell r="E10872" t="str">
            <v>JACINTO NUNURA JOSE HIPOLITO</v>
          </cell>
          <cell r="F10872" t="str">
            <v>DECRETO LEGISLATIVO Nº1273</v>
          </cell>
        </row>
        <row r="10873">
          <cell r="B10873">
            <v>52482</v>
          </cell>
          <cell r="C10873" t="str">
            <v>EL BENITO</v>
          </cell>
          <cell r="D10873" t="str">
            <v>PT-52482-BM</v>
          </cell>
          <cell r="E10873" t="str">
            <v>QUEREVALU QUEREVALU PEDRO CARMEN</v>
          </cell>
          <cell r="F10873" t="str">
            <v>DECRETO LEGISLATIVO Nº1273</v>
          </cell>
        </row>
        <row r="10874">
          <cell r="B10874">
            <v>52484</v>
          </cell>
          <cell r="C10874" t="str">
            <v>MARIA ANGELITA</v>
          </cell>
          <cell r="D10874" t="str">
            <v>PT-52484-BM</v>
          </cell>
          <cell r="E10874" t="str">
            <v>QUEREVALU QUEREVALU DIONICIO</v>
          </cell>
          <cell r="F10874" t="str">
            <v>DECRETO LEGISLATIVO Nº1273</v>
          </cell>
        </row>
        <row r="10875">
          <cell r="B10875">
            <v>52485</v>
          </cell>
          <cell r="C10875" t="str">
            <v>JEHOVA ES MI LUZ</v>
          </cell>
          <cell r="D10875" t="str">
            <v>PT-52485-BM</v>
          </cell>
          <cell r="E10875" t="str">
            <v>PAZO ALVAREZ SANTOS ELIBORIO</v>
          </cell>
          <cell r="F10875" t="str">
            <v>DECRETO LEGISLATIVO Nº1273</v>
          </cell>
        </row>
        <row r="10876">
          <cell r="B10876">
            <v>52486</v>
          </cell>
          <cell r="C10876" t="str">
            <v>HAGEO CON CRISTO</v>
          </cell>
          <cell r="D10876" t="str">
            <v>PT-52486-BM</v>
          </cell>
          <cell r="E10876" t="str">
            <v>CHAMBA CASTILLO DE FIESTAS LUVINDA ;FIESTAS ALVAREZ DANTON ALEXANDER</v>
          </cell>
          <cell r="F10876" t="str">
            <v>DECRETO LEGISLATIVO Nº1273</v>
          </cell>
        </row>
        <row r="10877">
          <cell r="B10877">
            <v>52487</v>
          </cell>
          <cell r="C10877" t="str">
            <v>GLORIA DEL CORDERO</v>
          </cell>
          <cell r="D10877" t="str">
            <v>PT-52487-BM</v>
          </cell>
          <cell r="E10877" t="str">
            <v>PANTA NUNURA LINO</v>
          </cell>
          <cell r="F10877" t="str">
            <v>DECRETO LEGISLATIVO Nº1273</v>
          </cell>
        </row>
        <row r="10878">
          <cell r="B10878">
            <v>52488</v>
          </cell>
          <cell r="C10878" t="str">
            <v>JESUS EL CORDERO DE DIOS</v>
          </cell>
          <cell r="D10878" t="str">
            <v>PT-52488-BM</v>
          </cell>
          <cell r="E10878" t="str">
            <v>ECHE QUEREVALU ALEJANDRO ENRIQUE</v>
          </cell>
          <cell r="F10878" t="str">
            <v>DECRETO LEGISLATIVO Nº1273</v>
          </cell>
        </row>
        <row r="10879">
          <cell r="B10879">
            <v>52489</v>
          </cell>
          <cell r="C10879" t="str">
            <v>MI SAMBITA</v>
          </cell>
          <cell r="D10879" t="str">
            <v>PT-52489-BM</v>
          </cell>
          <cell r="E10879" t="str">
            <v>PANTA PRADO SEGUNDO ANACLETO</v>
          </cell>
          <cell r="F10879" t="str">
            <v>ARTESANAL</v>
          </cell>
        </row>
        <row r="10880">
          <cell r="B10880">
            <v>52490</v>
          </cell>
          <cell r="C10880" t="str">
            <v>EMMAUEL</v>
          </cell>
          <cell r="D10880" t="str">
            <v>PT-52490-BM</v>
          </cell>
          <cell r="E10880" t="str">
            <v>RUMICHE HERNA SONIA FABIOLA</v>
          </cell>
          <cell r="F10880" t="str">
            <v>DECRETO LEGISLATIVO Nº1273</v>
          </cell>
        </row>
        <row r="10881">
          <cell r="B10881">
            <v>52491</v>
          </cell>
          <cell r="C10881" t="str">
            <v>JESUS MI SALVADOR</v>
          </cell>
          <cell r="D10881" t="str">
            <v>PT-52491-BM</v>
          </cell>
          <cell r="E10881" t="str">
            <v>SILUPU ELIAS JORGE DAVID</v>
          </cell>
          <cell r="F10881" t="str">
            <v>DECRETO LEGISLATIVO Nº1273</v>
          </cell>
        </row>
        <row r="10882">
          <cell r="B10882">
            <v>52492</v>
          </cell>
          <cell r="C10882" t="str">
            <v>CESAR DAVID</v>
          </cell>
          <cell r="D10882" t="str">
            <v>PT-52492-BM</v>
          </cell>
          <cell r="E10882" t="str">
            <v>CURO LEJABO ANDRES FAUSTINO</v>
          </cell>
          <cell r="F10882" t="str">
            <v>DECRETO LEGISLATIVO Nº1273</v>
          </cell>
        </row>
        <row r="10883">
          <cell r="B10883">
            <v>52495</v>
          </cell>
          <cell r="C10883" t="str">
            <v>RODRIGO 15</v>
          </cell>
          <cell r="D10883" t="str">
            <v>SY-52495-BM</v>
          </cell>
          <cell r="E10883" t="str">
            <v>CARDENAS NUNJA JOSE WILLY</v>
          </cell>
          <cell r="F10883" t="str">
            <v>ARTESANAL</v>
          </cell>
        </row>
        <row r="10884">
          <cell r="B10884">
            <v>52496</v>
          </cell>
          <cell r="C10884" t="str">
            <v>RODRIGO 21</v>
          </cell>
          <cell r="D10884" t="str">
            <v>SY-52496-BM</v>
          </cell>
          <cell r="E10884" t="str">
            <v>CARDENAS NUNJA JOSE WILLY</v>
          </cell>
          <cell r="F10884" t="str">
            <v>ARTESANAL</v>
          </cell>
        </row>
        <row r="10885">
          <cell r="B10885">
            <v>52497</v>
          </cell>
          <cell r="C10885" t="str">
            <v>RODRIGO 22</v>
          </cell>
          <cell r="D10885" t="str">
            <v>SY-52497-BM</v>
          </cell>
          <cell r="E10885" t="str">
            <v>CARDENAS NUNJA JOSE WILLY</v>
          </cell>
          <cell r="F10885" t="str">
            <v>ARTESANAL</v>
          </cell>
        </row>
        <row r="10886">
          <cell r="B10886">
            <v>52498</v>
          </cell>
          <cell r="C10886" t="str">
            <v>RODRIGO 13</v>
          </cell>
          <cell r="D10886" t="str">
            <v>SY-52498-BM</v>
          </cell>
          <cell r="E10886" t="str">
            <v>CARDENAS NUNJA JOSE WILLY</v>
          </cell>
          <cell r="F10886" t="str">
            <v>ARTESANAL</v>
          </cell>
        </row>
        <row r="10887">
          <cell r="B10887">
            <v>52499</v>
          </cell>
          <cell r="C10887" t="str">
            <v>RODRIGO 14</v>
          </cell>
          <cell r="D10887" t="str">
            <v>SY-52499-BM</v>
          </cell>
          <cell r="E10887" t="str">
            <v>CARDENAS NUNJA JOSE WILLY</v>
          </cell>
          <cell r="F10887" t="str">
            <v>ARTESANAL</v>
          </cell>
        </row>
        <row r="10888">
          <cell r="B10888">
            <v>52500</v>
          </cell>
          <cell r="C10888" t="str">
            <v>RODRIGO 16</v>
          </cell>
          <cell r="D10888" t="str">
            <v>SY-52500-BM</v>
          </cell>
          <cell r="E10888" t="str">
            <v>CARDENAS NUNJA JOSE WILLY</v>
          </cell>
          <cell r="F10888" t="str">
            <v>ARTESANAL</v>
          </cell>
        </row>
        <row r="10889">
          <cell r="B10889">
            <v>52501</v>
          </cell>
          <cell r="C10889" t="str">
            <v>RODRIGO 23</v>
          </cell>
          <cell r="D10889" t="str">
            <v>SY-52501-BM</v>
          </cell>
          <cell r="E10889" t="str">
            <v>CARDENAS NUNJA JOSE WILLY</v>
          </cell>
          <cell r="F10889" t="str">
            <v>ARTESANAL</v>
          </cell>
        </row>
        <row r="10890">
          <cell r="B10890">
            <v>52502</v>
          </cell>
          <cell r="C10890" t="str">
            <v>MARIA IRIS</v>
          </cell>
          <cell r="D10890" t="str">
            <v>SY-52502-BM</v>
          </cell>
          <cell r="E10890" t="str">
            <v>RAMIREZ YENQUE ANGEL</v>
          </cell>
          <cell r="F10890" t="str">
            <v>DECRETO LEGISLATIVO Nº1273</v>
          </cell>
        </row>
        <row r="10891">
          <cell r="B10891">
            <v>52503</v>
          </cell>
          <cell r="C10891" t="str">
            <v>ESTRELLA DE LA MA?NA II</v>
          </cell>
          <cell r="D10891" t="str">
            <v>SY-52503-BM</v>
          </cell>
          <cell r="E10891" t="str">
            <v>VALDEZ MU?Z ERCILIA</v>
          </cell>
          <cell r="F10891" t="str">
            <v>DECRETO LEGISLATIVO Nº1273</v>
          </cell>
        </row>
        <row r="10892">
          <cell r="B10892">
            <v>52504</v>
          </cell>
          <cell r="C10892" t="str">
            <v>ESTRELLA DE LA MA?NA III</v>
          </cell>
          <cell r="D10892" t="str">
            <v>SY-52504-BM</v>
          </cell>
          <cell r="E10892" t="str">
            <v>VALDEZ MU?Z ERCILIA</v>
          </cell>
          <cell r="F10892" t="str">
            <v>DECRETO LEGISLATIVO Nº1273</v>
          </cell>
        </row>
        <row r="10893">
          <cell r="B10893">
            <v>52505</v>
          </cell>
          <cell r="C10893" t="str">
            <v>FARO I</v>
          </cell>
          <cell r="D10893" t="str">
            <v>SY-52505-BM</v>
          </cell>
          <cell r="E10893" t="str">
            <v>ARAUJO AGUIRRE FRANCISCO JOSE</v>
          </cell>
          <cell r="F10893" t="str">
            <v>DECRETO LEGISLATIVO Nº1273</v>
          </cell>
        </row>
        <row r="10894">
          <cell r="B10894">
            <v>52506</v>
          </cell>
          <cell r="C10894" t="str">
            <v>DO? MERA</v>
          </cell>
          <cell r="D10894" t="str">
            <v>SY-52506-BM</v>
          </cell>
          <cell r="E10894" t="str">
            <v>PASCO SALAZAR JULIO JESUS</v>
          </cell>
          <cell r="F10894" t="str">
            <v>DECRETO LEGISLATIVO Nº1273</v>
          </cell>
        </row>
        <row r="10895">
          <cell r="B10895">
            <v>52513</v>
          </cell>
          <cell r="C10895" t="str">
            <v>RONALD SAUL</v>
          </cell>
          <cell r="D10895" t="str">
            <v>IO-52513-BM</v>
          </cell>
          <cell r="E10895" t="str">
            <v>ROQUE HUAMAN JULIA</v>
          </cell>
          <cell r="F10895" t="str">
            <v>DECRETO LEGISLATIVO Nº1273</v>
          </cell>
        </row>
        <row r="10896">
          <cell r="B10896">
            <v>52516</v>
          </cell>
          <cell r="C10896" t="str">
            <v>JEHOVA JIREH 2</v>
          </cell>
          <cell r="D10896" t="str">
            <v>PL-52516-BM</v>
          </cell>
          <cell r="E10896" t="str">
            <v>FIESTAS LLENQUE JOSE DIONICIO</v>
          </cell>
          <cell r="F10896" t="str">
            <v>ARTESANAL</v>
          </cell>
        </row>
        <row r="10897">
          <cell r="B10897">
            <v>52519</v>
          </cell>
          <cell r="C10897" t="str">
            <v>LUNA</v>
          </cell>
          <cell r="D10897" t="str">
            <v>PL-52519-BM</v>
          </cell>
          <cell r="E10897" t="str">
            <v>BOCANEGRA BECERRA MIGUEL RONALD</v>
          </cell>
          <cell r="F10897" t="str">
            <v>DECRETO LEGISLATIVO Nº1273</v>
          </cell>
        </row>
        <row r="10898">
          <cell r="B10898">
            <v>52520</v>
          </cell>
          <cell r="C10898" t="str">
            <v>MI FELA 2</v>
          </cell>
          <cell r="D10898" t="str">
            <v>PL-52520-BM</v>
          </cell>
          <cell r="E10898" t="str">
            <v>PUESCAS SANCHEZ JOSE IGNACIO ;QUEREBALU LLENQUE ESTHER MARILU</v>
          </cell>
          <cell r="F10898" t="str">
            <v>ARTESANAL</v>
          </cell>
        </row>
        <row r="10899">
          <cell r="B10899">
            <v>52521</v>
          </cell>
          <cell r="C10899" t="str">
            <v>TITANIC II</v>
          </cell>
          <cell r="D10899" t="str">
            <v>PL-52521-BM</v>
          </cell>
          <cell r="E10899" t="str">
            <v>GALAN PINGO NAZARIA LINDAURA ;SANCHEZ MANAYAY ALBERTO ALONSO</v>
          </cell>
          <cell r="F10899" t="str">
            <v>ARTESANAL</v>
          </cell>
        </row>
        <row r="10900">
          <cell r="B10900">
            <v>52522</v>
          </cell>
          <cell r="C10900" t="str">
            <v>MIGUEL ANDRES</v>
          </cell>
          <cell r="D10900" t="str">
            <v>CO-52522-BM</v>
          </cell>
          <cell r="E10900" t="str">
            <v>NAVARRO LUYO JUAN ANDRES</v>
          </cell>
          <cell r="F10900" t="str">
            <v>DECRETO LEGISLATIVO Nº1273</v>
          </cell>
        </row>
        <row r="10901">
          <cell r="B10901">
            <v>52523</v>
          </cell>
          <cell r="C10901" t="str">
            <v>CARLOS Y LUCY I</v>
          </cell>
          <cell r="D10901" t="str">
            <v>CO-52523-BM</v>
          </cell>
          <cell r="E10901" t="str">
            <v>SANDOVAL FIGUEROA LUCY ESLI</v>
          </cell>
          <cell r="F10901" t="str">
            <v>DECRETO LEGISLATIVO Nº1273</v>
          </cell>
        </row>
        <row r="10902">
          <cell r="B10902">
            <v>52524</v>
          </cell>
          <cell r="C10902" t="str">
            <v>SAN MIGUEL DE CHACAS</v>
          </cell>
          <cell r="D10902" t="str">
            <v>CO-52524-BM</v>
          </cell>
          <cell r="E10902" t="str">
            <v>REYES SIFUENTES ROMAN JACINTO</v>
          </cell>
          <cell r="F10902" t="str">
            <v>DECRETO LEGISLATIVO Nº1273</v>
          </cell>
        </row>
        <row r="10903">
          <cell r="B10903">
            <v>52525</v>
          </cell>
          <cell r="C10903" t="str">
            <v>LOBO MARRON</v>
          </cell>
          <cell r="D10903" t="str">
            <v>CO-52525-BM</v>
          </cell>
          <cell r="E10903" t="str">
            <v>CUYA CRISOSTOMO JORGE LUIS</v>
          </cell>
          <cell r="F10903" t="str">
            <v>DECRETO LEGISLATIVO Nº1273</v>
          </cell>
        </row>
        <row r="10904">
          <cell r="B10904">
            <v>52526</v>
          </cell>
          <cell r="C10904" t="str">
            <v>YOSELYN HNOS</v>
          </cell>
          <cell r="D10904" t="str">
            <v>CO-52526-BM</v>
          </cell>
          <cell r="E10904" t="str">
            <v>GUTIERREZ HUAUYA PEDRO</v>
          </cell>
          <cell r="F10904" t="str">
            <v>DECRETO LEGISLATIVO Nº1273</v>
          </cell>
        </row>
        <row r="10905">
          <cell r="B10905">
            <v>52527</v>
          </cell>
          <cell r="C10905" t="str">
            <v>RAGAZZO</v>
          </cell>
          <cell r="D10905" t="str">
            <v>CO-52527-BM</v>
          </cell>
          <cell r="E10905" t="str">
            <v>GUTIERREZ JORGE ALBERTO</v>
          </cell>
          <cell r="F10905" t="str">
            <v>DECRETO LEGISLATIVO Nº1273</v>
          </cell>
        </row>
        <row r="10906">
          <cell r="B10906">
            <v>52528</v>
          </cell>
          <cell r="C10906" t="str">
            <v>ANGIE V A</v>
          </cell>
          <cell r="D10906" t="str">
            <v>CO-52528-BM</v>
          </cell>
          <cell r="E10906" t="str">
            <v>VEGA GERONIMO JUAN CARLOS</v>
          </cell>
          <cell r="F10906" t="str">
            <v>DECRETO LEGISLATIVO Nº1273</v>
          </cell>
        </row>
        <row r="10907">
          <cell r="B10907">
            <v>52529</v>
          </cell>
          <cell r="C10907" t="str">
            <v>EL DIABLO</v>
          </cell>
          <cell r="D10907" t="str">
            <v>CO-52529-BM</v>
          </cell>
          <cell r="E10907" t="str">
            <v>LACHE MENDEZ DAVID RAFAEL</v>
          </cell>
          <cell r="F10907" t="str">
            <v>DECRETO LEGISLATIVO Nº1273</v>
          </cell>
        </row>
        <row r="10908">
          <cell r="B10908">
            <v>52530</v>
          </cell>
          <cell r="C10908" t="str">
            <v>PAULA</v>
          </cell>
          <cell r="D10908" t="str">
            <v>CO-52530-BM</v>
          </cell>
          <cell r="E10908" t="str">
            <v>COLLANTES DELGADO WUILMER MAURICIO</v>
          </cell>
          <cell r="F10908" t="str">
            <v>DECRETO LEGISLATIVO Nº1273</v>
          </cell>
        </row>
        <row r="10909">
          <cell r="B10909">
            <v>52531</v>
          </cell>
          <cell r="C10909" t="str">
            <v>ARIANA</v>
          </cell>
          <cell r="D10909" t="str">
            <v>CO-52531-BM</v>
          </cell>
          <cell r="E10909" t="str">
            <v>GONZALES PAZ CARLOS MAURICIO</v>
          </cell>
          <cell r="F10909" t="str">
            <v>DECRETO LEGISLATIVO Nº1273</v>
          </cell>
        </row>
        <row r="10910">
          <cell r="B10910">
            <v>52532</v>
          </cell>
          <cell r="C10910" t="str">
            <v>CARLOS E Y LILIANA Y</v>
          </cell>
          <cell r="D10910" t="str">
            <v>CO-52532-BM</v>
          </cell>
          <cell r="E10910" t="str">
            <v>OCHOA ARIAS CARLOS ENRIQUE</v>
          </cell>
          <cell r="F10910" t="str">
            <v>DECRETO LEGISLATIVO Nº1273</v>
          </cell>
        </row>
        <row r="10911">
          <cell r="B10911">
            <v>52533</v>
          </cell>
          <cell r="C10911" t="str">
            <v>CONDOR MACHO VI</v>
          </cell>
          <cell r="D10911" t="str">
            <v>CO-52533-BM</v>
          </cell>
          <cell r="E10911" t="str">
            <v>PAPAS ESTEBAN JULIAN FILOLO</v>
          </cell>
          <cell r="F10911" t="str">
            <v>DECRETO LEGISLATIVO Nº1273</v>
          </cell>
        </row>
        <row r="10912">
          <cell r="B10912">
            <v>52534</v>
          </cell>
          <cell r="C10912" t="str">
            <v>CARLOS ENRIQUE</v>
          </cell>
          <cell r="D10912" t="str">
            <v>CO-52534-BM</v>
          </cell>
          <cell r="E10912" t="str">
            <v>ARIAS DE OCHOA ANTONINA ELOISA</v>
          </cell>
          <cell r="F10912" t="str">
            <v>DECRETO LEGISLATIVO Nº1273</v>
          </cell>
        </row>
        <row r="10913">
          <cell r="B10913">
            <v>52535</v>
          </cell>
          <cell r="C10913" t="str">
            <v>NAZARENO</v>
          </cell>
          <cell r="D10913" t="str">
            <v>CO-52535-BM</v>
          </cell>
          <cell r="E10913" t="str">
            <v>ORTIZ CAMARENA JOSE NAZARENO</v>
          </cell>
          <cell r="F10913" t="str">
            <v>DECRETO LEGISLATIVO Nº1273</v>
          </cell>
        </row>
        <row r="10914">
          <cell r="B10914">
            <v>52536</v>
          </cell>
          <cell r="C10914" t="str">
            <v>MARIA TEREZA</v>
          </cell>
          <cell r="D10914" t="str">
            <v>CO-52536-BM</v>
          </cell>
          <cell r="E10914" t="str">
            <v>CHAVEZ INGA JULIO FRANCISCO</v>
          </cell>
          <cell r="F10914" t="str">
            <v>DECRETO LEGISLATIVO Nº1273</v>
          </cell>
        </row>
        <row r="10915">
          <cell r="B10915">
            <v>52537</v>
          </cell>
          <cell r="C10915" t="str">
            <v>PIERRE PERCY</v>
          </cell>
          <cell r="D10915" t="str">
            <v>CO-52537-BM</v>
          </cell>
          <cell r="E10915" t="str">
            <v>LIMACO ARIAS EDUARDO RODRIGO</v>
          </cell>
          <cell r="F10915" t="str">
            <v>DECRETO LEGISLATIVO Nº1273</v>
          </cell>
        </row>
        <row r="10916">
          <cell r="B10916">
            <v>52538</v>
          </cell>
          <cell r="C10916" t="str">
            <v>MIGUELITO II</v>
          </cell>
          <cell r="D10916" t="str">
            <v>CO-52538-BM</v>
          </cell>
          <cell r="E10916" t="str">
            <v>BUSTAMANTE ALAYA MOISES ISRAEL</v>
          </cell>
          <cell r="F10916" t="str">
            <v>DECRETO LEGISLATIVO Nº1273</v>
          </cell>
        </row>
        <row r="10917">
          <cell r="B10917">
            <v>52539</v>
          </cell>
          <cell r="C10917" t="str">
            <v>TITAN I</v>
          </cell>
          <cell r="D10917" t="str">
            <v>CO-52539-BM</v>
          </cell>
          <cell r="E10917" t="str">
            <v>ALVAREZ GARCIA JUAN DE DIOS</v>
          </cell>
          <cell r="F10917" t="str">
            <v>DECRETO LEGISLATIVO Nº1273</v>
          </cell>
        </row>
        <row r="10918">
          <cell r="B10918">
            <v>52540</v>
          </cell>
          <cell r="C10918" t="str">
            <v>TITAN II</v>
          </cell>
          <cell r="D10918" t="str">
            <v>CO-52540-BM</v>
          </cell>
          <cell r="E10918" t="str">
            <v>ALVAREZ GARCIA JUAN DE DIOS</v>
          </cell>
          <cell r="F10918" t="str">
            <v>DECRETO LEGISLATIVO Nº1273</v>
          </cell>
        </row>
        <row r="10919">
          <cell r="B10919">
            <v>52541</v>
          </cell>
          <cell r="C10919" t="str">
            <v>JACKY LUZ</v>
          </cell>
          <cell r="D10919" t="str">
            <v>CO-52541-BM</v>
          </cell>
          <cell r="E10919" t="str">
            <v>CALDERON DURAND EDGARDO GABINO</v>
          </cell>
          <cell r="F10919" t="str">
            <v>DECRETO LEGISLATIVO Nº1273</v>
          </cell>
        </row>
        <row r="10920">
          <cell r="B10920">
            <v>52542</v>
          </cell>
          <cell r="C10920" t="str">
            <v>ALEXANDRA</v>
          </cell>
          <cell r="D10920" t="str">
            <v>CO-52542-BM</v>
          </cell>
          <cell r="E10920" t="str">
            <v>MAMANI LLANO DAVID CESAR</v>
          </cell>
          <cell r="F10920" t="str">
            <v>DECRETO LEGISLATIVO Nº1273</v>
          </cell>
        </row>
        <row r="10921">
          <cell r="B10921">
            <v>52543</v>
          </cell>
          <cell r="C10921" t="str">
            <v>OLIVER</v>
          </cell>
          <cell r="D10921" t="str">
            <v>CO-52543-BM</v>
          </cell>
          <cell r="E10921" t="str">
            <v>PAPAS VILCA EUGENIO</v>
          </cell>
          <cell r="F10921" t="str">
            <v>DECRETO LEGISLATIVO Nº1273</v>
          </cell>
        </row>
        <row r="10922">
          <cell r="B10922">
            <v>52544</v>
          </cell>
          <cell r="C10922" t="str">
            <v>VIENTO DIVINO</v>
          </cell>
          <cell r="D10922" t="str">
            <v>CO-52544-BM</v>
          </cell>
          <cell r="E10922" t="str">
            <v>VILCA PAPAS EDUARDO</v>
          </cell>
          <cell r="F10922" t="str">
            <v>DECRETO LEGISLATIVO Nº1273</v>
          </cell>
        </row>
        <row r="10923">
          <cell r="B10923">
            <v>52545</v>
          </cell>
          <cell r="C10923" t="str">
            <v>ALDAIR</v>
          </cell>
          <cell r="D10923" t="str">
            <v>CO-52545-BM</v>
          </cell>
          <cell r="E10923" t="str">
            <v>CAPPELLETTI CASTILLO STEPHANY INDIRA</v>
          </cell>
          <cell r="F10923" t="str">
            <v>DECRETO LEGISLATIVO Nº1273</v>
          </cell>
        </row>
        <row r="10924">
          <cell r="B10924">
            <v>52546</v>
          </cell>
          <cell r="C10924" t="str">
            <v>MARIA CECILIA I</v>
          </cell>
          <cell r="D10924" t="str">
            <v>CO-52546-BM</v>
          </cell>
          <cell r="E10924" t="str">
            <v>TORRES CHACALIAZA JUAN ANTONIO</v>
          </cell>
          <cell r="F10924" t="str">
            <v>DECRETO LEGISLATIVO Nº1273</v>
          </cell>
        </row>
        <row r="10925">
          <cell r="B10925">
            <v>52547</v>
          </cell>
          <cell r="C10925" t="str">
            <v>ROSA ELVIRA II</v>
          </cell>
          <cell r="D10925" t="str">
            <v>CO-52547-BM</v>
          </cell>
          <cell r="E10925" t="str">
            <v>GARCIA GODOS LESCANO JAIME AUGUSTO</v>
          </cell>
          <cell r="F10925" t="str">
            <v>DECRETO LEGISLATIVO Nº1273</v>
          </cell>
        </row>
        <row r="10926">
          <cell r="B10926">
            <v>52548</v>
          </cell>
          <cell r="C10926" t="str">
            <v>LA ESTRELLA</v>
          </cell>
          <cell r="D10926" t="str">
            <v>CO-52548-BM</v>
          </cell>
          <cell r="E10926" t="str">
            <v>SAENZ GONZALES LUIGI PEDRO</v>
          </cell>
          <cell r="F10926" t="str">
            <v>DECRETO LEGISLATIVO Nº1273</v>
          </cell>
        </row>
        <row r="10927">
          <cell r="B10927">
            <v>52549</v>
          </cell>
          <cell r="C10927" t="str">
            <v>ALBATROS</v>
          </cell>
          <cell r="D10927" t="str">
            <v>SY-52549-BM</v>
          </cell>
          <cell r="E10927" t="str">
            <v>GUANILO CUBAS CARLOS ALBERTO</v>
          </cell>
          <cell r="F10927" t="str">
            <v>DECRETO LEGISLATIVO Nº1273</v>
          </cell>
        </row>
        <row r="10928">
          <cell r="B10928">
            <v>52550</v>
          </cell>
          <cell r="C10928" t="str">
            <v>FELIPE EDUARDO I</v>
          </cell>
          <cell r="D10928" t="str">
            <v>CO-52550-BM</v>
          </cell>
          <cell r="E10928" t="str">
            <v>CALDERON DURAND FELIPE IVAN</v>
          </cell>
          <cell r="F10928" t="str">
            <v>DECRETO LEGISLATIVO Nº1273</v>
          </cell>
        </row>
        <row r="10929">
          <cell r="B10929">
            <v>52551</v>
          </cell>
          <cell r="C10929" t="str">
            <v>LUZ VICTORIA I</v>
          </cell>
          <cell r="D10929" t="str">
            <v>CO-52551-BM</v>
          </cell>
          <cell r="E10929" t="str">
            <v>BAMBAREN DE LA CRUZ DAISY ELENA</v>
          </cell>
          <cell r="F10929" t="str">
            <v>DECRETO LEGISLATIVO Nº1273</v>
          </cell>
        </row>
        <row r="10930">
          <cell r="B10930">
            <v>52552</v>
          </cell>
          <cell r="C10930" t="str">
            <v>AMOR DE MADRE</v>
          </cell>
          <cell r="D10930" t="str">
            <v>SY-52552-BM</v>
          </cell>
          <cell r="E10930" t="str">
            <v>RAMIREZ TEQUE DOMINGO GUZMAN</v>
          </cell>
          <cell r="F10930" t="str">
            <v>DECRETO LEGISLATIVO Nº1273</v>
          </cell>
        </row>
        <row r="10931">
          <cell r="B10931">
            <v>52553</v>
          </cell>
          <cell r="C10931" t="str">
            <v>WILLIAM Y ALONSO</v>
          </cell>
          <cell r="D10931" t="str">
            <v>CO-52553-BM</v>
          </cell>
          <cell r="E10931" t="str">
            <v>CHACALIAZA MARCIAL WILLIAM ALONSO</v>
          </cell>
          <cell r="F10931" t="str">
            <v>DECRETO LEGISLATIVO Nº1273</v>
          </cell>
        </row>
        <row r="10932">
          <cell r="B10932">
            <v>52554</v>
          </cell>
          <cell r="C10932" t="str">
            <v>PERLA BLANCA</v>
          </cell>
          <cell r="D10932" t="str">
            <v>CO-52554-BM</v>
          </cell>
          <cell r="E10932" t="str">
            <v>CASAS BAHAMONDE FRANKLY ALBERTO ;CHAMPIN SOTO DENISE</v>
          </cell>
          <cell r="F10932" t="str">
            <v>DECRETO LEGISLATIVO Nº1273</v>
          </cell>
        </row>
        <row r="10933">
          <cell r="B10933">
            <v>52555</v>
          </cell>
          <cell r="C10933" t="str">
            <v>BENDICION DE DIOS</v>
          </cell>
          <cell r="D10933" t="str">
            <v>SY-52555-BM</v>
          </cell>
          <cell r="E10933" t="str">
            <v>BACA MONTENEGRO KARLA DANITSA ;MANTILLA ALVA JUAN MANUEL</v>
          </cell>
          <cell r="F10933" t="str">
            <v>DECRETO LEGISLATIVO Nº1273</v>
          </cell>
        </row>
        <row r="10934">
          <cell r="B10934">
            <v>52556</v>
          </cell>
          <cell r="C10934" t="str">
            <v>PERLA BLANCA II</v>
          </cell>
          <cell r="D10934" t="str">
            <v>CO-52556-BM</v>
          </cell>
          <cell r="E10934" t="str">
            <v>CASAS BAHAMONDE FRANKLY ALBERTO ;CHAMPIN SOTO DENISE</v>
          </cell>
          <cell r="F10934" t="str">
            <v>DECRETO LEGISLATIVO Nº1273</v>
          </cell>
        </row>
        <row r="10935">
          <cell r="B10935">
            <v>52557</v>
          </cell>
          <cell r="C10935" t="str">
            <v>FLAVIANA Y KATTY</v>
          </cell>
          <cell r="D10935" t="str">
            <v>CO-52557-BM</v>
          </cell>
          <cell r="E10935" t="str">
            <v>HUACACHI TAQUIRI FELIX HUMBERTO</v>
          </cell>
          <cell r="F10935" t="str">
            <v>DECRETO LEGISLATIVO Nº1273</v>
          </cell>
        </row>
        <row r="10936">
          <cell r="B10936">
            <v>52558</v>
          </cell>
          <cell r="C10936" t="str">
            <v>JORGITO I</v>
          </cell>
          <cell r="D10936" t="str">
            <v>CO-52558-BM</v>
          </cell>
          <cell r="E10936" t="str">
            <v>SERNAQUE ALVINO JORGE ALBERTO</v>
          </cell>
          <cell r="F10936" t="str">
            <v>DECRETO LEGISLATIVO Nº1273</v>
          </cell>
        </row>
        <row r="10937">
          <cell r="B10937">
            <v>52559</v>
          </cell>
          <cell r="C10937" t="str">
            <v>JORGITO II</v>
          </cell>
          <cell r="D10937" t="str">
            <v>CO-52559-BM</v>
          </cell>
          <cell r="E10937" t="str">
            <v>SERNAQUE ALVINO JORGE ALBERTO</v>
          </cell>
          <cell r="F10937" t="str">
            <v>DECRETO LEGISLATIVO Nº1273</v>
          </cell>
        </row>
        <row r="10938">
          <cell r="B10938">
            <v>52560</v>
          </cell>
          <cell r="C10938" t="str">
            <v>HERMANOS KU</v>
          </cell>
          <cell r="D10938" t="str">
            <v>CO-52560-BM</v>
          </cell>
          <cell r="E10938" t="str">
            <v>KU YONG MIGUEL ILDELFONSO</v>
          </cell>
          <cell r="F10938" t="str">
            <v>DECRETO LEGISLATIVO Nº1273</v>
          </cell>
        </row>
        <row r="10939">
          <cell r="B10939">
            <v>52561</v>
          </cell>
          <cell r="C10939" t="str">
            <v>LUZ VICTORIA II</v>
          </cell>
          <cell r="D10939" t="str">
            <v>CO-52561-BM</v>
          </cell>
          <cell r="E10939" t="str">
            <v>BAMBAREN DE LA CRUZ DAISY ELENA</v>
          </cell>
          <cell r="F10939" t="str">
            <v>DECRETO LEGISLATIVO Nº1273</v>
          </cell>
        </row>
        <row r="10940">
          <cell r="B10940">
            <v>52562</v>
          </cell>
          <cell r="C10940" t="str">
            <v>JHON JAYRO</v>
          </cell>
          <cell r="D10940" t="str">
            <v>CO-52562-BM</v>
          </cell>
          <cell r="E10940" t="str">
            <v>CHAVEZ HUACACHI JOSE LUIS</v>
          </cell>
          <cell r="F10940" t="str">
            <v>DECRETO LEGISLATIVO Nº1273</v>
          </cell>
        </row>
        <row r="10941">
          <cell r="B10941">
            <v>52563</v>
          </cell>
          <cell r="C10941" t="str">
            <v>CRUZ DE MOTUPE III</v>
          </cell>
          <cell r="D10941" t="str">
            <v>CO-52563-BM</v>
          </cell>
          <cell r="E10941" t="str">
            <v>MECHAN GONZALES JUAN MANUEL</v>
          </cell>
          <cell r="F10941" t="str">
            <v>DECRETO LEGISLATIVO Nº1273</v>
          </cell>
        </row>
        <row r="10942">
          <cell r="B10942">
            <v>52564</v>
          </cell>
          <cell r="C10942" t="str">
            <v>SHALOM</v>
          </cell>
          <cell r="D10942" t="str">
            <v>CO-52564-BM</v>
          </cell>
          <cell r="E10942" t="str">
            <v>CHIROQUE MAYO LUIS</v>
          </cell>
          <cell r="F10942" t="str">
            <v>DECRETO LEGISLATIVO Nº1273</v>
          </cell>
        </row>
        <row r="10943">
          <cell r="B10943">
            <v>52565</v>
          </cell>
          <cell r="C10943" t="str">
            <v>LUIS SANTIAGO</v>
          </cell>
          <cell r="D10943" t="str">
            <v>CO-52565-BM</v>
          </cell>
          <cell r="E10943" t="str">
            <v>BELLIDO CARDENAS LUIS ALBERTO</v>
          </cell>
          <cell r="F10943" t="str">
            <v>DECRETO LEGISLATIVO Nº1273</v>
          </cell>
        </row>
        <row r="10944">
          <cell r="B10944">
            <v>52566</v>
          </cell>
          <cell r="C10944" t="str">
            <v>CALIN</v>
          </cell>
          <cell r="D10944" t="str">
            <v>CO-52566-BM</v>
          </cell>
          <cell r="E10944" t="str">
            <v>SERQUEN RANGEL CARLOS AUGUSTO</v>
          </cell>
          <cell r="F10944" t="str">
            <v>DECRETO LEGISLATIVO Nº1273</v>
          </cell>
        </row>
        <row r="10945">
          <cell r="B10945">
            <v>52568</v>
          </cell>
          <cell r="C10945" t="str">
            <v>NELZI</v>
          </cell>
          <cell r="D10945" t="str">
            <v>CO-52568-BM</v>
          </cell>
          <cell r="E10945" t="str">
            <v>CASTELLANOS CHAVEZ ALBERTO MANUEL</v>
          </cell>
          <cell r="F10945" t="str">
            <v>DECRETO LEGISLATIVO Nº1273</v>
          </cell>
        </row>
        <row r="10946">
          <cell r="B10946">
            <v>52571</v>
          </cell>
          <cell r="C10946" t="str">
            <v>ASRIEL</v>
          </cell>
          <cell r="D10946" t="str">
            <v>PL-52571-BM</v>
          </cell>
          <cell r="E10946" t="str">
            <v>ORDO?Z KATTO ALEX CONCEPCION</v>
          </cell>
          <cell r="F10946" t="str">
            <v>DECRETO LEGISLATIVO Nº1273</v>
          </cell>
        </row>
        <row r="10947">
          <cell r="B10947">
            <v>52573</v>
          </cell>
          <cell r="C10947" t="str">
            <v>DON MANUEL</v>
          </cell>
          <cell r="D10947" t="str">
            <v>PL-52573-BM</v>
          </cell>
          <cell r="E10947" t="str">
            <v>LORO LLENQUE JUAN CARLOS</v>
          </cell>
          <cell r="F10947" t="str">
            <v>ARTESANAL</v>
          </cell>
        </row>
        <row r="10948">
          <cell r="B10948">
            <v>52575</v>
          </cell>
          <cell r="C10948" t="str">
            <v>BETSY MIRELLA</v>
          </cell>
          <cell r="D10948" t="str">
            <v>PL-52575-BM</v>
          </cell>
          <cell r="E10948" t="str">
            <v>NIQUEN QUEREBALU JOSE TEODORO ;RODAS DE NIQUEN ELENA ISOLINA</v>
          </cell>
          <cell r="F10948" t="str">
            <v>ARTESANAL</v>
          </cell>
        </row>
        <row r="10949">
          <cell r="B10949">
            <v>52576</v>
          </cell>
          <cell r="C10949" t="str">
            <v>ESTURION 3</v>
          </cell>
          <cell r="D10949" t="str">
            <v>SY-52576-BM</v>
          </cell>
          <cell r="E10949" t="str">
            <v>ARROYO DELGADO ERNESTO</v>
          </cell>
          <cell r="F10949" t="str">
            <v>DECRETO LEGISLATIVO Nº1273</v>
          </cell>
        </row>
        <row r="10950">
          <cell r="B10950">
            <v>52577</v>
          </cell>
          <cell r="C10950" t="str">
            <v>MI LUCILA</v>
          </cell>
          <cell r="D10950" t="str">
            <v>SY-52577-BM</v>
          </cell>
          <cell r="E10950" t="str">
            <v>LLANOS CHAVEZ RODOLFO</v>
          </cell>
          <cell r="F10950" t="str">
            <v>DECRETO LEGISLATIVO Nº1273</v>
          </cell>
        </row>
        <row r="10951">
          <cell r="B10951">
            <v>52578</v>
          </cell>
          <cell r="C10951" t="str">
            <v>DIOS ES MI REY IV</v>
          </cell>
          <cell r="D10951" t="str">
            <v>SY-52578-BM</v>
          </cell>
          <cell r="E10951" t="str">
            <v>SIESQUEN SANTISTEBAN MAURO</v>
          </cell>
          <cell r="F10951" t="str">
            <v>DECRETO LEGISLATIVO Nº1273</v>
          </cell>
        </row>
        <row r="10952">
          <cell r="B10952">
            <v>52579</v>
          </cell>
          <cell r="C10952" t="str">
            <v>MI ANA MAGDIEL II</v>
          </cell>
          <cell r="D10952" t="str">
            <v>SY-52579-BM</v>
          </cell>
          <cell r="E10952" t="str">
            <v>RAMIREZ LLENQUE WILSON ESMEREGILDO</v>
          </cell>
          <cell r="F10952" t="str">
            <v>DECRETO LEGISLATIVO Nº1273</v>
          </cell>
        </row>
        <row r="10953">
          <cell r="B10953">
            <v>52580</v>
          </cell>
          <cell r="C10953" t="str">
            <v>EL REY DAVID I</v>
          </cell>
          <cell r="D10953" t="str">
            <v>SY-52580-BM</v>
          </cell>
          <cell r="E10953" t="str">
            <v>RAMIREZ GONZALES JOSE ARNALDO</v>
          </cell>
          <cell r="F10953" t="str">
            <v>DECRETO LEGISLATIVO Nº1273</v>
          </cell>
        </row>
        <row r="10954">
          <cell r="B10954">
            <v>52581</v>
          </cell>
          <cell r="C10954" t="str">
            <v>MI FE EN DIOS I</v>
          </cell>
          <cell r="D10954" t="str">
            <v>SY-52581-BM</v>
          </cell>
          <cell r="E10954" t="str">
            <v>TORRES CASAS ISMAEL</v>
          </cell>
          <cell r="F10954" t="str">
            <v>DECRETO LEGISLATIVO Nº1273</v>
          </cell>
        </row>
        <row r="10955">
          <cell r="B10955">
            <v>52582</v>
          </cell>
          <cell r="C10955" t="str">
            <v>AISHA Y FABIOLA</v>
          </cell>
          <cell r="D10955" t="str">
            <v>SY-52582-BM</v>
          </cell>
          <cell r="E10955" t="str">
            <v>DAMIAN CARDENAS JOSE CARLOS</v>
          </cell>
          <cell r="F10955" t="str">
            <v>DECRETO LEGISLATIVO Nº1273</v>
          </cell>
        </row>
        <row r="10956">
          <cell r="B10956">
            <v>52583</v>
          </cell>
          <cell r="C10956" t="str">
            <v>MOISES</v>
          </cell>
          <cell r="D10956" t="str">
            <v>SY-52583-BM</v>
          </cell>
          <cell r="E10956" t="str">
            <v>MEJIA SARACHAGA MOISES GERARDO</v>
          </cell>
          <cell r="F10956" t="str">
            <v>DECRETO LEGISLATIVO Nº1273</v>
          </cell>
        </row>
        <row r="10957">
          <cell r="B10957">
            <v>52584</v>
          </cell>
          <cell r="C10957" t="str">
            <v>CRISTY ESPERANZA</v>
          </cell>
          <cell r="D10957" t="str">
            <v>SY-52584-BM</v>
          </cell>
          <cell r="E10957" t="str">
            <v>CASTRO FERRE FABIAN ROMAN</v>
          </cell>
          <cell r="F10957" t="str">
            <v>DECRETO LEGISLATIVO Nº1273</v>
          </cell>
        </row>
        <row r="10958">
          <cell r="B10958">
            <v>52585</v>
          </cell>
          <cell r="C10958" t="str">
            <v>ZAMBO</v>
          </cell>
          <cell r="D10958" t="str">
            <v>SY-52585-BM</v>
          </cell>
          <cell r="E10958" t="str">
            <v>ROLDAN CAPRISTAN GLADIS MARGARITA</v>
          </cell>
          <cell r="F10958" t="str">
            <v>DECRETO LEGISLATIVO Nº1273</v>
          </cell>
        </row>
        <row r="10959">
          <cell r="B10959">
            <v>52586</v>
          </cell>
          <cell r="C10959" t="str">
            <v>ANGEL JEANPIER</v>
          </cell>
          <cell r="D10959" t="str">
            <v>SY-52586-BM</v>
          </cell>
          <cell r="E10959" t="str">
            <v>RUIZ URQUIAGA JULISSA ELVIRA</v>
          </cell>
          <cell r="F10959" t="str">
            <v>DECRETO LEGISLATIVO Nº1273</v>
          </cell>
        </row>
        <row r="10960">
          <cell r="B10960">
            <v>52587</v>
          </cell>
          <cell r="C10960" t="str">
            <v>MI ALFREDITO</v>
          </cell>
          <cell r="D10960" t="str">
            <v>SY-52587-BM</v>
          </cell>
          <cell r="E10960" t="str">
            <v>HOLGUIN JARAMILLO JUAN ALFREDO</v>
          </cell>
          <cell r="F10960" t="str">
            <v>DECRETO LEGISLATIVO Nº1273</v>
          </cell>
        </row>
        <row r="10961">
          <cell r="B10961">
            <v>52588</v>
          </cell>
          <cell r="C10961" t="str">
            <v>YOHANNA</v>
          </cell>
          <cell r="D10961" t="str">
            <v>SY-52588-BM</v>
          </cell>
          <cell r="E10961" t="str">
            <v>SANCHEZ CHAVEZ LUCY NELLY</v>
          </cell>
          <cell r="F10961" t="str">
            <v>DECRETO LEGISLATIVO Nº1273</v>
          </cell>
        </row>
        <row r="10962">
          <cell r="B10962">
            <v>52589</v>
          </cell>
          <cell r="C10962" t="str">
            <v>MAIKOL Y NAHOMI</v>
          </cell>
          <cell r="D10962" t="str">
            <v>SY-52589-BM</v>
          </cell>
          <cell r="E10962" t="str">
            <v>SOLIS BRIOSO ADRIANA JACQUELINE</v>
          </cell>
          <cell r="F10962" t="str">
            <v>DECRETO LEGISLATIVO Nº1273</v>
          </cell>
        </row>
        <row r="10963">
          <cell r="B10963">
            <v>52590</v>
          </cell>
          <cell r="C10963" t="str">
            <v>MI FELIPE</v>
          </cell>
          <cell r="D10963" t="str">
            <v>SY-52590-BM</v>
          </cell>
          <cell r="E10963" t="str">
            <v>ARQUEROS CAMPOS GLORIA INES</v>
          </cell>
          <cell r="F10963" t="str">
            <v>DECRETO LEGISLATIVO Nº1273</v>
          </cell>
        </row>
        <row r="10964">
          <cell r="B10964">
            <v>52591</v>
          </cell>
          <cell r="C10964" t="str">
            <v>SIMON</v>
          </cell>
          <cell r="D10964" t="str">
            <v>SY-52591-BM</v>
          </cell>
          <cell r="E10964" t="str">
            <v>SIMON CRUZADO JOSE DIONICIO</v>
          </cell>
          <cell r="F10964" t="str">
            <v>DECRETO LEGISLATIVO Nº1273</v>
          </cell>
        </row>
        <row r="10965">
          <cell r="B10965">
            <v>52592</v>
          </cell>
          <cell r="C10965" t="str">
            <v>GENESIS II</v>
          </cell>
          <cell r="D10965" t="str">
            <v>SY-52592-BM</v>
          </cell>
          <cell r="E10965" t="str">
            <v>ROMERO RIVERA KENID JHONY</v>
          </cell>
          <cell r="F10965" t="str">
            <v>DECRETO LEGISLATIVO Nº1273</v>
          </cell>
        </row>
        <row r="10966">
          <cell r="B10966">
            <v>52593</v>
          </cell>
          <cell r="C10966" t="str">
            <v>YHON I</v>
          </cell>
          <cell r="D10966" t="str">
            <v>SY-52593-BM</v>
          </cell>
          <cell r="E10966" t="str">
            <v>RUIZ NUNJA IVAN</v>
          </cell>
          <cell r="F10966" t="str">
            <v>DECRETO LEGISLATIVO Nº1273</v>
          </cell>
        </row>
        <row r="10967">
          <cell r="B10967">
            <v>52594</v>
          </cell>
          <cell r="C10967" t="str">
            <v>FRESCOMAR II</v>
          </cell>
          <cell r="D10967" t="str">
            <v>SY-52594-BM</v>
          </cell>
          <cell r="E10967" t="str">
            <v>ESTRADA PRETELL MAURO BALTAZAR</v>
          </cell>
          <cell r="F10967" t="str">
            <v>DECRETO LEGISLATIVO Nº1273</v>
          </cell>
        </row>
        <row r="10968">
          <cell r="B10968">
            <v>52595</v>
          </cell>
          <cell r="C10968" t="str">
            <v>MARIA MADRE MIA</v>
          </cell>
          <cell r="D10968" t="str">
            <v>SY-52595-BM</v>
          </cell>
          <cell r="E10968" t="str">
            <v>BALAREZO LOPEZ JESSICA CELESTE</v>
          </cell>
          <cell r="F10968" t="str">
            <v>DECRETO LEGISLATIVO Nº1273</v>
          </cell>
        </row>
        <row r="10969">
          <cell r="B10969">
            <v>52596</v>
          </cell>
          <cell r="C10969" t="str">
            <v>HOSANNA I</v>
          </cell>
          <cell r="D10969" t="str">
            <v>SY-52596-BM</v>
          </cell>
          <cell r="E10969" t="str">
            <v>RUIZ CASTA?DA GUSTAVO SEBASTIAN</v>
          </cell>
          <cell r="F10969" t="str">
            <v>DECRETO LEGISLATIVO Nº1273</v>
          </cell>
        </row>
        <row r="10970">
          <cell r="B10970">
            <v>52600</v>
          </cell>
          <cell r="C10970" t="str">
            <v>MILAGROS DE JESUS</v>
          </cell>
          <cell r="D10970" t="str">
            <v>PT-52600-BM</v>
          </cell>
          <cell r="E10970" t="str">
            <v>MARTINEZ PANTA MARIA ESTHER</v>
          </cell>
          <cell r="F10970" t="str">
            <v>DECRETO LEGISLATIVO Nº1273</v>
          </cell>
        </row>
        <row r="10971">
          <cell r="B10971">
            <v>52601</v>
          </cell>
          <cell r="C10971" t="str">
            <v>MARICARMEN</v>
          </cell>
          <cell r="D10971" t="str">
            <v>PT-52601-BM</v>
          </cell>
          <cell r="E10971" t="str">
            <v>SOSA DE ZETA AMPARO ;ZETA ECHE PORFIRIO</v>
          </cell>
          <cell r="F10971" t="str">
            <v>DECRETO LEGISLATIVO Nº1273</v>
          </cell>
        </row>
        <row r="10972">
          <cell r="B10972">
            <v>52603</v>
          </cell>
          <cell r="C10972" t="str">
            <v>VIENTO</v>
          </cell>
          <cell r="D10972" t="str">
            <v>PT-52603-BM</v>
          </cell>
          <cell r="E10972" t="str">
            <v>PARDO CA?TE FERNANDO</v>
          </cell>
          <cell r="F10972" t="str">
            <v>DECRETO LEGISLATIVO Nº1273</v>
          </cell>
        </row>
        <row r="10973">
          <cell r="B10973">
            <v>52604</v>
          </cell>
          <cell r="C10973" t="str">
            <v>EL MERLIN</v>
          </cell>
          <cell r="D10973" t="str">
            <v>PT-52604-BM</v>
          </cell>
          <cell r="E10973" t="str">
            <v>PARDO CHUMACERO JOSE CARLOS</v>
          </cell>
          <cell r="F10973" t="str">
            <v>ARTESANAL</v>
          </cell>
        </row>
        <row r="10974">
          <cell r="B10974">
            <v>52606</v>
          </cell>
          <cell r="C10974" t="str">
            <v>MARCITA ARACELY</v>
          </cell>
          <cell r="D10974" t="str">
            <v>PT-52606-BM</v>
          </cell>
          <cell r="E10974" t="str">
            <v>PAZO QUEREVALU CANDELARIO</v>
          </cell>
          <cell r="F10974" t="str">
            <v>DECRETO LEGISLATIVO Nº1273</v>
          </cell>
        </row>
        <row r="10975">
          <cell r="B10975">
            <v>52608</v>
          </cell>
          <cell r="C10975" t="str">
            <v>CUATRO HNOS</v>
          </cell>
          <cell r="D10975" t="str">
            <v>PT-52608-BM</v>
          </cell>
          <cell r="E10975" t="str">
            <v>PANTA VIVAS VICTORINO</v>
          </cell>
          <cell r="F10975" t="str">
            <v>ARTESANAL</v>
          </cell>
        </row>
        <row r="10976">
          <cell r="B10976">
            <v>52614</v>
          </cell>
          <cell r="C10976" t="str">
            <v>MI TIM</v>
          </cell>
          <cell r="D10976" t="str">
            <v>ZS-52614-BM</v>
          </cell>
          <cell r="E10976" t="str">
            <v>CHUNGA GARRIDO JOSE VALENTIN</v>
          </cell>
          <cell r="F10976" t="str">
            <v>DECRETO LEGISLATIVO Nº1273</v>
          </cell>
        </row>
        <row r="10977">
          <cell r="B10977">
            <v>52619</v>
          </cell>
          <cell r="C10977" t="str">
            <v>ELENA</v>
          </cell>
          <cell r="D10977" t="str">
            <v>ZS-52619-BM</v>
          </cell>
          <cell r="E10977" t="str">
            <v>MERINO GUARDERAS ELENA DEL PILAR</v>
          </cell>
          <cell r="F10977" t="str">
            <v>DECRETO LEGISLATIVO Nº1273</v>
          </cell>
        </row>
        <row r="10978">
          <cell r="B10978">
            <v>52622</v>
          </cell>
          <cell r="C10978" t="str">
            <v>MI BERNA II</v>
          </cell>
          <cell r="D10978" t="str">
            <v>ZS-52622-BM</v>
          </cell>
          <cell r="E10978" t="str">
            <v>OYOLA GOMEZ MARLENE</v>
          </cell>
          <cell r="F10978" t="str">
            <v>DECRETO LEGISLATIVO Nº1273</v>
          </cell>
        </row>
        <row r="10979">
          <cell r="B10979">
            <v>52623</v>
          </cell>
          <cell r="C10979" t="str">
            <v>ASHLY</v>
          </cell>
          <cell r="D10979" t="str">
            <v>ZS-52623-BM</v>
          </cell>
          <cell r="E10979" t="str">
            <v>JUAREZ CHIROQUE CESAR</v>
          </cell>
          <cell r="F10979" t="str">
            <v>DECRETO LEGISLATIVO Nº1273</v>
          </cell>
        </row>
        <row r="10980">
          <cell r="B10980">
            <v>52624</v>
          </cell>
          <cell r="C10980" t="str">
            <v>JHON JERAL</v>
          </cell>
          <cell r="D10980" t="str">
            <v>ZS-52624-BM</v>
          </cell>
          <cell r="E10980" t="str">
            <v>ROSILLO VINCES FIORELLA IRAIDA</v>
          </cell>
          <cell r="F10980" t="str">
            <v>DECRETO LEGISLATIVO Nº1273</v>
          </cell>
        </row>
        <row r="10981">
          <cell r="B10981">
            <v>52626</v>
          </cell>
          <cell r="C10981" t="str">
            <v>EL GUERRERO</v>
          </cell>
          <cell r="D10981" t="str">
            <v>ZS-52626-BM</v>
          </cell>
          <cell r="E10981" t="str">
            <v>GUERRERO PE? FAUSTINO</v>
          </cell>
          <cell r="F10981" t="str">
            <v>DECRETO LEGISLATIVO Nº1273</v>
          </cell>
        </row>
        <row r="10982">
          <cell r="B10982">
            <v>52628</v>
          </cell>
          <cell r="C10982" t="str">
            <v>MATHIAS</v>
          </cell>
          <cell r="D10982" t="str">
            <v>ZS-52628-BM</v>
          </cell>
          <cell r="E10982" t="str">
            <v>QUIROGA ANTON JOSE JULIO</v>
          </cell>
          <cell r="F10982" t="str">
            <v>DECRETO LEGISLATIVO Nº1273</v>
          </cell>
        </row>
        <row r="10983">
          <cell r="B10983">
            <v>52629</v>
          </cell>
          <cell r="C10983" t="str">
            <v>CON LA BENDICION DE DIOS</v>
          </cell>
          <cell r="D10983" t="str">
            <v>PT-52629-BM</v>
          </cell>
          <cell r="E10983" t="str">
            <v>MORALES VITE JUAN EDINSSON</v>
          </cell>
          <cell r="F10983" t="str">
            <v>DECRETO LEGISLATIVO Nº1273</v>
          </cell>
        </row>
        <row r="10984">
          <cell r="B10984">
            <v>52630</v>
          </cell>
          <cell r="C10984" t="str">
            <v>DON VICTOR I</v>
          </cell>
          <cell r="D10984" t="str">
            <v>ZS-52630-BM</v>
          </cell>
          <cell r="E10984" t="str">
            <v>CASTRO MONTENEGRO ANGEL</v>
          </cell>
          <cell r="F10984" t="str">
            <v>DECRETO LEGISLATIVO Nº1273</v>
          </cell>
        </row>
        <row r="10985">
          <cell r="B10985">
            <v>52631</v>
          </cell>
          <cell r="C10985" t="str">
            <v>MARIA FERNANDA</v>
          </cell>
          <cell r="D10985" t="str">
            <v>ZS-52631-BM</v>
          </cell>
          <cell r="E10985" t="str">
            <v>COVE?S MACALUPU JOSE</v>
          </cell>
          <cell r="F10985" t="str">
            <v>DECRETO LEGISLATIVO Nº1273</v>
          </cell>
        </row>
        <row r="10986">
          <cell r="B10986">
            <v>52632</v>
          </cell>
          <cell r="C10986" t="str">
            <v>TERESITA</v>
          </cell>
          <cell r="D10986" t="str">
            <v>PT-52632-BM</v>
          </cell>
          <cell r="E10986" t="str">
            <v>QUEREVALU ECHE VICTOR RAUL</v>
          </cell>
          <cell r="F10986" t="str">
            <v>DECRETO LEGISLATIVO Nº1273</v>
          </cell>
        </row>
        <row r="10987">
          <cell r="B10987">
            <v>52633</v>
          </cell>
          <cell r="C10987" t="str">
            <v>BRUNELLA</v>
          </cell>
          <cell r="D10987" t="str">
            <v>ZS-52633-BM</v>
          </cell>
          <cell r="E10987" t="str">
            <v>FIESTAS CAMACHO CELESTE RUBIT</v>
          </cell>
          <cell r="F10987" t="str">
            <v>DECRETO LEGISLATIVO Nº1273</v>
          </cell>
        </row>
        <row r="10988">
          <cell r="B10988">
            <v>52634</v>
          </cell>
          <cell r="C10988" t="str">
            <v>JESUS EN TI CONFIO</v>
          </cell>
          <cell r="D10988" t="str">
            <v>PT-52634-BM</v>
          </cell>
          <cell r="E10988" t="str">
            <v>PANTA DE BOLO MARIA CONSUELO</v>
          </cell>
          <cell r="F10988" t="str">
            <v>DECRETO LEGISLATIVO Nº1273</v>
          </cell>
        </row>
        <row r="10989">
          <cell r="B10989">
            <v>52635</v>
          </cell>
          <cell r="C10989" t="str">
            <v>JONATHAN</v>
          </cell>
          <cell r="D10989" t="str">
            <v>ZS-52635-BM</v>
          </cell>
          <cell r="E10989" t="str">
            <v>OLIVOS VARGAS CRISTHIAM JASMANY</v>
          </cell>
          <cell r="F10989" t="str">
            <v>DECRETO LEGISLATIVO Nº1273</v>
          </cell>
        </row>
        <row r="10990">
          <cell r="B10990">
            <v>52636</v>
          </cell>
          <cell r="C10990" t="str">
            <v>MI DALIA</v>
          </cell>
          <cell r="D10990" t="str">
            <v>ZS-52636-BM</v>
          </cell>
          <cell r="E10990" t="str">
            <v>BENITES MORALES AGENOR</v>
          </cell>
          <cell r="F10990" t="str">
            <v>DECRETO LEGISLATIVO Nº1273</v>
          </cell>
        </row>
        <row r="10991">
          <cell r="B10991">
            <v>52637</v>
          </cell>
          <cell r="C10991" t="str">
            <v>SIEMPRE CAUTIVO</v>
          </cell>
          <cell r="D10991" t="str">
            <v>ZS-52637-BM</v>
          </cell>
          <cell r="E10991" t="str">
            <v>JUAREZ SULLON DANIEL SANTOS</v>
          </cell>
          <cell r="F10991" t="str">
            <v>DECRETO LEGISLATIVO Nº1273</v>
          </cell>
        </row>
        <row r="10992">
          <cell r="B10992">
            <v>52638</v>
          </cell>
          <cell r="C10992" t="str">
            <v>DON SANTOS</v>
          </cell>
          <cell r="D10992" t="str">
            <v>CE-52638-BM</v>
          </cell>
          <cell r="E10992" t="str">
            <v>OTINIANO ZEGARRA MAXIMO</v>
          </cell>
          <cell r="F10992" t="str">
            <v>DECRETO LEGISLATIVO Nº1273</v>
          </cell>
        </row>
        <row r="10993">
          <cell r="B10993">
            <v>52640</v>
          </cell>
          <cell r="C10993" t="str">
            <v>CON DIOS Y MIS PADRES</v>
          </cell>
          <cell r="D10993" t="str">
            <v>ZS-52640-BM</v>
          </cell>
          <cell r="E10993" t="str">
            <v>RUIZ BERNAL TOMAS VILLANUEVA</v>
          </cell>
          <cell r="F10993" t="str">
            <v>DECRETO LEGISLATIVO Nº1273</v>
          </cell>
        </row>
        <row r="10994">
          <cell r="B10994">
            <v>52655</v>
          </cell>
          <cell r="C10994" t="str">
            <v>MI GERALDIN</v>
          </cell>
          <cell r="D10994" t="str">
            <v>PL-52655-BM</v>
          </cell>
          <cell r="E10994" t="str">
            <v>DE LA CRUZ RODRIGUEZ ANGEL ADRIANO</v>
          </cell>
          <cell r="F10994" t="str">
            <v>DECRETO LEGISLATIVO Nº1273</v>
          </cell>
        </row>
        <row r="10995">
          <cell r="B10995">
            <v>52656</v>
          </cell>
          <cell r="C10995" t="str">
            <v>MI CORAYMA</v>
          </cell>
          <cell r="D10995" t="str">
            <v>PL-52656-BM</v>
          </cell>
          <cell r="E10995" t="str">
            <v>GIL ECHEANDIA ELVA DEL ROCIO</v>
          </cell>
          <cell r="F10995" t="str">
            <v>ARTESANAL</v>
          </cell>
        </row>
        <row r="10996">
          <cell r="B10996">
            <v>52657</v>
          </cell>
          <cell r="C10996" t="str">
            <v>FRANK ROBBEN</v>
          </cell>
          <cell r="D10996" t="str">
            <v>CE-52657-BM</v>
          </cell>
          <cell r="E10996" t="str">
            <v>PAZ OTINIANO JUAN</v>
          </cell>
          <cell r="F10996" t="str">
            <v>DECRETO LEGISLATIVO Nº1273</v>
          </cell>
        </row>
        <row r="10997">
          <cell r="B10997">
            <v>52658</v>
          </cell>
          <cell r="C10997" t="str">
            <v>LUIS ALFREDO</v>
          </cell>
          <cell r="D10997" t="str">
            <v>PL-52658-BM</v>
          </cell>
          <cell r="E10997" t="str">
            <v>ALVARADO CHUNGA DANIEL LEONCIO</v>
          </cell>
          <cell r="F10997" t="str">
            <v>ARTESANAL</v>
          </cell>
        </row>
        <row r="10998">
          <cell r="B10998">
            <v>52660</v>
          </cell>
          <cell r="C10998" t="str">
            <v>JUAN MANUEL</v>
          </cell>
          <cell r="D10998" t="str">
            <v>PL-52660-BM</v>
          </cell>
          <cell r="E10998" t="str">
            <v>CUMPA MORENO BETTY ELIZABETH</v>
          </cell>
          <cell r="F10998" t="str">
            <v>DECRETO LEGISLATIVO Nº1273</v>
          </cell>
        </row>
        <row r="10999">
          <cell r="B10999">
            <v>52661</v>
          </cell>
          <cell r="C10999" t="str">
            <v>EL CHILIANITO</v>
          </cell>
          <cell r="D10999" t="str">
            <v>CE-52661-BM</v>
          </cell>
          <cell r="E10999" t="str">
            <v>PAZ OTINIANO JUAN</v>
          </cell>
          <cell r="F10999" t="str">
            <v>DECRETO LEGISLATIVO Nº1273</v>
          </cell>
        </row>
        <row r="11000">
          <cell r="B11000">
            <v>52663</v>
          </cell>
          <cell r="C11000" t="str">
            <v>JOSEFA CATALINA</v>
          </cell>
          <cell r="D11000" t="str">
            <v>PL-52663-BM</v>
          </cell>
          <cell r="E11000" t="str">
            <v>FIESTAS MARTINEZ CANCIO</v>
          </cell>
          <cell r="F11000" t="str">
            <v>ARTESANAL</v>
          </cell>
        </row>
        <row r="11001">
          <cell r="B11001">
            <v>52664</v>
          </cell>
          <cell r="C11001" t="str">
            <v>ANGELINA</v>
          </cell>
          <cell r="D11001" t="str">
            <v>SY-52664-BM</v>
          </cell>
          <cell r="E11001" t="str">
            <v>HINOJOSA MU?Z LUIS ENRIQUE</v>
          </cell>
          <cell r="F11001" t="str">
            <v>DECRETO LEGISLATIVO Nº1273</v>
          </cell>
        </row>
        <row r="11002">
          <cell r="B11002">
            <v>52667</v>
          </cell>
          <cell r="C11002" t="str">
            <v>MI FELA - 3</v>
          </cell>
          <cell r="D11002" t="str">
            <v>PL-52667-BM</v>
          </cell>
          <cell r="E11002" t="str">
            <v>PUESCAS SANCHEZ JOSE IGNACIO ;QUEREBALU LLENQUE ESTHER MARILU</v>
          </cell>
          <cell r="F11002" t="str">
            <v>ARTESANAL</v>
          </cell>
        </row>
        <row r="11003">
          <cell r="B11003">
            <v>52668</v>
          </cell>
          <cell r="C11003" t="str">
            <v>JESUS MI CAPITAN</v>
          </cell>
          <cell r="D11003" t="str">
            <v>SY-52668-BM</v>
          </cell>
          <cell r="E11003" t="str">
            <v>GARCIA VILLACORTA RICARDO MARTIN</v>
          </cell>
          <cell r="F11003" t="str">
            <v>DECRETO LEGISLATIVO Nº1273</v>
          </cell>
        </row>
        <row r="11004">
          <cell r="B11004">
            <v>52669</v>
          </cell>
          <cell r="C11004" t="str">
            <v>JOCHEFO</v>
          </cell>
          <cell r="D11004" t="str">
            <v>SY-52669-BM</v>
          </cell>
          <cell r="E11004" t="str">
            <v>ALACHE CHUQUIPIONDO JOSE VICTOR</v>
          </cell>
          <cell r="F11004" t="str">
            <v>DECRETO LEGISLATIVO Nº1273</v>
          </cell>
        </row>
        <row r="11005">
          <cell r="B11005">
            <v>52671</v>
          </cell>
          <cell r="C11005" t="str">
            <v>JOSE MARTIN</v>
          </cell>
          <cell r="D11005" t="str">
            <v>PL-52671-BM</v>
          </cell>
          <cell r="E11005" t="str">
            <v>PANTA CHAPILLIQUEN FRANCISCA</v>
          </cell>
          <cell r="F11005" t="str">
            <v>ARTESANAL</v>
          </cell>
        </row>
        <row r="11006">
          <cell r="B11006">
            <v>52672</v>
          </cell>
          <cell r="C11006" t="str">
            <v>MI DOMINGA</v>
          </cell>
          <cell r="D11006" t="str">
            <v>PL-52672-BM</v>
          </cell>
          <cell r="E11006" t="str">
            <v>MILLONES ZARPAN VICTOR NICOLAS</v>
          </cell>
          <cell r="F11006" t="str">
            <v>DECRETO LEGISLATIVO Nº1273</v>
          </cell>
        </row>
        <row r="11007">
          <cell r="B11007">
            <v>52673</v>
          </cell>
          <cell r="C11007" t="str">
            <v>ANDREA &amp; LIONEL</v>
          </cell>
          <cell r="D11007" t="str">
            <v>PL-52673-BM</v>
          </cell>
          <cell r="E11007" t="str">
            <v>PERICHE MEDINA VIOLETA GUILLERMINA</v>
          </cell>
          <cell r="F11007" t="str">
            <v>DECRETO LEGISLATIVO Nº1273</v>
          </cell>
        </row>
        <row r="11008">
          <cell r="B11008">
            <v>52674</v>
          </cell>
          <cell r="C11008" t="str">
            <v>JOSE LUIS X 100PRE</v>
          </cell>
          <cell r="D11008" t="str">
            <v>CE-52674-BM</v>
          </cell>
          <cell r="E11008" t="str">
            <v>URBINA URBANO FRANCISCO JESUS</v>
          </cell>
          <cell r="F11008" t="str">
            <v>DECRETO LEGISLATIVO Nº1273</v>
          </cell>
        </row>
        <row r="11009">
          <cell r="B11009">
            <v>52676</v>
          </cell>
          <cell r="C11009" t="str">
            <v>EL VISITANTE</v>
          </cell>
          <cell r="D11009" t="str">
            <v>CE-52676-BM</v>
          </cell>
          <cell r="E11009" t="str">
            <v>DIAZ GASTELU CESAR</v>
          </cell>
          <cell r="F11009" t="str">
            <v>DECRETO LEGISLATIVO Nº1273</v>
          </cell>
        </row>
        <row r="11010">
          <cell r="B11010">
            <v>52677</v>
          </cell>
          <cell r="C11010" t="str">
            <v>GLORIA</v>
          </cell>
          <cell r="D11010" t="str">
            <v>CE-52677-BM</v>
          </cell>
          <cell r="E11010" t="str">
            <v>VIVES SAENZ DANIEL SANTOS</v>
          </cell>
          <cell r="F11010" t="str">
            <v>DECRETO LEGISLATIVO Nº1273</v>
          </cell>
        </row>
        <row r="11011">
          <cell r="B11011">
            <v>52682</v>
          </cell>
          <cell r="C11011" t="str">
            <v>SE?R CAUTIVO</v>
          </cell>
          <cell r="D11011" t="str">
            <v>IO-52682-BM</v>
          </cell>
          <cell r="E11011" t="str">
            <v>VALLADARES CHORRES ANGIE ESTRELLITA</v>
          </cell>
          <cell r="F11011" t="str">
            <v>DECRETO LEGISLATIVO Nº1273</v>
          </cell>
        </row>
        <row r="11012">
          <cell r="B11012">
            <v>52683</v>
          </cell>
          <cell r="C11012" t="str">
            <v>KIARA I</v>
          </cell>
          <cell r="D11012" t="str">
            <v>SY-52683-BM</v>
          </cell>
          <cell r="E11012" t="str">
            <v>SALAZAR LUJAN WILLIAM ARMANDO</v>
          </cell>
          <cell r="F11012" t="str">
            <v>DECRETO LEGISLATIVO Nº1273</v>
          </cell>
        </row>
        <row r="11013">
          <cell r="B11013">
            <v>52684</v>
          </cell>
          <cell r="C11013" t="str">
            <v>DANI MAX II</v>
          </cell>
          <cell r="D11013" t="str">
            <v>IO-52684-BM</v>
          </cell>
          <cell r="E11013" t="str">
            <v>SIERRA JALANOCA MAXIMO WALTER</v>
          </cell>
          <cell r="F11013" t="str">
            <v>DECRETO LEGISLATIVO Nº1273</v>
          </cell>
        </row>
        <row r="11014">
          <cell r="B11014">
            <v>52687</v>
          </cell>
          <cell r="C11014" t="str">
            <v>RUBEN Y LUCIANA - I</v>
          </cell>
          <cell r="D11014" t="str">
            <v>PL-52687-BM</v>
          </cell>
          <cell r="E11014" t="str">
            <v>GALAN CURO AGUSTINA TEOFILA</v>
          </cell>
          <cell r="F11014" t="str">
            <v>ARTESANAL</v>
          </cell>
        </row>
        <row r="11015">
          <cell r="B11015">
            <v>52689</v>
          </cell>
          <cell r="C11015" t="str">
            <v>MARIA INES</v>
          </cell>
          <cell r="D11015" t="str">
            <v>PL-52689-BM</v>
          </cell>
          <cell r="E11015" t="str">
            <v>FIESTAS MENDOZA JOSE ABISMAEL ;LORO QUEREBALU JUAN ASENCION</v>
          </cell>
          <cell r="F11015" t="str">
            <v>DECRETO LEGISLATIVO Nº1273</v>
          </cell>
        </row>
        <row r="11016">
          <cell r="B11016">
            <v>52690</v>
          </cell>
          <cell r="C11016" t="str">
            <v>YACKORY-01</v>
          </cell>
          <cell r="D11016" t="str">
            <v>PL-52690-BM</v>
          </cell>
          <cell r="E11016" t="str">
            <v>FIESTAS LOCONI JOSE ROBERT</v>
          </cell>
          <cell r="F11016" t="str">
            <v>DECRETO LEGISLATIVO Nº1273</v>
          </cell>
        </row>
        <row r="11017">
          <cell r="B11017">
            <v>52691</v>
          </cell>
          <cell r="C11017" t="str">
            <v>VIRGEN DE GUADALUPE</v>
          </cell>
          <cell r="D11017" t="str">
            <v>SY-52691-BM</v>
          </cell>
          <cell r="E11017" t="str">
            <v>SUCLUPE SIESQUEN VICTOR HUGO</v>
          </cell>
          <cell r="F11017" t="str">
            <v>DECRETO LEGISLATIVO Nº1273</v>
          </cell>
        </row>
        <row r="11018">
          <cell r="B11018">
            <v>52692</v>
          </cell>
          <cell r="C11018" t="str">
            <v>FLOR MARYFE</v>
          </cell>
          <cell r="D11018" t="str">
            <v>PL-52692-BM</v>
          </cell>
          <cell r="E11018" t="str">
            <v>PUESCAS SANCHEZ JUANA ESTHER ;QUEREBALU FIESTAS JULIO</v>
          </cell>
          <cell r="F11018" t="str">
            <v>DECRETO LEGISLATIVO Nº1273</v>
          </cell>
        </row>
        <row r="11019">
          <cell r="B11019">
            <v>52693</v>
          </cell>
          <cell r="C11019" t="str">
            <v>ALEXANDER Y JOHAO</v>
          </cell>
          <cell r="D11019" t="str">
            <v>SY-52693-BM</v>
          </cell>
          <cell r="E11019" t="str">
            <v>FIESTAS URBINA YVAN ALEXANDER</v>
          </cell>
          <cell r="F11019" t="str">
            <v>DECRETO LEGISLATIVO Nº1273</v>
          </cell>
        </row>
        <row r="11020">
          <cell r="B11020">
            <v>52694</v>
          </cell>
          <cell r="C11020" t="str">
            <v>MI PADRE ANDRES</v>
          </cell>
          <cell r="D11020" t="str">
            <v>CE-52694-BM</v>
          </cell>
          <cell r="E11020" t="str">
            <v>LOPEZ OLIVO TANIA YARMELE</v>
          </cell>
          <cell r="F11020" t="str">
            <v>DECRETO LEGISLATIVO Nº1273</v>
          </cell>
        </row>
        <row r="11021">
          <cell r="B11021">
            <v>52696</v>
          </cell>
          <cell r="C11021" t="str">
            <v>DAVID ALEJANDRO</v>
          </cell>
          <cell r="D11021" t="str">
            <v>CE-52696-BM</v>
          </cell>
          <cell r="E11021" t="str">
            <v>ESQUIVES SUCLUPE DEIVIS JIM</v>
          </cell>
          <cell r="F11021" t="str">
            <v>DECRETO LEGISLATIVO Nº1273</v>
          </cell>
        </row>
        <row r="11022">
          <cell r="B11022">
            <v>52698</v>
          </cell>
          <cell r="C11022" t="str">
            <v>CORONEL</v>
          </cell>
          <cell r="D11022" t="str">
            <v>CE-52698-BM</v>
          </cell>
          <cell r="E11022" t="str">
            <v>JUAREZ MATOS LORENA ESPERANZA</v>
          </cell>
          <cell r="F11022" t="str">
            <v>DECRETO LEGISLATIVO Nº1273</v>
          </cell>
        </row>
        <row r="11023">
          <cell r="B11023">
            <v>52699</v>
          </cell>
          <cell r="C11023" t="str">
            <v>YAMILA</v>
          </cell>
          <cell r="D11023" t="str">
            <v>CE-52699-BM</v>
          </cell>
          <cell r="E11023" t="str">
            <v>MARTIN AVALOS SANTIAGO JHONNY</v>
          </cell>
          <cell r="F11023" t="str">
            <v>DECRETO LEGISLATIVO Nº1273</v>
          </cell>
        </row>
        <row r="11024">
          <cell r="B11024">
            <v>52700</v>
          </cell>
          <cell r="C11024" t="str">
            <v>EL PATO I</v>
          </cell>
          <cell r="D11024" t="str">
            <v>CE-52700-BM</v>
          </cell>
          <cell r="E11024" t="str">
            <v>MORALES DECENA CLEMENTE</v>
          </cell>
          <cell r="F11024" t="str">
            <v>DECRETO LEGISLATIVO Nº1273</v>
          </cell>
        </row>
        <row r="11025">
          <cell r="B11025">
            <v>52708</v>
          </cell>
          <cell r="C11025" t="str">
            <v>DYLAN IVAN</v>
          </cell>
          <cell r="D11025" t="str">
            <v>ZS-52708-BM</v>
          </cell>
          <cell r="E11025" t="str">
            <v>GUERRERO CIENFUEGOS FREDDY FAUSTINO</v>
          </cell>
          <cell r="F11025" t="str">
            <v>DECRETO LEGISLATIVO Nº1273</v>
          </cell>
        </row>
        <row r="11026">
          <cell r="B11026">
            <v>52709</v>
          </cell>
          <cell r="C11026" t="str">
            <v>JESUS NOE</v>
          </cell>
          <cell r="D11026" t="str">
            <v>ZS-52709-BM</v>
          </cell>
          <cell r="E11026" t="str">
            <v>IPANAQUE OLIVARES CRUZ</v>
          </cell>
          <cell r="F11026" t="str">
            <v>DECRETO LEGISLATIVO Nº1273</v>
          </cell>
        </row>
        <row r="11027">
          <cell r="B11027">
            <v>52712</v>
          </cell>
          <cell r="C11027" t="str">
            <v>REGALO DE DIOS</v>
          </cell>
          <cell r="D11027" t="str">
            <v>ZS-52712-BM</v>
          </cell>
          <cell r="E11027" t="str">
            <v>RUIZ QUEREBALU JULIO CESAR</v>
          </cell>
          <cell r="F11027" t="str">
            <v>DECRETO LEGISLATIVO Nº1273</v>
          </cell>
        </row>
        <row r="11028">
          <cell r="B11028">
            <v>52713</v>
          </cell>
          <cell r="C11028" t="str">
            <v>EL DELFIN</v>
          </cell>
          <cell r="D11028" t="str">
            <v>ZS-52713-BM</v>
          </cell>
          <cell r="E11028" t="str">
            <v>BENITES FIESTAS MAC ROBER</v>
          </cell>
          <cell r="F11028" t="str">
            <v>DECRETO LEGISLATIVO Nº1273</v>
          </cell>
        </row>
        <row r="11029">
          <cell r="B11029">
            <v>52714</v>
          </cell>
          <cell r="C11029" t="str">
            <v>SIEMPRE DOS HNOS II</v>
          </cell>
          <cell r="D11029" t="str">
            <v>ZS-52714-BM</v>
          </cell>
          <cell r="E11029" t="str">
            <v>BENITES MORALES LIZARDO</v>
          </cell>
          <cell r="F11029" t="str">
            <v>DECRETO LEGISLATIVO Nº1273</v>
          </cell>
        </row>
        <row r="11030">
          <cell r="B11030">
            <v>52716</v>
          </cell>
          <cell r="C11030" t="str">
            <v>LINDO SOL</v>
          </cell>
          <cell r="D11030" t="str">
            <v>ZS-52716-BM</v>
          </cell>
          <cell r="E11030" t="str">
            <v>QUEREVALU FIESTAS TITO HERIBERTO</v>
          </cell>
          <cell r="F11030" t="str">
            <v>DECRETO LEGISLATIVO Nº1273</v>
          </cell>
        </row>
        <row r="11031">
          <cell r="B11031">
            <v>52717</v>
          </cell>
          <cell r="C11031" t="str">
            <v>SIEMPRE JESUS</v>
          </cell>
          <cell r="D11031" t="str">
            <v>ZS-52717-BM</v>
          </cell>
          <cell r="E11031" t="str">
            <v>LOPEZ ALBURQUEQUE JULIO ALBERTO</v>
          </cell>
          <cell r="F11031" t="str">
            <v>DECRETO LEGISLATIVO Nº1273</v>
          </cell>
        </row>
        <row r="11032">
          <cell r="B11032">
            <v>52718</v>
          </cell>
          <cell r="C11032" t="str">
            <v>DAYCRIS Y LIAM</v>
          </cell>
          <cell r="D11032" t="str">
            <v>ZS-52718-BM</v>
          </cell>
          <cell r="E11032" t="str">
            <v>RUIZ SAAVEDRA CRISTOBAL ELOY</v>
          </cell>
          <cell r="F11032" t="str">
            <v>DECRETO LEGISLATIVO Nº1273</v>
          </cell>
        </row>
        <row r="11033">
          <cell r="B11033">
            <v>52719</v>
          </cell>
          <cell r="C11033" t="str">
            <v>MI PATY</v>
          </cell>
          <cell r="D11033" t="str">
            <v>ZS-52719-BM</v>
          </cell>
          <cell r="E11033" t="str">
            <v>PURIZACA CALDERON PATRICIO EUSTAQUIO</v>
          </cell>
          <cell r="F11033" t="str">
            <v>DECRETO LEGISLATIVO Nº1273</v>
          </cell>
        </row>
        <row r="11034">
          <cell r="B11034">
            <v>52720</v>
          </cell>
          <cell r="C11034" t="str">
            <v>ANNIE Y ANGELO</v>
          </cell>
          <cell r="D11034" t="str">
            <v>ZS-52720-BM</v>
          </cell>
          <cell r="E11034" t="str">
            <v>CARLIN CLAVIJO ALFONSO</v>
          </cell>
          <cell r="F11034" t="str">
            <v>DECRETO LEGISLATIVO Nº1273</v>
          </cell>
        </row>
        <row r="11035">
          <cell r="B11035">
            <v>52722</v>
          </cell>
          <cell r="C11035" t="str">
            <v>DOS HERMANOS</v>
          </cell>
          <cell r="D11035" t="str">
            <v>ZS-52722-BM</v>
          </cell>
          <cell r="E11035" t="str">
            <v>TOCTO TICLIAHUANCA LUIS</v>
          </cell>
          <cell r="F11035" t="str">
            <v>DECRETO LEGISLATIVO Nº1273</v>
          </cell>
        </row>
        <row r="11036">
          <cell r="B11036">
            <v>52723</v>
          </cell>
          <cell r="C11036" t="str">
            <v>BENDICION DE DAVID</v>
          </cell>
          <cell r="D11036" t="str">
            <v>ZS-52723-BM</v>
          </cell>
          <cell r="E11036" t="str">
            <v>LLENQUE I??N JOSE WILFREDO</v>
          </cell>
          <cell r="F11036" t="str">
            <v>DECRETO LEGISLATIVO Nº1273</v>
          </cell>
        </row>
        <row r="11037">
          <cell r="B11037">
            <v>52724</v>
          </cell>
          <cell r="C11037" t="str">
            <v>MI CAUTIVO</v>
          </cell>
          <cell r="D11037" t="str">
            <v>ZS-52724-BM</v>
          </cell>
          <cell r="E11037" t="str">
            <v>QUEREVALU PAZOS JUAN FERNANDO</v>
          </cell>
          <cell r="F11037" t="str">
            <v>DECRETO LEGISLATIVO Nº1273</v>
          </cell>
        </row>
        <row r="11038">
          <cell r="B11038">
            <v>52725</v>
          </cell>
          <cell r="C11038" t="str">
            <v>JESUS LUZ DEL CAMINO</v>
          </cell>
          <cell r="D11038" t="str">
            <v>ZS-52725-BM</v>
          </cell>
          <cell r="E11038" t="str">
            <v>RIVAS ALBINES JHONNY EDINSON</v>
          </cell>
          <cell r="F11038" t="str">
            <v>DECRETO LEGISLATIVO Nº1273</v>
          </cell>
        </row>
        <row r="11039">
          <cell r="B11039">
            <v>52726</v>
          </cell>
          <cell r="C11039" t="str">
            <v>JESUS LUZ DIVINA</v>
          </cell>
          <cell r="D11039" t="str">
            <v>ZS-52726-BM</v>
          </cell>
          <cell r="E11039" t="str">
            <v>PAIVA RUIZ SANDRO ALEXIS</v>
          </cell>
          <cell r="F11039" t="str">
            <v>DECRETO LEGISLATIVO Nº1273</v>
          </cell>
        </row>
        <row r="11040">
          <cell r="B11040">
            <v>52728</v>
          </cell>
          <cell r="C11040" t="str">
            <v>NATALY</v>
          </cell>
          <cell r="D11040" t="str">
            <v>ZS-52728-BM</v>
          </cell>
          <cell r="E11040" t="str">
            <v>CHIROQUE VILCHEZ HENRY PERCY</v>
          </cell>
          <cell r="F11040" t="str">
            <v>DECRETO LEGISLATIVO Nº1273</v>
          </cell>
        </row>
        <row r="11041">
          <cell r="B11041">
            <v>52729</v>
          </cell>
          <cell r="C11041" t="str">
            <v>SE?R CAUTIVO</v>
          </cell>
          <cell r="D11041" t="str">
            <v>ZS-52729-BM</v>
          </cell>
          <cell r="E11041" t="str">
            <v>CHUNGA AYALA LUIS ALBERTO</v>
          </cell>
          <cell r="F11041" t="str">
            <v>DECRETO LEGISLATIVO Nº1273</v>
          </cell>
        </row>
        <row r="11042">
          <cell r="B11042">
            <v>52731</v>
          </cell>
          <cell r="C11042" t="str">
            <v>MI BRASILIA</v>
          </cell>
          <cell r="D11042" t="str">
            <v>PT-52731-BM</v>
          </cell>
          <cell r="E11042" t="str">
            <v>PURIZACA RUMICHE EDUARDO</v>
          </cell>
          <cell r="F11042" t="str">
            <v>DECRETO LEGISLATIVO Nº1273</v>
          </cell>
        </row>
        <row r="11043">
          <cell r="B11043">
            <v>52732</v>
          </cell>
          <cell r="C11043" t="str">
            <v>JANGUITO</v>
          </cell>
          <cell r="D11043" t="str">
            <v>PT-52732-BM</v>
          </cell>
          <cell r="E11043" t="str">
            <v>ALVAREZ DE FIESTAS MARIA CANDELARIA ;FIESTAS PAIBA SANTOS</v>
          </cell>
          <cell r="F11043" t="str">
            <v>DECRETO LEGISLATIVO Nº1273</v>
          </cell>
        </row>
        <row r="11044">
          <cell r="B11044">
            <v>52733</v>
          </cell>
          <cell r="C11044" t="str">
            <v>GENESIS ADONAY</v>
          </cell>
          <cell r="D11044" t="str">
            <v>PT-52733-BM</v>
          </cell>
          <cell r="E11044" t="str">
            <v>LLENQUE VIVAS ANGELICA MARIA ;TEZEN LLENQUE MANUEL JAIME</v>
          </cell>
          <cell r="F11044" t="str">
            <v>DECRETO LEGISLATIVO Nº1273</v>
          </cell>
        </row>
        <row r="11045">
          <cell r="B11045">
            <v>52734</v>
          </cell>
          <cell r="C11045" t="str">
            <v>MI JESUS</v>
          </cell>
          <cell r="D11045" t="str">
            <v>PT-52734-BM</v>
          </cell>
          <cell r="E11045" t="str">
            <v>TUME FIESTAS JUAN CARLOS</v>
          </cell>
          <cell r="F11045" t="str">
            <v>DECRETO LEGISLATIVO Nº1273</v>
          </cell>
        </row>
        <row r="11046">
          <cell r="B11046">
            <v>52735</v>
          </cell>
          <cell r="C11046" t="str">
            <v>LA GLORIA DE CRISTO</v>
          </cell>
          <cell r="D11046" t="str">
            <v>PT-52735-BM</v>
          </cell>
          <cell r="E11046" t="str">
            <v>FIESTAS ECHE ENRIQUE ;PURIZACA ALVAREZ LIDIA</v>
          </cell>
          <cell r="F11046" t="str">
            <v>DECRETO LEGISLATIVO Nº1273</v>
          </cell>
        </row>
        <row r="11047">
          <cell r="B11047">
            <v>52736</v>
          </cell>
          <cell r="C11047" t="str">
            <v>MORGUT</v>
          </cell>
          <cell r="D11047" t="str">
            <v>PT-52736-BM</v>
          </cell>
          <cell r="E11047" t="str">
            <v>GUTIERREZ GARCIA VICTORIA ;MORALES BAYONA BERNARDO</v>
          </cell>
          <cell r="F11047" t="str">
            <v>DECRETO LEGISLATIVO Nº1273</v>
          </cell>
        </row>
        <row r="11048">
          <cell r="B11048">
            <v>52737</v>
          </cell>
          <cell r="C11048" t="str">
            <v>CRISTO VIENE</v>
          </cell>
          <cell r="D11048" t="str">
            <v>PT-52737-BM</v>
          </cell>
          <cell r="E11048" t="str">
            <v>SANCHEZ FIESTAS ARMANDO</v>
          </cell>
          <cell r="F11048" t="str">
            <v>DECRETO LEGISLATIVO Nº1273</v>
          </cell>
        </row>
        <row r="11049">
          <cell r="B11049">
            <v>52738</v>
          </cell>
          <cell r="C11049" t="str">
            <v>DO? SAMBITA</v>
          </cell>
          <cell r="D11049" t="str">
            <v>PT-52738-BM</v>
          </cell>
          <cell r="E11049" t="str">
            <v>FIESTAS ECHE JOSE SANTOS</v>
          </cell>
          <cell r="F11049" t="str">
            <v>DECRETO LEGISLATIVO Nº1273</v>
          </cell>
        </row>
        <row r="11050">
          <cell r="B11050">
            <v>52739</v>
          </cell>
          <cell r="C11050" t="str">
            <v>A TI CLAME JESUS</v>
          </cell>
          <cell r="D11050" t="str">
            <v>PT-52739-BM</v>
          </cell>
          <cell r="E11050" t="str">
            <v>ECHE PURIZACA SANTOS TOMAS</v>
          </cell>
          <cell r="F11050" t="str">
            <v>DECRETO LEGISLATIVO Nº1273</v>
          </cell>
        </row>
        <row r="11051">
          <cell r="B11051">
            <v>52740</v>
          </cell>
          <cell r="C11051" t="str">
            <v>BENDICION DE YAVE</v>
          </cell>
          <cell r="D11051" t="str">
            <v>PT-52740-BM</v>
          </cell>
          <cell r="E11051" t="str">
            <v>VITE PERICHE JESUS DIAMELE</v>
          </cell>
          <cell r="F11051" t="str">
            <v>DECRETO LEGISLATIVO Nº1273</v>
          </cell>
        </row>
        <row r="11052">
          <cell r="B11052">
            <v>52741</v>
          </cell>
          <cell r="C11052" t="str">
            <v>BRYAN STIVEN</v>
          </cell>
          <cell r="D11052" t="str">
            <v>ZS-52741-BM</v>
          </cell>
          <cell r="E11052" t="str">
            <v>OLIVOS LA CHIRA DAVID ZACARIAS</v>
          </cell>
          <cell r="F11052" t="str">
            <v>DECRETO LEGISLATIVO Nº1273</v>
          </cell>
        </row>
        <row r="11053">
          <cell r="B11053">
            <v>52742</v>
          </cell>
          <cell r="C11053" t="str">
            <v>JESUS LA VID VERDADERA</v>
          </cell>
          <cell r="D11053" t="str">
            <v>PT-52742-BM</v>
          </cell>
          <cell r="E11053" t="str">
            <v>PUESCAS TEZEN NESTOR SEBASTIAN</v>
          </cell>
          <cell r="F11053" t="str">
            <v>DECRETO LEGISLATIVO Nº1273</v>
          </cell>
        </row>
        <row r="11054">
          <cell r="B11054">
            <v>52743</v>
          </cell>
          <cell r="C11054" t="str">
            <v>MI PERLA</v>
          </cell>
          <cell r="D11054" t="str">
            <v>ZS-52743-BM</v>
          </cell>
          <cell r="E11054" t="str">
            <v>PE? ZAPATA ARUDY</v>
          </cell>
          <cell r="F11054" t="str">
            <v>DECRETO LEGISLATIVO Nº1273</v>
          </cell>
        </row>
        <row r="11055">
          <cell r="B11055">
            <v>52744</v>
          </cell>
          <cell r="C11055" t="str">
            <v>SOLO DIOS SABE MI DESTINO</v>
          </cell>
          <cell r="D11055" t="str">
            <v>PT-52744-BM</v>
          </cell>
          <cell r="E11055" t="str">
            <v>CHUNGA AQUINO ANDRES FRANCISCO</v>
          </cell>
          <cell r="F11055" t="str">
            <v>DECRETO LEGISLATIVO Nº1273</v>
          </cell>
        </row>
        <row r="11056">
          <cell r="B11056">
            <v>52745</v>
          </cell>
          <cell r="C11056" t="str">
            <v>MARIA MERCEDES</v>
          </cell>
          <cell r="D11056" t="str">
            <v>ZS-52745-BM</v>
          </cell>
          <cell r="E11056" t="str">
            <v>HUERTAS GARRIDO MERCEDES FRANCISCA</v>
          </cell>
          <cell r="F11056" t="str">
            <v>DECRETO LEGISLATIVO Nº1273</v>
          </cell>
        </row>
        <row r="11057">
          <cell r="B11057">
            <v>52746</v>
          </cell>
          <cell r="C11057" t="str">
            <v>MARFRA II</v>
          </cell>
          <cell r="D11057" t="str">
            <v>SY- 52746-BM</v>
          </cell>
          <cell r="E11057" t="str">
            <v>OCA? ALVAREZ DE GALVEZ ALIDA</v>
          </cell>
          <cell r="F11057" t="str">
            <v>DECRETO LEGISLATIVO Nº1273</v>
          </cell>
        </row>
        <row r="11058">
          <cell r="B11058">
            <v>52748</v>
          </cell>
          <cell r="C11058" t="str">
            <v>MI ROSY</v>
          </cell>
          <cell r="D11058" t="str">
            <v>SY-52748-BM</v>
          </cell>
          <cell r="E11058" t="str">
            <v>RODRIGUEZ SANCHEZ LUIS ENRIQUE</v>
          </cell>
          <cell r="F11058" t="str">
            <v>DECRETO LEGISLATIVO Nº1273</v>
          </cell>
        </row>
        <row r="11059">
          <cell r="B11059">
            <v>52749</v>
          </cell>
          <cell r="C11059" t="str">
            <v>NOEMI</v>
          </cell>
          <cell r="D11059" t="str">
            <v>CE-52749-BM</v>
          </cell>
          <cell r="E11059" t="str">
            <v>ZARATE AVALOS CARLOS JAIME</v>
          </cell>
          <cell r="F11059" t="str">
            <v>ARTESANAL</v>
          </cell>
        </row>
        <row r="11060">
          <cell r="B11060">
            <v>52750</v>
          </cell>
          <cell r="C11060" t="str">
            <v>SAN ANDRES</v>
          </cell>
          <cell r="D11060" t="str">
            <v>SY-52750-BM</v>
          </cell>
          <cell r="E11060" t="str">
            <v>RODRIGUEZ SANCHEZ CRISTHIAN JOHANY</v>
          </cell>
          <cell r="F11060" t="str">
            <v>DECRETO LEGISLATIVO Nº1273</v>
          </cell>
        </row>
        <row r="11061">
          <cell r="B11061">
            <v>52752</v>
          </cell>
          <cell r="C11061" t="str">
            <v>JHEREMY Y KAORI</v>
          </cell>
          <cell r="D11061" t="str">
            <v>CE-52752-BM</v>
          </cell>
          <cell r="E11061" t="str">
            <v>ROBLES FLORES DIGNA EMERITA</v>
          </cell>
          <cell r="F11061" t="str">
            <v>ARTESANAL</v>
          </cell>
        </row>
        <row r="11062">
          <cell r="B11062">
            <v>52753</v>
          </cell>
          <cell r="C11062" t="str">
            <v>FRANNY II</v>
          </cell>
          <cell r="D11062" t="str">
            <v>CE-52753-BM</v>
          </cell>
          <cell r="E11062" t="str">
            <v>VILLANUEVA SANCHEZ JOSE LUIS</v>
          </cell>
          <cell r="F11062" t="str">
            <v>ARTESANAL</v>
          </cell>
        </row>
        <row r="11063">
          <cell r="B11063">
            <v>52754</v>
          </cell>
          <cell r="C11063" t="str">
            <v>CHAVITO</v>
          </cell>
          <cell r="D11063" t="str">
            <v>PT-52754-BM</v>
          </cell>
          <cell r="E11063" t="str">
            <v>ECHE DE PURIZACA ESPERANZA ;PURIZACA PUESCAS JULIAN</v>
          </cell>
          <cell r="F11063" t="str">
            <v>DECRETO LEGISLATIVO Nº1273</v>
          </cell>
        </row>
        <row r="11064">
          <cell r="B11064">
            <v>52755</v>
          </cell>
          <cell r="C11064" t="str">
            <v>CRISTO JESUS</v>
          </cell>
          <cell r="D11064" t="str">
            <v>PT-52755-BM</v>
          </cell>
          <cell r="E11064" t="str">
            <v>RUMICHE SANDOVAL YORCKY ALEJANDRO</v>
          </cell>
          <cell r="F11064" t="str">
            <v>DECRETO LEGISLATIVO Nº1273</v>
          </cell>
        </row>
        <row r="11065">
          <cell r="B11065">
            <v>52756</v>
          </cell>
          <cell r="C11065" t="str">
            <v>NATANIEL</v>
          </cell>
          <cell r="D11065" t="str">
            <v>CE-52756-BM</v>
          </cell>
          <cell r="E11065" t="str">
            <v>CHINCHAY VALLE JULIO CESAR</v>
          </cell>
          <cell r="F11065" t="str">
            <v>ARTESANAL</v>
          </cell>
        </row>
        <row r="11066">
          <cell r="B11066">
            <v>52757</v>
          </cell>
          <cell r="C11066" t="str">
            <v>NATANIEL II</v>
          </cell>
          <cell r="D11066" t="str">
            <v>CE-52757-BM</v>
          </cell>
          <cell r="E11066" t="str">
            <v>CHINCHAY VALLE JULIO CESAR</v>
          </cell>
          <cell r="F11066" t="str">
            <v>ARTESANAL</v>
          </cell>
        </row>
        <row r="11067">
          <cell r="B11067">
            <v>52758</v>
          </cell>
          <cell r="C11067" t="str">
            <v>MAURITO</v>
          </cell>
          <cell r="D11067" t="str">
            <v>CE-52758-BM</v>
          </cell>
          <cell r="E11067" t="str">
            <v>TURRIATE CASANAVE MAURO LUIS</v>
          </cell>
          <cell r="F11067" t="str">
            <v>ARTESANAL</v>
          </cell>
        </row>
        <row r="11068">
          <cell r="B11068">
            <v>52759</v>
          </cell>
          <cell r="C11068" t="str">
            <v>TIBURON</v>
          </cell>
          <cell r="D11068" t="str">
            <v>CE-52759-BM</v>
          </cell>
          <cell r="E11068" t="str">
            <v>LEZMA RIOS MARLON ALEXANDER</v>
          </cell>
          <cell r="F11068" t="str">
            <v>ARTESANAL</v>
          </cell>
        </row>
        <row r="11069">
          <cell r="B11069">
            <v>52761</v>
          </cell>
          <cell r="C11069" t="str">
            <v>MIGUEL 2</v>
          </cell>
          <cell r="D11069" t="str">
            <v>CE-52761-BM</v>
          </cell>
          <cell r="E11069" t="str">
            <v>ACOSTA MAYO GLADYS SANTOS</v>
          </cell>
          <cell r="F11069" t="str">
            <v>ARTESANAL</v>
          </cell>
        </row>
        <row r="11070">
          <cell r="B11070">
            <v>52762</v>
          </cell>
          <cell r="C11070" t="str">
            <v>MIGUEL 3</v>
          </cell>
          <cell r="D11070" t="str">
            <v>CE-52762-BM</v>
          </cell>
          <cell r="E11070" t="str">
            <v>ACOSTA MAYO GLADYS SANTOS</v>
          </cell>
          <cell r="F11070" t="str">
            <v>ARTESANAL</v>
          </cell>
        </row>
        <row r="11071">
          <cell r="B11071">
            <v>52763</v>
          </cell>
          <cell r="C11071" t="str">
            <v>JOSE SANTOS I</v>
          </cell>
          <cell r="D11071" t="str">
            <v>CE-52763-BM</v>
          </cell>
          <cell r="E11071" t="str">
            <v>LLUEN PISFIL JOSE</v>
          </cell>
          <cell r="F11071" t="str">
            <v>ARTESANAL</v>
          </cell>
        </row>
        <row r="11072">
          <cell r="B11072">
            <v>52764</v>
          </cell>
          <cell r="C11072" t="str">
            <v>AURYFEL</v>
          </cell>
          <cell r="D11072" t="str">
            <v>PL-52764-CM</v>
          </cell>
          <cell r="E11072" t="str">
            <v>MARTINEZ SILVA FELICITA</v>
          </cell>
          <cell r="F11072" t="str">
            <v>DS. 006-2016-PRODUCE</v>
          </cell>
        </row>
        <row r="11073">
          <cell r="B11073">
            <v>52765</v>
          </cell>
          <cell r="C11073" t="str">
            <v>TIARA</v>
          </cell>
          <cell r="D11073" t="str">
            <v>CE-52765-BM</v>
          </cell>
          <cell r="E11073" t="str">
            <v>RAMIREZ VALENCIA MANUEL ALFREDO</v>
          </cell>
          <cell r="F11073" t="str">
            <v>ARTESANAL</v>
          </cell>
        </row>
        <row r="11074">
          <cell r="B11074">
            <v>52766</v>
          </cell>
          <cell r="C11074" t="str">
            <v>TIBURON IQUE? I</v>
          </cell>
          <cell r="D11074" t="str">
            <v>CO-52766-BM</v>
          </cell>
          <cell r="E11074" t="str">
            <v>SOLLER ESCATE JORGE NAZARIO</v>
          </cell>
          <cell r="F11074" t="str">
            <v>DECRETO LEGISLATIVO Nº1273</v>
          </cell>
        </row>
        <row r="11075">
          <cell r="B11075">
            <v>52767</v>
          </cell>
          <cell r="C11075" t="str">
            <v>JIRETH III</v>
          </cell>
          <cell r="D11075" t="str">
            <v>CO-52767-BM</v>
          </cell>
          <cell r="E11075" t="str">
            <v>SANTISTEBAN SANDOVAL MARCOS EUGENIO</v>
          </cell>
          <cell r="F11075" t="str">
            <v>DECRETO LEGISLATIVO Nº1273</v>
          </cell>
        </row>
        <row r="11076">
          <cell r="B11076">
            <v>52768</v>
          </cell>
          <cell r="C11076" t="str">
            <v>EL TIO CHIFU</v>
          </cell>
          <cell r="D11076" t="str">
            <v>CO-52768-BM</v>
          </cell>
          <cell r="E11076" t="str">
            <v>ENRIQUEZ VILLALOBOS RODRIGO BENEDICTO</v>
          </cell>
          <cell r="F11076" t="str">
            <v>DECRETO LEGISLATIVO Nº1273</v>
          </cell>
        </row>
        <row r="11077">
          <cell r="B11077">
            <v>52769</v>
          </cell>
          <cell r="C11077" t="str">
            <v>SOFIA Y CRISTOFER</v>
          </cell>
          <cell r="D11077" t="str">
            <v>CO-52769-BM</v>
          </cell>
          <cell r="E11077" t="str">
            <v>PAZ MALDONADO EDINSON WILFREDO</v>
          </cell>
          <cell r="F11077" t="str">
            <v>DECRETO LEGISLATIVO Nº1273</v>
          </cell>
        </row>
        <row r="11078">
          <cell r="B11078">
            <v>52770</v>
          </cell>
          <cell r="C11078" t="str">
            <v>ELISEO</v>
          </cell>
          <cell r="D11078" t="str">
            <v>CE-52770-BM</v>
          </cell>
          <cell r="E11078" t="str">
            <v>OTINIANO NOLASCO RODRIGO YONY</v>
          </cell>
          <cell r="F11078" t="str">
            <v>ARTESANAL</v>
          </cell>
        </row>
        <row r="11079">
          <cell r="B11079">
            <v>52771</v>
          </cell>
          <cell r="C11079" t="str">
            <v>DELFIN</v>
          </cell>
          <cell r="D11079" t="str">
            <v>CO-52771-BM</v>
          </cell>
          <cell r="E11079" t="str">
            <v>MU?NTE SOLIS YSAIAS</v>
          </cell>
          <cell r="F11079" t="str">
            <v>DECRETO LEGISLATIVO Nº1273</v>
          </cell>
        </row>
        <row r="11080">
          <cell r="B11080">
            <v>52772</v>
          </cell>
          <cell r="C11080" t="str">
            <v>VICHENZO</v>
          </cell>
          <cell r="D11080" t="str">
            <v>CO-52772-BM</v>
          </cell>
          <cell r="E11080" t="str">
            <v>ZEVALLOS QUISPE JUAN BENEDICTO</v>
          </cell>
          <cell r="F11080" t="str">
            <v>DECRETO LEGISLATIVO Nº1273</v>
          </cell>
        </row>
        <row r="11081">
          <cell r="B11081">
            <v>52773</v>
          </cell>
          <cell r="C11081" t="str">
            <v>DON F?IX</v>
          </cell>
          <cell r="D11081" t="str">
            <v>CO-52773-BM</v>
          </cell>
          <cell r="E11081" t="str">
            <v>ZEVALLOS SANCHEZ ELIAS FELIX</v>
          </cell>
          <cell r="F11081" t="str">
            <v>DECRETO LEGISLATIVO Nº1273</v>
          </cell>
        </row>
        <row r="11082">
          <cell r="B11082">
            <v>52774</v>
          </cell>
          <cell r="C11082" t="str">
            <v>GABI</v>
          </cell>
          <cell r="D11082" t="str">
            <v>CO-52774-BM</v>
          </cell>
          <cell r="E11082" t="str">
            <v>GUIDO MORALES PEDRO FERNANDO</v>
          </cell>
          <cell r="F11082" t="str">
            <v>DECRETO LEGISLATIVO Nº1273</v>
          </cell>
        </row>
        <row r="11083">
          <cell r="B11083">
            <v>52777</v>
          </cell>
          <cell r="C11083" t="str">
            <v>REYSITO</v>
          </cell>
          <cell r="D11083" t="str">
            <v>SY-52777-BM</v>
          </cell>
          <cell r="E11083" t="str">
            <v>REYES GENOVES KAREN VIVIANA</v>
          </cell>
          <cell r="F11083" t="str">
            <v>DECRETO LEGISLATIVO Nº1273</v>
          </cell>
        </row>
        <row r="11084">
          <cell r="B11084">
            <v>52779</v>
          </cell>
          <cell r="C11084" t="str">
            <v>JUANITA NEYRA</v>
          </cell>
          <cell r="D11084" t="str">
            <v>CE-52779-BM</v>
          </cell>
          <cell r="E11084" t="str">
            <v>NEYRA NEYRA FAUSTINO</v>
          </cell>
          <cell r="F11084" t="str">
            <v>ARTESANAL</v>
          </cell>
        </row>
        <row r="11085">
          <cell r="B11085">
            <v>52786</v>
          </cell>
          <cell r="C11085" t="str">
            <v>ZARUMILLA</v>
          </cell>
          <cell r="D11085" t="str">
            <v>CO-52786-BM</v>
          </cell>
          <cell r="E11085" t="str">
            <v>CASTRO FLORES ALBERTO</v>
          </cell>
          <cell r="F11085" t="str">
            <v>DECRETO LEGISLATIVO Nº1273</v>
          </cell>
        </row>
        <row r="11086">
          <cell r="B11086">
            <v>52787</v>
          </cell>
          <cell r="C11086" t="str">
            <v>MAR? IZQUIERDO</v>
          </cell>
          <cell r="D11086" t="str">
            <v>CO-52787-BM</v>
          </cell>
          <cell r="E11086" t="str">
            <v>LUQUE IZQUIERDO CARLOS ALBERTO</v>
          </cell>
          <cell r="F11086" t="str">
            <v>DECRETO LEGISLATIVO Nº1273</v>
          </cell>
        </row>
        <row r="11087">
          <cell r="B11087">
            <v>52789</v>
          </cell>
          <cell r="C11087" t="str">
            <v>ORILLERO 2</v>
          </cell>
          <cell r="D11087" t="str">
            <v>CO-52789-BM</v>
          </cell>
          <cell r="E11087" t="str">
            <v>ABRIL RAMIREZ MARIA ROSA</v>
          </cell>
          <cell r="F11087" t="str">
            <v>DECRETO LEGISLATIVO Nº1273</v>
          </cell>
        </row>
        <row r="11088">
          <cell r="B11088">
            <v>52790</v>
          </cell>
          <cell r="C11088" t="str">
            <v>ORILLERO 3</v>
          </cell>
          <cell r="D11088" t="str">
            <v>CO-52790-BM</v>
          </cell>
          <cell r="E11088" t="str">
            <v>ABRIL RAMIREZ MARIA ROSA</v>
          </cell>
          <cell r="F11088" t="str">
            <v>DECRETO LEGISLATIVO Nº1273</v>
          </cell>
        </row>
        <row r="11089">
          <cell r="B11089">
            <v>52791</v>
          </cell>
          <cell r="C11089" t="str">
            <v>KIMBERLY</v>
          </cell>
          <cell r="D11089" t="str">
            <v>CO-52791-BM</v>
          </cell>
          <cell r="E11089" t="str">
            <v>GARRIDO ACHAHUI JOSE MARTIN</v>
          </cell>
          <cell r="F11089" t="str">
            <v>DECRETO LEGISLATIVO Nº1273</v>
          </cell>
        </row>
        <row r="11090">
          <cell r="B11090">
            <v>52792</v>
          </cell>
          <cell r="C11090" t="str">
            <v>DADIVA DE MI PADRE</v>
          </cell>
          <cell r="D11090" t="str">
            <v>PT-52792-BM</v>
          </cell>
          <cell r="E11090" t="str">
            <v>FIESTAS PAIBA PABLO ;PURIZACA DE FIESTAS SANTOS PAULINA</v>
          </cell>
          <cell r="F11090" t="str">
            <v>DECRETO LEGISLATIVO Nº1273</v>
          </cell>
        </row>
        <row r="11091">
          <cell r="B11091">
            <v>52793</v>
          </cell>
          <cell r="C11091" t="str">
            <v>GUIAME ISMAEL I</v>
          </cell>
          <cell r="D11091" t="str">
            <v>PT-52793-BM</v>
          </cell>
          <cell r="E11091" t="str">
            <v>QUEREVALU FERNANDEZ JOSE PATRICIO</v>
          </cell>
          <cell r="F11091" t="str">
            <v>DECRETO LEGISLATIVO Nº1273</v>
          </cell>
        </row>
        <row r="11092">
          <cell r="B11092">
            <v>52794</v>
          </cell>
          <cell r="C11092" t="str">
            <v>REGALO DE DIOS</v>
          </cell>
          <cell r="D11092" t="str">
            <v>PT-52794-BM</v>
          </cell>
          <cell r="E11092" t="str">
            <v>QUEREVALU PANTA SANTOS TITO</v>
          </cell>
          <cell r="F11092" t="str">
            <v>DECRETO LEGISLATIVO Nº1273</v>
          </cell>
        </row>
        <row r="11093">
          <cell r="B11093">
            <v>52795</v>
          </cell>
          <cell r="C11093" t="str">
            <v>JESUS SANADOR</v>
          </cell>
          <cell r="D11093" t="str">
            <v>PT-52795-BM</v>
          </cell>
          <cell r="E11093" t="str">
            <v>GALAN PURIZACA JOSE ALEJANDRO</v>
          </cell>
          <cell r="F11093" t="str">
            <v>DECRETO LEGISLATIVO Nº1273</v>
          </cell>
        </row>
        <row r="11094">
          <cell r="B11094">
            <v>52796</v>
          </cell>
          <cell r="C11094" t="str">
            <v>KAYROS DE ABBA</v>
          </cell>
          <cell r="D11094" t="str">
            <v>PT-52796-BM</v>
          </cell>
          <cell r="E11094" t="str">
            <v>ALVAREZ PURIZACA DE FIESTAS TEOTISTA ;FIESTAS PAIBA ELISEO</v>
          </cell>
          <cell r="F11094" t="str">
            <v>DECRETO LEGISLATIVO Nº1273</v>
          </cell>
        </row>
        <row r="11095">
          <cell r="B11095">
            <v>52797</v>
          </cell>
          <cell r="C11095" t="str">
            <v>REDIL DE CRISTO</v>
          </cell>
          <cell r="D11095" t="str">
            <v>PT-52797-BM</v>
          </cell>
          <cell r="E11095" t="str">
            <v>FIESTAS ALVAREZ EDGARD ALEXANDER</v>
          </cell>
          <cell r="F11095" t="str">
            <v>DECRETO LEGISLATIVO Nº1273</v>
          </cell>
        </row>
        <row r="11096">
          <cell r="B11096">
            <v>52798</v>
          </cell>
          <cell r="C11096" t="str">
            <v>ANDERSON</v>
          </cell>
          <cell r="D11096" t="str">
            <v>PT-52798-BM</v>
          </cell>
          <cell r="E11096" t="str">
            <v>ALVAREZ PUESCAS SANTOS PABLO</v>
          </cell>
          <cell r="F11096" t="str">
            <v>DECRETO LEGISLATIVO Nº1273</v>
          </cell>
        </row>
        <row r="11097">
          <cell r="B11097">
            <v>52799</v>
          </cell>
          <cell r="C11097" t="str">
            <v>EN CRISTO HAY VICTORIA</v>
          </cell>
          <cell r="D11097" t="str">
            <v>PT-52799-BM</v>
          </cell>
          <cell r="E11097" t="str">
            <v>JACINTO QUEREVALU ANDRES ALEJANDRO</v>
          </cell>
          <cell r="F11097" t="str">
            <v>DECRETO LEGISLATIVO Nº1273</v>
          </cell>
        </row>
        <row r="11098">
          <cell r="B11098">
            <v>52800</v>
          </cell>
          <cell r="C11098" t="str">
            <v>JESUS MI LIBERTAD</v>
          </cell>
          <cell r="D11098" t="str">
            <v>PT-52800-BM</v>
          </cell>
          <cell r="E11098" t="str">
            <v>PANTA ECHE EUGENIO</v>
          </cell>
          <cell r="F11098" t="str">
            <v>DECRETO LEGISLATIVO Nº1273</v>
          </cell>
        </row>
        <row r="11099">
          <cell r="B11099">
            <v>52801</v>
          </cell>
          <cell r="C11099" t="str">
            <v>EL SHADAY</v>
          </cell>
          <cell r="D11099" t="str">
            <v>PT-52801-BM</v>
          </cell>
          <cell r="E11099" t="str">
            <v>PRADO QUEREVALU DOLORES JOAQUIN</v>
          </cell>
          <cell r="F11099" t="str">
            <v>DECRETO LEGISLATIVO Nº1273</v>
          </cell>
        </row>
        <row r="11100">
          <cell r="B11100">
            <v>52802</v>
          </cell>
          <cell r="C11100" t="str">
            <v>REGALO DE JEHOVA</v>
          </cell>
          <cell r="D11100" t="str">
            <v>PT-52802-BM</v>
          </cell>
          <cell r="E11100" t="str">
            <v>TEZEN YENQUE EUSBERTO</v>
          </cell>
          <cell r="F11100" t="str">
            <v>DECRETO LEGISLATIVO Nº1273</v>
          </cell>
        </row>
        <row r="11101">
          <cell r="B11101">
            <v>52803</v>
          </cell>
          <cell r="C11101" t="str">
            <v>TONNY</v>
          </cell>
          <cell r="D11101" t="str">
            <v>ZS-52803-BM</v>
          </cell>
          <cell r="E11101" t="str">
            <v>VIOSLADA ADRIANZEN PEDRO PABLO</v>
          </cell>
          <cell r="F11101" t="str">
            <v>DECRETO LEGISLATIVO Nº1273</v>
          </cell>
        </row>
        <row r="11102">
          <cell r="B11102">
            <v>52804</v>
          </cell>
          <cell r="C11102" t="str">
            <v>JUSTIN SAMIR</v>
          </cell>
          <cell r="D11102" t="str">
            <v>ZS-52804-BM</v>
          </cell>
          <cell r="E11102" t="str">
            <v>PE? ZAPATA SANTOS AURELIO</v>
          </cell>
          <cell r="F11102" t="str">
            <v>DECRETO LEGISLATIVO Nº1273</v>
          </cell>
        </row>
        <row r="11103">
          <cell r="B11103">
            <v>52805</v>
          </cell>
          <cell r="C11103" t="str">
            <v>ANGEL MARINO</v>
          </cell>
          <cell r="D11103" t="str">
            <v>ZS-52805-BM</v>
          </cell>
          <cell r="E11103" t="str">
            <v>AVILA CHINCHAY YOHANY</v>
          </cell>
          <cell r="F11103" t="str">
            <v>DECRETO LEGISLATIVO Nº1273</v>
          </cell>
        </row>
        <row r="11104">
          <cell r="B11104">
            <v>52806</v>
          </cell>
          <cell r="C11104" t="str">
            <v>DENNIS</v>
          </cell>
          <cell r="D11104" t="str">
            <v>ZS-52806-BM</v>
          </cell>
          <cell r="E11104" t="str">
            <v>RUGEL APONTE ALFREDO</v>
          </cell>
          <cell r="F11104" t="str">
            <v>DECRETO LEGISLATIVO Nº1273</v>
          </cell>
        </row>
        <row r="11105">
          <cell r="B11105">
            <v>52807</v>
          </cell>
          <cell r="C11105" t="str">
            <v>DILAN</v>
          </cell>
          <cell r="D11105" t="str">
            <v>ZS-52807-BM</v>
          </cell>
          <cell r="E11105" t="str">
            <v>FAJARDO BALLADARES JOSE ALBERTO</v>
          </cell>
          <cell r="F11105" t="str">
            <v>DECRETO LEGISLATIVO Nº1273</v>
          </cell>
        </row>
        <row r="11106">
          <cell r="B11106">
            <v>52808</v>
          </cell>
          <cell r="C11106" t="str">
            <v>AMOR DE MADRE</v>
          </cell>
          <cell r="D11106" t="str">
            <v>ZS-52808-BM</v>
          </cell>
          <cell r="E11106" t="str">
            <v>CHAPA ECHE JOSE BERNARDO</v>
          </cell>
          <cell r="F11106" t="str">
            <v>DECRETO LEGISLATIVO Nº1273</v>
          </cell>
        </row>
        <row r="11107">
          <cell r="B11107">
            <v>52810</v>
          </cell>
          <cell r="C11107" t="str">
            <v>JEHOVA ES MI PROVEEDOR</v>
          </cell>
          <cell r="D11107" t="str">
            <v>ZS-52810-BM</v>
          </cell>
          <cell r="E11107" t="str">
            <v>FIESTAS QUEREVALU ANTONIO ELISEO</v>
          </cell>
          <cell r="F11107" t="str">
            <v>DECRETO LEGISLATIVO Nº1273</v>
          </cell>
        </row>
        <row r="11108">
          <cell r="B11108">
            <v>52811</v>
          </cell>
          <cell r="C11108" t="str">
            <v>DIOS ES MI GUIA</v>
          </cell>
          <cell r="D11108" t="str">
            <v>ZS-52811-BM</v>
          </cell>
          <cell r="E11108" t="str">
            <v>ECHE FIESTAS MEDARDO</v>
          </cell>
          <cell r="F11108" t="str">
            <v>DECRETO LEGISLATIVO Nº1273</v>
          </cell>
        </row>
        <row r="11109">
          <cell r="B11109">
            <v>52812</v>
          </cell>
          <cell r="C11109" t="str">
            <v>MI MERCEDES</v>
          </cell>
          <cell r="D11109" t="str">
            <v>ZS-52812-BM</v>
          </cell>
          <cell r="E11109" t="str">
            <v>ALEMAN MAURICIO WILFREDO</v>
          </cell>
          <cell r="F11109" t="str">
            <v>DECRETO LEGISLATIVO Nº1273</v>
          </cell>
        </row>
        <row r="11110">
          <cell r="B11110">
            <v>52813</v>
          </cell>
          <cell r="C11110" t="str">
            <v>DEYVI ENRIQUE</v>
          </cell>
          <cell r="D11110" t="str">
            <v>ZS-52813-BM</v>
          </cell>
          <cell r="E11110" t="str">
            <v>ANTON GOMEZ PAULINO</v>
          </cell>
          <cell r="F11110" t="str">
            <v>DECRETO LEGISLATIVO Nº1273</v>
          </cell>
        </row>
        <row r="11111">
          <cell r="B11111">
            <v>52814</v>
          </cell>
          <cell r="C11111" t="str">
            <v>MI GREYS</v>
          </cell>
          <cell r="D11111" t="str">
            <v>ZS-52814-BM</v>
          </cell>
          <cell r="E11111" t="str">
            <v>CHUNGA CHULLE WILMER</v>
          </cell>
          <cell r="F11111" t="str">
            <v>DECRETO LEGISLATIVO Nº1273</v>
          </cell>
        </row>
        <row r="11112">
          <cell r="B11112">
            <v>52815</v>
          </cell>
          <cell r="C11112" t="str">
            <v>JESUS MI PROVEEDOR</v>
          </cell>
          <cell r="D11112" t="str">
            <v>ZS-52815-BM</v>
          </cell>
          <cell r="E11112" t="str">
            <v>CHULLY LLENQUE JOSE ANTENOR</v>
          </cell>
          <cell r="F11112" t="str">
            <v>DECRETO LEGISLATIVO Nº1273</v>
          </cell>
        </row>
        <row r="11113">
          <cell r="B11113">
            <v>52816</v>
          </cell>
          <cell r="C11113" t="str">
            <v>MI YAHAIRA</v>
          </cell>
          <cell r="D11113" t="str">
            <v>ZS-52816-BM</v>
          </cell>
          <cell r="E11113" t="str">
            <v>CORNEJO LUNA HECTOR</v>
          </cell>
          <cell r="F11113" t="str">
            <v>DECRETO LEGISLATIVO Nº1273</v>
          </cell>
        </row>
        <row r="11114">
          <cell r="B11114">
            <v>52818</v>
          </cell>
          <cell r="C11114" t="str">
            <v>EL DELFIN UNO</v>
          </cell>
          <cell r="D11114" t="str">
            <v>ZS-52818-BM</v>
          </cell>
          <cell r="E11114" t="str">
            <v>BENITES FIESTAS MAC ROBER</v>
          </cell>
          <cell r="F11114" t="str">
            <v>DECRETO LEGISLATIVO Nº1273</v>
          </cell>
        </row>
        <row r="11115">
          <cell r="B11115">
            <v>52819</v>
          </cell>
          <cell r="C11115" t="str">
            <v>MI CAUTIVO</v>
          </cell>
          <cell r="D11115" t="str">
            <v>ZS-52819-BM</v>
          </cell>
          <cell r="E11115" t="str">
            <v>GALAN MARTINEZ MANUEL GUILLERMO</v>
          </cell>
          <cell r="F11115" t="str">
            <v>DECRETO LEGISLATIVO Nº1273</v>
          </cell>
        </row>
        <row r="11116">
          <cell r="B11116">
            <v>52820</v>
          </cell>
          <cell r="C11116" t="str">
            <v>SAN VALENTIN</v>
          </cell>
          <cell r="D11116" t="str">
            <v>ZS-52820-BM</v>
          </cell>
          <cell r="E11116" t="str">
            <v>RUFINO CESPEDES SEGUNDO VALENTIN</v>
          </cell>
          <cell r="F11116" t="str">
            <v>DECRETO LEGISLATIVO Nº1273</v>
          </cell>
        </row>
        <row r="11117">
          <cell r="B11117">
            <v>52821</v>
          </cell>
          <cell r="C11117" t="str">
            <v>CORAZON DE JESUS</v>
          </cell>
          <cell r="D11117" t="str">
            <v>ZS-52821-BM</v>
          </cell>
          <cell r="E11117" t="str">
            <v>ESTRADA DE LOS SANTOS WILLINTON JUNNIOR</v>
          </cell>
          <cell r="F11117" t="str">
            <v>DECRETO LEGISLATIVO Nº1273</v>
          </cell>
        </row>
        <row r="11118">
          <cell r="B11118">
            <v>52822</v>
          </cell>
          <cell r="C11118" t="str">
            <v>STA CLARITA</v>
          </cell>
          <cell r="D11118" t="str">
            <v>ZS-52822-BM</v>
          </cell>
          <cell r="E11118" t="str">
            <v>FIESTAS SALDARRIAGA CESAR</v>
          </cell>
          <cell r="F11118" t="str">
            <v>DECRETO LEGISLATIVO Nº1273</v>
          </cell>
        </row>
        <row r="11119">
          <cell r="B11119">
            <v>52823</v>
          </cell>
          <cell r="C11119" t="str">
            <v>MI DILAN</v>
          </cell>
          <cell r="D11119" t="str">
            <v>ZS-52823-BM</v>
          </cell>
          <cell r="E11119" t="str">
            <v>ROSALES ZARATE ESTUARDO ORLANDO</v>
          </cell>
          <cell r="F11119" t="str">
            <v>DECRETO LEGISLATIVO Nº1273</v>
          </cell>
        </row>
        <row r="11120">
          <cell r="B11120">
            <v>52824</v>
          </cell>
          <cell r="C11120" t="str">
            <v>ADONAY JIRETH</v>
          </cell>
          <cell r="D11120" t="str">
            <v>PT-52824-BM</v>
          </cell>
          <cell r="E11120" t="str">
            <v>VITE PINGO WILDER JOHAN</v>
          </cell>
          <cell r="F11120" t="str">
            <v>DECRETO LEGISLATIVO Nº1273</v>
          </cell>
        </row>
        <row r="11121">
          <cell r="B11121">
            <v>52825</v>
          </cell>
          <cell r="C11121" t="str">
            <v>JEHOVA ES MI PROVEEDOR</v>
          </cell>
          <cell r="D11121" t="str">
            <v>PT-52825-BM</v>
          </cell>
          <cell r="E11121" t="str">
            <v>IPANAQUE SILUPU ROMALDO</v>
          </cell>
          <cell r="F11121" t="str">
            <v>DECRETO LEGISLATIVO Nº1273</v>
          </cell>
        </row>
        <row r="11122">
          <cell r="B11122">
            <v>52826</v>
          </cell>
          <cell r="C11122" t="str">
            <v>NAYSHA</v>
          </cell>
          <cell r="D11122" t="str">
            <v>ZS-52826-BM</v>
          </cell>
          <cell r="E11122" t="str">
            <v>OLAYA CASTILLO HECTOR</v>
          </cell>
          <cell r="F11122" t="str">
            <v>DECRETO LEGISLATIVO Nº1273</v>
          </cell>
        </row>
        <row r="11123">
          <cell r="B11123">
            <v>52827</v>
          </cell>
          <cell r="C11123" t="str">
            <v>YAVE MI DIOS</v>
          </cell>
          <cell r="D11123" t="str">
            <v>PT-52827-BM</v>
          </cell>
          <cell r="E11123" t="str">
            <v>FIESTAS PURIZACA MARIA VERONICA ;LIVIA LIMA MARTINEZ</v>
          </cell>
          <cell r="F11123" t="str">
            <v>DECRETO LEGISLATIVO Nº1273</v>
          </cell>
        </row>
        <row r="11124">
          <cell r="B11124">
            <v>52828</v>
          </cell>
          <cell r="C11124" t="str">
            <v>JESUS ES LA LUZ DIVINA</v>
          </cell>
          <cell r="D11124" t="str">
            <v>PT-52828-BM</v>
          </cell>
          <cell r="E11124" t="str">
            <v>ALVAREZ LLENQUE JOSE WALDIR ;PANTA FERNANDEZ JULY PAOLA</v>
          </cell>
          <cell r="F11124" t="str">
            <v>DECRETO LEGISLATIVO Nº1273</v>
          </cell>
        </row>
        <row r="11125">
          <cell r="B11125">
            <v>52829</v>
          </cell>
          <cell r="C11125" t="str">
            <v>JEANPOOL</v>
          </cell>
          <cell r="D11125" t="str">
            <v>ZS-52829-BM</v>
          </cell>
          <cell r="E11125" t="str">
            <v>PUICAN SECLEN VICTOR SAUL</v>
          </cell>
          <cell r="F11125" t="str">
            <v>DECRETO LEGISLATIVO Nº1273</v>
          </cell>
        </row>
        <row r="11126">
          <cell r="B11126">
            <v>52831</v>
          </cell>
          <cell r="C11126" t="str">
            <v>DAYANA LUCERO</v>
          </cell>
          <cell r="D11126" t="str">
            <v>PT-52831-BM</v>
          </cell>
          <cell r="E11126" t="str">
            <v>OLAZABAL BERECHE DANIEL ELVIS</v>
          </cell>
          <cell r="F11126" t="str">
            <v>DECRETO LEGISLATIVO Nº1273</v>
          </cell>
        </row>
        <row r="11127">
          <cell r="B11127">
            <v>52832</v>
          </cell>
          <cell r="C11127" t="str">
            <v>JOSE MANUEL</v>
          </cell>
          <cell r="D11127" t="str">
            <v>ZS-52832-BM</v>
          </cell>
          <cell r="E11127" t="str">
            <v>VALENCIA LUNA SANTOS RAFAEL</v>
          </cell>
          <cell r="F11127" t="str">
            <v>DECRETO LEGISLATIVO Nº1273</v>
          </cell>
        </row>
        <row r="11128">
          <cell r="B11128">
            <v>52833</v>
          </cell>
          <cell r="C11128" t="str">
            <v>JESUS EN TI CONFIO</v>
          </cell>
          <cell r="D11128" t="str">
            <v>PT-52833-BM</v>
          </cell>
          <cell r="E11128" t="str">
            <v>CHUNGA PAZO JOSE RAMOS</v>
          </cell>
          <cell r="F11128" t="str">
            <v>DECRETO LEGISLATIVO Nº1273</v>
          </cell>
        </row>
        <row r="11129">
          <cell r="B11129">
            <v>52834</v>
          </cell>
          <cell r="C11129" t="str">
            <v>RENZO 2</v>
          </cell>
          <cell r="D11129" t="str">
            <v>PT-52834-BM</v>
          </cell>
          <cell r="E11129" t="str">
            <v>VILCHEZ IMAN JANET</v>
          </cell>
          <cell r="F11129" t="str">
            <v>DECRETO LEGISLATIVO Nº1273</v>
          </cell>
        </row>
        <row r="11130">
          <cell r="B11130">
            <v>52835</v>
          </cell>
          <cell r="C11130" t="str">
            <v>ISRAEL</v>
          </cell>
          <cell r="D11130" t="str">
            <v>PT-52835-BM</v>
          </cell>
          <cell r="E11130" t="str">
            <v>MORALES MARTINEZ FERMIN ANTONIO</v>
          </cell>
          <cell r="F11130" t="str">
            <v>DECRETO LEGISLATIVO Nº1273</v>
          </cell>
        </row>
        <row r="11131">
          <cell r="B11131">
            <v>52836</v>
          </cell>
          <cell r="C11131" t="str">
            <v>GUIAME ISMAEL III</v>
          </cell>
          <cell r="D11131" t="str">
            <v>PT-52836-BM</v>
          </cell>
          <cell r="E11131" t="str">
            <v>QUEREVALU FERNANDEZ JOSE PATRICIO</v>
          </cell>
          <cell r="F11131" t="str">
            <v>ARTESANAL</v>
          </cell>
        </row>
        <row r="11132">
          <cell r="B11132">
            <v>52837</v>
          </cell>
          <cell r="C11132" t="str">
            <v>JARLE DAYUAN</v>
          </cell>
          <cell r="D11132" t="str">
            <v>PT-52837-BM</v>
          </cell>
          <cell r="E11132" t="str">
            <v>PIZARRO AMAYA JOSE ANTONIO</v>
          </cell>
          <cell r="F11132" t="str">
            <v>DECRETO LEGISLATIVO Nº1273</v>
          </cell>
        </row>
        <row r="11133">
          <cell r="B11133">
            <v>52838</v>
          </cell>
          <cell r="C11133" t="str">
            <v>PARAISO</v>
          </cell>
          <cell r="D11133" t="str">
            <v>PT-52838-BM</v>
          </cell>
          <cell r="E11133" t="str">
            <v>PIZARRO GOMEZ RUPERTO JUAN</v>
          </cell>
          <cell r="F11133" t="str">
            <v>DECRETO LEGISLATIVO Nº1273</v>
          </cell>
        </row>
        <row r="11134">
          <cell r="B11134">
            <v>52839</v>
          </cell>
          <cell r="C11134" t="str">
            <v>BENDICION DEL SE?R</v>
          </cell>
          <cell r="D11134" t="str">
            <v>PT-52839-BM</v>
          </cell>
          <cell r="E11134" t="str">
            <v>CHUNGA MORQUENCHO ROBERTO CARLOS</v>
          </cell>
          <cell r="F11134" t="str">
            <v>DECRETO LEGISLATIVO Nº1273</v>
          </cell>
        </row>
        <row r="11135">
          <cell r="B11135">
            <v>52840</v>
          </cell>
          <cell r="C11135" t="str">
            <v>MI ROSITA MERCEDES</v>
          </cell>
          <cell r="D11135" t="str">
            <v>PT-52840-BM</v>
          </cell>
          <cell r="E11135" t="str">
            <v>BENITES FIESTAS ROBERTO</v>
          </cell>
          <cell r="F11135" t="str">
            <v>DECRETO LEGISLATIVO Nº1273</v>
          </cell>
        </row>
        <row r="11136">
          <cell r="B11136">
            <v>52841</v>
          </cell>
          <cell r="C11136" t="str">
            <v>JIM ALFRETD</v>
          </cell>
          <cell r="D11136" t="str">
            <v>ZS-52841-BM</v>
          </cell>
          <cell r="E11136" t="str">
            <v>HERRERA DELGADO ADAN</v>
          </cell>
          <cell r="F11136" t="str">
            <v>DECRETO LEGISLATIVO Nº1273</v>
          </cell>
        </row>
        <row r="11137">
          <cell r="B11137">
            <v>52842</v>
          </cell>
          <cell r="C11137" t="str">
            <v>ALEJANDRA Y JIN</v>
          </cell>
          <cell r="D11137" t="str">
            <v>ZS-52842-BM</v>
          </cell>
          <cell r="E11137" t="str">
            <v>CORNEJO ROMERO ALFREDO</v>
          </cell>
          <cell r="F11137" t="str">
            <v>DECRETO LEGISLATIVO Nº1273</v>
          </cell>
        </row>
        <row r="11138">
          <cell r="B11138">
            <v>52843</v>
          </cell>
          <cell r="C11138" t="str">
            <v>MI CAUTIVO</v>
          </cell>
          <cell r="D11138" t="str">
            <v>ZS-52843-BM</v>
          </cell>
          <cell r="E11138" t="str">
            <v>BALLADARES HERRERA CONFESOR</v>
          </cell>
          <cell r="F11138" t="str">
            <v>DECRETO LEGISLATIVO Nº1273</v>
          </cell>
        </row>
        <row r="11139">
          <cell r="B11139">
            <v>52844</v>
          </cell>
          <cell r="C11139" t="str">
            <v>BRIANA Y GAEL</v>
          </cell>
          <cell r="D11139" t="str">
            <v>ZS-52844-BM</v>
          </cell>
          <cell r="E11139" t="str">
            <v>HERRERA ZAPATA GRABIEL EDUARDO</v>
          </cell>
          <cell r="F11139" t="str">
            <v>DECRETO LEGISLATIVO Nº1273</v>
          </cell>
        </row>
        <row r="11140">
          <cell r="B11140">
            <v>52845</v>
          </cell>
          <cell r="C11140" t="str">
            <v>JOSELO</v>
          </cell>
          <cell r="D11140" t="str">
            <v>PL-52845-BM</v>
          </cell>
          <cell r="E11140" t="str">
            <v>FIESTAS LLENQUE JOSE LUIS</v>
          </cell>
          <cell r="F11140" t="str">
            <v>DECRETO LEGISLATIVO Nº1273</v>
          </cell>
        </row>
        <row r="11141">
          <cell r="B11141">
            <v>52846</v>
          </cell>
          <cell r="C11141" t="str">
            <v>JESUS ES MI PASTOR</v>
          </cell>
          <cell r="D11141" t="str">
            <v>PL-52846-BM</v>
          </cell>
          <cell r="E11141" t="str">
            <v>QUEREBALU FIESTAS ROBERTO CARLOS</v>
          </cell>
          <cell r="F11141" t="str">
            <v>DECRETO LEGISLATIVO Nº1273</v>
          </cell>
        </row>
        <row r="11142">
          <cell r="B11142">
            <v>52847</v>
          </cell>
          <cell r="C11142" t="str">
            <v>DIOS ES AMOR</v>
          </cell>
          <cell r="D11142" t="str">
            <v>PL-52847-BM</v>
          </cell>
          <cell r="E11142" t="str">
            <v>BALLENA AYASTA JUAN CARLOS</v>
          </cell>
          <cell r="F11142" t="str">
            <v>DECRETO LEGISLATIVO Nº1273</v>
          </cell>
        </row>
        <row r="11143">
          <cell r="B11143">
            <v>52848</v>
          </cell>
          <cell r="C11143" t="str">
            <v>BENDICION DE DIOS</v>
          </cell>
          <cell r="D11143" t="str">
            <v>PL-52848-BM</v>
          </cell>
          <cell r="E11143" t="str">
            <v>MARTINEZ CHIRINOS MARIA VICENTA ;PUESCAS LORO ROBERTO</v>
          </cell>
          <cell r="F11143" t="str">
            <v>DECRETO LEGISLATIVO Nº1273</v>
          </cell>
        </row>
        <row r="11144">
          <cell r="B11144">
            <v>52851</v>
          </cell>
          <cell r="C11144" t="str">
            <v>JUANA MARTHA</v>
          </cell>
          <cell r="D11144" t="str">
            <v>PL-52851-BM</v>
          </cell>
          <cell r="E11144" t="str">
            <v>PAIVA FIESTAS LUIS</v>
          </cell>
          <cell r="F11144" t="str">
            <v>DECRETO LEGISLATIVO Nº1273</v>
          </cell>
        </row>
        <row r="11145">
          <cell r="B11145">
            <v>52853</v>
          </cell>
          <cell r="C11145" t="str">
            <v>DIOS ES AMOR</v>
          </cell>
          <cell r="D11145" t="str">
            <v>PL-52853-BM</v>
          </cell>
          <cell r="E11145" t="str">
            <v>SIESQUEN CHAPO?N CLAUDIO</v>
          </cell>
          <cell r="F11145" t="str">
            <v>DECRETO LEGISLATIVO Nº1273</v>
          </cell>
        </row>
        <row r="11146">
          <cell r="B11146">
            <v>52854</v>
          </cell>
          <cell r="C11146" t="str">
            <v>EL AMOR DE DIOS I</v>
          </cell>
          <cell r="D11146" t="str">
            <v>PT-52854-BM</v>
          </cell>
          <cell r="E11146" t="str">
            <v>ECA ALVAREZ JESUS WILMER</v>
          </cell>
          <cell r="F11146" t="str">
            <v>DECRETO LEGISLATIVO Nº1273</v>
          </cell>
        </row>
        <row r="11147">
          <cell r="B11147">
            <v>52855</v>
          </cell>
          <cell r="C11147" t="str">
            <v>JUAN AUSTO EN EL RCDO</v>
          </cell>
          <cell r="D11147" t="str">
            <v>PT-52855-BM</v>
          </cell>
          <cell r="E11147" t="str">
            <v>CHUNGA DE FIESTAS SANTOS ;FIESTAS RUMICHE RUFINO</v>
          </cell>
          <cell r="F11147" t="str">
            <v>DECRETO LEGISLATIVO Nº1273</v>
          </cell>
        </row>
        <row r="11148">
          <cell r="B11148">
            <v>52856</v>
          </cell>
          <cell r="C11148" t="str">
            <v>ANIBAL Y KENNY</v>
          </cell>
          <cell r="D11148" t="str">
            <v>PT-52856-BM</v>
          </cell>
          <cell r="E11148" t="str">
            <v>PERICHE GOMEZ DOMINGO</v>
          </cell>
          <cell r="F11148" t="str">
            <v>DECRETO LEGISLATIVO Nº1273</v>
          </cell>
        </row>
        <row r="11149">
          <cell r="B11149">
            <v>52857</v>
          </cell>
          <cell r="C11149" t="str">
            <v>JOSE GILDA</v>
          </cell>
          <cell r="D11149" t="str">
            <v>ZS-52857-BM</v>
          </cell>
          <cell r="E11149" t="str">
            <v>PINCO FLORES JOSE MANUEL</v>
          </cell>
          <cell r="F11149" t="str">
            <v>DECRETO LEGISLATIVO Nº1273</v>
          </cell>
        </row>
        <row r="11150">
          <cell r="B11150">
            <v>52858</v>
          </cell>
          <cell r="C11150" t="str">
            <v>RONALDO</v>
          </cell>
          <cell r="D11150" t="str">
            <v>ZS-52858-BM</v>
          </cell>
          <cell r="E11150" t="str">
            <v>JIMENEZ ROMAN ALBERTO</v>
          </cell>
          <cell r="F11150" t="str">
            <v>DECRETO LEGISLATIVO Nº1273</v>
          </cell>
        </row>
        <row r="11151">
          <cell r="B11151">
            <v>52859</v>
          </cell>
          <cell r="C11151" t="str">
            <v>LOS 5 HERMANOS III</v>
          </cell>
          <cell r="D11151" t="str">
            <v>CO-52859-BM</v>
          </cell>
          <cell r="E11151" t="str">
            <v>SANTAMARIA CUTAMANCA RUFINO TIMOTEO ;SANTAMARIA YAURI CHRISTIAN SNAIDER</v>
          </cell>
          <cell r="F11151" t="str">
            <v>DECRETO LEGISLATIVO Nº1273</v>
          </cell>
        </row>
        <row r="11152">
          <cell r="B11152">
            <v>52860</v>
          </cell>
          <cell r="C11152" t="str">
            <v>CAR ELIZ REYNA DEL MAR</v>
          </cell>
          <cell r="D11152" t="str">
            <v>PL-52860-BM</v>
          </cell>
          <cell r="E11152" t="str">
            <v>HUAMANCHUMO LA CHIRA DOMINGO</v>
          </cell>
          <cell r="F11152" t="str">
            <v>DECRETO LEGISLATIVO Nº1273</v>
          </cell>
        </row>
        <row r="11153">
          <cell r="B11153">
            <v>52861</v>
          </cell>
          <cell r="C11153" t="str">
            <v>JEHOVA ES MI FORTALEZA</v>
          </cell>
          <cell r="D11153" t="str">
            <v>PL-52861-BM</v>
          </cell>
          <cell r="E11153" t="str">
            <v>FLORES ACOSTA JESUS SANTOS</v>
          </cell>
          <cell r="F11153" t="str">
            <v>DECRETO LEGISLATIVO Nº1273</v>
          </cell>
        </row>
        <row r="11154">
          <cell r="B11154">
            <v>52862</v>
          </cell>
          <cell r="C11154" t="str">
            <v>JORSAMIAR</v>
          </cell>
          <cell r="D11154" t="str">
            <v>SY-52862-BM</v>
          </cell>
          <cell r="E11154" t="str">
            <v>ESPINOLA CANO BERTHA ROSA</v>
          </cell>
          <cell r="F11154" t="str">
            <v>DECRETO LEGISLATIVO Nº1273</v>
          </cell>
        </row>
        <row r="11155">
          <cell r="B11155">
            <v>52863</v>
          </cell>
          <cell r="C11155" t="str">
            <v>EL GRAN YO SOY II</v>
          </cell>
          <cell r="D11155" t="str">
            <v>SY-52863-BM</v>
          </cell>
          <cell r="E11155" t="str">
            <v>OLIVARES PALOMINO PABLO MIGUEL</v>
          </cell>
          <cell r="F11155" t="str">
            <v>DECRETO LEGISLATIVO Nº1273</v>
          </cell>
        </row>
        <row r="11156">
          <cell r="B11156">
            <v>52864</v>
          </cell>
          <cell r="C11156" t="str">
            <v>CARIBE EVANS IV</v>
          </cell>
          <cell r="D11156" t="str">
            <v>SY-52864-BM</v>
          </cell>
          <cell r="E11156" t="str">
            <v>FRANCIA ALQUIMICHE JORGE ARTURO</v>
          </cell>
          <cell r="F11156" t="str">
            <v>DECRETO LEGISLATIVO Nº1273</v>
          </cell>
        </row>
        <row r="11157">
          <cell r="B11157">
            <v>52868</v>
          </cell>
          <cell r="C11157" t="str">
            <v>CRISTIAN JEAMPIERRE</v>
          </cell>
          <cell r="D11157" t="str">
            <v>PL-52868-BM</v>
          </cell>
          <cell r="E11157" t="str">
            <v>KONG RAMOS LOURDES PATRICIA</v>
          </cell>
          <cell r="F11157" t="str">
            <v>DECRETO LEGISLATIVO Nº1273</v>
          </cell>
        </row>
        <row r="11158">
          <cell r="B11158">
            <v>52871</v>
          </cell>
          <cell r="C11158" t="str">
            <v>RICARLOS</v>
          </cell>
          <cell r="D11158" t="str">
            <v>CE-52871-BM</v>
          </cell>
          <cell r="E11158" t="str">
            <v>BERNAOLA ACASIETE ALEJANDRO ENRIQUE</v>
          </cell>
          <cell r="F11158" t="str">
            <v>ARTESANAL</v>
          </cell>
        </row>
        <row r="11159">
          <cell r="B11159">
            <v>52872</v>
          </cell>
          <cell r="C11159" t="str">
            <v>PABLITO I</v>
          </cell>
          <cell r="D11159" t="str">
            <v>CE-52872-BM</v>
          </cell>
          <cell r="E11159" t="str">
            <v>PALACIOS JAMANCA PABLO ANTONIO</v>
          </cell>
          <cell r="F11159" t="str">
            <v>ARTESANAL</v>
          </cell>
        </row>
        <row r="11160">
          <cell r="B11160">
            <v>52873</v>
          </cell>
          <cell r="C11160" t="str">
            <v>CAPIRONA</v>
          </cell>
          <cell r="D11160" t="str">
            <v>IO-52873-BM</v>
          </cell>
          <cell r="E11160" t="str">
            <v>LEVANO SANCHEZ JOSE</v>
          </cell>
          <cell r="F11160" t="str">
            <v>DECRETO LEGISLATIVO Nº1273</v>
          </cell>
        </row>
        <row r="11161">
          <cell r="B11161">
            <v>52875</v>
          </cell>
          <cell r="C11161" t="str">
            <v>CRISTINA</v>
          </cell>
          <cell r="D11161" t="str">
            <v>IO-52875-BM</v>
          </cell>
          <cell r="E11161" t="str">
            <v>APAZA VELA CRISTINA ;RUELAS ALAY JUAN FELIX</v>
          </cell>
          <cell r="F11161" t="str">
            <v>ARTESANAL</v>
          </cell>
        </row>
        <row r="11162">
          <cell r="B11162">
            <v>52876</v>
          </cell>
          <cell r="C11162" t="str">
            <v>MARIA JESUS</v>
          </cell>
          <cell r="D11162" t="str">
            <v>IO-52876-BM</v>
          </cell>
          <cell r="E11162" t="str">
            <v>OLAZABAL VALDIVIEZO JULIO RICARDO ;VALDIVIEZO PADILLA AURA MARIETA</v>
          </cell>
          <cell r="F11162" t="str">
            <v>ARTESANAL</v>
          </cell>
        </row>
        <row r="11163">
          <cell r="B11163">
            <v>52877</v>
          </cell>
          <cell r="C11163" t="str">
            <v>PATTY RONALD I</v>
          </cell>
          <cell r="D11163" t="str">
            <v>IO-52877-BM</v>
          </cell>
          <cell r="E11163" t="str">
            <v>PILCOMAMANI VILCA MARTHA SOFIA ;TANCARA CALIZA DOMINGO</v>
          </cell>
          <cell r="F11163" t="str">
            <v>ARTESANAL</v>
          </cell>
        </row>
        <row r="11164">
          <cell r="B11164">
            <v>52878</v>
          </cell>
          <cell r="C11164" t="str">
            <v>LILIANA</v>
          </cell>
          <cell r="D11164" t="str">
            <v>CE-52878-BM</v>
          </cell>
          <cell r="E11164" t="str">
            <v>HERRERA TARAZONA RAUL ENRIQUE</v>
          </cell>
          <cell r="F11164" t="str">
            <v>ARTESANAL</v>
          </cell>
        </row>
        <row r="11165">
          <cell r="B11165">
            <v>52879</v>
          </cell>
          <cell r="C11165" t="str">
            <v>LIZBETH - II</v>
          </cell>
          <cell r="D11165" t="str">
            <v>IO-52879-BM</v>
          </cell>
          <cell r="E11165" t="str">
            <v>HINOJOSA ROMANO CARLOS ENRIQUE</v>
          </cell>
          <cell r="F11165" t="str">
            <v>ARTESANAL</v>
          </cell>
        </row>
        <row r="11166">
          <cell r="B11166">
            <v>52881</v>
          </cell>
          <cell r="C11166" t="str">
            <v>DEREC</v>
          </cell>
          <cell r="D11166" t="str">
            <v>CE-52881-BM</v>
          </cell>
          <cell r="E11166" t="str">
            <v>MIMBELA RETO JHOANN JESUS</v>
          </cell>
          <cell r="F11166" t="str">
            <v>ARTESANAL</v>
          </cell>
        </row>
        <row r="11167">
          <cell r="B11167">
            <v>52883</v>
          </cell>
          <cell r="C11167" t="str">
            <v>MI KIARA</v>
          </cell>
          <cell r="D11167" t="str">
            <v>PL-52883-BM</v>
          </cell>
          <cell r="E11167" t="str">
            <v>LARA ESTEVES CESAR AMADO</v>
          </cell>
          <cell r="F11167" t="str">
            <v>DECRETO LEGISLATIVO Nº1273</v>
          </cell>
        </row>
        <row r="11168">
          <cell r="B11168">
            <v>52884</v>
          </cell>
          <cell r="C11168" t="str">
            <v>JESUS EN TI CONFIO</v>
          </cell>
          <cell r="D11168" t="str">
            <v>PL-52884-BM</v>
          </cell>
          <cell r="E11168" t="str">
            <v>FIESTAS MARTINEZ JUAN EDGAR</v>
          </cell>
          <cell r="F11168" t="str">
            <v>DECRETO LEGISLATIVO Nº1273</v>
          </cell>
        </row>
        <row r="11169">
          <cell r="B11169">
            <v>52885</v>
          </cell>
          <cell r="C11169" t="str">
            <v>J.J.W JORGITO</v>
          </cell>
          <cell r="D11169" t="str">
            <v>PL-52885-BM</v>
          </cell>
          <cell r="E11169" t="str">
            <v>PALMA MORA LUIS ALBERTO</v>
          </cell>
          <cell r="F11169" t="str">
            <v>DECRETO LEGISLATIVO Nº1273</v>
          </cell>
        </row>
        <row r="11170">
          <cell r="B11170">
            <v>52886</v>
          </cell>
          <cell r="C11170" t="str">
            <v>SE?R DE LOS MILAGROS</v>
          </cell>
          <cell r="D11170" t="str">
            <v>PL-52886-BM</v>
          </cell>
          <cell r="E11170" t="str">
            <v>VIDAURRE LLENQUE AGUSTIN</v>
          </cell>
          <cell r="F11170" t="str">
            <v>DECRETO LEGISLATIVO Nº1273</v>
          </cell>
        </row>
        <row r="11171">
          <cell r="B11171">
            <v>52887</v>
          </cell>
          <cell r="C11171" t="str">
            <v>ESCUALO</v>
          </cell>
          <cell r="D11171" t="str">
            <v>PL-52887-BM</v>
          </cell>
          <cell r="E11171" t="str">
            <v>CASTRO LARRAIN JORGE LUIS</v>
          </cell>
          <cell r="F11171" t="str">
            <v>DECRETO LEGISLATIVO Nº1273</v>
          </cell>
        </row>
        <row r="11172">
          <cell r="B11172">
            <v>52893</v>
          </cell>
          <cell r="C11172" t="str">
            <v>BENDICION DE MI MADRE Y V.H</v>
          </cell>
          <cell r="D11172" t="str">
            <v>SY-52893-BM</v>
          </cell>
          <cell r="E11172" t="str">
            <v>VASQUEZ GURREONERO ZOILA ZADYHT</v>
          </cell>
          <cell r="F11172" t="str">
            <v>DECRETO LEGISLATIVO Nº1273</v>
          </cell>
        </row>
        <row r="11173">
          <cell r="B11173">
            <v>52894</v>
          </cell>
          <cell r="C11173" t="str">
            <v>DON TOLE</v>
          </cell>
          <cell r="D11173" t="str">
            <v>SY-52894-BM</v>
          </cell>
          <cell r="E11173" t="str">
            <v>TOLENTINO VALDERRAMA JOSE JESUS</v>
          </cell>
          <cell r="F11173" t="str">
            <v>DECRETO LEGISLATIVO Nº1273</v>
          </cell>
        </row>
        <row r="11174">
          <cell r="B11174">
            <v>52895</v>
          </cell>
          <cell r="C11174" t="str">
            <v>GLORIA</v>
          </cell>
          <cell r="D11174" t="str">
            <v>SY-52895-BM</v>
          </cell>
          <cell r="E11174" t="str">
            <v>MU?Z DIAZ MARLO ALEXANDER</v>
          </cell>
          <cell r="F11174" t="str">
            <v>DECRETO LEGISLATIVO Nº1273</v>
          </cell>
        </row>
        <row r="11175">
          <cell r="B11175">
            <v>52896</v>
          </cell>
          <cell r="C11175" t="str">
            <v>EL REGALO DE DIOS</v>
          </cell>
          <cell r="D11175" t="str">
            <v>SY-52896-BM</v>
          </cell>
          <cell r="E11175" t="str">
            <v>CHUQUIBALA VALLE AMAXIMANDRO</v>
          </cell>
          <cell r="F11175" t="str">
            <v>DECRETO LEGISLATIVO Nº1273</v>
          </cell>
        </row>
        <row r="11176">
          <cell r="B11176">
            <v>52897</v>
          </cell>
          <cell r="C11176" t="str">
            <v>ALEJANDRO Y ANDRES I</v>
          </cell>
          <cell r="D11176" t="str">
            <v>SY-52897-BM</v>
          </cell>
          <cell r="E11176" t="str">
            <v>ARANA CAMPOS LIDA ROXANA</v>
          </cell>
          <cell r="F11176" t="str">
            <v>DECRETO LEGISLATIVO Nº1273</v>
          </cell>
        </row>
        <row r="11177">
          <cell r="B11177">
            <v>52899</v>
          </cell>
          <cell r="C11177" t="str">
            <v>DAWIN Y DALYANA</v>
          </cell>
          <cell r="D11177" t="str">
            <v>ZS-52899-BM</v>
          </cell>
          <cell r="E11177" t="str">
            <v>ADRIANZEN CORDOVA DARLYN WILLIAN</v>
          </cell>
          <cell r="F11177" t="str">
            <v>DECRETO LEGISLATIVO Nº1273</v>
          </cell>
        </row>
        <row r="11178">
          <cell r="B11178">
            <v>52904</v>
          </cell>
          <cell r="C11178" t="str">
            <v>LEONEL &amp; ABDIEL</v>
          </cell>
          <cell r="D11178" t="str">
            <v>CO-52904-BM</v>
          </cell>
          <cell r="E11178" t="str">
            <v>ROQUE LAURENTE ALFREDO</v>
          </cell>
          <cell r="F11178" t="str">
            <v>DECRETO LEGISLATIVO Nº1273</v>
          </cell>
        </row>
        <row r="11179">
          <cell r="B11179">
            <v>52905</v>
          </cell>
          <cell r="C11179" t="str">
            <v>CECIBETH</v>
          </cell>
          <cell r="D11179" t="str">
            <v>CO-52905-BM</v>
          </cell>
          <cell r="E11179" t="str">
            <v>BARRIOS GONZALES JAVIER</v>
          </cell>
          <cell r="F11179" t="str">
            <v>DECRETO LEGISLATIVO Nº1273</v>
          </cell>
        </row>
        <row r="11180">
          <cell r="B11180">
            <v>52906</v>
          </cell>
          <cell r="C11180" t="str">
            <v>CORAZON VALIENTE</v>
          </cell>
          <cell r="D11180" t="str">
            <v>CO-52906-BM</v>
          </cell>
          <cell r="E11180" t="str">
            <v>CHOQUE ARIAS MARIA VICTORIA</v>
          </cell>
          <cell r="F11180" t="str">
            <v>DECRETO LEGISLATIVO Nº1273</v>
          </cell>
        </row>
        <row r="11181">
          <cell r="B11181">
            <v>52908</v>
          </cell>
          <cell r="C11181" t="str">
            <v>DON KOKE</v>
          </cell>
          <cell r="D11181" t="str">
            <v>CO-52908-BM</v>
          </cell>
          <cell r="E11181" t="str">
            <v>RENGIFO CRUZ EULER ALEX</v>
          </cell>
          <cell r="F11181" t="str">
            <v>DECRETO LEGISLATIVO Nº1273</v>
          </cell>
        </row>
        <row r="11182">
          <cell r="B11182">
            <v>52920</v>
          </cell>
          <cell r="C11182" t="str">
            <v>MI JESUS DE NAZARETH</v>
          </cell>
          <cell r="D11182" t="str">
            <v>PL-52920-BM</v>
          </cell>
          <cell r="E11182" t="str">
            <v>REYES SARANGO GUILLERMINA</v>
          </cell>
          <cell r="F11182" t="str">
            <v>DECRETO LEGISLATIVO Nº1273</v>
          </cell>
        </row>
        <row r="11183">
          <cell r="B11183">
            <v>52923</v>
          </cell>
          <cell r="C11183" t="str">
            <v>ANDERSON</v>
          </cell>
          <cell r="D11183" t="str">
            <v>CE-52923-BM</v>
          </cell>
          <cell r="E11183" t="str">
            <v>AGUIRRE TREJO OSCAR LUIS</v>
          </cell>
          <cell r="F11183" t="str">
            <v>ARTESANAL</v>
          </cell>
        </row>
        <row r="11184">
          <cell r="B11184">
            <v>52924</v>
          </cell>
          <cell r="C11184" t="str">
            <v>YOSSELIN</v>
          </cell>
          <cell r="D11184" t="str">
            <v>CE-52924-BM</v>
          </cell>
          <cell r="E11184" t="str">
            <v>PAREDES PRINCIPE PEDRO ALFONSO</v>
          </cell>
          <cell r="F11184" t="str">
            <v>ARTESANAL</v>
          </cell>
        </row>
        <row r="11185">
          <cell r="B11185">
            <v>52926</v>
          </cell>
          <cell r="C11185" t="str">
            <v>GERALDINE</v>
          </cell>
          <cell r="D11185" t="str">
            <v>CE-52926-BM</v>
          </cell>
          <cell r="E11185" t="str">
            <v>MARQUEZ BRONCANO VICTOR GRIMALDO</v>
          </cell>
          <cell r="F11185" t="str">
            <v>ARTESANAL</v>
          </cell>
        </row>
        <row r="11186">
          <cell r="B11186">
            <v>52927</v>
          </cell>
          <cell r="C11186" t="str">
            <v>GERAPOOL I</v>
          </cell>
          <cell r="D11186" t="str">
            <v>CE-52927-BM</v>
          </cell>
          <cell r="E11186" t="str">
            <v>CABRERA MARTINEZ LUIS ALBERTO</v>
          </cell>
          <cell r="F11186" t="str">
            <v>ARTESANAL</v>
          </cell>
        </row>
        <row r="11187">
          <cell r="B11187">
            <v>52928</v>
          </cell>
          <cell r="C11187" t="str">
            <v>MI DARIEN</v>
          </cell>
          <cell r="D11187" t="str">
            <v>CE-52928-BM</v>
          </cell>
          <cell r="E11187" t="str">
            <v>GUILLEN CERVERA JUAN CARLOS</v>
          </cell>
          <cell r="F11187" t="str">
            <v>ARTESANAL</v>
          </cell>
        </row>
        <row r="11188">
          <cell r="B11188">
            <v>52929</v>
          </cell>
          <cell r="C11188" t="str">
            <v>JHARSINIO 2</v>
          </cell>
          <cell r="D11188" t="str">
            <v>CE-52929-BM</v>
          </cell>
          <cell r="E11188" t="str">
            <v>LOPEZ LUIS JUNIOR EDER</v>
          </cell>
          <cell r="F11188" t="str">
            <v>ARTESANAL</v>
          </cell>
        </row>
        <row r="11189">
          <cell r="B11189">
            <v>52930</v>
          </cell>
          <cell r="C11189" t="str">
            <v>SUJEY NAYLIN I</v>
          </cell>
          <cell r="D11189" t="str">
            <v>CE-52930-BM</v>
          </cell>
          <cell r="E11189" t="str">
            <v>ROJAS AVILA ALBERTO LUCIANO</v>
          </cell>
          <cell r="F11189" t="str">
            <v>ARTESANAL</v>
          </cell>
        </row>
        <row r="11190">
          <cell r="B11190">
            <v>52932</v>
          </cell>
          <cell r="C11190" t="str">
            <v>ANDRE Y YADIRA</v>
          </cell>
          <cell r="D11190" t="str">
            <v>CE-52932-BM</v>
          </cell>
          <cell r="E11190" t="str">
            <v>PAREDES PRINCIPE PEDRO ALFONSO</v>
          </cell>
          <cell r="F11190" t="str">
            <v>ARTESANAL</v>
          </cell>
        </row>
        <row r="11191">
          <cell r="B11191">
            <v>52933</v>
          </cell>
          <cell r="C11191" t="str">
            <v>OSORIO 2</v>
          </cell>
          <cell r="D11191" t="str">
            <v>CE-52933-BM</v>
          </cell>
          <cell r="E11191" t="str">
            <v>ZAVALETA OSORIO DANIEL ANGEL</v>
          </cell>
          <cell r="F11191" t="str">
            <v>ARTESANAL</v>
          </cell>
        </row>
        <row r="11192">
          <cell r="B11192">
            <v>52935</v>
          </cell>
          <cell r="C11192" t="str">
            <v>XIOMARA</v>
          </cell>
          <cell r="D11192" t="str">
            <v>CE-52935-BM</v>
          </cell>
          <cell r="E11192" t="str">
            <v>CABA ALEGRE CARMEN PILAR</v>
          </cell>
          <cell r="F11192" t="str">
            <v>ARTESANAL</v>
          </cell>
        </row>
        <row r="11193">
          <cell r="B11193">
            <v>52937</v>
          </cell>
          <cell r="C11193" t="str">
            <v>MARIA DEL CARMEN II</v>
          </cell>
          <cell r="D11193" t="str">
            <v>CE-52937-BM</v>
          </cell>
          <cell r="E11193" t="str">
            <v>CONTRERAS DE ROBLES BARBARITA</v>
          </cell>
          <cell r="F11193" t="str">
            <v>ARTESANAL</v>
          </cell>
        </row>
        <row r="11194">
          <cell r="B11194">
            <v>52938</v>
          </cell>
          <cell r="C11194" t="str">
            <v>VALENTINA 2</v>
          </cell>
          <cell r="D11194" t="str">
            <v>CE-52938-BM</v>
          </cell>
          <cell r="E11194" t="str">
            <v>PAREDES PRINCIPE ITALO EMILIANO</v>
          </cell>
          <cell r="F11194" t="str">
            <v>ARTESANAL</v>
          </cell>
        </row>
        <row r="11195">
          <cell r="B11195">
            <v>52939</v>
          </cell>
          <cell r="C11195" t="str">
            <v>MI HANNA</v>
          </cell>
          <cell r="D11195" t="str">
            <v>CE-52939-BM</v>
          </cell>
          <cell r="E11195" t="str">
            <v>CATALINO MARTINEZ SUSANA DAYLOVI</v>
          </cell>
          <cell r="F11195" t="str">
            <v>ARTESANAL</v>
          </cell>
        </row>
        <row r="11196">
          <cell r="B11196">
            <v>52941</v>
          </cell>
          <cell r="C11196" t="str">
            <v>DAYRON II</v>
          </cell>
          <cell r="D11196" t="str">
            <v>CE-52941-BM</v>
          </cell>
          <cell r="E11196" t="str">
            <v>PAREDES PRINCIPE ITALO EMILIANO</v>
          </cell>
          <cell r="F11196" t="str">
            <v>ARTESANAL</v>
          </cell>
        </row>
        <row r="11197">
          <cell r="B11197">
            <v>52942</v>
          </cell>
          <cell r="C11197" t="str">
            <v>RUDDY</v>
          </cell>
          <cell r="D11197" t="str">
            <v>CE-52942-BM</v>
          </cell>
          <cell r="E11197" t="str">
            <v>JIMENEZ ZEVALLOS LOURDES</v>
          </cell>
          <cell r="F11197" t="str">
            <v>ARTESANAL</v>
          </cell>
        </row>
        <row r="11198">
          <cell r="B11198">
            <v>52945</v>
          </cell>
          <cell r="C11198" t="str">
            <v>DAYRON I</v>
          </cell>
          <cell r="D11198" t="str">
            <v>CE-52945-BM</v>
          </cell>
          <cell r="E11198" t="str">
            <v>PAREDES PRINCIPE ITALO EMILIANO</v>
          </cell>
          <cell r="F11198" t="str">
            <v>ARTESANAL</v>
          </cell>
        </row>
        <row r="11199">
          <cell r="B11199">
            <v>52946</v>
          </cell>
          <cell r="C11199" t="str">
            <v>MARLENY I</v>
          </cell>
          <cell r="D11199" t="str">
            <v>CE-52946-BM</v>
          </cell>
          <cell r="E11199" t="str">
            <v>BERNABE GALICIA ALEJANDRO</v>
          </cell>
          <cell r="F11199" t="str">
            <v>ARTESANAL</v>
          </cell>
        </row>
        <row r="11200">
          <cell r="B11200">
            <v>52947</v>
          </cell>
          <cell r="C11200" t="str">
            <v>MSN</v>
          </cell>
          <cell r="D11200" t="str">
            <v>CE-52947-BM</v>
          </cell>
          <cell r="E11200" t="str">
            <v>RAMIREZ MONTENEGRO MICHAEL</v>
          </cell>
          <cell r="F11200" t="str">
            <v>ARTESANAL</v>
          </cell>
        </row>
        <row r="11201">
          <cell r="B11201">
            <v>52948</v>
          </cell>
          <cell r="C11201" t="str">
            <v>EL REY DAVID</v>
          </cell>
          <cell r="D11201" t="str">
            <v>PT-52948-BM</v>
          </cell>
          <cell r="E11201" t="str">
            <v>BAYONA VITE JULIO</v>
          </cell>
          <cell r="F11201" t="str">
            <v>DECRETO LEGISLATIVO Nº1273</v>
          </cell>
        </row>
        <row r="11202">
          <cell r="B11202">
            <v>52949</v>
          </cell>
          <cell r="C11202" t="str">
            <v>VERBO DIVINO</v>
          </cell>
          <cell r="D11202" t="str">
            <v>PT-52949-BM</v>
          </cell>
          <cell r="E11202" t="str">
            <v>VITE PERICHE REYNALDO</v>
          </cell>
          <cell r="F11202" t="str">
            <v>DECRETO LEGISLATIVO Nº1273</v>
          </cell>
        </row>
        <row r="11203">
          <cell r="B11203">
            <v>52950</v>
          </cell>
          <cell r="C11203" t="str">
            <v>CRISTO ES MI FIEL AMIGO</v>
          </cell>
          <cell r="D11203" t="str">
            <v>PT-52950-BM</v>
          </cell>
          <cell r="E11203" t="str">
            <v>QUEREVALU FIESTAS SANTOS EVARISTO</v>
          </cell>
          <cell r="F11203" t="str">
            <v>DECRETO LEGISLATIVO Nº1273</v>
          </cell>
        </row>
        <row r="11204">
          <cell r="B11204">
            <v>52952</v>
          </cell>
          <cell r="C11204" t="str">
            <v>REGALO DE DIOS</v>
          </cell>
          <cell r="D11204" t="str">
            <v>PT-52952</v>
          </cell>
          <cell r="E11204" t="str">
            <v>SABA PANTA SANTOS LUCIANO</v>
          </cell>
          <cell r="F11204" t="str">
            <v>DECRETO LEGISLATIVO Nº1273</v>
          </cell>
        </row>
        <row r="11205">
          <cell r="B11205">
            <v>52953</v>
          </cell>
          <cell r="C11205" t="str">
            <v>DIOS EN EL PARAISO</v>
          </cell>
          <cell r="D11205" t="str">
            <v>PT-52953-BM</v>
          </cell>
          <cell r="E11205" t="str">
            <v>CHAPILLIQUEN PAIVA JOSE CANDELARIO</v>
          </cell>
          <cell r="F11205" t="str">
            <v>DECRETO LEGISLATIVO Nº1273</v>
          </cell>
        </row>
        <row r="11206">
          <cell r="B11206">
            <v>52954</v>
          </cell>
          <cell r="C11206" t="str">
            <v>MOISES</v>
          </cell>
          <cell r="D11206" t="str">
            <v>PT-52954-BM</v>
          </cell>
          <cell r="E11206" t="str">
            <v>BANCES OLAZABAL ALEX FRANCISCO</v>
          </cell>
          <cell r="F11206" t="str">
            <v>DECRETO LEGISLATIVO Nº1273</v>
          </cell>
        </row>
        <row r="11207">
          <cell r="B11207">
            <v>52955</v>
          </cell>
          <cell r="C11207" t="str">
            <v>RECUERDO DE MI MADRE</v>
          </cell>
          <cell r="D11207" t="str">
            <v>PT-52955-BM</v>
          </cell>
          <cell r="E11207" t="str">
            <v>PAZO ECHE JUAN FRANCISCO</v>
          </cell>
          <cell r="F11207" t="str">
            <v>DECRETO LEGISLATIVO Nº1273</v>
          </cell>
        </row>
        <row r="11208">
          <cell r="B11208">
            <v>52956</v>
          </cell>
          <cell r="C11208" t="str">
            <v>AMIGO DEL MAR</v>
          </cell>
          <cell r="D11208" t="str">
            <v>PT-52956-BM</v>
          </cell>
          <cell r="E11208" t="str">
            <v>BANCAYAN QUIROGA JOSE DE LA CRUZ</v>
          </cell>
          <cell r="F11208" t="str">
            <v>DECRETO LEGISLATIVO Nº1273</v>
          </cell>
        </row>
        <row r="11209">
          <cell r="B11209">
            <v>52957</v>
          </cell>
          <cell r="C11209" t="str">
            <v>DIOS ES AMOR</v>
          </cell>
          <cell r="D11209" t="str">
            <v>PT-52957-BM</v>
          </cell>
          <cell r="E11209" t="str">
            <v>PANTA MORALES CARLOS ENRIQUE</v>
          </cell>
          <cell r="F11209" t="str">
            <v>DECRETO LEGISLATIVO Nº1273</v>
          </cell>
        </row>
        <row r="11210">
          <cell r="B11210">
            <v>52963</v>
          </cell>
          <cell r="C11210" t="str">
            <v>JEHOVA ES MI LUZ</v>
          </cell>
          <cell r="D11210" t="str">
            <v>PT-52963-BM</v>
          </cell>
          <cell r="E11210" t="str">
            <v>QUEREVALU PANTA MANUEL JESUS</v>
          </cell>
          <cell r="F11210" t="str">
            <v>DECRETO LEGISLATIVO Nº1273</v>
          </cell>
        </row>
        <row r="11211">
          <cell r="B11211">
            <v>52964</v>
          </cell>
          <cell r="C11211" t="str">
            <v>MILAGRO DE JEHOVA</v>
          </cell>
          <cell r="D11211" t="str">
            <v>PT-52964-BM</v>
          </cell>
          <cell r="E11211" t="str">
            <v>CARCAMO ECHE JESUS ANTERO</v>
          </cell>
          <cell r="F11211" t="str">
            <v>DECRETO LEGISLATIVO Nº1273</v>
          </cell>
        </row>
        <row r="11212">
          <cell r="B11212">
            <v>52965</v>
          </cell>
          <cell r="C11212" t="str">
            <v>APOLO III</v>
          </cell>
          <cell r="D11212" t="str">
            <v>CE-52965-BM</v>
          </cell>
          <cell r="E11212" t="str">
            <v>LOPEZ LUIS JUNIOR EDER</v>
          </cell>
          <cell r="F11212" t="str">
            <v>ARTESANAL</v>
          </cell>
        </row>
        <row r="11213">
          <cell r="B11213">
            <v>52967</v>
          </cell>
          <cell r="C11213" t="str">
            <v>JEHOVA REY DE GLORIA</v>
          </cell>
          <cell r="D11213" t="str">
            <v>PT-52967-BM</v>
          </cell>
          <cell r="E11213" t="str">
            <v>QUEREVALU QUEREVALU GUILLERMO AUGUSTO</v>
          </cell>
          <cell r="F11213" t="str">
            <v>DECRETO LEGISLATIVO Nº1273</v>
          </cell>
        </row>
        <row r="11214">
          <cell r="B11214">
            <v>52968</v>
          </cell>
          <cell r="C11214" t="str">
            <v>ANA VICTORIA</v>
          </cell>
          <cell r="D11214" t="str">
            <v>CE-52968-BM</v>
          </cell>
          <cell r="E11214" t="str">
            <v>MONCADA ARMAS GLORIA DENIS</v>
          </cell>
          <cell r="F11214" t="str">
            <v>ARTESANAL</v>
          </cell>
        </row>
        <row r="11215">
          <cell r="B11215">
            <v>52969</v>
          </cell>
          <cell r="C11215" t="str">
            <v>JESUS JIREH</v>
          </cell>
          <cell r="D11215" t="str">
            <v>PT-52969-BM</v>
          </cell>
          <cell r="E11215" t="str">
            <v>PAIVA QUEREVALU PEDRO PABLO</v>
          </cell>
          <cell r="F11215" t="str">
            <v>DECRETO LEGISLATIVO Nº1273</v>
          </cell>
        </row>
        <row r="11216">
          <cell r="B11216">
            <v>52970</v>
          </cell>
          <cell r="C11216" t="str">
            <v>BENDICION DE DIOS</v>
          </cell>
          <cell r="D11216" t="str">
            <v>PT-52970-BM</v>
          </cell>
          <cell r="E11216" t="str">
            <v>JACINTO NUNURA JOSE CRESENCIO</v>
          </cell>
          <cell r="F11216" t="str">
            <v>DECRETO LEGISLATIVO Nº1273</v>
          </cell>
        </row>
        <row r="11217">
          <cell r="B11217">
            <v>52972</v>
          </cell>
          <cell r="C11217" t="str">
            <v>MI PAUL</v>
          </cell>
          <cell r="D11217" t="str">
            <v>CE-52972-BM</v>
          </cell>
          <cell r="E11217" t="str">
            <v>GUERRA SANTOS JORGE PAUL</v>
          </cell>
          <cell r="F11217" t="str">
            <v>ARTESANAL</v>
          </cell>
        </row>
        <row r="11218">
          <cell r="B11218">
            <v>52974</v>
          </cell>
          <cell r="C11218" t="str">
            <v>DULCE NOMBRE DE JESUS I</v>
          </cell>
          <cell r="D11218" t="str">
            <v>PT-52974-BM</v>
          </cell>
          <cell r="E11218" t="str">
            <v>ROJAS MELENDEZ JOSE JOEL</v>
          </cell>
          <cell r="F11218" t="str">
            <v>DECRETO LEGISLATIVO Nº1273</v>
          </cell>
        </row>
        <row r="11219">
          <cell r="B11219">
            <v>52975</v>
          </cell>
          <cell r="C11219" t="str">
            <v>MI ROSITA</v>
          </cell>
          <cell r="D11219" t="str">
            <v>CE-52975-BM</v>
          </cell>
          <cell r="E11219" t="str">
            <v>LAU TORRES LUIS FERNANDO</v>
          </cell>
          <cell r="F11219" t="str">
            <v>ARTESANAL</v>
          </cell>
        </row>
        <row r="11220">
          <cell r="B11220">
            <v>52976</v>
          </cell>
          <cell r="C11220" t="str">
            <v>SUSANA I</v>
          </cell>
          <cell r="D11220" t="str">
            <v>PT-52976-BM</v>
          </cell>
          <cell r="E11220" t="str">
            <v>VERGARAY GILGA SUSANA FELICITA</v>
          </cell>
          <cell r="F11220" t="str">
            <v>DECRETO LEGISLATIVO Nº1273</v>
          </cell>
        </row>
        <row r="11221">
          <cell r="B11221">
            <v>52977</v>
          </cell>
          <cell r="C11221" t="str">
            <v>DIOS ES AMOR MI ESPERANZA</v>
          </cell>
          <cell r="D11221" t="str">
            <v>PT-52977-BM</v>
          </cell>
          <cell r="E11221" t="str">
            <v>SERNAQUE DE PERICHE CLARA</v>
          </cell>
          <cell r="F11221" t="str">
            <v>DECRETO LEGISLATIVO Nº1273</v>
          </cell>
        </row>
        <row r="11222">
          <cell r="B11222">
            <v>52978</v>
          </cell>
          <cell r="C11222" t="str">
            <v>EL CALAMAR</v>
          </cell>
          <cell r="D11222" t="str">
            <v>PT-52978-BM</v>
          </cell>
          <cell r="E11222" t="str">
            <v>SABA ALBUJAR MANUEL MERCEDES ;SABA MAZA MANUEL LEONARDO</v>
          </cell>
          <cell r="F11222" t="str">
            <v>DECRETO LEGISLATIVO Nº1273</v>
          </cell>
        </row>
        <row r="11223">
          <cell r="B11223">
            <v>52979</v>
          </cell>
          <cell r="C11223" t="str">
            <v>MI ABIGAIL</v>
          </cell>
          <cell r="D11223" t="str">
            <v>CE-52979-BM</v>
          </cell>
          <cell r="E11223" t="str">
            <v>YARLEQUE SANTOS JACOBO</v>
          </cell>
          <cell r="F11223" t="str">
            <v>ARTESANAL</v>
          </cell>
        </row>
        <row r="11224">
          <cell r="B11224">
            <v>52980</v>
          </cell>
          <cell r="C11224" t="str">
            <v>SAN RAFAEL</v>
          </cell>
          <cell r="D11224" t="str">
            <v>PT-52980-BM</v>
          </cell>
          <cell r="E11224" t="str">
            <v>MARTINEZ TORRES SANTOS ALBERTO</v>
          </cell>
          <cell r="F11224" t="str">
            <v>DECRETO LEGISLATIVO Nº1273</v>
          </cell>
        </row>
        <row r="11225">
          <cell r="B11225">
            <v>52981</v>
          </cell>
          <cell r="C11225" t="str">
            <v>ANAI Y DANIELA</v>
          </cell>
          <cell r="D11225" t="str">
            <v>PT-52981-BM</v>
          </cell>
          <cell r="E11225" t="str">
            <v>RIVERA ROSILLO SANTOS WILMER</v>
          </cell>
          <cell r="F11225" t="str">
            <v>DECRETO LEGISLATIVO Nº1273</v>
          </cell>
        </row>
        <row r="11226">
          <cell r="B11226">
            <v>52982</v>
          </cell>
          <cell r="C11226" t="str">
            <v>YAYO I</v>
          </cell>
          <cell r="D11226" t="str">
            <v>CE-52982-BM</v>
          </cell>
          <cell r="E11226" t="str">
            <v>GUTIERREZ VILLANUEVA ANDRES MIGUEL</v>
          </cell>
          <cell r="F11226" t="str">
            <v>ARTESANAL</v>
          </cell>
        </row>
        <row r="11227">
          <cell r="B11227">
            <v>52983</v>
          </cell>
          <cell r="C11227" t="str">
            <v>TRES HERMANOS</v>
          </cell>
          <cell r="D11227" t="str">
            <v>CE-52983-BM</v>
          </cell>
          <cell r="E11227" t="str">
            <v>PAREDES PRINCIPE ROSMERY LUCY</v>
          </cell>
          <cell r="F11227" t="str">
            <v>ARTESANAL</v>
          </cell>
        </row>
        <row r="11228">
          <cell r="B11228">
            <v>52984</v>
          </cell>
          <cell r="C11228" t="str">
            <v>MECHITA</v>
          </cell>
          <cell r="D11228" t="str">
            <v>PT-52984-BM</v>
          </cell>
          <cell r="E11228" t="str">
            <v>TUME VITE CANDELARIO</v>
          </cell>
          <cell r="F11228" t="str">
            <v>DECRETO LEGISLATIVO Nº1273</v>
          </cell>
        </row>
        <row r="11229">
          <cell r="B11229">
            <v>52985</v>
          </cell>
          <cell r="C11229" t="str">
            <v>MARIACATY</v>
          </cell>
          <cell r="D11229" t="str">
            <v>CE-52985-BM</v>
          </cell>
          <cell r="E11229" t="str">
            <v>LARA CHAVEZ EDWIN JHON</v>
          </cell>
          <cell r="F11229" t="str">
            <v>ARTESANAL</v>
          </cell>
        </row>
        <row r="11230">
          <cell r="B11230">
            <v>52986</v>
          </cell>
          <cell r="C11230" t="str">
            <v>CORAZON DE JESUS</v>
          </cell>
          <cell r="D11230" t="str">
            <v>ZS-52986-BM</v>
          </cell>
          <cell r="E11230" t="str">
            <v>PEREZ MACEDA GERARDO ALFREDO</v>
          </cell>
          <cell r="F11230" t="str">
            <v>DECRETO LEGISLATIVO Nº1273</v>
          </cell>
        </row>
        <row r="11231">
          <cell r="B11231">
            <v>52989</v>
          </cell>
          <cell r="C11231" t="str">
            <v>SANTA BARBARA</v>
          </cell>
          <cell r="D11231" t="str">
            <v>IO-52989-BM</v>
          </cell>
          <cell r="E11231" t="str">
            <v>ROSALES CASTILLO ROSA ELENA</v>
          </cell>
          <cell r="F11231" t="str">
            <v>ARTESANAL</v>
          </cell>
        </row>
        <row r="11232">
          <cell r="B11232">
            <v>52990</v>
          </cell>
          <cell r="C11232" t="str">
            <v>DIVINO JESUS</v>
          </cell>
          <cell r="D11232" t="str">
            <v>PT-52990-BM</v>
          </cell>
          <cell r="E11232" t="str">
            <v>QUEREVALU ALVAREZ MANUEL JESUS</v>
          </cell>
          <cell r="F11232" t="str">
            <v>DECRETO LEGISLATIVO Nº1273</v>
          </cell>
        </row>
        <row r="11233">
          <cell r="B11233">
            <v>52991</v>
          </cell>
          <cell r="C11233" t="str">
            <v>KIARA</v>
          </cell>
          <cell r="D11233" t="str">
            <v>CE-52991-BM</v>
          </cell>
          <cell r="E11233" t="str">
            <v>VEGA CASTILLO ASUNCION ALIPIO</v>
          </cell>
          <cell r="F11233" t="str">
            <v>ARTESANAL</v>
          </cell>
        </row>
        <row r="11234">
          <cell r="B11234">
            <v>52993</v>
          </cell>
          <cell r="C11234" t="str">
            <v>MICHAEL</v>
          </cell>
          <cell r="D11234" t="str">
            <v>CE-52993-BM</v>
          </cell>
          <cell r="E11234" t="str">
            <v>SEVILLANO VILLANUEVA EDER JEEN</v>
          </cell>
          <cell r="F11234" t="str">
            <v>ARTESANAL</v>
          </cell>
        </row>
        <row r="11235">
          <cell r="B11235">
            <v>52994</v>
          </cell>
          <cell r="C11235" t="str">
            <v>MI SARA</v>
          </cell>
          <cell r="D11235" t="str">
            <v>PL-52994-BM</v>
          </cell>
          <cell r="E11235" t="str">
            <v>ISIQUE TEJADA DANY DANIEL</v>
          </cell>
          <cell r="F11235" t="str">
            <v>DECRETO LEGISLATIVO Nº1273</v>
          </cell>
        </row>
        <row r="11236">
          <cell r="B11236">
            <v>52995</v>
          </cell>
          <cell r="C11236" t="str">
            <v>ANYELA MAYTE</v>
          </cell>
          <cell r="D11236" t="str">
            <v>IO-52995-BM</v>
          </cell>
          <cell r="E11236" t="str">
            <v>AROCUTIPA AROCUTIPA FREDY ;AROCUTIPA PHATTI ROGER</v>
          </cell>
          <cell r="F11236" t="str">
            <v>DECRETO LEGISLATIVO Nº1273</v>
          </cell>
        </row>
        <row r="11237">
          <cell r="B11237">
            <v>52996</v>
          </cell>
          <cell r="C11237" t="str">
            <v>JESUS LEOMAR</v>
          </cell>
          <cell r="D11237" t="str">
            <v>PL-52996-BM</v>
          </cell>
          <cell r="E11237" t="str">
            <v>VENTURA BALDERA JESUS ROSARIO</v>
          </cell>
          <cell r="F11237" t="str">
            <v>DECRETO LEGISLATIVO Nº1273</v>
          </cell>
        </row>
        <row r="11238">
          <cell r="B11238">
            <v>52997</v>
          </cell>
          <cell r="C11238" t="str">
            <v>XIOMARITA II</v>
          </cell>
          <cell r="D11238" t="str">
            <v>CE-52997-BM</v>
          </cell>
          <cell r="E11238" t="str">
            <v>VASQUEZ BURGOS SANTOS RAUL</v>
          </cell>
          <cell r="F11238" t="str">
            <v>ARTESANAL</v>
          </cell>
        </row>
        <row r="11239">
          <cell r="B11239">
            <v>52998</v>
          </cell>
          <cell r="C11239" t="str">
            <v>XIOMARITA I</v>
          </cell>
          <cell r="D11239" t="str">
            <v>CE-52998-BM</v>
          </cell>
          <cell r="E11239" t="str">
            <v>VASQUEZ BURGOS SANTOS RAUL</v>
          </cell>
          <cell r="F11239" t="str">
            <v>ARTESANAL</v>
          </cell>
        </row>
        <row r="11240">
          <cell r="B11240">
            <v>52999</v>
          </cell>
          <cell r="C11240" t="str">
            <v>JEHOVA DIOS DE ISRAEL</v>
          </cell>
          <cell r="D11240" t="str">
            <v>PL-52999-BM</v>
          </cell>
          <cell r="E11240" t="str">
            <v>CHAPO?N DE GALAN ANDREA ;GALAN MIMBELA FRANCISCO ISIDRO</v>
          </cell>
          <cell r="F11240" t="str">
            <v>DECRETO LEGISLATIVO Nº1273</v>
          </cell>
        </row>
        <row r="11241">
          <cell r="B11241">
            <v>53000</v>
          </cell>
          <cell r="C11241" t="str">
            <v>MICOL</v>
          </cell>
          <cell r="D11241" t="str">
            <v>IO-53000-BM</v>
          </cell>
          <cell r="E11241" t="str">
            <v>CARCAMO HEREDIA FELIX MARTIN</v>
          </cell>
          <cell r="F11241" t="str">
            <v>ARTESANAL</v>
          </cell>
        </row>
        <row r="11242">
          <cell r="B11242">
            <v>53002</v>
          </cell>
          <cell r="C11242" t="str">
            <v>KARLOS</v>
          </cell>
          <cell r="D11242" t="str">
            <v>IO-53002-BM</v>
          </cell>
          <cell r="E11242" t="str">
            <v>PIZARRO VILLEGAS BEATRIZ VICENTA</v>
          </cell>
          <cell r="F11242" t="str">
            <v>ARTESANAL</v>
          </cell>
        </row>
        <row r="11243">
          <cell r="B11243">
            <v>53004</v>
          </cell>
          <cell r="C11243" t="str">
            <v>IRINA</v>
          </cell>
          <cell r="D11243" t="str">
            <v>CO-53004-BM</v>
          </cell>
          <cell r="E11243" t="str">
            <v>BARRANTES MAYS EDUARDO MARTIN</v>
          </cell>
          <cell r="F11243" t="str">
            <v>DECRETO LEGISLATIVO Nº1273</v>
          </cell>
        </row>
        <row r="11244">
          <cell r="B11244">
            <v>53006</v>
          </cell>
          <cell r="C11244" t="str">
            <v>EL ES ADONAY</v>
          </cell>
          <cell r="D11244" t="str">
            <v>CO-53006-BM</v>
          </cell>
          <cell r="E11244" t="str">
            <v>BALANDRA CAVERO HUMBERTO</v>
          </cell>
          <cell r="F11244" t="str">
            <v>DECRETO LEGISLATIVO Nº1273</v>
          </cell>
        </row>
        <row r="11245">
          <cell r="B11245">
            <v>53007</v>
          </cell>
          <cell r="C11245" t="str">
            <v>YANIRA Y MARIAM</v>
          </cell>
          <cell r="D11245" t="str">
            <v>CO-53007-BM</v>
          </cell>
          <cell r="E11245" t="str">
            <v>RUGELL GUTIERREZ MANUEL ENRIQUE</v>
          </cell>
          <cell r="F11245" t="str">
            <v>DECRETO LEGISLATIVO Nº1273</v>
          </cell>
        </row>
        <row r="11246">
          <cell r="B11246">
            <v>53008</v>
          </cell>
          <cell r="C11246" t="str">
            <v>DEL PIERO II</v>
          </cell>
          <cell r="D11246" t="str">
            <v>CO-53008-BM</v>
          </cell>
          <cell r="E11246" t="str">
            <v>QUISPE CHOQUE ANTONIO WILLIAM ;REYES TORRES MARIA DE LOS ANGELES</v>
          </cell>
          <cell r="F11246" t="str">
            <v>DECRETO LEGISLATIVO Nº1273</v>
          </cell>
        </row>
        <row r="11247">
          <cell r="B11247">
            <v>53009</v>
          </cell>
          <cell r="C11247" t="str">
            <v>LUIS Y VIVIAN</v>
          </cell>
          <cell r="D11247" t="str">
            <v>CO-53009-BM</v>
          </cell>
          <cell r="E11247" t="str">
            <v>CASTILLO QUISPE LUIS ALBERTO</v>
          </cell>
          <cell r="F11247" t="str">
            <v>DECRETO LEGISLATIVO Nº1273</v>
          </cell>
        </row>
        <row r="11248">
          <cell r="B11248">
            <v>53010</v>
          </cell>
          <cell r="C11248" t="str">
            <v>MAGALI</v>
          </cell>
          <cell r="D11248" t="str">
            <v>CO-53010-BM</v>
          </cell>
          <cell r="E11248" t="str">
            <v>CASTILLO YATACO LUIS BENITO</v>
          </cell>
          <cell r="F11248" t="str">
            <v>DECRETO LEGISLATIVO Nº1273</v>
          </cell>
        </row>
        <row r="11249">
          <cell r="B11249">
            <v>53011</v>
          </cell>
          <cell r="C11249" t="str">
            <v>ARJEN Y SAYAKA</v>
          </cell>
          <cell r="D11249" t="str">
            <v>CO-53011-BM</v>
          </cell>
          <cell r="E11249" t="str">
            <v>CONDORI LLANOS GAHN CARLOS</v>
          </cell>
          <cell r="F11249" t="str">
            <v>DECRETO LEGISLATIVO Nº1273</v>
          </cell>
        </row>
        <row r="11250">
          <cell r="B11250">
            <v>53012</v>
          </cell>
          <cell r="C11250" t="str">
            <v>DON FELIX</v>
          </cell>
          <cell r="D11250" t="str">
            <v>CO-53012-BM</v>
          </cell>
          <cell r="E11250" t="str">
            <v>CASTILLO QUISPE ROBERTO JAVIER</v>
          </cell>
          <cell r="F11250" t="str">
            <v>DECRETO LEGISLATIVO Nº1273</v>
          </cell>
        </row>
        <row r="11251">
          <cell r="B11251">
            <v>53013</v>
          </cell>
          <cell r="C11251" t="str">
            <v>LUISITO I</v>
          </cell>
          <cell r="D11251" t="str">
            <v>CO-53013-BM</v>
          </cell>
          <cell r="E11251" t="str">
            <v>LA MADRID MATTA LUIS ENRIQUE</v>
          </cell>
          <cell r="F11251" t="str">
            <v>DECRETO LEGISLATIVO Nº1273</v>
          </cell>
        </row>
        <row r="11252">
          <cell r="B11252">
            <v>53014</v>
          </cell>
          <cell r="C11252" t="str">
            <v>SUBMARINO</v>
          </cell>
          <cell r="D11252" t="str">
            <v>CO-53014-BM</v>
          </cell>
          <cell r="E11252" t="str">
            <v>CHAVEZ TRUEVAS ZACARIAS JUAN</v>
          </cell>
          <cell r="F11252" t="str">
            <v>DECRETO LEGISLATIVO Nº1273</v>
          </cell>
        </row>
        <row r="11253">
          <cell r="B11253">
            <v>53016</v>
          </cell>
          <cell r="C11253" t="str">
            <v>ALLISSON</v>
          </cell>
          <cell r="D11253" t="str">
            <v>CE-53016-BM</v>
          </cell>
          <cell r="E11253" t="str">
            <v>AVILA LOPEZ DAMIAN</v>
          </cell>
          <cell r="F11253" t="str">
            <v>ARTESANAL</v>
          </cell>
        </row>
        <row r="11254">
          <cell r="B11254">
            <v>53017</v>
          </cell>
          <cell r="C11254" t="str">
            <v>MI LENY</v>
          </cell>
          <cell r="D11254" t="str">
            <v>CE-53017-BM</v>
          </cell>
          <cell r="E11254" t="str">
            <v>BERMUDEZ MORALES JOSE ANTONIO</v>
          </cell>
          <cell r="F11254" t="str">
            <v>ARTESANAL</v>
          </cell>
        </row>
        <row r="11255">
          <cell r="B11255">
            <v>53018</v>
          </cell>
          <cell r="C11255" t="str">
            <v>FERGI PEYTON</v>
          </cell>
          <cell r="D11255" t="str">
            <v>CE-53018-BM</v>
          </cell>
          <cell r="E11255" t="str">
            <v>RAMON SILVA JOSE ANTONIO</v>
          </cell>
          <cell r="F11255" t="str">
            <v>ARTESANAL</v>
          </cell>
        </row>
        <row r="11256">
          <cell r="B11256">
            <v>53019</v>
          </cell>
          <cell r="C11256" t="str">
            <v>ALVARO</v>
          </cell>
          <cell r="D11256" t="str">
            <v>PT-53019-BM</v>
          </cell>
          <cell r="E11256" t="str">
            <v>CHUNGA ARGUELLO ROBERTO WILLIAMS</v>
          </cell>
          <cell r="F11256" t="str">
            <v>DECRETO LEGISLATIVO Nº1273</v>
          </cell>
        </row>
        <row r="11257">
          <cell r="B11257">
            <v>53021</v>
          </cell>
          <cell r="C11257" t="str">
            <v>ASOC JLR</v>
          </cell>
          <cell r="D11257" t="str">
            <v>PT-53021-BM</v>
          </cell>
          <cell r="E11257" t="str">
            <v>GALAN HUIMAN FREDDY MILTON</v>
          </cell>
          <cell r="F11257" t="str">
            <v>DECRETO LEGISLATIVO Nº1273</v>
          </cell>
        </row>
        <row r="11258">
          <cell r="B11258">
            <v>53023</v>
          </cell>
          <cell r="C11258" t="str">
            <v>JESUS EN EL PARAISO</v>
          </cell>
          <cell r="D11258" t="str">
            <v>PT-53023-BM</v>
          </cell>
          <cell r="E11258" t="str">
            <v>ALVAREZ SANCHEZ PEDRO MARTIN ;BAYONA MORALES ROSA</v>
          </cell>
          <cell r="F11258" t="str">
            <v>DECRETO LEGISLATIVO Nº1273</v>
          </cell>
        </row>
        <row r="11259">
          <cell r="B11259">
            <v>53024</v>
          </cell>
          <cell r="C11259" t="str">
            <v>JESUS ES MI MAESTRO</v>
          </cell>
          <cell r="D11259" t="str">
            <v>PT-53024-BM</v>
          </cell>
          <cell r="E11259" t="str">
            <v>RAMIREZ CASTILLO KARINA MILAGROS</v>
          </cell>
          <cell r="F11259" t="str">
            <v>DECRETO LEGISLATIVO Nº1273</v>
          </cell>
        </row>
        <row r="11260">
          <cell r="B11260">
            <v>53025</v>
          </cell>
          <cell r="C11260" t="str">
            <v>MI SAN PEDRO</v>
          </cell>
          <cell r="D11260" t="str">
            <v>PT-53025-BM</v>
          </cell>
          <cell r="E11260" t="str">
            <v>DIOSES CHUNGA LUIS ALBERTO</v>
          </cell>
          <cell r="F11260" t="str">
            <v>DECRETO LEGISLATIVO Nº1273</v>
          </cell>
        </row>
        <row r="11261">
          <cell r="B11261">
            <v>53026</v>
          </cell>
          <cell r="C11261" t="str">
            <v>MANUELITO</v>
          </cell>
          <cell r="D11261" t="str">
            <v>PT-53026-BM</v>
          </cell>
          <cell r="E11261" t="str">
            <v>PAZOS PAIVA GERONIMO</v>
          </cell>
          <cell r="F11261" t="str">
            <v>DECRETO LEGISLATIVO Nº1273</v>
          </cell>
        </row>
        <row r="11262">
          <cell r="B11262">
            <v>53027</v>
          </cell>
          <cell r="C11262" t="str">
            <v>LUZ DE CRISTO</v>
          </cell>
          <cell r="D11262" t="str">
            <v>PT-53027-BM</v>
          </cell>
          <cell r="E11262" t="str">
            <v>PURIZACA PAIBA VICENTE</v>
          </cell>
          <cell r="F11262" t="str">
            <v>DECRETO LEGISLATIVO Nº1273</v>
          </cell>
        </row>
        <row r="11263">
          <cell r="B11263">
            <v>53032</v>
          </cell>
          <cell r="C11263" t="str">
            <v>LUZ MARIA</v>
          </cell>
          <cell r="D11263" t="str">
            <v>PT-53032-BM</v>
          </cell>
          <cell r="E11263" t="str">
            <v>PAZO PURIZACA JUAN</v>
          </cell>
          <cell r="F11263" t="str">
            <v>DECRETO LEGISLATIVO Nº1273</v>
          </cell>
        </row>
        <row r="11264">
          <cell r="B11264">
            <v>53033</v>
          </cell>
          <cell r="C11264" t="str">
            <v>SIEMPRE PAULITA</v>
          </cell>
          <cell r="D11264" t="str">
            <v>PT-53033-BM</v>
          </cell>
          <cell r="E11264" t="str">
            <v>QUEREVALU PAZO FELIPE</v>
          </cell>
          <cell r="F11264" t="str">
            <v>DECRETO LEGISLATIVO Nº1273</v>
          </cell>
        </row>
        <row r="11265">
          <cell r="B11265">
            <v>53034</v>
          </cell>
          <cell r="C11265" t="str">
            <v>BENDICION DE JESUS I</v>
          </cell>
          <cell r="D11265" t="str">
            <v>PT-53034-BM</v>
          </cell>
          <cell r="E11265" t="str">
            <v>CHUNGA PAZO MARTIN</v>
          </cell>
          <cell r="F11265" t="str">
            <v>DECRETO LEGISLATIVO Nº1273</v>
          </cell>
        </row>
        <row r="11266">
          <cell r="B11266">
            <v>53035</v>
          </cell>
          <cell r="C11266" t="str">
            <v>LE &amp; VE</v>
          </cell>
          <cell r="D11266" t="str">
            <v>PT-53035-BM</v>
          </cell>
          <cell r="E11266" t="str">
            <v>PURIZACA CHAVEZ LEONARDO</v>
          </cell>
          <cell r="F11266" t="str">
            <v>DECRETO LEGISLATIVO Nº1273</v>
          </cell>
        </row>
        <row r="11267">
          <cell r="B11267">
            <v>53036</v>
          </cell>
          <cell r="C11267" t="str">
            <v>RICKY MANUEL I</v>
          </cell>
          <cell r="D11267" t="str">
            <v>PT-53036-BM</v>
          </cell>
          <cell r="E11267" t="str">
            <v>PANTA ECHE JOSE BENJAMIN</v>
          </cell>
          <cell r="F11267" t="str">
            <v>DECRETO LEGISLATIVO Nº1273</v>
          </cell>
        </row>
        <row r="11268">
          <cell r="B11268">
            <v>53037</v>
          </cell>
          <cell r="C11268" t="str">
            <v>FRANCISCO II</v>
          </cell>
          <cell r="D11268" t="str">
            <v>PT-53037-BM</v>
          </cell>
          <cell r="E11268" t="str">
            <v>QUEREVALU PURISACA LUIS ALBERTO</v>
          </cell>
          <cell r="F11268" t="str">
            <v>DECRETO LEGISLATIVO Nº1273</v>
          </cell>
        </row>
        <row r="11269">
          <cell r="B11269">
            <v>53038</v>
          </cell>
          <cell r="C11269" t="str">
            <v>BENDICION DE DIOS</v>
          </cell>
          <cell r="D11269" t="str">
            <v>PT-53038-BM</v>
          </cell>
          <cell r="E11269" t="str">
            <v>PINGO PANTA SANTOS ROXANA</v>
          </cell>
          <cell r="F11269" t="str">
            <v>DECRETO LEGISLATIVO Nº1273</v>
          </cell>
        </row>
        <row r="11270">
          <cell r="B11270">
            <v>53039</v>
          </cell>
          <cell r="C11270" t="str">
            <v>MI KAORI</v>
          </cell>
          <cell r="D11270" t="str">
            <v>PT-53039-BM</v>
          </cell>
          <cell r="E11270" t="str">
            <v>ECHE CHUNGA JESUS OMAR</v>
          </cell>
          <cell r="F11270" t="str">
            <v>DECRETO LEGISLATIVO Nº1273</v>
          </cell>
        </row>
        <row r="11271">
          <cell r="B11271">
            <v>53040</v>
          </cell>
          <cell r="C11271" t="str">
            <v>MILAGRITOS</v>
          </cell>
          <cell r="D11271" t="str">
            <v>PT-53040-BM</v>
          </cell>
          <cell r="E11271" t="str">
            <v>PURIZACA PAIVA JUAN MANUEL</v>
          </cell>
          <cell r="F11271" t="str">
            <v>DECRETO LEGISLATIVO Nº1273</v>
          </cell>
        </row>
        <row r="11272">
          <cell r="B11272">
            <v>53041</v>
          </cell>
          <cell r="C11272" t="str">
            <v>PODEROSO JEHOVA</v>
          </cell>
          <cell r="D11272" t="str">
            <v>PT-53041-BM</v>
          </cell>
          <cell r="E11272" t="str">
            <v>ECHE PANTA CARLOS MARTIN</v>
          </cell>
          <cell r="F11272" t="str">
            <v>DECRETO LEGISLATIVO Nº1273</v>
          </cell>
        </row>
        <row r="11273">
          <cell r="B11273">
            <v>53043</v>
          </cell>
          <cell r="C11273" t="str">
            <v>MILAGRO DE JESUS</v>
          </cell>
          <cell r="D11273" t="str">
            <v>PT-53043-BM</v>
          </cell>
          <cell r="E11273" t="str">
            <v>QUEREVALU PAZO SANTOS EUGENIO</v>
          </cell>
          <cell r="F11273" t="str">
            <v>DECRETO LEGISLATIVO Nº1273</v>
          </cell>
        </row>
        <row r="11274">
          <cell r="B11274">
            <v>53044</v>
          </cell>
          <cell r="C11274" t="str">
            <v>JAIME ERNESTO</v>
          </cell>
          <cell r="D11274" t="str">
            <v>PT-53044-BM</v>
          </cell>
          <cell r="E11274" t="str">
            <v>LOPEZ ESPINOZA JULIO ENRIQUE</v>
          </cell>
          <cell r="F11274" t="str">
            <v>DECRETO LEGISLATIVO Nº1273</v>
          </cell>
        </row>
        <row r="11275">
          <cell r="B11275">
            <v>53046</v>
          </cell>
          <cell r="C11275" t="str">
            <v>CONDOR MACHO II</v>
          </cell>
          <cell r="D11275" t="str">
            <v>CO-53046-BM</v>
          </cell>
          <cell r="E11275" t="str">
            <v>PAPAS CHAVEZ JUVER</v>
          </cell>
          <cell r="F11275" t="str">
            <v>DECRETO LEGISLATIVO Nº1273</v>
          </cell>
        </row>
        <row r="11276">
          <cell r="B11276">
            <v>53047</v>
          </cell>
          <cell r="C11276" t="str">
            <v>JEREMY</v>
          </cell>
          <cell r="D11276" t="str">
            <v>CE-53047-BM</v>
          </cell>
          <cell r="E11276" t="str">
            <v>JUAREZ MIMBELA PEDRO LUIS</v>
          </cell>
          <cell r="F11276" t="str">
            <v>ARTESANAL</v>
          </cell>
        </row>
        <row r="11277">
          <cell r="B11277">
            <v>53048</v>
          </cell>
          <cell r="C11277" t="str">
            <v>DIOS EN TI CONFIO</v>
          </cell>
          <cell r="D11277" t="str">
            <v>PT-53048-BM</v>
          </cell>
          <cell r="E11277" t="str">
            <v>PURIZACA HUERTAS PATRICIO</v>
          </cell>
          <cell r="F11277" t="str">
            <v>DECRETO LEGISLATIVO Nº1273</v>
          </cell>
        </row>
        <row r="11278">
          <cell r="B11278">
            <v>53050</v>
          </cell>
          <cell r="C11278" t="str">
            <v>4 ASES</v>
          </cell>
          <cell r="D11278" t="str">
            <v>CO-53050-BM</v>
          </cell>
          <cell r="E11278" t="str">
            <v>BRAVO QUISPE LUIS ERNESTO</v>
          </cell>
          <cell r="F11278" t="str">
            <v>DECRETO LEGISLATIVO Nº1273</v>
          </cell>
        </row>
        <row r="11279">
          <cell r="B11279">
            <v>53051</v>
          </cell>
          <cell r="C11279" t="str">
            <v>DARLYN</v>
          </cell>
          <cell r="D11279" t="str">
            <v>CE-53051-BM</v>
          </cell>
          <cell r="E11279" t="str">
            <v>NIZAMA DIAZ NILTON CESAR</v>
          </cell>
          <cell r="F11279" t="str">
            <v>ARTESANAL</v>
          </cell>
        </row>
        <row r="11280">
          <cell r="B11280">
            <v>53052</v>
          </cell>
          <cell r="C11280" t="str">
            <v>JOSE DANIEL</v>
          </cell>
          <cell r="D11280" t="str">
            <v>CO-53052-BM</v>
          </cell>
          <cell r="E11280" t="str">
            <v>APARICIO ZEVALLOS EDITH</v>
          </cell>
          <cell r="F11280" t="str">
            <v>DECRETO LEGISLATIVO Nº1273</v>
          </cell>
        </row>
        <row r="11281">
          <cell r="B11281">
            <v>53053</v>
          </cell>
          <cell r="C11281" t="str">
            <v>JEFERSON I</v>
          </cell>
          <cell r="D11281" t="str">
            <v>PT-53053-BM</v>
          </cell>
          <cell r="E11281" t="str">
            <v>MORALES SANCHEZ JUSTO</v>
          </cell>
          <cell r="F11281" t="str">
            <v>DECRETO LEGISLATIVO Nº1273</v>
          </cell>
        </row>
        <row r="11282">
          <cell r="B11282">
            <v>53054</v>
          </cell>
          <cell r="C11282" t="str">
            <v>FANNY ALONSO III</v>
          </cell>
          <cell r="D11282" t="str">
            <v>CO-53054-BM</v>
          </cell>
          <cell r="E11282" t="str">
            <v>CHUMPITAZ ZEVALLOS JUAN P</v>
          </cell>
          <cell r="F11282" t="str">
            <v>DECRETO LEGISLATIVO Nº1273</v>
          </cell>
        </row>
        <row r="11283">
          <cell r="B11283">
            <v>53055</v>
          </cell>
          <cell r="C11283" t="str">
            <v>PEDRO PABLO</v>
          </cell>
          <cell r="D11283" t="str">
            <v>CO-53055-BM</v>
          </cell>
          <cell r="E11283" t="str">
            <v>SICHE RODRIGUEZ ANTONIO</v>
          </cell>
          <cell r="F11283" t="str">
            <v>DECRETO LEGISLATIVO Nº1273</v>
          </cell>
        </row>
        <row r="11284">
          <cell r="B11284">
            <v>53056</v>
          </cell>
          <cell r="C11284" t="str">
            <v>VIRGEN DE CHAPI</v>
          </cell>
          <cell r="D11284" t="str">
            <v>CE-53056-BM</v>
          </cell>
          <cell r="E11284" t="str">
            <v>PONCE JUAREZ CARLOS PERCY</v>
          </cell>
          <cell r="F11284" t="str">
            <v>ARTESANAL</v>
          </cell>
        </row>
        <row r="11285">
          <cell r="B11285">
            <v>53057</v>
          </cell>
          <cell r="C11285" t="str">
            <v>YANSHA</v>
          </cell>
          <cell r="D11285" t="str">
            <v>CE-53057-BM</v>
          </cell>
          <cell r="E11285" t="str">
            <v>CASTILLO MOGOLLON VICTOR JUAN</v>
          </cell>
          <cell r="F11285" t="str">
            <v>ARTESANAL</v>
          </cell>
        </row>
        <row r="11286">
          <cell r="B11286">
            <v>53058</v>
          </cell>
          <cell r="C11286" t="str">
            <v>JHON</v>
          </cell>
          <cell r="D11286" t="str">
            <v>CE-53058-BM</v>
          </cell>
          <cell r="E11286" t="str">
            <v>PALACIOS JAMANCA JAIME EDWARD</v>
          </cell>
          <cell r="F11286" t="str">
            <v>ARTESANAL</v>
          </cell>
        </row>
        <row r="11287">
          <cell r="B11287">
            <v>53059</v>
          </cell>
          <cell r="C11287" t="str">
            <v>JESUS EL SALVADOR</v>
          </cell>
          <cell r="D11287" t="str">
            <v>ZS-53059-BM</v>
          </cell>
          <cell r="E11287" t="str">
            <v>YOVERA VITE JUAN PABLO</v>
          </cell>
          <cell r="F11287" t="str">
            <v>DECRETO LEGISLATIVO Nº1273</v>
          </cell>
        </row>
        <row r="11288">
          <cell r="B11288">
            <v>53060</v>
          </cell>
          <cell r="C11288" t="str">
            <v>MI VICTORIA</v>
          </cell>
          <cell r="D11288" t="str">
            <v>CE-53060-BM</v>
          </cell>
          <cell r="E11288" t="str">
            <v>GUTIERREZ LEON VICTORIA CRISTINA</v>
          </cell>
          <cell r="F11288" t="str">
            <v>ARTESANAL</v>
          </cell>
        </row>
        <row r="11289">
          <cell r="B11289">
            <v>53061</v>
          </cell>
          <cell r="C11289" t="str">
            <v>HUMBERTO LA FOCA</v>
          </cell>
          <cell r="D11289" t="str">
            <v>CE-53061-BM</v>
          </cell>
          <cell r="E11289" t="str">
            <v>VASQUEZ PAREDES HUMBERTO</v>
          </cell>
          <cell r="F11289" t="str">
            <v>ARTESANAL</v>
          </cell>
        </row>
        <row r="11290">
          <cell r="B11290">
            <v>53062</v>
          </cell>
          <cell r="C11290" t="str">
            <v>MI SONIA II</v>
          </cell>
          <cell r="D11290" t="str">
            <v>CE-53062-BM</v>
          </cell>
          <cell r="E11290" t="str">
            <v>CHAMACHE ROSALES SONIA DORA</v>
          </cell>
          <cell r="F11290" t="str">
            <v>ARTESANAL</v>
          </cell>
        </row>
        <row r="11291">
          <cell r="B11291">
            <v>53063</v>
          </cell>
          <cell r="C11291" t="str">
            <v>DIEGUITO</v>
          </cell>
          <cell r="D11291" t="str">
            <v>PT-53063-BM</v>
          </cell>
          <cell r="E11291" t="str">
            <v>ALVAREZ SANCHEZ MARIA MADELEINE ;PURIZACA PURIZACA FRANCISCO</v>
          </cell>
          <cell r="F11291" t="str">
            <v>DECRETO LEGISLATIVO Nº1273</v>
          </cell>
        </row>
        <row r="11292">
          <cell r="B11292">
            <v>53066</v>
          </cell>
          <cell r="C11292" t="str">
            <v>JESUS MI BUEN PASTOR III</v>
          </cell>
          <cell r="D11292" t="str">
            <v>PT-53066-BM</v>
          </cell>
          <cell r="E11292" t="str">
            <v>CORONADO COVE?S EDUARDO</v>
          </cell>
          <cell r="F11292" t="str">
            <v>DECRETO LEGISLATIVO Nº1273</v>
          </cell>
        </row>
        <row r="11293">
          <cell r="B11293">
            <v>53067</v>
          </cell>
          <cell r="C11293" t="str">
            <v>LOS DELFINES</v>
          </cell>
          <cell r="D11293" t="str">
            <v>PT-53067-BM</v>
          </cell>
          <cell r="E11293" t="str">
            <v>RUIZ MORALES HECTOR</v>
          </cell>
          <cell r="F11293" t="str">
            <v>DECRETO LEGISLATIVO Nº1273</v>
          </cell>
        </row>
        <row r="11294">
          <cell r="B11294">
            <v>53068</v>
          </cell>
          <cell r="C11294" t="str">
            <v>CON LA AYUDA DE DIOS</v>
          </cell>
          <cell r="D11294" t="str">
            <v>PT-53068-BM</v>
          </cell>
          <cell r="E11294" t="str">
            <v>IPANAQUE SALAZAR MARCELINO GUILLERMO</v>
          </cell>
          <cell r="F11294" t="str">
            <v>DECRETO LEGISLATIVO Nº1273</v>
          </cell>
        </row>
        <row r="11295">
          <cell r="B11295">
            <v>53072</v>
          </cell>
          <cell r="C11295" t="str">
            <v>EL ELEGIDO DE DIOS</v>
          </cell>
          <cell r="D11295" t="str">
            <v>ZS-53072-BM</v>
          </cell>
          <cell r="E11295" t="str">
            <v>TEMOCHE CHERRE PEDRO AGAPITO</v>
          </cell>
          <cell r="F11295" t="str">
            <v>DECRETO LEGISLATIVO Nº1273</v>
          </cell>
        </row>
        <row r="11296">
          <cell r="B11296">
            <v>53073</v>
          </cell>
          <cell r="C11296" t="str">
            <v>MI JESUS</v>
          </cell>
          <cell r="D11296" t="str">
            <v>ZS-53073-BM</v>
          </cell>
          <cell r="E11296" t="str">
            <v>AMAYA VILLEGAS JESUS HUMBERTO</v>
          </cell>
          <cell r="F11296" t="str">
            <v>DECRETO LEGISLATIVO Nº1273</v>
          </cell>
        </row>
        <row r="11297">
          <cell r="B11297">
            <v>53074</v>
          </cell>
          <cell r="C11297" t="str">
            <v>GARVEL</v>
          </cell>
          <cell r="D11297" t="str">
            <v>IO-53074-BM</v>
          </cell>
          <cell r="E11297" t="str">
            <v>GARCIA VILCA PAUL RENEE ;VELA FLORES SANDRA MARIA</v>
          </cell>
          <cell r="F11297" t="str">
            <v>ARTESANAL</v>
          </cell>
        </row>
        <row r="11298">
          <cell r="B11298">
            <v>53077</v>
          </cell>
          <cell r="C11298" t="str">
            <v>TIO HUGO</v>
          </cell>
          <cell r="D11298" t="str">
            <v>IO-53077-BM</v>
          </cell>
          <cell r="E11298" t="str">
            <v>NAVARRO ARATEA MILAGROS MARION ;PEREZ QUISPE JORGE LUIS</v>
          </cell>
          <cell r="F11298" t="str">
            <v>DECRETO LEGISLATIVO Nº1273</v>
          </cell>
        </row>
        <row r="11299">
          <cell r="B11299">
            <v>53090</v>
          </cell>
          <cell r="C11299" t="str">
            <v>VICTOR MANUEL</v>
          </cell>
          <cell r="D11299" t="str">
            <v>SY-53090-BM</v>
          </cell>
          <cell r="E11299" t="str">
            <v>VARAS ATOCHE FLOR DEL ROCIO</v>
          </cell>
          <cell r="F11299" t="str">
            <v>DECRETO LEGISLATIVO Nº1273</v>
          </cell>
        </row>
        <row r="11300">
          <cell r="B11300">
            <v>53091</v>
          </cell>
          <cell r="C11300" t="str">
            <v>CARLOS Y CARLA</v>
          </cell>
          <cell r="D11300" t="str">
            <v>SY-53091-BM</v>
          </cell>
          <cell r="E11300" t="str">
            <v>CABEL FERNANDEZ CARLOS FELIPE</v>
          </cell>
          <cell r="F11300" t="str">
            <v>DECRETO LEGISLATIVO Nº1273</v>
          </cell>
        </row>
        <row r="11301">
          <cell r="B11301">
            <v>53095</v>
          </cell>
          <cell r="C11301" t="str">
            <v>TRES HERMANAS</v>
          </cell>
          <cell r="D11301" t="str">
            <v>SY-53095-BM</v>
          </cell>
          <cell r="E11301" t="str">
            <v>JACINTO PUESCAS JUAN BAUTISTA</v>
          </cell>
          <cell r="F11301" t="str">
            <v>DECRETO LEGISLATIVO Nº1273</v>
          </cell>
        </row>
        <row r="11302">
          <cell r="B11302">
            <v>53098</v>
          </cell>
          <cell r="C11302" t="str">
            <v>EL ZORRO</v>
          </cell>
          <cell r="D11302" t="str">
            <v>SY-53098-BM</v>
          </cell>
          <cell r="E11302" t="str">
            <v>AVILA CALDERON LUIS JOSE</v>
          </cell>
          <cell r="F11302" t="str">
            <v>DECRETO LEGISLATIVO Nº1273</v>
          </cell>
        </row>
        <row r="11303">
          <cell r="B11303">
            <v>53106</v>
          </cell>
          <cell r="C11303" t="str">
            <v>SAN FRANCISCO DE ASIS</v>
          </cell>
          <cell r="D11303" t="str">
            <v>ZS-53106-BM</v>
          </cell>
          <cell r="E11303" t="str">
            <v>ROMERO ABAD CELINDA</v>
          </cell>
          <cell r="F11303" t="str">
            <v>DECRETO LEGISLATIVO Nº1273</v>
          </cell>
        </row>
        <row r="11304">
          <cell r="B11304">
            <v>53122</v>
          </cell>
          <cell r="C11304" t="str">
            <v>RODRIGO 11</v>
          </cell>
          <cell r="D11304" t="str">
            <v>SY-53122-BM</v>
          </cell>
          <cell r="E11304" t="str">
            <v>CARDENAS NUNJA JOSE WILLY</v>
          </cell>
          <cell r="F11304" t="str">
            <v>DECRETO LEGISLATIVO Nº1273</v>
          </cell>
        </row>
        <row r="11305">
          <cell r="B11305">
            <v>53123</v>
          </cell>
          <cell r="C11305" t="str">
            <v>RODRIGO 12</v>
          </cell>
          <cell r="D11305" t="str">
            <v>SY-53123-BM</v>
          </cell>
          <cell r="E11305" t="str">
            <v>CARDENAS NUNJA JOSE WILLY</v>
          </cell>
          <cell r="F11305" t="str">
            <v>DECRETO LEGISLATIVO Nº1273</v>
          </cell>
        </row>
        <row r="11306">
          <cell r="B11306">
            <v>53130</v>
          </cell>
          <cell r="C11306" t="str">
            <v>HECMAR</v>
          </cell>
          <cell r="D11306" t="str">
            <v>PL-53130-BM</v>
          </cell>
          <cell r="E11306" t="str">
            <v>BERNAL LEYTON LIZ DEISY</v>
          </cell>
          <cell r="F11306" t="str">
            <v>DECRETO LEGISLATIVO Nº1273</v>
          </cell>
        </row>
        <row r="11307">
          <cell r="B11307">
            <v>53132</v>
          </cell>
          <cell r="C11307" t="str">
            <v>LERECK ANDRE</v>
          </cell>
          <cell r="D11307" t="str">
            <v>PL-53132-BM</v>
          </cell>
          <cell r="E11307" t="str">
            <v>BERNAL BARRERA JOSE ALONSO</v>
          </cell>
          <cell r="F11307" t="str">
            <v>DECRETO LEGISLATIVO Nº1273</v>
          </cell>
        </row>
        <row r="11308">
          <cell r="B11308">
            <v>53133</v>
          </cell>
          <cell r="C11308" t="str">
            <v>JESUS LEOMAR - 2</v>
          </cell>
          <cell r="D11308" t="str">
            <v>PL-53133-BM</v>
          </cell>
          <cell r="E11308" t="str">
            <v>REYES SEGURA JANETT DEL ROCIO</v>
          </cell>
          <cell r="F11308" t="str">
            <v>DECRETO LEGISLATIVO Nº1273</v>
          </cell>
        </row>
        <row r="11309">
          <cell r="B11309">
            <v>53134</v>
          </cell>
          <cell r="C11309" t="str">
            <v>MI LUCHITA</v>
          </cell>
          <cell r="D11309" t="str">
            <v>PL-53134-BM</v>
          </cell>
          <cell r="E11309" t="str">
            <v>ESPINOZA AYASTA JOSE FELIX</v>
          </cell>
          <cell r="F11309" t="str">
            <v>DECRETO LEGISLATIVO Nº1273</v>
          </cell>
        </row>
        <row r="11310">
          <cell r="B11310">
            <v>53135</v>
          </cell>
          <cell r="C11310" t="str">
            <v>MI JUANA - 1</v>
          </cell>
          <cell r="D11310" t="str">
            <v>PL-53135-BM</v>
          </cell>
          <cell r="E11310" t="str">
            <v>AYALA ALVARADO JOSE MANUEL</v>
          </cell>
          <cell r="F11310" t="str">
            <v>DECRETO LEGISLATIVO Nº1273</v>
          </cell>
        </row>
        <row r="11311">
          <cell r="B11311">
            <v>53136</v>
          </cell>
          <cell r="C11311" t="str">
            <v>REYNA YAMILET</v>
          </cell>
          <cell r="D11311" t="str">
            <v>PL-53136-BM</v>
          </cell>
          <cell r="E11311" t="str">
            <v>LLENQUE FIESTAS ROSA ELIDA ;SANCHEZ CHIRINOS JOSEFA</v>
          </cell>
          <cell r="F11311" t="str">
            <v>DECRETO LEGISLATIVO Nº1273</v>
          </cell>
        </row>
        <row r="11312">
          <cell r="B11312">
            <v>53137</v>
          </cell>
          <cell r="C11312" t="str">
            <v>MI LIBERTAD</v>
          </cell>
          <cell r="D11312" t="str">
            <v>PL-53137-BM</v>
          </cell>
          <cell r="E11312" t="str">
            <v>FIESTAS SONO MARCO ANTONIO</v>
          </cell>
          <cell r="F11312" t="str">
            <v>DECRETO LEGISLATIVO Nº1273</v>
          </cell>
        </row>
        <row r="11313">
          <cell r="B11313">
            <v>53140</v>
          </cell>
          <cell r="C11313" t="str">
            <v>BENDICION DE DIOS 2</v>
          </cell>
          <cell r="D11313" t="str">
            <v>PL-53140-BM</v>
          </cell>
          <cell r="E11313" t="str">
            <v>TORRES GUERRERO JUAN PABLO</v>
          </cell>
          <cell r="F11313" t="str">
            <v>DECRETO LEGISLATIVO Nº1273</v>
          </cell>
        </row>
        <row r="11314">
          <cell r="B11314">
            <v>53142</v>
          </cell>
          <cell r="C11314" t="str">
            <v>MI BRIANNA CAMILA</v>
          </cell>
          <cell r="D11314" t="str">
            <v>PL-53142-BM</v>
          </cell>
          <cell r="E11314" t="str">
            <v>OLAYA ZE? DIANA CAROLINA</v>
          </cell>
          <cell r="F11314" t="str">
            <v>DECRETO LEGISLATIVO Nº1273</v>
          </cell>
        </row>
        <row r="11315">
          <cell r="B11315">
            <v>53143</v>
          </cell>
          <cell r="C11315" t="str">
            <v>DON JESUS</v>
          </cell>
          <cell r="D11315" t="str">
            <v>PL-53143-BM</v>
          </cell>
          <cell r="E11315" t="str">
            <v>ESPINOZA URCIA ARMANDO ABELARDO</v>
          </cell>
          <cell r="F11315" t="str">
            <v>DECRETO LEGISLATIVO Nº1273</v>
          </cell>
        </row>
        <row r="11316">
          <cell r="B11316">
            <v>53153</v>
          </cell>
          <cell r="C11316" t="str">
            <v>YURIKO I</v>
          </cell>
          <cell r="D11316" t="str">
            <v>PT-53153-BM</v>
          </cell>
          <cell r="E11316" t="str">
            <v>ECHE QUEREVALU JOSE ALBERTO</v>
          </cell>
          <cell r="F11316" t="str">
            <v>DECRETO LEGISLATIVO Nº1273</v>
          </cell>
        </row>
        <row r="11317">
          <cell r="B11317">
            <v>53157</v>
          </cell>
          <cell r="C11317" t="str">
            <v>JESUCRISTO</v>
          </cell>
          <cell r="D11317" t="str">
            <v>ZS-53157-BM</v>
          </cell>
          <cell r="E11317" t="str">
            <v>TUME RUIZ ANGEL</v>
          </cell>
          <cell r="F11317" t="str">
            <v>DECRETO LEGISLATIVO Nº1273</v>
          </cell>
        </row>
        <row r="11318">
          <cell r="B11318">
            <v>53158</v>
          </cell>
          <cell r="C11318" t="str">
            <v>EL NAUTILUS</v>
          </cell>
          <cell r="D11318" t="str">
            <v>ZS-53158-BM</v>
          </cell>
          <cell r="E11318" t="str">
            <v>CORNEJO FARFAN JUAN</v>
          </cell>
          <cell r="F11318" t="str">
            <v>DECRETO LEGISLATIVO Nº1273</v>
          </cell>
        </row>
        <row r="11319">
          <cell r="B11319">
            <v>53167</v>
          </cell>
          <cell r="C11319" t="str">
            <v>MARIA ESPERANZA II</v>
          </cell>
          <cell r="D11319" t="str">
            <v>SY-53167-BM</v>
          </cell>
          <cell r="E11319" t="str">
            <v>ORUNA PADILLA JUAN DE DIOS</v>
          </cell>
          <cell r="F11319" t="str">
            <v>DECRETO LEGISLATIVO Nº1273</v>
          </cell>
        </row>
        <row r="11320">
          <cell r="B11320">
            <v>53168</v>
          </cell>
          <cell r="C11320" t="str">
            <v>MARIA ESPERANZA I</v>
          </cell>
          <cell r="D11320" t="str">
            <v>SY-53168-BM</v>
          </cell>
          <cell r="E11320" t="str">
            <v>ORUNA PADILLA JUAN DE DIOS</v>
          </cell>
          <cell r="F11320" t="str">
            <v>DECRETO LEGISLATIVO Nº1273</v>
          </cell>
        </row>
        <row r="11321">
          <cell r="B11321">
            <v>53175</v>
          </cell>
          <cell r="C11321" t="str">
            <v>CRISTO VIVE</v>
          </cell>
          <cell r="D11321" t="str">
            <v>ZS-53175-BM</v>
          </cell>
          <cell r="E11321" t="str">
            <v>CHANAME REQUE JOSE DEL CARMEN</v>
          </cell>
          <cell r="F11321" t="str">
            <v>DECRETO LEGISLATIVO Nº1273</v>
          </cell>
        </row>
        <row r="11322">
          <cell r="B11322">
            <v>53176</v>
          </cell>
          <cell r="C11322" t="str">
            <v>PACIFICO</v>
          </cell>
          <cell r="D11322" t="str">
            <v>ZS-53176-BM</v>
          </cell>
          <cell r="E11322" t="str">
            <v>CORNEJO FARFAN VIDAL</v>
          </cell>
          <cell r="F11322" t="str">
            <v>DECRETO LEGISLATIVO Nº1273</v>
          </cell>
        </row>
        <row r="11323">
          <cell r="B11323">
            <v>53219</v>
          </cell>
          <cell r="C11323" t="str">
            <v>DON LOLO</v>
          </cell>
          <cell r="D11323" t="str">
            <v>SY-53219-BM</v>
          </cell>
          <cell r="E11323" t="str">
            <v>SOLANO MEDINA ROBERT ROGER</v>
          </cell>
          <cell r="F11323" t="str">
            <v>DECRETO LEGISLATIVO Nº1273</v>
          </cell>
        </row>
        <row r="11324">
          <cell r="B11324">
            <v>53220</v>
          </cell>
          <cell r="C11324" t="str">
            <v>CRISTO ES LA ROCA</v>
          </cell>
          <cell r="D11324" t="str">
            <v>SY-53220-BM</v>
          </cell>
          <cell r="E11324" t="str">
            <v>ARMAS RUIZ JUAN ALBERTO</v>
          </cell>
          <cell r="F11324" t="str">
            <v>DECRETO LEGISLATIVO Nº1273</v>
          </cell>
        </row>
        <row r="11325">
          <cell r="B11325">
            <v>53221</v>
          </cell>
          <cell r="C11325" t="str">
            <v>DIOS ES AMOR</v>
          </cell>
          <cell r="D11325" t="str">
            <v>SY-53221-BM</v>
          </cell>
          <cell r="E11325" t="str">
            <v>SIGUAS TOCAS SEGUNDO ANTOLINO</v>
          </cell>
          <cell r="F11325" t="str">
            <v>DECRETO LEGISLATIVO Nº1273</v>
          </cell>
        </row>
        <row r="11326">
          <cell r="B11326">
            <v>53222</v>
          </cell>
          <cell r="C11326" t="str">
            <v>JOSE SANTOS</v>
          </cell>
          <cell r="D11326" t="str">
            <v>SY-53222-BM</v>
          </cell>
          <cell r="E11326" t="str">
            <v>CALHUA RAVINES JOSE PERCY</v>
          </cell>
          <cell r="F11326" t="str">
            <v>DECRETO LEGISLATIVO Nº1273</v>
          </cell>
        </row>
        <row r="11327">
          <cell r="B11327">
            <v>53223</v>
          </cell>
          <cell r="C11327" t="str">
            <v>ALEX Y AYMAR</v>
          </cell>
          <cell r="D11327" t="str">
            <v>SY-53223-BM</v>
          </cell>
          <cell r="E11327" t="str">
            <v>RAMIREZ GONZALES CARLOS ALBERTO</v>
          </cell>
          <cell r="F11327" t="str">
            <v>DECRETO LEGISLATIVO Nº1273</v>
          </cell>
        </row>
        <row r="11328">
          <cell r="B11328">
            <v>53226</v>
          </cell>
          <cell r="C11328" t="str">
            <v>MARIA DEL PILAR I</v>
          </cell>
          <cell r="D11328" t="str">
            <v>ZS- 53226-BM</v>
          </cell>
          <cell r="E11328" t="str">
            <v>MARCHAN MOGOLLON MANUEL ALBERTO</v>
          </cell>
          <cell r="F11328" t="str">
            <v>DECRETO LEGISLATIVO Nº1273</v>
          </cell>
        </row>
        <row r="11329">
          <cell r="B11329">
            <v>53237</v>
          </cell>
          <cell r="C11329" t="str">
            <v>GUIAME MI CAUTIVO II</v>
          </cell>
          <cell r="D11329" t="str">
            <v>ZS-53237-BM</v>
          </cell>
          <cell r="E11329" t="str">
            <v>ARCELA YARLEQUE YESMIX MODESTO</v>
          </cell>
          <cell r="F11329" t="str">
            <v>DECRETO LEGISLATIVO Nº1273</v>
          </cell>
        </row>
        <row r="11330">
          <cell r="B11330">
            <v>53240</v>
          </cell>
          <cell r="C11330" t="str">
            <v>SANTA MARIA II</v>
          </cell>
          <cell r="D11330" t="str">
            <v>ZS-53240-BM</v>
          </cell>
          <cell r="E11330" t="str">
            <v>FIESTAS LLENQUE SANTOS EDUARDO</v>
          </cell>
          <cell r="F11330" t="str">
            <v>DECRETO LEGISLATIVO Nº1273</v>
          </cell>
        </row>
        <row r="11331">
          <cell r="B11331">
            <v>53249</v>
          </cell>
          <cell r="C11331" t="str">
            <v>CRISTO ES AMOR</v>
          </cell>
          <cell r="D11331" t="str">
            <v>ZS-53249-BM</v>
          </cell>
          <cell r="E11331" t="str">
            <v>QUIROGA ANTON JOSE</v>
          </cell>
          <cell r="F11331" t="str">
            <v>DECRETO LEGISLATIVO Nº1273</v>
          </cell>
        </row>
        <row r="11332">
          <cell r="B11332">
            <v>53253</v>
          </cell>
          <cell r="C11332" t="str">
            <v>MI MAICOL</v>
          </cell>
          <cell r="D11332" t="str">
            <v>ZS-53253-BM</v>
          </cell>
          <cell r="E11332" t="str">
            <v>LLOCLLA MORENO ORLANDO</v>
          </cell>
          <cell r="F11332" t="str">
            <v>DECRETO LEGISLATIVO Nº1273</v>
          </cell>
        </row>
        <row r="11333">
          <cell r="B11333">
            <v>53276</v>
          </cell>
          <cell r="C11333" t="str">
            <v>LA GRINGA II</v>
          </cell>
          <cell r="D11333" t="str">
            <v>ZS-53276-BM</v>
          </cell>
          <cell r="E11333" t="str">
            <v>CORNEJO GODOS FELIPE</v>
          </cell>
          <cell r="F11333" t="str">
            <v>DECRETO LEGISLATIVO Nº1273</v>
          </cell>
        </row>
        <row r="11334">
          <cell r="B11334">
            <v>53277</v>
          </cell>
          <cell r="C11334" t="str">
            <v>MI CAUTIVO</v>
          </cell>
          <cell r="D11334" t="str">
            <v>ZS-53277-BM</v>
          </cell>
          <cell r="E11334" t="str">
            <v>QUEREVALU PAZOS EDGAR ORLANDO</v>
          </cell>
          <cell r="F11334" t="str">
            <v>DECRETO LEGISLATIVO Nº1273</v>
          </cell>
        </row>
        <row r="11335">
          <cell r="B11335">
            <v>53278</v>
          </cell>
          <cell r="C11335" t="str">
            <v>NEFI I</v>
          </cell>
          <cell r="D11335" t="str">
            <v>ZS-53278-BM</v>
          </cell>
          <cell r="E11335" t="str">
            <v>YAURI PALAS MARCO ANTONIO</v>
          </cell>
          <cell r="F11335" t="str">
            <v>DECRETO LEGISLATIVO Nº1273</v>
          </cell>
        </row>
        <row r="11336">
          <cell r="B11336">
            <v>53280</v>
          </cell>
          <cell r="C11336" t="str">
            <v>JOSDAN</v>
          </cell>
          <cell r="D11336" t="str">
            <v>PL-53280-BM</v>
          </cell>
          <cell r="E11336" t="str">
            <v>CHACON HERRERA ELENA DEL ROCIO ;PINGO YPANAQUE JESUS ALBERTO</v>
          </cell>
          <cell r="F11336" t="str">
            <v>DECRETO LEGISLATIVO Nº1273</v>
          </cell>
        </row>
        <row r="11337">
          <cell r="B11337">
            <v>53281</v>
          </cell>
          <cell r="C11337" t="str">
            <v>JUANA ROSA III</v>
          </cell>
          <cell r="D11337" t="str">
            <v>PL-53281-BM</v>
          </cell>
          <cell r="E11337" t="str">
            <v>MECA MIO HAYDEE DEL PILAR</v>
          </cell>
          <cell r="F11337" t="str">
            <v>DECRETO LEGISLATIVO Nº1273</v>
          </cell>
        </row>
        <row r="11338">
          <cell r="B11338">
            <v>53283</v>
          </cell>
          <cell r="C11338" t="str">
            <v>AMIGO MENA II</v>
          </cell>
          <cell r="D11338" t="str">
            <v>ZS-53283-BM</v>
          </cell>
          <cell r="E11338" t="str">
            <v>MENA RUIZ CARMEN DEL ROSARIO</v>
          </cell>
          <cell r="F11338" t="str">
            <v>DECRETO LEGISLATIVO Nº1273</v>
          </cell>
        </row>
        <row r="11339">
          <cell r="B11339">
            <v>53288</v>
          </cell>
          <cell r="C11339" t="str">
            <v>PISCIS</v>
          </cell>
          <cell r="D11339" t="str">
            <v>CE-53288-BM</v>
          </cell>
          <cell r="E11339" t="str">
            <v>ROMERO PAREDES JIME DANTE</v>
          </cell>
          <cell r="F11339" t="str">
            <v>DECRETO LEGISLATIVO Nº1273</v>
          </cell>
        </row>
        <row r="11340">
          <cell r="B11340">
            <v>53289</v>
          </cell>
          <cell r="C11340" t="str">
            <v>MICHELLY</v>
          </cell>
          <cell r="D11340" t="str">
            <v>CE-53289-BM</v>
          </cell>
          <cell r="E11340" t="str">
            <v>ROMERO PAREDES CESAR MITCHEL</v>
          </cell>
          <cell r="F11340" t="str">
            <v>DECRETO LEGISLATIVO Nº1273</v>
          </cell>
        </row>
        <row r="11341">
          <cell r="B11341">
            <v>53290</v>
          </cell>
          <cell r="C11341" t="str">
            <v>JAZMIN</v>
          </cell>
          <cell r="D11341" t="str">
            <v>CE-53290-BM</v>
          </cell>
          <cell r="E11341" t="str">
            <v>OTINIANO CARBAJAL WILDER</v>
          </cell>
          <cell r="F11341" t="str">
            <v>DECRETO LEGISLATIVO Nº1273</v>
          </cell>
        </row>
        <row r="11342">
          <cell r="B11342">
            <v>53292</v>
          </cell>
          <cell r="C11342" t="str">
            <v>MIGUEL ANGEL</v>
          </cell>
          <cell r="D11342" t="str">
            <v>CO-53292-BM</v>
          </cell>
          <cell r="E11342" t="str">
            <v>REYES CORNELIO JOSE ANTONIO</v>
          </cell>
          <cell r="F11342" t="str">
            <v>DECRETO LEGISLATIVO Nº1273</v>
          </cell>
        </row>
        <row r="11343">
          <cell r="B11343">
            <v>53298</v>
          </cell>
          <cell r="C11343" t="str">
            <v>LUIS Y VALERIE II</v>
          </cell>
          <cell r="D11343" t="str">
            <v>CO-53298-BM</v>
          </cell>
          <cell r="E11343" t="str">
            <v>CHAPILLIQUEN VENTOCILLA LUIS ANTONIO</v>
          </cell>
          <cell r="F11343" t="str">
            <v>DECRETO LEGISLATIVO Nº1273</v>
          </cell>
        </row>
        <row r="11344">
          <cell r="B11344">
            <v>53299</v>
          </cell>
          <cell r="C11344" t="str">
            <v>LUIS Y VALERIE</v>
          </cell>
          <cell r="D11344" t="str">
            <v>CO-53299-BM</v>
          </cell>
          <cell r="E11344" t="str">
            <v>CHAPILLIQUEN VENTOCILLA LUIS ANTONIO</v>
          </cell>
          <cell r="F11344" t="str">
            <v>DECRETO LEGISLATIVO Nº1273</v>
          </cell>
        </row>
        <row r="11345">
          <cell r="B11345">
            <v>53301</v>
          </cell>
          <cell r="C11345" t="str">
            <v>MEDALIT</v>
          </cell>
          <cell r="D11345" t="str">
            <v>CO-53301-BM</v>
          </cell>
          <cell r="E11345" t="str">
            <v>CHAPILLIQUEN OSTOS LUIS FERNANDO</v>
          </cell>
          <cell r="F11345" t="str">
            <v>DECRETO LEGISLATIVO Nº1273</v>
          </cell>
        </row>
        <row r="11346">
          <cell r="B11346">
            <v>53302</v>
          </cell>
          <cell r="C11346" t="str">
            <v>DO? GLORIA</v>
          </cell>
          <cell r="D11346" t="str">
            <v>CO-53302-BM</v>
          </cell>
          <cell r="E11346" t="str">
            <v>CHAPILLIQUEN OSTOS LUIS FERNANDO</v>
          </cell>
          <cell r="F11346" t="str">
            <v>DECRETO LEGISLATIVO Nº1273</v>
          </cell>
        </row>
        <row r="11347">
          <cell r="B11347">
            <v>53304</v>
          </cell>
          <cell r="C11347" t="str">
            <v>CHARO Y LUCIA</v>
          </cell>
          <cell r="D11347" t="str">
            <v>CO-53304-BM</v>
          </cell>
          <cell r="E11347" t="str">
            <v>PORTUGUEZ SANCHEZ VICTOR RAUL</v>
          </cell>
          <cell r="F11347" t="str">
            <v>DECRETO LEGISLATIVO Nº1273</v>
          </cell>
        </row>
        <row r="11348">
          <cell r="B11348">
            <v>53305</v>
          </cell>
          <cell r="C11348" t="str">
            <v>LUIS FERNANDO</v>
          </cell>
          <cell r="D11348" t="str">
            <v>CO-53305-BM</v>
          </cell>
          <cell r="E11348" t="str">
            <v>CAMPOS VILLAR FELIPE YSAAC</v>
          </cell>
          <cell r="F11348" t="str">
            <v>ARTESANAL</v>
          </cell>
        </row>
        <row r="11349">
          <cell r="B11349">
            <v>53307</v>
          </cell>
          <cell r="C11349" t="str">
            <v>RUTH</v>
          </cell>
          <cell r="D11349" t="str">
            <v>CO-53307-BM</v>
          </cell>
          <cell r="E11349" t="str">
            <v>FRETEL ASCUE RUTH INES</v>
          </cell>
          <cell r="F11349" t="str">
            <v>DECRETO LEGISLATIVO Nº1273</v>
          </cell>
        </row>
        <row r="11350">
          <cell r="B11350">
            <v>53308</v>
          </cell>
          <cell r="C11350" t="str">
            <v>EL MAGO</v>
          </cell>
          <cell r="D11350" t="str">
            <v>CO-53308-BM</v>
          </cell>
          <cell r="E11350" t="str">
            <v>RENGIFO CRUZ VICTOR JOHNNY</v>
          </cell>
          <cell r="F11350" t="str">
            <v>DECRETO LEGISLATIVO Nº1273</v>
          </cell>
        </row>
        <row r="11351">
          <cell r="B11351">
            <v>53309</v>
          </cell>
          <cell r="C11351" t="str">
            <v>JUANITA</v>
          </cell>
          <cell r="D11351" t="str">
            <v>CO-53309-BM</v>
          </cell>
          <cell r="E11351" t="str">
            <v>MENDEZ CACHAY ARMANDO</v>
          </cell>
          <cell r="F11351" t="str">
            <v>DECRETO LEGISLATIVO Nº1273</v>
          </cell>
        </row>
        <row r="11352">
          <cell r="B11352">
            <v>53310</v>
          </cell>
          <cell r="C11352" t="str">
            <v>MARIA CRISTINA II</v>
          </cell>
          <cell r="D11352" t="str">
            <v>CO-53310-BM</v>
          </cell>
          <cell r="E11352" t="str">
            <v>DE LA CRUZ TORRES MARIA ELENA</v>
          </cell>
          <cell r="F11352" t="str">
            <v>DECRETO LEGISLATIVO Nº1273</v>
          </cell>
        </row>
        <row r="11353">
          <cell r="B11353">
            <v>53312</v>
          </cell>
          <cell r="C11353" t="str">
            <v>VALENTINA</v>
          </cell>
          <cell r="D11353" t="str">
            <v>CO-53312-BM</v>
          </cell>
          <cell r="E11353" t="str">
            <v>QUIJANO HUARANGA JUAN NOLBERTO</v>
          </cell>
          <cell r="F11353" t="str">
            <v>DECRETO LEGISLATIVO Nº1273</v>
          </cell>
        </row>
        <row r="11354">
          <cell r="B11354">
            <v>53313</v>
          </cell>
          <cell r="C11354" t="str">
            <v>SIEMPRE JIMINSON</v>
          </cell>
          <cell r="D11354" t="str">
            <v>ZS-53313-BM</v>
          </cell>
          <cell r="E11354" t="str">
            <v>BENITES FIESTAS YIMINSON EUGENIO</v>
          </cell>
          <cell r="F11354" t="str">
            <v>DECRETO LEGISLATIVO Nº1273</v>
          </cell>
        </row>
        <row r="11355">
          <cell r="B11355">
            <v>53315</v>
          </cell>
          <cell r="C11355" t="str">
            <v>MIRIAN</v>
          </cell>
          <cell r="D11355" t="str">
            <v>CO-53315-BM</v>
          </cell>
          <cell r="E11355" t="str">
            <v>ZEVALLOS BRAVO FERMIN BENEDICTO</v>
          </cell>
          <cell r="F11355" t="str">
            <v>DECRETO LEGISLATIVO Nº1273</v>
          </cell>
        </row>
        <row r="11356">
          <cell r="B11356">
            <v>53316</v>
          </cell>
          <cell r="C11356" t="str">
            <v>MILAGROS LIZBETH</v>
          </cell>
          <cell r="D11356" t="str">
            <v>CO-53316-BM</v>
          </cell>
          <cell r="E11356" t="str">
            <v>CHUYES CARDENAS DORIS MARIA</v>
          </cell>
          <cell r="F11356" t="str">
            <v>DECRETO LEGISLATIVO Nº1273</v>
          </cell>
        </row>
        <row r="11357">
          <cell r="B11357">
            <v>53318</v>
          </cell>
          <cell r="C11357" t="str">
            <v>FLIPPER</v>
          </cell>
          <cell r="D11357" t="str">
            <v>CE-53318-BM</v>
          </cell>
          <cell r="E11357" t="str">
            <v>LENO MARQUEZ JOSE AQUILINO</v>
          </cell>
          <cell r="F11357" t="str">
            <v>DECRETO LEGISLATIVO Nº1273</v>
          </cell>
        </row>
        <row r="11358">
          <cell r="B11358">
            <v>53320</v>
          </cell>
          <cell r="C11358" t="str">
            <v>SULUANA</v>
          </cell>
          <cell r="D11358" t="str">
            <v>ZS-53320-BM</v>
          </cell>
          <cell r="E11358" t="str">
            <v>VERGARAY ARMANZA LUIS ORLANDO</v>
          </cell>
          <cell r="F11358" t="str">
            <v>DECRETO LEGISLATIVO Nº1273</v>
          </cell>
        </row>
        <row r="11359">
          <cell r="B11359">
            <v>53321</v>
          </cell>
          <cell r="C11359" t="str">
            <v>YADHIEL ALEXANDER</v>
          </cell>
          <cell r="D11359" t="str">
            <v>ZS-53321-BM</v>
          </cell>
          <cell r="E11359" t="str">
            <v>ZETA INGA ADRIAN ARTURO</v>
          </cell>
          <cell r="F11359" t="str">
            <v>DECRETO LEGISLATIVO Nº1273</v>
          </cell>
        </row>
        <row r="11360">
          <cell r="B11360">
            <v>53322</v>
          </cell>
          <cell r="C11360" t="str">
            <v>JHORDY MICHAEL</v>
          </cell>
          <cell r="D11360" t="str">
            <v>ZS-53322-BM</v>
          </cell>
          <cell r="E11360" t="str">
            <v>BANCES VIDAURRE TEOFILO</v>
          </cell>
          <cell r="F11360" t="str">
            <v>DECRETO LEGISLATIVO Nº1273</v>
          </cell>
        </row>
        <row r="11361">
          <cell r="B11361">
            <v>53323</v>
          </cell>
          <cell r="C11361" t="str">
            <v>LAURITA</v>
          </cell>
          <cell r="D11361" t="str">
            <v>CE-53323-BM</v>
          </cell>
          <cell r="E11361" t="str">
            <v>OTINIANO CARBAJAL WILDER</v>
          </cell>
          <cell r="F11361" t="str">
            <v>DECRETO LEGISLATIVO Nº1273</v>
          </cell>
        </row>
        <row r="11362">
          <cell r="B11362">
            <v>53324</v>
          </cell>
          <cell r="C11362" t="str">
            <v>YAMILA</v>
          </cell>
          <cell r="D11362" t="str">
            <v>CE-53324-BM</v>
          </cell>
          <cell r="E11362" t="str">
            <v>PAREDES PRINCIPE JULIO CESAR</v>
          </cell>
          <cell r="F11362" t="str">
            <v>DECRETO LEGISLATIVO Nº1273</v>
          </cell>
        </row>
        <row r="11363">
          <cell r="B11363">
            <v>53325</v>
          </cell>
          <cell r="C11363" t="str">
            <v>JOSEPH Y YAMILA</v>
          </cell>
          <cell r="D11363" t="str">
            <v>CE-53325-BM</v>
          </cell>
          <cell r="E11363" t="str">
            <v>PAREDES PRINCIPE JULIO CESAR</v>
          </cell>
          <cell r="F11363" t="str">
            <v>DECRETO LEGISLATIVO Nº1273</v>
          </cell>
        </row>
        <row r="11364">
          <cell r="B11364">
            <v>53326</v>
          </cell>
          <cell r="C11364" t="str">
            <v>ROBIN</v>
          </cell>
          <cell r="D11364" t="str">
            <v>CE-53326-BM</v>
          </cell>
          <cell r="E11364" t="str">
            <v>VILLANUEVA CAMPOS ROBINSON OBED</v>
          </cell>
          <cell r="F11364" t="str">
            <v>DECRETO LEGISLATIVO Nº1273</v>
          </cell>
        </row>
        <row r="11365">
          <cell r="B11365">
            <v>53327</v>
          </cell>
          <cell r="C11365" t="str">
            <v>DIOS ES AMOR</v>
          </cell>
          <cell r="D11365" t="str">
            <v>CE-53327-BM</v>
          </cell>
          <cell r="E11365" t="str">
            <v>SERIN MIGUEL DANIEL</v>
          </cell>
          <cell r="F11365" t="str">
            <v>DECRETO LEGISLATIVO Nº1273</v>
          </cell>
        </row>
        <row r="11366">
          <cell r="B11366">
            <v>53328</v>
          </cell>
          <cell r="C11366" t="str">
            <v>ESPERANZA DEL HOGAR III</v>
          </cell>
          <cell r="D11366" t="str">
            <v>ZS-53328-BM</v>
          </cell>
          <cell r="E11366" t="str">
            <v>GARCIA CHUNGA AMERICO</v>
          </cell>
          <cell r="F11366" t="str">
            <v>DECRETO LEGISLATIVO Nº1273</v>
          </cell>
        </row>
        <row r="11367">
          <cell r="B11367">
            <v>53329</v>
          </cell>
          <cell r="C11367" t="str">
            <v>ESCORPION</v>
          </cell>
          <cell r="D11367" t="str">
            <v>ZS-53329-BM</v>
          </cell>
          <cell r="E11367" t="str">
            <v>SANTOS CALLE FAUSTINO</v>
          </cell>
          <cell r="F11367" t="str">
            <v>DECRETO LEGISLATIVO Nº1273</v>
          </cell>
        </row>
        <row r="11368">
          <cell r="B11368">
            <v>53330</v>
          </cell>
          <cell r="C11368" t="str">
            <v>ESCORPION II</v>
          </cell>
          <cell r="D11368" t="str">
            <v>ZS-53330-BM</v>
          </cell>
          <cell r="E11368" t="str">
            <v>SANTOS CALLE FAUSTINO</v>
          </cell>
          <cell r="F11368" t="str">
            <v>DECRETO LEGISLATIVO Nº1273</v>
          </cell>
        </row>
        <row r="11369">
          <cell r="B11369">
            <v>53331</v>
          </cell>
          <cell r="C11369" t="str">
            <v>EN DIOS HE CONFIADO</v>
          </cell>
          <cell r="D11369" t="str">
            <v>ZS-53331-BM</v>
          </cell>
          <cell r="E11369" t="str">
            <v>LLENQUE INO?N YESENIA JOHANA</v>
          </cell>
          <cell r="F11369" t="str">
            <v>DECRETO LEGISLATIVO Nº1273</v>
          </cell>
        </row>
        <row r="11370">
          <cell r="B11370">
            <v>53332</v>
          </cell>
          <cell r="C11370" t="str">
            <v>BELEN</v>
          </cell>
          <cell r="D11370" t="str">
            <v>ZS-53332-BM</v>
          </cell>
          <cell r="E11370" t="str">
            <v>SANDOVAL TEPO JIMMY RONALD</v>
          </cell>
          <cell r="F11370" t="str">
            <v>DECRETO LEGISLATIVO Nº1273</v>
          </cell>
        </row>
        <row r="11371">
          <cell r="B11371">
            <v>53333</v>
          </cell>
          <cell r="C11371" t="str">
            <v>BENDICION DE DIOS</v>
          </cell>
          <cell r="D11371" t="str">
            <v>ZS-53333-BM</v>
          </cell>
          <cell r="E11371" t="str">
            <v>PORRAS DUQUE YASMANY</v>
          </cell>
          <cell r="F11371" t="str">
            <v>DECRETO LEGISLATIVO Nº1273</v>
          </cell>
        </row>
        <row r="11372">
          <cell r="B11372">
            <v>53334</v>
          </cell>
          <cell r="C11372" t="str">
            <v>REY DE ISRAEL</v>
          </cell>
          <cell r="D11372" t="str">
            <v>ZS-53334-BM</v>
          </cell>
          <cell r="E11372" t="str">
            <v>AGUIRRE TARAZONA RAUL HUGO</v>
          </cell>
          <cell r="F11372" t="str">
            <v>DECRETO LEGISLATIVO Nº1273</v>
          </cell>
        </row>
        <row r="11373">
          <cell r="B11373">
            <v>53335</v>
          </cell>
          <cell r="C11373" t="str">
            <v>GONZALO</v>
          </cell>
          <cell r="D11373" t="str">
            <v>ZS-53335-BM</v>
          </cell>
          <cell r="E11373" t="str">
            <v>PE? MOSCOSO DE JIMENEZ CATHERINE VANESSA</v>
          </cell>
          <cell r="F11373" t="str">
            <v>DECRETO LEGISLATIVO Nº1273</v>
          </cell>
        </row>
        <row r="11374">
          <cell r="B11374">
            <v>53336</v>
          </cell>
          <cell r="C11374" t="str">
            <v>MI ABDIEL</v>
          </cell>
          <cell r="D11374" t="str">
            <v>ZS-53336-BM</v>
          </cell>
          <cell r="E11374" t="str">
            <v>PURIZAGA CABRERA GERARDO DANILO</v>
          </cell>
          <cell r="F11374" t="str">
            <v>DECRETO LEGISLATIVO Nº1273</v>
          </cell>
        </row>
        <row r="11375">
          <cell r="B11375">
            <v>53337</v>
          </cell>
          <cell r="C11375" t="str">
            <v>EL PARAISO II</v>
          </cell>
          <cell r="D11375" t="str">
            <v>ZS-53337-BM</v>
          </cell>
          <cell r="E11375" t="str">
            <v>PANTA PERICHE ORLANDO DOMINGO</v>
          </cell>
          <cell r="F11375" t="str">
            <v>DECRETO LEGISLATIVO Nº1273</v>
          </cell>
        </row>
        <row r="11376">
          <cell r="B11376">
            <v>53338</v>
          </cell>
          <cell r="C11376" t="str">
            <v>DIOS ES MI GUIA</v>
          </cell>
          <cell r="D11376" t="str">
            <v>ZS-53338-BM</v>
          </cell>
          <cell r="E11376" t="str">
            <v>MORE ANTON JOSE AUGUSTO</v>
          </cell>
          <cell r="F11376" t="str">
            <v>DECRETO LEGISLATIVO Nº1273</v>
          </cell>
        </row>
        <row r="11377">
          <cell r="B11377">
            <v>53343</v>
          </cell>
          <cell r="C11377" t="str">
            <v>MISAEL</v>
          </cell>
          <cell r="D11377" t="str">
            <v>ZS-53343-BM</v>
          </cell>
          <cell r="E11377" t="str">
            <v>ALCALDE RAMIREZ SEGUNDO ENRIQUE</v>
          </cell>
          <cell r="F11377" t="str">
            <v>DECRETO LEGISLATIVO Nº1273</v>
          </cell>
        </row>
        <row r="11378">
          <cell r="B11378">
            <v>53345</v>
          </cell>
          <cell r="C11378" t="str">
            <v>FRANKLIN 3</v>
          </cell>
          <cell r="D11378" t="str">
            <v>CE-53345-BM</v>
          </cell>
          <cell r="E11378" t="str">
            <v>PAREDES PONTE CARMEN ROSA</v>
          </cell>
          <cell r="F11378" t="str">
            <v>DECRETO LEGISLATIVO Nº1273</v>
          </cell>
        </row>
        <row r="11379">
          <cell r="B11379">
            <v>53346</v>
          </cell>
          <cell r="C11379" t="str">
            <v>JIMENA</v>
          </cell>
          <cell r="D11379" t="str">
            <v>ZS-53346-BM</v>
          </cell>
          <cell r="E11379" t="str">
            <v>CARRILLO MENA ORLANDO</v>
          </cell>
          <cell r="F11379" t="str">
            <v>DECRETO LEGISLATIVO Nº1273</v>
          </cell>
        </row>
        <row r="11380">
          <cell r="B11380">
            <v>53350</v>
          </cell>
          <cell r="C11380" t="str">
            <v>CHARRA</v>
          </cell>
          <cell r="D11380" t="str">
            <v>ZS-53350-BM</v>
          </cell>
          <cell r="E11380" t="str">
            <v>CHAFLOQUE LLONTOP JUAN CARLOS</v>
          </cell>
          <cell r="F11380" t="str">
            <v>DECRETO LEGISLATIVO Nº1273</v>
          </cell>
        </row>
        <row r="11381">
          <cell r="B11381">
            <v>53351</v>
          </cell>
          <cell r="C11381" t="str">
            <v>KARLA</v>
          </cell>
          <cell r="D11381" t="str">
            <v>ZS-53351-BM</v>
          </cell>
          <cell r="E11381" t="str">
            <v>PANTA RUMICHE FAUSTO</v>
          </cell>
          <cell r="F11381" t="str">
            <v>DECRETO LEGISLATIVO Nº1273</v>
          </cell>
        </row>
        <row r="11382">
          <cell r="B11382">
            <v>53353</v>
          </cell>
          <cell r="C11382" t="str">
            <v>LALO.LALIN - I</v>
          </cell>
          <cell r="D11382" t="str">
            <v>CE-53353-BM</v>
          </cell>
          <cell r="E11382" t="str">
            <v>CALLE GALLARDO FRANCISCO</v>
          </cell>
          <cell r="F11382" t="str">
            <v>DECRETO LEGISLATIVO Nº1273</v>
          </cell>
        </row>
        <row r="11383">
          <cell r="B11383">
            <v>53355</v>
          </cell>
          <cell r="C11383" t="str">
            <v>SE?R DE LOS MILAGROS</v>
          </cell>
          <cell r="D11383" t="str">
            <v>ZS-53355-BM</v>
          </cell>
          <cell r="E11383" t="str">
            <v>SILVA PE? JOSE RODOLFO</v>
          </cell>
          <cell r="F11383" t="str">
            <v>DECRETO LEGISLATIVO Nº1273</v>
          </cell>
        </row>
        <row r="11384">
          <cell r="B11384">
            <v>53356</v>
          </cell>
          <cell r="C11384" t="str">
            <v>BREYDI</v>
          </cell>
          <cell r="D11384" t="str">
            <v>CE-53356-BM</v>
          </cell>
          <cell r="E11384" t="str">
            <v>ALCALDE VASQUEZ ORLANDO ELIAS</v>
          </cell>
          <cell r="F11384" t="str">
            <v>DECRETO LEGISLATIVO Nº1273</v>
          </cell>
        </row>
        <row r="11385">
          <cell r="B11385">
            <v>53357</v>
          </cell>
          <cell r="C11385" t="str">
            <v>REY DAVID</v>
          </cell>
          <cell r="D11385" t="str">
            <v>CE-53357-BM</v>
          </cell>
          <cell r="E11385" t="str">
            <v>RODRIGUEZ LEZMA JOSE FLAVIO</v>
          </cell>
          <cell r="F11385" t="str">
            <v>DECRETO LEGISLATIVO Nº1273</v>
          </cell>
        </row>
        <row r="11386">
          <cell r="B11386">
            <v>53358</v>
          </cell>
          <cell r="C11386" t="str">
            <v>JOSUE</v>
          </cell>
          <cell r="D11386" t="str">
            <v>ZS-53358-BM</v>
          </cell>
          <cell r="E11386" t="str">
            <v>URBINA ZAPATA JHEINER GREGORIO</v>
          </cell>
          <cell r="F11386" t="str">
            <v>DECRETO LEGISLATIVO Nº1273</v>
          </cell>
        </row>
        <row r="11387">
          <cell r="B11387">
            <v>53360</v>
          </cell>
          <cell r="C11387" t="str">
            <v>JULIO CESAR</v>
          </cell>
          <cell r="D11387" t="str">
            <v>PL-53360-BM</v>
          </cell>
          <cell r="E11387" t="str">
            <v>PAIVA FIESTAS LUIS</v>
          </cell>
          <cell r="F11387" t="str">
            <v>DECRETO LEGISLATIVO Nº1273</v>
          </cell>
        </row>
        <row r="11388">
          <cell r="B11388">
            <v>53363</v>
          </cell>
          <cell r="C11388" t="str">
            <v>MARIA RENATA</v>
          </cell>
          <cell r="D11388" t="str">
            <v>IO-53363-BM</v>
          </cell>
          <cell r="E11388" t="str">
            <v>ALLCA MAMANI ROLANDO</v>
          </cell>
          <cell r="F11388" t="str">
            <v>DECRETO LEGISLATIVO Nº1273</v>
          </cell>
        </row>
        <row r="11389">
          <cell r="B11389">
            <v>53364</v>
          </cell>
          <cell r="C11389" t="str">
            <v>DON HECTOR II</v>
          </cell>
          <cell r="D11389" t="str">
            <v>IO-53364-BM</v>
          </cell>
          <cell r="E11389" t="str">
            <v>HUAMAN DE SALINAS TERESA</v>
          </cell>
          <cell r="F11389" t="str">
            <v>DECRETO LEGISLATIVO Nº1273</v>
          </cell>
        </row>
        <row r="11390">
          <cell r="B11390">
            <v>53365</v>
          </cell>
          <cell r="C11390" t="str">
            <v>PUERTO BELLO</v>
          </cell>
          <cell r="D11390" t="str">
            <v>IO-53365-BM</v>
          </cell>
          <cell r="E11390" t="str">
            <v>ZEGARRA GONZALES FRANCISCA</v>
          </cell>
          <cell r="F11390" t="str">
            <v>DECRETO LEGISLATIVO Nº1273</v>
          </cell>
        </row>
        <row r="11391">
          <cell r="B11391">
            <v>53366</v>
          </cell>
          <cell r="C11391" t="str">
            <v>MACANAQUISS</v>
          </cell>
          <cell r="D11391" t="str">
            <v>SY-53366-BM</v>
          </cell>
          <cell r="E11391" t="str">
            <v>FLORES HILARIO MAYREILY YORLIANA</v>
          </cell>
          <cell r="F11391" t="str">
            <v>DECRETO LEGISLATIVO Nº1273</v>
          </cell>
        </row>
        <row r="11392">
          <cell r="B11392">
            <v>53367</v>
          </cell>
          <cell r="C11392" t="str">
            <v>DON MANUEL</v>
          </cell>
          <cell r="D11392" t="str">
            <v>SY-53367-BM</v>
          </cell>
          <cell r="E11392" t="str">
            <v>SANCHEZ SEVERINO FELIX</v>
          </cell>
          <cell r="F11392" t="str">
            <v>DECRETO LEGISLATIVO Nº1273</v>
          </cell>
        </row>
        <row r="11393">
          <cell r="B11393">
            <v>53368</v>
          </cell>
          <cell r="C11393" t="str">
            <v>MI JULLIETTE</v>
          </cell>
          <cell r="D11393" t="str">
            <v>PL-53368-BM</v>
          </cell>
          <cell r="E11393" t="str">
            <v>VELASCO PE? LUZ ELITO</v>
          </cell>
          <cell r="F11393" t="str">
            <v>DECRETO LEGISLATIVO Nº1273</v>
          </cell>
        </row>
        <row r="11394">
          <cell r="B11394">
            <v>53372</v>
          </cell>
          <cell r="C11394" t="str">
            <v>MARIA NEPO 2</v>
          </cell>
          <cell r="D11394" t="str">
            <v>PL-53372-BM</v>
          </cell>
          <cell r="E11394" t="str">
            <v>FIESTAS NEPO RICARDO SEGUNDO</v>
          </cell>
          <cell r="F11394" t="str">
            <v>DECRETO LEGISLATIVO Nº1273</v>
          </cell>
        </row>
        <row r="11395">
          <cell r="B11395">
            <v>53374</v>
          </cell>
          <cell r="C11395" t="str">
            <v>DAYANA</v>
          </cell>
          <cell r="D11395" t="str">
            <v>CE-53374-BM</v>
          </cell>
          <cell r="E11395" t="str">
            <v>RODRIGUEZ LEZMA SEGUNDO AGAPITO</v>
          </cell>
          <cell r="F11395" t="str">
            <v>DECRETO LEGISLATIVO Nº1273</v>
          </cell>
        </row>
        <row r="11396">
          <cell r="B11396">
            <v>53375</v>
          </cell>
          <cell r="C11396" t="str">
            <v>MILANCITO</v>
          </cell>
          <cell r="D11396" t="str">
            <v>CE-53375-BM</v>
          </cell>
          <cell r="E11396" t="str">
            <v>OTINIANO CARBAJAL ELMER</v>
          </cell>
          <cell r="F11396" t="str">
            <v>DECRETO LEGISLATIVO Nº1273</v>
          </cell>
        </row>
        <row r="11397">
          <cell r="B11397">
            <v>53376</v>
          </cell>
          <cell r="C11397" t="str">
            <v>LOLA MOTY</v>
          </cell>
          <cell r="D11397" t="str">
            <v>CE-53376-BM</v>
          </cell>
          <cell r="E11397" t="str">
            <v>ALVARADO REYES CLAUDIO JESUS</v>
          </cell>
          <cell r="F11397" t="str">
            <v>DECRETO LEGISLATIVO Nº1273</v>
          </cell>
        </row>
        <row r="11398">
          <cell r="B11398">
            <v>53378</v>
          </cell>
          <cell r="C11398" t="str">
            <v>EL NAZARENO</v>
          </cell>
          <cell r="D11398" t="str">
            <v>CE-53378-BM</v>
          </cell>
          <cell r="E11398" t="str">
            <v>TOLEDO LINO VIRMA MARILU</v>
          </cell>
          <cell r="F11398" t="str">
            <v>DECRETO LEGISLATIVO Nº1273</v>
          </cell>
        </row>
        <row r="11399">
          <cell r="B11399">
            <v>53379</v>
          </cell>
          <cell r="C11399" t="str">
            <v>BOLETO</v>
          </cell>
          <cell r="D11399" t="str">
            <v>CE-53379-BM</v>
          </cell>
          <cell r="E11399" t="str">
            <v>LEZCANO ROMERO NURIA LISSETTE</v>
          </cell>
          <cell r="F11399" t="str">
            <v>DECRETO LEGISLATIVO Nº1273</v>
          </cell>
        </row>
        <row r="11400">
          <cell r="B11400">
            <v>53380</v>
          </cell>
          <cell r="C11400" t="str">
            <v>JOSE Y MARTHA</v>
          </cell>
          <cell r="D11400" t="str">
            <v>CE-53380-BM</v>
          </cell>
          <cell r="E11400" t="str">
            <v>CASTA?DA ALBITRES JOSE ANDRES</v>
          </cell>
          <cell r="F11400" t="str">
            <v>DECRETO LEGISLATIVO Nº1273</v>
          </cell>
        </row>
        <row r="11401">
          <cell r="B11401">
            <v>53382</v>
          </cell>
          <cell r="C11401" t="str">
            <v>ISRAEL</v>
          </cell>
          <cell r="D11401" t="str">
            <v>CE-53382-BM</v>
          </cell>
          <cell r="E11401" t="str">
            <v>PACHECO RISCO VANESSA LIZBETH</v>
          </cell>
          <cell r="F11401" t="str">
            <v>DECRETO LEGISLATIVO Nº1273</v>
          </cell>
        </row>
        <row r="11402">
          <cell r="B11402">
            <v>53384</v>
          </cell>
          <cell r="C11402" t="str">
            <v>BETTY 2</v>
          </cell>
          <cell r="D11402" t="str">
            <v>CE-53384-BM</v>
          </cell>
          <cell r="E11402" t="str">
            <v>TIRADO COTRINA EMILIO TEODOCIO</v>
          </cell>
          <cell r="F11402" t="str">
            <v>DECRETO LEGISLATIVO Nº1273</v>
          </cell>
        </row>
        <row r="11403">
          <cell r="B11403">
            <v>53385</v>
          </cell>
          <cell r="C11403" t="str">
            <v>NAYELY Y MICHAEL</v>
          </cell>
          <cell r="D11403" t="str">
            <v>CE-53385-BM</v>
          </cell>
          <cell r="E11403" t="str">
            <v>IMAN VASQUEZ SANTIAGO ABEL</v>
          </cell>
          <cell r="F11403" t="str">
            <v>DECRETO LEGISLATIVO Nº1273</v>
          </cell>
        </row>
        <row r="11404">
          <cell r="B11404">
            <v>53386</v>
          </cell>
          <cell r="C11404" t="str">
            <v>MI CARLITOS</v>
          </cell>
          <cell r="D11404" t="str">
            <v>ZS-53386-BM</v>
          </cell>
          <cell r="E11404" t="str">
            <v>URBINA SAAVEDRA GUILLERMO</v>
          </cell>
          <cell r="F11404" t="str">
            <v>DECRETO LEGISLATIVO Nº1273</v>
          </cell>
        </row>
        <row r="11405">
          <cell r="B11405">
            <v>53387</v>
          </cell>
          <cell r="C11405" t="str">
            <v>LUIS ANGEL</v>
          </cell>
          <cell r="D11405" t="str">
            <v>ZS-53387-BM</v>
          </cell>
          <cell r="E11405" t="str">
            <v>BERRU CORDOVA HILDEBRANDO</v>
          </cell>
          <cell r="F11405" t="str">
            <v>DECRETO LEGISLATIVO Nº1273</v>
          </cell>
        </row>
        <row r="11406">
          <cell r="B11406">
            <v>53388</v>
          </cell>
          <cell r="C11406" t="str">
            <v>MI CARLOS</v>
          </cell>
          <cell r="D11406" t="str">
            <v>ZS-53388-BM</v>
          </cell>
          <cell r="E11406" t="str">
            <v>MANRIQUE CASTILLO JACKELINE ELIZABETH</v>
          </cell>
          <cell r="F11406" t="str">
            <v>DECRETO LEGISLATIVO Nº1273</v>
          </cell>
        </row>
        <row r="11407">
          <cell r="B11407">
            <v>53389</v>
          </cell>
          <cell r="C11407" t="str">
            <v>RM</v>
          </cell>
          <cell r="D11407" t="str">
            <v>CE-53389-BM</v>
          </cell>
          <cell r="E11407" t="str">
            <v>ARMAS DIAZ ANGEL SANTOS</v>
          </cell>
          <cell r="F11407" t="str">
            <v>DECRETO LEGISLATIVO Nº1273</v>
          </cell>
        </row>
        <row r="11408">
          <cell r="B11408">
            <v>53390</v>
          </cell>
          <cell r="C11408" t="str">
            <v>GIULIANA</v>
          </cell>
          <cell r="D11408" t="str">
            <v>CE-53390-BM</v>
          </cell>
          <cell r="E11408" t="str">
            <v>MARTINEZ RUBI?S GIOVANNI JANET</v>
          </cell>
          <cell r="F11408" t="str">
            <v>DECRETO LEGISLATIVO Nº1273</v>
          </cell>
        </row>
        <row r="11409">
          <cell r="B11409">
            <v>53391</v>
          </cell>
          <cell r="C11409" t="str">
            <v>MARCO</v>
          </cell>
          <cell r="D11409" t="str">
            <v>CE-53391-BM</v>
          </cell>
          <cell r="E11409" t="str">
            <v>BARRERA TORO MARCO ANTONIO</v>
          </cell>
          <cell r="F11409" t="str">
            <v>DECRETO LEGISLATIVO Nº1273</v>
          </cell>
        </row>
        <row r="11410">
          <cell r="B11410">
            <v>53411</v>
          </cell>
          <cell r="C11410" t="str">
            <v>GRACIAS DIOS MIO</v>
          </cell>
          <cell r="D11410" t="str">
            <v>PT-53411-BM</v>
          </cell>
          <cell r="E11410" t="str">
            <v>PURIZACA ALVAREZ PABLO ALEXANDER</v>
          </cell>
          <cell r="F11410" t="str">
            <v>DECRETO LEGISLATIVO Nº1273</v>
          </cell>
        </row>
        <row r="11411">
          <cell r="B11411">
            <v>53429</v>
          </cell>
          <cell r="C11411" t="str">
            <v>ROSITA Y JESUS</v>
          </cell>
          <cell r="D11411" t="str">
            <v>SY-53429-BM</v>
          </cell>
          <cell r="E11411" t="str">
            <v>QUEVEDO CEPEDA JUAN MANUEL</v>
          </cell>
          <cell r="F11411" t="str">
            <v>DECRETO LEGISLATIVO Nº1273</v>
          </cell>
        </row>
        <row r="11412">
          <cell r="B11412">
            <v>53430</v>
          </cell>
          <cell r="C11412" t="str">
            <v>FRANCISCO ANTON PAIVA</v>
          </cell>
          <cell r="D11412" t="str">
            <v>TA-53430-BM</v>
          </cell>
          <cell r="E11412" t="str">
            <v>ANTON PAIVA FRANCISCO</v>
          </cell>
          <cell r="F11412" t="str">
            <v>DECRETO LEGISLATIVO Nº1273</v>
          </cell>
        </row>
        <row r="11413">
          <cell r="B11413">
            <v>53439</v>
          </cell>
          <cell r="C11413" t="str">
            <v>II HNOS</v>
          </cell>
          <cell r="D11413" t="str">
            <v>CE-53439-BM</v>
          </cell>
          <cell r="E11413" t="str">
            <v>FLORES CHINGA JORGE ANTONIO</v>
          </cell>
          <cell r="F11413" t="str">
            <v>DECRETO LEGISLATIVO Nº1273</v>
          </cell>
        </row>
        <row r="11414">
          <cell r="B11414">
            <v>53441</v>
          </cell>
          <cell r="C11414" t="str">
            <v>JAMES</v>
          </cell>
          <cell r="D11414" t="str">
            <v>CE-53441-BM</v>
          </cell>
          <cell r="E11414" t="str">
            <v>RODRIGUEZ HUAYAN SANTOS GREGORIO</v>
          </cell>
          <cell r="F11414" t="str">
            <v>DECRETO LEGISLATIVO Nº1273</v>
          </cell>
        </row>
        <row r="11415">
          <cell r="B11415">
            <v>53443</v>
          </cell>
          <cell r="C11415" t="str">
            <v>JUAN DAVID</v>
          </cell>
          <cell r="D11415" t="str">
            <v>CO-53443-BM</v>
          </cell>
          <cell r="E11415" t="str">
            <v>SANCHEZ PUMA TORIBIO</v>
          </cell>
          <cell r="F11415" t="str">
            <v>ARTESANAL</v>
          </cell>
        </row>
        <row r="11416">
          <cell r="B11416">
            <v>53444</v>
          </cell>
          <cell r="C11416" t="str">
            <v>RONALD JOSE</v>
          </cell>
          <cell r="D11416" t="str">
            <v>CE-53444-BM</v>
          </cell>
          <cell r="E11416" t="str">
            <v>ESCOBEDO ZAVALETA JOSE HERNANDO</v>
          </cell>
          <cell r="F11416" t="str">
            <v>DECRETO LEGISLATIVO Nº1273</v>
          </cell>
        </row>
        <row r="11417">
          <cell r="B11417">
            <v>53446</v>
          </cell>
          <cell r="C11417" t="str">
            <v>DAYSI II</v>
          </cell>
          <cell r="D11417" t="str">
            <v>CO-53446-BM</v>
          </cell>
          <cell r="E11417" t="str">
            <v>BRITO ESPINOZA MARCEL GASTON</v>
          </cell>
          <cell r="F11417" t="str">
            <v>ARTESANAL</v>
          </cell>
        </row>
        <row r="11418">
          <cell r="B11418">
            <v>53447</v>
          </cell>
          <cell r="C11418" t="str">
            <v>RUTH MARIA II</v>
          </cell>
          <cell r="D11418" t="str">
            <v>CO-53447-BM</v>
          </cell>
          <cell r="E11418" t="str">
            <v>CHAVEZ AGUIRRE ELICEO</v>
          </cell>
          <cell r="F11418" t="str">
            <v>ARTESANAL</v>
          </cell>
        </row>
        <row r="11419">
          <cell r="B11419">
            <v>53448</v>
          </cell>
          <cell r="C11419" t="str">
            <v>MAR DE LOS ANGELES</v>
          </cell>
          <cell r="D11419" t="str">
            <v>CO-53448-BM</v>
          </cell>
          <cell r="E11419" t="str">
            <v>MORALES HUERTAS SEGUNDO LUIS</v>
          </cell>
          <cell r="F11419" t="str">
            <v>ARTESANAL</v>
          </cell>
        </row>
        <row r="11420">
          <cell r="B11420">
            <v>53449</v>
          </cell>
          <cell r="C11420" t="str">
            <v>MANOLO Y FERNANDO</v>
          </cell>
          <cell r="D11420" t="str">
            <v>CO-53449-BM</v>
          </cell>
          <cell r="E11420" t="str">
            <v>FRANCIA HUAPAYA JUAN CARLOS</v>
          </cell>
          <cell r="F11420" t="str">
            <v>ARTESANAL</v>
          </cell>
        </row>
        <row r="11421">
          <cell r="B11421">
            <v>53450</v>
          </cell>
          <cell r="C11421" t="str">
            <v>ALICIA</v>
          </cell>
          <cell r="D11421" t="str">
            <v>CO-53450-BM</v>
          </cell>
          <cell r="E11421" t="str">
            <v>PAZO SANCHEZ SANTOS HIPOLITO ;RAMOS GONZALES ALICIA GUADALUPE</v>
          </cell>
          <cell r="F11421" t="str">
            <v>ARTESANAL</v>
          </cell>
        </row>
        <row r="11422">
          <cell r="B11422">
            <v>53451</v>
          </cell>
          <cell r="C11422" t="str">
            <v>REBECA * NICOLE</v>
          </cell>
          <cell r="D11422" t="str">
            <v>CO-53451-BM</v>
          </cell>
          <cell r="E11422" t="str">
            <v>SAMAME HUAPAYA JOSE ALEJANDRO</v>
          </cell>
          <cell r="F11422" t="str">
            <v>ARTESANAL</v>
          </cell>
        </row>
        <row r="11423">
          <cell r="B11423">
            <v>53452</v>
          </cell>
          <cell r="C11423" t="str">
            <v>TRAMBOYO</v>
          </cell>
          <cell r="D11423" t="str">
            <v>CE-53452-BM</v>
          </cell>
          <cell r="E11423" t="str">
            <v>LAZARO BLAS EVER SANTOS</v>
          </cell>
          <cell r="F11423" t="str">
            <v>DECRETO LEGISLATIVO Nº1273</v>
          </cell>
        </row>
        <row r="11424">
          <cell r="B11424">
            <v>53453</v>
          </cell>
          <cell r="C11424" t="str">
            <v>JIREH</v>
          </cell>
          <cell r="D11424" t="str">
            <v>CO-53453-BM</v>
          </cell>
          <cell r="E11424" t="str">
            <v>RIOS CABANILLAS GAVINO BENIGER</v>
          </cell>
          <cell r="F11424" t="str">
            <v>ARTESANAL</v>
          </cell>
        </row>
        <row r="11425">
          <cell r="B11425">
            <v>53454</v>
          </cell>
          <cell r="C11425" t="str">
            <v>JUNIOR DAVID</v>
          </cell>
          <cell r="D11425" t="str">
            <v>CO-53454-BM</v>
          </cell>
          <cell r="E11425" t="str">
            <v>ROBLES YZARRA OLGA</v>
          </cell>
          <cell r="F11425" t="str">
            <v>DECRETO LEGISLATIVO Nº1273</v>
          </cell>
        </row>
        <row r="11426">
          <cell r="B11426">
            <v>53456</v>
          </cell>
          <cell r="C11426" t="str">
            <v>MI MORENA</v>
          </cell>
          <cell r="D11426" t="str">
            <v>CE-53456-BM</v>
          </cell>
          <cell r="E11426" t="str">
            <v>VENEGAS BURGOS LUIS ENRIQUE</v>
          </cell>
          <cell r="F11426" t="str">
            <v>DECRETO LEGISLATIVO Nº1273</v>
          </cell>
        </row>
        <row r="11427">
          <cell r="B11427">
            <v>53457</v>
          </cell>
          <cell r="C11427" t="str">
            <v>FIORELLA</v>
          </cell>
          <cell r="D11427" t="str">
            <v>CO-53457-BM</v>
          </cell>
          <cell r="E11427" t="str">
            <v>RIOS CABANILLAS GAVINO BENIGER</v>
          </cell>
          <cell r="F11427" t="str">
            <v>DECRETO LEGISLATIVO Nº1273</v>
          </cell>
        </row>
        <row r="11428">
          <cell r="B11428">
            <v>53459</v>
          </cell>
          <cell r="C11428" t="str">
            <v>VARON</v>
          </cell>
          <cell r="D11428" t="str">
            <v>CE-53459-BM</v>
          </cell>
          <cell r="E11428" t="str">
            <v>GONZALES AVALO JACINTO</v>
          </cell>
          <cell r="F11428" t="str">
            <v>DECRETO LEGISLATIVO Nº1273</v>
          </cell>
        </row>
        <row r="11429">
          <cell r="B11429">
            <v>53460</v>
          </cell>
          <cell r="C11429" t="str">
            <v>ADRIAN JESUS</v>
          </cell>
          <cell r="D11429" t="str">
            <v>CO-53460-BM</v>
          </cell>
          <cell r="E11429" t="str">
            <v>MAMANI ANAMPA JOHN CHARLES</v>
          </cell>
          <cell r="F11429" t="str">
            <v>DECRETO LEGISLATIVO Nº1273</v>
          </cell>
        </row>
        <row r="11430">
          <cell r="B11430">
            <v>53461</v>
          </cell>
          <cell r="C11430" t="str">
            <v>RAUL Y CRISTHIAN</v>
          </cell>
          <cell r="D11430" t="str">
            <v>CO-53461-BM</v>
          </cell>
          <cell r="E11430" t="str">
            <v>PARIONA GARCIA RAUL</v>
          </cell>
          <cell r="F11430" t="str">
            <v>DECRETO LEGISLATIVO Nº1273</v>
          </cell>
        </row>
        <row r="11431">
          <cell r="B11431">
            <v>53466</v>
          </cell>
          <cell r="C11431" t="str">
            <v>GABY I</v>
          </cell>
          <cell r="D11431" t="str">
            <v>CO-53466-BM</v>
          </cell>
          <cell r="E11431" t="str">
            <v>BENITES CONTRERAS LEYLA ANDREA</v>
          </cell>
          <cell r="F11431" t="str">
            <v>DECRETO LEGISLATIVO Nº1273</v>
          </cell>
        </row>
        <row r="11432">
          <cell r="B11432">
            <v>53468</v>
          </cell>
          <cell r="C11432" t="str">
            <v>MARYLUNA</v>
          </cell>
          <cell r="D11432" t="str">
            <v>CO-53468-BM</v>
          </cell>
          <cell r="E11432" t="str">
            <v>ARIAS NAVARRO LUIS ENRIQUE ;MORALES QUEZADA JACKELINE</v>
          </cell>
          <cell r="F11432" t="str">
            <v>DECRETO LEGISLATIVO Nº1273</v>
          </cell>
        </row>
        <row r="11433">
          <cell r="B11433">
            <v>53470</v>
          </cell>
          <cell r="C11433" t="str">
            <v>CESAR Y ADELITA</v>
          </cell>
          <cell r="D11433" t="str">
            <v>CE-53470-BM</v>
          </cell>
          <cell r="E11433" t="str">
            <v>RAMOS PRIMO AUGUSTO</v>
          </cell>
          <cell r="F11433" t="str">
            <v>DECRETO LEGISLATIVO Nº1273</v>
          </cell>
        </row>
        <row r="11434">
          <cell r="B11434">
            <v>53472</v>
          </cell>
          <cell r="C11434" t="str">
            <v>PAIZANO</v>
          </cell>
          <cell r="D11434" t="str">
            <v>CE-53472-BM</v>
          </cell>
          <cell r="E11434" t="str">
            <v>MONZON CANO JORGE ANTONIO</v>
          </cell>
          <cell r="F11434" t="str">
            <v>DECRETO LEGISLATIVO Nº1273</v>
          </cell>
        </row>
        <row r="11435">
          <cell r="B11435">
            <v>53473</v>
          </cell>
          <cell r="C11435" t="str">
            <v>EL ARCA DE NOE</v>
          </cell>
          <cell r="D11435" t="str">
            <v>CO-53473-BM</v>
          </cell>
          <cell r="E11435" t="str">
            <v>CASTRO GALARZA SATURNINO CRISTOBAL ;GONZALES GALVAN DE CASTRO OLGA MARGARITA</v>
          </cell>
          <cell r="F11435" t="str">
            <v>DECRETO LEGISLATIVO Nº1273</v>
          </cell>
        </row>
        <row r="11436">
          <cell r="B11436">
            <v>53488</v>
          </cell>
          <cell r="C11436" t="str">
            <v>PANCHITA</v>
          </cell>
          <cell r="D11436" t="str">
            <v>CE-53488-BM</v>
          </cell>
          <cell r="E11436" t="str">
            <v>MARTIN AVALOS SANTIAGO JHONNY</v>
          </cell>
          <cell r="F11436" t="str">
            <v>DECRETO LEGISLATIVO Nº1273</v>
          </cell>
        </row>
        <row r="11437">
          <cell r="B11437">
            <v>53508</v>
          </cell>
          <cell r="C11437" t="str">
            <v>CRISTO MORADO</v>
          </cell>
          <cell r="D11437" t="str">
            <v>ZS-53508-BM</v>
          </cell>
          <cell r="E11437" t="str">
            <v>ALVAREZ FLORES MICHAEL YORK</v>
          </cell>
          <cell r="F11437" t="str">
            <v>DECRETO LEGISLATIVO Nº1273</v>
          </cell>
        </row>
        <row r="11438">
          <cell r="B11438">
            <v>53509</v>
          </cell>
          <cell r="C11438" t="str">
            <v>BENDICION DE DIOS</v>
          </cell>
          <cell r="D11438" t="str">
            <v>ZS-53509-BM</v>
          </cell>
          <cell r="E11438" t="str">
            <v>RIVAS ALBINES JHONNY EDINSON</v>
          </cell>
          <cell r="F11438" t="str">
            <v>DECRETO LEGISLATIVO Nº1273</v>
          </cell>
        </row>
        <row r="11439">
          <cell r="B11439">
            <v>53510</v>
          </cell>
          <cell r="C11439" t="str">
            <v>MI BRYANNA</v>
          </cell>
          <cell r="D11439" t="str">
            <v>PL-53510-BM</v>
          </cell>
          <cell r="E11439" t="str">
            <v>AGAPITO TEJADA JOSE LUIS ;BERNAL LEYTON SABY MABEL</v>
          </cell>
          <cell r="F11439" t="str">
            <v>DECRETO LEGISLATIVO Nº1273</v>
          </cell>
        </row>
        <row r="11440">
          <cell r="B11440">
            <v>53511</v>
          </cell>
          <cell r="C11440" t="str">
            <v>LIAM FER</v>
          </cell>
          <cell r="D11440" t="str">
            <v>PL-53511-BM</v>
          </cell>
          <cell r="E11440" t="str">
            <v>BANCES SUCLUPE RICHARD FERNANDO</v>
          </cell>
          <cell r="F11440" t="str">
            <v>DECRETO LEGISLATIVO Nº1273</v>
          </cell>
        </row>
        <row r="11441">
          <cell r="B11441">
            <v>53512</v>
          </cell>
          <cell r="C11441" t="str">
            <v>AROON TOURS II</v>
          </cell>
          <cell r="D11441" t="str">
            <v>CE-53512-BM</v>
          </cell>
          <cell r="E11441" t="str">
            <v>GUEVARA VEGA JENRY ALEJANDRO</v>
          </cell>
          <cell r="F11441" t="str">
            <v>DECRETO LEGISLATIVO Nº1273</v>
          </cell>
        </row>
        <row r="11442">
          <cell r="B11442">
            <v>53513</v>
          </cell>
          <cell r="C11442" t="str">
            <v>NATANAEL</v>
          </cell>
          <cell r="D11442" t="str">
            <v>ZS-53513-BM</v>
          </cell>
          <cell r="E11442" t="str">
            <v>ESPINOZA OVIEDO RODOLFO</v>
          </cell>
          <cell r="F11442" t="str">
            <v>DECRETO LEGISLATIVO Nº1273</v>
          </cell>
        </row>
        <row r="11443">
          <cell r="B11443">
            <v>53514</v>
          </cell>
          <cell r="C11443" t="str">
            <v>IVANNA</v>
          </cell>
          <cell r="D11443" t="str">
            <v>CE-53514-BM</v>
          </cell>
          <cell r="E11443" t="str">
            <v>HUAMAN UGAZ JOSE GIOVANI</v>
          </cell>
          <cell r="F11443" t="str">
            <v>DECRETO LEGISLATIVO Nº1273</v>
          </cell>
        </row>
        <row r="11444">
          <cell r="B11444">
            <v>53515</v>
          </cell>
          <cell r="C11444" t="str">
            <v>JEHOVA ES MI PASTOR</v>
          </cell>
          <cell r="D11444" t="str">
            <v>PL-53515-BM</v>
          </cell>
          <cell r="E11444" t="str">
            <v>PURIZACA MANAY ISABEL</v>
          </cell>
          <cell r="F11444" t="str">
            <v>DECRETO LEGISLATIVO Nº1273</v>
          </cell>
        </row>
        <row r="11445">
          <cell r="B11445">
            <v>53516</v>
          </cell>
          <cell r="C11445" t="str">
            <v>JESUS MIGUEL</v>
          </cell>
          <cell r="D11445" t="str">
            <v>CE-53516-BM</v>
          </cell>
          <cell r="E11445" t="str">
            <v>ROMERO ARROYO JESUS MIGUEL</v>
          </cell>
          <cell r="F11445" t="str">
            <v>DECRETO LEGISLATIVO Nº1273</v>
          </cell>
        </row>
        <row r="11446">
          <cell r="B11446">
            <v>53518</v>
          </cell>
          <cell r="C11446" t="str">
            <v>DIOS ES AMOR</v>
          </cell>
          <cell r="D11446" t="str">
            <v>ZS-53518-BM</v>
          </cell>
          <cell r="E11446" t="str">
            <v>AGURTO AGUIRRE SANTOS CARMEN</v>
          </cell>
          <cell r="F11446" t="str">
            <v>DECRETO LEGISLATIVO Nº1273</v>
          </cell>
        </row>
        <row r="11447">
          <cell r="B11447">
            <v>53519</v>
          </cell>
          <cell r="C11447" t="str">
            <v>AKARI</v>
          </cell>
          <cell r="D11447" t="str">
            <v>CE-53519-BM</v>
          </cell>
          <cell r="E11447" t="str">
            <v>CRUZ LEON ELIZABETH GLADYS</v>
          </cell>
          <cell r="F11447" t="str">
            <v>DECRETO LEGISLATIVO Nº1273</v>
          </cell>
        </row>
        <row r="11448">
          <cell r="B11448">
            <v>53520</v>
          </cell>
          <cell r="C11448" t="str">
            <v>MATHIAS I</v>
          </cell>
          <cell r="D11448" t="str">
            <v>CE-53520-BM</v>
          </cell>
          <cell r="E11448" t="str">
            <v>SANTOS RAMIREZ CARLOS WILDER</v>
          </cell>
          <cell r="F11448" t="str">
            <v>DECRETO LEGISLATIVO Nº1273</v>
          </cell>
        </row>
        <row r="11449">
          <cell r="B11449">
            <v>53521</v>
          </cell>
          <cell r="C11449" t="str">
            <v>OLIMPO I</v>
          </cell>
          <cell r="D11449" t="str">
            <v>CE-53521-BM</v>
          </cell>
          <cell r="E11449" t="str">
            <v>ANGULO DE LEZAMA CONSUELO YSABEL</v>
          </cell>
          <cell r="F11449" t="str">
            <v>DECRETO LEGISLATIVO Nº1273</v>
          </cell>
        </row>
        <row r="11450">
          <cell r="B11450">
            <v>53522</v>
          </cell>
          <cell r="C11450" t="str">
            <v>EL GUIA</v>
          </cell>
          <cell r="D11450" t="str">
            <v>CE-53522-BM</v>
          </cell>
          <cell r="E11450" t="str">
            <v>LOPEZ OLIVO TANIA YARMELE</v>
          </cell>
          <cell r="F11450" t="str">
            <v>DECRETO LEGISLATIVO Nº1273</v>
          </cell>
        </row>
        <row r="11451">
          <cell r="B11451">
            <v>53523</v>
          </cell>
          <cell r="C11451" t="str">
            <v>GENESIS Y MELANY</v>
          </cell>
          <cell r="D11451" t="str">
            <v>CE-53523-BM</v>
          </cell>
          <cell r="E11451" t="str">
            <v>CASTA?DA GONZALES RICHARD DAVID</v>
          </cell>
          <cell r="F11451" t="str">
            <v>DECRETO LEGISLATIVO Nº1273</v>
          </cell>
        </row>
        <row r="11452">
          <cell r="B11452">
            <v>53524</v>
          </cell>
          <cell r="C11452" t="str">
            <v>MICHELL</v>
          </cell>
          <cell r="D11452" t="str">
            <v>ZS-53524-BM</v>
          </cell>
          <cell r="E11452" t="str">
            <v>LAMAS GARCIA VICTOR RAUL</v>
          </cell>
          <cell r="F11452" t="str">
            <v>DECRETO LEGISLATIVO Nº1273</v>
          </cell>
        </row>
        <row r="11453">
          <cell r="B11453">
            <v>53527</v>
          </cell>
          <cell r="C11453" t="str">
            <v>MI ESPERANZA</v>
          </cell>
          <cell r="D11453" t="str">
            <v>CE-53527-BM</v>
          </cell>
          <cell r="E11453" t="str">
            <v>SALAZAR CHARRY JUAN HORACIO</v>
          </cell>
          <cell r="F11453" t="str">
            <v>DECRETO LEGISLATIVO Nº1273</v>
          </cell>
        </row>
        <row r="11454">
          <cell r="B11454">
            <v>53528</v>
          </cell>
          <cell r="C11454" t="str">
            <v>ELVIA</v>
          </cell>
          <cell r="D11454" t="str">
            <v>CE-53528-BM</v>
          </cell>
          <cell r="E11454" t="str">
            <v>VILLARREAL ZAVALETA JOSE MARINO</v>
          </cell>
          <cell r="F11454" t="str">
            <v>DECRETO LEGISLATIVO Nº1273</v>
          </cell>
        </row>
        <row r="11455">
          <cell r="B11455">
            <v>53529</v>
          </cell>
          <cell r="C11455" t="str">
            <v>JULIO LEO</v>
          </cell>
          <cell r="D11455" t="str">
            <v>CE-53529-BM</v>
          </cell>
          <cell r="E11455" t="str">
            <v>LUNA DIONICIO JULIA ELISA</v>
          </cell>
          <cell r="F11455" t="str">
            <v>DECRETO LEGISLATIVO Nº1273</v>
          </cell>
        </row>
        <row r="11456">
          <cell r="B11456">
            <v>53530</v>
          </cell>
          <cell r="C11456" t="str">
            <v>JUPITER I</v>
          </cell>
          <cell r="D11456" t="str">
            <v>CE-53530-BM</v>
          </cell>
          <cell r="E11456" t="str">
            <v>CASTILLO GARCIA MIGUEL ANTONIO</v>
          </cell>
          <cell r="F11456" t="str">
            <v>DECRETO LEGISLATIVO Nº1273</v>
          </cell>
        </row>
        <row r="11457">
          <cell r="B11457">
            <v>53531</v>
          </cell>
          <cell r="C11457" t="str">
            <v>JEHOVA</v>
          </cell>
          <cell r="D11457" t="str">
            <v>CE-53531-BM</v>
          </cell>
          <cell r="E11457" t="str">
            <v>QUEZADA MORALES ANTONIO JOB</v>
          </cell>
          <cell r="F11457" t="str">
            <v>DECRETO LEGISLATIVO Nº1273</v>
          </cell>
        </row>
        <row r="11458">
          <cell r="B11458">
            <v>53532</v>
          </cell>
          <cell r="C11458" t="str">
            <v>JHEFREN TITO 1</v>
          </cell>
          <cell r="D11458" t="str">
            <v>CE-53532-BM</v>
          </cell>
          <cell r="E11458" t="str">
            <v>BENITES SALDARRIAGA JUANTITO JHEFREN</v>
          </cell>
          <cell r="F11458" t="str">
            <v>DECRETO LEGISLATIVO Nº1273</v>
          </cell>
        </row>
        <row r="11459">
          <cell r="B11459">
            <v>53533</v>
          </cell>
          <cell r="C11459" t="str">
            <v>JHEFREN TITO 2</v>
          </cell>
          <cell r="D11459" t="str">
            <v>CE-53533-BM</v>
          </cell>
          <cell r="E11459" t="str">
            <v>BENITES SALDARRIAGA JUANTITO JHEFREN</v>
          </cell>
          <cell r="F11459" t="str">
            <v>DECRETO LEGISLATIVO Nº1273</v>
          </cell>
        </row>
        <row r="11460">
          <cell r="B11460">
            <v>53534</v>
          </cell>
          <cell r="C11460" t="str">
            <v>KIARA Y YAMILET</v>
          </cell>
          <cell r="D11460" t="str">
            <v>CE-53534-BM</v>
          </cell>
          <cell r="E11460" t="str">
            <v>MANCILLAS OYOLA ALEXANDER WILFREDO</v>
          </cell>
          <cell r="F11460" t="str">
            <v>DECRETO LEGISLATIVO Nº1273</v>
          </cell>
        </row>
        <row r="11461">
          <cell r="B11461">
            <v>53535</v>
          </cell>
          <cell r="C11461" t="str">
            <v>GENESIS ALONDRA</v>
          </cell>
          <cell r="D11461" t="str">
            <v>CE-53535-BM</v>
          </cell>
          <cell r="E11461" t="str">
            <v>FLORES MOREY CARLOS MANUEL</v>
          </cell>
          <cell r="F11461" t="str">
            <v>DECRETO LEGISLATIVO Nº1273</v>
          </cell>
        </row>
        <row r="11462">
          <cell r="B11462">
            <v>53537</v>
          </cell>
          <cell r="C11462" t="str">
            <v>GILBER</v>
          </cell>
          <cell r="D11462" t="str">
            <v>CE-53537-BM</v>
          </cell>
          <cell r="E11462" t="str">
            <v>MORENO BELTRAN JESUS BENJAMIN</v>
          </cell>
          <cell r="F11462" t="str">
            <v>DECRETO LEGISLATIVO Nº1273</v>
          </cell>
        </row>
        <row r="11463">
          <cell r="B11463">
            <v>53538</v>
          </cell>
          <cell r="C11463" t="str">
            <v>YUNEMY</v>
          </cell>
          <cell r="D11463" t="str">
            <v>CE-53538-BM</v>
          </cell>
          <cell r="E11463" t="str">
            <v>ESCOBEDO ZAVALETA IGNACIO AMADEO</v>
          </cell>
          <cell r="F11463" t="str">
            <v>DECRETO LEGISLATIVO Nº1273</v>
          </cell>
        </row>
        <row r="11464">
          <cell r="B11464">
            <v>53539</v>
          </cell>
          <cell r="C11464" t="str">
            <v>EL CHEVA</v>
          </cell>
          <cell r="D11464" t="str">
            <v>CE-53539-BM</v>
          </cell>
          <cell r="E11464" t="str">
            <v>CRUZATE GONZALES ROSA VERONICA</v>
          </cell>
          <cell r="F11464" t="str">
            <v>DECRETO LEGISLATIVO Nº1273</v>
          </cell>
        </row>
        <row r="11465">
          <cell r="B11465">
            <v>53542</v>
          </cell>
          <cell r="C11465" t="str">
            <v>JEREMIAS</v>
          </cell>
          <cell r="D11465" t="str">
            <v>CE-53542-BM</v>
          </cell>
          <cell r="E11465" t="str">
            <v>RAMOS CHACON ADAN ALFREDO</v>
          </cell>
          <cell r="F11465" t="str">
            <v>DECRETO LEGISLATIVO Nº1273</v>
          </cell>
        </row>
        <row r="11466">
          <cell r="B11466">
            <v>53544</v>
          </cell>
          <cell r="C11466" t="str">
            <v>TATIANA</v>
          </cell>
          <cell r="D11466" t="str">
            <v>CE-53544-BM</v>
          </cell>
          <cell r="E11466" t="str">
            <v>ROMERO ARROYO ANA CECILIA</v>
          </cell>
          <cell r="F11466" t="str">
            <v>DECRETO LEGISLATIVO Nº1273</v>
          </cell>
        </row>
        <row r="11467">
          <cell r="B11467">
            <v>53548</v>
          </cell>
          <cell r="C11467" t="str">
            <v>MI NATALY</v>
          </cell>
          <cell r="D11467" t="str">
            <v>PL-53548-BM</v>
          </cell>
          <cell r="E11467" t="str">
            <v>REQUE CARRILLO JOSE RAUL</v>
          </cell>
          <cell r="F11467" t="str">
            <v>DECRETO LEGISLATIVO Nº1273</v>
          </cell>
        </row>
        <row r="11468">
          <cell r="B11468">
            <v>53551</v>
          </cell>
          <cell r="C11468" t="str">
            <v>JUAN ANTONIO</v>
          </cell>
          <cell r="D11468" t="str">
            <v>ZS-53551-BM</v>
          </cell>
          <cell r="E11468" t="str">
            <v>MARKY ESTRADA JUAN</v>
          </cell>
          <cell r="F11468" t="str">
            <v>DECRETO LEGISLATIVO Nº1273</v>
          </cell>
        </row>
        <row r="11469">
          <cell r="B11469">
            <v>53552</v>
          </cell>
          <cell r="C11469" t="str">
            <v>REY DEL MAR I</v>
          </cell>
          <cell r="D11469" t="str">
            <v>ZS-53552-BM</v>
          </cell>
          <cell r="E11469" t="str">
            <v>RAMOS MENDOZA JOSE</v>
          </cell>
          <cell r="F11469" t="str">
            <v>DECRETO LEGISLATIVO Nº1273</v>
          </cell>
        </row>
        <row r="11470">
          <cell r="B11470">
            <v>53553</v>
          </cell>
          <cell r="C11470" t="str">
            <v>BENDICION DE DIOS</v>
          </cell>
          <cell r="D11470" t="str">
            <v>ZS-53553-BM</v>
          </cell>
          <cell r="E11470" t="str">
            <v>LLENQUE ECHE JOSE WALTER</v>
          </cell>
          <cell r="F11470" t="str">
            <v>DECRETO LEGISLATIVO Nº1273</v>
          </cell>
        </row>
        <row r="11471">
          <cell r="B11471">
            <v>53555</v>
          </cell>
          <cell r="C11471" t="str">
            <v>CRISTO REY</v>
          </cell>
          <cell r="D11471" t="str">
            <v>ZS-53555-BM</v>
          </cell>
          <cell r="E11471" t="str">
            <v>CHAPA VITE FREDDY RONALD</v>
          </cell>
          <cell r="F11471" t="str">
            <v>DECRETO LEGISLATIVO Nº1273</v>
          </cell>
        </row>
        <row r="11472">
          <cell r="B11472">
            <v>53556</v>
          </cell>
          <cell r="C11472" t="str">
            <v>NI? CORAIMA</v>
          </cell>
          <cell r="D11472" t="str">
            <v>ZS-53556-BM</v>
          </cell>
          <cell r="E11472" t="str">
            <v>CARNERO HUAMAN MARIA LUISA</v>
          </cell>
          <cell r="F11472" t="str">
            <v>DECRETO LEGISLATIVO Nº1273</v>
          </cell>
        </row>
        <row r="11473">
          <cell r="B11473">
            <v>53557</v>
          </cell>
          <cell r="C11473" t="str">
            <v>REY DEL MAR</v>
          </cell>
          <cell r="D11473" t="str">
            <v>ZS-53557-BM</v>
          </cell>
          <cell r="E11473" t="str">
            <v>RAMOS MENDOZA JOSE</v>
          </cell>
          <cell r="F11473" t="str">
            <v>DECRETO LEGISLATIVO Nº1273</v>
          </cell>
        </row>
        <row r="11474">
          <cell r="B11474">
            <v>53558</v>
          </cell>
          <cell r="C11474" t="str">
            <v>JESUS ES MI PASTOR</v>
          </cell>
          <cell r="D11474" t="str">
            <v>ZS-53558-BM</v>
          </cell>
          <cell r="E11474" t="str">
            <v>PRECIADO ORTEGA CLAUDIO</v>
          </cell>
          <cell r="F11474" t="str">
            <v>DECRETO LEGISLATIVO Nº1273</v>
          </cell>
        </row>
        <row r="11475">
          <cell r="B11475">
            <v>53559</v>
          </cell>
          <cell r="C11475" t="str">
            <v>MILAGROS DE CAUTIVO</v>
          </cell>
          <cell r="D11475" t="str">
            <v>ZS-53559-BM</v>
          </cell>
          <cell r="E11475" t="str">
            <v>ESTRADA ZARATE FAUSTINO</v>
          </cell>
          <cell r="F11475" t="str">
            <v>DECRETO LEGISLATIVO Nº1273</v>
          </cell>
        </row>
        <row r="11476">
          <cell r="B11476">
            <v>53560</v>
          </cell>
          <cell r="C11476" t="str">
            <v>MI GENESIS</v>
          </cell>
          <cell r="D11476" t="str">
            <v>ZS-53560-BM</v>
          </cell>
          <cell r="E11476" t="str">
            <v>ECHE GALAN MARCIAL LEONARDO</v>
          </cell>
          <cell r="F11476" t="str">
            <v>DECRETO LEGISLATIVO Nº1273</v>
          </cell>
        </row>
        <row r="11477">
          <cell r="B11477">
            <v>53561</v>
          </cell>
          <cell r="C11477" t="str">
            <v>TAMARA Y VIKY</v>
          </cell>
          <cell r="D11477" t="str">
            <v>ZS-53561-BM</v>
          </cell>
          <cell r="E11477" t="str">
            <v>CRUZ CHICOMA DUBERLI</v>
          </cell>
          <cell r="F11477" t="str">
            <v>DECRETO LEGISLATIVO Nº1273</v>
          </cell>
        </row>
        <row r="11478">
          <cell r="B11478">
            <v>53563</v>
          </cell>
          <cell r="C11478" t="str">
            <v>MARIA FERNANDA</v>
          </cell>
          <cell r="D11478" t="str">
            <v>ZS-53563-BM</v>
          </cell>
          <cell r="E11478" t="str">
            <v>GONZALES AGUIRRE SEGUNDO</v>
          </cell>
          <cell r="F11478" t="str">
            <v>DECRETO LEGISLATIVO Nº1273</v>
          </cell>
        </row>
        <row r="11479">
          <cell r="B11479">
            <v>53564</v>
          </cell>
          <cell r="C11479" t="str">
            <v>ANTONIO</v>
          </cell>
          <cell r="D11479" t="str">
            <v>ZS-53564-BM</v>
          </cell>
          <cell r="E11479" t="str">
            <v>PAIBA PAZO NARCISO</v>
          </cell>
          <cell r="F11479" t="str">
            <v>DECRETO LEGISLATIVO Nº1273</v>
          </cell>
        </row>
        <row r="11480">
          <cell r="B11480">
            <v>53565</v>
          </cell>
          <cell r="C11480" t="str">
            <v>DIOS GUIA MI CAMINO</v>
          </cell>
          <cell r="D11480" t="str">
            <v>ZS-53565-BM</v>
          </cell>
          <cell r="E11480" t="str">
            <v>PAIBA PAZO NARCISO</v>
          </cell>
          <cell r="F11480" t="str">
            <v>DECRETO LEGISLATIVO Nº1273</v>
          </cell>
        </row>
        <row r="11481">
          <cell r="B11481">
            <v>53566</v>
          </cell>
          <cell r="C11481" t="str">
            <v>YADIRA</v>
          </cell>
          <cell r="D11481" t="str">
            <v>ZS-53566-BM</v>
          </cell>
          <cell r="E11481" t="str">
            <v>ESTRADA ZARATE RICARDO EDILBERTO</v>
          </cell>
          <cell r="F11481" t="str">
            <v>DECRETO LEGISLATIVO Nº1273</v>
          </cell>
        </row>
        <row r="11482">
          <cell r="B11482">
            <v>53567</v>
          </cell>
          <cell r="C11482" t="str">
            <v>YHONATAN</v>
          </cell>
          <cell r="D11482" t="str">
            <v>ZS-53567-BM</v>
          </cell>
          <cell r="E11482" t="str">
            <v>PAIBA PAZO NARCISO</v>
          </cell>
          <cell r="F11482" t="str">
            <v>DECRETO LEGISLATIVO Nº1273</v>
          </cell>
        </row>
        <row r="11483">
          <cell r="B11483">
            <v>53568</v>
          </cell>
          <cell r="C11483" t="str">
            <v>ABIGAIL</v>
          </cell>
          <cell r="D11483" t="str">
            <v>ZS-53568-BM</v>
          </cell>
          <cell r="E11483" t="str">
            <v>NOLE FARFAN TULIO MEDARDO</v>
          </cell>
          <cell r="F11483" t="str">
            <v>DECRETO LEGISLATIVO Nº1273</v>
          </cell>
        </row>
        <row r="11484">
          <cell r="B11484">
            <v>53570</v>
          </cell>
          <cell r="C11484" t="str">
            <v>KARINA</v>
          </cell>
          <cell r="D11484" t="str">
            <v>CE-53570-BM</v>
          </cell>
          <cell r="E11484" t="str">
            <v>ROMERO FERNANDEZ JUAN MIGUEL</v>
          </cell>
          <cell r="F11484" t="str">
            <v>DECRETO LEGISLATIVO Nº1273</v>
          </cell>
        </row>
        <row r="11485">
          <cell r="B11485">
            <v>53571</v>
          </cell>
          <cell r="C11485" t="str">
            <v>SAN LAZARO</v>
          </cell>
          <cell r="D11485" t="str">
            <v>ZS-53571-BM</v>
          </cell>
          <cell r="E11485" t="str">
            <v>GOMEZ PAZO ANGEL</v>
          </cell>
          <cell r="F11485" t="str">
            <v>DECRETO LEGISLATIVO Nº1273</v>
          </cell>
        </row>
        <row r="11486">
          <cell r="B11486">
            <v>53572</v>
          </cell>
          <cell r="C11486" t="str">
            <v>MAYKI</v>
          </cell>
          <cell r="D11486" t="str">
            <v>ZS-53572-BM</v>
          </cell>
          <cell r="E11486" t="str">
            <v>CULUPU MORALES JOSE JUAN</v>
          </cell>
          <cell r="F11486" t="str">
            <v>DECRETO LEGISLATIVO Nº1273</v>
          </cell>
        </row>
        <row r="11487">
          <cell r="B11487">
            <v>53573</v>
          </cell>
          <cell r="C11487" t="str">
            <v>FAFITO</v>
          </cell>
          <cell r="D11487" t="str">
            <v>ZS-53573-BM</v>
          </cell>
          <cell r="E11487" t="str">
            <v>ENRIQUEZ FUENTES YENY LIRIO</v>
          </cell>
          <cell r="F11487" t="str">
            <v>DECRETO LEGISLATIVO Nº1273</v>
          </cell>
        </row>
        <row r="11488">
          <cell r="B11488">
            <v>53574</v>
          </cell>
          <cell r="C11488" t="str">
            <v>CRUZERO</v>
          </cell>
          <cell r="D11488" t="str">
            <v>ZS-53574-BM</v>
          </cell>
          <cell r="E11488" t="str">
            <v>TICLLA PAREJAS MARINA</v>
          </cell>
          <cell r="F11488" t="str">
            <v>DECRETO LEGISLATIVO Nº1273</v>
          </cell>
        </row>
        <row r="11489">
          <cell r="B11489">
            <v>53575</v>
          </cell>
          <cell r="C11489" t="str">
            <v>SANTA CLARA</v>
          </cell>
          <cell r="D11489" t="str">
            <v>ZS-53575-BM</v>
          </cell>
          <cell r="E11489" t="str">
            <v>RUIZ ROJAS JOSE DAVID</v>
          </cell>
          <cell r="F11489" t="str">
            <v>DECRETO LEGISLATIVO Nº1273</v>
          </cell>
        </row>
        <row r="11490">
          <cell r="B11490">
            <v>53576</v>
          </cell>
          <cell r="C11490" t="str">
            <v>ALTA MAR</v>
          </cell>
          <cell r="D11490" t="str">
            <v>ZS-53576-BM</v>
          </cell>
          <cell r="E11490" t="str">
            <v>MARCHAN PINZON SANTOS</v>
          </cell>
          <cell r="F11490" t="str">
            <v>DECRETO LEGISLATIVO Nº1273</v>
          </cell>
        </row>
        <row r="11491">
          <cell r="B11491">
            <v>53577</v>
          </cell>
          <cell r="C11491" t="str">
            <v>PONNY</v>
          </cell>
          <cell r="D11491" t="str">
            <v>ZS-53577-BM</v>
          </cell>
          <cell r="E11491" t="str">
            <v>SUYON LOAYZA JONNY EUFEMIO</v>
          </cell>
          <cell r="F11491" t="str">
            <v>DECRETO LEGISLATIVO Nº1273</v>
          </cell>
        </row>
        <row r="11492">
          <cell r="B11492">
            <v>53578</v>
          </cell>
          <cell r="C11492" t="str">
            <v>AVENTURERO</v>
          </cell>
          <cell r="D11492" t="str">
            <v>ZS-53578-BM</v>
          </cell>
          <cell r="E11492" t="str">
            <v>RUMICHE PAIVA HUGO</v>
          </cell>
          <cell r="F11492" t="str">
            <v>DECRETO LEGISLATIVO Nº1273</v>
          </cell>
        </row>
        <row r="11493">
          <cell r="B11493">
            <v>53579</v>
          </cell>
          <cell r="C11493" t="str">
            <v>EMMANUEL</v>
          </cell>
          <cell r="D11493" t="str">
            <v>ZS-53579-BM</v>
          </cell>
          <cell r="E11493" t="str">
            <v>FIESTAS QUIROGA LUIS MIGUEL</v>
          </cell>
          <cell r="F11493" t="str">
            <v>DECRETO LEGISLATIVO Nº1273</v>
          </cell>
        </row>
        <row r="11494">
          <cell r="B11494">
            <v>53580</v>
          </cell>
          <cell r="C11494" t="str">
            <v>ABAD PADRE</v>
          </cell>
          <cell r="D11494" t="str">
            <v>ZS-53580-BM</v>
          </cell>
          <cell r="E11494" t="str">
            <v>CESPEDES CARRILLO INOCENCIO</v>
          </cell>
          <cell r="F11494" t="str">
            <v>DECRETO LEGISLATIVO Nº1273</v>
          </cell>
        </row>
        <row r="11495">
          <cell r="B11495">
            <v>53588</v>
          </cell>
          <cell r="C11495" t="str">
            <v>MARIEH</v>
          </cell>
          <cell r="D11495" t="str">
            <v>TA-53588-BM</v>
          </cell>
          <cell r="E11495" t="str">
            <v>GAMARRA ACUACHI EDGARD FERNANDO</v>
          </cell>
          <cell r="F11495" t="str">
            <v>DECRETO LEGISLATIVO Nº1273</v>
          </cell>
        </row>
        <row r="11496">
          <cell r="B11496">
            <v>53590</v>
          </cell>
          <cell r="C11496" t="str">
            <v>GRECIA II</v>
          </cell>
          <cell r="D11496" t="str">
            <v>TA-53590-BM</v>
          </cell>
          <cell r="E11496" t="str">
            <v>YENQUE OLAYA CARLOS ROBERTO</v>
          </cell>
          <cell r="F11496" t="str">
            <v>DECRETO LEGISLATIVO Nº1273</v>
          </cell>
        </row>
        <row r="11497">
          <cell r="B11497">
            <v>53591</v>
          </cell>
          <cell r="C11497" t="str">
            <v>DANITZA</v>
          </cell>
          <cell r="D11497" t="str">
            <v>CE-53591-BM</v>
          </cell>
          <cell r="E11497" t="str">
            <v>OTINIANO ZEGARRA MAXIMO</v>
          </cell>
          <cell r="F11497" t="str">
            <v>DECRETO LEGISLATIVO Nº1273</v>
          </cell>
        </row>
        <row r="11498">
          <cell r="B11498">
            <v>53593</v>
          </cell>
          <cell r="C11498" t="str">
            <v>DON SANTOS II</v>
          </cell>
          <cell r="D11498" t="str">
            <v>CE-53593-BM</v>
          </cell>
          <cell r="E11498" t="str">
            <v>OTINIANO ZEGARRA MAXIMO</v>
          </cell>
          <cell r="F11498" t="str">
            <v>DECRETO LEGISLATIVO Nº1273</v>
          </cell>
        </row>
        <row r="11499">
          <cell r="B11499">
            <v>53595</v>
          </cell>
          <cell r="C11499" t="str">
            <v>GREENPEACE</v>
          </cell>
          <cell r="D11499" t="str">
            <v>CE-53595-BM</v>
          </cell>
          <cell r="E11499" t="str">
            <v>RAMOS QUISPE JUAN EDUARDO</v>
          </cell>
          <cell r="F11499" t="str">
            <v>DECRETO LEGISLATIVO Nº1273</v>
          </cell>
        </row>
        <row r="11500">
          <cell r="B11500">
            <v>53596</v>
          </cell>
          <cell r="C11500" t="str">
            <v>REY DE REYES</v>
          </cell>
          <cell r="D11500" t="str">
            <v>CE-53596-BM</v>
          </cell>
          <cell r="E11500" t="str">
            <v>GONZALES SALINAS CARMEN ELENA</v>
          </cell>
          <cell r="F11500" t="str">
            <v>DECRETO LEGISLATIVO Nº1273</v>
          </cell>
        </row>
        <row r="11501">
          <cell r="B11501">
            <v>53597</v>
          </cell>
          <cell r="C11501" t="str">
            <v>MICECI</v>
          </cell>
          <cell r="D11501" t="str">
            <v>CE-53597-BM</v>
          </cell>
          <cell r="E11501" t="str">
            <v>VILCHEZ CABRERA WALTER PORFIRIO</v>
          </cell>
          <cell r="F11501" t="str">
            <v>DECRETO LEGISLATIVO Nº1273</v>
          </cell>
        </row>
        <row r="11502">
          <cell r="B11502">
            <v>53598</v>
          </cell>
          <cell r="C11502" t="str">
            <v>MY LUCY MAR I</v>
          </cell>
          <cell r="D11502" t="str">
            <v>PL-53598-BM</v>
          </cell>
          <cell r="E11502" t="str">
            <v>EFFIO HUAMANCHUMO LUCRECIA MARCELINA</v>
          </cell>
          <cell r="F11502" t="str">
            <v>DECRETO LEGISLATIVO Nº1273</v>
          </cell>
        </row>
        <row r="11503">
          <cell r="B11503">
            <v>53599</v>
          </cell>
          <cell r="C11503" t="str">
            <v>MARIA I</v>
          </cell>
          <cell r="D11503" t="str">
            <v>PL-53599-BM</v>
          </cell>
          <cell r="E11503" t="str">
            <v>MARTINEZ GALAN ELVIS ELIU</v>
          </cell>
          <cell r="F11503" t="str">
            <v>DECRETO LEGISLATIVO Nº1273</v>
          </cell>
        </row>
        <row r="11504">
          <cell r="B11504">
            <v>53600</v>
          </cell>
          <cell r="C11504" t="str">
            <v>DON FRANCO</v>
          </cell>
          <cell r="D11504" t="str">
            <v>PL-53600-BM</v>
          </cell>
          <cell r="E11504" t="str">
            <v>BANCES SUCLUPE FRANCO MARTIN</v>
          </cell>
          <cell r="F11504" t="str">
            <v>DECRETO LEGISLATIVO Nº1273</v>
          </cell>
        </row>
        <row r="11505">
          <cell r="B11505">
            <v>53601</v>
          </cell>
          <cell r="C11505" t="str">
            <v>BENDICION DE DIOS 1</v>
          </cell>
          <cell r="D11505" t="str">
            <v>PL-53601-BM</v>
          </cell>
          <cell r="E11505" t="str">
            <v>TORRES GUERRERO JUAN PABLO</v>
          </cell>
          <cell r="F11505" t="str">
            <v>DECRETO LEGISLATIVO Nº1273</v>
          </cell>
        </row>
        <row r="11506">
          <cell r="B11506">
            <v>53609</v>
          </cell>
          <cell r="C11506" t="str">
            <v>DON DIEGO I</v>
          </cell>
          <cell r="D11506" t="str">
            <v>IO-53609-BM</v>
          </cell>
          <cell r="E11506" t="str">
            <v>NAVARRO ARATEA MILAGROS MARION ;PEREZ QUISPE JORGE LUIS</v>
          </cell>
          <cell r="F11506" t="str">
            <v>DECRETO LEGISLATIVO Nº1273</v>
          </cell>
        </row>
        <row r="11507">
          <cell r="B11507">
            <v>53610</v>
          </cell>
          <cell r="C11507" t="str">
            <v>NEREA</v>
          </cell>
          <cell r="D11507" t="str">
            <v>IO-53610-BM</v>
          </cell>
          <cell r="E11507" t="str">
            <v>CRUZ VILCA OSCAR WILBERT</v>
          </cell>
          <cell r="F11507" t="str">
            <v>DECRETO LEGISLATIVO Nº1273</v>
          </cell>
        </row>
        <row r="11508">
          <cell r="B11508">
            <v>53611</v>
          </cell>
          <cell r="C11508" t="str">
            <v>QUILLE I</v>
          </cell>
          <cell r="D11508" t="str">
            <v>IO-53611-BM</v>
          </cell>
          <cell r="E11508" t="str">
            <v>QUILLE MAMANI EBERT OSCAR</v>
          </cell>
          <cell r="F11508" t="str">
            <v>DECRETO LEGISLATIVO Nº1273</v>
          </cell>
        </row>
        <row r="11509">
          <cell r="B11509">
            <v>53618</v>
          </cell>
          <cell r="C11509" t="str">
            <v>DIEGO II</v>
          </cell>
          <cell r="D11509" t="str">
            <v>TA-53618-BM</v>
          </cell>
          <cell r="E11509" t="str">
            <v>OTERO NOE LUIYHIN FERNANDO</v>
          </cell>
          <cell r="F11509" t="str">
            <v>DECRETO LEGISLATIVO Nº1273</v>
          </cell>
        </row>
        <row r="11510">
          <cell r="B11510">
            <v>53619</v>
          </cell>
          <cell r="C11510" t="str">
            <v>JAVIER I</v>
          </cell>
          <cell r="D11510" t="str">
            <v>TA-53619-BM</v>
          </cell>
          <cell r="E11510" t="str">
            <v>YSLACHIN ZAMALLOA VINCENZO JAVIER</v>
          </cell>
          <cell r="F11510" t="str">
            <v>DECRETO LEGISLATIVO Nº1273</v>
          </cell>
        </row>
        <row r="11511">
          <cell r="B11511">
            <v>53620</v>
          </cell>
          <cell r="C11511" t="str">
            <v>IVAN</v>
          </cell>
          <cell r="D11511" t="str">
            <v>TA-53620-BM</v>
          </cell>
          <cell r="E11511" t="str">
            <v>QUEREVALU VILLALTA CESAR IVAN</v>
          </cell>
          <cell r="F11511" t="str">
            <v>DECRETO LEGISLATIVO Nº1273</v>
          </cell>
        </row>
        <row r="11512">
          <cell r="B11512">
            <v>53621</v>
          </cell>
          <cell r="C11512" t="str">
            <v>MI BRAYAN</v>
          </cell>
          <cell r="D11512" t="str">
            <v>PL-53621-BM</v>
          </cell>
          <cell r="E11512" t="str">
            <v>URCIA REQUE ABEL ISRAEL</v>
          </cell>
          <cell r="F11512" t="str">
            <v>DECRETO LEGISLATIVO Nº1273</v>
          </cell>
        </row>
        <row r="11513">
          <cell r="B11513">
            <v>53622</v>
          </cell>
          <cell r="C11513" t="str">
            <v>JESUS MI FORTALEZA</v>
          </cell>
          <cell r="D11513" t="str">
            <v>PL-53622-BM</v>
          </cell>
          <cell r="E11513" t="str">
            <v>TERAN FIESTAS ALFREDO JHANCARLOS</v>
          </cell>
          <cell r="F11513" t="str">
            <v>DECRETO LEGISLATIVO Nº1273</v>
          </cell>
        </row>
        <row r="11514">
          <cell r="B11514">
            <v>53624</v>
          </cell>
          <cell r="C11514" t="str">
            <v>MILAGRITOS IV</v>
          </cell>
          <cell r="D11514" t="str">
            <v>IO-53624-BM</v>
          </cell>
          <cell r="E11514" t="str">
            <v>PEREZ QUISPE VICTOR MANUEL</v>
          </cell>
          <cell r="F11514" t="str">
            <v>DECRETO LEGISLATIVO Nº1273</v>
          </cell>
        </row>
        <row r="11515">
          <cell r="B11515">
            <v>53627</v>
          </cell>
          <cell r="C11515" t="str">
            <v>JOSYMERAS</v>
          </cell>
          <cell r="D11515" t="str">
            <v>CE-53627-BM</v>
          </cell>
          <cell r="E11515" t="str">
            <v>PAJUELO URQUIZA JOSE MARTIN</v>
          </cell>
          <cell r="F11515" t="str">
            <v>DECRETO LEGISLATIVO Nº1273</v>
          </cell>
        </row>
        <row r="11516">
          <cell r="B11516">
            <v>53628</v>
          </cell>
          <cell r="C11516" t="str">
            <v>KAREN II</v>
          </cell>
          <cell r="D11516" t="str">
            <v>CE-53628-BM</v>
          </cell>
          <cell r="E11516" t="str">
            <v>JARA PAREDES KAREM YUDITH</v>
          </cell>
          <cell r="F11516" t="str">
            <v>DECRETO LEGISLATIVO Nº1273</v>
          </cell>
        </row>
        <row r="11517">
          <cell r="B11517">
            <v>53629</v>
          </cell>
          <cell r="C11517" t="str">
            <v>DON SANTOS</v>
          </cell>
          <cell r="D11517" t="str">
            <v>CE-53629-BM</v>
          </cell>
          <cell r="E11517" t="str">
            <v>OTINIANO ZEGARRA MAXIMO</v>
          </cell>
          <cell r="F11517" t="str">
            <v>DECRETO LEGISLATIVO Nº1273</v>
          </cell>
        </row>
        <row r="11518">
          <cell r="B11518">
            <v>53630</v>
          </cell>
          <cell r="C11518" t="str">
            <v>EDIN</v>
          </cell>
          <cell r="D11518" t="str">
            <v>CE-53630-BM</v>
          </cell>
          <cell r="E11518" t="str">
            <v>JARA PAREDES KAREM YUDITH</v>
          </cell>
          <cell r="F11518" t="str">
            <v>DECRETO LEGISLATIVO Nº1273</v>
          </cell>
        </row>
        <row r="11519">
          <cell r="B11519">
            <v>53632</v>
          </cell>
          <cell r="C11519" t="str">
            <v>MI ABIGAIL</v>
          </cell>
          <cell r="D11519" t="str">
            <v>PL-53632-BM</v>
          </cell>
          <cell r="E11519" t="str">
            <v>EFFIO BENITES DEYSI LILA</v>
          </cell>
          <cell r="F11519" t="str">
            <v>DECRETO LEGISLATIVO Nº1273</v>
          </cell>
        </row>
        <row r="11520">
          <cell r="B11520">
            <v>53633</v>
          </cell>
          <cell r="C11520" t="str">
            <v>JHORDAN</v>
          </cell>
          <cell r="D11520" t="str">
            <v>PL-53633-BM</v>
          </cell>
          <cell r="E11520" t="str">
            <v>FLORES SANTANA JOSE AUGUSTO</v>
          </cell>
          <cell r="F11520" t="str">
            <v>DECRETO LEGISLATIVO Nº1273</v>
          </cell>
        </row>
        <row r="11521">
          <cell r="B11521">
            <v>53635</v>
          </cell>
          <cell r="C11521" t="str">
            <v>LUZ MARIA</v>
          </cell>
          <cell r="D11521" t="str">
            <v>ZS-53635-BM</v>
          </cell>
          <cell r="E11521" t="str">
            <v>CASTILLO CAMPOS SANTIAGO</v>
          </cell>
          <cell r="F11521" t="str">
            <v>DECRETO LEGISLATIVO Nº1273</v>
          </cell>
        </row>
        <row r="11522">
          <cell r="B11522">
            <v>53636</v>
          </cell>
          <cell r="C11522" t="str">
            <v>EL REGRESO DE JESUS</v>
          </cell>
          <cell r="D11522" t="str">
            <v>ZS-53636-BM</v>
          </cell>
          <cell r="E11522" t="str">
            <v>MONTENEGRO ABAD ORFELINDA</v>
          </cell>
          <cell r="F11522" t="str">
            <v>DECRETO LEGISLATIVO Nº1273</v>
          </cell>
        </row>
        <row r="11523">
          <cell r="B11523">
            <v>53637</v>
          </cell>
          <cell r="C11523" t="str">
            <v>SAN PEDRO I</v>
          </cell>
          <cell r="D11523" t="str">
            <v>ZS-53637-BM</v>
          </cell>
          <cell r="E11523" t="str">
            <v>ESTRADA ASCORBE DANGELO DALI</v>
          </cell>
          <cell r="F11523" t="str">
            <v>DECRETO LEGISLATIVO Nº1273</v>
          </cell>
        </row>
        <row r="11524">
          <cell r="B11524">
            <v>53638</v>
          </cell>
          <cell r="C11524" t="str">
            <v>DIOS ES MI GUIA</v>
          </cell>
          <cell r="D11524" t="str">
            <v>ZS-53638-BM</v>
          </cell>
          <cell r="E11524" t="str">
            <v>ORTIZ AGURTO LUIS SEFERINO</v>
          </cell>
          <cell r="F11524" t="str">
            <v>DECRETO LEGISLATIVO Nº1273</v>
          </cell>
        </row>
        <row r="11525">
          <cell r="B11525">
            <v>53639</v>
          </cell>
          <cell r="C11525" t="str">
            <v>ANGEL DIVINO</v>
          </cell>
          <cell r="D11525" t="str">
            <v>ZS-53639-BM</v>
          </cell>
          <cell r="E11525" t="str">
            <v>CORONADO CARRANZA SEGUNDO VICENTE</v>
          </cell>
          <cell r="F11525" t="str">
            <v>DECRETO LEGISLATIVO Nº1273</v>
          </cell>
        </row>
        <row r="11526">
          <cell r="B11526">
            <v>53640</v>
          </cell>
          <cell r="C11526" t="str">
            <v>RAFAELITO TIMBA</v>
          </cell>
          <cell r="D11526" t="str">
            <v>CO-53640-BM</v>
          </cell>
          <cell r="E11526" t="str">
            <v>NAVARRO LARA RAFAEL GERMAN</v>
          </cell>
          <cell r="F11526" t="str">
            <v>DECRETO LEGISLATIVO Nº1273</v>
          </cell>
        </row>
        <row r="11527">
          <cell r="B11527">
            <v>53641</v>
          </cell>
          <cell r="C11527" t="str">
            <v>NAUTILIUS</v>
          </cell>
          <cell r="D11527" t="str">
            <v>CO-53641-BM</v>
          </cell>
          <cell r="E11527" t="str">
            <v>NAVARRO LARA JESUS ISRAEL</v>
          </cell>
          <cell r="F11527" t="str">
            <v>DECRETO LEGISLATIVO Nº1273</v>
          </cell>
        </row>
        <row r="11528">
          <cell r="B11528">
            <v>53642</v>
          </cell>
          <cell r="C11528" t="str">
            <v>SANTAMARIA</v>
          </cell>
          <cell r="D11528" t="str">
            <v>CO-53642-BM</v>
          </cell>
          <cell r="E11528" t="str">
            <v>CHAPILLIQUEN OSTOS ROSA VIOLETA</v>
          </cell>
          <cell r="F11528" t="str">
            <v>DECRETO LEGISLATIVO Nº1273</v>
          </cell>
        </row>
        <row r="11529">
          <cell r="B11529">
            <v>53643</v>
          </cell>
          <cell r="C11529" t="str">
            <v>RAFER I</v>
          </cell>
          <cell r="D11529" t="str">
            <v>CO-53643-BM</v>
          </cell>
          <cell r="E11529" t="str">
            <v>TRIVI? SALAZAR FRANCISCO GUSTAVO</v>
          </cell>
          <cell r="F11529" t="str">
            <v>DECRETO LEGISLATIVO Nº1273</v>
          </cell>
        </row>
        <row r="11530">
          <cell r="B11530">
            <v>53644</v>
          </cell>
          <cell r="C11530" t="str">
            <v>AGUSTINA</v>
          </cell>
          <cell r="D11530" t="str">
            <v>CO-53644-BM</v>
          </cell>
          <cell r="E11530" t="str">
            <v>HILARIO MALDONADO DANIEL</v>
          </cell>
          <cell r="F11530" t="str">
            <v>DECRETO LEGISLATIVO Nº1273</v>
          </cell>
        </row>
        <row r="11531">
          <cell r="B11531">
            <v>53645</v>
          </cell>
          <cell r="C11531" t="str">
            <v>CAMILA Y MARIAN</v>
          </cell>
          <cell r="D11531" t="str">
            <v>CO-53645-BM</v>
          </cell>
          <cell r="E11531" t="str">
            <v>NAVARRO CHUMPITAZ PEDRO EMILIO</v>
          </cell>
          <cell r="F11531" t="str">
            <v>DECRETO LEGISLATIVO Nº1273</v>
          </cell>
        </row>
        <row r="11532">
          <cell r="B11532">
            <v>53646</v>
          </cell>
          <cell r="C11532" t="str">
            <v>CECIBELL KEELYN</v>
          </cell>
          <cell r="D11532" t="str">
            <v>CO-53646-BM</v>
          </cell>
          <cell r="E11532" t="str">
            <v>CONDORI APARI LORENA GUADALUPE</v>
          </cell>
          <cell r="F11532" t="str">
            <v>DECRETO LEGISLATIVO Nº1273</v>
          </cell>
        </row>
        <row r="11533">
          <cell r="B11533">
            <v>53647</v>
          </cell>
          <cell r="C11533" t="str">
            <v>JUAN JOSE</v>
          </cell>
          <cell r="D11533" t="str">
            <v>CO-53647-BM</v>
          </cell>
          <cell r="E11533" t="str">
            <v>CONDORI APARI LORENA GUADALUPE</v>
          </cell>
          <cell r="F11533" t="str">
            <v>DECRETO LEGISLATIVO Nº1273</v>
          </cell>
        </row>
        <row r="11534">
          <cell r="B11534">
            <v>53648</v>
          </cell>
          <cell r="C11534" t="str">
            <v>GIANELLA</v>
          </cell>
          <cell r="D11534" t="str">
            <v>CO-53648-BM</v>
          </cell>
          <cell r="E11534" t="str">
            <v>AVALOS CARRILLO CESAR MARTIN</v>
          </cell>
          <cell r="F11534" t="str">
            <v>DECRETO LEGISLATIVO Nº1273</v>
          </cell>
        </row>
        <row r="11535">
          <cell r="B11535">
            <v>53649</v>
          </cell>
          <cell r="C11535" t="str">
            <v>BENDICION</v>
          </cell>
          <cell r="D11535" t="str">
            <v>CO-53649-BM</v>
          </cell>
          <cell r="E11535" t="str">
            <v>CARRILLO ARCE MAX HENRY</v>
          </cell>
          <cell r="F11535" t="str">
            <v>DECRETO LEGISLATIVO Nº1273</v>
          </cell>
        </row>
        <row r="11536">
          <cell r="B11536">
            <v>53650</v>
          </cell>
          <cell r="C11536" t="str">
            <v>ANCON SOL Y MAR</v>
          </cell>
          <cell r="D11536" t="str">
            <v>CO-53650-BM</v>
          </cell>
          <cell r="E11536" t="str">
            <v>RAMIREZ TREBEJO ABELINO</v>
          </cell>
          <cell r="F11536" t="str">
            <v>DECRETO LEGISLATIVO Nº1273</v>
          </cell>
        </row>
        <row r="11537">
          <cell r="B11537">
            <v>53651</v>
          </cell>
          <cell r="C11537" t="str">
            <v>RUMBO AL OESTE</v>
          </cell>
          <cell r="D11537" t="str">
            <v>CO-53651-BM</v>
          </cell>
          <cell r="E11537" t="str">
            <v>SAMILLAN PAZ HECTOR HERNAN</v>
          </cell>
          <cell r="F11537" t="str">
            <v>DECRETO LEGISLATIVO Nº1273</v>
          </cell>
        </row>
        <row r="11538">
          <cell r="B11538">
            <v>53652</v>
          </cell>
          <cell r="C11538" t="str">
            <v>DORA TERESA</v>
          </cell>
          <cell r="D11538" t="str">
            <v>CO-53652-BM</v>
          </cell>
          <cell r="E11538" t="str">
            <v>ARZOLA VINCES NATALIA TERESA</v>
          </cell>
          <cell r="F11538" t="str">
            <v>DECRETO LEGISLATIVO Nº1273</v>
          </cell>
        </row>
        <row r="11539">
          <cell r="B11539">
            <v>53658</v>
          </cell>
          <cell r="C11539" t="str">
            <v>LIBERTAD</v>
          </cell>
          <cell r="D11539" t="str">
            <v>CE-53658-BM</v>
          </cell>
          <cell r="E11539" t="str">
            <v>RODRIGUEZ MELENDES MANUEL</v>
          </cell>
          <cell r="F11539" t="str">
            <v>DECRETO LEGISLATIVO Nº1273</v>
          </cell>
        </row>
        <row r="11540">
          <cell r="B11540">
            <v>53659</v>
          </cell>
          <cell r="C11540" t="str">
            <v>KATHERINE</v>
          </cell>
          <cell r="D11540" t="str">
            <v>CE-53659-BM</v>
          </cell>
          <cell r="E11540" t="str">
            <v>OYOLA MENDOZA HENRY ALBERTO</v>
          </cell>
          <cell r="F11540" t="str">
            <v>DECRETO LEGISLATIVO Nº1273</v>
          </cell>
        </row>
        <row r="11541">
          <cell r="B11541">
            <v>53660</v>
          </cell>
          <cell r="C11541" t="str">
            <v>KALIN</v>
          </cell>
          <cell r="D11541" t="str">
            <v>CE-53660-BM</v>
          </cell>
          <cell r="E11541" t="str">
            <v>CARRANZA TAMARA CARLOS ORLANDO</v>
          </cell>
          <cell r="F11541" t="str">
            <v>DECRETO LEGISLATIVO Nº1273</v>
          </cell>
        </row>
        <row r="11542">
          <cell r="B11542">
            <v>53661</v>
          </cell>
          <cell r="C11542" t="str">
            <v>CAPO</v>
          </cell>
          <cell r="D11542" t="str">
            <v>CE-53661-BM</v>
          </cell>
          <cell r="E11542" t="str">
            <v>RUIZ CARRANZA JOSE MARIA</v>
          </cell>
          <cell r="F11542" t="str">
            <v>DECRETO LEGISLATIVO Nº1273</v>
          </cell>
        </row>
        <row r="11543">
          <cell r="B11543">
            <v>53664</v>
          </cell>
          <cell r="C11543" t="str">
            <v>MI DAVID</v>
          </cell>
          <cell r="D11543" t="str">
            <v>PL-53664-BM</v>
          </cell>
          <cell r="E11543" t="str">
            <v>SANTISTEBAN INO?N NERY ;URCIA REQUE DE SANTISTEBAN FRANCISCA</v>
          </cell>
          <cell r="F11543" t="str">
            <v>DECRETO LEGISLATIVO Nº1273</v>
          </cell>
        </row>
        <row r="11544">
          <cell r="B11544">
            <v>53665</v>
          </cell>
          <cell r="C11544" t="str">
            <v>CESAR</v>
          </cell>
          <cell r="D11544" t="str">
            <v>PL-53665-BM</v>
          </cell>
          <cell r="E11544" t="str">
            <v>CUSTODIO GONZALES DE CHAFLOQUE ALEJANDRINA</v>
          </cell>
          <cell r="F11544" t="str">
            <v>DECRETO LEGISLATIVO Nº1273</v>
          </cell>
        </row>
        <row r="11545">
          <cell r="B11545">
            <v>53670</v>
          </cell>
          <cell r="C11545" t="str">
            <v>JEAN Y JAZMANY II</v>
          </cell>
          <cell r="D11545" t="str">
            <v>ZS-53670-BM</v>
          </cell>
          <cell r="E11545" t="str">
            <v>CORNEJO QUEREVALU JEAN CARLOS</v>
          </cell>
          <cell r="F11545" t="str">
            <v>DECRETO LEGISLATIVO Nº1273</v>
          </cell>
        </row>
        <row r="11546">
          <cell r="B11546">
            <v>53671</v>
          </cell>
          <cell r="C11546" t="str">
            <v>OLGUITA</v>
          </cell>
          <cell r="D11546" t="str">
            <v>ZS-53671-BM</v>
          </cell>
          <cell r="E11546" t="str">
            <v>MI?N GUERRERO JORGE</v>
          </cell>
          <cell r="F11546" t="str">
            <v>DECRETO LEGISLATIVO Nº1273</v>
          </cell>
        </row>
        <row r="11547">
          <cell r="B11547">
            <v>53673</v>
          </cell>
          <cell r="C11547" t="str">
            <v>JHORDY</v>
          </cell>
          <cell r="D11547" t="str">
            <v>ZS-53673-BM</v>
          </cell>
          <cell r="E11547" t="str">
            <v>CORNEJO ALVARADO PABLO</v>
          </cell>
          <cell r="F11547" t="str">
            <v>DECRETO LEGISLATIVO Nº1273</v>
          </cell>
        </row>
        <row r="11548">
          <cell r="B11548">
            <v>53675</v>
          </cell>
          <cell r="C11548" t="str">
            <v>AYLIN II</v>
          </cell>
          <cell r="D11548" t="str">
            <v>CE-53675-BM</v>
          </cell>
          <cell r="E11548" t="str">
            <v>JARA PAREDES KAREM YUDITH</v>
          </cell>
          <cell r="F11548" t="str">
            <v>DECRETO LEGISLATIVO Nº1273</v>
          </cell>
        </row>
        <row r="11549">
          <cell r="B11549">
            <v>53676</v>
          </cell>
          <cell r="C11549" t="str">
            <v>MI DIEGO</v>
          </cell>
          <cell r="D11549" t="str">
            <v>CE-53676-BM</v>
          </cell>
          <cell r="E11549" t="str">
            <v>AMARANTO PAREDES GLORIA LUZ</v>
          </cell>
          <cell r="F11549" t="str">
            <v>DECRETO LEGISLATIVO Nº1273</v>
          </cell>
        </row>
        <row r="11550">
          <cell r="B11550">
            <v>53677</v>
          </cell>
          <cell r="C11550" t="str">
            <v>STEPHANO 4</v>
          </cell>
          <cell r="D11550" t="str">
            <v>CE-53677-BM</v>
          </cell>
          <cell r="E11550" t="str">
            <v>PASTOR VARGAS ALIXON JOSE</v>
          </cell>
          <cell r="F11550" t="str">
            <v>DECRETO LEGISLATIVO Nº1273</v>
          </cell>
        </row>
        <row r="11551">
          <cell r="B11551">
            <v>53678</v>
          </cell>
          <cell r="C11551" t="str">
            <v>DENNIS</v>
          </cell>
          <cell r="D11551" t="str">
            <v>CE-53678-BM</v>
          </cell>
          <cell r="E11551" t="str">
            <v>CHAVESTA ELIAS EDWIN ALBERTO</v>
          </cell>
          <cell r="F11551" t="str">
            <v>DECRETO LEGISLATIVO Nº1273</v>
          </cell>
        </row>
        <row r="11552">
          <cell r="B11552">
            <v>53679</v>
          </cell>
          <cell r="C11552" t="str">
            <v>LIA</v>
          </cell>
          <cell r="D11552" t="str">
            <v>CE-53679-BM</v>
          </cell>
          <cell r="E11552" t="str">
            <v>TORRES MORAN DAVID</v>
          </cell>
          <cell r="F11552" t="str">
            <v>DECRETO LEGISLATIVO Nº1273</v>
          </cell>
        </row>
        <row r="11553">
          <cell r="B11553">
            <v>53680</v>
          </cell>
          <cell r="C11553" t="str">
            <v>GAITAN</v>
          </cell>
          <cell r="D11553" t="str">
            <v>CE-53680-BM</v>
          </cell>
          <cell r="E11553" t="str">
            <v>GAITAN DE LA CRUZ MAGNO</v>
          </cell>
          <cell r="F11553" t="str">
            <v>DECRETO LEGISLATIVO Nº1273</v>
          </cell>
        </row>
        <row r="11554">
          <cell r="B11554">
            <v>53681</v>
          </cell>
          <cell r="C11554" t="str">
            <v>JAVIERCITO I</v>
          </cell>
          <cell r="D11554" t="str">
            <v>CE-53681-BM</v>
          </cell>
          <cell r="E11554" t="str">
            <v>MEZA SALAS JAVIER HUGO</v>
          </cell>
          <cell r="F11554" t="str">
            <v>DECRETO LEGISLATIVO Nº1273</v>
          </cell>
        </row>
        <row r="11555">
          <cell r="B11555">
            <v>53682</v>
          </cell>
          <cell r="C11555" t="str">
            <v>MOGOLLON</v>
          </cell>
          <cell r="D11555" t="str">
            <v>CE-53682-BM</v>
          </cell>
          <cell r="E11555" t="str">
            <v>HINOSTROZA HURTADO LEONOR REIKO</v>
          </cell>
          <cell r="F11555" t="str">
            <v>DECRETO LEGISLATIVO Nº1273</v>
          </cell>
        </row>
        <row r="11556">
          <cell r="B11556">
            <v>53683</v>
          </cell>
          <cell r="C11556" t="str">
            <v>MARLON</v>
          </cell>
          <cell r="D11556" t="str">
            <v>CE-53683-BM</v>
          </cell>
          <cell r="E11556" t="str">
            <v>MORALES PEREZ NELSON NOE</v>
          </cell>
          <cell r="F11556" t="str">
            <v>DECRETO LEGISLATIVO Nº1273</v>
          </cell>
        </row>
        <row r="11557">
          <cell r="B11557">
            <v>53684</v>
          </cell>
          <cell r="C11557" t="str">
            <v>LYAN</v>
          </cell>
          <cell r="D11557" t="str">
            <v>CE-53684-BM</v>
          </cell>
          <cell r="E11557" t="str">
            <v>RODRIGUEZ MARQUEZ JOSE MANUEL</v>
          </cell>
          <cell r="F11557" t="str">
            <v>DECRETO LEGISLATIVO Nº1273</v>
          </cell>
        </row>
        <row r="11558">
          <cell r="B11558">
            <v>53685</v>
          </cell>
          <cell r="C11558" t="str">
            <v>J.J. MARIANGEL.YENSHER</v>
          </cell>
          <cell r="D11558" t="str">
            <v>CE-53685-BM</v>
          </cell>
          <cell r="E11558" t="str">
            <v>LOZADA BARRIOS FELIPE VICTOR</v>
          </cell>
          <cell r="F11558" t="str">
            <v>DECRETO LEGISLATIVO Nº1273</v>
          </cell>
        </row>
        <row r="11559">
          <cell r="B11559">
            <v>53687</v>
          </cell>
          <cell r="C11559" t="str">
            <v>ESTEBAN II</v>
          </cell>
          <cell r="D11559" t="str">
            <v>CE-53687-BM</v>
          </cell>
          <cell r="E11559" t="str">
            <v>BERNAOLA CASTILLO RICARDO JIM</v>
          </cell>
          <cell r="F11559" t="str">
            <v>DECRETO LEGISLATIVO Nº1273</v>
          </cell>
        </row>
        <row r="11560">
          <cell r="B11560">
            <v>53688</v>
          </cell>
          <cell r="C11560" t="str">
            <v>SHAMTAL</v>
          </cell>
          <cell r="D11560" t="str">
            <v>CE-53688-BM</v>
          </cell>
          <cell r="E11560" t="str">
            <v>BERNABE HOYOS SONIA IVONN</v>
          </cell>
          <cell r="F11560" t="str">
            <v>DECRETO LEGISLATIVO Nº1273</v>
          </cell>
        </row>
        <row r="11561">
          <cell r="B11561">
            <v>53689</v>
          </cell>
          <cell r="C11561" t="str">
            <v>IKER</v>
          </cell>
          <cell r="D11561" t="str">
            <v>CE-53689-BM</v>
          </cell>
          <cell r="E11561" t="str">
            <v>RAMOS CHACON JOSE LUIS</v>
          </cell>
          <cell r="F11561" t="str">
            <v>DECRETO LEGISLATIVO Nº1273</v>
          </cell>
        </row>
        <row r="11562">
          <cell r="B11562">
            <v>53690</v>
          </cell>
          <cell r="C11562" t="str">
            <v>SANTIAGO</v>
          </cell>
          <cell r="D11562" t="str">
            <v>CE-53690-BM</v>
          </cell>
          <cell r="E11562" t="str">
            <v>GONZALEZ CHAMACHE SANTIAGO</v>
          </cell>
          <cell r="F11562" t="str">
            <v>DECRETO LEGISLATIVO Nº1273</v>
          </cell>
        </row>
        <row r="11563">
          <cell r="B11563">
            <v>53692</v>
          </cell>
          <cell r="C11563" t="str">
            <v>RICBEN</v>
          </cell>
          <cell r="D11563" t="str">
            <v>CE-53692-BM</v>
          </cell>
          <cell r="E11563" t="str">
            <v>BERNABE HOYOS SONIA IVONN</v>
          </cell>
          <cell r="F11563" t="str">
            <v>DECRETO LEGISLATIVO Nº1273</v>
          </cell>
        </row>
        <row r="11564">
          <cell r="B11564">
            <v>53693</v>
          </cell>
          <cell r="C11564" t="str">
            <v>ISAAC.J.</v>
          </cell>
          <cell r="D11564" t="str">
            <v>CE-53693-BM</v>
          </cell>
          <cell r="E11564" t="str">
            <v>ACU? VARGAS VICTOR MANUEL</v>
          </cell>
          <cell r="F11564" t="str">
            <v>DECRETO LEGISLATIVO Nº1273</v>
          </cell>
        </row>
        <row r="11565">
          <cell r="B11565">
            <v>53694</v>
          </cell>
          <cell r="C11565" t="str">
            <v>ANGHELO</v>
          </cell>
          <cell r="D11565" t="str">
            <v>CE-53694-BM</v>
          </cell>
          <cell r="E11565" t="str">
            <v>GUEVARA TANDAYPAN ORLANDO RICHARD</v>
          </cell>
          <cell r="F11565" t="str">
            <v>DECRETO LEGISLATIVO Nº1273</v>
          </cell>
        </row>
        <row r="11566">
          <cell r="B11566">
            <v>53695</v>
          </cell>
          <cell r="C11566" t="str">
            <v>CALAGUA</v>
          </cell>
          <cell r="D11566" t="str">
            <v>CE-53695-BM</v>
          </cell>
          <cell r="E11566" t="str">
            <v>MONCADA IGNACIO BETTY ROXANA</v>
          </cell>
          <cell r="F11566" t="str">
            <v>DECRETO LEGISLATIVO Nº1273</v>
          </cell>
        </row>
        <row r="11567">
          <cell r="B11567">
            <v>53696</v>
          </cell>
          <cell r="C11567" t="str">
            <v>PILA</v>
          </cell>
          <cell r="D11567" t="str">
            <v>CE-53696-BM</v>
          </cell>
          <cell r="E11567" t="str">
            <v>URIOL SANDOVAL JORGE LUIS</v>
          </cell>
          <cell r="F11567" t="str">
            <v>DECRETO LEGISLATIVO Nº1273</v>
          </cell>
        </row>
        <row r="11568">
          <cell r="B11568">
            <v>53697</v>
          </cell>
          <cell r="C11568" t="str">
            <v>MARYORI Y DIEGO</v>
          </cell>
          <cell r="D11568" t="str">
            <v>CE-53697-BM</v>
          </cell>
          <cell r="E11568" t="str">
            <v>DE LA CRUZ PONTE FREDY ANGEL</v>
          </cell>
          <cell r="F11568" t="str">
            <v>DECRETO LEGISLATIVO Nº1273</v>
          </cell>
        </row>
        <row r="11569">
          <cell r="B11569">
            <v>53698</v>
          </cell>
          <cell r="C11569" t="str">
            <v>CLARA DE LUNA</v>
          </cell>
          <cell r="D11569" t="str">
            <v>CE-53698-BM</v>
          </cell>
          <cell r="E11569" t="str">
            <v>AREVALO HUAMAN JOSE ERIBERTO</v>
          </cell>
          <cell r="F11569" t="str">
            <v>DECRETO LEGISLATIVO Nº1273</v>
          </cell>
        </row>
        <row r="11570">
          <cell r="B11570">
            <v>53699</v>
          </cell>
          <cell r="C11570" t="str">
            <v>LORENA</v>
          </cell>
          <cell r="D11570" t="str">
            <v>CE-53699-BM</v>
          </cell>
          <cell r="E11570" t="str">
            <v>MORALES PEREZ NELSON NOE</v>
          </cell>
          <cell r="F11570" t="str">
            <v>DECRETO LEGISLATIVO Nº1273</v>
          </cell>
        </row>
        <row r="11571">
          <cell r="B11571">
            <v>53702</v>
          </cell>
          <cell r="C11571" t="str">
            <v>JUANITA I</v>
          </cell>
          <cell r="D11571" t="str">
            <v>TA-53702-BM</v>
          </cell>
          <cell r="E11571" t="str">
            <v>CARRERA CHAVEZ JOSE ALCIBIADES</v>
          </cell>
          <cell r="F11571" t="str">
            <v>DECRETO LEGISLATIVO Nº1273</v>
          </cell>
        </row>
        <row r="11572">
          <cell r="B11572">
            <v>53721</v>
          </cell>
          <cell r="C11572" t="str">
            <v>DIVINO JESUS</v>
          </cell>
          <cell r="D11572" t="str">
            <v>ZS-53721-BM</v>
          </cell>
          <cell r="E11572" t="str">
            <v>ARIADEL YACILA LEONCIO</v>
          </cell>
          <cell r="F11572" t="str">
            <v>DECRETO LEGISLATIVO Nº1273</v>
          </cell>
        </row>
        <row r="11573">
          <cell r="B11573">
            <v>53722</v>
          </cell>
          <cell r="C11573" t="str">
            <v>MI VICTORIA 1</v>
          </cell>
          <cell r="D11573" t="str">
            <v>PL-53722-BM</v>
          </cell>
          <cell r="E11573" t="str">
            <v>FIESTAS FIESTAS VICTORIA</v>
          </cell>
          <cell r="F11573" t="str">
            <v>DECRETO LEGISLATIVO Nº1273</v>
          </cell>
        </row>
        <row r="11574">
          <cell r="B11574">
            <v>53723</v>
          </cell>
          <cell r="C11574" t="str">
            <v>ELIANY</v>
          </cell>
          <cell r="D11574" t="str">
            <v>PL-53723-BM</v>
          </cell>
          <cell r="E11574" t="str">
            <v>JACINTO RAMIREZ LILIANA TERESA</v>
          </cell>
          <cell r="F11574" t="str">
            <v>DECRETO LEGISLATIVO Nº1273</v>
          </cell>
        </row>
        <row r="11575">
          <cell r="B11575">
            <v>53724</v>
          </cell>
          <cell r="C11575" t="str">
            <v>MI VICTORIA 2</v>
          </cell>
          <cell r="D11575" t="str">
            <v>PL-53724-BM</v>
          </cell>
          <cell r="E11575" t="str">
            <v>FIESTAS FIESTAS VICTORIA</v>
          </cell>
          <cell r="F11575" t="str">
            <v>DECRETO LEGISLATIVO Nº1273</v>
          </cell>
        </row>
        <row r="11576">
          <cell r="B11576">
            <v>53725</v>
          </cell>
          <cell r="C11576" t="str">
            <v>MICHEILLY</v>
          </cell>
          <cell r="D11576" t="str">
            <v>CO-53725-BM</v>
          </cell>
          <cell r="E11576" t="str">
            <v>TARAZONA BAYONA JOHNNY MICHAEL</v>
          </cell>
          <cell r="F11576" t="str">
            <v>DECRETO LEGISLATIVO Nº1273</v>
          </cell>
        </row>
        <row r="11577">
          <cell r="B11577">
            <v>53727</v>
          </cell>
          <cell r="C11577" t="str">
            <v>EDUAR</v>
          </cell>
          <cell r="D11577" t="str">
            <v>ZS-53727-BM</v>
          </cell>
          <cell r="E11577" t="str">
            <v>CARRILLO ORTIZ SEGUNDO RAFAEL</v>
          </cell>
          <cell r="F11577" t="str">
            <v>DECRETO LEGISLATIVO Nº1273</v>
          </cell>
        </row>
        <row r="11578">
          <cell r="B11578">
            <v>53729</v>
          </cell>
          <cell r="C11578" t="str">
            <v>GABRIEL HERNANDO</v>
          </cell>
          <cell r="D11578" t="str">
            <v>ZS-53729-BM</v>
          </cell>
          <cell r="E11578" t="str">
            <v>FIESTAS VIA HERNANDO</v>
          </cell>
          <cell r="F11578" t="str">
            <v>DECRETO LEGISLATIVO Nº1273</v>
          </cell>
        </row>
        <row r="11579">
          <cell r="B11579">
            <v>53730</v>
          </cell>
          <cell r="C11579" t="str">
            <v>DON CALEB</v>
          </cell>
          <cell r="D11579" t="str">
            <v>ZS-53730-BM</v>
          </cell>
          <cell r="E11579" t="str">
            <v>OLIVOS LA CHIRA SIGIFREDO ELAR</v>
          </cell>
          <cell r="F11579" t="str">
            <v>DECRETO LEGISLATIVO Nº1273</v>
          </cell>
        </row>
        <row r="11580">
          <cell r="B11580">
            <v>53743</v>
          </cell>
          <cell r="C11580" t="str">
            <v>ARIANA CAMILA</v>
          </cell>
          <cell r="D11580" t="str">
            <v>TA-53743-BM</v>
          </cell>
          <cell r="E11580" t="str">
            <v>ZAPATA VALLADARES DARWIN ADALBERTO</v>
          </cell>
          <cell r="F11580" t="str">
            <v>DECRETO LEGISLATIVO Nº1273</v>
          </cell>
        </row>
        <row r="11581">
          <cell r="B11581">
            <v>53744</v>
          </cell>
          <cell r="C11581" t="str">
            <v>BRIANNA 1</v>
          </cell>
          <cell r="D11581" t="str">
            <v>TA-53744-BM</v>
          </cell>
          <cell r="E11581" t="str">
            <v>FLORES JULCA ANTHONY RUDY</v>
          </cell>
          <cell r="F11581" t="str">
            <v>DECRETO LEGISLATIVO Nº1273</v>
          </cell>
        </row>
        <row r="11582">
          <cell r="B11582">
            <v>53745</v>
          </cell>
          <cell r="C11582" t="str">
            <v>MIA</v>
          </cell>
          <cell r="D11582" t="str">
            <v>TA-53745-BM</v>
          </cell>
          <cell r="E11582" t="str">
            <v>YAMUNAQUE AVILA LUINGH ANDERSON YOHOMAR</v>
          </cell>
          <cell r="F11582" t="str">
            <v>DECRETO LEGISLATIVO Nº1273</v>
          </cell>
        </row>
        <row r="11583">
          <cell r="B11583">
            <v>53746</v>
          </cell>
          <cell r="C11583" t="str">
            <v>MI GLADYS JOSEFA</v>
          </cell>
          <cell r="D11583" t="str">
            <v>PL-53746-BM</v>
          </cell>
          <cell r="E11583" t="str">
            <v>MARTINEZ LLENQUE MARIA LEONOR</v>
          </cell>
          <cell r="F11583" t="str">
            <v>DECRETO LEGISLATIVO Nº1273</v>
          </cell>
        </row>
        <row r="11584">
          <cell r="B11584">
            <v>53747</v>
          </cell>
          <cell r="C11584" t="str">
            <v>MILAGRITOS</v>
          </cell>
          <cell r="D11584" t="str">
            <v>PL-53747-BM</v>
          </cell>
          <cell r="E11584" t="str">
            <v>TEQUE FLORES MANUEL ANGEL</v>
          </cell>
          <cell r="F11584" t="str">
            <v>DECRETO LEGISLATIVO Nº1273</v>
          </cell>
        </row>
        <row r="11585">
          <cell r="B11585">
            <v>53749</v>
          </cell>
          <cell r="C11585" t="str">
            <v>GENESIS NICOLLE III</v>
          </cell>
          <cell r="D11585" t="str">
            <v>TA-53749-BM</v>
          </cell>
          <cell r="E11585" t="str">
            <v>YAMUNAQUE AVILA LUINGH ANDERSON YOHOMAR</v>
          </cell>
          <cell r="F11585" t="str">
            <v>DECRETO LEGISLATIVO Nº1273</v>
          </cell>
        </row>
        <row r="11586">
          <cell r="B11586">
            <v>53751</v>
          </cell>
          <cell r="C11586" t="str">
            <v>MELL</v>
          </cell>
          <cell r="D11586" t="str">
            <v>TA-53751-BM</v>
          </cell>
          <cell r="E11586" t="str">
            <v>JABO JULCA MOISES</v>
          </cell>
          <cell r="F11586" t="str">
            <v>DECRETO LEGISLATIVO Nº1273</v>
          </cell>
        </row>
        <row r="11587">
          <cell r="B11587">
            <v>53752</v>
          </cell>
          <cell r="C11587" t="str">
            <v>VIVIANA</v>
          </cell>
          <cell r="D11587" t="str">
            <v>TA-53752-BM</v>
          </cell>
          <cell r="E11587" t="str">
            <v>CHUQUIHUANGA AGUILAR CARLOS ORLANDO</v>
          </cell>
          <cell r="F11587" t="str">
            <v>DECRETO LEGISLATIVO Nº1273</v>
          </cell>
        </row>
        <row r="11588">
          <cell r="B11588">
            <v>53753</v>
          </cell>
          <cell r="C11588" t="str">
            <v>KAROLINA</v>
          </cell>
          <cell r="D11588" t="str">
            <v>TA-53753-BM</v>
          </cell>
          <cell r="E11588" t="str">
            <v>NEYRA BUSTAMANTE ANGELO ARTURO</v>
          </cell>
          <cell r="F11588" t="str">
            <v>DECRETO LEGISLATIVO Nº1273</v>
          </cell>
        </row>
        <row r="11589">
          <cell r="B11589">
            <v>53754</v>
          </cell>
          <cell r="C11589" t="str">
            <v>CRUZ DE CHALPON</v>
          </cell>
          <cell r="D11589" t="str">
            <v>TA-53754-BM</v>
          </cell>
          <cell r="E11589" t="str">
            <v>GARCIA CHUMACERO MONICA MERCEDES</v>
          </cell>
          <cell r="F11589" t="str">
            <v>DECRETO LEGISLATIVO Nº1273</v>
          </cell>
        </row>
        <row r="11590">
          <cell r="B11590">
            <v>53755</v>
          </cell>
          <cell r="C11590" t="str">
            <v>REGALO DE DIOS</v>
          </cell>
          <cell r="D11590" t="str">
            <v>TA-53755-BM</v>
          </cell>
          <cell r="E11590" t="str">
            <v>PINGO YPANAQUE JOSE MIGUEL ;TEJADA FIESTAS MIRIAN MAGALI</v>
          </cell>
          <cell r="F11590" t="str">
            <v>DECRETO LEGISLATIVO Nº1273</v>
          </cell>
        </row>
        <row r="11591">
          <cell r="B11591">
            <v>53756</v>
          </cell>
          <cell r="C11591" t="str">
            <v>SAN JUDAS TADEO</v>
          </cell>
          <cell r="D11591" t="str">
            <v>TA-53756-BM</v>
          </cell>
          <cell r="E11591" t="str">
            <v>MANRIQUE BONILLA SANDRA MELISSA</v>
          </cell>
          <cell r="F11591" t="str">
            <v>DECRETO LEGISLATIVO Nº1273</v>
          </cell>
        </row>
        <row r="11592">
          <cell r="B11592">
            <v>53757</v>
          </cell>
          <cell r="C11592" t="str">
            <v>SANDRA</v>
          </cell>
          <cell r="D11592" t="str">
            <v>TA-53757-BM</v>
          </cell>
          <cell r="E11592" t="str">
            <v>MANRIQUE BONILLA KIRK MICHAEL</v>
          </cell>
          <cell r="F11592" t="str">
            <v>DECRETO LEGISLATIVO Nº1273</v>
          </cell>
        </row>
        <row r="11593">
          <cell r="B11593">
            <v>53758</v>
          </cell>
          <cell r="C11593" t="str">
            <v>MOISES Y MARCUS</v>
          </cell>
          <cell r="D11593" t="str">
            <v>TA-53758-BM</v>
          </cell>
          <cell r="E11593" t="str">
            <v>GUERRERO VELIZ KELY HEYDI</v>
          </cell>
          <cell r="F11593" t="str">
            <v>DECRETO LEGISLATIVO Nº1273</v>
          </cell>
        </row>
        <row r="11594">
          <cell r="B11594">
            <v>53759</v>
          </cell>
          <cell r="C11594" t="str">
            <v>JEHOVA NUESTRO REFUGIO</v>
          </cell>
          <cell r="D11594" t="str">
            <v>TA-53759-BM</v>
          </cell>
          <cell r="E11594" t="str">
            <v>PE? SILVA EDWIN MELCEADES</v>
          </cell>
          <cell r="F11594" t="str">
            <v>DECRETO LEGISLATIVO Nº1273</v>
          </cell>
        </row>
        <row r="11595">
          <cell r="B11595">
            <v>53761</v>
          </cell>
          <cell r="C11595" t="str">
            <v>JAB</v>
          </cell>
          <cell r="D11595" t="str">
            <v>TA-53761-BM</v>
          </cell>
          <cell r="E11595" t="str">
            <v>JABO CLAVIJO CLAUDIA MAGDALENA</v>
          </cell>
          <cell r="F11595" t="str">
            <v>DECRETO LEGISLATIVO Nº1273</v>
          </cell>
        </row>
        <row r="11596">
          <cell r="B11596">
            <v>53765</v>
          </cell>
          <cell r="C11596" t="str">
            <v>GIANCITO II</v>
          </cell>
          <cell r="D11596" t="str">
            <v>CE-53765-BM</v>
          </cell>
          <cell r="E11596" t="str">
            <v>AICO TARMA JUANA JOSEFINA</v>
          </cell>
          <cell r="F11596" t="str">
            <v>DECRETO LEGISLATIVO Nº1273</v>
          </cell>
        </row>
        <row r="11597">
          <cell r="B11597">
            <v>53766</v>
          </cell>
          <cell r="C11597" t="str">
            <v>FABRIZIO</v>
          </cell>
          <cell r="D11597" t="str">
            <v>CE-53766-BM</v>
          </cell>
          <cell r="E11597" t="str">
            <v>RAMOS CHACON JOSE LUIS</v>
          </cell>
          <cell r="F11597" t="str">
            <v>DECRETO LEGISLATIVO Nº1273</v>
          </cell>
        </row>
        <row r="11598">
          <cell r="B11598">
            <v>53767</v>
          </cell>
          <cell r="C11598" t="str">
            <v>EL ARCA II</v>
          </cell>
          <cell r="D11598" t="str">
            <v>CE-53767-BM</v>
          </cell>
          <cell r="E11598" t="str">
            <v>POLONIO QUISPE FRANCISCO ROSARIO</v>
          </cell>
          <cell r="F11598" t="str">
            <v>DECRETO LEGISLATIVO Nº1273</v>
          </cell>
        </row>
        <row r="11599">
          <cell r="B11599">
            <v>53768</v>
          </cell>
          <cell r="C11599" t="str">
            <v>JOSUE</v>
          </cell>
          <cell r="D11599" t="str">
            <v>CE-53768-BM</v>
          </cell>
          <cell r="E11599" t="str">
            <v>HUAYAN ROLDAN DARIO</v>
          </cell>
          <cell r="F11599" t="str">
            <v>DECRETO LEGISLATIVO Nº1273</v>
          </cell>
        </row>
        <row r="11600">
          <cell r="B11600">
            <v>53769</v>
          </cell>
          <cell r="C11600" t="str">
            <v>MATHIAS</v>
          </cell>
          <cell r="D11600" t="str">
            <v>CE-53769-BM</v>
          </cell>
          <cell r="E11600" t="str">
            <v>RAMOS TELLO LESDI TATIANA</v>
          </cell>
          <cell r="F11600" t="str">
            <v>DECRETO LEGISLATIVO Nº1273</v>
          </cell>
        </row>
        <row r="11601">
          <cell r="B11601">
            <v>53770</v>
          </cell>
          <cell r="C11601" t="str">
            <v>PELUSO</v>
          </cell>
          <cell r="D11601" t="str">
            <v>CE-53770-BM</v>
          </cell>
          <cell r="E11601" t="str">
            <v>ELIAS BUIZA ELIZABETH YHAGAYRA</v>
          </cell>
          <cell r="F11601" t="str">
            <v>DECRETO LEGISLATIVO Nº1273</v>
          </cell>
        </row>
        <row r="11602">
          <cell r="B11602">
            <v>53771</v>
          </cell>
          <cell r="C11602" t="str">
            <v>JUNIOR</v>
          </cell>
          <cell r="D11602" t="str">
            <v>ZS-53771-BM</v>
          </cell>
          <cell r="E11602" t="str">
            <v>MENDOZA JIMENEZ WILFREDO</v>
          </cell>
          <cell r="F11602" t="str">
            <v>DECRETO LEGISLATIVO Nº1273</v>
          </cell>
        </row>
        <row r="11603">
          <cell r="B11603">
            <v>53772</v>
          </cell>
          <cell r="C11603" t="str">
            <v>EL PEZ DE ORO</v>
          </cell>
          <cell r="D11603" t="str">
            <v>CE-53772-BM</v>
          </cell>
          <cell r="E11603" t="str">
            <v>REYES CURIOSO FERNANDO</v>
          </cell>
          <cell r="F11603" t="str">
            <v>DECRETO LEGISLATIVO Nº1273</v>
          </cell>
        </row>
        <row r="11604">
          <cell r="B11604">
            <v>53773</v>
          </cell>
          <cell r="C11604" t="str">
            <v>VICTOR MANUEL II</v>
          </cell>
          <cell r="D11604" t="str">
            <v>CE-53773-BM</v>
          </cell>
          <cell r="E11604" t="str">
            <v>MIMBELA ACOSTA VICTOR RAUL</v>
          </cell>
          <cell r="F11604" t="str">
            <v>DECRETO LEGISLATIVO Nº1273</v>
          </cell>
        </row>
        <row r="11605">
          <cell r="B11605">
            <v>53774</v>
          </cell>
          <cell r="C11605" t="str">
            <v>ANITA 3</v>
          </cell>
          <cell r="D11605" t="str">
            <v>CE-53774-BM</v>
          </cell>
          <cell r="E11605" t="str">
            <v>SALAS MONTA?Z MAXIMO LUIS</v>
          </cell>
          <cell r="F11605" t="str">
            <v>DECRETO LEGISLATIVO Nº1273</v>
          </cell>
        </row>
        <row r="11606">
          <cell r="B11606">
            <v>53775</v>
          </cell>
          <cell r="C11606" t="str">
            <v>MATIAS</v>
          </cell>
          <cell r="D11606" t="str">
            <v>CE-53775-BM</v>
          </cell>
          <cell r="E11606" t="str">
            <v>BERNABE GALICIA DOMINGO</v>
          </cell>
          <cell r="F11606" t="str">
            <v>DECRETO LEGISLATIVO Nº1273</v>
          </cell>
        </row>
        <row r="11607">
          <cell r="B11607">
            <v>53776</v>
          </cell>
          <cell r="C11607" t="str">
            <v>EL DU?</v>
          </cell>
          <cell r="D11607" t="str">
            <v>CE-53776-BM</v>
          </cell>
          <cell r="E11607" t="str">
            <v>ALIPIO RODRIGUEZ PABLO EMILIO</v>
          </cell>
          <cell r="F11607" t="str">
            <v>DECRETO LEGISLATIVO Nº1273</v>
          </cell>
        </row>
        <row r="11608">
          <cell r="B11608">
            <v>53777</v>
          </cell>
          <cell r="C11608" t="str">
            <v>GADESNA</v>
          </cell>
          <cell r="D11608" t="str">
            <v>CE-53777-BM</v>
          </cell>
          <cell r="E11608" t="str">
            <v>VENEROS GRADOS LUIS FELIPE</v>
          </cell>
          <cell r="F11608" t="str">
            <v>DECRETO LEGISLATIVO Nº1273</v>
          </cell>
        </row>
        <row r="11609">
          <cell r="B11609">
            <v>53778</v>
          </cell>
          <cell r="C11609" t="str">
            <v>RICARDO KALET</v>
          </cell>
          <cell r="D11609" t="str">
            <v>CE-53778-BM</v>
          </cell>
          <cell r="E11609" t="str">
            <v>ESPINOZA ORE YESSENIA ROXEN</v>
          </cell>
          <cell r="F11609" t="str">
            <v>DECRETO LEGISLATIVO Nº1273</v>
          </cell>
        </row>
        <row r="11610">
          <cell r="B11610">
            <v>53779</v>
          </cell>
          <cell r="C11610" t="str">
            <v>JIREH</v>
          </cell>
          <cell r="D11610" t="str">
            <v>CE-53779-BM</v>
          </cell>
          <cell r="E11610" t="str">
            <v>IBARRA SANCHEZ ANGEL JAIME</v>
          </cell>
          <cell r="F11610" t="str">
            <v>DECRETO LEGISLATIVO Nº1273</v>
          </cell>
        </row>
        <row r="11611">
          <cell r="B11611">
            <v>53782</v>
          </cell>
          <cell r="C11611" t="str">
            <v>DIOS ES AMOR I</v>
          </cell>
          <cell r="D11611" t="str">
            <v>SY-53782-BM</v>
          </cell>
          <cell r="E11611" t="str">
            <v>ASENCIO ELERA MARIA ESTHER</v>
          </cell>
          <cell r="F11611" t="str">
            <v>DECRETO LEGISLATIVO Nº1273</v>
          </cell>
        </row>
        <row r="11612">
          <cell r="B11612">
            <v>53789</v>
          </cell>
          <cell r="C11612" t="str">
            <v>FABIOLA</v>
          </cell>
          <cell r="D11612" t="str">
            <v>ZS-53789-BM</v>
          </cell>
          <cell r="E11612" t="str">
            <v>CARRASCO ROMAN FRANCISCO</v>
          </cell>
          <cell r="F11612" t="str">
            <v>DECRETO LEGISLATIVO Nº1273</v>
          </cell>
        </row>
        <row r="11613">
          <cell r="B11613">
            <v>53790</v>
          </cell>
          <cell r="C11613" t="str">
            <v>MI MANUEL II</v>
          </cell>
          <cell r="D11613" t="str">
            <v>ZS-53790-BM</v>
          </cell>
          <cell r="E11613" t="str">
            <v>FIESTAS MOSCOSO JUAN MANUEL</v>
          </cell>
          <cell r="F11613" t="str">
            <v>DECRETO LEGISLATIVO Nº1273</v>
          </cell>
        </row>
        <row r="11614">
          <cell r="B11614">
            <v>53793</v>
          </cell>
          <cell r="C11614" t="str">
            <v>JEHOVA MI DIOS</v>
          </cell>
          <cell r="D11614" t="str">
            <v>PL-53793-BM</v>
          </cell>
          <cell r="E11614" t="str">
            <v>FIESTAS SANDOVAL WALDIR OSWALDO</v>
          </cell>
          <cell r="F11614" t="str">
            <v>DECRETO LEGISLATIVO Nº1273</v>
          </cell>
        </row>
        <row r="11615">
          <cell r="B11615">
            <v>53794</v>
          </cell>
          <cell r="C11615" t="str">
            <v>BENDICION DE DIOS</v>
          </cell>
          <cell r="D11615" t="str">
            <v>PL-53794-BM</v>
          </cell>
          <cell r="E11615" t="str">
            <v>PAIVA FIESTAS FRANCISCO CARLOS</v>
          </cell>
          <cell r="F11615" t="str">
            <v>DECRETO LEGISLATIVO Nº1273</v>
          </cell>
        </row>
        <row r="11616">
          <cell r="B11616">
            <v>53795</v>
          </cell>
          <cell r="C11616" t="str">
            <v>ESPERANZA EN JEHOVA</v>
          </cell>
          <cell r="D11616" t="str">
            <v>PL-53795-BM</v>
          </cell>
          <cell r="E11616" t="str">
            <v>TEQUE FLORES MANUEL ANGEL</v>
          </cell>
          <cell r="F11616" t="str">
            <v>DECRETO LEGISLATIVO Nº1273</v>
          </cell>
        </row>
        <row r="11617">
          <cell r="B11617">
            <v>53796</v>
          </cell>
          <cell r="C11617" t="str">
            <v>JEHOVA JIREH</v>
          </cell>
          <cell r="D11617" t="str">
            <v>PL-53796-BM</v>
          </cell>
          <cell r="E11617" t="str">
            <v>GALAN MARTINEZ GLADYS GLACILDA</v>
          </cell>
          <cell r="F11617" t="str">
            <v>DECRETO LEGISLATIVO Nº1273</v>
          </cell>
        </row>
        <row r="11618">
          <cell r="B11618">
            <v>53797</v>
          </cell>
          <cell r="C11618" t="str">
            <v>MI MANUEL</v>
          </cell>
          <cell r="D11618" t="str">
            <v>ZS-53797-BM</v>
          </cell>
          <cell r="E11618" t="str">
            <v>FIESTAS MOSCOSO JUAN MANUEL</v>
          </cell>
          <cell r="F11618" t="str">
            <v>DECRETO LEGISLATIVO Nº1273</v>
          </cell>
        </row>
        <row r="11619">
          <cell r="B11619">
            <v>53798</v>
          </cell>
          <cell r="C11619" t="str">
            <v>ISABEL ROSA</v>
          </cell>
          <cell r="D11619" t="str">
            <v>PL-53798-BM</v>
          </cell>
          <cell r="E11619" t="str">
            <v>TICLIAHUANCA GARCIA LUZ ESTHER</v>
          </cell>
          <cell r="F11619" t="str">
            <v>DECRETO LEGISLATIVO Nº1273</v>
          </cell>
        </row>
        <row r="11620">
          <cell r="B11620">
            <v>53799</v>
          </cell>
          <cell r="C11620" t="str">
            <v>EEMANUEL</v>
          </cell>
          <cell r="D11620" t="str">
            <v>PL-53799-BM</v>
          </cell>
          <cell r="E11620" t="str">
            <v>PAIVA SANTISTEBAN HECTOR ISIDRO</v>
          </cell>
          <cell r="F11620" t="str">
            <v>DECRETO LEGISLATIVO Nº1273</v>
          </cell>
        </row>
        <row r="11621">
          <cell r="B11621">
            <v>53800</v>
          </cell>
          <cell r="C11621" t="str">
            <v>EDWIN JAZMIN</v>
          </cell>
          <cell r="D11621" t="str">
            <v>ZS-53800-BM</v>
          </cell>
          <cell r="E11621" t="str">
            <v>OLIVOS PE? STEFANY YAZMIN</v>
          </cell>
          <cell r="F11621" t="str">
            <v>DECRETO LEGISLATIVO Nº1273</v>
          </cell>
        </row>
        <row r="11622">
          <cell r="B11622">
            <v>53802</v>
          </cell>
          <cell r="C11622" t="str">
            <v>JAVIER</v>
          </cell>
          <cell r="D11622" t="str">
            <v>TA-53802-BM</v>
          </cell>
          <cell r="E11622" t="str">
            <v>YSLACHIN ZAMALLOA VINCENZO JAVIER</v>
          </cell>
          <cell r="F11622" t="str">
            <v>DECRETO LEGISLATIVO Nº1273</v>
          </cell>
        </row>
        <row r="11623">
          <cell r="B11623">
            <v>53803</v>
          </cell>
          <cell r="C11623" t="str">
            <v>LIONEL</v>
          </cell>
          <cell r="D11623" t="str">
            <v>TA-53803-BM</v>
          </cell>
          <cell r="E11623" t="str">
            <v>LAVADO ADRIANZEN JOSE LUIS</v>
          </cell>
          <cell r="F11623" t="str">
            <v>DECRETO LEGISLATIVO Nº1273</v>
          </cell>
        </row>
        <row r="11624">
          <cell r="B11624">
            <v>53805</v>
          </cell>
          <cell r="C11624" t="str">
            <v>GUIAME CAROLINA</v>
          </cell>
          <cell r="D11624" t="str">
            <v>TA-53805-BM</v>
          </cell>
          <cell r="E11624" t="str">
            <v>BAYONA MARTINEZ JUAN FRANCISCO</v>
          </cell>
          <cell r="F11624" t="str">
            <v>DECRETO LEGISLATIVO Nº1273</v>
          </cell>
        </row>
        <row r="11625">
          <cell r="B11625">
            <v>53808</v>
          </cell>
          <cell r="C11625" t="str">
            <v>JEHOVA REY DE GLORIA</v>
          </cell>
          <cell r="D11625" t="str">
            <v>TA-53808-BM</v>
          </cell>
          <cell r="E11625" t="str">
            <v>FERNANDEZ PAZOS RICARDO</v>
          </cell>
          <cell r="F11625" t="str">
            <v>DECRETO LEGISLATIVO Nº1273</v>
          </cell>
        </row>
        <row r="11626">
          <cell r="B11626">
            <v>53809</v>
          </cell>
          <cell r="C11626" t="str">
            <v>JESUS DEL GRAN PODER</v>
          </cell>
          <cell r="D11626" t="str">
            <v>TA-53809-BM</v>
          </cell>
          <cell r="E11626" t="str">
            <v>PACHECO ROMAN LESLY JASMIN</v>
          </cell>
          <cell r="F11626" t="str">
            <v>DECRETO LEGISLATIVO Nº1273</v>
          </cell>
        </row>
        <row r="11627">
          <cell r="B11627">
            <v>53810</v>
          </cell>
          <cell r="C11627" t="str">
            <v>DIOS ES MI GUIA</v>
          </cell>
          <cell r="D11627" t="str">
            <v>TA-53810-BM</v>
          </cell>
          <cell r="E11627" t="str">
            <v>PACHECO ROMAN LESLY JASMIN</v>
          </cell>
          <cell r="F11627" t="str">
            <v>DECRETO LEGISLATIVO Nº1273</v>
          </cell>
        </row>
        <row r="11628">
          <cell r="B11628">
            <v>53811</v>
          </cell>
          <cell r="C11628" t="str">
            <v>CRISTO AGUA DE VIDA</v>
          </cell>
          <cell r="D11628" t="str">
            <v>TA-53811-BM</v>
          </cell>
          <cell r="E11628" t="str">
            <v>JIMENEZ ROSILLO EDICIO MARLON</v>
          </cell>
          <cell r="F11628" t="str">
            <v>DECRETO LEGISLATIVO Nº1273</v>
          </cell>
        </row>
        <row r="11629">
          <cell r="B11629">
            <v>53812</v>
          </cell>
          <cell r="C11629" t="str">
            <v>BRIANNA 2</v>
          </cell>
          <cell r="D11629" t="str">
            <v>TA-53812-BM</v>
          </cell>
          <cell r="E11629" t="str">
            <v>FLORES JULCA ANTHONY RUDY</v>
          </cell>
          <cell r="F11629" t="str">
            <v>DECRETO LEGISLATIVO Nº1273</v>
          </cell>
        </row>
        <row r="11630">
          <cell r="B11630">
            <v>53813</v>
          </cell>
          <cell r="C11630" t="str">
            <v>NAVEGANDO CON CRISTO II</v>
          </cell>
          <cell r="D11630" t="str">
            <v>TA-53813-BM</v>
          </cell>
          <cell r="E11630" t="str">
            <v>CALDERON PUESCAS ALEJANDRO</v>
          </cell>
          <cell r="F11630" t="str">
            <v>DECRETO LEGISLATIVO Nº1273</v>
          </cell>
        </row>
        <row r="11631">
          <cell r="B11631">
            <v>53814</v>
          </cell>
          <cell r="C11631" t="str">
            <v>BRIANNA 3</v>
          </cell>
          <cell r="D11631" t="str">
            <v>TA-53814-BM</v>
          </cell>
          <cell r="E11631" t="str">
            <v>FLORES JULCA ANTHONY RUDY</v>
          </cell>
          <cell r="F11631" t="str">
            <v>DECRETO LEGISLATIVO Nº1273</v>
          </cell>
        </row>
        <row r="11632">
          <cell r="B11632">
            <v>53819</v>
          </cell>
          <cell r="C11632" t="str">
            <v>EL NAVEGANTE</v>
          </cell>
          <cell r="D11632" t="str">
            <v>TA-53819-BM</v>
          </cell>
          <cell r="E11632" t="str">
            <v>GUTIERREZ FIESTAS MARIA MILAGROS</v>
          </cell>
          <cell r="F11632" t="str">
            <v>DECRETO LEGISLATIVO Nº1273</v>
          </cell>
        </row>
        <row r="11633">
          <cell r="B11633">
            <v>53820</v>
          </cell>
          <cell r="C11633" t="str">
            <v>JESUS EN TI CONFIO I</v>
          </cell>
          <cell r="D11633" t="str">
            <v>TA-53820-BM</v>
          </cell>
          <cell r="E11633" t="str">
            <v>ALVAREZ SANCHEZ MARIA MADELEINE ;PURIZACA PURIZACA FRANCISCO</v>
          </cell>
          <cell r="F11633" t="str">
            <v>DECRETO LEGISLATIVO Nº1273</v>
          </cell>
        </row>
        <row r="11634">
          <cell r="B11634">
            <v>53829</v>
          </cell>
          <cell r="C11634" t="str">
            <v>MI JANETH</v>
          </cell>
          <cell r="D11634" t="str">
            <v>ZS-53829-BM</v>
          </cell>
          <cell r="E11634" t="str">
            <v>CHUNGA AMAYA REMIGIO</v>
          </cell>
          <cell r="F11634" t="str">
            <v>DECRETO LEGISLATIVO Nº1273</v>
          </cell>
        </row>
        <row r="11635">
          <cell r="B11635">
            <v>53830</v>
          </cell>
          <cell r="C11635" t="str">
            <v>BENJAMIN</v>
          </cell>
          <cell r="D11635" t="str">
            <v>TA-53830-BM</v>
          </cell>
          <cell r="E11635" t="str">
            <v>AYON CHIRA JULIO CESAR</v>
          </cell>
          <cell r="F11635" t="str">
            <v>DECRETO LEGISLATIVO Nº1273</v>
          </cell>
        </row>
        <row r="11636">
          <cell r="B11636">
            <v>53831</v>
          </cell>
          <cell r="C11636" t="str">
            <v>MATIAS I</v>
          </cell>
          <cell r="D11636" t="str">
            <v>SY-53831-BM</v>
          </cell>
          <cell r="E11636" t="str">
            <v>ARAUJO AGUIRRE MIGUEL ANGEL</v>
          </cell>
          <cell r="F11636" t="str">
            <v>DECRETO LEGISLATIVO Nº1273</v>
          </cell>
        </row>
        <row r="11637">
          <cell r="B11637">
            <v>53832</v>
          </cell>
          <cell r="C11637" t="str">
            <v>SE?R CAUTIVO DE AYABACA</v>
          </cell>
          <cell r="D11637" t="str">
            <v>SY-53832-BM</v>
          </cell>
          <cell r="E11637" t="str">
            <v>CHAPILLIQUEN FIESTAS JUAN DE DIOS</v>
          </cell>
          <cell r="F11637" t="str">
            <v>DECRETO LEGISLATIVO Nº1273</v>
          </cell>
        </row>
        <row r="11638">
          <cell r="B11638">
            <v>53835</v>
          </cell>
          <cell r="C11638" t="str">
            <v>MI ESPERANZA</v>
          </cell>
          <cell r="D11638" t="str">
            <v>CO-53835-BM</v>
          </cell>
          <cell r="E11638" t="str">
            <v>LEON CABALLA MAXIMO</v>
          </cell>
          <cell r="F11638" t="str">
            <v>DECRETO LEGISLATIVO Nº1273</v>
          </cell>
        </row>
        <row r="11639">
          <cell r="B11639">
            <v>53836</v>
          </cell>
          <cell r="C11639" t="str">
            <v>NATY</v>
          </cell>
          <cell r="D11639" t="str">
            <v>CO-53836-BM</v>
          </cell>
          <cell r="E11639" t="str">
            <v>VILLANUEVA NEYRA DALIA VERONICA</v>
          </cell>
          <cell r="F11639" t="str">
            <v>DECRETO LEGISLATIVO Nº1273</v>
          </cell>
        </row>
        <row r="11640">
          <cell r="B11640">
            <v>53837</v>
          </cell>
          <cell r="C11640" t="str">
            <v>MY GABI I</v>
          </cell>
          <cell r="D11640" t="str">
            <v>CO-53837-BM</v>
          </cell>
          <cell r="E11640" t="str">
            <v>ROJAS CONTRERAS OSCAR ENRIQUE</v>
          </cell>
          <cell r="F11640" t="str">
            <v>DECRETO LEGISLATIVO Nº1273</v>
          </cell>
        </row>
        <row r="11641">
          <cell r="B11641">
            <v>53838</v>
          </cell>
          <cell r="C11641" t="str">
            <v>G - A I</v>
          </cell>
          <cell r="D11641" t="str">
            <v>CO-53838-BM</v>
          </cell>
          <cell r="E11641" t="str">
            <v>ROJAS CONTRERAS OSCAR ENRIQUE</v>
          </cell>
          <cell r="F11641" t="str">
            <v>DECRETO LEGISLATIVO Nº1273</v>
          </cell>
        </row>
        <row r="11642">
          <cell r="B11642">
            <v>53840</v>
          </cell>
          <cell r="C11642" t="str">
            <v>ISRAEL</v>
          </cell>
          <cell r="D11642" t="str">
            <v>CO-53840-BM</v>
          </cell>
          <cell r="E11642" t="str">
            <v>ELIAS DIAZ MIZRAIM</v>
          </cell>
          <cell r="F11642" t="str">
            <v>DECRETO LEGISLATIVO Nº1273</v>
          </cell>
        </row>
        <row r="11643">
          <cell r="B11643">
            <v>53841</v>
          </cell>
          <cell r="C11643" t="str">
            <v>MARIA CRISTINA III</v>
          </cell>
          <cell r="D11643" t="str">
            <v>CO-53841-BM</v>
          </cell>
          <cell r="E11643" t="str">
            <v>NAVARRETE DE LA CRUZ LAURA CRISTINA</v>
          </cell>
          <cell r="F11643" t="str">
            <v>DECRETO LEGISLATIVO Nº1273</v>
          </cell>
        </row>
        <row r="11644">
          <cell r="B11644">
            <v>53843</v>
          </cell>
          <cell r="C11644" t="str">
            <v>EL TONY I</v>
          </cell>
          <cell r="D11644" t="str">
            <v>CO-53843-BM</v>
          </cell>
          <cell r="E11644" t="str">
            <v>SERNAQUE OCHOA ANTONIO</v>
          </cell>
          <cell r="F11644" t="str">
            <v>DECRETO LEGISLATIVO Nº1273</v>
          </cell>
        </row>
        <row r="11645">
          <cell r="B11645">
            <v>53844</v>
          </cell>
          <cell r="C11645" t="str">
            <v>BERTA</v>
          </cell>
          <cell r="D11645" t="str">
            <v>CO-53844-BM</v>
          </cell>
          <cell r="E11645" t="str">
            <v>HILARIO MALDONADO DANIEL</v>
          </cell>
          <cell r="F11645" t="str">
            <v>DECRETO LEGISLATIVO Nº1273</v>
          </cell>
        </row>
        <row r="11646">
          <cell r="B11646">
            <v>53845</v>
          </cell>
          <cell r="C11646" t="str">
            <v>PEDRO JOSE</v>
          </cell>
          <cell r="D11646" t="str">
            <v>CO-53845-BM</v>
          </cell>
          <cell r="E11646" t="str">
            <v>TORRES CASTRO ARMANDO</v>
          </cell>
          <cell r="F11646" t="str">
            <v>DECRETO LEGISLATIVO Nº1273</v>
          </cell>
        </row>
        <row r="11647">
          <cell r="B11647">
            <v>53846</v>
          </cell>
          <cell r="C11647" t="str">
            <v>YOLITA II</v>
          </cell>
          <cell r="D11647" t="str">
            <v>CO-53846-BM</v>
          </cell>
          <cell r="E11647" t="str">
            <v>LAGUNA CARBAJAL JAIME ABDON</v>
          </cell>
          <cell r="F11647" t="str">
            <v>DECRETO LEGISLATIVO Nº1273</v>
          </cell>
        </row>
        <row r="11648">
          <cell r="B11648">
            <v>53847</v>
          </cell>
          <cell r="C11648" t="str">
            <v>SARA GIOVANNA II</v>
          </cell>
          <cell r="D11648" t="str">
            <v>CO-53847-BM</v>
          </cell>
          <cell r="E11648" t="str">
            <v>AGUILAR CAMPA? JOSE ANTONIO ;ARIAS CARRILLO SARA GRYSEL</v>
          </cell>
          <cell r="F11648" t="str">
            <v>DECRETO LEGISLATIVO Nº1273</v>
          </cell>
        </row>
        <row r="11649">
          <cell r="B11649">
            <v>53848</v>
          </cell>
          <cell r="C11649" t="str">
            <v>TRES HERMANITAS</v>
          </cell>
          <cell r="D11649" t="str">
            <v>CO-53848-BM</v>
          </cell>
          <cell r="E11649" t="str">
            <v>ABANTO MORAN SAUL MANUEL ;CHIUYARE MENDOZA CARMEN ROSA</v>
          </cell>
          <cell r="F11649" t="str">
            <v>DECRETO LEGISLATIVO Nº1273</v>
          </cell>
        </row>
        <row r="11650">
          <cell r="B11650">
            <v>53849</v>
          </cell>
          <cell r="C11650" t="str">
            <v>DIGNA CONSUELO II</v>
          </cell>
          <cell r="D11650" t="str">
            <v>CO-53849-BM</v>
          </cell>
          <cell r="E11650" t="str">
            <v>FLORIAN PE? CARLOS ALEXIS</v>
          </cell>
          <cell r="F11650" t="str">
            <v>DECRETO LEGISLATIVO Nº1273</v>
          </cell>
        </row>
        <row r="11651">
          <cell r="B11651">
            <v>53850</v>
          </cell>
          <cell r="C11651" t="str">
            <v>DAYANNA</v>
          </cell>
          <cell r="D11651" t="str">
            <v>CO-53850-BM</v>
          </cell>
          <cell r="E11651" t="str">
            <v>CANELO ANGULO ENRIQUE ANTONIO</v>
          </cell>
          <cell r="F11651" t="str">
            <v>DECRETO LEGISLATIVO Nº1273</v>
          </cell>
        </row>
        <row r="11652">
          <cell r="B11652">
            <v>53851</v>
          </cell>
          <cell r="C11652" t="str">
            <v>JEHOVA ES MI GUERRERO</v>
          </cell>
          <cell r="D11652" t="str">
            <v>CO-53851-BM</v>
          </cell>
          <cell r="E11652" t="str">
            <v>JULCA HUAPAYA JOSE DANIEL</v>
          </cell>
          <cell r="F11652" t="str">
            <v>DECRETO LEGISLATIVO Nº1273</v>
          </cell>
        </row>
        <row r="11653">
          <cell r="B11653">
            <v>53852</v>
          </cell>
          <cell r="C11653" t="str">
            <v>S. JUDAS. T</v>
          </cell>
          <cell r="D11653" t="str">
            <v>SY-53852-BM</v>
          </cell>
          <cell r="E11653" t="str">
            <v>POLO CRUZ FAUSTO C</v>
          </cell>
          <cell r="F11653" t="str">
            <v>DECRETO LEGISLATIVO Nº1273</v>
          </cell>
        </row>
        <row r="11654">
          <cell r="B11654">
            <v>53853</v>
          </cell>
          <cell r="C11654" t="str">
            <v>SR. DE QOYLLORIT I</v>
          </cell>
          <cell r="D11654" t="str">
            <v>SY-53853-BM</v>
          </cell>
          <cell r="E11654" t="str">
            <v>MONRROY AUCCAPI? EDEN</v>
          </cell>
          <cell r="F11654" t="str">
            <v>DECRETO LEGISLATIVO Nº1273</v>
          </cell>
        </row>
        <row r="11655">
          <cell r="B11655">
            <v>53854</v>
          </cell>
          <cell r="C11655" t="str">
            <v>ILIKAY II</v>
          </cell>
          <cell r="D11655" t="str">
            <v>TA-53854-BM</v>
          </cell>
          <cell r="E11655" t="str">
            <v>LOPEZ TUME CRUZ ORLANDO</v>
          </cell>
          <cell r="F11655" t="str">
            <v>DECRETO LEGISLATIVO Nº1273</v>
          </cell>
        </row>
        <row r="11656">
          <cell r="B11656">
            <v>53855</v>
          </cell>
          <cell r="C11656" t="str">
            <v>REGALITO DE JEHOVA</v>
          </cell>
          <cell r="D11656" t="str">
            <v>TA-53855-BM</v>
          </cell>
          <cell r="E11656" t="str">
            <v>PANTA NUNURA MARIA CECI</v>
          </cell>
          <cell r="F11656" t="str">
            <v>DECRETO LEGISLATIVO Nº1273</v>
          </cell>
        </row>
        <row r="11657">
          <cell r="B11657">
            <v>53864</v>
          </cell>
          <cell r="C11657" t="str">
            <v>RAULITO</v>
          </cell>
          <cell r="D11657" t="str">
            <v>CE-53864-BM</v>
          </cell>
          <cell r="E11657" t="str">
            <v>IBARRA SANCHEZ ANGEL JAIME</v>
          </cell>
          <cell r="F11657" t="str">
            <v>DECRETO LEGISLATIVO Nº1273</v>
          </cell>
        </row>
        <row r="11658">
          <cell r="B11658">
            <v>53869</v>
          </cell>
          <cell r="C11658" t="str">
            <v>ADRIANO 1</v>
          </cell>
          <cell r="D11658" t="str">
            <v>CE-53869-BM</v>
          </cell>
          <cell r="E11658" t="str">
            <v>MANRIQUE FLORES JANEE POOL</v>
          </cell>
          <cell r="F11658" t="str">
            <v>DECRETO LEGISLATIVO Nº1273</v>
          </cell>
        </row>
        <row r="11659">
          <cell r="B11659">
            <v>53872</v>
          </cell>
          <cell r="C11659" t="str">
            <v>DIANA</v>
          </cell>
          <cell r="D11659" t="str">
            <v>CE-53872-BM</v>
          </cell>
          <cell r="E11659" t="str">
            <v>VARGAS VALDERRAMA JULIO CESAR</v>
          </cell>
          <cell r="F11659" t="str">
            <v>DECRETO LEGISLATIVO Nº1273</v>
          </cell>
        </row>
        <row r="11660">
          <cell r="B11660">
            <v>53885</v>
          </cell>
          <cell r="C11660" t="str">
            <v>ELOHIM</v>
          </cell>
          <cell r="D11660" t="str">
            <v>PL-53885-BM</v>
          </cell>
          <cell r="E11660" t="str">
            <v>SANCHEZ LLUEN LEYDI DIANA</v>
          </cell>
          <cell r="F11660" t="str">
            <v>DECRETO LEGISLATIVO Nº1273</v>
          </cell>
        </row>
        <row r="11661">
          <cell r="B11661">
            <v>53898</v>
          </cell>
          <cell r="C11661" t="str">
            <v>SAMUEL</v>
          </cell>
          <cell r="D11661" t="str">
            <v>IO-53898-BM</v>
          </cell>
          <cell r="E11661" t="str">
            <v>QUISPE CONDORI RICARDO</v>
          </cell>
          <cell r="F11661" t="str">
            <v>DECRETO LEGISLATIVO Nº1273</v>
          </cell>
        </row>
        <row r="11662">
          <cell r="B11662">
            <v>53901</v>
          </cell>
          <cell r="C11662" t="str">
            <v>ANAIS</v>
          </cell>
          <cell r="D11662" t="str">
            <v>SY-53901-BM</v>
          </cell>
          <cell r="E11662" t="str">
            <v>ATOCHE MORALES JOSE MIGUEL</v>
          </cell>
          <cell r="F11662" t="str">
            <v>DECRETO LEGISLATIVO Nº1273</v>
          </cell>
        </row>
        <row r="11663">
          <cell r="B11663">
            <v>53902</v>
          </cell>
          <cell r="C11663" t="str">
            <v>MI ANDRE</v>
          </cell>
          <cell r="D11663" t="str">
            <v>PL-53902-BM</v>
          </cell>
          <cell r="E11663" t="str">
            <v>ZAVALETA RAMON MARGY GISALY</v>
          </cell>
          <cell r="F11663" t="str">
            <v>DECRETO LEGISLATIVO Nº1273</v>
          </cell>
        </row>
        <row r="11664">
          <cell r="B11664">
            <v>53903</v>
          </cell>
          <cell r="C11664" t="str">
            <v>MARICIELO</v>
          </cell>
          <cell r="D11664" t="str">
            <v>PL-53903-BM</v>
          </cell>
          <cell r="E11664" t="str">
            <v>ZAVALETA RAMON MARGY GISALY</v>
          </cell>
          <cell r="F11664" t="str">
            <v>DECRETO LEGISLATIVO Nº1273</v>
          </cell>
        </row>
        <row r="11665">
          <cell r="B11665">
            <v>53904</v>
          </cell>
          <cell r="C11665" t="str">
            <v>MI NAZARENO</v>
          </cell>
          <cell r="D11665" t="str">
            <v>PL-53904-BM</v>
          </cell>
          <cell r="E11665" t="str">
            <v>ALAMO URCIA CESAR OSCAR</v>
          </cell>
          <cell r="F11665" t="str">
            <v>DECRETO LEGISLATIVO Nº1273</v>
          </cell>
        </row>
        <row r="11666">
          <cell r="B11666">
            <v>53905</v>
          </cell>
          <cell r="C11666" t="str">
            <v>DAYRON</v>
          </cell>
          <cell r="D11666" t="str">
            <v>PL-53905-BM</v>
          </cell>
          <cell r="E11666" t="str">
            <v>ARROYO CASTRO FELIPA</v>
          </cell>
          <cell r="F11666" t="str">
            <v>DECRETO LEGISLATIVO Nº1273</v>
          </cell>
        </row>
        <row r="11667">
          <cell r="B11667">
            <v>53906</v>
          </cell>
          <cell r="C11667" t="str">
            <v>AMIGOS DEL MAR</v>
          </cell>
          <cell r="D11667" t="str">
            <v>PL-53906-BM</v>
          </cell>
          <cell r="E11667" t="str">
            <v>PAZOS TEQUE WALTHER MARTIN</v>
          </cell>
          <cell r="F11667" t="str">
            <v>DECRETO LEGISLATIVO Nº1273</v>
          </cell>
        </row>
        <row r="11668">
          <cell r="B11668">
            <v>53907</v>
          </cell>
          <cell r="C11668" t="str">
            <v>JEHOVA DE LOS EJERCITOS</v>
          </cell>
          <cell r="D11668" t="str">
            <v>PL-53907-BM</v>
          </cell>
          <cell r="E11668" t="str">
            <v>EFFIO GARCIA JUAN ALBERTO</v>
          </cell>
          <cell r="F11668" t="str">
            <v>DECRETO LEGISLATIVO Nº1273</v>
          </cell>
        </row>
        <row r="11669">
          <cell r="B11669">
            <v>53908</v>
          </cell>
          <cell r="C11669" t="str">
            <v>JESUS MI SALVADOR</v>
          </cell>
          <cell r="D11669" t="str">
            <v>PL-53908-BM</v>
          </cell>
          <cell r="E11669" t="str">
            <v>BANCES SUCLUPE RICHARD FERNANDO</v>
          </cell>
          <cell r="F11669" t="str">
            <v>DECRETO LEGISLATIVO Nº1273</v>
          </cell>
        </row>
        <row r="11670">
          <cell r="B11670">
            <v>53909</v>
          </cell>
          <cell r="C11670" t="str">
            <v>XIMENA 1</v>
          </cell>
          <cell r="D11670" t="str">
            <v>PL-53909-BM</v>
          </cell>
          <cell r="E11670" t="str">
            <v>GREGORIO JIMENEZ ALEXANDRA CIELO</v>
          </cell>
          <cell r="F11670" t="str">
            <v>DECRETO LEGISLATIVO Nº1273</v>
          </cell>
        </row>
        <row r="11671">
          <cell r="B11671">
            <v>53912</v>
          </cell>
          <cell r="C11671" t="str">
            <v>MI ERICK</v>
          </cell>
          <cell r="D11671" t="str">
            <v>ZS-53912-BM</v>
          </cell>
          <cell r="E11671" t="str">
            <v>OCAMPOS ZAPATA YESSICA DEL PILAR</v>
          </cell>
          <cell r="F11671" t="str">
            <v>DECRETO LEGISLATIVO Nº1273</v>
          </cell>
        </row>
        <row r="11672">
          <cell r="B11672">
            <v>53929</v>
          </cell>
          <cell r="C11672" t="str">
            <v>ABRAHAM</v>
          </cell>
          <cell r="D11672" t="str">
            <v>PT-53929-BM</v>
          </cell>
          <cell r="E11672" t="str">
            <v>CHAPILLIQUEN ALAMA MANUEL RUPERTO</v>
          </cell>
          <cell r="F11672" t="str">
            <v>DECRETO LEGISLATIVO Nº1273</v>
          </cell>
        </row>
        <row r="11673">
          <cell r="B11673">
            <v>53942</v>
          </cell>
          <cell r="C11673" t="str">
            <v>SARAI Y JENIFFER</v>
          </cell>
          <cell r="D11673" t="str">
            <v>ZS-53942-BM</v>
          </cell>
          <cell r="E11673" t="str">
            <v>NAMUCHE CHUNGA LEONARDO CRUZ</v>
          </cell>
          <cell r="F11673" t="str">
            <v>DECRETO LEGISLATIVO Nº1273</v>
          </cell>
        </row>
        <row r="11674">
          <cell r="B11674">
            <v>53943</v>
          </cell>
          <cell r="C11674" t="str">
            <v>MI JHAIR II</v>
          </cell>
          <cell r="D11674" t="str">
            <v>ZS-53943-BM</v>
          </cell>
          <cell r="E11674" t="str">
            <v>ALVARADO LUPU EDIXON NOVARINO</v>
          </cell>
          <cell r="F11674" t="str">
            <v>DECRETO LEGISLATIVO Nº1273</v>
          </cell>
        </row>
        <row r="11675">
          <cell r="B11675">
            <v>53946</v>
          </cell>
          <cell r="C11675" t="str">
            <v>SE?R DEL MAR</v>
          </cell>
          <cell r="D11675" t="str">
            <v>ZS-53946-BM</v>
          </cell>
          <cell r="E11675" t="str">
            <v>PE? ELIZALDE ROBIN EDER</v>
          </cell>
          <cell r="F11675" t="str">
            <v>DECRETO LEGISLATIVO Nº1273</v>
          </cell>
        </row>
        <row r="11676">
          <cell r="B11676">
            <v>53947</v>
          </cell>
          <cell r="C11676" t="str">
            <v>DIVINO NI? JESUS</v>
          </cell>
          <cell r="D11676" t="str">
            <v>ZS-53947-BM</v>
          </cell>
          <cell r="E11676" t="str">
            <v>ESTRADA CESPEDES YASMANI</v>
          </cell>
          <cell r="F11676" t="str">
            <v>DECRETO LEGISLATIVO Nº1273</v>
          </cell>
        </row>
        <row r="11677">
          <cell r="B11677">
            <v>53948</v>
          </cell>
          <cell r="C11677" t="str">
            <v>LUIS DE JESUS</v>
          </cell>
          <cell r="D11677" t="str">
            <v>ZS-53948-BM</v>
          </cell>
          <cell r="E11677" t="str">
            <v>MACEDA CORREA MIGUEL WILFREDO</v>
          </cell>
          <cell r="F11677" t="str">
            <v>DECRETO LEGISLATIVO Nº1273</v>
          </cell>
        </row>
        <row r="11678">
          <cell r="B11678">
            <v>53949</v>
          </cell>
          <cell r="C11678" t="str">
            <v>CRISTHIAN</v>
          </cell>
          <cell r="D11678" t="str">
            <v>ZS-53949-BM</v>
          </cell>
          <cell r="E11678" t="str">
            <v>CORNEJO CISNEROS SANTOS AUGUSTO</v>
          </cell>
          <cell r="F11678" t="str">
            <v>DECRETO LEGISLATIVO Nº1273</v>
          </cell>
        </row>
        <row r="11679">
          <cell r="B11679">
            <v>53950</v>
          </cell>
          <cell r="C11679" t="str">
            <v>FARIS Y JHAIR</v>
          </cell>
          <cell r="D11679" t="str">
            <v>ZS-53950-BM</v>
          </cell>
          <cell r="E11679" t="str">
            <v>GARABITO ORDINOLA GRECIA TATIANA</v>
          </cell>
          <cell r="F11679" t="str">
            <v>DECRETO LEGISLATIVO Nº1273</v>
          </cell>
        </row>
        <row r="11680">
          <cell r="B11680">
            <v>53951</v>
          </cell>
          <cell r="C11680" t="str">
            <v>MIGUEL</v>
          </cell>
          <cell r="D11680" t="str">
            <v>CE.-53951-BM</v>
          </cell>
          <cell r="E11680" t="str">
            <v>RIOS ANGELES WALTER MIGUEL</v>
          </cell>
          <cell r="F11680" t="str">
            <v>DECRETO LEGISLATIVO Nº1273</v>
          </cell>
        </row>
        <row r="11681">
          <cell r="B11681">
            <v>53952</v>
          </cell>
          <cell r="C11681" t="str">
            <v>STUARD</v>
          </cell>
          <cell r="D11681" t="str">
            <v>CE-53952-BM</v>
          </cell>
          <cell r="E11681" t="str">
            <v>SILVA CACERES MIGUEL ESTUARDO</v>
          </cell>
          <cell r="F11681" t="str">
            <v>DECRETO LEGISLATIVO Nº1273</v>
          </cell>
        </row>
        <row r="11682">
          <cell r="B11682">
            <v>53953</v>
          </cell>
          <cell r="C11682" t="str">
            <v>MI ROMY</v>
          </cell>
          <cell r="D11682" t="str">
            <v>CE-53953-BM</v>
          </cell>
          <cell r="E11682" t="str">
            <v>SAENZ CHAICHA JORGE LUIS</v>
          </cell>
          <cell r="F11682" t="str">
            <v>DECRETO LEGISLATIVO Nº1273</v>
          </cell>
        </row>
        <row r="11683">
          <cell r="B11683">
            <v>53954</v>
          </cell>
          <cell r="C11683" t="str">
            <v>BENDICION DE DIOS</v>
          </cell>
          <cell r="D11683" t="str">
            <v>ZS-53954-BM</v>
          </cell>
          <cell r="E11683" t="str">
            <v>CHAFLOQUE QUINTANA JOSE GERMAN</v>
          </cell>
          <cell r="F11683" t="str">
            <v>DECRETO LEGISLATIVO Nº1273</v>
          </cell>
        </row>
        <row r="11684">
          <cell r="B11684">
            <v>53955</v>
          </cell>
          <cell r="C11684" t="str">
            <v>MARIBEL</v>
          </cell>
          <cell r="D11684" t="str">
            <v>IO-53955-BM</v>
          </cell>
          <cell r="E11684" t="str">
            <v>MAMANI GOYA YANINA MARIBEL</v>
          </cell>
          <cell r="F11684" t="str">
            <v>DECRETO LEGISLATIVO Nº1273</v>
          </cell>
        </row>
        <row r="11685">
          <cell r="B11685">
            <v>53956</v>
          </cell>
          <cell r="C11685" t="str">
            <v>MAYLIZ</v>
          </cell>
          <cell r="D11685" t="str">
            <v>IO-53956-BM</v>
          </cell>
          <cell r="E11685" t="str">
            <v>ANCCO CCOTA OSWALDO</v>
          </cell>
          <cell r="F11685" t="str">
            <v>DECRETO LEGISLATIVO Nº1273</v>
          </cell>
        </row>
        <row r="11686">
          <cell r="B11686">
            <v>53957</v>
          </cell>
          <cell r="C11686" t="str">
            <v>ALEXANDER</v>
          </cell>
          <cell r="D11686" t="str">
            <v>IO-53957-BM</v>
          </cell>
          <cell r="E11686" t="str">
            <v>CANCHACO TICONA ELSA ;COLQUE CHAPARRO ALEJANDRO</v>
          </cell>
          <cell r="F11686" t="str">
            <v>DECRETO LEGISLATIVO Nº1273</v>
          </cell>
        </row>
        <row r="11687">
          <cell r="B11687">
            <v>53958</v>
          </cell>
          <cell r="C11687" t="str">
            <v>JOHNNY</v>
          </cell>
          <cell r="D11687" t="str">
            <v>IO-53958-BM</v>
          </cell>
          <cell r="E11687" t="str">
            <v>CALIZAYA CCAMA TITO ROLANDO ;CHIPANA MACHACA GIOVANA VILMA</v>
          </cell>
          <cell r="F11687" t="str">
            <v>DECRETO LEGISLATIVO Nº1273</v>
          </cell>
        </row>
        <row r="11688">
          <cell r="B11688">
            <v>53960</v>
          </cell>
          <cell r="C11688" t="str">
            <v>ACHINAO</v>
          </cell>
          <cell r="D11688" t="str">
            <v>PL-53960-BM</v>
          </cell>
          <cell r="E11688" t="str">
            <v>FIESTAS JACINTO ANDREA</v>
          </cell>
          <cell r="F11688" t="str">
            <v>DECRETO LEGISLATIVO Nº1273</v>
          </cell>
        </row>
        <row r="11689">
          <cell r="B11689">
            <v>53961</v>
          </cell>
          <cell r="C11689" t="str">
            <v>LUZ DEL MUNDO</v>
          </cell>
          <cell r="D11689" t="str">
            <v>TA-53961-BM</v>
          </cell>
          <cell r="E11689" t="str">
            <v>PANTA ALVAREZ CLEMENTE</v>
          </cell>
          <cell r="F11689" t="str">
            <v>DECRETO LEGISLATIVO Nº1273</v>
          </cell>
        </row>
        <row r="11690">
          <cell r="B11690">
            <v>53962</v>
          </cell>
          <cell r="C11690" t="str">
            <v>ELVIS DAYGORO 3</v>
          </cell>
          <cell r="D11690" t="str">
            <v>IO-53962-BM</v>
          </cell>
          <cell r="E11690" t="str">
            <v>FLORES ROMERO LUIS ;HEREDIA SULCA EVA FELICITAS</v>
          </cell>
          <cell r="F11690" t="str">
            <v>DECRETO LEGISLATIVO Nº1273</v>
          </cell>
        </row>
        <row r="11691">
          <cell r="B11691">
            <v>53963</v>
          </cell>
          <cell r="C11691" t="str">
            <v>LUZ MARIA</v>
          </cell>
          <cell r="D11691" t="str">
            <v>ZS-53963-BM</v>
          </cell>
          <cell r="E11691" t="str">
            <v>MORALES PURIZACA ROGELIO</v>
          </cell>
          <cell r="F11691" t="str">
            <v>DECRETO LEGISLATIVO Nº1273</v>
          </cell>
        </row>
        <row r="11692">
          <cell r="B11692">
            <v>53964</v>
          </cell>
          <cell r="C11692" t="str">
            <v>HECTOR Y LUIS</v>
          </cell>
          <cell r="D11692" t="str">
            <v>ZS-53964-BM</v>
          </cell>
          <cell r="E11692" t="str">
            <v>SANCHEZ PINCO LUIS DAVID</v>
          </cell>
          <cell r="F11692" t="str">
            <v>DECRETO LEGISLATIVO Nº1273</v>
          </cell>
        </row>
        <row r="11693">
          <cell r="B11693">
            <v>53966</v>
          </cell>
          <cell r="C11693" t="str">
            <v>EUFRATES I</v>
          </cell>
          <cell r="D11693" t="str">
            <v>TA-53966-BM</v>
          </cell>
          <cell r="E11693" t="str">
            <v>JIMENEZ SILVA JOSE IGNACIO</v>
          </cell>
          <cell r="F11693" t="str">
            <v>DECRETO LEGISLATIVO Nº1273</v>
          </cell>
        </row>
        <row r="11694">
          <cell r="B11694">
            <v>53967</v>
          </cell>
          <cell r="C11694" t="str">
            <v>EUFRATES II</v>
          </cell>
          <cell r="D11694" t="str">
            <v>TA-53967-BM</v>
          </cell>
          <cell r="E11694" t="str">
            <v>JIMENEZ SILVA JOSE IGNACIO</v>
          </cell>
          <cell r="F11694" t="str">
            <v>DECRETO LEGISLATIVO Nº1273</v>
          </cell>
        </row>
        <row r="11695">
          <cell r="B11695">
            <v>53968</v>
          </cell>
          <cell r="C11695" t="str">
            <v>IVAN II</v>
          </cell>
          <cell r="D11695" t="str">
            <v>SE-53968-BM</v>
          </cell>
          <cell r="E11695" t="str">
            <v>CASAVERDE QUIJANDRIA PEDRO</v>
          </cell>
          <cell r="F11695" t="str">
            <v>DECRETO LEGISLATIVO Nº1273</v>
          </cell>
        </row>
        <row r="11696">
          <cell r="B11696">
            <v>53969</v>
          </cell>
          <cell r="C11696" t="str">
            <v>NICOLE Y HELLEN</v>
          </cell>
          <cell r="D11696" t="str">
            <v>ZS-53969-BM</v>
          </cell>
          <cell r="E11696" t="str">
            <v>PAZO MOSCOSO SANDRA YULISSA</v>
          </cell>
          <cell r="F11696" t="str">
            <v>DECRETO LEGISLATIVO Nº1273</v>
          </cell>
        </row>
        <row r="11697">
          <cell r="B11697">
            <v>53971</v>
          </cell>
          <cell r="C11697" t="str">
            <v>JOSUE FERNANDO</v>
          </cell>
          <cell r="D11697" t="str">
            <v>ZS-53971-BM0</v>
          </cell>
          <cell r="E11697" t="str">
            <v>FIESTAS CALDERON JESUS</v>
          </cell>
          <cell r="F11697" t="str">
            <v>DECRETO LEGISLATIVO Nº1273</v>
          </cell>
        </row>
        <row r="11698">
          <cell r="B11698">
            <v>53972</v>
          </cell>
          <cell r="C11698" t="str">
            <v>CON DIOS Y LA VIRGEN</v>
          </cell>
          <cell r="D11698" t="str">
            <v>TA-53972-BM</v>
          </cell>
          <cell r="E11698" t="str">
            <v>PERICHE QUEREVALU MAXIMINA ;SOTO ALAMA WILMER EULALIO</v>
          </cell>
          <cell r="F11698" t="str">
            <v>DECRETO LEGISLATIVO Nº1273</v>
          </cell>
        </row>
        <row r="11699">
          <cell r="B11699">
            <v>53973</v>
          </cell>
          <cell r="C11699" t="str">
            <v>RAFAEL</v>
          </cell>
          <cell r="D11699" t="str">
            <v>TA-53973-BM</v>
          </cell>
          <cell r="E11699" t="str">
            <v>ZAPATA VALLADARES DARWIN ADALBERTO</v>
          </cell>
          <cell r="F11699" t="str">
            <v>DECRETO LEGISLATIVO Nº1273</v>
          </cell>
        </row>
        <row r="11700">
          <cell r="B11700">
            <v>53974</v>
          </cell>
          <cell r="C11700" t="str">
            <v>BENDICION DE DIOS</v>
          </cell>
          <cell r="D11700" t="str">
            <v>TA-53974-BM</v>
          </cell>
          <cell r="E11700" t="str">
            <v>JACINTO QUIROGA PEDRO MARCELINO</v>
          </cell>
          <cell r="F11700" t="str">
            <v>DECRETO LEGISLATIVO Nº1273</v>
          </cell>
        </row>
        <row r="11701">
          <cell r="B11701">
            <v>53976</v>
          </cell>
          <cell r="C11701" t="str">
            <v>REGALO DE DIOS</v>
          </cell>
          <cell r="D11701" t="str">
            <v>TA-53976-BM</v>
          </cell>
          <cell r="E11701" t="str">
            <v>TORRES HUAMANCHUMO PEDRO HEBERT</v>
          </cell>
          <cell r="F11701" t="str">
            <v>DECRETO LEGISLATIVO Nº1273</v>
          </cell>
        </row>
        <row r="11702">
          <cell r="B11702">
            <v>53977</v>
          </cell>
          <cell r="C11702" t="str">
            <v>SR CAUTIVO</v>
          </cell>
          <cell r="D11702" t="str">
            <v>ZS-53977-BM</v>
          </cell>
          <cell r="E11702" t="str">
            <v>MENDOZA TORRES HUGO</v>
          </cell>
          <cell r="F11702" t="str">
            <v>DECRETO LEGISLATIVO Nº1273</v>
          </cell>
        </row>
        <row r="11703">
          <cell r="B11703">
            <v>53980</v>
          </cell>
          <cell r="C11703" t="str">
            <v>PACIFICO</v>
          </cell>
          <cell r="D11703" t="str">
            <v>ZS-53980-BM</v>
          </cell>
          <cell r="E11703" t="str">
            <v>JIMENEZ SERNA TANIA CAROL</v>
          </cell>
          <cell r="F11703" t="str">
            <v>DECRETO LEGISLATIVO Nº1273</v>
          </cell>
        </row>
        <row r="11704">
          <cell r="B11704">
            <v>53981</v>
          </cell>
          <cell r="C11704" t="str">
            <v>OSTERLIN</v>
          </cell>
          <cell r="D11704" t="str">
            <v>ZS-53981-BM</v>
          </cell>
          <cell r="E11704" t="str">
            <v>NU?Z MATEO JOSE ORLANDO</v>
          </cell>
          <cell r="F11704" t="str">
            <v>DECRETO LEGISLATIVO Nº1273</v>
          </cell>
        </row>
        <row r="11705">
          <cell r="B11705">
            <v>53983</v>
          </cell>
          <cell r="C11705" t="str">
            <v>MI FERNANDITA</v>
          </cell>
          <cell r="D11705" t="str">
            <v>ZS-53983-BM</v>
          </cell>
          <cell r="E11705" t="str">
            <v>SECLEN SANTISTEBAN GERMAN</v>
          </cell>
          <cell r="F11705" t="str">
            <v>DECRETO LEGISLATIVO Nº1273</v>
          </cell>
        </row>
        <row r="11706">
          <cell r="B11706">
            <v>53986</v>
          </cell>
          <cell r="C11706" t="str">
            <v>DANIELA Y DHAYANA</v>
          </cell>
          <cell r="D11706" t="str">
            <v>ZS-53986-BM</v>
          </cell>
          <cell r="E11706" t="str">
            <v>ALDANA DIAZ ELADIO</v>
          </cell>
          <cell r="F11706" t="str">
            <v>DECRETO LEGISLATIVO Nº1273</v>
          </cell>
        </row>
        <row r="11707">
          <cell r="B11707">
            <v>53987</v>
          </cell>
          <cell r="C11707" t="str">
            <v>SAN JACINTO</v>
          </cell>
          <cell r="D11707" t="str">
            <v>ZS-53987-BM</v>
          </cell>
          <cell r="E11707" t="str">
            <v>CHUNGA AMAYA SERAPIO</v>
          </cell>
          <cell r="F11707" t="str">
            <v>DECRETO LEGISLATIVO Nº1273</v>
          </cell>
        </row>
        <row r="11708">
          <cell r="B11708">
            <v>53990</v>
          </cell>
          <cell r="C11708" t="str">
            <v>SE?R CAUTIVO</v>
          </cell>
          <cell r="D11708" t="str">
            <v>ZS-53990-BM</v>
          </cell>
          <cell r="E11708" t="str">
            <v>AMAYA LLENQUE MIGUEL ANGEL</v>
          </cell>
          <cell r="F11708" t="str">
            <v>DECRETO LEGISLATIVO Nº1273</v>
          </cell>
        </row>
        <row r="11709">
          <cell r="B11709">
            <v>53992</v>
          </cell>
          <cell r="C11709" t="str">
            <v>SIEMPRE NARCIZA DE JESUS</v>
          </cell>
          <cell r="D11709" t="str">
            <v>ZS-53992-BM</v>
          </cell>
          <cell r="E11709" t="str">
            <v>SAAVEDRA VILLEGAS CARLOS</v>
          </cell>
          <cell r="F11709" t="str">
            <v>DECRETO LEGISLATIVO Nº1273</v>
          </cell>
        </row>
        <row r="11710">
          <cell r="B11710">
            <v>53993</v>
          </cell>
          <cell r="C11710" t="str">
            <v>JESUS EL VENCEDOR</v>
          </cell>
          <cell r="D11710" t="str">
            <v>ZS-53993-BM</v>
          </cell>
          <cell r="E11710" t="str">
            <v>QUEREVALU ANTON JULIO</v>
          </cell>
          <cell r="F11710" t="str">
            <v>DECRETO LEGISLATIVO Nº1273</v>
          </cell>
        </row>
        <row r="11711">
          <cell r="B11711">
            <v>53995</v>
          </cell>
          <cell r="C11711" t="str">
            <v>GONZALO</v>
          </cell>
          <cell r="D11711" t="str">
            <v>ZS-53995-BM</v>
          </cell>
          <cell r="E11711" t="str">
            <v>ADANAQUE AREVALO ESMIDIO JAVIEL</v>
          </cell>
          <cell r="F11711" t="str">
            <v>DECRETO LEGISLATIVO Nº1273</v>
          </cell>
        </row>
        <row r="11712">
          <cell r="B11712">
            <v>53996</v>
          </cell>
          <cell r="C11712" t="str">
            <v>SAGITARIO</v>
          </cell>
          <cell r="D11712" t="str">
            <v>ZS-53996-BM</v>
          </cell>
          <cell r="E11712" t="str">
            <v>LUNA CRUZ GUSTAVO SANTIAGO</v>
          </cell>
          <cell r="F11712" t="str">
            <v>DECRETO LEGISLATIVO Nº1273</v>
          </cell>
        </row>
        <row r="11713">
          <cell r="B11713">
            <v>53997</v>
          </cell>
          <cell r="C11713" t="str">
            <v>PIERO I</v>
          </cell>
          <cell r="D11713" t="str">
            <v>CE-53997-BM</v>
          </cell>
          <cell r="E11713" t="str">
            <v>MORALES RUIZ NEYSER MANUEL</v>
          </cell>
          <cell r="F11713" t="str">
            <v>DECRETO LEGISLATIVO Nº1273</v>
          </cell>
        </row>
        <row r="11714">
          <cell r="B11714">
            <v>53998</v>
          </cell>
          <cell r="C11714" t="str">
            <v>DANIEL Y DAYRON 2</v>
          </cell>
          <cell r="D11714" t="str">
            <v>CE-53998-BM</v>
          </cell>
          <cell r="E11714" t="str">
            <v>ABANTO BRONCANO CARLOS MICHAEL</v>
          </cell>
          <cell r="F11714" t="str">
            <v>DECRETO LEGISLATIVO Nº1273</v>
          </cell>
        </row>
        <row r="11715">
          <cell r="B11715">
            <v>54000</v>
          </cell>
          <cell r="C11715" t="str">
            <v>GAVIOTA</v>
          </cell>
          <cell r="D11715" t="str">
            <v>TA-54000-BM</v>
          </cell>
          <cell r="E11715" t="str">
            <v>TUME LOPEZ HUGO FRANKZ</v>
          </cell>
          <cell r="F11715" t="str">
            <v>DECRETO LEGISLATIVO Nº1273</v>
          </cell>
        </row>
        <row r="11716">
          <cell r="B11716">
            <v>54002</v>
          </cell>
          <cell r="C11716" t="str">
            <v>DIOS ES AMOR</v>
          </cell>
          <cell r="D11716" t="str">
            <v>CE-54002-BM</v>
          </cell>
          <cell r="E11716" t="str">
            <v>QUEZADA AGUILAR GREGORIO</v>
          </cell>
          <cell r="F11716" t="str">
            <v>DECRETO LEGISLATIVO Nº1273</v>
          </cell>
        </row>
        <row r="11717">
          <cell r="B11717">
            <v>54003</v>
          </cell>
          <cell r="C11717" t="str">
            <v>ROCYNES</v>
          </cell>
          <cell r="D11717" t="str">
            <v>CE-54003-BM</v>
          </cell>
          <cell r="E11717" t="str">
            <v>PADILLA SANTOS GERARDO LEOCADIO</v>
          </cell>
          <cell r="F11717" t="str">
            <v>DECRETO LEGISLATIVO Nº1273</v>
          </cell>
        </row>
        <row r="11718">
          <cell r="B11718">
            <v>54004</v>
          </cell>
          <cell r="C11718" t="str">
            <v>MAYCOL Y AITANA</v>
          </cell>
          <cell r="D11718" t="str">
            <v>CE-54004-BM</v>
          </cell>
          <cell r="E11718" t="str">
            <v>PATRICIO LOPEZ FLOR EDITH</v>
          </cell>
          <cell r="F11718" t="str">
            <v>DECRETO LEGISLATIVO Nº1273</v>
          </cell>
        </row>
        <row r="11719">
          <cell r="B11719">
            <v>54020</v>
          </cell>
          <cell r="C11719" t="str">
            <v>VALENTINA</v>
          </cell>
          <cell r="D11719" t="str">
            <v>CE-54020-BM</v>
          </cell>
          <cell r="E11719" t="str">
            <v>SAENZ CARRAN CHARLES JONATAN</v>
          </cell>
          <cell r="F11719" t="str">
            <v>DECRETO LEGISLATIVO Nº1273</v>
          </cell>
        </row>
        <row r="11720">
          <cell r="B11720">
            <v>54021</v>
          </cell>
          <cell r="C11720" t="str">
            <v>NANCY</v>
          </cell>
          <cell r="D11720" t="str">
            <v>CE-54021-BM</v>
          </cell>
          <cell r="E11720" t="str">
            <v>MOGOLLON FARIAS AYRTON YORDANO</v>
          </cell>
          <cell r="F11720" t="str">
            <v>DECRETO LEGISLATIVO Nº1273</v>
          </cell>
        </row>
        <row r="11721">
          <cell r="B11721">
            <v>54022</v>
          </cell>
          <cell r="C11721" t="str">
            <v>PAIQUI</v>
          </cell>
          <cell r="D11721" t="str">
            <v>CE-54022-BM</v>
          </cell>
          <cell r="E11721" t="str">
            <v>GUEVARA BOCANEGRA ENRIQUE JOEL</v>
          </cell>
          <cell r="F11721" t="str">
            <v>DECRETO LEGISLATIVO Nº1273</v>
          </cell>
        </row>
        <row r="11722">
          <cell r="B11722">
            <v>54023</v>
          </cell>
          <cell r="C11722" t="str">
            <v>LIAN</v>
          </cell>
          <cell r="D11722" t="str">
            <v>CE-54023-BM</v>
          </cell>
          <cell r="E11722" t="str">
            <v>ORA YARLAQUE LUIS ALBERTO</v>
          </cell>
          <cell r="F11722" t="str">
            <v>DECRETO LEGISLATIVO Nº1273</v>
          </cell>
        </row>
        <row r="11723">
          <cell r="B11723">
            <v>54024</v>
          </cell>
          <cell r="C11723" t="str">
            <v>JUANITO</v>
          </cell>
          <cell r="D11723" t="str">
            <v>CE-54024-BM</v>
          </cell>
          <cell r="E11723" t="str">
            <v>ARANGURI ZEGARRA LAURA AIDA</v>
          </cell>
          <cell r="F11723" t="str">
            <v>DECRETO LEGISLATIVO Nº1273</v>
          </cell>
        </row>
        <row r="11724">
          <cell r="B11724">
            <v>54025</v>
          </cell>
          <cell r="C11724" t="str">
            <v>KATTY</v>
          </cell>
          <cell r="D11724" t="str">
            <v>CE-54025-BM</v>
          </cell>
          <cell r="E11724" t="str">
            <v>CASTILLO CHUNA LUIS ALBERTO</v>
          </cell>
          <cell r="F11724" t="str">
            <v>DECRETO LEGISLATIVO Nº1273</v>
          </cell>
        </row>
        <row r="11725">
          <cell r="B11725">
            <v>54026</v>
          </cell>
          <cell r="C11725" t="str">
            <v>DIEGO</v>
          </cell>
          <cell r="D11725" t="str">
            <v>CE-54026-BM</v>
          </cell>
          <cell r="E11725" t="str">
            <v>MOYA SALAS DIEGO ANTHONY</v>
          </cell>
          <cell r="F11725" t="str">
            <v>DECRETO LEGISLATIVO Nº1273</v>
          </cell>
        </row>
        <row r="11726">
          <cell r="B11726">
            <v>54027</v>
          </cell>
          <cell r="C11726" t="str">
            <v>JORDAN</v>
          </cell>
          <cell r="D11726" t="str">
            <v>CE-54027-BM</v>
          </cell>
          <cell r="E11726" t="str">
            <v>RODRIGUEZ MARQUEZ JEAN PAUL</v>
          </cell>
          <cell r="F11726" t="str">
            <v>DECRETO LEGISLATIVO Nº1273</v>
          </cell>
        </row>
        <row r="11727">
          <cell r="B11727">
            <v>54028</v>
          </cell>
          <cell r="C11727" t="str">
            <v>MI NANCY</v>
          </cell>
          <cell r="D11727" t="str">
            <v>CE-54028-BM</v>
          </cell>
          <cell r="E11727" t="str">
            <v>BERNUI VELASQUEZ NANCY LUISA</v>
          </cell>
          <cell r="F11727" t="str">
            <v>DECRETO LEGISLATIVO Nº1273</v>
          </cell>
        </row>
        <row r="11728">
          <cell r="B11728">
            <v>54029</v>
          </cell>
          <cell r="C11728" t="str">
            <v>IV HERMANOS</v>
          </cell>
          <cell r="D11728" t="str">
            <v>CE-54029-BM</v>
          </cell>
          <cell r="E11728" t="str">
            <v>MENDOZA TAFUR KELLY</v>
          </cell>
          <cell r="F11728" t="str">
            <v>DECRETO LEGISLATIVO Nº1273</v>
          </cell>
        </row>
        <row r="11729">
          <cell r="B11729">
            <v>54030</v>
          </cell>
          <cell r="C11729" t="str">
            <v>MIGUEL ANGEL 1</v>
          </cell>
          <cell r="D11729" t="str">
            <v>CE-54030-BM</v>
          </cell>
          <cell r="E11729" t="str">
            <v>CASTILLO CUEVA JULISSA ELIZABETH</v>
          </cell>
          <cell r="F11729" t="str">
            <v>DECRETO LEGISLATIVO Nº1273</v>
          </cell>
        </row>
        <row r="11730">
          <cell r="B11730">
            <v>54032</v>
          </cell>
          <cell r="C11730" t="str">
            <v>PAQUIRRI IV</v>
          </cell>
          <cell r="D11730" t="str">
            <v>CE-54032-BM</v>
          </cell>
          <cell r="E11730" t="str">
            <v>APAZA POMA JOSE LUIS</v>
          </cell>
          <cell r="F11730" t="str">
            <v>DECRETO LEGISLATIVO Nº1273</v>
          </cell>
        </row>
        <row r="11731">
          <cell r="B11731">
            <v>54034</v>
          </cell>
          <cell r="C11731" t="str">
            <v>ABRAHAM</v>
          </cell>
          <cell r="D11731" t="str">
            <v>CE-54034-BM</v>
          </cell>
          <cell r="E11731" t="str">
            <v>FERNANDEZ JAVES JULIO ENRIQUE</v>
          </cell>
          <cell r="F11731" t="str">
            <v>DECRETO LEGISLATIVO Nº1273</v>
          </cell>
        </row>
        <row r="11732">
          <cell r="B11732">
            <v>54035</v>
          </cell>
          <cell r="C11732" t="str">
            <v>LOS GEMELOS</v>
          </cell>
          <cell r="D11732" t="str">
            <v>CE-54035-BM</v>
          </cell>
          <cell r="E11732" t="str">
            <v>PRECIADO INFANTE SANTOS CLEVER</v>
          </cell>
          <cell r="F11732" t="str">
            <v>DECRETO LEGISLATIVO Nº1273</v>
          </cell>
        </row>
        <row r="11733">
          <cell r="B11733">
            <v>54036</v>
          </cell>
          <cell r="C11733" t="str">
            <v>DO? VICKY</v>
          </cell>
          <cell r="D11733" t="str">
            <v>CE-54036-BM</v>
          </cell>
          <cell r="E11733" t="str">
            <v>ROSAS ESCOBEDO ANATOLIO CIRILO</v>
          </cell>
          <cell r="F11733" t="str">
            <v>DECRETO LEGISLATIVO Nº1273</v>
          </cell>
        </row>
        <row r="11734">
          <cell r="B11734">
            <v>54037</v>
          </cell>
          <cell r="C11734" t="str">
            <v>JHOVANY</v>
          </cell>
          <cell r="D11734" t="str">
            <v>CE-54037-BM</v>
          </cell>
          <cell r="E11734" t="str">
            <v>NICHOLS SALAS NORMA ESPERANZA</v>
          </cell>
          <cell r="F11734" t="str">
            <v>DECRETO LEGISLATIVO Nº1273</v>
          </cell>
        </row>
        <row r="11735">
          <cell r="B11735">
            <v>54038</v>
          </cell>
          <cell r="C11735" t="str">
            <v>JULLU</v>
          </cell>
          <cell r="D11735" t="str">
            <v>CE-54038-BM</v>
          </cell>
          <cell r="E11735" t="str">
            <v>LLUEN CASAS JUSTO</v>
          </cell>
          <cell r="F11735" t="str">
            <v>DECRETO LEGISLATIVO Nº1273</v>
          </cell>
        </row>
        <row r="11736">
          <cell r="B11736">
            <v>54039</v>
          </cell>
          <cell r="C11736" t="str">
            <v>TRES HNOS</v>
          </cell>
          <cell r="D11736" t="str">
            <v>CE-54039-BM</v>
          </cell>
          <cell r="E11736" t="str">
            <v>PASTOR MENDOZA MELISA FIORELLA</v>
          </cell>
          <cell r="F11736" t="str">
            <v>DECRETO LEGISLATIVO Nº1273</v>
          </cell>
        </row>
        <row r="11737">
          <cell r="B11737">
            <v>54044</v>
          </cell>
          <cell r="C11737" t="str">
            <v>SAN FRANCISCO</v>
          </cell>
          <cell r="D11737" t="str">
            <v>ZS-54044-BM</v>
          </cell>
          <cell r="E11737" t="str">
            <v>SERNA ESPINOZA LEONARDO ANTONIO</v>
          </cell>
          <cell r="F11737" t="str">
            <v>DECRETO LEGISLATIVO Nº1273</v>
          </cell>
        </row>
        <row r="11738">
          <cell r="B11738">
            <v>54045</v>
          </cell>
          <cell r="C11738" t="str">
            <v>XIMENA</v>
          </cell>
          <cell r="D11738" t="str">
            <v>CO-54045-BM</v>
          </cell>
          <cell r="E11738" t="str">
            <v>CHUMPITAZ ARIAS JUAN BARTOLOME</v>
          </cell>
          <cell r="F11738" t="str">
            <v>DECRETO LEGISLATIVO Nº1273</v>
          </cell>
        </row>
        <row r="11739">
          <cell r="B11739">
            <v>54046</v>
          </cell>
          <cell r="C11739" t="str">
            <v>ANGELICA Y LUCIANA</v>
          </cell>
          <cell r="D11739" t="str">
            <v>CO-54046-BM</v>
          </cell>
          <cell r="E11739" t="str">
            <v>PALOMINO ASPOR JUAN CARLOS</v>
          </cell>
          <cell r="F11739" t="str">
            <v>DECRETO LEGISLATIVO Nº1273</v>
          </cell>
        </row>
        <row r="11740">
          <cell r="B11740">
            <v>54048</v>
          </cell>
          <cell r="C11740" t="str">
            <v>ROSA ELVIRA III</v>
          </cell>
          <cell r="D11740" t="str">
            <v>CO-54048-BM</v>
          </cell>
          <cell r="E11740" t="str">
            <v>GARCIA GODOS ESPICHAN ELSA ELIZABETH</v>
          </cell>
          <cell r="F11740" t="str">
            <v>DECRETO LEGISLATIVO Nº1273</v>
          </cell>
        </row>
        <row r="11741">
          <cell r="B11741">
            <v>54049</v>
          </cell>
          <cell r="C11741" t="str">
            <v>DON SANTOS</v>
          </cell>
          <cell r="D11741" t="str">
            <v>CO-54049-BM</v>
          </cell>
          <cell r="E11741" t="str">
            <v>GARCIA ACARO JORGE LUIS ;SANCHEZ PUICAN SONIA ELVIRA</v>
          </cell>
          <cell r="F11741" t="str">
            <v>DECRETO LEGISLATIVO Nº1273</v>
          </cell>
        </row>
        <row r="11742">
          <cell r="B11742">
            <v>54050</v>
          </cell>
          <cell r="C11742" t="str">
            <v>MARLON JUNIOR</v>
          </cell>
          <cell r="D11742" t="str">
            <v>CO-54050-BM</v>
          </cell>
          <cell r="E11742" t="str">
            <v>LLANOS NAVARRO MARLON ABEL</v>
          </cell>
          <cell r="F11742" t="str">
            <v>DECRETO LEGISLATIVO Nº1273</v>
          </cell>
        </row>
        <row r="11743">
          <cell r="B11743">
            <v>54051</v>
          </cell>
          <cell r="C11743" t="str">
            <v>TIGRE</v>
          </cell>
          <cell r="D11743" t="str">
            <v>CO-54051-BM</v>
          </cell>
          <cell r="E11743" t="str">
            <v>SANTAMARIA CUTAMANCA RUFINO TIMOTEO</v>
          </cell>
          <cell r="F11743" t="str">
            <v>DECRETO LEGISLATIVO Nº1273</v>
          </cell>
        </row>
        <row r="11744">
          <cell r="B11744">
            <v>54052</v>
          </cell>
          <cell r="C11744" t="str">
            <v>VIRACO</v>
          </cell>
          <cell r="D11744" t="str">
            <v>CO-54052-BM</v>
          </cell>
          <cell r="E11744" t="str">
            <v>PATI? CANGAHUALA CLEMENTE ENRIQUE ;PATI? MOTTA MIGUEL ANGEL</v>
          </cell>
          <cell r="F11744" t="str">
            <v>DECRETO LEGISLATIVO Nº1273</v>
          </cell>
        </row>
        <row r="11745">
          <cell r="B11745">
            <v>54053</v>
          </cell>
          <cell r="C11745" t="str">
            <v>JUNIOR II</v>
          </cell>
          <cell r="D11745" t="str">
            <v>CO-54053-BM</v>
          </cell>
          <cell r="E11745" t="str">
            <v>SIANCAS VIVANCO SEGUNDO EUSEBIO</v>
          </cell>
          <cell r="F11745" t="str">
            <v>DECRETO LEGISLATIVO Nº1273</v>
          </cell>
        </row>
        <row r="11746">
          <cell r="B11746">
            <v>54054</v>
          </cell>
          <cell r="C11746" t="str">
            <v>SAN MIGUEL ARCANGEL CH-I</v>
          </cell>
          <cell r="D11746" t="str">
            <v>CO-54054-BM</v>
          </cell>
          <cell r="E11746" t="str">
            <v>REYES TORRES HUBER ANGEL</v>
          </cell>
          <cell r="F11746" t="str">
            <v>DECRETO LEGISLATIVO Nº1273</v>
          </cell>
        </row>
        <row r="11747">
          <cell r="B11747">
            <v>54055</v>
          </cell>
          <cell r="C11747" t="str">
            <v>DIOS ES MI LUZ</v>
          </cell>
          <cell r="D11747" t="str">
            <v>ZS-54055-BM</v>
          </cell>
          <cell r="E11747" t="str">
            <v>PURIZACA PAZO MARIO</v>
          </cell>
          <cell r="F11747" t="str">
            <v>DECRETO LEGISLATIVO Nº1273</v>
          </cell>
        </row>
        <row r="11748">
          <cell r="B11748">
            <v>54056</v>
          </cell>
          <cell r="C11748" t="str">
            <v>SAN MIGUEL ARCANGEL CH-II</v>
          </cell>
          <cell r="D11748" t="str">
            <v>CO-54056-BM</v>
          </cell>
          <cell r="E11748" t="str">
            <v>REYES TORRES HUBER ANGEL</v>
          </cell>
          <cell r="F11748" t="str">
            <v>DECRETO LEGISLATIVO Nº1273</v>
          </cell>
        </row>
        <row r="11749">
          <cell r="B11749">
            <v>54057</v>
          </cell>
          <cell r="C11749" t="str">
            <v>MI BERNA III</v>
          </cell>
          <cell r="D11749" t="str">
            <v>ZS-54057-BM</v>
          </cell>
          <cell r="E11749" t="str">
            <v>OYOLA GOMEZ MARLENE</v>
          </cell>
          <cell r="F11749" t="str">
            <v>DECRETO LEGISLATIVO Nº1273</v>
          </cell>
        </row>
        <row r="11750">
          <cell r="B11750">
            <v>54059</v>
          </cell>
          <cell r="C11750" t="str">
            <v>JESUS EN TI CONFIO</v>
          </cell>
          <cell r="D11750" t="str">
            <v>ZS-54059-BM</v>
          </cell>
          <cell r="E11750" t="str">
            <v>GODOS DE BALLADARES EVA</v>
          </cell>
          <cell r="F11750" t="str">
            <v>DECRETO LEGISLATIVO Nº1273</v>
          </cell>
        </row>
        <row r="11751">
          <cell r="B11751">
            <v>54061</v>
          </cell>
          <cell r="C11751" t="str">
            <v>JEMINA</v>
          </cell>
          <cell r="D11751" t="str">
            <v>ZS-54061-BM</v>
          </cell>
          <cell r="E11751" t="str">
            <v>AMAYA ECHE FAUSTINO JOSE</v>
          </cell>
          <cell r="F11751" t="str">
            <v>DECRETO LEGISLATIVO Nº1273</v>
          </cell>
        </row>
        <row r="11752">
          <cell r="B11752">
            <v>54062</v>
          </cell>
          <cell r="C11752" t="str">
            <v>JESUS EN TI CONFIO 2</v>
          </cell>
          <cell r="D11752" t="str">
            <v>ZS-54062-BM</v>
          </cell>
          <cell r="E11752" t="str">
            <v>ECHE FIESTAS MIGUEL</v>
          </cell>
          <cell r="F11752" t="str">
            <v>DECRETO LEGISLATIVO Nº1273</v>
          </cell>
        </row>
        <row r="11753">
          <cell r="B11753">
            <v>54063</v>
          </cell>
          <cell r="C11753" t="str">
            <v>MAYTE</v>
          </cell>
          <cell r="D11753" t="str">
            <v>ZS-54063-BM</v>
          </cell>
          <cell r="E11753" t="str">
            <v>CHIROQUE IMAN TIMOTEO</v>
          </cell>
          <cell r="F11753" t="str">
            <v>DECRETO LEGISLATIVO Nº1273</v>
          </cell>
        </row>
        <row r="11754">
          <cell r="B11754">
            <v>54064</v>
          </cell>
          <cell r="C11754" t="str">
            <v>ELIAS Y NOEMI</v>
          </cell>
          <cell r="D11754" t="str">
            <v>ZS-54064-BM</v>
          </cell>
          <cell r="E11754" t="str">
            <v>JACINTO AMAYA ALFREDO MARTIN</v>
          </cell>
          <cell r="F11754" t="str">
            <v>DECRETO LEGISLATIVO Nº1273</v>
          </cell>
        </row>
        <row r="11755">
          <cell r="B11755">
            <v>54065</v>
          </cell>
          <cell r="C11755" t="str">
            <v>SARITA</v>
          </cell>
          <cell r="D11755" t="str">
            <v>ZS-54065-BM</v>
          </cell>
          <cell r="E11755" t="str">
            <v>PANTA ECCA PAULA</v>
          </cell>
          <cell r="F11755" t="str">
            <v>DECRETO LEGISLATIVO Nº1273</v>
          </cell>
        </row>
        <row r="11756">
          <cell r="B11756">
            <v>54066</v>
          </cell>
          <cell r="C11756" t="str">
            <v>DIOS VERA POR MI</v>
          </cell>
          <cell r="D11756" t="str">
            <v>ZS-54066-BM</v>
          </cell>
          <cell r="E11756" t="str">
            <v>AMAYA BENITES ORLANDO JUNIOR</v>
          </cell>
          <cell r="F11756" t="str">
            <v>DECRETO LEGISLATIVO Nº1273</v>
          </cell>
        </row>
        <row r="11757">
          <cell r="B11757">
            <v>54067</v>
          </cell>
          <cell r="C11757" t="str">
            <v>JESUS DE NAZARETH II</v>
          </cell>
          <cell r="D11757" t="str">
            <v>CE-54067-BM</v>
          </cell>
          <cell r="E11757" t="str">
            <v>ESTRADA MACALUPU CLEOTILDE</v>
          </cell>
          <cell r="F11757" t="str">
            <v>DECRETO LEGISLATIVO Nº1273</v>
          </cell>
        </row>
        <row r="11758">
          <cell r="B11758">
            <v>54068</v>
          </cell>
          <cell r="C11758" t="str">
            <v>FABIAN</v>
          </cell>
          <cell r="D11758" t="str">
            <v>CE-54068-BM</v>
          </cell>
          <cell r="E11758" t="str">
            <v>LEON MEDINA HELDER FABIAN</v>
          </cell>
          <cell r="F11758" t="str">
            <v>DECRETO LEGISLATIVO Nº1273</v>
          </cell>
        </row>
        <row r="11759">
          <cell r="B11759">
            <v>54069</v>
          </cell>
          <cell r="C11759" t="str">
            <v>JHON</v>
          </cell>
          <cell r="D11759" t="str">
            <v>CE-54069-BM</v>
          </cell>
          <cell r="E11759" t="str">
            <v>ROQUE SANCHEZ JHON EBER</v>
          </cell>
          <cell r="F11759" t="str">
            <v>DECRETO LEGISLATIVO Nº1273</v>
          </cell>
        </row>
        <row r="11760">
          <cell r="B11760">
            <v>54070</v>
          </cell>
          <cell r="C11760" t="str">
            <v>LIDIA</v>
          </cell>
          <cell r="D11760" t="str">
            <v>CE-54070-BM</v>
          </cell>
          <cell r="E11760" t="str">
            <v>CASTILLO ALVITES JORGE LUIS</v>
          </cell>
          <cell r="F11760" t="str">
            <v>DECRETO LEGISLATIVO Nº1273</v>
          </cell>
        </row>
        <row r="11761">
          <cell r="B11761">
            <v>54071</v>
          </cell>
          <cell r="C11761" t="str">
            <v>MI GAELITA</v>
          </cell>
          <cell r="D11761" t="str">
            <v>CE-54071-BM</v>
          </cell>
          <cell r="E11761" t="str">
            <v>HUAMAN MEJIA MARIA LISSETY</v>
          </cell>
          <cell r="F11761" t="str">
            <v>DECRETO LEGISLATIVO Nº1273</v>
          </cell>
        </row>
        <row r="11762">
          <cell r="B11762">
            <v>54072</v>
          </cell>
          <cell r="C11762" t="str">
            <v>DIVINO JESUS I</v>
          </cell>
          <cell r="D11762" t="str">
            <v>CE-54072-BM</v>
          </cell>
          <cell r="E11762" t="str">
            <v>FARRO GARNIQUE ASCENCION</v>
          </cell>
          <cell r="F11762" t="str">
            <v>DECRETO LEGISLATIVO Nº1273</v>
          </cell>
        </row>
        <row r="11763">
          <cell r="B11763">
            <v>54073</v>
          </cell>
          <cell r="C11763" t="str">
            <v>W.FERNANDO</v>
          </cell>
          <cell r="D11763" t="str">
            <v>CE-54073-BM</v>
          </cell>
          <cell r="E11763" t="str">
            <v>CASTA?DA ESPINOZA JOSE WILMER</v>
          </cell>
          <cell r="F11763" t="str">
            <v>DECRETO LEGISLATIVO Nº1273</v>
          </cell>
        </row>
        <row r="11764">
          <cell r="B11764">
            <v>54074</v>
          </cell>
          <cell r="C11764" t="str">
            <v>BENDICION DE CRISTO</v>
          </cell>
          <cell r="D11764" t="str">
            <v>ZS-54074-BM</v>
          </cell>
          <cell r="E11764" t="str">
            <v>CHAPA ECHE VERONICO VALERIANO</v>
          </cell>
          <cell r="F11764" t="str">
            <v>DECRETO LEGISLATIVO Nº1273</v>
          </cell>
        </row>
        <row r="11765">
          <cell r="B11765">
            <v>54075</v>
          </cell>
          <cell r="C11765" t="str">
            <v>CHIPITA</v>
          </cell>
          <cell r="D11765" t="str">
            <v>CE-54075-BM</v>
          </cell>
          <cell r="E11765" t="str">
            <v>SALVATIERRA MORALES ANTONIO ALEXANDER</v>
          </cell>
          <cell r="F11765" t="str">
            <v>DECRETO LEGISLATIVO Nº1273</v>
          </cell>
        </row>
        <row r="11766">
          <cell r="B11766">
            <v>54076</v>
          </cell>
          <cell r="C11766" t="str">
            <v>ELERJHAMY</v>
          </cell>
          <cell r="D11766" t="str">
            <v>ZS-54076-BM</v>
          </cell>
          <cell r="E11766" t="str">
            <v>HERRERA VALLADARES CRISTIAN</v>
          </cell>
          <cell r="F11766" t="str">
            <v>DECRETO LEGISLATIVO Nº1273</v>
          </cell>
        </row>
        <row r="11767">
          <cell r="B11767">
            <v>54077</v>
          </cell>
          <cell r="C11767" t="str">
            <v>ETLIBEL</v>
          </cell>
          <cell r="D11767" t="str">
            <v>ZS-54077-BM</v>
          </cell>
          <cell r="E11767" t="str">
            <v>CAMACHO ARMANZA HERBERTH WILSON</v>
          </cell>
          <cell r="F11767" t="str">
            <v>DECRETO LEGISLATIVO Nº1273</v>
          </cell>
        </row>
        <row r="11768">
          <cell r="B11768">
            <v>54078</v>
          </cell>
          <cell r="C11768" t="str">
            <v>JEHOVA YIRE</v>
          </cell>
          <cell r="D11768" t="str">
            <v>ZS-54078-BM</v>
          </cell>
          <cell r="E11768" t="str">
            <v>RIVAS OLIVOS JOSE ALEXANDER</v>
          </cell>
          <cell r="F11768" t="str">
            <v>DECRETO LEGISLATIVO Nº1273</v>
          </cell>
        </row>
        <row r="11769">
          <cell r="B11769">
            <v>54079</v>
          </cell>
          <cell r="C11769" t="str">
            <v>SIEMPRE UNIDOS</v>
          </cell>
          <cell r="D11769" t="str">
            <v>ZS-54079-BM</v>
          </cell>
          <cell r="E11769" t="str">
            <v>ECHE CHAPA JOSE FRANCISCO</v>
          </cell>
          <cell r="F11769" t="str">
            <v>DECRETO LEGISLATIVO Nº1273</v>
          </cell>
        </row>
        <row r="11770">
          <cell r="B11770">
            <v>54080</v>
          </cell>
          <cell r="C11770" t="str">
            <v>BENDICION DE DIOS</v>
          </cell>
          <cell r="D11770" t="str">
            <v>ZS-54080-BM</v>
          </cell>
          <cell r="E11770" t="str">
            <v>AZA?RO ZAMBRANO CARLOS ANTONIO</v>
          </cell>
          <cell r="F11770" t="str">
            <v>DECRETO LEGISLATIVO Nº1273</v>
          </cell>
        </row>
        <row r="11771">
          <cell r="B11771">
            <v>54081</v>
          </cell>
          <cell r="C11771" t="str">
            <v>BENDICION DE JAVE</v>
          </cell>
          <cell r="D11771" t="str">
            <v>ZS-54081-BM</v>
          </cell>
          <cell r="E11771" t="str">
            <v>ANTON MARTINEZ SANTOS CESAR</v>
          </cell>
          <cell r="F11771" t="str">
            <v>DECRETO LEGISLATIVO Nº1273</v>
          </cell>
        </row>
        <row r="11772">
          <cell r="B11772">
            <v>54082</v>
          </cell>
          <cell r="C11772" t="str">
            <v>CRISTO TE AMA</v>
          </cell>
          <cell r="D11772" t="str">
            <v>ZS-54082-BM</v>
          </cell>
          <cell r="E11772" t="str">
            <v>MARTINEZ VITE VICTOR MIGUEL</v>
          </cell>
          <cell r="F11772" t="str">
            <v>DECRETO LEGISLATIVO Nº1273</v>
          </cell>
        </row>
        <row r="11773">
          <cell r="B11773">
            <v>54083</v>
          </cell>
          <cell r="C11773" t="str">
            <v>MI DALIANA</v>
          </cell>
          <cell r="D11773" t="str">
            <v>ZS-54083-BM</v>
          </cell>
          <cell r="E11773" t="str">
            <v>ADRIANZEN CORDOVA DARLYN WILLIAN</v>
          </cell>
          <cell r="F11773" t="str">
            <v>DECRETO LEGISLATIVO Nº1273</v>
          </cell>
        </row>
        <row r="11774">
          <cell r="B11774">
            <v>54084</v>
          </cell>
          <cell r="C11774" t="str">
            <v>ANDERSON</v>
          </cell>
          <cell r="D11774" t="str">
            <v>ZS-54084-BM</v>
          </cell>
          <cell r="E11774" t="str">
            <v>SUAREZ SUAREZ EDWIN HUMBERTO</v>
          </cell>
          <cell r="F11774" t="str">
            <v>DECRETO LEGISLATIVO Nº1273</v>
          </cell>
        </row>
        <row r="11775">
          <cell r="B11775">
            <v>54085</v>
          </cell>
          <cell r="C11775" t="str">
            <v>SAN VICENTE DE PAUL</v>
          </cell>
          <cell r="D11775" t="str">
            <v>ZS-54085-BM</v>
          </cell>
          <cell r="E11775" t="str">
            <v>ORDINOLA RIOFRIO ANTONIO</v>
          </cell>
          <cell r="F11775" t="str">
            <v>DECRETO LEGISLATIVO Nº1273</v>
          </cell>
        </row>
        <row r="11776">
          <cell r="B11776">
            <v>54086</v>
          </cell>
          <cell r="C11776" t="str">
            <v>SHADAY</v>
          </cell>
          <cell r="D11776" t="str">
            <v>ZS-54086-BM</v>
          </cell>
          <cell r="E11776" t="str">
            <v>QUEVEDO SILVA CHRISTIAN EDILBERTO</v>
          </cell>
          <cell r="F11776" t="str">
            <v>DECRETO LEGISLATIVO Nº1273</v>
          </cell>
        </row>
        <row r="11777">
          <cell r="B11777">
            <v>54087</v>
          </cell>
          <cell r="C11777" t="str">
            <v>LA BENDICION DE MI MADRE</v>
          </cell>
          <cell r="D11777" t="str">
            <v>ZS-54087-BM</v>
          </cell>
          <cell r="E11777" t="str">
            <v>MEDINA PALAS JUAN PRIMITIVO</v>
          </cell>
          <cell r="F11777" t="str">
            <v>DECRETO LEGISLATIVO Nº1273</v>
          </cell>
        </row>
        <row r="11778">
          <cell r="B11778">
            <v>54088</v>
          </cell>
          <cell r="C11778" t="str">
            <v>JOMARB</v>
          </cell>
          <cell r="D11778" t="str">
            <v>ZS-54088-BM</v>
          </cell>
          <cell r="E11778" t="str">
            <v>INGA ALVINES JOSE RUFINO</v>
          </cell>
          <cell r="F11778" t="str">
            <v>DECRETO LEGISLATIVO Nº1273</v>
          </cell>
        </row>
        <row r="11779">
          <cell r="B11779">
            <v>54089</v>
          </cell>
          <cell r="C11779" t="str">
            <v>JUANA-EMILIA</v>
          </cell>
          <cell r="D11779" t="str">
            <v>ZS-54089-BM</v>
          </cell>
          <cell r="E11779" t="str">
            <v>MEDINA BARRIENTOS SEGUNDO</v>
          </cell>
          <cell r="F11779" t="str">
            <v>DECRETO LEGISLATIVO Nº1273</v>
          </cell>
        </row>
        <row r="11780">
          <cell r="B11780">
            <v>54090</v>
          </cell>
          <cell r="C11780" t="str">
            <v>TAMARA</v>
          </cell>
          <cell r="D11780" t="str">
            <v>ZS-54090-BM</v>
          </cell>
          <cell r="E11780" t="str">
            <v>CHICOMA MARCHENA ALFONSO</v>
          </cell>
          <cell r="F11780" t="str">
            <v>DECRETO LEGISLATIVO Nº1273</v>
          </cell>
        </row>
        <row r="11781">
          <cell r="B11781">
            <v>54091</v>
          </cell>
          <cell r="C11781" t="str">
            <v>RODRIGO</v>
          </cell>
          <cell r="D11781" t="str">
            <v>ZS-54091-BM</v>
          </cell>
          <cell r="E11781" t="str">
            <v>CHICOMA MARCHENA ALFONSO</v>
          </cell>
          <cell r="F11781" t="str">
            <v>DECRETO LEGISLATIVO Nº1273</v>
          </cell>
        </row>
        <row r="11782">
          <cell r="B11782">
            <v>54092</v>
          </cell>
          <cell r="C11782" t="str">
            <v>BENDICION DE DIOS</v>
          </cell>
          <cell r="D11782" t="str">
            <v>ZS-54092-BM</v>
          </cell>
          <cell r="E11782" t="str">
            <v>TUME JACINTO RAUL</v>
          </cell>
          <cell r="F11782" t="str">
            <v>DECRETO LEGISLATIVO Nº1273</v>
          </cell>
        </row>
        <row r="11783">
          <cell r="B11783">
            <v>54093</v>
          </cell>
          <cell r="C11783" t="str">
            <v>BENDICION DE MI PADRE</v>
          </cell>
          <cell r="D11783" t="str">
            <v>ZS-54093-BM</v>
          </cell>
          <cell r="E11783" t="str">
            <v>ANTON RUIZ GREGORIA SOLEDAD</v>
          </cell>
          <cell r="F11783" t="str">
            <v>DECRETO LEGISLATIVO Nº1273</v>
          </cell>
        </row>
        <row r="11784">
          <cell r="B11784">
            <v>54094</v>
          </cell>
          <cell r="C11784" t="str">
            <v>ELIANA Y DANIELA</v>
          </cell>
          <cell r="D11784" t="str">
            <v>ZS-54094-BM</v>
          </cell>
          <cell r="E11784" t="str">
            <v>GARCIA MORAN MESENO</v>
          </cell>
          <cell r="F11784" t="str">
            <v>DECRETO LEGISLATIVO Nº1273</v>
          </cell>
        </row>
        <row r="11785">
          <cell r="B11785">
            <v>54095</v>
          </cell>
          <cell r="C11785" t="str">
            <v>MI LUZ DE VIDA</v>
          </cell>
          <cell r="D11785" t="str">
            <v>ZS-54095-BM</v>
          </cell>
          <cell r="E11785" t="str">
            <v>GONDRA PE? JOSE GABRIEL</v>
          </cell>
          <cell r="F11785" t="str">
            <v>DECRETO LEGISLATIVO Nº1273</v>
          </cell>
        </row>
        <row r="11786">
          <cell r="B11786">
            <v>54096</v>
          </cell>
          <cell r="C11786" t="str">
            <v>LALIT</v>
          </cell>
          <cell r="D11786" t="str">
            <v>ZS-54096-BM</v>
          </cell>
          <cell r="E11786" t="str">
            <v>GUERRERO CRUZ SANTOS ELEUTERIO</v>
          </cell>
          <cell r="F11786" t="str">
            <v>DECRETO LEGISLATIVO Nº1273</v>
          </cell>
        </row>
        <row r="11787">
          <cell r="B11787">
            <v>54097</v>
          </cell>
          <cell r="C11787" t="str">
            <v>JEHOVA ES MI PASTOR</v>
          </cell>
          <cell r="D11787" t="str">
            <v>ZS-54097-BM</v>
          </cell>
          <cell r="E11787" t="str">
            <v>CHAPA MARTINEZ MANUEL</v>
          </cell>
          <cell r="F11787" t="str">
            <v>DECRETO LEGISLATIVO Nº1273</v>
          </cell>
        </row>
        <row r="11788">
          <cell r="B11788">
            <v>54098</v>
          </cell>
          <cell r="C11788" t="str">
            <v>CORAZON DE JESUS</v>
          </cell>
          <cell r="D11788" t="str">
            <v>ZS-54098-BM</v>
          </cell>
          <cell r="E11788" t="str">
            <v>LOPEZ VASQUEZ CARLOS EDILBERTO</v>
          </cell>
          <cell r="F11788" t="str">
            <v>DECRETO LEGISLATIVO Nº1273</v>
          </cell>
        </row>
        <row r="11789">
          <cell r="B11789">
            <v>54099</v>
          </cell>
          <cell r="C11789" t="str">
            <v>MI NICOL</v>
          </cell>
          <cell r="D11789" t="str">
            <v>ZS-54099-BM</v>
          </cell>
          <cell r="E11789" t="str">
            <v>ESPINOZA YENQUE JOSE WILFREDO</v>
          </cell>
          <cell r="F11789" t="str">
            <v>DECRETO LEGISLATIVO Nº1273</v>
          </cell>
        </row>
        <row r="11790">
          <cell r="B11790">
            <v>54100</v>
          </cell>
          <cell r="C11790" t="str">
            <v>WALDO</v>
          </cell>
          <cell r="D11790" t="str">
            <v>ZS-54100-BM</v>
          </cell>
          <cell r="E11790" t="str">
            <v>LA ROSA MASSA GONZALO</v>
          </cell>
          <cell r="F11790" t="str">
            <v>DECRETO LEGISLATIVO Nº1273</v>
          </cell>
        </row>
        <row r="11791">
          <cell r="B11791">
            <v>54101</v>
          </cell>
          <cell r="C11791" t="str">
            <v>MI GUADALUPE</v>
          </cell>
          <cell r="D11791" t="str">
            <v>ZS-54101-BM</v>
          </cell>
          <cell r="E11791" t="str">
            <v>GARCIA PE? SANTOS WILFREDO</v>
          </cell>
          <cell r="F11791" t="str">
            <v>DECRETO LEGISLATIVO Nº1273</v>
          </cell>
        </row>
        <row r="11792">
          <cell r="B11792">
            <v>54102</v>
          </cell>
          <cell r="C11792" t="str">
            <v>SOL Y MAR</v>
          </cell>
          <cell r="D11792" t="str">
            <v>ZS-54102-BM</v>
          </cell>
          <cell r="E11792" t="str">
            <v>CORDOVA CORDOVA AMARO</v>
          </cell>
          <cell r="F11792" t="str">
            <v>DECRETO LEGISLATIVO Nº1273</v>
          </cell>
        </row>
        <row r="11793">
          <cell r="B11793">
            <v>54105</v>
          </cell>
          <cell r="C11793" t="str">
            <v>CRISTO ES MI ESPERANZA</v>
          </cell>
          <cell r="D11793" t="str">
            <v>ZS-54105-BM</v>
          </cell>
          <cell r="E11793" t="str">
            <v>PAZO ECHE WILLIAM GENARO</v>
          </cell>
          <cell r="F11793" t="str">
            <v>DECRETO LEGISLATIVO Nº1273</v>
          </cell>
        </row>
        <row r="11794">
          <cell r="B11794">
            <v>54107</v>
          </cell>
          <cell r="C11794" t="str">
            <v>LESLY Y EMILY</v>
          </cell>
          <cell r="D11794" t="str">
            <v>ZS-54107-BM</v>
          </cell>
          <cell r="E11794" t="str">
            <v>ESPINOZA FLORES ANGEL DANIEL</v>
          </cell>
          <cell r="F11794" t="str">
            <v>DECRETO LEGISLATIVO Nº1273</v>
          </cell>
        </row>
        <row r="11795">
          <cell r="B11795">
            <v>54108</v>
          </cell>
          <cell r="C11795" t="str">
            <v>DIOS Y MI MADRE</v>
          </cell>
          <cell r="D11795" t="str">
            <v>ZS-54108-BM</v>
          </cell>
          <cell r="E11795" t="str">
            <v>ATARAMA ESPINOZA MELISA GEOVANI</v>
          </cell>
          <cell r="F11795" t="str">
            <v>DECRETO LEGISLATIVO Nº1273</v>
          </cell>
        </row>
        <row r="11796">
          <cell r="B11796">
            <v>54109</v>
          </cell>
          <cell r="C11796" t="str">
            <v>JOSE LUIS</v>
          </cell>
          <cell r="D11796" t="str">
            <v>ZS-54109-BM</v>
          </cell>
          <cell r="E11796" t="str">
            <v>DOMINGUEZ HERNANDEZ JOSE LUIS</v>
          </cell>
          <cell r="F11796" t="str">
            <v>DECRETO LEGISLATIVO Nº1273</v>
          </cell>
        </row>
        <row r="11797">
          <cell r="B11797">
            <v>54110</v>
          </cell>
          <cell r="C11797" t="str">
            <v>RONALD Y ALEJANDRINA</v>
          </cell>
          <cell r="D11797" t="str">
            <v>SY-54110-BM</v>
          </cell>
          <cell r="E11797" t="str">
            <v>CANTUARIAS ORTIZ RONALD JAVIER</v>
          </cell>
          <cell r="F11797" t="str">
            <v>DECRETO LEGISLATIVO Nº1273</v>
          </cell>
        </row>
        <row r="11798">
          <cell r="B11798">
            <v>54111</v>
          </cell>
          <cell r="C11798" t="str">
            <v>GUIAME SR CAUTIVO DE AYABACA</v>
          </cell>
          <cell r="D11798" t="str">
            <v>ZS-54111-BM</v>
          </cell>
          <cell r="E11798" t="str">
            <v>ESPINOZA NAVARRO ARLINTON GEORANNY</v>
          </cell>
          <cell r="F11798" t="str">
            <v>DECRETO LEGISLATIVO Nº1273</v>
          </cell>
        </row>
        <row r="11799">
          <cell r="B11799">
            <v>54112</v>
          </cell>
          <cell r="C11799" t="str">
            <v>MI PROVEEDOR</v>
          </cell>
          <cell r="D11799" t="str">
            <v>ZS-54112-BM</v>
          </cell>
          <cell r="E11799" t="str">
            <v>AMAYA MARTINEZ LUIS ALBERTO</v>
          </cell>
          <cell r="F11799" t="str">
            <v>DECRETO LEGISLATIVO Nº1273</v>
          </cell>
        </row>
        <row r="11800">
          <cell r="B11800">
            <v>54113</v>
          </cell>
          <cell r="C11800" t="str">
            <v>LEODEN I</v>
          </cell>
          <cell r="D11800" t="str">
            <v>CE-54113-BM</v>
          </cell>
          <cell r="E11800" t="str">
            <v>ESPINOZA OLORTEGUI CORPUS LEONARDO</v>
          </cell>
          <cell r="F11800" t="str">
            <v>DECRETO LEGISLATIVO Nº1273</v>
          </cell>
        </row>
        <row r="11801">
          <cell r="B11801">
            <v>54114</v>
          </cell>
          <cell r="C11801" t="str">
            <v>SORAIDA</v>
          </cell>
          <cell r="D11801" t="str">
            <v>CE-54114-BM</v>
          </cell>
          <cell r="E11801" t="str">
            <v>YARLEQUE BERNUI ELSA MARLENI</v>
          </cell>
          <cell r="F11801" t="str">
            <v>DECRETO LEGISLATIVO Nº1273</v>
          </cell>
        </row>
        <row r="11802">
          <cell r="B11802">
            <v>54115</v>
          </cell>
          <cell r="C11802" t="str">
            <v>PEDRITO</v>
          </cell>
          <cell r="D11802" t="str">
            <v>CE-54115-BM</v>
          </cell>
          <cell r="E11802" t="str">
            <v>APARICIO PAREDES ROBERTO CARLOS</v>
          </cell>
          <cell r="F11802" t="str">
            <v>DECRETO LEGISLATIVO Nº1273</v>
          </cell>
        </row>
        <row r="11803">
          <cell r="B11803">
            <v>54116</v>
          </cell>
          <cell r="C11803" t="str">
            <v>FABIANA</v>
          </cell>
          <cell r="D11803" t="str">
            <v>CE-54116-BM</v>
          </cell>
          <cell r="E11803" t="str">
            <v>DURAN BACA MARILIN BRIGITTE</v>
          </cell>
          <cell r="F11803" t="str">
            <v>DECRETO LEGISLATIVO Nº1273</v>
          </cell>
        </row>
        <row r="11804">
          <cell r="B11804">
            <v>54117</v>
          </cell>
          <cell r="C11804" t="str">
            <v>DON VICTOR</v>
          </cell>
          <cell r="D11804" t="str">
            <v>CE-54117-BM</v>
          </cell>
          <cell r="E11804" t="str">
            <v>GONZALES CUMPA JORGE EUSEBIO</v>
          </cell>
          <cell r="F11804" t="str">
            <v>DECRETO LEGISLATIVO Nº1273</v>
          </cell>
        </row>
        <row r="11805">
          <cell r="B11805">
            <v>54119</v>
          </cell>
          <cell r="C11805" t="str">
            <v>MI CLARITA</v>
          </cell>
          <cell r="D11805" t="str">
            <v>ZS-54119-BM</v>
          </cell>
          <cell r="E11805" t="str">
            <v>LABAN HUAMAN ERMANI</v>
          </cell>
          <cell r="F11805" t="str">
            <v>DECRETO LEGISLATIVO Nº1273</v>
          </cell>
        </row>
        <row r="11806">
          <cell r="B11806">
            <v>54121</v>
          </cell>
          <cell r="C11806" t="str">
            <v>2. HERMANOS .N.Z.1</v>
          </cell>
          <cell r="D11806" t="str">
            <v>SY-54121-BM</v>
          </cell>
          <cell r="E11806" t="str">
            <v>TELLO GONZALES ROBERTO ELIAS</v>
          </cell>
          <cell r="F11806" t="str">
            <v>DECRETO LEGISLATIVO Nº1273</v>
          </cell>
        </row>
        <row r="11807">
          <cell r="B11807">
            <v>54122</v>
          </cell>
          <cell r="C11807" t="str">
            <v>JAEL AURELIO ZEUS</v>
          </cell>
          <cell r="D11807" t="str">
            <v>SY-54122-BM</v>
          </cell>
          <cell r="E11807" t="str">
            <v>ZELADA ROJAS RICHARD ROGER</v>
          </cell>
          <cell r="F11807" t="str">
            <v>DECRETO LEGISLATIVO Nº1273</v>
          </cell>
        </row>
        <row r="11808">
          <cell r="B11808">
            <v>54123</v>
          </cell>
          <cell r="C11808" t="str">
            <v>J. ALEXANDER</v>
          </cell>
          <cell r="D11808" t="str">
            <v>SY-54123-BM</v>
          </cell>
          <cell r="E11808" t="str">
            <v>RABANAL CUEVA JAIRO JOSUE</v>
          </cell>
          <cell r="F11808" t="str">
            <v>DECRETO LEGISLATIVO Nº1273</v>
          </cell>
        </row>
        <row r="11809">
          <cell r="B11809">
            <v>54124</v>
          </cell>
          <cell r="C11809" t="str">
            <v>LUZ DEL MILAGROS 1</v>
          </cell>
          <cell r="D11809" t="str">
            <v>PL-54124-BM</v>
          </cell>
          <cell r="E11809" t="str">
            <v>SERNAQUE SECLEN SANTIAGO</v>
          </cell>
          <cell r="F11809" t="str">
            <v>DECRETO LEGISLATIVO Nº1273</v>
          </cell>
        </row>
        <row r="11810">
          <cell r="B11810">
            <v>54125</v>
          </cell>
          <cell r="C11810" t="str">
            <v>ALAN ERICH</v>
          </cell>
          <cell r="D11810" t="str">
            <v>SY-54125-BM</v>
          </cell>
          <cell r="E11810" t="str">
            <v>GUTIERREZ ESTRADA ALEJANDRO</v>
          </cell>
          <cell r="F11810" t="str">
            <v>DECRETO LEGISLATIVO Nº1273</v>
          </cell>
        </row>
        <row r="11811">
          <cell r="B11811">
            <v>54126</v>
          </cell>
          <cell r="C11811" t="str">
            <v>DON LALO</v>
          </cell>
          <cell r="D11811" t="str">
            <v>SY-54126-BM</v>
          </cell>
          <cell r="E11811" t="str">
            <v>AZABACHE CALDERON ALDO BASILIO</v>
          </cell>
          <cell r="F11811" t="str">
            <v>DECRETO LEGISLATIVO Nº1273</v>
          </cell>
        </row>
        <row r="11812">
          <cell r="B11812">
            <v>54127</v>
          </cell>
          <cell r="C11812" t="str">
            <v>JESUS ELIAS</v>
          </cell>
          <cell r="D11812" t="str">
            <v>SY-54127-BM</v>
          </cell>
          <cell r="E11812" t="str">
            <v>HUAMANCHUMO GORDILLO EVARISTO BENITO</v>
          </cell>
          <cell r="F11812" t="str">
            <v>DECRETO LEGISLATIVO Nº1273</v>
          </cell>
        </row>
        <row r="11813">
          <cell r="B11813">
            <v>54128</v>
          </cell>
          <cell r="C11813" t="str">
            <v>JEINER</v>
          </cell>
          <cell r="D11813" t="str">
            <v>PL-54128-BM</v>
          </cell>
          <cell r="E11813" t="str">
            <v>PESCORAN FIESTAS RAMOS</v>
          </cell>
          <cell r="F11813" t="str">
            <v>DECRETO LEGISLATIVO Nº1273</v>
          </cell>
        </row>
        <row r="11814">
          <cell r="B11814">
            <v>54129</v>
          </cell>
          <cell r="C11814" t="str">
            <v>MARTIN</v>
          </cell>
          <cell r="D11814" t="str">
            <v>PL-54129-BM</v>
          </cell>
          <cell r="E11814" t="str">
            <v>NUNTON LIZA JUAN MARTIN</v>
          </cell>
          <cell r="F11814" t="str">
            <v>DECRETO LEGISLATIVO Nº1273</v>
          </cell>
        </row>
        <row r="11815">
          <cell r="B11815">
            <v>54130</v>
          </cell>
          <cell r="C11815" t="str">
            <v>DIOS CON NOSOTROS QUIEN CONTRA NOSOTROS</v>
          </cell>
          <cell r="D11815" t="str">
            <v>PL-54130-BM</v>
          </cell>
          <cell r="E11815" t="str">
            <v>ISIQUE TEJADA JOSE JOEL</v>
          </cell>
          <cell r="F11815" t="str">
            <v>DECRETO LEGISLATIVO Nº1273</v>
          </cell>
        </row>
        <row r="11816">
          <cell r="B11816">
            <v>54131</v>
          </cell>
          <cell r="C11816" t="str">
            <v>EL AVE FENIX</v>
          </cell>
          <cell r="D11816" t="str">
            <v>ZS-54131-BM</v>
          </cell>
          <cell r="E11816" t="str">
            <v>VALLADARES MARCHAN DANIEL FRAN</v>
          </cell>
          <cell r="F11816" t="str">
            <v>DECRETO LEGISLATIVO Nº1273</v>
          </cell>
        </row>
        <row r="11817">
          <cell r="B11817">
            <v>54132</v>
          </cell>
          <cell r="C11817" t="str">
            <v>BENDICION DE JEHOVA</v>
          </cell>
          <cell r="D11817" t="str">
            <v>ZS-54132-BM</v>
          </cell>
          <cell r="E11817" t="str">
            <v>MARTINEZ PURIZACA ALFONSO</v>
          </cell>
          <cell r="F11817" t="str">
            <v>DECRETO LEGISLATIVO Nº1273</v>
          </cell>
        </row>
        <row r="11818">
          <cell r="B11818">
            <v>54133</v>
          </cell>
          <cell r="C11818" t="str">
            <v>CRISTO TE AMA</v>
          </cell>
          <cell r="D11818" t="str">
            <v>PL-54133-BM</v>
          </cell>
          <cell r="E11818" t="str">
            <v>FIESTAS LLENQUE DENISS EBERTH</v>
          </cell>
          <cell r="F11818" t="str">
            <v>DECRETO LEGISLATIVO Nº1273</v>
          </cell>
        </row>
        <row r="11819">
          <cell r="B11819">
            <v>54134</v>
          </cell>
          <cell r="C11819" t="str">
            <v>JUAN JOSE</v>
          </cell>
          <cell r="D11819" t="str">
            <v>PL-54134-BM</v>
          </cell>
          <cell r="E11819" t="str">
            <v>TEQUE FLORES MANUEL ANGEL</v>
          </cell>
          <cell r="F11819" t="str">
            <v>DECRETO LEGISLATIVO Nº1273</v>
          </cell>
        </row>
        <row r="11820">
          <cell r="B11820">
            <v>54144</v>
          </cell>
          <cell r="C11820" t="str">
            <v>REY DE REYES</v>
          </cell>
          <cell r="D11820" t="str">
            <v>CE-54144-BM</v>
          </cell>
          <cell r="E11820" t="str">
            <v>PIZAN ROBLES YULY YOLANDA</v>
          </cell>
          <cell r="F11820" t="str">
            <v>DECRETO LEGISLATIVO Nº1273</v>
          </cell>
        </row>
        <row r="11821">
          <cell r="B11821">
            <v>54145</v>
          </cell>
          <cell r="C11821" t="str">
            <v>JESUS DE NAZARETH I</v>
          </cell>
          <cell r="D11821" t="str">
            <v>CE-54145-BM</v>
          </cell>
          <cell r="E11821" t="str">
            <v>ESTRADA MACALUPU CLEOTILDE</v>
          </cell>
          <cell r="F11821" t="str">
            <v>DECRETO LEGISLATIVO Nº1273</v>
          </cell>
        </row>
        <row r="11822">
          <cell r="B11822">
            <v>54146</v>
          </cell>
          <cell r="C11822" t="str">
            <v>EL MESIAS</v>
          </cell>
          <cell r="D11822" t="str">
            <v>PL-54146-BM</v>
          </cell>
          <cell r="E11822" t="str">
            <v>FLORES LORO ANTONIO</v>
          </cell>
          <cell r="F11822" t="str">
            <v>DECRETO LEGISLATIVO Nº1273</v>
          </cell>
        </row>
        <row r="11823">
          <cell r="B11823">
            <v>54171</v>
          </cell>
          <cell r="C11823" t="str">
            <v>VALERIA II</v>
          </cell>
          <cell r="D11823" t="str">
            <v>IO-54171-BM</v>
          </cell>
          <cell r="E11823" t="str">
            <v>FLORES FRISANCHO EVA MARIETA</v>
          </cell>
          <cell r="F11823" t="str">
            <v>DECRETO LEGISLATIVO Nº1273</v>
          </cell>
        </row>
        <row r="11824">
          <cell r="B11824">
            <v>54175</v>
          </cell>
          <cell r="C11824" t="str">
            <v>SAN PEDRO</v>
          </cell>
          <cell r="D11824" t="str">
            <v>ZS-54175-BM</v>
          </cell>
          <cell r="E11824" t="str">
            <v>VILCHEZ VENTURA PEDRO</v>
          </cell>
          <cell r="F11824" t="str">
            <v>DECRETO LEGISLATIVO Nº1273</v>
          </cell>
        </row>
        <row r="11825">
          <cell r="B11825">
            <v>54182</v>
          </cell>
          <cell r="C11825" t="str">
            <v>REY DE VICTORIA</v>
          </cell>
          <cell r="D11825" t="str">
            <v>PT-54182-BM</v>
          </cell>
          <cell r="E11825" t="str">
            <v>PAZO PURIZACA ANTHONY</v>
          </cell>
          <cell r="F11825" t="str">
            <v>DECRETO LEGISLATIVO Nº1273</v>
          </cell>
        </row>
        <row r="11826">
          <cell r="B11826">
            <v>54189</v>
          </cell>
          <cell r="C11826" t="str">
            <v>CORAL</v>
          </cell>
          <cell r="D11826" t="str">
            <v>ZS-54189-BM</v>
          </cell>
          <cell r="E11826" t="str">
            <v>RUIZ PANTA MARINO</v>
          </cell>
          <cell r="F11826" t="str">
            <v>DECRETO LEGISLATIVO Nº1273</v>
          </cell>
        </row>
        <row r="11827">
          <cell r="B11827">
            <v>54192</v>
          </cell>
          <cell r="C11827" t="str">
            <v>BAUTISTA</v>
          </cell>
          <cell r="D11827" t="str">
            <v>PT-54192-BM</v>
          </cell>
          <cell r="E11827" t="str">
            <v>GUTIERREZ SANCHEZ TERESA DE JESUS ;REYES LLENQUE DIGNO</v>
          </cell>
          <cell r="F11827" t="str">
            <v>DECRETO LEGISLATIVO Nº1273</v>
          </cell>
        </row>
        <row r="11828">
          <cell r="B11828">
            <v>54193</v>
          </cell>
          <cell r="C11828" t="str">
            <v>MARIA JOSE</v>
          </cell>
          <cell r="D11828" t="str">
            <v>ZS-54193-BM</v>
          </cell>
          <cell r="E11828" t="str">
            <v>PALOMINO PANTA JOSE MARTIN</v>
          </cell>
          <cell r="F11828" t="str">
            <v>DECRETO LEGISLATIVO Nº1273</v>
          </cell>
        </row>
        <row r="11829">
          <cell r="B11829">
            <v>54194</v>
          </cell>
          <cell r="C11829" t="str">
            <v>FLIPER</v>
          </cell>
          <cell r="D11829" t="str">
            <v>ZS-54194-BM</v>
          </cell>
          <cell r="E11829" t="str">
            <v>SABA PANTA EUSTAQUIO</v>
          </cell>
          <cell r="F11829" t="str">
            <v>DECRETO LEGISLATIVO Nº1273</v>
          </cell>
        </row>
        <row r="11830">
          <cell r="B11830">
            <v>54195</v>
          </cell>
          <cell r="C11830" t="str">
            <v>MI KIARA</v>
          </cell>
          <cell r="D11830" t="str">
            <v>ZS-54195-BM</v>
          </cell>
          <cell r="E11830" t="str">
            <v>SABA PANTA EUSTAQUIO</v>
          </cell>
          <cell r="F11830" t="str">
            <v>DECRETO LEGISLATIVO Nº1273</v>
          </cell>
        </row>
        <row r="11831">
          <cell r="B11831">
            <v>54196</v>
          </cell>
          <cell r="C11831" t="str">
            <v>SANTA ROSA</v>
          </cell>
          <cell r="D11831" t="str">
            <v>ZS-54196-BM</v>
          </cell>
          <cell r="E11831" t="str">
            <v>SABA PANTA EUSTAQUIO</v>
          </cell>
          <cell r="F11831" t="str">
            <v>DECRETO LEGISLATIVO Nº1273</v>
          </cell>
        </row>
        <row r="11832">
          <cell r="B11832">
            <v>54197</v>
          </cell>
          <cell r="C11832" t="str">
            <v>MILENA</v>
          </cell>
          <cell r="D11832" t="str">
            <v>ZS-54197-BM</v>
          </cell>
          <cell r="E11832" t="str">
            <v>PURIZACA ECHE FELIX AGUSTO</v>
          </cell>
          <cell r="F11832" t="str">
            <v>DECRETO LEGISLATIVO Nº1273</v>
          </cell>
        </row>
        <row r="11833">
          <cell r="B11833">
            <v>54198</v>
          </cell>
          <cell r="C11833" t="str">
            <v>JOSELYN Y JOSIMAR</v>
          </cell>
          <cell r="D11833" t="str">
            <v>ZS-54198-BM</v>
          </cell>
          <cell r="E11833" t="str">
            <v>BAYONA MORALES PEDRO PABLO</v>
          </cell>
          <cell r="F11833" t="str">
            <v>DECRETO LEGISLATIVO Nº1273</v>
          </cell>
        </row>
        <row r="11834">
          <cell r="B11834">
            <v>54199</v>
          </cell>
          <cell r="C11834" t="str">
            <v>TANIA</v>
          </cell>
          <cell r="D11834" t="str">
            <v>ZS-54199-BM</v>
          </cell>
          <cell r="E11834" t="str">
            <v>BANCAYAN COVE?S YOLANDA ISABEL</v>
          </cell>
          <cell r="F11834" t="str">
            <v>DECRETO LEGISLATIVO Nº1273</v>
          </cell>
        </row>
        <row r="11835">
          <cell r="B11835">
            <v>54200</v>
          </cell>
          <cell r="C11835" t="str">
            <v>JOSE LUIS</v>
          </cell>
          <cell r="D11835" t="str">
            <v>ZS-54200-BM</v>
          </cell>
          <cell r="E11835" t="str">
            <v>ANTON MATALLANA LUIS ALBERTO</v>
          </cell>
          <cell r="F11835" t="str">
            <v>DECRETO LEGISLATIVO Nº1273</v>
          </cell>
        </row>
        <row r="11836">
          <cell r="B11836">
            <v>54201</v>
          </cell>
          <cell r="C11836" t="str">
            <v>LUIS STEFANO</v>
          </cell>
          <cell r="D11836" t="str">
            <v>ZS-54201-BM</v>
          </cell>
          <cell r="E11836" t="str">
            <v>ORDINOLA RIOFRIO AURELIO</v>
          </cell>
          <cell r="F11836" t="str">
            <v>DECRETO LEGISLATIVO Nº1273</v>
          </cell>
        </row>
        <row r="11837">
          <cell r="B11837">
            <v>54202</v>
          </cell>
          <cell r="C11837" t="str">
            <v>LUIGHY</v>
          </cell>
          <cell r="D11837" t="str">
            <v>ZS-54202-BM</v>
          </cell>
          <cell r="E11837" t="str">
            <v>GARCIA MORAN MESENO</v>
          </cell>
          <cell r="F11837" t="str">
            <v>DECRETO LEGISLATIVO Nº1273</v>
          </cell>
        </row>
        <row r="11838">
          <cell r="B11838">
            <v>54203</v>
          </cell>
          <cell r="C11838" t="str">
            <v>CAUTIVO</v>
          </cell>
          <cell r="D11838" t="str">
            <v>ZS-54203-BM</v>
          </cell>
          <cell r="E11838" t="str">
            <v>RUIZ PANTA MARINO</v>
          </cell>
          <cell r="F11838" t="str">
            <v>DECRETO LEGISLATIVO Nº1273</v>
          </cell>
        </row>
        <row r="11839">
          <cell r="B11839">
            <v>54204</v>
          </cell>
          <cell r="C11839" t="str">
            <v>MATEITO</v>
          </cell>
          <cell r="D11839" t="str">
            <v>ZS-54204-BM</v>
          </cell>
          <cell r="E11839" t="str">
            <v>CESPEDES ELIAS MARCOS MATEO</v>
          </cell>
          <cell r="F11839" t="str">
            <v>DECRETO LEGISLATIVO Nº1273</v>
          </cell>
        </row>
        <row r="11840">
          <cell r="B11840">
            <v>54205</v>
          </cell>
          <cell r="C11840" t="str">
            <v>TOM SMITH</v>
          </cell>
          <cell r="D11840" t="str">
            <v>ZS-54205-BM</v>
          </cell>
          <cell r="E11840" t="str">
            <v>MARTINEZ ECHE ARMANDO JACINTO</v>
          </cell>
          <cell r="F11840" t="str">
            <v>DECRETO LEGISLATIVO Nº1273</v>
          </cell>
        </row>
        <row r="11841">
          <cell r="B11841">
            <v>54206</v>
          </cell>
          <cell r="C11841" t="str">
            <v>SIEMPRE CAUTIVO</v>
          </cell>
          <cell r="D11841" t="str">
            <v>ZS-54206-BM</v>
          </cell>
          <cell r="E11841" t="str">
            <v>ECHE FIESTAS JULIO</v>
          </cell>
          <cell r="F11841" t="str">
            <v>DECRETO LEGISLATIVO Nº1273</v>
          </cell>
        </row>
        <row r="11842">
          <cell r="B11842">
            <v>54207</v>
          </cell>
          <cell r="C11842" t="str">
            <v>GLADIADOR</v>
          </cell>
          <cell r="D11842" t="str">
            <v>ZS-54207-BM</v>
          </cell>
          <cell r="E11842" t="str">
            <v>GUERRERO AVENDA? ELIO</v>
          </cell>
          <cell r="F11842" t="str">
            <v>DECRETO LEGISLATIVO Nº1273</v>
          </cell>
        </row>
        <row r="11843">
          <cell r="B11843">
            <v>54208</v>
          </cell>
          <cell r="C11843" t="str">
            <v>MI ANA</v>
          </cell>
          <cell r="D11843" t="str">
            <v>ZS-54208-BM</v>
          </cell>
          <cell r="E11843" t="str">
            <v>JIMENEZ CASTILLO JEYSON EDUARDO</v>
          </cell>
          <cell r="F11843" t="str">
            <v>DECRETO LEGISLATIVO Nº1273</v>
          </cell>
        </row>
        <row r="11844">
          <cell r="B11844">
            <v>54209</v>
          </cell>
          <cell r="C11844" t="str">
            <v>JHOSSI Y XIOMI</v>
          </cell>
          <cell r="D11844" t="str">
            <v>ZS-54209-BM</v>
          </cell>
          <cell r="E11844" t="str">
            <v>OLIVOS RAMIREZ ADAVILSON</v>
          </cell>
          <cell r="F11844" t="str">
            <v>DECRETO LEGISLATIVO Nº1273</v>
          </cell>
        </row>
        <row r="11845">
          <cell r="B11845">
            <v>54210</v>
          </cell>
          <cell r="C11845" t="str">
            <v>AKEMI.GL</v>
          </cell>
          <cell r="D11845" t="str">
            <v>ZS-54210-BM</v>
          </cell>
          <cell r="E11845" t="str">
            <v>HIDALGO RAMIREZ EDGAR MANUEL</v>
          </cell>
          <cell r="F11845" t="str">
            <v>DECRETO LEGISLATIVO Nº1273</v>
          </cell>
        </row>
        <row r="11846">
          <cell r="B11846">
            <v>54211</v>
          </cell>
          <cell r="C11846" t="str">
            <v>EL CHAPO</v>
          </cell>
          <cell r="D11846" t="str">
            <v>ZS-54211-BM</v>
          </cell>
          <cell r="E11846" t="str">
            <v>CHAPO?N RIVERA JOSE ISABEL</v>
          </cell>
          <cell r="F11846" t="str">
            <v>DECRETO LEGISLATIVO Nº1273</v>
          </cell>
        </row>
        <row r="11847">
          <cell r="B11847">
            <v>54212</v>
          </cell>
          <cell r="C11847" t="str">
            <v>MI JAVIER</v>
          </cell>
          <cell r="D11847" t="str">
            <v>ZS- 54212-BM</v>
          </cell>
          <cell r="E11847" t="str">
            <v>LOPEZ SALAZAR FELIX JAVIER</v>
          </cell>
          <cell r="F11847" t="str">
            <v>DECRETO LEGISLATIVO Nº1273</v>
          </cell>
        </row>
        <row r="11848">
          <cell r="B11848">
            <v>54213</v>
          </cell>
          <cell r="C11848" t="str">
            <v>EL PERLA NEGRA</v>
          </cell>
          <cell r="D11848" t="str">
            <v>ZS-54213-BM</v>
          </cell>
          <cell r="E11848" t="str">
            <v>MORALES CAMACHO ISMAEL ANTONIO</v>
          </cell>
          <cell r="F11848" t="str">
            <v>DECRETO LEGISLATIVO Nº1273</v>
          </cell>
        </row>
        <row r="11849">
          <cell r="B11849">
            <v>54214</v>
          </cell>
          <cell r="C11849" t="str">
            <v>MI DARWIN</v>
          </cell>
          <cell r="D11849" t="str">
            <v>ZS-54214-BM</v>
          </cell>
          <cell r="E11849" t="str">
            <v>ADRIANZEN CORDOVA DARLYN WILLIAN</v>
          </cell>
          <cell r="F11849" t="str">
            <v>DECRETO LEGISLATIVO Nº1273</v>
          </cell>
        </row>
        <row r="11850">
          <cell r="B11850">
            <v>54215</v>
          </cell>
          <cell r="C11850" t="str">
            <v>PEDRO PABLO</v>
          </cell>
          <cell r="D11850" t="str">
            <v>ZS-54215-BM</v>
          </cell>
          <cell r="E11850" t="str">
            <v>AMAYA BENITES PEDRO PABLO</v>
          </cell>
          <cell r="F11850" t="str">
            <v>DECRETO LEGISLATIVO Nº1273</v>
          </cell>
        </row>
        <row r="11851">
          <cell r="B11851">
            <v>54216</v>
          </cell>
          <cell r="C11851" t="str">
            <v>ESMERALDA</v>
          </cell>
          <cell r="D11851" t="str">
            <v>ZS-54216-BM</v>
          </cell>
          <cell r="E11851" t="str">
            <v>ZAPATA BORRERO ESWIN MANUEL</v>
          </cell>
          <cell r="F11851" t="str">
            <v>DECRETO LEGISLATIVO Nº1273</v>
          </cell>
        </row>
        <row r="11852">
          <cell r="B11852">
            <v>54217</v>
          </cell>
          <cell r="C11852" t="str">
            <v>JESUS MIGUEL</v>
          </cell>
          <cell r="D11852" t="str">
            <v>ZS-54217-BM</v>
          </cell>
          <cell r="E11852" t="str">
            <v>CORDOVA PAZ ARTIDORO</v>
          </cell>
          <cell r="F11852" t="str">
            <v>DECRETO LEGISLATIVO Nº1273</v>
          </cell>
        </row>
        <row r="11853">
          <cell r="B11853">
            <v>54218</v>
          </cell>
          <cell r="C11853" t="str">
            <v>MI KIARA</v>
          </cell>
          <cell r="D11853" t="str">
            <v>ZS-54218-BM</v>
          </cell>
          <cell r="E11853" t="str">
            <v>CORDOVA PAZ ARTIDORO</v>
          </cell>
          <cell r="F11853" t="str">
            <v>DECRETO LEGISLATIVO Nº1273</v>
          </cell>
        </row>
        <row r="11854">
          <cell r="B11854">
            <v>54219</v>
          </cell>
          <cell r="C11854" t="str">
            <v>LUNA DEL MAR</v>
          </cell>
          <cell r="D11854" t="str">
            <v>ZS-54219-BM</v>
          </cell>
          <cell r="E11854" t="str">
            <v>JIMENEZ SOPLIN NATHALIE MILAGROS ;PALACIOS CORNEJO GERALDINE LIZETH</v>
          </cell>
          <cell r="F11854" t="str">
            <v>DECRETO LEGISLATIVO Nº1273</v>
          </cell>
        </row>
        <row r="11855">
          <cell r="B11855">
            <v>54220</v>
          </cell>
          <cell r="C11855" t="str">
            <v>MI ISAAC</v>
          </cell>
          <cell r="D11855" t="str">
            <v>ZS-54220-BM</v>
          </cell>
          <cell r="E11855" t="str">
            <v>ANTO PINGO NILTON FABIAN</v>
          </cell>
          <cell r="F11855" t="str">
            <v>DECRETO LEGISLATIVO Nº1273</v>
          </cell>
        </row>
        <row r="11856">
          <cell r="B11856">
            <v>54221</v>
          </cell>
          <cell r="C11856" t="str">
            <v>DARWIN JOSE</v>
          </cell>
          <cell r="D11856" t="str">
            <v>ZS-54221-BM</v>
          </cell>
          <cell r="E11856" t="str">
            <v>ECHE TUME JOSE ANTONIO</v>
          </cell>
          <cell r="F11856" t="str">
            <v>DECRETO LEGISLATIVO Nº1273</v>
          </cell>
        </row>
        <row r="11857">
          <cell r="B11857">
            <v>54222</v>
          </cell>
          <cell r="C11857" t="str">
            <v>MI ROLANPER</v>
          </cell>
          <cell r="D11857" t="str">
            <v>ZS-54222-BM</v>
          </cell>
          <cell r="E11857" t="str">
            <v>GAMBOA CARRILLO PERCY ROLY</v>
          </cell>
          <cell r="F11857" t="str">
            <v>DECRETO LEGISLATIVO Nº1273</v>
          </cell>
        </row>
        <row r="11858">
          <cell r="B11858">
            <v>54223</v>
          </cell>
          <cell r="C11858" t="str">
            <v>SE?R DE LOS MILAGROS</v>
          </cell>
          <cell r="D11858" t="str">
            <v>ZS-54223-BM</v>
          </cell>
          <cell r="E11858" t="str">
            <v>PALACIOS SEMBRERA WILMER</v>
          </cell>
          <cell r="F11858" t="str">
            <v>DECRETO LEGISLATIVO Nº1273</v>
          </cell>
        </row>
        <row r="11859">
          <cell r="B11859">
            <v>54224</v>
          </cell>
          <cell r="C11859" t="str">
            <v>SAN JACINTO</v>
          </cell>
          <cell r="D11859" t="str">
            <v>ZS-54224-BM</v>
          </cell>
          <cell r="E11859" t="str">
            <v>QUEREVALU AREVALO JUAN CARLOS</v>
          </cell>
          <cell r="F11859" t="str">
            <v>DECRETO LEGISLATIVO Nº1273</v>
          </cell>
        </row>
        <row r="11860">
          <cell r="B11860">
            <v>54225</v>
          </cell>
          <cell r="C11860" t="str">
            <v>AMALIA</v>
          </cell>
          <cell r="D11860" t="str">
            <v>ZS-54225-BM</v>
          </cell>
          <cell r="E11860" t="str">
            <v>CARRASCO ROMAN FRANCISCO</v>
          </cell>
          <cell r="F11860" t="str">
            <v>DECRETO LEGISLATIVO Nº1273</v>
          </cell>
        </row>
        <row r="11861">
          <cell r="B11861">
            <v>54226</v>
          </cell>
          <cell r="C11861" t="str">
            <v>MATEO RAI</v>
          </cell>
          <cell r="D11861" t="str">
            <v>ZS-54226-BM</v>
          </cell>
          <cell r="E11861" t="str">
            <v>YZQUIERDO CRUZ EDGAR TELESFORO</v>
          </cell>
          <cell r="F11861" t="str">
            <v>DECRETO LEGISLATIVO Nº1273</v>
          </cell>
        </row>
        <row r="11862">
          <cell r="B11862">
            <v>54227</v>
          </cell>
          <cell r="C11862" t="str">
            <v>CORAZON DE JESUS</v>
          </cell>
          <cell r="D11862" t="str">
            <v>ZS-54227-BM</v>
          </cell>
          <cell r="E11862" t="str">
            <v>ESPINOZA LLENQUE LUIS ALBERTO</v>
          </cell>
          <cell r="F11862" t="str">
            <v>DECRETO LEGISLATIVO Nº1273</v>
          </cell>
        </row>
        <row r="11863">
          <cell r="B11863">
            <v>54228</v>
          </cell>
          <cell r="C11863" t="str">
            <v>POPEYE</v>
          </cell>
          <cell r="D11863" t="str">
            <v>ZS-54228-BM</v>
          </cell>
          <cell r="E11863" t="str">
            <v>CARRE? LLOMTOP GERMAN</v>
          </cell>
          <cell r="F11863" t="str">
            <v>DECRETO LEGISLATIVO Nº1273</v>
          </cell>
        </row>
        <row r="11864">
          <cell r="B11864">
            <v>54229</v>
          </cell>
          <cell r="C11864" t="str">
            <v>IAN</v>
          </cell>
          <cell r="D11864" t="str">
            <v>ZS-54229-BM</v>
          </cell>
          <cell r="E11864" t="str">
            <v>GALAN PE? CARLOS MIGUEL</v>
          </cell>
          <cell r="F11864" t="str">
            <v>DECRETO LEGISLATIVO Nº1273</v>
          </cell>
        </row>
        <row r="11865">
          <cell r="B11865">
            <v>54230</v>
          </cell>
          <cell r="C11865" t="str">
            <v>SNAYDER JOSUE</v>
          </cell>
          <cell r="D11865" t="str">
            <v>ZS-54230-BM</v>
          </cell>
          <cell r="E11865" t="str">
            <v>HERRERA VELASQUEZ KARINA FLIORELLA</v>
          </cell>
          <cell r="F11865" t="str">
            <v>DECRETO LEGISLATIVO Nº1273</v>
          </cell>
        </row>
        <row r="11866">
          <cell r="B11866">
            <v>54231</v>
          </cell>
          <cell r="C11866" t="str">
            <v>KEVIN</v>
          </cell>
          <cell r="D11866" t="str">
            <v>ZS-54231-BM</v>
          </cell>
          <cell r="E11866" t="str">
            <v>PE? MIRO VICTOR</v>
          </cell>
          <cell r="F11866" t="str">
            <v>DECRETO LEGISLATIVO Nº1273</v>
          </cell>
        </row>
        <row r="11867">
          <cell r="B11867">
            <v>54232</v>
          </cell>
          <cell r="C11867" t="str">
            <v>MI JUANCITO III</v>
          </cell>
          <cell r="D11867" t="str">
            <v>ZS-54232-BM</v>
          </cell>
          <cell r="E11867" t="str">
            <v>MOSCOSO CRUZ CANDELARIA</v>
          </cell>
          <cell r="F11867" t="str">
            <v>DECRETO LEGISLATIVO Nº1273</v>
          </cell>
        </row>
        <row r="11868">
          <cell r="B11868">
            <v>54233</v>
          </cell>
          <cell r="C11868" t="str">
            <v>MI FABIANO</v>
          </cell>
          <cell r="D11868" t="str">
            <v>ZS-54233-BM</v>
          </cell>
          <cell r="E11868" t="str">
            <v>OLIVOS CHONTO JONATAN JUAN</v>
          </cell>
          <cell r="F11868" t="str">
            <v>DECRETO LEGISLATIVO Nº1273</v>
          </cell>
        </row>
        <row r="11869">
          <cell r="B11869">
            <v>54234</v>
          </cell>
          <cell r="C11869" t="str">
            <v>JOSHMER ELISEO</v>
          </cell>
          <cell r="D11869" t="str">
            <v>ZS-54234-BM</v>
          </cell>
          <cell r="E11869" t="str">
            <v>PINTADO AGUILAR LENINDES</v>
          </cell>
          <cell r="F11869" t="str">
            <v>DECRETO LEGISLATIVO Nº1273</v>
          </cell>
        </row>
        <row r="11870">
          <cell r="B11870">
            <v>54235</v>
          </cell>
          <cell r="C11870" t="str">
            <v>LEYDY LAURA</v>
          </cell>
          <cell r="D11870" t="str">
            <v>ZS-54235-BM</v>
          </cell>
          <cell r="E11870" t="str">
            <v>HIDALGO RAMIREZ JOSE MERCEDES</v>
          </cell>
          <cell r="F11870" t="str">
            <v>DECRETO LEGISLATIVO Nº1273</v>
          </cell>
        </row>
        <row r="11871">
          <cell r="B11871">
            <v>54236</v>
          </cell>
          <cell r="C11871" t="str">
            <v>ANTHONI</v>
          </cell>
          <cell r="D11871" t="str">
            <v>ZS-54236-BM</v>
          </cell>
          <cell r="E11871" t="str">
            <v>QUEVEDO REYES GUILLERMO</v>
          </cell>
          <cell r="F11871" t="str">
            <v>DECRETO LEGISLATIVO Nº1273</v>
          </cell>
        </row>
        <row r="11872">
          <cell r="B11872">
            <v>54237</v>
          </cell>
          <cell r="C11872" t="str">
            <v>MI ANA LAURA</v>
          </cell>
          <cell r="D11872" t="str">
            <v>ZS-54237-BM</v>
          </cell>
          <cell r="E11872" t="str">
            <v>ROMAN URBINA JOSE DANIEL</v>
          </cell>
          <cell r="F11872" t="str">
            <v>DECRETO LEGISLATIVO Nº1273</v>
          </cell>
        </row>
        <row r="11873">
          <cell r="B11873">
            <v>54238</v>
          </cell>
          <cell r="C11873" t="str">
            <v>SHADAI</v>
          </cell>
          <cell r="D11873" t="str">
            <v>ZS-54238-BM</v>
          </cell>
          <cell r="E11873" t="str">
            <v>MENDOZA PE? WALTER</v>
          </cell>
          <cell r="F11873" t="str">
            <v>DECRETO LEGISLATIVO Nº1273</v>
          </cell>
        </row>
        <row r="11874">
          <cell r="B11874">
            <v>54239</v>
          </cell>
          <cell r="C11874" t="str">
            <v>JAMAICA</v>
          </cell>
          <cell r="D11874" t="str">
            <v>ZS-54239-BM</v>
          </cell>
          <cell r="E11874" t="str">
            <v>ESTRADA DE MARKY SANTOS CRESENCIA</v>
          </cell>
          <cell r="F11874" t="str">
            <v>DECRETO LEGISLATIVO Nº1273</v>
          </cell>
        </row>
        <row r="11875">
          <cell r="B11875">
            <v>54241</v>
          </cell>
          <cell r="C11875" t="str">
            <v>GAVIOTA 1</v>
          </cell>
          <cell r="D11875" t="str">
            <v>ZS-54241-BM</v>
          </cell>
          <cell r="E11875" t="str">
            <v>MORALES AMAYA JOSE</v>
          </cell>
          <cell r="F11875" t="str">
            <v>DECRETO LEGISLATIVO Nº1273</v>
          </cell>
        </row>
        <row r="11876">
          <cell r="B11876">
            <v>54242</v>
          </cell>
          <cell r="C11876" t="str">
            <v>GAVIOTA 2</v>
          </cell>
          <cell r="D11876" t="str">
            <v>ZS-54242-BM</v>
          </cell>
          <cell r="E11876" t="str">
            <v>MORALES AMAYA JOSE</v>
          </cell>
          <cell r="F11876" t="str">
            <v>DECRETO LEGISLATIVO Nº1273</v>
          </cell>
        </row>
        <row r="11877">
          <cell r="B11877">
            <v>54243</v>
          </cell>
          <cell r="C11877" t="str">
            <v>REY DE REYES</v>
          </cell>
          <cell r="D11877" t="str">
            <v>ZS-54243-BM</v>
          </cell>
          <cell r="E11877" t="str">
            <v>RAMIREZ DAVILA WILMER ALFREDO</v>
          </cell>
          <cell r="F11877" t="str">
            <v>DECRETO LEGISLATIVO Nº1273</v>
          </cell>
        </row>
        <row r="11878">
          <cell r="B11878">
            <v>54244</v>
          </cell>
          <cell r="C11878" t="str">
            <v>JHONATAN</v>
          </cell>
          <cell r="D11878" t="str">
            <v>ZS-54244-BM</v>
          </cell>
          <cell r="E11878" t="str">
            <v>PE? CAUSO JHONATAN AURELIO</v>
          </cell>
          <cell r="F11878" t="str">
            <v>DECRETO LEGISLATIVO Nº1273</v>
          </cell>
        </row>
        <row r="11879">
          <cell r="B11879">
            <v>54245</v>
          </cell>
          <cell r="C11879" t="str">
            <v>FLOR DE MI ESPERANZA</v>
          </cell>
          <cell r="D11879" t="str">
            <v>ZS-54245-BM</v>
          </cell>
          <cell r="E11879" t="str">
            <v>PEREZ MACEDA RAUL DANIEL</v>
          </cell>
          <cell r="F11879" t="str">
            <v>DECRETO LEGISLATIVO Nº1273</v>
          </cell>
        </row>
        <row r="11880">
          <cell r="B11880">
            <v>54246</v>
          </cell>
          <cell r="C11880" t="str">
            <v>BENDICION DE JEHOVA</v>
          </cell>
          <cell r="D11880" t="str">
            <v>ZS-54246-BM</v>
          </cell>
          <cell r="E11880" t="str">
            <v>CARLIN ECHE CHARITO ELIZABETH</v>
          </cell>
          <cell r="F11880" t="str">
            <v>DECRETO LEGISLATIVO Nº1273</v>
          </cell>
        </row>
        <row r="11881">
          <cell r="B11881">
            <v>54247</v>
          </cell>
          <cell r="C11881" t="str">
            <v>DON GENARO</v>
          </cell>
          <cell r="D11881" t="str">
            <v>ZS-54247-BM</v>
          </cell>
          <cell r="E11881" t="str">
            <v>SABA PANTA EUSTAQUIO</v>
          </cell>
          <cell r="F11881" t="str">
            <v>DECRETO LEGISLATIVO Nº1273</v>
          </cell>
        </row>
        <row r="11882">
          <cell r="B11882">
            <v>54248</v>
          </cell>
          <cell r="C11882" t="str">
            <v>WALTER</v>
          </cell>
          <cell r="D11882" t="str">
            <v>ZS-54248-BM</v>
          </cell>
          <cell r="E11882" t="str">
            <v>CHUNGA QUEREVALU MANUEL INOCENCIO</v>
          </cell>
          <cell r="F11882" t="str">
            <v>DECRETO LEGISLATIVO Nº1273</v>
          </cell>
        </row>
        <row r="11883">
          <cell r="B11883">
            <v>54249</v>
          </cell>
          <cell r="C11883" t="str">
            <v>SAN JUAN</v>
          </cell>
          <cell r="D11883" t="str">
            <v>ZS-54249-BM</v>
          </cell>
          <cell r="E11883" t="str">
            <v>PALOMINO PANTA JOSE MARTIN</v>
          </cell>
          <cell r="F11883" t="str">
            <v>DECRETO LEGISLATIVO Nº1273</v>
          </cell>
        </row>
        <row r="11884">
          <cell r="B11884">
            <v>54250</v>
          </cell>
          <cell r="C11884" t="str">
            <v>SIEMPRE DON RAFAEL III</v>
          </cell>
          <cell r="D11884" t="str">
            <v>TA-54250-BM</v>
          </cell>
          <cell r="E11884" t="str">
            <v>PAZO NUNURA MARIA JOSEFA</v>
          </cell>
          <cell r="F11884" t="str">
            <v>DECRETO LEGISLATIVO Nº1273</v>
          </cell>
        </row>
        <row r="11885">
          <cell r="B11885">
            <v>54251</v>
          </cell>
          <cell r="C11885" t="str">
            <v>SAULO 2</v>
          </cell>
          <cell r="D11885" t="str">
            <v>PL-54251-BM</v>
          </cell>
          <cell r="E11885" t="str">
            <v>MOYA DE LA CRUZ BERNABE VICTOR</v>
          </cell>
          <cell r="F11885" t="str">
            <v>DECRETO LEGISLATIVO Nº1273</v>
          </cell>
        </row>
        <row r="11886">
          <cell r="B11886">
            <v>54252</v>
          </cell>
          <cell r="C11886" t="str">
            <v>JESUS MI SALVADOR</v>
          </cell>
          <cell r="D11886" t="str">
            <v>TA-54252-BM</v>
          </cell>
          <cell r="E11886" t="str">
            <v>YOVERA ANTON JHON DARLIN</v>
          </cell>
          <cell r="F11886" t="str">
            <v>DECRETO LEGISLATIVO Nº1273</v>
          </cell>
        </row>
        <row r="11887">
          <cell r="B11887">
            <v>54253</v>
          </cell>
          <cell r="C11887" t="str">
            <v>JEHOVA NISI - 2</v>
          </cell>
          <cell r="D11887" t="str">
            <v>PL-54253-BM</v>
          </cell>
          <cell r="E11887" t="str">
            <v>JACINTO GALAN JOSE JESUS ;SANTAMARIA MAQUEN DENYS JONEL</v>
          </cell>
          <cell r="F11887" t="str">
            <v>DECRETO LEGISLATIVO Nº1273</v>
          </cell>
        </row>
        <row r="11888">
          <cell r="B11888">
            <v>54254</v>
          </cell>
          <cell r="C11888" t="str">
            <v>SUBLIME MAESTRO III</v>
          </cell>
          <cell r="D11888" t="str">
            <v>TA-54254-BM</v>
          </cell>
          <cell r="E11888" t="str">
            <v>PAZOS SANCHEZ TEOFILO ;VITE DE PAZOS ANA</v>
          </cell>
          <cell r="F11888" t="str">
            <v>DECRETO LEGISLATIVO Nº1273</v>
          </cell>
        </row>
        <row r="11889">
          <cell r="B11889">
            <v>54255</v>
          </cell>
          <cell r="C11889" t="str">
            <v>MI LUPITA</v>
          </cell>
          <cell r="D11889" t="str">
            <v>PL-54255-BM</v>
          </cell>
          <cell r="E11889" t="str">
            <v>FIESTA QUEREVALU AUGUSTO GIL</v>
          </cell>
          <cell r="F11889" t="str">
            <v>DECRETO LEGISLATIVO Nº1273</v>
          </cell>
        </row>
        <row r="11890">
          <cell r="B11890">
            <v>54256</v>
          </cell>
          <cell r="C11890" t="str">
            <v>GRANDE ES JEHOVA I</v>
          </cell>
          <cell r="D11890" t="str">
            <v>TA-54256-BM</v>
          </cell>
          <cell r="E11890" t="str">
            <v>PERICHE QUEREVALU CARMEN</v>
          </cell>
          <cell r="F11890" t="str">
            <v>DECRETO LEGISLATIVO Nº1273</v>
          </cell>
        </row>
        <row r="11891">
          <cell r="B11891">
            <v>54258</v>
          </cell>
          <cell r="C11891" t="str">
            <v>JAHDAI</v>
          </cell>
          <cell r="D11891" t="str">
            <v>TA-54258-BM</v>
          </cell>
          <cell r="E11891" t="str">
            <v>YENQUE FIESTAS HECTOR</v>
          </cell>
          <cell r="F11891" t="str">
            <v>DECRETO LEGISLATIVO Nº1273</v>
          </cell>
        </row>
        <row r="11892">
          <cell r="B11892">
            <v>54261</v>
          </cell>
          <cell r="C11892" t="str">
            <v>MILAGROS</v>
          </cell>
          <cell r="D11892" t="str">
            <v>ZS-54261-BM</v>
          </cell>
          <cell r="E11892" t="str">
            <v>PALOMINO PANTA JOSE MARTIN</v>
          </cell>
          <cell r="F11892" t="str">
            <v>DECRETO LEGISLATIVO Nº1273</v>
          </cell>
        </row>
        <row r="11893">
          <cell r="B11893">
            <v>54262</v>
          </cell>
          <cell r="C11893" t="str">
            <v>JESUS EN MI CAMINO</v>
          </cell>
          <cell r="D11893" t="str">
            <v>TA-54262-BM</v>
          </cell>
          <cell r="E11893" t="str">
            <v>PANTA NUNURA CARMEN LUZPICIA</v>
          </cell>
          <cell r="F11893" t="str">
            <v>DECRETO LEGISLATIVO Nº1273</v>
          </cell>
        </row>
        <row r="11894">
          <cell r="B11894">
            <v>54263</v>
          </cell>
          <cell r="C11894" t="str">
            <v>EL REGALO DE DIOS I</v>
          </cell>
          <cell r="D11894" t="str">
            <v>SY-54263-BM</v>
          </cell>
          <cell r="E11894" t="str">
            <v>CHUQUIBALA VALLE AMAXIMANDRO</v>
          </cell>
          <cell r="F11894" t="str">
            <v>DECRETO LEGISLATIVO Nº1273</v>
          </cell>
        </row>
        <row r="11895">
          <cell r="B11895">
            <v>54264</v>
          </cell>
          <cell r="C11895" t="str">
            <v>JHANCARLOS</v>
          </cell>
          <cell r="D11895" t="str">
            <v>SY-54264-BM</v>
          </cell>
          <cell r="E11895" t="str">
            <v>FIESTAS PINGO PEDRO PASCUAL</v>
          </cell>
          <cell r="F11895" t="str">
            <v>DECRETO LEGISLATIVO Nº1273</v>
          </cell>
        </row>
        <row r="11896">
          <cell r="B11896">
            <v>54265</v>
          </cell>
          <cell r="C11896" t="str">
            <v>MI JOHANITA</v>
          </cell>
          <cell r="D11896" t="str">
            <v>ZS-54265-BM</v>
          </cell>
          <cell r="E11896" t="str">
            <v>SILVA CAMPOS PEDRO PABLO</v>
          </cell>
          <cell r="F11896" t="str">
            <v>DECRETO LEGISLATIVO Nº1273</v>
          </cell>
        </row>
        <row r="11897">
          <cell r="B11897">
            <v>54266</v>
          </cell>
          <cell r="C11897" t="str">
            <v>ROSA VICTORIA</v>
          </cell>
          <cell r="D11897" t="str">
            <v>SY-54266-BM</v>
          </cell>
          <cell r="E11897" t="str">
            <v>FIESTAS GALAN PEDRO PABLO</v>
          </cell>
          <cell r="F11897" t="str">
            <v>DECRETO LEGISLATIVO Nº1273</v>
          </cell>
        </row>
        <row r="11898">
          <cell r="B11898">
            <v>54267</v>
          </cell>
          <cell r="C11898" t="str">
            <v>KAORY DE LOS ANGELES II</v>
          </cell>
          <cell r="D11898" t="str">
            <v>SY-54267-BM</v>
          </cell>
          <cell r="E11898" t="str">
            <v>DIAZ MEDINA MARIA LUISA</v>
          </cell>
          <cell r="F11898" t="str">
            <v>DECRETO LEGISLATIVO Nº1273</v>
          </cell>
        </row>
        <row r="11899">
          <cell r="B11899">
            <v>54268</v>
          </cell>
          <cell r="C11899" t="str">
            <v>MI ANA MAGDIEL I</v>
          </cell>
          <cell r="D11899" t="str">
            <v>SY-54268-BM</v>
          </cell>
          <cell r="E11899" t="str">
            <v>RAMIREZ SANCHEZ RICARDO BRUNO</v>
          </cell>
          <cell r="F11899" t="str">
            <v>DECRETO LEGISLATIVO Nº1273</v>
          </cell>
        </row>
        <row r="11900">
          <cell r="B11900">
            <v>54269</v>
          </cell>
          <cell r="C11900" t="str">
            <v>ANTOLIN</v>
          </cell>
          <cell r="D11900" t="str">
            <v>SY-54269-BM</v>
          </cell>
          <cell r="E11900" t="str">
            <v>VALLADARES BRAVO JOSE ASUNCION</v>
          </cell>
          <cell r="F11900" t="str">
            <v>DECRETO LEGISLATIVO Nº1273</v>
          </cell>
        </row>
        <row r="11901">
          <cell r="B11901">
            <v>54271</v>
          </cell>
          <cell r="C11901" t="str">
            <v>MI KEYTRICK</v>
          </cell>
          <cell r="D11901" t="str">
            <v>ZS-54271-BM</v>
          </cell>
          <cell r="E11901" t="str">
            <v>FIESTAS ELIAS NOE DANIEL</v>
          </cell>
          <cell r="F11901" t="str">
            <v>DECRETO LEGISLATIVO Nº1273</v>
          </cell>
        </row>
        <row r="11902">
          <cell r="B11902">
            <v>54272</v>
          </cell>
          <cell r="C11902" t="str">
            <v>PAQUITO</v>
          </cell>
          <cell r="D11902" t="str">
            <v>SY-54272-BM</v>
          </cell>
          <cell r="E11902" t="str">
            <v>TORRES CASAS EMITERIO</v>
          </cell>
          <cell r="F11902" t="str">
            <v>DECRETO LEGISLATIVO Nº1273</v>
          </cell>
        </row>
        <row r="11903">
          <cell r="B11903">
            <v>54273</v>
          </cell>
          <cell r="C11903" t="str">
            <v>ROSITA VIVIANA</v>
          </cell>
          <cell r="D11903" t="str">
            <v>ZS-54273-BM</v>
          </cell>
          <cell r="E11903" t="str">
            <v>GARCIA SILVA ROSA LUZ</v>
          </cell>
          <cell r="F11903" t="str">
            <v>DECRETO LEGISLATIVO Nº1273</v>
          </cell>
        </row>
        <row r="11904">
          <cell r="B11904">
            <v>54274</v>
          </cell>
          <cell r="C11904" t="str">
            <v>MI PAULINA</v>
          </cell>
          <cell r="D11904" t="str">
            <v>ZS-54274-BM</v>
          </cell>
          <cell r="E11904" t="str">
            <v>ECHE CHAPA JUAN PEDRO</v>
          </cell>
          <cell r="F11904" t="str">
            <v>DECRETO LEGISLATIVO Nº1273</v>
          </cell>
        </row>
        <row r="11905">
          <cell r="B11905">
            <v>54275</v>
          </cell>
          <cell r="C11905" t="str">
            <v>ANA LUZ</v>
          </cell>
          <cell r="D11905" t="str">
            <v>SY-54275-BM</v>
          </cell>
          <cell r="E11905" t="str">
            <v>PIMENTEL RODRIGUEZ JULIO CESAR</v>
          </cell>
          <cell r="F11905" t="str">
            <v>DECRETO LEGISLATIVO Nº1273</v>
          </cell>
        </row>
        <row r="11906">
          <cell r="B11906">
            <v>54276</v>
          </cell>
          <cell r="C11906" t="str">
            <v>5 HERMANOS</v>
          </cell>
          <cell r="D11906" t="str">
            <v>SY-54276-BM</v>
          </cell>
          <cell r="E11906" t="str">
            <v>ATOCHE LINARES SILVIA KATHERINE</v>
          </cell>
          <cell r="F11906" t="str">
            <v>DECRETO LEGISLATIVO Nº1273</v>
          </cell>
        </row>
        <row r="11907">
          <cell r="B11907">
            <v>54277</v>
          </cell>
          <cell r="C11907" t="str">
            <v>DAVID</v>
          </cell>
          <cell r="D11907" t="str">
            <v>CE-54277-BM</v>
          </cell>
          <cell r="E11907" t="str">
            <v>GARCIA CASTILLO RUSSELL DAVID</v>
          </cell>
          <cell r="F11907" t="str">
            <v>DECRETO LEGISLATIVO Nº1273</v>
          </cell>
        </row>
        <row r="11908">
          <cell r="B11908">
            <v>54278</v>
          </cell>
          <cell r="C11908" t="str">
            <v>VIRGEN DE LA PUERTA</v>
          </cell>
          <cell r="D11908" t="str">
            <v>ZS-54278-BM</v>
          </cell>
          <cell r="E11908" t="str">
            <v>ESPINOZA ZARATE GREGORIO</v>
          </cell>
          <cell r="F11908" t="str">
            <v>DECRETO LEGISLATIVO Nº1273</v>
          </cell>
        </row>
        <row r="11909">
          <cell r="B11909">
            <v>54279</v>
          </cell>
          <cell r="C11909" t="str">
            <v>MI KENIA I</v>
          </cell>
          <cell r="D11909" t="str">
            <v>CE-54279-BM</v>
          </cell>
          <cell r="E11909" t="str">
            <v>LOCONI SERQUEN ANGEL</v>
          </cell>
          <cell r="F11909" t="str">
            <v>DECRETO LEGISLATIVO Nº1273</v>
          </cell>
        </row>
        <row r="11910">
          <cell r="B11910">
            <v>54280</v>
          </cell>
          <cell r="C11910" t="str">
            <v>SANTA ROSA II</v>
          </cell>
          <cell r="D11910" t="str">
            <v>ZS-54280-BM</v>
          </cell>
          <cell r="E11910" t="str">
            <v>CHUNGA QUEREVALU MANUEL INOCENCIO</v>
          </cell>
          <cell r="F11910" t="str">
            <v>DECRETO LEGISLATIVO Nº1273</v>
          </cell>
        </row>
        <row r="11911">
          <cell r="B11911">
            <v>54281</v>
          </cell>
          <cell r="C11911" t="str">
            <v>HNOS UNIDOS 1</v>
          </cell>
          <cell r="D11911" t="str">
            <v>ZS-54281-BM</v>
          </cell>
          <cell r="E11911" t="str">
            <v>ECHE CHAPA JUAN PEDRO</v>
          </cell>
          <cell r="F11911" t="str">
            <v>DECRETO LEGISLATIVO Nº1273</v>
          </cell>
        </row>
        <row r="11912">
          <cell r="B11912">
            <v>54282</v>
          </cell>
          <cell r="C11912" t="str">
            <v>SAULO</v>
          </cell>
          <cell r="D11912" t="str">
            <v>PL-54282-BM</v>
          </cell>
          <cell r="E11912" t="str">
            <v>MOYA DE LA CRUZ BERNABE VICTOR</v>
          </cell>
          <cell r="F11912" t="str">
            <v>DECRETO LEGISLATIVO Nº1273</v>
          </cell>
        </row>
        <row r="11913">
          <cell r="B11913">
            <v>54284</v>
          </cell>
          <cell r="C11913" t="str">
            <v>SANDY 2.S</v>
          </cell>
          <cell r="D11913" t="str">
            <v>PL-54284-BM</v>
          </cell>
          <cell r="E11913" t="str">
            <v>SANDOVAL DIAZ MONICA DEL MILAGRO</v>
          </cell>
          <cell r="F11913" t="str">
            <v>DECRETO LEGISLATIVO Nº1273</v>
          </cell>
        </row>
        <row r="11914">
          <cell r="B11914">
            <v>54285</v>
          </cell>
          <cell r="C11914" t="str">
            <v>GENESIS</v>
          </cell>
          <cell r="D11914" t="str">
            <v>PL-54285-BM</v>
          </cell>
          <cell r="E11914" t="str">
            <v>TEJADA URCIA JOSE ELOY</v>
          </cell>
          <cell r="F11914" t="str">
            <v>DECRETO LEGISLATIVO Nº1273</v>
          </cell>
        </row>
        <row r="11915">
          <cell r="B11915">
            <v>54286</v>
          </cell>
          <cell r="C11915" t="str">
            <v>GREISY Y JANEIRA</v>
          </cell>
          <cell r="D11915" t="str">
            <v>ZS-54286-BM</v>
          </cell>
          <cell r="E11915" t="str">
            <v>FIESTAS ECHE FREDDY</v>
          </cell>
          <cell r="F11915" t="str">
            <v>DECRETO LEGISLATIVO Nº1273</v>
          </cell>
        </row>
        <row r="11916">
          <cell r="B11916">
            <v>54287</v>
          </cell>
          <cell r="C11916" t="str">
            <v>MI SUSAN</v>
          </cell>
          <cell r="D11916" t="str">
            <v>PL-54287-BM</v>
          </cell>
          <cell r="E11916" t="str">
            <v>SANCHEZ CHIRINOS FRANCISCO</v>
          </cell>
          <cell r="F11916" t="str">
            <v>DECRETO LEGISLATIVO Nº1273</v>
          </cell>
        </row>
        <row r="11917">
          <cell r="B11917">
            <v>54291</v>
          </cell>
          <cell r="C11917" t="str">
            <v>SAN PEDRO</v>
          </cell>
          <cell r="D11917" t="str">
            <v>ZS-54291-BM</v>
          </cell>
          <cell r="E11917" t="str">
            <v>CHUNGA QUEREVALU MANUEL INOCENCIO</v>
          </cell>
          <cell r="F11917" t="str">
            <v>DECRETO LEGISLATIVO Nº1273</v>
          </cell>
        </row>
        <row r="11918">
          <cell r="B11918">
            <v>54293</v>
          </cell>
          <cell r="C11918" t="str">
            <v>SOFIA ALESSIA</v>
          </cell>
          <cell r="D11918" t="str">
            <v>PL-54293-BM</v>
          </cell>
          <cell r="E11918" t="str">
            <v>FIESTAS FLORES SOFIA</v>
          </cell>
          <cell r="F11918" t="str">
            <v>DECRETO LEGISLATIVO Nº1273</v>
          </cell>
        </row>
        <row r="11919">
          <cell r="B11919">
            <v>54294</v>
          </cell>
          <cell r="C11919" t="str">
            <v>ISABEL</v>
          </cell>
          <cell r="D11919" t="str">
            <v>ZS-54294-BM</v>
          </cell>
          <cell r="E11919" t="str">
            <v>RUIZ PANTA MARINO</v>
          </cell>
          <cell r="F11919" t="str">
            <v>DECRETO LEGISLATIVO Nº1273</v>
          </cell>
        </row>
        <row r="11920">
          <cell r="B11920">
            <v>54295</v>
          </cell>
          <cell r="C11920" t="str">
            <v>ELVIS Y RICHARD</v>
          </cell>
          <cell r="D11920" t="str">
            <v>ZS-54295-BM</v>
          </cell>
          <cell r="E11920" t="str">
            <v>HERRERA BALLADARES JOSE ALBERTO</v>
          </cell>
          <cell r="F11920" t="str">
            <v>DECRETO LEGISLATIVO Nº1273</v>
          </cell>
        </row>
        <row r="11921">
          <cell r="B11921">
            <v>54297</v>
          </cell>
          <cell r="C11921" t="str">
            <v>JUAN CARLOS II</v>
          </cell>
          <cell r="D11921" t="str">
            <v>PL-54297-BM</v>
          </cell>
          <cell r="E11921" t="str">
            <v>ECHEANDIA DOMINGUEZ SONIA</v>
          </cell>
          <cell r="F11921" t="str">
            <v>DECRETO LEGISLATIVO Nº1273</v>
          </cell>
        </row>
        <row r="11922">
          <cell r="B11922">
            <v>54298</v>
          </cell>
          <cell r="C11922" t="str">
            <v>KRATEIN I</v>
          </cell>
          <cell r="D11922" t="str">
            <v>PL-54298-BM</v>
          </cell>
          <cell r="E11922" t="str">
            <v>ECHEANDIA DOMINGUEZ SONIA</v>
          </cell>
          <cell r="F11922" t="str">
            <v>DECRETO LEGISLATIVO Nº1273</v>
          </cell>
        </row>
        <row r="11923">
          <cell r="B11923">
            <v>54299</v>
          </cell>
          <cell r="C11923" t="str">
            <v>GENESIS</v>
          </cell>
          <cell r="D11923" t="str">
            <v>PL-54299-BM</v>
          </cell>
          <cell r="E11923" t="str">
            <v>ECHEANDIA DOMINGUEZ SONIA</v>
          </cell>
          <cell r="F11923" t="str">
            <v>DECRETO LEGISLATIVO Nº1273</v>
          </cell>
        </row>
        <row r="11924">
          <cell r="B11924">
            <v>54300</v>
          </cell>
          <cell r="C11924" t="str">
            <v>CARLOS II</v>
          </cell>
          <cell r="D11924" t="str">
            <v>PL-54300-BM</v>
          </cell>
          <cell r="E11924" t="str">
            <v>ECHEANDIA DOMINGUEZ SONIA</v>
          </cell>
          <cell r="F11924" t="str">
            <v>DECRETO LEGISLATIVO Nº1273</v>
          </cell>
        </row>
        <row r="11925">
          <cell r="B11925">
            <v>54305</v>
          </cell>
          <cell r="C11925" t="str">
            <v>CARLOS</v>
          </cell>
          <cell r="D11925" t="str">
            <v>PL-54305-BM</v>
          </cell>
          <cell r="E11925" t="str">
            <v>CRISANTO ARISMENDIZ MIGUEL ALBERTO</v>
          </cell>
          <cell r="F11925" t="str">
            <v>DECRETO LEGISLATIVO Nº1273</v>
          </cell>
        </row>
        <row r="11926">
          <cell r="B11926">
            <v>54308</v>
          </cell>
          <cell r="C11926" t="str">
            <v>JUAN CARLOS</v>
          </cell>
          <cell r="D11926" t="str">
            <v>PL-54308-BM</v>
          </cell>
          <cell r="E11926" t="str">
            <v>CRISANTO ARISMENDIZ MIGUEL ALBERTO</v>
          </cell>
          <cell r="F11926" t="str">
            <v>DECRETO LEGISLATIVO Nº1273</v>
          </cell>
        </row>
        <row r="11927">
          <cell r="B11927">
            <v>54309</v>
          </cell>
          <cell r="C11927" t="str">
            <v>MI LUCIA</v>
          </cell>
          <cell r="D11927" t="str">
            <v>PL-54309-BM</v>
          </cell>
          <cell r="E11927" t="str">
            <v>CRISANTO ARISMENDIZ MIGUEL ALBERTO</v>
          </cell>
          <cell r="F11927" t="str">
            <v>DECRETO LEGISLATIVO Nº1273</v>
          </cell>
        </row>
        <row r="11928">
          <cell r="B11928">
            <v>54310</v>
          </cell>
          <cell r="C11928" t="str">
            <v>MARLENY</v>
          </cell>
          <cell r="D11928" t="str">
            <v>PL-54310-BM</v>
          </cell>
          <cell r="E11928" t="str">
            <v>CRISANTO ARISMENDIZ MIGUEL ALBERTO</v>
          </cell>
          <cell r="F11928" t="str">
            <v>DECRETO LEGISLATIVO Nº1273</v>
          </cell>
        </row>
        <row r="11929">
          <cell r="B11929">
            <v>54311</v>
          </cell>
          <cell r="C11929" t="str">
            <v>VIRGEN DE LA PUERTA</v>
          </cell>
          <cell r="D11929" t="str">
            <v>CE-54311-BM</v>
          </cell>
          <cell r="E11929" t="str">
            <v>LARA QUISPE JOSE LUIS</v>
          </cell>
          <cell r="F11929" t="str">
            <v>DECRETO LEGISLATIVO Nº1273</v>
          </cell>
        </row>
        <row r="11930">
          <cell r="B11930">
            <v>54313</v>
          </cell>
          <cell r="C11930" t="str">
            <v>JESUS ES MI CAMINO</v>
          </cell>
          <cell r="D11930" t="str">
            <v>CE-54313-BM</v>
          </cell>
          <cell r="E11930" t="str">
            <v>MEDINA CARRASCAL JOBO</v>
          </cell>
          <cell r="F11930" t="str">
            <v>DECRETO LEGISLATIVO Nº1273</v>
          </cell>
        </row>
        <row r="11931">
          <cell r="B11931">
            <v>54314</v>
          </cell>
          <cell r="C11931" t="str">
            <v>PERLA</v>
          </cell>
          <cell r="D11931" t="str">
            <v>CE-54314-BM</v>
          </cell>
          <cell r="E11931" t="str">
            <v>PASTOR MEDINA JAMES JHON</v>
          </cell>
          <cell r="F11931" t="str">
            <v>DECRETO LEGISLATIVO Nº1273</v>
          </cell>
        </row>
        <row r="11932">
          <cell r="B11932">
            <v>54315</v>
          </cell>
          <cell r="C11932" t="str">
            <v>MILLAN I</v>
          </cell>
          <cell r="D11932" t="str">
            <v>CE-54315-BM</v>
          </cell>
          <cell r="E11932" t="str">
            <v>VASQUEZ VEGA MISAEL</v>
          </cell>
          <cell r="F11932" t="str">
            <v>DECRETO LEGISLATIVO Nº1273</v>
          </cell>
        </row>
        <row r="11933">
          <cell r="B11933">
            <v>54316</v>
          </cell>
          <cell r="C11933" t="str">
            <v>RODRIGO II</v>
          </cell>
          <cell r="D11933" t="str">
            <v>CE-54316-BM</v>
          </cell>
          <cell r="E11933" t="str">
            <v>SABOGAL RONCAL HENRY ROQUE</v>
          </cell>
          <cell r="F11933" t="str">
            <v>DECRETO LEGISLATIVO Nº1273</v>
          </cell>
        </row>
        <row r="11934">
          <cell r="B11934">
            <v>54317</v>
          </cell>
          <cell r="C11934" t="str">
            <v>CHOTANO 3</v>
          </cell>
          <cell r="D11934" t="str">
            <v>CE-54317-BM</v>
          </cell>
          <cell r="E11934" t="str">
            <v>ROJAS CUEVA SANTOS TOMAS</v>
          </cell>
          <cell r="F11934" t="str">
            <v>DECRETO LEGISLATIVO Nº1273</v>
          </cell>
        </row>
        <row r="11935">
          <cell r="B11935">
            <v>54318</v>
          </cell>
          <cell r="C11935" t="str">
            <v>CHOTANO 2</v>
          </cell>
          <cell r="D11935" t="str">
            <v>CE-54318-BM</v>
          </cell>
          <cell r="E11935" t="str">
            <v>ROJAS CUEVA SANTOS TOMAS</v>
          </cell>
          <cell r="F11935" t="str">
            <v>DECRETO LEGISLATIVO Nº1273</v>
          </cell>
        </row>
        <row r="11936">
          <cell r="B11936">
            <v>54319</v>
          </cell>
          <cell r="C11936" t="str">
            <v>YAM</v>
          </cell>
          <cell r="D11936" t="str">
            <v>CE-54319-BM</v>
          </cell>
          <cell r="E11936" t="str">
            <v>MERCADO FLORES EVERTH NILTON</v>
          </cell>
          <cell r="F11936" t="str">
            <v>DECRETO LEGISLATIVO Nº1273</v>
          </cell>
        </row>
        <row r="11937">
          <cell r="B11937">
            <v>54320</v>
          </cell>
          <cell r="C11937" t="str">
            <v>ABIGAIL Y MOISES</v>
          </cell>
          <cell r="D11937" t="str">
            <v>CE-54320-BM</v>
          </cell>
          <cell r="E11937" t="str">
            <v>VELASQUEZ HERRERA WALTER JAVIER</v>
          </cell>
          <cell r="F11937" t="str">
            <v>DECRETO LEGISLATIVO Nº1273</v>
          </cell>
        </row>
        <row r="11938">
          <cell r="B11938">
            <v>54321</v>
          </cell>
          <cell r="C11938" t="str">
            <v>ISAAC</v>
          </cell>
          <cell r="D11938" t="str">
            <v>CE-54321-BM</v>
          </cell>
          <cell r="E11938" t="str">
            <v>ESCUDERO SEGURA JULIO VICTOR</v>
          </cell>
          <cell r="F11938" t="str">
            <v>DECRETO LEGISLATIVO Nº1273</v>
          </cell>
        </row>
        <row r="11939">
          <cell r="B11939">
            <v>54322</v>
          </cell>
          <cell r="C11939" t="str">
            <v>GABRIEL</v>
          </cell>
          <cell r="D11939" t="str">
            <v>CE-54322-BM</v>
          </cell>
          <cell r="E11939" t="str">
            <v>SACHUN CORDOVA JORGE LUIS</v>
          </cell>
          <cell r="F11939" t="str">
            <v>DECRETO LEGISLATIVO Nº1273</v>
          </cell>
        </row>
        <row r="11940">
          <cell r="B11940">
            <v>54323</v>
          </cell>
          <cell r="C11940" t="str">
            <v>ANDINA</v>
          </cell>
          <cell r="D11940" t="str">
            <v>CE-54323-BM</v>
          </cell>
          <cell r="E11940" t="str">
            <v>OTINIANO CARBAJAL WILDER</v>
          </cell>
          <cell r="F11940" t="str">
            <v>DECRETO LEGISLATIVO Nº1273</v>
          </cell>
        </row>
        <row r="11941">
          <cell r="B11941">
            <v>54324</v>
          </cell>
          <cell r="C11941" t="str">
            <v>SABINA</v>
          </cell>
          <cell r="D11941" t="str">
            <v>CE-54324-BM</v>
          </cell>
          <cell r="E11941" t="str">
            <v>OTINIANO CARBAJAL WILDER</v>
          </cell>
          <cell r="F11941" t="str">
            <v>DECRETO LEGISLATIVO Nº1273</v>
          </cell>
        </row>
        <row r="11942">
          <cell r="B11942">
            <v>54326</v>
          </cell>
          <cell r="C11942" t="str">
            <v>CESAR</v>
          </cell>
          <cell r="D11942" t="str">
            <v>CE-54326-BM</v>
          </cell>
          <cell r="E11942" t="str">
            <v>RIOS CONDOR CESAR AUGUSTO</v>
          </cell>
          <cell r="F11942" t="str">
            <v>DECRETO LEGISLATIVO Nº1273</v>
          </cell>
        </row>
        <row r="11943">
          <cell r="B11943">
            <v>54327</v>
          </cell>
          <cell r="C11943" t="str">
            <v>MI NICOL</v>
          </cell>
          <cell r="D11943" t="str">
            <v>CE-54327-BM</v>
          </cell>
          <cell r="E11943" t="str">
            <v>CHINCHAY BURILLO JORGE SEGUNDO</v>
          </cell>
          <cell r="F11943" t="str">
            <v>DECRETO LEGISLATIVO Nº1273</v>
          </cell>
        </row>
        <row r="11944">
          <cell r="B11944">
            <v>54328</v>
          </cell>
          <cell r="C11944" t="str">
            <v>JESUS Y LUCERO I</v>
          </cell>
          <cell r="D11944" t="str">
            <v>CE-54328-BM</v>
          </cell>
          <cell r="E11944" t="str">
            <v>FLORES PEREDA GERMAN SANTOS</v>
          </cell>
          <cell r="F11944" t="str">
            <v>DECRETO LEGISLATIVO Nº1273</v>
          </cell>
        </row>
        <row r="11945">
          <cell r="B11945">
            <v>54330</v>
          </cell>
          <cell r="C11945" t="str">
            <v>KALETH II</v>
          </cell>
          <cell r="D11945" t="str">
            <v>CE-54330-BM</v>
          </cell>
          <cell r="E11945" t="str">
            <v>RIOS ANGELES WALTER MIGUEL</v>
          </cell>
          <cell r="F11945" t="str">
            <v>DECRETO LEGISLATIVO Nº1273</v>
          </cell>
        </row>
        <row r="11946">
          <cell r="B11946">
            <v>54345</v>
          </cell>
          <cell r="C11946" t="str">
            <v>JESUS ESTA VIVO</v>
          </cell>
          <cell r="D11946" t="str">
            <v>PL-54345-BM</v>
          </cell>
          <cell r="E11946" t="str">
            <v>HUAMANCHUMO BIMINCHUMO SEBASTIAN ESTEBAN</v>
          </cell>
          <cell r="F11946" t="str">
            <v>DECRETO LEGISLATIVO Nº1273</v>
          </cell>
        </row>
        <row r="11947">
          <cell r="B11947">
            <v>54347</v>
          </cell>
          <cell r="C11947" t="str">
            <v>PIBE</v>
          </cell>
          <cell r="D11947" t="str">
            <v>PL-54347-BM</v>
          </cell>
          <cell r="E11947" t="str">
            <v>HUAMANCHUMO BERNAL JUAN DANNY</v>
          </cell>
          <cell r="F11947" t="str">
            <v>DECRETO LEGISLATIVO Nº1273</v>
          </cell>
        </row>
        <row r="11948">
          <cell r="B11948">
            <v>54349</v>
          </cell>
          <cell r="C11948" t="str">
            <v>MICKY</v>
          </cell>
          <cell r="D11948" t="str">
            <v>PL-54349-BM</v>
          </cell>
          <cell r="E11948" t="str">
            <v>VALDERA VIDAURRE FRANCISCO PABLO</v>
          </cell>
          <cell r="F11948" t="str">
            <v>DECRETO LEGISLATIVO Nº1273</v>
          </cell>
        </row>
        <row r="11949">
          <cell r="B11949">
            <v>54350</v>
          </cell>
          <cell r="C11949" t="str">
            <v>MI JOSE</v>
          </cell>
          <cell r="D11949" t="str">
            <v>PL-54350-BM</v>
          </cell>
          <cell r="E11949" t="str">
            <v>DIAZ SUCLUPE YASMIN ALEXANDRA</v>
          </cell>
          <cell r="F11949" t="str">
            <v>DECRETO LEGISLATIVO Nº1273</v>
          </cell>
        </row>
        <row r="11950">
          <cell r="B11950">
            <v>54352</v>
          </cell>
          <cell r="C11950" t="str">
            <v>LORELEY</v>
          </cell>
          <cell r="D11950" t="str">
            <v>PL-54352-BM</v>
          </cell>
          <cell r="E11950" t="str">
            <v>BERNAL HUAMANCHUMO LORELEY DEL MILAGRO</v>
          </cell>
          <cell r="F11950" t="str">
            <v>DECRETO LEGISLATIVO Nº1273</v>
          </cell>
        </row>
        <row r="11951">
          <cell r="B11951">
            <v>54353</v>
          </cell>
          <cell r="C11951" t="str">
            <v>JESUS ES EL CAMINO 1</v>
          </cell>
          <cell r="D11951" t="str">
            <v>PL-54353-BM</v>
          </cell>
          <cell r="E11951" t="str">
            <v>SECLEN GORDILLO AGUSTIN</v>
          </cell>
          <cell r="F11951" t="str">
            <v>DECRETO LEGISLATIVO Nº1273</v>
          </cell>
        </row>
        <row r="11952">
          <cell r="B11952">
            <v>54354</v>
          </cell>
          <cell r="C11952" t="str">
            <v>LUZ DEL MILAGRO 2</v>
          </cell>
          <cell r="D11952" t="str">
            <v>PL-54354-BM</v>
          </cell>
          <cell r="E11952" t="str">
            <v>PALMA MORA BLANCA ERMINIA</v>
          </cell>
          <cell r="F11952" t="str">
            <v>DECRETO LEGISLATIVO Nº1273</v>
          </cell>
        </row>
        <row r="11953">
          <cell r="B11953">
            <v>54360</v>
          </cell>
          <cell r="C11953" t="str">
            <v>HILDA ROSITA II</v>
          </cell>
          <cell r="D11953" t="str">
            <v>TA-54360-BM</v>
          </cell>
          <cell r="E11953" t="str">
            <v>CHAPILLIQUEN PAZOS ARMANDO</v>
          </cell>
          <cell r="F11953" t="str">
            <v>DECRETO LEGISLATIVO Nº1273</v>
          </cell>
        </row>
        <row r="11954">
          <cell r="B11954">
            <v>54362</v>
          </cell>
          <cell r="C11954" t="str">
            <v>EVERT</v>
          </cell>
          <cell r="D11954" t="str">
            <v>TA-54362-BM</v>
          </cell>
          <cell r="E11954" t="str">
            <v>PINGO TUME EVERT ARNALDO</v>
          </cell>
          <cell r="F11954" t="str">
            <v>DECRETO LEGISLATIVO Nº1273</v>
          </cell>
        </row>
        <row r="11955">
          <cell r="B11955">
            <v>54363</v>
          </cell>
          <cell r="C11955" t="str">
            <v>JOTA 3</v>
          </cell>
          <cell r="D11955" t="str">
            <v>TA-54363-BM</v>
          </cell>
          <cell r="E11955" t="str">
            <v>JABO JULCA MOISES</v>
          </cell>
          <cell r="F11955" t="str">
            <v>DECRETO LEGISLATIVO Nº1273</v>
          </cell>
        </row>
        <row r="11956">
          <cell r="B11956">
            <v>54366</v>
          </cell>
          <cell r="C11956" t="str">
            <v>DANTE</v>
          </cell>
          <cell r="D11956" t="str">
            <v>TA-54366-BM</v>
          </cell>
          <cell r="E11956" t="str">
            <v>PINGO AMAYA VICENTE</v>
          </cell>
          <cell r="F11956" t="str">
            <v>DECRETO LEGISLATIVO Nº1273</v>
          </cell>
        </row>
        <row r="11957">
          <cell r="B11957">
            <v>54367</v>
          </cell>
          <cell r="C11957" t="str">
            <v>BENDICION DE MI PADRE</v>
          </cell>
          <cell r="D11957" t="str">
            <v>PT-54367-BM</v>
          </cell>
          <cell r="E11957" t="str">
            <v>FLORES FIESTAS CESAR AUGUSTO ;TEJADA FIESTAS ESTHER CANDELARIA</v>
          </cell>
          <cell r="F11957" t="str">
            <v>DECRETO LEGISLATIVO Nº1273</v>
          </cell>
        </row>
        <row r="11958">
          <cell r="B11958">
            <v>54370</v>
          </cell>
          <cell r="C11958" t="str">
            <v>MARIA INES</v>
          </cell>
          <cell r="D11958" t="str">
            <v>TA-54370-BM</v>
          </cell>
          <cell r="E11958" t="str">
            <v>QUEREVALU JULCA ZACARIAS</v>
          </cell>
          <cell r="F11958" t="str">
            <v>DECRETO LEGISLATIVO Nº1273</v>
          </cell>
        </row>
        <row r="11959">
          <cell r="B11959">
            <v>54379</v>
          </cell>
          <cell r="C11959" t="str">
            <v>CON DIOS Y MI MADRE 2</v>
          </cell>
          <cell r="D11959" t="str">
            <v>PL-54379-BM</v>
          </cell>
          <cell r="E11959" t="str">
            <v>FLORES LLONTO JOSE MERCEDES</v>
          </cell>
          <cell r="F11959" t="str">
            <v>DECRETO LEGISLATIVO Nº1273</v>
          </cell>
        </row>
        <row r="11960">
          <cell r="B11960">
            <v>54380</v>
          </cell>
          <cell r="C11960" t="str">
            <v>ZOE NICOLL</v>
          </cell>
          <cell r="D11960" t="str">
            <v>PL-54380-BM</v>
          </cell>
          <cell r="E11960" t="str">
            <v>BANCES SUCLUPE ELIZABETH MAYRA</v>
          </cell>
          <cell r="F11960" t="str">
            <v>DECRETO LEGISLATIVO Nº1273</v>
          </cell>
        </row>
        <row r="11961">
          <cell r="B11961">
            <v>54381</v>
          </cell>
          <cell r="C11961" t="str">
            <v>MI PANCHITA</v>
          </cell>
          <cell r="D11961" t="str">
            <v>PL-54381-BM</v>
          </cell>
          <cell r="E11961" t="str">
            <v>RODRIGUEZ JACINTO MARIA JUSTINA</v>
          </cell>
          <cell r="F11961" t="str">
            <v>DECRETO LEGISLATIVO Nº1273</v>
          </cell>
        </row>
        <row r="11962">
          <cell r="B11962">
            <v>54383</v>
          </cell>
          <cell r="C11962" t="str">
            <v>ESTEVEN YERAD</v>
          </cell>
          <cell r="D11962" t="str">
            <v>ZS-54383-BM</v>
          </cell>
          <cell r="E11962" t="str">
            <v>REYES CASTRO PETER YASMANI</v>
          </cell>
          <cell r="F11962" t="str">
            <v>DECRETO LEGISLATIVO Nº1273</v>
          </cell>
        </row>
        <row r="11963">
          <cell r="B11963">
            <v>54384</v>
          </cell>
          <cell r="C11963" t="str">
            <v>KARLA</v>
          </cell>
          <cell r="D11963" t="str">
            <v>ZS-54384-BM</v>
          </cell>
          <cell r="E11963" t="str">
            <v>PANTA RUMICHE FAUSTO</v>
          </cell>
          <cell r="F11963" t="str">
            <v>DECRETO LEGISLATIVO Nº1273</v>
          </cell>
        </row>
        <row r="11964">
          <cell r="B11964">
            <v>54388</v>
          </cell>
          <cell r="C11964" t="str">
            <v>AMOR DE DIOS</v>
          </cell>
          <cell r="D11964" t="str">
            <v>ZS-54388-BM</v>
          </cell>
          <cell r="E11964" t="str">
            <v>QUEREVALU PINGO JUAN PEDRO</v>
          </cell>
          <cell r="F11964" t="str">
            <v>DECRETO LEGISLATIVO Nº1273</v>
          </cell>
        </row>
        <row r="11965">
          <cell r="B11965">
            <v>54390</v>
          </cell>
          <cell r="C11965" t="str">
            <v>JOGEMODA</v>
          </cell>
          <cell r="D11965" t="str">
            <v>ZS-54390-BM</v>
          </cell>
          <cell r="E11965" t="str">
            <v>PARDO CARMENES JULIO RUMALDO</v>
          </cell>
          <cell r="F11965" t="str">
            <v>DECRETO LEGISLATIVO Nº1273</v>
          </cell>
        </row>
        <row r="11966">
          <cell r="B11966">
            <v>54391</v>
          </cell>
          <cell r="C11966" t="str">
            <v>BENDICION DE DIOS</v>
          </cell>
          <cell r="D11966" t="str">
            <v>ZS-54391-BM</v>
          </cell>
          <cell r="E11966" t="str">
            <v>PINGO ECHE INES</v>
          </cell>
          <cell r="F11966" t="str">
            <v>DECRETO LEGISLATIVO Nº1273</v>
          </cell>
        </row>
        <row r="11967">
          <cell r="B11967">
            <v>54394</v>
          </cell>
          <cell r="C11967" t="str">
            <v>SANTA RAFAELITA</v>
          </cell>
          <cell r="D11967" t="str">
            <v>ZS-54394-BM</v>
          </cell>
          <cell r="E11967" t="str">
            <v>AGUILAR DE MORQUENCHO SILVERIA</v>
          </cell>
          <cell r="F11967" t="str">
            <v>DECRETO LEGISLATIVO Nº1273</v>
          </cell>
        </row>
        <row r="11968">
          <cell r="B11968">
            <v>54400</v>
          </cell>
          <cell r="C11968" t="str">
            <v>MI JOSE NICOLAS</v>
          </cell>
          <cell r="D11968" t="str">
            <v>PL-54400-BM</v>
          </cell>
          <cell r="E11968" t="str">
            <v>DIAZ CASTRO DANTE ALEX</v>
          </cell>
          <cell r="F11968" t="str">
            <v>DECRETO LEGISLATIVO Nº1273</v>
          </cell>
        </row>
        <row r="11969">
          <cell r="B11969">
            <v>54402</v>
          </cell>
          <cell r="C11969" t="str">
            <v>PAZ EN LA TORMENTA</v>
          </cell>
          <cell r="D11969" t="str">
            <v>PL-54402-BM</v>
          </cell>
          <cell r="E11969" t="str">
            <v>ESQUEN LLONTO IRIS JAKELINE</v>
          </cell>
          <cell r="F11969" t="str">
            <v>DECRETO LEGISLATIVO Nº1273</v>
          </cell>
        </row>
        <row r="11970">
          <cell r="B11970">
            <v>54408</v>
          </cell>
          <cell r="C11970" t="str">
            <v>DANIELA I</v>
          </cell>
          <cell r="D11970" t="str">
            <v>IO-54408-BM</v>
          </cell>
          <cell r="E11970" t="str">
            <v>QUILLE MAMANI EBERT OSCAR</v>
          </cell>
          <cell r="F11970" t="str">
            <v>DECRETO LEGISLATIVO Nº1273</v>
          </cell>
        </row>
        <row r="11971">
          <cell r="B11971">
            <v>54411</v>
          </cell>
          <cell r="C11971" t="str">
            <v>JULIA ELSA</v>
          </cell>
          <cell r="D11971" t="str">
            <v>IO-54411-BM</v>
          </cell>
          <cell r="E11971" t="str">
            <v>CONDORI CALLO RODOLFO</v>
          </cell>
          <cell r="F11971" t="str">
            <v>DECRETO LEGISLATIVO Nº1273</v>
          </cell>
        </row>
        <row r="11972">
          <cell r="B11972">
            <v>54420</v>
          </cell>
          <cell r="C11972" t="str">
            <v>GUILLERMO</v>
          </cell>
          <cell r="D11972" t="str">
            <v>HO-54420-BM</v>
          </cell>
          <cell r="E11972" t="str">
            <v>CHERRE NUNURA GUILLERMO</v>
          </cell>
          <cell r="F11972" t="str">
            <v>DECRETO LEGISLATIVO Nº1273</v>
          </cell>
        </row>
        <row r="11973">
          <cell r="B11973">
            <v>54421</v>
          </cell>
          <cell r="C11973" t="str">
            <v>FERNANDO ADRIAN</v>
          </cell>
          <cell r="D11973" t="str">
            <v>SY-54421-BM</v>
          </cell>
          <cell r="E11973" t="str">
            <v>ARBULU VERA JUANA ROSA</v>
          </cell>
          <cell r="F11973" t="str">
            <v>DECRETO LEGISLATIVO Nº1273</v>
          </cell>
        </row>
        <row r="11974">
          <cell r="B11974">
            <v>54424</v>
          </cell>
          <cell r="C11974" t="str">
            <v>FRANK SMITH</v>
          </cell>
          <cell r="D11974" t="str">
            <v>ZS-54424-BM</v>
          </cell>
          <cell r="E11974" t="str">
            <v>ECHE FIESTAS SANTOS ADRIAN</v>
          </cell>
          <cell r="F11974" t="str">
            <v>DECRETO LEGISLATIVO Nº1273</v>
          </cell>
        </row>
        <row r="11975">
          <cell r="B11975">
            <v>54425</v>
          </cell>
          <cell r="C11975" t="str">
            <v>JUAN DANIEL</v>
          </cell>
          <cell r="D11975" t="str">
            <v>ZS-54425-BM</v>
          </cell>
          <cell r="E11975" t="str">
            <v>MARCHAN ROMERO MARTHA OLIVIA</v>
          </cell>
          <cell r="F11975" t="str">
            <v>DECRETO LEGISLATIVO Nº1273</v>
          </cell>
        </row>
        <row r="11976">
          <cell r="B11976">
            <v>54426</v>
          </cell>
          <cell r="C11976" t="str">
            <v>ROXSY</v>
          </cell>
          <cell r="D11976" t="str">
            <v>CO-54426-BM</v>
          </cell>
          <cell r="E11976" t="str">
            <v>CARNERO CALLE JHONY</v>
          </cell>
          <cell r="F11976" t="str">
            <v>DECRETO LEGISLATIVO Nº1273</v>
          </cell>
        </row>
        <row r="11977">
          <cell r="B11977">
            <v>54427</v>
          </cell>
          <cell r="C11977" t="str">
            <v>ALETA AZUL</v>
          </cell>
          <cell r="D11977" t="str">
            <v>CO-54427-BM</v>
          </cell>
          <cell r="E11977" t="str">
            <v>ANGULO CONTRERAS JOSE EMANUEL</v>
          </cell>
          <cell r="F11977" t="str">
            <v>DECRETO LEGISLATIVO Nº1273</v>
          </cell>
        </row>
        <row r="11978">
          <cell r="B11978">
            <v>54428</v>
          </cell>
          <cell r="C11978" t="str">
            <v>ADRIANO</v>
          </cell>
          <cell r="D11978" t="str">
            <v>CO-54428-BM</v>
          </cell>
          <cell r="E11978" t="str">
            <v>HERRERA VILCARROMERO KENEDY JUBAL</v>
          </cell>
          <cell r="F11978" t="str">
            <v>DECRETO LEGISLATIVO Nº1273</v>
          </cell>
        </row>
        <row r="11979">
          <cell r="B11979">
            <v>54429</v>
          </cell>
          <cell r="C11979" t="str">
            <v>ADRIANO I</v>
          </cell>
          <cell r="D11979" t="str">
            <v>CO-54429-BM</v>
          </cell>
          <cell r="E11979" t="str">
            <v>HERRERA VILCARROMERO KENEDY JUBAL</v>
          </cell>
          <cell r="F11979" t="str">
            <v>DECRETO LEGISLATIVO Nº1273</v>
          </cell>
        </row>
        <row r="11980">
          <cell r="B11980">
            <v>54430</v>
          </cell>
          <cell r="C11980" t="str">
            <v>CATAMARAN</v>
          </cell>
          <cell r="D11980" t="str">
            <v>CO-54430-BM</v>
          </cell>
          <cell r="E11980" t="str">
            <v>PE? CARRANZA ENRIQUE IVAN</v>
          </cell>
          <cell r="F11980" t="str">
            <v>DECRETO LEGISLATIVO Nº1273</v>
          </cell>
        </row>
        <row r="11981">
          <cell r="B11981">
            <v>54431</v>
          </cell>
          <cell r="C11981" t="str">
            <v>EL AVENTURERO</v>
          </cell>
          <cell r="D11981" t="str">
            <v>CO-54431-BM</v>
          </cell>
          <cell r="E11981" t="str">
            <v>DEL RIO SAAVEDRA JULIO GONZALO</v>
          </cell>
          <cell r="F11981" t="str">
            <v>DECRETO LEGISLATIVO Nº1273</v>
          </cell>
        </row>
        <row r="11982">
          <cell r="B11982">
            <v>54432</v>
          </cell>
          <cell r="C11982" t="str">
            <v>VALERY XIOMARA</v>
          </cell>
          <cell r="D11982" t="str">
            <v>CO-54432-BM</v>
          </cell>
          <cell r="E11982" t="str">
            <v>DEL RIO SAAVEDRA JULIO GONZALO</v>
          </cell>
          <cell r="F11982" t="str">
            <v>DECRETO LEGISLATIVO Nº1273</v>
          </cell>
        </row>
        <row r="11983">
          <cell r="B11983">
            <v>54435</v>
          </cell>
          <cell r="C11983" t="str">
            <v>MI CHELITA</v>
          </cell>
          <cell r="D11983" t="str">
            <v>CO-54435-BM</v>
          </cell>
          <cell r="E11983" t="str">
            <v>GUIDO PUGA LUIS OMAR</v>
          </cell>
          <cell r="F11983" t="str">
            <v>DECRETO LEGISLATIVO Nº1273</v>
          </cell>
        </row>
        <row r="11984">
          <cell r="B11984">
            <v>54436</v>
          </cell>
          <cell r="C11984" t="str">
            <v>MONICA Y LUCIANA</v>
          </cell>
          <cell r="D11984" t="str">
            <v>CO-54436-BM</v>
          </cell>
          <cell r="E11984" t="str">
            <v>LUNA PAREDES EDDY LEONIDAS</v>
          </cell>
          <cell r="F11984" t="str">
            <v>DECRETO LEGISLATIVO Nº1273</v>
          </cell>
        </row>
        <row r="11985">
          <cell r="B11985">
            <v>54438</v>
          </cell>
          <cell r="C11985" t="str">
            <v>CUBANO</v>
          </cell>
          <cell r="D11985" t="str">
            <v>CO-54438-BM</v>
          </cell>
          <cell r="E11985" t="str">
            <v>DE LA CRUZ HUALLANCA CESAR ARMANDO</v>
          </cell>
          <cell r="F11985" t="str">
            <v>DECRETO LEGISLATIVO Nº1273</v>
          </cell>
        </row>
        <row r="11986">
          <cell r="B11986">
            <v>54439</v>
          </cell>
          <cell r="C11986" t="str">
            <v>BREEZE</v>
          </cell>
          <cell r="D11986" t="str">
            <v>CO-54439-BM</v>
          </cell>
          <cell r="E11986" t="str">
            <v>ESPINOZA CONDOR PERSY LUCIO</v>
          </cell>
          <cell r="F11986" t="str">
            <v>DECRETO LEGISLATIVO Nº1273</v>
          </cell>
        </row>
        <row r="11987">
          <cell r="B11987">
            <v>54440</v>
          </cell>
          <cell r="C11987" t="str">
            <v>JUANA SILVIA</v>
          </cell>
          <cell r="D11987" t="str">
            <v>CO-54440-BM</v>
          </cell>
          <cell r="E11987" t="str">
            <v>NAVARRO POSTIGO SILVIA</v>
          </cell>
          <cell r="F11987" t="str">
            <v>DECRETO LEGISLATIVO Nº1273</v>
          </cell>
        </row>
        <row r="11988">
          <cell r="B11988">
            <v>54441</v>
          </cell>
          <cell r="C11988" t="str">
            <v>EL MESIAS</v>
          </cell>
          <cell r="D11988" t="str">
            <v>CO-54441-BM</v>
          </cell>
          <cell r="E11988" t="str">
            <v>SANCHEZ AYALA EDER HUGO</v>
          </cell>
          <cell r="F11988" t="str">
            <v>DECRETO LEGISLATIVO Nº1273</v>
          </cell>
        </row>
        <row r="11989">
          <cell r="B11989">
            <v>54442</v>
          </cell>
          <cell r="C11989" t="str">
            <v>SARI</v>
          </cell>
          <cell r="D11989" t="str">
            <v>CO-54442-BM</v>
          </cell>
          <cell r="E11989" t="str">
            <v>ALVAREZ DE LA CRUZ SILVIA CONSUELO</v>
          </cell>
          <cell r="F11989" t="str">
            <v>DECRETO LEGISLATIVO Nº1273</v>
          </cell>
        </row>
        <row r="11990">
          <cell r="B11990">
            <v>54443</v>
          </cell>
          <cell r="C11990" t="str">
            <v>MARIA O.</v>
          </cell>
          <cell r="D11990" t="str">
            <v>CO-54443-BM</v>
          </cell>
          <cell r="E11990" t="str">
            <v>ROMERO SANTIAGO OSCAR GUZMAN</v>
          </cell>
          <cell r="F11990" t="str">
            <v>DECRETO LEGISLATIVO Nº1273</v>
          </cell>
        </row>
        <row r="11991">
          <cell r="B11991">
            <v>54444</v>
          </cell>
          <cell r="C11991" t="str">
            <v>NATALY MARILU IV</v>
          </cell>
          <cell r="D11991" t="str">
            <v>CO-54444-BM</v>
          </cell>
          <cell r="E11991" t="str">
            <v>CASTILLO CANELO MARILU</v>
          </cell>
          <cell r="F11991" t="str">
            <v>DECRETO LEGISLATIVO Nº1273</v>
          </cell>
        </row>
        <row r="11992">
          <cell r="B11992">
            <v>54445</v>
          </cell>
          <cell r="C11992" t="str">
            <v>EL SALVADOR</v>
          </cell>
          <cell r="D11992" t="str">
            <v>CO-54445-BM</v>
          </cell>
          <cell r="E11992" t="str">
            <v>MENDEZ CACHAY ROGELIO</v>
          </cell>
          <cell r="F11992" t="str">
            <v>DECRETO LEGISLATIVO Nº1273</v>
          </cell>
        </row>
        <row r="11993">
          <cell r="B11993">
            <v>54446</v>
          </cell>
          <cell r="C11993" t="str">
            <v>MAYCOL VALERIA</v>
          </cell>
          <cell r="D11993" t="str">
            <v>CO-54446-BM</v>
          </cell>
          <cell r="E11993" t="str">
            <v>RENGIFO RODRIGUEZ JIM KELLY</v>
          </cell>
          <cell r="F11993" t="str">
            <v>DECRETO LEGISLATIVO Nº1273</v>
          </cell>
        </row>
        <row r="11994">
          <cell r="B11994">
            <v>54447</v>
          </cell>
          <cell r="C11994" t="str">
            <v>OCEANIC</v>
          </cell>
          <cell r="D11994" t="str">
            <v>CO-54447-BM</v>
          </cell>
          <cell r="E11994" t="str">
            <v>SAENZ CARRANZA MARINO TEOBALDO</v>
          </cell>
          <cell r="F11994" t="str">
            <v>DECRETO LEGISLATIVO Nº1273</v>
          </cell>
        </row>
        <row r="11995">
          <cell r="B11995">
            <v>54448</v>
          </cell>
          <cell r="C11995" t="str">
            <v>SARGENTO PAUL</v>
          </cell>
          <cell r="D11995" t="str">
            <v>CO-54448-BM</v>
          </cell>
          <cell r="E11995" t="str">
            <v>ANGULO DANILA PAUL PETER</v>
          </cell>
          <cell r="F11995" t="str">
            <v>DECRETO LEGISLATIVO Nº1273</v>
          </cell>
        </row>
        <row r="11996">
          <cell r="B11996">
            <v>54449</v>
          </cell>
          <cell r="C11996" t="str">
            <v>TIO PITU</v>
          </cell>
          <cell r="D11996" t="str">
            <v>CO-54449-BM</v>
          </cell>
          <cell r="E11996" t="str">
            <v>CHINGA BAZALAR OSWALDO</v>
          </cell>
          <cell r="F11996" t="str">
            <v>DECRETO LEGISLATIVO Nº1273</v>
          </cell>
        </row>
        <row r="11997">
          <cell r="B11997">
            <v>54450</v>
          </cell>
          <cell r="C11997" t="str">
            <v>LALOTC</v>
          </cell>
          <cell r="D11997" t="str">
            <v>CO-54450-BM</v>
          </cell>
          <cell r="E11997" t="str">
            <v>TEJEDA CUCHO ALBERTO EDUARDO</v>
          </cell>
          <cell r="F11997" t="str">
            <v>DECRETO LEGISLATIVO Nº1273</v>
          </cell>
        </row>
        <row r="11998">
          <cell r="B11998">
            <v>54451</v>
          </cell>
          <cell r="C11998" t="str">
            <v>LALO</v>
          </cell>
          <cell r="D11998" t="str">
            <v>CO-54451-BM</v>
          </cell>
          <cell r="E11998" t="str">
            <v>TEJEDA CUCHO ALBERTO EDUARDO</v>
          </cell>
          <cell r="F11998" t="str">
            <v>DECRETO LEGISLATIVO Nº1273</v>
          </cell>
        </row>
        <row r="11999">
          <cell r="B11999">
            <v>54460</v>
          </cell>
          <cell r="C11999" t="str">
            <v>MECHITA</v>
          </cell>
          <cell r="D11999" t="str">
            <v>ZS-54460-BM</v>
          </cell>
          <cell r="E11999" t="str">
            <v>CALERO CESPEDES GLADYS MARLENE</v>
          </cell>
          <cell r="F11999" t="str">
            <v>DECRETO LEGISLATIVO Nº1273</v>
          </cell>
        </row>
        <row r="12000">
          <cell r="B12000">
            <v>54461</v>
          </cell>
          <cell r="C12000" t="str">
            <v>FELIPE - SANTIAGO</v>
          </cell>
          <cell r="D12000" t="str">
            <v>ZS-54461-BM</v>
          </cell>
          <cell r="E12000" t="str">
            <v>PINDAY ZETA GUILLERMO</v>
          </cell>
          <cell r="F12000" t="str">
            <v>DECRETO LEGISLATIVO Nº1273</v>
          </cell>
        </row>
        <row r="12001">
          <cell r="B12001">
            <v>54462</v>
          </cell>
          <cell r="C12001" t="str">
            <v>PODER DE DIOS</v>
          </cell>
          <cell r="D12001" t="str">
            <v>ZS-54462-BM</v>
          </cell>
          <cell r="E12001" t="str">
            <v>ALARCON PARI?S SILHER JHONNY</v>
          </cell>
          <cell r="F12001" t="str">
            <v>DECRETO LEGISLATIVO Nº1273</v>
          </cell>
        </row>
        <row r="12002">
          <cell r="B12002">
            <v>54463</v>
          </cell>
          <cell r="C12002" t="str">
            <v>DANIEL AGUSTO</v>
          </cell>
          <cell r="D12002" t="str">
            <v>ZS-54463-BM</v>
          </cell>
          <cell r="E12002" t="str">
            <v>OJEDA PURIZAGA CERJIO DANIEL ;PURIZAGA PEREZ LAUREN DALY</v>
          </cell>
          <cell r="F12002" t="str">
            <v>DECRETO LEGISLATIVO Nº1273</v>
          </cell>
        </row>
        <row r="12003">
          <cell r="B12003">
            <v>54464</v>
          </cell>
          <cell r="C12003" t="str">
            <v>LUPACA.LUZ II</v>
          </cell>
          <cell r="D12003" t="str">
            <v>IO-54464-BM</v>
          </cell>
          <cell r="E12003" t="str">
            <v>LUPACA LUPACA ANTONIO BALDEON</v>
          </cell>
          <cell r="F12003" t="str">
            <v>DECRETO LEGISLATIVO Nº1273</v>
          </cell>
        </row>
        <row r="12004">
          <cell r="B12004">
            <v>54468</v>
          </cell>
          <cell r="C12004" t="str">
            <v>GRECIA FERNANDO</v>
          </cell>
          <cell r="D12004" t="str">
            <v>PT-54468-BM</v>
          </cell>
          <cell r="E12004" t="str">
            <v>GUTIERREZ YARLEQUE ERIKA CORINA</v>
          </cell>
          <cell r="F12004" t="str">
            <v>DECRETO LEGISLATIVO Nº1273</v>
          </cell>
        </row>
        <row r="12005">
          <cell r="B12005">
            <v>54469</v>
          </cell>
          <cell r="C12005" t="str">
            <v>JAYSEB</v>
          </cell>
          <cell r="D12005" t="str">
            <v>ZS-54469-BM</v>
          </cell>
          <cell r="E12005" t="str">
            <v>RICARDI MONTEZA MARCO ANTONIO</v>
          </cell>
          <cell r="F12005" t="str">
            <v>DECRETO LEGISLATIVO Nº1273</v>
          </cell>
        </row>
        <row r="12006">
          <cell r="B12006">
            <v>54470</v>
          </cell>
          <cell r="C12006" t="str">
            <v>JOSE MERCEDES</v>
          </cell>
          <cell r="D12006" t="str">
            <v>ZS-54470-BM</v>
          </cell>
          <cell r="E12006" t="str">
            <v>CARLIN RAMIREZ ELISEO</v>
          </cell>
          <cell r="F12006" t="str">
            <v>DECRETO LEGISLATIVO Nº1273</v>
          </cell>
        </row>
        <row r="12007">
          <cell r="B12007">
            <v>54473</v>
          </cell>
          <cell r="C12007" t="str">
            <v>CONFIANZA EN EL SE?R</v>
          </cell>
          <cell r="D12007" t="str">
            <v>PT-54473-BM</v>
          </cell>
          <cell r="E12007" t="str">
            <v>BAYONA FIESTAS RICARDO</v>
          </cell>
          <cell r="F12007" t="str">
            <v>DECRETO LEGISLATIVO Nº1273</v>
          </cell>
        </row>
        <row r="12008">
          <cell r="B12008">
            <v>54476</v>
          </cell>
          <cell r="C12008" t="str">
            <v>JEHOVA ES MI ROCA MIA</v>
          </cell>
          <cell r="D12008" t="str">
            <v>PT-54476-BM</v>
          </cell>
          <cell r="E12008" t="str">
            <v>QUEREVALU DE NUNURA GLORIA</v>
          </cell>
          <cell r="F12008" t="str">
            <v>DECRETO LEGISLATIVO Nº1273</v>
          </cell>
        </row>
        <row r="12009">
          <cell r="B12009">
            <v>54481</v>
          </cell>
          <cell r="C12009" t="str">
            <v>SE?R DE LA ASUNCI?</v>
          </cell>
          <cell r="D12009" t="str">
            <v>ZS-54481-BM</v>
          </cell>
          <cell r="E12009" t="str">
            <v>QUEREVALU TUME SANTOS BERNARDO</v>
          </cell>
          <cell r="F12009" t="str">
            <v>DECRETO LEGISLATIVO Nº1273</v>
          </cell>
        </row>
        <row r="12010">
          <cell r="B12010">
            <v>54482</v>
          </cell>
          <cell r="C12010" t="str">
            <v>ELIANA</v>
          </cell>
          <cell r="D12010" t="str">
            <v>ZS-54482-BM</v>
          </cell>
          <cell r="E12010" t="str">
            <v>SALVATIERRA CONDEZO ANTONIO ISAIAS</v>
          </cell>
          <cell r="F12010" t="str">
            <v>DECRETO LEGISLATIVO Nº1273</v>
          </cell>
        </row>
        <row r="12011">
          <cell r="B12011">
            <v>54483</v>
          </cell>
          <cell r="C12011" t="str">
            <v>MI PEQUE? MAYKI</v>
          </cell>
          <cell r="D12011" t="str">
            <v>ZS-54483-BM</v>
          </cell>
          <cell r="E12011" t="str">
            <v>SILVA ESTRADA MAXIMO</v>
          </cell>
          <cell r="F12011" t="str">
            <v>DECRETO LEGISLATIVO Nº1273</v>
          </cell>
        </row>
        <row r="12012">
          <cell r="B12012">
            <v>54485</v>
          </cell>
          <cell r="C12012" t="str">
            <v>PAOLITA</v>
          </cell>
          <cell r="D12012" t="str">
            <v>ZS-54485-BM</v>
          </cell>
          <cell r="E12012" t="str">
            <v>PAZO PURIZACA FRANCISCO</v>
          </cell>
          <cell r="F12012" t="str">
            <v>DECRETO LEGISLATIVO Nº1273</v>
          </cell>
        </row>
        <row r="12013">
          <cell r="B12013">
            <v>54488</v>
          </cell>
          <cell r="C12013" t="str">
            <v>SAN SEBASTIAN</v>
          </cell>
          <cell r="D12013" t="str">
            <v>ZS-54488-BM</v>
          </cell>
          <cell r="E12013" t="str">
            <v>RISCO SANDOVAL ABRAHAN</v>
          </cell>
          <cell r="F12013" t="str">
            <v>DECRETO LEGISLATIVO Nº1273</v>
          </cell>
        </row>
        <row r="12014">
          <cell r="B12014">
            <v>54489</v>
          </cell>
          <cell r="C12014" t="str">
            <v>DIOS ES AMOR</v>
          </cell>
          <cell r="D12014" t="str">
            <v>ZS-54489-BM</v>
          </cell>
          <cell r="E12014" t="str">
            <v>ATARAMA PANTA AUGUSTO</v>
          </cell>
          <cell r="F12014" t="str">
            <v>DECRETO LEGISLATIVO Nº1273</v>
          </cell>
        </row>
        <row r="12015">
          <cell r="B12015">
            <v>54492</v>
          </cell>
          <cell r="C12015" t="str">
            <v>POR SPRE ESTRELLITA</v>
          </cell>
          <cell r="D12015" t="str">
            <v>PT-54492-BM</v>
          </cell>
          <cell r="E12015" t="str">
            <v>RUIZ ALVAREZ FRAY RUBEN</v>
          </cell>
          <cell r="F12015" t="str">
            <v>DECRETO LEGISLATIVO Nº1273</v>
          </cell>
        </row>
        <row r="12016">
          <cell r="B12016">
            <v>54497</v>
          </cell>
          <cell r="C12016" t="str">
            <v>MI MECHITA</v>
          </cell>
          <cell r="D12016" t="str">
            <v>PT-54497-BM</v>
          </cell>
          <cell r="E12016" t="str">
            <v>PURIZACA TEMOCHE SANTOS JULIANA ;RUMICHE PERICHE JOSE</v>
          </cell>
          <cell r="F12016" t="str">
            <v>DECRETO LEGISLATIVO Nº1273</v>
          </cell>
        </row>
        <row r="12017">
          <cell r="B12017">
            <v>54499</v>
          </cell>
          <cell r="C12017" t="str">
            <v>MI JUANCITO</v>
          </cell>
          <cell r="D12017" t="str">
            <v>ZS-54499-BM</v>
          </cell>
          <cell r="E12017" t="str">
            <v>MOSCOSO CRUZ CANDELARIA</v>
          </cell>
          <cell r="F12017" t="str">
            <v>DECRETO LEGISLATIVO Nº1273</v>
          </cell>
        </row>
        <row r="12018">
          <cell r="B12018">
            <v>54505</v>
          </cell>
          <cell r="C12018" t="str">
            <v>BENDICION DE MI MADRE</v>
          </cell>
          <cell r="D12018" t="str">
            <v>TA-54505-BM</v>
          </cell>
          <cell r="E12018" t="str">
            <v>MARTINEZ CALDERON JULIO CESAR</v>
          </cell>
          <cell r="F12018" t="str">
            <v>DECRETO LEGISLATIVO Nº1273</v>
          </cell>
        </row>
        <row r="12019">
          <cell r="B12019">
            <v>54509</v>
          </cell>
          <cell r="C12019" t="str">
            <v>VIRGEN DE LAS MERCEDES</v>
          </cell>
          <cell r="D12019" t="str">
            <v>TA-54509-BM</v>
          </cell>
          <cell r="E12019" t="str">
            <v>CHULLE QUIROGA FELIX SANTIAGO ;CHULLE QUIROGA JUAN CARLOS</v>
          </cell>
          <cell r="F12019" t="str">
            <v>DECRETO LEGISLATIVO Nº1273</v>
          </cell>
        </row>
        <row r="12020">
          <cell r="B12020">
            <v>54511</v>
          </cell>
          <cell r="C12020" t="str">
            <v>OTILUZ</v>
          </cell>
          <cell r="D12020" t="str">
            <v>CE-54511-BM</v>
          </cell>
          <cell r="E12020" t="str">
            <v>ACU? CORREA LUZMILA BEATRIZ</v>
          </cell>
          <cell r="F12020" t="str">
            <v>DECRETO LEGISLATIVO Nº1273</v>
          </cell>
        </row>
        <row r="12021">
          <cell r="B12021">
            <v>54512</v>
          </cell>
          <cell r="C12021" t="str">
            <v>MAQUINGUAYO</v>
          </cell>
          <cell r="D12021" t="str">
            <v>SY-54512-BM</v>
          </cell>
          <cell r="E12021" t="str">
            <v>ARROYO DELGADO ERNESTO</v>
          </cell>
          <cell r="F12021" t="str">
            <v>DECRETO LEGISLATIVO Nº1273</v>
          </cell>
        </row>
        <row r="12022">
          <cell r="B12022">
            <v>54527</v>
          </cell>
          <cell r="C12022" t="str">
            <v>VALESSA 1</v>
          </cell>
          <cell r="D12022" t="str">
            <v>PL-54527-BM</v>
          </cell>
          <cell r="E12022" t="str">
            <v>FIESTAS MARTINEZ JUAN EDGAR</v>
          </cell>
          <cell r="F12022" t="str">
            <v>DECRETO LEGISLATIVO Nº1273</v>
          </cell>
        </row>
        <row r="12023">
          <cell r="B12023">
            <v>54528</v>
          </cell>
          <cell r="C12023" t="str">
            <v>REY DE GLORIA</v>
          </cell>
          <cell r="D12023" t="str">
            <v>PL-54528-BM</v>
          </cell>
          <cell r="E12023" t="str">
            <v>GAMARRA SALAZAR ROSA BERTHA</v>
          </cell>
          <cell r="F12023" t="str">
            <v>DECRETO LEGISLATIVO Nº1273</v>
          </cell>
        </row>
        <row r="12024">
          <cell r="B12024">
            <v>54530</v>
          </cell>
          <cell r="C12024" t="str">
            <v>MOISES</v>
          </cell>
          <cell r="D12024" t="str">
            <v>PL-54530-BM</v>
          </cell>
          <cell r="E12024" t="str">
            <v>BALDERA DE LA CRUZ JOSE JAVIER</v>
          </cell>
          <cell r="F12024" t="str">
            <v>DECRETO LEGISLATIVO Nº1273</v>
          </cell>
        </row>
        <row r="12025">
          <cell r="B12025">
            <v>54531</v>
          </cell>
          <cell r="C12025" t="str">
            <v>DAYRON Y JOAO</v>
          </cell>
          <cell r="D12025" t="str">
            <v>PL-54531-BM</v>
          </cell>
          <cell r="E12025" t="str">
            <v>LLENQUE FIESTAS TERESA TEODORA</v>
          </cell>
          <cell r="F12025" t="str">
            <v>DECRETO LEGISLATIVO Nº1273</v>
          </cell>
        </row>
        <row r="12026">
          <cell r="B12026">
            <v>54555</v>
          </cell>
          <cell r="C12026" t="str">
            <v>EL BUEN PASTOR</v>
          </cell>
          <cell r="D12026" t="str">
            <v>TA-54555-BM</v>
          </cell>
          <cell r="E12026" t="str">
            <v>FERNANDEZ FIESTAS SANTOS PASTOR</v>
          </cell>
          <cell r="F12026" t="str">
            <v>DECRETO LEGISLATIVO Nº1273</v>
          </cell>
        </row>
        <row r="12027">
          <cell r="B12027">
            <v>54556</v>
          </cell>
          <cell r="C12027" t="str">
            <v>JESUS ES MI LUZ</v>
          </cell>
          <cell r="D12027" t="str">
            <v>TA-54556-BM</v>
          </cell>
          <cell r="E12027" t="str">
            <v>FIESTAS PAZO JUAN BAUTISTA</v>
          </cell>
          <cell r="F12027" t="str">
            <v>DECRETO LEGISLATIVO Nº1273</v>
          </cell>
        </row>
        <row r="12028">
          <cell r="B12028">
            <v>54557</v>
          </cell>
          <cell r="C12028" t="str">
            <v>CORAZON DE JESUS</v>
          </cell>
          <cell r="D12028" t="str">
            <v>TA-54557-BM</v>
          </cell>
          <cell r="E12028" t="str">
            <v>DEEKES BUSTAMANTE DERMOTT MARTIN ANIBAL</v>
          </cell>
          <cell r="F12028" t="str">
            <v>DECRETO LEGISLATIVO Nº1273</v>
          </cell>
        </row>
        <row r="12029">
          <cell r="B12029">
            <v>54564</v>
          </cell>
          <cell r="C12029" t="str">
            <v>PODEROSO DE ISRAEL</v>
          </cell>
          <cell r="D12029" t="str">
            <v>ZS-54564-BM</v>
          </cell>
          <cell r="E12029" t="str">
            <v>DOMINGUEZ CASTILLO ABELINO</v>
          </cell>
          <cell r="F12029" t="str">
            <v>DECRETO LEGISLATIVO Nº1273</v>
          </cell>
        </row>
        <row r="12030">
          <cell r="B12030">
            <v>54565</v>
          </cell>
          <cell r="C12030" t="str">
            <v>ANDREA</v>
          </cell>
          <cell r="D12030" t="str">
            <v>ZS-54565-BM</v>
          </cell>
          <cell r="E12030" t="str">
            <v>PURIZACA ECHE JOSE RODRIGO</v>
          </cell>
          <cell r="F12030" t="str">
            <v>DECRETO LEGISLATIVO Nº1273</v>
          </cell>
        </row>
        <row r="12031">
          <cell r="B12031">
            <v>54566</v>
          </cell>
          <cell r="C12031" t="str">
            <v>XIMENA</v>
          </cell>
          <cell r="D12031" t="str">
            <v>CO-54566-BM</v>
          </cell>
          <cell r="E12031" t="str">
            <v>YOPLA GONZALES ALDO EDUARDO</v>
          </cell>
          <cell r="F12031" t="str">
            <v>DECRETO LEGISLATIVO Nº1273</v>
          </cell>
        </row>
        <row r="12032">
          <cell r="B12032">
            <v>54567</v>
          </cell>
          <cell r="C12032" t="str">
            <v>HALCON</v>
          </cell>
          <cell r="D12032" t="str">
            <v>CO-54567-BM</v>
          </cell>
          <cell r="E12032" t="str">
            <v>HERRERA TAXA JOSE LUIS</v>
          </cell>
          <cell r="F12032" t="str">
            <v>DECRETO LEGISLATIVO Nº1273</v>
          </cell>
        </row>
        <row r="12033">
          <cell r="B12033">
            <v>54568</v>
          </cell>
          <cell r="C12033" t="str">
            <v>HECTOR Y JOAO</v>
          </cell>
          <cell r="D12033" t="str">
            <v>ZS-54568-BM</v>
          </cell>
          <cell r="E12033" t="str">
            <v>HERRERA AYALA WILFREDO BENIGNO</v>
          </cell>
          <cell r="F12033" t="str">
            <v>DECRETO LEGISLATIVO Nº1273</v>
          </cell>
        </row>
        <row r="12034">
          <cell r="B12034">
            <v>54569</v>
          </cell>
          <cell r="C12034" t="str">
            <v>CRISTO REY</v>
          </cell>
          <cell r="D12034" t="str">
            <v>ZS-54569-BM</v>
          </cell>
          <cell r="E12034" t="str">
            <v>SABA QUEVEDO JORGE LUIS</v>
          </cell>
          <cell r="F12034" t="str">
            <v>DECRETO LEGISLATIVO Nº1273</v>
          </cell>
        </row>
        <row r="12035">
          <cell r="B12035">
            <v>54570</v>
          </cell>
          <cell r="C12035" t="str">
            <v>MILAGRO DE DIOS I</v>
          </cell>
          <cell r="D12035" t="str">
            <v>ZS-54570-BM</v>
          </cell>
          <cell r="E12035" t="str">
            <v>FIESTAS ECHE BERNARDO</v>
          </cell>
          <cell r="F12035" t="str">
            <v>DECRETO LEGISLATIVO Nº1273</v>
          </cell>
        </row>
        <row r="12036">
          <cell r="B12036">
            <v>54571</v>
          </cell>
          <cell r="C12036" t="str">
            <v>LUYLLY</v>
          </cell>
          <cell r="D12036" t="str">
            <v>ZS-54571-BM</v>
          </cell>
          <cell r="E12036" t="str">
            <v>DELGADO OLAYA EDGAR JAIME</v>
          </cell>
          <cell r="F12036" t="str">
            <v>DECRETO LEGISLATIVO Nº1273</v>
          </cell>
        </row>
        <row r="12037">
          <cell r="B12037">
            <v>54572</v>
          </cell>
          <cell r="C12037" t="str">
            <v>MI MERCEDES</v>
          </cell>
          <cell r="D12037" t="str">
            <v>ZS-54572-BM</v>
          </cell>
          <cell r="E12037" t="str">
            <v>MAURICIO CORNEJO JOSE RUFINO</v>
          </cell>
          <cell r="F12037" t="str">
            <v>DECRETO LEGISLATIVO Nº1273</v>
          </cell>
        </row>
        <row r="12038">
          <cell r="B12038">
            <v>54573</v>
          </cell>
          <cell r="C12038" t="str">
            <v>ALONSO</v>
          </cell>
          <cell r="D12038" t="str">
            <v>ZS-54573-BM</v>
          </cell>
          <cell r="E12038" t="str">
            <v>LAZO QUEREVALU FRANCISCO</v>
          </cell>
          <cell r="F12038" t="str">
            <v>DECRETO LEGISLATIVO Nº1273</v>
          </cell>
        </row>
        <row r="12039">
          <cell r="B12039">
            <v>54574</v>
          </cell>
          <cell r="C12039" t="str">
            <v>MARTIN</v>
          </cell>
          <cell r="D12039" t="str">
            <v>ZS-54574-BM</v>
          </cell>
          <cell r="E12039" t="str">
            <v>INFANTE FARIAS NILO</v>
          </cell>
          <cell r="F12039" t="str">
            <v>DECRETO LEGISLATIVO Nº1273</v>
          </cell>
        </row>
        <row r="12040">
          <cell r="B12040">
            <v>54575</v>
          </cell>
          <cell r="C12040" t="str">
            <v>PALADIN</v>
          </cell>
          <cell r="D12040" t="str">
            <v>ZS-54575-BM</v>
          </cell>
          <cell r="E12040" t="str">
            <v>DIAZ CASTRO JULIO CESAR</v>
          </cell>
          <cell r="F12040" t="str">
            <v>DECRETO LEGISLATIVO Nº1273</v>
          </cell>
        </row>
        <row r="12041">
          <cell r="B12041">
            <v>54580</v>
          </cell>
          <cell r="C12041" t="str">
            <v>DO? ALICIA</v>
          </cell>
          <cell r="D12041" t="str">
            <v>IO-54580-BM</v>
          </cell>
          <cell r="E12041" t="str">
            <v>QUISPE QUISPE RUBEN ;ROJAS CONDORI ALICIA</v>
          </cell>
          <cell r="F12041" t="str">
            <v>DECRETO LEGISLATIVO Nº1273</v>
          </cell>
        </row>
        <row r="12042">
          <cell r="B12042">
            <v>54582</v>
          </cell>
          <cell r="C12042" t="str">
            <v>LEO II</v>
          </cell>
          <cell r="D12042" t="str">
            <v>ZS-54582-BM</v>
          </cell>
          <cell r="E12042" t="str">
            <v>ZAVALETA NIZAMA SANTOS LEONIDAS</v>
          </cell>
          <cell r="F12042" t="str">
            <v>DECRETO LEGISLATIVO Nº1273</v>
          </cell>
        </row>
        <row r="12043">
          <cell r="B12043">
            <v>54583</v>
          </cell>
          <cell r="C12043" t="str">
            <v>RUNACHU</v>
          </cell>
          <cell r="D12043" t="str">
            <v>ZS-54583-BM</v>
          </cell>
          <cell r="E12043" t="str">
            <v>RUBIO CHAVARRY LUIS CARLOS</v>
          </cell>
          <cell r="F12043" t="str">
            <v>DECRETO LEGISLATIVO Nº1273</v>
          </cell>
        </row>
        <row r="12044">
          <cell r="B12044">
            <v>54585</v>
          </cell>
          <cell r="C12044" t="str">
            <v>SAN AGUSTIN</v>
          </cell>
          <cell r="D12044" t="str">
            <v>ZS-54585-BM</v>
          </cell>
          <cell r="E12044" t="str">
            <v>DOMINGUEZ CASTILLO ABELINO</v>
          </cell>
          <cell r="F12044" t="str">
            <v>DECRETO LEGISLATIVO Nº1273</v>
          </cell>
        </row>
        <row r="12045">
          <cell r="B12045">
            <v>54587</v>
          </cell>
          <cell r="C12045" t="str">
            <v>ANTONI</v>
          </cell>
          <cell r="D12045" t="str">
            <v>IO-54587-BM</v>
          </cell>
          <cell r="E12045" t="str">
            <v>DE LA CRUZ ESPINOZA ELVIS FREDY</v>
          </cell>
          <cell r="F12045" t="str">
            <v>DECRETO LEGISLATIVO Nº1273</v>
          </cell>
        </row>
        <row r="12046">
          <cell r="B12046">
            <v>54589</v>
          </cell>
          <cell r="C12046" t="str">
            <v>MIGUELON</v>
          </cell>
          <cell r="D12046" t="str">
            <v>ZS-54589-BM</v>
          </cell>
          <cell r="E12046" t="str">
            <v>SUAREZ VERA MIGUEL</v>
          </cell>
          <cell r="F12046" t="str">
            <v>DECRETO LEGISLATIVO Nº1273</v>
          </cell>
        </row>
        <row r="12047">
          <cell r="B12047">
            <v>54590</v>
          </cell>
          <cell r="C12047" t="str">
            <v>JESUS ES MI GUIA</v>
          </cell>
          <cell r="D12047" t="str">
            <v>ZS-54590-BM</v>
          </cell>
          <cell r="E12047" t="str">
            <v>ECHE JACINTO CESAR ANTONIO</v>
          </cell>
          <cell r="F12047" t="str">
            <v>DECRETO LEGISLATIVO Nº1273</v>
          </cell>
        </row>
        <row r="12048">
          <cell r="B12048">
            <v>54591</v>
          </cell>
          <cell r="C12048" t="str">
            <v>XIOMARA</v>
          </cell>
          <cell r="D12048" t="str">
            <v>ZS-54591-BM</v>
          </cell>
          <cell r="E12048" t="str">
            <v>MORAN MORAN GERARDO</v>
          </cell>
          <cell r="F12048" t="str">
            <v>DECRETO LEGISLATIVO Nº1273</v>
          </cell>
        </row>
        <row r="12049">
          <cell r="B12049">
            <v>54592</v>
          </cell>
          <cell r="C12049" t="str">
            <v>LLEGO LA ENVIDIOSA</v>
          </cell>
          <cell r="D12049" t="str">
            <v>ZS-54592-BM</v>
          </cell>
          <cell r="E12049" t="str">
            <v>MI?N MARTINEZ RICARDO</v>
          </cell>
          <cell r="F12049" t="str">
            <v>DECRETO LEGISLATIVO Nº1273</v>
          </cell>
        </row>
        <row r="12050">
          <cell r="B12050">
            <v>54593</v>
          </cell>
          <cell r="C12050" t="str">
            <v>MERCEDES</v>
          </cell>
          <cell r="D12050" t="str">
            <v>ZS-54593-BM</v>
          </cell>
          <cell r="E12050" t="str">
            <v>DE LA CRUZ ALBINES MERCEDES</v>
          </cell>
          <cell r="F12050" t="str">
            <v>DECRETO LEGISLATIVO Nº1273</v>
          </cell>
        </row>
        <row r="12051">
          <cell r="B12051">
            <v>54594</v>
          </cell>
          <cell r="C12051" t="str">
            <v>BETSY Y STEFANO</v>
          </cell>
          <cell r="D12051" t="str">
            <v>ZS-54594-BM</v>
          </cell>
          <cell r="E12051" t="str">
            <v>APOLO OLAYA EDI FERNANDO</v>
          </cell>
          <cell r="F12051" t="str">
            <v>DECRETO LEGISLATIVO Nº1273</v>
          </cell>
        </row>
        <row r="12052">
          <cell r="B12052">
            <v>54595</v>
          </cell>
          <cell r="C12052" t="str">
            <v>LETICIA 1</v>
          </cell>
          <cell r="D12052" t="str">
            <v>TA-54595-BM</v>
          </cell>
          <cell r="E12052" t="str">
            <v>ANTON MOGOLLON JOSE VALERIANO</v>
          </cell>
          <cell r="F12052" t="str">
            <v>DECRETO LEGISLATIVO Nº1273</v>
          </cell>
        </row>
        <row r="12053">
          <cell r="B12053">
            <v>54598</v>
          </cell>
          <cell r="C12053" t="str">
            <v>GUILLERMO</v>
          </cell>
          <cell r="D12053" t="str">
            <v>HO-54598-BM</v>
          </cell>
          <cell r="E12053" t="str">
            <v>CHERRE NUNURA GUILLERMO</v>
          </cell>
          <cell r="F12053" t="str">
            <v>DECRETO LEGISLATIVO Nº1273</v>
          </cell>
        </row>
        <row r="12054">
          <cell r="B12054">
            <v>54616</v>
          </cell>
          <cell r="C12054" t="str">
            <v>MI JHONATAN</v>
          </cell>
          <cell r="D12054" t="str">
            <v>PL-54616-BM</v>
          </cell>
          <cell r="E12054" t="str">
            <v>LLENQUE LLENQUE HECTOR GREGORIO</v>
          </cell>
          <cell r="F12054" t="str">
            <v>DECRETO LEGISLATIVO Nº1273</v>
          </cell>
        </row>
        <row r="12055">
          <cell r="B12055">
            <v>54627</v>
          </cell>
          <cell r="C12055" t="str">
            <v>RANDY YOEL I</v>
          </cell>
          <cell r="D12055" t="str">
            <v>PS-54627-BM</v>
          </cell>
          <cell r="E12055" t="str">
            <v>SANCHEZ CIRIACO ARNALDO LEONCIO</v>
          </cell>
          <cell r="F12055" t="str">
            <v>DECRETO LEGISLATIVO Nº1273</v>
          </cell>
        </row>
        <row r="12056">
          <cell r="B12056">
            <v>54631</v>
          </cell>
          <cell r="C12056" t="str">
            <v>PEDRITO Y VALERIA</v>
          </cell>
          <cell r="D12056" t="str">
            <v>CO-54631-BM</v>
          </cell>
          <cell r="E12056" t="str">
            <v>INGA INGA ROSA</v>
          </cell>
          <cell r="F12056" t="str">
            <v>DECRETO LEGISLATIVO Nº1273</v>
          </cell>
        </row>
        <row r="12057">
          <cell r="B12057">
            <v>54633</v>
          </cell>
          <cell r="C12057" t="str">
            <v>ADRIAN Y ANDRE</v>
          </cell>
          <cell r="D12057" t="str">
            <v>CO-54633-BM</v>
          </cell>
          <cell r="E12057" t="str">
            <v>ACU? RAMOS JORGE DANIEL</v>
          </cell>
          <cell r="F12057" t="str">
            <v>DECRETO LEGISLATIVO Nº1273</v>
          </cell>
        </row>
        <row r="12058">
          <cell r="B12058">
            <v>54634</v>
          </cell>
          <cell r="C12058" t="str">
            <v>ALE Y DECLAN</v>
          </cell>
          <cell r="D12058" t="str">
            <v>CO-54634-BM</v>
          </cell>
          <cell r="E12058" t="str">
            <v>GOMEZ SANCHEZ DIANA CAROLINA</v>
          </cell>
          <cell r="F12058" t="str">
            <v>DECRETO LEGISLATIVO Nº1273</v>
          </cell>
        </row>
        <row r="12059">
          <cell r="B12059">
            <v>54635</v>
          </cell>
          <cell r="C12059" t="str">
            <v>EDELMIRA Y MATEO II</v>
          </cell>
          <cell r="D12059" t="str">
            <v>CO-54635-BM</v>
          </cell>
          <cell r="E12059" t="str">
            <v>ESPINOZA REQUENA MAXIMILIANO LORENZO</v>
          </cell>
          <cell r="F12059" t="str">
            <v>DECRETO LEGISLATIVO Nº1273</v>
          </cell>
        </row>
        <row r="12060">
          <cell r="B12060">
            <v>54636</v>
          </cell>
          <cell r="C12060" t="str">
            <v>EDELMIRA Y MATEO I</v>
          </cell>
          <cell r="D12060" t="str">
            <v>CO-54636-BM</v>
          </cell>
          <cell r="E12060" t="str">
            <v>ESPINOZA REQUENA MAXIMILIANO LORENZO</v>
          </cell>
          <cell r="F12060" t="str">
            <v>DECRETO LEGISLATIVO Nº1273</v>
          </cell>
        </row>
        <row r="12061">
          <cell r="B12061">
            <v>54637</v>
          </cell>
          <cell r="C12061" t="str">
            <v>EL CARIBE</v>
          </cell>
          <cell r="D12061" t="str">
            <v>CO-54637-BM</v>
          </cell>
          <cell r="E12061" t="str">
            <v>VALENZUELA HUARHUA ELMER MARIANO</v>
          </cell>
          <cell r="F12061" t="str">
            <v>DECRETO LEGISLATIVO Nº1273</v>
          </cell>
        </row>
        <row r="12062">
          <cell r="B12062">
            <v>54639</v>
          </cell>
          <cell r="C12062" t="str">
            <v>ZOE XIOMARA</v>
          </cell>
          <cell r="D12062" t="str">
            <v>CO-54639-BM</v>
          </cell>
          <cell r="E12062" t="str">
            <v>LLERENA TIHUAY NEYSER</v>
          </cell>
          <cell r="F12062" t="str">
            <v>DECRETO LEGISLATIVO Nº1273</v>
          </cell>
        </row>
        <row r="12063">
          <cell r="B12063">
            <v>54640</v>
          </cell>
          <cell r="C12063" t="str">
            <v>JACKELYN ABIGAIL</v>
          </cell>
          <cell r="D12063" t="str">
            <v>CO-54640-BM</v>
          </cell>
          <cell r="E12063" t="str">
            <v>FLORES LANDA MARIA DEL ROSARIO</v>
          </cell>
          <cell r="F12063" t="str">
            <v>DECRETO LEGISLATIVO Nº1273</v>
          </cell>
        </row>
        <row r="12064">
          <cell r="B12064">
            <v>54641</v>
          </cell>
          <cell r="C12064" t="str">
            <v>JORGE JESUS</v>
          </cell>
          <cell r="D12064" t="str">
            <v>CO-54641-BM</v>
          </cell>
          <cell r="E12064" t="str">
            <v>ORTEGA CUNZA JORGE DONATO</v>
          </cell>
          <cell r="F12064" t="str">
            <v>DECRETO LEGISLATIVO Nº1273</v>
          </cell>
        </row>
        <row r="12065">
          <cell r="B12065">
            <v>54642</v>
          </cell>
          <cell r="C12065" t="str">
            <v>INGRID ANGELO</v>
          </cell>
          <cell r="D12065" t="str">
            <v>CO-54642-BM</v>
          </cell>
          <cell r="E12065" t="str">
            <v>ORTEGA REYES ANDRES ROBERTO</v>
          </cell>
          <cell r="F12065" t="str">
            <v>DECRETO LEGISLATIVO Nº1273</v>
          </cell>
        </row>
        <row r="12066">
          <cell r="B12066">
            <v>54643</v>
          </cell>
          <cell r="C12066" t="str">
            <v>EL DIAMANTE</v>
          </cell>
          <cell r="D12066" t="str">
            <v>CO-54643-BM</v>
          </cell>
          <cell r="E12066" t="str">
            <v>ORTEGA CERNA DONATO</v>
          </cell>
          <cell r="F12066" t="str">
            <v>DECRETO LEGISLATIVO Nº1273</v>
          </cell>
        </row>
        <row r="12067">
          <cell r="B12067">
            <v>54644</v>
          </cell>
          <cell r="C12067" t="str">
            <v>MAJA IV</v>
          </cell>
          <cell r="D12067" t="str">
            <v>CO-54644-BM</v>
          </cell>
          <cell r="E12067" t="str">
            <v>ESLAVA JIMENO EMMA MIRIAM</v>
          </cell>
          <cell r="F12067" t="str">
            <v>DECRETO LEGISLATIVO Nº1273</v>
          </cell>
        </row>
        <row r="12068">
          <cell r="B12068">
            <v>54645</v>
          </cell>
          <cell r="C12068" t="str">
            <v>SAN MIGUEL I</v>
          </cell>
          <cell r="D12068" t="str">
            <v>CO-54645-BM</v>
          </cell>
          <cell r="E12068" t="str">
            <v>PE? GONZALES ELADIO</v>
          </cell>
          <cell r="F12068" t="str">
            <v>DECRETO LEGISLATIVO Nº1273</v>
          </cell>
        </row>
        <row r="12069">
          <cell r="B12069">
            <v>54646</v>
          </cell>
          <cell r="C12069" t="str">
            <v>MARISOL</v>
          </cell>
          <cell r="D12069" t="str">
            <v>CO-54646-BM</v>
          </cell>
          <cell r="E12069" t="str">
            <v>CHAPILLIQUEN OSTOS LUIS FERNANDO</v>
          </cell>
          <cell r="F12069" t="str">
            <v>DECRETO LEGISLATIVO Nº1273</v>
          </cell>
        </row>
        <row r="12070">
          <cell r="B12070">
            <v>54647</v>
          </cell>
          <cell r="C12070" t="str">
            <v>LUIS Y VALERYE</v>
          </cell>
          <cell r="D12070" t="str">
            <v>CO-54647-BM</v>
          </cell>
          <cell r="E12070" t="str">
            <v>CHAPILLIQUEN VENTOCILLA LUIS ANTONIO</v>
          </cell>
          <cell r="F12070" t="str">
            <v>DECRETO LEGISLATIVO Nº1273</v>
          </cell>
        </row>
        <row r="12071">
          <cell r="B12071">
            <v>54648</v>
          </cell>
          <cell r="C12071" t="str">
            <v>CIGARRITO II</v>
          </cell>
          <cell r="D12071" t="str">
            <v>CO-54648-BM</v>
          </cell>
          <cell r="E12071" t="str">
            <v>VALVERDE VEGA MIRIAM SOLEDAD</v>
          </cell>
          <cell r="F12071" t="str">
            <v>DECRETO LEGISLATIVO Nº1273</v>
          </cell>
        </row>
        <row r="12072">
          <cell r="B12072">
            <v>54649</v>
          </cell>
          <cell r="C12072" t="str">
            <v>LUIS II</v>
          </cell>
          <cell r="D12072" t="str">
            <v>CO-54649-BM</v>
          </cell>
          <cell r="E12072" t="str">
            <v>SIANCAS VIVANCO LUIS ANSELMO</v>
          </cell>
          <cell r="F12072" t="str">
            <v>DECRETO LEGISLATIVO Nº1273</v>
          </cell>
        </row>
        <row r="12073">
          <cell r="B12073">
            <v>54650</v>
          </cell>
          <cell r="C12073" t="str">
            <v>JORGE PABLO 1</v>
          </cell>
          <cell r="D12073" t="str">
            <v>CO-54650-BM</v>
          </cell>
          <cell r="E12073" t="str">
            <v>CARRERA ASTETE JOSE CARLOS</v>
          </cell>
          <cell r="F12073" t="str">
            <v>DECRETO LEGISLATIVO Nº1273</v>
          </cell>
        </row>
        <row r="12074">
          <cell r="B12074">
            <v>54651</v>
          </cell>
          <cell r="C12074" t="str">
            <v>SAMI</v>
          </cell>
          <cell r="D12074" t="str">
            <v>CO-54651-BM</v>
          </cell>
          <cell r="E12074" t="str">
            <v>MIRANDA GONZALES SEBASTIAN</v>
          </cell>
          <cell r="F12074" t="str">
            <v>DECRETO LEGISLATIVO Nº1273</v>
          </cell>
        </row>
        <row r="12075">
          <cell r="B12075">
            <v>54652</v>
          </cell>
          <cell r="C12075" t="str">
            <v>KADDESH</v>
          </cell>
          <cell r="D12075" t="str">
            <v>CO-54652-BM</v>
          </cell>
          <cell r="E12075" t="str">
            <v>VARGAS MI?N LUIS ALBERTO</v>
          </cell>
          <cell r="F12075" t="str">
            <v>DECRETO LEGISLATIVO Nº1273</v>
          </cell>
        </row>
        <row r="12076">
          <cell r="B12076">
            <v>54653</v>
          </cell>
          <cell r="C12076" t="str">
            <v>JEHOVA ES MI PASTOR</v>
          </cell>
          <cell r="D12076" t="str">
            <v>CO-54653-BM</v>
          </cell>
          <cell r="E12076" t="str">
            <v>VICTORIO BAZALAR JOHN ROLANDO</v>
          </cell>
          <cell r="F12076" t="str">
            <v>DECRETO LEGISLATIVO Nº1273</v>
          </cell>
        </row>
        <row r="12077">
          <cell r="B12077">
            <v>54654</v>
          </cell>
          <cell r="C12077" t="str">
            <v>ROQUE III</v>
          </cell>
          <cell r="D12077" t="str">
            <v>CO-54654-BM</v>
          </cell>
          <cell r="E12077" t="str">
            <v>ROQUE NOA ALFREDO</v>
          </cell>
          <cell r="F12077" t="str">
            <v>DECRETO LEGISLATIVO Nº1273</v>
          </cell>
        </row>
        <row r="12078">
          <cell r="B12078">
            <v>54657</v>
          </cell>
          <cell r="C12078" t="str">
            <v>BRASILIA 2</v>
          </cell>
          <cell r="D12078" t="str">
            <v>TA-54657-BM</v>
          </cell>
          <cell r="E12078" t="str">
            <v>AHEN PAUCAR STEFHANY JEANETH</v>
          </cell>
          <cell r="F12078" t="str">
            <v>DECRETO LEGISLATIVO Nº1273</v>
          </cell>
        </row>
        <row r="12079">
          <cell r="B12079">
            <v>54658</v>
          </cell>
          <cell r="C12079" t="str">
            <v>ALIZEE I</v>
          </cell>
          <cell r="D12079" t="str">
            <v>TA-54658-BM</v>
          </cell>
          <cell r="E12079" t="str">
            <v>LEON RABINES ONEEGLIO KATYA</v>
          </cell>
          <cell r="F12079" t="str">
            <v>DECRETO LEGISLATIVO Nº1273</v>
          </cell>
        </row>
        <row r="12080">
          <cell r="B12080">
            <v>54659</v>
          </cell>
          <cell r="C12080" t="str">
            <v>ALEJANDRO I</v>
          </cell>
          <cell r="D12080" t="str">
            <v>TA-54659-BM</v>
          </cell>
          <cell r="E12080" t="str">
            <v>LEON RABINES ONEEGLIO KATYA</v>
          </cell>
          <cell r="F12080" t="str">
            <v>DECRETO LEGISLATIVO Nº1273</v>
          </cell>
        </row>
        <row r="12081">
          <cell r="B12081">
            <v>54660</v>
          </cell>
          <cell r="C12081" t="str">
            <v>CRISTO PODER DE DIOS II</v>
          </cell>
          <cell r="D12081" t="str">
            <v>TA-54660-BM</v>
          </cell>
          <cell r="E12081" t="str">
            <v>QUEREVALU QUEREVALU PEDRO HILARIO</v>
          </cell>
          <cell r="F12081" t="str">
            <v>DECRETO LEGISLATIVO Nº1273</v>
          </cell>
        </row>
        <row r="12082">
          <cell r="B12082">
            <v>54661</v>
          </cell>
          <cell r="C12082" t="str">
            <v>ADRIAN MINSU</v>
          </cell>
          <cell r="D12082" t="str">
            <v>TA-54661-BM</v>
          </cell>
          <cell r="E12082" t="str">
            <v>MANRIQUE PURIZACA SHIRLEY PAOLA</v>
          </cell>
          <cell r="F12082" t="str">
            <v>DECRETO LEGISLATIVO Nº1273</v>
          </cell>
        </row>
        <row r="12083">
          <cell r="B12083">
            <v>54662</v>
          </cell>
          <cell r="C12083" t="str">
            <v>JACK BENJAMIN</v>
          </cell>
          <cell r="D12083" t="str">
            <v>TA-54662-BM</v>
          </cell>
          <cell r="E12083" t="str">
            <v>HUAMAN LIZANA FLORICELDA</v>
          </cell>
          <cell r="F12083" t="str">
            <v>DECRETO LEGISLATIVO Nº1273</v>
          </cell>
        </row>
        <row r="12084">
          <cell r="B12084">
            <v>54663</v>
          </cell>
          <cell r="C12084" t="str">
            <v>THALITA ANALY II</v>
          </cell>
          <cell r="D12084" t="str">
            <v>TA-54663-BM</v>
          </cell>
          <cell r="E12084" t="str">
            <v>NUNURA QUEREVALU PAULA TERESA</v>
          </cell>
          <cell r="F12084" t="str">
            <v>DECRETO LEGISLATIVO Nº1273</v>
          </cell>
        </row>
        <row r="12085">
          <cell r="B12085">
            <v>54664</v>
          </cell>
          <cell r="C12085" t="str">
            <v>DIMAFRO III</v>
          </cell>
          <cell r="D12085" t="str">
            <v>TA-54664-BM</v>
          </cell>
          <cell r="E12085" t="str">
            <v>MENDEZ MONTALVO MARCOS AGUSTIN</v>
          </cell>
          <cell r="F12085" t="str">
            <v>DECRETO LEGISLATIVO Nº1273</v>
          </cell>
        </row>
        <row r="12086">
          <cell r="B12086">
            <v>54665</v>
          </cell>
          <cell r="C12086" t="str">
            <v>MI JEREMIAS</v>
          </cell>
          <cell r="D12086" t="str">
            <v>TA-54665-BM</v>
          </cell>
          <cell r="E12086" t="str">
            <v>MENDEZ MONTALVO MARCOS AGUSTIN</v>
          </cell>
          <cell r="F12086" t="str">
            <v>DECRETO LEGISLATIVO Nº1273</v>
          </cell>
        </row>
        <row r="12087">
          <cell r="B12087">
            <v>54666</v>
          </cell>
          <cell r="C12087" t="str">
            <v>DIMAFRO II</v>
          </cell>
          <cell r="D12087" t="str">
            <v>TA-54666-BM</v>
          </cell>
          <cell r="E12087" t="str">
            <v>CHULLE PURIZACA FROILAN EDWARD</v>
          </cell>
          <cell r="F12087" t="str">
            <v>DECRETO LEGISLATIVO Nº1273</v>
          </cell>
        </row>
        <row r="12088">
          <cell r="B12088">
            <v>54667</v>
          </cell>
          <cell r="C12088" t="str">
            <v>DIMAFRO I</v>
          </cell>
          <cell r="D12088" t="str">
            <v>TA-54667-BM</v>
          </cell>
          <cell r="E12088" t="str">
            <v>CHULLE PURIZACA FROILAN EDWARD</v>
          </cell>
          <cell r="F12088" t="str">
            <v>DECRETO LEGISLATIVO Nº1273</v>
          </cell>
        </row>
        <row r="12089">
          <cell r="B12089">
            <v>54668</v>
          </cell>
          <cell r="C12089" t="str">
            <v>EMIGRANTE AMIGO 3</v>
          </cell>
          <cell r="D12089" t="str">
            <v>TA-54668-BM</v>
          </cell>
          <cell r="E12089" t="str">
            <v>ABAD ABAD BARTOLO</v>
          </cell>
          <cell r="F12089" t="str">
            <v>DECRETO LEGISLATIVO Nº1273</v>
          </cell>
        </row>
        <row r="12090">
          <cell r="B12090">
            <v>54682</v>
          </cell>
          <cell r="C12090" t="str">
            <v>JESUS ES MI CAMINO I</v>
          </cell>
          <cell r="D12090" t="str">
            <v>TA-54682-BM</v>
          </cell>
          <cell r="E12090" t="str">
            <v>PANTA NUNURA CARMEN LUZPICIA</v>
          </cell>
          <cell r="F12090" t="str">
            <v>DECRETO LEGISLATIVO Nº1273</v>
          </cell>
        </row>
        <row r="12091">
          <cell r="B12091">
            <v>54683</v>
          </cell>
          <cell r="C12091" t="str">
            <v>GUIAME DIOS MIO</v>
          </cell>
          <cell r="D12091" t="str">
            <v>TA-54683-BM</v>
          </cell>
          <cell r="E12091" t="str">
            <v>ECA ALVAREZ JIMMY ;ECA ALVAREZ MILTON CESAR</v>
          </cell>
          <cell r="F12091" t="str">
            <v>DECRETO LEGISLATIVO Nº1273</v>
          </cell>
        </row>
        <row r="12092">
          <cell r="B12092">
            <v>54685</v>
          </cell>
          <cell r="C12092" t="str">
            <v>REGALITO DE JEHOVA II</v>
          </cell>
          <cell r="D12092" t="str">
            <v>TA-54685-BM</v>
          </cell>
          <cell r="E12092" t="str">
            <v>ECHE QUEREVALU JUAN BAUTISTA</v>
          </cell>
          <cell r="F12092" t="str">
            <v>DECRETO LEGISLATIVO Nº1273</v>
          </cell>
        </row>
        <row r="12093">
          <cell r="B12093">
            <v>54686</v>
          </cell>
          <cell r="C12093" t="str">
            <v>DANUSKA DAYANA</v>
          </cell>
          <cell r="D12093" t="str">
            <v>ZS-54686-BM</v>
          </cell>
          <cell r="E12093" t="str">
            <v>SANDOVAL CONDORI YULIANA VERONICA</v>
          </cell>
          <cell r="F12093" t="str">
            <v>DECRETO LEGISLATIVO Nº1273</v>
          </cell>
        </row>
        <row r="12094">
          <cell r="B12094">
            <v>54687</v>
          </cell>
          <cell r="C12094" t="str">
            <v>MI ESPERANZA</v>
          </cell>
          <cell r="D12094" t="str">
            <v>ZS-54687-BM</v>
          </cell>
          <cell r="E12094" t="str">
            <v>MARCHAN JIMENEZ CARLOS MARIANO</v>
          </cell>
          <cell r="F12094" t="str">
            <v>DECRETO LEGISLATIVO Nº1273</v>
          </cell>
        </row>
        <row r="12095">
          <cell r="B12095">
            <v>54689</v>
          </cell>
          <cell r="C12095" t="str">
            <v>MARIYI</v>
          </cell>
          <cell r="D12095" t="str">
            <v>ZS-54689-BM</v>
          </cell>
          <cell r="E12095" t="str">
            <v>FLORES RISCO MARKY ALEXANDER</v>
          </cell>
          <cell r="F12095" t="str">
            <v>DECRETO LEGISLATIVO Nº1273</v>
          </cell>
        </row>
        <row r="12096">
          <cell r="B12096">
            <v>54692</v>
          </cell>
          <cell r="C12096" t="str">
            <v>EL RECUERDO DE MI PADRE</v>
          </cell>
          <cell r="D12096" t="str">
            <v>ZS-54692-BM</v>
          </cell>
          <cell r="E12096" t="str">
            <v>BENITES MORALES ZACARIAS</v>
          </cell>
          <cell r="F12096" t="str">
            <v>DECRETO LEGISLATIVO Nº1273</v>
          </cell>
        </row>
        <row r="12097">
          <cell r="B12097">
            <v>54693</v>
          </cell>
          <cell r="C12097" t="str">
            <v>KARLITOS</v>
          </cell>
          <cell r="D12097" t="str">
            <v>ZS-54693-BM</v>
          </cell>
          <cell r="E12097" t="str">
            <v>PALACIOS CHUQUICONDOR FERNANDO</v>
          </cell>
          <cell r="F12097" t="str">
            <v>DECRETO LEGISLATIVO Nº1273</v>
          </cell>
        </row>
        <row r="12098">
          <cell r="B12098">
            <v>54694</v>
          </cell>
          <cell r="C12098" t="str">
            <v>REGALO DE DIOS</v>
          </cell>
          <cell r="D12098" t="str">
            <v>ZS-54694-BM</v>
          </cell>
          <cell r="E12098" t="str">
            <v>CRISANTO YOVERA ROGGER</v>
          </cell>
          <cell r="F12098" t="str">
            <v>DECRETO LEGISLATIVO Nº1273</v>
          </cell>
        </row>
        <row r="12099">
          <cell r="B12099">
            <v>54695</v>
          </cell>
          <cell r="C12099" t="str">
            <v>CABALLERO DEL MAR</v>
          </cell>
          <cell r="D12099" t="str">
            <v>ZS-54695-BM</v>
          </cell>
          <cell r="E12099" t="str">
            <v>FLORES RISCO MARKY ALEXANDER</v>
          </cell>
          <cell r="F12099" t="str">
            <v>DECRETO LEGISLATIVO Nº1273</v>
          </cell>
        </row>
        <row r="12100">
          <cell r="B12100">
            <v>54696</v>
          </cell>
          <cell r="C12100" t="str">
            <v>LA INTRIGA</v>
          </cell>
          <cell r="D12100" t="str">
            <v>ZS-54696-BM</v>
          </cell>
          <cell r="E12100" t="str">
            <v>MI?N MARTINEZ RICARDO</v>
          </cell>
          <cell r="F12100" t="str">
            <v>DECRETO LEGISLATIVO Nº1273</v>
          </cell>
        </row>
        <row r="12101">
          <cell r="B12101">
            <v>54697</v>
          </cell>
          <cell r="C12101" t="str">
            <v>LA ENVIDIA</v>
          </cell>
          <cell r="D12101" t="str">
            <v>ZS-54697-BM</v>
          </cell>
          <cell r="E12101" t="str">
            <v>MI?N MARTINEZ RICARDO</v>
          </cell>
          <cell r="F12101" t="str">
            <v>DECRETO LEGISLATIVO Nº1273</v>
          </cell>
        </row>
        <row r="12102">
          <cell r="B12102">
            <v>54698</v>
          </cell>
          <cell r="C12102" t="str">
            <v>MARIA DELICIA</v>
          </cell>
          <cell r="D12102" t="str">
            <v>ZS-54698-BM</v>
          </cell>
          <cell r="E12102" t="str">
            <v>CRIOLLO MANCHAY JOSE</v>
          </cell>
          <cell r="F12102" t="str">
            <v>DECRETO LEGISLATIVO Nº1273</v>
          </cell>
        </row>
        <row r="12103">
          <cell r="B12103">
            <v>54699</v>
          </cell>
          <cell r="C12103" t="str">
            <v>DIOS Y MI MADRE</v>
          </cell>
          <cell r="D12103" t="str">
            <v>ZS-54699-BM</v>
          </cell>
          <cell r="E12103" t="str">
            <v>YENQUE PE? CESAR ANTONIO</v>
          </cell>
          <cell r="F12103" t="str">
            <v>DECRETO LEGISLATIVO Nº1273</v>
          </cell>
        </row>
        <row r="12104">
          <cell r="B12104">
            <v>54700</v>
          </cell>
          <cell r="C12104" t="str">
            <v>JON - 2</v>
          </cell>
          <cell r="D12104" t="str">
            <v>ZS-54700-BM</v>
          </cell>
          <cell r="E12104" t="str">
            <v>MEDINA GARCIA TERESA</v>
          </cell>
          <cell r="F12104" t="str">
            <v>DECRETO LEGISLATIVO Nº1273</v>
          </cell>
        </row>
        <row r="12105">
          <cell r="B12105">
            <v>54701</v>
          </cell>
          <cell r="C12105" t="str">
            <v>IKER EYAL</v>
          </cell>
          <cell r="D12105" t="str">
            <v>ZS-54701-BM</v>
          </cell>
          <cell r="E12105" t="str">
            <v>ADRIANZEN MENDOZA CESAR AGUSTO</v>
          </cell>
          <cell r="F12105" t="str">
            <v>DECRETO LEGISLATIVO Nº1273</v>
          </cell>
        </row>
        <row r="12106">
          <cell r="B12106">
            <v>54702</v>
          </cell>
          <cell r="C12106" t="str">
            <v>JHANJAIRO Y Y PATRI</v>
          </cell>
          <cell r="D12106" t="str">
            <v>ZS-54702-BM</v>
          </cell>
          <cell r="E12106" t="str">
            <v>ESPINOZA JUAREZ JENRY</v>
          </cell>
          <cell r="F12106" t="str">
            <v>DECRETO LEGISLATIVO Nº1273</v>
          </cell>
        </row>
        <row r="12107">
          <cell r="B12107">
            <v>54703</v>
          </cell>
          <cell r="C12107" t="str">
            <v>REGALO DE DIOS</v>
          </cell>
          <cell r="D12107" t="str">
            <v>ZS-54703-BM</v>
          </cell>
          <cell r="E12107" t="str">
            <v>CARRE? AMAYA FRANCISCO</v>
          </cell>
          <cell r="F12107" t="str">
            <v>DECRETO LEGISLATIVO Nº1273</v>
          </cell>
        </row>
        <row r="12108">
          <cell r="B12108">
            <v>54704</v>
          </cell>
          <cell r="C12108" t="str">
            <v>EDDER POOL</v>
          </cell>
          <cell r="D12108" t="str">
            <v>ZS-54704-BM</v>
          </cell>
          <cell r="E12108" t="str">
            <v>CARRE? AMAYA FRANCISCO</v>
          </cell>
          <cell r="F12108" t="str">
            <v>DECRETO LEGISLATIVO Nº1273</v>
          </cell>
        </row>
        <row r="12109">
          <cell r="B12109">
            <v>54705</v>
          </cell>
          <cell r="C12109" t="str">
            <v>EL AVENTURERO I</v>
          </cell>
          <cell r="D12109" t="str">
            <v>ZS-54705-BM</v>
          </cell>
          <cell r="E12109" t="str">
            <v>BERNALES RAMIREZ MARIA AMELIDA</v>
          </cell>
          <cell r="F12109" t="str">
            <v>DECRETO LEGISLATIVO Nº1273</v>
          </cell>
        </row>
        <row r="12110">
          <cell r="B12110">
            <v>54706</v>
          </cell>
          <cell r="C12110" t="str">
            <v>MI EDUAR</v>
          </cell>
          <cell r="D12110" t="str">
            <v>ZS-54706-BM</v>
          </cell>
          <cell r="E12110" t="str">
            <v>HERRERA QUEDENA LUCY MAGALI</v>
          </cell>
          <cell r="F12110" t="str">
            <v>DECRETO LEGISLATIVO Nº1273</v>
          </cell>
        </row>
        <row r="12111">
          <cell r="B12111">
            <v>54707</v>
          </cell>
          <cell r="C12111" t="str">
            <v>BENDICION DE JESUS</v>
          </cell>
          <cell r="D12111" t="str">
            <v>ZS-54707-BM</v>
          </cell>
          <cell r="E12111" t="str">
            <v>PRADO YPANAQUE ENRIQUE</v>
          </cell>
          <cell r="F12111" t="str">
            <v>DECRETO LEGISLATIVO Nº1273</v>
          </cell>
        </row>
        <row r="12112">
          <cell r="B12112">
            <v>54708</v>
          </cell>
          <cell r="C12112" t="str">
            <v>MATILDE</v>
          </cell>
          <cell r="D12112" t="str">
            <v>ZS-54708-BM</v>
          </cell>
          <cell r="E12112" t="str">
            <v>HUILCA PE? MAXIMO</v>
          </cell>
          <cell r="F12112" t="str">
            <v>DECRETO LEGISLATIVO Nº1273</v>
          </cell>
        </row>
        <row r="12113">
          <cell r="B12113">
            <v>54712</v>
          </cell>
          <cell r="C12113" t="str">
            <v>LUCERITO DEL MAR AZUL 1</v>
          </cell>
          <cell r="D12113" t="str">
            <v>TA-54712-BM</v>
          </cell>
          <cell r="E12113" t="str">
            <v>GUTIERREZ FIESTAS TOMASA MERCEDES</v>
          </cell>
          <cell r="F12113" t="str">
            <v>DECRETO LEGISLATIVO Nº1273</v>
          </cell>
        </row>
        <row r="12114">
          <cell r="B12114">
            <v>54713</v>
          </cell>
          <cell r="C12114" t="str">
            <v>JUAN EL BAUTISTA 3</v>
          </cell>
          <cell r="D12114" t="str">
            <v>TA-54713-BM</v>
          </cell>
          <cell r="E12114" t="str">
            <v>VITE GALAN CLEOFINA</v>
          </cell>
          <cell r="F12114" t="str">
            <v>DECRETO LEGISLATIVO Nº1273</v>
          </cell>
        </row>
        <row r="12115">
          <cell r="B12115">
            <v>54717</v>
          </cell>
          <cell r="C12115" t="str">
            <v>JUAN EL BAUTISTA 2</v>
          </cell>
          <cell r="D12115" t="str">
            <v>TA-54717-BM</v>
          </cell>
          <cell r="E12115" t="str">
            <v>FARRO?N SUCLUPE JUAN</v>
          </cell>
          <cell r="F12115" t="str">
            <v>DECRETO LEGISLATIVO Nº1273</v>
          </cell>
        </row>
        <row r="12116">
          <cell r="B12116">
            <v>54721</v>
          </cell>
          <cell r="C12116" t="str">
            <v>MI NAYERLI</v>
          </cell>
          <cell r="D12116" t="str">
            <v>TA-54721-BM</v>
          </cell>
          <cell r="E12116" t="str">
            <v>AGURTO FIESTAS PEDRO MIGUEL ;RUIZ MARCHAN DIANA ARACELY</v>
          </cell>
          <cell r="F12116" t="str">
            <v>DECRETO LEGISLATIVO Nº1273</v>
          </cell>
        </row>
        <row r="12117">
          <cell r="B12117">
            <v>54725</v>
          </cell>
          <cell r="C12117" t="str">
            <v>MILAGRO DE MI MADRE</v>
          </cell>
          <cell r="D12117" t="str">
            <v>TA-54725-BM</v>
          </cell>
          <cell r="E12117" t="str">
            <v>PANTA PANTA ROSA ELENA ;PERICHE PANTA MAXIMO</v>
          </cell>
          <cell r="F12117" t="str">
            <v>DECRETO LEGISLATIVO Nº1273</v>
          </cell>
        </row>
        <row r="12118">
          <cell r="B12118">
            <v>54726</v>
          </cell>
          <cell r="C12118" t="str">
            <v>JOSUE DAVID</v>
          </cell>
          <cell r="D12118" t="str">
            <v>ZS-54726-BM</v>
          </cell>
          <cell r="E12118" t="str">
            <v>JIMENEZ ZAPATA NEMECIO</v>
          </cell>
          <cell r="F12118" t="str">
            <v>DECRETO LEGISLATIVO Nº1273</v>
          </cell>
        </row>
        <row r="12119">
          <cell r="B12119">
            <v>54727</v>
          </cell>
          <cell r="C12119" t="str">
            <v>JEHOVA ES MI PROVEDOR</v>
          </cell>
          <cell r="D12119" t="str">
            <v>ZS-54727-BM</v>
          </cell>
          <cell r="E12119" t="str">
            <v>FIESTAS LLENQUE SANTOS MARCELINO</v>
          </cell>
          <cell r="F12119" t="str">
            <v>DECRETO LEGISLATIVO Nº1273</v>
          </cell>
        </row>
        <row r="12120">
          <cell r="B12120">
            <v>54728</v>
          </cell>
          <cell r="C12120" t="str">
            <v>JOSE DE LA CRUZ</v>
          </cell>
          <cell r="D12120" t="str">
            <v>ZS-54728-BM</v>
          </cell>
          <cell r="E12120" t="str">
            <v>PAZOS ANTON JOSE DE LA CRUZ</v>
          </cell>
          <cell r="F12120" t="str">
            <v>DECRETO LEGISLATIVO Nº1273</v>
          </cell>
        </row>
        <row r="12121">
          <cell r="B12121">
            <v>54731</v>
          </cell>
          <cell r="C12121" t="str">
            <v>CARAJO SOY TUMBESINO</v>
          </cell>
          <cell r="D12121" t="str">
            <v>ZS-54731-BM</v>
          </cell>
          <cell r="E12121" t="str">
            <v>RUIZ MEDINA JULIO ENCARNACION</v>
          </cell>
          <cell r="F12121" t="str">
            <v>DECRETO LEGISLATIVO Nº1273</v>
          </cell>
        </row>
        <row r="12122">
          <cell r="B12122">
            <v>54733</v>
          </cell>
          <cell r="C12122" t="str">
            <v>EL AMIGO MENA II</v>
          </cell>
          <cell r="D12122" t="str">
            <v>ZS-54733-BM</v>
          </cell>
          <cell r="E12122" t="str">
            <v>MENA HERRERA SEGUNDO CESAR</v>
          </cell>
          <cell r="F12122" t="str">
            <v>DECRETO LEGISLATIVO Nº1273</v>
          </cell>
        </row>
        <row r="12123">
          <cell r="B12123">
            <v>54735</v>
          </cell>
          <cell r="C12123" t="str">
            <v>JESUCRISTO ES MI CAPITAN</v>
          </cell>
          <cell r="D12123" t="str">
            <v>SY-54735-BM</v>
          </cell>
          <cell r="E12123" t="str">
            <v>JARAMILLO DUE?S GLADYS MEDELIN</v>
          </cell>
          <cell r="F12123" t="str">
            <v>DECRETO LEGISLATIVO Nº1273</v>
          </cell>
        </row>
        <row r="12124">
          <cell r="B12124">
            <v>54736</v>
          </cell>
          <cell r="C12124" t="str">
            <v>MI ELBER</v>
          </cell>
          <cell r="D12124" t="str">
            <v>SY-54736-BM</v>
          </cell>
          <cell r="E12124" t="str">
            <v>CHAVEZ SANCHEZ LOURDES ELIZABETH</v>
          </cell>
          <cell r="F12124" t="str">
            <v>DECRETO LEGISLATIVO Nº1273</v>
          </cell>
        </row>
        <row r="12125">
          <cell r="B12125">
            <v>54737</v>
          </cell>
          <cell r="C12125" t="str">
            <v>JORMAR</v>
          </cell>
          <cell r="D12125" t="str">
            <v>ZS-54737-BM</v>
          </cell>
          <cell r="E12125" t="str">
            <v>ECA VITE ALBERTO</v>
          </cell>
          <cell r="F12125" t="str">
            <v>DECRETO LEGISLATIVO Nº1273</v>
          </cell>
        </row>
        <row r="12126">
          <cell r="B12126">
            <v>54738</v>
          </cell>
          <cell r="C12126" t="str">
            <v>SAMIR</v>
          </cell>
          <cell r="D12126" t="str">
            <v>IO-54738-BM</v>
          </cell>
          <cell r="E12126" t="str">
            <v>CRUZ CCAMA ANTONIO ;VILCA MAMANI MARUJA</v>
          </cell>
          <cell r="F12126" t="str">
            <v>DECRETO LEGISLATIVO Nº1273</v>
          </cell>
        </row>
        <row r="12127">
          <cell r="B12127">
            <v>54741</v>
          </cell>
          <cell r="C12127" t="str">
            <v>SAMIRA II</v>
          </cell>
          <cell r="D12127" t="str">
            <v>IO-54741-BM</v>
          </cell>
          <cell r="E12127" t="str">
            <v>DE LA CRUZ ESPINOZA MIGUEL ANGEL Y HUAMAN QUISPE ROSA PLACIDA</v>
          </cell>
          <cell r="F12127" t="str">
            <v>DECRETO LEGISLATIVO Nº1273</v>
          </cell>
        </row>
        <row r="12128">
          <cell r="B12128">
            <v>54742</v>
          </cell>
          <cell r="C12128" t="str">
            <v>SR. DE LOCUMBA</v>
          </cell>
          <cell r="D12128" t="str">
            <v>IO-54742-BM</v>
          </cell>
          <cell r="E12128" t="str">
            <v>YABAR PACARI AURELIA MAXIMILIANA</v>
          </cell>
          <cell r="F12128" t="str">
            <v>DECRETO LEGISLATIVO Nº1273</v>
          </cell>
        </row>
        <row r="12129">
          <cell r="B12129">
            <v>54743</v>
          </cell>
          <cell r="C12129" t="str">
            <v>ASHLY</v>
          </cell>
          <cell r="D12129" t="str">
            <v>ZS-54743-BM</v>
          </cell>
          <cell r="E12129" t="str">
            <v>CORNEJO ESPINOZA JOSE HUMBERTO</v>
          </cell>
          <cell r="F12129" t="str">
            <v>DECRETO LEGISLATIVO Nº1273</v>
          </cell>
        </row>
        <row r="12130">
          <cell r="B12130">
            <v>54744</v>
          </cell>
          <cell r="C12130" t="str">
            <v>JESUS DE NAZARENO II</v>
          </cell>
          <cell r="D12130" t="str">
            <v>IO-54744-BM</v>
          </cell>
          <cell r="E12130" t="str">
            <v>CUTIPA CUTIPA YOLANDA ;YUJRA FORAQUITA RENE</v>
          </cell>
          <cell r="F12130" t="str">
            <v>DECRETO LEGISLATIVO Nº1273</v>
          </cell>
        </row>
        <row r="12131">
          <cell r="B12131">
            <v>54745</v>
          </cell>
          <cell r="C12131" t="str">
            <v>FABI ANDER</v>
          </cell>
          <cell r="D12131" t="str">
            <v>IO-54745-BM</v>
          </cell>
          <cell r="E12131" t="str">
            <v>TAPIA ALAVE MARIA ;TAPIA ALAVE OSWALDO</v>
          </cell>
          <cell r="F12131" t="str">
            <v>DECRETO LEGISLATIVO Nº1273</v>
          </cell>
        </row>
        <row r="12132">
          <cell r="B12132">
            <v>54746</v>
          </cell>
          <cell r="C12132" t="str">
            <v>SANTA ISABEL</v>
          </cell>
          <cell r="D12132" t="str">
            <v>ZS-54746-BM</v>
          </cell>
          <cell r="E12132" t="str">
            <v>SALVADOR TICLIAHUANCA SEGUNDO AGAPITO</v>
          </cell>
          <cell r="F12132" t="str">
            <v>DECRETO LEGISLATIVO Nº1273</v>
          </cell>
        </row>
        <row r="12133">
          <cell r="B12133">
            <v>54747</v>
          </cell>
          <cell r="C12133" t="str">
            <v>JHON Y MAYRA</v>
          </cell>
          <cell r="D12133" t="str">
            <v>ZS-54747-BM</v>
          </cell>
          <cell r="E12133" t="str">
            <v>ANGULO ALVAREZ MAXIMO</v>
          </cell>
          <cell r="F12133" t="str">
            <v>DECRETO LEGISLATIVO Nº1273</v>
          </cell>
        </row>
        <row r="12134">
          <cell r="B12134">
            <v>54748</v>
          </cell>
          <cell r="C12134" t="str">
            <v>JEHOVA EL AMIGO FIEL</v>
          </cell>
          <cell r="D12134" t="str">
            <v>ZS-54748-BM</v>
          </cell>
          <cell r="E12134" t="str">
            <v>PAZO HERNA MAXIMO</v>
          </cell>
          <cell r="F12134" t="str">
            <v>DECRETO LEGISLATIVO Nº1273</v>
          </cell>
        </row>
        <row r="12135">
          <cell r="B12135">
            <v>54749</v>
          </cell>
          <cell r="C12135" t="str">
            <v>ZENAIDA</v>
          </cell>
          <cell r="D12135" t="str">
            <v>ZS-54749-BM</v>
          </cell>
          <cell r="E12135" t="str">
            <v>ALVARADO MONZON OLIVERO FORTUNATO</v>
          </cell>
          <cell r="F12135" t="str">
            <v>DECRETO LEGISLATIVO Nº1273</v>
          </cell>
        </row>
        <row r="12136">
          <cell r="B12136">
            <v>54750</v>
          </cell>
          <cell r="C12136" t="str">
            <v>CHUMO</v>
          </cell>
          <cell r="D12136" t="str">
            <v>ZS-54750-BM</v>
          </cell>
          <cell r="E12136" t="str">
            <v>CHUMO FLORES ADITA MERCY ;MARCHAN ERAS PEDRO MANUEL</v>
          </cell>
          <cell r="F12136" t="str">
            <v>DECRETO LEGISLATIVO Nº1273</v>
          </cell>
        </row>
        <row r="12137">
          <cell r="B12137">
            <v>54751</v>
          </cell>
          <cell r="C12137" t="str">
            <v>MI PETITO</v>
          </cell>
          <cell r="D12137" t="str">
            <v>ZS-54751-BM</v>
          </cell>
          <cell r="E12137" t="str">
            <v>SEMINARIO ROMERO LUIS BELTRAN</v>
          </cell>
          <cell r="F12137" t="str">
            <v>DECRETO LEGISLATIVO Nº1273</v>
          </cell>
        </row>
        <row r="12138">
          <cell r="B12138">
            <v>54752</v>
          </cell>
          <cell r="C12138" t="str">
            <v>JORDAN Y BRALEY</v>
          </cell>
          <cell r="D12138" t="str">
            <v>ZS-54752-BM</v>
          </cell>
          <cell r="E12138" t="str">
            <v>ESCOBAR CHUMO MARIO CESAR</v>
          </cell>
          <cell r="F12138" t="str">
            <v>DECRETO LEGISLATIVO Nº1273</v>
          </cell>
        </row>
        <row r="12139">
          <cell r="B12139">
            <v>54753</v>
          </cell>
          <cell r="C12139" t="str">
            <v>MARIA</v>
          </cell>
          <cell r="D12139" t="str">
            <v>ZS-54753-BM</v>
          </cell>
          <cell r="E12139" t="str">
            <v>PALOMINO PANTA JOSE MARTIN</v>
          </cell>
          <cell r="F12139" t="str">
            <v>DECRETO LEGISLATIVO Nº1273</v>
          </cell>
        </row>
        <row r="12140">
          <cell r="B12140">
            <v>54754</v>
          </cell>
          <cell r="C12140" t="str">
            <v>MARICIELO</v>
          </cell>
          <cell r="D12140" t="str">
            <v>ZS-54754-BM</v>
          </cell>
          <cell r="E12140" t="str">
            <v>SANJINEZ FERNANDEZ MELCHOR</v>
          </cell>
          <cell r="F12140" t="str">
            <v>DECRETO LEGISLATIVO Nº1273</v>
          </cell>
        </row>
        <row r="12141">
          <cell r="B12141">
            <v>54755</v>
          </cell>
          <cell r="C12141" t="str">
            <v>KEYLA Y JOSUE</v>
          </cell>
          <cell r="D12141" t="str">
            <v>ZS-54755-BM</v>
          </cell>
          <cell r="E12141" t="str">
            <v>SALDARRIAGA ROMERO ARMANDO</v>
          </cell>
          <cell r="F12141" t="str">
            <v>DECRETO LEGISLATIVO Nº1273</v>
          </cell>
        </row>
        <row r="12142">
          <cell r="B12142">
            <v>54756</v>
          </cell>
          <cell r="C12142" t="str">
            <v>STIWAR</v>
          </cell>
          <cell r="D12142" t="str">
            <v>ZS-54756-BM</v>
          </cell>
          <cell r="E12142" t="str">
            <v>BALLADARES CANALES JUAN GABRIEL</v>
          </cell>
          <cell r="F12142" t="str">
            <v>DECRETO LEGISLATIVO Nº1273</v>
          </cell>
        </row>
        <row r="12143">
          <cell r="B12143">
            <v>54803</v>
          </cell>
          <cell r="C12143" t="str">
            <v>DON PANCHO</v>
          </cell>
          <cell r="D12143" t="str">
            <v>PL-54803-BM</v>
          </cell>
          <cell r="E12143" t="str">
            <v>PUESCAS SANCHEZ RIGOBERTO</v>
          </cell>
          <cell r="F12143" t="str">
            <v>DECRETO LEGISLATIVO Nº1273</v>
          </cell>
        </row>
        <row r="12144">
          <cell r="B12144">
            <v>54809</v>
          </cell>
          <cell r="C12144" t="str">
            <v>BRUCE</v>
          </cell>
          <cell r="D12144" t="str">
            <v>CO-54809-BM</v>
          </cell>
          <cell r="E12144" t="str">
            <v>EUSTAQUIO LEON CESAR</v>
          </cell>
          <cell r="F12144" t="str">
            <v>DECRETO LEGISLATIVO Nº1273</v>
          </cell>
        </row>
        <row r="12145">
          <cell r="B12145">
            <v>54810</v>
          </cell>
          <cell r="C12145" t="str">
            <v>ROSARIO</v>
          </cell>
          <cell r="D12145" t="str">
            <v>CO-54810-BM</v>
          </cell>
          <cell r="E12145" t="str">
            <v>VERDE QUIROZ VICTOR ALFREDO</v>
          </cell>
          <cell r="F12145" t="str">
            <v>DECRETO LEGISLATIVO Nº1273</v>
          </cell>
        </row>
        <row r="12146">
          <cell r="B12146">
            <v>54811</v>
          </cell>
          <cell r="C12146" t="str">
            <v>KRISTAL Y ENGHER</v>
          </cell>
          <cell r="D12146" t="str">
            <v>CO-54811-BM</v>
          </cell>
          <cell r="E12146" t="str">
            <v>DIAZ HERRADA EDUARDO ROBERTO</v>
          </cell>
          <cell r="F12146" t="str">
            <v>DECRETO LEGISLATIVO Nº1273</v>
          </cell>
        </row>
        <row r="12147">
          <cell r="B12147">
            <v>54812</v>
          </cell>
          <cell r="C12147" t="str">
            <v>MARINA</v>
          </cell>
          <cell r="D12147" t="str">
            <v>CO-54812-BM</v>
          </cell>
          <cell r="E12147" t="str">
            <v>VALDIVIA GUTIERREZ FIDEL ELIAS</v>
          </cell>
          <cell r="F12147" t="str">
            <v>DECRETO LEGISLATIVO Nº1273</v>
          </cell>
        </row>
        <row r="12148">
          <cell r="B12148">
            <v>54813</v>
          </cell>
          <cell r="C12148" t="str">
            <v>MARIA CAYCHO</v>
          </cell>
          <cell r="D12148" t="str">
            <v>CO-54813-BM</v>
          </cell>
          <cell r="E12148" t="str">
            <v>HURTADO CAYCHO LUIS EUGENIO</v>
          </cell>
          <cell r="F12148" t="str">
            <v>DECRETO LEGISLATIVO Nº1273</v>
          </cell>
        </row>
        <row r="12149">
          <cell r="B12149">
            <v>54814</v>
          </cell>
          <cell r="C12149" t="str">
            <v>LUIS ALBERTO</v>
          </cell>
          <cell r="D12149" t="str">
            <v>CO-54814-BM</v>
          </cell>
          <cell r="E12149" t="str">
            <v>HURTADO CAYCHO LUIS EUGENIO</v>
          </cell>
          <cell r="F12149" t="str">
            <v>DECRETO LEGISLATIVO Nº1273</v>
          </cell>
        </row>
        <row r="12150">
          <cell r="B12150">
            <v>54816</v>
          </cell>
          <cell r="C12150" t="str">
            <v>CARMEN</v>
          </cell>
          <cell r="D12150" t="str">
            <v>CO-54816-BM</v>
          </cell>
          <cell r="E12150" t="str">
            <v>LLICA DAVILA ANGEL</v>
          </cell>
          <cell r="F12150" t="str">
            <v>DECRETO LEGISLATIVO Nº1273</v>
          </cell>
        </row>
        <row r="12151">
          <cell r="B12151">
            <v>54818</v>
          </cell>
          <cell r="C12151" t="str">
            <v>REYNA</v>
          </cell>
          <cell r="D12151" t="str">
            <v>CO-54818-BM</v>
          </cell>
          <cell r="E12151" t="str">
            <v>LAZARO NAMUCHE ORLANDO LUIS</v>
          </cell>
          <cell r="F12151" t="str">
            <v>DECRETO LEGISLATIVO Nº1273</v>
          </cell>
        </row>
        <row r="12152">
          <cell r="B12152">
            <v>54819</v>
          </cell>
          <cell r="C12152" t="str">
            <v>VANESSITA</v>
          </cell>
          <cell r="D12152" t="str">
            <v>CO-54819-BM</v>
          </cell>
          <cell r="E12152" t="str">
            <v>TUCTO PASCUAL OCTAVIO</v>
          </cell>
          <cell r="F12152" t="str">
            <v>DECRETO LEGISLATIVO Nº1273</v>
          </cell>
        </row>
        <row r="12153">
          <cell r="B12153">
            <v>54820</v>
          </cell>
          <cell r="C12153" t="str">
            <v>LUIS ALBERTO</v>
          </cell>
          <cell r="D12153" t="str">
            <v>CO-54820-BM</v>
          </cell>
          <cell r="E12153" t="str">
            <v>BOLANGGER AGURTO SIXTO</v>
          </cell>
          <cell r="F12153" t="str">
            <v>DECRETO LEGISLATIVO Nº1273</v>
          </cell>
        </row>
        <row r="12154">
          <cell r="B12154">
            <v>54821</v>
          </cell>
          <cell r="C12154" t="str">
            <v>CARI?SA</v>
          </cell>
          <cell r="D12154" t="str">
            <v>CO-54821-BM</v>
          </cell>
          <cell r="E12154" t="str">
            <v>MARCHESE QUIROS JOSE DEL CARMEN JAVIER</v>
          </cell>
          <cell r="F12154" t="str">
            <v>DECRETO LEGISLATIVO Nº1273</v>
          </cell>
        </row>
        <row r="12155">
          <cell r="B12155">
            <v>54822</v>
          </cell>
          <cell r="C12155" t="str">
            <v>FRANKLYN Y YURI</v>
          </cell>
          <cell r="D12155" t="str">
            <v>CO-54822-BM</v>
          </cell>
          <cell r="E12155" t="str">
            <v>CRUZ MORENO MARINO</v>
          </cell>
          <cell r="F12155" t="str">
            <v>DECRETO LEGISLATIVO Nº1273</v>
          </cell>
        </row>
        <row r="12156">
          <cell r="B12156">
            <v>54823</v>
          </cell>
          <cell r="C12156" t="str">
            <v>CARLOS YEREMY</v>
          </cell>
          <cell r="D12156" t="str">
            <v>CO-54823-BM</v>
          </cell>
          <cell r="E12156" t="str">
            <v>IBA?Z TUPI? NANCY ISABEL</v>
          </cell>
          <cell r="F12156" t="str">
            <v>DECRETO LEGISLATIVO Nº1273</v>
          </cell>
        </row>
        <row r="12157">
          <cell r="B12157">
            <v>54824</v>
          </cell>
          <cell r="C12157" t="str">
            <v>LEODAY</v>
          </cell>
          <cell r="D12157" t="str">
            <v>CO-54824-BM</v>
          </cell>
          <cell r="E12157" t="str">
            <v>ORTEGA CUNZA HECTOR LUIS</v>
          </cell>
          <cell r="F12157" t="str">
            <v>DECRETO LEGISLATIVO Nº1273</v>
          </cell>
        </row>
        <row r="12158">
          <cell r="B12158">
            <v>54825</v>
          </cell>
          <cell r="C12158" t="str">
            <v>ANDREA IVETTE</v>
          </cell>
          <cell r="D12158" t="str">
            <v>CO-54825-BM</v>
          </cell>
          <cell r="E12158" t="str">
            <v>ROJAS ZAVALETA DAVID</v>
          </cell>
          <cell r="F12158" t="str">
            <v>DECRETO LEGISLATIVO Nº1273</v>
          </cell>
        </row>
        <row r="12159">
          <cell r="B12159">
            <v>54826</v>
          </cell>
          <cell r="C12159" t="str">
            <v>ANGEL PIT</v>
          </cell>
          <cell r="D12159" t="str">
            <v>CO-54826-BM</v>
          </cell>
          <cell r="E12159" t="str">
            <v>ORTEGA CUNZA ANGEL ALFREDO</v>
          </cell>
          <cell r="F12159" t="str">
            <v>DECRETO LEGISLATIVO Nº1273</v>
          </cell>
        </row>
        <row r="12160">
          <cell r="B12160">
            <v>54831</v>
          </cell>
          <cell r="C12160" t="str">
            <v>ERICK JAVIER</v>
          </cell>
          <cell r="D12160" t="str">
            <v>IO-54831-BM</v>
          </cell>
          <cell r="E12160" t="str">
            <v>AYMA CANQUI LIDIA CRISTINA</v>
          </cell>
          <cell r="F12160" t="str">
            <v>DECRETO LEGISLATIVO Nº1273</v>
          </cell>
        </row>
        <row r="12161">
          <cell r="B12161">
            <v>54832</v>
          </cell>
          <cell r="C12161" t="str">
            <v>ADRIANA</v>
          </cell>
          <cell r="D12161" t="str">
            <v>IO-54832-BM</v>
          </cell>
          <cell r="E12161" t="str">
            <v>CUTIPA CUTIPA ORESTES EFRAIN ;RAFAEL RAFAEL DE CUTIPA RUTH ESTHER</v>
          </cell>
          <cell r="F12161" t="str">
            <v>DECRETO LEGISLATIVO Nº1273</v>
          </cell>
        </row>
        <row r="12162">
          <cell r="B12162">
            <v>54836</v>
          </cell>
          <cell r="C12162" t="str">
            <v>MI KEVIN I</v>
          </cell>
          <cell r="D12162" t="str">
            <v>PL-54836-BM</v>
          </cell>
          <cell r="E12162" t="str">
            <v>LLENQUE CASTRO ANSELMO</v>
          </cell>
          <cell r="F12162" t="str">
            <v>DECRETO LEGISLATIVO Nº1273</v>
          </cell>
        </row>
        <row r="12163">
          <cell r="B12163">
            <v>54837</v>
          </cell>
          <cell r="C12163" t="str">
            <v>MI KEVIN II</v>
          </cell>
          <cell r="D12163" t="str">
            <v>PL-54837-BM</v>
          </cell>
          <cell r="E12163" t="str">
            <v>SALAZAR BALLENA MARLENY</v>
          </cell>
          <cell r="F12163" t="str">
            <v>DECRETO LEGISLATIVO Nº1273</v>
          </cell>
        </row>
        <row r="12164">
          <cell r="B12164">
            <v>54838</v>
          </cell>
          <cell r="C12164" t="str">
            <v>JESHUA</v>
          </cell>
          <cell r="D12164" t="str">
            <v>PL-54838-BM</v>
          </cell>
          <cell r="E12164" t="str">
            <v>URCIA CUSTODIO ERIKA ELIZABETH ;URCIA CUSTODIO JENNY ANALI</v>
          </cell>
          <cell r="F12164" t="str">
            <v>DECRETO LEGISLATIVO Nº1273</v>
          </cell>
        </row>
        <row r="12165">
          <cell r="B12165">
            <v>54839</v>
          </cell>
          <cell r="C12165" t="str">
            <v>MI ANA</v>
          </cell>
          <cell r="D12165" t="str">
            <v>PL-54839-BM</v>
          </cell>
          <cell r="E12165" t="str">
            <v>URCIA CUSTODIO JENNY ANALI ;UYPAN URCIA JHONY YOVANNI</v>
          </cell>
          <cell r="F12165" t="str">
            <v>DECRETO LEGISLATIVO Nº1273</v>
          </cell>
        </row>
        <row r="12166">
          <cell r="B12166">
            <v>54844</v>
          </cell>
          <cell r="C12166" t="str">
            <v>ANDREAS I</v>
          </cell>
          <cell r="D12166" t="str">
            <v>TA-54844-BM</v>
          </cell>
          <cell r="E12166" t="str">
            <v>ROCHELLE XAVIER ANDRE</v>
          </cell>
          <cell r="F12166" t="str">
            <v>DECRETO LEGISLATIVO Nº1273</v>
          </cell>
        </row>
        <row r="12167">
          <cell r="B12167">
            <v>54848</v>
          </cell>
          <cell r="C12167" t="str">
            <v>ANDREAS II</v>
          </cell>
          <cell r="D12167" t="str">
            <v>TA-54848-BM</v>
          </cell>
          <cell r="E12167" t="str">
            <v>ROCHELLE XAVIER ANDRE</v>
          </cell>
          <cell r="F12167" t="str">
            <v>DECRETO LEGISLATIVO Nº1273</v>
          </cell>
        </row>
        <row r="12168">
          <cell r="B12168">
            <v>54851</v>
          </cell>
          <cell r="C12168" t="str">
            <v>DO? PILA</v>
          </cell>
          <cell r="D12168" t="str">
            <v>TA-54851-BM</v>
          </cell>
          <cell r="E12168" t="str">
            <v>CHERRE ALVAREZ MANUEL LEOPOLDO</v>
          </cell>
          <cell r="F12168" t="str">
            <v>DECRETO LEGISLATIVO Nº1273</v>
          </cell>
        </row>
        <row r="12169">
          <cell r="B12169">
            <v>54853</v>
          </cell>
          <cell r="C12169" t="str">
            <v>MI PILARCITA</v>
          </cell>
          <cell r="D12169" t="str">
            <v>TA-54853-BM</v>
          </cell>
          <cell r="E12169" t="str">
            <v>CHERRE ALVAREZ CARLOS ENRIQUE</v>
          </cell>
          <cell r="F12169" t="str">
            <v>DECRETO LEGISLATIVO Nº1273</v>
          </cell>
        </row>
        <row r="12170">
          <cell r="B12170">
            <v>54856</v>
          </cell>
          <cell r="C12170" t="str">
            <v>ELSA II</v>
          </cell>
          <cell r="D12170" t="str">
            <v>TA-54856-BM</v>
          </cell>
          <cell r="E12170" t="str">
            <v>JACINTO FIESTAS OMAR JOEL</v>
          </cell>
          <cell r="F12170" t="str">
            <v>DECRETO LEGISLATIVO Nº1273</v>
          </cell>
        </row>
        <row r="12171">
          <cell r="B12171">
            <v>54857</v>
          </cell>
          <cell r="C12171" t="str">
            <v>MILAGRO DE DIOS</v>
          </cell>
          <cell r="D12171" t="str">
            <v>PL-54857-BM</v>
          </cell>
          <cell r="E12171" t="str">
            <v>SUCLUPE MENDOZA CESAR AUGUSTO</v>
          </cell>
          <cell r="F12171" t="str">
            <v>DECRETO LEGISLATIVO Nº1273</v>
          </cell>
        </row>
        <row r="12172">
          <cell r="B12172">
            <v>54865</v>
          </cell>
          <cell r="C12172" t="str">
            <v>JEHOVA ES MI PASTOR 1</v>
          </cell>
          <cell r="D12172" t="str">
            <v>PL-54865-BM</v>
          </cell>
          <cell r="E12172" t="str">
            <v>SERNAQUE DAMIAN CATALINO</v>
          </cell>
          <cell r="F12172" t="str">
            <v>DECRETO LEGISLATIVO Nº1273</v>
          </cell>
        </row>
        <row r="12173">
          <cell r="B12173">
            <v>54869</v>
          </cell>
          <cell r="C12173" t="str">
            <v>MY YESSY</v>
          </cell>
          <cell r="D12173" t="str">
            <v>TA-54869-BM</v>
          </cell>
          <cell r="E12173" t="str">
            <v>LLUEN GAMARRA MANUEL ALEJANDRO</v>
          </cell>
          <cell r="F12173" t="str">
            <v>DECRETO LEGISLATIVO Nº1273</v>
          </cell>
        </row>
        <row r="12174">
          <cell r="B12174">
            <v>54871</v>
          </cell>
          <cell r="C12174" t="str">
            <v>SIEMPRE MI HERNANCITO II</v>
          </cell>
          <cell r="D12174" t="str">
            <v>PT-54871-PM</v>
          </cell>
          <cell r="E12174" t="str">
            <v>PANTA DE PERICHE JULIA ;PANTA PANTA JOSE ANDRES ;PANTA PERICHE MARIA CANDIDA ;PERICHE ECA PEDRO CELESTINO</v>
          </cell>
          <cell r="F12174" t="str">
            <v>LEY Nº26920</v>
          </cell>
        </row>
        <row r="12175">
          <cell r="B12175">
            <v>54872</v>
          </cell>
          <cell r="C12175" t="str">
            <v>ELSITA MARIBEL</v>
          </cell>
          <cell r="D12175" t="str">
            <v>TA-54872-BM</v>
          </cell>
          <cell r="E12175" t="str">
            <v>JACINTO FIESTAS OMAR JOEL</v>
          </cell>
          <cell r="F12175" t="str">
            <v>DECRETO LEGISLATIVO Nº1273</v>
          </cell>
        </row>
        <row r="12176">
          <cell r="B12176">
            <v>54879</v>
          </cell>
          <cell r="C12176" t="str">
            <v>HILDA ROSITA</v>
          </cell>
          <cell r="D12176" t="str">
            <v>ZS-54879-CM</v>
          </cell>
          <cell r="E12176" t="str">
            <v>CHAPILLIQUEN PAZOS ARMANDO</v>
          </cell>
          <cell r="F12176" t="str">
            <v>DS. 006-2016-PRODUCE</v>
          </cell>
        </row>
        <row r="12177">
          <cell r="B12177">
            <v>54882</v>
          </cell>
          <cell r="C12177" t="str">
            <v>MI REBECA</v>
          </cell>
          <cell r="D12177" t="str">
            <v>PL-54882-BM</v>
          </cell>
          <cell r="E12177" t="str">
            <v>CARRASCO LITANO JUAN ANTONIO</v>
          </cell>
          <cell r="F12177" t="str">
            <v>DECRETO LEGISLATIVO Nº1273</v>
          </cell>
        </row>
        <row r="12178">
          <cell r="B12178">
            <v>54893</v>
          </cell>
          <cell r="C12178" t="str">
            <v>LOS TRES JJJ</v>
          </cell>
          <cell r="D12178" t="str">
            <v>SY-54893-BM</v>
          </cell>
          <cell r="E12178" t="str">
            <v>HUACCHA TORIBIO ELEUTERIO LUCAS</v>
          </cell>
          <cell r="F12178" t="str">
            <v>DECRETO LEGISLATIVO Nº1273</v>
          </cell>
        </row>
        <row r="12179">
          <cell r="B12179">
            <v>54904</v>
          </cell>
          <cell r="C12179" t="str">
            <v>MIS VERONICAS</v>
          </cell>
          <cell r="D12179" t="str">
            <v>PT-54904-BM</v>
          </cell>
          <cell r="E12179" t="str">
            <v>VALENCIA CUMPA JORGE LUIS</v>
          </cell>
          <cell r="F12179" t="str">
            <v>DECRETO LEGISLATIVO Nº1273</v>
          </cell>
        </row>
        <row r="12180">
          <cell r="B12180">
            <v>54936</v>
          </cell>
          <cell r="C12180" t="str">
            <v>SAN AGUSTIN II</v>
          </cell>
          <cell r="D12180" t="str">
            <v>PL-54936-BM</v>
          </cell>
          <cell r="E12180" t="str">
            <v>BARDALES VASQUEZ LEONID JAKOV ;VASQUEZ REUPO DE BARDALES JESUS LUCILA</v>
          </cell>
          <cell r="F12180" t="str">
            <v>DECRETO LEGISLATIVO Nº1273</v>
          </cell>
        </row>
        <row r="12181">
          <cell r="B12181">
            <v>54940</v>
          </cell>
          <cell r="C12181" t="str">
            <v>NATALIA</v>
          </cell>
          <cell r="D12181" t="str">
            <v>PL-54940-BM</v>
          </cell>
          <cell r="E12181" t="str">
            <v>ACOSTA BANCES JOEL JONATHAN</v>
          </cell>
          <cell r="F12181" t="str">
            <v>DECRETO LEGISLATIVO Nº1273</v>
          </cell>
        </row>
        <row r="12182">
          <cell r="B12182">
            <v>54943</v>
          </cell>
          <cell r="C12182" t="str">
            <v>ROSARIO</v>
          </cell>
          <cell r="D12182" t="str">
            <v>CE-54943-BM</v>
          </cell>
          <cell r="E12182" t="str">
            <v>LEZCANO ROMERO NURIA LISSETTE</v>
          </cell>
          <cell r="F12182" t="str">
            <v>DECRETO LEGISLATIVO Nº1273</v>
          </cell>
        </row>
        <row r="12183">
          <cell r="B12183">
            <v>54944</v>
          </cell>
          <cell r="C12183" t="str">
            <v>PARDELA</v>
          </cell>
          <cell r="D12183" t="str">
            <v>CE-54944-BM</v>
          </cell>
          <cell r="E12183" t="str">
            <v>HURTADO GUERRERO ADAN JOSE</v>
          </cell>
          <cell r="F12183" t="str">
            <v>DECRETO LEGISLATIVO Nº1273</v>
          </cell>
        </row>
        <row r="12184">
          <cell r="B12184">
            <v>54945</v>
          </cell>
          <cell r="C12184" t="str">
            <v>MONO BLANCO</v>
          </cell>
          <cell r="D12184" t="str">
            <v>CE-54945-BM</v>
          </cell>
          <cell r="E12184" t="str">
            <v>CHAPILLIQUEN NU?VERO ROBERTO CARLOS ;CRUZ HIPOLITO SARA ESMERALDA</v>
          </cell>
          <cell r="F12184" t="str">
            <v>DECRETO LEGISLATIVO Nº1273</v>
          </cell>
        </row>
        <row r="12185">
          <cell r="B12185">
            <v>54946</v>
          </cell>
          <cell r="C12185" t="str">
            <v>YANIRA II</v>
          </cell>
          <cell r="D12185" t="str">
            <v>CE-54946-BM</v>
          </cell>
          <cell r="E12185" t="str">
            <v>MORALES FLORES JULIO PEDRO</v>
          </cell>
          <cell r="F12185" t="str">
            <v>DECRETO LEGISLATIVO Nº1273</v>
          </cell>
        </row>
        <row r="12186">
          <cell r="B12186">
            <v>54947</v>
          </cell>
          <cell r="C12186" t="str">
            <v>MARGARITA</v>
          </cell>
          <cell r="D12186" t="str">
            <v>CE-54947-BM</v>
          </cell>
          <cell r="E12186" t="str">
            <v>PEREZ ROMERO LOLA MARGARITA</v>
          </cell>
          <cell r="F12186" t="str">
            <v>DECRETO LEGISLATIVO Nº1273</v>
          </cell>
        </row>
        <row r="12187">
          <cell r="B12187">
            <v>54948</v>
          </cell>
          <cell r="C12187" t="str">
            <v>MANUELITA JESUS</v>
          </cell>
          <cell r="D12187" t="str">
            <v>CE-54948-BM</v>
          </cell>
          <cell r="E12187" t="str">
            <v>NAQUICHE ANCAJIMA FELICITA</v>
          </cell>
          <cell r="F12187" t="str">
            <v>DECRETO LEGISLATIVO Nº1273</v>
          </cell>
        </row>
        <row r="12188">
          <cell r="B12188">
            <v>54949</v>
          </cell>
          <cell r="C12188" t="str">
            <v>JAVA</v>
          </cell>
          <cell r="D12188" t="str">
            <v>CE-54949-BM</v>
          </cell>
          <cell r="E12188" t="str">
            <v>REYES CURIOSO FERNANDO</v>
          </cell>
          <cell r="F12188" t="str">
            <v>DECRETO LEGISLATIVO Nº1273</v>
          </cell>
        </row>
        <row r="12189">
          <cell r="B12189">
            <v>54950</v>
          </cell>
          <cell r="C12189" t="str">
            <v>LOS YORDANOS</v>
          </cell>
          <cell r="D12189" t="str">
            <v>CE-54950-BM</v>
          </cell>
          <cell r="E12189" t="str">
            <v>MOGOLLON FARIAS AYRTON YORDANO</v>
          </cell>
          <cell r="F12189" t="str">
            <v>DECRETO LEGISLATIVO Nº1273</v>
          </cell>
        </row>
        <row r="12190">
          <cell r="B12190">
            <v>54954</v>
          </cell>
          <cell r="C12190" t="str">
            <v>JACOB V</v>
          </cell>
          <cell r="D12190" t="str">
            <v>SY-54954-BM</v>
          </cell>
          <cell r="E12190" t="str">
            <v>TORRES VALDIVIEZO ELMER GUILLERMO</v>
          </cell>
          <cell r="F12190" t="str">
            <v>DECRETO LEGISLATIVO Nº1273</v>
          </cell>
        </row>
        <row r="12191">
          <cell r="B12191">
            <v>54955</v>
          </cell>
          <cell r="C12191" t="str">
            <v>ARALI</v>
          </cell>
          <cell r="D12191" t="str">
            <v>SY-54955-BM</v>
          </cell>
          <cell r="E12191" t="str">
            <v>GIL ESTACIO SEGUNDO EDILBERTO</v>
          </cell>
          <cell r="F12191" t="str">
            <v>DECRETO LEGISLATIVO Nº1273</v>
          </cell>
        </row>
        <row r="12192">
          <cell r="B12192">
            <v>54956</v>
          </cell>
          <cell r="C12192" t="str">
            <v>MAYUMI III</v>
          </cell>
          <cell r="D12192" t="str">
            <v>SY-54956-BM</v>
          </cell>
          <cell r="E12192" t="str">
            <v>PEREDA PANTOJA HENRY WILLINGTON</v>
          </cell>
          <cell r="F12192" t="str">
            <v>DECRETO LEGISLATIVO Nº1273</v>
          </cell>
        </row>
        <row r="12193">
          <cell r="B12193">
            <v>54957</v>
          </cell>
          <cell r="C12193" t="str">
            <v>JERUSALEN</v>
          </cell>
          <cell r="D12193" t="str">
            <v>SY-54957-BM</v>
          </cell>
          <cell r="E12193" t="str">
            <v>SIESQUEN RAMIREZ UMARU ALEJANDRO</v>
          </cell>
          <cell r="F12193" t="str">
            <v>DECRETO LEGISLATIVO Nº1273</v>
          </cell>
        </row>
        <row r="12194">
          <cell r="B12194">
            <v>54958</v>
          </cell>
          <cell r="C12194" t="str">
            <v>MI RICHARD</v>
          </cell>
          <cell r="D12194" t="str">
            <v>SY-54958-BM</v>
          </cell>
          <cell r="E12194" t="str">
            <v>RAMIREZ LLENQUE ROLANDO RICHARD</v>
          </cell>
          <cell r="F12194" t="str">
            <v>DECRETO LEGISLATIVO Nº1273</v>
          </cell>
        </row>
        <row r="12195">
          <cell r="B12195">
            <v>54959</v>
          </cell>
          <cell r="C12195" t="str">
            <v>AGUSTINA I</v>
          </cell>
          <cell r="D12195" t="str">
            <v>SY-54959-BM</v>
          </cell>
          <cell r="E12195" t="str">
            <v>BOCANEGRA CAMPOS ELMAN ERICKSON</v>
          </cell>
          <cell r="F12195" t="str">
            <v>DECRETO LEGISLATIVO Nº1273</v>
          </cell>
        </row>
        <row r="12196">
          <cell r="B12196">
            <v>54960</v>
          </cell>
          <cell r="C12196" t="str">
            <v>CESAR THIAGO</v>
          </cell>
          <cell r="D12196" t="str">
            <v>SY-54960-BM</v>
          </cell>
          <cell r="E12196" t="str">
            <v>AYAY CHAVEZ WILSON ELMER</v>
          </cell>
          <cell r="F12196" t="str">
            <v>DECRETO LEGISLATIVO Nº1273</v>
          </cell>
        </row>
        <row r="12197">
          <cell r="B12197">
            <v>54966</v>
          </cell>
          <cell r="C12197" t="str">
            <v>SAN CRISTOBAL</v>
          </cell>
          <cell r="D12197" t="str">
            <v>ZS-54966-BM</v>
          </cell>
          <cell r="E12197" t="str">
            <v>GOMEZ PAZO VICTOR</v>
          </cell>
          <cell r="F12197" t="str">
            <v>DECRETO LEGISLATIVO Nº1273</v>
          </cell>
        </row>
        <row r="12198">
          <cell r="B12198">
            <v>54967</v>
          </cell>
          <cell r="C12198" t="str">
            <v>DINERO</v>
          </cell>
          <cell r="D12198" t="str">
            <v>ZS-54967-BM</v>
          </cell>
          <cell r="E12198" t="str">
            <v>RUIZ MEDINA JULIO ENCARNACION</v>
          </cell>
          <cell r="F12198" t="str">
            <v>DECRETO LEGISLATIVO Nº1273</v>
          </cell>
        </row>
        <row r="12199">
          <cell r="B12199">
            <v>54968</v>
          </cell>
          <cell r="C12199" t="str">
            <v>MILAGRO DE MI MADRE 2</v>
          </cell>
          <cell r="D12199" t="str">
            <v>PL-54968-CM</v>
          </cell>
          <cell r="E12199" t="str">
            <v>FIESTA QUEREVALU AUGUSTO GIL</v>
          </cell>
          <cell r="F12199" t="str">
            <v>DS. 006-2016-PRODUCE</v>
          </cell>
        </row>
        <row r="12200">
          <cell r="B12200">
            <v>54969</v>
          </cell>
          <cell r="C12200" t="str">
            <v>MI GENESIS</v>
          </cell>
          <cell r="D12200" t="str">
            <v>ZS-54969-BM</v>
          </cell>
          <cell r="E12200" t="str">
            <v>GAONA MARTINEZ JOSE WILLIAM</v>
          </cell>
          <cell r="F12200" t="str">
            <v>DECRETO LEGISLATIVO Nº1273</v>
          </cell>
        </row>
        <row r="12201">
          <cell r="B12201">
            <v>54970</v>
          </cell>
          <cell r="C12201" t="str">
            <v>BENDICION DE DIOS</v>
          </cell>
          <cell r="D12201" t="str">
            <v>ZS-54970-BM</v>
          </cell>
          <cell r="E12201" t="str">
            <v>OROZCO GARCIA EVER</v>
          </cell>
          <cell r="F12201" t="str">
            <v>DECRETO LEGISLATIVO Nº1273</v>
          </cell>
        </row>
        <row r="12202">
          <cell r="B12202">
            <v>54971</v>
          </cell>
          <cell r="C12202" t="str">
            <v>CARMEN ELENA II</v>
          </cell>
          <cell r="D12202" t="str">
            <v>PL-54971-CM</v>
          </cell>
          <cell r="E12202" t="str">
            <v>ALVARADO CHUNGA DANIEL LEONCIO</v>
          </cell>
          <cell r="F12202" t="str">
            <v>DS. 006-2016-PRODUCE</v>
          </cell>
        </row>
        <row r="12203">
          <cell r="B12203">
            <v>54973</v>
          </cell>
          <cell r="C12203" t="str">
            <v>DAJELI</v>
          </cell>
          <cell r="D12203" t="str">
            <v>ZS-54973-BM</v>
          </cell>
          <cell r="E12203" t="str">
            <v>RUIZ LOPEZ DANNY LISBET</v>
          </cell>
          <cell r="F12203" t="str">
            <v>DECRETO LEGISLATIVO Nº1273</v>
          </cell>
        </row>
        <row r="12204">
          <cell r="B12204">
            <v>54974</v>
          </cell>
          <cell r="C12204" t="str">
            <v>GREYSI SOFIA</v>
          </cell>
          <cell r="D12204" t="str">
            <v>ZS-54974-BM</v>
          </cell>
          <cell r="E12204" t="str">
            <v>SUAREZ MIMBELA JORGE ALCIDES</v>
          </cell>
          <cell r="F12204" t="str">
            <v>DECRETO LEGISLATIVO Nº1273</v>
          </cell>
        </row>
        <row r="12205">
          <cell r="B12205">
            <v>54975</v>
          </cell>
          <cell r="C12205" t="str">
            <v>ADALIA</v>
          </cell>
          <cell r="D12205" t="str">
            <v>ZS-54975-BM</v>
          </cell>
          <cell r="E12205" t="str">
            <v>CARRASCO ROMAN JUAN JESUS</v>
          </cell>
          <cell r="F12205" t="str">
            <v>DECRETO LEGISLATIVO Nº1273</v>
          </cell>
        </row>
        <row r="12206">
          <cell r="B12206">
            <v>54978</v>
          </cell>
          <cell r="C12206" t="str">
            <v>LESLY EMILIA</v>
          </cell>
          <cell r="D12206" t="str">
            <v>PL-54978-CM</v>
          </cell>
          <cell r="E12206" t="str">
            <v>FIESTAS PUESCAS JOSE ANTONIO</v>
          </cell>
          <cell r="F12206" t="str">
            <v>DS. 006-2016-PRODUCE</v>
          </cell>
        </row>
        <row r="12207">
          <cell r="B12207">
            <v>54979</v>
          </cell>
          <cell r="C12207" t="str">
            <v>MI LUCY MARIBEL</v>
          </cell>
          <cell r="D12207" t="str">
            <v>PL-54979-CM</v>
          </cell>
          <cell r="E12207" t="str">
            <v>FIESTAS PUESCAS LUISA GLADYS</v>
          </cell>
          <cell r="F12207" t="str">
            <v>DS. 006-2016-PRODUCE</v>
          </cell>
        </row>
        <row r="12208">
          <cell r="B12208">
            <v>54980</v>
          </cell>
          <cell r="C12208" t="str">
            <v>RUT</v>
          </cell>
          <cell r="D12208" t="str">
            <v>ZS-54980-BM</v>
          </cell>
          <cell r="E12208" t="str">
            <v>CARRASCO ROMAN FRANCISCO</v>
          </cell>
          <cell r="F12208" t="str">
            <v>DECRETO LEGISLATIVO Nº1273</v>
          </cell>
        </row>
        <row r="12209">
          <cell r="B12209">
            <v>54981</v>
          </cell>
          <cell r="C12209" t="str">
            <v>LINDA Y NELVI</v>
          </cell>
          <cell r="D12209" t="str">
            <v>ZS-54981-BM</v>
          </cell>
          <cell r="E12209" t="str">
            <v>GARCIA SALDARRIAGA ALCANGER</v>
          </cell>
          <cell r="F12209" t="str">
            <v>DECRETO LEGISLATIVO Nº1273</v>
          </cell>
        </row>
        <row r="12210">
          <cell r="B12210">
            <v>54982</v>
          </cell>
          <cell r="C12210" t="str">
            <v>EL FRIANITO</v>
          </cell>
          <cell r="D12210" t="str">
            <v>ZS-54982-BM</v>
          </cell>
          <cell r="E12210" t="str">
            <v>SALVADOR JULCAHUANCA PEDRO FRANCISCO</v>
          </cell>
          <cell r="F12210" t="str">
            <v>DECRETO LEGISLATIVO Nº1273</v>
          </cell>
        </row>
        <row r="12211">
          <cell r="B12211">
            <v>54984</v>
          </cell>
          <cell r="C12211" t="str">
            <v>GUILLERMO</v>
          </cell>
          <cell r="D12211" t="str">
            <v>SY-54984-BM</v>
          </cell>
          <cell r="E12211" t="str">
            <v>GUILLERMO CARRANZA PEDRO ISIDRO</v>
          </cell>
          <cell r="F12211" t="str">
            <v>DECRETO LEGISLATIVO Nº1273</v>
          </cell>
        </row>
        <row r="12212">
          <cell r="B12212">
            <v>54985</v>
          </cell>
          <cell r="C12212" t="str">
            <v>CHAVELO</v>
          </cell>
          <cell r="D12212" t="str">
            <v>SY-54985-BM</v>
          </cell>
          <cell r="E12212" t="str">
            <v>TANTALEAN YRIGOLLIN LUIS ALBERTO ;YRIGOIN COLUNCHE LUCIA</v>
          </cell>
          <cell r="F12212" t="str">
            <v>DECRETO LEGISLATIVO Nº1273</v>
          </cell>
        </row>
        <row r="12213">
          <cell r="B12213">
            <v>54986</v>
          </cell>
          <cell r="C12213" t="str">
            <v>HOSANNA II</v>
          </cell>
          <cell r="D12213" t="str">
            <v>SY-54986-BM</v>
          </cell>
          <cell r="E12213" t="str">
            <v>PASOS SERRATE JILMER SAMUEL</v>
          </cell>
          <cell r="F12213" t="str">
            <v>DECRETO LEGISLATIVO Nº1273</v>
          </cell>
        </row>
        <row r="12214">
          <cell r="B12214">
            <v>54987</v>
          </cell>
          <cell r="C12214" t="str">
            <v>DOS HERMANOS</v>
          </cell>
          <cell r="D12214" t="str">
            <v>SY-54987-BM</v>
          </cell>
          <cell r="E12214" t="str">
            <v>RAMIREZ JAVIER OSWALDO OMAR</v>
          </cell>
          <cell r="F12214" t="str">
            <v>DECRETO LEGISLATIVO Nº1273</v>
          </cell>
        </row>
        <row r="12215">
          <cell r="B12215">
            <v>54988</v>
          </cell>
          <cell r="C12215" t="str">
            <v>RENZO ALEXANDER</v>
          </cell>
          <cell r="D12215" t="str">
            <v>SY-54988-BM</v>
          </cell>
          <cell r="E12215" t="str">
            <v>VASQUEZ GOMEZ JOSE LUIS</v>
          </cell>
          <cell r="F12215" t="str">
            <v>DECRETO LEGISLATIVO Nº1273</v>
          </cell>
        </row>
        <row r="12216">
          <cell r="B12216">
            <v>54989</v>
          </cell>
          <cell r="C12216" t="str">
            <v>MI MADRE OLINDA</v>
          </cell>
          <cell r="D12216" t="str">
            <v>SY-54989-BM</v>
          </cell>
          <cell r="E12216" t="str">
            <v>PONCE FERNANDEZ MANUELA ELENA</v>
          </cell>
          <cell r="F12216" t="str">
            <v>DECRETO LEGISLATIVO Nº1273</v>
          </cell>
        </row>
        <row r="12217">
          <cell r="B12217">
            <v>54990</v>
          </cell>
          <cell r="C12217" t="str">
            <v>DAVISITO</v>
          </cell>
          <cell r="D12217" t="str">
            <v>CE-54990-BM</v>
          </cell>
          <cell r="E12217" t="str">
            <v>PEREYRA RODAS DAVID MANUEL</v>
          </cell>
          <cell r="F12217" t="str">
            <v>DECRETO LEGISLATIVO Nº1273</v>
          </cell>
        </row>
        <row r="12218">
          <cell r="B12218">
            <v>54991</v>
          </cell>
          <cell r="C12218" t="str">
            <v>MI KIARA</v>
          </cell>
          <cell r="D12218" t="str">
            <v>CE-54991-BM</v>
          </cell>
          <cell r="E12218" t="str">
            <v>LOPEZ CHAPILLIQUEN ROBESPIERRE</v>
          </cell>
          <cell r="F12218" t="str">
            <v>DECRETO LEGISLATIVO Nº1273</v>
          </cell>
        </row>
        <row r="12219">
          <cell r="B12219">
            <v>54992</v>
          </cell>
          <cell r="C12219" t="str">
            <v>SERGIO I</v>
          </cell>
          <cell r="D12219" t="str">
            <v>CE-54992-BM</v>
          </cell>
          <cell r="E12219" t="str">
            <v>PALACIOS CUEVA SERGIO JANPIER</v>
          </cell>
          <cell r="F12219" t="str">
            <v>DECRETO LEGISLATIVO Nº1273</v>
          </cell>
        </row>
        <row r="12220">
          <cell r="B12220">
            <v>54993</v>
          </cell>
          <cell r="C12220" t="str">
            <v>KEVIN JEAN</v>
          </cell>
          <cell r="D12220" t="str">
            <v>CE-54993-BM</v>
          </cell>
          <cell r="E12220" t="str">
            <v>DEL CASTILLO DAMIAN LINDSAY STEFANY</v>
          </cell>
          <cell r="F12220" t="str">
            <v>DECRETO LEGISLATIVO Nº1273</v>
          </cell>
        </row>
        <row r="12221">
          <cell r="B12221">
            <v>54994</v>
          </cell>
          <cell r="C12221" t="str">
            <v>PABLITO</v>
          </cell>
          <cell r="D12221" t="str">
            <v>CE-54994-BM</v>
          </cell>
          <cell r="E12221" t="str">
            <v>VIGLIENZONE FLORES ANGELA RAQUEL</v>
          </cell>
          <cell r="F12221" t="str">
            <v>DECRETO LEGISLATIVO Nº1273</v>
          </cell>
        </row>
        <row r="12222">
          <cell r="B12222">
            <v>54997</v>
          </cell>
          <cell r="C12222" t="str">
            <v>INKAWASI</v>
          </cell>
          <cell r="D12222" t="str">
            <v>TA-54997-BM</v>
          </cell>
          <cell r="E12222" t="str">
            <v>SALAS LA TORRE DANNY TADEO</v>
          </cell>
          <cell r="F12222" t="str">
            <v>DECRETO LEGISLATIVO Nº1273</v>
          </cell>
        </row>
        <row r="12223">
          <cell r="B12223">
            <v>54998</v>
          </cell>
          <cell r="C12223" t="str">
            <v>ALEXANDER</v>
          </cell>
          <cell r="D12223" t="str">
            <v>CO-54998-BM</v>
          </cell>
          <cell r="E12223" t="str">
            <v>MELCHOR IBARRA JUAN JOSE</v>
          </cell>
          <cell r="F12223" t="str">
            <v>DECRETO LEGISLATIVO Nº1273</v>
          </cell>
        </row>
        <row r="12224">
          <cell r="B12224">
            <v>54999</v>
          </cell>
          <cell r="C12224" t="str">
            <v>JESUS PRINCIPE DE PAZ III</v>
          </cell>
          <cell r="D12224" t="str">
            <v>TA-54999-BM</v>
          </cell>
          <cell r="E12224" t="str">
            <v>CISNEROS MONZON SANTOS ELEUTERIO</v>
          </cell>
          <cell r="F12224" t="str">
            <v>DECRETO LEGISLATIVO Nº1273</v>
          </cell>
        </row>
        <row r="12225">
          <cell r="B12225">
            <v>55000</v>
          </cell>
          <cell r="C12225" t="str">
            <v>TIO TORRERO</v>
          </cell>
          <cell r="D12225" t="str">
            <v>CO-55000-BM</v>
          </cell>
          <cell r="E12225" t="str">
            <v>ROCCA CREVOISIER DEISY SABINA</v>
          </cell>
          <cell r="F12225" t="str">
            <v>DECRETO LEGISLATIVO Nº1273</v>
          </cell>
        </row>
        <row r="12226">
          <cell r="B12226">
            <v>55001</v>
          </cell>
          <cell r="C12226" t="str">
            <v>JOSE CARLOS</v>
          </cell>
          <cell r="D12226" t="str">
            <v>CO-55001-BM</v>
          </cell>
          <cell r="E12226" t="str">
            <v>FLORIAN GUERRERO CLOROMIRO</v>
          </cell>
          <cell r="F12226" t="str">
            <v>DECRETO LEGISLATIVO Nº1273</v>
          </cell>
        </row>
        <row r="12227">
          <cell r="B12227">
            <v>55002</v>
          </cell>
          <cell r="C12227" t="str">
            <v>VIRGEN DE LAS MERCEDES</v>
          </cell>
          <cell r="D12227" t="str">
            <v>TA-55002-BM</v>
          </cell>
          <cell r="E12227" t="str">
            <v>RAMOS RUIZ JORGE LUIS</v>
          </cell>
          <cell r="F12227" t="str">
            <v>DECRETO LEGISLATIVO Nº1273</v>
          </cell>
        </row>
        <row r="12228">
          <cell r="B12228">
            <v>55003</v>
          </cell>
          <cell r="C12228" t="str">
            <v>EUFRATES 3</v>
          </cell>
          <cell r="D12228" t="str">
            <v>TA-55003-BM</v>
          </cell>
          <cell r="E12228" t="str">
            <v>JIMENEZ SILVA JOSE IGNACIO</v>
          </cell>
          <cell r="F12228" t="str">
            <v>DECRETO LEGISLATIVO Nº1273</v>
          </cell>
        </row>
        <row r="12229">
          <cell r="B12229">
            <v>55004</v>
          </cell>
          <cell r="C12229" t="str">
            <v>CLARIN</v>
          </cell>
          <cell r="D12229" t="str">
            <v>CO-55004-BM</v>
          </cell>
          <cell r="E12229" t="str">
            <v>TORRES BALLARTA CARLOS ENRIQUE</v>
          </cell>
          <cell r="F12229" t="str">
            <v>DECRETO LEGISLATIVO Nº1273</v>
          </cell>
        </row>
        <row r="12230">
          <cell r="B12230">
            <v>55005</v>
          </cell>
          <cell r="C12230" t="str">
            <v>JOSE LUIS</v>
          </cell>
          <cell r="D12230" t="str">
            <v>CO-55005-BM</v>
          </cell>
          <cell r="E12230" t="str">
            <v>CHAVEZ TARAZONA ROGELIO ARTURO</v>
          </cell>
          <cell r="F12230" t="str">
            <v>DECRETO LEGISLATIVO Nº1273</v>
          </cell>
        </row>
        <row r="12231">
          <cell r="B12231">
            <v>55006</v>
          </cell>
          <cell r="C12231" t="str">
            <v>SARA MILAGROS</v>
          </cell>
          <cell r="D12231" t="str">
            <v>CO-55006-BM</v>
          </cell>
          <cell r="E12231" t="str">
            <v>MALVACEDA ASENCIOS DANIEL</v>
          </cell>
          <cell r="F12231" t="str">
            <v>DECRETO LEGISLATIVO Nº1273</v>
          </cell>
        </row>
        <row r="12232">
          <cell r="B12232">
            <v>55007</v>
          </cell>
          <cell r="C12232" t="str">
            <v>KAYU</v>
          </cell>
          <cell r="D12232" t="str">
            <v>CO-55007-BM</v>
          </cell>
          <cell r="E12232" t="str">
            <v>HUERTAS INFANTES WILFREDO</v>
          </cell>
          <cell r="F12232" t="str">
            <v>DECRETO LEGISLATIVO Nº1273</v>
          </cell>
        </row>
        <row r="12233">
          <cell r="B12233">
            <v>55008</v>
          </cell>
          <cell r="C12233" t="str">
            <v>GITA</v>
          </cell>
          <cell r="D12233" t="str">
            <v>CO-55008-BM</v>
          </cell>
          <cell r="E12233" t="str">
            <v>TRAGODARA VALDIVIA JORGE ESTEBAN</v>
          </cell>
          <cell r="F12233" t="str">
            <v>DECRETO LEGISLATIVO Nº1273</v>
          </cell>
        </row>
        <row r="12234">
          <cell r="B12234">
            <v>55009</v>
          </cell>
          <cell r="C12234" t="str">
            <v>SOLLANGE</v>
          </cell>
          <cell r="D12234" t="str">
            <v>CO-55009-BM</v>
          </cell>
          <cell r="E12234" t="str">
            <v>MANZANARES LOZANO JULIO CESAR</v>
          </cell>
          <cell r="F12234" t="str">
            <v>DECRETO LEGISLATIVO Nº1273</v>
          </cell>
        </row>
        <row r="12235">
          <cell r="B12235">
            <v>55010</v>
          </cell>
          <cell r="C12235" t="str">
            <v>YESTERH</v>
          </cell>
          <cell r="D12235" t="str">
            <v>CO-55010-BM</v>
          </cell>
          <cell r="E12235" t="str">
            <v>TELLEZ TEJADA FROILAN PLACIDO</v>
          </cell>
          <cell r="F12235" t="str">
            <v>DECRETO LEGISLATIVO Nº1273</v>
          </cell>
        </row>
        <row r="12236">
          <cell r="B12236">
            <v>55011</v>
          </cell>
          <cell r="C12236" t="str">
            <v>JUAN I</v>
          </cell>
          <cell r="D12236" t="str">
            <v>CO-55011-BM</v>
          </cell>
          <cell r="E12236" t="str">
            <v>BENDEZU VARGAS JUAN PABLO</v>
          </cell>
          <cell r="F12236" t="str">
            <v>DECRETO LEGISLATIVO Nº1273</v>
          </cell>
        </row>
        <row r="12237">
          <cell r="B12237">
            <v>55012</v>
          </cell>
          <cell r="C12237" t="str">
            <v>GUSTAVO</v>
          </cell>
          <cell r="D12237" t="str">
            <v>CO-55012-BM</v>
          </cell>
          <cell r="E12237" t="str">
            <v>TELLEZ HUANSI GUSTAVO ADOLFO</v>
          </cell>
          <cell r="F12237" t="str">
            <v>DECRETO LEGISLATIVO Nº1273</v>
          </cell>
        </row>
        <row r="12238">
          <cell r="B12238">
            <v>55013</v>
          </cell>
          <cell r="C12238" t="str">
            <v>EBENEZER 1</v>
          </cell>
          <cell r="D12238" t="str">
            <v>PL-55013-BM</v>
          </cell>
          <cell r="E12238" t="str">
            <v>GORDILLO JACINTO EMILIO</v>
          </cell>
          <cell r="F12238" t="str">
            <v>DECRETO LEGISLATIVO Nº1273</v>
          </cell>
        </row>
        <row r="12239">
          <cell r="B12239">
            <v>55015</v>
          </cell>
          <cell r="C12239" t="str">
            <v>CAMILA</v>
          </cell>
          <cell r="D12239" t="str">
            <v>CE-55015-BM</v>
          </cell>
          <cell r="E12239" t="str">
            <v>VARAS ARQUEROS KARINA JANET</v>
          </cell>
          <cell r="F12239" t="str">
            <v>DECRETO LEGISLATIVO Nº1273</v>
          </cell>
        </row>
        <row r="12240">
          <cell r="B12240">
            <v>55016</v>
          </cell>
          <cell r="C12240" t="str">
            <v>CULEBRA</v>
          </cell>
          <cell r="D12240" t="str">
            <v>CE-55016-BM</v>
          </cell>
          <cell r="E12240" t="str">
            <v>RAMOS BECERRA LUIS ENRIQUE</v>
          </cell>
          <cell r="F12240" t="str">
            <v>DECRETO LEGISLATIVO Nº1273</v>
          </cell>
        </row>
        <row r="12241">
          <cell r="B12241">
            <v>55020</v>
          </cell>
          <cell r="C12241" t="str">
            <v>EBENEZER</v>
          </cell>
          <cell r="D12241" t="str">
            <v>CE-55020-BM</v>
          </cell>
          <cell r="E12241" t="str">
            <v>CONDORI ACERO ISIDRO</v>
          </cell>
          <cell r="F12241" t="str">
            <v>DECRETO LEGISLATIVO Nº1273</v>
          </cell>
        </row>
        <row r="12242">
          <cell r="B12242">
            <v>55021</v>
          </cell>
          <cell r="C12242" t="str">
            <v>CLAUDIA</v>
          </cell>
          <cell r="D12242" t="str">
            <v>CE-55021-BM</v>
          </cell>
          <cell r="E12242" t="str">
            <v>HERRERA GUTIERREZ LUCIANO</v>
          </cell>
          <cell r="F12242" t="str">
            <v>DECRETO LEGISLATIVO Nº1273</v>
          </cell>
        </row>
        <row r="12243">
          <cell r="B12243">
            <v>55023</v>
          </cell>
          <cell r="C12243" t="str">
            <v>MAYLA 2</v>
          </cell>
          <cell r="D12243" t="str">
            <v>CE-55023-BM</v>
          </cell>
          <cell r="E12243" t="str">
            <v>PADILLA SILVA ERICK FERNANDO</v>
          </cell>
          <cell r="F12243" t="str">
            <v>DECRETO LEGISLATIVO Nº1273</v>
          </cell>
        </row>
        <row r="12244">
          <cell r="B12244">
            <v>55024</v>
          </cell>
          <cell r="C12244" t="str">
            <v>PERCY 2</v>
          </cell>
          <cell r="D12244" t="str">
            <v>CE-55024-BM</v>
          </cell>
          <cell r="E12244" t="str">
            <v>PADILLA SILVA ALBERTO PERCY</v>
          </cell>
          <cell r="F12244" t="str">
            <v>DECRETO LEGISLATIVO Nº1273</v>
          </cell>
        </row>
        <row r="12245">
          <cell r="B12245">
            <v>55025</v>
          </cell>
          <cell r="C12245" t="str">
            <v>ZOE</v>
          </cell>
          <cell r="D12245" t="str">
            <v>CE-55025-BM</v>
          </cell>
          <cell r="E12245" t="str">
            <v>RODRIGUEZ VERA EDWAR ARTURO</v>
          </cell>
          <cell r="F12245" t="str">
            <v>DECRETO LEGISLATIVO Nº1273</v>
          </cell>
        </row>
        <row r="12246">
          <cell r="B12246">
            <v>55026</v>
          </cell>
          <cell r="C12246" t="str">
            <v>KALET THE OCEAN</v>
          </cell>
          <cell r="D12246" t="str">
            <v>CE-55026-BM</v>
          </cell>
          <cell r="E12246" t="str">
            <v>CARRASCO LAMAS DANIEL ISAAC</v>
          </cell>
          <cell r="F12246" t="str">
            <v>DECRETO LEGISLATIVO Nº1273</v>
          </cell>
        </row>
        <row r="12247">
          <cell r="B12247">
            <v>55027</v>
          </cell>
          <cell r="C12247" t="str">
            <v>LEO I</v>
          </cell>
          <cell r="D12247" t="str">
            <v>CE-55027-BM</v>
          </cell>
          <cell r="E12247" t="str">
            <v>ZAVALETA NIZAMA SANTOS LEONIDAS</v>
          </cell>
          <cell r="F12247" t="str">
            <v>DECRETO LEGISLATIVO Nº1273</v>
          </cell>
        </row>
        <row r="12248">
          <cell r="B12248">
            <v>55028</v>
          </cell>
          <cell r="C12248" t="str">
            <v>ASHLEY Y DANGER I</v>
          </cell>
          <cell r="D12248" t="str">
            <v>CE-55028-BM</v>
          </cell>
          <cell r="E12248" t="str">
            <v>NEGREROS VERA ROSA</v>
          </cell>
          <cell r="F12248" t="str">
            <v>DECRETO LEGISLATIVO Nº1273</v>
          </cell>
        </row>
        <row r="12249">
          <cell r="B12249">
            <v>55029</v>
          </cell>
          <cell r="C12249" t="str">
            <v>PAMELA</v>
          </cell>
          <cell r="D12249" t="str">
            <v>CE-55029-BM</v>
          </cell>
          <cell r="E12249" t="str">
            <v>LLONTOP SANCHEZ JUAN ANTONIO</v>
          </cell>
          <cell r="F12249" t="str">
            <v>DECRETO LEGISLATIVO Nº1273</v>
          </cell>
        </row>
        <row r="12250">
          <cell r="B12250">
            <v>55030</v>
          </cell>
          <cell r="C12250" t="str">
            <v>VIKINGO</v>
          </cell>
          <cell r="D12250" t="str">
            <v>CE-55030-BM</v>
          </cell>
          <cell r="E12250" t="str">
            <v>FLORES GUERRERO LEONCIO CARMELO</v>
          </cell>
          <cell r="F12250" t="str">
            <v>DECRETO LEGISLATIVO Nº1273</v>
          </cell>
        </row>
        <row r="12251">
          <cell r="B12251">
            <v>55031</v>
          </cell>
          <cell r="C12251" t="str">
            <v>NIURKA &amp; TREYCI</v>
          </cell>
          <cell r="D12251" t="str">
            <v>CE-55031-BM</v>
          </cell>
          <cell r="E12251" t="str">
            <v>MOGOLLON FARIAS NIKY YORDANO</v>
          </cell>
          <cell r="F12251" t="str">
            <v>DECRETO LEGISLATIVO Nº1273</v>
          </cell>
        </row>
        <row r="12252">
          <cell r="B12252">
            <v>55032</v>
          </cell>
          <cell r="C12252" t="str">
            <v>YORDANO &amp; JULIANA III</v>
          </cell>
          <cell r="D12252" t="str">
            <v>CE-55032-BM</v>
          </cell>
          <cell r="E12252" t="str">
            <v>MOGOLLON FARIAS NIKY YORDANO</v>
          </cell>
          <cell r="F12252" t="str">
            <v>DECRETO LEGISLATIVO Nº1273</v>
          </cell>
        </row>
        <row r="12253">
          <cell r="B12253">
            <v>55033</v>
          </cell>
          <cell r="C12253" t="str">
            <v>4 HNOS 2</v>
          </cell>
          <cell r="D12253" t="str">
            <v>CE-55033-BM</v>
          </cell>
          <cell r="E12253" t="str">
            <v>RUIZ CERVANTES MARCO ANTONIO</v>
          </cell>
          <cell r="F12253" t="str">
            <v>DECRETO LEGISLATIVO Nº1273</v>
          </cell>
        </row>
        <row r="12254">
          <cell r="B12254">
            <v>55034</v>
          </cell>
          <cell r="C12254" t="str">
            <v>CARLOS</v>
          </cell>
          <cell r="D12254" t="str">
            <v>CE-55034-BM</v>
          </cell>
          <cell r="E12254" t="str">
            <v>SANCARRANCO BECERRA CARLOS HUMBERTO</v>
          </cell>
          <cell r="F12254" t="str">
            <v>DECRETO LEGISLATIVO Nº1273</v>
          </cell>
        </row>
        <row r="12255">
          <cell r="B12255">
            <v>55035</v>
          </cell>
          <cell r="C12255" t="str">
            <v>ALEXIS</v>
          </cell>
          <cell r="D12255" t="str">
            <v>CE-55035-BM</v>
          </cell>
          <cell r="E12255" t="str">
            <v>QUISPE FERNANDEZ PERCY ALEXIS</v>
          </cell>
          <cell r="F12255" t="str">
            <v>DECRETO LEGISLATIVO Nº1273</v>
          </cell>
        </row>
        <row r="12256">
          <cell r="B12256">
            <v>55036</v>
          </cell>
          <cell r="C12256" t="str">
            <v>KHALESSI</v>
          </cell>
          <cell r="D12256" t="str">
            <v>CE-55036-BM</v>
          </cell>
          <cell r="E12256" t="str">
            <v>VALLADARES VALLADARES ISENIA YANNET</v>
          </cell>
          <cell r="F12256" t="str">
            <v>DECRETO LEGISLATIVO Nº1273</v>
          </cell>
        </row>
        <row r="12257">
          <cell r="B12257">
            <v>55037</v>
          </cell>
          <cell r="C12257" t="str">
            <v>ANITA II</v>
          </cell>
          <cell r="D12257" t="str">
            <v>CE-55037-BM</v>
          </cell>
          <cell r="E12257" t="str">
            <v>GAMARRA CERNA ANA VICTORIA ;SALAS MONTA?Z MAXIMO LUIS</v>
          </cell>
          <cell r="F12257" t="str">
            <v>DECRETO LEGISLATIVO Nº1273</v>
          </cell>
        </row>
        <row r="12258">
          <cell r="B12258">
            <v>55038</v>
          </cell>
          <cell r="C12258" t="str">
            <v>DON RICHARD</v>
          </cell>
          <cell r="D12258" t="str">
            <v>CE-55038-BM</v>
          </cell>
          <cell r="E12258" t="str">
            <v>BAZALAR MELENDEZ DANIEL</v>
          </cell>
          <cell r="F12258" t="str">
            <v>DECRETO LEGISLATIVO Nº1273</v>
          </cell>
        </row>
        <row r="12259">
          <cell r="B12259">
            <v>55039</v>
          </cell>
          <cell r="C12259" t="str">
            <v>SHEFITA</v>
          </cell>
          <cell r="D12259" t="str">
            <v>CE-55039-BM</v>
          </cell>
          <cell r="E12259" t="str">
            <v>MIMBELA ACOSTA VICTOR RAUL</v>
          </cell>
          <cell r="F12259" t="str">
            <v>DECRETO LEGISLATIVO Nº1273</v>
          </cell>
        </row>
        <row r="12260">
          <cell r="B12260">
            <v>55040</v>
          </cell>
          <cell r="C12260" t="str">
            <v>MARCELA</v>
          </cell>
          <cell r="D12260" t="str">
            <v>CE-55040-BM</v>
          </cell>
          <cell r="E12260" t="str">
            <v>BARRIENTOS LEON ANIBAL JESUS</v>
          </cell>
          <cell r="F12260" t="str">
            <v>DECRETO LEGISLATIVO Nº1273</v>
          </cell>
        </row>
        <row r="12261">
          <cell r="B12261">
            <v>55041</v>
          </cell>
          <cell r="C12261" t="str">
            <v>ISURI</v>
          </cell>
          <cell r="D12261" t="str">
            <v>CE-55041-BM</v>
          </cell>
          <cell r="E12261" t="str">
            <v>PEREZ HUEZA FERNANDO MAGAL</v>
          </cell>
          <cell r="F12261" t="str">
            <v>DECRETO LEGISLATIVO Nº1273</v>
          </cell>
        </row>
        <row r="12262">
          <cell r="B12262">
            <v>55042</v>
          </cell>
          <cell r="C12262" t="str">
            <v>LA T? VICKY</v>
          </cell>
          <cell r="D12262" t="str">
            <v>CE-55042-BM</v>
          </cell>
          <cell r="E12262" t="str">
            <v>VENEGAS LEONJON DE SANDOVAL MARIA VICTORIA</v>
          </cell>
          <cell r="F12262" t="str">
            <v>DECRETO LEGISLATIVO Nº1273</v>
          </cell>
        </row>
        <row r="12263">
          <cell r="B12263">
            <v>55043</v>
          </cell>
          <cell r="C12263" t="str">
            <v>LUIS FERNANDO</v>
          </cell>
          <cell r="D12263" t="str">
            <v>CE-55043-BM</v>
          </cell>
          <cell r="E12263" t="str">
            <v>RODRIGUEZ VENEGAS JOSE LUIS</v>
          </cell>
          <cell r="F12263" t="str">
            <v>DECRETO LEGISLATIVO Nº1273</v>
          </cell>
        </row>
        <row r="12264">
          <cell r="B12264">
            <v>55044</v>
          </cell>
          <cell r="C12264" t="str">
            <v>KATY</v>
          </cell>
          <cell r="D12264" t="str">
            <v>CE-55044-BM</v>
          </cell>
          <cell r="E12264" t="str">
            <v>PAUCAR MEJIA LEONARDO DAMACIO</v>
          </cell>
          <cell r="F12264" t="str">
            <v>DECRETO LEGISLATIVO Nº1273</v>
          </cell>
        </row>
        <row r="12265">
          <cell r="B12265">
            <v>55045</v>
          </cell>
          <cell r="C12265" t="str">
            <v>SAN ANTONIO</v>
          </cell>
          <cell r="D12265" t="str">
            <v>CE-55045-BM</v>
          </cell>
          <cell r="E12265" t="str">
            <v>MEDINA CARRASCAL JOBO</v>
          </cell>
          <cell r="F12265" t="str">
            <v>DECRETO LEGISLATIVO Nº1273</v>
          </cell>
        </row>
        <row r="12266">
          <cell r="B12266">
            <v>55046</v>
          </cell>
          <cell r="C12266" t="str">
            <v>JOSE OLAYA 1</v>
          </cell>
          <cell r="D12266" t="str">
            <v>CE-55046-BM</v>
          </cell>
          <cell r="E12266" t="str">
            <v>OLAYA PUESCAS JOSE RICARDO</v>
          </cell>
          <cell r="F12266" t="str">
            <v>DECRETO LEGISLATIVO Nº1273</v>
          </cell>
        </row>
        <row r="12267">
          <cell r="B12267">
            <v>55047</v>
          </cell>
          <cell r="C12267" t="str">
            <v>JUANITA</v>
          </cell>
          <cell r="D12267" t="str">
            <v>CE-55047-BM</v>
          </cell>
          <cell r="E12267" t="str">
            <v>DIAZ ALVA CESAR ALFONSO</v>
          </cell>
          <cell r="F12267" t="str">
            <v>DECRETO LEGISLATIVO Nº1273</v>
          </cell>
        </row>
        <row r="12268">
          <cell r="B12268">
            <v>55048</v>
          </cell>
          <cell r="C12268" t="str">
            <v>JOSE OLAYA 2</v>
          </cell>
          <cell r="D12268" t="str">
            <v>CE-55048-BM</v>
          </cell>
          <cell r="E12268" t="str">
            <v>OLAYA PUESCAS JOSE RICARDO</v>
          </cell>
          <cell r="F12268" t="str">
            <v>DECRETO LEGISLATIVO Nº1273</v>
          </cell>
        </row>
        <row r="12269">
          <cell r="B12269">
            <v>55049</v>
          </cell>
          <cell r="C12269" t="str">
            <v>LORENA</v>
          </cell>
          <cell r="D12269" t="str">
            <v>PT-55049-CM</v>
          </cell>
          <cell r="E12269" t="str">
            <v>MARTINEZ JACINTO JUAN ;MARTINEZ JACINTO JULIO ;PANTA DE MARTINEZ HILDA MARUJA ;PANTA ECA MARIA DILSIA</v>
          </cell>
          <cell r="F12269" t="str">
            <v>LEY Nº26920</v>
          </cell>
        </row>
        <row r="12270">
          <cell r="B12270">
            <v>55052</v>
          </cell>
          <cell r="C12270" t="str">
            <v>SALIM</v>
          </cell>
          <cell r="D12270" t="str">
            <v>PL-55052-BM</v>
          </cell>
          <cell r="E12270" t="str">
            <v>ACOSTA SANDOVAL KATTIA MARICELA</v>
          </cell>
          <cell r="F12270" t="str">
            <v>DECRETO LEGISLATIVO Nº1273</v>
          </cell>
        </row>
        <row r="12271">
          <cell r="B12271">
            <v>55053</v>
          </cell>
          <cell r="C12271" t="str">
            <v>FEYLICMAR</v>
          </cell>
          <cell r="D12271" t="str">
            <v>PL-55053-BM</v>
          </cell>
          <cell r="E12271" t="str">
            <v>GARCIA MONTALBAN LIDIA ;PINTADO CORDOVA FELICIANO</v>
          </cell>
          <cell r="F12271" t="str">
            <v>DECRETO LEGISLATIVO Nº1273</v>
          </cell>
        </row>
        <row r="12272">
          <cell r="B12272">
            <v>55062</v>
          </cell>
          <cell r="C12272" t="str">
            <v>ADONAY</v>
          </cell>
          <cell r="D12272" t="str">
            <v>ZS-55062-BM</v>
          </cell>
          <cell r="E12272" t="str">
            <v>CHAPILLIQUEN QUEREVALU PABLO</v>
          </cell>
          <cell r="F12272" t="str">
            <v>DECRETO LEGISLATIVO Nº1273</v>
          </cell>
        </row>
        <row r="12273">
          <cell r="B12273">
            <v>55065</v>
          </cell>
          <cell r="C12273" t="str">
            <v>MILAGRO DE JESUS II</v>
          </cell>
          <cell r="D12273" t="str">
            <v>ZS-55065-BM</v>
          </cell>
          <cell r="E12273" t="str">
            <v>MORQUENCHO MORAN LUIS GUILLERMO</v>
          </cell>
          <cell r="F12273" t="str">
            <v>DECRETO LEGISLATIVO Nº1273</v>
          </cell>
        </row>
        <row r="12274">
          <cell r="B12274">
            <v>55068</v>
          </cell>
          <cell r="C12274" t="str">
            <v>JESUS SOBRE LAS AGUAS II</v>
          </cell>
          <cell r="D12274" t="str">
            <v>ZS-55068-BM</v>
          </cell>
          <cell r="E12274" t="str">
            <v>PANTA ECCA EDUARDO</v>
          </cell>
          <cell r="F12274" t="str">
            <v>DECRETO LEGISLATIVO Nº1273</v>
          </cell>
        </row>
        <row r="12275">
          <cell r="B12275">
            <v>55073</v>
          </cell>
          <cell r="C12275" t="str">
            <v>VIVIANA</v>
          </cell>
          <cell r="D12275" t="str">
            <v>ZS-55073-BM</v>
          </cell>
          <cell r="E12275" t="str">
            <v>BERRU CORDOVA HILDEBRANDO</v>
          </cell>
          <cell r="F12275" t="str">
            <v>DECRETO LEGISLATIVO Nº1273</v>
          </cell>
        </row>
        <row r="12276">
          <cell r="B12276">
            <v>55074</v>
          </cell>
          <cell r="C12276" t="str">
            <v>DEIBIS JHAMPIER</v>
          </cell>
          <cell r="D12276" t="str">
            <v>ZS-55074-BM</v>
          </cell>
          <cell r="E12276" t="str">
            <v>GUTIERREZ CESPEDES DEIBI YULI</v>
          </cell>
          <cell r="F12276" t="str">
            <v>DECRETO LEGISLATIVO Nº1273</v>
          </cell>
        </row>
        <row r="12277">
          <cell r="B12277">
            <v>55075</v>
          </cell>
          <cell r="C12277" t="str">
            <v>MI BEATITA I</v>
          </cell>
          <cell r="D12277" t="str">
            <v>SY-55075-BM</v>
          </cell>
          <cell r="E12277" t="str">
            <v>BIMINCHUMO RAMIREZ JUAN RAMON</v>
          </cell>
          <cell r="F12277" t="str">
            <v>DECRETO LEGISLATIVO Nº1273</v>
          </cell>
        </row>
        <row r="12278">
          <cell r="B12278">
            <v>55076</v>
          </cell>
          <cell r="C12278" t="str">
            <v>MATIAS</v>
          </cell>
          <cell r="D12278" t="str">
            <v>SY-55076-BM</v>
          </cell>
          <cell r="E12278" t="str">
            <v>ARAUJO AGUIRRE MIGUEL ANGEL</v>
          </cell>
          <cell r="F12278" t="str">
            <v>DECRETO LEGISLATIVO Nº1273</v>
          </cell>
        </row>
        <row r="12279">
          <cell r="B12279">
            <v>55077</v>
          </cell>
          <cell r="C12279" t="str">
            <v>MI MILAGRITOS</v>
          </cell>
          <cell r="D12279" t="str">
            <v>SY-55077-BM</v>
          </cell>
          <cell r="E12279" t="str">
            <v>JARA SIPIRAN EDAR MANUEL</v>
          </cell>
          <cell r="F12279" t="str">
            <v>DECRETO LEGISLATIVO Nº1273</v>
          </cell>
        </row>
        <row r="12280">
          <cell r="B12280">
            <v>55078</v>
          </cell>
          <cell r="C12280" t="str">
            <v>LA ESPERANZA</v>
          </cell>
          <cell r="D12280" t="str">
            <v>SY-55078-BM</v>
          </cell>
          <cell r="E12280" t="str">
            <v>SULLON DURAND JOSE WALTER</v>
          </cell>
          <cell r="F12280" t="str">
            <v>DECRETO LEGISLATIVO Nº1273</v>
          </cell>
        </row>
        <row r="12281">
          <cell r="B12281">
            <v>55079</v>
          </cell>
          <cell r="C12281" t="str">
            <v>DAYXIO</v>
          </cell>
          <cell r="D12281" t="str">
            <v>SY-55079-BM</v>
          </cell>
          <cell r="E12281" t="str">
            <v>PAREDES RUIZ SANTOS AGUSTIN</v>
          </cell>
          <cell r="F12281" t="str">
            <v>DECRETO LEGISLATIVO Nº1273</v>
          </cell>
        </row>
        <row r="12282">
          <cell r="B12282">
            <v>55082</v>
          </cell>
          <cell r="C12282" t="str">
            <v>NAHTSHUMY II</v>
          </cell>
          <cell r="D12282" t="str">
            <v>IO-55082-BM</v>
          </cell>
          <cell r="E12282" t="str">
            <v>QUISPE PEREZ JOEL YSAC</v>
          </cell>
          <cell r="F12282" t="str">
            <v>DECRETO LEGISLATIVO Nº1273</v>
          </cell>
        </row>
        <row r="12283">
          <cell r="B12283">
            <v>55083</v>
          </cell>
          <cell r="C12283" t="str">
            <v>BEATITA MELCHORITA</v>
          </cell>
          <cell r="D12283" t="str">
            <v>IO-55083-BM</v>
          </cell>
          <cell r="E12283" t="str">
            <v>QUISPE ARPASI DAVID DARIO</v>
          </cell>
          <cell r="F12283" t="str">
            <v>DECRETO LEGISLATIVO Nº1273</v>
          </cell>
        </row>
        <row r="12284">
          <cell r="B12284">
            <v>55085</v>
          </cell>
          <cell r="C12284" t="str">
            <v>MARIFE II</v>
          </cell>
          <cell r="D12284" t="str">
            <v>IO-55085-BM</v>
          </cell>
          <cell r="E12284" t="str">
            <v>UCHUCHOQUE QUISPE MARITZA MAYLE</v>
          </cell>
          <cell r="F12284" t="str">
            <v>DECRETO LEGISLATIVO Nº1273</v>
          </cell>
        </row>
        <row r="12285">
          <cell r="B12285">
            <v>55088</v>
          </cell>
          <cell r="C12285" t="str">
            <v>EHUJAMEL I</v>
          </cell>
          <cell r="D12285" t="str">
            <v>IO-55088-BM</v>
          </cell>
          <cell r="E12285" t="str">
            <v>QUISPE ARPASI EDUARDO JACINTO</v>
          </cell>
          <cell r="F12285" t="str">
            <v>DECRETO LEGISLATIVO Nº1273</v>
          </cell>
        </row>
        <row r="12286">
          <cell r="B12286">
            <v>55089</v>
          </cell>
          <cell r="C12286" t="str">
            <v>AQUILES</v>
          </cell>
          <cell r="D12286" t="str">
            <v>IO-55089-BM</v>
          </cell>
          <cell r="E12286" t="str">
            <v>FLORES LOPE IDEL AMERICO</v>
          </cell>
          <cell r="F12286" t="str">
            <v>DECRETO LEGISLATIVO Nº1273</v>
          </cell>
        </row>
        <row r="12287">
          <cell r="B12287">
            <v>55090</v>
          </cell>
          <cell r="C12287" t="str">
            <v>MIS 5 HERMANOS</v>
          </cell>
          <cell r="D12287" t="str">
            <v>CO-55090-BM</v>
          </cell>
          <cell r="E12287" t="str">
            <v>RAMOS OYOLA AQUILES</v>
          </cell>
          <cell r="F12287" t="str">
            <v>DECRETO LEGISLATIVO Nº1273</v>
          </cell>
        </row>
        <row r="12288">
          <cell r="B12288">
            <v>55092</v>
          </cell>
          <cell r="C12288" t="str">
            <v>MAESTRA VIDA</v>
          </cell>
          <cell r="D12288" t="str">
            <v>IO-55092-BM</v>
          </cell>
          <cell r="E12288" t="str">
            <v>SEGURA HUAMANI CARLOS ALFONSO</v>
          </cell>
          <cell r="F12288" t="str">
            <v>DECRETO LEGISLATIVO Nº1273</v>
          </cell>
        </row>
        <row r="12289">
          <cell r="B12289">
            <v>55093</v>
          </cell>
          <cell r="C12289" t="str">
            <v>MAURO NICOLAS</v>
          </cell>
          <cell r="D12289" t="str">
            <v>SY-55093-BM</v>
          </cell>
          <cell r="E12289" t="str">
            <v>VALLADARES HUAMANCHUMO JEISSON WILDER</v>
          </cell>
          <cell r="F12289" t="str">
            <v>DECRETO LEGISLATIVO Nº1273</v>
          </cell>
        </row>
        <row r="12290">
          <cell r="B12290">
            <v>55094</v>
          </cell>
          <cell r="C12290" t="str">
            <v>AZUMY</v>
          </cell>
          <cell r="D12290" t="str">
            <v>SY-55094-BM</v>
          </cell>
          <cell r="E12290" t="str">
            <v>IMAN ASMAT JHOSELIN ANGHELINE</v>
          </cell>
          <cell r="F12290" t="str">
            <v>DECRETO LEGISLATIVO Nº1273</v>
          </cell>
        </row>
        <row r="12291">
          <cell r="B12291">
            <v>55095</v>
          </cell>
          <cell r="C12291" t="str">
            <v>MI DENNIS</v>
          </cell>
          <cell r="D12291" t="str">
            <v>SY-55095-BM</v>
          </cell>
          <cell r="E12291" t="str">
            <v>LOPEZ ALVITREZ GUSTAVO ROBERTO</v>
          </cell>
          <cell r="F12291" t="str">
            <v>DECRETO LEGISLATIVO Nº1273</v>
          </cell>
        </row>
        <row r="12292">
          <cell r="B12292">
            <v>55098</v>
          </cell>
          <cell r="C12292" t="str">
            <v>MORRIGAN ULI I</v>
          </cell>
          <cell r="D12292" t="str">
            <v>CO-55098-BM</v>
          </cell>
          <cell r="E12292" t="str">
            <v>GARRIDO ZARZO CONSUELO MILAGROS</v>
          </cell>
          <cell r="F12292" t="str">
            <v>DECRETO LEGISLATIVO Nº1273</v>
          </cell>
        </row>
        <row r="12293">
          <cell r="B12293">
            <v>55099</v>
          </cell>
          <cell r="C12293" t="str">
            <v>LUANA</v>
          </cell>
          <cell r="D12293" t="str">
            <v>CO-55099-BM</v>
          </cell>
          <cell r="E12293" t="str">
            <v>ENCARNACION TIHUAY CIRO TANER</v>
          </cell>
          <cell r="F12293" t="str">
            <v>DECRETO LEGISLATIVO Nº1273</v>
          </cell>
        </row>
        <row r="12294">
          <cell r="B12294">
            <v>55100</v>
          </cell>
          <cell r="C12294" t="str">
            <v>LIRFI</v>
          </cell>
          <cell r="D12294" t="str">
            <v>CO-55100-BM</v>
          </cell>
          <cell r="E12294" t="str">
            <v>HERRERA CERDA ROMAIN EFRAIN</v>
          </cell>
          <cell r="F12294" t="str">
            <v>DECRETO LEGISLATIVO Nº1273</v>
          </cell>
        </row>
        <row r="12295">
          <cell r="B12295">
            <v>55108</v>
          </cell>
          <cell r="C12295" t="str">
            <v>DAYO HERMANOS</v>
          </cell>
          <cell r="D12295" t="str">
            <v>SY-55108-BM</v>
          </cell>
          <cell r="E12295" t="str">
            <v>ARROYO CONTRERAS YSAAC MOISES ;AVENDA? PAREDES OMAR LENIN</v>
          </cell>
          <cell r="F12295" t="str">
            <v>DECRETO LEGISLATIVO Nº1273</v>
          </cell>
        </row>
        <row r="12296">
          <cell r="B12296">
            <v>55110</v>
          </cell>
          <cell r="C12296" t="str">
            <v>GUERRERO VICTORIOSO</v>
          </cell>
          <cell r="D12296" t="str">
            <v>PT-55110-BM</v>
          </cell>
          <cell r="E12296" t="str">
            <v>PAZO PURIZACA ANTHONY</v>
          </cell>
          <cell r="F12296" t="str">
            <v>DECRETO LEGISLATIVO Nº1273</v>
          </cell>
        </row>
        <row r="12297">
          <cell r="B12297">
            <v>55112</v>
          </cell>
          <cell r="C12297" t="str">
            <v>DECAR</v>
          </cell>
          <cell r="D12297" t="str">
            <v>PT-55112-BM</v>
          </cell>
          <cell r="E12297" t="str">
            <v>CARRASCO GAMBOA FIDENCIA NORMA</v>
          </cell>
          <cell r="F12297" t="str">
            <v>DECRETO LEGISLATIVO Nº1273</v>
          </cell>
        </row>
        <row r="12298">
          <cell r="B12298">
            <v>55128</v>
          </cell>
          <cell r="C12298" t="str">
            <v>JESUS LEOMAR</v>
          </cell>
          <cell r="D12298" t="str">
            <v>PL-55128-BM</v>
          </cell>
          <cell r="E12298" t="str">
            <v>REYES SEGURA JANETT DEL ROCIO</v>
          </cell>
          <cell r="F12298" t="str">
            <v>DECRETO LEGISLATIVO Nº1273</v>
          </cell>
        </row>
        <row r="12299">
          <cell r="B12299">
            <v>55150</v>
          </cell>
          <cell r="C12299" t="str">
            <v>FIORELLA ANABELLA</v>
          </cell>
          <cell r="D12299" t="str">
            <v>ZS-55150-BM</v>
          </cell>
          <cell r="E12299" t="str">
            <v>PURIZACA ALVARADO PABLO CESAR</v>
          </cell>
          <cell r="F12299" t="str">
            <v>DECRETO LEGISLATIVO Nº1273</v>
          </cell>
        </row>
        <row r="12300">
          <cell r="B12300">
            <v>55151</v>
          </cell>
          <cell r="C12300" t="str">
            <v>ASHLY - XIOMARA</v>
          </cell>
          <cell r="D12300" t="str">
            <v>ZS-55151-BM</v>
          </cell>
          <cell r="E12300" t="str">
            <v>CORNEJO HERRERA JOHNSON ALBERTO</v>
          </cell>
          <cell r="F12300" t="str">
            <v>DECRETO LEGISLATIVO Nº1273</v>
          </cell>
        </row>
        <row r="12301">
          <cell r="B12301">
            <v>55152</v>
          </cell>
          <cell r="C12301" t="str">
            <v>MI SANTI</v>
          </cell>
          <cell r="D12301" t="str">
            <v>ZS-55152-BM</v>
          </cell>
          <cell r="E12301" t="str">
            <v>JACINTO AMAYA JUAN CARLOS</v>
          </cell>
          <cell r="F12301" t="str">
            <v>DECRETO LEGISLATIVO Nº1273</v>
          </cell>
        </row>
        <row r="12302">
          <cell r="B12302">
            <v>55153</v>
          </cell>
          <cell r="C12302" t="str">
            <v>JHEREMY NICOLL</v>
          </cell>
          <cell r="D12302" t="str">
            <v>ZS-55153-BM</v>
          </cell>
          <cell r="E12302" t="str">
            <v>YENQUE GALVEZ CARLOS ALBERTO</v>
          </cell>
          <cell r="F12302" t="str">
            <v>DECRETO LEGISLATIVO Nº1273</v>
          </cell>
        </row>
        <row r="12303">
          <cell r="B12303">
            <v>55155</v>
          </cell>
          <cell r="C12303" t="str">
            <v>EZEL</v>
          </cell>
          <cell r="D12303" t="str">
            <v>ZS-55155-BM</v>
          </cell>
          <cell r="E12303" t="str">
            <v>IZQUIERDO CRUZ HECTOR MANUEL</v>
          </cell>
          <cell r="F12303" t="str">
            <v>DECRETO LEGISLATIVO Nº1273</v>
          </cell>
        </row>
        <row r="12304">
          <cell r="B12304">
            <v>55157</v>
          </cell>
          <cell r="C12304" t="str">
            <v>JASSUMY</v>
          </cell>
          <cell r="D12304" t="str">
            <v>ZS-55157-BM</v>
          </cell>
          <cell r="E12304" t="str">
            <v>QUEVEDO AGUIRRE ALEX MATT</v>
          </cell>
          <cell r="F12304" t="str">
            <v>DECRETO LEGISLATIVO Nº1273</v>
          </cell>
        </row>
        <row r="12305">
          <cell r="B12305">
            <v>55158</v>
          </cell>
          <cell r="C12305" t="str">
            <v>ESPIRITU DE DIOS</v>
          </cell>
          <cell r="D12305" t="str">
            <v>PT-55158-BM</v>
          </cell>
          <cell r="E12305" t="str">
            <v>MORE SILVA BENITO</v>
          </cell>
          <cell r="F12305" t="str">
            <v>DECRETO LEGISLATIVO Nº1273</v>
          </cell>
        </row>
        <row r="12306">
          <cell r="B12306">
            <v>55194</v>
          </cell>
          <cell r="C12306" t="str">
            <v>YASMIN</v>
          </cell>
          <cell r="D12306" t="str">
            <v>IO-55194-BM</v>
          </cell>
          <cell r="E12306" t="str">
            <v>VENEGAS TAPIA MARIA TEOVALDINA</v>
          </cell>
          <cell r="F12306" t="str">
            <v>DECRETO LEGISLATIVO Nº1273</v>
          </cell>
        </row>
        <row r="12307">
          <cell r="B12307">
            <v>55195</v>
          </cell>
          <cell r="C12307" t="str">
            <v>PEZ DE ORO I</v>
          </cell>
          <cell r="D12307" t="str">
            <v>IO-55195-BM</v>
          </cell>
          <cell r="E12307" t="str">
            <v>QUISPE VILCANQUI ANA</v>
          </cell>
          <cell r="F12307" t="str">
            <v>DECRETO LEGISLATIVO Nº1273</v>
          </cell>
        </row>
        <row r="12308">
          <cell r="B12308">
            <v>55196</v>
          </cell>
          <cell r="C12308" t="str">
            <v>AMIGO PEREZ III</v>
          </cell>
          <cell r="D12308" t="str">
            <v>IO-55196-BM</v>
          </cell>
          <cell r="E12308" t="str">
            <v>PEREZ ROQUE ROYCE WALTER</v>
          </cell>
          <cell r="F12308" t="str">
            <v>DECRETO LEGISLATIVO Nº1273</v>
          </cell>
        </row>
        <row r="12309">
          <cell r="B12309">
            <v>55197</v>
          </cell>
          <cell r="C12309" t="str">
            <v>VALELUCIA</v>
          </cell>
          <cell r="D12309" t="str">
            <v>IO-55197-BM</v>
          </cell>
          <cell r="E12309" t="str">
            <v>MAMANI CHAMBI VICTORIA ;MAMANI MAMANI RAUL</v>
          </cell>
          <cell r="F12309" t="str">
            <v>DECRETO LEGISLATIVO Nº1273</v>
          </cell>
        </row>
        <row r="12310">
          <cell r="B12310">
            <v>55202</v>
          </cell>
          <cell r="C12310" t="str">
            <v>VALERIA I</v>
          </cell>
          <cell r="D12310" t="str">
            <v>IO-55202-BM</v>
          </cell>
          <cell r="E12310" t="str">
            <v>AYALA BERRIOS GILBERTO ALEX</v>
          </cell>
          <cell r="F12310" t="str">
            <v>DECRETO LEGISLATIVO Nº1273</v>
          </cell>
        </row>
        <row r="12311">
          <cell r="B12311">
            <v>55209</v>
          </cell>
          <cell r="C12311" t="str">
            <v>DANAFER</v>
          </cell>
          <cell r="D12311" t="str">
            <v>CO-55209-BM</v>
          </cell>
          <cell r="E12311" t="str">
            <v>CONDORI MAMANI JORGE LUIS ;CONDORI MAMANI WILBERTH SAMUEL</v>
          </cell>
          <cell r="F12311" t="str">
            <v>DECRETO LEGISLATIVO Nº1273</v>
          </cell>
        </row>
        <row r="12312">
          <cell r="B12312">
            <v>55210</v>
          </cell>
          <cell r="C12312" t="str">
            <v>YAMILLE MIRIAM II</v>
          </cell>
          <cell r="D12312" t="str">
            <v>CO-55210-BM</v>
          </cell>
          <cell r="E12312" t="str">
            <v>BLAS POLO WILLIAM CESAR</v>
          </cell>
          <cell r="F12312" t="str">
            <v>DECRETO LEGISLATIVO Nº1273</v>
          </cell>
        </row>
        <row r="12313">
          <cell r="B12313">
            <v>55211</v>
          </cell>
          <cell r="C12313" t="str">
            <v>LUIS ENRIQUE</v>
          </cell>
          <cell r="D12313" t="str">
            <v>CO-55211-BM</v>
          </cell>
          <cell r="E12313" t="str">
            <v>JARA PARCO LUIS ENRIQUE</v>
          </cell>
          <cell r="F12313" t="str">
            <v>DECRETO LEGISLATIVO Nº1273</v>
          </cell>
        </row>
        <row r="12314">
          <cell r="B12314">
            <v>55212</v>
          </cell>
          <cell r="C12314" t="str">
            <v>VIRGO</v>
          </cell>
          <cell r="D12314" t="str">
            <v>CO-55212-BM</v>
          </cell>
          <cell r="E12314" t="str">
            <v>BALTAZAR CARBAJO JUAN</v>
          </cell>
          <cell r="F12314" t="str">
            <v>DECRETO LEGISLATIVO Nº1273</v>
          </cell>
        </row>
        <row r="12315">
          <cell r="B12315">
            <v>55213</v>
          </cell>
          <cell r="C12315" t="str">
            <v>ADONAY III</v>
          </cell>
          <cell r="D12315" t="str">
            <v>CO-55213-BM</v>
          </cell>
          <cell r="E12315" t="str">
            <v>NAGASHIMA URTEAGA JOHNNY ANGEL</v>
          </cell>
          <cell r="F12315" t="str">
            <v>DECRETO LEGISLATIVO Nº1273</v>
          </cell>
        </row>
        <row r="12316">
          <cell r="B12316">
            <v>55216</v>
          </cell>
          <cell r="C12316" t="str">
            <v>ASTRID Y STEPHANY</v>
          </cell>
          <cell r="D12316" t="str">
            <v>CO-55216-BM</v>
          </cell>
          <cell r="E12316" t="str">
            <v>CASTILLO SALDA? LEILA BERTHA</v>
          </cell>
          <cell r="F12316" t="str">
            <v>DECRETO LEGISLATIVO Nº1273</v>
          </cell>
        </row>
        <row r="12317">
          <cell r="B12317">
            <v>55217</v>
          </cell>
          <cell r="C12317" t="str">
            <v>CARMEN</v>
          </cell>
          <cell r="D12317" t="str">
            <v>PL-55217-BM</v>
          </cell>
          <cell r="E12317" t="str">
            <v>ECHEANDIA DOMINGUEZ SONIA</v>
          </cell>
          <cell r="F12317" t="str">
            <v>DECRETO LEGISLATIVO Nº1273</v>
          </cell>
        </row>
        <row r="12318">
          <cell r="B12318">
            <v>55218</v>
          </cell>
          <cell r="C12318" t="str">
            <v>EL TIO YOYO I</v>
          </cell>
          <cell r="D12318" t="str">
            <v>CO-55218-BM</v>
          </cell>
          <cell r="E12318" t="str">
            <v>TORRES TARMA ROCIO DEL PILAR</v>
          </cell>
          <cell r="F12318" t="str">
            <v>DECRETO LEGISLATIVO Nº1273</v>
          </cell>
        </row>
        <row r="12319">
          <cell r="B12319">
            <v>55219</v>
          </cell>
          <cell r="C12319" t="str">
            <v>SEBASTIAN</v>
          </cell>
          <cell r="D12319" t="str">
            <v>PL-55219-BM</v>
          </cell>
          <cell r="E12319" t="str">
            <v>CRISANTO ARISMENDIZ MIGUEL ALBERTO</v>
          </cell>
          <cell r="F12319" t="str">
            <v>DECRETO LEGISLATIVO Nº1273</v>
          </cell>
        </row>
        <row r="12320">
          <cell r="B12320">
            <v>55221</v>
          </cell>
          <cell r="C12320" t="str">
            <v>MISERICORDIA</v>
          </cell>
          <cell r="D12320" t="str">
            <v>PL-55221-BM</v>
          </cell>
          <cell r="E12320" t="str">
            <v>CRISANTO ARISMENDIZ MIGUEL ALBERTO</v>
          </cell>
          <cell r="F12320" t="str">
            <v>DECRETO LEGISLATIVO Nº1273</v>
          </cell>
        </row>
        <row r="12321">
          <cell r="B12321">
            <v>55223</v>
          </cell>
          <cell r="C12321" t="str">
            <v>VICTORIA</v>
          </cell>
          <cell r="D12321" t="str">
            <v>PL-55223-BM</v>
          </cell>
          <cell r="E12321" t="str">
            <v>ARISMENDIZ ZAPATA CARLOS EDUARDO</v>
          </cell>
          <cell r="F12321" t="str">
            <v>DECRETO LEGISLATIVO Nº1273</v>
          </cell>
        </row>
        <row r="12322">
          <cell r="B12322">
            <v>55224</v>
          </cell>
          <cell r="C12322" t="str">
            <v>LEONARDO</v>
          </cell>
          <cell r="D12322" t="str">
            <v>CO-55224-BM</v>
          </cell>
          <cell r="E12322" t="str">
            <v>CARRANZA URIBE PEDRO SEGUNDO</v>
          </cell>
          <cell r="F12322" t="str">
            <v>DECRETO LEGISLATIVO Nº1273</v>
          </cell>
        </row>
        <row r="12323">
          <cell r="B12323">
            <v>55225</v>
          </cell>
          <cell r="C12323" t="str">
            <v>RIKITA</v>
          </cell>
          <cell r="D12323" t="str">
            <v>CO-55225-BM</v>
          </cell>
          <cell r="E12323" t="str">
            <v>ARISTONDO NUGENT PERCY GUILLERMO</v>
          </cell>
          <cell r="F12323" t="str">
            <v>DECRETO LEGISLATIVO Nº1273</v>
          </cell>
        </row>
        <row r="12324">
          <cell r="B12324">
            <v>55226</v>
          </cell>
          <cell r="C12324" t="str">
            <v>MICHELLE II</v>
          </cell>
          <cell r="D12324" t="str">
            <v>SY-55226-BM</v>
          </cell>
          <cell r="E12324" t="str">
            <v>CASTA?DA BOCANEGRA EDGAR JOEL</v>
          </cell>
          <cell r="F12324" t="str">
            <v>DECRETO LEGISLATIVO Nº1273</v>
          </cell>
        </row>
        <row r="12325">
          <cell r="B12325">
            <v>55227</v>
          </cell>
          <cell r="C12325" t="str">
            <v>EL PERLA NEGRA</v>
          </cell>
          <cell r="D12325" t="str">
            <v>IO-55227-BM</v>
          </cell>
          <cell r="E12325" t="str">
            <v>CCAMA FLORES MARCOS</v>
          </cell>
          <cell r="F12325" t="str">
            <v>DECRETO LEGISLATIVO Nº1273</v>
          </cell>
        </row>
        <row r="12326">
          <cell r="B12326">
            <v>55230</v>
          </cell>
          <cell r="C12326" t="str">
            <v>FRAJELY</v>
          </cell>
          <cell r="D12326" t="str">
            <v>SY-55230-BM</v>
          </cell>
          <cell r="E12326" t="str">
            <v>PALMA DIAZ SEGUNDO PEDRO</v>
          </cell>
          <cell r="F12326" t="str">
            <v>DECRETO LEGISLATIVO Nº1273</v>
          </cell>
        </row>
        <row r="12327">
          <cell r="B12327">
            <v>55231</v>
          </cell>
          <cell r="C12327" t="str">
            <v>NICOL</v>
          </cell>
          <cell r="D12327" t="str">
            <v>SY-55231-BM</v>
          </cell>
          <cell r="E12327" t="str">
            <v>LORETO PONTE ROYCER</v>
          </cell>
          <cell r="F12327" t="str">
            <v>DECRETO LEGISLATIVO Nº1273</v>
          </cell>
        </row>
        <row r="12328">
          <cell r="B12328">
            <v>55232</v>
          </cell>
          <cell r="C12328" t="str">
            <v>MI CHELITA</v>
          </cell>
          <cell r="D12328" t="str">
            <v>SY-55232-BM</v>
          </cell>
          <cell r="E12328" t="str">
            <v>BRON GALAN JUAN</v>
          </cell>
          <cell r="F12328" t="str">
            <v>DECRETO LEGISLATIVO Nº1273</v>
          </cell>
        </row>
        <row r="12329">
          <cell r="B12329">
            <v>55233</v>
          </cell>
          <cell r="C12329" t="str">
            <v>MI RINA MARCELA</v>
          </cell>
          <cell r="D12329" t="str">
            <v>SY-55233-BM</v>
          </cell>
          <cell r="E12329" t="str">
            <v>SANDOVAL ZAPATA MARIO ALBERTO</v>
          </cell>
          <cell r="F12329" t="str">
            <v>DECRETO LEGISLATIVO Nº1273</v>
          </cell>
        </row>
        <row r="12330">
          <cell r="B12330">
            <v>55234</v>
          </cell>
          <cell r="C12330" t="str">
            <v>LUZ LINDA</v>
          </cell>
          <cell r="D12330" t="str">
            <v>SY-55234-BM</v>
          </cell>
          <cell r="E12330" t="str">
            <v>BECERRA ZALDIVAR FERNANDO ALFREDO</v>
          </cell>
          <cell r="F12330" t="str">
            <v>DECRETO LEGISLATIVO Nº1273</v>
          </cell>
        </row>
        <row r="12331">
          <cell r="B12331">
            <v>55235</v>
          </cell>
          <cell r="C12331" t="str">
            <v>ALEX JHON</v>
          </cell>
          <cell r="D12331" t="str">
            <v>SY-55235-BM</v>
          </cell>
          <cell r="E12331" t="str">
            <v>FELIPE GONZALES WALTER ALEJANDRO</v>
          </cell>
          <cell r="F12331" t="str">
            <v>DECRETO LEGISLATIVO Nº1273</v>
          </cell>
        </row>
        <row r="12332">
          <cell r="B12332">
            <v>55236</v>
          </cell>
          <cell r="C12332" t="str">
            <v>III HERMANOS</v>
          </cell>
          <cell r="D12332" t="str">
            <v>SY-55236-BM</v>
          </cell>
          <cell r="E12332" t="str">
            <v>TEODORO CRUZATE ROBERTO JHONNY</v>
          </cell>
          <cell r="F12332" t="str">
            <v>DECRETO LEGISLATIVO Nº1273</v>
          </cell>
        </row>
        <row r="12333">
          <cell r="B12333">
            <v>55237</v>
          </cell>
          <cell r="C12333" t="str">
            <v>CRISTO REY</v>
          </cell>
          <cell r="D12333" t="str">
            <v>CO-55237-BM</v>
          </cell>
          <cell r="E12333" t="str">
            <v>CONCEPCION DOMINGUEZ ALFONSO CARLOS</v>
          </cell>
          <cell r="F12333" t="str">
            <v>DECRETO LEGISLATIVO Nº1273</v>
          </cell>
        </row>
        <row r="12334">
          <cell r="B12334">
            <v>55238</v>
          </cell>
          <cell r="C12334" t="str">
            <v>MANA DEL CIELO I</v>
          </cell>
          <cell r="D12334" t="str">
            <v>CO-55238-BM</v>
          </cell>
          <cell r="E12334" t="str">
            <v>IBA?Z TUPI? NANCY ISABEL</v>
          </cell>
          <cell r="F12334" t="str">
            <v>DECRETO LEGISLATIVO Nº1273</v>
          </cell>
        </row>
        <row r="12335">
          <cell r="B12335">
            <v>55244</v>
          </cell>
          <cell r="C12335" t="str">
            <v>MI JESUS</v>
          </cell>
          <cell r="D12335" t="str">
            <v>ZS-55244-BM</v>
          </cell>
          <cell r="E12335" t="str">
            <v>AMAYA MARTINEZ JOSE BENITO</v>
          </cell>
          <cell r="F12335" t="str">
            <v>DECRETO LEGISLATIVO Nº1273</v>
          </cell>
        </row>
        <row r="12336">
          <cell r="B12336">
            <v>55245</v>
          </cell>
          <cell r="C12336" t="str">
            <v>VIRGEN DEL MAR</v>
          </cell>
          <cell r="D12336" t="str">
            <v>TA-55245-BM</v>
          </cell>
          <cell r="E12336" t="str">
            <v>PERICHE DE PURIZACA HILDA ;PURIZACA JACINTO JUAN DAVID</v>
          </cell>
          <cell r="F12336" t="str">
            <v>DECRETO LEGISLATIVO Nº1273</v>
          </cell>
        </row>
        <row r="12337">
          <cell r="B12337">
            <v>55249</v>
          </cell>
          <cell r="C12337" t="str">
            <v>PETER</v>
          </cell>
          <cell r="D12337" t="str">
            <v>CO-55249-BM</v>
          </cell>
          <cell r="E12337" t="str">
            <v>MELENDEZ CHUMPITAZ PETER JUAN</v>
          </cell>
          <cell r="F12337" t="str">
            <v>DECRETO LEGISLATIVO Nº1273</v>
          </cell>
        </row>
        <row r="12338">
          <cell r="B12338">
            <v>55250</v>
          </cell>
          <cell r="C12338" t="str">
            <v>EL MESIAS</v>
          </cell>
          <cell r="D12338" t="str">
            <v>CO-55250-BM</v>
          </cell>
          <cell r="E12338" t="str">
            <v>LARREA FARFAN CARLOS ALBERTO</v>
          </cell>
          <cell r="F12338" t="str">
            <v>DECRETO LEGISLATIVO Nº1273</v>
          </cell>
        </row>
        <row r="12339">
          <cell r="B12339">
            <v>55252</v>
          </cell>
          <cell r="C12339" t="str">
            <v>THIAGO 1</v>
          </cell>
          <cell r="D12339" t="str">
            <v>CO-55252-BM</v>
          </cell>
          <cell r="E12339" t="str">
            <v>ACERO MORENO REYNERY</v>
          </cell>
          <cell r="F12339" t="str">
            <v>DECRETO LEGISLATIVO Nº1273</v>
          </cell>
        </row>
        <row r="12340">
          <cell r="B12340">
            <v>55253</v>
          </cell>
          <cell r="C12340" t="str">
            <v>MILAGRO DE LA VIRGEN II</v>
          </cell>
          <cell r="D12340" t="str">
            <v>TA-55253-BM</v>
          </cell>
          <cell r="E12340" t="str">
            <v>VITE REYES JOSE SEBASTIAN</v>
          </cell>
          <cell r="F12340" t="str">
            <v>DECRETO LEGISLATIVO Nº1273</v>
          </cell>
        </row>
        <row r="12341">
          <cell r="B12341">
            <v>55254</v>
          </cell>
          <cell r="C12341" t="str">
            <v>MILAGROS DE JESUS</v>
          </cell>
          <cell r="D12341" t="str">
            <v>ZS-55254-BM</v>
          </cell>
          <cell r="E12341" t="str">
            <v>JACINTO FIESTAS IGNACIO JESUS</v>
          </cell>
          <cell r="F12341" t="str">
            <v>DECRETO LEGISLATIVO Nº1273</v>
          </cell>
        </row>
        <row r="12342">
          <cell r="B12342">
            <v>55255</v>
          </cell>
          <cell r="C12342" t="str">
            <v>PAUL</v>
          </cell>
          <cell r="D12342" t="str">
            <v>ZS-55255-BM</v>
          </cell>
          <cell r="E12342" t="str">
            <v>SALDARRIAGA DUQUE PAUL ANTONIO</v>
          </cell>
          <cell r="F12342" t="str">
            <v>DECRETO LEGISLATIVO Nº1273</v>
          </cell>
        </row>
        <row r="12343">
          <cell r="B12343">
            <v>55256</v>
          </cell>
          <cell r="C12343" t="str">
            <v>HUPOGRAMOS</v>
          </cell>
          <cell r="D12343" t="str">
            <v>ZS-55256-BM</v>
          </cell>
          <cell r="E12343" t="str">
            <v>SANDOVAL SIESQUEN EMERSON JHONATAN</v>
          </cell>
          <cell r="F12343" t="str">
            <v>DECRETO LEGISLATIVO Nº1273</v>
          </cell>
        </row>
        <row r="12344">
          <cell r="B12344">
            <v>55258</v>
          </cell>
          <cell r="C12344" t="str">
            <v>BELEN I</v>
          </cell>
          <cell r="D12344" t="str">
            <v>IO-55258-BM</v>
          </cell>
          <cell r="E12344" t="str">
            <v>MAMANI ANAHUA JUAN GABRIEL</v>
          </cell>
          <cell r="F12344" t="str">
            <v>DECRETO LEGISLATIVO Nº1273</v>
          </cell>
        </row>
        <row r="12345">
          <cell r="B12345">
            <v>55259</v>
          </cell>
          <cell r="C12345" t="str">
            <v>HECTOR Y DAYIRO</v>
          </cell>
          <cell r="D12345" t="str">
            <v>ZS-55259-BM</v>
          </cell>
          <cell r="E12345" t="str">
            <v>HERRERA AYALA HECTOR JOSE</v>
          </cell>
          <cell r="F12345" t="str">
            <v>DECRETO LEGISLATIVO Nº1273</v>
          </cell>
        </row>
        <row r="12346">
          <cell r="B12346">
            <v>55262</v>
          </cell>
          <cell r="C12346" t="str">
            <v>MILAGRO DE JESUS</v>
          </cell>
          <cell r="D12346" t="str">
            <v>ZS-55262-BM</v>
          </cell>
          <cell r="E12346" t="str">
            <v>VITE CHULLE MARTIN</v>
          </cell>
          <cell r="F12346" t="str">
            <v>DECRETO LEGISLATIVO Nº1273</v>
          </cell>
        </row>
        <row r="12347">
          <cell r="B12347">
            <v>55264</v>
          </cell>
          <cell r="C12347" t="str">
            <v>JESUS AMIGO FIEL</v>
          </cell>
          <cell r="D12347" t="str">
            <v>ZS-55264-BM</v>
          </cell>
          <cell r="E12347" t="str">
            <v>ECHE SILVA JOSE JULIAN</v>
          </cell>
          <cell r="F12347" t="str">
            <v>DECRETO LEGISLATIVO Nº1273</v>
          </cell>
        </row>
        <row r="12348">
          <cell r="B12348">
            <v>55265</v>
          </cell>
          <cell r="C12348" t="str">
            <v>DIVINO JESUS II</v>
          </cell>
          <cell r="D12348" t="str">
            <v>ZS-55265-BM</v>
          </cell>
          <cell r="E12348" t="str">
            <v>BAYONA PURIZACA HUMBERTO</v>
          </cell>
          <cell r="F12348" t="str">
            <v>DECRETO LEGISLATIVO Nº1273</v>
          </cell>
        </row>
        <row r="12349">
          <cell r="B12349">
            <v>55266</v>
          </cell>
          <cell r="C12349" t="str">
            <v>LUIS ALBERTO</v>
          </cell>
          <cell r="D12349" t="str">
            <v>ZS-55266-BM</v>
          </cell>
          <cell r="E12349" t="str">
            <v>VITE MORE JOSE MARTIN</v>
          </cell>
          <cell r="F12349" t="str">
            <v>DECRETO LEGISLATIVO Nº1273</v>
          </cell>
        </row>
        <row r="12350">
          <cell r="B12350">
            <v>55267</v>
          </cell>
          <cell r="C12350" t="str">
            <v>SR. CAUTIVO I</v>
          </cell>
          <cell r="D12350" t="str">
            <v>ZS-55267-BM</v>
          </cell>
          <cell r="E12350" t="str">
            <v>MEDINA ZARATE MANUEL</v>
          </cell>
          <cell r="F12350" t="str">
            <v>DECRETO LEGISLATIVO Nº1273</v>
          </cell>
        </row>
        <row r="12351">
          <cell r="B12351">
            <v>55270</v>
          </cell>
          <cell r="C12351" t="str">
            <v>DIOS ES AMOR</v>
          </cell>
          <cell r="D12351" t="str">
            <v>TA-55270-BM</v>
          </cell>
          <cell r="E12351" t="str">
            <v>CHUNGA RUMICHE EDILBERTO ;MARTINEZ RUIZ LIDIA</v>
          </cell>
          <cell r="F12351" t="str">
            <v>DECRETO LEGISLATIVO Nº1273</v>
          </cell>
        </row>
        <row r="12352">
          <cell r="B12352">
            <v>55275</v>
          </cell>
          <cell r="C12352" t="str">
            <v>AMOR DE MI VIDA</v>
          </cell>
          <cell r="D12352" t="str">
            <v>TA-55275-BM</v>
          </cell>
          <cell r="E12352" t="str">
            <v>NAMUCHE IPANAQUE JULIO CESAR</v>
          </cell>
          <cell r="F12352" t="str">
            <v>DECRETO LEGISLATIVO Nº1273</v>
          </cell>
        </row>
        <row r="12353">
          <cell r="B12353">
            <v>55277</v>
          </cell>
          <cell r="C12353" t="str">
            <v>JESUS NAZARENO I</v>
          </cell>
          <cell r="D12353" t="str">
            <v>TA-55277-BM</v>
          </cell>
          <cell r="E12353" t="str">
            <v>FIESTAS MARTINEZ FLORENCIO MAURO</v>
          </cell>
          <cell r="F12353" t="str">
            <v>DECRETO LEGISLATIVO Nº1273</v>
          </cell>
        </row>
        <row r="12354">
          <cell r="B12354">
            <v>55278</v>
          </cell>
          <cell r="C12354" t="str">
            <v>RUDY</v>
          </cell>
          <cell r="D12354" t="str">
            <v>TA-55278-BM</v>
          </cell>
          <cell r="E12354" t="str">
            <v>AREVALO CHUNA VALENTIN</v>
          </cell>
          <cell r="F12354" t="str">
            <v>DECRETO LEGISLATIVO Nº1273</v>
          </cell>
        </row>
        <row r="12355">
          <cell r="B12355">
            <v>55282</v>
          </cell>
          <cell r="C12355" t="str">
            <v>JESUS DE LA VID VERDADERA</v>
          </cell>
          <cell r="D12355" t="str">
            <v>TA-55282-BM</v>
          </cell>
          <cell r="E12355" t="str">
            <v>ECHE PAIVA IRENE ;OLAYA AMAYA ROLANDO</v>
          </cell>
          <cell r="F12355" t="str">
            <v>DECRETO LEGISLATIVO Nº1273</v>
          </cell>
        </row>
        <row r="12356">
          <cell r="B12356">
            <v>55285</v>
          </cell>
          <cell r="C12356" t="str">
            <v>JESUS SOBRE LAS AGUAS I</v>
          </cell>
          <cell r="D12356" t="str">
            <v>ZS-55285-BM</v>
          </cell>
          <cell r="E12356" t="str">
            <v>PANTA ECCA EDUARDO</v>
          </cell>
          <cell r="F12356" t="str">
            <v>DECRETO LEGISLATIVO Nº1273</v>
          </cell>
        </row>
        <row r="12357">
          <cell r="B12357">
            <v>55290</v>
          </cell>
          <cell r="C12357" t="str">
            <v>VIRGEN DE LA CANDELARIA</v>
          </cell>
          <cell r="D12357" t="str">
            <v>ZS-55290-BM</v>
          </cell>
          <cell r="E12357" t="str">
            <v>RUMICHE QUEREVALU CARLOS</v>
          </cell>
          <cell r="F12357" t="str">
            <v>DECRETO LEGISLATIVO Nº1273</v>
          </cell>
        </row>
        <row r="12358">
          <cell r="B12358">
            <v>55295</v>
          </cell>
          <cell r="C12358" t="str">
            <v>DON VICENTE</v>
          </cell>
          <cell r="D12358" t="str">
            <v>ZS-55295-BM</v>
          </cell>
          <cell r="E12358" t="str">
            <v>TUME DE ECHE LUCRECIA</v>
          </cell>
          <cell r="F12358" t="str">
            <v>DECRETO LEGISLATIVO Nº1273</v>
          </cell>
        </row>
        <row r="12359">
          <cell r="B12359">
            <v>55299</v>
          </cell>
          <cell r="C12359" t="str">
            <v>SARAI</v>
          </cell>
          <cell r="D12359" t="str">
            <v>ZS-55299-BM</v>
          </cell>
          <cell r="E12359" t="str">
            <v>BARRIENTOS AYOSA LUIS ALBERTO</v>
          </cell>
          <cell r="F12359" t="str">
            <v>DECRETO LEGISLATIVO Nº1273</v>
          </cell>
        </row>
        <row r="12360">
          <cell r="B12360">
            <v>55302</v>
          </cell>
          <cell r="C12360" t="str">
            <v>FLORENCIA</v>
          </cell>
          <cell r="D12360" t="str">
            <v>SY-55302-BM</v>
          </cell>
          <cell r="E12360" t="str">
            <v>VASQUEZ MENDOZA CLEINER ALEX</v>
          </cell>
          <cell r="F12360" t="str">
            <v>DECRETO LEGISLATIVO Nº1273</v>
          </cell>
        </row>
        <row r="12361">
          <cell r="B12361">
            <v>55303</v>
          </cell>
          <cell r="C12361" t="str">
            <v>LOS PECES</v>
          </cell>
          <cell r="D12361" t="str">
            <v>SY-55303-BM</v>
          </cell>
          <cell r="E12361" t="str">
            <v>ARMAS ESPIRITU MIGUEL ANGEL</v>
          </cell>
          <cell r="F12361" t="str">
            <v>DECRETO LEGISLATIVO Nº1273</v>
          </cell>
        </row>
        <row r="12362">
          <cell r="B12362">
            <v>55304</v>
          </cell>
          <cell r="C12362" t="str">
            <v>MI FE EN CRISTO</v>
          </cell>
          <cell r="D12362" t="str">
            <v>SY-55304-BM</v>
          </cell>
          <cell r="E12362" t="str">
            <v>MORGADO VILCHEZ JULIO CESAR</v>
          </cell>
          <cell r="F12362" t="str">
            <v>DECRETO LEGISLATIVO Nº1273</v>
          </cell>
        </row>
        <row r="12363">
          <cell r="B12363">
            <v>55305</v>
          </cell>
          <cell r="C12363" t="str">
            <v>EMILCE I</v>
          </cell>
          <cell r="D12363" t="str">
            <v>SY-55305-BM</v>
          </cell>
          <cell r="E12363" t="str">
            <v>PALMA YSLA PEDRO ALEJANDRO</v>
          </cell>
          <cell r="F12363" t="str">
            <v>DECRETO LEGISLATIVO Nº1273</v>
          </cell>
        </row>
        <row r="12364">
          <cell r="B12364">
            <v>55306</v>
          </cell>
          <cell r="C12364" t="str">
            <v>GRISELL</v>
          </cell>
          <cell r="D12364" t="str">
            <v>IO-55306-BM</v>
          </cell>
          <cell r="E12364" t="str">
            <v>GUZMAN ROSAS WILSON VICTOR</v>
          </cell>
          <cell r="F12364" t="str">
            <v>DECRETO LEGISLATIVO Nº1273</v>
          </cell>
        </row>
        <row r="12365">
          <cell r="B12365">
            <v>55307</v>
          </cell>
          <cell r="C12365" t="str">
            <v>DIOS ES AMOR</v>
          </cell>
          <cell r="D12365" t="str">
            <v>SY-55307-BM</v>
          </cell>
          <cell r="E12365" t="str">
            <v>MORE YPANAQUE JUAN</v>
          </cell>
          <cell r="F12365" t="str">
            <v>DECRETO LEGISLATIVO Nº1273</v>
          </cell>
        </row>
        <row r="12366">
          <cell r="B12366">
            <v>55308</v>
          </cell>
          <cell r="C12366" t="str">
            <v>CABALLERO DEL MAR I</v>
          </cell>
          <cell r="D12366" t="str">
            <v>SY-55308-BM</v>
          </cell>
          <cell r="E12366" t="str">
            <v>LLENQUE FLORES WALTHER</v>
          </cell>
          <cell r="F12366" t="str">
            <v>DECRETO LEGISLATIVO Nº1273</v>
          </cell>
        </row>
        <row r="12367">
          <cell r="B12367">
            <v>55309</v>
          </cell>
          <cell r="C12367" t="str">
            <v>MARIA MERCEDES</v>
          </cell>
          <cell r="D12367" t="str">
            <v>SY-55309-BM</v>
          </cell>
          <cell r="E12367" t="str">
            <v>CORREA HUATAY ANGELICA MERCEDES</v>
          </cell>
          <cell r="F12367" t="str">
            <v>DECRETO LEGISLATIVO Nº1273</v>
          </cell>
        </row>
        <row r="12368">
          <cell r="B12368">
            <v>55337</v>
          </cell>
          <cell r="C12368" t="str">
            <v>CRISTO SALVA II</v>
          </cell>
          <cell r="D12368" t="str">
            <v>PT-55337-BM</v>
          </cell>
          <cell r="E12368" t="str">
            <v>YENQUE OLAYA CARLOS ROBERTO</v>
          </cell>
          <cell r="F12368" t="str">
            <v>DECRETO LEGISLATIVO Nº1273</v>
          </cell>
        </row>
        <row r="12369">
          <cell r="B12369">
            <v>55342</v>
          </cell>
          <cell r="C12369" t="str">
            <v>DON ANDRES</v>
          </cell>
          <cell r="D12369" t="str">
            <v>PT-55342-BM</v>
          </cell>
          <cell r="E12369" t="str">
            <v>VASQUEZ SERRANO JORGE LUIS</v>
          </cell>
          <cell r="F12369" t="str">
            <v>DECRETO LEGISLATIVO Nº1273</v>
          </cell>
        </row>
        <row r="12370">
          <cell r="B12370">
            <v>55343</v>
          </cell>
          <cell r="C12370" t="str">
            <v>MI CESAR 1</v>
          </cell>
          <cell r="D12370" t="str">
            <v>PT-55343-BM</v>
          </cell>
          <cell r="E12370" t="str">
            <v>COLLAZOS YOVERA ROBERTO ;RUMICHE BAYONA MARIA CONSUELO</v>
          </cell>
          <cell r="F12370" t="str">
            <v>DECRETO LEGISLATIVO Nº1273</v>
          </cell>
        </row>
        <row r="12371">
          <cell r="B12371">
            <v>55344</v>
          </cell>
          <cell r="C12371" t="str">
            <v>ARMANDO JAIR</v>
          </cell>
          <cell r="D12371" t="str">
            <v>PT-55344-BM</v>
          </cell>
          <cell r="E12371" t="str">
            <v>PAZO NUNURA ARMANDO</v>
          </cell>
          <cell r="F12371" t="str">
            <v>DECRETO LEGISLATIVO Nº1273</v>
          </cell>
        </row>
        <row r="12372">
          <cell r="B12372">
            <v>55350</v>
          </cell>
          <cell r="C12372" t="str">
            <v>JESUS FUENTE DE VIDA</v>
          </cell>
          <cell r="D12372" t="str">
            <v>PT-55350-BM</v>
          </cell>
          <cell r="E12372" t="str">
            <v>QUEREVALU ECHE ENRIQUE</v>
          </cell>
          <cell r="F12372" t="str">
            <v>DECRETO LEGISLATIVO Nº1273</v>
          </cell>
        </row>
        <row r="12373">
          <cell r="B12373">
            <v>55356</v>
          </cell>
          <cell r="C12373" t="str">
            <v>DON SANTOS</v>
          </cell>
          <cell r="D12373" t="str">
            <v>PT-55356-BM</v>
          </cell>
          <cell r="E12373" t="str">
            <v>ZAPATA ATOCHE SANTOS</v>
          </cell>
          <cell r="F12373" t="str">
            <v>DECRETO LEGISLATIVO Nº1273</v>
          </cell>
        </row>
        <row r="12374">
          <cell r="B12374">
            <v>55365</v>
          </cell>
          <cell r="C12374" t="str">
            <v>DON PANCHO II</v>
          </cell>
          <cell r="D12374" t="str">
            <v>ZS-55365-BM</v>
          </cell>
          <cell r="E12374" t="str">
            <v>FIESTAS TUME CESAR AUGUSTO</v>
          </cell>
          <cell r="F12374" t="str">
            <v>DECRETO LEGISLATIVO Nº1273</v>
          </cell>
        </row>
        <row r="12375">
          <cell r="B12375">
            <v>55367</v>
          </cell>
          <cell r="C12375" t="str">
            <v>EL SHADDAI</v>
          </cell>
          <cell r="D12375" t="str">
            <v>ZS-55367-BM</v>
          </cell>
          <cell r="E12375" t="str">
            <v>AMAYA BANCAYAN MARIA ESTHER</v>
          </cell>
          <cell r="F12375" t="str">
            <v>DECRETO LEGISLATIVO Nº1273</v>
          </cell>
        </row>
        <row r="12376">
          <cell r="B12376">
            <v>55368</v>
          </cell>
          <cell r="C12376" t="str">
            <v>MI LUCERITO</v>
          </cell>
          <cell r="D12376" t="str">
            <v>ZS-55368-BM</v>
          </cell>
          <cell r="E12376" t="str">
            <v>COBE?S PAIBA MARCELINA</v>
          </cell>
          <cell r="F12376" t="str">
            <v>DECRETO LEGISLATIVO Nº1273</v>
          </cell>
        </row>
        <row r="12377">
          <cell r="B12377">
            <v>55369</v>
          </cell>
          <cell r="C12377" t="str">
            <v>SE?R DE LOS MILAGROS</v>
          </cell>
          <cell r="D12377" t="str">
            <v>ZS-55369-BM</v>
          </cell>
          <cell r="E12377" t="str">
            <v>MORALES PERICHE LUCIANA ELENA</v>
          </cell>
          <cell r="F12377" t="str">
            <v>DECRETO LEGISLATIVO Nº1273</v>
          </cell>
        </row>
        <row r="12378">
          <cell r="B12378">
            <v>55370</v>
          </cell>
          <cell r="C12378" t="str">
            <v>ADRIANA JEANPIERRE I</v>
          </cell>
          <cell r="D12378" t="str">
            <v>ZS-55370-BM</v>
          </cell>
          <cell r="E12378" t="str">
            <v>AVILA CHINCHAY WILMER</v>
          </cell>
          <cell r="F12378" t="str">
            <v>DECRETO LEGISLATIVO Nº1273</v>
          </cell>
        </row>
        <row r="12379">
          <cell r="B12379">
            <v>55372</v>
          </cell>
          <cell r="C12379" t="str">
            <v>BENJAMIN</v>
          </cell>
          <cell r="D12379" t="str">
            <v>ZS-55372-BM</v>
          </cell>
          <cell r="E12379" t="str">
            <v>ZAPATA FLORES JENNIFER MADALEINE</v>
          </cell>
          <cell r="F12379" t="str">
            <v>DECRETO LEGISLATIVO Nº1273</v>
          </cell>
        </row>
        <row r="12380">
          <cell r="B12380">
            <v>55374</v>
          </cell>
          <cell r="C12380" t="str">
            <v>JESUS SOBRE LAS AGUAS</v>
          </cell>
          <cell r="D12380" t="str">
            <v>ZS-55374-BM</v>
          </cell>
          <cell r="E12380" t="str">
            <v>PASAPERA CHUNGA MARIA ELENA</v>
          </cell>
          <cell r="F12380" t="str">
            <v>DECRETO LEGISLATIVO Nº1273</v>
          </cell>
        </row>
        <row r="12381">
          <cell r="B12381">
            <v>55375</v>
          </cell>
          <cell r="C12381" t="str">
            <v>JESUS ES MI GUIA</v>
          </cell>
          <cell r="D12381" t="str">
            <v>ZS-55375-BM</v>
          </cell>
          <cell r="E12381" t="str">
            <v>VITE PUESCAS MIGUEL</v>
          </cell>
          <cell r="F12381" t="str">
            <v>DECRETO LEGISLATIVO Nº1273</v>
          </cell>
        </row>
        <row r="12382">
          <cell r="B12382">
            <v>55376</v>
          </cell>
          <cell r="C12382" t="str">
            <v>KASPY 50</v>
          </cell>
          <cell r="D12382" t="str">
            <v>ZS-55376-BM</v>
          </cell>
          <cell r="E12382" t="str">
            <v>MORAN PE? CARLOS EDUARDO</v>
          </cell>
          <cell r="F12382" t="str">
            <v>DECRETO LEGISLATIVO Nº1273</v>
          </cell>
        </row>
        <row r="12383">
          <cell r="B12383">
            <v>55377</v>
          </cell>
          <cell r="C12383" t="str">
            <v>MI FABRICIO</v>
          </cell>
          <cell r="D12383" t="str">
            <v>ZS-55377-BM</v>
          </cell>
          <cell r="E12383" t="str">
            <v>GARCIA JIMENEZ LORENZO</v>
          </cell>
          <cell r="F12383" t="str">
            <v>DECRETO LEGISLATIVO Nº1273</v>
          </cell>
        </row>
        <row r="12384">
          <cell r="B12384">
            <v>55378</v>
          </cell>
          <cell r="C12384" t="str">
            <v>EMANUEL</v>
          </cell>
          <cell r="D12384" t="str">
            <v>ZS-55378-BM</v>
          </cell>
          <cell r="E12384" t="str">
            <v>VILCHEZ JUAREZ JOSE NESTOR</v>
          </cell>
          <cell r="F12384" t="str">
            <v>DECRETO LEGISLATIVO Nº1273</v>
          </cell>
        </row>
        <row r="12385">
          <cell r="B12385">
            <v>55379</v>
          </cell>
          <cell r="C12385" t="str">
            <v>BENDICION DE JEHOVA</v>
          </cell>
          <cell r="D12385" t="str">
            <v>ZS-55379-BM</v>
          </cell>
          <cell r="E12385" t="str">
            <v>BENITES FIESTAS CRISTIAN RONY</v>
          </cell>
          <cell r="F12385" t="str">
            <v>DECRETO LEGISLATIVO Nº1273</v>
          </cell>
        </row>
        <row r="12386">
          <cell r="B12386">
            <v>55380</v>
          </cell>
          <cell r="C12386" t="str">
            <v>ANTHONY Y MILTON</v>
          </cell>
          <cell r="D12386" t="str">
            <v>ZS-55380-BM</v>
          </cell>
          <cell r="E12386" t="str">
            <v>BENITES ESTRADA MILTON MANUEL</v>
          </cell>
          <cell r="F12386" t="str">
            <v>DECRETO LEGISLATIVO Nº1273</v>
          </cell>
        </row>
        <row r="12387">
          <cell r="B12387">
            <v>55382</v>
          </cell>
          <cell r="C12387" t="str">
            <v>SANTA ROSA</v>
          </cell>
          <cell r="D12387" t="str">
            <v>ZS-55382-BM</v>
          </cell>
          <cell r="E12387" t="str">
            <v>PAIVA IMAN ROBIN MARTIN</v>
          </cell>
          <cell r="F12387" t="str">
            <v>DECRETO LEGISLATIVO Nº1273</v>
          </cell>
        </row>
        <row r="12388">
          <cell r="B12388">
            <v>55384</v>
          </cell>
          <cell r="C12388" t="str">
            <v>GENESIS</v>
          </cell>
          <cell r="D12388" t="str">
            <v>ZS-55384-BM</v>
          </cell>
          <cell r="E12388" t="str">
            <v>NUNURA SABA CARLOS ENRIQUE</v>
          </cell>
          <cell r="F12388" t="str">
            <v>DECRETO LEGISLATIVO Nº1273</v>
          </cell>
        </row>
        <row r="12389">
          <cell r="B12389">
            <v>55385</v>
          </cell>
          <cell r="C12389" t="str">
            <v>MI HUPOGRAMOS</v>
          </cell>
          <cell r="D12389" t="str">
            <v>ZS-55385-BM</v>
          </cell>
          <cell r="E12389" t="str">
            <v>SANDOVAL SIESQUEN EMERSON JHONATAN</v>
          </cell>
          <cell r="F12389" t="str">
            <v>DECRETO LEGISLATIVO Nº1273</v>
          </cell>
        </row>
        <row r="12390">
          <cell r="B12390">
            <v>55386</v>
          </cell>
          <cell r="C12390" t="str">
            <v>DALIA CAMILA</v>
          </cell>
          <cell r="D12390" t="str">
            <v>ZS-55386-BM</v>
          </cell>
          <cell r="E12390" t="str">
            <v>AMAYA VILLEGAS PEDRO TOMAS</v>
          </cell>
          <cell r="F12390" t="str">
            <v>DECRETO LEGISLATIVO Nº1273</v>
          </cell>
        </row>
        <row r="12391">
          <cell r="B12391">
            <v>55389</v>
          </cell>
          <cell r="C12391" t="str">
            <v>SHIRLEY PAOLA</v>
          </cell>
          <cell r="D12391" t="str">
            <v>TA-55389-BM</v>
          </cell>
          <cell r="E12391" t="str">
            <v>VALDIVIEZO OLIVOS MARCO ANTONIO</v>
          </cell>
          <cell r="F12391" t="str">
            <v>DECRETO LEGISLATIVO Nº1273</v>
          </cell>
        </row>
        <row r="12392">
          <cell r="B12392">
            <v>55392</v>
          </cell>
          <cell r="C12392" t="str">
            <v>BRIHT MAYUMI</v>
          </cell>
          <cell r="D12392" t="str">
            <v>IO-55392-BM</v>
          </cell>
          <cell r="E12392" t="str">
            <v>VENTURA APAZA JAVIER</v>
          </cell>
          <cell r="F12392" t="str">
            <v>DECRETO LEGISLATIVO Nº1273</v>
          </cell>
        </row>
        <row r="12393">
          <cell r="B12393">
            <v>55393</v>
          </cell>
          <cell r="C12393" t="str">
            <v>SANTA MARIA</v>
          </cell>
          <cell r="D12393" t="str">
            <v>SY-55393-BM</v>
          </cell>
          <cell r="E12393" t="str">
            <v>MORE YPANAQUE JUAN</v>
          </cell>
          <cell r="F12393" t="str">
            <v>DECRETO LEGISLATIVO Nº1273</v>
          </cell>
        </row>
        <row r="12394">
          <cell r="B12394">
            <v>55394</v>
          </cell>
          <cell r="C12394" t="str">
            <v>BENDICION DE DIOS</v>
          </cell>
          <cell r="D12394" t="str">
            <v>SY-55394-BM</v>
          </cell>
          <cell r="E12394" t="str">
            <v>MORE YPANAQUE JUAN</v>
          </cell>
          <cell r="F12394" t="str">
            <v>DECRETO LEGISLATIVO Nº1273</v>
          </cell>
        </row>
        <row r="12395">
          <cell r="B12395">
            <v>55395</v>
          </cell>
          <cell r="C12395" t="str">
            <v>RICARDO ANDRE</v>
          </cell>
          <cell r="D12395" t="str">
            <v>CO-55395-BM</v>
          </cell>
          <cell r="E12395" t="str">
            <v>FRANCIA YAMACACHO RICARDO ANDRE</v>
          </cell>
          <cell r="F12395" t="str">
            <v>DECRETO LEGISLATIVO Nº1273</v>
          </cell>
        </row>
        <row r="12396">
          <cell r="B12396">
            <v>55396</v>
          </cell>
          <cell r="C12396" t="str">
            <v>JOSYMAR</v>
          </cell>
          <cell r="D12396" t="str">
            <v>SY-55396-BM</v>
          </cell>
          <cell r="E12396" t="str">
            <v>MORE YPANAQUE JUAN</v>
          </cell>
          <cell r="F12396" t="str">
            <v>DECRETO LEGISLATIVO Nº1273</v>
          </cell>
        </row>
        <row r="12397">
          <cell r="B12397">
            <v>55397</v>
          </cell>
          <cell r="C12397" t="str">
            <v>NAUTILUS</v>
          </cell>
          <cell r="D12397" t="str">
            <v>CO-55397-BM</v>
          </cell>
          <cell r="E12397" t="str">
            <v>BUSTOS RIVERA MARUJA</v>
          </cell>
          <cell r="F12397" t="str">
            <v>DECRETO LEGISLATIVO Nº1273</v>
          </cell>
        </row>
        <row r="12398">
          <cell r="B12398">
            <v>55398</v>
          </cell>
          <cell r="C12398" t="str">
            <v>JOSE ANTONIO II</v>
          </cell>
          <cell r="D12398" t="str">
            <v>CO-55398-BM</v>
          </cell>
          <cell r="E12398" t="str">
            <v>PAIVA QUEREVALU JOSE ANTONIO</v>
          </cell>
          <cell r="F12398" t="str">
            <v>DECRETO LEGISLATIVO Nº1273</v>
          </cell>
        </row>
        <row r="12399">
          <cell r="B12399">
            <v>55399</v>
          </cell>
          <cell r="C12399" t="str">
            <v>MI SOLEDAD</v>
          </cell>
          <cell r="D12399" t="str">
            <v>CO-55399-BM</v>
          </cell>
          <cell r="E12399" t="str">
            <v>VIRU FLORES ROBERTO CARLOS</v>
          </cell>
          <cell r="F12399" t="str">
            <v>DECRETO LEGISLATIVO Nº1273</v>
          </cell>
        </row>
        <row r="12400">
          <cell r="B12400">
            <v>55401</v>
          </cell>
          <cell r="C12400" t="str">
            <v>FARES VALENTINO</v>
          </cell>
          <cell r="D12400" t="str">
            <v>CO-55401-BM</v>
          </cell>
          <cell r="E12400" t="str">
            <v>HUAMAN GUTIERREZ FERNANDO</v>
          </cell>
          <cell r="F12400" t="str">
            <v>DECRETO LEGISLATIVO Nº1273</v>
          </cell>
        </row>
        <row r="12401">
          <cell r="B12401">
            <v>55402</v>
          </cell>
          <cell r="C12401" t="str">
            <v>SHERYL</v>
          </cell>
          <cell r="D12401" t="str">
            <v>CO-55402-BM</v>
          </cell>
          <cell r="E12401" t="str">
            <v>RAMOS GUERRERO AMELIA JESUS</v>
          </cell>
          <cell r="F12401" t="str">
            <v>DECRETO LEGISLATIVO Nº1273</v>
          </cell>
        </row>
        <row r="12402">
          <cell r="B12402">
            <v>55403</v>
          </cell>
          <cell r="C12402" t="str">
            <v>MANOLO</v>
          </cell>
          <cell r="D12402" t="str">
            <v>CO-55403-BM</v>
          </cell>
          <cell r="E12402" t="str">
            <v>MOGOLLON CHAMAYA GERARDO MANUEL</v>
          </cell>
          <cell r="F12402" t="str">
            <v>DECRETO LEGISLATIVO Nº1273</v>
          </cell>
        </row>
        <row r="12403">
          <cell r="B12403">
            <v>55404</v>
          </cell>
          <cell r="C12403" t="str">
            <v>MILAGROS</v>
          </cell>
          <cell r="D12403" t="str">
            <v>CO-55404-BM</v>
          </cell>
          <cell r="E12403" t="str">
            <v>SILVA YACTAYO JESUS</v>
          </cell>
          <cell r="F12403" t="str">
            <v>DECRETO LEGISLATIVO Nº1273</v>
          </cell>
        </row>
        <row r="12404">
          <cell r="B12404">
            <v>55405</v>
          </cell>
          <cell r="C12404" t="str">
            <v>ALFREDO NICOL</v>
          </cell>
          <cell r="D12404" t="str">
            <v>CO-55405-BM</v>
          </cell>
          <cell r="E12404" t="str">
            <v>OBREGON ADAN BEATRIZ</v>
          </cell>
          <cell r="F12404" t="str">
            <v>DECRETO LEGISLATIVO Nº1273</v>
          </cell>
        </row>
        <row r="12405">
          <cell r="B12405">
            <v>55406</v>
          </cell>
          <cell r="C12405" t="str">
            <v>XIMENA Y ADRIANA</v>
          </cell>
          <cell r="D12405" t="str">
            <v>CO-55406-BM</v>
          </cell>
          <cell r="E12405" t="str">
            <v>PAUCAR ESPINOZA PEDRO MIGUEL</v>
          </cell>
          <cell r="F12405" t="str">
            <v>DECRETO LEGISLATIVO Nº1273</v>
          </cell>
        </row>
        <row r="12406">
          <cell r="B12406">
            <v>55407</v>
          </cell>
          <cell r="C12406" t="str">
            <v>MARIO</v>
          </cell>
          <cell r="D12406" t="str">
            <v>CO-55407-BM</v>
          </cell>
          <cell r="E12406" t="str">
            <v>OBREGON RIVERA MARIO</v>
          </cell>
          <cell r="F12406" t="str">
            <v>DECRETO LEGISLATIVO Nº1273</v>
          </cell>
        </row>
        <row r="12407">
          <cell r="B12407">
            <v>55408</v>
          </cell>
          <cell r="C12407" t="str">
            <v>JESHUA</v>
          </cell>
          <cell r="D12407" t="str">
            <v>ZS-55408-BM</v>
          </cell>
          <cell r="E12407" t="str">
            <v>HERRERA DELGADO GRIMALDO</v>
          </cell>
          <cell r="F12407" t="str">
            <v>DECRETO LEGISLATIVO Nº1273</v>
          </cell>
        </row>
        <row r="12408">
          <cell r="B12408">
            <v>55409</v>
          </cell>
          <cell r="C12408" t="str">
            <v>DANNY DANIEL</v>
          </cell>
          <cell r="D12408" t="str">
            <v>CO-55409-BM</v>
          </cell>
          <cell r="E12408" t="str">
            <v>CHINGA CAVERO JESUS YOEL</v>
          </cell>
          <cell r="F12408" t="str">
            <v>DECRETO LEGISLATIVO Nº1273</v>
          </cell>
        </row>
        <row r="12409">
          <cell r="B12409">
            <v>55410</v>
          </cell>
          <cell r="C12409" t="str">
            <v>NICOLL ALFREDO</v>
          </cell>
          <cell r="D12409" t="str">
            <v>CO-55410-BM</v>
          </cell>
          <cell r="E12409" t="str">
            <v>OBREGON ADAN BEATRIZ</v>
          </cell>
          <cell r="F12409" t="str">
            <v>DECRETO LEGISLATIVO Nº1273</v>
          </cell>
        </row>
        <row r="12410">
          <cell r="B12410">
            <v>55411</v>
          </cell>
          <cell r="C12410" t="str">
            <v>BLADIMIR</v>
          </cell>
          <cell r="D12410" t="str">
            <v>CE-55411-BM</v>
          </cell>
          <cell r="E12410" t="str">
            <v>CARRANZA CARRANZA GLADYS BEATRIZ</v>
          </cell>
          <cell r="F12410" t="str">
            <v>DECRETO LEGISLATIVO Nº1273</v>
          </cell>
        </row>
        <row r="12411">
          <cell r="B12411">
            <v>55412</v>
          </cell>
          <cell r="C12411" t="str">
            <v>NESTOR</v>
          </cell>
          <cell r="D12411" t="str">
            <v>CE-55412-BM</v>
          </cell>
          <cell r="E12411" t="str">
            <v>LOYOLA GONZALES NESTOR NEL</v>
          </cell>
          <cell r="F12411" t="str">
            <v>DECRETO LEGISLATIVO Nº1273</v>
          </cell>
        </row>
        <row r="12412">
          <cell r="B12412">
            <v>55415</v>
          </cell>
          <cell r="C12412" t="str">
            <v>FRANCISCO</v>
          </cell>
          <cell r="D12412" t="str">
            <v>PL-55415-BM</v>
          </cell>
          <cell r="E12412" t="str">
            <v>FIESTAS GALAN MARIA MAGDALENA</v>
          </cell>
          <cell r="F12412" t="str">
            <v>DECRETO LEGISLATIVO Nº1273</v>
          </cell>
        </row>
        <row r="12413">
          <cell r="B12413">
            <v>55416</v>
          </cell>
          <cell r="C12413" t="str">
            <v>FRANK IMANOL</v>
          </cell>
          <cell r="D12413" t="str">
            <v>IO-55416-BM</v>
          </cell>
          <cell r="E12413" t="str">
            <v>GONZALO CAUNA EDWIN NESTOR ;MAMANI MAMANI BERTHA HERMINIA</v>
          </cell>
          <cell r="F12413" t="str">
            <v>DECRETO LEGISLATIVO Nº1273</v>
          </cell>
        </row>
        <row r="12414">
          <cell r="B12414">
            <v>55417</v>
          </cell>
          <cell r="C12414" t="str">
            <v>JESSICA</v>
          </cell>
          <cell r="D12414" t="str">
            <v>CO-55417-BM</v>
          </cell>
          <cell r="E12414" t="str">
            <v>GARCIA TEMOCHE RODOLFO</v>
          </cell>
          <cell r="F12414" t="str">
            <v>DECRETO LEGISLATIVO Nº1273</v>
          </cell>
        </row>
        <row r="12415">
          <cell r="B12415">
            <v>55418</v>
          </cell>
          <cell r="C12415" t="str">
            <v>DAVID</v>
          </cell>
          <cell r="D12415" t="str">
            <v>CO-55418-BM</v>
          </cell>
          <cell r="E12415" t="str">
            <v>GARCIA TEMOCHE RODOLFO</v>
          </cell>
          <cell r="F12415" t="str">
            <v>DECRETO LEGISLATIVO Nº1273</v>
          </cell>
        </row>
        <row r="12416">
          <cell r="B12416">
            <v>55419</v>
          </cell>
          <cell r="C12416" t="str">
            <v>LORENITA DEL PILAR</v>
          </cell>
          <cell r="D12416" t="str">
            <v>CO-55419-BM</v>
          </cell>
          <cell r="E12416" t="str">
            <v>ZU?GA HUERTA LUIS ALBERTO</v>
          </cell>
          <cell r="F12416" t="str">
            <v>DECRETO LEGISLATIVO Nº1273</v>
          </cell>
        </row>
        <row r="12417">
          <cell r="B12417">
            <v>55425</v>
          </cell>
          <cell r="C12417" t="str">
            <v>JEHOVA RONI</v>
          </cell>
          <cell r="D12417" t="str">
            <v>PL-55425-BM</v>
          </cell>
          <cell r="E12417" t="str">
            <v>CUSTODIO OROSCO SIMON</v>
          </cell>
          <cell r="F12417" t="str">
            <v>DECRETO LEGISLATIVO Nº1273</v>
          </cell>
        </row>
        <row r="12418">
          <cell r="B12418">
            <v>55429</v>
          </cell>
          <cell r="C12418" t="str">
            <v>SIMON TADEO</v>
          </cell>
          <cell r="D12418" t="str">
            <v>IO-55429-BM</v>
          </cell>
          <cell r="E12418" t="str">
            <v>NU?Z ALATA TITO MARCOS</v>
          </cell>
          <cell r="F12418" t="str">
            <v>DECRETO LEGISLATIVO Nº1273</v>
          </cell>
        </row>
        <row r="12419">
          <cell r="B12419">
            <v>55450</v>
          </cell>
          <cell r="C12419" t="str">
            <v>REGALO DE DIOS</v>
          </cell>
          <cell r="D12419" t="str">
            <v>PT-55450-BM</v>
          </cell>
          <cell r="E12419" t="str">
            <v>TEJADA FIESTAS MIRIAN MAGALI</v>
          </cell>
          <cell r="F12419" t="str">
            <v>DECRETO LEGISLATIVO Nº1273</v>
          </cell>
        </row>
        <row r="12420">
          <cell r="B12420">
            <v>55459</v>
          </cell>
          <cell r="C12420" t="str">
            <v>VICTORIA ENTRE LOS LEONES</v>
          </cell>
          <cell r="D12420" t="str">
            <v>PT-55459-BM</v>
          </cell>
          <cell r="E12420" t="str">
            <v>PURIZACA ECHE GISELLA DEL PILAR</v>
          </cell>
          <cell r="F12420" t="str">
            <v>DECRETO LEGISLATIVO Nº1273</v>
          </cell>
        </row>
        <row r="12421">
          <cell r="B12421">
            <v>55466</v>
          </cell>
          <cell r="C12421" t="str">
            <v>CANDELARIA</v>
          </cell>
          <cell r="D12421" t="str">
            <v>IO-55466-BM</v>
          </cell>
          <cell r="E12421" t="str">
            <v>LLANOS LAQUE YONI ALFREDO</v>
          </cell>
          <cell r="F12421" t="str">
            <v>DECRETO LEGISLATIVO Nº1273</v>
          </cell>
        </row>
        <row r="12422">
          <cell r="B12422">
            <v>55467</v>
          </cell>
          <cell r="C12422" t="str">
            <v>PIOLINCITO</v>
          </cell>
          <cell r="D12422" t="str">
            <v>PT-55467-BM</v>
          </cell>
          <cell r="E12422" t="str">
            <v>ATOCHE LOZADA HAYDEE ;BAYONA FIESTAS CARLOS ALBERTO</v>
          </cell>
          <cell r="F12422" t="str">
            <v>DECRETO LEGISLATIVO Nº1273</v>
          </cell>
        </row>
        <row r="12423">
          <cell r="B12423">
            <v>55472</v>
          </cell>
          <cell r="C12423" t="str">
            <v>PEZ ESPADA</v>
          </cell>
          <cell r="D12423" t="str">
            <v>PT-55472-BM</v>
          </cell>
          <cell r="E12423" t="str">
            <v>ZE? BERECHE PEDRO</v>
          </cell>
          <cell r="F12423" t="str">
            <v>DECRETO LEGISLATIVO Nº1273</v>
          </cell>
        </row>
        <row r="12424">
          <cell r="B12424">
            <v>55483</v>
          </cell>
          <cell r="C12424" t="str">
            <v>DIVINO JESUS</v>
          </cell>
          <cell r="D12424" t="str">
            <v>PT-55483-BM</v>
          </cell>
          <cell r="E12424" t="str">
            <v>PINGO FIESTAS WILLIAM ALFREDO</v>
          </cell>
          <cell r="F12424" t="str">
            <v>DECRETO LEGISLATIVO Nº1273</v>
          </cell>
        </row>
        <row r="12425">
          <cell r="B12425">
            <v>55485</v>
          </cell>
          <cell r="C12425" t="str">
            <v>SIEMPRE MI JESUS</v>
          </cell>
          <cell r="D12425" t="str">
            <v>PT-55485-BM</v>
          </cell>
          <cell r="E12425" t="str">
            <v>CHULLY PURIZACA WILFREDO</v>
          </cell>
          <cell r="F12425" t="str">
            <v>DECRETO LEGISLATIVO Nº1273</v>
          </cell>
        </row>
        <row r="12426">
          <cell r="B12426">
            <v>55486</v>
          </cell>
          <cell r="C12426" t="str">
            <v>MI ALIANZA CON DIOS</v>
          </cell>
          <cell r="D12426" t="str">
            <v>PT-55486-BM</v>
          </cell>
          <cell r="E12426" t="str">
            <v>SANDOVAL RISCO ROSA YSABEL</v>
          </cell>
          <cell r="F12426" t="str">
            <v>DECRETO LEGISLATIVO Nº1273</v>
          </cell>
        </row>
        <row r="12427">
          <cell r="B12427">
            <v>55487</v>
          </cell>
          <cell r="C12427" t="str">
            <v>JHIRET</v>
          </cell>
          <cell r="D12427" t="str">
            <v>PT-55487-BM</v>
          </cell>
          <cell r="E12427" t="str">
            <v>PURIZACA ALVAREZ JUAN</v>
          </cell>
          <cell r="F12427" t="str">
            <v>DECRETO LEGISLATIVO Nº1273</v>
          </cell>
        </row>
        <row r="12428">
          <cell r="B12428">
            <v>55488</v>
          </cell>
          <cell r="C12428" t="str">
            <v>ALELUYA</v>
          </cell>
          <cell r="D12428" t="str">
            <v>PT-55488-BM</v>
          </cell>
          <cell r="E12428" t="str">
            <v>FIESTAS PAIBA MARINO</v>
          </cell>
          <cell r="F12428" t="str">
            <v>DECRETO LEGISLATIVO Nº1273</v>
          </cell>
        </row>
        <row r="12429">
          <cell r="B12429">
            <v>55489</v>
          </cell>
          <cell r="C12429" t="str">
            <v>JEHOVA M´´ KADDESH</v>
          </cell>
          <cell r="D12429" t="str">
            <v>PT-55489-BM</v>
          </cell>
          <cell r="E12429" t="str">
            <v>QUEREVALU VARGAS ANTHONY GERARDO</v>
          </cell>
          <cell r="F12429" t="str">
            <v>DECRETO LEGISLATIVO Nº1273</v>
          </cell>
        </row>
        <row r="12430">
          <cell r="B12430">
            <v>55492</v>
          </cell>
          <cell r="C12430" t="str">
            <v>MI LUPITA</v>
          </cell>
          <cell r="D12430" t="str">
            <v>PT-55492-BM</v>
          </cell>
          <cell r="E12430" t="str">
            <v>ALVAREZ SANCHEZ JOSE REYNALDO</v>
          </cell>
          <cell r="F12430" t="str">
            <v>DECRETO LEGISLATIVO Nº1273</v>
          </cell>
        </row>
        <row r="12431">
          <cell r="B12431">
            <v>55508</v>
          </cell>
          <cell r="C12431" t="str">
            <v>SIEMPRE MI EUGENIA I</v>
          </cell>
          <cell r="D12431" t="str">
            <v>TA-55508-BM</v>
          </cell>
          <cell r="E12431" t="str">
            <v>MARTINEZ CALDERON EUGENIA</v>
          </cell>
          <cell r="F12431" t="str">
            <v>DECRETO LEGISLATIVO Nº1273</v>
          </cell>
        </row>
        <row r="12432">
          <cell r="B12432">
            <v>55513</v>
          </cell>
          <cell r="C12432" t="str">
            <v>CRUZ DE CHALPON</v>
          </cell>
          <cell r="D12432" t="str">
            <v>TA-55513-BM</v>
          </cell>
          <cell r="E12432" t="str">
            <v>PAZOS PUESCAS ALICIA MARGOT</v>
          </cell>
          <cell r="F12432" t="str">
            <v>DECRETO LEGISLATIVO Nº1273</v>
          </cell>
        </row>
        <row r="12433">
          <cell r="B12433">
            <v>55514</v>
          </cell>
          <cell r="C12433" t="str">
            <v>ADRIANA</v>
          </cell>
          <cell r="D12433" t="str">
            <v>TA-55514-BM</v>
          </cell>
          <cell r="E12433" t="str">
            <v>LOCONI GALAN JUAN FRANCISCO ;SAMAME FLORES MARLENY BEATRIZ</v>
          </cell>
          <cell r="F12433" t="str">
            <v>DECRETO LEGISLATIVO Nº1273</v>
          </cell>
        </row>
        <row r="12434">
          <cell r="B12434">
            <v>55517</v>
          </cell>
          <cell r="C12434" t="str">
            <v>SANTIAGO</v>
          </cell>
          <cell r="D12434" t="str">
            <v>CE-55517-BM</v>
          </cell>
          <cell r="E12434" t="str">
            <v>FIGUEROA PHILLIPS LUIS ENRIQUE</v>
          </cell>
          <cell r="F12434" t="str">
            <v>DECRETO LEGISLATIVO Nº1273</v>
          </cell>
        </row>
        <row r="12435">
          <cell r="B12435">
            <v>55519</v>
          </cell>
          <cell r="C12435" t="str">
            <v>MARDELY</v>
          </cell>
          <cell r="D12435" t="str">
            <v>CE-55519-BM</v>
          </cell>
          <cell r="E12435" t="str">
            <v>OTINIANO CARBAJAL WILDER</v>
          </cell>
          <cell r="F12435" t="str">
            <v>DECRETO LEGISLATIVO Nº1273</v>
          </cell>
        </row>
        <row r="12436">
          <cell r="B12436">
            <v>55520</v>
          </cell>
          <cell r="C12436" t="str">
            <v>SIEMPRE MILAGRO DE MI PADRE</v>
          </cell>
          <cell r="D12436" t="str">
            <v>PT-55520-BM</v>
          </cell>
          <cell r="E12436" t="str">
            <v>QUEREVALU SANTOS EBERTH MANUEL</v>
          </cell>
          <cell r="F12436" t="str">
            <v>ARTESANAL</v>
          </cell>
        </row>
        <row r="12437">
          <cell r="B12437">
            <v>55521</v>
          </cell>
          <cell r="C12437" t="str">
            <v>DIAGO 2</v>
          </cell>
          <cell r="D12437" t="str">
            <v>CE-55521-BM</v>
          </cell>
          <cell r="E12437" t="str">
            <v>RAMOS FARRO MARLON JUNIOR</v>
          </cell>
          <cell r="F12437" t="str">
            <v>DECRETO LEGISLATIVO Nº1273</v>
          </cell>
        </row>
        <row r="12438">
          <cell r="B12438">
            <v>55522</v>
          </cell>
          <cell r="C12438" t="str">
            <v>MATHIAS</v>
          </cell>
          <cell r="D12438" t="str">
            <v>CE-55522-BM</v>
          </cell>
          <cell r="E12438" t="str">
            <v>SOTO VELASQUEZ SUSI NILA</v>
          </cell>
          <cell r="F12438" t="str">
            <v>DECRETO LEGISLATIVO Nº1273</v>
          </cell>
        </row>
        <row r="12439">
          <cell r="B12439">
            <v>55523</v>
          </cell>
          <cell r="C12439" t="str">
            <v>DIAGO</v>
          </cell>
          <cell r="D12439" t="str">
            <v>CE-55523-BM</v>
          </cell>
          <cell r="E12439" t="str">
            <v>RAMOS FARRO MARLON JUNIOR</v>
          </cell>
          <cell r="F12439" t="str">
            <v>DECRETO LEGISLATIVO Nº1273</v>
          </cell>
        </row>
        <row r="12440">
          <cell r="B12440">
            <v>55524</v>
          </cell>
          <cell r="C12440" t="str">
            <v>VGTA DEL CHAPI</v>
          </cell>
          <cell r="D12440" t="str">
            <v>IO-55524-BM</v>
          </cell>
          <cell r="E12440" t="str">
            <v>NEYRA HUARAYA ALFONSO</v>
          </cell>
          <cell r="F12440" t="str">
            <v>DECRETO LEGISLATIVO Nº1273</v>
          </cell>
        </row>
        <row r="12441">
          <cell r="B12441">
            <v>55526</v>
          </cell>
          <cell r="C12441" t="str">
            <v>WILNAN II</v>
          </cell>
          <cell r="D12441" t="str">
            <v>IO-55526-BM</v>
          </cell>
          <cell r="E12441" t="str">
            <v>GUZMAN ROSAS WILMAR VICTOR ;PALACIOS CALIZAYA JULIA NANCY</v>
          </cell>
          <cell r="F12441" t="str">
            <v>DECRETO LEGISLATIVO Nº1273</v>
          </cell>
        </row>
        <row r="12442">
          <cell r="B12442">
            <v>55527</v>
          </cell>
          <cell r="C12442" t="str">
            <v>EL PATRIARCA</v>
          </cell>
          <cell r="D12442" t="str">
            <v>PL-55527-BM</v>
          </cell>
          <cell r="E12442" t="str">
            <v>LLENQUE LLUMPO HUGO OMAR</v>
          </cell>
          <cell r="F12442" t="str">
            <v>DECRETO LEGISLATIVO Nº1273</v>
          </cell>
        </row>
        <row r="12443">
          <cell r="B12443">
            <v>55528</v>
          </cell>
          <cell r="C12443" t="str">
            <v>JUANA MARIA</v>
          </cell>
          <cell r="D12443" t="str">
            <v>PL-55528-BM</v>
          </cell>
          <cell r="E12443" t="str">
            <v>FLORES GALAN BLANCA ESTHER</v>
          </cell>
          <cell r="F12443" t="str">
            <v>DECRETO LEGISLATIVO Nº1273</v>
          </cell>
        </row>
        <row r="12444">
          <cell r="B12444">
            <v>55543</v>
          </cell>
          <cell r="C12444" t="str">
            <v>SIMON SANTIAGO I</v>
          </cell>
          <cell r="D12444" t="str">
            <v>PL-55543-BM</v>
          </cell>
          <cell r="E12444" t="str">
            <v>LORO GALAN ANGELITA GABRIELA</v>
          </cell>
          <cell r="F12444" t="str">
            <v>DS. 006-2016-PRODUCE</v>
          </cell>
        </row>
        <row r="12445">
          <cell r="B12445">
            <v>55551</v>
          </cell>
          <cell r="C12445" t="str">
            <v>JORGE LUIS</v>
          </cell>
          <cell r="D12445" t="str">
            <v>SY-55551-BM</v>
          </cell>
          <cell r="E12445" t="str">
            <v>MOSTACERO MEDINA MARIA DANCY</v>
          </cell>
          <cell r="F12445" t="str">
            <v>DECRETO LEGISLATIVO Nº1273</v>
          </cell>
        </row>
        <row r="12446">
          <cell r="B12446">
            <v>55552</v>
          </cell>
          <cell r="C12446" t="str">
            <v>CHAVELITA</v>
          </cell>
          <cell r="D12446" t="str">
            <v>IO-55552-BM</v>
          </cell>
          <cell r="E12446" t="str">
            <v>CHURA CCAMA GLINILDA MARIBEL</v>
          </cell>
          <cell r="F12446" t="str">
            <v>DECRETO LEGISLATIVO Nº1273</v>
          </cell>
        </row>
        <row r="12447">
          <cell r="B12447">
            <v>55553</v>
          </cell>
          <cell r="C12447" t="str">
            <v>DON HUMBERTO</v>
          </cell>
          <cell r="D12447" t="str">
            <v>SY-55553-BM</v>
          </cell>
          <cell r="E12447" t="str">
            <v>VALLEJOS TITO BALERIO HUMBERTO</v>
          </cell>
          <cell r="F12447" t="str">
            <v>DECRETO LEGISLATIVO Nº1273</v>
          </cell>
        </row>
        <row r="12448">
          <cell r="B12448">
            <v>55554</v>
          </cell>
          <cell r="C12448" t="str">
            <v>MI SE?R CAUTIVO DE AYABACA</v>
          </cell>
          <cell r="D12448" t="str">
            <v>SY-55554-BM</v>
          </cell>
          <cell r="E12448" t="str">
            <v>GALLO GONZALES DE VASQUEZ YSABEL CRISTINA</v>
          </cell>
          <cell r="F12448" t="str">
            <v>DECRETO LEGISLATIVO Nº1273</v>
          </cell>
        </row>
        <row r="12449">
          <cell r="B12449">
            <v>55555</v>
          </cell>
          <cell r="C12449" t="str">
            <v>MARIA DE LOS ANGELES</v>
          </cell>
          <cell r="D12449" t="str">
            <v>SY-55555-BM</v>
          </cell>
          <cell r="E12449" t="str">
            <v>ALCANTARA LINARES RAMON DILL</v>
          </cell>
          <cell r="F12449" t="str">
            <v>DECRETO LEGISLATIVO Nº1273</v>
          </cell>
        </row>
        <row r="12450">
          <cell r="B12450">
            <v>55556</v>
          </cell>
          <cell r="C12450" t="str">
            <v>FABIANO</v>
          </cell>
          <cell r="D12450" t="str">
            <v>SY-55556-BM</v>
          </cell>
          <cell r="E12450" t="str">
            <v>ALFARO ALCANTARA CARLOS ROLANDO</v>
          </cell>
          <cell r="F12450" t="str">
            <v>DECRETO LEGISLATIVO Nº1273</v>
          </cell>
        </row>
        <row r="12451">
          <cell r="B12451">
            <v>55557</v>
          </cell>
          <cell r="C12451" t="str">
            <v>JEHOVA ES MI PASTOR</v>
          </cell>
          <cell r="D12451" t="str">
            <v>SY-55557-BM</v>
          </cell>
          <cell r="E12451" t="str">
            <v>PEREZ VASQUEZ MARCO</v>
          </cell>
          <cell r="F12451" t="str">
            <v>DECRETO LEGISLATIVO Nº1273</v>
          </cell>
        </row>
        <row r="12452">
          <cell r="B12452">
            <v>55558</v>
          </cell>
          <cell r="C12452" t="str">
            <v>DAYANA ESPERANZA</v>
          </cell>
          <cell r="D12452" t="str">
            <v>SY-55558-BM</v>
          </cell>
          <cell r="E12452" t="str">
            <v>OCAS BUENO SEGUNDO FRANCISCO</v>
          </cell>
          <cell r="F12452" t="str">
            <v>DECRETO LEGISLATIVO Nº1273</v>
          </cell>
        </row>
        <row r="12453">
          <cell r="B12453">
            <v>55559</v>
          </cell>
          <cell r="C12453" t="str">
            <v>ELIBELEN</v>
          </cell>
          <cell r="D12453" t="str">
            <v>SY-55559-BM</v>
          </cell>
          <cell r="E12453" t="str">
            <v>AVALOS MORGADO ELIANA ELIZABETH</v>
          </cell>
          <cell r="F12453" t="str">
            <v>DECRETO LEGISLATIVO Nº1273</v>
          </cell>
        </row>
        <row r="12454">
          <cell r="B12454">
            <v>55560</v>
          </cell>
          <cell r="C12454" t="str">
            <v>YESSID</v>
          </cell>
          <cell r="D12454" t="str">
            <v>SY-55560-BM</v>
          </cell>
          <cell r="E12454" t="str">
            <v>ROMERO TORIBIO FRANCISCO JUSTINO</v>
          </cell>
          <cell r="F12454" t="str">
            <v>DECRETO LEGISLATIVO Nº1273</v>
          </cell>
        </row>
        <row r="12455">
          <cell r="B12455">
            <v>55561</v>
          </cell>
          <cell r="C12455" t="str">
            <v>LILIANA</v>
          </cell>
          <cell r="D12455" t="str">
            <v>SY-55561-BM</v>
          </cell>
          <cell r="E12455" t="str">
            <v>CARPIO CHAYGUAQUE JOSE DEL CARMEN</v>
          </cell>
          <cell r="F12455" t="str">
            <v>DECRETO LEGISLATIVO Nº1273</v>
          </cell>
        </row>
        <row r="12456">
          <cell r="B12456">
            <v>55562</v>
          </cell>
          <cell r="C12456" t="str">
            <v>SOFIA Y MICHEL</v>
          </cell>
          <cell r="D12456" t="str">
            <v>SY-55562-BM</v>
          </cell>
          <cell r="E12456" t="str">
            <v>QUESQUEN CORTEZ MAICO INOCENTE</v>
          </cell>
          <cell r="F12456" t="str">
            <v>DECRETO LEGISLATIVO Nº1273</v>
          </cell>
        </row>
        <row r="12457">
          <cell r="B12457">
            <v>55568</v>
          </cell>
          <cell r="C12457" t="str">
            <v>CHELA</v>
          </cell>
          <cell r="D12457" t="str">
            <v>CO-55568-BM</v>
          </cell>
          <cell r="E12457" t="str">
            <v>MAVILA UGARTE GIULIANA GRACIELA</v>
          </cell>
          <cell r="F12457" t="str">
            <v>DECRETO LEGISLATIVO Nº1273</v>
          </cell>
        </row>
        <row r="12458">
          <cell r="B12458">
            <v>55569</v>
          </cell>
          <cell r="C12458" t="str">
            <v>DANIEL</v>
          </cell>
          <cell r="D12458" t="str">
            <v>CO-55569-BM</v>
          </cell>
          <cell r="E12458" t="str">
            <v>DIAZ REQUELME MARTIN HERBERT</v>
          </cell>
          <cell r="F12458" t="str">
            <v>DECRETO LEGISLATIVO Nº1273</v>
          </cell>
        </row>
        <row r="12459">
          <cell r="B12459">
            <v>55570</v>
          </cell>
          <cell r="C12459" t="str">
            <v>DO? ISABEL</v>
          </cell>
          <cell r="D12459" t="str">
            <v>CO-55570-BM</v>
          </cell>
          <cell r="E12459" t="str">
            <v>MALASQUEZ HUAMAN ALEJANDRO ADAN</v>
          </cell>
          <cell r="F12459" t="str">
            <v>DECRETO LEGISLATIVO Nº1273</v>
          </cell>
        </row>
        <row r="12460">
          <cell r="B12460">
            <v>55571</v>
          </cell>
          <cell r="C12460" t="str">
            <v>JONAS</v>
          </cell>
          <cell r="D12460" t="str">
            <v>CO-55571-BM</v>
          </cell>
          <cell r="E12460" t="str">
            <v>TANCA LAURA FRANCO FERNANDO</v>
          </cell>
          <cell r="F12460" t="str">
            <v>DECRETO LEGISLATIVO Nº1273</v>
          </cell>
        </row>
        <row r="12461">
          <cell r="B12461">
            <v>55572</v>
          </cell>
          <cell r="C12461" t="str">
            <v>EL ANGEL DAVID</v>
          </cell>
          <cell r="D12461" t="str">
            <v>PL-55572-BM</v>
          </cell>
          <cell r="E12461" t="str">
            <v>BRAVO BERNAL CARLOS RONALD</v>
          </cell>
          <cell r="F12461" t="str">
            <v>DECRETO LEGISLATIVO Nº1273</v>
          </cell>
        </row>
        <row r="12462">
          <cell r="B12462">
            <v>55573</v>
          </cell>
          <cell r="C12462" t="str">
            <v>ZURI</v>
          </cell>
          <cell r="D12462" t="str">
            <v>PL-55573-BM</v>
          </cell>
          <cell r="E12462" t="str">
            <v>BARTUREN COLLAO ZURISADDAI</v>
          </cell>
          <cell r="F12462" t="str">
            <v>DECRETO LEGISLATIVO Nº1273</v>
          </cell>
        </row>
        <row r="12463">
          <cell r="B12463">
            <v>55574</v>
          </cell>
          <cell r="C12463" t="str">
            <v>BASTHIAN</v>
          </cell>
          <cell r="D12463" t="str">
            <v>CO-55574-BM</v>
          </cell>
          <cell r="E12463" t="str">
            <v>ESPINOZA COLCHADO MARCO ANTONIO</v>
          </cell>
          <cell r="F12463" t="str">
            <v>DECRETO LEGISLATIVO Nº1273</v>
          </cell>
        </row>
        <row r="12464">
          <cell r="B12464">
            <v>55575</v>
          </cell>
          <cell r="C12464" t="str">
            <v>JESUS REY DE PAZ</v>
          </cell>
          <cell r="D12464" t="str">
            <v>CO-55575-BM</v>
          </cell>
          <cell r="E12464" t="str">
            <v>CUBILLOS RAMIREZ YENY</v>
          </cell>
          <cell r="F12464" t="str">
            <v>DECRETO LEGISLATIVO Nº1273</v>
          </cell>
        </row>
        <row r="12465">
          <cell r="B12465">
            <v>55578</v>
          </cell>
          <cell r="C12465" t="str">
            <v>KATHERINE</v>
          </cell>
          <cell r="D12465" t="str">
            <v>CO-55578-BM</v>
          </cell>
          <cell r="E12465" t="str">
            <v>PASAPERA FLORES JAIME ABEL</v>
          </cell>
          <cell r="F12465" t="str">
            <v>DECRETO LEGISLATIVO Nº1273</v>
          </cell>
        </row>
        <row r="12466">
          <cell r="B12466">
            <v>55579</v>
          </cell>
          <cell r="C12466" t="str">
            <v>SAMIRA</v>
          </cell>
          <cell r="D12466" t="str">
            <v>CO-55579-BM</v>
          </cell>
          <cell r="E12466" t="str">
            <v>EPIQUEN CORILLO JACKELINE DAYANNE</v>
          </cell>
          <cell r="F12466" t="str">
            <v>DECRETO LEGISLATIVO Nº1273</v>
          </cell>
        </row>
        <row r="12467">
          <cell r="B12467">
            <v>55580</v>
          </cell>
          <cell r="C12467" t="str">
            <v>LUIS</v>
          </cell>
          <cell r="D12467" t="str">
            <v>CO-55580-BM</v>
          </cell>
          <cell r="E12467" t="str">
            <v>SIANCAS VIVANCO LUIS ANSELMO</v>
          </cell>
          <cell r="F12467" t="str">
            <v>DECRETO LEGISLATIVO Nº1273</v>
          </cell>
        </row>
        <row r="12468">
          <cell r="B12468">
            <v>55581</v>
          </cell>
          <cell r="C12468" t="str">
            <v>SOLUCO III</v>
          </cell>
          <cell r="D12468" t="str">
            <v>CO-55581-BM</v>
          </cell>
          <cell r="E12468" t="str">
            <v>ELIAS SOLUCO CARLOS ALBERTO</v>
          </cell>
          <cell r="F12468" t="str">
            <v>DECRETO LEGISLATIVO Nº1273</v>
          </cell>
        </row>
        <row r="12469">
          <cell r="B12469">
            <v>55582</v>
          </cell>
          <cell r="C12469" t="str">
            <v>ALEJANDRO</v>
          </cell>
          <cell r="D12469" t="str">
            <v>CO-55582-BM</v>
          </cell>
          <cell r="E12469" t="str">
            <v>CABRERA VIGIL ENRIQUE JESUS</v>
          </cell>
          <cell r="F12469" t="str">
            <v>DECRETO LEGISLATIVO Nº1273</v>
          </cell>
        </row>
        <row r="12470">
          <cell r="B12470">
            <v>55583</v>
          </cell>
          <cell r="C12470" t="str">
            <v>VIDA</v>
          </cell>
          <cell r="D12470" t="str">
            <v>CO-55583-BM</v>
          </cell>
          <cell r="E12470" t="str">
            <v>HOYOS OLIVARES ALVARO MANUEL</v>
          </cell>
          <cell r="F12470" t="str">
            <v>DECRETO LEGISLATIVO Nº1273</v>
          </cell>
        </row>
        <row r="12471">
          <cell r="B12471">
            <v>55584</v>
          </cell>
          <cell r="C12471" t="str">
            <v>FRESIA Y JANDY</v>
          </cell>
          <cell r="D12471" t="str">
            <v>CO-55584-BM</v>
          </cell>
          <cell r="E12471" t="str">
            <v>SILVA CERDAN MANUEL DAVID</v>
          </cell>
          <cell r="F12471" t="str">
            <v>DECRETO LEGISLATIVO Nº1273</v>
          </cell>
        </row>
        <row r="12472">
          <cell r="B12472">
            <v>55585</v>
          </cell>
          <cell r="C12472" t="str">
            <v>EL AVENTURERO</v>
          </cell>
          <cell r="D12472" t="str">
            <v>CO-55585-BM</v>
          </cell>
          <cell r="E12472" t="str">
            <v>TAFUR SANCHEZ NELSON RAUL</v>
          </cell>
          <cell r="F12472" t="str">
            <v>DECRETO LEGISLATIVO Nº1273</v>
          </cell>
        </row>
        <row r="12473">
          <cell r="B12473">
            <v>55586</v>
          </cell>
          <cell r="C12473" t="str">
            <v>KAORI CRISTOPHER</v>
          </cell>
          <cell r="D12473" t="str">
            <v>CO-55586-BM</v>
          </cell>
          <cell r="E12473" t="str">
            <v>PE?LOZA SALCEDO EDWIN JESUS</v>
          </cell>
          <cell r="F12473" t="str">
            <v>DECRETO LEGISLATIVO Nº1273</v>
          </cell>
        </row>
        <row r="12474">
          <cell r="B12474">
            <v>55587</v>
          </cell>
          <cell r="C12474" t="str">
            <v>JESUCRISTO VIVE EN TODOS</v>
          </cell>
          <cell r="D12474" t="str">
            <v>CO-55587-BM</v>
          </cell>
          <cell r="E12474" t="str">
            <v>SKUTERUD SAENZ TOM TORIBIO</v>
          </cell>
          <cell r="F12474" t="str">
            <v>DECRETO LEGISLATIVO Nº1273</v>
          </cell>
        </row>
        <row r="12475">
          <cell r="B12475">
            <v>55588</v>
          </cell>
          <cell r="C12475" t="str">
            <v>TONY I</v>
          </cell>
          <cell r="D12475" t="str">
            <v>CO-55588-BM</v>
          </cell>
          <cell r="E12475" t="str">
            <v>GARCIA NAMAY NICANOR MOISES</v>
          </cell>
          <cell r="F12475" t="str">
            <v>DECRETO LEGISLATIVO Nº1273</v>
          </cell>
        </row>
        <row r="12476">
          <cell r="B12476">
            <v>55596</v>
          </cell>
          <cell r="C12476" t="str">
            <v>ESTEBAN</v>
          </cell>
          <cell r="D12476" t="str">
            <v>IO-55596-BM</v>
          </cell>
          <cell r="E12476" t="str">
            <v>ARENAS CHORA MAXIMO RAYMUNDO</v>
          </cell>
          <cell r="F12476" t="str">
            <v>DECRETO LEGISLATIVO Nº1273</v>
          </cell>
        </row>
        <row r="12477">
          <cell r="B12477">
            <v>55598</v>
          </cell>
          <cell r="C12477" t="str">
            <v>PAOLO I</v>
          </cell>
          <cell r="D12477" t="str">
            <v>CE-55598-BM</v>
          </cell>
          <cell r="E12477" t="str">
            <v>RODRIGUEZ ZAVALETA ELDA MICHAL</v>
          </cell>
          <cell r="F12477" t="str">
            <v>DECRETO LEGISLATIVO Nº1273</v>
          </cell>
        </row>
        <row r="12478">
          <cell r="B12478">
            <v>55600</v>
          </cell>
          <cell r="C12478" t="str">
            <v>ANDREA</v>
          </cell>
          <cell r="D12478" t="str">
            <v>CE-55600-BM</v>
          </cell>
          <cell r="E12478" t="str">
            <v>GUTIERREZ FLORES LUIS ROBINSON</v>
          </cell>
          <cell r="F12478" t="str">
            <v>DECRETO LEGISLATIVO Nº1273</v>
          </cell>
        </row>
        <row r="12479">
          <cell r="B12479">
            <v>55602</v>
          </cell>
          <cell r="C12479" t="str">
            <v>HELAMAN</v>
          </cell>
          <cell r="D12479" t="str">
            <v>CE-55602-BM</v>
          </cell>
          <cell r="E12479" t="str">
            <v>NAVARRO MALQUI VALERIANO NICOLAS</v>
          </cell>
          <cell r="F12479" t="str">
            <v>DECRETO LEGISLATIVO Nº1273</v>
          </cell>
        </row>
        <row r="12480">
          <cell r="B12480">
            <v>55604</v>
          </cell>
          <cell r="C12480" t="str">
            <v>THALIA II</v>
          </cell>
          <cell r="D12480" t="str">
            <v>CE-55604-BM</v>
          </cell>
          <cell r="E12480" t="str">
            <v>PAREDES PORTALATINO DEMETRIA</v>
          </cell>
          <cell r="F12480" t="str">
            <v>DECRETO LEGISLATIVO Nº1273</v>
          </cell>
        </row>
        <row r="12481">
          <cell r="B12481">
            <v>55605</v>
          </cell>
          <cell r="C12481" t="str">
            <v>JEHOVA ES MY PASTOR</v>
          </cell>
          <cell r="D12481" t="str">
            <v>CE-55605-BM</v>
          </cell>
          <cell r="E12481" t="str">
            <v>SALAZAR BECERRA LUIS ENRIQUE</v>
          </cell>
          <cell r="F12481" t="str">
            <v>DECRETO LEGISLATIVO Nº1273</v>
          </cell>
        </row>
        <row r="12482">
          <cell r="B12482">
            <v>55606</v>
          </cell>
          <cell r="C12482" t="str">
            <v>ISAI Y JHOSIMAR</v>
          </cell>
          <cell r="D12482" t="str">
            <v>CE-55606-BM</v>
          </cell>
          <cell r="E12482" t="str">
            <v>MORAN MOSTACERO RAUL ALEJANDRO</v>
          </cell>
          <cell r="F12482" t="str">
            <v>DECRETO LEGISLATIVO Nº1273</v>
          </cell>
        </row>
        <row r="12483">
          <cell r="B12483">
            <v>55607</v>
          </cell>
          <cell r="C12483" t="str">
            <v>JEHOVA ES MI PASTOR</v>
          </cell>
          <cell r="D12483" t="str">
            <v>CE-55607-BM</v>
          </cell>
          <cell r="E12483" t="str">
            <v>CARRUITERO RIVERA HEBERT YONEL</v>
          </cell>
          <cell r="F12483" t="str">
            <v>DECRETO LEGISLATIVO Nº1273</v>
          </cell>
        </row>
        <row r="12484">
          <cell r="B12484">
            <v>55608</v>
          </cell>
          <cell r="C12484" t="str">
            <v>ZAKEAM</v>
          </cell>
          <cell r="D12484" t="str">
            <v>CE-55608-BM</v>
          </cell>
          <cell r="E12484" t="str">
            <v>VEGA CASTILLO ASUNCION ALIPIO</v>
          </cell>
          <cell r="F12484" t="str">
            <v>DECRETO LEGISLATIVO Nº1273</v>
          </cell>
        </row>
        <row r="12485">
          <cell r="B12485">
            <v>55609</v>
          </cell>
          <cell r="C12485" t="str">
            <v>TITAN</v>
          </cell>
          <cell r="D12485" t="str">
            <v>CE-55609-BM</v>
          </cell>
          <cell r="E12485" t="str">
            <v>LIMAY MILLA LUIS MIGUEL ;SOBERON CARRASCO SIMON SEGUNDO</v>
          </cell>
          <cell r="F12485" t="str">
            <v>DECRETO LEGISLATIVO Nº1273</v>
          </cell>
        </row>
        <row r="12486">
          <cell r="B12486">
            <v>55610</v>
          </cell>
          <cell r="C12486" t="str">
            <v>RONCO</v>
          </cell>
          <cell r="D12486" t="str">
            <v>CE-55610-BM</v>
          </cell>
          <cell r="E12486" t="str">
            <v>BRICE? SANDOVAL CARLOS BENITO</v>
          </cell>
          <cell r="F12486" t="str">
            <v>DECRETO LEGISLATIVO Nº1273</v>
          </cell>
        </row>
        <row r="12487">
          <cell r="B12487">
            <v>55611</v>
          </cell>
          <cell r="C12487" t="str">
            <v>MAYITO</v>
          </cell>
          <cell r="D12487" t="str">
            <v>CE-55611-BM</v>
          </cell>
          <cell r="E12487" t="str">
            <v>BELTRAN SANCHEZ JUAN CARLOS</v>
          </cell>
          <cell r="F12487" t="str">
            <v>DECRETO LEGISLATIVO Nº1273</v>
          </cell>
        </row>
        <row r="12488">
          <cell r="B12488">
            <v>55612</v>
          </cell>
          <cell r="C12488" t="str">
            <v>JEANPIEER II</v>
          </cell>
          <cell r="D12488" t="str">
            <v>CE-55612-BM</v>
          </cell>
          <cell r="E12488" t="str">
            <v>HUAMANCHUMO RONCALLA OMAR WILIAN</v>
          </cell>
          <cell r="F12488" t="str">
            <v>DECRETO LEGISLATIVO Nº1273</v>
          </cell>
        </row>
        <row r="12489">
          <cell r="B12489">
            <v>55613</v>
          </cell>
          <cell r="C12489" t="str">
            <v>MATEO 3</v>
          </cell>
          <cell r="D12489" t="str">
            <v>CE-55613-BM</v>
          </cell>
          <cell r="E12489" t="str">
            <v>ROSALES DE DIESTRA RICARDA</v>
          </cell>
          <cell r="F12489" t="str">
            <v>DECRETO LEGISLATIVO Nº1273</v>
          </cell>
        </row>
        <row r="12490">
          <cell r="B12490">
            <v>55615</v>
          </cell>
          <cell r="C12490" t="str">
            <v>MATHIAS HURIEL</v>
          </cell>
          <cell r="D12490" t="str">
            <v>IO-55615-BM</v>
          </cell>
          <cell r="E12490" t="str">
            <v>HUANACO BENAVENTE MARGARITA LEONARDA</v>
          </cell>
          <cell r="F12490" t="str">
            <v>DECRETO LEGISLATIVO Nº1273</v>
          </cell>
        </row>
        <row r="12491">
          <cell r="B12491">
            <v>55620</v>
          </cell>
          <cell r="C12491" t="str">
            <v>MI BUEN JESUS</v>
          </cell>
          <cell r="D12491" t="str">
            <v>CE-55620-BM</v>
          </cell>
          <cell r="E12491" t="str">
            <v>ROSALES DE DIESTRA RICARDA</v>
          </cell>
          <cell r="F12491" t="str">
            <v>DECRETO LEGISLATIVO Nº1273</v>
          </cell>
        </row>
        <row r="12492">
          <cell r="B12492">
            <v>55622</v>
          </cell>
          <cell r="C12492" t="str">
            <v>LA MONA I</v>
          </cell>
          <cell r="D12492" t="str">
            <v>CE-55622-BM</v>
          </cell>
          <cell r="E12492" t="str">
            <v>RAMIREZ PAREDES WILDER A</v>
          </cell>
          <cell r="F12492" t="str">
            <v>DECRETO LEGISLATIVO Nº1273</v>
          </cell>
        </row>
        <row r="12493">
          <cell r="B12493">
            <v>55624</v>
          </cell>
          <cell r="C12493" t="str">
            <v>CARLITOS</v>
          </cell>
          <cell r="D12493" t="str">
            <v>CE-55624-BM</v>
          </cell>
          <cell r="E12493" t="str">
            <v>VENTURA CASTILLO CARLOS ALBERTO</v>
          </cell>
          <cell r="F12493" t="str">
            <v>DECRETO LEGISLATIVO Nº1273</v>
          </cell>
        </row>
        <row r="12494">
          <cell r="B12494">
            <v>55627</v>
          </cell>
          <cell r="C12494" t="str">
            <v>JEHOVA JHIRHETH</v>
          </cell>
          <cell r="D12494" t="str">
            <v>CE-55627-BM</v>
          </cell>
          <cell r="E12494" t="str">
            <v>GUANILO MU?Z NELSON MIGUEL</v>
          </cell>
          <cell r="F12494" t="str">
            <v>DECRETO LEGISLATIVO Nº1273</v>
          </cell>
        </row>
        <row r="12495">
          <cell r="B12495">
            <v>55628</v>
          </cell>
          <cell r="C12495" t="str">
            <v>CHAMORRITO 1</v>
          </cell>
          <cell r="D12495" t="str">
            <v>CE-55628-BM</v>
          </cell>
          <cell r="E12495" t="str">
            <v>SANCHEZ HUAMANCHUMO TEOFILO</v>
          </cell>
          <cell r="F12495" t="str">
            <v>DECRETO LEGISLATIVO Nº1273</v>
          </cell>
        </row>
        <row r="12496">
          <cell r="B12496">
            <v>55630</v>
          </cell>
          <cell r="C12496" t="str">
            <v>CHAMORRITO 2</v>
          </cell>
          <cell r="D12496" t="str">
            <v>CE-55630-BM</v>
          </cell>
          <cell r="E12496" t="str">
            <v>SANCHEZ HUAMANCHUMO TEOFILO</v>
          </cell>
          <cell r="F12496" t="str">
            <v>DECRETO LEGISLATIVO Nº1273</v>
          </cell>
        </row>
        <row r="12497">
          <cell r="B12497">
            <v>55632</v>
          </cell>
          <cell r="C12497" t="str">
            <v>FRANKY I</v>
          </cell>
          <cell r="D12497" t="str">
            <v>CE-55632-BM</v>
          </cell>
          <cell r="E12497" t="str">
            <v>AGUILAR GUZMAN ESTHER HAYDEE</v>
          </cell>
          <cell r="F12497" t="str">
            <v>DECRETO LEGISLATIVO Nº1273</v>
          </cell>
        </row>
        <row r="12498">
          <cell r="B12498">
            <v>55634</v>
          </cell>
          <cell r="C12498" t="str">
            <v>ALAIN</v>
          </cell>
          <cell r="D12498" t="str">
            <v>CE-55634-BM</v>
          </cell>
          <cell r="E12498" t="str">
            <v>AMBROCIO DE LA CRUZ ANDRES</v>
          </cell>
          <cell r="F12498" t="str">
            <v>DECRETO LEGISLATIVO Nº1273</v>
          </cell>
        </row>
        <row r="12499">
          <cell r="B12499">
            <v>55636</v>
          </cell>
          <cell r="C12499" t="str">
            <v>CRISTINA</v>
          </cell>
          <cell r="D12499" t="str">
            <v>IO-55636-BM</v>
          </cell>
          <cell r="E12499" t="str">
            <v>RIVERA LUJAN CAROLINA YOLANDA ;SOTO MAMANI JUAN CARLOS</v>
          </cell>
          <cell r="F12499" t="str">
            <v>DECRETO LEGISLATIVO Nº1273</v>
          </cell>
        </row>
        <row r="12500">
          <cell r="B12500">
            <v>55637</v>
          </cell>
          <cell r="C12500" t="str">
            <v>PAUL I</v>
          </cell>
          <cell r="D12500" t="str">
            <v>IO-55637-BM</v>
          </cell>
          <cell r="E12500" t="str">
            <v>CUTIPA CONDORI JUAN DAVID</v>
          </cell>
          <cell r="F12500" t="str">
            <v>DECRETO LEGISLATIVO Nº1273</v>
          </cell>
        </row>
        <row r="12501">
          <cell r="B12501">
            <v>55638</v>
          </cell>
          <cell r="C12501" t="str">
            <v>MI PAQUITO</v>
          </cell>
          <cell r="D12501" t="str">
            <v>CE-55638-BM</v>
          </cell>
          <cell r="E12501" t="str">
            <v>ACERO MORALES DORA MARIBEL</v>
          </cell>
          <cell r="F12501" t="str">
            <v>DECRETO LEGISLATIVO Nº1273</v>
          </cell>
        </row>
        <row r="12502">
          <cell r="B12502">
            <v>55639</v>
          </cell>
          <cell r="C12502" t="str">
            <v>MANUEL ALEXANDER 2</v>
          </cell>
          <cell r="D12502" t="str">
            <v>CE-55639-BM</v>
          </cell>
          <cell r="E12502" t="str">
            <v>ATOCHE UGARTE JAIME MANUEL</v>
          </cell>
          <cell r="F12502" t="str">
            <v>DECRETO LEGISLATIVO Nº1273</v>
          </cell>
        </row>
        <row r="12503">
          <cell r="B12503">
            <v>55640</v>
          </cell>
          <cell r="C12503" t="str">
            <v>MATEO Y SOLEDAD</v>
          </cell>
          <cell r="D12503" t="str">
            <v>CE-55640-BM</v>
          </cell>
          <cell r="E12503" t="str">
            <v>BLAS CARBAJAL JOSE FRANCISCO</v>
          </cell>
          <cell r="F12503" t="str">
            <v>DECRETO LEGISLATIVO Nº1273</v>
          </cell>
        </row>
        <row r="12504">
          <cell r="B12504">
            <v>55641</v>
          </cell>
          <cell r="C12504" t="str">
            <v>CHOTANO 1</v>
          </cell>
          <cell r="D12504" t="str">
            <v>CE-55641-BM</v>
          </cell>
          <cell r="E12504" t="str">
            <v>ROJAS SALAZAR CHARLES TOM</v>
          </cell>
          <cell r="F12504" t="str">
            <v>DECRETO LEGISLATIVO Nº1273</v>
          </cell>
        </row>
        <row r="12505">
          <cell r="B12505">
            <v>55642</v>
          </cell>
          <cell r="C12505" t="str">
            <v>MANUEL ALEXANDER 1</v>
          </cell>
          <cell r="D12505" t="str">
            <v>CE-55642-BM</v>
          </cell>
          <cell r="E12505" t="str">
            <v>ATOCHE UGARTE JAIME MANUEL</v>
          </cell>
          <cell r="F12505" t="str">
            <v>DECRETO LEGISLATIVO Nº1273</v>
          </cell>
        </row>
        <row r="12506">
          <cell r="B12506">
            <v>55643</v>
          </cell>
          <cell r="C12506" t="str">
            <v>FERNANDEZ</v>
          </cell>
          <cell r="D12506" t="str">
            <v>CE-55643-BM</v>
          </cell>
          <cell r="E12506" t="str">
            <v>FERNANDEZ PALMA JULIO ENRIQUE</v>
          </cell>
          <cell r="F12506" t="str">
            <v>DECRETO LEGISLATIVO Nº1273</v>
          </cell>
        </row>
        <row r="12507">
          <cell r="B12507">
            <v>55644</v>
          </cell>
          <cell r="C12507" t="str">
            <v>GRABIELA</v>
          </cell>
          <cell r="D12507" t="str">
            <v>CE-55644-BM</v>
          </cell>
          <cell r="E12507" t="str">
            <v>CHACON ANTICONA JUAN ANASARIO</v>
          </cell>
          <cell r="F12507" t="str">
            <v>DECRETO LEGISLATIVO Nº1273</v>
          </cell>
        </row>
        <row r="12508">
          <cell r="B12508">
            <v>55645</v>
          </cell>
          <cell r="C12508" t="str">
            <v>GARAGAY</v>
          </cell>
          <cell r="D12508" t="str">
            <v>CE-55645-BM</v>
          </cell>
          <cell r="E12508" t="str">
            <v>HERNANDEZ ESQUEN CARLA IRIAN ;HERNANDEZ ESQUEN SANDRA VERONICA</v>
          </cell>
          <cell r="F12508" t="str">
            <v>DECRETO LEGISLATIVO Nº1273</v>
          </cell>
        </row>
        <row r="12509">
          <cell r="B12509">
            <v>55646</v>
          </cell>
          <cell r="C12509" t="str">
            <v>ELIAB 1</v>
          </cell>
          <cell r="D12509" t="str">
            <v>CE-55646-BM</v>
          </cell>
          <cell r="E12509" t="str">
            <v>PURIZACA CASTRO CARLOS FRANCISCO</v>
          </cell>
          <cell r="F12509" t="str">
            <v>DECRETO LEGISLATIVO Nº1273</v>
          </cell>
        </row>
        <row r="12510">
          <cell r="B12510">
            <v>55647</v>
          </cell>
          <cell r="C12510" t="str">
            <v>DIVINO NI? 4</v>
          </cell>
          <cell r="D12510" t="str">
            <v>CE-55647-BM</v>
          </cell>
          <cell r="E12510" t="str">
            <v>NARANJO MURCIA LUIS ENRIQUE</v>
          </cell>
          <cell r="F12510" t="str">
            <v>DECRETO LEGISLATIVO Nº1273</v>
          </cell>
        </row>
        <row r="12511">
          <cell r="B12511">
            <v>55648</v>
          </cell>
          <cell r="C12511" t="str">
            <v>BEND.CAUTIVO AYABACA</v>
          </cell>
          <cell r="D12511" t="str">
            <v>PL-55648-BM</v>
          </cell>
          <cell r="E12511" t="str">
            <v>BIANCHI SALAZAR MARTIN EUGENIO</v>
          </cell>
          <cell r="F12511" t="str">
            <v>DECRETO LEGISLATIVO Nº1273</v>
          </cell>
        </row>
        <row r="12512">
          <cell r="B12512">
            <v>55649</v>
          </cell>
          <cell r="C12512" t="str">
            <v>PANCHITO 3</v>
          </cell>
          <cell r="D12512" t="str">
            <v>PL-55649-BM</v>
          </cell>
          <cell r="E12512" t="str">
            <v>MARTINEZ CHIRINOS GENARO</v>
          </cell>
          <cell r="F12512" t="str">
            <v>DECRETO LEGISLATIVO Nº1273</v>
          </cell>
        </row>
        <row r="12513">
          <cell r="B12513">
            <v>55650</v>
          </cell>
          <cell r="C12513" t="str">
            <v>CHARUN</v>
          </cell>
          <cell r="D12513" t="str">
            <v>CE-55650-BM</v>
          </cell>
          <cell r="E12513" t="str">
            <v>CHARUN JARA CARLOS ABRAHAM</v>
          </cell>
          <cell r="F12513" t="str">
            <v>DECRETO LEGISLATIVO Nº1273</v>
          </cell>
        </row>
        <row r="12514">
          <cell r="B12514">
            <v>55651</v>
          </cell>
          <cell r="C12514" t="str">
            <v>MI CRUZ DE MOTUPE</v>
          </cell>
          <cell r="D12514" t="str">
            <v>PL-55651-BM</v>
          </cell>
          <cell r="E12514" t="str">
            <v>VARAS ATOCHE KATIA RUBY</v>
          </cell>
          <cell r="F12514" t="str">
            <v>DECRETO LEGISLATIVO Nº1273</v>
          </cell>
        </row>
        <row r="12515">
          <cell r="B12515">
            <v>55652</v>
          </cell>
          <cell r="C12515" t="str">
            <v>SOFIA I</v>
          </cell>
          <cell r="D12515" t="str">
            <v>CE-55652-BM</v>
          </cell>
          <cell r="E12515" t="str">
            <v>LARA RONALD JUAN CARLOS</v>
          </cell>
          <cell r="F12515" t="str">
            <v>DECRETO LEGISLATIVO Nº1273</v>
          </cell>
        </row>
        <row r="12516">
          <cell r="B12516">
            <v>55653</v>
          </cell>
          <cell r="C12516" t="str">
            <v>BENJAMIN</v>
          </cell>
          <cell r="D12516" t="str">
            <v>CE-55653-BM</v>
          </cell>
          <cell r="E12516" t="str">
            <v>OLIVA GUERRERO GEYDY ELIZABETH</v>
          </cell>
          <cell r="F12516" t="str">
            <v>DECRETO LEGISLATIVO Nº1273</v>
          </cell>
        </row>
        <row r="12517">
          <cell r="B12517">
            <v>55654</v>
          </cell>
          <cell r="C12517" t="str">
            <v>ELIAB II</v>
          </cell>
          <cell r="D12517" t="str">
            <v>CE-55654-BM</v>
          </cell>
          <cell r="E12517" t="str">
            <v>PURIZACA CASTRO CARLOS FRANCISCO</v>
          </cell>
          <cell r="F12517" t="str">
            <v>DECRETO LEGISLATIVO Nº1273</v>
          </cell>
        </row>
        <row r="12518">
          <cell r="B12518">
            <v>55655</v>
          </cell>
          <cell r="C12518" t="str">
            <v>ESMERALDA</v>
          </cell>
          <cell r="D12518" t="str">
            <v>CE-55655-BM</v>
          </cell>
          <cell r="E12518" t="str">
            <v>SERNA OLAYA DELIA ELLUBY</v>
          </cell>
          <cell r="F12518" t="str">
            <v>DECRETO LEGISLATIVO Nº1273</v>
          </cell>
        </row>
        <row r="12519">
          <cell r="B12519">
            <v>55656</v>
          </cell>
          <cell r="C12519" t="str">
            <v>CAMILA</v>
          </cell>
          <cell r="D12519" t="str">
            <v>CE-55656-BM</v>
          </cell>
          <cell r="E12519" t="str">
            <v>JACOBO MOGOLLON JAROL JAVIER</v>
          </cell>
          <cell r="F12519" t="str">
            <v>DECRETO LEGISLATIVO Nº1273</v>
          </cell>
        </row>
        <row r="12520">
          <cell r="B12520">
            <v>55657</v>
          </cell>
          <cell r="C12520" t="str">
            <v>ENMA II</v>
          </cell>
          <cell r="D12520" t="str">
            <v>CE-55657-BM</v>
          </cell>
          <cell r="E12520" t="str">
            <v>MORALES LEON JUAN GERARDO</v>
          </cell>
          <cell r="F12520" t="str">
            <v>DECRETO LEGISLATIVO Nº1273</v>
          </cell>
        </row>
        <row r="12521">
          <cell r="B12521">
            <v>55658</v>
          </cell>
          <cell r="C12521" t="str">
            <v>CELIA Y NICOLAS II</v>
          </cell>
          <cell r="D12521" t="str">
            <v>CE-55658-BM</v>
          </cell>
          <cell r="E12521" t="str">
            <v>PASTOR ROSAS WILLINGTON NICOLAS</v>
          </cell>
          <cell r="F12521" t="str">
            <v>DECRETO LEGISLATIVO Nº1273</v>
          </cell>
        </row>
        <row r="12522">
          <cell r="B12522">
            <v>55659</v>
          </cell>
          <cell r="C12522" t="str">
            <v>KAORI</v>
          </cell>
          <cell r="D12522" t="str">
            <v>CE-55659-BM</v>
          </cell>
          <cell r="E12522" t="str">
            <v>RODRIGUEZ LAVERIAN ROY ADRIANO</v>
          </cell>
          <cell r="F12522" t="str">
            <v>DECRETO LEGISLATIVO Nº1273</v>
          </cell>
        </row>
        <row r="12523">
          <cell r="B12523">
            <v>55660</v>
          </cell>
          <cell r="C12523" t="str">
            <v>ALLISON Y VALERY</v>
          </cell>
          <cell r="D12523" t="str">
            <v>CE-55660-BM</v>
          </cell>
          <cell r="E12523" t="str">
            <v>CUBAS ANGELES EDUARDO JULIO</v>
          </cell>
          <cell r="F12523" t="str">
            <v>DECRETO LEGISLATIVO Nº1273</v>
          </cell>
        </row>
        <row r="12524">
          <cell r="B12524">
            <v>55661</v>
          </cell>
          <cell r="C12524" t="str">
            <v>GARY I</v>
          </cell>
          <cell r="D12524" t="str">
            <v>CE-55661-BM</v>
          </cell>
          <cell r="E12524" t="str">
            <v>OTINIANO NOLASCO SEBASTIAN TITO</v>
          </cell>
          <cell r="F12524" t="str">
            <v>DECRETO LEGISLATIVO Nº1273</v>
          </cell>
        </row>
        <row r="12525">
          <cell r="B12525">
            <v>55668</v>
          </cell>
          <cell r="C12525" t="str">
            <v>GEMELOS</v>
          </cell>
          <cell r="D12525" t="str">
            <v>CE-55668-BM</v>
          </cell>
          <cell r="E12525" t="str">
            <v>TEODORO SARMIENTO JUAN CEFERINO</v>
          </cell>
          <cell r="F12525" t="str">
            <v>DECRETO LEGISLATIVO Nº1273</v>
          </cell>
        </row>
        <row r="12526">
          <cell r="B12526">
            <v>55669</v>
          </cell>
          <cell r="C12526" t="str">
            <v>ISABEL.I</v>
          </cell>
          <cell r="D12526" t="str">
            <v>CE-55669-BM</v>
          </cell>
          <cell r="E12526" t="str">
            <v>BERRU CALLE BRAULIO</v>
          </cell>
          <cell r="F12526" t="str">
            <v>DECRETO LEGISLATIVO Nº1273</v>
          </cell>
        </row>
        <row r="12527">
          <cell r="B12527">
            <v>55671</v>
          </cell>
          <cell r="C12527" t="str">
            <v>LUIS-ERICK</v>
          </cell>
          <cell r="D12527" t="str">
            <v>CE-55671-BM</v>
          </cell>
          <cell r="E12527" t="str">
            <v>VIRU GUERRERO LUIS EDSON</v>
          </cell>
          <cell r="F12527" t="str">
            <v>DECRETO LEGISLATIVO Nº1273</v>
          </cell>
        </row>
        <row r="12528">
          <cell r="B12528">
            <v>55672</v>
          </cell>
          <cell r="C12528" t="str">
            <v>SERGIO 2</v>
          </cell>
          <cell r="D12528" t="str">
            <v>CE-55672-BM</v>
          </cell>
          <cell r="E12528" t="str">
            <v>GUTIERREZ FLORES LUIS ROBINSON</v>
          </cell>
          <cell r="F12528" t="str">
            <v>DECRETO LEGISLATIVO Nº1273</v>
          </cell>
        </row>
        <row r="12529">
          <cell r="B12529">
            <v>55673</v>
          </cell>
          <cell r="C12529" t="str">
            <v>MI LUANA</v>
          </cell>
          <cell r="D12529" t="str">
            <v>CE-55673-BM</v>
          </cell>
          <cell r="E12529" t="str">
            <v>MAURICIO VALLADARES ALFREDO JOSE</v>
          </cell>
          <cell r="F12529" t="str">
            <v>DECRETO LEGISLATIVO Nº1273</v>
          </cell>
        </row>
        <row r="12530">
          <cell r="B12530">
            <v>55674</v>
          </cell>
          <cell r="C12530" t="str">
            <v>MILU</v>
          </cell>
          <cell r="D12530" t="str">
            <v>CE-55674-BM</v>
          </cell>
          <cell r="E12530" t="str">
            <v>BARRIENTOS LEON MIGUEL</v>
          </cell>
          <cell r="F12530" t="str">
            <v>DECRETO LEGISLATIVO Nº1273</v>
          </cell>
        </row>
        <row r="12531">
          <cell r="B12531">
            <v>55675</v>
          </cell>
          <cell r="C12531" t="str">
            <v>JESUS MI CAPITAN LIAN</v>
          </cell>
          <cell r="D12531" t="str">
            <v>CE-55675-BM</v>
          </cell>
          <cell r="E12531" t="str">
            <v>VENTURA CASTILLO ELOY SANTOS</v>
          </cell>
          <cell r="F12531" t="str">
            <v>DECRETO LEGISLATIVO Nº1273</v>
          </cell>
        </row>
        <row r="12532">
          <cell r="B12532">
            <v>55676</v>
          </cell>
          <cell r="C12532" t="str">
            <v>JEREMY</v>
          </cell>
          <cell r="D12532" t="str">
            <v>CE-55676-BM</v>
          </cell>
          <cell r="E12532" t="str">
            <v>LONGOBARDI LOPEZ ALFONSO ALFREDO</v>
          </cell>
          <cell r="F12532" t="str">
            <v>DECRETO LEGISLATIVO Nº1273</v>
          </cell>
        </row>
        <row r="12533">
          <cell r="B12533">
            <v>55677</v>
          </cell>
          <cell r="C12533" t="str">
            <v>LA GRACIA Y BENDICION DE DIOS II</v>
          </cell>
          <cell r="D12533" t="str">
            <v>CE-55677-BM</v>
          </cell>
          <cell r="E12533" t="str">
            <v>PASTOR ROSAS WILLINGTON NICOLAS</v>
          </cell>
          <cell r="F12533" t="str">
            <v>DECRETO LEGISLATIVO Nº1273</v>
          </cell>
        </row>
        <row r="12534">
          <cell r="B12534">
            <v>55678</v>
          </cell>
          <cell r="C12534" t="str">
            <v>CRISTO TE AMA I</v>
          </cell>
          <cell r="D12534" t="str">
            <v>CE-55678-BM</v>
          </cell>
          <cell r="E12534" t="str">
            <v>PASTOR ROSAS WILLINGTON NICOLAS</v>
          </cell>
          <cell r="F12534" t="str">
            <v>DECRETO LEGISLATIVO Nº1273</v>
          </cell>
        </row>
        <row r="12535">
          <cell r="B12535">
            <v>55679</v>
          </cell>
          <cell r="C12535" t="str">
            <v>ANGELA II</v>
          </cell>
          <cell r="D12535" t="str">
            <v>CE-55679-BM</v>
          </cell>
          <cell r="E12535" t="str">
            <v>VASQUEZ VENEGAS MIGUEL ANGEL</v>
          </cell>
          <cell r="F12535" t="str">
            <v>DECRETO LEGISLATIVO Nº1273</v>
          </cell>
        </row>
        <row r="12536">
          <cell r="B12536">
            <v>55681</v>
          </cell>
          <cell r="C12536" t="str">
            <v>JOSUE II</v>
          </cell>
          <cell r="D12536" t="str">
            <v>CE-55681-BM</v>
          </cell>
          <cell r="E12536" t="str">
            <v>MARTINEZ DIAZ DE MARTINEZ ICELA RUBY</v>
          </cell>
          <cell r="F12536" t="str">
            <v>DECRETO LEGISLATIVO Nº1273</v>
          </cell>
        </row>
        <row r="12537">
          <cell r="B12537">
            <v>55682</v>
          </cell>
          <cell r="C12537" t="str">
            <v>JAHAYRA Y ANTONIO</v>
          </cell>
          <cell r="D12537" t="str">
            <v>CE-55682-BM</v>
          </cell>
          <cell r="E12537" t="str">
            <v>BURGOS CHAPILLIQUEN JUANA ROSA</v>
          </cell>
          <cell r="F12537" t="str">
            <v>DECRETO LEGISLATIVO Nº1273</v>
          </cell>
        </row>
        <row r="12538">
          <cell r="B12538">
            <v>55683</v>
          </cell>
          <cell r="C12538" t="str">
            <v>YAYO III</v>
          </cell>
          <cell r="D12538" t="str">
            <v>CE-55683-BM</v>
          </cell>
          <cell r="E12538" t="str">
            <v>GUTIERREZ VILLANUEVA ANDRES MIGUEL</v>
          </cell>
          <cell r="F12538" t="str">
            <v>DECRETO LEGISLATIVO Nº1273</v>
          </cell>
        </row>
        <row r="12539">
          <cell r="B12539">
            <v>55684</v>
          </cell>
          <cell r="C12539" t="str">
            <v>MARIA REYES</v>
          </cell>
          <cell r="D12539" t="str">
            <v>CE-55684-BM</v>
          </cell>
          <cell r="E12539" t="str">
            <v>ODOLFREDO REYES JORGE MAURO</v>
          </cell>
          <cell r="F12539" t="str">
            <v>DECRETO LEGISLATIVO Nº1273</v>
          </cell>
        </row>
        <row r="12540">
          <cell r="B12540">
            <v>55691</v>
          </cell>
          <cell r="C12540" t="str">
            <v>VIRGEN DE GUADALUPE</v>
          </cell>
          <cell r="D12540" t="str">
            <v>PL-55691-BM</v>
          </cell>
          <cell r="E12540" t="str">
            <v>JACINTO TEQUE PABLO ABSALON</v>
          </cell>
          <cell r="F12540" t="str">
            <v>DECRETO LEGISLATIVO Nº1273</v>
          </cell>
        </row>
        <row r="12541">
          <cell r="B12541">
            <v>55692</v>
          </cell>
          <cell r="C12541" t="str">
            <v>JOSUE</v>
          </cell>
          <cell r="D12541" t="str">
            <v>IO-55692-BM</v>
          </cell>
          <cell r="E12541" t="str">
            <v>CUAYLA SUCA CESAR MAURICIO</v>
          </cell>
          <cell r="F12541" t="str">
            <v>DECRETO LEGISLATIVO Nº1273</v>
          </cell>
        </row>
        <row r="12542">
          <cell r="B12542">
            <v>55696</v>
          </cell>
          <cell r="C12542" t="str">
            <v>SUSANA</v>
          </cell>
          <cell r="D12542" t="str">
            <v>CO-55696-BM</v>
          </cell>
          <cell r="E12542" t="str">
            <v>FRANCIA YAMACACHO RICARDO ANDRE</v>
          </cell>
          <cell r="F12542" t="str">
            <v>DECRETO LEGISLATIVO Nº1273</v>
          </cell>
        </row>
        <row r="12543">
          <cell r="B12543">
            <v>55697</v>
          </cell>
          <cell r="C12543" t="str">
            <v>NICO &amp; SAMY</v>
          </cell>
          <cell r="D12543" t="str">
            <v>CO-55697-BM</v>
          </cell>
          <cell r="E12543" t="str">
            <v>GRANDA TAIPE ALEX ERVIZ</v>
          </cell>
          <cell r="F12543" t="str">
            <v>DECRETO LEGISLATIVO Nº1273</v>
          </cell>
        </row>
        <row r="12544">
          <cell r="B12544">
            <v>55698</v>
          </cell>
          <cell r="C12544" t="str">
            <v>BRUNO ANTONIO</v>
          </cell>
          <cell r="D12544" t="str">
            <v>CO-55698-BM</v>
          </cell>
          <cell r="E12544" t="str">
            <v>VILCA AGUIRRE ROSSEL</v>
          </cell>
          <cell r="F12544" t="str">
            <v>DECRETO LEGISLATIVO Nº1273</v>
          </cell>
        </row>
        <row r="12545">
          <cell r="B12545">
            <v>55701</v>
          </cell>
          <cell r="C12545" t="str">
            <v>SALVADOR</v>
          </cell>
          <cell r="D12545" t="str">
            <v>IO-55701-BM</v>
          </cell>
          <cell r="E12545" t="str">
            <v>CHAMBI MAMANI YENTO MARINO ;MAMANI JINCHU? CATALINA OLGA</v>
          </cell>
          <cell r="F12545" t="str">
            <v>DECRETO LEGISLATIVO Nº1273</v>
          </cell>
        </row>
        <row r="12546">
          <cell r="B12546">
            <v>55702</v>
          </cell>
          <cell r="C12546" t="str">
            <v>ALLISON Y THAIS</v>
          </cell>
          <cell r="D12546" t="str">
            <v>CO-55702-BM</v>
          </cell>
          <cell r="E12546" t="str">
            <v>DURAND CONDORI LUIS ENRIQUE</v>
          </cell>
          <cell r="F12546" t="str">
            <v>DECRETO LEGISLATIVO Nº1273</v>
          </cell>
        </row>
        <row r="12547">
          <cell r="B12547">
            <v>55703</v>
          </cell>
          <cell r="C12547" t="str">
            <v>HURACAN DEL NORTE</v>
          </cell>
          <cell r="D12547" t="str">
            <v>CO-55703-BM</v>
          </cell>
          <cell r="E12547" t="str">
            <v>HANCCO CCASANI BRAULIO</v>
          </cell>
          <cell r="F12547" t="str">
            <v>DECRETO LEGISLATIVO Nº1273</v>
          </cell>
        </row>
        <row r="12548">
          <cell r="B12548">
            <v>55704</v>
          </cell>
          <cell r="C12548" t="str">
            <v>ULISES &amp; LUIGUI</v>
          </cell>
          <cell r="D12548" t="str">
            <v>CO-55704-BM</v>
          </cell>
          <cell r="E12548" t="str">
            <v>SOTO GARCIA LUIGUI ROGGER ;SOTO GARCIA ULISES OSCAR</v>
          </cell>
          <cell r="F12548" t="str">
            <v>DECRETO LEGISLATIVO Nº1273</v>
          </cell>
        </row>
        <row r="12549">
          <cell r="B12549">
            <v>55705</v>
          </cell>
          <cell r="C12549" t="str">
            <v>EDWIN II</v>
          </cell>
          <cell r="D12549" t="str">
            <v>CO-55705-BM</v>
          </cell>
          <cell r="E12549" t="str">
            <v>CANDIA CORTEZ ESTHER</v>
          </cell>
          <cell r="F12549" t="str">
            <v>DECRETO LEGISLATIVO Nº1273</v>
          </cell>
        </row>
        <row r="12550">
          <cell r="B12550">
            <v>55706</v>
          </cell>
          <cell r="C12550" t="str">
            <v>LUCERO</v>
          </cell>
          <cell r="D12550" t="str">
            <v>CO-55706-BM</v>
          </cell>
          <cell r="E12550" t="str">
            <v>FRANCIA QUISPE PEDRO JUAN</v>
          </cell>
          <cell r="F12550" t="str">
            <v>DECRETO LEGISLATIVO Nº1273</v>
          </cell>
        </row>
        <row r="12551">
          <cell r="B12551">
            <v>55707</v>
          </cell>
          <cell r="C12551" t="str">
            <v>FLORO</v>
          </cell>
          <cell r="D12551" t="str">
            <v>CE-55707-BM</v>
          </cell>
          <cell r="E12551" t="str">
            <v>SANTOS PASCUAL OLINDA NELIDA</v>
          </cell>
          <cell r="F12551" t="str">
            <v>DECRETO LEGISLATIVO Nº1273</v>
          </cell>
        </row>
        <row r="12552">
          <cell r="B12552">
            <v>55708</v>
          </cell>
          <cell r="C12552" t="str">
            <v>JHONNY RAFAEL IV</v>
          </cell>
          <cell r="D12552" t="str">
            <v>CO-55708-BM</v>
          </cell>
          <cell r="E12552" t="str">
            <v>BUSTOS RIVERA GUILLERMO</v>
          </cell>
          <cell r="F12552" t="str">
            <v>DECRETO LEGISLATIVO Nº1273</v>
          </cell>
        </row>
        <row r="12553">
          <cell r="B12553">
            <v>55709</v>
          </cell>
          <cell r="C12553" t="str">
            <v>MI NELY</v>
          </cell>
          <cell r="D12553" t="str">
            <v>CE-55709-BM</v>
          </cell>
          <cell r="E12553" t="str">
            <v>SANTOS PASCUAL OLINDA NELIDA</v>
          </cell>
          <cell r="F12553" t="str">
            <v>DECRETO LEGISLATIVO Nº1273</v>
          </cell>
        </row>
        <row r="12554">
          <cell r="B12554">
            <v>55710</v>
          </cell>
          <cell r="C12554" t="str">
            <v>MIRIAM</v>
          </cell>
          <cell r="D12554" t="str">
            <v>CE-55710-BM</v>
          </cell>
          <cell r="E12554" t="str">
            <v>SEVILLANO OLORTIGUE MARCELINO</v>
          </cell>
          <cell r="F12554" t="str">
            <v>DECRETO LEGISLATIVO Nº1273</v>
          </cell>
        </row>
        <row r="12555">
          <cell r="B12555">
            <v>55711</v>
          </cell>
          <cell r="C12555" t="str">
            <v>MACOY I</v>
          </cell>
          <cell r="D12555" t="str">
            <v>CE-55711-BM</v>
          </cell>
          <cell r="E12555" t="str">
            <v>CRUZADO ESPINAQUE JOSE EDILBERTO</v>
          </cell>
          <cell r="F12555" t="str">
            <v>DECRETO LEGISLATIVO Nº1273</v>
          </cell>
        </row>
        <row r="12556">
          <cell r="B12556">
            <v>55712</v>
          </cell>
          <cell r="C12556" t="str">
            <v>DIOS ES AMOR</v>
          </cell>
          <cell r="D12556" t="str">
            <v>CE-55712-BM</v>
          </cell>
          <cell r="E12556" t="str">
            <v>GARCIA ACEDO MARIA TERESA</v>
          </cell>
          <cell r="F12556" t="str">
            <v>DECRETO LEGISLATIVO Nº1273</v>
          </cell>
        </row>
        <row r="12557">
          <cell r="B12557">
            <v>55713</v>
          </cell>
          <cell r="C12557" t="str">
            <v>D?.CORINA</v>
          </cell>
          <cell r="D12557" t="str">
            <v>CE-55713-BM</v>
          </cell>
          <cell r="E12557" t="str">
            <v>SALVADOR CALVO MARCIAL DAVID</v>
          </cell>
          <cell r="F12557" t="str">
            <v>DECRETO LEGISLATIVO Nº1273</v>
          </cell>
        </row>
        <row r="12558">
          <cell r="B12558">
            <v>55714</v>
          </cell>
          <cell r="C12558" t="str">
            <v>RAFER V</v>
          </cell>
          <cell r="D12558" t="str">
            <v>CO-55714-BM</v>
          </cell>
          <cell r="E12558" t="str">
            <v>TRIVI? SALAZAR FRANCISCO GUSTAVO</v>
          </cell>
          <cell r="F12558" t="str">
            <v>DECRETO LEGISLATIVO Nº1273</v>
          </cell>
        </row>
        <row r="12559">
          <cell r="B12559">
            <v>55719</v>
          </cell>
          <cell r="C12559" t="str">
            <v>MAYSIN Y JAZMIN</v>
          </cell>
          <cell r="D12559" t="str">
            <v>CE-55719-BM</v>
          </cell>
          <cell r="E12559" t="str">
            <v>BELTRAN HUAMANCHUMO JORGE</v>
          </cell>
          <cell r="F12559" t="str">
            <v>DECRETO LEGISLATIVO Nº1273</v>
          </cell>
        </row>
        <row r="12560">
          <cell r="B12560">
            <v>55720</v>
          </cell>
          <cell r="C12560" t="str">
            <v>EL MANI</v>
          </cell>
          <cell r="D12560" t="str">
            <v>CE-55720-BM</v>
          </cell>
          <cell r="E12560" t="str">
            <v>CEPEDA MENA ALAN GERARDO</v>
          </cell>
          <cell r="F12560" t="str">
            <v>DECRETO LEGISLATIVO Nº1273</v>
          </cell>
        </row>
        <row r="12561">
          <cell r="B12561">
            <v>55721</v>
          </cell>
          <cell r="C12561" t="str">
            <v>VGN. DE CHAPI</v>
          </cell>
          <cell r="D12561" t="str">
            <v>CE-55721-BM</v>
          </cell>
          <cell r="E12561" t="str">
            <v>GUILLEN CHINGA CARLOS ALBERTO</v>
          </cell>
          <cell r="F12561" t="str">
            <v>DECRETO LEGISLATIVO Nº1273</v>
          </cell>
        </row>
        <row r="12562">
          <cell r="B12562">
            <v>55722</v>
          </cell>
          <cell r="C12562" t="str">
            <v>LOBO</v>
          </cell>
          <cell r="D12562" t="str">
            <v>CE-55722-BM</v>
          </cell>
          <cell r="E12562" t="str">
            <v>DAVILA CASTRO FELIX HIPOLITO</v>
          </cell>
          <cell r="F12562" t="str">
            <v>DECRETO LEGISLATIVO Nº1273</v>
          </cell>
        </row>
        <row r="12563">
          <cell r="B12563">
            <v>55723</v>
          </cell>
          <cell r="C12563" t="str">
            <v>BARUJ ADONAI</v>
          </cell>
          <cell r="D12563" t="str">
            <v>CE-55723-BM</v>
          </cell>
          <cell r="E12563" t="str">
            <v>ALZA PAREDES JESUS</v>
          </cell>
          <cell r="F12563" t="str">
            <v>DECRETO LEGISLATIVO Nº1273</v>
          </cell>
        </row>
        <row r="12564">
          <cell r="B12564">
            <v>55724</v>
          </cell>
          <cell r="C12564" t="str">
            <v>ROSA EVELYN</v>
          </cell>
          <cell r="D12564" t="str">
            <v>CE-55724-BM</v>
          </cell>
          <cell r="E12564" t="str">
            <v>VELASQUEZ MORENO DOMINGO</v>
          </cell>
          <cell r="F12564" t="str">
            <v>DECRETO LEGISLATIVO Nº1273</v>
          </cell>
        </row>
        <row r="12565">
          <cell r="B12565">
            <v>55725</v>
          </cell>
          <cell r="C12565" t="str">
            <v>LA NAVE</v>
          </cell>
          <cell r="D12565" t="str">
            <v>CE-55725-BM</v>
          </cell>
          <cell r="E12565" t="str">
            <v>SARMIENTO PAIZE GENARO GERARDO</v>
          </cell>
          <cell r="F12565" t="str">
            <v>DECRETO LEGISLATIVO Nº1273</v>
          </cell>
        </row>
        <row r="12566">
          <cell r="B12566">
            <v>55726</v>
          </cell>
          <cell r="C12566" t="str">
            <v>CARLOS</v>
          </cell>
          <cell r="D12566" t="str">
            <v>CE-55726-BM</v>
          </cell>
          <cell r="E12566" t="str">
            <v>EFFIO ELIAS JUAN CARLOS</v>
          </cell>
          <cell r="F12566" t="str">
            <v>DECRETO LEGISLATIVO Nº1273</v>
          </cell>
        </row>
        <row r="12567">
          <cell r="B12567">
            <v>55727</v>
          </cell>
          <cell r="C12567" t="str">
            <v>NI?</v>
          </cell>
          <cell r="D12567" t="str">
            <v>CE-55727-BM</v>
          </cell>
          <cell r="E12567" t="str">
            <v>SALINAS CADILLO ADALBERTO DANTE</v>
          </cell>
          <cell r="F12567" t="str">
            <v>DECRETO LEGISLATIVO Nº1273</v>
          </cell>
        </row>
        <row r="12568">
          <cell r="B12568">
            <v>55728</v>
          </cell>
          <cell r="C12568" t="str">
            <v>ZORAIDA II</v>
          </cell>
          <cell r="D12568" t="str">
            <v>CE-55728-BM</v>
          </cell>
          <cell r="E12568" t="str">
            <v>ECHEVARRIA BARROSO NINFA ;VILLAVICENCIO CASANA VICTOR FELIPE</v>
          </cell>
          <cell r="F12568" t="str">
            <v>DECRETO LEGISLATIVO Nº1273</v>
          </cell>
        </row>
        <row r="12569">
          <cell r="B12569">
            <v>55729</v>
          </cell>
          <cell r="C12569" t="str">
            <v>JC</v>
          </cell>
          <cell r="D12569" t="str">
            <v>CE-55729-BM</v>
          </cell>
          <cell r="E12569" t="str">
            <v>VARGAS CABALLERO VIVIANA ELIZABETH</v>
          </cell>
          <cell r="F12569" t="str">
            <v>DECRETO LEGISLATIVO Nº1273</v>
          </cell>
        </row>
        <row r="12570">
          <cell r="B12570">
            <v>55733</v>
          </cell>
          <cell r="C12570" t="str">
            <v>MI GIANINA</v>
          </cell>
          <cell r="D12570" t="str">
            <v>HO-55733-BM</v>
          </cell>
          <cell r="E12570" t="str">
            <v>NOBLECILLA MACEDA JUAN ROBERTO ;VALERIANO MENDEZ GIANINA VIOLETA</v>
          </cell>
          <cell r="F12570" t="str">
            <v>DECRETO LEGISLATIVO Nº1273</v>
          </cell>
        </row>
        <row r="12571">
          <cell r="B12571">
            <v>55740</v>
          </cell>
          <cell r="C12571" t="str">
            <v>RIMO I</v>
          </cell>
          <cell r="D12571" t="str">
            <v>SY-55740-BM</v>
          </cell>
          <cell r="E12571" t="str">
            <v>CARRILLO GOMEZ MOISES ELIAS ;RODRIGUEZ GOMEZ RICHARD MANUEL</v>
          </cell>
          <cell r="F12571" t="str">
            <v>DECRETO LEGISLATIVO Nº1273</v>
          </cell>
        </row>
        <row r="12572">
          <cell r="B12572">
            <v>55741</v>
          </cell>
          <cell r="C12572" t="str">
            <v>MI EVELYN</v>
          </cell>
          <cell r="D12572" t="str">
            <v>PL-55741-BM</v>
          </cell>
          <cell r="E12572" t="str">
            <v>FIESTAS JACINTO JOSE LUIS</v>
          </cell>
          <cell r="F12572" t="str">
            <v>DECRETO LEGISLATIVO Nº1273</v>
          </cell>
        </row>
        <row r="12573">
          <cell r="B12573">
            <v>55742</v>
          </cell>
          <cell r="C12573" t="str">
            <v>MI SABASTIAN</v>
          </cell>
          <cell r="D12573" t="str">
            <v>PL-55742-BM</v>
          </cell>
          <cell r="E12573" t="str">
            <v>CHANDUY ZE? BERTHA GLADYS</v>
          </cell>
          <cell r="F12573" t="str">
            <v>DECRETO LEGISLATIVO Nº1273</v>
          </cell>
        </row>
        <row r="12574">
          <cell r="B12574">
            <v>55749</v>
          </cell>
          <cell r="C12574" t="str">
            <v>KRISTEL</v>
          </cell>
          <cell r="D12574" t="str">
            <v>CE-55749-BM</v>
          </cell>
          <cell r="E12574" t="str">
            <v>OTINIANO CARBAJAL WILDER</v>
          </cell>
          <cell r="F12574" t="str">
            <v>DECRETO LEGISLATIVO Nº1273</v>
          </cell>
        </row>
        <row r="12575">
          <cell r="B12575">
            <v>55750</v>
          </cell>
          <cell r="C12575" t="str">
            <v>WILLIAMS</v>
          </cell>
          <cell r="D12575" t="str">
            <v>CE-55750-BM</v>
          </cell>
          <cell r="E12575" t="str">
            <v>MU?Z ZAVALETA SANTIAGO DAVID</v>
          </cell>
          <cell r="F12575" t="str">
            <v>DECRETO LEGISLATIVO Nº1273</v>
          </cell>
        </row>
        <row r="12576">
          <cell r="B12576">
            <v>55751</v>
          </cell>
          <cell r="C12576" t="str">
            <v>LUZ CRISTINA</v>
          </cell>
          <cell r="D12576" t="str">
            <v>CE-55751-BM</v>
          </cell>
          <cell r="E12576" t="str">
            <v>ATOCHE URCIA LUIS HILARIO</v>
          </cell>
          <cell r="F12576" t="str">
            <v>DECRETO LEGISLATIVO Nº1273</v>
          </cell>
        </row>
        <row r="12577">
          <cell r="B12577">
            <v>55752</v>
          </cell>
          <cell r="C12577" t="str">
            <v>CUATRO HERMANAS</v>
          </cell>
          <cell r="D12577" t="str">
            <v>CE-55752-BM</v>
          </cell>
          <cell r="E12577" t="str">
            <v>NOMBERTO CASTRO LUIS ESTUARDO</v>
          </cell>
          <cell r="F12577" t="str">
            <v>DECRETO LEGISLATIVO Nº1273</v>
          </cell>
        </row>
        <row r="12578">
          <cell r="B12578">
            <v>55754</v>
          </cell>
          <cell r="C12578" t="str">
            <v>BENDICION DE DIOS</v>
          </cell>
          <cell r="D12578" t="str">
            <v>SY-55754-BM</v>
          </cell>
          <cell r="E12578" t="str">
            <v>MARIN BIFFI CARLOS JOSE</v>
          </cell>
          <cell r="F12578" t="str">
            <v>DECRETO LEGISLATIVO Nº1273</v>
          </cell>
        </row>
        <row r="12579">
          <cell r="B12579">
            <v>55755</v>
          </cell>
          <cell r="C12579" t="str">
            <v>WILLIAMNS</v>
          </cell>
          <cell r="D12579" t="str">
            <v>CE-55755-BM</v>
          </cell>
          <cell r="E12579" t="str">
            <v>ANGULO VIDAL MARCO ANTONIO</v>
          </cell>
          <cell r="F12579" t="str">
            <v>DECRETO LEGISLATIVO Nº1273</v>
          </cell>
        </row>
        <row r="12580">
          <cell r="B12580">
            <v>55756</v>
          </cell>
          <cell r="C12580" t="str">
            <v>MARILU I</v>
          </cell>
          <cell r="D12580" t="str">
            <v>SY-55756-BM</v>
          </cell>
          <cell r="E12580" t="str">
            <v>GALAN SANTISTEBAN JUANA ISABEL</v>
          </cell>
          <cell r="F12580" t="str">
            <v>DECRETO LEGISLATIVO Nº1273</v>
          </cell>
        </row>
        <row r="12581">
          <cell r="B12581">
            <v>55757</v>
          </cell>
          <cell r="C12581" t="str">
            <v>BENDICION DE DIOS</v>
          </cell>
          <cell r="D12581" t="str">
            <v>CE-55757-BM</v>
          </cell>
          <cell r="E12581" t="str">
            <v>MORENO GIL FERNANDO DAVID</v>
          </cell>
          <cell r="F12581" t="str">
            <v>DECRETO LEGISLATIVO Nº1273</v>
          </cell>
        </row>
        <row r="12582">
          <cell r="B12582">
            <v>55759</v>
          </cell>
          <cell r="C12582" t="str">
            <v>JUANITA I</v>
          </cell>
          <cell r="D12582" t="str">
            <v>CE-55759-BM</v>
          </cell>
          <cell r="E12582" t="str">
            <v>MAUTINO DE SOLORZANO GUILLERMINA</v>
          </cell>
          <cell r="F12582" t="str">
            <v>DECRETO LEGISLATIVO Nº1273</v>
          </cell>
        </row>
        <row r="12583">
          <cell r="B12583">
            <v>55760</v>
          </cell>
          <cell r="C12583" t="str">
            <v>MARIA DEL PILAR</v>
          </cell>
          <cell r="D12583" t="str">
            <v>CE-55760-BM</v>
          </cell>
          <cell r="E12583" t="str">
            <v>UCA?N GORDILLO GILBERTO SANTIAGO</v>
          </cell>
          <cell r="F12583" t="str">
            <v>DECRETO LEGISLATIVO Nº1273</v>
          </cell>
        </row>
        <row r="12584">
          <cell r="B12584">
            <v>55761</v>
          </cell>
          <cell r="C12584" t="str">
            <v>DON MARIO</v>
          </cell>
          <cell r="D12584" t="str">
            <v>SY-55761-BM</v>
          </cell>
          <cell r="E12584" t="str">
            <v>SIESQUEN INO?N MARIANO</v>
          </cell>
          <cell r="F12584" t="str">
            <v>DECRETO LEGISLATIVO Nº1273</v>
          </cell>
        </row>
        <row r="12585">
          <cell r="B12585">
            <v>55762</v>
          </cell>
          <cell r="C12585" t="str">
            <v>ISABEL Y LEONARDO</v>
          </cell>
          <cell r="D12585" t="str">
            <v>SY-55762-BM</v>
          </cell>
          <cell r="E12585" t="str">
            <v>SEMINARIO MU?Z JHONY WILMAR</v>
          </cell>
          <cell r="F12585" t="str">
            <v>DECRETO LEGISLATIVO Nº1273</v>
          </cell>
        </row>
        <row r="12586">
          <cell r="B12586">
            <v>55763</v>
          </cell>
          <cell r="C12586" t="str">
            <v>BENDICION DE DIOS II</v>
          </cell>
          <cell r="D12586" t="str">
            <v>CE-55763-BM</v>
          </cell>
          <cell r="E12586" t="str">
            <v>MORENO GUERRERO JOSE FERNANDO</v>
          </cell>
          <cell r="F12586" t="str">
            <v>DECRETO LEGISLATIVO Nº1273</v>
          </cell>
        </row>
        <row r="12587">
          <cell r="B12587">
            <v>55764</v>
          </cell>
          <cell r="C12587" t="str">
            <v>MI MERCEDES</v>
          </cell>
          <cell r="D12587" t="str">
            <v>SY-55764-BM</v>
          </cell>
          <cell r="E12587" t="str">
            <v>PONCE FERNANDEZ ANDRES RAFAEL</v>
          </cell>
          <cell r="F12587" t="str">
            <v>DECRETO LEGISLATIVO Nº1273</v>
          </cell>
        </row>
        <row r="12588">
          <cell r="B12588">
            <v>55765</v>
          </cell>
          <cell r="C12588" t="str">
            <v>EL MILAGRO DE MI MADRE</v>
          </cell>
          <cell r="D12588" t="str">
            <v>SY-55765-BM</v>
          </cell>
          <cell r="E12588" t="str">
            <v>MARTINEZ FIESTAS DIEGO</v>
          </cell>
          <cell r="F12588" t="str">
            <v>DECRETO LEGISLATIVO Nº1273</v>
          </cell>
        </row>
        <row r="12589">
          <cell r="B12589">
            <v>55766</v>
          </cell>
          <cell r="C12589" t="str">
            <v>CIENALE</v>
          </cell>
          <cell r="D12589" t="str">
            <v>CE-55766-BM</v>
          </cell>
          <cell r="E12589" t="str">
            <v>JIMENEZ SILVA PABLO</v>
          </cell>
          <cell r="F12589" t="str">
            <v>DECRETO LEGISLATIVO Nº1273</v>
          </cell>
        </row>
        <row r="12590">
          <cell r="B12590">
            <v>55767</v>
          </cell>
          <cell r="C12590" t="str">
            <v>DANIA II</v>
          </cell>
          <cell r="D12590" t="str">
            <v>CE-55767-BM</v>
          </cell>
          <cell r="E12590" t="str">
            <v>DE PAZ VILLACORTA RICARDO ANDRES</v>
          </cell>
          <cell r="F12590" t="str">
            <v>DECRETO LEGISLATIVO Nº1273</v>
          </cell>
        </row>
        <row r="12591">
          <cell r="B12591">
            <v>55769</v>
          </cell>
          <cell r="C12591" t="str">
            <v>HNOS VASQUEZ</v>
          </cell>
          <cell r="D12591" t="str">
            <v>CE-55769-BM</v>
          </cell>
          <cell r="E12591" t="str">
            <v>CABELLO MENDOZA LUIS ANGEL</v>
          </cell>
          <cell r="F12591" t="str">
            <v>DECRETO LEGISLATIVO Nº1273</v>
          </cell>
        </row>
        <row r="12592">
          <cell r="B12592">
            <v>55770</v>
          </cell>
          <cell r="C12592" t="str">
            <v>ANGI Y DENIS II</v>
          </cell>
          <cell r="D12592" t="str">
            <v>CE-55770-BM</v>
          </cell>
          <cell r="E12592" t="str">
            <v>FLORES FLORES RAUL ALBERTO</v>
          </cell>
          <cell r="F12592" t="str">
            <v>DECRETO LEGISLATIVO Nº1273</v>
          </cell>
        </row>
        <row r="12593">
          <cell r="B12593">
            <v>55772</v>
          </cell>
          <cell r="C12593" t="str">
            <v>JESUS EN TI CONFIO 2</v>
          </cell>
          <cell r="D12593" t="str">
            <v>SY-55772-BM</v>
          </cell>
          <cell r="E12593" t="str">
            <v>ARAUJO DE LLENQUE ISABEL CRISTINA</v>
          </cell>
          <cell r="F12593" t="str">
            <v>DECRETO LEGISLATIVO Nº1273</v>
          </cell>
        </row>
        <row r="12594">
          <cell r="B12594">
            <v>55775</v>
          </cell>
          <cell r="C12594" t="str">
            <v>EL PODEROSO DE ISRAEL</v>
          </cell>
          <cell r="D12594" t="str">
            <v>TA-55775-BM</v>
          </cell>
          <cell r="E12594" t="str">
            <v>OLAYA ROA VICTOR LUIS</v>
          </cell>
          <cell r="F12594" t="str">
            <v>DECRETO LEGISLATIVO Nº1273</v>
          </cell>
        </row>
        <row r="12595">
          <cell r="B12595">
            <v>55776</v>
          </cell>
          <cell r="C12595" t="str">
            <v>PERCY ISMAEL</v>
          </cell>
          <cell r="D12595" t="str">
            <v>TA-55776-BM</v>
          </cell>
          <cell r="E12595" t="str">
            <v>MARTINEZ RUIZ JOSE ISMAEL</v>
          </cell>
          <cell r="F12595" t="str">
            <v>DECRETO LEGISLATIVO Nº1273</v>
          </cell>
        </row>
        <row r="12596">
          <cell r="B12596">
            <v>55777</v>
          </cell>
          <cell r="C12596" t="str">
            <v>VALERIA</v>
          </cell>
          <cell r="D12596" t="str">
            <v>TA-55777-BM</v>
          </cell>
          <cell r="E12596" t="str">
            <v>RAMIREZ CHUMACERO ABIMEL</v>
          </cell>
          <cell r="F12596" t="str">
            <v>DECRETO LEGISLATIVO Nº1273</v>
          </cell>
        </row>
        <row r="12597">
          <cell r="B12597">
            <v>55778</v>
          </cell>
          <cell r="C12597" t="str">
            <v>SE?R CAUTIVO</v>
          </cell>
          <cell r="D12597" t="str">
            <v>TA-55778-BM</v>
          </cell>
          <cell r="E12597" t="str">
            <v>RODRIGUEZ INFANTE JORGE JAVIER</v>
          </cell>
          <cell r="F12597" t="str">
            <v>DECRETO LEGISLATIVO Nº1273</v>
          </cell>
        </row>
        <row r="12598">
          <cell r="B12598">
            <v>55781</v>
          </cell>
          <cell r="C12598" t="str">
            <v>RUBEN ALEXANDER I</v>
          </cell>
          <cell r="D12598" t="str">
            <v>TA-55781-BM</v>
          </cell>
          <cell r="E12598" t="str">
            <v>NAMUCHE IPANAQUE ARMANDO</v>
          </cell>
          <cell r="F12598" t="str">
            <v>DECRETO LEGISLATIVO Nº1273</v>
          </cell>
        </row>
        <row r="12599">
          <cell r="B12599">
            <v>55782</v>
          </cell>
          <cell r="C12599" t="str">
            <v>CARLITOS</v>
          </cell>
          <cell r="D12599" t="str">
            <v>TA-55782-BM</v>
          </cell>
          <cell r="E12599" t="str">
            <v>MORQUENCHO ANCAJIMA CARLOS ALBERTO</v>
          </cell>
          <cell r="F12599" t="str">
            <v>DECRETO LEGISLATIVO Nº1273</v>
          </cell>
        </row>
        <row r="12600">
          <cell r="B12600">
            <v>55783</v>
          </cell>
          <cell r="C12600" t="str">
            <v>CELESTE Y BRISA</v>
          </cell>
          <cell r="D12600" t="str">
            <v>TA-55783-BM</v>
          </cell>
          <cell r="E12600" t="str">
            <v>BAYONA PAZOS FRED EFRAIN</v>
          </cell>
          <cell r="F12600" t="str">
            <v>DECRETO LEGISLATIVO Nº1273</v>
          </cell>
        </row>
        <row r="12601">
          <cell r="B12601">
            <v>55785</v>
          </cell>
          <cell r="C12601" t="str">
            <v>ANGEL DAYRO</v>
          </cell>
          <cell r="D12601" t="str">
            <v>TA-55785-BM</v>
          </cell>
          <cell r="E12601" t="str">
            <v>BAYONA PAZOS JHON JULIAN</v>
          </cell>
          <cell r="F12601" t="str">
            <v>DECRETO LEGISLATIVO Nº1273</v>
          </cell>
        </row>
        <row r="12602">
          <cell r="B12602">
            <v>55786</v>
          </cell>
          <cell r="C12602" t="str">
            <v>MIS TRES AMORES</v>
          </cell>
          <cell r="D12602" t="str">
            <v>TA-55786-BM</v>
          </cell>
          <cell r="E12602" t="str">
            <v>BAYONA PAZOS FRANK CROSBY</v>
          </cell>
          <cell r="F12602" t="str">
            <v>DECRETO LEGISLATIVO Nº1273</v>
          </cell>
        </row>
        <row r="12603">
          <cell r="B12603">
            <v>55789</v>
          </cell>
          <cell r="C12603" t="str">
            <v>BIENVENIDO II</v>
          </cell>
          <cell r="D12603" t="str">
            <v>TA-55789-BM</v>
          </cell>
          <cell r="E12603" t="str">
            <v>CHUNGA RUMICHE MILTON JOSE</v>
          </cell>
          <cell r="F12603" t="str">
            <v>DECRETO LEGISLATIVO Nº1273</v>
          </cell>
        </row>
        <row r="12604">
          <cell r="B12604">
            <v>55790</v>
          </cell>
          <cell r="C12604" t="str">
            <v>GAMALIEL</v>
          </cell>
          <cell r="D12604" t="str">
            <v>TA-55790-BM</v>
          </cell>
          <cell r="E12604" t="str">
            <v>RUMICHE YENQUE DEYVI ROLAND</v>
          </cell>
          <cell r="F12604" t="str">
            <v>DECRETO LEGISLATIVO Nº1273</v>
          </cell>
        </row>
        <row r="12605">
          <cell r="B12605">
            <v>55792</v>
          </cell>
          <cell r="C12605" t="str">
            <v>MI ARIANNA</v>
          </cell>
          <cell r="D12605" t="str">
            <v>SY-55792-BM</v>
          </cell>
          <cell r="E12605" t="str">
            <v>SANTISTEBAN SANCHEZ JOSSELYN JESSENIA</v>
          </cell>
          <cell r="F12605" t="str">
            <v>DECRETO LEGISLATIVO Nº1273</v>
          </cell>
        </row>
        <row r="12606">
          <cell r="B12606">
            <v>55793</v>
          </cell>
          <cell r="C12606" t="str">
            <v>MI JUANITA</v>
          </cell>
          <cell r="D12606" t="str">
            <v>SY-55793-BM</v>
          </cell>
          <cell r="E12606" t="str">
            <v>CASTILLO MU?Z EDISON ALFREDO</v>
          </cell>
          <cell r="F12606" t="str">
            <v>DECRETO LEGISLATIVO Nº1273</v>
          </cell>
        </row>
        <row r="12607">
          <cell r="B12607">
            <v>55794</v>
          </cell>
          <cell r="C12607" t="str">
            <v>LUISA MILAGRO</v>
          </cell>
          <cell r="D12607" t="str">
            <v>SY-55794-BM</v>
          </cell>
          <cell r="E12607" t="str">
            <v>AVALOS MORGADO JORGE LUIS</v>
          </cell>
          <cell r="F12607" t="str">
            <v>DECRETO LEGISLATIVO Nº1273</v>
          </cell>
        </row>
        <row r="12608">
          <cell r="B12608">
            <v>55795</v>
          </cell>
          <cell r="C12608" t="str">
            <v>LEONOR</v>
          </cell>
          <cell r="D12608" t="str">
            <v>SY-55795-BM</v>
          </cell>
          <cell r="E12608" t="str">
            <v>ROQUE CASTILLO JOSE RICARDO</v>
          </cell>
          <cell r="F12608" t="str">
            <v>DECRETO LEGISLATIVO Nº1273</v>
          </cell>
        </row>
        <row r="12609">
          <cell r="B12609">
            <v>55798</v>
          </cell>
          <cell r="C12609" t="str">
            <v>CARLOS THIAGO</v>
          </cell>
          <cell r="D12609" t="str">
            <v>PL-55798-BM</v>
          </cell>
          <cell r="E12609" t="str">
            <v>ARROYO LUMBRES ROSARIO DEL PILAR</v>
          </cell>
          <cell r="F12609" t="str">
            <v>DECRETO LEGISLATIVO Nº1273</v>
          </cell>
        </row>
        <row r="12610">
          <cell r="B12610">
            <v>55799</v>
          </cell>
          <cell r="C12610" t="str">
            <v>JUAN MANUEL</v>
          </cell>
          <cell r="D12610" t="str">
            <v>PL-55799-BM</v>
          </cell>
          <cell r="E12610" t="str">
            <v>CHANDUY ZE? JOSE MARTIN</v>
          </cell>
          <cell r="F12610" t="str">
            <v>DECRETO LEGISLATIVO Nº1273</v>
          </cell>
        </row>
        <row r="12611">
          <cell r="B12611">
            <v>55801</v>
          </cell>
          <cell r="C12611" t="str">
            <v>HERENCIA DE CRISTO</v>
          </cell>
          <cell r="D12611" t="str">
            <v>PT-55801-BM</v>
          </cell>
          <cell r="E12611" t="str">
            <v>PURIZACA ECHE PABLO</v>
          </cell>
          <cell r="F12611" t="str">
            <v>DECRETO LEGISLATIVO Nº1273</v>
          </cell>
        </row>
        <row r="12612">
          <cell r="B12612">
            <v>55815</v>
          </cell>
          <cell r="C12612" t="str">
            <v>ROGELITA DE JESUS</v>
          </cell>
          <cell r="D12612" t="str">
            <v>CE-55815-BM</v>
          </cell>
          <cell r="E12612" t="str">
            <v>MORI CERVAN DAVID MILCIADES</v>
          </cell>
          <cell r="F12612" t="str">
            <v>DECRETO LEGISLATIVO Nº1273</v>
          </cell>
        </row>
        <row r="12613">
          <cell r="B12613">
            <v>55817</v>
          </cell>
          <cell r="C12613" t="str">
            <v>VIRGEN DEL CARMEN 2</v>
          </cell>
          <cell r="D12613" t="str">
            <v>CE-55817-BM</v>
          </cell>
          <cell r="E12613" t="str">
            <v>PEREZ VASQUEZ ALBERTO</v>
          </cell>
          <cell r="F12613" t="str">
            <v>DECRETO LEGISLATIVO Nº1273</v>
          </cell>
        </row>
        <row r="12614">
          <cell r="B12614">
            <v>55818</v>
          </cell>
          <cell r="C12614" t="str">
            <v>BERTHA II</v>
          </cell>
          <cell r="D12614" t="str">
            <v>CE-55818-BM</v>
          </cell>
          <cell r="E12614" t="str">
            <v>ESLAVA RODRIGUEZ ANGEL TEODORO</v>
          </cell>
          <cell r="F12614" t="str">
            <v>DECRETO LEGISLATIVO Nº1273</v>
          </cell>
        </row>
        <row r="12615">
          <cell r="B12615">
            <v>55819</v>
          </cell>
          <cell r="C12615" t="str">
            <v>BERTHA I</v>
          </cell>
          <cell r="D12615" t="str">
            <v>CE-55819-BM</v>
          </cell>
          <cell r="E12615" t="str">
            <v>ESLAVA SANTA CRUZ JIM FREDDY</v>
          </cell>
          <cell r="F12615" t="str">
            <v>DECRETO LEGISLATIVO Nº1273</v>
          </cell>
        </row>
        <row r="12616">
          <cell r="B12616">
            <v>55820</v>
          </cell>
          <cell r="C12616" t="str">
            <v>EL GUTY</v>
          </cell>
          <cell r="D12616" t="str">
            <v>CE-55820-BM</v>
          </cell>
          <cell r="E12616" t="str">
            <v>GUTIERREZ RODRIGUEZ WILDER IVAN</v>
          </cell>
          <cell r="F12616" t="str">
            <v>DECRETO LEGISLATIVO Nº1273</v>
          </cell>
        </row>
        <row r="12617">
          <cell r="B12617">
            <v>55821</v>
          </cell>
          <cell r="C12617" t="str">
            <v>MILLER LENIN</v>
          </cell>
          <cell r="D12617" t="str">
            <v>CE-55821-BM</v>
          </cell>
          <cell r="E12617" t="str">
            <v>JIMENEZ MARIN HUZMAR MILLER</v>
          </cell>
          <cell r="F12617" t="str">
            <v>DECRETO LEGISLATIVO Nº1273</v>
          </cell>
        </row>
        <row r="12618">
          <cell r="B12618">
            <v>55822</v>
          </cell>
          <cell r="C12618" t="str">
            <v>MARINE I</v>
          </cell>
          <cell r="D12618" t="str">
            <v>CE-55822-BM</v>
          </cell>
          <cell r="E12618" t="str">
            <v>ROSALES CASTOPE RONY ROMEL</v>
          </cell>
          <cell r="F12618" t="str">
            <v>DECRETO LEGISLATIVO Nº1273</v>
          </cell>
        </row>
        <row r="12619">
          <cell r="B12619">
            <v>55823</v>
          </cell>
          <cell r="C12619" t="str">
            <v>ANA LUCIA</v>
          </cell>
          <cell r="D12619" t="str">
            <v>CE-55823-BM</v>
          </cell>
          <cell r="E12619" t="str">
            <v>RAMOS BARRIOS LUIS ANGEL</v>
          </cell>
          <cell r="F12619" t="str">
            <v>DECRETO LEGISLATIVO Nº1273</v>
          </cell>
        </row>
        <row r="12620">
          <cell r="B12620">
            <v>55824</v>
          </cell>
          <cell r="C12620" t="str">
            <v>ANGUI Y CAROLINA</v>
          </cell>
          <cell r="D12620" t="str">
            <v>SY-55824-BM</v>
          </cell>
          <cell r="E12620" t="str">
            <v>CONTRERAS TORRES BERARDO ;SIESQUEN FLORES HECTOR WILLIAM</v>
          </cell>
          <cell r="F12620" t="str">
            <v>DECRETO LEGISLATIVO Nº1273</v>
          </cell>
        </row>
        <row r="12621">
          <cell r="B12621">
            <v>55827</v>
          </cell>
          <cell r="C12621" t="str">
            <v>L.V: VILCA</v>
          </cell>
          <cell r="D12621" t="str">
            <v>IO-55827-BM</v>
          </cell>
          <cell r="E12621" t="str">
            <v>MACHACA VILLA JORGE LUIS</v>
          </cell>
          <cell r="F12621" t="str">
            <v>DECRETO LEGISLATIVO Nº1273</v>
          </cell>
        </row>
        <row r="12622">
          <cell r="B12622">
            <v>55831</v>
          </cell>
          <cell r="C12622" t="str">
            <v>CHINITA II</v>
          </cell>
          <cell r="D12622" t="str">
            <v>IO-55831-BM</v>
          </cell>
          <cell r="E12622" t="str">
            <v>QUISPE CCAMA ANA MARIA</v>
          </cell>
          <cell r="F12622" t="str">
            <v>DECRETO LEGISLATIVO Nº1273</v>
          </cell>
        </row>
        <row r="12623">
          <cell r="B12623">
            <v>55833</v>
          </cell>
          <cell r="C12623" t="str">
            <v>ANAYELI</v>
          </cell>
          <cell r="D12623" t="str">
            <v>SY-55833-BM</v>
          </cell>
          <cell r="E12623" t="str">
            <v>PISCOYA YNO?N FLORENTINO</v>
          </cell>
          <cell r="F12623" t="str">
            <v>DECRETO LEGISLATIVO Nº1273</v>
          </cell>
        </row>
        <row r="12624">
          <cell r="B12624">
            <v>55848</v>
          </cell>
          <cell r="C12624" t="str">
            <v>TAMBA</v>
          </cell>
          <cell r="D12624" t="str">
            <v>SY-55848-BM</v>
          </cell>
          <cell r="E12624" t="str">
            <v>LA MADRID VILLANUEVA JORGE LUIS</v>
          </cell>
          <cell r="F12624" t="str">
            <v>DECRETO LEGISLATIVO Nº1273</v>
          </cell>
        </row>
        <row r="12625">
          <cell r="B12625">
            <v>55849</v>
          </cell>
          <cell r="C12625" t="str">
            <v>LOPESITO III</v>
          </cell>
          <cell r="D12625" t="str">
            <v>SY-55849-BM</v>
          </cell>
          <cell r="E12625" t="str">
            <v>ALVARADO ALAYO MANUEL GENARO</v>
          </cell>
          <cell r="F12625" t="str">
            <v>DECRETO LEGISLATIVO Nº1273</v>
          </cell>
        </row>
        <row r="12626">
          <cell r="B12626">
            <v>55851</v>
          </cell>
          <cell r="C12626" t="str">
            <v>DON MARCOS</v>
          </cell>
          <cell r="D12626" t="str">
            <v>IO-55851-BM</v>
          </cell>
          <cell r="E12626" t="str">
            <v>CABRERA ADRIANZEN ELIAS</v>
          </cell>
          <cell r="F12626" t="str">
            <v>DECRETO LEGISLATIVO Nº1273</v>
          </cell>
        </row>
        <row r="12627">
          <cell r="B12627">
            <v>55852</v>
          </cell>
          <cell r="C12627" t="str">
            <v>AMADEO</v>
          </cell>
          <cell r="D12627" t="str">
            <v>IO-55852-BM</v>
          </cell>
          <cell r="E12627" t="str">
            <v>CCALLALLA CHOQUE? JULIO AMADEO</v>
          </cell>
          <cell r="F12627" t="str">
            <v>DECRETO LEGISLATIVO Nº1273</v>
          </cell>
        </row>
        <row r="12628">
          <cell r="B12628">
            <v>55853</v>
          </cell>
          <cell r="C12628" t="str">
            <v>SAMIRA I</v>
          </cell>
          <cell r="D12628" t="str">
            <v>IO-55853-BM</v>
          </cell>
          <cell r="E12628" t="str">
            <v>DE LA CRUZ ESPINOZA MIGUEL ANGEL Y HUAMAN QUISPE ROSA PLACIDA</v>
          </cell>
          <cell r="F12628" t="str">
            <v>DECRETO LEGISLATIVO Nº1273</v>
          </cell>
        </row>
        <row r="12629">
          <cell r="B12629">
            <v>55855</v>
          </cell>
          <cell r="C12629" t="str">
            <v>CHURRE II</v>
          </cell>
          <cell r="D12629" t="str">
            <v>IO-55855-BM</v>
          </cell>
          <cell r="E12629" t="str">
            <v>ALANOCA MAQUERA VERONICA ;TURPO TURPO WALTER</v>
          </cell>
          <cell r="F12629" t="str">
            <v>DECRETO LEGISLATIVO Nº1273</v>
          </cell>
        </row>
        <row r="12630">
          <cell r="B12630">
            <v>55873</v>
          </cell>
          <cell r="C12630" t="str">
            <v>MI ISABEL</v>
          </cell>
          <cell r="D12630" t="str">
            <v>PT-55873-BM</v>
          </cell>
          <cell r="E12630" t="str">
            <v>GOMEZ CHINGUEL SOCORRO HAYDEE</v>
          </cell>
          <cell r="F12630" t="str">
            <v>DECRETO LEGISLATIVO Nº1273</v>
          </cell>
        </row>
        <row r="12631">
          <cell r="B12631">
            <v>55878</v>
          </cell>
          <cell r="C12631" t="str">
            <v>EL CAFECITO</v>
          </cell>
          <cell r="D12631" t="str">
            <v>TA-55878-BM</v>
          </cell>
          <cell r="E12631" t="str">
            <v>CABRERA TOCTO WILSON</v>
          </cell>
          <cell r="F12631" t="str">
            <v>DECRETO LEGISLATIVO Nº1273</v>
          </cell>
        </row>
        <row r="12632">
          <cell r="B12632">
            <v>55879</v>
          </cell>
          <cell r="C12632" t="str">
            <v>CORAZON DE JESUS</v>
          </cell>
          <cell r="D12632" t="str">
            <v>TA-55879-BM</v>
          </cell>
          <cell r="E12632" t="str">
            <v>ALVAREZ RUMICHE JESSICA KARINA</v>
          </cell>
          <cell r="F12632" t="str">
            <v>DECRETO LEGISLATIVO Nº1273</v>
          </cell>
        </row>
        <row r="12633">
          <cell r="B12633">
            <v>55880</v>
          </cell>
          <cell r="C12633" t="str">
            <v>STA MARIA III</v>
          </cell>
          <cell r="D12633" t="str">
            <v>TA-55880-BM</v>
          </cell>
          <cell r="E12633" t="str">
            <v>MAZA CHUYE VICTOR</v>
          </cell>
          <cell r="F12633" t="str">
            <v>DECRETO LEGISLATIVO Nº1273</v>
          </cell>
        </row>
        <row r="12634">
          <cell r="B12634">
            <v>55882</v>
          </cell>
          <cell r="C12634" t="str">
            <v>MI ESTRELLITA</v>
          </cell>
          <cell r="D12634" t="str">
            <v>TA-55882-BM</v>
          </cell>
          <cell r="E12634" t="str">
            <v>NAMUCHE IPANAQUE RICARDO</v>
          </cell>
          <cell r="F12634" t="str">
            <v>DECRETO LEGISLATIVO Nº1273</v>
          </cell>
        </row>
        <row r="12635">
          <cell r="B12635">
            <v>55885</v>
          </cell>
          <cell r="C12635" t="str">
            <v>BRIANA</v>
          </cell>
          <cell r="D12635" t="str">
            <v>PL-55885-BM</v>
          </cell>
          <cell r="E12635" t="str">
            <v>BERNAL HUAMANCHUMO OSCAR</v>
          </cell>
          <cell r="F12635" t="str">
            <v>DECRETO LEGISLATIVO Nº1273</v>
          </cell>
        </row>
        <row r="12636">
          <cell r="B12636">
            <v>55886</v>
          </cell>
          <cell r="C12636" t="str">
            <v>MI ANTONELLA</v>
          </cell>
          <cell r="D12636" t="str">
            <v>PL-55886-BM</v>
          </cell>
          <cell r="E12636" t="str">
            <v>CHANDUY ZE? ROSA ISABEL</v>
          </cell>
          <cell r="F12636" t="str">
            <v>DECRETO LEGISLATIVO Nº1273</v>
          </cell>
        </row>
        <row r="12637">
          <cell r="B12637">
            <v>55889</v>
          </cell>
          <cell r="C12637" t="str">
            <v>CRISTHIAN JESUS</v>
          </cell>
          <cell r="D12637" t="str">
            <v>ZS-55889-BM</v>
          </cell>
          <cell r="E12637" t="str">
            <v>CARRILLO ORTEGA SEBASTIAN</v>
          </cell>
          <cell r="F12637" t="str">
            <v>DECRETO LEGISLATIVO Nº1273</v>
          </cell>
        </row>
        <row r="12638">
          <cell r="B12638">
            <v>55890</v>
          </cell>
          <cell r="C12638" t="str">
            <v>JHON</v>
          </cell>
          <cell r="D12638" t="str">
            <v>ZS-55890-BM</v>
          </cell>
          <cell r="E12638" t="str">
            <v>MEDINA GARCIA TERESA</v>
          </cell>
          <cell r="F12638" t="str">
            <v>DECRETO LEGISLATIVO Nº1273</v>
          </cell>
        </row>
        <row r="12639">
          <cell r="B12639">
            <v>55892</v>
          </cell>
          <cell r="C12639" t="str">
            <v>GME SANTA ROSA</v>
          </cell>
          <cell r="D12639" t="str">
            <v>ZS-55892-BM</v>
          </cell>
          <cell r="E12639" t="str">
            <v>IMAN MATIAS MARIA DEL PILAR</v>
          </cell>
          <cell r="F12639" t="str">
            <v>DECRETO LEGISLATIVO Nº1273</v>
          </cell>
        </row>
        <row r="12640">
          <cell r="B12640">
            <v>55893</v>
          </cell>
          <cell r="C12640" t="str">
            <v>SIEMPRE GALILEO</v>
          </cell>
          <cell r="D12640" t="str">
            <v>ZS-55893-BM</v>
          </cell>
          <cell r="E12640" t="str">
            <v>ICANAQUE GONZALES JOSE MIGUEL</v>
          </cell>
          <cell r="F12640" t="str">
            <v>DECRETO LEGISLATIVO Nº1273</v>
          </cell>
        </row>
        <row r="12641">
          <cell r="B12641">
            <v>55894</v>
          </cell>
          <cell r="C12641" t="str">
            <v>EL CABALLITO</v>
          </cell>
          <cell r="D12641" t="str">
            <v>ZS-55894-BM</v>
          </cell>
          <cell r="E12641" t="str">
            <v>GUERRERO CIENFUEGOS ROBERT JHONATAN</v>
          </cell>
          <cell r="F12641" t="str">
            <v>DECRETO LEGISLATIVO Nº1273</v>
          </cell>
        </row>
        <row r="12642">
          <cell r="B12642">
            <v>55895</v>
          </cell>
          <cell r="C12642" t="str">
            <v>MIS TRES D</v>
          </cell>
          <cell r="D12642" t="str">
            <v>ZS-55895-BM</v>
          </cell>
          <cell r="E12642" t="str">
            <v>GARRIDO FIESTAS FRESCIA LISVET</v>
          </cell>
          <cell r="F12642" t="str">
            <v>DECRETO LEGISLATIVO Nº1273</v>
          </cell>
        </row>
        <row r="12643">
          <cell r="B12643">
            <v>55896</v>
          </cell>
          <cell r="C12643" t="str">
            <v>DOLPHIN WHITE</v>
          </cell>
          <cell r="D12643" t="str">
            <v>ZS-55896-BM</v>
          </cell>
          <cell r="E12643" t="str">
            <v>GONZALES ZAPATA VICENTE</v>
          </cell>
          <cell r="F12643" t="str">
            <v>DECRETO LEGISLATIVO Nº1273</v>
          </cell>
        </row>
        <row r="12644">
          <cell r="B12644">
            <v>55897</v>
          </cell>
          <cell r="C12644" t="str">
            <v>SOLO DIOS CON SU PODER</v>
          </cell>
          <cell r="D12644" t="str">
            <v>ZS-55897-BM</v>
          </cell>
          <cell r="E12644" t="str">
            <v>QUIROGA VARGAS WALTER</v>
          </cell>
          <cell r="F12644" t="str">
            <v>DECRETO LEGISLATIVO Nº1273</v>
          </cell>
        </row>
        <row r="12645">
          <cell r="B12645">
            <v>55898</v>
          </cell>
          <cell r="C12645" t="str">
            <v>CRISTO ES MI GUIADOR</v>
          </cell>
          <cell r="D12645" t="str">
            <v>ZS-55898-BM</v>
          </cell>
          <cell r="E12645" t="str">
            <v>PAZOS LLENQUE FREDY HENRRY</v>
          </cell>
          <cell r="F12645" t="str">
            <v>DECRETO LEGISLATIVO Nº1273</v>
          </cell>
        </row>
        <row r="12646">
          <cell r="B12646">
            <v>55899</v>
          </cell>
          <cell r="C12646" t="str">
            <v>DEYBI SAMUEL</v>
          </cell>
          <cell r="D12646" t="str">
            <v>ZS-55899-BM</v>
          </cell>
          <cell r="E12646" t="str">
            <v>CHERO CESPEDES JOSE RIGOBERTO</v>
          </cell>
          <cell r="F12646" t="str">
            <v>DECRETO LEGISLATIVO Nº1273</v>
          </cell>
        </row>
        <row r="12647">
          <cell r="B12647">
            <v>55901</v>
          </cell>
          <cell r="C12647" t="str">
            <v>JULIA ESTER 1</v>
          </cell>
          <cell r="D12647" t="str">
            <v>ZS-55901-BM</v>
          </cell>
          <cell r="E12647" t="str">
            <v>PANTA JACINTO JESUS</v>
          </cell>
          <cell r="F12647" t="str">
            <v>DECRETO LEGISLATIVO Nº1273</v>
          </cell>
        </row>
        <row r="12648">
          <cell r="B12648">
            <v>55902</v>
          </cell>
          <cell r="C12648" t="str">
            <v>JESUS</v>
          </cell>
          <cell r="D12648" t="str">
            <v>ZS-55902-BM</v>
          </cell>
          <cell r="E12648" t="str">
            <v>MORE BAYONA JORGE</v>
          </cell>
          <cell r="F12648" t="str">
            <v>DECRETO LEGISLATIVO Nº1273</v>
          </cell>
        </row>
        <row r="12649">
          <cell r="B12649">
            <v>55903</v>
          </cell>
          <cell r="C12649" t="str">
            <v>CRISTO SALVA</v>
          </cell>
          <cell r="D12649" t="str">
            <v>ZS-55903-BM</v>
          </cell>
          <cell r="E12649" t="str">
            <v>BERECHE MARQUEZ RIGOBERTO</v>
          </cell>
          <cell r="F12649" t="str">
            <v>DECRETO LEGISLATIVO Nº1273</v>
          </cell>
        </row>
        <row r="12650">
          <cell r="B12650">
            <v>55905</v>
          </cell>
          <cell r="C12650" t="str">
            <v>MI LUANA</v>
          </cell>
          <cell r="D12650" t="str">
            <v>ZS-55905-BM</v>
          </cell>
          <cell r="E12650" t="str">
            <v>RAMIREZ OYOLA JHON HENRY</v>
          </cell>
          <cell r="F12650" t="str">
            <v>DECRETO LEGISLATIVO Nº1273</v>
          </cell>
        </row>
        <row r="12651">
          <cell r="B12651">
            <v>55906</v>
          </cell>
          <cell r="C12651" t="str">
            <v>GENESIS NAOMI</v>
          </cell>
          <cell r="D12651" t="str">
            <v>ZS-55906-BM</v>
          </cell>
          <cell r="E12651" t="str">
            <v>MACEDA VIDAL MARIO LUCIO</v>
          </cell>
          <cell r="F12651" t="str">
            <v>DECRETO LEGISLATIVO Nº1273</v>
          </cell>
        </row>
        <row r="12652">
          <cell r="B12652">
            <v>55907</v>
          </cell>
          <cell r="C12652" t="str">
            <v>GENESIS NAOMI II</v>
          </cell>
          <cell r="D12652" t="str">
            <v>ZS-55907-BM</v>
          </cell>
          <cell r="E12652" t="str">
            <v>MACEDA VIDAL MARIO LUCIO</v>
          </cell>
          <cell r="F12652" t="str">
            <v>DECRETO LEGISLATIVO Nº1273</v>
          </cell>
        </row>
        <row r="12653">
          <cell r="B12653">
            <v>55908</v>
          </cell>
          <cell r="C12653" t="str">
            <v>GENESIS NAOMI I</v>
          </cell>
          <cell r="D12653" t="str">
            <v>ZS-55908-BM</v>
          </cell>
          <cell r="E12653" t="str">
            <v>MACEDA VIDAL MARIO LUCIO</v>
          </cell>
          <cell r="F12653" t="str">
            <v>DECRETO LEGISLATIVO Nº1273</v>
          </cell>
        </row>
        <row r="12654">
          <cell r="B12654">
            <v>55909</v>
          </cell>
          <cell r="C12654" t="str">
            <v>MI ESPERANZA</v>
          </cell>
          <cell r="D12654" t="str">
            <v>ZS-55909-BM</v>
          </cell>
          <cell r="E12654" t="str">
            <v>PANGALIMA GUEVARA YOEL</v>
          </cell>
          <cell r="F12654" t="str">
            <v>DECRETO LEGISLATIVO Nº1273</v>
          </cell>
        </row>
        <row r="12655">
          <cell r="B12655">
            <v>55910</v>
          </cell>
          <cell r="C12655" t="str">
            <v>CHOLITA IV</v>
          </cell>
          <cell r="D12655" t="str">
            <v>ZS-55910-BM</v>
          </cell>
          <cell r="E12655" t="str">
            <v>MI?N YACILA CARLOS ALEJANDRO</v>
          </cell>
          <cell r="F12655" t="str">
            <v>DECRETO LEGISLATIVO Nº1273</v>
          </cell>
        </row>
        <row r="12656">
          <cell r="B12656">
            <v>55911</v>
          </cell>
          <cell r="C12656" t="str">
            <v>SAN MARTIN</v>
          </cell>
          <cell r="D12656" t="str">
            <v>ZS-55911-BM</v>
          </cell>
          <cell r="E12656" t="str">
            <v>JACINTO GONZALES SANTOS HUGO</v>
          </cell>
          <cell r="F12656" t="str">
            <v>DECRETO LEGISLATIVO Nº1273</v>
          </cell>
        </row>
        <row r="12657">
          <cell r="B12657">
            <v>55912</v>
          </cell>
          <cell r="C12657" t="str">
            <v>NI? JESUS DE PRAGA 2</v>
          </cell>
          <cell r="D12657" t="str">
            <v>ZS-55912-BM</v>
          </cell>
          <cell r="E12657" t="str">
            <v>PANTA BOLO MARINA ESTELA</v>
          </cell>
          <cell r="F12657" t="str">
            <v>DECRETO LEGISLATIVO Nº1273</v>
          </cell>
        </row>
        <row r="12658">
          <cell r="B12658">
            <v>55913</v>
          </cell>
          <cell r="C12658" t="str">
            <v>JOHANITA</v>
          </cell>
          <cell r="D12658" t="str">
            <v>ZS-55913-BM</v>
          </cell>
          <cell r="E12658" t="str">
            <v>PURIZACA JACINTO SEVERIANO TEOFILO</v>
          </cell>
          <cell r="F12658" t="str">
            <v>DECRETO LEGISLATIVO Nº1273</v>
          </cell>
        </row>
        <row r="12659">
          <cell r="B12659">
            <v>55914</v>
          </cell>
          <cell r="C12659" t="str">
            <v>JESUS ES MI GUIA</v>
          </cell>
          <cell r="D12659" t="str">
            <v>ZS-55914-BM</v>
          </cell>
          <cell r="E12659" t="str">
            <v>COBE?S SOSA HENRY RONALD</v>
          </cell>
          <cell r="F12659" t="str">
            <v>DECRETO LEGISLATIVO Nº1273</v>
          </cell>
        </row>
        <row r="12660">
          <cell r="B12660">
            <v>55915</v>
          </cell>
          <cell r="C12660" t="str">
            <v>MI CONSUELO II</v>
          </cell>
          <cell r="D12660" t="str">
            <v>ZS-55915-BM</v>
          </cell>
          <cell r="E12660" t="str">
            <v>RUIZ PINGO ALEX</v>
          </cell>
          <cell r="F12660" t="str">
            <v>DECRETO LEGISLATIVO Nº1273</v>
          </cell>
        </row>
        <row r="12661">
          <cell r="B12661">
            <v>55916</v>
          </cell>
          <cell r="C12661" t="str">
            <v>JESUS DE NAZARET</v>
          </cell>
          <cell r="D12661" t="str">
            <v>ZS-55916-BM</v>
          </cell>
          <cell r="E12661" t="str">
            <v>CORREA BALLADARES MARCOS ANTONIO</v>
          </cell>
          <cell r="F12661" t="str">
            <v>DECRETO LEGISLATIVO Nº1273</v>
          </cell>
        </row>
        <row r="12662">
          <cell r="B12662">
            <v>55917</v>
          </cell>
          <cell r="C12662" t="str">
            <v>BIENAVENTURADO II</v>
          </cell>
          <cell r="D12662" t="str">
            <v>ZS-55917-BM</v>
          </cell>
          <cell r="E12662" t="str">
            <v>PAIVA PAZOS MAXIMO</v>
          </cell>
          <cell r="F12662" t="str">
            <v>DECRETO LEGISLATIVO Nº1273</v>
          </cell>
        </row>
        <row r="12663">
          <cell r="B12663">
            <v>55925</v>
          </cell>
          <cell r="C12663" t="str">
            <v>FABIOMAR</v>
          </cell>
          <cell r="D12663" t="str">
            <v>CE-55925-BM</v>
          </cell>
          <cell r="E12663" t="str">
            <v>PERICHE ARISMENDIS ENRIQUE EDILBERTO</v>
          </cell>
          <cell r="F12663" t="str">
            <v>DECRETO LEGISLATIVO Nº1273</v>
          </cell>
        </row>
        <row r="12664">
          <cell r="B12664">
            <v>55926</v>
          </cell>
          <cell r="C12664" t="str">
            <v>MI LEONOR MICAELA</v>
          </cell>
          <cell r="D12664" t="str">
            <v>CE-55926-BM</v>
          </cell>
          <cell r="E12664" t="str">
            <v>PUESCAS GORDILLO SANDRO RICHARD</v>
          </cell>
          <cell r="F12664" t="str">
            <v>DECRETO LEGISLATIVO Nº1273</v>
          </cell>
        </row>
        <row r="12665">
          <cell r="B12665">
            <v>55927</v>
          </cell>
          <cell r="C12665" t="str">
            <v>BETHEL I</v>
          </cell>
          <cell r="D12665" t="str">
            <v>CE-55927-BM</v>
          </cell>
          <cell r="E12665" t="str">
            <v>SILVA CACERES HAMBERLY STUARD</v>
          </cell>
          <cell r="F12665" t="str">
            <v>DECRETO LEGISLATIVO Nº1273</v>
          </cell>
        </row>
        <row r="12666">
          <cell r="B12666">
            <v>55928</v>
          </cell>
          <cell r="C12666" t="str">
            <v>STUARD II</v>
          </cell>
          <cell r="D12666" t="str">
            <v>CE-55928-BM</v>
          </cell>
          <cell r="E12666" t="str">
            <v>SILVA CACERES HAMBERLY STUARD</v>
          </cell>
          <cell r="F12666" t="str">
            <v>DECRETO LEGISLATIVO Nº1273</v>
          </cell>
        </row>
        <row r="12667">
          <cell r="B12667">
            <v>55929</v>
          </cell>
          <cell r="C12667" t="str">
            <v>DON GOYO</v>
          </cell>
          <cell r="D12667" t="str">
            <v>CE-55929-BM</v>
          </cell>
          <cell r="E12667" t="str">
            <v>PERICHE ARISMENDIS EDWARD</v>
          </cell>
          <cell r="F12667" t="str">
            <v>DECRETO LEGISLATIVO Nº1273</v>
          </cell>
        </row>
        <row r="12668">
          <cell r="B12668">
            <v>55930</v>
          </cell>
          <cell r="C12668" t="str">
            <v>ADRIANA</v>
          </cell>
          <cell r="D12668" t="str">
            <v>CE-55930-BM</v>
          </cell>
          <cell r="E12668" t="str">
            <v>GIRALDO PALACIOS FABRISZIO EFREN</v>
          </cell>
          <cell r="F12668" t="str">
            <v>DECRETO LEGISLATIVO Nº1273</v>
          </cell>
        </row>
        <row r="12669">
          <cell r="B12669">
            <v>55931</v>
          </cell>
          <cell r="C12669" t="str">
            <v>ALEXA</v>
          </cell>
          <cell r="D12669" t="str">
            <v>CE-55931-BM</v>
          </cell>
          <cell r="E12669" t="str">
            <v>FARFAN RETTO MARITZA HAYDEE</v>
          </cell>
          <cell r="F12669" t="str">
            <v>DECRETO LEGISLATIVO Nº1273</v>
          </cell>
        </row>
        <row r="12670">
          <cell r="B12670">
            <v>55932</v>
          </cell>
          <cell r="C12670" t="str">
            <v>MI CAPITAN ES CRISTO</v>
          </cell>
          <cell r="D12670" t="str">
            <v>ZS-55932-BM</v>
          </cell>
          <cell r="E12670" t="str">
            <v>QUEREVALU FIESTAS TEODULO</v>
          </cell>
          <cell r="F12670" t="str">
            <v>DECRETO LEGISLATIVO Nº1273</v>
          </cell>
        </row>
        <row r="12671">
          <cell r="B12671">
            <v>55933</v>
          </cell>
          <cell r="C12671" t="str">
            <v>MERCEDES</v>
          </cell>
          <cell r="D12671" t="str">
            <v>ZS-55933-BM</v>
          </cell>
          <cell r="E12671" t="str">
            <v>SERNA ESPINOZA RAFAEL</v>
          </cell>
          <cell r="F12671" t="str">
            <v>DECRETO LEGISLATIVO Nº1273</v>
          </cell>
        </row>
        <row r="12672">
          <cell r="B12672">
            <v>55935</v>
          </cell>
          <cell r="C12672" t="str">
            <v>MI JOBANY</v>
          </cell>
          <cell r="D12672" t="str">
            <v>ZS-55935-BM</v>
          </cell>
          <cell r="E12672" t="str">
            <v>SOTO VILLAVICENCIO JOVANY</v>
          </cell>
          <cell r="F12672" t="str">
            <v>DECRETO LEGISLATIVO Nº1273</v>
          </cell>
        </row>
        <row r="12673">
          <cell r="B12673">
            <v>55936</v>
          </cell>
          <cell r="C12673" t="str">
            <v>GENESIS MICHELLE</v>
          </cell>
          <cell r="D12673" t="str">
            <v>ZS-55936-BM</v>
          </cell>
          <cell r="E12673" t="str">
            <v>ADANAQUE SERQUEN JHONATAN LUIS</v>
          </cell>
          <cell r="F12673" t="str">
            <v>DECRETO LEGISLATIVO Nº1273</v>
          </cell>
        </row>
        <row r="12674">
          <cell r="B12674">
            <v>55937</v>
          </cell>
          <cell r="C12674" t="str">
            <v>JEHOVA ES MI PASTOR</v>
          </cell>
          <cell r="D12674" t="str">
            <v>ZS-55937-BM</v>
          </cell>
          <cell r="E12674" t="str">
            <v>LEON DE MACEDA BERTHA</v>
          </cell>
          <cell r="F12674" t="str">
            <v>DECRETO LEGISLATIVO Nº1273</v>
          </cell>
        </row>
        <row r="12675">
          <cell r="B12675">
            <v>55938</v>
          </cell>
          <cell r="C12675" t="str">
            <v>ELISITA</v>
          </cell>
          <cell r="D12675" t="str">
            <v>ZS-55938-BM</v>
          </cell>
          <cell r="E12675" t="str">
            <v>MI?N MARTINEZ JORGE ANDRES</v>
          </cell>
          <cell r="F12675" t="str">
            <v>DECRETO LEGISLATIVO Nº1273</v>
          </cell>
        </row>
        <row r="12676">
          <cell r="B12676">
            <v>55939</v>
          </cell>
          <cell r="C12676" t="str">
            <v>CORDERO DE DIOS II</v>
          </cell>
          <cell r="D12676" t="str">
            <v>CO-55939-BM</v>
          </cell>
          <cell r="E12676" t="str">
            <v>BANCES SANTAMARIA LORGIO</v>
          </cell>
          <cell r="F12676" t="str">
            <v>DECRETO LEGISLATIVO Nº1273</v>
          </cell>
        </row>
        <row r="12677">
          <cell r="B12677">
            <v>55940</v>
          </cell>
          <cell r="C12677" t="str">
            <v>PUERTO MIRADOR</v>
          </cell>
          <cell r="D12677" t="str">
            <v>ZS-55940-BM</v>
          </cell>
          <cell r="E12677" t="str">
            <v>AYALA DE HERRERA EUJENIA</v>
          </cell>
          <cell r="F12677" t="str">
            <v>DECRETO LEGISLATIVO Nº1273</v>
          </cell>
        </row>
        <row r="12678">
          <cell r="B12678">
            <v>55942</v>
          </cell>
          <cell r="C12678" t="str">
            <v>CORDERO DE DIOS III</v>
          </cell>
          <cell r="D12678" t="str">
            <v>CO-55942-BM</v>
          </cell>
          <cell r="E12678" t="str">
            <v>BANCES SANTAMARIA LORGIO</v>
          </cell>
          <cell r="F12678" t="str">
            <v>DECRETO LEGISLATIVO Nº1273</v>
          </cell>
        </row>
        <row r="12679">
          <cell r="B12679">
            <v>55943</v>
          </cell>
          <cell r="C12679" t="str">
            <v>MI JHOVANITA</v>
          </cell>
          <cell r="D12679" t="str">
            <v>ZS-55943-BM</v>
          </cell>
          <cell r="E12679" t="str">
            <v>DE DIOS PAZOS ORLANDO WILIAN</v>
          </cell>
          <cell r="F12679" t="str">
            <v>DECRETO LEGISLATIVO Nº1273</v>
          </cell>
        </row>
        <row r="12680">
          <cell r="B12680">
            <v>55945</v>
          </cell>
          <cell r="C12680" t="str">
            <v>VIRGEN DE GUADALUPE</v>
          </cell>
          <cell r="D12680" t="str">
            <v>ZS-55945-BM</v>
          </cell>
          <cell r="E12680" t="str">
            <v>ADANAQUE AREVALO AMERICA</v>
          </cell>
          <cell r="F12680" t="str">
            <v>DECRETO LEGISLATIVO Nº1273</v>
          </cell>
        </row>
        <row r="12681">
          <cell r="B12681">
            <v>55948</v>
          </cell>
          <cell r="C12681" t="str">
            <v>CORDERO DE DIOS IV</v>
          </cell>
          <cell r="D12681" t="str">
            <v>CO-55948-BM</v>
          </cell>
          <cell r="E12681" t="str">
            <v>BANCES SANTAMARIA LORGIO</v>
          </cell>
          <cell r="F12681" t="str">
            <v>DECRETO LEGISLATIVO Nº1273</v>
          </cell>
        </row>
        <row r="12682">
          <cell r="B12682">
            <v>55949</v>
          </cell>
          <cell r="C12682" t="str">
            <v>CORDERO DE DIOS V</v>
          </cell>
          <cell r="D12682" t="str">
            <v>CO-55949-BM</v>
          </cell>
          <cell r="E12682" t="str">
            <v>BANCES SANTAMARIA LORGIO</v>
          </cell>
          <cell r="F12682" t="str">
            <v>DECRETO LEGISLATIVO Nº1273</v>
          </cell>
        </row>
        <row r="12683">
          <cell r="B12683">
            <v>55950</v>
          </cell>
          <cell r="C12683" t="str">
            <v>NI? JESUS DE PRAGA</v>
          </cell>
          <cell r="D12683" t="str">
            <v>ZS-55950-BM</v>
          </cell>
          <cell r="E12683" t="str">
            <v>PAIVA CHULLE JOSE ROLANDO</v>
          </cell>
          <cell r="F12683" t="str">
            <v>DECRETO LEGISLATIVO Nº1273</v>
          </cell>
        </row>
        <row r="12684">
          <cell r="B12684">
            <v>55951</v>
          </cell>
          <cell r="C12684" t="str">
            <v>JESUS REY DE REYES</v>
          </cell>
          <cell r="D12684" t="str">
            <v>ZS-55951-BM</v>
          </cell>
          <cell r="E12684" t="str">
            <v>PINGO MAZA ABELARDO SILVESTRE</v>
          </cell>
          <cell r="F12684" t="str">
            <v>DECRETO LEGISLATIVO Nº1273</v>
          </cell>
        </row>
        <row r="12685">
          <cell r="B12685">
            <v>55955</v>
          </cell>
          <cell r="C12685" t="str">
            <v>VIRGEN DEL CARMEN</v>
          </cell>
          <cell r="D12685" t="str">
            <v>TA-55955-BM</v>
          </cell>
          <cell r="E12685" t="str">
            <v>CARRERA QUINTANA PASCUAL</v>
          </cell>
          <cell r="F12685" t="str">
            <v>DECRETO LEGISLATIVO Nº1273</v>
          </cell>
        </row>
        <row r="12686">
          <cell r="B12686">
            <v>55956</v>
          </cell>
          <cell r="C12686" t="str">
            <v>POR SIEMPRE GARRINCHA</v>
          </cell>
          <cell r="D12686" t="str">
            <v>ZS-55956-BM</v>
          </cell>
          <cell r="E12686" t="str">
            <v>PAZOS CHAFLOQUE DANY DANIEL</v>
          </cell>
          <cell r="F12686" t="str">
            <v>DECRETO LEGISLATIVO Nº1273</v>
          </cell>
        </row>
        <row r="12687">
          <cell r="B12687">
            <v>55957</v>
          </cell>
          <cell r="C12687" t="str">
            <v>EL MANA</v>
          </cell>
          <cell r="D12687" t="str">
            <v>ZS-55957-BM</v>
          </cell>
          <cell r="E12687" t="str">
            <v>TUME RUIZ ANGEL</v>
          </cell>
          <cell r="F12687" t="str">
            <v>DECRETO LEGISLATIVO Nº1273</v>
          </cell>
        </row>
        <row r="12688">
          <cell r="B12688">
            <v>55958</v>
          </cell>
          <cell r="C12688" t="str">
            <v>YANET Y KENNY</v>
          </cell>
          <cell r="D12688" t="str">
            <v>CO-55958-BM</v>
          </cell>
          <cell r="E12688" t="str">
            <v>ROJAS HUAMANI HERACLIO NARCISO</v>
          </cell>
          <cell r="F12688" t="str">
            <v>DECRETO LEGISLATIVO Nº1273</v>
          </cell>
        </row>
        <row r="12689">
          <cell r="B12689">
            <v>55959</v>
          </cell>
          <cell r="C12689" t="str">
            <v>NICOLE Y SASHA</v>
          </cell>
          <cell r="D12689" t="str">
            <v>CO-55959-BM</v>
          </cell>
          <cell r="E12689" t="str">
            <v>QUINO RODRIGUEZ JORGE LUIS</v>
          </cell>
          <cell r="F12689" t="str">
            <v>DECRETO LEGISLATIVO Nº1273</v>
          </cell>
        </row>
        <row r="12690">
          <cell r="B12690">
            <v>55960</v>
          </cell>
          <cell r="C12690" t="str">
            <v>MILAN KENNETH</v>
          </cell>
          <cell r="D12690" t="str">
            <v>CO-55960-BM</v>
          </cell>
          <cell r="E12690" t="str">
            <v>VILLEGAS CARBAJAL KEVIN PETER</v>
          </cell>
          <cell r="F12690" t="str">
            <v>DECRETO LEGISLATIVO Nº1273</v>
          </cell>
        </row>
        <row r="12691">
          <cell r="B12691">
            <v>55961</v>
          </cell>
          <cell r="C12691" t="str">
            <v>WEBSTER Y GRECIA</v>
          </cell>
          <cell r="D12691" t="str">
            <v>CO-55961-BM</v>
          </cell>
          <cell r="E12691" t="str">
            <v>NAVARRO ALEGRE PEDRO HUMBERTO</v>
          </cell>
          <cell r="F12691" t="str">
            <v>DECRETO LEGISLATIVO Nº1273</v>
          </cell>
        </row>
        <row r="12692">
          <cell r="B12692">
            <v>55962</v>
          </cell>
          <cell r="C12692" t="str">
            <v>MI JHOMA III</v>
          </cell>
          <cell r="D12692" t="str">
            <v>CO-55962-BM</v>
          </cell>
          <cell r="E12692" t="str">
            <v>TORREJON FERNANDEZ ISAIAS</v>
          </cell>
          <cell r="F12692" t="str">
            <v>DECRETO LEGISLATIVO Nº1273</v>
          </cell>
        </row>
        <row r="12693">
          <cell r="B12693">
            <v>55963</v>
          </cell>
          <cell r="C12693" t="str">
            <v>ZARITA GIANELLA</v>
          </cell>
          <cell r="D12693" t="str">
            <v>CO-55963-BM</v>
          </cell>
          <cell r="E12693" t="str">
            <v>RIOS INFANTE LUIS ALBERTO</v>
          </cell>
          <cell r="F12693" t="str">
            <v>DECRETO LEGISLATIVO Nº1273</v>
          </cell>
        </row>
        <row r="12694">
          <cell r="B12694">
            <v>55964</v>
          </cell>
          <cell r="C12694" t="str">
            <v>MI JAZMIN</v>
          </cell>
          <cell r="D12694" t="str">
            <v>CO-55964-BM</v>
          </cell>
          <cell r="E12694" t="str">
            <v>OSCANOA PALOMINO DAVID IVAN</v>
          </cell>
          <cell r="F12694" t="str">
            <v>DECRETO LEGISLATIVO Nº1273</v>
          </cell>
        </row>
        <row r="12695">
          <cell r="B12695">
            <v>55965</v>
          </cell>
          <cell r="C12695" t="str">
            <v>OBDULIA</v>
          </cell>
          <cell r="D12695" t="str">
            <v>CO-55965-BM</v>
          </cell>
          <cell r="E12695" t="str">
            <v>PARIONA VILCA MARIELA DOMITILA</v>
          </cell>
          <cell r="F12695" t="str">
            <v>DECRETO LEGISLATIVO Nº1273</v>
          </cell>
        </row>
        <row r="12696">
          <cell r="B12696">
            <v>55966</v>
          </cell>
          <cell r="C12696" t="str">
            <v>LUIS FERNANDO</v>
          </cell>
          <cell r="D12696" t="str">
            <v>CO-55966-BM</v>
          </cell>
          <cell r="E12696" t="str">
            <v>MOTTA CORPUS GRETA MARLENE</v>
          </cell>
          <cell r="F12696" t="str">
            <v>DECRETO LEGISLATIVO Nº1273</v>
          </cell>
        </row>
        <row r="12697">
          <cell r="B12697">
            <v>55967</v>
          </cell>
          <cell r="C12697" t="str">
            <v>GASTON II</v>
          </cell>
          <cell r="D12697" t="str">
            <v>CO-55967-BM</v>
          </cell>
          <cell r="E12697" t="str">
            <v>GALVEZ AGUILAR SABINA HERMINIA</v>
          </cell>
          <cell r="F12697" t="str">
            <v>DECRETO LEGISLATIVO Nº1273</v>
          </cell>
        </row>
        <row r="12698">
          <cell r="B12698">
            <v>55969</v>
          </cell>
          <cell r="C12698" t="str">
            <v>HEYDI</v>
          </cell>
          <cell r="D12698" t="str">
            <v>ZS-55969-BM</v>
          </cell>
          <cell r="E12698" t="str">
            <v>PURIZACA CALDERON TAURINO</v>
          </cell>
          <cell r="F12698" t="str">
            <v>DECRETO LEGISLATIVO Nº1273</v>
          </cell>
        </row>
        <row r="12699">
          <cell r="B12699">
            <v>55971</v>
          </cell>
          <cell r="C12699" t="str">
            <v>BENDICION DE DIOS</v>
          </cell>
          <cell r="D12699" t="str">
            <v>ZS-55971-BM</v>
          </cell>
          <cell r="E12699" t="str">
            <v>FIESTAS MOSCOSO BELISA MARGARET</v>
          </cell>
          <cell r="F12699" t="str">
            <v>DECRETO LEGISLATIVO Nº1273</v>
          </cell>
        </row>
        <row r="12700">
          <cell r="B12700">
            <v>55973</v>
          </cell>
          <cell r="C12700" t="str">
            <v>MAISIE II</v>
          </cell>
          <cell r="D12700" t="str">
            <v>ZS-55973-BM</v>
          </cell>
          <cell r="E12700" t="str">
            <v>CALLE JULCA JORGE</v>
          </cell>
          <cell r="F12700" t="str">
            <v>DECRETO LEGISLATIVO Nº1273</v>
          </cell>
        </row>
        <row r="12701">
          <cell r="B12701">
            <v>55974</v>
          </cell>
          <cell r="C12701" t="str">
            <v>JHON</v>
          </cell>
          <cell r="D12701" t="str">
            <v>ZS-55974-BM</v>
          </cell>
          <cell r="E12701" t="str">
            <v>OJEDA GARAY JUAN CARLOS</v>
          </cell>
          <cell r="F12701" t="str">
            <v>DECRETO LEGISLATIVO Nº1273</v>
          </cell>
        </row>
        <row r="12702">
          <cell r="B12702">
            <v>55975</v>
          </cell>
          <cell r="C12702" t="str">
            <v>ALEVEMOS AL REY JESUS</v>
          </cell>
          <cell r="D12702" t="str">
            <v>ZS-55975-BM</v>
          </cell>
          <cell r="E12702" t="str">
            <v>MENDOZA AREVALO EDSGARDO</v>
          </cell>
          <cell r="F12702" t="str">
            <v>DECRETO LEGISLATIVO Nº1273</v>
          </cell>
        </row>
        <row r="12703">
          <cell r="B12703">
            <v>55979</v>
          </cell>
          <cell r="C12703" t="str">
            <v>MI MARGARITA</v>
          </cell>
          <cell r="D12703" t="str">
            <v>PL-55979-BM</v>
          </cell>
          <cell r="E12703" t="str">
            <v>HUAMANCHUMO VELASQUES MANUELA EXALTACION</v>
          </cell>
          <cell r="F12703" t="str">
            <v>DECRETO LEGISLATIVO Nº1273</v>
          </cell>
        </row>
        <row r="12704">
          <cell r="B12704">
            <v>55980</v>
          </cell>
          <cell r="C12704" t="str">
            <v>MARIANA Y NICOL</v>
          </cell>
          <cell r="D12704" t="str">
            <v>PL-55980-BM</v>
          </cell>
          <cell r="E12704" t="str">
            <v>CRUZ MADRID MIGUEL ANGEL</v>
          </cell>
          <cell r="F12704" t="str">
            <v>DECRETO LEGISLATIVO Nº1273</v>
          </cell>
        </row>
        <row r="12705">
          <cell r="B12705">
            <v>55983</v>
          </cell>
          <cell r="C12705" t="str">
            <v>GABRIELA MERCEDES</v>
          </cell>
          <cell r="D12705" t="str">
            <v>CO-55983-BM</v>
          </cell>
          <cell r="E12705" t="str">
            <v>REVILLA SILVA RICARDO FELIX</v>
          </cell>
          <cell r="F12705" t="str">
            <v>DECRETO LEGISLATIVO Nº1273</v>
          </cell>
        </row>
        <row r="12706">
          <cell r="B12706">
            <v>55984</v>
          </cell>
          <cell r="C12706" t="str">
            <v>EDU</v>
          </cell>
          <cell r="D12706" t="str">
            <v>CO-55984-BM</v>
          </cell>
          <cell r="E12706" t="str">
            <v>REYES CALERO JOAQUIN ESTEFANO</v>
          </cell>
          <cell r="F12706" t="str">
            <v>DECRETO LEGISLATIVO Nº1273</v>
          </cell>
        </row>
        <row r="12707">
          <cell r="B12707">
            <v>55985</v>
          </cell>
          <cell r="C12707" t="str">
            <v>CESAR ALONSO</v>
          </cell>
          <cell r="D12707" t="str">
            <v>CO-55985-BM</v>
          </cell>
          <cell r="E12707" t="str">
            <v>PAIVA VELASQUEZ JULIO CESAR</v>
          </cell>
          <cell r="F12707" t="str">
            <v>DECRETO LEGISLATIVO Nº1273</v>
          </cell>
        </row>
        <row r="12708">
          <cell r="B12708">
            <v>55986</v>
          </cell>
          <cell r="C12708" t="str">
            <v>CARMEN</v>
          </cell>
          <cell r="D12708" t="str">
            <v>CO-55986-BM</v>
          </cell>
          <cell r="E12708" t="str">
            <v>ROSALES SOLANO CARMEN DALINDA</v>
          </cell>
          <cell r="F12708" t="str">
            <v>DECRETO LEGISLATIVO Nº1273</v>
          </cell>
        </row>
        <row r="12709">
          <cell r="B12709">
            <v>55998</v>
          </cell>
          <cell r="C12709" t="str">
            <v>MILAGRITOS</v>
          </cell>
          <cell r="D12709" t="str">
            <v>SY-55998-BM</v>
          </cell>
          <cell r="E12709" t="str">
            <v>UCA?N MOYA JORGE LUIS</v>
          </cell>
          <cell r="F12709" t="str">
            <v>DECRETO LEGISLATIVO Nº1273</v>
          </cell>
        </row>
        <row r="12710">
          <cell r="B12710">
            <v>55999</v>
          </cell>
          <cell r="C12710" t="str">
            <v>LESAMAR</v>
          </cell>
          <cell r="D12710" t="str">
            <v>SY-55999-BM</v>
          </cell>
          <cell r="E12710" t="str">
            <v>SANCHEZ HUAMANCHUMO MIGUEL ANGEL</v>
          </cell>
          <cell r="F12710" t="str">
            <v>DECRETO LEGISLATIVO Nº1273</v>
          </cell>
        </row>
        <row r="12711">
          <cell r="B12711">
            <v>56001</v>
          </cell>
          <cell r="C12711" t="str">
            <v>DAN-PIER I</v>
          </cell>
          <cell r="D12711" t="str">
            <v>SY-56001-BM</v>
          </cell>
          <cell r="E12711" t="str">
            <v>GARCIA VILLACORTA JOSE DANIEL</v>
          </cell>
          <cell r="F12711" t="str">
            <v>DECRETO LEGISLATIVO Nº1273</v>
          </cell>
        </row>
        <row r="12712">
          <cell r="B12712">
            <v>56002</v>
          </cell>
          <cell r="C12712" t="str">
            <v>EL REY DAVID II</v>
          </cell>
          <cell r="D12712" t="str">
            <v>SY-56002-BM</v>
          </cell>
          <cell r="E12712" t="str">
            <v>RAMIREZ GONZALES JOSE ARNALDO</v>
          </cell>
          <cell r="F12712" t="str">
            <v>DECRETO LEGISLATIVO Nº1273</v>
          </cell>
        </row>
        <row r="12713">
          <cell r="B12713">
            <v>56004</v>
          </cell>
          <cell r="C12713" t="str">
            <v>MIS GEMELAS</v>
          </cell>
          <cell r="D12713" t="str">
            <v>SY-56004-BM</v>
          </cell>
          <cell r="E12713" t="str">
            <v>CARPIO CHAYGUAQUE JOSE DEL CARMEN</v>
          </cell>
          <cell r="F12713" t="str">
            <v>DECRETO LEGISLATIVO Nº1273</v>
          </cell>
        </row>
        <row r="12714">
          <cell r="B12714">
            <v>56005</v>
          </cell>
          <cell r="C12714" t="str">
            <v>MARINERO II</v>
          </cell>
          <cell r="D12714" t="str">
            <v>IO-56005-BM</v>
          </cell>
          <cell r="E12714" t="str">
            <v>SANCHEZ PUMA ANGEL BENANCIO</v>
          </cell>
          <cell r="F12714" t="str">
            <v>DECRETO LEGISLATIVO Nº1273</v>
          </cell>
        </row>
        <row r="12715">
          <cell r="B12715">
            <v>56006</v>
          </cell>
          <cell r="C12715" t="str">
            <v>MOTORCITO I</v>
          </cell>
          <cell r="D12715" t="str">
            <v>SY-56006-BM</v>
          </cell>
          <cell r="E12715" t="str">
            <v>GAMBOA ARCE JORGE ANTONIO</v>
          </cell>
          <cell r="F12715" t="str">
            <v>DECRETO LEGISLATIVO Nº1273</v>
          </cell>
        </row>
        <row r="12716">
          <cell r="B12716">
            <v>56007</v>
          </cell>
          <cell r="C12716" t="str">
            <v>KALIMAN</v>
          </cell>
          <cell r="D12716" t="str">
            <v>IO-56007-BM</v>
          </cell>
          <cell r="E12716" t="str">
            <v>CCAMA CHURA ERNESTO ;MAMANI MAMANI VICTORIA</v>
          </cell>
          <cell r="F12716" t="str">
            <v>DECRETO LEGISLATIVO Nº1273</v>
          </cell>
        </row>
        <row r="12717">
          <cell r="B12717">
            <v>56008</v>
          </cell>
          <cell r="C12717" t="str">
            <v>CHARITO</v>
          </cell>
          <cell r="D12717" t="str">
            <v>IO-56008-BM</v>
          </cell>
          <cell r="E12717" t="str">
            <v>MARTINEZ MIRANDA ROSARIO ESTHER</v>
          </cell>
          <cell r="F12717" t="str">
            <v>DECRETO LEGISLATIVO Nº1273</v>
          </cell>
        </row>
        <row r="12718">
          <cell r="B12718">
            <v>56009</v>
          </cell>
          <cell r="C12718" t="str">
            <v>LENIN</v>
          </cell>
          <cell r="D12718" t="str">
            <v>IO-56009-BM</v>
          </cell>
          <cell r="E12718" t="str">
            <v>RAFAEL RAFAEL DARIO</v>
          </cell>
          <cell r="F12718" t="str">
            <v>DECRETO LEGISLATIVO Nº1273</v>
          </cell>
        </row>
        <row r="12719">
          <cell r="B12719">
            <v>56012</v>
          </cell>
          <cell r="C12719" t="str">
            <v>CAMILA ROSARIO III</v>
          </cell>
          <cell r="D12719" t="str">
            <v>IO-56012-BM</v>
          </cell>
          <cell r="E12719" t="str">
            <v>HUALLPA CONDORI DE QUISPE RUFINA ;QUISPE POMA FRANCISCO</v>
          </cell>
          <cell r="F12719" t="str">
            <v>DECRETO LEGISLATIVO Nº1273</v>
          </cell>
        </row>
        <row r="12720">
          <cell r="B12720">
            <v>56013</v>
          </cell>
          <cell r="C12720" t="str">
            <v>GRUPO INDENOR</v>
          </cell>
          <cell r="D12720" t="str">
            <v>PL-56013-BM</v>
          </cell>
          <cell r="E12720" t="str">
            <v>CHANGANAQUE ZAPATA JULIO ENRIQUE</v>
          </cell>
          <cell r="F12720" t="str">
            <v>DECRETO LEGISLATIVO Nº1273</v>
          </cell>
        </row>
        <row r="12721">
          <cell r="B12721">
            <v>56019</v>
          </cell>
          <cell r="C12721" t="str">
            <v>YASURI I</v>
          </cell>
          <cell r="D12721" t="str">
            <v>PL-56019-BM</v>
          </cell>
          <cell r="E12721" t="str">
            <v>CHANDUY ZE? LUIS ALBERTO</v>
          </cell>
          <cell r="F12721" t="str">
            <v>DECRETO LEGISLATIVO Nº1273</v>
          </cell>
        </row>
        <row r="12722">
          <cell r="B12722">
            <v>56021</v>
          </cell>
          <cell r="C12722" t="str">
            <v>MI ROSSI</v>
          </cell>
          <cell r="D12722" t="str">
            <v>CE-56021-BM</v>
          </cell>
          <cell r="E12722" t="str">
            <v>ULLOA CRUZ SAVINO ELIAS</v>
          </cell>
          <cell r="F12722" t="str">
            <v>DECRETO LEGISLATIVO Nº1273</v>
          </cell>
        </row>
        <row r="12723">
          <cell r="B12723">
            <v>56022</v>
          </cell>
          <cell r="C12723" t="str">
            <v>BETHEL II</v>
          </cell>
          <cell r="D12723" t="str">
            <v>CE-56022-BM</v>
          </cell>
          <cell r="E12723" t="str">
            <v>INCISO CHAVEZ MARINO MERCEDES</v>
          </cell>
          <cell r="F12723" t="str">
            <v>DECRETO LEGISLATIVO Nº1273</v>
          </cell>
        </row>
        <row r="12724">
          <cell r="B12724">
            <v>56023</v>
          </cell>
          <cell r="C12724" t="str">
            <v>TEODOLINDA</v>
          </cell>
          <cell r="D12724" t="str">
            <v>CE-56023-BM</v>
          </cell>
          <cell r="E12724" t="str">
            <v>OTINIANO CARBAJAL ELMER</v>
          </cell>
          <cell r="F12724" t="str">
            <v>DECRETO LEGISLATIVO Nº1273</v>
          </cell>
        </row>
        <row r="12725">
          <cell r="B12725">
            <v>56024</v>
          </cell>
          <cell r="C12725" t="str">
            <v>EL FABI I</v>
          </cell>
          <cell r="D12725" t="str">
            <v>CE-56024-BM</v>
          </cell>
          <cell r="E12725" t="str">
            <v>TORO SILVA LUIS MANUEL AMADO</v>
          </cell>
          <cell r="F12725" t="str">
            <v>DECRETO LEGISLATIVO Nº1273</v>
          </cell>
        </row>
        <row r="12726">
          <cell r="B12726">
            <v>56025</v>
          </cell>
          <cell r="C12726" t="str">
            <v>JOAO</v>
          </cell>
          <cell r="D12726" t="str">
            <v>CE-56025-BM</v>
          </cell>
          <cell r="E12726" t="str">
            <v>REBAZA VASQUEZ JESUS GABRIEL</v>
          </cell>
          <cell r="F12726" t="str">
            <v>DECRETO LEGISLATIVO Nº1273</v>
          </cell>
        </row>
        <row r="12727">
          <cell r="B12727">
            <v>56027</v>
          </cell>
          <cell r="C12727" t="str">
            <v>BARAQUEL</v>
          </cell>
          <cell r="D12727" t="str">
            <v>CE-56027-BM</v>
          </cell>
          <cell r="E12727" t="str">
            <v>ACOSTA ROSALES GENNER ALEJANDRO</v>
          </cell>
          <cell r="F12727" t="str">
            <v>DECRETO LEGISLATIVO Nº1273</v>
          </cell>
        </row>
        <row r="12728">
          <cell r="B12728">
            <v>56028</v>
          </cell>
          <cell r="C12728" t="str">
            <v>JOSMER</v>
          </cell>
          <cell r="D12728" t="str">
            <v>CE-56028-BM</v>
          </cell>
          <cell r="E12728" t="str">
            <v>PARIACHI MELGAREJO JUAN AGUSTIN</v>
          </cell>
          <cell r="F12728" t="str">
            <v>DECRETO LEGISLATIVO Nº1273</v>
          </cell>
        </row>
        <row r="12729">
          <cell r="B12729">
            <v>56029</v>
          </cell>
          <cell r="C12729" t="str">
            <v>MI CHAVELITA</v>
          </cell>
          <cell r="D12729" t="str">
            <v>CE-56029-BM</v>
          </cell>
          <cell r="E12729" t="str">
            <v>VILCHEZ VILLEGAS JUAN CARLOS</v>
          </cell>
          <cell r="F12729" t="str">
            <v>DECRETO LEGISLATIVO Nº1273</v>
          </cell>
        </row>
        <row r="12730">
          <cell r="B12730">
            <v>56030</v>
          </cell>
          <cell r="C12730" t="str">
            <v>ASAVI</v>
          </cell>
          <cell r="D12730" t="str">
            <v>CE-56030-BM</v>
          </cell>
          <cell r="E12730" t="str">
            <v>ALCALDE VISCONDE JUAN SALVADOR</v>
          </cell>
          <cell r="F12730" t="str">
            <v>DECRETO LEGISLATIVO Nº1273</v>
          </cell>
        </row>
        <row r="12731">
          <cell r="B12731">
            <v>56031</v>
          </cell>
          <cell r="C12731" t="str">
            <v>PACHU</v>
          </cell>
          <cell r="D12731" t="str">
            <v>CE-56031-BM</v>
          </cell>
          <cell r="E12731" t="str">
            <v>REYES SANCHEZ JAIME OSWALDO</v>
          </cell>
          <cell r="F12731" t="str">
            <v>DECRETO LEGISLATIVO Nº1273</v>
          </cell>
        </row>
        <row r="12732">
          <cell r="B12732">
            <v>56032</v>
          </cell>
          <cell r="C12732" t="str">
            <v>BENJAMIN</v>
          </cell>
          <cell r="D12732" t="str">
            <v>CE-56032-BM</v>
          </cell>
          <cell r="E12732" t="str">
            <v>FIGUEROA GONZALES KARINA VIANEY</v>
          </cell>
          <cell r="F12732" t="str">
            <v>DECRETO LEGISLATIVO Nº1273</v>
          </cell>
        </row>
        <row r="12733">
          <cell r="B12733">
            <v>56033</v>
          </cell>
          <cell r="C12733" t="str">
            <v>JUANCHO 1</v>
          </cell>
          <cell r="D12733" t="str">
            <v>CE-56033-BM</v>
          </cell>
          <cell r="E12733" t="str">
            <v>RIVERA VIGLEANZONI JUAN SANTIAGO</v>
          </cell>
          <cell r="F12733" t="str">
            <v>DECRETO LEGISLATIVO Nº1273</v>
          </cell>
        </row>
        <row r="12734">
          <cell r="B12734">
            <v>56034</v>
          </cell>
          <cell r="C12734" t="str">
            <v>YALEVSCA</v>
          </cell>
          <cell r="D12734" t="str">
            <v>CE-56034-BM</v>
          </cell>
          <cell r="E12734" t="str">
            <v>HERNANDEZ CHIUYARE JENNY VANESSA</v>
          </cell>
          <cell r="F12734" t="str">
            <v>DECRETO LEGISLATIVO Nº1273</v>
          </cell>
        </row>
        <row r="12735">
          <cell r="B12735">
            <v>56035</v>
          </cell>
          <cell r="C12735" t="str">
            <v>PI?</v>
          </cell>
          <cell r="D12735" t="str">
            <v>CE-56035-BM</v>
          </cell>
          <cell r="E12735" t="str">
            <v>ONCOY RAMIREZ AGRIPINO TEODORO</v>
          </cell>
          <cell r="F12735" t="str">
            <v>DECRETO LEGISLATIVO Nº1273</v>
          </cell>
        </row>
        <row r="12736">
          <cell r="B12736">
            <v>56036</v>
          </cell>
          <cell r="C12736" t="str">
            <v>MARIA MI MADRE</v>
          </cell>
          <cell r="D12736" t="str">
            <v>CE-56036-BM</v>
          </cell>
          <cell r="E12736" t="str">
            <v>LOPEZ OLIVO TANIA YARMELE</v>
          </cell>
          <cell r="F12736" t="str">
            <v>DECRETO LEGISLATIVO Nº1273</v>
          </cell>
        </row>
        <row r="12737">
          <cell r="B12737">
            <v>56037</v>
          </cell>
          <cell r="C12737" t="str">
            <v>ALETA AZUL</v>
          </cell>
          <cell r="D12737" t="str">
            <v>CE-56037-BM</v>
          </cell>
          <cell r="E12737" t="str">
            <v>RISCO PELAEZ ANGEL ALBERTO</v>
          </cell>
          <cell r="F12737" t="str">
            <v>DECRETO LEGISLATIVO Nº1273</v>
          </cell>
        </row>
        <row r="12738">
          <cell r="B12738">
            <v>56038</v>
          </cell>
          <cell r="C12738" t="str">
            <v>ATLANTICO</v>
          </cell>
          <cell r="D12738" t="str">
            <v>CE-56038-BM</v>
          </cell>
          <cell r="E12738" t="str">
            <v>LLUNCA PUNTILLO ELADIO ALEJANDRO</v>
          </cell>
          <cell r="F12738" t="str">
            <v>DECRETO LEGISLATIVO Nº1273</v>
          </cell>
        </row>
        <row r="12739">
          <cell r="B12739">
            <v>56039</v>
          </cell>
          <cell r="C12739" t="str">
            <v>SOLANO</v>
          </cell>
          <cell r="D12739" t="str">
            <v>CE-56039-BM</v>
          </cell>
          <cell r="E12739" t="str">
            <v>SOLANO CHAVEZ RAFAEL MARCOS</v>
          </cell>
          <cell r="F12739" t="str">
            <v>DECRETO LEGISLATIVO Nº1273</v>
          </cell>
        </row>
        <row r="12740">
          <cell r="B12740">
            <v>56040</v>
          </cell>
          <cell r="C12740" t="str">
            <v>NANCY</v>
          </cell>
          <cell r="D12740" t="str">
            <v>CE-56040-BM</v>
          </cell>
          <cell r="E12740" t="str">
            <v>MORALES GARCIA JAIME NOLBERTO</v>
          </cell>
          <cell r="F12740" t="str">
            <v>DECRETO LEGISLATIVO Nº1273</v>
          </cell>
        </row>
        <row r="12741">
          <cell r="B12741">
            <v>56041</v>
          </cell>
          <cell r="C12741" t="str">
            <v>PAOLO</v>
          </cell>
          <cell r="D12741" t="str">
            <v>CE-56041-BM</v>
          </cell>
          <cell r="E12741" t="str">
            <v>MORALES GARCIA JAIME NOLBERTO</v>
          </cell>
          <cell r="F12741" t="str">
            <v>DECRETO LEGISLATIVO Nº1273</v>
          </cell>
        </row>
        <row r="12742">
          <cell r="B12742">
            <v>56042</v>
          </cell>
          <cell r="C12742" t="str">
            <v>CONCHO</v>
          </cell>
          <cell r="D12742" t="str">
            <v>CE-56042-BM</v>
          </cell>
          <cell r="E12742" t="str">
            <v>FLORES MOREY LUIS ENRIQUE</v>
          </cell>
          <cell r="F12742" t="str">
            <v>DECRETO LEGISLATIVO Nº1273</v>
          </cell>
        </row>
        <row r="12743">
          <cell r="B12743">
            <v>56044</v>
          </cell>
          <cell r="C12743" t="str">
            <v>SE?R DE LOS MILAGROS</v>
          </cell>
          <cell r="D12743" t="str">
            <v>PT-56044-BM</v>
          </cell>
          <cell r="E12743" t="str">
            <v>ALEMAN ARCELA OSCAR ROLANDO ;ALEMAN ARCELA PERCY JAVIER ;ALEMAN MAURICIO ARNALDO</v>
          </cell>
          <cell r="F12743" t="str">
            <v>DECRETO LEGISLATIVO Nº1273</v>
          </cell>
        </row>
        <row r="12744">
          <cell r="B12744">
            <v>56053</v>
          </cell>
          <cell r="C12744" t="str">
            <v>PELADILLA</v>
          </cell>
          <cell r="D12744" t="str">
            <v>TA-56053-BM</v>
          </cell>
          <cell r="E12744" t="str">
            <v>RAMON VILCARINO PABLO RONALD</v>
          </cell>
          <cell r="F12744" t="str">
            <v>DECRETO LEGISLATIVO Nº1273</v>
          </cell>
        </row>
        <row r="12745">
          <cell r="B12745">
            <v>56055</v>
          </cell>
          <cell r="C12745" t="str">
            <v>SANTA ELENA</v>
          </cell>
          <cell r="D12745" t="str">
            <v>TA-56055-BM</v>
          </cell>
          <cell r="E12745" t="str">
            <v>JARA MORAN CRISTIAN</v>
          </cell>
          <cell r="F12745" t="str">
            <v>DECRETO LEGISLATIVO Nº1273</v>
          </cell>
        </row>
        <row r="12746">
          <cell r="B12746">
            <v>56063</v>
          </cell>
          <cell r="C12746" t="str">
            <v>BENDICION DE DIOS</v>
          </cell>
          <cell r="D12746" t="str">
            <v>SY-56063-BM</v>
          </cell>
          <cell r="E12746" t="str">
            <v>RAMIREZ TEQUE GENARO</v>
          </cell>
          <cell r="F12746" t="str">
            <v>DECRETO LEGISLATIVO Nº1273</v>
          </cell>
        </row>
        <row r="12747">
          <cell r="B12747">
            <v>56064</v>
          </cell>
          <cell r="C12747" t="str">
            <v>KAMT</v>
          </cell>
          <cell r="D12747" t="str">
            <v>SY-56064-BM</v>
          </cell>
          <cell r="E12747" t="str">
            <v>TORRES ALVAREZ SEGUNDO PEDRO</v>
          </cell>
          <cell r="F12747" t="str">
            <v>DECRETO LEGISLATIVO Nº1273</v>
          </cell>
        </row>
        <row r="12748">
          <cell r="B12748">
            <v>56065</v>
          </cell>
          <cell r="C12748" t="str">
            <v>TRES HERMANOS</v>
          </cell>
          <cell r="D12748" t="str">
            <v>SY-56065-BM</v>
          </cell>
          <cell r="E12748" t="str">
            <v>QUESQUEN JARA RAMIRO MARIANO</v>
          </cell>
          <cell r="F12748" t="str">
            <v>DECRETO LEGISLATIVO Nº1273</v>
          </cell>
        </row>
        <row r="12749">
          <cell r="B12749">
            <v>56068</v>
          </cell>
          <cell r="C12749" t="str">
            <v>DIVINO NI?</v>
          </cell>
          <cell r="D12749" t="str">
            <v>TA-56068-BM</v>
          </cell>
          <cell r="E12749" t="str">
            <v>OLAYA AMAYA JOSE WALTER</v>
          </cell>
          <cell r="F12749" t="str">
            <v>DECRETO LEGISLATIVO Nº1273</v>
          </cell>
        </row>
        <row r="12750">
          <cell r="B12750">
            <v>56072</v>
          </cell>
          <cell r="C12750" t="str">
            <v>JESUS TANIA</v>
          </cell>
          <cell r="D12750" t="str">
            <v>CO.56072-BM</v>
          </cell>
          <cell r="E12750" t="str">
            <v>FLORIAN RAMOS JESUS MARTIN</v>
          </cell>
          <cell r="F12750" t="str">
            <v>DECRETO LEGISLATIVO Nº1273</v>
          </cell>
        </row>
        <row r="12751">
          <cell r="B12751">
            <v>56073</v>
          </cell>
          <cell r="C12751" t="str">
            <v>SOLEDAD I</v>
          </cell>
          <cell r="D12751" t="str">
            <v>IO-56073-BM</v>
          </cell>
          <cell r="E12751" t="str">
            <v>CHIQUI ROQUE EDY CESAR</v>
          </cell>
          <cell r="F12751" t="str">
            <v>DECRETO LEGISLATIVO Nº1273</v>
          </cell>
        </row>
        <row r="12752">
          <cell r="B12752">
            <v>56074</v>
          </cell>
          <cell r="C12752" t="str">
            <v>FLIPPER</v>
          </cell>
          <cell r="D12752" t="str">
            <v>CO-56074-BM</v>
          </cell>
          <cell r="E12752" t="str">
            <v>FARROMEQUE RICALDI ALBERTO ALCIDES</v>
          </cell>
          <cell r="F12752" t="str">
            <v>DECRETO LEGISLATIVO Nº1273</v>
          </cell>
        </row>
        <row r="12753">
          <cell r="B12753">
            <v>56075</v>
          </cell>
          <cell r="C12753" t="str">
            <v>PABLO &amp; JOSUE</v>
          </cell>
          <cell r="D12753" t="str">
            <v>CO-56075-BM</v>
          </cell>
          <cell r="E12753" t="str">
            <v>ARIAS CALAGUA MARTHA PAOLA</v>
          </cell>
          <cell r="F12753" t="str">
            <v>DECRETO LEGISLATIVO Nº1273</v>
          </cell>
        </row>
        <row r="12754">
          <cell r="B12754">
            <v>56077</v>
          </cell>
          <cell r="C12754" t="str">
            <v>CARLOS ALBERTO</v>
          </cell>
          <cell r="D12754" t="str">
            <v>CO-56077-BM</v>
          </cell>
          <cell r="E12754" t="str">
            <v>ILLESCAS REYES LUIS ALBERTO</v>
          </cell>
          <cell r="F12754" t="str">
            <v>DECRETO LEGISLATIVO Nº1273</v>
          </cell>
        </row>
        <row r="12755">
          <cell r="B12755">
            <v>56078</v>
          </cell>
          <cell r="C12755" t="str">
            <v>MANA DEL CIELO III</v>
          </cell>
          <cell r="D12755" t="str">
            <v>CO-56078-BM</v>
          </cell>
          <cell r="E12755" t="str">
            <v>IBA?Z TUPI? NANCY ISABEL</v>
          </cell>
          <cell r="F12755" t="str">
            <v>DECRETO LEGISLATIVO Nº1273</v>
          </cell>
        </row>
        <row r="12756">
          <cell r="B12756">
            <v>56079</v>
          </cell>
          <cell r="C12756" t="str">
            <v>BENJAMIN</v>
          </cell>
          <cell r="D12756" t="str">
            <v>CO-56079-BM</v>
          </cell>
          <cell r="E12756" t="str">
            <v>TICSE VILA JESUS RUBEN</v>
          </cell>
          <cell r="F12756" t="str">
            <v>DECRETO LEGISLATIVO Nº1273</v>
          </cell>
        </row>
        <row r="12757">
          <cell r="B12757">
            <v>56081</v>
          </cell>
          <cell r="C12757" t="str">
            <v>JHONATAN JESUS</v>
          </cell>
          <cell r="D12757" t="str">
            <v>CO-56081-BM</v>
          </cell>
          <cell r="E12757" t="str">
            <v>ORTEGA CUNZA JORGE DONATO</v>
          </cell>
          <cell r="F12757" t="str">
            <v>DECRETO LEGISLATIVO Nº1273</v>
          </cell>
        </row>
        <row r="12758">
          <cell r="B12758">
            <v>56082</v>
          </cell>
          <cell r="C12758" t="str">
            <v>ANTARES V</v>
          </cell>
          <cell r="D12758" t="str">
            <v>CO-56082-BM</v>
          </cell>
          <cell r="E12758" t="str">
            <v>DIAZ CORE RAFAEL OCTAVIO</v>
          </cell>
          <cell r="F12758" t="str">
            <v>DECRETO LEGISLATIVO Nº1273</v>
          </cell>
        </row>
        <row r="12759">
          <cell r="B12759">
            <v>56083</v>
          </cell>
          <cell r="C12759" t="str">
            <v>DON LENIN</v>
          </cell>
          <cell r="D12759" t="str">
            <v>CO-56083-BM</v>
          </cell>
          <cell r="E12759" t="str">
            <v>PORTUGUEZ NOLASCO ESTEBAN SOLANO</v>
          </cell>
          <cell r="F12759" t="str">
            <v>DECRETO LEGISLATIVO Nº1273</v>
          </cell>
        </row>
        <row r="12760">
          <cell r="B12760">
            <v>56084</v>
          </cell>
          <cell r="C12760" t="str">
            <v>ESTHER</v>
          </cell>
          <cell r="D12760" t="str">
            <v>CO-56084-BM</v>
          </cell>
          <cell r="E12760" t="str">
            <v>ESQUIEMBRE QUELOPANA MIGUEL ANGEL</v>
          </cell>
          <cell r="F12760" t="str">
            <v>DECRETO LEGISLATIVO Nº1273</v>
          </cell>
        </row>
        <row r="12761">
          <cell r="B12761">
            <v>56085</v>
          </cell>
          <cell r="C12761" t="str">
            <v>EXPLENDOR II</v>
          </cell>
          <cell r="D12761" t="str">
            <v>CO-56085-BM</v>
          </cell>
          <cell r="E12761" t="str">
            <v>RIOS MALLQUI NICOLAS APOLONIO</v>
          </cell>
          <cell r="F12761" t="str">
            <v>DECRETO LEGISLATIVO Nº1273</v>
          </cell>
        </row>
        <row r="12762">
          <cell r="B12762">
            <v>56086</v>
          </cell>
          <cell r="C12762" t="str">
            <v>PALILLO</v>
          </cell>
          <cell r="D12762" t="str">
            <v>CO-56086-BM</v>
          </cell>
          <cell r="E12762" t="str">
            <v>CASTILLO HUERTAS IRIS ISABEL</v>
          </cell>
          <cell r="F12762" t="str">
            <v>DECRETO LEGISLATIVO Nº1273</v>
          </cell>
        </row>
        <row r="12763">
          <cell r="B12763">
            <v>56088</v>
          </cell>
          <cell r="C12763" t="str">
            <v>ECOMARPE I</v>
          </cell>
          <cell r="D12763" t="str">
            <v>CO-56088-BM</v>
          </cell>
          <cell r="E12763" t="str">
            <v>TROLL LERTORA JORGE LUIS</v>
          </cell>
          <cell r="F12763" t="str">
            <v>DECRETO LEGISLATIVO Nº1273</v>
          </cell>
        </row>
        <row r="12764">
          <cell r="B12764">
            <v>56089</v>
          </cell>
          <cell r="C12764" t="str">
            <v>LEANDRO</v>
          </cell>
          <cell r="D12764" t="str">
            <v>CO-56089-BM</v>
          </cell>
          <cell r="E12764" t="str">
            <v>CABRERA LEON CARLOS DIONICIO</v>
          </cell>
          <cell r="F12764" t="str">
            <v>DECRETO LEGISLATIVO Nº1273</v>
          </cell>
        </row>
        <row r="12765">
          <cell r="B12765">
            <v>56090</v>
          </cell>
          <cell r="C12765" t="str">
            <v>ANGELICA BRIGITH</v>
          </cell>
          <cell r="D12765" t="str">
            <v>SY-56090-BM</v>
          </cell>
          <cell r="E12765" t="str">
            <v>QUEREBALU GONZALES CRISTIAN ROMAN</v>
          </cell>
          <cell r="F12765" t="str">
            <v>DECRETO LEGISLATIVO Nº1273</v>
          </cell>
        </row>
        <row r="12766">
          <cell r="B12766">
            <v>56101</v>
          </cell>
          <cell r="C12766" t="str">
            <v>MILAGROS Y SEBASTIAN</v>
          </cell>
          <cell r="D12766" t="str">
            <v>IO-56101-BM</v>
          </cell>
          <cell r="E12766" t="str">
            <v>CALLACONDO CHOQUECOTA MARIO</v>
          </cell>
          <cell r="F12766" t="str">
            <v>DECRETO LEGISLATIVO Nº1273</v>
          </cell>
        </row>
        <row r="12767">
          <cell r="B12767">
            <v>56102</v>
          </cell>
          <cell r="C12767" t="str">
            <v>KORINA</v>
          </cell>
          <cell r="D12767" t="str">
            <v>IO-56102-BM</v>
          </cell>
          <cell r="E12767" t="str">
            <v>RAMOS HUANCA JACOB ISRAEL AARON</v>
          </cell>
          <cell r="F12767" t="str">
            <v>DECRETO LEGISLATIVO Nº1273</v>
          </cell>
        </row>
        <row r="12768">
          <cell r="B12768">
            <v>56103</v>
          </cell>
          <cell r="C12768" t="str">
            <v>EL CACIQUE</v>
          </cell>
          <cell r="D12768" t="str">
            <v>IO-56103-BM</v>
          </cell>
          <cell r="E12768" t="str">
            <v>MACHICADO MACHICADO SONIA NELLY</v>
          </cell>
          <cell r="F12768" t="str">
            <v>DECRETO LEGISLATIVO Nº1273</v>
          </cell>
        </row>
        <row r="12769">
          <cell r="B12769">
            <v>56106</v>
          </cell>
          <cell r="C12769" t="str">
            <v>ANGELICA BRIGITH 2</v>
          </cell>
          <cell r="D12769" t="str">
            <v>SY-56106-BM</v>
          </cell>
          <cell r="E12769" t="str">
            <v>QUEREBALU GONZALES ALBERTO YOSIMAR</v>
          </cell>
          <cell r="F12769" t="str">
            <v>DECRETO LEGISLATIVO Nº1273</v>
          </cell>
        </row>
        <row r="12770">
          <cell r="B12770">
            <v>56107</v>
          </cell>
          <cell r="C12770" t="str">
            <v>JEREMIAS</v>
          </cell>
          <cell r="D12770" t="str">
            <v>TA-56107-BM</v>
          </cell>
          <cell r="E12770" t="str">
            <v>TEMOCHE QUEREVALU JUAN GERONIMO</v>
          </cell>
          <cell r="F12770" t="str">
            <v>DECRETO LEGISLATIVO Nº1273</v>
          </cell>
        </row>
        <row r="12771">
          <cell r="B12771">
            <v>56110</v>
          </cell>
          <cell r="C12771" t="str">
            <v>JESUS ES MI GUIA</v>
          </cell>
          <cell r="D12771" t="str">
            <v>IO-56110-BM</v>
          </cell>
          <cell r="E12771" t="str">
            <v>FLORES CRUZ EDWIN DOMINGO</v>
          </cell>
          <cell r="F12771" t="str">
            <v>DECRETO LEGISLATIVO Nº1273</v>
          </cell>
        </row>
        <row r="12772">
          <cell r="B12772">
            <v>56111</v>
          </cell>
          <cell r="C12772" t="str">
            <v>ARIANA AZUMY</v>
          </cell>
          <cell r="D12772" t="str">
            <v>SY-56111-BM</v>
          </cell>
          <cell r="E12772" t="str">
            <v>LOZANO MORILLAS EDGAR ROMERO ;ROJAS MORILLAS JHON GENRY</v>
          </cell>
          <cell r="F12772" t="str">
            <v>DECRETO LEGISLATIVO Nº1273</v>
          </cell>
        </row>
        <row r="12773">
          <cell r="B12773">
            <v>56113</v>
          </cell>
          <cell r="C12773" t="str">
            <v>FRANCO Y DARIANA</v>
          </cell>
          <cell r="D12773" t="str">
            <v>SY-56113-BM</v>
          </cell>
          <cell r="E12773" t="str">
            <v>ELLEN ALVARADO ELMER ROGER</v>
          </cell>
          <cell r="F12773" t="str">
            <v>DECRETO LEGISLATIVO Nº1273</v>
          </cell>
        </row>
        <row r="12774">
          <cell r="B12774">
            <v>56114</v>
          </cell>
          <cell r="C12774" t="str">
            <v>EL CONCENTIDO</v>
          </cell>
          <cell r="D12774" t="str">
            <v>SY-56114-BM</v>
          </cell>
          <cell r="E12774" t="str">
            <v>AREDO RANJUAN ROGER ARNIBAR</v>
          </cell>
          <cell r="F12774" t="str">
            <v>DECRETO LEGISLATIVO Nº1273</v>
          </cell>
        </row>
        <row r="12775">
          <cell r="B12775">
            <v>56115</v>
          </cell>
          <cell r="C12775" t="str">
            <v>MI ARIANNA 2</v>
          </cell>
          <cell r="D12775" t="str">
            <v>SY-56115-BM</v>
          </cell>
          <cell r="E12775" t="str">
            <v>SANTISTEBAN FIESTAS JOSE</v>
          </cell>
          <cell r="F12775" t="str">
            <v>DECRETO LEGISLATIVO Nº1273</v>
          </cell>
        </row>
        <row r="12776">
          <cell r="B12776">
            <v>56116</v>
          </cell>
          <cell r="C12776" t="str">
            <v>ALLISON</v>
          </cell>
          <cell r="D12776" t="str">
            <v>ZS-56116-BM</v>
          </cell>
          <cell r="E12776" t="str">
            <v>MELGAREJO ZAPATA RAUL</v>
          </cell>
          <cell r="F12776" t="str">
            <v>DECRETO LEGISLATIVO Nº1273</v>
          </cell>
        </row>
        <row r="12777">
          <cell r="B12777">
            <v>56117</v>
          </cell>
          <cell r="C12777" t="str">
            <v>WALTER</v>
          </cell>
          <cell r="D12777" t="str">
            <v>ZS-56117-BM</v>
          </cell>
          <cell r="E12777" t="str">
            <v>MELGAREJO ZAPATA RAUL</v>
          </cell>
          <cell r="F12777" t="str">
            <v>DECRETO LEGISLATIVO Nº1273</v>
          </cell>
        </row>
        <row r="12778">
          <cell r="B12778">
            <v>56118</v>
          </cell>
          <cell r="C12778" t="str">
            <v>WALTER I</v>
          </cell>
          <cell r="D12778" t="str">
            <v>ZS-56118-BM</v>
          </cell>
          <cell r="E12778" t="str">
            <v>MELGAREJO ZAPATA RAUL</v>
          </cell>
          <cell r="F12778" t="str">
            <v>DECRETO LEGISLATIVO Nº1273</v>
          </cell>
        </row>
        <row r="12779">
          <cell r="B12779">
            <v>56119</v>
          </cell>
          <cell r="C12779" t="str">
            <v>WALTER</v>
          </cell>
          <cell r="D12779" t="str">
            <v>ZS-56119-BM</v>
          </cell>
          <cell r="E12779" t="str">
            <v>COBE?S ZAPATA WALTER HENRRY</v>
          </cell>
          <cell r="F12779" t="str">
            <v>DECRETO LEGISLATIVO Nº1273</v>
          </cell>
        </row>
        <row r="12780">
          <cell r="B12780">
            <v>56120</v>
          </cell>
          <cell r="C12780" t="str">
            <v>EMI</v>
          </cell>
          <cell r="D12780" t="str">
            <v>ZS-56120-BM</v>
          </cell>
          <cell r="E12780" t="str">
            <v>SUNCION SIANCAS TEOFILO WILFREDO</v>
          </cell>
          <cell r="F12780" t="str">
            <v>DECRETO LEGISLATIVO Nº1273</v>
          </cell>
        </row>
        <row r="12781">
          <cell r="B12781">
            <v>56121</v>
          </cell>
          <cell r="C12781" t="str">
            <v>KATERIN</v>
          </cell>
          <cell r="D12781" t="str">
            <v>ZS-56121-BM</v>
          </cell>
          <cell r="E12781" t="str">
            <v>OLIVOS LA CHIRA DAVID ZACARIAS</v>
          </cell>
          <cell r="F12781" t="str">
            <v>DECRETO LEGISLATIVO Nº1273</v>
          </cell>
        </row>
        <row r="12782">
          <cell r="B12782">
            <v>56122</v>
          </cell>
          <cell r="C12782" t="str">
            <v>GARZA BLANCA</v>
          </cell>
          <cell r="D12782" t="str">
            <v>ZS-56122-BM</v>
          </cell>
          <cell r="E12782" t="str">
            <v>NUNURA QUEREVALU RONALD RAUL</v>
          </cell>
          <cell r="F12782" t="str">
            <v>DECRETO LEGISLATIVO Nº1273</v>
          </cell>
        </row>
        <row r="12783">
          <cell r="B12783">
            <v>56124</v>
          </cell>
          <cell r="C12783" t="str">
            <v>GRAN PODER</v>
          </cell>
          <cell r="D12783" t="str">
            <v>ZS-56124-BM</v>
          </cell>
          <cell r="E12783" t="str">
            <v>PINTADO HUAMAN LAURA MARIEL</v>
          </cell>
          <cell r="F12783" t="str">
            <v>DECRETO LEGISLATIVO Nº1273</v>
          </cell>
        </row>
        <row r="12784">
          <cell r="B12784">
            <v>56125</v>
          </cell>
          <cell r="C12784" t="str">
            <v>SIEMPRE MI PRISCILA</v>
          </cell>
          <cell r="D12784" t="str">
            <v>ZS-56125-BM</v>
          </cell>
          <cell r="E12784" t="str">
            <v>FLORES ZAPATA MARIO BENITO</v>
          </cell>
          <cell r="F12784" t="str">
            <v>DECRETO LEGISLATIVO Nº1273</v>
          </cell>
        </row>
        <row r="12785">
          <cell r="B12785">
            <v>56126</v>
          </cell>
          <cell r="C12785" t="str">
            <v>JESUS EL SALVADOR IV</v>
          </cell>
          <cell r="D12785" t="str">
            <v>ZS-56126-BM</v>
          </cell>
          <cell r="E12785" t="str">
            <v>LOPEZ ESPINOZA FATIMA DEL ROSARIO</v>
          </cell>
          <cell r="F12785" t="str">
            <v>DECRETO LEGISLATIVO Nº1273</v>
          </cell>
        </row>
        <row r="12786">
          <cell r="B12786">
            <v>56130</v>
          </cell>
          <cell r="C12786" t="str">
            <v>JUAN V</v>
          </cell>
          <cell r="D12786" t="str">
            <v>CE-56130-BM</v>
          </cell>
          <cell r="E12786" t="str">
            <v>VALLE LECCA JUAN LEONARDO</v>
          </cell>
          <cell r="F12786" t="str">
            <v>DECRETO LEGISLATIVO Nº1273</v>
          </cell>
        </row>
        <row r="12787">
          <cell r="B12787">
            <v>56133</v>
          </cell>
          <cell r="C12787" t="str">
            <v>ANDREITO</v>
          </cell>
          <cell r="D12787" t="str">
            <v>SY-56133-BM</v>
          </cell>
          <cell r="E12787" t="str">
            <v>ARENAS PALOMINO CARMEN FELICITAS</v>
          </cell>
          <cell r="F12787" t="str">
            <v>DECRETO LEGISLATIVO Nº1273</v>
          </cell>
        </row>
        <row r="12788">
          <cell r="B12788">
            <v>56134</v>
          </cell>
          <cell r="C12788" t="str">
            <v>CA?NCIO I</v>
          </cell>
          <cell r="D12788" t="str">
            <v>SY-56134-BM</v>
          </cell>
          <cell r="E12788" t="str">
            <v>ALVARADO RODRIGUEZ LUIS ANGEL</v>
          </cell>
          <cell r="F12788" t="str">
            <v>DECRETO LEGISLATIVO Nº1273</v>
          </cell>
        </row>
        <row r="12789">
          <cell r="B12789">
            <v>56135</v>
          </cell>
          <cell r="C12789" t="str">
            <v>CA?NCIO V</v>
          </cell>
          <cell r="D12789" t="str">
            <v>SY-56135-BM</v>
          </cell>
          <cell r="E12789" t="str">
            <v>ALVARADO RODRIGUEZ LUIS ANGEL</v>
          </cell>
          <cell r="F12789" t="str">
            <v>DECRETO LEGISLATIVO Nº1273</v>
          </cell>
        </row>
        <row r="12790">
          <cell r="B12790">
            <v>56136</v>
          </cell>
          <cell r="C12790" t="str">
            <v>MI LUANA V</v>
          </cell>
          <cell r="D12790" t="str">
            <v>CE-56136-BM</v>
          </cell>
          <cell r="E12790" t="str">
            <v>AMARANTO PAREDES ELEUTERIO LUIS</v>
          </cell>
          <cell r="F12790" t="str">
            <v>DECRETO LEGISLATIVO Nº1273</v>
          </cell>
        </row>
        <row r="12791">
          <cell r="B12791">
            <v>56137</v>
          </cell>
          <cell r="C12791" t="str">
            <v>MI LUANA IV</v>
          </cell>
          <cell r="D12791" t="str">
            <v>CE-56137-BM</v>
          </cell>
          <cell r="E12791" t="str">
            <v>AMARANTO PAREDES ELEUTERIO LUIS</v>
          </cell>
          <cell r="F12791" t="str">
            <v>DECRETO LEGISLATIVO Nº1273</v>
          </cell>
        </row>
        <row r="12792">
          <cell r="B12792">
            <v>56141</v>
          </cell>
          <cell r="C12792" t="str">
            <v>TIBURON</v>
          </cell>
          <cell r="D12792" t="str">
            <v>SY-56141-BM</v>
          </cell>
          <cell r="E12792" t="str">
            <v>CUSQUISIBAN LEDESMA COLVER ANTONIO</v>
          </cell>
          <cell r="F12792" t="str">
            <v>DECRETO LEGISLATIVO Nº1273</v>
          </cell>
        </row>
        <row r="12793">
          <cell r="B12793">
            <v>56142</v>
          </cell>
          <cell r="C12793" t="str">
            <v>TIBURON I</v>
          </cell>
          <cell r="D12793" t="str">
            <v>SY-56142-BM</v>
          </cell>
          <cell r="E12793" t="str">
            <v>VASQUEZ GOMEZ CARLOS ALBERTO</v>
          </cell>
          <cell r="F12793" t="str">
            <v>DECRETO LEGISLATIVO Nº1273</v>
          </cell>
        </row>
        <row r="12794">
          <cell r="B12794">
            <v>56143</v>
          </cell>
          <cell r="C12794" t="str">
            <v>MI GENO</v>
          </cell>
          <cell r="D12794" t="str">
            <v>SY-56143-BM</v>
          </cell>
          <cell r="E12794" t="str">
            <v>YENQUE BIMINCHUMO JOSE LUIS</v>
          </cell>
          <cell r="F12794" t="str">
            <v>DECRETO LEGISLATIVO Nº1273</v>
          </cell>
        </row>
        <row r="12795">
          <cell r="B12795">
            <v>56144</v>
          </cell>
          <cell r="C12795" t="str">
            <v>ANGEL Y JOSE</v>
          </cell>
          <cell r="D12795" t="str">
            <v>SY-56144-BM</v>
          </cell>
          <cell r="E12795" t="str">
            <v>CARO ROSAS TEODORO</v>
          </cell>
          <cell r="F12795" t="str">
            <v>DECRETO LEGISLATIVO Nº1273</v>
          </cell>
        </row>
        <row r="12796">
          <cell r="B12796">
            <v>56148</v>
          </cell>
          <cell r="C12796" t="str">
            <v>PEDRO PABLO I</v>
          </cell>
          <cell r="D12796" t="str">
            <v>CO-56148-BM</v>
          </cell>
          <cell r="E12796" t="str">
            <v>INGA INGA JULIA</v>
          </cell>
          <cell r="F12796" t="str">
            <v>DECRETO LEGISLATIVO Nº1273</v>
          </cell>
        </row>
        <row r="12797">
          <cell r="B12797">
            <v>56149</v>
          </cell>
          <cell r="C12797" t="str">
            <v>MI YAEL</v>
          </cell>
          <cell r="D12797" t="str">
            <v>CO-56149-BM</v>
          </cell>
          <cell r="E12797" t="str">
            <v>RIVERA LEON ADRIAN JELBER</v>
          </cell>
          <cell r="F12797" t="str">
            <v>DECRETO LEGISLATIVO Nº1273</v>
          </cell>
        </row>
        <row r="12798">
          <cell r="B12798">
            <v>56150</v>
          </cell>
          <cell r="C12798" t="str">
            <v>MARCELO</v>
          </cell>
          <cell r="D12798" t="str">
            <v>CO-56150-BM</v>
          </cell>
          <cell r="E12798" t="str">
            <v>AGUILAR ENRIQUEZ MAXIMO RICARDO</v>
          </cell>
          <cell r="F12798" t="str">
            <v>DECRETO LEGISLATIVO Nº1273</v>
          </cell>
        </row>
        <row r="12799">
          <cell r="B12799">
            <v>56151</v>
          </cell>
          <cell r="C12799" t="str">
            <v>ALEX I</v>
          </cell>
          <cell r="D12799" t="str">
            <v>CO-56151-BM</v>
          </cell>
          <cell r="E12799" t="str">
            <v>AGUILAR ENRIQUEZ MAXIMO RICARDO</v>
          </cell>
          <cell r="F12799" t="str">
            <v>DECRETO LEGISLATIVO Nº1273</v>
          </cell>
        </row>
        <row r="12800">
          <cell r="B12800">
            <v>56152</v>
          </cell>
          <cell r="C12800" t="str">
            <v>GIUSEPPE FRANCESCO</v>
          </cell>
          <cell r="D12800" t="str">
            <v>CO-56152-BM</v>
          </cell>
          <cell r="E12800" t="str">
            <v>ZOLEZZI BELLMUNT MARCO ANTONIO</v>
          </cell>
          <cell r="F12800" t="str">
            <v>DECRETO LEGISLATIVO Nº1273</v>
          </cell>
        </row>
        <row r="12801">
          <cell r="B12801">
            <v>56153</v>
          </cell>
          <cell r="C12801" t="str">
            <v>MELVA</v>
          </cell>
          <cell r="D12801" t="str">
            <v>CO-56153-BM</v>
          </cell>
          <cell r="E12801" t="str">
            <v>CHIPA TA?RE TOMAS SANTOS</v>
          </cell>
          <cell r="F12801" t="str">
            <v>DECRETO LEGISLATIVO Nº1273</v>
          </cell>
        </row>
        <row r="12802">
          <cell r="B12802">
            <v>56154</v>
          </cell>
          <cell r="C12802" t="str">
            <v>JEHOVA ES MI PROVEEDOR</v>
          </cell>
          <cell r="D12802" t="str">
            <v>CO-56154-BM</v>
          </cell>
          <cell r="E12802" t="str">
            <v>VASQUEZ ALARCON MONICA</v>
          </cell>
          <cell r="F12802" t="str">
            <v>DECRETO LEGISLATIVO Nº1273</v>
          </cell>
        </row>
        <row r="12803">
          <cell r="B12803">
            <v>56155</v>
          </cell>
          <cell r="C12803" t="str">
            <v>SAMARA MELCHORITA II</v>
          </cell>
          <cell r="D12803" t="str">
            <v>CO-56155-BM</v>
          </cell>
          <cell r="E12803" t="str">
            <v>PANTOJA CARRILLO SANDRA CECILIA</v>
          </cell>
          <cell r="F12803" t="str">
            <v>DECRETO LEGISLATIVO Nº1273</v>
          </cell>
        </row>
        <row r="12804">
          <cell r="B12804">
            <v>56156</v>
          </cell>
          <cell r="C12804" t="str">
            <v>JOSEFA Y CAROLINA</v>
          </cell>
          <cell r="D12804" t="str">
            <v>CO-56156-BM</v>
          </cell>
          <cell r="E12804" t="str">
            <v>MACHACA MAMANI ROBERTO</v>
          </cell>
          <cell r="F12804" t="str">
            <v>DECRETO LEGISLATIVO Nº1273</v>
          </cell>
        </row>
        <row r="12805">
          <cell r="B12805">
            <v>56157</v>
          </cell>
          <cell r="C12805" t="str">
            <v>DON PABLO II</v>
          </cell>
          <cell r="D12805" t="str">
            <v>CO-56157-BM</v>
          </cell>
          <cell r="E12805" t="str">
            <v>GARCIA ACARO JORGE LUIS ;SANCHEZ PUICAN SONIA ELVIRA</v>
          </cell>
          <cell r="F12805" t="str">
            <v>DECRETO LEGISLATIVO Nº1273</v>
          </cell>
        </row>
        <row r="12806">
          <cell r="B12806">
            <v>56158</v>
          </cell>
          <cell r="C12806" t="str">
            <v>DON PABLO</v>
          </cell>
          <cell r="D12806" t="str">
            <v>CO-56158-BM</v>
          </cell>
          <cell r="E12806" t="str">
            <v>GARCIA ACARO JORGE LUIS ;SANCHEZ PUICAN SONIA ELVIRA</v>
          </cell>
          <cell r="F12806" t="str">
            <v>DECRETO LEGISLATIVO Nº1273</v>
          </cell>
        </row>
        <row r="12807">
          <cell r="B12807">
            <v>56159</v>
          </cell>
          <cell r="C12807" t="str">
            <v>SE?R DE LOS MILAGROS III</v>
          </cell>
          <cell r="D12807" t="str">
            <v>CO-56159-BM</v>
          </cell>
          <cell r="E12807" t="str">
            <v>FERNANDEZ GONZALES PAUL EDWIN</v>
          </cell>
          <cell r="F12807" t="str">
            <v>DECRETO LEGISLATIVO Nº1273</v>
          </cell>
        </row>
        <row r="12808">
          <cell r="B12808">
            <v>56173</v>
          </cell>
          <cell r="C12808" t="str">
            <v>IVANA</v>
          </cell>
          <cell r="D12808" t="str">
            <v>IO-56173-BM</v>
          </cell>
          <cell r="E12808" t="str">
            <v>REINOSO ZARATE EDD?ABRAHAM</v>
          </cell>
          <cell r="F12808" t="str">
            <v>DECRETO LEGISLATIVO Nº1273</v>
          </cell>
        </row>
        <row r="12809">
          <cell r="B12809">
            <v>56176</v>
          </cell>
          <cell r="C12809" t="str">
            <v>LUIS ALBERTO IV</v>
          </cell>
          <cell r="D12809" t="str">
            <v>SY-56176-BM</v>
          </cell>
          <cell r="E12809" t="str">
            <v>AGAMA MORA LUIS ALBERTO</v>
          </cell>
          <cell r="F12809" t="str">
            <v>DECRETO LEGISLATIVO Nº1273</v>
          </cell>
        </row>
        <row r="12810">
          <cell r="B12810">
            <v>56177</v>
          </cell>
          <cell r="C12810" t="str">
            <v>ESPIRITU SANTO</v>
          </cell>
          <cell r="D12810" t="str">
            <v>IO-56177-BM</v>
          </cell>
          <cell r="E12810" t="str">
            <v>QUISPE GUERREROS YNES MARIA</v>
          </cell>
          <cell r="F12810" t="str">
            <v>DECRETO LEGISLATIVO Nº1273</v>
          </cell>
        </row>
        <row r="12811">
          <cell r="B12811">
            <v>56178</v>
          </cell>
          <cell r="C12811" t="str">
            <v>JESUS DE NAZARETH I</v>
          </cell>
          <cell r="D12811" t="str">
            <v>IO-56178-BM</v>
          </cell>
          <cell r="E12811" t="str">
            <v>FLORES SALHUA DOMINGO</v>
          </cell>
          <cell r="F12811" t="str">
            <v>DECRETO LEGISLATIVO Nº1273</v>
          </cell>
        </row>
        <row r="12812">
          <cell r="B12812">
            <v>56179</v>
          </cell>
          <cell r="C12812" t="str">
            <v>KALA MARKA-II</v>
          </cell>
          <cell r="D12812" t="str">
            <v>IO-56179-BM</v>
          </cell>
          <cell r="E12812" t="str">
            <v>VILCA MAMANI LEONARDO</v>
          </cell>
          <cell r="F12812" t="str">
            <v>DECRETO LEGISLATIVO Nº1273</v>
          </cell>
        </row>
        <row r="12813">
          <cell r="B12813">
            <v>56180</v>
          </cell>
          <cell r="C12813" t="str">
            <v>KORINA</v>
          </cell>
          <cell r="D12813" t="str">
            <v>IO-56180-BM</v>
          </cell>
          <cell r="E12813" t="str">
            <v>CATACORA PARI LILY ;QUISPE LIMACHE MIGUEL</v>
          </cell>
          <cell r="F12813" t="str">
            <v>DECRETO LEGISLATIVO Nº1273</v>
          </cell>
        </row>
        <row r="12814">
          <cell r="B12814">
            <v>56181</v>
          </cell>
          <cell r="C12814" t="str">
            <v>RONALD III</v>
          </cell>
          <cell r="D12814" t="str">
            <v>IO-56181-BM</v>
          </cell>
          <cell r="E12814" t="str">
            <v>MAMANI LARICANO ANGELICA MARIA</v>
          </cell>
          <cell r="F12814" t="str">
            <v>DECRETO LEGISLATIVO Nº1273</v>
          </cell>
        </row>
        <row r="12815">
          <cell r="B12815">
            <v>56182</v>
          </cell>
          <cell r="C12815" t="str">
            <v>CRISTIAN III</v>
          </cell>
          <cell r="D12815" t="str">
            <v>IO-56182-BM</v>
          </cell>
          <cell r="E12815" t="str">
            <v>QUISPE NU?Z PERCY</v>
          </cell>
          <cell r="F12815" t="str">
            <v>DECRETO LEGISLATIVO Nº1273</v>
          </cell>
        </row>
        <row r="12816">
          <cell r="B12816">
            <v>56197</v>
          </cell>
          <cell r="C12816" t="str">
            <v>GAVIOTA</v>
          </cell>
          <cell r="D12816" t="str">
            <v>PL-56197-BM</v>
          </cell>
          <cell r="E12816" t="str">
            <v>LLUEN JACINTO ALBERT JOEL ;LLUEN JACINTO RICHARD ERICK</v>
          </cell>
          <cell r="F12816" t="str">
            <v>DECRETO LEGISLATIVO Nº1273</v>
          </cell>
        </row>
        <row r="12817">
          <cell r="B12817">
            <v>56206</v>
          </cell>
          <cell r="C12817" t="str">
            <v>STMA CRUZ DE MOTUPE</v>
          </cell>
          <cell r="D12817" t="str">
            <v>SY-56206-BM</v>
          </cell>
          <cell r="E12817" t="str">
            <v>CHILON SIPIRAN EDGAR YOVANI</v>
          </cell>
          <cell r="F12817" t="str">
            <v>DECRETO LEGISLATIVO Nº1273</v>
          </cell>
        </row>
        <row r="12818">
          <cell r="B12818">
            <v>56207</v>
          </cell>
          <cell r="C12818" t="str">
            <v>SELENA ANABEL</v>
          </cell>
          <cell r="D12818" t="str">
            <v>SY-56207-BM</v>
          </cell>
          <cell r="E12818" t="str">
            <v>RIOS LOPEZ ROSLINDA</v>
          </cell>
          <cell r="F12818" t="str">
            <v>DECRETO LEGISLATIVO Nº1273</v>
          </cell>
        </row>
        <row r="12819">
          <cell r="B12819">
            <v>56208</v>
          </cell>
          <cell r="C12819" t="str">
            <v>MAGA</v>
          </cell>
          <cell r="D12819" t="str">
            <v>CE-56208-CM</v>
          </cell>
          <cell r="E12819" t="str">
            <v>SAKANA DEL PERU S.A.</v>
          </cell>
          <cell r="F12819" t="str">
            <v>MENOR ESCALA</v>
          </cell>
        </row>
        <row r="12820">
          <cell r="B12820">
            <v>56209</v>
          </cell>
          <cell r="C12820" t="str">
            <v>CESAR I</v>
          </cell>
          <cell r="D12820" t="str">
            <v>SY-56209-BM</v>
          </cell>
          <cell r="E12820" t="str">
            <v>SOLES LOPEZ JULIO CESAR</v>
          </cell>
          <cell r="F12820" t="str">
            <v>DECRETO LEGISLATIVO Nº1273</v>
          </cell>
        </row>
        <row r="12821">
          <cell r="B12821">
            <v>56210</v>
          </cell>
          <cell r="C12821" t="str">
            <v>REY JEHOVA</v>
          </cell>
          <cell r="D12821" t="str">
            <v>SY-56210-BM</v>
          </cell>
          <cell r="E12821" t="str">
            <v>URIOL LOPEZ JULIO LORENZO</v>
          </cell>
          <cell r="F12821" t="str">
            <v>DECRETO LEGISLATIVO Nº1273</v>
          </cell>
        </row>
        <row r="12822">
          <cell r="B12822">
            <v>56211</v>
          </cell>
          <cell r="C12822" t="str">
            <v>ALYMAR</v>
          </cell>
          <cell r="D12822" t="str">
            <v>IO-56211-BM</v>
          </cell>
          <cell r="E12822" t="str">
            <v>CRUZ PANUERA EDGARD MARIANO</v>
          </cell>
          <cell r="F12822" t="str">
            <v>DECRETO LEGISLATIVO Nº1273</v>
          </cell>
        </row>
        <row r="12823">
          <cell r="B12823">
            <v>56212</v>
          </cell>
          <cell r="C12823" t="str">
            <v>JUANCITO</v>
          </cell>
          <cell r="D12823" t="str">
            <v>IO-56212-BM</v>
          </cell>
          <cell r="E12823" t="str">
            <v>COARICONA MENDOZA DALIA HERMINIA ;MENDOZA CCAMA ALFONSO</v>
          </cell>
          <cell r="F12823" t="str">
            <v>DECRETO LEGISLATIVO Nº1273</v>
          </cell>
        </row>
        <row r="12824">
          <cell r="B12824">
            <v>56215</v>
          </cell>
          <cell r="C12824" t="str">
            <v>MA?CO III</v>
          </cell>
          <cell r="D12824" t="str">
            <v>HO-56215-BM</v>
          </cell>
          <cell r="E12824" t="str">
            <v>GONZALES CORDOVA MANUEL MOISES</v>
          </cell>
          <cell r="F12824" t="str">
            <v>DECRETO LEGISLATIVO Nº1273</v>
          </cell>
        </row>
        <row r="12825">
          <cell r="B12825">
            <v>56216</v>
          </cell>
          <cell r="C12825" t="str">
            <v>MA?CO IV</v>
          </cell>
          <cell r="D12825" t="str">
            <v>HO-56216-BM</v>
          </cell>
          <cell r="E12825" t="str">
            <v>SANCHEZ JARA FANNY MARILYN</v>
          </cell>
          <cell r="F12825" t="str">
            <v>DECRETO LEGISLATIVO Nº1273</v>
          </cell>
        </row>
        <row r="12826">
          <cell r="B12826">
            <v>56217</v>
          </cell>
          <cell r="C12826" t="str">
            <v>MA?CO VII</v>
          </cell>
          <cell r="D12826" t="str">
            <v>HO-56217-BM</v>
          </cell>
          <cell r="E12826" t="str">
            <v>GONZALES CORDOVA FREDDY GONZALO</v>
          </cell>
          <cell r="F12826" t="str">
            <v>DECRETO LEGISLATIVO Nº1273</v>
          </cell>
        </row>
        <row r="12827">
          <cell r="B12827">
            <v>56218</v>
          </cell>
          <cell r="C12827" t="str">
            <v>MA?CO VI</v>
          </cell>
          <cell r="D12827" t="str">
            <v>HO-56218-BM</v>
          </cell>
          <cell r="E12827" t="str">
            <v>GONZALES CORDOVA FREDDY GONZALO</v>
          </cell>
          <cell r="F12827" t="str">
            <v>DECRETO LEGISLATIVO Nº1273</v>
          </cell>
        </row>
        <row r="12828">
          <cell r="B12828">
            <v>56219</v>
          </cell>
          <cell r="C12828" t="str">
            <v>CRISTHIAN</v>
          </cell>
          <cell r="D12828" t="str">
            <v>PL-56219-BM</v>
          </cell>
          <cell r="E12828" t="str">
            <v>VALLADOLID ROBLES SEGUNDO ALBERTO</v>
          </cell>
          <cell r="F12828" t="str">
            <v>DECRETO LEGISLATIVO Nº1273</v>
          </cell>
        </row>
        <row r="12829">
          <cell r="B12829">
            <v>56221</v>
          </cell>
          <cell r="C12829" t="str">
            <v>VALLA I</v>
          </cell>
          <cell r="D12829" t="str">
            <v>PL-56221-BM</v>
          </cell>
          <cell r="E12829" t="str">
            <v>VALLADOLID ROBLES RAUL ANGEL</v>
          </cell>
          <cell r="F12829" t="str">
            <v>DECRETO LEGISLATIVO Nº1273</v>
          </cell>
        </row>
        <row r="12830">
          <cell r="B12830">
            <v>56222</v>
          </cell>
          <cell r="C12830" t="str">
            <v>LIBRA-H</v>
          </cell>
          <cell r="D12830" t="str">
            <v>IO-56222-BM</v>
          </cell>
          <cell r="E12830" t="str">
            <v>PARANCCO GONZA HOBER CARLOS</v>
          </cell>
          <cell r="F12830" t="str">
            <v>DECRETO LEGISLATIVO Nº1273</v>
          </cell>
        </row>
        <row r="12831">
          <cell r="B12831">
            <v>56229</v>
          </cell>
          <cell r="C12831" t="str">
            <v>GUIAME JESUS</v>
          </cell>
          <cell r="D12831" t="str">
            <v>TA-56229-BM</v>
          </cell>
          <cell r="E12831" t="str">
            <v>JACINTO MORALES VICTOR RAUL</v>
          </cell>
          <cell r="F12831" t="str">
            <v>DECRETO LEGISLATIVO Nº1273</v>
          </cell>
        </row>
        <row r="12832">
          <cell r="B12832">
            <v>56234</v>
          </cell>
          <cell r="C12832" t="str">
            <v>JOSIAS</v>
          </cell>
          <cell r="D12832" t="str">
            <v>TA-56234-BM</v>
          </cell>
          <cell r="E12832" t="str">
            <v>VERAMENDI SAAVEDRA JESUS RUBEN</v>
          </cell>
          <cell r="F12832" t="str">
            <v>DECRETO LEGISLATIVO Nº1273</v>
          </cell>
        </row>
        <row r="12833">
          <cell r="B12833">
            <v>56235</v>
          </cell>
          <cell r="C12833" t="str">
            <v>NAZARENO CAUTIVO</v>
          </cell>
          <cell r="D12833" t="str">
            <v>TA-56235-BM</v>
          </cell>
          <cell r="E12833" t="str">
            <v>PAZO FIESTAS FERMINA JESUS ;PAZO MORALES JOSE MERCEDES</v>
          </cell>
          <cell r="F12833" t="str">
            <v>DECRETO LEGISLATIVO Nº1273</v>
          </cell>
        </row>
        <row r="12834">
          <cell r="B12834">
            <v>56242</v>
          </cell>
          <cell r="C12834" t="str">
            <v>MI AMPARITO</v>
          </cell>
          <cell r="D12834" t="str">
            <v>SY-56242-BM</v>
          </cell>
          <cell r="E12834" t="str">
            <v>CUEVA QUEVEDO MAYRA ALEJANDRA</v>
          </cell>
          <cell r="F12834" t="str">
            <v>DECRETO LEGISLATIVO Nº1273</v>
          </cell>
        </row>
        <row r="12835">
          <cell r="B12835">
            <v>56244</v>
          </cell>
          <cell r="C12835" t="str">
            <v>MI RONALDO</v>
          </cell>
          <cell r="D12835" t="str">
            <v>SY-56244-BM</v>
          </cell>
          <cell r="E12835" t="str">
            <v>CUEVA ATOCHE RONALD ALEXIS</v>
          </cell>
          <cell r="F12835" t="str">
            <v>DECRETO LEGISLATIVO Nº1273</v>
          </cell>
        </row>
        <row r="12836">
          <cell r="B12836">
            <v>56247</v>
          </cell>
          <cell r="C12836" t="str">
            <v>ANA &amp; ISABEL II</v>
          </cell>
          <cell r="D12836" t="str">
            <v>CE-56247-BM</v>
          </cell>
          <cell r="E12836" t="str">
            <v>LLIUYA MORALES FLORENCIO JONY</v>
          </cell>
          <cell r="F12836" t="str">
            <v>DECRETO LEGISLATIVO Nº1273</v>
          </cell>
        </row>
        <row r="12837">
          <cell r="B12837">
            <v>56248</v>
          </cell>
          <cell r="C12837" t="str">
            <v>ANA &amp; ISABEL I</v>
          </cell>
          <cell r="D12837" t="str">
            <v>CE-56248-BM</v>
          </cell>
          <cell r="E12837" t="str">
            <v>LLIUYA MORALES FLORENCIO JONY</v>
          </cell>
          <cell r="F12837" t="str">
            <v>DECRETO LEGISLATIVO Nº1273</v>
          </cell>
        </row>
        <row r="12838">
          <cell r="B12838">
            <v>56249</v>
          </cell>
          <cell r="C12838" t="str">
            <v>MI LUANA III</v>
          </cell>
          <cell r="D12838" t="str">
            <v>CE-56249-BM</v>
          </cell>
          <cell r="E12838" t="str">
            <v>AMARANTO PAREDES ELEUTERIO LUIS</v>
          </cell>
          <cell r="F12838" t="str">
            <v>DECRETO LEGISLATIVO Nº1273</v>
          </cell>
        </row>
        <row r="12839">
          <cell r="B12839">
            <v>56250</v>
          </cell>
          <cell r="C12839" t="str">
            <v>JUANCHO 2</v>
          </cell>
          <cell r="D12839" t="str">
            <v>CE-56250-BM</v>
          </cell>
          <cell r="E12839" t="str">
            <v>RIVERA VIGLEANZONI JUAN SANTIAGO</v>
          </cell>
          <cell r="F12839" t="str">
            <v>DECRETO LEGISLATIVO Nº1273</v>
          </cell>
        </row>
        <row r="12840">
          <cell r="B12840">
            <v>56251</v>
          </cell>
          <cell r="C12840" t="str">
            <v>MIS 3 AMORES</v>
          </cell>
          <cell r="D12840" t="str">
            <v>CE-56251-BM</v>
          </cell>
          <cell r="E12840" t="str">
            <v>RODRIGUEZ MARQUEZ JUAN CARLOS</v>
          </cell>
          <cell r="F12840" t="str">
            <v>DECRETO LEGISLATIVO Nº1273</v>
          </cell>
        </row>
        <row r="12841">
          <cell r="B12841">
            <v>56252</v>
          </cell>
          <cell r="C12841" t="str">
            <v>EL SHADAI</v>
          </cell>
          <cell r="D12841" t="str">
            <v>CE-56252-BM</v>
          </cell>
          <cell r="E12841" t="str">
            <v>PEREZ MARINES JUAN MANUEL</v>
          </cell>
          <cell r="F12841" t="str">
            <v>DECRETO LEGISLATIVO Nº1273</v>
          </cell>
        </row>
        <row r="12842">
          <cell r="B12842">
            <v>56253</v>
          </cell>
          <cell r="C12842" t="str">
            <v>RAY ALDAIR</v>
          </cell>
          <cell r="D12842" t="str">
            <v>CE-56253-BM</v>
          </cell>
          <cell r="E12842" t="str">
            <v>DIAZ MORALES JAVIER ANTONIO</v>
          </cell>
          <cell r="F12842" t="str">
            <v>DECRETO LEGISLATIVO Nº1273</v>
          </cell>
        </row>
        <row r="12843">
          <cell r="B12843">
            <v>56254</v>
          </cell>
          <cell r="C12843" t="str">
            <v>PIERO</v>
          </cell>
          <cell r="D12843" t="str">
            <v>CE-56254-BM</v>
          </cell>
          <cell r="E12843" t="str">
            <v>HUAMANCHUMO DURAN FREDI OMAR</v>
          </cell>
          <cell r="F12843" t="str">
            <v>DECRETO LEGISLATIVO Nº1273</v>
          </cell>
        </row>
        <row r="12844">
          <cell r="B12844">
            <v>56255</v>
          </cell>
          <cell r="C12844" t="str">
            <v>MOGOLLON</v>
          </cell>
          <cell r="D12844" t="str">
            <v>CE-56255-BM</v>
          </cell>
          <cell r="E12844" t="str">
            <v>MOGOLLON VENTURA MARVIN FRANCIS</v>
          </cell>
          <cell r="F12844" t="str">
            <v>DECRETO LEGISLATIVO Nº1273</v>
          </cell>
        </row>
        <row r="12845">
          <cell r="B12845">
            <v>56256</v>
          </cell>
          <cell r="C12845" t="str">
            <v>LOS CINCO HERMANOS I</v>
          </cell>
          <cell r="D12845" t="str">
            <v>CE-56256-BM</v>
          </cell>
          <cell r="E12845" t="str">
            <v>TELLO SANCHEZ MANUEL SEBASTIAN</v>
          </cell>
          <cell r="F12845" t="str">
            <v>DECRETO LEGISLATIVO Nº1273</v>
          </cell>
        </row>
        <row r="12846">
          <cell r="B12846">
            <v>56257</v>
          </cell>
          <cell r="C12846" t="str">
            <v>ROBERT I</v>
          </cell>
          <cell r="D12846" t="str">
            <v>CE-56257-BM</v>
          </cell>
          <cell r="E12846" t="str">
            <v>TELLO SANCHEZ MANUEL SEBASTIAN</v>
          </cell>
          <cell r="F12846" t="str">
            <v>DECRETO LEGISLATIVO Nº1273</v>
          </cell>
        </row>
        <row r="12847">
          <cell r="B12847">
            <v>56258</v>
          </cell>
          <cell r="C12847" t="str">
            <v>SOY DE JESUS</v>
          </cell>
          <cell r="D12847" t="str">
            <v>CE-56258-BM</v>
          </cell>
          <cell r="E12847" t="str">
            <v>ROMERO SANCHEZ EDUARDO BENIGNO</v>
          </cell>
          <cell r="F12847" t="str">
            <v>DECRETO LEGISLATIVO Nº1273</v>
          </cell>
        </row>
        <row r="12848">
          <cell r="B12848">
            <v>56259</v>
          </cell>
          <cell r="C12848" t="str">
            <v>FRANCISCO</v>
          </cell>
          <cell r="D12848" t="str">
            <v>SY-56259-BM</v>
          </cell>
          <cell r="E12848" t="str">
            <v>GARCIA BERNABE FRANK ALEXIS</v>
          </cell>
          <cell r="F12848" t="str">
            <v>DECRETO LEGISLATIVO Nº1273</v>
          </cell>
        </row>
        <row r="12849">
          <cell r="B12849">
            <v>56260</v>
          </cell>
          <cell r="C12849" t="str">
            <v>BENDICION DE DIOS</v>
          </cell>
          <cell r="D12849" t="str">
            <v>SY-56260-BM</v>
          </cell>
          <cell r="E12849" t="str">
            <v>TEPE URCIA TOMASA</v>
          </cell>
          <cell r="F12849" t="str">
            <v>DECRETO LEGISLATIVO Nº1273</v>
          </cell>
        </row>
        <row r="12850">
          <cell r="B12850">
            <v>56265</v>
          </cell>
          <cell r="C12850" t="str">
            <v>EMILCE</v>
          </cell>
          <cell r="D12850" t="str">
            <v>SY-56265-BM</v>
          </cell>
          <cell r="E12850" t="str">
            <v>SERRANO MOLINA MABELA ALEJANDRA</v>
          </cell>
          <cell r="F12850" t="str">
            <v>DECRETO LEGISLATIVO Nº1273</v>
          </cell>
        </row>
        <row r="12851">
          <cell r="B12851">
            <v>56272</v>
          </cell>
          <cell r="C12851" t="str">
            <v>JESUS EL BUEN PASTOR</v>
          </cell>
          <cell r="D12851" t="str">
            <v>PL-56272-BM</v>
          </cell>
          <cell r="E12851" t="str">
            <v>MORALES ACOSTA YSELY VERONICA ;UCA?N JACINTO JUAN CARLOS</v>
          </cell>
          <cell r="F12851" t="str">
            <v>DECRETO LEGISLATIVO Nº1273</v>
          </cell>
        </row>
        <row r="12852">
          <cell r="B12852">
            <v>56278</v>
          </cell>
          <cell r="C12852" t="str">
            <v>JOSEPH 2</v>
          </cell>
          <cell r="D12852" t="str">
            <v>SY-56278-BM</v>
          </cell>
          <cell r="E12852" t="str">
            <v>GARCIA ARROYO OSMAR ANDRE</v>
          </cell>
          <cell r="F12852" t="str">
            <v>DECRETO LEGISLATIVO Nº1273</v>
          </cell>
        </row>
        <row r="12853">
          <cell r="B12853">
            <v>56282</v>
          </cell>
          <cell r="C12853" t="str">
            <v>MA?CO V</v>
          </cell>
          <cell r="D12853" t="str">
            <v>HO-56282-BM</v>
          </cell>
          <cell r="E12853" t="str">
            <v>SANCHEZ JARA FANNY MARILYN</v>
          </cell>
          <cell r="F12853" t="str">
            <v>DECRETO LEGISLATIVO Nº1273</v>
          </cell>
        </row>
        <row r="12854">
          <cell r="B12854">
            <v>56283</v>
          </cell>
          <cell r="C12854" t="str">
            <v>AXEL</v>
          </cell>
          <cell r="D12854" t="str">
            <v>SY-56283-BM</v>
          </cell>
          <cell r="E12854" t="str">
            <v>ACOSTA RESABAL JAMES JOHN</v>
          </cell>
          <cell r="F12854" t="str">
            <v>DECRETO LEGISLATIVO Nº1273</v>
          </cell>
        </row>
        <row r="12855">
          <cell r="B12855">
            <v>56284</v>
          </cell>
          <cell r="C12855" t="str">
            <v>VIRGEN DEL ROSARIO III</v>
          </cell>
          <cell r="D12855" t="str">
            <v>IO-56284-BM</v>
          </cell>
          <cell r="E12855" t="str">
            <v>PARI CALAPUJA BENEDICTO FELIPE</v>
          </cell>
          <cell r="F12855" t="str">
            <v>DECRETO LEGISLATIVO Nº1273</v>
          </cell>
        </row>
        <row r="12856">
          <cell r="B12856">
            <v>56285</v>
          </cell>
          <cell r="C12856" t="str">
            <v>ROSITA Y JESUS III</v>
          </cell>
          <cell r="D12856" t="str">
            <v>SY-56285-BM</v>
          </cell>
          <cell r="E12856" t="str">
            <v>QUEVEDO CEPEDA JUAN MANUEL</v>
          </cell>
          <cell r="F12856" t="str">
            <v>DECRETO LEGISLATIVO Nº1273</v>
          </cell>
        </row>
        <row r="12857">
          <cell r="B12857">
            <v>56286</v>
          </cell>
          <cell r="C12857" t="str">
            <v>VALENTINA</v>
          </cell>
          <cell r="D12857" t="str">
            <v>PL-56286-PM</v>
          </cell>
          <cell r="E12857" t="str">
            <v>JIMENEZ GONZALES ROSA ISABEL</v>
          </cell>
          <cell r="F12857" t="str">
            <v>LEY Nº26920</v>
          </cell>
        </row>
        <row r="12858">
          <cell r="B12858">
            <v>56287</v>
          </cell>
          <cell r="C12858" t="str">
            <v>EL MILAGRO DE JESUS</v>
          </cell>
          <cell r="D12858" t="str">
            <v>SY-56287-BM</v>
          </cell>
          <cell r="E12858" t="str">
            <v>DURAND DE SULLON AGUSTINA</v>
          </cell>
          <cell r="F12858" t="str">
            <v>DECRETO LEGISLATIVO Nº1273</v>
          </cell>
        </row>
        <row r="12859">
          <cell r="B12859">
            <v>56292</v>
          </cell>
          <cell r="C12859" t="str">
            <v>MI ELSITA</v>
          </cell>
          <cell r="D12859" t="str">
            <v>SY-56292-BM</v>
          </cell>
          <cell r="E12859" t="str">
            <v>AZA?RO GUTIERREZ MARCO ANTONIO</v>
          </cell>
          <cell r="F12859" t="str">
            <v>DECRETO LEGISLATIVO Nº1273</v>
          </cell>
        </row>
        <row r="12860">
          <cell r="B12860">
            <v>56293</v>
          </cell>
          <cell r="C12860" t="str">
            <v>RIMO II</v>
          </cell>
          <cell r="D12860" t="str">
            <v>SY-56293-BM</v>
          </cell>
          <cell r="E12860" t="str">
            <v>RODRIGUEZ GOMEZ RICHARD MANUEL</v>
          </cell>
          <cell r="F12860" t="str">
            <v>DECRETO LEGISLATIVO Nº1273</v>
          </cell>
        </row>
        <row r="12861">
          <cell r="B12861">
            <v>56299</v>
          </cell>
          <cell r="C12861" t="str">
            <v>FILO</v>
          </cell>
          <cell r="D12861" t="str">
            <v>CE-56299-BM</v>
          </cell>
          <cell r="E12861" t="str">
            <v>ROBLES CRUZ FILOMENO RUFINO</v>
          </cell>
          <cell r="F12861" t="str">
            <v>DECRETO LEGISLATIVO Nº1273</v>
          </cell>
        </row>
        <row r="12862">
          <cell r="B12862">
            <v>56300</v>
          </cell>
          <cell r="C12862" t="str">
            <v>ADRIANO II</v>
          </cell>
          <cell r="D12862" t="str">
            <v>CE-56300-BM</v>
          </cell>
          <cell r="E12862" t="str">
            <v>PALACIOS KONFU JUAN TEODORO</v>
          </cell>
          <cell r="F12862" t="str">
            <v>DECRETO LEGISLATIVO Nº1273</v>
          </cell>
        </row>
        <row r="12863">
          <cell r="B12863">
            <v>56301</v>
          </cell>
          <cell r="C12863" t="str">
            <v>MARIRUTH</v>
          </cell>
          <cell r="D12863" t="str">
            <v>CE-56301-BM</v>
          </cell>
          <cell r="E12863" t="str">
            <v>NIMA ALZAMORA JACKELINE RUTH</v>
          </cell>
          <cell r="F12863" t="str">
            <v>DECRETO LEGISLATIVO Nº1273</v>
          </cell>
        </row>
        <row r="12864">
          <cell r="B12864">
            <v>56302</v>
          </cell>
          <cell r="C12864" t="str">
            <v>ROMINA</v>
          </cell>
          <cell r="D12864" t="str">
            <v>CE-56302-BM</v>
          </cell>
          <cell r="E12864" t="str">
            <v>ASTUDILLO CALVA SEGUNDO RONY</v>
          </cell>
          <cell r="F12864" t="str">
            <v>DECRETO LEGISLATIVO Nº1273</v>
          </cell>
        </row>
        <row r="12865">
          <cell r="B12865">
            <v>56303</v>
          </cell>
          <cell r="C12865" t="str">
            <v>LALEXKA SAHORI</v>
          </cell>
          <cell r="D12865" t="str">
            <v>CE-56303-BM</v>
          </cell>
          <cell r="E12865" t="str">
            <v>AVILA LOPEZ AUGUSTO</v>
          </cell>
          <cell r="F12865" t="str">
            <v>DECRETO LEGISLATIVO Nº1273</v>
          </cell>
        </row>
        <row r="12866">
          <cell r="B12866">
            <v>56304</v>
          </cell>
          <cell r="C12866" t="str">
            <v>DAYRON III</v>
          </cell>
          <cell r="D12866" t="str">
            <v>CE-56304-BM</v>
          </cell>
          <cell r="E12866" t="str">
            <v>PAREDES PRINCIPE ITALO EMILIANO</v>
          </cell>
          <cell r="F12866" t="str">
            <v>DECRETO LEGISLATIVO Nº1273</v>
          </cell>
        </row>
        <row r="12867">
          <cell r="B12867">
            <v>56305</v>
          </cell>
          <cell r="C12867" t="str">
            <v>MARIECIELO</v>
          </cell>
          <cell r="D12867" t="str">
            <v>CE-56305-BM</v>
          </cell>
          <cell r="E12867" t="str">
            <v>ANDIA GARCIA JESUS AUGUSTO</v>
          </cell>
          <cell r="F12867" t="str">
            <v>DECRETO LEGISLATIVO Nº1273</v>
          </cell>
        </row>
        <row r="12868">
          <cell r="B12868">
            <v>56306</v>
          </cell>
          <cell r="C12868" t="str">
            <v>KELLY</v>
          </cell>
          <cell r="D12868" t="str">
            <v>CE-56306-BM</v>
          </cell>
          <cell r="E12868" t="str">
            <v>QUINTANILLA PACHECO KELLY SILVIA</v>
          </cell>
          <cell r="F12868" t="str">
            <v>DECRETO LEGISLATIVO Nº1273</v>
          </cell>
        </row>
        <row r="12869">
          <cell r="B12869">
            <v>56307</v>
          </cell>
          <cell r="C12869" t="str">
            <v>GALILEO III</v>
          </cell>
          <cell r="D12869" t="str">
            <v>CE-56307-BM</v>
          </cell>
          <cell r="E12869" t="str">
            <v>DE LA CRUZ CORREA JOSE ANDRES</v>
          </cell>
          <cell r="F12869" t="str">
            <v>DECRETO LEGISLATIVO Nº1273</v>
          </cell>
        </row>
        <row r="12870">
          <cell r="B12870">
            <v>56308</v>
          </cell>
          <cell r="C12870" t="str">
            <v>A.C</v>
          </cell>
          <cell r="D12870" t="str">
            <v>CE-56308-BM</v>
          </cell>
          <cell r="E12870" t="str">
            <v>ONCOY CALLAN CARLOS ATILIO</v>
          </cell>
          <cell r="F12870" t="str">
            <v>DECRETO LEGISLATIVO Nº1273</v>
          </cell>
        </row>
        <row r="12871">
          <cell r="B12871">
            <v>56309</v>
          </cell>
          <cell r="C12871" t="str">
            <v>SOY DE JESUS I</v>
          </cell>
          <cell r="D12871" t="str">
            <v>CE-56309-BM</v>
          </cell>
          <cell r="E12871" t="str">
            <v>ROMERO SANCHEZ EDUARDO BENIGNO</v>
          </cell>
          <cell r="F12871" t="str">
            <v>DECRETO LEGISLATIVO Nº1273</v>
          </cell>
        </row>
        <row r="12872">
          <cell r="B12872">
            <v>56310</v>
          </cell>
          <cell r="C12872" t="str">
            <v>KIARA</v>
          </cell>
          <cell r="D12872" t="str">
            <v>CE-56310-BM</v>
          </cell>
          <cell r="E12872" t="str">
            <v>DIAZ ROMERO CRISTIAN ULISES</v>
          </cell>
          <cell r="F12872" t="str">
            <v>DECRETO LEGISLATIVO Nº1273</v>
          </cell>
        </row>
        <row r="12873">
          <cell r="B12873">
            <v>56311</v>
          </cell>
          <cell r="C12873" t="str">
            <v>MERLIN II</v>
          </cell>
          <cell r="D12873" t="str">
            <v>CE-56311-BM</v>
          </cell>
          <cell r="E12873" t="str">
            <v>LIZA VILELA JOSE EDUARDO</v>
          </cell>
          <cell r="F12873" t="str">
            <v>DECRETO LEGISLATIVO Nº1273</v>
          </cell>
        </row>
        <row r="12874">
          <cell r="B12874">
            <v>56312</v>
          </cell>
          <cell r="C12874" t="str">
            <v>JESUS PEDRO</v>
          </cell>
          <cell r="D12874" t="str">
            <v>CE-56312-BM</v>
          </cell>
          <cell r="E12874" t="str">
            <v>CABELLO LI RUBEN EDUARDO</v>
          </cell>
          <cell r="F12874" t="str">
            <v>DECRETO LEGISLATIVO Nº1273</v>
          </cell>
        </row>
        <row r="12875">
          <cell r="B12875">
            <v>56313</v>
          </cell>
          <cell r="C12875" t="str">
            <v>HANNA</v>
          </cell>
          <cell r="D12875" t="str">
            <v>CE-56313-BM</v>
          </cell>
          <cell r="E12875" t="str">
            <v>AGUILAR SILVA CARLOS ALFREDO</v>
          </cell>
          <cell r="F12875" t="str">
            <v>DECRETO LEGISLATIVO Nº1273</v>
          </cell>
        </row>
        <row r="12876">
          <cell r="B12876">
            <v>56314</v>
          </cell>
          <cell r="C12876" t="str">
            <v>CAMILA</v>
          </cell>
          <cell r="D12876" t="str">
            <v>CE-56314-BM</v>
          </cell>
          <cell r="E12876" t="str">
            <v>CUETO CADENILLAS LETICIA NATHALY</v>
          </cell>
          <cell r="F12876" t="str">
            <v>DECRETO LEGISLATIVO Nº1273</v>
          </cell>
        </row>
        <row r="12877">
          <cell r="B12877">
            <v>56315</v>
          </cell>
          <cell r="C12877" t="str">
            <v>JHOAN</v>
          </cell>
          <cell r="D12877" t="str">
            <v>CE-56315-BM</v>
          </cell>
          <cell r="E12877" t="str">
            <v>YAURI CHAVEZ JHOAN ANTHONY ;YAURI GUISABAL QUENER JESUS</v>
          </cell>
          <cell r="F12877" t="str">
            <v>DECRETO LEGISLATIVO Nº1273</v>
          </cell>
        </row>
        <row r="12878">
          <cell r="B12878">
            <v>56316</v>
          </cell>
          <cell r="C12878" t="str">
            <v>GISELA KATHERINE 2</v>
          </cell>
          <cell r="D12878" t="str">
            <v>CE-56316-BM</v>
          </cell>
          <cell r="E12878" t="str">
            <v>RODRIGUEZ CARRERA CARMEN TOMASA</v>
          </cell>
          <cell r="F12878" t="str">
            <v>DECRETO LEGISLATIVO Nº1273</v>
          </cell>
        </row>
        <row r="12879">
          <cell r="B12879">
            <v>56317</v>
          </cell>
          <cell r="C12879" t="str">
            <v>LA GRACIA DE DIOS</v>
          </cell>
          <cell r="D12879" t="str">
            <v>CE-56317-BM</v>
          </cell>
          <cell r="E12879" t="str">
            <v>?QUEN SAMILLAN AGUSTIN FRANCISCO</v>
          </cell>
          <cell r="F12879" t="str">
            <v>DECRETO LEGISLATIVO Nº1273</v>
          </cell>
        </row>
        <row r="12880">
          <cell r="B12880">
            <v>56318</v>
          </cell>
          <cell r="C12880" t="str">
            <v>SEGUNDO P</v>
          </cell>
          <cell r="D12880" t="str">
            <v>CE-56318-BM</v>
          </cell>
          <cell r="E12880" t="str">
            <v>PEREDA BARTOLO CARLOS SMITH</v>
          </cell>
          <cell r="F12880" t="str">
            <v>DECRETO LEGISLATIVO Nº1273</v>
          </cell>
        </row>
        <row r="12881">
          <cell r="B12881">
            <v>56319</v>
          </cell>
          <cell r="C12881" t="str">
            <v>POSEIDON</v>
          </cell>
          <cell r="D12881" t="str">
            <v>CE-56319-BM</v>
          </cell>
          <cell r="E12881" t="str">
            <v>LANCHIPA RETAMOZO NOLBERTO JESUS</v>
          </cell>
          <cell r="F12881" t="str">
            <v>DECRETO LEGISLATIVO Nº1273</v>
          </cell>
        </row>
        <row r="12882">
          <cell r="B12882">
            <v>56320</v>
          </cell>
          <cell r="C12882" t="str">
            <v>MARICIELO</v>
          </cell>
          <cell r="D12882" t="str">
            <v>CO-56320-BM</v>
          </cell>
          <cell r="E12882" t="str">
            <v>RICALDI CRIOLLO LUIS</v>
          </cell>
          <cell r="F12882" t="str">
            <v>DECRETO LEGISLATIVO Nº1273</v>
          </cell>
        </row>
        <row r="12883">
          <cell r="B12883">
            <v>56321</v>
          </cell>
          <cell r="C12883" t="str">
            <v>MEGUN I</v>
          </cell>
          <cell r="D12883" t="str">
            <v>CO-56321-BM</v>
          </cell>
          <cell r="E12883" t="str">
            <v>LA MADRID HUAMBACHANO RUFINA NORMA</v>
          </cell>
          <cell r="F12883" t="str">
            <v>DECRETO LEGISLATIVO Nº1273</v>
          </cell>
        </row>
        <row r="12884">
          <cell r="B12884">
            <v>56322</v>
          </cell>
          <cell r="C12884" t="str">
            <v>ARTURO</v>
          </cell>
          <cell r="D12884" t="str">
            <v>CO-56322-BM</v>
          </cell>
          <cell r="E12884" t="str">
            <v>VILLANUEVA ESPINOZA MIGUEL ROLANDO</v>
          </cell>
          <cell r="F12884" t="str">
            <v>DECRETO LEGISLATIVO Nº1273</v>
          </cell>
        </row>
        <row r="12885">
          <cell r="B12885">
            <v>56323</v>
          </cell>
          <cell r="C12885" t="str">
            <v>ANTONINO</v>
          </cell>
          <cell r="D12885" t="str">
            <v>CO-56323-BM</v>
          </cell>
          <cell r="E12885" t="str">
            <v>ZOLEZZI BELLMUNT GINO ANTONIO</v>
          </cell>
          <cell r="F12885" t="str">
            <v>DECRETO LEGISLATIVO Nº1273</v>
          </cell>
        </row>
        <row r="12886">
          <cell r="B12886">
            <v>56324</v>
          </cell>
          <cell r="C12886" t="str">
            <v>GRAN MISION</v>
          </cell>
          <cell r="D12886" t="str">
            <v>CO-56324-BM</v>
          </cell>
          <cell r="E12886" t="str">
            <v>FRANCIA QUISPE RICARDO VICENTE</v>
          </cell>
          <cell r="F12886" t="str">
            <v>DECRETO LEGISLATIVO Nº1273</v>
          </cell>
        </row>
        <row r="12887">
          <cell r="B12887">
            <v>56325</v>
          </cell>
          <cell r="C12887" t="str">
            <v>NORMA II</v>
          </cell>
          <cell r="D12887" t="str">
            <v>CO-56325-BM</v>
          </cell>
          <cell r="E12887" t="str">
            <v>ALVARADO HUARANGA EDER EUSEBIO</v>
          </cell>
          <cell r="F12887" t="str">
            <v>DECRETO LEGISLATIVO Nº1273</v>
          </cell>
        </row>
        <row r="12888">
          <cell r="B12888">
            <v>56326</v>
          </cell>
          <cell r="C12888" t="str">
            <v>ROSA EDIT</v>
          </cell>
          <cell r="D12888" t="str">
            <v>CO-56326-BM</v>
          </cell>
          <cell r="E12888" t="str">
            <v>BARRIOS GONZALES RICARDO</v>
          </cell>
          <cell r="F12888" t="str">
            <v>DECRETO LEGISLATIVO Nº1273</v>
          </cell>
        </row>
        <row r="12889">
          <cell r="B12889">
            <v>56328</v>
          </cell>
          <cell r="C12889" t="str">
            <v>ANDREA FERNANDA</v>
          </cell>
          <cell r="D12889" t="str">
            <v>CO-56328-BM</v>
          </cell>
          <cell r="E12889" t="str">
            <v>PAIVA VELASQUEZ JULIO CESAR</v>
          </cell>
          <cell r="F12889" t="str">
            <v>DECRETO LEGISLATIVO Nº1273</v>
          </cell>
        </row>
        <row r="12890">
          <cell r="B12890">
            <v>56329</v>
          </cell>
          <cell r="C12890" t="str">
            <v>MI SR. CAUTIVO I</v>
          </cell>
          <cell r="D12890" t="str">
            <v>CO-56329-BM</v>
          </cell>
          <cell r="E12890" t="str">
            <v>RUIZ PRADO HONORIMA</v>
          </cell>
          <cell r="F12890" t="str">
            <v>DECRETO LEGISLATIVO Nº1273</v>
          </cell>
        </row>
        <row r="12891">
          <cell r="B12891">
            <v>56331</v>
          </cell>
          <cell r="C12891" t="str">
            <v>ELIAS</v>
          </cell>
          <cell r="D12891" t="str">
            <v>CO-56331-BM</v>
          </cell>
          <cell r="E12891" t="str">
            <v>CARDENAS RODRIGUEZ ANGEL HUMBERTO</v>
          </cell>
          <cell r="F12891" t="str">
            <v>DECRETO LEGISLATIVO Nº1273</v>
          </cell>
        </row>
        <row r="12892">
          <cell r="B12892">
            <v>56332</v>
          </cell>
          <cell r="C12892" t="str">
            <v>EL MILAGRO DE MI PADRE</v>
          </cell>
          <cell r="D12892" t="str">
            <v>PT-56332-BM</v>
          </cell>
          <cell r="E12892" t="str">
            <v>QUEREVALU PANTA ELVIS ARMANDO</v>
          </cell>
          <cell r="F12892" t="str">
            <v>DECRETO LEGISLATIVO Nº1273</v>
          </cell>
        </row>
        <row r="12893">
          <cell r="B12893">
            <v>56333</v>
          </cell>
          <cell r="C12893" t="str">
            <v>LUZ MERI</v>
          </cell>
          <cell r="D12893" t="str">
            <v>CO-56333-BM</v>
          </cell>
          <cell r="E12893" t="str">
            <v>GALAN PEZO MERI</v>
          </cell>
          <cell r="F12893" t="str">
            <v>DECRETO LEGISLATIVO Nº1273</v>
          </cell>
        </row>
        <row r="12894">
          <cell r="B12894">
            <v>56334</v>
          </cell>
          <cell r="C12894" t="str">
            <v>EL DIAMANTE</v>
          </cell>
          <cell r="D12894" t="str">
            <v>CO-56334-BM</v>
          </cell>
          <cell r="E12894" t="str">
            <v>CUNZA ROMERO ABUNDIA</v>
          </cell>
          <cell r="F12894" t="str">
            <v>DECRETO LEGISLATIVO Nº1273</v>
          </cell>
        </row>
        <row r="12895">
          <cell r="B12895">
            <v>56335</v>
          </cell>
          <cell r="C12895" t="str">
            <v>HILDA NORA</v>
          </cell>
          <cell r="D12895" t="str">
            <v>CO-56335-BM</v>
          </cell>
          <cell r="E12895" t="str">
            <v>CAMACHO SURCO JONATHAN MAXIMO</v>
          </cell>
          <cell r="F12895" t="str">
            <v>DECRETO LEGISLATIVO Nº1273</v>
          </cell>
        </row>
        <row r="12896">
          <cell r="B12896">
            <v>56337</v>
          </cell>
          <cell r="C12896" t="str">
            <v>PIEL CANELA</v>
          </cell>
          <cell r="D12896" t="str">
            <v>CO-56337-BM</v>
          </cell>
          <cell r="E12896" t="str">
            <v>YZARNOTEGUI MORENO MARIA ANTONIETA</v>
          </cell>
          <cell r="F12896" t="str">
            <v>DECRETO LEGISLATIVO Nº1273</v>
          </cell>
        </row>
        <row r="12897">
          <cell r="B12897">
            <v>56338</v>
          </cell>
          <cell r="C12897" t="str">
            <v>NICOLAS II</v>
          </cell>
          <cell r="D12897" t="str">
            <v>CO-56338-BM</v>
          </cell>
          <cell r="E12897" t="str">
            <v>QUISPE BUSTOS DAMASO</v>
          </cell>
          <cell r="F12897" t="str">
            <v>DECRETO LEGISLATIVO Nº1273</v>
          </cell>
        </row>
        <row r="12898">
          <cell r="B12898">
            <v>56339</v>
          </cell>
          <cell r="C12898" t="str">
            <v>LOITADOR</v>
          </cell>
          <cell r="D12898" t="str">
            <v>CO-56339-BM</v>
          </cell>
          <cell r="E12898" t="str">
            <v>BUSTOS RIVERA MARUJA</v>
          </cell>
          <cell r="F12898" t="str">
            <v>DECRETO LEGISLATIVO Nº1273</v>
          </cell>
        </row>
        <row r="12899">
          <cell r="B12899">
            <v>56340</v>
          </cell>
          <cell r="C12899" t="str">
            <v>TALITA KUMM</v>
          </cell>
          <cell r="D12899" t="str">
            <v>CO-56340-BM</v>
          </cell>
          <cell r="E12899" t="str">
            <v>BERRU CANGO JOSE RODOLFO</v>
          </cell>
          <cell r="F12899" t="str">
            <v>DECRETO LEGISLATIVO Nº1273</v>
          </cell>
        </row>
        <row r="12900">
          <cell r="B12900">
            <v>56341</v>
          </cell>
          <cell r="C12900" t="str">
            <v>PEPE TRUENO</v>
          </cell>
          <cell r="D12900" t="str">
            <v>CO-56341-BM</v>
          </cell>
          <cell r="E12900" t="str">
            <v>CONTRERAS COMINA ROSA YDE</v>
          </cell>
          <cell r="F12900" t="str">
            <v>DECRETO LEGISLATIVO Nº1273</v>
          </cell>
        </row>
        <row r="12901">
          <cell r="B12901">
            <v>56342</v>
          </cell>
          <cell r="C12901" t="str">
            <v>YESSENIA OMAYRA I</v>
          </cell>
          <cell r="D12901" t="str">
            <v>CO-56342-BM</v>
          </cell>
          <cell r="E12901" t="str">
            <v>SERNAQUE OCHOA CARLOS MANUEL</v>
          </cell>
          <cell r="F12901" t="str">
            <v>DECRETO LEGISLATIVO Nº1273</v>
          </cell>
        </row>
        <row r="12902">
          <cell r="B12902">
            <v>56343</v>
          </cell>
          <cell r="C12902" t="str">
            <v>DORITA</v>
          </cell>
          <cell r="D12902" t="str">
            <v>CO-56343-BM</v>
          </cell>
          <cell r="E12902" t="str">
            <v>TEJEDA YONG LUIS ALBERTO</v>
          </cell>
          <cell r="F12902" t="str">
            <v>DECRETO LEGISLATIVO Nº1273</v>
          </cell>
        </row>
        <row r="12903">
          <cell r="B12903">
            <v>56344</v>
          </cell>
          <cell r="C12903" t="str">
            <v>DON JOSE</v>
          </cell>
          <cell r="D12903" t="str">
            <v>CO-56344-BM</v>
          </cell>
          <cell r="E12903" t="str">
            <v>BERRU CANGO JOSE RODOLFO</v>
          </cell>
          <cell r="F12903" t="str">
            <v>DECRETO LEGISLATIVO Nº1273</v>
          </cell>
        </row>
        <row r="12904">
          <cell r="B12904">
            <v>56345</v>
          </cell>
          <cell r="C12904" t="str">
            <v>BORKA III</v>
          </cell>
          <cell r="D12904" t="str">
            <v>CO-56345-BM</v>
          </cell>
          <cell r="E12904" t="str">
            <v>JIMENEZ ZAPATA MILTON</v>
          </cell>
          <cell r="F12904" t="str">
            <v>DECRETO LEGISLATIVO Nº1273</v>
          </cell>
        </row>
        <row r="12905">
          <cell r="B12905">
            <v>56346</v>
          </cell>
          <cell r="C12905" t="str">
            <v>DON VICTOR I</v>
          </cell>
          <cell r="D12905" t="str">
            <v>CO-56346-BM</v>
          </cell>
          <cell r="E12905" t="str">
            <v>SALAZAR HUAMANI CECILIA PAOLA</v>
          </cell>
          <cell r="F12905" t="str">
            <v>DECRETO LEGISLATIVO Nº1273</v>
          </cell>
        </row>
        <row r="12906">
          <cell r="B12906">
            <v>56348</v>
          </cell>
          <cell r="C12906" t="str">
            <v>WALTER AARON LUZ III</v>
          </cell>
          <cell r="D12906" t="str">
            <v>CO-56348-BM</v>
          </cell>
          <cell r="E12906" t="str">
            <v>FLORES VARGAS WALTER ALEJANDRO</v>
          </cell>
          <cell r="F12906" t="str">
            <v>DECRETO LEGISLATIVO Nº1273</v>
          </cell>
        </row>
        <row r="12907">
          <cell r="B12907">
            <v>56350</v>
          </cell>
          <cell r="C12907" t="str">
            <v>KAREN SOOLEY</v>
          </cell>
          <cell r="D12907" t="str">
            <v>CO-56350-BM</v>
          </cell>
          <cell r="E12907" t="str">
            <v>CONDORI APARI GISELLE YULISSA</v>
          </cell>
          <cell r="F12907" t="str">
            <v>DECRETO LEGISLATIVO Nº1273</v>
          </cell>
        </row>
        <row r="12908">
          <cell r="B12908">
            <v>56351</v>
          </cell>
          <cell r="C12908" t="str">
            <v>JOSE MATHIAS</v>
          </cell>
          <cell r="D12908" t="str">
            <v>CO-56351-BM</v>
          </cell>
          <cell r="E12908" t="str">
            <v>HUAPAYA CHAVEZ JOSE LUIS</v>
          </cell>
          <cell r="F12908" t="str">
            <v>DECRETO LEGISLATIVO Nº1273</v>
          </cell>
        </row>
        <row r="12909">
          <cell r="B12909">
            <v>56352</v>
          </cell>
          <cell r="C12909" t="str">
            <v>ANA FRANCHESKA</v>
          </cell>
          <cell r="D12909" t="str">
            <v>CO-56352-BM</v>
          </cell>
          <cell r="E12909" t="str">
            <v>NAIRA TORRES JOHN ANGEL</v>
          </cell>
          <cell r="F12909" t="str">
            <v>DECRETO LEGISLATIVO Nº1273</v>
          </cell>
        </row>
        <row r="12910">
          <cell r="B12910">
            <v>56353</v>
          </cell>
          <cell r="C12910" t="str">
            <v>ALMIRANTE</v>
          </cell>
          <cell r="D12910" t="str">
            <v>CO-56353-BM</v>
          </cell>
          <cell r="E12910" t="str">
            <v>VICTORIO CANDIA ROCIO DEL PILAR</v>
          </cell>
          <cell r="F12910" t="str">
            <v>DECRETO LEGISLATIVO Nº1273</v>
          </cell>
        </row>
        <row r="12911">
          <cell r="B12911">
            <v>56354</v>
          </cell>
          <cell r="C12911" t="str">
            <v>FIORELLA</v>
          </cell>
          <cell r="D12911" t="str">
            <v>CO-56354-BM</v>
          </cell>
          <cell r="E12911" t="str">
            <v>DEL RIO SAAVEDRA JULIO GONZALO</v>
          </cell>
          <cell r="F12911" t="str">
            <v>DECRETO LEGISLATIVO Nº1273</v>
          </cell>
        </row>
        <row r="12912">
          <cell r="B12912">
            <v>56379</v>
          </cell>
          <cell r="C12912" t="str">
            <v>DO? NELLY</v>
          </cell>
          <cell r="D12912" t="str">
            <v>PL-56379-BM</v>
          </cell>
          <cell r="E12912" t="str">
            <v>JACINTO QUEREBALU CRISTIAN JOEL</v>
          </cell>
          <cell r="F12912" t="str">
            <v>DECRETO LEGISLATIVO Nº1273</v>
          </cell>
        </row>
        <row r="12913">
          <cell r="B12913">
            <v>56380</v>
          </cell>
          <cell r="C12913" t="str">
            <v>MARICARMEN</v>
          </cell>
          <cell r="D12913" t="str">
            <v>PL-56380-BM</v>
          </cell>
          <cell r="E12913" t="str">
            <v>JACINTO GALAN MARIANO GREGORIO</v>
          </cell>
          <cell r="F12913" t="str">
            <v>DECRETO LEGISLATIVO Nº1273</v>
          </cell>
        </row>
        <row r="12914">
          <cell r="B12914">
            <v>56381</v>
          </cell>
          <cell r="C12914" t="str">
            <v>JEHOVA LUZ DEL MUNDO</v>
          </cell>
          <cell r="D12914" t="str">
            <v>SY-56381-BM</v>
          </cell>
          <cell r="E12914" t="str">
            <v>SANCHEZ HUAMANCHUMO JOSE FRANCISCO</v>
          </cell>
          <cell r="F12914" t="str">
            <v>DECRETO LEGISLATIVO Nº1273</v>
          </cell>
        </row>
        <row r="12915">
          <cell r="B12915">
            <v>56386</v>
          </cell>
          <cell r="C12915" t="str">
            <v>MI RAYSI</v>
          </cell>
          <cell r="D12915" t="str">
            <v>PL-56386-BM</v>
          </cell>
          <cell r="E12915" t="str">
            <v>JACINTO LOO RICHARD AUGUSTO</v>
          </cell>
          <cell r="F12915" t="str">
            <v>DECRETO LEGISLATIVO Nº1273</v>
          </cell>
        </row>
        <row r="12916">
          <cell r="B12916">
            <v>56387</v>
          </cell>
          <cell r="C12916" t="str">
            <v>JONAS</v>
          </cell>
          <cell r="D12916" t="str">
            <v>SY-56387-BM</v>
          </cell>
          <cell r="E12916" t="str">
            <v>ALBUJAR DE SANCHEZ BRIGIDA B</v>
          </cell>
          <cell r="F12916" t="str">
            <v>DECRETO LEGISLATIVO Nº1273</v>
          </cell>
        </row>
        <row r="12917">
          <cell r="B12917">
            <v>56388</v>
          </cell>
          <cell r="C12917" t="str">
            <v>ALEXIA</v>
          </cell>
          <cell r="D12917" t="str">
            <v>SY-56388-BM</v>
          </cell>
          <cell r="E12917" t="str">
            <v>CORONADO MENDOZA JAIME PEDRO</v>
          </cell>
          <cell r="F12917" t="str">
            <v>DECRETO LEGISLATIVO Nº1273</v>
          </cell>
        </row>
        <row r="12918">
          <cell r="B12918">
            <v>56389</v>
          </cell>
          <cell r="C12918" t="str">
            <v>ELIBERTO CASAS</v>
          </cell>
          <cell r="D12918" t="str">
            <v>PL-56389-BM</v>
          </cell>
          <cell r="E12918" t="str">
            <v>LLUEN SANTISTEBAN JAVIER TOMAS ;TULLUME DIAZ SONIA</v>
          </cell>
          <cell r="F12918" t="str">
            <v>DECRETO LEGISLATIVO Nº1273</v>
          </cell>
        </row>
        <row r="12919">
          <cell r="B12919">
            <v>56390</v>
          </cell>
          <cell r="C12919" t="str">
            <v>JEHOVA MI GUERRERO</v>
          </cell>
          <cell r="D12919" t="str">
            <v>PT-56390-BM</v>
          </cell>
          <cell r="E12919" t="str">
            <v>VITE PAZO ASENCION ALEJANDRO</v>
          </cell>
          <cell r="F12919" t="str">
            <v>DECRETO LEGISLATIVO Nº1273</v>
          </cell>
        </row>
        <row r="12920">
          <cell r="B12920">
            <v>56391</v>
          </cell>
          <cell r="C12920" t="str">
            <v>MAFER</v>
          </cell>
          <cell r="D12920" t="str">
            <v>PT-56391-BM</v>
          </cell>
          <cell r="E12920" t="str">
            <v>VITE PANTA GILBERTO ;VITE PANTA SIMON ;VITE PAZOS YHONY EBERT</v>
          </cell>
          <cell r="F12920" t="str">
            <v>DECRETO LEGISLATIVO Nº1273</v>
          </cell>
        </row>
        <row r="12921">
          <cell r="B12921">
            <v>56392</v>
          </cell>
          <cell r="C12921" t="str">
            <v>HALCON V</v>
          </cell>
          <cell r="D12921" t="str">
            <v>SY-56392-BM</v>
          </cell>
          <cell r="E12921" t="str">
            <v>RODRIGUEZ LAVERIAN RICHARD JHONY</v>
          </cell>
          <cell r="F12921" t="str">
            <v>DECRETO LEGISLATIVO Nº1273</v>
          </cell>
        </row>
        <row r="12922">
          <cell r="B12922">
            <v>56393</v>
          </cell>
          <cell r="C12922" t="str">
            <v>MI GREGORIA</v>
          </cell>
          <cell r="D12922" t="str">
            <v>PT-56393-BM</v>
          </cell>
          <cell r="E12922" t="str">
            <v>VITE PANTA GILBERTO ;VITE PANTA SIMON ;VITE PAZOS JULIO CESAR ;VITE PAZOS YHONY EBERT</v>
          </cell>
          <cell r="F12922" t="str">
            <v>DECRETO LEGISLATIVO Nº1273</v>
          </cell>
        </row>
        <row r="12923">
          <cell r="B12923">
            <v>56395</v>
          </cell>
          <cell r="C12923" t="str">
            <v>SR D LOS MILAGROS I</v>
          </cell>
          <cell r="D12923" t="str">
            <v>SY-56395-BM</v>
          </cell>
          <cell r="E12923" t="str">
            <v>ARROYO GARCIA EDWIN DIONICIO</v>
          </cell>
          <cell r="F12923" t="str">
            <v>DECRETO LEGISLATIVO Nº1273</v>
          </cell>
        </row>
        <row r="12924">
          <cell r="B12924">
            <v>56397</v>
          </cell>
          <cell r="C12924" t="str">
            <v>FRANKLIN 2</v>
          </cell>
          <cell r="D12924" t="str">
            <v>SY-56397-BM</v>
          </cell>
          <cell r="E12924" t="str">
            <v>RIVAS LINARES WILIAM FRANCISCO</v>
          </cell>
          <cell r="F12924" t="str">
            <v>DECRETO LEGISLATIVO Nº1273</v>
          </cell>
        </row>
        <row r="12925">
          <cell r="B12925">
            <v>56398</v>
          </cell>
          <cell r="C12925" t="str">
            <v>DON MANUELITO</v>
          </cell>
          <cell r="D12925" t="str">
            <v>SY-56398-BM</v>
          </cell>
          <cell r="E12925" t="str">
            <v>MERCADO GARCIA CARLOS ENRIQUE</v>
          </cell>
          <cell r="F12925" t="str">
            <v>DECRETO LEGISLATIVO Nº1273</v>
          </cell>
        </row>
        <row r="12926">
          <cell r="B12926">
            <v>56437</v>
          </cell>
          <cell r="C12926" t="str">
            <v>EMMA</v>
          </cell>
          <cell r="D12926" t="str">
            <v>PT-56437-BM</v>
          </cell>
          <cell r="E12926" t="str">
            <v>PAZO FIESTAS SANTIAGO</v>
          </cell>
          <cell r="F12926" t="str">
            <v>DECRETO LEGISLATIVO Nº1273</v>
          </cell>
        </row>
        <row r="12927">
          <cell r="B12927">
            <v>56438</v>
          </cell>
          <cell r="C12927" t="str">
            <v>JEHOVA CON SU PODER</v>
          </cell>
          <cell r="D12927" t="str">
            <v>PT-56438-BM</v>
          </cell>
          <cell r="E12927" t="str">
            <v>ALFARO OCAMPO PIEDAD MARLENE</v>
          </cell>
          <cell r="F12927" t="str">
            <v>DECRETO LEGISLATIVO Nº1273</v>
          </cell>
        </row>
        <row r="12928">
          <cell r="B12928">
            <v>56439</v>
          </cell>
          <cell r="C12928" t="str">
            <v>EL PODEROSO DE ISRAEL</v>
          </cell>
          <cell r="D12928" t="str">
            <v>PT-56439-BM</v>
          </cell>
          <cell r="E12928" t="str">
            <v>CHAVESTA CASTILLO JUAN LUCAS</v>
          </cell>
          <cell r="F12928" t="str">
            <v>DECRETO LEGISLATIVO Nº1273</v>
          </cell>
        </row>
        <row r="12929">
          <cell r="B12929">
            <v>56458</v>
          </cell>
          <cell r="C12929" t="str">
            <v>SAMARA MELCHORITA I</v>
          </cell>
          <cell r="D12929" t="str">
            <v>CY-56458-BM</v>
          </cell>
          <cell r="E12929" t="str">
            <v>PANTOJA CARRILLO SANDRA CECILIA</v>
          </cell>
          <cell r="F12929" t="str">
            <v>DECRETO LEGISLATIVO Nº1273</v>
          </cell>
        </row>
        <row r="12930">
          <cell r="B12930">
            <v>56460</v>
          </cell>
          <cell r="C12930" t="str">
            <v>SEBASTIAN II</v>
          </cell>
          <cell r="D12930" t="str">
            <v>IO-56460-BM</v>
          </cell>
          <cell r="E12930" t="str">
            <v>CALLACONDO CHOQUECOTA MARIO</v>
          </cell>
          <cell r="F12930" t="str">
            <v>DECRETO LEGISLATIVO Nº1273</v>
          </cell>
        </row>
        <row r="12931">
          <cell r="B12931">
            <v>56466</v>
          </cell>
          <cell r="C12931" t="str">
            <v>GUSTAVO IV</v>
          </cell>
          <cell r="D12931" t="str">
            <v>SY-56466-BM</v>
          </cell>
          <cell r="E12931" t="str">
            <v>ANAYA BELTRAN LUIS ALBERTO</v>
          </cell>
          <cell r="F12931" t="str">
            <v>DECRETO LEGISLATIVO Nº1273</v>
          </cell>
        </row>
        <row r="12932">
          <cell r="B12932">
            <v>56467</v>
          </cell>
          <cell r="C12932" t="str">
            <v>ARACELY III</v>
          </cell>
          <cell r="D12932" t="str">
            <v>SY-56467-BM</v>
          </cell>
          <cell r="E12932" t="str">
            <v>CORCUERA TABACO JUAN CARLOS</v>
          </cell>
          <cell r="F12932" t="str">
            <v>DECRETO LEGISLATIVO Nº1273</v>
          </cell>
        </row>
        <row r="12933">
          <cell r="B12933">
            <v>56468</v>
          </cell>
          <cell r="C12933" t="str">
            <v>SHUARIN</v>
          </cell>
          <cell r="D12933" t="str">
            <v>SY-56468-BM</v>
          </cell>
          <cell r="E12933" t="str">
            <v>SERRANO MOLINA MABELA ALEJANDRA</v>
          </cell>
          <cell r="F12933" t="str">
            <v>DECRETO LEGISLATIVO Nº1273</v>
          </cell>
        </row>
        <row r="12934">
          <cell r="B12934">
            <v>56469</v>
          </cell>
          <cell r="C12934" t="str">
            <v>JESUS ES LA VIDA</v>
          </cell>
          <cell r="D12934" t="str">
            <v>SY-56469-BM</v>
          </cell>
          <cell r="E12934" t="str">
            <v>ARAUJO JIMENEZ JIMNER LANDER</v>
          </cell>
          <cell r="F12934" t="str">
            <v>DECRETO LEGISLATIVO Nº1273</v>
          </cell>
        </row>
        <row r="12935">
          <cell r="B12935">
            <v>56475</v>
          </cell>
          <cell r="C12935" t="str">
            <v>DON LUCAS</v>
          </cell>
          <cell r="D12935" t="str">
            <v>ZS-56475-BM</v>
          </cell>
          <cell r="E12935" t="str">
            <v>ESPINOZA DE RIVAS MARIA TERESA</v>
          </cell>
          <cell r="F12935" t="str">
            <v>DECRETO LEGISLATIVO Nº1273</v>
          </cell>
        </row>
        <row r="12936">
          <cell r="B12936">
            <v>56477</v>
          </cell>
          <cell r="C12936" t="str">
            <v>AGUSTINA BEATRIZ</v>
          </cell>
          <cell r="D12936" t="str">
            <v>PT-56477-BM</v>
          </cell>
          <cell r="E12936" t="str">
            <v>JACINTO PUESCAS JOSE LORENZO</v>
          </cell>
          <cell r="F12936" t="str">
            <v>DECRETO LEGISLATIVO Nº1273</v>
          </cell>
        </row>
        <row r="12937">
          <cell r="B12937">
            <v>56478</v>
          </cell>
          <cell r="C12937" t="str">
            <v>YOJANY</v>
          </cell>
          <cell r="D12937" t="str">
            <v>ZS-56478-BM</v>
          </cell>
          <cell r="E12937" t="str">
            <v>LAZARTE VERGARAY LUIS ALFREDO</v>
          </cell>
          <cell r="F12937" t="str">
            <v>DECRETO LEGISLATIVO Nº1273</v>
          </cell>
        </row>
        <row r="12938">
          <cell r="B12938">
            <v>56479</v>
          </cell>
          <cell r="C12938" t="str">
            <v>SIEMPRE JEHOVA JIRETH</v>
          </cell>
          <cell r="D12938" t="str">
            <v>PT-56479-BM</v>
          </cell>
          <cell r="E12938" t="str">
            <v>PURIZACA TEZEN MIGUEL ANGEL</v>
          </cell>
          <cell r="F12938" t="str">
            <v>DECRETO LEGISLATIVO Nº1273</v>
          </cell>
        </row>
        <row r="12939">
          <cell r="B12939">
            <v>56480</v>
          </cell>
          <cell r="C12939" t="str">
            <v>ALMENDRA</v>
          </cell>
          <cell r="D12939" t="str">
            <v>SY-56480-BM</v>
          </cell>
          <cell r="E12939" t="str">
            <v>PINTADO CORDOVA MAXIMINO</v>
          </cell>
          <cell r="F12939" t="str">
            <v>DECRETO LEGISLATIVO Nº1273</v>
          </cell>
        </row>
        <row r="12940">
          <cell r="B12940">
            <v>56482</v>
          </cell>
          <cell r="C12940" t="str">
            <v>JESUS EL SALVADOR</v>
          </cell>
          <cell r="D12940" t="str">
            <v>ZS-56482-BM</v>
          </cell>
          <cell r="E12940" t="str">
            <v>LOPEZ ESPINOZA FATIMA DEL ROSARIO</v>
          </cell>
          <cell r="F12940" t="str">
            <v>DECRETO LEGISLATIVO Nº1273</v>
          </cell>
        </row>
        <row r="12941">
          <cell r="B12941">
            <v>56484</v>
          </cell>
          <cell r="C12941" t="str">
            <v>FORTUNA DE JESUS III</v>
          </cell>
          <cell r="D12941" t="str">
            <v>ZS-56484-BM</v>
          </cell>
          <cell r="E12941" t="str">
            <v>VIDAURRE VIDAURRE TEODORO</v>
          </cell>
          <cell r="F12941" t="str">
            <v>DECRETO LEGISLATIVO Nº1273</v>
          </cell>
        </row>
        <row r="12942">
          <cell r="B12942">
            <v>56489</v>
          </cell>
          <cell r="C12942" t="str">
            <v>EL JARDIN DE EDEN</v>
          </cell>
          <cell r="D12942" t="str">
            <v>PT-56489-BM</v>
          </cell>
          <cell r="E12942" t="str">
            <v>ALVAREZ SANCHEZ VICTOR</v>
          </cell>
          <cell r="F12942" t="str">
            <v>DECRETO LEGISLATIVO Nº1273</v>
          </cell>
        </row>
        <row r="12943">
          <cell r="B12943">
            <v>56492</v>
          </cell>
          <cell r="C12943" t="str">
            <v>MARCELA</v>
          </cell>
          <cell r="D12943" t="str">
            <v>ZS-56492-BM</v>
          </cell>
          <cell r="E12943" t="str">
            <v>PINTADO HUAMAN LAURA MARIEL</v>
          </cell>
          <cell r="F12943" t="str">
            <v>DECRETO LEGISLATIVO Nº1273</v>
          </cell>
        </row>
        <row r="12944">
          <cell r="B12944">
            <v>56494</v>
          </cell>
          <cell r="C12944" t="str">
            <v>MASSIEL</v>
          </cell>
          <cell r="D12944" t="str">
            <v>IO-56494-BM</v>
          </cell>
          <cell r="E12944" t="str">
            <v>ATENCIO LLANO CELIA ROSA</v>
          </cell>
          <cell r="F12944" t="str">
            <v>DECRETO LEGISLATIVO Nº1273</v>
          </cell>
        </row>
        <row r="12945">
          <cell r="B12945">
            <v>56495</v>
          </cell>
          <cell r="C12945" t="str">
            <v>JEHOV`ES MI FORTALEZA</v>
          </cell>
          <cell r="D12945" t="str">
            <v>ZS-56495-BM</v>
          </cell>
          <cell r="E12945" t="str">
            <v>QUEREVALU PANTA SANDRA PAOLA</v>
          </cell>
          <cell r="F12945" t="str">
            <v>DECRETO LEGISLATIVO Nº1273</v>
          </cell>
        </row>
        <row r="12946">
          <cell r="B12946">
            <v>56501</v>
          </cell>
          <cell r="C12946" t="str">
            <v>WILNAN III</v>
          </cell>
          <cell r="D12946" t="str">
            <v>IO-56501-BM</v>
          </cell>
          <cell r="E12946" t="str">
            <v>GUZMAN ROSAS WILMAR VICTOR</v>
          </cell>
          <cell r="F12946" t="str">
            <v>DECRETO LEGISLATIVO Nº1273</v>
          </cell>
        </row>
        <row r="12947">
          <cell r="B12947">
            <v>56503</v>
          </cell>
          <cell r="C12947" t="str">
            <v>VIRGEN DE GUADALUPE</v>
          </cell>
          <cell r="D12947" t="str">
            <v>ZS-56503-BM</v>
          </cell>
          <cell r="E12947" t="str">
            <v>QUEREVALU PANTA SANDRA PAOLA</v>
          </cell>
          <cell r="F12947" t="str">
            <v>DECRETO LEGISLATIVO Nº1273</v>
          </cell>
        </row>
        <row r="12948">
          <cell r="B12948">
            <v>56504</v>
          </cell>
          <cell r="C12948" t="str">
            <v>DIEGO I</v>
          </cell>
          <cell r="D12948" t="str">
            <v>PT-56504-BM</v>
          </cell>
          <cell r="E12948" t="str">
            <v>NOE ESTRADA DE OTERO PETRONILA VIVIANA ;OTERO NAVARRO FEDERICO ELIAS</v>
          </cell>
          <cell r="F12948" t="str">
            <v>DECRETO LEGISLATIVO Nº1273</v>
          </cell>
        </row>
        <row r="12949">
          <cell r="B12949">
            <v>56507</v>
          </cell>
          <cell r="C12949" t="str">
            <v>YORDAN</v>
          </cell>
          <cell r="D12949" t="str">
            <v>IO-56507-BM</v>
          </cell>
          <cell r="E12949" t="str">
            <v>CCAMA CHOQUE? TEODORO</v>
          </cell>
          <cell r="F12949" t="str">
            <v>DECRETO LEGISLATIVO Nº1273</v>
          </cell>
        </row>
        <row r="12950">
          <cell r="B12950">
            <v>56509</v>
          </cell>
          <cell r="C12950" t="str">
            <v>MI TERESA</v>
          </cell>
          <cell r="D12950" t="str">
            <v>ZS-56509-BM</v>
          </cell>
          <cell r="E12950" t="str">
            <v>GRANDA OLIVOS PITER DANILO</v>
          </cell>
          <cell r="F12950" t="str">
            <v>DECRETO LEGISLATIVO Nº1273</v>
          </cell>
        </row>
        <row r="12951">
          <cell r="B12951">
            <v>56513</v>
          </cell>
          <cell r="C12951" t="str">
            <v>JULIO CESAR</v>
          </cell>
          <cell r="D12951" t="str">
            <v>IO-56513-BM</v>
          </cell>
          <cell r="E12951" t="str">
            <v>FLORES PALLE JULIO CESAR</v>
          </cell>
          <cell r="F12951" t="str">
            <v>DECRETO LEGISLATIVO Nº1273</v>
          </cell>
        </row>
        <row r="12952">
          <cell r="B12952">
            <v>56514</v>
          </cell>
          <cell r="C12952" t="str">
            <v>AVE FENIX II</v>
          </cell>
          <cell r="D12952" t="str">
            <v>ZS-56514-BM</v>
          </cell>
          <cell r="E12952" t="str">
            <v>RUIZ PANGALIMA EDICIO</v>
          </cell>
          <cell r="F12952" t="str">
            <v>DECRETO LEGISLATIVO Nº1273</v>
          </cell>
        </row>
        <row r="12953">
          <cell r="B12953">
            <v>56518</v>
          </cell>
          <cell r="C12953" t="str">
            <v>SAN PEDRO</v>
          </cell>
          <cell r="D12953" t="str">
            <v>ZS-56518-BM</v>
          </cell>
          <cell r="E12953" t="str">
            <v>NUNURA QUEREVALU JOSE JAVIER</v>
          </cell>
          <cell r="F12953" t="str">
            <v>DECRETO LEGISLATIVO Nº1273</v>
          </cell>
        </row>
        <row r="12954">
          <cell r="B12954">
            <v>56521</v>
          </cell>
          <cell r="C12954" t="str">
            <v>ESPIRITU DIVINO</v>
          </cell>
          <cell r="D12954" t="str">
            <v>ZS-56521-BM</v>
          </cell>
          <cell r="E12954" t="str">
            <v>NUNURA QUEREVALU JOSE JAVIER</v>
          </cell>
          <cell r="F12954" t="str">
            <v>DECRETO LEGISLATIVO Nº1273</v>
          </cell>
        </row>
        <row r="12955">
          <cell r="B12955">
            <v>56524</v>
          </cell>
          <cell r="C12955" t="str">
            <v>JESUS AMIGO FIEL</v>
          </cell>
          <cell r="D12955" t="str">
            <v>ZS-56524-BM</v>
          </cell>
          <cell r="E12955" t="str">
            <v>TUME PANTA MARIA PETRONILA</v>
          </cell>
          <cell r="F12955" t="str">
            <v>DECRETO LEGISLATIVO Nº1273</v>
          </cell>
        </row>
        <row r="12956">
          <cell r="B12956">
            <v>56551</v>
          </cell>
          <cell r="C12956" t="str">
            <v>LUNA</v>
          </cell>
          <cell r="D12956" t="str">
            <v>SY-56551-BM</v>
          </cell>
          <cell r="E12956" t="str">
            <v>LUNA AZABACHE LUIS ANGEL</v>
          </cell>
          <cell r="F12956" t="str">
            <v>DECRETO LEGISLATIVO Nº1273</v>
          </cell>
        </row>
        <row r="12957">
          <cell r="B12957">
            <v>56590</v>
          </cell>
          <cell r="C12957" t="str">
            <v>REGALO DE YAVE MI DIOS</v>
          </cell>
          <cell r="D12957" t="str">
            <v>PT-56590-BM</v>
          </cell>
          <cell r="E12957" t="str">
            <v>NUNURA QUEREVALU JORGE LUIS</v>
          </cell>
          <cell r="F12957" t="str">
            <v>DECRETO LEGISLATIVO Nº1273</v>
          </cell>
        </row>
        <row r="12958">
          <cell r="B12958">
            <v>56593</v>
          </cell>
          <cell r="C12958" t="str">
            <v>ALONSO I</v>
          </cell>
          <cell r="D12958" t="str">
            <v>PT-56593-BM</v>
          </cell>
          <cell r="E12958" t="str">
            <v>MORETO CONCHA HIPOLITO</v>
          </cell>
          <cell r="F12958" t="str">
            <v>DECRETO LEGISLATIVO Nº1273</v>
          </cell>
        </row>
        <row r="12959">
          <cell r="B12959">
            <v>56594</v>
          </cell>
          <cell r="C12959" t="str">
            <v>DON PEDRO</v>
          </cell>
          <cell r="D12959" t="str">
            <v>PT-56594-BM</v>
          </cell>
          <cell r="E12959" t="str">
            <v>MORETO CONCHA HIPOLITO</v>
          </cell>
          <cell r="F12959" t="str">
            <v>DECRETO LEGISLATIVO Nº1273</v>
          </cell>
        </row>
        <row r="12960">
          <cell r="B12960">
            <v>56595</v>
          </cell>
          <cell r="C12960" t="str">
            <v>MI GUADALUPE</v>
          </cell>
          <cell r="D12960" t="str">
            <v>PL-56595-BM</v>
          </cell>
          <cell r="E12960" t="str">
            <v>ISIQUE PANTA JORGE LUIS</v>
          </cell>
          <cell r="F12960" t="str">
            <v>DECRETO LEGISLATIVO Nº1273</v>
          </cell>
        </row>
        <row r="12961">
          <cell r="B12961">
            <v>56596</v>
          </cell>
          <cell r="C12961" t="str">
            <v>TU ELSITA</v>
          </cell>
          <cell r="D12961" t="str">
            <v>ZS-56596-BM</v>
          </cell>
          <cell r="E12961" t="str">
            <v>CEVASCO GARCIA CARLO DI STHEFANNO</v>
          </cell>
          <cell r="F12961" t="str">
            <v>DECRETO LEGISLATIVO Nº1273</v>
          </cell>
        </row>
        <row r="12962">
          <cell r="B12962">
            <v>56597</v>
          </cell>
          <cell r="C12962" t="str">
            <v>MI PAOLA</v>
          </cell>
          <cell r="D12962" t="str">
            <v>PT-56597-BM</v>
          </cell>
          <cell r="E12962" t="str">
            <v>MORETO CONCHA HIPOLITO</v>
          </cell>
          <cell r="F12962" t="str">
            <v>DECRETO LEGISLATIVO Nº1273</v>
          </cell>
        </row>
        <row r="12963">
          <cell r="B12963">
            <v>56598</v>
          </cell>
          <cell r="C12963" t="str">
            <v>MI BELEN</v>
          </cell>
          <cell r="D12963" t="str">
            <v>PT-56598-BM</v>
          </cell>
          <cell r="E12963" t="str">
            <v>MORETO CONCHA HIPOLITO</v>
          </cell>
          <cell r="F12963" t="str">
            <v>DECRETO LEGISLATIVO Nº1273</v>
          </cell>
        </row>
        <row r="12964">
          <cell r="B12964">
            <v>56600</v>
          </cell>
          <cell r="C12964" t="str">
            <v>SECHURITA</v>
          </cell>
          <cell r="D12964" t="str">
            <v>PT-56600-BM</v>
          </cell>
          <cell r="E12964" t="str">
            <v>TUME ALVAREZ JIMMY ALEXANDER</v>
          </cell>
          <cell r="F12964" t="str">
            <v>DECRETO LEGISLATIVO Nº1273</v>
          </cell>
        </row>
        <row r="12965">
          <cell r="B12965">
            <v>56601</v>
          </cell>
          <cell r="C12965" t="str">
            <v>SANDOKAN II</v>
          </cell>
          <cell r="D12965" t="str">
            <v>PT-56601-BM</v>
          </cell>
          <cell r="E12965" t="str">
            <v>RODRIGUEZ QUISPE JULIO</v>
          </cell>
          <cell r="F12965" t="str">
            <v>DECRETO LEGISLATIVO Nº1273</v>
          </cell>
        </row>
        <row r="12966">
          <cell r="B12966">
            <v>56602</v>
          </cell>
          <cell r="C12966" t="str">
            <v>ZUGEYDI</v>
          </cell>
          <cell r="D12966" t="str">
            <v>ZS-56602-BM</v>
          </cell>
          <cell r="E12966" t="str">
            <v>SERNA ESPINOZA RENE</v>
          </cell>
          <cell r="F12966" t="str">
            <v>DECRETO LEGISLATIVO Nº1273</v>
          </cell>
        </row>
        <row r="12967">
          <cell r="B12967">
            <v>56605</v>
          </cell>
          <cell r="C12967" t="str">
            <v>MILAGRO DE JESUS</v>
          </cell>
          <cell r="D12967" t="str">
            <v>ZS-56605-BM</v>
          </cell>
          <cell r="E12967" t="str">
            <v>VITE CHULLY MATEO</v>
          </cell>
          <cell r="F12967" t="str">
            <v>DECRETO LEGISLATIVO Nº1273</v>
          </cell>
        </row>
        <row r="12968">
          <cell r="B12968">
            <v>56608</v>
          </cell>
          <cell r="C12968" t="str">
            <v>FABIANA</v>
          </cell>
          <cell r="D12968" t="str">
            <v>ZS-56608-BM</v>
          </cell>
          <cell r="E12968" t="str">
            <v>CRUZ CHICOMA ORLANDO</v>
          </cell>
          <cell r="F12968" t="str">
            <v>DECRETO LEGISLATIVO Nº1273</v>
          </cell>
        </row>
        <row r="12969">
          <cell r="B12969">
            <v>56618</v>
          </cell>
          <cell r="C12969" t="str">
            <v>DON FERNANDO 1</v>
          </cell>
          <cell r="D12969" t="str">
            <v>ZS-56618-BM</v>
          </cell>
          <cell r="E12969" t="str">
            <v>ECHEANDIA DOMINGUEZ MANUEL ALBERTO</v>
          </cell>
          <cell r="F12969" t="str">
            <v>DECRETO LEGISLATIVO Nº1273</v>
          </cell>
        </row>
        <row r="12970">
          <cell r="B12970">
            <v>56621</v>
          </cell>
          <cell r="C12970" t="str">
            <v>NEMESIS</v>
          </cell>
          <cell r="D12970" t="str">
            <v>ZS-56621-BM</v>
          </cell>
          <cell r="E12970" t="str">
            <v>VELEZ ESPINOZA JOSE MOISES</v>
          </cell>
          <cell r="F12970" t="str">
            <v>DECRETO LEGISLATIVO Nº1273</v>
          </cell>
        </row>
        <row r="12971">
          <cell r="B12971">
            <v>56625</v>
          </cell>
          <cell r="C12971" t="str">
            <v>BOSHE</v>
          </cell>
          <cell r="D12971" t="str">
            <v>ZS-56625-BM</v>
          </cell>
          <cell r="E12971" t="str">
            <v>BOYER MORAN GILBER</v>
          </cell>
          <cell r="F12971" t="str">
            <v>DECRETO LEGISLATIVO Nº1273</v>
          </cell>
        </row>
        <row r="12972">
          <cell r="B12972">
            <v>56627</v>
          </cell>
          <cell r="C12972" t="str">
            <v>SIEMPRE SAN PEDRO</v>
          </cell>
          <cell r="D12972" t="str">
            <v>ZS-56627-BM</v>
          </cell>
          <cell r="E12972" t="str">
            <v>AMAYA VILLEGAS JOSE LUIS</v>
          </cell>
          <cell r="F12972" t="str">
            <v>DECRETO LEGISLATIVO Nº1273</v>
          </cell>
        </row>
        <row r="12973">
          <cell r="B12973">
            <v>56631</v>
          </cell>
          <cell r="C12973" t="str">
            <v>SIEMPRE CON DIOS</v>
          </cell>
          <cell r="D12973" t="str">
            <v>ZS-56631-BM</v>
          </cell>
          <cell r="E12973" t="str">
            <v>AMAYA VILLEGAS JOSE LUIS</v>
          </cell>
          <cell r="F12973" t="str">
            <v>DECRETO LEGISLATIVO Nº1273</v>
          </cell>
        </row>
        <row r="12974">
          <cell r="B12974">
            <v>56635</v>
          </cell>
          <cell r="C12974" t="str">
            <v>MI DENNIS</v>
          </cell>
          <cell r="D12974" t="str">
            <v>ZS-56635-BM</v>
          </cell>
          <cell r="E12974" t="str">
            <v>VIDAURRE SOPLAPUCO CARMELO</v>
          </cell>
          <cell r="F12974" t="str">
            <v>DECRETO LEGISLATIVO Nº1273</v>
          </cell>
        </row>
        <row r="12975">
          <cell r="B12975">
            <v>56637</v>
          </cell>
          <cell r="C12975" t="str">
            <v>JUAN MANUEL</v>
          </cell>
          <cell r="D12975" t="str">
            <v>PT-56637-BM</v>
          </cell>
          <cell r="E12975" t="str">
            <v>FIESTAS PIZARRO JUAN FRANCISCO</v>
          </cell>
          <cell r="F12975" t="str">
            <v>DECRETO LEGISLATIVO Nº1273</v>
          </cell>
        </row>
        <row r="12976">
          <cell r="B12976">
            <v>56638</v>
          </cell>
          <cell r="C12976" t="str">
            <v>PIERO Y M</v>
          </cell>
          <cell r="D12976" t="str">
            <v>ZS-56638-BM</v>
          </cell>
          <cell r="E12976" t="str">
            <v>BOYER SILVA DIOMEDES</v>
          </cell>
          <cell r="F12976" t="str">
            <v>DECRETO LEGISLATIVO Nº1273</v>
          </cell>
        </row>
        <row r="12977">
          <cell r="B12977">
            <v>56639</v>
          </cell>
          <cell r="C12977" t="str">
            <v>ALEXIS Y ERIKSEN</v>
          </cell>
          <cell r="D12977" t="str">
            <v>ZS-56639-BM</v>
          </cell>
          <cell r="E12977" t="str">
            <v>LA TORRE CORONEL ALICIA MAGNOLIA</v>
          </cell>
          <cell r="F12977" t="str">
            <v>DECRETO LEGISLATIVO Nº1273</v>
          </cell>
        </row>
        <row r="12978">
          <cell r="B12978">
            <v>56640</v>
          </cell>
          <cell r="C12978" t="str">
            <v>KALLESSI XOANA</v>
          </cell>
          <cell r="D12978" t="str">
            <v>PT-56640-BM</v>
          </cell>
          <cell r="E12978" t="str">
            <v>SANDOVAL YOVERA CESAR AUGUSTO</v>
          </cell>
          <cell r="F12978" t="str">
            <v>DECRETO LEGISLATIVO Nº1273</v>
          </cell>
        </row>
        <row r="12979">
          <cell r="B12979">
            <v>56641</v>
          </cell>
          <cell r="C12979" t="str">
            <v>JOSHMER</v>
          </cell>
          <cell r="D12979" t="str">
            <v>ZS-56641-BM</v>
          </cell>
          <cell r="E12979" t="str">
            <v>PINTADO AGUILAR LENINDES</v>
          </cell>
          <cell r="F12979" t="str">
            <v>DECRETO LEGISLATIVO Nº1273</v>
          </cell>
        </row>
        <row r="12980">
          <cell r="B12980">
            <v>56642</v>
          </cell>
          <cell r="C12980" t="str">
            <v>LEANDRO III</v>
          </cell>
          <cell r="D12980" t="str">
            <v>CO-56642-BM</v>
          </cell>
          <cell r="E12980" t="str">
            <v>CABRERA LEON CARLOS DIONICIO</v>
          </cell>
          <cell r="F12980" t="str">
            <v>DECRETO LEGISLATIVO Nº1273</v>
          </cell>
        </row>
        <row r="12981">
          <cell r="B12981">
            <v>56643</v>
          </cell>
          <cell r="C12981" t="str">
            <v>FREEDOM CRY</v>
          </cell>
          <cell r="D12981" t="str">
            <v>CO-56643-BM</v>
          </cell>
          <cell r="E12981" t="str">
            <v>GARRIDO ZARZO CONSUELO MILAGROS</v>
          </cell>
          <cell r="F12981" t="str">
            <v>DECRETO LEGISLATIVO Nº1273</v>
          </cell>
        </row>
        <row r="12982">
          <cell r="B12982">
            <v>56644</v>
          </cell>
          <cell r="C12982" t="str">
            <v>STA. CLARA</v>
          </cell>
          <cell r="D12982" t="str">
            <v>CO-56644-BM</v>
          </cell>
          <cell r="E12982" t="str">
            <v>OBREGON ROMERO GUILLERMO RUBEN</v>
          </cell>
          <cell r="F12982" t="str">
            <v>DECRETO LEGISLATIVO Nº1273</v>
          </cell>
        </row>
        <row r="12983">
          <cell r="B12983">
            <v>56645</v>
          </cell>
          <cell r="C12983" t="str">
            <v>MAURICIO Y KEISSY II</v>
          </cell>
          <cell r="D12983" t="str">
            <v>CO-56645-BM</v>
          </cell>
          <cell r="E12983" t="str">
            <v>VICTORIO CANDIA ROCIO DEL PILAR</v>
          </cell>
          <cell r="F12983" t="str">
            <v>DECRETO LEGISLATIVO Nº1273</v>
          </cell>
        </row>
        <row r="12984">
          <cell r="B12984">
            <v>56646</v>
          </cell>
          <cell r="C12984" t="str">
            <v>YHAMIR</v>
          </cell>
          <cell r="D12984" t="str">
            <v>CO-56646-BM</v>
          </cell>
          <cell r="E12984" t="str">
            <v>VICTORIO CANDIA ROCIO DEL PILAR</v>
          </cell>
          <cell r="F12984" t="str">
            <v>DECRETO LEGISLATIVO Nº1273</v>
          </cell>
        </row>
        <row r="12985">
          <cell r="B12985">
            <v>56647</v>
          </cell>
          <cell r="C12985" t="str">
            <v>EL PERLA</v>
          </cell>
          <cell r="D12985" t="str">
            <v>CO-56647-BM</v>
          </cell>
          <cell r="E12985" t="str">
            <v>TORRES YACTAYO OSCAR ROY</v>
          </cell>
          <cell r="F12985" t="str">
            <v>DECRETO LEGISLATIVO Nº1273</v>
          </cell>
        </row>
        <row r="12986">
          <cell r="B12986">
            <v>56648</v>
          </cell>
          <cell r="C12986" t="str">
            <v>MARYPAZ</v>
          </cell>
          <cell r="D12986" t="str">
            <v>CO-56648-BM</v>
          </cell>
          <cell r="E12986" t="str">
            <v>JARA RISCO ROY RUBI</v>
          </cell>
          <cell r="F12986" t="str">
            <v>DECRETO LEGISLATIVO Nº1273</v>
          </cell>
        </row>
        <row r="12987">
          <cell r="B12987">
            <v>56649</v>
          </cell>
          <cell r="C12987" t="str">
            <v>LEONEL Y DIEGO</v>
          </cell>
          <cell r="D12987" t="str">
            <v>CO-56649-BM</v>
          </cell>
          <cell r="E12987" t="str">
            <v>ZELADA SUAREZ OVIDIO</v>
          </cell>
          <cell r="F12987" t="str">
            <v>DECRETO LEGISLATIVO Nº1273</v>
          </cell>
        </row>
        <row r="12988">
          <cell r="B12988">
            <v>56650</v>
          </cell>
          <cell r="C12988" t="str">
            <v>BYRON</v>
          </cell>
          <cell r="D12988" t="str">
            <v>CO-56650-BM</v>
          </cell>
          <cell r="E12988" t="str">
            <v>NAVARRO ALEGRE PEDRO HUMBERTO</v>
          </cell>
          <cell r="F12988" t="str">
            <v>DECRETO LEGISLATIVO Nº1273</v>
          </cell>
        </row>
        <row r="12989">
          <cell r="B12989">
            <v>56651</v>
          </cell>
          <cell r="C12989" t="str">
            <v>MAMA TENCHA</v>
          </cell>
          <cell r="D12989" t="str">
            <v>CO-56651-BM</v>
          </cell>
          <cell r="E12989" t="str">
            <v>CORONADO ALMONTE GUILLERMO SEGUNDO</v>
          </cell>
          <cell r="F12989" t="str">
            <v>DECRETO LEGISLATIVO Nº1273</v>
          </cell>
        </row>
        <row r="12990">
          <cell r="B12990">
            <v>56652</v>
          </cell>
          <cell r="C12990" t="str">
            <v>YULI NATHANIEL I</v>
          </cell>
          <cell r="D12990" t="str">
            <v>CO-56652-BM</v>
          </cell>
          <cell r="E12990" t="str">
            <v>HUAMBACHANO MENDOZA EDGAR ALEJANDRO</v>
          </cell>
          <cell r="F12990" t="str">
            <v>DECRETO LEGISLATIVO Nº1273</v>
          </cell>
        </row>
        <row r="12991">
          <cell r="B12991">
            <v>56653</v>
          </cell>
          <cell r="C12991" t="str">
            <v>GAVILAN - I</v>
          </cell>
          <cell r="D12991" t="str">
            <v>CO-56653-BM</v>
          </cell>
          <cell r="E12991" t="str">
            <v>CARRIZALES MAMANI SEVERINO</v>
          </cell>
          <cell r="F12991" t="str">
            <v>DECRETO LEGISLATIVO Nº1273</v>
          </cell>
        </row>
        <row r="12992">
          <cell r="B12992">
            <v>56655</v>
          </cell>
          <cell r="C12992" t="str">
            <v>JOSE ANTONIO III</v>
          </cell>
          <cell r="D12992" t="str">
            <v>CO-56655-BM</v>
          </cell>
          <cell r="E12992" t="str">
            <v>PAIVA PAZO DOMINGO</v>
          </cell>
          <cell r="F12992" t="str">
            <v>DECRETO LEGISLATIVO Nº1273</v>
          </cell>
        </row>
        <row r="12993">
          <cell r="B12993">
            <v>56656</v>
          </cell>
          <cell r="C12993" t="str">
            <v>JOHN</v>
          </cell>
          <cell r="D12993" t="str">
            <v>PT-56656-BM</v>
          </cell>
          <cell r="E12993" t="str">
            <v>VERGARAY CASTILLO YHON FRANCISCO</v>
          </cell>
          <cell r="F12993" t="str">
            <v>DECRETO LEGISLATIVO Nº1273</v>
          </cell>
        </row>
        <row r="12994">
          <cell r="B12994">
            <v>56657</v>
          </cell>
          <cell r="C12994" t="str">
            <v>FRUTO DE JEHOVA</v>
          </cell>
          <cell r="D12994" t="str">
            <v>PT-56657-BM</v>
          </cell>
          <cell r="E12994" t="str">
            <v>YPANAQUE SANDOVAL SEGUNDO GERONIMO</v>
          </cell>
          <cell r="F12994" t="str">
            <v>DECRETO LEGISLATIVO Nº1273</v>
          </cell>
        </row>
        <row r="12995">
          <cell r="B12995">
            <v>56658</v>
          </cell>
          <cell r="C12995" t="str">
            <v>CHALONCITO</v>
          </cell>
          <cell r="D12995" t="str">
            <v>PT-56658-BM</v>
          </cell>
          <cell r="E12995" t="str">
            <v>RUMICHE QUEREVALU SEBASTIAN</v>
          </cell>
          <cell r="F12995" t="str">
            <v>DECRETO LEGISLATIVO Nº1273</v>
          </cell>
        </row>
        <row r="12996">
          <cell r="B12996">
            <v>56660</v>
          </cell>
          <cell r="C12996" t="str">
            <v>KAREN SOOLEY</v>
          </cell>
          <cell r="D12996" t="str">
            <v>CO-56660-BM</v>
          </cell>
          <cell r="E12996" t="str">
            <v>CONDORI APARI GISELLE YULISSA</v>
          </cell>
          <cell r="F12996" t="str">
            <v>DECRETO LEGISLATIVO Nº1273</v>
          </cell>
        </row>
        <row r="12997">
          <cell r="B12997">
            <v>56661</v>
          </cell>
          <cell r="C12997" t="str">
            <v>NICOLAS</v>
          </cell>
          <cell r="D12997" t="str">
            <v>CO-56661-BM</v>
          </cell>
          <cell r="E12997" t="str">
            <v>PASAPERA FLORES PEDRO</v>
          </cell>
          <cell r="F12997" t="str">
            <v>DECRETO LEGISLATIVO Nº1273</v>
          </cell>
        </row>
        <row r="12998">
          <cell r="B12998">
            <v>56662</v>
          </cell>
          <cell r="C12998" t="str">
            <v>LEONEL Y PIERO</v>
          </cell>
          <cell r="D12998" t="str">
            <v>CO-56662-BM</v>
          </cell>
          <cell r="E12998" t="str">
            <v>ZELADA SUAREZ OVIDIO</v>
          </cell>
          <cell r="F12998" t="str">
            <v>DECRETO LEGISLATIVO Nº1273</v>
          </cell>
        </row>
        <row r="12999">
          <cell r="B12999">
            <v>56664</v>
          </cell>
          <cell r="C12999" t="str">
            <v>DIEGO DANIEL II</v>
          </cell>
          <cell r="D12999" t="str">
            <v>CO-56664-BM</v>
          </cell>
          <cell r="E12999" t="str">
            <v>TRUJILLO RAMIREZ DANIEL</v>
          </cell>
          <cell r="F12999" t="str">
            <v>DECRETO LEGISLATIVO Nº1273</v>
          </cell>
        </row>
        <row r="13000">
          <cell r="B13000">
            <v>56665</v>
          </cell>
          <cell r="C13000" t="str">
            <v>ABDIEL</v>
          </cell>
          <cell r="D13000" t="str">
            <v>CO-56665-BM</v>
          </cell>
          <cell r="E13000" t="str">
            <v>VILLANUEVA REYES OLGA LIDIA</v>
          </cell>
          <cell r="F13000" t="str">
            <v>DECRETO LEGISLATIVO Nº1273</v>
          </cell>
        </row>
        <row r="13001">
          <cell r="B13001">
            <v>56667</v>
          </cell>
          <cell r="C13001" t="str">
            <v>DON PEDRITO I</v>
          </cell>
          <cell r="D13001" t="str">
            <v>SY-56667-BM</v>
          </cell>
          <cell r="E13001" t="str">
            <v>CARRANZA YBA?Z CARLOS TOMY</v>
          </cell>
          <cell r="F13001" t="str">
            <v>DECRETO LEGISLATIVO Nº1273</v>
          </cell>
        </row>
        <row r="13002">
          <cell r="B13002">
            <v>56668</v>
          </cell>
          <cell r="C13002" t="str">
            <v>LUZ DE VIDA I</v>
          </cell>
          <cell r="D13002" t="str">
            <v>SY-56668-BM</v>
          </cell>
          <cell r="E13002" t="str">
            <v>COLORADO DIAZ SEBASTIAN</v>
          </cell>
          <cell r="F13002" t="str">
            <v>DECRETO LEGISLATIVO Nº1273</v>
          </cell>
        </row>
        <row r="13003">
          <cell r="B13003">
            <v>56669</v>
          </cell>
          <cell r="C13003" t="str">
            <v>ESPIRITU DE DIOS</v>
          </cell>
          <cell r="D13003" t="str">
            <v>SY-56669-BM</v>
          </cell>
          <cell r="E13003" t="str">
            <v>MORE WONG JOSE JHONY</v>
          </cell>
          <cell r="F13003" t="str">
            <v>DECRETO LEGISLATIVO Nº1273</v>
          </cell>
        </row>
        <row r="13004">
          <cell r="B13004">
            <v>56670</v>
          </cell>
          <cell r="C13004" t="str">
            <v>MI SHEYLA I</v>
          </cell>
          <cell r="D13004" t="str">
            <v>PT-56670-BM</v>
          </cell>
          <cell r="E13004" t="str">
            <v>QUEREVALU PRADO MIGUEL ANGEL</v>
          </cell>
          <cell r="F13004" t="str">
            <v>DECRETO LEGISLATIVO Nº1273</v>
          </cell>
        </row>
        <row r="13005">
          <cell r="B13005">
            <v>56721</v>
          </cell>
          <cell r="C13005" t="str">
            <v>GRAN ISRAEL</v>
          </cell>
          <cell r="D13005" t="str">
            <v>TA-56721-BM</v>
          </cell>
          <cell r="E13005" t="str">
            <v>LORO PUESCAS JAVIER ARTURO</v>
          </cell>
          <cell r="F13005" t="str">
            <v>DECRETO LEGISLATIVO Nº1273</v>
          </cell>
        </row>
        <row r="13006">
          <cell r="B13006">
            <v>56755</v>
          </cell>
          <cell r="C13006" t="str">
            <v>CRISTO MARINO</v>
          </cell>
          <cell r="D13006" t="str">
            <v>PT-56755-BM</v>
          </cell>
          <cell r="E13006" t="str">
            <v>PURIZACA PUESCAS JOSE PEDRO</v>
          </cell>
          <cell r="F13006" t="str">
            <v>DECRETO LEGISLATIVO Nº1273</v>
          </cell>
        </row>
        <row r="13007">
          <cell r="B13007">
            <v>56756</v>
          </cell>
          <cell r="C13007" t="str">
            <v>FIEL AMIGO</v>
          </cell>
          <cell r="D13007" t="str">
            <v>PT-56756-BM</v>
          </cell>
          <cell r="E13007" t="str">
            <v>SANCHEZ LLENQUE FREDDY ARMANDO</v>
          </cell>
          <cell r="F13007" t="str">
            <v>DECRETO LEGISLATIVO Nº1273</v>
          </cell>
        </row>
        <row r="13008">
          <cell r="B13008">
            <v>56757</v>
          </cell>
          <cell r="C13008" t="str">
            <v>JEHOVA REY DE GLORIA</v>
          </cell>
          <cell r="D13008" t="str">
            <v>PT-56757-BM</v>
          </cell>
          <cell r="E13008" t="str">
            <v>QUEREVALU PANTA MANUEL RAMOS</v>
          </cell>
          <cell r="F13008" t="str">
            <v>DECRETO LEGISLATIVO Nº1273</v>
          </cell>
        </row>
        <row r="13009">
          <cell r="B13009">
            <v>56764</v>
          </cell>
          <cell r="C13009" t="str">
            <v>GRACIA DE JEHOVA</v>
          </cell>
          <cell r="D13009" t="str">
            <v>PT-56764-BM</v>
          </cell>
          <cell r="E13009" t="str">
            <v>QUEREVALU PANTA MANUEL RAMOS</v>
          </cell>
          <cell r="F13009" t="str">
            <v>DECRETO LEGISLATIVO Nº1273</v>
          </cell>
        </row>
        <row r="13010">
          <cell r="B13010">
            <v>56765</v>
          </cell>
          <cell r="C13010" t="str">
            <v>MI SHEYLA II</v>
          </cell>
          <cell r="D13010" t="str">
            <v>PT-56765-BM</v>
          </cell>
          <cell r="E13010" t="str">
            <v>QUEREVALU PRADO MIGUEL ANGEL</v>
          </cell>
          <cell r="F13010" t="str">
            <v>DECRETO LEGISLATIVO Nº1273</v>
          </cell>
        </row>
        <row r="13011">
          <cell r="B13011">
            <v>56771</v>
          </cell>
          <cell r="C13011" t="str">
            <v>BENDICION DE MI DIOS</v>
          </cell>
          <cell r="D13011" t="str">
            <v>ZS-56771-BM</v>
          </cell>
          <cell r="E13011" t="str">
            <v>CORDOVA LOPEZ JOSE SANTOS</v>
          </cell>
          <cell r="F13011" t="str">
            <v>DECRETO LEGISLATIVO Nº1273</v>
          </cell>
        </row>
        <row r="13012">
          <cell r="B13012">
            <v>56773</v>
          </cell>
          <cell r="C13012" t="str">
            <v>CONDOR MACHO 8</v>
          </cell>
          <cell r="D13012" t="str">
            <v>CO-56773-BM</v>
          </cell>
          <cell r="E13012" t="str">
            <v>PAPAS ESTEBAN JULIAN FILOLO</v>
          </cell>
          <cell r="F13012" t="str">
            <v>DECRETO LEGISLATIVO Nº1273</v>
          </cell>
        </row>
        <row r="13013">
          <cell r="B13013">
            <v>56774</v>
          </cell>
          <cell r="C13013" t="str">
            <v>CONDOR MACHO IX</v>
          </cell>
          <cell r="D13013" t="str">
            <v>CO-56774- BM</v>
          </cell>
          <cell r="E13013" t="str">
            <v>PAPAS ESTEBAN JULIAN FILOLO</v>
          </cell>
          <cell r="F13013" t="str">
            <v>DECRETO LEGISLATIVO Nº1273</v>
          </cell>
        </row>
        <row r="13014">
          <cell r="B13014">
            <v>56776</v>
          </cell>
          <cell r="C13014" t="str">
            <v>ANDREA</v>
          </cell>
          <cell r="D13014" t="str">
            <v>CO-56776-BM</v>
          </cell>
          <cell r="E13014" t="str">
            <v>BUJAICO CAMANA ELIZABETH ;RUEDA CAMANA MANUEL ANTONIO</v>
          </cell>
          <cell r="F13014" t="str">
            <v>DECRETO LEGISLATIVO Nº1273</v>
          </cell>
        </row>
        <row r="13015">
          <cell r="B13015">
            <v>56783</v>
          </cell>
          <cell r="C13015" t="str">
            <v>EYDER</v>
          </cell>
          <cell r="D13015" t="str">
            <v>CE-56783-BM</v>
          </cell>
          <cell r="E13015" t="str">
            <v>CABELLO DOMINGUEZ PABLO CESAR</v>
          </cell>
          <cell r="F13015" t="str">
            <v>DECRETO LEGISLATIVO Nº1273</v>
          </cell>
        </row>
        <row r="13016">
          <cell r="B13016">
            <v>56784</v>
          </cell>
          <cell r="C13016" t="str">
            <v>AROMO</v>
          </cell>
          <cell r="D13016" t="str">
            <v>CE-56784-BM</v>
          </cell>
          <cell r="E13016" t="str">
            <v>AROMO CANTARO JUAN BAUTISTA</v>
          </cell>
          <cell r="F13016" t="str">
            <v>DECRETO LEGISLATIVO Nº1273</v>
          </cell>
        </row>
        <row r="13017">
          <cell r="B13017">
            <v>56785</v>
          </cell>
          <cell r="C13017" t="str">
            <v>MATEO III</v>
          </cell>
          <cell r="D13017" t="str">
            <v>CE-56785-BM</v>
          </cell>
          <cell r="E13017" t="str">
            <v>RUIZ VALIENTE DIANA ELIZABETH</v>
          </cell>
          <cell r="F13017" t="str">
            <v>DECRETO LEGISLATIVO Nº1273</v>
          </cell>
        </row>
        <row r="13018">
          <cell r="B13018">
            <v>56790</v>
          </cell>
          <cell r="C13018" t="str">
            <v>DILAN MAR</v>
          </cell>
          <cell r="D13018" t="str">
            <v>CE-56790-BM</v>
          </cell>
          <cell r="E13018" t="str">
            <v>PONTE VELASQUEZ ALEX ALFONSO</v>
          </cell>
          <cell r="F13018" t="str">
            <v>DECRETO LEGISLATIVO Nº1273</v>
          </cell>
        </row>
        <row r="13019">
          <cell r="B13019">
            <v>56791</v>
          </cell>
          <cell r="C13019" t="str">
            <v>ESMERALDA</v>
          </cell>
          <cell r="D13019" t="str">
            <v>CE-56791-BM</v>
          </cell>
          <cell r="E13019" t="str">
            <v>PEREZ MILLA DANIEL ELOY</v>
          </cell>
          <cell r="F13019" t="str">
            <v>DECRETO LEGISLATIVO Nº1273</v>
          </cell>
        </row>
        <row r="13020">
          <cell r="B13020">
            <v>56795</v>
          </cell>
          <cell r="C13020" t="str">
            <v>ISAAC</v>
          </cell>
          <cell r="D13020" t="str">
            <v>CE-56795-BM</v>
          </cell>
          <cell r="E13020" t="str">
            <v>GUZMAN HUERTAS VENANCIO ISAAC</v>
          </cell>
          <cell r="F13020" t="str">
            <v>DECRETO LEGISLATIVO Nº1273</v>
          </cell>
        </row>
        <row r="13021">
          <cell r="B13021">
            <v>56798</v>
          </cell>
          <cell r="C13021" t="str">
            <v>J.A.V</v>
          </cell>
          <cell r="D13021" t="str">
            <v>CE-56798-BM</v>
          </cell>
          <cell r="E13021" t="str">
            <v>SANDOVAL VENEGAS JULIO CESAR</v>
          </cell>
          <cell r="F13021" t="str">
            <v>DECRETO LEGISLATIVO Nº1273</v>
          </cell>
        </row>
        <row r="13022">
          <cell r="B13022">
            <v>56801</v>
          </cell>
          <cell r="C13022" t="str">
            <v>JHYRE</v>
          </cell>
          <cell r="D13022" t="str">
            <v>CE-56801-BM</v>
          </cell>
          <cell r="E13022" t="str">
            <v>ASMAT HUAMAN VICTOR LEONARDO</v>
          </cell>
          <cell r="F13022" t="str">
            <v>DECRETO LEGISLATIVO Nº1273</v>
          </cell>
        </row>
        <row r="13023">
          <cell r="B13023">
            <v>56804</v>
          </cell>
          <cell r="C13023" t="str">
            <v>ANTONIO</v>
          </cell>
          <cell r="D13023" t="str">
            <v>CE-56804-BM</v>
          </cell>
          <cell r="E13023" t="str">
            <v>ORTIZ GOMERO MARCO ANTONIO</v>
          </cell>
          <cell r="F13023" t="str">
            <v>DECRETO LEGISLATIVO Nº1273</v>
          </cell>
        </row>
        <row r="13024">
          <cell r="B13024">
            <v>56805</v>
          </cell>
          <cell r="C13024" t="str">
            <v>BENDICI? DE DIOS</v>
          </cell>
          <cell r="D13024" t="str">
            <v>CE-56805-BM</v>
          </cell>
          <cell r="E13024" t="str">
            <v>ALIDGA CHUSHO GUILMER</v>
          </cell>
          <cell r="F13024" t="str">
            <v>DECRETO LEGISLATIVO Nº1273</v>
          </cell>
        </row>
        <row r="13025">
          <cell r="B13025">
            <v>56807</v>
          </cell>
          <cell r="C13025" t="str">
            <v>CASBER</v>
          </cell>
          <cell r="D13025" t="str">
            <v>CE-56807-BM</v>
          </cell>
          <cell r="E13025" t="str">
            <v>BERNAL CHIROQUE SIXTO</v>
          </cell>
          <cell r="F13025" t="str">
            <v>DECRETO LEGISLATIVO Nº1273</v>
          </cell>
        </row>
        <row r="13026">
          <cell r="B13026">
            <v>56808</v>
          </cell>
          <cell r="C13026" t="str">
            <v>CRISTO VIENE</v>
          </cell>
          <cell r="D13026" t="str">
            <v>ZS-56808-BM</v>
          </cell>
          <cell r="E13026" t="str">
            <v>RODRIGUEZ DE CASTILLO NELIDA</v>
          </cell>
          <cell r="F13026" t="str">
            <v>DECRETO LEGISLATIVO Nº1273</v>
          </cell>
        </row>
        <row r="13027">
          <cell r="B13027">
            <v>56818</v>
          </cell>
          <cell r="C13027" t="str">
            <v>EL CHOCLO</v>
          </cell>
          <cell r="D13027" t="str">
            <v>SY-56818-BM</v>
          </cell>
          <cell r="E13027" t="str">
            <v>RODRIGUEZ LAVERIAN RICHARD JHONY</v>
          </cell>
          <cell r="F13027" t="str">
            <v>DECRETO LEGISLATIVO Nº1273</v>
          </cell>
        </row>
        <row r="13028">
          <cell r="B13028">
            <v>56820</v>
          </cell>
          <cell r="C13028" t="str">
            <v>TAIEL</v>
          </cell>
          <cell r="D13028" t="str">
            <v>SY-56820-BM</v>
          </cell>
          <cell r="E13028" t="str">
            <v>LOPEZ TRUJILLO JUAN CARLOS</v>
          </cell>
          <cell r="F13028" t="str">
            <v>DECRETO LEGISLATIVO Nº1273</v>
          </cell>
        </row>
        <row r="13029">
          <cell r="B13029">
            <v>56831</v>
          </cell>
          <cell r="C13029" t="str">
            <v>CRISTO TE AMA</v>
          </cell>
          <cell r="D13029" t="str">
            <v>TA-56831-BM</v>
          </cell>
          <cell r="E13029" t="str">
            <v>CARDOZO ATOCHE NANCY JANET</v>
          </cell>
          <cell r="F13029" t="str">
            <v>DECRETO LEGISLATIVO Nº1273</v>
          </cell>
        </row>
        <row r="13030">
          <cell r="B13030">
            <v>56837</v>
          </cell>
          <cell r="C13030" t="str">
            <v>DIOS MI UNICO REFUGIO</v>
          </cell>
          <cell r="D13030" t="str">
            <v>TA-56837-BM</v>
          </cell>
          <cell r="E13030" t="str">
            <v>CHUNGA ECHE SANTOS MARTIN</v>
          </cell>
          <cell r="F13030" t="str">
            <v>DECRETO LEGISLATIVO Nº1273</v>
          </cell>
        </row>
        <row r="13031">
          <cell r="B13031">
            <v>56838</v>
          </cell>
          <cell r="C13031" t="str">
            <v>PACHACUTEC 5</v>
          </cell>
          <cell r="D13031" t="str">
            <v>TA-56838-BM</v>
          </cell>
          <cell r="E13031" t="str">
            <v>OLAYA GARCES SUSAN CAROL</v>
          </cell>
          <cell r="F13031" t="str">
            <v>DECRETO LEGISLATIVO Nº1273</v>
          </cell>
        </row>
        <row r="13032">
          <cell r="B13032">
            <v>56842</v>
          </cell>
          <cell r="C13032" t="str">
            <v>DO? VITO</v>
          </cell>
          <cell r="D13032" t="str">
            <v>IO-56842-BM</v>
          </cell>
          <cell r="E13032" t="str">
            <v>CABRERA ADRIANZEN ELIAS</v>
          </cell>
          <cell r="F13032" t="str">
            <v>DECRETO LEGISLATIVO Nº1273</v>
          </cell>
        </row>
        <row r="13033">
          <cell r="B13033">
            <v>56843</v>
          </cell>
          <cell r="C13033" t="str">
            <v>MIA VALENTINA</v>
          </cell>
          <cell r="D13033" t="str">
            <v>SY-56843-BM</v>
          </cell>
          <cell r="E13033" t="str">
            <v>TORRES VALDIVIEZO ELMER GUILLERMO</v>
          </cell>
          <cell r="F13033" t="str">
            <v>DECRETO LEGISLATIVO Nº1273</v>
          </cell>
        </row>
        <row r="13034">
          <cell r="B13034">
            <v>56847</v>
          </cell>
          <cell r="C13034" t="str">
            <v>MARCELA</v>
          </cell>
          <cell r="D13034" t="str">
            <v>CE-56847-BM</v>
          </cell>
          <cell r="E13034" t="str">
            <v>CUPE RIVERA PEDRO ARTEMIO</v>
          </cell>
          <cell r="F13034" t="str">
            <v>DECRETO LEGISLATIVO Nº1273</v>
          </cell>
        </row>
        <row r="13035">
          <cell r="B13035">
            <v>56848</v>
          </cell>
          <cell r="C13035" t="str">
            <v>LOS DOS HERMANOS</v>
          </cell>
          <cell r="D13035" t="str">
            <v>CE-56848-BM</v>
          </cell>
          <cell r="E13035" t="str">
            <v>TRILLO MEJIA JUAN PEDRO</v>
          </cell>
          <cell r="F13035" t="str">
            <v>DECRETO LEGISLATIVO Nº1273</v>
          </cell>
        </row>
        <row r="13036">
          <cell r="B13036">
            <v>56849</v>
          </cell>
          <cell r="C13036" t="str">
            <v>MI CIELITO</v>
          </cell>
          <cell r="D13036" t="str">
            <v>CE-56849-BM</v>
          </cell>
          <cell r="E13036" t="str">
            <v>OLIVERA ACEDO PERCY ALEX</v>
          </cell>
          <cell r="F13036" t="str">
            <v>DECRETO LEGISLATIVO Nº1273</v>
          </cell>
        </row>
        <row r="13037">
          <cell r="B13037">
            <v>56850</v>
          </cell>
          <cell r="C13037" t="str">
            <v>MI DEYSY</v>
          </cell>
          <cell r="D13037" t="str">
            <v>CE-56850-BM</v>
          </cell>
          <cell r="E13037" t="str">
            <v>PINEDA TORRES AURELIO</v>
          </cell>
          <cell r="F13037" t="str">
            <v>DECRETO LEGISLATIVO Nº1273</v>
          </cell>
        </row>
        <row r="13038">
          <cell r="B13038">
            <v>56851</v>
          </cell>
          <cell r="C13038" t="str">
            <v>SOLEDAD</v>
          </cell>
          <cell r="D13038" t="str">
            <v>CE-56851-BM</v>
          </cell>
          <cell r="E13038" t="str">
            <v>NOLASCO VASQUEZ ALEXANDER FRANKLIN</v>
          </cell>
          <cell r="F13038" t="str">
            <v>DECRETO LEGISLATIVO Nº1273</v>
          </cell>
        </row>
        <row r="13039">
          <cell r="B13039">
            <v>56852</v>
          </cell>
          <cell r="C13039" t="str">
            <v>HAROLD</v>
          </cell>
          <cell r="D13039" t="str">
            <v>CE-56852-BM</v>
          </cell>
          <cell r="E13039" t="str">
            <v>TORRES ABANTO ELMER VICENTE</v>
          </cell>
          <cell r="F13039" t="str">
            <v>DECRETO LEGISLATIVO Nº1273</v>
          </cell>
        </row>
        <row r="13040">
          <cell r="B13040">
            <v>56853</v>
          </cell>
          <cell r="C13040" t="str">
            <v>LOS GRINGOS</v>
          </cell>
          <cell r="D13040" t="str">
            <v>CE-56853-BM</v>
          </cell>
          <cell r="E13040" t="str">
            <v>MONSALVE ALVA MARIBEL</v>
          </cell>
          <cell r="F13040" t="str">
            <v>DECRETO LEGISLATIVO Nº1273</v>
          </cell>
        </row>
        <row r="13041">
          <cell r="B13041">
            <v>56854</v>
          </cell>
          <cell r="C13041" t="str">
            <v>LAMAY</v>
          </cell>
          <cell r="D13041" t="str">
            <v>CE-56854-BM</v>
          </cell>
          <cell r="E13041" t="str">
            <v>PADILLA SANTOS ALBERTO EUGENIO</v>
          </cell>
          <cell r="F13041" t="str">
            <v>DECRETO LEGISLATIVO Nº1273</v>
          </cell>
        </row>
        <row r="13042">
          <cell r="B13042">
            <v>56855</v>
          </cell>
          <cell r="C13042" t="str">
            <v>CHAMO</v>
          </cell>
          <cell r="D13042" t="str">
            <v>CE-56855-BM</v>
          </cell>
          <cell r="E13042" t="str">
            <v>ALVARADO CASTILLO WILFREDO</v>
          </cell>
          <cell r="F13042" t="str">
            <v>DECRETO LEGISLATIVO Nº1273</v>
          </cell>
        </row>
        <row r="13043">
          <cell r="B13043">
            <v>56856</v>
          </cell>
          <cell r="C13043" t="str">
            <v>ALLIANA</v>
          </cell>
          <cell r="D13043" t="str">
            <v>CE-56856-BM</v>
          </cell>
          <cell r="E13043" t="str">
            <v>ZEGARRA ANDAHUAS LUIS HUMBERTO</v>
          </cell>
          <cell r="F13043" t="str">
            <v>DECRETO LEGISLATIVO Nº1273</v>
          </cell>
        </row>
        <row r="13044">
          <cell r="B13044">
            <v>56857</v>
          </cell>
          <cell r="C13044" t="str">
            <v>MORALES</v>
          </cell>
          <cell r="D13044" t="str">
            <v>CE-56857-BM</v>
          </cell>
          <cell r="E13044" t="str">
            <v>MORALES CAMPOS IMER JOSE</v>
          </cell>
          <cell r="F13044" t="str">
            <v>DECRETO LEGISLATIVO Nº1273</v>
          </cell>
        </row>
        <row r="13045">
          <cell r="B13045">
            <v>56858</v>
          </cell>
          <cell r="C13045" t="str">
            <v>HNOS VASQUEZ 1</v>
          </cell>
          <cell r="D13045" t="str">
            <v>CE-56858-BM</v>
          </cell>
          <cell r="E13045" t="str">
            <v>CUEVA VASQUEZ CARLOS MIGUEL</v>
          </cell>
          <cell r="F13045" t="str">
            <v>DECRETO LEGISLATIVO Nº1273</v>
          </cell>
        </row>
        <row r="13046">
          <cell r="B13046">
            <v>56859</v>
          </cell>
          <cell r="C13046" t="str">
            <v>LEYDY</v>
          </cell>
          <cell r="D13046" t="str">
            <v>CE-56859-BM</v>
          </cell>
          <cell r="E13046" t="str">
            <v>MAURICIO ORTIZ ROGER ALEXANDER</v>
          </cell>
          <cell r="F13046" t="str">
            <v>DECRETO LEGISLATIVO Nº1273</v>
          </cell>
        </row>
        <row r="13047">
          <cell r="B13047">
            <v>56860</v>
          </cell>
          <cell r="C13047" t="str">
            <v>ALEJANDRA</v>
          </cell>
          <cell r="D13047" t="str">
            <v>CE-56860-BM</v>
          </cell>
          <cell r="E13047" t="str">
            <v>SALINAS MORENO PAOLA YESENIA</v>
          </cell>
          <cell r="F13047" t="str">
            <v>DECRETO LEGISLATIVO Nº1273</v>
          </cell>
        </row>
        <row r="13048">
          <cell r="B13048">
            <v>56861</v>
          </cell>
          <cell r="C13048" t="str">
            <v>SANTIAGO</v>
          </cell>
          <cell r="D13048" t="str">
            <v>CE-56861-BM</v>
          </cell>
          <cell r="E13048" t="str">
            <v>SANTOS SOLIS SANTIAGO SABINO</v>
          </cell>
          <cell r="F13048" t="str">
            <v>DECRETO LEGISLATIVO Nº1273</v>
          </cell>
        </row>
        <row r="13049">
          <cell r="B13049">
            <v>56862</v>
          </cell>
          <cell r="C13049" t="str">
            <v>PISCOLAY</v>
          </cell>
          <cell r="D13049" t="str">
            <v>CE-56862-BM</v>
          </cell>
          <cell r="E13049" t="str">
            <v>UGAS CRUZ VANESSA YESELA</v>
          </cell>
          <cell r="F13049" t="str">
            <v>DECRETO LEGISLATIVO Nº1273</v>
          </cell>
        </row>
        <row r="13050">
          <cell r="B13050">
            <v>56863</v>
          </cell>
          <cell r="C13050" t="str">
            <v>AYRA.NICOLL</v>
          </cell>
          <cell r="D13050" t="str">
            <v>CE-56863-BM</v>
          </cell>
          <cell r="E13050" t="str">
            <v>MENDOZA ACERO OMAR ANICETO</v>
          </cell>
          <cell r="F13050" t="str">
            <v>DECRETO LEGISLATIVO Nº1273</v>
          </cell>
        </row>
        <row r="13051">
          <cell r="B13051">
            <v>56864</v>
          </cell>
          <cell r="C13051" t="str">
            <v>PEBIER</v>
          </cell>
          <cell r="D13051" t="str">
            <v>CE-56864-BM</v>
          </cell>
          <cell r="E13051" t="str">
            <v>GULARTE COCHACHI ULISES JHONSON</v>
          </cell>
          <cell r="F13051" t="str">
            <v>DECRETO LEGISLATIVO Nº1273</v>
          </cell>
        </row>
        <row r="13052">
          <cell r="B13052">
            <v>56865</v>
          </cell>
          <cell r="C13052" t="str">
            <v>JHA DE EMY</v>
          </cell>
          <cell r="D13052" t="str">
            <v>CE-56865-BM</v>
          </cell>
          <cell r="E13052" t="str">
            <v>CERVANTES LOPEZ SAUL</v>
          </cell>
          <cell r="F13052" t="str">
            <v>DECRETO LEGISLATIVO Nº1273</v>
          </cell>
        </row>
        <row r="13053">
          <cell r="B13053">
            <v>56866</v>
          </cell>
          <cell r="C13053" t="str">
            <v>NASHLA CORAZON</v>
          </cell>
          <cell r="D13053" t="str">
            <v>CE-56866-BM</v>
          </cell>
          <cell r="E13053" t="str">
            <v>LOPEZ CADILLO JESSICA KATHERINE</v>
          </cell>
          <cell r="F13053" t="str">
            <v>DECRETO LEGISLATIVO Nº1273</v>
          </cell>
        </row>
        <row r="13054">
          <cell r="B13054">
            <v>56867</v>
          </cell>
          <cell r="C13054" t="str">
            <v>CONDOR MACHO V</v>
          </cell>
          <cell r="D13054" t="str">
            <v>CO-56867-BM</v>
          </cell>
          <cell r="E13054" t="str">
            <v>PAPAS CHAVEZ EMILIO</v>
          </cell>
          <cell r="F13054" t="str">
            <v>DECRETO LEGISLATIVO Nº1273</v>
          </cell>
        </row>
        <row r="13055">
          <cell r="B13055">
            <v>56869</v>
          </cell>
          <cell r="C13055" t="str">
            <v>ORION 4</v>
          </cell>
          <cell r="D13055" t="str">
            <v>SY-56869-BM</v>
          </cell>
          <cell r="E13055" t="str">
            <v>ARROYO DELGADO PABLO ELADIO</v>
          </cell>
          <cell r="F13055" t="str">
            <v>DECRETO LEGISLATIVO Nº1273</v>
          </cell>
        </row>
        <row r="13056">
          <cell r="B13056">
            <v>56870</v>
          </cell>
          <cell r="C13056" t="str">
            <v>MARIO JUNIOR</v>
          </cell>
          <cell r="D13056" t="str">
            <v>SY-56870-BM</v>
          </cell>
          <cell r="E13056" t="str">
            <v>TORRES REYES MARIO ORIOL</v>
          </cell>
          <cell r="F13056" t="str">
            <v>DECRETO LEGISLATIVO Nº1273</v>
          </cell>
        </row>
        <row r="13057">
          <cell r="B13057">
            <v>56871</v>
          </cell>
          <cell r="C13057" t="str">
            <v>ANGELICA II</v>
          </cell>
          <cell r="D13057" t="str">
            <v>SY-56871-BM</v>
          </cell>
          <cell r="E13057" t="str">
            <v>CASTILLO NISHITATE MANUEL ANTONIO</v>
          </cell>
          <cell r="F13057" t="str">
            <v>DECRETO LEGISLATIVO Nº1273</v>
          </cell>
        </row>
        <row r="13058">
          <cell r="B13058">
            <v>56872</v>
          </cell>
          <cell r="C13058" t="str">
            <v>DON PEDRITO II</v>
          </cell>
          <cell r="D13058" t="str">
            <v>SY-56872-BM</v>
          </cell>
          <cell r="E13058" t="str">
            <v>CARRANZA IBA?Z ANGELA TERESA</v>
          </cell>
          <cell r="F13058" t="str">
            <v>DECRETO LEGISLATIVO Nº1273</v>
          </cell>
        </row>
        <row r="13059">
          <cell r="B13059">
            <v>56876</v>
          </cell>
          <cell r="C13059" t="str">
            <v>LUISI? I</v>
          </cell>
          <cell r="D13059" t="str">
            <v>IO-56876-BM</v>
          </cell>
          <cell r="E13059" t="str">
            <v>CALAGUA SANCHEZ DANIEL ALVINO</v>
          </cell>
          <cell r="F13059" t="str">
            <v>DECRETO LEGISLATIVO Nº1273</v>
          </cell>
        </row>
        <row r="13060">
          <cell r="B13060">
            <v>56877</v>
          </cell>
          <cell r="C13060" t="str">
            <v>ZOE</v>
          </cell>
          <cell r="D13060" t="str">
            <v>IO-56877-BM</v>
          </cell>
          <cell r="E13060" t="str">
            <v>NEYRA HUARAYA HERNAN ALFONSO</v>
          </cell>
          <cell r="F13060" t="str">
            <v>DECRETO LEGISLATIVO Nº1273</v>
          </cell>
        </row>
        <row r="13061">
          <cell r="B13061">
            <v>56883</v>
          </cell>
          <cell r="C13061" t="str">
            <v>WALTER DAVID IV</v>
          </cell>
          <cell r="D13061" t="str">
            <v>PT-56883-BM</v>
          </cell>
          <cell r="E13061" t="str">
            <v>PINGO RAMIREZ DE CHUNGA MARIA SUSANA</v>
          </cell>
          <cell r="F13061" t="str">
            <v>DECRETO LEGISLATIVO Nº1273</v>
          </cell>
        </row>
        <row r="13062">
          <cell r="B13062">
            <v>56884</v>
          </cell>
          <cell r="C13062" t="str">
            <v>FRUTO DE LA MONTA?</v>
          </cell>
          <cell r="D13062" t="str">
            <v>PT-56884-BM</v>
          </cell>
          <cell r="E13062" t="str">
            <v>CORONEL TORRES DIONER</v>
          </cell>
          <cell r="F13062" t="str">
            <v>DECRETO LEGISLATIVO Nº1273</v>
          </cell>
        </row>
        <row r="13063">
          <cell r="B13063">
            <v>56885</v>
          </cell>
          <cell r="C13063" t="str">
            <v>KRISAND</v>
          </cell>
          <cell r="D13063" t="str">
            <v>PT-56885-BM</v>
          </cell>
          <cell r="E13063" t="str">
            <v>CORONEL TORRES DIONER</v>
          </cell>
          <cell r="F13063" t="str">
            <v>DECRETO LEGISLATIVO Nº1273</v>
          </cell>
        </row>
        <row r="13064">
          <cell r="B13064">
            <v>56886</v>
          </cell>
          <cell r="C13064" t="str">
            <v>PAPA CHINO V</v>
          </cell>
          <cell r="D13064" t="str">
            <v>TA-56886-BM</v>
          </cell>
          <cell r="E13064" t="str">
            <v>MELGAR LOPEZ LUZMILA MARGOT</v>
          </cell>
          <cell r="F13064" t="str">
            <v>DECRETO LEGISLATIVO Nº1273</v>
          </cell>
        </row>
        <row r="13065">
          <cell r="B13065">
            <v>56890</v>
          </cell>
          <cell r="C13065" t="str">
            <v>DILAN</v>
          </cell>
          <cell r="D13065" t="str">
            <v>CE-56890-BM</v>
          </cell>
          <cell r="E13065" t="str">
            <v>GUISABAL JARA MARCELINA</v>
          </cell>
          <cell r="F13065" t="str">
            <v>DECRETO LEGISLATIVO Nº1273</v>
          </cell>
        </row>
        <row r="13066">
          <cell r="B13066">
            <v>56892</v>
          </cell>
          <cell r="C13066" t="str">
            <v>ARCA DE NOE</v>
          </cell>
          <cell r="D13066" t="str">
            <v>CE-56892-BM</v>
          </cell>
          <cell r="E13066" t="str">
            <v>OTINIANO NOLASCO JORGE LUIS</v>
          </cell>
          <cell r="F13066" t="str">
            <v>DECRETO LEGISLATIVO Nº1273</v>
          </cell>
        </row>
        <row r="13067">
          <cell r="B13067">
            <v>56894</v>
          </cell>
          <cell r="C13067" t="str">
            <v>CAMILO</v>
          </cell>
          <cell r="D13067" t="str">
            <v>CE-56894-BM</v>
          </cell>
          <cell r="E13067" t="str">
            <v>VENTURA MENDOZA JESUS CAMILO</v>
          </cell>
          <cell r="F13067" t="str">
            <v>DECRETO LEGISLATIVO Nº1273</v>
          </cell>
        </row>
        <row r="13068">
          <cell r="B13068">
            <v>56898</v>
          </cell>
          <cell r="C13068" t="str">
            <v>MI MARIA</v>
          </cell>
          <cell r="D13068" t="str">
            <v>CE-56898-BM</v>
          </cell>
          <cell r="E13068" t="str">
            <v>VILLANUEVA CHINGA MIGUEL ANGEL</v>
          </cell>
          <cell r="F13068" t="str">
            <v>DECRETO LEGISLATIVO Nº1273</v>
          </cell>
        </row>
        <row r="13069">
          <cell r="B13069">
            <v>56899</v>
          </cell>
          <cell r="C13069" t="str">
            <v>ROSARIO</v>
          </cell>
          <cell r="D13069" t="str">
            <v>CE-56899-BM</v>
          </cell>
          <cell r="E13069" t="str">
            <v>HUERTA PALACIOS RICHARD IVAN</v>
          </cell>
          <cell r="F13069" t="str">
            <v>DECRETO LEGISLATIVO Nº1273</v>
          </cell>
        </row>
        <row r="13070">
          <cell r="B13070">
            <v>56900</v>
          </cell>
          <cell r="C13070" t="str">
            <v>REYNITA</v>
          </cell>
          <cell r="D13070" t="str">
            <v>CE-56900-BM</v>
          </cell>
          <cell r="E13070" t="str">
            <v>LEON LAUYA REINALDA</v>
          </cell>
          <cell r="F13070" t="str">
            <v>DECRETO LEGISLATIVO Nº1273</v>
          </cell>
        </row>
        <row r="13071">
          <cell r="B13071">
            <v>56901</v>
          </cell>
          <cell r="C13071" t="str">
            <v>ZOE</v>
          </cell>
          <cell r="D13071" t="str">
            <v>CE-56901-BM</v>
          </cell>
          <cell r="E13071" t="str">
            <v>GONZALES CUSTODIO CARLOS ALBERTO</v>
          </cell>
          <cell r="F13071" t="str">
            <v>DECRETO LEGISLATIVO Nº1273</v>
          </cell>
        </row>
        <row r="13072">
          <cell r="B13072">
            <v>56902</v>
          </cell>
          <cell r="C13072" t="str">
            <v>CASBER</v>
          </cell>
          <cell r="D13072" t="str">
            <v>CE-56902-BM</v>
          </cell>
          <cell r="E13072" t="str">
            <v>BERNAL CHIROQUE SIXTO</v>
          </cell>
          <cell r="F13072" t="str">
            <v>DECRETO LEGISLATIVO Nº1273</v>
          </cell>
        </row>
        <row r="13073">
          <cell r="B13073">
            <v>56903</v>
          </cell>
          <cell r="C13073" t="str">
            <v>MATEO</v>
          </cell>
          <cell r="D13073" t="str">
            <v>CE-56903-BM</v>
          </cell>
          <cell r="E13073" t="str">
            <v>RUIZ VALIENTE DIANA ELIZABETH</v>
          </cell>
          <cell r="F13073" t="str">
            <v>DECRETO LEGISLATIVO Nº1273</v>
          </cell>
        </row>
        <row r="13074">
          <cell r="B13074">
            <v>56927</v>
          </cell>
          <cell r="C13074" t="str">
            <v>MA?CO VIII</v>
          </cell>
          <cell r="D13074" t="str">
            <v>HO-56927-BM</v>
          </cell>
          <cell r="E13074" t="str">
            <v>SANCHEZ JARA FANNY MARILYN</v>
          </cell>
          <cell r="F13074" t="str">
            <v>DECRETO LEGISLATIVO Nº1273</v>
          </cell>
        </row>
        <row r="13075">
          <cell r="B13075">
            <v>56928</v>
          </cell>
          <cell r="C13075" t="str">
            <v>MA?CO IX</v>
          </cell>
          <cell r="D13075" t="str">
            <v>HO-56928-BM</v>
          </cell>
          <cell r="E13075" t="str">
            <v>GUERRA GONZALEZ DIEGO ANDRES</v>
          </cell>
          <cell r="F13075" t="str">
            <v>DECRETO LEGISLATIVO Nº1273</v>
          </cell>
        </row>
        <row r="13076">
          <cell r="B13076">
            <v>56929</v>
          </cell>
          <cell r="C13076" t="str">
            <v>ERNESTINA</v>
          </cell>
          <cell r="D13076" t="str">
            <v>PT-56929-BM</v>
          </cell>
          <cell r="E13076" t="str">
            <v>LOCONI GALAN GREGORIO</v>
          </cell>
          <cell r="F13076" t="str">
            <v>DECRETO LEGISLATIVO Nº1273</v>
          </cell>
        </row>
        <row r="13077">
          <cell r="B13077">
            <v>56930</v>
          </cell>
          <cell r="C13077" t="str">
            <v>LA FORTALEZA</v>
          </cell>
          <cell r="D13077" t="str">
            <v>SY-56930-BM</v>
          </cell>
          <cell r="E13077" t="str">
            <v>VALLADARES BRAVO CARLOS ANTONIO</v>
          </cell>
          <cell r="F13077" t="str">
            <v>DECRETO LEGISLATIVO Nº1273</v>
          </cell>
        </row>
        <row r="13078">
          <cell r="B13078">
            <v>56931</v>
          </cell>
          <cell r="C13078" t="str">
            <v>CASAMAR IV</v>
          </cell>
          <cell r="D13078" t="str">
            <v>PT-56931-BM</v>
          </cell>
          <cell r="E13078" t="str">
            <v>CASTILLO SAAVEDRA ESGARD</v>
          </cell>
          <cell r="F13078" t="str">
            <v>DECRETO LEGISLATIVO Nº1273</v>
          </cell>
        </row>
        <row r="13079">
          <cell r="B13079">
            <v>56934</v>
          </cell>
          <cell r="C13079" t="str">
            <v>CASAMAR III</v>
          </cell>
          <cell r="D13079" t="str">
            <v>PT-56934-BM</v>
          </cell>
          <cell r="E13079" t="str">
            <v>CASTILLO SAAVEDRA ESGARD</v>
          </cell>
          <cell r="F13079" t="str">
            <v>DECRETO LEGISLATIVO Nº1273</v>
          </cell>
        </row>
        <row r="13080">
          <cell r="B13080">
            <v>56935</v>
          </cell>
          <cell r="C13080" t="str">
            <v>CABALLERO DE LOS MARES</v>
          </cell>
          <cell r="D13080" t="str">
            <v>SY-56935-BM</v>
          </cell>
          <cell r="E13080" t="str">
            <v>LLENQUE FLORES PEDRO</v>
          </cell>
          <cell r="F13080" t="str">
            <v>DECRETO LEGISLATIVO Nº1273</v>
          </cell>
        </row>
        <row r="13081">
          <cell r="B13081">
            <v>56937</v>
          </cell>
          <cell r="C13081" t="str">
            <v>DIOS CON NOSOTROS</v>
          </cell>
          <cell r="D13081" t="str">
            <v>SY-56937-BM</v>
          </cell>
          <cell r="E13081" t="str">
            <v>ZAPATA FLORES RAFAEL ARTURO</v>
          </cell>
          <cell r="F13081" t="str">
            <v>DECRETO LEGISLATIVO Nº1273</v>
          </cell>
        </row>
        <row r="13082">
          <cell r="B13082">
            <v>56938</v>
          </cell>
          <cell r="C13082" t="str">
            <v>JOB MARBEYA</v>
          </cell>
          <cell r="D13082" t="str">
            <v>SY-56938-BM</v>
          </cell>
          <cell r="E13082" t="str">
            <v>LLENQUE MARTINEZ RONALD MANUEL</v>
          </cell>
          <cell r="F13082" t="str">
            <v>DECRETO LEGISLATIVO Nº1273</v>
          </cell>
        </row>
        <row r="13083">
          <cell r="B13083">
            <v>56939</v>
          </cell>
          <cell r="C13083" t="str">
            <v>EL GRAN YO SOY I</v>
          </cell>
          <cell r="D13083" t="str">
            <v>SY-56939-BM</v>
          </cell>
          <cell r="E13083" t="str">
            <v>BANCES SANTAMARIA LORGIO</v>
          </cell>
          <cell r="F13083" t="str">
            <v>DECRETO LEGISLATIVO Nº1273</v>
          </cell>
        </row>
        <row r="13084">
          <cell r="B13084">
            <v>56940</v>
          </cell>
          <cell r="C13084" t="str">
            <v>EL GRAN YO SOY II</v>
          </cell>
          <cell r="D13084" t="str">
            <v>SY-56940-BM</v>
          </cell>
          <cell r="E13084" t="str">
            <v>BANCES SANTAMARIA LORGIO</v>
          </cell>
          <cell r="F13084" t="str">
            <v>DECRETO LEGISLATIVO Nº1273</v>
          </cell>
        </row>
        <row r="13085">
          <cell r="B13085">
            <v>56944</v>
          </cell>
          <cell r="C13085" t="str">
            <v>SHEYLA I</v>
          </cell>
          <cell r="D13085" t="str">
            <v>CE-56944-BM</v>
          </cell>
          <cell r="E13085" t="str">
            <v>CASTILLO NU?Z SHEILA PRISCILLA</v>
          </cell>
          <cell r="F13085" t="str">
            <v>DECRETO LEGISLATIVO Nº1273</v>
          </cell>
        </row>
        <row r="13086">
          <cell r="B13086">
            <v>56945</v>
          </cell>
          <cell r="C13086" t="str">
            <v>CASAMAR II</v>
          </cell>
          <cell r="D13086" t="str">
            <v>PT-56945-BM</v>
          </cell>
          <cell r="E13086" t="str">
            <v>CASTILLO SAAVEDRA TELESFORO</v>
          </cell>
          <cell r="F13086" t="str">
            <v>DECRETO LEGISLATIVO Nº1273</v>
          </cell>
        </row>
        <row r="13087">
          <cell r="B13087">
            <v>56946</v>
          </cell>
          <cell r="C13087" t="str">
            <v>DO? OLGA</v>
          </cell>
          <cell r="D13087" t="str">
            <v>CE-56946-BM</v>
          </cell>
          <cell r="E13087" t="str">
            <v>CORDOVA SANTOS OLGA</v>
          </cell>
          <cell r="F13087" t="str">
            <v>DECRETO LEGISLATIVO Nº1273</v>
          </cell>
        </row>
        <row r="13088">
          <cell r="B13088">
            <v>56947</v>
          </cell>
          <cell r="C13088" t="str">
            <v>ALEJANDRO I</v>
          </cell>
          <cell r="D13088" t="str">
            <v>CE-56947-BM</v>
          </cell>
          <cell r="E13088" t="str">
            <v>JARA CORDOVA ALEJANDRO BERNABE</v>
          </cell>
          <cell r="F13088" t="str">
            <v>DECRETO LEGISLATIVO Nº1273</v>
          </cell>
        </row>
        <row r="13089">
          <cell r="B13089">
            <v>56948</v>
          </cell>
          <cell r="C13089" t="str">
            <v>DON ALFREDO I</v>
          </cell>
          <cell r="D13089" t="str">
            <v>CE-56948-BM</v>
          </cell>
          <cell r="E13089" t="str">
            <v>JARA BALTODANO ALFREDO</v>
          </cell>
          <cell r="F13089" t="str">
            <v>DECRETO LEGISLATIVO Nº1273</v>
          </cell>
        </row>
        <row r="13090">
          <cell r="B13090">
            <v>56950</v>
          </cell>
          <cell r="C13090" t="str">
            <v>ALEJANDRA</v>
          </cell>
          <cell r="D13090" t="str">
            <v>CE-56950-BM</v>
          </cell>
          <cell r="E13090" t="str">
            <v>JARA CORDOVA JUANA AMALIA</v>
          </cell>
          <cell r="F13090" t="str">
            <v>DECRETO LEGISLATIVO Nº1273</v>
          </cell>
        </row>
        <row r="13091">
          <cell r="B13091">
            <v>56952</v>
          </cell>
          <cell r="C13091" t="str">
            <v>CASAMAR I</v>
          </cell>
          <cell r="D13091" t="str">
            <v>PT-56952-BM</v>
          </cell>
          <cell r="E13091" t="str">
            <v>CASTILLO SAAVEDRA TELESFORO</v>
          </cell>
          <cell r="F13091" t="str">
            <v>DECRETO LEGISLATIVO Nº1273</v>
          </cell>
        </row>
        <row r="13092">
          <cell r="B13092">
            <v>56953</v>
          </cell>
          <cell r="C13092" t="str">
            <v>MI BLANQUITA II</v>
          </cell>
          <cell r="D13092" t="str">
            <v>PT-56953-BM</v>
          </cell>
          <cell r="E13092" t="str">
            <v>CORREA NI? ELVER</v>
          </cell>
          <cell r="F13092" t="str">
            <v>DECRETO LEGISLATIVO Nº1273</v>
          </cell>
        </row>
        <row r="13093">
          <cell r="B13093">
            <v>56954</v>
          </cell>
          <cell r="C13093" t="str">
            <v>DON MIGUEL</v>
          </cell>
          <cell r="D13093" t="str">
            <v>PT-56954-BM</v>
          </cell>
          <cell r="E13093" t="str">
            <v>QUEREVALU ALVAREZ SANTOS CANDIDA</v>
          </cell>
          <cell r="F13093" t="str">
            <v>DECRETO LEGISLATIVO Nº1273</v>
          </cell>
        </row>
        <row r="13094">
          <cell r="B13094">
            <v>56956</v>
          </cell>
          <cell r="C13094" t="str">
            <v>DON ANGEL</v>
          </cell>
          <cell r="D13094" t="str">
            <v>PT-56956-BM</v>
          </cell>
          <cell r="E13094" t="str">
            <v>QUEREVALU ALVAREZ SANTOS CANDIDA</v>
          </cell>
          <cell r="F13094" t="str">
            <v>DECRETO LEGISLATIVO Nº1273</v>
          </cell>
        </row>
        <row r="13095">
          <cell r="B13095">
            <v>56964</v>
          </cell>
          <cell r="C13095" t="str">
            <v>SOLO JEHOVA ES DIOS</v>
          </cell>
          <cell r="D13095" t="str">
            <v>TA-56964-BM</v>
          </cell>
          <cell r="E13095" t="str">
            <v>QUEREVALU TEMOCHE MARIA ROXANA</v>
          </cell>
          <cell r="F13095" t="str">
            <v>DECRETO LEGISLATIVO Nº1273</v>
          </cell>
        </row>
        <row r="13096">
          <cell r="B13096">
            <v>56965</v>
          </cell>
          <cell r="C13096" t="str">
            <v>MI ENCARNITA II</v>
          </cell>
          <cell r="D13096" t="str">
            <v>SY-56965-BM</v>
          </cell>
          <cell r="E13096" t="str">
            <v>LLENQUE QUEREVALU JOSE MIGUEL</v>
          </cell>
          <cell r="F13096" t="str">
            <v>DECRETO LEGISLATIVO Nº1273</v>
          </cell>
        </row>
        <row r="13097">
          <cell r="B13097">
            <v>56967</v>
          </cell>
          <cell r="C13097" t="str">
            <v>BRITANY NATSUMI</v>
          </cell>
          <cell r="D13097" t="str">
            <v>TA-56967-BM</v>
          </cell>
          <cell r="E13097" t="str">
            <v>QUEREVALU PANTA FLOR MARIA</v>
          </cell>
          <cell r="F13097" t="str">
            <v>DECRETO LEGISLATIVO Nº1273</v>
          </cell>
        </row>
        <row r="13098">
          <cell r="B13098">
            <v>56969</v>
          </cell>
          <cell r="C13098" t="str">
            <v>DON AUGUSTO</v>
          </cell>
          <cell r="D13098" t="str">
            <v>TA-56969-BM</v>
          </cell>
          <cell r="E13098" t="str">
            <v>QUEREVALU ECHE JOSE AUGUSTO</v>
          </cell>
          <cell r="F13098" t="str">
            <v>DECRETO LEGISLATIVO Nº1273</v>
          </cell>
        </row>
        <row r="13099">
          <cell r="B13099">
            <v>56970</v>
          </cell>
          <cell r="C13099" t="str">
            <v>JESUS VIDA ETERNA</v>
          </cell>
          <cell r="D13099" t="str">
            <v>TA-56970-BM</v>
          </cell>
          <cell r="E13099" t="str">
            <v>QUEREVALU ALVAREZ NELSON MANUEL</v>
          </cell>
          <cell r="F13099" t="str">
            <v>DECRETO LEGISLATIVO Nº1273</v>
          </cell>
        </row>
        <row r="13100">
          <cell r="B13100">
            <v>56972</v>
          </cell>
          <cell r="C13100" t="str">
            <v>JEHOVA MI GUERRERO II</v>
          </cell>
          <cell r="D13100" t="str">
            <v>TA-56972-BM</v>
          </cell>
          <cell r="E13100" t="str">
            <v>VITE PAZO ASENCION ALEJANDRO</v>
          </cell>
          <cell r="F13100" t="str">
            <v>DECRETO LEGISLATIVO Nº1273</v>
          </cell>
        </row>
        <row r="13101">
          <cell r="B13101">
            <v>56982</v>
          </cell>
          <cell r="C13101" t="str">
            <v>ESPERANZA EN CRISTO</v>
          </cell>
          <cell r="D13101" t="str">
            <v>PT-56982-BM</v>
          </cell>
          <cell r="E13101" t="str">
            <v>JUAREZ CHAPILLIQUEN SIMON</v>
          </cell>
          <cell r="F13101" t="str">
            <v>DECRETO LEGISLATIVO Nº1273</v>
          </cell>
        </row>
        <row r="13102">
          <cell r="B13102">
            <v>56993</v>
          </cell>
          <cell r="C13102" t="str">
            <v>BEATRIZ V</v>
          </cell>
          <cell r="D13102" t="str">
            <v>TA-56993-BM</v>
          </cell>
          <cell r="E13102" t="str">
            <v>CHERRE QUEREVALU HEBER</v>
          </cell>
          <cell r="F13102" t="str">
            <v>DECRETO LEGISLATIVO Nº1273</v>
          </cell>
        </row>
        <row r="13103">
          <cell r="B13103">
            <v>56995</v>
          </cell>
          <cell r="C13103" t="str">
            <v>MI LIZANDRO</v>
          </cell>
          <cell r="D13103" t="str">
            <v>TA-56995-BM</v>
          </cell>
          <cell r="E13103" t="str">
            <v>CHAPILLIQUEN RUIZ FELIX LIZANDRO</v>
          </cell>
          <cell r="F13103" t="str">
            <v>DECRETO LEGISLATIVO Nº1273</v>
          </cell>
        </row>
        <row r="13104">
          <cell r="B13104">
            <v>56996</v>
          </cell>
          <cell r="C13104" t="str">
            <v>FAUSTO</v>
          </cell>
          <cell r="D13104" t="str">
            <v>TA-56996-BM</v>
          </cell>
          <cell r="E13104" t="str">
            <v>JUAREZ RUIZ LEONEL</v>
          </cell>
          <cell r="F13104" t="str">
            <v>DECRETO LEGISLATIVO Nº1273</v>
          </cell>
        </row>
        <row r="13105">
          <cell r="B13105">
            <v>57001</v>
          </cell>
          <cell r="C13105" t="str">
            <v>ANDRE-II</v>
          </cell>
          <cell r="D13105" t="str">
            <v>CO-57001-BM</v>
          </cell>
          <cell r="E13105" t="str">
            <v>LINO LOPEZ ROSARIO ESTHER</v>
          </cell>
          <cell r="F13105" t="str">
            <v>DECRETO LEGISLATIVO Nº1273</v>
          </cell>
        </row>
        <row r="13106">
          <cell r="B13106">
            <v>57003</v>
          </cell>
          <cell r="C13106" t="str">
            <v>SANTIAGUITO</v>
          </cell>
          <cell r="D13106" t="str">
            <v>CO-57003-BM</v>
          </cell>
          <cell r="E13106" t="str">
            <v>DEL RIO SAAVEDRA FIDEL SANTIAGO</v>
          </cell>
          <cell r="F13106" t="str">
            <v>DECRETO LEGISLATIVO Nº1273</v>
          </cell>
        </row>
        <row r="13107">
          <cell r="B13107">
            <v>57006</v>
          </cell>
          <cell r="C13107" t="str">
            <v>EL AVENTURERO</v>
          </cell>
          <cell r="D13107" t="str">
            <v>CO-57006-BM</v>
          </cell>
          <cell r="E13107" t="str">
            <v>DEL RIO SAAVEDRA FIDEL SANTIAGO</v>
          </cell>
          <cell r="F13107" t="str">
            <v>DECRETO LEGISLATIVO Nº1273</v>
          </cell>
        </row>
        <row r="13108">
          <cell r="B13108">
            <v>57007</v>
          </cell>
          <cell r="C13108" t="str">
            <v>CAMANA</v>
          </cell>
          <cell r="D13108" t="str">
            <v>CO-57007-BM</v>
          </cell>
          <cell r="E13108" t="str">
            <v>CARNERO ESQUIBEL VICTOR FERDINANDO</v>
          </cell>
          <cell r="F13108" t="str">
            <v>DECRETO LEGISLATIVO Nº1273</v>
          </cell>
        </row>
        <row r="13109">
          <cell r="B13109">
            <v>57008</v>
          </cell>
          <cell r="C13109" t="str">
            <v>MIS DOS AMORES R&amp;M</v>
          </cell>
          <cell r="D13109" t="str">
            <v>CO-57008-BM</v>
          </cell>
          <cell r="E13109" t="str">
            <v>QUISPE APAZA ROSA MARIA</v>
          </cell>
          <cell r="F13109" t="str">
            <v>DECRETO LEGISLATIVO Nº1273</v>
          </cell>
        </row>
        <row r="13110">
          <cell r="B13110">
            <v>57016</v>
          </cell>
          <cell r="C13110" t="str">
            <v>TATIANA II</v>
          </cell>
          <cell r="D13110" t="str">
            <v>CO-57016-BM</v>
          </cell>
          <cell r="E13110" t="str">
            <v>PAZ ASENCIO JOSE MARIO</v>
          </cell>
          <cell r="F13110" t="str">
            <v>DECRETO LEGISLATIVO Nº1273</v>
          </cell>
        </row>
        <row r="13111">
          <cell r="B13111">
            <v>57021</v>
          </cell>
          <cell r="C13111" t="str">
            <v>JULIO JAVIER II</v>
          </cell>
          <cell r="D13111" t="str">
            <v>PT-57021-BM</v>
          </cell>
          <cell r="E13111" t="str">
            <v>RONDOY MERINO JULIO CESAR</v>
          </cell>
          <cell r="F13111" t="str">
            <v>DECRETO LEGISLATIVO Nº1273</v>
          </cell>
        </row>
        <row r="13112">
          <cell r="B13112">
            <v>57027</v>
          </cell>
          <cell r="C13112" t="str">
            <v>GAREZIM</v>
          </cell>
          <cell r="D13112" t="str">
            <v>PT-57027-BM</v>
          </cell>
          <cell r="E13112" t="str">
            <v>PURIZACA PAZO JOSE EDILBERTO</v>
          </cell>
          <cell r="F13112" t="str">
            <v>DECRETO LEGISLATIVO Nº1273</v>
          </cell>
        </row>
        <row r="13113">
          <cell r="B13113">
            <v>57029</v>
          </cell>
          <cell r="C13113" t="str">
            <v>GREMILPAS FISHING</v>
          </cell>
          <cell r="D13113" t="str">
            <v>PT-57029-BM</v>
          </cell>
          <cell r="E13113" t="str">
            <v>QUEREVALU PANTA ELVIS ARMANDO</v>
          </cell>
          <cell r="F13113" t="str">
            <v>DECRETO LEGISLATIVO Nº1273</v>
          </cell>
        </row>
        <row r="13114">
          <cell r="B13114">
            <v>57030</v>
          </cell>
          <cell r="C13114" t="str">
            <v>JADEMAR</v>
          </cell>
          <cell r="D13114" t="str">
            <v>PT-57030-BM</v>
          </cell>
          <cell r="E13114" t="str">
            <v>QUEREVALU PANTA ELVIS ARMANDO</v>
          </cell>
          <cell r="F13114" t="str">
            <v>DECRETO LEGISLATIVO Nº1273</v>
          </cell>
        </row>
        <row r="13115">
          <cell r="B13115">
            <v>57032</v>
          </cell>
          <cell r="C13115" t="str">
            <v>MI ANALI</v>
          </cell>
          <cell r="D13115" t="str">
            <v>PT-57032-BM</v>
          </cell>
          <cell r="E13115" t="str">
            <v>ALVAREZ SANCHEZ WILMER</v>
          </cell>
          <cell r="F13115" t="str">
            <v>DECRETO LEGISLATIVO Nº1273</v>
          </cell>
        </row>
        <row r="13116">
          <cell r="B13116">
            <v>57033</v>
          </cell>
          <cell r="C13116" t="str">
            <v>SAMIRA Y BRITNEY</v>
          </cell>
          <cell r="D13116" t="str">
            <v>CO-57033-BM</v>
          </cell>
          <cell r="E13116" t="str">
            <v>CONDORI APARI GISELLE YULISSA</v>
          </cell>
          <cell r="F13116" t="str">
            <v>DECRETO LEGISLATIVO Nº1273</v>
          </cell>
        </row>
        <row r="13117">
          <cell r="B13117">
            <v>57034</v>
          </cell>
          <cell r="C13117" t="str">
            <v>DANITZA CORALY II</v>
          </cell>
          <cell r="D13117" t="str">
            <v>CO-57034-BM</v>
          </cell>
          <cell r="E13117" t="str">
            <v>PAPAS CHAVEZ EMILIO</v>
          </cell>
          <cell r="F13117" t="str">
            <v>DECRETO LEGISLATIVO Nº1273</v>
          </cell>
        </row>
        <row r="13118">
          <cell r="B13118">
            <v>57035</v>
          </cell>
          <cell r="C13118" t="str">
            <v>SALVADOR</v>
          </cell>
          <cell r="D13118" t="str">
            <v>CO-57035-BM</v>
          </cell>
          <cell r="E13118" t="str">
            <v>GARCIA GODOS JORGE GUILLERMO</v>
          </cell>
          <cell r="F13118" t="str">
            <v>DECRETO LEGISLATIVO Nº1273</v>
          </cell>
        </row>
        <row r="13119">
          <cell r="B13119">
            <v>57037</v>
          </cell>
          <cell r="C13119" t="str">
            <v>DORA I</v>
          </cell>
          <cell r="D13119" t="str">
            <v>TA-57037-BM</v>
          </cell>
          <cell r="E13119" t="str">
            <v>RAMIREZ PANTA IVAN CRUZ</v>
          </cell>
          <cell r="F13119" t="str">
            <v>DECRETO LEGISLATIVO Nº1273</v>
          </cell>
        </row>
        <row r="13120">
          <cell r="B13120">
            <v>57038</v>
          </cell>
          <cell r="C13120" t="str">
            <v>JUAN FERNANDO I</v>
          </cell>
          <cell r="D13120" t="str">
            <v>CO-57038-BM</v>
          </cell>
          <cell r="E13120" t="str">
            <v>SERNAQUE LUYO JUAN LEYVA</v>
          </cell>
          <cell r="F13120" t="str">
            <v>DECRETO LEGISLATIVO Nº1273</v>
          </cell>
        </row>
        <row r="13121">
          <cell r="B13121">
            <v>57043</v>
          </cell>
          <cell r="C13121" t="str">
            <v>AMELIA</v>
          </cell>
          <cell r="D13121" t="str">
            <v>CO-57043-BM</v>
          </cell>
          <cell r="E13121" t="str">
            <v>ANCHANTE CAMPOS AMELIA</v>
          </cell>
          <cell r="F13121" t="str">
            <v>DECRETO LEGISLATIVO Nº1273</v>
          </cell>
        </row>
        <row r="13122">
          <cell r="B13122">
            <v>57045</v>
          </cell>
          <cell r="C13122" t="str">
            <v>JULISSA Y HUMBERTO</v>
          </cell>
          <cell r="D13122" t="str">
            <v>CO-57045-BM</v>
          </cell>
          <cell r="E13122" t="str">
            <v>CONISLLA HUAMAN EVELY JULISSA</v>
          </cell>
          <cell r="F13122" t="str">
            <v>DECRETO LEGISLATIVO Nº1273</v>
          </cell>
        </row>
        <row r="13123">
          <cell r="B13123">
            <v>57050</v>
          </cell>
          <cell r="C13123" t="str">
            <v>KERVIN</v>
          </cell>
          <cell r="D13123" t="str">
            <v>CO-57050-BM</v>
          </cell>
          <cell r="E13123" t="str">
            <v>CUYA FLORES JESUS SANTIAGO</v>
          </cell>
          <cell r="F13123" t="str">
            <v>DECRETO LEGISLATIVO Nº1273</v>
          </cell>
        </row>
        <row r="13124">
          <cell r="B13124">
            <v>57052</v>
          </cell>
          <cell r="C13124" t="str">
            <v>SERGIO SEBASTIAN</v>
          </cell>
          <cell r="D13124" t="str">
            <v>CO-57052-BM</v>
          </cell>
          <cell r="E13124" t="str">
            <v>CHUMPITAZ PERALES JORGE LUIS</v>
          </cell>
          <cell r="F13124" t="str">
            <v>DECRETO LEGISLATIVO Nº1273</v>
          </cell>
        </row>
        <row r="13125">
          <cell r="B13125">
            <v>57053</v>
          </cell>
          <cell r="C13125" t="str">
            <v>CARL? EVANS</v>
          </cell>
          <cell r="D13125" t="str">
            <v>CO-57053-BM</v>
          </cell>
          <cell r="E13125" t="str">
            <v>CARRILLO CORDOVA FELIX ANTONIO</v>
          </cell>
          <cell r="F13125" t="str">
            <v>DECRETO LEGISLATIVO Nº1273</v>
          </cell>
        </row>
        <row r="13126">
          <cell r="B13126">
            <v>57063</v>
          </cell>
          <cell r="C13126" t="str">
            <v>SANTOS</v>
          </cell>
          <cell r="D13126" t="str">
            <v>CE-57063-BM</v>
          </cell>
          <cell r="E13126" t="str">
            <v>MARTEL RUBIO SANTOS ANDRES</v>
          </cell>
          <cell r="F13126" t="str">
            <v>DECRETO LEGISLATIVO Nº1273</v>
          </cell>
        </row>
        <row r="13127">
          <cell r="B13127">
            <v>57064</v>
          </cell>
          <cell r="C13127" t="str">
            <v>DON LUCHO</v>
          </cell>
          <cell r="D13127" t="str">
            <v>CE-57064-BM</v>
          </cell>
          <cell r="E13127" t="str">
            <v>SANTISTEBAN SANTISTEBAN LUIS ALBERTO</v>
          </cell>
          <cell r="F13127" t="str">
            <v>DECRETO LEGISLATIVO Nº1273</v>
          </cell>
        </row>
        <row r="13128">
          <cell r="B13128">
            <v>57065</v>
          </cell>
          <cell r="C13128" t="str">
            <v>DON MANUEL</v>
          </cell>
          <cell r="D13128" t="str">
            <v>CE-57065-BM</v>
          </cell>
          <cell r="E13128" t="str">
            <v>SANTISTEBAN SANTISTEBAN LUIS ALBERTO</v>
          </cell>
          <cell r="F13128" t="str">
            <v>DECRETO LEGISLATIVO Nº1273</v>
          </cell>
        </row>
        <row r="13129">
          <cell r="B13129">
            <v>57066</v>
          </cell>
          <cell r="C13129" t="str">
            <v>FLORES I</v>
          </cell>
          <cell r="D13129" t="str">
            <v>CE-57066-BM</v>
          </cell>
          <cell r="E13129" t="str">
            <v>PUMAYALLA FLORES EDIXON FERNANDO</v>
          </cell>
          <cell r="F13129" t="str">
            <v>DECRETO LEGISLATIVO Nº1273</v>
          </cell>
        </row>
        <row r="13130">
          <cell r="B13130">
            <v>57067</v>
          </cell>
          <cell r="C13130" t="str">
            <v>SANTIAGO V</v>
          </cell>
          <cell r="D13130" t="str">
            <v>CE-57067-BM</v>
          </cell>
          <cell r="E13130" t="str">
            <v>VENTURA CONCO SANTIAGO JAVICO</v>
          </cell>
          <cell r="F13130" t="str">
            <v>DECRETO LEGISLATIVO Nº1273</v>
          </cell>
        </row>
        <row r="13131">
          <cell r="B13131">
            <v>57068</v>
          </cell>
          <cell r="C13131" t="str">
            <v>FABYMAR</v>
          </cell>
          <cell r="D13131" t="str">
            <v>CE-57068-BM</v>
          </cell>
          <cell r="E13131" t="str">
            <v>CACERES CUMPEN FABIOLA MARIELLA</v>
          </cell>
          <cell r="F13131" t="str">
            <v>DECRETO LEGISLATIVO Nº1273</v>
          </cell>
        </row>
        <row r="13132">
          <cell r="B13132">
            <v>57069</v>
          </cell>
          <cell r="C13132" t="str">
            <v>ANGELY</v>
          </cell>
          <cell r="D13132" t="str">
            <v>CE-57069-BM</v>
          </cell>
          <cell r="E13132" t="str">
            <v>VILCHEZ JIMENEZ VILMA MIRIAM</v>
          </cell>
          <cell r="F13132" t="str">
            <v>DECRETO LEGISLATIVO Nº1273</v>
          </cell>
        </row>
        <row r="13133">
          <cell r="B13133">
            <v>57070</v>
          </cell>
          <cell r="C13133" t="str">
            <v>CATALINA III</v>
          </cell>
          <cell r="D13133" t="str">
            <v>CE-57070-BM</v>
          </cell>
          <cell r="E13133" t="str">
            <v>EVARISTO ABANTO BENANCIO GREGORIO</v>
          </cell>
          <cell r="F13133" t="str">
            <v>DECRETO LEGISLATIVO Nº1273</v>
          </cell>
        </row>
        <row r="13134">
          <cell r="B13134">
            <v>57071</v>
          </cell>
          <cell r="C13134" t="str">
            <v>CATALINA II</v>
          </cell>
          <cell r="D13134" t="str">
            <v>CE-57071-BM</v>
          </cell>
          <cell r="E13134" t="str">
            <v>EVARISTO ABANTO BENANCIO GREGORIO</v>
          </cell>
          <cell r="F13134" t="str">
            <v>DECRETO LEGISLATIVO Nº1273</v>
          </cell>
        </row>
        <row r="13135">
          <cell r="B13135">
            <v>57072</v>
          </cell>
          <cell r="C13135" t="str">
            <v>CATALINA I</v>
          </cell>
          <cell r="D13135" t="str">
            <v>CE-57072-BM</v>
          </cell>
          <cell r="E13135" t="str">
            <v>EVARISTO ABANTO BENANCIO GREGORIO</v>
          </cell>
          <cell r="F13135" t="str">
            <v>DECRETO LEGISLATIVO Nº1273</v>
          </cell>
        </row>
        <row r="13136">
          <cell r="B13136">
            <v>57073</v>
          </cell>
          <cell r="C13136" t="str">
            <v>BENJAMIN I</v>
          </cell>
          <cell r="D13136" t="str">
            <v>CE-57073-BM</v>
          </cell>
          <cell r="E13136" t="str">
            <v>ANTONIO ROJAS SONIA VICTORIA</v>
          </cell>
          <cell r="F13136" t="str">
            <v>DECRETO LEGISLATIVO Nº1273</v>
          </cell>
        </row>
        <row r="13137">
          <cell r="B13137">
            <v>57074</v>
          </cell>
          <cell r="C13137" t="str">
            <v>DON LUIS I</v>
          </cell>
          <cell r="D13137" t="str">
            <v>CE-57074-BM</v>
          </cell>
          <cell r="E13137" t="str">
            <v>ECHEVARRIA MACEDO LUIS JUVENAL</v>
          </cell>
          <cell r="F13137" t="str">
            <v>DECRETO LEGISLATIVO Nº1273</v>
          </cell>
        </row>
        <row r="13138">
          <cell r="B13138">
            <v>57075</v>
          </cell>
          <cell r="C13138" t="str">
            <v>DEIVY</v>
          </cell>
          <cell r="D13138" t="str">
            <v>CE-57075-BM</v>
          </cell>
          <cell r="E13138" t="str">
            <v>LEYTON AZABACHE CESAR FRANCISCO</v>
          </cell>
          <cell r="F13138" t="str">
            <v>DECRETO LEGISLATIVO Nº1273</v>
          </cell>
        </row>
        <row r="13139">
          <cell r="B13139">
            <v>57076</v>
          </cell>
          <cell r="C13139" t="str">
            <v>ARIANA</v>
          </cell>
          <cell r="D13139" t="str">
            <v>CE-57076-BM</v>
          </cell>
          <cell r="E13139" t="str">
            <v>CORDOVA ESTRADA CESAR AUGUSTO</v>
          </cell>
          <cell r="F13139" t="str">
            <v>DECRETO LEGISLATIVO Nº1273</v>
          </cell>
        </row>
        <row r="13140">
          <cell r="B13140">
            <v>57077</v>
          </cell>
          <cell r="C13140" t="str">
            <v>MEDALITH</v>
          </cell>
          <cell r="D13140" t="str">
            <v>CE-57077-BM</v>
          </cell>
          <cell r="E13140" t="str">
            <v>MORENO YLAQUE MEDALITH GISELLE</v>
          </cell>
          <cell r="F13140" t="str">
            <v>DECRETO LEGISLATIVO Nº1273</v>
          </cell>
        </row>
        <row r="13141">
          <cell r="B13141">
            <v>57083</v>
          </cell>
          <cell r="C13141" t="str">
            <v>ADRIANA</v>
          </cell>
          <cell r="D13141" t="str">
            <v>SE-57083-BM</v>
          </cell>
          <cell r="E13141" t="str">
            <v>GOMERO ROJO JUAN ANTONIO</v>
          </cell>
          <cell r="F13141" t="str">
            <v>DECRETO LEGISLATIVO Nº1273</v>
          </cell>
        </row>
        <row r="13142">
          <cell r="B13142">
            <v>57087</v>
          </cell>
          <cell r="C13142" t="str">
            <v>TROYA</v>
          </cell>
          <cell r="D13142" t="str">
            <v>CO-57087-BM</v>
          </cell>
          <cell r="E13142" t="str">
            <v>SERNAQUE OCHOA CARLOS MANUEL</v>
          </cell>
          <cell r="F13142" t="str">
            <v>DECRETO LEGISLATIVO Nº1273</v>
          </cell>
        </row>
        <row r="13143">
          <cell r="B13143">
            <v>57091</v>
          </cell>
          <cell r="C13143" t="str">
            <v>LEONORA</v>
          </cell>
          <cell r="D13143" t="str">
            <v>CO-57091-BM</v>
          </cell>
          <cell r="E13143" t="str">
            <v>ALDEA BELLIDO PEDRO NELI?</v>
          </cell>
          <cell r="F13143" t="str">
            <v>DECRETO LEGISLATIVO Nº1273</v>
          </cell>
        </row>
        <row r="13144">
          <cell r="B13144">
            <v>57093</v>
          </cell>
          <cell r="C13144" t="str">
            <v>PATRICK Y BRIANNA</v>
          </cell>
          <cell r="D13144" t="str">
            <v>CO-57093-BM</v>
          </cell>
          <cell r="E13144" t="str">
            <v>VENTOCILLA NAVARRO MARISOL FELICITA</v>
          </cell>
          <cell r="F13144" t="str">
            <v>DECRETO LEGISLATIVO Nº1273</v>
          </cell>
        </row>
        <row r="13145">
          <cell r="B13145">
            <v>57094</v>
          </cell>
          <cell r="C13145" t="str">
            <v>FERNANDO</v>
          </cell>
          <cell r="D13145" t="str">
            <v>CO-57094-BM</v>
          </cell>
          <cell r="E13145" t="str">
            <v>HERNANDEZ PE? FERNANDO NICOLAS</v>
          </cell>
          <cell r="F13145" t="str">
            <v>DECRETO LEGISLATIVO Nº1273</v>
          </cell>
        </row>
        <row r="13146">
          <cell r="B13146">
            <v>57095</v>
          </cell>
          <cell r="C13146" t="str">
            <v>ABBA KADOSK</v>
          </cell>
          <cell r="D13146" t="str">
            <v>CO-57095-BM</v>
          </cell>
          <cell r="E13146" t="str">
            <v>CARLIS CHAPEYQUEN LUIS HUMBERTO</v>
          </cell>
          <cell r="F13146" t="str">
            <v>DECRETO LEGISLATIVO Nº1273</v>
          </cell>
        </row>
        <row r="13147">
          <cell r="B13147">
            <v>57096</v>
          </cell>
          <cell r="C13147" t="str">
            <v>LOZADA I</v>
          </cell>
          <cell r="D13147" t="str">
            <v>CO-57096-BM</v>
          </cell>
          <cell r="E13147" t="str">
            <v>HUAHUACHAMPI LOZADA FRANKLIN</v>
          </cell>
          <cell r="F13147" t="str">
            <v>DECRETO LEGISLATIVO Nº1273</v>
          </cell>
        </row>
        <row r="13148">
          <cell r="B13148">
            <v>57097</v>
          </cell>
          <cell r="C13148" t="str">
            <v>SONIA</v>
          </cell>
          <cell r="D13148" t="str">
            <v>CO-57097-BM</v>
          </cell>
          <cell r="E13148" t="str">
            <v>MARIN CHINGA SONIA LUZ</v>
          </cell>
          <cell r="F13148" t="str">
            <v>DECRETO LEGISLATIVO Nº1273</v>
          </cell>
        </row>
        <row r="13149">
          <cell r="B13149">
            <v>57099</v>
          </cell>
          <cell r="C13149" t="str">
            <v>ALDAIR</v>
          </cell>
          <cell r="D13149" t="str">
            <v>CO-57099-BM</v>
          </cell>
          <cell r="E13149" t="str">
            <v>LARA CHIUYARE KARINA</v>
          </cell>
          <cell r="F13149" t="str">
            <v>DECRETO LEGISLATIVO Nº1273</v>
          </cell>
        </row>
        <row r="13150">
          <cell r="B13150">
            <v>57100</v>
          </cell>
          <cell r="C13150" t="str">
            <v>FABIANA I</v>
          </cell>
          <cell r="D13150" t="str">
            <v>CO-57100-BM</v>
          </cell>
          <cell r="E13150" t="str">
            <v>ARANA TAPIA JHON JHAIRO</v>
          </cell>
          <cell r="F13150" t="str">
            <v>DECRETO LEGISLATIVO Nº1273</v>
          </cell>
        </row>
        <row r="13151">
          <cell r="B13151">
            <v>57102</v>
          </cell>
          <cell r="C13151" t="str">
            <v>FABIANA</v>
          </cell>
          <cell r="D13151" t="str">
            <v>CO-57102-BM</v>
          </cell>
          <cell r="E13151" t="str">
            <v>ARANA TAPIA JHON JHAIRO</v>
          </cell>
          <cell r="F13151" t="str">
            <v>DECRETO LEGISLATIVO Nº1273</v>
          </cell>
        </row>
        <row r="13152">
          <cell r="B13152">
            <v>57103</v>
          </cell>
          <cell r="C13152" t="str">
            <v>LASSLHO</v>
          </cell>
          <cell r="D13152" t="str">
            <v>CO-57103-BM</v>
          </cell>
          <cell r="E13152" t="str">
            <v>VASQUEZ PUICAN RAQUEL MARGOT</v>
          </cell>
          <cell r="F13152" t="str">
            <v>DECRETO LEGISLATIVO Nº1273</v>
          </cell>
        </row>
        <row r="13153">
          <cell r="B13153">
            <v>57106</v>
          </cell>
          <cell r="C13153" t="str">
            <v>GLORIA ESTELA</v>
          </cell>
          <cell r="D13153" t="str">
            <v>CO-57106-BM</v>
          </cell>
          <cell r="E13153" t="str">
            <v>CAYCHO REY MIGUEL ANGEL</v>
          </cell>
          <cell r="F13153" t="str">
            <v>DECRETO LEGISLATIVO Nº1273</v>
          </cell>
        </row>
        <row r="13154">
          <cell r="B13154">
            <v>57107</v>
          </cell>
          <cell r="C13154" t="str">
            <v>EFRAIN</v>
          </cell>
          <cell r="D13154" t="str">
            <v>CO-57107-BM</v>
          </cell>
          <cell r="E13154" t="str">
            <v>TEJEDA CUCHO EDGAR EFRAIN</v>
          </cell>
          <cell r="F13154" t="str">
            <v>DECRETO LEGISLATIVO Nº1273</v>
          </cell>
        </row>
        <row r="13155">
          <cell r="B13155">
            <v>57108</v>
          </cell>
          <cell r="C13155" t="str">
            <v>MARIA IV</v>
          </cell>
          <cell r="D13155" t="str">
            <v>CO-57108-BM</v>
          </cell>
          <cell r="E13155" t="str">
            <v>FRANCIA PASTOR GUILLERMO WENCESLAO</v>
          </cell>
          <cell r="F13155" t="str">
            <v>DECRETO LEGISLATIVO Nº1273</v>
          </cell>
        </row>
        <row r="13156">
          <cell r="B13156">
            <v>57110</v>
          </cell>
          <cell r="C13156" t="str">
            <v>MY GABI II</v>
          </cell>
          <cell r="D13156" t="str">
            <v>CO-57110-BM</v>
          </cell>
          <cell r="E13156" t="str">
            <v>ROJAS CONTRERAS OSCAR ENRIQUE</v>
          </cell>
          <cell r="F13156" t="str">
            <v>DECRETO LEGISLATIVO Nº1273</v>
          </cell>
        </row>
        <row r="13157">
          <cell r="B13157">
            <v>57111</v>
          </cell>
          <cell r="C13157" t="str">
            <v>MY GABI III</v>
          </cell>
          <cell r="D13157" t="str">
            <v>CO-57111-BM</v>
          </cell>
          <cell r="E13157" t="str">
            <v>ROJAS CONTRERAS OSCAR ENRIQUE</v>
          </cell>
          <cell r="F13157" t="str">
            <v>DECRETO LEGISLATIVO Nº1273</v>
          </cell>
        </row>
        <row r="13158">
          <cell r="B13158">
            <v>57112</v>
          </cell>
          <cell r="C13158" t="str">
            <v>MARISOL I</v>
          </cell>
          <cell r="D13158" t="str">
            <v>CO-57112-BM</v>
          </cell>
          <cell r="E13158" t="str">
            <v>VENTOCILLA NAVARRO MARISOL FELICITA</v>
          </cell>
          <cell r="F13158" t="str">
            <v>DECRETO LEGISLATIVO Nº1273</v>
          </cell>
        </row>
        <row r="13159">
          <cell r="B13159">
            <v>57113</v>
          </cell>
          <cell r="C13159" t="str">
            <v>KATTHY</v>
          </cell>
          <cell r="D13159" t="str">
            <v>CO-57113-BM</v>
          </cell>
          <cell r="E13159" t="str">
            <v>FERNANDEZ CHATA FREDDY EDUARDO ;MAMANI LLANO SUSANA MARIA</v>
          </cell>
          <cell r="F13159" t="str">
            <v>DECRETO LEGISLATIVO Nº1273</v>
          </cell>
        </row>
        <row r="13160">
          <cell r="B13160">
            <v>57114</v>
          </cell>
          <cell r="C13160" t="str">
            <v>CARMEN ROSA</v>
          </cell>
          <cell r="D13160" t="str">
            <v>CO-57114-BM</v>
          </cell>
          <cell r="E13160" t="str">
            <v>MEZA CONTRERAS FRANCISCO RAMIRO</v>
          </cell>
          <cell r="F13160" t="str">
            <v>DECRETO LEGISLATIVO Nº1273</v>
          </cell>
        </row>
        <row r="13161">
          <cell r="B13161">
            <v>57131</v>
          </cell>
          <cell r="C13161" t="str">
            <v>SANTA I</v>
          </cell>
          <cell r="D13161" t="str">
            <v>CE-57131-BM</v>
          </cell>
          <cell r="E13161" t="str">
            <v>OTINIANO CARBAJAL WILDER</v>
          </cell>
          <cell r="F13161" t="str">
            <v>DECRETO LEGISLATIVO Nº1273</v>
          </cell>
        </row>
        <row r="13162">
          <cell r="B13162">
            <v>57132</v>
          </cell>
          <cell r="C13162" t="str">
            <v>SANTA II</v>
          </cell>
          <cell r="D13162" t="str">
            <v>CE-57132-BM</v>
          </cell>
          <cell r="E13162" t="str">
            <v>OTINIANO CARBAJAL WILDER</v>
          </cell>
          <cell r="F13162" t="str">
            <v>DECRETO LEGISLATIVO Nº1273</v>
          </cell>
        </row>
        <row r="13163">
          <cell r="B13163">
            <v>57133</v>
          </cell>
          <cell r="C13163" t="str">
            <v>LOGAN C.P.</v>
          </cell>
          <cell r="D13163" t="str">
            <v>SY-57133-BM</v>
          </cell>
          <cell r="E13163" t="str">
            <v>PACHECO VILLALOBOS LISBETH LETICIA</v>
          </cell>
          <cell r="F13163" t="str">
            <v>DECRETO LEGISLATIVO Nº1273</v>
          </cell>
        </row>
        <row r="13164">
          <cell r="B13164">
            <v>57134</v>
          </cell>
          <cell r="C13164" t="str">
            <v>SAN ISIDRO</v>
          </cell>
          <cell r="D13164" t="str">
            <v>TA-57134-BM</v>
          </cell>
          <cell r="E13164" t="str">
            <v>FIESTAS NAMUCHE MANUEL ALEXANDER</v>
          </cell>
          <cell r="F13164" t="str">
            <v>DECRETO LEGISLATIVO Nº1273</v>
          </cell>
        </row>
        <row r="13165">
          <cell r="B13165">
            <v>57135</v>
          </cell>
          <cell r="C13165" t="str">
            <v>LEONARDO C.P.</v>
          </cell>
          <cell r="D13165" t="str">
            <v>SY-57135-BM</v>
          </cell>
          <cell r="E13165" t="str">
            <v>PACHECO VILLALOBOS LISBETH LETICIA</v>
          </cell>
          <cell r="F13165" t="str">
            <v>DECRETO LEGISLATIVO Nº1273</v>
          </cell>
        </row>
        <row r="13166">
          <cell r="B13166">
            <v>57136</v>
          </cell>
          <cell r="C13166" t="str">
            <v>MI ALBINA</v>
          </cell>
          <cell r="D13166" t="str">
            <v>SY-57136-BM</v>
          </cell>
          <cell r="E13166" t="str">
            <v>QUISPITONGO CABANILLAS FLOR ALBINA</v>
          </cell>
          <cell r="F13166" t="str">
            <v>DECRETO LEGISLATIVO Nº1273</v>
          </cell>
        </row>
        <row r="13167">
          <cell r="B13167">
            <v>57137</v>
          </cell>
          <cell r="C13167" t="str">
            <v>MI PEDRO II</v>
          </cell>
          <cell r="D13167" t="str">
            <v>SY-57137-BM</v>
          </cell>
          <cell r="E13167" t="str">
            <v>CHAVEZ CHAMOCHUMBI YAMPIERO EDU</v>
          </cell>
          <cell r="F13167" t="str">
            <v>DECRETO LEGISLATIVO Nº1273</v>
          </cell>
        </row>
        <row r="13168">
          <cell r="B13168">
            <v>57140</v>
          </cell>
          <cell r="C13168" t="str">
            <v>SARITA MERCEDES</v>
          </cell>
          <cell r="D13168" t="str">
            <v>TA-57140-BM</v>
          </cell>
          <cell r="E13168" t="str">
            <v>VITE ECHE ROGER RICARDO ;VITE TUME TEODULO</v>
          </cell>
          <cell r="F13168" t="str">
            <v>DECRETO LEGISLATIVO Nº1273</v>
          </cell>
        </row>
        <row r="13169">
          <cell r="B13169">
            <v>57157</v>
          </cell>
          <cell r="C13169" t="str">
            <v>ANTONY</v>
          </cell>
          <cell r="D13169" t="str">
            <v>IO-57157-BM</v>
          </cell>
          <cell r="E13169" t="str">
            <v>SARMIENTO HUARCUSI NICANOR DOMINGO</v>
          </cell>
          <cell r="F13169" t="str">
            <v>DECRETO LEGISLATIVO Nº1273</v>
          </cell>
        </row>
        <row r="13170">
          <cell r="B13170">
            <v>57161</v>
          </cell>
          <cell r="C13170" t="str">
            <v>DOMINIC</v>
          </cell>
          <cell r="D13170" t="str">
            <v>IO-57161-BM</v>
          </cell>
          <cell r="E13170" t="str">
            <v>JIMENEZ CALSIN VICTOR MOISES</v>
          </cell>
          <cell r="F13170" t="str">
            <v>DECRETO LEGISLATIVO Nº1273</v>
          </cell>
        </row>
        <row r="13171">
          <cell r="B13171">
            <v>57164</v>
          </cell>
          <cell r="C13171" t="str">
            <v>EVELYN AMNERIS</v>
          </cell>
          <cell r="D13171" t="str">
            <v>IO-57164-BM</v>
          </cell>
          <cell r="E13171" t="str">
            <v>ARI COAILA HIPOLITO JULIO</v>
          </cell>
          <cell r="F13171" t="str">
            <v>DECRETO LEGISLATIVO Nº1273</v>
          </cell>
        </row>
        <row r="13172">
          <cell r="B13172">
            <v>57165</v>
          </cell>
          <cell r="C13172" t="str">
            <v>CAROLINA</v>
          </cell>
          <cell r="D13172" t="str">
            <v>IO-57165-BM</v>
          </cell>
          <cell r="E13172" t="str">
            <v>CUTIPA FLORES OCTAVIO OLIVARIO</v>
          </cell>
          <cell r="F13172" t="str">
            <v>DECRETO LEGISLATIVO Nº1273</v>
          </cell>
        </row>
        <row r="13173">
          <cell r="B13173">
            <v>57166</v>
          </cell>
          <cell r="C13173" t="str">
            <v>ASKAR III</v>
          </cell>
          <cell r="D13173" t="str">
            <v>IO-57166-BM</v>
          </cell>
          <cell r="E13173" t="str">
            <v>CUTIPA FLORES OCTAVIO OLIVARIO</v>
          </cell>
          <cell r="F13173" t="str">
            <v>DECRETO LEGISLATIVO Nº1273</v>
          </cell>
        </row>
        <row r="13174">
          <cell r="B13174">
            <v>57170</v>
          </cell>
          <cell r="C13174" t="str">
            <v>MI YUDITH</v>
          </cell>
          <cell r="D13174" t="str">
            <v>CE-57170-BM</v>
          </cell>
          <cell r="E13174" t="str">
            <v>OLORTIGUE NOLASCO YERSON YAIR</v>
          </cell>
          <cell r="F13174" t="str">
            <v>DECRETO LEGISLATIVO Nº1273</v>
          </cell>
        </row>
        <row r="13175">
          <cell r="B13175">
            <v>57171</v>
          </cell>
          <cell r="C13175" t="str">
            <v>RAYZA</v>
          </cell>
          <cell r="D13175" t="str">
            <v>CE-57171-BM</v>
          </cell>
          <cell r="E13175" t="str">
            <v>HUAMANCHUMO ZAMUDIO RAYZA ISABEL</v>
          </cell>
          <cell r="F13175" t="str">
            <v>DECRETO LEGISLATIVO Nº1273</v>
          </cell>
        </row>
        <row r="13176">
          <cell r="B13176">
            <v>57172</v>
          </cell>
          <cell r="C13176" t="str">
            <v>BETITO V</v>
          </cell>
          <cell r="D13176" t="str">
            <v>CE-57172-BM</v>
          </cell>
          <cell r="E13176" t="str">
            <v>COLCAS OCHOA PEDRO BENITO</v>
          </cell>
          <cell r="F13176" t="str">
            <v>DECRETO LEGISLATIVO Nº1273</v>
          </cell>
        </row>
        <row r="13177">
          <cell r="B13177">
            <v>57173</v>
          </cell>
          <cell r="C13177" t="str">
            <v>TAIS</v>
          </cell>
          <cell r="D13177" t="str">
            <v>CE-57173-BM</v>
          </cell>
          <cell r="E13177" t="str">
            <v>ESPINOZA SANTIAGO LUIS VERO</v>
          </cell>
          <cell r="F13177" t="str">
            <v>DECRETO LEGISLATIVO Nº1273</v>
          </cell>
        </row>
        <row r="13178">
          <cell r="B13178">
            <v>57174</v>
          </cell>
          <cell r="C13178" t="str">
            <v>ALBANIA</v>
          </cell>
          <cell r="D13178" t="str">
            <v>CE-57174-BM</v>
          </cell>
          <cell r="E13178" t="str">
            <v>VILLAVICENCIO CASANA VICTOR FELIPE</v>
          </cell>
          <cell r="F13178" t="str">
            <v>DECRETO LEGISLATIVO Nº1273</v>
          </cell>
        </row>
        <row r="13179">
          <cell r="B13179">
            <v>57175</v>
          </cell>
          <cell r="C13179" t="str">
            <v>CARLOS DANIEL 1</v>
          </cell>
          <cell r="D13179" t="str">
            <v>CE-57175-BM</v>
          </cell>
          <cell r="E13179" t="str">
            <v>ABANTO BRONCANO CARLOS MICHAEL</v>
          </cell>
          <cell r="F13179" t="str">
            <v>DECRETO LEGISLATIVO Nº1273</v>
          </cell>
        </row>
        <row r="13180">
          <cell r="B13180">
            <v>57176</v>
          </cell>
          <cell r="C13180" t="str">
            <v>SOFIA</v>
          </cell>
          <cell r="D13180" t="str">
            <v>CE-57176-BM</v>
          </cell>
          <cell r="E13180" t="str">
            <v>SILVA VILLANUEVA JUAN AGUSTIN</v>
          </cell>
          <cell r="F13180" t="str">
            <v>DECRETO LEGISLATIVO Nº1273</v>
          </cell>
        </row>
        <row r="13181">
          <cell r="B13181">
            <v>57177</v>
          </cell>
          <cell r="C13181" t="str">
            <v>LEON</v>
          </cell>
          <cell r="D13181" t="str">
            <v>CO-57177-BM</v>
          </cell>
          <cell r="E13181" t="str">
            <v>LEON CASAS JOSE ALBERTO</v>
          </cell>
          <cell r="F13181" t="str">
            <v>DECRETO LEGISLATIVO Nº1273</v>
          </cell>
        </row>
        <row r="13182">
          <cell r="B13182">
            <v>57178</v>
          </cell>
          <cell r="C13182" t="str">
            <v>TIBURON</v>
          </cell>
          <cell r="D13182" t="str">
            <v>CO-57178-BM</v>
          </cell>
          <cell r="E13182" t="str">
            <v>PEREZ ROSAS CARLOS FRANCISCO</v>
          </cell>
          <cell r="F13182" t="str">
            <v>DECRETO LEGISLATIVO Nº1273</v>
          </cell>
        </row>
        <row r="13183">
          <cell r="B13183">
            <v>57179</v>
          </cell>
          <cell r="C13183" t="str">
            <v>EL NAZARENO V</v>
          </cell>
          <cell r="D13183" t="str">
            <v>CO-57179-BM</v>
          </cell>
          <cell r="E13183" t="str">
            <v>RODRIGUEZ NEYRA JOE JUAN</v>
          </cell>
          <cell r="F13183" t="str">
            <v>DECRETO LEGISLATIVO Nº1273</v>
          </cell>
        </row>
        <row r="13184">
          <cell r="B13184">
            <v>57180</v>
          </cell>
          <cell r="C13184" t="str">
            <v>HEFZI-BA</v>
          </cell>
          <cell r="D13184" t="str">
            <v>CO-57180-BM</v>
          </cell>
          <cell r="E13184" t="str">
            <v>CARDENAS VILCACHAGUA MATHIUS ISMAEL</v>
          </cell>
          <cell r="F13184" t="str">
            <v>DECRETO LEGISLATIVO Nº1273</v>
          </cell>
        </row>
        <row r="13185">
          <cell r="B13185">
            <v>57181</v>
          </cell>
          <cell r="C13185" t="str">
            <v>EL BACAN</v>
          </cell>
          <cell r="D13185" t="str">
            <v>CO-57181-BM</v>
          </cell>
          <cell r="E13185" t="str">
            <v>AVALOS NEYRA WILLIAM DAVID</v>
          </cell>
          <cell r="F13185" t="str">
            <v>DECRETO LEGISLATIVO Nº1273</v>
          </cell>
        </row>
        <row r="13186">
          <cell r="B13186">
            <v>57182</v>
          </cell>
          <cell r="C13186" t="str">
            <v>SAN MIGUEL ARCANGEL</v>
          </cell>
          <cell r="D13186" t="str">
            <v>CO-57182-BM</v>
          </cell>
          <cell r="E13186" t="str">
            <v>ROMERO SANTIAGO OSCAR GUZMAN</v>
          </cell>
          <cell r="F13186" t="str">
            <v>DECRETO LEGISLATIVO Nº1273</v>
          </cell>
        </row>
        <row r="13187">
          <cell r="B13187">
            <v>57183</v>
          </cell>
          <cell r="C13187" t="str">
            <v>ADRIANO</v>
          </cell>
          <cell r="D13187" t="str">
            <v>PT-57183-BM</v>
          </cell>
          <cell r="E13187" t="str">
            <v>VASQUEZ RAMIREZ PAOLA ETELVINA</v>
          </cell>
          <cell r="F13187" t="str">
            <v>DECRETO LEGISLATIVO Nº1273</v>
          </cell>
        </row>
        <row r="13188">
          <cell r="B13188">
            <v>57184</v>
          </cell>
          <cell r="C13188" t="str">
            <v>DOS HERMANOS</v>
          </cell>
          <cell r="D13188" t="str">
            <v>CO-57184-BM</v>
          </cell>
          <cell r="E13188" t="str">
            <v>BERECHE GARCIA RIGOBERTO</v>
          </cell>
          <cell r="F13188" t="str">
            <v>DECRETO LEGISLATIVO Nº1273</v>
          </cell>
        </row>
        <row r="13189">
          <cell r="B13189">
            <v>57185</v>
          </cell>
          <cell r="C13189" t="str">
            <v>SAMARA MELCHORITA III</v>
          </cell>
          <cell r="D13189" t="str">
            <v>CO-57185-BM</v>
          </cell>
          <cell r="E13189" t="str">
            <v>PANTOJA CARRILLO SANDRA CECILIA</v>
          </cell>
          <cell r="F13189" t="str">
            <v>DECRETO LEGISLATIVO Nº1273</v>
          </cell>
        </row>
        <row r="13190">
          <cell r="B13190">
            <v>57189</v>
          </cell>
          <cell r="C13190" t="str">
            <v>FUENTE DE VIDA</v>
          </cell>
          <cell r="D13190" t="str">
            <v>ZS-57189-BM</v>
          </cell>
          <cell r="E13190" t="str">
            <v>ABAD PANTA CRISTINA ELIZABETH</v>
          </cell>
          <cell r="F13190" t="str">
            <v>DECRETO LEGISLATIVO Nº1273</v>
          </cell>
        </row>
        <row r="13191">
          <cell r="B13191">
            <v>57196</v>
          </cell>
          <cell r="C13191" t="str">
            <v>RONALD ANDERSON</v>
          </cell>
          <cell r="D13191" t="str">
            <v>TA-57196-BM</v>
          </cell>
          <cell r="E13191" t="str">
            <v>RAMON VILCARINO PABLO RONALD</v>
          </cell>
          <cell r="F13191" t="str">
            <v>DECRETO LEGISLATIVO Nº1273</v>
          </cell>
        </row>
        <row r="13192">
          <cell r="B13192">
            <v>57198</v>
          </cell>
          <cell r="C13192" t="str">
            <v>EBENEZER II</v>
          </cell>
          <cell r="D13192" t="str">
            <v>TA-57198-BM</v>
          </cell>
          <cell r="E13192" t="str">
            <v>VALDERA VALDERA JESUS</v>
          </cell>
          <cell r="F13192" t="str">
            <v>DECRETO LEGISLATIVO Nº1273</v>
          </cell>
        </row>
        <row r="13193">
          <cell r="B13193">
            <v>57201</v>
          </cell>
          <cell r="C13193" t="str">
            <v>ELOHIN 2</v>
          </cell>
          <cell r="D13193" t="str">
            <v>TA-57201-BM</v>
          </cell>
          <cell r="E13193" t="str">
            <v>LLONTOP HUAMANCHUMO MARIA CONCEPCION ;SAAVEDRA VIDAURRE MANUEL ANTONIO</v>
          </cell>
          <cell r="F13193" t="str">
            <v>DECRETO LEGISLATIVO Nº1273</v>
          </cell>
        </row>
        <row r="13194">
          <cell r="B13194">
            <v>57204</v>
          </cell>
          <cell r="C13194" t="str">
            <v>BENDICION DE MI MADRE</v>
          </cell>
          <cell r="D13194" t="str">
            <v>TA-57204-BM</v>
          </cell>
          <cell r="E13194" t="str">
            <v>SERNAQUE IPANAQUE JOSE SANTOS</v>
          </cell>
          <cell r="F13194" t="str">
            <v>DECRETO LEGISLATIVO Nº1273</v>
          </cell>
        </row>
        <row r="13195">
          <cell r="B13195">
            <v>57207</v>
          </cell>
          <cell r="C13195" t="str">
            <v>BENDICEME DIOS MIO</v>
          </cell>
          <cell r="D13195" t="str">
            <v>TA-57207-BM</v>
          </cell>
          <cell r="E13195" t="str">
            <v>ARISMENDIZ ZAPATA CARLOS EDUARDO</v>
          </cell>
          <cell r="F13195" t="str">
            <v>DECRETO LEGISLATIVO Nº1273</v>
          </cell>
        </row>
        <row r="13196">
          <cell r="B13196">
            <v>57208</v>
          </cell>
          <cell r="C13196" t="str">
            <v>LENNYN ALBERTO</v>
          </cell>
          <cell r="D13196" t="str">
            <v>TA-57208-BM</v>
          </cell>
          <cell r="E13196" t="str">
            <v>CRISANTO ARISMENDIZ MIGUEL ALBERTO</v>
          </cell>
          <cell r="F13196" t="str">
            <v>DECRETO LEGISLATIVO Nº1273</v>
          </cell>
        </row>
        <row r="13197">
          <cell r="B13197">
            <v>57209</v>
          </cell>
          <cell r="C13197" t="str">
            <v>LEOS</v>
          </cell>
          <cell r="D13197" t="str">
            <v>TA-57209-BM</v>
          </cell>
          <cell r="E13197" t="str">
            <v>JUAREZ RUIZ EDER SIMONY</v>
          </cell>
          <cell r="F13197" t="str">
            <v>DECRETO LEGISLATIVO Nº1273</v>
          </cell>
        </row>
        <row r="13198">
          <cell r="B13198">
            <v>57212</v>
          </cell>
          <cell r="C13198" t="str">
            <v>INCA MAR I</v>
          </cell>
          <cell r="D13198" t="str">
            <v>TA-57212-BM</v>
          </cell>
          <cell r="E13198" t="str">
            <v>MORETO CONCHA HIPOLITO</v>
          </cell>
          <cell r="F13198" t="str">
            <v>DECRETO LEGISLATIVO Nº1273</v>
          </cell>
        </row>
        <row r="13199">
          <cell r="B13199">
            <v>57213</v>
          </cell>
          <cell r="C13199" t="str">
            <v>DON PEDRO I</v>
          </cell>
          <cell r="D13199" t="str">
            <v>TA-57213-BM</v>
          </cell>
          <cell r="E13199" t="str">
            <v>MORETO CONCHA HIPOLITO</v>
          </cell>
          <cell r="F13199" t="str">
            <v>DECRETO LEGISLATIVO Nº1273</v>
          </cell>
        </row>
        <row r="13200">
          <cell r="B13200">
            <v>57216</v>
          </cell>
          <cell r="C13200" t="str">
            <v>JESUS MI SALVADOR</v>
          </cell>
          <cell r="D13200" t="str">
            <v>TA-57216-BM</v>
          </cell>
          <cell r="E13200" t="str">
            <v>FLORES SILVA ANDALECIO</v>
          </cell>
          <cell r="F13200" t="str">
            <v>DECRETO LEGISLATIVO Nº1273</v>
          </cell>
        </row>
        <row r="13201">
          <cell r="B13201">
            <v>57218</v>
          </cell>
          <cell r="C13201" t="str">
            <v>SANTA ROSA I</v>
          </cell>
          <cell r="D13201" t="str">
            <v>TA-57218-BM</v>
          </cell>
          <cell r="E13201" t="str">
            <v>QUEREVALU QUEREVALU MARTIN</v>
          </cell>
          <cell r="F13201" t="str">
            <v>DECRETO LEGISLATIVO Nº1273</v>
          </cell>
        </row>
        <row r="13202">
          <cell r="B13202">
            <v>57229</v>
          </cell>
          <cell r="C13202" t="str">
            <v>GEORGINA</v>
          </cell>
          <cell r="D13202" t="str">
            <v>CO-57229-BM</v>
          </cell>
          <cell r="E13202" t="str">
            <v>CORDOVA WILMAN VICTOR DANIEL</v>
          </cell>
          <cell r="F13202" t="str">
            <v>DECRETO LEGISLATIVO Nº1273</v>
          </cell>
        </row>
        <row r="13203">
          <cell r="B13203">
            <v>57233</v>
          </cell>
          <cell r="C13203" t="str">
            <v>ARCE II</v>
          </cell>
          <cell r="D13203" t="str">
            <v>CO-57233-BM</v>
          </cell>
          <cell r="E13203" t="str">
            <v>ARCE RIOS JUAN</v>
          </cell>
          <cell r="F13203" t="str">
            <v>DECRETO LEGISLATIVO Nº1273</v>
          </cell>
        </row>
        <row r="13204">
          <cell r="B13204">
            <v>57234</v>
          </cell>
          <cell r="C13204" t="str">
            <v>PEPE TRUENO</v>
          </cell>
          <cell r="D13204" t="str">
            <v>CO-57234-BM</v>
          </cell>
          <cell r="E13204" t="str">
            <v>PEREZ DEL AGUILA MELVA</v>
          </cell>
          <cell r="F13204" t="str">
            <v>DECRETO LEGISLATIVO Nº1273</v>
          </cell>
        </row>
        <row r="13205">
          <cell r="B13205">
            <v>57236</v>
          </cell>
          <cell r="C13205" t="str">
            <v>ESTEFANO VALENTINO</v>
          </cell>
          <cell r="D13205" t="str">
            <v>CO-57236-BM</v>
          </cell>
          <cell r="E13205" t="str">
            <v>QUISPE CUADROS TANIA</v>
          </cell>
          <cell r="F13205" t="str">
            <v>DECRETO LEGISLATIVO Nº1273</v>
          </cell>
        </row>
        <row r="13206">
          <cell r="B13206">
            <v>57249</v>
          </cell>
          <cell r="C13206" t="str">
            <v>NEBRASCA</v>
          </cell>
          <cell r="D13206" t="str">
            <v>CO-57249-BM</v>
          </cell>
          <cell r="E13206" t="str">
            <v>INQUILLA CHAMBI ORLANDO ADAN ;SORIA DIAZ SONIA ELEANA</v>
          </cell>
          <cell r="F13206" t="str">
            <v>DECRETO LEGISLATIVO Nº1273</v>
          </cell>
        </row>
        <row r="13207">
          <cell r="B13207">
            <v>57250</v>
          </cell>
          <cell r="C13207" t="str">
            <v>BRYANA</v>
          </cell>
          <cell r="D13207" t="str">
            <v>CO-57250-BM</v>
          </cell>
          <cell r="E13207" t="str">
            <v>MAMANI ATENCIO EDWIN</v>
          </cell>
          <cell r="F13207" t="str">
            <v>DECRETO LEGISLATIVO Nº1273</v>
          </cell>
        </row>
        <row r="13208">
          <cell r="B13208">
            <v>57254</v>
          </cell>
          <cell r="C13208" t="str">
            <v>MARINA</v>
          </cell>
          <cell r="D13208" t="str">
            <v>CO-57254-BM</v>
          </cell>
          <cell r="E13208" t="str">
            <v>AVALOS ROSAS MANUEL JACINTO</v>
          </cell>
          <cell r="F13208" t="str">
            <v>DECRETO LEGISLATIVO Nº1273</v>
          </cell>
        </row>
        <row r="13209">
          <cell r="B13209">
            <v>57257</v>
          </cell>
          <cell r="C13209" t="str">
            <v>JEHOVA DIOS</v>
          </cell>
          <cell r="D13209" t="str">
            <v>PL-57257-BM</v>
          </cell>
          <cell r="E13209" t="str">
            <v>MANAYAY VILCABANA WALTER</v>
          </cell>
          <cell r="F13209" t="str">
            <v>DECRETO LEGISLATIVO Nº1273</v>
          </cell>
        </row>
        <row r="13210">
          <cell r="B13210">
            <v>57258</v>
          </cell>
          <cell r="C13210" t="str">
            <v>JEHOVA ESPERANZA ETERNA</v>
          </cell>
          <cell r="D13210" t="str">
            <v>CO-57258-BM</v>
          </cell>
          <cell r="E13210" t="str">
            <v>HERRERA JARAMILLO NAHUN</v>
          </cell>
          <cell r="F13210" t="str">
            <v>DECRETO LEGISLATIVO Nº1273</v>
          </cell>
        </row>
        <row r="13211">
          <cell r="B13211">
            <v>57259</v>
          </cell>
          <cell r="C13211" t="str">
            <v>FRANK &amp; AYMAR</v>
          </cell>
          <cell r="D13211" t="str">
            <v>PL-57259-BM</v>
          </cell>
          <cell r="E13211" t="str">
            <v>PUESCAS GUZMAN FRANCISCO EXALTACION</v>
          </cell>
          <cell r="F13211" t="str">
            <v>DECRETO LEGISLATIVO Nº1273</v>
          </cell>
        </row>
        <row r="13212">
          <cell r="B13212">
            <v>57260</v>
          </cell>
          <cell r="C13212" t="str">
            <v>SAN MIGUEL DE CHACAS</v>
          </cell>
          <cell r="D13212" t="str">
            <v>CO-57260-BM</v>
          </cell>
          <cell r="E13212" t="str">
            <v>HIDALGO MALLQUI DE REYES ARTEMIA PRIMERA</v>
          </cell>
          <cell r="F13212" t="str">
            <v>DECRETO LEGISLATIVO Nº1273</v>
          </cell>
        </row>
        <row r="13213">
          <cell r="B13213">
            <v>57261</v>
          </cell>
          <cell r="C13213" t="str">
            <v>CRISTEL-LUANA-TRACY</v>
          </cell>
          <cell r="D13213" t="str">
            <v>CO-57261-BM</v>
          </cell>
          <cell r="E13213" t="str">
            <v>ESPINOZA HERRADA LORENA VIRGINIA</v>
          </cell>
          <cell r="F13213" t="str">
            <v>DECRETO LEGISLATIVO Nº1273</v>
          </cell>
        </row>
        <row r="13214">
          <cell r="B13214">
            <v>57262</v>
          </cell>
          <cell r="C13214" t="str">
            <v>ARCE</v>
          </cell>
          <cell r="D13214" t="str">
            <v>CO-57262-BM</v>
          </cell>
          <cell r="E13214" t="str">
            <v>QUISPE CUADROS YURI</v>
          </cell>
          <cell r="F13214" t="str">
            <v>DECRETO LEGISLATIVO Nº1273</v>
          </cell>
        </row>
        <row r="13215">
          <cell r="B13215">
            <v>57263</v>
          </cell>
          <cell r="C13215" t="str">
            <v>ARIANA Y CELESTE</v>
          </cell>
          <cell r="D13215" t="str">
            <v>CO-57263-BM</v>
          </cell>
          <cell r="E13215" t="str">
            <v>CARBAJAL GARCIA JOSE LUIS</v>
          </cell>
          <cell r="F13215" t="str">
            <v>DECRETO LEGISLATIVO Nº1273</v>
          </cell>
        </row>
        <row r="13216">
          <cell r="B13216">
            <v>57264</v>
          </cell>
          <cell r="C13216" t="str">
            <v>EL DULCE</v>
          </cell>
          <cell r="D13216" t="str">
            <v>CO-57264-BM</v>
          </cell>
          <cell r="E13216" t="str">
            <v>OBREGON ALCAHUAMAN SONIA BEATRIZ</v>
          </cell>
          <cell r="F13216" t="str">
            <v>DECRETO LEGISLATIVO Nº1273</v>
          </cell>
        </row>
        <row r="13217">
          <cell r="B13217">
            <v>57265</v>
          </cell>
          <cell r="C13217" t="str">
            <v>SOL Y MAR</v>
          </cell>
          <cell r="D13217" t="str">
            <v>CO-57265-BM</v>
          </cell>
          <cell r="E13217" t="str">
            <v>ARIAS VILLALOBOS MAXIMO LUIS</v>
          </cell>
          <cell r="F13217" t="str">
            <v>DECRETO LEGISLATIVO Nº1273</v>
          </cell>
        </row>
        <row r="13218">
          <cell r="B13218">
            <v>57266</v>
          </cell>
          <cell r="C13218" t="str">
            <v>GITA</v>
          </cell>
          <cell r="D13218" t="str">
            <v>CO-57266-BM</v>
          </cell>
          <cell r="E13218" t="str">
            <v>TRAGODARA VALDIVIA JORGE ESTEBAN</v>
          </cell>
          <cell r="F13218" t="str">
            <v>DECRETO LEGISLATIVO Nº1273</v>
          </cell>
        </row>
        <row r="13219">
          <cell r="B13219">
            <v>57267</v>
          </cell>
          <cell r="C13219" t="str">
            <v>EL QUERECOTILLANO</v>
          </cell>
          <cell r="D13219" t="str">
            <v>CO-57267-BM</v>
          </cell>
          <cell r="E13219" t="str">
            <v>HERNANDEZ CANARIO RITA LOLA</v>
          </cell>
          <cell r="F13219" t="str">
            <v>DECRETO LEGISLATIVO Nº1273</v>
          </cell>
        </row>
        <row r="13220">
          <cell r="B13220">
            <v>57272</v>
          </cell>
          <cell r="C13220" t="str">
            <v>ABSALON</v>
          </cell>
          <cell r="D13220" t="str">
            <v>CO-57272-BM</v>
          </cell>
          <cell r="E13220" t="str">
            <v>ALVAREZ QUEREVALU ELVIS DAVID</v>
          </cell>
          <cell r="F13220" t="str">
            <v>DECRETO LEGISLATIVO Nº1273</v>
          </cell>
        </row>
        <row r="13221">
          <cell r="B13221">
            <v>57273</v>
          </cell>
          <cell r="C13221" t="str">
            <v>ZURISADDY</v>
          </cell>
          <cell r="D13221" t="str">
            <v>CO-57273-BM</v>
          </cell>
          <cell r="E13221" t="str">
            <v>ALVAREZ QUEREVALU ALEX MANUEL</v>
          </cell>
          <cell r="F13221" t="str">
            <v>DECRETO LEGISLATIVO Nº1273</v>
          </cell>
        </row>
        <row r="13222">
          <cell r="B13222">
            <v>57275</v>
          </cell>
          <cell r="C13222" t="str">
            <v>KEVIN</v>
          </cell>
          <cell r="D13222" t="str">
            <v>CO-57275-BM</v>
          </cell>
          <cell r="E13222" t="str">
            <v>ORTEGA CUNZA HECTOR LUIS</v>
          </cell>
          <cell r="F13222" t="str">
            <v>DECRETO LEGISLATIVO Nº1273</v>
          </cell>
        </row>
        <row r="13223">
          <cell r="B13223">
            <v>57277</v>
          </cell>
          <cell r="C13223" t="str">
            <v>BORKA</v>
          </cell>
          <cell r="D13223" t="str">
            <v>CO-57277-BM</v>
          </cell>
          <cell r="E13223" t="str">
            <v>JIMENEZ ZAPATA JAVIER</v>
          </cell>
          <cell r="F13223" t="str">
            <v>DECRETO LEGISLATIVO Nº1273</v>
          </cell>
        </row>
        <row r="13224">
          <cell r="B13224">
            <v>57281</v>
          </cell>
          <cell r="C13224" t="str">
            <v>MI LUZCELINA</v>
          </cell>
          <cell r="D13224" t="str">
            <v>SY-57281-BM</v>
          </cell>
          <cell r="E13224" t="str">
            <v>QUISPITONGO CABANILLAS MARIANO</v>
          </cell>
          <cell r="F13224" t="str">
            <v>DECRETO LEGISLATIVO Nº1273</v>
          </cell>
        </row>
        <row r="13225">
          <cell r="B13225">
            <v>57282</v>
          </cell>
          <cell r="C13225" t="str">
            <v>SHEYLA PAOLA</v>
          </cell>
          <cell r="D13225" t="str">
            <v>SY-57282-BM</v>
          </cell>
          <cell r="E13225" t="str">
            <v>GALAN MARTINEZ FIDEL</v>
          </cell>
          <cell r="F13225" t="str">
            <v>DECRETO LEGISLATIVO Nº1273</v>
          </cell>
        </row>
        <row r="13226">
          <cell r="B13226">
            <v>57284</v>
          </cell>
          <cell r="C13226" t="str">
            <v>EL MILAGRO DE MI MADRE II</v>
          </cell>
          <cell r="D13226" t="str">
            <v>SY-57284-BM</v>
          </cell>
          <cell r="E13226" t="str">
            <v>BALLADARES LLENQUE JOEL ALEXANDER</v>
          </cell>
          <cell r="F13226" t="str">
            <v>DECRETO LEGISLATIVO Nº1273</v>
          </cell>
        </row>
        <row r="13227">
          <cell r="B13227">
            <v>57285</v>
          </cell>
          <cell r="C13227" t="str">
            <v>DON PANCHO</v>
          </cell>
          <cell r="D13227" t="str">
            <v>SY-57285-BM</v>
          </cell>
          <cell r="E13227" t="str">
            <v>PUENTE DJUROVICH FRANK MILUTIN</v>
          </cell>
          <cell r="F13227" t="str">
            <v>DECRETO LEGISLATIVO Nº1273</v>
          </cell>
        </row>
        <row r="13228">
          <cell r="B13228">
            <v>57286</v>
          </cell>
          <cell r="C13228" t="str">
            <v>CARMELITA II</v>
          </cell>
          <cell r="D13228" t="str">
            <v>SY-57286-BM</v>
          </cell>
          <cell r="E13228" t="str">
            <v>PUENTE DJUROVICH FRANK MILUTIN</v>
          </cell>
          <cell r="F13228" t="str">
            <v>DECRETO LEGISLATIVO Nº1273</v>
          </cell>
        </row>
        <row r="13229">
          <cell r="B13229">
            <v>57287</v>
          </cell>
          <cell r="C13229" t="str">
            <v>DUSAN</v>
          </cell>
          <cell r="D13229" t="str">
            <v>SY-57287-BM</v>
          </cell>
          <cell r="E13229" t="str">
            <v>PUENTE DJUROVICH FRANK MILUTIN</v>
          </cell>
          <cell r="F13229" t="str">
            <v>DECRETO LEGISLATIVO Nº1273</v>
          </cell>
        </row>
        <row r="13230">
          <cell r="B13230">
            <v>57289</v>
          </cell>
          <cell r="C13230" t="str">
            <v>ANA</v>
          </cell>
          <cell r="D13230" t="str">
            <v>SY-57289-BM</v>
          </cell>
          <cell r="E13230" t="str">
            <v>PUENTE DJUROVICH FRANK MILUTIN</v>
          </cell>
          <cell r="F13230" t="str">
            <v>DECRETO LEGISLATIVO Nº1273</v>
          </cell>
        </row>
        <row r="13231">
          <cell r="B13231">
            <v>57290</v>
          </cell>
          <cell r="C13231" t="str">
            <v>MICKELA</v>
          </cell>
          <cell r="D13231" t="str">
            <v>CO-57290-BM</v>
          </cell>
          <cell r="E13231" t="str">
            <v>ALDEA BELLIDO PEDRO NELI?</v>
          </cell>
          <cell r="F13231" t="str">
            <v>DECRETO LEGISLATIVO Nº1273</v>
          </cell>
        </row>
        <row r="13232">
          <cell r="B13232">
            <v>57310</v>
          </cell>
          <cell r="C13232" t="str">
            <v>ALEJANDRIA</v>
          </cell>
          <cell r="D13232" t="str">
            <v>PT-57310-BM</v>
          </cell>
          <cell r="E13232" t="str">
            <v>NOLASCO LLAPAPASCA CARLOS ALBERTO</v>
          </cell>
          <cell r="F13232" t="str">
            <v>DECRETO LEGISLATIVO Nº1273</v>
          </cell>
        </row>
        <row r="13233">
          <cell r="B13233">
            <v>57311</v>
          </cell>
          <cell r="C13233" t="str">
            <v>YURIKO</v>
          </cell>
          <cell r="D13233" t="str">
            <v>PT-57311-BM</v>
          </cell>
          <cell r="E13233" t="str">
            <v>MANTILLA QUISPE JUAN CARLOS</v>
          </cell>
          <cell r="F13233" t="str">
            <v>DECRETO LEGISLATIVO Nº1273</v>
          </cell>
        </row>
        <row r="13234">
          <cell r="B13234">
            <v>57312</v>
          </cell>
          <cell r="C13234" t="str">
            <v>DANIELA DEL MAR</v>
          </cell>
          <cell r="D13234" t="str">
            <v>PT-57312-BM</v>
          </cell>
          <cell r="E13234" t="str">
            <v>MANTILLA QUISPE JUAN CARLOS</v>
          </cell>
          <cell r="F13234" t="str">
            <v>DECRETO LEGISLATIVO Nº1273</v>
          </cell>
        </row>
        <row r="13235">
          <cell r="B13235">
            <v>57313</v>
          </cell>
          <cell r="C13235" t="str">
            <v>MI JAIRO II</v>
          </cell>
          <cell r="D13235" t="str">
            <v>PT-57313-BM</v>
          </cell>
          <cell r="E13235" t="str">
            <v>LORO MORALES NORBERTO ARTEMIO ;LORO RUMICHE MERCEDES</v>
          </cell>
          <cell r="F13235" t="str">
            <v>DECRETO LEGISLATIVO Nº1273</v>
          </cell>
        </row>
        <row r="13236">
          <cell r="B13236">
            <v>57314</v>
          </cell>
          <cell r="C13236" t="str">
            <v>GAVIOTA 2</v>
          </cell>
          <cell r="D13236" t="str">
            <v>PT-57314-BM</v>
          </cell>
          <cell r="E13236" t="str">
            <v>MORALES RUIZ FRANCISCO</v>
          </cell>
          <cell r="F13236" t="str">
            <v>DECRETO LEGISLATIVO Nº1273</v>
          </cell>
        </row>
        <row r="13237">
          <cell r="B13237">
            <v>57327</v>
          </cell>
          <cell r="C13237" t="str">
            <v>CENTURION III</v>
          </cell>
          <cell r="D13237" t="str">
            <v>SY-57327-BM</v>
          </cell>
          <cell r="E13237" t="str">
            <v>CENTURION FLORES AGUSTIN MARTIN</v>
          </cell>
          <cell r="F13237" t="str">
            <v>DECRETO LEGISLATIVO Nº1273</v>
          </cell>
        </row>
        <row r="13238">
          <cell r="B13238">
            <v>57328</v>
          </cell>
          <cell r="C13238" t="str">
            <v>BENDICION DE JEHOVA</v>
          </cell>
          <cell r="D13238" t="str">
            <v>SY-57328-BM</v>
          </cell>
          <cell r="E13238" t="str">
            <v>SANTAMARIA LLENQUE RAMON</v>
          </cell>
          <cell r="F13238" t="str">
            <v>DECRETO LEGISLATIVO Nº1273</v>
          </cell>
        </row>
        <row r="13239">
          <cell r="B13239">
            <v>57329</v>
          </cell>
          <cell r="C13239" t="str">
            <v>EL GRAN YO SOY IV</v>
          </cell>
          <cell r="D13239" t="str">
            <v>SY-57329-BM</v>
          </cell>
          <cell r="E13239" t="str">
            <v>BANCES SANTAMARIA LORGIO</v>
          </cell>
          <cell r="F13239" t="str">
            <v>DECRETO LEGISLATIVO Nº1273</v>
          </cell>
        </row>
        <row r="13240">
          <cell r="B13240">
            <v>57330</v>
          </cell>
          <cell r="C13240" t="str">
            <v>EL GRAN YO SOY III</v>
          </cell>
          <cell r="D13240" t="str">
            <v>SY-57330-BM</v>
          </cell>
          <cell r="E13240" t="str">
            <v>BANCES SANTAMARIA LORGIO</v>
          </cell>
          <cell r="F13240" t="str">
            <v>DECRETO LEGISLATIVO Nº1273</v>
          </cell>
        </row>
        <row r="13241">
          <cell r="B13241">
            <v>57333</v>
          </cell>
          <cell r="C13241" t="str">
            <v>GAVIOTA 2</v>
          </cell>
          <cell r="D13241" t="str">
            <v>PT-57333-BM</v>
          </cell>
          <cell r="E13241" t="str">
            <v>MORALES RUIZ FRANCISCO</v>
          </cell>
          <cell r="F13241" t="str">
            <v>DECRETO LEGISLATIVO Nº1273</v>
          </cell>
        </row>
        <row r="13242">
          <cell r="B13242">
            <v>57334</v>
          </cell>
          <cell r="C13242" t="str">
            <v>SHANTY</v>
          </cell>
          <cell r="D13242" t="str">
            <v>SY-57334-BM</v>
          </cell>
          <cell r="E13242" t="str">
            <v>SALAS TORRES NELSON WALTER</v>
          </cell>
          <cell r="F13242" t="str">
            <v>DECRETO LEGISLATIVO Nº1273</v>
          </cell>
        </row>
        <row r="13243">
          <cell r="B13243">
            <v>57336</v>
          </cell>
          <cell r="C13243" t="str">
            <v>DIEGO</v>
          </cell>
          <cell r="D13243" t="str">
            <v>SY-57336-BM</v>
          </cell>
          <cell r="E13243" t="str">
            <v>CASTILLO NUNJAR MARCO ANTONIO</v>
          </cell>
          <cell r="F13243" t="str">
            <v>DECRETO LEGISLATIVO Nº1273</v>
          </cell>
        </row>
        <row r="13244">
          <cell r="B13244">
            <v>57338</v>
          </cell>
          <cell r="C13244" t="str">
            <v>CARMELO</v>
          </cell>
          <cell r="D13244" t="str">
            <v>SY-57338-BM</v>
          </cell>
          <cell r="E13244" t="str">
            <v>HUAMAN VILLANUEVA ALFREDO MAGNO</v>
          </cell>
          <cell r="F13244" t="str">
            <v>DECRETO LEGISLATIVO Nº1273</v>
          </cell>
        </row>
        <row r="13245">
          <cell r="B13245">
            <v>57340</v>
          </cell>
          <cell r="C13245" t="str">
            <v>RICARDO JOSE 1</v>
          </cell>
          <cell r="D13245" t="str">
            <v>SY-57340-BM</v>
          </cell>
          <cell r="E13245" t="str">
            <v>PONCE FERNANDEZ MIGUEL LORENZO</v>
          </cell>
          <cell r="F13245" t="str">
            <v>DECRETO LEGISLATIVO Nº1273</v>
          </cell>
        </row>
        <row r="13246">
          <cell r="B13246">
            <v>57341</v>
          </cell>
          <cell r="C13246" t="str">
            <v>CHINO I</v>
          </cell>
          <cell r="D13246" t="str">
            <v>SY-57341-BM</v>
          </cell>
          <cell r="E13246" t="str">
            <v>BENITES VASQUEZ JACINTO</v>
          </cell>
          <cell r="F13246" t="str">
            <v>DECRETO LEGISLATIVO Nº1273</v>
          </cell>
        </row>
        <row r="13247">
          <cell r="B13247">
            <v>57342</v>
          </cell>
          <cell r="C13247" t="str">
            <v>JHOSEP 1</v>
          </cell>
          <cell r="D13247" t="str">
            <v>SY-57342-BM</v>
          </cell>
          <cell r="E13247" t="str">
            <v>SANCHEZ DIAZ EDA</v>
          </cell>
          <cell r="F13247" t="str">
            <v>DECRETO LEGISLATIVO Nº1273</v>
          </cell>
        </row>
        <row r="13248">
          <cell r="B13248">
            <v>57373</v>
          </cell>
          <cell r="C13248" t="str">
            <v>JESUS MI GUIADOR</v>
          </cell>
          <cell r="D13248" t="str">
            <v>TA-57373-BM</v>
          </cell>
          <cell r="E13248" t="str">
            <v>ECHE PERICHE SEBASTIAN BENITO</v>
          </cell>
          <cell r="F13248" t="str">
            <v>DECRETO LEGISLATIVO Nº1273</v>
          </cell>
        </row>
        <row r="13249">
          <cell r="B13249">
            <v>57375</v>
          </cell>
          <cell r="C13249" t="str">
            <v>MI ELENITA I</v>
          </cell>
          <cell r="D13249" t="str">
            <v>TA-57375-BM</v>
          </cell>
          <cell r="E13249" t="str">
            <v>CONCHA SAYAGO ELBER</v>
          </cell>
          <cell r="F13249" t="str">
            <v>DECRETO LEGISLATIVO Nº1273</v>
          </cell>
        </row>
        <row r="13250">
          <cell r="B13250">
            <v>57376</v>
          </cell>
          <cell r="C13250" t="str">
            <v>MI ELENITA II</v>
          </cell>
          <cell r="D13250" t="str">
            <v>TA-57376-BM</v>
          </cell>
          <cell r="E13250" t="str">
            <v>CONCHA SAYAGO ELBER</v>
          </cell>
          <cell r="F13250" t="str">
            <v>DECRETO LEGISLATIVO Nº1273</v>
          </cell>
        </row>
        <row r="13251">
          <cell r="B13251">
            <v>57377</v>
          </cell>
          <cell r="C13251" t="str">
            <v>MI ADRIAN</v>
          </cell>
          <cell r="D13251" t="str">
            <v>SY-57377-BM</v>
          </cell>
          <cell r="E13251" t="str">
            <v>LLONTOP BRIONES GUILLERMO ARMANDO</v>
          </cell>
          <cell r="F13251" t="str">
            <v>DECRETO LEGISLATIVO Nº1273</v>
          </cell>
        </row>
        <row r="13252">
          <cell r="B13252">
            <v>57378</v>
          </cell>
          <cell r="C13252" t="str">
            <v>MI ELENITA III</v>
          </cell>
          <cell r="D13252" t="str">
            <v>TA-57378-BM</v>
          </cell>
          <cell r="E13252" t="str">
            <v>CONCHA SAYAGO ELBER</v>
          </cell>
          <cell r="F13252" t="str">
            <v>DECRETO LEGISLATIVO Nº1273</v>
          </cell>
        </row>
        <row r="13253">
          <cell r="B13253">
            <v>57380</v>
          </cell>
          <cell r="C13253" t="str">
            <v>DON PEDRO II</v>
          </cell>
          <cell r="D13253" t="str">
            <v>TA-57380-BM</v>
          </cell>
          <cell r="E13253" t="str">
            <v>MORETO CONCHA HIPOLITO</v>
          </cell>
          <cell r="F13253" t="str">
            <v>DECRETO LEGISLATIVO Nº1273</v>
          </cell>
        </row>
        <row r="13254">
          <cell r="B13254">
            <v>57389</v>
          </cell>
          <cell r="C13254" t="str">
            <v>GRACIAS SE?R POR TU BENDICION</v>
          </cell>
          <cell r="D13254" t="str">
            <v>TA-57389-BM</v>
          </cell>
          <cell r="E13254" t="str">
            <v>VITE BENITES HUGO CRISTHIAN</v>
          </cell>
          <cell r="F13254" t="str">
            <v>DECRETO LEGISLATIVO Nº1273</v>
          </cell>
        </row>
        <row r="13255">
          <cell r="B13255">
            <v>57391</v>
          </cell>
          <cell r="C13255" t="str">
            <v>DAMARYS II</v>
          </cell>
          <cell r="D13255" t="str">
            <v>TA-57391-BM</v>
          </cell>
          <cell r="E13255" t="str">
            <v>FIESTAS FLORES PORFIRIO</v>
          </cell>
          <cell r="F13255" t="str">
            <v>DECRETO LEGISLATIVO Nº1273</v>
          </cell>
        </row>
        <row r="13256">
          <cell r="B13256">
            <v>57392</v>
          </cell>
          <cell r="C13256" t="str">
            <v>DAMARYS</v>
          </cell>
          <cell r="D13256" t="str">
            <v>TA-57392-BM</v>
          </cell>
          <cell r="E13256" t="str">
            <v>FIESTAS RUMICHE CRISTIAN ROEL</v>
          </cell>
          <cell r="F13256" t="str">
            <v>DECRETO LEGISLATIVO Nº1273</v>
          </cell>
        </row>
        <row r="13257">
          <cell r="B13257">
            <v>57393</v>
          </cell>
          <cell r="C13257" t="str">
            <v>BENDICON DE DIOS</v>
          </cell>
          <cell r="D13257" t="str">
            <v>TA-57393-BM</v>
          </cell>
          <cell r="E13257" t="str">
            <v>RUIZ NOLE ROLANDO</v>
          </cell>
          <cell r="F13257" t="str">
            <v>DECRETO LEGISLATIVO Nº1273</v>
          </cell>
        </row>
        <row r="13258">
          <cell r="B13258">
            <v>57399</v>
          </cell>
          <cell r="C13258" t="str">
            <v>MAR II</v>
          </cell>
          <cell r="D13258" t="str">
            <v>SY-57399-BM</v>
          </cell>
          <cell r="E13258" t="str">
            <v>SILUPU VALENCIA MARIA ANGELICA</v>
          </cell>
          <cell r="F13258" t="str">
            <v>DECRETO LEGISLATIVO Nº1273</v>
          </cell>
        </row>
        <row r="13259">
          <cell r="B13259">
            <v>57401</v>
          </cell>
          <cell r="C13259" t="str">
            <v>MAR I</v>
          </cell>
          <cell r="D13259" t="str">
            <v>SY-57401-BM</v>
          </cell>
          <cell r="E13259" t="str">
            <v>SILUPU VALENCIA MARIA ANGELICA</v>
          </cell>
          <cell r="F13259" t="str">
            <v>DECRETO LEGISLATIVO Nº1273</v>
          </cell>
        </row>
        <row r="13260">
          <cell r="B13260">
            <v>57402</v>
          </cell>
          <cell r="C13260" t="str">
            <v>MA?CO XI</v>
          </cell>
          <cell r="D13260" t="str">
            <v>HO-57402-BM</v>
          </cell>
          <cell r="E13260" t="str">
            <v>GUERRA GONZALES GIANMARCO</v>
          </cell>
          <cell r="F13260" t="str">
            <v>DECRETO LEGISLATIVO Nº1273</v>
          </cell>
        </row>
        <row r="13261">
          <cell r="B13261">
            <v>57403</v>
          </cell>
          <cell r="C13261" t="str">
            <v>MA?CO XII</v>
          </cell>
          <cell r="D13261" t="str">
            <v>HO-57403-BM</v>
          </cell>
          <cell r="E13261" t="str">
            <v>GUERRA GONZALES GIANMARCO</v>
          </cell>
          <cell r="F13261" t="str">
            <v>DECRETO LEGISLATIVO Nº1273</v>
          </cell>
        </row>
        <row r="13262">
          <cell r="B13262">
            <v>57404</v>
          </cell>
          <cell r="C13262" t="str">
            <v>MA?CO X</v>
          </cell>
          <cell r="D13262" t="str">
            <v>HO-57404-BM</v>
          </cell>
          <cell r="E13262" t="str">
            <v>GUERRA GONZALEZ DIEGO ANDRES</v>
          </cell>
          <cell r="F13262" t="str">
            <v>DECRETO LEGISLATIVO Nº1273</v>
          </cell>
        </row>
        <row r="13263">
          <cell r="B13263">
            <v>57405</v>
          </cell>
          <cell r="C13263" t="str">
            <v>JOSE DEL CARMEN</v>
          </cell>
          <cell r="D13263" t="str">
            <v>SY-57405-BM</v>
          </cell>
          <cell r="E13263" t="str">
            <v>FLORES FIESTAS EDWIN</v>
          </cell>
          <cell r="F13263" t="str">
            <v>DECRETO LEGISLATIVO Nº1273</v>
          </cell>
        </row>
        <row r="13264">
          <cell r="B13264">
            <v>57407</v>
          </cell>
          <cell r="C13264" t="str">
            <v>DIVINO CAUTIVO I</v>
          </cell>
          <cell r="D13264" t="str">
            <v>TA-57407-BM</v>
          </cell>
          <cell r="E13264" t="str">
            <v>MORCILLO DE VILLAR ADELINA</v>
          </cell>
          <cell r="F13264" t="str">
            <v>DECRETO LEGISLATIVO Nº1273</v>
          </cell>
        </row>
        <row r="13265">
          <cell r="B13265">
            <v>57416</v>
          </cell>
          <cell r="C13265" t="str">
            <v>PODER Y GLORIA DE DIOS</v>
          </cell>
          <cell r="D13265" t="str">
            <v>TA-57416-BM</v>
          </cell>
          <cell r="E13265" t="str">
            <v>QUEREVALU TUME SANTOS</v>
          </cell>
          <cell r="F13265" t="str">
            <v>DECRETO LEGISLATIVO Nº1273</v>
          </cell>
        </row>
        <row r="13266">
          <cell r="B13266">
            <v>57418</v>
          </cell>
          <cell r="C13266" t="str">
            <v>MANO PODEROSA</v>
          </cell>
          <cell r="D13266" t="str">
            <v>TA-57418-BM</v>
          </cell>
          <cell r="E13266" t="str">
            <v>FIESTAS PERICHE OSCAR HERNAN</v>
          </cell>
          <cell r="F13266" t="str">
            <v>DECRETO LEGISLATIVO Nº1273</v>
          </cell>
        </row>
        <row r="13267">
          <cell r="B13267">
            <v>57420</v>
          </cell>
          <cell r="C13267" t="str">
            <v>NAZARENO</v>
          </cell>
          <cell r="D13267" t="str">
            <v>TA-57420-BM</v>
          </cell>
          <cell r="E13267" t="str">
            <v>OLAZABAL DE BANCES ALICIA</v>
          </cell>
          <cell r="F13267" t="str">
            <v>DECRETO LEGISLATIVO Nº1273</v>
          </cell>
        </row>
        <row r="13268">
          <cell r="B13268">
            <v>57422</v>
          </cell>
          <cell r="C13268" t="str">
            <v>JEHOVA ES MI PASTOR</v>
          </cell>
          <cell r="D13268" t="str">
            <v>TA-57422-BM</v>
          </cell>
          <cell r="E13268" t="str">
            <v>MARTINEZ ESPINOZA JUNIOR FRANCO</v>
          </cell>
          <cell r="F13268" t="str">
            <v>DECRETO LEGISLATIVO Nº1273</v>
          </cell>
        </row>
        <row r="13269">
          <cell r="B13269">
            <v>57423</v>
          </cell>
          <cell r="C13269" t="str">
            <v>MI LUCHITO</v>
          </cell>
          <cell r="D13269" t="str">
            <v>PT-57423-BM</v>
          </cell>
          <cell r="E13269" t="str">
            <v>LAMA GUERRERO LUIS ENRIQUE</v>
          </cell>
          <cell r="F13269" t="str">
            <v>DECRETO LEGISLATIVO Nº1273</v>
          </cell>
        </row>
        <row r="13270">
          <cell r="B13270">
            <v>57424</v>
          </cell>
          <cell r="C13270" t="str">
            <v>EL MARINO I</v>
          </cell>
          <cell r="D13270" t="str">
            <v>TA-57424-BM</v>
          </cell>
          <cell r="E13270" t="str">
            <v>RUIZ CHAPILLIQUEN CESAR AUGUSTO</v>
          </cell>
          <cell r="F13270" t="str">
            <v>DECRETO LEGISLATIVO Nº1273</v>
          </cell>
        </row>
        <row r="13271">
          <cell r="B13271">
            <v>57437</v>
          </cell>
          <cell r="C13271" t="str">
            <v>EL MARINO</v>
          </cell>
          <cell r="D13271" t="str">
            <v>TA-57437-BM</v>
          </cell>
          <cell r="E13271" t="str">
            <v>RUIZ CHAPILLIQUEN CESAR AUGUSTO</v>
          </cell>
          <cell r="F13271" t="str">
            <v>DECRETO LEGISLATIVO Nº1273</v>
          </cell>
        </row>
        <row r="13272">
          <cell r="B13272">
            <v>57440</v>
          </cell>
          <cell r="C13272" t="str">
            <v>JEHOVA ES MI PASTOR</v>
          </cell>
          <cell r="D13272" t="str">
            <v>TA-57440-BM</v>
          </cell>
          <cell r="E13272" t="str">
            <v>CHUNGA RAMIREZ MARTIN MERCEDES</v>
          </cell>
          <cell r="F13272" t="str">
            <v>DECRETO LEGISLATIVO Nº1273</v>
          </cell>
        </row>
        <row r="13273">
          <cell r="B13273">
            <v>57441</v>
          </cell>
          <cell r="C13273" t="str">
            <v>EL PODEROSO DE ISRAEL</v>
          </cell>
          <cell r="D13273" t="str">
            <v>TA-57441-BM</v>
          </cell>
          <cell r="E13273" t="str">
            <v>YENQUE PAZOS JESUS</v>
          </cell>
          <cell r="F13273" t="str">
            <v>DECRETO LEGISLATIVO Nº1273</v>
          </cell>
        </row>
        <row r="13274">
          <cell r="B13274">
            <v>57442</v>
          </cell>
          <cell r="C13274" t="str">
            <v>MI CAUTIVO II</v>
          </cell>
          <cell r="D13274" t="str">
            <v>TA-57442-BM</v>
          </cell>
          <cell r="E13274" t="str">
            <v>NAMUCHE MOGOLLON JORGE RUBEN ;NAMUCHE MOGOLLON ROBERTO CARLOS</v>
          </cell>
          <cell r="F13274" t="str">
            <v>DECRETO LEGISLATIVO Nº1273</v>
          </cell>
        </row>
        <row r="13275">
          <cell r="B13275">
            <v>57443</v>
          </cell>
          <cell r="C13275" t="str">
            <v>ALPA II</v>
          </cell>
          <cell r="D13275" t="str">
            <v>TA-57443-BM</v>
          </cell>
          <cell r="E13275" t="str">
            <v>PANTA SALVADOR ALVARO FERNANDO</v>
          </cell>
          <cell r="F13275" t="str">
            <v>DECRETO LEGISLATIVO Nº1273</v>
          </cell>
        </row>
        <row r="13276">
          <cell r="B13276">
            <v>57445</v>
          </cell>
          <cell r="C13276" t="str">
            <v>MILUFER I</v>
          </cell>
          <cell r="D13276" t="str">
            <v>TA-57445-BM</v>
          </cell>
          <cell r="E13276" t="str">
            <v>ZETA PANTA SHIRLEY VANESSA</v>
          </cell>
          <cell r="F13276" t="str">
            <v>DECRETO LEGISLATIVO Nº1273</v>
          </cell>
        </row>
        <row r="13277">
          <cell r="B13277">
            <v>57446</v>
          </cell>
          <cell r="C13277" t="str">
            <v>EL TONY</v>
          </cell>
          <cell r="D13277" t="str">
            <v>TA-57446-BM</v>
          </cell>
          <cell r="E13277" t="str">
            <v>PANTA REQUENA ALDO KERTH</v>
          </cell>
          <cell r="F13277" t="str">
            <v>DECRETO LEGISLATIVO Nº1273</v>
          </cell>
        </row>
        <row r="13278">
          <cell r="B13278">
            <v>57450</v>
          </cell>
          <cell r="C13278" t="str">
            <v>ALPA I</v>
          </cell>
          <cell r="D13278" t="str">
            <v>TA-57450-BM</v>
          </cell>
          <cell r="E13278" t="str">
            <v>PANTA SALVADOR ALVARO FERNANDO</v>
          </cell>
          <cell r="F13278" t="str">
            <v>DECRETO LEGISLATIVO Nº1273</v>
          </cell>
        </row>
        <row r="13279">
          <cell r="B13279">
            <v>57452</v>
          </cell>
          <cell r="C13279" t="str">
            <v>MILUFER II</v>
          </cell>
          <cell r="D13279" t="str">
            <v>TA-57452-BM</v>
          </cell>
          <cell r="E13279" t="str">
            <v>MARTINEZ CARRE? YENNY FER</v>
          </cell>
          <cell r="F13279" t="str">
            <v>DECRETO LEGISLATIVO Nº1273</v>
          </cell>
        </row>
        <row r="13280">
          <cell r="B13280">
            <v>57453</v>
          </cell>
          <cell r="C13280" t="str">
            <v>ZETA II</v>
          </cell>
          <cell r="D13280" t="str">
            <v>TA-57453-BM</v>
          </cell>
          <cell r="E13280" t="str">
            <v>ZETA PANTA SHIRLEY VANESSA</v>
          </cell>
          <cell r="F13280" t="str">
            <v>DECRETO LEGISLATIVO Nº1273</v>
          </cell>
        </row>
        <row r="13281">
          <cell r="B13281">
            <v>57454</v>
          </cell>
          <cell r="C13281" t="str">
            <v>WALEWSKA</v>
          </cell>
          <cell r="D13281" t="str">
            <v>CE-57454-BM</v>
          </cell>
          <cell r="E13281" t="str">
            <v>ROBLES ROJAS SANTIAGO SABINO</v>
          </cell>
          <cell r="F13281" t="str">
            <v>DECRETO LEGISLATIVO Nº1273</v>
          </cell>
        </row>
        <row r="13282">
          <cell r="B13282">
            <v>57455</v>
          </cell>
          <cell r="C13282" t="str">
            <v>MARCO I</v>
          </cell>
          <cell r="D13282" t="str">
            <v>CE-57455-BM</v>
          </cell>
          <cell r="E13282" t="str">
            <v>RODRIGUEZ AVALOS YONY</v>
          </cell>
          <cell r="F13282" t="str">
            <v>DECRETO LEGISLATIVO Nº1273</v>
          </cell>
        </row>
        <row r="13283">
          <cell r="B13283">
            <v>57456</v>
          </cell>
          <cell r="C13283" t="str">
            <v>MARCO ANTONIO</v>
          </cell>
          <cell r="D13283" t="str">
            <v>CE-57456-BM</v>
          </cell>
          <cell r="E13283" t="str">
            <v>RODRIGUEZ AVALOS YONY</v>
          </cell>
          <cell r="F13283" t="str">
            <v>DECRETO LEGISLATIVO Nº1273</v>
          </cell>
        </row>
        <row r="13284">
          <cell r="B13284">
            <v>57457</v>
          </cell>
          <cell r="C13284" t="str">
            <v>MIGUELINA</v>
          </cell>
          <cell r="D13284" t="str">
            <v>CE-57457-BM</v>
          </cell>
          <cell r="E13284" t="str">
            <v>RODRIGUEZ AVALOS YONY</v>
          </cell>
          <cell r="F13284" t="str">
            <v>DECRETO LEGISLATIVO Nº1273</v>
          </cell>
        </row>
        <row r="13285">
          <cell r="B13285">
            <v>57458</v>
          </cell>
          <cell r="C13285" t="str">
            <v>VIRGENCITA</v>
          </cell>
          <cell r="D13285" t="str">
            <v>CE-57458-BM</v>
          </cell>
          <cell r="E13285" t="str">
            <v>HILASACA MURO CESAR NILTON</v>
          </cell>
          <cell r="F13285" t="str">
            <v>DECRETO LEGISLATIVO Nº1273</v>
          </cell>
        </row>
        <row r="13286">
          <cell r="B13286">
            <v>57459</v>
          </cell>
          <cell r="C13286" t="str">
            <v>LUCERITO</v>
          </cell>
          <cell r="D13286" t="str">
            <v>CE-57459-BM</v>
          </cell>
          <cell r="E13286" t="str">
            <v>CORCINO OSORIO ELVIS ROLAND</v>
          </cell>
          <cell r="F13286" t="str">
            <v>DECRETO LEGISLATIVO Nº1273</v>
          </cell>
        </row>
        <row r="13287">
          <cell r="B13287">
            <v>57460</v>
          </cell>
          <cell r="C13287" t="str">
            <v>CRUZ DE CHALPON I</v>
          </cell>
          <cell r="D13287" t="str">
            <v>CE-57460-BM</v>
          </cell>
          <cell r="E13287" t="str">
            <v>HILASACA MURO CESAR NILTON</v>
          </cell>
          <cell r="F13287" t="str">
            <v>DECRETO LEGISLATIVO Nº1273</v>
          </cell>
        </row>
        <row r="13288">
          <cell r="B13288">
            <v>57461</v>
          </cell>
          <cell r="C13288" t="str">
            <v>ARAUJO</v>
          </cell>
          <cell r="D13288" t="str">
            <v>CE-57461-BM</v>
          </cell>
          <cell r="E13288" t="str">
            <v>ARAUJO RODRIGUEZ JOEL ALEXANDER</v>
          </cell>
          <cell r="F13288" t="str">
            <v>DECRETO LEGISLATIVO Nº1273</v>
          </cell>
        </row>
        <row r="13289">
          <cell r="B13289">
            <v>57462</v>
          </cell>
          <cell r="C13289" t="str">
            <v>CAPITAN</v>
          </cell>
          <cell r="D13289" t="str">
            <v>CE-57462-BM</v>
          </cell>
          <cell r="E13289" t="str">
            <v>LAZARO BAUTISTA ALBERTO MARINO</v>
          </cell>
          <cell r="F13289" t="str">
            <v>DECRETO LEGISLATIVO Nº1273</v>
          </cell>
        </row>
        <row r="13290">
          <cell r="B13290">
            <v>57463</v>
          </cell>
          <cell r="C13290" t="str">
            <v>M.G</v>
          </cell>
          <cell r="D13290" t="str">
            <v>CE-57463-BM</v>
          </cell>
          <cell r="E13290" t="str">
            <v>ONCOY RAMIREZ GREGORIO GENONCIO</v>
          </cell>
          <cell r="F13290" t="str">
            <v>DECRETO LEGISLATIVO Nº1273</v>
          </cell>
        </row>
        <row r="13291">
          <cell r="B13291">
            <v>57464</v>
          </cell>
          <cell r="C13291" t="str">
            <v>MARIANA</v>
          </cell>
          <cell r="D13291" t="str">
            <v>CE-57464-BM</v>
          </cell>
          <cell r="E13291" t="str">
            <v>SILVA MURO MIGUEL ESTUARDO</v>
          </cell>
          <cell r="F13291" t="str">
            <v>DECRETO LEGISLATIVO Nº1273</v>
          </cell>
        </row>
        <row r="13292">
          <cell r="B13292">
            <v>57465</v>
          </cell>
          <cell r="C13292" t="str">
            <v>YESNARA II</v>
          </cell>
          <cell r="D13292" t="str">
            <v>CE-57465-BM</v>
          </cell>
          <cell r="E13292" t="str">
            <v>CRUZ QUITO MARILYN ARACELLI</v>
          </cell>
          <cell r="F13292" t="str">
            <v>DECRETO LEGISLATIVO Nº1273</v>
          </cell>
        </row>
        <row r="13293">
          <cell r="B13293">
            <v>57466</v>
          </cell>
          <cell r="C13293" t="str">
            <v>SONIA</v>
          </cell>
          <cell r="D13293" t="str">
            <v>CE-57466-BM</v>
          </cell>
          <cell r="E13293" t="str">
            <v>MONTERO CELESTINO SONIA</v>
          </cell>
          <cell r="F13293" t="str">
            <v>DECRETO LEGISLATIVO Nº1273</v>
          </cell>
        </row>
        <row r="13294">
          <cell r="B13294">
            <v>57467</v>
          </cell>
          <cell r="C13294" t="str">
            <v>ALEJANDRO I</v>
          </cell>
          <cell r="D13294" t="str">
            <v>CE-57467-BM</v>
          </cell>
          <cell r="E13294" t="str">
            <v>HARO MATTOS ALEJANDRO MIGUEL</v>
          </cell>
          <cell r="F13294" t="str">
            <v>DECRETO LEGISLATIVO Nº1273</v>
          </cell>
        </row>
        <row r="13295">
          <cell r="B13295">
            <v>57468</v>
          </cell>
          <cell r="C13295" t="str">
            <v>ARIANA</v>
          </cell>
          <cell r="D13295" t="str">
            <v>CE-57468-BM</v>
          </cell>
          <cell r="E13295" t="str">
            <v>ANTONIO ROJAS SONIA VICTORIA</v>
          </cell>
          <cell r="F13295" t="str">
            <v>DECRETO LEGISLATIVO Nº1273</v>
          </cell>
        </row>
        <row r="13296">
          <cell r="B13296">
            <v>57469</v>
          </cell>
          <cell r="C13296" t="str">
            <v>SABINITA</v>
          </cell>
          <cell r="D13296" t="str">
            <v>CE-57469-BM</v>
          </cell>
          <cell r="E13296" t="str">
            <v>MONTERO CELESTINO SONIA</v>
          </cell>
          <cell r="F13296" t="str">
            <v>DECRETO LEGISLATIVO Nº1273</v>
          </cell>
        </row>
        <row r="13297">
          <cell r="B13297">
            <v>57470</v>
          </cell>
          <cell r="C13297" t="str">
            <v>DACSAEV</v>
          </cell>
          <cell r="D13297" t="str">
            <v>CE-57470-BM</v>
          </cell>
          <cell r="E13297" t="str">
            <v>GARCIA CASTILLO RUSSELL DAVID</v>
          </cell>
          <cell r="F13297" t="str">
            <v>DECRETO LEGISLATIVO Nº1273</v>
          </cell>
        </row>
        <row r="13298">
          <cell r="B13298">
            <v>57471</v>
          </cell>
          <cell r="C13298" t="str">
            <v>LUCERITO II</v>
          </cell>
          <cell r="D13298" t="str">
            <v>CE-57471-BM</v>
          </cell>
          <cell r="E13298" t="str">
            <v>ESPINOZA MIRALLES LUZ MARINA</v>
          </cell>
          <cell r="F13298" t="str">
            <v>DECRETO LEGISLATIVO Nº1273</v>
          </cell>
        </row>
        <row r="13299">
          <cell r="B13299">
            <v>57472</v>
          </cell>
          <cell r="C13299" t="str">
            <v>LUCERITO I</v>
          </cell>
          <cell r="D13299" t="str">
            <v>CE-57472-BM</v>
          </cell>
          <cell r="E13299" t="str">
            <v>ESPINOZA MIRALLES LUZ MARINA</v>
          </cell>
          <cell r="F13299" t="str">
            <v>DECRETO LEGISLATIVO Nº1273</v>
          </cell>
        </row>
        <row r="13300">
          <cell r="B13300">
            <v>57473</v>
          </cell>
          <cell r="C13300" t="str">
            <v>BOUGAR</v>
          </cell>
          <cell r="D13300" t="str">
            <v>IO-57473-BM</v>
          </cell>
          <cell r="E13300" t="str">
            <v>BOULANGGER GARAY HELBERT GONZALO ;BOULANGGER GARAY ROGER JUNIOR</v>
          </cell>
          <cell r="F13300" t="str">
            <v>DECRETO LEGISLATIVO Nº1273</v>
          </cell>
        </row>
        <row r="13301">
          <cell r="B13301">
            <v>57474</v>
          </cell>
          <cell r="C13301" t="str">
            <v>EL RETORNO</v>
          </cell>
          <cell r="D13301" t="str">
            <v>IO-57474-BM</v>
          </cell>
          <cell r="E13301" t="str">
            <v>AYALA BERRIOS FREDY SIMON</v>
          </cell>
          <cell r="F13301" t="str">
            <v>DECRETO LEGISLATIVO Nº1273</v>
          </cell>
        </row>
        <row r="13302">
          <cell r="B13302">
            <v>57479</v>
          </cell>
          <cell r="C13302" t="str">
            <v>PAQUITO</v>
          </cell>
          <cell r="D13302" t="str">
            <v>IO-57479-BM</v>
          </cell>
          <cell r="E13302" t="str">
            <v>PACO TICONA MOISES</v>
          </cell>
          <cell r="F13302" t="str">
            <v>DECRETO LEGISLATIVO Nº1273</v>
          </cell>
        </row>
        <row r="13303">
          <cell r="B13303">
            <v>57480</v>
          </cell>
          <cell r="C13303" t="str">
            <v>YUBER IV</v>
          </cell>
          <cell r="D13303" t="str">
            <v>IO-57480-BM</v>
          </cell>
          <cell r="E13303" t="str">
            <v>CALISAYA CONDORI ROBERTO</v>
          </cell>
          <cell r="F13303" t="str">
            <v>DECRETO LEGISLATIVO Nº1273</v>
          </cell>
        </row>
        <row r="13304">
          <cell r="B13304">
            <v>57488</v>
          </cell>
          <cell r="C13304" t="str">
            <v>EL CENTAURO</v>
          </cell>
          <cell r="D13304" t="str">
            <v>IO-57488-BM</v>
          </cell>
          <cell r="E13304" t="str">
            <v>MAQUERA VARGAS ABEL</v>
          </cell>
          <cell r="F13304" t="str">
            <v>DECRETO LEGISLATIVO Nº1273</v>
          </cell>
        </row>
        <row r="13305">
          <cell r="B13305">
            <v>57492</v>
          </cell>
          <cell r="C13305" t="str">
            <v>MAQUERA</v>
          </cell>
          <cell r="D13305" t="str">
            <v>IO-57492-BM</v>
          </cell>
          <cell r="E13305" t="str">
            <v>MAQUERA VILCA BURIAK</v>
          </cell>
          <cell r="F13305" t="str">
            <v>DECRETO LEGISLATIVO Nº1273</v>
          </cell>
        </row>
        <row r="13306">
          <cell r="B13306">
            <v>57502</v>
          </cell>
          <cell r="C13306" t="str">
            <v>PEDRO MARTIN</v>
          </cell>
          <cell r="D13306" t="str">
            <v>CO-57502-BM</v>
          </cell>
          <cell r="E13306" t="str">
            <v>CHAVEZ GODOY RAUL MARTIN</v>
          </cell>
          <cell r="F13306" t="str">
            <v>DECRETO LEGISLATIVO Nº1273</v>
          </cell>
        </row>
        <row r="13307">
          <cell r="B13307">
            <v>57510</v>
          </cell>
          <cell r="C13307" t="str">
            <v>JENNYFFER</v>
          </cell>
          <cell r="D13307" t="str">
            <v>TA-57510-BM</v>
          </cell>
          <cell r="E13307" t="str">
            <v>YENQUE FIESTAS FREDY</v>
          </cell>
          <cell r="F13307" t="str">
            <v>DECRETO LEGISLATIVO Nº1273</v>
          </cell>
        </row>
        <row r="13308">
          <cell r="B13308">
            <v>57511</v>
          </cell>
          <cell r="C13308" t="str">
            <v>LOS SERRATOS III</v>
          </cell>
          <cell r="D13308" t="str">
            <v>TA-57511-BM</v>
          </cell>
          <cell r="E13308" t="str">
            <v>ZAPATA SERRATO AUGUSTO</v>
          </cell>
          <cell r="F13308" t="str">
            <v>DECRETO LEGISLATIVO Nº1273</v>
          </cell>
        </row>
        <row r="13309">
          <cell r="B13309">
            <v>57512</v>
          </cell>
          <cell r="C13309" t="str">
            <v>EVELYN KRISLY II</v>
          </cell>
          <cell r="D13309" t="str">
            <v>CO-57512-BM</v>
          </cell>
          <cell r="E13309" t="str">
            <v>ATANACIO AGUIRRE LEONEL ALFREDO</v>
          </cell>
          <cell r="F13309" t="str">
            <v>DECRETO LEGISLATIVO Nº1273</v>
          </cell>
        </row>
        <row r="13310">
          <cell r="B13310">
            <v>57513</v>
          </cell>
          <cell r="C13310" t="str">
            <v>DIOS TE SALVE</v>
          </cell>
          <cell r="D13310" t="str">
            <v>TA-57513-BM</v>
          </cell>
          <cell r="E13310" t="str">
            <v>FIESTAS YARLEQUE DE ECA FLORESMILA</v>
          </cell>
          <cell r="F13310" t="str">
            <v>DECRETO LEGISLATIVO Nº1273</v>
          </cell>
        </row>
        <row r="13311">
          <cell r="B13311">
            <v>57517</v>
          </cell>
          <cell r="C13311" t="str">
            <v>SE?R DE LUREN</v>
          </cell>
          <cell r="D13311" t="str">
            <v>CO-57517-BM</v>
          </cell>
          <cell r="E13311" t="str">
            <v>SARAVIA VENTURO CARLOS ALBERTO</v>
          </cell>
          <cell r="F13311" t="str">
            <v>DECRETO LEGISLATIVO Nº1273</v>
          </cell>
        </row>
        <row r="13312">
          <cell r="B13312">
            <v>57518</v>
          </cell>
          <cell r="C13312" t="str">
            <v>JULIA I</v>
          </cell>
          <cell r="D13312" t="str">
            <v>CO-57518-BM</v>
          </cell>
          <cell r="E13312" t="str">
            <v>ARMACTA CHACON MARGARITA JULIA</v>
          </cell>
          <cell r="F13312" t="str">
            <v>DECRETO LEGISLATIVO Nº1273</v>
          </cell>
        </row>
        <row r="13313">
          <cell r="B13313">
            <v>57519</v>
          </cell>
          <cell r="C13313" t="str">
            <v>JULIA II</v>
          </cell>
          <cell r="D13313" t="str">
            <v>CO-57519-BM</v>
          </cell>
          <cell r="E13313" t="str">
            <v>ARMACTA CHACON MARGARITA JULIA</v>
          </cell>
          <cell r="F13313" t="str">
            <v>DECRETO LEGISLATIVO Nº1273</v>
          </cell>
        </row>
        <row r="13314">
          <cell r="B13314">
            <v>57520</v>
          </cell>
          <cell r="C13314" t="str">
            <v>JIMENITA</v>
          </cell>
          <cell r="D13314" t="str">
            <v>PL-57520-BM</v>
          </cell>
          <cell r="E13314" t="str">
            <v>TERAN FIESTAS TEODORA VERONICA</v>
          </cell>
          <cell r="F13314" t="str">
            <v>DECRETO LEGISLATIVO Nº1273</v>
          </cell>
        </row>
        <row r="13315">
          <cell r="B13315">
            <v>57521</v>
          </cell>
          <cell r="C13315" t="str">
            <v>HAYDEE III</v>
          </cell>
          <cell r="D13315" t="str">
            <v>CO-57521-BM</v>
          </cell>
          <cell r="E13315" t="str">
            <v>MI?N ZAMORA JACQUELINE DEL PILAR</v>
          </cell>
          <cell r="F13315" t="str">
            <v>DECRETO LEGISLATIVO Nº1273</v>
          </cell>
        </row>
        <row r="13316">
          <cell r="B13316">
            <v>57522</v>
          </cell>
          <cell r="C13316" t="str">
            <v>JULIA III</v>
          </cell>
          <cell r="D13316" t="str">
            <v>CO-57522-BM</v>
          </cell>
          <cell r="E13316" t="str">
            <v>ARMACTA CHACON MARGARITA JULIA</v>
          </cell>
          <cell r="F13316" t="str">
            <v>DECRETO LEGISLATIVO Nº1273</v>
          </cell>
        </row>
        <row r="13317">
          <cell r="B13317">
            <v>57525</v>
          </cell>
          <cell r="C13317" t="str">
            <v>JAHMILE</v>
          </cell>
          <cell r="D13317" t="str">
            <v>CO-57525-BM</v>
          </cell>
          <cell r="E13317" t="str">
            <v>SANDOVAL RIVAS JUNIOR ALBERTO</v>
          </cell>
          <cell r="F13317" t="str">
            <v>DECRETO LEGISLATIVO Nº1273</v>
          </cell>
        </row>
        <row r="13318">
          <cell r="B13318">
            <v>57526</v>
          </cell>
          <cell r="C13318" t="str">
            <v>DON GATO</v>
          </cell>
          <cell r="D13318" t="str">
            <v>CO-57526-BM</v>
          </cell>
          <cell r="E13318" t="str">
            <v>ALVARADO TAFUR PRUDENCIO</v>
          </cell>
          <cell r="F13318" t="str">
            <v>DECRETO LEGISLATIVO Nº1273</v>
          </cell>
        </row>
        <row r="13319">
          <cell r="B13319">
            <v>57527</v>
          </cell>
          <cell r="C13319" t="str">
            <v>YAVARI</v>
          </cell>
          <cell r="D13319" t="str">
            <v>IO-57527-BM</v>
          </cell>
          <cell r="E13319" t="str">
            <v>NINA CALLACONDO MIRIAN</v>
          </cell>
          <cell r="F13319" t="str">
            <v>DECRETO LEGISLATIVO Nº1273</v>
          </cell>
        </row>
        <row r="13320">
          <cell r="B13320">
            <v>57529</v>
          </cell>
          <cell r="C13320" t="str">
            <v>JASTIN</v>
          </cell>
          <cell r="D13320" t="str">
            <v>CO-57529-BM</v>
          </cell>
          <cell r="E13320" t="str">
            <v>CASTILLO SALDA? LEILA BERTHA</v>
          </cell>
          <cell r="F13320" t="str">
            <v>DECRETO LEGISLATIVO Nº1273</v>
          </cell>
        </row>
        <row r="13321">
          <cell r="B13321">
            <v>57531</v>
          </cell>
          <cell r="C13321" t="str">
            <v>STEFHANO</v>
          </cell>
          <cell r="D13321" t="str">
            <v>CO-57531-BM</v>
          </cell>
          <cell r="E13321" t="str">
            <v>CAPPELLETTI CASTILLO ASTRID CAROLINA</v>
          </cell>
          <cell r="F13321" t="str">
            <v>DECRETO LEGISLATIVO Nº1273</v>
          </cell>
        </row>
        <row r="13322">
          <cell r="B13322">
            <v>57533</v>
          </cell>
          <cell r="C13322" t="str">
            <v>EL SHADAI</v>
          </cell>
          <cell r="D13322" t="str">
            <v>CO-57533-BM</v>
          </cell>
          <cell r="E13322" t="str">
            <v>SERNAQUE AYALA JUAN JOSE MARTIN</v>
          </cell>
          <cell r="F13322" t="str">
            <v>DECRETO LEGISLATIVO Nº1273</v>
          </cell>
        </row>
        <row r="13323">
          <cell r="B13323">
            <v>57552</v>
          </cell>
          <cell r="C13323" t="str">
            <v>MUNDO SUB MARINO</v>
          </cell>
          <cell r="D13323" t="str">
            <v>TA-57552-BM</v>
          </cell>
          <cell r="E13323" t="str">
            <v>MIMBELA SILVA GREGORIO</v>
          </cell>
          <cell r="F13323" t="str">
            <v>DECRETO LEGISLATIVO Nº1273</v>
          </cell>
        </row>
        <row r="13324">
          <cell r="B13324">
            <v>57553</v>
          </cell>
          <cell r="C13324" t="str">
            <v>VIRGEN DE GUADALUPE</v>
          </cell>
          <cell r="D13324" t="str">
            <v>TA-57553-BM</v>
          </cell>
          <cell r="E13324" t="str">
            <v>OLIVOS AGURTO VICTORIA</v>
          </cell>
          <cell r="F13324" t="str">
            <v>DECRETO LEGISLATIVO Nº1273</v>
          </cell>
        </row>
        <row r="13325">
          <cell r="B13325">
            <v>57559</v>
          </cell>
          <cell r="C13325" t="str">
            <v>PERLA NEGRA I</v>
          </cell>
          <cell r="D13325" t="str">
            <v>CE-57559-BM</v>
          </cell>
          <cell r="E13325" t="str">
            <v>CORTEZ LOPEZ JOEL MAXIMILIANO</v>
          </cell>
          <cell r="F13325" t="str">
            <v>DECRETO LEGISLATIVO Nº1273</v>
          </cell>
        </row>
        <row r="13326">
          <cell r="B13326">
            <v>57561</v>
          </cell>
          <cell r="C13326" t="str">
            <v>GUIAME CAUTIVO I</v>
          </cell>
          <cell r="D13326" t="str">
            <v>TA-57561-BM</v>
          </cell>
          <cell r="E13326" t="str">
            <v>NI? CORREA AMARO</v>
          </cell>
          <cell r="F13326" t="str">
            <v>DECRETO LEGISLATIVO Nº1273</v>
          </cell>
        </row>
        <row r="13327">
          <cell r="B13327">
            <v>57562</v>
          </cell>
          <cell r="C13327" t="str">
            <v>ALONSO II</v>
          </cell>
          <cell r="D13327" t="str">
            <v>TA-57562-BM</v>
          </cell>
          <cell r="E13327" t="str">
            <v>SAYAGO CONCHA ERASMO</v>
          </cell>
          <cell r="F13327" t="str">
            <v>DECRETO LEGISLATIVO Nº1273</v>
          </cell>
        </row>
        <row r="13328">
          <cell r="B13328">
            <v>57566</v>
          </cell>
          <cell r="C13328" t="str">
            <v>JOSEFA II</v>
          </cell>
          <cell r="D13328" t="str">
            <v>TA-57566-BM</v>
          </cell>
          <cell r="E13328" t="str">
            <v>HOUGHTON CORTEZ FRANK HUMPHREY</v>
          </cell>
          <cell r="F13328" t="str">
            <v>DECRETO LEGISLATIVO Nº1273</v>
          </cell>
        </row>
        <row r="13329">
          <cell r="B13329">
            <v>57567</v>
          </cell>
          <cell r="C13329" t="str">
            <v>CRUZ EMANUEL</v>
          </cell>
          <cell r="D13329" t="str">
            <v>TA-57567-BM</v>
          </cell>
          <cell r="E13329" t="str">
            <v>SALDARRIAGA DEL VALLE MARIA DEL PILAR</v>
          </cell>
          <cell r="F13329" t="str">
            <v>DECRETO LEGISLATIVO Nº1273</v>
          </cell>
        </row>
        <row r="13330">
          <cell r="B13330">
            <v>57569</v>
          </cell>
          <cell r="C13330" t="str">
            <v>PECHEIRAS I</v>
          </cell>
          <cell r="D13330" t="str">
            <v>TA-57569-BM</v>
          </cell>
          <cell r="E13330" t="str">
            <v>QUEREVALU ECA ROBERT KARMELL ;RAMIREZ WHANG DE QUEREVALU RENEE</v>
          </cell>
          <cell r="F13330" t="str">
            <v>DECRETO LEGISLATIVO Nº1273</v>
          </cell>
        </row>
        <row r="13331">
          <cell r="B13331">
            <v>57570</v>
          </cell>
          <cell r="C13331" t="str">
            <v>PECHEIRAS II</v>
          </cell>
          <cell r="D13331" t="str">
            <v>TA-57570-BM</v>
          </cell>
          <cell r="E13331" t="str">
            <v>QUEREVALU ECA ROBERT KARMELL ;RAMIREZ WHANG DE QUEREVALU RENEE</v>
          </cell>
          <cell r="F13331" t="str">
            <v>DECRETO LEGISLATIVO Nº1273</v>
          </cell>
        </row>
        <row r="13332">
          <cell r="B13332">
            <v>57572</v>
          </cell>
          <cell r="C13332" t="str">
            <v>DON GOYO</v>
          </cell>
          <cell r="D13332" t="str">
            <v>CE-57572-BM</v>
          </cell>
          <cell r="E13332" t="str">
            <v>RIMAC ORELLANO GREGORIO RIGOBERTO</v>
          </cell>
          <cell r="F13332" t="str">
            <v>DECRETO LEGISLATIVO Nº1273</v>
          </cell>
        </row>
        <row r="13333">
          <cell r="B13333">
            <v>57574</v>
          </cell>
          <cell r="C13333" t="str">
            <v>BENDICION DE DIOS</v>
          </cell>
          <cell r="D13333" t="str">
            <v>CE-57574-BM</v>
          </cell>
          <cell r="E13333" t="str">
            <v>CONTRERAS CHAVARREA JUAN CLEMENTE</v>
          </cell>
          <cell r="F13333" t="str">
            <v>DECRETO LEGISLATIVO Nº1273</v>
          </cell>
        </row>
        <row r="13334">
          <cell r="B13334">
            <v>57576</v>
          </cell>
          <cell r="C13334" t="str">
            <v>MI DAYRON</v>
          </cell>
          <cell r="D13334" t="str">
            <v>CE-57576-BM</v>
          </cell>
          <cell r="E13334" t="str">
            <v>ARROYO MAYANGA JAIME RAMIRO</v>
          </cell>
          <cell r="F13334" t="str">
            <v>DECRETO LEGISLATIVO Nº1273</v>
          </cell>
        </row>
        <row r="13335">
          <cell r="B13335">
            <v>57578</v>
          </cell>
          <cell r="C13335" t="str">
            <v>JHAIR</v>
          </cell>
          <cell r="D13335" t="str">
            <v>CE-57578-BM</v>
          </cell>
          <cell r="E13335" t="str">
            <v>MIMBELA ACOSTA VICTOR RAUL</v>
          </cell>
          <cell r="F13335" t="str">
            <v>DECRETO LEGISLATIVO Nº1273</v>
          </cell>
        </row>
        <row r="13336">
          <cell r="B13336">
            <v>57579</v>
          </cell>
          <cell r="C13336" t="str">
            <v>DO? MERCEDES</v>
          </cell>
          <cell r="D13336" t="str">
            <v>CE-57579-BM</v>
          </cell>
          <cell r="E13336" t="str">
            <v>RIMAC ORELLANO JHONY MARCOS</v>
          </cell>
          <cell r="F13336" t="str">
            <v>DECRETO LEGISLATIVO Nº1273</v>
          </cell>
        </row>
        <row r="13337">
          <cell r="B13337">
            <v>57582</v>
          </cell>
          <cell r="C13337" t="str">
            <v>CAROLINA I</v>
          </cell>
          <cell r="D13337" t="str">
            <v>CE-57582-BM</v>
          </cell>
          <cell r="E13337" t="str">
            <v>GRANDA MARES WASHINGTON NATAL</v>
          </cell>
          <cell r="F13337" t="str">
            <v>DECRETO LEGISLATIVO Nº1273</v>
          </cell>
        </row>
        <row r="13338">
          <cell r="B13338">
            <v>57583</v>
          </cell>
          <cell r="C13338" t="str">
            <v>ALEXANDER</v>
          </cell>
          <cell r="D13338" t="str">
            <v>CE-57583-BM</v>
          </cell>
          <cell r="E13338" t="str">
            <v>GRANDA MARES WASHINGTON NATAL</v>
          </cell>
          <cell r="F13338" t="str">
            <v>DECRETO LEGISLATIVO Nº1273</v>
          </cell>
        </row>
        <row r="13339">
          <cell r="B13339">
            <v>57586</v>
          </cell>
          <cell r="C13339" t="str">
            <v>JACOB Y MATEO</v>
          </cell>
          <cell r="D13339" t="str">
            <v>CE-57586-BM</v>
          </cell>
          <cell r="E13339" t="str">
            <v>ORE ARGOMEDO EVA LUZMILA</v>
          </cell>
          <cell r="F13339" t="str">
            <v>DECRETO LEGISLATIVO Nº1273</v>
          </cell>
        </row>
        <row r="13340">
          <cell r="B13340">
            <v>57588</v>
          </cell>
          <cell r="C13340" t="str">
            <v>NATHALY I</v>
          </cell>
          <cell r="D13340" t="str">
            <v>CE-57588-BM</v>
          </cell>
          <cell r="E13340" t="str">
            <v>GRANDA MARES WASHINGTON NATAL</v>
          </cell>
          <cell r="F13340" t="str">
            <v>DECRETO LEGISLATIVO Nº1273</v>
          </cell>
        </row>
        <row r="13341">
          <cell r="B13341">
            <v>57590</v>
          </cell>
          <cell r="C13341" t="str">
            <v>CALEB</v>
          </cell>
          <cell r="D13341" t="str">
            <v>IO-57590-BM</v>
          </cell>
          <cell r="E13341" t="str">
            <v>TITALO NORA MATEA</v>
          </cell>
          <cell r="F13341" t="str">
            <v>DECRETO LEGISLATIVO Nº1273</v>
          </cell>
        </row>
        <row r="13342">
          <cell r="B13342">
            <v>57591</v>
          </cell>
          <cell r="C13342" t="str">
            <v>MARIO I</v>
          </cell>
          <cell r="D13342" t="str">
            <v>CE-57591-BM</v>
          </cell>
          <cell r="E13342" t="str">
            <v>GRANDA MARES WASHINGTON NATAL</v>
          </cell>
          <cell r="F13342" t="str">
            <v>DECRETO LEGISLATIVO Nº1273</v>
          </cell>
        </row>
        <row r="13343">
          <cell r="B13343">
            <v>57593</v>
          </cell>
          <cell r="C13343" t="str">
            <v>SOY DE JESUS II</v>
          </cell>
          <cell r="D13343" t="str">
            <v>CE-57593-BM</v>
          </cell>
          <cell r="E13343" t="str">
            <v>ROMERO SANCHEZ EDUARDO BENIGNO</v>
          </cell>
          <cell r="F13343" t="str">
            <v>DECRETO LEGISLATIVO Nº1273</v>
          </cell>
        </row>
        <row r="13344">
          <cell r="B13344">
            <v>57595</v>
          </cell>
          <cell r="C13344" t="str">
            <v>JOSE VICTOR</v>
          </cell>
          <cell r="D13344" t="str">
            <v>IO-57595-BM</v>
          </cell>
          <cell r="E13344" t="str">
            <v>ESTA? LIMACHE BIERLE</v>
          </cell>
          <cell r="F13344" t="str">
            <v>DECRETO LEGISLATIVO Nº1273</v>
          </cell>
        </row>
        <row r="13345">
          <cell r="B13345">
            <v>57596</v>
          </cell>
          <cell r="C13345" t="str">
            <v>RIVERA</v>
          </cell>
          <cell r="D13345" t="str">
            <v>CE-57596-BM</v>
          </cell>
          <cell r="E13345" t="str">
            <v>RIVERA ANICETO RUPERTO RICARDO</v>
          </cell>
          <cell r="F13345" t="str">
            <v>DECRETO LEGISLATIVO Nº1273</v>
          </cell>
        </row>
        <row r="13346">
          <cell r="B13346">
            <v>57597</v>
          </cell>
          <cell r="C13346" t="str">
            <v>MI JEHOVA</v>
          </cell>
          <cell r="D13346" t="str">
            <v>CE-57597-BM</v>
          </cell>
          <cell r="E13346" t="str">
            <v>OBESO CONTRERAS LUIS ALBERTO</v>
          </cell>
          <cell r="F13346" t="str">
            <v>DECRETO LEGISLATIVO Nº1273</v>
          </cell>
        </row>
        <row r="13347">
          <cell r="B13347">
            <v>57600</v>
          </cell>
          <cell r="C13347" t="str">
            <v>RODRIGO I</v>
          </cell>
          <cell r="D13347" t="str">
            <v>CE-57600-BM</v>
          </cell>
          <cell r="E13347" t="str">
            <v>RODRIGUEZ BOHORQUEZ ALVARO ADRIAN</v>
          </cell>
          <cell r="F13347" t="str">
            <v>DECRETO LEGISLATIVO Nº1273</v>
          </cell>
        </row>
        <row r="13348">
          <cell r="B13348">
            <v>57601</v>
          </cell>
          <cell r="C13348" t="str">
            <v>SANTA ANITA</v>
          </cell>
          <cell r="D13348" t="str">
            <v>CE-57601-BM</v>
          </cell>
          <cell r="E13348" t="str">
            <v>SILVA MURO MIGUEL ESTUARDO</v>
          </cell>
          <cell r="F13348" t="str">
            <v>DECRETO LEGISLATIVO Nº1273</v>
          </cell>
        </row>
        <row r="13349">
          <cell r="B13349">
            <v>57602</v>
          </cell>
          <cell r="C13349" t="str">
            <v>SANTA LUCIA</v>
          </cell>
          <cell r="D13349" t="str">
            <v>CE-57602-BM</v>
          </cell>
          <cell r="E13349" t="str">
            <v>SILVA MURO MIGUEL ESTUARDO</v>
          </cell>
          <cell r="F13349" t="str">
            <v>DECRETO LEGISLATIVO Nº1273</v>
          </cell>
        </row>
        <row r="13350">
          <cell r="B13350">
            <v>57605</v>
          </cell>
          <cell r="C13350" t="str">
            <v>ROBERT I</v>
          </cell>
          <cell r="D13350" t="str">
            <v>CE-57605-BM</v>
          </cell>
          <cell r="E13350" t="str">
            <v>MENDOZA PLASENCIA JUAN CARLOS</v>
          </cell>
          <cell r="F13350" t="str">
            <v>DECRETO LEGISLATIVO Nº1273</v>
          </cell>
        </row>
        <row r="13351">
          <cell r="B13351">
            <v>57606</v>
          </cell>
          <cell r="C13351" t="str">
            <v>MARCELITA</v>
          </cell>
          <cell r="D13351" t="str">
            <v>CE-57606-BM</v>
          </cell>
          <cell r="E13351" t="str">
            <v>MENDOZA PLASENCIA JUAN CARLOS</v>
          </cell>
          <cell r="F13351" t="str">
            <v>DECRETO LEGISLATIVO Nº1273</v>
          </cell>
        </row>
        <row r="13352">
          <cell r="B13352">
            <v>57608</v>
          </cell>
          <cell r="C13352" t="str">
            <v>BRUCK SHIL</v>
          </cell>
          <cell r="D13352" t="str">
            <v>CE-57608-BM</v>
          </cell>
          <cell r="E13352" t="str">
            <v>CHUNGA MARTINEZ ROLANDO</v>
          </cell>
          <cell r="F13352" t="str">
            <v>DECRETO LEGISLATIVO Nº1273</v>
          </cell>
        </row>
        <row r="13353">
          <cell r="B13353">
            <v>57610</v>
          </cell>
          <cell r="C13353" t="str">
            <v>MARCOS -VICKY</v>
          </cell>
          <cell r="D13353" t="str">
            <v>CE-57610-BM</v>
          </cell>
          <cell r="E13353" t="str">
            <v>CASTILLO PASTOR RUBEN FERNANDO</v>
          </cell>
          <cell r="F13353" t="str">
            <v>DECRETO LEGISLATIVO Nº1273</v>
          </cell>
        </row>
        <row r="13354">
          <cell r="B13354">
            <v>57613</v>
          </cell>
          <cell r="C13354" t="str">
            <v>DON LUCHO</v>
          </cell>
          <cell r="D13354" t="str">
            <v>CY-57613-BM</v>
          </cell>
          <cell r="E13354" t="str">
            <v>ALEGRIA CARRION GIANCARLOS</v>
          </cell>
          <cell r="F13354" t="str">
            <v>DECRETO LEGISLATIVO Nº1273</v>
          </cell>
        </row>
        <row r="13355">
          <cell r="B13355">
            <v>57614</v>
          </cell>
          <cell r="C13355" t="str">
            <v>TE ADORO MI JEHOVA</v>
          </cell>
          <cell r="D13355" t="str">
            <v>CY-57614-BM</v>
          </cell>
          <cell r="E13355" t="str">
            <v>CUMPEN GRANDA ISABEL ESPERANZA</v>
          </cell>
          <cell r="F13355" t="str">
            <v>DECRETO LEGISLATIVO Nº1273</v>
          </cell>
        </row>
        <row r="13356">
          <cell r="B13356">
            <v>57615</v>
          </cell>
          <cell r="C13356" t="str">
            <v>BENDITO SEA JEHOVA</v>
          </cell>
          <cell r="D13356" t="str">
            <v>CY-57615-BM</v>
          </cell>
          <cell r="E13356" t="str">
            <v>PASTOR ROSAS WILLINGTON NICOLAS</v>
          </cell>
          <cell r="F13356" t="str">
            <v>DECRETO LEGISLATIVO Nº1273</v>
          </cell>
        </row>
        <row r="13357">
          <cell r="B13357">
            <v>57616</v>
          </cell>
          <cell r="C13357" t="str">
            <v>TE AMO MI JESUS</v>
          </cell>
          <cell r="D13357" t="str">
            <v>CY-57616-BM</v>
          </cell>
          <cell r="E13357" t="str">
            <v>PASTOR ROSAS WILLINGTON NICOLAS</v>
          </cell>
          <cell r="F13357" t="str">
            <v>DECRETO LEGISLATIVO Nº1273</v>
          </cell>
        </row>
        <row r="13358">
          <cell r="B13358">
            <v>57617</v>
          </cell>
          <cell r="C13358" t="str">
            <v>BRUCK SHIL</v>
          </cell>
          <cell r="D13358" t="str">
            <v>CY-57617-BM</v>
          </cell>
          <cell r="E13358" t="str">
            <v>CHUNGA MARTINEZ ROLANDO</v>
          </cell>
          <cell r="F13358" t="str">
            <v>DECRETO LEGISLATIVO Nº1273</v>
          </cell>
        </row>
        <row r="13359">
          <cell r="B13359">
            <v>57618</v>
          </cell>
          <cell r="C13359" t="str">
            <v>DON MANUEL</v>
          </cell>
          <cell r="D13359" t="str">
            <v>CY-57618-BM</v>
          </cell>
          <cell r="E13359" t="str">
            <v>ALEGRIA CARRION GIANCARLOS</v>
          </cell>
          <cell r="F13359" t="str">
            <v>DECRETO LEGISLATIVO Nº1273</v>
          </cell>
        </row>
        <row r="13360">
          <cell r="B13360">
            <v>57619</v>
          </cell>
          <cell r="C13360" t="str">
            <v>DANITZA</v>
          </cell>
          <cell r="D13360" t="str">
            <v>CY-57619-BM</v>
          </cell>
          <cell r="E13360" t="str">
            <v>ALEGRIA CARRION GIANCARLOS</v>
          </cell>
          <cell r="F13360" t="str">
            <v>DECRETO LEGISLATIVO Nº1273</v>
          </cell>
        </row>
        <row r="13361">
          <cell r="B13361">
            <v>57620</v>
          </cell>
          <cell r="C13361" t="str">
            <v>JAZMIN</v>
          </cell>
          <cell r="D13361" t="str">
            <v>CY-57620-BM</v>
          </cell>
          <cell r="E13361" t="str">
            <v>ALEGRIA CARRION GIANCARLOS</v>
          </cell>
          <cell r="F13361" t="str">
            <v>DECRETO LEGISLATIVO Nº1273</v>
          </cell>
        </row>
        <row r="13362">
          <cell r="B13362">
            <v>57621</v>
          </cell>
          <cell r="C13362" t="str">
            <v>VIRGEN DE COPACABANA</v>
          </cell>
          <cell r="D13362" t="str">
            <v>CY-57621-BM</v>
          </cell>
          <cell r="E13362" t="str">
            <v>VILLARREAL ZAVALETA ERODITA FREDESVINDA</v>
          </cell>
          <cell r="F13362" t="str">
            <v>DECRETO LEGISLATIVO Nº1273</v>
          </cell>
        </row>
        <row r="13363">
          <cell r="B13363">
            <v>57622</v>
          </cell>
          <cell r="C13363" t="str">
            <v>CINCO HERMANOS</v>
          </cell>
          <cell r="D13363" t="str">
            <v>CY-57622-BM</v>
          </cell>
          <cell r="E13363" t="str">
            <v>TELLO CUEVA RUPERTO CESAR</v>
          </cell>
          <cell r="F13363" t="str">
            <v>DECRETO LEGISLATIVO Nº1273</v>
          </cell>
        </row>
        <row r="13364">
          <cell r="B13364">
            <v>57623</v>
          </cell>
          <cell r="C13364" t="str">
            <v>ROBERT I</v>
          </cell>
          <cell r="D13364" t="str">
            <v>CY-57623-BM</v>
          </cell>
          <cell r="E13364" t="str">
            <v>TELLO CUEVA RUPERTO CESAR</v>
          </cell>
          <cell r="F13364" t="str">
            <v>DECRETO LEGISLATIVO Nº1273</v>
          </cell>
        </row>
        <row r="13365">
          <cell r="B13365">
            <v>57624</v>
          </cell>
          <cell r="C13365" t="str">
            <v>LAURITA</v>
          </cell>
          <cell r="D13365" t="str">
            <v>CY-57624-BM</v>
          </cell>
          <cell r="E13365" t="str">
            <v>ZEGARRA ALEY EDMOND JAVIER</v>
          </cell>
          <cell r="F13365" t="str">
            <v>DECRETO LEGISLATIVO Nº1273</v>
          </cell>
        </row>
        <row r="13366">
          <cell r="B13366">
            <v>57625</v>
          </cell>
          <cell r="C13366" t="str">
            <v>LAURITA</v>
          </cell>
          <cell r="D13366" t="str">
            <v>CY-57625-BM</v>
          </cell>
          <cell r="E13366" t="str">
            <v>ZEGARRA ALEY EDMOND JAVIER</v>
          </cell>
          <cell r="F13366" t="str">
            <v>DECRETO LEGISLATIVO Nº1273</v>
          </cell>
        </row>
        <row r="13367">
          <cell r="B13367">
            <v>57626</v>
          </cell>
          <cell r="C13367" t="str">
            <v>MARDELY</v>
          </cell>
          <cell r="D13367" t="str">
            <v>CY-57626-BM</v>
          </cell>
          <cell r="E13367" t="str">
            <v>ZEGARRA ALEY EDMOND JAVIER</v>
          </cell>
          <cell r="F13367" t="str">
            <v>DECRETO LEGISLATIVO Nº1273</v>
          </cell>
        </row>
        <row r="13368">
          <cell r="B13368">
            <v>57659</v>
          </cell>
          <cell r="C13368" t="str">
            <v>DIEGO</v>
          </cell>
          <cell r="D13368" t="str">
            <v>CE-57659-BM</v>
          </cell>
          <cell r="E13368" t="str">
            <v>RODRIGUEZ ZAVALETA ELDA MICHAL</v>
          </cell>
          <cell r="F13368" t="str">
            <v>DECRETO LEGISLATIVO Nº1273</v>
          </cell>
        </row>
        <row r="13369">
          <cell r="B13369">
            <v>57688</v>
          </cell>
          <cell r="C13369" t="str">
            <v>PAUL</v>
          </cell>
          <cell r="D13369" t="str">
            <v>PT-57688-BM</v>
          </cell>
          <cell r="E13369" t="str">
            <v>BALLADARES ZAPATA MAFALDA ;VEGA BALLADARES SEGUNDO EDILBERTO</v>
          </cell>
          <cell r="F13369" t="str">
            <v>ARTESANAL</v>
          </cell>
        </row>
        <row r="13370">
          <cell r="B13370">
            <v>57672</v>
          </cell>
          <cell r="C13370" t="str">
            <v>DOS HERMANOS III</v>
          </cell>
          <cell r="D13370" t="str">
            <v>PT-57672-BM</v>
          </cell>
          <cell r="E13370" t="str">
            <v>ALVARADO JULCAHUANCA ROSARIO DEL PILAR</v>
          </cell>
          <cell r="F13370" t="str">
            <v>DECRETO LEGISLATIVO Nº1273</v>
          </cell>
        </row>
        <row r="13371">
          <cell r="B13371">
            <v>57673</v>
          </cell>
          <cell r="C13371" t="str">
            <v>BENDITO TU ERES</v>
          </cell>
          <cell r="D13371" t="str">
            <v>PT-57673-BM</v>
          </cell>
          <cell r="E13371" t="str">
            <v>PANTA HUIMAN DARWIN</v>
          </cell>
          <cell r="F13371" t="str">
            <v>DECRETO LEGISLATIVO Nº1273</v>
          </cell>
        </row>
        <row r="13372">
          <cell r="B13372">
            <v>57674</v>
          </cell>
          <cell r="C13372" t="str">
            <v>JESSICA I</v>
          </cell>
          <cell r="D13372" t="str">
            <v>PT-57674-BM</v>
          </cell>
          <cell r="E13372" t="str">
            <v>PUESCAS FIESTAS JESSICA VANESSA</v>
          </cell>
          <cell r="F13372" t="str">
            <v>DECRETO LEGISLATIVO Nº1273</v>
          </cell>
        </row>
        <row r="13373">
          <cell r="B13373">
            <v>57676</v>
          </cell>
          <cell r="C13373" t="str">
            <v>RICHARD II</v>
          </cell>
          <cell r="D13373" t="str">
            <v>PT-57676-BM</v>
          </cell>
          <cell r="E13373" t="str">
            <v>ROMERO QUISPE RICHAR RONAL</v>
          </cell>
          <cell r="F13373" t="str">
            <v>DECRETO LEGISLATIVO Nº1273</v>
          </cell>
        </row>
        <row r="13374">
          <cell r="B13374">
            <v>57678</v>
          </cell>
          <cell r="C13374" t="str">
            <v>VUELVE JESUS SOBRE LOS MARES</v>
          </cell>
          <cell r="D13374" t="str">
            <v>PT-57678-BM</v>
          </cell>
          <cell r="E13374" t="str">
            <v>ALVAREZ QUEREVALU JUAN WALBERTO</v>
          </cell>
          <cell r="F13374" t="str">
            <v>DECRETO LEGISLATIVO Nº1273</v>
          </cell>
        </row>
        <row r="13375">
          <cell r="B13375">
            <v>57681</v>
          </cell>
          <cell r="C13375" t="str">
            <v>JESSICA II</v>
          </cell>
          <cell r="D13375" t="str">
            <v>PT-57681-BM</v>
          </cell>
          <cell r="E13375" t="str">
            <v>PUESCAS FIESTAS JESSICA VANESSA</v>
          </cell>
          <cell r="F13375" t="str">
            <v>DECRETO LEGISLATIVO Nº1273</v>
          </cell>
        </row>
        <row r="13376">
          <cell r="B13376">
            <v>57683</v>
          </cell>
          <cell r="C13376" t="str">
            <v>QUERUBIN DE JEHOVA</v>
          </cell>
          <cell r="D13376" t="str">
            <v>PT-57683-BM</v>
          </cell>
          <cell r="E13376" t="str">
            <v>PAZO PANTA JUAN GILBERTO</v>
          </cell>
          <cell r="F13376" t="str">
            <v>DECRETO LEGISLATIVO Nº1273</v>
          </cell>
        </row>
        <row r="13377">
          <cell r="B13377">
            <v>57685</v>
          </cell>
          <cell r="C13377" t="str">
            <v>RICHARD I</v>
          </cell>
          <cell r="D13377" t="str">
            <v>PT-57685-BM</v>
          </cell>
          <cell r="E13377" t="str">
            <v>ROMERO QUISPE RICHAR RONAL</v>
          </cell>
          <cell r="F13377" t="str">
            <v>DECRETO LEGISLATIVO Nº1273</v>
          </cell>
        </row>
        <row r="13378">
          <cell r="B13378">
            <v>57687</v>
          </cell>
          <cell r="C13378" t="str">
            <v>JEHOVA MI GUERRERO II</v>
          </cell>
          <cell r="D13378" t="str">
            <v>PT-57687-BM</v>
          </cell>
          <cell r="E13378" t="str">
            <v>VITE PAZO ASENCION ALEJANDRO</v>
          </cell>
          <cell r="F13378" t="str">
            <v>DECRETO LEGISLATIVO Nº1273</v>
          </cell>
        </row>
        <row r="13379">
          <cell r="B13379">
            <v>57696</v>
          </cell>
          <cell r="C13379" t="str">
            <v>SOL</v>
          </cell>
          <cell r="D13379" t="str">
            <v>PT--57696-BM</v>
          </cell>
          <cell r="E13379" t="str">
            <v>ALVARADO LORO STEFANY KARIN ISABEL</v>
          </cell>
          <cell r="F13379" t="str">
            <v>DECRETO LEGISLATIVO Nº1273</v>
          </cell>
        </row>
        <row r="13380">
          <cell r="B13380">
            <v>57698</v>
          </cell>
          <cell r="C13380" t="str">
            <v>SAN JUAN DE DIOS</v>
          </cell>
          <cell r="D13380" t="str">
            <v>PT-57698-BM</v>
          </cell>
          <cell r="E13380" t="str">
            <v>ROMERO QUISPE SINTIA MARISOL</v>
          </cell>
          <cell r="F13380" t="str">
            <v>DECRETO LEGISLATIVO Nº1273</v>
          </cell>
        </row>
        <row r="13381">
          <cell r="B13381">
            <v>57701</v>
          </cell>
          <cell r="C13381" t="str">
            <v>VIRGEN DEL CARMEN</v>
          </cell>
          <cell r="D13381" t="str">
            <v>ZS-57701-BM</v>
          </cell>
          <cell r="E13381" t="str">
            <v>ECHE COBE?S JOSE JACINTO</v>
          </cell>
          <cell r="F13381" t="str">
            <v>DECRETO LEGISLATIVO Nº1273</v>
          </cell>
        </row>
        <row r="13382">
          <cell r="B13382">
            <v>57707</v>
          </cell>
          <cell r="C13382" t="str">
            <v>BARRACUDA IV</v>
          </cell>
          <cell r="D13382" t="str">
            <v>SN-57707-BM</v>
          </cell>
          <cell r="E13382" t="str">
            <v>BERNAHOLA SORIA GLORIA ESTHER</v>
          </cell>
          <cell r="F13382" t="str">
            <v>DECRETO LEGISLATIVO Nº1273</v>
          </cell>
        </row>
        <row r="13383">
          <cell r="B13383">
            <v>57708</v>
          </cell>
          <cell r="C13383" t="str">
            <v>ESTRELLA DEL MAR</v>
          </cell>
          <cell r="D13383" t="str">
            <v>ZS-57708-BM</v>
          </cell>
          <cell r="E13383" t="str">
            <v>YARLEQUE MORE JOSEFA</v>
          </cell>
          <cell r="F13383" t="str">
            <v>DECRETO LEGISLATIVO Nº1273</v>
          </cell>
        </row>
        <row r="13384">
          <cell r="B13384">
            <v>57710</v>
          </cell>
          <cell r="C13384" t="str">
            <v>JEHOVA ES MI SALVADOR</v>
          </cell>
          <cell r="D13384" t="str">
            <v>PT-57710-BM</v>
          </cell>
          <cell r="E13384" t="str">
            <v>PANTA PURIZACA OSCAR AMARILDO</v>
          </cell>
          <cell r="F13384" t="str">
            <v>DECRETO LEGISLATIVO Nº1273</v>
          </cell>
        </row>
        <row r="13385">
          <cell r="B13385">
            <v>57711</v>
          </cell>
          <cell r="C13385" t="str">
            <v>CRISTO VIENE</v>
          </cell>
          <cell r="D13385" t="str">
            <v>PT-57711-BM</v>
          </cell>
          <cell r="E13385" t="str">
            <v>MENDOZA CHAPILLIQUEN GUILLERMO</v>
          </cell>
          <cell r="F13385" t="str">
            <v>DECRETO LEGISLATIVO Nº1273</v>
          </cell>
        </row>
        <row r="13386">
          <cell r="B13386">
            <v>57714</v>
          </cell>
          <cell r="C13386" t="str">
            <v>MI PEPE II</v>
          </cell>
          <cell r="D13386" t="str">
            <v>CE-57714-BM</v>
          </cell>
          <cell r="E13386" t="str">
            <v>ALCANTARA JULCAMORO ALEJANDRO ENRIQUE</v>
          </cell>
          <cell r="F13386" t="str">
            <v>DECRETO LEGISLATIVO Nº1273</v>
          </cell>
        </row>
        <row r="13387">
          <cell r="B13387">
            <v>57715</v>
          </cell>
          <cell r="C13387" t="str">
            <v>FREDDY</v>
          </cell>
          <cell r="D13387" t="str">
            <v>PT-57715-BM</v>
          </cell>
          <cell r="E13387" t="str">
            <v>ANTON CLAVIJO EDER MARTIN</v>
          </cell>
          <cell r="F13387" t="str">
            <v>DECRETO LEGISLATIVO Nº1273</v>
          </cell>
        </row>
        <row r="13388">
          <cell r="B13388">
            <v>57717</v>
          </cell>
          <cell r="C13388" t="str">
            <v>JUANA ROSA VIII</v>
          </cell>
          <cell r="D13388" t="str">
            <v>PT-57717-BM</v>
          </cell>
          <cell r="E13388" t="str">
            <v>BUSTOS RIVERA GUILLERMO</v>
          </cell>
          <cell r="F13388" t="str">
            <v>DECRETO LEGISLATIVO Nº1273</v>
          </cell>
        </row>
        <row r="13389">
          <cell r="B13389">
            <v>57718</v>
          </cell>
          <cell r="C13389" t="str">
            <v>GAVIOTA II</v>
          </cell>
          <cell r="D13389" t="str">
            <v>PT-57718-BM</v>
          </cell>
          <cell r="E13389" t="str">
            <v>VELASQUEZ CASTILLO SEGUNDO</v>
          </cell>
          <cell r="F13389" t="str">
            <v>DECRETO LEGISLATIVO Nº1273</v>
          </cell>
        </row>
        <row r="13390">
          <cell r="B13390">
            <v>57725</v>
          </cell>
          <cell r="C13390" t="str">
            <v>JEHOVA OMNIPOTENTE</v>
          </cell>
          <cell r="D13390" t="str">
            <v>PT-57725-BM</v>
          </cell>
          <cell r="E13390" t="str">
            <v>FIESTAS ECHE LUIGGI CARLOS</v>
          </cell>
          <cell r="F13390" t="str">
            <v>DECRETO LEGISLATIVO Nº1273</v>
          </cell>
        </row>
        <row r="13391">
          <cell r="B13391">
            <v>57737</v>
          </cell>
          <cell r="C13391" t="str">
            <v>PERLA NEGRA</v>
          </cell>
          <cell r="D13391" t="str">
            <v>CE-57737-BM</v>
          </cell>
          <cell r="E13391" t="str">
            <v>CORTEZ LOPEZ JOEL MAXIMILIANO</v>
          </cell>
          <cell r="F13391" t="str">
            <v>DECRETO LEGISLATIVO Nº1273</v>
          </cell>
        </row>
        <row r="13392">
          <cell r="B13392">
            <v>57742</v>
          </cell>
          <cell r="C13392" t="str">
            <v>PINGUINO DEL NORTE 2</v>
          </cell>
          <cell r="D13392" t="str">
            <v>PT-57742-BM</v>
          </cell>
          <cell r="E13392" t="str">
            <v>MARTINEZ CURO FIDEL</v>
          </cell>
          <cell r="F13392" t="str">
            <v>DECRETO LEGISLATIVO Nº1273</v>
          </cell>
        </row>
        <row r="13393">
          <cell r="B13393">
            <v>57765</v>
          </cell>
          <cell r="C13393" t="str">
            <v>RUTH BREISY</v>
          </cell>
          <cell r="D13393" t="str">
            <v>PT-57765-BM</v>
          </cell>
          <cell r="E13393" t="str">
            <v>FLORES QUINTANA ALEJANDRO</v>
          </cell>
          <cell r="F13393" t="str">
            <v>DECRETO LEGISLATIVO Nº1273</v>
          </cell>
        </row>
        <row r="13394">
          <cell r="B13394">
            <v>57767</v>
          </cell>
          <cell r="C13394" t="str">
            <v>DOS HERMANOS II</v>
          </cell>
          <cell r="D13394" t="str">
            <v>PT-57767-BM</v>
          </cell>
          <cell r="E13394" t="str">
            <v>ALVARADO JULCAHUANCA ROSARIO DEL PILAR</v>
          </cell>
          <cell r="F13394" t="str">
            <v>DECRETO LEGISLATIVO Nº1273</v>
          </cell>
        </row>
        <row r="13395">
          <cell r="B13395">
            <v>57776</v>
          </cell>
          <cell r="C13395" t="str">
            <v>JESUS EL SALVADOR</v>
          </cell>
          <cell r="D13395" t="str">
            <v>ZS-57776-BM</v>
          </cell>
          <cell r="E13395" t="str">
            <v>ALVAREZ CASTILLO LEONARDO FABIO</v>
          </cell>
          <cell r="F13395" t="str">
            <v>DECRETO LEGISLATIVO Nº1273</v>
          </cell>
        </row>
        <row r="13396">
          <cell r="B13396">
            <v>57778</v>
          </cell>
          <cell r="C13396" t="str">
            <v>JEHOVA JIRETH</v>
          </cell>
          <cell r="D13396" t="str">
            <v>PT-57778-BM</v>
          </cell>
          <cell r="E13396" t="str">
            <v>CHUNGA RUMICHE EDILBERTO</v>
          </cell>
          <cell r="F13396" t="str">
            <v>DECRETO LEGISLATIVO Nº1273</v>
          </cell>
        </row>
        <row r="13397">
          <cell r="B13397">
            <v>57781</v>
          </cell>
          <cell r="C13397" t="str">
            <v>MAJESTAD DE JEHOVA</v>
          </cell>
          <cell r="D13397" t="str">
            <v>PT-57781-BM</v>
          </cell>
          <cell r="E13397" t="str">
            <v>QUEREVALU PANTA PERCY WILLIAN</v>
          </cell>
          <cell r="F13397" t="str">
            <v>DECRETO LEGISLATIVO Nº1273</v>
          </cell>
        </row>
        <row r="13398">
          <cell r="B13398">
            <v>57782</v>
          </cell>
          <cell r="C13398" t="str">
            <v>EDUARDO MARTIN 2</v>
          </cell>
          <cell r="D13398" t="str">
            <v>PT-57782-BM</v>
          </cell>
          <cell r="E13398" t="str">
            <v>REMAYCUNA PATI? MARTIN</v>
          </cell>
          <cell r="F13398" t="str">
            <v>DECRETO LEGISLATIVO Nº1273</v>
          </cell>
        </row>
        <row r="13399">
          <cell r="B13399">
            <v>57792</v>
          </cell>
          <cell r="C13399" t="str">
            <v>EL ARCA DE NOE</v>
          </cell>
          <cell r="D13399" t="str">
            <v>PT-57792-BM</v>
          </cell>
          <cell r="E13399" t="str">
            <v>BANCAYAN IPANAQUE JUAN</v>
          </cell>
          <cell r="F13399" t="str">
            <v>DECRETO LEGISLATIVO Nº1273</v>
          </cell>
        </row>
        <row r="13400">
          <cell r="B13400">
            <v>57794</v>
          </cell>
          <cell r="C13400" t="str">
            <v>MARIANITO</v>
          </cell>
          <cell r="D13400" t="str">
            <v>PT-57794-BM</v>
          </cell>
          <cell r="E13400" t="str">
            <v>PURIZACA ALVAREZ MARIANO</v>
          </cell>
          <cell r="F13400" t="str">
            <v>DECRETO LEGISLATIVO Nº1273</v>
          </cell>
        </row>
        <row r="13401">
          <cell r="B13401">
            <v>57800</v>
          </cell>
          <cell r="C13401" t="str">
            <v>MI PAOLA I</v>
          </cell>
          <cell r="D13401" t="str">
            <v>PT-57800-BM</v>
          </cell>
          <cell r="E13401" t="str">
            <v>SAYAGO CONCHA ERASMO</v>
          </cell>
          <cell r="F13401" t="str">
            <v>DECRETO LEGISLATIVO Nº1273</v>
          </cell>
        </row>
        <row r="13402">
          <cell r="B13402">
            <v>57803</v>
          </cell>
          <cell r="C13402" t="str">
            <v>GAVIOTA I</v>
          </cell>
          <cell r="D13402" t="str">
            <v>PT-57803-BM</v>
          </cell>
          <cell r="E13402" t="str">
            <v>VELASQUEZ CASTILLO SEGUNDO</v>
          </cell>
          <cell r="F13402" t="str">
            <v>DECRETO LEGISLATIVO Nº1273</v>
          </cell>
        </row>
        <row r="13403">
          <cell r="B13403">
            <v>57808</v>
          </cell>
          <cell r="C13403" t="str">
            <v>DIVINO SE?R</v>
          </cell>
          <cell r="D13403" t="str">
            <v>TA-57808-BM</v>
          </cell>
          <cell r="E13403" t="str">
            <v>PURIZACA ALVAREZ GONZALO</v>
          </cell>
          <cell r="F13403" t="str">
            <v>DECRETO LEGISLATIVO Nº1273</v>
          </cell>
        </row>
        <row r="13404">
          <cell r="B13404">
            <v>57821</v>
          </cell>
          <cell r="C13404" t="str">
            <v>DON LUCHO</v>
          </cell>
          <cell r="D13404" t="str">
            <v>PT-57821-BM</v>
          </cell>
          <cell r="E13404" t="str">
            <v>JUAREZ CASTRO LEONCIO</v>
          </cell>
          <cell r="F13404" t="str">
            <v>DECRETO LEGISLATIVO Nº1273</v>
          </cell>
        </row>
        <row r="13405">
          <cell r="B13405">
            <v>57823</v>
          </cell>
          <cell r="C13405" t="str">
            <v>JESUS PRINCIPE DE PAZ I</v>
          </cell>
          <cell r="D13405" t="str">
            <v>PT-57823-BM</v>
          </cell>
          <cell r="E13405" t="str">
            <v>QUEREVALU PANTA PERCY WILLIAN</v>
          </cell>
          <cell r="F13405" t="str">
            <v>DECRETO LEGISLATIVO Nº1273</v>
          </cell>
        </row>
        <row r="13406">
          <cell r="B13406">
            <v>57831</v>
          </cell>
          <cell r="C13406" t="str">
            <v>ZOE</v>
          </cell>
          <cell r="D13406" t="str">
            <v>PT-57831-BM</v>
          </cell>
          <cell r="E13406" t="str">
            <v>CASTRO YAMUNAQUE PEDRO ENRIQUE</v>
          </cell>
          <cell r="F13406" t="str">
            <v>DECRETO LEGISLATIVO Nº1273</v>
          </cell>
        </row>
        <row r="13407">
          <cell r="B13407">
            <v>57832</v>
          </cell>
          <cell r="C13407" t="str">
            <v>EL CORDERO VIVE</v>
          </cell>
          <cell r="D13407" t="str">
            <v>PT-57832-BM</v>
          </cell>
          <cell r="E13407" t="str">
            <v>RUMICHE PURIZACA SANTOS</v>
          </cell>
          <cell r="F13407" t="str">
            <v>DECRETO LEGISLATIVO Nº1273</v>
          </cell>
        </row>
        <row r="13408">
          <cell r="B13408">
            <v>57836</v>
          </cell>
          <cell r="C13408" t="str">
            <v>JEHOVA REY DE REYES</v>
          </cell>
          <cell r="D13408" t="str">
            <v>PT-57836-BM</v>
          </cell>
          <cell r="E13408" t="str">
            <v>ECHE TEMOCHE JOSE TEOBALDO</v>
          </cell>
          <cell r="F13408" t="str">
            <v>DECRETO LEGISLATIVO Nº1273</v>
          </cell>
        </row>
        <row r="13409">
          <cell r="B13409">
            <v>57851</v>
          </cell>
          <cell r="C13409" t="str">
            <v>FABICA III</v>
          </cell>
          <cell r="D13409" t="str">
            <v>TA-57851-BM</v>
          </cell>
          <cell r="E13409" t="str">
            <v>CALLE CORREA PORFIRIO</v>
          </cell>
          <cell r="F13409" t="str">
            <v>DECRETO LEGISLATIVO Nº1273</v>
          </cell>
        </row>
        <row r="13410">
          <cell r="B13410">
            <v>57852</v>
          </cell>
          <cell r="C13410" t="str">
            <v>JEYDI</v>
          </cell>
          <cell r="D13410" t="str">
            <v>TA-57852-BM</v>
          </cell>
          <cell r="E13410" t="str">
            <v>VIDAURRE LLONTO JESUS</v>
          </cell>
          <cell r="F13410" t="str">
            <v>DECRETO LEGISLATIVO Nº1273</v>
          </cell>
        </row>
        <row r="13411">
          <cell r="B13411">
            <v>57853</v>
          </cell>
          <cell r="C13411" t="str">
            <v>SE?R CAUTIVO</v>
          </cell>
          <cell r="D13411" t="str">
            <v>TA-57853-BM</v>
          </cell>
          <cell r="E13411" t="str">
            <v>PAUCAR CULQUICONDOR MARCOS TULIO</v>
          </cell>
          <cell r="F13411" t="str">
            <v>DECRETO LEGISLATIVO Nº1273</v>
          </cell>
        </row>
        <row r="13412">
          <cell r="B13412">
            <v>57858</v>
          </cell>
          <cell r="C13412" t="str">
            <v>CAPITAN HEBERT</v>
          </cell>
          <cell r="D13412" t="str">
            <v>TA-57858-BM</v>
          </cell>
          <cell r="E13412" t="str">
            <v>ACEDO RUGEL DONATILA</v>
          </cell>
          <cell r="F13412" t="str">
            <v>DECRETO LEGISLATIVO Nº1273</v>
          </cell>
        </row>
        <row r="13413">
          <cell r="B13413">
            <v>57860</v>
          </cell>
          <cell r="C13413" t="str">
            <v>SAORY I</v>
          </cell>
          <cell r="D13413" t="str">
            <v>TA-57860-BM</v>
          </cell>
          <cell r="E13413" t="str">
            <v>ALVAREZ ANTON MARIA SANTOS</v>
          </cell>
          <cell r="F13413" t="str">
            <v>DECRETO LEGISLATIVO Nº1273</v>
          </cell>
        </row>
        <row r="13414">
          <cell r="B13414">
            <v>57861</v>
          </cell>
          <cell r="C13414" t="str">
            <v>DON AMADEO I</v>
          </cell>
          <cell r="D13414" t="str">
            <v>TA-57861-BM</v>
          </cell>
          <cell r="E13414" t="str">
            <v>CONCHA SAYAGO CILIO</v>
          </cell>
          <cell r="F13414" t="str">
            <v>DECRETO LEGISLATIVO Nº1273</v>
          </cell>
        </row>
        <row r="13415">
          <cell r="B13415">
            <v>57863</v>
          </cell>
          <cell r="C13415" t="str">
            <v>DON AMADEO II</v>
          </cell>
          <cell r="D13415" t="str">
            <v>TA-57863-BM</v>
          </cell>
          <cell r="E13415" t="str">
            <v>CONCHA SAYAGO CILIO</v>
          </cell>
          <cell r="F13415" t="str">
            <v>DECRETO LEGISLATIVO Nº1273</v>
          </cell>
        </row>
        <row r="13416">
          <cell r="B13416">
            <v>57864</v>
          </cell>
          <cell r="C13416" t="str">
            <v>AMADOR 1</v>
          </cell>
          <cell r="D13416" t="str">
            <v>TA-57864-BM</v>
          </cell>
          <cell r="E13416" t="str">
            <v>VEGA PARDO ELSA GRACIELA</v>
          </cell>
          <cell r="F13416" t="str">
            <v>DECRETO LEGISLATIVO Nº1273</v>
          </cell>
        </row>
        <row r="13417">
          <cell r="B13417">
            <v>57870</v>
          </cell>
          <cell r="C13417" t="str">
            <v>PECHEIRAS</v>
          </cell>
          <cell r="D13417" t="str">
            <v>TA-57870-BM</v>
          </cell>
          <cell r="E13417" t="str">
            <v>QUEREVALU RAMIREZ VICTOR OMAR</v>
          </cell>
          <cell r="F13417" t="str">
            <v>DECRETO LEGISLATIVO Nº1273</v>
          </cell>
        </row>
        <row r="13418">
          <cell r="B13418">
            <v>57877</v>
          </cell>
          <cell r="C13418" t="str">
            <v>CLEITHY KATALELLA</v>
          </cell>
          <cell r="D13418" t="str">
            <v>TA-57877-BM</v>
          </cell>
          <cell r="E13418" t="str">
            <v>GARCIA CASTILLO EDWIN MELECIO</v>
          </cell>
          <cell r="F13418" t="str">
            <v>DECRETO LEGISLATIVO Nº1273</v>
          </cell>
        </row>
        <row r="13419">
          <cell r="B13419">
            <v>57878</v>
          </cell>
          <cell r="C13419" t="str">
            <v>LUZ MARIA</v>
          </cell>
          <cell r="D13419" t="str">
            <v>TA-57878-BM</v>
          </cell>
          <cell r="E13419" t="str">
            <v>GARCIA CASTILLO EDWIN MELECIO</v>
          </cell>
          <cell r="F13419" t="str">
            <v>DECRETO LEGISLATIVO Nº1273</v>
          </cell>
        </row>
        <row r="13420">
          <cell r="B13420">
            <v>57879</v>
          </cell>
          <cell r="C13420" t="str">
            <v>MARIA FERNANDA II</v>
          </cell>
          <cell r="D13420" t="str">
            <v>TA-57879-BM</v>
          </cell>
          <cell r="E13420" t="str">
            <v>PERICHE VITE HUMBERTO</v>
          </cell>
          <cell r="F13420" t="str">
            <v>DECRETO LEGISLATIVO Nº1273</v>
          </cell>
        </row>
        <row r="13421">
          <cell r="B13421">
            <v>57880</v>
          </cell>
          <cell r="C13421" t="str">
            <v>ACUAPESA I</v>
          </cell>
          <cell r="D13421" t="str">
            <v>TA-57880-BM</v>
          </cell>
          <cell r="E13421" t="str">
            <v>Chipana Ortega Omar</v>
          </cell>
          <cell r="F13421" t="str">
            <v>DECRETO LEGISLATIVO Nº1273</v>
          </cell>
        </row>
        <row r="13422">
          <cell r="B13422">
            <v>57884</v>
          </cell>
          <cell r="C13422" t="str">
            <v>GAVIOTA</v>
          </cell>
          <cell r="D13422" t="str">
            <v>PT-57884-BM</v>
          </cell>
          <cell r="E13422" t="str">
            <v>MORALES RUIZ JOSE EUSEBIO</v>
          </cell>
          <cell r="F13422" t="str">
            <v>DECRETO LEGISLATIVO Nº1273</v>
          </cell>
        </row>
        <row r="13423">
          <cell r="B13423">
            <v>57886</v>
          </cell>
          <cell r="C13423" t="str">
            <v>TIBURON BLANCO</v>
          </cell>
          <cell r="D13423" t="str">
            <v>PT-57886-BM</v>
          </cell>
          <cell r="E13423" t="str">
            <v>HUERTAS JACINTO JOSE DANIEL</v>
          </cell>
          <cell r="F13423" t="str">
            <v>DECRETO LEGISLATIVO Nº1273</v>
          </cell>
        </row>
        <row r="13424">
          <cell r="B13424">
            <v>57887</v>
          </cell>
          <cell r="C13424" t="str">
            <v>GUANAY</v>
          </cell>
          <cell r="D13424" t="str">
            <v>PT-57887-BM</v>
          </cell>
          <cell r="E13424" t="str">
            <v>RUIZ MORALES ROGGER OCTAVIO</v>
          </cell>
          <cell r="F13424" t="str">
            <v>DECRETO LEGISLATIVO Nº1273</v>
          </cell>
        </row>
        <row r="13425">
          <cell r="B13425">
            <v>57898</v>
          </cell>
          <cell r="C13425" t="str">
            <v>RONALDO</v>
          </cell>
          <cell r="D13425" t="str">
            <v>SY-57898-BM</v>
          </cell>
          <cell r="E13425" t="str">
            <v>PISCOYA ZALDIVAR PEDRO ERRICHIS</v>
          </cell>
          <cell r="F13425" t="str">
            <v>DECRETO LEGISLATIVO Nº1273</v>
          </cell>
        </row>
        <row r="13426">
          <cell r="B13426">
            <v>57899</v>
          </cell>
          <cell r="C13426" t="str">
            <v>MI KIMA</v>
          </cell>
          <cell r="D13426" t="str">
            <v>SY-57899-BM</v>
          </cell>
          <cell r="E13426" t="str">
            <v>ALCANTARA LINARES VICTOR MANUEL</v>
          </cell>
          <cell r="F13426" t="str">
            <v>DECRETO LEGISLATIVO Nº1273</v>
          </cell>
        </row>
        <row r="13427">
          <cell r="B13427">
            <v>57900</v>
          </cell>
          <cell r="C13427" t="str">
            <v>KIARA I</v>
          </cell>
          <cell r="D13427" t="str">
            <v>SY-57900-BM</v>
          </cell>
          <cell r="E13427" t="str">
            <v>GIL ESCUDERO ROLANDO</v>
          </cell>
          <cell r="F13427" t="str">
            <v>DECRETO LEGISLATIVO Nº1273</v>
          </cell>
        </row>
        <row r="13428">
          <cell r="B13428">
            <v>57901</v>
          </cell>
          <cell r="C13428" t="str">
            <v>OSCAR</v>
          </cell>
          <cell r="D13428" t="str">
            <v>SY-57901-BM</v>
          </cell>
          <cell r="E13428" t="str">
            <v>ANHUAMAN FERNANDEZ RAFAEL BENITO</v>
          </cell>
          <cell r="F13428" t="str">
            <v>DECRETO LEGISLATIVO Nº1273</v>
          </cell>
        </row>
        <row r="13429">
          <cell r="B13429">
            <v>57902</v>
          </cell>
          <cell r="C13429" t="str">
            <v>ARGOS</v>
          </cell>
          <cell r="D13429" t="str">
            <v>SY-57902-BM</v>
          </cell>
          <cell r="E13429" t="str">
            <v>RODRIGUEZ CASTILLO ANDRES OSWALDO</v>
          </cell>
          <cell r="F13429" t="str">
            <v>DECRETO LEGISLATIVO Nº1273</v>
          </cell>
        </row>
        <row r="13430">
          <cell r="B13430">
            <v>57903</v>
          </cell>
          <cell r="C13430" t="str">
            <v>SIEMPRE CON DIOS</v>
          </cell>
          <cell r="D13430" t="str">
            <v>SY-57903-BM</v>
          </cell>
          <cell r="E13430" t="str">
            <v>ARMAS ESPIRITU MIGUEL ANGEL</v>
          </cell>
          <cell r="F13430" t="str">
            <v>DECRETO LEGISLATIVO Nº1273</v>
          </cell>
        </row>
        <row r="13431">
          <cell r="B13431">
            <v>57905</v>
          </cell>
          <cell r="C13431" t="str">
            <v>PRODUCTORA</v>
          </cell>
          <cell r="D13431" t="str">
            <v>PT-57905-BM</v>
          </cell>
          <cell r="E13431" t="str">
            <v>ROSADO COBE?S JUAN JOSE</v>
          </cell>
          <cell r="F13431" t="str">
            <v>DECRETO LEGISLATIVO Nº1273</v>
          </cell>
        </row>
        <row r="13432">
          <cell r="B13432">
            <v>57917</v>
          </cell>
          <cell r="C13432" t="str">
            <v>LUIS</v>
          </cell>
          <cell r="D13432" t="str">
            <v>SY-57917-BM</v>
          </cell>
          <cell r="E13432" t="str">
            <v>MEDINA VALLEJOS KARLA CECILIA</v>
          </cell>
          <cell r="F13432" t="str">
            <v>DECRETO LEGISLATIVO Nº1273</v>
          </cell>
        </row>
        <row r="13433">
          <cell r="B13433">
            <v>57918</v>
          </cell>
          <cell r="C13433" t="str">
            <v>MI GORET</v>
          </cell>
          <cell r="D13433" t="str">
            <v>SY-57918-BM</v>
          </cell>
          <cell r="E13433" t="str">
            <v>RODRIGUEZ VIGO HENRY ALEXANDER</v>
          </cell>
          <cell r="F13433" t="str">
            <v>DECRETO LEGISLATIVO Nº1273</v>
          </cell>
        </row>
        <row r="13434">
          <cell r="B13434">
            <v>57919</v>
          </cell>
          <cell r="C13434" t="str">
            <v>HNOS TACANGA I</v>
          </cell>
          <cell r="D13434" t="str">
            <v>SY-57919-BM</v>
          </cell>
          <cell r="E13434" t="str">
            <v>TACANGA LOPEZ DONABAN BARCILAY</v>
          </cell>
          <cell r="F13434" t="str">
            <v>DECRETO LEGISLATIVO Nº1273</v>
          </cell>
        </row>
        <row r="13435">
          <cell r="B13435">
            <v>57920</v>
          </cell>
          <cell r="C13435" t="str">
            <v>VALERY</v>
          </cell>
          <cell r="D13435" t="str">
            <v>ZS-57920-BM</v>
          </cell>
          <cell r="E13435" t="str">
            <v>DIAZ HUAMANCHARI MARTHA</v>
          </cell>
          <cell r="F13435" t="str">
            <v>DECRETO LEGISLATIVO Nº1273</v>
          </cell>
        </row>
        <row r="13436">
          <cell r="B13436">
            <v>57921</v>
          </cell>
          <cell r="C13436" t="str">
            <v>ADRIAN JESUS II</v>
          </cell>
          <cell r="D13436" t="str">
            <v>CO-57921-BM</v>
          </cell>
          <cell r="E13436" t="str">
            <v>FALLA ROJAS JOSE ALEJANDRO</v>
          </cell>
          <cell r="F13436" t="str">
            <v>DECRETO LEGISLATIVO Nº1273</v>
          </cell>
        </row>
        <row r="13437">
          <cell r="B13437">
            <v>57922</v>
          </cell>
          <cell r="C13437" t="str">
            <v>DO? EDY II</v>
          </cell>
          <cell r="D13437" t="str">
            <v>CO-57922-BM</v>
          </cell>
          <cell r="E13437" t="str">
            <v>AGUIRRE HUAPAYA ANTONIO JESUS</v>
          </cell>
          <cell r="F13437" t="str">
            <v>DECRETO LEGISLATIVO Nº1273</v>
          </cell>
        </row>
        <row r="13438">
          <cell r="B13438">
            <v>57923</v>
          </cell>
          <cell r="C13438" t="str">
            <v>PISCIS</v>
          </cell>
          <cell r="D13438" t="str">
            <v>CO-57923-BM</v>
          </cell>
          <cell r="E13438" t="str">
            <v>ESCRIBA ZEA CELEDONIO EMETERIO</v>
          </cell>
          <cell r="F13438" t="str">
            <v>DECRETO LEGISLATIVO Nº1273</v>
          </cell>
        </row>
        <row r="13439">
          <cell r="B13439">
            <v>57924</v>
          </cell>
          <cell r="C13439" t="str">
            <v>NENA</v>
          </cell>
          <cell r="D13439" t="str">
            <v>CO-57924-BM</v>
          </cell>
          <cell r="E13439" t="str">
            <v>GONZALES RODRIGUEZ JUAN LUCAS</v>
          </cell>
          <cell r="F13439" t="str">
            <v>DECRETO LEGISLATIVO Nº1273</v>
          </cell>
        </row>
        <row r="13440">
          <cell r="B13440">
            <v>57925</v>
          </cell>
          <cell r="C13440" t="str">
            <v>JHIRET</v>
          </cell>
          <cell r="D13440" t="str">
            <v>ZS-57925-BM</v>
          </cell>
          <cell r="E13440" t="str">
            <v>OLIVOS VARGAS CRISTHIAM JASMANY</v>
          </cell>
          <cell r="F13440" t="str">
            <v>DECRETO LEGISLATIVO Nº1273</v>
          </cell>
        </row>
        <row r="13441">
          <cell r="B13441">
            <v>57926</v>
          </cell>
          <cell r="C13441" t="str">
            <v>BETHOVEN I</v>
          </cell>
          <cell r="D13441" t="str">
            <v>CO-57926-BM</v>
          </cell>
          <cell r="E13441" t="str">
            <v>GOMEZ RIOS GUILLERMO LEOPOLDO</v>
          </cell>
          <cell r="F13441" t="str">
            <v>DECRETO LEGISLATIVO Nº1273</v>
          </cell>
        </row>
        <row r="13442">
          <cell r="B13442">
            <v>57927</v>
          </cell>
          <cell r="C13442" t="str">
            <v>LEONEL- AMY</v>
          </cell>
          <cell r="D13442" t="str">
            <v>CO-57927-BM</v>
          </cell>
          <cell r="E13442" t="str">
            <v>GUERRERO MERE JANIRA MAGALY</v>
          </cell>
          <cell r="F13442" t="str">
            <v>DECRETO LEGISLATIVO Nº1273</v>
          </cell>
        </row>
        <row r="13443">
          <cell r="B13443">
            <v>57928</v>
          </cell>
          <cell r="C13443" t="str">
            <v>REACTOR I</v>
          </cell>
          <cell r="D13443" t="str">
            <v>CO-57928-BM</v>
          </cell>
          <cell r="E13443" t="str">
            <v>GONZALES OBREGON GERARDO</v>
          </cell>
          <cell r="F13443" t="str">
            <v>DECRETO LEGISLATIVO Nº1273</v>
          </cell>
        </row>
        <row r="13444">
          <cell r="B13444">
            <v>57929</v>
          </cell>
          <cell r="C13444" t="str">
            <v>REACTOR II</v>
          </cell>
          <cell r="D13444" t="str">
            <v>CO-57929-BM</v>
          </cell>
          <cell r="E13444" t="str">
            <v>GONZALES OBREGON GERARDO</v>
          </cell>
          <cell r="F13444" t="str">
            <v>DECRETO LEGISLATIVO Nº1273</v>
          </cell>
        </row>
        <row r="13445">
          <cell r="B13445">
            <v>57933</v>
          </cell>
          <cell r="C13445" t="str">
            <v>PEDRO PABLO 2</v>
          </cell>
          <cell r="D13445" t="str">
            <v>ZS-57933-BM</v>
          </cell>
          <cell r="E13445" t="str">
            <v>AMAYA BENITES PEDRO PABLO</v>
          </cell>
          <cell r="F13445" t="str">
            <v>DECRETO LEGISLATIVO Nº1273</v>
          </cell>
        </row>
        <row r="13446">
          <cell r="B13446">
            <v>57938</v>
          </cell>
          <cell r="C13446" t="str">
            <v>JUANA ESTHERSITA</v>
          </cell>
          <cell r="D13446" t="str">
            <v>CO-57938-BM</v>
          </cell>
          <cell r="E13446" t="str">
            <v>REYES HUARANGA JULIO</v>
          </cell>
          <cell r="F13446" t="str">
            <v>DECRETO LEGISLATIVO Nº1273</v>
          </cell>
        </row>
        <row r="13447">
          <cell r="B13447">
            <v>57939</v>
          </cell>
          <cell r="C13447" t="str">
            <v>EL LOBO</v>
          </cell>
          <cell r="D13447" t="str">
            <v>CO-57939-BM</v>
          </cell>
          <cell r="E13447" t="str">
            <v>CASTA?DA LOZANO DOMINGO NEMESIO</v>
          </cell>
          <cell r="F13447" t="str">
            <v>DECRETO LEGISLATIVO Nº1273</v>
          </cell>
        </row>
        <row r="13448">
          <cell r="B13448">
            <v>57940</v>
          </cell>
          <cell r="C13448" t="str">
            <v>ANTHONY</v>
          </cell>
          <cell r="D13448" t="str">
            <v>CO-57940-BM</v>
          </cell>
          <cell r="E13448" t="str">
            <v>MENDOZA SANTA CRUZ OSCAR AURELIO</v>
          </cell>
          <cell r="F13448" t="str">
            <v>DECRETO LEGISLATIVO Nº1273</v>
          </cell>
        </row>
        <row r="13449">
          <cell r="B13449">
            <v>57941</v>
          </cell>
          <cell r="C13449" t="str">
            <v>HANS</v>
          </cell>
          <cell r="D13449" t="str">
            <v>CO-57941-BM</v>
          </cell>
          <cell r="E13449" t="str">
            <v>PACHECO ISMODES GIANNI HERMES</v>
          </cell>
          <cell r="F13449" t="str">
            <v>DECRETO LEGISLATIVO Nº1273</v>
          </cell>
        </row>
        <row r="13450">
          <cell r="B13450">
            <v>57943</v>
          </cell>
          <cell r="C13450" t="str">
            <v>MARIA FERNANDA</v>
          </cell>
          <cell r="D13450" t="str">
            <v>CO-57943-BM</v>
          </cell>
          <cell r="E13450" t="str">
            <v>GONZALES ALLENDE JORGE CIRO</v>
          </cell>
          <cell r="F13450" t="str">
            <v>DECRETO LEGISLATIVO Nº1273</v>
          </cell>
        </row>
        <row r="13451">
          <cell r="B13451">
            <v>57944</v>
          </cell>
          <cell r="C13451" t="str">
            <v>ANITA</v>
          </cell>
          <cell r="D13451" t="str">
            <v>CO-57944-BM</v>
          </cell>
          <cell r="E13451" t="str">
            <v>VICTORIO DIONICIO MANUEL</v>
          </cell>
          <cell r="F13451" t="str">
            <v>DECRETO LEGISLATIVO Nº1273</v>
          </cell>
        </row>
        <row r="13452">
          <cell r="B13452">
            <v>57945</v>
          </cell>
          <cell r="C13452" t="str">
            <v>CRISTHIAN</v>
          </cell>
          <cell r="D13452" t="str">
            <v>CO-57945-BM</v>
          </cell>
          <cell r="E13452" t="str">
            <v>VICTORIO DIONICIO MANUEL</v>
          </cell>
          <cell r="F13452" t="str">
            <v>DECRETO LEGISLATIVO Nº1273</v>
          </cell>
        </row>
        <row r="13453">
          <cell r="B13453">
            <v>57946</v>
          </cell>
          <cell r="C13453" t="str">
            <v>SANTICO</v>
          </cell>
          <cell r="D13453" t="str">
            <v>CO-57946-BM</v>
          </cell>
          <cell r="E13453" t="str">
            <v>CARRILLO COTRINA SANTIAGO</v>
          </cell>
          <cell r="F13453" t="str">
            <v>DECRETO LEGISLATIVO Nº1273</v>
          </cell>
        </row>
        <row r="13454">
          <cell r="B13454">
            <v>57947</v>
          </cell>
          <cell r="C13454" t="str">
            <v>EVAN</v>
          </cell>
          <cell r="D13454" t="str">
            <v>CO-57947-BM</v>
          </cell>
          <cell r="E13454" t="str">
            <v>PE? LAVA OSCAR MANUEL</v>
          </cell>
          <cell r="F13454" t="str">
            <v>DECRETO LEGISLATIVO Nº1273</v>
          </cell>
        </row>
        <row r="13455">
          <cell r="B13455">
            <v>57948</v>
          </cell>
          <cell r="C13455" t="str">
            <v>ADRIAN JESUS I</v>
          </cell>
          <cell r="D13455" t="str">
            <v>CO-57948-BM</v>
          </cell>
          <cell r="E13455" t="str">
            <v>FALLA AGAPITO JOSE LUIS</v>
          </cell>
          <cell r="F13455" t="str">
            <v>DECRETO LEGISLATIVO Nº1273</v>
          </cell>
        </row>
        <row r="13456">
          <cell r="B13456">
            <v>57949</v>
          </cell>
          <cell r="C13456" t="str">
            <v>SE?R DEL MAR</v>
          </cell>
          <cell r="D13456" t="str">
            <v>CO-57949-BM</v>
          </cell>
          <cell r="E13456" t="str">
            <v>OBREGON LOPEZ NORBERTO FELIPE</v>
          </cell>
          <cell r="F13456" t="str">
            <v>DECRETO LEGISLATIVO Nº1273</v>
          </cell>
        </row>
        <row r="13457">
          <cell r="B13457">
            <v>57950</v>
          </cell>
          <cell r="C13457" t="str">
            <v>PAOLA ESTEFANNY</v>
          </cell>
          <cell r="D13457" t="str">
            <v>CO-57950-BM</v>
          </cell>
          <cell r="E13457" t="str">
            <v>ARIAS CALAGUA MARTHA PAOLA</v>
          </cell>
          <cell r="F13457" t="str">
            <v>DECRETO LEGISLATIVO Nº1273</v>
          </cell>
        </row>
        <row r="13458">
          <cell r="B13458">
            <v>57951</v>
          </cell>
          <cell r="C13458" t="str">
            <v>MI YO-YO</v>
          </cell>
          <cell r="D13458" t="str">
            <v>CO-57951-BM</v>
          </cell>
          <cell r="E13458" t="str">
            <v>ESTEVAN ESCOBAR NILTON CESAR</v>
          </cell>
          <cell r="F13458" t="str">
            <v>DECRETO LEGISLATIVO Nº1273</v>
          </cell>
        </row>
        <row r="13459">
          <cell r="B13459">
            <v>57952</v>
          </cell>
          <cell r="C13459" t="str">
            <v>LUIS &amp; LENNON</v>
          </cell>
          <cell r="D13459" t="str">
            <v>CO-57952-BM</v>
          </cell>
          <cell r="E13459" t="str">
            <v>TORRES BULNES JOHAN NILO</v>
          </cell>
          <cell r="F13459" t="str">
            <v>DECRETO LEGISLATIVO Nº1273</v>
          </cell>
        </row>
        <row r="13460">
          <cell r="B13460">
            <v>57953</v>
          </cell>
          <cell r="C13460" t="str">
            <v>CESAR ALONSO</v>
          </cell>
          <cell r="D13460" t="str">
            <v>CO-57953-BM</v>
          </cell>
          <cell r="E13460" t="str">
            <v>BLAS JIMENO CESAR MAXIMO</v>
          </cell>
          <cell r="F13460" t="str">
            <v>DECRETO LEGISLATIVO Nº1273</v>
          </cell>
        </row>
        <row r="13461">
          <cell r="B13461">
            <v>57954</v>
          </cell>
          <cell r="C13461" t="str">
            <v>FERNANDA JOSIAS</v>
          </cell>
          <cell r="D13461" t="str">
            <v>CO-57954-BM</v>
          </cell>
          <cell r="E13461" t="str">
            <v>CHAVEZ MERCEDES DOMINGO MAURO</v>
          </cell>
          <cell r="F13461" t="str">
            <v>DECRETO LEGISLATIVO Nº1273</v>
          </cell>
        </row>
        <row r="13462">
          <cell r="B13462">
            <v>57955</v>
          </cell>
          <cell r="C13462" t="str">
            <v>GATO</v>
          </cell>
          <cell r="D13462" t="str">
            <v>CO-57955-BM</v>
          </cell>
          <cell r="E13462" t="str">
            <v>CHAVEZ HUAMAN WILLIAM AUGUSTO</v>
          </cell>
          <cell r="F13462" t="str">
            <v>DECRETO LEGISLATIVO Nº1273</v>
          </cell>
        </row>
        <row r="13463">
          <cell r="B13463">
            <v>57956</v>
          </cell>
          <cell r="C13463" t="str">
            <v>JUVER RIVERY</v>
          </cell>
          <cell r="D13463" t="str">
            <v>CO-57956-BM</v>
          </cell>
          <cell r="E13463" t="str">
            <v>PAPAS CHAVEZ JUVER</v>
          </cell>
          <cell r="F13463" t="str">
            <v>DECRETO LEGISLATIVO Nº1273</v>
          </cell>
        </row>
        <row r="13464">
          <cell r="B13464">
            <v>57959</v>
          </cell>
          <cell r="C13464" t="str">
            <v>ANDREA GUILL</v>
          </cell>
          <cell r="D13464" t="str">
            <v>CO-57959-BM</v>
          </cell>
          <cell r="E13464" t="str">
            <v>GUILLERMO RAMOS JHON ALCIDES</v>
          </cell>
          <cell r="F13464" t="str">
            <v>DECRETO LEGISLATIVO Nº1273</v>
          </cell>
        </row>
        <row r="13465">
          <cell r="B13465">
            <v>57968</v>
          </cell>
          <cell r="C13465" t="str">
            <v>RENZO MARTIN VI</v>
          </cell>
          <cell r="D13465" t="str">
            <v>CO-57968-BM</v>
          </cell>
          <cell r="E13465" t="str">
            <v>CASTRO SURICHAQUI SEGUNDINA</v>
          </cell>
          <cell r="F13465" t="str">
            <v>DECRETO LEGISLATIVO Nº1273</v>
          </cell>
        </row>
        <row r="13466">
          <cell r="B13466">
            <v>57969</v>
          </cell>
          <cell r="C13466" t="str">
            <v>MARIBELA III</v>
          </cell>
          <cell r="D13466" t="str">
            <v>CO-57969-BM</v>
          </cell>
          <cell r="E13466" t="str">
            <v>ATENCIO LLANO CELIA ROSA</v>
          </cell>
          <cell r="F13466" t="str">
            <v>DECRETO LEGISLATIVO Nº1273</v>
          </cell>
        </row>
        <row r="13467">
          <cell r="B13467">
            <v>57970</v>
          </cell>
          <cell r="C13467" t="str">
            <v>CAMILA</v>
          </cell>
          <cell r="D13467" t="str">
            <v>CO-57970-BM</v>
          </cell>
          <cell r="E13467" t="str">
            <v>BENITES PONCE JOHN CHRISTIAN</v>
          </cell>
          <cell r="F13467" t="str">
            <v>DECRETO LEGISLATIVO Nº1273</v>
          </cell>
        </row>
        <row r="13468">
          <cell r="B13468">
            <v>57972</v>
          </cell>
          <cell r="C13468" t="str">
            <v>SE?R DEL MAR I</v>
          </cell>
          <cell r="D13468" t="str">
            <v>PT-57972-BM</v>
          </cell>
          <cell r="E13468" t="str">
            <v>ROSADO DE ROSAS LUDGARDA LORENZA</v>
          </cell>
          <cell r="F13468" t="str">
            <v>DECRETO LEGISLATIVO Nº1273</v>
          </cell>
        </row>
        <row r="13469">
          <cell r="B13469">
            <v>57973</v>
          </cell>
          <cell r="C13469" t="str">
            <v>BONIYET</v>
          </cell>
          <cell r="D13469" t="str">
            <v>CO-57973-BM</v>
          </cell>
          <cell r="E13469" t="str">
            <v>BODERO BODERO CELSO ARISTIDES</v>
          </cell>
          <cell r="F13469" t="str">
            <v>DECRETO LEGISLATIVO Nº1273</v>
          </cell>
        </row>
        <row r="13470">
          <cell r="B13470">
            <v>57974</v>
          </cell>
          <cell r="C13470" t="str">
            <v>ANGELO ANDERSON</v>
          </cell>
          <cell r="D13470" t="str">
            <v>CO-57974-BM</v>
          </cell>
          <cell r="E13470" t="str">
            <v>CAHUANA ESPINOZA RAUL</v>
          </cell>
          <cell r="F13470" t="str">
            <v>DECRETO LEGISLATIVO Nº1273</v>
          </cell>
        </row>
        <row r="13471">
          <cell r="B13471">
            <v>57975</v>
          </cell>
          <cell r="C13471" t="str">
            <v>PALITO</v>
          </cell>
          <cell r="D13471" t="str">
            <v>CO-57975-BM</v>
          </cell>
          <cell r="E13471" t="str">
            <v>LEON CAMACHO JESUS OSWALDO</v>
          </cell>
          <cell r="F13471" t="str">
            <v>DECRETO LEGISLATIVO Nº1273</v>
          </cell>
        </row>
        <row r="13472">
          <cell r="B13472">
            <v>57976</v>
          </cell>
          <cell r="C13472" t="str">
            <v>MILTON Y VALERIA</v>
          </cell>
          <cell r="D13472" t="str">
            <v>CO-57976-BM</v>
          </cell>
          <cell r="E13472" t="str">
            <v>NAVARRO BALLON MILTON</v>
          </cell>
          <cell r="F13472" t="str">
            <v>DECRETO LEGISLATIVO Nº1273</v>
          </cell>
        </row>
        <row r="13473">
          <cell r="B13473">
            <v>57977</v>
          </cell>
          <cell r="C13473" t="str">
            <v>HILARY LUHANA</v>
          </cell>
          <cell r="D13473" t="str">
            <v>CO-57977-BM</v>
          </cell>
          <cell r="E13473" t="str">
            <v>HUAPAYA CASTILLO YAEN CARLOS THOMAS</v>
          </cell>
          <cell r="F13473" t="str">
            <v>DECRETO LEGISLATIVO Nº1273</v>
          </cell>
        </row>
        <row r="13474">
          <cell r="B13474">
            <v>57978</v>
          </cell>
          <cell r="C13474" t="str">
            <v>NI? SOFIA</v>
          </cell>
          <cell r="D13474" t="str">
            <v>ZS-57978-BM</v>
          </cell>
          <cell r="E13474" t="str">
            <v>GARCIA VEGA MARIA DEL CARMEN</v>
          </cell>
          <cell r="F13474" t="str">
            <v>DECRETO LEGISLATIVO Nº1273</v>
          </cell>
        </row>
        <row r="13475">
          <cell r="B13475">
            <v>57979</v>
          </cell>
          <cell r="C13475" t="str">
            <v>VALERY LILIANA</v>
          </cell>
          <cell r="D13475" t="str">
            <v>CO-57979-BM</v>
          </cell>
          <cell r="E13475" t="str">
            <v>LIMACO ARIAS GERARDO</v>
          </cell>
          <cell r="F13475" t="str">
            <v>DECRETO LEGISLATIVO Nº1273</v>
          </cell>
        </row>
        <row r="13476">
          <cell r="B13476">
            <v>57980</v>
          </cell>
          <cell r="C13476" t="str">
            <v>BRIHANNA</v>
          </cell>
          <cell r="D13476" t="str">
            <v>CO-57980-BM</v>
          </cell>
          <cell r="E13476" t="str">
            <v>ARPASI ROQUE JUAN HUGO</v>
          </cell>
          <cell r="F13476" t="str">
            <v>DECRETO LEGISLATIVO Nº1273</v>
          </cell>
        </row>
        <row r="13477">
          <cell r="B13477">
            <v>57981</v>
          </cell>
          <cell r="C13477" t="str">
            <v>JACOB</v>
          </cell>
          <cell r="D13477" t="str">
            <v>CO-57981-BM</v>
          </cell>
          <cell r="E13477" t="str">
            <v>FRETEL ASCUE ISAAC ABRAHAM</v>
          </cell>
          <cell r="F13477" t="str">
            <v>DECRETO LEGISLATIVO Nº1273</v>
          </cell>
        </row>
        <row r="13478">
          <cell r="B13478">
            <v>57982</v>
          </cell>
          <cell r="C13478" t="str">
            <v>MARIA DEL CARMEN</v>
          </cell>
          <cell r="D13478" t="str">
            <v>CO-57982-BM</v>
          </cell>
          <cell r="E13478" t="str">
            <v>CHACON APOLAYA JUAN ALBERTO</v>
          </cell>
          <cell r="F13478" t="str">
            <v>DECRETO LEGISLATIVO Nº1273</v>
          </cell>
        </row>
        <row r="13479">
          <cell r="B13479">
            <v>57983</v>
          </cell>
          <cell r="C13479" t="str">
            <v>MANOLO &amp; GABY</v>
          </cell>
          <cell r="D13479" t="str">
            <v>CO-57983-BM</v>
          </cell>
          <cell r="E13479" t="str">
            <v>CUYA BERNARDINI LEONCIO</v>
          </cell>
          <cell r="F13479" t="str">
            <v>DECRETO LEGISLATIVO Nº1273</v>
          </cell>
        </row>
        <row r="13480">
          <cell r="B13480">
            <v>57984</v>
          </cell>
          <cell r="C13480" t="str">
            <v>MAESTRA VIDA</v>
          </cell>
          <cell r="D13480" t="str">
            <v>CO-57984-BM</v>
          </cell>
          <cell r="E13480" t="str">
            <v>CUYA MONTERO MANUEL MARTIN</v>
          </cell>
          <cell r="F13480" t="str">
            <v>DECRETO LEGISLATIVO Nº1273</v>
          </cell>
        </row>
        <row r="13481">
          <cell r="B13481">
            <v>57985</v>
          </cell>
          <cell r="C13481" t="str">
            <v>G. VIRGEN DE CHAPI</v>
          </cell>
          <cell r="D13481" t="str">
            <v>CO-57985-BM</v>
          </cell>
          <cell r="E13481" t="str">
            <v>LUYO LEVANO ESTEBAN</v>
          </cell>
          <cell r="F13481" t="str">
            <v>DECRETO LEGISLATIVO Nº1273</v>
          </cell>
        </row>
        <row r="13482">
          <cell r="B13482">
            <v>57986</v>
          </cell>
          <cell r="C13482" t="str">
            <v>JHONCITO II</v>
          </cell>
          <cell r="D13482" t="str">
            <v>PT-57986-BM</v>
          </cell>
          <cell r="E13482" t="str">
            <v>PARIATON VERGARA ALIPIO</v>
          </cell>
          <cell r="F13482" t="str">
            <v>DECRETO LEGISLATIVO Nº1273</v>
          </cell>
        </row>
        <row r="13483">
          <cell r="B13483">
            <v>57987</v>
          </cell>
          <cell r="C13483" t="str">
            <v>MARIA VIOLETA</v>
          </cell>
          <cell r="D13483" t="str">
            <v>ZS-57987-BM</v>
          </cell>
          <cell r="E13483" t="str">
            <v>CEVASCO GARCIA CARLO DI STHEFANNO</v>
          </cell>
          <cell r="F13483" t="str">
            <v>DECRETO LEGISLATIVO Nº1273</v>
          </cell>
        </row>
        <row r="13484">
          <cell r="B13484">
            <v>57990</v>
          </cell>
          <cell r="C13484" t="str">
            <v>ISAMAR I</v>
          </cell>
          <cell r="D13484" t="str">
            <v>PT-57990-BM</v>
          </cell>
          <cell r="E13484" t="str">
            <v>CONCHA SAYAGO EUDOCIO</v>
          </cell>
          <cell r="F13484" t="str">
            <v>DECRETO LEGISLATIVO Nº1273</v>
          </cell>
        </row>
        <row r="13485">
          <cell r="B13485">
            <v>57993</v>
          </cell>
          <cell r="C13485" t="str">
            <v>LUCERO NAOMI</v>
          </cell>
          <cell r="D13485" t="str">
            <v>PT-57993-BM</v>
          </cell>
          <cell r="E13485" t="str">
            <v>CHAVEZ ADANAQUE ROSAURA</v>
          </cell>
          <cell r="F13485" t="str">
            <v>DECRETO LEGISLATIVO Nº1273</v>
          </cell>
        </row>
        <row r="13486">
          <cell r="B13486">
            <v>57994</v>
          </cell>
          <cell r="C13486" t="str">
            <v>HELAINE</v>
          </cell>
          <cell r="D13486" t="str">
            <v>ZS-57994-BM</v>
          </cell>
          <cell r="E13486" t="str">
            <v>CEVASCO GARCIA CARLO DI STHEFANNO</v>
          </cell>
          <cell r="F13486" t="str">
            <v>DECRETO LEGISLATIVO Nº1273</v>
          </cell>
        </row>
        <row r="13487">
          <cell r="B13487">
            <v>57999</v>
          </cell>
          <cell r="C13487" t="str">
            <v>EL ANGUILA</v>
          </cell>
          <cell r="D13487" t="str">
            <v>ZS-57999-BM</v>
          </cell>
          <cell r="E13487" t="str">
            <v>CEVASCO GARCIA CARLO DI STHEFANNO</v>
          </cell>
          <cell r="F13487" t="str">
            <v>DECRETO LEGISLATIVO Nº1273</v>
          </cell>
        </row>
        <row r="13488">
          <cell r="B13488">
            <v>58000</v>
          </cell>
          <cell r="C13488" t="str">
            <v>SIEMPRE MI ROSITA III</v>
          </cell>
          <cell r="D13488" t="str">
            <v>PT-58000-BM</v>
          </cell>
          <cell r="E13488" t="str">
            <v>PURIZACA QUEREVALU MANUEL REY</v>
          </cell>
          <cell r="F13488" t="str">
            <v>DECRETO LEGISLATIVO Nº1273</v>
          </cell>
        </row>
        <row r="13489">
          <cell r="B13489">
            <v>58002</v>
          </cell>
          <cell r="C13489" t="str">
            <v>VALERIA II</v>
          </cell>
          <cell r="D13489" t="str">
            <v>PT-58002-BM</v>
          </cell>
          <cell r="E13489" t="str">
            <v>PURIZACA QUEREVALU MANUEL REY</v>
          </cell>
          <cell r="F13489" t="str">
            <v>DECRETO LEGISLATIVO Nº1273</v>
          </cell>
        </row>
        <row r="13490">
          <cell r="B13490">
            <v>58004</v>
          </cell>
          <cell r="C13490" t="str">
            <v>EL PEPE</v>
          </cell>
          <cell r="D13490" t="str">
            <v>ZS-58004-BM</v>
          </cell>
          <cell r="E13490" t="str">
            <v>CEVASCO GARCIA CARLO DI STHEFANNO</v>
          </cell>
          <cell r="F13490" t="str">
            <v>DECRETO LEGISLATIVO Nº1273</v>
          </cell>
        </row>
        <row r="13491">
          <cell r="B13491">
            <v>58005</v>
          </cell>
          <cell r="C13491" t="str">
            <v>VUELVE JESUS</v>
          </cell>
          <cell r="D13491" t="str">
            <v>PT-58005-BM</v>
          </cell>
          <cell r="E13491" t="str">
            <v>ALVAREZ QUEREVALU JUAN WALBERTO</v>
          </cell>
          <cell r="F13491" t="str">
            <v>DECRETO LEGISLATIVO Nº1273</v>
          </cell>
        </row>
        <row r="13492">
          <cell r="B13492">
            <v>58008</v>
          </cell>
          <cell r="C13492" t="str">
            <v>SIMONCITO</v>
          </cell>
          <cell r="D13492" t="str">
            <v>CO-58008-BM</v>
          </cell>
          <cell r="E13492" t="str">
            <v>QUISPE CAMPOS ARNALDO WILFREDO</v>
          </cell>
          <cell r="F13492" t="str">
            <v>DECRETO LEGISLATIVO Nº1273</v>
          </cell>
        </row>
        <row r="13493">
          <cell r="B13493">
            <v>58011</v>
          </cell>
          <cell r="C13493" t="str">
            <v>JEHOVA ES VIDA</v>
          </cell>
          <cell r="D13493" t="str">
            <v>PT-58011-BM</v>
          </cell>
          <cell r="E13493" t="str">
            <v>GALAN FLORES RONY RAMON</v>
          </cell>
          <cell r="F13493" t="str">
            <v>DECRETO LEGISLATIVO Nº1273</v>
          </cell>
        </row>
        <row r="13494">
          <cell r="B13494">
            <v>58021</v>
          </cell>
          <cell r="C13494" t="str">
            <v>DIVINO NI? MOISES</v>
          </cell>
          <cell r="D13494" t="str">
            <v>ZS-58021-BM</v>
          </cell>
          <cell r="E13494" t="str">
            <v>PINTADO HUAMAN LAURA MARIEL</v>
          </cell>
          <cell r="F13494" t="str">
            <v>DECRETO LEGISLATIVO Nº1273</v>
          </cell>
        </row>
        <row r="13495">
          <cell r="B13495">
            <v>58026</v>
          </cell>
          <cell r="C13495" t="str">
            <v>CRISTO REDENTOR</v>
          </cell>
          <cell r="D13495" t="str">
            <v>ZS-58026-BM</v>
          </cell>
          <cell r="E13495" t="str">
            <v>PINTADO HUAMAN LAURA MARIEL</v>
          </cell>
          <cell r="F13495" t="str">
            <v>DECRETO LEGISLATIVO Nº1273</v>
          </cell>
        </row>
        <row r="13496">
          <cell r="B13496">
            <v>58027</v>
          </cell>
          <cell r="C13496" t="str">
            <v>LIVIANA</v>
          </cell>
          <cell r="D13496" t="str">
            <v>PT-58027-BM</v>
          </cell>
          <cell r="E13496" t="str">
            <v>JACINTO VITE EVELIN JACKELINE</v>
          </cell>
          <cell r="F13496" t="str">
            <v>DECRETO LEGISLATIVO Nº1273</v>
          </cell>
        </row>
        <row r="13497">
          <cell r="B13497">
            <v>58035</v>
          </cell>
          <cell r="C13497" t="str">
            <v>STA CLARITA II</v>
          </cell>
          <cell r="D13497" t="str">
            <v>ZS-58035-BM</v>
          </cell>
          <cell r="E13497" t="str">
            <v>FIESTAS MEDINA MARIO ENRIQUE</v>
          </cell>
          <cell r="F13497" t="str">
            <v>DECRETO LEGISLATIVO Nº1273</v>
          </cell>
        </row>
        <row r="13498">
          <cell r="B13498">
            <v>58044</v>
          </cell>
          <cell r="C13498" t="str">
            <v>MARIA DE LOS SANTOS</v>
          </cell>
          <cell r="D13498" t="str">
            <v>ZS-58044-BM</v>
          </cell>
          <cell r="E13498" t="str">
            <v>CABEL PEREDA CARLOS MANUEL</v>
          </cell>
          <cell r="F13498" t="str">
            <v>DECRETO LEGISLATIVO Nº1273</v>
          </cell>
        </row>
        <row r="13499">
          <cell r="B13499">
            <v>58047</v>
          </cell>
          <cell r="C13499" t="str">
            <v>MARCO ANTONIO</v>
          </cell>
          <cell r="D13499" t="str">
            <v>PT-58047-BM</v>
          </cell>
          <cell r="E13499" t="str">
            <v>YARLEQUE DE PANTA CRISTINA</v>
          </cell>
          <cell r="F13499" t="str">
            <v>DECRETO LEGISLATIVO Nº1273</v>
          </cell>
        </row>
        <row r="13500">
          <cell r="B13500">
            <v>58048</v>
          </cell>
          <cell r="C13500" t="str">
            <v>CRISTO EL REY</v>
          </cell>
          <cell r="D13500" t="str">
            <v>ZS-58048-BM</v>
          </cell>
          <cell r="E13500" t="str">
            <v>DE DIOS COBE?S MIGUEL ANGEL</v>
          </cell>
          <cell r="F13500" t="str">
            <v>DECRETO LEGISLATIVO Nº1273</v>
          </cell>
        </row>
        <row r="13501">
          <cell r="B13501">
            <v>58050</v>
          </cell>
          <cell r="C13501" t="str">
            <v>JESUS DE NAZARET</v>
          </cell>
          <cell r="D13501" t="str">
            <v>PT-58050-BM</v>
          </cell>
          <cell r="E13501" t="str">
            <v>CHUNGA CHUNGA ELIAS ;PAIVA ECHE CARMEN MILAGROS</v>
          </cell>
          <cell r="F13501" t="str">
            <v>DECRETO LEGISLATIVO Nº1273</v>
          </cell>
        </row>
        <row r="13502">
          <cell r="B13502">
            <v>58051</v>
          </cell>
          <cell r="C13502" t="str">
            <v>DIOS ES AMOR</v>
          </cell>
          <cell r="D13502" t="str">
            <v>PT-58051-BM</v>
          </cell>
          <cell r="E13502" t="str">
            <v>QUIROGA CHERRE JOSE AUGUSTO</v>
          </cell>
          <cell r="F13502" t="str">
            <v>DECRETO LEGISLATIVO Nº1273</v>
          </cell>
        </row>
        <row r="13503">
          <cell r="B13503">
            <v>58054</v>
          </cell>
          <cell r="C13503" t="str">
            <v>LUIS MIGUEL</v>
          </cell>
          <cell r="D13503" t="str">
            <v>ZS-58054-BM</v>
          </cell>
          <cell r="E13503" t="str">
            <v>GALAN ESCOBAR RAYMUNDO</v>
          </cell>
          <cell r="F13503" t="str">
            <v>DECRETO LEGISLATIVO Nº1273</v>
          </cell>
        </row>
        <row r="13504">
          <cell r="B13504">
            <v>58067</v>
          </cell>
          <cell r="C13504" t="str">
            <v>MILAGRO DE LA VIRGEN II</v>
          </cell>
          <cell r="D13504" t="str">
            <v>PT-58067-BM</v>
          </cell>
          <cell r="E13504" t="str">
            <v>VITE REYES JOSE SEBASTIAN</v>
          </cell>
          <cell r="F13504" t="str">
            <v>DECRETO LEGISLATIVO Nº1273</v>
          </cell>
        </row>
        <row r="13505">
          <cell r="B13505">
            <v>58071</v>
          </cell>
          <cell r="C13505" t="str">
            <v>MIGUEL ANGEL</v>
          </cell>
          <cell r="D13505" t="str">
            <v>PT-58071-BM</v>
          </cell>
          <cell r="E13505" t="str">
            <v>PRADO GIRON FERNANDO</v>
          </cell>
          <cell r="F13505" t="str">
            <v>DECRETO LEGISLATIVO Nº1273</v>
          </cell>
        </row>
        <row r="13506">
          <cell r="B13506">
            <v>58092</v>
          </cell>
          <cell r="C13506" t="str">
            <v>VIVES EN MI SER SOCORRITO</v>
          </cell>
          <cell r="D13506" t="str">
            <v>PT-58092-BM</v>
          </cell>
          <cell r="E13506" t="str">
            <v>PANTA QUEREVALU JUNIOR JOEL</v>
          </cell>
          <cell r="F13506" t="str">
            <v>DECRETO LEGISLATIVO Nº1273</v>
          </cell>
        </row>
        <row r="13507">
          <cell r="B13507">
            <v>58100</v>
          </cell>
          <cell r="C13507" t="str">
            <v>CRISTO TE AMA</v>
          </cell>
          <cell r="D13507" t="str">
            <v>PT-58100-BM</v>
          </cell>
          <cell r="E13507" t="str">
            <v>PANTA FIESTAS RENE</v>
          </cell>
          <cell r="F13507" t="str">
            <v>DECRETO LEGISLATIVO Nº1273</v>
          </cell>
        </row>
        <row r="13508">
          <cell r="B13508">
            <v>58111</v>
          </cell>
          <cell r="C13508" t="str">
            <v>MI BLANQUITA III</v>
          </cell>
          <cell r="D13508" t="str">
            <v>PT-58111-BM</v>
          </cell>
          <cell r="E13508" t="str">
            <v>CORREA NI? ELVER</v>
          </cell>
          <cell r="F13508" t="str">
            <v>DECRETO LEGISLATIVO Nº1273</v>
          </cell>
        </row>
        <row r="13509">
          <cell r="B13509">
            <v>58118</v>
          </cell>
          <cell r="C13509" t="str">
            <v>CRISTO VIENE I</v>
          </cell>
          <cell r="D13509" t="str">
            <v>CO-58118-BM</v>
          </cell>
          <cell r="E13509" t="str">
            <v>CARRILLO VELIZ JUAN FERNANDO</v>
          </cell>
          <cell r="F13509" t="str">
            <v>DECRETO LEGISLATIVO Nº1273</v>
          </cell>
        </row>
        <row r="13510">
          <cell r="B13510">
            <v>58119</v>
          </cell>
          <cell r="C13510" t="str">
            <v>NANCY</v>
          </cell>
          <cell r="D13510" t="str">
            <v>CO-58119-BM</v>
          </cell>
          <cell r="E13510" t="str">
            <v>DEL ROSARIO BELLIDO LUIS FELIPE</v>
          </cell>
          <cell r="F13510" t="str">
            <v>DECRETO LEGISLATIVO Nº1273</v>
          </cell>
        </row>
        <row r="13511">
          <cell r="B13511">
            <v>58120</v>
          </cell>
          <cell r="C13511" t="str">
            <v>ALBERT</v>
          </cell>
          <cell r="D13511" t="str">
            <v>CO-58120-BM</v>
          </cell>
          <cell r="E13511" t="str">
            <v>DEL ROSARIO BELLIDO LUIS FELIPE</v>
          </cell>
          <cell r="F13511" t="str">
            <v>DECRETO LEGISLATIVO Nº1273</v>
          </cell>
        </row>
        <row r="13512">
          <cell r="B13512">
            <v>58121</v>
          </cell>
          <cell r="C13512" t="str">
            <v>SEBASTIAN</v>
          </cell>
          <cell r="D13512" t="str">
            <v>CO-58121-BM</v>
          </cell>
          <cell r="E13512" t="str">
            <v>FERNANDEZ MOGOLLON WALTER</v>
          </cell>
          <cell r="F13512" t="str">
            <v>DECRETO LEGISLATIVO Nº1273</v>
          </cell>
        </row>
        <row r="13513">
          <cell r="B13513">
            <v>58122</v>
          </cell>
          <cell r="C13513" t="str">
            <v>MARIA JESUS II</v>
          </cell>
          <cell r="D13513" t="str">
            <v>CO-58122-BM</v>
          </cell>
          <cell r="E13513" t="str">
            <v>QUEREVALU AYALA ALEX DANTE ;QUEREVALU AYALA JAVIER MARTIN</v>
          </cell>
          <cell r="F13513" t="str">
            <v>DECRETO LEGISLATIVO Nº1273</v>
          </cell>
        </row>
        <row r="13514">
          <cell r="B13514">
            <v>58123</v>
          </cell>
          <cell r="C13514" t="str">
            <v>DARWIN Y DALYANA II</v>
          </cell>
          <cell r="D13514" t="str">
            <v>ZS-58123-BM</v>
          </cell>
          <cell r="E13514" t="str">
            <v>GODOS LOPEZ MARTINA</v>
          </cell>
          <cell r="F13514" t="str">
            <v>DECRETO LEGISLATIVO Nº1273</v>
          </cell>
        </row>
        <row r="13515">
          <cell r="B13515">
            <v>58124</v>
          </cell>
          <cell r="C13515" t="str">
            <v>EL SHADAI I</v>
          </cell>
          <cell r="D13515" t="str">
            <v>CO-58124-BM</v>
          </cell>
          <cell r="E13515" t="str">
            <v>SERNAQUE AYALA JUAN JOSE MARTIN</v>
          </cell>
          <cell r="F13515" t="str">
            <v>DECRETO LEGISLATIVO Nº1273</v>
          </cell>
        </row>
        <row r="13516">
          <cell r="B13516">
            <v>58125</v>
          </cell>
          <cell r="C13516" t="str">
            <v>FELITA LISBET</v>
          </cell>
          <cell r="D13516" t="str">
            <v>CO-58125-BM</v>
          </cell>
          <cell r="E13516" t="str">
            <v>SIESQUEN CHIROQUE CARMEN</v>
          </cell>
          <cell r="F13516" t="str">
            <v>DECRETO LEGISLATIVO Nº1273</v>
          </cell>
        </row>
        <row r="13517">
          <cell r="B13517">
            <v>58126</v>
          </cell>
          <cell r="C13517" t="str">
            <v>KOKI</v>
          </cell>
          <cell r="D13517" t="str">
            <v>CO-58126-BM</v>
          </cell>
          <cell r="E13517" t="str">
            <v>CASTILLO CHAVEZ ELOY</v>
          </cell>
          <cell r="F13517" t="str">
            <v>DECRETO LEGISLATIVO Nº1273</v>
          </cell>
        </row>
        <row r="13518">
          <cell r="B13518">
            <v>58127</v>
          </cell>
          <cell r="C13518" t="str">
            <v>DON VICENTE</v>
          </cell>
          <cell r="D13518" t="str">
            <v>CO-58127-BM</v>
          </cell>
          <cell r="E13518" t="str">
            <v>BACA PARIGUANA ANDRES</v>
          </cell>
          <cell r="F13518" t="str">
            <v>DECRETO LEGISLATIVO Nº1273</v>
          </cell>
        </row>
        <row r="13519">
          <cell r="B13519">
            <v>58129</v>
          </cell>
          <cell r="C13519" t="str">
            <v>EL MESIAS</v>
          </cell>
          <cell r="D13519" t="str">
            <v>ZS-58129-BM</v>
          </cell>
          <cell r="E13519" t="str">
            <v>MEDINA ROMERO KENYI MANUEL</v>
          </cell>
          <cell r="F13519" t="str">
            <v>DECRETO LEGISLATIVO Nº1273</v>
          </cell>
        </row>
        <row r="13520">
          <cell r="B13520">
            <v>58133</v>
          </cell>
          <cell r="C13520" t="str">
            <v>LEONEL SNAYDER</v>
          </cell>
          <cell r="D13520">
            <v>58133</v>
          </cell>
          <cell r="E13520" t="str">
            <v>MOSCOSO CRUZ VENTURA EVARISTO</v>
          </cell>
          <cell r="F13520" t="str">
            <v>DECRETO LEGISLATIVO Nº1273</v>
          </cell>
        </row>
        <row r="13521">
          <cell r="B13521">
            <v>58134</v>
          </cell>
          <cell r="C13521" t="str">
            <v>JEHOVA JHIRET</v>
          </cell>
          <cell r="D13521" t="str">
            <v>ZS-58134-BM</v>
          </cell>
          <cell r="E13521" t="str">
            <v>ECHE PANTA SANTIAGO</v>
          </cell>
          <cell r="F13521" t="str">
            <v>DECRETO LEGISLATIVO Nº1273</v>
          </cell>
        </row>
        <row r="13522">
          <cell r="B13522">
            <v>58137</v>
          </cell>
          <cell r="C13522" t="str">
            <v>ANGEL Y MAURICIO I</v>
          </cell>
          <cell r="D13522" t="str">
            <v>ZS-58137-BM</v>
          </cell>
          <cell r="E13522" t="str">
            <v>GARCIA CONCHA JOSE ANGEL</v>
          </cell>
          <cell r="F13522" t="str">
            <v>DECRETO LEGISLATIVO Nº1273</v>
          </cell>
        </row>
        <row r="13523">
          <cell r="B13523">
            <v>58138</v>
          </cell>
          <cell r="C13523" t="str">
            <v>OMAR LUIS 2</v>
          </cell>
          <cell r="D13523" t="str">
            <v>CE-58138-BM</v>
          </cell>
          <cell r="E13523" t="str">
            <v>CASTILLO MARTINEZ OSCAR LUIS</v>
          </cell>
          <cell r="F13523" t="str">
            <v>DECRETO LEGISLATIVO Nº1273</v>
          </cell>
        </row>
        <row r="13524">
          <cell r="B13524">
            <v>58140</v>
          </cell>
          <cell r="C13524" t="str">
            <v>RAFAELLA</v>
          </cell>
          <cell r="D13524" t="str">
            <v>CO-58140-BM</v>
          </cell>
          <cell r="E13524" t="str">
            <v>CARRE? MELENDEZ ALDEL</v>
          </cell>
          <cell r="F13524" t="str">
            <v>DECRETO LEGISLATIVO Nº1273</v>
          </cell>
        </row>
        <row r="13525">
          <cell r="B13525">
            <v>58141</v>
          </cell>
          <cell r="C13525" t="str">
            <v>MAKUKIN I</v>
          </cell>
          <cell r="D13525" t="str">
            <v>CO-58141-BM</v>
          </cell>
          <cell r="E13525" t="str">
            <v>AGUILAR LANEGRA ROLANDO BERNABE ;POGGI SINCHE ANGELICA VICTORIA</v>
          </cell>
          <cell r="F13525" t="str">
            <v>DECRETO LEGISLATIVO Nº1273</v>
          </cell>
        </row>
        <row r="13526">
          <cell r="B13526">
            <v>58142</v>
          </cell>
          <cell r="C13526" t="str">
            <v>MI ELSITA V</v>
          </cell>
          <cell r="D13526" t="str">
            <v>CO-58142-BM</v>
          </cell>
          <cell r="E13526" t="str">
            <v>SALAZAR HUAMANI SANDRA KARINA</v>
          </cell>
          <cell r="F13526" t="str">
            <v>DECRETO LEGISLATIVO Nº1273</v>
          </cell>
        </row>
        <row r="13527">
          <cell r="B13527">
            <v>58144</v>
          </cell>
          <cell r="C13527" t="str">
            <v>EDGAR OMAR</v>
          </cell>
          <cell r="D13527" t="str">
            <v>CO-58144-BM</v>
          </cell>
          <cell r="E13527" t="str">
            <v>MENDOZA JUSTINIANO EDGAR</v>
          </cell>
          <cell r="F13527" t="str">
            <v>DECRETO LEGISLATIVO Nº1273</v>
          </cell>
        </row>
        <row r="13528">
          <cell r="B13528">
            <v>58145</v>
          </cell>
          <cell r="C13528" t="str">
            <v>PAMELITA</v>
          </cell>
          <cell r="D13528" t="str">
            <v>ZS-58145-BM</v>
          </cell>
          <cell r="E13528" t="str">
            <v>GAONA OLIVOS JORGE WILSON</v>
          </cell>
          <cell r="F13528" t="str">
            <v>DECRETO LEGISLATIVO Nº1273</v>
          </cell>
        </row>
        <row r="13529">
          <cell r="B13529">
            <v>58146</v>
          </cell>
          <cell r="C13529" t="str">
            <v>ROGER WALDIR-II</v>
          </cell>
          <cell r="D13529" t="str">
            <v>CO-58146-BM</v>
          </cell>
          <cell r="E13529" t="str">
            <v>ATANACIO AGUIRRE LEONEL ALFREDO ;CONCEPCION DOMINGUEZ LUZ AURORA</v>
          </cell>
          <cell r="F13529" t="str">
            <v>DECRETO LEGISLATIVO Nº1273</v>
          </cell>
        </row>
        <row r="13530">
          <cell r="B13530">
            <v>58147</v>
          </cell>
          <cell r="C13530" t="str">
            <v>GEAN MAYCOL</v>
          </cell>
          <cell r="D13530" t="str">
            <v>CO-58147-BM</v>
          </cell>
          <cell r="E13530" t="str">
            <v>CANO RAMIREZ HELEN IVONNE</v>
          </cell>
          <cell r="F13530" t="str">
            <v>DECRETO LEGISLATIVO Nº1273</v>
          </cell>
        </row>
        <row r="13531">
          <cell r="B13531">
            <v>58148</v>
          </cell>
          <cell r="C13531" t="str">
            <v>TERRY</v>
          </cell>
          <cell r="D13531" t="str">
            <v>ZS-58148-BM</v>
          </cell>
          <cell r="E13531" t="str">
            <v>PAZO ECHE MARIA CONCEPCION</v>
          </cell>
          <cell r="F13531" t="str">
            <v>DECRETO LEGISLATIVO Nº1273</v>
          </cell>
        </row>
        <row r="13532">
          <cell r="B13532">
            <v>58149</v>
          </cell>
          <cell r="C13532" t="str">
            <v>ISABEL</v>
          </cell>
          <cell r="D13532" t="str">
            <v>CO-58149-BM</v>
          </cell>
          <cell r="E13532" t="str">
            <v>TORRES SALAZAR LUIS ARTURO</v>
          </cell>
          <cell r="F13532" t="str">
            <v>DECRETO LEGISLATIVO Nº1273</v>
          </cell>
        </row>
        <row r="13533">
          <cell r="B13533">
            <v>58150</v>
          </cell>
          <cell r="C13533" t="str">
            <v>MARIA</v>
          </cell>
          <cell r="D13533" t="str">
            <v>CO-58150-BM</v>
          </cell>
          <cell r="E13533" t="str">
            <v>TORRES SALAZAR LUIS ARTURO</v>
          </cell>
          <cell r="F13533" t="str">
            <v>DECRETO LEGISLATIVO Nº1273</v>
          </cell>
        </row>
        <row r="13534">
          <cell r="B13534">
            <v>58151</v>
          </cell>
          <cell r="C13534" t="str">
            <v>ALOONDRA II</v>
          </cell>
          <cell r="D13534" t="str">
            <v>CO-58151-BM</v>
          </cell>
          <cell r="E13534" t="str">
            <v>DEL RIO SAAVEDRA FIDEL SANTIAGO</v>
          </cell>
          <cell r="F13534" t="str">
            <v>DECRETO LEGISLATIVO Nº1273</v>
          </cell>
        </row>
        <row r="13535">
          <cell r="B13535">
            <v>58152</v>
          </cell>
          <cell r="C13535" t="str">
            <v>ALOONDRA I</v>
          </cell>
          <cell r="D13535" t="str">
            <v>CO-58152-BM</v>
          </cell>
          <cell r="E13535" t="str">
            <v>DEL RIO SAAVEDRA FIDEL SANTIAGO</v>
          </cell>
          <cell r="F13535" t="str">
            <v>DECRETO LEGISLATIVO Nº1273</v>
          </cell>
        </row>
        <row r="13536">
          <cell r="B13536">
            <v>58153</v>
          </cell>
          <cell r="C13536" t="str">
            <v>EL AVENTURERO I</v>
          </cell>
          <cell r="D13536" t="str">
            <v>CO-58153-BM</v>
          </cell>
          <cell r="E13536" t="str">
            <v>DEL RIO SAAVEDRA FIDEL SANTIAGO</v>
          </cell>
          <cell r="F13536" t="str">
            <v>DECRETO LEGISLATIVO Nº1273</v>
          </cell>
        </row>
        <row r="13537">
          <cell r="B13537">
            <v>58154</v>
          </cell>
          <cell r="C13537" t="str">
            <v>CIELO</v>
          </cell>
          <cell r="D13537" t="str">
            <v>CO-58154-BM</v>
          </cell>
          <cell r="E13537" t="str">
            <v>FARROMEQUE MORA JUAN ALBERTO</v>
          </cell>
          <cell r="F13537" t="str">
            <v>DECRETO LEGISLATIVO Nº1273</v>
          </cell>
        </row>
        <row r="13538">
          <cell r="B13538">
            <v>58155</v>
          </cell>
          <cell r="C13538" t="str">
            <v>PACHIN</v>
          </cell>
          <cell r="D13538" t="str">
            <v>CO-58155-BM</v>
          </cell>
          <cell r="E13538" t="str">
            <v>BENITES PONCE RAFAEL ALFREDO</v>
          </cell>
          <cell r="F13538" t="str">
            <v>DECRETO LEGISLATIVO Nº1273</v>
          </cell>
        </row>
        <row r="13539">
          <cell r="B13539">
            <v>58160</v>
          </cell>
          <cell r="C13539" t="str">
            <v>DARION</v>
          </cell>
          <cell r="D13539" t="str">
            <v>ZS-58160-BM</v>
          </cell>
          <cell r="E13539" t="str">
            <v>SANTOS CRUZ SABINO</v>
          </cell>
          <cell r="F13539" t="str">
            <v>DECRETO LEGISLATIVO Nº1273</v>
          </cell>
        </row>
        <row r="13540">
          <cell r="B13540">
            <v>58161</v>
          </cell>
          <cell r="C13540" t="str">
            <v>ALFONSO</v>
          </cell>
          <cell r="D13540" t="str">
            <v>ZS-58161-BM</v>
          </cell>
          <cell r="E13540" t="str">
            <v>ALDANA LLENQUE ALBERTO</v>
          </cell>
          <cell r="F13540" t="str">
            <v>DECRETO LEGISLATIVO Nº1273</v>
          </cell>
        </row>
        <row r="13541">
          <cell r="B13541">
            <v>58162</v>
          </cell>
          <cell r="C13541" t="str">
            <v>DON JAVIER</v>
          </cell>
          <cell r="D13541" t="str">
            <v>ZS-58162-BM</v>
          </cell>
          <cell r="E13541" t="str">
            <v>TALLEDO VILELA JAVIER HUMBERTO</v>
          </cell>
          <cell r="F13541" t="str">
            <v>DECRETO LEGISLATIVO Nº1273</v>
          </cell>
        </row>
        <row r="13542">
          <cell r="B13542">
            <v>58163</v>
          </cell>
          <cell r="C13542" t="str">
            <v>EL ARCA DE NOE II</v>
          </cell>
          <cell r="D13542" t="str">
            <v>CO-58163-BM</v>
          </cell>
          <cell r="E13542" t="str">
            <v>CASTRO GALARZA SATURNINO CRISTOBAL</v>
          </cell>
          <cell r="F13542" t="str">
            <v>DECRETO LEGISLATIVO Nº1273</v>
          </cell>
        </row>
        <row r="13543">
          <cell r="B13543">
            <v>58165</v>
          </cell>
          <cell r="C13543" t="str">
            <v>JUAN DANIEL</v>
          </cell>
          <cell r="D13543" t="str">
            <v>CO-58165-BM</v>
          </cell>
          <cell r="E13543" t="str">
            <v>LA MADRID HUAMBACHANO JUAN CARLOS</v>
          </cell>
          <cell r="F13543" t="str">
            <v>DECRETO LEGISLATIVO Nº1273</v>
          </cell>
        </row>
        <row r="13544">
          <cell r="B13544">
            <v>58166</v>
          </cell>
          <cell r="C13544" t="str">
            <v>NI? HUMBERTO III</v>
          </cell>
          <cell r="D13544" t="str">
            <v>ZS-58166-BM</v>
          </cell>
          <cell r="E13544" t="str">
            <v>MI?N ARMANZA WILMER ALBERTO</v>
          </cell>
          <cell r="F13544" t="str">
            <v>DECRETO LEGISLATIVO Nº1273</v>
          </cell>
        </row>
        <row r="13545">
          <cell r="B13545">
            <v>58167</v>
          </cell>
          <cell r="C13545" t="str">
            <v>RIVAS</v>
          </cell>
          <cell r="D13545" t="str">
            <v>CO-58167-BM</v>
          </cell>
          <cell r="E13545" t="str">
            <v>RIVAS SANCHEZ DOMINGO CASIMIRO</v>
          </cell>
          <cell r="F13545" t="str">
            <v>DECRETO LEGISLATIVO Nº1273</v>
          </cell>
        </row>
        <row r="13546">
          <cell r="B13546">
            <v>58169</v>
          </cell>
          <cell r="C13546" t="str">
            <v>SAGITARIO</v>
          </cell>
          <cell r="D13546" t="str">
            <v>CO-58169-BM</v>
          </cell>
          <cell r="E13546" t="str">
            <v>SERNAQUE OCHOA CARLOS MANUEL</v>
          </cell>
          <cell r="F13546" t="str">
            <v>DECRETO LEGISLATIVO Nº1273</v>
          </cell>
        </row>
        <row r="13547">
          <cell r="B13547">
            <v>58170</v>
          </cell>
          <cell r="C13547" t="str">
            <v>CRISTOPHER ANDRE</v>
          </cell>
          <cell r="D13547" t="str">
            <v>ZS-58170-BM</v>
          </cell>
          <cell r="E13547" t="str">
            <v>MI?N ARMANZA WILMER ALBERTO</v>
          </cell>
          <cell r="F13547" t="str">
            <v>DECRETO LEGISLATIVO Nº1273</v>
          </cell>
        </row>
        <row r="13548">
          <cell r="B13548">
            <v>58171</v>
          </cell>
          <cell r="C13548" t="str">
            <v>WALTER AARON LUZ II</v>
          </cell>
          <cell r="D13548" t="str">
            <v>CO-58171-BM</v>
          </cell>
          <cell r="E13548" t="str">
            <v>FLORES VARGAS WALTER ALEJANDRO</v>
          </cell>
          <cell r="F13548" t="str">
            <v>DECRETO LEGISLATIVO Nº1273</v>
          </cell>
        </row>
        <row r="13549">
          <cell r="B13549">
            <v>58172</v>
          </cell>
          <cell r="C13549" t="str">
            <v>LORELEI</v>
          </cell>
          <cell r="D13549" t="str">
            <v>ZS-58172-BM</v>
          </cell>
          <cell r="E13549" t="str">
            <v>MI?N YACILA JANIT RENATO</v>
          </cell>
          <cell r="F13549" t="str">
            <v>DECRETO LEGISLATIVO Nº1273</v>
          </cell>
        </row>
        <row r="13550">
          <cell r="B13550">
            <v>58173</v>
          </cell>
          <cell r="C13550" t="str">
            <v>YULI NATHANIEL II</v>
          </cell>
          <cell r="D13550" t="str">
            <v>CO-58173-BM</v>
          </cell>
          <cell r="E13550" t="str">
            <v>HUAMBACHANO MENDOZA EDGAR ALEJANDRO</v>
          </cell>
          <cell r="F13550" t="str">
            <v>DECRETO LEGISLATIVO Nº1273</v>
          </cell>
        </row>
        <row r="13551">
          <cell r="B13551">
            <v>58174</v>
          </cell>
          <cell r="C13551" t="str">
            <v>JULIA VILMA</v>
          </cell>
          <cell r="D13551" t="str">
            <v>CO-58174-BM</v>
          </cell>
          <cell r="E13551" t="str">
            <v>HIDALGO RIVAS ROBERTO FELIPE</v>
          </cell>
          <cell r="F13551" t="str">
            <v>DECRETO LEGISLATIVO Nº1273</v>
          </cell>
        </row>
        <row r="13552">
          <cell r="B13552">
            <v>58175</v>
          </cell>
          <cell r="C13552" t="str">
            <v>JOSE MARTIN</v>
          </cell>
          <cell r="D13552" t="str">
            <v>CO-58175-BM</v>
          </cell>
          <cell r="E13552" t="str">
            <v>GUERRA OSTOS JUAN GERARDO</v>
          </cell>
          <cell r="F13552" t="str">
            <v>DECRETO LEGISLATIVO Nº1273</v>
          </cell>
        </row>
        <row r="13553">
          <cell r="B13553">
            <v>58176</v>
          </cell>
          <cell r="C13553" t="str">
            <v>ESTRELLA I</v>
          </cell>
          <cell r="D13553" t="str">
            <v>CO-58176-BM</v>
          </cell>
          <cell r="E13553" t="str">
            <v>VASQUEZ CIERTO CARLOS ALBERTO</v>
          </cell>
          <cell r="F13553" t="str">
            <v>DECRETO LEGISLATIVO Nº1273</v>
          </cell>
        </row>
        <row r="13554">
          <cell r="B13554">
            <v>58177</v>
          </cell>
          <cell r="C13554" t="str">
            <v>ELYCAR</v>
          </cell>
          <cell r="D13554" t="str">
            <v>CO-58177-BM</v>
          </cell>
          <cell r="E13554" t="str">
            <v>VASQUEZ CIERTO CARLOS ALBERTO</v>
          </cell>
          <cell r="F13554" t="str">
            <v>DECRETO LEGISLATIVO Nº1273</v>
          </cell>
        </row>
        <row r="13555">
          <cell r="B13555">
            <v>58178</v>
          </cell>
          <cell r="C13555" t="str">
            <v>NAVEGANTE</v>
          </cell>
          <cell r="D13555" t="str">
            <v>ZS-58178-BM</v>
          </cell>
          <cell r="E13555" t="str">
            <v>CASTILLO GARCIA ISOE MELCAR</v>
          </cell>
          <cell r="F13555" t="str">
            <v>DECRETO LEGISLATIVO Nº1273</v>
          </cell>
        </row>
        <row r="13556">
          <cell r="B13556">
            <v>58179</v>
          </cell>
          <cell r="C13556" t="str">
            <v>ALDAYR</v>
          </cell>
          <cell r="D13556" t="str">
            <v>CO-58179-BM</v>
          </cell>
          <cell r="E13556" t="str">
            <v>PALACIOS VALVERDE PERCY PAULO</v>
          </cell>
          <cell r="F13556" t="str">
            <v>DECRETO LEGISLATIVO Nº1273</v>
          </cell>
        </row>
        <row r="13557">
          <cell r="B13557">
            <v>58180</v>
          </cell>
          <cell r="C13557" t="str">
            <v>REYNA DEL SUR CHIVIRICO</v>
          </cell>
          <cell r="D13557" t="str">
            <v>CO-58180-BM</v>
          </cell>
          <cell r="E13557" t="str">
            <v>CAMPOS ALIAGA ELOY ANGEL</v>
          </cell>
          <cell r="F13557" t="str">
            <v>DECRETO LEGISLATIVO Nº1273</v>
          </cell>
        </row>
        <row r="13558">
          <cell r="B13558">
            <v>58181</v>
          </cell>
          <cell r="C13558" t="str">
            <v>GIBSON I</v>
          </cell>
          <cell r="D13558" t="str">
            <v>CO-58181-BM</v>
          </cell>
          <cell r="E13558" t="str">
            <v>AQUIJE VILLARROEL GERSON LUIS</v>
          </cell>
          <cell r="F13558" t="str">
            <v>DECRETO LEGISLATIVO Nº1273</v>
          </cell>
        </row>
        <row r="13559">
          <cell r="B13559">
            <v>58182</v>
          </cell>
          <cell r="C13559" t="str">
            <v>JOSE DANIEL I</v>
          </cell>
          <cell r="D13559" t="str">
            <v>CO-58182-BM</v>
          </cell>
          <cell r="E13559" t="str">
            <v>APARICIO ZEVALLOS EDITH</v>
          </cell>
          <cell r="F13559" t="str">
            <v>DECRETO LEGISLATIVO Nº1273</v>
          </cell>
        </row>
        <row r="13560">
          <cell r="B13560">
            <v>58183</v>
          </cell>
          <cell r="C13560" t="str">
            <v>KIMBERLY Y STIWAR</v>
          </cell>
          <cell r="D13560" t="str">
            <v>ZS-58183-BM</v>
          </cell>
          <cell r="E13560" t="str">
            <v>GAONA OLIVOS JORGE WILSON</v>
          </cell>
          <cell r="F13560" t="str">
            <v>DECRETO LEGISLATIVO Nº1273</v>
          </cell>
        </row>
        <row r="13561">
          <cell r="B13561">
            <v>58184</v>
          </cell>
          <cell r="C13561" t="str">
            <v>JESUS ES MI GUIA</v>
          </cell>
          <cell r="D13561" t="str">
            <v>ZS-58184-BM</v>
          </cell>
          <cell r="E13561" t="str">
            <v>ABAD PANTA CRISTINA ELIZABETH</v>
          </cell>
          <cell r="F13561" t="str">
            <v>DECRETO LEGISLATIVO Nº1273</v>
          </cell>
        </row>
        <row r="13562">
          <cell r="B13562">
            <v>58185</v>
          </cell>
          <cell r="C13562" t="str">
            <v>DANMAR</v>
          </cell>
          <cell r="D13562" t="str">
            <v>CO-58185-BM</v>
          </cell>
          <cell r="E13562" t="str">
            <v>TARAZONA BAYOVAR JUAN ALBERTO</v>
          </cell>
          <cell r="F13562" t="str">
            <v>DECRETO LEGISLATIVO Nº1273</v>
          </cell>
        </row>
        <row r="13563">
          <cell r="B13563">
            <v>58186</v>
          </cell>
          <cell r="C13563" t="str">
            <v>YASUMI Y MAYUMI</v>
          </cell>
          <cell r="D13563" t="str">
            <v>CO-58186-BM</v>
          </cell>
          <cell r="E13563" t="str">
            <v>CHUMPITAZ FLORES ANTHONY WILLIAM</v>
          </cell>
          <cell r="F13563" t="str">
            <v>DECRETO LEGISLATIVO Nº1273</v>
          </cell>
        </row>
        <row r="13564">
          <cell r="B13564">
            <v>58187</v>
          </cell>
          <cell r="C13564" t="str">
            <v>NI? MARGARITA II</v>
          </cell>
          <cell r="D13564" t="str">
            <v>ZS-58187-BM</v>
          </cell>
          <cell r="E13564" t="str">
            <v>ELIZALDE ORDINOLA TANIA DEL PILAR</v>
          </cell>
          <cell r="F13564" t="str">
            <v>DECRETO LEGISLATIVO Nº1273</v>
          </cell>
        </row>
        <row r="13565">
          <cell r="B13565">
            <v>58188</v>
          </cell>
          <cell r="C13565" t="str">
            <v>MARIA TERESA</v>
          </cell>
          <cell r="D13565" t="str">
            <v>CO-58188-BM</v>
          </cell>
          <cell r="E13565" t="str">
            <v>LANEGRA MARIN WALTER NORBERTO</v>
          </cell>
          <cell r="F13565" t="str">
            <v>DECRETO LEGISLATIVO Nº1273</v>
          </cell>
        </row>
        <row r="13566">
          <cell r="B13566">
            <v>58189</v>
          </cell>
          <cell r="C13566" t="str">
            <v>MAYTE GISELLE</v>
          </cell>
          <cell r="D13566" t="str">
            <v>CO-58189-BM</v>
          </cell>
          <cell r="E13566" t="str">
            <v>TORRES ARZOLA JOSE JUNIOR</v>
          </cell>
          <cell r="F13566" t="str">
            <v>DECRETO LEGISLATIVO Nº1273</v>
          </cell>
        </row>
        <row r="13567">
          <cell r="B13567">
            <v>58190</v>
          </cell>
          <cell r="C13567" t="str">
            <v>ELSA</v>
          </cell>
          <cell r="D13567" t="str">
            <v>CO-58190-BM</v>
          </cell>
          <cell r="E13567" t="str">
            <v>ALFARO POSTIGO LUIS SANTIAGO</v>
          </cell>
          <cell r="F13567" t="str">
            <v>DECRETO LEGISLATIVO Nº1273</v>
          </cell>
        </row>
        <row r="13568">
          <cell r="B13568">
            <v>58191</v>
          </cell>
          <cell r="C13568" t="str">
            <v>JOSE DANIEL II</v>
          </cell>
          <cell r="D13568" t="str">
            <v>CO-58191-BM</v>
          </cell>
          <cell r="E13568" t="str">
            <v>APARICIO ZEVALLOS EDITH</v>
          </cell>
          <cell r="F13568" t="str">
            <v>DECRETO LEGISLATIVO Nº1273</v>
          </cell>
        </row>
        <row r="13569">
          <cell r="B13569">
            <v>58192</v>
          </cell>
          <cell r="C13569" t="str">
            <v>JHONATAN JESUS</v>
          </cell>
          <cell r="D13569" t="str">
            <v>CO-58192-BM</v>
          </cell>
          <cell r="E13569" t="str">
            <v>ORTEGA CUNZA HECTOR LUIS</v>
          </cell>
          <cell r="F13569" t="str">
            <v>DECRETO LEGISLATIVO Nº1273</v>
          </cell>
        </row>
        <row r="13570">
          <cell r="B13570">
            <v>58193</v>
          </cell>
          <cell r="C13570" t="str">
            <v>NI? MARGARITA</v>
          </cell>
          <cell r="D13570" t="str">
            <v>ZS-58193-BM</v>
          </cell>
          <cell r="E13570" t="str">
            <v>ELIZALDE ORDINOLA TANIA DEL PILAR</v>
          </cell>
          <cell r="F13570" t="str">
            <v>DECRETO LEGISLATIVO Nº1273</v>
          </cell>
        </row>
        <row r="13571">
          <cell r="B13571">
            <v>58194</v>
          </cell>
          <cell r="C13571" t="str">
            <v>NURIA LUANA</v>
          </cell>
          <cell r="D13571" t="str">
            <v>ZS-58194-BM</v>
          </cell>
          <cell r="E13571" t="str">
            <v>PE? CAMPOVERDE RENZO WLADYMIR</v>
          </cell>
          <cell r="F13571" t="str">
            <v>DECRETO LEGISLATIVO Nº1273</v>
          </cell>
        </row>
        <row r="13572">
          <cell r="B13572">
            <v>58195</v>
          </cell>
          <cell r="C13572" t="str">
            <v>EL TODO PODEROSO DE ISRAEL</v>
          </cell>
          <cell r="D13572" t="str">
            <v>ZS-58195-BM</v>
          </cell>
          <cell r="E13572" t="str">
            <v>YESQUEN SALDARRIAGA ALBERTO</v>
          </cell>
          <cell r="F13572" t="str">
            <v>DECRETO LEGISLATIVO Nº1273</v>
          </cell>
        </row>
        <row r="13573">
          <cell r="B13573">
            <v>58196</v>
          </cell>
          <cell r="C13573" t="str">
            <v>MARIA ANGELICA</v>
          </cell>
          <cell r="D13573" t="str">
            <v>ZS-58196-BM</v>
          </cell>
          <cell r="E13573" t="str">
            <v>CRUZ KENS MAGALI MERCEDES</v>
          </cell>
          <cell r="F13573" t="str">
            <v>DECRETO LEGISLATIVO Nº1273</v>
          </cell>
        </row>
        <row r="13574">
          <cell r="B13574">
            <v>58198</v>
          </cell>
          <cell r="C13574" t="str">
            <v>JOSE ANGEL</v>
          </cell>
          <cell r="D13574" t="str">
            <v>ZS-58198-BM</v>
          </cell>
          <cell r="E13574" t="str">
            <v>CLAVIJO GUERRERO JOSE ANDRES</v>
          </cell>
          <cell r="F13574" t="str">
            <v>DECRETO LEGISLATIVO Nº1273</v>
          </cell>
        </row>
        <row r="13575">
          <cell r="B13575">
            <v>58200</v>
          </cell>
          <cell r="C13575" t="str">
            <v>PARGARITO</v>
          </cell>
          <cell r="D13575" t="str">
            <v>ZS-58200-BM</v>
          </cell>
          <cell r="E13575" t="str">
            <v>CEVASCO GARCIA CARLO DI STHEFANNO</v>
          </cell>
          <cell r="F13575" t="str">
            <v>DECRETO LEGISLATIVO Nº1273</v>
          </cell>
        </row>
        <row r="13576">
          <cell r="B13576">
            <v>58201</v>
          </cell>
          <cell r="C13576" t="str">
            <v>SHALOON</v>
          </cell>
          <cell r="D13576" t="str">
            <v>ZS-58201-BM</v>
          </cell>
          <cell r="E13576" t="str">
            <v>LOPEZ ESPINOZA FATIMA DEL ROSARIO</v>
          </cell>
          <cell r="F13576" t="str">
            <v>DECRETO LEGISLATIVO Nº1273</v>
          </cell>
        </row>
        <row r="13577">
          <cell r="B13577">
            <v>58202</v>
          </cell>
          <cell r="C13577" t="str">
            <v>YARICSA ANELY</v>
          </cell>
          <cell r="D13577" t="str">
            <v>CO-58202-BM</v>
          </cell>
          <cell r="E13577" t="str">
            <v>CHACON ENRIQUEZ ERIKA JESSENIA</v>
          </cell>
          <cell r="F13577" t="str">
            <v>DECRETO LEGISLATIVO Nº1273</v>
          </cell>
        </row>
        <row r="13578">
          <cell r="B13578">
            <v>58203</v>
          </cell>
          <cell r="C13578" t="str">
            <v>DON ABRAHAM</v>
          </cell>
          <cell r="D13578" t="str">
            <v>CO-58203-BM</v>
          </cell>
          <cell r="E13578" t="str">
            <v>CAYCHO AGUILAR RONALD ALFREDO</v>
          </cell>
          <cell r="F13578" t="str">
            <v>DECRETO LEGISLATIVO Nº1273</v>
          </cell>
        </row>
        <row r="13579">
          <cell r="B13579">
            <v>58206</v>
          </cell>
          <cell r="C13579" t="str">
            <v>SAN JUAN</v>
          </cell>
          <cell r="D13579" t="str">
            <v>PT-58206-PM</v>
          </cell>
          <cell r="E13579" t="str">
            <v>SIEMPRE JUAN E.I.R.L</v>
          </cell>
          <cell r="F13579" t="str">
            <v>LEY Nº26920</v>
          </cell>
        </row>
        <row r="13580">
          <cell r="B13580">
            <v>58208</v>
          </cell>
          <cell r="C13580" t="str">
            <v>VICTOR DANIEL</v>
          </cell>
          <cell r="D13580" t="str">
            <v>CO-58208-BM</v>
          </cell>
          <cell r="E13580" t="str">
            <v>QUISPE RENGIFO DAVID ALFREDO</v>
          </cell>
          <cell r="F13580" t="str">
            <v>DECRETO LEGISLATIVO Nº1273</v>
          </cell>
        </row>
        <row r="13581">
          <cell r="B13581">
            <v>58209</v>
          </cell>
          <cell r="C13581" t="str">
            <v>ERIKA</v>
          </cell>
          <cell r="D13581" t="str">
            <v>CO-58209-BM</v>
          </cell>
          <cell r="E13581" t="str">
            <v>CHAMPAC HUAPAYA CIPRIANO</v>
          </cell>
          <cell r="F13581" t="str">
            <v>DECRETO LEGISLATIVO Nº1273</v>
          </cell>
        </row>
        <row r="13582">
          <cell r="B13582">
            <v>58210</v>
          </cell>
          <cell r="C13582" t="str">
            <v>MARYLEO</v>
          </cell>
          <cell r="D13582" t="str">
            <v>CO-58210-BM</v>
          </cell>
          <cell r="E13582" t="str">
            <v>MENDIZABAL YON RAUL ANTONIO</v>
          </cell>
          <cell r="F13582" t="str">
            <v>DECRETO LEGISLATIVO Nº1273</v>
          </cell>
        </row>
        <row r="13583">
          <cell r="B13583">
            <v>58211</v>
          </cell>
          <cell r="C13583" t="str">
            <v>MARIA VERONICA</v>
          </cell>
          <cell r="D13583" t="str">
            <v>CO-58211-BM</v>
          </cell>
          <cell r="E13583" t="str">
            <v>MENDIZABAL MANRIQUE LEONARDO</v>
          </cell>
          <cell r="F13583" t="str">
            <v>DECRETO LEGISLATIVO Nº1273</v>
          </cell>
        </row>
        <row r="13584">
          <cell r="B13584">
            <v>58212</v>
          </cell>
          <cell r="C13584" t="str">
            <v>CARLOS HUMBERTO</v>
          </cell>
          <cell r="D13584" t="str">
            <v>CO-58212-BM</v>
          </cell>
          <cell r="E13584" t="str">
            <v>TORIBIO HUARACA ESTEBAN</v>
          </cell>
          <cell r="F13584" t="str">
            <v>DECRETO LEGISLATIVO Nº1273</v>
          </cell>
        </row>
        <row r="13585">
          <cell r="B13585">
            <v>58213</v>
          </cell>
          <cell r="C13585" t="str">
            <v>DIEGO GABY</v>
          </cell>
          <cell r="D13585" t="str">
            <v>CO-58213-BM</v>
          </cell>
          <cell r="E13585" t="str">
            <v>SAYAN ALZAMORA ROCIO JAQUELINE</v>
          </cell>
          <cell r="F13585" t="str">
            <v>DECRETO LEGISLATIVO Nº1273</v>
          </cell>
        </row>
        <row r="13586">
          <cell r="B13586">
            <v>58214</v>
          </cell>
          <cell r="C13586" t="str">
            <v>BETO &amp; JORGE</v>
          </cell>
          <cell r="D13586" t="str">
            <v>CO-58214-BM</v>
          </cell>
          <cell r="E13586" t="str">
            <v>LOVERA VASQUEZ LUIS ENRIQUE</v>
          </cell>
          <cell r="F13586" t="str">
            <v>DECRETO LEGISLATIVO Nº1273</v>
          </cell>
        </row>
        <row r="13587">
          <cell r="B13587">
            <v>58215</v>
          </cell>
          <cell r="C13587" t="str">
            <v>SEBASTIAN</v>
          </cell>
          <cell r="D13587" t="str">
            <v>CO-58215-BM</v>
          </cell>
          <cell r="E13587" t="str">
            <v>VEGA NIVIN RICHARD GEANNE PIERRE</v>
          </cell>
          <cell r="F13587" t="str">
            <v>DECRETO LEGISLATIVO Nº1273</v>
          </cell>
        </row>
        <row r="13588">
          <cell r="B13588">
            <v>58216</v>
          </cell>
          <cell r="C13588" t="str">
            <v>JONAS</v>
          </cell>
          <cell r="D13588" t="str">
            <v>CO-58216-BM</v>
          </cell>
          <cell r="E13588" t="str">
            <v>VALDEZ MARCELO JOSE CARLOS</v>
          </cell>
          <cell r="F13588" t="str">
            <v>DECRETO LEGISLATIVO Nº1273</v>
          </cell>
        </row>
        <row r="13589">
          <cell r="B13589">
            <v>58217</v>
          </cell>
          <cell r="C13589" t="str">
            <v>WALTER</v>
          </cell>
          <cell r="D13589" t="str">
            <v>CO-58217-BM</v>
          </cell>
          <cell r="E13589" t="str">
            <v>MARCELO HUERTA WALTER</v>
          </cell>
          <cell r="F13589" t="str">
            <v>DECRETO LEGISLATIVO Nº1273</v>
          </cell>
        </row>
        <row r="13590">
          <cell r="B13590">
            <v>58218</v>
          </cell>
          <cell r="C13590" t="str">
            <v>MAIA</v>
          </cell>
          <cell r="D13590" t="str">
            <v>CO-58218-BM</v>
          </cell>
          <cell r="E13590" t="str">
            <v>VEGA NIVIN RENZO FRANCISCO</v>
          </cell>
          <cell r="F13590" t="str">
            <v>DECRETO LEGISLATIVO Nº1273</v>
          </cell>
        </row>
        <row r="13591">
          <cell r="B13591">
            <v>58219</v>
          </cell>
          <cell r="C13591" t="str">
            <v>ASHLY</v>
          </cell>
          <cell r="D13591" t="str">
            <v>CO-58219-BM</v>
          </cell>
          <cell r="E13591" t="str">
            <v>RAMOS CULCA JOSE MIGUEL</v>
          </cell>
          <cell r="F13591" t="str">
            <v>DECRETO LEGISLATIVO Nº1273</v>
          </cell>
        </row>
        <row r="13592">
          <cell r="B13592">
            <v>58220</v>
          </cell>
          <cell r="C13592" t="str">
            <v>MARIELA</v>
          </cell>
          <cell r="D13592" t="str">
            <v>CO-58220-BM</v>
          </cell>
          <cell r="E13592" t="str">
            <v>NAVARRO GALAGARZA RAMON</v>
          </cell>
          <cell r="F13592" t="str">
            <v>DECRETO LEGISLATIVO Nº1273</v>
          </cell>
        </row>
        <row r="13593">
          <cell r="B13593">
            <v>58224</v>
          </cell>
          <cell r="C13593" t="str">
            <v>HILLARY</v>
          </cell>
          <cell r="D13593" t="str">
            <v>CO-58224-BM</v>
          </cell>
          <cell r="E13593" t="str">
            <v>DE LA CRUZ SILES YAQUELIN SILVANA</v>
          </cell>
          <cell r="F13593" t="str">
            <v>DECRETO LEGISLATIVO Nº1273</v>
          </cell>
        </row>
        <row r="13594">
          <cell r="B13594">
            <v>58225</v>
          </cell>
          <cell r="C13594" t="str">
            <v>TANO JITO</v>
          </cell>
          <cell r="D13594" t="str">
            <v>CO-58225-BM</v>
          </cell>
          <cell r="E13594" t="str">
            <v>SILES YAYICO ROSA GLHADYS</v>
          </cell>
          <cell r="F13594" t="str">
            <v>DECRETO LEGISLATIVO Nº1273</v>
          </cell>
        </row>
        <row r="13595">
          <cell r="B13595">
            <v>58236</v>
          </cell>
          <cell r="C13595" t="str">
            <v>SE?R DE LUREN II</v>
          </cell>
          <cell r="D13595" t="str">
            <v>CO-58236-BM</v>
          </cell>
          <cell r="E13595" t="str">
            <v>MAMANI LAURA ISIDORA</v>
          </cell>
          <cell r="F13595" t="str">
            <v>DECRETO LEGISLATIVO Nº1273</v>
          </cell>
        </row>
        <row r="13596">
          <cell r="B13596">
            <v>58237</v>
          </cell>
          <cell r="C13596" t="str">
            <v>MI GRACE I</v>
          </cell>
          <cell r="D13596" t="str">
            <v>CO-58237-BM</v>
          </cell>
          <cell r="E13596" t="str">
            <v>TAPIA CHIUIYARI JULY PAOLA</v>
          </cell>
          <cell r="F13596" t="str">
            <v>DECRETO LEGISLATIVO Nº1273</v>
          </cell>
        </row>
        <row r="13597">
          <cell r="B13597">
            <v>58255</v>
          </cell>
          <cell r="C13597" t="str">
            <v>MADELEY II</v>
          </cell>
          <cell r="D13597" t="str">
            <v>CO-58255-BM</v>
          </cell>
          <cell r="E13597" t="str">
            <v>CONDORI HUALLPA DIONICIO ;ORDO?Z CACERES MARIBEL MARIA</v>
          </cell>
          <cell r="F13597" t="str">
            <v>DECRETO LEGISLATIVO Nº1273</v>
          </cell>
        </row>
        <row r="13598">
          <cell r="B13598">
            <v>58256</v>
          </cell>
          <cell r="C13598" t="str">
            <v>CARMEN VICTORA</v>
          </cell>
          <cell r="D13598" t="str">
            <v>CO-58256-BM</v>
          </cell>
          <cell r="E13598" t="str">
            <v>AVALOS DURAND FRANKLIN JOSE</v>
          </cell>
          <cell r="F13598" t="str">
            <v>DECRETO LEGISLATIVO Nº1273</v>
          </cell>
        </row>
        <row r="13599">
          <cell r="B13599">
            <v>58259</v>
          </cell>
          <cell r="C13599" t="str">
            <v>MAMA CHANITA</v>
          </cell>
          <cell r="D13599" t="str">
            <v>PT-58259-BM</v>
          </cell>
          <cell r="E13599" t="str">
            <v>PANTA ECHE SANTOS RAMON</v>
          </cell>
          <cell r="F13599" t="str">
            <v>DECRETO LEGISLATIVO Nº1273</v>
          </cell>
        </row>
        <row r="13600">
          <cell r="B13600">
            <v>58270</v>
          </cell>
          <cell r="C13600" t="str">
            <v>JESUS SOBRE LAS AGUAS</v>
          </cell>
          <cell r="D13600" t="str">
            <v>ZS-58270-BM</v>
          </cell>
          <cell r="E13600" t="str">
            <v>PANTA ECCA EDUARDO</v>
          </cell>
          <cell r="F13600" t="str">
            <v>DECRETO LEGISLATIVO Nº1273</v>
          </cell>
        </row>
        <row r="13601">
          <cell r="B13601">
            <v>58272</v>
          </cell>
          <cell r="C13601" t="str">
            <v>EL HUASCAR</v>
          </cell>
          <cell r="D13601" t="str">
            <v>ZS-58272-BM</v>
          </cell>
          <cell r="E13601" t="str">
            <v>ESPINOZA SALDARRIAGA RICARDO</v>
          </cell>
          <cell r="F13601" t="str">
            <v>DECRETO LEGISLATIVO Nº1273</v>
          </cell>
        </row>
        <row r="13602">
          <cell r="B13602">
            <v>58275</v>
          </cell>
          <cell r="C13602" t="str">
            <v>JUAN DE DIOS</v>
          </cell>
          <cell r="D13602" t="str">
            <v>CO-58275-BM</v>
          </cell>
          <cell r="E13602" t="str">
            <v>FLORES CABALLERO MAXIMO GERARDO</v>
          </cell>
          <cell r="F13602" t="str">
            <v>DECRETO LEGISLATIVO Nº1273</v>
          </cell>
        </row>
        <row r="13603">
          <cell r="B13603">
            <v>58276</v>
          </cell>
          <cell r="C13603" t="str">
            <v>MADELEY</v>
          </cell>
          <cell r="D13603" t="str">
            <v>CO-58276-BM</v>
          </cell>
          <cell r="E13603" t="str">
            <v>CONDORI HUALLPA DIONICIO ;ORDO?Z CACERES MARIBEL MARIA</v>
          </cell>
          <cell r="F13603" t="str">
            <v>DECRETO LEGISLATIVO Nº1273</v>
          </cell>
        </row>
        <row r="13604">
          <cell r="B13604">
            <v>58277</v>
          </cell>
          <cell r="C13604" t="str">
            <v>MI INMACULADA</v>
          </cell>
          <cell r="D13604" t="str">
            <v>ZS-58277-BM</v>
          </cell>
          <cell r="E13604" t="str">
            <v>VITE PUESCAS RUSTICO</v>
          </cell>
          <cell r="F13604" t="str">
            <v>DECRETO LEGISLATIVO Nº1273</v>
          </cell>
        </row>
        <row r="13605">
          <cell r="B13605">
            <v>58278</v>
          </cell>
          <cell r="C13605" t="str">
            <v>RECUERDO DE MI MADRE</v>
          </cell>
          <cell r="D13605" t="str">
            <v>ZS-58278-BM</v>
          </cell>
          <cell r="E13605" t="str">
            <v>ECA PANTA MILTON</v>
          </cell>
          <cell r="F13605" t="str">
            <v>DECRETO LEGISLATIVO Nº1273</v>
          </cell>
        </row>
        <row r="13606">
          <cell r="B13606">
            <v>58279</v>
          </cell>
          <cell r="C13606" t="str">
            <v>ADERLYN FABIAN</v>
          </cell>
          <cell r="D13606" t="str">
            <v>ZS-58279-BM</v>
          </cell>
          <cell r="E13606" t="str">
            <v>PISCOYA TORRES ALEX YVAN</v>
          </cell>
          <cell r="F13606" t="str">
            <v>DECRETO LEGISLATIVO Nº1273</v>
          </cell>
        </row>
        <row r="13607">
          <cell r="B13607">
            <v>58280</v>
          </cell>
          <cell r="C13607" t="str">
            <v>BRILLANTE DEL SOL II</v>
          </cell>
          <cell r="D13607" t="str">
            <v>ZS-58280-BM</v>
          </cell>
          <cell r="E13607" t="str">
            <v>VALDIVIEZO DE PERICHE SABINA</v>
          </cell>
          <cell r="F13607" t="str">
            <v>DECRETO LEGISLATIVO Nº1273</v>
          </cell>
        </row>
        <row r="13608">
          <cell r="B13608">
            <v>58281</v>
          </cell>
          <cell r="C13608" t="str">
            <v>LA PINTA</v>
          </cell>
          <cell r="D13608" t="str">
            <v>ZS-58281-BM</v>
          </cell>
          <cell r="E13608" t="str">
            <v>OJEDA RENTERIA CONFESOR</v>
          </cell>
          <cell r="F13608" t="str">
            <v>DECRETO LEGISLATIVO Nº1273</v>
          </cell>
        </row>
        <row r="13609">
          <cell r="B13609">
            <v>58282</v>
          </cell>
          <cell r="C13609" t="str">
            <v>SHEISSIRA</v>
          </cell>
          <cell r="D13609" t="str">
            <v>ZS-58282-BM</v>
          </cell>
          <cell r="E13609" t="str">
            <v>LOPEZ ROJAS LUZ ELMITH</v>
          </cell>
          <cell r="F13609" t="str">
            <v>DECRETO LEGISLATIVO Nº1273</v>
          </cell>
        </row>
        <row r="13610">
          <cell r="B13610">
            <v>58305</v>
          </cell>
          <cell r="C13610" t="str">
            <v>NI? MARGARITA III</v>
          </cell>
          <cell r="D13610" t="str">
            <v>ZS-58305-BM</v>
          </cell>
          <cell r="E13610" t="str">
            <v>ELIZALDE ORDINOLA TANIA DEL PILAR</v>
          </cell>
          <cell r="F13610" t="str">
            <v>DECRETO LEGISLATIVO Nº1273</v>
          </cell>
        </row>
        <row r="13611">
          <cell r="B13611">
            <v>58306</v>
          </cell>
          <cell r="C13611" t="str">
            <v>DIOS ES AMOR</v>
          </cell>
          <cell r="D13611" t="str">
            <v>ZS-58306-BM</v>
          </cell>
          <cell r="E13611" t="str">
            <v>YOVERA YOVERA BENEDO</v>
          </cell>
          <cell r="F13611" t="str">
            <v>DECRETO LEGISLATIVO Nº1273</v>
          </cell>
        </row>
        <row r="13612">
          <cell r="B13612">
            <v>58307</v>
          </cell>
          <cell r="C13612" t="str">
            <v>D. MAURICIO I</v>
          </cell>
          <cell r="D13612" t="str">
            <v>ZS-58307-BM</v>
          </cell>
          <cell r="E13612" t="str">
            <v>LUNA NAVARRO SILVIA YESSENIA</v>
          </cell>
          <cell r="F13612" t="str">
            <v>DECRETO LEGISLATIVO Nº1273</v>
          </cell>
        </row>
        <row r="13613">
          <cell r="B13613">
            <v>58309</v>
          </cell>
          <cell r="C13613" t="str">
            <v>JIREH</v>
          </cell>
          <cell r="D13613" t="str">
            <v>ZS-58309-BM</v>
          </cell>
          <cell r="E13613" t="str">
            <v>VITE JACINTO ANTOLIN</v>
          </cell>
          <cell r="F13613" t="str">
            <v>DECRETO LEGISLATIVO Nº1273</v>
          </cell>
        </row>
        <row r="13614">
          <cell r="B13614">
            <v>58310</v>
          </cell>
          <cell r="C13614" t="str">
            <v>BORO</v>
          </cell>
          <cell r="D13614" t="str">
            <v>ZS-58310-BM</v>
          </cell>
          <cell r="E13614" t="str">
            <v>ALVAREZ CALDERON PEDRO MANUEL</v>
          </cell>
          <cell r="F13614" t="str">
            <v>DECRETO LEGISLATIVO Nº1273</v>
          </cell>
        </row>
        <row r="13615">
          <cell r="B13615">
            <v>58311</v>
          </cell>
          <cell r="C13615" t="str">
            <v>GEREMIAS</v>
          </cell>
          <cell r="D13615" t="str">
            <v>ZS-58311-BM</v>
          </cell>
          <cell r="E13615" t="str">
            <v>VITE JACINTO ANTOLIN</v>
          </cell>
          <cell r="F13615" t="str">
            <v>DECRETO LEGISLATIVO Nº1273</v>
          </cell>
        </row>
        <row r="13616">
          <cell r="B13616">
            <v>58312</v>
          </cell>
          <cell r="C13616" t="str">
            <v>PAPITAS</v>
          </cell>
          <cell r="D13616" t="str">
            <v>ZS-58312-BM</v>
          </cell>
          <cell r="E13616" t="str">
            <v>CALDERON QUEREVALU CRISTHIAN WILLIAM</v>
          </cell>
          <cell r="F13616" t="str">
            <v>DECRETO LEGISLATIVO Nº1273</v>
          </cell>
        </row>
        <row r="13617">
          <cell r="B13617">
            <v>58313</v>
          </cell>
          <cell r="C13617" t="str">
            <v>DON JULIO</v>
          </cell>
          <cell r="D13617" t="str">
            <v>ZS-58313-BM</v>
          </cell>
          <cell r="E13617" t="str">
            <v>JACINTO MORALES JULIO ALBERTO</v>
          </cell>
          <cell r="F13617" t="str">
            <v>DECRETO LEGISLATIVO Nº1273</v>
          </cell>
        </row>
        <row r="13618">
          <cell r="B13618">
            <v>58314</v>
          </cell>
          <cell r="C13618" t="str">
            <v>SAN JUDAS TADEO</v>
          </cell>
          <cell r="D13618" t="str">
            <v>ZS-58314-BM</v>
          </cell>
          <cell r="E13618" t="str">
            <v>ANTON PRIETO ELIA ISABEL</v>
          </cell>
          <cell r="F13618" t="str">
            <v>DECRETO LEGISLATIVO Nº1273</v>
          </cell>
        </row>
        <row r="13619">
          <cell r="B13619">
            <v>58315</v>
          </cell>
          <cell r="C13619" t="str">
            <v>FREDDY VII</v>
          </cell>
          <cell r="D13619" t="str">
            <v>ZS-58315-BM</v>
          </cell>
          <cell r="E13619" t="str">
            <v>CARRILLO ATTO CARMEN DORIS</v>
          </cell>
          <cell r="F13619" t="str">
            <v>DECRETO LEGISLATIVO Nº1273</v>
          </cell>
        </row>
        <row r="13620">
          <cell r="B13620">
            <v>58316</v>
          </cell>
          <cell r="C13620" t="str">
            <v>AREVALO</v>
          </cell>
          <cell r="D13620" t="str">
            <v>ZS-58316-BM</v>
          </cell>
          <cell r="E13620" t="str">
            <v>AREVALO JIMENEZ PASCUAL</v>
          </cell>
          <cell r="F13620" t="str">
            <v>DECRETO LEGISLATIVO Nº1273</v>
          </cell>
        </row>
        <row r="13621">
          <cell r="B13621">
            <v>58317</v>
          </cell>
          <cell r="C13621" t="str">
            <v>JHON CARLOS</v>
          </cell>
          <cell r="D13621" t="str">
            <v>ZS-58317-BM</v>
          </cell>
          <cell r="E13621" t="str">
            <v>CABEL PEREDA CARLOS MANUEL</v>
          </cell>
          <cell r="F13621" t="str">
            <v>DECRETO LEGISLATIVO Nº1273</v>
          </cell>
        </row>
        <row r="13622">
          <cell r="B13622">
            <v>58318</v>
          </cell>
          <cell r="C13622" t="str">
            <v>CAMILA</v>
          </cell>
          <cell r="D13622" t="str">
            <v>ZS-58318-BM</v>
          </cell>
          <cell r="E13622" t="str">
            <v>FARFAN JUAREZ JANETT ARACELLY</v>
          </cell>
          <cell r="F13622" t="str">
            <v>DECRETO LEGISLATIVO Nº1273</v>
          </cell>
        </row>
        <row r="13623">
          <cell r="B13623">
            <v>58319</v>
          </cell>
          <cell r="C13623" t="str">
            <v>ALEN GREILY</v>
          </cell>
          <cell r="D13623" t="str">
            <v>ZS-58319-BM</v>
          </cell>
          <cell r="E13623" t="str">
            <v>MACEDA MEDINA JOHANA LISBETH</v>
          </cell>
          <cell r="F13623" t="str">
            <v>DECRETO LEGISLATIVO Nº1273</v>
          </cell>
        </row>
        <row r="13624">
          <cell r="B13624">
            <v>58329</v>
          </cell>
          <cell r="C13624" t="str">
            <v>MI ERIKA</v>
          </cell>
          <cell r="D13624" t="str">
            <v>PL-58329-CM</v>
          </cell>
          <cell r="E13624" t="str">
            <v>JACINTO GALAN JORGE LUIS</v>
          </cell>
          <cell r="F13624" t="str">
            <v>DS. 006-2016-PRODUCE</v>
          </cell>
        </row>
        <row r="13625">
          <cell r="B13625">
            <v>58342</v>
          </cell>
          <cell r="C13625" t="str">
            <v>ANITA</v>
          </cell>
          <cell r="D13625" t="str">
            <v>ZS-58342-BM</v>
          </cell>
          <cell r="E13625" t="str">
            <v>PINTADO HUAMAN LAURA MARIEL</v>
          </cell>
          <cell r="F13625" t="str">
            <v>DECRETO LEGISLATIVO Nº1273</v>
          </cell>
        </row>
        <row r="13626">
          <cell r="B13626">
            <v>58345</v>
          </cell>
          <cell r="C13626" t="str">
            <v>REGALO DE DIOS</v>
          </cell>
          <cell r="D13626" t="str">
            <v>ZS-58345-BM</v>
          </cell>
          <cell r="E13626" t="str">
            <v>ABAD PANTA CRISTINA ELIZABETH</v>
          </cell>
          <cell r="F13626" t="str">
            <v>DECRETO LEGISLATIVO Nº1273</v>
          </cell>
        </row>
        <row r="13627">
          <cell r="B13627">
            <v>58346</v>
          </cell>
          <cell r="C13627" t="str">
            <v>ISAMAR I</v>
          </cell>
          <cell r="D13627" t="str">
            <v>TA-58346-BM</v>
          </cell>
          <cell r="E13627" t="str">
            <v>CONCHA SAYAGO EUDOCIO</v>
          </cell>
          <cell r="F13627" t="str">
            <v>DECRETO LEGISLATIVO Nº1273</v>
          </cell>
        </row>
        <row r="13628">
          <cell r="B13628">
            <v>58348</v>
          </cell>
          <cell r="C13628" t="str">
            <v>MI ELENITA V</v>
          </cell>
          <cell r="D13628" t="str">
            <v>TA-58348-BM</v>
          </cell>
          <cell r="E13628" t="str">
            <v>CONCHA SAYAGO ELBER</v>
          </cell>
          <cell r="F13628" t="str">
            <v>DECRETO LEGISLATIVO Nº1273</v>
          </cell>
        </row>
        <row r="13629">
          <cell r="B13629">
            <v>58349</v>
          </cell>
          <cell r="C13629" t="str">
            <v>TANIA DEL PILAR</v>
          </cell>
          <cell r="D13629" t="str">
            <v>ZS-58349-BM</v>
          </cell>
          <cell r="E13629" t="str">
            <v>ELIZALDE ORDINOLA TANIA DEL PILAR</v>
          </cell>
          <cell r="F13629" t="str">
            <v>DECRETO LEGISLATIVO Nº1273</v>
          </cell>
        </row>
        <row r="13630">
          <cell r="B13630">
            <v>58350</v>
          </cell>
          <cell r="C13630" t="str">
            <v>JESUS ES MI PASTOR</v>
          </cell>
          <cell r="D13630" t="str">
            <v>ZS-58350-BM</v>
          </cell>
          <cell r="E13630" t="str">
            <v>NUNURA QUEREVALU JOSE JAVIER</v>
          </cell>
          <cell r="F13630" t="str">
            <v>DECRETO LEGISLATIVO Nº1273</v>
          </cell>
        </row>
        <row r="13631">
          <cell r="B13631">
            <v>58353</v>
          </cell>
          <cell r="C13631" t="str">
            <v>MI ELENITA IV</v>
          </cell>
          <cell r="D13631" t="str">
            <v>TA-58353-BM</v>
          </cell>
          <cell r="E13631" t="str">
            <v>CONCHA SAYAGO ELBER</v>
          </cell>
          <cell r="F13631" t="str">
            <v>DECRETO LEGISLATIVO Nº1273</v>
          </cell>
        </row>
        <row r="13632">
          <cell r="B13632">
            <v>58356</v>
          </cell>
          <cell r="C13632" t="str">
            <v>NI? HUMBERTO II</v>
          </cell>
          <cell r="D13632" t="str">
            <v>ZS-58356-BM</v>
          </cell>
          <cell r="E13632" t="str">
            <v>MI?N ARMANZA WILMER ALBERTO</v>
          </cell>
          <cell r="F13632" t="str">
            <v>DECRETO LEGISLATIVO Nº1273</v>
          </cell>
        </row>
        <row r="13633">
          <cell r="B13633">
            <v>58357</v>
          </cell>
          <cell r="C13633" t="str">
            <v>JESUS EL VENCEDOR</v>
          </cell>
          <cell r="D13633" t="str">
            <v>ZS-58357-BM</v>
          </cell>
          <cell r="E13633" t="str">
            <v>NUNURA QUEREVALU JOSE JAVIER</v>
          </cell>
          <cell r="F13633" t="str">
            <v>DECRETO LEGISLATIVO Nº1273</v>
          </cell>
        </row>
        <row r="13634">
          <cell r="B13634">
            <v>58360</v>
          </cell>
          <cell r="C13634" t="str">
            <v>JESUS EL SALVADOR</v>
          </cell>
          <cell r="D13634" t="str">
            <v>ZS-58360-BM</v>
          </cell>
          <cell r="E13634" t="str">
            <v>QUEREVALU PANTA SANDRA PAOLA</v>
          </cell>
          <cell r="F13634" t="str">
            <v>DECRETO LEGISLATIVO Nº1273</v>
          </cell>
        </row>
        <row r="13635">
          <cell r="B13635">
            <v>58362</v>
          </cell>
          <cell r="C13635" t="str">
            <v>JESUS EL MESIAS</v>
          </cell>
          <cell r="D13635" t="str">
            <v>ZS-58362-BM</v>
          </cell>
          <cell r="E13635" t="str">
            <v>QUEREVALU PANTA SANDRA PAOLA</v>
          </cell>
          <cell r="F13635" t="str">
            <v>DECRETO LEGISLATIVO Nº1273</v>
          </cell>
        </row>
        <row r="13636">
          <cell r="B13636">
            <v>58363</v>
          </cell>
          <cell r="C13636" t="str">
            <v>ISAMAR II</v>
          </cell>
          <cell r="D13636" t="str">
            <v>TA-58363-BM</v>
          </cell>
          <cell r="E13636" t="str">
            <v>CONCHA SAYAGO EUDOCIO</v>
          </cell>
          <cell r="F13636" t="str">
            <v>DECRETO LEGISLATIVO Nº1273</v>
          </cell>
        </row>
        <row r="13637">
          <cell r="B13637">
            <v>58364</v>
          </cell>
          <cell r="C13637" t="str">
            <v>JEHOVA ES MI LUIZ</v>
          </cell>
          <cell r="D13637" t="str">
            <v>ZS-58364-BM</v>
          </cell>
          <cell r="E13637" t="str">
            <v>NUNURA QUEREVALU RONALD RAUL</v>
          </cell>
          <cell r="F13637" t="str">
            <v>DECRETO LEGISLATIVO Nº1273</v>
          </cell>
        </row>
        <row r="13638">
          <cell r="B13638">
            <v>58366</v>
          </cell>
          <cell r="C13638" t="str">
            <v>SE?R MORADO</v>
          </cell>
          <cell r="D13638" t="str">
            <v>ZS-58366-BM</v>
          </cell>
          <cell r="E13638" t="str">
            <v>HUAMAN ESPINOZA ANTONY</v>
          </cell>
          <cell r="F13638" t="str">
            <v>DECRETO LEGISLATIVO Nº1273</v>
          </cell>
        </row>
        <row r="13639">
          <cell r="B13639">
            <v>58368</v>
          </cell>
          <cell r="C13639" t="str">
            <v>SR DE LA DIVINA MISERCORDIA II</v>
          </cell>
          <cell r="D13639" t="str">
            <v>ZS-58368-BM</v>
          </cell>
          <cell r="E13639" t="str">
            <v>MORQUENCHO MORAN MARISELA</v>
          </cell>
          <cell r="F13639" t="str">
            <v>DECRETO LEGISLATIVO Nº1273</v>
          </cell>
        </row>
        <row r="13640">
          <cell r="B13640">
            <v>58371</v>
          </cell>
          <cell r="C13640" t="str">
            <v>CAUTIVO MI GUIADOR</v>
          </cell>
          <cell r="D13640" t="str">
            <v>ZS-58371-BM</v>
          </cell>
          <cell r="E13640" t="str">
            <v>NUNURA QUEREVALU YESENIA FABIOLA</v>
          </cell>
          <cell r="F13640" t="str">
            <v>DECRETO LEGISLATIVO Nº1273</v>
          </cell>
        </row>
        <row r="13641">
          <cell r="B13641">
            <v>58372</v>
          </cell>
          <cell r="C13641" t="str">
            <v>BENDICION DIVINA</v>
          </cell>
          <cell r="D13641" t="str">
            <v>ZS-58372-BM</v>
          </cell>
          <cell r="E13641" t="str">
            <v>NUNURA QUEREVALU YESENIA FABIOLA</v>
          </cell>
          <cell r="F13641" t="str">
            <v>DECRETO LEGISLATIVO Nº1273</v>
          </cell>
        </row>
        <row r="13642">
          <cell r="B13642">
            <v>58373</v>
          </cell>
          <cell r="C13642" t="str">
            <v>CRISTO PEREGRINO</v>
          </cell>
          <cell r="D13642" t="str">
            <v>ZS-58373-BM</v>
          </cell>
          <cell r="E13642" t="str">
            <v>NUNURA QUEREVALU YESENIA FABIOLA</v>
          </cell>
          <cell r="F13642" t="str">
            <v>DECRETO LEGISLATIVO Nº1273</v>
          </cell>
        </row>
        <row r="13643">
          <cell r="B13643">
            <v>58374</v>
          </cell>
          <cell r="C13643" t="str">
            <v>ESPERANZA DEL HOGAR</v>
          </cell>
          <cell r="D13643" t="str">
            <v>ZS-58374-BM</v>
          </cell>
          <cell r="E13643" t="str">
            <v>NUNURA QUEREVALU RONALD RAUL</v>
          </cell>
          <cell r="F13643" t="str">
            <v>DECRETO LEGISLATIVO Nº1273</v>
          </cell>
        </row>
        <row r="13644">
          <cell r="B13644">
            <v>58376</v>
          </cell>
          <cell r="C13644" t="str">
            <v>JEHOVA ES MI FORTALEZA</v>
          </cell>
          <cell r="D13644" t="str">
            <v>ZS-58376-BM</v>
          </cell>
          <cell r="E13644" t="str">
            <v>NUNURA QUEREVALU RONALD RAUL</v>
          </cell>
          <cell r="F13644" t="str">
            <v>DECRETO LEGISLATIVO Nº1273</v>
          </cell>
        </row>
        <row r="13645">
          <cell r="B13645">
            <v>58377</v>
          </cell>
          <cell r="C13645" t="str">
            <v>MARIA AUXILIADORA</v>
          </cell>
          <cell r="D13645" t="str">
            <v>ZS-58377-BM</v>
          </cell>
          <cell r="E13645" t="str">
            <v>CARRILLO ATTO CARMEN DORIS</v>
          </cell>
          <cell r="F13645" t="str">
            <v>DECRETO LEGISLATIVO Nº1273</v>
          </cell>
        </row>
        <row r="13646">
          <cell r="B13646">
            <v>58380</v>
          </cell>
          <cell r="C13646" t="str">
            <v>EBENEZER</v>
          </cell>
          <cell r="D13646" t="str">
            <v>ZS-58380-BM</v>
          </cell>
          <cell r="E13646" t="str">
            <v>CARRILLO ATTO CARMEN DORIS</v>
          </cell>
          <cell r="F13646" t="str">
            <v>DECRETO LEGISLATIVO Nº1273</v>
          </cell>
        </row>
        <row r="13647">
          <cell r="B13647">
            <v>58381</v>
          </cell>
          <cell r="C13647" t="str">
            <v>EBENEZER</v>
          </cell>
          <cell r="D13647" t="str">
            <v>ZS-58381-BM</v>
          </cell>
          <cell r="E13647" t="str">
            <v>LOPEZ ESPINOZA FATIMA DEL ROSARIO</v>
          </cell>
          <cell r="F13647" t="str">
            <v>DECRETO LEGISLATIVO Nº1273</v>
          </cell>
        </row>
        <row r="13648">
          <cell r="B13648">
            <v>58384</v>
          </cell>
          <cell r="C13648" t="str">
            <v>JESUS SOBRE LAS AGUAS</v>
          </cell>
          <cell r="D13648" t="str">
            <v>ZS-58384-BM</v>
          </cell>
          <cell r="E13648" t="str">
            <v>PANTA ECCA EDUARDO</v>
          </cell>
          <cell r="F13648" t="str">
            <v>DECRETO LEGISLATIVO Nº1273</v>
          </cell>
        </row>
        <row r="13649">
          <cell r="B13649">
            <v>58387</v>
          </cell>
          <cell r="C13649" t="str">
            <v>SIEMPRE PICO</v>
          </cell>
          <cell r="D13649" t="str">
            <v>ZS-58387-BM</v>
          </cell>
          <cell r="E13649" t="str">
            <v>FLORIAN LESCANO LAURA ISABEL</v>
          </cell>
          <cell r="F13649" t="str">
            <v>DECRETO LEGISLATIVO Nº1273</v>
          </cell>
        </row>
        <row r="13650">
          <cell r="B13650">
            <v>58391</v>
          </cell>
          <cell r="C13650" t="str">
            <v>ISAIAS</v>
          </cell>
          <cell r="D13650" t="str">
            <v>ZS-58391-BM</v>
          </cell>
          <cell r="E13650" t="str">
            <v>BANCAYAN MACEDA CELIA PATRICIA</v>
          </cell>
          <cell r="F13650" t="str">
            <v>DECRETO LEGISLATIVO Nº1273</v>
          </cell>
        </row>
        <row r="13651">
          <cell r="B13651">
            <v>58395</v>
          </cell>
          <cell r="C13651" t="str">
            <v>SE?R DEL MAR</v>
          </cell>
          <cell r="D13651" t="str">
            <v>CO-58395-BM</v>
          </cell>
          <cell r="E13651" t="str">
            <v>PAZO DE FIESTAS MARIA JACINTA</v>
          </cell>
          <cell r="F13651" t="str">
            <v>DECRETO LEGISLATIVO Nº1273</v>
          </cell>
        </row>
        <row r="13652">
          <cell r="B13652">
            <v>58433</v>
          </cell>
          <cell r="C13652" t="str">
            <v>KENYU</v>
          </cell>
          <cell r="D13652" t="str">
            <v>PS-58433-BM</v>
          </cell>
          <cell r="E13652" t="str">
            <v>PARIATON CALDERON FIDEL JAIMITO</v>
          </cell>
          <cell r="F13652" t="str">
            <v>DECRETO LEGISLATIVO Nº1273</v>
          </cell>
        </row>
        <row r="13653">
          <cell r="B13653">
            <v>58443</v>
          </cell>
          <cell r="C13653" t="str">
            <v>ZETA I</v>
          </cell>
          <cell r="D13653" t="str">
            <v>TA-58443-BM</v>
          </cell>
          <cell r="E13653" t="str">
            <v>ZETA PANTA SHIRLEY VANESSA</v>
          </cell>
          <cell r="F13653" t="str">
            <v>DECRETO LEGISLATIVO Nº1273</v>
          </cell>
        </row>
        <row r="13654">
          <cell r="B13654">
            <v>58451</v>
          </cell>
          <cell r="C13654" t="str">
            <v>ANDREAS II</v>
          </cell>
          <cell r="D13654" t="str">
            <v>TA-58451-BM</v>
          </cell>
          <cell r="E13654" t="str">
            <v>ROCHELLE XAVIER ANDRE</v>
          </cell>
          <cell r="F13654" t="str">
            <v>DECRETO LEGISLATIVO Nº1273</v>
          </cell>
        </row>
        <row r="13655">
          <cell r="B13655">
            <v>58453</v>
          </cell>
          <cell r="C13655" t="str">
            <v>INCA MAR II</v>
          </cell>
          <cell r="D13655" t="str">
            <v>TA-58453-BM</v>
          </cell>
          <cell r="E13655" t="str">
            <v>MORETO CONCHA HIPOLITO</v>
          </cell>
          <cell r="F13655" t="str">
            <v>DECRETO LEGISLATIVO Nº1273</v>
          </cell>
        </row>
        <row r="13656">
          <cell r="B13656">
            <v>58454</v>
          </cell>
          <cell r="C13656" t="str">
            <v>JUANA ROSA VII</v>
          </cell>
          <cell r="D13656" t="str">
            <v>TA-58454-BM</v>
          </cell>
          <cell r="E13656" t="str">
            <v>BUSTOS RIVERA GUILLERMO</v>
          </cell>
          <cell r="F13656" t="str">
            <v>DECRETO LEGISLATIVO Nº1273</v>
          </cell>
        </row>
        <row r="13657">
          <cell r="B13657">
            <v>58455</v>
          </cell>
          <cell r="C13657" t="str">
            <v>NAZARENO CAUTIVO</v>
          </cell>
          <cell r="D13657" t="str">
            <v>TA-58455-BM</v>
          </cell>
          <cell r="E13657" t="str">
            <v>PAZO FIESTAS FERMINA JESUS ;PAZO MORALES JOSE MERCEDES</v>
          </cell>
          <cell r="F13657" t="str">
            <v>DECRETO LEGISLATIVO Nº1273</v>
          </cell>
        </row>
        <row r="13658">
          <cell r="B13658">
            <v>58473</v>
          </cell>
          <cell r="C13658" t="str">
            <v>ADRIANA II</v>
          </cell>
          <cell r="D13658" t="str">
            <v>IO-58473-BM</v>
          </cell>
          <cell r="E13658" t="str">
            <v>CUTIPA CUTIPA ORESTES EFRAIN ;RAFAEL RAFAEL DE CUTIPA RUTH ESTHER</v>
          </cell>
          <cell r="F13658" t="str">
            <v>DECRETO LEGISLATIVO Nº1273</v>
          </cell>
        </row>
        <row r="13659">
          <cell r="B13659">
            <v>58478</v>
          </cell>
          <cell r="C13659" t="str">
            <v>FRANCISCA</v>
          </cell>
          <cell r="D13659" t="str">
            <v>CO-58478-PM</v>
          </cell>
          <cell r="E13659" t="str">
            <v>PESQUERA MARMAR S.A.C.</v>
          </cell>
          <cell r="F13659" t="str">
            <v>LEY Nº26920</v>
          </cell>
        </row>
        <row r="13660">
          <cell r="B13660">
            <v>58495</v>
          </cell>
          <cell r="C13660" t="str">
            <v>ANDREAS I</v>
          </cell>
          <cell r="D13660" t="str">
            <v>TA-58495-BM</v>
          </cell>
          <cell r="E13660" t="str">
            <v>ROCHELLE XAVIER ANDRE</v>
          </cell>
          <cell r="F13660" t="str">
            <v>DECRETO LEGISLATIVO Nº1273</v>
          </cell>
        </row>
        <row r="13661">
          <cell r="B13661">
            <v>58518</v>
          </cell>
          <cell r="C13661" t="str">
            <v>BENDICION DE JEHOVA</v>
          </cell>
          <cell r="D13661" t="str">
            <v>SY-58518-BM</v>
          </cell>
          <cell r="E13661" t="str">
            <v>SANTAMARIA LLENQUE RAMON</v>
          </cell>
          <cell r="F13661" t="str">
            <v>DECRETO LEGISLATIVO Nº1273</v>
          </cell>
        </row>
        <row r="13662">
          <cell r="B13662">
            <v>58520</v>
          </cell>
          <cell r="C13662" t="str">
            <v>CENTURION III</v>
          </cell>
          <cell r="D13662" t="str">
            <v>SY-58520-BM</v>
          </cell>
          <cell r="E13662" t="str">
            <v>CENTURION FLORES AGUSTIN MARTIN</v>
          </cell>
          <cell r="F13662" t="str">
            <v>DECRETO LEGISLATIVO Nº1273</v>
          </cell>
        </row>
        <row r="13663">
          <cell r="B13663">
            <v>58529</v>
          </cell>
          <cell r="C13663" t="str">
            <v>EL GRAN YO SOY IV</v>
          </cell>
          <cell r="D13663" t="str">
            <v>SY-58529-BM</v>
          </cell>
          <cell r="E13663" t="str">
            <v>BANCES SANTAMARIA LORGIO</v>
          </cell>
          <cell r="F13663" t="str">
            <v>DECRETO LEGISLATIVO Nº1273</v>
          </cell>
        </row>
        <row r="13664">
          <cell r="B13664">
            <v>58530</v>
          </cell>
          <cell r="C13664" t="str">
            <v>EL GRAN YO SOY III</v>
          </cell>
          <cell r="D13664" t="str">
            <v>SY-58530-BM</v>
          </cell>
          <cell r="E13664" t="str">
            <v>BANCES SANTAMARIA LORGIO</v>
          </cell>
          <cell r="F13664" t="str">
            <v>DECRETO LEGISLATIVO Nº1273</v>
          </cell>
        </row>
        <row r="13665">
          <cell r="B13665">
            <v>58574</v>
          </cell>
          <cell r="C13665" t="str">
            <v>MARINERO FELIZ</v>
          </cell>
          <cell r="D13665" t="str">
            <v>CO-58574-PM</v>
          </cell>
          <cell r="E13665" t="str">
            <v>NAVIERA TUNAMAR S.A.C.</v>
          </cell>
          <cell r="F13665" t="str">
            <v>DS. 032-2003-PRODUCE</v>
          </cell>
        </row>
        <row r="13666">
          <cell r="B13666">
            <v>58594</v>
          </cell>
          <cell r="C13666" t="str">
            <v>DAVID ALONSO</v>
          </cell>
          <cell r="D13666" t="str">
            <v>PL-58594-CM</v>
          </cell>
          <cell r="E13666" t="str">
            <v>PESQUERA DACON S.A.C.</v>
          </cell>
          <cell r="F13666" t="str">
            <v>LEY Nº26920</v>
          </cell>
        </row>
        <row r="13667">
          <cell r="B13667">
            <v>58596</v>
          </cell>
          <cell r="C13667" t="str">
            <v>DON MARIO</v>
          </cell>
          <cell r="D13667" t="str">
            <v>SY-58596-BM</v>
          </cell>
          <cell r="E13667" t="str">
            <v>SIESQUEN INO?N MARIANO</v>
          </cell>
          <cell r="F13667" t="str">
            <v>DECRETO LEGISLATIVO Nº1273</v>
          </cell>
        </row>
        <row r="13668">
          <cell r="B13668">
            <v>58598</v>
          </cell>
          <cell r="C13668" t="str">
            <v>ROSITA JANET</v>
          </cell>
          <cell r="D13668" t="str">
            <v>PT-58598-PM</v>
          </cell>
          <cell r="E13668" t="str">
            <v>EMPRESA PESQUERA ROSIJAT MA E.I.R.L.</v>
          </cell>
          <cell r="F13668" t="str">
            <v>LEY Nº26920</v>
          </cell>
        </row>
        <row r="13669">
          <cell r="B13669">
            <v>58614</v>
          </cell>
          <cell r="C13669" t="str">
            <v>SANTA ROSA</v>
          </cell>
          <cell r="D13669" t="str">
            <v>CO-58614-PM</v>
          </cell>
          <cell r="E13669" t="str">
            <v>PESQUERA TEVIMAR S.A.</v>
          </cell>
          <cell r="F13669" t="str">
            <v>DECRETO LEY Nº25977</v>
          </cell>
        </row>
        <row r="13670">
          <cell r="B13670">
            <v>58679</v>
          </cell>
          <cell r="C13670" t="str">
            <v>MI GIAMPIER</v>
          </cell>
          <cell r="D13670" t="str">
            <v>PL-58679-CM</v>
          </cell>
          <cell r="E13670" t="str">
            <v>LLENQUE LLENQUE HECTOR GREGORIO</v>
          </cell>
          <cell r="F13670" t="str">
            <v>DS. 006-2016-PRODUCE</v>
          </cell>
        </row>
        <row r="13671">
          <cell r="B13671">
            <v>58696</v>
          </cell>
          <cell r="C13671" t="str">
            <v>PERU MAR I</v>
          </cell>
          <cell r="D13671" t="str">
            <v>CE-58696-CM</v>
          </cell>
          <cell r="E13671" t="str">
            <v>SAKANA DEL PERU S.A.</v>
          </cell>
          <cell r="F13671" t="str">
            <v>MENOR ESCALA</v>
          </cell>
        </row>
        <row r="13672">
          <cell r="B13672">
            <v>58749</v>
          </cell>
          <cell r="C13672" t="str">
            <v>JUAN ENRIQUE II</v>
          </cell>
          <cell r="D13672" t="str">
            <v>PT-58749-PM</v>
          </cell>
          <cell r="E13672" t="str">
            <v>SVP.1 S.A.C.</v>
          </cell>
          <cell r="F13672" t="str">
            <v>LEY Nº26920</v>
          </cell>
        </row>
        <row r="13673">
          <cell r="B13673">
            <v>58751</v>
          </cell>
          <cell r="C13673" t="str">
            <v>MI JUANITA</v>
          </cell>
          <cell r="D13673" t="str">
            <v>TA-58751-PM</v>
          </cell>
          <cell r="E13673" t="str">
            <v>ALVAREZ ECHE PABLO ;AMAYA MORALES ESPERANZA DEL PILAR</v>
          </cell>
          <cell r="F13673" t="str">
            <v>LEY Nº26920</v>
          </cell>
        </row>
        <row r="13674">
          <cell r="B13674">
            <v>58784</v>
          </cell>
          <cell r="C13674" t="str">
            <v>JULIO VALERIANO 2</v>
          </cell>
          <cell r="D13674" t="str">
            <v>PL-58784-CM</v>
          </cell>
          <cell r="E13674" t="str">
            <v>PESQUERA MARICARMEN S.A.C.</v>
          </cell>
          <cell r="F13674" t="str">
            <v>LEY Nº26920</v>
          </cell>
        </row>
        <row r="13675">
          <cell r="B13675">
            <v>58910</v>
          </cell>
          <cell r="C13675" t="str">
            <v>MI SAN MARTIN</v>
          </cell>
          <cell r="D13675" t="str">
            <v>PL-58910-PM</v>
          </cell>
          <cell r="E13675" t="str">
            <v>PANTA PANTA PEDRO ;PANTA PANTA SAN VICENTE PAUL ;PANTA PANTA SANTOS NESTOR ;PANTA PANTA SANTOS PASCUAL ;PANTA PANTA SANTOS ROGELIO</v>
          </cell>
          <cell r="F13675" t="str">
            <v>LEY Nº26920</v>
          </cell>
        </row>
        <row r="13676">
          <cell r="B13676">
            <v>58941</v>
          </cell>
          <cell r="C13676" t="str">
            <v>DON ANGEL</v>
          </cell>
          <cell r="D13676" t="str">
            <v>CO-58941-PM</v>
          </cell>
          <cell r="E13676" t="str">
            <v>ALBERCA PINTADO MERCEDES MARISOL ;ECA SANCHEZ ANTONIO ;ECA SANCHEZ JOSE ELIAS ;ECA SANCHEZ SANTOS ANCELMO ;JACINTO PANTA LUZ MARIA ;PERICHE DE ECA GLORIA PILAR</v>
          </cell>
          <cell r="F13676" t="str">
            <v>LEY Nº26920</v>
          </cell>
        </row>
        <row r="13677">
          <cell r="B13677">
            <v>58947</v>
          </cell>
          <cell r="C13677" t="str">
            <v>MARIA AUXILIADORA</v>
          </cell>
          <cell r="D13677" t="str">
            <v>TA-58947-PM</v>
          </cell>
          <cell r="E13677" t="str">
            <v>INVERSIONES PESQUERA MARIA AUXILIADORA S.R.L.</v>
          </cell>
          <cell r="F13677" t="str">
            <v>LEY Nº26920</v>
          </cell>
        </row>
        <row r="13678">
          <cell r="B13678">
            <v>58953</v>
          </cell>
          <cell r="C13678" t="str">
            <v>DON JUAN II</v>
          </cell>
          <cell r="D13678" t="str">
            <v>PT-58953-PM</v>
          </cell>
          <cell r="E13678" t="str">
            <v>EMPRESA PESQUERA J &amp; B E.I.R.L.</v>
          </cell>
          <cell r="F13678" t="str">
            <v>LEY Nº26920</v>
          </cell>
        </row>
        <row r="13679">
          <cell r="B13679">
            <v>58954</v>
          </cell>
          <cell r="C13679" t="str">
            <v>ROMELIO</v>
          </cell>
          <cell r="D13679" t="str">
            <v>TA-58954-PM</v>
          </cell>
          <cell r="E13679" t="str">
            <v>ROYFRAN S.A.C.</v>
          </cell>
          <cell r="F13679" t="str">
            <v>LEY Nº26920</v>
          </cell>
        </row>
        <row r="13680">
          <cell r="B13680">
            <v>58956</v>
          </cell>
          <cell r="C13680" t="str">
            <v>TIO CARAMELO</v>
          </cell>
          <cell r="D13680" t="str">
            <v>HO-58956-PM</v>
          </cell>
          <cell r="E13680" t="str">
            <v>EMPRESA PESQUERA MARIA DEL ROCIO S.R.L.</v>
          </cell>
          <cell r="F13680" t="str">
            <v>LEY Nº26920</v>
          </cell>
        </row>
        <row r="13681">
          <cell r="B13681">
            <v>58961</v>
          </cell>
          <cell r="C13681" t="str">
            <v>ROSA MARIA MS 4</v>
          </cell>
          <cell r="D13681" t="str">
            <v>PL-58961-PM</v>
          </cell>
          <cell r="E13681" t="str">
            <v>EMPRESA PESQUERA SANTA LUCIA S.A.C.</v>
          </cell>
          <cell r="F13681" t="str">
            <v>LEY Nº26920</v>
          </cell>
        </row>
        <row r="13682">
          <cell r="B13682">
            <v>58963</v>
          </cell>
          <cell r="C13682" t="str">
            <v>MAURO</v>
          </cell>
          <cell r="D13682" t="str">
            <v>PT-58963-PM</v>
          </cell>
          <cell r="E13682" t="str">
            <v>ALVAREZ ECHE FLORA ;VITE MORALES LEONARDO FELIPE</v>
          </cell>
          <cell r="F13682" t="str">
            <v>LEY Nº26920</v>
          </cell>
        </row>
        <row r="13683">
          <cell r="B13683">
            <v>58967</v>
          </cell>
          <cell r="C13683" t="str">
            <v>DON FLORENTINO</v>
          </cell>
          <cell r="D13683" t="str">
            <v>PL-58967-CM</v>
          </cell>
          <cell r="E13683" t="str">
            <v>DE LA CRUZ VENTURA VICTOR</v>
          </cell>
          <cell r="F13683" t="str">
            <v>DS. 006-2016-PRODUCE</v>
          </cell>
        </row>
        <row r="13684">
          <cell r="B13684">
            <v>59493</v>
          </cell>
          <cell r="C13684" t="str">
            <v>JESUS ES MI PASTOR</v>
          </cell>
          <cell r="D13684" t="str">
            <v>PL-59493-BM</v>
          </cell>
          <cell r="E13684" t="str">
            <v>FIESTAS DE FIESTAS JUANA ;FIESTAS GALAN PEDRO ALCANTARA</v>
          </cell>
          <cell r="F13684" t="str">
            <v>DECRETO LEGISLATIVO Nº1273</v>
          </cell>
        </row>
        <row r="13685">
          <cell r="B13685">
            <v>59633</v>
          </cell>
          <cell r="C13685" t="str">
            <v>MILAGRO DE CHALPON</v>
          </cell>
          <cell r="D13685" t="str">
            <v>PT-59633-PM</v>
          </cell>
          <cell r="E13685" t="str">
            <v>INVERSIONES PESQUERAS JUAN CARLOS E.I.R.L.</v>
          </cell>
          <cell r="F13685" t="str">
            <v>LEY Nº26920</v>
          </cell>
        </row>
        <row r="13686">
          <cell r="B13686">
            <v>59852</v>
          </cell>
          <cell r="C13686" t="str">
            <v>ROSALIN</v>
          </cell>
          <cell r="D13686" t="str">
            <v>SE-59852-BM</v>
          </cell>
          <cell r="E13686" t="str">
            <v>MARTINEZ GRANDA WILLIAM ENRIQUE</v>
          </cell>
          <cell r="F13686" t="str">
            <v>DECRETO LEGISLATIVO Nº1273</v>
          </cell>
        </row>
        <row r="13687">
          <cell r="B13687">
            <v>59853</v>
          </cell>
          <cell r="C13687" t="str">
            <v>DEYSI JHANET</v>
          </cell>
          <cell r="D13687" t="str">
            <v>PL-59853-BM</v>
          </cell>
          <cell r="E13687" t="str">
            <v>ACOSTA PAIVA DEYSSI JANNET ;LLENQUE FIESTAS PEDRO ALEXI</v>
          </cell>
          <cell r="F13687" t="str">
            <v>DECRETO LEGISLATIVO Nº1273</v>
          </cell>
        </row>
        <row r="13688">
          <cell r="B13688">
            <v>59854</v>
          </cell>
          <cell r="C13688" t="str">
            <v>MIGUEL</v>
          </cell>
          <cell r="D13688" t="str">
            <v>SE-59854-BM</v>
          </cell>
          <cell r="E13688" t="str">
            <v>CABELLO LY JESUS PEDRO</v>
          </cell>
          <cell r="F13688" t="str">
            <v>DECRETO LEGISLATIVO Nº1273</v>
          </cell>
        </row>
        <row r="13689">
          <cell r="B13689">
            <v>59860</v>
          </cell>
          <cell r="C13689" t="str">
            <v>HUGUITO</v>
          </cell>
          <cell r="D13689" t="str">
            <v>CO-59860-BM</v>
          </cell>
          <cell r="E13689" t="str">
            <v>MAYURI CRISOSTOMO HUGO VIDAL</v>
          </cell>
          <cell r="F13689" t="str">
            <v>DECRETO LEGISLATIVO Nº1273</v>
          </cell>
        </row>
        <row r="13690">
          <cell r="B13690">
            <v>59861</v>
          </cell>
          <cell r="C13690" t="str">
            <v>ROSITAS</v>
          </cell>
          <cell r="D13690" t="str">
            <v>SY-59861-BM</v>
          </cell>
          <cell r="E13690" t="str">
            <v>GONZALES ASENJO SEGUNDO LUIS</v>
          </cell>
          <cell r="F13690" t="str">
            <v>DECRETO LEGISLATIVO Nº1273</v>
          </cell>
        </row>
        <row r="13691">
          <cell r="B13691">
            <v>59866</v>
          </cell>
          <cell r="C13691" t="str">
            <v>MILENA</v>
          </cell>
          <cell r="D13691" t="str">
            <v>CO-59866-BM</v>
          </cell>
          <cell r="E13691" t="str">
            <v>RODRIGUEZ ROQUE HAYDEE NATIVIDAD</v>
          </cell>
          <cell r="F13691" t="str">
            <v>DECRETO LEGISLATIVO Nº1273</v>
          </cell>
        </row>
        <row r="13692">
          <cell r="B13692">
            <v>59869</v>
          </cell>
          <cell r="C13692" t="str">
            <v>CINTIA MILAGROS</v>
          </cell>
          <cell r="D13692" t="str">
            <v>CO-59869-BM</v>
          </cell>
          <cell r="E13692" t="str">
            <v>SURCA PE? JOSE YNOCENTE</v>
          </cell>
          <cell r="F13692" t="str">
            <v>DECRETO LEGISLATIVO Nº1273</v>
          </cell>
        </row>
        <row r="13693">
          <cell r="B13693">
            <v>59872</v>
          </cell>
          <cell r="C13693" t="str">
            <v>JUANITA FERNANDA</v>
          </cell>
          <cell r="D13693" t="str">
            <v>CO-59872-BM</v>
          </cell>
          <cell r="E13693" t="str">
            <v>HUAYLLASCO INGA JUANA MARIA</v>
          </cell>
          <cell r="F13693" t="str">
            <v>DECRETO LEGISLATIVO Nº1273</v>
          </cell>
        </row>
        <row r="13694">
          <cell r="B13694">
            <v>59873</v>
          </cell>
          <cell r="C13694" t="str">
            <v>SE?R DEL MAR</v>
          </cell>
          <cell r="D13694" t="str">
            <v>CO-59873-BM</v>
          </cell>
          <cell r="E13694" t="str">
            <v>TORRES VELA JESUS DEL CARMEN</v>
          </cell>
          <cell r="F13694" t="str">
            <v>DECRETO LEGISLATIVO Nº1273</v>
          </cell>
        </row>
        <row r="13695">
          <cell r="B13695">
            <v>59874</v>
          </cell>
          <cell r="C13695" t="str">
            <v>JORGITO III</v>
          </cell>
          <cell r="D13695" t="str">
            <v>CO-59874-BM</v>
          </cell>
          <cell r="E13695" t="str">
            <v>SERNAQUE ALVINO JORGE ALBERTO</v>
          </cell>
          <cell r="F13695" t="str">
            <v>DECRETO LEGISLATIVO Nº1273</v>
          </cell>
        </row>
        <row r="13696">
          <cell r="B13696">
            <v>59879</v>
          </cell>
          <cell r="C13696" t="str">
            <v>RAFAELLA</v>
          </cell>
          <cell r="D13696" t="str">
            <v>CO-59879-BM</v>
          </cell>
          <cell r="E13696" t="str">
            <v>SANCHEZ LUIS GLORIA STEFANY</v>
          </cell>
          <cell r="F13696" t="str">
            <v>DECRETO LEGISLATIVO Nº1273</v>
          </cell>
        </row>
        <row r="13697">
          <cell r="B13697">
            <v>59880</v>
          </cell>
          <cell r="C13697" t="str">
            <v>ERIKA</v>
          </cell>
          <cell r="D13697" t="str">
            <v>CO-59880-BM</v>
          </cell>
          <cell r="E13697" t="str">
            <v>SANCHEZ LUIS GLORIA STEFANY</v>
          </cell>
          <cell r="F13697" t="str">
            <v>DECRETO LEGISLATIVO Nº1273</v>
          </cell>
        </row>
        <row r="13698">
          <cell r="B13698">
            <v>59888</v>
          </cell>
          <cell r="C13698" t="str">
            <v>PAKAIZON EL ROBLE</v>
          </cell>
          <cell r="D13698" t="str">
            <v>CO-59888-BM</v>
          </cell>
          <cell r="E13698" t="str">
            <v>DE LA CRUZ ESPINOZA JULIAN ARMANDO</v>
          </cell>
          <cell r="F13698" t="str">
            <v>DECRETO LEGISLATIVO Nº1273</v>
          </cell>
        </row>
        <row r="13699">
          <cell r="B13699">
            <v>59889</v>
          </cell>
          <cell r="C13699" t="str">
            <v>JARVI Y LUANA</v>
          </cell>
          <cell r="D13699" t="str">
            <v>CO-59889-BM</v>
          </cell>
          <cell r="E13699" t="str">
            <v>CHAVEZ GARCIA CARMEN ROSA</v>
          </cell>
          <cell r="F13699" t="str">
            <v>DECRETO LEGISLATIVO Nº1273</v>
          </cell>
        </row>
        <row r="13700">
          <cell r="B13700">
            <v>59902</v>
          </cell>
          <cell r="C13700" t="str">
            <v>CRSITOFER Y NICOL</v>
          </cell>
          <cell r="D13700" t="str">
            <v>CO-59902-BM</v>
          </cell>
          <cell r="E13700" t="str">
            <v>OSCANOA PALOMINO LUIS ALBERTO</v>
          </cell>
          <cell r="F13700" t="str">
            <v>DECRETO LEGISLATIVO Nº1273</v>
          </cell>
        </row>
        <row r="13701">
          <cell r="B13701">
            <v>59905</v>
          </cell>
          <cell r="C13701" t="str">
            <v>DUKE</v>
          </cell>
          <cell r="D13701" t="str">
            <v>CO-59905-BM</v>
          </cell>
          <cell r="E13701" t="str">
            <v>COCHACHI BERROSPI ARNOLD STEVEN</v>
          </cell>
          <cell r="F13701" t="str">
            <v>DECRETO LEGISLATIVO Nº1273</v>
          </cell>
        </row>
        <row r="13702">
          <cell r="B13702">
            <v>59908</v>
          </cell>
          <cell r="C13702" t="str">
            <v>NAREL</v>
          </cell>
          <cell r="D13702" t="str">
            <v>CO-59908-BM</v>
          </cell>
          <cell r="E13702" t="str">
            <v>AVALOS ROSAS GREGORIO EUGENIO</v>
          </cell>
          <cell r="F13702" t="str">
            <v>DECRETO LEGISLATIVO Nº1273</v>
          </cell>
        </row>
        <row r="13703">
          <cell r="B13703">
            <v>59916</v>
          </cell>
          <cell r="C13703" t="str">
            <v>MARYCIELO Y JHOEL</v>
          </cell>
          <cell r="D13703" t="str">
            <v>CO-59916-BM</v>
          </cell>
          <cell r="E13703" t="str">
            <v>ALEJOS REVILLA PEDRO PABLO</v>
          </cell>
          <cell r="F13703" t="str">
            <v>DECRETO LEGISLATIVO Nº1273</v>
          </cell>
        </row>
        <row r="13704">
          <cell r="B13704">
            <v>59920</v>
          </cell>
          <cell r="C13704" t="str">
            <v>LUIS MIGUEL I</v>
          </cell>
          <cell r="D13704" t="str">
            <v>CO-59920-BM</v>
          </cell>
          <cell r="E13704" t="str">
            <v>ARIAS TUCTO JOSEPH JESUS AARON</v>
          </cell>
          <cell r="F13704" t="str">
            <v>DECRETO LEGISLATIVO Nº1273</v>
          </cell>
        </row>
        <row r="13705">
          <cell r="B13705">
            <v>59921</v>
          </cell>
          <cell r="C13705" t="str">
            <v>CARLOS Y ALEXANDER</v>
          </cell>
          <cell r="D13705" t="str">
            <v>CO-59921-BM</v>
          </cell>
          <cell r="E13705" t="str">
            <v>ARIAS CALAGUA CARLOS ALBERTO</v>
          </cell>
          <cell r="F13705" t="str">
            <v>DECRETO LEGISLATIVO Nº1273</v>
          </cell>
        </row>
        <row r="13706">
          <cell r="B13706">
            <v>59925</v>
          </cell>
          <cell r="C13706" t="str">
            <v>JHON JAYRO</v>
          </cell>
          <cell r="D13706" t="str">
            <v>CO-59925-BM</v>
          </cell>
          <cell r="E13706" t="str">
            <v>SOSA CASTILLO JUAN</v>
          </cell>
          <cell r="F13706" t="str">
            <v>DECRETO LEGISLATIVO Nº1273</v>
          </cell>
        </row>
        <row r="13707">
          <cell r="B13707">
            <v>59927</v>
          </cell>
          <cell r="C13707" t="str">
            <v>PERCY</v>
          </cell>
          <cell r="D13707" t="str">
            <v>CO-59927-BM</v>
          </cell>
          <cell r="E13707" t="str">
            <v>NALVARTE VILA PERCY ALEXANDRE</v>
          </cell>
          <cell r="F13707" t="str">
            <v>DECRETO LEGISLATIVO Nº1273</v>
          </cell>
        </row>
        <row r="13708">
          <cell r="B13708">
            <v>59930</v>
          </cell>
          <cell r="C13708" t="str">
            <v>MI BRAYAN</v>
          </cell>
          <cell r="D13708" t="str">
            <v>CO-59930-BM</v>
          </cell>
          <cell r="E13708" t="str">
            <v>VILCA VENTURA WALTER</v>
          </cell>
          <cell r="F13708" t="str">
            <v>DECRETO LEGISLATIVO Nº1273</v>
          </cell>
        </row>
        <row r="13709">
          <cell r="B13709">
            <v>59931</v>
          </cell>
          <cell r="C13709" t="str">
            <v>DANIELA I</v>
          </cell>
          <cell r="D13709" t="str">
            <v>CO-59931-BM</v>
          </cell>
          <cell r="E13709" t="str">
            <v>LA MADRID MATTA LUIS ENRIQUE</v>
          </cell>
          <cell r="F13709" t="str">
            <v>DECRETO LEGISLATIVO Nº1273</v>
          </cell>
        </row>
        <row r="13710">
          <cell r="B13710">
            <v>59933</v>
          </cell>
          <cell r="C13710" t="str">
            <v>VANIA</v>
          </cell>
          <cell r="D13710" t="str">
            <v>CO-59933-BM</v>
          </cell>
          <cell r="E13710" t="str">
            <v>YOPLA GONZALES ALDO EDUARDO</v>
          </cell>
          <cell r="F13710" t="str">
            <v>DECRETO LEGISLATIVO Nº1273</v>
          </cell>
        </row>
        <row r="13711">
          <cell r="B13711">
            <v>59938</v>
          </cell>
          <cell r="C13711" t="str">
            <v>SEBASTIAN</v>
          </cell>
          <cell r="D13711" t="str">
            <v>CO-59938-BM</v>
          </cell>
          <cell r="E13711" t="str">
            <v>CARRERA ROJAS EDGAR FRINELER</v>
          </cell>
          <cell r="F13711" t="str">
            <v>DECRETO LEGISLATIVO Nº1273</v>
          </cell>
        </row>
        <row r="13712">
          <cell r="B13712">
            <v>59939</v>
          </cell>
          <cell r="C13712" t="str">
            <v>SE?R DE LOS MILAGROS II</v>
          </cell>
          <cell r="D13712" t="str">
            <v>CO-59939-BM</v>
          </cell>
          <cell r="E13712" t="str">
            <v>RUBI?S QUIROZ EDILBERTA MAXIMINA</v>
          </cell>
          <cell r="F13712" t="str">
            <v>DECRETO LEGISLATIVO Nº1273</v>
          </cell>
        </row>
        <row r="13713">
          <cell r="B13713">
            <v>59957</v>
          </cell>
          <cell r="C13713" t="str">
            <v>LUCIA 1</v>
          </cell>
          <cell r="D13713" t="str">
            <v>CE-59957-BM</v>
          </cell>
          <cell r="E13713" t="str">
            <v>UMPIRE GUEVARA CESAR ALFREDO</v>
          </cell>
          <cell r="F13713" t="str">
            <v>DECRETO LEGISLATIVO Nº1273</v>
          </cell>
        </row>
        <row r="13714">
          <cell r="B13714">
            <v>59963</v>
          </cell>
          <cell r="C13714" t="str">
            <v>JUNIOR 1</v>
          </cell>
          <cell r="D13714" t="str">
            <v>SE-59963-BM</v>
          </cell>
          <cell r="E13714" t="str">
            <v>LEON ALBERTO EDUARDO CESAR</v>
          </cell>
          <cell r="F13714" t="str">
            <v>DECRETO LEGISLATIVO Nº1273</v>
          </cell>
        </row>
        <row r="13715">
          <cell r="B13715">
            <v>59964</v>
          </cell>
          <cell r="C13715" t="str">
            <v>MIGUEL ANGEL</v>
          </cell>
          <cell r="D13715" t="str">
            <v>CE-59964-BM</v>
          </cell>
          <cell r="E13715" t="str">
            <v>LOPEZ REYES MIGUEL ANGEL</v>
          </cell>
          <cell r="F13715" t="str">
            <v>DECRETO LEGISLATIVO Nº1273</v>
          </cell>
        </row>
        <row r="13716">
          <cell r="B13716">
            <v>59965</v>
          </cell>
          <cell r="C13716" t="str">
            <v>JUNIOR 4</v>
          </cell>
          <cell r="D13716" t="str">
            <v>SE-59965-BM</v>
          </cell>
          <cell r="E13716" t="str">
            <v>LEON ALBERTO JOSE LUIS</v>
          </cell>
          <cell r="F13716" t="str">
            <v>DECRETO LEGISLATIVO Nº1273</v>
          </cell>
        </row>
        <row r="13717">
          <cell r="B13717">
            <v>59966</v>
          </cell>
          <cell r="C13717" t="str">
            <v>MARCK Y MATHY</v>
          </cell>
          <cell r="D13717" t="str">
            <v>CE-59966-BM</v>
          </cell>
          <cell r="E13717" t="str">
            <v>FIESTAS CHANG VICTOR HUGO ;MORE ALFARO FIORELLA ANGIE YAMILE</v>
          </cell>
          <cell r="F13717" t="str">
            <v>DECRETO LEGISLATIVO Nº1273</v>
          </cell>
        </row>
        <row r="13718">
          <cell r="B13718">
            <v>59967</v>
          </cell>
          <cell r="C13718" t="str">
            <v>EL CHUECO</v>
          </cell>
          <cell r="D13718" t="str">
            <v>CE-59967-BM</v>
          </cell>
          <cell r="E13718" t="str">
            <v>FIESTAS CHANG VICTOR HUGO ;MORE ALFARO FIORELLA ANGIE YAMILE</v>
          </cell>
          <cell r="F13718" t="str">
            <v>DECRETO LEGISLATIVO Nº1273</v>
          </cell>
        </row>
        <row r="13719">
          <cell r="B13719">
            <v>59968</v>
          </cell>
          <cell r="C13719" t="str">
            <v>ROSA MARIA 2</v>
          </cell>
          <cell r="D13719" t="str">
            <v>CE-59968-BM</v>
          </cell>
          <cell r="E13719" t="str">
            <v>FLORES CHOQUE GERMAN ;PARDO VILCA ROSA MARIA</v>
          </cell>
          <cell r="F13719" t="str">
            <v>DECRETO LEGISLATIVO Nº1273</v>
          </cell>
        </row>
        <row r="13720">
          <cell r="B13720">
            <v>59969</v>
          </cell>
          <cell r="C13720" t="str">
            <v>HECZUL</v>
          </cell>
          <cell r="D13720" t="str">
            <v>SE-59969-BM</v>
          </cell>
          <cell r="E13720" t="str">
            <v>FELIX FIGUEROA ZULEICA HOLANDESA ;ROJAS ESPINOZA WILDER HECTOR</v>
          </cell>
          <cell r="F13720" t="str">
            <v>DECRETO LEGISLATIVO Nº1273</v>
          </cell>
        </row>
        <row r="13721">
          <cell r="B13721">
            <v>59970</v>
          </cell>
          <cell r="C13721" t="str">
            <v>GEMA</v>
          </cell>
          <cell r="D13721" t="str">
            <v>CE-59970-BM</v>
          </cell>
          <cell r="E13721" t="str">
            <v>SARMIENTO ORBEGOZO RICARDO MANUEL</v>
          </cell>
          <cell r="F13721" t="str">
            <v>DECRETO LEGISLATIVO Nº1273</v>
          </cell>
        </row>
        <row r="13722">
          <cell r="B13722">
            <v>59972</v>
          </cell>
          <cell r="C13722" t="str">
            <v>ARIANA II</v>
          </cell>
          <cell r="D13722" t="str">
            <v>SE-59972-BM</v>
          </cell>
          <cell r="E13722" t="str">
            <v>BAYONA CHERO SILVIA ELISA</v>
          </cell>
          <cell r="F13722" t="str">
            <v>DECRETO LEGISLATIVO Nº1273</v>
          </cell>
        </row>
        <row r="13723">
          <cell r="B13723">
            <v>59973</v>
          </cell>
          <cell r="C13723" t="str">
            <v>JIREH III</v>
          </cell>
          <cell r="D13723" t="str">
            <v>SE-59973-BM</v>
          </cell>
          <cell r="E13723" t="str">
            <v>GASPAR COLLAS FELIPE</v>
          </cell>
          <cell r="F13723" t="str">
            <v>DECRETO LEGISLATIVO Nº1273</v>
          </cell>
        </row>
        <row r="13724">
          <cell r="B13724">
            <v>59974</v>
          </cell>
          <cell r="C13724" t="str">
            <v>TRES HERMANOS I</v>
          </cell>
          <cell r="D13724" t="str">
            <v>SE-59974-BM</v>
          </cell>
          <cell r="E13724" t="str">
            <v>GULARTE MALDONADO SANTIAGO</v>
          </cell>
          <cell r="F13724" t="str">
            <v>DECRETO LEGISLATIVO Nº1273</v>
          </cell>
        </row>
        <row r="13725">
          <cell r="B13725">
            <v>59975</v>
          </cell>
          <cell r="C13725" t="str">
            <v>ATUN I</v>
          </cell>
          <cell r="D13725" t="str">
            <v>SE-59975-BM</v>
          </cell>
          <cell r="E13725" t="str">
            <v>PINTO LEON ELVIS ANDRES</v>
          </cell>
          <cell r="F13725" t="str">
            <v>DECRETO LEGISLATIVO Nº1273</v>
          </cell>
        </row>
        <row r="13726">
          <cell r="B13726">
            <v>59978</v>
          </cell>
          <cell r="C13726" t="str">
            <v>MI OKI</v>
          </cell>
          <cell r="D13726" t="str">
            <v>SE-59978-BM</v>
          </cell>
          <cell r="E13726" t="str">
            <v>GUERRERO SANCHEZ ALAN JHON</v>
          </cell>
          <cell r="F13726" t="str">
            <v>DECRETO LEGISLATIVO Nº1273</v>
          </cell>
        </row>
        <row r="13727">
          <cell r="B13727">
            <v>59981</v>
          </cell>
          <cell r="C13727" t="str">
            <v>CHELITA</v>
          </cell>
          <cell r="D13727" t="str">
            <v>SE-59981-BM</v>
          </cell>
          <cell r="E13727" t="str">
            <v>REYES PALACIOS EDITH GRACIELA</v>
          </cell>
          <cell r="F13727" t="str">
            <v>DECRETO LEGISLATIVO Nº1273</v>
          </cell>
        </row>
        <row r="13728">
          <cell r="B13728">
            <v>59983</v>
          </cell>
          <cell r="C13728" t="str">
            <v>THIAGOMAR</v>
          </cell>
          <cell r="D13728" t="str">
            <v>PL-59983-BM</v>
          </cell>
          <cell r="E13728" t="str">
            <v>ALTAMIRANO AGAPITO IRMA ANITA</v>
          </cell>
          <cell r="F13728" t="str">
            <v>DECRETO LEGISLATIVO Nº1273</v>
          </cell>
        </row>
        <row r="13729">
          <cell r="B13729">
            <v>59986</v>
          </cell>
          <cell r="C13729" t="str">
            <v>DAMARIS MASSIEL</v>
          </cell>
          <cell r="D13729" t="str">
            <v>SE-59986-BM</v>
          </cell>
          <cell r="E13729" t="str">
            <v>RIVERA RAMIREZ ELEUTERIO LEON</v>
          </cell>
          <cell r="F13729" t="str">
            <v>DECRETO LEGISLATIVO Nº1273</v>
          </cell>
        </row>
        <row r="13730">
          <cell r="B13730">
            <v>59989</v>
          </cell>
          <cell r="C13730" t="str">
            <v>SUE I</v>
          </cell>
          <cell r="D13730" t="str">
            <v>SE-59989-BM</v>
          </cell>
          <cell r="E13730" t="str">
            <v>RIVERA RAMIREZ ELEUTERIO LEON</v>
          </cell>
          <cell r="F13730" t="str">
            <v>DECRETO LEGISLATIVO Nº1273</v>
          </cell>
        </row>
        <row r="13731">
          <cell r="B13731">
            <v>59991</v>
          </cell>
          <cell r="C13731" t="str">
            <v>TIO AGUSTIN</v>
          </cell>
          <cell r="D13731" t="str">
            <v>SE-59991-BM</v>
          </cell>
          <cell r="E13731" t="str">
            <v>DAMIAN TARAZONA MADELEYNE YULISA ;GULARTE VICENCIO GIANCARLO AGUSTIN</v>
          </cell>
          <cell r="F13731" t="str">
            <v>DECRETO LEGISLATIVO Nº1273</v>
          </cell>
        </row>
        <row r="13732">
          <cell r="B13732">
            <v>59997</v>
          </cell>
          <cell r="C13732" t="str">
            <v>COSTA AZUL</v>
          </cell>
          <cell r="D13732" t="str">
            <v>SE-59997-BM</v>
          </cell>
          <cell r="E13732" t="str">
            <v>MORANTE CAJAS MANUEL WALBERTO</v>
          </cell>
          <cell r="F13732" t="str">
            <v>DECRETO LEGISLATIVO Nº1273</v>
          </cell>
        </row>
        <row r="13733">
          <cell r="B13733">
            <v>60006</v>
          </cell>
          <cell r="C13733" t="str">
            <v>BALU MARR II</v>
          </cell>
          <cell r="D13733" t="str">
            <v>SE-60006-BM</v>
          </cell>
          <cell r="E13733" t="str">
            <v>ALVAREZ MARIANO EDY RICHARD</v>
          </cell>
          <cell r="F13733" t="str">
            <v>DECRETO LEGISLATIVO Nº1273</v>
          </cell>
        </row>
        <row r="13734">
          <cell r="B13734">
            <v>60007</v>
          </cell>
          <cell r="C13734" t="str">
            <v>YAZURI MAYLIN</v>
          </cell>
          <cell r="D13734" t="str">
            <v>IO-60007-BM</v>
          </cell>
          <cell r="E13734" t="str">
            <v>ROJAS ORTIZ MAYRA REGINA</v>
          </cell>
          <cell r="F13734" t="str">
            <v>DECRETO LEGISLATIVO Nº1273</v>
          </cell>
        </row>
        <row r="13735">
          <cell r="B13735">
            <v>60009</v>
          </cell>
          <cell r="C13735" t="str">
            <v>DON PEDRO</v>
          </cell>
          <cell r="D13735" t="str">
            <v>IO-60009-BM</v>
          </cell>
          <cell r="E13735" t="str">
            <v>MAMANI RONDON PEDRO</v>
          </cell>
          <cell r="F13735" t="str">
            <v>DECRETO LEGISLATIVO Nº1273</v>
          </cell>
        </row>
        <row r="13736">
          <cell r="B13736">
            <v>60010</v>
          </cell>
          <cell r="C13736" t="str">
            <v>CARMENCITA</v>
          </cell>
          <cell r="D13736" t="str">
            <v>PL-60010-BM</v>
          </cell>
          <cell r="E13736" t="str">
            <v>LUMBRES FIESTAS SEGUNDO VICTOR</v>
          </cell>
          <cell r="F13736" t="str">
            <v>DECRETO LEGISLATIVO Nº1273</v>
          </cell>
        </row>
        <row r="13737">
          <cell r="B13737">
            <v>60013</v>
          </cell>
          <cell r="C13737" t="str">
            <v>MI BALLENITA</v>
          </cell>
          <cell r="D13737" t="str">
            <v>PL-60013-BM</v>
          </cell>
          <cell r="E13737" t="str">
            <v>BALLENA SANTISTEBAN CATALINO</v>
          </cell>
          <cell r="F13737" t="str">
            <v>DECRETO LEGISLATIVO Nº1273</v>
          </cell>
        </row>
        <row r="13738">
          <cell r="B13738">
            <v>60014</v>
          </cell>
          <cell r="C13738" t="str">
            <v>JESUSCITO</v>
          </cell>
          <cell r="D13738" t="str">
            <v>IO-60014-BM</v>
          </cell>
          <cell r="E13738" t="str">
            <v>TANCARA PILCOMAMANI YESSICA PATRICIA</v>
          </cell>
          <cell r="F13738" t="str">
            <v>DECRETO LEGISLATIVO Nº1273</v>
          </cell>
        </row>
        <row r="13739">
          <cell r="B13739">
            <v>60015</v>
          </cell>
          <cell r="C13739" t="str">
            <v>ABDIEL</v>
          </cell>
          <cell r="D13739" t="str">
            <v>IO-60015-BM</v>
          </cell>
          <cell r="E13739" t="str">
            <v>ANCCO CCOTA PORFIRIO</v>
          </cell>
          <cell r="F13739" t="str">
            <v>DECRETO LEGISLATIVO Nº1273</v>
          </cell>
        </row>
        <row r="13740">
          <cell r="B13740">
            <v>60017</v>
          </cell>
          <cell r="C13740" t="str">
            <v>ALFA</v>
          </cell>
          <cell r="D13740" t="str">
            <v>IO-60017-BM</v>
          </cell>
          <cell r="E13740" t="str">
            <v>APAZA AGUILAR JOSE ANTONIO</v>
          </cell>
          <cell r="F13740" t="str">
            <v>DECRETO LEGISLATIVO Nº1273</v>
          </cell>
        </row>
        <row r="13741">
          <cell r="B13741">
            <v>60018</v>
          </cell>
          <cell r="C13741" t="str">
            <v>MELCHORITA I</v>
          </cell>
          <cell r="D13741" t="str">
            <v>IO-60018-BM</v>
          </cell>
          <cell r="E13741" t="str">
            <v>QUISPE ARPASI EDUARDO JACINTO</v>
          </cell>
          <cell r="F13741" t="str">
            <v>DECRETO LEGISLATIVO Nº1273</v>
          </cell>
        </row>
        <row r="13742">
          <cell r="B13742">
            <v>60020</v>
          </cell>
          <cell r="C13742" t="str">
            <v>SALMON I</v>
          </cell>
          <cell r="D13742" t="str">
            <v>IO-60020-BM</v>
          </cell>
          <cell r="E13742" t="str">
            <v>CALISAYA NINA JUAN BAUTISTA</v>
          </cell>
          <cell r="F13742" t="str">
            <v>DECRETO LEGISLATIVO Nº1273</v>
          </cell>
        </row>
        <row r="13743">
          <cell r="B13743">
            <v>60022</v>
          </cell>
          <cell r="C13743" t="str">
            <v>KIKE</v>
          </cell>
          <cell r="D13743" t="str">
            <v>IO-60022-BM</v>
          </cell>
          <cell r="E13743" t="str">
            <v>QUISPE APAZA FRANCISCO</v>
          </cell>
          <cell r="F13743" t="str">
            <v>DECRETO LEGISLATIVO Nº1273</v>
          </cell>
        </row>
        <row r="13744">
          <cell r="B13744">
            <v>60023</v>
          </cell>
          <cell r="C13744" t="str">
            <v>PICHICHI II</v>
          </cell>
          <cell r="D13744" t="str">
            <v>IO-60023-BM</v>
          </cell>
          <cell r="E13744" t="str">
            <v>MAMANI FLORES RAFAEL JORGE</v>
          </cell>
          <cell r="F13744" t="str">
            <v>DECRETO LEGISLATIVO Nº1273</v>
          </cell>
        </row>
        <row r="13745">
          <cell r="B13745">
            <v>60024</v>
          </cell>
          <cell r="C13745" t="str">
            <v>LOS CINCO HERMANOS I</v>
          </cell>
          <cell r="D13745" t="str">
            <v>HO-60024-BM</v>
          </cell>
          <cell r="E13745" t="str">
            <v>CASTA?DA CAMPOS CARLOS ENRIQUE</v>
          </cell>
          <cell r="F13745" t="str">
            <v>DECRETO LEGISLATIVO Nº1273</v>
          </cell>
        </row>
        <row r="13746">
          <cell r="B13746">
            <v>60027</v>
          </cell>
          <cell r="C13746" t="str">
            <v>CONDOR MACHO V</v>
          </cell>
          <cell r="D13746" t="str">
            <v>HO-60027-BM</v>
          </cell>
          <cell r="E13746" t="str">
            <v>CASTA?DA CAMPOS CARLOS ENRIQUE</v>
          </cell>
          <cell r="F13746" t="str">
            <v>DECRETO LEGISLATIVO Nº1273</v>
          </cell>
        </row>
        <row r="13747">
          <cell r="B13747">
            <v>60028</v>
          </cell>
          <cell r="C13747" t="str">
            <v>AMIR Y ANALY</v>
          </cell>
          <cell r="D13747" t="str">
            <v>IO-60028-BM</v>
          </cell>
          <cell r="E13747" t="str">
            <v>CRUZ LAURENTE AMIR GABRIEL</v>
          </cell>
          <cell r="F13747" t="str">
            <v>DECRETO LEGISLATIVO Nº1273</v>
          </cell>
        </row>
        <row r="13748">
          <cell r="B13748">
            <v>60030</v>
          </cell>
          <cell r="C13748" t="str">
            <v>MARI</v>
          </cell>
          <cell r="D13748" t="str">
            <v>IO-60030-BM</v>
          </cell>
          <cell r="E13748" t="str">
            <v>QUISPE QUISPE WENDER</v>
          </cell>
          <cell r="F13748" t="str">
            <v>DECRETO LEGISLATIVO Nº1273</v>
          </cell>
        </row>
        <row r="13749">
          <cell r="B13749">
            <v>60031</v>
          </cell>
          <cell r="C13749" t="str">
            <v>FIORELA</v>
          </cell>
          <cell r="D13749" t="str">
            <v>IO-60031-BM</v>
          </cell>
          <cell r="E13749" t="str">
            <v>FLORES HILASACA VERONICA DEL ROSARIO</v>
          </cell>
          <cell r="F13749" t="str">
            <v>DECRETO LEGISLATIVO Nº1273</v>
          </cell>
        </row>
        <row r="13750">
          <cell r="B13750">
            <v>60033</v>
          </cell>
          <cell r="C13750" t="str">
            <v>VALENTIN</v>
          </cell>
          <cell r="D13750" t="str">
            <v>IO-60033-BM</v>
          </cell>
          <cell r="E13750" t="str">
            <v>QUECA? QUISPE NIRY ;QUISPE QUISPE NESTOR</v>
          </cell>
          <cell r="F13750" t="str">
            <v>DECRETO LEGISLATIVO Nº1273</v>
          </cell>
        </row>
        <row r="13751">
          <cell r="B13751">
            <v>60034</v>
          </cell>
          <cell r="C13751" t="str">
            <v>DO? ALICIA II</v>
          </cell>
          <cell r="D13751" t="str">
            <v>IO-60034-BM</v>
          </cell>
          <cell r="E13751" t="str">
            <v>QUISPE QUISPE RUBEN ;ROJAS CONDORI ALICIA</v>
          </cell>
          <cell r="F13751" t="str">
            <v>DECRETO LEGISLATIVO Nº1273</v>
          </cell>
        </row>
        <row r="13752">
          <cell r="B13752">
            <v>60035</v>
          </cell>
          <cell r="C13752" t="str">
            <v>LOS CHOCHOS</v>
          </cell>
          <cell r="D13752" t="str">
            <v>SE-60035-BM</v>
          </cell>
          <cell r="E13752" t="str">
            <v>CHUYES MONSALVE PEDRO IVAN</v>
          </cell>
          <cell r="F13752" t="str">
            <v>DECRETO LEGISLATIVO Nº1273</v>
          </cell>
        </row>
        <row r="13753">
          <cell r="B13753">
            <v>60036</v>
          </cell>
          <cell r="C13753" t="str">
            <v>LEO</v>
          </cell>
          <cell r="D13753" t="str">
            <v>IO-60036-BM</v>
          </cell>
          <cell r="E13753" t="str">
            <v>MAMANI ANAHUA JUAN GABRIEL</v>
          </cell>
          <cell r="F13753" t="str">
            <v>DECRETO LEGISLATIVO Nº1273</v>
          </cell>
        </row>
        <row r="13754">
          <cell r="B13754">
            <v>60037</v>
          </cell>
          <cell r="C13754" t="str">
            <v>HANNA I</v>
          </cell>
          <cell r="D13754" t="str">
            <v>IO-60037-BM</v>
          </cell>
          <cell r="E13754" t="str">
            <v>AYALA FLORES BRAHAYAN JULIO</v>
          </cell>
          <cell r="F13754" t="str">
            <v>DECRETO LEGISLATIVO Nº1273</v>
          </cell>
        </row>
        <row r="13755">
          <cell r="B13755">
            <v>60040</v>
          </cell>
          <cell r="C13755" t="str">
            <v>PERSEO</v>
          </cell>
          <cell r="D13755" t="str">
            <v>SE-60040-BM</v>
          </cell>
          <cell r="E13755" t="str">
            <v>FLORES GUERRERO ISMAEL FRANCISCO</v>
          </cell>
          <cell r="F13755" t="str">
            <v>DECRETO LEGISLATIVO Nº1273</v>
          </cell>
        </row>
        <row r="13756">
          <cell r="B13756">
            <v>60042</v>
          </cell>
          <cell r="C13756" t="str">
            <v>LUPACA-LUZ</v>
          </cell>
          <cell r="D13756" t="str">
            <v>IO-60042-BM</v>
          </cell>
          <cell r="E13756" t="str">
            <v>LOPEZ FUENTES LUZ MARINA ;LUPACA LUPACA ANTONIO BALDEON</v>
          </cell>
          <cell r="F13756" t="str">
            <v>DECRETO LEGISLATIVO Nº1273</v>
          </cell>
        </row>
        <row r="13757">
          <cell r="B13757">
            <v>60043</v>
          </cell>
          <cell r="C13757" t="str">
            <v>EVELYN AMNERIS</v>
          </cell>
          <cell r="D13757" t="str">
            <v>IO-60043-BM</v>
          </cell>
          <cell r="E13757" t="str">
            <v>ARI COAILA HIPOLITO JULIO</v>
          </cell>
          <cell r="F13757" t="str">
            <v>DECRETO LEGISLATIVO Nº1273</v>
          </cell>
        </row>
        <row r="13758">
          <cell r="B13758">
            <v>60044</v>
          </cell>
          <cell r="C13758" t="str">
            <v>JEHOVA-II</v>
          </cell>
          <cell r="D13758" t="str">
            <v>IO-60044-BM</v>
          </cell>
          <cell r="E13758" t="str">
            <v>QUISPE TICONA MARIA ROTICA</v>
          </cell>
          <cell r="F13758" t="str">
            <v>DECRETO LEGISLATIVO Nº1273</v>
          </cell>
        </row>
        <row r="13759">
          <cell r="B13759">
            <v>60045</v>
          </cell>
          <cell r="C13759" t="str">
            <v>DON CANELO</v>
          </cell>
          <cell r="D13759" t="str">
            <v>IO-60045-BM</v>
          </cell>
          <cell r="E13759" t="str">
            <v>AYALA BERRIOS FREDY SIMON</v>
          </cell>
          <cell r="F13759" t="str">
            <v>DECRETO LEGISLATIVO Nº1273</v>
          </cell>
        </row>
        <row r="13760">
          <cell r="B13760">
            <v>60046</v>
          </cell>
          <cell r="C13760" t="str">
            <v>LULU</v>
          </cell>
          <cell r="D13760" t="str">
            <v>IO-60046-BM</v>
          </cell>
          <cell r="E13760" t="str">
            <v>QUISPE NINA EVERTH RICARDO</v>
          </cell>
          <cell r="F13760" t="str">
            <v>DECRETO LEGISLATIVO Nº1273</v>
          </cell>
        </row>
        <row r="13761">
          <cell r="B13761">
            <v>60050</v>
          </cell>
          <cell r="C13761" t="str">
            <v>SAN PEDRITO</v>
          </cell>
          <cell r="D13761" t="str">
            <v>IO-60050-BM</v>
          </cell>
          <cell r="E13761" t="str">
            <v>CHAVEZ ALVIS LUIS</v>
          </cell>
          <cell r="F13761" t="str">
            <v>DECRETO LEGISLATIVO Nº1273</v>
          </cell>
        </row>
        <row r="13762">
          <cell r="B13762">
            <v>60051</v>
          </cell>
          <cell r="C13762" t="str">
            <v>LIZ I</v>
          </cell>
          <cell r="D13762" t="str">
            <v>IO-60051-BM</v>
          </cell>
          <cell r="E13762" t="str">
            <v>ANCCO CCOTA OSWALDO</v>
          </cell>
          <cell r="F13762" t="str">
            <v>DECRETO LEGISLATIVO Nº1273</v>
          </cell>
        </row>
        <row r="13763">
          <cell r="B13763">
            <v>60052</v>
          </cell>
          <cell r="C13763" t="str">
            <v>CATALEYA</v>
          </cell>
          <cell r="D13763" t="str">
            <v>IO-60052-BM</v>
          </cell>
          <cell r="E13763" t="str">
            <v>CABEL MERINO JUAN JOSE</v>
          </cell>
          <cell r="F13763" t="str">
            <v>DECRETO LEGISLATIVO Nº1273</v>
          </cell>
        </row>
        <row r="13764">
          <cell r="B13764">
            <v>60053</v>
          </cell>
          <cell r="C13764" t="str">
            <v>MATEO</v>
          </cell>
          <cell r="D13764" t="str">
            <v>IO-60053-BM</v>
          </cell>
          <cell r="E13764" t="str">
            <v>COHAILA ROBLES JAIME MATEO</v>
          </cell>
          <cell r="F13764" t="str">
            <v>DECRETO LEGISLATIVO Nº1273</v>
          </cell>
        </row>
        <row r="13765">
          <cell r="B13765">
            <v>60054</v>
          </cell>
          <cell r="C13765" t="str">
            <v>IMA</v>
          </cell>
          <cell r="D13765" t="str">
            <v>IO-60054-BM</v>
          </cell>
          <cell r="E13765" t="str">
            <v>CABRERA ADRIANZEN ELIAS</v>
          </cell>
          <cell r="F13765" t="str">
            <v>DECRETO LEGISLATIVO Nº1273</v>
          </cell>
        </row>
        <row r="13766">
          <cell r="B13766">
            <v>60055</v>
          </cell>
          <cell r="C13766" t="str">
            <v>ESPIRITU SANTO</v>
          </cell>
          <cell r="D13766" t="str">
            <v>IO-60055-BM</v>
          </cell>
          <cell r="E13766" t="str">
            <v>PONCE MARTINEZ SULEM ESTHER</v>
          </cell>
          <cell r="F13766" t="str">
            <v>DECRETO LEGISLATIVO Nº1273</v>
          </cell>
        </row>
        <row r="13767">
          <cell r="B13767">
            <v>60056</v>
          </cell>
          <cell r="C13767" t="str">
            <v>ZABU</v>
          </cell>
          <cell r="D13767" t="str">
            <v>IO-60056-BM</v>
          </cell>
          <cell r="E13767" t="str">
            <v>TICONA LIMACHI YESENIA</v>
          </cell>
          <cell r="F13767" t="str">
            <v>DECRETO LEGISLATIVO Nº1273</v>
          </cell>
        </row>
        <row r="13768">
          <cell r="B13768">
            <v>60057</v>
          </cell>
          <cell r="C13768" t="str">
            <v>EL TRIUNFADOR</v>
          </cell>
          <cell r="D13768" t="str">
            <v>IO-60057-BM</v>
          </cell>
          <cell r="E13768" t="str">
            <v>FLORES CCALLATA RAUL</v>
          </cell>
          <cell r="F13768" t="str">
            <v>DECRETO LEGISLATIVO Nº1273</v>
          </cell>
        </row>
        <row r="13769">
          <cell r="B13769">
            <v>60058</v>
          </cell>
          <cell r="C13769" t="str">
            <v>MIS AMORES</v>
          </cell>
          <cell r="D13769" t="str">
            <v>IO-60058-BM</v>
          </cell>
          <cell r="E13769" t="str">
            <v>NAVARRO ARATEA MILAGROS MARION</v>
          </cell>
          <cell r="F13769" t="str">
            <v>DECRETO LEGISLATIVO Nº1273</v>
          </cell>
        </row>
        <row r="13770">
          <cell r="B13770">
            <v>60059</v>
          </cell>
          <cell r="C13770" t="str">
            <v>DELFIN IV</v>
          </cell>
          <cell r="D13770" t="str">
            <v>IO-60059-BM</v>
          </cell>
          <cell r="E13770" t="str">
            <v>AROCUTIPA COPAJA MARIANO</v>
          </cell>
          <cell r="F13770" t="str">
            <v>DECRETO LEGISLATIVO Nº1273</v>
          </cell>
        </row>
        <row r="13771">
          <cell r="B13771">
            <v>60060</v>
          </cell>
          <cell r="C13771" t="str">
            <v>ADRIANA I</v>
          </cell>
          <cell r="D13771" t="str">
            <v>IO-60060-BM</v>
          </cell>
          <cell r="E13771" t="str">
            <v>MAMANI ALAJURCO FRANCISCA</v>
          </cell>
          <cell r="F13771" t="str">
            <v>DECRETO LEGISLATIVO Nº1273</v>
          </cell>
        </row>
        <row r="13772">
          <cell r="B13772">
            <v>60061</v>
          </cell>
          <cell r="C13772" t="str">
            <v>MOISES I</v>
          </cell>
          <cell r="D13772" t="str">
            <v>IO-60061-BM</v>
          </cell>
          <cell r="E13772" t="str">
            <v>LLACHI MAMANI NATALIO ;VILCA TAPIA YESICA</v>
          </cell>
          <cell r="F13772" t="str">
            <v>DECRETO LEGISLATIVO Nº1273</v>
          </cell>
        </row>
        <row r="13773">
          <cell r="B13773">
            <v>60062</v>
          </cell>
          <cell r="C13773" t="str">
            <v>ANITA´S</v>
          </cell>
          <cell r="D13773" t="str">
            <v>IO-60062-BM</v>
          </cell>
          <cell r="E13773" t="str">
            <v>CABRERA ADRIANZEN ELIAS</v>
          </cell>
          <cell r="F13773" t="str">
            <v>DECRETO LEGISLATIVO Nº1273</v>
          </cell>
        </row>
        <row r="13774">
          <cell r="B13774">
            <v>60066</v>
          </cell>
          <cell r="C13774" t="str">
            <v>MI CAUTIVO</v>
          </cell>
          <cell r="D13774" t="str">
            <v>IO-60066-BM</v>
          </cell>
          <cell r="E13774" t="str">
            <v>RAMIREZ ARRUNATEGUI WILLIAM ALFREDO</v>
          </cell>
          <cell r="F13774" t="str">
            <v>DECRETO LEGISLATIVO Nº1273</v>
          </cell>
        </row>
        <row r="13775">
          <cell r="B13775">
            <v>60067</v>
          </cell>
          <cell r="C13775" t="str">
            <v>PATTY RONALD II</v>
          </cell>
          <cell r="D13775" t="str">
            <v>IO-60067-BM</v>
          </cell>
          <cell r="E13775" t="str">
            <v>PILCOMAMANI VILCA MARTHA SOFIA ;TANCARA CALIZA DOMINGO</v>
          </cell>
          <cell r="F13775" t="str">
            <v>DECRETO LEGISLATIVO Nº1273</v>
          </cell>
        </row>
        <row r="13776">
          <cell r="B13776">
            <v>60068</v>
          </cell>
          <cell r="C13776" t="str">
            <v>MI LYAM</v>
          </cell>
          <cell r="D13776" t="str">
            <v>SY-60068-BM</v>
          </cell>
          <cell r="E13776" t="str">
            <v>LINARES LEDESMA LESLIE PAOLA</v>
          </cell>
          <cell r="F13776" t="str">
            <v>DECRETO LEGISLATIVO Nº1273</v>
          </cell>
        </row>
        <row r="13777">
          <cell r="B13777">
            <v>60070</v>
          </cell>
          <cell r="C13777" t="str">
            <v>ABIGAIL I</v>
          </cell>
          <cell r="D13777" t="str">
            <v>IO-60070-BM</v>
          </cell>
          <cell r="E13777" t="str">
            <v>ESCOBAR CAPACUTI PAUL REYNALDO</v>
          </cell>
          <cell r="F13777" t="str">
            <v>DECRETO LEGISLATIVO Nº1273</v>
          </cell>
        </row>
        <row r="13778">
          <cell r="B13778">
            <v>60074</v>
          </cell>
          <cell r="C13778" t="str">
            <v>MATIUZ</v>
          </cell>
          <cell r="D13778" t="str">
            <v>IO-60074-BM</v>
          </cell>
          <cell r="E13778" t="str">
            <v>AQUINO MAMANI MATEO JEREMIAS</v>
          </cell>
          <cell r="F13778" t="str">
            <v>DECRETO LEGISLATIVO Nº1273</v>
          </cell>
        </row>
        <row r="13779">
          <cell r="B13779">
            <v>60075</v>
          </cell>
          <cell r="C13779" t="str">
            <v>KRAKEN</v>
          </cell>
          <cell r="D13779" t="str">
            <v>IO-60075-BM</v>
          </cell>
          <cell r="E13779" t="str">
            <v>VENEGAS FRAQUITA ELISBETH MIROSLAVA</v>
          </cell>
          <cell r="F13779" t="str">
            <v>DECRETO LEGISLATIVO Nº1273</v>
          </cell>
        </row>
        <row r="13780">
          <cell r="B13780">
            <v>60076</v>
          </cell>
          <cell r="C13780" t="str">
            <v>MIA ORIANA</v>
          </cell>
          <cell r="D13780" t="str">
            <v>IO-60076-BM</v>
          </cell>
          <cell r="E13780" t="str">
            <v>ROQUE MAMANI ALBERTO</v>
          </cell>
          <cell r="F13780" t="str">
            <v>DECRETO LEGISLATIVO Nº1273</v>
          </cell>
        </row>
        <row r="13781">
          <cell r="B13781">
            <v>60077</v>
          </cell>
          <cell r="C13781" t="str">
            <v>DO? PETITA</v>
          </cell>
          <cell r="D13781" t="str">
            <v>SY-60077-BM</v>
          </cell>
          <cell r="E13781" t="str">
            <v>VALLADARES HUAMANCHUMO JEISSON WILDER</v>
          </cell>
          <cell r="F13781" t="str">
            <v>DECRETO LEGISLATIVO Nº1273</v>
          </cell>
        </row>
        <row r="13782">
          <cell r="B13782">
            <v>60078</v>
          </cell>
          <cell r="C13782" t="str">
            <v>KATTY III</v>
          </cell>
          <cell r="D13782" t="str">
            <v>CY-60078-BM</v>
          </cell>
          <cell r="E13782" t="str">
            <v>ESPINOZA VELASQUEZ MERCEDES</v>
          </cell>
          <cell r="F13782" t="str">
            <v>DECRETO LEGISLATIVO Nº1273</v>
          </cell>
        </row>
        <row r="13783">
          <cell r="B13783">
            <v>60079</v>
          </cell>
          <cell r="C13783" t="str">
            <v>JEHOVA ES PODER</v>
          </cell>
          <cell r="D13783" t="str">
            <v>SY-60079-BM</v>
          </cell>
          <cell r="E13783" t="str">
            <v>CASTA?DA AURORA PERCY JOEL</v>
          </cell>
          <cell r="F13783" t="str">
            <v>DECRETO LEGISLATIVO Nº1273</v>
          </cell>
        </row>
        <row r="13784">
          <cell r="B13784">
            <v>60080</v>
          </cell>
          <cell r="C13784" t="str">
            <v>CASTROL</v>
          </cell>
          <cell r="D13784" t="str">
            <v>SY-60080-BM</v>
          </cell>
          <cell r="E13784" t="str">
            <v>CASTRO VACA JORGE ADALBERTO</v>
          </cell>
          <cell r="F13784" t="str">
            <v>DECRETO LEGISLATIVO Nº1273</v>
          </cell>
        </row>
        <row r="13785">
          <cell r="B13785">
            <v>60082</v>
          </cell>
          <cell r="C13785" t="str">
            <v>ANA YOLANDA</v>
          </cell>
          <cell r="D13785" t="str">
            <v>SY -60082-BM</v>
          </cell>
          <cell r="E13785" t="str">
            <v>LUNA VICTORIA ECHEVERRIA ANA YOLANDA</v>
          </cell>
          <cell r="F13785" t="str">
            <v>DECRETO LEGISLATIVO Nº1273</v>
          </cell>
        </row>
        <row r="13786">
          <cell r="B13786">
            <v>60086</v>
          </cell>
          <cell r="C13786" t="str">
            <v>MI FLORCITA 1</v>
          </cell>
          <cell r="D13786" t="str">
            <v>SY-60086-BM</v>
          </cell>
          <cell r="E13786" t="str">
            <v>CRUZ CALVANAPON MAURA FLOR</v>
          </cell>
          <cell r="F13786" t="str">
            <v>DECRETO LEGISLATIVO Nº1273</v>
          </cell>
        </row>
        <row r="13787">
          <cell r="B13787">
            <v>60087</v>
          </cell>
          <cell r="C13787" t="str">
            <v>MATEITO</v>
          </cell>
          <cell r="D13787" t="str">
            <v>CO-60087-BM</v>
          </cell>
          <cell r="E13787" t="str">
            <v>CARRERA CA?RI JORGE DANIEL</v>
          </cell>
          <cell r="F13787" t="str">
            <v>DECRETO LEGISLATIVO Nº1273</v>
          </cell>
        </row>
        <row r="13788">
          <cell r="B13788">
            <v>60088</v>
          </cell>
          <cell r="C13788" t="str">
            <v>MILAGROS</v>
          </cell>
          <cell r="D13788" t="str">
            <v>CO-60088-BM</v>
          </cell>
          <cell r="E13788" t="str">
            <v>ROJAS PACHECO JESUS RICHARD</v>
          </cell>
          <cell r="F13788" t="str">
            <v>DECRETO LEGISLATIVO Nº1273</v>
          </cell>
        </row>
        <row r="13789">
          <cell r="B13789">
            <v>60089</v>
          </cell>
          <cell r="C13789" t="str">
            <v>JOSUE DAVID</v>
          </cell>
          <cell r="D13789" t="str">
            <v>SY-60089-BM</v>
          </cell>
          <cell r="E13789" t="str">
            <v>VARAS LUNA VICTORIA MANUEL IVAN</v>
          </cell>
          <cell r="F13789" t="str">
            <v>DECRETO LEGISLATIVO Nº1273</v>
          </cell>
        </row>
        <row r="13790">
          <cell r="B13790">
            <v>60092</v>
          </cell>
          <cell r="C13790" t="str">
            <v>THIAGO MANUEL</v>
          </cell>
          <cell r="D13790" t="str">
            <v>SY-60092-BM</v>
          </cell>
          <cell r="E13790" t="str">
            <v>SUCLUPE SIESQUEN VICTOR MANUEL</v>
          </cell>
          <cell r="F13790" t="str">
            <v>DECRETO LEGISLATIVO Nº1273</v>
          </cell>
        </row>
        <row r="13791">
          <cell r="B13791">
            <v>60094</v>
          </cell>
          <cell r="C13791" t="str">
            <v>HECMAR I</v>
          </cell>
          <cell r="D13791" t="str">
            <v>SY-60094-BM</v>
          </cell>
          <cell r="E13791" t="str">
            <v>TERAN NU?Z LENNY DURVI</v>
          </cell>
          <cell r="F13791" t="str">
            <v>DECRETO LEGISLATIVO Nº1273</v>
          </cell>
        </row>
        <row r="13792">
          <cell r="B13792">
            <v>60095</v>
          </cell>
          <cell r="C13792" t="str">
            <v>OLIVER</v>
          </cell>
          <cell r="D13792" t="str">
            <v>SE-60095-BM</v>
          </cell>
          <cell r="E13792" t="str">
            <v>RIVERA GOMEZ ELADIO SEVERINO</v>
          </cell>
          <cell r="F13792" t="str">
            <v>DECRETO LEGISLATIVO Nº1273</v>
          </cell>
        </row>
        <row r="13793">
          <cell r="B13793">
            <v>60096</v>
          </cell>
          <cell r="C13793" t="str">
            <v>DIOS EN TI CONFIO</v>
          </cell>
          <cell r="D13793" t="str">
            <v>SY-60096-BM</v>
          </cell>
          <cell r="E13793" t="str">
            <v>TINOCO CHAVEZ WALTER ESTEBAN</v>
          </cell>
          <cell r="F13793" t="str">
            <v>DECRETO LEGISLATIVO Nº1273</v>
          </cell>
        </row>
        <row r="13794">
          <cell r="B13794">
            <v>60098</v>
          </cell>
          <cell r="C13794" t="str">
            <v>MICHAEL</v>
          </cell>
          <cell r="D13794" t="str">
            <v>SY-60098-BM</v>
          </cell>
          <cell r="E13794" t="str">
            <v>GUARNIZ DIAZ CARLOS JAVIER</v>
          </cell>
          <cell r="F13794" t="str">
            <v>DECRETO LEGISLATIVO Nº1273</v>
          </cell>
        </row>
        <row r="13795">
          <cell r="B13795">
            <v>60102</v>
          </cell>
          <cell r="C13795" t="str">
            <v>ANGELA Y CELESTE</v>
          </cell>
          <cell r="D13795" t="str">
            <v>SY-60102-BM</v>
          </cell>
          <cell r="E13795" t="str">
            <v>CAMPOS FLORES ANA MARIA</v>
          </cell>
          <cell r="F13795" t="str">
            <v>DECRETO LEGISLATIVO Nº1273</v>
          </cell>
        </row>
        <row r="13796">
          <cell r="B13796">
            <v>60121</v>
          </cell>
          <cell r="C13796" t="str">
            <v>MI PAMPANITO III</v>
          </cell>
          <cell r="D13796" t="str">
            <v>SY-60121-BM</v>
          </cell>
          <cell r="E13796" t="str">
            <v>SANTAMARIA BANCES EDILBERTO</v>
          </cell>
          <cell r="F13796" t="str">
            <v>DECRETO LEGISLATIVO Nº1273</v>
          </cell>
        </row>
        <row r="13797">
          <cell r="B13797">
            <v>60128</v>
          </cell>
          <cell r="C13797" t="str">
            <v>LUISITO</v>
          </cell>
          <cell r="D13797" t="str">
            <v>SY-60128-BM</v>
          </cell>
          <cell r="E13797" t="str">
            <v>ZAMORA SANCHEZ AZUCENA DE JESUS</v>
          </cell>
          <cell r="F13797" t="str">
            <v>DECRETO LEGISLATIVO Nº1273</v>
          </cell>
        </row>
        <row r="13798">
          <cell r="B13798">
            <v>60143</v>
          </cell>
          <cell r="C13798" t="str">
            <v>NATZURY ARIANA</v>
          </cell>
          <cell r="D13798" t="str">
            <v>SY-60143-BM</v>
          </cell>
          <cell r="E13798" t="str">
            <v>IMAN ASMAT ROXANA EDITH</v>
          </cell>
          <cell r="F13798" t="str">
            <v>DECRETO LEGISLATIVO Nº1273</v>
          </cell>
        </row>
        <row r="13799">
          <cell r="B13799">
            <v>60148</v>
          </cell>
          <cell r="C13799" t="str">
            <v>ASHLEY KAORI</v>
          </cell>
          <cell r="D13799" t="str">
            <v>CO-60148-BM</v>
          </cell>
          <cell r="E13799" t="str">
            <v>SURCO HUARANCCA EDWIN</v>
          </cell>
          <cell r="F13799" t="str">
            <v>DECRETO LEGISLATIVO Nº1273</v>
          </cell>
        </row>
        <row r="13800">
          <cell r="B13800">
            <v>60151</v>
          </cell>
          <cell r="C13800" t="str">
            <v>LLYCED</v>
          </cell>
          <cell r="D13800" t="str">
            <v>CO-60151-BM</v>
          </cell>
          <cell r="E13800" t="str">
            <v>PE? BARBARAN ANGEL EDUARDO</v>
          </cell>
          <cell r="F13800" t="str">
            <v>DECRETO LEGISLATIVO Nº1273</v>
          </cell>
        </row>
        <row r="13801">
          <cell r="B13801">
            <v>60152</v>
          </cell>
          <cell r="C13801" t="str">
            <v>PEDRO Y FREDY</v>
          </cell>
          <cell r="D13801" t="str">
            <v>CO-60152-BM</v>
          </cell>
          <cell r="E13801" t="str">
            <v>PE? RAMOS PEDRO CLAVER</v>
          </cell>
          <cell r="F13801" t="str">
            <v>DECRETO LEGISLATIVO Nº1273</v>
          </cell>
        </row>
        <row r="13802">
          <cell r="B13802">
            <v>60153</v>
          </cell>
          <cell r="C13802" t="str">
            <v>GERMAIN &amp; MERLIA II</v>
          </cell>
          <cell r="D13802" t="str">
            <v>CO-60153-BM</v>
          </cell>
          <cell r="E13802" t="str">
            <v>CAPPILLETTI HUAMAN JORGE LUIS</v>
          </cell>
          <cell r="F13802" t="str">
            <v>DECRETO LEGISLATIVO Nº1273</v>
          </cell>
        </row>
        <row r="13803">
          <cell r="B13803">
            <v>60154</v>
          </cell>
          <cell r="C13803" t="str">
            <v>CABALLO DEL MAR I</v>
          </cell>
          <cell r="D13803" t="str">
            <v>CO-60154-BM</v>
          </cell>
          <cell r="E13803" t="str">
            <v>DE LA CRUZ CONDORI ISIDRO ROSULO</v>
          </cell>
          <cell r="F13803" t="str">
            <v>DECRETO LEGISLATIVO Nº1273</v>
          </cell>
        </row>
        <row r="13804">
          <cell r="B13804">
            <v>60155</v>
          </cell>
          <cell r="C13804" t="str">
            <v>MI YOLANDA</v>
          </cell>
          <cell r="D13804" t="str">
            <v>SY-60155-BM</v>
          </cell>
          <cell r="E13804" t="str">
            <v>ALCANTARA PEREYRA VICTOR ARQUIMEDES</v>
          </cell>
          <cell r="F13804" t="str">
            <v>DECRETO LEGISLATIVO Nº1273</v>
          </cell>
        </row>
        <row r="13805">
          <cell r="B13805">
            <v>60156</v>
          </cell>
          <cell r="C13805" t="str">
            <v>ARIANA T</v>
          </cell>
          <cell r="D13805" t="str">
            <v>CO-60156-BM</v>
          </cell>
          <cell r="E13805" t="str">
            <v>OLORTEGUI FLORES JONATHAN WILFREDO</v>
          </cell>
          <cell r="F13805" t="str">
            <v>DECRETO LEGISLATIVO Nº1273</v>
          </cell>
        </row>
        <row r="13806">
          <cell r="B13806">
            <v>60158</v>
          </cell>
          <cell r="C13806" t="str">
            <v>LOZADA II</v>
          </cell>
          <cell r="D13806" t="str">
            <v>CO-60158-BM</v>
          </cell>
          <cell r="E13806" t="str">
            <v>HUAHUACHAMPI LOZADA NESTOR</v>
          </cell>
          <cell r="F13806" t="str">
            <v>DECRETO LEGISLATIVO Nº1273</v>
          </cell>
        </row>
        <row r="13807">
          <cell r="B13807">
            <v>60160</v>
          </cell>
          <cell r="C13807" t="str">
            <v>JANET</v>
          </cell>
          <cell r="D13807" t="str">
            <v>CO-60160-BM</v>
          </cell>
          <cell r="E13807" t="str">
            <v>OSCANOA SALVADOR JOSE ANTONIO</v>
          </cell>
          <cell r="F13807" t="str">
            <v>DECRETO LEGISLATIVO Nº1273</v>
          </cell>
        </row>
        <row r="13808">
          <cell r="B13808">
            <v>60162</v>
          </cell>
          <cell r="C13808" t="str">
            <v>PERAFA</v>
          </cell>
          <cell r="D13808" t="str">
            <v>CO-60162-BM</v>
          </cell>
          <cell r="E13808" t="str">
            <v>CONDORI LLANOS JOHAN YOEL</v>
          </cell>
          <cell r="F13808" t="str">
            <v>DECRETO LEGISLATIVO Nº1273</v>
          </cell>
        </row>
        <row r="13809">
          <cell r="B13809">
            <v>60163</v>
          </cell>
          <cell r="C13809" t="str">
            <v>NIEVES ANTONIO</v>
          </cell>
          <cell r="D13809" t="str">
            <v>CO-60163-BM</v>
          </cell>
          <cell r="E13809" t="str">
            <v>ESQUIVEL ALCCA ROSA LUZ</v>
          </cell>
          <cell r="F13809" t="str">
            <v>DECRETO LEGISLATIVO Nº1273</v>
          </cell>
        </row>
        <row r="13810">
          <cell r="B13810">
            <v>60164</v>
          </cell>
          <cell r="C13810" t="str">
            <v>CARPATIA</v>
          </cell>
          <cell r="D13810" t="str">
            <v>CO-60164-BM</v>
          </cell>
          <cell r="E13810" t="str">
            <v>MONTALVO RENGIFO GERONIMO RODOLFO</v>
          </cell>
          <cell r="F13810" t="str">
            <v>DECRETO LEGISLATIVO Nº1273</v>
          </cell>
        </row>
        <row r="13811">
          <cell r="B13811">
            <v>60166</v>
          </cell>
          <cell r="C13811" t="str">
            <v>CRISTO LA ROCA</v>
          </cell>
          <cell r="D13811" t="str">
            <v>CO-60166-BM</v>
          </cell>
          <cell r="E13811" t="str">
            <v>CHIROQUE CHIROQUE MANUEL ANGEL</v>
          </cell>
          <cell r="F13811" t="str">
            <v>DECRETO LEGISLATIVO Nº1273</v>
          </cell>
        </row>
        <row r="13812">
          <cell r="B13812">
            <v>60167</v>
          </cell>
          <cell r="C13812" t="str">
            <v>COREANO</v>
          </cell>
          <cell r="D13812" t="str">
            <v>CO-60167-BM</v>
          </cell>
          <cell r="E13812" t="str">
            <v>VIVANCO DE DE LA CRUZ CARMEN ROSA</v>
          </cell>
          <cell r="F13812" t="str">
            <v>DECRETO LEGISLATIVO Nº1273</v>
          </cell>
        </row>
        <row r="13813">
          <cell r="B13813">
            <v>60168</v>
          </cell>
          <cell r="C13813" t="str">
            <v>ALFAMAR 2020</v>
          </cell>
          <cell r="D13813" t="str">
            <v>CO-60168-BM</v>
          </cell>
          <cell r="E13813" t="str">
            <v>ALAMA PINGO CHRISTIAN ROLAND</v>
          </cell>
          <cell r="F13813" t="str">
            <v>DECRETO LEGISLATIVO Nº1273</v>
          </cell>
        </row>
        <row r="13814">
          <cell r="B13814">
            <v>60169</v>
          </cell>
          <cell r="C13814" t="str">
            <v>ESTEFANO Y ADRIANO</v>
          </cell>
          <cell r="D13814" t="str">
            <v>CO-60169-BM</v>
          </cell>
          <cell r="E13814" t="str">
            <v>DE LA CRUZ VIVANCO PEDRO WALTER</v>
          </cell>
          <cell r="F13814" t="str">
            <v>DECRETO LEGISLATIVO Nº1273</v>
          </cell>
        </row>
        <row r="13815">
          <cell r="B13815">
            <v>60171</v>
          </cell>
          <cell r="C13815" t="str">
            <v>BENDICION DE JEHOVA</v>
          </cell>
          <cell r="D13815" t="str">
            <v>SY-60171-BM</v>
          </cell>
          <cell r="E13815" t="str">
            <v>CHAFLOQUE REQUE JOSE VICTOR</v>
          </cell>
          <cell r="F13815" t="str">
            <v>DECRETO LEGISLATIVO Nº1273</v>
          </cell>
        </row>
        <row r="13816">
          <cell r="B13816">
            <v>60172</v>
          </cell>
          <cell r="C13816" t="str">
            <v>ESTEFANO VALENTINO</v>
          </cell>
          <cell r="D13816" t="str">
            <v>CO-60172-BM</v>
          </cell>
          <cell r="E13816" t="str">
            <v>ESPINOZA HERRADA CHRISTIAN GERMAN</v>
          </cell>
          <cell r="F13816" t="str">
            <v>DECRETO LEGISLATIVO Nº1273</v>
          </cell>
        </row>
        <row r="13817">
          <cell r="B13817">
            <v>60173</v>
          </cell>
          <cell r="C13817" t="str">
            <v>YAVE</v>
          </cell>
          <cell r="D13817" t="str">
            <v>SY-60173-BM</v>
          </cell>
          <cell r="E13817" t="str">
            <v>GORDILLO HUAMANCHUMO JUAN MANUEL</v>
          </cell>
          <cell r="F13817" t="str">
            <v>DECRETO LEGISLATIVO Nº1273</v>
          </cell>
        </row>
        <row r="13818">
          <cell r="B13818">
            <v>60174</v>
          </cell>
          <cell r="C13818" t="str">
            <v>JESUS RIVALDO II</v>
          </cell>
          <cell r="D13818" t="str">
            <v>CO-60174-BM</v>
          </cell>
          <cell r="E13818" t="str">
            <v>BALDI? PISCONTE PEDRO MIGUEL</v>
          </cell>
          <cell r="F13818" t="str">
            <v>DECRETO LEGISLATIVO Nº1273</v>
          </cell>
        </row>
        <row r="13819">
          <cell r="B13819">
            <v>60175</v>
          </cell>
          <cell r="C13819" t="str">
            <v>MEGUN II</v>
          </cell>
          <cell r="D13819" t="str">
            <v>CO-60175-BM</v>
          </cell>
          <cell r="E13819" t="str">
            <v>AVALOS LA MADRID CRISTOPHER WLADIMIR</v>
          </cell>
          <cell r="F13819" t="str">
            <v>DECRETO LEGISLATIVO Nº1273</v>
          </cell>
        </row>
        <row r="13820">
          <cell r="B13820">
            <v>60176</v>
          </cell>
          <cell r="C13820" t="str">
            <v>SALOMON</v>
          </cell>
          <cell r="D13820" t="str">
            <v>CO-60176-BM</v>
          </cell>
          <cell r="E13820" t="str">
            <v>CAPCHA RONDON MANUEL VICENTE</v>
          </cell>
          <cell r="F13820" t="str">
            <v>DECRETO LEGISLATIVO Nº1273</v>
          </cell>
        </row>
        <row r="13821">
          <cell r="B13821">
            <v>60178</v>
          </cell>
          <cell r="C13821" t="str">
            <v>ALICIA</v>
          </cell>
          <cell r="D13821" t="str">
            <v>CO-60178-BM</v>
          </cell>
          <cell r="E13821" t="str">
            <v>LIMACO ARIAS ARTEMIO</v>
          </cell>
          <cell r="F13821" t="str">
            <v>DECRETO LEGISLATIVO Nº1273</v>
          </cell>
        </row>
        <row r="13822">
          <cell r="B13822">
            <v>60179</v>
          </cell>
          <cell r="C13822" t="str">
            <v>EMANUEL</v>
          </cell>
          <cell r="D13822" t="str">
            <v>SY-60179-BM</v>
          </cell>
          <cell r="E13822" t="str">
            <v>CHACON ANGELES JOSE ALFREDO</v>
          </cell>
          <cell r="F13822" t="str">
            <v>DECRETO LEGISLATIVO Nº1273</v>
          </cell>
        </row>
        <row r="13823">
          <cell r="B13823">
            <v>60180</v>
          </cell>
          <cell r="C13823" t="str">
            <v>MI PEDRO</v>
          </cell>
          <cell r="D13823" t="str">
            <v>SY-60180-BM</v>
          </cell>
          <cell r="E13823" t="str">
            <v>CHAMOCHUMBI BARRETO ROXANA MARIA</v>
          </cell>
          <cell r="F13823" t="str">
            <v>DECRETO LEGISLATIVO Nº1273</v>
          </cell>
        </row>
        <row r="13824">
          <cell r="B13824">
            <v>60182</v>
          </cell>
          <cell r="C13824" t="str">
            <v>ANTHONY GABRIEL</v>
          </cell>
          <cell r="D13824" t="str">
            <v>CO-60182-BM</v>
          </cell>
          <cell r="E13824" t="str">
            <v>CAPCHA RUIZ ERICSSON MANUEL</v>
          </cell>
          <cell r="F13824" t="str">
            <v>DECRETO LEGISLATIVO Nº1273</v>
          </cell>
        </row>
        <row r="13825">
          <cell r="B13825">
            <v>60183</v>
          </cell>
          <cell r="C13825" t="str">
            <v>ZHARICK THAYRA</v>
          </cell>
          <cell r="D13825" t="str">
            <v>CO-60183-BM</v>
          </cell>
          <cell r="E13825" t="str">
            <v>AGUIRRE RAMOS JUAN ALFONSO</v>
          </cell>
          <cell r="F13825" t="str">
            <v>DECRETO LEGISLATIVO Nº1273</v>
          </cell>
        </row>
        <row r="13826">
          <cell r="B13826">
            <v>60184</v>
          </cell>
          <cell r="C13826" t="str">
            <v>ALVARITO</v>
          </cell>
          <cell r="D13826" t="str">
            <v>CO-60184-BM</v>
          </cell>
          <cell r="E13826" t="str">
            <v>DE LA CRUZ VIVANCO WILFREDO FELIPE</v>
          </cell>
          <cell r="F13826" t="str">
            <v>DECRETO LEGISLATIVO Nº1273</v>
          </cell>
        </row>
        <row r="13827">
          <cell r="B13827">
            <v>60185</v>
          </cell>
          <cell r="C13827" t="str">
            <v>JAIRO JOSHUA</v>
          </cell>
          <cell r="D13827" t="str">
            <v>CO-60185-BM</v>
          </cell>
          <cell r="E13827" t="str">
            <v>GONZALEZ PE? VLADIMIR CIRO</v>
          </cell>
          <cell r="F13827" t="str">
            <v>DECRETO LEGISLATIVO Nº1273</v>
          </cell>
        </row>
        <row r="13828">
          <cell r="B13828">
            <v>60186</v>
          </cell>
          <cell r="C13828" t="str">
            <v>LIDIA</v>
          </cell>
          <cell r="D13828" t="str">
            <v>CO-60186-BM</v>
          </cell>
          <cell r="E13828" t="str">
            <v>CALDERON BACA GABINO</v>
          </cell>
          <cell r="F13828" t="str">
            <v>DECRETO LEGISLATIVO Nº1273</v>
          </cell>
        </row>
        <row r="13829">
          <cell r="B13829">
            <v>60189</v>
          </cell>
          <cell r="C13829" t="str">
            <v>SAN MIGUEL DE CHACAS JR.</v>
          </cell>
          <cell r="D13829" t="str">
            <v>CO--60189-BM</v>
          </cell>
          <cell r="E13829" t="str">
            <v>REYES HIDALGO NANCY YOVANA</v>
          </cell>
          <cell r="F13829" t="str">
            <v>DECRETO LEGISLATIVO Nº1273</v>
          </cell>
        </row>
        <row r="13830">
          <cell r="B13830">
            <v>60190</v>
          </cell>
          <cell r="C13830" t="str">
            <v>WILLIAN &amp; ALONSO I</v>
          </cell>
          <cell r="D13830" t="str">
            <v>CO-60190-BM</v>
          </cell>
          <cell r="E13830" t="str">
            <v>CHACALIAZA MARCIAL WILLIAM ALONSO</v>
          </cell>
          <cell r="F13830" t="str">
            <v>DECRETO LEGISLATIVO Nº1273</v>
          </cell>
        </row>
        <row r="13831">
          <cell r="B13831">
            <v>60191</v>
          </cell>
          <cell r="C13831" t="str">
            <v>ROMELL HAROL V.</v>
          </cell>
          <cell r="D13831" t="str">
            <v>CO-60191-BM</v>
          </cell>
          <cell r="E13831" t="str">
            <v>HUAMAN MENA VICTORIA ISABEL</v>
          </cell>
          <cell r="F13831" t="str">
            <v>DECRETO LEGISLATIVO Nº1273</v>
          </cell>
        </row>
        <row r="13832">
          <cell r="B13832">
            <v>60193</v>
          </cell>
          <cell r="C13832" t="str">
            <v>KUSITO</v>
          </cell>
          <cell r="D13832" t="str">
            <v>CO-60193-BM</v>
          </cell>
          <cell r="E13832" t="str">
            <v>DE LA CRUZ VIVANCO PEDRO WALTER</v>
          </cell>
          <cell r="F13832" t="str">
            <v>DECRETO LEGISLATIVO Nº1273</v>
          </cell>
        </row>
        <row r="13833">
          <cell r="B13833">
            <v>60196</v>
          </cell>
          <cell r="C13833" t="str">
            <v>JACKY SHAN</v>
          </cell>
          <cell r="D13833" t="str">
            <v>CO-60196-BM</v>
          </cell>
          <cell r="E13833" t="str">
            <v>CAYCHO VICHARRA NESTOR SANTIAGO ROBERTO</v>
          </cell>
          <cell r="F13833" t="str">
            <v>DECRETO LEGISLATIVO Nº1273</v>
          </cell>
        </row>
        <row r="13834">
          <cell r="B13834">
            <v>60204</v>
          </cell>
          <cell r="C13834" t="str">
            <v>SAN JOSE</v>
          </cell>
          <cell r="D13834" t="str">
            <v>CO-60204-BM</v>
          </cell>
          <cell r="E13834" t="str">
            <v>HUARACHI PAREDES VICTOR SEBASTIAN</v>
          </cell>
          <cell r="F13834" t="str">
            <v>DECRETO LEGISLATIVO Nº1273</v>
          </cell>
        </row>
        <row r="13835">
          <cell r="B13835">
            <v>60205</v>
          </cell>
          <cell r="C13835" t="str">
            <v>FRAY MARTIN</v>
          </cell>
          <cell r="D13835" t="str">
            <v>CO-60205-BM</v>
          </cell>
          <cell r="E13835" t="str">
            <v>CANDELA HERNANDEZ RICHARD EDUARDO</v>
          </cell>
          <cell r="F13835" t="str">
            <v>DECRETO LEGISLATIVO Nº1273</v>
          </cell>
        </row>
        <row r="13836">
          <cell r="B13836">
            <v>60207</v>
          </cell>
          <cell r="C13836" t="str">
            <v>HEBER</v>
          </cell>
          <cell r="D13836" t="str">
            <v>CO-60207-BM</v>
          </cell>
          <cell r="E13836" t="str">
            <v>MAMANI AGUILAR MELANIA</v>
          </cell>
          <cell r="F13836" t="str">
            <v>DECRETO LEGISLATIVO Nº1273</v>
          </cell>
        </row>
        <row r="13837">
          <cell r="B13837">
            <v>60208</v>
          </cell>
          <cell r="C13837" t="str">
            <v>JORGE LUIS</v>
          </cell>
          <cell r="D13837" t="str">
            <v>CO-60208-BM</v>
          </cell>
          <cell r="E13837" t="str">
            <v>VIVANCO CAJO ANA MARIA</v>
          </cell>
          <cell r="F13837" t="str">
            <v>DECRETO LEGISLATIVO Nº1273</v>
          </cell>
        </row>
        <row r="13838">
          <cell r="B13838">
            <v>60209</v>
          </cell>
          <cell r="C13838" t="str">
            <v>JESUS</v>
          </cell>
          <cell r="D13838" t="str">
            <v>CO-60209-BM</v>
          </cell>
          <cell r="E13838" t="str">
            <v>LLICA DAVILA MARIA IRMA</v>
          </cell>
          <cell r="F13838" t="str">
            <v>DECRETO LEGISLATIVO Nº1273</v>
          </cell>
        </row>
        <row r="13839">
          <cell r="B13839">
            <v>60210</v>
          </cell>
          <cell r="C13839" t="str">
            <v>JAMILE</v>
          </cell>
          <cell r="D13839" t="str">
            <v>CO-60210-BM</v>
          </cell>
          <cell r="E13839" t="str">
            <v>LLICA DAVILA MARIA IRMA</v>
          </cell>
          <cell r="F13839" t="str">
            <v>DECRETO LEGISLATIVO Nº1273</v>
          </cell>
        </row>
        <row r="13840">
          <cell r="B13840">
            <v>60211</v>
          </cell>
          <cell r="C13840" t="str">
            <v>BIANCA</v>
          </cell>
          <cell r="D13840" t="str">
            <v>CO-60211-BM</v>
          </cell>
          <cell r="E13840" t="str">
            <v>LLICA DAVILA MARIA IRMA</v>
          </cell>
          <cell r="F13840" t="str">
            <v>DECRETO LEGISLATIVO Nº1273</v>
          </cell>
        </row>
        <row r="13841">
          <cell r="B13841">
            <v>60212</v>
          </cell>
          <cell r="C13841" t="str">
            <v>ADRIANO AYMAR</v>
          </cell>
          <cell r="D13841" t="str">
            <v>CO-60212-BM</v>
          </cell>
          <cell r="E13841" t="str">
            <v>FLORIAN ZEVALLOS MARTIN JESUS</v>
          </cell>
          <cell r="F13841" t="str">
            <v>DECRETO LEGISLATIVO Nº1273</v>
          </cell>
        </row>
        <row r="13842">
          <cell r="B13842">
            <v>60218</v>
          </cell>
          <cell r="C13842" t="str">
            <v>ANDERSON</v>
          </cell>
          <cell r="D13842" t="str">
            <v>CO-60218-BM</v>
          </cell>
          <cell r="E13842" t="str">
            <v>CHACALIAZA MARCIAL MIGUEL ANGEL</v>
          </cell>
          <cell r="F13842" t="str">
            <v>DECRETO LEGISLATIVO Nº1273</v>
          </cell>
        </row>
        <row r="13843">
          <cell r="B13843">
            <v>60231</v>
          </cell>
          <cell r="C13843" t="str">
            <v>MI ROSA ISABEL</v>
          </cell>
          <cell r="D13843" t="str">
            <v>CO-60231-BM</v>
          </cell>
          <cell r="E13843" t="str">
            <v>ARIAS ESPINOZA EUSEBIO GUILLERMO</v>
          </cell>
          <cell r="F13843" t="str">
            <v>DECRETO LEGISLATIVO Nº1273</v>
          </cell>
        </row>
        <row r="13844">
          <cell r="B13844">
            <v>60232</v>
          </cell>
          <cell r="C13844" t="str">
            <v>ANGIE XIOMARA</v>
          </cell>
          <cell r="D13844" t="str">
            <v>TA-60232-BM</v>
          </cell>
          <cell r="E13844" t="str">
            <v>GARAY FARIAS SANTOS DOMINGO</v>
          </cell>
          <cell r="F13844" t="str">
            <v>DECRETO LEGISLATIVO Nº1273</v>
          </cell>
        </row>
        <row r="13845">
          <cell r="B13845">
            <v>60234</v>
          </cell>
          <cell r="C13845" t="str">
            <v>SR. DE LA JUSTICIA</v>
          </cell>
          <cell r="D13845" t="str">
            <v>TA-60234-BM</v>
          </cell>
          <cell r="E13845" t="str">
            <v>ECHE ECHE PEDRO TEOBALDO</v>
          </cell>
          <cell r="F13845" t="str">
            <v>DECRETO LEGISLATIVO Nº1273</v>
          </cell>
        </row>
        <row r="13846">
          <cell r="B13846">
            <v>60235</v>
          </cell>
          <cell r="C13846" t="str">
            <v>MIA AITANA</v>
          </cell>
          <cell r="D13846" t="str">
            <v>CO-60235-BM</v>
          </cell>
          <cell r="E13846" t="str">
            <v>PAPAS CHAVEZ ZADI</v>
          </cell>
          <cell r="F13846" t="str">
            <v>DECRETO LEGISLATIVO Nº1273</v>
          </cell>
        </row>
        <row r="13847">
          <cell r="B13847">
            <v>60236</v>
          </cell>
          <cell r="C13847" t="str">
            <v>MARIA</v>
          </cell>
          <cell r="D13847" t="str">
            <v>TA-60236-BM</v>
          </cell>
          <cell r="E13847" t="str">
            <v>ECHE VITE JUAN FRANCISCO</v>
          </cell>
          <cell r="F13847" t="str">
            <v>DECRETO LEGISLATIVO Nº1273</v>
          </cell>
        </row>
        <row r="13848">
          <cell r="B13848">
            <v>60237</v>
          </cell>
          <cell r="C13848" t="str">
            <v>JESUS NAZARENO I</v>
          </cell>
          <cell r="D13848" t="str">
            <v>TA-60237-BM</v>
          </cell>
          <cell r="E13848" t="str">
            <v>LORO CHUNGA MANUEL ALEXANDER</v>
          </cell>
          <cell r="F13848" t="str">
            <v>DECRETO LEGISLATIVO Nº1273</v>
          </cell>
        </row>
        <row r="13849">
          <cell r="B13849">
            <v>60238</v>
          </cell>
          <cell r="C13849" t="str">
            <v>THIAGO JESUS</v>
          </cell>
          <cell r="D13849" t="str">
            <v>CO-60238-BM</v>
          </cell>
          <cell r="E13849" t="str">
            <v>CUYA RUEDA JESUS SANTIAGO</v>
          </cell>
          <cell r="F13849" t="str">
            <v>DECRETO LEGISLATIVO Nº1273</v>
          </cell>
        </row>
        <row r="13850">
          <cell r="B13850">
            <v>60240</v>
          </cell>
          <cell r="C13850" t="str">
            <v>MI DIEGO</v>
          </cell>
          <cell r="D13850" t="str">
            <v>CO-60240-BM</v>
          </cell>
          <cell r="E13850" t="str">
            <v>ARIAS GALINDO JOSE LUIS</v>
          </cell>
          <cell r="F13850" t="str">
            <v>DECRETO LEGISLATIVO Nº1273</v>
          </cell>
        </row>
        <row r="13851">
          <cell r="B13851">
            <v>60242</v>
          </cell>
          <cell r="C13851" t="str">
            <v>FERNANDA</v>
          </cell>
          <cell r="D13851" t="str">
            <v>CO-60242-BM</v>
          </cell>
          <cell r="E13851" t="str">
            <v>LIBERATO CHAVEZ FERNANDA</v>
          </cell>
          <cell r="F13851" t="str">
            <v>DECRETO LEGISLATIVO Nº1273</v>
          </cell>
        </row>
        <row r="13852">
          <cell r="B13852">
            <v>60243</v>
          </cell>
          <cell r="C13852" t="str">
            <v>BRAYAN</v>
          </cell>
          <cell r="D13852" t="str">
            <v>TA-60243-BM</v>
          </cell>
          <cell r="E13852" t="str">
            <v>RUIZ MARTINEZ JOSE ALFREDO</v>
          </cell>
          <cell r="F13852" t="str">
            <v>DECRETO LEGISLATIVO Nº1273</v>
          </cell>
        </row>
        <row r="13853">
          <cell r="B13853">
            <v>60244</v>
          </cell>
          <cell r="C13853" t="str">
            <v>JERIKO Y THIAGO</v>
          </cell>
          <cell r="D13853" t="str">
            <v>CO-60244-BM</v>
          </cell>
          <cell r="E13853" t="str">
            <v>SANTIAGO MODESTO YOLANDA</v>
          </cell>
          <cell r="F13853" t="str">
            <v>DECRETO LEGISLATIVO Nº1273</v>
          </cell>
        </row>
        <row r="13854">
          <cell r="B13854">
            <v>60245</v>
          </cell>
          <cell r="C13854" t="str">
            <v>JOSE LUIS I</v>
          </cell>
          <cell r="D13854" t="str">
            <v>CO-60245-BM</v>
          </cell>
          <cell r="E13854" t="str">
            <v>MODESTO ARIAS JAIME ALBERTO</v>
          </cell>
          <cell r="F13854" t="str">
            <v>DECRETO LEGISLATIVO Nº1273</v>
          </cell>
        </row>
        <row r="13855">
          <cell r="B13855">
            <v>60246</v>
          </cell>
          <cell r="C13855" t="str">
            <v>JESUS ALBERTO</v>
          </cell>
          <cell r="D13855" t="str">
            <v>CO-60246-BM</v>
          </cell>
          <cell r="E13855" t="str">
            <v>GUERRA GOMEZ DIANA NELLY</v>
          </cell>
          <cell r="F13855" t="str">
            <v>DECRETO LEGISLATIVO Nº1273</v>
          </cell>
        </row>
        <row r="13856">
          <cell r="B13856">
            <v>60247</v>
          </cell>
          <cell r="C13856" t="str">
            <v>GATO I</v>
          </cell>
          <cell r="D13856" t="str">
            <v>CO-60247-BM</v>
          </cell>
          <cell r="E13856" t="str">
            <v>CHAVEZ HUAMAN WILLIAM AUGUSTO</v>
          </cell>
          <cell r="F13856" t="str">
            <v>DECRETO LEGISLATIVO Nº1273</v>
          </cell>
        </row>
        <row r="13857">
          <cell r="B13857">
            <v>60252</v>
          </cell>
          <cell r="C13857" t="str">
            <v>GASTON II</v>
          </cell>
          <cell r="D13857" t="str">
            <v>CO-60252-BM</v>
          </cell>
          <cell r="E13857" t="str">
            <v>MU?Z PINDAY FRANCISCO SEGUNDO</v>
          </cell>
          <cell r="F13857" t="str">
            <v>DECRETO LEGISLATIVO Nº1273</v>
          </cell>
        </row>
        <row r="13858">
          <cell r="B13858">
            <v>60253</v>
          </cell>
          <cell r="C13858" t="str">
            <v>MARIANA I</v>
          </cell>
          <cell r="D13858" t="str">
            <v>CO-60253-BM</v>
          </cell>
          <cell r="E13858" t="str">
            <v>ZUTA ZEVALLOS ALEIDA ARACELI</v>
          </cell>
          <cell r="F13858" t="str">
            <v>DECRETO LEGISLATIVO Nº1273</v>
          </cell>
        </row>
        <row r="13859">
          <cell r="B13859">
            <v>60256</v>
          </cell>
          <cell r="C13859" t="str">
            <v>YHAMIR</v>
          </cell>
          <cell r="D13859" t="str">
            <v>CO-60256-BM</v>
          </cell>
          <cell r="E13859" t="str">
            <v>CHAVEZ MERCEDES DOMINGO MAURO</v>
          </cell>
          <cell r="F13859" t="str">
            <v>DECRETO LEGISLATIVO Nº1273</v>
          </cell>
        </row>
        <row r="13860">
          <cell r="B13860">
            <v>60273</v>
          </cell>
          <cell r="C13860" t="str">
            <v>RICHARD</v>
          </cell>
          <cell r="D13860" t="str">
            <v>TA-60273-BM</v>
          </cell>
          <cell r="E13860" t="str">
            <v>OCA? GONZALES RICHARD IGNACIO</v>
          </cell>
          <cell r="F13860" t="str">
            <v>DECRETO LEGISLATIVO Nº1273</v>
          </cell>
        </row>
        <row r="13861">
          <cell r="B13861">
            <v>60277</v>
          </cell>
          <cell r="C13861" t="str">
            <v>GABRIELA</v>
          </cell>
          <cell r="D13861" t="str">
            <v>CO-60277-BM</v>
          </cell>
          <cell r="E13861" t="str">
            <v>GRADOS GUTIERREZ AUGUSTO ANGEL</v>
          </cell>
          <cell r="F13861" t="str">
            <v>DECRETO LEGISLATIVO Nº1273</v>
          </cell>
        </row>
        <row r="13862">
          <cell r="B13862">
            <v>60297</v>
          </cell>
          <cell r="C13862" t="str">
            <v>RICARDO ANDRE I</v>
          </cell>
          <cell r="D13862" t="str">
            <v>CO-60297-BM</v>
          </cell>
          <cell r="E13862" t="str">
            <v>FRANCIA YAMACACHO RICARDO ANDRE</v>
          </cell>
          <cell r="F13862" t="str">
            <v>DECRETO LEGISLATIVO Nº1273</v>
          </cell>
        </row>
        <row r="13863">
          <cell r="B13863">
            <v>60298</v>
          </cell>
          <cell r="C13863" t="str">
            <v>JUNGSUH</v>
          </cell>
          <cell r="D13863" t="str">
            <v>CO-60298-BM</v>
          </cell>
          <cell r="E13863" t="str">
            <v>ANCAJIMA MARTINEZ LUIS MANUEL</v>
          </cell>
          <cell r="F13863" t="str">
            <v>DECRETO LEGISLATIVO Nº1273</v>
          </cell>
        </row>
        <row r="13864">
          <cell r="B13864">
            <v>60299</v>
          </cell>
          <cell r="C13864" t="str">
            <v>CHOLO CHOLITO</v>
          </cell>
          <cell r="D13864" t="str">
            <v>CO-60299-BM</v>
          </cell>
          <cell r="E13864" t="str">
            <v>DURAN QUISPE MARCELINO</v>
          </cell>
          <cell r="F13864" t="str">
            <v>DECRETO LEGISLATIVO Nº1273</v>
          </cell>
        </row>
        <row r="13865">
          <cell r="B13865">
            <v>60301</v>
          </cell>
          <cell r="C13865" t="str">
            <v>DANITZA Y SAIDY</v>
          </cell>
          <cell r="D13865" t="str">
            <v>CO-60301-BM</v>
          </cell>
          <cell r="E13865" t="str">
            <v>PAPAS CHAVEZ EMILIO</v>
          </cell>
          <cell r="F13865" t="str">
            <v>DECRETO LEGISLATIVO Nº1273</v>
          </cell>
        </row>
        <row r="13866">
          <cell r="B13866">
            <v>60302</v>
          </cell>
          <cell r="C13866" t="str">
            <v>GLORIA ESTELA</v>
          </cell>
          <cell r="D13866" t="str">
            <v>CO-60302-BM</v>
          </cell>
          <cell r="E13866" t="str">
            <v>ROSARIO CASAS VICTOR HUGO</v>
          </cell>
          <cell r="F13866" t="str">
            <v>DECRETO LEGISLATIVO Nº1273</v>
          </cell>
        </row>
        <row r="13867">
          <cell r="B13867">
            <v>60304</v>
          </cell>
          <cell r="C13867" t="str">
            <v>JOSUE EMANUEL</v>
          </cell>
          <cell r="D13867" t="str">
            <v>CO-60304-BM</v>
          </cell>
          <cell r="E13867" t="str">
            <v>CASTILLO TALAVERA JUAN</v>
          </cell>
          <cell r="F13867" t="str">
            <v>DECRETO LEGISLATIVO Nº1273</v>
          </cell>
        </row>
        <row r="13868">
          <cell r="B13868">
            <v>60306</v>
          </cell>
          <cell r="C13868" t="str">
            <v>EFRAIN</v>
          </cell>
          <cell r="D13868" t="str">
            <v>CO-60306-BM</v>
          </cell>
          <cell r="E13868" t="str">
            <v>ROSARIO CASAS VICTOR HUGO</v>
          </cell>
          <cell r="F13868" t="str">
            <v>DECRETO LEGISLATIVO Nº1273</v>
          </cell>
        </row>
        <row r="13869">
          <cell r="B13869">
            <v>60308</v>
          </cell>
          <cell r="C13869" t="str">
            <v>MOBY DICK</v>
          </cell>
          <cell r="D13869" t="str">
            <v>CO-60308-BM</v>
          </cell>
          <cell r="E13869" t="str">
            <v>LLOCLLA VASQUEZ JESUS MANUEL</v>
          </cell>
          <cell r="F13869" t="str">
            <v>DECRETO LEGISLATIVO Nº1273</v>
          </cell>
        </row>
        <row r="13870">
          <cell r="B13870">
            <v>60315</v>
          </cell>
          <cell r="C13870" t="str">
            <v>ANDINA IV</v>
          </cell>
          <cell r="D13870" t="str">
            <v>CE-60315-CM</v>
          </cell>
          <cell r="E13870" t="str">
            <v>SAKANA DEL PERU S.A.</v>
          </cell>
          <cell r="F13870" t="str">
            <v>MENOR ESCALA</v>
          </cell>
        </row>
        <row r="13871">
          <cell r="B13871">
            <v>60360</v>
          </cell>
          <cell r="C13871" t="str">
            <v>RUBEN</v>
          </cell>
          <cell r="D13871" t="str">
            <v>SE-60360-BM</v>
          </cell>
          <cell r="E13871" t="str">
            <v>CABELLO LI RUBEN EDUARDO</v>
          </cell>
          <cell r="F13871" t="str">
            <v>DECRETO LEGISLATIVO Nº1273</v>
          </cell>
        </row>
        <row r="13872">
          <cell r="B13872">
            <v>60363</v>
          </cell>
          <cell r="C13872" t="str">
            <v>LEY LEO I</v>
          </cell>
          <cell r="D13872" t="str">
            <v>SE-60363-BM</v>
          </cell>
          <cell r="E13872" t="str">
            <v>MILLA MARTINEZ CARLOS ALBERTO</v>
          </cell>
          <cell r="F13872" t="str">
            <v>DECRETO LEGISLATIVO Nº1273</v>
          </cell>
        </row>
        <row r="13873">
          <cell r="B13873">
            <v>60366</v>
          </cell>
          <cell r="C13873" t="str">
            <v>JAHZIEL II</v>
          </cell>
          <cell r="D13873" t="str">
            <v>CO-60366-BM</v>
          </cell>
          <cell r="E13873" t="str">
            <v>QUI?NES GONZALES ANA PAULA</v>
          </cell>
          <cell r="F13873" t="str">
            <v>DECRETO LEGISLATIVO Nº1273</v>
          </cell>
        </row>
        <row r="13874">
          <cell r="B13874">
            <v>60368</v>
          </cell>
          <cell r="C13874" t="str">
            <v>MARTIN</v>
          </cell>
          <cell r="D13874" t="str">
            <v>SE-60368-BM</v>
          </cell>
          <cell r="E13874" t="str">
            <v>GONZALES MENDEZ HUGO AMANCIO</v>
          </cell>
          <cell r="F13874" t="str">
            <v>DECRETO LEGISLATIVO Nº1273</v>
          </cell>
        </row>
        <row r="13875">
          <cell r="B13875">
            <v>60370</v>
          </cell>
          <cell r="C13875" t="str">
            <v>JOASINHO II</v>
          </cell>
          <cell r="D13875" t="str">
            <v>CO-60370-BM</v>
          </cell>
          <cell r="E13875" t="str">
            <v>MEZA BACA JORGE LUIS</v>
          </cell>
          <cell r="F13875" t="str">
            <v>DECRETO LEGISLATIVO Nº1273</v>
          </cell>
        </row>
        <row r="13876">
          <cell r="B13876">
            <v>60372</v>
          </cell>
          <cell r="C13876" t="str">
            <v>MARCOS Y RAIZA</v>
          </cell>
          <cell r="D13876" t="str">
            <v>SE-60372-BM</v>
          </cell>
          <cell r="E13876" t="str">
            <v>CANTARICO GALLO MARCO ANTONIO</v>
          </cell>
          <cell r="F13876" t="str">
            <v>DECRETO LEGISLATIVO Nº1273</v>
          </cell>
        </row>
        <row r="13877">
          <cell r="B13877">
            <v>60395</v>
          </cell>
          <cell r="C13877" t="str">
            <v>JHASTIN MATHIAS II</v>
          </cell>
          <cell r="D13877" t="str">
            <v>SE-60395-BM</v>
          </cell>
          <cell r="E13877" t="str">
            <v>MENDOZA BAIS JUSTO</v>
          </cell>
          <cell r="F13877" t="str">
            <v>DECRETO LEGISLATIVO Nº1273</v>
          </cell>
        </row>
        <row r="13878">
          <cell r="B13878">
            <v>60429</v>
          </cell>
          <cell r="C13878" t="str">
            <v>EL VIBOL</v>
          </cell>
          <cell r="D13878" t="str">
            <v>CE-60429-BM</v>
          </cell>
          <cell r="E13878" t="str">
            <v>OLORTEGUI BO?N VICTOR VICENTE</v>
          </cell>
          <cell r="F13878" t="str">
            <v>DECRETO LEGISLATIVO Nº1273</v>
          </cell>
        </row>
        <row r="13879">
          <cell r="B13879">
            <v>60436</v>
          </cell>
          <cell r="C13879" t="str">
            <v>WERLI</v>
          </cell>
          <cell r="D13879" t="str">
            <v>CE-60436-BM</v>
          </cell>
          <cell r="E13879" t="str">
            <v>BARRIENTOS VELASQUEZ MARIBET MARGOT</v>
          </cell>
          <cell r="F13879" t="str">
            <v>DECRETO LEGISLATIVO Nº1273</v>
          </cell>
        </row>
        <row r="13880">
          <cell r="B13880">
            <v>60441</v>
          </cell>
          <cell r="C13880" t="str">
            <v>LUIS MOISES I</v>
          </cell>
          <cell r="D13880" t="str">
            <v>SE-60441-BM</v>
          </cell>
          <cell r="E13880" t="str">
            <v>LEON VASQUEZ LUIS ALBERTO</v>
          </cell>
          <cell r="F13880" t="str">
            <v>DECRETO LEGISLATIVO Nº1273</v>
          </cell>
        </row>
        <row r="13881">
          <cell r="B13881">
            <v>60442</v>
          </cell>
          <cell r="C13881" t="str">
            <v>YSABEL</v>
          </cell>
          <cell r="D13881" t="str">
            <v>SE-60442-BM</v>
          </cell>
          <cell r="E13881" t="str">
            <v>JACOBO CHAVEZ FRANCISCO JAVIER</v>
          </cell>
          <cell r="F13881" t="str">
            <v>DECRETO LEGISLATIVO Nº1273</v>
          </cell>
        </row>
        <row r="13882">
          <cell r="B13882">
            <v>60444</v>
          </cell>
          <cell r="C13882" t="str">
            <v>ANGELA</v>
          </cell>
          <cell r="D13882" t="str">
            <v>SE-60444-BM</v>
          </cell>
          <cell r="E13882" t="str">
            <v>ESPINOZA GARCIA VICTOR ADOLFO</v>
          </cell>
          <cell r="F13882" t="str">
            <v>DECRETO LEGISLATIVO Nº1273</v>
          </cell>
        </row>
        <row r="13883">
          <cell r="B13883">
            <v>60445</v>
          </cell>
          <cell r="C13883" t="str">
            <v>SOCORRITO II</v>
          </cell>
          <cell r="D13883" t="str">
            <v>SE-60445-BM</v>
          </cell>
          <cell r="E13883" t="str">
            <v>REYES DAVILA GERALDINE JAZMIN</v>
          </cell>
          <cell r="F13883" t="str">
            <v>DECRETO LEGISLATIVO Nº1273</v>
          </cell>
        </row>
        <row r="13884">
          <cell r="B13884">
            <v>60446</v>
          </cell>
          <cell r="C13884" t="str">
            <v>BARBON</v>
          </cell>
          <cell r="D13884" t="str">
            <v>SE-60446-BM</v>
          </cell>
          <cell r="E13884" t="str">
            <v>ONCOY RAMIREZ JUAN RICHARD</v>
          </cell>
          <cell r="F13884" t="str">
            <v>DECRETO LEGISLATIVO Nº1273</v>
          </cell>
        </row>
        <row r="13885">
          <cell r="B13885">
            <v>60447</v>
          </cell>
          <cell r="C13885" t="str">
            <v>MARIA ISABEL II</v>
          </cell>
          <cell r="D13885" t="str">
            <v>SE-60447-BM</v>
          </cell>
          <cell r="E13885" t="str">
            <v>LA ROSA BUENDIA JOSE MIGUEL</v>
          </cell>
          <cell r="F13885" t="str">
            <v>DECRETO LEGISLATIVO Nº1273</v>
          </cell>
        </row>
        <row r="13886">
          <cell r="B13886">
            <v>60448</v>
          </cell>
          <cell r="C13886" t="str">
            <v>JAZM?</v>
          </cell>
          <cell r="D13886" t="str">
            <v>SE-60448-BM</v>
          </cell>
          <cell r="E13886" t="str">
            <v>CHINGA CORNEJOS ANA MARIA</v>
          </cell>
          <cell r="F13886" t="str">
            <v>DECRETO LEGISLATIVO Nº1273</v>
          </cell>
        </row>
        <row r="13887">
          <cell r="B13887">
            <v>60449</v>
          </cell>
          <cell r="C13887" t="str">
            <v>ARIANA</v>
          </cell>
          <cell r="D13887" t="str">
            <v>SE-60449-BM</v>
          </cell>
          <cell r="E13887" t="str">
            <v>ZEVALLOS CARRE? JESUS MANUEL</v>
          </cell>
          <cell r="F13887" t="str">
            <v>DECRETO LEGISLATIVO Nº1273</v>
          </cell>
        </row>
        <row r="13888">
          <cell r="B13888">
            <v>60450</v>
          </cell>
          <cell r="C13888" t="str">
            <v>CANDY Y MIGUEL</v>
          </cell>
          <cell r="D13888" t="str">
            <v>SE-60450-BM</v>
          </cell>
          <cell r="E13888" t="str">
            <v>TASAYCO SABALU MARIA ESTHER</v>
          </cell>
          <cell r="F13888" t="str">
            <v>DECRETO LEGISLATIVO Nº1273</v>
          </cell>
        </row>
        <row r="13889">
          <cell r="B13889">
            <v>60451</v>
          </cell>
          <cell r="C13889" t="str">
            <v>SIEMPRE PRIMI....</v>
          </cell>
          <cell r="D13889" t="str">
            <v>SE-60451-BM</v>
          </cell>
          <cell r="E13889" t="str">
            <v>MEJIA CASTILLO JOSE ALFREDO</v>
          </cell>
          <cell r="F13889" t="str">
            <v>DECRETO LEGISLATIVO Nº1273</v>
          </cell>
        </row>
        <row r="13890">
          <cell r="B13890">
            <v>60454</v>
          </cell>
          <cell r="C13890" t="str">
            <v>MI GENERAL II</v>
          </cell>
          <cell r="D13890" t="str">
            <v>CE-60454-BM</v>
          </cell>
          <cell r="E13890" t="str">
            <v>QUITO HUAMAN ROQUE ALEJANDRO</v>
          </cell>
          <cell r="F13890" t="str">
            <v>DECRETO LEGISLATIVO Nº1273</v>
          </cell>
        </row>
        <row r="13891">
          <cell r="B13891">
            <v>60455</v>
          </cell>
          <cell r="C13891" t="str">
            <v>REGALO DE DIOS I</v>
          </cell>
          <cell r="D13891" t="str">
            <v>CE-60455-BM</v>
          </cell>
          <cell r="E13891" t="str">
            <v>PINGO FIESTAS MARIA MAGDALENA</v>
          </cell>
          <cell r="F13891" t="str">
            <v>DECRETO LEGISLATIVO Nº1273</v>
          </cell>
        </row>
        <row r="13892">
          <cell r="B13892">
            <v>60456</v>
          </cell>
          <cell r="C13892" t="str">
            <v>GALILEO III</v>
          </cell>
          <cell r="D13892" t="str">
            <v>CE-60456-BM</v>
          </cell>
          <cell r="E13892" t="str">
            <v>ABAD GUTIERREZ LUIS PEDRO ;TORRES TARMA ROCIO DEL PILAR</v>
          </cell>
          <cell r="F13892" t="str">
            <v>DECRETO LEGISLATIVO Nº1273</v>
          </cell>
        </row>
        <row r="13893">
          <cell r="B13893">
            <v>60476</v>
          </cell>
          <cell r="C13893" t="str">
            <v>DEYVIS</v>
          </cell>
          <cell r="D13893" t="str">
            <v>CE-60476-BM</v>
          </cell>
          <cell r="E13893" t="str">
            <v>AMBROSIO DE LA CRUZ GERARDO FLORENTINO ;CASTRO LOPEZ FIDEL JAVIER ;PASTOR SILVA MARILYN JULIANA</v>
          </cell>
          <cell r="F13893" t="str">
            <v>DECRETO LEGISLATIVO Nº1273</v>
          </cell>
        </row>
        <row r="13894">
          <cell r="B13894">
            <v>60477</v>
          </cell>
          <cell r="C13894" t="str">
            <v>SEBAS Y BRIAN</v>
          </cell>
          <cell r="D13894" t="str">
            <v>CE-60477-BM</v>
          </cell>
          <cell r="E13894" t="str">
            <v>RAMIREZ ZE? SILVIA ISABEL</v>
          </cell>
          <cell r="F13894" t="str">
            <v>DECRETO LEGISLATIVO Nº1273</v>
          </cell>
        </row>
        <row r="13895">
          <cell r="B13895">
            <v>60478</v>
          </cell>
          <cell r="C13895" t="str">
            <v>EMIR</v>
          </cell>
          <cell r="D13895" t="str">
            <v>CE-60478-BM</v>
          </cell>
          <cell r="E13895" t="str">
            <v>HUAMAN HERRERA YURI BERTHA</v>
          </cell>
          <cell r="F13895" t="str">
            <v>DECRETO LEGISLATIVO Nº1273</v>
          </cell>
        </row>
        <row r="13896">
          <cell r="B13896">
            <v>60479</v>
          </cell>
          <cell r="C13896" t="str">
            <v>DON ANGEL 2</v>
          </cell>
          <cell r="D13896" t="str">
            <v>CE-60479-BM</v>
          </cell>
          <cell r="E13896" t="str">
            <v>VIRU CHINGA ANGEL</v>
          </cell>
          <cell r="F13896" t="str">
            <v>DECRETO LEGISLATIVO Nº1273</v>
          </cell>
        </row>
        <row r="13897">
          <cell r="B13897">
            <v>60480</v>
          </cell>
          <cell r="C13897" t="str">
            <v>KAREN</v>
          </cell>
          <cell r="D13897" t="str">
            <v>CE-60480-BM</v>
          </cell>
          <cell r="E13897" t="str">
            <v>BERNUY DE LA ROSA KAREN LINDEYS</v>
          </cell>
          <cell r="F13897" t="str">
            <v>DECRETO LEGISLATIVO Nº1273</v>
          </cell>
        </row>
        <row r="13898">
          <cell r="B13898">
            <v>60481</v>
          </cell>
          <cell r="C13898" t="str">
            <v>HIPOCAMPO I</v>
          </cell>
          <cell r="D13898" t="str">
            <v>CE-60481-BM</v>
          </cell>
          <cell r="E13898" t="str">
            <v>VELASQUEZ LOPEZ ULISES DAVID</v>
          </cell>
          <cell r="F13898" t="str">
            <v>DECRETO LEGISLATIVO Nº1273</v>
          </cell>
        </row>
        <row r="13899">
          <cell r="B13899">
            <v>60482</v>
          </cell>
          <cell r="C13899" t="str">
            <v>BENDICION DE DIOS</v>
          </cell>
          <cell r="D13899" t="str">
            <v>CE-60482-BM</v>
          </cell>
          <cell r="E13899" t="str">
            <v>CONTRERAS CHAVARREA JUAN CLEMENTE ;CONTRERAS CHAVARREA RODRIGO JANDER</v>
          </cell>
          <cell r="F13899" t="str">
            <v>DECRETO LEGISLATIVO Nº1273</v>
          </cell>
        </row>
        <row r="13900">
          <cell r="B13900">
            <v>60483</v>
          </cell>
          <cell r="C13900" t="str">
            <v>JEFERSON I</v>
          </cell>
          <cell r="D13900" t="str">
            <v>CE-60483-BM</v>
          </cell>
          <cell r="E13900" t="str">
            <v>TARAZONA HUARAZ JOSE LUIS</v>
          </cell>
          <cell r="F13900" t="str">
            <v>DECRETO LEGISLATIVO Nº1273</v>
          </cell>
        </row>
        <row r="13901">
          <cell r="B13901">
            <v>60484</v>
          </cell>
          <cell r="C13901" t="str">
            <v>MENDOMAR</v>
          </cell>
          <cell r="D13901" t="str">
            <v>CE-60484-BM</v>
          </cell>
          <cell r="E13901" t="str">
            <v>MENDOZA LLAJARUNA JACKELIN PAMELA</v>
          </cell>
          <cell r="F13901" t="str">
            <v>DECRETO LEGISLATIVO Nº1273</v>
          </cell>
        </row>
        <row r="13902">
          <cell r="B13902">
            <v>60485</v>
          </cell>
          <cell r="C13902" t="str">
            <v>PABLO EDERSON</v>
          </cell>
          <cell r="D13902" t="str">
            <v>CE-60485-BM</v>
          </cell>
          <cell r="E13902" t="str">
            <v>JIMENEZ SILVA PABLO</v>
          </cell>
          <cell r="F13902" t="str">
            <v>DECRETO LEGISLATIVO Nº1273</v>
          </cell>
        </row>
        <row r="13903">
          <cell r="B13903">
            <v>60486</v>
          </cell>
          <cell r="C13903" t="str">
            <v>CYNTHIA</v>
          </cell>
          <cell r="D13903" t="str">
            <v>CE-60486-BM</v>
          </cell>
          <cell r="E13903" t="str">
            <v>MENA PINDAY SILVESTRE</v>
          </cell>
          <cell r="F13903" t="str">
            <v>DECRETO LEGISLATIVO Nº1273</v>
          </cell>
        </row>
        <row r="13904">
          <cell r="B13904">
            <v>60487</v>
          </cell>
          <cell r="C13904" t="str">
            <v>RUSBEL &amp; MARLY</v>
          </cell>
          <cell r="D13904" t="str">
            <v>CE-60487-BM</v>
          </cell>
          <cell r="E13904" t="str">
            <v>ONCOY RAMIREZ RAUL IVAN</v>
          </cell>
          <cell r="F13904" t="str">
            <v>DECRETO LEGISLATIVO Nº1273</v>
          </cell>
        </row>
        <row r="13905">
          <cell r="B13905">
            <v>60488</v>
          </cell>
          <cell r="C13905" t="str">
            <v>MARIGRACE II</v>
          </cell>
          <cell r="D13905" t="str">
            <v>CE-60488-BM</v>
          </cell>
          <cell r="E13905" t="str">
            <v>MEDINA AVILA SANTOS ZACARIAS</v>
          </cell>
          <cell r="F13905" t="str">
            <v>DECRETO LEGISLATIVO Nº1273</v>
          </cell>
        </row>
        <row r="13906">
          <cell r="B13906">
            <v>60489</v>
          </cell>
          <cell r="C13906" t="str">
            <v>ZAHIR</v>
          </cell>
          <cell r="D13906" t="str">
            <v>CE-60489-BM</v>
          </cell>
          <cell r="E13906" t="str">
            <v>NOLASCO ESCOBEDO JOSE ALFONSO</v>
          </cell>
          <cell r="F13906" t="str">
            <v>DECRETO LEGISLATIVO Nº1273</v>
          </cell>
        </row>
        <row r="13907">
          <cell r="B13907">
            <v>60490</v>
          </cell>
          <cell r="C13907" t="str">
            <v>EL RICO</v>
          </cell>
          <cell r="D13907" t="str">
            <v>CE-60490-BM</v>
          </cell>
          <cell r="E13907" t="str">
            <v>MENDOZA HUANRI NISETO RICARDO</v>
          </cell>
          <cell r="F13907" t="str">
            <v>DECRETO LEGISLATIVO Nº1273</v>
          </cell>
        </row>
        <row r="13908">
          <cell r="B13908">
            <v>60491</v>
          </cell>
          <cell r="C13908" t="str">
            <v>CHANOLO III</v>
          </cell>
          <cell r="D13908" t="str">
            <v>CE-60491-BM</v>
          </cell>
          <cell r="E13908" t="str">
            <v>FIESTAS GONZALES LUCIANO</v>
          </cell>
          <cell r="F13908" t="str">
            <v>DECRETO LEGISLATIVO Nº1273</v>
          </cell>
        </row>
        <row r="13909">
          <cell r="B13909">
            <v>60492</v>
          </cell>
          <cell r="C13909" t="str">
            <v>MARIO I</v>
          </cell>
          <cell r="D13909" t="str">
            <v>CE-60492-BM</v>
          </cell>
          <cell r="E13909" t="str">
            <v>GONZALES HIDALGO MARIO AUGUSTO</v>
          </cell>
          <cell r="F13909" t="str">
            <v>DECRETO LEGISLATIVO Nº1273</v>
          </cell>
        </row>
        <row r="13910">
          <cell r="B13910">
            <v>60506</v>
          </cell>
          <cell r="C13910" t="str">
            <v>GERMAN</v>
          </cell>
          <cell r="D13910" t="str">
            <v>CE-60506-BM</v>
          </cell>
          <cell r="E13910" t="str">
            <v>FLORES CHOQUE GERMAN ;PARDO VILCA ROSA MARIA</v>
          </cell>
          <cell r="F13910" t="str">
            <v>DECRETO LEGISLATIVO Nº1273</v>
          </cell>
        </row>
        <row r="13911">
          <cell r="B13911">
            <v>60507</v>
          </cell>
          <cell r="C13911" t="str">
            <v>PATRICK</v>
          </cell>
          <cell r="D13911" t="str">
            <v>CE-60507-BM</v>
          </cell>
          <cell r="E13911" t="str">
            <v>FERREYRA PAZ ADOLFO RUBEN</v>
          </cell>
          <cell r="F13911" t="str">
            <v>DECRETO LEGISLATIVO Nº1273</v>
          </cell>
        </row>
        <row r="13912">
          <cell r="B13912">
            <v>60508</v>
          </cell>
          <cell r="C13912" t="str">
            <v>SAN PEDRITO</v>
          </cell>
          <cell r="D13912" t="str">
            <v>CE-60508-BM</v>
          </cell>
          <cell r="E13912" t="str">
            <v>LLANA MANCO JOSE LEOPOLDO</v>
          </cell>
          <cell r="F13912" t="str">
            <v>DECRETO LEGISLATIVO Nº1273</v>
          </cell>
        </row>
        <row r="13913">
          <cell r="B13913">
            <v>60509</v>
          </cell>
          <cell r="C13913" t="str">
            <v>JOSUE I</v>
          </cell>
          <cell r="D13913" t="str">
            <v>CE-60509-BM</v>
          </cell>
          <cell r="E13913" t="str">
            <v>MENA PINDAY SILVESTRE</v>
          </cell>
          <cell r="F13913" t="str">
            <v>DECRETO LEGISLATIVO Nº1273</v>
          </cell>
        </row>
        <row r="13914">
          <cell r="B13914">
            <v>60510</v>
          </cell>
          <cell r="C13914" t="str">
            <v>JHONNY</v>
          </cell>
          <cell r="D13914" t="str">
            <v>CE-60510-BM</v>
          </cell>
          <cell r="E13914" t="str">
            <v>CUEVA ESTRADA JOHNNY EFRAIN</v>
          </cell>
          <cell r="F13914" t="str">
            <v>DECRETO LEGISLATIVO Nº1273</v>
          </cell>
        </row>
        <row r="13915">
          <cell r="B13915">
            <v>60511</v>
          </cell>
          <cell r="C13915" t="str">
            <v>MIGUEL</v>
          </cell>
          <cell r="D13915" t="str">
            <v>CE-60511-BM</v>
          </cell>
          <cell r="E13915" t="str">
            <v>MENDEZ MORALES FLAVIO EDUARDO</v>
          </cell>
          <cell r="F13915" t="str">
            <v>DECRETO LEGISLATIVO Nº1273</v>
          </cell>
        </row>
        <row r="13916">
          <cell r="B13916">
            <v>60512</v>
          </cell>
          <cell r="C13916" t="str">
            <v>MARIA ISABEL</v>
          </cell>
          <cell r="D13916" t="str">
            <v>CE-60512-BM</v>
          </cell>
          <cell r="E13916" t="str">
            <v>ESCOBEDO ZAVALETA EDWIN BENITO</v>
          </cell>
          <cell r="F13916" t="str">
            <v>DECRETO LEGISLATIVO Nº1273</v>
          </cell>
        </row>
        <row r="13917">
          <cell r="B13917">
            <v>60513</v>
          </cell>
          <cell r="C13917" t="str">
            <v>DYLAN Y PIERO</v>
          </cell>
          <cell r="D13917" t="str">
            <v>CE-60513-BM</v>
          </cell>
          <cell r="E13917" t="str">
            <v>REYES MELGAREJO LUIS YAMPIERO</v>
          </cell>
          <cell r="F13917" t="str">
            <v>DECRETO LEGISLATIVO Nº1273</v>
          </cell>
        </row>
        <row r="13918">
          <cell r="B13918">
            <v>60514</v>
          </cell>
          <cell r="C13918" t="str">
            <v>PAUL I</v>
          </cell>
          <cell r="D13918" t="str">
            <v>CE-60514-BM</v>
          </cell>
          <cell r="E13918" t="str">
            <v>CONTRERAS PEREZ PAUL</v>
          </cell>
          <cell r="F13918" t="str">
            <v>DECRETO LEGISLATIVO Nº1273</v>
          </cell>
        </row>
        <row r="13919">
          <cell r="B13919">
            <v>60515</v>
          </cell>
          <cell r="C13919" t="str">
            <v>JOSEPH II</v>
          </cell>
          <cell r="D13919" t="str">
            <v>CE-60515-BM</v>
          </cell>
          <cell r="E13919" t="str">
            <v>VALLADARES MAGUI? FRANCISCA OTILIA</v>
          </cell>
          <cell r="F13919" t="str">
            <v>DECRETO LEGISLATIVO Nº1273</v>
          </cell>
        </row>
        <row r="13920">
          <cell r="B13920">
            <v>60518</v>
          </cell>
          <cell r="C13920" t="str">
            <v>JOSEPH</v>
          </cell>
          <cell r="D13920" t="str">
            <v>CE-60518-BM</v>
          </cell>
          <cell r="E13920" t="str">
            <v>VALLADARES MAGUI? FRANCISCA OTILIA</v>
          </cell>
          <cell r="F13920" t="str">
            <v>DECRETO LEGISLATIVO Nº1273</v>
          </cell>
        </row>
        <row r="13921">
          <cell r="B13921">
            <v>60520</v>
          </cell>
          <cell r="C13921" t="str">
            <v>JOSE LUIS X 100PRE II</v>
          </cell>
          <cell r="D13921" t="str">
            <v>CE-60520-BM</v>
          </cell>
          <cell r="E13921" t="str">
            <v>PISCO VASQUEZ ROSA ISABEL ;URBINA URBANO FRANCISCO JESUS</v>
          </cell>
          <cell r="F13921" t="str">
            <v>DECRETO LEGISLATIVO Nº1273</v>
          </cell>
        </row>
        <row r="13922">
          <cell r="B13922">
            <v>60521</v>
          </cell>
          <cell r="C13922" t="str">
            <v>LINDSAY - RYAN</v>
          </cell>
          <cell r="D13922" t="str">
            <v>CE-60521-BM</v>
          </cell>
          <cell r="E13922" t="str">
            <v>ATOCHE PONCE WALTER ;CRUZ VASQUEZ NICOLASA</v>
          </cell>
          <cell r="F13922" t="str">
            <v>DECRETO LEGISLATIVO Nº1273</v>
          </cell>
        </row>
        <row r="13923">
          <cell r="B13923">
            <v>60522</v>
          </cell>
          <cell r="C13923" t="str">
            <v>NAHUEL</v>
          </cell>
          <cell r="D13923" t="str">
            <v>CE-60522-BM</v>
          </cell>
          <cell r="E13923" t="str">
            <v>APOLINARIO DIAZ LUIS JUAN</v>
          </cell>
          <cell r="F13923" t="str">
            <v>DECRETO LEGISLATIVO Nº1273</v>
          </cell>
        </row>
        <row r="13924">
          <cell r="B13924">
            <v>60523</v>
          </cell>
          <cell r="C13924" t="str">
            <v>RAUL GUIA MI CAMINO 3</v>
          </cell>
          <cell r="D13924" t="str">
            <v>CE-60523-BM</v>
          </cell>
          <cell r="E13924" t="str">
            <v>MILLONES GONZALES RODO</v>
          </cell>
          <cell r="F13924" t="str">
            <v>DECRETO LEGISLATIVO Nº1273</v>
          </cell>
        </row>
        <row r="13925">
          <cell r="B13925">
            <v>60525</v>
          </cell>
          <cell r="C13925" t="str">
            <v>RAUL GUIA MI CAMINO 2</v>
          </cell>
          <cell r="D13925" t="str">
            <v>CE-60525-BM</v>
          </cell>
          <cell r="E13925" t="str">
            <v>MILLONES GONZALES RODO</v>
          </cell>
          <cell r="F13925" t="str">
            <v>DECRETO LEGISLATIVO Nº1273</v>
          </cell>
        </row>
        <row r="13926">
          <cell r="B13926">
            <v>60527</v>
          </cell>
          <cell r="C13926" t="str">
            <v>RAUL GUIA MI CAMINO 1</v>
          </cell>
          <cell r="D13926" t="str">
            <v>CE-60527-BM</v>
          </cell>
          <cell r="E13926" t="str">
            <v>MILLONES GONZALES RODO</v>
          </cell>
          <cell r="F13926" t="str">
            <v>DECRETO LEGISLATIVO Nº1273</v>
          </cell>
        </row>
        <row r="13927">
          <cell r="B13927">
            <v>60528</v>
          </cell>
          <cell r="C13927" t="str">
            <v>DOSBY</v>
          </cell>
          <cell r="D13927" t="str">
            <v>CE-60528-BM</v>
          </cell>
          <cell r="E13927" t="str">
            <v>MENDOZA GARCIA MARIA HONORATA</v>
          </cell>
          <cell r="F13927" t="str">
            <v>DECRETO LEGISLATIVO Nº1273</v>
          </cell>
        </row>
        <row r="13928">
          <cell r="B13928">
            <v>60530</v>
          </cell>
          <cell r="C13928" t="str">
            <v>SANTIAGO ISMAEL</v>
          </cell>
          <cell r="D13928" t="str">
            <v>CE-60530-BM</v>
          </cell>
          <cell r="E13928" t="str">
            <v>BELUPU RAMIREZ RONY DAVID</v>
          </cell>
          <cell r="F13928" t="str">
            <v>DECRETO LEGISLATIVO Nº1273</v>
          </cell>
        </row>
        <row r="13929">
          <cell r="B13929">
            <v>60531</v>
          </cell>
          <cell r="C13929" t="str">
            <v>KINA</v>
          </cell>
          <cell r="D13929" t="str">
            <v>CE-60531-BM</v>
          </cell>
          <cell r="E13929" t="str">
            <v>MORALES LEON JUAN GERARDO</v>
          </cell>
          <cell r="F13929" t="str">
            <v>DECRETO LEGISLATIVO Nº1273</v>
          </cell>
        </row>
        <row r="13930">
          <cell r="B13930">
            <v>60533</v>
          </cell>
          <cell r="C13930" t="str">
            <v>ADRIANO</v>
          </cell>
          <cell r="D13930" t="str">
            <v>SY-60533-BM</v>
          </cell>
          <cell r="E13930" t="str">
            <v>SILVA ARROYO TITO ALFREDO</v>
          </cell>
          <cell r="F13930" t="str">
            <v>DECRETO LEGISLATIVO Nº1273</v>
          </cell>
        </row>
        <row r="13931">
          <cell r="B13931">
            <v>60534</v>
          </cell>
          <cell r="C13931" t="str">
            <v>MI FLORCITA 2</v>
          </cell>
          <cell r="D13931" t="str">
            <v>SY-60534-BM</v>
          </cell>
          <cell r="E13931" t="str">
            <v>CRUZ CALVANAPON MAURA FLOR</v>
          </cell>
          <cell r="F13931" t="str">
            <v>DECRETO LEGISLATIVO Nº1273</v>
          </cell>
        </row>
        <row r="13932">
          <cell r="B13932">
            <v>60535</v>
          </cell>
          <cell r="C13932" t="str">
            <v>CESAR THIAGO II</v>
          </cell>
          <cell r="D13932" t="str">
            <v>SY-60535-BM</v>
          </cell>
          <cell r="E13932" t="str">
            <v>PALOMINO MARIN DANIELA ALEXANDRA</v>
          </cell>
          <cell r="F13932" t="str">
            <v>DECRETO LEGISLATIVO Nº1273</v>
          </cell>
        </row>
        <row r="13933">
          <cell r="B13933">
            <v>60536</v>
          </cell>
          <cell r="C13933" t="str">
            <v>DO? AUGUSTA</v>
          </cell>
          <cell r="D13933" t="str">
            <v>SY-60536-BM</v>
          </cell>
          <cell r="E13933" t="str">
            <v>RODRIGUEZ SANCHEZ LUIS ENRIQUE</v>
          </cell>
          <cell r="F13933" t="str">
            <v>DECRETO LEGISLATIVO Nº1273</v>
          </cell>
        </row>
        <row r="13934">
          <cell r="B13934">
            <v>60538</v>
          </cell>
          <cell r="C13934" t="str">
            <v>MI TERESITA</v>
          </cell>
          <cell r="D13934" t="str">
            <v>SY-60538-BM</v>
          </cell>
          <cell r="E13934" t="str">
            <v>HUACCHA TORIBIO VALENTIN</v>
          </cell>
          <cell r="F13934" t="str">
            <v>DECRETO LEGISLATIVO Nº1273</v>
          </cell>
        </row>
        <row r="13935">
          <cell r="B13935">
            <v>60541</v>
          </cell>
          <cell r="C13935" t="str">
            <v>BRISSA MARIANA</v>
          </cell>
          <cell r="D13935" t="str">
            <v>SY-60541-BM</v>
          </cell>
          <cell r="E13935" t="str">
            <v>ARROYO VARGAS JORGE</v>
          </cell>
          <cell r="F13935" t="str">
            <v>DECRETO LEGISLATIVO Nº1273</v>
          </cell>
        </row>
        <row r="13936">
          <cell r="B13936">
            <v>60542</v>
          </cell>
          <cell r="C13936" t="str">
            <v>MADRE PERLA II</v>
          </cell>
          <cell r="D13936" t="str">
            <v>SY-60542-BM</v>
          </cell>
          <cell r="E13936" t="str">
            <v>GORDILLO HUAMANCHUMO JUAN MANUEL</v>
          </cell>
          <cell r="F13936" t="str">
            <v>DECRETO LEGISLATIVO Nº1273</v>
          </cell>
        </row>
        <row r="13937">
          <cell r="B13937">
            <v>60543</v>
          </cell>
          <cell r="C13937" t="str">
            <v>MADRE PERLA III</v>
          </cell>
          <cell r="D13937" t="str">
            <v>SY-60543-BM</v>
          </cell>
          <cell r="E13937" t="str">
            <v>ECHE SILVA JUAN JOSE</v>
          </cell>
          <cell r="F13937" t="str">
            <v>DECRETO LEGISLATIVO Nº1273</v>
          </cell>
        </row>
        <row r="13938">
          <cell r="B13938">
            <v>60544</v>
          </cell>
          <cell r="C13938" t="str">
            <v>CRISTO SANA</v>
          </cell>
          <cell r="D13938" t="str">
            <v>SY-60544-BM</v>
          </cell>
          <cell r="E13938" t="str">
            <v>PASOS CABANILLAS EDWIN ESMITH</v>
          </cell>
          <cell r="F13938" t="str">
            <v>DECRETO LEGISLATIVO Nº1273</v>
          </cell>
        </row>
        <row r="13939">
          <cell r="B13939">
            <v>60545</v>
          </cell>
          <cell r="C13939" t="str">
            <v>IRVIN</v>
          </cell>
          <cell r="D13939" t="str">
            <v>SY-60545-BM</v>
          </cell>
          <cell r="E13939" t="str">
            <v>HUAMANCHUMO GORDILLO ROBERTO FERNANDO</v>
          </cell>
          <cell r="F13939" t="str">
            <v>DECRETO LEGISLATIVO Nº1273</v>
          </cell>
        </row>
        <row r="13940">
          <cell r="B13940">
            <v>60546</v>
          </cell>
          <cell r="C13940" t="str">
            <v>PATRICIA</v>
          </cell>
          <cell r="D13940" t="str">
            <v>SY-60546-BM</v>
          </cell>
          <cell r="E13940" t="str">
            <v>HUAMANCHUMO GAMBOA ROBERT ALEXANDER</v>
          </cell>
          <cell r="F13940" t="str">
            <v>DECRETO LEGISLATIVO Nº1273</v>
          </cell>
        </row>
        <row r="13941">
          <cell r="B13941">
            <v>60547</v>
          </cell>
          <cell r="C13941" t="str">
            <v>ROSITA Y JESUS II</v>
          </cell>
          <cell r="D13941" t="str">
            <v>SY-60547-BM</v>
          </cell>
          <cell r="E13941" t="str">
            <v>QUEVEDO CEPEDA JUAN MANUEL</v>
          </cell>
          <cell r="F13941" t="str">
            <v>DECRETO LEGISLATIVO Nº1273</v>
          </cell>
        </row>
        <row r="13942">
          <cell r="B13942">
            <v>60548</v>
          </cell>
          <cell r="C13942" t="str">
            <v>MT. EL AVENTURERO</v>
          </cell>
          <cell r="D13942" t="str">
            <v>SY-60548-BM</v>
          </cell>
          <cell r="E13942" t="str">
            <v>VEGA CUBA JULIO LIZARDO</v>
          </cell>
          <cell r="F13942" t="str">
            <v>DECRETO LEGISLATIVO Nº1273</v>
          </cell>
        </row>
        <row r="13943">
          <cell r="B13943">
            <v>60549</v>
          </cell>
          <cell r="C13943" t="str">
            <v>LA BENDICION DE MIS DOS AMORES EMANUEL Y CELESTE</v>
          </cell>
          <cell r="D13943" t="str">
            <v>SY-60549-BM</v>
          </cell>
          <cell r="E13943" t="str">
            <v>BENITES MENDOZA JUAN RAMON</v>
          </cell>
          <cell r="F13943" t="str">
            <v>DECRETO LEGISLATIVO Nº1273</v>
          </cell>
        </row>
        <row r="13944">
          <cell r="B13944">
            <v>60550</v>
          </cell>
          <cell r="C13944" t="str">
            <v>LOS CHILPAS</v>
          </cell>
          <cell r="D13944" t="str">
            <v>SY-60550-BM</v>
          </cell>
          <cell r="E13944" t="str">
            <v>CHIRINOS HUAMANCHUMO CRISTIAN SEGUNDO</v>
          </cell>
          <cell r="F13944" t="str">
            <v>DECRETO LEGISLATIVO Nº1273</v>
          </cell>
        </row>
        <row r="13945">
          <cell r="B13945">
            <v>60552</v>
          </cell>
          <cell r="C13945" t="str">
            <v>VICTOR ALEJANDRO</v>
          </cell>
          <cell r="D13945" t="str">
            <v>SY-60552-BM</v>
          </cell>
          <cell r="E13945" t="str">
            <v>ATOCHE SANJINES CARLOS MANUEL</v>
          </cell>
          <cell r="F13945" t="str">
            <v>DECRETO LEGISLATIVO Nº1273</v>
          </cell>
        </row>
        <row r="13946">
          <cell r="B13946">
            <v>60553</v>
          </cell>
          <cell r="C13946" t="str">
            <v>DAIRA DAYLIN</v>
          </cell>
          <cell r="D13946" t="str">
            <v>SY-60553-BM</v>
          </cell>
          <cell r="E13946" t="str">
            <v>FLORES DOMINGUEZ ESTEFFANY DEL ROSARIO</v>
          </cell>
          <cell r="F13946" t="str">
            <v>DECRETO LEGISLATIVO Nº1273</v>
          </cell>
        </row>
        <row r="13947">
          <cell r="B13947">
            <v>60554</v>
          </cell>
          <cell r="C13947" t="str">
            <v>MAURICIO</v>
          </cell>
          <cell r="D13947" t="str">
            <v>SY-60554-BM</v>
          </cell>
          <cell r="E13947" t="str">
            <v>RUIZ NUNJA SAUL</v>
          </cell>
          <cell r="F13947" t="str">
            <v>DECRETO LEGISLATIVO Nº1273</v>
          </cell>
        </row>
        <row r="13948">
          <cell r="B13948">
            <v>60555</v>
          </cell>
          <cell r="C13948" t="str">
            <v>ANTONIO</v>
          </cell>
          <cell r="D13948" t="str">
            <v>SE-60555-BM</v>
          </cell>
          <cell r="E13948" t="str">
            <v>LAVERIANO EDITA GONZALA</v>
          </cell>
          <cell r="F13948" t="str">
            <v>DECRETO LEGISLATIVO Nº1273</v>
          </cell>
        </row>
        <row r="13949">
          <cell r="B13949">
            <v>60567</v>
          </cell>
          <cell r="C13949" t="str">
            <v>EDGAR JUNIOR</v>
          </cell>
          <cell r="D13949" t="str">
            <v>SY-60567-BM</v>
          </cell>
          <cell r="E13949" t="str">
            <v>TORRES REYES MARIO ORIOL</v>
          </cell>
          <cell r="F13949" t="str">
            <v>DECRETO LEGISLATIVO Nº1273</v>
          </cell>
        </row>
        <row r="13950">
          <cell r="B13950">
            <v>60594</v>
          </cell>
          <cell r="C13950" t="str">
            <v>NAOMI</v>
          </cell>
          <cell r="D13950" t="str">
            <v>CE-60594-BM</v>
          </cell>
          <cell r="E13950" t="str">
            <v>HERRERA TARAZONA JAVIER WILMER</v>
          </cell>
          <cell r="F13950" t="str">
            <v>DECRETO LEGISLATIVO Nº1273</v>
          </cell>
        </row>
        <row r="13951">
          <cell r="B13951">
            <v>60608</v>
          </cell>
          <cell r="C13951" t="str">
            <v>MI ROSARIO</v>
          </cell>
          <cell r="D13951" t="str">
            <v>SY-60608-BM</v>
          </cell>
          <cell r="E13951" t="str">
            <v>RIOS SUAREZ MARILU DEL ROSARIO</v>
          </cell>
          <cell r="F13951" t="str">
            <v>DECRETO LEGISLATIVO Nº1273</v>
          </cell>
        </row>
        <row r="13952">
          <cell r="B13952">
            <v>60609</v>
          </cell>
          <cell r="C13952" t="str">
            <v>JESUS ES MI CAPITAN I</v>
          </cell>
          <cell r="D13952" t="str">
            <v>SY-60609-BM</v>
          </cell>
          <cell r="E13952" t="str">
            <v>BANCES ALVAREZ CARLOS SEBASTIAN</v>
          </cell>
          <cell r="F13952" t="str">
            <v>DECRETO LEGISLATIVO Nº1273</v>
          </cell>
        </row>
        <row r="13953">
          <cell r="B13953">
            <v>60611</v>
          </cell>
          <cell r="C13953" t="str">
            <v>JEHOVA ES MI PROVEEDOR II</v>
          </cell>
          <cell r="D13953" t="str">
            <v>SY-60611-BM</v>
          </cell>
          <cell r="E13953" t="str">
            <v>BANCES ALVAREZ CARLOS SEBASTIAN</v>
          </cell>
          <cell r="F13953" t="str">
            <v>DECRETO LEGISLATIVO Nº1273</v>
          </cell>
        </row>
        <row r="13954">
          <cell r="B13954">
            <v>60613</v>
          </cell>
          <cell r="C13954" t="str">
            <v>JEHOVA ES MI PROVEEDOR I</v>
          </cell>
          <cell r="D13954" t="str">
            <v>SY-60613-BM</v>
          </cell>
          <cell r="E13954" t="str">
            <v>BANCES ALVAREZ CARLOS SEBASTIAN</v>
          </cell>
          <cell r="F13954" t="str">
            <v>DECRETO LEGISLATIVO Nº1273</v>
          </cell>
        </row>
        <row r="13955">
          <cell r="B13955">
            <v>60614</v>
          </cell>
          <cell r="C13955" t="str">
            <v>CARLITOS</v>
          </cell>
          <cell r="D13955" t="str">
            <v>SY-60614-BM</v>
          </cell>
          <cell r="E13955" t="str">
            <v>CASTA?DA AURORA PERCY JOEL</v>
          </cell>
          <cell r="F13955" t="str">
            <v>DECRETO LEGISLATIVO Nº1273</v>
          </cell>
        </row>
        <row r="13956">
          <cell r="B13956">
            <v>60617</v>
          </cell>
          <cell r="C13956" t="str">
            <v>VICTORIA II</v>
          </cell>
          <cell r="D13956" t="str">
            <v>SY-60617-BM</v>
          </cell>
          <cell r="E13956" t="str">
            <v>BAZAN ROMERO JOSE SANTIAGO</v>
          </cell>
          <cell r="F13956" t="str">
            <v>DECRETO LEGISLATIVO Nº1273</v>
          </cell>
        </row>
        <row r="13957">
          <cell r="B13957">
            <v>60619</v>
          </cell>
          <cell r="C13957" t="str">
            <v>JOS?Y MARIA</v>
          </cell>
          <cell r="D13957" t="str">
            <v>SY-60619-BM</v>
          </cell>
          <cell r="E13957" t="str">
            <v>CHILON HUAYAN WILDOR FEDERICO</v>
          </cell>
          <cell r="F13957" t="str">
            <v>DECRETO LEGISLATIVO Nº1273</v>
          </cell>
        </row>
        <row r="13958">
          <cell r="B13958">
            <v>60622</v>
          </cell>
          <cell r="C13958" t="str">
            <v>LUCERO DE LA MA?NA I</v>
          </cell>
          <cell r="D13958" t="str">
            <v>SY-60622-BM</v>
          </cell>
          <cell r="E13958" t="str">
            <v>AVALOS PEREZ ENRIQUE EMPERADOR</v>
          </cell>
          <cell r="F13958" t="str">
            <v>DECRETO LEGISLATIVO Nº1273</v>
          </cell>
        </row>
        <row r="13959">
          <cell r="B13959">
            <v>60623</v>
          </cell>
          <cell r="C13959" t="str">
            <v>MI FORTALEZA DIVINA</v>
          </cell>
          <cell r="D13959" t="str">
            <v>SY-60623-BM</v>
          </cell>
          <cell r="E13959" t="str">
            <v>TAFUR BENITES MOISES</v>
          </cell>
          <cell r="F13959" t="str">
            <v>DECRETO LEGISLATIVO Nº1273</v>
          </cell>
        </row>
        <row r="13960">
          <cell r="B13960">
            <v>60625</v>
          </cell>
          <cell r="C13960" t="str">
            <v>GENESIS</v>
          </cell>
          <cell r="D13960" t="str">
            <v>SY-60625-BM</v>
          </cell>
          <cell r="E13960" t="str">
            <v>CHIRINOS BERNAL MANUEL DEL CORPUS</v>
          </cell>
          <cell r="F13960" t="str">
            <v>DECRETO LEGISLATIVO Nº1273</v>
          </cell>
        </row>
        <row r="13961">
          <cell r="B13961">
            <v>60630</v>
          </cell>
          <cell r="C13961" t="str">
            <v>MI CACHEMA</v>
          </cell>
          <cell r="D13961" t="str">
            <v>SY-60630-BM</v>
          </cell>
          <cell r="E13961" t="str">
            <v>GORDILLO FLORES UBALDO JUNIOR</v>
          </cell>
          <cell r="F13961" t="str">
            <v>DECRETO LEGISLATIVO Nº1273</v>
          </cell>
        </row>
        <row r="13962">
          <cell r="B13962">
            <v>60632</v>
          </cell>
          <cell r="C13962" t="str">
            <v>MI SHARITO I</v>
          </cell>
          <cell r="D13962" t="str">
            <v>SY-60632-BM</v>
          </cell>
          <cell r="E13962" t="str">
            <v>APOLINARIO VILLAJULCA JUAN CARLOS</v>
          </cell>
          <cell r="F13962" t="str">
            <v>DECRETO LEGISLATIVO Nº1273</v>
          </cell>
        </row>
        <row r="13963">
          <cell r="B13963">
            <v>60634</v>
          </cell>
          <cell r="C13963" t="str">
            <v>LEKO</v>
          </cell>
          <cell r="D13963" t="str">
            <v>SY-60634-BM</v>
          </cell>
          <cell r="E13963" t="str">
            <v>HUAMANCHUMO GORDILLO RICARDO JUAN</v>
          </cell>
          <cell r="F13963" t="str">
            <v>DECRETO LEGISLATIVO Nº1273</v>
          </cell>
        </row>
        <row r="13964">
          <cell r="B13964">
            <v>60636</v>
          </cell>
          <cell r="C13964" t="str">
            <v>TAIEL</v>
          </cell>
          <cell r="D13964" t="str">
            <v>SY-60636-BM</v>
          </cell>
          <cell r="E13964" t="str">
            <v>HIPOLITO SAGASTEGUI JESSICA ROXANA</v>
          </cell>
          <cell r="F13964" t="str">
            <v>DECRETO LEGISLATIVO Nº1273</v>
          </cell>
        </row>
        <row r="13965">
          <cell r="B13965">
            <v>60640</v>
          </cell>
          <cell r="C13965" t="str">
            <v>ESTRELLA MARINA I</v>
          </cell>
          <cell r="D13965" t="str">
            <v>SY-60640-BM</v>
          </cell>
          <cell r="E13965" t="str">
            <v>VIDAL LLAURI YENIFER</v>
          </cell>
          <cell r="F13965" t="str">
            <v>DECRETO LEGISLATIVO Nº1273</v>
          </cell>
        </row>
        <row r="13966">
          <cell r="B13966">
            <v>60643</v>
          </cell>
          <cell r="C13966" t="str">
            <v>OSO</v>
          </cell>
          <cell r="D13966" t="str">
            <v>SY-60643-BM</v>
          </cell>
          <cell r="E13966" t="str">
            <v>LEYTON AZABACHE CESAR FRANCISCO</v>
          </cell>
          <cell r="F13966" t="str">
            <v>DECRETO LEGISLATIVO Nº1273</v>
          </cell>
        </row>
        <row r="13967">
          <cell r="B13967">
            <v>60644</v>
          </cell>
          <cell r="C13967" t="str">
            <v>DHANA</v>
          </cell>
          <cell r="D13967" t="str">
            <v>SY-60644-BM</v>
          </cell>
          <cell r="E13967" t="str">
            <v>LEYTON AZABACHE CESAR FRANCISCO</v>
          </cell>
          <cell r="F13967" t="str">
            <v>DECRETO LEGISLATIVO Nº1273</v>
          </cell>
        </row>
        <row r="13968">
          <cell r="B13968">
            <v>60645</v>
          </cell>
          <cell r="C13968" t="str">
            <v>VICKY</v>
          </cell>
          <cell r="D13968" t="str">
            <v>SY-60645-BM</v>
          </cell>
          <cell r="E13968" t="str">
            <v>MORILLOS PUESCAS JOSE ELEUTERIO</v>
          </cell>
          <cell r="F13968" t="str">
            <v>DECRETO LEGISLATIVO Nº1273</v>
          </cell>
        </row>
        <row r="13969">
          <cell r="B13969">
            <v>60646</v>
          </cell>
          <cell r="C13969" t="str">
            <v>ESPERANZA I</v>
          </cell>
          <cell r="D13969" t="str">
            <v>SY-60646-BM</v>
          </cell>
          <cell r="E13969" t="str">
            <v>QUESQUEN CORTEZ CECILIA BERZABET</v>
          </cell>
          <cell r="F13969" t="str">
            <v>DECRETO LEGISLATIVO Nº1273</v>
          </cell>
        </row>
        <row r="13970">
          <cell r="B13970">
            <v>60647</v>
          </cell>
          <cell r="C13970" t="str">
            <v>MARYLEO</v>
          </cell>
          <cell r="D13970" t="str">
            <v>SY-60647-BM</v>
          </cell>
          <cell r="E13970" t="str">
            <v>CHUQUIPOMA SARACHAGA OSCAR ABRAHAM</v>
          </cell>
          <cell r="F13970" t="str">
            <v>DECRETO LEGISLATIVO Nº1273</v>
          </cell>
        </row>
        <row r="13971">
          <cell r="B13971">
            <v>60648</v>
          </cell>
          <cell r="C13971" t="str">
            <v>TOMASITA</v>
          </cell>
          <cell r="D13971" t="str">
            <v>SY-60648-BM</v>
          </cell>
          <cell r="E13971" t="str">
            <v>PONCE FERNANDEZ JUANA FRANCISCA</v>
          </cell>
          <cell r="F13971" t="str">
            <v>DECRETO LEGISLATIVO Nº1273</v>
          </cell>
        </row>
        <row r="13972">
          <cell r="B13972">
            <v>60649</v>
          </cell>
          <cell r="C13972" t="str">
            <v>EL SHADAI II</v>
          </cell>
          <cell r="D13972" t="str">
            <v>SY-60649-BM</v>
          </cell>
          <cell r="E13972" t="str">
            <v>RIOS SUAREZ MARILU DEL ROSARIO</v>
          </cell>
          <cell r="F13972" t="str">
            <v>DECRETO LEGISLATIVO Nº1273</v>
          </cell>
        </row>
        <row r="13973">
          <cell r="B13973">
            <v>60650</v>
          </cell>
          <cell r="C13973" t="str">
            <v>ESTRELLA MARINA II</v>
          </cell>
          <cell r="D13973" t="str">
            <v>SY-60650-BM</v>
          </cell>
          <cell r="E13973" t="str">
            <v>VIDAL LLAURI YENIFER</v>
          </cell>
          <cell r="F13973" t="str">
            <v>DECRETO LEGISLATIVO Nº1273</v>
          </cell>
        </row>
        <row r="13974">
          <cell r="B13974">
            <v>60658</v>
          </cell>
          <cell r="C13974" t="str">
            <v>EL AMIGO DEL GALILEO</v>
          </cell>
          <cell r="D13974" t="str">
            <v>PL-60658-PM</v>
          </cell>
          <cell r="E13974" t="str">
            <v>IPANAQUE OROSCO ISRAEL ABIMAEL</v>
          </cell>
          <cell r="F13974" t="str">
            <v>LEY Nº26920</v>
          </cell>
        </row>
        <row r="13975">
          <cell r="B13975">
            <v>60750</v>
          </cell>
          <cell r="C13975" t="str">
            <v>DIVINO NI?</v>
          </cell>
          <cell r="D13975" t="str">
            <v>TA-60750-BM</v>
          </cell>
          <cell r="E13975" t="str">
            <v>OLAYA AMAYA JOSE WALTER</v>
          </cell>
          <cell r="F13975" t="str">
            <v>DECRETO LEGISLATIVO Nº1273</v>
          </cell>
        </row>
        <row r="13976">
          <cell r="B13976">
            <v>60772</v>
          </cell>
          <cell r="C13976" t="str">
            <v>JOSUE STIVEN I</v>
          </cell>
          <cell r="D13976" t="str">
            <v>TA-60772-BM</v>
          </cell>
          <cell r="E13976" t="str">
            <v>JARAMILLO ESQUEN SERGIO ANTONIO</v>
          </cell>
          <cell r="F13976" t="str">
            <v>DECRETO LEGISLATIVO Nº1273</v>
          </cell>
        </row>
        <row r="13977">
          <cell r="B13977">
            <v>60773</v>
          </cell>
          <cell r="C13977" t="str">
            <v>JOSUE STIVEN II</v>
          </cell>
          <cell r="D13977" t="str">
            <v>TA-60773-BM</v>
          </cell>
          <cell r="E13977" t="str">
            <v>JARAMILLO ESQUEN FRANKLIN FELIPE</v>
          </cell>
          <cell r="F13977" t="str">
            <v>DECRETO LEGISLATIVO Nº1273</v>
          </cell>
        </row>
        <row r="13978">
          <cell r="B13978">
            <v>60809</v>
          </cell>
          <cell r="C13978" t="str">
            <v>DANIEL Y GILARY</v>
          </cell>
          <cell r="D13978" t="str">
            <v>PT-60809-BM</v>
          </cell>
          <cell r="E13978" t="str">
            <v>CHAMBA CHUQUIHUANCA VICTOR ALFONSO</v>
          </cell>
          <cell r="F13978" t="str">
            <v>DECRETO LEGISLATIVO Nº1273</v>
          </cell>
        </row>
        <row r="13979">
          <cell r="B13979">
            <v>60811</v>
          </cell>
          <cell r="C13979" t="str">
            <v>JEHOVA ES VIDA</v>
          </cell>
          <cell r="D13979" t="str">
            <v>PT-60811-BM</v>
          </cell>
          <cell r="E13979" t="str">
            <v>GALAN FLORES FIORELA DEL CARMEN</v>
          </cell>
          <cell r="F13979" t="str">
            <v>DECRETO LEGISLATIVO Nº1273</v>
          </cell>
        </row>
        <row r="13980">
          <cell r="B13980">
            <v>60813</v>
          </cell>
          <cell r="C13980" t="str">
            <v>DAVID</v>
          </cell>
          <cell r="D13980" t="str">
            <v>ZS-60813-BM</v>
          </cell>
          <cell r="E13980" t="str">
            <v>VILELA IBA?Z ARACELI</v>
          </cell>
          <cell r="F13980" t="str">
            <v>DECRETO LEGISLATIVO Nº1273</v>
          </cell>
        </row>
        <row r="13981">
          <cell r="B13981">
            <v>60814</v>
          </cell>
          <cell r="C13981" t="str">
            <v>LUISA JUDIH II</v>
          </cell>
          <cell r="D13981" t="str">
            <v>PT-60814-BM</v>
          </cell>
          <cell r="E13981" t="str">
            <v>LOPEZ MALQUI SANTOS PABLO</v>
          </cell>
          <cell r="F13981" t="str">
            <v>DECRETO LEGISLATIVO Nº1273</v>
          </cell>
        </row>
        <row r="13982">
          <cell r="B13982">
            <v>60816</v>
          </cell>
          <cell r="C13982" t="str">
            <v>GERSON</v>
          </cell>
          <cell r="D13982" t="str">
            <v>ZS-60816-BM</v>
          </cell>
          <cell r="E13982" t="str">
            <v>VALLADARES LOPEZ EUGENIO</v>
          </cell>
          <cell r="F13982" t="str">
            <v>DECRETO LEGISLATIVO Nº1273</v>
          </cell>
        </row>
        <row r="13983">
          <cell r="B13983">
            <v>60818</v>
          </cell>
          <cell r="C13983" t="str">
            <v>JOSE Y MARIA</v>
          </cell>
          <cell r="D13983" t="str">
            <v>PT-60818-BM</v>
          </cell>
          <cell r="E13983" t="str">
            <v>PERICHE RUMICHE JOSE DEL CARMEN</v>
          </cell>
          <cell r="F13983" t="str">
            <v>DECRETO LEGISLATIVO Nº1273</v>
          </cell>
        </row>
        <row r="13984">
          <cell r="B13984">
            <v>60819</v>
          </cell>
          <cell r="C13984" t="str">
            <v>GRACIAS A DIOS</v>
          </cell>
          <cell r="D13984" t="str">
            <v>ZS-60819-BM</v>
          </cell>
          <cell r="E13984" t="str">
            <v>ALARCON REYES LUIS ARMANDO</v>
          </cell>
          <cell r="F13984" t="str">
            <v>DECRETO LEGISLATIVO Nº1273</v>
          </cell>
        </row>
        <row r="13985">
          <cell r="B13985">
            <v>60821</v>
          </cell>
          <cell r="C13985" t="str">
            <v>JESUS ES VIDA</v>
          </cell>
          <cell r="D13985" t="str">
            <v>PT-60821-BM</v>
          </cell>
          <cell r="E13985" t="str">
            <v>PE? RUIZ CONSUELO ELEOVINA</v>
          </cell>
          <cell r="F13985" t="str">
            <v>DECRETO LEGISLATIVO Nº1273</v>
          </cell>
        </row>
        <row r="13986">
          <cell r="B13986">
            <v>60822</v>
          </cell>
          <cell r="C13986" t="str">
            <v>ROSA JESUS II</v>
          </cell>
          <cell r="D13986" t="str">
            <v>ZS-60822-BM</v>
          </cell>
          <cell r="E13986" t="str">
            <v>PERICHE JACINTO LUZ NATIVIDAD</v>
          </cell>
          <cell r="F13986" t="str">
            <v>DECRETO LEGISLATIVO Nº1273</v>
          </cell>
        </row>
        <row r="13987">
          <cell r="B13987">
            <v>60824</v>
          </cell>
          <cell r="C13987" t="str">
            <v>DAFNE</v>
          </cell>
          <cell r="D13987" t="str">
            <v>PT-60824-BM</v>
          </cell>
          <cell r="E13987" t="str">
            <v>VENEGAS ZAPATA LUIS FERNANDO</v>
          </cell>
          <cell r="F13987" t="str">
            <v>DECRETO LEGISLATIVO Nº1273</v>
          </cell>
        </row>
        <row r="13988">
          <cell r="B13988">
            <v>60833</v>
          </cell>
          <cell r="C13988" t="str">
            <v>BONARENSE</v>
          </cell>
          <cell r="D13988" t="str">
            <v>PT-60833-BM</v>
          </cell>
          <cell r="E13988" t="str">
            <v>VARGAS VENEGAS RICARDO EDUARDO</v>
          </cell>
          <cell r="F13988" t="str">
            <v>DECRETO LEGISLATIVO Nº1273</v>
          </cell>
        </row>
        <row r="13989">
          <cell r="B13989">
            <v>60834</v>
          </cell>
          <cell r="C13989" t="str">
            <v>KELLY MERCEDES</v>
          </cell>
          <cell r="D13989" t="str">
            <v>PT-60834-BM</v>
          </cell>
          <cell r="E13989" t="str">
            <v>SOPLAPUCO PINGO ELMER</v>
          </cell>
          <cell r="F13989" t="str">
            <v>DECRETO LEGISLATIVO Nº1273</v>
          </cell>
        </row>
        <row r="13990">
          <cell r="B13990">
            <v>60840</v>
          </cell>
          <cell r="C13990" t="str">
            <v>KELLY MERCEDES I</v>
          </cell>
          <cell r="D13990" t="str">
            <v>PT-60840-BM</v>
          </cell>
          <cell r="E13990" t="str">
            <v>SOPLAPUCO PINGO ELMER</v>
          </cell>
          <cell r="F13990" t="str">
            <v>DECRETO LEGISLATIVO Nº1273</v>
          </cell>
        </row>
        <row r="13991">
          <cell r="B13991">
            <v>60842</v>
          </cell>
          <cell r="C13991" t="str">
            <v>JEHOVA PROVEERA II</v>
          </cell>
          <cell r="D13991" t="str">
            <v>PT-60842-BM</v>
          </cell>
          <cell r="E13991" t="str">
            <v>MORALES PANTA GILBERT JHONATHAN</v>
          </cell>
          <cell r="F13991" t="str">
            <v>DECRETO LEGISLATIVO Nº1273</v>
          </cell>
        </row>
        <row r="13992">
          <cell r="B13992">
            <v>60846</v>
          </cell>
          <cell r="C13992" t="str">
            <v>JEHOVA ES MI PASTOR 2</v>
          </cell>
          <cell r="D13992" t="str">
            <v>PT-60846-BM</v>
          </cell>
          <cell r="E13992" t="str">
            <v>PAZOS ALVAREZ FELIPE</v>
          </cell>
          <cell r="F13992" t="str">
            <v>DECRETO LEGISLATIVO Nº1273</v>
          </cell>
        </row>
        <row r="13993">
          <cell r="B13993">
            <v>60852</v>
          </cell>
          <cell r="C13993" t="str">
            <v>SOL DIVINO II</v>
          </cell>
          <cell r="D13993" t="str">
            <v>ZS-60852-BM</v>
          </cell>
          <cell r="E13993" t="str">
            <v>PERICHE JACINTO LUZ NATIVIDAD</v>
          </cell>
          <cell r="F13993" t="str">
            <v>DECRETO LEGISLATIVO Nº1273</v>
          </cell>
        </row>
        <row r="13994">
          <cell r="B13994">
            <v>60853</v>
          </cell>
          <cell r="C13994" t="str">
            <v>TITANIC II</v>
          </cell>
          <cell r="D13994" t="str">
            <v>ZS-60853-BM</v>
          </cell>
          <cell r="E13994" t="str">
            <v>SAAVEDRA MONASTERIO CARMEN ROSA</v>
          </cell>
          <cell r="F13994" t="str">
            <v>DECRETO LEGISLATIVO Nº1273</v>
          </cell>
        </row>
        <row r="13995">
          <cell r="B13995">
            <v>60888</v>
          </cell>
          <cell r="C13995" t="str">
            <v>NEHEMIAS DAVID</v>
          </cell>
          <cell r="D13995" t="str">
            <v>PT-60888-BM</v>
          </cell>
          <cell r="E13995" t="str">
            <v>SOPLAPUCO PAIVA DEYVIS DAVID</v>
          </cell>
          <cell r="F13995" t="str">
            <v>DECRETO LEGISLATIVO Nº1273</v>
          </cell>
        </row>
        <row r="13996">
          <cell r="B13996">
            <v>60891</v>
          </cell>
          <cell r="C13996" t="str">
            <v>JUAN FRANCISCO</v>
          </cell>
          <cell r="D13996" t="str">
            <v>PT-60891-BM</v>
          </cell>
          <cell r="E13996" t="str">
            <v>RUIZ MARTINEZ PEDRO</v>
          </cell>
          <cell r="F13996" t="str">
            <v>DECRETO LEGISLATIVO Nº1273</v>
          </cell>
        </row>
        <row r="13997">
          <cell r="B13997">
            <v>60893</v>
          </cell>
          <cell r="C13997" t="str">
            <v>EL CHOLITO</v>
          </cell>
          <cell r="D13997" t="str">
            <v>PT--60893-BM</v>
          </cell>
          <cell r="E13997" t="str">
            <v>ANTON CURO WALTER</v>
          </cell>
          <cell r="F13997" t="str">
            <v>DECRETO LEGISLATIVO Nº1273</v>
          </cell>
        </row>
        <row r="13998">
          <cell r="B13998">
            <v>60898</v>
          </cell>
          <cell r="C13998" t="str">
            <v>HASAEL I</v>
          </cell>
          <cell r="D13998" t="str">
            <v>PT-60898-BM</v>
          </cell>
          <cell r="E13998" t="str">
            <v>AQUIJE PE? LUIS RUBEN</v>
          </cell>
          <cell r="F13998" t="str">
            <v>DECRETO LEGISLATIVO Nº1273</v>
          </cell>
        </row>
        <row r="13999">
          <cell r="B13999">
            <v>60899</v>
          </cell>
          <cell r="C13999" t="str">
            <v>BENDICION DEL SE?R</v>
          </cell>
          <cell r="D13999" t="str">
            <v>ZS-60899-BM</v>
          </cell>
          <cell r="E13999" t="str">
            <v>CHUNGA QUEREVALU DEMETRIO</v>
          </cell>
          <cell r="F13999" t="str">
            <v>DECRETO LEGISLATIVO Nº1273</v>
          </cell>
        </row>
        <row r="14000">
          <cell r="B14000">
            <v>60901</v>
          </cell>
          <cell r="C14000" t="str">
            <v>REGALO DE DIOS</v>
          </cell>
          <cell r="D14000" t="str">
            <v>PT-60901-BM</v>
          </cell>
          <cell r="E14000" t="str">
            <v>FIESTAS CHUNGA MIGUEL ANGEL</v>
          </cell>
          <cell r="F14000" t="str">
            <v>DECRETO LEGISLATIVO Nº1273</v>
          </cell>
        </row>
        <row r="14001">
          <cell r="B14001">
            <v>60903</v>
          </cell>
          <cell r="C14001" t="str">
            <v>ELI DIOS</v>
          </cell>
          <cell r="D14001" t="str">
            <v>ZS-60903-BM</v>
          </cell>
          <cell r="E14001" t="str">
            <v>CORONADO CARRANZA SEGUNDO VICENTE</v>
          </cell>
          <cell r="F14001" t="str">
            <v>DECRETO LEGISLATIVO Nº1273</v>
          </cell>
        </row>
        <row r="14002">
          <cell r="B14002">
            <v>60904</v>
          </cell>
          <cell r="C14002" t="str">
            <v>BENJAMIN</v>
          </cell>
          <cell r="D14002" t="str">
            <v>PT-60904-BM</v>
          </cell>
          <cell r="E14002" t="str">
            <v>CABRERA YOVERA JUANA ROMELIA</v>
          </cell>
          <cell r="F14002" t="str">
            <v>DECRETO LEGISLATIVO Nº1273</v>
          </cell>
        </row>
        <row r="14003">
          <cell r="B14003">
            <v>60906</v>
          </cell>
          <cell r="C14003" t="str">
            <v>JUNIN</v>
          </cell>
          <cell r="D14003" t="str">
            <v>ZS-60906-BM</v>
          </cell>
          <cell r="E14003" t="str">
            <v>FIESTAS QUEREVALU BALTAZAR</v>
          </cell>
          <cell r="F14003" t="str">
            <v>DECRETO LEGISLATIVO Nº1273</v>
          </cell>
        </row>
        <row r="14004">
          <cell r="B14004">
            <v>60910</v>
          </cell>
          <cell r="C14004" t="str">
            <v>CORAZON DE JESUS</v>
          </cell>
          <cell r="D14004" t="str">
            <v>ZS-60910-BM</v>
          </cell>
          <cell r="E14004" t="str">
            <v>VITE ESTRADA DANNY FABIAN</v>
          </cell>
          <cell r="F14004" t="str">
            <v>DECRETO LEGISLATIVO Nº1273</v>
          </cell>
        </row>
        <row r="14005">
          <cell r="B14005">
            <v>60913</v>
          </cell>
          <cell r="C14005" t="str">
            <v>SR. DEL MAR</v>
          </cell>
          <cell r="D14005" t="str">
            <v>ZS-60913-BM</v>
          </cell>
          <cell r="E14005" t="str">
            <v>QUEREVALU AREVALO JORGE LUIS</v>
          </cell>
          <cell r="F14005" t="str">
            <v>DECRETO LEGISLATIVO Nº1273</v>
          </cell>
        </row>
        <row r="14006">
          <cell r="B14006">
            <v>60918</v>
          </cell>
          <cell r="C14006" t="str">
            <v>ROGCEC I</v>
          </cell>
          <cell r="D14006" t="str">
            <v>PT-60918-BM</v>
          </cell>
          <cell r="E14006" t="str">
            <v>RENTERIA CASTRO ROGER DAVID</v>
          </cell>
          <cell r="F14006" t="str">
            <v>DECRETO LEGISLATIVO Nº1273</v>
          </cell>
        </row>
        <row r="14007">
          <cell r="B14007">
            <v>60919</v>
          </cell>
          <cell r="C14007" t="str">
            <v>TIBURON I</v>
          </cell>
          <cell r="D14007" t="str">
            <v>ZS-60919-BM</v>
          </cell>
          <cell r="E14007" t="str">
            <v>SANCHEZ AREVALO ISRAEL</v>
          </cell>
          <cell r="F14007" t="str">
            <v>DECRETO LEGISLATIVO Nº1273</v>
          </cell>
        </row>
        <row r="14008">
          <cell r="B14008">
            <v>60923</v>
          </cell>
          <cell r="C14008" t="str">
            <v>CECILIA</v>
          </cell>
          <cell r="D14008" t="str">
            <v>PT-60923-BM</v>
          </cell>
          <cell r="E14008" t="str">
            <v>MORALES PELTROCHE MARIA ROXANA</v>
          </cell>
          <cell r="F14008" t="str">
            <v>DECRETO LEGISLATIVO Nº1273</v>
          </cell>
        </row>
        <row r="14009">
          <cell r="B14009">
            <v>60928</v>
          </cell>
          <cell r="C14009" t="str">
            <v>LIOMAR</v>
          </cell>
          <cell r="D14009" t="str">
            <v>ZS-60928-BM</v>
          </cell>
          <cell r="E14009" t="str">
            <v>SERNA SANDOVAL JORGE SEBASTIAN</v>
          </cell>
          <cell r="F14009" t="str">
            <v>DECRETO LEGISLATIVO Nº1273</v>
          </cell>
        </row>
        <row r="14010">
          <cell r="B14010">
            <v>60939</v>
          </cell>
          <cell r="C14010" t="str">
            <v>MI FLORITA</v>
          </cell>
          <cell r="D14010" t="str">
            <v>ZS-60939-BM</v>
          </cell>
          <cell r="E14010" t="str">
            <v>PAUCAR ABAD OSCAR SAMUEL</v>
          </cell>
          <cell r="F14010" t="str">
            <v>DECRETO LEGISLATIVO Nº1273</v>
          </cell>
        </row>
        <row r="14011">
          <cell r="B14011">
            <v>60943</v>
          </cell>
          <cell r="C14011" t="str">
            <v>ELENA</v>
          </cell>
          <cell r="D14011" t="str">
            <v>ZS-60943-BM</v>
          </cell>
          <cell r="E14011" t="str">
            <v>MANRIQUE FERRY JOEL EDINSON</v>
          </cell>
          <cell r="F14011" t="str">
            <v>DECRETO LEGISLATIVO Nº1273</v>
          </cell>
        </row>
        <row r="14012">
          <cell r="B14012">
            <v>60948</v>
          </cell>
          <cell r="C14012" t="str">
            <v>ALLISON</v>
          </cell>
          <cell r="D14012" t="str">
            <v>ZS-60948-BM</v>
          </cell>
          <cell r="E14012" t="str">
            <v>PAIVA GARCIA EDY ANTONIO</v>
          </cell>
          <cell r="F14012" t="str">
            <v>DECRETO LEGISLATIVO Nº1273</v>
          </cell>
        </row>
        <row r="14013">
          <cell r="B14013">
            <v>60960</v>
          </cell>
          <cell r="C14013" t="str">
            <v>KARMHY</v>
          </cell>
          <cell r="D14013" t="str">
            <v>PT-60960-BM</v>
          </cell>
          <cell r="E14013" t="str">
            <v>ANTON GALAN DIANA MAXIMINA</v>
          </cell>
          <cell r="F14013" t="str">
            <v>DECRETO LEGISLATIVO Nº1273</v>
          </cell>
        </row>
        <row r="14014">
          <cell r="B14014">
            <v>60961</v>
          </cell>
          <cell r="C14014" t="str">
            <v>WILMER DAVID</v>
          </cell>
          <cell r="D14014" t="str">
            <v>PT-60961-BM</v>
          </cell>
          <cell r="E14014" t="str">
            <v>REDHEAD ESPINOZA ALONDRA NICOLE</v>
          </cell>
          <cell r="F14014" t="str">
            <v>DECRETO LEGISLATIVO Nº1273</v>
          </cell>
        </row>
        <row r="14015">
          <cell r="B14015">
            <v>60962</v>
          </cell>
          <cell r="C14015" t="str">
            <v>MI PILARCITA</v>
          </cell>
          <cell r="D14015" t="str">
            <v>PT-60962-BM</v>
          </cell>
          <cell r="E14015" t="str">
            <v>CHERRE ALVAREZ MARIA ESTHER</v>
          </cell>
          <cell r="F14015" t="str">
            <v>DECRETO LEGISLATIVO Nº1273</v>
          </cell>
        </row>
        <row r="14016">
          <cell r="B14016">
            <v>60964</v>
          </cell>
          <cell r="C14016" t="str">
            <v>YANELA III</v>
          </cell>
          <cell r="D14016" t="str">
            <v>PT-60964-BM</v>
          </cell>
          <cell r="E14016" t="str">
            <v>PUSMA JULCA ROGELIO</v>
          </cell>
          <cell r="F14016" t="str">
            <v>DECRETO LEGISLATIVO Nº1273</v>
          </cell>
        </row>
        <row r="14017">
          <cell r="B14017">
            <v>60966</v>
          </cell>
          <cell r="C14017" t="str">
            <v>MIRAMAR I</v>
          </cell>
          <cell r="D14017" t="str">
            <v>PT-60966-BM</v>
          </cell>
          <cell r="E14017" t="str">
            <v>GALAN CORTEZ MIGUEL ARCANGEL</v>
          </cell>
          <cell r="F14017" t="str">
            <v>DECRETO LEGISLATIVO Nº1273</v>
          </cell>
        </row>
        <row r="14018">
          <cell r="B14018">
            <v>60970</v>
          </cell>
          <cell r="C14018" t="str">
            <v>COSITO</v>
          </cell>
          <cell r="D14018" t="str">
            <v>PT-60970-BM</v>
          </cell>
          <cell r="E14018" t="str">
            <v>TORRES RAMIREZ WILLIANS WALTER</v>
          </cell>
          <cell r="F14018" t="str">
            <v>DECRETO LEGISLATIVO Nº1273</v>
          </cell>
        </row>
        <row r="14019">
          <cell r="B14019">
            <v>60972</v>
          </cell>
          <cell r="C14019" t="str">
            <v>OSWALDO I</v>
          </cell>
          <cell r="D14019" t="str">
            <v>PT-60972-BM</v>
          </cell>
          <cell r="E14019" t="str">
            <v>ESPINOZA CODARLUPO OSWALDO</v>
          </cell>
          <cell r="F14019" t="str">
            <v>DECRETO LEGISLATIVO Nº1273</v>
          </cell>
        </row>
        <row r="14020">
          <cell r="B14020">
            <v>60973</v>
          </cell>
          <cell r="C14020" t="str">
            <v>ANITA ISIDORA</v>
          </cell>
          <cell r="D14020" t="str">
            <v>PT-60973-BM</v>
          </cell>
          <cell r="E14020" t="str">
            <v>BAYONA MORALES MARITZA</v>
          </cell>
          <cell r="F14020" t="str">
            <v>DECRETO LEGISLATIVO Nº1273</v>
          </cell>
        </row>
        <row r="14021">
          <cell r="B14021">
            <v>60974</v>
          </cell>
          <cell r="C14021" t="str">
            <v>JESUS ES MI PASTOR</v>
          </cell>
          <cell r="D14021" t="str">
            <v>PT-60974-BM</v>
          </cell>
          <cell r="E14021" t="str">
            <v>PAIVA CHUNGA JUAN</v>
          </cell>
          <cell r="F14021" t="str">
            <v>DECRETO LEGISLATIVO Nº1273</v>
          </cell>
        </row>
        <row r="14022">
          <cell r="B14022">
            <v>60977</v>
          </cell>
          <cell r="C14022" t="str">
            <v>DAHAME</v>
          </cell>
          <cell r="D14022" t="str">
            <v>PT-60977-BM</v>
          </cell>
          <cell r="E14022" t="str">
            <v>SILVA NIZAMA MARIA MERCEDES</v>
          </cell>
          <cell r="F14022" t="str">
            <v>DECRETO LEGISLATIVO Nº1273</v>
          </cell>
        </row>
        <row r="14023">
          <cell r="B14023">
            <v>60979</v>
          </cell>
          <cell r="C14023" t="str">
            <v>DIOS ES AMOR</v>
          </cell>
          <cell r="D14023" t="str">
            <v>PT-60979-BM</v>
          </cell>
          <cell r="E14023" t="str">
            <v>SILVA SANDOVAL CARMEN</v>
          </cell>
          <cell r="F14023" t="str">
            <v>DECRETO LEGISLATIVO Nº1273</v>
          </cell>
        </row>
        <row r="14024">
          <cell r="B14024">
            <v>60980</v>
          </cell>
          <cell r="C14024" t="str">
            <v>DON FELIX</v>
          </cell>
          <cell r="D14024" t="str">
            <v>PT--60980-BM</v>
          </cell>
          <cell r="E14024" t="str">
            <v>ECHE LLENQUE BENJAMIN</v>
          </cell>
          <cell r="F14024" t="str">
            <v>DECRETO LEGISLATIVO Nº1273</v>
          </cell>
        </row>
        <row r="14025">
          <cell r="B14025">
            <v>60986</v>
          </cell>
          <cell r="C14025" t="str">
            <v>LIZBEL</v>
          </cell>
          <cell r="D14025" t="str">
            <v>ZS-60986-BM</v>
          </cell>
          <cell r="E14025" t="str">
            <v>PAZO CARRERA SANTOS OSCAR</v>
          </cell>
          <cell r="F14025" t="str">
            <v>DECRETO LEGISLATIVO Nº1273</v>
          </cell>
        </row>
        <row r="14026">
          <cell r="B14026">
            <v>60989</v>
          </cell>
          <cell r="C14026" t="str">
            <v>J.Y.T</v>
          </cell>
          <cell r="D14026" t="str">
            <v>ZS-60989-BM</v>
          </cell>
          <cell r="E14026" t="str">
            <v>TINOCO YACILA JHONY</v>
          </cell>
          <cell r="F14026" t="str">
            <v>DECRETO LEGISLATIVO Nº1273</v>
          </cell>
        </row>
        <row r="14027">
          <cell r="B14027">
            <v>60990</v>
          </cell>
          <cell r="C14027" t="str">
            <v>JOSE ANTONIO</v>
          </cell>
          <cell r="D14027" t="str">
            <v>ZS-60990-BM</v>
          </cell>
          <cell r="E14027" t="str">
            <v>LOPEZ LOPEZ ANTONIA</v>
          </cell>
          <cell r="F14027" t="str">
            <v>DECRETO LEGISLATIVO Nº1273</v>
          </cell>
        </row>
        <row r="14028">
          <cell r="B14028">
            <v>60991</v>
          </cell>
          <cell r="C14028" t="str">
            <v>MI ELENNY</v>
          </cell>
          <cell r="D14028" t="str">
            <v>ZS-60991-BM</v>
          </cell>
          <cell r="E14028" t="str">
            <v>SANTOS SANTOS JOSE PAULINO</v>
          </cell>
          <cell r="F14028" t="str">
            <v>DECRETO LEGISLATIVO Nº1273</v>
          </cell>
        </row>
        <row r="14029">
          <cell r="B14029">
            <v>60993</v>
          </cell>
          <cell r="C14029" t="str">
            <v>EL DIAMANTE</v>
          </cell>
          <cell r="D14029" t="str">
            <v>ZS-60993-BM</v>
          </cell>
          <cell r="E14029" t="str">
            <v>GARCIA ABARCA LUIS ALBERTO</v>
          </cell>
          <cell r="F14029" t="str">
            <v>DECRETO LEGISLATIVO Nº1273</v>
          </cell>
        </row>
        <row r="14030">
          <cell r="B14030">
            <v>60994</v>
          </cell>
          <cell r="C14030" t="str">
            <v>JESUS DAVID</v>
          </cell>
          <cell r="D14030" t="str">
            <v>PT-60994-BM</v>
          </cell>
          <cell r="E14030" t="str">
            <v>POICON PURIZACA RUTICO</v>
          </cell>
          <cell r="F14030" t="str">
            <v>DECRETO LEGISLATIVO Nº1273</v>
          </cell>
        </row>
        <row r="14031">
          <cell r="B14031">
            <v>60996</v>
          </cell>
          <cell r="C14031" t="str">
            <v>JESUS EN TI CONFIO</v>
          </cell>
          <cell r="D14031" t="str">
            <v>ZS-60996-BM</v>
          </cell>
          <cell r="E14031" t="str">
            <v>RUMICHE QUEREVALU VICTOR</v>
          </cell>
          <cell r="F14031" t="str">
            <v>DECRETO LEGISLATIVO Nº1273</v>
          </cell>
        </row>
        <row r="14032">
          <cell r="B14032">
            <v>60999</v>
          </cell>
          <cell r="C14032" t="str">
            <v>ESCORPION I</v>
          </cell>
          <cell r="D14032" t="str">
            <v>ZS-60999-BM</v>
          </cell>
          <cell r="E14032" t="str">
            <v>SANTOS CALLE FAUSTINO</v>
          </cell>
          <cell r="F14032" t="str">
            <v>DECRETO LEGISLATIVO Nº1273</v>
          </cell>
        </row>
        <row r="14033">
          <cell r="B14033">
            <v>61000</v>
          </cell>
          <cell r="C14033" t="str">
            <v>MARIA ESTHER - 2</v>
          </cell>
          <cell r="D14033" t="str">
            <v>PT-61000-BM</v>
          </cell>
          <cell r="E14033" t="str">
            <v>CHERRE ALVAREZ JULIO CESAR</v>
          </cell>
          <cell r="F14033" t="str">
            <v>DECRETO LEGISLATIVO Nº1273</v>
          </cell>
        </row>
        <row r="14034">
          <cell r="B14034">
            <v>61001</v>
          </cell>
          <cell r="C14034" t="str">
            <v>ESCORPION II</v>
          </cell>
          <cell r="D14034" t="str">
            <v>ZS-61001-BM</v>
          </cell>
          <cell r="E14034" t="str">
            <v>SANTOS CALLE NERI YUVANY</v>
          </cell>
          <cell r="F14034" t="str">
            <v>DECRETO LEGISLATIVO Nº1273</v>
          </cell>
        </row>
        <row r="14035">
          <cell r="B14035">
            <v>61007</v>
          </cell>
          <cell r="C14035" t="str">
            <v>MI MARIALE</v>
          </cell>
          <cell r="D14035" t="str">
            <v>ZS-61007-BM</v>
          </cell>
          <cell r="E14035" t="str">
            <v>RAMIREZ OYOLA JHON HENRY</v>
          </cell>
          <cell r="F14035" t="str">
            <v>DECRETO LEGISLATIVO Nº1273</v>
          </cell>
        </row>
        <row r="14036">
          <cell r="B14036">
            <v>61010</v>
          </cell>
          <cell r="C14036" t="str">
            <v>MUNDO MARINO</v>
          </cell>
          <cell r="D14036" t="str">
            <v>PT-61010-BM</v>
          </cell>
          <cell r="E14036" t="str">
            <v>HERNANDEZ ALVAREZ MIGUEL ANGEL</v>
          </cell>
          <cell r="F14036" t="str">
            <v>DECRETO LEGISLATIVO Nº1273</v>
          </cell>
        </row>
        <row r="14037">
          <cell r="B14037">
            <v>61011</v>
          </cell>
          <cell r="C14037" t="str">
            <v>AH?VIENE</v>
          </cell>
          <cell r="D14037" t="str">
            <v>ZS-61011-BM</v>
          </cell>
          <cell r="E14037" t="str">
            <v>LAMA ALEMAN ROSVER</v>
          </cell>
          <cell r="F14037" t="str">
            <v>DECRETO LEGISLATIVO Nº1273</v>
          </cell>
        </row>
        <row r="14038">
          <cell r="B14038">
            <v>61012</v>
          </cell>
          <cell r="C14038" t="str">
            <v>SEMILLITA DE JESUS 1</v>
          </cell>
          <cell r="D14038" t="str">
            <v>PT-61012-BM</v>
          </cell>
          <cell r="E14038" t="str">
            <v>LAZARO PULACHE JOOSET PAUL</v>
          </cell>
          <cell r="F14038" t="str">
            <v>DECRETO LEGISLATIVO Nº1273</v>
          </cell>
        </row>
        <row r="14039">
          <cell r="B14039">
            <v>61013</v>
          </cell>
          <cell r="C14039" t="str">
            <v>CHALPON I</v>
          </cell>
          <cell r="D14039" t="str">
            <v>ZS-61013-BM</v>
          </cell>
          <cell r="E14039" t="str">
            <v>CARPIO SALDARRIAGA SILVIA ISABEL</v>
          </cell>
          <cell r="F14039" t="str">
            <v>DECRETO LEGISLATIVO Nº1273</v>
          </cell>
        </row>
        <row r="14040">
          <cell r="B14040">
            <v>61016</v>
          </cell>
          <cell r="C14040" t="str">
            <v>DANIEL</v>
          </cell>
          <cell r="D14040" t="str">
            <v>ZS-61016-BM</v>
          </cell>
          <cell r="E14040" t="str">
            <v>CASTRO DE LA CRUZ JOSE VICTOR</v>
          </cell>
          <cell r="F14040" t="str">
            <v>DECRETO LEGISLATIVO Nº1273</v>
          </cell>
        </row>
        <row r="14041">
          <cell r="B14041">
            <v>61018</v>
          </cell>
          <cell r="C14041" t="str">
            <v>BENDICION DE DIOS</v>
          </cell>
          <cell r="D14041" t="str">
            <v>ZS-61018-BM</v>
          </cell>
          <cell r="E14041" t="str">
            <v>RUMICHE CALDERON MARCO</v>
          </cell>
          <cell r="F14041" t="str">
            <v>DECRETO LEGISLATIVO Nº1273</v>
          </cell>
        </row>
        <row r="14042">
          <cell r="B14042">
            <v>61024</v>
          </cell>
          <cell r="C14042" t="str">
            <v>JOB Y SNEYDER</v>
          </cell>
          <cell r="D14042" t="str">
            <v>ZS-61024-BM</v>
          </cell>
          <cell r="E14042" t="str">
            <v>JIMENEZ MORANTE JUAN</v>
          </cell>
          <cell r="F14042" t="str">
            <v>DECRETO LEGISLATIVO Nº1273</v>
          </cell>
        </row>
        <row r="14043">
          <cell r="B14043">
            <v>61025</v>
          </cell>
          <cell r="C14043" t="str">
            <v>MI GENARITA</v>
          </cell>
          <cell r="D14043" t="str">
            <v>PT-61025-BM</v>
          </cell>
          <cell r="E14043" t="str">
            <v>RUIZ PERICHE DANIEL SANTOS</v>
          </cell>
          <cell r="F14043" t="str">
            <v>DECRETO LEGISLATIVO Nº1273</v>
          </cell>
        </row>
        <row r="14044">
          <cell r="B14044">
            <v>61026</v>
          </cell>
          <cell r="C14044" t="str">
            <v>FRUTO DE DIOS</v>
          </cell>
          <cell r="D14044" t="str">
            <v>ZS-61026-BM</v>
          </cell>
          <cell r="E14044" t="str">
            <v>SILVA SILVA PABLO</v>
          </cell>
          <cell r="F14044" t="str">
            <v>DECRETO LEGISLATIVO Nº1273</v>
          </cell>
        </row>
        <row r="14045">
          <cell r="B14045">
            <v>61027</v>
          </cell>
          <cell r="C14045" t="str">
            <v>JAIR</v>
          </cell>
          <cell r="D14045" t="str">
            <v>ZS-61027-BM</v>
          </cell>
          <cell r="E14045" t="str">
            <v>QUIROGA SILUPU JAIR</v>
          </cell>
          <cell r="F14045" t="str">
            <v>DECRETO LEGISLATIVO Nº1273</v>
          </cell>
        </row>
        <row r="14046">
          <cell r="B14046">
            <v>61028</v>
          </cell>
          <cell r="C14046" t="str">
            <v>JEHOVA MI GUERRERO</v>
          </cell>
          <cell r="D14046" t="str">
            <v>ZS-61028-BM</v>
          </cell>
          <cell r="E14046" t="str">
            <v>QUIROGA SEMINARIO LORENZO DOMINGO</v>
          </cell>
          <cell r="F14046" t="str">
            <v>DECRETO LEGISLATIVO Nº1273</v>
          </cell>
        </row>
        <row r="14047">
          <cell r="B14047">
            <v>61030</v>
          </cell>
          <cell r="C14047" t="str">
            <v>EL CHATO II</v>
          </cell>
          <cell r="D14047" t="str">
            <v>ZS-61030-BM</v>
          </cell>
          <cell r="E14047" t="str">
            <v>JIMENEZ MORANTE JUAN</v>
          </cell>
          <cell r="F14047" t="str">
            <v>DECRETO LEGISLATIVO Nº1273</v>
          </cell>
        </row>
        <row r="14048">
          <cell r="B14048">
            <v>61031</v>
          </cell>
          <cell r="C14048" t="str">
            <v>SAN PEDRO</v>
          </cell>
          <cell r="D14048" t="str">
            <v>ZS-61031-BM</v>
          </cell>
          <cell r="E14048" t="str">
            <v>PANTA PANTA ROGER JAVIER</v>
          </cell>
          <cell r="F14048" t="str">
            <v>DECRETO LEGISLATIVO Nº1273</v>
          </cell>
        </row>
        <row r="14049">
          <cell r="B14049">
            <v>61032</v>
          </cell>
          <cell r="C14049" t="str">
            <v>SR. DE LA BUENA ESPERANZA</v>
          </cell>
          <cell r="D14049" t="str">
            <v>ZS-61032-BM</v>
          </cell>
          <cell r="E14049" t="str">
            <v>MORE CHIROQUE LUIS ALBERTO</v>
          </cell>
          <cell r="F14049" t="str">
            <v>DECRETO LEGISLATIVO Nº1273</v>
          </cell>
        </row>
        <row r="14050">
          <cell r="B14050">
            <v>61033</v>
          </cell>
          <cell r="C14050" t="str">
            <v>MI DELINDA</v>
          </cell>
          <cell r="D14050" t="str">
            <v>ZS-61033-BM</v>
          </cell>
          <cell r="E14050" t="str">
            <v>OROZCO GARCIA EVER</v>
          </cell>
          <cell r="F14050" t="str">
            <v>DECRETO LEGISLATIVO Nº1273</v>
          </cell>
        </row>
        <row r="14051">
          <cell r="B14051">
            <v>61034</v>
          </cell>
          <cell r="C14051" t="str">
            <v>GUIAME CAUTIVO</v>
          </cell>
          <cell r="D14051" t="str">
            <v>ZS-61034-BM</v>
          </cell>
          <cell r="E14051" t="str">
            <v>ECHE MORE ELEODORO</v>
          </cell>
          <cell r="F14051" t="str">
            <v>DECRETO LEGISLATIVO Nº1273</v>
          </cell>
        </row>
        <row r="14052">
          <cell r="B14052">
            <v>61035</v>
          </cell>
          <cell r="C14052" t="str">
            <v>JESUS EL ALFARERO</v>
          </cell>
          <cell r="D14052" t="str">
            <v>ZS-61035-BM</v>
          </cell>
          <cell r="E14052" t="str">
            <v>PURIZACA CHERRE PERCY RAFAEL</v>
          </cell>
          <cell r="F14052" t="str">
            <v>DECRETO LEGISLATIVO Nº1273</v>
          </cell>
        </row>
        <row r="14053">
          <cell r="B14053">
            <v>61036</v>
          </cell>
          <cell r="C14053" t="str">
            <v>ABRAHAM</v>
          </cell>
          <cell r="D14053" t="str">
            <v>ZS-61036-BM</v>
          </cell>
          <cell r="E14053" t="str">
            <v>ANCAJIMA SILVA CRISTHIAN YASMANI</v>
          </cell>
          <cell r="F14053" t="str">
            <v>DECRETO LEGISLATIVO Nº1273</v>
          </cell>
        </row>
        <row r="14054">
          <cell r="B14054">
            <v>61037</v>
          </cell>
          <cell r="C14054" t="str">
            <v>CRISTO ES MI FORTALESZA</v>
          </cell>
          <cell r="D14054" t="str">
            <v>ZS-61037-BM</v>
          </cell>
          <cell r="E14054" t="str">
            <v>PAZOS LLENQUE FREDY HENRRY</v>
          </cell>
          <cell r="F14054" t="str">
            <v>DECRETO LEGISLATIVO Nº1273</v>
          </cell>
        </row>
        <row r="14055">
          <cell r="B14055">
            <v>61038</v>
          </cell>
          <cell r="C14055" t="str">
            <v>EL AVENTURERO I</v>
          </cell>
          <cell r="D14055" t="str">
            <v>ZS-61038-BM</v>
          </cell>
          <cell r="E14055" t="str">
            <v>CRUZ RAMIREZ JUAN JESUS</v>
          </cell>
          <cell r="F14055" t="str">
            <v>DECRETO LEGISLATIVO Nº1273</v>
          </cell>
        </row>
        <row r="14056">
          <cell r="B14056">
            <v>61039</v>
          </cell>
          <cell r="C14056" t="str">
            <v>ESPERANZA DEL HOGAR II</v>
          </cell>
          <cell r="D14056" t="str">
            <v>ZS-61039-BM</v>
          </cell>
          <cell r="E14056" t="str">
            <v>GARCIA CHUNGA AMERICO</v>
          </cell>
          <cell r="F14056" t="str">
            <v>DECRETO LEGISLATIVO Nº1273</v>
          </cell>
        </row>
        <row r="14057">
          <cell r="B14057">
            <v>61040</v>
          </cell>
          <cell r="C14057" t="str">
            <v>VOY EN BUSCA DEL SE?R</v>
          </cell>
          <cell r="D14057" t="str">
            <v>ZS-61040-BM</v>
          </cell>
          <cell r="E14057" t="str">
            <v>PURIZACA PAZO SANTOS MODESTO</v>
          </cell>
          <cell r="F14057" t="str">
            <v>DECRETO LEGISLATIVO Nº1273</v>
          </cell>
        </row>
        <row r="14058">
          <cell r="B14058">
            <v>61041</v>
          </cell>
          <cell r="C14058" t="str">
            <v>CASCIMIRO</v>
          </cell>
          <cell r="D14058" t="str">
            <v>ZS-61041-BM</v>
          </cell>
          <cell r="E14058" t="str">
            <v>NUNURA CALDERON CASCIMIRO</v>
          </cell>
          <cell r="F14058" t="str">
            <v>DECRETO LEGISLATIVO Nº1273</v>
          </cell>
        </row>
        <row r="14059">
          <cell r="B14059">
            <v>61042</v>
          </cell>
          <cell r="C14059" t="str">
            <v>MI MANUELITA</v>
          </cell>
          <cell r="D14059" t="str">
            <v>ZS-61042-BM</v>
          </cell>
          <cell r="E14059" t="str">
            <v>AYALA DE ANTON ROSA AMALIA</v>
          </cell>
          <cell r="F14059" t="str">
            <v>DECRETO LEGISLATIVO Nº1273</v>
          </cell>
        </row>
        <row r="14060">
          <cell r="B14060">
            <v>61043</v>
          </cell>
          <cell r="C14060" t="str">
            <v>SIEMPRE BENDICION DE DIOS</v>
          </cell>
          <cell r="D14060" t="str">
            <v>ZS-61043-BM</v>
          </cell>
          <cell r="E14060" t="str">
            <v>LLENQUE ECHE JOSE WALTER</v>
          </cell>
          <cell r="F14060" t="str">
            <v>DECRETO LEGISLATIVO Nº1273</v>
          </cell>
        </row>
        <row r="14061">
          <cell r="B14061">
            <v>61044</v>
          </cell>
          <cell r="C14061" t="str">
            <v>MI JOSE</v>
          </cell>
          <cell r="D14061" t="str">
            <v>ZS-61044-BM</v>
          </cell>
          <cell r="E14061" t="str">
            <v>SILVA CHAVEZ ALEXANDER</v>
          </cell>
          <cell r="F14061" t="str">
            <v>DECRETO LEGISLATIVO Nº1273</v>
          </cell>
        </row>
        <row r="14062">
          <cell r="B14062">
            <v>61045</v>
          </cell>
          <cell r="C14062" t="str">
            <v>MAMA CHANA</v>
          </cell>
          <cell r="D14062" t="str">
            <v>ZS-61045-BM</v>
          </cell>
          <cell r="E14062" t="str">
            <v>QUEREVALU PAZOS JUAN FERNANDO</v>
          </cell>
          <cell r="F14062" t="str">
            <v>DECRETO LEGISLATIVO Nº1273</v>
          </cell>
        </row>
        <row r="14063">
          <cell r="B14063">
            <v>61046</v>
          </cell>
          <cell r="C14063" t="str">
            <v>MATEO</v>
          </cell>
          <cell r="D14063" t="str">
            <v>ZS-61046-BM</v>
          </cell>
          <cell r="E14063" t="str">
            <v>CARLIN RAMIREZ VICTOR MIGUEL</v>
          </cell>
          <cell r="F14063" t="str">
            <v>DECRETO LEGISLATIVO Nº1273</v>
          </cell>
        </row>
        <row r="14064">
          <cell r="B14064">
            <v>61047</v>
          </cell>
          <cell r="C14064" t="str">
            <v>OSCAR</v>
          </cell>
          <cell r="D14064" t="str">
            <v>ZS-61047-BM</v>
          </cell>
          <cell r="E14064" t="str">
            <v>MALMACEDA GAMBOA OSCAR ALBERTO</v>
          </cell>
          <cell r="F14064" t="str">
            <v>DECRETO LEGISLATIVO Nº1273</v>
          </cell>
        </row>
        <row r="14065">
          <cell r="B14065">
            <v>61048</v>
          </cell>
          <cell r="C14065" t="str">
            <v>MI GUIVER</v>
          </cell>
          <cell r="D14065" t="str">
            <v>ZS-61048-BM</v>
          </cell>
          <cell r="E14065" t="str">
            <v>GARCIA JIMENEZ GUILLERMO</v>
          </cell>
          <cell r="F14065" t="str">
            <v>DECRETO LEGISLATIVO Nº1273</v>
          </cell>
        </row>
        <row r="14066">
          <cell r="B14066">
            <v>61049</v>
          </cell>
          <cell r="C14066" t="str">
            <v>DIOS ES AMOR</v>
          </cell>
          <cell r="D14066" t="str">
            <v>ZS-61049-BM</v>
          </cell>
          <cell r="E14066" t="str">
            <v>PURIZACA PAIVA PERCY</v>
          </cell>
          <cell r="F14066" t="str">
            <v>DECRETO LEGISLATIVO Nº1273</v>
          </cell>
        </row>
        <row r="14067">
          <cell r="B14067">
            <v>61050</v>
          </cell>
          <cell r="C14067" t="str">
            <v>SR. DE LOS MILAGROS I</v>
          </cell>
          <cell r="D14067" t="str">
            <v>ZS-61050-BM</v>
          </cell>
          <cell r="E14067" t="str">
            <v>FIESTAS TUME ANGEL ARMANDO</v>
          </cell>
          <cell r="F14067" t="str">
            <v>DECRETO LEGISLATIVO Nº1273</v>
          </cell>
        </row>
        <row r="14068">
          <cell r="B14068">
            <v>61051</v>
          </cell>
          <cell r="C14068" t="str">
            <v>DON PEDRO</v>
          </cell>
          <cell r="D14068" t="str">
            <v>ZS-61051-BM</v>
          </cell>
          <cell r="E14068" t="str">
            <v>AMAYA VILLEGAS PEDRO TOMAS</v>
          </cell>
          <cell r="F14068" t="str">
            <v>DECRETO LEGISLATIVO Nº1273</v>
          </cell>
        </row>
        <row r="14069">
          <cell r="B14069">
            <v>61052</v>
          </cell>
          <cell r="C14069" t="str">
            <v>HENRRY</v>
          </cell>
          <cell r="D14069" t="str">
            <v>ZS-61052-BM</v>
          </cell>
          <cell r="E14069" t="str">
            <v>CHUNGA PASACHE HENRY</v>
          </cell>
          <cell r="F14069" t="str">
            <v>DECRETO LEGISLATIVO Nº1273</v>
          </cell>
        </row>
        <row r="14070">
          <cell r="B14070">
            <v>61054</v>
          </cell>
          <cell r="C14070" t="str">
            <v>MI ANGEL</v>
          </cell>
          <cell r="D14070" t="str">
            <v>ZS-61054-BM</v>
          </cell>
          <cell r="E14070" t="str">
            <v>GONZALES CHERREZ PEDRO ANGEL</v>
          </cell>
          <cell r="F14070" t="str">
            <v>DECRETO LEGISLATIVO Nº1273</v>
          </cell>
        </row>
        <row r="14071">
          <cell r="B14071">
            <v>61056</v>
          </cell>
          <cell r="C14071" t="str">
            <v>JORGE JUNIOR</v>
          </cell>
          <cell r="D14071" t="str">
            <v>ZS-61056-BM</v>
          </cell>
          <cell r="E14071" t="str">
            <v>MI?N MARTINEZ VICTOR HUGO</v>
          </cell>
          <cell r="F14071" t="str">
            <v>DECRETO LEGISLATIVO Nº1273</v>
          </cell>
        </row>
        <row r="14072">
          <cell r="B14072">
            <v>61057</v>
          </cell>
          <cell r="C14072" t="str">
            <v>VIRGEN DEL CARMEN II</v>
          </cell>
          <cell r="D14072" t="str">
            <v>PT-61057-PM</v>
          </cell>
          <cell r="E14072" t="str">
            <v>PANTA AMAYA GERARDO ;PANTA AMAYA RAFAEL ;PANTA DE RUMICHE CONCEPCION ;PANTA DE RUMICHE MAXIMA ;RUMICHE PANTA FELIPE ;RUMICHE PANTA FRANCISCO ;RUMICHE PANTA MARIA CRISTINA ;RUMICHE VALENCIA MARIA JOSEFA</v>
          </cell>
          <cell r="F14072" t="str">
            <v>LEY Nº26920</v>
          </cell>
        </row>
        <row r="14073">
          <cell r="B14073">
            <v>61060</v>
          </cell>
          <cell r="C14073" t="str">
            <v>DANIELA Y ZOE</v>
          </cell>
          <cell r="D14073" t="str">
            <v>PT-61060-BM</v>
          </cell>
          <cell r="E14073" t="str">
            <v>OLAZABAL BERECHE DANIEL ELVIS</v>
          </cell>
          <cell r="F14073" t="str">
            <v>DECRETO LEGISLATIVO Nº1273</v>
          </cell>
        </row>
        <row r="14074">
          <cell r="B14074">
            <v>61063</v>
          </cell>
          <cell r="C14074" t="str">
            <v>FRAY MARTIN</v>
          </cell>
          <cell r="D14074" t="str">
            <v>PT--61063-BM</v>
          </cell>
          <cell r="E14074" t="str">
            <v>RIVAS TEIXEIRA MARTIN AMADO</v>
          </cell>
          <cell r="F14074" t="str">
            <v>DECRETO LEGISLATIVO Nº1273</v>
          </cell>
        </row>
        <row r="14075">
          <cell r="B14075">
            <v>61068</v>
          </cell>
          <cell r="C14075" t="str">
            <v>KELLY MERCEDES</v>
          </cell>
          <cell r="D14075" t="str">
            <v>PT-61068-BM</v>
          </cell>
          <cell r="E14075" t="str">
            <v>SOPLAPUCO SANTAMARIA JHONNY</v>
          </cell>
          <cell r="F14075" t="str">
            <v>DECRETO LEGISLATIVO Nº1273</v>
          </cell>
        </row>
        <row r="14076">
          <cell r="B14076">
            <v>61069</v>
          </cell>
          <cell r="C14076" t="str">
            <v>MI REVECA</v>
          </cell>
          <cell r="D14076" t="str">
            <v>PT-61069-BM</v>
          </cell>
          <cell r="E14076" t="str">
            <v>CHUQUIHUANGA SANTOS ELIAS DAVID</v>
          </cell>
          <cell r="F14076" t="str">
            <v>DECRETO LEGISLATIVO Nº1273</v>
          </cell>
        </row>
        <row r="14077">
          <cell r="B14077">
            <v>61070</v>
          </cell>
          <cell r="C14077" t="str">
            <v>MI FRANCK</v>
          </cell>
          <cell r="D14077" t="str">
            <v>PT-61070-BM</v>
          </cell>
          <cell r="E14077" t="str">
            <v>JARAMILLO JIMENEZ ANGEL MARIA</v>
          </cell>
          <cell r="F14077" t="str">
            <v>DECRETO LEGISLATIVO Nº1273</v>
          </cell>
        </row>
        <row r="14078">
          <cell r="B14078">
            <v>61071</v>
          </cell>
          <cell r="C14078" t="str">
            <v>BENDICION DE DIOS</v>
          </cell>
          <cell r="D14078" t="str">
            <v>PT-61071-BM</v>
          </cell>
          <cell r="E14078" t="str">
            <v>FIESTAS QUEREVALU MANUEL INOCENTE</v>
          </cell>
          <cell r="F14078" t="str">
            <v>DECRETO LEGISLATIVO Nº1273</v>
          </cell>
        </row>
        <row r="14079">
          <cell r="B14079">
            <v>61072</v>
          </cell>
          <cell r="C14079" t="str">
            <v>BENDICION DE DIOS II</v>
          </cell>
          <cell r="D14079" t="str">
            <v>PT-61072-BM</v>
          </cell>
          <cell r="E14079" t="str">
            <v>FIESTAS QUEREVALU MANUEL INOCENTE</v>
          </cell>
          <cell r="F14079" t="str">
            <v>DECRETO LEGISLATIVO Nº1273</v>
          </cell>
        </row>
        <row r="14080">
          <cell r="B14080">
            <v>61073</v>
          </cell>
          <cell r="C14080" t="str">
            <v>MILAGROSO JESUCRISTO</v>
          </cell>
          <cell r="D14080" t="str">
            <v>PT-61073-BM</v>
          </cell>
          <cell r="E14080" t="str">
            <v>CHUNGA ALVAREZ PEDRO</v>
          </cell>
          <cell r="F14080" t="str">
            <v>DECRETO LEGISLATIVO Nº1273</v>
          </cell>
        </row>
        <row r="14081">
          <cell r="B14081">
            <v>61078</v>
          </cell>
          <cell r="C14081" t="str">
            <v>AMIR</v>
          </cell>
          <cell r="D14081" t="str">
            <v>ZS-61078-BM</v>
          </cell>
          <cell r="E14081" t="str">
            <v>QUEVEDO SILVA CHRISTIAN EDILBERTO</v>
          </cell>
          <cell r="F14081" t="str">
            <v>DECRETO LEGISLATIVO Nº1273</v>
          </cell>
        </row>
        <row r="14082">
          <cell r="B14082">
            <v>61079</v>
          </cell>
          <cell r="C14082" t="str">
            <v>ANGELA CATALEYA</v>
          </cell>
          <cell r="D14082" t="str">
            <v>ZS-61079-BM</v>
          </cell>
          <cell r="E14082" t="str">
            <v>AMAYA VILLEGAS MERCEDES MANUEL</v>
          </cell>
          <cell r="F14082" t="str">
            <v>DECRETO LEGISLATIVO Nº1273</v>
          </cell>
        </row>
        <row r="14083">
          <cell r="B14083">
            <v>61081</v>
          </cell>
          <cell r="C14083" t="str">
            <v>MAMI ROSA</v>
          </cell>
          <cell r="D14083" t="str">
            <v>ZS-61081-BM</v>
          </cell>
          <cell r="E14083" t="str">
            <v>VITE MAZA JOSE JAVIER</v>
          </cell>
          <cell r="F14083" t="str">
            <v>DECRETO LEGISLATIVO Nº1273</v>
          </cell>
        </row>
        <row r="14084">
          <cell r="B14084">
            <v>61085</v>
          </cell>
          <cell r="C14084" t="str">
            <v>YESSILIS</v>
          </cell>
          <cell r="D14084" t="str">
            <v>ZS-61085-BM</v>
          </cell>
          <cell r="E14084" t="str">
            <v>MONTOYA PANTA LAUREANO</v>
          </cell>
          <cell r="F14084" t="str">
            <v>DECRETO LEGISLATIVO Nº1273</v>
          </cell>
        </row>
        <row r="14085">
          <cell r="B14085">
            <v>61086</v>
          </cell>
          <cell r="C14085" t="str">
            <v>MI SNEIDER</v>
          </cell>
          <cell r="D14085" t="str">
            <v>ZS-61086-BM</v>
          </cell>
          <cell r="E14085" t="str">
            <v>APARICIO MELQUIADES JUAN MANUEL ;ARIADEL YACILA JORGE LUIS</v>
          </cell>
          <cell r="F14085" t="str">
            <v>DECRETO LEGISLATIVO Nº1273</v>
          </cell>
        </row>
        <row r="14086">
          <cell r="B14086">
            <v>61088</v>
          </cell>
          <cell r="C14086" t="str">
            <v>GUIAME DIOS MIO</v>
          </cell>
          <cell r="D14086" t="str">
            <v>ZS-61088-BM</v>
          </cell>
          <cell r="E14086" t="str">
            <v>ECHE FIESTAS MIGUEL</v>
          </cell>
          <cell r="F14086" t="str">
            <v>DECRETO LEGISLATIVO Nº1273</v>
          </cell>
        </row>
        <row r="14087">
          <cell r="B14087">
            <v>61090</v>
          </cell>
          <cell r="C14087" t="str">
            <v>BENDICION DE MI DIOS I</v>
          </cell>
          <cell r="D14087" t="str">
            <v>ZS-61090-BM</v>
          </cell>
          <cell r="E14087" t="str">
            <v>CORDOVA LOPEZ JOSE SANTOS</v>
          </cell>
          <cell r="F14087" t="str">
            <v>DECRETO LEGISLATIVO Nº1273</v>
          </cell>
        </row>
        <row r="14088">
          <cell r="B14088">
            <v>61092</v>
          </cell>
          <cell r="C14088" t="str">
            <v>MIS II AMORES</v>
          </cell>
          <cell r="D14088" t="str">
            <v>ZS-61092-BM</v>
          </cell>
          <cell r="E14088" t="str">
            <v>HERRERA AYALA ROSA ANDREA</v>
          </cell>
          <cell r="F14088" t="str">
            <v>DECRETO LEGISLATIVO Nº1273</v>
          </cell>
        </row>
        <row r="14089">
          <cell r="B14089">
            <v>61093</v>
          </cell>
          <cell r="C14089" t="str">
            <v>PEPITO</v>
          </cell>
          <cell r="D14089" t="str">
            <v>ZS-61093-BM</v>
          </cell>
          <cell r="E14089" t="str">
            <v>ABT TORRES JULIO CESAR</v>
          </cell>
          <cell r="F14089" t="str">
            <v>DECRETO LEGISLATIVO Nº1273</v>
          </cell>
        </row>
        <row r="14090">
          <cell r="B14090">
            <v>61095</v>
          </cell>
          <cell r="C14090" t="str">
            <v>JESUS MI BUEN PASTOR II</v>
          </cell>
          <cell r="D14090" t="str">
            <v>PT-61095-BM</v>
          </cell>
          <cell r="E14090" t="str">
            <v>SALAZAR LOPEZ JESUS RICARDO</v>
          </cell>
          <cell r="F14090" t="str">
            <v>DECRETO LEGISLATIVO Nº1273</v>
          </cell>
        </row>
        <row r="14091">
          <cell r="B14091">
            <v>61097</v>
          </cell>
          <cell r="C14091" t="str">
            <v>JORDY Y JHON</v>
          </cell>
          <cell r="D14091" t="str">
            <v>ZS-61097-BM</v>
          </cell>
          <cell r="E14091" t="str">
            <v>FARIAS MORAN JORLLY STIVEN</v>
          </cell>
          <cell r="F14091" t="str">
            <v>DECRETO LEGISLATIVO Nº1273</v>
          </cell>
        </row>
        <row r="14092">
          <cell r="B14092">
            <v>61098</v>
          </cell>
          <cell r="C14092" t="str">
            <v>MI CLAVEL</v>
          </cell>
          <cell r="D14092" t="str">
            <v>PT-61098-BM</v>
          </cell>
          <cell r="E14092" t="str">
            <v>ECHE QUEREVALU MARIA SANTOS</v>
          </cell>
          <cell r="F14092" t="str">
            <v>DECRETO LEGISLATIVO Nº1273</v>
          </cell>
        </row>
        <row r="14093">
          <cell r="B14093">
            <v>61099</v>
          </cell>
          <cell r="C14093" t="str">
            <v>MI LUANITA</v>
          </cell>
          <cell r="D14093" t="str">
            <v>PT-61099-BM</v>
          </cell>
          <cell r="E14093" t="str">
            <v>FIESTAS RAMIREZ PEDRO ORLANDO</v>
          </cell>
          <cell r="F14093" t="str">
            <v>DECRETO LEGISLATIVO Nº1273</v>
          </cell>
        </row>
        <row r="14094">
          <cell r="B14094">
            <v>61105</v>
          </cell>
          <cell r="C14094" t="str">
            <v>JESUS ES MI PASTOR</v>
          </cell>
          <cell r="D14094" t="str">
            <v>PT-61105-BM</v>
          </cell>
          <cell r="E14094" t="str">
            <v>PANTA MORALES JOSE BERNARDINO</v>
          </cell>
          <cell r="F14094" t="str">
            <v>DECRETO LEGISLATIVO Nº1273</v>
          </cell>
        </row>
        <row r="14095">
          <cell r="B14095">
            <v>61106</v>
          </cell>
          <cell r="C14095" t="str">
            <v>ROBERTH JOEL 2</v>
          </cell>
          <cell r="D14095" t="str">
            <v>PT-61106-BM</v>
          </cell>
          <cell r="E14095" t="str">
            <v>PANTA RUIZ JOSE ELISEO</v>
          </cell>
          <cell r="F14095" t="str">
            <v>DECRETO LEGISLATIVO Nº1273</v>
          </cell>
        </row>
        <row r="14096">
          <cell r="B14096">
            <v>61107</v>
          </cell>
          <cell r="C14096" t="str">
            <v>HAROLD MARCELO</v>
          </cell>
          <cell r="D14096" t="str">
            <v>PT-61107-BM</v>
          </cell>
          <cell r="E14096" t="str">
            <v>CHUNGA COBE?S LUIS ALBERTO</v>
          </cell>
          <cell r="F14096" t="str">
            <v>DECRETO LEGISLATIVO Nº1273</v>
          </cell>
        </row>
        <row r="14097">
          <cell r="B14097">
            <v>61112</v>
          </cell>
          <cell r="C14097" t="str">
            <v>JESUS ES MI SALVADOR</v>
          </cell>
          <cell r="D14097" t="str">
            <v>PT-61112-BM</v>
          </cell>
          <cell r="E14097" t="str">
            <v>CURO PAZO LEONILA MARIBEL</v>
          </cell>
          <cell r="F14097" t="str">
            <v>DECRETO LEGISLATIVO Nº1273</v>
          </cell>
        </row>
        <row r="14098">
          <cell r="B14098">
            <v>61113</v>
          </cell>
          <cell r="C14098" t="str">
            <v>POR SIEMPRE EN MI RECUERDO</v>
          </cell>
          <cell r="D14098" t="str">
            <v>PT-61113-BM</v>
          </cell>
          <cell r="E14098" t="str">
            <v>YOVERA YOVERA FRANKY JOEL</v>
          </cell>
          <cell r="F14098" t="str">
            <v>DECRETO LEGISLATIVO Nº1273</v>
          </cell>
        </row>
        <row r="14099">
          <cell r="B14099">
            <v>61115</v>
          </cell>
          <cell r="C14099" t="str">
            <v>JEHOVA ES AMOR</v>
          </cell>
          <cell r="D14099" t="str">
            <v>PT-61115-BM</v>
          </cell>
          <cell r="E14099" t="str">
            <v>GALAN FLORES RONY RAMON</v>
          </cell>
          <cell r="F14099" t="str">
            <v>DECRETO LEGISLATIVO Nº1273</v>
          </cell>
        </row>
        <row r="14100">
          <cell r="B14100">
            <v>61117</v>
          </cell>
          <cell r="C14100" t="str">
            <v>DIOS ES AMOR</v>
          </cell>
          <cell r="D14100" t="str">
            <v>PT-61117-BM</v>
          </cell>
          <cell r="E14100" t="str">
            <v>QUEREVALU PAZO MANUELA</v>
          </cell>
          <cell r="F14100" t="str">
            <v>DECRETO LEGISLATIVO Nº1273</v>
          </cell>
        </row>
        <row r="14101">
          <cell r="B14101">
            <v>61118</v>
          </cell>
          <cell r="C14101" t="str">
            <v>MI FELIX</v>
          </cell>
          <cell r="D14101" t="str">
            <v>PT-61118-BM</v>
          </cell>
          <cell r="E14101" t="str">
            <v>SILVA MORALES JUAN</v>
          </cell>
          <cell r="F14101" t="str">
            <v>DECRETO LEGISLATIVO Nº1273</v>
          </cell>
        </row>
        <row r="14102">
          <cell r="B14102">
            <v>61126</v>
          </cell>
          <cell r="C14102" t="str">
            <v>PIQUERO 2</v>
          </cell>
          <cell r="D14102" t="str">
            <v>PT-61126-BM</v>
          </cell>
          <cell r="E14102" t="str">
            <v>CERDAN RIOS JOSE LUIS</v>
          </cell>
          <cell r="F14102" t="str">
            <v>DECRETO LEGISLATIVO Nº1273</v>
          </cell>
        </row>
        <row r="14103">
          <cell r="B14103">
            <v>61128</v>
          </cell>
          <cell r="C14103" t="str">
            <v>JORGE LUIS</v>
          </cell>
          <cell r="D14103" t="str">
            <v>PT-61128-BM</v>
          </cell>
          <cell r="E14103" t="str">
            <v>ROJAS LAYZA JORGE LUIS</v>
          </cell>
          <cell r="F14103" t="str">
            <v>DECRETO LEGISLATIVO Nº1273</v>
          </cell>
        </row>
        <row r="14104">
          <cell r="B14104">
            <v>61130</v>
          </cell>
          <cell r="C14104" t="str">
            <v>DIVINO NI?</v>
          </cell>
          <cell r="D14104" t="str">
            <v>PT-61130-BM</v>
          </cell>
          <cell r="E14104" t="str">
            <v>ROJAS GUTIERREZ RONAL CARLOS</v>
          </cell>
          <cell r="F14104" t="str">
            <v>DECRETO LEGISLATIVO Nº1273</v>
          </cell>
        </row>
        <row r="14105">
          <cell r="B14105">
            <v>61132</v>
          </cell>
          <cell r="C14105" t="str">
            <v>MIKY</v>
          </cell>
          <cell r="D14105" t="str">
            <v>CO-61132-BM</v>
          </cell>
          <cell r="E14105" t="str">
            <v>RUIZ FIESTAS MANUEL INOCENTE</v>
          </cell>
          <cell r="F14105" t="str">
            <v>DECRETO LEGISLATIVO Nº1273</v>
          </cell>
        </row>
        <row r="14106">
          <cell r="B14106">
            <v>61133</v>
          </cell>
          <cell r="C14106" t="str">
            <v>DON VICENTE</v>
          </cell>
          <cell r="D14106" t="str">
            <v>PT-61133-BM</v>
          </cell>
          <cell r="E14106" t="str">
            <v>CHAPILLIQUEN SOSA BLANCA</v>
          </cell>
          <cell r="F14106" t="str">
            <v>DECRETO LEGISLATIVO Nº1273</v>
          </cell>
        </row>
        <row r="14107">
          <cell r="B14107">
            <v>61134</v>
          </cell>
          <cell r="C14107" t="str">
            <v>JULEISY</v>
          </cell>
          <cell r="D14107" t="str">
            <v>PT-61134-BM</v>
          </cell>
          <cell r="E14107" t="str">
            <v>MONTALBAN GARCIA DOMINGO</v>
          </cell>
          <cell r="F14107" t="str">
            <v>DECRETO LEGISLATIVO Nº1273</v>
          </cell>
        </row>
        <row r="14108">
          <cell r="B14108">
            <v>61156</v>
          </cell>
          <cell r="C14108" t="str">
            <v>BENDICION DE CRISTO 2</v>
          </cell>
          <cell r="D14108" t="str">
            <v>PT-61156-BM</v>
          </cell>
          <cell r="E14108" t="str">
            <v>RUIZ ANTON DARWIN</v>
          </cell>
          <cell r="F14108" t="str">
            <v>DECRETO LEGISLATIVO Nº1273</v>
          </cell>
        </row>
        <row r="14109">
          <cell r="B14109">
            <v>61159</v>
          </cell>
          <cell r="C14109" t="str">
            <v>BENDICION DE CRISTO</v>
          </cell>
          <cell r="D14109" t="str">
            <v>PT-61159-BM</v>
          </cell>
          <cell r="E14109" t="str">
            <v>RUIZ ANTON EDUARDO</v>
          </cell>
          <cell r="F14109" t="str">
            <v>DECRETO LEGISLATIVO Nº1273</v>
          </cell>
        </row>
        <row r="14110">
          <cell r="B14110">
            <v>61173</v>
          </cell>
          <cell r="C14110" t="str">
            <v>MI LINDA</v>
          </cell>
          <cell r="D14110" t="str">
            <v>PT-61173-BM</v>
          </cell>
          <cell r="E14110" t="str">
            <v>PURIZACA VILLEGAS ISMAEL</v>
          </cell>
          <cell r="F14110" t="str">
            <v>DECRETO LEGISLATIVO Nº1273</v>
          </cell>
        </row>
        <row r="14111">
          <cell r="B14111">
            <v>61179</v>
          </cell>
          <cell r="C14111" t="str">
            <v>SARITA</v>
          </cell>
          <cell r="D14111" t="str">
            <v>PT--61179-BM</v>
          </cell>
          <cell r="E14111" t="str">
            <v>CHUNGA IMAN DAVID JAROL</v>
          </cell>
          <cell r="F14111" t="str">
            <v>DECRETO LEGISLATIVO Nº1273</v>
          </cell>
        </row>
        <row r="14112">
          <cell r="B14112">
            <v>61181</v>
          </cell>
          <cell r="C14112" t="str">
            <v>VIRGEN DEL CARMEN</v>
          </cell>
          <cell r="D14112" t="str">
            <v>PT-61181-BM</v>
          </cell>
          <cell r="E14112" t="str">
            <v>PAZO ECHE SANTOS ROMAN</v>
          </cell>
          <cell r="F14112" t="str">
            <v>DECRETO LEGISLATIVO Nº1273</v>
          </cell>
        </row>
        <row r="14113">
          <cell r="B14113">
            <v>61198</v>
          </cell>
          <cell r="C14113" t="str">
            <v>DIVINO CAUTIVO 1</v>
          </cell>
          <cell r="D14113" t="str">
            <v>PT-61198-BM</v>
          </cell>
          <cell r="E14113" t="str">
            <v>JACINTO PURIZACA ALDO MANUEL</v>
          </cell>
          <cell r="F14113" t="str">
            <v>DECRETO LEGISLATIVO Nº1273</v>
          </cell>
        </row>
        <row r="14114">
          <cell r="B14114">
            <v>61204</v>
          </cell>
          <cell r="C14114" t="str">
            <v>GAVIOTA I</v>
          </cell>
          <cell r="D14114" t="str">
            <v>PT-61204-BM</v>
          </cell>
          <cell r="E14114" t="str">
            <v>ECHE MORALES AURELIO PAULINO</v>
          </cell>
          <cell r="F14114" t="str">
            <v>DECRETO LEGISLATIVO Nº1273</v>
          </cell>
        </row>
        <row r="14115">
          <cell r="B14115">
            <v>61214</v>
          </cell>
          <cell r="C14115" t="str">
            <v>BRIANA Y STALYN</v>
          </cell>
          <cell r="D14115" t="str">
            <v>PT-61214-BM</v>
          </cell>
          <cell r="E14115" t="str">
            <v>VITE CHULLE PEDRO PABLO</v>
          </cell>
          <cell r="F14115" t="str">
            <v>DECRETO LEGISLATIVO Nº1273</v>
          </cell>
        </row>
        <row r="14116">
          <cell r="B14116">
            <v>61215</v>
          </cell>
          <cell r="C14116" t="str">
            <v>AJA</v>
          </cell>
          <cell r="D14116" t="str">
            <v>PT-61215-BM</v>
          </cell>
          <cell r="E14116" t="str">
            <v>VARGAS FLORIANO JUANA MARIA</v>
          </cell>
          <cell r="F14116" t="str">
            <v>DECRETO LEGISLATIVO Nº1273</v>
          </cell>
        </row>
        <row r="14117">
          <cell r="B14117">
            <v>61218</v>
          </cell>
          <cell r="C14117" t="str">
            <v>JOVENCITO II</v>
          </cell>
          <cell r="D14117" t="str">
            <v>PT-61218-BM</v>
          </cell>
          <cell r="E14117" t="str">
            <v>MELGAREJO FIGUEROA MARCOS ESTEBAN</v>
          </cell>
          <cell r="F14117" t="str">
            <v>DECRETO LEGISLATIVO Nº1273</v>
          </cell>
        </row>
        <row r="14118">
          <cell r="B14118">
            <v>61219</v>
          </cell>
          <cell r="C14118" t="str">
            <v>JOVENCITO 1</v>
          </cell>
          <cell r="D14118" t="str">
            <v>PT--61219-BM</v>
          </cell>
          <cell r="E14118" t="str">
            <v>MELGAREJO FIGUEROA MARCOS ESTEBAN</v>
          </cell>
          <cell r="F14118" t="str">
            <v>DECRETO LEGISLATIVO Nº1273</v>
          </cell>
        </row>
        <row r="14119">
          <cell r="B14119">
            <v>61221</v>
          </cell>
          <cell r="C14119" t="str">
            <v>LUZ CLARITA 3</v>
          </cell>
          <cell r="D14119" t="str">
            <v>PT-61221-BM</v>
          </cell>
          <cell r="E14119" t="str">
            <v>JUAREZ VILLANUEVA EBERT GUSTAVO</v>
          </cell>
          <cell r="F14119" t="str">
            <v>DECRETO LEGISLATIVO Nº1273</v>
          </cell>
        </row>
        <row r="14120">
          <cell r="B14120">
            <v>61222</v>
          </cell>
          <cell r="C14120" t="str">
            <v>PORTUGAL</v>
          </cell>
          <cell r="D14120" t="str">
            <v>PT-61222-BM</v>
          </cell>
          <cell r="E14120" t="str">
            <v>MARTINEZ TORRES JESUS GERARDO</v>
          </cell>
          <cell r="F14120" t="str">
            <v>DECRETO LEGISLATIVO Nº1273</v>
          </cell>
        </row>
        <row r="14121">
          <cell r="B14121">
            <v>61251</v>
          </cell>
          <cell r="C14121" t="str">
            <v>WALTER DAVID</v>
          </cell>
          <cell r="D14121" t="str">
            <v>PT-61251-BM</v>
          </cell>
          <cell r="E14121" t="str">
            <v>PAUCAR AGUIRRE WALTER ALBINO</v>
          </cell>
          <cell r="F14121" t="str">
            <v>DECRETO LEGISLATIVO Nº1273</v>
          </cell>
        </row>
        <row r="14122">
          <cell r="B14122">
            <v>61266</v>
          </cell>
          <cell r="C14122" t="str">
            <v>DON EMILIO</v>
          </cell>
          <cell r="D14122" t="str">
            <v>PT-61266-BM</v>
          </cell>
          <cell r="E14122" t="str">
            <v>SANCHEZ PERICHE RICARDO</v>
          </cell>
          <cell r="F14122" t="str">
            <v>DECRETO LEGISLATIVO Nº1273</v>
          </cell>
        </row>
        <row r="14123">
          <cell r="B14123">
            <v>61267</v>
          </cell>
          <cell r="C14123" t="str">
            <v>BENDICION DE DIOS</v>
          </cell>
          <cell r="D14123" t="str">
            <v>PT-61267-BM</v>
          </cell>
          <cell r="E14123" t="str">
            <v>INGA MORE LIDIA</v>
          </cell>
          <cell r="F14123" t="str">
            <v>DECRETO LEGISLATIVO Nº1273</v>
          </cell>
        </row>
        <row r="14124">
          <cell r="B14124">
            <v>61268</v>
          </cell>
          <cell r="C14124" t="str">
            <v>EMILIO II</v>
          </cell>
          <cell r="D14124" t="str">
            <v>PT-61268-BM</v>
          </cell>
          <cell r="E14124" t="str">
            <v>QUIROGA CHUNGA CRISTINA</v>
          </cell>
          <cell r="F14124" t="str">
            <v>DECRETO LEGISLATIVO Nº1273</v>
          </cell>
        </row>
        <row r="14125">
          <cell r="B14125">
            <v>61269</v>
          </cell>
          <cell r="C14125" t="str">
            <v>THIAGO ALAIN</v>
          </cell>
          <cell r="D14125" t="str">
            <v>PT-61269-BM</v>
          </cell>
          <cell r="E14125" t="str">
            <v>GONZALES LLATAS JAILER DELVIS</v>
          </cell>
          <cell r="F14125" t="str">
            <v>DECRETO LEGISLATIVO Nº1273</v>
          </cell>
        </row>
        <row r="14126">
          <cell r="B14126">
            <v>61272</v>
          </cell>
          <cell r="C14126" t="str">
            <v>ROBERTO CARLOS I</v>
          </cell>
          <cell r="D14126" t="str">
            <v>PT-61272-BM</v>
          </cell>
          <cell r="E14126" t="str">
            <v>SOPLAPUCO PINGO JORGE</v>
          </cell>
          <cell r="F14126" t="str">
            <v>DECRETO LEGISLATIVO Nº1273</v>
          </cell>
        </row>
        <row r="14127">
          <cell r="B14127">
            <v>61273</v>
          </cell>
          <cell r="C14127" t="str">
            <v>SIEMPRE MI MANUEL</v>
          </cell>
          <cell r="D14127" t="str">
            <v>PT-61273-BM</v>
          </cell>
          <cell r="E14127" t="str">
            <v>PANTA RUIZ LUISA GRACIELA</v>
          </cell>
          <cell r="F14127" t="str">
            <v>DECRETO LEGISLATIVO Nº1273</v>
          </cell>
        </row>
        <row r="14128">
          <cell r="B14128">
            <v>61281</v>
          </cell>
          <cell r="C14128" t="str">
            <v>ANGAMOS</v>
          </cell>
          <cell r="D14128" t="str">
            <v>PT-61281-BM</v>
          </cell>
          <cell r="E14128" t="str">
            <v>MORALES CURO JUAN PABLO</v>
          </cell>
          <cell r="F14128" t="str">
            <v>DECRETO LEGISLATIVO Nº1273</v>
          </cell>
        </row>
        <row r="14129">
          <cell r="B14129">
            <v>61284</v>
          </cell>
          <cell r="C14129" t="str">
            <v>MILAGRO DE JESUS</v>
          </cell>
          <cell r="D14129" t="str">
            <v>PT-61284-BM</v>
          </cell>
          <cell r="E14129" t="str">
            <v>CURO ANTON RAMON</v>
          </cell>
          <cell r="F14129" t="str">
            <v>DECRETO LEGISLATIVO Nº1273</v>
          </cell>
        </row>
        <row r="14130">
          <cell r="B14130">
            <v>61303</v>
          </cell>
          <cell r="C14130" t="str">
            <v>ESTRELLA DE JESUS</v>
          </cell>
          <cell r="D14130" t="str">
            <v>TA-61303-BM</v>
          </cell>
          <cell r="E14130" t="str">
            <v>PANTA PAZO MANUEL DE LA CRUZ</v>
          </cell>
          <cell r="F14130" t="str">
            <v>DECRETO LEGISLATIVO Nº1273</v>
          </cell>
        </row>
        <row r="14131">
          <cell r="B14131">
            <v>61312</v>
          </cell>
          <cell r="C14131" t="str">
            <v>VICTOR JOEL</v>
          </cell>
          <cell r="D14131" t="str">
            <v>TA-61312-BM</v>
          </cell>
          <cell r="E14131" t="str">
            <v>TUME MORALES GIAN CARLOS</v>
          </cell>
          <cell r="F14131" t="str">
            <v>DECRETO LEGISLATIVO Nº1273</v>
          </cell>
        </row>
        <row r="14132">
          <cell r="B14132">
            <v>61313</v>
          </cell>
          <cell r="C14132" t="str">
            <v>VICTOR JOEL 2</v>
          </cell>
          <cell r="D14132" t="str">
            <v>TA-61313-BM</v>
          </cell>
          <cell r="E14132" t="str">
            <v>TUME MORALES PAUL MARTIN</v>
          </cell>
          <cell r="F14132" t="str">
            <v>DECRETO LEGISLATIVO Nº1273</v>
          </cell>
        </row>
        <row r="14133">
          <cell r="B14133">
            <v>61314</v>
          </cell>
          <cell r="C14133" t="str">
            <v>JEHOVA MI REFUGIO</v>
          </cell>
          <cell r="D14133" t="str">
            <v>PT-61314-BM</v>
          </cell>
          <cell r="E14133" t="str">
            <v>QUISPE SEGURA MARIA CIRCOSICION</v>
          </cell>
          <cell r="F14133" t="str">
            <v>DECRETO LEGISLATIVO Nº1273</v>
          </cell>
        </row>
        <row r="14134">
          <cell r="B14134">
            <v>61358</v>
          </cell>
          <cell r="C14134" t="str">
            <v>MI ESPERANZA III</v>
          </cell>
          <cell r="D14134" t="str">
            <v>PT-61358-PM</v>
          </cell>
          <cell r="E14134" t="str">
            <v>CHAPA PERICHE MARIA AGUEDA ;ECA MARTINEZ PEDRO PABLO ;PAIVA MARTINEZ ELISEO ;PANTA DE ECA MARIA</v>
          </cell>
          <cell r="F14134" t="str">
            <v>LEY Nº26920</v>
          </cell>
        </row>
        <row r="14135">
          <cell r="B14135">
            <v>61398</v>
          </cell>
          <cell r="C14135" t="str">
            <v>JESUS ES MI GUIA</v>
          </cell>
          <cell r="D14135" t="str">
            <v>PT-61398-BM</v>
          </cell>
          <cell r="E14135" t="str">
            <v>PANTA PANTA FREDY NOEL</v>
          </cell>
          <cell r="F14135" t="str">
            <v>DECRETO LEGISLATIVO Nº1273</v>
          </cell>
        </row>
        <row r="14136">
          <cell r="B14136">
            <v>61399</v>
          </cell>
          <cell r="C14136" t="str">
            <v>DON RAFAEL</v>
          </cell>
          <cell r="D14136" t="str">
            <v>PT-61399-BM</v>
          </cell>
          <cell r="E14136" t="str">
            <v>ROMERO CASTRO RAFAEL</v>
          </cell>
          <cell r="F14136" t="str">
            <v>DECRETO LEGISLATIVO Nº1273</v>
          </cell>
        </row>
        <row r="14137">
          <cell r="B14137">
            <v>61400</v>
          </cell>
          <cell r="C14137" t="str">
            <v>REGALITO DE JEHOVA III</v>
          </cell>
          <cell r="D14137" t="str">
            <v>PT-61400-BM</v>
          </cell>
          <cell r="E14137" t="str">
            <v>PANTA NUNURA MARIA CECI</v>
          </cell>
          <cell r="F14137" t="str">
            <v>DECRETO LEGISLATIVO Nº1273</v>
          </cell>
        </row>
        <row r="14138">
          <cell r="B14138">
            <v>61423</v>
          </cell>
          <cell r="C14138" t="str">
            <v>DIOS Y MI PADRE</v>
          </cell>
          <cell r="D14138" t="str">
            <v>TA-61423-BM</v>
          </cell>
          <cell r="E14138" t="str">
            <v>MARTINEZ TINOCO SANTOS GREGORIO</v>
          </cell>
          <cell r="F14138" t="str">
            <v>DECRETO LEGISLATIVO Nº1273</v>
          </cell>
        </row>
        <row r="14139">
          <cell r="B14139">
            <v>61424</v>
          </cell>
          <cell r="C14139" t="str">
            <v>AUEMPYS</v>
          </cell>
          <cell r="D14139" t="str">
            <v>TA-61424-BM</v>
          </cell>
          <cell r="E14139" t="str">
            <v>PULACHE CASTILLO RAMIRO</v>
          </cell>
          <cell r="F14139" t="str">
            <v>DECRETO LEGISLATIVO Nº1273</v>
          </cell>
        </row>
        <row r="14140">
          <cell r="B14140">
            <v>61425</v>
          </cell>
          <cell r="C14140" t="str">
            <v>VIRGEN DE GUADALUPE</v>
          </cell>
          <cell r="D14140" t="str">
            <v>TA-61425-BM</v>
          </cell>
          <cell r="E14140" t="str">
            <v>MORQUENCHO ANCAJIMA CARLOS ALBERTO ;QUEREVALU PERICHE KARLA JACKELINE</v>
          </cell>
          <cell r="F14140" t="str">
            <v>DECRETO LEGISLATIVO Nº1273</v>
          </cell>
        </row>
        <row r="14141">
          <cell r="B14141">
            <v>61427</v>
          </cell>
          <cell r="C14141" t="str">
            <v>JUAN CARLOS</v>
          </cell>
          <cell r="D14141" t="str">
            <v>TA-61427-BM</v>
          </cell>
          <cell r="E14141" t="str">
            <v>IPANAQUE MARCHAN MARICELA ELIZABETH</v>
          </cell>
          <cell r="F14141" t="str">
            <v>DECRETO LEGISLATIVO Nº1273</v>
          </cell>
        </row>
        <row r="14142">
          <cell r="B14142">
            <v>61430</v>
          </cell>
          <cell r="C14142" t="str">
            <v>RONAL ENRIQUE</v>
          </cell>
          <cell r="D14142" t="str">
            <v>TA-61430-BM</v>
          </cell>
          <cell r="E14142" t="str">
            <v>MIO MORAN EDER JAVIER</v>
          </cell>
          <cell r="F14142" t="str">
            <v>DECRETO LEGISLATIVO Nº1273</v>
          </cell>
        </row>
        <row r="14143">
          <cell r="B14143">
            <v>61442</v>
          </cell>
          <cell r="C14143" t="str">
            <v>DIOS Y MI PADRE</v>
          </cell>
          <cell r="D14143" t="str">
            <v>TA-61442-BM</v>
          </cell>
          <cell r="E14143" t="str">
            <v>PURIZACA NAVARRO JUAN NICOLAS</v>
          </cell>
          <cell r="F14143" t="str">
            <v>DECRETO LEGISLATIVO Nº1273</v>
          </cell>
        </row>
        <row r="14144">
          <cell r="B14144">
            <v>61451</v>
          </cell>
          <cell r="C14144" t="str">
            <v>PAULITO</v>
          </cell>
          <cell r="D14144" t="str">
            <v>TA-61451-BM</v>
          </cell>
          <cell r="E14144" t="str">
            <v>SANCHEZ ANTON PABLO AUGUSTO</v>
          </cell>
          <cell r="F14144" t="str">
            <v>DECRETO LEGISLATIVO Nº1273</v>
          </cell>
        </row>
        <row r="14145">
          <cell r="B14145">
            <v>61452</v>
          </cell>
          <cell r="C14145" t="str">
            <v>MATIAS</v>
          </cell>
          <cell r="D14145" t="str">
            <v>TA-61452-BM</v>
          </cell>
          <cell r="E14145" t="str">
            <v>LIVIA CUMBICUS YINSO DAVID</v>
          </cell>
          <cell r="F14145" t="str">
            <v>DECRETO LEGISLATIVO Nº1273</v>
          </cell>
        </row>
        <row r="14146">
          <cell r="B14146">
            <v>61460</v>
          </cell>
          <cell r="C14146" t="str">
            <v>JEHOVA EL TODO PODEROSO</v>
          </cell>
          <cell r="D14146" t="str">
            <v>TA-61460-BM</v>
          </cell>
          <cell r="E14146" t="str">
            <v>YAMUNAQUE MONASTERIO YESSENIA CONCEPCION</v>
          </cell>
          <cell r="F14146" t="str">
            <v>DECRETO LEGISLATIVO Nº1273</v>
          </cell>
        </row>
        <row r="14147">
          <cell r="B14147">
            <v>61461</v>
          </cell>
          <cell r="C14147" t="str">
            <v>DANI DAVID</v>
          </cell>
          <cell r="D14147" t="str">
            <v>TA-61461-BM</v>
          </cell>
          <cell r="E14147" t="str">
            <v>MONASTERIO RUIZ ESTHER</v>
          </cell>
          <cell r="F14147" t="str">
            <v>DECRETO LEGISLATIVO Nº1273</v>
          </cell>
        </row>
        <row r="14148">
          <cell r="B14148">
            <v>61464</v>
          </cell>
          <cell r="C14148" t="str">
            <v>SANTIAGO</v>
          </cell>
          <cell r="D14148" t="str">
            <v>TA-61464-BM</v>
          </cell>
          <cell r="E14148" t="str">
            <v>PINGO PAIVA LUCIO</v>
          </cell>
          <cell r="F14148" t="str">
            <v>DECRETO LEGISLATIVO Nº1273</v>
          </cell>
        </row>
        <row r="14149">
          <cell r="B14149">
            <v>61465</v>
          </cell>
          <cell r="C14149" t="str">
            <v>ITZEL II</v>
          </cell>
          <cell r="D14149" t="str">
            <v>TA-61465-BM</v>
          </cell>
          <cell r="E14149" t="str">
            <v>CORDOVA DUQUE CINTHYA ELIZABETH</v>
          </cell>
          <cell r="F14149" t="str">
            <v>DECRETO LEGISLATIVO Nº1273</v>
          </cell>
        </row>
        <row r="14150">
          <cell r="B14150">
            <v>61466</v>
          </cell>
          <cell r="C14150" t="str">
            <v>POR SIEMPRE VALERY</v>
          </cell>
          <cell r="D14150" t="str">
            <v>TA-61466-BM</v>
          </cell>
          <cell r="E14150" t="str">
            <v>AMAYA TORA? SEGUNDO MERCEDES</v>
          </cell>
          <cell r="F14150" t="str">
            <v>DECRETO LEGISLATIVO Nº1273</v>
          </cell>
        </row>
        <row r="14151">
          <cell r="B14151">
            <v>61468</v>
          </cell>
          <cell r="C14151" t="str">
            <v>GENESIS</v>
          </cell>
          <cell r="D14151" t="str">
            <v>TA-61468-BM</v>
          </cell>
          <cell r="E14151" t="str">
            <v>GONZALES CUTIPA ANTONIO</v>
          </cell>
          <cell r="F14151" t="str">
            <v>DECRETO LEGISLATIVO Nº1273</v>
          </cell>
        </row>
        <row r="14152">
          <cell r="B14152">
            <v>61469</v>
          </cell>
          <cell r="C14152" t="str">
            <v>ANGELES NOEMI</v>
          </cell>
          <cell r="D14152" t="str">
            <v>TA-61469-BM</v>
          </cell>
          <cell r="E14152" t="str">
            <v>PINGO SANTAMARIA MERCEDES</v>
          </cell>
          <cell r="F14152" t="str">
            <v>DECRETO LEGISLATIVO Nº1273</v>
          </cell>
        </row>
        <row r="14153">
          <cell r="B14153">
            <v>61470</v>
          </cell>
          <cell r="C14153" t="str">
            <v>FRANK ABEL</v>
          </cell>
          <cell r="D14153" t="str">
            <v>TA-61470-BM</v>
          </cell>
          <cell r="E14153" t="str">
            <v>PINGO SANTAMARIA MERCEDES</v>
          </cell>
          <cell r="F14153" t="str">
            <v>DECRETO LEGISLATIVO Nº1273</v>
          </cell>
        </row>
        <row r="14154">
          <cell r="B14154">
            <v>61473</v>
          </cell>
          <cell r="C14154" t="str">
            <v>MI MILAGRITOS</v>
          </cell>
          <cell r="D14154" t="str">
            <v>TA-61473-BM</v>
          </cell>
          <cell r="E14154" t="str">
            <v>OCA? GONZALES LILI MILAGROS</v>
          </cell>
          <cell r="F14154" t="str">
            <v>DECRETO LEGISLATIVO Nº1273</v>
          </cell>
        </row>
        <row r="14155">
          <cell r="B14155">
            <v>61486</v>
          </cell>
          <cell r="C14155" t="str">
            <v>SIEMPRE MI EMANUEL 2</v>
          </cell>
          <cell r="D14155" t="str">
            <v>TA-61486-BM</v>
          </cell>
          <cell r="E14155" t="str">
            <v>PANTA RUIZ VICTOR FIDEL</v>
          </cell>
          <cell r="F14155" t="str">
            <v>DECRETO LEGISLATIVO Nº1273</v>
          </cell>
        </row>
        <row r="14156">
          <cell r="B14156">
            <v>61488</v>
          </cell>
          <cell r="C14156" t="str">
            <v>MI FE EN CRISTO</v>
          </cell>
          <cell r="D14156" t="str">
            <v>TA-61488-BM</v>
          </cell>
          <cell r="E14156" t="str">
            <v>RUIZ MARTINEZ JOSE ALFREDO</v>
          </cell>
          <cell r="F14156" t="str">
            <v>DECRETO LEGISLATIVO Nº1273</v>
          </cell>
        </row>
        <row r="14157">
          <cell r="B14157">
            <v>61497</v>
          </cell>
          <cell r="C14157" t="str">
            <v>SANDY I</v>
          </cell>
          <cell r="D14157" t="str">
            <v>TA-61497-BM</v>
          </cell>
          <cell r="E14157" t="str">
            <v>GONZALES CUTIPA DAVID</v>
          </cell>
          <cell r="F14157" t="str">
            <v>DECRETO LEGISLATIVO Nº1273</v>
          </cell>
        </row>
        <row r="14158">
          <cell r="B14158">
            <v>61498</v>
          </cell>
          <cell r="C14158" t="str">
            <v>BREYSON</v>
          </cell>
          <cell r="D14158" t="str">
            <v>TA-61498-BM</v>
          </cell>
          <cell r="E14158" t="str">
            <v>MARTINEZ SABA CESAR JUNIOR</v>
          </cell>
          <cell r="F14158" t="str">
            <v>DECRETO LEGISLATIVO Nº1273</v>
          </cell>
        </row>
        <row r="14159">
          <cell r="B14159">
            <v>61506</v>
          </cell>
          <cell r="C14159" t="str">
            <v>SAN ROMAN II</v>
          </cell>
          <cell r="D14159" t="str">
            <v>TA-61506-BM</v>
          </cell>
          <cell r="E14159" t="str">
            <v>PAIVA SABA ERIKA ROXANA</v>
          </cell>
          <cell r="F14159" t="str">
            <v>DECRETO LEGISLATIVO Nº1273</v>
          </cell>
        </row>
        <row r="14160">
          <cell r="B14160">
            <v>61510</v>
          </cell>
          <cell r="C14160" t="str">
            <v>VIRGEN MARIA</v>
          </cell>
          <cell r="D14160" t="str">
            <v>TA-61510-BM</v>
          </cell>
          <cell r="E14160" t="str">
            <v>MORALES GONZALES CESAR PAUL</v>
          </cell>
          <cell r="F14160" t="str">
            <v>DECRETO LEGISLATIVO Nº1273</v>
          </cell>
        </row>
        <row r="14161">
          <cell r="B14161">
            <v>61517</v>
          </cell>
          <cell r="C14161" t="str">
            <v>SR. DE MURUHUAY III</v>
          </cell>
          <cell r="D14161" t="str">
            <v>TA-61517-BM</v>
          </cell>
          <cell r="E14161" t="str">
            <v>PONCE AYALA MANUEL EDUARDO JULIO</v>
          </cell>
          <cell r="F14161" t="str">
            <v>DECRETO LEGISLATIVO Nº1273</v>
          </cell>
        </row>
        <row r="14162">
          <cell r="B14162">
            <v>61518</v>
          </cell>
          <cell r="C14162" t="str">
            <v>SR. DE MURUHUAY II</v>
          </cell>
          <cell r="D14162" t="str">
            <v>TA-61518-BM</v>
          </cell>
          <cell r="E14162" t="str">
            <v>PONCE AYALA MANUEL EDUARDO JULIO</v>
          </cell>
          <cell r="F14162" t="str">
            <v>DECRETO LEGISLATIVO Nº1273</v>
          </cell>
        </row>
        <row r="14163">
          <cell r="B14163">
            <v>61523</v>
          </cell>
          <cell r="C14163" t="str">
            <v>IBA?Z</v>
          </cell>
          <cell r="D14163" t="str">
            <v>TA-61523-BM</v>
          </cell>
          <cell r="E14163" t="str">
            <v>IBA?Z MORE TEOBALDO PERCY</v>
          </cell>
          <cell r="F14163" t="str">
            <v>DECRETO LEGISLATIVO Nº1273</v>
          </cell>
        </row>
        <row r="14164">
          <cell r="B14164">
            <v>61524</v>
          </cell>
          <cell r="C14164" t="str">
            <v>LORRAINE</v>
          </cell>
          <cell r="D14164" t="str">
            <v>TA-61524-BM</v>
          </cell>
          <cell r="E14164" t="str">
            <v>IBA?Z MORE TEOBALDO PERCY</v>
          </cell>
          <cell r="F14164" t="str">
            <v>DECRETO LEGISLATIVO Nº1273</v>
          </cell>
        </row>
        <row r="14165">
          <cell r="B14165">
            <v>61528</v>
          </cell>
          <cell r="C14165" t="str">
            <v>MAR CARIBE</v>
          </cell>
          <cell r="D14165" t="str">
            <v>TA-61528-BM</v>
          </cell>
          <cell r="E14165" t="str">
            <v>GUTIERREZ CRUZ MANUEL ENRIQUE</v>
          </cell>
          <cell r="F14165" t="str">
            <v>DECRETO LEGISLATIVO Nº1273</v>
          </cell>
        </row>
        <row r="14166">
          <cell r="B14166">
            <v>61545</v>
          </cell>
          <cell r="C14166" t="str">
            <v>CRISTO JESUS</v>
          </cell>
          <cell r="D14166" t="str">
            <v>TA-61545-BM</v>
          </cell>
          <cell r="E14166" t="str">
            <v>PANTA GARCIA LUIS ROBERTO</v>
          </cell>
          <cell r="F14166" t="str">
            <v>DECRETO LEGISLATIVO Nº1273</v>
          </cell>
        </row>
        <row r="14167">
          <cell r="B14167">
            <v>61546</v>
          </cell>
          <cell r="C14167" t="str">
            <v>PIRATA</v>
          </cell>
          <cell r="D14167" t="str">
            <v>TA-61546-BM</v>
          </cell>
          <cell r="E14167" t="str">
            <v>LORO CHUNGA MANUEL ALEXANDER</v>
          </cell>
          <cell r="F14167" t="str">
            <v>DECRETO LEGISLATIVO Nº1273</v>
          </cell>
        </row>
        <row r="14168">
          <cell r="B14168">
            <v>61547</v>
          </cell>
          <cell r="C14168" t="str">
            <v>MAMA AURELIA</v>
          </cell>
          <cell r="D14168" t="str">
            <v>TA-61547-BM</v>
          </cell>
          <cell r="E14168" t="str">
            <v>LORO CHUNGA MANUEL ALEXANDER</v>
          </cell>
          <cell r="F14168" t="str">
            <v>DECRETO LEGISLATIVO Nº1273</v>
          </cell>
        </row>
        <row r="14169">
          <cell r="B14169">
            <v>61548</v>
          </cell>
          <cell r="C14169" t="str">
            <v>OKI DOKI</v>
          </cell>
          <cell r="D14169" t="str">
            <v>TA-61548-BM</v>
          </cell>
          <cell r="E14169" t="str">
            <v>LORO CHUNGA MANUEL ALEXANDER</v>
          </cell>
          <cell r="F14169" t="str">
            <v>DECRETO LEGISLATIVO Nº1273</v>
          </cell>
        </row>
        <row r="14170">
          <cell r="B14170">
            <v>61549</v>
          </cell>
          <cell r="C14170" t="str">
            <v>BELEN</v>
          </cell>
          <cell r="D14170" t="str">
            <v>TA-61549-BM</v>
          </cell>
          <cell r="E14170" t="str">
            <v>IMAN ZURCA BELEN ABIGAIL</v>
          </cell>
          <cell r="F14170" t="str">
            <v>DECRETO LEGISLATIVO Nº1273</v>
          </cell>
        </row>
        <row r="14171">
          <cell r="B14171">
            <v>61550</v>
          </cell>
          <cell r="C14171" t="str">
            <v>BENDICION DE DIOS</v>
          </cell>
          <cell r="D14171" t="str">
            <v>TA-61550-BM</v>
          </cell>
          <cell r="E14171" t="str">
            <v>FIESTAS QUEREVALU MANUEL INOCENTE</v>
          </cell>
          <cell r="F14171" t="str">
            <v>DECRETO LEGISLATIVO Nº1273</v>
          </cell>
        </row>
        <row r="14172">
          <cell r="B14172">
            <v>61551</v>
          </cell>
          <cell r="C14172" t="str">
            <v>GINA</v>
          </cell>
          <cell r="D14172" t="str">
            <v>TA-61551-BM</v>
          </cell>
          <cell r="E14172" t="str">
            <v>JUAREZ MORE LUIS ENRIQUE</v>
          </cell>
          <cell r="F14172" t="str">
            <v>DECRETO LEGISLATIVO Nº1273</v>
          </cell>
        </row>
        <row r="14173">
          <cell r="B14173">
            <v>61552</v>
          </cell>
          <cell r="C14173" t="str">
            <v>LESLY Y YASURY</v>
          </cell>
          <cell r="D14173" t="str">
            <v>TA-61552-BM</v>
          </cell>
          <cell r="E14173" t="str">
            <v>FLORES IMAN JACINTO</v>
          </cell>
          <cell r="F14173" t="str">
            <v>DECRETO LEGISLATIVO Nº1273</v>
          </cell>
        </row>
        <row r="14174">
          <cell r="B14174">
            <v>61556</v>
          </cell>
          <cell r="C14174" t="str">
            <v>MIGUEL</v>
          </cell>
          <cell r="D14174" t="str">
            <v>TA-61556-BM</v>
          </cell>
          <cell r="E14174" t="str">
            <v>FIESTAS DE PURIZACA TOMASA MARIA</v>
          </cell>
          <cell r="F14174" t="str">
            <v>DECRETO LEGISLATIVO Nº1273</v>
          </cell>
        </row>
        <row r="14175">
          <cell r="B14175">
            <v>61558</v>
          </cell>
          <cell r="C14175" t="str">
            <v>JESUS ES MI GUIA</v>
          </cell>
          <cell r="D14175" t="str">
            <v>TA-61558-BM</v>
          </cell>
          <cell r="E14175" t="str">
            <v>FIESTAS DE PURIZACA TOMASA MARIA</v>
          </cell>
          <cell r="F14175" t="str">
            <v>DECRETO LEGISLATIVO Nº1273</v>
          </cell>
        </row>
        <row r="14176">
          <cell r="B14176">
            <v>61568</v>
          </cell>
          <cell r="C14176" t="str">
            <v>EMANUEL</v>
          </cell>
          <cell r="D14176" t="str">
            <v>TA-61568-BM</v>
          </cell>
          <cell r="E14176" t="str">
            <v>SANDOVAL GUERRERO JEFF PERCY</v>
          </cell>
          <cell r="F14176" t="str">
            <v>DECRETO LEGISLATIVO Nº1273</v>
          </cell>
        </row>
        <row r="14177">
          <cell r="B14177">
            <v>61569</v>
          </cell>
          <cell r="C14177" t="str">
            <v>MI JOSUE</v>
          </cell>
          <cell r="D14177" t="str">
            <v>TA-61569-BM</v>
          </cell>
          <cell r="E14177" t="str">
            <v>PAIVA CHUNGA CARLOS JOSUE</v>
          </cell>
          <cell r="F14177" t="str">
            <v>DECRETO LEGISLATIVO Nº1273</v>
          </cell>
        </row>
        <row r="14178">
          <cell r="B14178">
            <v>61573</v>
          </cell>
          <cell r="C14178" t="str">
            <v>MARIA JOSE</v>
          </cell>
          <cell r="D14178" t="str">
            <v>TA-61573-BM</v>
          </cell>
          <cell r="E14178" t="str">
            <v>IMAN PALOMINO MARIA MARLENY</v>
          </cell>
          <cell r="F14178" t="str">
            <v>DECRETO LEGISLATIVO Nº1273</v>
          </cell>
        </row>
        <row r="14179">
          <cell r="B14179">
            <v>61576</v>
          </cell>
          <cell r="C14179" t="str">
            <v>PERCY PAUL</v>
          </cell>
          <cell r="D14179" t="str">
            <v>TA-61576-BM</v>
          </cell>
          <cell r="E14179" t="str">
            <v>BAYONA SANCHEZ TEODORO</v>
          </cell>
          <cell r="F14179" t="str">
            <v>DECRETO LEGISLATIVO Nº1273</v>
          </cell>
        </row>
        <row r="14180">
          <cell r="B14180">
            <v>61577</v>
          </cell>
          <cell r="C14180" t="str">
            <v>JAMES GADIEL</v>
          </cell>
          <cell r="D14180" t="str">
            <v>TA-61577-BM</v>
          </cell>
          <cell r="E14180" t="str">
            <v>PAIVA CHUNGA JUNIOR MANUEL</v>
          </cell>
          <cell r="F14180" t="str">
            <v>DECRETO LEGISLATIVO Nº1273</v>
          </cell>
        </row>
        <row r="14181">
          <cell r="B14181">
            <v>61579</v>
          </cell>
          <cell r="C14181" t="str">
            <v>JORDAN EMANUEL</v>
          </cell>
          <cell r="D14181" t="str">
            <v>TA-61579-BM</v>
          </cell>
          <cell r="E14181" t="str">
            <v>RUIZ MORALES TEOFILO</v>
          </cell>
          <cell r="F14181" t="str">
            <v>DECRETO LEGISLATIVO Nº1273</v>
          </cell>
        </row>
        <row r="14182">
          <cell r="B14182">
            <v>61580</v>
          </cell>
          <cell r="C14182" t="str">
            <v>MY BRAYAN</v>
          </cell>
          <cell r="D14182" t="str">
            <v>TA-61580-BM</v>
          </cell>
          <cell r="E14182" t="str">
            <v>QUEREVALU RUMICHE MANUEL JESUS</v>
          </cell>
          <cell r="F14182" t="str">
            <v>DECRETO LEGISLATIVO Nº1273</v>
          </cell>
        </row>
        <row r="14183">
          <cell r="B14183">
            <v>61581</v>
          </cell>
          <cell r="C14183" t="str">
            <v>REY DAVID I</v>
          </cell>
          <cell r="D14183" t="str">
            <v>HO-61581-BM</v>
          </cell>
          <cell r="E14183" t="str">
            <v>BARRA FIGUEROA DAVID ENRIQUE</v>
          </cell>
          <cell r="F14183" t="str">
            <v>DECRETO LEGISLATIVO Nº1273</v>
          </cell>
        </row>
        <row r="14184">
          <cell r="B14184">
            <v>61594</v>
          </cell>
          <cell r="C14184" t="str">
            <v>REY DAVID II</v>
          </cell>
          <cell r="D14184" t="str">
            <v>HO-61594-BM</v>
          </cell>
          <cell r="E14184" t="str">
            <v>BARRA FIGUEROA DAVID ENRIQUE</v>
          </cell>
          <cell r="F14184" t="str">
            <v>DECRETO LEGISLATIVO Nº1273</v>
          </cell>
        </row>
        <row r="14185">
          <cell r="B14185">
            <v>61595</v>
          </cell>
          <cell r="C14185" t="str">
            <v>SIEMPRE MI EMANUEL</v>
          </cell>
          <cell r="D14185" t="str">
            <v>TA-61595-BM</v>
          </cell>
          <cell r="E14185" t="str">
            <v>PANTA JUAREZ VICTOR MANUEL</v>
          </cell>
          <cell r="F14185" t="str">
            <v>DECRETO LEGISLATIVO Nº1273</v>
          </cell>
        </row>
        <row r="14186">
          <cell r="B14186">
            <v>61596</v>
          </cell>
          <cell r="C14186" t="str">
            <v>PALOMINO II</v>
          </cell>
          <cell r="D14186" t="str">
            <v>TA-61596-BM</v>
          </cell>
          <cell r="E14186" t="str">
            <v>IMAN PALOMINO FELIX JUSTO</v>
          </cell>
          <cell r="F14186" t="str">
            <v>DECRETO LEGISLATIVO Nº1273</v>
          </cell>
        </row>
        <row r="14187">
          <cell r="B14187">
            <v>61597</v>
          </cell>
          <cell r="C14187" t="str">
            <v>PALOMINO I</v>
          </cell>
          <cell r="D14187" t="str">
            <v>TA-61597-BM</v>
          </cell>
          <cell r="E14187" t="str">
            <v>IMAN PALOMINO FELIX JUSTO</v>
          </cell>
          <cell r="F14187" t="str">
            <v>DECRETO LEGISLATIVO Nº1273</v>
          </cell>
        </row>
        <row r="14188">
          <cell r="B14188">
            <v>61615</v>
          </cell>
          <cell r="C14188" t="str">
            <v>PAULITA I</v>
          </cell>
          <cell r="D14188" t="str">
            <v>TA-61615-BM</v>
          </cell>
          <cell r="E14188" t="str">
            <v>JACINTO FIESTAS PEDRO PABLO</v>
          </cell>
          <cell r="F14188" t="str">
            <v>DECRETO LEGISLATIVO Nº1273</v>
          </cell>
        </row>
        <row r="14189">
          <cell r="B14189">
            <v>61616</v>
          </cell>
          <cell r="C14189" t="str">
            <v>MI PAULITA</v>
          </cell>
          <cell r="D14189" t="str">
            <v>TA-61616-BM</v>
          </cell>
          <cell r="E14189" t="str">
            <v>JACINTO FIESTAS PEDRO PABLO</v>
          </cell>
          <cell r="F14189" t="str">
            <v>DECRETO LEGISLATIVO Nº1273</v>
          </cell>
        </row>
        <row r="14190">
          <cell r="B14190">
            <v>61617</v>
          </cell>
          <cell r="C14190" t="str">
            <v>MIRAMAR</v>
          </cell>
          <cell r="D14190" t="str">
            <v>TA-61617-BM</v>
          </cell>
          <cell r="E14190" t="str">
            <v>GALAN CORTEZ MIGUEL ARCANGEL</v>
          </cell>
          <cell r="F14190" t="str">
            <v>DECRETO LEGISLATIVO Nº1273</v>
          </cell>
        </row>
        <row r="14191">
          <cell r="B14191">
            <v>61619</v>
          </cell>
          <cell r="C14191" t="str">
            <v>LUCIA</v>
          </cell>
          <cell r="D14191" t="str">
            <v>TA-61619-BM</v>
          </cell>
          <cell r="E14191" t="str">
            <v>JUAREZ RUIZ LEONEL</v>
          </cell>
          <cell r="F14191" t="str">
            <v>DECRETO LEGISLATIVO Nº1273</v>
          </cell>
        </row>
        <row r="14192">
          <cell r="B14192">
            <v>61625</v>
          </cell>
          <cell r="C14192" t="str">
            <v>MAR AZUL</v>
          </cell>
          <cell r="D14192" t="str">
            <v>TA-61625-BM</v>
          </cell>
          <cell r="E14192" t="str">
            <v>CORDOVA CHUQUIHUANGA ELVER A</v>
          </cell>
          <cell r="F14192" t="str">
            <v>DECRETO LEGISLATIVO Nº1273</v>
          </cell>
        </row>
        <row r="14193">
          <cell r="B14193">
            <v>61626</v>
          </cell>
          <cell r="C14193" t="str">
            <v>VIVES EN MI RECUERDO</v>
          </cell>
          <cell r="D14193" t="str">
            <v>TA-61626-BM</v>
          </cell>
          <cell r="E14193" t="str">
            <v>ANTON RAMIREZ MARIA DEL ROSARIO</v>
          </cell>
          <cell r="F14193" t="str">
            <v>DECRETO LEGISLATIVO Nº1273</v>
          </cell>
        </row>
        <row r="14194">
          <cell r="B14194">
            <v>61629</v>
          </cell>
          <cell r="C14194" t="str">
            <v>PAULITA II</v>
          </cell>
          <cell r="D14194" t="str">
            <v>TA-61629-BM</v>
          </cell>
          <cell r="E14194" t="str">
            <v>JACINTO FIESTAS PEDRO PABLO</v>
          </cell>
          <cell r="F14194" t="str">
            <v>DECRETO LEGISLATIVO Nº1273</v>
          </cell>
        </row>
        <row r="14195">
          <cell r="B14195">
            <v>61630</v>
          </cell>
          <cell r="C14195" t="str">
            <v>MI CONSUELO</v>
          </cell>
          <cell r="D14195" t="str">
            <v>TA-61630-BM</v>
          </cell>
          <cell r="E14195" t="str">
            <v>FIESTAS PINDAY CANDELARIO</v>
          </cell>
          <cell r="F14195" t="str">
            <v>DECRETO LEGISLATIVO Nº1273</v>
          </cell>
        </row>
        <row r="14196">
          <cell r="B14196">
            <v>61631</v>
          </cell>
          <cell r="C14196" t="str">
            <v>DIOS EN EL PARAISO I</v>
          </cell>
          <cell r="D14196" t="str">
            <v>TA-61631-BM</v>
          </cell>
          <cell r="E14196" t="str">
            <v>PANTA RUIZ DAVID DALI</v>
          </cell>
          <cell r="F14196" t="str">
            <v>DECRETO LEGISLATIVO Nº1273</v>
          </cell>
        </row>
        <row r="14197">
          <cell r="B14197">
            <v>61632</v>
          </cell>
          <cell r="C14197" t="str">
            <v>ESTHER ABIDAIL</v>
          </cell>
          <cell r="D14197" t="str">
            <v>TA-61632-BM</v>
          </cell>
          <cell r="E14197" t="str">
            <v>YAMUNAQUE MONASTERIO ISAAC DANIEL</v>
          </cell>
          <cell r="F14197" t="str">
            <v>DECRETO LEGISLATIVO Nº1273</v>
          </cell>
        </row>
        <row r="14198">
          <cell r="B14198">
            <v>61633</v>
          </cell>
          <cell r="C14198" t="str">
            <v>DIOS EN EL PARAISO II</v>
          </cell>
          <cell r="D14198" t="str">
            <v>TA-61633-BM</v>
          </cell>
          <cell r="E14198" t="str">
            <v>PANTA RUIZ DAVID DALI</v>
          </cell>
          <cell r="F14198" t="str">
            <v>DECRETO LEGISLATIVO Nº1273</v>
          </cell>
        </row>
        <row r="14199">
          <cell r="B14199">
            <v>61634</v>
          </cell>
          <cell r="C14199" t="str">
            <v>CASHERMA II</v>
          </cell>
          <cell r="D14199" t="str">
            <v>TA-61634-BM</v>
          </cell>
          <cell r="E14199" t="str">
            <v>HERNANDEZ ALVAREZ MIGUEL ANGEL</v>
          </cell>
          <cell r="F14199" t="str">
            <v>DECRETO LEGISLATIVO Nº1273</v>
          </cell>
        </row>
        <row r="14200">
          <cell r="B14200">
            <v>61636</v>
          </cell>
          <cell r="C14200" t="str">
            <v>MI JESUS EDUARDO</v>
          </cell>
          <cell r="D14200" t="str">
            <v>TA-61636-BM</v>
          </cell>
          <cell r="E14200" t="str">
            <v>ESTRADA FIESTAS JULIO ORLANDO</v>
          </cell>
          <cell r="F14200" t="str">
            <v>DECRETO LEGISLATIVO Nº1273</v>
          </cell>
        </row>
        <row r="14201">
          <cell r="B14201">
            <v>61637</v>
          </cell>
          <cell r="C14201" t="str">
            <v>PRINCIPE DE PAZ</v>
          </cell>
          <cell r="D14201" t="str">
            <v>TA-61637-BM</v>
          </cell>
          <cell r="E14201" t="str">
            <v>ANTON RUIZ AGUSTIN</v>
          </cell>
          <cell r="F14201" t="str">
            <v>DECRETO LEGISLATIVO Nº1273</v>
          </cell>
        </row>
        <row r="14202">
          <cell r="B14202">
            <v>61650</v>
          </cell>
          <cell r="C14202" t="str">
            <v>GEMELOS</v>
          </cell>
          <cell r="D14202" t="str">
            <v>TA-61650-BM</v>
          </cell>
          <cell r="E14202" t="str">
            <v>JIMENEZ SAAVEDRA HILDA</v>
          </cell>
          <cell r="F14202" t="str">
            <v>DECRETO LEGISLATIVO Nº1273</v>
          </cell>
        </row>
        <row r="14203">
          <cell r="B14203">
            <v>60651</v>
          </cell>
          <cell r="C14203" t="str">
            <v>MI SALVADOR II</v>
          </cell>
          <cell r="D14203" t="str">
            <v>SY-60651-BM</v>
          </cell>
          <cell r="E14203" t="str">
            <v>BANCES SANTAMARIA LORGIO</v>
          </cell>
          <cell r="F14203" t="str">
            <v>DECRETO LEGISLATIVO Nº1273</v>
          </cell>
        </row>
        <row r="14204">
          <cell r="B14204">
            <v>61656</v>
          </cell>
          <cell r="C14204" t="str">
            <v>REGALO DE DIOS</v>
          </cell>
          <cell r="D14204" t="str">
            <v>TA-61656-BM</v>
          </cell>
          <cell r="E14204" t="str">
            <v>OLAYA AMAYA KELLY LILIANA ;VIERA SOSA VICTOR MANUEL</v>
          </cell>
          <cell r="F14204" t="str">
            <v>DECRETO LEGISLATIVO Nº1273</v>
          </cell>
        </row>
        <row r="14205">
          <cell r="B14205">
            <v>61665</v>
          </cell>
          <cell r="C14205" t="str">
            <v>FAUSTO Y MARCELINA</v>
          </cell>
          <cell r="D14205" t="str">
            <v>PT-61665-BM</v>
          </cell>
          <cell r="E14205" t="str">
            <v>BERNAL AMAYA FELISA</v>
          </cell>
          <cell r="F14205" t="str">
            <v>DECRETO LEGISLATIVO Nº1273</v>
          </cell>
        </row>
        <row r="14206">
          <cell r="B14206">
            <v>61696</v>
          </cell>
          <cell r="C14206" t="str">
            <v>REY DAVID IV</v>
          </cell>
          <cell r="D14206" t="str">
            <v>HO-61696</v>
          </cell>
          <cell r="E14206" t="str">
            <v>BARRA FIGUEROA DAVID ENRIQUE</v>
          </cell>
          <cell r="F14206" t="str">
            <v>DECRETO LEGISLATIVO Nº1273</v>
          </cell>
        </row>
        <row r="14207">
          <cell r="B14207">
            <v>61707</v>
          </cell>
          <cell r="C14207" t="str">
            <v>CHRIS AARON</v>
          </cell>
          <cell r="D14207" t="str">
            <v>SE-61707-BM</v>
          </cell>
          <cell r="E14207" t="str">
            <v>CALDERON REYES NADIA VIVIANA</v>
          </cell>
          <cell r="F14207" t="str">
            <v>DECRETO LEGISLATIVO Nº1273</v>
          </cell>
        </row>
        <row r="14208">
          <cell r="B14208">
            <v>61708</v>
          </cell>
          <cell r="C14208" t="str">
            <v>CHRIS AARON 2</v>
          </cell>
          <cell r="D14208" t="str">
            <v>SE-61708-BM</v>
          </cell>
          <cell r="E14208" t="str">
            <v>CALDERON REYES NADIA VIVIANA</v>
          </cell>
          <cell r="F14208" t="str">
            <v>DECRETO LEGISLATIVO Nº1273</v>
          </cell>
        </row>
        <row r="14209">
          <cell r="B14209">
            <v>61709</v>
          </cell>
          <cell r="C14209" t="str">
            <v>SIEMPRE MI CAUTIVO</v>
          </cell>
          <cell r="D14209" t="str">
            <v>PT-61709-CM</v>
          </cell>
          <cell r="E14209" t="str">
            <v>PAZO QUEREVALU SANTOS ELOY</v>
          </cell>
          <cell r="F14209" t="str">
            <v>LEY Nº26920</v>
          </cell>
        </row>
        <row r="14210">
          <cell r="B14210">
            <v>61717</v>
          </cell>
          <cell r="C14210" t="str">
            <v>GAVIOTA</v>
          </cell>
          <cell r="D14210" t="str">
            <v>TA-61717-BM</v>
          </cell>
          <cell r="E14210" t="str">
            <v>MORE SILVA BALTAZAR</v>
          </cell>
          <cell r="F14210" t="str">
            <v>DECRETO LEGISLATIVO Nº1273</v>
          </cell>
        </row>
        <row r="14211">
          <cell r="B14211">
            <v>61726</v>
          </cell>
          <cell r="C14211" t="str">
            <v>JORGE ANTONIO</v>
          </cell>
          <cell r="D14211" t="str">
            <v>PT-61726-PM</v>
          </cell>
          <cell r="E14211" t="str">
            <v>CONSORCIO MUZA S.A.C</v>
          </cell>
          <cell r="F14211" t="str">
            <v>LEY Nº26920</v>
          </cell>
        </row>
        <row r="14212">
          <cell r="B14212">
            <v>61746</v>
          </cell>
          <cell r="C14212" t="str">
            <v>MARIA ANGELITA</v>
          </cell>
          <cell r="D14212" t="str">
            <v>PT-61746-PM</v>
          </cell>
          <cell r="E14212" t="str">
            <v>ECHE TUME JIMMY OMAR ;ECHE TUME JOSE ANTONIO ;TUME FIESTAS MARIA ALFONSA</v>
          </cell>
          <cell r="F14212" t="str">
            <v>LEY Nº26920</v>
          </cell>
        </row>
        <row r="14213">
          <cell r="B14213">
            <v>61822</v>
          </cell>
          <cell r="C14213" t="str">
            <v>MARINHA I</v>
          </cell>
          <cell r="D14213" t="str">
            <v>PT-61822-PM</v>
          </cell>
          <cell r="E14213" t="str">
            <v>PESQUERA MARINHA S.A.C</v>
          </cell>
          <cell r="F14213" t="str">
            <v>LEY Nº26920</v>
          </cell>
        </row>
        <row r="14214">
          <cell r="B14214">
            <v>61829</v>
          </cell>
          <cell r="C14214" t="str">
            <v>MARIA ESPERANZA III</v>
          </cell>
          <cell r="D14214" t="str">
            <v>CE-61829-PM</v>
          </cell>
          <cell r="E14214" t="str">
            <v>CORPORACION SEGJONA S.A.C.</v>
          </cell>
          <cell r="F14214" t="str">
            <v>LEY Nº26920</v>
          </cell>
        </row>
        <row r="14215">
          <cell r="B14215">
            <v>61871</v>
          </cell>
          <cell r="C14215" t="str">
            <v>DON ESTEBAN</v>
          </cell>
          <cell r="D14215" t="str">
            <v>ZS-61871-BM</v>
          </cell>
          <cell r="E14215" t="str">
            <v>TUME VITE DAVID SANTIAGO</v>
          </cell>
          <cell r="F14215" t="str">
            <v>DECRETO LEGISLATIVO Nº1273</v>
          </cell>
        </row>
        <row r="14216">
          <cell r="B14216">
            <v>61937</v>
          </cell>
          <cell r="C14216" t="str">
            <v>MI CIELITO</v>
          </cell>
          <cell r="D14216" t="str">
            <v>PT-61937-BM</v>
          </cell>
          <cell r="E14216" t="str">
            <v>CHERRE ALVAREZ MILAGROS DEL PILAR</v>
          </cell>
          <cell r="F14216" t="str">
            <v>DECRETO LEGISLATIVO Nº1273</v>
          </cell>
        </row>
        <row r="14217">
          <cell r="B14217">
            <v>61943</v>
          </cell>
          <cell r="C14217" t="str">
            <v>BENDICION DE MI MADRE</v>
          </cell>
          <cell r="D14217" t="str">
            <v>PT-61943-BM</v>
          </cell>
          <cell r="E14217" t="str">
            <v>CHERRE ALVAREZ JULIO CESAR</v>
          </cell>
          <cell r="F14217" t="str">
            <v>DECRETO LEGISLATIVO Nº1273</v>
          </cell>
        </row>
        <row r="14218">
          <cell r="B14218">
            <v>68333</v>
          </cell>
          <cell r="C14218" t="str">
            <v>EL HIJO DEL HOMBRE</v>
          </cell>
          <cell r="D14218" t="str">
            <v>PA-68333-BP</v>
          </cell>
          <cell r="E14218" t="str">
            <v>RIOS DEL AGUILA JUAN</v>
          </cell>
          <cell r="F14218" t="str">
            <v>ARTESANAL</v>
          </cell>
        </row>
        <row r="14219">
          <cell r="B14219">
            <v>23711</v>
          </cell>
          <cell r="C14219" t="str">
            <v>ROSA MARIA</v>
          </cell>
          <cell r="D14219" t="str">
            <v>PT-23711-BM</v>
          </cell>
          <cell r="E14219" t="str">
            <v>PAZO JACINTO LEONCIO TEODULO ;QUEREVALU ECHE MARIA GLORIA</v>
          </cell>
          <cell r="F14219" t="str">
            <v>DECRETO LEGISLATIVO Nº1273</v>
          </cell>
        </row>
        <row r="14220">
          <cell r="B14220">
            <v>24228</v>
          </cell>
          <cell r="C14220" t="str">
            <v>CATUY</v>
          </cell>
          <cell r="D14220" t="str">
            <v>CO-24228-BM</v>
          </cell>
          <cell r="E14220" t="str">
            <v>VERA TAPIA JULIA MARIA</v>
          </cell>
          <cell r="F14220" t="str">
            <v>DECRETO LEGISLATIVO Nº1273</v>
          </cell>
        </row>
        <row r="14221">
          <cell r="B14221">
            <v>24229</v>
          </cell>
          <cell r="C14221" t="str">
            <v>ENMANUELLE EL NAVEGANTE</v>
          </cell>
          <cell r="D14221" t="str">
            <v>CO-24229-BM</v>
          </cell>
          <cell r="E14221" t="str">
            <v>ROBLES MANRIQUE MILAGROS YARUSKA</v>
          </cell>
          <cell r="F14221" t="str">
            <v>DECRETO LEGISLATIVO Nº1273</v>
          </cell>
        </row>
        <row r="14222">
          <cell r="B14222">
            <v>25088</v>
          </cell>
          <cell r="C14222" t="str">
            <v>MI PETITA</v>
          </cell>
          <cell r="D14222" t="str">
            <v>ZS-25088-BM</v>
          </cell>
          <cell r="E14222" t="str">
            <v>BRAVO SUCLUPE CELIA ;SANTISTEBAN BANCES EXALTACION</v>
          </cell>
          <cell r="F14222" t="str">
            <v>ARTESANAL</v>
          </cell>
        </row>
        <row r="14223">
          <cell r="B14223">
            <v>26077</v>
          </cell>
          <cell r="C14223" t="str">
            <v>JOSE NILO</v>
          </cell>
          <cell r="D14223" t="str">
            <v>PT-26077-BM</v>
          </cell>
          <cell r="E14223" t="str">
            <v>QUEREVALU FIESTAS SANTOS FELIX</v>
          </cell>
          <cell r="F14223" t="str">
            <v>DS. 006-2016-PRODUCE</v>
          </cell>
        </row>
        <row r="14224">
          <cell r="B14224">
            <v>26210</v>
          </cell>
          <cell r="C14224" t="str">
            <v>SANTA ROSA</v>
          </cell>
          <cell r="D14224" t="str">
            <v>PT-26210-BM</v>
          </cell>
          <cell r="E14224" t="str">
            <v>PALOMINO RUMICHE FRANCISCO</v>
          </cell>
          <cell r="F14224" t="str">
            <v>ARTESANAL</v>
          </cell>
        </row>
        <row r="14225">
          <cell r="B14225">
            <v>31241</v>
          </cell>
          <cell r="C14225" t="str">
            <v>GME. SE?R DE LUREN</v>
          </cell>
          <cell r="D14225" t="str">
            <v>TA-31241-BM</v>
          </cell>
          <cell r="E14225" t="str">
            <v>CHULLE MAZA EDINSON</v>
          </cell>
          <cell r="F14225" t="str">
            <v>ARTESANAL</v>
          </cell>
        </row>
        <row r="14226">
          <cell r="B14226">
            <v>315398</v>
          </cell>
          <cell r="C14226" t="str">
            <v>GANIMIDES I</v>
          </cell>
          <cell r="D14226" t="str">
            <v>PT-315398-BM</v>
          </cell>
          <cell r="E14226" t="str">
            <v>SANCHEZ MAGUI? JOSE ALEXANDRO</v>
          </cell>
          <cell r="F14226" t="str">
            <v>ARTESANAL</v>
          </cell>
        </row>
        <row r="14227">
          <cell r="B14227">
            <v>323792</v>
          </cell>
          <cell r="C14227" t="str">
            <v>MAGALY</v>
          </cell>
          <cell r="D14227" t="str">
            <v>CO-323792-CM</v>
          </cell>
          <cell r="E14227" t="str">
            <v>ESPINO CORZO GUILLERMO AURELIO</v>
          </cell>
          <cell r="F14227" t="str">
            <v>ARTESANAL</v>
          </cell>
        </row>
        <row r="14228">
          <cell r="B14228">
            <v>35150</v>
          </cell>
          <cell r="C14228" t="str">
            <v>BRAYAN</v>
          </cell>
          <cell r="D14228" t="str">
            <v>PL-35150-CM</v>
          </cell>
          <cell r="E14228" t="str">
            <v>INURRITEGUI BERNAL SUSANA ;TRINIDAD VIRU ALCIDES ENRIQUE</v>
          </cell>
          <cell r="F14228" t="str">
            <v>ARTESANAL</v>
          </cell>
        </row>
        <row r="14229">
          <cell r="B14229">
            <v>35669</v>
          </cell>
          <cell r="C14229" t="str">
            <v>BENDICION DE CRISTO</v>
          </cell>
          <cell r="D14229" t="str">
            <v>PT-35669-BM</v>
          </cell>
          <cell r="E14229" t="str">
            <v>RUIZ ANTON DARWIN</v>
          </cell>
          <cell r="F14229" t="str">
            <v>DECRETO LEGISLATIVO Nº1273</v>
          </cell>
        </row>
        <row r="14230">
          <cell r="B14230">
            <v>38087</v>
          </cell>
          <cell r="C14230" t="str">
            <v>ETEN DIEZ</v>
          </cell>
          <cell r="D14230" t="str">
            <v>HO-38087-PM</v>
          </cell>
          <cell r="E14230" t="str">
            <v>PESQUERA MAJAT S.A.C.</v>
          </cell>
          <cell r="F14230" t="str">
            <v>DECRETO LEY Nº25977</v>
          </cell>
        </row>
        <row r="14231">
          <cell r="B14231">
            <v>6019</v>
          </cell>
          <cell r="C14231" t="str">
            <v>ROSITA LINDAURA 2</v>
          </cell>
          <cell r="D14231" t="str">
            <v>PT-06019-CM</v>
          </cell>
          <cell r="E14231" t="str">
            <v>QUEREVALU DEDIOS DOLORES JANET</v>
          </cell>
          <cell r="F14231" t="str">
            <v>ARTESANAL</v>
          </cell>
        </row>
        <row r="14232">
          <cell r="B14232">
            <v>55220</v>
          </cell>
          <cell r="C14232" t="str">
            <v>MR.CAT</v>
          </cell>
          <cell r="D14232" t="str">
            <v>CO-55220-BM</v>
          </cell>
          <cell r="E14232" t="str">
            <v>ALVARADO TAFUR PRUDENCIO</v>
          </cell>
          <cell r="F14232" t="str">
            <v>DECRETO LEGISLATIVO Nº1273</v>
          </cell>
        </row>
        <row r="14233">
          <cell r="B14233">
            <v>57888</v>
          </cell>
          <cell r="C14233" t="str">
            <v>GAVIOTA 3</v>
          </cell>
          <cell r="D14233" t="str">
            <v>PT-57888-BM</v>
          </cell>
          <cell r="E14233" t="str">
            <v>MORALES RUIZ JOSE EUSEBIO</v>
          </cell>
          <cell r="F14233" t="str">
            <v>DECRETO LEGISLATIVO Nº1273</v>
          </cell>
        </row>
        <row r="14234">
          <cell r="B14234">
            <v>580770</v>
          </cell>
          <cell r="C14234" t="str">
            <v>MI YENICA</v>
          </cell>
          <cell r="D14234" t="str">
            <v>PT-580770-BM</v>
          </cell>
          <cell r="E14234" t="str">
            <v>JIMENEZ LIVIA EUDORO</v>
          </cell>
          <cell r="F14234" t="str">
            <v>DS. 006-2016-PRODUCE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PORTE_SEG_EXPEDIENTES"/>
    </sheetNames>
    <sheetDataSet>
      <sheetData sheetId="0">
        <row r="1">
          <cell r="B1" t="str">
            <v>NRO REGISTRO</v>
          </cell>
          <cell r="F1" t="str">
            <v>FECHA RECEPCIÓN</v>
          </cell>
        </row>
        <row r="2">
          <cell r="B2" t="str">
            <v>00095971-2023</v>
          </cell>
          <cell r="F2" t="str">
            <v>29/12/2023</v>
          </cell>
        </row>
        <row r="3">
          <cell r="B3" t="str">
            <v>00095971-2023</v>
          </cell>
          <cell r="F3" t="str">
            <v>29/12/2023</v>
          </cell>
        </row>
        <row r="4">
          <cell r="B4" t="str">
            <v>00095971-2023</v>
          </cell>
          <cell r="F4" t="str">
            <v>29/12/2023</v>
          </cell>
        </row>
        <row r="5">
          <cell r="B5" t="str">
            <v>00095971-2023</v>
          </cell>
          <cell r="F5" t="str">
            <v>29/12/2023</v>
          </cell>
        </row>
        <row r="6">
          <cell r="B6" t="str">
            <v>00095971-2023</v>
          </cell>
          <cell r="F6" t="str">
            <v>29/12/2023</v>
          </cell>
        </row>
        <row r="7">
          <cell r="B7" t="str">
            <v>00095971-2023</v>
          </cell>
          <cell r="F7" t="str">
            <v>29/12/2023</v>
          </cell>
        </row>
        <row r="8">
          <cell r="B8" t="str">
            <v>00095935-2023</v>
          </cell>
          <cell r="F8" t="str">
            <v>29/12/2023</v>
          </cell>
        </row>
        <row r="9">
          <cell r="B9" t="str">
            <v>00095935-2023</v>
          </cell>
          <cell r="F9" t="str">
            <v>29/12/2023</v>
          </cell>
        </row>
        <row r="10">
          <cell r="B10" t="str">
            <v>00095935-2023</v>
          </cell>
          <cell r="F10" t="str">
            <v>29/12/2023</v>
          </cell>
        </row>
        <row r="11">
          <cell r="B11" t="str">
            <v>00095935-2023</v>
          </cell>
          <cell r="F11" t="str">
            <v>29/12/2023</v>
          </cell>
        </row>
        <row r="12">
          <cell r="B12" t="str">
            <v>00095935-2023</v>
          </cell>
          <cell r="F12" t="str">
            <v>29/12/2023</v>
          </cell>
        </row>
        <row r="13">
          <cell r="B13" t="str">
            <v>00095935-2023</v>
          </cell>
          <cell r="F13" t="str">
            <v>29/12/2023</v>
          </cell>
        </row>
        <row r="14">
          <cell r="B14" t="str">
            <v>00095865-2023</v>
          </cell>
          <cell r="F14" t="str">
            <v>29/12/2023</v>
          </cell>
        </row>
        <row r="15">
          <cell r="B15" t="str">
            <v>00095865-2023</v>
          </cell>
          <cell r="F15" t="str">
            <v>29/12/2023</v>
          </cell>
        </row>
        <row r="16">
          <cell r="B16" t="str">
            <v>00095798-2023</v>
          </cell>
          <cell r="F16" t="str">
            <v>29/12/2023</v>
          </cell>
        </row>
        <row r="17">
          <cell r="B17" t="str">
            <v>00095798-2023</v>
          </cell>
          <cell r="F17" t="str">
            <v>29/12/2023</v>
          </cell>
        </row>
        <row r="18">
          <cell r="B18" t="str">
            <v>00095798-2023</v>
          </cell>
          <cell r="F18" t="str">
            <v>29/12/2023</v>
          </cell>
        </row>
        <row r="19">
          <cell r="B19" t="str">
            <v>00095647-2023</v>
          </cell>
          <cell r="F19" t="str">
            <v>28/12/2023</v>
          </cell>
        </row>
        <row r="20">
          <cell r="B20" t="str">
            <v>00095647-2023</v>
          </cell>
          <cell r="F20" t="str">
            <v>28/12/2023</v>
          </cell>
        </row>
        <row r="21">
          <cell r="B21" t="str">
            <v>00095647-2023</v>
          </cell>
          <cell r="F21" t="str">
            <v>28/12/2023</v>
          </cell>
        </row>
        <row r="22">
          <cell r="B22" t="str">
            <v>00095647-2023</v>
          </cell>
          <cell r="F22" t="str">
            <v>28/12/2023</v>
          </cell>
        </row>
        <row r="23">
          <cell r="B23" t="str">
            <v>00095647-2023</v>
          </cell>
          <cell r="F23" t="str">
            <v>28/12/2023</v>
          </cell>
        </row>
        <row r="24">
          <cell r="B24" t="str">
            <v>00095647-2023</v>
          </cell>
          <cell r="F24" t="str">
            <v>28/12/2023</v>
          </cell>
        </row>
        <row r="25">
          <cell r="B25" t="str">
            <v>00095647-2023</v>
          </cell>
          <cell r="F25" t="str">
            <v>28/12/2023</v>
          </cell>
        </row>
        <row r="26">
          <cell r="B26" t="str">
            <v>00095647-2023</v>
          </cell>
          <cell r="F26" t="str">
            <v>28/12/2023</v>
          </cell>
        </row>
        <row r="27">
          <cell r="B27" t="str">
            <v>00095461-2023</v>
          </cell>
          <cell r="F27" t="str">
            <v>28/12/2023</v>
          </cell>
        </row>
        <row r="28">
          <cell r="B28" t="str">
            <v>00095461-2023</v>
          </cell>
          <cell r="F28" t="str">
            <v>28/12/2023</v>
          </cell>
        </row>
        <row r="29">
          <cell r="B29" t="str">
            <v>00095458-2023</v>
          </cell>
          <cell r="F29" t="str">
            <v>28/12/2023</v>
          </cell>
        </row>
        <row r="30">
          <cell r="B30" t="str">
            <v>00095458-2023</v>
          </cell>
          <cell r="F30" t="str">
            <v>28/12/2023</v>
          </cell>
        </row>
        <row r="31">
          <cell r="B31" t="str">
            <v>00095458-2023</v>
          </cell>
          <cell r="F31" t="str">
            <v>28/12/2023</v>
          </cell>
        </row>
        <row r="32">
          <cell r="B32" t="str">
            <v>00095458-2023</v>
          </cell>
          <cell r="F32" t="str">
            <v>28/12/2023</v>
          </cell>
        </row>
        <row r="33">
          <cell r="B33" t="str">
            <v>00095414-2023</v>
          </cell>
          <cell r="F33" t="str">
            <v>28/12/2023</v>
          </cell>
        </row>
        <row r="34">
          <cell r="B34" t="str">
            <v>00095414-2023</v>
          </cell>
          <cell r="F34" t="str">
            <v>28/12/2023</v>
          </cell>
        </row>
        <row r="35">
          <cell r="B35" t="str">
            <v>00095414-2023</v>
          </cell>
          <cell r="F35" t="str">
            <v>28/12/2023</v>
          </cell>
        </row>
        <row r="36">
          <cell r="B36" t="str">
            <v>00095220-2023</v>
          </cell>
          <cell r="F36" t="str">
            <v>27/12/2023</v>
          </cell>
        </row>
        <row r="37">
          <cell r="B37" t="str">
            <v>00095220-2023</v>
          </cell>
          <cell r="F37" t="str">
            <v>27/12/2023</v>
          </cell>
        </row>
        <row r="38">
          <cell r="B38" t="str">
            <v>00095195-2023</v>
          </cell>
          <cell r="F38" t="str">
            <v>27/12/2023</v>
          </cell>
        </row>
        <row r="39">
          <cell r="B39" t="str">
            <v>00095195-2023</v>
          </cell>
          <cell r="F39" t="str">
            <v>27/12/2023</v>
          </cell>
        </row>
        <row r="40">
          <cell r="B40" t="str">
            <v>00095195-2023</v>
          </cell>
          <cell r="F40" t="str">
            <v>27/12/2023</v>
          </cell>
        </row>
        <row r="41">
          <cell r="B41" t="str">
            <v>00095181-2023</v>
          </cell>
          <cell r="F41" t="str">
            <v>27/12/2023</v>
          </cell>
        </row>
        <row r="42">
          <cell r="B42" t="str">
            <v>00095177-2023</v>
          </cell>
          <cell r="F42" t="str">
            <v>27/12/2023</v>
          </cell>
        </row>
        <row r="43">
          <cell r="B43" t="str">
            <v>00095173-2023</v>
          </cell>
          <cell r="F43" t="str">
            <v>27/12/2023</v>
          </cell>
        </row>
        <row r="44">
          <cell r="B44" t="str">
            <v>00095170-2023</v>
          </cell>
          <cell r="F44" t="str">
            <v>27/12/2023</v>
          </cell>
        </row>
        <row r="45">
          <cell r="B45" t="str">
            <v>00095169-2023</v>
          </cell>
          <cell r="F45" t="str">
            <v>27/12/2023</v>
          </cell>
        </row>
        <row r="46">
          <cell r="B46" t="str">
            <v>00094940-2023</v>
          </cell>
          <cell r="F46" t="str">
            <v>27/12/2023</v>
          </cell>
        </row>
        <row r="47">
          <cell r="B47" t="str">
            <v>00094940-2023</v>
          </cell>
          <cell r="F47" t="str">
            <v>27/12/2023</v>
          </cell>
        </row>
        <row r="48">
          <cell r="B48" t="str">
            <v>00094940-2023</v>
          </cell>
          <cell r="F48" t="str">
            <v>27/12/2023</v>
          </cell>
        </row>
        <row r="49">
          <cell r="B49" t="str">
            <v>00094940-2023</v>
          </cell>
          <cell r="F49" t="str">
            <v>27/12/2023</v>
          </cell>
        </row>
        <row r="50">
          <cell r="B50" t="str">
            <v>00094940-2023</v>
          </cell>
          <cell r="F50" t="str">
            <v>27/12/2023</v>
          </cell>
        </row>
        <row r="51">
          <cell r="B51" t="str">
            <v>00094940-2023</v>
          </cell>
          <cell r="F51" t="str">
            <v>27/12/2023</v>
          </cell>
        </row>
        <row r="52">
          <cell r="B52" t="str">
            <v>00094940-2023</v>
          </cell>
          <cell r="F52" t="str">
            <v>27/12/2023</v>
          </cell>
        </row>
        <row r="53">
          <cell r="B53" t="str">
            <v>00094940-2023</v>
          </cell>
          <cell r="F53" t="str">
            <v>27/12/2023</v>
          </cell>
        </row>
        <row r="54">
          <cell r="B54" t="str">
            <v>00094940-2023</v>
          </cell>
          <cell r="F54" t="str">
            <v>27/12/2023</v>
          </cell>
        </row>
        <row r="55">
          <cell r="B55" t="str">
            <v>00094940-2023</v>
          </cell>
          <cell r="F55" t="str">
            <v>27/12/2023</v>
          </cell>
        </row>
        <row r="56">
          <cell r="B56" t="str">
            <v>00094940-2023</v>
          </cell>
          <cell r="F56" t="str">
            <v>27/12/2023</v>
          </cell>
        </row>
        <row r="57">
          <cell r="B57" t="str">
            <v>00094940-2023</v>
          </cell>
          <cell r="F57" t="str">
            <v>27/12/2023</v>
          </cell>
        </row>
        <row r="58">
          <cell r="B58" t="str">
            <v>00094940-2023</v>
          </cell>
          <cell r="F58" t="str">
            <v>27/12/2023</v>
          </cell>
        </row>
        <row r="59">
          <cell r="B59" t="str">
            <v>00094940-2023</v>
          </cell>
          <cell r="F59" t="str">
            <v>27/12/2023</v>
          </cell>
        </row>
        <row r="60">
          <cell r="B60" t="str">
            <v>00094940-2023</v>
          </cell>
          <cell r="F60" t="str">
            <v>27/12/2023</v>
          </cell>
        </row>
        <row r="61">
          <cell r="B61" t="str">
            <v>00094940-2023</v>
          </cell>
          <cell r="F61" t="str">
            <v>27/12/2023</v>
          </cell>
        </row>
        <row r="62">
          <cell r="B62" t="str">
            <v>00094934-2023</v>
          </cell>
          <cell r="F62" t="str">
            <v>27/12/2023</v>
          </cell>
        </row>
        <row r="63">
          <cell r="B63" t="str">
            <v>00094934-2023</v>
          </cell>
          <cell r="F63" t="str">
            <v>27/12/2023</v>
          </cell>
        </row>
        <row r="64">
          <cell r="B64" t="str">
            <v>00094934-2023</v>
          </cell>
          <cell r="F64" t="str">
            <v>27/12/2023</v>
          </cell>
        </row>
        <row r="65">
          <cell r="B65" t="str">
            <v>00094934-2023</v>
          </cell>
          <cell r="F65" t="str">
            <v>27/12/2023</v>
          </cell>
        </row>
        <row r="66">
          <cell r="B66" t="str">
            <v>00094934-2023</v>
          </cell>
          <cell r="F66" t="str">
            <v>27/12/2023</v>
          </cell>
        </row>
        <row r="67">
          <cell r="B67" t="str">
            <v>00094934-2023</v>
          </cell>
          <cell r="F67" t="str">
            <v>27/12/2023</v>
          </cell>
        </row>
        <row r="68">
          <cell r="B68" t="str">
            <v>00094934-2023</v>
          </cell>
          <cell r="F68" t="str">
            <v>27/12/2023</v>
          </cell>
        </row>
        <row r="69">
          <cell r="B69" t="str">
            <v>00094934-2023</v>
          </cell>
          <cell r="F69" t="str">
            <v>27/12/2023</v>
          </cell>
        </row>
        <row r="70">
          <cell r="B70" t="str">
            <v>00094934-2023</v>
          </cell>
          <cell r="F70" t="str">
            <v>27/12/2023</v>
          </cell>
        </row>
        <row r="71">
          <cell r="B71" t="str">
            <v>00094929-2023</v>
          </cell>
          <cell r="F71" t="str">
            <v>27/12/2023</v>
          </cell>
        </row>
        <row r="72">
          <cell r="B72" t="str">
            <v>00094929-2023</v>
          </cell>
          <cell r="F72" t="str">
            <v>27/12/2023</v>
          </cell>
        </row>
        <row r="73">
          <cell r="B73" t="str">
            <v>00094929-2023</v>
          </cell>
          <cell r="F73" t="str">
            <v>27/12/2023</v>
          </cell>
        </row>
        <row r="74">
          <cell r="B74" t="str">
            <v>00094829-2023</v>
          </cell>
          <cell r="F74" t="str">
            <v>27/12/2023</v>
          </cell>
        </row>
        <row r="75">
          <cell r="B75" t="str">
            <v>00094829-2023</v>
          </cell>
          <cell r="F75" t="str">
            <v>27/12/2023</v>
          </cell>
        </row>
        <row r="76">
          <cell r="B76" t="str">
            <v>00094628-2023</v>
          </cell>
          <cell r="F76" t="str">
            <v>22/12/2023</v>
          </cell>
        </row>
        <row r="77">
          <cell r="B77" t="str">
            <v>00094628-2023</v>
          </cell>
          <cell r="F77" t="str">
            <v>22/12/2023</v>
          </cell>
        </row>
        <row r="78">
          <cell r="B78" t="str">
            <v>00094628-2023</v>
          </cell>
          <cell r="F78" t="str">
            <v>22/12/2023</v>
          </cell>
        </row>
        <row r="79">
          <cell r="B79" t="str">
            <v>00094617-2023</v>
          </cell>
          <cell r="F79" t="str">
            <v>22/12/2023</v>
          </cell>
        </row>
        <row r="80">
          <cell r="B80" t="str">
            <v>00094617-2023</v>
          </cell>
          <cell r="F80" t="str">
            <v>22/12/2023</v>
          </cell>
        </row>
        <row r="81">
          <cell r="B81" t="str">
            <v>00094601-2023</v>
          </cell>
          <cell r="F81" t="str">
            <v>22/12/2023</v>
          </cell>
        </row>
        <row r="82">
          <cell r="B82" t="str">
            <v>00094601-2023</v>
          </cell>
          <cell r="F82" t="str">
            <v>22/12/2023</v>
          </cell>
        </row>
        <row r="83">
          <cell r="B83" t="str">
            <v>00094601-2023</v>
          </cell>
          <cell r="F83" t="str">
            <v>22/12/2023</v>
          </cell>
        </row>
        <row r="84">
          <cell r="B84" t="str">
            <v>00094601-2023</v>
          </cell>
          <cell r="F84" t="str">
            <v>22/12/2023</v>
          </cell>
        </row>
        <row r="85">
          <cell r="B85" t="str">
            <v>00094601-2023</v>
          </cell>
          <cell r="F85" t="str">
            <v>22/12/2023</v>
          </cell>
        </row>
        <row r="86">
          <cell r="B86" t="str">
            <v>00094601-2023</v>
          </cell>
          <cell r="F86" t="str">
            <v>22/12/2023</v>
          </cell>
        </row>
        <row r="87">
          <cell r="B87" t="str">
            <v>00094599-2023</v>
          </cell>
          <cell r="F87" t="str">
            <v>22/12/2023</v>
          </cell>
        </row>
        <row r="88">
          <cell r="B88" t="str">
            <v>00094599-2023</v>
          </cell>
          <cell r="F88" t="str">
            <v>22/12/2023</v>
          </cell>
        </row>
        <row r="89">
          <cell r="B89" t="str">
            <v>00094519-2023</v>
          </cell>
          <cell r="F89" t="str">
            <v>22/12/2023</v>
          </cell>
        </row>
        <row r="90">
          <cell r="B90" t="str">
            <v>00094519-2023</v>
          </cell>
          <cell r="F90" t="str">
            <v>22/12/2023</v>
          </cell>
        </row>
        <row r="91">
          <cell r="B91" t="str">
            <v>00094519-2023</v>
          </cell>
          <cell r="F91" t="str">
            <v>22/12/2023</v>
          </cell>
        </row>
        <row r="92">
          <cell r="B92" t="str">
            <v>00094506-2023</v>
          </cell>
          <cell r="F92" t="str">
            <v>22/12/2023</v>
          </cell>
        </row>
        <row r="93">
          <cell r="B93" t="str">
            <v>00094506-2023</v>
          </cell>
          <cell r="F93" t="str">
            <v>22/12/2023</v>
          </cell>
        </row>
        <row r="94">
          <cell r="B94" t="str">
            <v>00094506-2023</v>
          </cell>
          <cell r="F94" t="str">
            <v>22/12/2023</v>
          </cell>
        </row>
        <row r="95">
          <cell r="B95" t="str">
            <v>00093989-2023</v>
          </cell>
          <cell r="F95" t="str">
            <v>20/12/2023</v>
          </cell>
        </row>
        <row r="96">
          <cell r="B96" t="str">
            <v>00093989-2023</v>
          </cell>
          <cell r="F96" t="str">
            <v>20/12/2023</v>
          </cell>
        </row>
        <row r="97">
          <cell r="B97" t="str">
            <v>00093989-2023</v>
          </cell>
          <cell r="F97" t="str">
            <v>20/12/2023</v>
          </cell>
        </row>
        <row r="98">
          <cell r="B98" t="str">
            <v>00093941-2023</v>
          </cell>
          <cell r="F98" t="str">
            <v>20/12/2023</v>
          </cell>
        </row>
        <row r="99">
          <cell r="B99" t="str">
            <v>00093941-2023</v>
          </cell>
          <cell r="F99" t="str">
            <v>20/12/2023</v>
          </cell>
        </row>
        <row r="100">
          <cell r="B100" t="str">
            <v>00093941-2023</v>
          </cell>
          <cell r="F100" t="str">
            <v>20/12/2023</v>
          </cell>
        </row>
        <row r="101">
          <cell r="B101" t="str">
            <v>00093941-2023</v>
          </cell>
          <cell r="F101" t="str">
            <v>20/12/2023</v>
          </cell>
        </row>
        <row r="102">
          <cell r="B102" t="str">
            <v>00093941-2023</v>
          </cell>
          <cell r="F102" t="str">
            <v>20/12/2023</v>
          </cell>
        </row>
        <row r="103">
          <cell r="B103" t="str">
            <v>00093941-2023</v>
          </cell>
          <cell r="F103" t="str">
            <v>20/12/2023</v>
          </cell>
        </row>
        <row r="104">
          <cell r="B104" t="str">
            <v>00093941-2023</v>
          </cell>
          <cell r="F104" t="str">
            <v>20/12/2023</v>
          </cell>
        </row>
        <row r="105">
          <cell r="B105" t="str">
            <v>00093941-2023</v>
          </cell>
          <cell r="F105" t="str">
            <v>20/12/2023</v>
          </cell>
        </row>
        <row r="106">
          <cell r="B106" t="str">
            <v>00093941-2023</v>
          </cell>
          <cell r="F106" t="str">
            <v>20/12/2023</v>
          </cell>
        </row>
        <row r="107">
          <cell r="B107" t="str">
            <v>00093941-2023</v>
          </cell>
          <cell r="F107" t="str">
            <v>20/12/2023</v>
          </cell>
        </row>
        <row r="108">
          <cell r="B108" t="str">
            <v>00093941-2023</v>
          </cell>
          <cell r="F108" t="str">
            <v>20/12/2023</v>
          </cell>
        </row>
        <row r="109">
          <cell r="B109" t="str">
            <v>00093822-2023</v>
          </cell>
          <cell r="F109" t="str">
            <v>20/12/2023</v>
          </cell>
        </row>
        <row r="110">
          <cell r="B110" t="str">
            <v>00093822-2023</v>
          </cell>
          <cell r="F110" t="str">
            <v>20/12/2023</v>
          </cell>
        </row>
        <row r="111">
          <cell r="B111" t="str">
            <v>00093822-2023</v>
          </cell>
          <cell r="F111" t="str">
            <v>20/12/2023</v>
          </cell>
        </row>
        <row r="112">
          <cell r="B112" t="str">
            <v>00093822-2023</v>
          </cell>
          <cell r="F112" t="str">
            <v>20/12/2023</v>
          </cell>
        </row>
        <row r="113">
          <cell r="B113" t="str">
            <v>00093822-2023</v>
          </cell>
          <cell r="F113" t="str">
            <v>20/12/2023</v>
          </cell>
        </row>
        <row r="114">
          <cell r="B114" t="str">
            <v>00093822-2023</v>
          </cell>
          <cell r="F114" t="str">
            <v>20/12/2023</v>
          </cell>
        </row>
        <row r="115">
          <cell r="B115" t="str">
            <v>00093794-2023</v>
          </cell>
          <cell r="F115" t="str">
            <v>20/12/2023</v>
          </cell>
        </row>
        <row r="116">
          <cell r="B116" t="str">
            <v>00093794-2023</v>
          </cell>
          <cell r="F116" t="str">
            <v>20/12/2023</v>
          </cell>
        </row>
        <row r="117">
          <cell r="B117" t="str">
            <v>00093794-2023</v>
          </cell>
          <cell r="F117" t="str">
            <v>20/12/2023</v>
          </cell>
        </row>
        <row r="118">
          <cell r="B118" t="str">
            <v>00093794-2023</v>
          </cell>
          <cell r="F118" t="str">
            <v>20/12/2023</v>
          </cell>
        </row>
        <row r="119">
          <cell r="B119" t="str">
            <v>00093362-2023</v>
          </cell>
          <cell r="F119" t="str">
            <v>19/12/2023</v>
          </cell>
        </row>
        <row r="120">
          <cell r="B120" t="str">
            <v>00093362-2023</v>
          </cell>
          <cell r="F120" t="str">
            <v>19/12/2023</v>
          </cell>
        </row>
        <row r="121">
          <cell r="B121" t="str">
            <v>00093362-2023</v>
          </cell>
          <cell r="F121" t="str">
            <v>19/12/2023</v>
          </cell>
        </row>
        <row r="122">
          <cell r="B122" t="str">
            <v>00093362-2023</v>
          </cell>
          <cell r="F122" t="str">
            <v>19/12/2023</v>
          </cell>
        </row>
        <row r="123">
          <cell r="B123" t="str">
            <v>00093362-2023</v>
          </cell>
          <cell r="F123" t="str">
            <v>19/12/2023</v>
          </cell>
        </row>
        <row r="124">
          <cell r="B124" t="str">
            <v>00093362-2023</v>
          </cell>
          <cell r="F124" t="str">
            <v>19/12/2023</v>
          </cell>
        </row>
        <row r="125">
          <cell r="B125" t="str">
            <v>00093362-2023</v>
          </cell>
          <cell r="F125" t="str">
            <v>19/12/2023</v>
          </cell>
        </row>
        <row r="126">
          <cell r="B126" t="str">
            <v>00093362-2023</v>
          </cell>
          <cell r="F126" t="str">
            <v>19/12/2023</v>
          </cell>
        </row>
        <row r="127">
          <cell r="B127" t="str">
            <v>00093228-2023</v>
          </cell>
          <cell r="F127" t="str">
            <v>19/12/2023</v>
          </cell>
        </row>
        <row r="128">
          <cell r="B128" t="str">
            <v>00093228-2023</v>
          </cell>
          <cell r="F128" t="str">
            <v>19/12/2023</v>
          </cell>
        </row>
        <row r="129">
          <cell r="B129" t="str">
            <v>00093228-2023</v>
          </cell>
          <cell r="F129" t="str">
            <v>19/12/2023</v>
          </cell>
        </row>
        <row r="130">
          <cell r="B130" t="str">
            <v>00093228-2023</v>
          </cell>
          <cell r="F130" t="str">
            <v>19/12/2023</v>
          </cell>
        </row>
        <row r="131">
          <cell r="B131" t="str">
            <v>00092842-2023</v>
          </cell>
          <cell r="F131" t="str">
            <v>18/12/2023</v>
          </cell>
        </row>
        <row r="132">
          <cell r="B132" t="str">
            <v>00092842-2023</v>
          </cell>
          <cell r="F132" t="str">
            <v>18/12/2023</v>
          </cell>
        </row>
        <row r="133">
          <cell r="B133" t="str">
            <v>00092842-2023</v>
          </cell>
          <cell r="F133" t="str">
            <v>18/12/2023</v>
          </cell>
        </row>
        <row r="134">
          <cell r="B134" t="str">
            <v>00092842-2023</v>
          </cell>
          <cell r="F134" t="str">
            <v>18/12/2023</v>
          </cell>
        </row>
        <row r="135">
          <cell r="B135" t="str">
            <v>00092810-2023</v>
          </cell>
          <cell r="F135" t="str">
            <v>18/12/2023</v>
          </cell>
        </row>
        <row r="136">
          <cell r="B136" t="str">
            <v>00092810-2023</v>
          </cell>
          <cell r="F136" t="str">
            <v>18/12/2023</v>
          </cell>
        </row>
        <row r="137">
          <cell r="B137" t="str">
            <v>00092810-2023</v>
          </cell>
          <cell r="F137" t="str">
            <v>18/12/2023</v>
          </cell>
        </row>
        <row r="138">
          <cell r="B138" t="str">
            <v>00092810-2023</v>
          </cell>
          <cell r="F138" t="str">
            <v>18/12/2023</v>
          </cell>
        </row>
        <row r="139">
          <cell r="B139" t="str">
            <v>00092749-2023</v>
          </cell>
          <cell r="F139" t="str">
            <v>18/12/2023</v>
          </cell>
        </row>
        <row r="140">
          <cell r="B140" t="str">
            <v>00092749-2023</v>
          </cell>
          <cell r="F140" t="str">
            <v>18/12/2023</v>
          </cell>
        </row>
        <row r="141">
          <cell r="B141" t="str">
            <v>00092533-2023</v>
          </cell>
          <cell r="F141" t="str">
            <v>18/12/2023</v>
          </cell>
        </row>
        <row r="142">
          <cell r="B142" t="str">
            <v>00092533-2023</v>
          </cell>
          <cell r="F142" t="str">
            <v>18/12/2023</v>
          </cell>
        </row>
        <row r="143">
          <cell r="B143" t="str">
            <v>00092533-2023</v>
          </cell>
          <cell r="F143" t="str">
            <v>18/12/2023</v>
          </cell>
        </row>
        <row r="144">
          <cell r="B144" t="str">
            <v>00092533-2023</v>
          </cell>
          <cell r="F144" t="str">
            <v>18/12/2023</v>
          </cell>
        </row>
        <row r="145">
          <cell r="B145" t="str">
            <v>00092517-2023</v>
          </cell>
          <cell r="F145" t="str">
            <v>18/12/2023</v>
          </cell>
        </row>
        <row r="146">
          <cell r="B146" t="str">
            <v>00092517-2023</v>
          </cell>
          <cell r="F146" t="str">
            <v>18/12/2023</v>
          </cell>
        </row>
        <row r="147">
          <cell r="B147" t="str">
            <v>00092391-2023</v>
          </cell>
          <cell r="F147" t="str">
            <v>15/12/2023</v>
          </cell>
        </row>
        <row r="148">
          <cell r="B148" t="str">
            <v>00092391-2023</v>
          </cell>
          <cell r="F148" t="str">
            <v>15/12/2023</v>
          </cell>
        </row>
        <row r="149">
          <cell r="B149" t="str">
            <v>00092391-2023</v>
          </cell>
          <cell r="F149" t="str">
            <v>15/12/2023</v>
          </cell>
        </row>
        <row r="150">
          <cell r="B150" t="str">
            <v>00092391-2023</v>
          </cell>
          <cell r="F150" t="str">
            <v>15/12/2023</v>
          </cell>
        </row>
        <row r="151">
          <cell r="B151" t="str">
            <v>00092152-2023</v>
          </cell>
          <cell r="F151" t="str">
            <v>14/12/2023</v>
          </cell>
        </row>
        <row r="152">
          <cell r="B152" t="str">
            <v>00092152-2023</v>
          </cell>
          <cell r="F152" t="str">
            <v>14/12/2023</v>
          </cell>
        </row>
        <row r="153">
          <cell r="B153" t="str">
            <v>00092152-2023</v>
          </cell>
          <cell r="F153" t="str">
            <v>14/12/2023</v>
          </cell>
        </row>
        <row r="154">
          <cell r="B154" t="str">
            <v>00092117-2023</v>
          </cell>
          <cell r="F154" t="str">
            <v>14/12/2023</v>
          </cell>
        </row>
        <row r="155">
          <cell r="B155" t="str">
            <v>00092117-2023</v>
          </cell>
          <cell r="F155" t="str">
            <v>14/12/2023</v>
          </cell>
        </row>
        <row r="156">
          <cell r="B156" t="str">
            <v>00092117-2023</v>
          </cell>
          <cell r="F156" t="str">
            <v>14/12/2023</v>
          </cell>
        </row>
        <row r="157">
          <cell r="B157" t="str">
            <v>00092038-2023</v>
          </cell>
          <cell r="F157" t="str">
            <v>14/12/2023</v>
          </cell>
        </row>
        <row r="158">
          <cell r="B158" t="str">
            <v>00092038-2023</v>
          </cell>
          <cell r="F158" t="str">
            <v>14/12/2023</v>
          </cell>
        </row>
        <row r="159">
          <cell r="B159" t="str">
            <v>00092038-2023</v>
          </cell>
          <cell r="F159" t="str">
            <v>14/12/2023</v>
          </cell>
        </row>
        <row r="160">
          <cell r="B160" t="str">
            <v>00091989-2023</v>
          </cell>
          <cell r="F160" t="str">
            <v>14/12/2023</v>
          </cell>
        </row>
        <row r="161">
          <cell r="B161" t="str">
            <v>00091989-2023</v>
          </cell>
          <cell r="F161" t="str">
            <v>14/12/2023</v>
          </cell>
        </row>
        <row r="162">
          <cell r="B162" t="str">
            <v>00091989-2023</v>
          </cell>
          <cell r="F162" t="str">
            <v>14/12/2023</v>
          </cell>
        </row>
        <row r="163">
          <cell r="B163" t="str">
            <v>00091989-2023</v>
          </cell>
          <cell r="F163" t="str">
            <v>14/12/2023</v>
          </cell>
        </row>
        <row r="164">
          <cell r="B164" t="str">
            <v>00091989-2023</v>
          </cell>
          <cell r="F164" t="str">
            <v>14/12/2023</v>
          </cell>
        </row>
        <row r="165">
          <cell r="B165" t="str">
            <v>00091989-2023</v>
          </cell>
          <cell r="F165" t="str">
            <v>14/12/2023</v>
          </cell>
        </row>
        <row r="166">
          <cell r="B166" t="str">
            <v>00091989-2023</v>
          </cell>
          <cell r="F166" t="str">
            <v>14/12/2023</v>
          </cell>
        </row>
        <row r="167">
          <cell r="B167" t="str">
            <v>00091989-2023</v>
          </cell>
          <cell r="F167" t="str">
            <v>14/12/2023</v>
          </cell>
        </row>
        <row r="168">
          <cell r="B168" t="str">
            <v>00091989-2023</v>
          </cell>
          <cell r="F168" t="str">
            <v>14/12/2023</v>
          </cell>
        </row>
        <row r="169">
          <cell r="B169" t="str">
            <v>00091989-2023</v>
          </cell>
          <cell r="F169" t="str">
            <v>14/12/2023</v>
          </cell>
        </row>
        <row r="170">
          <cell r="B170" t="str">
            <v>00091880-2023</v>
          </cell>
          <cell r="F170" t="str">
            <v>13/12/2023</v>
          </cell>
        </row>
        <row r="171">
          <cell r="B171" t="str">
            <v>00091880-2023</v>
          </cell>
          <cell r="F171" t="str">
            <v>13/12/2023</v>
          </cell>
        </row>
        <row r="172">
          <cell r="B172" t="str">
            <v>00091880-2023</v>
          </cell>
          <cell r="F172" t="str">
            <v>13/12/2023</v>
          </cell>
        </row>
        <row r="173">
          <cell r="B173" t="str">
            <v>00091880-2023</v>
          </cell>
          <cell r="F173" t="str">
            <v>13/12/2023</v>
          </cell>
        </row>
        <row r="174">
          <cell r="B174" t="str">
            <v>00091880-2023</v>
          </cell>
          <cell r="F174" t="str">
            <v>13/12/2023</v>
          </cell>
        </row>
        <row r="175">
          <cell r="B175" t="str">
            <v>00091863-2023</v>
          </cell>
          <cell r="F175" t="str">
            <v>13/12/2023</v>
          </cell>
        </row>
        <row r="176">
          <cell r="B176" t="str">
            <v>00091863-2023</v>
          </cell>
          <cell r="F176" t="str">
            <v>13/12/2023</v>
          </cell>
        </row>
        <row r="177">
          <cell r="B177" t="str">
            <v>00091863-2023</v>
          </cell>
          <cell r="F177" t="str">
            <v>13/12/2023</v>
          </cell>
        </row>
        <row r="178">
          <cell r="B178" t="str">
            <v>00091858-2023</v>
          </cell>
          <cell r="F178" t="str">
            <v>13/12/2023</v>
          </cell>
        </row>
        <row r="179">
          <cell r="B179" t="str">
            <v>00091858-2023</v>
          </cell>
          <cell r="F179" t="str">
            <v>13/12/2023</v>
          </cell>
        </row>
        <row r="180">
          <cell r="B180" t="str">
            <v>00091858-2023</v>
          </cell>
          <cell r="F180" t="str">
            <v>13/12/2023</v>
          </cell>
        </row>
        <row r="181">
          <cell r="B181" t="str">
            <v>00091858-2023</v>
          </cell>
          <cell r="F181" t="str">
            <v>13/12/2023</v>
          </cell>
        </row>
        <row r="182">
          <cell r="B182" t="str">
            <v>00091734-2023</v>
          </cell>
          <cell r="F182" t="str">
            <v>13/12/2023</v>
          </cell>
        </row>
        <row r="183">
          <cell r="B183" t="str">
            <v>00091728-2023</v>
          </cell>
          <cell r="F183" t="str">
            <v>13/12/2023</v>
          </cell>
        </row>
        <row r="184">
          <cell r="B184" t="str">
            <v>00091728-2023</v>
          </cell>
          <cell r="F184" t="str">
            <v>13/12/2023</v>
          </cell>
        </row>
        <row r="185">
          <cell r="B185" t="str">
            <v>00091728-2023</v>
          </cell>
          <cell r="F185" t="str">
            <v>13/12/2023</v>
          </cell>
        </row>
        <row r="186">
          <cell r="B186" t="str">
            <v>00091709-2023</v>
          </cell>
          <cell r="F186" t="str">
            <v>13/12/2023</v>
          </cell>
        </row>
        <row r="187">
          <cell r="B187" t="str">
            <v>00091709-2023</v>
          </cell>
          <cell r="F187" t="str">
            <v>13/12/2023</v>
          </cell>
        </row>
        <row r="188">
          <cell r="B188" t="str">
            <v>00091709-2023</v>
          </cell>
          <cell r="F188" t="str">
            <v>13/12/2023</v>
          </cell>
        </row>
        <row r="189">
          <cell r="B189" t="str">
            <v>00091707-2023</v>
          </cell>
          <cell r="F189" t="str">
            <v>13/12/2023</v>
          </cell>
        </row>
        <row r="190">
          <cell r="B190" t="str">
            <v>00091707-2023</v>
          </cell>
          <cell r="F190" t="str">
            <v>13/12/2023</v>
          </cell>
        </row>
        <row r="191">
          <cell r="B191" t="str">
            <v>00091707-2023</v>
          </cell>
          <cell r="F191" t="str">
            <v>13/12/2023</v>
          </cell>
        </row>
        <row r="192">
          <cell r="B192" t="str">
            <v>00091520-2023</v>
          </cell>
          <cell r="F192" t="str">
            <v>13/12/2023</v>
          </cell>
        </row>
        <row r="193">
          <cell r="B193" t="str">
            <v>00091520-2023</v>
          </cell>
          <cell r="F193" t="str">
            <v>13/12/2023</v>
          </cell>
        </row>
        <row r="194">
          <cell r="B194" t="str">
            <v>00091520-2023</v>
          </cell>
          <cell r="F194" t="str">
            <v>13/12/2023</v>
          </cell>
        </row>
        <row r="195">
          <cell r="B195" t="str">
            <v>00091520-2023</v>
          </cell>
          <cell r="F195" t="str">
            <v>13/12/2023</v>
          </cell>
        </row>
        <row r="196">
          <cell r="B196" t="str">
            <v>00091492-2023</v>
          </cell>
          <cell r="F196" t="str">
            <v>12/12/2023</v>
          </cell>
        </row>
        <row r="197">
          <cell r="B197" t="str">
            <v>00091492-2023</v>
          </cell>
          <cell r="F197" t="str">
            <v>12/12/2023</v>
          </cell>
        </row>
        <row r="198">
          <cell r="B198" t="str">
            <v>00091160-2023</v>
          </cell>
          <cell r="F198" t="str">
            <v>12/12/2023</v>
          </cell>
        </row>
        <row r="199">
          <cell r="B199" t="str">
            <v>00091160-2023</v>
          </cell>
          <cell r="F199" t="str">
            <v>12/12/2023</v>
          </cell>
        </row>
        <row r="200">
          <cell r="B200" t="str">
            <v>00091160-2023</v>
          </cell>
          <cell r="F200" t="str">
            <v>12/12/2023</v>
          </cell>
        </row>
        <row r="201">
          <cell r="B201" t="str">
            <v>00091032-2023</v>
          </cell>
          <cell r="F201" t="str">
            <v>11/12/2023</v>
          </cell>
        </row>
        <row r="202">
          <cell r="B202" t="str">
            <v>00091032-2023</v>
          </cell>
          <cell r="F202" t="str">
            <v>11/12/2023</v>
          </cell>
        </row>
        <row r="203">
          <cell r="B203" t="str">
            <v>00091032-2023</v>
          </cell>
          <cell r="F203" t="str">
            <v>11/12/2023</v>
          </cell>
        </row>
        <row r="204">
          <cell r="B204" t="str">
            <v>00091032-2023</v>
          </cell>
          <cell r="F204" t="str">
            <v>11/12/2023</v>
          </cell>
        </row>
        <row r="205">
          <cell r="B205" t="str">
            <v>00091032-2023</v>
          </cell>
          <cell r="F205" t="str">
            <v>11/12/2023</v>
          </cell>
        </row>
        <row r="206">
          <cell r="B206" t="str">
            <v>00091018-2023</v>
          </cell>
          <cell r="F206" t="str">
            <v>11/12/2023</v>
          </cell>
        </row>
        <row r="207">
          <cell r="B207" t="str">
            <v>00091018-2023</v>
          </cell>
          <cell r="F207" t="str">
            <v>11/12/2023</v>
          </cell>
        </row>
        <row r="208">
          <cell r="B208" t="str">
            <v>00091018-2023</v>
          </cell>
          <cell r="F208" t="str">
            <v>11/12/2023</v>
          </cell>
        </row>
        <row r="209">
          <cell r="B209" t="str">
            <v>00091014-2023</v>
          </cell>
          <cell r="F209" t="str">
            <v>11/12/2023</v>
          </cell>
        </row>
        <row r="210">
          <cell r="B210" t="str">
            <v>00091014-2023</v>
          </cell>
          <cell r="F210" t="str">
            <v>11/12/2023</v>
          </cell>
        </row>
        <row r="211">
          <cell r="B211" t="str">
            <v>00091014-2023</v>
          </cell>
          <cell r="F211" t="str">
            <v>11/12/2023</v>
          </cell>
        </row>
        <row r="212">
          <cell r="B212" t="str">
            <v>00090760-2023</v>
          </cell>
          <cell r="F212" t="str">
            <v>11/12/2023</v>
          </cell>
        </row>
        <row r="213">
          <cell r="B213" t="str">
            <v>00090760-2023</v>
          </cell>
          <cell r="F213" t="str">
            <v>11/12/2023</v>
          </cell>
        </row>
        <row r="214">
          <cell r="B214" t="str">
            <v>00090760-2023</v>
          </cell>
          <cell r="F214" t="str">
            <v>11/12/2023</v>
          </cell>
        </row>
        <row r="215">
          <cell r="B215" t="str">
            <v>00090662-2023</v>
          </cell>
          <cell r="F215" t="str">
            <v>11/12/2023</v>
          </cell>
        </row>
        <row r="216">
          <cell r="B216" t="str">
            <v>00090662-2023</v>
          </cell>
          <cell r="F216" t="str">
            <v>11/12/2023</v>
          </cell>
        </row>
        <row r="217">
          <cell r="B217" t="str">
            <v>00090662-2023</v>
          </cell>
          <cell r="F217" t="str">
            <v>11/12/2023</v>
          </cell>
        </row>
        <row r="218">
          <cell r="B218" t="str">
            <v>00090584-2023</v>
          </cell>
          <cell r="F218" t="str">
            <v>11/12/2023</v>
          </cell>
        </row>
        <row r="219">
          <cell r="B219" t="str">
            <v>00090584-2023</v>
          </cell>
          <cell r="F219" t="str">
            <v>11/12/2023</v>
          </cell>
        </row>
        <row r="220">
          <cell r="B220" t="str">
            <v>00090584-2023</v>
          </cell>
          <cell r="F220" t="str">
            <v>11/12/2023</v>
          </cell>
        </row>
        <row r="221">
          <cell r="B221" t="str">
            <v>00090411-2023</v>
          </cell>
          <cell r="F221" t="str">
            <v>06/12/2023</v>
          </cell>
        </row>
        <row r="222">
          <cell r="B222" t="str">
            <v>00090411-2023</v>
          </cell>
          <cell r="F222" t="str">
            <v>06/12/2023</v>
          </cell>
        </row>
        <row r="223">
          <cell r="B223" t="str">
            <v>00090411-2023</v>
          </cell>
          <cell r="F223" t="str">
            <v>06/12/2023</v>
          </cell>
        </row>
        <row r="224">
          <cell r="B224" t="str">
            <v>00090404-2023</v>
          </cell>
          <cell r="F224" t="str">
            <v>06/12/2023</v>
          </cell>
        </row>
        <row r="225">
          <cell r="B225" t="str">
            <v>00090404-2023</v>
          </cell>
          <cell r="F225" t="str">
            <v>06/12/2023</v>
          </cell>
        </row>
        <row r="226">
          <cell r="B226" t="str">
            <v>00090404-2023</v>
          </cell>
          <cell r="F226" t="str">
            <v>06/12/2023</v>
          </cell>
        </row>
        <row r="227">
          <cell r="B227" t="str">
            <v>00090404-2023</v>
          </cell>
          <cell r="F227" t="str">
            <v>06/12/2023</v>
          </cell>
        </row>
        <row r="228">
          <cell r="B228" t="str">
            <v>00089954-2023</v>
          </cell>
          <cell r="F228" t="str">
            <v>05/12/2023</v>
          </cell>
        </row>
        <row r="229">
          <cell r="B229" t="str">
            <v>00089927-2023</v>
          </cell>
          <cell r="F229" t="str">
            <v>05/12/2023</v>
          </cell>
        </row>
        <row r="230">
          <cell r="B230" t="str">
            <v>00089907-2023</v>
          </cell>
          <cell r="F230" t="str">
            <v>05/12/2023</v>
          </cell>
        </row>
        <row r="231">
          <cell r="B231" t="str">
            <v>00089571-2023</v>
          </cell>
          <cell r="F231" t="str">
            <v>05/12/2023</v>
          </cell>
        </row>
        <row r="232">
          <cell r="B232" t="str">
            <v>00089571-2023</v>
          </cell>
          <cell r="F232" t="str">
            <v>05/12/2023</v>
          </cell>
        </row>
        <row r="233">
          <cell r="B233" t="str">
            <v>00089570-2023</v>
          </cell>
          <cell r="F233" t="str">
            <v>05/12/2023</v>
          </cell>
        </row>
        <row r="234">
          <cell r="B234" t="str">
            <v>00089570-2023</v>
          </cell>
          <cell r="F234" t="str">
            <v>05/12/2023</v>
          </cell>
        </row>
        <row r="235">
          <cell r="B235" t="str">
            <v>00089570-2023</v>
          </cell>
          <cell r="F235" t="str">
            <v>05/12/2023</v>
          </cell>
        </row>
        <row r="236">
          <cell r="B236" t="str">
            <v>00089570-2023</v>
          </cell>
          <cell r="F236" t="str">
            <v>05/12/2023</v>
          </cell>
        </row>
        <row r="237">
          <cell r="B237" t="str">
            <v>00089570-2023</v>
          </cell>
          <cell r="F237" t="str">
            <v>05/12/2023</v>
          </cell>
        </row>
        <row r="238">
          <cell r="B238" t="str">
            <v>00089570-2023</v>
          </cell>
          <cell r="F238" t="str">
            <v>05/12/2023</v>
          </cell>
        </row>
        <row r="239">
          <cell r="B239" t="str">
            <v>00089545-2023</v>
          </cell>
          <cell r="F239" t="str">
            <v>05/12/2023</v>
          </cell>
        </row>
        <row r="240">
          <cell r="B240" t="str">
            <v>00089507-2023</v>
          </cell>
          <cell r="F240" t="str">
            <v>04/12/2023</v>
          </cell>
        </row>
        <row r="241">
          <cell r="B241" t="str">
            <v>00089507-2023</v>
          </cell>
          <cell r="F241" t="str">
            <v>04/12/2023</v>
          </cell>
        </row>
        <row r="242">
          <cell r="B242" t="str">
            <v>00089507-2023</v>
          </cell>
          <cell r="F242" t="str">
            <v>04/12/2023</v>
          </cell>
        </row>
        <row r="243">
          <cell r="B243" t="str">
            <v>00089507-2023</v>
          </cell>
          <cell r="F243" t="str">
            <v>04/12/2023</v>
          </cell>
        </row>
        <row r="244">
          <cell r="B244" t="str">
            <v>00089477-2023</v>
          </cell>
          <cell r="F244" t="str">
            <v>04/12/2023</v>
          </cell>
        </row>
        <row r="245">
          <cell r="B245" t="str">
            <v>00089477-2023</v>
          </cell>
          <cell r="F245" t="str">
            <v>04/12/2023</v>
          </cell>
        </row>
        <row r="246">
          <cell r="B246" t="str">
            <v>00089477-2023</v>
          </cell>
          <cell r="F246" t="str">
            <v>04/12/2023</v>
          </cell>
        </row>
        <row r="247">
          <cell r="B247" t="str">
            <v>00089477-2023</v>
          </cell>
          <cell r="F247" t="str">
            <v>04/12/2023</v>
          </cell>
        </row>
        <row r="248">
          <cell r="B248" t="str">
            <v>00089470-2023</v>
          </cell>
          <cell r="F248" t="str">
            <v>04/12/2023</v>
          </cell>
        </row>
        <row r="249">
          <cell r="B249" t="str">
            <v>00089470-2023</v>
          </cell>
          <cell r="F249" t="str">
            <v>04/12/2023</v>
          </cell>
        </row>
        <row r="250">
          <cell r="B250" t="str">
            <v>00089470-2023</v>
          </cell>
          <cell r="F250" t="str">
            <v>04/12/2023</v>
          </cell>
        </row>
        <row r="251">
          <cell r="B251" t="str">
            <v>00089470-2023</v>
          </cell>
          <cell r="F251" t="str">
            <v>04/12/2023</v>
          </cell>
        </row>
        <row r="252">
          <cell r="B252" t="str">
            <v>00089442-2023</v>
          </cell>
          <cell r="F252" t="str">
            <v>04/12/2023</v>
          </cell>
        </row>
        <row r="253">
          <cell r="B253" t="str">
            <v>00089442-2023</v>
          </cell>
          <cell r="F253" t="str">
            <v>04/12/2023</v>
          </cell>
        </row>
        <row r="254">
          <cell r="B254" t="str">
            <v>00089442-2023</v>
          </cell>
          <cell r="F254" t="str">
            <v>04/12/2023</v>
          </cell>
        </row>
        <row r="255">
          <cell r="B255" t="str">
            <v>00089409-2023</v>
          </cell>
          <cell r="F255" t="str">
            <v>04/12/2023</v>
          </cell>
        </row>
        <row r="256">
          <cell r="B256" t="str">
            <v>00089409-2023</v>
          </cell>
          <cell r="F256" t="str">
            <v>04/12/2023</v>
          </cell>
        </row>
        <row r="257">
          <cell r="B257" t="str">
            <v>00089409-2023</v>
          </cell>
          <cell r="F257" t="str">
            <v>04/12/2023</v>
          </cell>
        </row>
        <row r="258">
          <cell r="B258" t="str">
            <v>00089407-2023</v>
          </cell>
          <cell r="F258" t="str">
            <v>04/12/2023</v>
          </cell>
        </row>
        <row r="259">
          <cell r="B259" t="str">
            <v>00089407-2023</v>
          </cell>
          <cell r="F259" t="str">
            <v>04/12/2023</v>
          </cell>
        </row>
        <row r="260">
          <cell r="B260" t="str">
            <v>00089407-2023</v>
          </cell>
          <cell r="F260" t="str">
            <v>04/12/2023</v>
          </cell>
        </row>
        <row r="261">
          <cell r="B261" t="str">
            <v>00089364-2023</v>
          </cell>
          <cell r="F261" t="str">
            <v>04/12/2023</v>
          </cell>
        </row>
        <row r="262">
          <cell r="B262" t="str">
            <v>00089364-2023</v>
          </cell>
          <cell r="F262" t="str">
            <v>04/12/2023</v>
          </cell>
        </row>
        <row r="263">
          <cell r="B263" t="str">
            <v>00089364-2023</v>
          </cell>
          <cell r="F263" t="str">
            <v>04/12/2023</v>
          </cell>
        </row>
        <row r="264">
          <cell r="B264" t="str">
            <v>00089364-2023</v>
          </cell>
          <cell r="F264" t="str">
            <v>04/12/2023</v>
          </cell>
        </row>
        <row r="265">
          <cell r="B265" t="str">
            <v>00089364-2023</v>
          </cell>
          <cell r="F265" t="str">
            <v>04/12/2023</v>
          </cell>
        </row>
        <row r="266">
          <cell r="B266" t="str">
            <v>00089290-2023</v>
          </cell>
          <cell r="F266" t="str">
            <v>04/12/2023</v>
          </cell>
        </row>
        <row r="267">
          <cell r="B267" t="str">
            <v>00089290-2023</v>
          </cell>
          <cell r="F267" t="str">
            <v>04/12/2023</v>
          </cell>
        </row>
        <row r="268">
          <cell r="B268" t="str">
            <v>00089290-2023</v>
          </cell>
          <cell r="F268" t="str">
            <v>04/12/2023</v>
          </cell>
        </row>
        <row r="269">
          <cell r="B269" t="str">
            <v>00089230-2023</v>
          </cell>
          <cell r="F269" t="str">
            <v>04/12/2023</v>
          </cell>
        </row>
        <row r="270">
          <cell r="B270" t="str">
            <v>00089230-2023</v>
          </cell>
          <cell r="F270" t="str">
            <v>04/12/2023</v>
          </cell>
        </row>
        <row r="271">
          <cell r="B271" t="str">
            <v>00089230-2023</v>
          </cell>
          <cell r="F271" t="str">
            <v>04/12/2023</v>
          </cell>
        </row>
        <row r="272">
          <cell r="B272" t="str">
            <v>00089021-2023</v>
          </cell>
          <cell r="F272" t="str">
            <v>01/12/2023</v>
          </cell>
        </row>
        <row r="273">
          <cell r="B273" t="str">
            <v>00089021-2023</v>
          </cell>
          <cell r="F273" t="str">
            <v>01/12/2023</v>
          </cell>
        </row>
        <row r="274">
          <cell r="B274" t="str">
            <v>00089021-2023</v>
          </cell>
          <cell r="F274" t="str">
            <v>01/12/2023</v>
          </cell>
        </row>
        <row r="275">
          <cell r="B275" t="str">
            <v>00088949-2023</v>
          </cell>
          <cell r="F275" t="str">
            <v>01/12/2023</v>
          </cell>
        </row>
        <row r="276">
          <cell r="B276" t="str">
            <v>00088949-2023</v>
          </cell>
          <cell r="F276" t="str">
            <v>01/12/2023</v>
          </cell>
        </row>
        <row r="277">
          <cell r="B277" t="str">
            <v>00088831-2023</v>
          </cell>
          <cell r="F277" t="str">
            <v>01/12/2023</v>
          </cell>
        </row>
        <row r="278">
          <cell r="B278" t="str">
            <v>00088831-2023</v>
          </cell>
          <cell r="F278" t="str">
            <v>01/12/2023</v>
          </cell>
        </row>
        <row r="279">
          <cell r="B279" t="str">
            <v>00088528-2023</v>
          </cell>
          <cell r="F279" t="str">
            <v>30/11/2023</v>
          </cell>
        </row>
        <row r="280">
          <cell r="B280" t="str">
            <v>00088528-2023</v>
          </cell>
          <cell r="F280" t="str">
            <v>30/11/2023</v>
          </cell>
        </row>
        <row r="281">
          <cell r="B281" t="str">
            <v>00088499-2023</v>
          </cell>
          <cell r="F281" t="str">
            <v>30/11/2023</v>
          </cell>
        </row>
        <row r="282">
          <cell r="B282" t="str">
            <v>00088499-2023</v>
          </cell>
          <cell r="F282" t="str">
            <v>30/11/2023</v>
          </cell>
        </row>
        <row r="283">
          <cell r="B283" t="str">
            <v>00088499-2023</v>
          </cell>
          <cell r="F283" t="str">
            <v>30/11/2023</v>
          </cell>
        </row>
        <row r="284">
          <cell r="B284" t="str">
            <v>00088499-2023</v>
          </cell>
          <cell r="F284" t="str">
            <v>30/11/2023</v>
          </cell>
        </row>
        <row r="285">
          <cell r="B285" t="str">
            <v>00088475-2023</v>
          </cell>
          <cell r="F285" t="str">
            <v>30/11/2023</v>
          </cell>
        </row>
        <row r="286">
          <cell r="B286" t="str">
            <v>00088475-2023</v>
          </cell>
          <cell r="F286" t="str">
            <v>30/11/2023</v>
          </cell>
        </row>
        <row r="287">
          <cell r="B287" t="str">
            <v>00088475-2023</v>
          </cell>
          <cell r="F287" t="str">
            <v>30/11/2023</v>
          </cell>
        </row>
        <row r="288">
          <cell r="B288" t="str">
            <v>00088368-2023</v>
          </cell>
          <cell r="F288" t="str">
            <v>30/11/2023</v>
          </cell>
        </row>
        <row r="289">
          <cell r="B289" t="str">
            <v>00088368-2023</v>
          </cell>
          <cell r="F289" t="str">
            <v>30/11/2023</v>
          </cell>
        </row>
        <row r="290">
          <cell r="B290" t="str">
            <v>00088368-2023</v>
          </cell>
          <cell r="F290" t="str">
            <v>30/11/2023</v>
          </cell>
        </row>
        <row r="291">
          <cell r="B291" t="str">
            <v>00088336-2023</v>
          </cell>
          <cell r="F291" t="str">
            <v>30/11/2023</v>
          </cell>
        </row>
        <row r="292">
          <cell r="B292" t="str">
            <v>00088336-2023</v>
          </cell>
          <cell r="F292" t="str">
            <v>30/11/2023</v>
          </cell>
        </row>
        <row r="293">
          <cell r="B293" t="str">
            <v>00088336-2023</v>
          </cell>
          <cell r="F293" t="str">
            <v>30/11/2023</v>
          </cell>
        </row>
        <row r="294">
          <cell r="B294" t="str">
            <v>00088301-2023</v>
          </cell>
          <cell r="F294" t="str">
            <v>30/11/2023</v>
          </cell>
        </row>
        <row r="295">
          <cell r="B295" t="str">
            <v>00088301-2023</v>
          </cell>
          <cell r="F295" t="str">
            <v>30/11/2023</v>
          </cell>
        </row>
        <row r="296">
          <cell r="B296" t="str">
            <v>00088301-2023</v>
          </cell>
          <cell r="F296" t="str">
            <v>30/11/2023</v>
          </cell>
        </row>
        <row r="297">
          <cell r="B297" t="str">
            <v>00088264-2023</v>
          </cell>
          <cell r="F297" t="str">
            <v>30/11/2023</v>
          </cell>
        </row>
        <row r="298">
          <cell r="B298" t="str">
            <v>00088264-2023</v>
          </cell>
          <cell r="F298" t="str">
            <v>30/11/2023</v>
          </cell>
        </row>
        <row r="299">
          <cell r="B299" t="str">
            <v>00088252-2023</v>
          </cell>
          <cell r="F299" t="str">
            <v>30/11/2023</v>
          </cell>
        </row>
        <row r="300">
          <cell r="B300" t="str">
            <v>00088191-2023</v>
          </cell>
          <cell r="F300" t="str">
            <v>29/11/2023</v>
          </cell>
        </row>
        <row r="301">
          <cell r="B301" t="str">
            <v>00088191-2023</v>
          </cell>
          <cell r="F301" t="str">
            <v>29/11/2023</v>
          </cell>
        </row>
        <row r="302">
          <cell r="B302" t="str">
            <v>00088191-2023</v>
          </cell>
          <cell r="F302" t="str">
            <v>29/11/2023</v>
          </cell>
        </row>
        <row r="303">
          <cell r="B303" t="str">
            <v>00088191-2023</v>
          </cell>
          <cell r="F303" t="str">
            <v>29/11/2023</v>
          </cell>
        </row>
        <row r="304">
          <cell r="B304" t="str">
            <v>00088189-2023</v>
          </cell>
          <cell r="F304" t="str">
            <v>29/11/2023</v>
          </cell>
        </row>
        <row r="305">
          <cell r="B305" t="str">
            <v>00088189-2023</v>
          </cell>
          <cell r="F305" t="str">
            <v>29/11/2023</v>
          </cell>
        </row>
        <row r="306">
          <cell r="B306" t="str">
            <v>00088189-2023</v>
          </cell>
          <cell r="F306" t="str">
            <v>29/11/2023</v>
          </cell>
        </row>
        <row r="307">
          <cell r="B307" t="str">
            <v>00088136-2023</v>
          </cell>
          <cell r="F307" t="str">
            <v>29/11/2023</v>
          </cell>
        </row>
        <row r="308">
          <cell r="B308" t="str">
            <v>00088078-2023</v>
          </cell>
          <cell r="F308" t="str">
            <v>29/11/2023</v>
          </cell>
        </row>
        <row r="309">
          <cell r="B309" t="str">
            <v>00088078-2023</v>
          </cell>
          <cell r="F309" t="str">
            <v>29/11/2023</v>
          </cell>
        </row>
        <row r="310">
          <cell r="B310" t="str">
            <v>00088078-2023</v>
          </cell>
          <cell r="F310" t="str">
            <v>29/11/2023</v>
          </cell>
        </row>
        <row r="311">
          <cell r="B311" t="str">
            <v>00088078-2023</v>
          </cell>
          <cell r="F311" t="str">
            <v>29/11/2023</v>
          </cell>
        </row>
        <row r="312">
          <cell r="B312" t="str">
            <v>00087956-2023</v>
          </cell>
          <cell r="F312" t="str">
            <v>29/11/2023</v>
          </cell>
        </row>
        <row r="313">
          <cell r="B313" t="str">
            <v>00087956-2023</v>
          </cell>
          <cell r="F313" t="str">
            <v>29/11/2023</v>
          </cell>
        </row>
        <row r="314">
          <cell r="B314" t="str">
            <v>00087754-2023</v>
          </cell>
          <cell r="F314" t="str">
            <v>28/11/2023</v>
          </cell>
        </row>
        <row r="315">
          <cell r="B315" t="str">
            <v>00087754-2023</v>
          </cell>
          <cell r="F315" t="str">
            <v>28/11/2023</v>
          </cell>
        </row>
        <row r="316">
          <cell r="B316" t="str">
            <v>00087754-2023</v>
          </cell>
          <cell r="F316" t="str">
            <v>28/11/2023</v>
          </cell>
        </row>
        <row r="317">
          <cell r="B317" t="str">
            <v>00087754-2023</v>
          </cell>
          <cell r="F317" t="str">
            <v>28/11/2023</v>
          </cell>
        </row>
        <row r="318">
          <cell r="B318" t="str">
            <v>00087739-2023</v>
          </cell>
          <cell r="F318" t="str">
            <v>28/11/2023</v>
          </cell>
        </row>
        <row r="319">
          <cell r="B319" t="str">
            <v>00087739-2023</v>
          </cell>
          <cell r="F319" t="str">
            <v>28/11/2023</v>
          </cell>
        </row>
        <row r="320">
          <cell r="B320" t="str">
            <v>00087739-2023</v>
          </cell>
          <cell r="F320" t="str">
            <v>28/11/2023</v>
          </cell>
        </row>
        <row r="321">
          <cell r="B321" t="str">
            <v>00087702-2023</v>
          </cell>
          <cell r="F321" t="str">
            <v>28/11/2023</v>
          </cell>
        </row>
        <row r="322">
          <cell r="B322" t="str">
            <v>00087702-2023</v>
          </cell>
          <cell r="F322" t="str">
            <v>28/11/2023</v>
          </cell>
        </row>
        <row r="323">
          <cell r="B323" t="str">
            <v>00087702-2023</v>
          </cell>
          <cell r="F323" t="str">
            <v>28/11/2023</v>
          </cell>
        </row>
        <row r="324">
          <cell r="B324" t="str">
            <v>00087669-2023</v>
          </cell>
          <cell r="F324" t="str">
            <v>28/11/2023</v>
          </cell>
        </row>
        <row r="325">
          <cell r="B325" t="str">
            <v>00087533-2023</v>
          </cell>
          <cell r="F325" t="str">
            <v>27/11/2023</v>
          </cell>
        </row>
        <row r="326">
          <cell r="B326" t="str">
            <v>00087533-2023</v>
          </cell>
          <cell r="F326" t="str">
            <v>27/11/2023</v>
          </cell>
        </row>
        <row r="327">
          <cell r="B327" t="str">
            <v>00087533-2023</v>
          </cell>
          <cell r="F327" t="str">
            <v>27/11/2023</v>
          </cell>
        </row>
        <row r="328">
          <cell r="B328" t="str">
            <v>00087346-2023</v>
          </cell>
          <cell r="F328" t="str">
            <v>27/11/2023</v>
          </cell>
        </row>
        <row r="329">
          <cell r="B329" t="str">
            <v>00087346-2023</v>
          </cell>
          <cell r="F329" t="str">
            <v>27/11/2023</v>
          </cell>
        </row>
        <row r="330">
          <cell r="B330" t="str">
            <v>00087346-2023</v>
          </cell>
          <cell r="F330" t="str">
            <v>27/11/2023</v>
          </cell>
        </row>
        <row r="331">
          <cell r="B331" t="str">
            <v>00087304-2023</v>
          </cell>
          <cell r="F331" t="str">
            <v>27/11/2023</v>
          </cell>
        </row>
        <row r="332">
          <cell r="B332" t="str">
            <v>00087304-2023</v>
          </cell>
          <cell r="F332" t="str">
            <v>27/11/2023</v>
          </cell>
        </row>
        <row r="333">
          <cell r="B333" t="str">
            <v>00087304-2023</v>
          </cell>
          <cell r="F333" t="str">
            <v>27/11/2023</v>
          </cell>
        </row>
        <row r="334">
          <cell r="B334" t="str">
            <v>00087284-2023</v>
          </cell>
          <cell r="F334" t="str">
            <v>27/11/2023</v>
          </cell>
        </row>
        <row r="335">
          <cell r="B335" t="str">
            <v>00087284-2023</v>
          </cell>
          <cell r="F335" t="str">
            <v>27/11/2023</v>
          </cell>
        </row>
        <row r="336">
          <cell r="B336" t="str">
            <v>00087284-2023</v>
          </cell>
          <cell r="F336" t="str">
            <v>27/11/2023</v>
          </cell>
        </row>
        <row r="337">
          <cell r="B337" t="str">
            <v>00087284-2023</v>
          </cell>
          <cell r="F337" t="str">
            <v>27/11/2023</v>
          </cell>
        </row>
        <row r="338">
          <cell r="B338" t="str">
            <v>00087050-2023</v>
          </cell>
          <cell r="F338" t="str">
            <v>27/11/2023</v>
          </cell>
        </row>
        <row r="339">
          <cell r="B339" t="str">
            <v>00086914-2023</v>
          </cell>
          <cell r="F339" t="str">
            <v>24/11/2023</v>
          </cell>
        </row>
        <row r="340">
          <cell r="B340" t="str">
            <v>00086914-2023</v>
          </cell>
          <cell r="F340" t="str">
            <v>24/11/2023</v>
          </cell>
        </row>
        <row r="341">
          <cell r="B341" t="str">
            <v>00086914-2023</v>
          </cell>
          <cell r="F341" t="str">
            <v>24/11/2023</v>
          </cell>
        </row>
        <row r="342">
          <cell r="B342" t="str">
            <v>00086897-2023</v>
          </cell>
          <cell r="F342" t="str">
            <v>24/11/2023</v>
          </cell>
        </row>
        <row r="343">
          <cell r="B343" t="str">
            <v>00086897-2023</v>
          </cell>
          <cell r="F343" t="str">
            <v>24/11/2023</v>
          </cell>
        </row>
        <row r="344">
          <cell r="B344" t="str">
            <v>00086897-2023</v>
          </cell>
          <cell r="F344" t="str">
            <v>24/11/2023</v>
          </cell>
        </row>
        <row r="345">
          <cell r="B345" t="str">
            <v>00086897-2023</v>
          </cell>
          <cell r="F345" t="str">
            <v>24/11/2023</v>
          </cell>
        </row>
        <row r="346">
          <cell r="B346" t="str">
            <v>00086886-2023</v>
          </cell>
          <cell r="F346" t="str">
            <v>24/11/2023</v>
          </cell>
        </row>
        <row r="347">
          <cell r="B347" t="str">
            <v>00086886-2023</v>
          </cell>
          <cell r="F347" t="str">
            <v>24/11/2023</v>
          </cell>
        </row>
        <row r="348">
          <cell r="B348" t="str">
            <v>00086886-2023</v>
          </cell>
          <cell r="F348" t="str">
            <v>24/11/2023</v>
          </cell>
        </row>
        <row r="349">
          <cell r="B349" t="str">
            <v>00086871-2023</v>
          </cell>
          <cell r="F349" t="str">
            <v>24/11/2023</v>
          </cell>
        </row>
        <row r="350">
          <cell r="B350" t="str">
            <v>00086871-2023</v>
          </cell>
          <cell r="F350" t="str">
            <v>24/11/2023</v>
          </cell>
        </row>
        <row r="351">
          <cell r="B351" t="str">
            <v>00086871-2023</v>
          </cell>
          <cell r="F351" t="str">
            <v>24/11/2023</v>
          </cell>
        </row>
        <row r="352">
          <cell r="B352" t="str">
            <v>00086871-2023</v>
          </cell>
          <cell r="F352" t="str">
            <v>24/11/2023</v>
          </cell>
        </row>
        <row r="353">
          <cell r="B353" t="str">
            <v>00086831-2023</v>
          </cell>
          <cell r="F353" t="str">
            <v>24/11/2023</v>
          </cell>
        </row>
        <row r="354">
          <cell r="B354" t="str">
            <v>00086831-2023</v>
          </cell>
          <cell r="F354" t="str">
            <v>24/11/2023</v>
          </cell>
        </row>
        <row r="355">
          <cell r="B355" t="str">
            <v>00086831-2023</v>
          </cell>
          <cell r="F355" t="str">
            <v>24/11/2023</v>
          </cell>
        </row>
        <row r="356">
          <cell r="B356" t="str">
            <v>00086831-2023</v>
          </cell>
          <cell r="F356" t="str">
            <v>24/11/2023</v>
          </cell>
        </row>
        <row r="357">
          <cell r="B357" t="str">
            <v>00086831-2023</v>
          </cell>
          <cell r="F357" t="str">
            <v>24/11/2023</v>
          </cell>
        </row>
        <row r="358">
          <cell r="B358" t="str">
            <v>00086831-2023</v>
          </cell>
          <cell r="F358" t="str">
            <v>24/11/2023</v>
          </cell>
        </row>
        <row r="359">
          <cell r="B359" t="str">
            <v>00086831-2023</v>
          </cell>
          <cell r="F359" t="str">
            <v>24/11/2023</v>
          </cell>
        </row>
        <row r="360">
          <cell r="B360" t="str">
            <v>00086734-2023</v>
          </cell>
          <cell r="F360" t="str">
            <v>23/11/2023</v>
          </cell>
        </row>
        <row r="361">
          <cell r="B361" t="str">
            <v>00086734-2023</v>
          </cell>
          <cell r="F361" t="str">
            <v>23/11/2023</v>
          </cell>
        </row>
        <row r="362">
          <cell r="B362" t="str">
            <v>00086734-2023</v>
          </cell>
          <cell r="F362" t="str">
            <v>23/11/2023</v>
          </cell>
        </row>
        <row r="363">
          <cell r="B363" t="str">
            <v>00086734-2023</v>
          </cell>
          <cell r="F363" t="str">
            <v>23/11/2023</v>
          </cell>
        </row>
        <row r="364">
          <cell r="B364" t="str">
            <v>00086708-2023</v>
          </cell>
          <cell r="F364" t="str">
            <v>23/11/2023</v>
          </cell>
        </row>
        <row r="365">
          <cell r="B365" t="str">
            <v>00086708-2023</v>
          </cell>
          <cell r="F365" t="str">
            <v>23/11/2023</v>
          </cell>
        </row>
        <row r="366">
          <cell r="B366" t="str">
            <v>00086708-2023</v>
          </cell>
          <cell r="F366" t="str">
            <v>23/11/2023</v>
          </cell>
        </row>
        <row r="367">
          <cell r="B367" t="str">
            <v>00086633-2023</v>
          </cell>
          <cell r="F367" t="str">
            <v>23/11/2023</v>
          </cell>
        </row>
        <row r="368">
          <cell r="B368" t="str">
            <v>00086633-2023</v>
          </cell>
          <cell r="F368" t="str">
            <v>23/11/2023</v>
          </cell>
        </row>
        <row r="369">
          <cell r="B369" t="str">
            <v>00086633-2023</v>
          </cell>
          <cell r="F369" t="str">
            <v>23/11/2023</v>
          </cell>
        </row>
        <row r="370">
          <cell r="B370" t="str">
            <v>00086573-2023</v>
          </cell>
          <cell r="F370" t="str">
            <v>23/11/2023</v>
          </cell>
        </row>
        <row r="371">
          <cell r="B371" t="str">
            <v>00086573-2023</v>
          </cell>
          <cell r="F371" t="str">
            <v>23/11/2023</v>
          </cell>
        </row>
        <row r="372">
          <cell r="B372" t="str">
            <v>00086573-2023</v>
          </cell>
          <cell r="F372" t="str">
            <v>23/11/2023</v>
          </cell>
        </row>
        <row r="373">
          <cell r="B373" t="str">
            <v>00086573-2023</v>
          </cell>
          <cell r="F373" t="str">
            <v>23/11/2023</v>
          </cell>
        </row>
        <row r="374">
          <cell r="B374" t="str">
            <v>00086573-2023</v>
          </cell>
          <cell r="F374" t="str">
            <v>23/11/2023</v>
          </cell>
        </row>
        <row r="375">
          <cell r="B375" t="str">
            <v>00086573-2023</v>
          </cell>
          <cell r="F375" t="str">
            <v>23/11/2023</v>
          </cell>
        </row>
        <row r="376">
          <cell r="B376" t="str">
            <v>00086573-2023</v>
          </cell>
          <cell r="F376" t="str">
            <v>23/11/2023</v>
          </cell>
        </row>
        <row r="377">
          <cell r="B377" t="str">
            <v>00086573-2023</v>
          </cell>
          <cell r="F377" t="str">
            <v>23/11/2023</v>
          </cell>
        </row>
        <row r="378">
          <cell r="B378" t="str">
            <v>00086532-2023</v>
          </cell>
          <cell r="F378" t="str">
            <v>23/11/2023</v>
          </cell>
        </row>
        <row r="379">
          <cell r="B379" t="str">
            <v>00086532-2023</v>
          </cell>
          <cell r="F379" t="str">
            <v>23/11/2023</v>
          </cell>
        </row>
        <row r="380">
          <cell r="B380" t="str">
            <v>00086532-2023</v>
          </cell>
          <cell r="F380" t="str">
            <v>23/11/2023</v>
          </cell>
        </row>
        <row r="381">
          <cell r="B381" t="str">
            <v>00086532-2023</v>
          </cell>
          <cell r="F381" t="str">
            <v>23/11/2023</v>
          </cell>
        </row>
        <row r="382">
          <cell r="B382" t="str">
            <v>00086430-2023</v>
          </cell>
          <cell r="F382" t="str">
            <v>23/11/2023</v>
          </cell>
        </row>
        <row r="383">
          <cell r="B383" t="str">
            <v>00086430-2023</v>
          </cell>
          <cell r="F383" t="str">
            <v>23/11/2023</v>
          </cell>
        </row>
        <row r="384">
          <cell r="B384" t="str">
            <v>00086430-2023</v>
          </cell>
          <cell r="F384" t="str">
            <v>23/11/2023</v>
          </cell>
        </row>
        <row r="385">
          <cell r="B385" t="str">
            <v>00086327-2023</v>
          </cell>
          <cell r="F385" t="str">
            <v>22/11/2023</v>
          </cell>
        </row>
        <row r="386">
          <cell r="B386" t="str">
            <v>00086316-2023</v>
          </cell>
          <cell r="F386" t="str">
            <v>22/11/2023</v>
          </cell>
        </row>
        <row r="387">
          <cell r="B387" t="str">
            <v>00086316-2023</v>
          </cell>
          <cell r="F387" t="str">
            <v>22/11/2023</v>
          </cell>
        </row>
        <row r="388">
          <cell r="B388" t="str">
            <v>00086316-2023</v>
          </cell>
          <cell r="F388" t="str">
            <v>22/11/2023</v>
          </cell>
        </row>
        <row r="389">
          <cell r="B389" t="str">
            <v>00086293-2023</v>
          </cell>
          <cell r="F389" t="str">
            <v>22/11/2023</v>
          </cell>
        </row>
        <row r="390">
          <cell r="B390" t="str">
            <v>00086293-2023</v>
          </cell>
          <cell r="F390" t="str">
            <v>22/11/2023</v>
          </cell>
        </row>
        <row r="391">
          <cell r="B391" t="str">
            <v>00086293-2023</v>
          </cell>
          <cell r="F391" t="str">
            <v>22/11/2023</v>
          </cell>
        </row>
        <row r="392">
          <cell r="B392" t="str">
            <v>00086265-2023</v>
          </cell>
          <cell r="F392" t="str">
            <v>22/11/2023</v>
          </cell>
        </row>
        <row r="393">
          <cell r="B393" t="str">
            <v>00086265-2023</v>
          </cell>
          <cell r="F393" t="str">
            <v>22/11/2023</v>
          </cell>
        </row>
        <row r="394">
          <cell r="B394" t="str">
            <v>00086265-2023</v>
          </cell>
          <cell r="F394" t="str">
            <v>22/11/2023</v>
          </cell>
        </row>
        <row r="395">
          <cell r="B395" t="str">
            <v>00086210-2023</v>
          </cell>
          <cell r="F395" t="str">
            <v>22/11/2023</v>
          </cell>
        </row>
        <row r="396">
          <cell r="B396" t="str">
            <v>00086210-2023</v>
          </cell>
          <cell r="F396" t="str">
            <v>22/11/2023</v>
          </cell>
        </row>
        <row r="397">
          <cell r="B397" t="str">
            <v>00086085-2023</v>
          </cell>
          <cell r="F397" t="str">
            <v>22/11/2023</v>
          </cell>
        </row>
        <row r="398">
          <cell r="B398" t="str">
            <v>00086085-2023</v>
          </cell>
          <cell r="F398" t="str">
            <v>22/11/2023</v>
          </cell>
        </row>
        <row r="399">
          <cell r="B399" t="str">
            <v>00086085-2023</v>
          </cell>
          <cell r="F399" t="str">
            <v>22/11/2023</v>
          </cell>
        </row>
        <row r="400">
          <cell r="B400" t="str">
            <v>00086066-2023</v>
          </cell>
          <cell r="F400" t="str">
            <v>22/11/2023</v>
          </cell>
        </row>
        <row r="401">
          <cell r="B401" t="str">
            <v>00086066-2023</v>
          </cell>
          <cell r="F401" t="str">
            <v>22/11/2023</v>
          </cell>
        </row>
        <row r="402">
          <cell r="B402" t="str">
            <v>00086066-2023</v>
          </cell>
          <cell r="F402" t="str">
            <v>22/11/2023</v>
          </cell>
        </row>
        <row r="403">
          <cell r="B403" t="str">
            <v>00086066-2023</v>
          </cell>
          <cell r="F403" t="str">
            <v>22/11/2023</v>
          </cell>
        </row>
        <row r="404">
          <cell r="B404" t="str">
            <v>00086021-2023</v>
          </cell>
          <cell r="F404" t="str">
            <v>22/11/2023</v>
          </cell>
        </row>
        <row r="405">
          <cell r="B405" t="str">
            <v>00086021-2023</v>
          </cell>
          <cell r="F405" t="str">
            <v>22/11/2023</v>
          </cell>
        </row>
        <row r="406">
          <cell r="B406" t="str">
            <v>00086021-2023</v>
          </cell>
          <cell r="F406" t="str">
            <v>22/11/2023</v>
          </cell>
        </row>
        <row r="407">
          <cell r="B407" t="str">
            <v>00086021-2023</v>
          </cell>
          <cell r="F407" t="str">
            <v>22/11/2023</v>
          </cell>
        </row>
        <row r="408">
          <cell r="B408" t="str">
            <v>00086002-2023</v>
          </cell>
          <cell r="F408" t="str">
            <v>21/11/2023</v>
          </cell>
        </row>
        <row r="409">
          <cell r="B409" t="str">
            <v>00086002-2023</v>
          </cell>
          <cell r="F409" t="str">
            <v>21/11/2023</v>
          </cell>
        </row>
        <row r="410">
          <cell r="B410" t="str">
            <v>00086002-2023</v>
          </cell>
          <cell r="F410" t="str">
            <v>21/11/2023</v>
          </cell>
        </row>
        <row r="411">
          <cell r="B411" t="str">
            <v>00086002-2023</v>
          </cell>
          <cell r="F411" t="str">
            <v>21/11/2023</v>
          </cell>
        </row>
        <row r="412">
          <cell r="B412" t="str">
            <v>00085984-2023</v>
          </cell>
          <cell r="F412" t="str">
            <v>21/11/2023</v>
          </cell>
        </row>
        <row r="413">
          <cell r="B413" t="str">
            <v>00085984-2023</v>
          </cell>
          <cell r="F413" t="str">
            <v>21/11/2023</v>
          </cell>
        </row>
        <row r="414">
          <cell r="B414" t="str">
            <v>00085984-2023</v>
          </cell>
          <cell r="F414" t="str">
            <v>21/11/2023</v>
          </cell>
        </row>
        <row r="415">
          <cell r="B415" t="str">
            <v>00085984-2023</v>
          </cell>
          <cell r="F415" t="str">
            <v>21/11/2023</v>
          </cell>
        </row>
        <row r="416">
          <cell r="B416" t="str">
            <v>00085967-2023</v>
          </cell>
          <cell r="F416" t="str">
            <v>21/11/2023</v>
          </cell>
        </row>
        <row r="417">
          <cell r="B417" t="str">
            <v>00085967-2023</v>
          </cell>
          <cell r="F417" t="str">
            <v>21/11/2023</v>
          </cell>
        </row>
        <row r="418">
          <cell r="B418" t="str">
            <v>00085967-2023</v>
          </cell>
          <cell r="F418" t="str">
            <v>21/11/2023</v>
          </cell>
        </row>
        <row r="419">
          <cell r="B419" t="str">
            <v>00085967-2023</v>
          </cell>
          <cell r="F419" t="str">
            <v>21/11/2023</v>
          </cell>
        </row>
        <row r="420">
          <cell r="B420" t="str">
            <v>00085855-2023</v>
          </cell>
          <cell r="F420" t="str">
            <v>21/11/2023</v>
          </cell>
        </row>
        <row r="421">
          <cell r="B421" t="str">
            <v>00085855-2023</v>
          </cell>
          <cell r="F421" t="str">
            <v>21/11/2023</v>
          </cell>
        </row>
        <row r="422">
          <cell r="B422" t="str">
            <v>00085855-2023</v>
          </cell>
          <cell r="F422" t="str">
            <v>21/11/2023</v>
          </cell>
        </row>
        <row r="423">
          <cell r="B423" t="str">
            <v>00085855-2023</v>
          </cell>
          <cell r="F423" t="str">
            <v>21/11/2023</v>
          </cell>
        </row>
        <row r="424">
          <cell r="B424" t="str">
            <v>00085855-2023</v>
          </cell>
          <cell r="F424" t="str">
            <v>21/11/2023</v>
          </cell>
        </row>
        <row r="425">
          <cell r="B425" t="str">
            <v>00085855-2023</v>
          </cell>
          <cell r="F425" t="str">
            <v>21/11/2023</v>
          </cell>
        </row>
        <row r="426">
          <cell r="B426" t="str">
            <v>00085855-2023</v>
          </cell>
          <cell r="F426" t="str">
            <v>21/11/2023</v>
          </cell>
        </row>
        <row r="427">
          <cell r="B427" t="str">
            <v>00085604-2023</v>
          </cell>
          <cell r="F427" t="str">
            <v>20/11/2023</v>
          </cell>
        </row>
        <row r="428">
          <cell r="B428" t="str">
            <v>00085604-2023</v>
          </cell>
          <cell r="F428" t="str">
            <v>20/11/2023</v>
          </cell>
        </row>
        <row r="429">
          <cell r="B429" t="str">
            <v>00085604-2023</v>
          </cell>
          <cell r="F429" t="str">
            <v>20/11/2023</v>
          </cell>
        </row>
        <row r="430">
          <cell r="B430" t="str">
            <v>00085599-2023</v>
          </cell>
          <cell r="F430" t="str">
            <v>20/11/2023</v>
          </cell>
        </row>
        <row r="431">
          <cell r="B431" t="str">
            <v>00085599-2023</v>
          </cell>
          <cell r="F431" t="str">
            <v>20/11/2023</v>
          </cell>
        </row>
        <row r="432">
          <cell r="B432" t="str">
            <v>00085599-2023</v>
          </cell>
          <cell r="F432" t="str">
            <v>20/11/2023</v>
          </cell>
        </row>
        <row r="433">
          <cell r="B433" t="str">
            <v>00085599-2023</v>
          </cell>
          <cell r="F433" t="str">
            <v>20/11/2023</v>
          </cell>
        </row>
        <row r="434">
          <cell r="B434" t="str">
            <v>00085599-2023</v>
          </cell>
          <cell r="F434" t="str">
            <v>20/11/2023</v>
          </cell>
        </row>
        <row r="435">
          <cell r="B435" t="str">
            <v>00085564-2023</v>
          </cell>
          <cell r="F435" t="str">
            <v>20/11/2023</v>
          </cell>
        </row>
        <row r="436">
          <cell r="B436" t="str">
            <v>00085564-2023</v>
          </cell>
          <cell r="F436" t="str">
            <v>20/11/2023</v>
          </cell>
        </row>
        <row r="437">
          <cell r="B437" t="str">
            <v>00085564-2023</v>
          </cell>
          <cell r="F437" t="str">
            <v>20/11/2023</v>
          </cell>
        </row>
        <row r="438">
          <cell r="B438" t="str">
            <v>00085489-2023</v>
          </cell>
          <cell r="F438" t="str">
            <v>20/11/2023</v>
          </cell>
        </row>
        <row r="439">
          <cell r="B439" t="str">
            <v>00085489-2023</v>
          </cell>
          <cell r="F439" t="str">
            <v>20/11/2023</v>
          </cell>
        </row>
        <row r="440">
          <cell r="B440" t="str">
            <v>00085489-2023</v>
          </cell>
          <cell r="F440" t="str">
            <v>20/11/2023</v>
          </cell>
        </row>
        <row r="441">
          <cell r="B441" t="str">
            <v>00085295-2023</v>
          </cell>
          <cell r="F441" t="str">
            <v>20/11/2023</v>
          </cell>
        </row>
        <row r="442">
          <cell r="B442" t="str">
            <v>00085295-2023</v>
          </cell>
          <cell r="F442" t="str">
            <v>20/11/2023</v>
          </cell>
        </row>
        <row r="443">
          <cell r="B443" t="str">
            <v>00085178-2023</v>
          </cell>
          <cell r="F443" t="str">
            <v>20/11/2023</v>
          </cell>
        </row>
        <row r="444">
          <cell r="B444" t="str">
            <v>00085146-2023</v>
          </cell>
          <cell r="F444" t="str">
            <v>20/11/2023</v>
          </cell>
        </row>
        <row r="445">
          <cell r="B445" t="str">
            <v>00085146-2023</v>
          </cell>
          <cell r="F445" t="str">
            <v>20/11/2023</v>
          </cell>
        </row>
        <row r="446">
          <cell r="B446" t="str">
            <v>00085146-2023</v>
          </cell>
          <cell r="F446" t="str">
            <v>20/11/2023</v>
          </cell>
        </row>
        <row r="447">
          <cell r="B447" t="str">
            <v>00085146-2023</v>
          </cell>
          <cell r="F447" t="str">
            <v>20/11/2023</v>
          </cell>
        </row>
        <row r="448">
          <cell r="B448" t="str">
            <v>00085146-2023</v>
          </cell>
          <cell r="F448" t="str">
            <v>20/11/2023</v>
          </cell>
        </row>
        <row r="449">
          <cell r="B449" t="str">
            <v>00085146-2023</v>
          </cell>
          <cell r="F449" t="str">
            <v>20/11/2023</v>
          </cell>
        </row>
        <row r="450">
          <cell r="B450" t="str">
            <v>00085001-2023</v>
          </cell>
          <cell r="F450" t="str">
            <v>17/11/2023</v>
          </cell>
        </row>
        <row r="451">
          <cell r="B451" t="str">
            <v>00085001-2023</v>
          </cell>
          <cell r="F451" t="str">
            <v>17/11/2023</v>
          </cell>
        </row>
        <row r="452">
          <cell r="B452" t="str">
            <v>00085001-2023</v>
          </cell>
          <cell r="F452" t="str">
            <v>17/11/2023</v>
          </cell>
        </row>
        <row r="453">
          <cell r="B453" t="str">
            <v>00085001-2023</v>
          </cell>
          <cell r="F453" t="str">
            <v>17/11/2023</v>
          </cell>
        </row>
        <row r="454">
          <cell r="B454" t="str">
            <v>00084983-2023</v>
          </cell>
          <cell r="F454" t="str">
            <v>17/11/2023</v>
          </cell>
        </row>
        <row r="455">
          <cell r="B455" t="str">
            <v>00084983-2023</v>
          </cell>
          <cell r="F455" t="str">
            <v>17/11/2023</v>
          </cell>
        </row>
        <row r="456">
          <cell r="B456" t="str">
            <v>00084983-2023</v>
          </cell>
          <cell r="F456" t="str">
            <v>17/11/2023</v>
          </cell>
        </row>
        <row r="457">
          <cell r="B457" t="str">
            <v>00084980-2023</v>
          </cell>
          <cell r="F457" t="str">
            <v>17/11/2023</v>
          </cell>
        </row>
        <row r="458">
          <cell r="B458" t="str">
            <v>00084980-2023</v>
          </cell>
          <cell r="F458" t="str">
            <v>17/11/2023</v>
          </cell>
        </row>
        <row r="459">
          <cell r="B459" t="str">
            <v>00084980-2023</v>
          </cell>
          <cell r="F459" t="str">
            <v>17/11/2023</v>
          </cell>
        </row>
        <row r="460">
          <cell r="B460" t="str">
            <v>00084980-2023</v>
          </cell>
          <cell r="F460" t="str">
            <v>17/11/2023</v>
          </cell>
        </row>
        <row r="461">
          <cell r="B461" t="str">
            <v>00084961-2023</v>
          </cell>
          <cell r="F461" t="str">
            <v>17/11/2023</v>
          </cell>
        </row>
        <row r="462">
          <cell r="B462" t="str">
            <v>00084961-2023</v>
          </cell>
          <cell r="F462" t="str">
            <v>17/11/2023</v>
          </cell>
        </row>
        <row r="463">
          <cell r="B463" t="str">
            <v>00084961-2023</v>
          </cell>
          <cell r="F463" t="str">
            <v>17/11/2023</v>
          </cell>
        </row>
        <row r="464">
          <cell r="B464" t="str">
            <v>00084892-2023</v>
          </cell>
          <cell r="F464" t="str">
            <v>17/11/2023</v>
          </cell>
        </row>
        <row r="465">
          <cell r="B465" t="str">
            <v>00084892-2023</v>
          </cell>
          <cell r="F465" t="str">
            <v>17/11/2023</v>
          </cell>
        </row>
        <row r="466">
          <cell r="B466" t="str">
            <v>00084892-2023</v>
          </cell>
          <cell r="F466" t="str">
            <v>17/11/2023</v>
          </cell>
        </row>
        <row r="467">
          <cell r="B467" t="str">
            <v>00084892-2023</v>
          </cell>
          <cell r="F467" t="str">
            <v>17/11/2023</v>
          </cell>
        </row>
        <row r="468">
          <cell r="B468" t="str">
            <v>00084771-2023</v>
          </cell>
          <cell r="F468" t="str">
            <v>17/11/2023</v>
          </cell>
        </row>
        <row r="469">
          <cell r="B469" t="str">
            <v>00084771-2023</v>
          </cell>
          <cell r="F469" t="str">
            <v>17/11/2023</v>
          </cell>
        </row>
        <row r="470">
          <cell r="B470" t="str">
            <v>00084771-2023</v>
          </cell>
          <cell r="F470" t="str">
            <v>17/11/2023</v>
          </cell>
        </row>
        <row r="471">
          <cell r="B471" t="str">
            <v>00084679-2023</v>
          </cell>
          <cell r="F471" t="str">
            <v>16/11/2023</v>
          </cell>
        </row>
        <row r="472">
          <cell r="B472" t="str">
            <v>00084679-2023</v>
          </cell>
          <cell r="F472" t="str">
            <v>16/11/2023</v>
          </cell>
        </row>
        <row r="473">
          <cell r="B473" t="str">
            <v>00084679-2023</v>
          </cell>
          <cell r="F473" t="str">
            <v>16/11/2023</v>
          </cell>
        </row>
        <row r="474">
          <cell r="B474" t="str">
            <v>00084679-2023</v>
          </cell>
          <cell r="F474" t="str">
            <v>16/11/2023</v>
          </cell>
        </row>
        <row r="475">
          <cell r="B475" t="str">
            <v>00084639-2023</v>
          </cell>
          <cell r="F475" t="str">
            <v>16/11/2023</v>
          </cell>
        </row>
        <row r="476">
          <cell r="B476" t="str">
            <v>00084639-2023</v>
          </cell>
          <cell r="F476" t="str">
            <v>16/11/2023</v>
          </cell>
        </row>
        <row r="477">
          <cell r="B477" t="str">
            <v>00084639-2023</v>
          </cell>
          <cell r="F477" t="str">
            <v>16/11/2023</v>
          </cell>
        </row>
        <row r="478">
          <cell r="B478" t="str">
            <v>00084639-2023</v>
          </cell>
          <cell r="F478" t="str">
            <v>16/11/2023</v>
          </cell>
        </row>
        <row r="479">
          <cell r="B479" t="str">
            <v>00084632-2023</v>
          </cell>
          <cell r="F479" t="str">
            <v>16/11/2023</v>
          </cell>
        </row>
        <row r="480">
          <cell r="B480" t="str">
            <v>00084632-2023</v>
          </cell>
          <cell r="F480" t="str">
            <v>16/11/2023</v>
          </cell>
        </row>
        <row r="481">
          <cell r="B481" t="str">
            <v>00084632-2023</v>
          </cell>
          <cell r="F481" t="str">
            <v>16/11/2023</v>
          </cell>
        </row>
        <row r="482">
          <cell r="B482" t="str">
            <v>00084613-2023</v>
          </cell>
          <cell r="F482" t="str">
            <v>16/11/2023</v>
          </cell>
        </row>
        <row r="483">
          <cell r="B483" t="str">
            <v>00084613-2023</v>
          </cell>
          <cell r="F483" t="str">
            <v>16/11/2023</v>
          </cell>
        </row>
        <row r="484">
          <cell r="B484" t="str">
            <v>00084584-2023</v>
          </cell>
          <cell r="F484" t="str">
            <v>16/11/2023</v>
          </cell>
        </row>
        <row r="485">
          <cell r="B485" t="str">
            <v>00084584-2023</v>
          </cell>
          <cell r="F485" t="str">
            <v>16/11/2023</v>
          </cell>
        </row>
        <row r="486">
          <cell r="B486" t="str">
            <v>00084584-2023</v>
          </cell>
          <cell r="F486" t="str">
            <v>16/11/2023</v>
          </cell>
        </row>
        <row r="487">
          <cell r="B487" t="str">
            <v>00084584-2023</v>
          </cell>
          <cell r="F487" t="str">
            <v>16/11/2023</v>
          </cell>
        </row>
        <row r="488">
          <cell r="B488" t="str">
            <v>00084574-2023</v>
          </cell>
          <cell r="F488" t="str">
            <v>16/11/2023</v>
          </cell>
        </row>
        <row r="489">
          <cell r="B489" t="str">
            <v>00084574-2023</v>
          </cell>
          <cell r="F489" t="str">
            <v>16/11/2023</v>
          </cell>
        </row>
        <row r="490">
          <cell r="B490" t="str">
            <v>00084574-2023</v>
          </cell>
          <cell r="F490" t="str">
            <v>16/11/2023</v>
          </cell>
        </row>
        <row r="491">
          <cell r="B491" t="str">
            <v>00084574-2023</v>
          </cell>
          <cell r="F491" t="str">
            <v>16/11/2023</v>
          </cell>
        </row>
        <row r="492">
          <cell r="B492" t="str">
            <v>00084468-2023</v>
          </cell>
          <cell r="F492" t="str">
            <v>16/11/2023</v>
          </cell>
        </row>
        <row r="493">
          <cell r="B493" t="str">
            <v>00084468-2023</v>
          </cell>
          <cell r="F493" t="str">
            <v>16/11/2023</v>
          </cell>
        </row>
        <row r="494">
          <cell r="B494" t="str">
            <v>00084468-2023</v>
          </cell>
          <cell r="F494" t="str">
            <v>16/11/2023</v>
          </cell>
        </row>
        <row r="495">
          <cell r="B495" t="str">
            <v>00084468-2023</v>
          </cell>
          <cell r="F495" t="str">
            <v>16/11/2023</v>
          </cell>
        </row>
        <row r="496">
          <cell r="B496" t="str">
            <v>00084388-2023</v>
          </cell>
          <cell r="F496" t="str">
            <v>16/11/2023</v>
          </cell>
        </row>
        <row r="497">
          <cell r="B497" t="str">
            <v>00084366-2023</v>
          </cell>
          <cell r="F497" t="str">
            <v>16/11/2023</v>
          </cell>
        </row>
        <row r="498">
          <cell r="B498" t="str">
            <v>00084327-2023</v>
          </cell>
          <cell r="F498" t="str">
            <v>15/11/2023</v>
          </cell>
        </row>
        <row r="499">
          <cell r="B499" t="str">
            <v>00084327-2023</v>
          </cell>
          <cell r="F499" t="str">
            <v>15/11/2023</v>
          </cell>
        </row>
        <row r="500">
          <cell r="B500" t="str">
            <v>00084327-2023</v>
          </cell>
          <cell r="F500" t="str">
            <v>15/11/2023</v>
          </cell>
        </row>
        <row r="501">
          <cell r="B501" t="str">
            <v>00084298-2023</v>
          </cell>
          <cell r="F501" t="str">
            <v>15/11/2023</v>
          </cell>
        </row>
        <row r="502">
          <cell r="B502" t="str">
            <v>00084298-2023</v>
          </cell>
          <cell r="F502" t="str">
            <v>15/11/2023</v>
          </cell>
        </row>
        <row r="503">
          <cell r="B503" t="str">
            <v>00084298-2023</v>
          </cell>
          <cell r="F503" t="str">
            <v>15/11/2023</v>
          </cell>
        </row>
        <row r="504">
          <cell r="B504" t="str">
            <v>00084298-2023</v>
          </cell>
          <cell r="F504" t="str">
            <v>15/11/2023</v>
          </cell>
        </row>
        <row r="505">
          <cell r="B505" t="str">
            <v>00084296-2023</v>
          </cell>
          <cell r="F505" t="str">
            <v>15/11/2023</v>
          </cell>
        </row>
        <row r="506">
          <cell r="B506" t="str">
            <v>00084296-2023</v>
          </cell>
          <cell r="F506" t="str">
            <v>15/11/2023</v>
          </cell>
        </row>
        <row r="507">
          <cell r="B507" t="str">
            <v>00084296-2023</v>
          </cell>
          <cell r="F507" t="str">
            <v>15/11/2023</v>
          </cell>
        </row>
        <row r="508">
          <cell r="B508" t="str">
            <v>00084296-2023</v>
          </cell>
          <cell r="F508" t="str">
            <v>15/11/2023</v>
          </cell>
        </row>
        <row r="509">
          <cell r="B509" t="str">
            <v>00084291-2023</v>
          </cell>
          <cell r="F509" t="str">
            <v>15/11/2023</v>
          </cell>
        </row>
        <row r="510">
          <cell r="B510" t="str">
            <v>00084291-2023</v>
          </cell>
          <cell r="F510" t="str">
            <v>15/11/2023</v>
          </cell>
        </row>
        <row r="511">
          <cell r="B511" t="str">
            <v>00084291-2023</v>
          </cell>
          <cell r="F511" t="str">
            <v>15/11/2023</v>
          </cell>
        </row>
        <row r="512">
          <cell r="B512" t="str">
            <v>00084253-2023</v>
          </cell>
          <cell r="F512" t="str">
            <v>15/11/2023</v>
          </cell>
        </row>
        <row r="513">
          <cell r="B513" t="str">
            <v>00084209-2023</v>
          </cell>
          <cell r="F513" t="str">
            <v>15/11/2023</v>
          </cell>
        </row>
        <row r="514">
          <cell r="B514" t="str">
            <v>00084209-2023</v>
          </cell>
          <cell r="F514" t="str">
            <v>15/11/2023</v>
          </cell>
        </row>
        <row r="515">
          <cell r="B515" t="str">
            <v>00084209-2023</v>
          </cell>
          <cell r="F515" t="str">
            <v>15/11/2023</v>
          </cell>
        </row>
        <row r="516">
          <cell r="B516" t="str">
            <v>00084209-2023</v>
          </cell>
          <cell r="F516" t="str">
            <v>15/11/2023</v>
          </cell>
        </row>
        <row r="517">
          <cell r="B517" t="str">
            <v>00084209-2023</v>
          </cell>
          <cell r="F517" t="str">
            <v>15/11/2023</v>
          </cell>
        </row>
        <row r="518">
          <cell r="B518" t="str">
            <v>00084195-2023</v>
          </cell>
          <cell r="F518" t="str">
            <v>15/11/2023</v>
          </cell>
        </row>
        <row r="519">
          <cell r="B519" t="str">
            <v>00084195-2023</v>
          </cell>
          <cell r="F519" t="str">
            <v>15/11/2023</v>
          </cell>
        </row>
        <row r="520">
          <cell r="B520" t="str">
            <v>00084195-2023</v>
          </cell>
          <cell r="F520" t="str">
            <v>15/11/2023</v>
          </cell>
        </row>
        <row r="521">
          <cell r="B521" t="str">
            <v>00084034-2023</v>
          </cell>
          <cell r="F521" t="str">
            <v>15/11/2023</v>
          </cell>
        </row>
        <row r="522">
          <cell r="B522" t="str">
            <v>00084034-2023</v>
          </cell>
          <cell r="F522" t="str">
            <v>15/11/2023</v>
          </cell>
        </row>
        <row r="523">
          <cell r="B523" t="str">
            <v>00084034-2023</v>
          </cell>
          <cell r="F523" t="str">
            <v>15/11/2023</v>
          </cell>
        </row>
        <row r="524">
          <cell r="B524" t="str">
            <v>00084031-2023</v>
          </cell>
          <cell r="F524" t="str">
            <v>15/11/2023</v>
          </cell>
        </row>
        <row r="525">
          <cell r="B525" t="str">
            <v>00084031-2023</v>
          </cell>
          <cell r="F525" t="str">
            <v>15/11/2023</v>
          </cell>
        </row>
        <row r="526">
          <cell r="B526" t="str">
            <v>00084031-2023</v>
          </cell>
          <cell r="F526" t="str">
            <v>15/11/2023</v>
          </cell>
        </row>
        <row r="527">
          <cell r="B527" t="str">
            <v>00084029-2023</v>
          </cell>
          <cell r="F527" t="str">
            <v>15/11/2023</v>
          </cell>
        </row>
        <row r="528">
          <cell r="B528" t="str">
            <v>00084029-2023</v>
          </cell>
          <cell r="F528" t="str">
            <v>15/11/2023</v>
          </cell>
        </row>
        <row r="529">
          <cell r="B529" t="str">
            <v>00084029-2023</v>
          </cell>
          <cell r="F529" t="str">
            <v>15/11/2023</v>
          </cell>
        </row>
        <row r="530">
          <cell r="B530" t="str">
            <v>00084029-2023</v>
          </cell>
          <cell r="F530" t="str">
            <v>15/11/2023</v>
          </cell>
        </row>
        <row r="531">
          <cell r="B531" t="str">
            <v>00084029-2023</v>
          </cell>
          <cell r="F531" t="str">
            <v>15/11/2023</v>
          </cell>
        </row>
        <row r="532">
          <cell r="B532" t="str">
            <v>00083927-2023</v>
          </cell>
          <cell r="F532" t="str">
            <v>14/11/2023</v>
          </cell>
        </row>
        <row r="533">
          <cell r="B533" t="str">
            <v>00083927-2023</v>
          </cell>
          <cell r="F533" t="str">
            <v>14/11/2023</v>
          </cell>
        </row>
        <row r="534">
          <cell r="B534" t="str">
            <v>00083927-2023</v>
          </cell>
          <cell r="F534" t="str">
            <v>14/11/2023</v>
          </cell>
        </row>
        <row r="535">
          <cell r="B535" t="str">
            <v>00083927-2023</v>
          </cell>
          <cell r="F535" t="str">
            <v>14/11/2023</v>
          </cell>
        </row>
        <row r="536">
          <cell r="B536" t="str">
            <v>00083927-2023</v>
          </cell>
          <cell r="F536" t="str">
            <v>14/11/2023</v>
          </cell>
        </row>
        <row r="537">
          <cell r="B537" t="str">
            <v>00083804-2023</v>
          </cell>
          <cell r="F537" t="str">
            <v>14/11/2023</v>
          </cell>
        </row>
        <row r="538">
          <cell r="B538" t="str">
            <v>00083804-2023</v>
          </cell>
          <cell r="F538" t="str">
            <v>14/11/2023</v>
          </cell>
        </row>
        <row r="539">
          <cell r="B539" t="str">
            <v>00083804-2023</v>
          </cell>
          <cell r="F539" t="str">
            <v>14/11/2023</v>
          </cell>
        </row>
        <row r="540">
          <cell r="B540" t="str">
            <v>00083804-2023</v>
          </cell>
          <cell r="F540" t="str">
            <v>14/11/2023</v>
          </cell>
        </row>
        <row r="541">
          <cell r="B541" t="str">
            <v>00083773-2023</v>
          </cell>
          <cell r="F541" t="str">
            <v>14/11/2023</v>
          </cell>
        </row>
        <row r="542">
          <cell r="B542" t="str">
            <v>00083769-2023</v>
          </cell>
          <cell r="F542" t="str">
            <v>14/11/2023</v>
          </cell>
        </row>
        <row r="543">
          <cell r="B543" t="str">
            <v>00083664-2023</v>
          </cell>
          <cell r="F543" t="str">
            <v>14/11/2023</v>
          </cell>
        </row>
        <row r="544">
          <cell r="B544" t="str">
            <v>00083664-2023</v>
          </cell>
          <cell r="F544" t="str">
            <v>14/11/2023</v>
          </cell>
        </row>
        <row r="545">
          <cell r="B545" t="str">
            <v>00083660-2023</v>
          </cell>
          <cell r="F545" t="str">
            <v>14/11/2023</v>
          </cell>
        </row>
        <row r="546">
          <cell r="B546" t="str">
            <v>00083660-2023</v>
          </cell>
          <cell r="F546" t="str">
            <v>14/11/2023</v>
          </cell>
        </row>
        <row r="547">
          <cell r="B547" t="str">
            <v>00083658-2023</v>
          </cell>
          <cell r="F547" t="str">
            <v>14/11/2023</v>
          </cell>
        </row>
        <row r="548">
          <cell r="B548" t="str">
            <v>00083633-2023</v>
          </cell>
          <cell r="F548" t="str">
            <v>13/11/2023</v>
          </cell>
        </row>
        <row r="549">
          <cell r="B549" t="str">
            <v>00083633-2023</v>
          </cell>
          <cell r="F549" t="str">
            <v>13/11/2023</v>
          </cell>
        </row>
        <row r="550">
          <cell r="B550" t="str">
            <v>00083632-2023</v>
          </cell>
          <cell r="F550" t="str">
            <v>13/11/2023</v>
          </cell>
        </row>
        <row r="551">
          <cell r="B551" t="str">
            <v>00083632-2023</v>
          </cell>
          <cell r="F551" t="str">
            <v>13/11/2023</v>
          </cell>
        </row>
        <row r="552">
          <cell r="B552" t="str">
            <v>00083632-2023</v>
          </cell>
          <cell r="F552" t="str">
            <v>13/11/2023</v>
          </cell>
        </row>
        <row r="553">
          <cell r="B553" t="str">
            <v>00083630-2023</v>
          </cell>
          <cell r="F553" t="str">
            <v>13/11/2023</v>
          </cell>
        </row>
        <row r="554">
          <cell r="B554" t="str">
            <v>00083630-2023</v>
          </cell>
          <cell r="F554" t="str">
            <v>13/11/2023</v>
          </cell>
        </row>
        <row r="555">
          <cell r="B555" t="str">
            <v>00083630-2023</v>
          </cell>
          <cell r="F555" t="str">
            <v>13/11/2023</v>
          </cell>
        </row>
        <row r="556">
          <cell r="B556" t="str">
            <v>00083614-2023</v>
          </cell>
          <cell r="F556" t="str">
            <v>13/11/2023</v>
          </cell>
        </row>
        <row r="557">
          <cell r="B557" t="str">
            <v>00083614-2023</v>
          </cell>
          <cell r="F557" t="str">
            <v>13/11/2023</v>
          </cell>
        </row>
        <row r="558">
          <cell r="B558" t="str">
            <v>00083614-2023</v>
          </cell>
          <cell r="F558" t="str">
            <v>13/11/2023</v>
          </cell>
        </row>
        <row r="559">
          <cell r="B559" t="str">
            <v>00083540-2023</v>
          </cell>
          <cell r="F559" t="str">
            <v>13/11/2023</v>
          </cell>
        </row>
        <row r="560">
          <cell r="B560" t="str">
            <v>00083540-2023</v>
          </cell>
          <cell r="F560" t="str">
            <v>13/11/2023</v>
          </cell>
        </row>
        <row r="561">
          <cell r="B561" t="str">
            <v>00083540-2023</v>
          </cell>
          <cell r="F561" t="str">
            <v>13/11/2023</v>
          </cell>
        </row>
        <row r="562">
          <cell r="B562" t="str">
            <v>00083274-2023</v>
          </cell>
          <cell r="F562" t="str">
            <v>13/11/2023</v>
          </cell>
        </row>
        <row r="563">
          <cell r="B563" t="str">
            <v>00083274-2023</v>
          </cell>
          <cell r="F563" t="str">
            <v>13/11/2023</v>
          </cell>
        </row>
        <row r="564">
          <cell r="B564" t="str">
            <v>00083274-2023</v>
          </cell>
          <cell r="F564" t="str">
            <v>13/11/2023</v>
          </cell>
        </row>
        <row r="565">
          <cell r="B565" t="str">
            <v>00083274-2023</v>
          </cell>
          <cell r="F565" t="str">
            <v>13/11/2023</v>
          </cell>
        </row>
        <row r="566">
          <cell r="B566" t="str">
            <v>00083155-2023</v>
          </cell>
          <cell r="F566" t="str">
            <v>10/11/2023</v>
          </cell>
        </row>
        <row r="567">
          <cell r="B567" t="str">
            <v>00083155-2023</v>
          </cell>
          <cell r="F567" t="str">
            <v>10/11/2023</v>
          </cell>
        </row>
        <row r="568">
          <cell r="B568" t="str">
            <v>00083155-2023</v>
          </cell>
          <cell r="F568" t="str">
            <v>10/11/2023</v>
          </cell>
        </row>
        <row r="569">
          <cell r="B569" t="str">
            <v>00083116-2023</v>
          </cell>
          <cell r="F569" t="str">
            <v>10/11/2023</v>
          </cell>
        </row>
        <row r="570">
          <cell r="B570" t="str">
            <v>00083116-2023</v>
          </cell>
          <cell r="F570" t="str">
            <v>10/11/2023</v>
          </cell>
        </row>
        <row r="571">
          <cell r="B571" t="str">
            <v>00083116-2023</v>
          </cell>
          <cell r="F571" t="str">
            <v>10/11/2023</v>
          </cell>
        </row>
        <row r="572">
          <cell r="B572" t="str">
            <v>00083113-2023</v>
          </cell>
          <cell r="F572" t="str">
            <v>10/11/2023</v>
          </cell>
        </row>
        <row r="573">
          <cell r="B573" t="str">
            <v>00083113-2023</v>
          </cell>
          <cell r="F573" t="str">
            <v>10/11/2023</v>
          </cell>
        </row>
        <row r="574">
          <cell r="B574" t="str">
            <v>00083104-2023</v>
          </cell>
          <cell r="F574" t="str">
            <v>10/11/2023</v>
          </cell>
        </row>
        <row r="575">
          <cell r="B575" t="str">
            <v>00083104-2023</v>
          </cell>
          <cell r="F575" t="str">
            <v>10/11/2023</v>
          </cell>
        </row>
        <row r="576">
          <cell r="B576" t="str">
            <v>00083104-2023</v>
          </cell>
          <cell r="F576" t="str">
            <v>10/11/2023</v>
          </cell>
        </row>
        <row r="577">
          <cell r="B577" t="str">
            <v>00083092-2023</v>
          </cell>
          <cell r="F577" t="str">
            <v>10/11/2023</v>
          </cell>
        </row>
        <row r="578">
          <cell r="B578" t="str">
            <v>00083092-2023</v>
          </cell>
          <cell r="F578" t="str">
            <v>10/11/2023</v>
          </cell>
        </row>
        <row r="579">
          <cell r="B579" t="str">
            <v>00083092-2023</v>
          </cell>
          <cell r="F579" t="str">
            <v>10/11/2023</v>
          </cell>
        </row>
        <row r="580">
          <cell r="B580" t="str">
            <v>00083034-2023</v>
          </cell>
          <cell r="F580" t="str">
            <v>10/11/2023</v>
          </cell>
        </row>
        <row r="581">
          <cell r="B581" t="str">
            <v>00083034-2023</v>
          </cell>
          <cell r="F581" t="str">
            <v>10/11/2023</v>
          </cell>
        </row>
        <row r="582">
          <cell r="B582" t="str">
            <v>00083034-2023</v>
          </cell>
          <cell r="F582" t="str">
            <v>10/11/2023</v>
          </cell>
        </row>
        <row r="583">
          <cell r="B583" t="str">
            <v>00083034-2023</v>
          </cell>
          <cell r="F583" t="str">
            <v>10/11/2023</v>
          </cell>
        </row>
        <row r="584">
          <cell r="B584" t="str">
            <v>00082731-2023</v>
          </cell>
          <cell r="F584" t="str">
            <v>09/11/2023</v>
          </cell>
        </row>
        <row r="585">
          <cell r="B585" t="str">
            <v>00082731-2023</v>
          </cell>
          <cell r="F585" t="str">
            <v>09/11/2023</v>
          </cell>
        </row>
        <row r="586">
          <cell r="B586" t="str">
            <v>00082507-2023</v>
          </cell>
          <cell r="F586" t="str">
            <v>09/11/2023</v>
          </cell>
        </row>
        <row r="587">
          <cell r="B587" t="str">
            <v>00082507-2023</v>
          </cell>
          <cell r="F587" t="str">
            <v>09/11/2023</v>
          </cell>
        </row>
        <row r="588">
          <cell r="B588" t="str">
            <v>00082507-2023</v>
          </cell>
          <cell r="F588" t="str">
            <v>09/11/2023</v>
          </cell>
        </row>
        <row r="589">
          <cell r="B589" t="str">
            <v>00082507-2023</v>
          </cell>
          <cell r="F589" t="str">
            <v>09/11/2023</v>
          </cell>
        </row>
        <row r="590">
          <cell r="B590" t="str">
            <v>00082493-2023</v>
          </cell>
          <cell r="F590" t="str">
            <v>09/11/2023</v>
          </cell>
        </row>
        <row r="591">
          <cell r="B591" t="str">
            <v>00082493-2023</v>
          </cell>
          <cell r="F591" t="str">
            <v>09/11/2023</v>
          </cell>
        </row>
        <row r="592">
          <cell r="B592" t="str">
            <v>00082493-2023</v>
          </cell>
          <cell r="F592" t="str">
            <v>09/11/2023</v>
          </cell>
        </row>
        <row r="593">
          <cell r="B593" t="str">
            <v>00082493-2023</v>
          </cell>
          <cell r="F593" t="str">
            <v>09/11/2023</v>
          </cell>
        </row>
        <row r="594">
          <cell r="B594" t="str">
            <v>00082256-2023</v>
          </cell>
          <cell r="F594" t="str">
            <v>08/11/2023</v>
          </cell>
        </row>
        <row r="595">
          <cell r="B595" t="str">
            <v>00082256-2023</v>
          </cell>
          <cell r="F595" t="str">
            <v>08/11/2023</v>
          </cell>
        </row>
        <row r="596">
          <cell r="B596" t="str">
            <v>00082219-2023</v>
          </cell>
          <cell r="F596" t="str">
            <v>08/11/2023</v>
          </cell>
        </row>
        <row r="597">
          <cell r="B597" t="str">
            <v>00082219-2023</v>
          </cell>
          <cell r="F597" t="str">
            <v>08/11/2023</v>
          </cell>
        </row>
        <row r="598">
          <cell r="B598" t="str">
            <v>00082168-2023</v>
          </cell>
          <cell r="F598" t="str">
            <v>08/11/2023</v>
          </cell>
        </row>
        <row r="599">
          <cell r="B599" t="str">
            <v>00082168-2023</v>
          </cell>
          <cell r="F599" t="str">
            <v>08/11/2023</v>
          </cell>
        </row>
        <row r="600">
          <cell r="B600" t="str">
            <v>00082168-2023</v>
          </cell>
          <cell r="F600" t="str">
            <v>08/11/2023</v>
          </cell>
        </row>
        <row r="601">
          <cell r="B601" t="str">
            <v>00082102-2023</v>
          </cell>
          <cell r="F601" t="str">
            <v>08/11/2023</v>
          </cell>
        </row>
        <row r="602">
          <cell r="B602" t="str">
            <v>00082077-2023</v>
          </cell>
          <cell r="F602" t="str">
            <v>08/11/2023</v>
          </cell>
        </row>
        <row r="603">
          <cell r="B603" t="str">
            <v>00082077-2023</v>
          </cell>
          <cell r="F603" t="str">
            <v>08/11/2023</v>
          </cell>
        </row>
        <row r="604">
          <cell r="B604" t="str">
            <v>00082077-2023</v>
          </cell>
          <cell r="F604" t="str">
            <v>08/11/2023</v>
          </cell>
        </row>
        <row r="605">
          <cell r="B605" t="str">
            <v>00082042-2023</v>
          </cell>
          <cell r="F605" t="str">
            <v>08/11/2023</v>
          </cell>
        </row>
        <row r="606">
          <cell r="B606" t="str">
            <v>00082042-2023</v>
          </cell>
          <cell r="F606" t="str">
            <v>08/11/2023</v>
          </cell>
        </row>
        <row r="607">
          <cell r="B607" t="str">
            <v>00082042-2023</v>
          </cell>
          <cell r="F607" t="str">
            <v>08/11/2023</v>
          </cell>
        </row>
        <row r="608">
          <cell r="B608" t="str">
            <v>00082042-2023</v>
          </cell>
          <cell r="F608" t="str">
            <v>08/11/2023</v>
          </cell>
        </row>
        <row r="609">
          <cell r="B609" t="str">
            <v>00081923-2023</v>
          </cell>
          <cell r="F609" t="str">
            <v>07/11/2023</v>
          </cell>
        </row>
        <row r="610">
          <cell r="B610" t="str">
            <v>00081923-2023</v>
          </cell>
          <cell r="F610" t="str">
            <v>07/11/2023</v>
          </cell>
        </row>
        <row r="611">
          <cell r="B611" t="str">
            <v>00081923-2023</v>
          </cell>
          <cell r="F611" t="str">
            <v>07/11/2023</v>
          </cell>
        </row>
        <row r="612">
          <cell r="B612" t="str">
            <v>00081921-2023</v>
          </cell>
          <cell r="F612" t="str">
            <v>07/11/2023</v>
          </cell>
        </row>
        <row r="613">
          <cell r="B613" t="str">
            <v>00081921-2023</v>
          </cell>
          <cell r="F613" t="str">
            <v>07/11/2023</v>
          </cell>
        </row>
        <row r="614">
          <cell r="B614" t="str">
            <v>00081921-2023</v>
          </cell>
          <cell r="F614" t="str">
            <v>07/11/2023</v>
          </cell>
        </row>
        <row r="615">
          <cell r="B615" t="str">
            <v>00081919-2023</v>
          </cell>
          <cell r="F615" t="str">
            <v>07/11/2023</v>
          </cell>
        </row>
        <row r="616">
          <cell r="B616" t="str">
            <v>00081919-2023</v>
          </cell>
          <cell r="F616" t="str">
            <v>07/11/2023</v>
          </cell>
        </row>
        <row r="617">
          <cell r="B617" t="str">
            <v>00081919-2023</v>
          </cell>
          <cell r="F617" t="str">
            <v>07/11/2023</v>
          </cell>
        </row>
        <row r="618">
          <cell r="B618" t="str">
            <v>00081891-2023</v>
          </cell>
          <cell r="F618" t="str">
            <v>07/11/2023</v>
          </cell>
        </row>
        <row r="619">
          <cell r="B619" t="str">
            <v>00081891-2023</v>
          </cell>
          <cell r="F619" t="str">
            <v>07/11/2023</v>
          </cell>
        </row>
        <row r="620">
          <cell r="B620" t="str">
            <v>00081891-2023</v>
          </cell>
          <cell r="F620" t="str">
            <v>07/11/2023</v>
          </cell>
        </row>
        <row r="621">
          <cell r="B621" t="str">
            <v>00081580-2023</v>
          </cell>
          <cell r="F621" t="str">
            <v>07/11/2023</v>
          </cell>
        </row>
        <row r="622">
          <cell r="B622" t="str">
            <v>00081580-2023</v>
          </cell>
          <cell r="F622" t="str">
            <v>07/11/2023</v>
          </cell>
        </row>
        <row r="623">
          <cell r="B623" t="str">
            <v>00081580-2023</v>
          </cell>
          <cell r="F623" t="str">
            <v>07/11/2023</v>
          </cell>
        </row>
        <row r="624">
          <cell r="B624" t="str">
            <v>00081580-2023</v>
          </cell>
          <cell r="F624" t="str">
            <v>07/11/2023</v>
          </cell>
        </row>
        <row r="625">
          <cell r="B625" t="str">
            <v>00081524-2023</v>
          </cell>
          <cell r="F625" t="str">
            <v>06/11/2023</v>
          </cell>
        </row>
        <row r="626">
          <cell r="B626" t="str">
            <v>00081524-2023</v>
          </cell>
          <cell r="F626" t="str">
            <v>06/11/2023</v>
          </cell>
        </row>
        <row r="627">
          <cell r="B627" t="str">
            <v>00081518-2023</v>
          </cell>
          <cell r="F627" t="str">
            <v>06/11/2023</v>
          </cell>
        </row>
        <row r="628">
          <cell r="B628" t="str">
            <v>00081518-2023</v>
          </cell>
          <cell r="F628" t="str">
            <v>06/11/2023</v>
          </cell>
        </row>
        <row r="629">
          <cell r="B629" t="str">
            <v>00081518-2023</v>
          </cell>
          <cell r="F629" t="str">
            <v>06/11/2023</v>
          </cell>
        </row>
        <row r="630">
          <cell r="B630" t="str">
            <v>00081518-2023</v>
          </cell>
          <cell r="F630" t="str">
            <v>06/11/2023</v>
          </cell>
        </row>
        <row r="631">
          <cell r="B631" t="str">
            <v>00081518-2023</v>
          </cell>
          <cell r="F631" t="str">
            <v>06/11/2023</v>
          </cell>
        </row>
        <row r="632">
          <cell r="B632" t="str">
            <v>00081518-2023</v>
          </cell>
          <cell r="F632" t="str">
            <v>06/11/2023</v>
          </cell>
        </row>
        <row r="633">
          <cell r="B633" t="str">
            <v>00081431-2023</v>
          </cell>
          <cell r="F633" t="str">
            <v>06/11/2023</v>
          </cell>
        </row>
        <row r="634">
          <cell r="B634" t="str">
            <v>00081431-2023</v>
          </cell>
          <cell r="F634" t="str">
            <v>06/11/2023</v>
          </cell>
        </row>
        <row r="635">
          <cell r="B635" t="str">
            <v>00081431-2023</v>
          </cell>
          <cell r="F635" t="str">
            <v>06/11/2023</v>
          </cell>
        </row>
        <row r="636">
          <cell r="B636" t="str">
            <v>00081419-2023</v>
          </cell>
          <cell r="F636" t="str">
            <v>06/11/2023</v>
          </cell>
        </row>
        <row r="637">
          <cell r="B637" t="str">
            <v>00081419-2023</v>
          </cell>
          <cell r="F637" t="str">
            <v>06/11/2023</v>
          </cell>
        </row>
        <row r="638">
          <cell r="B638" t="str">
            <v>00081236-2023</v>
          </cell>
          <cell r="F638" t="str">
            <v>06/11/2023</v>
          </cell>
        </row>
        <row r="639">
          <cell r="B639" t="str">
            <v>00081236-2023</v>
          </cell>
          <cell r="F639" t="str">
            <v>06/11/2023</v>
          </cell>
        </row>
        <row r="640">
          <cell r="B640" t="str">
            <v>00081236-2023</v>
          </cell>
          <cell r="F640" t="str">
            <v>06/11/2023</v>
          </cell>
        </row>
        <row r="641">
          <cell r="B641" t="str">
            <v>00080824-2023</v>
          </cell>
          <cell r="F641" t="str">
            <v>03/11/2023</v>
          </cell>
        </row>
        <row r="642">
          <cell r="B642" t="str">
            <v>00080824-2023</v>
          </cell>
          <cell r="F642" t="str">
            <v>03/11/2023</v>
          </cell>
        </row>
        <row r="643">
          <cell r="B643" t="str">
            <v>00080824-2023</v>
          </cell>
          <cell r="F643" t="str">
            <v>03/11/2023</v>
          </cell>
        </row>
        <row r="644">
          <cell r="B644" t="str">
            <v>00080814-2023</v>
          </cell>
          <cell r="F644" t="str">
            <v>03/11/2023</v>
          </cell>
        </row>
        <row r="645">
          <cell r="B645" t="str">
            <v>00080814-2023</v>
          </cell>
          <cell r="F645" t="str">
            <v>03/11/2023</v>
          </cell>
        </row>
        <row r="646">
          <cell r="B646" t="str">
            <v>00080812-2023</v>
          </cell>
          <cell r="F646" t="str">
            <v>03/11/2023</v>
          </cell>
        </row>
        <row r="647">
          <cell r="B647" t="str">
            <v>00080812-2023</v>
          </cell>
          <cell r="F647" t="str">
            <v>03/11/2023</v>
          </cell>
        </row>
        <row r="648">
          <cell r="B648" t="str">
            <v>00080766-2023</v>
          </cell>
          <cell r="F648" t="str">
            <v>03/11/2023</v>
          </cell>
        </row>
        <row r="649">
          <cell r="B649" t="str">
            <v>00080766-2023</v>
          </cell>
          <cell r="F649" t="str">
            <v>03/11/2023</v>
          </cell>
        </row>
        <row r="650">
          <cell r="B650" t="str">
            <v>00080735-2023</v>
          </cell>
          <cell r="F650" t="str">
            <v>03/11/2023</v>
          </cell>
        </row>
        <row r="651">
          <cell r="B651" t="str">
            <v>00080735-2023</v>
          </cell>
          <cell r="F651" t="str">
            <v>03/11/2023</v>
          </cell>
        </row>
        <row r="652">
          <cell r="B652" t="str">
            <v>00080436-2023</v>
          </cell>
          <cell r="F652" t="str">
            <v>02/11/2023</v>
          </cell>
        </row>
        <row r="653">
          <cell r="B653" t="str">
            <v>00080337-2023</v>
          </cell>
          <cell r="F653" t="str">
            <v>02/11/2023</v>
          </cell>
        </row>
        <row r="654">
          <cell r="B654" t="str">
            <v>00080337-2023</v>
          </cell>
          <cell r="F654" t="str">
            <v>02/11/2023</v>
          </cell>
        </row>
        <row r="655">
          <cell r="B655" t="str">
            <v>00080272-2023</v>
          </cell>
          <cell r="F655" t="str">
            <v>31/10/2023</v>
          </cell>
        </row>
        <row r="656">
          <cell r="B656" t="str">
            <v>00080272-2023</v>
          </cell>
          <cell r="F656" t="str">
            <v>31/10/2023</v>
          </cell>
        </row>
        <row r="657">
          <cell r="B657" t="str">
            <v>00080272-2023</v>
          </cell>
          <cell r="F657" t="str">
            <v>31/10/2023</v>
          </cell>
        </row>
        <row r="658">
          <cell r="B658" t="str">
            <v>00080227-2023</v>
          </cell>
          <cell r="F658" t="str">
            <v>31/10/2023</v>
          </cell>
        </row>
        <row r="659">
          <cell r="B659" t="str">
            <v>00080223-2023</v>
          </cell>
          <cell r="F659" t="str">
            <v>31/10/2023</v>
          </cell>
        </row>
        <row r="660">
          <cell r="B660" t="str">
            <v>00080194-2023</v>
          </cell>
          <cell r="F660" t="str">
            <v>31/10/2023</v>
          </cell>
        </row>
        <row r="661">
          <cell r="B661" t="str">
            <v>00080194-2023</v>
          </cell>
          <cell r="F661" t="str">
            <v>31/10/2023</v>
          </cell>
        </row>
        <row r="662">
          <cell r="B662" t="str">
            <v>00080194-2023</v>
          </cell>
          <cell r="F662" t="str">
            <v>31/10/2023</v>
          </cell>
        </row>
        <row r="663">
          <cell r="B663" t="str">
            <v>00079883-2023</v>
          </cell>
          <cell r="F663" t="str">
            <v>30/10/2023</v>
          </cell>
        </row>
        <row r="664">
          <cell r="B664" t="str">
            <v>00079883-2023</v>
          </cell>
          <cell r="F664" t="str">
            <v>30/10/2023</v>
          </cell>
        </row>
        <row r="665">
          <cell r="B665" t="str">
            <v>00079883-2023</v>
          </cell>
          <cell r="F665" t="str">
            <v>30/10/2023</v>
          </cell>
        </row>
        <row r="666">
          <cell r="B666" t="str">
            <v>00079882-2023</v>
          </cell>
          <cell r="F666" t="str">
            <v>30/10/2023</v>
          </cell>
        </row>
        <row r="667">
          <cell r="B667" t="str">
            <v>00079882-2023</v>
          </cell>
          <cell r="F667" t="str">
            <v>30/10/2023</v>
          </cell>
        </row>
        <row r="668">
          <cell r="B668" t="str">
            <v>00079882-2023</v>
          </cell>
          <cell r="F668" t="str">
            <v>30/10/2023</v>
          </cell>
        </row>
        <row r="669">
          <cell r="B669" t="str">
            <v>00079880-2023</v>
          </cell>
          <cell r="F669" t="str">
            <v>30/10/2023</v>
          </cell>
        </row>
        <row r="670">
          <cell r="B670" t="str">
            <v>00079880-2023</v>
          </cell>
          <cell r="F670" t="str">
            <v>30/10/2023</v>
          </cell>
        </row>
        <row r="671">
          <cell r="B671" t="str">
            <v>00079880-2023</v>
          </cell>
          <cell r="F671" t="str">
            <v>30/10/2023</v>
          </cell>
        </row>
        <row r="672">
          <cell r="B672" t="str">
            <v>00079879-2023</v>
          </cell>
          <cell r="F672" t="str">
            <v>30/10/2023</v>
          </cell>
        </row>
        <row r="673">
          <cell r="B673" t="str">
            <v>00079879-2023</v>
          </cell>
          <cell r="F673" t="str">
            <v>30/10/2023</v>
          </cell>
        </row>
        <row r="674">
          <cell r="B674" t="str">
            <v>00079879-2023</v>
          </cell>
          <cell r="F674" t="str">
            <v>30/10/2023</v>
          </cell>
        </row>
        <row r="675">
          <cell r="B675" t="str">
            <v>00079877-2023</v>
          </cell>
          <cell r="F675" t="str">
            <v>30/10/2023</v>
          </cell>
        </row>
        <row r="676">
          <cell r="B676" t="str">
            <v>00079877-2023</v>
          </cell>
          <cell r="F676" t="str">
            <v>30/10/2023</v>
          </cell>
        </row>
        <row r="677">
          <cell r="B677" t="str">
            <v>00079877-2023</v>
          </cell>
          <cell r="F677" t="str">
            <v>30/10/2023</v>
          </cell>
        </row>
        <row r="678">
          <cell r="B678" t="str">
            <v>00079748-2023</v>
          </cell>
          <cell r="F678" t="str">
            <v>30/10/2023</v>
          </cell>
        </row>
        <row r="679">
          <cell r="B679" t="str">
            <v>00079742-2023</v>
          </cell>
          <cell r="F679" t="str">
            <v>30/10/2023</v>
          </cell>
        </row>
        <row r="680">
          <cell r="B680" t="str">
            <v>00079742-2023</v>
          </cell>
          <cell r="F680" t="str">
            <v>30/10/2023</v>
          </cell>
        </row>
        <row r="681">
          <cell r="B681" t="str">
            <v>00079701-2023</v>
          </cell>
          <cell r="F681" t="str">
            <v>30/10/2023</v>
          </cell>
        </row>
        <row r="682">
          <cell r="B682" t="str">
            <v>00079567-2023</v>
          </cell>
          <cell r="F682" t="str">
            <v>27/10/2023</v>
          </cell>
        </row>
        <row r="683">
          <cell r="B683" t="str">
            <v>00079516-2023</v>
          </cell>
          <cell r="F683" t="str">
            <v>27/10/2023</v>
          </cell>
        </row>
        <row r="684">
          <cell r="B684" t="str">
            <v>00079516-2023</v>
          </cell>
          <cell r="F684" t="str">
            <v>27/10/2023</v>
          </cell>
        </row>
        <row r="685">
          <cell r="B685" t="str">
            <v>00079506-2023</v>
          </cell>
          <cell r="F685" t="str">
            <v>27/10/2023</v>
          </cell>
        </row>
        <row r="686">
          <cell r="B686" t="str">
            <v>00079366-2023</v>
          </cell>
          <cell r="F686" t="str">
            <v>27/10/2023</v>
          </cell>
        </row>
        <row r="687">
          <cell r="B687" t="str">
            <v>00079366-2023</v>
          </cell>
          <cell r="F687" t="str">
            <v>27/10/2023</v>
          </cell>
        </row>
        <row r="688">
          <cell r="B688" t="str">
            <v>00079366-2023</v>
          </cell>
          <cell r="F688" t="str">
            <v>27/10/2023</v>
          </cell>
        </row>
        <row r="689">
          <cell r="B689" t="str">
            <v>00079366-2023</v>
          </cell>
          <cell r="F689" t="str">
            <v>27/10/2023</v>
          </cell>
        </row>
        <row r="690">
          <cell r="B690" t="str">
            <v>00079366-2023</v>
          </cell>
          <cell r="F690" t="str">
            <v>27/10/2023</v>
          </cell>
        </row>
        <row r="691">
          <cell r="B691" t="str">
            <v>00079347-2023</v>
          </cell>
          <cell r="F691" t="str">
            <v>27/10/2023</v>
          </cell>
        </row>
        <row r="692">
          <cell r="B692" t="str">
            <v>00079347-2023</v>
          </cell>
          <cell r="F692" t="str">
            <v>27/10/2023</v>
          </cell>
        </row>
        <row r="693">
          <cell r="B693" t="str">
            <v>00079241-2023</v>
          </cell>
          <cell r="F693" t="str">
            <v>26/10/2023</v>
          </cell>
        </row>
        <row r="694">
          <cell r="B694" t="str">
            <v>00079241-2023</v>
          </cell>
          <cell r="F694" t="str">
            <v>26/10/2023</v>
          </cell>
        </row>
        <row r="695">
          <cell r="B695" t="str">
            <v>00079241-2023</v>
          </cell>
          <cell r="F695" t="str">
            <v>26/10/2023</v>
          </cell>
        </row>
        <row r="696">
          <cell r="B696" t="str">
            <v>00079222-2023</v>
          </cell>
          <cell r="F696" t="str">
            <v>26/10/2023</v>
          </cell>
        </row>
        <row r="697">
          <cell r="B697" t="str">
            <v>00079218-2023</v>
          </cell>
          <cell r="F697" t="str">
            <v>26/10/2023</v>
          </cell>
        </row>
        <row r="698">
          <cell r="B698" t="str">
            <v>00079218-2023</v>
          </cell>
          <cell r="F698" t="str">
            <v>26/10/2023</v>
          </cell>
        </row>
        <row r="699">
          <cell r="B699" t="str">
            <v>00079212-2023</v>
          </cell>
          <cell r="F699" t="str">
            <v>26/10/2023</v>
          </cell>
        </row>
        <row r="700">
          <cell r="B700" t="str">
            <v>00078978-2023</v>
          </cell>
          <cell r="F700" t="str">
            <v>25/10/2023</v>
          </cell>
        </row>
        <row r="701">
          <cell r="B701" t="str">
            <v>00078978-2023</v>
          </cell>
          <cell r="F701" t="str">
            <v>25/10/2023</v>
          </cell>
        </row>
        <row r="702">
          <cell r="B702" t="str">
            <v>00078978-2023</v>
          </cell>
          <cell r="F702" t="str">
            <v>25/10/2023</v>
          </cell>
        </row>
        <row r="703">
          <cell r="B703" t="str">
            <v>00078825-2023</v>
          </cell>
          <cell r="F703" t="str">
            <v>25/10/2023</v>
          </cell>
        </row>
        <row r="704">
          <cell r="B704" t="str">
            <v>00078751-2023</v>
          </cell>
          <cell r="F704" t="str">
            <v>25/10/2023</v>
          </cell>
        </row>
        <row r="705">
          <cell r="B705" t="str">
            <v>00078691-2023</v>
          </cell>
          <cell r="F705" t="str">
            <v>25/10/2023</v>
          </cell>
        </row>
        <row r="706">
          <cell r="B706" t="str">
            <v>00078691-2023</v>
          </cell>
          <cell r="F706" t="str">
            <v>25/10/2023</v>
          </cell>
        </row>
        <row r="707">
          <cell r="B707" t="str">
            <v>00078247-2023</v>
          </cell>
          <cell r="F707" t="str">
            <v>24/10/2023</v>
          </cell>
        </row>
        <row r="708">
          <cell r="B708" t="str">
            <v>00078126-2023</v>
          </cell>
          <cell r="F708" t="str">
            <v>24/10/2023</v>
          </cell>
        </row>
        <row r="709">
          <cell r="B709" t="str">
            <v>00078126-2023</v>
          </cell>
          <cell r="F709" t="str">
            <v>24/10/2023</v>
          </cell>
        </row>
        <row r="710">
          <cell r="B710" t="str">
            <v>00078126-2023</v>
          </cell>
          <cell r="F710" t="str">
            <v>24/10/2023</v>
          </cell>
        </row>
        <row r="711">
          <cell r="B711" t="str">
            <v>00078115-2023</v>
          </cell>
          <cell r="F711" t="str">
            <v>24/10/2023</v>
          </cell>
        </row>
        <row r="712">
          <cell r="B712" t="str">
            <v>00078115-2023</v>
          </cell>
          <cell r="F712" t="str">
            <v>24/10/2023</v>
          </cell>
        </row>
        <row r="713">
          <cell r="B713" t="str">
            <v>00077853-2023</v>
          </cell>
          <cell r="F713" t="str">
            <v>24/10/2023</v>
          </cell>
        </row>
        <row r="714">
          <cell r="B714" t="str">
            <v>00077853-2023</v>
          </cell>
          <cell r="F714" t="str">
            <v>24/10/2023</v>
          </cell>
        </row>
        <row r="715">
          <cell r="B715" t="str">
            <v>00077408-2023</v>
          </cell>
          <cell r="F715" t="str">
            <v>23/10/2023</v>
          </cell>
        </row>
        <row r="716">
          <cell r="B716" t="str">
            <v>00077408-2023</v>
          </cell>
          <cell r="F716" t="str">
            <v>23/10/2023</v>
          </cell>
        </row>
        <row r="717">
          <cell r="B717" t="str">
            <v>00077408-2023</v>
          </cell>
          <cell r="F717" t="str">
            <v>23/10/2023</v>
          </cell>
        </row>
        <row r="718">
          <cell r="B718" t="str">
            <v>00077390-2023</v>
          </cell>
          <cell r="F718" t="str">
            <v>23/10/2023</v>
          </cell>
        </row>
        <row r="719">
          <cell r="B719" t="str">
            <v>00076949-2023</v>
          </cell>
          <cell r="F719" t="str">
            <v>23/10/2023</v>
          </cell>
        </row>
        <row r="720">
          <cell r="B720" t="str">
            <v>00076949-2023</v>
          </cell>
          <cell r="F720" t="str">
            <v>23/10/2023</v>
          </cell>
        </row>
        <row r="721">
          <cell r="B721" t="str">
            <v>00076949-2023</v>
          </cell>
          <cell r="F721" t="str">
            <v>23/10/2023</v>
          </cell>
        </row>
        <row r="722">
          <cell r="B722" t="str">
            <v>00076949-2023</v>
          </cell>
          <cell r="F722" t="str">
            <v>23/10/2023</v>
          </cell>
        </row>
        <row r="723">
          <cell r="B723" t="str">
            <v>00076932-2023</v>
          </cell>
          <cell r="F723" t="str">
            <v>23/10/2023</v>
          </cell>
        </row>
        <row r="724">
          <cell r="B724" t="str">
            <v>00076932-2023</v>
          </cell>
          <cell r="F724" t="str">
            <v>23/10/2023</v>
          </cell>
        </row>
        <row r="725">
          <cell r="B725" t="str">
            <v>00076932-2023</v>
          </cell>
          <cell r="F725" t="str">
            <v>23/10/2023</v>
          </cell>
        </row>
        <row r="726">
          <cell r="B726" t="str">
            <v>00076890-2023</v>
          </cell>
          <cell r="F726" t="str">
            <v>20/10/2023</v>
          </cell>
        </row>
        <row r="727">
          <cell r="B727" t="str">
            <v>00076890-2023</v>
          </cell>
          <cell r="F727" t="str">
            <v>20/10/2023</v>
          </cell>
        </row>
        <row r="728">
          <cell r="B728" t="str">
            <v>00076873-2023</v>
          </cell>
          <cell r="F728" t="str">
            <v>20/10/2023</v>
          </cell>
        </row>
        <row r="729">
          <cell r="B729" t="str">
            <v>00076873-2023</v>
          </cell>
          <cell r="F729" t="str">
            <v>20/10/2023</v>
          </cell>
        </row>
        <row r="730">
          <cell r="B730" t="str">
            <v>00076873-2023</v>
          </cell>
          <cell r="F730" t="str">
            <v>20/10/2023</v>
          </cell>
        </row>
        <row r="731">
          <cell r="B731" t="str">
            <v>00076860-2023</v>
          </cell>
          <cell r="F731" t="str">
            <v>20/10/2023</v>
          </cell>
        </row>
        <row r="732">
          <cell r="B732" t="str">
            <v>00076843-2023</v>
          </cell>
          <cell r="F732" t="str">
            <v>20/10/2023</v>
          </cell>
        </row>
        <row r="733">
          <cell r="B733" t="str">
            <v>00076627-2023</v>
          </cell>
          <cell r="F733" t="str">
            <v>20/10/2023</v>
          </cell>
        </row>
        <row r="734">
          <cell r="B734" t="str">
            <v>00076627-2023</v>
          </cell>
          <cell r="F734" t="str">
            <v>20/10/2023</v>
          </cell>
        </row>
        <row r="735">
          <cell r="B735" t="str">
            <v>00076484-2023</v>
          </cell>
          <cell r="F735" t="str">
            <v>19/10/2023</v>
          </cell>
        </row>
        <row r="736">
          <cell r="B736" t="str">
            <v>00076484-2023</v>
          </cell>
          <cell r="F736" t="str">
            <v>19/10/2023</v>
          </cell>
        </row>
        <row r="737">
          <cell r="B737" t="str">
            <v>00076484-2023</v>
          </cell>
          <cell r="F737" t="str">
            <v>19/10/2023</v>
          </cell>
        </row>
        <row r="738">
          <cell r="B738" t="str">
            <v>00076461-2023</v>
          </cell>
          <cell r="F738" t="str">
            <v>19/10/2023</v>
          </cell>
        </row>
        <row r="739">
          <cell r="B739" t="str">
            <v>00076420-2023</v>
          </cell>
          <cell r="F739" t="str">
            <v>19/10/2023</v>
          </cell>
        </row>
        <row r="740">
          <cell r="B740" t="str">
            <v>00076420-2023</v>
          </cell>
          <cell r="F740" t="str">
            <v>19/10/2023</v>
          </cell>
        </row>
        <row r="741">
          <cell r="B741" t="str">
            <v>00076420-2023</v>
          </cell>
          <cell r="F741" t="str">
            <v>19/10/2023</v>
          </cell>
        </row>
        <row r="742">
          <cell r="B742" t="str">
            <v>00076335-2023</v>
          </cell>
          <cell r="F742" t="str">
            <v>19/10/2023</v>
          </cell>
        </row>
        <row r="743">
          <cell r="B743" t="str">
            <v>00076335-2023</v>
          </cell>
          <cell r="F743" t="str">
            <v>19/10/2023</v>
          </cell>
        </row>
        <row r="744">
          <cell r="B744" t="str">
            <v>00076335-2023</v>
          </cell>
          <cell r="F744" t="str">
            <v>19/10/2023</v>
          </cell>
        </row>
        <row r="745">
          <cell r="B745" t="str">
            <v>00076209-2023</v>
          </cell>
          <cell r="F745" t="str">
            <v>19/10/2023</v>
          </cell>
        </row>
        <row r="746">
          <cell r="B746" t="str">
            <v>00076209-2023</v>
          </cell>
          <cell r="F746" t="str">
            <v>19/10/2023</v>
          </cell>
        </row>
        <row r="747">
          <cell r="B747" t="str">
            <v>00076200-2023</v>
          </cell>
          <cell r="F747" t="str">
            <v>19/10/2023</v>
          </cell>
        </row>
        <row r="748">
          <cell r="B748" t="str">
            <v>00076200-2023</v>
          </cell>
          <cell r="F748" t="str">
            <v>19/10/2023</v>
          </cell>
        </row>
        <row r="749">
          <cell r="B749" t="str">
            <v>00076200-2023</v>
          </cell>
          <cell r="F749" t="str">
            <v>19/10/2023</v>
          </cell>
        </row>
        <row r="750">
          <cell r="B750" t="str">
            <v>00076098-2023</v>
          </cell>
          <cell r="F750" t="str">
            <v>18/10/2023</v>
          </cell>
        </row>
        <row r="751">
          <cell r="B751" t="str">
            <v>00075995-2023</v>
          </cell>
          <cell r="F751" t="str">
            <v>18/10/2023</v>
          </cell>
        </row>
        <row r="752">
          <cell r="B752" t="str">
            <v>00075913-2023</v>
          </cell>
          <cell r="F752" t="str">
            <v>18/10/2023</v>
          </cell>
        </row>
        <row r="753">
          <cell r="B753" t="str">
            <v>00075913-2023</v>
          </cell>
          <cell r="F753" t="str">
            <v>18/10/2023</v>
          </cell>
        </row>
        <row r="754">
          <cell r="B754" t="str">
            <v>00075913-2023</v>
          </cell>
          <cell r="F754" t="str">
            <v>18/10/2023</v>
          </cell>
        </row>
        <row r="755">
          <cell r="B755" t="str">
            <v>00075619-2023</v>
          </cell>
          <cell r="F755" t="str">
            <v>17/10/2023</v>
          </cell>
        </row>
        <row r="756">
          <cell r="B756" t="str">
            <v>00075619-2023</v>
          </cell>
          <cell r="F756" t="str">
            <v>17/10/2023</v>
          </cell>
        </row>
        <row r="757">
          <cell r="B757" t="str">
            <v>00075619-2023</v>
          </cell>
          <cell r="F757" t="str">
            <v>17/10/2023</v>
          </cell>
        </row>
        <row r="758">
          <cell r="B758" t="str">
            <v>00075615-2023</v>
          </cell>
          <cell r="F758" t="str">
            <v>17/10/2023</v>
          </cell>
        </row>
        <row r="759">
          <cell r="B759" t="str">
            <v>00075606-2023</v>
          </cell>
          <cell r="F759" t="str">
            <v>17/10/2023</v>
          </cell>
        </row>
        <row r="760">
          <cell r="B760" t="str">
            <v>00075597-2023</v>
          </cell>
          <cell r="F760" t="str">
            <v>17/10/2023</v>
          </cell>
        </row>
        <row r="761">
          <cell r="B761" t="str">
            <v>00075597-2023</v>
          </cell>
          <cell r="F761" t="str">
            <v>17/10/2023</v>
          </cell>
        </row>
        <row r="762">
          <cell r="B762" t="str">
            <v>00075597-2023</v>
          </cell>
          <cell r="F762" t="str">
            <v>17/10/2023</v>
          </cell>
        </row>
        <row r="763">
          <cell r="B763" t="str">
            <v>00075594-2023</v>
          </cell>
          <cell r="F763" t="str">
            <v>17/10/2023</v>
          </cell>
        </row>
        <row r="764">
          <cell r="B764" t="str">
            <v>00075589-2023</v>
          </cell>
          <cell r="F764" t="str">
            <v>17/10/2023</v>
          </cell>
        </row>
        <row r="765">
          <cell r="B765" t="str">
            <v>00075388-2023</v>
          </cell>
          <cell r="F765" t="str">
            <v>17/10/2023</v>
          </cell>
        </row>
        <row r="766">
          <cell r="B766" t="str">
            <v>00074853-2023</v>
          </cell>
          <cell r="F766" t="str">
            <v>13/10/2023</v>
          </cell>
        </row>
        <row r="767">
          <cell r="B767" t="str">
            <v>00074525-2023</v>
          </cell>
          <cell r="F767" t="str">
            <v>12/10/2023</v>
          </cell>
        </row>
        <row r="768">
          <cell r="B768" t="str">
            <v>00074525-2023</v>
          </cell>
          <cell r="F768" t="str">
            <v>12/10/2023</v>
          </cell>
        </row>
        <row r="769">
          <cell r="B769" t="str">
            <v>00074525-2023</v>
          </cell>
          <cell r="F769" t="str">
            <v>12/10/2023</v>
          </cell>
        </row>
        <row r="770">
          <cell r="B770" t="str">
            <v>00074493-2023</v>
          </cell>
          <cell r="F770" t="str">
            <v>12/10/2023</v>
          </cell>
        </row>
        <row r="771">
          <cell r="B771" t="str">
            <v>00074407-2023</v>
          </cell>
          <cell r="F771" t="str">
            <v>12/10/2023</v>
          </cell>
        </row>
        <row r="772">
          <cell r="B772" t="str">
            <v>00074392-2023</v>
          </cell>
          <cell r="F772" t="str">
            <v>12/10/2023</v>
          </cell>
        </row>
        <row r="773">
          <cell r="B773" t="str">
            <v>00074364-2023</v>
          </cell>
          <cell r="F773" t="str">
            <v>12/10/2023</v>
          </cell>
        </row>
        <row r="774">
          <cell r="B774" t="str">
            <v>00074350-2023</v>
          </cell>
          <cell r="F774" t="str">
            <v>12/10/2023</v>
          </cell>
        </row>
        <row r="775">
          <cell r="B775" t="str">
            <v>00072997-2023</v>
          </cell>
          <cell r="F775" t="str">
            <v>10/10/2023</v>
          </cell>
        </row>
        <row r="776">
          <cell r="B776" t="str">
            <v>00072997-2023</v>
          </cell>
          <cell r="F776" t="str">
            <v>10/10/2023</v>
          </cell>
        </row>
        <row r="777">
          <cell r="B777" t="str">
            <v>00072997-2023</v>
          </cell>
          <cell r="F777" t="str">
            <v>10/10/2023</v>
          </cell>
        </row>
        <row r="778">
          <cell r="B778" t="str">
            <v>00072816-2023</v>
          </cell>
          <cell r="F778" t="str">
            <v>10/10/2023</v>
          </cell>
        </row>
        <row r="779">
          <cell r="B779" t="str">
            <v>00072414-2023</v>
          </cell>
          <cell r="F779" t="str">
            <v>06/10/2023</v>
          </cell>
        </row>
        <row r="780">
          <cell r="B780" t="str">
            <v>00072414-2023</v>
          </cell>
          <cell r="F780" t="str">
            <v>06/10/2023</v>
          </cell>
        </row>
        <row r="781">
          <cell r="B781" t="str">
            <v>00072414-2023</v>
          </cell>
          <cell r="F781" t="str">
            <v>06/10/2023</v>
          </cell>
        </row>
        <row r="782">
          <cell r="B782" t="str">
            <v>00072339-2023</v>
          </cell>
          <cell r="F782" t="str">
            <v>06/10/2023</v>
          </cell>
        </row>
        <row r="783">
          <cell r="B783" t="str">
            <v>00072339-2023</v>
          </cell>
          <cell r="F783" t="str">
            <v>06/10/2023</v>
          </cell>
        </row>
        <row r="784">
          <cell r="B784" t="str">
            <v>00072339-2023</v>
          </cell>
          <cell r="F784" t="str">
            <v>06/10/2023</v>
          </cell>
        </row>
        <row r="785">
          <cell r="B785" t="str">
            <v>00071891-2023</v>
          </cell>
          <cell r="F785" t="str">
            <v>05/10/2023</v>
          </cell>
        </row>
        <row r="786">
          <cell r="B786" t="str">
            <v>00071733-2023</v>
          </cell>
          <cell r="F786" t="str">
            <v>05/10/2023</v>
          </cell>
        </row>
        <row r="787">
          <cell r="B787" t="str">
            <v>00071733-2023</v>
          </cell>
          <cell r="F787" t="str">
            <v>05/10/2023</v>
          </cell>
        </row>
        <row r="788">
          <cell r="B788" t="str">
            <v>00071733-2023</v>
          </cell>
          <cell r="F788" t="str">
            <v>05/10/2023</v>
          </cell>
        </row>
        <row r="789">
          <cell r="B789" t="str">
            <v>00071590-2023</v>
          </cell>
          <cell r="F789" t="str">
            <v>04/10/2023</v>
          </cell>
        </row>
        <row r="790">
          <cell r="B790" t="str">
            <v>00071349-2023</v>
          </cell>
          <cell r="F790" t="str">
            <v>04/10/2023</v>
          </cell>
        </row>
        <row r="791">
          <cell r="B791" t="str">
            <v>00071349-2023</v>
          </cell>
          <cell r="F791" t="str">
            <v>04/10/2023</v>
          </cell>
        </row>
        <row r="792">
          <cell r="B792" t="str">
            <v>00071349-2023</v>
          </cell>
          <cell r="F792" t="str">
            <v>04/10/2023</v>
          </cell>
        </row>
        <row r="793">
          <cell r="B793" t="str">
            <v>00071201-2023</v>
          </cell>
          <cell r="F793" t="str">
            <v>03/10/2023</v>
          </cell>
        </row>
        <row r="794">
          <cell r="B794" t="str">
            <v>00071201-2023</v>
          </cell>
          <cell r="F794" t="str">
            <v>03/10/2023</v>
          </cell>
        </row>
        <row r="795">
          <cell r="B795" t="str">
            <v>00071159-2023</v>
          </cell>
          <cell r="F795" t="str">
            <v>03/10/2023</v>
          </cell>
        </row>
        <row r="796">
          <cell r="B796" t="str">
            <v>00071159-2023</v>
          </cell>
          <cell r="F796" t="str">
            <v>03/10/2023</v>
          </cell>
        </row>
        <row r="797">
          <cell r="B797" t="str">
            <v>00070314-2023</v>
          </cell>
          <cell r="F797" t="str">
            <v>29/09/2023</v>
          </cell>
        </row>
        <row r="798">
          <cell r="B798" t="str">
            <v>00070314-2023</v>
          </cell>
          <cell r="F798" t="str">
            <v>29/09/2023</v>
          </cell>
        </row>
        <row r="799">
          <cell r="B799" t="str">
            <v>00070314-2023</v>
          </cell>
          <cell r="F799" t="str">
            <v>29/09/2023</v>
          </cell>
        </row>
        <row r="800">
          <cell r="B800" t="str">
            <v>00069973-2023</v>
          </cell>
          <cell r="F800" t="str">
            <v>28/09/2023</v>
          </cell>
        </row>
        <row r="801">
          <cell r="B801" t="str">
            <v>00069950-2023</v>
          </cell>
          <cell r="F801" t="str">
            <v>28/09/2023</v>
          </cell>
        </row>
        <row r="802">
          <cell r="B802" t="str">
            <v>00069950-2023</v>
          </cell>
          <cell r="F802" t="str">
            <v>28/09/2023</v>
          </cell>
        </row>
        <row r="803">
          <cell r="B803" t="str">
            <v>00069950-2023</v>
          </cell>
          <cell r="F803" t="str">
            <v>28/09/2023</v>
          </cell>
        </row>
        <row r="804">
          <cell r="B804" t="str">
            <v>00069942-2023</v>
          </cell>
          <cell r="F804" t="str">
            <v>28/09/2023</v>
          </cell>
        </row>
        <row r="805">
          <cell r="B805" t="str">
            <v>00069942-2023</v>
          </cell>
          <cell r="F805" t="str">
            <v>28/09/2023</v>
          </cell>
        </row>
        <row r="806">
          <cell r="B806" t="str">
            <v>00069932-2023</v>
          </cell>
          <cell r="F806" t="str">
            <v>28/09/2023</v>
          </cell>
        </row>
        <row r="807">
          <cell r="B807" t="str">
            <v>00069932-2023</v>
          </cell>
          <cell r="F807" t="str">
            <v>28/09/2023</v>
          </cell>
        </row>
        <row r="808">
          <cell r="B808" t="str">
            <v>00069932-2023</v>
          </cell>
          <cell r="F808" t="str">
            <v>28/09/2023</v>
          </cell>
        </row>
        <row r="809">
          <cell r="B809" t="str">
            <v>00069810-2023</v>
          </cell>
          <cell r="F809" t="str">
            <v>28/09/2023</v>
          </cell>
        </row>
        <row r="810">
          <cell r="B810" t="str">
            <v>00069764-2023</v>
          </cell>
          <cell r="F810" t="str">
            <v>27/09/2023</v>
          </cell>
        </row>
        <row r="811">
          <cell r="B811" t="str">
            <v>00069154-2023</v>
          </cell>
          <cell r="F811" t="str">
            <v>26/09/2023</v>
          </cell>
        </row>
        <row r="812">
          <cell r="B812" t="str">
            <v>00069064-2023</v>
          </cell>
          <cell r="F812" t="str">
            <v>25/09/2023</v>
          </cell>
        </row>
        <row r="813">
          <cell r="B813" t="str">
            <v>00069064-2023</v>
          </cell>
          <cell r="F813" t="str">
            <v>25/09/2023</v>
          </cell>
        </row>
        <row r="814">
          <cell r="B814" t="str">
            <v>00068903-2023</v>
          </cell>
          <cell r="F814" t="str">
            <v>25/09/2023</v>
          </cell>
        </row>
        <row r="815">
          <cell r="B815" t="str">
            <v>00068903-2023</v>
          </cell>
          <cell r="F815" t="str">
            <v>25/09/2023</v>
          </cell>
        </row>
        <row r="816">
          <cell r="B816" t="str">
            <v>00068903-2023</v>
          </cell>
          <cell r="F816" t="str">
            <v>25/09/2023</v>
          </cell>
        </row>
        <row r="817">
          <cell r="B817" t="str">
            <v>00068786-2023</v>
          </cell>
          <cell r="F817" t="str">
            <v>25/09/2023</v>
          </cell>
        </row>
        <row r="818">
          <cell r="B818" t="str">
            <v>00068786-2023</v>
          </cell>
          <cell r="F818" t="str">
            <v>25/09/2023</v>
          </cell>
        </row>
        <row r="819">
          <cell r="B819" t="str">
            <v>00068786-2023</v>
          </cell>
          <cell r="F819" t="str">
            <v>25/09/2023</v>
          </cell>
        </row>
        <row r="820">
          <cell r="B820" t="str">
            <v>00068760-2023</v>
          </cell>
          <cell r="F820" t="str">
            <v>25/09/2023</v>
          </cell>
        </row>
        <row r="821">
          <cell r="B821" t="str">
            <v>00068760-2023</v>
          </cell>
          <cell r="F821" t="str">
            <v>25/09/2023</v>
          </cell>
        </row>
        <row r="822">
          <cell r="B822" t="str">
            <v>00068760-2023</v>
          </cell>
          <cell r="F822" t="str">
            <v>25/09/2023</v>
          </cell>
        </row>
        <row r="823">
          <cell r="B823" t="str">
            <v>00068719-2023</v>
          </cell>
          <cell r="F823" t="str">
            <v>22/09/2023</v>
          </cell>
        </row>
        <row r="824">
          <cell r="B824" t="str">
            <v>00068360-2023</v>
          </cell>
          <cell r="F824" t="str">
            <v>21/09/2023</v>
          </cell>
        </row>
        <row r="825">
          <cell r="B825" t="str">
            <v>00068190-2023</v>
          </cell>
          <cell r="F825" t="str">
            <v>21/09/2023</v>
          </cell>
        </row>
        <row r="826">
          <cell r="B826" t="str">
            <v>00068190-2023</v>
          </cell>
          <cell r="F826" t="str">
            <v>21/09/2023</v>
          </cell>
        </row>
        <row r="827">
          <cell r="B827" t="str">
            <v>00068190-2023</v>
          </cell>
          <cell r="F827" t="str">
            <v>21/09/2023</v>
          </cell>
        </row>
        <row r="828">
          <cell r="B828" t="str">
            <v>00068181-2023</v>
          </cell>
          <cell r="F828" t="str">
            <v>21/09/2023</v>
          </cell>
        </row>
        <row r="829">
          <cell r="B829" t="str">
            <v>00068030-2023</v>
          </cell>
          <cell r="F829" t="str">
            <v>20/09/2023</v>
          </cell>
        </row>
        <row r="830">
          <cell r="B830" t="str">
            <v>00067995-2023</v>
          </cell>
          <cell r="F830" t="str">
            <v>20/09/2023</v>
          </cell>
        </row>
        <row r="831">
          <cell r="B831" t="str">
            <v>00067995-2023</v>
          </cell>
          <cell r="F831" t="str">
            <v>20/09/2023</v>
          </cell>
        </row>
        <row r="832">
          <cell r="B832" t="str">
            <v>00067995-2023</v>
          </cell>
          <cell r="F832" t="str">
            <v>20/09/2023</v>
          </cell>
        </row>
        <row r="833">
          <cell r="B833" t="str">
            <v>00067968-2023</v>
          </cell>
          <cell r="F833" t="str">
            <v>20/09/2023</v>
          </cell>
        </row>
        <row r="834">
          <cell r="B834" t="str">
            <v>00067777-2023</v>
          </cell>
          <cell r="F834" t="str">
            <v>20/09/2023</v>
          </cell>
        </row>
        <row r="835">
          <cell r="B835" t="str">
            <v>00067703-2023</v>
          </cell>
          <cell r="F835" t="str">
            <v>19/09/2023</v>
          </cell>
        </row>
        <row r="836">
          <cell r="B836" t="str">
            <v>00067354-2023</v>
          </cell>
          <cell r="F836" t="str">
            <v>18/09/2023</v>
          </cell>
        </row>
        <row r="837">
          <cell r="B837" t="str">
            <v>00067354-2023</v>
          </cell>
          <cell r="F837" t="str">
            <v>18/09/2023</v>
          </cell>
        </row>
        <row r="838">
          <cell r="B838" t="str">
            <v>00067354-2023</v>
          </cell>
          <cell r="F838" t="str">
            <v>18/09/2023</v>
          </cell>
        </row>
        <row r="839">
          <cell r="B839" t="str">
            <v>00067256-2023</v>
          </cell>
          <cell r="F839" t="str">
            <v>18/09/2023</v>
          </cell>
        </row>
        <row r="840">
          <cell r="B840" t="str">
            <v>00067256-2023</v>
          </cell>
          <cell r="F840" t="str">
            <v>18/09/2023</v>
          </cell>
        </row>
        <row r="841">
          <cell r="B841" t="str">
            <v>00067256-2023</v>
          </cell>
          <cell r="F841" t="str">
            <v>18/09/2023</v>
          </cell>
        </row>
        <row r="842">
          <cell r="B842" t="str">
            <v>00067092-2023</v>
          </cell>
          <cell r="F842" t="str">
            <v>18/09/2023</v>
          </cell>
        </row>
        <row r="843">
          <cell r="B843" t="str">
            <v>00066995-2023</v>
          </cell>
          <cell r="F843" t="str">
            <v>18/09/2023</v>
          </cell>
        </row>
        <row r="844">
          <cell r="B844" t="str">
            <v>00066995-2023</v>
          </cell>
          <cell r="F844" t="str">
            <v>18/09/2023</v>
          </cell>
        </row>
        <row r="845">
          <cell r="B845" t="str">
            <v>00066995-2023</v>
          </cell>
          <cell r="F845" t="str">
            <v>18/09/2023</v>
          </cell>
        </row>
        <row r="846">
          <cell r="B846" t="str">
            <v>00066724-2023</v>
          </cell>
          <cell r="F846" t="str">
            <v>15/09/2023</v>
          </cell>
        </row>
        <row r="847">
          <cell r="B847" t="str">
            <v>00066722-2023</v>
          </cell>
          <cell r="F847" t="str">
            <v>15/09/2023</v>
          </cell>
        </row>
        <row r="848">
          <cell r="B848" t="str">
            <v>00066710-2023</v>
          </cell>
          <cell r="F848" t="str">
            <v>15/09/2023</v>
          </cell>
        </row>
        <row r="849">
          <cell r="B849" t="str">
            <v>00066690-2023</v>
          </cell>
          <cell r="F849" t="str">
            <v>15/09/2023</v>
          </cell>
        </row>
        <row r="850">
          <cell r="B850" t="str">
            <v>00066382-2023</v>
          </cell>
          <cell r="F850" t="str">
            <v>14/09/2023</v>
          </cell>
        </row>
        <row r="851">
          <cell r="B851" t="str">
            <v>00066236-2023</v>
          </cell>
          <cell r="F851" t="str">
            <v>13/09/2023</v>
          </cell>
        </row>
        <row r="852">
          <cell r="B852" t="str">
            <v>00066236-2023</v>
          </cell>
          <cell r="F852" t="str">
            <v>13/09/2023</v>
          </cell>
        </row>
        <row r="853">
          <cell r="B853" t="str">
            <v>00066236-2023</v>
          </cell>
          <cell r="F853" t="str">
            <v>13/09/2023</v>
          </cell>
        </row>
        <row r="854">
          <cell r="B854" t="str">
            <v>00066119-2023</v>
          </cell>
          <cell r="F854" t="str">
            <v>13/09/2023</v>
          </cell>
        </row>
        <row r="855">
          <cell r="B855" t="str">
            <v>00066025-2023</v>
          </cell>
          <cell r="F855" t="str">
            <v>13/09/2023</v>
          </cell>
        </row>
        <row r="856">
          <cell r="B856" t="str">
            <v>00065927-2023</v>
          </cell>
          <cell r="F856" t="str">
            <v>13/09/2023</v>
          </cell>
        </row>
        <row r="857">
          <cell r="B857" t="str">
            <v>00065703-2023</v>
          </cell>
          <cell r="F857" t="str">
            <v>12/09/2023</v>
          </cell>
        </row>
        <row r="858">
          <cell r="B858" t="str">
            <v>00065703-2023</v>
          </cell>
          <cell r="F858" t="str">
            <v>12/09/2023</v>
          </cell>
        </row>
        <row r="859">
          <cell r="B859" t="str">
            <v>00065703-2023</v>
          </cell>
          <cell r="F859" t="str">
            <v>12/09/2023</v>
          </cell>
        </row>
        <row r="860">
          <cell r="B860" t="str">
            <v>00065518-2023</v>
          </cell>
          <cell r="F860" t="str">
            <v>11/09/2023</v>
          </cell>
        </row>
        <row r="861">
          <cell r="B861" t="str">
            <v>00065518-2023</v>
          </cell>
          <cell r="F861" t="str">
            <v>11/09/2023</v>
          </cell>
        </row>
        <row r="862">
          <cell r="B862" t="str">
            <v>00065518-2023</v>
          </cell>
          <cell r="F862" t="str">
            <v>11/09/2023</v>
          </cell>
        </row>
        <row r="863">
          <cell r="B863" t="str">
            <v>00065209-2023</v>
          </cell>
          <cell r="F863" t="str">
            <v>11/09/2023</v>
          </cell>
        </row>
        <row r="864">
          <cell r="B864" t="str">
            <v>00065209-2023</v>
          </cell>
          <cell r="F864" t="str">
            <v>11/09/2023</v>
          </cell>
        </row>
        <row r="865">
          <cell r="B865" t="str">
            <v>00064340-2023</v>
          </cell>
          <cell r="F865" t="str">
            <v>07/09/2023</v>
          </cell>
        </row>
        <row r="866">
          <cell r="B866" t="str">
            <v>00064123-2023</v>
          </cell>
          <cell r="F866" t="str">
            <v>06/09/2023</v>
          </cell>
        </row>
        <row r="867">
          <cell r="B867" t="str">
            <v>00064031-2023</v>
          </cell>
          <cell r="F867" t="str">
            <v>06/09/2023</v>
          </cell>
        </row>
        <row r="868">
          <cell r="B868" t="str">
            <v>00063831-2023</v>
          </cell>
          <cell r="F868" t="str">
            <v>05/09/2023</v>
          </cell>
        </row>
        <row r="869">
          <cell r="B869" t="str">
            <v>00063831-2023</v>
          </cell>
          <cell r="F869" t="str">
            <v>05/09/2023</v>
          </cell>
        </row>
        <row r="870">
          <cell r="B870" t="str">
            <v>00063831-2023</v>
          </cell>
          <cell r="F870" t="str">
            <v>05/09/2023</v>
          </cell>
        </row>
        <row r="871">
          <cell r="B871" t="str">
            <v>00063661-2023</v>
          </cell>
          <cell r="F871" t="str">
            <v>05/09/2023</v>
          </cell>
        </row>
        <row r="872">
          <cell r="B872" t="str">
            <v>00063327-2023</v>
          </cell>
          <cell r="F872" t="str">
            <v>04/09/2023</v>
          </cell>
        </row>
        <row r="873">
          <cell r="B873" t="str">
            <v>00063279-2023</v>
          </cell>
          <cell r="F873" t="str">
            <v>04/09/2023</v>
          </cell>
        </row>
        <row r="874">
          <cell r="B874" t="str">
            <v>00062698-2023</v>
          </cell>
          <cell r="F874" t="str">
            <v>31/08/2023</v>
          </cell>
        </row>
        <row r="875">
          <cell r="B875" t="str">
            <v>00062698-2023</v>
          </cell>
          <cell r="F875" t="str">
            <v>31/08/2023</v>
          </cell>
        </row>
        <row r="876">
          <cell r="B876" t="str">
            <v>00062698-2023</v>
          </cell>
          <cell r="F876" t="str">
            <v>31/08/2023</v>
          </cell>
        </row>
        <row r="877">
          <cell r="B877" t="str">
            <v>00062652-2023</v>
          </cell>
          <cell r="F877" t="str">
            <v>31/08/2023</v>
          </cell>
        </row>
        <row r="878">
          <cell r="B878" t="str">
            <v>00062649-2023</v>
          </cell>
          <cell r="F878" t="str">
            <v>31/08/2023</v>
          </cell>
        </row>
        <row r="879">
          <cell r="B879" t="str">
            <v>00062645-2023</v>
          </cell>
          <cell r="F879" t="str">
            <v>31/08/2023</v>
          </cell>
        </row>
        <row r="880">
          <cell r="B880" t="str">
            <v>00062402-2023</v>
          </cell>
          <cell r="F880" t="str">
            <v>31/08/2023</v>
          </cell>
        </row>
        <row r="881">
          <cell r="B881" t="str">
            <v>00062402-2023</v>
          </cell>
          <cell r="F881" t="str">
            <v>31/08/2023</v>
          </cell>
        </row>
        <row r="882">
          <cell r="B882" t="str">
            <v>00062402-2023</v>
          </cell>
          <cell r="F882" t="str">
            <v>31/08/2023</v>
          </cell>
        </row>
        <row r="883">
          <cell r="B883" t="str">
            <v>00062383-2023</v>
          </cell>
          <cell r="F883" t="str">
            <v>31/08/2023</v>
          </cell>
        </row>
        <row r="884">
          <cell r="B884" t="str">
            <v>00062331-2023</v>
          </cell>
          <cell r="F884" t="str">
            <v>29/08/2023</v>
          </cell>
        </row>
        <row r="885">
          <cell r="B885" t="str">
            <v>00062331-2023</v>
          </cell>
          <cell r="F885" t="str">
            <v>29/08/2023</v>
          </cell>
        </row>
        <row r="886">
          <cell r="B886" t="str">
            <v>00062331-2023</v>
          </cell>
          <cell r="F886" t="str">
            <v>29/08/2023</v>
          </cell>
        </row>
        <row r="887">
          <cell r="B887" t="str">
            <v>00062161-2023</v>
          </cell>
          <cell r="F887" t="str">
            <v>29/08/2023</v>
          </cell>
        </row>
        <row r="888">
          <cell r="B888" t="str">
            <v>00061570-2023</v>
          </cell>
          <cell r="F888" t="str">
            <v>28/08/2023</v>
          </cell>
        </row>
        <row r="889">
          <cell r="B889" t="str">
            <v>00061570-2023</v>
          </cell>
          <cell r="F889" t="str">
            <v>28/08/2023</v>
          </cell>
        </row>
        <row r="890">
          <cell r="B890" t="str">
            <v>00061446-2023</v>
          </cell>
          <cell r="F890" t="str">
            <v>25/08/2023</v>
          </cell>
        </row>
        <row r="891">
          <cell r="B891" t="str">
            <v>00061438-2023</v>
          </cell>
          <cell r="F891" t="str">
            <v>25/08/2023</v>
          </cell>
        </row>
        <row r="892">
          <cell r="B892" t="str">
            <v>00061438-2023</v>
          </cell>
          <cell r="F892" t="str">
            <v>25/08/2023</v>
          </cell>
        </row>
        <row r="893">
          <cell r="B893" t="str">
            <v>00061438-2023</v>
          </cell>
          <cell r="F893" t="str">
            <v>25/08/2023</v>
          </cell>
        </row>
        <row r="894">
          <cell r="B894" t="str">
            <v>00061421-2023</v>
          </cell>
          <cell r="F894" t="str">
            <v>25/08/2023</v>
          </cell>
        </row>
        <row r="895">
          <cell r="B895" t="str">
            <v>00061421-2023</v>
          </cell>
          <cell r="F895" t="str">
            <v>25/08/2023</v>
          </cell>
        </row>
        <row r="896">
          <cell r="B896" t="str">
            <v>00061421-2023</v>
          </cell>
          <cell r="F896" t="str">
            <v>25/08/2023</v>
          </cell>
        </row>
        <row r="897">
          <cell r="B897" t="str">
            <v>00061286-2023</v>
          </cell>
          <cell r="F897" t="str">
            <v>25/08/2023</v>
          </cell>
        </row>
        <row r="898">
          <cell r="B898" t="str">
            <v>00061177-2023</v>
          </cell>
          <cell r="F898" t="str">
            <v>24/08/2023</v>
          </cell>
        </row>
        <row r="899">
          <cell r="B899" t="str">
            <v>00061177-2023</v>
          </cell>
          <cell r="F899" t="str">
            <v>24/08/2023</v>
          </cell>
        </row>
        <row r="900">
          <cell r="B900" t="str">
            <v>00061066-2023</v>
          </cell>
          <cell r="F900" t="str">
            <v>24/08/2023</v>
          </cell>
        </row>
        <row r="901">
          <cell r="B901" t="str">
            <v>00061066-2023</v>
          </cell>
          <cell r="F901" t="str">
            <v>24/08/2023</v>
          </cell>
        </row>
        <row r="902">
          <cell r="B902" t="str">
            <v>00061066-2023</v>
          </cell>
          <cell r="F902" t="str">
            <v>24/08/2023</v>
          </cell>
        </row>
        <row r="903">
          <cell r="B903" t="str">
            <v>00060964-2023</v>
          </cell>
          <cell r="F903" t="str">
            <v>24/08/2023</v>
          </cell>
        </row>
        <row r="904">
          <cell r="B904" t="str">
            <v>00060897-2023</v>
          </cell>
          <cell r="F904" t="str">
            <v>23/08/2023</v>
          </cell>
        </row>
        <row r="905">
          <cell r="B905" t="str">
            <v>00060891-2023</v>
          </cell>
          <cell r="F905" t="str">
            <v>23/08/2023</v>
          </cell>
        </row>
        <row r="906">
          <cell r="B906" t="str">
            <v>00060891-2023</v>
          </cell>
          <cell r="F906" t="str">
            <v>23/08/2023</v>
          </cell>
        </row>
        <row r="907">
          <cell r="B907" t="str">
            <v>00060891-2023</v>
          </cell>
          <cell r="F907" t="str">
            <v>23/08/2023</v>
          </cell>
        </row>
        <row r="908">
          <cell r="B908" t="str">
            <v>00060738-2023</v>
          </cell>
          <cell r="F908" t="str">
            <v>23/08/2023</v>
          </cell>
        </row>
        <row r="909">
          <cell r="B909" t="str">
            <v>00060738-2023</v>
          </cell>
          <cell r="F909" t="str">
            <v>23/08/2023</v>
          </cell>
        </row>
        <row r="910">
          <cell r="B910" t="str">
            <v>00060738-2023</v>
          </cell>
          <cell r="F910" t="str">
            <v>23/08/2023</v>
          </cell>
        </row>
        <row r="911">
          <cell r="B911" t="str">
            <v>00060729-2023</v>
          </cell>
          <cell r="F911" t="str">
            <v>23/08/2023</v>
          </cell>
        </row>
        <row r="912">
          <cell r="B912" t="str">
            <v>00060729-2023</v>
          </cell>
          <cell r="F912" t="str">
            <v>23/08/2023</v>
          </cell>
        </row>
        <row r="913">
          <cell r="B913" t="str">
            <v>00060729-2023</v>
          </cell>
          <cell r="F913" t="str">
            <v>23/08/2023</v>
          </cell>
        </row>
        <row r="914">
          <cell r="B914" t="str">
            <v>00060295-2023</v>
          </cell>
          <cell r="F914" t="str">
            <v>22/08/2023</v>
          </cell>
        </row>
        <row r="915">
          <cell r="B915" t="str">
            <v>00060173-2023</v>
          </cell>
          <cell r="F915" t="str">
            <v>22/08/2023</v>
          </cell>
        </row>
        <row r="916">
          <cell r="B916" t="str">
            <v>00060173-2023</v>
          </cell>
          <cell r="F916" t="str">
            <v>22/08/2023</v>
          </cell>
        </row>
        <row r="917">
          <cell r="B917" t="str">
            <v>00060172-2023</v>
          </cell>
          <cell r="F917" t="str">
            <v>22/08/2023</v>
          </cell>
        </row>
        <row r="918">
          <cell r="B918" t="str">
            <v>00060063-2023</v>
          </cell>
          <cell r="F918" t="str">
            <v>21/08/2023</v>
          </cell>
        </row>
        <row r="919">
          <cell r="B919" t="str">
            <v>00059969-2023</v>
          </cell>
          <cell r="F919" t="str">
            <v>21/08/2023</v>
          </cell>
        </row>
        <row r="920">
          <cell r="B920" t="str">
            <v>00059554-2023</v>
          </cell>
          <cell r="F920" t="str">
            <v>18/08/2023</v>
          </cell>
        </row>
        <row r="921">
          <cell r="B921" t="str">
            <v>00059554-2023</v>
          </cell>
          <cell r="F921" t="str">
            <v>18/08/2023</v>
          </cell>
        </row>
        <row r="922">
          <cell r="B922" t="str">
            <v>00059554-2023</v>
          </cell>
          <cell r="F922" t="str">
            <v>18/08/2023</v>
          </cell>
        </row>
        <row r="923">
          <cell r="B923" t="str">
            <v>00059527-2023</v>
          </cell>
          <cell r="F923" t="str">
            <v>18/08/2023</v>
          </cell>
        </row>
        <row r="924">
          <cell r="B924" t="str">
            <v>00059489-2023</v>
          </cell>
          <cell r="F924" t="str">
            <v>18/08/2023</v>
          </cell>
        </row>
        <row r="925">
          <cell r="B925" t="str">
            <v>00059489-2023</v>
          </cell>
          <cell r="F925" t="str">
            <v>18/08/2023</v>
          </cell>
        </row>
        <row r="926">
          <cell r="B926" t="str">
            <v>00059489-2023</v>
          </cell>
          <cell r="F926" t="str">
            <v>18/08/2023</v>
          </cell>
        </row>
        <row r="927">
          <cell r="B927" t="str">
            <v>00059488-2023</v>
          </cell>
          <cell r="F927" t="str">
            <v>18/08/2023</v>
          </cell>
        </row>
        <row r="928">
          <cell r="B928" t="str">
            <v>00059488-2023</v>
          </cell>
          <cell r="F928" t="str">
            <v>18/08/2023</v>
          </cell>
        </row>
        <row r="929">
          <cell r="B929" t="str">
            <v>00059488-2023</v>
          </cell>
          <cell r="F929" t="str">
            <v>18/08/2023</v>
          </cell>
        </row>
        <row r="930">
          <cell r="B930" t="str">
            <v>00059269-2023</v>
          </cell>
          <cell r="F930" t="str">
            <v>17/08/2023</v>
          </cell>
        </row>
        <row r="931">
          <cell r="B931" t="str">
            <v>00059269-2023</v>
          </cell>
          <cell r="F931" t="str">
            <v>17/08/2023</v>
          </cell>
        </row>
        <row r="932">
          <cell r="B932" t="str">
            <v>00058626-2023</v>
          </cell>
          <cell r="F932" t="str">
            <v>16/08/2023</v>
          </cell>
        </row>
        <row r="933">
          <cell r="B933" t="str">
            <v>00058626-2023</v>
          </cell>
          <cell r="F933" t="str">
            <v>16/08/2023</v>
          </cell>
        </row>
        <row r="934">
          <cell r="B934" t="str">
            <v>00058626-2023</v>
          </cell>
          <cell r="F934" t="str">
            <v>16/08/2023</v>
          </cell>
        </row>
        <row r="935">
          <cell r="B935" t="str">
            <v>00058620-2023</v>
          </cell>
          <cell r="F935" t="str">
            <v>16/08/2023</v>
          </cell>
        </row>
        <row r="936">
          <cell r="B936" t="str">
            <v>00058620-2023</v>
          </cell>
          <cell r="F936" t="str">
            <v>16/08/2023</v>
          </cell>
        </row>
        <row r="937">
          <cell r="B937" t="str">
            <v>00058620-2023</v>
          </cell>
          <cell r="F937" t="str">
            <v>16/08/2023</v>
          </cell>
        </row>
        <row r="938">
          <cell r="B938" t="str">
            <v>00058579-2023</v>
          </cell>
          <cell r="F938" t="str">
            <v>16/08/2023</v>
          </cell>
        </row>
        <row r="939">
          <cell r="B939" t="str">
            <v>00058579-2023</v>
          </cell>
          <cell r="F939" t="str">
            <v>16/08/2023</v>
          </cell>
        </row>
        <row r="940">
          <cell r="B940" t="str">
            <v>00058579-2023</v>
          </cell>
          <cell r="F940" t="str">
            <v>16/08/2023</v>
          </cell>
        </row>
        <row r="941">
          <cell r="B941" t="str">
            <v>00058563-2023</v>
          </cell>
          <cell r="F941" t="str">
            <v>16/08/2023</v>
          </cell>
        </row>
        <row r="942">
          <cell r="B942" t="str">
            <v>00058563-2023</v>
          </cell>
          <cell r="F942" t="str">
            <v>16/08/2023</v>
          </cell>
        </row>
        <row r="943">
          <cell r="B943" t="str">
            <v>00058563-2023</v>
          </cell>
          <cell r="F943" t="str">
            <v>16/08/2023</v>
          </cell>
        </row>
        <row r="944">
          <cell r="B944" t="str">
            <v>00058526-2023</v>
          </cell>
          <cell r="F944" t="str">
            <v>16/08/2023</v>
          </cell>
        </row>
        <row r="945">
          <cell r="B945" t="str">
            <v>00058526-2023</v>
          </cell>
          <cell r="F945" t="str">
            <v>16/08/2023</v>
          </cell>
        </row>
        <row r="946">
          <cell r="B946" t="str">
            <v>00058101-2023</v>
          </cell>
          <cell r="F946" t="str">
            <v>15/08/2023</v>
          </cell>
        </row>
        <row r="947">
          <cell r="B947" t="str">
            <v>00057940-2023</v>
          </cell>
          <cell r="F947" t="str">
            <v>14/08/2023</v>
          </cell>
        </row>
        <row r="948">
          <cell r="B948" t="str">
            <v>00057940-2023</v>
          </cell>
          <cell r="F948" t="str">
            <v>14/08/2023</v>
          </cell>
        </row>
        <row r="949">
          <cell r="B949" t="str">
            <v>00057940-2023</v>
          </cell>
          <cell r="F949" t="str">
            <v>14/08/2023</v>
          </cell>
        </row>
        <row r="950">
          <cell r="B950" t="str">
            <v>00057926-2023</v>
          </cell>
          <cell r="F950" t="str">
            <v>14/08/2023</v>
          </cell>
        </row>
        <row r="951">
          <cell r="B951" t="str">
            <v>00057793-2023</v>
          </cell>
          <cell r="F951" t="str">
            <v>14/08/2023</v>
          </cell>
        </row>
        <row r="952">
          <cell r="B952" t="str">
            <v>00057694-2023</v>
          </cell>
          <cell r="F952" t="str">
            <v>14/08/2023</v>
          </cell>
        </row>
        <row r="953">
          <cell r="B953" t="str">
            <v>00057694-2023</v>
          </cell>
          <cell r="F953" t="str">
            <v>14/08/2023</v>
          </cell>
        </row>
        <row r="954">
          <cell r="B954" t="str">
            <v>00057694-2023</v>
          </cell>
          <cell r="F954" t="str">
            <v>14/08/2023</v>
          </cell>
        </row>
        <row r="955">
          <cell r="B955" t="str">
            <v>00057625-2023</v>
          </cell>
          <cell r="F955" t="str">
            <v>14/08/2023</v>
          </cell>
        </row>
        <row r="956">
          <cell r="B956" t="str">
            <v>00057419-2023</v>
          </cell>
          <cell r="F956" t="str">
            <v>11/08/2023</v>
          </cell>
        </row>
        <row r="957">
          <cell r="B957" t="str">
            <v>00057419-2023</v>
          </cell>
          <cell r="F957" t="str">
            <v>11/08/2023</v>
          </cell>
        </row>
        <row r="958">
          <cell r="B958" t="str">
            <v>00057419-2023</v>
          </cell>
          <cell r="F958" t="str">
            <v>11/08/2023</v>
          </cell>
        </row>
        <row r="959">
          <cell r="B959" t="str">
            <v>00056927-2023</v>
          </cell>
          <cell r="F959" t="str">
            <v>10/08/2023</v>
          </cell>
        </row>
        <row r="960">
          <cell r="B960" t="str">
            <v>00056927-2023</v>
          </cell>
          <cell r="F960" t="str">
            <v>10/08/2023</v>
          </cell>
        </row>
        <row r="961">
          <cell r="B961" t="str">
            <v>00056891-2023</v>
          </cell>
          <cell r="F961" t="str">
            <v>10/08/2023</v>
          </cell>
        </row>
        <row r="962">
          <cell r="B962" t="str">
            <v>00056891-2023</v>
          </cell>
          <cell r="F962" t="str">
            <v>10/08/2023</v>
          </cell>
        </row>
        <row r="963">
          <cell r="B963" t="str">
            <v>00056888-2023</v>
          </cell>
          <cell r="F963" t="str">
            <v>10/08/2023</v>
          </cell>
        </row>
        <row r="964">
          <cell r="B964" t="str">
            <v>00056888-2023</v>
          </cell>
          <cell r="F964" t="str">
            <v>10/08/2023</v>
          </cell>
        </row>
        <row r="965">
          <cell r="B965" t="str">
            <v>00056888-2023</v>
          </cell>
          <cell r="F965" t="str">
            <v>10/08/2023</v>
          </cell>
        </row>
        <row r="966">
          <cell r="B966" t="str">
            <v>00056886-2023</v>
          </cell>
          <cell r="F966" t="str">
            <v>10/08/2023</v>
          </cell>
        </row>
        <row r="967">
          <cell r="B967" t="str">
            <v>00056886-2023</v>
          </cell>
          <cell r="F967" t="str">
            <v>10/08/2023</v>
          </cell>
        </row>
        <row r="968">
          <cell r="B968" t="str">
            <v>00056886-2023</v>
          </cell>
          <cell r="F968" t="str">
            <v>10/08/2023</v>
          </cell>
        </row>
        <row r="969">
          <cell r="B969" t="str">
            <v>00056881-2023</v>
          </cell>
          <cell r="F969" t="str">
            <v>10/08/2023</v>
          </cell>
        </row>
        <row r="970">
          <cell r="B970" t="str">
            <v>00056881-2023</v>
          </cell>
          <cell r="F970" t="str">
            <v>10/08/2023</v>
          </cell>
        </row>
        <row r="971">
          <cell r="B971" t="str">
            <v>00056778-2023</v>
          </cell>
          <cell r="F971" t="str">
            <v>10/08/2023</v>
          </cell>
        </row>
        <row r="972">
          <cell r="B972" t="str">
            <v>00056731-2023</v>
          </cell>
          <cell r="F972" t="str">
            <v>09/08/2023</v>
          </cell>
        </row>
        <row r="973">
          <cell r="B973" t="str">
            <v>00056598-2023</v>
          </cell>
          <cell r="F973" t="str">
            <v>09/08/2023</v>
          </cell>
        </row>
        <row r="974">
          <cell r="B974" t="str">
            <v>00056301-2023</v>
          </cell>
          <cell r="F974" t="str">
            <v>08/08/2023</v>
          </cell>
        </row>
        <row r="975">
          <cell r="B975" t="str">
            <v>00056196-2023</v>
          </cell>
          <cell r="F975" t="str">
            <v>08/08/2023</v>
          </cell>
        </row>
        <row r="976">
          <cell r="B976" t="str">
            <v>00056139-2023</v>
          </cell>
          <cell r="F976" t="str">
            <v>08/08/2023</v>
          </cell>
        </row>
        <row r="977">
          <cell r="B977" t="str">
            <v>00056087-2023</v>
          </cell>
          <cell r="F977" t="str">
            <v>08/08/2023</v>
          </cell>
        </row>
        <row r="978">
          <cell r="B978" t="str">
            <v>00055874-2023</v>
          </cell>
          <cell r="F978" t="str">
            <v>07/08/2023</v>
          </cell>
        </row>
        <row r="979">
          <cell r="B979" t="str">
            <v>00055874-2023</v>
          </cell>
          <cell r="F979" t="str">
            <v>07/08/2023</v>
          </cell>
        </row>
        <row r="980">
          <cell r="B980" t="str">
            <v>00055874-2023</v>
          </cell>
          <cell r="F980" t="str">
            <v>07/08/2023</v>
          </cell>
        </row>
        <row r="981">
          <cell r="B981" t="str">
            <v>00055820-2023</v>
          </cell>
          <cell r="F981" t="str">
            <v>07/08/2023</v>
          </cell>
        </row>
        <row r="982">
          <cell r="B982" t="str">
            <v>00055416-2023</v>
          </cell>
          <cell r="F982" t="str">
            <v>04/08/2023</v>
          </cell>
        </row>
        <row r="983">
          <cell r="B983" t="str">
            <v>00055147-2023</v>
          </cell>
          <cell r="F983" t="str">
            <v>04/08/2023</v>
          </cell>
        </row>
        <row r="984">
          <cell r="B984" t="str">
            <v>00054844-2023</v>
          </cell>
          <cell r="F984" t="str">
            <v>04/08/2023</v>
          </cell>
        </row>
        <row r="985">
          <cell r="B985" t="str">
            <v>00054494-2023</v>
          </cell>
          <cell r="F985" t="str">
            <v>03/08/2023</v>
          </cell>
        </row>
        <row r="986">
          <cell r="B986" t="str">
            <v>00054340-2023</v>
          </cell>
          <cell r="F986" t="str">
            <v>03/08/2023</v>
          </cell>
        </row>
        <row r="987">
          <cell r="B987" t="str">
            <v>00054325-2023</v>
          </cell>
          <cell r="F987" t="str">
            <v>03/08/2023</v>
          </cell>
        </row>
        <row r="988">
          <cell r="B988" t="str">
            <v>00054325-2023</v>
          </cell>
          <cell r="F988" t="str">
            <v>03/08/2023</v>
          </cell>
        </row>
        <row r="989">
          <cell r="B989" t="str">
            <v>00054325-2023</v>
          </cell>
          <cell r="F989" t="str">
            <v>03/08/2023</v>
          </cell>
        </row>
        <row r="990">
          <cell r="B990" t="str">
            <v>00054252-2023</v>
          </cell>
          <cell r="F990" t="str">
            <v>02/08/2023</v>
          </cell>
        </row>
        <row r="991">
          <cell r="B991" t="str">
            <v>00053558-2023</v>
          </cell>
          <cell r="F991" t="str">
            <v>01/08/2023</v>
          </cell>
        </row>
        <row r="992">
          <cell r="B992" t="str">
            <v>00053558-2023</v>
          </cell>
          <cell r="F992" t="str">
            <v>01/08/2023</v>
          </cell>
        </row>
        <row r="993">
          <cell r="B993" t="str">
            <v>00053558-2023</v>
          </cell>
          <cell r="F993" t="str">
            <v>01/08/2023</v>
          </cell>
        </row>
        <row r="994">
          <cell r="B994" t="str">
            <v>00053033-2023</v>
          </cell>
          <cell r="F994" t="str">
            <v>31/07/2023</v>
          </cell>
        </row>
        <row r="995">
          <cell r="B995" t="str">
            <v>00052981-2023</v>
          </cell>
          <cell r="F995" t="str">
            <v>31/07/2023</v>
          </cell>
        </row>
        <row r="996">
          <cell r="B996" t="str">
            <v>00052870-2023</v>
          </cell>
          <cell r="F996" t="str">
            <v>31/07/2023</v>
          </cell>
        </row>
        <row r="997">
          <cell r="B997" t="str">
            <v>00052281-2023</v>
          </cell>
          <cell r="F997" t="str">
            <v>25/07/2023</v>
          </cell>
        </row>
        <row r="998">
          <cell r="B998" t="str">
            <v>00052262-2023</v>
          </cell>
          <cell r="F998" t="str">
            <v>25/07/2023</v>
          </cell>
        </row>
        <row r="999">
          <cell r="B999" t="str">
            <v>00052023-2023</v>
          </cell>
          <cell r="F999" t="str">
            <v>25/07/2023</v>
          </cell>
        </row>
        <row r="1000">
          <cell r="B1000" t="str">
            <v>00051763-2023</v>
          </cell>
          <cell r="F1000" t="str">
            <v>24/07/2023</v>
          </cell>
        </row>
        <row r="1001">
          <cell r="B1001" t="str">
            <v>00051201-2023</v>
          </cell>
          <cell r="F1001" t="str">
            <v>21/07/2023</v>
          </cell>
        </row>
        <row r="1002">
          <cell r="B1002" t="str">
            <v>00051042-2023</v>
          </cell>
          <cell r="F1002" t="str">
            <v>20/07/2023</v>
          </cell>
        </row>
        <row r="1003">
          <cell r="B1003" t="str">
            <v>00051015-2023</v>
          </cell>
          <cell r="F1003" t="str">
            <v>20/07/2023</v>
          </cell>
        </row>
        <row r="1004">
          <cell r="B1004" t="str">
            <v>00050947-2023</v>
          </cell>
          <cell r="F1004" t="str">
            <v>20/07/2023</v>
          </cell>
        </row>
        <row r="1005">
          <cell r="B1005" t="str">
            <v>00050871-2023</v>
          </cell>
          <cell r="F1005" t="str">
            <v>20/07/2023</v>
          </cell>
        </row>
        <row r="1006">
          <cell r="B1006" t="str">
            <v>00050825-2023</v>
          </cell>
          <cell r="F1006" t="str">
            <v>20/07/2023</v>
          </cell>
        </row>
        <row r="1007">
          <cell r="B1007" t="str">
            <v>00050663-2023</v>
          </cell>
          <cell r="F1007" t="str">
            <v>19/07/2023</v>
          </cell>
        </row>
        <row r="1008">
          <cell r="B1008" t="str">
            <v>00050557-2023</v>
          </cell>
          <cell r="F1008" t="str">
            <v>19/07/2023</v>
          </cell>
        </row>
        <row r="1009">
          <cell r="B1009" t="str">
            <v>00050478-2023</v>
          </cell>
          <cell r="F1009" t="str">
            <v>19/07/2023</v>
          </cell>
        </row>
        <row r="1010">
          <cell r="B1010" t="str">
            <v>00049841-2023</v>
          </cell>
          <cell r="F1010" t="str">
            <v>17/07/2023</v>
          </cell>
        </row>
        <row r="1011">
          <cell r="B1011" t="str">
            <v>00049801-2023</v>
          </cell>
          <cell r="F1011" t="str">
            <v>17/07/2023</v>
          </cell>
        </row>
        <row r="1012">
          <cell r="B1012" t="str">
            <v>00049799-2023</v>
          </cell>
          <cell r="F1012" t="str">
            <v>17/07/2023</v>
          </cell>
        </row>
        <row r="1013">
          <cell r="B1013" t="str">
            <v>00049793-2023</v>
          </cell>
          <cell r="F1013" t="str">
            <v>17/07/2023</v>
          </cell>
        </row>
        <row r="1014">
          <cell r="B1014" t="str">
            <v>00049364-2023</v>
          </cell>
          <cell r="F1014" t="str">
            <v>14/07/2023</v>
          </cell>
        </row>
        <row r="1015">
          <cell r="B1015" t="str">
            <v>00049350-2023</v>
          </cell>
          <cell r="F1015" t="str">
            <v>14/07/2023</v>
          </cell>
        </row>
        <row r="1016">
          <cell r="B1016" t="str">
            <v>00049339-2023</v>
          </cell>
          <cell r="F1016" t="str">
            <v>14/07/2023</v>
          </cell>
        </row>
        <row r="1017">
          <cell r="B1017" t="str">
            <v>00049212-2023</v>
          </cell>
          <cell r="F1017" t="str">
            <v>14/07/2023</v>
          </cell>
        </row>
        <row r="1018">
          <cell r="B1018" t="str">
            <v>00049093-2023</v>
          </cell>
          <cell r="F1018" t="str">
            <v>13/07/2023</v>
          </cell>
        </row>
        <row r="1019">
          <cell r="B1019" t="str">
            <v>00049090-2023</v>
          </cell>
          <cell r="F1019" t="str">
            <v>13/07/2023</v>
          </cell>
        </row>
        <row r="1020">
          <cell r="B1020" t="str">
            <v>00048973-2023</v>
          </cell>
          <cell r="F1020" t="str">
            <v>13/07/2023</v>
          </cell>
        </row>
        <row r="1021">
          <cell r="B1021" t="str">
            <v>00048970-2023</v>
          </cell>
          <cell r="F1021" t="str">
            <v>13/07/2023</v>
          </cell>
        </row>
        <row r="1022">
          <cell r="B1022" t="str">
            <v>00048530-2023</v>
          </cell>
          <cell r="F1022" t="str">
            <v>12/07/2023</v>
          </cell>
        </row>
        <row r="1023">
          <cell r="B1023" t="str">
            <v>00048512-2023</v>
          </cell>
          <cell r="F1023" t="str">
            <v>12/07/2023</v>
          </cell>
        </row>
        <row r="1024">
          <cell r="B1024" t="str">
            <v>00048512-2023</v>
          </cell>
          <cell r="F1024" t="str">
            <v>12/07/2023</v>
          </cell>
        </row>
        <row r="1025">
          <cell r="B1025" t="str">
            <v>00048416-2023</v>
          </cell>
          <cell r="F1025" t="str">
            <v>11/07/2023</v>
          </cell>
        </row>
        <row r="1026">
          <cell r="B1026" t="str">
            <v>00048188-2023</v>
          </cell>
          <cell r="F1026" t="str">
            <v>11/07/2023</v>
          </cell>
        </row>
        <row r="1027">
          <cell r="B1027" t="str">
            <v>00047698-2023</v>
          </cell>
          <cell r="F1027" t="str">
            <v>10/07/2023</v>
          </cell>
        </row>
        <row r="1028">
          <cell r="B1028" t="str">
            <v>00047691-2023</v>
          </cell>
          <cell r="F1028" t="str">
            <v>10/07/2023</v>
          </cell>
        </row>
        <row r="1029">
          <cell r="B1029" t="str">
            <v>00047661-2023</v>
          </cell>
          <cell r="F1029" t="str">
            <v>10/07/2023</v>
          </cell>
        </row>
        <row r="1030">
          <cell r="B1030" t="str">
            <v>00047661-2023</v>
          </cell>
          <cell r="F1030" t="str">
            <v>10/07/2023</v>
          </cell>
        </row>
        <row r="1031">
          <cell r="B1031" t="str">
            <v>00047661-2023</v>
          </cell>
          <cell r="F1031" t="str">
            <v>10/07/2023</v>
          </cell>
        </row>
        <row r="1032">
          <cell r="B1032" t="str">
            <v>00047561-2023</v>
          </cell>
          <cell r="F1032" t="str">
            <v>07/07/2023</v>
          </cell>
        </row>
        <row r="1033">
          <cell r="B1033" t="str">
            <v>00047561-2023</v>
          </cell>
          <cell r="F1033" t="str">
            <v>07/07/2023</v>
          </cell>
        </row>
        <row r="1034">
          <cell r="B1034" t="str">
            <v>00047561-2023</v>
          </cell>
          <cell r="F1034" t="str">
            <v>07/07/2023</v>
          </cell>
        </row>
        <row r="1035">
          <cell r="B1035" t="str">
            <v>00047479-2023</v>
          </cell>
          <cell r="F1035" t="str">
            <v>07/07/2023</v>
          </cell>
        </row>
        <row r="1036">
          <cell r="B1036" t="str">
            <v>00047372-2023</v>
          </cell>
          <cell r="F1036" t="str">
            <v>07/07/2023</v>
          </cell>
        </row>
        <row r="1037">
          <cell r="B1037" t="str">
            <v>00047168-2023</v>
          </cell>
          <cell r="F1037" t="str">
            <v>06/07/2023</v>
          </cell>
        </row>
        <row r="1038">
          <cell r="B1038" t="str">
            <v>00047166-2023</v>
          </cell>
          <cell r="F1038" t="str">
            <v>06/07/2023</v>
          </cell>
        </row>
        <row r="1039">
          <cell r="B1039" t="str">
            <v>00047163-2023</v>
          </cell>
          <cell r="F1039" t="str">
            <v>06/07/2023</v>
          </cell>
        </row>
        <row r="1040">
          <cell r="B1040" t="str">
            <v>00047151-2023</v>
          </cell>
          <cell r="F1040" t="str">
            <v>06/07/2023</v>
          </cell>
        </row>
        <row r="1041">
          <cell r="B1041" t="str">
            <v>00047087-2023</v>
          </cell>
          <cell r="F1041" t="str">
            <v>06/07/2023</v>
          </cell>
        </row>
        <row r="1042">
          <cell r="B1042" t="str">
            <v>00046964-2023</v>
          </cell>
          <cell r="F1042" t="str">
            <v>06/07/2023</v>
          </cell>
        </row>
        <row r="1043">
          <cell r="B1043" t="str">
            <v>00046783-2023</v>
          </cell>
          <cell r="F1043" t="str">
            <v>05/07/2023</v>
          </cell>
        </row>
        <row r="1044">
          <cell r="B1044" t="str">
            <v>00046731-2023</v>
          </cell>
          <cell r="F1044" t="str">
            <v>05/07/2023</v>
          </cell>
        </row>
        <row r="1045">
          <cell r="B1045" t="str">
            <v>00046721-2023</v>
          </cell>
          <cell r="F1045" t="str">
            <v>05/07/2023</v>
          </cell>
        </row>
        <row r="1046">
          <cell r="B1046" t="str">
            <v>00046671-2023</v>
          </cell>
          <cell r="F1046" t="str">
            <v>05/07/2023</v>
          </cell>
        </row>
        <row r="1047">
          <cell r="B1047" t="str">
            <v>00046671-2023</v>
          </cell>
          <cell r="F1047" t="str">
            <v>05/07/2023</v>
          </cell>
        </row>
        <row r="1048">
          <cell r="B1048" t="str">
            <v>00046581-2023</v>
          </cell>
          <cell r="F1048" t="str">
            <v>04/07/2023</v>
          </cell>
        </row>
        <row r="1049">
          <cell r="B1049" t="str">
            <v>00046542-2023</v>
          </cell>
          <cell r="F1049" t="str">
            <v>04/07/2023</v>
          </cell>
        </row>
        <row r="1050">
          <cell r="B1050" t="str">
            <v>00046207-2023</v>
          </cell>
          <cell r="F1050" t="str">
            <v>04/07/2023</v>
          </cell>
        </row>
        <row r="1051">
          <cell r="B1051" t="str">
            <v>00046180-2023</v>
          </cell>
          <cell r="F1051" t="str">
            <v>04/07/2023</v>
          </cell>
        </row>
        <row r="1052">
          <cell r="B1052" t="str">
            <v>00046148-2023</v>
          </cell>
          <cell r="F1052" t="str">
            <v>04/07/2023</v>
          </cell>
        </row>
        <row r="1053">
          <cell r="B1053" t="str">
            <v>00046039-2023</v>
          </cell>
          <cell r="F1053" t="str">
            <v>04/07/2023</v>
          </cell>
        </row>
        <row r="1054">
          <cell r="B1054" t="str">
            <v>00045852-2023</v>
          </cell>
          <cell r="F1054" t="str">
            <v>03/07/2023</v>
          </cell>
        </row>
        <row r="1055">
          <cell r="B1055" t="str">
            <v>00045852-2023</v>
          </cell>
          <cell r="F1055" t="str">
            <v>03/07/2023</v>
          </cell>
        </row>
        <row r="1056">
          <cell r="B1056" t="str">
            <v>00045852-2023</v>
          </cell>
          <cell r="F1056" t="str">
            <v>03/07/2023</v>
          </cell>
        </row>
        <row r="1057">
          <cell r="B1057" t="str">
            <v>00045423-2023</v>
          </cell>
          <cell r="F1057" t="str">
            <v>03/07/2023</v>
          </cell>
        </row>
        <row r="1058">
          <cell r="B1058" t="str">
            <v>00045373-2023</v>
          </cell>
          <cell r="F1058" t="str">
            <v>03/07/2023</v>
          </cell>
        </row>
        <row r="1059">
          <cell r="B1059" t="str">
            <v>00045339-2023</v>
          </cell>
          <cell r="F1059" t="str">
            <v>03/07/2023</v>
          </cell>
        </row>
        <row r="1060">
          <cell r="B1060" t="str">
            <v>00045308-2023</v>
          </cell>
          <cell r="F1060" t="str">
            <v>28/06/2023</v>
          </cell>
        </row>
        <row r="1061">
          <cell r="B1061" t="str">
            <v>00045291-2023</v>
          </cell>
          <cell r="F1061" t="str">
            <v>28/06/2023</v>
          </cell>
        </row>
        <row r="1062">
          <cell r="B1062" t="str">
            <v>00045269-2023</v>
          </cell>
          <cell r="F1062" t="str">
            <v>28/06/2023</v>
          </cell>
        </row>
        <row r="1063">
          <cell r="B1063" t="str">
            <v>00044873-2023</v>
          </cell>
          <cell r="F1063" t="str">
            <v>27/06/2023</v>
          </cell>
        </row>
        <row r="1064">
          <cell r="B1064" t="str">
            <v>00044716-2023</v>
          </cell>
          <cell r="F1064" t="str">
            <v>27/06/2023</v>
          </cell>
        </row>
        <row r="1065">
          <cell r="B1065" t="str">
            <v>00044613-2023</v>
          </cell>
          <cell r="F1065" t="str">
            <v>26/06/2023</v>
          </cell>
        </row>
        <row r="1066">
          <cell r="B1066" t="str">
            <v>00044613-2023</v>
          </cell>
          <cell r="F1066" t="str">
            <v>26/06/2023</v>
          </cell>
        </row>
        <row r="1067">
          <cell r="B1067" t="str">
            <v>00044613-2023</v>
          </cell>
          <cell r="F1067" t="str">
            <v>26/06/2023</v>
          </cell>
        </row>
        <row r="1068">
          <cell r="B1068" t="str">
            <v>00044612-2023</v>
          </cell>
          <cell r="F1068" t="str">
            <v>26/06/2023</v>
          </cell>
        </row>
        <row r="1069">
          <cell r="B1069" t="str">
            <v>00044612-2023</v>
          </cell>
          <cell r="F1069" t="str">
            <v>26/06/2023</v>
          </cell>
        </row>
        <row r="1070">
          <cell r="B1070" t="str">
            <v>00044612-2023</v>
          </cell>
          <cell r="F1070" t="str">
            <v>26/06/2023</v>
          </cell>
        </row>
        <row r="1071">
          <cell r="B1071" t="str">
            <v>00044611-2023</v>
          </cell>
          <cell r="F1071" t="str">
            <v>26/06/2023</v>
          </cell>
        </row>
        <row r="1072">
          <cell r="B1072" t="str">
            <v>00044611-2023</v>
          </cell>
          <cell r="F1072" t="str">
            <v>26/06/2023</v>
          </cell>
        </row>
        <row r="1073">
          <cell r="B1073" t="str">
            <v>00044611-2023</v>
          </cell>
          <cell r="F1073" t="str">
            <v>26/06/2023</v>
          </cell>
        </row>
        <row r="1074">
          <cell r="B1074" t="str">
            <v>00044460-2023</v>
          </cell>
          <cell r="F1074" t="str">
            <v>26/06/2023</v>
          </cell>
        </row>
        <row r="1075">
          <cell r="B1075" t="str">
            <v>00044460-2023</v>
          </cell>
          <cell r="F1075" t="str">
            <v>26/06/2023</v>
          </cell>
        </row>
        <row r="1076">
          <cell r="B1076" t="str">
            <v>00044460-2023</v>
          </cell>
          <cell r="F1076" t="str">
            <v>26/06/2023</v>
          </cell>
        </row>
        <row r="1077">
          <cell r="B1077" t="str">
            <v>00044406-2023</v>
          </cell>
          <cell r="F1077" t="str">
            <v>26/06/2023</v>
          </cell>
        </row>
        <row r="1078">
          <cell r="B1078" t="str">
            <v>00044129-2023</v>
          </cell>
          <cell r="F1078" t="str">
            <v>23/06/2023</v>
          </cell>
        </row>
        <row r="1079">
          <cell r="B1079" t="str">
            <v>00043967-2023</v>
          </cell>
          <cell r="F1079" t="str">
            <v>23/06/2023</v>
          </cell>
        </row>
        <row r="1080">
          <cell r="B1080" t="str">
            <v>00043961-2023</v>
          </cell>
          <cell r="F1080" t="str">
            <v>23/06/2023</v>
          </cell>
        </row>
        <row r="1081">
          <cell r="B1081" t="str">
            <v>00043960-2023</v>
          </cell>
          <cell r="F1081" t="str">
            <v>23/06/2023</v>
          </cell>
        </row>
        <row r="1082">
          <cell r="B1082" t="str">
            <v>00043799-2023</v>
          </cell>
          <cell r="F1082" t="str">
            <v>22/06/2023</v>
          </cell>
        </row>
        <row r="1083">
          <cell r="B1083" t="str">
            <v>00043765-2023</v>
          </cell>
          <cell r="F1083" t="str">
            <v>22/06/2023</v>
          </cell>
        </row>
        <row r="1084">
          <cell r="B1084" t="str">
            <v>00043765-2023</v>
          </cell>
          <cell r="F1084" t="str">
            <v>22/06/2023</v>
          </cell>
        </row>
        <row r="1085">
          <cell r="B1085" t="str">
            <v>00043765-2023</v>
          </cell>
          <cell r="F1085" t="str">
            <v>22/06/2023</v>
          </cell>
        </row>
        <row r="1086">
          <cell r="B1086" t="str">
            <v>00043734-2023</v>
          </cell>
          <cell r="F1086" t="str">
            <v>22/06/2023</v>
          </cell>
        </row>
        <row r="1087">
          <cell r="B1087" t="str">
            <v>00043464-2023</v>
          </cell>
          <cell r="F1087" t="str">
            <v>22/06/2023</v>
          </cell>
        </row>
        <row r="1088">
          <cell r="B1088" t="str">
            <v>00043314-2023</v>
          </cell>
          <cell r="F1088" t="str">
            <v>21/06/2023</v>
          </cell>
        </row>
        <row r="1089">
          <cell r="B1089" t="str">
            <v>00043180-2023</v>
          </cell>
          <cell r="F1089" t="str">
            <v>21/06/2023</v>
          </cell>
        </row>
        <row r="1090">
          <cell r="B1090" t="str">
            <v>00043072-2023</v>
          </cell>
          <cell r="F1090" t="str">
            <v>21/06/2023</v>
          </cell>
        </row>
        <row r="1091">
          <cell r="B1091" t="str">
            <v>00043061-2023</v>
          </cell>
          <cell r="F1091" t="str">
            <v>21/06/2023</v>
          </cell>
        </row>
        <row r="1092">
          <cell r="B1092" t="str">
            <v>00042883-2023</v>
          </cell>
          <cell r="F1092" t="str">
            <v>20/06/2023</v>
          </cell>
        </row>
        <row r="1093">
          <cell r="B1093" t="str">
            <v>00042631-2023</v>
          </cell>
          <cell r="F1093" t="str">
            <v>19/06/2023</v>
          </cell>
        </row>
        <row r="1094">
          <cell r="B1094" t="str">
            <v>00042631-2023</v>
          </cell>
          <cell r="F1094" t="str">
            <v>19/06/2023</v>
          </cell>
        </row>
        <row r="1095">
          <cell r="B1095" t="str">
            <v>00042622-2023</v>
          </cell>
          <cell r="F1095" t="str">
            <v>19/06/2023</v>
          </cell>
        </row>
        <row r="1096">
          <cell r="B1096" t="str">
            <v>00042622-2023</v>
          </cell>
          <cell r="F1096" t="str">
            <v>19/06/2023</v>
          </cell>
        </row>
        <row r="1097">
          <cell r="B1097" t="str">
            <v>00042416-2023</v>
          </cell>
          <cell r="F1097" t="str">
            <v>19/06/2023</v>
          </cell>
        </row>
        <row r="1098">
          <cell r="B1098" t="str">
            <v>00042404-2023</v>
          </cell>
          <cell r="F1098" t="str">
            <v>19/06/2023</v>
          </cell>
        </row>
        <row r="1099">
          <cell r="B1099" t="str">
            <v>00042397-2023</v>
          </cell>
          <cell r="F1099" t="str">
            <v>19/06/2023</v>
          </cell>
        </row>
        <row r="1100">
          <cell r="B1100" t="str">
            <v>00042385-2023</v>
          </cell>
          <cell r="F1100" t="str">
            <v>19/06/2023</v>
          </cell>
        </row>
        <row r="1101">
          <cell r="B1101" t="str">
            <v>00042344-2023</v>
          </cell>
          <cell r="F1101" t="str">
            <v>19/06/2023</v>
          </cell>
        </row>
        <row r="1102">
          <cell r="B1102" t="str">
            <v>00042344-2023</v>
          </cell>
          <cell r="F1102" t="str">
            <v>19/06/2023</v>
          </cell>
        </row>
        <row r="1103">
          <cell r="B1103" t="str">
            <v>00042212-2023</v>
          </cell>
          <cell r="F1103" t="str">
            <v>16/06/2023</v>
          </cell>
        </row>
        <row r="1104">
          <cell r="B1104" t="str">
            <v>00042141-2023</v>
          </cell>
          <cell r="F1104" t="str">
            <v>16/06/2023</v>
          </cell>
        </row>
        <row r="1105">
          <cell r="B1105" t="str">
            <v>00041951-2023</v>
          </cell>
          <cell r="F1105" t="str">
            <v>16/06/2023</v>
          </cell>
        </row>
        <row r="1106">
          <cell r="B1106" t="str">
            <v>00041860-2023</v>
          </cell>
          <cell r="F1106" t="str">
            <v>15/06/2023</v>
          </cell>
        </row>
        <row r="1107">
          <cell r="B1107" t="str">
            <v>00041803-2023</v>
          </cell>
          <cell r="F1107" t="str">
            <v>15/06/2023</v>
          </cell>
        </row>
        <row r="1108">
          <cell r="B1108" t="str">
            <v>00041789-2023</v>
          </cell>
          <cell r="F1108" t="str">
            <v>15/06/2023</v>
          </cell>
        </row>
        <row r="1109">
          <cell r="B1109" t="str">
            <v>00041785-2023</v>
          </cell>
          <cell r="F1109" t="str">
            <v>15/06/2023</v>
          </cell>
        </row>
        <row r="1110">
          <cell r="B1110" t="str">
            <v>00041784-2023</v>
          </cell>
          <cell r="F1110" t="str">
            <v>15/06/2023</v>
          </cell>
        </row>
        <row r="1111">
          <cell r="B1111" t="str">
            <v>00041783-2023</v>
          </cell>
          <cell r="F1111" t="str">
            <v>15/06/2023</v>
          </cell>
        </row>
        <row r="1112">
          <cell r="B1112" t="str">
            <v>00041712-2023</v>
          </cell>
          <cell r="F1112" t="str">
            <v>15/06/2023</v>
          </cell>
        </row>
        <row r="1113">
          <cell r="B1113" t="str">
            <v>00041522-2023</v>
          </cell>
          <cell r="F1113" t="str">
            <v>14/06/2023</v>
          </cell>
        </row>
        <row r="1114">
          <cell r="B1114" t="str">
            <v>00041466-2023</v>
          </cell>
          <cell r="F1114" t="str">
            <v>14/06/2023</v>
          </cell>
        </row>
        <row r="1115">
          <cell r="B1115" t="str">
            <v>00041300-2023</v>
          </cell>
          <cell r="F1115" t="str">
            <v>14/06/2023</v>
          </cell>
        </row>
        <row r="1116">
          <cell r="B1116" t="str">
            <v>00041247-2023</v>
          </cell>
          <cell r="F1116" t="str">
            <v>13/06/2023</v>
          </cell>
        </row>
        <row r="1117">
          <cell r="B1117" t="str">
            <v>00041042-2023</v>
          </cell>
          <cell r="F1117" t="str">
            <v>13/06/2023</v>
          </cell>
        </row>
        <row r="1118">
          <cell r="B1118" t="str">
            <v>00040996-2023</v>
          </cell>
          <cell r="F1118" t="str">
            <v>13/06/2023</v>
          </cell>
        </row>
        <row r="1119">
          <cell r="B1119" t="str">
            <v>00040970-2023</v>
          </cell>
          <cell r="F1119" t="str">
            <v>13/06/2023</v>
          </cell>
        </row>
        <row r="1120">
          <cell r="B1120" t="str">
            <v>00040928-2023</v>
          </cell>
          <cell r="F1120" t="str">
            <v>13/06/2023</v>
          </cell>
        </row>
        <row r="1121">
          <cell r="B1121" t="str">
            <v>00040782-2023</v>
          </cell>
          <cell r="F1121" t="str">
            <v>12/06/2023</v>
          </cell>
        </row>
        <row r="1122">
          <cell r="B1122" t="str">
            <v>00040779-2023</v>
          </cell>
          <cell r="F1122" t="str">
            <v>12/06/2023</v>
          </cell>
        </row>
        <row r="1123">
          <cell r="B1123" t="str">
            <v>00040620-2023</v>
          </cell>
          <cell r="F1123" t="str">
            <v>12/06/2023</v>
          </cell>
        </row>
        <row r="1124">
          <cell r="B1124" t="str">
            <v>00040594-2023</v>
          </cell>
          <cell r="F1124" t="str">
            <v>12/06/2023</v>
          </cell>
        </row>
        <row r="1125">
          <cell r="B1125" t="str">
            <v>00040544-2023</v>
          </cell>
          <cell r="F1125" t="str">
            <v>12/06/2023</v>
          </cell>
        </row>
        <row r="1126">
          <cell r="B1126" t="str">
            <v>00040441-2023</v>
          </cell>
          <cell r="F1126" t="str">
            <v>09/06/2023</v>
          </cell>
        </row>
        <row r="1127">
          <cell r="B1127" t="str">
            <v>00040441-2023</v>
          </cell>
          <cell r="F1127" t="str">
            <v>09/06/2023</v>
          </cell>
        </row>
        <row r="1128">
          <cell r="B1128" t="str">
            <v>00040441-2023</v>
          </cell>
          <cell r="F1128" t="str">
            <v>09/06/2023</v>
          </cell>
        </row>
        <row r="1129">
          <cell r="B1129" t="str">
            <v>00040400-2023</v>
          </cell>
          <cell r="F1129" t="str">
            <v>09/06/2023</v>
          </cell>
        </row>
        <row r="1130">
          <cell r="B1130" t="str">
            <v>00039999-2023</v>
          </cell>
          <cell r="F1130" t="str">
            <v>08/06/2023</v>
          </cell>
        </row>
        <row r="1131">
          <cell r="B1131" t="str">
            <v>00039960-2023</v>
          </cell>
          <cell r="F1131" t="str">
            <v>08/06/2023</v>
          </cell>
        </row>
        <row r="1132">
          <cell r="B1132" t="str">
            <v>00039875-2023</v>
          </cell>
          <cell r="F1132" t="str">
            <v>08/06/2023</v>
          </cell>
        </row>
        <row r="1133">
          <cell r="B1133" t="str">
            <v>00039625-2023</v>
          </cell>
          <cell r="F1133" t="str">
            <v>07/06/2023</v>
          </cell>
        </row>
        <row r="1134">
          <cell r="B1134" t="str">
            <v>00039539-2023</v>
          </cell>
          <cell r="F1134" t="str">
            <v>07/06/2023</v>
          </cell>
        </row>
        <row r="1135">
          <cell r="B1135" t="str">
            <v>00039422-2023</v>
          </cell>
          <cell r="F1135" t="str">
            <v>06/06/2023</v>
          </cell>
        </row>
        <row r="1136">
          <cell r="B1136" t="str">
            <v>00039338-2023</v>
          </cell>
          <cell r="F1136" t="str">
            <v>06/06/2023</v>
          </cell>
        </row>
        <row r="1137">
          <cell r="B1137" t="str">
            <v>00039175-2023</v>
          </cell>
          <cell r="F1137" t="str">
            <v>06/06/2023</v>
          </cell>
        </row>
        <row r="1138">
          <cell r="B1138" t="str">
            <v>00039035-2023</v>
          </cell>
          <cell r="F1138" t="str">
            <v>05/06/2023</v>
          </cell>
        </row>
        <row r="1139">
          <cell r="B1139" t="str">
            <v>00038813-2023</v>
          </cell>
          <cell r="F1139" t="str">
            <v>05/06/2023</v>
          </cell>
        </row>
        <row r="1140">
          <cell r="B1140" t="str">
            <v>00038773-2023</v>
          </cell>
          <cell r="F1140" t="str">
            <v>05/06/2023</v>
          </cell>
        </row>
        <row r="1141">
          <cell r="B1141" t="str">
            <v>00038738-2023</v>
          </cell>
          <cell r="F1141" t="str">
            <v>02/06/2023</v>
          </cell>
        </row>
        <row r="1142">
          <cell r="B1142" t="str">
            <v>00038735-2023</v>
          </cell>
          <cell r="F1142" t="str">
            <v>02/06/2023</v>
          </cell>
        </row>
        <row r="1143">
          <cell r="B1143" t="str">
            <v>00038729-2023</v>
          </cell>
          <cell r="F1143" t="str">
            <v>02/06/2023</v>
          </cell>
        </row>
        <row r="1144">
          <cell r="B1144" t="str">
            <v>00038549-2023</v>
          </cell>
          <cell r="F1144" t="str">
            <v>02/06/2023</v>
          </cell>
        </row>
        <row r="1145">
          <cell r="B1145" t="str">
            <v>00038430-2023</v>
          </cell>
          <cell r="F1145" t="str">
            <v>02/06/2023</v>
          </cell>
        </row>
        <row r="1146">
          <cell r="B1146" t="str">
            <v>00038366-2023</v>
          </cell>
          <cell r="F1146" t="str">
            <v>02/06/2023</v>
          </cell>
        </row>
        <row r="1147">
          <cell r="B1147" t="str">
            <v>00038260-2023</v>
          </cell>
          <cell r="F1147" t="str">
            <v>01/06/2023</v>
          </cell>
        </row>
        <row r="1148">
          <cell r="B1148" t="str">
            <v>00038057-2023</v>
          </cell>
          <cell r="F1148" t="str">
            <v>01/06/2023</v>
          </cell>
        </row>
        <row r="1149">
          <cell r="B1149" t="str">
            <v>00037509-2023</v>
          </cell>
          <cell r="F1149" t="str">
            <v>31/05/2023</v>
          </cell>
        </row>
        <row r="1150">
          <cell r="B1150" t="str">
            <v>00037372-2023</v>
          </cell>
          <cell r="F1150" t="str">
            <v>30/05/2023</v>
          </cell>
        </row>
        <row r="1151">
          <cell r="B1151" t="str">
            <v>00037353-2023</v>
          </cell>
          <cell r="F1151" t="str">
            <v>30/05/2023</v>
          </cell>
        </row>
        <row r="1152">
          <cell r="B1152" t="str">
            <v>00037185-2023</v>
          </cell>
          <cell r="F1152" t="str">
            <v>30/05/2023</v>
          </cell>
        </row>
        <row r="1153">
          <cell r="B1153" t="str">
            <v>00037185-2023</v>
          </cell>
          <cell r="F1153" t="str">
            <v>30/05/2023</v>
          </cell>
        </row>
        <row r="1154">
          <cell r="B1154" t="str">
            <v>00037185-2023</v>
          </cell>
          <cell r="F1154" t="str">
            <v>30/05/2023</v>
          </cell>
        </row>
        <row r="1155">
          <cell r="B1155" t="str">
            <v>00036970-2023</v>
          </cell>
          <cell r="F1155" t="str">
            <v>29/05/2023</v>
          </cell>
        </row>
        <row r="1156">
          <cell r="B1156" t="str">
            <v>00036755-2023</v>
          </cell>
          <cell r="F1156" t="str">
            <v>29/05/2023</v>
          </cell>
        </row>
        <row r="1157">
          <cell r="B1157" t="str">
            <v>00036716-2023</v>
          </cell>
          <cell r="F1157" t="str">
            <v>29/05/2023</v>
          </cell>
        </row>
        <row r="1158">
          <cell r="B1158" t="str">
            <v>00036589-2023</v>
          </cell>
          <cell r="F1158" t="str">
            <v>26/05/2023</v>
          </cell>
        </row>
        <row r="1159">
          <cell r="B1159" t="str">
            <v>00036470-2023</v>
          </cell>
          <cell r="F1159" t="str">
            <v>26/05/2023</v>
          </cell>
        </row>
        <row r="1160">
          <cell r="B1160" t="str">
            <v>00036398-2023</v>
          </cell>
          <cell r="F1160" t="str">
            <v>26/05/2023</v>
          </cell>
        </row>
        <row r="1161">
          <cell r="B1161" t="str">
            <v>00036340-2023</v>
          </cell>
          <cell r="F1161" t="str">
            <v>25/05/2023</v>
          </cell>
        </row>
        <row r="1162">
          <cell r="B1162" t="str">
            <v>00036334-2023</v>
          </cell>
          <cell r="F1162" t="str">
            <v>25/05/2023</v>
          </cell>
        </row>
        <row r="1163">
          <cell r="B1163" t="str">
            <v>00036238-2023</v>
          </cell>
          <cell r="F1163" t="str">
            <v>25/05/2023</v>
          </cell>
        </row>
        <row r="1164">
          <cell r="B1164" t="str">
            <v>00036122-2023</v>
          </cell>
          <cell r="F1164" t="str">
            <v>25/05/2023</v>
          </cell>
        </row>
        <row r="1165">
          <cell r="B1165" t="str">
            <v>00035994-2023</v>
          </cell>
          <cell r="F1165" t="str">
            <v>24/05/2023</v>
          </cell>
        </row>
        <row r="1166">
          <cell r="B1166" t="str">
            <v>00035992-2023</v>
          </cell>
          <cell r="F1166" t="str">
            <v>24/05/2023</v>
          </cell>
        </row>
        <row r="1167">
          <cell r="B1167" t="str">
            <v>00035990-2023</v>
          </cell>
          <cell r="F1167" t="str">
            <v>24/05/2023</v>
          </cell>
        </row>
        <row r="1168">
          <cell r="B1168" t="str">
            <v>00035878-2023</v>
          </cell>
          <cell r="F1168" t="str">
            <v>24/05/2023</v>
          </cell>
        </row>
        <row r="1169">
          <cell r="B1169" t="str">
            <v>00035685-2023</v>
          </cell>
          <cell r="F1169" t="str">
            <v>23/05/2023</v>
          </cell>
        </row>
        <row r="1170">
          <cell r="B1170" t="str">
            <v>00035610-2023</v>
          </cell>
          <cell r="F1170" t="str">
            <v>23/05/2023</v>
          </cell>
        </row>
        <row r="1171">
          <cell r="B1171" t="str">
            <v>00035607-2023</v>
          </cell>
          <cell r="F1171" t="str">
            <v>23/05/2023</v>
          </cell>
        </row>
        <row r="1172">
          <cell r="B1172" t="str">
            <v>00035580-2023</v>
          </cell>
          <cell r="F1172" t="str">
            <v>23/05/2023</v>
          </cell>
        </row>
        <row r="1173">
          <cell r="B1173" t="str">
            <v>00035481-2023</v>
          </cell>
          <cell r="F1173" t="str">
            <v>23/05/2023</v>
          </cell>
        </row>
        <row r="1174">
          <cell r="B1174" t="str">
            <v>00035436-2023</v>
          </cell>
          <cell r="F1174" t="str">
            <v>22/05/2023</v>
          </cell>
        </row>
        <row r="1175">
          <cell r="B1175" t="str">
            <v>00035429-2023</v>
          </cell>
          <cell r="F1175" t="str">
            <v>22/05/2023</v>
          </cell>
        </row>
        <row r="1176">
          <cell r="B1176" t="str">
            <v>00035429-2023</v>
          </cell>
          <cell r="F1176" t="str">
            <v>22/05/2023</v>
          </cell>
        </row>
        <row r="1177">
          <cell r="B1177" t="str">
            <v>00035429-2023</v>
          </cell>
          <cell r="F1177" t="str">
            <v>22/05/2023</v>
          </cell>
        </row>
        <row r="1178">
          <cell r="B1178" t="str">
            <v>00035420-2023</v>
          </cell>
          <cell r="F1178" t="str">
            <v>22/05/2023</v>
          </cell>
        </row>
        <row r="1179">
          <cell r="B1179" t="str">
            <v>00035300-2023</v>
          </cell>
          <cell r="F1179" t="str">
            <v>22/05/2023</v>
          </cell>
        </row>
        <row r="1180">
          <cell r="B1180" t="str">
            <v>00035246-2023</v>
          </cell>
          <cell r="F1180" t="str">
            <v>22/05/2023</v>
          </cell>
        </row>
        <row r="1181">
          <cell r="B1181" t="str">
            <v>00034915-2023</v>
          </cell>
          <cell r="F1181" t="str">
            <v>22/05/2023</v>
          </cell>
        </row>
        <row r="1182">
          <cell r="B1182" t="str">
            <v>00033956-2023</v>
          </cell>
          <cell r="F1182" t="str">
            <v>17/05/2023</v>
          </cell>
        </row>
        <row r="1183">
          <cell r="B1183" t="str">
            <v>00033956-2023</v>
          </cell>
          <cell r="F1183" t="str">
            <v>17/05/2023</v>
          </cell>
        </row>
        <row r="1184">
          <cell r="B1184" t="str">
            <v>00033900-2023</v>
          </cell>
          <cell r="F1184" t="str">
            <v>17/05/2023</v>
          </cell>
        </row>
        <row r="1185">
          <cell r="B1185" t="str">
            <v>00033878-2023</v>
          </cell>
          <cell r="F1185" t="str">
            <v>17/05/2023</v>
          </cell>
        </row>
        <row r="1186">
          <cell r="B1186" t="str">
            <v>00033878-2023</v>
          </cell>
          <cell r="F1186" t="str">
            <v>17/05/2023</v>
          </cell>
        </row>
        <row r="1187">
          <cell r="B1187" t="str">
            <v>00033875-2023</v>
          </cell>
          <cell r="F1187" t="str">
            <v>17/05/2023</v>
          </cell>
        </row>
        <row r="1188">
          <cell r="B1188" t="str">
            <v>00033702-2023</v>
          </cell>
          <cell r="F1188" t="str">
            <v>17/05/2023</v>
          </cell>
        </row>
        <row r="1189">
          <cell r="B1189" t="str">
            <v>00033630-2023</v>
          </cell>
          <cell r="F1189" t="str">
            <v>16/05/2023</v>
          </cell>
        </row>
        <row r="1190">
          <cell r="B1190" t="str">
            <v>00033620-2023</v>
          </cell>
          <cell r="F1190" t="str">
            <v>16/05/2023</v>
          </cell>
        </row>
        <row r="1191">
          <cell r="B1191" t="str">
            <v>00033594-2023</v>
          </cell>
          <cell r="F1191" t="str">
            <v>16/05/2023</v>
          </cell>
        </row>
        <row r="1192">
          <cell r="B1192" t="str">
            <v>00033481-2023</v>
          </cell>
          <cell r="F1192" t="str">
            <v>16/05/2023</v>
          </cell>
        </row>
        <row r="1193">
          <cell r="B1193" t="str">
            <v>00033316-2023</v>
          </cell>
          <cell r="F1193" t="str">
            <v>15/05/2023</v>
          </cell>
        </row>
        <row r="1194">
          <cell r="B1194" t="str">
            <v>00033190-2023</v>
          </cell>
          <cell r="F1194" t="str">
            <v>15/05/2023</v>
          </cell>
        </row>
        <row r="1195">
          <cell r="B1195" t="str">
            <v>00033187-2023</v>
          </cell>
          <cell r="F1195" t="str">
            <v>15/05/2023</v>
          </cell>
        </row>
        <row r="1196">
          <cell r="B1196" t="str">
            <v>00033183-2023</v>
          </cell>
          <cell r="F1196" t="str">
            <v>15/05/2023</v>
          </cell>
        </row>
        <row r="1197">
          <cell r="B1197" t="str">
            <v>00033181-2023</v>
          </cell>
          <cell r="F1197" t="str">
            <v>15/05/2023</v>
          </cell>
        </row>
        <row r="1198">
          <cell r="B1198" t="str">
            <v>00033167-2023</v>
          </cell>
          <cell r="F1198" t="str">
            <v>15/05/2023</v>
          </cell>
        </row>
        <row r="1199">
          <cell r="B1199" t="str">
            <v>00033009-2023</v>
          </cell>
          <cell r="F1199" t="str">
            <v>15/05/2023</v>
          </cell>
        </row>
        <row r="1200">
          <cell r="B1200" t="str">
            <v>00032983-2023</v>
          </cell>
          <cell r="F1200" t="str">
            <v>15/05/2023</v>
          </cell>
        </row>
        <row r="1201">
          <cell r="B1201" t="str">
            <v>00032976-2023</v>
          </cell>
          <cell r="F1201" t="str">
            <v>15/05/2023</v>
          </cell>
        </row>
        <row r="1202">
          <cell r="B1202" t="str">
            <v>00032913-2023</v>
          </cell>
          <cell r="F1202" t="str">
            <v>15/05/2023</v>
          </cell>
        </row>
        <row r="1203">
          <cell r="B1203" t="str">
            <v>00032854-2023</v>
          </cell>
          <cell r="F1203" t="str">
            <v>15/05/2023</v>
          </cell>
        </row>
        <row r="1204">
          <cell r="B1204" t="str">
            <v>00032797-2023</v>
          </cell>
          <cell r="F1204" t="str">
            <v>12/05/2023</v>
          </cell>
        </row>
        <row r="1205">
          <cell r="B1205" t="str">
            <v>00032667-2023</v>
          </cell>
          <cell r="F1205" t="str">
            <v>12/05/2023</v>
          </cell>
        </row>
        <row r="1206">
          <cell r="B1206" t="str">
            <v>00032552-2023</v>
          </cell>
          <cell r="F1206" t="str">
            <v>11/05/2023</v>
          </cell>
        </row>
        <row r="1207">
          <cell r="B1207" t="str">
            <v>00032456-2023</v>
          </cell>
          <cell r="F1207" t="str">
            <v>11/05/2023</v>
          </cell>
        </row>
        <row r="1208">
          <cell r="B1208" t="str">
            <v>00032439-2023</v>
          </cell>
          <cell r="F1208" t="str">
            <v>11/05/2023</v>
          </cell>
        </row>
        <row r="1209">
          <cell r="B1209" t="str">
            <v>00032395-2023</v>
          </cell>
          <cell r="F1209" t="str">
            <v>11/05/2023</v>
          </cell>
        </row>
        <row r="1210">
          <cell r="B1210" t="str">
            <v>00032277-2023</v>
          </cell>
          <cell r="F1210" t="str">
            <v>11/05/2023</v>
          </cell>
        </row>
        <row r="1211">
          <cell r="B1211" t="str">
            <v>00032262-2023</v>
          </cell>
          <cell r="F1211" t="str">
            <v>10/05/2023</v>
          </cell>
        </row>
        <row r="1212">
          <cell r="B1212" t="str">
            <v>00032111-2023</v>
          </cell>
          <cell r="F1212" t="str">
            <v>10/05/2023</v>
          </cell>
        </row>
        <row r="1213">
          <cell r="B1213" t="str">
            <v>00031920-2023</v>
          </cell>
          <cell r="F1213" t="str">
            <v>10/05/2023</v>
          </cell>
        </row>
        <row r="1214">
          <cell r="B1214" t="str">
            <v>00031751-2023</v>
          </cell>
          <cell r="F1214" t="str">
            <v>10/05/2023</v>
          </cell>
        </row>
        <row r="1215">
          <cell r="B1215" t="str">
            <v>00031646-2023</v>
          </cell>
          <cell r="F1215" t="str">
            <v>09/05/2023</v>
          </cell>
        </row>
        <row r="1216">
          <cell r="B1216" t="str">
            <v>00031615-2023</v>
          </cell>
          <cell r="F1216" t="str">
            <v>09/05/2023</v>
          </cell>
        </row>
        <row r="1217">
          <cell r="B1217" t="str">
            <v>00031601-2023</v>
          </cell>
          <cell r="F1217" t="str">
            <v>09/05/2023</v>
          </cell>
        </row>
        <row r="1218">
          <cell r="B1218" t="str">
            <v>00031598-2023</v>
          </cell>
          <cell r="F1218" t="str">
            <v>09/05/2023</v>
          </cell>
        </row>
        <row r="1219">
          <cell r="B1219" t="str">
            <v>00031579-2023</v>
          </cell>
          <cell r="F1219" t="str">
            <v>09/05/2023</v>
          </cell>
        </row>
        <row r="1220">
          <cell r="B1220" t="str">
            <v>00031576-2023</v>
          </cell>
          <cell r="F1220" t="str">
            <v>09/05/2023</v>
          </cell>
        </row>
        <row r="1221">
          <cell r="B1221" t="str">
            <v>00031555-2023</v>
          </cell>
          <cell r="F1221" t="str">
            <v>09/05/2023</v>
          </cell>
        </row>
        <row r="1222">
          <cell r="B1222" t="str">
            <v>00031551-2023</v>
          </cell>
          <cell r="F1222" t="str">
            <v>09/05/2023</v>
          </cell>
        </row>
        <row r="1223">
          <cell r="B1223" t="str">
            <v>00031547-2023</v>
          </cell>
          <cell r="F1223" t="str">
            <v>09/05/2023</v>
          </cell>
        </row>
        <row r="1224">
          <cell r="B1224" t="str">
            <v>00031541-2023</v>
          </cell>
          <cell r="F1224" t="str">
            <v>09/05/2023</v>
          </cell>
        </row>
        <row r="1225">
          <cell r="B1225" t="str">
            <v>00031536-2023</v>
          </cell>
          <cell r="F1225" t="str">
            <v>09/05/2023</v>
          </cell>
        </row>
        <row r="1226">
          <cell r="B1226" t="str">
            <v>00031438-2023</v>
          </cell>
          <cell r="F1226" t="str">
            <v>09/05/2023</v>
          </cell>
        </row>
        <row r="1227">
          <cell r="B1227" t="str">
            <v>00031349-2023</v>
          </cell>
          <cell r="F1227" t="str">
            <v>08/05/2023</v>
          </cell>
        </row>
        <row r="1228">
          <cell r="B1228" t="str">
            <v>00031164-2023</v>
          </cell>
          <cell r="F1228" t="str">
            <v>08/05/2023</v>
          </cell>
        </row>
        <row r="1229">
          <cell r="B1229" t="str">
            <v>00030949-2023</v>
          </cell>
          <cell r="F1229" t="str">
            <v>08/05/2023</v>
          </cell>
        </row>
        <row r="1230">
          <cell r="B1230" t="str">
            <v>00030858-2023</v>
          </cell>
          <cell r="F1230" t="str">
            <v>05/05/2023</v>
          </cell>
        </row>
        <row r="1231">
          <cell r="B1231" t="str">
            <v>00030746-2023</v>
          </cell>
          <cell r="F1231" t="str">
            <v>05/05/2023</v>
          </cell>
        </row>
        <row r="1232">
          <cell r="B1232" t="str">
            <v>00030744-2023</v>
          </cell>
          <cell r="F1232" t="str">
            <v>05/05/2023</v>
          </cell>
        </row>
        <row r="1233">
          <cell r="B1233" t="str">
            <v>00030713-2023</v>
          </cell>
          <cell r="F1233" t="str">
            <v>05/05/2023</v>
          </cell>
        </row>
        <row r="1234">
          <cell r="B1234" t="str">
            <v>00030632-2023</v>
          </cell>
          <cell r="F1234" t="str">
            <v>05/05/2023</v>
          </cell>
        </row>
        <row r="1235">
          <cell r="B1235" t="str">
            <v>00030608-2023</v>
          </cell>
          <cell r="F1235" t="str">
            <v>05/05/2023</v>
          </cell>
        </row>
        <row r="1236">
          <cell r="B1236" t="str">
            <v>00030607-2023</v>
          </cell>
          <cell r="F1236" t="str">
            <v>05/05/2023</v>
          </cell>
        </row>
        <row r="1237">
          <cell r="B1237" t="str">
            <v>00030573-2023</v>
          </cell>
          <cell r="F1237" t="str">
            <v>04/05/2023</v>
          </cell>
        </row>
        <row r="1238">
          <cell r="B1238" t="str">
            <v>00030559-2023</v>
          </cell>
          <cell r="F1238" t="str">
            <v>04/05/2023</v>
          </cell>
        </row>
        <row r="1239">
          <cell r="B1239" t="str">
            <v>00030543-2023</v>
          </cell>
          <cell r="F1239" t="str">
            <v>04/05/2023</v>
          </cell>
        </row>
        <row r="1240">
          <cell r="B1240" t="str">
            <v>00030512-2023</v>
          </cell>
          <cell r="F1240" t="str">
            <v>04/05/2023</v>
          </cell>
        </row>
        <row r="1241">
          <cell r="B1241" t="str">
            <v>00030489-2023</v>
          </cell>
          <cell r="F1241" t="str">
            <v>04/05/2023</v>
          </cell>
        </row>
        <row r="1242">
          <cell r="B1242" t="str">
            <v>00030486-2023</v>
          </cell>
          <cell r="F1242" t="str">
            <v>04/05/2023</v>
          </cell>
        </row>
        <row r="1243">
          <cell r="B1243" t="str">
            <v>00030417-2023</v>
          </cell>
          <cell r="F1243" t="str">
            <v>04/05/2023</v>
          </cell>
        </row>
        <row r="1244">
          <cell r="B1244" t="str">
            <v>00030350-2023</v>
          </cell>
          <cell r="F1244" t="str">
            <v>04/05/2023</v>
          </cell>
        </row>
        <row r="1245">
          <cell r="B1245" t="str">
            <v>00030341-2023</v>
          </cell>
          <cell r="F1245" t="str">
            <v>04/05/2023</v>
          </cell>
        </row>
        <row r="1246">
          <cell r="B1246" t="str">
            <v>00030282-2023</v>
          </cell>
          <cell r="F1246" t="str">
            <v>04/05/2023</v>
          </cell>
        </row>
        <row r="1247">
          <cell r="B1247" t="str">
            <v>00030059-2023</v>
          </cell>
          <cell r="F1247" t="str">
            <v>03/05/2023</v>
          </cell>
        </row>
        <row r="1248">
          <cell r="B1248" t="str">
            <v>00029997-2023</v>
          </cell>
          <cell r="F1248" t="str">
            <v>03/05/2023</v>
          </cell>
        </row>
        <row r="1249">
          <cell r="B1249" t="str">
            <v>00029987-2023</v>
          </cell>
          <cell r="F1249" t="str">
            <v>03/05/2023</v>
          </cell>
        </row>
        <row r="1250">
          <cell r="B1250" t="str">
            <v>00029863-2023</v>
          </cell>
          <cell r="F1250" t="str">
            <v>02/05/2023</v>
          </cell>
        </row>
        <row r="1251">
          <cell r="B1251" t="str">
            <v>00029794-2023</v>
          </cell>
          <cell r="F1251" t="str">
            <v>02/05/2023</v>
          </cell>
        </row>
        <row r="1252">
          <cell r="B1252" t="str">
            <v>00029475-2023</v>
          </cell>
          <cell r="F1252" t="str">
            <v>02/05/2023</v>
          </cell>
        </row>
        <row r="1253">
          <cell r="B1253" t="str">
            <v>00029286-2023</v>
          </cell>
          <cell r="F1253" t="str">
            <v>02/05/2023</v>
          </cell>
        </row>
        <row r="1254">
          <cell r="B1254" t="str">
            <v>00029277-2023</v>
          </cell>
          <cell r="F1254" t="str">
            <v>02/05/2023</v>
          </cell>
        </row>
        <row r="1255">
          <cell r="B1255" t="str">
            <v>00029225-2023</v>
          </cell>
          <cell r="F1255" t="str">
            <v>02/05/2023</v>
          </cell>
        </row>
        <row r="1256">
          <cell r="B1256" t="str">
            <v>00029212-2023</v>
          </cell>
          <cell r="F1256" t="str">
            <v>02/05/2023</v>
          </cell>
        </row>
        <row r="1257">
          <cell r="B1257" t="str">
            <v>00029211-2023</v>
          </cell>
          <cell r="F1257" t="str">
            <v>02/05/2023</v>
          </cell>
        </row>
        <row r="1258">
          <cell r="B1258" t="str">
            <v>00029012-2023</v>
          </cell>
          <cell r="F1258" t="str">
            <v>27/04/2023</v>
          </cell>
        </row>
        <row r="1259">
          <cell r="B1259" t="str">
            <v>00028717-2023</v>
          </cell>
          <cell r="F1259" t="str">
            <v>27/04/2023</v>
          </cell>
        </row>
        <row r="1260">
          <cell r="B1260" t="str">
            <v>00028700-2023</v>
          </cell>
          <cell r="F1260" t="str">
            <v>27/04/2023</v>
          </cell>
        </row>
        <row r="1261">
          <cell r="B1261" t="str">
            <v>00028655-2023</v>
          </cell>
          <cell r="F1261" t="str">
            <v>26/04/2023</v>
          </cell>
        </row>
        <row r="1262">
          <cell r="B1262" t="str">
            <v>00028654-2023</v>
          </cell>
          <cell r="F1262" t="str">
            <v>26/04/2023</v>
          </cell>
        </row>
        <row r="1263">
          <cell r="B1263" t="str">
            <v>00028230-2023</v>
          </cell>
          <cell r="F1263" t="str">
            <v>25/04/2023</v>
          </cell>
        </row>
        <row r="1264">
          <cell r="B1264" t="str">
            <v>00028186-2023</v>
          </cell>
          <cell r="F1264" t="str">
            <v>25/04/2023</v>
          </cell>
        </row>
        <row r="1265">
          <cell r="B1265" t="str">
            <v>00028185-2023</v>
          </cell>
          <cell r="F1265" t="str">
            <v>25/04/2023</v>
          </cell>
        </row>
        <row r="1266">
          <cell r="B1266" t="str">
            <v>00028184-2023</v>
          </cell>
          <cell r="F1266" t="str">
            <v>25/04/2023</v>
          </cell>
        </row>
        <row r="1267">
          <cell r="B1267" t="str">
            <v>00028183-2023</v>
          </cell>
          <cell r="F1267" t="str">
            <v>25/04/2023</v>
          </cell>
        </row>
        <row r="1268">
          <cell r="B1268" t="str">
            <v>00028162-2023</v>
          </cell>
          <cell r="F1268" t="str">
            <v>25/04/2023</v>
          </cell>
        </row>
        <row r="1269">
          <cell r="B1269" t="str">
            <v>00028156-2023</v>
          </cell>
          <cell r="F1269" t="str">
            <v>25/04/2023</v>
          </cell>
        </row>
        <row r="1270">
          <cell r="B1270" t="str">
            <v>00028103-2023</v>
          </cell>
          <cell r="F1270" t="str">
            <v>25/04/2023</v>
          </cell>
        </row>
        <row r="1271">
          <cell r="B1271" t="str">
            <v>00028038-2023</v>
          </cell>
          <cell r="F1271" t="str">
            <v>24/04/2023</v>
          </cell>
        </row>
        <row r="1272">
          <cell r="B1272" t="str">
            <v>00027989-2023</v>
          </cell>
          <cell r="F1272" t="str">
            <v>24/04/2023</v>
          </cell>
        </row>
        <row r="1273">
          <cell r="B1273" t="str">
            <v>00027808-2023</v>
          </cell>
          <cell r="F1273" t="str">
            <v>24/04/2023</v>
          </cell>
        </row>
        <row r="1274">
          <cell r="B1274" t="str">
            <v>00027454-2023</v>
          </cell>
          <cell r="F1274" t="str">
            <v>21/04/2023</v>
          </cell>
        </row>
        <row r="1275">
          <cell r="B1275" t="str">
            <v>00027415-2023</v>
          </cell>
          <cell r="F1275" t="str">
            <v>21/04/2023</v>
          </cell>
        </row>
        <row r="1276">
          <cell r="B1276" t="str">
            <v>00027222-2023</v>
          </cell>
          <cell r="F1276" t="str">
            <v>20/04/2023</v>
          </cell>
        </row>
        <row r="1277">
          <cell r="B1277" t="str">
            <v>00027134-2023</v>
          </cell>
          <cell r="F1277" t="str">
            <v>20/04/2023</v>
          </cell>
        </row>
        <row r="1278">
          <cell r="B1278" t="str">
            <v>00027132-2023</v>
          </cell>
          <cell r="F1278" t="str">
            <v>20/04/2023</v>
          </cell>
        </row>
        <row r="1279">
          <cell r="B1279" t="str">
            <v>00026937-2023</v>
          </cell>
          <cell r="F1279" t="str">
            <v>20/04/2023</v>
          </cell>
        </row>
        <row r="1280">
          <cell r="B1280" t="str">
            <v>00026562-2023</v>
          </cell>
          <cell r="F1280" t="str">
            <v>18/04/2023</v>
          </cell>
        </row>
        <row r="1281">
          <cell r="B1281" t="str">
            <v>00025625-2023</v>
          </cell>
          <cell r="F1281" t="str">
            <v>17/04/2023</v>
          </cell>
        </row>
        <row r="1282">
          <cell r="B1282" t="str">
            <v>00025592-2023</v>
          </cell>
          <cell r="F1282" t="str">
            <v>17/04/2023</v>
          </cell>
        </row>
        <row r="1283">
          <cell r="B1283" t="str">
            <v>00025565-2023</v>
          </cell>
          <cell r="F1283" t="str">
            <v>17/04/2023</v>
          </cell>
        </row>
        <row r="1284">
          <cell r="B1284" t="str">
            <v>00025563-2023</v>
          </cell>
          <cell r="F1284" t="str">
            <v>17/04/2023</v>
          </cell>
        </row>
        <row r="1285">
          <cell r="B1285" t="str">
            <v>00025311-2023</v>
          </cell>
          <cell r="F1285" t="str">
            <v>17/04/2023</v>
          </cell>
        </row>
        <row r="1286">
          <cell r="B1286" t="str">
            <v>00025308-2023</v>
          </cell>
          <cell r="F1286" t="str">
            <v>17/04/2023</v>
          </cell>
        </row>
        <row r="1287">
          <cell r="B1287" t="str">
            <v>00025238-2023</v>
          </cell>
          <cell r="F1287" t="str">
            <v>17/04/2023</v>
          </cell>
        </row>
        <row r="1288">
          <cell r="B1288" t="str">
            <v>00025200-2023</v>
          </cell>
          <cell r="F1288" t="str">
            <v>17/04/2023</v>
          </cell>
        </row>
        <row r="1289">
          <cell r="B1289" t="str">
            <v>00025099-2023</v>
          </cell>
          <cell r="F1289" t="str">
            <v>14/04/2023</v>
          </cell>
        </row>
        <row r="1290">
          <cell r="B1290" t="str">
            <v>00025057-2023</v>
          </cell>
          <cell r="F1290" t="str">
            <v>14/04/2023</v>
          </cell>
        </row>
        <row r="1291">
          <cell r="B1291" t="str">
            <v>00024967-2023</v>
          </cell>
          <cell r="F1291" t="str">
            <v>14/04/2023</v>
          </cell>
        </row>
        <row r="1292">
          <cell r="B1292" t="str">
            <v>00024959-2023</v>
          </cell>
          <cell r="F1292" t="str">
            <v>14/04/2023</v>
          </cell>
        </row>
        <row r="1293">
          <cell r="B1293" t="str">
            <v>00024874-2023</v>
          </cell>
          <cell r="F1293" t="str">
            <v>14/04/2023</v>
          </cell>
        </row>
        <row r="1294">
          <cell r="B1294" t="str">
            <v>00024782-2023</v>
          </cell>
          <cell r="F1294" t="str">
            <v>14/04/2023</v>
          </cell>
        </row>
        <row r="1295">
          <cell r="B1295" t="str">
            <v>00024781-2023</v>
          </cell>
          <cell r="F1295" t="str">
            <v>14/04/2023</v>
          </cell>
        </row>
        <row r="1296">
          <cell r="B1296" t="str">
            <v>00024654-2023</v>
          </cell>
          <cell r="F1296" t="str">
            <v>13/04/2023</v>
          </cell>
        </row>
        <row r="1297">
          <cell r="B1297" t="str">
            <v>00024345-2023</v>
          </cell>
          <cell r="F1297" t="str">
            <v>12/04/2023</v>
          </cell>
        </row>
        <row r="1298">
          <cell r="B1298" t="str">
            <v>00024316-2023</v>
          </cell>
          <cell r="F1298" t="str">
            <v>12/04/2023</v>
          </cell>
        </row>
        <row r="1299">
          <cell r="B1299" t="str">
            <v>00024280-2023</v>
          </cell>
          <cell r="F1299" t="str">
            <v>12/04/2023</v>
          </cell>
        </row>
        <row r="1300">
          <cell r="B1300" t="str">
            <v>00024279-2023</v>
          </cell>
          <cell r="F1300" t="str">
            <v>12/04/2023</v>
          </cell>
        </row>
        <row r="1301">
          <cell r="B1301" t="str">
            <v>00024276-2023</v>
          </cell>
          <cell r="F1301" t="str">
            <v>12/04/2023</v>
          </cell>
        </row>
        <row r="1302">
          <cell r="B1302" t="str">
            <v>00024171-2023</v>
          </cell>
          <cell r="F1302" t="str">
            <v>12/04/2023</v>
          </cell>
        </row>
        <row r="1303">
          <cell r="B1303" t="str">
            <v>00023902-2023</v>
          </cell>
          <cell r="F1303" t="str">
            <v>12/04/2023</v>
          </cell>
        </row>
        <row r="1304">
          <cell r="B1304" t="str">
            <v>00023812-2023</v>
          </cell>
          <cell r="F1304" t="str">
            <v>12/04/2023</v>
          </cell>
        </row>
        <row r="1305">
          <cell r="B1305" t="str">
            <v>00023314-2023</v>
          </cell>
          <cell r="F1305" t="str">
            <v>11/04/2023</v>
          </cell>
        </row>
        <row r="1306">
          <cell r="B1306" t="str">
            <v>00023268-2023</v>
          </cell>
          <cell r="F1306" t="str">
            <v>11/04/2023</v>
          </cell>
        </row>
        <row r="1307">
          <cell r="B1307" t="str">
            <v>00023231-2023</v>
          </cell>
          <cell r="F1307" t="str">
            <v>10/04/2023</v>
          </cell>
        </row>
        <row r="1308">
          <cell r="B1308" t="str">
            <v>00023111-2023</v>
          </cell>
          <cell r="F1308" t="str">
            <v>10/04/2023</v>
          </cell>
        </row>
        <row r="1309">
          <cell r="B1309" t="str">
            <v>00023110-2023</v>
          </cell>
          <cell r="F1309" t="str">
            <v>10/04/2023</v>
          </cell>
        </row>
        <row r="1310">
          <cell r="B1310" t="str">
            <v>00023107-2023</v>
          </cell>
          <cell r="F1310" t="str">
            <v>10/04/2023</v>
          </cell>
        </row>
        <row r="1311">
          <cell r="B1311" t="str">
            <v>00023104-2023</v>
          </cell>
          <cell r="F1311" t="str">
            <v>10/04/2023</v>
          </cell>
        </row>
        <row r="1312">
          <cell r="B1312" t="str">
            <v>00023101-2023</v>
          </cell>
          <cell r="F1312" t="str">
            <v>10/04/2023</v>
          </cell>
        </row>
        <row r="1313">
          <cell r="B1313" t="str">
            <v>00023089-2023</v>
          </cell>
          <cell r="F1313" t="str">
            <v>10/04/2023</v>
          </cell>
        </row>
        <row r="1314">
          <cell r="B1314" t="str">
            <v>00023029-2023</v>
          </cell>
          <cell r="F1314" t="str">
            <v>10/04/2023</v>
          </cell>
        </row>
        <row r="1315">
          <cell r="B1315" t="str">
            <v>00022694-2023</v>
          </cell>
          <cell r="F1315" t="str">
            <v>05/04/2023</v>
          </cell>
        </row>
        <row r="1316">
          <cell r="B1316" t="str">
            <v>00022606-2023</v>
          </cell>
          <cell r="F1316" t="str">
            <v>05/04/2023</v>
          </cell>
        </row>
        <row r="1317">
          <cell r="B1317" t="str">
            <v>00022585-2023</v>
          </cell>
          <cell r="F1317" t="str">
            <v>05/04/2023</v>
          </cell>
        </row>
        <row r="1318">
          <cell r="B1318" t="str">
            <v>00022575-2023</v>
          </cell>
          <cell r="F1318" t="str">
            <v>05/04/2023</v>
          </cell>
        </row>
        <row r="1319">
          <cell r="B1319" t="str">
            <v>00022300-2023</v>
          </cell>
          <cell r="F1319" t="str">
            <v>05/04/2023</v>
          </cell>
        </row>
        <row r="1320">
          <cell r="B1320" t="str">
            <v>00022192-2023</v>
          </cell>
          <cell r="F1320" t="str">
            <v>04/04/2023</v>
          </cell>
        </row>
        <row r="1321">
          <cell r="B1321" t="str">
            <v>00022018-2023</v>
          </cell>
          <cell r="F1321" t="str">
            <v>04/04/2023</v>
          </cell>
        </row>
        <row r="1322">
          <cell r="B1322" t="str">
            <v>00021768-2023</v>
          </cell>
          <cell r="F1322" t="str">
            <v>03/04/2023</v>
          </cell>
        </row>
        <row r="1323">
          <cell r="B1323" t="str">
            <v>00021540-2023</v>
          </cell>
          <cell r="F1323" t="str">
            <v>31/03/2023</v>
          </cell>
        </row>
        <row r="1324">
          <cell r="B1324" t="str">
            <v>00021532-2023</v>
          </cell>
          <cell r="F1324" t="str">
            <v>31/03/2023</v>
          </cell>
        </row>
        <row r="1325">
          <cell r="B1325" t="str">
            <v>00021532-2023</v>
          </cell>
          <cell r="F1325" t="str">
            <v>31/03/2023</v>
          </cell>
        </row>
        <row r="1326">
          <cell r="B1326" t="str">
            <v>00021477-2023</v>
          </cell>
          <cell r="F1326" t="str">
            <v>31/03/2023</v>
          </cell>
        </row>
        <row r="1327">
          <cell r="B1327" t="str">
            <v>00021444-2023</v>
          </cell>
          <cell r="F1327" t="str">
            <v>31/03/2023</v>
          </cell>
        </row>
        <row r="1328">
          <cell r="B1328" t="str">
            <v>00021390-2023</v>
          </cell>
          <cell r="F1328" t="str">
            <v>31/03/2023</v>
          </cell>
        </row>
        <row r="1329">
          <cell r="B1329" t="str">
            <v>00021295-2023</v>
          </cell>
          <cell r="F1329" t="str">
            <v>31/03/2023</v>
          </cell>
        </row>
        <row r="1330">
          <cell r="B1330" t="str">
            <v>00021290-2023</v>
          </cell>
          <cell r="F1330" t="str">
            <v>31/03/2023</v>
          </cell>
        </row>
        <row r="1331">
          <cell r="B1331" t="str">
            <v>00021198-2023</v>
          </cell>
          <cell r="F1331" t="str">
            <v>30/03/2023</v>
          </cell>
        </row>
        <row r="1332">
          <cell r="B1332" t="str">
            <v>00021193-2023</v>
          </cell>
          <cell r="F1332" t="str">
            <v>30/03/2023</v>
          </cell>
        </row>
        <row r="1333">
          <cell r="B1333" t="str">
            <v>00021142-2023</v>
          </cell>
          <cell r="F1333" t="str">
            <v>30/03/2023</v>
          </cell>
        </row>
        <row r="1334">
          <cell r="B1334" t="str">
            <v>00021038-2023</v>
          </cell>
          <cell r="F1334" t="str">
            <v>30/03/2023</v>
          </cell>
        </row>
        <row r="1335">
          <cell r="B1335" t="str">
            <v>00020944-2023</v>
          </cell>
          <cell r="F1335" t="str">
            <v>30/03/2023</v>
          </cell>
        </row>
        <row r="1336">
          <cell r="B1336" t="str">
            <v>00020900-2023</v>
          </cell>
          <cell r="F1336" t="str">
            <v>30/03/2023</v>
          </cell>
        </row>
        <row r="1337">
          <cell r="B1337" t="str">
            <v>00020882-2023</v>
          </cell>
          <cell r="F1337" t="str">
            <v>29/03/2023</v>
          </cell>
        </row>
        <row r="1338">
          <cell r="B1338" t="str">
            <v>00020629-2023</v>
          </cell>
          <cell r="F1338" t="str">
            <v>29/03/2023</v>
          </cell>
        </row>
        <row r="1339">
          <cell r="B1339" t="str">
            <v>00020433-2023</v>
          </cell>
          <cell r="F1339" t="str">
            <v>28/03/2023</v>
          </cell>
        </row>
        <row r="1340">
          <cell r="B1340" t="str">
            <v>00020429-2023</v>
          </cell>
          <cell r="F1340" t="str">
            <v>28/03/2023</v>
          </cell>
        </row>
        <row r="1341">
          <cell r="B1341" t="str">
            <v>00020370-2023</v>
          </cell>
          <cell r="F1341" t="str">
            <v>28/03/2023</v>
          </cell>
        </row>
        <row r="1342">
          <cell r="B1342" t="str">
            <v>00019983-2023</v>
          </cell>
          <cell r="F1342" t="str">
            <v>27/03/2023</v>
          </cell>
        </row>
        <row r="1343">
          <cell r="B1343" t="str">
            <v>00019983-2023</v>
          </cell>
          <cell r="F1343" t="str">
            <v>27/03/2023</v>
          </cell>
        </row>
        <row r="1344">
          <cell r="B1344" t="str">
            <v>00019983-2023</v>
          </cell>
          <cell r="F1344" t="str">
            <v>27/03/2023</v>
          </cell>
        </row>
        <row r="1345">
          <cell r="B1345" t="str">
            <v>00019942-2023</v>
          </cell>
          <cell r="F1345" t="str">
            <v>27/03/2023</v>
          </cell>
        </row>
        <row r="1346">
          <cell r="B1346" t="str">
            <v>00019572-2023</v>
          </cell>
          <cell r="F1346" t="str">
            <v>24/03/2023</v>
          </cell>
        </row>
        <row r="1347">
          <cell r="B1347" t="str">
            <v>00019561-2023</v>
          </cell>
          <cell r="F1347" t="str">
            <v>24/03/2023</v>
          </cell>
        </row>
        <row r="1348">
          <cell r="B1348" t="str">
            <v>00019510-2023</v>
          </cell>
          <cell r="F1348" t="str">
            <v>23/03/2023</v>
          </cell>
        </row>
        <row r="1349">
          <cell r="B1349" t="str">
            <v>00019307-2023</v>
          </cell>
          <cell r="F1349" t="str">
            <v>23/03/2023</v>
          </cell>
        </row>
        <row r="1350">
          <cell r="B1350" t="str">
            <v>00019235-2023</v>
          </cell>
          <cell r="F1350" t="str">
            <v>22/03/2023</v>
          </cell>
        </row>
        <row r="1351">
          <cell r="B1351" t="str">
            <v>00019198-2023</v>
          </cell>
          <cell r="F1351" t="str">
            <v>22/03/2023</v>
          </cell>
        </row>
        <row r="1352">
          <cell r="B1352" t="str">
            <v>00019192-2023</v>
          </cell>
          <cell r="F1352" t="str">
            <v>22/03/2023</v>
          </cell>
        </row>
        <row r="1353">
          <cell r="B1353" t="str">
            <v>00019166-2023</v>
          </cell>
          <cell r="F1353" t="str">
            <v>22/03/2023</v>
          </cell>
        </row>
        <row r="1354">
          <cell r="B1354" t="str">
            <v>00019149-2023</v>
          </cell>
          <cell r="F1354" t="str">
            <v>22/03/2023</v>
          </cell>
        </row>
        <row r="1355">
          <cell r="B1355" t="str">
            <v>00019043-2023</v>
          </cell>
          <cell r="F1355" t="str">
            <v>22/03/2023</v>
          </cell>
        </row>
        <row r="1356">
          <cell r="B1356" t="str">
            <v>00018910-2023</v>
          </cell>
          <cell r="F1356" t="str">
            <v>21/03/2023</v>
          </cell>
        </row>
        <row r="1357">
          <cell r="B1357" t="str">
            <v>00018900-2023</v>
          </cell>
          <cell r="F1357" t="str">
            <v>21/03/2023</v>
          </cell>
        </row>
        <row r="1358">
          <cell r="B1358" t="str">
            <v>00018853-2023</v>
          </cell>
          <cell r="F1358" t="str">
            <v>21/03/2023</v>
          </cell>
        </row>
        <row r="1359">
          <cell r="B1359" t="str">
            <v>00018115-2023</v>
          </cell>
          <cell r="F1359" t="str">
            <v>17/03/2023</v>
          </cell>
        </row>
        <row r="1360">
          <cell r="B1360" t="str">
            <v>00017853-2023</v>
          </cell>
          <cell r="F1360" t="str">
            <v>16/03/2023</v>
          </cell>
        </row>
        <row r="1361">
          <cell r="B1361" t="str">
            <v>00017851-2023</v>
          </cell>
          <cell r="F1361" t="str">
            <v>16/03/2023</v>
          </cell>
        </row>
        <row r="1362">
          <cell r="B1362" t="str">
            <v>00017850-2023</v>
          </cell>
          <cell r="F1362" t="str">
            <v>16/03/2023</v>
          </cell>
        </row>
        <row r="1363">
          <cell r="B1363" t="str">
            <v>00017788-2023</v>
          </cell>
          <cell r="F1363" t="str">
            <v>16/03/2023</v>
          </cell>
        </row>
        <row r="1364">
          <cell r="B1364" t="str">
            <v>00017772-2023</v>
          </cell>
          <cell r="F1364" t="str">
            <v>16/03/2023</v>
          </cell>
        </row>
        <row r="1365">
          <cell r="B1365" t="str">
            <v>00017751-2023</v>
          </cell>
          <cell r="F1365" t="str">
            <v>16/03/2023</v>
          </cell>
        </row>
        <row r="1366">
          <cell r="B1366" t="str">
            <v>00017733-2023</v>
          </cell>
          <cell r="F1366" t="str">
            <v>16/03/2023</v>
          </cell>
        </row>
        <row r="1367">
          <cell r="B1367" t="str">
            <v>00017689-2023</v>
          </cell>
          <cell r="F1367" t="str">
            <v>16/03/2023</v>
          </cell>
        </row>
        <row r="1368">
          <cell r="B1368" t="str">
            <v>00017610-2023</v>
          </cell>
          <cell r="F1368" t="str">
            <v>16/03/2023</v>
          </cell>
        </row>
        <row r="1369">
          <cell r="B1369" t="str">
            <v>00017607-2023</v>
          </cell>
          <cell r="F1369" t="str">
            <v>16/03/2023</v>
          </cell>
        </row>
        <row r="1370">
          <cell r="B1370" t="str">
            <v>00017511-2023</v>
          </cell>
          <cell r="F1370" t="str">
            <v>15/03/2023</v>
          </cell>
        </row>
        <row r="1371">
          <cell r="B1371" t="str">
            <v>00017273-2023</v>
          </cell>
          <cell r="F1371" t="str">
            <v>14/03/2023</v>
          </cell>
        </row>
        <row r="1372">
          <cell r="B1372" t="str">
            <v>00017127-2023</v>
          </cell>
          <cell r="F1372" t="str">
            <v>14/03/2023</v>
          </cell>
        </row>
        <row r="1373">
          <cell r="B1373" t="str">
            <v>00017109-2023</v>
          </cell>
          <cell r="F1373" t="str">
            <v>14/03/2023</v>
          </cell>
        </row>
        <row r="1374">
          <cell r="B1374" t="str">
            <v>00017103-2023</v>
          </cell>
          <cell r="F1374" t="str">
            <v>14/03/2023</v>
          </cell>
        </row>
        <row r="1375">
          <cell r="B1375" t="str">
            <v>00016987-2023</v>
          </cell>
          <cell r="F1375" t="str">
            <v>14/03/2023</v>
          </cell>
        </row>
        <row r="1376">
          <cell r="B1376" t="str">
            <v>00016907-2023</v>
          </cell>
          <cell r="F1376" t="str">
            <v>13/03/2023</v>
          </cell>
        </row>
        <row r="1377">
          <cell r="B1377" t="str">
            <v>00016813-2023</v>
          </cell>
          <cell r="F1377" t="str">
            <v>13/03/2023</v>
          </cell>
        </row>
        <row r="1378">
          <cell r="B1378" t="str">
            <v>00016809-2023</v>
          </cell>
          <cell r="F1378" t="str">
            <v>13/03/2023</v>
          </cell>
        </row>
        <row r="1379">
          <cell r="B1379" t="str">
            <v>00016777-2023</v>
          </cell>
          <cell r="F1379" t="str">
            <v>13/03/2023</v>
          </cell>
        </row>
        <row r="1380">
          <cell r="B1380" t="str">
            <v>00016773-2023</v>
          </cell>
          <cell r="F1380" t="str">
            <v>13/03/2023</v>
          </cell>
        </row>
        <row r="1381">
          <cell r="B1381" t="str">
            <v>00016767-2023</v>
          </cell>
          <cell r="F1381" t="str">
            <v>13/03/2023</v>
          </cell>
        </row>
        <row r="1382">
          <cell r="B1382" t="str">
            <v>00016763-2023</v>
          </cell>
          <cell r="F1382" t="str">
            <v>13/03/2023</v>
          </cell>
        </row>
        <row r="1383">
          <cell r="B1383" t="str">
            <v>00016671-2023</v>
          </cell>
          <cell r="F1383" t="str">
            <v>13/03/2023</v>
          </cell>
        </row>
        <row r="1384">
          <cell r="B1384" t="str">
            <v>00016658-2023</v>
          </cell>
          <cell r="F1384" t="str">
            <v>13/03/2023</v>
          </cell>
        </row>
        <row r="1385">
          <cell r="B1385" t="str">
            <v>00016497-2023</v>
          </cell>
          <cell r="F1385" t="str">
            <v>10/03/2023</v>
          </cell>
        </row>
        <row r="1386">
          <cell r="B1386" t="str">
            <v>00016487-2023</v>
          </cell>
          <cell r="F1386" t="str">
            <v>10/03/2023</v>
          </cell>
        </row>
        <row r="1387">
          <cell r="B1387" t="str">
            <v>00016480-2023</v>
          </cell>
          <cell r="F1387" t="str">
            <v>10/03/2023</v>
          </cell>
        </row>
        <row r="1388">
          <cell r="B1388" t="str">
            <v>00016415-2023</v>
          </cell>
          <cell r="F1388" t="str">
            <v>10/03/2023</v>
          </cell>
        </row>
        <row r="1389">
          <cell r="B1389" t="str">
            <v>00016411-2023</v>
          </cell>
          <cell r="F1389" t="str">
            <v>10/03/2023</v>
          </cell>
        </row>
        <row r="1390">
          <cell r="B1390" t="str">
            <v>00016409-2023</v>
          </cell>
          <cell r="F1390" t="str">
            <v>10/03/2023</v>
          </cell>
        </row>
        <row r="1391">
          <cell r="B1391" t="str">
            <v>00016394-2023</v>
          </cell>
          <cell r="F1391" t="str">
            <v>10/03/2023</v>
          </cell>
        </row>
        <row r="1392">
          <cell r="B1392" t="str">
            <v>00016390-2023</v>
          </cell>
          <cell r="F1392" t="str">
            <v>10/03/2023</v>
          </cell>
        </row>
        <row r="1393">
          <cell r="B1393" t="str">
            <v>00016385-2023</v>
          </cell>
          <cell r="F1393" t="str">
            <v>10/03/2023</v>
          </cell>
        </row>
        <row r="1394">
          <cell r="B1394" t="str">
            <v>00016366-2023</v>
          </cell>
          <cell r="F1394" t="str">
            <v>10/03/2023</v>
          </cell>
        </row>
        <row r="1395">
          <cell r="B1395" t="str">
            <v>00016361-2023</v>
          </cell>
          <cell r="F1395" t="str">
            <v>10/03/2023</v>
          </cell>
        </row>
        <row r="1396">
          <cell r="B1396" t="str">
            <v>00016360-2023</v>
          </cell>
          <cell r="F1396" t="str">
            <v>10/03/2023</v>
          </cell>
        </row>
        <row r="1397">
          <cell r="B1397" t="str">
            <v>00016356-2023</v>
          </cell>
          <cell r="F1397" t="str">
            <v>10/03/2023</v>
          </cell>
        </row>
        <row r="1398">
          <cell r="B1398" t="str">
            <v>00016310-2023</v>
          </cell>
          <cell r="F1398" t="str">
            <v>10/03/2023</v>
          </cell>
        </row>
        <row r="1399">
          <cell r="B1399" t="str">
            <v>00016064-2023</v>
          </cell>
          <cell r="F1399" t="str">
            <v>09/03/2023</v>
          </cell>
        </row>
        <row r="1400">
          <cell r="B1400" t="str">
            <v>00015974-2023</v>
          </cell>
          <cell r="F1400" t="str">
            <v>09/03/2023</v>
          </cell>
        </row>
        <row r="1401">
          <cell r="B1401" t="str">
            <v>00015914-2023</v>
          </cell>
          <cell r="F1401" t="str">
            <v>08/03/2023</v>
          </cell>
        </row>
        <row r="1402">
          <cell r="B1402" t="str">
            <v>00015833-2023</v>
          </cell>
          <cell r="F1402" t="str">
            <v>08/03/2023</v>
          </cell>
        </row>
        <row r="1403">
          <cell r="B1403" t="str">
            <v>00015799-2023</v>
          </cell>
          <cell r="F1403" t="str">
            <v>08/03/2023</v>
          </cell>
        </row>
        <row r="1404">
          <cell r="B1404" t="str">
            <v>00015722-2023</v>
          </cell>
          <cell r="F1404" t="str">
            <v>08/03/2023</v>
          </cell>
        </row>
        <row r="1405">
          <cell r="B1405" t="str">
            <v>00015650-2023</v>
          </cell>
          <cell r="F1405" t="str">
            <v>07/03/2023</v>
          </cell>
        </row>
        <row r="1406">
          <cell r="B1406" t="str">
            <v>00015596-2023</v>
          </cell>
          <cell r="F1406" t="str">
            <v>07/03/2023</v>
          </cell>
        </row>
        <row r="1407">
          <cell r="B1407" t="str">
            <v>00015329-2023</v>
          </cell>
          <cell r="F1407" t="str">
            <v>07/03/2023</v>
          </cell>
        </row>
        <row r="1408">
          <cell r="B1408" t="str">
            <v>00015321-2023</v>
          </cell>
          <cell r="F1408" t="str">
            <v>07/03/2023</v>
          </cell>
        </row>
        <row r="1409">
          <cell r="B1409" t="str">
            <v>00015237-2023</v>
          </cell>
          <cell r="F1409" t="str">
            <v>06/03/2023</v>
          </cell>
        </row>
        <row r="1410">
          <cell r="B1410" t="str">
            <v>00015181-2023</v>
          </cell>
          <cell r="F1410" t="str">
            <v>06/03/2023</v>
          </cell>
        </row>
        <row r="1411">
          <cell r="B1411" t="str">
            <v>00014929-2023</v>
          </cell>
          <cell r="F1411" t="str">
            <v>06/03/2023</v>
          </cell>
        </row>
        <row r="1412">
          <cell r="B1412" t="str">
            <v>00014767-2023</v>
          </cell>
          <cell r="F1412" t="str">
            <v>03/03/2023</v>
          </cell>
        </row>
        <row r="1413">
          <cell r="B1413" t="str">
            <v>00014726-2023</v>
          </cell>
          <cell r="F1413" t="str">
            <v>03/03/2023</v>
          </cell>
        </row>
        <row r="1414">
          <cell r="B1414" t="str">
            <v>00014726-2023</v>
          </cell>
          <cell r="F1414" t="str">
            <v>03/03/2023</v>
          </cell>
        </row>
        <row r="1415">
          <cell r="B1415" t="str">
            <v>00014672-2023</v>
          </cell>
          <cell r="F1415" t="str">
            <v>03/03/2023</v>
          </cell>
        </row>
        <row r="1416">
          <cell r="B1416" t="str">
            <v>00014550-2023</v>
          </cell>
          <cell r="F1416" t="str">
            <v>03/03/2023</v>
          </cell>
        </row>
        <row r="1417">
          <cell r="B1417" t="str">
            <v>00014476-2023</v>
          </cell>
          <cell r="F1417" t="str">
            <v>02/03/2023</v>
          </cell>
        </row>
        <row r="1418">
          <cell r="B1418" t="str">
            <v>00014173-2023</v>
          </cell>
          <cell r="F1418" t="str">
            <v>01/03/2023</v>
          </cell>
        </row>
        <row r="1419">
          <cell r="B1419" t="str">
            <v>00013857-2023</v>
          </cell>
          <cell r="F1419" t="str">
            <v>28/02/2023</v>
          </cell>
        </row>
        <row r="1420">
          <cell r="B1420" t="str">
            <v>00013818-2023</v>
          </cell>
          <cell r="F1420" t="str">
            <v>28/02/2023</v>
          </cell>
        </row>
        <row r="1421">
          <cell r="B1421" t="str">
            <v>00013727-2023</v>
          </cell>
          <cell r="F1421" t="str">
            <v>28/02/2023</v>
          </cell>
        </row>
        <row r="1422">
          <cell r="B1422" t="str">
            <v>00013616-2023</v>
          </cell>
          <cell r="F1422" t="str">
            <v>27/02/2023</v>
          </cell>
        </row>
        <row r="1423">
          <cell r="B1423" t="str">
            <v>00013612-2023</v>
          </cell>
          <cell r="F1423" t="str">
            <v>27/02/2023</v>
          </cell>
        </row>
        <row r="1424">
          <cell r="B1424" t="str">
            <v>00013217-2023</v>
          </cell>
          <cell r="F1424" t="str">
            <v>24/02/2023</v>
          </cell>
        </row>
        <row r="1425">
          <cell r="B1425" t="str">
            <v>00013187-2023</v>
          </cell>
          <cell r="F1425" t="str">
            <v>24/02/2023</v>
          </cell>
        </row>
        <row r="1426">
          <cell r="B1426" t="str">
            <v>00012878-2023</v>
          </cell>
          <cell r="F1426" t="str">
            <v>23/02/2023</v>
          </cell>
        </row>
        <row r="1427">
          <cell r="B1427" t="str">
            <v>00012808-2023</v>
          </cell>
          <cell r="F1427" t="str">
            <v>23/02/2023</v>
          </cell>
        </row>
        <row r="1428">
          <cell r="B1428" t="str">
            <v>00012786-2023</v>
          </cell>
          <cell r="F1428" t="str">
            <v>23/02/2023</v>
          </cell>
        </row>
        <row r="1429">
          <cell r="B1429" t="str">
            <v>00012742-2023</v>
          </cell>
          <cell r="F1429" t="str">
            <v>22/02/2023</v>
          </cell>
        </row>
        <row r="1430">
          <cell r="B1430" t="str">
            <v>00012732-2023</v>
          </cell>
          <cell r="F1430" t="str">
            <v>22/02/2023</v>
          </cell>
        </row>
        <row r="1431">
          <cell r="B1431" t="str">
            <v>00012722-2023</v>
          </cell>
          <cell r="F1431" t="str">
            <v>22/02/2023</v>
          </cell>
        </row>
        <row r="1432">
          <cell r="B1432" t="str">
            <v>00012719-2023</v>
          </cell>
          <cell r="F1432" t="str">
            <v>22/02/2023</v>
          </cell>
        </row>
        <row r="1433">
          <cell r="B1433" t="str">
            <v>00012391-2023</v>
          </cell>
          <cell r="F1433" t="str">
            <v>21/02/2023</v>
          </cell>
        </row>
        <row r="1434">
          <cell r="B1434" t="str">
            <v>00012268-2023</v>
          </cell>
          <cell r="F1434" t="str">
            <v>21/02/2023</v>
          </cell>
        </row>
        <row r="1435">
          <cell r="B1435" t="str">
            <v>00012220-2023</v>
          </cell>
          <cell r="F1435" t="str">
            <v>21/02/2023</v>
          </cell>
        </row>
        <row r="1436">
          <cell r="B1436" t="str">
            <v>00012211-2023</v>
          </cell>
          <cell r="F1436" t="str">
            <v>21/02/2023</v>
          </cell>
        </row>
        <row r="1437">
          <cell r="B1437" t="str">
            <v>00012149-2023</v>
          </cell>
          <cell r="F1437" t="str">
            <v>21/02/2023</v>
          </cell>
        </row>
        <row r="1438">
          <cell r="B1438" t="str">
            <v>00011900-2023</v>
          </cell>
          <cell r="F1438" t="str">
            <v>20/02/2023</v>
          </cell>
        </row>
        <row r="1439">
          <cell r="B1439" t="str">
            <v>00011735-2023</v>
          </cell>
          <cell r="F1439" t="str">
            <v>20/02/2023</v>
          </cell>
        </row>
        <row r="1440">
          <cell r="B1440" t="str">
            <v>00011632-2023</v>
          </cell>
          <cell r="F1440" t="str">
            <v>17/02/2023</v>
          </cell>
        </row>
        <row r="1441">
          <cell r="B1441" t="str">
            <v>00011603-2023</v>
          </cell>
          <cell r="F1441" t="str">
            <v>17/02/2023</v>
          </cell>
        </row>
        <row r="1442">
          <cell r="B1442" t="str">
            <v>00011572-2023</v>
          </cell>
          <cell r="F1442" t="str">
            <v>17/02/2023</v>
          </cell>
        </row>
        <row r="1443">
          <cell r="B1443" t="str">
            <v>00011308-2023</v>
          </cell>
          <cell r="F1443" t="str">
            <v>16/02/2023</v>
          </cell>
        </row>
        <row r="1444">
          <cell r="B1444" t="str">
            <v>00010614-2023</v>
          </cell>
          <cell r="F1444" t="str">
            <v>13/02/2023</v>
          </cell>
        </row>
        <row r="1445">
          <cell r="B1445" t="str">
            <v>00010306-2023</v>
          </cell>
          <cell r="F1445" t="str">
            <v>13/02/2023</v>
          </cell>
        </row>
        <row r="1446">
          <cell r="B1446" t="str">
            <v>00010279-2023</v>
          </cell>
          <cell r="F1446" t="str">
            <v>13/02/2023</v>
          </cell>
        </row>
        <row r="1447">
          <cell r="B1447" t="str">
            <v>00010256-2023</v>
          </cell>
          <cell r="F1447" t="str">
            <v>13/02/2023</v>
          </cell>
        </row>
        <row r="1448">
          <cell r="B1448" t="str">
            <v>00010131-2023</v>
          </cell>
          <cell r="F1448" t="str">
            <v>13/02/2023</v>
          </cell>
        </row>
        <row r="1449">
          <cell r="B1449" t="str">
            <v>00009995-2023</v>
          </cell>
          <cell r="F1449" t="str">
            <v>10/02/2023</v>
          </cell>
        </row>
        <row r="1450">
          <cell r="B1450" t="str">
            <v>00009962-2023</v>
          </cell>
          <cell r="F1450" t="str">
            <v>10/02/2023</v>
          </cell>
        </row>
        <row r="1451">
          <cell r="B1451" t="str">
            <v>00009221-2023</v>
          </cell>
          <cell r="F1451" t="str">
            <v>07/02/2023</v>
          </cell>
        </row>
        <row r="1452">
          <cell r="B1452" t="str">
            <v>00008974-2023</v>
          </cell>
          <cell r="F1452" t="str">
            <v>07/02/2023</v>
          </cell>
        </row>
        <row r="1453">
          <cell r="B1453" t="str">
            <v>00008912-2023</v>
          </cell>
          <cell r="F1453" t="str">
            <v>07/02/2023</v>
          </cell>
        </row>
        <row r="1454">
          <cell r="B1454" t="str">
            <v>00008881-2023</v>
          </cell>
          <cell r="F1454" t="str">
            <v>07/02/2023</v>
          </cell>
        </row>
        <row r="1455">
          <cell r="B1455" t="str">
            <v>00008778-2023</v>
          </cell>
          <cell r="F1455" t="str">
            <v>06/02/2023</v>
          </cell>
        </row>
        <row r="1456">
          <cell r="B1456" t="str">
            <v>00008777-2023</v>
          </cell>
          <cell r="F1456" t="str">
            <v>06/02/2023</v>
          </cell>
        </row>
        <row r="1457">
          <cell r="B1457" t="str">
            <v>00008476-2023</v>
          </cell>
          <cell r="F1457" t="str">
            <v>06/02/2023</v>
          </cell>
        </row>
        <row r="1458">
          <cell r="B1458" t="str">
            <v>00008412-2023</v>
          </cell>
          <cell r="F1458" t="str">
            <v>03/02/2023</v>
          </cell>
        </row>
        <row r="1459">
          <cell r="B1459" t="str">
            <v>00008411-2023</v>
          </cell>
          <cell r="F1459" t="str">
            <v>03/02/2023</v>
          </cell>
        </row>
        <row r="1460">
          <cell r="B1460" t="str">
            <v>00008398-2023</v>
          </cell>
          <cell r="F1460" t="str">
            <v>03/02/2023</v>
          </cell>
        </row>
        <row r="1461">
          <cell r="B1461" t="str">
            <v>00008263-2023</v>
          </cell>
          <cell r="F1461" t="str">
            <v>03/02/2023</v>
          </cell>
        </row>
        <row r="1462">
          <cell r="B1462" t="str">
            <v>00008171-2023</v>
          </cell>
          <cell r="F1462" t="str">
            <v>03/02/2023</v>
          </cell>
        </row>
        <row r="1463">
          <cell r="B1463" t="str">
            <v>00008144-2023</v>
          </cell>
          <cell r="F1463" t="str">
            <v>03/02/2023</v>
          </cell>
        </row>
        <row r="1464">
          <cell r="B1464" t="str">
            <v>00007999-2023</v>
          </cell>
          <cell r="F1464" t="str">
            <v>02/02/2023</v>
          </cell>
        </row>
        <row r="1465">
          <cell r="B1465" t="str">
            <v>00007691-2023</v>
          </cell>
          <cell r="F1465" t="str">
            <v>01/02/2023</v>
          </cell>
        </row>
        <row r="1466">
          <cell r="B1466" t="str">
            <v>00007297-2023</v>
          </cell>
          <cell r="F1466" t="str">
            <v>31/01/2023</v>
          </cell>
        </row>
        <row r="1467">
          <cell r="B1467" t="str">
            <v>00007195-2023</v>
          </cell>
          <cell r="F1467" t="str">
            <v>31/01/2023</v>
          </cell>
        </row>
        <row r="1468">
          <cell r="B1468" t="str">
            <v>00006932-2023</v>
          </cell>
          <cell r="F1468" t="str">
            <v>30/01/2023</v>
          </cell>
        </row>
        <row r="1469">
          <cell r="B1469" t="str">
            <v>00006695-2023</v>
          </cell>
          <cell r="F1469" t="str">
            <v>30/01/2023</v>
          </cell>
        </row>
        <row r="1470">
          <cell r="B1470" t="str">
            <v>00006548-2023</v>
          </cell>
          <cell r="F1470" t="str">
            <v>27/01/2023</v>
          </cell>
        </row>
        <row r="1471">
          <cell r="B1471" t="str">
            <v>00006543-2023</v>
          </cell>
          <cell r="F1471" t="str">
            <v>27/01/2023</v>
          </cell>
        </row>
        <row r="1472">
          <cell r="B1472" t="str">
            <v>00006426-2023</v>
          </cell>
          <cell r="F1472" t="str">
            <v>27/01/2023</v>
          </cell>
        </row>
        <row r="1473">
          <cell r="B1473" t="str">
            <v>00006261-2023</v>
          </cell>
          <cell r="F1473" t="str">
            <v>26/01/2023</v>
          </cell>
        </row>
        <row r="1474">
          <cell r="B1474" t="str">
            <v>00006233-2023</v>
          </cell>
          <cell r="F1474" t="str">
            <v>26/01/2023</v>
          </cell>
        </row>
        <row r="1475">
          <cell r="B1475" t="str">
            <v>00006183-2023</v>
          </cell>
          <cell r="F1475" t="str">
            <v>26/01/2023</v>
          </cell>
        </row>
        <row r="1476">
          <cell r="B1476" t="str">
            <v>00006170-2023</v>
          </cell>
          <cell r="F1476" t="str">
            <v>26/01/2023</v>
          </cell>
        </row>
        <row r="1477">
          <cell r="B1477" t="str">
            <v>00006161-2023</v>
          </cell>
          <cell r="F1477" t="str">
            <v>26/01/2023</v>
          </cell>
        </row>
        <row r="1478">
          <cell r="B1478" t="str">
            <v>00006154-2023</v>
          </cell>
          <cell r="F1478" t="str">
            <v>26/01/2023</v>
          </cell>
        </row>
        <row r="1479">
          <cell r="B1479" t="str">
            <v>00006152-2023</v>
          </cell>
          <cell r="F1479" t="str">
            <v>26/01/2023</v>
          </cell>
        </row>
        <row r="1480">
          <cell r="B1480" t="str">
            <v>00006123-2023</v>
          </cell>
          <cell r="F1480" t="str">
            <v>26/01/2023</v>
          </cell>
        </row>
        <row r="1481">
          <cell r="B1481" t="str">
            <v>00006118-2023</v>
          </cell>
          <cell r="F1481" t="str">
            <v>26/01/2023</v>
          </cell>
        </row>
        <row r="1482">
          <cell r="B1482" t="str">
            <v>00006117-2023</v>
          </cell>
          <cell r="F1482" t="str">
            <v>26/01/2023</v>
          </cell>
        </row>
        <row r="1483">
          <cell r="B1483" t="str">
            <v>00006116-2023</v>
          </cell>
          <cell r="F1483" t="str">
            <v>26/01/2023</v>
          </cell>
        </row>
        <row r="1484">
          <cell r="B1484" t="str">
            <v>00006082-2023</v>
          </cell>
          <cell r="F1484" t="str">
            <v>26/01/2023</v>
          </cell>
        </row>
        <row r="1485">
          <cell r="B1485" t="str">
            <v>00005909-2023</v>
          </cell>
          <cell r="F1485" t="str">
            <v>25/01/2023</v>
          </cell>
        </row>
        <row r="1486">
          <cell r="B1486" t="str">
            <v>00005908-2023</v>
          </cell>
          <cell r="F1486" t="str">
            <v>25/01/2023</v>
          </cell>
        </row>
        <row r="1487">
          <cell r="B1487" t="str">
            <v>00005907-2023</v>
          </cell>
          <cell r="F1487" t="str">
            <v>25/01/2023</v>
          </cell>
        </row>
        <row r="1488">
          <cell r="B1488" t="str">
            <v>00005904-2023</v>
          </cell>
          <cell r="F1488" t="str">
            <v>25/01/2023</v>
          </cell>
        </row>
        <row r="1489">
          <cell r="B1489" t="str">
            <v>00005902-2023</v>
          </cell>
          <cell r="F1489" t="str">
            <v>25/01/2023</v>
          </cell>
        </row>
        <row r="1490">
          <cell r="B1490" t="str">
            <v>00005897-2023</v>
          </cell>
          <cell r="F1490" t="str">
            <v>25/01/2023</v>
          </cell>
        </row>
        <row r="1491">
          <cell r="B1491" t="str">
            <v>00005895-2023</v>
          </cell>
          <cell r="F1491" t="str">
            <v>25/01/2023</v>
          </cell>
        </row>
        <row r="1492">
          <cell r="B1492" t="str">
            <v>00005811-2023</v>
          </cell>
          <cell r="F1492" t="str">
            <v>25/01/2023</v>
          </cell>
        </row>
        <row r="1493">
          <cell r="B1493" t="str">
            <v>00005503-2023</v>
          </cell>
          <cell r="F1493" t="str">
            <v>24/01/2023</v>
          </cell>
        </row>
        <row r="1494">
          <cell r="B1494" t="str">
            <v>00005459-2023</v>
          </cell>
          <cell r="F1494" t="str">
            <v>24/01/2023</v>
          </cell>
        </row>
        <row r="1495">
          <cell r="B1495" t="str">
            <v>00005416-2023</v>
          </cell>
          <cell r="F1495" t="str">
            <v>24/01/2023</v>
          </cell>
        </row>
        <row r="1496">
          <cell r="B1496" t="str">
            <v>00005330-2023</v>
          </cell>
          <cell r="F1496" t="str">
            <v>23/01/2023</v>
          </cell>
        </row>
        <row r="1497">
          <cell r="B1497" t="str">
            <v>00005324-2023</v>
          </cell>
          <cell r="F1497" t="str">
            <v>23/01/2023</v>
          </cell>
        </row>
        <row r="1498">
          <cell r="B1498" t="str">
            <v>00005321-2023</v>
          </cell>
          <cell r="F1498" t="str">
            <v>23/01/2023</v>
          </cell>
        </row>
        <row r="1499">
          <cell r="B1499" t="str">
            <v>00005319-2023</v>
          </cell>
          <cell r="F1499" t="str">
            <v>23/01/2023</v>
          </cell>
        </row>
        <row r="1500">
          <cell r="B1500" t="str">
            <v>00005317-2023</v>
          </cell>
          <cell r="F1500" t="str">
            <v>23/01/2023</v>
          </cell>
        </row>
        <row r="1501">
          <cell r="B1501" t="str">
            <v>00005313-2023</v>
          </cell>
          <cell r="F1501" t="str">
            <v>23/01/2023</v>
          </cell>
        </row>
        <row r="1502">
          <cell r="B1502" t="str">
            <v>00005307-2023</v>
          </cell>
          <cell r="F1502" t="str">
            <v>23/01/2023</v>
          </cell>
        </row>
        <row r="1503">
          <cell r="B1503" t="str">
            <v>00005261-2023</v>
          </cell>
          <cell r="F1503" t="str">
            <v>23/01/2023</v>
          </cell>
        </row>
        <row r="1504">
          <cell r="B1504" t="str">
            <v>00005243-2023</v>
          </cell>
          <cell r="F1504" t="str">
            <v>23/01/2023</v>
          </cell>
        </row>
        <row r="1505">
          <cell r="B1505" t="str">
            <v>00005210-2023</v>
          </cell>
          <cell r="F1505" t="str">
            <v>23/01/2023</v>
          </cell>
        </row>
        <row r="1506">
          <cell r="B1506" t="str">
            <v>00005130-2023</v>
          </cell>
          <cell r="F1506" t="str">
            <v>23/01/2023</v>
          </cell>
        </row>
        <row r="1507">
          <cell r="B1507" t="str">
            <v>00005064-2023</v>
          </cell>
          <cell r="F1507" t="str">
            <v>23/01/2023</v>
          </cell>
        </row>
        <row r="1508">
          <cell r="B1508" t="str">
            <v>00004977-2023</v>
          </cell>
          <cell r="F1508" t="str">
            <v>23/01/2023</v>
          </cell>
        </row>
        <row r="1509">
          <cell r="B1509" t="str">
            <v>00004926-2023</v>
          </cell>
          <cell r="F1509" t="str">
            <v>20/01/2023</v>
          </cell>
        </row>
        <row r="1510">
          <cell r="B1510" t="str">
            <v>00004676-2023</v>
          </cell>
          <cell r="F1510" t="str">
            <v>20/01/2023</v>
          </cell>
        </row>
        <row r="1511">
          <cell r="B1511" t="str">
            <v>00004657-2023</v>
          </cell>
          <cell r="F1511" t="str">
            <v>20/01/2023</v>
          </cell>
        </row>
        <row r="1512">
          <cell r="B1512" t="str">
            <v>00004544-2023</v>
          </cell>
          <cell r="F1512" t="str">
            <v>19/01/2023</v>
          </cell>
        </row>
        <row r="1513">
          <cell r="B1513" t="str">
            <v>00004346-2023</v>
          </cell>
          <cell r="F1513" t="str">
            <v>19/01/2023</v>
          </cell>
        </row>
        <row r="1514">
          <cell r="B1514" t="str">
            <v>00004299-2023</v>
          </cell>
          <cell r="F1514" t="str">
            <v>18/01/2023</v>
          </cell>
        </row>
        <row r="1515">
          <cell r="B1515" t="str">
            <v>00004267-2023</v>
          </cell>
          <cell r="F1515" t="str">
            <v>18/01/2023</v>
          </cell>
        </row>
        <row r="1516">
          <cell r="B1516" t="str">
            <v>00003831-2023</v>
          </cell>
          <cell r="F1516" t="str">
            <v>17/01/2023</v>
          </cell>
        </row>
        <row r="1517">
          <cell r="B1517" t="str">
            <v>00003348-2023</v>
          </cell>
          <cell r="F1517" t="str">
            <v>16/01/2023</v>
          </cell>
        </row>
        <row r="1518">
          <cell r="B1518" t="str">
            <v>00003066-2023</v>
          </cell>
          <cell r="F1518" t="str">
            <v>13/01/2023</v>
          </cell>
        </row>
        <row r="1519">
          <cell r="B1519" t="str">
            <v>00003006-2023</v>
          </cell>
          <cell r="F1519" t="str">
            <v>13/01/2023</v>
          </cell>
        </row>
        <row r="1520">
          <cell r="B1520" t="str">
            <v>00002887-2023</v>
          </cell>
          <cell r="F1520" t="str">
            <v>12/01/2023</v>
          </cell>
        </row>
        <row r="1521">
          <cell r="B1521" t="str">
            <v>00002823-2023</v>
          </cell>
          <cell r="F1521" t="str">
            <v>12/01/2023</v>
          </cell>
        </row>
        <row r="1522">
          <cell r="B1522" t="str">
            <v>00002767-2023</v>
          </cell>
          <cell r="F1522" t="str">
            <v>12/01/2023</v>
          </cell>
        </row>
        <row r="1523">
          <cell r="B1523" t="str">
            <v>00002666-2023</v>
          </cell>
          <cell r="F1523" t="str">
            <v>12/01/2023</v>
          </cell>
        </row>
        <row r="1524">
          <cell r="B1524" t="str">
            <v>00002547-2023</v>
          </cell>
          <cell r="F1524" t="str">
            <v>11/01/2023</v>
          </cell>
        </row>
        <row r="1525">
          <cell r="B1525" t="str">
            <v>00002445-2023</v>
          </cell>
          <cell r="F1525" t="str">
            <v>11/01/2023</v>
          </cell>
        </row>
        <row r="1526">
          <cell r="B1526" t="str">
            <v>00002345-2023</v>
          </cell>
          <cell r="F1526" t="str">
            <v>11/01/2023</v>
          </cell>
        </row>
        <row r="1527">
          <cell r="B1527" t="str">
            <v>00002141-2023</v>
          </cell>
          <cell r="F1527" t="str">
            <v>10/01/2023</v>
          </cell>
        </row>
        <row r="1528">
          <cell r="B1528" t="str">
            <v>00002106-2023</v>
          </cell>
          <cell r="F1528" t="str">
            <v>10/01/2023</v>
          </cell>
        </row>
        <row r="1529">
          <cell r="B1529" t="str">
            <v>00001940-2023</v>
          </cell>
          <cell r="F1529" t="str">
            <v>09/01/2023</v>
          </cell>
        </row>
        <row r="1530">
          <cell r="B1530" t="str">
            <v>00001485-2023</v>
          </cell>
          <cell r="F1530" t="str">
            <v>06/01/2023</v>
          </cell>
        </row>
        <row r="1531">
          <cell r="B1531" t="str">
            <v>00001368-2023</v>
          </cell>
          <cell r="F1531" t="str">
            <v>06/01/2023</v>
          </cell>
        </row>
        <row r="1532">
          <cell r="B1532" t="str">
            <v>00001343-2023</v>
          </cell>
          <cell r="F1532" t="str">
            <v>06/01/2023</v>
          </cell>
        </row>
        <row r="1533">
          <cell r="B1533" t="str">
            <v>00001026-2023</v>
          </cell>
          <cell r="F1533" t="str">
            <v>05/01/2023</v>
          </cell>
        </row>
        <row r="1534">
          <cell r="B1534" t="str">
            <v>00001018-2023</v>
          </cell>
          <cell r="F1534" t="str">
            <v>05/01/2023</v>
          </cell>
        </row>
        <row r="1535">
          <cell r="B1535" t="str">
            <v>00001013-2023</v>
          </cell>
          <cell r="F1535" t="str">
            <v>05/01/2023</v>
          </cell>
        </row>
        <row r="1536">
          <cell r="B1536" t="str">
            <v>00001004-2023</v>
          </cell>
          <cell r="F1536" t="str">
            <v>05/01/2023</v>
          </cell>
        </row>
        <row r="1537">
          <cell r="B1537" t="str">
            <v>00001004-2023</v>
          </cell>
          <cell r="F1537" t="str">
            <v>05/01/2023</v>
          </cell>
        </row>
        <row r="1538">
          <cell r="B1538" t="str">
            <v>00001004-2023</v>
          </cell>
          <cell r="F1538" t="str">
            <v>05/01/2023</v>
          </cell>
        </row>
        <row r="1539">
          <cell r="B1539" t="str">
            <v>00001004-2023</v>
          </cell>
          <cell r="F1539" t="str">
            <v>05/01/2023</v>
          </cell>
        </row>
        <row r="1540">
          <cell r="B1540" t="str">
            <v>00001004-2023</v>
          </cell>
          <cell r="F1540" t="str">
            <v>05/01/2023</v>
          </cell>
        </row>
        <row r="1541">
          <cell r="B1541" t="str">
            <v>00001004-2023</v>
          </cell>
          <cell r="F1541" t="str">
            <v>05/01/2023</v>
          </cell>
        </row>
        <row r="1542">
          <cell r="B1542" t="str">
            <v>00001004-2023</v>
          </cell>
          <cell r="F1542" t="str">
            <v>05/01/2023</v>
          </cell>
        </row>
        <row r="1543">
          <cell r="B1543" t="str">
            <v>00000938-2023</v>
          </cell>
          <cell r="F1543" t="str">
            <v>04/01/2023</v>
          </cell>
        </row>
        <row r="1544">
          <cell r="B1544" t="str">
            <v>00000930-2023</v>
          </cell>
          <cell r="F1544" t="str">
            <v>04/01/2023</v>
          </cell>
        </row>
        <row r="1545">
          <cell r="B1545" t="str">
            <v>00000908-2023</v>
          </cell>
          <cell r="F1545" t="str">
            <v>04/01/2023</v>
          </cell>
        </row>
        <row r="1546">
          <cell r="B1546" t="str">
            <v>00000890-2023</v>
          </cell>
          <cell r="F1546" t="str">
            <v>04/01/2023</v>
          </cell>
        </row>
        <row r="1547">
          <cell r="B1547" t="str">
            <v>00000785-2023</v>
          </cell>
          <cell r="F1547" t="str">
            <v>04/01/2023</v>
          </cell>
        </row>
        <row r="1548">
          <cell r="B1548" t="str">
            <v>00000610-2023</v>
          </cell>
          <cell r="F1548" t="str">
            <v>03/01/2023</v>
          </cell>
        </row>
        <row r="1549">
          <cell r="B1549" t="str">
            <v>00000581-2023</v>
          </cell>
          <cell r="F1549" t="str">
            <v>03/01/2023</v>
          </cell>
        </row>
        <row r="1550">
          <cell r="B1550" t="str">
            <v>00000109-2023</v>
          </cell>
          <cell r="F1550" t="str">
            <v>03/01/2023</v>
          </cell>
        </row>
        <row r="1551">
          <cell r="B1551" t="str">
            <v>00000098-2023</v>
          </cell>
          <cell r="F1551" t="str">
            <v>03/01/2023</v>
          </cell>
        </row>
        <row r="1552">
          <cell r="B1552" t="str">
            <v>00091693-2022</v>
          </cell>
          <cell r="F1552" t="str">
            <v>29/12/2022</v>
          </cell>
        </row>
        <row r="1553">
          <cell r="B1553" t="str">
            <v>00091692-2022</v>
          </cell>
          <cell r="F1553" t="str">
            <v>29/12/2022</v>
          </cell>
        </row>
        <row r="1554">
          <cell r="B1554" t="str">
            <v>00091661-2022</v>
          </cell>
          <cell r="F1554" t="str">
            <v>29/12/2022</v>
          </cell>
        </row>
        <row r="1555">
          <cell r="B1555" t="str">
            <v>00091556-2022</v>
          </cell>
          <cell r="F1555" t="str">
            <v>29/12/2022</v>
          </cell>
        </row>
        <row r="1556">
          <cell r="B1556" t="str">
            <v>00091460-2022</v>
          </cell>
          <cell r="F1556" t="str">
            <v>29/12/2022</v>
          </cell>
        </row>
        <row r="1557">
          <cell r="B1557" t="str">
            <v>00091434-2022</v>
          </cell>
          <cell r="F1557" t="str">
            <v>29/12/2022</v>
          </cell>
        </row>
        <row r="1558">
          <cell r="B1558" t="str">
            <v>00091193-2022</v>
          </cell>
          <cell r="F1558" t="str">
            <v>28/12/2022</v>
          </cell>
        </row>
        <row r="1559">
          <cell r="B1559" t="str">
            <v>00090962-2022</v>
          </cell>
          <cell r="F1559" t="str">
            <v>28/12/2022</v>
          </cell>
        </row>
        <row r="1560">
          <cell r="B1560" t="str">
            <v>00090937-2022</v>
          </cell>
          <cell r="F1560" t="str">
            <v>28/12/2022</v>
          </cell>
        </row>
        <row r="1561">
          <cell r="B1561" t="str">
            <v>00090805-2022</v>
          </cell>
          <cell r="F1561" t="str">
            <v>27/12/2022</v>
          </cell>
        </row>
        <row r="1562">
          <cell r="B1562" t="str">
            <v>00090804-2022</v>
          </cell>
          <cell r="F1562" t="str">
            <v>27/12/2022</v>
          </cell>
        </row>
        <row r="1563">
          <cell r="B1563" t="str">
            <v>00090589-2022</v>
          </cell>
          <cell r="F1563" t="str">
            <v>27/12/2022</v>
          </cell>
        </row>
        <row r="1564">
          <cell r="B1564" t="str">
            <v>00090367-2022</v>
          </cell>
          <cell r="F1564" t="str">
            <v>27/12/2022</v>
          </cell>
        </row>
        <row r="1565">
          <cell r="B1565" t="str">
            <v>00090343-2022</v>
          </cell>
          <cell r="F1565" t="str">
            <v>27/12/2022</v>
          </cell>
        </row>
        <row r="1566">
          <cell r="B1566" t="str">
            <v>00090294-2022</v>
          </cell>
          <cell r="F1566" t="str">
            <v>27/12/2022</v>
          </cell>
        </row>
        <row r="1567">
          <cell r="B1567" t="str">
            <v>00090269-2022</v>
          </cell>
          <cell r="F1567" t="str">
            <v>23/12/2022</v>
          </cell>
        </row>
        <row r="1568">
          <cell r="B1568" t="str">
            <v>00090268-2022</v>
          </cell>
          <cell r="F1568" t="str">
            <v>23/12/2022</v>
          </cell>
        </row>
        <row r="1569">
          <cell r="B1569" t="str">
            <v>00090174-2022</v>
          </cell>
          <cell r="F1569" t="str">
            <v>23/12/2022</v>
          </cell>
        </row>
        <row r="1570">
          <cell r="B1570" t="str">
            <v>00089483-2022</v>
          </cell>
          <cell r="F1570" t="str">
            <v>22/12/2022</v>
          </cell>
        </row>
        <row r="1571">
          <cell r="B1571" t="str">
            <v>00089250-2022</v>
          </cell>
          <cell r="F1571" t="str">
            <v>21/12/2022</v>
          </cell>
        </row>
        <row r="1572">
          <cell r="B1572" t="str">
            <v>00088823-2022</v>
          </cell>
          <cell r="F1572" t="str">
            <v>20/12/2022</v>
          </cell>
        </row>
        <row r="1573">
          <cell r="B1573" t="str">
            <v>00088488-2022</v>
          </cell>
          <cell r="F1573" t="str">
            <v>19/12/2022</v>
          </cell>
        </row>
        <row r="1574">
          <cell r="B1574" t="str">
            <v>00088480-2022</v>
          </cell>
          <cell r="F1574" t="str">
            <v>19/12/2022</v>
          </cell>
        </row>
        <row r="1575">
          <cell r="B1575" t="str">
            <v>00088474-2022</v>
          </cell>
          <cell r="F1575" t="str">
            <v>19/12/2022</v>
          </cell>
        </row>
        <row r="1576">
          <cell r="B1576" t="str">
            <v>00088470-2022</v>
          </cell>
          <cell r="F1576" t="str">
            <v>19/12/2022</v>
          </cell>
        </row>
        <row r="1577">
          <cell r="B1577" t="str">
            <v>00088436-2022</v>
          </cell>
          <cell r="F1577" t="str">
            <v>19/12/2022</v>
          </cell>
        </row>
        <row r="1578">
          <cell r="B1578" t="str">
            <v>00088426-2022</v>
          </cell>
          <cell r="F1578" t="str">
            <v>19/12/2022</v>
          </cell>
        </row>
        <row r="1579">
          <cell r="B1579" t="str">
            <v>00088426-2022</v>
          </cell>
          <cell r="F1579" t="str">
            <v>19/12/2022</v>
          </cell>
        </row>
        <row r="1580">
          <cell r="B1580" t="str">
            <v>00088214-2022</v>
          </cell>
          <cell r="F1580" t="str">
            <v>19/12/2022</v>
          </cell>
        </row>
        <row r="1581">
          <cell r="B1581" t="str">
            <v>00087999-2022</v>
          </cell>
          <cell r="F1581" t="str">
            <v>16/12/2022</v>
          </cell>
        </row>
        <row r="1582">
          <cell r="B1582" t="str">
            <v>00087974-2022</v>
          </cell>
          <cell r="F1582" t="str">
            <v>16/12/2022</v>
          </cell>
        </row>
        <row r="1583">
          <cell r="B1583" t="str">
            <v>00087921-2022</v>
          </cell>
          <cell r="F1583" t="str">
            <v>16/12/2022</v>
          </cell>
        </row>
        <row r="1584">
          <cell r="B1584" t="str">
            <v>00087896-2022</v>
          </cell>
          <cell r="F1584" t="str">
            <v>16/12/2022</v>
          </cell>
        </row>
        <row r="1585">
          <cell r="B1585" t="str">
            <v>00087859-2022</v>
          </cell>
          <cell r="F1585" t="str">
            <v>16/12/2022</v>
          </cell>
        </row>
        <row r="1586">
          <cell r="B1586" t="str">
            <v>00087694-2022</v>
          </cell>
          <cell r="F1586" t="str">
            <v>15/12/2022</v>
          </cell>
        </row>
        <row r="1587">
          <cell r="B1587" t="str">
            <v>00087668-2022</v>
          </cell>
          <cell r="F1587" t="str">
            <v>15/12/2022</v>
          </cell>
        </row>
        <row r="1588">
          <cell r="B1588" t="str">
            <v>00087664-2022</v>
          </cell>
          <cell r="F1588" t="str">
            <v>15/12/2022</v>
          </cell>
        </row>
        <row r="1589">
          <cell r="B1589" t="str">
            <v>00087658-2022</v>
          </cell>
          <cell r="F1589" t="str">
            <v>15/12/2022</v>
          </cell>
        </row>
        <row r="1590">
          <cell r="B1590" t="str">
            <v>00087653-2022</v>
          </cell>
          <cell r="F1590" t="str">
            <v>15/12/2022</v>
          </cell>
        </row>
        <row r="1591">
          <cell r="B1591" t="str">
            <v>00087652-2022</v>
          </cell>
          <cell r="F1591" t="str">
            <v>15/12/2022</v>
          </cell>
        </row>
        <row r="1592">
          <cell r="B1592" t="str">
            <v>00087641-2022</v>
          </cell>
          <cell r="F1592" t="str">
            <v>15/12/2022</v>
          </cell>
        </row>
        <row r="1593">
          <cell r="B1593" t="str">
            <v>00087515-2022</v>
          </cell>
          <cell r="F1593" t="str">
            <v>15/12/2022</v>
          </cell>
        </row>
        <row r="1594">
          <cell r="B1594" t="str">
            <v>00087395-2022</v>
          </cell>
          <cell r="F1594" t="str">
            <v>14/12/2022</v>
          </cell>
        </row>
        <row r="1595">
          <cell r="B1595" t="str">
            <v>00087284-2022</v>
          </cell>
          <cell r="F1595" t="str">
            <v>14/12/2022</v>
          </cell>
        </row>
        <row r="1596">
          <cell r="B1596" t="str">
            <v>00086949-2022</v>
          </cell>
          <cell r="F1596" t="str">
            <v>13/12/2022</v>
          </cell>
        </row>
        <row r="1597">
          <cell r="B1597" t="str">
            <v>00086717-2022</v>
          </cell>
          <cell r="F1597" t="str">
            <v>13/12/2022</v>
          </cell>
        </row>
        <row r="1598">
          <cell r="B1598" t="str">
            <v>00086654-2022</v>
          </cell>
          <cell r="F1598" t="str">
            <v>12/12/2022</v>
          </cell>
        </row>
        <row r="1599">
          <cell r="B1599" t="str">
            <v>00086558-2022</v>
          </cell>
          <cell r="F1599" t="str">
            <v>12/12/2022</v>
          </cell>
        </row>
        <row r="1600">
          <cell r="B1600" t="str">
            <v>00086412-2022</v>
          </cell>
          <cell r="F1600" t="str">
            <v>12/12/2022</v>
          </cell>
        </row>
        <row r="1601">
          <cell r="B1601" t="str">
            <v>00086337-2022</v>
          </cell>
          <cell r="F1601" t="str">
            <v>12/12/2022</v>
          </cell>
        </row>
        <row r="1602">
          <cell r="B1602" t="str">
            <v>00086111-2022</v>
          </cell>
          <cell r="F1602" t="str">
            <v>09/12/2022</v>
          </cell>
        </row>
        <row r="1603">
          <cell r="B1603" t="str">
            <v>00086110-2022</v>
          </cell>
          <cell r="F1603" t="str">
            <v>09/12/2022</v>
          </cell>
        </row>
        <row r="1604">
          <cell r="B1604" t="str">
            <v>00086026-2022</v>
          </cell>
          <cell r="F1604" t="str">
            <v>07/12/2022</v>
          </cell>
        </row>
        <row r="1605">
          <cell r="B1605" t="str">
            <v>00085973-2022</v>
          </cell>
          <cell r="F1605" t="str">
            <v>07/12/2022</v>
          </cell>
        </row>
        <row r="1606">
          <cell r="B1606" t="str">
            <v>00085744-2022</v>
          </cell>
          <cell r="F1606" t="str">
            <v>07/12/2022</v>
          </cell>
        </row>
        <row r="1607">
          <cell r="B1607" t="str">
            <v>00085743-2022</v>
          </cell>
          <cell r="F1607" t="str">
            <v>07/12/2022</v>
          </cell>
        </row>
        <row r="1608">
          <cell r="B1608" t="str">
            <v>00085258-2022</v>
          </cell>
          <cell r="F1608" t="str">
            <v>06/12/2022</v>
          </cell>
        </row>
        <row r="1609">
          <cell r="B1609" t="str">
            <v>00085173-2022</v>
          </cell>
          <cell r="F1609" t="str">
            <v>05/12/2022</v>
          </cell>
        </row>
        <row r="1610">
          <cell r="B1610" t="str">
            <v>00084567-2022</v>
          </cell>
          <cell r="F1610" t="str">
            <v>05/12/2022</v>
          </cell>
        </row>
        <row r="1611">
          <cell r="B1611" t="str">
            <v>00083871-2022</v>
          </cell>
          <cell r="F1611" t="str">
            <v>01/12/2022</v>
          </cell>
        </row>
        <row r="1612">
          <cell r="B1612" t="str">
            <v>00083839-2022</v>
          </cell>
          <cell r="F1612" t="str">
            <v>01/12/2022</v>
          </cell>
        </row>
        <row r="1613">
          <cell r="B1613" t="str">
            <v>00083612-2022</v>
          </cell>
          <cell r="F1613" t="str">
            <v>30/11/2022</v>
          </cell>
        </row>
        <row r="1614">
          <cell r="B1614" t="str">
            <v>00083494-2022</v>
          </cell>
          <cell r="F1614" t="str">
            <v>30/11/2022</v>
          </cell>
        </row>
        <row r="1615">
          <cell r="B1615" t="str">
            <v>00083399-2022</v>
          </cell>
          <cell r="F1615" t="str">
            <v>29/11/2022</v>
          </cell>
        </row>
        <row r="1616">
          <cell r="B1616" t="str">
            <v>00083396-2022</v>
          </cell>
          <cell r="F1616" t="str">
            <v>29/11/2022</v>
          </cell>
        </row>
        <row r="1617">
          <cell r="B1617" t="str">
            <v>00083358-2022</v>
          </cell>
          <cell r="F1617" t="str">
            <v>29/11/2022</v>
          </cell>
        </row>
        <row r="1618">
          <cell r="B1618" t="str">
            <v>00083357-2022</v>
          </cell>
          <cell r="F1618" t="str">
            <v>29/11/2022</v>
          </cell>
        </row>
        <row r="1619">
          <cell r="B1619" t="str">
            <v>00083160-2022</v>
          </cell>
          <cell r="F1619" t="str">
            <v>29/11/2022</v>
          </cell>
        </row>
        <row r="1620">
          <cell r="B1620" t="str">
            <v>00083102-2022</v>
          </cell>
          <cell r="F1620" t="str">
            <v>29/11/2022</v>
          </cell>
        </row>
        <row r="1621">
          <cell r="B1621" t="str">
            <v>00083016-2022</v>
          </cell>
          <cell r="F1621" t="str">
            <v>28/11/2022</v>
          </cell>
        </row>
        <row r="1622">
          <cell r="B1622" t="str">
            <v>00082951-2022</v>
          </cell>
          <cell r="F1622" t="str">
            <v>28/11/2022</v>
          </cell>
        </row>
        <row r="1623">
          <cell r="B1623" t="str">
            <v>00082622-2022</v>
          </cell>
          <cell r="F1623" t="str">
            <v>28/11/2022</v>
          </cell>
        </row>
        <row r="1624">
          <cell r="B1624" t="str">
            <v>00082129-2022</v>
          </cell>
          <cell r="F1624" t="str">
            <v>25/11/2022</v>
          </cell>
        </row>
        <row r="1625">
          <cell r="B1625" t="str">
            <v>00082129-2022</v>
          </cell>
          <cell r="F1625" t="str">
            <v>25/11/2022</v>
          </cell>
        </row>
        <row r="1626">
          <cell r="B1626" t="str">
            <v>00082129-2022</v>
          </cell>
          <cell r="F1626" t="str">
            <v>25/11/2022</v>
          </cell>
        </row>
        <row r="1627">
          <cell r="B1627" t="str">
            <v>00082129-2022</v>
          </cell>
          <cell r="F1627" t="str">
            <v>25/11/2022</v>
          </cell>
        </row>
        <row r="1628">
          <cell r="B1628" t="str">
            <v>00082129-2022</v>
          </cell>
          <cell r="F1628" t="str">
            <v>25/11/2022</v>
          </cell>
        </row>
        <row r="1629">
          <cell r="B1629" t="str">
            <v>00082129-2022</v>
          </cell>
          <cell r="F1629" t="str">
            <v>25/11/2022</v>
          </cell>
        </row>
        <row r="1630">
          <cell r="B1630" t="str">
            <v>00082101-2022</v>
          </cell>
          <cell r="F1630" t="str">
            <v>25/11/2022</v>
          </cell>
        </row>
        <row r="1631">
          <cell r="B1631" t="str">
            <v>00081679-2022</v>
          </cell>
          <cell r="F1631" t="str">
            <v>24/11/2022</v>
          </cell>
        </row>
        <row r="1632">
          <cell r="B1632" t="str">
            <v>00081355-2022</v>
          </cell>
          <cell r="F1632" t="str">
            <v>23/11/2022</v>
          </cell>
        </row>
        <row r="1633">
          <cell r="B1633" t="str">
            <v>00081250-2022</v>
          </cell>
          <cell r="F1633" t="str">
            <v>23/11/2022</v>
          </cell>
        </row>
        <row r="1634">
          <cell r="B1634" t="str">
            <v>00081142-2022</v>
          </cell>
          <cell r="F1634" t="str">
            <v>23/11/2022</v>
          </cell>
        </row>
        <row r="1635">
          <cell r="B1635" t="str">
            <v>00081069-2022</v>
          </cell>
          <cell r="F1635" t="str">
            <v>23/11/2022</v>
          </cell>
        </row>
        <row r="1636">
          <cell r="B1636" t="str">
            <v>00080865-2022</v>
          </cell>
          <cell r="F1636" t="str">
            <v>22/11/2022</v>
          </cell>
        </row>
        <row r="1637">
          <cell r="B1637" t="str">
            <v>00080784-2022</v>
          </cell>
          <cell r="F1637" t="str">
            <v>22/11/2022</v>
          </cell>
        </row>
        <row r="1638">
          <cell r="B1638" t="str">
            <v>00080780-2022</v>
          </cell>
          <cell r="F1638" t="str">
            <v>22/11/2022</v>
          </cell>
        </row>
        <row r="1639">
          <cell r="B1639" t="str">
            <v>00080456-2022</v>
          </cell>
          <cell r="F1639" t="str">
            <v>21/11/2022</v>
          </cell>
        </row>
        <row r="1640">
          <cell r="B1640" t="str">
            <v>00080320-2022</v>
          </cell>
          <cell r="F1640" t="str">
            <v>21/11/2022</v>
          </cell>
        </row>
        <row r="1641">
          <cell r="B1641" t="str">
            <v>00080168-2022</v>
          </cell>
          <cell r="F1641" t="str">
            <v>21/11/2022</v>
          </cell>
        </row>
        <row r="1642">
          <cell r="B1642" t="str">
            <v>00080058-2022</v>
          </cell>
          <cell r="F1642" t="str">
            <v>21/11/2022</v>
          </cell>
        </row>
        <row r="1643">
          <cell r="B1643" t="str">
            <v>00079998-2022</v>
          </cell>
          <cell r="F1643" t="str">
            <v>18/11/2022</v>
          </cell>
        </row>
        <row r="1644">
          <cell r="B1644" t="str">
            <v>00079925-2022</v>
          </cell>
          <cell r="F1644" t="str">
            <v>18/11/2022</v>
          </cell>
        </row>
        <row r="1645">
          <cell r="B1645" t="str">
            <v>00079614-2022</v>
          </cell>
          <cell r="F1645" t="str">
            <v>17/11/2022</v>
          </cell>
        </row>
        <row r="1646">
          <cell r="B1646" t="str">
            <v>00079608-2022</v>
          </cell>
          <cell r="F1646" t="str">
            <v>17/11/2022</v>
          </cell>
        </row>
        <row r="1647">
          <cell r="B1647" t="str">
            <v>00079492-2022</v>
          </cell>
          <cell r="F1647" t="str">
            <v>17/11/2022</v>
          </cell>
        </row>
        <row r="1648">
          <cell r="B1648" t="str">
            <v>00079438-2022</v>
          </cell>
          <cell r="F1648" t="str">
            <v>17/11/2022</v>
          </cell>
        </row>
        <row r="1649">
          <cell r="B1649" t="str">
            <v>00079438-2022</v>
          </cell>
          <cell r="F1649" t="str">
            <v>17/11/2022</v>
          </cell>
        </row>
        <row r="1650">
          <cell r="B1650" t="str">
            <v>00079438-2022</v>
          </cell>
          <cell r="F1650" t="str">
            <v>17/11/2022</v>
          </cell>
        </row>
        <row r="1651">
          <cell r="B1651" t="str">
            <v>00079393-2022</v>
          </cell>
          <cell r="F1651" t="str">
            <v>17/11/2022</v>
          </cell>
        </row>
        <row r="1652">
          <cell r="B1652" t="str">
            <v>00079285-2022</v>
          </cell>
          <cell r="F1652" t="str">
            <v>16/11/2022</v>
          </cell>
        </row>
        <row r="1653">
          <cell r="B1653" t="str">
            <v>00079282-2022</v>
          </cell>
          <cell r="F1653" t="str">
            <v>16/11/2022</v>
          </cell>
        </row>
        <row r="1654">
          <cell r="B1654" t="str">
            <v>00079207-2022</v>
          </cell>
          <cell r="F1654" t="str">
            <v>16/11/2022</v>
          </cell>
        </row>
        <row r="1655">
          <cell r="B1655" t="str">
            <v>00079058-2022</v>
          </cell>
          <cell r="F1655" t="str">
            <v>15/11/2022</v>
          </cell>
        </row>
        <row r="1656">
          <cell r="B1656" t="str">
            <v>00078886-2022</v>
          </cell>
          <cell r="F1656" t="str">
            <v>15/11/2022</v>
          </cell>
        </row>
        <row r="1657">
          <cell r="B1657" t="str">
            <v>00078816-2022</v>
          </cell>
          <cell r="F1657" t="str">
            <v>14/11/2022</v>
          </cell>
        </row>
        <row r="1658">
          <cell r="B1658" t="str">
            <v>00078721-2022</v>
          </cell>
          <cell r="F1658" t="str">
            <v>14/11/2022</v>
          </cell>
        </row>
        <row r="1659">
          <cell r="B1659" t="str">
            <v>00078395-2022</v>
          </cell>
          <cell r="F1659" t="str">
            <v>14/11/2022</v>
          </cell>
        </row>
        <row r="1660">
          <cell r="B1660" t="str">
            <v>00078394-2022</v>
          </cell>
          <cell r="F1660" t="str">
            <v>14/11/2022</v>
          </cell>
        </row>
        <row r="1661">
          <cell r="B1661" t="str">
            <v>00078392-2022</v>
          </cell>
          <cell r="F1661" t="str">
            <v>14/11/2022</v>
          </cell>
        </row>
        <row r="1662">
          <cell r="B1662" t="str">
            <v>00078321-2022</v>
          </cell>
          <cell r="F1662" t="str">
            <v>11/11/2022</v>
          </cell>
        </row>
        <row r="1663">
          <cell r="B1663" t="str">
            <v>00078219-2022</v>
          </cell>
          <cell r="F1663" t="str">
            <v>11/11/2022</v>
          </cell>
        </row>
        <row r="1664">
          <cell r="B1664" t="str">
            <v>00078193-2022</v>
          </cell>
          <cell r="F1664" t="str">
            <v>11/11/2022</v>
          </cell>
        </row>
        <row r="1665">
          <cell r="B1665" t="str">
            <v>00078104-2022</v>
          </cell>
          <cell r="F1665" t="str">
            <v>11/11/2022</v>
          </cell>
        </row>
        <row r="1666">
          <cell r="B1666" t="str">
            <v>00077844-2022</v>
          </cell>
          <cell r="F1666" t="str">
            <v>10/11/2022</v>
          </cell>
        </row>
        <row r="1667">
          <cell r="B1667" t="str">
            <v>00077769-2022</v>
          </cell>
          <cell r="F1667" t="str">
            <v>10/11/2022</v>
          </cell>
        </row>
        <row r="1668">
          <cell r="B1668" t="str">
            <v>00077760-2022</v>
          </cell>
          <cell r="F1668" t="str">
            <v>10/11/2022</v>
          </cell>
        </row>
        <row r="1669">
          <cell r="B1669" t="str">
            <v>00077715-2022</v>
          </cell>
          <cell r="F1669" t="str">
            <v>10/11/2022</v>
          </cell>
        </row>
        <row r="1670">
          <cell r="B1670" t="str">
            <v>00077482-2022</v>
          </cell>
          <cell r="F1670" t="str">
            <v>09/11/2022</v>
          </cell>
        </row>
        <row r="1671">
          <cell r="B1671" t="str">
            <v>00077482-2022</v>
          </cell>
          <cell r="F1671" t="str">
            <v>09/11/2022</v>
          </cell>
        </row>
        <row r="1672">
          <cell r="B1672" t="str">
            <v>00077482-2022</v>
          </cell>
          <cell r="F1672" t="str">
            <v>09/11/2022</v>
          </cell>
        </row>
        <row r="1673">
          <cell r="B1673" t="str">
            <v>00077482-2022</v>
          </cell>
          <cell r="F1673" t="str">
            <v>09/11/2022</v>
          </cell>
        </row>
        <row r="1674">
          <cell r="B1674" t="str">
            <v>00077482-2022</v>
          </cell>
          <cell r="F1674" t="str">
            <v>09/11/2022</v>
          </cell>
        </row>
        <row r="1675">
          <cell r="B1675" t="str">
            <v>00077482-2022</v>
          </cell>
          <cell r="F1675" t="str">
            <v>09/11/2022</v>
          </cell>
        </row>
        <row r="1676">
          <cell r="B1676" t="str">
            <v>00077330-2022</v>
          </cell>
          <cell r="F1676" t="str">
            <v>08/11/2022</v>
          </cell>
        </row>
        <row r="1677">
          <cell r="B1677" t="str">
            <v>00077322-2022</v>
          </cell>
          <cell r="F1677" t="str">
            <v>08/11/2022</v>
          </cell>
        </row>
        <row r="1678">
          <cell r="B1678" t="str">
            <v>00077299-2022</v>
          </cell>
          <cell r="F1678" t="str">
            <v>08/11/2022</v>
          </cell>
        </row>
        <row r="1679">
          <cell r="B1679" t="str">
            <v>00077204-2022</v>
          </cell>
          <cell r="F1679" t="str">
            <v>08/11/2022</v>
          </cell>
        </row>
        <row r="1680">
          <cell r="B1680" t="str">
            <v>00077046-2022</v>
          </cell>
          <cell r="F1680" t="str">
            <v>08/11/2022</v>
          </cell>
        </row>
        <row r="1681">
          <cell r="B1681" t="str">
            <v>00076985-2022</v>
          </cell>
          <cell r="F1681" t="str">
            <v>08/11/2022</v>
          </cell>
        </row>
        <row r="1682">
          <cell r="B1682" t="str">
            <v>00076800-2022</v>
          </cell>
          <cell r="F1682" t="str">
            <v>07/11/2022</v>
          </cell>
        </row>
        <row r="1683">
          <cell r="B1683" t="str">
            <v>00076762-2022</v>
          </cell>
          <cell r="F1683" t="str">
            <v>07/11/2022</v>
          </cell>
        </row>
        <row r="1684">
          <cell r="B1684" t="str">
            <v>00076391-2022</v>
          </cell>
          <cell r="F1684" t="str">
            <v>07/11/2022</v>
          </cell>
        </row>
        <row r="1685">
          <cell r="B1685" t="str">
            <v>00076340-2022</v>
          </cell>
          <cell r="F1685" t="str">
            <v>04/11/2022</v>
          </cell>
        </row>
        <row r="1686">
          <cell r="B1686" t="str">
            <v>00076256-2022</v>
          </cell>
          <cell r="F1686" t="str">
            <v>04/11/2022</v>
          </cell>
        </row>
        <row r="1687">
          <cell r="B1687" t="str">
            <v>00075687-2022</v>
          </cell>
          <cell r="F1687" t="str">
            <v>02/11/2022</v>
          </cell>
        </row>
        <row r="1688">
          <cell r="B1688" t="str">
            <v>00075680-2022</v>
          </cell>
          <cell r="F1688" t="str">
            <v>02/11/2022</v>
          </cell>
        </row>
        <row r="1689">
          <cell r="B1689" t="str">
            <v>00075603-2022</v>
          </cell>
          <cell r="F1689" t="str">
            <v>02/11/2022</v>
          </cell>
        </row>
        <row r="1690">
          <cell r="B1690" t="str">
            <v>00075449-2022</v>
          </cell>
          <cell r="F1690" t="str">
            <v>02/11/2022</v>
          </cell>
        </row>
        <row r="1691">
          <cell r="B1691" t="str">
            <v>00075401-2022</v>
          </cell>
          <cell r="F1691" t="str">
            <v>02/11/2022</v>
          </cell>
        </row>
        <row r="1692">
          <cell r="B1692" t="str">
            <v>00075379-2022</v>
          </cell>
          <cell r="F1692" t="str">
            <v>02/11/2022</v>
          </cell>
        </row>
        <row r="1693">
          <cell r="B1693" t="str">
            <v>00075365-2022</v>
          </cell>
          <cell r="F1693" t="str">
            <v>31/10/2022</v>
          </cell>
        </row>
        <row r="1694">
          <cell r="B1694" t="str">
            <v>00075365-2022</v>
          </cell>
          <cell r="F1694" t="str">
            <v>31/10/2022</v>
          </cell>
        </row>
        <row r="1695">
          <cell r="B1695" t="str">
            <v>00075330-2022</v>
          </cell>
          <cell r="F1695" t="str">
            <v>31/10/2022</v>
          </cell>
        </row>
        <row r="1696">
          <cell r="B1696" t="str">
            <v>00075187-2022</v>
          </cell>
          <cell r="F1696" t="str">
            <v>28/10/2022</v>
          </cell>
        </row>
        <row r="1697">
          <cell r="B1697" t="str">
            <v>00075109-2022</v>
          </cell>
          <cell r="F1697" t="str">
            <v>28/10/2022</v>
          </cell>
        </row>
        <row r="1698">
          <cell r="B1698" t="str">
            <v>00074840-2022</v>
          </cell>
          <cell r="F1698" t="str">
            <v>27/10/2022</v>
          </cell>
        </row>
        <row r="1699">
          <cell r="B1699" t="str">
            <v>00074612-2022</v>
          </cell>
          <cell r="F1699" t="str">
            <v>27/10/2022</v>
          </cell>
        </row>
        <row r="1700">
          <cell r="B1700" t="str">
            <v>00074553-2022</v>
          </cell>
          <cell r="F1700" t="str">
            <v>27/10/2022</v>
          </cell>
        </row>
        <row r="1701">
          <cell r="B1701" t="str">
            <v>00073984-2022</v>
          </cell>
          <cell r="F1701" t="str">
            <v>25/10/2022</v>
          </cell>
        </row>
        <row r="1702">
          <cell r="B1702" t="str">
            <v>00073738-2022</v>
          </cell>
          <cell r="F1702" t="str">
            <v>24/10/2022</v>
          </cell>
        </row>
        <row r="1703">
          <cell r="B1703" t="str">
            <v>00073493-2022</v>
          </cell>
          <cell r="F1703" t="str">
            <v>24/10/2022</v>
          </cell>
        </row>
        <row r="1704">
          <cell r="B1704" t="str">
            <v>00073455-2022</v>
          </cell>
          <cell r="F1704" t="str">
            <v>24/10/2022</v>
          </cell>
        </row>
        <row r="1705">
          <cell r="B1705" t="str">
            <v>00073055-2022</v>
          </cell>
          <cell r="F1705" t="str">
            <v>21/10/2022</v>
          </cell>
        </row>
        <row r="1706">
          <cell r="B1706" t="str">
            <v>00073003-2022</v>
          </cell>
          <cell r="F1706" t="str">
            <v>21/10/2022</v>
          </cell>
        </row>
        <row r="1707">
          <cell r="B1707" t="str">
            <v>00072981-2022</v>
          </cell>
          <cell r="F1707" t="str">
            <v>20/10/2022</v>
          </cell>
        </row>
        <row r="1708">
          <cell r="B1708" t="str">
            <v>00072897-2022</v>
          </cell>
          <cell r="F1708" t="str">
            <v>20/10/2022</v>
          </cell>
        </row>
        <row r="1709">
          <cell r="B1709" t="str">
            <v>00072892-2022</v>
          </cell>
          <cell r="F1709" t="str">
            <v>20/10/2022</v>
          </cell>
        </row>
        <row r="1710">
          <cell r="B1710" t="str">
            <v>00072891-2022</v>
          </cell>
          <cell r="F1710" t="str">
            <v>20/10/2022</v>
          </cell>
        </row>
        <row r="1711">
          <cell r="B1711" t="str">
            <v>00072887-2022</v>
          </cell>
          <cell r="F1711" t="str">
            <v>20/10/2022</v>
          </cell>
        </row>
        <row r="1712">
          <cell r="B1712" t="str">
            <v>00072885-2022</v>
          </cell>
          <cell r="F1712" t="str">
            <v>20/10/2022</v>
          </cell>
        </row>
        <row r="1713">
          <cell r="B1713" t="str">
            <v>00072877-2022</v>
          </cell>
          <cell r="F1713" t="str">
            <v>20/10/2022</v>
          </cell>
        </row>
        <row r="1714">
          <cell r="B1714" t="str">
            <v>00072874-2022</v>
          </cell>
          <cell r="F1714" t="str">
            <v>20/10/2022</v>
          </cell>
        </row>
        <row r="1715">
          <cell r="B1715" t="str">
            <v>00072685-2022</v>
          </cell>
          <cell r="F1715" t="str">
            <v>20/10/2022</v>
          </cell>
        </row>
        <row r="1716">
          <cell r="B1716" t="str">
            <v>00072625-2022</v>
          </cell>
          <cell r="F1716" t="str">
            <v>20/10/2022</v>
          </cell>
        </row>
        <row r="1717">
          <cell r="B1717" t="str">
            <v>00072576-2022</v>
          </cell>
          <cell r="F1717" t="str">
            <v>19/10/2022</v>
          </cell>
        </row>
        <row r="1718">
          <cell r="B1718" t="str">
            <v>00072574-2022</v>
          </cell>
          <cell r="F1718" t="str">
            <v>19/10/2022</v>
          </cell>
        </row>
        <row r="1719">
          <cell r="B1719" t="str">
            <v>00072495-2022</v>
          </cell>
          <cell r="F1719" t="str">
            <v>19/10/2022</v>
          </cell>
        </row>
        <row r="1720">
          <cell r="B1720" t="str">
            <v>00072382-2022</v>
          </cell>
          <cell r="F1720" t="str">
            <v>19/10/2022</v>
          </cell>
        </row>
        <row r="1721">
          <cell r="B1721" t="str">
            <v>00072316-2022</v>
          </cell>
          <cell r="F1721" t="str">
            <v>19/10/2022</v>
          </cell>
        </row>
        <row r="1722">
          <cell r="B1722" t="str">
            <v>00072264-2022</v>
          </cell>
          <cell r="F1722" t="str">
            <v>19/10/2022</v>
          </cell>
        </row>
        <row r="1723">
          <cell r="B1723" t="str">
            <v>00072258-2022</v>
          </cell>
          <cell r="F1723" t="str">
            <v>19/10/2022</v>
          </cell>
        </row>
        <row r="1724">
          <cell r="B1724" t="str">
            <v>00072141-2022</v>
          </cell>
          <cell r="F1724" t="str">
            <v>18/10/2022</v>
          </cell>
        </row>
        <row r="1725">
          <cell r="B1725" t="str">
            <v>00072125-2022</v>
          </cell>
          <cell r="F1725" t="str">
            <v>18/10/2022</v>
          </cell>
        </row>
        <row r="1726">
          <cell r="B1726" t="str">
            <v>00072097-2022</v>
          </cell>
          <cell r="F1726" t="str">
            <v>18/10/2022</v>
          </cell>
        </row>
        <row r="1727">
          <cell r="B1727" t="str">
            <v>00071994-2022</v>
          </cell>
          <cell r="F1727" t="str">
            <v>18/10/2022</v>
          </cell>
        </row>
        <row r="1728">
          <cell r="B1728" t="str">
            <v>00071989-2022</v>
          </cell>
          <cell r="F1728" t="str">
            <v>18/10/2022</v>
          </cell>
        </row>
        <row r="1729">
          <cell r="B1729" t="str">
            <v>00071856-2022</v>
          </cell>
          <cell r="F1729" t="str">
            <v>17/10/2022</v>
          </cell>
        </row>
        <row r="1730">
          <cell r="B1730" t="str">
            <v>00071747-2022</v>
          </cell>
          <cell r="F1730" t="str">
            <v>17/10/2022</v>
          </cell>
        </row>
        <row r="1731">
          <cell r="B1731" t="str">
            <v>00071692-2022</v>
          </cell>
          <cell r="F1731" t="str">
            <v>17/10/2022</v>
          </cell>
        </row>
        <row r="1732">
          <cell r="B1732" t="str">
            <v>00071689-2022</v>
          </cell>
          <cell r="F1732" t="str">
            <v>17/10/2022</v>
          </cell>
        </row>
        <row r="1733">
          <cell r="B1733" t="str">
            <v>00071619-2022</v>
          </cell>
          <cell r="F1733" t="str">
            <v>17/10/2022</v>
          </cell>
        </row>
        <row r="1734">
          <cell r="B1734" t="str">
            <v>00071339-2022</v>
          </cell>
          <cell r="F1734" t="str">
            <v>14/10/2022</v>
          </cell>
        </row>
        <row r="1735">
          <cell r="B1735" t="str">
            <v>00071140-2022</v>
          </cell>
          <cell r="F1735" t="str">
            <v>13/10/2022</v>
          </cell>
        </row>
        <row r="1736">
          <cell r="B1736" t="str">
            <v>00070909-2022</v>
          </cell>
          <cell r="F1736" t="str">
            <v>12/10/2022</v>
          </cell>
        </row>
        <row r="1737">
          <cell r="B1737" t="str">
            <v>00070829-2022</v>
          </cell>
          <cell r="F1737" t="str">
            <v>12/10/2022</v>
          </cell>
        </row>
        <row r="1738">
          <cell r="B1738" t="str">
            <v>00070799-2022</v>
          </cell>
          <cell r="F1738" t="str">
            <v>12/10/2022</v>
          </cell>
        </row>
        <row r="1739">
          <cell r="B1739" t="str">
            <v>00070698-2022</v>
          </cell>
          <cell r="F1739" t="str">
            <v>12/10/2022</v>
          </cell>
        </row>
        <row r="1740">
          <cell r="B1740" t="str">
            <v>00070657-2022</v>
          </cell>
          <cell r="F1740" t="str">
            <v>12/10/2022</v>
          </cell>
        </row>
        <row r="1741">
          <cell r="B1741" t="str">
            <v>00070642-2022</v>
          </cell>
          <cell r="F1741" t="str">
            <v>12/10/2022</v>
          </cell>
        </row>
        <row r="1742">
          <cell r="B1742" t="str">
            <v>00070642-2022</v>
          </cell>
          <cell r="F1742" t="str">
            <v>12/10/2022</v>
          </cell>
        </row>
        <row r="1743">
          <cell r="B1743" t="str">
            <v>00070562-2022</v>
          </cell>
          <cell r="F1743" t="str">
            <v>12/10/2022</v>
          </cell>
        </row>
        <row r="1744">
          <cell r="B1744" t="str">
            <v>00070401-2022</v>
          </cell>
          <cell r="F1744" t="str">
            <v>11/10/2022</v>
          </cell>
        </row>
        <row r="1745">
          <cell r="B1745" t="str">
            <v>00069978-2022</v>
          </cell>
          <cell r="F1745" t="str">
            <v>11/10/2022</v>
          </cell>
        </row>
        <row r="1746">
          <cell r="B1746" t="str">
            <v>00069946-2022</v>
          </cell>
          <cell r="F1746" t="str">
            <v>10/10/2022</v>
          </cell>
        </row>
        <row r="1747">
          <cell r="B1747" t="str">
            <v>00069942-2022</v>
          </cell>
          <cell r="F1747" t="str">
            <v>10/10/2022</v>
          </cell>
        </row>
        <row r="1748">
          <cell r="B1748" t="str">
            <v>00069886-2022</v>
          </cell>
          <cell r="F1748" t="str">
            <v>10/10/2022</v>
          </cell>
        </row>
        <row r="1749">
          <cell r="B1749" t="str">
            <v>00069729-2022</v>
          </cell>
          <cell r="F1749" t="str">
            <v>10/10/2022</v>
          </cell>
        </row>
        <row r="1750">
          <cell r="B1750" t="str">
            <v>00069172-2022</v>
          </cell>
          <cell r="F1750" t="str">
            <v>10/10/2022</v>
          </cell>
        </row>
        <row r="1751">
          <cell r="B1751" t="str">
            <v>00069060-2022</v>
          </cell>
          <cell r="F1751" t="str">
            <v>10/10/2022</v>
          </cell>
        </row>
        <row r="1752">
          <cell r="B1752" t="str">
            <v>00068807-2022</v>
          </cell>
          <cell r="F1752" t="str">
            <v>07/10/2022</v>
          </cell>
        </row>
        <row r="1753">
          <cell r="B1753" t="str">
            <v>00068702-2022</v>
          </cell>
          <cell r="F1753" t="str">
            <v>07/10/2022</v>
          </cell>
        </row>
        <row r="1754">
          <cell r="B1754" t="str">
            <v>00068612-2022</v>
          </cell>
          <cell r="F1754" t="str">
            <v>06/10/2022</v>
          </cell>
        </row>
        <row r="1755">
          <cell r="B1755" t="str">
            <v>00068358-2022</v>
          </cell>
          <cell r="F1755" t="str">
            <v>06/10/2022</v>
          </cell>
        </row>
        <row r="1756">
          <cell r="B1756" t="str">
            <v>00068243-2022</v>
          </cell>
          <cell r="F1756" t="str">
            <v>06/10/2022</v>
          </cell>
        </row>
        <row r="1757">
          <cell r="B1757" t="str">
            <v>00068215-2022</v>
          </cell>
          <cell r="F1757" t="str">
            <v>06/10/2022</v>
          </cell>
        </row>
        <row r="1758">
          <cell r="B1758" t="str">
            <v>00068181-2022</v>
          </cell>
          <cell r="F1758" t="str">
            <v>05/10/2022</v>
          </cell>
        </row>
        <row r="1759">
          <cell r="B1759" t="str">
            <v>00067945-2022</v>
          </cell>
          <cell r="F1759" t="str">
            <v>05/10/2022</v>
          </cell>
        </row>
        <row r="1760">
          <cell r="B1760" t="str">
            <v>00067747-2022</v>
          </cell>
          <cell r="F1760" t="str">
            <v>04/10/2022</v>
          </cell>
        </row>
        <row r="1761">
          <cell r="B1761" t="str">
            <v>00067694-2022</v>
          </cell>
          <cell r="F1761" t="str">
            <v>04/10/2022</v>
          </cell>
        </row>
        <row r="1762">
          <cell r="B1762" t="str">
            <v>00067671-2022</v>
          </cell>
          <cell r="F1762" t="str">
            <v>04/10/2022</v>
          </cell>
        </row>
        <row r="1763">
          <cell r="B1763" t="str">
            <v>00067549-2022</v>
          </cell>
          <cell r="F1763" t="str">
            <v>04/10/2022</v>
          </cell>
        </row>
        <row r="1764">
          <cell r="B1764" t="str">
            <v>00067381-2022</v>
          </cell>
          <cell r="F1764" t="str">
            <v>03/10/2022</v>
          </cell>
        </row>
        <row r="1765">
          <cell r="B1765" t="str">
            <v>00067313-2022</v>
          </cell>
          <cell r="F1765" t="str">
            <v>03/10/2022</v>
          </cell>
        </row>
        <row r="1766">
          <cell r="B1766" t="str">
            <v>00067280-2022</v>
          </cell>
          <cell r="F1766" t="str">
            <v>03/10/2022</v>
          </cell>
        </row>
        <row r="1767">
          <cell r="B1767" t="str">
            <v>00067054-2022</v>
          </cell>
          <cell r="F1767" t="str">
            <v>03/10/2022</v>
          </cell>
        </row>
        <row r="1768">
          <cell r="B1768" t="str">
            <v>00066774-2022</v>
          </cell>
          <cell r="F1768" t="str">
            <v>30/09/2022</v>
          </cell>
        </row>
        <row r="1769">
          <cell r="B1769" t="str">
            <v>00066736-2022</v>
          </cell>
          <cell r="F1769" t="str">
            <v>30/09/2022</v>
          </cell>
        </row>
        <row r="1770">
          <cell r="B1770" t="str">
            <v>00066710-2022</v>
          </cell>
          <cell r="F1770" t="str">
            <v>30/09/2022</v>
          </cell>
        </row>
        <row r="1771">
          <cell r="B1771" t="str">
            <v>00066706-2022</v>
          </cell>
          <cell r="F1771" t="str">
            <v>30/09/2022</v>
          </cell>
        </row>
        <row r="1772">
          <cell r="B1772" t="str">
            <v>00066557-2022</v>
          </cell>
          <cell r="F1772" t="str">
            <v>29/09/2022</v>
          </cell>
        </row>
        <row r="1773">
          <cell r="B1773" t="str">
            <v>00066465-2022</v>
          </cell>
          <cell r="F1773" t="str">
            <v>29/09/2022</v>
          </cell>
        </row>
        <row r="1774">
          <cell r="B1774" t="str">
            <v>00066025-2022</v>
          </cell>
          <cell r="F1774" t="str">
            <v>28/09/2022</v>
          </cell>
        </row>
        <row r="1775">
          <cell r="B1775" t="str">
            <v>00065647-2022</v>
          </cell>
          <cell r="F1775" t="str">
            <v>26/09/2022</v>
          </cell>
        </row>
        <row r="1776">
          <cell r="B1776" t="str">
            <v>00065485-2022</v>
          </cell>
          <cell r="F1776" t="str">
            <v>26/09/2022</v>
          </cell>
        </row>
        <row r="1777">
          <cell r="B1777" t="str">
            <v>00064678-2022</v>
          </cell>
          <cell r="F1777" t="str">
            <v>22/09/2022</v>
          </cell>
        </row>
        <row r="1778">
          <cell r="B1778" t="str">
            <v>00064647-2022</v>
          </cell>
          <cell r="F1778" t="str">
            <v>22/09/2022</v>
          </cell>
        </row>
        <row r="1779">
          <cell r="B1779" t="str">
            <v>00064494-2022</v>
          </cell>
          <cell r="F1779" t="str">
            <v>21/09/2022</v>
          </cell>
        </row>
        <row r="1780">
          <cell r="B1780" t="str">
            <v>00064415-2022</v>
          </cell>
          <cell r="F1780" t="str">
            <v>21/09/2022</v>
          </cell>
        </row>
        <row r="1781">
          <cell r="B1781" t="str">
            <v>00064412-2022</v>
          </cell>
          <cell r="F1781" t="str">
            <v>21/09/2022</v>
          </cell>
        </row>
        <row r="1782">
          <cell r="B1782" t="str">
            <v>00064404-2022</v>
          </cell>
          <cell r="F1782" t="str">
            <v>21/09/2022</v>
          </cell>
        </row>
        <row r="1783">
          <cell r="B1783" t="str">
            <v>00064391-2022</v>
          </cell>
          <cell r="F1783" t="str">
            <v>21/09/2022</v>
          </cell>
        </row>
        <row r="1784">
          <cell r="B1784" t="str">
            <v>00064222-2022</v>
          </cell>
          <cell r="F1784" t="str">
            <v>21/09/2022</v>
          </cell>
        </row>
        <row r="1785">
          <cell r="B1785" t="str">
            <v>00064182-2022</v>
          </cell>
          <cell r="F1785" t="str">
            <v>21/09/2022</v>
          </cell>
        </row>
        <row r="1786">
          <cell r="B1786" t="str">
            <v>00064181-2022</v>
          </cell>
          <cell r="F1786" t="str">
            <v>21/09/2022</v>
          </cell>
        </row>
        <row r="1787">
          <cell r="B1787" t="str">
            <v>00064178-2022</v>
          </cell>
          <cell r="F1787" t="str">
            <v>20/09/2022</v>
          </cell>
        </row>
        <row r="1788">
          <cell r="B1788" t="str">
            <v>00064032-2022</v>
          </cell>
          <cell r="F1788" t="str">
            <v>20/09/2022</v>
          </cell>
        </row>
        <row r="1789">
          <cell r="B1789" t="str">
            <v>00064027-2022</v>
          </cell>
          <cell r="F1789" t="str">
            <v>20/09/2022</v>
          </cell>
        </row>
        <row r="1790">
          <cell r="B1790" t="str">
            <v>00063993-2022</v>
          </cell>
          <cell r="F1790" t="str">
            <v>20/09/2022</v>
          </cell>
        </row>
        <row r="1791">
          <cell r="B1791" t="str">
            <v>00063507-2022</v>
          </cell>
          <cell r="F1791" t="str">
            <v>19/09/2022</v>
          </cell>
        </row>
        <row r="1792">
          <cell r="B1792" t="str">
            <v>00063503-2022</v>
          </cell>
          <cell r="F1792" t="str">
            <v>19/09/2022</v>
          </cell>
        </row>
        <row r="1793">
          <cell r="B1793" t="str">
            <v>00063405-2022</v>
          </cell>
          <cell r="F1793" t="str">
            <v>19/09/2022</v>
          </cell>
        </row>
        <row r="1794">
          <cell r="B1794" t="str">
            <v>00063400-2022</v>
          </cell>
          <cell r="F1794" t="str">
            <v>19/09/2022</v>
          </cell>
        </row>
        <row r="1795">
          <cell r="B1795" t="str">
            <v>00063321-2022</v>
          </cell>
          <cell r="F1795" t="str">
            <v>16/09/2022</v>
          </cell>
        </row>
        <row r="1796">
          <cell r="B1796" t="str">
            <v>00063261-2022</v>
          </cell>
          <cell r="F1796" t="str">
            <v>16/09/2022</v>
          </cell>
        </row>
        <row r="1797">
          <cell r="B1797" t="str">
            <v>00063257-2022</v>
          </cell>
          <cell r="F1797" t="str">
            <v>16/09/2022</v>
          </cell>
        </row>
        <row r="1798">
          <cell r="B1798" t="str">
            <v>00063240-2022</v>
          </cell>
          <cell r="F1798" t="str">
            <v>16/09/2022</v>
          </cell>
        </row>
        <row r="1799">
          <cell r="B1799" t="str">
            <v>00063148-2022</v>
          </cell>
          <cell r="F1799" t="str">
            <v>16/09/2022</v>
          </cell>
        </row>
        <row r="1800">
          <cell r="B1800" t="str">
            <v>00063144-2022</v>
          </cell>
          <cell r="F1800" t="str">
            <v>16/09/2022</v>
          </cell>
        </row>
        <row r="1801">
          <cell r="B1801" t="str">
            <v>00063143-2022</v>
          </cell>
          <cell r="F1801" t="str">
            <v>16/09/2022</v>
          </cell>
        </row>
        <row r="1802">
          <cell r="B1802" t="str">
            <v>00063139-2022</v>
          </cell>
          <cell r="F1802" t="str">
            <v>16/09/2022</v>
          </cell>
        </row>
        <row r="1803">
          <cell r="B1803" t="str">
            <v>00062901-2022</v>
          </cell>
          <cell r="F1803" t="str">
            <v>15/09/2022</v>
          </cell>
        </row>
        <row r="1804">
          <cell r="B1804" t="str">
            <v>00062895-2022</v>
          </cell>
          <cell r="F1804" t="str">
            <v>15/09/2022</v>
          </cell>
        </row>
        <row r="1805">
          <cell r="B1805" t="str">
            <v>00062625-2022</v>
          </cell>
          <cell r="F1805" t="str">
            <v>14/09/2022</v>
          </cell>
        </row>
        <row r="1806">
          <cell r="B1806" t="str">
            <v>00062558-2022</v>
          </cell>
          <cell r="F1806" t="str">
            <v>14/09/2022</v>
          </cell>
        </row>
        <row r="1807">
          <cell r="B1807" t="str">
            <v>00062273-2022</v>
          </cell>
          <cell r="F1807" t="str">
            <v>13/09/2022</v>
          </cell>
        </row>
        <row r="1808">
          <cell r="B1808" t="str">
            <v>00061385-2022</v>
          </cell>
          <cell r="F1808" t="str">
            <v>12/09/2022</v>
          </cell>
        </row>
        <row r="1809">
          <cell r="B1809" t="str">
            <v>00061265-2022</v>
          </cell>
          <cell r="F1809" t="str">
            <v>09/09/2022</v>
          </cell>
        </row>
        <row r="1810">
          <cell r="B1810" t="str">
            <v>00061259-2022</v>
          </cell>
          <cell r="F1810" t="str">
            <v>09/09/2022</v>
          </cell>
        </row>
        <row r="1811">
          <cell r="B1811" t="str">
            <v>00061255-2022</v>
          </cell>
          <cell r="F1811" t="str">
            <v>09/09/2022</v>
          </cell>
        </row>
        <row r="1812">
          <cell r="B1812" t="str">
            <v>00061246-2022</v>
          </cell>
          <cell r="F1812" t="str">
            <v>09/09/2022</v>
          </cell>
        </row>
        <row r="1813">
          <cell r="B1813" t="str">
            <v>00061239-2022</v>
          </cell>
          <cell r="F1813" t="str">
            <v>09/09/2022</v>
          </cell>
        </row>
        <row r="1814">
          <cell r="B1814" t="str">
            <v>00061233-2022</v>
          </cell>
          <cell r="F1814" t="str">
            <v>09/09/2022</v>
          </cell>
        </row>
        <row r="1815">
          <cell r="B1815" t="str">
            <v>00061191-2022</v>
          </cell>
          <cell r="F1815" t="str">
            <v>09/09/2022</v>
          </cell>
        </row>
        <row r="1816">
          <cell r="B1816" t="str">
            <v>00061161-2022</v>
          </cell>
          <cell r="F1816" t="str">
            <v>09/09/2022</v>
          </cell>
        </row>
        <row r="1817">
          <cell r="B1817" t="str">
            <v>00060985-2022</v>
          </cell>
          <cell r="F1817" t="str">
            <v>09/09/2022</v>
          </cell>
        </row>
        <row r="1818">
          <cell r="B1818" t="str">
            <v>00060755-2022</v>
          </cell>
          <cell r="F1818" t="str">
            <v>08/09/2022</v>
          </cell>
        </row>
        <row r="1819">
          <cell r="B1819" t="str">
            <v>00060752-2022</v>
          </cell>
          <cell r="F1819" t="str">
            <v>08/09/2022</v>
          </cell>
        </row>
        <row r="1820">
          <cell r="B1820" t="str">
            <v>00060746-2022</v>
          </cell>
          <cell r="F1820" t="str">
            <v>08/09/2022</v>
          </cell>
        </row>
        <row r="1821">
          <cell r="B1821" t="str">
            <v>00060743-2022</v>
          </cell>
          <cell r="F1821" t="str">
            <v>08/09/2022</v>
          </cell>
        </row>
        <row r="1822">
          <cell r="B1822" t="str">
            <v>00060741-2022</v>
          </cell>
          <cell r="F1822" t="str">
            <v>08/09/2022</v>
          </cell>
        </row>
        <row r="1823">
          <cell r="B1823" t="str">
            <v>00060735-2022</v>
          </cell>
          <cell r="F1823" t="str">
            <v>08/09/2022</v>
          </cell>
        </row>
        <row r="1824">
          <cell r="B1824" t="str">
            <v>00060731-2022</v>
          </cell>
          <cell r="F1824" t="str">
            <v>08/09/2022</v>
          </cell>
        </row>
        <row r="1825">
          <cell r="B1825" t="str">
            <v>00060729-2022</v>
          </cell>
          <cell r="F1825" t="str">
            <v>08/09/2022</v>
          </cell>
        </row>
        <row r="1826">
          <cell r="B1826" t="str">
            <v>00060659-2022</v>
          </cell>
          <cell r="F1826" t="str">
            <v>08/09/2022</v>
          </cell>
        </row>
        <row r="1827">
          <cell r="B1827" t="str">
            <v>00059957-2022</v>
          </cell>
          <cell r="F1827" t="str">
            <v>06/09/2022</v>
          </cell>
        </row>
        <row r="1828">
          <cell r="B1828" t="str">
            <v>00059695-2022</v>
          </cell>
          <cell r="F1828" t="str">
            <v>05/09/2022</v>
          </cell>
        </row>
        <row r="1829">
          <cell r="B1829" t="str">
            <v>00059690-2022</v>
          </cell>
          <cell r="F1829" t="str">
            <v>05/09/2022</v>
          </cell>
        </row>
        <row r="1830">
          <cell r="B1830" t="str">
            <v>00059686-2022</v>
          </cell>
          <cell r="F1830" t="str">
            <v>05/09/2022</v>
          </cell>
        </row>
        <row r="1831">
          <cell r="B1831" t="str">
            <v>00059677-2022</v>
          </cell>
          <cell r="F1831" t="str">
            <v>05/09/2022</v>
          </cell>
        </row>
        <row r="1832">
          <cell r="B1832" t="str">
            <v>00059457-2022</v>
          </cell>
          <cell r="F1832" t="str">
            <v>05/09/2022</v>
          </cell>
        </row>
        <row r="1833">
          <cell r="B1833" t="str">
            <v>00059311-2022</v>
          </cell>
          <cell r="F1833" t="str">
            <v>02/09/2022</v>
          </cell>
        </row>
        <row r="1834">
          <cell r="B1834" t="str">
            <v>00059273-2022</v>
          </cell>
          <cell r="F1834" t="str">
            <v>02/09/2022</v>
          </cell>
        </row>
        <row r="1835">
          <cell r="B1835" t="str">
            <v>00058767-2022</v>
          </cell>
          <cell r="F1835" t="str">
            <v>01/09/2022</v>
          </cell>
        </row>
        <row r="1836">
          <cell r="B1836" t="str">
            <v>00058744-2022</v>
          </cell>
          <cell r="F1836" t="str">
            <v>01/09/2022</v>
          </cell>
        </row>
        <row r="1837">
          <cell r="B1837" t="str">
            <v>00058631-2022</v>
          </cell>
          <cell r="F1837" t="str">
            <v>01/09/2022</v>
          </cell>
        </row>
        <row r="1838">
          <cell r="B1838" t="str">
            <v>00058626-2022</v>
          </cell>
          <cell r="F1838" t="str">
            <v>01/09/2022</v>
          </cell>
        </row>
        <row r="1839">
          <cell r="B1839" t="str">
            <v>00058524-2022</v>
          </cell>
          <cell r="F1839" t="str">
            <v>31/08/2022</v>
          </cell>
        </row>
        <row r="1840">
          <cell r="B1840" t="str">
            <v>00058355-2022</v>
          </cell>
          <cell r="F1840" t="str">
            <v>31/08/2022</v>
          </cell>
        </row>
        <row r="1841">
          <cell r="B1841" t="str">
            <v>00058295-2022</v>
          </cell>
          <cell r="F1841" t="str">
            <v>31/08/2022</v>
          </cell>
        </row>
        <row r="1842">
          <cell r="B1842" t="str">
            <v>00058231-2022</v>
          </cell>
          <cell r="F1842" t="str">
            <v>31/08/2022</v>
          </cell>
        </row>
        <row r="1843">
          <cell r="B1843" t="str">
            <v>00058127-2022</v>
          </cell>
          <cell r="F1843" t="str">
            <v>31/08/2022</v>
          </cell>
        </row>
        <row r="1844">
          <cell r="B1844" t="str">
            <v>00057968-2022</v>
          </cell>
          <cell r="F1844" t="str">
            <v>29/08/2022</v>
          </cell>
        </row>
        <row r="1845">
          <cell r="B1845" t="str">
            <v>00057962-2022</v>
          </cell>
          <cell r="F1845" t="str">
            <v>29/08/2022</v>
          </cell>
        </row>
        <row r="1846">
          <cell r="B1846" t="str">
            <v>00057829-2022</v>
          </cell>
          <cell r="F1846" t="str">
            <v>26/08/2022</v>
          </cell>
        </row>
        <row r="1847">
          <cell r="B1847" t="str">
            <v>00057802-2022</v>
          </cell>
          <cell r="F1847" t="str">
            <v>26/08/2022</v>
          </cell>
        </row>
        <row r="1848">
          <cell r="B1848" t="str">
            <v>00057751-2022</v>
          </cell>
          <cell r="F1848" t="str">
            <v>26/08/2022</v>
          </cell>
        </row>
        <row r="1849">
          <cell r="B1849" t="str">
            <v>00057621-2022</v>
          </cell>
          <cell r="F1849" t="str">
            <v>26/08/2022</v>
          </cell>
        </row>
        <row r="1850">
          <cell r="B1850" t="str">
            <v>00057443-2022</v>
          </cell>
          <cell r="F1850" t="str">
            <v>25/08/2022</v>
          </cell>
        </row>
        <row r="1851">
          <cell r="B1851" t="str">
            <v>00056926-2022</v>
          </cell>
          <cell r="F1851" t="str">
            <v>24/08/2022</v>
          </cell>
        </row>
        <row r="1852">
          <cell r="B1852" t="str">
            <v>00056864-2022</v>
          </cell>
          <cell r="F1852" t="str">
            <v>24/08/2022</v>
          </cell>
        </row>
        <row r="1853">
          <cell r="B1853" t="str">
            <v>00056777-2022</v>
          </cell>
          <cell r="F1853" t="str">
            <v>24/08/2022</v>
          </cell>
        </row>
        <row r="1854">
          <cell r="B1854" t="str">
            <v>00056642-2022</v>
          </cell>
          <cell r="F1854" t="str">
            <v>23/08/2022</v>
          </cell>
        </row>
        <row r="1855">
          <cell r="B1855" t="str">
            <v>00056391-2022</v>
          </cell>
          <cell r="F1855" t="str">
            <v>22/08/2022</v>
          </cell>
        </row>
        <row r="1856">
          <cell r="B1856" t="str">
            <v>00056130-2022</v>
          </cell>
          <cell r="F1856" t="str">
            <v>22/08/2022</v>
          </cell>
        </row>
        <row r="1857">
          <cell r="B1857" t="str">
            <v>00056051-2022</v>
          </cell>
          <cell r="F1857" t="str">
            <v>19/08/2022</v>
          </cell>
        </row>
        <row r="1858">
          <cell r="B1858" t="str">
            <v>00056051-2022</v>
          </cell>
          <cell r="F1858" t="str">
            <v>19/08/2022</v>
          </cell>
        </row>
        <row r="1859">
          <cell r="B1859" t="str">
            <v>00055461-2022</v>
          </cell>
          <cell r="F1859" t="str">
            <v>17/08/2022</v>
          </cell>
        </row>
        <row r="1860">
          <cell r="B1860" t="str">
            <v>00055082-2022</v>
          </cell>
          <cell r="F1860" t="str">
            <v>16/08/2022</v>
          </cell>
        </row>
        <row r="1861">
          <cell r="B1861" t="str">
            <v>00055020-2022</v>
          </cell>
          <cell r="F1861" t="str">
            <v>16/08/2022</v>
          </cell>
        </row>
        <row r="1862">
          <cell r="B1862" t="str">
            <v>00054869-2022</v>
          </cell>
          <cell r="F1862" t="str">
            <v>15/08/2022</v>
          </cell>
        </row>
        <row r="1863">
          <cell r="B1863" t="str">
            <v>00054655-2022</v>
          </cell>
          <cell r="F1863" t="str">
            <v>15/08/2022</v>
          </cell>
        </row>
        <row r="1864">
          <cell r="B1864" t="str">
            <v>00054073-2022</v>
          </cell>
          <cell r="F1864" t="str">
            <v>11/08/2022</v>
          </cell>
        </row>
        <row r="1865">
          <cell r="B1865" t="str">
            <v>00053661-2022</v>
          </cell>
          <cell r="F1865" t="str">
            <v>10/08/2022</v>
          </cell>
        </row>
        <row r="1866">
          <cell r="B1866" t="str">
            <v>00053426-2022</v>
          </cell>
          <cell r="F1866" t="str">
            <v>09/08/2022</v>
          </cell>
        </row>
        <row r="1867">
          <cell r="B1867" t="str">
            <v>00053169-2022</v>
          </cell>
          <cell r="F1867" t="str">
            <v>08/08/2022</v>
          </cell>
        </row>
        <row r="1868">
          <cell r="B1868" t="str">
            <v>00052314-2022</v>
          </cell>
          <cell r="F1868" t="str">
            <v>04/08/2022</v>
          </cell>
        </row>
        <row r="1869">
          <cell r="B1869" t="str">
            <v>00052142-2022</v>
          </cell>
          <cell r="F1869" t="str">
            <v>03/08/2022</v>
          </cell>
        </row>
        <row r="1870">
          <cell r="B1870" t="str">
            <v>00050577-2022</v>
          </cell>
          <cell r="F1870" t="str">
            <v>27/07/2022</v>
          </cell>
        </row>
        <row r="1871">
          <cell r="B1871" t="str">
            <v>00050570-2022</v>
          </cell>
          <cell r="F1871" t="str">
            <v>27/07/2022</v>
          </cell>
        </row>
        <row r="1872">
          <cell r="B1872" t="str">
            <v>00050290-2022</v>
          </cell>
          <cell r="F1872" t="str">
            <v>27/07/2022</v>
          </cell>
        </row>
        <row r="1873">
          <cell r="B1873" t="str">
            <v>00050275-2022</v>
          </cell>
          <cell r="F1873" t="str">
            <v>27/07/2022</v>
          </cell>
        </row>
        <row r="1874">
          <cell r="B1874" t="str">
            <v>00050268-2022</v>
          </cell>
          <cell r="F1874" t="str">
            <v>27/07/2022</v>
          </cell>
        </row>
        <row r="1875">
          <cell r="B1875" t="str">
            <v>00049915-2022</v>
          </cell>
          <cell r="F1875" t="str">
            <v>26/07/2022</v>
          </cell>
        </row>
        <row r="1876">
          <cell r="B1876" t="str">
            <v>00049856-2022</v>
          </cell>
          <cell r="F1876" t="str">
            <v>26/07/2022</v>
          </cell>
        </row>
        <row r="1877">
          <cell r="B1877" t="str">
            <v>00049811-2022</v>
          </cell>
          <cell r="F1877" t="str">
            <v>26/07/2022</v>
          </cell>
        </row>
        <row r="1878">
          <cell r="B1878" t="str">
            <v>00049803-2022</v>
          </cell>
          <cell r="F1878" t="str">
            <v>25/07/2022</v>
          </cell>
        </row>
        <row r="1879">
          <cell r="B1879" t="str">
            <v>00049767-2022</v>
          </cell>
          <cell r="F1879" t="str">
            <v>25/07/2022</v>
          </cell>
        </row>
        <row r="1880">
          <cell r="B1880" t="str">
            <v>00049756-2022</v>
          </cell>
          <cell r="F1880" t="str">
            <v>25/07/2022</v>
          </cell>
        </row>
        <row r="1881">
          <cell r="B1881" t="str">
            <v>00049738-2022</v>
          </cell>
          <cell r="F1881" t="str">
            <v>25/07/2022</v>
          </cell>
        </row>
        <row r="1882">
          <cell r="B1882" t="str">
            <v>00049701-2022</v>
          </cell>
          <cell r="F1882" t="str">
            <v>25/07/2022</v>
          </cell>
        </row>
        <row r="1883">
          <cell r="B1883" t="str">
            <v>00049344-2022</v>
          </cell>
          <cell r="F1883" t="str">
            <v>22/07/2022</v>
          </cell>
        </row>
        <row r="1884">
          <cell r="B1884" t="str">
            <v>00049234-2022</v>
          </cell>
          <cell r="F1884" t="str">
            <v>22/07/2022</v>
          </cell>
        </row>
        <row r="1885">
          <cell r="B1885" t="str">
            <v>00049139-2022</v>
          </cell>
          <cell r="F1885" t="str">
            <v>22/07/2022</v>
          </cell>
        </row>
        <row r="1886">
          <cell r="B1886" t="str">
            <v>00049069-2022</v>
          </cell>
          <cell r="F1886" t="str">
            <v>22/07/2022</v>
          </cell>
        </row>
        <row r="1887">
          <cell r="B1887" t="str">
            <v>00049026-2022</v>
          </cell>
          <cell r="F1887" t="str">
            <v>21/07/2022</v>
          </cell>
        </row>
        <row r="1888">
          <cell r="B1888" t="str">
            <v>00048958-2022</v>
          </cell>
          <cell r="F1888" t="str">
            <v>21/07/2022</v>
          </cell>
        </row>
        <row r="1889">
          <cell r="B1889" t="str">
            <v>00048938-2022</v>
          </cell>
          <cell r="F1889" t="str">
            <v>21/07/2022</v>
          </cell>
        </row>
        <row r="1890">
          <cell r="B1890" t="str">
            <v>00048645-2022</v>
          </cell>
          <cell r="F1890" t="str">
            <v>20/07/2022</v>
          </cell>
        </row>
        <row r="1891">
          <cell r="B1891" t="str">
            <v>00048640-2022</v>
          </cell>
          <cell r="F1891" t="str">
            <v>20/07/2022</v>
          </cell>
        </row>
        <row r="1892">
          <cell r="B1892" t="str">
            <v>00048582-2022</v>
          </cell>
          <cell r="F1892" t="str">
            <v>20/07/2022</v>
          </cell>
        </row>
        <row r="1893">
          <cell r="B1893" t="str">
            <v>00048578-2022</v>
          </cell>
          <cell r="F1893" t="str">
            <v>20/07/2022</v>
          </cell>
        </row>
        <row r="1894">
          <cell r="B1894" t="str">
            <v>00048337-2022</v>
          </cell>
          <cell r="F1894" t="str">
            <v>19/07/2022</v>
          </cell>
        </row>
        <row r="1895">
          <cell r="B1895" t="str">
            <v>00048329-2022</v>
          </cell>
          <cell r="F1895" t="str">
            <v>19/07/2022</v>
          </cell>
        </row>
        <row r="1896">
          <cell r="B1896" t="str">
            <v>00047907-2022</v>
          </cell>
          <cell r="F1896" t="str">
            <v>18/07/2022</v>
          </cell>
        </row>
        <row r="1897">
          <cell r="B1897" t="str">
            <v>00047736-2022</v>
          </cell>
          <cell r="F1897" t="str">
            <v>18/07/2022</v>
          </cell>
        </row>
        <row r="1898">
          <cell r="B1898" t="str">
            <v>00047683-2022</v>
          </cell>
          <cell r="F1898" t="str">
            <v>18/07/2022</v>
          </cell>
        </row>
        <row r="1899">
          <cell r="B1899" t="str">
            <v>00047506-2022</v>
          </cell>
          <cell r="F1899" t="str">
            <v>15/07/2022</v>
          </cell>
        </row>
        <row r="1900">
          <cell r="B1900" t="str">
            <v>00047337-2022</v>
          </cell>
          <cell r="F1900" t="str">
            <v>15/07/2022</v>
          </cell>
        </row>
        <row r="1901">
          <cell r="B1901" t="str">
            <v>00047148-2022</v>
          </cell>
          <cell r="F1901" t="str">
            <v>14/07/2022</v>
          </cell>
        </row>
        <row r="1902">
          <cell r="B1902" t="str">
            <v>00047142-2022</v>
          </cell>
          <cell r="F1902" t="str">
            <v>14/07/2022</v>
          </cell>
        </row>
        <row r="1903">
          <cell r="B1903" t="str">
            <v>00047086-2022</v>
          </cell>
          <cell r="F1903" t="str">
            <v>14/07/2022</v>
          </cell>
        </row>
        <row r="1904">
          <cell r="B1904" t="str">
            <v>00046895-2022</v>
          </cell>
          <cell r="F1904" t="str">
            <v>14/07/2022</v>
          </cell>
        </row>
        <row r="1905">
          <cell r="B1905" t="str">
            <v>00046827-2022</v>
          </cell>
          <cell r="F1905" t="str">
            <v>14/07/2022</v>
          </cell>
        </row>
        <row r="1906">
          <cell r="B1906" t="str">
            <v>00046810-2022</v>
          </cell>
          <cell r="F1906" t="str">
            <v>13/07/2022</v>
          </cell>
        </row>
        <row r="1907">
          <cell r="B1907" t="str">
            <v>00046493-2022</v>
          </cell>
          <cell r="F1907" t="str">
            <v>12/07/2022</v>
          </cell>
        </row>
        <row r="1908">
          <cell r="B1908" t="str">
            <v>00046483-2022</v>
          </cell>
          <cell r="F1908" t="str">
            <v>12/07/2022</v>
          </cell>
        </row>
        <row r="1909">
          <cell r="B1909" t="str">
            <v>00046403-2022</v>
          </cell>
          <cell r="F1909" t="str">
            <v>12/07/2022</v>
          </cell>
        </row>
        <row r="1910">
          <cell r="B1910" t="str">
            <v>00046387-2022</v>
          </cell>
          <cell r="F1910" t="str">
            <v>12/07/2022</v>
          </cell>
        </row>
        <row r="1911">
          <cell r="B1911" t="str">
            <v>00046191-2022</v>
          </cell>
          <cell r="F1911" t="str">
            <v>11/07/2022</v>
          </cell>
        </row>
        <row r="1912">
          <cell r="B1912" t="str">
            <v>00046179-2022</v>
          </cell>
          <cell r="F1912" t="str">
            <v>11/07/2022</v>
          </cell>
        </row>
        <row r="1913">
          <cell r="B1913" t="str">
            <v>00045898-2022</v>
          </cell>
          <cell r="F1913" t="str">
            <v>11/07/2022</v>
          </cell>
        </row>
        <row r="1914">
          <cell r="B1914" t="str">
            <v>00045693-2022</v>
          </cell>
          <cell r="F1914" t="str">
            <v>08/07/2022</v>
          </cell>
        </row>
        <row r="1915">
          <cell r="B1915" t="str">
            <v>00045623-2022</v>
          </cell>
          <cell r="F1915" t="str">
            <v>08/07/2022</v>
          </cell>
        </row>
        <row r="1916">
          <cell r="B1916" t="str">
            <v>00045526-2022</v>
          </cell>
          <cell r="F1916" t="str">
            <v>08/07/2022</v>
          </cell>
        </row>
        <row r="1917">
          <cell r="B1917" t="str">
            <v>00045301-2022</v>
          </cell>
          <cell r="F1917" t="str">
            <v>07/07/2022</v>
          </cell>
        </row>
        <row r="1918">
          <cell r="B1918" t="str">
            <v>00045299-2022</v>
          </cell>
          <cell r="F1918" t="str">
            <v>07/07/2022</v>
          </cell>
        </row>
        <row r="1919">
          <cell r="B1919" t="str">
            <v>00045229-2022</v>
          </cell>
          <cell r="F1919" t="str">
            <v>07/07/2022</v>
          </cell>
        </row>
        <row r="1920">
          <cell r="B1920" t="str">
            <v>00045155-2022</v>
          </cell>
          <cell r="F1920" t="str">
            <v>07/07/2022</v>
          </cell>
        </row>
        <row r="1921">
          <cell r="B1921" t="str">
            <v>00044851-2022</v>
          </cell>
          <cell r="F1921" t="str">
            <v>06/07/2022</v>
          </cell>
        </row>
        <row r="1922">
          <cell r="B1922" t="str">
            <v>00044208-2022</v>
          </cell>
          <cell r="F1922" t="str">
            <v>05/07/2022</v>
          </cell>
        </row>
        <row r="1923">
          <cell r="B1923" t="str">
            <v>00044162-2022</v>
          </cell>
          <cell r="F1923" t="str">
            <v>04/07/2022</v>
          </cell>
        </row>
        <row r="1924">
          <cell r="B1924" t="str">
            <v>00043960-2022</v>
          </cell>
          <cell r="F1924" t="str">
            <v>04/07/2022</v>
          </cell>
        </row>
        <row r="1925">
          <cell r="B1925" t="str">
            <v>00043888-2022</v>
          </cell>
          <cell r="F1925" t="str">
            <v>04/07/2022</v>
          </cell>
        </row>
        <row r="1926">
          <cell r="B1926" t="str">
            <v>00043784-2022</v>
          </cell>
          <cell r="F1926" t="str">
            <v>04/07/2022</v>
          </cell>
        </row>
        <row r="1927">
          <cell r="B1927" t="str">
            <v>00043682-2022</v>
          </cell>
          <cell r="F1927" t="str">
            <v>01/07/2022</v>
          </cell>
        </row>
        <row r="1928">
          <cell r="B1928" t="str">
            <v>00043674-2022</v>
          </cell>
          <cell r="F1928" t="str">
            <v>01/07/2022</v>
          </cell>
        </row>
        <row r="1929">
          <cell r="B1929" t="str">
            <v>00043532-2022</v>
          </cell>
          <cell r="F1929" t="str">
            <v>01/07/2022</v>
          </cell>
        </row>
        <row r="1930">
          <cell r="B1930" t="str">
            <v>00043517-2022</v>
          </cell>
          <cell r="F1930" t="str">
            <v>01/07/2022</v>
          </cell>
        </row>
        <row r="1931">
          <cell r="B1931" t="str">
            <v>00043381-2022</v>
          </cell>
          <cell r="F1931" t="str">
            <v>30/06/2022</v>
          </cell>
        </row>
        <row r="1932">
          <cell r="B1932" t="str">
            <v>00042748-2022</v>
          </cell>
          <cell r="F1932" t="str">
            <v>28/06/2022</v>
          </cell>
        </row>
        <row r="1933">
          <cell r="B1933" t="str">
            <v>00042035-2022</v>
          </cell>
          <cell r="F1933" t="str">
            <v>27/06/2022</v>
          </cell>
        </row>
        <row r="1934">
          <cell r="B1934" t="str">
            <v>00041864-2022</v>
          </cell>
          <cell r="F1934" t="str">
            <v>27/06/2022</v>
          </cell>
        </row>
        <row r="1935">
          <cell r="B1935" t="str">
            <v>00041280-2022</v>
          </cell>
          <cell r="F1935" t="str">
            <v>22/06/2022</v>
          </cell>
        </row>
        <row r="1936">
          <cell r="B1936" t="str">
            <v>00041192-2022</v>
          </cell>
          <cell r="F1936" t="str">
            <v>22/06/2022</v>
          </cell>
        </row>
        <row r="1937">
          <cell r="B1937" t="str">
            <v>00041075-2022</v>
          </cell>
          <cell r="F1937" t="str">
            <v>22/06/2022</v>
          </cell>
        </row>
        <row r="1938">
          <cell r="B1938" t="str">
            <v>00040899-2022</v>
          </cell>
          <cell r="F1938" t="str">
            <v>21/06/2022</v>
          </cell>
        </row>
        <row r="1939">
          <cell r="B1939" t="str">
            <v>00040794-2022</v>
          </cell>
          <cell r="F1939" t="str">
            <v>21/06/2022</v>
          </cell>
        </row>
        <row r="1940">
          <cell r="B1940" t="str">
            <v>00040565-2022</v>
          </cell>
          <cell r="F1940" t="str">
            <v>20/06/2022</v>
          </cell>
        </row>
        <row r="1941">
          <cell r="B1941" t="str">
            <v>00040535-2022</v>
          </cell>
          <cell r="F1941" t="str">
            <v>20/06/2022</v>
          </cell>
        </row>
        <row r="1942">
          <cell r="B1942" t="str">
            <v>00040154-2022</v>
          </cell>
          <cell r="F1942" t="str">
            <v>17/06/2022</v>
          </cell>
        </row>
        <row r="1943">
          <cell r="B1943" t="str">
            <v>00040036-2022</v>
          </cell>
          <cell r="F1943" t="str">
            <v>17/06/2022</v>
          </cell>
        </row>
        <row r="1944">
          <cell r="B1944" t="str">
            <v>00039985-2022</v>
          </cell>
          <cell r="F1944" t="str">
            <v>17/06/2022</v>
          </cell>
        </row>
        <row r="1945">
          <cell r="B1945" t="str">
            <v>00039664-2022</v>
          </cell>
          <cell r="F1945" t="str">
            <v>16/06/2022</v>
          </cell>
        </row>
        <row r="1946">
          <cell r="B1946" t="str">
            <v>00039539-2022</v>
          </cell>
          <cell r="F1946" t="str">
            <v>16/06/2022</v>
          </cell>
        </row>
        <row r="1947">
          <cell r="B1947" t="str">
            <v>00039435-2022</v>
          </cell>
          <cell r="F1947" t="str">
            <v>15/06/2022</v>
          </cell>
        </row>
        <row r="1948">
          <cell r="B1948" t="str">
            <v>00039435-2022</v>
          </cell>
          <cell r="F1948" t="str">
            <v>15/06/2022</v>
          </cell>
        </row>
        <row r="1949">
          <cell r="B1949" t="str">
            <v>00039294-2022</v>
          </cell>
          <cell r="F1949" t="str">
            <v>15/06/2022</v>
          </cell>
        </row>
        <row r="1950">
          <cell r="B1950" t="str">
            <v>00039226-2022</v>
          </cell>
          <cell r="F1950" t="str">
            <v>15/06/2022</v>
          </cell>
        </row>
        <row r="1951">
          <cell r="B1951" t="str">
            <v>00039217-2022</v>
          </cell>
          <cell r="F1951" t="str">
            <v>14/06/2022</v>
          </cell>
        </row>
        <row r="1952">
          <cell r="B1952" t="str">
            <v>00038524-2022</v>
          </cell>
          <cell r="F1952" t="str">
            <v>10/06/2022</v>
          </cell>
        </row>
        <row r="1953">
          <cell r="B1953" t="str">
            <v>00038492-2022</v>
          </cell>
          <cell r="F1953" t="str">
            <v>10/06/2022</v>
          </cell>
        </row>
        <row r="1954">
          <cell r="B1954" t="str">
            <v>00038450-2022</v>
          </cell>
          <cell r="F1954" t="str">
            <v>10/06/2022</v>
          </cell>
        </row>
        <row r="1955">
          <cell r="B1955" t="str">
            <v>00038400-2022</v>
          </cell>
          <cell r="F1955" t="str">
            <v>10/06/2022</v>
          </cell>
        </row>
        <row r="1956">
          <cell r="B1956" t="str">
            <v>00038341-2022</v>
          </cell>
          <cell r="F1956" t="str">
            <v>10/06/2022</v>
          </cell>
        </row>
        <row r="1957">
          <cell r="B1957" t="str">
            <v>00038312-2022</v>
          </cell>
          <cell r="F1957" t="str">
            <v>10/06/2022</v>
          </cell>
        </row>
        <row r="1958">
          <cell r="B1958" t="str">
            <v>00038289-2022</v>
          </cell>
          <cell r="F1958" t="str">
            <v>10/06/2022</v>
          </cell>
        </row>
        <row r="1959">
          <cell r="B1959" t="str">
            <v>00038132-2022</v>
          </cell>
          <cell r="F1959" t="str">
            <v>10/06/2022</v>
          </cell>
        </row>
        <row r="1960">
          <cell r="B1960" t="str">
            <v>00038080-2022</v>
          </cell>
          <cell r="F1960" t="str">
            <v>09/06/2022</v>
          </cell>
        </row>
        <row r="1961">
          <cell r="B1961" t="str">
            <v>00037912-2022</v>
          </cell>
          <cell r="F1961" t="str">
            <v>09/06/2022</v>
          </cell>
        </row>
        <row r="1962">
          <cell r="B1962" t="str">
            <v>00037607-2022</v>
          </cell>
          <cell r="F1962" t="str">
            <v>08/06/2022</v>
          </cell>
        </row>
        <row r="1963">
          <cell r="B1963" t="str">
            <v>00037467-2022</v>
          </cell>
          <cell r="F1963" t="str">
            <v>08/06/2022</v>
          </cell>
        </row>
        <row r="1964">
          <cell r="B1964" t="str">
            <v>00037446-2022</v>
          </cell>
          <cell r="F1964" t="str">
            <v>08/06/2022</v>
          </cell>
        </row>
        <row r="1965">
          <cell r="B1965" t="str">
            <v>00037394-2022</v>
          </cell>
          <cell r="F1965" t="str">
            <v>07/06/2022</v>
          </cell>
        </row>
        <row r="1966">
          <cell r="B1966" t="str">
            <v>00037359-2022</v>
          </cell>
          <cell r="F1966" t="str">
            <v>07/06/2022</v>
          </cell>
        </row>
        <row r="1967">
          <cell r="B1967" t="str">
            <v>00037273-2022</v>
          </cell>
          <cell r="F1967" t="str">
            <v>07/06/2022</v>
          </cell>
        </row>
        <row r="1968">
          <cell r="B1968" t="str">
            <v>00037185-2022</v>
          </cell>
          <cell r="F1968" t="str">
            <v>07/06/2022</v>
          </cell>
        </row>
        <row r="1969">
          <cell r="B1969" t="str">
            <v>00037082-2022</v>
          </cell>
          <cell r="F1969" t="str">
            <v>06/06/2022</v>
          </cell>
        </row>
        <row r="1970">
          <cell r="B1970" t="str">
            <v>00037075-2022</v>
          </cell>
          <cell r="F1970" t="str">
            <v>06/06/2022</v>
          </cell>
        </row>
        <row r="1971">
          <cell r="B1971" t="str">
            <v>00036952-2022</v>
          </cell>
          <cell r="F1971" t="str">
            <v>06/06/2022</v>
          </cell>
        </row>
        <row r="1972">
          <cell r="B1972" t="str">
            <v>00036831-2022</v>
          </cell>
          <cell r="F1972" t="str">
            <v>06/06/2022</v>
          </cell>
        </row>
        <row r="1973">
          <cell r="B1973" t="str">
            <v>00036484-2022</v>
          </cell>
          <cell r="F1973" t="str">
            <v>06/06/2022</v>
          </cell>
        </row>
        <row r="1974">
          <cell r="B1974" t="str">
            <v>00036475-2022</v>
          </cell>
          <cell r="F1974" t="str">
            <v>06/06/2022</v>
          </cell>
        </row>
        <row r="1975">
          <cell r="B1975" t="str">
            <v>00036012-2022</v>
          </cell>
          <cell r="F1975" t="str">
            <v>03/06/2022</v>
          </cell>
        </row>
        <row r="1976">
          <cell r="B1976" t="str">
            <v>00035702-2022</v>
          </cell>
          <cell r="F1976" t="str">
            <v>02/06/2022</v>
          </cell>
        </row>
        <row r="1977">
          <cell r="B1977" t="str">
            <v>00035330-2022</v>
          </cell>
          <cell r="F1977" t="str">
            <v>01/06/2022</v>
          </cell>
        </row>
        <row r="1978">
          <cell r="B1978" t="str">
            <v>00035154-2022</v>
          </cell>
          <cell r="F1978" t="str">
            <v>01/06/2022</v>
          </cell>
        </row>
        <row r="1979">
          <cell r="B1979" t="str">
            <v>00034613-2022</v>
          </cell>
          <cell r="F1979" t="str">
            <v>30/05/2022</v>
          </cell>
        </row>
        <row r="1980">
          <cell r="B1980" t="str">
            <v>00034561-2022</v>
          </cell>
          <cell r="F1980" t="str">
            <v>30/05/2022</v>
          </cell>
        </row>
        <row r="1981">
          <cell r="B1981" t="str">
            <v>00034554-2022</v>
          </cell>
          <cell r="F1981" t="str">
            <v>30/05/2022</v>
          </cell>
        </row>
        <row r="1982">
          <cell r="B1982" t="str">
            <v>00034498-2022</v>
          </cell>
          <cell r="F1982" t="str">
            <v>30/05/2022</v>
          </cell>
        </row>
        <row r="1983">
          <cell r="B1983" t="str">
            <v>00034262-2022</v>
          </cell>
          <cell r="F1983" t="str">
            <v>30/05/2022</v>
          </cell>
        </row>
        <row r="1984">
          <cell r="B1984" t="str">
            <v>00034258-2022</v>
          </cell>
          <cell r="F1984" t="str">
            <v>30/05/2022</v>
          </cell>
        </row>
        <row r="1985">
          <cell r="B1985" t="str">
            <v>00034197-2022</v>
          </cell>
          <cell r="F1985" t="str">
            <v>27/05/2022</v>
          </cell>
        </row>
        <row r="1986">
          <cell r="B1986" t="str">
            <v>00034023-2022</v>
          </cell>
          <cell r="F1986" t="str">
            <v>27/05/2022</v>
          </cell>
        </row>
        <row r="1987">
          <cell r="B1987" t="str">
            <v>00033999-2022</v>
          </cell>
          <cell r="F1987" t="str">
            <v>27/05/2022</v>
          </cell>
        </row>
        <row r="1988">
          <cell r="B1988" t="str">
            <v>00033959-2022</v>
          </cell>
          <cell r="F1988" t="str">
            <v>27/05/2022</v>
          </cell>
        </row>
        <row r="1989">
          <cell r="B1989" t="str">
            <v>00033658-2022</v>
          </cell>
          <cell r="F1989" t="str">
            <v>26/05/2022</v>
          </cell>
        </row>
        <row r="1990">
          <cell r="B1990" t="str">
            <v>00033568-2022</v>
          </cell>
          <cell r="F1990" t="str">
            <v>25/05/2022</v>
          </cell>
        </row>
        <row r="1991">
          <cell r="B1991" t="str">
            <v>00033297-2022</v>
          </cell>
          <cell r="F1991" t="str">
            <v>25/05/2022</v>
          </cell>
        </row>
        <row r="1992">
          <cell r="B1992" t="str">
            <v>00033247-2022</v>
          </cell>
          <cell r="F1992" t="str">
            <v>24/05/2022</v>
          </cell>
        </row>
        <row r="1993">
          <cell r="B1993" t="str">
            <v>00033005-2022</v>
          </cell>
          <cell r="F1993" t="str">
            <v>24/05/2022</v>
          </cell>
        </row>
        <row r="1994">
          <cell r="B1994" t="str">
            <v>00032939-2022</v>
          </cell>
          <cell r="F1994" t="str">
            <v>23/05/2022</v>
          </cell>
        </row>
        <row r="1995">
          <cell r="B1995" t="str">
            <v>00032643-2022</v>
          </cell>
          <cell r="F1995" t="str">
            <v>23/05/2022</v>
          </cell>
        </row>
        <row r="1996">
          <cell r="B1996" t="str">
            <v>00032571-2022</v>
          </cell>
          <cell r="F1996" t="str">
            <v>23/05/2022</v>
          </cell>
        </row>
        <row r="1997">
          <cell r="B1997" t="str">
            <v>00032549-2022</v>
          </cell>
          <cell r="F1997" t="str">
            <v>23/05/2022</v>
          </cell>
        </row>
        <row r="1998">
          <cell r="B1998" t="str">
            <v>00032513-2022</v>
          </cell>
          <cell r="F1998" t="str">
            <v>20/05/2022</v>
          </cell>
        </row>
        <row r="1999">
          <cell r="B1999" t="str">
            <v>00032511-2022</v>
          </cell>
          <cell r="F1999" t="str">
            <v>20/05/2022</v>
          </cell>
        </row>
        <row r="2000">
          <cell r="B2000" t="str">
            <v>00032480-2022</v>
          </cell>
          <cell r="F2000" t="str">
            <v>20/05/2022</v>
          </cell>
        </row>
        <row r="2001">
          <cell r="B2001" t="str">
            <v>00032378-2022</v>
          </cell>
          <cell r="F2001" t="str">
            <v>20/05/2022</v>
          </cell>
        </row>
        <row r="2002">
          <cell r="B2002" t="str">
            <v>00032327-2022</v>
          </cell>
          <cell r="F2002" t="str">
            <v>20/05/2022</v>
          </cell>
        </row>
        <row r="2003">
          <cell r="B2003" t="str">
            <v>00032260-2022</v>
          </cell>
          <cell r="F2003" t="str">
            <v>19/05/2022</v>
          </cell>
        </row>
        <row r="2004">
          <cell r="B2004" t="str">
            <v>00032151-2022</v>
          </cell>
          <cell r="F2004" t="str">
            <v>19/05/2022</v>
          </cell>
        </row>
        <row r="2005">
          <cell r="B2005" t="str">
            <v>00032084-2022</v>
          </cell>
          <cell r="F2005" t="str">
            <v>19/05/2022</v>
          </cell>
        </row>
        <row r="2006">
          <cell r="B2006" t="str">
            <v>00032010-2022</v>
          </cell>
          <cell r="F2006" t="str">
            <v>19/05/2022</v>
          </cell>
        </row>
        <row r="2007">
          <cell r="B2007" t="str">
            <v>00031946-2022</v>
          </cell>
          <cell r="F2007" t="str">
            <v>19/05/2022</v>
          </cell>
        </row>
        <row r="2008">
          <cell r="B2008" t="str">
            <v>00031912-2022</v>
          </cell>
          <cell r="F2008" t="str">
            <v>18/05/2022</v>
          </cell>
        </row>
        <row r="2009">
          <cell r="B2009" t="str">
            <v>00031855-2022</v>
          </cell>
          <cell r="F2009" t="str">
            <v>18/05/2022</v>
          </cell>
        </row>
        <row r="2010">
          <cell r="B2010" t="str">
            <v>00031851-2022</v>
          </cell>
          <cell r="F2010" t="str">
            <v>18/05/2022</v>
          </cell>
        </row>
        <row r="2011">
          <cell r="B2011" t="str">
            <v>00031720-2022</v>
          </cell>
          <cell r="F2011" t="str">
            <v>18/05/2022</v>
          </cell>
        </row>
        <row r="2012">
          <cell r="B2012" t="str">
            <v>00031695-2022</v>
          </cell>
          <cell r="F2012" t="str">
            <v>18/05/2022</v>
          </cell>
        </row>
        <row r="2013">
          <cell r="B2013" t="str">
            <v>00031597-2022</v>
          </cell>
          <cell r="F2013" t="str">
            <v>18/05/2022</v>
          </cell>
        </row>
        <row r="2014">
          <cell r="B2014" t="str">
            <v>00031492-2022</v>
          </cell>
          <cell r="F2014" t="str">
            <v>18/05/2022</v>
          </cell>
        </row>
        <row r="2015">
          <cell r="B2015" t="str">
            <v>00031409-2022</v>
          </cell>
          <cell r="F2015" t="str">
            <v>17/05/2022</v>
          </cell>
        </row>
        <row r="2016">
          <cell r="B2016" t="str">
            <v>00031409-2022</v>
          </cell>
          <cell r="F2016" t="str">
            <v>17/05/2022</v>
          </cell>
        </row>
        <row r="2017">
          <cell r="B2017" t="str">
            <v>00031255-2022</v>
          </cell>
          <cell r="F2017" t="str">
            <v>17/05/2022</v>
          </cell>
        </row>
        <row r="2018">
          <cell r="B2018" t="str">
            <v>00031068-2022</v>
          </cell>
          <cell r="F2018" t="str">
            <v>17/05/2022</v>
          </cell>
        </row>
        <row r="2019">
          <cell r="B2019" t="str">
            <v>00030918-2022</v>
          </cell>
          <cell r="F2019" t="str">
            <v>17/05/2022</v>
          </cell>
        </row>
        <row r="2020">
          <cell r="B2020" t="str">
            <v>00030479-2022</v>
          </cell>
          <cell r="F2020" t="str">
            <v>16/05/2022</v>
          </cell>
        </row>
        <row r="2021">
          <cell r="B2021" t="str">
            <v>00030312-2022</v>
          </cell>
          <cell r="F2021" t="str">
            <v>16/05/2022</v>
          </cell>
        </row>
        <row r="2022">
          <cell r="B2022" t="str">
            <v>00030223-2022</v>
          </cell>
          <cell r="F2022" t="str">
            <v>16/05/2022</v>
          </cell>
        </row>
        <row r="2023">
          <cell r="B2023" t="str">
            <v>00030215-2022</v>
          </cell>
          <cell r="F2023" t="str">
            <v>16/05/2022</v>
          </cell>
        </row>
        <row r="2024">
          <cell r="B2024" t="str">
            <v>00030060-2022</v>
          </cell>
          <cell r="F2024" t="str">
            <v>13/05/2022</v>
          </cell>
        </row>
        <row r="2025">
          <cell r="B2025" t="str">
            <v>00029945-2022</v>
          </cell>
          <cell r="F2025" t="str">
            <v>13/05/2022</v>
          </cell>
        </row>
        <row r="2026">
          <cell r="B2026" t="str">
            <v>00029821-2022</v>
          </cell>
          <cell r="F2026" t="str">
            <v>12/05/2022</v>
          </cell>
        </row>
        <row r="2027">
          <cell r="B2027" t="str">
            <v>00029467-2022</v>
          </cell>
          <cell r="F2027" t="str">
            <v>11/05/2022</v>
          </cell>
        </row>
        <row r="2028">
          <cell r="B2028" t="str">
            <v>00029453-2022</v>
          </cell>
          <cell r="F2028" t="str">
            <v>11/05/2022</v>
          </cell>
        </row>
        <row r="2029">
          <cell r="B2029" t="str">
            <v>00029208-2022</v>
          </cell>
          <cell r="F2029" t="str">
            <v>10/05/2022</v>
          </cell>
        </row>
        <row r="2030">
          <cell r="B2030" t="str">
            <v>00028828-2022</v>
          </cell>
          <cell r="F2030" t="str">
            <v>09/05/2022</v>
          </cell>
        </row>
        <row r="2031">
          <cell r="B2031" t="str">
            <v>00028635-2022</v>
          </cell>
          <cell r="F2031" t="str">
            <v>09/05/2022</v>
          </cell>
        </row>
        <row r="2032">
          <cell r="B2032" t="str">
            <v>00028567-2022</v>
          </cell>
          <cell r="F2032" t="str">
            <v>09/05/2022</v>
          </cell>
        </row>
        <row r="2033">
          <cell r="B2033" t="str">
            <v>00028524-2022</v>
          </cell>
          <cell r="F2033" t="str">
            <v>06/05/2022</v>
          </cell>
        </row>
        <row r="2034">
          <cell r="B2034" t="str">
            <v>00028402-2022</v>
          </cell>
          <cell r="F2034" t="str">
            <v>06/05/2022</v>
          </cell>
        </row>
        <row r="2035">
          <cell r="B2035" t="str">
            <v>00028137-2022</v>
          </cell>
          <cell r="F2035" t="str">
            <v>06/05/2022</v>
          </cell>
        </row>
        <row r="2036">
          <cell r="B2036" t="str">
            <v>00027814-2022</v>
          </cell>
          <cell r="F2036" t="str">
            <v>05/05/2022</v>
          </cell>
        </row>
        <row r="2037">
          <cell r="B2037" t="str">
            <v>00027761-2022</v>
          </cell>
          <cell r="F2037" t="str">
            <v>05/05/2022</v>
          </cell>
        </row>
        <row r="2038">
          <cell r="B2038" t="str">
            <v>00027687-2022</v>
          </cell>
          <cell r="F2038" t="str">
            <v>04/05/2022</v>
          </cell>
        </row>
        <row r="2039">
          <cell r="B2039" t="str">
            <v>00027504-2022</v>
          </cell>
          <cell r="F2039" t="str">
            <v>04/05/2022</v>
          </cell>
        </row>
        <row r="2040">
          <cell r="B2040" t="str">
            <v>00027475-2022</v>
          </cell>
          <cell r="F2040" t="str">
            <v>04/05/2022</v>
          </cell>
        </row>
        <row r="2041">
          <cell r="B2041" t="str">
            <v>00027354-2022</v>
          </cell>
          <cell r="F2041" t="str">
            <v>04/05/2022</v>
          </cell>
        </row>
        <row r="2042">
          <cell r="B2042" t="str">
            <v>00027332-2022</v>
          </cell>
          <cell r="F2042" t="str">
            <v>03/05/2022</v>
          </cell>
        </row>
        <row r="2043">
          <cell r="B2043" t="str">
            <v>00027158-2022</v>
          </cell>
          <cell r="F2043" t="str">
            <v>03/05/2022</v>
          </cell>
        </row>
        <row r="2044">
          <cell r="B2044" t="str">
            <v>00027156-2022</v>
          </cell>
          <cell r="F2044" t="str">
            <v>03/05/2022</v>
          </cell>
        </row>
        <row r="2045">
          <cell r="B2045" t="str">
            <v>00026798-2022</v>
          </cell>
          <cell r="F2045" t="str">
            <v>02/05/2022</v>
          </cell>
        </row>
        <row r="2046">
          <cell r="B2046" t="str">
            <v>00026720-2022</v>
          </cell>
          <cell r="F2046" t="str">
            <v>02/05/2022</v>
          </cell>
        </row>
        <row r="2047">
          <cell r="B2047" t="str">
            <v>00026571-2022</v>
          </cell>
          <cell r="F2047" t="str">
            <v>29/04/2022</v>
          </cell>
        </row>
        <row r="2048">
          <cell r="B2048" t="str">
            <v>00026308-2022</v>
          </cell>
          <cell r="F2048" t="str">
            <v>28/04/2022</v>
          </cell>
        </row>
        <row r="2049">
          <cell r="B2049" t="str">
            <v>00026220-2022</v>
          </cell>
          <cell r="F2049" t="str">
            <v>28/04/2022</v>
          </cell>
        </row>
        <row r="2050">
          <cell r="B2050" t="str">
            <v>00026201-2022</v>
          </cell>
          <cell r="F2050" t="str">
            <v>28/04/2022</v>
          </cell>
        </row>
        <row r="2051">
          <cell r="B2051" t="str">
            <v>00025725-2022</v>
          </cell>
          <cell r="F2051" t="str">
            <v>27/04/2022</v>
          </cell>
        </row>
        <row r="2052">
          <cell r="B2052" t="str">
            <v>00025719-2022</v>
          </cell>
          <cell r="F2052" t="str">
            <v>27/04/2022</v>
          </cell>
        </row>
        <row r="2053">
          <cell r="B2053" t="str">
            <v>00025650-2022</v>
          </cell>
          <cell r="F2053" t="str">
            <v>26/04/2022</v>
          </cell>
        </row>
        <row r="2054">
          <cell r="B2054" t="str">
            <v>00025504-2022</v>
          </cell>
          <cell r="F2054" t="str">
            <v>26/04/2022</v>
          </cell>
        </row>
        <row r="2055">
          <cell r="B2055" t="str">
            <v>00025295-2022</v>
          </cell>
          <cell r="F2055" t="str">
            <v>25/04/2022</v>
          </cell>
        </row>
        <row r="2056">
          <cell r="B2056" t="str">
            <v>00025257-2022</v>
          </cell>
          <cell r="F2056" t="str">
            <v>25/04/2022</v>
          </cell>
        </row>
        <row r="2057">
          <cell r="B2057" t="str">
            <v>00025232-2022</v>
          </cell>
          <cell r="F2057" t="str">
            <v>25/04/2022</v>
          </cell>
        </row>
        <row r="2058">
          <cell r="B2058" t="str">
            <v>00025159-2022</v>
          </cell>
          <cell r="F2058" t="str">
            <v>25/04/2022</v>
          </cell>
        </row>
        <row r="2059">
          <cell r="B2059" t="str">
            <v>00024958-2022</v>
          </cell>
          <cell r="F2059" t="str">
            <v>22/04/2022</v>
          </cell>
        </row>
        <row r="2060">
          <cell r="B2060" t="str">
            <v>00024727-2022</v>
          </cell>
          <cell r="F2060" t="str">
            <v>21/04/2022</v>
          </cell>
        </row>
        <row r="2061">
          <cell r="B2061" t="str">
            <v>00024645-2022</v>
          </cell>
          <cell r="F2061" t="str">
            <v>21/04/2022</v>
          </cell>
        </row>
        <row r="2062">
          <cell r="B2062" t="str">
            <v>00024540-2022</v>
          </cell>
          <cell r="F2062" t="str">
            <v>21/04/2022</v>
          </cell>
        </row>
        <row r="2063">
          <cell r="B2063" t="str">
            <v>00024463-2022</v>
          </cell>
          <cell r="F2063" t="str">
            <v>21/04/2022</v>
          </cell>
        </row>
        <row r="2064">
          <cell r="B2064" t="str">
            <v>00024239-2022</v>
          </cell>
          <cell r="F2064" t="str">
            <v>20/04/2022</v>
          </cell>
        </row>
        <row r="2065">
          <cell r="B2065" t="str">
            <v>00024132-2022</v>
          </cell>
          <cell r="F2065" t="str">
            <v>19/04/2022</v>
          </cell>
        </row>
        <row r="2066">
          <cell r="B2066" t="str">
            <v>00023958-2022</v>
          </cell>
          <cell r="F2066" t="str">
            <v>19/04/2022</v>
          </cell>
        </row>
        <row r="2067">
          <cell r="B2067" t="str">
            <v>00023809-2022</v>
          </cell>
          <cell r="F2067" t="str">
            <v>18/04/2022</v>
          </cell>
        </row>
        <row r="2068">
          <cell r="B2068" t="str">
            <v>00023796-2022</v>
          </cell>
          <cell r="F2068" t="str">
            <v>18/04/2022</v>
          </cell>
        </row>
        <row r="2069">
          <cell r="B2069" t="str">
            <v>00023362-2022</v>
          </cell>
          <cell r="F2069" t="str">
            <v>13/04/2022</v>
          </cell>
        </row>
        <row r="2070">
          <cell r="B2070" t="str">
            <v>00023326-2022</v>
          </cell>
          <cell r="F2070" t="str">
            <v>13/04/2022</v>
          </cell>
        </row>
        <row r="2071">
          <cell r="B2071" t="str">
            <v>00023324-2022</v>
          </cell>
          <cell r="F2071" t="str">
            <v>13/04/2022</v>
          </cell>
        </row>
        <row r="2072">
          <cell r="B2072" t="str">
            <v>00023322-2022</v>
          </cell>
          <cell r="F2072" t="str">
            <v>13/04/2022</v>
          </cell>
        </row>
        <row r="2073">
          <cell r="B2073" t="str">
            <v>00023320-2022</v>
          </cell>
          <cell r="F2073" t="str">
            <v>13/04/2022</v>
          </cell>
        </row>
        <row r="2074">
          <cell r="B2074" t="str">
            <v>00023259-2022</v>
          </cell>
          <cell r="F2074" t="str">
            <v>13/04/2022</v>
          </cell>
        </row>
        <row r="2075">
          <cell r="B2075" t="str">
            <v>00023255-2022</v>
          </cell>
          <cell r="F2075" t="str">
            <v>13/04/2022</v>
          </cell>
        </row>
        <row r="2076">
          <cell r="B2076" t="str">
            <v>00023254-2022</v>
          </cell>
          <cell r="F2076" t="str">
            <v>13/04/2022</v>
          </cell>
        </row>
        <row r="2077">
          <cell r="B2077" t="str">
            <v>00023051-2022</v>
          </cell>
          <cell r="F2077" t="str">
            <v>13/04/2022</v>
          </cell>
        </row>
        <row r="2078">
          <cell r="B2078" t="str">
            <v>00023008-2022</v>
          </cell>
          <cell r="F2078" t="str">
            <v>13/04/2022</v>
          </cell>
        </row>
        <row r="2079">
          <cell r="B2079" t="str">
            <v>00022665-2022</v>
          </cell>
          <cell r="F2079" t="str">
            <v>11/04/2022</v>
          </cell>
        </row>
        <row r="2080">
          <cell r="B2080" t="str">
            <v>00022101-2022</v>
          </cell>
          <cell r="F2080" t="str">
            <v>08/04/2022</v>
          </cell>
        </row>
        <row r="2081">
          <cell r="B2081" t="str">
            <v>00022074-2022</v>
          </cell>
          <cell r="F2081" t="str">
            <v>08/04/2022</v>
          </cell>
        </row>
        <row r="2082">
          <cell r="B2082" t="str">
            <v>00021976-2022</v>
          </cell>
          <cell r="F2082" t="str">
            <v>08/04/2022</v>
          </cell>
        </row>
        <row r="2083">
          <cell r="B2083" t="str">
            <v>00021930-2022</v>
          </cell>
          <cell r="F2083" t="str">
            <v>08/04/2022</v>
          </cell>
        </row>
        <row r="2084">
          <cell r="B2084" t="str">
            <v>00021905-2022</v>
          </cell>
          <cell r="F2084" t="str">
            <v>08/04/2022</v>
          </cell>
        </row>
        <row r="2085">
          <cell r="B2085" t="str">
            <v>00021660-2022</v>
          </cell>
          <cell r="F2085" t="str">
            <v>07/04/2022</v>
          </cell>
        </row>
        <row r="2086">
          <cell r="B2086" t="str">
            <v>00021115-2022</v>
          </cell>
          <cell r="F2086" t="str">
            <v>06/04/2022</v>
          </cell>
        </row>
        <row r="2087">
          <cell r="B2087" t="str">
            <v>00020594-2022</v>
          </cell>
          <cell r="F2087" t="str">
            <v>04/04/2022</v>
          </cell>
        </row>
        <row r="2088">
          <cell r="B2088" t="str">
            <v>00020320-2022</v>
          </cell>
          <cell r="F2088" t="str">
            <v>01/04/2022</v>
          </cell>
        </row>
        <row r="2089">
          <cell r="B2089" t="str">
            <v>00019993-2022</v>
          </cell>
          <cell r="F2089" t="str">
            <v>31/03/2022</v>
          </cell>
        </row>
        <row r="2090">
          <cell r="B2090" t="str">
            <v>00019870-2022</v>
          </cell>
          <cell r="F2090" t="str">
            <v>31/03/2022</v>
          </cell>
        </row>
        <row r="2091">
          <cell r="B2091" t="str">
            <v>00019691-2022</v>
          </cell>
          <cell r="F2091" t="str">
            <v>30/03/2022</v>
          </cell>
        </row>
        <row r="2092">
          <cell r="B2092" t="str">
            <v>00019674-2022</v>
          </cell>
          <cell r="F2092" t="str">
            <v>30/03/2022</v>
          </cell>
        </row>
        <row r="2093">
          <cell r="B2093" t="str">
            <v>00019307-2022</v>
          </cell>
          <cell r="F2093" t="str">
            <v>29/03/2022</v>
          </cell>
        </row>
        <row r="2094">
          <cell r="B2094" t="str">
            <v>00019302-2022</v>
          </cell>
          <cell r="F2094" t="str">
            <v>29/03/2022</v>
          </cell>
        </row>
        <row r="2095">
          <cell r="B2095" t="str">
            <v>00019260-2022</v>
          </cell>
          <cell r="F2095" t="str">
            <v>29/03/2022</v>
          </cell>
        </row>
        <row r="2096">
          <cell r="B2096" t="str">
            <v>00018774-2022</v>
          </cell>
          <cell r="F2096" t="str">
            <v>28/03/2022</v>
          </cell>
        </row>
        <row r="2097">
          <cell r="B2097" t="str">
            <v>00018763-2022</v>
          </cell>
          <cell r="F2097" t="str">
            <v>28/03/2022</v>
          </cell>
        </row>
        <row r="2098">
          <cell r="B2098" t="str">
            <v>00018372-2022</v>
          </cell>
          <cell r="F2098" t="str">
            <v>25/03/2022</v>
          </cell>
        </row>
        <row r="2099">
          <cell r="B2099" t="str">
            <v>00018002-2022</v>
          </cell>
          <cell r="F2099" t="str">
            <v>24/03/2022</v>
          </cell>
        </row>
        <row r="2100">
          <cell r="B2100" t="str">
            <v>00017777-2022</v>
          </cell>
          <cell r="F2100" t="str">
            <v>23/03/2022</v>
          </cell>
        </row>
        <row r="2101">
          <cell r="B2101" t="str">
            <v>00017729-2022</v>
          </cell>
          <cell r="F2101" t="str">
            <v>23/03/2022</v>
          </cell>
        </row>
        <row r="2102">
          <cell r="B2102" t="str">
            <v>00017610-2022</v>
          </cell>
          <cell r="F2102" t="str">
            <v>23/03/2022</v>
          </cell>
        </row>
        <row r="2103">
          <cell r="B2103" t="str">
            <v>00017384-2022</v>
          </cell>
          <cell r="F2103" t="str">
            <v>22/03/2022</v>
          </cell>
        </row>
        <row r="2104">
          <cell r="B2104" t="str">
            <v>00017307-2022</v>
          </cell>
          <cell r="F2104" t="str">
            <v>22/03/2022</v>
          </cell>
        </row>
        <row r="2105">
          <cell r="B2105" t="str">
            <v>00017218-2022</v>
          </cell>
          <cell r="F2105" t="str">
            <v>22/03/2022</v>
          </cell>
        </row>
        <row r="2106">
          <cell r="B2106" t="str">
            <v>00017152-2022</v>
          </cell>
          <cell r="F2106" t="str">
            <v>22/03/2022</v>
          </cell>
        </row>
        <row r="2107">
          <cell r="B2107" t="str">
            <v>00017147-2022</v>
          </cell>
          <cell r="F2107" t="str">
            <v>22/03/2022</v>
          </cell>
        </row>
        <row r="2108">
          <cell r="B2108" t="str">
            <v>00017141-2022</v>
          </cell>
          <cell r="F2108" t="str">
            <v>22/03/2022</v>
          </cell>
        </row>
        <row r="2109">
          <cell r="B2109" t="str">
            <v>00017126-2022</v>
          </cell>
          <cell r="F2109" t="str">
            <v>21/03/2022</v>
          </cell>
        </row>
        <row r="2110">
          <cell r="B2110" t="str">
            <v>00017121-2022</v>
          </cell>
          <cell r="F2110" t="str">
            <v>21/03/2022</v>
          </cell>
        </row>
        <row r="2111">
          <cell r="B2111" t="str">
            <v>00016844-2022</v>
          </cell>
          <cell r="F2111" t="str">
            <v>21/03/2022</v>
          </cell>
        </row>
        <row r="2112">
          <cell r="B2112" t="str">
            <v>00016767-2022</v>
          </cell>
          <cell r="F2112" t="str">
            <v>21/03/2022</v>
          </cell>
        </row>
        <row r="2113">
          <cell r="B2113" t="str">
            <v>00016753-2022</v>
          </cell>
          <cell r="F2113" t="str">
            <v>19/03/2022</v>
          </cell>
        </row>
        <row r="2114">
          <cell r="B2114" t="str">
            <v>00016593-2022</v>
          </cell>
          <cell r="F2114" t="str">
            <v>18/03/2022</v>
          </cell>
        </row>
        <row r="2115">
          <cell r="B2115" t="str">
            <v>00016568-2022</v>
          </cell>
          <cell r="F2115" t="str">
            <v>18/03/2022</v>
          </cell>
        </row>
        <row r="2116">
          <cell r="B2116" t="str">
            <v>00016501-2022</v>
          </cell>
          <cell r="F2116" t="str">
            <v>18/03/2022</v>
          </cell>
        </row>
        <row r="2117">
          <cell r="B2117" t="str">
            <v>00016499-2022</v>
          </cell>
          <cell r="F2117" t="str">
            <v>18/03/2022</v>
          </cell>
        </row>
        <row r="2118">
          <cell r="B2118" t="str">
            <v>00016491-2022</v>
          </cell>
          <cell r="F2118" t="str">
            <v>18/03/2022</v>
          </cell>
        </row>
        <row r="2119">
          <cell r="B2119" t="str">
            <v>00016455-2022</v>
          </cell>
          <cell r="F2119" t="str">
            <v>17/03/2022</v>
          </cell>
        </row>
        <row r="2120">
          <cell r="B2120" t="str">
            <v>00016451-2022</v>
          </cell>
          <cell r="F2120" t="str">
            <v>17/03/2022</v>
          </cell>
        </row>
        <row r="2121">
          <cell r="B2121" t="str">
            <v>00016237-2022</v>
          </cell>
          <cell r="F2121" t="str">
            <v>17/03/2022</v>
          </cell>
        </row>
        <row r="2122">
          <cell r="B2122" t="str">
            <v>00016180-2022</v>
          </cell>
          <cell r="F2122" t="str">
            <v>16/03/2022</v>
          </cell>
        </row>
        <row r="2123">
          <cell r="B2123" t="str">
            <v>00016071-2022</v>
          </cell>
          <cell r="F2123" t="str">
            <v>16/03/2022</v>
          </cell>
        </row>
        <row r="2124">
          <cell r="B2124" t="str">
            <v>00015891-2022</v>
          </cell>
          <cell r="F2124" t="str">
            <v>15/03/2022</v>
          </cell>
        </row>
        <row r="2125">
          <cell r="B2125" t="str">
            <v>00015535-2022</v>
          </cell>
          <cell r="F2125" t="str">
            <v>14/03/2022</v>
          </cell>
        </row>
        <row r="2126">
          <cell r="B2126" t="str">
            <v>00015530-2022</v>
          </cell>
          <cell r="F2126" t="str">
            <v>14/03/2022</v>
          </cell>
        </row>
        <row r="2127">
          <cell r="B2127" t="str">
            <v>00015447-2022</v>
          </cell>
          <cell r="F2127" t="str">
            <v>14/03/2022</v>
          </cell>
        </row>
        <row r="2128">
          <cell r="B2128" t="str">
            <v>00015290-2022</v>
          </cell>
          <cell r="F2128" t="str">
            <v>12/03/2022</v>
          </cell>
        </row>
        <row r="2129">
          <cell r="B2129" t="str">
            <v>00015269-2022</v>
          </cell>
          <cell r="F2129" t="str">
            <v>11/03/2022</v>
          </cell>
        </row>
        <row r="2130">
          <cell r="B2130" t="str">
            <v>00015228-2022</v>
          </cell>
          <cell r="F2130" t="str">
            <v>11/03/2022</v>
          </cell>
        </row>
        <row r="2131">
          <cell r="B2131" t="str">
            <v>00015170-2022</v>
          </cell>
          <cell r="F2131" t="str">
            <v>11/03/2022</v>
          </cell>
        </row>
        <row r="2132">
          <cell r="B2132" t="str">
            <v>00015038-2022</v>
          </cell>
          <cell r="F2132" t="str">
            <v>11/03/2022</v>
          </cell>
        </row>
        <row r="2133">
          <cell r="B2133" t="str">
            <v>00014982-2022</v>
          </cell>
          <cell r="F2133" t="str">
            <v>10/03/2022</v>
          </cell>
        </row>
        <row r="2134">
          <cell r="B2134" t="str">
            <v>00014863-2022</v>
          </cell>
          <cell r="F2134" t="str">
            <v>10/03/2022</v>
          </cell>
        </row>
        <row r="2135">
          <cell r="B2135" t="str">
            <v>00014845-2022</v>
          </cell>
          <cell r="F2135" t="str">
            <v>10/03/2022</v>
          </cell>
        </row>
        <row r="2136">
          <cell r="B2136" t="str">
            <v>00014768-2022</v>
          </cell>
          <cell r="F2136" t="str">
            <v>10/03/2022</v>
          </cell>
        </row>
        <row r="2137">
          <cell r="B2137" t="str">
            <v>00014682-2022</v>
          </cell>
          <cell r="F2137" t="str">
            <v>09/03/2022</v>
          </cell>
        </row>
        <row r="2138">
          <cell r="B2138" t="str">
            <v>00014502-2022</v>
          </cell>
          <cell r="F2138" t="str">
            <v>09/03/2022</v>
          </cell>
        </row>
        <row r="2139">
          <cell r="B2139" t="str">
            <v>00014383-2022</v>
          </cell>
          <cell r="F2139" t="str">
            <v>09/03/2022</v>
          </cell>
        </row>
        <row r="2140">
          <cell r="B2140" t="str">
            <v>00014367-2022</v>
          </cell>
          <cell r="F2140" t="str">
            <v>09/03/2022</v>
          </cell>
        </row>
        <row r="2141">
          <cell r="B2141" t="str">
            <v>00014309-2022</v>
          </cell>
          <cell r="F2141" t="str">
            <v>08/03/2022</v>
          </cell>
        </row>
        <row r="2142">
          <cell r="B2142" t="str">
            <v>00014146-2022</v>
          </cell>
          <cell r="F2142" t="str">
            <v>08/03/2022</v>
          </cell>
        </row>
        <row r="2143">
          <cell r="B2143" t="str">
            <v>00014043-2022</v>
          </cell>
          <cell r="F2143" t="str">
            <v>08/03/2022</v>
          </cell>
        </row>
        <row r="2144">
          <cell r="B2144" t="str">
            <v>00014020-2022</v>
          </cell>
          <cell r="F2144" t="str">
            <v>08/03/2022</v>
          </cell>
        </row>
        <row r="2145">
          <cell r="B2145" t="str">
            <v>00013774-2022</v>
          </cell>
          <cell r="F2145" t="str">
            <v>07/03/2022</v>
          </cell>
        </row>
        <row r="2146">
          <cell r="B2146" t="str">
            <v>00013773-2022</v>
          </cell>
          <cell r="F2146" t="str">
            <v>07/03/2022</v>
          </cell>
        </row>
        <row r="2147">
          <cell r="B2147" t="str">
            <v>00013576-2022</v>
          </cell>
          <cell r="F2147" t="str">
            <v>04/03/2022</v>
          </cell>
        </row>
        <row r="2148">
          <cell r="B2148" t="str">
            <v>00013564-2022</v>
          </cell>
          <cell r="F2148" t="str">
            <v>04/03/2022</v>
          </cell>
        </row>
        <row r="2149">
          <cell r="B2149" t="str">
            <v>00013526-2022</v>
          </cell>
          <cell r="F2149" t="str">
            <v>04/03/2022</v>
          </cell>
        </row>
        <row r="2150">
          <cell r="B2150" t="str">
            <v>00013387-2022</v>
          </cell>
          <cell r="F2150" t="str">
            <v>03/03/2022</v>
          </cell>
        </row>
        <row r="2151">
          <cell r="B2151" t="str">
            <v>00013263-2022</v>
          </cell>
          <cell r="F2151" t="str">
            <v>03/03/2022</v>
          </cell>
        </row>
        <row r="2152">
          <cell r="B2152" t="str">
            <v>00012961-2022</v>
          </cell>
          <cell r="F2152" t="str">
            <v>02/03/2022</v>
          </cell>
        </row>
        <row r="2153">
          <cell r="B2153" t="str">
            <v>00012868-2022</v>
          </cell>
          <cell r="F2153" t="str">
            <v>02/03/2022</v>
          </cell>
        </row>
        <row r="2154">
          <cell r="B2154" t="str">
            <v>00012775-2022</v>
          </cell>
          <cell r="F2154" t="str">
            <v>02/03/2022</v>
          </cell>
        </row>
        <row r="2155">
          <cell r="B2155" t="str">
            <v>00012519-2022</v>
          </cell>
          <cell r="F2155" t="str">
            <v>01/03/2022</v>
          </cell>
        </row>
        <row r="2156">
          <cell r="B2156" t="str">
            <v>00012399-2022</v>
          </cell>
          <cell r="F2156" t="str">
            <v>28/02/2022</v>
          </cell>
        </row>
        <row r="2157">
          <cell r="B2157" t="str">
            <v>00012341-2022</v>
          </cell>
          <cell r="F2157" t="str">
            <v>28/02/2022</v>
          </cell>
        </row>
        <row r="2158">
          <cell r="B2158" t="str">
            <v>00012284-2022</v>
          </cell>
          <cell r="F2158" t="str">
            <v>28/02/2022</v>
          </cell>
        </row>
        <row r="2159">
          <cell r="B2159" t="str">
            <v>00012283-2022</v>
          </cell>
          <cell r="F2159" t="str">
            <v>28/02/2022</v>
          </cell>
        </row>
        <row r="2160">
          <cell r="B2160" t="str">
            <v>00012235-2022</v>
          </cell>
          <cell r="F2160" t="str">
            <v>28/02/2022</v>
          </cell>
        </row>
        <row r="2161">
          <cell r="B2161" t="str">
            <v>00012213-2022</v>
          </cell>
          <cell r="F2161" t="str">
            <v>28/02/2022</v>
          </cell>
        </row>
        <row r="2162">
          <cell r="B2162" t="str">
            <v>00012068-2022</v>
          </cell>
          <cell r="F2162" t="str">
            <v>25/02/2022</v>
          </cell>
        </row>
        <row r="2163">
          <cell r="B2163" t="str">
            <v>00012065-2022</v>
          </cell>
          <cell r="F2163" t="str">
            <v>25/02/2022</v>
          </cell>
        </row>
        <row r="2164">
          <cell r="B2164" t="str">
            <v>00011776-2022</v>
          </cell>
          <cell r="F2164" t="str">
            <v>24/02/2022</v>
          </cell>
        </row>
        <row r="2165">
          <cell r="B2165" t="str">
            <v>00011762-2022</v>
          </cell>
          <cell r="F2165" t="str">
            <v>24/02/2022</v>
          </cell>
        </row>
        <row r="2166">
          <cell r="B2166" t="str">
            <v>00011725-2022</v>
          </cell>
          <cell r="F2166" t="str">
            <v>24/02/2022</v>
          </cell>
        </row>
        <row r="2167">
          <cell r="B2167" t="str">
            <v>00011648-2022</v>
          </cell>
          <cell r="F2167" t="str">
            <v>24/02/2022</v>
          </cell>
        </row>
        <row r="2168">
          <cell r="B2168" t="str">
            <v>00011645-2022</v>
          </cell>
          <cell r="F2168" t="str">
            <v>24/02/2022</v>
          </cell>
        </row>
        <row r="2169">
          <cell r="B2169" t="str">
            <v>00011641-2022</v>
          </cell>
          <cell r="F2169" t="str">
            <v>24/02/2022</v>
          </cell>
        </row>
        <row r="2170">
          <cell r="B2170" t="str">
            <v>00011475-2022</v>
          </cell>
          <cell r="F2170" t="str">
            <v>23/02/2022</v>
          </cell>
        </row>
        <row r="2171">
          <cell r="B2171" t="str">
            <v>00011328-2022</v>
          </cell>
          <cell r="F2171" t="str">
            <v>23/02/2022</v>
          </cell>
        </row>
        <row r="2172">
          <cell r="B2172" t="str">
            <v>00011324-2022</v>
          </cell>
          <cell r="F2172" t="str">
            <v>23/02/2022</v>
          </cell>
        </row>
        <row r="2173">
          <cell r="B2173" t="str">
            <v>00011241-2022</v>
          </cell>
          <cell r="F2173" t="str">
            <v>22/02/2022</v>
          </cell>
        </row>
        <row r="2174">
          <cell r="B2174" t="str">
            <v>00011227-2022</v>
          </cell>
          <cell r="F2174" t="str">
            <v>22/02/2022</v>
          </cell>
        </row>
        <row r="2175">
          <cell r="B2175" t="str">
            <v>00010369-2022</v>
          </cell>
          <cell r="F2175" t="str">
            <v>18/02/2022</v>
          </cell>
        </row>
        <row r="2176">
          <cell r="B2176" t="str">
            <v>00010161-2022</v>
          </cell>
          <cell r="F2176" t="str">
            <v>17/02/2022</v>
          </cell>
        </row>
        <row r="2177">
          <cell r="B2177" t="str">
            <v>00010081-2022</v>
          </cell>
          <cell r="F2177" t="str">
            <v>17/02/2022</v>
          </cell>
        </row>
        <row r="2178">
          <cell r="B2178" t="str">
            <v>00010028-2022</v>
          </cell>
          <cell r="F2178" t="str">
            <v>17/02/2022</v>
          </cell>
        </row>
        <row r="2179">
          <cell r="B2179" t="str">
            <v>00009890-2022</v>
          </cell>
          <cell r="F2179" t="str">
            <v>16/02/2022</v>
          </cell>
        </row>
        <row r="2180">
          <cell r="B2180" t="str">
            <v>00009667-2022</v>
          </cell>
          <cell r="F2180" t="str">
            <v>16/02/2022</v>
          </cell>
        </row>
        <row r="2181">
          <cell r="B2181" t="str">
            <v>00009664-2022</v>
          </cell>
          <cell r="F2181" t="str">
            <v>16/02/2022</v>
          </cell>
        </row>
        <row r="2182">
          <cell r="B2182" t="str">
            <v>00009654-2022</v>
          </cell>
          <cell r="F2182" t="str">
            <v>15/02/2022</v>
          </cell>
        </row>
        <row r="2183">
          <cell r="B2183" t="str">
            <v>00009602-2022</v>
          </cell>
          <cell r="F2183" t="str">
            <v>15/02/2022</v>
          </cell>
        </row>
        <row r="2184">
          <cell r="B2184" t="str">
            <v>00009583-2022</v>
          </cell>
          <cell r="F2184" t="str">
            <v>15/02/2022</v>
          </cell>
        </row>
        <row r="2185">
          <cell r="B2185" t="str">
            <v>00009464-2022</v>
          </cell>
          <cell r="F2185" t="str">
            <v>15/02/2022</v>
          </cell>
        </row>
        <row r="2186">
          <cell r="B2186" t="str">
            <v>00009463-2022</v>
          </cell>
          <cell r="F2186" t="str">
            <v>15/02/2022</v>
          </cell>
        </row>
        <row r="2187">
          <cell r="B2187" t="str">
            <v>00009325-2022</v>
          </cell>
          <cell r="F2187" t="str">
            <v>14/02/2022</v>
          </cell>
        </row>
        <row r="2188">
          <cell r="B2188" t="str">
            <v>00009321-2022</v>
          </cell>
          <cell r="F2188" t="str">
            <v>14/02/2022</v>
          </cell>
        </row>
        <row r="2189">
          <cell r="B2189" t="str">
            <v>00009318-2022</v>
          </cell>
          <cell r="F2189" t="str">
            <v>14/02/2022</v>
          </cell>
        </row>
        <row r="2190">
          <cell r="B2190" t="str">
            <v>00009062-2022</v>
          </cell>
          <cell r="F2190" t="str">
            <v>14/02/2022</v>
          </cell>
        </row>
        <row r="2191">
          <cell r="B2191" t="str">
            <v>00009061-2022</v>
          </cell>
          <cell r="F2191" t="str">
            <v>14/02/2022</v>
          </cell>
        </row>
        <row r="2192">
          <cell r="B2192" t="str">
            <v>00009059-2022</v>
          </cell>
          <cell r="F2192" t="str">
            <v>14/02/2022</v>
          </cell>
        </row>
        <row r="2193">
          <cell r="B2193" t="str">
            <v>00009014-2022</v>
          </cell>
          <cell r="F2193" t="str">
            <v>11/02/2022</v>
          </cell>
        </row>
        <row r="2194">
          <cell r="B2194" t="str">
            <v>00008434-2022</v>
          </cell>
          <cell r="F2194" t="str">
            <v>10/02/2022</v>
          </cell>
        </row>
        <row r="2195">
          <cell r="B2195" t="str">
            <v>00008224-2022</v>
          </cell>
          <cell r="F2195" t="str">
            <v>09/02/2022</v>
          </cell>
        </row>
        <row r="2196">
          <cell r="B2196" t="str">
            <v>00008069-2022</v>
          </cell>
          <cell r="F2196" t="str">
            <v>08/02/2022</v>
          </cell>
        </row>
        <row r="2197">
          <cell r="B2197" t="str">
            <v>00008006-2022</v>
          </cell>
          <cell r="F2197" t="str">
            <v>08/02/2022</v>
          </cell>
        </row>
        <row r="2198">
          <cell r="B2198" t="str">
            <v>00008000-2022</v>
          </cell>
          <cell r="F2198" t="str">
            <v>08/02/2022</v>
          </cell>
        </row>
        <row r="2199">
          <cell r="B2199" t="str">
            <v>00007699-2022</v>
          </cell>
          <cell r="F2199" t="str">
            <v>07/02/2022</v>
          </cell>
        </row>
        <row r="2200">
          <cell r="B2200" t="str">
            <v>00007697-2022</v>
          </cell>
          <cell r="F2200" t="str">
            <v>07/02/2022</v>
          </cell>
        </row>
        <row r="2201">
          <cell r="B2201" t="str">
            <v>00007575-2022</v>
          </cell>
          <cell r="F2201" t="str">
            <v>07/02/2022</v>
          </cell>
        </row>
        <row r="2202">
          <cell r="B2202" t="str">
            <v>00007575-2022</v>
          </cell>
          <cell r="F2202" t="str">
            <v>07/02/2022</v>
          </cell>
        </row>
        <row r="2203">
          <cell r="B2203" t="str">
            <v>00007572-2022</v>
          </cell>
          <cell r="F2203" t="str">
            <v>07/02/2022</v>
          </cell>
        </row>
        <row r="2204">
          <cell r="B2204" t="str">
            <v>00007565-2022</v>
          </cell>
          <cell r="F2204" t="str">
            <v>07/02/2022</v>
          </cell>
        </row>
        <row r="2205">
          <cell r="B2205" t="str">
            <v>00007439-2022</v>
          </cell>
          <cell r="F2205" t="str">
            <v>04/02/2022</v>
          </cell>
        </row>
        <row r="2206">
          <cell r="B2206" t="str">
            <v>00007436-2022</v>
          </cell>
          <cell r="F2206" t="str">
            <v>04/02/2022</v>
          </cell>
        </row>
        <row r="2207">
          <cell r="B2207" t="str">
            <v>00007281-2022</v>
          </cell>
          <cell r="F2207" t="str">
            <v>04/02/2022</v>
          </cell>
        </row>
        <row r="2208">
          <cell r="B2208" t="str">
            <v>00007280-2022</v>
          </cell>
          <cell r="F2208" t="str">
            <v>04/02/2022</v>
          </cell>
        </row>
        <row r="2209">
          <cell r="B2209" t="str">
            <v>00006828-2022</v>
          </cell>
          <cell r="F2209" t="str">
            <v>02/02/2022</v>
          </cell>
        </row>
        <row r="2210">
          <cell r="B2210" t="str">
            <v>00006688-2022</v>
          </cell>
          <cell r="F2210" t="str">
            <v>02/02/2022</v>
          </cell>
        </row>
        <row r="2211">
          <cell r="B2211" t="str">
            <v>00006653-2022</v>
          </cell>
          <cell r="F2211" t="str">
            <v>01/02/2022</v>
          </cell>
        </row>
        <row r="2212">
          <cell r="B2212" t="str">
            <v>00006263-2022</v>
          </cell>
          <cell r="F2212" t="str">
            <v>31/01/2022</v>
          </cell>
        </row>
        <row r="2213">
          <cell r="B2213" t="str">
            <v>00006254-2022</v>
          </cell>
          <cell r="F2213" t="str">
            <v>31/01/2022</v>
          </cell>
        </row>
        <row r="2214">
          <cell r="B2214" t="str">
            <v>00005940-2022</v>
          </cell>
          <cell r="F2214" t="str">
            <v>31/01/2022</v>
          </cell>
        </row>
        <row r="2215">
          <cell r="B2215" t="str">
            <v>00005686-2022</v>
          </cell>
          <cell r="F2215" t="str">
            <v>28/01/2022</v>
          </cell>
        </row>
        <row r="2216">
          <cell r="B2216" t="str">
            <v>00005673-2022</v>
          </cell>
          <cell r="F2216" t="str">
            <v>28/01/2022</v>
          </cell>
        </row>
        <row r="2217">
          <cell r="B2217" t="str">
            <v>00005650-2022</v>
          </cell>
          <cell r="F2217" t="str">
            <v>28/01/2022</v>
          </cell>
        </row>
        <row r="2218">
          <cell r="B2218" t="str">
            <v>00005537-2022</v>
          </cell>
          <cell r="F2218" t="str">
            <v>27/01/2022</v>
          </cell>
        </row>
        <row r="2219">
          <cell r="B2219" t="str">
            <v>00005529-2022</v>
          </cell>
          <cell r="F2219" t="str">
            <v>27/01/2022</v>
          </cell>
        </row>
        <row r="2220">
          <cell r="B2220" t="str">
            <v>00005507-2022</v>
          </cell>
          <cell r="F2220" t="str">
            <v>27/01/2022</v>
          </cell>
        </row>
        <row r="2221">
          <cell r="B2221" t="str">
            <v>00005490-2022</v>
          </cell>
          <cell r="F2221" t="str">
            <v>27/01/2022</v>
          </cell>
        </row>
        <row r="2222">
          <cell r="B2222" t="str">
            <v>00005016-2022</v>
          </cell>
          <cell r="F2222" t="str">
            <v>26/01/2022</v>
          </cell>
        </row>
        <row r="2223">
          <cell r="B2223" t="str">
            <v>00005003-2022</v>
          </cell>
          <cell r="F2223" t="str">
            <v>26/01/2022</v>
          </cell>
        </row>
        <row r="2224">
          <cell r="B2224" t="str">
            <v>00004868-2022</v>
          </cell>
          <cell r="F2224" t="str">
            <v>25/01/2022</v>
          </cell>
        </row>
        <row r="2225">
          <cell r="B2225" t="str">
            <v>00004787-2022</v>
          </cell>
          <cell r="F2225" t="str">
            <v>25/01/2022</v>
          </cell>
        </row>
        <row r="2226">
          <cell r="B2226" t="str">
            <v>00004699-2022</v>
          </cell>
          <cell r="F2226" t="str">
            <v>25/01/2022</v>
          </cell>
        </row>
        <row r="2227">
          <cell r="B2227" t="str">
            <v>00004639-2022</v>
          </cell>
          <cell r="F2227" t="str">
            <v>24/01/2022</v>
          </cell>
        </row>
        <row r="2228">
          <cell r="B2228" t="str">
            <v>00004633-2022</v>
          </cell>
          <cell r="F2228" t="str">
            <v>24/01/2022</v>
          </cell>
        </row>
        <row r="2229">
          <cell r="B2229" t="str">
            <v>00004366-2022</v>
          </cell>
          <cell r="F2229" t="str">
            <v>24/01/2022</v>
          </cell>
        </row>
        <row r="2230">
          <cell r="B2230" t="str">
            <v>00004267-2022</v>
          </cell>
          <cell r="F2230" t="str">
            <v>21/01/2022</v>
          </cell>
        </row>
        <row r="2231">
          <cell r="B2231" t="str">
            <v>00004052-2022</v>
          </cell>
          <cell r="F2231" t="str">
            <v>21/01/2022</v>
          </cell>
        </row>
        <row r="2232">
          <cell r="B2232" t="str">
            <v>00004037-2022</v>
          </cell>
          <cell r="F2232" t="str">
            <v>21/01/2022</v>
          </cell>
        </row>
        <row r="2233">
          <cell r="B2233" t="str">
            <v>00003965-2022</v>
          </cell>
          <cell r="F2233" t="str">
            <v>20/01/2022</v>
          </cell>
        </row>
        <row r="2234">
          <cell r="B2234" t="str">
            <v>00003836-2022</v>
          </cell>
          <cell r="F2234" t="str">
            <v>20/01/2022</v>
          </cell>
        </row>
        <row r="2235">
          <cell r="B2235" t="str">
            <v>00003627-2022</v>
          </cell>
          <cell r="F2235" t="str">
            <v>19/01/2022</v>
          </cell>
        </row>
        <row r="2236">
          <cell r="B2236" t="str">
            <v>00003206-2022</v>
          </cell>
          <cell r="F2236" t="str">
            <v>18/01/2022</v>
          </cell>
        </row>
        <row r="2237">
          <cell r="B2237" t="str">
            <v>00003102-2022</v>
          </cell>
          <cell r="F2237" t="str">
            <v>18/01/2022</v>
          </cell>
        </row>
        <row r="2238">
          <cell r="B2238" t="str">
            <v>00003092-2022</v>
          </cell>
          <cell r="F2238" t="str">
            <v>17/01/2022</v>
          </cell>
        </row>
        <row r="2239">
          <cell r="B2239" t="str">
            <v>00002820-2022</v>
          </cell>
          <cell r="F2239" t="str">
            <v>17/01/2022</v>
          </cell>
        </row>
        <row r="2240">
          <cell r="B2240" t="str">
            <v>00002678-2022</v>
          </cell>
          <cell r="F2240" t="str">
            <v>14/01/2022</v>
          </cell>
        </row>
        <row r="2241">
          <cell r="B2241" t="str">
            <v>00002554-2022</v>
          </cell>
          <cell r="F2241" t="str">
            <v>14/01/2022</v>
          </cell>
        </row>
        <row r="2242">
          <cell r="B2242" t="str">
            <v>00002453-2022</v>
          </cell>
          <cell r="F2242" t="str">
            <v>13/01/2022</v>
          </cell>
        </row>
        <row r="2243">
          <cell r="B2243" t="str">
            <v>00002448-2022</v>
          </cell>
          <cell r="F2243" t="str">
            <v>13/01/2022</v>
          </cell>
        </row>
        <row r="2244">
          <cell r="B2244" t="str">
            <v>00002262-2022</v>
          </cell>
          <cell r="F2244" t="str">
            <v>12/01/2022</v>
          </cell>
        </row>
        <row r="2245">
          <cell r="B2245" t="str">
            <v>00002043-2022</v>
          </cell>
          <cell r="F2245" t="str">
            <v>12/01/2022</v>
          </cell>
        </row>
        <row r="2246">
          <cell r="B2246" t="str">
            <v>00001659-2022</v>
          </cell>
          <cell r="F2246" t="str">
            <v>10/01/2022</v>
          </cell>
        </row>
        <row r="2247">
          <cell r="B2247" t="str">
            <v>00001592-2022</v>
          </cell>
          <cell r="F2247" t="str">
            <v>10/01/2022</v>
          </cell>
        </row>
        <row r="2248">
          <cell r="B2248" t="str">
            <v>00001077-2022</v>
          </cell>
          <cell r="F2248" t="str">
            <v>07/01/2022</v>
          </cell>
        </row>
        <row r="2249">
          <cell r="B2249" t="str">
            <v>00000990-2022</v>
          </cell>
          <cell r="F2249" t="str">
            <v>06/01/2022</v>
          </cell>
        </row>
        <row r="2250">
          <cell r="B2250" t="str">
            <v>00000980-2022</v>
          </cell>
          <cell r="F2250" t="str">
            <v>06/01/2022</v>
          </cell>
        </row>
        <row r="2251">
          <cell r="B2251" t="str">
            <v>00000972-2022</v>
          </cell>
          <cell r="F2251" t="str">
            <v>06/01/2022</v>
          </cell>
        </row>
        <row r="2252">
          <cell r="B2252" t="str">
            <v>00000969-2022</v>
          </cell>
          <cell r="F2252" t="str">
            <v>06/01/2022</v>
          </cell>
        </row>
        <row r="2253">
          <cell r="B2253" t="str">
            <v>00000966-2022</v>
          </cell>
          <cell r="F2253" t="str">
            <v>06/01/2022</v>
          </cell>
        </row>
        <row r="2254">
          <cell r="B2254" t="str">
            <v>00000961-2022</v>
          </cell>
          <cell r="F2254" t="str">
            <v>06/01/2022</v>
          </cell>
        </row>
        <row r="2255">
          <cell r="B2255" t="str">
            <v>00000905-2022</v>
          </cell>
          <cell r="F2255" t="str">
            <v>06/01/2022</v>
          </cell>
        </row>
        <row r="2256">
          <cell r="B2256" t="str">
            <v>00000783-2022</v>
          </cell>
          <cell r="F2256" t="str">
            <v>06/01/2022</v>
          </cell>
        </row>
        <row r="2257">
          <cell r="B2257" t="str">
            <v>00000707-2022</v>
          </cell>
          <cell r="F2257" t="str">
            <v>05/01/2022</v>
          </cell>
        </row>
        <row r="2258">
          <cell r="B2258" t="str">
            <v>00000433-2022</v>
          </cell>
          <cell r="F2258" t="str">
            <v>05/01/2022</v>
          </cell>
        </row>
        <row r="2259">
          <cell r="B2259" t="str">
            <v>00000309-2022</v>
          </cell>
          <cell r="F2259" t="str">
            <v>05/01/2022</v>
          </cell>
        </row>
        <row r="2260">
          <cell r="B2260" t="str">
            <v>00000179-2022</v>
          </cell>
          <cell r="F2260" t="str">
            <v>04/01/2022</v>
          </cell>
        </row>
        <row r="2261">
          <cell r="B2261" t="str">
            <v>00000132-2022</v>
          </cell>
          <cell r="F2261" t="str">
            <v>04/01/2022</v>
          </cell>
        </row>
        <row r="2262">
          <cell r="B2262" t="str">
            <v>00082812-2022</v>
          </cell>
          <cell r="F2262" t="str">
            <v>04/01/2022</v>
          </cell>
        </row>
        <row r="2263">
          <cell r="B2263" t="str">
            <v>00082417-2021</v>
          </cell>
          <cell r="F2263" t="str">
            <v>30/12/2021</v>
          </cell>
        </row>
        <row r="2264">
          <cell r="B2264" t="str">
            <v>00082407-2021</v>
          </cell>
          <cell r="F2264" t="str">
            <v>30/12/2021</v>
          </cell>
        </row>
        <row r="2265">
          <cell r="B2265" t="str">
            <v>00082191-2021</v>
          </cell>
          <cell r="F2265" t="str">
            <v>30/12/2021</v>
          </cell>
        </row>
        <row r="2266">
          <cell r="B2266" t="str">
            <v>00082112-2021</v>
          </cell>
          <cell r="F2266" t="str">
            <v>30/12/2021</v>
          </cell>
        </row>
        <row r="2267">
          <cell r="B2267" t="str">
            <v>00082111-2021</v>
          </cell>
          <cell r="F2267" t="str">
            <v>29/12/2021</v>
          </cell>
        </row>
        <row r="2268">
          <cell r="B2268" t="str">
            <v>00082003-2021</v>
          </cell>
          <cell r="F2268" t="str">
            <v>29/12/2021</v>
          </cell>
        </row>
        <row r="2269">
          <cell r="B2269" t="str">
            <v>00081756-2021</v>
          </cell>
          <cell r="F2269" t="str">
            <v>28/12/2021</v>
          </cell>
        </row>
        <row r="2270">
          <cell r="B2270" t="str">
            <v>00081739-2021</v>
          </cell>
          <cell r="F2270" t="str">
            <v>28/12/2021</v>
          </cell>
        </row>
        <row r="2271">
          <cell r="B2271" t="str">
            <v>00081738-2021</v>
          </cell>
          <cell r="F2271" t="str">
            <v>28/12/2021</v>
          </cell>
        </row>
        <row r="2272">
          <cell r="B2272" t="str">
            <v>00081691-2021</v>
          </cell>
          <cell r="F2272" t="str">
            <v>28/12/2021</v>
          </cell>
        </row>
        <row r="2273">
          <cell r="B2273" t="str">
            <v>00081441-2021</v>
          </cell>
          <cell r="F2273" t="str">
            <v>27/12/2021</v>
          </cell>
        </row>
        <row r="2274">
          <cell r="B2274" t="str">
            <v>00081257-2021</v>
          </cell>
          <cell r="F2274" t="str">
            <v>23/12/2021</v>
          </cell>
        </row>
        <row r="2275">
          <cell r="B2275" t="str">
            <v>00081191-2021</v>
          </cell>
          <cell r="F2275" t="str">
            <v>23/12/2021</v>
          </cell>
        </row>
        <row r="2276">
          <cell r="B2276" t="str">
            <v>00080902-2021</v>
          </cell>
          <cell r="F2276" t="str">
            <v>23/12/2021</v>
          </cell>
        </row>
        <row r="2277">
          <cell r="B2277" t="str">
            <v>00080868-2021</v>
          </cell>
          <cell r="F2277" t="str">
            <v>22/12/2021</v>
          </cell>
        </row>
        <row r="2278">
          <cell r="B2278" t="str">
            <v>00080852-2021</v>
          </cell>
          <cell r="F2278" t="str">
            <v>22/12/2021</v>
          </cell>
        </row>
        <row r="2279">
          <cell r="B2279" t="str">
            <v>00080760-2021</v>
          </cell>
          <cell r="F2279" t="str">
            <v>22/12/2021</v>
          </cell>
        </row>
        <row r="2280">
          <cell r="B2280" t="str">
            <v>00080431-2021</v>
          </cell>
          <cell r="F2280" t="str">
            <v>21/12/2021</v>
          </cell>
        </row>
        <row r="2281">
          <cell r="B2281" t="str">
            <v>00080231-2021</v>
          </cell>
          <cell r="F2281" t="str">
            <v>21/12/2021</v>
          </cell>
        </row>
        <row r="2282">
          <cell r="B2282" t="str">
            <v>00080069-2021</v>
          </cell>
          <cell r="F2282" t="str">
            <v>20/12/2021</v>
          </cell>
        </row>
        <row r="2283">
          <cell r="B2283" t="str">
            <v>00080063-2021</v>
          </cell>
          <cell r="F2283" t="str">
            <v>20/12/2021</v>
          </cell>
        </row>
        <row r="2284">
          <cell r="B2284" t="str">
            <v>00080052-2021</v>
          </cell>
          <cell r="F2284" t="str">
            <v>20/12/2021</v>
          </cell>
        </row>
        <row r="2285">
          <cell r="B2285" t="str">
            <v>00080009-2021</v>
          </cell>
          <cell r="F2285" t="str">
            <v>20/12/2021</v>
          </cell>
        </row>
        <row r="2286">
          <cell r="B2286" t="str">
            <v>00079886-2021</v>
          </cell>
          <cell r="F2286" t="str">
            <v>20/12/2021</v>
          </cell>
        </row>
        <row r="2287">
          <cell r="B2287" t="str">
            <v>00079570-2021</v>
          </cell>
          <cell r="F2287" t="str">
            <v>17/12/2021</v>
          </cell>
        </row>
        <row r="2288">
          <cell r="B2288" t="str">
            <v>00079544-2021</v>
          </cell>
          <cell r="F2288" t="str">
            <v>17/12/2021</v>
          </cell>
        </row>
        <row r="2289">
          <cell r="B2289" t="str">
            <v>00079544-2021</v>
          </cell>
          <cell r="F2289" t="str">
            <v>17/12/2021</v>
          </cell>
        </row>
        <row r="2290">
          <cell r="B2290" t="str">
            <v>00079501-2021</v>
          </cell>
          <cell r="F2290" t="str">
            <v>17/12/2021</v>
          </cell>
        </row>
        <row r="2291">
          <cell r="B2291" t="str">
            <v>00079483-2021</v>
          </cell>
          <cell r="F2291" t="str">
            <v>17/12/2021</v>
          </cell>
        </row>
        <row r="2292">
          <cell r="B2292" t="str">
            <v>00079431-2021</v>
          </cell>
          <cell r="F2292" t="str">
            <v>17/12/2021</v>
          </cell>
        </row>
        <row r="2293">
          <cell r="B2293" t="str">
            <v>00079428-2021</v>
          </cell>
          <cell r="F2293" t="str">
            <v>17/12/2021</v>
          </cell>
        </row>
        <row r="2294">
          <cell r="B2294" t="str">
            <v>00079424-2021</v>
          </cell>
          <cell r="F2294" t="str">
            <v>17/12/2021</v>
          </cell>
        </row>
        <row r="2295">
          <cell r="B2295" t="str">
            <v>00079123-2021</v>
          </cell>
          <cell r="F2295" t="str">
            <v>16/12/2021</v>
          </cell>
        </row>
        <row r="2296">
          <cell r="B2296" t="str">
            <v>00078940-2021</v>
          </cell>
          <cell r="F2296" t="str">
            <v>16/12/2021</v>
          </cell>
        </row>
        <row r="2297">
          <cell r="B2297" t="str">
            <v>00078775-2021</v>
          </cell>
          <cell r="F2297" t="str">
            <v>15/12/2021</v>
          </cell>
        </row>
        <row r="2298">
          <cell r="B2298" t="str">
            <v>00078762-2021</v>
          </cell>
          <cell r="F2298" t="str">
            <v>15/12/2021</v>
          </cell>
        </row>
        <row r="2299">
          <cell r="B2299" t="str">
            <v>00078682-2021</v>
          </cell>
          <cell r="F2299" t="str">
            <v>15/12/2021</v>
          </cell>
        </row>
        <row r="2300">
          <cell r="B2300" t="str">
            <v>00078643-2021</v>
          </cell>
          <cell r="F2300" t="str">
            <v>15/12/2021</v>
          </cell>
        </row>
        <row r="2301">
          <cell r="B2301" t="str">
            <v>00078576-2021</v>
          </cell>
          <cell r="F2301" t="str">
            <v>15/12/2021</v>
          </cell>
        </row>
        <row r="2302">
          <cell r="B2302" t="str">
            <v>00078554-2021</v>
          </cell>
          <cell r="F2302" t="str">
            <v>15/12/2021</v>
          </cell>
        </row>
        <row r="2303">
          <cell r="B2303" t="str">
            <v>00078489-2021</v>
          </cell>
          <cell r="F2303" t="str">
            <v>14/12/2021</v>
          </cell>
        </row>
        <row r="2304">
          <cell r="B2304" t="str">
            <v>00078419-2021</v>
          </cell>
          <cell r="F2304" t="str">
            <v>14/12/2021</v>
          </cell>
        </row>
        <row r="2305">
          <cell r="B2305" t="str">
            <v>00078124-2021</v>
          </cell>
          <cell r="F2305" t="str">
            <v>13/12/2021</v>
          </cell>
        </row>
        <row r="2306">
          <cell r="B2306" t="str">
            <v>00078118-2021</v>
          </cell>
          <cell r="F2306" t="str">
            <v>13/12/2021</v>
          </cell>
        </row>
        <row r="2307">
          <cell r="B2307" t="str">
            <v>00078113-2021</v>
          </cell>
          <cell r="F2307" t="str">
            <v>13/12/2021</v>
          </cell>
        </row>
        <row r="2308">
          <cell r="B2308" t="str">
            <v>00078080-2021</v>
          </cell>
          <cell r="F2308" t="str">
            <v>13/12/2021</v>
          </cell>
        </row>
        <row r="2309">
          <cell r="B2309" t="str">
            <v>00077925-2021</v>
          </cell>
          <cell r="F2309" t="str">
            <v>13/12/2021</v>
          </cell>
        </row>
        <row r="2310">
          <cell r="B2310" t="str">
            <v>00077880-2021</v>
          </cell>
          <cell r="F2310" t="str">
            <v>10/12/2021</v>
          </cell>
        </row>
        <row r="2311">
          <cell r="B2311" t="str">
            <v>00077878-2021</v>
          </cell>
          <cell r="F2311" t="str">
            <v>13/12/2021</v>
          </cell>
        </row>
        <row r="2312">
          <cell r="B2312" t="str">
            <v>00077829-2021</v>
          </cell>
          <cell r="F2312" t="str">
            <v>10/12/2021</v>
          </cell>
        </row>
        <row r="2313">
          <cell r="B2313" t="str">
            <v>00077286-2021</v>
          </cell>
          <cell r="F2313" t="str">
            <v>09/12/2021</v>
          </cell>
        </row>
        <row r="2314">
          <cell r="B2314" t="str">
            <v>00077220-2021</v>
          </cell>
          <cell r="F2314" t="str">
            <v>09/12/2021</v>
          </cell>
        </row>
        <row r="2315">
          <cell r="B2315" t="str">
            <v>00077005-2021</v>
          </cell>
          <cell r="F2315" t="str">
            <v>07/12/2021</v>
          </cell>
        </row>
        <row r="2316">
          <cell r="B2316" t="str">
            <v>00076908-2021</v>
          </cell>
          <cell r="F2316" t="str">
            <v>07/12/2021</v>
          </cell>
        </row>
        <row r="2317">
          <cell r="B2317" t="str">
            <v>00076739-2021</v>
          </cell>
          <cell r="F2317" t="str">
            <v>06/12/2021</v>
          </cell>
        </row>
        <row r="2318">
          <cell r="B2318" t="str">
            <v>00076731-2021</v>
          </cell>
          <cell r="F2318" t="str">
            <v>06/12/2021</v>
          </cell>
        </row>
        <row r="2319">
          <cell r="B2319" t="str">
            <v>00076666-2021</v>
          </cell>
          <cell r="F2319" t="str">
            <v>06/12/2021</v>
          </cell>
        </row>
        <row r="2320">
          <cell r="B2320" t="str">
            <v>00076655-2021</v>
          </cell>
          <cell r="F2320" t="str">
            <v>06/12/2021</v>
          </cell>
        </row>
        <row r="2321">
          <cell r="B2321" t="str">
            <v>00076613-2021</v>
          </cell>
          <cell r="F2321" t="str">
            <v>06/12/2021</v>
          </cell>
        </row>
        <row r="2322">
          <cell r="B2322" t="str">
            <v>00076268-2021</v>
          </cell>
          <cell r="F2322" t="str">
            <v>03/12/2021</v>
          </cell>
        </row>
        <row r="2323">
          <cell r="B2323" t="str">
            <v>00076135-2021</v>
          </cell>
          <cell r="F2323" t="str">
            <v>03/12/2021</v>
          </cell>
        </row>
        <row r="2324">
          <cell r="B2324" t="str">
            <v>00076126-2021</v>
          </cell>
          <cell r="F2324" t="str">
            <v>03/12/2021</v>
          </cell>
        </row>
        <row r="2325">
          <cell r="B2325" t="str">
            <v>00076038-2021</v>
          </cell>
          <cell r="F2325" t="str">
            <v>03/12/2021</v>
          </cell>
        </row>
        <row r="2326">
          <cell r="B2326" t="str">
            <v>00075931-2021</v>
          </cell>
          <cell r="F2326" t="str">
            <v>02/12/2021</v>
          </cell>
        </row>
        <row r="2327">
          <cell r="B2327" t="str">
            <v>00075898-2021</v>
          </cell>
          <cell r="F2327" t="str">
            <v>02/12/2021</v>
          </cell>
        </row>
        <row r="2328">
          <cell r="B2328" t="str">
            <v>00075897-2021</v>
          </cell>
          <cell r="F2328" t="str">
            <v>02/12/2021</v>
          </cell>
        </row>
        <row r="2329">
          <cell r="B2329" t="str">
            <v>00075896-2021</v>
          </cell>
          <cell r="F2329" t="str">
            <v>02/12/2021</v>
          </cell>
        </row>
        <row r="2330">
          <cell r="B2330" t="str">
            <v>00075802-2021</v>
          </cell>
          <cell r="F2330" t="str">
            <v>02/12/2021</v>
          </cell>
        </row>
        <row r="2331">
          <cell r="B2331" t="str">
            <v>00075705-2021</v>
          </cell>
          <cell r="F2331" t="str">
            <v>01/12/2021</v>
          </cell>
        </row>
        <row r="2332">
          <cell r="B2332" t="str">
            <v>00075675-2021</v>
          </cell>
          <cell r="F2332" t="str">
            <v>02/12/2021</v>
          </cell>
        </row>
        <row r="2333">
          <cell r="B2333" t="str">
            <v>00075497-2021</v>
          </cell>
          <cell r="F2333" t="str">
            <v>01/12/2021</v>
          </cell>
        </row>
        <row r="2334">
          <cell r="B2334" t="str">
            <v>00075382-2021</v>
          </cell>
          <cell r="F2334" t="str">
            <v>01/12/2021</v>
          </cell>
        </row>
        <row r="2335">
          <cell r="B2335" t="str">
            <v>00075020-2021</v>
          </cell>
          <cell r="F2335" t="str">
            <v>30/11/2021</v>
          </cell>
        </row>
        <row r="2336">
          <cell r="B2336" t="str">
            <v>00075004-2021</v>
          </cell>
          <cell r="F2336" t="str">
            <v>30/11/2021</v>
          </cell>
        </row>
        <row r="2337">
          <cell r="B2337" t="str">
            <v>00074313-2021</v>
          </cell>
          <cell r="F2337" t="str">
            <v>26/11/2021</v>
          </cell>
        </row>
        <row r="2338">
          <cell r="B2338" t="str">
            <v>00074224-2021</v>
          </cell>
          <cell r="F2338" t="str">
            <v>26/11/2021</v>
          </cell>
        </row>
        <row r="2339">
          <cell r="B2339" t="str">
            <v>00074145-2021</v>
          </cell>
          <cell r="F2339" t="str">
            <v>26/11/2021</v>
          </cell>
        </row>
        <row r="2340">
          <cell r="B2340" t="str">
            <v>00074130-2021</v>
          </cell>
          <cell r="F2340" t="str">
            <v>26/11/2021</v>
          </cell>
        </row>
        <row r="2341">
          <cell r="B2341" t="str">
            <v>00073905-2021</v>
          </cell>
          <cell r="F2341" t="str">
            <v>25/11/2021</v>
          </cell>
        </row>
        <row r="2342">
          <cell r="B2342" t="str">
            <v>00073892-2021</v>
          </cell>
          <cell r="F2342" t="str">
            <v>25/11/2021</v>
          </cell>
        </row>
        <row r="2343">
          <cell r="B2343" t="str">
            <v>00073781-2021</v>
          </cell>
          <cell r="F2343" t="str">
            <v>25/11/2021</v>
          </cell>
        </row>
        <row r="2344">
          <cell r="B2344" t="str">
            <v>00073694-2021</v>
          </cell>
          <cell r="F2344" t="str">
            <v>24/11/2021</v>
          </cell>
        </row>
        <row r="2345">
          <cell r="B2345" t="str">
            <v>00073548-2021</v>
          </cell>
          <cell r="F2345" t="str">
            <v>24/11/2021</v>
          </cell>
        </row>
        <row r="2346">
          <cell r="B2346" t="str">
            <v>00073455-2021</v>
          </cell>
          <cell r="F2346" t="str">
            <v>23/11/2021</v>
          </cell>
        </row>
        <row r="2347">
          <cell r="B2347" t="str">
            <v>00073200-2021</v>
          </cell>
          <cell r="F2347" t="str">
            <v>23/11/2021</v>
          </cell>
        </row>
        <row r="2348">
          <cell r="B2348" t="str">
            <v>00073176-2021</v>
          </cell>
          <cell r="F2348" t="str">
            <v>23/11/2021</v>
          </cell>
        </row>
        <row r="2349">
          <cell r="B2349" t="str">
            <v>00073168-2021</v>
          </cell>
          <cell r="F2349" t="str">
            <v>23/11/2021</v>
          </cell>
        </row>
        <row r="2350">
          <cell r="B2350" t="str">
            <v>00073153-2021</v>
          </cell>
          <cell r="F2350" t="str">
            <v>22/11/2021</v>
          </cell>
        </row>
        <row r="2351">
          <cell r="B2351" t="str">
            <v>00072964-2021</v>
          </cell>
          <cell r="F2351" t="str">
            <v>22/11/2021</v>
          </cell>
        </row>
        <row r="2352">
          <cell r="B2352" t="str">
            <v>00072963-2021</v>
          </cell>
          <cell r="F2352" t="str">
            <v>22/11/2021</v>
          </cell>
        </row>
        <row r="2353">
          <cell r="B2353" t="str">
            <v>00072819-2021</v>
          </cell>
          <cell r="F2353" t="str">
            <v>22/11/2021</v>
          </cell>
        </row>
        <row r="2354">
          <cell r="B2354" t="str">
            <v>00072680-2021</v>
          </cell>
          <cell r="F2354" t="str">
            <v>22/11/2021</v>
          </cell>
        </row>
        <row r="2355">
          <cell r="B2355" t="str">
            <v>00072679-2021</v>
          </cell>
          <cell r="F2355" t="str">
            <v>22/11/2021</v>
          </cell>
        </row>
        <row r="2356">
          <cell r="B2356" t="str">
            <v>00072571-2021</v>
          </cell>
          <cell r="F2356" t="str">
            <v>22/11/2021</v>
          </cell>
        </row>
        <row r="2357">
          <cell r="B2357" t="str">
            <v>00072440-2021</v>
          </cell>
          <cell r="F2357" t="str">
            <v>19/11/2021</v>
          </cell>
        </row>
        <row r="2358">
          <cell r="B2358" t="str">
            <v>00072366-2021</v>
          </cell>
          <cell r="F2358" t="str">
            <v>19/11/2021</v>
          </cell>
        </row>
        <row r="2359">
          <cell r="B2359" t="str">
            <v>00072190-2021</v>
          </cell>
          <cell r="F2359" t="str">
            <v>19/11/2021</v>
          </cell>
        </row>
        <row r="2360">
          <cell r="B2360" t="str">
            <v>00071791-2021</v>
          </cell>
          <cell r="F2360" t="str">
            <v>18/11/2021</v>
          </cell>
        </row>
        <row r="2361">
          <cell r="B2361" t="str">
            <v>00071589-2021</v>
          </cell>
          <cell r="F2361" t="str">
            <v>18/11/2021</v>
          </cell>
        </row>
        <row r="2362">
          <cell r="B2362" t="str">
            <v>00071587-2021</v>
          </cell>
          <cell r="F2362" t="str">
            <v>18/11/2021</v>
          </cell>
        </row>
        <row r="2363">
          <cell r="B2363" t="str">
            <v>00071578-2021</v>
          </cell>
          <cell r="F2363" t="str">
            <v>18/11/2021</v>
          </cell>
        </row>
        <row r="2364">
          <cell r="B2364" t="str">
            <v>00071166-2021</v>
          </cell>
          <cell r="F2364" t="str">
            <v>16/11/2021</v>
          </cell>
        </row>
        <row r="2365">
          <cell r="B2365" t="str">
            <v>00071120-2021</v>
          </cell>
          <cell r="F2365" t="str">
            <v>16/11/2021</v>
          </cell>
        </row>
        <row r="2366">
          <cell r="B2366" t="str">
            <v>00070774-2021</v>
          </cell>
          <cell r="F2366" t="str">
            <v>15/11/2021</v>
          </cell>
        </row>
        <row r="2367">
          <cell r="B2367" t="str">
            <v>00070717-2021</v>
          </cell>
          <cell r="F2367" t="str">
            <v>15/11/2021</v>
          </cell>
        </row>
        <row r="2368">
          <cell r="B2368" t="str">
            <v>00070594-2021</v>
          </cell>
          <cell r="F2368" t="str">
            <v>15/11/2021</v>
          </cell>
        </row>
        <row r="2369">
          <cell r="B2369" t="str">
            <v>00070575-2021</v>
          </cell>
          <cell r="F2369" t="str">
            <v>15/11/2021</v>
          </cell>
        </row>
        <row r="2370">
          <cell r="B2370" t="str">
            <v>00070462-2021</v>
          </cell>
          <cell r="F2370" t="str">
            <v>15/11/2021</v>
          </cell>
        </row>
        <row r="2371">
          <cell r="B2371" t="str">
            <v>00070448-2021</v>
          </cell>
          <cell r="F2371" t="str">
            <v>12/11/2021</v>
          </cell>
        </row>
        <row r="2372">
          <cell r="B2372" t="str">
            <v>00070435-2021</v>
          </cell>
          <cell r="F2372" t="str">
            <v>12/11/2021</v>
          </cell>
        </row>
        <row r="2373">
          <cell r="B2373" t="str">
            <v>00070153-2021</v>
          </cell>
          <cell r="F2373" t="str">
            <v>11/11/2021</v>
          </cell>
        </row>
        <row r="2374">
          <cell r="B2374" t="str">
            <v>00069966-2021</v>
          </cell>
          <cell r="F2374" t="str">
            <v>11/11/2021</v>
          </cell>
        </row>
        <row r="2375">
          <cell r="B2375" t="str">
            <v>00069963-2021</v>
          </cell>
          <cell r="F2375" t="str">
            <v>11/11/2021</v>
          </cell>
        </row>
        <row r="2376">
          <cell r="B2376" t="str">
            <v>00069695-2021</v>
          </cell>
          <cell r="F2376" t="str">
            <v>10/11/2021</v>
          </cell>
        </row>
        <row r="2377">
          <cell r="B2377" t="str">
            <v>00069532-2021</v>
          </cell>
          <cell r="F2377" t="str">
            <v>09/11/2021</v>
          </cell>
        </row>
        <row r="2378">
          <cell r="B2378" t="str">
            <v>00069480-2021</v>
          </cell>
          <cell r="F2378" t="str">
            <v>09/11/2021</v>
          </cell>
        </row>
        <row r="2379">
          <cell r="B2379" t="str">
            <v>00069195-2021</v>
          </cell>
          <cell r="F2379" t="str">
            <v>08/11/2021</v>
          </cell>
        </row>
        <row r="2380">
          <cell r="B2380" t="str">
            <v>00068796-2021</v>
          </cell>
          <cell r="F2380" t="str">
            <v>05/11/2021</v>
          </cell>
        </row>
        <row r="2381">
          <cell r="B2381" t="str">
            <v>00068719-2021</v>
          </cell>
          <cell r="F2381" t="str">
            <v>05/11/2021</v>
          </cell>
        </row>
        <row r="2382">
          <cell r="B2382" t="str">
            <v>00068683-2021</v>
          </cell>
          <cell r="F2382" t="str">
            <v>05/11/2021</v>
          </cell>
        </row>
        <row r="2383">
          <cell r="B2383" t="str">
            <v>00068642-2021</v>
          </cell>
          <cell r="F2383" t="str">
            <v>05/11/2021</v>
          </cell>
        </row>
        <row r="2384">
          <cell r="B2384" t="str">
            <v>00068598-2021</v>
          </cell>
          <cell r="F2384" t="str">
            <v>05/11/2021</v>
          </cell>
        </row>
        <row r="2385">
          <cell r="B2385" t="str">
            <v>00068529-2021</v>
          </cell>
          <cell r="F2385" t="str">
            <v>04/11/2021</v>
          </cell>
        </row>
        <row r="2386">
          <cell r="B2386" t="str">
            <v>00068427-2021</v>
          </cell>
          <cell r="F2386" t="str">
            <v>04/11/2021</v>
          </cell>
        </row>
        <row r="2387">
          <cell r="B2387" t="str">
            <v>00068162-2021</v>
          </cell>
          <cell r="F2387" t="str">
            <v>04/11/2021</v>
          </cell>
        </row>
        <row r="2388">
          <cell r="B2388" t="str">
            <v>00068161-2021</v>
          </cell>
          <cell r="F2388" t="str">
            <v>04/11/2021</v>
          </cell>
        </row>
        <row r="2389">
          <cell r="B2389" t="str">
            <v>00068152-2021</v>
          </cell>
          <cell r="F2389" t="str">
            <v>03/11/2021</v>
          </cell>
        </row>
        <row r="2390">
          <cell r="B2390" t="str">
            <v>00068049-2021</v>
          </cell>
          <cell r="F2390" t="str">
            <v>03/11/2021</v>
          </cell>
        </row>
        <row r="2391">
          <cell r="B2391" t="str">
            <v>00067946-2021</v>
          </cell>
          <cell r="F2391" t="str">
            <v>03/11/2021</v>
          </cell>
        </row>
        <row r="2392">
          <cell r="B2392" t="str">
            <v>00067939-2021</v>
          </cell>
          <cell r="F2392" t="str">
            <v>03/11/2021</v>
          </cell>
        </row>
        <row r="2393">
          <cell r="B2393" t="str">
            <v>00067853-2021</v>
          </cell>
          <cell r="F2393" t="str">
            <v>03/11/2021</v>
          </cell>
        </row>
        <row r="2394">
          <cell r="B2394" t="str">
            <v>00067803-2021</v>
          </cell>
          <cell r="F2394" t="str">
            <v>03/11/2021</v>
          </cell>
        </row>
        <row r="2395">
          <cell r="B2395" t="str">
            <v>00067648-2021</v>
          </cell>
          <cell r="F2395" t="str">
            <v>03/11/2021</v>
          </cell>
        </row>
        <row r="2396">
          <cell r="B2396" t="str">
            <v>00067541-2021</v>
          </cell>
          <cell r="F2396" t="str">
            <v>29/10/2021</v>
          </cell>
        </row>
        <row r="2397">
          <cell r="B2397" t="str">
            <v>00067541-2021</v>
          </cell>
          <cell r="F2397" t="str">
            <v>29/10/2021</v>
          </cell>
        </row>
        <row r="2398">
          <cell r="B2398" t="str">
            <v>00067515-2021</v>
          </cell>
          <cell r="F2398" t="str">
            <v>29/10/2021</v>
          </cell>
        </row>
        <row r="2399">
          <cell r="B2399" t="str">
            <v>00067511-2021</v>
          </cell>
          <cell r="F2399" t="str">
            <v>29/10/2021</v>
          </cell>
        </row>
        <row r="2400">
          <cell r="B2400" t="str">
            <v>00067508-2021</v>
          </cell>
          <cell r="F2400" t="str">
            <v>29/10/2021</v>
          </cell>
        </row>
        <row r="2401">
          <cell r="B2401" t="str">
            <v>00067481-2021</v>
          </cell>
          <cell r="F2401" t="str">
            <v>29/10/2021</v>
          </cell>
        </row>
        <row r="2402">
          <cell r="B2402" t="str">
            <v>00067481-2021</v>
          </cell>
          <cell r="F2402" t="str">
            <v>29/10/2021</v>
          </cell>
        </row>
        <row r="2403">
          <cell r="B2403" t="str">
            <v>00067460-2021</v>
          </cell>
          <cell r="F2403" t="str">
            <v>29/10/2021</v>
          </cell>
        </row>
        <row r="2404">
          <cell r="B2404" t="str">
            <v>00067429-2021</v>
          </cell>
          <cell r="F2404" t="str">
            <v>29/10/2021</v>
          </cell>
        </row>
        <row r="2405">
          <cell r="B2405" t="str">
            <v>00067371-2021</v>
          </cell>
          <cell r="F2405" t="str">
            <v>29/10/2021</v>
          </cell>
        </row>
        <row r="2406">
          <cell r="B2406" t="str">
            <v>00067368-2021</v>
          </cell>
          <cell r="F2406" t="str">
            <v>29/10/2021</v>
          </cell>
        </row>
        <row r="2407">
          <cell r="B2407" t="str">
            <v>00067366-2021</v>
          </cell>
          <cell r="F2407" t="str">
            <v>29/10/2021</v>
          </cell>
        </row>
        <row r="2408">
          <cell r="B2408" t="str">
            <v>00067325-2021</v>
          </cell>
          <cell r="F2408" t="str">
            <v>28/10/2021</v>
          </cell>
        </row>
        <row r="2409">
          <cell r="B2409" t="str">
            <v>00067015-2021</v>
          </cell>
          <cell r="F2409" t="str">
            <v>27/10/2021</v>
          </cell>
        </row>
        <row r="2410">
          <cell r="B2410" t="str">
            <v>00066816-2021</v>
          </cell>
          <cell r="F2410" t="str">
            <v>27/10/2021</v>
          </cell>
        </row>
        <row r="2411">
          <cell r="B2411" t="str">
            <v>00066611-2021</v>
          </cell>
          <cell r="F2411" t="str">
            <v>26/10/2021</v>
          </cell>
        </row>
        <row r="2412">
          <cell r="B2412" t="str">
            <v>00066543-2021</v>
          </cell>
          <cell r="F2412" t="str">
            <v>26/10/2021</v>
          </cell>
        </row>
        <row r="2413">
          <cell r="B2413" t="str">
            <v>00066361-2021</v>
          </cell>
          <cell r="F2413" t="str">
            <v>26/10/2021</v>
          </cell>
        </row>
        <row r="2414">
          <cell r="B2414" t="str">
            <v>00066284-2021</v>
          </cell>
          <cell r="F2414" t="str">
            <v>25/10/2021</v>
          </cell>
        </row>
        <row r="2415">
          <cell r="B2415" t="str">
            <v>00066179-2021</v>
          </cell>
          <cell r="F2415" t="str">
            <v>25/10/2021</v>
          </cell>
        </row>
        <row r="2416">
          <cell r="B2416" t="str">
            <v>00065915-2021</v>
          </cell>
          <cell r="F2416" t="str">
            <v>25/10/2021</v>
          </cell>
        </row>
        <row r="2417">
          <cell r="B2417" t="str">
            <v>00065782-2021</v>
          </cell>
          <cell r="F2417" t="str">
            <v>22/10/2021</v>
          </cell>
        </row>
        <row r="2418">
          <cell r="B2418" t="str">
            <v>00065268-2021</v>
          </cell>
          <cell r="F2418" t="str">
            <v>22/10/2021</v>
          </cell>
        </row>
        <row r="2419">
          <cell r="B2419" t="str">
            <v>00064785-2021</v>
          </cell>
          <cell r="F2419" t="str">
            <v>21/10/2021</v>
          </cell>
        </row>
        <row r="2420">
          <cell r="B2420" t="str">
            <v>00064181-2021</v>
          </cell>
          <cell r="F2420" t="str">
            <v>20/10/2021</v>
          </cell>
        </row>
        <row r="2421">
          <cell r="B2421" t="str">
            <v>00064176-2021</v>
          </cell>
          <cell r="F2421" t="str">
            <v>20/10/2021</v>
          </cell>
        </row>
        <row r="2422">
          <cell r="B2422" t="str">
            <v>00064175-2021</v>
          </cell>
          <cell r="F2422" t="str">
            <v>20/10/2021</v>
          </cell>
        </row>
        <row r="2423">
          <cell r="B2423" t="str">
            <v>00064174-2021</v>
          </cell>
          <cell r="F2423" t="str">
            <v>20/10/2021</v>
          </cell>
        </row>
        <row r="2424">
          <cell r="B2424" t="str">
            <v>00064172-2021</v>
          </cell>
          <cell r="F2424" t="str">
            <v>20/10/2021</v>
          </cell>
        </row>
        <row r="2425">
          <cell r="B2425" t="str">
            <v>00064153-2021</v>
          </cell>
          <cell r="F2425" t="str">
            <v>20/10/2021</v>
          </cell>
        </row>
        <row r="2426">
          <cell r="B2426" t="str">
            <v>00064150-2021</v>
          </cell>
          <cell r="F2426" t="str">
            <v>20/10/2021</v>
          </cell>
        </row>
        <row r="2427">
          <cell r="B2427" t="str">
            <v>00064146-2021</v>
          </cell>
          <cell r="F2427" t="str">
            <v>20/10/2021</v>
          </cell>
        </row>
        <row r="2428">
          <cell r="B2428" t="str">
            <v>00064139-2021</v>
          </cell>
          <cell r="F2428" t="str">
            <v>20/10/2021</v>
          </cell>
        </row>
        <row r="2429">
          <cell r="B2429" t="str">
            <v>00064064-2021</v>
          </cell>
          <cell r="F2429" t="str">
            <v>19/10/2021</v>
          </cell>
        </row>
        <row r="2430">
          <cell r="B2430" t="str">
            <v>00063971-2021</v>
          </cell>
          <cell r="F2430" t="str">
            <v>19/10/2021</v>
          </cell>
        </row>
        <row r="2431">
          <cell r="B2431" t="str">
            <v>00063767-2021</v>
          </cell>
          <cell r="F2431" t="str">
            <v>18/10/2021</v>
          </cell>
        </row>
        <row r="2432">
          <cell r="B2432" t="str">
            <v>00063660-2021</v>
          </cell>
          <cell r="F2432" t="str">
            <v>18/10/2021</v>
          </cell>
        </row>
        <row r="2433">
          <cell r="B2433" t="str">
            <v>00063649-2021</v>
          </cell>
          <cell r="F2433" t="str">
            <v>18/10/2021</v>
          </cell>
        </row>
        <row r="2434">
          <cell r="B2434" t="str">
            <v>00063514-2021</v>
          </cell>
          <cell r="F2434" t="str">
            <v>18/10/2021</v>
          </cell>
        </row>
        <row r="2435">
          <cell r="B2435" t="str">
            <v>00063506-2021</v>
          </cell>
          <cell r="F2435" t="str">
            <v>18/10/2021</v>
          </cell>
        </row>
        <row r="2436">
          <cell r="B2436" t="str">
            <v>00063314-2021</v>
          </cell>
          <cell r="F2436" t="str">
            <v>15/10/2021</v>
          </cell>
        </row>
        <row r="2437">
          <cell r="B2437" t="str">
            <v>00063253-2021</v>
          </cell>
          <cell r="F2437" t="str">
            <v>15/10/2021</v>
          </cell>
        </row>
        <row r="2438">
          <cell r="B2438" t="str">
            <v>00063141-2021</v>
          </cell>
          <cell r="F2438" t="str">
            <v>15/10/2021</v>
          </cell>
        </row>
        <row r="2439">
          <cell r="B2439" t="str">
            <v>00062946-2021</v>
          </cell>
          <cell r="F2439" t="str">
            <v>14/10/2021</v>
          </cell>
        </row>
        <row r="2440">
          <cell r="B2440" t="str">
            <v>00062796-2021</v>
          </cell>
          <cell r="F2440" t="str">
            <v>13/10/2021</v>
          </cell>
        </row>
        <row r="2441">
          <cell r="B2441" t="str">
            <v>00062710-2021</v>
          </cell>
          <cell r="F2441" t="str">
            <v>13/10/2021</v>
          </cell>
        </row>
        <row r="2442">
          <cell r="B2442" t="str">
            <v>00062591-2021</v>
          </cell>
          <cell r="F2442" t="str">
            <v>13/10/2021</v>
          </cell>
        </row>
        <row r="2443">
          <cell r="B2443" t="str">
            <v>00062544-2021</v>
          </cell>
          <cell r="F2443" t="str">
            <v>13/10/2021</v>
          </cell>
        </row>
        <row r="2444">
          <cell r="B2444" t="str">
            <v>00062482-2021</v>
          </cell>
          <cell r="F2444" t="str">
            <v>12/10/2021</v>
          </cell>
        </row>
        <row r="2445">
          <cell r="B2445" t="str">
            <v>00061878-2021</v>
          </cell>
          <cell r="F2445" t="str">
            <v>12/10/2021</v>
          </cell>
        </row>
        <row r="2446">
          <cell r="B2446" t="str">
            <v>00061483-2021</v>
          </cell>
          <cell r="F2446" t="str">
            <v>06/10/2021</v>
          </cell>
        </row>
        <row r="2447">
          <cell r="B2447" t="str">
            <v>00061289-2021</v>
          </cell>
          <cell r="F2447" t="str">
            <v>06/10/2021</v>
          </cell>
        </row>
        <row r="2448">
          <cell r="B2448" t="str">
            <v>00061183-2021</v>
          </cell>
          <cell r="F2448" t="str">
            <v>05/10/2021</v>
          </cell>
        </row>
        <row r="2449">
          <cell r="B2449" t="str">
            <v>00061139-2021</v>
          </cell>
          <cell r="F2449" t="str">
            <v>05/10/2021</v>
          </cell>
        </row>
        <row r="2450">
          <cell r="B2450" t="str">
            <v>00060487-2021</v>
          </cell>
          <cell r="F2450" t="str">
            <v>01/10/2021</v>
          </cell>
        </row>
        <row r="2451">
          <cell r="B2451" t="str">
            <v>00060306-2021</v>
          </cell>
          <cell r="F2451" t="str">
            <v>30/09/2021</v>
          </cell>
        </row>
        <row r="2452">
          <cell r="B2452" t="str">
            <v>00060156-2021</v>
          </cell>
          <cell r="F2452" t="str">
            <v>30/09/2021</v>
          </cell>
        </row>
        <row r="2453">
          <cell r="B2453" t="str">
            <v>00060020-2021</v>
          </cell>
          <cell r="F2453" t="str">
            <v>29/09/2021</v>
          </cell>
        </row>
        <row r="2454">
          <cell r="B2454" t="str">
            <v>00059679-2021</v>
          </cell>
          <cell r="F2454" t="str">
            <v>28/09/2021</v>
          </cell>
        </row>
        <row r="2455">
          <cell r="B2455" t="str">
            <v>00059594-2021</v>
          </cell>
          <cell r="F2455" t="str">
            <v>28/09/2021</v>
          </cell>
        </row>
        <row r="2456">
          <cell r="B2456" t="str">
            <v>00059568-2021</v>
          </cell>
          <cell r="F2456" t="str">
            <v>28/09/2021</v>
          </cell>
        </row>
        <row r="2457">
          <cell r="B2457" t="str">
            <v>00059544-2021</v>
          </cell>
          <cell r="F2457" t="str">
            <v>28/09/2021</v>
          </cell>
        </row>
        <row r="2458">
          <cell r="B2458" t="str">
            <v>00059206-2021</v>
          </cell>
          <cell r="F2458" t="str">
            <v>27/09/2021</v>
          </cell>
        </row>
        <row r="2459">
          <cell r="B2459" t="str">
            <v>00059205-2021</v>
          </cell>
          <cell r="F2459" t="str">
            <v>27/09/2021</v>
          </cell>
        </row>
        <row r="2460">
          <cell r="B2460" t="str">
            <v>00059177-2021</v>
          </cell>
          <cell r="F2460" t="str">
            <v>27/09/2021</v>
          </cell>
        </row>
        <row r="2461">
          <cell r="B2461" t="str">
            <v>00058862-2021</v>
          </cell>
          <cell r="F2461" t="str">
            <v>24/09/2021</v>
          </cell>
        </row>
        <row r="2462">
          <cell r="B2462" t="str">
            <v>00058861-2021</v>
          </cell>
          <cell r="F2462" t="str">
            <v>24/09/2021</v>
          </cell>
        </row>
        <row r="2463">
          <cell r="B2463" t="str">
            <v>00058718-2021</v>
          </cell>
          <cell r="F2463" t="str">
            <v>23/09/2021</v>
          </cell>
        </row>
        <row r="2464">
          <cell r="B2464" t="str">
            <v>00058664-2021</v>
          </cell>
          <cell r="F2464" t="str">
            <v>23/09/2021</v>
          </cell>
        </row>
        <row r="2465">
          <cell r="B2465" t="str">
            <v>00058657-2021</v>
          </cell>
          <cell r="F2465" t="str">
            <v>23/09/2021</v>
          </cell>
        </row>
        <row r="2466">
          <cell r="B2466" t="str">
            <v>00058638-2021</v>
          </cell>
          <cell r="F2466" t="str">
            <v>23/09/2021</v>
          </cell>
        </row>
        <row r="2467">
          <cell r="B2467" t="str">
            <v>00057938-2021</v>
          </cell>
          <cell r="F2467" t="str">
            <v>20/09/2021</v>
          </cell>
        </row>
        <row r="2468">
          <cell r="B2468" t="str">
            <v>00057713-2021</v>
          </cell>
          <cell r="F2468" t="str">
            <v>20/09/2021</v>
          </cell>
        </row>
        <row r="2469">
          <cell r="B2469" t="str">
            <v>00057500-2021</v>
          </cell>
          <cell r="F2469" t="str">
            <v>17/09/2021</v>
          </cell>
        </row>
        <row r="2470">
          <cell r="B2470" t="str">
            <v>00057462-2021</v>
          </cell>
          <cell r="F2470" t="str">
            <v>17/09/2021</v>
          </cell>
        </row>
        <row r="2471">
          <cell r="B2471" t="str">
            <v>00057413-2021</v>
          </cell>
          <cell r="F2471" t="str">
            <v>17/09/2021</v>
          </cell>
        </row>
        <row r="2472">
          <cell r="B2472" t="str">
            <v>00057365-2021</v>
          </cell>
          <cell r="F2472" t="str">
            <v>17/09/2021</v>
          </cell>
        </row>
        <row r="2473">
          <cell r="B2473" t="str">
            <v>00057332-2021</v>
          </cell>
          <cell r="F2473" t="str">
            <v>17/09/2021</v>
          </cell>
        </row>
        <row r="2474">
          <cell r="B2474" t="str">
            <v>00056578-2021</v>
          </cell>
          <cell r="F2474" t="str">
            <v>14/09/2021</v>
          </cell>
        </row>
        <row r="2475">
          <cell r="B2475" t="str">
            <v>00056577-2021</v>
          </cell>
          <cell r="F2475" t="str">
            <v>14/09/2021</v>
          </cell>
        </row>
        <row r="2476">
          <cell r="B2476" t="str">
            <v>00056463-2021</v>
          </cell>
          <cell r="F2476" t="str">
            <v>13/09/2021</v>
          </cell>
        </row>
        <row r="2477">
          <cell r="B2477" t="str">
            <v>00056331-2021</v>
          </cell>
          <cell r="F2477" t="str">
            <v>13/09/2021</v>
          </cell>
        </row>
        <row r="2478">
          <cell r="B2478" t="str">
            <v>00055756-2021</v>
          </cell>
          <cell r="F2478" t="str">
            <v>09/09/2021</v>
          </cell>
        </row>
        <row r="2479">
          <cell r="B2479" t="str">
            <v>00055542-2021</v>
          </cell>
          <cell r="F2479" t="str">
            <v>08/09/2021</v>
          </cell>
        </row>
        <row r="2480">
          <cell r="B2480" t="str">
            <v>00055216-2021</v>
          </cell>
          <cell r="F2480" t="str">
            <v>07/09/2021</v>
          </cell>
        </row>
        <row r="2481">
          <cell r="B2481" t="str">
            <v>00055181-2021</v>
          </cell>
          <cell r="F2481" t="str">
            <v>07/09/2021</v>
          </cell>
        </row>
        <row r="2482">
          <cell r="B2482" t="str">
            <v>00055121-2021</v>
          </cell>
          <cell r="F2482" t="str">
            <v>07/09/2021</v>
          </cell>
        </row>
        <row r="2483">
          <cell r="B2483" t="str">
            <v>00055069-2021</v>
          </cell>
          <cell r="F2483" t="str">
            <v>06/09/2021</v>
          </cell>
        </row>
        <row r="2484">
          <cell r="B2484" t="str">
            <v>00054995-2021</v>
          </cell>
          <cell r="F2484" t="str">
            <v>06/09/2021</v>
          </cell>
        </row>
        <row r="2485">
          <cell r="B2485" t="str">
            <v>00054886-2021</v>
          </cell>
          <cell r="F2485" t="str">
            <v>06/09/2021</v>
          </cell>
        </row>
        <row r="2486">
          <cell r="B2486" t="str">
            <v>00054865-2021</v>
          </cell>
          <cell r="F2486" t="str">
            <v>06/09/2021</v>
          </cell>
        </row>
        <row r="2487">
          <cell r="B2487" t="str">
            <v>00054706-2021</v>
          </cell>
          <cell r="F2487" t="str">
            <v>03/09/2021</v>
          </cell>
        </row>
        <row r="2488">
          <cell r="B2488" t="str">
            <v>00054691-2021</v>
          </cell>
          <cell r="F2488" t="str">
            <v>03/09/2021</v>
          </cell>
        </row>
        <row r="2489">
          <cell r="B2489" t="str">
            <v>00054484-2021</v>
          </cell>
          <cell r="F2489" t="str">
            <v>03/09/2021</v>
          </cell>
        </row>
        <row r="2490">
          <cell r="B2490" t="str">
            <v>00054158-2021</v>
          </cell>
          <cell r="F2490" t="str">
            <v>01/09/2021</v>
          </cell>
        </row>
        <row r="2491">
          <cell r="B2491" t="str">
            <v>00054136-2021</v>
          </cell>
          <cell r="F2491" t="str">
            <v>01/09/2021</v>
          </cell>
        </row>
        <row r="2492">
          <cell r="B2492" t="str">
            <v>00054094-2021</v>
          </cell>
          <cell r="F2492" t="str">
            <v>01/09/2021</v>
          </cell>
        </row>
        <row r="2493">
          <cell r="B2493" t="str">
            <v>00054020-2021</v>
          </cell>
          <cell r="F2493" t="str">
            <v>01/09/2021</v>
          </cell>
        </row>
        <row r="2494">
          <cell r="B2494" t="str">
            <v>00053988-2021</v>
          </cell>
          <cell r="F2494" t="str">
            <v>01/09/2021</v>
          </cell>
        </row>
        <row r="2495">
          <cell r="B2495" t="str">
            <v>00053869-2021</v>
          </cell>
          <cell r="F2495" t="str">
            <v>31/08/2021</v>
          </cell>
        </row>
        <row r="2496">
          <cell r="B2496" t="str">
            <v>00053787-2021</v>
          </cell>
          <cell r="F2496" t="str">
            <v>31/08/2021</v>
          </cell>
        </row>
        <row r="2497">
          <cell r="B2497" t="str">
            <v>00053778-2021</v>
          </cell>
          <cell r="F2497" t="str">
            <v>31/08/2021</v>
          </cell>
        </row>
        <row r="2498">
          <cell r="B2498" t="str">
            <v>00053775-2021</v>
          </cell>
          <cell r="F2498" t="str">
            <v>31/08/2021</v>
          </cell>
        </row>
        <row r="2499">
          <cell r="B2499" t="str">
            <v>00053476-2021</v>
          </cell>
          <cell r="F2499" t="str">
            <v>27/08/2021</v>
          </cell>
        </row>
        <row r="2500">
          <cell r="B2500" t="str">
            <v>00053417-2021</v>
          </cell>
          <cell r="F2500" t="str">
            <v>27/08/2021</v>
          </cell>
        </row>
        <row r="2501">
          <cell r="B2501" t="str">
            <v>00053357-2021</v>
          </cell>
          <cell r="F2501" t="str">
            <v>27/08/2021</v>
          </cell>
        </row>
        <row r="2502">
          <cell r="B2502" t="str">
            <v>00053355-2021</v>
          </cell>
          <cell r="F2502" t="str">
            <v>27/08/2021</v>
          </cell>
        </row>
        <row r="2503">
          <cell r="B2503" t="str">
            <v>00053353-2021</v>
          </cell>
          <cell r="F2503" t="str">
            <v>26/08/2021</v>
          </cell>
        </row>
        <row r="2504">
          <cell r="B2504" t="str">
            <v>00052836-2021</v>
          </cell>
          <cell r="F2504" t="str">
            <v>25/08/2021</v>
          </cell>
        </row>
        <row r="2505">
          <cell r="B2505" t="str">
            <v>00052689-2021</v>
          </cell>
          <cell r="F2505" t="str">
            <v>24/08/2021</v>
          </cell>
        </row>
        <row r="2506">
          <cell r="B2506" t="str">
            <v>00052686-2021</v>
          </cell>
          <cell r="F2506" t="str">
            <v>24/08/2021</v>
          </cell>
        </row>
        <row r="2507">
          <cell r="B2507" t="str">
            <v>00052528-2021</v>
          </cell>
          <cell r="F2507" t="str">
            <v>23/08/2021</v>
          </cell>
        </row>
        <row r="2508">
          <cell r="B2508" t="str">
            <v>00052521-2021</v>
          </cell>
          <cell r="F2508" t="str">
            <v>23/08/2021</v>
          </cell>
        </row>
        <row r="2509">
          <cell r="B2509" t="str">
            <v>00052467-2021</v>
          </cell>
          <cell r="F2509" t="str">
            <v>23/08/2021</v>
          </cell>
        </row>
        <row r="2510">
          <cell r="B2510" t="str">
            <v>00052466-2021</v>
          </cell>
          <cell r="F2510" t="str">
            <v>23/08/2021</v>
          </cell>
        </row>
        <row r="2511">
          <cell r="B2511" t="str">
            <v>00052464-2021</v>
          </cell>
          <cell r="F2511" t="str">
            <v>23/08/2021</v>
          </cell>
        </row>
        <row r="2512">
          <cell r="B2512" t="str">
            <v>00052454-2021</v>
          </cell>
          <cell r="F2512" t="str">
            <v>23/08/2021</v>
          </cell>
        </row>
        <row r="2513">
          <cell r="B2513" t="str">
            <v>00052415-2021</v>
          </cell>
          <cell r="F2513" t="str">
            <v>23/08/2021</v>
          </cell>
        </row>
        <row r="2514">
          <cell r="B2514" t="str">
            <v>00052312-2021</v>
          </cell>
          <cell r="F2514" t="str">
            <v>23/08/2021</v>
          </cell>
        </row>
        <row r="2515">
          <cell r="B2515" t="str">
            <v>00052196-2021</v>
          </cell>
          <cell r="F2515" t="str">
            <v>20/08/2021</v>
          </cell>
        </row>
        <row r="2516">
          <cell r="B2516" t="str">
            <v>00052122-2021</v>
          </cell>
          <cell r="F2516" t="str">
            <v>20/08/2021</v>
          </cell>
        </row>
        <row r="2517">
          <cell r="B2517" t="str">
            <v>00052115-2021</v>
          </cell>
          <cell r="F2517" t="str">
            <v>20/08/2021</v>
          </cell>
        </row>
        <row r="2518">
          <cell r="B2518" t="str">
            <v>00052050-2021</v>
          </cell>
          <cell r="F2518" t="str">
            <v>19/08/2021</v>
          </cell>
        </row>
        <row r="2519">
          <cell r="B2519" t="str">
            <v>00051969-2021</v>
          </cell>
          <cell r="F2519" t="str">
            <v>19/08/2021</v>
          </cell>
        </row>
        <row r="2520">
          <cell r="B2520" t="str">
            <v>00051750-2021</v>
          </cell>
          <cell r="F2520" t="str">
            <v>18/08/2021</v>
          </cell>
        </row>
        <row r="2521">
          <cell r="B2521" t="str">
            <v>00051750-2021</v>
          </cell>
          <cell r="F2521" t="str">
            <v>18/08/2021</v>
          </cell>
        </row>
        <row r="2522">
          <cell r="B2522" t="str">
            <v>00051714-2021</v>
          </cell>
          <cell r="F2522" t="str">
            <v>18/08/2021</v>
          </cell>
        </row>
        <row r="2523">
          <cell r="B2523" t="str">
            <v>00051626-2021</v>
          </cell>
          <cell r="F2523" t="str">
            <v>18/08/2021</v>
          </cell>
        </row>
        <row r="2524">
          <cell r="B2524" t="str">
            <v>00051455-2021</v>
          </cell>
          <cell r="F2524" t="str">
            <v>17/08/2021</v>
          </cell>
        </row>
        <row r="2525">
          <cell r="B2525" t="str">
            <v>00051453-2021</v>
          </cell>
          <cell r="F2525" t="str">
            <v>17/08/2021</v>
          </cell>
        </row>
        <row r="2526">
          <cell r="B2526" t="str">
            <v>00051359-2021</v>
          </cell>
          <cell r="F2526" t="str">
            <v>17/08/2021</v>
          </cell>
        </row>
        <row r="2527">
          <cell r="B2527" t="str">
            <v>00051344-2021</v>
          </cell>
          <cell r="F2527" t="str">
            <v>17/08/2021</v>
          </cell>
        </row>
        <row r="2528">
          <cell r="B2528" t="str">
            <v>00051166-2021</v>
          </cell>
          <cell r="F2528" t="str">
            <v>16/08/2021</v>
          </cell>
        </row>
        <row r="2529">
          <cell r="B2529" t="str">
            <v>00051068-2021</v>
          </cell>
          <cell r="F2529" t="str">
            <v>15/08/2021</v>
          </cell>
        </row>
        <row r="2530">
          <cell r="B2530" t="str">
            <v>00050992-2021</v>
          </cell>
          <cell r="F2530" t="str">
            <v>16/08/2021</v>
          </cell>
        </row>
        <row r="2531">
          <cell r="B2531" t="str">
            <v>00050752-2021</v>
          </cell>
          <cell r="F2531" t="str">
            <v>13/08/2021</v>
          </cell>
        </row>
        <row r="2532">
          <cell r="B2532" t="str">
            <v>00050717-2021</v>
          </cell>
          <cell r="F2532" t="str">
            <v>13/08/2021</v>
          </cell>
        </row>
        <row r="2533">
          <cell r="B2533" t="str">
            <v>00050603-2021</v>
          </cell>
          <cell r="F2533" t="str">
            <v>12/08/2021</v>
          </cell>
        </row>
        <row r="2534">
          <cell r="B2534" t="str">
            <v>00050561-2021</v>
          </cell>
          <cell r="F2534" t="str">
            <v>12/08/2021</v>
          </cell>
        </row>
        <row r="2535">
          <cell r="B2535" t="str">
            <v>00050417-2021</v>
          </cell>
          <cell r="F2535" t="str">
            <v>11/08/2021</v>
          </cell>
        </row>
        <row r="2536">
          <cell r="B2536" t="str">
            <v>00050387-2021</v>
          </cell>
          <cell r="F2536" t="str">
            <v>11/08/2021</v>
          </cell>
        </row>
        <row r="2537">
          <cell r="B2537" t="str">
            <v>00050161-2021</v>
          </cell>
          <cell r="F2537" t="str">
            <v>10/08/2021</v>
          </cell>
        </row>
        <row r="2538">
          <cell r="B2538" t="str">
            <v>00050072-2021</v>
          </cell>
          <cell r="F2538" t="str">
            <v>10/08/2021</v>
          </cell>
        </row>
        <row r="2539">
          <cell r="B2539" t="str">
            <v>00050058-2021</v>
          </cell>
          <cell r="F2539" t="str">
            <v>10/08/2021</v>
          </cell>
        </row>
        <row r="2540">
          <cell r="B2540" t="str">
            <v>00049990-2021</v>
          </cell>
          <cell r="F2540" t="str">
            <v>10/08/2021</v>
          </cell>
        </row>
        <row r="2541">
          <cell r="B2541" t="str">
            <v>00049953-2021</v>
          </cell>
          <cell r="F2541" t="str">
            <v>10/08/2021</v>
          </cell>
        </row>
        <row r="2542">
          <cell r="B2542" t="str">
            <v>00049547-2021</v>
          </cell>
          <cell r="F2542" t="str">
            <v>09/08/2021</v>
          </cell>
        </row>
        <row r="2543">
          <cell r="B2543" t="str">
            <v>00049545-2021</v>
          </cell>
          <cell r="F2543" t="str">
            <v>09/08/2021</v>
          </cell>
        </row>
        <row r="2544">
          <cell r="B2544" t="str">
            <v>00049487-2021</v>
          </cell>
          <cell r="F2544" t="str">
            <v>06/08/2021</v>
          </cell>
        </row>
        <row r="2545">
          <cell r="B2545" t="str">
            <v>00048983-2021</v>
          </cell>
          <cell r="F2545" t="str">
            <v>05/08/2021</v>
          </cell>
        </row>
        <row r="2546">
          <cell r="B2546" t="str">
            <v>00048873-2021</v>
          </cell>
          <cell r="F2546" t="str">
            <v>04/08/2021</v>
          </cell>
        </row>
        <row r="2547">
          <cell r="B2547" t="str">
            <v>00048830-2021</v>
          </cell>
          <cell r="F2547" t="str">
            <v>04/08/2021</v>
          </cell>
        </row>
        <row r="2548">
          <cell r="B2548" t="str">
            <v>00048773-2021</v>
          </cell>
          <cell r="F2548" t="str">
            <v>04/08/2021</v>
          </cell>
        </row>
        <row r="2549">
          <cell r="B2549" t="str">
            <v>00048762-2021</v>
          </cell>
          <cell r="F2549" t="str">
            <v>04/08/2021</v>
          </cell>
        </row>
        <row r="2550">
          <cell r="B2550" t="str">
            <v>00048670-2021</v>
          </cell>
          <cell r="F2550" t="str">
            <v>04/08/2021</v>
          </cell>
        </row>
        <row r="2551">
          <cell r="B2551" t="str">
            <v>00048654-2021</v>
          </cell>
          <cell r="F2551" t="str">
            <v>04/08/2021</v>
          </cell>
        </row>
        <row r="2552">
          <cell r="B2552" t="str">
            <v>00048638-2021</v>
          </cell>
          <cell r="F2552" t="str">
            <v>04/08/2021</v>
          </cell>
        </row>
        <row r="2553">
          <cell r="B2553" t="str">
            <v>00048581-2021</v>
          </cell>
          <cell r="F2553" t="str">
            <v>03/08/2021</v>
          </cell>
        </row>
        <row r="2554">
          <cell r="B2554" t="str">
            <v>00048309-2021</v>
          </cell>
          <cell r="F2554" t="str">
            <v>02/08/2021</v>
          </cell>
        </row>
        <row r="2555">
          <cell r="B2555" t="str">
            <v>00048266-2021</v>
          </cell>
          <cell r="F2555" t="str">
            <v>02/08/2021</v>
          </cell>
        </row>
        <row r="2556">
          <cell r="B2556" t="str">
            <v>00048206-2021</v>
          </cell>
          <cell r="F2556" t="str">
            <v>02/08/2021</v>
          </cell>
        </row>
        <row r="2557">
          <cell r="B2557" t="str">
            <v>00048197-2021</v>
          </cell>
          <cell r="F2557" t="str">
            <v>02/08/2021</v>
          </cell>
        </row>
        <row r="2558">
          <cell r="B2558" t="str">
            <v>00048000-2021</v>
          </cell>
          <cell r="F2558" t="str">
            <v>02/08/2021</v>
          </cell>
        </row>
        <row r="2559">
          <cell r="B2559" t="str">
            <v>00047961-2021</v>
          </cell>
          <cell r="F2559" t="str">
            <v>02/08/2021</v>
          </cell>
        </row>
        <row r="2560">
          <cell r="B2560" t="str">
            <v>00047770-2021</v>
          </cell>
          <cell r="F2560" t="str">
            <v>30/07/2021</v>
          </cell>
        </row>
        <row r="2561">
          <cell r="B2561" t="str">
            <v>00047720-2021</v>
          </cell>
          <cell r="F2561" t="str">
            <v>30/07/2021</v>
          </cell>
        </row>
        <row r="2562">
          <cell r="B2562" t="str">
            <v>00047313-2021</v>
          </cell>
          <cell r="F2562" t="str">
            <v>26/07/2021</v>
          </cell>
        </row>
        <row r="2563">
          <cell r="B2563" t="str">
            <v>00046911-2021</v>
          </cell>
          <cell r="F2563" t="str">
            <v>23/07/2021</v>
          </cell>
        </row>
        <row r="2564">
          <cell r="B2564" t="str">
            <v>00046889-2021</v>
          </cell>
          <cell r="F2564" t="str">
            <v>23/07/2021</v>
          </cell>
        </row>
        <row r="2565">
          <cell r="B2565" t="str">
            <v>00046878-2021</v>
          </cell>
          <cell r="F2565" t="str">
            <v>23/07/2021</v>
          </cell>
        </row>
        <row r="2566">
          <cell r="B2566" t="str">
            <v>00046868-2021</v>
          </cell>
          <cell r="F2566" t="str">
            <v>23/07/2021</v>
          </cell>
        </row>
        <row r="2567">
          <cell r="B2567" t="str">
            <v>00046629-2021</v>
          </cell>
          <cell r="F2567" t="str">
            <v>22/07/2021</v>
          </cell>
        </row>
        <row r="2568">
          <cell r="B2568" t="str">
            <v>00046603-2021</v>
          </cell>
          <cell r="F2568" t="str">
            <v>22/07/2021</v>
          </cell>
        </row>
        <row r="2569">
          <cell r="B2569" t="str">
            <v>00046413-2021</v>
          </cell>
          <cell r="F2569" t="str">
            <v>22/07/2021</v>
          </cell>
        </row>
        <row r="2570">
          <cell r="B2570" t="str">
            <v>00046314-2021</v>
          </cell>
          <cell r="F2570" t="str">
            <v>21/07/2021</v>
          </cell>
        </row>
        <row r="2571">
          <cell r="B2571" t="str">
            <v>00046276-2021</v>
          </cell>
          <cell r="F2571" t="str">
            <v>21/07/2021</v>
          </cell>
        </row>
        <row r="2572">
          <cell r="B2572" t="str">
            <v>00046160-2021</v>
          </cell>
          <cell r="F2572" t="str">
            <v>21/07/2021</v>
          </cell>
        </row>
        <row r="2573">
          <cell r="B2573" t="str">
            <v>00046096-2021</v>
          </cell>
          <cell r="F2573" t="str">
            <v>21/07/2021</v>
          </cell>
        </row>
        <row r="2574">
          <cell r="B2574" t="str">
            <v>00046087-2021</v>
          </cell>
          <cell r="F2574" t="str">
            <v>21/07/2021</v>
          </cell>
        </row>
        <row r="2575">
          <cell r="B2575" t="str">
            <v>00045840-2021</v>
          </cell>
          <cell r="F2575" t="str">
            <v>20/07/2021</v>
          </cell>
        </row>
        <row r="2576">
          <cell r="B2576" t="str">
            <v>00045739-2021</v>
          </cell>
          <cell r="F2576" t="str">
            <v>19/07/2021</v>
          </cell>
        </row>
        <row r="2577">
          <cell r="B2577" t="str">
            <v>00045524-2021</v>
          </cell>
          <cell r="F2577" t="str">
            <v>19/07/2021</v>
          </cell>
        </row>
        <row r="2578">
          <cell r="B2578" t="str">
            <v>00045426-2021</v>
          </cell>
          <cell r="F2578" t="str">
            <v>16/07/2021</v>
          </cell>
        </row>
        <row r="2579">
          <cell r="B2579" t="str">
            <v>00045089-2021</v>
          </cell>
          <cell r="F2579" t="str">
            <v>15/07/2021</v>
          </cell>
        </row>
        <row r="2580">
          <cell r="B2580" t="str">
            <v>00044895-2021</v>
          </cell>
          <cell r="F2580" t="str">
            <v>15/07/2021</v>
          </cell>
        </row>
        <row r="2581">
          <cell r="B2581" t="str">
            <v>00044837-2021</v>
          </cell>
          <cell r="F2581" t="str">
            <v>15/07/2021</v>
          </cell>
        </row>
        <row r="2582">
          <cell r="B2582" t="str">
            <v>00044830-2021</v>
          </cell>
          <cell r="F2582" t="str">
            <v>15/07/2021</v>
          </cell>
        </row>
        <row r="2583">
          <cell r="B2583" t="str">
            <v>00044518-2021</v>
          </cell>
          <cell r="F2583" t="str">
            <v>14/07/2021</v>
          </cell>
        </row>
        <row r="2584">
          <cell r="B2584" t="str">
            <v>00044406-2021</v>
          </cell>
          <cell r="F2584" t="str">
            <v>13/07/2021</v>
          </cell>
        </row>
        <row r="2585">
          <cell r="B2585" t="str">
            <v>00044392-2021</v>
          </cell>
          <cell r="F2585" t="str">
            <v>13/07/2021</v>
          </cell>
        </row>
        <row r="2586">
          <cell r="B2586" t="str">
            <v>00044242-2021</v>
          </cell>
          <cell r="F2586" t="str">
            <v>13/07/2021</v>
          </cell>
        </row>
        <row r="2587">
          <cell r="B2587" t="str">
            <v>00044230-2021</v>
          </cell>
          <cell r="F2587" t="str">
            <v>13/07/2021</v>
          </cell>
        </row>
        <row r="2588">
          <cell r="B2588" t="str">
            <v>00044204-2021</v>
          </cell>
          <cell r="F2588" t="str">
            <v>13/07/2021</v>
          </cell>
        </row>
        <row r="2589">
          <cell r="B2589" t="str">
            <v>00044167-2021</v>
          </cell>
          <cell r="F2589" t="str">
            <v>12/07/2021</v>
          </cell>
        </row>
        <row r="2590">
          <cell r="B2590" t="str">
            <v>00044116-2021</v>
          </cell>
          <cell r="F2590" t="str">
            <v>12/07/2021</v>
          </cell>
        </row>
        <row r="2591">
          <cell r="B2591" t="str">
            <v>00044104-2021</v>
          </cell>
          <cell r="F2591" t="str">
            <v>12/07/2021</v>
          </cell>
        </row>
        <row r="2592">
          <cell r="B2592" t="str">
            <v>00043890-2021</v>
          </cell>
          <cell r="F2592" t="str">
            <v>10/07/2021</v>
          </cell>
        </row>
        <row r="2593">
          <cell r="B2593" t="str">
            <v>00043681-2021</v>
          </cell>
          <cell r="F2593" t="str">
            <v>09/07/2021</v>
          </cell>
        </row>
        <row r="2594">
          <cell r="B2594" t="str">
            <v>00043652-2021</v>
          </cell>
          <cell r="F2594" t="str">
            <v>09/07/2021</v>
          </cell>
        </row>
        <row r="2595">
          <cell r="B2595" t="str">
            <v>00043649-2021</v>
          </cell>
          <cell r="F2595" t="str">
            <v>09/07/2021</v>
          </cell>
        </row>
        <row r="2596">
          <cell r="B2596" t="str">
            <v>00043535-2021</v>
          </cell>
          <cell r="F2596" t="str">
            <v>09/07/2021</v>
          </cell>
        </row>
        <row r="2597">
          <cell r="B2597" t="str">
            <v>00043331-2021</v>
          </cell>
          <cell r="F2597" t="str">
            <v>08/07/2021</v>
          </cell>
        </row>
        <row r="2598">
          <cell r="B2598" t="str">
            <v>00043330-2021</v>
          </cell>
          <cell r="F2598" t="str">
            <v>08/07/2021</v>
          </cell>
        </row>
        <row r="2599">
          <cell r="B2599" t="str">
            <v>00043326-2021</v>
          </cell>
          <cell r="F2599" t="str">
            <v>08/07/2021</v>
          </cell>
        </row>
        <row r="2600">
          <cell r="B2600" t="str">
            <v>00043181-2021</v>
          </cell>
          <cell r="F2600" t="str">
            <v>07/07/2021</v>
          </cell>
        </row>
        <row r="2601">
          <cell r="B2601" t="str">
            <v>00043175-2021</v>
          </cell>
          <cell r="F2601" t="str">
            <v>07/07/2021</v>
          </cell>
        </row>
        <row r="2602">
          <cell r="B2602" t="str">
            <v>00043049-2021</v>
          </cell>
          <cell r="F2602" t="str">
            <v>07/07/2021</v>
          </cell>
        </row>
        <row r="2603">
          <cell r="B2603" t="str">
            <v>00043039-2021</v>
          </cell>
          <cell r="F2603" t="str">
            <v>07/07/2021</v>
          </cell>
        </row>
        <row r="2604">
          <cell r="B2604" t="str">
            <v>00042880-2021</v>
          </cell>
          <cell r="F2604" t="str">
            <v>06/07/2021</v>
          </cell>
        </row>
        <row r="2605">
          <cell r="B2605" t="str">
            <v>00042874-2021</v>
          </cell>
          <cell r="F2605" t="str">
            <v>06/07/2021</v>
          </cell>
        </row>
        <row r="2606">
          <cell r="B2606" t="str">
            <v>00042597-2021</v>
          </cell>
          <cell r="F2606" t="str">
            <v>05/07/2021</v>
          </cell>
        </row>
        <row r="2607">
          <cell r="B2607" t="str">
            <v>00042559-2021</v>
          </cell>
          <cell r="F2607" t="str">
            <v>05/07/2021</v>
          </cell>
        </row>
        <row r="2608">
          <cell r="B2608" t="str">
            <v>00042558-2021</v>
          </cell>
          <cell r="F2608" t="str">
            <v>05/07/2021</v>
          </cell>
        </row>
        <row r="2609">
          <cell r="B2609" t="str">
            <v>00042549-2021</v>
          </cell>
          <cell r="F2609" t="str">
            <v>05/07/2021</v>
          </cell>
        </row>
        <row r="2610">
          <cell r="B2610" t="str">
            <v>00042486-2021</v>
          </cell>
          <cell r="F2610" t="str">
            <v>05/07/2021</v>
          </cell>
        </row>
        <row r="2611">
          <cell r="B2611" t="str">
            <v>00042464-2021</v>
          </cell>
          <cell r="F2611" t="str">
            <v>05/07/2021</v>
          </cell>
        </row>
        <row r="2612">
          <cell r="B2612" t="str">
            <v>00042439-2021</v>
          </cell>
          <cell r="F2612" t="str">
            <v>05/07/2021</v>
          </cell>
        </row>
        <row r="2613">
          <cell r="B2613" t="str">
            <v>00042272-2021</v>
          </cell>
          <cell r="F2613" t="str">
            <v>05/07/2021</v>
          </cell>
        </row>
        <row r="2614">
          <cell r="B2614" t="str">
            <v>00041902-2021</v>
          </cell>
          <cell r="F2614" t="str">
            <v>01/07/2021</v>
          </cell>
        </row>
        <row r="2615">
          <cell r="B2615" t="str">
            <v>00041897-2021</v>
          </cell>
          <cell r="F2615" t="str">
            <v>01/07/2021</v>
          </cell>
        </row>
        <row r="2616">
          <cell r="B2616" t="str">
            <v>00041883-2021</v>
          </cell>
          <cell r="F2616" t="str">
            <v>01/07/2021</v>
          </cell>
        </row>
        <row r="2617">
          <cell r="B2617" t="str">
            <v>00041294-2021</v>
          </cell>
          <cell r="F2617" t="str">
            <v>30/06/2021</v>
          </cell>
        </row>
        <row r="2618">
          <cell r="B2618" t="str">
            <v>00041224-2021</v>
          </cell>
          <cell r="F2618" t="str">
            <v>30/06/2021</v>
          </cell>
        </row>
        <row r="2619">
          <cell r="B2619" t="str">
            <v>00040981-2021</v>
          </cell>
          <cell r="F2619" t="str">
            <v>28/06/2021</v>
          </cell>
        </row>
        <row r="2620">
          <cell r="B2620" t="str">
            <v>00040912-2021</v>
          </cell>
          <cell r="F2620" t="str">
            <v>28/06/2021</v>
          </cell>
        </row>
        <row r="2621">
          <cell r="B2621" t="str">
            <v>00040724-2021</v>
          </cell>
          <cell r="F2621" t="str">
            <v>28/06/2021</v>
          </cell>
        </row>
        <row r="2622">
          <cell r="B2622" t="str">
            <v>00040595-2021</v>
          </cell>
          <cell r="F2622" t="str">
            <v>25/06/2021</v>
          </cell>
        </row>
        <row r="2623">
          <cell r="B2623" t="str">
            <v>00040441-2021</v>
          </cell>
          <cell r="F2623" t="str">
            <v>25/06/2021</v>
          </cell>
        </row>
        <row r="2624">
          <cell r="B2624" t="str">
            <v>00040426-2021</v>
          </cell>
          <cell r="F2624" t="str">
            <v>25/06/2021</v>
          </cell>
        </row>
        <row r="2625">
          <cell r="B2625" t="str">
            <v>00040417-2021</v>
          </cell>
          <cell r="F2625" t="str">
            <v>25/06/2021</v>
          </cell>
        </row>
        <row r="2626">
          <cell r="B2626" t="str">
            <v>00040283-2021</v>
          </cell>
          <cell r="F2626" t="str">
            <v>24/06/2021</v>
          </cell>
        </row>
        <row r="2627">
          <cell r="B2627" t="str">
            <v>00040174-2021</v>
          </cell>
          <cell r="F2627" t="str">
            <v>24/06/2021</v>
          </cell>
        </row>
        <row r="2628">
          <cell r="B2628" t="str">
            <v>00040172-2021</v>
          </cell>
          <cell r="F2628" t="str">
            <v>24/06/2021</v>
          </cell>
        </row>
        <row r="2629">
          <cell r="B2629" t="str">
            <v>00040071-2021</v>
          </cell>
          <cell r="F2629" t="str">
            <v>23/06/2021</v>
          </cell>
        </row>
        <row r="2630">
          <cell r="B2630" t="str">
            <v>00040039-2021</v>
          </cell>
          <cell r="F2630" t="str">
            <v>23/06/2021</v>
          </cell>
        </row>
        <row r="2631">
          <cell r="B2631" t="str">
            <v>00039899-2021</v>
          </cell>
          <cell r="F2631" t="str">
            <v>23/06/2021</v>
          </cell>
        </row>
        <row r="2632">
          <cell r="B2632" t="str">
            <v>00039805-2021</v>
          </cell>
          <cell r="F2632" t="str">
            <v>22/06/2021</v>
          </cell>
        </row>
        <row r="2633">
          <cell r="B2633" t="str">
            <v>00039622-2021</v>
          </cell>
          <cell r="F2633" t="str">
            <v>22/06/2021</v>
          </cell>
        </row>
        <row r="2634">
          <cell r="B2634" t="str">
            <v>00039503-2021</v>
          </cell>
          <cell r="F2634" t="str">
            <v>21/06/2021</v>
          </cell>
        </row>
        <row r="2635">
          <cell r="B2635" t="str">
            <v>00039305-2021</v>
          </cell>
          <cell r="F2635" t="str">
            <v>21/06/2021</v>
          </cell>
        </row>
        <row r="2636">
          <cell r="B2636" t="str">
            <v>00039287-2021</v>
          </cell>
          <cell r="F2636" t="str">
            <v>21/06/2021</v>
          </cell>
        </row>
        <row r="2637">
          <cell r="B2637" t="str">
            <v>00039271-2021</v>
          </cell>
          <cell r="F2637" t="str">
            <v>18/06/2021</v>
          </cell>
        </row>
        <row r="2638">
          <cell r="B2638" t="str">
            <v>00039254-2021</v>
          </cell>
          <cell r="F2638" t="str">
            <v>21/06/2021</v>
          </cell>
        </row>
        <row r="2639">
          <cell r="B2639" t="str">
            <v>00039084-2021</v>
          </cell>
          <cell r="F2639" t="str">
            <v>18/06/2021</v>
          </cell>
        </row>
        <row r="2640">
          <cell r="B2640" t="str">
            <v>00038962-2021</v>
          </cell>
          <cell r="F2640" t="str">
            <v>17/06/2021</v>
          </cell>
        </row>
        <row r="2641">
          <cell r="B2641" t="str">
            <v>00038790-2021</v>
          </cell>
          <cell r="F2641" t="str">
            <v>17/06/2021</v>
          </cell>
        </row>
        <row r="2642">
          <cell r="B2642" t="str">
            <v>00038765-2021</v>
          </cell>
          <cell r="F2642" t="str">
            <v>17/06/2021</v>
          </cell>
        </row>
        <row r="2643">
          <cell r="B2643" t="str">
            <v>00038762-2021</v>
          </cell>
          <cell r="F2643" t="str">
            <v>17/06/2021</v>
          </cell>
        </row>
        <row r="2644">
          <cell r="B2644" t="str">
            <v>00038759-2021</v>
          </cell>
          <cell r="F2644" t="str">
            <v>17/06/2021</v>
          </cell>
        </row>
        <row r="2645">
          <cell r="B2645" t="str">
            <v>00038751-2021</v>
          </cell>
          <cell r="F2645" t="str">
            <v>17/06/2021</v>
          </cell>
        </row>
        <row r="2646">
          <cell r="B2646" t="str">
            <v>00038748-2021</v>
          </cell>
          <cell r="F2646" t="str">
            <v>17/06/2021</v>
          </cell>
        </row>
        <row r="2647">
          <cell r="B2647" t="str">
            <v>00038651-2021</v>
          </cell>
          <cell r="F2647" t="str">
            <v>17/06/2021</v>
          </cell>
        </row>
        <row r="2648">
          <cell r="B2648" t="str">
            <v>00038487-2021</v>
          </cell>
          <cell r="F2648" t="str">
            <v>16/06/2021</v>
          </cell>
        </row>
        <row r="2649">
          <cell r="B2649" t="str">
            <v>00038441-2021</v>
          </cell>
          <cell r="F2649" t="str">
            <v>16/06/2021</v>
          </cell>
        </row>
        <row r="2650">
          <cell r="B2650" t="str">
            <v>00038162-2021</v>
          </cell>
          <cell r="F2650" t="str">
            <v>15/06/2021</v>
          </cell>
        </row>
        <row r="2651">
          <cell r="B2651" t="str">
            <v>00038079-2021</v>
          </cell>
          <cell r="F2651" t="str">
            <v>15/06/2021</v>
          </cell>
        </row>
        <row r="2652">
          <cell r="B2652" t="str">
            <v>00038000-2021</v>
          </cell>
          <cell r="F2652" t="str">
            <v>14/06/2021</v>
          </cell>
        </row>
        <row r="2653">
          <cell r="B2653" t="str">
            <v>00037998-2021</v>
          </cell>
          <cell r="F2653" t="str">
            <v>14/06/2021</v>
          </cell>
        </row>
        <row r="2654">
          <cell r="B2654" t="str">
            <v>00037523-2021</v>
          </cell>
          <cell r="F2654" t="str">
            <v>11/06/2021</v>
          </cell>
        </row>
        <row r="2655">
          <cell r="B2655" t="str">
            <v>00037384-2021</v>
          </cell>
          <cell r="F2655" t="str">
            <v>11/06/2021</v>
          </cell>
        </row>
        <row r="2656">
          <cell r="B2656" t="str">
            <v>00037105-2021</v>
          </cell>
          <cell r="F2656" t="str">
            <v>10/06/2021</v>
          </cell>
        </row>
        <row r="2657">
          <cell r="B2657" t="str">
            <v>00036930-2021</v>
          </cell>
          <cell r="F2657" t="str">
            <v>09/06/2021</v>
          </cell>
        </row>
        <row r="2658">
          <cell r="B2658" t="str">
            <v>00036644-2021</v>
          </cell>
          <cell r="F2658" t="str">
            <v>08/06/2021</v>
          </cell>
        </row>
        <row r="2659">
          <cell r="B2659" t="str">
            <v>00036562-2021</v>
          </cell>
          <cell r="F2659" t="str">
            <v>08/06/2021</v>
          </cell>
        </row>
        <row r="2660">
          <cell r="B2660" t="str">
            <v>00036488-2021</v>
          </cell>
          <cell r="F2660" t="str">
            <v>07/06/2021</v>
          </cell>
        </row>
        <row r="2661">
          <cell r="B2661" t="str">
            <v>00036470-2021</v>
          </cell>
          <cell r="F2661" t="str">
            <v>07/06/2021</v>
          </cell>
        </row>
        <row r="2662">
          <cell r="B2662" t="str">
            <v>00036451-2021</v>
          </cell>
          <cell r="F2662" t="str">
            <v>07/06/2021</v>
          </cell>
        </row>
        <row r="2663">
          <cell r="B2663" t="str">
            <v>00036433-2021</v>
          </cell>
          <cell r="F2663" t="str">
            <v>07/06/2021</v>
          </cell>
        </row>
        <row r="2664">
          <cell r="B2664" t="str">
            <v>00036425-2021</v>
          </cell>
          <cell r="F2664" t="str">
            <v>07/06/2021</v>
          </cell>
        </row>
        <row r="2665">
          <cell r="B2665" t="str">
            <v>00036417-2021</v>
          </cell>
          <cell r="F2665" t="str">
            <v>07/06/2021</v>
          </cell>
        </row>
        <row r="2666">
          <cell r="B2666" t="str">
            <v>00036332-2021</v>
          </cell>
          <cell r="F2666" t="str">
            <v>07/06/2021</v>
          </cell>
        </row>
        <row r="2667">
          <cell r="B2667" t="str">
            <v>00036252-2021</v>
          </cell>
          <cell r="F2667" t="str">
            <v>07/06/2021</v>
          </cell>
        </row>
        <row r="2668">
          <cell r="B2668" t="str">
            <v>00036227-2021</v>
          </cell>
          <cell r="F2668" t="str">
            <v>07/06/2021</v>
          </cell>
        </row>
        <row r="2669">
          <cell r="B2669" t="str">
            <v>00036064-2021</v>
          </cell>
          <cell r="F2669" t="str">
            <v>04/06/2021</v>
          </cell>
        </row>
        <row r="2670">
          <cell r="B2670" t="str">
            <v>00035978-2021</v>
          </cell>
          <cell r="F2670" t="str">
            <v>04/06/2021</v>
          </cell>
        </row>
        <row r="2671">
          <cell r="B2671" t="str">
            <v>00035948-2021</v>
          </cell>
          <cell r="F2671" t="str">
            <v>04/06/2021</v>
          </cell>
        </row>
        <row r="2672">
          <cell r="B2672" t="str">
            <v>00035785-2021</v>
          </cell>
          <cell r="F2672" t="str">
            <v>03/06/2021</v>
          </cell>
        </row>
        <row r="2673">
          <cell r="B2673" t="str">
            <v>00035369-2021</v>
          </cell>
          <cell r="F2673" t="str">
            <v>03/06/2021</v>
          </cell>
        </row>
        <row r="2674">
          <cell r="B2674" t="str">
            <v>00035158-2021</v>
          </cell>
          <cell r="F2674" t="str">
            <v>02/06/2021</v>
          </cell>
        </row>
        <row r="2675">
          <cell r="B2675" t="str">
            <v>00035093-2021</v>
          </cell>
          <cell r="F2675" t="str">
            <v>02/06/2021</v>
          </cell>
        </row>
        <row r="2676">
          <cell r="B2676" t="str">
            <v>00034969-2021</v>
          </cell>
          <cell r="F2676" t="str">
            <v>01/06/2021</v>
          </cell>
        </row>
        <row r="2677">
          <cell r="B2677" t="str">
            <v>00034753-2021</v>
          </cell>
          <cell r="F2677" t="str">
            <v>01/06/2021</v>
          </cell>
        </row>
        <row r="2678">
          <cell r="B2678" t="str">
            <v>00034440-2021</v>
          </cell>
          <cell r="F2678" t="str">
            <v>31/05/2021</v>
          </cell>
        </row>
        <row r="2679">
          <cell r="B2679" t="str">
            <v>00034407-2021</v>
          </cell>
          <cell r="F2679" t="str">
            <v>31/05/2021</v>
          </cell>
        </row>
        <row r="2680">
          <cell r="B2680" t="str">
            <v>00034298-2021</v>
          </cell>
          <cell r="F2680" t="str">
            <v>28/05/2021</v>
          </cell>
        </row>
        <row r="2681">
          <cell r="B2681" t="str">
            <v>00034297-2021</v>
          </cell>
          <cell r="F2681" t="str">
            <v>28/05/2021</v>
          </cell>
        </row>
        <row r="2682">
          <cell r="B2682" t="str">
            <v>00034296-2021</v>
          </cell>
          <cell r="F2682" t="str">
            <v>28/05/2021</v>
          </cell>
        </row>
        <row r="2683">
          <cell r="B2683" t="str">
            <v>00034281-2021</v>
          </cell>
          <cell r="F2683" t="str">
            <v>28/05/2021</v>
          </cell>
        </row>
        <row r="2684">
          <cell r="B2684" t="str">
            <v>00034277-2021</v>
          </cell>
          <cell r="F2684" t="str">
            <v>28/05/2021</v>
          </cell>
        </row>
        <row r="2685">
          <cell r="B2685" t="str">
            <v>00034228-2021</v>
          </cell>
          <cell r="F2685" t="str">
            <v>28/05/2021</v>
          </cell>
        </row>
        <row r="2686">
          <cell r="B2686" t="str">
            <v>00034206-2021</v>
          </cell>
          <cell r="F2686" t="str">
            <v>28/05/2021</v>
          </cell>
        </row>
        <row r="2687">
          <cell r="B2687" t="str">
            <v>00034184-2021</v>
          </cell>
          <cell r="F2687" t="str">
            <v>28/05/2021</v>
          </cell>
        </row>
        <row r="2688">
          <cell r="B2688" t="str">
            <v>00034166-2021</v>
          </cell>
          <cell r="F2688" t="str">
            <v>28/05/2021</v>
          </cell>
        </row>
        <row r="2689">
          <cell r="B2689" t="str">
            <v>00034148-2021</v>
          </cell>
          <cell r="F2689" t="str">
            <v>28/05/2021</v>
          </cell>
        </row>
        <row r="2690">
          <cell r="B2690" t="str">
            <v>00034048-2021</v>
          </cell>
          <cell r="F2690" t="str">
            <v>28/05/2021</v>
          </cell>
        </row>
        <row r="2691">
          <cell r="B2691" t="str">
            <v>00033168-2021</v>
          </cell>
          <cell r="F2691" t="str">
            <v>26/05/2021</v>
          </cell>
        </row>
        <row r="2692">
          <cell r="B2692" t="str">
            <v>00033118-2021</v>
          </cell>
          <cell r="F2692" t="str">
            <v>25/05/2021</v>
          </cell>
        </row>
        <row r="2693">
          <cell r="B2693" t="str">
            <v>00032912-2021</v>
          </cell>
          <cell r="F2693" t="str">
            <v>25/05/2021</v>
          </cell>
        </row>
        <row r="2694">
          <cell r="B2694" t="str">
            <v>00032894-2021</v>
          </cell>
          <cell r="F2694" t="str">
            <v>25/05/2021</v>
          </cell>
        </row>
        <row r="2695">
          <cell r="B2695" t="str">
            <v>00032863-2021</v>
          </cell>
          <cell r="F2695" t="str">
            <v>25/05/2021</v>
          </cell>
        </row>
        <row r="2696">
          <cell r="B2696" t="str">
            <v>00032821-2021</v>
          </cell>
          <cell r="F2696" t="str">
            <v>25/05/2021</v>
          </cell>
        </row>
        <row r="2697">
          <cell r="B2697" t="str">
            <v>00032459-2021</v>
          </cell>
          <cell r="F2697" t="str">
            <v>21/05/2021</v>
          </cell>
        </row>
        <row r="2698">
          <cell r="B2698" t="str">
            <v>00032457-2021</v>
          </cell>
          <cell r="F2698" t="str">
            <v>21/05/2021</v>
          </cell>
        </row>
        <row r="2699">
          <cell r="B2699" t="str">
            <v>00032446-2021</v>
          </cell>
          <cell r="F2699" t="str">
            <v>21/05/2021</v>
          </cell>
        </row>
        <row r="2700">
          <cell r="B2700" t="str">
            <v>00032443-2021</v>
          </cell>
          <cell r="F2700" t="str">
            <v>21/05/2021</v>
          </cell>
        </row>
        <row r="2701">
          <cell r="B2701" t="str">
            <v>00032440-2021</v>
          </cell>
          <cell r="F2701" t="str">
            <v>21/05/2021</v>
          </cell>
        </row>
        <row r="2702">
          <cell r="B2702" t="str">
            <v>00032337-2021</v>
          </cell>
          <cell r="F2702" t="str">
            <v>21/05/2021</v>
          </cell>
        </row>
        <row r="2703">
          <cell r="B2703" t="str">
            <v>00032246-2021</v>
          </cell>
          <cell r="F2703" t="str">
            <v>21/05/2021</v>
          </cell>
        </row>
        <row r="2704">
          <cell r="B2704" t="str">
            <v>00032058-2021</v>
          </cell>
          <cell r="F2704" t="str">
            <v>20/05/2021</v>
          </cell>
        </row>
        <row r="2705">
          <cell r="B2705" t="str">
            <v>00032027-2021</v>
          </cell>
          <cell r="F2705" t="str">
            <v>20/05/2021</v>
          </cell>
        </row>
        <row r="2706">
          <cell r="B2706" t="str">
            <v>00032013-2021</v>
          </cell>
          <cell r="F2706" t="str">
            <v>20/05/2021</v>
          </cell>
        </row>
        <row r="2707">
          <cell r="B2707" t="str">
            <v>00031964-2021</v>
          </cell>
          <cell r="F2707" t="str">
            <v>20/05/2021</v>
          </cell>
        </row>
        <row r="2708">
          <cell r="B2708" t="str">
            <v>00031715-2021</v>
          </cell>
          <cell r="F2708" t="str">
            <v>19/05/2021</v>
          </cell>
        </row>
        <row r="2709">
          <cell r="B2709" t="str">
            <v>00031413-2021</v>
          </cell>
          <cell r="F2709" t="str">
            <v>18/05/2021</v>
          </cell>
        </row>
        <row r="2710">
          <cell r="B2710" t="str">
            <v>00031372-2021</v>
          </cell>
          <cell r="F2710" t="str">
            <v>18/05/2021</v>
          </cell>
        </row>
        <row r="2711">
          <cell r="B2711" t="str">
            <v>00031312-2021</v>
          </cell>
          <cell r="F2711" t="str">
            <v>17/05/2021</v>
          </cell>
        </row>
        <row r="2712">
          <cell r="B2712" t="str">
            <v>00031272-2021</v>
          </cell>
          <cell r="F2712" t="str">
            <v>17/05/2021</v>
          </cell>
        </row>
        <row r="2713">
          <cell r="B2713" t="str">
            <v>00031156-2021</v>
          </cell>
          <cell r="F2713" t="str">
            <v>17/05/2021</v>
          </cell>
        </row>
        <row r="2714">
          <cell r="B2714" t="str">
            <v>00031001-2021</v>
          </cell>
          <cell r="F2714" t="str">
            <v>17/05/2021</v>
          </cell>
        </row>
        <row r="2715">
          <cell r="B2715" t="str">
            <v>00030986-2021</v>
          </cell>
          <cell r="F2715" t="str">
            <v>17/05/2021</v>
          </cell>
        </row>
        <row r="2716">
          <cell r="B2716" t="str">
            <v>00030628-2021</v>
          </cell>
          <cell r="F2716" t="str">
            <v>13/05/2021</v>
          </cell>
        </row>
        <row r="2717">
          <cell r="B2717" t="str">
            <v>00030530-2021</v>
          </cell>
          <cell r="F2717" t="str">
            <v>13/05/2021</v>
          </cell>
        </row>
        <row r="2718">
          <cell r="B2718" t="str">
            <v>00030294-2021</v>
          </cell>
          <cell r="F2718" t="str">
            <v>12/05/2021</v>
          </cell>
        </row>
        <row r="2719">
          <cell r="B2719" t="str">
            <v>00030283-2021</v>
          </cell>
          <cell r="F2719" t="str">
            <v>12/05/2021</v>
          </cell>
        </row>
        <row r="2720">
          <cell r="B2720" t="str">
            <v>00030279-2021</v>
          </cell>
          <cell r="F2720" t="str">
            <v>12/05/2021</v>
          </cell>
        </row>
        <row r="2721">
          <cell r="B2721" t="str">
            <v>00030071-2021</v>
          </cell>
          <cell r="F2721" t="str">
            <v>11/05/2021</v>
          </cell>
        </row>
        <row r="2722">
          <cell r="B2722" t="str">
            <v>00029590-2021</v>
          </cell>
          <cell r="F2722" t="str">
            <v>09/05/2021</v>
          </cell>
        </row>
        <row r="2723">
          <cell r="B2723" t="str">
            <v>00029585-2021</v>
          </cell>
          <cell r="F2723" t="str">
            <v>09/05/2021</v>
          </cell>
        </row>
        <row r="2724">
          <cell r="B2724" t="str">
            <v>00029394-2021</v>
          </cell>
          <cell r="F2724" t="str">
            <v>07/05/2021</v>
          </cell>
        </row>
        <row r="2725">
          <cell r="B2725" t="str">
            <v>00029170-2021</v>
          </cell>
          <cell r="F2725" t="str">
            <v>07/05/2021</v>
          </cell>
        </row>
        <row r="2726">
          <cell r="B2726" t="str">
            <v>00028967-2021</v>
          </cell>
          <cell r="F2726" t="str">
            <v>06/05/2021</v>
          </cell>
        </row>
        <row r="2727">
          <cell r="B2727" t="str">
            <v>00028966-2021</v>
          </cell>
          <cell r="F2727" t="str">
            <v>06/05/2021</v>
          </cell>
        </row>
        <row r="2728">
          <cell r="B2728" t="str">
            <v>00028965-2021</v>
          </cell>
          <cell r="F2728" t="str">
            <v>06/05/2021</v>
          </cell>
        </row>
        <row r="2729">
          <cell r="B2729" t="str">
            <v>00028964-2021</v>
          </cell>
          <cell r="F2729" t="str">
            <v>06/05/2021</v>
          </cell>
        </row>
        <row r="2730">
          <cell r="B2730" t="str">
            <v>00028942-2021</v>
          </cell>
          <cell r="F2730" t="str">
            <v>06/05/2021</v>
          </cell>
        </row>
        <row r="2731">
          <cell r="B2731" t="str">
            <v>00028900-2021</v>
          </cell>
          <cell r="F2731" t="str">
            <v>06/05/2021</v>
          </cell>
        </row>
        <row r="2732">
          <cell r="B2732" t="str">
            <v>00028761-2021</v>
          </cell>
          <cell r="F2732" t="str">
            <v>06/05/2021</v>
          </cell>
        </row>
        <row r="2733">
          <cell r="B2733" t="str">
            <v>00028756-2021</v>
          </cell>
          <cell r="F2733" t="str">
            <v>06/05/2021</v>
          </cell>
        </row>
        <row r="2734">
          <cell r="B2734" t="str">
            <v>00028529-2021</v>
          </cell>
          <cell r="F2734" t="str">
            <v>05/05/2021</v>
          </cell>
        </row>
        <row r="2735">
          <cell r="B2735" t="str">
            <v>00028458-2021</v>
          </cell>
          <cell r="F2735" t="str">
            <v>05/05/2021</v>
          </cell>
        </row>
        <row r="2736">
          <cell r="B2736" t="str">
            <v>00028302-2021</v>
          </cell>
          <cell r="F2736" t="str">
            <v>04/05/2021</v>
          </cell>
        </row>
        <row r="2737">
          <cell r="B2737" t="str">
            <v>00028268-2021</v>
          </cell>
          <cell r="F2737" t="str">
            <v>04/05/2021</v>
          </cell>
        </row>
        <row r="2738">
          <cell r="B2738" t="str">
            <v>00028121-2021</v>
          </cell>
          <cell r="F2738" t="str">
            <v>03/05/2021</v>
          </cell>
        </row>
        <row r="2739">
          <cell r="B2739" t="str">
            <v>00027877-2021</v>
          </cell>
          <cell r="F2739" t="str">
            <v>03/05/2021</v>
          </cell>
        </row>
        <row r="2740">
          <cell r="B2740" t="str">
            <v>00027860-2021</v>
          </cell>
          <cell r="F2740" t="str">
            <v>03/05/2021</v>
          </cell>
        </row>
        <row r="2741">
          <cell r="B2741" t="str">
            <v>00027860-2021</v>
          </cell>
          <cell r="F2741" t="str">
            <v>03/05/2021</v>
          </cell>
        </row>
        <row r="2742">
          <cell r="B2742" t="str">
            <v>00027692-2021</v>
          </cell>
          <cell r="F2742" t="str">
            <v>30/04/2021</v>
          </cell>
        </row>
        <row r="2743">
          <cell r="B2743" t="str">
            <v>00027045-2021</v>
          </cell>
          <cell r="F2743" t="str">
            <v>29/04/2021</v>
          </cell>
        </row>
        <row r="2744">
          <cell r="B2744" t="str">
            <v>00027006-2021</v>
          </cell>
          <cell r="F2744" t="str">
            <v>29/04/2021</v>
          </cell>
        </row>
        <row r="2745">
          <cell r="B2745" t="str">
            <v>00026506-2021</v>
          </cell>
          <cell r="F2745" t="str">
            <v>28/04/2021</v>
          </cell>
        </row>
        <row r="2746">
          <cell r="B2746" t="str">
            <v>00025538-2021</v>
          </cell>
          <cell r="F2746" t="str">
            <v>26/04/2021</v>
          </cell>
        </row>
        <row r="2747">
          <cell r="B2747" t="str">
            <v>00025006-2021</v>
          </cell>
          <cell r="F2747" t="str">
            <v>22/04/2021</v>
          </cell>
        </row>
        <row r="2748">
          <cell r="B2748" t="str">
            <v>00024853-2021</v>
          </cell>
          <cell r="F2748" t="str">
            <v>21/04/2021</v>
          </cell>
        </row>
        <row r="2749">
          <cell r="B2749" t="str">
            <v>00024847-2021</v>
          </cell>
          <cell r="F2749" t="str">
            <v>21/04/2021</v>
          </cell>
        </row>
        <row r="2750">
          <cell r="B2750" t="str">
            <v>00024845-2021</v>
          </cell>
          <cell r="F2750" t="str">
            <v>21/04/2021</v>
          </cell>
        </row>
        <row r="2751">
          <cell r="B2751" t="str">
            <v>00024789-2021</v>
          </cell>
          <cell r="F2751" t="str">
            <v>21/04/2021</v>
          </cell>
        </row>
        <row r="2752">
          <cell r="B2752" t="str">
            <v>00024560-2021</v>
          </cell>
          <cell r="F2752" t="str">
            <v>20/04/2021</v>
          </cell>
        </row>
        <row r="2753">
          <cell r="B2753" t="str">
            <v>00024542-2021</v>
          </cell>
          <cell r="F2753" t="str">
            <v>20/04/2021</v>
          </cell>
        </row>
        <row r="2754">
          <cell r="B2754" t="str">
            <v>00024537-2021</v>
          </cell>
          <cell r="F2754" t="str">
            <v>20/04/2021</v>
          </cell>
        </row>
        <row r="2755">
          <cell r="B2755" t="str">
            <v>00024502-2021</v>
          </cell>
          <cell r="F2755" t="str">
            <v>20/04/2021</v>
          </cell>
        </row>
        <row r="2756">
          <cell r="B2756" t="str">
            <v>00024121-2021</v>
          </cell>
          <cell r="F2756" t="str">
            <v>19/04/2021</v>
          </cell>
        </row>
        <row r="2757">
          <cell r="B2757" t="str">
            <v>00024015-2021</v>
          </cell>
          <cell r="F2757" t="str">
            <v>19/04/2021</v>
          </cell>
        </row>
        <row r="2758">
          <cell r="B2758" t="str">
            <v>00023465-2021</v>
          </cell>
          <cell r="F2758" t="str">
            <v>16/04/2021</v>
          </cell>
        </row>
        <row r="2759">
          <cell r="B2759" t="str">
            <v>00023463-2021</v>
          </cell>
          <cell r="F2759" t="str">
            <v>16/04/2021</v>
          </cell>
        </row>
        <row r="2760">
          <cell r="B2760" t="str">
            <v>00023292-2021</v>
          </cell>
          <cell r="F2760" t="str">
            <v>15/04/2021</v>
          </cell>
        </row>
        <row r="2761">
          <cell r="B2761" t="str">
            <v>00023289-2021</v>
          </cell>
          <cell r="F2761" t="str">
            <v>15/04/2021</v>
          </cell>
        </row>
        <row r="2762">
          <cell r="B2762" t="str">
            <v>00023286-2021</v>
          </cell>
          <cell r="F2762" t="str">
            <v>15/04/2021</v>
          </cell>
        </row>
        <row r="2763">
          <cell r="B2763" t="str">
            <v>00023027-2021</v>
          </cell>
          <cell r="F2763" t="str">
            <v>14/04/2021</v>
          </cell>
        </row>
        <row r="2764">
          <cell r="B2764" t="str">
            <v>00022972-2021</v>
          </cell>
          <cell r="F2764" t="str">
            <v>14/04/2021</v>
          </cell>
        </row>
        <row r="2765">
          <cell r="B2765" t="str">
            <v>00022552-2021</v>
          </cell>
          <cell r="F2765" t="str">
            <v>13/04/2021</v>
          </cell>
        </row>
        <row r="2766">
          <cell r="B2766" t="str">
            <v>00022542-2021</v>
          </cell>
          <cell r="F2766" t="str">
            <v>13/04/2021</v>
          </cell>
        </row>
        <row r="2767">
          <cell r="B2767" t="str">
            <v>00022506-2021</v>
          </cell>
          <cell r="F2767" t="str">
            <v>13/04/2021</v>
          </cell>
        </row>
        <row r="2768">
          <cell r="B2768" t="str">
            <v>00022435-2021</v>
          </cell>
          <cell r="F2768" t="str">
            <v>13/04/2021</v>
          </cell>
        </row>
        <row r="2769">
          <cell r="B2769" t="str">
            <v>00022361-2021</v>
          </cell>
          <cell r="F2769" t="str">
            <v>12/04/2021</v>
          </cell>
        </row>
        <row r="2770">
          <cell r="B2770" t="str">
            <v>00022360-2021</v>
          </cell>
          <cell r="F2770" t="str">
            <v>12/04/2021</v>
          </cell>
        </row>
        <row r="2771">
          <cell r="B2771" t="str">
            <v>00022182-2021</v>
          </cell>
          <cell r="F2771" t="str">
            <v>12/04/2021</v>
          </cell>
        </row>
        <row r="2772">
          <cell r="B2772" t="str">
            <v>00021639-2021</v>
          </cell>
          <cell r="F2772" t="str">
            <v>09/04/2021</v>
          </cell>
        </row>
        <row r="2773">
          <cell r="B2773" t="str">
            <v>00021513-2021</v>
          </cell>
          <cell r="F2773" t="str">
            <v>08/04/2021</v>
          </cell>
        </row>
        <row r="2774">
          <cell r="B2774" t="str">
            <v>00021461-2021</v>
          </cell>
          <cell r="F2774" t="str">
            <v>08/04/2021</v>
          </cell>
        </row>
        <row r="2775">
          <cell r="B2775" t="str">
            <v>00021458-2021</v>
          </cell>
          <cell r="F2775" t="str">
            <v>08/04/2021</v>
          </cell>
        </row>
        <row r="2776">
          <cell r="B2776" t="str">
            <v>00021389-2021</v>
          </cell>
          <cell r="F2776" t="str">
            <v>07/04/2021</v>
          </cell>
        </row>
        <row r="2777">
          <cell r="B2777" t="str">
            <v>00021253-2021</v>
          </cell>
          <cell r="F2777" t="str">
            <v>07/04/2021</v>
          </cell>
        </row>
        <row r="2778">
          <cell r="B2778" t="str">
            <v>00021180-2021</v>
          </cell>
          <cell r="F2778" t="str">
            <v>07/04/2021</v>
          </cell>
        </row>
        <row r="2779">
          <cell r="B2779" t="str">
            <v>00020785-2021</v>
          </cell>
          <cell r="F2779" t="str">
            <v>06/04/2021</v>
          </cell>
        </row>
        <row r="2780">
          <cell r="B2780" t="str">
            <v>00020718-2021</v>
          </cell>
          <cell r="F2780" t="str">
            <v>06/04/2021</v>
          </cell>
        </row>
        <row r="2781">
          <cell r="B2781" t="str">
            <v>00020702-2021</v>
          </cell>
          <cell r="F2781" t="str">
            <v>06/04/2021</v>
          </cell>
        </row>
        <row r="2782">
          <cell r="B2782" t="str">
            <v>00020684-2021</v>
          </cell>
          <cell r="F2782" t="str">
            <v>05/04/2021</v>
          </cell>
        </row>
        <row r="2783">
          <cell r="B2783" t="str">
            <v>00020590-2021</v>
          </cell>
          <cell r="F2783" t="str">
            <v>05/04/2021</v>
          </cell>
        </row>
        <row r="2784">
          <cell r="B2784" t="str">
            <v>00020497-2021</v>
          </cell>
          <cell r="F2784" t="str">
            <v>05/04/2021</v>
          </cell>
        </row>
        <row r="2785">
          <cell r="B2785" t="str">
            <v>00020344-2021</v>
          </cell>
          <cell r="F2785" t="str">
            <v>05/04/2021</v>
          </cell>
        </row>
        <row r="2786">
          <cell r="B2786" t="str">
            <v>00020247-2021</v>
          </cell>
          <cell r="F2786" t="str">
            <v>05/04/2021</v>
          </cell>
        </row>
        <row r="2787">
          <cell r="B2787" t="str">
            <v>00020210-2021</v>
          </cell>
          <cell r="F2787" t="str">
            <v>05/04/2021</v>
          </cell>
        </row>
        <row r="2788">
          <cell r="B2788" t="str">
            <v>00019727-2021</v>
          </cell>
          <cell r="F2788" t="str">
            <v>30/03/2021</v>
          </cell>
        </row>
        <row r="2789">
          <cell r="B2789" t="str">
            <v>00019711-2021</v>
          </cell>
          <cell r="F2789" t="str">
            <v>30/03/2021</v>
          </cell>
        </row>
        <row r="2790">
          <cell r="B2790" t="str">
            <v>00019590-2021</v>
          </cell>
          <cell r="F2790" t="str">
            <v>29/03/2021</v>
          </cell>
        </row>
        <row r="2791">
          <cell r="B2791" t="str">
            <v>00019562-2021</v>
          </cell>
          <cell r="F2791" t="str">
            <v>29/03/2021</v>
          </cell>
        </row>
        <row r="2792">
          <cell r="B2792" t="str">
            <v>00019506-2021</v>
          </cell>
          <cell r="F2792" t="str">
            <v>29/03/2021</v>
          </cell>
        </row>
        <row r="2793">
          <cell r="B2793" t="str">
            <v>00019484-2021</v>
          </cell>
          <cell r="F2793" t="str">
            <v>29/03/2021</v>
          </cell>
        </row>
        <row r="2794">
          <cell r="B2794" t="str">
            <v>00019393-2021</v>
          </cell>
          <cell r="F2794" t="str">
            <v>28/03/2021</v>
          </cell>
        </row>
        <row r="2795">
          <cell r="B2795" t="str">
            <v>00019338-2021</v>
          </cell>
          <cell r="F2795" t="str">
            <v>29/03/2021</v>
          </cell>
        </row>
        <row r="2796">
          <cell r="B2796" t="str">
            <v>00019320-2021</v>
          </cell>
          <cell r="F2796" t="str">
            <v>29/03/2021</v>
          </cell>
        </row>
        <row r="2797">
          <cell r="B2797" t="str">
            <v>00019185-2021</v>
          </cell>
          <cell r="F2797" t="str">
            <v>26/03/2021</v>
          </cell>
        </row>
        <row r="2798">
          <cell r="B2798" t="str">
            <v>00018801-2021</v>
          </cell>
          <cell r="F2798" t="str">
            <v>25/03/2021</v>
          </cell>
        </row>
        <row r="2799">
          <cell r="B2799" t="str">
            <v>00018799-2021</v>
          </cell>
          <cell r="F2799" t="str">
            <v>25/03/2021</v>
          </cell>
        </row>
        <row r="2800">
          <cell r="B2800" t="str">
            <v>00018787-2021</v>
          </cell>
          <cell r="F2800" t="str">
            <v>25/03/2021</v>
          </cell>
        </row>
        <row r="2801">
          <cell r="B2801" t="str">
            <v>00018692-2021</v>
          </cell>
          <cell r="F2801" t="str">
            <v>24/03/2021</v>
          </cell>
        </row>
        <row r="2802">
          <cell r="B2802" t="str">
            <v>00018688-2021</v>
          </cell>
          <cell r="F2802" t="str">
            <v>24/03/2021</v>
          </cell>
        </row>
        <row r="2803">
          <cell r="B2803" t="str">
            <v>00018676-2021</v>
          </cell>
          <cell r="F2803" t="str">
            <v>24/03/2021</v>
          </cell>
        </row>
        <row r="2804">
          <cell r="B2804" t="str">
            <v>00018671-2021</v>
          </cell>
          <cell r="F2804" t="str">
            <v>24/03/2021</v>
          </cell>
        </row>
        <row r="2805">
          <cell r="B2805" t="str">
            <v>00018670-2021</v>
          </cell>
          <cell r="F2805" t="str">
            <v>24/03/2021</v>
          </cell>
        </row>
        <row r="2806">
          <cell r="B2806" t="str">
            <v>00018405-2021</v>
          </cell>
          <cell r="F2806" t="str">
            <v>23/03/2021</v>
          </cell>
        </row>
        <row r="2807">
          <cell r="B2807" t="str">
            <v>00018377-2021</v>
          </cell>
          <cell r="F2807" t="str">
            <v>23/03/2021</v>
          </cell>
        </row>
        <row r="2808">
          <cell r="B2808" t="str">
            <v>00018132-2021</v>
          </cell>
          <cell r="F2808" t="str">
            <v>22/03/2021</v>
          </cell>
        </row>
        <row r="2809">
          <cell r="B2809" t="str">
            <v>00017957-2021</v>
          </cell>
          <cell r="F2809" t="str">
            <v>22/03/2021</v>
          </cell>
        </row>
        <row r="2810">
          <cell r="B2810" t="str">
            <v>00017806-2021</v>
          </cell>
          <cell r="F2810" t="str">
            <v>22/03/2021</v>
          </cell>
        </row>
        <row r="2811">
          <cell r="B2811" t="str">
            <v>00017478-2021</v>
          </cell>
          <cell r="F2811" t="str">
            <v>19/03/2021</v>
          </cell>
        </row>
        <row r="2812">
          <cell r="B2812" t="str">
            <v>00017107-2021</v>
          </cell>
          <cell r="F2812" t="str">
            <v>17/03/2021</v>
          </cell>
        </row>
        <row r="2813">
          <cell r="B2813" t="str">
            <v>00017070-2021</v>
          </cell>
          <cell r="F2813" t="str">
            <v>17/03/2021</v>
          </cell>
        </row>
        <row r="2814">
          <cell r="B2814" t="str">
            <v>00017037-2021</v>
          </cell>
          <cell r="F2814" t="str">
            <v>17/03/2021</v>
          </cell>
        </row>
        <row r="2815">
          <cell r="B2815" t="str">
            <v>00017030-2021</v>
          </cell>
          <cell r="F2815" t="str">
            <v>17/03/2021</v>
          </cell>
        </row>
        <row r="2816">
          <cell r="B2816" t="str">
            <v>00016987-2021</v>
          </cell>
          <cell r="F2816" t="str">
            <v>17/03/2021</v>
          </cell>
        </row>
        <row r="2817">
          <cell r="B2817" t="str">
            <v>00016983-2021</v>
          </cell>
          <cell r="F2817" t="str">
            <v>17/03/2021</v>
          </cell>
        </row>
        <row r="2818">
          <cell r="B2818" t="str">
            <v>00016976-2021</v>
          </cell>
          <cell r="F2818" t="str">
            <v>17/03/2021</v>
          </cell>
        </row>
        <row r="2819">
          <cell r="B2819" t="str">
            <v>00016966-2021</v>
          </cell>
          <cell r="F2819" t="str">
            <v>17/03/2021</v>
          </cell>
        </row>
        <row r="2820">
          <cell r="B2820" t="str">
            <v>00016908-2021</v>
          </cell>
          <cell r="F2820" t="str">
            <v>16/03/2021</v>
          </cell>
        </row>
        <row r="2821">
          <cell r="B2821" t="str">
            <v>00016786-2021</v>
          </cell>
          <cell r="F2821" t="str">
            <v>16/03/2021</v>
          </cell>
        </row>
        <row r="2822">
          <cell r="B2822" t="str">
            <v>00016627-2021</v>
          </cell>
          <cell r="F2822" t="str">
            <v>15/03/2021</v>
          </cell>
        </row>
        <row r="2823">
          <cell r="B2823" t="str">
            <v>00016626-2021</v>
          </cell>
          <cell r="F2823" t="str">
            <v>15/03/2021</v>
          </cell>
        </row>
        <row r="2824">
          <cell r="B2824" t="str">
            <v>00016580-2021</v>
          </cell>
          <cell r="F2824" t="str">
            <v>15/03/2021</v>
          </cell>
        </row>
        <row r="2825">
          <cell r="B2825" t="str">
            <v>00016574-2021</v>
          </cell>
          <cell r="F2825" t="str">
            <v>15/03/2021</v>
          </cell>
        </row>
        <row r="2826">
          <cell r="B2826" t="str">
            <v>00016551-2021</v>
          </cell>
          <cell r="F2826" t="str">
            <v>15/03/2021</v>
          </cell>
        </row>
        <row r="2827">
          <cell r="B2827" t="str">
            <v>00016503-2021</v>
          </cell>
          <cell r="F2827" t="str">
            <v>15/03/2021</v>
          </cell>
        </row>
        <row r="2828">
          <cell r="B2828" t="str">
            <v>00016250-2021</v>
          </cell>
          <cell r="F2828" t="str">
            <v>12/03/2021</v>
          </cell>
        </row>
        <row r="2829">
          <cell r="B2829" t="str">
            <v>00016250-2021</v>
          </cell>
          <cell r="F2829" t="str">
            <v>12/03/2021</v>
          </cell>
        </row>
        <row r="2830">
          <cell r="B2830" t="str">
            <v>00015905-2021</v>
          </cell>
          <cell r="F2830" t="str">
            <v>11/03/2021</v>
          </cell>
        </row>
        <row r="2831">
          <cell r="B2831" t="str">
            <v>00015881-2021</v>
          </cell>
          <cell r="F2831" t="str">
            <v>11/03/2021</v>
          </cell>
        </row>
        <row r="2832">
          <cell r="B2832" t="str">
            <v>00015787-2021</v>
          </cell>
          <cell r="F2832" t="str">
            <v>11/03/2021</v>
          </cell>
        </row>
        <row r="2833">
          <cell r="B2833" t="str">
            <v>00015651-2021</v>
          </cell>
          <cell r="F2833" t="str">
            <v>10/03/2021</v>
          </cell>
        </row>
        <row r="2834">
          <cell r="B2834" t="str">
            <v>00015642-2021</v>
          </cell>
          <cell r="F2834" t="str">
            <v>10/03/2021</v>
          </cell>
        </row>
        <row r="2835">
          <cell r="B2835" t="str">
            <v>00015450-2021</v>
          </cell>
          <cell r="F2835" t="str">
            <v>10/03/2021</v>
          </cell>
        </row>
        <row r="2836">
          <cell r="B2836" t="str">
            <v>00015424-2021</v>
          </cell>
          <cell r="F2836" t="str">
            <v>10/03/2021</v>
          </cell>
        </row>
        <row r="2837">
          <cell r="B2837" t="str">
            <v>00015214-2021</v>
          </cell>
          <cell r="F2837" t="str">
            <v>09/03/2021</v>
          </cell>
        </row>
        <row r="2838">
          <cell r="B2838" t="str">
            <v>00014955-2021</v>
          </cell>
          <cell r="F2838" t="str">
            <v>08/03/2021</v>
          </cell>
        </row>
        <row r="2839">
          <cell r="B2839" t="str">
            <v>00014867-2021</v>
          </cell>
          <cell r="F2839" t="str">
            <v>08/03/2021</v>
          </cell>
        </row>
        <row r="2840">
          <cell r="B2840" t="str">
            <v>00014856-2021</v>
          </cell>
          <cell r="F2840" t="str">
            <v>08/03/2021</v>
          </cell>
        </row>
        <row r="2841">
          <cell r="B2841" t="str">
            <v>00014737-2021</v>
          </cell>
          <cell r="F2841" t="str">
            <v>08/03/2021</v>
          </cell>
        </row>
        <row r="2842">
          <cell r="B2842" t="str">
            <v>00014427-2021</v>
          </cell>
          <cell r="F2842" t="str">
            <v>08/03/2021</v>
          </cell>
        </row>
        <row r="2843">
          <cell r="B2843" t="str">
            <v>00014406-2021</v>
          </cell>
          <cell r="F2843" t="str">
            <v>05/03/2021</v>
          </cell>
        </row>
        <row r="2844">
          <cell r="B2844" t="str">
            <v>00014342-2021</v>
          </cell>
          <cell r="F2844" t="str">
            <v>05/03/2021</v>
          </cell>
        </row>
        <row r="2845">
          <cell r="B2845" t="str">
            <v>00014273-2021</v>
          </cell>
          <cell r="F2845" t="str">
            <v>05/03/2021</v>
          </cell>
        </row>
        <row r="2846">
          <cell r="B2846" t="str">
            <v>00014267-2021</v>
          </cell>
          <cell r="F2846" t="str">
            <v>05/03/2021</v>
          </cell>
        </row>
        <row r="2847">
          <cell r="B2847" t="str">
            <v>00014071-2021</v>
          </cell>
          <cell r="F2847" t="str">
            <v>04/03/2021</v>
          </cell>
        </row>
        <row r="2848">
          <cell r="B2848" t="str">
            <v>00014052-2021</v>
          </cell>
          <cell r="F2848" t="str">
            <v>04/03/2021</v>
          </cell>
        </row>
        <row r="2849">
          <cell r="B2849" t="str">
            <v>00014037-2021</v>
          </cell>
          <cell r="F2849" t="str">
            <v>04/03/2021</v>
          </cell>
        </row>
        <row r="2850">
          <cell r="B2850" t="str">
            <v>00013839-2021</v>
          </cell>
          <cell r="F2850" t="str">
            <v>04/03/2021</v>
          </cell>
        </row>
        <row r="2851">
          <cell r="B2851" t="str">
            <v>00013828-2021</v>
          </cell>
          <cell r="F2851" t="str">
            <v>04/03/2021</v>
          </cell>
        </row>
        <row r="2852">
          <cell r="B2852" t="str">
            <v>00013809-2021</v>
          </cell>
          <cell r="F2852" t="str">
            <v>03/03/2021</v>
          </cell>
        </row>
        <row r="2853">
          <cell r="B2853" t="str">
            <v>00013790-2021</v>
          </cell>
          <cell r="F2853" t="str">
            <v>03/03/2021</v>
          </cell>
        </row>
        <row r="2854">
          <cell r="B2854" t="str">
            <v>00013557-2021</v>
          </cell>
          <cell r="F2854" t="str">
            <v>03/03/2021</v>
          </cell>
        </row>
        <row r="2855">
          <cell r="B2855" t="str">
            <v>00013511-2021</v>
          </cell>
          <cell r="F2855" t="str">
            <v>02/03/2021</v>
          </cell>
        </row>
        <row r="2856">
          <cell r="B2856" t="str">
            <v>00013432-2021</v>
          </cell>
          <cell r="F2856" t="str">
            <v>02/03/2021</v>
          </cell>
        </row>
        <row r="2857">
          <cell r="B2857" t="str">
            <v>00013249-2021</v>
          </cell>
          <cell r="F2857" t="str">
            <v>02/03/2021</v>
          </cell>
        </row>
        <row r="2858">
          <cell r="B2858" t="str">
            <v>00013158-2021</v>
          </cell>
          <cell r="F2858" t="str">
            <v>01/03/2021</v>
          </cell>
        </row>
        <row r="2859">
          <cell r="B2859" t="str">
            <v>00012764-2021</v>
          </cell>
          <cell r="F2859" t="str">
            <v>26/02/2021</v>
          </cell>
        </row>
        <row r="2860">
          <cell r="B2860" t="str">
            <v>00012761-2021</v>
          </cell>
          <cell r="F2860" t="str">
            <v>26/02/2021</v>
          </cell>
        </row>
        <row r="2861">
          <cell r="B2861" t="str">
            <v>00012711-2021</v>
          </cell>
          <cell r="F2861" t="str">
            <v>26/02/2021</v>
          </cell>
        </row>
        <row r="2862">
          <cell r="B2862" t="str">
            <v>00012702-2021</v>
          </cell>
          <cell r="F2862" t="str">
            <v>26/02/2021</v>
          </cell>
        </row>
        <row r="2863">
          <cell r="B2863" t="str">
            <v>00012659-2021</v>
          </cell>
          <cell r="F2863" t="str">
            <v>26/02/2021</v>
          </cell>
        </row>
        <row r="2864">
          <cell r="B2864" t="str">
            <v>00012654-2021</v>
          </cell>
          <cell r="F2864" t="str">
            <v>26/02/2021</v>
          </cell>
        </row>
        <row r="2865">
          <cell r="B2865" t="str">
            <v>00012626-2021</v>
          </cell>
          <cell r="F2865" t="str">
            <v>26/02/2021</v>
          </cell>
        </row>
        <row r="2866">
          <cell r="B2866" t="str">
            <v>00012485-2021</v>
          </cell>
          <cell r="F2866" t="str">
            <v>25/02/2021</v>
          </cell>
        </row>
        <row r="2867">
          <cell r="B2867" t="str">
            <v>00012457-2021</v>
          </cell>
          <cell r="F2867" t="str">
            <v>25/02/2021</v>
          </cell>
        </row>
        <row r="2868">
          <cell r="B2868" t="str">
            <v>00012415-2021</v>
          </cell>
          <cell r="F2868" t="str">
            <v>25/02/2021</v>
          </cell>
        </row>
        <row r="2869">
          <cell r="B2869" t="str">
            <v>00012412-2021</v>
          </cell>
          <cell r="F2869" t="str">
            <v>25/02/2021</v>
          </cell>
        </row>
        <row r="2870">
          <cell r="B2870" t="str">
            <v>00012355-2021</v>
          </cell>
          <cell r="F2870" t="str">
            <v>25/02/2021</v>
          </cell>
        </row>
        <row r="2871">
          <cell r="B2871" t="str">
            <v>00012351-2021</v>
          </cell>
          <cell r="F2871" t="str">
            <v>25/02/2021</v>
          </cell>
        </row>
        <row r="2872">
          <cell r="B2872" t="str">
            <v>00012291-2021</v>
          </cell>
          <cell r="F2872" t="str">
            <v>25/02/2021</v>
          </cell>
        </row>
        <row r="2873">
          <cell r="B2873" t="str">
            <v>00012267-2021</v>
          </cell>
          <cell r="F2873" t="str">
            <v>24/02/2021</v>
          </cell>
        </row>
        <row r="2874">
          <cell r="B2874" t="str">
            <v>00012253-2021</v>
          </cell>
          <cell r="F2874" t="str">
            <v>24/02/2021</v>
          </cell>
        </row>
        <row r="2875">
          <cell r="B2875" t="str">
            <v>00012246-2021</v>
          </cell>
          <cell r="F2875" t="str">
            <v>24/02/2021</v>
          </cell>
        </row>
        <row r="2876">
          <cell r="B2876" t="str">
            <v>00012216-2021</v>
          </cell>
          <cell r="F2876" t="str">
            <v>24/02/2021</v>
          </cell>
        </row>
        <row r="2877">
          <cell r="B2877" t="str">
            <v>00011841-2021</v>
          </cell>
          <cell r="F2877" t="str">
            <v>23/02/2021</v>
          </cell>
        </row>
        <row r="2878">
          <cell r="B2878" t="str">
            <v>00011749-2021</v>
          </cell>
          <cell r="F2878" t="str">
            <v>22/02/2021</v>
          </cell>
        </row>
        <row r="2879">
          <cell r="B2879" t="str">
            <v>00011722-2021</v>
          </cell>
          <cell r="F2879" t="str">
            <v>22/02/2021</v>
          </cell>
        </row>
        <row r="2880">
          <cell r="B2880" t="str">
            <v>00011653-2021</v>
          </cell>
          <cell r="F2880" t="str">
            <v>22/02/2021</v>
          </cell>
        </row>
        <row r="2881">
          <cell r="B2881" t="str">
            <v>00011279-2021</v>
          </cell>
          <cell r="F2881" t="str">
            <v>19/02/2021</v>
          </cell>
        </row>
        <row r="2882">
          <cell r="B2882" t="str">
            <v>00011223-2021</v>
          </cell>
          <cell r="F2882" t="str">
            <v>19/02/2021</v>
          </cell>
        </row>
        <row r="2883">
          <cell r="B2883" t="str">
            <v>00011185-2021</v>
          </cell>
          <cell r="F2883" t="str">
            <v>19/02/2021</v>
          </cell>
        </row>
        <row r="2884">
          <cell r="B2884" t="str">
            <v>00011132-2021</v>
          </cell>
          <cell r="F2884" t="str">
            <v>19/02/2021</v>
          </cell>
        </row>
        <row r="2885">
          <cell r="B2885" t="str">
            <v>00011123-2021</v>
          </cell>
          <cell r="F2885" t="str">
            <v>19/02/2021</v>
          </cell>
        </row>
        <row r="2886">
          <cell r="B2886" t="str">
            <v>00011103-2021</v>
          </cell>
          <cell r="F2886" t="str">
            <v>19/02/2021</v>
          </cell>
        </row>
        <row r="2887">
          <cell r="B2887" t="str">
            <v>00010992-2021</v>
          </cell>
          <cell r="F2887" t="str">
            <v>18/02/2021</v>
          </cell>
        </row>
        <row r="2888">
          <cell r="B2888" t="str">
            <v>00010959-2021</v>
          </cell>
          <cell r="F2888" t="str">
            <v>18/02/2021</v>
          </cell>
        </row>
        <row r="2889">
          <cell r="B2889" t="str">
            <v>00010949-2021</v>
          </cell>
          <cell r="F2889" t="str">
            <v>18/02/2021</v>
          </cell>
        </row>
        <row r="2890">
          <cell r="B2890" t="str">
            <v>00010947-2021</v>
          </cell>
          <cell r="F2890" t="str">
            <v>18/02/2021</v>
          </cell>
        </row>
        <row r="2891">
          <cell r="B2891" t="str">
            <v>00010933-2021</v>
          </cell>
          <cell r="F2891" t="str">
            <v>18/02/2021</v>
          </cell>
        </row>
        <row r="2892">
          <cell r="B2892" t="str">
            <v>00010930-2021</v>
          </cell>
          <cell r="F2892" t="str">
            <v>18/02/2021</v>
          </cell>
        </row>
        <row r="2893">
          <cell r="B2893" t="str">
            <v>00010923-2021</v>
          </cell>
          <cell r="F2893" t="str">
            <v>18/02/2021</v>
          </cell>
        </row>
        <row r="2894">
          <cell r="B2894" t="str">
            <v>00010881-2021</v>
          </cell>
          <cell r="F2894" t="str">
            <v>18/02/2021</v>
          </cell>
        </row>
        <row r="2895">
          <cell r="B2895" t="str">
            <v>00010877-2021</v>
          </cell>
          <cell r="F2895" t="str">
            <v>17/02/2021</v>
          </cell>
        </row>
        <row r="2896">
          <cell r="B2896" t="str">
            <v>00010704-2021</v>
          </cell>
          <cell r="F2896" t="str">
            <v>17/02/2021</v>
          </cell>
        </row>
        <row r="2897">
          <cell r="B2897" t="str">
            <v>00010661-2021</v>
          </cell>
          <cell r="F2897" t="str">
            <v>17/02/2021</v>
          </cell>
        </row>
        <row r="2898">
          <cell r="B2898" t="str">
            <v>00010645-2021</v>
          </cell>
          <cell r="F2898" t="str">
            <v>16/02/2021</v>
          </cell>
        </row>
        <row r="2899">
          <cell r="B2899" t="str">
            <v>00010310-2021</v>
          </cell>
          <cell r="F2899" t="str">
            <v>16/02/2021</v>
          </cell>
        </row>
        <row r="2900">
          <cell r="B2900" t="str">
            <v>00010302-2021</v>
          </cell>
          <cell r="F2900" t="str">
            <v>16/02/2021</v>
          </cell>
        </row>
        <row r="2901">
          <cell r="B2901" t="str">
            <v>00010240-2021</v>
          </cell>
          <cell r="F2901" t="str">
            <v>15/02/2021</v>
          </cell>
        </row>
        <row r="2902">
          <cell r="B2902" t="str">
            <v>00010207-2021</v>
          </cell>
          <cell r="F2902" t="str">
            <v>15/02/2021</v>
          </cell>
        </row>
        <row r="2903">
          <cell r="B2903" t="str">
            <v>00010204-2021</v>
          </cell>
          <cell r="F2903" t="str">
            <v>15/02/2021</v>
          </cell>
        </row>
        <row r="2904">
          <cell r="B2904" t="str">
            <v>00010047-2021</v>
          </cell>
          <cell r="F2904" t="str">
            <v>13/02/2021</v>
          </cell>
        </row>
        <row r="2905">
          <cell r="B2905" t="str">
            <v>00009969-2021</v>
          </cell>
          <cell r="F2905" t="str">
            <v>15/02/2021</v>
          </cell>
        </row>
        <row r="2906">
          <cell r="B2906" t="str">
            <v>00009836-2021</v>
          </cell>
          <cell r="F2906" t="str">
            <v>12/02/2021</v>
          </cell>
        </row>
        <row r="2907">
          <cell r="B2907" t="str">
            <v>00009808-2021</v>
          </cell>
          <cell r="F2907" t="str">
            <v>12/02/2021</v>
          </cell>
        </row>
        <row r="2908">
          <cell r="B2908" t="str">
            <v>00009747-2021</v>
          </cell>
          <cell r="F2908" t="str">
            <v>12/02/2021</v>
          </cell>
        </row>
        <row r="2909">
          <cell r="B2909" t="str">
            <v>00009740-2021</v>
          </cell>
          <cell r="F2909" t="str">
            <v>12/02/2021</v>
          </cell>
        </row>
        <row r="2910">
          <cell r="B2910" t="str">
            <v>00009714-2021</v>
          </cell>
          <cell r="F2910" t="str">
            <v>11/02/2021</v>
          </cell>
        </row>
        <row r="2911">
          <cell r="B2911" t="str">
            <v>00009708-2021</v>
          </cell>
          <cell r="F2911" t="str">
            <v>11/02/2021</v>
          </cell>
        </row>
        <row r="2912">
          <cell r="B2912" t="str">
            <v>00009681-2021</v>
          </cell>
          <cell r="F2912" t="str">
            <v>12/02/2021</v>
          </cell>
        </row>
        <row r="2913">
          <cell r="B2913" t="str">
            <v>00009680-2021</v>
          </cell>
          <cell r="F2913" t="str">
            <v>12/02/2021</v>
          </cell>
        </row>
        <row r="2914">
          <cell r="B2914" t="str">
            <v>00009576-2021</v>
          </cell>
          <cell r="F2914" t="str">
            <v>11/02/2021</v>
          </cell>
        </row>
        <row r="2915">
          <cell r="B2915" t="str">
            <v>00009539-2021</v>
          </cell>
          <cell r="F2915" t="str">
            <v>11/02/2021</v>
          </cell>
        </row>
        <row r="2916">
          <cell r="B2916" t="str">
            <v>00009458-2021</v>
          </cell>
          <cell r="F2916" t="str">
            <v>11/02/2021</v>
          </cell>
        </row>
        <row r="2917">
          <cell r="B2917" t="str">
            <v>00009333-2021</v>
          </cell>
          <cell r="F2917" t="str">
            <v>10/02/2021</v>
          </cell>
        </row>
        <row r="2918">
          <cell r="B2918" t="str">
            <v>00009188-2021</v>
          </cell>
          <cell r="F2918" t="str">
            <v>10/02/2021</v>
          </cell>
        </row>
        <row r="2919">
          <cell r="B2919" t="str">
            <v>00009083-2021</v>
          </cell>
          <cell r="F2919" t="str">
            <v>09/02/2021</v>
          </cell>
        </row>
        <row r="2920">
          <cell r="B2920" t="str">
            <v>00008648-2021</v>
          </cell>
          <cell r="F2920" t="str">
            <v>08/02/2021</v>
          </cell>
        </row>
        <row r="2921">
          <cell r="B2921" t="str">
            <v>00008638-2021</v>
          </cell>
          <cell r="F2921" t="str">
            <v>08/02/2021</v>
          </cell>
        </row>
        <row r="2922">
          <cell r="B2922" t="str">
            <v>00008422-2021</v>
          </cell>
          <cell r="F2922" t="str">
            <v>05/02/2021</v>
          </cell>
        </row>
        <row r="2923">
          <cell r="B2923" t="str">
            <v>00008396-2021</v>
          </cell>
          <cell r="F2923" t="str">
            <v>05/02/2021</v>
          </cell>
        </row>
        <row r="2924">
          <cell r="B2924" t="str">
            <v>00008395-2021</v>
          </cell>
          <cell r="F2924" t="str">
            <v>05/02/2021</v>
          </cell>
        </row>
        <row r="2925">
          <cell r="B2925" t="str">
            <v>00008383-2021</v>
          </cell>
          <cell r="F2925" t="str">
            <v>05/02/2021</v>
          </cell>
        </row>
        <row r="2926">
          <cell r="B2926" t="str">
            <v>00008317-2021</v>
          </cell>
          <cell r="F2926" t="str">
            <v>05/02/2021</v>
          </cell>
        </row>
        <row r="2927">
          <cell r="B2927" t="str">
            <v>00008229-2021</v>
          </cell>
          <cell r="F2927" t="str">
            <v>05/02/2021</v>
          </cell>
        </row>
        <row r="2928">
          <cell r="B2928" t="str">
            <v>00007790-2021</v>
          </cell>
          <cell r="F2928" t="str">
            <v>03/02/2021</v>
          </cell>
        </row>
        <row r="2929">
          <cell r="B2929" t="str">
            <v>00007656-2021</v>
          </cell>
          <cell r="F2929" t="str">
            <v>03/02/2021</v>
          </cell>
        </row>
        <row r="2930">
          <cell r="B2930" t="str">
            <v>00007387-2021</v>
          </cell>
          <cell r="F2930" t="str">
            <v>02/02/2021</v>
          </cell>
        </row>
        <row r="2931">
          <cell r="B2931" t="str">
            <v>00007377-2021</v>
          </cell>
          <cell r="F2931" t="str">
            <v>02/02/2021</v>
          </cell>
        </row>
        <row r="2932">
          <cell r="B2932" t="str">
            <v>00007375-2021</v>
          </cell>
          <cell r="F2932" t="str">
            <v>02/02/2021</v>
          </cell>
        </row>
        <row r="2933">
          <cell r="B2933" t="str">
            <v>00007314-2021</v>
          </cell>
          <cell r="F2933" t="str">
            <v>02/02/2021</v>
          </cell>
        </row>
        <row r="2934">
          <cell r="B2934" t="str">
            <v>00007027-2021</v>
          </cell>
          <cell r="F2934" t="str">
            <v>01/02/2021</v>
          </cell>
        </row>
        <row r="2935">
          <cell r="B2935" t="str">
            <v>00006803-2021</v>
          </cell>
          <cell r="F2935" t="str">
            <v>29/01/2021</v>
          </cell>
        </row>
        <row r="2936">
          <cell r="B2936" t="str">
            <v>00006788-2021</v>
          </cell>
          <cell r="F2936" t="str">
            <v>29/01/2021</v>
          </cell>
        </row>
        <row r="2937">
          <cell r="B2937" t="str">
            <v>00006750-2021</v>
          </cell>
          <cell r="F2937" t="str">
            <v>29/01/2021</v>
          </cell>
        </row>
        <row r="2938">
          <cell r="B2938" t="str">
            <v>00006457-2021</v>
          </cell>
          <cell r="F2938" t="str">
            <v>29/01/2021</v>
          </cell>
        </row>
        <row r="2939">
          <cell r="B2939" t="str">
            <v>00006371-2021</v>
          </cell>
          <cell r="F2939" t="str">
            <v>28/01/2021</v>
          </cell>
        </row>
        <row r="2940">
          <cell r="B2940" t="str">
            <v>00006167-2021</v>
          </cell>
          <cell r="F2940" t="str">
            <v>28/01/2021</v>
          </cell>
        </row>
        <row r="2941">
          <cell r="B2941" t="str">
            <v>00006079-2021</v>
          </cell>
          <cell r="F2941" t="str">
            <v>27/01/2021</v>
          </cell>
        </row>
        <row r="2942">
          <cell r="B2942" t="str">
            <v>00006070-2021</v>
          </cell>
          <cell r="F2942" t="str">
            <v>27/01/2021</v>
          </cell>
        </row>
        <row r="2943">
          <cell r="B2943" t="str">
            <v>00005865-2021</v>
          </cell>
          <cell r="F2943" t="str">
            <v>26/01/2021</v>
          </cell>
        </row>
        <row r="2944">
          <cell r="B2944" t="str">
            <v>00005827-2021</v>
          </cell>
          <cell r="F2944" t="str">
            <v>26/01/2021</v>
          </cell>
        </row>
        <row r="2945">
          <cell r="B2945" t="str">
            <v>00005561-2021</v>
          </cell>
          <cell r="F2945" t="str">
            <v>25/01/2021</v>
          </cell>
        </row>
        <row r="2946">
          <cell r="B2946" t="str">
            <v>00005560-2021</v>
          </cell>
          <cell r="F2946" t="str">
            <v>25/01/2021</v>
          </cell>
        </row>
        <row r="2947">
          <cell r="B2947" t="str">
            <v>00005475-2021</v>
          </cell>
          <cell r="F2947" t="str">
            <v>25/01/2021</v>
          </cell>
        </row>
        <row r="2948">
          <cell r="B2948" t="str">
            <v>00005345-2021</v>
          </cell>
          <cell r="F2948" t="str">
            <v>25/01/2021</v>
          </cell>
        </row>
        <row r="2949">
          <cell r="B2949" t="str">
            <v>00004995-2021</v>
          </cell>
          <cell r="F2949" t="str">
            <v>22/01/2021</v>
          </cell>
        </row>
        <row r="2950">
          <cell r="B2950" t="str">
            <v>00004926-2021</v>
          </cell>
          <cell r="F2950" t="str">
            <v>22/01/2021</v>
          </cell>
        </row>
        <row r="2951">
          <cell r="B2951" t="str">
            <v>00004892-2021</v>
          </cell>
          <cell r="F2951" t="str">
            <v>22/01/2021</v>
          </cell>
        </row>
        <row r="2952">
          <cell r="B2952" t="str">
            <v>00004760-2021</v>
          </cell>
          <cell r="F2952" t="str">
            <v>21/01/2021</v>
          </cell>
        </row>
        <row r="2953">
          <cell r="B2953" t="str">
            <v>00004584-2021</v>
          </cell>
          <cell r="F2953" t="str">
            <v>21/01/2021</v>
          </cell>
        </row>
        <row r="2954">
          <cell r="B2954" t="str">
            <v>00004569-2021</v>
          </cell>
          <cell r="F2954" t="str">
            <v>20/01/2021</v>
          </cell>
        </row>
        <row r="2955">
          <cell r="B2955" t="str">
            <v>00004568-2021</v>
          </cell>
          <cell r="F2955" t="str">
            <v>20/01/2021</v>
          </cell>
        </row>
        <row r="2956">
          <cell r="B2956" t="str">
            <v>00004561-2021</v>
          </cell>
          <cell r="F2956" t="str">
            <v>20/01/2021</v>
          </cell>
        </row>
        <row r="2957">
          <cell r="B2957" t="str">
            <v>00004505-2021</v>
          </cell>
          <cell r="F2957" t="str">
            <v>20/01/2021</v>
          </cell>
        </row>
        <row r="2958">
          <cell r="B2958" t="str">
            <v>00004438-2021</v>
          </cell>
          <cell r="F2958" t="str">
            <v>20/01/2021</v>
          </cell>
        </row>
        <row r="2959">
          <cell r="B2959" t="str">
            <v>00004325-2021</v>
          </cell>
          <cell r="F2959" t="str">
            <v>20/01/2021</v>
          </cell>
        </row>
        <row r="2960">
          <cell r="B2960" t="str">
            <v>00004200-2021</v>
          </cell>
          <cell r="F2960" t="str">
            <v>19/01/2021</v>
          </cell>
        </row>
        <row r="2961">
          <cell r="B2961" t="str">
            <v>00004149-2021</v>
          </cell>
          <cell r="F2961" t="str">
            <v>19/01/2021</v>
          </cell>
        </row>
        <row r="2962">
          <cell r="B2962" t="str">
            <v>00004139-2021</v>
          </cell>
          <cell r="F2962" t="str">
            <v>19/01/2021</v>
          </cell>
        </row>
        <row r="2963">
          <cell r="B2963" t="str">
            <v>00004101-2021</v>
          </cell>
          <cell r="F2963" t="str">
            <v>19/01/2021</v>
          </cell>
        </row>
        <row r="2964">
          <cell r="B2964" t="str">
            <v>00004066-2021</v>
          </cell>
          <cell r="F2964" t="str">
            <v>19/01/2021</v>
          </cell>
        </row>
        <row r="2965">
          <cell r="B2965" t="str">
            <v>00004064-2021</v>
          </cell>
          <cell r="F2965" t="str">
            <v>19/01/2021</v>
          </cell>
        </row>
        <row r="2966">
          <cell r="B2966" t="str">
            <v>00004061-2021</v>
          </cell>
          <cell r="F2966" t="str">
            <v>19/01/2021</v>
          </cell>
        </row>
        <row r="2967">
          <cell r="B2967" t="str">
            <v>00003986-2021</v>
          </cell>
          <cell r="F2967" t="str">
            <v>19/01/2021</v>
          </cell>
        </row>
        <row r="2968">
          <cell r="B2968" t="str">
            <v>00003969-2021</v>
          </cell>
          <cell r="F2968" t="str">
            <v>19/01/2021</v>
          </cell>
        </row>
        <row r="2969">
          <cell r="B2969" t="str">
            <v>00003950-2021</v>
          </cell>
          <cell r="F2969" t="str">
            <v>18/01/2021</v>
          </cell>
        </row>
        <row r="2970">
          <cell r="B2970" t="str">
            <v>00003904-2021</v>
          </cell>
          <cell r="F2970" t="str">
            <v>18/01/2021</v>
          </cell>
        </row>
        <row r="2971">
          <cell r="B2971" t="str">
            <v>00003898-2021</v>
          </cell>
          <cell r="F2971" t="str">
            <v>18/01/2021</v>
          </cell>
        </row>
        <row r="2972">
          <cell r="B2972" t="str">
            <v>00003722-2021</v>
          </cell>
          <cell r="F2972" t="str">
            <v>18/01/2021</v>
          </cell>
        </row>
        <row r="2973">
          <cell r="B2973" t="str">
            <v>00003177-2021</v>
          </cell>
          <cell r="F2973" t="str">
            <v>15/01/2021</v>
          </cell>
        </row>
        <row r="2974">
          <cell r="B2974" t="str">
            <v>00002931-2021</v>
          </cell>
          <cell r="F2974" t="str">
            <v>14/01/2021</v>
          </cell>
        </row>
        <row r="2975">
          <cell r="B2975" t="str">
            <v>00002914-2021</v>
          </cell>
          <cell r="F2975" t="str">
            <v>14/01/2021</v>
          </cell>
        </row>
        <row r="2976">
          <cell r="B2976" t="str">
            <v>00002595-2021</v>
          </cell>
          <cell r="F2976" t="str">
            <v>13/01/2021</v>
          </cell>
        </row>
        <row r="2977">
          <cell r="B2977" t="str">
            <v>00002559-2021</v>
          </cell>
          <cell r="F2977" t="str">
            <v>13/01/2021</v>
          </cell>
        </row>
        <row r="2978">
          <cell r="B2978" t="str">
            <v>00002558-2021</v>
          </cell>
          <cell r="F2978" t="str">
            <v>13/01/2021</v>
          </cell>
        </row>
        <row r="2979">
          <cell r="B2979" t="str">
            <v>00002557-2021</v>
          </cell>
          <cell r="F2979" t="str">
            <v>13/01/2021</v>
          </cell>
        </row>
        <row r="2980">
          <cell r="B2980" t="str">
            <v>00002427-2021</v>
          </cell>
          <cell r="F2980" t="str">
            <v>12/01/2021</v>
          </cell>
        </row>
        <row r="2981">
          <cell r="B2981" t="str">
            <v>00002393-2021</v>
          </cell>
          <cell r="F2981" t="str">
            <v>12/01/2021</v>
          </cell>
        </row>
        <row r="2982">
          <cell r="B2982" t="str">
            <v>00002140-2021</v>
          </cell>
          <cell r="F2982" t="str">
            <v>11/01/2021</v>
          </cell>
        </row>
        <row r="2983">
          <cell r="B2983" t="str">
            <v>00002055-2021</v>
          </cell>
          <cell r="F2983" t="str">
            <v>11/01/2021</v>
          </cell>
        </row>
        <row r="2984">
          <cell r="B2984" t="str">
            <v>00002053-2021</v>
          </cell>
          <cell r="F2984" t="str">
            <v>11/01/2021</v>
          </cell>
        </row>
        <row r="2985">
          <cell r="B2985" t="str">
            <v>00002051-2021</v>
          </cell>
          <cell r="F2985" t="str">
            <v>11/01/2021</v>
          </cell>
        </row>
        <row r="2986">
          <cell r="B2986" t="str">
            <v>00002042-2021</v>
          </cell>
          <cell r="F2986" t="str">
            <v>11/01/2021</v>
          </cell>
        </row>
        <row r="2987">
          <cell r="B2987" t="str">
            <v>00001928-2021</v>
          </cell>
          <cell r="F2987" t="str">
            <v>11/01/2021</v>
          </cell>
        </row>
        <row r="2988">
          <cell r="B2988" t="str">
            <v>00001667-2021</v>
          </cell>
          <cell r="F2988" t="str">
            <v>08/01/2021</v>
          </cell>
        </row>
        <row r="2989">
          <cell r="B2989" t="str">
            <v>00001604-2021</v>
          </cell>
          <cell r="F2989" t="str">
            <v>08/01/2021</v>
          </cell>
        </row>
        <row r="2990">
          <cell r="B2990" t="str">
            <v>00001507-2021</v>
          </cell>
          <cell r="F2990" t="str">
            <v>08/01/2021</v>
          </cell>
        </row>
        <row r="2991">
          <cell r="B2991" t="str">
            <v>00001350-2021</v>
          </cell>
          <cell r="F2991" t="str">
            <v>08/01/2021</v>
          </cell>
        </row>
        <row r="2992">
          <cell r="B2992" t="str">
            <v>00001350-2021</v>
          </cell>
          <cell r="F2992" t="str">
            <v>08/01/2021</v>
          </cell>
        </row>
        <row r="2993">
          <cell r="B2993" t="str">
            <v>00001350-2021</v>
          </cell>
          <cell r="F2993" t="str">
            <v>08/01/2021</v>
          </cell>
        </row>
        <row r="2994">
          <cell r="B2994" t="str">
            <v>00001350-2021</v>
          </cell>
          <cell r="F2994" t="str">
            <v>08/01/2021</v>
          </cell>
        </row>
        <row r="2995">
          <cell r="B2995" t="str">
            <v>00001350-2021</v>
          </cell>
          <cell r="F2995" t="str">
            <v>08/01/2021</v>
          </cell>
        </row>
        <row r="2996">
          <cell r="B2996" t="str">
            <v>00001350-2021</v>
          </cell>
          <cell r="F2996" t="str">
            <v>08/01/2021</v>
          </cell>
        </row>
        <row r="2997">
          <cell r="B2997" t="str">
            <v>00001348-2021</v>
          </cell>
          <cell r="F2997" t="str">
            <v>08/01/2021</v>
          </cell>
        </row>
        <row r="2998">
          <cell r="B2998" t="str">
            <v>00000916-2021</v>
          </cell>
          <cell r="F2998" t="str">
            <v>06/01/2021</v>
          </cell>
        </row>
        <row r="2999">
          <cell r="B2999" t="str">
            <v>00000872-2021</v>
          </cell>
          <cell r="F2999" t="str">
            <v>06/01/2021</v>
          </cell>
        </row>
        <row r="3000">
          <cell r="B3000" t="str">
            <v>00000853-2021</v>
          </cell>
          <cell r="F3000" t="str">
            <v>06/01/2021</v>
          </cell>
        </row>
        <row r="3001">
          <cell r="B3001" t="str">
            <v>00000850-2021</v>
          </cell>
          <cell r="F3001" t="str">
            <v>06/01/2021</v>
          </cell>
        </row>
        <row r="3002">
          <cell r="B3002" t="str">
            <v>00000590-2021</v>
          </cell>
          <cell r="F3002" t="str">
            <v>05/01/2021</v>
          </cell>
        </row>
        <row r="3003">
          <cell r="B3003" t="str">
            <v>00000574-2021</v>
          </cell>
          <cell r="F3003" t="str">
            <v>05/01/2021</v>
          </cell>
        </row>
        <row r="3004">
          <cell r="B3004" t="str">
            <v>00000452-2021</v>
          </cell>
          <cell r="F3004" t="str">
            <v>05/01/2021</v>
          </cell>
        </row>
        <row r="3005">
          <cell r="B3005" t="str">
            <v>00000392-2021</v>
          </cell>
          <cell r="F3005" t="str">
            <v>05/01/2021</v>
          </cell>
        </row>
        <row r="3006">
          <cell r="B3006" t="str">
            <v>00000316-2021</v>
          </cell>
          <cell r="F3006" t="str">
            <v>04/01/2021</v>
          </cell>
        </row>
      </sheetData>
    </sheetDataSet>
  </externalBook>
</externalLink>
</file>

<file path=xl/persons/person.xml><?xml version="1.0" encoding="utf-8"?>
<personList xmlns="http://schemas.microsoft.com/office/spreadsheetml/2018/threadedcomments" xmlns:x="http://schemas.openxmlformats.org/spreadsheetml/2006/main">
  <person displayName="Maricela Esther Lynch Chinga - O/S" id="{03E9F7A0-6174-4950-94C9-4B59F4976906}" userId="S::dechdi_temp34@produce.gob.pe::c83aa710-62b1-49d7-910f-30e0b84cf411"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190.690455902775" createdVersion="8" refreshedVersion="8" minRefreshableVersion="3" recordCount="828" xr:uid="{9EA968B0-20BD-46A7-98D2-F5782D8A2A85}">
  <cacheSource type="worksheet">
    <worksheetSource name="Tabla3"/>
  </cacheSource>
  <cacheFields count="13">
    <cacheField name="ID" numFmtId="0">
      <sharedItems containsSemiMixedTypes="0" containsString="0" containsNumber="1" containsInteger="1" minValue="1" maxValue="828"/>
    </cacheField>
    <cacheField name="Resolución Directoral" numFmtId="0">
      <sharedItems containsBlank="1" count="817">
        <s v="00001-2021-PRODUCE/DGPCHDI"/>
        <s v="00002-2021-PRODUCE/DGPCHDI"/>
        <s v="00003-2021-PRODUCE/DGPCHDI"/>
        <s v="00004-2021-PRODUCE/DGPCHDI"/>
        <s v="00005-2021-PRODUCE/DGPCHDI"/>
        <s v="00006-2021-PRODUCE/DGPCHDI"/>
        <s v="00007-2021-PRODUCE/DGPCHDI"/>
        <s v="00008-2021-PRODUCE/DGPCHDI"/>
        <s v="00009-2021-PRODUCE/DGPCHDI"/>
        <s v="00010-2021-PRODUCE/DGPCHDI"/>
        <s v="00011-2021-PRODUCE/DGPCHDI"/>
        <s v="00012-2021-PRODUCE/DGPCHDI"/>
        <s v="00013-2021-PRODUCE/DGPCHDI"/>
        <s v="00014-2021-PRODUCE/DGPCHDI"/>
        <s v="00015-2021-PRODUCE/DGPCHDI"/>
        <s v="00016-2021-PRODUCE/DGPCHDI"/>
        <s v="00017-2021-PRODUCE/DGPCHDI"/>
        <s v="00018-2021-PRODUCE/DGPCHDI"/>
        <s v="00019-2021-PRODUCE/DGPCHDI"/>
        <s v="00020-2021-PRODUCE/DGPCHDI"/>
        <s v="00021-2021-PRODUCE/DGPCHDI"/>
        <s v="00022-2021-PRODUCE/DGPCHDI"/>
        <s v="00023-2021-PRODUCE/DGPCHDI"/>
        <s v="00024-2021-PRODUCE/DGPCHDI"/>
        <s v="00025-2021-PRODUCE/DGPCHDI"/>
        <s v="00026-2021-PRODUCE/DGPCHDI"/>
        <s v="00027-2021-PRODUCE/DGPCHDI"/>
        <s v="00028-2021-PRODUCE/DGPCHDI"/>
        <s v="00029-2021-PRODUCE/DGPCHDI"/>
        <s v="00030-2021-PRODUCE/DGPCHDI"/>
        <s v="00031-2021-PRODUCE/DGPCHDI"/>
        <s v="00032-2021-PRODUCE/DGPCHDI"/>
        <s v="00033-2021-PRODUCE/DGPCHDI"/>
        <s v="00034-2021-PRODUCE/DGPCHDI"/>
        <s v="00035-2021-PRODUCE/DGPCHDI"/>
        <s v="00036-2021-PRODUCE/DGPCHDI"/>
        <s v="00037-2021-PRODUCE/DGPCHDI"/>
        <s v="00038-2021-PRODUCE/DGPCHDI"/>
        <s v="00039-2021-PRODUCE/DGPCHDI"/>
        <s v="00040-2021-PRODUCE/DGPCHDI"/>
        <s v="00041-2021-PRODUCE/DGPCHDI"/>
        <s v="00042-2021-PRODUCE/DGPCHDI"/>
        <s v="00043-2021-PRODUCE/DGPCHDI"/>
        <s v="00044-2021-PRODUCE/DGPCHDI"/>
        <s v="00045-2021-PRODUCE/DGPCHDI"/>
        <s v="00046-2021-PRODUCE/DGPCHDI"/>
        <s v="00047-2021-PRODUCE/DGPCHDI"/>
        <s v="00048-2021-PRODUCE/DGPCHDI"/>
        <s v="00049-2021-PRODUCE/DGPCHDI"/>
        <s v="00050-2021-PRODUCE/DGPCHDI"/>
        <s v="00051-2021-PRODUCE/DGPCHDI"/>
        <s v="00052-2021-PRODUCE/DGPCHDI"/>
        <s v="00053-2021-PRODUCE/DGPCHDI"/>
        <s v="00054-2021-PRODUCE/DGPCHDI"/>
        <s v="00055-2021-PRODUCE/DGPCHDI"/>
        <s v="00056-2021-PRODUCE/DGPCHDI"/>
        <s v="00057-2021-PRODUCE/DGPCHDI"/>
        <s v="00058-2021-PRODUCE/DGPCHDI"/>
        <s v="00059-2021-PRODUCE/DGPCHDI"/>
        <s v="00060-2021-PRODUCE/DGPCHDI"/>
        <s v="00061-2021-PRODUCE/DGPCHDI"/>
        <s v="00062-2021-PRODUCE/DGPCHDI"/>
        <s v="00063-2021-PRODUCE/DGPCHDI"/>
        <s v="00064-2021-PRODUCE/DGPCHDI"/>
        <s v="00065-2021-PRODUCE/DGPCHDI"/>
        <s v="00066-2021-PRODUCE/DGPCHDI"/>
        <s v="00067-2021-PRODUCE/DGPCHDI"/>
        <s v="00068-2021-PRODUCE/DGPCHDI"/>
        <s v="00069-2021-PRODUCE/DGPCHDI"/>
        <s v="00070-2021-PRODUCE/DGPCHDI"/>
        <s v="00071-2021-PRODUCE/DGPCHDI"/>
        <s v="00072-2021-PRODUCE/DGPCHDI"/>
        <s v="00073-2021-PRODUCE/DGPCHDI"/>
        <s v="00074-2021-PRODUCE/DGPCHDI"/>
        <s v="00075-2021-PRODUCE/DGPCHDI"/>
        <s v="00076-2021-PRODUCE/DGPCHDI"/>
        <s v="00077-2021-PRODUCE/DGPCHDI"/>
        <s v="00078-2021-PRODUCE/DGPCHDI"/>
        <s v="00079-2021-PRODUCE/DGPCHDI"/>
        <s v="00080-2021-PRODUCE/DGPCHDI"/>
        <s v="00081-2021-PRODUCE/DGPCHDI"/>
        <s v="00082-2021-PRODUCE/DGPCHDI"/>
        <s v="00083-2021-PRODUCE/DGPCHDI"/>
        <s v="00084-2021-PRODUCE/DGPCHDI"/>
        <s v="00085-2021-PRODUCE/DGPCHDI"/>
        <s v="00086-2021-PRODUCE/DGPCHDI"/>
        <s v="00087-2021-PRODUCE/DGPCHDI"/>
        <s v="00088-2021-PRODUCE/DGPCHDI"/>
        <s v="00089-2021-PRODUCE/DGPCHDI"/>
        <s v="00090-2021-PRODUCE/DGPCHDI"/>
        <s v="00091-2021-PRODUCE/DGPCHDI"/>
        <s v="00092-2021-PRODUCE/DGPCHDI"/>
        <s v="00093-2021-PRODUCE/DGPCHDI"/>
        <s v="00094-2021-PRODUCE/DGPCHDI"/>
        <s v="00095-2021-PRODUCE/DGPCHDI"/>
        <s v="00096-2021-PRODUCE/DGPCHDI"/>
        <s v="00097-2021-PRODUCE/DGPCHDI"/>
        <s v="00098-2021-PRODUCE/DGPCHDI"/>
        <s v="00099-2021-PRODUCE/DGPCHDI"/>
        <s v="00100-2021-PRODUCE/DGPCHDI"/>
        <s v="00101-2021-PRODUCE/DGPCHDI"/>
        <s v="00102-2021-PRODUCE/DGPCHDI"/>
        <s v="00103-2021-PRODUCE/DGPCHDI"/>
        <s v="00104-2021-PRODUCE/DGPCHDI"/>
        <s v="00105-2021-PRODUCE/DGPCHDI"/>
        <s v="00106-2021-PRODUCE/DGPCHDI"/>
        <s v="00107-2021-PRODUCE/DGPCHDI"/>
        <s v="00108-2021-PRODUCE/DGPCHDI"/>
        <s v="00109-2021-PRODUCE/DGPCHDI"/>
        <s v="00110-2021-PRODUCE/DGPCHDI"/>
        <s v="00111-2021-PRODUCE/DGPCHDI"/>
        <s v="00112-2021-PRODUCE/DGPCHDI"/>
        <s v="00113-2021-PRODUCE/DGPCHDI"/>
        <s v="00114-2021-PRODUCE/DGPCHDI"/>
        <s v="00115-2021-PRODUCE/DGPCHDI"/>
        <s v="00116-2021-PRODUCE/DGPCHDI"/>
        <s v="00117-2021-PRODUCE/DGPCHDI"/>
        <s v="00118-2021-PRODUCE/DGPCHDI"/>
        <s v="00119-2021-PRODUCE/DGPCHDI"/>
        <s v="00120-2021-PRODUCE/DGPCHDI"/>
        <s v="00121-2021-PRODUCE/DGPCHDI"/>
        <s v="00122-2021-PRODUCE/DGPCHDI"/>
        <s v="00123-2021-PRODUCE/DGPCHDI"/>
        <s v="00124-2021-PRODUCE/DGPCHDI"/>
        <s v="00125-2021-PRODUCE/DGPCHDI"/>
        <s v="00126-2021-PRODUCE/DGPCHDI"/>
        <s v="00127-2021-PRODUCE/DGPCHDI"/>
        <s v="00128-2021-PRODUCE/DGPCHDI"/>
        <s v="00129-2021-PRODUCE/DGPCHDI"/>
        <s v="00130-2021-PRODUCE/DGPCHDI"/>
        <s v="00131-2021-PRODUCE/DGPCHDI"/>
        <s v="00132-2021-PRODUCE/DGPCHDI"/>
        <s v="00133-2021-PRODUCE/DGPCHDI"/>
        <s v="00134-2021-PRODUCE/DGPCHDI"/>
        <s v="00135-2021-PRODUCE/DGPCHDI"/>
        <s v="00136-2021-PRODUCE/DGPCHDI"/>
        <s v="00137-2021-PRODUCE/DGPCHDI"/>
        <s v="00138-2021-PRODUCE/DGPCHDI"/>
        <s v="00139-2021-PRODUCE/DGPCHDI"/>
        <s v="00140-2021-PRODUCE/DGPCHDI"/>
        <s v="00141-2021-PRODUCE/DGPCHDI"/>
        <s v="00142-2021-PRODUCE/DGPCHDI"/>
        <s v="00143-2021-PRODUCE/DGPCHDI"/>
        <s v="00144-2021-PRODUCE/DGPCHDI"/>
        <s v="00145-2021-PRODUCE/DGPCHDI"/>
        <s v="00146-2021-PRODUCE/DGPCHDI"/>
        <s v="00147-2021-PRODUCE/DGPCHDI"/>
        <s v="00148-2021-PRODUCE/DGPCHDI"/>
        <s v="00149-2021-PRODUCE/DGPCHDI"/>
        <s v="00150-2021-PRODUCE/DGPCHDI"/>
        <s v="00151-2021-PRODUCE/DGPCHDI"/>
        <s v="00152-2021-PRODUCE/DGPCHDI"/>
        <s v="00153-2021-PRODUCE/DGPCHDI"/>
        <s v="00154-2021-PRODUCE/DGPCHDI"/>
        <s v="00155-2021-PRODUCE/DGPCHDI"/>
        <s v="00156-2021-PRODUCE/DGPCHDI"/>
        <s v="00157-2021-PRODUCE/DGPCHDI"/>
        <s v="00158-2021-PRODUCE/DGPCHDI"/>
        <s v="00159-2021-PRODUCE/DGPCHDI"/>
        <s v="00160-2021-PRODUCE/DGPCHDI"/>
        <s v="00161-2021-PRODUCE/DGPCHDI"/>
        <s v="00162-2021-PRODUCE/DGPCHDI"/>
        <s v="00163-2021-PRODUCE/DGPCHDI"/>
        <s v="00164-2021-PRODUCE/DGPCHDI"/>
        <s v="00165-2021-PRODUCE/DGPCHDI"/>
        <s v="00166-2021-PRODUCE/DGPCHDI"/>
        <s v="00167-2021-PRODUCE/DGPCHDI"/>
        <s v="00168-2021-PRODUCE/DGPCHDI"/>
        <s v="00169-2021-PRODUCE/DGPCHDI"/>
        <s v="00170-2021-PRODUCE/DGPCHDI"/>
        <s v="00171-2021-PRODUCE/DGPCHDI"/>
        <s v="00172-2021-PRODUCE/DGPCHDI"/>
        <s v="00173-2021-PRODUCE/DGPCHDI"/>
        <s v="00174-2021-PRODUCE/DGPCHDI"/>
        <s v="00175-2021-PRODUCE/DGPCHDI"/>
        <s v="00176-2021-PRODUCE/DGPCHDI"/>
        <s v="00177-2021-PRODUCE/DGPCHDI"/>
        <s v="00178-2021-PRODUCE/DGPCHDI"/>
        <s v="00179-2021-PRODUCE/DGPCHDI"/>
        <s v="00180-2021-PRODUCE/DGPCHDI"/>
        <s v="00181-2021-PRODUCE/DGPCHDI"/>
        <s v="00182-2021-PRODUCE/DGPCHDI"/>
        <s v="00183-2021-PRODUCE/DGPCHDI"/>
        <s v="00184-2021-PRODUCE/DGPCHDI"/>
        <s v="00185-2021-PRODUCE/DGPCHDI"/>
        <s v="00186-2021-PRODUCE/DGPCHDI"/>
        <s v="00187-2021-PRODUCE/DGPCHDI"/>
        <s v="00188-2021-PRODUCE/DGPCHDI"/>
        <s v="00189-2021-PRODUCE/DGPCHDI"/>
        <s v="00190-2021-PRODUCE/DGPCHDI"/>
        <s v="00191-2021-PRODUCE/DGPCHDI"/>
        <s v="00192-2021-PRODUCE/DGPCHDI"/>
        <s v="00193-2021-PRODUCE/DGPCHDI"/>
        <s v="00194-2021-PRODUCE/DGPCHDI"/>
        <s v="00195-2021-PRODUCE/DGPCHDI"/>
        <s v="00196-2021-PRODUCE/DGPCHDI"/>
        <s v="00197-2021-PRODUCE/DGPCHDI"/>
        <s v="00198-2021-PRODUCE/DGPCHDI"/>
        <s v="00199-2021-PRODUCE/DGPCHDI"/>
        <s v="00200-2021-PRODUCE/DGPCHDI"/>
        <s v="00201-2021-PRODUCE/DGPCHDI"/>
        <s v="00202-2021-PRODUCE/DGPCHDI"/>
        <s v="00203-2021-PRODUCE/DGPCHDI"/>
        <s v="00204-2021-PRODUCE/DGPCHDI"/>
        <s v="00205-2021-PRODUCE/DGPCHDI"/>
        <s v="00206-2021-PRODUCE/DGPCHDI"/>
        <s v="00207-2021-PRODUCE/DGPCHDI"/>
        <s v="00208-2021-PRODUCE/DGPCHDI"/>
        <s v="00209-2021-PRODUCE/DGPCHDI"/>
        <s v="00210-2021-PRODUCE/DGPCHDI"/>
        <s v="00211-2021-PRODUCE/DGPCHDI"/>
        <s v="00212-2021-PRODUCE/DGPCHDI"/>
        <s v="00213-2021-PRODUCE/DGPCHDI"/>
        <s v="00214-2021-PRODUCE/DGPCHDI"/>
        <s v="00215-2021-PRODUCE/DGPCHDI"/>
        <s v="00216-2021-PRODUCE/DGPCHDI"/>
        <s v="00217-2021-PRODUCE/DGPCHDI"/>
        <s v="00218-2021-PRODUCE/DGPCHDI"/>
        <s v="00219-2021-PRODUCE/DGPCHDI"/>
        <s v="00220-2021-PRODUCE/DGPCHDI"/>
        <s v="00221-2021-PRODUCE/DGPCHDI"/>
        <s v="00222-2021-PRODUCE/DGPCHDI"/>
        <s v="00223-2021-PRODUCE/DGPCHDI"/>
        <s v="00224-2021-PRODUCE/DGPCHDI"/>
        <s v="00225-2021-PRODUCE/DGPCHDI"/>
        <s v="00226-2021-PRODUCE/DGPCHDI"/>
        <s v="00227-2021-PRODUCE/DGPCHDI"/>
        <s v="00228-2021-PRODUCE/DGPCHDI"/>
        <s v="00229-2021-PRODUCE/DGPCHDI"/>
        <s v="00230-2021-PRODUCE/DGPCHDI"/>
        <s v="00231-2021-PRODUCE/DGPCHDI"/>
        <s v="00232-2021-PRODUCE/DGPCHDI"/>
        <s v="00233-2021-PRODUCE/DGPCHDI"/>
        <s v="00234-2021-PRODUCE/DGPCHDI"/>
        <s v="00235-2021-PRODUCE/DGPCHDI"/>
        <s v="00236-2021-PRODUCE/DGPCHDI"/>
        <s v="00237-2021-PRODUCE/DGPCHDI"/>
        <s v="00238-2021-PRODUCE/DGPCHDI"/>
        <s v="00239-2021-PRODUCE/DGPCHDI"/>
        <s v="00240-2021-PRODUCE/DGPCHDI"/>
        <s v="00241-2021-PRODUCE/DGPCHDI"/>
        <s v="00242-2021-PRODUCE/DGPCHDI"/>
        <s v="00243-2021-PRODUCE/DGPCHDI"/>
        <s v="00244-2021-PRODUCE/DGPCHDI"/>
        <s v="00245-2021-PRODUCE/DGPCHDI"/>
        <s v="00246-2021-PRODUCE/DGPCHDI"/>
        <s v="00247-2021-PRODUCE/DGPCHDI"/>
        <s v="00248-2021-PRODUCE/DGPCHDI"/>
        <s v="00249-2021-PRODUCE/DGPCHDI"/>
        <s v="00250-2021-PRODUCE/DGPCHDI"/>
        <s v="00251-2021-PRODUCE/DGPCHDI"/>
        <s v="00252-2021-PRODUCE/DGPCHDI"/>
        <s v="00253-2021-PRODUCE/DGPCHDI"/>
        <s v="00254-2021-PRODUCE/DGPCHDI"/>
        <s v="00255-2021-PRODUCE/DGPCHDI"/>
        <s v="00256-2021-PRODUCE/DGPCHDI"/>
        <s v="00257-2021-PRODUCE/DGPCHDI"/>
        <s v="00258-2021-PRODUCE/DGPCHDI"/>
        <s v="00259-2021-PRODUCE/DGPCHDI"/>
        <s v="00260-2021-PRODUCE/DGPCHDI"/>
        <s v="00261-2021-PRODUCE/DGPCHDI"/>
        <s v="00262-2021-PRODUCE/DGPCHDI"/>
        <s v="00263-2021-PRODUCE/DGPCHDI"/>
        <s v="00264-2021-PRODUCE/DGPCHDI"/>
        <s v="00265-2021-PRODUCE/DGPCHDI"/>
        <s v="00266-2021-PRODUCE/DGPCHDI"/>
        <s v="00267-2021-PRODUCE/DGPCHDI"/>
        <s v="00268-2021-PRODUCE/DGPCHDI"/>
        <s v="00269-2021-PRODUCE/DGPCHDI"/>
        <s v="00270-2021-PRODUCE/DGPCHDI"/>
        <s v="00271-2021-PRODUCE/DGPCHDI"/>
        <s v="00272-2021-PRODUCE/DGPCHDI"/>
        <s v="00273-2021-PRODUCE/DGPCHDI"/>
        <s v="00274-2021-PRODUCE/DGPCHDI"/>
        <s v="00275-2021-PRODUCE/DGPCHDI"/>
        <s v="00276-2021-PRODUCE/DGPCHDI"/>
        <s v="00277-2021-PRODUCE/DGPCHDI"/>
        <s v="00278-2021-PRODUCE/DGPCHDI"/>
        <s v="00279-2021-PRODUCE/DGPCHDI"/>
        <s v="00280-2021-PRODUCE/DGPCHDI"/>
        <s v="00281-2021-PRODUCE/DGPCHDI"/>
        <s v="00282-2021-PRODUCE/DGPCHDI"/>
        <s v="00283-2021-PRODUCE/DGPCHDI"/>
        <s v="00284-2021-PRODUCE/DGPCHDI"/>
        <s v="00285-2021-PRODUCE/DGPCHDI"/>
        <s v="00286-2021-PRODUCE/DGPCHDI"/>
        <s v="00287-2021-PRODUCE/DGPCHDI"/>
        <s v="00288-2021-PRODUCE/DGPCHDI"/>
        <s v="00289-2021-PRODUCE/DGPCHDI"/>
        <s v="00290-2021-PRODUCE/DGPCHDI"/>
        <s v="00291-2021-PRODUCE/DGPCHDI"/>
        <s v="00292-2021-PRODUCE/DGPCHDI"/>
        <s v="00293-2021-PRODUCE/DGPCHDI"/>
        <s v="00294-2021-PRODUCE/DGPCHDI"/>
        <s v="00295-2021-PRODUCE/DGPCHDI"/>
        <s v="00296-2021-PRODUCE/DGPCHDI"/>
        <s v="00297-2021-PRODUCE/DGPCHDI"/>
        <s v="00298-2021-PRODUCE/DGPCHDI"/>
        <s v="00299-2021-PRODUCE/DGPCHDI"/>
        <s v="00300-2021-PRODUCE/DGPCHDI"/>
        <s v="00301-2021-PRODUCE/DGPCHDI"/>
        <s v="00302-2021-PRODUCE/DGPCHDI"/>
        <s v="00303-2021-PRODUCE/DGPCHDI"/>
        <s v="00304-2021-PRODUCE/DGPCHDI"/>
        <s v="00305-2021-PRODUCE/DGPCHDI"/>
        <s v="00306-2021-PRODUCE/DGPCHDI"/>
        <s v="00307-2021-PRODUCE/DGPCHDI"/>
        <s v="00308-2021-PRODUCE/DGPCHDI"/>
        <s v="00309-2021-PRODUCE/DGPCHDI"/>
        <s v="00310-2021-PRODUCE/DGPCHDI"/>
        <s v="00311-2021-PRODUCE/DGPCHDI"/>
        <s v="00312-2021-PRODUCE/DGPCHDI"/>
        <s v="00313-2021-PRODUCE/DGPCHDI"/>
        <s v="00314-2021-PRODUCE/DGPCHDI"/>
        <s v="00315-2021-PRODUCE/DGPCHDI"/>
        <s v="00316-2021-PRODUCE/DGPCHDI"/>
        <s v="00317-2021-PRODUCE/DGPCHDI"/>
        <s v="00318-2021-PRODUCE/DGPCHDI"/>
        <s v="00319-2021-PRODUCE/DGPCHDI"/>
        <s v="00320-2021-PRODUCE/DGPCHDI"/>
        <s v="00321-2021-PRODUCE/DGPCHDI"/>
        <s v="00322-2021-PRODUCE/DGPCHDI"/>
        <s v="00323-2021-PRODUCE/DGPCHDI"/>
        <s v="00324-2021-PRODUCE/DGPCHDI"/>
        <s v="00325-2021-PRODUCE/DGPCHDI"/>
        <s v="00326-2021-PRODUCE/DGPCHDI"/>
        <s v="00327-2021-PRODUCE/DGPCHDI"/>
        <s v="00328-2021-PRODUCE/DGPCHDI"/>
        <s v="00329-2021-PRODUCE/DGPCHDI"/>
        <s v="00330-2021-PRODUCE/DGPCHDI"/>
        <s v="00331-2021-PRODUCE/DGPCHDI"/>
        <s v="00332-2021-PRODUCE/DGPCHDI"/>
        <s v="00333-2021-PRODUCE/DGPCHDI"/>
        <s v="00334-2021-PRODUCE/DGPCHDI"/>
        <s v="00335-2021-PRODUCE/DGPCHDI"/>
        <s v="00336-2021-PRODUCE/DGPCHDI"/>
        <s v="00337-2021-PRODUCE/DGPCHDI"/>
        <s v="00338-2021-PRODUCE/DGPCHDI"/>
        <s v="00339-2021-PRODUCE/DGPCHDI"/>
        <s v="00340-2021-PRODUCE/DGPCHDI"/>
        <s v="00341-2021-PRODUCE/DGPCHDI"/>
        <s v="00342-2021-PRODUCE/DGPCHDI"/>
        <s v="00343-2021-PRODUCE/DGPCHDI"/>
        <s v="00344-2021-PRODUCE/DGPCHDI"/>
        <s v="00345-2021-PRODUCE/DGPCHDI"/>
        <s v="00346-2021-PRODUCE/DGPCHDI"/>
        <s v="00347-2021-PRODUCE/DGPCHDI"/>
        <s v="00348-2021-PRODUCE/DGPCHDI"/>
        <s v="00349-2021-PRODUCE/DGPCHDI"/>
        <s v="00350-2021-PRODUCE/DGPCHDI"/>
        <s v="00351-2021-PRODUCE/DGPCHDI"/>
        <s v="00352-2021-PRODUCE/DGPCHDI"/>
        <s v="00353-2021-PRODUCE/DGPCHDI"/>
        <s v="00354-2021-PRODUCE/DGPCHDI"/>
        <s v="00355-2021-PRODUCE/DGPCHDI"/>
        <s v="00356-2021-PRODUCE/DGPCHDI"/>
        <s v="00357-2021-PRODUCE/DGPCHDI"/>
        <s v="00358-2021-PRODUCE/DGPCHDI"/>
        <s v="00359-2021-PRODUCE/DGPCHDI"/>
        <s v="00360-2021-PRODUCE/DGPCHDI"/>
        <s v="00361-2021-PRODUCE/DGPCHDI"/>
        <s v="00362-2021-PRODUCE/DGPCHDI"/>
        <s v="00363-2021-PRODUCE/DGPCHDI"/>
        <s v="00364-2021-PRODUCE/DGPCHDI"/>
        <s v="00365-2021-PRODUCE/DGPCHDI"/>
        <s v="00366-2021-PRODUCE/DGPCHDI"/>
        <s v="00367-2021-PRODUCE/DGPCHDI"/>
        <s v="00368-2021-PRODUCE/DGPCHDI"/>
        <s v="00369-2021-PRODUCE/DGPCHDI"/>
        <s v="00370-2021-PRODUCE/DGPCHDI"/>
        <s v="00371-2021-PRODUCE/DGPCHDI"/>
        <s v="00372-2021-PRODUCE/DGPCHDI"/>
        <s v="00373-2021-PRODUCE/DGPCHDI"/>
        <s v="00374-2021-PRODUCE/DGPCHDI"/>
        <s v="00375-2021-PRODUCE/DGPCHDI"/>
        <s v="00376-2021-PRODUCE/DGPCHDI"/>
        <s v="00377-2021-PRODUCE/DGPCHDI"/>
        <s v="00378-2021-PRODUCE/DGPCHDI"/>
        <s v="00379-2021-PRODUCE/DGPCHDI"/>
        <s v="00380-2021-PRODUCE/DGPCHDI"/>
        <s v="00381-2021-PRODUCE/DGPCHDI"/>
        <s v="00382-2021-PRODUCE/DGPCHDI"/>
        <s v="00383-2021-PRODUCE/DGPCHDI"/>
        <s v="00384-2021-PRODUCE/DGPCHDI"/>
        <s v="00385-2021-PRODUCE/DGPCHDI"/>
        <s v="00386-2021-PRODUCE/DGPCHDI"/>
        <s v="00387-2021-PRODUCE/DGPCHDI"/>
        <s v="00388-2021-PRODUCE/DGPCHDI"/>
        <s v="00389-2021-PRODUCE/DGPCHDI"/>
        <s v="00390-2021-PRODUCE/DGPCHDI"/>
        <s v="00391-2021-PRODUCE/DGPCHDI"/>
        <s v="00392-2021-PRODUCE/DGPCHDI"/>
        <s v="00393-2021-PRODUCE/DGPCHDI"/>
        <s v="00394-2021-PRODUCE/DGPCHDI"/>
        <s v="00395-2021-PRODUCE/DGPCHDI"/>
        <s v="00396-2021-PRODUCE/DGPCHDI"/>
        <s v="00397-2021-PRODUCE/DGPCHDI"/>
        <s v="00398-2021-PRODUCE/DGPCHDI"/>
        <s v="00399-2021-PRODUCE/DGPCHDI"/>
        <s v="00400-2021-PRODUCE/DGPCHDI"/>
        <s v="00401-2021-PRODUCE/DGPCHDI"/>
        <s v="00402-2021-PRODUCE/DGPCHDI"/>
        <s v="00403-2021-PRODUCE/DGPCHDI"/>
        <s v="00404-2021-PRODUCE/DGPCHDI"/>
        <s v="00405-2021-PRODUCE/DGPCHDI"/>
        <s v="00406-2021-PRODUCE/DGPCHDI"/>
        <s v="00407-2021-PRODUCE/DGPCHDI"/>
        <s v="00408-2021-PRODUCE/DGPCHDI"/>
        <s v="00409-2021-PRODUCE/DGPCHDI"/>
        <s v="00410-2021-PRODUCE/DGPCHDI"/>
        <s v="00411-2021-PRODUCE/DGPCHDI"/>
        <s v="00412-2021-PRODUCE/DGPCHDI"/>
        <s v="00413-2021-PRODUCE/DGPCHDI"/>
        <s v="00414-2021-PRODUCE/DGPCHDI"/>
        <s v="00415-2021-PRODUCE/DGPCHDI"/>
        <s v="00416-2021-PRODUCE/DGPCHDI"/>
        <s v="00417-2021-PRODUCE/DGPCHDI"/>
        <s v="00418-2021-PRODUCE/DGPCHDI"/>
        <s v="00419-2021-PRODUCE/DGPCHDI"/>
        <s v="00420-2021-PRODUCE/DGPCHDI"/>
        <s v="00421-2021-PRODUCE/DGPCHDI"/>
        <s v="00422-2021-PRODUCE/DGPCHDI"/>
        <s v="00423-2021-PRODUCE/DGPCHDI"/>
        <s v="00424-2021-PRODUCE/DGPCHDI"/>
        <s v="00425-2021-PRODUCE/DGPCHDI"/>
        <s v="00426-2021-PRODUCE/DGPCHDI"/>
        <s v="00427-2021-PRODUCE/DGPCHDI"/>
        <s v="00428-2021-PRODUCE/DGPCHDI"/>
        <s v="00429-2021-PRODUCE/DGPCHDI"/>
        <s v="00430-2021-PRODUCE/DGPCHDI"/>
        <s v="00431-2021-PRODUCE/DGPCHDI"/>
        <s v="00432-2021-PRODUCE/DGPCHDI"/>
        <s v="00433-2021-PRODUCE/DGPCHDI"/>
        <s v="00434-2021-PRODUCE/DGPCHDI"/>
        <s v="00435-2021-PRODUCE/DGPCHDI"/>
        <s v="00436-2021-PRODUCE/DGPCHDI"/>
        <s v="00437-2021-PRODUCE/DGPCHDI"/>
        <s v="00438-2021-PRODUCE/DGPCHDI"/>
        <s v="00439-2021-PRODUCE/DGPCHDI"/>
        <s v="00440-2021-PRODUCE/DGPCHDI"/>
        <s v="00441-2021-PRODUCE/DGPCHDI"/>
        <s v="00442-2021-PRODUCE/DGPCHDI"/>
        <s v="00443-2021-PRODUCE/DGPCHDI"/>
        <s v="00444-2021-PRODUCE/DGPCHDI"/>
        <s v="00445-2021-PRODUCE/DGPCHDI"/>
        <s v="00446-2021-PRODUCE/DGPCHDI"/>
        <s v="00447-2021-PRODUCE/DGPCHDI"/>
        <s v="00448-2021-PRODUCE/DGPCHDI"/>
        <s v="00449-2021-PRODUCE/DGPCHDI"/>
        <s v="00450-2021-PRODUCE/DGPCHDI"/>
        <s v="00451-2021-PRODUCE/DGPCHDI"/>
        <s v="00452-2021-PRODUCE/DGPCHDI"/>
        <s v="00453-2021-PRODUCE/DGPCHDI"/>
        <s v="00454-2021-PRODUCE/DGPCHDI"/>
        <s v="00455-2021-PRODUCE/DGPCHDI"/>
        <s v="00456-2021-PRODUCE/DGPCHDI"/>
        <s v="00457-2021-PRODUCE/DGPCHDI"/>
        <s v="00458-2021-PRODUCE/DGPCHDI"/>
        <s v="00459-2021-PRODUCE/DGPCHDI"/>
        <s v="00460-2021-PRODUCE/DGPCHDI"/>
        <s v="00461-2021-PRODUCE/DGPCHDI"/>
        <s v="00462-2021-PRODUCE/DGPCHDI"/>
        <s v="00463-2021-PRODUCE/DGPCHDI"/>
        <s v="00464-2021-PRODUCE/DGPCHDI"/>
        <s v="00465-2021-PRODUCE/DGPCHDI"/>
        <s v="00466-2021-PRODUCE/DGPCHDI"/>
        <s v="00467-2021-PRODUCE/DGPCHDI"/>
        <s v="00468-2021-PRODUCE/DGPCHDI"/>
        <s v="00469-2021-PRODUCE/DGPCHDI"/>
        <s v="00470-2021-PRODUCE/DGPCHDI"/>
        <s v="00471-2021-PRODUCE/DGPCHDI"/>
        <s v="00472-2021-PRODUCE/DGPCHDI"/>
        <s v="00473-2021-PRODUCE/DGPCHDI"/>
        <s v="00474-2021-PRODUCE/DGPCHDI"/>
        <s v="00475-2021-PRODUCE/DGPCHDI"/>
        <s v="00476-2021-PRODUCE/DGPCHDI"/>
        <s v="00477-2021-PRODUCE/DGPCHDI"/>
        <s v="00478-2021-PRODUCE/DGPCHDI"/>
        <s v="00479-2021-PRODUCE/DGPCHDI"/>
        <s v="00480-2021-PRODUCE/DGPCHDI"/>
        <s v="00481-2021-PRODUCE/DGPCHDI"/>
        <s v="00482-2021-PRODUCE/DGPCHDI"/>
        <s v="00483-2021-PRODUCE/DGPCHDI"/>
        <s v="00484-2021-PRODUCE/DGPCHDI"/>
        <s v="00485-2021-PRODUCE/DGPCHDI"/>
        <s v="00486-2021-PRODUCE/DGPCHDI"/>
        <s v="00487-2021-PRODUCE/DGPCHDI"/>
        <s v="00488-2021-PRODUCE/DGPCHDI"/>
        <s v="00489-2021-PRODUCE/DGPCHDI"/>
        <s v="00490-2021-PRODUCE/DGPCHDI"/>
        <s v="00491-2021-PRODUCE/DGPCHDI"/>
        <s v="00492-2021-PRODUCE/DGPCHDI"/>
        <s v="00493-2021-PRODUCE/DGPCHDI"/>
        <s v="00494-2021-PRODUCE/DGPCHDI"/>
        <s v="00495-2021-PRODUCE/DGPCHDI"/>
        <s v="00496-2021-PRODUCE/DGPCHDI"/>
        <s v="00497-2021-PRODUCE/DGPCHDI"/>
        <s v="00498-2021-PRODUCE/DGPCHDI"/>
        <s v="00499-2021-PRODUCE/DGPCHDI"/>
        <s v="00500-2021-PRODUCE/DGPCHDI"/>
        <s v="00501-2021-PRODUCE/DGPCHDI"/>
        <s v="00502-2021-PRODUCE/DGPCHDI"/>
        <s v="00503-2021-PRODUCE/DGPCHDI"/>
        <s v="00504-2021-PRODUCE/DGPCHDI"/>
        <s v="00505-2021-PRODUCE/DGPCHDI"/>
        <s v="00506-2021-PRODUCE/DGPCHDI"/>
        <s v="00507-2021-PRODUCE/DGPCHDI"/>
        <s v="00508-2021-PRODUCE/DGPCHDI"/>
        <s v="00509-2021-PRODUCE/DGPCHDI"/>
        <s v="00510-2021-PRODUCE/DGPCHDI"/>
        <s v="00511-2021-PRODUCE/DGPCHDI"/>
        <s v="00512-2021-PRODUCE/DGPCHDI"/>
        <s v="00513-2021-PRODUCE/DGPCHDI"/>
        <s v="00514-2021-PRODUCE/DGPCHDI"/>
        <s v="00515-2021-PRODUCE/DGPCHDI"/>
        <s v="00516-2021-PRODUCE/DGPCHDI"/>
        <s v="00517-2021-PRODUCE/DGPCHDI"/>
        <s v="00518-2021-PRODUCE/DGPCHDI"/>
        <s v="00519-2021-PRODUCE/DGPCHDI"/>
        <s v="00520-2021-PRODUCE/DGPCHDI"/>
        <s v="00521-2021-PRODUCE/DGPCHDI"/>
        <s v="00522-2021-PRODUCE/DGPCHDI"/>
        <s v="00523-2021-PRODUCE/DGPCHDI"/>
        <s v="00524-2021-PRODUCE/DGPCHDI"/>
        <s v="00525-2021-PRODUCE/DGPCHDI"/>
        <s v="00526-2021-PRODUCE/DGPCHDI"/>
        <s v="00527-2021-PRODUCE/DGPCHDI"/>
        <s v="00528-2021-PRODUCE/DGPCHDI"/>
        <s v="00529-2021-PRODUCE/DGPCHDI"/>
        <s v="00530-2021-PRODUCE/DGPCHDI"/>
        <s v="00531-2021-PRODUCE/DGPCHDI"/>
        <s v="00532-2021-PRODUCE/DGPCHDI"/>
        <s v="00533-2021-PRODUCE/DGPCHDI"/>
        <s v="00534-2021-PRODUCE/DGPCHDI"/>
        <s v="00535-2021-PRODUCE/DGPCHDI"/>
        <s v="00536-2021-PRODUCE/DGPCHDI"/>
        <s v="00537-2021-PRODUCE/DGPCHDI"/>
        <s v="00538-2021-PRODUCE/DGPCHDI"/>
        <s v="00539-2021-PRODUCE/DGPCHDI"/>
        <s v="00540-2021-PRODUCE/DGPCHDI"/>
        <s v="00541-2021-PRODUCE/DGPCHDI"/>
        <s v="00542-2021-PRODUCE/DGPCHDI"/>
        <s v="00543-2021-PRODUCE/DGPCHDI"/>
        <s v="00544-2021-PRODUCE/DGPCHDI"/>
        <s v="00545-2021-PRODUCE/DGPCHDI"/>
        <s v="00546-2021-PRODUCE/DGPCHDI"/>
        <s v="00547-2021-PRODUCE/DGPCHDI"/>
        <s v="00548-2021-PRODUCE/DGPCHDI"/>
        <s v="00549-2021-PRODUCE/DGPCHDI"/>
        <s v="00550-2021-PRODUCE/DGPCHDI"/>
        <s v="00551-2021-PRODUCE/DGPCHDI"/>
        <s v="00552-2021-PRODUCE/DGPCHDI"/>
        <s v="00553-2021-PRODUCE/DGPCHDI"/>
        <s v="00554-2021-PRODUCE/DGPCHDI"/>
        <s v="00555-2021-PRODUCE/DGPCHDI"/>
        <s v="00556-2021-PRODUCE/DGPCHDI"/>
        <s v="00557-2021-PRODUCE/DGPCHDI"/>
        <s v="00558-2021-PRODUCE/DGPCHDI"/>
        <s v="00559-2021-PRODUCE/DGPCHDI"/>
        <s v="00560-2021-PRODUCE/DGPCHDI"/>
        <s v="00561-2021-PRODUCE/DGPCHDI"/>
        <s v="00562-2021-PRODUCE/DGPCHDI"/>
        <s v="00563-2021-PRODUCE/DGPCHDI"/>
        <s v="00564-2021-PRODUCE/DGPCHDI"/>
        <s v="00565-2021-PRODUCE/DGPCHDI"/>
        <s v="00566-2021-PRODUCE/DGPCHDI"/>
        <s v="00567-2021-PRODUCE/DGPCHDI"/>
        <s v="00568-2021-PRODUCE/DGPCHDI"/>
        <s v="00569-2021-PRODUCE/DGPCHDI"/>
        <s v="00570-2021-PRODUCE/DGPCHDI"/>
        <s v="00571-2021-PRODUCE/DGPCHDI"/>
        <s v="00572-2021-PRODUCE/DGPCHDI"/>
        <s v="00573-2021-PRODUCE/DGPCHDI"/>
        <s v="00574-2021-PRODUCE/DGPCHDI"/>
        <s v="00575-2021-PRODUCE/DGPCHDI"/>
        <s v="00576-2021-PRODUCE/DGPCHDI"/>
        <s v="00577-2021-PRODUCE/DGPCHDI"/>
        <s v="00578-2021-PRODUCE/DGPCHDI"/>
        <s v="00579-2021-PRODUCE/DGPCHDI"/>
        <s v="00580-2021-PRODUCE/DGPCHDI"/>
        <s v="00581-2021-PRODUCE/DGPCHDI"/>
        <s v="00582-2021-PRODUCE/DGPCHDI"/>
        <s v="00583-2021-PRODUCE/DGPCHDI"/>
        <s v="00584-2021-PRODUCE/DGPCHDI"/>
        <s v="00585-2021-PRODUCE/DGPCHDI"/>
        <s v="00586-2021-PRODUCE/DGPCHDI"/>
        <s v="00587-2021-PRODUCE/DGPCHDI"/>
        <s v="00588-2021-PRODUCE/DGPCHDI"/>
        <s v="00589-2021-PRODUCE/DGPCHDI"/>
        <s v="00590-2021-PRODUCE/DGPCHDI"/>
        <s v="00591-2021-PRODUCE/DGPCHDI"/>
        <s v="00592-2021-PRODUCE/DGPCHDI"/>
        <s v="00593-2021-PRODUCE/DGPCHDI"/>
        <s v="00594-2021-PRODUCE/DGPCHDI"/>
        <s v="00595-2021-PRODUCE/DGPCHDI"/>
        <s v="00596-2021-PRODUCE/DGPCHDI"/>
        <s v="00597-2021-PRODUCE/DGPCHDI"/>
        <s v="00598-2021-PRODUCE/DGPCHDI"/>
        <s v="00599-2021-PRODUCE/DGPCHDI"/>
        <s v="00600-2021-PRODUCE/DGPCHDI"/>
        <s v="00601-2021-PRODUCE/DGPCHDI"/>
        <s v="00602-2021-PRODUCE/DGPCHDI"/>
        <s v="00603-2021-PRODUCE/DGPCHDI"/>
        <s v="00604-2021-PRODUCE/DGPCHDI"/>
        <s v="00605-2021-PRODUCE/DGPCHDI"/>
        <s v="00606-2021-PRODUCE/DGPCHDI"/>
        <s v="00607-2021-PRODUCE/DGPCHDI"/>
        <s v="00608-2021-PRODUCE/DGPCHDI"/>
        <s v="00609-2021-PRODUCE/DGPCHDI"/>
        <s v="00610-2021-PRODUCE/DGPCHDI"/>
        <s v="00611-2021-PRODUCE/DGPCHDI"/>
        <s v="00612-2021-PRODUCE/DGPCHDI"/>
        <s v="00613-2021-PRODUCE/DGPCHDI"/>
        <s v="00614-2021-PRODUCE/DGPCHDI"/>
        <s v="00615-2021-PRODUCE/DGPCHDI"/>
        <s v="00616-2021-PRODUCE/DGPCHDI"/>
        <s v="00617-2021-PRODUCE/DGPCHDI"/>
        <s v="00618-2021-PRODUCE/DGPCHDI"/>
        <s v="00619-2021-PRODUCE/DGPCHDI"/>
        <s v="00620-2021-PRODUCE/DGPCHDI"/>
        <s v="00621-2021-PRODUCE/DGPCHDI"/>
        <s v="00622-2021-PRODUCE/DGPCHDI"/>
        <s v="00623-2021-PRODUCE/DGPCHDI"/>
        <s v="00624-2021-PRODUCE/DGPCHDI"/>
        <s v="00625-2021-PRODUCE/DGPCHDI"/>
        <s v="00626-2021-PRODUCE/DGPCHDI"/>
        <s v="00627-2021-PRODUCE/DGPCHDI"/>
        <s v="00628-2021-PRODUCE/DGPCHDI"/>
        <s v="00629-2021-PRODUCE/DGPCHDI"/>
        <s v="00630-2021-PRODUCE/DGPCHDI"/>
        <s v="00631-2021-PRODUCE/DGPCHDI"/>
        <s v="00632-2021-PRODUCE/DGPCHDI"/>
        <s v="00633-2021-PRODUCE/DGPCHDI"/>
        <s v="00634-2021-PRODUCE/DGPCHDI"/>
        <s v="00635-2021-PRODUCE/DGPCHDI"/>
        <s v="00636-2021-PRODUCE/DGPCHDI"/>
        <s v="00637-2021-PRODUCE/DGPCHDI"/>
        <s v="00638-2021-PRODUCE/DGPCHDI"/>
        <s v="00639-2021-PRODUCE/DGPCHDI"/>
        <s v="00640-2021-PRODUCE/DGPCHDI"/>
        <s v="00641-2021-PRODUCE/DGPCHDI"/>
        <s v="00642-2021-PRODUCE/DGPCHDI"/>
        <s v="00643-2021-PRODUCE/DGPCHDI"/>
        <s v="00644-2021-PRODUCE/DGPCHDI"/>
        <s v="00645-2021-PRODUCE/DGPCHDI"/>
        <s v="00646-2021-PRODUCE/DGPCHDI"/>
        <s v="00647-2021-PRODUCE/DGPCHDI"/>
        <s v="00648-2021-PRODUCE/DGPCHDI"/>
        <s v="00649-2021-PRODUCE/DGPCHDI"/>
        <s v="00650-2021-PRODUCE/DGPCHDI"/>
        <s v="00651-2021-PRODUCE/DGPCHDI"/>
        <s v="00652-2021-PRODUCE/DGPCHDI"/>
        <s v="00653-2021-PRODUCE/DGPCHDI"/>
        <s v="00654-2021-PRODUCE/DGPCHDI"/>
        <s v="00655-2021-PRODUCE/DGPCHDI"/>
        <s v="00656-2021-PRODUCE/DGPCHDI"/>
        <s v="00657-2021-PRODUCE/DGPCHDI"/>
        <s v="00658-2021-PRODUCE/DGPCHDI"/>
        <s v="00659-2021-PRODUCE/DGPCHDI"/>
        <s v="00660-2021-PRODUCE/DGPCHDI"/>
        <s v="00661-2021-PRODUCE/DGPCHDI"/>
        <s v="00662-2021-PRODUCE/DGPCHDI"/>
        <s v="00663-2021-PRODUCE/DGPCHDI"/>
        <s v="00664-2021-PRODUCE/DGPCHDI"/>
        <s v="00665-2021-PRODUCE/DGPCHDI"/>
        <s v="00666-2021-PRODUCE/DGPCHDI"/>
        <s v="00667-2021-PRODUCE/DGPCHDI"/>
        <s v="00668-2021-PRODUCE/DGPCHDI"/>
        <s v="00669-2021-PRODUCE/DGPCHDI"/>
        <s v="00670-2021-PRODUCE/DGPCHDI"/>
        <s v="00671-2021-PRODUCE/DGPCHDI"/>
        <s v="00672-2021-PRODUCE/DGPCHDI"/>
        <s v="00673-2021-PRODUCE/DGPCHDI"/>
        <s v="00674-2021-PRODUCE/DGPCHDI"/>
        <s v="00675-2021-PRODUCE/DGPCHDI"/>
        <s v="00676-2021-PRODUCE/DGPCHDI"/>
        <s v="00677-2021-PRODUCE/DGPCHDI"/>
        <s v="00678-2021-PRODUCE/DGPCHDI"/>
        <s v="00679-2021-PRODUCE/DGPCHDI"/>
        <s v="00680-2021-PRODUCE/DGPCHDI"/>
        <s v="00681-2021-PRODUCE/DGPCHDI"/>
        <s v="00682-2021-PRODUCE/DGPCHDI"/>
        <s v="00683-2021-PRODUCE/DGPCHDI"/>
        <s v="00684-2021-PRODUCE/DGPCHDI"/>
        <s v="00685-2021-PRODUCE/DGPCHDI"/>
        <s v="00686-2021-PRODUCE/DGPCHDI"/>
        <s v="00687-2021-PRODUCE/DGPCHDI"/>
        <s v="00688-2021-PRODUCE/DGPCHDI"/>
        <s v="00689-2021-PRODUCE/DGPCHDI"/>
        <s v="00690-2021-PRODUCE/DGPCHDI"/>
        <s v="00691-2021-PRODUCE/DGPCHDI"/>
        <s v="00692-2021-PRODUCE/DGPCHDI"/>
        <s v="00693-2021-PRODUCE/DGPCHDI"/>
        <s v="00694-2021-PRODUCE/DGPCHDI"/>
        <s v="00695-2021-PRODUCE/DGPCHDI"/>
        <s v="00696-2021-PRODUCE/DGPCHDI"/>
        <s v="00697-2021-PRODUCE/DGPCHDI"/>
        <s v="00698-2021-PRODUCE/DGPCHDI"/>
        <s v="00699-2021-PRODUCE/DGPCHDI"/>
        <s v="00700-2021-PRODUCE/DGPCHDI"/>
        <s v="00701-2021-PRODUCE/DGPCHDI"/>
        <s v="00702-2021-PRODUCE/DGPCHDI"/>
        <s v="00703-2021-PRODUCE/DGPCHDI"/>
        <s v="00704-2021-PRODUCE/DGPCHDI"/>
        <s v="00705-2021-PRODUCE/DGPCHDI"/>
        <s v="00706-2021-PRODUCE/DGPCHDI"/>
        <s v="00707-2021-PRODUCE/DGPCHDI"/>
        <s v="00708-2021-PRODUCE/DGPCHDI"/>
        <s v="00709-2021-PRODUCE/DGPCHDI"/>
        <s v="00710-2021-PRODUCE/DGPCHDI"/>
        <s v="00711-2021-PRODUCE/DGPCHDI"/>
        <s v="00712-2021-PRODUCE/DGPCHDI"/>
        <s v="00713-2021-PRODUCE/DGPCHDI"/>
        <s v="00714-2021-PRODUCE/DGPCHDI"/>
        <s v="00715-2021-PRODUCE/DGPCHDI"/>
        <s v="00716-2021-PRODUCE/DGPCHDI"/>
        <s v="00717-2021-PRODUCE/DGPCHDI"/>
        <s v="00718-2021-PRODUCE/DGPCHDI"/>
        <s v="00719-2021-PRODUCE/DGPCHDI"/>
        <s v="00720-2021-PRODUCE/DGPCHDI"/>
        <s v="00721-2021-PRODUCE/DGPCHDI"/>
        <s v="00722-2021-PRODUCE/DGPCHDI"/>
        <s v="00723-2021-PRODUCE/DGPCHDI"/>
        <s v="00724-2021-PRODUCE/DGPCHDI"/>
        <s v="00725-2021-PRODUCE/DGPCHDI"/>
        <s v="00726-2021-PRODUCE/DGPCHDI"/>
        <s v="00727-2021-PRODUCE/DGPCHDI"/>
        <s v="00728-2021-PRODUCE/DGPCHDI"/>
        <s v="00729-2021-PRODUCE/DGPCHDI"/>
        <s v="00730-2021-PRODUCE/DGPCHDI"/>
        <s v="00731-2021-PRODUCE/DGPCHDI"/>
        <s v="00732-2021-PRODUCE/DGPCHDI"/>
        <s v="00733-2021-PRODUCE/DGPCHDI"/>
        <s v="00734-2021-PRODUCE/DGPCHDI"/>
        <s v="00735-2021-PRODUCE/DGPCHDI"/>
        <s v="00736-2021-PRODUCE/DGPCHDI"/>
        <s v="00737-2021-PRODUCE/DGPCHDI"/>
        <s v="00738-2021-PRODUCE/DGPCHDI"/>
        <s v="00739-2021-PRODUCE/DGPCHDI"/>
        <s v="00740-2021-PRODUCE/DGPCHDI"/>
        <s v="00741-2021-PRODUCE/DGPCHDI"/>
        <m/>
        <s v="00743-2021-PRODUCE/DGPCHDI"/>
        <s v="00744-2021-PRODUCE/DGPCHDI"/>
        <s v="00745-2021-PRODUCE/DGPCHDI"/>
        <s v="00746-2021-PRODUCE/DGPCHDI"/>
        <s v="00747-2021-PRODUCE/DGPCHDI"/>
        <s v="00748-2021-PRODUCE/DGPCHDI"/>
        <s v="00749-2021-PRODUCE/DGPCHDI"/>
        <s v="00750-2021-PRODUCE/DGPCHDI"/>
        <s v="00751-2021-PRODUCE/DGPCHDI"/>
        <s v="00752-2021-PRODUCE/DGPCHDI"/>
        <s v="00753-2021-PRODUCE/DGPCHDI"/>
        <s v="00754-2021-PRODUCE/DGPCHDI"/>
        <s v="00755-2021-PRODUCE/DGPCHDI"/>
        <s v="00756-2021-PRODUCE/DGPCHDI"/>
        <s v="00757-2021-PRODUCE/DGPCHDI"/>
        <s v="00758-2021-PRODUCE/DGPCHDI"/>
        <s v="00759-2021-PRODUCE/DGPCHDI"/>
        <s v="00760-2021-PRODUCE/DGPCHDI"/>
        <s v="00761-2021-PRODUCE/DGPCHDI"/>
        <s v="00762-2021-PRODUCE/DGPCHDI"/>
        <s v="00763-2021-PRODUCE/DGPCHDI"/>
        <s v="00764-2021-PRODUCE/DGPCHDI"/>
        <s v="00765-2021-PRODUCE/DGPCHDI"/>
        <s v="00766-2021-PRODUCE/DGPCHDI"/>
        <s v="00767-2021-PRODUCE/DGPCHDI"/>
        <s v="00768-2021-PRODUCE/DGPCHDI"/>
        <s v="00769-2021-PRODUCE/DGPCHDI"/>
        <s v="00770-2021-PRODUCE/DGPCHDI"/>
        <s v="00771-2021-PRODUCE/DGPCHDI"/>
        <s v="00772-2021-PRODUCE/DGPCHDI"/>
        <s v="00773-2021-PRODUCE/DGPCHDI"/>
        <s v="00774-2021-PRODUCE/DGPCHDI"/>
        <s v="00775-2021-PRODUCE/DGPCHDI"/>
        <s v="00776-2021-PRODUCE/DGPCHDI"/>
        <s v="00777-2021-PRODUCE/DGPCHDI"/>
        <s v="00778-2021-PRODUCE/DGPCHDI"/>
        <s v="00781-2021-PRODUCE/DGPCHDI"/>
        <s v="00782-2021-PRODUCE/DGPCHDI"/>
        <s v="00783-2021-PRODUCE/DGPCHDI"/>
        <s v="00785-2021-PRODUCE/DGPCHDI"/>
        <s v="00786-2021-PRODUCE/DGPCHDI"/>
        <s v="00788-2021-PRODUCE/DGPCHDI"/>
        <s v="00790-2021-PRODUCE/DGPCHDI"/>
        <s v="00792-2021-PRODUCE/DGPCHDI"/>
        <s v="00793-2021-PRODUCE/DGPCHDI"/>
        <s v="00794-2021-PRODUCE/DGPCHDI"/>
        <s v="00795-2021-PRODUCE/DGPCHDI"/>
        <s v="00796-2021-PRODUCE/DGPCHDI"/>
        <s v="00797-2021-PRODUCE/DGPCHDI"/>
        <s v="00798-2021-PRODUCE/DGPCHDI"/>
        <s v="00800-2021-PRODUCE/DGPCHDI"/>
        <s v="00801-2021-PRODUCE/DGPCHDI"/>
        <s v="00802-2021-PRODUCE/DGPCHDI"/>
        <s v="00804-2021-PRODUCE/DGPCHDI"/>
        <s v="00805-2021-PRODUCE/DGPCHDI"/>
        <s v="00807-2021-PRODUCE/DGPCHDI"/>
        <s v="00810-2021-PRODUCE/DGPCHDI"/>
        <s v="00811-2021-PRODUCE/DGPCHDI"/>
        <s v="00812-2021-PRODUCE/DGPCHDI"/>
        <s v="00813-2021-PRODUCE/DGPCHDI"/>
        <s v="00814-2021-PRODUCE/DGPCHDI"/>
        <s v="00815-2021-PRODUCE/DGPCHDI"/>
        <s v="00816-2021-PRODUCE/DGPCHDI"/>
        <s v="00817-2021-PRODUCE/DGPCHDI"/>
        <s v="00818-2021-PRODUCE/DGPCHDI"/>
        <s v="00819-2021-PRODUCE/DGPCHDI"/>
        <s v="00820-2021-PRODUCE/DGPCHDI"/>
        <s v="00821-2021-PRODUCE/DGPCHDI"/>
        <s v="00822-2021-PRODUCE/DGPCHDI"/>
        <s v="00823-2021-PRODUCE/DGPCHDI"/>
        <s v="00824-2021-PRODUCE/DGPCHDI"/>
        <s v="00825-2021-PRODUCE/DGPCHDI"/>
        <s v="00826-2021-PRODUCE/DGPCHDI"/>
        <s v="00827-2021-PRODUCE/DGPCHDI"/>
        <s v="00828-2021-PRODUCE/DGPCHDI"/>
      </sharedItems>
    </cacheField>
    <cacheField name="REGISTRO" numFmtId="0">
      <sharedItems containsBlank="1"/>
    </cacheField>
    <cacheField name="MES" numFmtId="0">
      <sharedItems containsBlank="1" count="13">
        <s v="ENERO"/>
        <s v="FEBRERO"/>
        <s v="MARZO"/>
        <s v="ABRIL"/>
        <s v="MAYO"/>
        <s v="JUNIO"/>
        <s v="JULIO"/>
        <s v="AGOSTO"/>
        <s v="SETIEMBRE"/>
        <s v="OCTUBRE"/>
        <s v="NOVIEMBRE"/>
        <m/>
        <s v="DICIEMBRE"/>
      </sharedItems>
    </cacheField>
    <cacheField name="FECHA PUBLICACIÓN" numFmtId="0">
      <sharedItems containsBlank="1"/>
    </cacheField>
    <cacheField name="FECHA FIRMA" numFmtId="0">
      <sharedItems containsBlank="1" count="198">
        <s v="05/01/2021"/>
        <s v="08/01/2021"/>
        <s v="13/01/2021"/>
        <s v="14/01/2021"/>
        <s v="15/01/2021"/>
        <s v="16/01/2021"/>
        <s v="18/01/2021"/>
        <s v="19/01/2021"/>
        <s v="20/01/2021"/>
        <s v="21/01/2021"/>
        <s v="23/01/2021"/>
        <s v="25/01/2021"/>
        <s v="27/01/2021"/>
        <s v="28/01/2021"/>
        <s v="30/01/2021"/>
        <s v="01/02/2021"/>
        <s v="02/02/2021"/>
        <s v="03/02/2021"/>
        <s v="04/02/2021"/>
        <s v="05/02/2021"/>
        <s v="08/02/2021"/>
        <s v="10/02/2021"/>
        <s v="12/02/2021"/>
        <s v="13/02/2021"/>
        <s v="15/02/2021"/>
        <s v="17/02/2021"/>
        <s v="18/02/2021"/>
        <s v="19/02/2021"/>
        <s v="20/02/2021"/>
        <s v="22/02/2021"/>
        <s v="24/02/2021"/>
        <s v="25/02/2021"/>
        <s v="26/02/2021"/>
        <s v="01/03/2021"/>
        <s v="02/03/2021"/>
        <s v="03/03/2021"/>
        <s v="04/03/2021"/>
        <s v="05/03/2021"/>
        <s v="06/03/2021"/>
        <s v="08/03/2021"/>
        <s v="09/03/2021"/>
        <s v="11/03/2021"/>
        <s v="12/03/2021"/>
        <s v="15/03/2021"/>
        <s v="17/03/2021"/>
        <s v="18/03/2021"/>
        <s v="19/03/2021"/>
        <s v="20/03/2021"/>
        <s v="22/03/2021"/>
        <s v="24/03/2021"/>
        <s v="25/03/2021"/>
        <s v="26/03/2021"/>
        <s v="27/03/2021"/>
        <s v="29/03/2021"/>
        <s v="30/03/2021"/>
        <s v="31/03/2021"/>
        <s v="05/04/2021"/>
        <s v="06/04/2021"/>
        <s v="07/04/2021"/>
        <s v="08/04/2021"/>
        <s v="09/04/2021"/>
        <s v="12/04/2021"/>
        <s v="13/04/2021"/>
        <s v="14/04/2021"/>
        <s v="15/04/2021"/>
        <s v="16/04/2021"/>
        <s v="19/04/2021"/>
        <s v="21/04/2021"/>
        <s v="22/04/2021"/>
        <s v="23/04/2021"/>
        <s v="24/04/2021"/>
        <s v="26/04/2021"/>
        <s v="27/04/2021"/>
        <s v="28/04/2021"/>
        <s v="29/04/2021"/>
        <s v="03/05/2021"/>
        <s v="04/05/2021"/>
        <s v="05/05/2021"/>
        <s v="07/05/2021"/>
        <s v="08/05/2021"/>
        <s v="10/05/2021"/>
        <s v="11/05/2021"/>
        <s v="12/05/2021"/>
        <s v="14/05/2021"/>
        <s v="17/05/2021"/>
        <s v="18/05/2021"/>
        <s v="19/05/2021"/>
        <s v="20/05/2021"/>
        <s v="21/05/2021"/>
        <s v="24/05/2021"/>
        <s v="25/05/2021"/>
        <s v="26/05/2021"/>
        <s v="27/05/2021"/>
        <s v="30/05/2021"/>
        <s v="31/05/2021"/>
        <s v="01/06/2021"/>
        <s v="02/06/2021"/>
        <s v="08/06/2021"/>
        <s v="03/06/2021"/>
        <s v="10/06/2021"/>
        <s v="11/06/2021"/>
        <s v="14/06/2021"/>
        <s v="16/06/2021"/>
        <s v="17/06/2021"/>
        <s v="19/06/2021"/>
        <s v="21/06/2021"/>
        <s v="22/06/2021"/>
        <s v="23/06/2021"/>
        <s v="24/06/2021"/>
        <s v="25/06/2021"/>
        <s v="30/06/2021"/>
        <s v="01/07/2021"/>
        <s v="03/07/2021"/>
        <s v="05/07/2021"/>
        <s v="07/07/2021"/>
        <s v="08/07/2021"/>
        <s v="09/07/2021"/>
        <s v="12/07/2021"/>
        <s v="13/07/2021"/>
        <s v="14/07/2021"/>
        <s v="15/07/2021"/>
        <s v="16/07/2021"/>
        <s v="19/07/2021"/>
        <s v="20/07/2021"/>
        <s v="21/07/2021"/>
        <s v="22/07/2021"/>
        <s v="23/07/2021"/>
        <s v="26/07/2021"/>
        <s v="27/07/2021"/>
        <s v="02/08/2021"/>
        <s v="03/08/2021"/>
        <s v="06/08/2021"/>
        <s v="07/08/2021"/>
        <s v="10/08/2021"/>
        <s v="12/08/2021"/>
        <s v="16/08/2021"/>
        <s v="17/08/2021"/>
        <s v="18/08/2021"/>
        <s v="19/08/2021"/>
        <s v="20/08/2021"/>
        <s v="23/08/2021"/>
        <s v="25/08/2021"/>
        <s v="26/08/2021"/>
        <s v="27/08/2021"/>
        <s v="31/08/2021"/>
        <s v="01/09/2021"/>
        <s v="02/09/2021"/>
        <s v="07/09/2021"/>
        <s v="08/09/2021"/>
        <s v="09/09/2021"/>
        <s v="10/09/2021"/>
        <s v="13/09/2021"/>
        <s v="14/09/2021"/>
        <s v="16/09/2021"/>
        <s v="17/09/2021"/>
        <s v="18/09/2021"/>
        <s v="22/09/2021"/>
        <s v="23/09/2021"/>
        <s v="24/09/2021"/>
        <s v="27/09/2021"/>
        <s v="28/09/2021"/>
        <s v="29/09/2021"/>
        <s v="30/09/2021"/>
        <s v="01/10/2021"/>
        <s v="04/10/2021"/>
        <s v="06/10/2021"/>
        <s v="07/10/2021"/>
        <s v="14/10/2021"/>
        <s v="15/10/2021"/>
        <s v="16/10/2021"/>
        <s v="18/10/2021"/>
        <s v="19/10/2021"/>
        <s v="22/10/2021"/>
        <s v="30/10/2021"/>
        <s v="02/11/2021"/>
        <s v="10/11/2021"/>
        <s v="12/11/2021"/>
        <s v="15/11/2021"/>
        <m/>
        <s v="17/11/2021"/>
        <s v="18/11/2021"/>
        <s v="19/11/2021"/>
        <s v="22/11/2021"/>
        <s v="23/11/2021"/>
        <s v="24/11/2021"/>
        <s v="25/11/2021"/>
        <s v="29/11/2021"/>
        <s v="30/11/2021"/>
        <s v="01/12/2021"/>
        <s v="02/12/2021"/>
        <s v="03/12/2021"/>
        <s v="06/12/2021"/>
        <s v="07/12/2021"/>
        <s v="10/12/2021"/>
        <s v="09/12/2021"/>
        <s v="13/12/2021"/>
        <s v="17/12/2021"/>
        <s v="30/12/2021"/>
      </sharedItems>
    </cacheField>
    <cacheField name="EP" numFmtId="0">
      <sharedItems containsBlank="1"/>
    </cacheField>
    <cacheField name="MATRICULA" numFmtId="0">
      <sharedItems containsBlank="1"/>
    </cacheField>
    <cacheField name="DESCRIPCIÓN" numFmtId="0">
      <sharedItems containsBlank="1" longText="1"/>
    </cacheField>
    <cacheField name="DIRECCION" numFmtId="0">
      <sharedItems containsBlank="1"/>
    </cacheField>
    <cacheField name="PROCEDIMIENTO" numFmtId="0">
      <sharedItems containsBlank="1"/>
    </cacheField>
    <cacheField name="OBSERVACIONES" numFmtId="0">
      <sharedItems containsBlank="1"/>
    </cacheField>
    <cacheField name="Retornar Titular Anterior" numFmtId="0">
      <sharedItems containsNonDate="0" containsDate="1" containsString="0" containsBlank="1" minDate="2023-04-09T00:00:00" maxDate="2023-04-10T00: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190.690455902775" createdVersion="8" refreshedVersion="8" minRefreshableVersion="3" recordCount="647" xr:uid="{CE1F8A16-8E7C-491A-9696-9AE23DE46C46}">
  <cacheSource type="worksheet">
    <worksheetSource name="Tabla35"/>
  </cacheSource>
  <cacheFields count="12">
    <cacheField name="ID" numFmtId="0">
      <sharedItems containsSemiMixedTypes="0" containsString="0" containsNumber="1" containsInteger="1" minValue="1" maxValue="647"/>
    </cacheField>
    <cacheField name="Resolución Directoral" numFmtId="0">
      <sharedItems/>
    </cacheField>
    <cacheField name="REGISTRO" numFmtId="0">
      <sharedItems/>
    </cacheField>
    <cacheField name="MES" numFmtId="0">
      <sharedItems count="12">
        <s v="ENERO"/>
        <s v="FEBRERO"/>
        <s v="MARZO"/>
        <s v="ABRIL"/>
        <s v="MAYO"/>
        <s v="JUNIO"/>
        <s v="JULIO"/>
        <s v="AGOSTO"/>
        <s v="SETIEMBRE"/>
        <s v="OCTUBRE"/>
        <s v="NOVIEMBRE"/>
        <s v="DICIEMBRE"/>
      </sharedItems>
    </cacheField>
    <cacheField name="FECHA PUBLICACIÓN" numFmtId="0">
      <sharedItems containsBlank="1"/>
    </cacheField>
    <cacheField name="FECHA FIRMA" numFmtId="0">
      <sharedItems count="154">
        <s v="02/01/2020"/>
        <s v="03/01/2020"/>
        <s v="06/01/2020"/>
        <s v="08/01/2020"/>
        <s v="09/01/2020"/>
        <s v="10/01/2020"/>
        <s v="13/01/2020"/>
        <s v="14/01/2020"/>
        <s v="15/01/2020"/>
        <s v="16/01/2020"/>
        <s v="17/01/2020"/>
        <s v="20/01/2020"/>
        <s v="22/01/2020"/>
        <s v="24/01/2020"/>
        <s v="28/01/2020"/>
        <s v="29/01/2020"/>
        <s v="30/01/2020"/>
        <s v="31/01/2020"/>
        <s v="03/02/2020"/>
        <s v="04/02/2020"/>
        <s v="05/02/2020"/>
        <s v="06/02/2020"/>
        <s v="07/02/2020"/>
        <s v="10/02/2020"/>
        <s v="12/02/2020"/>
        <s v="13/02/2020"/>
        <s v="18/02/2020"/>
        <s v="19/02/2020"/>
        <s v="24/02/2020"/>
        <s v="25/02/2020"/>
        <s v="28/02/2020"/>
        <s v="02/03/2020"/>
        <s v="03/03/2020"/>
        <s v="04/03/2020"/>
        <s v="06/03/2020"/>
        <s v="09/03/2020"/>
        <s v="12/03/2020"/>
        <s v="13/03/2020"/>
        <s v="08/04/2020"/>
        <s v="14/04/2020"/>
        <s v="08/05/2020"/>
        <s v="09/05/2020"/>
        <s v="22/05/2020"/>
        <s v="30/05/2020"/>
        <s v="18/06/2020"/>
        <s v="19/06/2020"/>
        <s v="21/06/2020"/>
        <s v="22/06/2020"/>
        <s v="24/06/2020"/>
        <s v="25/06/2020"/>
        <s v="28/06/2020"/>
        <s v="29/06/2020"/>
        <s v="30/06/2020"/>
        <s v="01/07/2020"/>
        <s v="02/07/2020"/>
        <s v="03/07/2020"/>
        <s v="05/07/2020"/>
        <s v="06/07/2020"/>
        <s v="09/07/2020"/>
        <s v="10/07/2020"/>
        <s v="11/07/2020"/>
        <s v="13/07/2020"/>
        <s v="20/07/2020"/>
        <s v="22/07/2020"/>
        <s v="24/07/2020"/>
        <s v="25/07/2020"/>
        <s v="28/07/2020"/>
        <s v="31/07/2020"/>
        <s v="04/08/2020"/>
        <s v="05/08/2020"/>
        <s v="09/08/2020"/>
        <s v="11/08/2020"/>
        <s v="12/08/2020"/>
        <s v="16/08/2020"/>
        <s v="17/08/2020"/>
        <s v="23/08/2020"/>
        <s v="24/08/2020"/>
        <s v="25/08/2020"/>
        <s v="02/09/2020"/>
        <s v="03/09/2020"/>
        <s v="04/09/2020"/>
        <s v="08/09/2020"/>
        <s v="09/09/2020"/>
        <s v="10/09/2020"/>
        <s v="14/09/2020"/>
        <s v="15/09/2020"/>
        <s v="16/09/2020"/>
        <s v="17/09/2020"/>
        <s v="18/09/2020"/>
        <s v="23/09/2020"/>
        <s v="24/09/2020"/>
        <s v="25/09/2020"/>
        <s v="26/09/2020"/>
        <s v="28/09/2020"/>
        <s v="29/09/2020"/>
        <s v="30/09/2020"/>
        <s v="03/10/2020"/>
        <s v="05/10/2020"/>
        <s v="08/10/2020"/>
        <s v="09/10/2020"/>
        <s v="12/10/2020"/>
        <s v="13/10/2020"/>
        <s v="14/10/2020"/>
        <s v="15/10/2020"/>
        <s v="16/10/2020"/>
        <s v="17/10/2020"/>
        <s v="19/10/2020"/>
        <s v="20/10/2020"/>
        <s v="21/10/2020"/>
        <s v="22/10/2020"/>
        <s v="23/10/2020"/>
        <s v="26/10/2020"/>
        <s v="27/10/2020"/>
        <s v="28/10/2020"/>
        <s v="29/10/2020"/>
        <s v="30/10/2020"/>
        <s v="02/11/2020"/>
        <s v="03/11/2020"/>
        <s v="04/11/2020"/>
        <s v="05/11/2020"/>
        <s v="09/11/2020"/>
        <s v="12/11/2020"/>
        <s v="14/11/2020"/>
        <s v="16/11/2020"/>
        <s v="17/11/2020"/>
        <s v="18/11/2020"/>
        <s v="19/11/2020"/>
        <s v="20/11/2020"/>
        <s v="23/11/2020"/>
        <s v="24/11/2020"/>
        <s v="25/11/2020"/>
        <s v="26/11/2020"/>
        <s v="27/11/2020"/>
        <s v="30/11/2020"/>
        <s v="01/12/2020"/>
        <s v="04/12/2020"/>
        <s v="05/12/2020"/>
        <s v="07/12/2020"/>
        <s v="10/12/2020"/>
        <s v="11/12/2020"/>
        <s v="12/12/2020"/>
        <s v="14/12/2020"/>
        <s v="15/12/2020"/>
        <s v="16/12/2020"/>
        <s v="17/12/2020"/>
        <s v="18/12/2020"/>
        <s v="19/12/2020"/>
        <s v="21/12/2020"/>
        <s v="22/12/2020"/>
        <s v="23/12/2020"/>
        <s v="26/12/2020"/>
        <s v="29/12/2020"/>
        <s v="30/12/2020"/>
        <s v="31/12/2020"/>
      </sharedItems>
    </cacheField>
    <cacheField name="EP" numFmtId="0">
      <sharedItems containsBlank="1"/>
    </cacheField>
    <cacheField name="MATRICULA" numFmtId="0">
      <sharedItems containsBlank="1"/>
    </cacheField>
    <cacheField name="DESCRIPCIÓN" numFmtId="0">
      <sharedItems longText="1"/>
    </cacheField>
    <cacheField name="DIRECCION" numFmtId="0">
      <sharedItems containsBlank="1"/>
    </cacheField>
    <cacheField name="PROCEDIMIENTO" numFmtId="0">
      <sharedItems containsBlank="1"/>
    </cacheField>
    <cacheField name="Retornar Titular Anterior" numFmtId="0">
      <sharedItems containsNonDate="0" containsDate="1" containsString="0" containsBlank="1" minDate="2020-03-22T00:00:00" maxDate="2027-01-01T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190.690456018521" createdVersion="8" refreshedVersion="8" minRefreshableVersion="3" recordCount="830" xr:uid="{3766EA9B-9C8B-462D-9902-203291B3A721}">
  <cacheSource type="worksheet">
    <worksheetSource ref="A1:N831" sheet="2019"/>
  </cacheSource>
  <cacheFields count="14">
    <cacheField name="N°" numFmtId="0">
      <sharedItems containsSemiMixedTypes="0" containsString="0" containsNumber="1" containsInteger="1" minValue="1" maxValue="830"/>
    </cacheField>
    <cacheField name="FECHA PLAZO MÁXIMO" numFmtId="0">
      <sharedItems containsDate="1" containsMixedTypes="1" minDate="2017-12-18T00:00:00" maxDate="2020-12-05T00:00:00"/>
    </cacheField>
    <cacheField name="RESOLUCION DIRECTORAL N°" numFmtId="0">
      <sharedItems/>
    </cacheField>
    <cacheField name="ESCRITO DE REGISTRO N° / MEMORANDO N°" numFmtId="0">
      <sharedItems/>
    </cacheField>
    <cacheField name="MES" numFmtId="0">
      <sharedItems containsBlank="1" count="13">
        <s v="ENERO"/>
        <s v="FEBRERO"/>
        <m/>
        <s v="MARZO"/>
        <s v="ABRIL"/>
        <s v="MAYO"/>
        <s v="JUNIO"/>
        <s v="JULIO"/>
        <s v="AGOSTO"/>
        <s v="SETIEMBRE"/>
        <s v="OCTUBRE"/>
        <s v="NOVIEMBRE"/>
        <s v="DICIEMBRE"/>
      </sharedItems>
    </cacheField>
    <cacheField name="FECHA PUBLICACIÓN" numFmtId="0">
      <sharedItems containsDate="1" containsMixedTypes="1" minDate="2019-01-02T00:00:00" maxDate="2019-12-31T00:00:00" count="183">
        <d v="2019-01-02T00:00:00"/>
        <d v="2019-01-04T00:00:00"/>
        <d v="2019-01-08T00:00:00"/>
        <d v="2019-01-09T00:00:00"/>
        <d v="2019-01-10T00:00:00"/>
        <d v="2019-01-14T00:00:00"/>
        <d v="2019-01-16T00:00:00"/>
        <d v="2019-01-17T00:00:00"/>
        <d v="2019-01-18T00:00:00"/>
        <d v="2019-01-21T00:00:00"/>
        <d v="2019-01-22T00:00:00"/>
        <d v="2019-01-25T00:00:00"/>
        <d v="2019-01-29T00:00:00"/>
        <d v="2019-01-30T00:00:00"/>
        <d v="2019-01-31T00:00:00"/>
        <d v="2019-02-04T00:00:00"/>
        <d v="2019-02-05T00:00:00"/>
        <d v="2019-02-06T00:00:00"/>
        <d v="2019-02-07T00:00:00"/>
        <d v="2019-02-08T00:00:00"/>
        <d v="2019-02-11T00:00:00"/>
        <d v="2019-02-12T00:00:00"/>
        <d v="2019-02-14T00:00:00"/>
        <s v="-"/>
        <d v="2019-02-15T00:00:00"/>
        <d v="2019-02-18T00:00:00"/>
        <d v="2019-02-19T00:00:00"/>
        <d v="2019-02-22T00:00:00"/>
        <d v="2019-02-25T00:00:00"/>
        <d v="2019-02-27T00:00:00"/>
        <d v="2019-02-28T00:00:00"/>
        <d v="2019-03-01T00:00:00"/>
        <d v="2019-03-04T00:00:00"/>
        <d v="2019-03-05T00:00:00"/>
        <d v="2019-03-07T00:00:00"/>
        <d v="2019-03-08T00:00:00"/>
        <d v="2019-03-11T00:00:00"/>
        <d v="2019-03-12T00:00:00"/>
        <d v="2019-03-13T00:00:00"/>
        <d v="2019-03-14T00:00:00"/>
        <d v="2019-03-15T00:00:00"/>
        <d v="2019-03-18T00:00:00"/>
        <d v="2019-03-19T00:00:00"/>
        <d v="2019-03-22T00:00:00"/>
        <d v="2019-04-01T00:00:00"/>
        <d v="2019-04-02T00:00:00"/>
        <d v="2019-04-04T00:00:00"/>
        <d v="2019-04-05T00:00:00"/>
        <d v="2019-04-09T00:00:00"/>
        <d v="2019-04-10T00:00:00"/>
        <d v="2019-04-11T00:00:00"/>
        <d v="2019-04-12T00:00:00"/>
        <d v="2019-04-15T00:00:00"/>
        <d v="2019-04-17T00:00:00"/>
        <d v="2019-04-22T00:00:00"/>
        <d v="2019-04-23T00:00:00"/>
        <d v="2019-04-24T00:00:00"/>
        <d v="2019-04-25T00:00:00"/>
        <d v="2019-04-27T00:00:00"/>
        <d v="2019-04-30T00:00:00"/>
        <d v="2019-05-02T00:00:00"/>
        <d v="2019-05-03T00:00:00"/>
        <d v="2019-05-06T00:00:00"/>
        <d v="2019-05-08T00:00:00"/>
        <d v="2019-05-10T00:00:00"/>
        <d v="2019-05-14T00:00:00"/>
        <d v="2019-05-16T00:00:00"/>
        <d v="2019-05-17T00:00:00"/>
        <d v="2019-05-21T00:00:00"/>
        <d v="2019-05-24T00:00:00"/>
        <d v="2019-05-27T00:00:00"/>
        <d v="2019-05-28T00:00:00"/>
        <d v="2019-06-03T00:00:00"/>
        <d v="2019-06-04T00:00:00"/>
        <d v="2019-06-05T00:00:00"/>
        <d v="2019-06-06T00:00:00"/>
        <d v="2019-06-07T00:00:00"/>
        <d v="2019-06-11T00:00:00"/>
        <d v="2019-06-13T00:00:00"/>
        <d v="2019-06-14T00:00:00"/>
        <d v="2019-06-17T00:00:00"/>
        <d v="2019-06-18T00:00:00"/>
        <d v="2019-06-20T00:00:00"/>
        <d v="2019-06-21T00:00:00"/>
        <d v="2019-06-24T00:00:00"/>
        <d v="2019-06-25T00:00:00"/>
        <d v="2019-06-26T00:00:00"/>
        <d v="2019-06-28T00:00:00"/>
        <d v="2019-07-01T00:00:00"/>
        <d v="2019-07-03T00:00:00"/>
        <d v="2019-07-05T00:00:00"/>
        <d v="2019-07-08T00:00:00"/>
        <d v="2019-07-09T00:00:00"/>
        <d v="2019-07-10T00:00:00"/>
        <d v="2019-07-11T00:00:00"/>
        <d v="2019-07-16T00:00:00"/>
        <d v="2019-07-17T00:00:00"/>
        <d v="2019-07-22T00:00:00"/>
        <d v="2019-07-23T00:00:00"/>
        <d v="2019-07-24T00:00:00"/>
        <d v="2019-07-25T00:00:00"/>
        <d v="2019-07-26T00:00:00"/>
        <d v="2019-07-31T00:00:00"/>
        <d v="2019-08-01T00:00:00"/>
        <d v="2019-08-02T00:00:00"/>
        <d v="2019-08-05T00:00:00"/>
        <d v="2019-08-06T00:00:00"/>
        <d v="2019-08-08T00:00:00"/>
        <d v="2019-08-09T00:00:00"/>
        <d v="2019-08-13T00:00:00"/>
        <d v="2019-08-14T00:00:00"/>
        <d v="2019-08-15T00:00:00"/>
        <d v="2019-08-19T00:00:00"/>
        <d v="2019-08-20T00:00:00"/>
        <d v="2019-08-21T00:00:00"/>
        <d v="2019-08-22T00:00:00"/>
        <d v="2019-08-23T00:00:00"/>
        <d v="2019-08-27T00:00:00"/>
        <d v="2019-09-02T00:00:00"/>
        <d v="2019-09-03T00:00:00"/>
        <d v="2019-09-04T00:00:00"/>
        <d v="2019-09-05T00:00:00"/>
        <d v="2019-09-06T00:00:00"/>
        <d v="2019-09-09T00:00:00"/>
        <d v="2019-09-11T00:00:00"/>
        <d v="2019-09-12T00:00:00"/>
        <d v="2019-09-13T00:00:00"/>
        <d v="2019-09-16T00:00:00"/>
        <d v="2019-09-17T00:00:00"/>
        <d v="2019-09-18T00:00:00"/>
        <d v="2019-09-19T00:00:00"/>
        <d v="2019-09-20T00:00:00"/>
        <d v="2019-09-23T00:00:00"/>
        <d v="2019-09-25T00:00:00"/>
        <d v="2019-09-26T00:00:00"/>
        <d v="2019-09-27T00:00:00"/>
        <d v="2019-09-30T00:00:00"/>
        <d v="2019-10-01T00:00:00"/>
        <d v="2019-10-02T00:00:00"/>
        <d v="2019-10-03T00:00:00"/>
        <d v="2019-10-04T00:00:00"/>
        <d v="2019-10-07T00:00:00"/>
        <d v="2019-10-09T00:00:00"/>
        <d v="2019-10-11T00:00:00"/>
        <d v="2019-10-14T00:00:00"/>
        <d v="2019-10-16T00:00:00"/>
        <d v="2019-10-17T00:00:00"/>
        <d v="2019-10-18T00:00:00"/>
        <d v="2019-10-21T00:00:00"/>
        <d v="2019-10-22T00:00:00"/>
        <d v="2019-10-23T00:00:00"/>
        <d v="2019-10-24T00:00:00"/>
        <d v="2019-10-25T00:00:00"/>
        <d v="2019-10-28T00:00:00"/>
        <d v="2019-10-30T00:00:00"/>
        <d v="2019-11-05T00:00:00"/>
        <d v="2019-11-08T00:00:00"/>
        <d v="2019-11-11T00:00:00"/>
        <d v="2019-11-12T00:00:00"/>
        <d v="2019-11-13T00:00:00"/>
        <d v="2019-11-14T00:00:00"/>
        <d v="2019-11-15T00:00:00"/>
        <d v="2019-11-18T00:00:00"/>
        <d v="2019-11-19T00:00:00"/>
        <d v="2019-11-21T00:00:00"/>
        <d v="2019-11-22T00:00:00"/>
        <d v="2019-11-25T00:00:00"/>
        <d v="2019-11-28T00:00:00"/>
        <d v="2019-12-04T00:00:00"/>
        <d v="2019-12-05T00:00:00"/>
        <d v="2019-12-09T00:00:00"/>
        <d v="2019-12-10T00:00:00"/>
        <d v="2019-12-11T00:00:00"/>
        <d v="2019-12-12T00:00:00"/>
        <d v="2019-12-13T00:00:00"/>
        <d v="2019-12-16T00:00:00"/>
        <d v="2019-12-17T00:00:00"/>
        <d v="2019-12-19T00:00:00"/>
        <d v="2019-12-20T00:00:00"/>
        <d v="2019-12-24T00:00:00"/>
        <d v="2019-12-26T00:00:00"/>
        <d v="2019-12-27T00:00:00"/>
        <d v="2019-12-30T00:00:00"/>
      </sharedItems>
    </cacheField>
    <cacheField name="ADMINISTRADO" numFmtId="0">
      <sharedItems longText="1"/>
    </cacheField>
    <cacheField name="PROCEDIMIENTO" numFmtId="0">
      <sharedItems/>
    </cacheField>
    <cacheField name="OBSERVACIÓN 1" numFmtId="0">
      <sharedItems/>
    </cacheField>
    <cacheField name="Resuelve" numFmtId="0">
      <sharedItems longText="1"/>
    </cacheField>
    <cacheField name="Destino" numFmtId="0">
      <sharedItems/>
    </cacheField>
    <cacheField name="Actividad" numFmtId="0">
      <sharedItems/>
    </cacheField>
    <cacheField name="a tiempo" numFmtId="0">
      <sharedItems/>
    </cacheField>
    <cacheField name="VIGENCIA DE CAMBIO DE TITULAR"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200.492882754632" createdVersion="8" refreshedVersion="8" minRefreshableVersion="3" recordCount="766" xr:uid="{1B752C43-D306-4624-939B-709DFBF2BCC1}">
  <cacheSource type="worksheet">
    <worksheetSource name="Tabla1"/>
  </cacheSource>
  <cacheFields count="15">
    <cacheField name="ID" numFmtId="0">
      <sharedItems containsSemiMixedTypes="0" containsString="0" containsNumber="1" containsInteger="1" minValue="1" maxValue="766"/>
    </cacheField>
    <cacheField name="Resolución Directoral" numFmtId="0">
      <sharedItems/>
    </cacheField>
    <cacheField name="REGISTRO" numFmtId="0">
      <sharedItems containsBlank="1"/>
    </cacheField>
    <cacheField name="MES" numFmtId="0">
      <sharedItems count="12">
        <s v="ENERO"/>
        <s v="FEBRERO"/>
        <s v="MARZO"/>
        <s v="ABRIL"/>
        <s v="MAYO"/>
        <s v="JUNIO"/>
        <s v="JULIO"/>
        <s v="AGOSTO"/>
        <s v="SETIEMBRE"/>
        <s v="OCTUBRE"/>
        <s v="NOVIEMBRE"/>
        <s v="DICIEMBRE"/>
      </sharedItems>
    </cacheField>
    <cacheField name="FECHA PUBLICACIÓN" numFmtId="0">
      <sharedItems containsDate="1" containsBlank="1" containsMixedTypes="1" minDate="2022-02-16T00:00:00" maxDate="2022-11-11T00:00:00"/>
    </cacheField>
    <cacheField name="FECHA FIRMA" numFmtId="0">
      <sharedItems containsDate="1" containsMixedTypes="1" minDate="2022-01-05T00:00:00" maxDate="2022-11-11T00:00:00" count="167">
        <d v="2022-01-05T00:00:00"/>
        <d v="2022-01-07T00:00:00"/>
        <d v="2022-01-11T00:00:00"/>
        <d v="2022-01-12T00:00:00"/>
        <d v="2022-01-13T00:00:00"/>
        <d v="2022-01-14T00:00:00"/>
        <d v="2022-01-19T00:00:00"/>
        <d v="2022-01-20T00:00:00"/>
        <d v="2022-01-21T00:00:00"/>
        <d v="2022-01-25T00:00:00"/>
        <d v="2022-01-26T00:00:00"/>
        <d v="2022-01-27T00:00:00"/>
        <d v="2022-01-28T00:00:00"/>
        <d v="2022-01-31T00:00:00"/>
        <d v="2022-02-03T00:00:00"/>
        <d v="2022-02-09T00:00:00"/>
        <d v="2022-02-10T00:00:00"/>
        <d v="2022-02-11T00:00:00"/>
        <d v="2022-02-16T00:00:00"/>
        <d v="2022-02-24T00:00:00"/>
        <d v="2022-02-25T00:00:00"/>
        <d v="2022-02-28T00:00:00"/>
        <d v="2022-03-01T00:00:00"/>
        <d v="2022-03-02T00:00:00"/>
        <d v="2022-03-03T00:00:00"/>
        <d v="2022-03-09T00:00:00"/>
        <d v="2022-03-10T00:00:00"/>
        <d v="2022-03-11T00:00:00"/>
        <d v="2022-03-14T00:00:00"/>
        <d v="2022-03-15T00:00:00"/>
        <d v="2022-03-16T00:00:00"/>
        <d v="2022-03-17T00:00:00"/>
        <d v="2022-03-18T00:00:00"/>
        <d v="2022-03-21T00:00:00"/>
        <d v="2022-03-25T00:00:00"/>
        <d v="2022-03-28T00:00:00"/>
        <d v="2022-03-29T00:00:00"/>
        <d v="2022-03-31T00:00:00"/>
        <d v="2022-04-01T00:00:00"/>
        <d v="2022-04-04T00:00:00"/>
        <d v="2022-04-05T00:00:00"/>
        <d v="2022-04-06T00:00:00"/>
        <d v="2022-04-07T00:00:00"/>
        <d v="2022-04-08T00:00:00"/>
        <d v="2022-04-11T00:00:00"/>
        <d v="2022-04-13T00:00:00"/>
        <d v="2022-04-18T00:00:00"/>
        <d v="2022-04-20T00:00:00"/>
        <d v="2022-04-21T00:00:00"/>
        <d v="2022-04-22T00:00:00"/>
        <d v="2022-04-25T00:00:00"/>
        <d v="2022-04-26T00:00:00"/>
        <d v="2022-04-27T00:00:00"/>
        <d v="2022-04-29T00:00:00"/>
        <d v="2022-05-03T00:00:00"/>
        <d v="2022-05-04T00:00:00"/>
        <d v="2022-05-05T00:00:00"/>
        <d v="2022-05-06T00:00:00"/>
        <d v="2022-05-09T00:00:00"/>
        <d v="2022-05-10T00:00:00"/>
        <d v="2022-05-12T00:00:00"/>
        <d v="2022-05-16T00:00:00"/>
        <d v="2022-05-17T00:00:00"/>
        <d v="2022-05-18T00:00:00"/>
        <d v="2022-05-19T00:00:00"/>
        <d v="2022-05-21T00:00:00"/>
        <d v="2022-05-23T00:00:00"/>
        <d v="2022-05-24T00:00:00"/>
        <d v="2022-05-25T00:00:00"/>
        <d v="2022-05-30T00:00:00"/>
        <d v="2022-05-31T00:00:00"/>
        <d v="2022-06-01T00:00:00"/>
        <d v="2022-06-02T00:00:00"/>
        <d v="2022-06-03T00:00:00"/>
        <d v="2022-06-06T00:00:00"/>
        <d v="2022-06-07T00:00:00"/>
        <d v="2022-06-09T00:00:00"/>
        <d v="2022-06-10T00:00:00"/>
        <d v="2022-06-15T00:00:00"/>
        <d v="2022-06-16T00:00:00"/>
        <d v="2022-06-17T00:00:00"/>
        <d v="2022-06-22T00:00:00"/>
        <d v="2022-06-23T00:00:00"/>
        <d v="2022-06-27T00:00:00"/>
        <d v="2022-06-28T00:00:00"/>
        <d v="2022-06-30T00:00:00"/>
        <d v="2022-07-01T00:00:00"/>
        <d v="2022-07-02T00:00:00"/>
        <d v="2022-07-04T00:00:00"/>
        <d v="2022-07-05T00:00:00"/>
        <d v="2022-07-06T00:00:00"/>
        <d v="2022-07-08T00:00:00"/>
        <d v="2022-07-11T00:00:00"/>
        <d v="2022-07-12T00:00:00"/>
        <d v="2022-07-13T00:00:00"/>
        <d v="2022-07-14T00:00:00"/>
        <d v="2022-07-15T00:00:00"/>
        <d v="2022-07-18T00:00:00"/>
        <d v="2022-07-20T00:00:00"/>
        <d v="2022-07-21T00:00:00"/>
        <d v="2022-07-22T00:00:00"/>
        <d v="2022-07-25T00:00:00"/>
        <d v="2022-07-27T00:00:00"/>
        <d v="2022-08-03T00:00:00"/>
        <d v="2022-08-04T00:00:00"/>
        <d v="2022-08-05T00:00:00"/>
        <d v="2022-08-09T00:00:00"/>
        <d v="2022-08-10T00:00:00"/>
        <d v="2022-08-11T00:00:00"/>
        <d v="2022-08-16T00:00:00"/>
        <d v="2022-08-22T00:00:00"/>
        <d v="2022-08-23T00:00:00"/>
        <d v="2022-08-31T00:00:00"/>
        <d v="2022-09-02T00:00:00"/>
        <d v="2022-09-05T00:00:00"/>
        <d v="2022-09-07T00:00:00"/>
        <d v="2022-09-08T00:00:00"/>
        <d v="2022-09-09T00:00:00"/>
        <d v="2022-09-13T00:00:00"/>
        <d v="2022-09-14T00:00:00"/>
        <d v="2022-09-15T00:00:00"/>
        <d v="2022-09-16T00:00:00"/>
        <d v="2022-09-19T00:00:00"/>
        <d v="2022-09-20T00:00:00"/>
        <d v="2022-09-21T00:00:00"/>
        <d v="2022-09-23T00:00:00"/>
        <d v="2022-09-27T00:00:00"/>
        <d v="2022-09-29T00:00:00"/>
        <d v="2022-10-04T00:00:00"/>
        <d v="2022-10-05T00:00:00"/>
        <d v="2022-10-06T00:00:00"/>
        <d v="2022-10-10T00:00:00"/>
        <d v="2022-10-11T00:00:00"/>
        <d v="2022-10-12T00:00:00"/>
        <d v="2022-10-13T00:00:00"/>
        <d v="2022-10-17T00:00:00"/>
        <d v="2022-10-18T00:00:00"/>
        <d v="2022-10-20T00:00:00"/>
        <d v="2022-10-21T00:00:00"/>
        <d v="2022-10-25T00:00:00"/>
        <d v="2022-10-26T00:00:00"/>
        <d v="2022-10-27T00:00:00"/>
        <d v="2022-11-03T00:00:00"/>
        <d v="2022-11-04T00:00:00"/>
        <d v="2022-11-07T00:00:00"/>
        <d v="2022-11-09T00:00:00"/>
        <d v="2022-11-10T00:00:00"/>
        <s v="17/11/2022"/>
        <s v="18/11/2022"/>
        <s v="22/11/2022"/>
        <s v="23/11/2022"/>
        <s v="24/11/2022"/>
        <s v="25/11/2022"/>
        <s v="28/11/2022"/>
        <s v="29/11/2022"/>
        <s v="30/11/2022"/>
        <s v="01/12/2022"/>
        <s v="02/12/2022"/>
        <s v="05/12/2022"/>
        <s v="06/12/2022"/>
        <s v="14/12/2022"/>
        <s v="15/12/2022"/>
        <s v="16/12/2022"/>
        <s v="20/12/2022"/>
        <s v="23/12/2022"/>
        <s v="29/12/2022"/>
        <s v="31/12/2022"/>
      </sharedItems>
    </cacheField>
    <cacheField name="ID MATRICULA" numFmtId="1">
      <sharedItems containsString="0" containsBlank="1" containsNumber="1" containsInteger="1" minValue="964" maxValue="964"/>
    </cacheField>
    <cacheField name="EP" numFmtId="0">
      <sharedItems containsBlank="1"/>
    </cacheField>
    <cacheField name="MATRICULA" numFmtId="0">
      <sharedItems containsBlank="1"/>
    </cacheField>
    <cacheField name="TITULAR" numFmtId="0">
      <sharedItems/>
    </cacheField>
    <cacheField name="DESCRIPCIÓN" numFmtId="0">
      <sharedItems containsBlank="1" longText="1"/>
    </cacheField>
    <cacheField name="UUOO" numFmtId="0">
      <sharedItems containsBlank="1"/>
    </cacheField>
    <cacheField name="PROCEDIMIENTO" numFmtId="0">
      <sharedItems containsBlank="1"/>
    </cacheField>
    <cacheField name="Retornar Titular Anterior" numFmtId="0">
      <sharedItems containsDate="1" containsBlank="1" containsMixedTypes="1" minDate="2023-01-31T00:00:00" maxDate="2023-02-01T00:00:00"/>
    </cacheField>
    <cacheField name="OBSERVACIONES"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295.697154050926" createdVersion="8" refreshedVersion="8" minRefreshableVersion="3" recordCount="847" xr:uid="{A5C8FB95-4CA4-4BBD-AE52-68EBCF32529D}">
  <cacheSource type="worksheet">
    <worksheetSource name="Tabla13"/>
  </cacheSource>
  <cacheFields count="18">
    <cacheField name="ID" numFmtId="0">
      <sharedItems containsSemiMixedTypes="0" containsString="0" containsNumber="1" containsInteger="1" minValue="1" maxValue="847"/>
    </cacheField>
    <cacheField name="Resolución Directoral" numFmtId="0">
      <sharedItems/>
    </cacheField>
    <cacheField name="REGISTRO" numFmtId="0">
      <sharedItems containsBlank="1"/>
    </cacheField>
    <cacheField name="MES" numFmtId="0">
      <sharedItems containsBlank="1" count="13">
        <s v="ENERO"/>
        <s v="FEBRERO"/>
        <s v="MARZO"/>
        <s v="ABRIL"/>
        <s v="MAYO"/>
        <s v="JUNIO"/>
        <s v="JULIO"/>
        <s v="AGOSTO"/>
        <s v="SETIEMBRE"/>
        <s v="OCTUBRE"/>
        <s v="NOVIEMBRE"/>
        <s v="DICIEMBRE"/>
        <m u="1"/>
      </sharedItems>
    </cacheField>
    <cacheField name="FECHA PUBLICACIÓN" numFmtId="0">
      <sharedItems containsDate="1" containsBlank="1" containsMixedTypes="1" minDate="2023-01-03T00:00:00" maxDate="2023-12-30T00:00:00"/>
    </cacheField>
    <cacheField name="FECHA FIRMA" numFmtId="0">
      <sharedItems containsDate="1" containsBlank="1" containsMixedTypes="1" minDate="2023-02-14T00:00:00" maxDate="2023-12-30T00:00:00"/>
    </cacheField>
    <cacheField name="ID MATRICULA" numFmtId="0">
      <sharedItems containsDate="1" containsString="0" containsBlank="1" containsMixedTypes="1" minDate="1900-01-05T09:11:04" maxDate="1900-01-04T19:37:04"/>
    </cacheField>
    <cacheField name="EP" numFmtId="0">
      <sharedItems containsBlank="1"/>
    </cacheField>
    <cacheField name="MATRICULA" numFmtId="0">
      <sharedItems containsBlank="1"/>
    </cacheField>
    <cacheField name="TITULAR" numFmtId="0">
      <sharedItems/>
    </cacheField>
    <cacheField name="DESCRIPCIÓN" numFmtId="0">
      <sharedItems containsBlank="1" longText="1"/>
    </cacheField>
    <cacheField name="UUOO" numFmtId="0">
      <sharedItems containsBlank="1" count="4">
        <s v="DECHDI"/>
        <s v="DPCHDI"/>
        <s v="DGPCHDI"/>
        <m u="1"/>
      </sharedItems>
    </cacheField>
    <cacheField name="DESTINO" numFmtId="0">
      <sharedItems containsBlank="1"/>
    </cacheField>
    <cacheField name="RECURSO" numFmtId="0">
      <sharedItems containsBlank="1"/>
    </cacheField>
    <cacheField name="TIPO" numFmtId="0">
      <sharedItems containsBlank="1"/>
    </cacheField>
    <cacheField name="PROCEDIMIENTO" numFmtId="0">
      <sharedItems containsBlank="1"/>
    </cacheField>
    <cacheField name="Retornar Titular Anterior" numFmtId="0">
      <sharedItems containsBlank="1" longText="1"/>
    </cacheField>
    <cacheField name="observaciones"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cela" refreshedDate="45355.994328356479" createdVersion="8" refreshedVersion="8" minRefreshableVersion="3" recordCount="766" xr:uid="{B8C73FDC-F316-470F-B813-6B7A0558244F}">
  <cacheSource type="worksheet">
    <worksheetSource name="Tabla1"/>
  </cacheSource>
  <cacheFields count="21">
    <cacheField name="ID" numFmtId="0">
      <sharedItems containsSemiMixedTypes="0" containsString="0" containsNumber="1" containsInteger="1" minValue="1" maxValue="766"/>
    </cacheField>
    <cacheField name="Resolución Directoral" numFmtId="0">
      <sharedItems/>
    </cacheField>
    <cacheField name="REGISTRO" numFmtId="0">
      <sharedItems containsBlank="1"/>
    </cacheField>
    <cacheField name="MES" numFmtId="0">
      <sharedItems/>
    </cacheField>
    <cacheField name="FECHA PUBLICACIÓN" numFmtId="0">
      <sharedItems containsDate="1" containsBlank="1" containsMixedTypes="1" minDate="2022-02-16T00:00:00" maxDate="2022-11-11T00:00:00"/>
    </cacheField>
    <cacheField name="FECHA FIRMA" numFmtId="0">
      <sharedItems containsDate="1" containsMixedTypes="1" minDate="2022-01-05T00:00:00" maxDate="2022-11-11T00:00:00"/>
    </cacheField>
    <cacheField name="ID MATRICULA" numFmtId="1">
      <sharedItems containsString="0" containsBlank="1" containsNumber="1" containsInteger="1" minValue="216" maxValue="67269"/>
    </cacheField>
    <cacheField name="EP" numFmtId="0">
      <sharedItems containsBlank="1"/>
    </cacheField>
    <cacheField name="MATRICULA" numFmtId="0">
      <sharedItems containsBlank="1"/>
    </cacheField>
    <cacheField name="TITULAR" numFmtId="0">
      <sharedItems/>
    </cacheField>
    <cacheField name="DESCRIPCIÓN" numFmtId="0">
      <sharedItems containsBlank="1" longText="1"/>
    </cacheField>
    <cacheField name="UUOO" numFmtId="0">
      <sharedItems containsBlank="1"/>
    </cacheField>
    <cacheField name="DESTINO" numFmtId="0">
      <sharedItems containsNonDate="0" containsString="0" containsBlank="1"/>
    </cacheField>
    <cacheField name="RECURSO" numFmtId="0">
      <sharedItems containsBlank="1"/>
    </cacheField>
    <cacheField name="TIPO" numFmtId="0">
      <sharedItems containsBlank="1"/>
    </cacheField>
    <cacheField name="TUPA" numFmtId="0">
      <sharedItems containsBlank="1" containsMixedTypes="1" containsNumber="1" containsInteger="1" minValue="22" maxValue="64"/>
    </cacheField>
    <cacheField name="PROCEDIMIENTO" numFmtId="0">
      <sharedItems containsBlank="1" count="66">
        <s v="LISTADO DE LMCE"/>
        <s v="PERMISO DE PESCA DE BANDERA EXTRANJERA"/>
        <s v="AUTORIZACION DE INCREMENTO DE FLOTA"/>
        <s v="ANULADO"/>
        <s v="PERMISO DE PESCA"/>
        <s v="AUTORIZACIÓN PARA INCREMENTO DE CAPACIDAD INSTALADA"/>
        <s v="CAMBIO DE TITULAR DE LICENCIA DE OPERACIONES"/>
        <s v="COLECTA"/>
        <s v="ERROR MATERIAL"/>
        <s v="CAMBIO DE TITULAR DE PERMISO DE PESCA"/>
        <s v="SUSPENSION VOLUNTARIA DE LICENCIA DE OPERACIÓN"/>
        <s v="FISCALIZACION POSTERIOR"/>
        <s v="INVESTIGACION PESQUERA ESPECIALIZADA"/>
        <s v="OTROS"/>
        <s v="AUTORIZACION DE ASOCIACION O INCORPORACION DEFINITIVA DE PMCE"/>
        <s v="AMPLIACION DE PLAZO DE AUTORIZACION DE INSTALACION"/>
        <s v="CERTIFICADO DE PROCEDENCIA Y ACREDITACION DE ORIGEN LEGAL"/>
        <s v="QUEJA ADMINISTRATIVA"/>
        <s v="LICENCIA DE OPERACIONES"/>
        <s v="AMPLIACION DE PLAZO DE AUTORIZACION DE INCREMENTO DE FLOTA"/>
        <m/>
        <s v="AUTORIZACION DE INSTALACION DE EIP"/>
        <s v="LEVANTAMIENTO DE SUSPENSION DEL PERMISO DE PESCA"/>
        <s v="MODIFICACION DE LICENCIA DE OPERACIONES"/>
        <s v="LISTADO"/>
        <s v="LEVANTAMIENTO DE SUSPENSION DE LICENCIA DE OPERACIONES"/>
        <s v="NOMINACIONES"/>
        <s v="AUTORIZACION PARA OPERACION DE ACUARIOS COMERCIALES"/>
        <s v="CADUCIDAD"/>
        <s v="LISTADOS"/>
        <s v="AUTORIZACION DE INCEMENTO DE FLOTA" u="1"/>
        <s v="TUPA 17" u="1"/>
        <s v="TUPA 04" u="1"/>
        <s v="TUPA 07" u="1"/>
        <s v="TUPA 28" u="1"/>
        <s v="TUPA 82" u="1"/>
        <s v="RECTIFICACION" u="1"/>
        <s v="TUPA 13" u="1"/>
        <s v="TUPA 30" u="1"/>
        <s v="TUPA 02" u="1"/>
        <s v="TUPA 10" u="1"/>
        <s v="MEDIDA CAUTELAR" u="1"/>
        <s v="TUPA 09" u="1"/>
        <s v="TUPA 68" u="1"/>
        <s v="TUPA 25" u="1"/>
        <s v="TUPA 91" u="1"/>
        <s v="TUPA 29" u="1"/>
        <s v="TUPA 11" u="1"/>
        <s v="QUEJA" u="1"/>
        <s v="TUPA 27" u="1"/>
        <s v="OTRO" u="1"/>
        <s v="TUPA 05" u="1"/>
        <s v="RECONSIDERACION" u="1"/>
        <s v="TUPA 63" u="1"/>
        <s v="ANCHOVETA" u="1"/>
        <s v="TUMBES" u="1"/>
        <s v="TUPA 24" u="1"/>
        <s v="LEVANTAMIENTO DE SUSPENSION" u="1"/>
        <s v="SUSPENSIÓN - LICENCIA" u="1"/>
        <s v="MERLUZA" u="1"/>
        <s v="TUPA 12" u="1"/>
        <s v="TUPA 22" u="1"/>
        <s v="TUPA 14" u="1"/>
        <s v="TUPA 18" u="1"/>
        <s v="TUPA 23" u="1"/>
        <s v="RECTIFICACIÓN" u="1"/>
      </sharedItems>
    </cacheField>
    <cacheField name="OBSERVACIONES AL PROCEDIMIENTO" numFmtId="0">
      <sharedItems containsBlank="1"/>
    </cacheField>
    <cacheField name="Retornar Titular Anterior" numFmtId="0">
      <sharedItems containsDate="1" containsBlank="1" containsMixedTypes="1" minDate="2023-01-31T00:00:00" maxDate="2023-02-01T00:00:00"/>
    </cacheField>
    <cacheField name="OBSERVACIONES" numFmtId="0">
      <sharedItems containsBlank="1"/>
    </cacheField>
    <cacheField name="OBSERVACIONES2"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cela" refreshedDate="45357.51773136574" createdVersion="8" refreshedVersion="8" minRefreshableVersion="3" recordCount="847" xr:uid="{D01A8E44-219C-4A2C-9D62-3D9FB0FF8460}">
  <cacheSource type="worksheet">
    <worksheetSource name="Tabla13"/>
  </cacheSource>
  <cacheFields count="39">
    <cacheField name="ID" numFmtId="0">
      <sharedItems containsSemiMixedTypes="0" containsString="0" containsNumber="1" containsInteger="1" minValue="1" maxValue="847"/>
    </cacheField>
    <cacheField name="Resolución Directoral" numFmtId="0">
      <sharedItems count="847">
        <s v="00001-2023-PRODUCE/DGPCHDI"/>
        <s v="00002-2023-PRODUCE/DGPCHDI"/>
        <s v="00003-2023-PRODUCE/DGPCHDI"/>
        <s v="00004-2023-PRODUCE/DGPCHDI"/>
        <s v="00005-2023-PRODUCE/DGPCHDI"/>
        <s v="00006-2023-PRODUCE/DGPCHDI"/>
        <s v="00007-2023-PRODUCE/DGPCHDI"/>
        <s v="00008-2023-PRODUCE/DGPCHDI"/>
        <s v="00009-2023-PRODUCE/DGPCHDI"/>
        <s v="00010-2023-PRODUCE/DGPCHDI"/>
        <s v="00011-2023-PRODUCE/DGPCHDI"/>
        <s v="00012-2023-PRODUCE/DGPCHDI"/>
        <s v="00013-2023-PRODUCE/DGPCHDI"/>
        <s v="00014-2023-PRODUCE/DGPCHDI"/>
        <s v="00015-2023-PRODUCE/DGPCHDI"/>
        <s v="00016-2023-PRODUCE/DGPCHDI"/>
        <s v="00017-2023-PRODUCE/DGPCHDI"/>
        <s v="00018-2023-PRODUCE/DGPCHDI"/>
        <s v="00019-2023-PRODUCE/DGPCHDI"/>
        <s v="00020-2023-PRODUCE/DGPCHDI"/>
        <s v="00021-2023-PRODUCE/DGPCHDI"/>
        <s v="00022-2023-PRODUCE/DGPCHDI"/>
        <s v="00023-2023-PRODUCE/DGPCHDI"/>
        <s v="00024-2023-PRODUCE/DGPCHDI"/>
        <s v="00025-2023-PRODUCE/DGPCHDI"/>
        <s v="00026-2023-PRODUCE/DGPCHDI"/>
        <s v="00027-2023-PRODUCE/DGPCHDI"/>
        <s v="00028-2023-PRODUCE/DGPCHDI"/>
        <s v="00029-2023-PRODUCE/DGPCHDI"/>
        <s v="00030-2023-PRODUCE/DGPCHDI"/>
        <s v="00031-2023-PRODUCE/DGPCHDI"/>
        <s v="00032-2023-PRODUCE/DGPCHDI"/>
        <s v="00033-2023-PRODUCE/DGPCHDI"/>
        <s v="00034-2023-PRODUCE/DGPCHDI"/>
        <s v="00035-2023-PRODUCE/DGPCHDI"/>
        <s v="00036-2023-PRODUCE/DGPCHDI"/>
        <s v="00037-2023-PRODUCE/DGPCHDI"/>
        <s v="00038-2023-PRODUCE/DGPCHDI"/>
        <s v="00039-2023-PRODUCE/DGPCHDI"/>
        <s v="00040-2023-PRODUCE/DGPCHDI"/>
        <s v="00041-2023-PRODUCE/DGPCHDI"/>
        <s v="00042-2023-PRODUCE/DGPCHDI"/>
        <s v="00043-2023-PRODUCE/DGPCHDI"/>
        <s v="00044-2023-PRODUCE/DGPCHDI"/>
        <s v="00045-2023-PRODUCE/DGPCHDI"/>
        <s v="00046-2023-PRODUCE/DGPCHDI"/>
        <s v="00047-2023-PRODUCE/DGPCHDI"/>
        <s v="00048-2023-PRODUCE/DGPCHDI"/>
        <s v="00049-2023-PRODUCE/DGPCHDI"/>
        <s v="00050-2023-PRODUCE/DGPCHDI"/>
        <s v="00051-2023-PRODUCE/DGPCHDI"/>
        <s v="00052-2023-PRODUCE/DGPCHDI"/>
        <s v="00053-2023-PRODUCE/DGPCHDI"/>
        <s v="00054-2023-PRODUCE/DGPCHDI"/>
        <s v="00055-2023-PRODUCE/DGPCHDI"/>
        <s v="00056-2023-PRODUCE/DGPCHDI"/>
        <s v="00057-2023-PRODUCE/DGPCHDI"/>
        <s v="00058-2023-PRODUCE/DGPCHDI"/>
        <s v="00059-2023-PRODUCE/DGPCHDI"/>
        <s v="00060-2023-PRODUCE/DGPCHDI"/>
        <s v="00061-2023-PRODUCE/DGPCHDI"/>
        <s v="00062-2023-PRODUCE/DGPCHDI"/>
        <s v="00063-2023-PRODUCE/DGPCHDI"/>
        <s v="00064-2023-PRODUCE/DGPCHDI"/>
        <s v="00065-2023-PRODUCE/DGPCHDI"/>
        <s v="00066-2023-PRODUCE/DGPCHDI"/>
        <s v="00067-2023-PRODUCE/DGPCHDI"/>
        <s v="00068-2023-PRODUCE/DGPCHDI"/>
        <s v="00069-2023-PRODUCE/DGPCHDI"/>
        <s v="00070-2023-PRODUCE/DGPCHDI"/>
        <s v="00071-2023-PRODUCE/DGPCHDI"/>
        <s v="00072-2023-PRODUCE/DGPCHDI"/>
        <s v="00073-2023-PRODUCE/DGPCHDI"/>
        <s v="00074-2023-PRODUCE/DGPCHDI"/>
        <s v="00075-2023-PRODUCE/DGPCHDI"/>
        <s v="00076-2023-PRODUCE/DGPCHDI"/>
        <s v="00077-2023-PRODUCE/DGPCHDI"/>
        <s v="00078-2023-PRODUCE/DGPCHDI"/>
        <s v="00079-2023-PRODUCE/DGPCHDI"/>
        <s v="00080-2023-PRODUCE/DGPCHDI"/>
        <s v="00081-2023-PRODUCE/DGPCHDI"/>
        <s v="00082-2023-PRODUCE/DGPCHDI"/>
        <s v="00083-2023-PRODUCE/DGPCHDI"/>
        <s v="00084-2023-PRODUCE/DGPCHDI"/>
        <s v="00085-2023-PRODUCE/DGPCHDI"/>
        <s v="00086-2023-PRODUCE/DGPCHDI"/>
        <s v="00087-2023-PRODUCE/DGPCHDI"/>
        <s v="00088-2023-PRODUCE/DGPCHDI"/>
        <s v="00089-2023-PRODUCE/DGPCHDI"/>
        <s v="00090-2023-PRODUCE/DGPCHDI"/>
        <s v="00091-2023-PRODUCE/DGPCHDI"/>
        <s v="00092-2023-PRODUCE/DGPCHDI"/>
        <s v="00093-2023-PRODUCE/DGPCHDI"/>
        <s v="00094-2023-PRODUCE/DGPCHDI"/>
        <s v="00095-2023-PRODUCE/DGPCHDI"/>
        <s v="00096-2023-PRODUCE/DGPCHDI"/>
        <s v="00097-2023-PRODUCE/DGPCHDI"/>
        <s v="00098-2023-PRODUCE/DGPCHDI"/>
        <s v="00099-2023-PRODUCE/DGPCHDI"/>
        <s v="00100-2023-PRODUCE/DGPCHDI"/>
        <s v="00101-2023-PRODUCE/DGPCHDI"/>
        <s v="00102-2023-PRODUCE/DGPCHDI"/>
        <s v="00103-2023-PRODUCE/DGPCHDI"/>
        <s v="00104-2023-PRODUCE/DGPCHDI"/>
        <s v="00105-2023-PRODUCE/DGPCHDI"/>
        <s v="00106-2023-PRODUCE/DGPCHDI"/>
        <s v="00107-2023-PRODUCE/DGPCHDI"/>
        <s v="00108-2023-PRODUCE/DGPCHDI"/>
        <s v="00109-2023-PRODUCE/DGPCHDI"/>
        <s v="00110-2023-PRODUCE/DGPCHDI"/>
        <s v="00111-2023-PRODUCE/DGPCHDI"/>
        <s v="00112-2023-PRODUCE/DGPCHDI"/>
        <s v="00113-2023-PRODUCE/DGPCHDI"/>
        <s v="00114-2023-PRODUCE/DGPCHDI"/>
        <s v="00115-2023-PRODUCE/DGPCHDI"/>
        <s v="00116-2023-PRODUCE/DGPCHDI"/>
        <s v="00117-2023-PRODUCE/DGPCHDI"/>
        <s v="00118-2023-PRODUCE/DGPCHDI"/>
        <s v="00119-2023-PRODUCE/DGPCHDI"/>
        <s v="00120-2023-PRODUCE/DGPCHDI"/>
        <s v="00121-2023-PRODUCE/DGPCHDI"/>
        <s v="00122-2023-PRODUCE/DGPCHDI"/>
        <s v="00123-2023-PRODUCE/DGPCHDI"/>
        <s v="00124-2023-PRODUCE/DGPCHDI"/>
        <s v="00125-2023-PRODUCE/DGPCHDI"/>
        <s v="00126-2023-PRODUCE/DGPCHDI"/>
        <s v="00127-2023-PRODUCE/DGPCHDI"/>
        <s v="00128-2023-PRODUCE/DGPCHDI"/>
        <s v="00129-2023-PRODUCE/DGPCHDI"/>
        <s v="00130-2023-PRODUCE/DGPCHDI"/>
        <s v="00131-2023-PRODUCE/DGPCHDI"/>
        <s v="00132-2023-PRODUCE/DGPCHDI"/>
        <s v="00133-2023-PRODUCE/DGPCHDI"/>
        <s v="00134-2023-PRODUCE/DGPCHDI"/>
        <s v="00135-2023-PRODUCE/DGPCHDI"/>
        <s v="00136-2023-PRODUCE/DGPCHDI"/>
        <s v="00137-2023-PRODUCE/DGPCHDI"/>
        <s v="00138-2023-PRODUCE/DGPCHDI"/>
        <s v="00139-2023-PRODUCE/DGPCHDI"/>
        <s v="00140-2023-PRODUCE/DGPCHDI"/>
        <s v="00141-2023-PRODUCE/DGPCHDI"/>
        <s v="00142-2023-PRODUCE/DGPCHDI"/>
        <s v="00143-2023-PRODUCE/DGPCHDI"/>
        <s v="00144-2023-PRODUCE/DGPCHDI"/>
        <s v="00145-2023-PRODUCE/DGPCHDI"/>
        <s v="00146-2023-PRODUCE/DGPCHDI"/>
        <s v="00147-2023-PRODUCE/DGPCHDI"/>
        <s v="00148-2023-PRODUCE/DGPCHDI"/>
        <s v="00149-2023-PRODUCE/DGPCHDI"/>
        <s v="00150-2023-PRODUCE/DGPCHDI"/>
        <s v="00151-2023-PRODUCE/DGPCHDI"/>
        <s v="00152-2023-PRODUCE/DGPCHDI"/>
        <s v="00153-2023-PRODUCE/DGPCHDI"/>
        <s v="00154-2023-PRODUCE/DGPCHDI"/>
        <s v="00155-2023-PRODUCE/DGPCHDI"/>
        <s v="00156-2023-PRODUCE/DGPCHDI"/>
        <s v="00157-2023-PRODUCE/DGPCHDI"/>
        <s v="00158-2023-PRODUCE/DGPCHDI"/>
        <s v="00159-2023-PRODUCE/DGPCHDI"/>
        <s v="00160-2023-PRODUCE/DGPCHDI"/>
        <s v="00161-2023-PRODUCE/DGPCHDI"/>
        <s v="00162-2023-PRODUCE/DGPCHDI"/>
        <s v="00163-2023-PRODUCE/DGPCHDI"/>
        <s v="00164-2023-PRODUCE/DGPCHDI"/>
        <s v="00165-2023-PRODUCE/DGPCHDI"/>
        <s v="00166-2023-PRODUCE/DGPCHDI"/>
        <s v="00167-2023-PRODUCE/DGPCHDI"/>
        <s v="00168-2023-PRODUCE/DGPCHDI"/>
        <s v="00169-2023-PRODUCE/DGPCHDI"/>
        <s v="00170-2023-PRODUCE/DGPCHDI"/>
        <s v="00171-2023-PRODUCE/DGPCHDI"/>
        <s v="00172-2023-PRODUCE/DGPCHDI"/>
        <s v="00173-2023-PRODUCE/DGPCHDI"/>
        <s v="00174-2023-PRODUCE/DGPCHDI"/>
        <s v="00175-2023-PRODUCE/DGPCHDI"/>
        <s v="00176-2023-PRODUCE/DGPCHDI"/>
        <s v="00177-2023-PRODUCE/DGPCHD"/>
        <s v="00178-2023-PRODUCE/DGPCHDI"/>
        <s v="00179-2023-PRODUCE/DGPCHDI"/>
        <s v="00180-2023-PRODUCE/DGPCHDI"/>
        <s v="00181-2023-PRODUCE/DGPCHDI"/>
        <s v="00182-2023-PRODUCE/DGPCHDI"/>
        <s v="00183-2023-PRODUCE/DGPCHDI"/>
        <s v="00184-2023-PRODUCE/DGPCHDI"/>
        <s v="00185-2023-PRODUCE/DGPCHDI"/>
        <s v="00186-2023-PRODUCE/DGPCHDI"/>
        <s v="00187-2023-PRODUCE/DGPCHDI"/>
        <s v="00188-2023-PRODUCE/DGPCHDI"/>
        <s v="00189-2023-PRODUCE/DGPCHDI"/>
        <s v="00190-2023-PRODUCE/DGPCHDI"/>
        <s v="00191-2023-PRODUCE/DGPCHDI"/>
        <s v="00192-2023-PRODUCE/DGPCHDI"/>
        <s v="00193-2023-PRODUCE/DGPCHDI"/>
        <s v="00194-2023-PRODUCE/DGPCHDI"/>
        <s v="00195-2023-PRODUCE/DGPCHDI"/>
        <s v="00196-2023-PRODUCE/DGPCHDI"/>
        <s v="00197-2023-PRODUCE/DGPCHDI"/>
        <s v="00198-2023-PRODUCE/DGPCHDI"/>
        <s v="00199-2023-PRODUCE/DGPCHDI"/>
        <s v="00200-2023-PRODUCE/DGPCHDI"/>
        <s v="00201-2023-PRODUCE/DGPCHDI"/>
        <s v="00202-2023-PRODUCE/DGPCHDI"/>
        <s v="00203-2023-PRODUCE/DGPCHDI"/>
        <s v="00204-2023-PRODUCE/DGPCHDI"/>
        <s v="00205-2023-PRODUCE/DGPCHDI"/>
        <s v="00206-2023-PRODUCE/DGPCHDI"/>
        <s v="00207-2023-PRODUCE/DGPCHDI"/>
        <s v="00208-2023-PRODUCE/DGPCHDI"/>
        <s v="00209-2023-PRODUCE/DGPCHDI"/>
        <s v="00210-2023-PRODUCE/DGPCHDI"/>
        <s v="00211-2023-PRODUCE/DGPCHDI"/>
        <s v="00212-2023-PRODUCE/DGPCHDI"/>
        <s v="00213-2023-PRODUCE/DGPCHDI"/>
        <s v="00214-2023-PRODUCE/DGPCHDI"/>
        <s v="00215-2023-PRODUCE/DGPCHDI"/>
        <s v="00216-2023-PRODUCE/DGPCHDI"/>
        <s v="00217-2023-PRODUCE/DGPCHDI"/>
        <s v="00218-2023-PRODUCE/DGPCHDI"/>
        <s v="00219-2023-PRODUCE/DGPCHDI"/>
        <s v="00220-2023-PRODUCE/DGPCHDI"/>
        <s v="00221-2023-PRODUCE/DGPCHDI"/>
        <s v="00222-2023-PRODUCE/DGPCHDI"/>
        <s v="00223-2023-PRODUCE/DGPCHDI"/>
        <s v="00224-2023-PRODUCE/DGPCHDI"/>
        <s v="00225-2023-PRODUCE/DGPCHDI"/>
        <s v="00226-2023-PRODUCE/DGPCHDI"/>
        <s v="00227-2023-PRODUCE/DGPCHDI"/>
        <s v="00228-2023-PRODUCE/DGPCHDI"/>
        <s v="00229-2023-PRODUCE/DGPCHDI"/>
        <s v="00230-2023-PRODUCE/DGPCHDI"/>
        <s v="00231-2023-PRODUCE/DGPCHDI"/>
        <s v="00232-2023-PRODUCE/DGPCHDI"/>
        <s v="00233-2023-PRODUCE/DGPCHDI"/>
        <s v="00234-2023-PRODUCE/DGPCHDI"/>
        <s v="00235-2023-PRODUCE/DGPCHDI"/>
        <s v="00236-2023-PRODUCE/DGPCHDI"/>
        <s v="00237-2023-PRODUCE/DGPCHDI"/>
        <s v="00238-2023-PRODUCE/DGPCHDI"/>
        <s v="00239-2023-PRODUCE/DGPCHDI"/>
        <s v="00240-2023-PRODUCE/DGPCHDI"/>
        <s v="00241-2023-PRODUCE/DGPCHDI"/>
        <s v="00242-2023-PRODUCE/DGPCHDI"/>
        <s v="00243-2023-PRODUCE/DGPCHDI"/>
        <s v="00244-2023-PRODUCE/DGPCHDI"/>
        <s v="00245-2023-PRODUCE/DGPCHDI"/>
        <s v="00246-2023-PRODUCE/DGPCHDI"/>
        <s v="00247-2023-PRODUCE/DGPCHDI"/>
        <s v="00248-2023-PRODUCE/DGPCHDI"/>
        <s v="00249-2023-PRODUCE/DGPCHDI"/>
        <s v="00250-2023-PRODUCE/DGPCHDI"/>
        <s v="00251-2023-PRODUCE/DGPCHDI"/>
        <s v="00252-2023-PRODUCE/DGPCHDI"/>
        <s v="00253-2023-PRODUCE/DGPCHDI"/>
        <s v="00254-2023-PRODUCE/DGPCHDI"/>
        <s v="00255-2023-PRODUCE/DGPCHDI"/>
        <s v="00256-2023-PRODUCE/DGPCHDI"/>
        <s v="00257-2023-PRODUCE/DGPCHDI"/>
        <s v="00258-2023-PRODUCE/DGPCHDI"/>
        <s v="00259-2023-PRODUCE/DGPCHDI"/>
        <s v="00260-2023-PRODUCE/DGPCHDI"/>
        <s v="00261-2023-PRODUCE/DGPCHDI"/>
        <s v="00262-2023-PRODUCE/DGPCHDI"/>
        <s v="00263-2023-PRODUCE/DGPCHDI"/>
        <s v="00264-2023-PRODUCE/DGPCHDI"/>
        <s v="00265-2023-PRODUCE/DGPCHDI"/>
        <s v="00266-2023-PRODUCE/DGPCHDI"/>
        <s v="00267-2023-PRODUCE/DGPCHDI"/>
        <s v="00268-2023-PRODUCE/DGPCHDI"/>
        <s v="00269-2023-PRODUCE/DGPCHDI"/>
        <s v="00270-2023-PRODUCE/DGPCHDI"/>
        <s v="00271-2023-PRODUCE/DGPCHDI"/>
        <s v="00272-2023-PRODUCE/DGPCHDI"/>
        <s v="00273-2023-PRODUCE/DGPCHDI"/>
        <s v="00274-2023-PRODUCE/DGPCHDI"/>
        <s v="00275-2023-PRODUCE/DGPCHDI"/>
        <s v="00276-2023-PRODUCE/DGPCHDI"/>
        <s v="00277-2023-PRODUCE/DGPCHDI"/>
        <s v="00278-2023-PRODUCE/DGPCHDI"/>
        <s v="00279-2023-PRODUCE/DGPCHDI"/>
        <s v="00280-2023-PRODUCE/DGPCHDI"/>
        <s v="00281-2023-PRODUCE/DGPCHDI"/>
        <s v="00282-2023-PRODUCE/DGPCHDI"/>
        <s v="00283-2023-PRODUCE/DGPCHDI"/>
        <s v="00284-2023-PRODUCE/DGPCHDI"/>
        <s v="00285-2023-PRODUCE/DGPCHDI"/>
        <s v="00286-2023-PRODUCE/DGPCHDI"/>
        <s v="00287-2023-PRODUCE/DGPCHDI"/>
        <s v="00288-2023-PRODUCE/DGPCHDI"/>
        <s v="00289-2023-PRODUCE/DGPCHDI"/>
        <s v="00290-2023-PRODUCE/DGPCHDI"/>
        <s v="00291-2023-PRODUCE/DGPCHDI"/>
        <s v="00292-2023-PRODUCE/DGPCHDI"/>
        <s v="00293-2023-PRODUCE/DGPCHDI"/>
        <s v="00294-2023-PRODUCE/DGPCHDI"/>
        <s v="00295-2023-PRODUCE/DGPCHDI"/>
        <s v="00296-2023-PRODUCE/DGPCHDI"/>
        <s v="00297-2023-PRODUCE/DGPCHDI"/>
        <s v="00298-2023-PRODUCE/DGPCHDI"/>
        <s v="00299-2023-PRODUCE/DGPCHDI"/>
        <s v="00300-2023-PRODUCE/DGPCHDI"/>
        <s v="00301-2023-PRODUCE/DGPCHDI"/>
        <s v="00302-2023-PRODUCE/DGPCHDI"/>
        <s v="00303-2023-PRODUCE/DGPCHDI"/>
        <s v="00304-2023-PRODUCE/DGPCHDI"/>
        <s v="00305-2023-PRODUCE/DGPCHDI"/>
        <s v="00306-2023-PRODUCE/DGPCHDI"/>
        <s v="00307-2023-PRODUCE/DGPCHDI"/>
        <s v="00308-2023-PRODUCE/DGPCHDI"/>
        <s v="00309-2023-PRODUCE/DGPCHDI"/>
        <s v="00310-2023-PRODUCE/DGPCHDI"/>
        <s v="00311-2023-PRODUCE/DGPCHDI"/>
        <s v="00312-2023-PRODUCE/DGPCHDI"/>
        <s v="00313-2023-PRODUCE/DGPCHDI"/>
        <s v="00314-2023-PRODUCE/DGPCHDI"/>
        <s v="00315-2023-PRODUCE/DGPCHDI"/>
        <s v="00316-2023-PRODUCE/DGPCHDI"/>
        <s v="00317-2023-PRODUCE/DGPCHDI"/>
        <s v="00318-2023-PRODUCE/DGPCHDI"/>
        <s v="00319-2023-PRODUCE/DGPCHDI"/>
        <s v="00320-2023-PRODUCE/DGPCHDI"/>
        <s v="00321-2023-PRODUCE/DGPCHDI"/>
        <s v="00322-2023-PRODUCE/DGPCHDI"/>
        <s v="00323-2023-PRODUCE/DGPCHDI"/>
        <s v="00324-2023-PRODUCE/DGPCHDI"/>
        <s v="00325-2023-PRODUCE/DGPCHDI"/>
        <s v="00326-2023-PRODUCE/DGPCHDI"/>
        <s v="00327-2023-PRODUCE/DGPCHDI"/>
        <s v="00328-2023-PRODUCE/DGPCHDI"/>
        <s v="00329-2023-PRODUCE/DGPCHDI"/>
        <s v="00330-2023-PRODUCE/DGPCHDI"/>
        <s v="00331-2023-PRODUCE/DGPCHDI"/>
        <s v="00332-2023-PRODUCE/DGPCHDI"/>
        <s v="00333-2023-PRODUCE/DGPCHDI"/>
        <s v="00334-2023-PRODUCE/DGPCHDI"/>
        <s v="00335-2023-PRODUCE/DGPCHDI"/>
        <s v="00336-2023-PRODUCE/DGPCHDI"/>
        <s v="00337-2023-PRODUCE/DGPCHDI"/>
        <s v="00338-2023-PRODUCE/DGPCHDI"/>
        <s v="00339-2023-PRODUCE/DGPCHDI"/>
        <s v="00340-2023-PRODUCE/DGPCHDI"/>
        <s v="00341-2023-PRODUCE/DGPCHDI"/>
        <s v="00342-2023-PRODUCE/DGPCHDI"/>
        <s v="00343-2023-PRODUCE/DGPCHDI"/>
        <s v="00344-2023-PRODUCE/DGPCHDI"/>
        <s v="00345-2023-PRODUCE/DGPCHDI"/>
        <s v="00346-2023-PRODUCE/DGPCHDI"/>
        <s v="00347-2023-PRODUCE/DGPCHDI"/>
        <s v="00348-2023-PRODUCE/DGPCHDI"/>
        <s v="00349-2023-PRODUCE/DGPCHDI"/>
        <s v="00350-2023-PRODUCE/DGPCHDI"/>
        <s v="00351-2023-PRODUCE/DGPCHDI"/>
        <s v="00352-2023-PRODUCE/DGPCHDI"/>
        <s v="00353-2023-PRODUCE/DGPCHDI"/>
        <s v="00354-2023-PRODUCE/DGPCHDI"/>
        <s v="00355-2023-PRODUCE/DGPCHDI"/>
        <s v="00356-2023-PRODUCE/DGPCHDI"/>
        <s v="00357-2023-PRODUCE/DGPCHDI"/>
        <s v="00358-2023-PRODUCE/DGPCHDI"/>
        <s v="00359-2023-PRODUCE/DGPCHDI"/>
        <s v="00360-2023-PRODUCE/DGPCHDI"/>
        <s v="00361-2023-PRODUCE/DGPCHDI"/>
        <s v="00362-2023-PRODUCE/DGPCHDI"/>
        <s v="00363-2023-PRODUCE/DGPCHDI"/>
        <s v="00364-2023-PRODUCE/DGPCHDI"/>
        <s v="00365-2023-PRODUCE/DGPCHDI"/>
        <s v="00366-2023-PRODUCE/DGPCHDI"/>
        <s v="00367-2023-PRODUCE/DGPCHDI"/>
        <s v="00368-2023-PRODUCE/DGPCHDI"/>
        <s v="00369-2023-PRODUCE/DGPCHDI"/>
        <s v="00370-2023-PRODUCE/DGPCHDI"/>
        <s v="00371-2023-PRODUCE/DGPCHDI"/>
        <s v="00372-2023-PRODUCE/DGPCHDI"/>
        <s v="00373-2023-PRODUCE/DGPCHDI"/>
        <s v="00374-2023-PRODUCE/DGPCHDI"/>
        <s v="00375-2023-PRODUCE/DGPCHDI"/>
        <s v="00376-2023-PRODUCE/DGPCHDI"/>
        <s v="00377-2023-PRODUCE/DGPCHDI"/>
        <s v="00378-2023-PRODUCE/DGPCHDI"/>
        <s v="00379-2023-PRODUCE/DGPCHDI"/>
        <s v="00380-2023-PRODUCE/DGPCHDI"/>
        <s v="00381-2023-PRODUCE/DGPCHDI"/>
        <s v="00382-2023-PRODUCE/DGPCHDI"/>
        <s v="00383-2023-PRODUCE/DGPCHDI"/>
        <s v="00384-2023-PRODUCE/DGPCHDI"/>
        <s v="00385-2023-PRODUCE/DGPCHDI"/>
        <s v="00386-2023-PRODUCE/DGPCHDI"/>
        <s v="00387-2023-PRODUCE/DGPCHDI"/>
        <s v="00388-2023-PRODUCE/DGPCHDI"/>
        <s v="00389-2023-PRODUCE/DGPCHDI"/>
        <s v="00390-2023-PRODUCE/DGPCHDI"/>
        <s v="00391-2023-PRODUCE/DGPCHDI"/>
        <s v="00392-2023-PRODUCE/DGPCHDI"/>
        <s v="00393-2023-PRODUCE/DGPCHDI"/>
        <s v="00394-2023-PRODUCE/DGPCHDI"/>
        <s v="00395-2023-PRODUCE/DGPCHDI"/>
        <s v="00396-2023-PRODUCE/DGPCHDI"/>
        <s v="00397-2023-PRODUCE/DGPCHDI"/>
        <s v="00398-2023-PRODUCE/DGPCHDI"/>
        <s v="00399-2023-PRODUCE/DGPCHDI"/>
        <s v="00400-2023-PRODUCE/DGPCHDI"/>
        <s v="00401-2023-PRODUCE/DGPCHDI"/>
        <s v="00402-2023-PRODUCE/DGPCHDI"/>
        <s v="00403-2023-PRODUCE/DGPCHDI"/>
        <s v="00404-2023-PRODUCE/DGPCHDI"/>
        <s v="00405-2023-PRODUCE/DGPCHDI"/>
        <s v="00406-2023-PRODUCE/DGPCHDI"/>
        <s v="00407-2023-PRODUCE/DGPCHDI"/>
        <s v="00408-2023-PRODUCE/DGPCHDI"/>
        <s v="00409-2023-PRODUCE/DGPCHDI"/>
        <s v="00410-2023-PRODUCE/DGPCHDI"/>
        <s v="00411-2023-PRODUCE/DGPCHDI"/>
        <s v="00412-2023-PRODUCE/DGPCHDI"/>
        <s v="00413-2023-PRODUCE/DGPCHDI"/>
        <s v="00414-2023-PRODUCE/DGPCHDI"/>
        <s v="00415-2023-PRODUCE/DGPCHDI"/>
        <s v="00416-2023-PRODUCE/DGPCHDI"/>
        <s v="00417-2023-PRODUCE/DGPCHDI"/>
        <s v="00418-2023-PRODUCE/DGPCHDI"/>
        <s v="00419-2023-PRODUCE/DGPCHDI"/>
        <s v="00420-2023-PRODUCE/DGPCHDI"/>
        <s v="00421-2023-PRODUCE/DGPCHDI"/>
        <s v="00422-2023-PRODUCE/DGPCHDI"/>
        <s v="00423-2023-PRODUCE/DGPCHDI"/>
        <s v="00424-2023-PRODUCE/DGPCHDI"/>
        <s v="00425-2023-PRODUCE/DGPCHDI"/>
        <s v="00426-2023-PRODUCE/DGPCHDI"/>
        <s v="00427-2023-PRODUCE/DGPCHDI"/>
        <s v="00428-2023-PRODUCE/DGPCHDI"/>
        <s v="00429-2023-PRODUCE/DGPCHDI"/>
        <s v="00430-2023-PRODUCE/DGPCHDI"/>
        <s v="00431-2023-PRODUCE/DGPCHDI"/>
        <s v="00432-2023-PRODUCE/DGPCHDI"/>
        <s v="00433-2023-PRODUCE/DGPCHDI"/>
        <s v="00434-2023-PRODUCE/DGPCHDI"/>
        <s v="00435-2023-PRODUCE/DGPCHDI"/>
        <s v="00436-2023-PRODUCE/DGPCHDI"/>
        <s v="00437-2023-PRODUCE/DGPCHDI"/>
        <s v="00438-2023-PRODUCE/DGPCHDI"/>
        <s v="00439-2023-PRODUCE/DGPCHDI"/>
        <s v="00440-2023-PRODUCE/DGPCHDI"/>
        <s v="00441-2023-PRODUCE/DGPCHDI"/>
        <s v="00442-2023-PRODUCE/DGPCHDI"/>
        <s v="00443-2023-PRODUCE/DGPCHDI"/>
        <s v="00444-2023-PRODUCE/DGPCHDI"/>
        <s v="00445-2023-PRODUCE/DGPCHDI"/>
        <s v="00446-2023-PRODUCE/DGPCHDI"/>
        <s v="00447-2023-PRODUCE/DGPCHDI"/>
        <s v="00448-2023-PRODUCE/DGPCHDI"/>
        <s v="00449-2023-PRODUCE/DGPCHDI"/>
        <s v="00450-2023-PRODUCE/DGPCHDI"/>
        <s v="00451-2023-PRODUCE/DGPCHDI"/>
        <s v="00452-2023-PRODUCE/DGPCHDI"/>
        <s v="00453-2023-PRODUCE/DGPCHDI"/>
        <s v="00454-2023-PRODUCE/DGPCHDI"/>
        <s v="00455-2023-PRODUCE/DGPCHDI"/>
        <s v="00456-2023-PRODUCE/DGPCHDI"/>
        <s v="00457-2023-PRODUCE/DGPCHDI"/>
        <s v="00458-2023-PRODUCE/DGPCHDI"/>
        <s v="00459-2023-PRODUCE/DGPCHDI"/>
        <s v="00460-2023-PRODUCE/DGPCHDI"/>
        <s v="00461-2023-PRODUCE/DGPCHDI"/>
        <s v="00462-2023-PRODUCE/DGPCHDI"/>
        <s v="00463-2023-PRODUCE/DGPCHDI"/>
        <s v="00464-2023-PRODUCE/DGPCHDI"/>
        <s v="00465-2023-PRODUCE/DGPCHDI"/>
        <s v="00466-2023-PRODUCE/DGPCHDI"/>
        <s v="00467-2023-PRODUCE/DGPCHDI"/>
        <s v="00468-2023-PRODUCE/DGPCHDI"/>
        <s v="00469-2023-PRODUCE/DGPCHDI"/>
        <s v="00470-2023-PRODUCE/DGPCHDI"/>
        <s v="00471-2023-PRODUCE/DGPCHDI"/>
        <s v="00472-2023-PRODUCE/DGPCHDI"/>
        <s v="00473-2023-PRODUCE/DGPCHDI"/>
        <s v="00474-2023-PRODUCE/DGPCHDI"/>
        <s v="00475-2023-PRODUCE/DGPCHDI"/>
        <s v="00476-2023-PRODUCE/DGPCHDI"/>
        <s v="00477-2023-PRODUCE/DGPCHDI"/>
        <s v="00478-2023-PRODUCE/DGPCHDI"/>
        <s v="00479-2023-PRODUCE/DGPCHDI"/>
        <s v="00480-2023-PRODUCE/DGPCHDI"/>
        <s v="00481-2023-PRODUCE/DGPCHDI"/>
        <s v="00482-2023-PRODUCE/DGPCHDI"/>
        <s v="00483-2023-PRODUCE/DGPCHDI"/>
        <s v="00484-2023-PRODUCE/DGPCHDI"/>
        <s v="00485-2023-PRODUCE/DGPCHDI"/>
        <s v="00486-2023-PRODUCE/DGPCHDI"/>
        <s v="00487-2023-PRODUCE/DGPCHDI"/>
        <s v="00488-2023-PRODUCE/DGPCHDI"/>
        <s v="00489-2023-PRODUCE/DGPCHDI"/>
        <s v="00490-2023-PRODUCE/DGPCHDI"/>
        <s v="00491-2023-PRODUCE/DGPCHDI"/>
        <s v="00492-2023-PRODUCE/DGPCHDI"/>
        <s v="00493-2023-PRODUCE/DGPCHDI"/>
        <s v="00494-2023-PRODUCE/DGPCHDI"/>
        <s v="00495-2023-PRODUCE/DGPCHDI"/>
        <s v="00496-2023-PRODUCE/DGPCHDI"/>
        <s v="00497-2023-PRODUCE/DGPCHDI"/>
        <s v="00498-2023-PRODUCE/DGPCHDI"/>
        <s v="00499-2023-PRODUCE/DGPCHDI"/>
        <s v="00500-2023-PRODUCE/DGPCHDI"/>
        <s v="00501-2023-PRODUCE/DGPCHDI"/>
        <s v="00502-2023-PRODUCE/DGPCHDI"/>
        <s v="00503-2023-PRODUCE/DGPCHDI"/>
        <s v="00504-2023-PRODUCE/DGPCHDI"/>
        <s v="00505-2023-PRODUCE/DGPCHDI"/>
        <s v="00506-2023-PRODUCE/DGPCHDI"/>
        <s v="00507-2023-PRODUCE/DGPCHDI"/>
        <s v="00508-2023-PRODUCE/DGPCHDI"/>
        <s v="00509-2023-PRODUCE/DGPCHDI"/>
        <s v="00510-2023-PRODUCE/DGPCHDI"/>
        <s v="00511-2023-PRODUCE/DGPCHDI"/>
        <s v="00512-2023-PRODUCE/DGPCHDI"/>
        <s v="00513-2023-PRODUCE/DGPCHDI"/>
        <s v="00514-2023-PRODUCE/DGPCHDI"/>
        <s v="00515-2023-PRODUCE/DGPCHDI"/>
        <s v="00516-2023-PRODUCE/DGPCHDI"/>
        <s v="00517-2023-PRODUCE/DGPCHDI"/>
        <s v="00518-2023-PRODUCE/DGPCHDI"/>
        <s v="00519-2023-PRODUCE/DGPCHDI"/>
        <s v="00520-2023-PRODUCE/DGPCHDI"/>
        <s v="00521-2023-PRODUCE/DGPCHDI"/>
        <s v="00522-2023-PRODUCE/DGPCHDI"/>
        <s v="00523-2023-PRODUCE/DGPCHDI"/>
        <s v="00524-2023-PRODUCE/DGPCHDI"/>
        <s v="00525-2023-PRODUCE/DGPCHDI"/>
        <s v="00526-2023-PRODUCE/DGPCHDI"/>
        <s v="00527-2023-PRODUCE/DGPCHDI"/>
        <s v="00528-2023-PRODUCE/DGPCHDI"/>
        <s v="00529-2023-PRODUCE/DGPCHDI"/>
        <s v="00530-2023-PRODUCE/DGPCHDI"/>
        <s v="00531-2023-PRODUCE/DGPCHDI"/>
        <s v="00532-2023-PRODUCE/DGPCHDI"/>
        <s v="00533-2023-PRODUCE/DGPCHDI"/>
        <s v="00534-2023-PRODUCE/DGPCHDI"/>
        <s v="00535-2023-PRODUCE/DGPCHDI"/>
        <s v="00536-2023-PRODUCE/DGPCHDI"/>
        <s v="00537-2023-PRODUCE/DGPCHDI"/>
        <s v="00538-2023-PRODUCE/DGPCHDI"/>
        <s v="00539-2023-PRODUCE/DGPCHDI"/>
        <s v="00540-2023-PRODUCE/DGPCHDI"/>
        <s v="00541-2023-PRODUCE/DGPCHDI"/>
        <s v="00542-2023-PRODUCE/DGPCHDI"/>
        <s v="00543-2023-PRODUCE/DGPCHDI"/>
        <s v="00544-2023-PRODUCE/DGPCHDI"/>
        <s v="00545-2023-PRODUCE/DGPCHDI"/>
        <s v="00546-2023-PRODUCE/DGPCHDI"/>
        <s v="00547-2023-PRODUCE/DGPCHDI"/>
        <s v="00548-2023-PRODUCE/DGPCHDI"/>
        <s v="00549-2023-PRODUCE/DGPCHDI"/>
        <s v="00550-2023-PRODUCE/DGPCHDI"/>
        <s v="00551-2023-PRODUCE/DGPCHDI"/>
        <s v="00552-2023-PRODUCE/DGPCHDI"/>
        <s v="00553-2023-PRODUCE/DGPCHDI"/>
        <s v="00554-2023-PRODUCE/DGPCHDI"/>
        <s v="00555-2023-PRODUCE/DGPCHDI"/>
        <s v="00556-2023-PRODUCE/DGPCHDI"/>
        <s v="00557-2023-PRODUCE/DGPCHDI"/>
        <s v="00558-2023-PRODUCE/DGPCHDI"/>
        <s v="00559-2023-PRODUCE/DGPCHDI"/>
        <s v="00560-2023-PRODUCE/DGPCHDI"/>
        <s v="00561-2023-PRODUCE/DGPCHDI"/>
        <s v="00562-2023-PRODUCE/DGPCHDI"/>
        <s v="00563-2023-PRODUCE/DGPCHDI"/>
        <s v="00564-2023-PRODUCE/DGPCHDI"/>
        <s v="00565-2023-PRODUCE/DGPCHDI"/>
        <s v="00566-2023-PRODUCE/DGPCHDI"/>
        <s v="00567-2023-PRODUCE/DGPCHDI"/>
        <s v="00568-2023-PRODUCE/DGPCHDI"/>
        <s v="00569-2023-PRODUCE/DGPCHDI"/>
        <s v="00570-2023-PRODUCE/DGPCHDI"/>
        <s v="00571-2023-PRODUCE/DGPCHDI"/>
        <s v="00572-2023-PRODUCE/DGPCHDI"/>
        <s v="00573-2023-PRODUCE/DGPCHDI"/>
        <s v="00574-2023-PRODUCE/DGPCHDI"/>
        <s v="00575-2023-PRODUCE/DGPCHDI"/>
        <s v="00576-2023-PRODUCE/DGPCHDI"/>
        <s v="00577-2023-PRODUCE/DGPCHDI"/>
        <s v="00578-2023-PRODUCE/DGPCHDI"/>
        <s v="00579-2023-PRODUCE/DGPCHDI"/>
        <s v="00580-2023-PRODUCE/DGPCHDI"/>
        <s v="00581-2023-PRODUCE/DGPCHDI"/>
        <s v="00582-2023-PRODUCE/DGPCHDI"/>
        <s v="00583-2023-PRODUCE/DGPCHDI"/>
        <s v="00584-2023-PRODUCE/DGPCHDI"/>
        <s v="00585-2023-PRODUCE/DGPCHDI"/>
        <s v="00586-2023-PRODUCE/DGPCHDI"/>
        <s v="00587-2023-PRODUCE/DGPCHDI"/>
        <s v="00588-2023-PRODUCE/DGPCHDI"/>
        <s v="00589-2023-PRODUCE/DGPCHDI"/>
        <s v="00590-2023-PRODUCE/DGPCHDI"/>
        <s v="00591-2023-PRODUCE/DGPCHDI"/>
        <s v="00592-2023-PRODUCE/DGPCHDI"/>
        <s v="00593-2023-PRODUCE/DGPCHDI"/>
        <s v="00594-2023-PRODUCE/DGPCHDI"/>
        <s v="00595-2023-PRODUCE/DGPCHDI"/>
        <s v="00596-2023-PRODUCE/DGPCHDI"/>
        <s v="00597-2023-PRODUCE/DGPCHDI"/>
        <s v="00598-2023-PRODUCE/DGPCHDI"/>
        <s v="00599-2023-PRODUCE/DGPCHDI"/>
        <s v="00600-2023-PRODUCE/DGPCHDI"/>
        <s v="00601-2023-PRODUCE/DGPCHDI"/>
        <s v="00602-2023-PRODUCE/DGPCHDI"/>
        <s v="00603-2023-PRODUCE/DGPCHDI"/>
        <s v="00604-2023-PRODUCE/DGPCHDI"/>
        <s v="00605-2023-PRODUCE/DGPCHDI"/>
        <s v="00606-2023-PRODUCE/DGPCHDI"/>
        <s v="00607-2023-PRODUCE/DGPCHDI"/>
        <s v="00608-2023-PRODUCE/DGPCHDI"/>
        <s v="00609-2023-PRODUCE/DGPCHDI"/>
        <s v="00610-2023-PRODUCE/DGPCHDI"/>
        <s v="00611-2023-PRODUCE/DGPCHDI"/>
        <s v="00612-2023-PRODUCE/DGPCHDI"/>
        <s v="00613-2023-PRODUCE/DGPCHDI"/>
        <s v="00614-2023-PRODUCE/DGPCHDI"/>
        <s v="00615-2023-PRODUCE/DGPCHDI"/>
        <s v="00616-2023-PRODUCE/DGPCHDI"/>
        <s v="00617-2023-PRODUCE/DGPCHDI"/>
        <s v="00618-2023-PRODUCE/DGPCHDI"/>
        <s v="00619-2023-PRODUCE/DGPCHDI"/>
        <s v="00620-2023-PRODUCE/DGPCHDI"/>
        <s v="00621-2023-PRODUCE/DGPCHDI"/>
        <s v="00622-2023-PRODUCE/DGPCHDI"/>
        <s v="00623-2023-PRODUCE/DGPCHDI"/>
        <s v="00624-2023-PRODUCE/DGPCHDI"/>
        <s v="00625-2023-PRODUCE/DGPCHDI"/>
        <s v="00626-2023-PRODUCE/DGPCHDI"/>
        <s v="00627-2023-PRODUCE/DGPCHDI"/>
        <s v="00628-2023-PRODUCE/DGPCHDI"/>
        <s v="00629-2023-PRODUCE/DGPCHDI"/>
        <s v="00630-2023-PRODUCE/DGPCHDI"/>
        <s v="00631-2023-PRODUCE/DGPCHDI"/>
        <s v="00632-2023-PRODUCE/DGPCHDI"/>
        <s v="00633-2023-PRODUCE/DGPCHDI"/>
        <s v="00634-2023-PRODUCE/DGPCHDI"/>
        <s v="00635-2023-PRODUCE/DGPCHDI"/>
        <s v="00636-2023-PRODUCE/DGPCHDI"/>
        <s v="00637-2023-PRODUCE/DGPCHDI"/>
        <s v="00638-2023-PRODUCE/DGPCHDI"/>
        <s v="00639-2023-PRODUCE/DGPCHDI"/>
        <s v="00640-2023-PRODUCE/DGPCHDI"/>
        <s v="00641-2023-PRODUCE/DGPCHDI"/>
        <s v="00642-2023-PRODUCE/DGPCHDI"/>
        <s v="00643-2023-PRODUCE/DGPCHDI"/>
        <s v="00644-2023-PRODUCE/DGPCHDI"/>
        <s v="00645-2023-PRODUCE/DGPCHDI"/>
        <s v="00646-2023-PRODUCE/DGPCHDI"/>
        <s v="00647-2023-PRODUCE/DGPCHDI"/>
        <s v="00648-2023-PRODUCE/DGPCHDI"/>
        <s v="00649-2023-PRODUCE/DGPCHDI"/>
        <s v="00650-2023-PRODUCE/DGPCHDI"/>
        <s v="00651-2023-PRODUCE/DGPCHDI"/>
        <s v="00652-2023-PRODUCE/DGPCHDI"/>
        <s v="00653-2023-PRODUCE/DGPCHDI"/>
        <s v="00654-2023-PRODUCE/DGPCHDI"/>
        <s v="00655-2023-PRODUCE/DGPCHDI"/>
        <s v="00656-2023-PRODUCE/DGPCHDI"/>
        <s v="00657-2023-PRODUCE/DGPCHDI"/>
        <s v="00658-2023-PRODUCE/DGPCHDI"/>
        <s v="00659-2023-PRODUCE/DGPCHDI"/>
        <s v="00660-2023-PRODUCE/DGPCHDI"/>
        <s v="00661-2023-PRODUCE/DGPCHDI"/>
        <s v="00662-2023-PRODUCE/DGPCHDI"/>
        <s v="00663-2023-PRODUCE/DGPCHDI"/>
        <s v="00664-2023-PRODUCE/DGPCHDI"/>
        <s v="00665-2023-PRODUCE/DGPCHDI"/>
        <s v="00666-2023-PRODUCE/DGPCHDI"/>
        <s v="00667-2023-PRODUCE/DGPCHDI"/>
        <s v="00668-2023-PRODUCE/DGPCHDI"/>
        <s v="00669-2023-PRODUCE/DGPCHDI"/>
        <s v="00670-2023-PRODUCE/DGPCHDI"/>
        <s v="00671-2023-PRODUCE/DGPCHDI"/>
        <s v="00672-2023-PRODUCE/DGPCHDI"/>
        <s v="00673-2023-PRODUCE/DGPCHDI"/>
        <s v="00674-2023-PRODUCE/DGPCHDI"/>
        <s v="00675-2023-PRODUCE/DGPCHDI"/>
        <s v="00676-2023-PRODUCE/DGPCHDI"/>
        <s v="00677-2023-PRODUCE/DGPCHDI"/>
        <s v="00678-2023-PRODUCE/DGPCHDI"/>
        <s v="00679-2023-PRODUCE/DGPCHDI"/>
        <s v="00680-2023-PRODUCE/DGPCHDI"/>
        <s v="00681-2023-PRODUCE/DGPCHDI"/>
        <s v="00682-2023-PRODUCE/DGPCHDI"/>
        <s v="00683-2023-PRODUCE/DGPCHDI"/>
        <s v="00684-2023-PRODUCE/DGPCHDI"/>
        <s v="00685-2023-PRODUCE/DGPCHDI"/>
        <s v="00686-2023-PRODUCE/DGPCHDI"/>
        <s v="00687-2023-PRODUCE/DGPCHDI"/>
        <s v="00688-2023-PRODUCE/DGPCHDI"/>
        <s v="00689-2023-PRODUCE/DGPCHDI"/>
        <s v="00690-2023-PRODUCE/DGPCHDI"/>
        <s v="00691-2023-PRODUCE/DGPCHDI"/>
        <s v="00692-2023-PRODUCE/DGPCHDI"/>
        <s v="00693-2023-PRODUCE/DGPCHDI"/>
        <s v="00694-2023-PRODUCE/DGPCHDI"/>
        <s v="00695-2023-PRODUCE/DGPCHDI"/>
        <s v="00696-2023-PRODUCE/DGPCHDI"/>
        <s v="00697-2023-PRODUCE/DGPCHDI"/>
        <s v="00698-2023-PRODUCE/DGPCHDI"/>
        <s v="00699-2023-PRODUCE/DGPCHDI"/>
        <s v="00700-2023-PRODUCE/DGPCHDI"/>
        <s v="00701-2023-PRODUCE/DGPCHDI"/>
        <s v="00702-2023-PRODUCE/DGPCHDI"/>
        <s v="00703-2023-PRODUCE/DGPCHDI"/>
        <s v="00704-2023-PRODUCE/DGPCHDI"/>
        <s v="00705-2023-PRODUCE/DGPCHDI"/>
        <s v="00706-2023-PRODUCE/DGPCHDI"/>
        <s v="00707-2023-PRODUCE/DGPCHDI"/>
        <s v="00708-2023-PRODUCE/DGPCHDI"/>
        <s v="00709-2023-PRODUCE/DGPCHDI"/>
        <s v="00710-2023-PRODUCE/DGPCHDI"/>
        <s v="00711-2023-PRODUCE/DGPCHDI"/>
        <s v="00712-2023-PRODUCE/DGPCHDI"/>
        <s v="00713-2023-PRODUCE/DGPCHDI"/>
        <s v="00714-2023-PRODUCE/DGPCHDI"/>
        <s v="00715-2023-PRODUCE/DGPCHDI"/>
        <s v="00716-2023-PRODUCE/DGPCHDI"/>
        <s v="00717-2023-PRODUCE/DGPCHDI"/>
        <s v="00718-2023-PRODUCE/DGPCHDI"/>
        <s v="00719-2023-PRODUCE/DGPCHDI"/>
        <s v="00720-2023-PRODUCE/DGPCHDI"/>
        <s v="00721-2023-PRODUCE/DGPCHDI"/>
        <s v="00722-2023-PRODUCE/DGPCHDI"/>
        <s v="00723-2023-PRODUCE/DGPCHDI"/>
        <s v="00724-2023-PRODUCE/DGPCHDI"/>
        <s v="00725-2023-PRODUCE/DGPCHDI"/>
        <s v="00726-2023-PRODUCE/DGPCHDI"/>
        <s v="00727-2023-PRODUCE/DGPCHDI"/>
        <s v="00728-2023-PRODUCE/DGPCHDI"/>
        <s v="00729-2023-PRODUCE/DGPCHDI"/>
        <s v="00730-2023-PRODUCE/DGPCHDI"/>
        <s v="00731-2023-PRODUCE/DGPCHDI"/>
        <s v="00732-2023-PRODUCE/DGPCHDI"/>
        <s v="00733-2023-PRODUCE/DGPCHDI"/>
        <s v="00734-2023-PRODUCE/DGPCHDI"/>
        <s v="00735-2023-PRODUCE/DGPCHDI"/>
        <s v="00736-2023-PRODUCE/DGPCHDI"/>
        <s v="00737-2023-PRODUCE/DGPCHDI"/>
        <s v="00738-2023-PRODUCE/DGPCHDI"/>
        <s v="00739-2023-PRODUCE/DGPCHDI"/>
        <s v="00740-2023-PRODUCE/DGPCHDI"/>
        <s v="00741-2023-PRODUCE/DGPCHDI"/>
        <s v="00742-2023-PRODUCE/DGPCHDI"/>
        <s v="00743-2023-PRODUCE/DGPCHDI"/>
        <s v="00744-2023-PRODUCE/DGPCHDI"/>
        <s v="00745-2023-PRODUCE/DGPCHDI"/>
        <s v="00746-2023-PRODUCE/DGPCHDI"/>
        <s v="00747-2023-PRODUCE/DGPCHDI"/>
        <s v="00748-2023-PRODUCE/DGPCHDI"/>
        <s v="00749-2023-PRODUCE/DGPCHDI"/>
        <s v="00750-2023-PRODUCE/DGPCHDI"/>
        <s v="00751-2023-PRODUCE/DGPCHDI"/>
        <s v="00752-2023-PRODUCE/DGPCHDI"/>
        <s v="00753-2023-PRODUCE/DGPCHDI"/>
        <s v="00754-2023-PRODUCE/DGPCHDI"/>
        <s v="00755-2023-PRODUCE/DGPCHDI"/>
        <s v="00756-2023-PRODUCE/DGPCHDI"/>
        <s v="00757-2023-PRODUCE/DGPCHDI"/>
        <s v="00758-2023-PRODUCE/DGPCHDI"/>
        <s v="00759-2023-PRODUCE/DGPCHDI"/>
        <s v="00760-2023-PRODUCE/DGPCHDI"/>
        <s v="00761-2023-PRODUCE/DGPCHDI"/>
        <s v="00762-2023-PRODUCE/DGPCHDI"/>
        <s v="00763-2023-PRODUCE/DGPCHDI"/>
        <s v="00764-2023-PRODUCE/DGPCHDI"/>
        <s v="00765-2023-PRODUCE/DGPCHDI"/>
        <s v="00766-2023-PRODUCE/DGPCHDI"/>
        <s v="00767-2023-PRODUCE/DGPCHDI"/>
        <s v="00768-2023-PRODUCE/DGPCHDI"/>
        <s v="00769-2023-PRODUCE/DGPCHDI"/>
        <s v="00770-2023-PRODUCE/DGPCHDI"/>
        <s v="00771-2023-PRODUCE/DGPCHDI"/>
        <s v="00772-2023-PRODUCE/DGPCHDI"/>
        <s v="00773-2023-PRODUCE/DGPCHDI"/>
        <s v="00774-2023-PRODUCE/DGPCHDI"/>
        <s v="00775-2023-PRODUCE/DGPCHDI"/>
        <s v="00776-2023-PRODUCE/DGPCHDI"/>
        <s v="00777-2023-PRODUCE/DGPCHDI"/>
        <s v="00778-2023-PRODUCE/DGPCHDI"/>
        <s v="00779-2023-PRODUCE/DGPCHDI"/>
        <s v="00780-2023-PRODUCE/DGPCHDI"/>
        <s v="00781-2023-PRODUCE/DGPCHDI"/>
        <s v="00782-2023-PRODUCE/DGPCHDI"/>
        <s v="00783-2023-PRODUCE/DGPCHDI"/>
        <s v="00784-2023-PRODUCE/DGPCHDI"/>
        <s v="00785-2023-PRODUCE/DGPCHDI"/>
        <s v="00786-2023-PRODUCE/DGPCHDI"/>
        <s v="00787-2023-PRODUCE/DGPCHDI"/>
        <s v="00788-2023-PRODUCE/DGPCHDI"/>
        <s v="00789-2023-PRODUCE/DGPCHDI"/>
        <s v="00790-2023-PRODUCE/DGPCHDI"/>
        <s v="00791-2023-PRODUCE/DGPCHDI"/>
        <s v="00792-2023-PRODUCE/DGPCHDI"/>
        <s v="00793-2023-PRODUCE/DGPCHDI"/>
        <s v="00794-2023-PRODUCE/DGPCHDI"/>
        <s v="00795-2023-PRODUCE/DGPCHDI"/>
        <s v="00796-2023-PRODUCE/DGPCHDI"/>
        <s v="00797-2023-PRODUCE/DGPCHDI"/>
        <s v="00798-2023-PRODUCE/DGPCHDI"/>
        <s v="00799-2023-PRODUCE/DGPCHDI"/>
        <s v="00800-2023-PRODUCE/DGPCHDI"/>
        <s v="00801-2023-PRODUCE/DGPCHDI"/>
        <s v="00802-2023-PRODUCE/DGPCHDI"/>
        <s v="00803-2023-PRODUCE/DGPCHDI"/>
        <s v="00804-2023-PRODUCE/DGPCHDI"/>
        <s v="00805-2023-PRODUCE/DGPCHDI"/>
        <s v="00806-2023-PRODUCE/DGPCHDI"/>
        <s v="00807-2023-PRODUCE/DGPCHDI"/>
        <s v="00808-2023-PRODUCE/DGPCHDI"/>
        <s v="00809-2023-PRODUCE/DGPCHDI"/>
        <s v="00810-2023-PRODUCE/DGPCHDI"/>
        <s v="00811-2023-PRODUCE/DGPCHDI"/>
        <s v="00812-2023-PRODUCE/DGPCHDI"/>
        <s v="00813-2023-PRODUCE/DGPCHDI"/>
        <s v="00814-2023-PRODUCE/DGPCHDI"/>
        <s v="00815-2023-PRODUCE/DGPCHDI"/>
        <s v="00816-2023-PRODUCE/DGPCHDI"/>
        <s v="00817-2023-PRODUCE/DGPCHDI"/>
        <s v="00818-2023-PRODUCE/DGPCHDI"/>
        <s v="00819-2023-PRODUCE/DGPCHDI"/>
        <s v="00820-2023-PRODUCE/DGPCHDI"/>
        <s v="00821-2023-PRODUCE/DGPCHDI"/>
        <s v="00822-2023-PRODUCE/DGPCHDI"/>
        <s v="00823-2023-PRODUCE/DGPCHDI"/>
        <s v="00824-2023-PRODUCE/DGPCHDI"/>
        <s v="00825-2023-PRODUCE/DGPCHDI"/>
        <s v="00826-2023-PRODUCE/DGPCHDI"/>
        <s v="00827-2023-PRODUCE/DGPCHDI"/>
        <s v="00828-2023-PRODUCE/DGPCHDI"/>
        <s v="00829-2023-PRODUCE/DGPCHDI"/>
        <s v="00830-2023-PRODUCE/DGPCHDI"/>
        <s v="00831-2023-PRODUCE/DGPCHDI"/>
        <s v="00832-2023-PRODUCE/DGPCHDI"/>
        <s v="00833-2023-PRODUCE/DGPCHDI"/>
        <s v="00834-2023-PRODUCE/DGPCHDI"/>
        <s v="00835-2023-PRODUCE/DGPCHDI"/>
        <s v="00836-2023-PRODUCE/DGPCHDI"/>
        <s v="00837-2023-PRODUCE/DGPCHDI"/>
        <s v="00838-2023-PRODUCE/DGPCHDI"/>
        <s v="00839-2023-PRODUCE/DGPCHDI"/>
        <s v="00840-2023-PRODUCE/DGPCHDI"/>
        <s v="00841-2023-PRODUCE/DGPCHDI"/>
        <s v="00842-2023-PRODUCE/DGPCHDI"/>
        <s v="00843-2023-PRODUCE/DGPCHDI"/>
        <s v="00844-2023-PRODUCE/DGPCHDI"/>
        <s v="00845-2023-PRODUCE/DGPCHDI"/>
        <s v="00846-2023-PRODUCE/DGPCHDI"/>
        <s v="00847-2023-PRODUCE/DGPCHDI"/>
      </sharedItems>
    </cacheField>
    <cacheField name="REGISTRO" numFmtId="0">
      <sharedItems/>
    </cacheField>
    <cacheField name="MES" numFmtId="0">
      <sharedItems/>
    </cacheField>
    <cacheField name="FECHA PUBLICACIÓN" numFmtId="0">
      <sharedItems containsDate="1" containsMixedTypes="1" minDate="2023-01-03T00:00:00" maxDate="2023-12-30T00:00:00"/>
    </cacheField>
    <cacheField name="FECHA FIRMA" numFmtId="0">
      <sharedItems containsDate="1" containsMixedTypes="1" minDate="2023-02-14T00:00:00" maxDate="2023-12-30T00:00:00"/>
    </cacheField>
    <cacheField name="ID MATRICULA" numFmtId="0">
      <sharedItems containsDate="1" containsString="0" containsBlank="1" containsMixedTypes="1" minDate="1900-01-05T09:11:04" maxDate="1900-01-04T19:37:04"/>
    </cacheField>
    <cacheField name="EP" numFmtId="0">
      <sharedItems containsBlank="1"/>
    </cacheField>
    <cacheField name="MATRICULA" numFmtId="0">
      <sharedItems containsBlank="1"/>
    </cacheField>
    <cacheField name="TITULAR" numFmtId="0">
      <sharedItems longText="1"/>
    </cacheField>
    <cacheField name="DESCRIPCIÓN" numFmtId="0">
      <sharedItems longText="1"/>
    </cacheField>
    <cacheField name="UUOO" numFmtId="0">
      <sharedItems/>
    </cacheField>
    <cacheField name="DESTINO" numFmtId="0">
      <sharedItems containsBlank="1"/>
    </cacheField>
    <cacheField name="RECURSO" numFmtId="0">
      <sharedItems containsBlank="1"/>
    </cacheField>
    <cacheField name="TIPO" numFmtId="0">
      <sharedItems containsBlank="1"/>
    </cacheField>
    <cacheField name="PROCEDIMIENTO" numFmtId="0">
      <sharedItems containsBlank="1" count="40">
        <s v="COLECTA"/>
        <s v="CAMBIO DE TITULAR DE PERMISO DE PESCA"/>
        <s v="INVESTIGACION PESQUERA ESPECIALIZADA"/>
        <s v="RECTIFICACION ERROR MATERIAL"/>
        <s v="PERMISO DE PESCA DE BANDERA EXTRANJERA"/>
        <s v="AUTORIZACION DE INSTALACION"/>
        <s v="CAMBIO DE TITULAR DE LICENCIA DE OPERACIONES"/>
        <s v="OTROS"/>
        <s v="PERMISO DE PESCA DE BANDERA NACIONAL"/>
        <s v="AUTORIZACION DE INCREMENTO DE FLOTA"/>
        <s v="AMPLIACION DE PLAZO  AIF"/>
        <s v="NOMINACION DE EMBARCACIONES PESQUERAS"/>
        <s v="MODIFICACION DE PERMISO DE PESCA "/>
        <s v="AUTORIZACION DE ASOCIACION O INCORPORACION DEFINITIVA DE PMCE"/>
        <s v="INTERNO"/>
        <s v="QUEJA ADMINISTRATIVA"/>
        <s v="PESCA EXPLORATORIA"/>
        <s v="LICENCIA DE OPERACION"/>
        <s v="LEVANTAMIENTO DE SUSPENSION DE LICENCIA DE OPERACIONES"/>
        <s v="RENOVACIÓN DEL PERMISO DE PESCA DE BANDERA EXTRANJERA"/>
        <s v="AUTORIZACION DE IMPORTACION DE ESPECIES VIVAS"/>
        <s v="CADUCIDAD DE PERMISO DE PESCA"/>
        <s v="AMPLIACION DE PLAZO DE AUTORIZACION DE INSTALACION"/>
        <s v="SUSPENSION DE LICENCIA DE OPERACIONES"/>
        <s v="MODIFICACION DE LICENCIA DE OPERACIONES"/>
        <s v="LEVANTAMIENTO DE SUSPENSION DE PERMISO DE PESCA"/>
        <s v="LISTADOS DE ASIGNACION DE LMCE"/>
        <s v="AUTORIZACION PARA OPERAR ACUARIOS COMERCIALES"/>
        <s v="AUTORIZACION PARA LA IMPORTACION DE ESPECIES VIVAS"/>
        <s v="SUSPENSION DE PERMISO DE PESCA"/>
        <m u="1"/>
        <s v="SUSPENSION DE PERMISOS DE PESCA" u="1"/>
        <s v="CAMBIO DE TITULAR DE LICENCIA DE OPERACIÓN" u="1"/>
        <s v="CAMBIO DE TITULAR DE LICENCIA DE OPERACION" u="1"/>
        <s v="SUSPENSION DE LICENCIA DE OPERACIÓN" u="1"/>
        <s v="MODIFICACION DE LICENCIA DE OPERACIÓN" u="1"/>
        <s v="ASOCIACION O INCORPORACION DEFINITIVA DE PMCE" u="1"/>
        <s v="PMCE" u="1"/>
        <s v="AUTORIZACION DEFINITIVA DE PMCE" u="1"/>
        <s v="AMPLIACION DE PLAZO AIF" u="1"/>
      </sharedItems>
    </cacheField>
    <cacheField name="OBSERVACIONES AL PROCEDIMIENTO" numFmtId="0">
      <sharedItems containsBlank="1"/>
    </cacheField>
    <cacheField name="OTORGA DERECHO ADM?" numFmtId="0">
      <sharedItems count="2">
        <s v="SI"/>
        <s v="NO"/>
      </sharedItems>
    </cacheField>
    <cacheField name="Retornar Titular Anterior" numFmtId="0">
      <sharedItems containsBlank="1" longText="1"/>
    </cacheField>
    <cacheField name="OBSERVACIONES" numFmtId="0">
      <sharedItems containsBlank="1"/>
    </cacheField>
    <cacheField name="CONOCIMIENTO A UUOO_x000a_CON PROVEIDO" numFmtId="0">
      <sharedItems containsNonDate="0" containsString="0" containsBlank="1"/>
    </cacheField>
    <cacheField name="CONOCIMIENTO A ENTIDADES_x000a_OFICIO" numFmtId="0">
      <sharedItems containsNonDate="0" containsString="0" containsBlank="1"/>
    </cacheField>
    <cacheField name="DICAPI" numFmtId="0">
      <sharedItems containsBlank="1"/>
    </cacheField>
    <cacheField name="IMARPE" numFmtId="0">
      <sharedItems containsBlank="1"/>
    </cacheField>
    <cacheField name="SANIPES" numFmtId="0">
      <sharedItems containsBlank="1"/>
    </cacheField>
    <cacheField name="SERNANP" numFmtId="0">
      <sharedItems containsBlank="1"/>
    </cacheField>
    <cacheField name="OEFA" numFmtId="0">
      <sharedItems containsBlank="1"/>
    </cacheField>
    <cacheField name="IIAP" numFmtId="0">
      <sharedItems containsBlank="1"/>
    </cacheField>
    <cacheField name="ANA" numFmtId="0">
      <sharedItems containsNonDate="0" containsString="0" containsBlank="1"/>
    </cacheField>
    <cacheField name="MINAM" numFmtId="0">
      <sharedItems containsNonDate="0" containsString="0" containsBlank="1"/>
    </cacheField>
    <cacheField name="JUZGADO" numFmtId="0">
      <sharedItems containsNonDate="0" containsString="0" containsBlank="1"/>
    </cacheField>
    <cacheField name="GORE _x000a_PIURA" numFmtId="0">
      <sharedItems containsBlank="1"/>
    </cacheField>
    <cacheField name="GORE _x000a_ANCASH" numFmtId="0">
      <sharedItems containsBlank="1"/>
    </cacheField>
    <cacheField name="GORE _x000a_LA LIBERTAD" numFmtId="0">
      <sharedItems containsBlank="1"/>
    </cacheField>
    <cacheField name="GORE _x000a_LIMA" numFmtId="0">
      <sharedItems containsBlank="1"/>
    </cacheField>
    <cacheField name="GORE MOQUEGUA" numFmtId="0">
      <sharedItems containsBlank="1"/>
    </cacheField>
    <cacheField name="SUNAT" numFmtId="0">
      <sharedItems containsBlank="1"/>
    </cacheField>
    <cacheField name="N°  NOTIFICACIÓN/ CÉDULA DE NOTIFICACIÓN" numFmtId="0">
      <sharedItems containsNonDate="0" containsString="0" containsBlank="1"/>
    </cacheField>
    <cacheField name="FECHA NOTIFICACIÓN/ CÉDULA DE NOTIFICACIÓ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364.672767361109" createdVersion="8" refreshedVersion="8" minRefreshableVersion="3" recordCount="172" xr:uid="{A2F684A5-7337-45CE-85F5-0FD1EF84052E}">
  <cacheSource type="worksheet">
    <worksheetSource name="Tabla5"/>
  </cacheSource>
  <cacheFields count="42">
    <cacheField name="ID" numFmtId="0">
      <sharedItems containsSemiMixedTypes="0" containsString="0" containsNumber="1" containsInteger="1" minValue="1" maxValue="172"/>
    </cacheField>
    <cacheField name="Resolución Directoral" numFmtId="0">
      <sharedItems/>
    </cacheField>
    <cacheField name="REGISTRO" numFmtId="0">
      <sharedItems/>
    </cacheField>
    <cacheField name="FECHA DE REGISTRO" numFmtId="0">
      <sharedItems containsNonDate="0" containsDate="1" containsString="0" containsBlank="1" minDate="2014-01-10T00:00:00" maxDate="2024-02-13T00:00:00"/>
    </cacheField>
    <cacheField name="MES" numFmtId="0">
      <sharedItems/>
    </cacheField>
    <cacheField name="FECHA PUBLICACIÓN" numFmtId="164">
      <sharedItems containsDate="1" containsMixedTypes="1" minDate="2024-01-03T00:00:00" maxDate="2024-03-13T00:00:00"/>
    </cacheField>
    <cacheField name="FECHA FIRMA" numFmtId="164">
      <sharedItems containsDate="1" containsMixedTypes="1" minDate="2024-01-03T00:00:00" maxDate="2024-03-13T00:00:00"/>
    </cacheField>
    <cacheField name="FECHA DE PLAZO MAXIMO DE ATENCION" numFmtId="0">
      <sharedItems containsDate="1" containsBlank="1" containsMixedTypes="1" minDate="2023-01-05T00:00:00" maxDate="2024-03-05T00:00:00"/>
    </cacheField>
    <cacheField name="PROCEDIMIENTO ATENDIDO EN PLAZO_x000a_SI / NO" numFmtId="0">
      <sharedItems/>
    </cacheField>
    <cacheField name="ID MATRICULA" numFmtId="0">
      <sharedItems containsString="0" containsBlank="1" containsNumber="1" containsInteger="1" minValue="67" maxValue="67299"/>
    </cacheField>
    <cacheField name="EP" numFmtId="0">
      <sharedItems containsBlank="1"/>
    </cacheField>
    <cacheField name="MATRICULA" numFmtId="0">
      <sharedItems containsMixedTypes="1" containsNumber="1" containsInteger="1" minValue="531005" maxValue="531005"/>
    </cacheField>
    <cacheField name="TITULAR" numFmtId="0">
      <sharedItems/>
    </cacheField>
    <cacheField name="DESCRIPCIÓN" numFmtId="0">
      <sharedItems longText="1"/>
    </cacheField>
    <cacheField name="UUOO" numFmtId="0">
      <sharedItems/>
    </cacheField>
    <cacheField name="DESTINO" numFmtId="0">
      <sharedItems containsBlank="1"/>
    </cacheField>
    <cacheField name="RECURSO" numFmtId="0">
      <sharedItems containsBlank="1"/>
    </cacheField>
    <cacheField name="TIPO" numFmtId="0">
      <sharedItems containsBlank="1"/>
    </cacheField>
    <cacheField name="PROCEDIMIENTO" numFmtId="0">
      <sharedItems count="26">
        <s v="CAMBIO DE TITULAR DEL PERMISO DE PESCA"/>
        <s v="PERMISO DE PESCA DE BANDERA EXTRANJERA"/>
        <s v="OTROS"/>
        <s v="NOMINACION DE EMBARCACIONES PESQUERAS"/>
        <s v="CERTIFICADO DE PROCEDENCIA"/>
        <s v="RECTIFICAR ERROR MATERIAL"/>
        <s v="COLECTA"/>
        <s v="MODIFICACION DE LICENCIA DE OPERACIONES"/>
        <s v="INTERNO"/>
        <s v="PERMISOS CITES"/>
        <s v="INVESTIGACION PESQUERA ESPECIALIZADA"/>
        <s v="AMPLIACION DE PLAZO AIF"/>
        <s v="AUTORIZACION DE INCREMENTO DE FLOTA"/>
        <s v="SUSPENSION DE LICENCIA DE OPERACIONES"/>
        <s v="CAMBIO DE TITULAR DEL PERMISO DE PESCA / PERMISO DE PESCA DE BANDERA NACIONAL"/>
        <s v="PESCA EXPLORATORIA"/>
        <s v="RENOVACION DE PERMISO DE PESCA DE BANDERA EXTRANJERA"/>
        <s v="QUEJA ADMINISTRATIVA"/>
        <s v="LEVANTAMIENTO DE SUSPENSION DE LICENCIA DE OPERACIONES"/>
        <s v="LISTADOS DE ASIGNACION DE LMCE"/>
        <s v="AUTORIZACION DE INSTALACION"/>
        <s v="PERMISO DE PESCA DE BANDERA NACIONAL"/>
        <s v="AUTORIZACION DE ASOCIACION O INCORPORACION DEFINITIVA DE PMCE"/>
        <s v="SUSPENSION DEL PERMISO DE PESCA"/>
        <s v="CAMBIO DE TITULAR DE PERMISO DE PESCA" u="1"/>
        <s v="CAMBIO DE TITULAR / PERMISO DE PESCA DE BANDERA NACIONAL" u="1"/>
      </sharedItems>
    </cacheField>
    <cacheField name="OBSERVACIONES AL PROCEDIMIENTO" numFmtId="0">
      <sharedItems containsBlank="1"/>
    </cacheField>
    <cacheField name="OTORGA DERECHO ADM?" numFmtId="0">
      <sharedItems containsBlank="1" count="3">
        <s v="SI"/>
        <s v="NO"/>
        <m/>
      </sharedItems>
    </cacheField>
    <cacheField name="Retornar Titular Anterior" numFmtId="0">
      <sharedItems containsBlank="1"/>
    </cacheField>
    <cacheField name="OTRAS OBSERVACIONES" numFmtId="0">
      <sharedItems containsBlank="1"/>
    </cacheField>
    <cacheField name="CONOCIMIENTO A UUOO_x000a_CON PROVEIDO" numFmtId="0">
      <sharedItems containsBlank="1"/>
    </cacheField>
    <cacheField name="CONOCIMIENTO A ENTIDADES_x000a_OFICIO" numFmtId="0">
      <sharedItems containsBlank="1"/>
    </cacheField>
    <cacheField name="DICAPI" numFmtId="0">
      <sharedItems containsBlank="1"/>
    </cacheField>
    <cacheField name="IMARPE" numFmtId="0">
      <sharedItems containsBlank="1"/>
    </cacheField>
    <cacheField name="SANIPES" numFmtId="0">
      <sharedItems containsBlank="1"/>
    </cacheField>
    <cacheField name="SERNANP" numFmtId="0">
      <sharedItems containsBlank="1"/>
    </cacheField>
    <cacheField name="OEFA" numFmtId="0">
      <sharedItems containsBlank="1"/>
    </cacheField>
    <cacheField name="IIAP" numFmtId="0">
      <sharedItems containsNonDate="0" containsString="0" containsBlank="1"/>
    </cacheField>
    <cacheField name="ANA" numFmtId="0">
      <sharedItems containsNonDate="0" containsString="0" containsBlank="1"/>
    </cacheField>
    <cacheField name="MINAM" numFmtId="0">
      <sharedItems containsNonDate="0" containsString="0" containsBlank="1"/>
    </cacheField>
    <cacheField name="JUZGADO" numFmtId="0">
      <sharedItems containsNonDate="0" containsString="0" containsBlank="1"/>
    </cacheField>
    <cacheField name="GORE _x000a_PIURA" numFmtId="0">
      <sharedItems containsNonDate="0" containsString="0" containsBlank="1"/>
    </cacheField>
    <cacheField name="GORE _x000a_ANCASH" numFmtId="0">
      <sharedItems containsNonDate="0" containsString="0" containsBlank="1"/>
    </cacheField>
    <cacheField name="GORE _x000a_LA LIBERTAD" numFmtId="0">
      <sharedItems containsNonDate="0" containsString="0" containsBlank="1"/>
    </cacheField>
    <cacheField name="GORE _x000a_LIMA" numFmtId="0">
      <sharedItems containsNonDate="0" containsString="0" containsBlank="1"/>
    </cacheField>
    <cacheField name="GORE MOQUEGUA" numFmtId="0">
      <sharedItems containsNonDate="0" containsString="0" containsBlank="1"/>
    </cacheField>
    <cacheField name="SUNAT" numFmtId="0">
      <sharedItems containsNonDate="0" containsString="0" containsBlank="1"/>
    </cacheField>
    <cacheField name="N°  NOTIFICACIÓN/ CÉDULA DE NOTIFICACIÓN" numFmtId="0">
      <sharedItems containsBlank="1"/>
    </cacheField>
    <cacheField name="FECHA NOTIFICACIÓN/ CÉDULA DE NOTIFICACIÓN" numFmtId="0">
      <sharedItems containsDate="1" containsBlank="1" containsMixedTypes="1" minDate="2024-01-03T00:00:00" maxDate="2024-03-01T00:00:0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365.449626273148" createdVersion="8" refreshedVersion="8" minRefreshableVersion="3" recordCount="183" xr:uid="{AA3B6D12-74D9-451D-B102-D4074A8E2FEF}">
  <cacheSource type="worksheet">
    <worksheetSource name="Tabla5"/>
  </cacheSource>
  <cacheFields count="41">
    <cacheField name="ID" numFmtId="0">
      <sharedItems containsSemiMixedTypes="0" containsString="0" containsNumber="1" containsInteger="1" minValue="1" maxValue="183"/>
    </cacheField>
    <cacheField name="Resolución Directoral" numFmtId="0">
      <sharedItems/>
    </cacheField>
    <cacheField name="REGISTRO" numFmtId="0">
      <sharedItems/>
    </cacheField>
    <cacheField name="FECHA DE REGISTRO" numFmtId="0">
      <sharedItems containsNonDate="0" containsDate="1" containsString="0" containsBlank="1" minDate="2014-01-10T00:00:00" maxDate="2024-03-07T00:00:00"/>
    </cacheField>
    <cacheField name="MES" numFmtId="0">
      <sharedItems containsBlank="1" count="14">
        <s v="ENERO"/>
        <s v="FEBRERO"/>
        <s v="MARZO"/>
        <m u="1"/>
        <s v="ABRIL" u="1"/>
        <s v="MAYO" u="1"/>
        <s v="JUNIO" u="1"/>
        <s v="JULIO" u="1"/>
        <s v="AGOSTO" u="1"/>
        <s v="SETIEMBRE" u="1"/>
        <s v="SEPTIEMBRE" u="1"/>
        <s v="OCTUBRE" u="1"/>
        <s v="NOVIEMBRE" u="1"/>
        <s v="DICIEMBRE" u="1"/>
      </sharedItems>
    </cacheField>
    <cacheField name="FECHA PUBLICACIÓN" numFmtId="164">
      <sharedItems containsDate="1" containsMixedTypes="1" minDate="2024-01-03T00:00:00" maxDate="2024-03-14T00:00:00"/>
    </cacheField>
    <cacheField name="FECHA FIRMA" numFmtId="164">
      <sharedItems containsDate="1" containsMixedTypes="1" minDate="2024-01-03T00:00:00" maxDate="2024-03-14T00:00:00"/>
    </cacheField>
    <cacheField name="FECHA DE PLAZO MAXIMO DE ATENCION" numFmtId="0">
      <sharedItems containsDate="1" containsBlank="1" containsMixedTypes="1" minDate="2023-01-05T00:00:00" maxDate="2024-03-05T00:00:00"/>
    </cacheField>
    <cacheField name="PROCEDIMIENTO ATENDIDO EN PLAZO_x000a_SI / NO" numFmtId="0">
      <sharedItems/>
    </cacheField>
    <cacheField name="ID MATRICULA" numFmtId="0">
      <sharedItems containsString="0" containsBlank="1" containsNumber="1" containsInteger="1" minValue="67" maxValue="67299"/>
    </cacheField>
    <cacheField name="EP" numFmtId="0">
      <sharedItems containsBlank="1"/>
    </cacheField>
    <cacheField name="MATRICULA" numFmtId="0">
      <sharedItems containsMixedTypes="1" containsNumber="1" containsInteger="1" minValue="531005" maxValue="531005"/>
    </cacheField>
    <cacheField name="TITULAR" numFmtId="0">
      <sharedItems/>
    </cacheField>
    <cacheField name="DESCRIPCIÓN" numFmtId="0">
      <sharedItems longText="1"/>
    </cacheField>
    <cacheField name="UUOO" numFmtId="0">
      <sharedItems containsBlank="1" count="4">
        <s v="DECHDI"/>
        <s v="DPCHDI"/>
        <s v="DGPCHDI"/>
        <m/>
      </sharedItems>
    </cacheField>
    <cacheField name="DESTINO" numFmtId="0">
      <sharedItems containsBlank="1"/>
    </cacheField>
    <cacheField name="RECURSO" numFmtId="0">
      <sharedItems containsBlank="1"/>
    </cacheField>
    <cacheField name="TIPO" numFmtId="0">
      <sharedItems containsBlank="1"/>
    </cacheField>
    <cacheField name="PROCEDIMIENTO" numFmtId="0">
      <sharedItems containsBlank="1"/>
    </cacheField>
    <cacheField name="OBSERVACIONES AL PROCEDIMIENTO" numFmtId="0">
      <sharedItems containsBlank="1"/>
    </cacheField>
    <cacheField name="Retornar Titular Anterior" numFmtId="0">
      <sharedItems containsBlank="1"/>
    </cacheField>
    <cacheField name="OTRAS OBSERVACIONES" numFmtId="0">
      <sharedItems containsBlank="1"/>
    </cacheField>
    <cacheField name="CONOCIMIENTO A UUOO_x000a_CON PROVEIDO" numFmtId="0">
      <sharedItems containsBlank="1"/>
    </cacheField>
    <cacheField name="CONOCIMIENTO A ENTIDADES_x000a_OFICIO" numFmtId="0">
      <sharedItems containsBlank="1"/>
    </cacheField>
    <cacheField name="DICAPI" numFmtId="0">
      <sharedItems containsBlank="1"/>
    </cacheField>
    <cacheField name="IMARPE" numFmtId="0">
      <sharedItems containsBlank="1"/>
    </cacheField>
    <cacheField name="SANIPES" numFmtId="0">
      <sharedItems containsBlank="1"/>
    </cacheField>
    <cacheField name="SERNANP" numFmtId="0">
      <sharedItems containsBlank="1"/>
    </cacheField>
    <cacheField name="OEFA" numFmtId="0">
      <sharedItems containsBlank="1"/>
    </cacheField>
    <cacheField name="IIAP" numFmtId="0">
      <sharedItems containsNonDate="0" containsString="0" containsBlank="1"/>
    </cacheField>
    <cacheField name="ANA" numFmtId="0">
      <sharedItems containsNonDate="0" containsString="0" containsBlank="1"/>
    </cacheField>
    <cacheField name="MINAM" numFmtId="0">
      <sharedItems containsNonDate="0" containsString="0" containsBlank="1"/>
    </cacheField>
    <cacheField name="JUZGADO" numFmtId="0">
      <sharedItems containsNonDate="0" containsString="0" containsBlank="1"/>
    </cacheField>
    <cacheField name="GORE _x000a_PIURA" numFmtId="0">
      <sharedItems containsNonDate="0" containsString="0" containsBlank="1"/>
    </cacheField>
    <cacheField name="GORE _x000a_ANCASH" numFmtId="0">
      <sharedItems containsNonDate="0" containsString="0" containsBlank="1"/>
    </cacheField>
    <cacheField name="GORE _x000a_LA LIBERTAD" numFmtId="0">
      <sharedItems containsNonDate="0" containsString="0" containsBlank="1"/>
    </cacheField>
    <cacheField name="GORE _x000a_LIMA" numFmtId="0">
      <sharedItems containsNonDate="0" containsString="0" containsBlank="1"/>
    </cacheField>
    <cacheField name="GORE MOQUEGUA" numFmtId="0">
      <sharedItems containsNonDate="0" containsString="0" containsBlank="1"/>
    </cacheField>
    <cacheField name="SUNAT" numFmtId="0">
      <sharedItems containsNonDate="0" containsString="0" containsBlank="1"/>
    </cacheField>
    <cacheField name="N°  NOTIFICACIÓN/ CÉDULA DE NOTIFICACIÓN" numFmtId="0">
      <sharedItems containsBlank="1"/>
    </cacheField>
    <cacheField name="FECHA NOTIFICACIÓN/ CÉDULA DE NOTIFICACIÓN" numFmtId="0">
      <sharedItems containsDate="1" containsBlank="1" containsMixedTypes="1" minDate="2024-01-03T00:00:00" maxDate="2024-03-01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8">
  <r>
    <n v="1"/>
    <x v="0"/>
    <s v="00094521-2020"/>
    <x v="0"/>
    <m/>
    <x v="0"/>
    <m/>
    <m/>
    <s v="AACH HOLDING CO. NO. 2,  LLC"/>
    <m/>
    <m/>
    <m/>
    <m/>
  </r>
  <r>
    <n v="2"/>
    <x v="1"/>
    <s v="00089934-2020"/>
    <x v="0"/>
    <m/>
    <x v="1"/>
    <m/>
    <m/>
    <s v="Otorgar al  señor DANILO EDSON BUSTAMANTE MOSTAJO, la autorización para efectuar investigación pesquera especializada "/>
    <m/>
    <m/>
    <m/>
    <m/>
  </r>
  <r>
    <n v="3"/>
    <x v="2"/>
    <s v="00078313-2020"/>
    <x v="0"/>
    <m/>
    <x v="1"/>
    <m/>
    <m/>
    <s v="Otorgar la autorización para realizar las actividades de colecta de recursos hidrobiológicos conforme al plan de trabajo a la la empresa NEXA RESOURCES PERÚ S.A."/>
    <m/>
    <m/>
    <m/>
    <m/>
  </r>
  <r>
    <n v="4"/>
    <x v="3"/>
    <s v="00093486-2020"/>
    <x v="0"/>
    <m/>
    <x v="1"/>
    <m/>
    <m/>
    <s v="Modificar la autorización al plan de trabajo a favor de la empresa CULTINOR S.A.C."/>
    <m/>
    <m/>
    <m/>
    <m/>
  </r>
  <r>
    <n v="5"/>
    <x v="4"/>
    <s v="00083747-2020"/>
    <x v="0"/>
    <m/>
    <x v="1"/>
    <m/>
    <m/>
    <s v="Otorgar la autorización para realizar las actividades de colecta de recursos hidrobiológicos para el levantamiento de línea de base de estudios ambientales conforme al plan de trabajo "/>
    <m/>
    <m/>
    <m/>
    <m/>
  </r>
  <r>
    <n v="6"/>
    <x v="5"/>
    <s v="00083477-2020"/>
    <x v="0"/>
    <m/>
    <x v="1"/>
    <m/>
    <m/>
    <s v="Otorgar a la empresa  RAICES GROUP S.A.C., la autorización para efectuar investigación pesquera especializada sin uso de embarcación"/>
    <m/>
    <m/>
    <m/>
    <m/>
  </r>
  <r>
    <n v="7"/>
    <x v="6"/>
    <s v="00093118-2019"/>
    <x v="0"/>
    <m/>
    <x v="1"/>
    <m/>
    <m/>
    <s v="Aceptar el desistimiento del procedimiento de cambio de titularidad de la autorización de incremento de flota para la construcción de una nueva embarcación "/>
    <s v="DECHDI"/>
    <s v="CAMBIO DE TITULAR"/>
    <s v="DESISTIMIENTO"/>
    <m/>
  </r>
  <r>
    <n v="8"/>
    <x v="7"/>
    <s v="00076594-2020"/>
    <x v="0"/>
    <m/>
    <x v="1"/>
    <m/>
    <m/>
    <s v="Otorgar la autorización para realizar las actividades de colecta de recursos hidrobiológicos conforme al plan de trabajo "/>
    <m/>
    <m/>
    <m/>
    <m/>
  </r>
  <r>
    <n v="9"/>
    <x v="8"/>
    <s v="00095404-2020"/>
    <x v="0"/>
    <m/>
    <x v="1"/>
    <m/>
    <m/>
    <s v="Otorgar al señor DANIEL ROBERTO BUEHS BOWEN representada en el país por los señores Omar Diego Carcovich Jibaja y Eduardo Carcovich Carcovich, permiso de pesca para operar la embarcación pesquera de cerco de bandera ecuatoriana denominada CAP. BERNY B"/>
    <m/>
    <m/>
    <m/>
    <m/>
  </r>
  <r>
    <n v="10"/>
    <x v="9"/>
    <s v="00095808-2020"/>
    <x v="0"/>
    <m/>
    <x v="2"/>
    <m/>
    <m/>
    <s v="Otorgar a la empresa BONITO DEL NORTE CORP., representada en el país por el señor Rudy Bill Neyra Balta, permiso de pesca para operar la embarcación pesquera de cerco de bandera panameña denominada DOÑA LUCIA"/>
    <m/>
    <m/>
    <m/>
    <m/>
  </r>
  <r>
    <n v="11"/>
    <x v="10"/>
    <s v="00066149-2020"/>
    <x v="0"/>
    <m/>
    <x v="3"/>
    <m/>
    <m/>
    <s v="SUSPENDER por única vez, la licencia de operación otorgada "/>
    <m/>
    <m/>
    <m/>
    <m/>
  </r>
  <r>
    <n v="12"/>
    <x v="11"/>
    <s v="00018794-2020"/>
    <x v="0"/>
    <m/>
    <x v="3"/>
    <m/>
    <m/>
    <s v="Declarar fundado en parte el recurso de reconsideración interpuesto por la empresa COMPLEJO INDUSTRIAL SKAVOS S.A.C."/>
    <m/>
    <m/>
    <m/>
    <m/>
  </r>
  <r>
    <n v="13"/>
    <x v="12"/>
    <s v="00000590-2021"/>
    <x v="0"/>
    <m/>
    <x v="3"/>
    <m/>
    <m/>
    <s v="Rectificar el error material "/>
    <m/>
    <m/>
    <m/>
    <m/>
  </r>
  <r>
    <n v="14"/>
    <x v="13"/>
    <s v="00062873-2020"/>
    <x v="0"/>
    <m/>
    <x v="3"/>
    <m/>
    <m/>
    <s v="Declarar IMPROCEDENTE la solicitud presentada por la empresa CONSERVAS Y CONGELADOS CERRO AZUL S.R.L."/>
    <m/>
    <m/>
    <m/>
    <m/>
  </r>
  <r>
    <n v="15"/>
    <x v="14"/>
    <s v="00049372-2020"/>
    <x v="0"/>
    <m/>
    <x v="3"/>
    <m/>
    <m/>
    <s v="SUSPENDER, por única vez, la licencia de operación "/>
    <m/>
    <m/>
    <m/>
    <m/>
  </r>
  <r>
    <n v="16"/>
    <x v="15"/>
    <s v="00014570-2020"/>
    <x v="0"/>
    <m/>
    <x v="3"/>
    <m/>
    <m/>
    <s v="ACEPTAR el desistimiento formulado por la empresa AUSTRAL GROUP S.A.A. "/>
    <m/>
    <m/>
    <m/>
    <m/>
  </r>
  <r>
    <n v="17"/>
    <x v="16"/>
    <s v="00002615-2020"/>
    <x v="0"/>
    <m/>
    <x v="4"/>
    <m/>
    <m/>
    <s v="Declarar la conclusión del procedimiento de queja por defecto de tramitación, sin pronunciamiento sobre el fondo, formulada por la empresa CASAMAR S.A.C."/>
    <m/>
    <m/>
    <m/>
    <m/>
  </r>
  <r>
    <n v="18"/>
    <x v="17"/>
    <s v="00030934-2020"/>
    <x v="0"/>
    <m/>
    <x v="4"/>
    <m/>
    <m/>
    <s v="Declarar la conclusión del procedimiento de queja por defecto de tramitación, sin pronunciamiento sobre el fondo, formulada por la empresa TERMINAL INTERNACIONAL DEL SUR S.A"/>
    <m/>
    <m/>
    <m/>
    <m/>
  </r>
  <r>
    <n v="19"/>
    <x v="18"/>
    <s v="00085306-2020"/>
    <x v="0"/>
    <m/>
    <x v="4"/>
    <m/>
    <m/>
    <s v="Declarar la conclusión del procedimiento de queja por defecto de tramitación, sin pronunciamiento sobre el fondo, formulada por el señor SEBASTIAN PERICHE PERICHE"/>
    <m/>
    <m/>
    <m/>
    <m/>
  </r>
  <r>
    <n v="20"/>
    <x v="19"/>
    <s v="00085835-2020"/>
    <x v="0"/>
    <m/>
    <x v="4"/>
    <m/>
    <m/>
    <s v="Declarar la conclusión del procedimiento de queja por defecto de tramitación, sin pronunciamiento sobre el fondo, formulada por el señor MANUEL RAMON PAZO QUEREVALU"/>
    <m/>
    <m/>
    <m/>
    <m/>
  </r>
  <r>
    <n v="21"/>
    <x v="20"/>
    <s v="00020350-2020"/>
    <x v="0"/>
    <m/>
    <x v="4"/>
    <m/>
    <m/>
    <s v="Declarar improcedente la solicitud de renuncia con eficacia anticipada "/>
    <m/>
    <m/>
    <m/>
    <m/>
  </r>
  <r>
    <n v="22"/>
    <x v="21"/>
    <s v="00082016-2020"/>
    <x v="0"/>
    <m/>
    <x v="4"/>
    <m/>
    <m/>
    <s v="Declarar la conclusión del procedimiento de queja por defecto de tramitación, sin pronunciamiento sobre el fondo, formulada por la señora PATRICIA JANET LEON PARIA"/>
    <m/>
    <m/>
    <m/>
    <m/>
  </r>
  <r>
    <n v="23"/>
    <x v="22"/>
    <s v="00061774-2020"/>
    <x v="0"/>
    <m/>
    <x v="5"/>
    <m/>
    <m/>
    <s v="Otorgar la autorización para realizar las actividades de colecta de recursos hidrobiológicos conforme al plan de trabajo "/>
    <m/>
    <m/>
    <m/>
    <m/>
  </r>
  <r>
    <n v="24"/>
    <x v="23"/>
    <s v="NO TIENE"/>
    <x v="0"/>
    <m/>
    <x v="5"/>
    <m/>
    <m/>
    <s v="Otorgar la autorización para realizar las actividades de colecta de recursos hidrobiológicos conforme al plan de trabajo "/>
    <m/>
    <m/>
    <m/>
    <m/>
  </r>
  <r>
    <n v="25"/>
    <x v="24"/>
    <s v="00061702-2020"/>
    <x v="0"/>
    <m/>
    <x v="5"/>
    <m/>
    <m/>
    <s v="Otorgar la autorización para realizar las actividades de colecta de recursos hidrobiológicos conforme al plan de trabajo "/>
    <m/>
    <m/>
    <m/>
    <m/>
  </r>
  <r>
    <n v="26"/>
    <x v="25"/>
    <s v="00001928-2021"/>
    <x v="0"/>
    <m/>
    <x v="5"/>
    <m/>
    <m/>
    <s v="Otorgar a la empresa MAGRISACORP S.A., representada en el país por la señora Ydania Marlene Roncalla Cayetano, permiso de pesca para operar la embarcación pesquera de cerco de bandera ecuatoriana denominada PANCHITO L"/>
    <m/>
    <m/>
    <m/>
    <m/>
  </r>
  <r>
    <n v="27"/>
    <x v="26"/>
    <s v="00073202-2020"/>
    <x v="0"/>
    <m/>
    <x v="5"/>
    <m/>
    <m/>
    <s v="Declarar improcedente la solicitud de autorización para efectuar el plan de investigación"/>
    <m/>
    <m/>
    <m/>
    <m/>
  </r>
  <r>
    <n v="28"/>
    <x v="27"/>
    <s v="00086572-2020"/>
    <x v="0"/>
    <m/>
    <x v="5"/>
    <m/>
    <m/>
    <s v="Otorgar a favor de la empresa PESQUERA H Y J S.A.C., autorización de incremento de flota"/>
    <m/>
    <m/>
    <m/>
    <m/>
  </r>
  <r>
    <n v="29"/>
    <x v="28"/>
    <s v="00082941-2020"/>
    <x v="0"/>
    <m/>
    <x v="5"/>
    <m/>
    <m/>
    <s v="Aprobar a favor de la empresa PESQUERA NIROCI S.A.C., el cambio de titular del permiso de pesca para operar la embarcación pesquera CAPRICORNIO 9 "/>
    <s v="DECHDI"/>
    <s v="CAMBIO DE TITULAR"/>
    <m/>
    <m/>
  </r>
  <r>
    <n v="30"/>
    <x v="29"/>
    <s v="00090942-2020"/>
    <x v="0"/>
    <m/>
    <x v="5"/>
    <m/>
    <m/>
    <s v="Otorgar a favor de la empresa PESQUERA DACON S.A.C., autorización de incremento de flota para ampliar la capacidad de bodega de la embarcación pesquera DAVID ALONSO "/>
    <m/>
    <m/>
    <m/>
    <m/>
  </r>
  <r>
    <n v="31"/>
    <x v="30"/>
    <s v="00001348-2021"/>
    <x v="0"/>
    <m/>
    <x v="6"/>
    <m/>
    <m/>
    <s v="Otorgar a la empresa INDUSTRIA ATUNERA S.A.- INDUATUN, representada en el país por el señor Omar Rudy Bill Neyra Balta, permiso de pesca para operar la embarcación pesquera de cerco de bandera ecuatoriana denominada CHASCA"/>
    <m/>
    <m/>
    <m/>
    <m/>
  </r>
  <r>
    <n v="32"/>
    <x v="31"/>
    <s v="00016857-2020"/>
    <x v="0"/>
    <m/>
    <x v="6"/>
    <m/>
    <m/>
    <s v="Declarar la conclusión del procedimiento de queja por defecto de tramitación, sin pronunciamiento sobre el fondo, formulada por el señor JOSÉ VALENTÍN GALÁN LLONTOP"/>
    <m/>
    <m/>
    <m/>
    <m/>
  </r>
  <r>
    <n v="33"/>
    <x v="32"/>
    <s v="00002053-2021"/>
    <x v="0"/>
    <m/>
    <x v="7"/>
    <m/>
    <m/>
    <s v="Otorgar a la empresa PESQUERA DOÑAMARUJA S.A., representada en el país por el señor Mario Alfonso Miranda Eyzaguirre, permiso de pesca para operar la embarcación pesquera de cerco de bandera ecuatoriana denominada DOÑA MARUJA"/>
    <m/>
    <m/>
    <m/>
    <m/>
  </r>
  <r>
    <n v="34"/>
    <x v="33"/>
    <s v="00002042-2021"/>
    <x v="0"/>
    <m/>
    <x v="7"/>
    <m/>
    <m/>
    <s v="Otorgar a la empresa ELVAYKA KYOEI S.A., representada en el país por el señor Mario Alfonso Miranda Eyzaguirre, permiso de pesca para operar la embarcación pesquera de cerco de bandera ecuatoriana denominada GIULIETTA"/>
    <m/>
    <m/>
    <m/>
    <m/>
  </r>
  <r>
    <n v="35"/>
    <x v="34"/>
    <s v="00002051-2021"/>
    <x v="0"/>
    <m/>
    <x v="7"/>
    <m/>
    <m/>
    <s v="Otorgar a la empresa ELVAYKA KYOEI S.A., representada en el país por el señor Mario Alfonso Miranda Eyzaguirre, permiso de pesca para operar la embarcación pesquera de cerco de bandera ecuatoriana denominada JO LINDA"/>
    <m/>
    <m/>
    <m/>
    <m/>
  </r>
  <r>
    <n v="36"/>
    <x v="35"/>
    <s v="00001507-2021"/>
    <x v="0"/>
    <m/>
    <x v="7"/>
    <m/>
    <m/>
    <s v="Otorgar a la empresa PACIFIC COAST RAFAELLO LLC., representada en el país por el señor Rudy Bill Neyra Balta, permiso de pesca para operar la embarcación pesquera de cerco de bandera estadounidense denominada RAFFAELLO"/>
    <m/>
    <m/>
    <m/>
    <m/>
  </r>
  <r>
    <n v="37"/>
    <x v="36"/>
    <s v="00002055-2021"/>
    <x v="0"/>
    <m/>
    <x v="8"/>
    <m/>
    <m/>
    <s v="Otorgar a la empresa PESQUERA DONBARTOLO S.A., representada en el país por el señor Mario Alfonso Miranda Eyzaguirre, permiso de pesca para operar la embarcación pesquera de cerco de bandera ecuatoriana denominada DON BARTOLO"/>
    <m/>
    <m/>
    <m/>
    <m/>
  </r>
  <r>
    <n v="38"/>
    <x v="37"/>
    <s v="00001350-2021"/>
    <x v="0"/>
    <m/>
    <x v="8"/>
    <m/>
    <m/>
    <s v="Otorgar a la empresa PISCANTUR S.A., representada en el país por los señores Rudy Bill Neyra Balta y Juan Abel Neyra Balta, permiso de pesca para operar la embarcación pesquera de cerco de bandera ecuatoriana denominada AMADA ISABEL"/>
    <m/>
    <m/>
    <m/>
    <m/>
  </r>
  <r>
    <n v="39"/>
    <x v="38"/>
    <s v="00063339-2020"/>
    <x v="0"/>
    <m/>
    <x v="8"/>
    <m/>
    <m/>
    <s v="Otorgar la autorización para realizar las actividades de colecta de recursos hidrobiológicos conforme al plan de trabajo "/>
    <m/>
    <m/>
    <m/>
    <m/>
  </r>
  <r>
    <n v="40"/>
    <x v="39"/>
    <s v="00006562-2020"/>
    <x v="0"/>
    <m/>
    <x v="8"/>
    <m/>
    <m/>
    <s v="Otorgar permiso de pesca a favor del señor ANGEL PANTA PANTA para operar la embarcación pesquera de menor escala ERICK"/>
    <m/>
    <m/>
    <m/>
    <m/>
  </r>
  <r>
    <n v="41"/>
    <x v="40"/>
    <s v="00005362-2020"/>
    <x v="0"/>
    <m/>
    <x v="8"/>
    <m/>
    <m/>
    <s v="Otorgar permiso de pesca a favor del señor PERCY ZETA RUMICHE, para operar la embarcación pesquera de menor escala JESUCRISTO CAUTIVO"/>
    <m/>
    <m/>
    <m/>
    <m/>
  </r>
  <r>
    <n v="42"/>
    <x v="41"/>
    <s v="00006559-2020"/>
    <x v="0"/>
    <m/>
    <x v="8"/>
    <m/>
    <m/>
    <s v="Otorgar permiso de pesca a favor del señor JULIO NOLBERTO ECHE PERICHE para operar la embarcación pesquera de menor escala JHONATAN LUIS "/>
    <m/>
    <m/>
    <m/>
    <m/>
  </r>
  <r>
    <n v="43"/>
    <x v="42"/>
    <s v="00095973-2020"/>
    <x v="0"/>
    <m/>
    <x v="8"/>
    <m/>
    <m/>
    <s v="Aprobar a favor CRESCENCIO JACINTO PANTA y YOLANDA AYALA DE JACINTO, el cambio de titular del permiso de pesca para operar la embarcación pesquera MANUEL EDUARDO "/>
    <s v="DECHDI"/>
    <s v="CAMBIO DE TITULAR"/>
    <m/>
    <m/>
  </r>
  <r>
    <n v="44"/>
    <x v="43"/>
    <s v="00070944-2020"/>
    <x v="0"/>
    <m/>
    <x v="8"/>
    <m/>
    <m/>
    <s v="Otorgar a favor de la señora NICOLASA CUSTODIO HUAMANCHUMO, autorización de incremento de flota para construir una nueva embarcación pesquera "/>
    <m/>
    <m/>
    <m/>
    <m/>
  </r>
  <r>
    <n v="45"/>
    <x v="44"/>
    <s v="00086328-2020"/>
    <x v="0"/>
    <m/>
    <x v="8"/>
    <m/>
    <m/>
    <s v="Aprobar a favor de JUAN FRANCISCO ECHE PERICHE, JULIA CRISTINA FIESTAS QUEREVALU, MARIA DORA FIESTAS YARLEQUE DE ECHE, MANUEL ASCENCION ECHE PERICHE y ROSA HERMINIA ECHE FIESTAS, el cambio de titular del permiso de pesca para operar la embarcación pesquera SEÑOR DE LA ASENCION II"/>
    <s v="DECHDI"/>
    <s v="CAMBIO DE TITULAR"/>
    <m/>
    <m/>
  </r>
  <r>
    <n v="46"/>
    <x v="45"/>
    <s v="00061784-2020"/>
    <x v="0"/>
    <m/>
    <x v="8"/>
    <m/>
    <m/>
    <s v="Otorgar la autorización para realizar las actividades de colecta de recursos hidrobiológicos conforme al plan de trabajo"/>
    <m/>
    <m/>
    <m/>
    <m/>
  </r>
  <r>
    <n v="47"/>
    <x v="46"/>
    <s v="00061655-2020"/>
    <x v="0"/>
    <m/>
    <x v="8"/>
    <m/>
    <m/>
    <s v="Otorgar la autorización para realizar las actividades de colecta de recursos hidrobiológicos conforme al plan de trabajo "/>
    <m/>
    <m/>
    <m/>
    <m/>
  </r>
  <r>
    <n v="48"/>
    <x v="47"/>
    <s v="00059289-2020"/>
    <x v="0"/>
    <m/>
    <x v="8"/>
    <m/>
    <m/>
    <s v="Otorgar la autorización para realizar las actividades de colecta de recursos hidrobiológicos conforme al plan de trabajo "/>
    <m/>
    <m/>
    <m/>
    <m/>
  </r>
  <r>
    <n v="49"/>
    <x v="48"/>
    <s v="00002559-2021"/>
    <x v="0"/>
    <m/>
    <x v="8"/>
    <m/>
    <m/>
    <s v="Otorgar a la empresa ANILISA S.A., representada en el país por la señora Ydania Marlene Roncalla Cayetano, permiso de pesca para operar la embarcación pesquera de cerco de bandera ecuatoriana denominada MALULA"/>
    <m/>
    <m/>
    <m/>
    <m/>
  </r>
  <r>
    <n v="50"/>
    <x v="49"/>
    <s v="00002393-2021"/>
    <x v="0"/>
    <m/>
    <x v="8"/>
    <m/>
    <m/>
    <s v="Otorgar a la empresa INTELPESCA S.A., representada en el país por los señores Omar Diego Carcovich Jibaja y Eduardo Carcovich Carcovich, permiso de pesca para operar la embarcación pesquera de cerco de bandera ecuatoriana denominada CONNIE JEAN TWO"/>
    <m/>
    <m/>
    <m/>
    <m/>
  </r>
  <r>
    <n v="51"/>
    <x v="50"/>
    <s v="00002558-2021"/>
    <x v="0"/>
    <m/>
    <x v="9"/>
    <m/>
    <m/>
    <s v="Otorgar a la empresa FOLITOP S.A., representada en el país por la señora Ydania Marlene Roncalla Cayetano, permiso de pesca para operar la embarcación pesquera de cerco de bandera ecuatoriana denominada CLAUDIA L"/>
    <m/>
    <m/>
    <m/>
    <m/>
  </r>
  <r>
    <n v="52"/>
    <x v="51"/>
    <s v="00002557-2021"/>
    <x v="0"/>
    <m/>
    <x v="9"/>
    <m/>
    <m/>
    <s v="Otorgar a la empresa LUMITOP S.A., representada en el país por la señora Ydania Marlene Roncalla Cayetano, permiso de pesca para operar la embarcación pesquera de cerco de bandera ecuatoriana denominada DOMENICA L"/>
    <m/>
    <m/>
    <m/>
    <m/>
  </r>
  <r>
    <n v="53"/>
    <x v="52"/>
    <s v="00094202-2020"/>
    <x v="0"/>
    <m/>
    <x v="9"/>
    <m/>
    <m/>
    <s v="Otorgar la autorización para realizar las actividades de colecta de recursos hidrobiológicos conforme al plan de trabajo "/>
    <m/>
    <m/>
    <m/>
    <m/>
  </r>
  <r>
    <n v="54"/>
    <x v="53"/>
    <s v="00088184-2020"/>
    <x v="0"/>
    <m/>
    <x v="9"/>
    <m/>
    <m/>
    <s v="Otorgar la autorización para realizar las actividades de colecta de recursos hidrobiológicos para el levantamiento de línea de base de estudios ambientales e instrumentos de gestión ambiental complementarios conforme al plan de trabajo "/>
    <m/>
    <m/>
    <m/>
    <m/>
  </r>
  <r>
    <n v="55"/>
    <x v="54"/>
    <s v="00076260-2020"/>
    <x v="0"/>
    <m/>
    <x v="9"/>
    <m/>
    <m/>
    <s v="Otorgar a favor de los señores WALTER VALENTIN FIESTAS FIESTAS y JUAN AUGUSTO FIESTAS FIESTAS, autorización de incremento de flota para construir una nueva embarcación pesquera "/>
    <m/>
    <m/>
    <m/>
    <m/>
  </r>
  <r>
    <n v="56"/>
    <x v="55"/>
    <s v="00002914-2021"/>
    <x v="0"/>
    <m/>
    <x v="9"/>
    <m/>
    <m/>
    <s v="Otorgar a la empresa ECUAVESSEL S.A., representada en el país por los señores Omar Diego Carcovich Jibaja y Eduardo Carcovich Carcovich, permiso de pesca para operar la embarcación pesquera de cerco de bandera ecuatoriana denominada AMALIS"/>
    <m/>
    <m/>
    <m/>
    <m/>
  </r>
  <r>
    <n v="57"/>
    <x v="56"/>
    <s v="00010655-2020"/>
    <x v="0"/>
    <m/>
    <x v="10"/>
    <m/>
    <m/>
    <s v="Otorgar permiso de pesca a favor de LUIS ECA CORDOVA e ISABEL PANTA DE ECA, para operar la embarcación pesquera de menor escala EMMANUEL "/>
    <m/>
    <m/>
    <m/>
    <m/>
  </r>
  <r>
    <n v="58"/>
    <x v="57"/>
    <s v="00063234-2020"/>
    <x v="0"/>
    <m/>
    <x v="11"/>
    <m/>
    <m/>
    <s v="Otorgar la autorización para realizar las actividades de colecta de recursos hidrobiológicos conforme al plan de trabajo "/>
    <m/>
    <m/>
    <m/>
    <m/>
  </r>
  <r>
    <n v="59"/>
    <x v="58"/>
    <s v="00061785-2020"/>
    <x v="0"/>
    <m/>
    <x v="11"/>
    <m/>
    <m/>
    <s v="Otorgar la autorización para realizar las actividades de colecta de recursos hidrobiológicos conforme al plan de trabajo "/>
    <m/>
    <m/>
    <m/>
    <m/>
  </r>
  <r>
    <n v="60"/>
    <x v="59"/>
    <s v="00063237-2020"/>
    <x v="0"/>
    <m/>
    <x v="11"/>
    <m/>
    <m/>
    <s v="Otorgar la autorización para realizar las actividades de colecta de recursos hidrobiológicos conforme al plan de trabajo "/>
    <m/>
    <m/>
    <m/>
    <m/>
  </r>
  <r>
    <n v="61"/>
    <x v="60"/>
    <s v="00075593-2020"/>
    <x v="0"/>
    <m/>
    <x v="11"/>
    <m/>
    <m/>
    <s v="Otorgar la autorización para realizar las actividades de colecta de recursos hidrobiológicos conforme al plan de trabajo"/>
    <m/>
    <m/>
    <m/>
    <m/>
  </r>
  <r>
    <n v="62"/>
    <x v="61"/>
    <s v="00089598-2020"/>
    <x v="0"/>
    <m/>
    <x v="11"/>
    <m/>
    <m/>
    <s v="Otorgar la autorización para realizar las actividades de colecta de recursos hidrobiológicos conforme al plan de trabajo"/>
    <m/>
    <m/>
    <m/>
    <m/>
  </r>
  <r>
    <n v="63"/>
    <x v="62"/>
    <s v="00004139-2021"/>
    <x v="0"/>
    <m/>
    <x v="11"/>
    <m/>
    <m/>
    <s v="Otorgar a la empresa FISHECUADOR S.A., representada en el país por los señores Omar Diego Carcovich Jibaja y Eduardo Carcovich Carcovich, permiso de pesca para operar la embarcación pesquera de cerco de bandera ecuatoriana denominada EASTERN PACIFIC"/>
    <m/>
    <m/>
    <m/>
    <m/>
  </r>
  <r>
    <n v="64"/>
    <x v="63"/>
    <s v="00002427-2021"/>
    <x v="0"/>
    <m/>
    <x v="11"/>
    <m/>
    <m/>
    <s v="Aprobar a favor de la señora EULOFIA JACINTO DE FIESTAS, el cambio de titular del permiso de pesca para operar la embarcación pesquera MILAGROSO CAUTIVO "/>
    <s v="DECHDI"/>
    <s v="CAMBIO DE TITULAR"/>
    <m/>
    <m/>
  </r>
  <r>
    <n v="65"/>
    <x v="64"/>
    <s v="00094256-2020"/>
    <x v="0"/>
    <m/>
    <x v="11"/>
    <m/>
    <m/>
    <s v="Otorgar a favor de la empresa CORPORACION NUNTON S.A.C., autorización de incremento de flota para construir una nueva embarcación pesquera"/>
    <m/>
    <m/>
    <m/>
    <m/>
  </r>
  <r>
    <n v="66"/>
    <x v="65"/>
    <s v="00095931-2020"/>
    <x v="0"/>
    <m/>
    <x v="11"/>
    <m/>
    <m/>
    <s v="Otorgar a favor de los señores HÉCTOR PANTA PANTA, SEBASTIÁN ALBERTO PANTA PANTA, TEOFILO PANTA PANTA y PERCY PANTA PANTA, autorización de incremento de flota para construir una nueva embarcación pesquera"/>
    <m/>
    <m/>
    <m/>
    <m/>
  </r>
  <r>
    <n v="67"/>
    <x v="66"/>
    <s v="00092114-2019"/>
    <x v="0"/>
    <m/>
    <x v="11"/>
    <m/>
    <m/>
    <s v="OTORGAR a favor de la empresa DISTRIBUIDORES, EXPORTADORES, IMPORTADORES S.R.L. - DEXIM S.R.L., la autorización de instalación para el incremento de capacidad instalada de la planta de procesamiento pesquero para la producción de congelado "/>
    <m/>
    <m/>
    <m/>
    <m/>
  </r>
  <r>
    <n v="68"/>
    <x v="67"/>
    <s v="00004325-2021"/>
    <x v="0"/>
    <m/>
    <x v="12"/>
    <m/>
    <m/>
    <s v="Otorgar a la empresa AGROL S.A., representada en el país por el señor Gonzalo Martín Ganoza García- Arrese, permiso de pesca para operar la embarcación pesquera de cerco de bandera ecuatoriana denominada MIRY ANN D"/>
    <m/>
    <m/>
    <m/>
    <m/>
  </r>
  <r>
    <n v="69"/>
    <x v="68"/>
    <s v="00003904-2021"/>
    <x v="0"/>
    <m/>
    <x v="12"/>
    <m/>
    <m/>
    <s v="Otorgar a la empresa DELFITEC S.A., representada en el país por la señora Ydania Marlene Roncalla Cayetano, permiso de pesca para operar la embarcación pesquera de cerco de bandera ecuatoriana denominada ROSSANA L"/>
    <m/>
    <m/>
    <m/>
    <m/>
  </r>
  <r>
    <n v="70"/>
    <x v="69"/>
    <s v="00071694-2019"/>
    <x v="0"/>
    <m/>
    <x v="12"/>
    <m/>
    <m/>
    <s v="APROBAR a favor de la empresa PESQUERA DON AMERICO S.A.C., el cambio de titularidad de la licencia de operación de la planta de procesamiento pesquero para la producción de harina de pescado de alto contenido proteínico "/>
    <s v="DPCHDI"/>
    <s v="CAMBIO DE TITULAR"/>
    <m/>
    <m/>
  </r>
  <r>
    <n v="71"/>
    <x v="70"/>
    <s v="00118536-2019"/>
    <x v="0"/>
    <m/>
    <x v="12"/>
    <m/>
    <m/>
    <s v="Declarar IMPROCEDENTE la solicitud de cambio de titular de la licencia de operación "/>
    <s v="DPCHDI"/>
    <s v="CAMBIO DE TITULAR"/>
    <s v="IMPROCEDENTE"/>
    <m/>
  </r>
  <r>
    <n v="72"/>
    <x v="71"/>
    <s v="00108770-2019"/>
    <x v="0"/>
    <m/>
    <x v="13"/>
    <m/>
    <m/>
    <s v="OTORGAR en favor de la empresa KDN PERÚ S.A.C. la autorización para el incremento de capacidad instalada de la planta de procesamiento pesquero para la producción de curado: secado de productos hidrobiológicos"/>
    <m/>
    <m/>
    <m/>
    <m/>
  </r>
  <r>
    <n v="73"/>
    <x v="72"/>
    <s v="00074644-2020"/>
    <x v="0"/>
    <m/>
    <x v="14"/>
    <m/>
    <m/>
    <s v="Otorgar la autorización para realizar actividades de colecta de recursos hidrobiológicos conforme al plan de trabajo "/>
    <m/>
    <m/>
    <m/>
    <m/>
  </r>
  <r>
    <n v="74"/>
    <x v="73"/>
    <s v="00003898-2021"/>
    <x v="0"/>
    <m/>
    <x v="14"/>
    <m/>
    <m/>
    <s v="Otorgar a la empresa ANILISA S.A., representada en el país por la señora Ydania Marlene Roncalla Cayetano, permiso de pesca para operar la embarcación pesquera de cerco de bandera ecuatoriana denominada FIORELLA L"/>
    <m/>
    <m/>
    <m/>
    <m/>
  </r>
  <r>
    <n v="75"/>
    <x v="74"/>
    <s v="00090451-2020"/>
    <x v="0"/>
    <m/>
    <x v="14"/>
    <m/>
    <m/>
    <s v="Otorgar la autorización para realizar las actividades de colecta de recursos hidrobiológicos conforme al plan de trabajo "/>
    <m/>
    <m/>
    <m/>
    <m/>
  </r>
  <r>
    <n v="76"/>
    <x v="75"/>
    <s v="00089206-2020"/>
    <x v="0"/>
    <m/>
    <x v="14"/>
    <m/>
    <m/>
    <s v="Otorgar la autorización para realizar las actividades de colecta de recursos hidrobiológicos conforme al plan de trabajo "/>
    <m/>
    <m/>
    <m/>
    <m/>
  </r>
  <r>
    <n v="77"/>
    <x v="76"/>
    <s v="00077664-2020"/>
    <x v="0"/>
    <m/>
    <x v="14"/>
    <m/>
    <m/>
    <s v="Otorgar la autorización para realizar las actividades de colecta de recursos hidrobiológicos conforme al plan de trabajo "/>
    <m/>
    <m/>
    <m/>
    <m/>
  </r>
  <r>
    <n v="78"/>
    <x v="77"/>
    <s v="00023764-2020"/>
    <x v="0"/>
    <m/>
    <x v="14"/>
    <m/>
    <m/>
    <s v="Otorgar la autorización para realizar actividades de colecta de recursos hidrobiológicos conforme al plan de trabajo "/>
    <m/>
    <m/>
    <m/>
    <m/>
  </r>
  <r>
    <n v="79"/>
    <x v="78"/>
    <s v="00068725-2020"/>
    <x v="0"/>
    <m/>
    <x v="14"/>
    <m/>
    <m/>
    <s v="Otorgar la autorización para realizar actividades de colecta de recursos hidrobiológicos conforme al plan de trabajo "/>
    <m/>
    <m/>
    <m/>
    <m/>
  </r>
  <r>
    <n v="80"/>
    <x v="79"/>
    <s v="00081498-2020"/>
    <x v="0"/>
    <m/>
    <x v="14"/>
    <m/>
    <m/>
    <s v="Declarar improcedente la solicitud de cambio de titular del permiso de pesca"/>
    <s v="DECHDI"/>
    <s v="CAMBIO DE TITULAR"/>
    <s v="IMPROCEDENTE"/>
    <m/>
  </r>
  <r>
    <n v="81"/>
    <x v="80"/>
    <s v="00016239-2020"/>
    <x v="1"/>
    <m/>
    <x v="15"/>
    <m/>
    <m/>
    <s v="Otorgar la autorización para realizar las actividades de colecta de recursos hidrobiológicos conforme al plan de trabajo "/>
    <m/>
    <m/>
    <m/>
    <m/>
  </r>
  <r>
    <n v="82"/>
    <x v="81"/>
    <s v="00003377-2019"/>
    <x v="1"/>
    <m/>
    <x v="15"/>
    <m/>
    <m/>
    <s v="Otorgar a favor de la empresa TRANSPORTES ANGHELLO S.A.C., autorización de incremento de flota para ampliar la capacidad de bodega de la embarcación pesquera LIBERTAD "/>
    <m/>
    <m/>
    <m/>
    <m/>
  </r>
  <r>
    <n v="83"/>
    <x v="82"/>
    <s v="00087111-2020"/>
    <x v="1"/>
    <m/>
    <x v="15"/>
    <m/>
    <m/>
    <s v="Declarar improcedente la solicitud de cambio de titular del permiso de pesca para operar la embarcación pesquera JHONNY MANUELITO I"/>
    <s v="DECHDI"/>
    <s v="CAMBIO DE TITULAR"/>
    <s v="IMPROCEDENTE"/>
    <m/>
  </r>
  <r>
    <n v="84"/>
    <x v="83"/>
    <s v="00073782-2020"/>
    <x v="1"/>
    <m/>
    <x v="15"/>
    <m/>
    <m/>
    <s v="Otorgar la autorización para realizar las actividades de colecta de recursos hidrobiológicos conforme al plan de trabajo "/>
    <m/>
    <m/>
    <m/>
    <m/>
  </r>
  <r>
    <n v="85"/>
    <x v="84"/>
    <s v="00005475-2021"/>
    <x v="1"/>
    <m/>
    <x v="15"/>
    <m/>
    <m/>
    <s v="Aceptar la renuncia formulada por la empresa JOAQUIN CLEMENTE S.A.C., a la autorización de incremento de flota para construir una nueva embarcación pesquera"/>
    <m/>
    <m/>
    <m/>
    <m/>
  </r>
  <r>
    <n v="86"/>
    <x v="85"/>
    <s v="00005345-2021"/>
    <x v="1"/>
    <m/>
    <x v="15"/>
    <m/>
    <m/>
    <s v="Otorgar a la empresa PESQUERA MIRIAM S.A., representada en el país por el señor Omar Diego Carcovich Jibaja, permiso de pesca para operar la embarcación pesquera de cerco de bandera panameña denominada LJUBICA"/>
    <m/>
    <m/>
    <m/>
    <m/>
  </r>
  <r>
    <n v="87"/>
    <x v="86"/>
    <s v="00005827-2021"/>
    <x v="1"/>
    <m/>
    <x v="16"/>
    <m/>
    <m/>
    <s v="Otorgar a la empresa ELVAYKA KYOEI S.A., representada en el país por el señor Mario Alfonso Miranda Eyzaguirre, permiso de pesca para operar la embarcación pesquera de cerco de bandera ecuatoriana denominada DON ANTONIO"/>
    <m/>
    <m/>
    <m/>
    <m/>
  </r>
  <r>
    <n v="88"/>
    <x v="87"/>
    <s v="00061779-2020"/>
    <x v="1"/>
    <m/>
    <x v="17"/>
    <m/>
    <m/>
    <s v="Otorgar la autorización para realizar las actividades de colecta de recursos hidrobiológicos conforme al plan de trabajo"/>
    <m/>
    <m/>
    <m/>
    <m/>
  </r>
  <r>
    <n v="89"/>
    <x v="88"/>
    <s v="00061782-2020"/>
    <x v="1"/>
    <m/>
    <x v="17"/>
    <m/>
    <m/>
    <s v="Otorgar la autorización para realizar las actividades de colecta de recursos hidrobiológicos conforme al plan de trabajo"/>
    <m/>
    <m/>
    <m/>
    <m/>
  </r>
  <r>
    <n v="90"/>
    <x v="89"/>
    <s v="00018818-2020"/>
    <x v="1"/>
    <m/>
    <x v="17"/>
    <m/>
    <m/>
    <s v="Declarar en abandono el procedimiento de autorización para efectuar investigación pesquera especializada con extracción de muestras de especímenes hidrobiológicos, sin valor comercial y con uso de embarcación pesquera para ejecutar el proyecto de investigación "/>
    <m/>
    <m/>
    <m/>
    <m/>
  </r>
  <r>
    <n v="91"/>
    <x v="90"/>
    <s v="00061791-2020"/>
    <x v="1"/>
    <m/>
    <x v="17"/>
    <m/>
    <m/>
    <s v="Otorgar la autorización para realizar las actividades de colecta de recursos hidrobiológicos conforme al plan de trabajo"/>
    <m/>
    <m/>
    <m/>
    <m/>
  </r>
  <r>
    <n v="92"/>
    <x v="91"/>
    <s v="00093776-2020"/>
    <x v="1"/>
    <m/>
    <x v="17"/>
    <m/>
    <m/>
    <s v="Modificar la autorización al plan de trabajo "/>
    <m/>
    <m/>
    <m/>
    <m/>
  </r>
  <r>
    <n v="93"/>
    <x v="92"/>
    <s v="00010436-2020"/>
    <x v="1"/>
    <m/>
    <x v="17"/>
    <m/>
    <m/>
    <s v="Otorgar permiso de pesca a favor de CESAR ALBERTO ECHE GALAN, para operar la embarcación pesquera de menor escala DIANA ISIDORA "/>
    <m/>
    <m/>
    <m/>
    <m/>
  </r>
  <r>
    <n v="94"/>
    <x v="93"/>
    <s v="00004835-2021"/>
    <x v="1"/>
    <m/>
    <x v="18"/>
    <m/>
    <m/>
    <s v="Designar a los profesionales que se encargarán de llevar a cabo los procedimientos de fiscalización posterior de los expedientes tramitados en la Dirección General de Pesca para Consumo Humano Directo e Indirecto"/>
    <m/>
    <m/>
    <m/>
    <m/>
  </r>
  <r>
    <n v="95"/>
    <x v="94"/>
    <s v="00004568-2021"/>
    <x v="1"/>
    <m/>
    <x v="18"/>
    <m/>
    <m/>
    <s v="Aprobar a favor de la empresa PESQUERA VIOMAR S.A.C., el cambio de titular del permiso de pesca para operar la embarcación pesquera EL MESIAS con matrícula PL-6079-CM "/>
    <s v="DECHDI"/>
    <s v="CAMBIO DE TITULAR"/>
    <m/>
    <m/>
  </r>
  <r>
    <n v="96"/>
    <x v="95"/>
    <s v="00006560-2020"/>
    <x v="1"/>
    <m/>
    <x v="18"/>
    <m/>
    <m/>
    <s v="Otorgar permiso de pesca a favor de JUAN ROBUSTINO ECHE PERICHE y SANTOS PETRONILA TUME PURIZACA, para operar la embarcación pesquera de menor escala SANTA MARIA "/>
    <m/>
    <m/>
    <m/>
    <m/>
  </r>
  <r>
    <n v="97"/>
    <x v="96"/>
    <s v="00074651-2020"/>
    <x v="1"/>
    <m/>
    <x v="18"/>
    <m/>
    <m/>
    <s v="Otorgar la autorización para realizar actividades de colecta de recursos hidrobiológicos conforme al plan de trabajo "/>
    <m/>
    <m/>
    <m/>
    <m/>
  </r>
  <r>
    <n v="98"/>
    <x v="97"/>
    <s v="00110968-2019"/>
    <x v="1"/>
    <m/>
    <x v="18"/>
    <m/>
    <m/>
    <s v="Autorizar la asociación o incorporación definitiva del PMCE proveniente de la embarcación desguazada TASA 47"/>
    <m/>
    <m/>
    <m/>
    <m/>
  </r>
  <r>
    <n v="99"/>
    <x v="98"/>
    <s v="00010437-2020"/>
    <x v="1"/>
    <m/>
    <x v="19"/>
    <m/>
    <m/>
    <s v="Otorgar permiso de pesca a favor del señor ELVIS RAFAEL PANTA PANTA para operar la embarcación pesquera de menor escala MI MANUEL "/>
    <m/>
    <m/>
    <m/>
    <m/>
  </r>
  <r>
    <n v="100"/>
    <x v="99"/>
    <s v="00010800-2020"/>
    <x v="1"/>
    <m/>
    <x v="19"/>
    <m/>
    <m/>
    <s v="Otorgar permiso de pesca a favor del señor MARKO ANTONIO CASTRO ANDRADE para operar la embarcación pesquera de menor escala MI JAHVE"/>
    <m/>
    <m/>
    <m/>
    <m/>
  </r>
  <r>
    <n v="101"/>
    <x v="100"/>
    <s v="00063324-2020"/>
    <x v="1"/>
    <m/>
    <x v="20"/>
    <m/>
    <m/>
    <s v="Declarar la conclusión del procedimiento de queja por defecto de tramitación, sin pronunciamiento sobre el fondo, formulada por la señora MARIA DEL ROSARIO LA JARA COLONIO, contra el Director de la Dirección de Extracción para Consumo Humano Directo e Indirecto "/>
    <m/>
    <m/>
    <m/>
    <m/>
  </r>
  <r>
    <n v="102"/>
    <x v="101"/>
    <s v="00011551-2020"/>
    <x v="1"/>
    <m/>
    <x v="20"/>
    <m/>
    <m/>
    <s v="Aceptar el desistimiento del procedimiento de solicitud de Permiso de Exportación CITES para la exportación "/>
    <m/>
    <m/>
    <m/>
    <m/>
  </r>
  <r>
    <n v="103"/>
    <x v="102"/>
    <s v="00004584-2021"/>
    <x v="1"/>
    <m/>
    <x v="20"/>
    <m/>
    <m/>
    <s v="Aprobar a favor del señor VICTOR GABRIEL NUNTON BERNAL, el cambio de titular del permiso de pesca para operar la embarcación pesquera FIORELLA"/>
    <s v="DECHDI"/>
    <s v="CAMBIO DE TITULAR"/>
    <m/>
    <m/>
  </r>
  <r>
    <n v="104"/>
    <x v="103"/>
    <s v="00016115-2020"/>
    <x v="1"/>
    <m/>
    <x v="20"/>
    <m/>
    <m/>
    <s v="Otorgar a la señora Daniela Lidia Núñez Rodríguez, la autorización para efectuar investigación pesquera especializada sin uso de embarcación pesquera"/>
    <m/>
    <m/>
    <m/>
    <m/>
  </r>
  <r>
    <n v="105"/>
    <x v="104"/>
    <s v="00093607-2020"/>
    <x v="1"/>
    <m/>
    <x v="21"/>
    <m/>
    <m/>
    <s v="Otorgar a favor de la empresa JOAQUIN CLEMENTE S.A.C., autorización de incremento de flota para construir una nueva embarcación pesquera "/>
    <m/>
    <m/>
    <m/>
    <m/>
  </r>
  <r>
    <n v="106"/>
    <x v="105"/>
    <s v="00006803-2021"/>
    <x v="1"/>
    <m/>
    <x v="21"/>
    <m/>
    <m/>
    <s v="ampliación del plazo para la ejecución de la autorización de incremento de flota"/>
    <m/>
    <m/>
    <m/>
    <m/>
  </r>
  <r>
    <n v="107"/>
    <x v="106"/>
    <s v="00003722-2021"/>
    <x v="1"/>
    <m/>
    <x v="21"/>
    <m/>
    <m/>
    <s v="Declarar que la solicitud de modificación del permiso de pesca para operar la embarcación pesquera CARMELITA I, en el extremo referido a la matrícula, de TA-2327-BM a TA-2327-CM, presentada por el señor JOSE FELICIANO PAZO NUNURA, ha sido aprobada automáticamente a la fecha de presentación de dicha solicitud"/>
    <m/>
    <m/>
    <m/>
    <m/>
  </r>
  <r>
    <n v="108"/>
    <x v="107"/>
    <s v="00083117-2020"/>
    <x v="1"/>
    <m/>
    <x v="21"/>
    <m/>
    <m/>
    <s v="Aprobar a favor de la empresa PESQUERA JANO S.A.C. el cambio de titular del permiso de pesca para operar la embarcación pesquera MELISSA"/>
    <s v="DECHDI"/>
    <s v="CAMBIO DE TITULAR"/>
    <m/>
    <m/>
  </r>
  <r>
    <n v="109"/>
    <x v="108"/>
    <s v="00075307-2020"/>
    <x v="1"/>
    <m/>
    <x v="21"/>
    <m/>
    <m/>
    <s v="Aceptar el desistimiento del procedimiento de autorización para efectuar actividades de colecta de recursos hidrobiológicos para el levantamiento de línea de base de estudios ambientales e instrumentos de gestión ambiental sin uso de embarcación"/>
    <m/>
    <m/>
    <m/>
    <m/>
  </r>
  <r>
    <n v="110"/>
    <x v="109"/>
    <s v="00078790-2020"/>
    <x v="1"/>
    <m/>
    <x v="21"/>
    <m/>
    <m/>
    <s v="Aprobar la modificacion de la Resolucion Directoral"/>
    <m/>
    <m/>
    <m/>
    <m/>
  </r>
  <r>
    <n v="111"/>
    <x v="110"/>
    <s v="00006167-2021"/>
    <x v="1"/>
    <m/>
    <x v="22"/>
    <m/>
    <m/>
    <s v="Otorgar a la empresa NEGOCIOS INDUSTRIALES REAL NIRSA S.A., representada en el país por los señores Omar Diego Carcovich Jibaja y Eduardo Carcovich Carcovich, permiso de pesca para operar la embarcación pesquera de cerco de bandera ecuatoriana denominada GABRIELA A"/>
    <m/>
    <m/>
    <m/>
    <m/>
  </r>
  <r>
    <n v="112"/>
    <x v="111"/>
    <s v="00007656-2021"/>
    <x v="1"/>
    <m/>
    <x v="22"/>
    <m/>
    <m/>
    <s v="Aceptar el desistimiento al procedimiento de permiso de pesca para operar la embarcación pesquera de cerco de bandera panameña denominada REINA DE LA PAZ"/>
    <m/>
    <m/>
    <m/>
    <m/>
  </r>
  <r>
    <n v="113"/>
    <x v="112"/>
    <s v="00006750-2021"/>
    <x v="1"/>
    <m/>
    <x v="22"/>
    <m/>
    <m/>
    <s v="ampliación del plazo para la ejecución de la autorización "/>
    <m/>
    <m/>
    <m/>
    <m/>
  </r>
  <r>
    <n v="114"/>
    <x v="113"/>
    <s v="00005367-2020"/>
    <x v="1"/>
    <m/>
    <x v="22"/>
    <m/>
    <m/>
    <s v="Otorgar permiso de pesca a favor del señor MANUEL VICTOR PERICHE PURIZACA para operar la embarcación pesquera de menor escala MIA VALENTINA"/>
    <m/>
    <m/>
    <m/>
    <m/>
  </r>
  <r>
    <n v="115"/>
    <x v="114"/>
    <s v="00069052-2020"/>
    <x v="1"/>
    <m/>
    <x v="22"/>
    <m/>
    <m/>
    <s v="ampliación de plazo presentada por la empresa INDUFRUT S.A.C."/>
    <m/>
    <m/>
    <m/>
    <m/>
  </r>
  <r>
    <n v="116"/>
    <x v="115"/>
    <s v="00050518-2020"/>
    <x v="1"/>
    <m/>
    <x v="22"/>
    <m/>
    <m/>
    <s v="OTORGAR a favor de la empresa PERUVIAN SEA FOOD S.A. la autorización de instalación para el aumento de capacidad de procesamiento de 165t/día a 245 t/día de su planta de congelados de productos hidrobiológicos a ejecutarse en el establecimiento industrial pesquero ubicado en la Zona Industrial II Mz. K, Sub lotes 1 y 2, distrito y provincia Paita, departamento Piura"/>
    <m/>
    <m/>
    <m/>
    <m/>
  </r>
  <r>
    <n v="117"/>
    <x v="116"/>
    <s v="00008317-2021"/>
    <x v="1"/>
    <m/>
    <x v="22"/>
    <m/>
    <m/>
    <s v="Otorgar a la empresa FISHECUADOR S.A., representada en el país por los señores Omar Diego Carcovich Jibaja y Eduardo Carcovich Carcovich, permiso de pesca para operar la embarcación pesquera de cerco de bandera ecuatoriana"/>
    <m/>
    <m/>
    <m/>
    <m/>
  </r>
  <r>
    <n v="118"/>
    <x v="117"/>
    <s v="00068088-2020"/>
    <x v="1"/>
    <m/>
    <x v="22"/>
    <m/>
    <m/>
    <s v="Aceptar el desistimiento del procedimiento de asociación o incorporación definitiva de PMCE de la embarcación pesqueras BAMAR VIII con matrícula CO-19867-PM, a favor de las embarcaciones pesqueras BAMAR IV con matrícula CE-18002-PM, ISABELITA con matrícula CE-28791-PM y KIARA B con matrícula CE-21455-PM; formulado por la empresa PESQUERA HAYDUK S.A. "/>
    <m/>
    <m/>
    <m/>
    <m/>
  </r>
  <r>
    <n v="119"/>
    <x v="118"/>
    <s v="00083410-2020"/>
    <x v="1"/>
    <m/>
    <x v="23"/>
    <m/>
    <m/>
    <s v="Otorgar a favor de la empresa SAKANA DEL PERÚ S.A., permiso de pesca para operar la embarcación pesquera de menor escala MICAELA"/>
    <m/>
    <m/>
    <m/>
    <m/>
  </r>
  <r>
    <n v="120"/>
    <x v="119"/>
    <s v="00086474-2020"/>
    <x v="1"/>
    <m/>
    <x v="23"/>
    <m/>
    <m/>
    <s v="Otorgar a favor de la empresa PERUPEZ S.A.C., permiso de pesca para operar la embarcación pesquera de menor escala CONDORITO VII"/>
    <m/>
    <m/>
    <m/>
    <m/>
  </r>
  <r>
    <n v="121"/>
    <x v="120"/>
    <s v="00095905-2020"/>
    <x v="1"/>
    <m/>
    <x v="24"/>
    <m/>
    <m/>
    <s v="Otorgar la autorización para realizar las actividades de colecta de recursos hidrobiológicos conforme al plan de trabajo"/>
    <m/>
    <m/>
    <m/>
    <m/>
  </r>
  <r>
    <n v="122"/>
    <x v="121"/>
    <s v="00063240-2020"/>
    <x v="1"/>
    <m/>
    <x v="24"/>
    <m/>
    <m/>
    <s v="Otorgar la autorización para realizar las actividades de colecta de recursos hidrobiológicos conforme al plan de trabajo"/>
    <m/>
    <m/>
    <m/>
    <m/>
  </r>
  <r>
    <n v="123"/>
    <x v="122"/>
    <s v="00012452-2020"/>
    <x v="1"/>
    <m/>
    <x v="24"/>
    <m/>
    <m/>
    <s v="APROBAR a favor de la empresa MARINE INDUSTRIAL S.A.C. el cambio de titularidad de la licencia de operación de la planta de procesamiento de descartes y residuos de productos hidrobiológicos"/>
    <s v="DPCHDI"/>
    <s v="CAMBIO DE TITULAR"/>
    <m/>
    <m/>
  </r>
  <r>
    <n v="124"/>
    <x v="123"/>
    <s v="00085693-2020"/>
    <x v="1"/>
    <m/>
    <x v="25"/>
    <m/>
    <m/>
    <s v="Otorgar la autorización para realizar las actividades de colecta de recursos hidrobiológicos conforme al plan de trabajo "/>
    <m/>
    <m/>
    <m/>
    <m/>
  </r>
  <r>
    <n v="125"/>
    <x v="124"/>
    <s v="00090421-2019"/>
    <x v="1"/>
    <m/>
    <x v="25"/>
    <m/>
    <m/>
    <s v="Otorgar a favor del señor FIDEL PERICHE MARTINEZ, autorización de incremento de flota para construir una nueva embarcación"/>
    <m/>
    <m/>
    <m/>
    <m/>
  </r>
  <r>
    <n v="126"/>
    <x v="125"/>
    <s v="00085698-2020"/>
    <x v="1"/>
    <m/>
    <x v="26"/>
    <m/>
    <m/>
    <s v="Otorgar la autorización para realizar las actividades de colecta de recursos hidrobiológicos conforme al plan de trabajo"/>
    <m/>
    <m/>
    <m/>
    <m/>
  </r>
  <r>
    <n v="127"/>
    <x v="126"/>
    <s v="00085701-2020"/>
    <x v="1"/>
    <m/>
    <x v="26"/>
    <m/>
    <m/>
    <s v="Otorgar la autorización para realizar las actividades de colecta de recursos hidrobiológicos conforme al plan de trabajo"/>
    <m/>
    <m/>
    <m/>
    <m/>
  </r>
  <r>
    <n v="128"/>
    <x v="127"/>
    <s v="00004569-2021"/>
    <x v="1"/>
    <m/>
    <x v="26"/>
    <m/>
    <m/>
    <s v="Aprobar a favor de la empresa PESQUERA VIOMAR S.A.C., el cambio de titular del permiso de pesca para operar la embarcación pesquera JESUS EN TI CONFIO"/>
    <s v="DECHDI"/>
    <s v="CAMBIO DE TITULAR"/>
    <m/>
    <m/>
  </r>
  <r>
    <n v="129"/>
    <x v="128"/>
    <s v="00089382-2020"/>
    <x v="1"/>
    <m/>
    <x v="26"/>
    <m/>
    <m/>
    <s v="Otorgar la autorización para realizar las actividades de colecta de recursos hidrobiológicos conforme al plan de trabajo"/>
    <m/>
    <m/>
    <m/>
    <m/>
  </r>
  <r>
    <n v="130"/>
    <x v="129"/>
    <s v="00086775-2020"/>
    <x v="1"/>
    <m/>
    <x v="26"/>
    <m/>
    <m/>
    <s v="Otorgar la autorización para realizar las actividades de colecta de recursos hidrobiológicos conforme al plan de trabajo"/>
    <m/>
    <m/>
    <m/>
    <m/>
  </r>
  <r>
    <n v="131"/>
    <x v="130"/>
    <s v="00009539-2021"/>
    <x v="1"/>
    <m/>
    <x v="26"/>
    <m/>
    <m/>
    <s v="Otorgar a la empresa PESQUERA TUNAQUICK S.A. representada en el país por los señores Omar Diego Carcovich Jibaja y Eduardo Carcovich Carcovich, permiso de pesca para operar la embarcación pesquera de cerco de bandera ecuatoriana denominada JORGE MARIO"/>
    <m/>
    <m/>
    <m/>
    <m/>
  </r>
  <r>
    <n v="132"/>
    <x v="131"/>
    <s v="00009775-2020"/>
    <x v="1"/>
    <m/>
    <x v="26"/>
    <m/>
    <m/>
    <s v="Otorgar al señor JORGE LUIS RAMÍREZ MALAVER, la autorización para efectuar investigación pesquera especializada sin uso de embarcación pesquera, conforme a los términos contenidos en el plan de investigación"/>
    <m/>
    <m/>
    <m/>
    <m/>
  </r>
  <r>
    <n v="133"/>
    <x v="132"/>
    <s v="00082260-2019"/>
    <x v="1"/>
    <m/>
    <x v="27"/>
    <m/>
    <m/>
    <s v="Otorgar permiso de pesca a favor de la empresa CONSORCIO ZAVALETA S.A.C. para operar la embarcación pesquera de menor escala JORGE DEL CARMEN"/>
    <m/>
    <m/>
    <m/>
    <m/>
  </r>
  <r>
    <n v="134"/>
    <x v="133"/>
    <s v="00082264-2019"/>
    <x v="1"/>
    <m/>
    <x v="27"/>
    <m/>
    <m/>
    <s v="Otorgar permiso de pesca a favor del señor CARLOS ENRIQUE ACOSTA RIVERA, para operar la embarcación pesquera de menor escala CHAVELI"/>
    <m/>
    <m/>
    <m/>
    <m/>
  </r>
  <r>
    <n v="135"/>
    <x v="134"/>
    <s v="00005844-2020"/>
    <x v="1"/>
    <m/>
    <x v="27"/>
    <m/>
    <m/>
    <s v="Otorgar permiso de pesca a favor de la señora NATHALY ISABEL ALBURQUEQUE MONTERO para operar la embarcación pesquera de menor escala SEÑOR DEL MAR"/>
    <m/>
    <m/>
    <m/>
    <m/>
  </r>
  <r>
    <n v="136"/>
    <x v="135"/>
    <s v="00005364-2020"/>
    <x v="1"/>
    <m/>
    <x v="27"/>
    <m/>
    <m/>
    <s v="Otorgar permiso de pesca a favor del señor JOSÉ JORGE VITE ALDANA para operar la embarcación pesquera de menor escala GUIAME SEÑOR CAUTIVO"/>
    <m/>
    <m/>
    <m/>
    <m/>
  </r>
  <r>
    <n v="137"/>
    <x v="136"/>
    <s v="00075154-2020"/>
    <x v="1"/>
    <m/>
    <x v="28"/>
    <m/>
    <m/>
    <s v="APROBAR a favor de la empresa PESQUERA SHANEL S.A.C. el cambio de titularidad de la licencia de operación de la planta de reaprovechamiento "/>
    <s v="DPCHDI"/>
    <s v="CAMBIO DE TITULAR"/>
    <m/>
    <m/>
  </r>
  <r>
    <n v="138"/>
    <x v="137"/>
    <s v="00091012-2020"/>
    <x v="1"/>
    <m/>
    <x v="28"/>
    <m/>
    <m/>
    <s v="APROBAR a favor de la empresa PESQUERA CANTABRIA S.A. el cambio de titularidad de la licencia de operación de la planta de procesamiento pesquero para la producción de harina de pescado de alto contenido proteínico"/>
    <s v="DPCHDI"/>
    <s v="CAMBIO DE TITULAR"/>
    <m/>
    <m/>
  </r>
  <r>
    <n v="139"/>
    <x v="138"/>
    <s v="00095581-2020"/>
    <x v="1"/>
    <m/>
    <x v="28"/>
    <m/>
    <m/>
    <s v="OTORGAR en favor de la empresa KSL S.A.C. la autorización para la instalación de la planta de congelado de productos hidrobiológicos"/>
    <m/>
    <m/>
    <m/>
    <m/>
  </r>
  <r>
    <n v="140"/>
    <x v="139"/>
    <s v="00092065-2020"/>
    <x v="1"/>
    <m/>
    <x v="28"/>
    <m/>
    <m/>
    <s v="ACEPTAR el desistimiento del procedimiento administrativo de cambio de titularidad de la licencia de operación de la planta de procesamiento pesquero para la producción de congelado"/>
    <s v="DPCHDI"/>
    <s v="CAMBIO DE TITULAR"/>
    <s v="DESISTIMIENTO"/>
    <m/>
  </r>
  <r>
    <n v="141"/>
    <x v="140"/>
    <s v="00095190-2020"/>
    <x v="1"/>
    <m/>
    <x v="29"/>
    <m/>
    <m/>
    <s v="Otorgar la autorización para realizar las actividades de colecta de recursos hidrobiológicos conforme al plan de trabajo "/>
    <m/>
    <m/>
    <m/>
    <m/>
  </r>
  <r>
    <n v="142"/>
    <x v="141"/>
    <s v="00002140-2021"/>
    <x v="1"/>
    <m/>
    <x v="29"/>
    <m/>
    <m/>
    <s v="Otorgar la autorización para realizar las actividades de colecta de recursos hidrobiológicos conforme al plan de trabajo"/>
    <m/>
    <m/>
    <m/>
    <m/>
  </r>
  <r>
    <n v="143"/>
    <x v="142"/>
    <s v="00094700-2020"/>
    <x v="1"/>
    <m/>
    <x v="29"/>
    <m/>
    <m/>
    <s v="Otorgar la autorización para realizar las actividades de colecta de recursos hidrobiológicos conforme al plan de trabajo"/>
    <m/>
    <m/>
    <m/>
    <m/>
  </r>
  <r>
    <n v="144"/>
    <x v="143"/>
    <s v="00009576-2021"/>
    <x v="1"/>
    <m/>
    <x v="29"/>
    <m/>
    <m/>
    <s v="Aprobar a favor JOSÉ SIMON ÁLVAREZ ECHE y JUANA ÁLVAREZ CARRERA, el cambio de titular del permiso de pesca para operar la embarcación pesquera JHONNY MANUELITO I"/>
    <s v="DECHDI"/>
    <s v="CAMBIO DE TITULAR"/>
    <m/>
    <m/>
  </r>
  <r>
    <n v="145"/>
    <x v="144"/>
    <s v="00009681-2021"/>
    <x v="1"/>
    <m/>
    <x v="29"/>
    <m/>
    <m/>
    <s v="Aprobar a favor de la empresa ANDECORP S.A.C. el cambio de titular del permiso de pesca para operar la embarcación pesquera de menor escala SEÑOR DE LUREN "/>
    <s v="DECHDI"/>
    <s v="CAMBIO DE TITULAR"/>
    <m/>
    <m/>
  </r>
  <r>
    <n v="146"/>
    <x v="145"/>
    <s v="00010959-2021"/>
    <x v="1"/>
    <m/>
    <x v="29"/>
    <m/>
    <m/>
    <s v="Dejar sin efecto el artículo 5 de la Resolución Directoral "/>
    <m/>
    <m/>
    <m/>
    <m/>
  </r>
  <r>
    <n v="147"/>
    <x v="146"/>
    <s v="00009714-2021"/>
    <x v="1"/>
    <m/>
    <x v="29"/>
    <m/>
    <m/>
    <s v="ampliación del plazo para la ejecución de la autorización de incremento de flota "/>
    <m/>
    <m/>
    <m/>
    <m/>
  </r>
  <r>
    <n v="148"/>
    <x v="147"/>
    <s v="00089167-2020"/>
    <x v="1"/>
    <m/>
    <x v="29"/>
    <m/>
    <m/>
    <s v="Aprobar la modificación de la autorización"/>
    <m/>
    <m/>
    <m/>
    <m/>
  </r>
  <r>
    <n v="149"/>
    <x v="148"/>
    <s v="00010207-2021"/>
    <x v="1"/>
    <m/>
    <x v="29"/>
    <m/>
    <m/>
    <s v="Otorgar a la empresa ELVAYKA KYOEI S.A. representada en el país por el señor Mario Alfonso Miranda Eyzaguirre, permiso de pesca para operar la embarcación pesquera de cerco de bandera ecuatoriana denominada CHIARA"/>
    <m/>
    <m/>
    <m/>
    <m/>
  </r>
  <r>
    <n v="150"/>
    <x v="149"/>
    <s v="00052153-2020"/>
    <x v="1"/>
    <m/>
    <x v="30"/>
    <m/>
    <m/>
    <s v="OTORGAR a favor de la empresa FRIGORIFICO ANGELICA S.R.L. la autorización para la instalación de la planta de congelado de productos hidrobiológicos"/>
    <m/>
    <m/>
    <m/>
    <m/>
  </r>
  <r>
    <n v="151"/>
    <x v="150"/>
    <s v="00090695-2020"/>
    <x v="1"/>
    <m/>
    <x v="30"/>
    <m/>
    <m/>
    <s v="ACEPTAR el desistimiento del procedimiento administrativo de solicitud de autorización de instalación para el incremento de capacidad de la planta de congelado"/>
    <m/>
    <m/>
    <m/>
    <m/>
  </r>
  <r>
    <n v="152"/>
    <x v="151"/>
    <s v="00009808-2021"/>
    <x v="1"/>
    <m/>
    <x v="30"/>
    <m/>
    <m/>
    <s v="SUSPENDER, por única vez, la licencia de operación otorgada"/>
    <m/>
    <m/>
    <m/>
    <m/>
  </r>
  <r>
    <n v="153"/>
    <x v="152"/>
    <s v="00074141-2020"/>
    <x v="1"/>
    <m/>
    <x v="31"/>
    <m/>
    <m/>
    <s v="Otorgar la autorización para realizar las actividades de colecta de recursos hidrobiológicos conforme al plan de trabajo "/>
    <m/>
    <m/>
    <m/>
    <m/>
  </r>
  <r>
    <n v="154"/>
    <x v="153"/>
    <s v="00008648-2021"/>
    <x v="1"/>
    <m/>
    <x v="31"/>
    <m/>
    <m/>
    <s v="Otorgar la autorización para realizar las actividades de colecta de recursos hidrobiológicos conforme al plan de trabajo "/>
    <m/>
    <m/>
    <m/>
    <m/>
  </r>
  <r>
    <n v="155"/>
    <x v="154"/>
    <s v="00088962-2020"/>
    <x v="1"/>
    <m/>
    <x v="31"/>
    <m/>
    <m/>
    <s v="Otorgar a favor de la empresa GRUPO EMPRESARAL PESQUERO SANTISTEBAN S.A.C., permiso de pesca para operar la embarcación pesquera de madera FLOR DE MARIA"/>
    <m/>
    <m/>
    <m/>
    <m/>
  </r>
  <r>
    <n v="156"/>
    <x v="155"/>
    <s v="00003177-2021"/>
    <x v="1"/>
    <m/>
    <x v="31"/>
    <m/>
    <m/>
    <s v="ampliación del plazo para la ejecución de la autorización de incremento de flota"/>
    <m/>
    <m/>
    <m/>
    <m/>
  </r>
  <r>
    <n v="157"/>
    <x v="156"/>
    <s v="00009680-2021"/>
    <x v="1"/>
    <m/>
    <x v="32"/>
    <m/>
    <m/>
    <s v="Aprobar a favor de la empresa ANDECORP S.A.C. el cambio de titular del permiso de pesca para operar la embarcación pesquera de menor escala LITO I"/>
    <s v="DECHDI"/>
    <s v="CAMBIO DE TITULAR"/>
    <m/>
    <m/>
  </r>
  <r>
    <n v="158"/>
    <x v="157"/>
    <s v="00121325-2019"/>
    <x v="1"/>
    <m/>
    <x v="32"/>
    <m/>
    <m/>
    <s v="Dejar sin efecto el artículo 5 de la Resolución Directoral "/>
    <m/>
    <m/>
    <m/>
    <m/>
  </r>
  <r>
    <n v="159"/>
    <x v="158"/>
    <s v="00091013-2020"/>
    <x v="1"/>
    <m/>
    <x v="32"/>
    <m/>
    <m/>
    <s v="Otorgar la autorización para realizar actividades de colecta de recursos hidrobiológicos conforme al plan de trabajo"/>
    <m/>
    <m/>
    <m/>
    <m/>
  </r>
  <r>
    <n v="160"/>
    <x v="159"/>
    <s v="00089879-2020"/>
    <x v="1"/>
    <m/>
    <x v="32"/>
    <m/>
    <m/>
    <s v="Otorgar la autorización para realizar actividades de colecta de recursos hidrobiológicos conforme al plan de trabajo"/>
    <m/>
    <m/>
    <m/>
    <m/>
  </r>
  <r>
    <n v="161"/>
    <x v="160"/>
    <s v="00107801-2019"/>
    <x v="1"/>
    <m/>
    <x v="32"/>
    <m/>
    <m/>
    <s v="Otorgar la autorización para realizar actividades de colecta de recursos hidrobiológicos conforme al plan de trabajo"/>
    <m/>
    <m/>
    <m/>
    <m/>
  </r>
  <r>
    <n v="162"/>
    <x v="161"/>
    <s v="00087443-2020"/>
    <x v="1"/>
    <m/>
    <x v="32"/>
    <m/>
    <m/>
    <s v="Otorgar a la UNIVERSIDAD PERUANA CAYETANO HEREDIA, la autorización para efectuar investigación pesquera especializada sin uso de embarcación"/>
    <m/>
    <m/>
    <m/>
    <m/>
  </r>
  <r>
    <n v="163"/>
    <x v="162"/>
    <s v="00011223-2021"/>
    <x v="1"/>
    <m/>
    <x v="32"/>
    <m/>
    <m/>
    <s v="Otorgar a la empresa MAR PACIFICO TUNA S.A., representada en el país por los señores Omar Diego Carcovich y Eduardo Carcovich Carcovich, permiso de pesca para operar la embarcación pesquera de cerco de bandera panameña denominada REINA DE LA PAZ"/>
    <m/>
    <m/>
    <m/>
    <m/>
  </r>
  <r>
    <n v="164"/>
    <x v="163"/>
    <s v="00006457-2021"/>
    <x v="2"/>
    <m/>
    <x v="33"/>
    <m/>
    <m/>
    <s v="Otorgar a favor de la empresa CFG INVESTMENT S.A.C., autorización de incremento de flota para construir una nueva embarcación pesquera"/>
    <m/>
    <m/>
    <m/>
    <m/>
  </r>
  <r>
    <n v="165"/>
    <x v="164"/>
    <s v="00072706-2018"/>
    <x v="2"/>
    <m/>
    <x v="33"/>
    <m/>
    <m/>
    <s v="Declarar fundado el recurso de reconsideración interpuesto por la empresa PESQUERA SALVE S.R.L."/>
    <m/>
    <m/>
    <m/>
    <m/>
  </r>
  <r>
    <n v="166"/>
    <x v="165"/>
    <s v="00003969-2021"/>
    <x v="2"/>
    <m/>
    <x v="33"/>
    <m/>
    <m/>
    <s v="Otorgar al señor BERNABE MORENO LEVERONI, la autorización para efectuar investigación pesquera especializada con uso de embarcación"/>
    <m/>
    <m/>
    <m/>
    <m/>
  </r>
  <r>
    <n v="167"/>
    <x v="166"/>
    <s v="00007033-2020"/>
    <x v="2"/>
    <m/>
    <x v="33"/>
    <m/>
    <m/>
    <s v="Otorgar permiso de pesca a favor del señor JOSÉ LUIS RUMICHE CHAPILLIQUEN, para operar la embarcación pesquera de menor escala BENDICION DE JEHOVA"/>
    <m/>
    <m/>
    <m/>
    <m/>
  </r>
  <r>
    <n v="168"/>
    <x v="167"/>
    <s v="00010441-2020"/>
    <x v="2"/>
    <m/>
    <x v="33"/>
    <m/>
    <m/>
    <s v="Otorgar permiso de pesca a favor del señor ISMAEL SALOMON ECA PANTA para operar la embarcación pesquera de menor escala SIENPRE MILAGRITOS"/>
    <m/>
    <m/>
    <m/>
    <m/>
  </r>
  <r>
    <n v="169"/>
    <x v="168"/>
    <s v="00011570-2020"/>
    <x v="2"/>
    <m/>
    <x v="33"/>
    <m/>
    <m/>
    <s v="Otorgar permiso de pesca a favor del señor CÉSAR ALBERTO ECHE GALÁN para operar la embarcación pesquera de menor escala MARIA ANGELITA"/>
    <m/>
    <m/>
    <m/>
    <m/>
  </r>
  <r>
    <n v="170"/>
    <x v="169"/>
    <s v="00010435-2020"/>
    <x v="2"/>
    <m/>
    <x v="34"/>
    <m/>
    <m/>
    <s v="Otorgar permiso de pesca a favor del señor ASCENCION PANTA PANTA para operar la embarcación pesquera de menor escala MI MANUEL II"/>
    <m/>
    <m/>
    <m/>
    <m/>
  </r>
  <r>
    <n v="171"/>
    <x v="170"/>
    <s v="00006557-2020"/>
    <x v="2"/>
    <m/>
    <x v="34"/>
    <m/>
    <m/>
    <s v="Otorgar permiso de pesca a favor del señor VALENTIN ECHE PERICHE para operar la embarcación pesquera de menor escala SEÑOR DE LA ASENCION"/>
    <m/>
    <m/>
    <m/>
    <m/>
  </r>
  <r>
    <n v="172"/>
    <x v="171"/>
    <s v="00072952-2018"/>
    <x v="2"/>
    <m/>
    <x v="34"/>
    <m/>
    <m/>
    <s v="Aprobar a favor de la señora NANCY GERTRUDIS STUART PALMA VDA DE LUQUE el cambio de titular del permiso de pesca para operar la embarcación pesquera ZHENNA 3 "/>
    <s v="DECHDI"/>
    <s v="CAMBIO DE TITULAR"/>
    <m/>
    <m/>
  </r>
  <r>
    <n v="173"/>
    <x v="172"/>
    <s v="00008396-2021"/>
    <x v="2"/>
    <m/>
    <x v="35"/>
    <m/>
    <m/>
    <s v="Declarar improcedente la solicitud de permiso de pesca para operar la embarcación pesquera de bandera ecuatoriana denominada DON MARIO"/>
    <m/>
    <m/>
    <m/>
    <m/>
  </r>
  <r>
    <n v="174"/>
    <x v="173"/>
    <s v="00014685-2020"/>
    <x v="2"/>
    <m/>
    <x v="36"/>
    <m/>
    <m/>
    <s v="OTORGAR en favor de la empresa CONGELADORA INDUSTRIAL ILO S.R.L. la autorización para la instalación de una planta de procesamiento pesquero para la producción de congelado"/>
    <m/>
    <m/>
    <m/>
    <m/>
  </r>
  <r>
    <n v="175"/>
    <x v="174"/>
    <s v="00002595-2021"/>
    <x v="2"/>
    <m/>
    <x v="36"/>
    <m/>
    <m/>
    <s v="MODIFICAR la licencia de operación otorgada a favor de la empresa ESMERALDA CORP S.A.C."/>
    <m/>
    <m/>
    <m/>
    <m/>
  </r>
  <r>
    <n v="176"/>
    <x v="175"/>
    <s v="00053370-2019"/>
    <x v="2"/>
    <m/>
    <x v="36"/>
    <m/>
    <m/>
    <s v="Suspender el permiso de pesca de menor escala otorgado a favor de MARIO NATIVIDAD JAHUIRA CRUZ y JUANA ARIAS DE JAHUIRA"/>
    <m/>
    <m/>
    <m/>
    <m/>
  </r>
  <r>
    <n v="177"/>
    <x v="176"/>
    <s v="00005561-2021"/>
    <x v="2"/>
    <m/>
    <x v="36"/>
    <m/>
    <m/>
    <s v="Otorgar a favor del señor JOSÉ FELICIANO PERICHE INGA, autorización de incremento de flota para construir una nueva embarcación pesquera"/>
    <m/>
    <m/>
    <m/>
    <m/>
  </r>
  <r>
    <n v="178"/>
    <x v="177"/>
    <s v="00013809-2021"/>
    <x v="2"/>
    <m/>
    <x v="36"/>
    <m/>
    <m/>
    <s v="Declarar que la solicitud de ampliación del plazo para la ejecución de la autorización de incremento de flota"/>
    <m/>
    <m/>
    <m/>
    <m/>
  </r>
  <r>
    <n v="179"/>
    <x v="178"/>
    <s v="00004066-2021"/>
    <x v="2"/>
    <m/>
    <x v="36"/>
    <m/>
    <m/>
    <s v="declarar improcedente la solicitud de aprobación del cambio de titular del permiso de pesca y de modificación del permiso de pesca para operar la embarcación pesquera DORICA"/>
    <s v="DECHDI"/>
    <s v="CAMBIO DE TITULAR"/>
    <s v="IMPROCEDENTE"/>
    <m/>
  </r>
  <r>
    <n v="180"/>
    <x v="179"/>
    <s v="00012659-2021"/>
    <x v="2"/>
    <m/>
    <x v="37"/>
    <m/>
    <m/>
    <s v="Modificar la autorización al plan de trabajo"/>
    <m/>
    <m/>
    <m/>
    <m/>
  </r>
  <r>
    <n v="181"/>
    <x v="180"/>
    <s v="00012702-2021"/>
    <x v="2"/>
    <m/>
    <x v="37"/>
    <m/>
    <m/>
    <s v="Modificar la autorización al plan de trabajo"/>
    <m/>
    <m/>
    <m/>
    <m/>
  </r>
  <r>
    <n v="182"/>
    <x v="181"/>
    <s v="00008624-2021"/>
    <x v="2"/>
    <m/>
    <x v="37"/>
    <m/>
    <m/>
    <s v="Aprobar el Listado de Asignación de Límites Máximos de Captura por Embarcación"/>
    <m/>
    <m/>
    <m/>
    <m/>
  </r>
  <r>
    <n v="183"/>
    <x v="182"/>
    <s v="00076361-2020"/>
    <x v="2"/>
    <m/>
    <x v="38"/>
    <m/>
    <m/>
    <s v="Otorgar la autorización para realizar las actividades de colecta de recursos hidrobiológicos conforme al plan de trabajo"/>
    <m/>
    <m/>
    <m/>
    <m/>
  </r>
  <r>
    <n v="184"/>
    <x v="183"/>
    <s v="00006079-2021"/>
    <x v="2"/>
    <m/>
    <x v="38"/>
    <m/>
    <m/>
    <s v="Otorgar la autorización para realizar las actividades de colecta de recursos hidrobiológicos conforme al plan de trabajo"/>
    <m/>
    <m/>
    <m/>
    <m/>
  </r>
  <r>
    <n v="185"/>
    <x v="184"/>
    <s v="00009333-2021"/>
    <x v="2"/>
    <m/>
    <x v="38"/>
    <m/>
    <m/>
    <s v="Declarar improcedente la solicitud de permiso de pesca para operar la embarcación pesquera de bandera ecuatoriana denominada DON EDUARDO"/>
    <m/>
    <m/>
    <m/>
    <m/>
  </r>
  <r>
    <n v="186"/>
    <x v="185"/>
    <s v="00010918-2020"/>
    <x v="2"/>
    <m/>
    <x v="38"/>
    <m/>
    <m/>
    <s v="Otorgar permiso de pesca a favor del señor WILLIAM HUMBERTO GALAN VITE para operar la embarcación pesquera de menor escala BRISAS"/>
    <m/>
    <m/>
    <m/>
    <m/>
  </r>
  <r>
    <n v="187"/>
    <x v="186"/>
    <s v="00096001-2020"/>
    <x v="2"/>
    <m/>
    <x v="39"/>
    <m/>
    <m/>
    <s v="Otorgar la autorización para realizar las actividades de colecta de recursos hidrobiológicos conforme al plan de trabajo"/>
    <m/>
    <m/>
    <m/>
    <m/>
  </r>
  <r>
    <n v="188"/>
    <x v="187"/>
    <s v="00012711-2021"/>
    <x v="2"/>
    <m/>
    <x v="39"/>
    <m/>
    <m/>
    <s v="Modificar la autorización al plan de trabajo"/>
    <m/>
    <m/>
    <m/>
    <m/>
  </r>
  <r>
    <n v="189"/>
    <x v="188"/>
    <s v="00012654-2021"/>
    <x v="2"/>
    <m/>
    <x v="39"/>
    <m/>
    <m/>
    <s v="Modificar la autorización al plan de trabajo"/>
    <m/>
    <m/>
    <m/>
    <m/>
  </r>
  <r>
    <n v="190"/>
    <x v="189"/>
    <s v="00012253-2021"/>
    <x v="2"/>
    <m/>
    <x v="39"/>
    <m/>
    <m/>
    <s v="Modificar la autorización al plan de trabajo"/>
    <m/>
    <m/>
    <m/>
    <m/>
  </r>
  <r>
    <n v="191"/>
    <x v="190"/>
    <s v="00012246-2021"/>
    <x v="2"/>
    <m/>
    <x v="39"/>
    <m/>
    <m/>
    <s v="Modificar la autorización al plan de trabajo"/>
    <m/>
    <m/>
    <m/>
    <m/>
  </r>
  <r>
    <n v="192"/>
    <x v="191"/>
    <s v="00053367-2019"/>
    <x v="2"/>
    <m/>
    <x v="39"/>
    <m/>
    <m/>
    <s v="Suspender el permiso de pesca de menor escala otorgado a favor de MARIO NATIVIDAD JAHUIRA CRUZ y JUANA ARIAS DE JAHUIRA"/>
    <m/>
    <m/>
    <m/>
    <m/>
  </r>
  <r>
    <n v="193"/>
    <x v="192"/>
    <s v="00009740-2021"/>
    <x v="2"/>
    <m/>
    <x v="39"/>
    <m/>
    <m/>
    <s v="Aprobar a favor de la empresa CORPORACION SANTOS MARIA S.A.C., el cambio de titular del permiso de pesca para operar la embarcación pesquera ALBATROS"/>
    <s v="DECHDI"/>
    <s v="CAMBIO DE TITULAR"/>
    <m/>
    <m/>
  </r>
  <r>
    <n v="194"/>
    <x v="193"/>
    <s v="00007027-2021"/>
    <x v="2"/>
    <m/>
    <x v="39"/>
    <m/>
    <m/>
    <s v="Otorgar a favor la señora ALEJANDRINA PERICHE DE FIESTAS, autorización de incremento de flota para construir una nueva embarcación pesquera"/>
    <m/>
    <m/>
    <m/>
    <m/>
  </r>
  <r>
    <n v="195"/>
    <x v="194"/>
    <s v="00092352-2020"/>
    <x v="2"/>
    <m/>
    <x v="39"/>
    <m/>
    <m/>
    <s v="Levantar la suspensión del procedimiento de otorgamiento de permiso de pesca para operar la embarcación LETIZIA"/>
    <m/>
    <m/>
    <m/>
    <m/>
  </r>
  <r>
    <n v="196"/>
    <x v="195"/>
    <s v="00005865-2021"/>
    <x v="2"/>
    <m/>
    <x v="40"/>
    <m/>
    <m/>
    <s v="de ampliación del plazo para la ejecución de la autorización de incremento de flota"/>
    <m/>
    <m/>
    <m/>
    <m/>
  </r>
  <r>
    <n v="197"/>
    <x v="196"/>
    <s v="00064399-2020"/>
    <x v="2"/>
    <m/>
    <x v="40"/>
    <m/>
    <m/>
    <s v="Declarar la conclusión del procedimiento de queja por defecto de tramitación, sin pronunciamiento sobre el fondo, formulado por el señor MARIO NATIVIDAD JAHUIRA CRUZ"/>
    <m/>
    <m/>
    <m/>
    <m/>
  </r>
  <r>
    <n v="198"/>
    <x v="197"/>
    <s v="00045685-2019"/>
    <x v="2"/>
    <m/>
    <x v="41"/>
    <m/>
    <m/>
    <s v="ACEPTAR el desistimiento del procedimiento administrativo de autorización para la instalación de planta de procesamiento pesquero para consumo humano indirecto por traslado físico consistente en la reubicación parcial"/>
    <m/>
    <m/>
    <m/>
    <m/>
  </r>
  <r>
    <n v="199"/>
    <x v="198"/>
    <s v="00088360-2020"/>
    <x v="2"/>
    <m/>
    <x v="41"/>
    <m/>
    <m/>
    <s v="OTORGAR a favor de la empresa ESMERALDA CORP S.A.C. la autorización para la Instalación de una planta de procesamiento pesquero de harina residual de recursos hidrobiológicos para consumo humano indirecto"/>
    <m/>
    <m/>
    <m/>
    <m/>
  </r>
  <r>
    <n v="200"/>
    <x v="199"/>
    <s v="00086826-2020"/>
    <x v="2"/>
    <m/>
    <x v="41"/>
    <m/>
    <m/>
    <s v="MODIFICAR la licencia de operación otorgada a favor de la empresa PERUPEZ S.A.C. "/>
    <m/>
    <m/>
    <m/>
    <m/>
  </r>
  <r>
    <n v="201"/>
    <x v="200"/>
    <s v="00059142-2020"/>
    <x v="2"/>
    <m/>
    <x v="42"/>
    <m/>
    <m/>
    <s v="Otorgar la autorización para realizar las actividades de colecta de recursos hidrobiológicos conforme al plan de trabajo"/>
    <m/>
    <m/>
    <m/>
    <m/>
  </r>
  <r>
    <n v="202"/>
    <x v="201"/>
    <s v="00092074-2020"/>
    <x v="2"/>
    <m/>
    <x v="42"/>
    <m/>
    <m/>
    <s v="Otorgar la autorización para realizar las actividades de colecta de recursos hidrobiológicos conforme al plan de trabajo"/>
    <m/>
    <m/>
    <m/>
    <m/>
  </r>
  <r>
    <n v="203"/>
    <x v="202"/>
    <s v="00075974-2020"/>
    <x v="2"/>
    <m/>
    <x v="42"/>
    <m/>
    <m/>
    <s v="Otorgar la autorización para realizar actividades de colecta de recursos hidrobiológicos conforme al plan de trabajo"/>
    <m/>
    <m/>
    <m/>
    <m/>
  </r>
  <r>
    <n v="204"/>
    <x v="203"/>
    <s v="00013839-2021"/>
    <x v="2"/>
    <m/>
    <x v="42"/>
    <m/>
    <m/>
    <s v="Otorgar a la empresa INDUSTRIAS Y FRIGORIFICOS PESQUEROS INFRIPESCA C.A., representada en el país por la señora Ydania Marlene Roncalla Cayetano, permiso de pesca para operar la embarcación pesquera de cerco de bandera ecuatoriana denominada YOLANDA L"/>
    <m/>
    <m/>
    <m/>
    <m/>
  </r>
  <r>
    <n v="205"/>
    <x v="204"/>
    <s v="00102291-2019"/>
    <x v="2"/>
    <m/>
    <x v="42"/>
    <m/>
    <m/>
    <s v="Aceptar el desistimiento del procedimiento de autorización para efectuar investigación pesquera con extracción de muestras de especímenes hidrobiológicos sin valor comercial y sin uso de embarcación pesquera"/>
    <m/>
    <m/>
    <m/>
    <m/>
  </r>
  <r>
    <n v="206"/>
    <x v="205"/>
    <s v="00017836-2020"/>
    <x v="2"/>
    <m/>
    <x v="42"/>
    <m/>
    <m/>
    <s v="Aceptar el desistimiento del procedimiento de autorización para efectuar investigación pesquera con extracción de muestras de especímenes hidrobiológicos sin valor comercial y sin uso de embarcación pesquera, para ejecutar el plan de trabajo"/>
    <m/>
    <m/>
    <m/>
    <m/>
  </r>
  <r>
    <n v="207"/>
    <x v="206"/>
    <s v="00012216-2021"/>
    <x v="2"/>
    <m/>
    <x v="43"/>
    <m/>
    <m/>
    <s v="Aprobar a favor de JOSÉ DE LOS SANTOS SUCLUPE SANTISTEBAN y MARTHA URCIA DE SUCLUPE"/>
    <m/>
    <m/>
    <m/>
    <m/>
  </r>
  <r>
    <n v="208"/>
    <x v="207"/>
    <s v="00035909-2020"/>
    <x v="2"/>
    <m/>
    <x v="43"/>
    <m/>
    <m/>
    <s v="Dejar sin efecto la Resolución Directoral "/>
    <m/>
    <m/>
    <m/>
    <m/>
  </r>
  <r>
    <n v="209"/>
    <x v="208"/>
    <s v="00015642-2021"/>
    <x v="2"/>
    <m/>
    <x v="44"/>
    <m/>
    <m/>
    <s v="Otorgar a la empresa CAPITAL PROPERTY INTERNATIONAL INC., representada en el país por los señores Omar Diego Carcovich y Eduardo Carcovich Carcovich, permiso de pesca para operar la embarcación pesquera de cerco de bandera panameña denominada DIVA MARIA"/>
    <m/>
    <m/>
    <m/>
    <m/>
  </r>
  <r>
    <n v="210"/>
    <x v="209"/>
    <s v="00095328-2020"/>
    <x v="2"/>
    <m/>
    <x v="44"/>
    <m/>
    <m/>
    <s v="Otorgar la autorización para realizar las actividades de colecta de recursos hidrobiológicos conforme al plan de trabajo "/>
    <m/>
    <m/>
    <m/>
    <m/>
  </r>
  <r>
    <n v="211"/>
    <x v="210"/>
    <s v="00061706-2020"/>
    <x v="2"/>
    <m/>
    <x v="44"/>
    <m/>
    <m/>
    <s v="Otorgar la autorización para realizar las actividades de colecta de recursos hidrobiológicos conforme al plan de trabajo"/>
    <m/>
    <m/>
    <m/>
    <m/>
  </r>
  <r>
    <n v="212"/>
    <x v="211"/>
    <s v="00014273-2021"/>
    <x v="2"/>
    <m/>
    <x v="45"/>
    <m/>
    <m/>
    <s v="Otorgar a la empresa ATUN ESTRIBELA S.A., representada en el país por los señores Omar Diego Carcovich Jibaja y Eduardo Carcovich Carcovich, permiso de pesca para operar la embarcación pesquera de cerco de bandera ecuatoriana denominada ALEJANDRA"/>
    <m/>
    <m/>
    <m/>
    <m/>
  </r>
  <r>
    <n v="213"/>
    <x v="212"/>
    <s v="00014737-2021"/>
    <x v="2"/>
    <m/>
    <x v="46"/>
    <m/>
    <m/>
    <s v="Aprobar a favor de la EMPRESA PESQUERA ANDRECALIX S.R.L., el cambio de titular del permiso de pesca para operar la embarcación pesquera SANTA TERESITA"/>
    <s v="DECHDI"/>
    <s v="CAMBIO DE TITULAR"/>
    <m/>
    <m/>
  </r>
  <r>
    <n v="214"/>
    <x v="213"/>
    <s v="00016250-2021"/>
    <x v="2"/>
    <m/>
    <x v="46"/>
    <m/>
    <m/>
    <s v="Otorgar a la empresa INDUSTRIA ATUNERA S.A. - INDUATUN, representada en el país por los señores Rudy Bill Neyra Balta y Juan Abel Neyra Balta, permiso de pesca para operar la embarcación pesquera de cerco de bandera ecuatoriana denominada KILLA"/>
    <m/>
    <m/>
    <m/>
    <m/>
  </r>
  <r>
    <n v="215"/>
    <x v="214"/>
    <s v="00088043-2020"/>
    <x v="2"/>
    <m/>
    <x v="47"/>
    <m/>
    <m/>
    <s v="Declarar la conclusión del procedimiento de queja por defecto de tramitación, sin pronunciamiento sobre el fondo, formulado por la empresa BRIRELL S.A.C."/>
    <m/>
    <m/>
    <m/>
    <m/>
  </r>
  <r>
    <n v="216"/>
    <x v="215"/>
    <s v="00014111-2021"/>
    <x v="2"/>
    <m/>
    <x v="47"/>
    <m/>
    <m/>
    <s v="Declarar la conclusión del procedimiento de queja por defecto de tramitación, sin pronunciamiento sobre el fondo, formulado por el señor ELOY PABLO VALDEZ DIAZ"/>
    <m/>
    <m/>
    <m/>
    <m/>
  </r>
  <r>
    <n v="217"/>
    <x v="216"/>
    <s v="00094171-2019"/>
    <x v="2"/>
    <m/>
    <x v="48"/>
    <m/>
    <m/>
    <s v="Aprobar la participación del señor JAIME OMAR SUCLUPE DÍAZ como sucesor procedimental del señor JAIME SUCLUPE SIESQUEN en el procedimiento de permiso de pesca de menor escala para operar la embarcación pesquera MI MERI"/>
    <m/>
    <m/>
    <m/>
    <m/>
  </r>
  <r>
    <n v="218"/>
    <x v="217"/>
    <s v="00088465-2020"/>
    <x v="2"/>
    <m/>
    <x v="48"/>
    <m/>
    <m/>
    <s v="Otorgar a favor de la empresa PERUPEZ S.A.C., permiso de pesca para operar la embarcación pesquera de menor escala CONDORITO VI"/>
    <m/>
    <m/>
    <m/>
    <m/>
  </r>
  <r>
    <n v="219"/>
    <x v="218"/>
    <s v="00007540-2021"/>
    <x v="2"/>
    <m/>
    <x v="48"/>
    <m/>
    <m/>
    <s v="Otorgar a favor de los señores DEMETRIO JACINTO CHUNGA, MARÍA SANTOS TRINIDAD PANTA DE JACINTO, JUAN PASCUAL JACINTO ECA, ROSA ESTHER CHUNGA ECA, PABLO JACINTO ECA, MARITZA PANTA ECA y PAULINA ECA DE JACINTO, permiso de pesca para operar la embarcación pesquera de madera VIRGEN DEL CARMEN III "/>
    <m/>
    <m/>
    <m/>
    <m/>
  </r>
  <r>
    <n v="220"/>
    <x v="219"/>
    <s v="00103397-2019"/>
    <x v="2"/>
    <m/>
    <x v="49"/>
    <m/>
    <m/>
    <s v="Declarar IMPROCEDENTE la solicitud de autorización de instalación de las plantas de enlatado y curado de productos hidrobiológicos con capacidades"/>
    <m/>
    <m/>
    <m/>
    <m/>
  </r>
  <r>
    <n v="221"/>
    <x v="220"/>
    <s v="00004760-2021"/>
    <x v="2"/>
    <m/>
    <x v="49"/>
    <m/>
    <m/>
    <s v="ampliación de plazo de la autorización para la instalación de una planta de procesamiento pesquero"/>
    <m/>
    <m/>
    <m/>
    <m/>
  </r>
  <r>
    <n v="222"/>
    <x v="221"/>
    <s v="00070728-2020"/>
    <x v="2"/>
    <m/>
    <x v="49"/>
    <m/>
    <m/>
    <s v="DISPONER el levantamiento de la suspensión de la licencia de operación otorgada"/>
    <m/>
    <m/>
    <m/>
    <m/>
  </r>
  <r>
    <n v="223"/>
    <x v="222"/>
    <s v="00017037-2021"/>
    <x v="2"/>
    <m/>
    <x v="49"/>
    <m/>
    <m/>
    <s v="Otorgar a la empresa ATUN ESTRIBELA S.A., representada en el país por los señores Omar Diego Carcovich Jibaja y Eduardo Carcovich Carcovich"/>
    <m/>
    <m/>
    <m/>
    <m/>
  </r>
  <r>
    <n v="224"/>
    <x v="223"/>
    <s v="00017478-2021"/>
    <x v="2"/>
    <m/>
    <x v="50"/>
    <m/>
    <m/>
    <s v="Otorgar a la empresa GRUPO DEGFER CIA. LTDA., representada en el país por el señor Rudy Bill Neyra Balta, permiso de pesca para operar la embarcación pesquera de cerco de bandera ecuatoriana denominada DON MARIO"/>
    <m/>
    <m/>
    <m/>
    <m/>
  </r>
  <r>
    <n v="225"/>
    <x v="224"/>
    <s v="00013859-2020"/>
    <x v="2"/>
    <m/>
    <x v="51"/>
    <m/>
    <m/>
    <s v="APROBAR a favor de la empresa PESQUERA EXALMAR S.A.A. el cambio de titularidad de la licencia de operación"/>
    <s v="DPCHDI"/>
    <s v="CAMBIO DE TITULAR"/>
    <m/>
    <m/>
  </r>
  <r>
    <n v="226"/>
    <x v="225"/>
    <s v="00010799-2020"/>
    <x v="2"/>
    <m/>
    <x v="51"/>
    <m/>
    <m/>
    <s v="OTORGAR en favor de la empresa YDRO PAITA EXPORT E.I.R.L. la autorización para la instalación de una planta de procesamiento pesquero para la producción de curado "/>
    <m/>
    <m/>
    <m/>
    <m/>
  </r>
  <r>
    <n v="227"/>
    <x v="226"/>
    <s v="00004149-2021"/>
    <x v="2"/>
    <m/>
    <x v="52"/>
    <m/>
    <m/>
    <s v="Otorgar a favor de DOMINGO PANTA IPANAQUE y CRUZ MARIA PANTA PANTA, permiso de pesca para operar la embarcación pesquera de madera VICTORIA"/>
    <m/>
    <m/>
    <m/>
    <m/>
  </r>
  <r>
    <n v="228"/>
    <x v="227"/>
    <s v="00004892-2021"/>
    <x v="2"/>
    <m/>
    <x v="52"/>
    <m/>
    <m/>
    <s v="Declarar que la solicitud de modificación del permiso de pesca por cambio de matrícula de la embarcación pesquera JIMY ROBERT"/>
    <m/>
    <m/>
    <m/>
    <m/>
  </r>
  <r>
    <n v="229"/>
    <x v="228"/>
    <s v="00010947-2021"/>
    <x v="2"/>
    <m/>
    <x v="52"/>
    <m/>
    <m/>
    <s v="Aprobar a favor de la empresa PESQUERA FRAMOI S.A.C. el cambio de titular del permiso de pesca para operar la embarcación pesquera FRANCISCA"/>
    <s v="DECHDI"/>
    <s v="CAMBIO DE TITULAR"/>
    <m/>
    <m/>
  </r>
  <r>
    <n v="230"/>
    <x v="229"/>
    <s v="00018405-2021"/>
    <x v="2"/>
    <m/>
    <x v="52"/>
    <m/>
    <m/>
    <s v="Otorgar a la empresa PESDEL S.A., representada en el país por los señores Rudy Bill Neyra Balta y Juan Abel Neyra Balta, permiso de pesca para operar la embarcación pesquera de cerco de bandera ecuatoriana denominada MARTINA C"/>
    <m/>
    <m/>
    <m/>
    <m/>
  </r>
  <r>
    <n v="231"/>
    <x v="230"/>
    <s v="00007790-2021"/>
    <x v="2"/>
    <m/>
    <x v="52"/>
    <m/>
    <m/>
    <s v="Otorgar la autorización para realizar las actividades de colecta de recursos hidrobiológicos conforme al plan de trabajo"/>
    <m/>
    <m/>
    <m/>
    <m/>
  </r>
  <r>
    <n v="232"/>
    <x v="231"/>
    <s v="00009747-2021"/>
    <x v="2"/>
    <m/>
    <x v="52"/>
    <m/>
    <m/>
    <s v="Otorgar la autorización para realizar las actividades de colecta de recursos hidrobiológicos conforme al plan de trabajo"/>
    <m/>
    <m/>
    <m/>
    <m/>
  </r>
  <r>
    <n v="233"/>
    <x v="232"/>
    <s v="00009836-2021"/>
    <x v="2"/>
    <m/>
    <x v="52"/>
    <m/>
    <m/>
    <s v="Otorgar la autorización para realizar las actividades de colecta de recursos hidrobiológicos conforme al plan de trabajo"/>
    <m/>
    <m/>
    <m/>
    <m/>
  </r>
  <r>
    <n v="234"/>
    <x v="233"/>
    <s v="00011571-2020"/>
    <x v="2"/>
    <m/>
    <x v="53"/>
    <m/>
    <m/>
    <s v="Otorgar permiso de pesca a favor del señor GUILLERMO PASCUAL PANTA JACINTO, para operar la embarcación pesquera de menor escala GUIAME MERCEDITAS"/>
    <m/>
    <m/>
    <m/>
    <m/>
  </r>
  <r>
    <n v="235"/>
    <x v="234"/>
    <s v="00086706-2020"/>
    <x v="2"/>
    <m/>
    <x v="53"/>
    <m/>
    <m/>
    <s v="Otorgar la autorización para realizar las actividades de colecta de recursos hidrobiológicos conforme al plan de trabajo"/>
    <m/>
    <m/>
    <m/>
    <m/>
  </r>
  <r>
    <n v="236"/>
    <x v="235"/>
    <s v="00017957-2021"/>
    <x v="2"/>
    <m/>
    <x v="53"/>
    <m/>
    <m/>
    <s v="Modificar la autorización al plan de trabajo"/>
    <m/>
    <m/>
    <m/>
    <m/>
  </r>
  <r>
    <n v="237"/>
    <x v="236"/>
    <s v="00016908-2021"/>
    <x v="2"/>
    <m/>
    <x v="53"/>
    <m/>
    <m/>
    <s v="Modificar la autorización al plan de trabajo"/>
    <m/>
    <m/>
    <m/>
    <m/>
  </r>
  <r>
    <n v="238"/>
    <x v="237"/>
    <s v="00012355-2021"/>
    <x v="2"/>
    <m/>
    <x v="53"/>
    <m/>
    <m/>
    <s v="Otorgar la autorización para realizar las actividades de colecta de recursos hidrobiológicos conforme al plan de trabajo"/>
    <m/>
    <m/>
    <m/>
    <m/>
  </r>
  <r>
    <n v="239"/>
    <x v="238"/>
    <s v="00000452-2021"/>
    <x v="2"/>
    <m/>
    <x v="53"/>
    <m/>
    <m/>
    <s v="Otorgar la autorización para realizar las actividades de colecta de recursos hidrobiológicos conforme al plan de trabajo"/>
    <m/>
    <m/>
    <m/>
    <m/>
  </r>
  <r>
    <n v="240"/>
    <x v="239"/>
    <s v="00000916-2021"/>
    <x v="2"/>
    <m/>
    <x v="53"/>
    <m/>
    <m/>
    <s v="Otorgar la autorización para realizar las actividades de colecta de recursos hidrobiológicos conforme al plan de trabajo"/>
    <m/>
    <m/>
    <m/>
    <m/>
  </r>
  <r>
    <n v="241"/>
    <x v="240"/>
    <s v="00007375-2021"/>
    <x v="2"/>
    <m/>
    <x v="53"/>
    <m/>
    <m/>
    <s v="Otorgar la autorización para realizar actividades de colecta de recursos hidrobiológicos conforme al plan de trabajo"/>
    <m/>
    <m/>
    <m/>
    <m/>
  </r>
  <r>
    <n v="242"/>
    <x v="241"/>
    <s v="00007029-2020"/>
    <x v="2"/>
    <m/>
    <x v="54"/>
    <m/>
    <m/>
    <s v="Otorgar permiso de pesca a favor del señor SANTOS EDUARDO ANTON ECHE para operar la embarcación pesquera de menor escala JESUS Y JUAN"/>
    <m/>
    <m/>
    <m/>
    <m/>
  </r>
  <r>
    <n v="243"/>
    <x v="242"/>
    <s v="00000872-2021"/>
    <x v="2"/>
    <m/>
    <x v="54"/>
    <m/>
    <m/>
    <s v="Otorgar la autorización para realizar las actividades de colecta de recursos hidrobiológicos conforme al plan de trabajo"/>
    <m/>
    <m/>
    <m/>
    <m/>
  </r>
  <r>
    <n v="244"/>
    <x v="243"/>
    <s v="00006554-2020"/>
    <x v="2"/>
    <m/>
    <x v="54"/>
    <m/>
    <m/>
    <s v="Otorgar permiso de pesca a favor de ELADIO ECHE ECHE, TOMAS ECHE ECHE, SANTOS LUIS ECHE ECHE, JULIA ECHE DE RUIZ y BENEDA ECHE DE TEMOCHE para operar la embarcación pesquera de menor escala DON ANDRES"/>
    <m/>
    <m/>
    <m/>
    <m/>
  </r>
  <r>
    <n v="245"/>
    <x v="244"/>
    <s v="00011328-2020"/>
    <x v="2"/>
    <m/>
    <x v="54"/>
    <m/>
    <m/>
    <s v="Otorgar permiso de pesca a favor del señor FREDY ALAN HUAMANCHUMO SIPION para operar la embarcación pesquera de menor escala MI MILAGROSA CRUZ DE CHALPON"/>
    <m/>
    <m/>
    <m/>
    <m/>
  </r>
  <r>
    <n v="246"/>
    <x v="245"/>
    <s v="00004061-2021"/>
    <x v="2"/>
    <m/>
    <x v="55"/>
    <m/>
    <m/>
    <s v="OTORGAR a favor de la empresa COMPLEJO INDUSTRIAL SKAVOS S.A.C. la licencia de operación de la planta de harina residual de descartes y residuos de recursos hidrobiológicos"/>
    <m/>
    <m/>
    <m/>
    <m/>
  </r>
  <r>
    <n v="247"/>
    <x v="246"/>
    <s v="00004200-2021"/>
    <x v="2"/>
    <m/>
    <x v="55"/>
    <m/>
    <m/>
    <s v="Otorgar la autorización para realizar las actividades de colecta de recursos hidrobiológicos conforme al plan de trabajo"/>
    <m/>
    <m/>
    <m/>
    <m/>
  </r>
  <r>
    <n v="248"/>
    <x v="247"/>
    <s v="00004505-2021"/>
    <x v="2"/>
    <m/>
    <x v="55"/>
    <m/>
    <m/>
    <s v="Otorgar la autorización para realizar las actividades de colecta de recursos hidrobiológicos conforme al plan de trabajo"/>
    <m/>
    <m/>
    <m/>
    <m/>
  </r>
  <r>
    <n v="249"/>
    <x v="248"/>
    <s v="00016627-2021"/>
    <x v="2"/>
    <m/>
    <x v="55"/>
    <m/>
    <m/>
    <s v="Aprobar a favor de JUAN PASCUAL JACINTO ECA, ROSA ESTHER CHUNGA ECA, PABLO JACINTO ECA, MARITZA PANTA ECA, JOSE SANTOS JACINTO ECA y GLADYS MAGALI PANTA ALVAREZ DE JACINTO el cambio de titular del permiso de pesca para operar la embarcación pesquera MI ANITA"/>
    <s v="DECHDI"/>
    <s v="CAMBIO DE TITULAR"/>
    <m/>
    <m/>
  </r>
  <r>
    <n v="250"/>
    <x v="249"/>
    <s v="00007030-2020"/>
    <x v="2"/>
    <m/>
    <x v="55"/>
    <m/>
    <m/>
    <s v="Otorgar permiso de pesca a favor de los señores FELIX CAMILO PALOMINO TUME y RAUL MARTIN PALOMINO TUME, para operar la embarcación pesquera de menor escala ARIANA SOFIA"/>
    <m/>
    <m/>
    <m/>
    <m/>
  </r>
  <r>
    <n v="251"/>
    <x v="250"/>
    <s v="00006556-2020"/>
    <x v="2"/>
    <m/>
    <x v="55"/>
    <m/>
    <m/>
    <s v="Otorgar permiso de pesca a favor del señor JUAN EDUARDO FIESTAS JACINTO, para operar la embarcación pesquera de menor escala GLORIA DE JEHOVA"/>
    <m/>
    <m/>
    <m/>
    <m/>
  </r>
  <r>
    <n v="252"/>
    <x v="251"/>
    <s v="00082263-2019"/>
    <x v="3"/>
    <m/>
    <x v="56"/>
    <m/>
    <m/>
    <s v="Otorgar permiso de pesca a favor de los señores WILMER SALVADOR RODRIGUEZ SANDOVAL y ERICA PEÑA CRUZ para operar la embarcación pesquera de menor escala SEÑOR CAUTIVO"/>
    <m/>
    <m/>
    <m/>
    <m/>
  </r>
  <r>
    <n v="253"/>
    <x v="252"/>
    <s v="00018787-2021"/>
    <x v="3"/>
    <m/>
    <x v="56"/>
    <m/>
    <m/>
    <s v="Otorgar a la empresa PESDEL S.A., representada en el país por los señores Rudy Bill Neyra Balta y Juan Abel Neyra Balta, permiso de pesca para operar la embarcación pesquera de cerco de bandera ecuatoriana denominada YELISAVA"/>
    <m/>
    <m/>
    <m/>
    <m/>
  </r>
  <r>
    <n v="254"/>
    <x v="253"/>
    <s v="00011472-2020"/>
    <x v="3"/>
    <m/>
    <x v="57"/>
    <m/>
    <m/>
    <s v="Otorgar permiso de pesca a favor del señor ELBIS ALBERTO MERINO PAZ para operar la embarcación pesquera de menor escala YORMAN JOSE"/>
    <m/>
    <m/>
    <m/>
    <m/>
  </r>
  <r>
    <n v="255"/>
    <x v="254"/>
    <s v="00019484-2021"/>
    <x v="3"/>
    <m/>
    <x v="57"/>
    <m/>
    <m/>
    <s v="Otorgar a la empresa CORPFISHTUNA S.A., representada en el país por los señores Omar Diego Carcovich Jibaja y Eduardo Carcovich Carcovich, permiso de pesca para operar la embarcación pesquera de cerco de bandera ecuatoriana denominada LIZANNY Z"/>
    <m/>
    <m/>
    <m/>
    <m/>
  </r>
  <r>
    <n v="256"/>
    <x v="255"/>
    <s v="00011653-2021"/>
    <x v="3"/>
    <m/>
    <x v="58"/>
    <m/>
    <m/>
    <s v="Otorgar la autorización para realizar las actividades de colecta de recursos hidrobiológicos conforme al plan de trabajo"/>
    <m/>
    <m/>
    <m/>
    <m/>
  </r>
  <r>
    <n v="257"/>
    <x v="256"/>
    <s v="00008395-2021"/>
    <x v="3"/>
    <m/>
    <x v="58"/>
    <m/>
    <m/>
    <s v="Otorgar la autorización para realizar las actividades de colecta de recursos hidrobiológicos conforme al plan de trabajo"/>
    <m/>
    <m/>
    <m/>
    <m/>
  </r>
  <r>
    <n v="258"/>
    <x v="257"/>
    <s v="00004926-2021"/>
    <x v="3"/>
    <m/>
    <x v="58"/>
    <m/>
    <m/>
    <s v="Aceptar el desistimiento del procedimiento de autorización para efectuar investigación pesquera con extracción de muestras de especímenes hidrobiológicos, sin valor comercial y sin uso de embarcación pesquera, para ejecutar el plan de investigación"/>
    <m/>
    <m/>
    <m/>
    <m/>
  </r>
  <r>
    <n v="259"/>
    <x v="258"/>
    <s v="00014406-2021"/>
    <x v="3"/>
    <m/>
    <x v="58"/>
    <m/>
    <m/>
    <s v="Modificar la autorización al plan de trabajo"/>
    <m/>
    <m/>
    <m/>
    <m/>
  </r>
  <r>
    <n v="260"/>
    <x v="259"/>
    <s v="00004892-2021"/>
    <x v="3"/>
    <m/>
    <x v="58"/>
    <m/>
    <m/>
    <s v="Autorizar la asociación o incorporación definitiva del PMCE proveniente de la embarcación siniestrada JOSE Y MARIA"/>
    <m/>
    <m/>
    <m/>
    <m/>
  </r>
  <r>
    <n v="261"/>
    <x v="260"/>
    <s v="00014267-2021"/>
    <x v="3"/>
    <m/>
    <x v="59"/>
    <m/>
    <m/>
    <s v="Declarar que la solicitud de ampliación del plazo para la ejecución de la autorización de incremento de flota"/>
    <m/>
    <m/>
    <m/>
    <m/>
  </r>
  <r>
    <n v="262"/>
    <x v="261"/>
    <s v="00010302-2021"/>
    <x v="3"/>
    <m/>
    <x v="59"/>
    <m/>
    <m/>
    <s v="Otorgar la autorización para realizar las actividades de colecta de recursos hidrobiológicos conforme al plan de trabajo"/>
    <m/>
    <m/>
    <m/>
    <m/>
  </r>
  <r>
    <n v="263"/>
    <x v="262"/>
    <s v="00004101-2021"/>
    <x v="3"/>
    <m/>
    <x v="59"/>
    <m/>
    <m/>
    <s v="Otorgar al señor BERNABE MORENO LEVERONI, la autorización para efectuar investigación pesquera especializada con uso de embarcación, conforme a los términos contenidos en el plan de investigación"/>
    <m/>
    <m/>
    <m/>
    <m/>
  </r>
  <r>
    <n v="264"/>
    <x v="263"/>
    <s v="00010310-2021"/>
    <x v="3"/>
    <m/>
    <x v="59"/>
    <m/>
    <m/>
    <s v="Otorgar la autorización para realizar actividades de colecta de recursos hidrobiológicos conforme al plan de trabajo"/>
    <m/>
    <m/>
    <m/>
    <m/>
  </r>
  <r>
    <n v="265"/>
    <x v="264"/>
    <s v="00007314-2021"/>
    <x v="3"/>
    <m/>
    <x v="59"/>
    <m/>
    <m/>
    <s v="Aprobar la modificación de la Resolución Directoral"/>
    <m/>
    <m/>
    <m/>
    <m/>
  </r>
  <r>
    <n v="266"/>
    <x v="265"/>
    <s v="00000853-2021"/>
    <x v="3"/>
    <m/>
    <x v="59"/>
    <m/>
    <m/>
    <s v="Otorgar la autorización para realizar actividades de colecta de recursos hidrobiológicos conforme al plan de trabajo"/>
    <m/>
    <m/>
    <m/>
    <m/>
  </r>
  <r>
    <n v="267"/>
    <x v="266"/>
    <s v="00010381-2020"/>
    <x v="3"/>
    <m/>
    <x v="59"/>
    <m/>
    <m/>
    <s v="Otorgar la autorización para realizar actividades de colecta de recursos hidrobiológicos conforme al plan de trabajo"/>
    <m/>
    <m/>
    <m/>
    <m/>
  </r>
  <r>
    <n v="268"/>
    <x v="267"/>
    <s v="00011573-2020"/>
    <x v="3"/>
    <m/>
    <x v="59"/>
    <m/>
    <m/>
    <s v="Otorgar permiso de pesca a favor del señor JOSE ANTONIO ECHE TUME para operar la embarcación pesquera de menor escala MARIA ANGELITA"/>
    <m/>
    <m/>
    <m/>
    <m/>
  </r>
  <r>
    <n v="269"/>
    <x v="268"/>
    <s v="00016976-2021"/>
    <x v="3"/>
    <m/>
    <x v="59"/>
    <m/>
    <m/>
    <s v="Aprobar a favor de VICTORINO JACINTO PANTA, MARIA ESPERANZA PERICHE PERICHE DE JACINTO y CLARA ECA DE JACINTO, el cambio de titular del permiso de pesca para operar la embarcación pesquera JESUS DEL CARMEN"/>
    <s v="DECHDI"/>
    <s v="CAMBIO DE TITULAR"/>
    <m/>
    <m/>
  </r>
  <r>
    <n v="270"/>
    <x v="269"/>
    <s v="00017070-2021"/>
    <x v="3"/>
    <m/>
    <x v="60"/>
    <m/>
    <m/>
    <s v="Declarar que la solicitud de modificación del permiso de pesca para operar la embarcación pesquera LOBOS DE AFUERA 2 con matrícula IO-1733-PM, en el extremo referido al nombre de la embarcación, de LOBOS DE AFUERA 2 a LOBOS DE AFUERA DOS,"/>
    <m/>
    <m/>
    <m/>
    <m/>
  </r>
  <r>
    <n v="271"/>
    <x v="270"/>
    <s v="00007085-2021"/>
    <x v="3"/>
    <m/>
    <x v="60"/>
    <m/>
    <m/>
    <s v="Declarar la caducidad de la autorización de incremento de flota"/>
    <m/>
    <m/>
    <m/>
    <m/>
  </r>
  <r>
    <n v="272"/>
    <x v="271"/>
    <s v="00022707-2019"/>
    <x v="3"/>
    <m/>
    <x v="60"/>
    <m/>
    <m/>
    <s v="APROBAR a favor de la empresa PESQUERA EXALMAR S.A.A. el cambio de titularidad de la licencia de operación"/>
    <s v="DPCHDI"/>
    <s v="CAMBIO DE TITULAR"/>
    <m/>
    <m/>
  </r>
  <r>
    <n v="273"/>
    <x v="272"/>
    <s v="00084290-2020"/>
    <x v="3"/>
    <m/>
    <x v="60"/>
    <m/>
    <m/>
    <s v="Otorgar a favor de los señores CARLOS MERARDO QUEVEDO VASQUEZ e HILDA TERESA ZULOETA GALLO, permiso de pesca para operar la embarcación pesquera de madera LUKINA"/>
    <m/>
    <m/>
    <m/>
    <m/>
  </r>
  <r>
    <n v="274"/>
    <x v="273"/>
    <s v="00010740-2020"/>
    <x v="3"/>
    <m/>
    <x v="61"/>
    <m/>
    <m/>
    <s v="Otorgar la autorización para realizar las actividades de colecta de recursos hidrobiológicos conforme al plan de trabajo"/>
    <m/>
    <m/>
    <m/>
    <m/>
  </r>
  <r>
    <n v="275"/>
    <x v="274"/>
    <s v="00018676-2021"/>
    <x v="3"/>
    <m/>
    <x v="61"/>
    <m/>
    <m/>
    <s v="Otorgar la autorización para realizar las actividades de colecta de recursos hidrobiológicos conforme al plan de trabajo"/>
    <m/>
    <m/>
    <m/>
    <m/>
  </r>
  <r>
    <n v="276"/>
    <x v="275"/>
    <s v="00006070-2021"/>
    <x v="3"/>
    <m/>
    <x v="61"/>
    <m/>
    <m/>
    <s v="Otorgar la autorización para realizar las actividades de colecta de recursos hidrobiológicos conforme al plan de trabajo"/>
    <m/>
    <m/>
    <m/>
    <m/>
  </r>
  <r>
    <n v="277"/>
    <x v="276"/>
    <s v="00014943-2020"/>
    <x v="3"/>
    <m/>
    <x v="61"/>
    <m/>
    <m/>
    <s v="Otorgar a favor de JORGE LUIS ZERILLO ESPINOZA y LOURDES FUENTES NACARINO ROSAS, permiso de pesca de menor escala para operar la embarcación pesquera ENALIZ"/>
    <m/>
    <m/>
    <m/>
    <m/>
  </r>
  <r>
    <n v="278"/>
    <x v="277"/>
    <s v="00092352-2020"/>
    <x v="3"/>
    <m/>
    <x v="61"/>
    <m/>
    <m/>
    <s v="Declarar improcedente la solicitud de permiso de pesca para operar la embarcación LETIZIA "/>
    <m/>
    <m/>
    <m/>
    <m/>
  </r>
  <r>
    <n v="279"/>
    <x v="278"/>
    <s v="00020738-2020"/>
    <x v="3"/>
    <m/>
    <x v="61"/>
    <m/>
    <m/>
    <s v="Declarar en abandono el procedimiento de ampliación de plazo para la ejecución del plan de trabajo autorizado"/>
    <m/>
    <m/>
    <m/>
    <m/>
  </r>
  <r>
    <n v="280"/>
    <x v="279"/>
    <s v="00013790-2021"/>
    <x v="3"/>
    <m/>
    <x v="62"/>
    <m/>
    <m/>
    <s v="Modificar la autorización de actividades de colecta de recursos hidrobiológicos para el levantamiento de línea de base de estudios ambientales e instrumentos de gestión ambiental complementarios"/>
    <m/>
    <m/>
    <m/>
    <m/>
  </r>
  <r>
    <n v="281"/>
    <x v="280"/>
    <s v="00004064-2021"/>
    <x v="3"/>
    <m/>
    <x v="63"/>
    <m/>
    <m/>
    <s v="Declarar improcedente la solicitud de aprobación del cambio de titular del permiso de pesca para operar la embarcación pesquera FLOR"/>
    <s v="DECHDI"/>
    <s v="CAMBIO DE TITULAR"/>
    <s v="IMPROCEDENTE"/>
    <m/>
  </r>
  <r>
    <n v="282"/>
    <x v="281"/>
    <s v="00014427-2021"/>
    <x v="3"/>
    <m/>
    <x v="63"/>
    <m/>
    <m/>
    <s v="Desestimar el recurso de reconsideración formulado por la empresa PESQUERA MAJAT S.A.C."/>
    <m/>
    <m/>
    <m/>
    <m/>
  </r>
  <r>
    <n v="283"/>
    <x v="282"/>
    <s v="00002931-2021"/>
    <x v="3"/>
    <m/>
    <x v="64"/>
    <m/>
    <m/>
    <s v="ENCAUZAR de oficio la solicitud presentada por la empresa CONSORCIO INDUSTRIAL EL PACIFICO S.A.C."/>
    <m/>
    <m/>
    <m/>
    <m/>
  </r>
  <r>
    <n v="284"/>
    <x v="283"/>
    <s v="00063383-2019"/>
    <x v="3"/>
    <m/>
    <x v="64"/>
    <m/>
    <m/>
    <s v="DISPONER el levantamiento de la suspensión de la licencia de operación "/>
    <m/>
    <m/>
    <m/>
    <m/>
  </r>
  <r>
    <n v="285"/>
    <x v="284"/>
    <s v="00016966-2021"/>
    <x v="3"/>
    <m/>
    <x v="64"/>
    <m/>
    <m/>
    <s v="SUSPENDER por única vez, la licencia de operación otorgada mediante Resolución Directoral"/>
    <m/>
    <m/>
    <m/>
    <m/>
  </r>
  <r>
    <n v="286"/>
    <x v="285"/>
    <s v="00014955-2021"/>
    <x v="3"/>
    <m/>
    <x v="65"/>
    <m/>
    <m/>
    <s v="APROBAR a favor de la empresa MAR ANDINO PERÚ S.A.C., PESCADOS Y CEFALÓPODOS DEL PERÚ S.A.C., NOVAPERÚ S.A.C., ESMERALDA CORP S.A.C. "/>
    <m/>
    <m/>
    <m/>
    <m/>
  </r>
  <r>
    <n v="287"/>
    <x v="286"/>
    <s v="00009778-2020"/>
    <x v="3"/>
    <m/>
    <x v="65"/>
    <m/>
    <m/>
    <s v="Otorgar al señor JORGE LUIS RAMÍREZ MALAVER, la autorización para efectuar investigación pesquera especializada sin uso de embarcación pesquera, conforme a los términos contenidos en el plan de investigación"/>
    <m/>
    <m/>
    <m/>
    <m/>
  </r>
  <r>
    <n v="288"/>
    <x v="287"/>
    <s v="00000850-2021"/>
    <x v="3"/>
    <m/>
    <x v="65"/>
    <m/>
    <m/>
    <s v="Otorgar la autorización para realizar actividades de colecta de recursos hidrobiológicos conforme al plan de trabajo"/>
    <m/>
    <m/>
    <m/>
    <m/>
  </r>
  <r>
    <n v="289"/>
    <x v="288"/>
    <s v="00003950-2021"/>
    <x v="3"/>
    <m/>
    <x v="66"/>
    <m/>
    <m/>
    <s v="Otorgar a favor del señor ANGEL REYNALDO RODRIGUEZ CHAVEZ, permiso de pesca de menor escala para operar la embarcación pesquera ANGEL I"/>
    <m/>
    <m/>
    <m/>
    <m/>
  </r>
  <r>
    <n v="290"/>
    <x v="289"/>
    <s v="00006551-2020"/>
    <x v="3"/>
    <m/>
    <x v="67"/>
    <m/>
    <m/>
    <s v="Otorgar permiso de pesca a favor de ELADIO ECHE ECHE, TOMAS ECHE ECHE, SANTOS LUIS ECHE ECHE, JULIA ECHE DE RUIZ y BENEDA ECHE DE TEMOCHE para operar la embarcación pesquera de menor escala MI ANDRES"/>
    <m/>
    <m/>
    <m/>
    <m/>
  </r>
  <r>
    <n v="291"/>
    <x v="290"/>
    <s v="00024407-2018"/>
    <x v="3"/>
    <m/>
    <x v="67"/>
    <m/>
    <m/>
    <s v="Desestimar el recurso de reconsideración formulado por la empresa PESQUERA ARTESANAL VIRGEN DE GUADALUPE S.A.C."/>
    <m/>
    <m/>
    <m/>
    <m/>
  </r>
  <r>
    <n v="292"/>
    <x v="291"/>
    <s v="00071506-2018"/>
    <x v="3"/>
    <m/>
    <x v="67"/>
    <m/>
    <m/>
    <s v="Desestimar el recurso de reconsideración formulado por HERNAN ALBERTO PEÑA CONTRERAS y LUZ MARIBEL BARRIENTOS VALENZUELA"/>
    <m/>
    <m/>
    <m/>
    <m/>
  </r>
  <r>
    <n v="293"/>
    <x v="292"/>
    <s v="00010806-2020"/>
    <x v="3"/>
    <m/>
    <x v="68"/>
    <m/>
    <m/>
    <s v="Aceptar el desistimiento del procedimiento de permiso de pesca de menor escala para operar la embarcación pesquera MAGALY"/>
    <m/>
    <m/>
    <m/>
    <m/>
  </r>
  <r>
    <n v="294"/>
    <x v="293"/>
    <s v="00075975-2020"/>
    <x v="3"/>
    <m/>
    <x v="68"/>
    <m/>
    <m/>
    <s v="Otorgar la autorización para realizar las actividades de colecta de recursos hidrobiológicos conforme al plan de trabajo"/>
    <m/>
    <m/>
    <m/>
    <m/>
  </r>
  <r>
    <n v="295"/>
    <x v="294"/>
    <s v="00010645-2021"/>
    <x v="3"/>
    <m/>
    <x v="69"/>
    <m/>
    <m/>
    <s v="OTORGAR a favor de la empresa SAKANA DEL PERU S.A., permiso de pesca para operar la embarcación pesquera de menor escala CLAUDIA"/>
    <m/>
    <m/>
    <m/>
    <m/>
  </r>
  <r>
    <n v="296"/>
    <x v="295"/>
    <s v="00024502-2021"/>
    <x v="3"/>
    <m/>
    <x v="69"/>
    <m/>
    <m/>
    <s v="Modificar la autorización al plan de trabajo"/>
    <m/>
    <m/>
    <m/>
    <m/>
  </r>
  <r>
    <n v="297"/>
    <x v="296"/>
    <s v="00014352-2021"/>
    <x v="3"/>
    <m/>
    <x v="69"/>
    <m/>
    <m/>
    <s v="Aprobar el Listado de Asignación de Límites Máximos de Captura por Embarcación"/>
    <m/>
    <m/>
    <m/>
    <m/>
  </r>
  <r>
    <n v="298"/>
    <x v="297"/>
    <s v="00005560-2021"/>
    <x v="3"/>
    <m/>
    <x v="69"/>
    <m/>
    <m/>
    <s v="Otorgar la autorización para realizar actividades de colecta de recursos hidrobiológicos conforme al plan de trabajo"/>
    <m/>
    <m/>
    <m/>
    <m/>
  </r>
  <r>
    <n v="299"/>
    <x v="298"/>
    <s v="00014342-2021"/>
    <x v="3"/>
    <m/>
    <x v="69"/>
    <m/>
    <m/>
    <s v="Otorgar la autorización para realizar las actividades de colecta de recursos hidrobiológicos conforme al plan de trabajo"/>
    <m/>
    <m/>
    <m/>
    <m/>
  </r>
  <r>
    <n v="300"/>
    <x v="299"/>
    <s v="00010881-2021"/>
    <x v="3"/>
    <m/>
    <x v="69"/>
    <m/>
    <m/>
    <s v="Otorgar la autorización para realizar las actividades de colecta de recursos hidrobiológicos conforme al plan de trabajo"/>
    <m/>
    <m/>
    <m/>
    <m/>
  </r>
  <r>
    <n v="301"/>
    <x v="300"/>
    <s v="00017107-2021"/>
    <x v="3"/>
    <m/>
    <x v="70"/>
    <m/>
    <m/>
    <s v="Otorgar la autorización para realizar las actividades de colecta de recursos hidrobiológicos conforme al plan de trabajo"/>
    <m/>
    <m/>
    <m/>
    <m/>
  </r>
  <r>
    <n v="302"/>
    <x v="301"/>
    <s v="00022360-2021"/>
    <x v="3"/>
    <m/>
    <x v="70"/>
    <m/>
    <m/>
    <s v="Modificar la autorización al plan de trabajo"/>
    <m/>
    <m/>
    <m/>
    <m/>
  </r>
  <r>
    <n v="303"/>
    <x v="302"/>
    <s v="00010803-2020"/>
    <x v="3"/>
    <m/>
    <x v="70"/>
    <m/>
    <m/>
    <s v="Declarar improcedente la solicitud permiso de pesca de menor escala para operar la embarcación pesquera ONAMAR II"/>
    <m/>
    <m/>
    <m/>
    <m/>
  </r>
  <r>
    <n v="304"/>
    <x v="303"/>
    <s v="00023027-2021"/>
    <x v="3"/>
    <m/>
    <x v="70"/>
    <m/>
    <m/>
    <s v="Declarar que la solicitud de ampliación del plazo para la ejecución de la autorización"/>
    <m/>
    <m/>
    <m/>
    <m/>
  </r>
  <r>
    <n v="305"/>
    <x v="304"/>
    <s v="00071166-2019"/>
    <x v="3"/>
    <m/>
    <x v="71"/>
    <m/>
    <m/>
    <s v="Estimar el recurso de reconsideración interpuesto por el señor SPIROS KALINICOS REAÑO Otorgar al señor SPIROS KALINICOS REAÑO, permiso de pesca de menor escala"/>
    <m/>
    <m/>
    <m/>
    <m/>
  </r>
  <r>
    <n v="306"/>
    <x v="305"/>
    <s v="00011474-2020"/>
    <x v="3"/>
    <m/>
    <x v="71"/>
    <m/>
    <m/>
    <s v="Declarar improcedente la solicitud permiso de pesca de menor escala para operar la embarcación pesquera JACKELIN"/>
    <m/>
    <m/>
    <m/>
    <m/>
  </r>
  <r>
    <n v="307"/>
    <x v="306"/>
    <s v="00010657-2020"/>
    <x v="3"/>
    <m/>
    <x v="71"/>
    <m/>
    <m/>
    <s v="Declarar improcedente la solicitud permiso de pesca de menor escala para operar la embarcación pesquera MI ANDRES"/>
    <m/>
    <m/>
    <m/>
    <m/>
  </r>
  <r>
    <n v="308"/>
    <x v="307"/>
    <s v="00001604-2021"/>
    <x v="3"/>
    <m/>
    <x v="72"/>
    <m/>
    <m/>
    <s v="Declarar la conclusión del procedimiento de queja por defecto de tramitación, sin pronunciamiento sobre el fondo, formulada por el señor SIXTO GERARDO OVIEDO SALCEDO"/>
    <m/>
    <m/>
    <m/>
    <m/>
  </r>
  <r>
    <n v="309"/>
    <x v="308"/>
    <s v="00015905-2021"/>
    <x v="3"/>
    <m/>
    <x v="72"/>
    <m/>
    <m/>
    <s v="Declarar la conclusión del procedimiento de queja por defecto de tramitación, sin pronunciamiento sobre el fondo, formulado por la empresa MEGALODON S.A.C."/>
    <m/>
    <m/>
    <m/>
    <m/>
  </r>
  <r>
    <n v="310"/>
    <x v="309"/>
    <s v="00092352-2020"/>
    <x v="3"/>
    <m/>
    <x v="73"/>
    <m/>
    <m/>
    <s v="Dejar sin efecto el Oficio y la Resolución Directoral"/>
    <m/>
    <m/>
    <m/>
    <m/>
  </r>
  <r>
    <n v="311"/>
    <x v="310"/>
    <s v="00085366-2020"/>
    <x v="3"/>
    <m/>
    <x v="73"/>
    <m/>
    <m/>
    <s v="OTORGAR a favor de la empresa SALMIN E.I.R.L. la licencia de operación de la planta de curado"/>
    <m/>
    <m/>
    <m/>
    <m/>
  </r>
  <r>
    <n v="312"/>
    <x v="311"/>
    <s v="00087269-2020"/>
    <x v="3"/>
    <m/>
    <x v="73"/>
    <m/>
    <m/>
    <s v="APROBAR a favor de la empresa BAHÍA NORTE S.A.C. el cambio de titularidad de la licencia de operación de la planta de congelado de productos hidrobiológicos"/>
    <s v="DPCHDI"/>
    <s v="CAMBIO DE TITULAR"/>
    <m/>
    <m/>
  </r>
  <r>
    <n v="313"/>
    <x v="312"/>
    <s v="00008229-2021"/>
    <x v="3"/>
    <m/>
    <x v="73"/>
    <m/>
    <m/>
    <s v="OTORGAR a favor de la empresa OCEANO SEAFOOD S.A. la autorización de instalación para el aumento de las capacidades de procesamiento"/>
    <m/>
    <m/>
    <m/>
    <m/>
  </r>
  <r>
    <n v="314"/>
    <x v="313"/>
    <s v="00012485-2021"/>
    <x v="3"/>
    <m/>
    <x v="74"/>
    <m/>
    <m/>
    <s v="Otorgar la autorización para realizar las actividades de colecta de recursos hidrobiológicos conforme al plan de trabajo"/>
    <m/>
    <m/>
    <m/>
    <m/>
  </r>
  <r>
    <n v="315"/>
    <x v="314"/>
    <s v="00014037-2021"/>
    <x v="3"/>
    <m/>
    <x v="74"/>
    <m/>
    <m/>
    <s v="Otorgar la autorización para realizar las actividades de colecta de recursos hidrobiológicos conforme al plan de trabajo"/>
    <m/>
    <m/>
    <m/>
    <m/>
  </r>
  <r>
    <n v="316"/>
    <x v="315"/>
    <s v="00011841-2021"/>
    <x v="3"/>
    <m/>
    <x v="74"/>
    <m/>
    <m/>
    <s v="Otorgar la autorización para realizar las actividades de colecta de recursos hidrobiológicos conforme al plan de trabajo"/>
    <m/>
    <m/>
    <m/>
    <m/>
  </r>
  <r>
    <n v="317"/>
    <x v="316"/>
    <s v="00014071-2021"/>
    <x v="3"/>
    <m/>
    <x v="74"/>
    <m/>
    <m/>
    <s v="COMPAÑÍA MINERA ARGENTUM S.A."/>
    <m/>
    <m/>
    <m/>
    <m/>
  </r>
  <r>
    <n v="318"/>
    <x v="317"/>
    <s v="00024789-2021"/>
    <x v="3"/>
    <m/>
    <x v="74"/>
    <m/>
    <m/>
    <s v="Aprobar a favor de la empresa CONSORCIO MUZA S.A.C. el cambio de titular del permiso de pesca de menor escala para operar la embarcación pesquera COSTA DEL SOL V"/>
    <s v="DECHDI"/>
    <s v="CAMBIO DE TITULAR"/>
    <m/>
    <m/>
  </r>
  <r>
    <n v="319"/>
    <x v="318"/>
    <s v="00020344-2021"/>
    <x v="3"/>
    <m/>
    <x v="74"/>
    <m/>
    <m/>
    <s v="Aprobar a favor de JAN ALBERTO SÁNCHEZ JACINTO y MOISÉS SESAIN SÁNCHEZ JACINTO el cambio de titular del permiso de pesca para operar la embarcación pesquera MI ALBERTO II"/>
    <s v="DECHDI"/>
    <s v="CAMBIO DE TITULAR"/>
    <m/>
    <m/>
  </r>
  <r>
    <n v="320"/>
    <x v="319"/>
    <s v="00061917-2020"/>
    <x v="4"/>
    <m/>
    <x v="75"/>
    <m/>
    <m/>
    <s v="Declarar la conclusión del procedimiento de queja por defecto de tramitación, sin pronunciamiento sobre el fondo"/>
    <m/>
    <m/>
    <m/>
    <m/>
  </r>
  <r>
    <n v="321"/>
    <x v="320"/>
    <s v="00005836-2020"/>
    <x v="4"/>
    <m/>
    <x v="75"/>
    <m/>
    <m/>
    <s v="Declarar improcedente la solicitud permiso de pesca de menor escala para operar la embarcación pesquera JESUS ELIZABETH I"/>
    <m/>
    <m/>
    <m/>
    <m/>
  </r>
  <r>
    <n v="322"/>
    <x v="321"/>
    <s v="00000392-2021"/>
    <x v="4"/>
    <m/>
    <x v="75"/>
    <m/>
    <m/>
    <s v="Declarar improcedente la solicitud de incorporación definitiva de PMCE asignado para la extracción del recurso Merluza de la embarcación"/>
    <m/>
    <m/>
    <m/>
    <m/>
  </r>
  <r>
    <n v="323"/>
    <x v="322"/>
    <s v="00018132-2021"/>
    <x v="4"/>
    <m/>
    <x v="75"/>
    <m/>
    <m/>
    <s v="Declarar improcedente la solicitud de cambio de titular del permiso de pesca"/>
    <s v="DECHDI"/>
    <s v="CAMBIO DE TITULAR"/>
    <s v="IMPROCEDENTE"/>
    <m/>
  </r>
  <r>
    <n v="324"/>
    <x v="323"/>
    <s v="00024847-2021"/>
    <x v="4"/>
    <m/>
    <x v="75"/>
    <m/>
    <m/>
    <s v="Aprobar a favor de la empresa CONSORCIO MUZA S.A.C. el cambio de titular del permiso de pesca de menor escala"/>
    <s v="DECHDI"/>
    <s v="CAMBIO DE TITULAR"/>
    <m/>
    <m/>
  </r>
  <r>
    <n v="325"/>
    <x v="324"/>
    <s v="00024853-2021"/>
    <x v="4"/>
    <m/>
    <x v="75"/>
    <m/>
    <m/>
    <s v="Aprobar a favor de la empresa CONSORCIO MUZA S.A.C. el cambio de titular del permiso de pesca de menor escala"/>
    <s v="DECHDI"/>
    <s v="CAMBIO DE TITULAR"/>
    <m/>
    <m/>
  </r>
  <r>
    <n v="326"/>
    <x v="325"/>
    <s v="00022552-2021"/>
    <x v="4"/>
    <m/>
    <x v="75"/>
    <m/>
    <m/>
    <s v="Modificar la autorización al plan de trabajo"/>
    <m/>
    <m/>
    <m/>
    <m/>
  </r>
  <r>
    <n v="327"/>
    <x v="326"/>
    <s v="00015881-2021"/>
    <x v="4"/>
    <m/>
    <x v="75"/>
    <m/>
    <m/>
    <s v="Otorgar la autorización para realizar las actividades de colecta de recursos hidrobiológicos conforme al plan de trabajo"/>
    <m/>
    <m/>
    <m/>
    <m/>
  </r>
  <r>
    <n v="328"/>
    <x v="327"/>
    <s v="00022542-2021"/>
    <x v="4"/>
    <m/>
    <x v="75"/>
    <m/>
    <m/>
    <s v="Modificar la autorización al plan de trabajo"/>
    <m/>
    <m/>
    <m/>
    <m/>
  </r>
  <r>
    <n v="329"/>
    <x v="328"/>
    <s v="00015651-2021"/>
    <x v="4"/>
    <m/>
    <x v="75"/>
    <m/>
    <m/>
    <s v="Otorgar la autorización para realizar las actividades de colecta de recursos hidrobiológicos conforme al plan de trabajo"/>
    <m/>
    <m/>
    <m/>
    <m/>
  </r>
  <r>
    <n v="330"/>
    <x v="329"/>
    <s v="00016574-2021"/>
    <x v="4"/>
    <m/>
    <x v="75"/>
    <m/>
    <m/>
    <s v="Aprobar a favor de la empresa GRUPO TEQUE S.A.C., el cambio de titular del permiso de pesca para operar la embarcación pesquera DON SEFERINO"/>
    <s v="DECHDI"/>
    <s v="CAMBIO DE TITULAR"/>
    <m/>
    <m/>
  </r>
  <r>
    <n v="331"/>
    <x v="330"/>
    <s v="00011319-2020"/>
    <x v="4"/>
    <m/>
    <x v="75"/>
    <m/>
    <m/>
    <s v="Declarar improcedente la solicitud permiso de pesca"/>
    <m/>
    <m/>
    <m/>
    <m/>
  </r>
  <r>
    <n v="332"/>
    <x v="331"/>
    <s v="00009188-2021"/>
    <x v="4"/>
    <m/>
    <x v="75"/>
    <m/>
    <m/>
    <s v="Aprobar a favor de la empresa PESQUERA JADIMAR S.A.C., el cambio de titular del permiso de pesca para operar la embarcación pesquera"/>
    <s v="DECHDI"/>
    <s v="CAMBIO DE TITULAR"/>
    <m/>
    <m/>
  </r>
  <r>
    <n v="333"/>
    <x v="332"/>
    <s v="00024845-2021"/>
    <x v="4"/>
    <m/>
    <x v="75"/>
    <m/>
    <m/>
    <s v="Aprobar a favor de la empresa CONSORCIO MUZA S.A.C. el cambio de titular del permiso de pesca"/>
    <s v="DECHDI"/>
    <s v="CAMBIO DE TITULAR"/>
    <m/>
    <m/>
  </r>
  <r>
    <n v="334"/>
    <x v="333"/>
    <s v="00011341-2020"/>
    <x v="4"/>
    <m/>
    <x v="76"/>
    <m/>
    <m/>
    <s v="Declarar improcedente la solicitud permiso de pesca de menor escala para operar la embarcación pesquera"/>
    <m/>
    <m/>
    <m/>
    <m/>
  </r>
  <r>
    <n v="335"/>
    <x v="334"/>
    <s v="00010232-2020"/>
    <x v="4"/>
    <m/>
    <x v="76"/>
    <m/>
    <m/>
    <s v="Declarar improcedente la solicitud permiso de pesca de menor escala"/>
    <m/>
    <m/>
    <m/>
    <m/>
  </r>
  <r>
    <n v="336"/>
    <x v="335"/>
    <s v="00011463-2020"/>
    <x v="4"/>
    <m/>
    <x v="76"/>
    <m/>
    <m/>
    <s v="Declarar improcedente la solicitud permiso de pesca de menor escala"/>
    <m/>
    <m/>
    <m/>
    <m/>
  </r>
  <r>
    <n v="337"/>
    <x v="336"/>
    <s v="00024542-2021"/>
    <x v="4"/>
    <m/>
    <x v="76"/>
    <m/>
    <m/>
    <s v="Aprobar a favor de los señores ASUNCIÓN PANTA JACINTO y ROGELIO PANTA JACINTO el cambio de titular del permiso de pesca para operar la embarcación pesquera DIVINO CAUTIVO"/>
    <s v="DECHDI"/>
    <s v="CAMBIO DE TITULAR"/>
    <m/>
    <m/>
  </r>
  <r>
    <n v="338"/>
    <x v="337"/>
    <s v="00019311-2021"/>
    <x v="4"/>
    <m/>
    <x v="76"/>
    <m/>
    <m/>
    <s v="Otorgar a favor de HERMINIO PERICHE PANTA y LINA ANDREA ECA PANTA, permiso de pesca para operar la embarcación pesquera de madera NARCISA DE JESUS"/>
    <m/>
    <m/>
    <m/>
    <m/>
  </r>
  <r>
    <n v="339"/>
    <x v="338"/>
    <s v="00004995-2021"/>
    <x v="4"/>
    <m/>
    <x v="76"/>
    <m/>
    <m/>
    <s v="Otorgar a favor del señor BERNARDO FIESTAS QUEREVALU, permiso de pesca para operar la embarcación pesquera de madera SAGITARIO"/>
    <m/>
    <m/>
    <m/>
    <m/>
  </r>
  <r>
    <n v="340"/>
    <x v="339"/>
    <s v="00019311-2021"/>
    <x v="4"/>
    <m/>
    <x v="77"/>
    <m/>
    <m/>
    <s v="Rectificar el error material"/>
    <m/>
    <m/>
    <m/>
    <m/>
  </r>
  <r>
    <n v="341"/>
    <x v="340"/>
    <s v="00031291-2019"/>
    <x v="4"/>
    <m/>
    <x v="77"/>
    <m/>
    <m/>
    <s v="Desestimar el recurso de reconsideración interpuesto"/>
    <m/>
    <m/>
    <m/>
    <m/>
  </r>
  <r>
    <n v="342"/>
    <x v="341"/>
    <s v="00020247-2021"/>
    <x v="4"/>
    <m/>
    <x v="77"/>
    <m/>
    <m/>
    <s v="Modificar la autorización al plan de trabajo"/>
    <m/>
    <m/>
    <m/>
    <m/>
  </r>
  <r>
    <n v="343"/>
    <x v="342"/>
    <s v="00001667-2021"/>
    <x v="4"/>
    <m/>
    <x v="78"/>
    <m/>
    <m/>
    <s v="Otorgar a la ONG ECOCEANICA, la autorización para efectuar investigación pesquera especializada con uso de embarcación"/>
    <m/>
    <m/>
    <m/>
    <m/>
  </r>
  <r>
    <n v="344"/>
    <x v="343"/>
    <s v="00020718-2021"/>
    <x v="4"/>
    <m/>
    <x v="78"/>
    <m/>
    <m/>
    <s v="Declarar improcedente la solicitud de cambio de titular del permiso de pesca para operar la embarcación pesquera JESUS EN TI CONFIO"/>
    <s v="DECHDI"/>
    <s v="CAMBIO DE TITULAR"/>
    <s v="IMPROCEDENTE"/>
    <m/>
  </r>
  <r>
    <n v="345"/>
    <x v="344"/>
    <s v="00023286-2021"/>
    <x v="4"/>
    <m/>
    <x v="78"/>
    <m/>
    <m/>
    <s v="Rectificar el error material"/>
    <m/>
    <m/>
    <m/>
    <m/>
  </r>
  <r>
    <n v="346"/>
    <x v="345"/>
    <s v="00019506-2021"/>
    <x v="4"/>
    <m/>
    <x v="79"/>
    <m/>
    <m/>
    <s v="Aprobar a favor de la empresa PESQUERA SAN PEDRITO S.A.C. el cambio de titular del permiso de pesca para operar la embarcación pesquera"/>
    <s v="DECHDI"/>
    <s v="CAMBIO DE TITULAR"/>
    <m/>
    <m/>
  </r>
  <r>
    <n v="347"/>
    <x v="346"/>
    <s v="00022361-2021"/>
    <x v="4"/>
    <m/>
    <x v="79"/>
    <m/>
    <m/>
    <s v="Aceptar el desistimiento del procedimiento de asociación o incorporación definitiva de PMCE de la embarcación pesqueras"/>
    <m/>
    <m/>
    <m/>
    <m/>
  </r>
  <r>
    <n v="348"/>
    <x v="347"/>
    <s v="00010240-2021"/>
    <x v="4"/>
    <m/>
    <x v="79"/>
    <m/>
    <m/>
    <s v="Aceptar el desistimiento del procedimiento de permiso de pesca para operar la embarcación pesquera JHONNY MANUELITO"/>
    <m/>
    <m/>
    <m/>
    <m/>
  </r>
  <r>
    <n v="349"/>
    <x v="348"/>
    <s v="00016580-2021"/>
    <x v="4"/>
    <m/>
    <x v="79"/>
    <m/>
    <m/>
    <s v="Aprobar a favor de la empresa CORPORACION DON ELVIS S.A.C., el cambio de titular del permiso de pesca para operar la embarcación pesquera"/>
    <s v="DECHDI"/>
    <s v="CAMBIO DE TITULAR"/>
    <m/>
    <m/>
  </r>
  <r>
    <n v="350"/>
    <x v="349"/>
    <s v="00010992-2021"/>
    <x v="4"/>
    <m/>
    <x v="79"/>
    <m/>
    <m/>
    <s v="Aprobar a favor de la empresa PESQUERA FRAMOI S.A.C., el cambio de titular del permiso de pesca"/>
    <s v="DECHDI"/>
    <s v="CAMBIO DE TITULAR"/>
    <m/>
    <m/>
  </r>
  <r>
    <n v="351"/>
    <x v="350"/>
    <s v="00011774-2020"/>
    <x v="4"/>
    <m/>
    <x v="80"/>
    <m/>
    <m/>
    <s v="Rectificar el error material contenido en los considerandos 1 y 2"/>
    <m/>
    <m/>
    <m/>
    <m/>
  </r>
  <r>
    <n v="352"/>
    <x v="351"/>
    <s v="00082265-2019"/>
    <x v="4"/>
    <m/>
    <x v="81"/>
    <m/>
    <m/>
    <s v="Declarar improcedente la solicitud permiso de pesca de menor escala"/>
    <m/>
    <m/>
    <m/>
    <m/>
  </r>
  <r>
    <n v="353"/>
    <x v="352"/>
    <s v="00020684-2021"/>
    <x v="4"/>
    <m/>
    <x v="81"/>
    <m/>
    <m/>
    <s v="OTORGAR a favor de la empresa MEGA PESCA S.A. la autorización para la instalación de una planta de procesamiento pesquero de congelado de recursos hidrobiológicos"/>
    <m/>
    <m/>
    <m/>
    <m/>
  </r>
  <r>
    <n v="354"/>
    <x v="353"/>
    <s v="00008422-2021"/>
    <x v="4"/>
    <m/>
    <x v="81"/>
    <m/>
    <m/>
    <s v="ACEPTAR el desistimiento de la solicitud de suspensión temporal de la licencia de funcionamiento de la planta de harina residual"/>
    <m/>
    <m/>
    <m/>
    <m/>
  </r>
  <r>
    <n v="355"/>
    <x v="354"/>
    <s v="00011313-2020"/>
    <x v="4"/>
    <m/>
    <x v="81"/>
    <m/>
    <m/>
    <s v="Declarar improcedente la solicitud permiso de pesca de menor escala para operar la embarcación pesquera JOSE ANGEL"/>
    <m/>
    <m/>
    <m/>
    <m/>
  </r>
  <r>
    <n v="356"/>
    <x v="355"/>
    <s v="00010204-2021"/>
    <x v="4"/>
    <m/>
    <x v="82"/>
    <m/>
    <m/>
    <s v="Otorgar a favor de JUAN VITE PINGO y MARIA ANITA TUME DE VITE, permiso de pesca para operar la embarcación pesquera JESUS ES EL CAMINO"/>
    <m/>
    <m/>
    <m/>
    <m/>
  </r>
  <r>
    <n v="357"/>
    <x v="356"/>
    <s v="00009969-2021"/>
    <x v="4"/>
    <m/>
    <x v="82"/>
    <m/>
    <m/>
    <s v="Aprobar a favor de la empresa PESQUERA EXALMAR S.A.A. el cambio de titular del permiso de pesca para operar la embarcación"/>
    <s v="DECHDI"/>
    <s v="CAMBIO DE TITULAR"/>
    <m/>
    <m/>
  </r>
  <r>
    <n v="358"/>
    <x v="357"/>
    <s v="00016551-2021"/>
    <x v="4"/>
    <m/>
    <x v="82"/>
    <m/>
    <m/>
    <s v="Otorgar al señor Max Henry Hidalgo del Águila, la autorización para efectuar investigación pesquera especializada sin uso de embarcación"/>
    <m/>
    <m/>
    <m/>
    <m/>
  </r>
  <r>
    <n v="359"/>
    <x v="358"/>
    <s v="00015450-2021"/>
    <x v="4"/>
    <m/>
    <x v="82"/>
    <m/>
    <m/>
    <s v="Otorgar la autorización para realizar las actividades de colecta de recursos"/>
    <m/>
    <m/>
    <m/>
    <m/>
  </r>
  <r>
    <n v="360"/>
    <x v="359"/>
    <s v="00013511-2021"/>
    <x v="4"/>
    <m/>
    <x v="82"/>
    <m/>
    <m/>
    <s v="Otorgar la autorización para realizar las actividades de colecta de recursos hidrobiológicos conforme al plan de trabajo"/>
    <m/>
    <m/>
    <m/>
    <m/>
  </r>
  <r>
    <n v="361"/>
    <x v="360"/>
    <s v="00012351-2021"/>
    <x v="4"/>
    <m/>
    <x v="82"/>
    <m/>
    <m/>
    <s v="Otorgar la autorización para realizar las actividades de colecta de recursos hidrobiológicos conforme al plan de trabajo"/>
    <m/>
    <m/>
    <m/>
    <m/>
  </r>
  <r>
    <n v="362"/>
    <x v="361"/>
    <s v="00011722-2021"/>
    <x v="4"/>
    <m/>
    <x v="82"/>
    <m/>
    <m/>
    <s v="Otorgar la autorización para realizar las actividades de colecta de recursos hidrobiológicos conforme al plan de trabajo"/>
    <m/>
    <m/>
    <m/>
    <m/>
  </r>
  <r>
    <n v="363"/>
    <x v="362"/>
    <s v="00007387-2021"/>
    <x v="4"/>
    <m/>
    <x v="82"/>
    <m/>
    <m/>
    <s v="Otorgar la autorización para realizar las actividades de colecta de recursos hidrobiológicos conforme al plan de trabajo"/>
    <m/>
    <m/>
    <m/>
    <m/>
  </r>
  <r>
    <n v="364"/>
    <x v="363"/>
    <s v="00007377-2021"/>
    <x v="4"/>
    <m/>
    <x v="82"/>
    <m/>
    <m/>
    <s v="Otorgar la autorización para realizar las actividades de colecta de recursos hidrobiológicos conforme al plan de trabajo"/>
    <m/>
    <m/>
    <m/>
    <m/>
  </r>
  <r>
    <n v="365"/>
    <x v="364"/>
    <s v="00019562-2021"/>
    <x v="4"/>
    <m/>
    <x v="82"/>
    <m/>
    <m/>
    <s v="Otorgar la autorización para realizar las actividades de colecta de recursos hidrobiológicos conforme al plan de trabajo"/>
    <m/>
    <m/>
    <m/>
    <m/>
  </r>
  <r>
    <n v="366"/>
    <x v="365"/>
    <s v="00019393-2021"/>
    <x v="4"/>
    <m/>
    <x v="83"/>
    <m/>
    <m/>
    <s v="Otorgar a favor de la EMPRESA PESQUERA JESUS ELIZABETH S.R.L., autorización de incremento de flota para construir una nueva embarcación pesquera"/>
    <m/>
    <m/>
    <m/>
    <m/>
  </r>
  <r>
    <n v="367"/>
    <x v="366"/>
    <s v="00015424-2021"/>
    <x v="4"/>
    <m/>
    <x v="84"/>
    <m/>
    <m/>
    <s v="Otorgar la autorización para realizar las actividades de colecta de recursos hidrobiológicos conforme al plan de trabajo"/>
    <m/>
    <m/>
    <m/>
    <m/>
  </r>
  <r>
    <n v="368"/>
    <x v="367"/>
    <s v="00010661-2021"/>
    <x v="4"/>
    <m/>
    <x v="84"/>
    <m/>
    <m/>
    <s v="Otorgar la autorización para realizar las actividades de colecta de recursos hidrobiológicos conforme al plan de trabajo"/>
    <m/>
    <m/>
    <m/>
    <m/>
  </r>
  <r>
    <n v="369"/>
    <x v="368"/>
    <s v="00006566-2020"/>
    <x v="4"/>
    <m/>
    <x v="84"/>
    <m/>
    <m/>
    <s v="Declarar improcedente la solicitud permiso de pesca de menor escala"/>
    <m/>
    <m/>
    <m/>
    <m/>
  </r>
  <r>
    <n v="370"/>
    <x v="369"/>
    <s v="00022182-2021"/>
    <x v="4"/>
    <m/>
    <x v="84"/>
    <m/>
    <m/>
    <s v="Declarar improcedente la solicitud de permiso de pesca de menor escala"/>
    <m/>
    <m/>
    <m/>
    <m/>
  </r>
  <r>
    <n v="371"/>
    <x v="370"/>
    <s v="00011782-2020"/>
    <x v="4"/>
    <m/>
    <x v="84"/>
    <m/>
    <m/>
    <s v="Declarar improcedente la solicitud de permiso de pesca de menor escala"/>
    <m/>
    <m/>
    <m/>
    <m/>
  </r>
  <r>
    <n v="372"/>
    <x v="371"/>
    <s v="00013432-2021"/>
    <x v="4"/>
    <m/>
    <x v="84"/>
    <m/>
    <m/>
    <s v="Otorgar la autorización para realizar las actividades de colecta de recursos hidrobiológicos conforme al plan de trabajo"/>
    <m/>
    <m/>
    <m/>
    <m/>
  </r>
  <r>
    <n v="373"/>
    <x v="372"/>
    <s v="00019338-2021"/>
    <x v="4"/>
    <m/>
    <x v="84"/>
    <m/>
    <m/>
    <s v="Otorgar la autorización para realizar las actividades de colecta de recursos hidrobiológicos conforme al plan de trabajo"/>
    <m/>
    <m/>
    <m/>
    <m/>
  </r>
  <r>
    <n v="374"/>
    <x v="373"/>
    <s v="00018670-2021"/>
    <x v="4"/>
    <m/>
    <x v="85"/>
    <m/>
    <m/>
    <s v="Otorgar la autorización para realizar las actividades de colecta de recursos hidrobiológicos conforme al plan de trabajo"/>
    <m/>
    <m/>
    <m/>
    <m/>
  </r>
  <r>
    <n v="375"/>
    <x v="374"/>
    <s v="00018799-2021"/>
    <x v="4"/>
    <m/>
    <x v="85"/>
    <m/>
    <m/>
    <s v="Otorgar la autorización para realizar las actividades de colecta de recursos"/>
    <m/>
    <m/>
    <m/>
    <m/>
  </r>
  <r>
    <n v="376"/>
    <x v="375"/>
    <s v="00071260-2020"/>
    <x v="4"/>
    <m/>
    <x v="85"/>
    <m/>
    <m/>
    <s v="Otorgar a favor de la empresa GRUPO VIMALCA S.A.C., autorización de incremento de flota para construir una nueva embarcación"/>
    <m/>
    <m/>
    <m/>
    <m/>
  </r>
  <r>
    <n v="377"/>
    <x v="376"/>
    <s v="00016786-2021"/>
    <x v="4"/>
    <m/>
    <x v="85"/>
    <m/>
    <m/>
    <s v="OTORGAR a favor de la empresa PESQUERA CENTINELA S.A.C. la autorización de instalación para el incremento"/>
    <m/>
    <m/>
    <m/>
    <m/>
  </r>
  <r>
    <n v="378"/>
    <x v="377"/>
    <s v="00019320-2021"/>
    <x v="4"/>
    <m/>
    <x v="85"/>
    <m/>
    <m/>
    <s v="Declarar IMPROCEDENTE la solicitud de suspensión de la licencia de operación"/>
    <m/>
    <m/>
    <m/>
    <m/>
  </r>
  <r>
    <n v="379"/>
    <x v="378"/>
    <s v="00014052-2021"/>
    <x v="4"/>
    <m/>
    <x v="86"/>
    <m/>
    <m/>
    <s v="Otorgar a favor de la empresa MARIA MERCEDES JRS E.I.R.L., permiso de pesca para operar la embarcación pesquera MARIA MERCEDES II"/>
    <m/>
    <m/>
    <m/>
    <m/>
  </r>
  <r>
    <n v="380"/>
    <x v="379"/>
    <s v="00030530-2021"/>
    <x v="4"/>
    <m/>
    <x v="86"/>
    <m/>
    <m/>
    <s v="Otorgar a la empresa AACH HOLDING CO., LLC, representada en el país por los señores Omar Diego Carcovich Jibaja y Eduardo Carcovich Carcovich, permiso de pesca para operar la embarcación pesquera de cerco de bandera estadounidese denominada DANIELA"/>
    <m/>
    <m/>
    <m/>
    <m/>
  </r>
  <r>
    <n v="381"/>
    <x v="380"/>
    <s v="00011516-2020"/>
    <x v="4"/>
    <m/>
    <x v="87"/>
    <m/>
    <m/>
    <s v="Otorgar permiso de pesca a favor del señor FELIPE MIGUEL CUSTODIO TUME para operar la embarcación pesquera de menor escala AMELIA"/>
    <m/>
    <m/>
    <m/>
    <m/>
  </r>
  <r>
    <n v="382"/>
    <x v="381"/>
    <s v="00049814-2020"/>
    <x v="4"/>
    <m/>
    <x v="88"/>
    <m/>
    <m/>
    <s v="Suspender el permiso de pesca de menor escala otorgado a favor de EDWIN MARIO JAHUIRA ARIAS y KEENDYS JAHUIRA ARIAS"/>
    <m/>
    <m/>
    <m/>
    <m/>
  </r>
  <r>
    <n v="383"/>
    <x v="382"/>
    <s v="00122689-2019"/>
    <x v="4"/>
    <m/>
    <x v="88"/>
    <m/>
    <m/>
    <s v="DECLARAR que la solicitud de modificación por actualización de dirección domiciliaria consignada en la licencia de operación otorgada"/>
    <m/>
    <m/>
    <m/>
    <m/>
  </r>
  <r>
    <n v="384"/>
    <x v="383"/>
    <s v="00017045-2021"/>
    <x v="4"/>
    <m/>
    <x v="88"/>
    <m/>
    <m/>
    <s v="Conservar el acto administrativo"/>
    <m/>
    <m/>
    <m/>
    <m/>
  </r>
  <r>
    <n v="385"/>
    <x v="384"/>
    <s v="00012626-2021"/>
    <x v="4"/>
    <m/>
    <x v="88"/>
    <m/>
    <m/>
    <s v="MODIFICAR la licencia de operación otorgada a favor de la empresa PERUVIAN SEA FOOD S.A."/>
    <m/>
    <m/>
    <m/>
    <m/>
  </r>
  <r>
    <n v="386"/>
    <x v="385"/>
    <s v="00028458-2021"/>
    <x v="4"/>
    <m/>
    <x v="89"/>
    <m/>
    <m/>
    <s v="Otorgar la autorización para realizar las actividades de colecta de recursos hidrobiológicos conforme al plan de trabajo"/>
    <m/>
    <m/>
    <m/>
    <m/>
  </r>
  <r>
    <n v="387"/>
    <x v="386"/>
    <s v="00013557-2021"/>
    <x v="4"/>
    <m/>
    <x v="89"/>
    <m/>
    <m/>
    <s v="Otorgar la autorización para realizar las actividades de colecta de recursos hidrobiológicos conforme al plan de trabajo"/>
    <m/>
    <m/>
    <m/>
    <m/>
  </r>
  <r>
    <n v="388"/>
    <x v="387"/>
    <s v="00031964-2021"/>
    <x v="4"/>
    <m/>
    <x v="89"/>
    <m/>
    <m/>
    <s v="Aprobar la modificación de la autorización otorgada"/>
    <m/>
    <m/>
    <m/>
    <m/>
  </r>
  <r>
    <n v="389"/>
    <x v="388"/>
    <s v="00031156-2021"/>
    <x v="4"/>
    <m/>
    <x v="89"/>
    <m/>
    <m/>
    <s v="Modificar la autorización al plan de trabajo"/>
    <m/>
    <m/>
    <m/>
    <m/>
  </r>
  <r>
    <n v="390"/>
    <x v="389"/>
    <s v="00011279-2021"/>
    <x v="4"/>
    <m/>
    <x v="89"/>
    <m/>
    <m/>
    <s v="Otorgar la autorización para realizar las actividades de colecta de recursos hidrobiológicos conforme al plan de trabajo"/>
    <m/>
    <m/>
    <m/>
    <m/>
  </r>
  <r>
    <n v="391"/>
    <x v="390"/>
    <s v="00017806-2021"/>
    <x v="4"/>
    <m/>
    <x v="90"/>
    <m/>
    <m/>
    <s v="Declarar improcedente la solicitud de permiso de pesca"/>
    <m/>
    <m/>
    <m/>
    <m/>
  </r>
  <r>
    <n v="392"/>
    <x v="391"/>
    <s v="00021389-2021"/>
    <x v="4"/>
    <m/>
    <x v="90"/>
    <m/>
    <m/>
    <s v="Otorgar la autorización para realizar las actividades de colecta de recursos hidrobiológicos"/>
    <m/>
    <m/>
    <m/>
    <m/>
  </r>
  <r>
    <n v="393"/>
    <x v="392"/>
    <s v="00010923-2021"/>
    <x v="4"/>
    <m/>
    <x v="91"/>
    <m/>
    <m/>
    <s v="Aprobar a favor de la empresa PESQUERA FRAMOI S.A.C., el cambio de titular del permiso de pesca para operar la embarcación pesquera"/>
    <s v="DECHDI"/>
    <s v="CAMBIO DE TITULAR"/>
    <m/>
    <m/>
  </r>
  <r>
    <n v="394"/>
    <x v="393"/>
    <s v="00013249-2021"/>
    <x v="4"/>
    <m/>
    <x v="91"/>
    <m/>
    <m/>
    <s v="Otorgar a favor de la empresa PESQUERA EXALMAR S.A.A., autorización de incremento de flota para construir una nueva embarcación pesquera"/>
    <m/>
    <m/>
    <m/>
    <m/>
  </r>
  <r>
    <n v="395"/>
    <x v="394"/>
    <s v="00023465-2021"/>
    <x v="4"/>
    <m/>
    <x v="91"/>
    <m/>
    <m/>
    <s v="Aprobar a favor de la empresa PESQUERA MAJAT S.A.C., el cambio de titular del permiso de pesca para operar la embarcación pesquera"/>
    <s v="DECHDI"/>
    <s v="CAMBIO DE TITULAR"/>
    <m/>
    <m/>
  </r>
  <r>
    <n v="396"/>
    <x v="395"/>
    <s v="00023463-2021"/>
    <x v="4"/>
    <m/>
    <x v="91"/>
    <m/>
    <m/>
    <s v="Aprobar a favor de la empresa PESQUERA MAJAT S.A.C., el cambio de titular del permiso de pesca para operar la embarcación pesquera"/>
    <s v="DECHDI"/>
    <s v="CAMBIO DE TITULAR"/>
    <m/>
    <m/>
  </r>
  <r>
    <n v="397"/>
    <x v="396"/>
    <s v="00032027-2021"/>
    <x v="4"/>
    <m/>
    <x v="92"/>
    <m/>
    <m/>
    <s v="Modificar la autorización al plan de trabajo"/>
    <m/>
    <m/>
    <m/>
    <m/>
  </r>
  <r>
    <n v="398"/>
    <x v="397"/>
    <s v="00019727-2021"/>
    <x v="4"/>
    <m/>
    <x v="92"/>
    <m/>
    <m/>
    <s v="Otorgar la autorización para realizar las actividades de colecta de recursos hidrobiológicos conforme al plan de trabajo"/>
    <m/>
    <m/>
    <m/>
    <m/>
  </r>
  <r>
    <n v="399"/>
    <x v="398"/>
    <s v="00018692-2021"/>
    <x v="4"/>
    <m/>
    <x v="92"/>
    <m/>
    <m/>
    <s v="Otorgar la autorización para realizar las actividades de colecta de recursos hidrobiológicos conforme al plan de trabajo"/>
    <m/>
    <m/>
    <m/>
    <m/>
  </r>
  <r>
    <n v="400"/>
    <x v="399"/>
    <s v="00017030-2021"/>
    <x v="4"/>
    <m/>
    <x v="92"/>
    <m/>
    <m/>
    <s v="Aprobar a favor de la empresa VAGAL E.I.R.L, el cambio de titular del permiso de pesca para operar la embarcación pesquera"/>
    <s v="DECHDI"/>
    <s v="CAMBIO DE TITULAR"/>
    <m/>
    <m/>
  </r>
  <r>
    <n v="401"/>
    <x v="400"/>
    <s v="00033625-2021"/>
    <x v="4"/>
    <m/>
    <x v="93"/>
    <m/>
    <m/>
    <s v="Relación de Embarcaciones Pesqueras que Participarán en la Actividad de Investigación Pesquera denominada Operación Merluza XXXII "/>
    <m/>
    <m/>
    <m/>
    <m/>
  </r>
  <r>
    <n v="402"/>
    <x v="401"/>
    <s v="00010789-2020"/>
    <x v="4"/>
    <m/>
    <x v="94"/>
    <m/>
    <m/>
    <s v="Declarar improcedente la solicitud permiso de pesca de menor escala"/>
    <m/>
    <m/>
    <m/>
    <m/>
  </r>
  <r>
    <n v="403"/>
    <x v="402"/>
    <s v="00010798-2020"/>
    <x v="4"/>
    <m/>
    <x v="94"/>
    <m/>
    <m/>
    <s v="Declarar improcedente la solicitud permiso de pesca de menor escala para operar la embarcación pesquera SAN PABLO"/>
    <m/>
    <m/>
    <m/>
    <m/>
  </r>
  <r>
    <n v="404"/>
    <x v="403"/>
    <s v="00011318-2020"/>
    <x v="4"/>
    <m/>
    <x v="94"/>
    <m/>
    <m/>
    <s v="Declarar improcedente la solicitud permiso de pesca de menor escala"/>
    <m/>
    <m/>
    <m/>
    <m/>
  </r>
  <r>
    <n v="405"/>
    <x v="404"/>
    <s v="00011475-2020"/>
    <x v="4"/>
    <m/>
    <x v="94"/>
    <m/>
    <m/>
    <s v="Declarar improcedente la solicitud permiso de pesca de menor escala"/>
    <m/>
    <m/>
    <m/>
    <m/>
  </r>
  <r>
    <n v="406"/>
    <x v="405"/>
    <s v="00011132-2021"/>
    <x v="4"/>
    <m/>
    <x v="94"/>
    <m/>
    <m/>
    <s v="Otorgar a favor de la empresa PESQUERA DIAMANTE S.A., autorización de incremento de flota para construir una nueva embarcación pesquera"/>
    <m/>
    <m/>
    <m/>
    <m/>
  </r>
  <r>
    <n v="407"/>
    <x v="406"/>
    <s v="00024537-2021"/>
    <x v="5"/>
    <m/>
    <x v="95"/>
    <m/>
    <m/>
    <s v="Aprobar a favor de los señores ASUNCION PANTA JACINTO y ROGELIO PANTA JACINTO el cambio de titular del permiso de pesca para operar la embarcación pesquera"/>
    <s v="DECHDI"/>
    <s v="CAMBIO DE TITULAR"/>
    <m/>
    <m/>
  </r>
  <r>
    <n v="408"/>
    <x v="407"/>
    <s v="00016983-2021"/>
    <x v="5"/>
    <m/>
    <x v="95"/>
    <m/>
    <m/>
    <s v="Otorgar a favor del señor VICTOR GABRIEL NUNTON BERNAL, autorización de incremento de flota para construir una nueva embarcación pesquera"/>
    <m/>
    <m/>
    <m/>
    <m/>
  </r>
  <r>
    <n v="409"/>
    <x v="408"/>
    <s v="00065262-2020"/>
    <x v="5"/>
    <m/>
    <x v="95"/>
    <m/>
    <m/>
    <s v="Declarar improcedente la solicitud de autorización de incremento de flota para construir una nueva embarcación pesquera"/>
    <m/>
    <m/>
    <m/>
    <m/>
  </r>
  <r>
    <n v="410"/>
    <x v="409"/>
    <s v="00011321-2020"/>
    <x v="5"/>
    <m/>
    <x v="95"/>
    <m/>
    <m/>
    <s v="Declarar improcedente la solicitud permiso de pesca de menor escala para operar la embarcación pesquera"/>
    <m/>
    <m/>
    <m/>
    <m/>
  </r>
  <r>
    <n v="411"/>
    <x v="410"/>
    <s v="00011323-2020"/>
    <x v="5"/>
    <m/>
    <x v="95"/>
    <m/>
    <m/>
    <s v="Declarar improcedente la solicitud permiso de pesca de menor escala para operar la embarcación pesquera SEÑOR DE LOS MILAGROS"/>
    <m/>
    <m/>
    <m/>
    <m/>
  </r>
  <r>
    <n v="412"/>
    <x v="411"/>
    <s v="00010795-2020"/>
    <x v="5"/>
    <m/>
    <x v="95"/>
    <m/>
    <m/>
    <s v="Declarar improcedente la solicitud permiso de pesca de menor escala para operar la embarcación pesquera"/>
    <m/>
    <m/>
    <m/>
    <m/>
  </r>
  <r>
    <n v="413"/>
    <x v="412"/>
    <s v="00011465-2020"/>
    <x v="5"/>
    <m/>
    <x v="95"/>
    <m/>
    <m/>
    <s v="Declarar improcedente la solicitud de permiso de pesca de menor escala"/>
    <m/>
    <m/>
    <m/>
    <m/>
  </r>
  <r>
    <n v="414"/>
    <x v="413"/>
    <s v="00011331-2020"/>
    <x v="5"/>
    <m/>
    <x v="95"/>
    <m/>
    <m/>
    <s v="Declarar improcedente la solicitud permiso de pesca de menor escala para operar la embarcación pesquera DANIELA"/>
    <m/>
    <m/>
    <m/>
    <m/>
  </r>
  <r>
    <n v="415"/>
    <x v="414"/>
    <s v="00010797-2020"/>
    <x v="5"/>
    <m/>
    <x v="95"/>
    <m/>
    <m/>
    <s v="Declarar improcedente la solicitud permiso de pesca de menor escala para operar la embarcación pesquera"/>
    <m/>
    <m/>
    <m/>
    <m/>
  </r>
  <r>
    <n v="416"/>
    <x v="415"/>
    <s v="00011459-2020"/>
    <x v="5"/>
    <m/>
    <x v="95"/>
    <m/>
    <m/>
    <s v="Declarar improcedente la solicitud permiso de pesca de menor escala"/>
    <m/>
    <m/>
    <m/>
    <m/>
  </r>
  <r>
    <n v="417"/>
    <x v="416"/>
    <s v="00013828-2021"/>
    <x v="5"/>
    <m/>
    <x v="96"/>
    <m/>
    <m/>
    <s v="Otorgar al Instituto francés de Investigación para el Desarrollo la autorización para efectuar investigación pesquera especializada sin uso de embarcación, conforme a los términos contenidos en el plan de investigación"/>
    <m/>
    <m/>
    <m/>
    <m/>
  </r>
  <r>
    <n v="418"/>
    <x v="417"/>
    <s v="00030283-2021"/>
    <x v="5"/>
    <m/>
    <x v="96"/>
    <m/>
    <m/>
    <s v="Otorgar la autorización para realizar las actividades de colecta de recursos hidrobiológicos conforme al plan de trabajo"/>
    <m/>
    <m/>
    <m/>
    <m/>
  </r>
  <r>
    <n v="419"/>
    <x v="418"/>
    <s v="00032821-2021"/>
    <x v="5"/>
    <m/>
    <x v="96"/>
    <m/>
    <m/>
    <s v="Modificar la autorización al plan de trabajo"/>
    <m/>
    <m/>
    <m/>
    <m/>
  </r>
  <r>
    <n v="420"/>
    <x v="419"/>
    <s v="00030279-2021"/>
    <x v="5"/>
    <m/>
    <x v="96"/>
    <m/>
    <m/>
    <s v="Otorgar la autorización para realizar actividades de colecta de recursos hidrobiológicos conforme al plan de trabajo"/>
    <m/>
    <m/>
    <m/>
    <m/>
  </r>
  <r>
    <n v="421"/>
    <x v="420"/>
    <s v="00013158-2021"/>
    <x v="5"/>
    <m/>
    <x v="96"/>
    <m/>
    <m/>
    <s v="Otorgar a la ASOCIACION PARA LA CONSERVACION DE AMBIENTES MARINOS Y COSTEROS, la autorización para efectuar investigación pesquera especializada con uso de embarcación, conforme a los términos contenidos en el plan de investigación denominado"/>
    <m/>
    <m/>
    <m/>
    <m/>
  </r>
  <r>
    <n v="422"/>
    <x v="421"/>
    <s v="00011325-2020"/>
    <x v="5"/>
    <m/>
    <x v="96"/>
    <m/>
    <m/>
    <s v="Declarar improcedente la solicitud permiso de pesca de menor escala para operar la embarcación pesquera VICTOR ANDRES"/>
    <m/>
    <m/>
    <m/>
    <m/>
  </r>
  <r>
    <n v="423"/>
    <x v="422"/>
    <s v="00011462-2020"/>
    <x v="5"/>
    <m/>
    <x v="97"/>
    <m/>
    <m/>
    <s v="Declarar improcedente la solicitud permiso de pesca de menor escala"/>
    <m/>
    <m/>
    <m/>
    <m/>
  </r>
  <r>
    <n v="424"/>
    <x v="423"/>
    <s v="00034228-2021"/>
    <x v="5"/>
    <m/>
    <x v="96"/>
    <m/>
    <m/>
    <s v="Otorgar a la empresa JULIE L, S.A., representada en el país por el señor Rudy Bill Neyra Balta, permiso de pesca para operar la embarcación pesquera de cerco de bandera panameña denominada HELLAS TUNA"/>
    <m/>
    <m/>
    <m/>
    <m/>
  </r>
  <r>
    <n v="425"/>
    <x v="424"/>
    <s v="00010808-2020"/>
    <x v="5"/>
    <m/>
    <x v="98"/>
    <m/>
    <m/>
    <s v="Declarar improcedente la solicitud permiso de pesca de menor escala para operar la embarcación pesquera"/>
    <m/>
    <m/>
    <m/>
    <m/>
  </r>
  <r>
    <n v="426"/>
    <x v="425"/>
    <s v="00020785-2021"/>
    <x v="5"/>
    <m/>
    <x v="98"/>
    <m/>
    <m/>
    <s v="Otorgar a favor de la señora MARIA CRISTINA ECA DE TUME, permiso de pesca para operar la embarcación pesquera DON TEOFILO"/>
    <m/>
    <m/>
    <m/>
    <m/>
  </r>
  <r>
    <n v="427"/>
    <x v="426"/>
    <s v="00018671-2021"/>
    <x v="5"/>
    <m/>
    <x v="98"/>
    <m/>
    <m/>
    <s v="Otorgar la autorización para realizar las actividades de colecta de recursos hidrobiológicos conforme al plan de trabajo"/>
    <m/>
    <m/>
    <m/>
    <m/>
  </r>
  <r>
    <n v="428"/>
    <x v="427"/>
    <s v="00011464-2020"/>
    <x v="5"/>
    <m/>
    <x v="97"/>
    <m/>
    <m/>
    <s v="Declarar improcedente la solicitud permiso de pesca de menor escala"/>
    <m/>
    <m/>
    <m/>
    <m/>
  </r>
  <r>
    <n v="429"/>
    <x v="428"/>
    <s v="00043891-2020"/>
    <x v="5"/>
    <m/>
    <x v="97"/>
    <m/>
    <m/>
    <s v="Declarar que la solicitud de modificación del permiso de pesca por cambio de matrícula de la embarcación pesquera"/>
    <m/>
    <m/>
    <m/>
    <m/>
  </r>
  <r>
    <n v="430"/>
    <x v="429"/>
    <s v="00020590-2021"/>
    <x v="5"/>
    <m/>
    <x v="99"/>
    <m/>
    <m/>
    <s v="Otorgar la autorización para realizar las actividades de colecta de recursos hidrobiológicos conforme al plan de trabajo"/>
    <m/>
    <m/>
    <m/>
    <m/>
  </r>
  <r>
    <n v="431"/>
    <x v="430"/>
    <s v="00022972-2021"/>
    <x v="5"/>
    <m/>
    <x v="99"/>
    <m/>
    <m/>
    <s v="Otorgar la autorización para realizar las actividades de colecta de recursos hidrobiológicos"/>
    <m/>
    <m/>
    <m/>
    <m/>
  </r>
  <r>
    <n v="432"/>
    <x v="431"/>
    <s v="00025538-2021"/>
    <x v="5"/>
    <m/>
    <x v="99"/>
    <m/>
    <m/>
    <s v="Otorgar la autorización para realizar las actividades de colecta de recursos hidrobiológicos conforme al plan de trabajo"/>
    <m/>
    <m/>
    <m/>
    <m/>
  </r>
  <r>
    <n v="433"/>
    <x v="432"/>
    <s v="00027692-2021"/>
    <x v="5"/>
    <m/>
    <x v="99"/>
    <m/>
    <m/>
    <s v="Otorgar la autorización para realizar las actividades de colecta de recursos hidrobiológicos conforme al plan de trabajo"/>
    <m/>
    <m/>
    <m/>
    <m/>
  </r>
  <r>
    <n v="434"/>
    <x v="433"/>
    <s v="00034281-2021"/>
    <x v="5"/>
    <m/>
    <x v="99"/>
    <m/>
    <m/>
    <s v="Modificar la autorización al plan de trabajo"/>
    <m/>
    <m/>
    <m/>
    <m/>
  </r>
  <r>
    <n v="435"/>
    <x v="434"/>
    <s v="00034277-2021"/>
    <x v="5"/>
    <m/>
    <x v="99"/>
    <m/>
    <m/>
    <s v="Modificar la autorización al plan de trabajo"/>
    <m/>
    <m/>
    <m/>
    <m/>
  </r>
  <r>
    <n v="436"/>
    <x v="435"/>
    <s v="00034297-2021"/>
    <x v="5"/>
    <m/>
    <x v="99"/>
    <m/>
    <m/>
    <s v="Modificar la autorización al plan de trabajo"/>
    <m/>
    <m/>
    <m/>
    <m/>
  </r>
  <r>
    <n v="437"/>
    <x v="436"/>
    <s v="00034296-2021"/>
    <x v="5"/>
    <m/>
    <x v="99"/>
    <m/>
    <m/>
    <s v="Modificar la autorización al plan de trabajo"/>
    <m/>
    <m/>
    <m/>
    <m/>
  </r>
  <r>
    <n v="438"/>
    <x v="437"/>
    <s v="00004561-2021"/>
    <x v="5"/>
    <m/>
    <x v="99"/>
    <m/>
    <m/>
    <s v="Declarar improcedente la solicitud de permiso de pesca de menor escala"/>
    <m/>
    <m/>
    <m/>
    <m/>
  </r>
  <r>
    <n v="439"/>
    <x v="438"/>
    <s v="00019185-2021"/>
    <x v="5"/>
    <m/>
    <x v="99"/>
    <m/>
    <m/>
    <s v="Otorgar la autorización para realizar las actividades de colecta de recursos hidrobiológicos conforme al plan de trabajo"/>
    <m/>
    <m/>
    <m/>
    <m/>
  </r>
  <r>
    <n v="440"/>
    <x v="439"/>
    <s v="00018377-2021"/>
    <x v="5"/>
    <m/>
    <x v="99"/>
    <m/>
    <m/>
    <s v="Declarar improcedente la solicitud de permiso de pesca de menor escala"/>
    <m/>
    <m/>
    <m/>
    <m/>
  </r>
  <r>
    <n v="441"/>
    <x v="440"/>
    <s v="00032863-2021"/>
    <x v="5"/>
    <m/>
    <x v="99"/>
    <m/>
    <m/>
    <s v="Declarar que la solicitud de modificación del permiso de pesca por cambio de matrícula de la embarcación"/>
    <m/>
    <m/>
    <m/>
    <m/>
  </r>
  <r>
    <n v="442"/>
    <x v="441"/>
    <s v="00018688-2021"/>
    <x v="5"/>
    <m/>
    <x v="99"/>
    <m/>
    <m/>
    <s v="Otorgar la autorización para realizar las actividades de colecta"/>
    <m/>
    <m/>
    <m/>
    <m/>
  </r>
  <r>
    <n v="443"/>
    <x v="442"/>
    <s v="00032246-2021"/>
    <x v="5"/>
    <m/>
    <x v="99"/>
    <m/>
    <m/>
    <s v="Aceptar la renuncia formulada por MANUEL BERNARDINO FIESTAS ECHE y TEODORA QUEREVALU DE FIESTAS, a la autorización de incremento de flota para construir una nueva embarcación pesquera"/>
    <m/>
    <m/>
    <m/>
    <m/>
  </r>
  <r>
    <n v="444"/>
    <x v="443"/>
    <s v="00031413-2021"/>
    <x v="5"/>
    <m/>
    <x v="99"/>
    <m/>
    <m/>
    <s v="Declarar que la solicitud de modificación del permiso de pesca por cambio de matrícula de la embarcación pesquera"/>
    <m/>
    <m/>
    <m/>
    <m/>
  </r>
  <r>
    <n v="445"/>
    <x v="444"/>
    <s v="00027045-2021"/>
    <x v="5"/>
    <m/>
    <x v="99"/>
    <m/>
    <m/>
    <s v="Declarar improcedente el pedido de suspensión del procedimiento administrativo          Declarar improcedente la solicitud de permiso de pesca"/>
    <m/>
    <m/>
    <m/>
    <m/>
  </r>
  <r>
    <n v="446"/>
    <x v="445"/>
    <s v="00020515-2020"/>
    <x v="5"/>
    <m/>
    <x v="99"/>
    <m/>
    <m/>
    <s v="Admitir a trámite la solicitud de permiso de pesca para operar la embarcación"/>
    <m/>
    <m/>
    <m/>
    <m/>
  </r>
  <r>
    <n v="447"/>
    <x v="446"/>
    <s v="00019590-2021"/>
    <x v="5"/>
    <m/>
    <x v="100"/>
    <m/>
    <m/>
    <s v="Otorgar la autorización para realizar las actividades de colecta de recursos hidrobiológicos conforme al plan de trabajo"/>
    <m/>
    <m/>
    <m/>
    <m/>
  </r>
  <r>
    <n v="448"/>
    <x v="447"/>
    <s v="00010933-2021"/>
    <x v="5"/>
    <m/>
    <x v="100"/>
    <m/>
    <m/>
    <s v="Aprobar a favor de la empresa PESQUERA FRAMOI S.A.C."/>
    <m/>
    <m/>
    <m/>
    <m/>
  </r>
  <r>
    <n v="449"/>
    <x v="448"/>
    <s v="00028121-2021"/>
    <x v="5"/>
    <m/>
    <x v="101"/>
    <m/>
    <m/>
    <s v="Otorgar la autorización para realizar las actividades de colecta de recursos hidrobiológicos conforme al plan de trabajo"/>
    <m/>
    <m/>
    <m/>
    <m/>
  </r>
  <r>
    <n v="450"/>
    <x v="449"/>
    <s v="00023292-2021"/>
    <x v="5"/>
    <m/>
    <x v="101"/>
    <m/>
    <m/>
    <s v="Otorgar la autorización para realizar actividades de colecta de recursos hidrobiológicos conforme al plan de trabajo"/>
    <m/>
    <m/>
    <m/>
    <m/>
  </r>
  <r>
    <n v="451"/>
    <x v="450"/>
    <s v="00014856-2021"/>
    <x v="5"/>
    <m/>
    <x v="101"/>
    <m/>
    <m/>
    <s v="Otorgar la autorización para realizar las actividades de colecta de recursos hidrobiológicos conforme al plan de trabajo"/>
    <m/>
    <m/>
    <m/>
    <m/>
  </r>
  <r>
    <n v="452"/>
    <x v="451"/>
    <s v="00012267-2021"/>
    <x v="5"/>
    <m/>
    <x v="101"/>
    <m/>
    <m/>
    <s v="Otorgar la autorización para realizar las actividades de colecta de recursos hidrobiológicos conforme al plan de trabajo"/>
    <m/>
    <m/>
    <m/>
    <m/>
  </r>
  <r>
    <n v="453"/>
    <x v="452"/>
    <s v="00011123-2021"/>
    <x v="5"/>
    <m/>
    <x v="101"/>
    <m/>
    <m/>
    <s v="Autorizar la asociación o incorporación definitiva del PMCE proveniente de la embarcación pesquera DON LUCHO"/>
    <m/>
    <m/>
    <m/>
    <m/>
  </r>
  <r>
    <n v="454"/>
    <x v="453"/>
    <s v="00036644-2021"/>
    <x v="5"/>
    <m/>
    <x v="102"/>
    <m/>
    <m/>
    <s v="Modificar la autorización al plan de trabajo"/>
    <m/>
    <m/>
    <m/>
    <m/>
  </r>
  <r>
    <n v="455"/>
    <x v="454"/>
    <s v="00021639-2021"/>
    <x v="5"/>
    <m/>
    <x v="102"/>
    <m/>
    <m/>
    <s v="MODIFICAR la licencia de operación y OTORGAR licencia de operación de la planta de harina residual de descartes y residuos de recursos hidrobiológicos"/>
    <m/>
    <m/>
    <m/>
    <m/>
  </r>
  <r>
    <n v="456"/>
    <x v="455"/>
    <s v="00032894-2021"/>
    <x v="5"/>
    <m/>
    <x v="102"/>
    <m/>
    <m/>
    <s v="Rectificar el error material contenido en los vistos"/>
    <m/>
    <m/>
    <m/>
    <m/>
  </r>
  <r>
    <n v="457"/>
    <x v="456"/>
    <s v="00023289-2021"/>
    <x v="5"/>
    <m/>
    <x v="102"/>
    <m/>
    <m/>
    <s v="Otorgar la autorización para realizar las actividades de colecta de recursos hidrobiológicos conforme al plan de trabajo"/>
    <m/>
    <m/>
    <m/>
    <m/>
  </r>
  <r>
    <n v="458"/>
    <x v="457"/>
    <s v="00036470-2021"/>
    <x v="5"/>
    <m/>
    <x v="103"/>
    <m/>
    <m/>
    <s v="Dejar sin efecto el artículo 5 de la Resolución Directoral"/>
    <m/>
    <m/>
    <m/>
    <m/>
  </r>
  <r>
    <n v="459"/>
    <x v="458"/>
    <s v="00027006-2021"/>
    <x v="5"/>
    <m/>
    <x v="103"/>
    <m/>
    <m/>
    <s v="Otorgar la autorización para realizar las actividades de colecta de recursos hidrobiológicos conforme al plan de trabajo"/>
    <m/>
    <m/>
    <m/>
    <m/>
  </r>
  <r>
    <n v="460"/>
    <x v="459"/>
    <s v="00010047-2021"/>
    <x v="5"/>
    <m/>
    <x v="104"/>
    <m/>
    <m/>
    <s v="Otorgar a favor de LEONARDO FELIPE VITE MORALES y FLORA ALVAREZ ECHE, autorización de incremento de flota para construir una nueva embarcación pesquera"/>
    <m/>
    <m/>
    <m/>
    <m/>
  </r>
  <r>
    <n v="461"/>
    <x v="460"/>
    <s v="00029590-2021"/>
    <x v="5"/>
    <m/>
    <x v="104"/>
    <s v="JEHOVA JIREH"/>
    <s v="CE-36489-PM"/>
    <s v="Aprobar a favor de la empresa PESQUERA JEHOVA PROVEERA S.A.C., el cambio de titular del permiso de pesca para operar la embarcación pesquera JEHOVA JIREH"/>
    <s v="DECHDI"/>
    <s v="CAMBIO DE TITULAR"/>
    <m/>
    <d v="2023-04-09T00:00:00"/>
  </r>
  <r>
    <n v="462"/>
    <x v="461"/>
    <s v="00036064-2021"/>
    <x v="5"/>
    <m/>
    <x v="104"/>
    <m/>
    <m/>
    <s v="Declarar que la solicitud de ampliación del plazo para la ejecución de la autorización de incremento de flota otorgada"/>
    <m/>
    <m/>
    <m/>
    <m/>
  </r>
  <r>
    <n v="463"/>
    <x v="462"/>
    <s v="00032912-2021"/>
    <x v="5"/>
    <m/>
    <x v="104"/>
    <m/>
    <m/>
    <s v="Otorgar a favor de la EMPRESA PESQUERA MI CAUTIVO III S.A.C., autorización de incremento de flota para construir una nueva embarcación pesquera"/>
    <m/>
    <m/>
    <m/>
    <m/>
  </r>
  <r>
    <n v="464"/>
    <x v="463"/>
    <s v="00020497-2021"/>
    <x v="5"/>
    <m/>
    <x v="104"/>
    <m/>
    <m/>
    <s v="DECLARAR que la solicitud de modificación por actualización de dirección domiciliaria consignada en la licencia de operación otorgada"/>
    <m/>
    <m/>
    <m/>
    <m/>
  </r>
  <r>
    <n v="465"/>
    <x v="464"/>
    <s v="00027877-2021"/>
    <x v="5"/>
    <m/>
    <x v="104"/>
    <m/>
    <m/>
    <s v="DECLARAR que la solicitud de modificación por actualización de dirección domiciliaria consignada en la licencia de operación otorgada"/>
    <m/>
    <m/>
    <m/>
    <m/>
  </r>
  <r>
    <n v="466"/>
    <x v="465"/>
    <s v="00038162-2021"/>
    <x v="5"/>
    <m/>
    <x v="104"/>
    <m/>
    <m/>
    <s v="Modificar la autorización al plan de trabajo"/>
    <m/>
    <m/>
    <m/>
    <m/>
  </r>
  <r>
    <n v="467"/>
    <x v="466"/>
    <s v="00030957-2019"/>
    <x v="5"/>
    <m/>
    <x v="104"/>
    <m/>
    <m/>
    <s v="OTORGAR a favor de la empresa PESQUERA EXALMAR S.A.A. la autorización de instalación para el incremento de capacidad de procesamiento"/>
    <m/>
    <m/>
    <m/>
    <m/>
  </r>
  <r>
    <n v="468"/>
    <x v="467"/>
    <s v="00028302-2021"/>
    <x v="5"/>
    <m/>
    <x v="105"/>
    <m/>
    <m/>
    <s v="Otorgar a favor de FRANCISCO ESPINOZA PANTA, ALEJANDRINA ÁLVAREZ PANTA, LUCIANA ÁLVAREZ PANTA, JOSÉ GUADALUPE ECA VITE, NICOLAZA ÁLVAREZ PANTA, SANTOS SABA PANTA, ISABEL ÁLVAREZ PANTA, ITALO JACINTO ECCA y SEVERINA ÁLVAREZ PANTA, la autorización de incremento de flota para construir una nueva embarcación pesquera"/>
    <m/>
    <m/>
    <m/>
    <m/>
  </r>
  <r>
    <n v="469"/>
    <x v="468"/>
    <s v="00056010-2020"/>
    <x v="5"/>
    <m/>
    <x v="106"/>
    <m/>
    <m/>
    <s v="Declarar en abandono el procedimiento administrativo"/>
    <m/>
    <m/>
    <m/>
    <m/>
  </r>
  <r>
    <n v="470"/>
    <x v="469"/>
    <s v="00097241-2019"/>
    <x v="5"/>
    <m/>
    <x v="106"/>
    <m/>
    <m/>
    <s v="Dejar sin efecto el artículo 6 y el artículo 7 de la Resolución Directoral"/>
    <m/>
    <m/>
    <m/>
    <m/>
  </r>
  <r>
    <n v="471"/>
    <x v="470"/>
    <s v="00012415-2021"/>
    <x v="5"/>
    <m/>
    <x v="107"/>
    <m/>
    <m/>
    <s v="Declarar improcedente la solicitud de autorización de incremento de flota"/>
    <m/>
    <m/>
    <m/>
    <m/>
  </r>
  <r>
    <n v="472"/>
    <x v="471"/>
    <s v="00016096-2021"/>
    <x v="5"/>
    <m/>
    <x v="107"/>
    <m/>
    <m/>
    <s v="Aprobar a favor de la empresa GRUPO MI ELVIS S.A.C. el cambio de titular"/>
    <s v="DECHDI"/>
    <s v="CAMBIO DE TITULAR"/>
    <m/>
    <m/>
  </r>
  <r>
    <n v="473"/>
    <x v="472"/>
    <s v="00026506-2021"/>
    <x v="5"/>
    <m/>
    <x v="107"/>
    <m/>
    <m/>
    <s v="Otorgar a favor de la empresa GRUPO NUNTON S.A.C., la modificación"/>
    <m/>
    <m/>
    <m/>
    <m/>
  </r>
  <r>
    <n v="474"/>
    <x v="473"/>
    <s v="00028966-2021"/>
    <x v="5"/>
    <m/>
    <x v="107"/>
    <m/>
    <m/>
    <s v="Otorgar la autorización para realizar las actividades de colecta de recursos hidrobiológicos conforme al plan de trabajo"/>
    <m/>
    <m/>
    <m/>
    <m/>
  </r>
  <r>
    <n v="475"/>
    <x v="474"/>
    <s v="00028900-2021"/>
    <x v="5"/>
    <m/>
    <x v="107"/>
    <m/>
    <m/>
    <s v="Otorgar la autorización para realizar las actividades de colecta de recursos "/>
    <m/>
    <m/>
    <m/>
    <m/>
  </r>
  <r>
    <n v="476"/>
    <x v="475"/>
    <s v="00028965-2021"/>
    <x v="5"/>
    <m/>
    <x v="107"/>
    <m/>
    <m/>
    <s v="Otorgar la autorización para realizar las actividades de colecta de recursos"/>
    <m/>
    <m/>
    <m/>
    <m/>
  </r>
  <r>
    <n v="477"/>
    <x v="476"/>
    <s v="00028942-2021"/>
    <x v="5"/>
    <m/>
    <x v="107"/>
    <m/>
    <m/>
    <s v="Otorgar la autorización para realizar las actividades de colecta de recursos"/>
    <m/>
    <m/>
    <m/>
    <m/>
  </r>
  <r>
    <n v="478"/>
    <x v="477"/>
    <s v="00028967-2021"/>
    <x v="5"/>
    <m/>
    <x v="107"/>
    <m/>
    <m/>
    <s v="Otorgar la autorización para realizar las actividades de colecta de recursos"/>
    <m/>
    <m/>
    <m/>
    <m/>
  </r>
  <r>
    <n v="479"/>
    <x v="478"/>
    <s v="00028964-2021"/>
    <x v="5"/>
    <m/>
    <x v="107"/>
    <m/>
    <m/>
    <s v="Otorgar la autorización para realizar las actividades de colecta de recursos"/>
    <m/>
    <m/>
    <m/>
    <m/>
  </r>
  <r>
    <n v="480"/>
    <x v="479"/>
    <s v="00078866-2020"/>
    <x v="5"/>
    <m/>
    <x v="108"/>
    <m/>
    <m/>
    <s v="Declarar improcedente la solicitud de sucesión procesal de la autorización de incremento de flota"/>
    <m/>
    <m/>
    <m/>
    <m/>
  </r>
  <r>
    <n v="481"/>
    <x v="480"/>
    <s v="00031715-2021"/>
    <x v="5"/>
    <m/>
    <x v="109"/>
    <m/>
    <m/>
    <s v="Otorgar la autorización para realizar las actividades de colecta de recursos hidrobiológicos"/>
    <m/>
    <m/>
    <m/>
    <m/>
  </r>
  <r>
    <n v="482"/>
    <x v="481"/>
    <s v="00031272-2021"/>
    <x v="5"/>
    <m/>
    <x v="109"/>
    <m/>
    <m/>
    <s v="Otorgar la autorización para realizar las actividades de colecta de recursos hidrobiológicos conforme al plan de trabajo"/>
    <m/>
    <m/>
    <m/>
    <m/>
  </r>
  <r>
    <n v="483"/>
    <x v="482"/>
    <s v="00038759-2021"/>
    <x v="5"/>
    <m/>
    <x v="109"/>
    <m/>
    <m/>
    <s v="Modificar la autorización al plan de trabajo"/>
    <m/>
    <m/>
    <m/>
    <m/>
  </r>
  <r>
    <n v="484"/>
    <x v="483"/>
    <s v="00038765-2021"/>
    <x v="5"/>
    <m/>
    <x v="109"/>
    <m/>
    <m/>
    <s v="Modificar la autorización al plan de trabajo"/>
    <m/>
    <m/>
    <m/>
    <m/>
  </r>
  <r>
    <n v="485"/>
    <x v="484"/>
    <s v="00038751-2021"/>
    <x v="5"/>
    <m/>
    <x v="109"/>
    <m/>
    <m/>
    <s v="Modificar la autorización al plan de trabajo"/>
    <m/>
    <m/>
    <m/>
    <m/>
  </r>
  <r>
    <n v="486"/>
    <x v="485"/>
    <s v="00038762-2021"/>
    <x v="5"/>
    <m/>
    <x v="109"/>
    <m/>
    <m/>
    <s v="Modificar la autorización al plan de trabajo"/>
    <m/>
    <m/>
    <m/>
    <m/>
  </r>
  <r>
    <n v="487"/>
    <x v="486"/>
    <s v="00028761-2021"/>
    <x v="5"/>
    <m/>
    <x v="109"/>
    <m/>
    <m/>
    <s v="Otorgar la autorización para realizar las actividades de colecta de recursos"/>
    <m/>
    <m/>
    <m/>
    <m/>
  </r>
  <r>
    <n v="488"/>
    <x v="487"/>
    <s v="00029170-2021"/>
    <x v="5"/>
    <m/>
    <x v="109"/>
    <m/>
    <m/>
    <s v="Otorgar la autorización para realizar las actividades de colecta de recursos"/>
    <m/>
    <m/>
    <m/>
    <m/>
  </r>
  <r>
    <n v="489"/>
    <x v="488"/>
    <s v="00038748-2021"/>
    <x v="5"/>
    <m/>
    <x v="109"/>
    <m/>
    <m/>
    <s v="Modificar la autorización al plan de trabajo"/>
    <m/>
    <m/>
    <m/>
    <m/>
  </r>
  <r>
    <n v="490"/>
    <x v="489"/>
    <s v="00010877-2021"/>
    <x v="5"/>
    <m/>
    <x v="109"/>
    <m/>
    <m/>
    <s v="Otorgar la autorización para realizar las actividades de colecta de recursos hidrobiológicos conforme al plan de trabajo"/>
    <m/>
    <m/>
    <m/>
    <m/>
  </r>
  <r>
    <n v="491"/>
    <x v="490"/>
    <s v="00016503-2021"/>
    <x v="5"/>
    <m/>
    <x v="109"/>
    <m/>
    <m/>
    <s v="Declarar en abandono"/>
    <m/>
    <m/>
    <m/>
    <m/>
  </r>
  <r>
    <n v="492"/>
    <x v="491"/>
    <s v="00007699-2019"/>
    <x v="5"/>
    <m/>
    <x v="109"/>
    <m/>
    <m/>
    <s v="Declarar en abandono el procedimiento administrativo iniciado"/>
    <m/>
    <m/>
    <m/>
    <m/>
  </r>
  <r>
    <n v="493"/>
    <x v="492"/>
    <s v="00021839-2021"/>
    <x v="5"/>
    <m/>
    <x v="110"/>
    <m/>
    <m/>
    <s v="Aprobar el Listado de Asignación de Límites Máximos de Captura "/>
    <m/>
    <m/>
    <m/>
    <m/>
  </r>
  <r>
    <n v="494"/>
    <x v="493"/>
    <s v="00046239-2020"/>
    <x v="5"/>
    <m/>
    <x v="110"/>
    <m/>
    <m/>
    <s v="Declarar improcedente la solicitud permiso de pesca de menor escala"/>
    <m/>
    <m/>
    <m/>
    <m/>
  </r>
  <r>
    <n v="495"/>
    <x v="494"/>
    <s v="00021990-2021"/>
    <x v="5"/>
    <m/>
    <x v="110"/>
    <m/>
    <m/>
    <s v="Aprobar el Listado de Asignación de los Límites Máximos de Captura por Embarcación"/>
    <m/>
    <m/>
    <m/>
    <m/>
  </r>
  <r>
    <n v="496"/>
    <x v="495"/>
    <s v="00040071-2021"/>
    <x v="6"/>
    <m/>
    <x v="111"/>
    <m/>
    <m/>
    <s v="Modificar la autorización al plan de trabajo"/>
    <m/>
    <m/>
    <m/>
    <m/>
  </r>
  <r>
    <n v="497"/>
    <x v="496"/>
    <s v="00018819-2020"/>
    <x v="6"/>
    <m/>
    <x v="111"/>
    <m/>
    <m/>
    <s v="Declarar en abandono el procedimiento de autorización"/>
    <m/>
    <m/>
    <m/>
    <m/>
  </r>
  <r>
    <n v="498"/>
    <x v="497"/>
    <s v="00022435-2021"/>
    <x v="6"/>
    <m/>
    <x v="111"/>
    <m/>
    <m/>
    <s v="Otorgar la autorización para realizar las actividades de colecta de recursos"/>
    <m/>
    <m/>
    <m/>
    <m/>
  </r>
  <r>
    <n v="499"/>
    <x v="498"/>
    <s v="00035785-2021"/>
    <x v="6"/>
    <m/>
    <x v="112"/>
    <m/>
    <m/>
    <s v="Aprobar a favor de la señora MARGARITA RAMIREZ RUMICHE y los señores ANTONIO ECHE RAMIREZ, SANTOS VICENTE ECHE RAMIREZ, JULIO ECHE RAMIREZ y VICTORINO ECHE RAMIREZ el cambio de titular del permiso de pesca para operar la embarcación "/>
    <s v="DECHDI"/>
    <s v="CAMBIO DE TITULAR"/>
    <m/>
    <m/>
  </r>
  <r>
    <n v="500"/>
    <x v="499"/>
    <s v="00008638-2021"/>
    <x v="6"/>
    <m/>
    <x v="112"/>
    <m/>
    <m/>
    <s v="Aprobar a favor del señor VICTOR RAUL CASTRO URCIA y la señora ANGELITA BERNAL CASTRO, el cambio de titular del permiso de pesca para operar la embarcación pesquera ROSITA AMALIA"/>
    <s v="DECHDI"/>
    <s v="CAMBIO DE TITULAR"/>
    <m/>
    <m/>
  </r>
  <r>
    <n v="501"/>
    <x v="500"/>
    <s v="00034753-2021"/>
    <x v="6"/>
    <m/>
    <x v="113"/>
    <m/>
    <m/>
    <s v="Otorgar a favor de la señora MARGARITA CARMEN RODRIGUEZ VARGAS, autorización de incremento de flota para construir una nueva embarcación pesquera"/>
    <m/>
    <m/>
    <m/>
    <m/>
  </r>
  <r>
    <n v="502"/>
    <x v="501"/>
    <s v="00040039-2021"/>
    <x v="6"/>
    <m/>
    <x v="113"/>
    <m/>
    <m/>
    <s v="Declarar que la solicitud de modificación del permiso de pesca por cambio de matrícula"/>
    <m/>
    <m/>
    <m/>
    <m/>
  </r>
  <r>
    <n v="503"/>
    <x v="502"/>
    <s v="00040912-2021"/>
    <x v="6"/>
    <m/>
    <x v="113"/>
    <m/>
    <m/>
    <s v="Declarar que la solicitud de modificación del permiso de pesca por cambio de matrícula de la embarcación"/>
    <m/>
    <m/>
    <m/>
    <m/>
  </r>
  <r>
    <n v="504"/>
    <x v="503"/>
    <s v="00010930-2021"/>
    <x v="6"/>
    <m/>
    <x v="114"/>
    <m/>
    <m/>
    <s v="Aprobar a favor de la empresa PESQUERA FRAMOI S.A.C., el cambio de titular del permiso"/>
    <s v="DECHDI"/>
    <s v="CAMBIO DE TITULAR"/>
    <m/>
    <m/>
  </r>
  <r>
    <n v="505"/>
    <x v="504"/>
    <s v="00020702-2021"/>
    <x v="6"/>
    <m/>
    <x v="115"/>
    <m/>
    <m/>
    <s v="Aprobar a favor del señor LUIS HENRRY BAZAN CALDERON, el cambio de titular del permiso de pesca para operar la embarcación pesquera SAN MARTIN DE PORRAS IV"/>
    <s v="DECHDI"/>
    <s v="CAMBIO DE TITULAR"/>
    <m/>
    <m/>
  </r>
  <r>
    <n v="506"/>
    <x v="505"/>
    <s v="00042549-2021"/>
    <x v="6"/>
    <m/>
    <x v="115"/>
    <m/>
    <m/>
    <s v="modificar la Resolución Directoral"/>
    <m/>
    <m/>
    <m/>
    <m/>
  </r>
  <r>
    <n v="507"/>
    <x v="506"/>
    <s v="00028268-2021"/>
    <x v="6"/>
    <m/>
    <x v="115"/>
    <m/>
    <m/>
    <s v="RECUPERADA S.A.C."/>
    <m/>
    <m/>
    <m/>
    <m/>
  </r>
  <r>
    <n v="508"/>
    <x v="507"/>
    <s v="00025006-2021"/>
    <x v="6"/>
    <m/>
    <x v="115"/>
    <m/>
    <m/>
    <s v="Otorgar la autorización para realizar las actividades de colecta de recursos hidrobiológicos conforme al plan de trabajo"/>
    <m/>
    <m/>
    <m/>
    <m/>
  </r>
  <r>
    <n v="509"/>
    <x v="508"/>
    <s v="00012764-2021"/>
    <x v="6"/>
    <m/>
    <x v="115"/>
    <m/>
    <m/>
    <s v="Declarar en abandono el procedimiento de autorización para efectuar investigación "/>
    <m/>
    <m/>
    <m/>
    <m/>
  </r>
  <r>
    <n v="510"/>
    <x v="509"/>
    <s v="00034969-2021"/>
    <x v="6"/>
    <m/>
    <x v="116"/>
    <m/>
    <m/>
    <s v="Autorizar la asociación o incorporación definitiva del PMCE proveniente de la embarcación pesquera BILBAO"/>
    <m/>
    <m/>
    <m/>
    <m/>
  </r>
  <r>
    <n v="511"/>
    <x v="510"/>
    <s v="00021471-2019"/>
    <x v="6"/>
    <m/>
    <x v="116"/>
    <m/>
    <m/>
    <s v="Desestimar el recurso de reconsideración formulado por la empresa PESQUERA DIAMANTE S.A"/>
    <m/>
    <m/>
    <m/>
    <m/>
  </r>
  <r>
    <n v="512"/>
    <x v="511"/>
    <s v="00021513-2021"/>
    <x v="6"/>
    <m/>
    <x v="117"/>
    <m/>
    <m/>
    <s v="OTORGAR a favor de la empresa INVERSIONES KATHYMAR S.A.C. la autorización de instalación para el incremento de capacidad"/>
    <m/>
    <m/>
    <m/>
    <m/>
  </r>
  <r>
    <n v="513"/>
    <x v="512"/>
    <s v="00009458-2021"/>
    <x v="6"/>
    <m/>
    <x v="117"/>
    <m/>
    <m/>
    <s v="OTORGAR a favor de la empresa CORPORACIÓN DE INGENIERIA DE REFRIGERACIÓN S.R.L. la autorización de instalación para el incremento de capacidad"/>
    <m/>
    <m/>
    <m/>
    <m/>
  </r>
  <r>
    <n v="514"/>
    <x v="513"/>
    <s v="00014867-2021"/>
    <x v="6"/>
    <m/>
    <x v="117"/>
    <m/>
    <m/>
    <s v="OTORGAR a favor de la empresa PIURA SEAFOOD S.A.C.  la autorización de instalación de una planta de congelado"/>
    <m/>
    <m/>
    <m/>
    <m/>
  </r>
  <r>
    <n v="515"/>
    <x v="514"/>
    <s v="00037105-2021"/>
    <x v="6"/>
    <m/>
    <x v="117"/>
    <m/>
    <m/>
    <s v="Aprobar a favor del señor ERLIS JOHNSON DEL CASTILLO LOPEZ el cambio de titular del permiso de pesca"/>
    <s v="DECHDI"/>
    <s v="CAMBIO DE TITULAR"/>
    <m/>
    <m/>
  </r>
  <r>
    <n v="516"/>
    <x v="515"/>
    <s v="00024560-2021"/>
    <x v="6"/>
    <m/>
    <x v="118"/>
    <m/>
    <m/>
    <s v="Otorgar a favor de la señora MERCEDES MARIA TUME ECA, autorización de incremento de flota para construir una nueva embarcación pesquera"/>
    <m/>
    <m/>
    <m/>
    <m/>
  </r>
  <r>
    <n v="517"/>
    <x v="516"/>
    <s v="00028756-2021"/>
    <x v="6"/>
    <m/>
    <x v="118"/>
    <m/>
    <m/>
    <s v="Otorgar a favor de la señora GLADYS ECHE PANTA y los señores JOSE ROBERTO ECHE PANTA y ELOY PANTA ALVAREZ, autorización de incremento de flota para construir una nueva embarcación pesquera"/>
    <m/>
    <m/>
    <m/>
    <m/>
  </r>
  <r>
    <n v="518"/>
    <x v="517"/>
    <s v="00034407-2021"/>
    <x v="6"/>
    <m/>
    <x v="118"/>
    <m/>
    <m/>
    <s v="Otorgar a favor de JUAN PASCUAL JACINTO ECA, ROSA ESTHER CHUNGA ECA, PABLO JACINTO ECA, MARITZA PANTA ECA, JOSE SANTOS JACINTO ECA y GLADYS MAGALI PANTA ALVAREZ DE JACINTO, autorización de incremento de flota para construir una nueva embarcación pesquera"/>
    <m/>
    <m/>
    <m/>
    <m/>
  </r>
  <r>
    <n v="519"/>
    <x v="518"/>
    <s v="00043649-2021"/>
    <x v="6"/>
    <m/>
    <x v="119"/>
    <m/>
    <m/>
    <s v="Modificar la autorización al plan de trabajo"/>
    <m/>
    <m/>
    <m/>
    <m/>
  </r>
  <r>
    <n v="520"/>
    <x v="519"/>
    <s v="00024015-2021"/>
    <x v="6"/>
    <m/>
    <x v="120"/>
    <m/>
    <m/>
    <s v="Otorgar a el señor PIERO VINCENZO UCEDA VEGA"/>
    <m/>
    <m/>
    <m/>
    <m/>
  </r>
  <r>
    <n v="521"/>
    <x v="520"/>
    <s v="00024121-2021"/>
    <x v="6"/>
    <m/>
    <x v="120"/>
    <m/>
    <m/>
    <s v="SUSPENDER, por única vez, la licencia de operación otorgada mediante "/>
    <m/>
    <m/>
    <m/>
    <m/>
  </r>
  <r>
    <n v="522"/>
    <x v="521"/>
    <s v="00040283-2021"/>
    <x v="6"/>
    <m/>
    <x v="120"/>
    <m/>
    <m/>
    <s v="Rectificar el error material contenido"/>
    <m/>
    <m/>
    <m/>
    <m/>
  </r>
  <r>
    <n v="523"/>
    <x v="522"/>
    <s v="00054360-2019"/>
    <x v="6"/>
    <m/>
    <x v="120"/>
    <m/>
    <m/>
    <s v="Declarar IMPROCEDENTE la solicitud de suspensión formulada por la empresa CORPORACIÓN DEL MAR S.A.C."/>
    <m/>
    <m/>
    <m/>
    <m/>
  </r>
  <r>
    <n v="524"/>
    <x v="523"/>
    <s v="00036562-2021"/>
    <x v="6"/>
    <m/>
    <x v="120"/>
    <m/>
    <m/>
    <s v="DECLARAR que la solicitud de ampliación de plazo de la autorización de instalación otorgada mediante Resolución Directoral"/>
    <m/>
    <m/>
    <m/>
    <m/>
  </r>
  <r>
    <n v="525"/>
    <x v="524"/>
    <s v="00055196-2019"/>
    <x v="6"/>
    <m/>
    <x v="120"/>
    <m/>
    <m/>
    <s v="OTORGAR a favor de la empresa PESQUERA EXALMAR S.A.A. la autorización de instalación para el incremento de capacidad de procesamiento"/>
    <m/>
    <m/>
    <m/>
    <m/>
  </r>
  <r>
    <n v="526"/>
    <x v="525"/>
    <s v="00020210-2021"/>
    <x v="6"/>
    <m/>
    <x v="121"/>
    <m/>
    <m/>
    <s v="Declarar en abandono el procedimiento de autorización para efectuar investigación pesquera especializada sin uso de embarcación para ejecutar el proyecto de investigación"/>
    <m/>
    <m/>
    <m/>
    <m/>
  </r>
  <r>
    <n v="527"/>
    <x v="526"/>
    <s v="00012761-2021"/>
    <x v="6"/>
    <m/>
    <x v="121"/>
    <m/>
    <m/>
    <s v="Declarar en abandono el procedimiento de autorización para efectuar investigación pesquera especializada sin uso de embarcación para ejecutar el proyecto de investigación"/>
    <m/>
    <m/>
    <m/>
    <m/>
  </r>
  <r>
    <n v="528"/>
    <x v="527"/>
    <s v="00012291-2021"/>
    <x v="6"/>
    <m/>
    <x v="121"/>
    <m/>
    <m/>
    <s v="Otorgar la autorización para realizar las actividades de colecta de recursos "/>
    <m/>
    <m/>
    <m/>
    <m/>
  </r>
  <r>
    <n v="529"/>
    <x v="528"/>
    <s v="00036252-2021"/>
    <x v="6"/>
    <m/>
    <x v="121"/>
    <m/>
    <m/>
    <s v="Otorgar la autorización para realizar las actividades de colecta de recursos"/>
    <m/>
    <m/>
    <m/>
    <m/>
  </r>
  <r>
    <n v="530"/>
    <x v="529"/>
    <s v="00029394-2021"/>
    <x v="6"/>
    <m/>
    <x v="121"/>
    <m/>
    <m/>
    <s v="Otorgar la autorización para realizar las actividades de colecta de recursos "/>
    <m/>
    <m/>
    <m/>
    <m/>
  </r>
  <r>
    <n v="531"/>
    <x v="530"/>
    <s v="00021253-2021"/>
    <x v="6"/>
    <m/>
    <x v="121"/>
    <m/>
    <m/>
    <s v="Declarar en abandono el procedimiento de autorización para efectuar investigación pesquera"/>
    <m/>
    <m/>
    <m/>
    <m/>
  </r>
  <r>
    <n v="532"/>
    <x v="531"/>
    <s v="00032457-2021"/>
    <x v="6"/>
    <m/>
    <x v="121"/>
    <m/>
    <m/>
    <s v="Otorgar la autorización para realizar las actividades de colecta de recursos "/>
    <m/>
    <m/>
    <m/>
    <m/>
  </r>
  <r>
    <n v="533"/>
    <x v="532"/>
    <s v="00032058-2021"/>
    <x v="6"/>
    <m/>
    <x v="121"/>
    <m/>
    <m/>
    <s v="Otorgar la autorización para realizar las actividades de colecta de recursos "/>
    <m/>
    <m/>
    <m/>
    <m/>
  </r>
  <r>
    <n v="534"/>
    <x v="533"/>
    <s v="00011749-2021"/>
    <x v="6"/>
    <m/>
    <x v="121"/>
    <m/>
    <m/>
    <s v="Otorgar la autorización para realizar las actividades de colecta de recursos hidrobiológicos"/>
    <m/>
    <m/>
    <m/>
    <m/>
  </r>
  <r>
    <n v="535"/>
    <x v="534"/>
    <s v="00042874-2021"/>
    <x v="6"/>
    <m/>
    <x v="121"/>
    <m/>
    <m/>
    <s v="Modificar la autorización al plan de trabajo denominado"/>
    <m/>
    <m/>
    <m/>
    <m/>
  </r>
  <r>
    <n v="536"/>
    <x v="535"/>
    <s v="00016987-2021"/>
    <x v="6"/>
    <m/>
    <x v="122"/>
    <m/>
    <m/>
    <s v="Declarar en abandono el procedimiento de autorización"/>
    <m/>
    <m/>
    <m/>
    <m/>
  </r>
  <r>
    <n v="537"/>
    <x v="536"/>
    <s v="00043535-2021"/>
    <x v="6"/>
    <m/>
    <x v="122"/>
    <m/>
    <m/>
    <s v="Modificar la autorización al plan de trabajo"/>
    <m/>
    <m/>
    <m/>
    <m/>
  </r>
  <r>
    <n v="538"/>
    <x v="537"/>
    <s v="00041883-2021"/>
    <x v="6"/>
    <m/>
    <x v="123"/>
    <m/>
    <m/>
    <s v="Aprobar a favor de los señores PORFIRIO ZACARIAS ECHE RAMIREZ, MERCEDES PAZO FIESTAS, JUAN FRANCISCO ECHE RAMIREZ, LUCILA PINGO MARTINEZ DE ECHE, JOSE ALFREDO ECHE PAZO, JORGE LUIS ECHE PINGO y JUAN CARLOS ECHE PINGO, el cambio de titular del permiso de pesca "/>
    <s v="DECHDI"/>
    <s v="CAMBIO DE TITULAR"/>
    <m/>
    <m/>
  </r>
  <r>
    <n v="539"/>
    <x v="538"/>
    <s v="00042880-2021"/>
    <x v="6"/>
    <m/>
    <x v="123"/>
    <m/>
    <m/>
    <s v="Modificar la autorización al plan de trabajo"/>
    <m/>
    <m/>
    <m/>
    <m/>
  </r>
  <r>
    <n v="540"/>
    <x v="539"/>
    <s v="00064208-2020"/>
    <x v="6"/>
    <m/>
    <x v="123"/>
    <m/>
    <m/>
    <s v="Otorgar a favor de la señora NICOLASA CUSTODIO HUAMANCHUMO, autorización de incremento de flota para ampliar la capacidad de bodega de la embarcación pesquera BEATITA DE HUMAY 3"/>
    <m/>
    <m/>
    <m/>
    <m/>
  </r>
  <r>
    <n v="541"/>
    <x v="540"/>
    <s v="00039305-2021"/>
    <x v="6"/>
    <m/>
    <x v="123"/>
    <m/>
    <m/>
    <s v="Otorgar a favor de la empresa CORPORACIÓN DON JULIO S.A.C., autorización de incremento de flota para construir una nueva embarcación pesquera"/>
    <m/>
    <m/>
    <m/>
    <m/>
  </r>
  <r>
    <n v="542"/>
    <x v="541"/>
    <s v="00010949-2021"/>
    <x v="6"/>
    <m/>
    <x v="123"/>
    <m/>
    <m/>
    <s v="Declarar improcedente la solicitud de cambio de titular del permiso de pesca para operar la embarcación pesquera YOLY con"/>
    <s v="DECHDI"/>
    <s v="CAMBIO DE TITULAR"/>
    <s v="IMPROCEDENTE"/>
    <m/>
  </r>
  <r>
    <n v="543"/>
    <x v="542"/>
    <s v="00040595-2021"/>
    <x v="6"/>
    <m/>
    <x v="123"/>
    <m/>
    <m/>
    <s v="Otorgar a favor de la empresa PESQUERA MI GABRIELA S.A.C., autorización "/>
    <m/>
    <m/>
    <m/>
    <m/>
  </r>
  <r>
    <n v="544"/>
    <x v="543"/>
    <s v="00030294-2021"/>
    <x v="6"/>
    <m/>
    <x v="124"/>
    <m/>
    <m/>
    <s v="Otorgar la autorización para realizar las actividades de colecta de recursos "/>
    <m/>
    <m/>
    <m/>
    <m/>
  </r>
  <r>
    <n v="545"/>
    <x v="544"/>
    <s v="00014579-2020"/>
    <x v="6"/>
    <m/>
    <x v="125"/>
    <m/>
    <m/>
    <s v="Aprobar a favor del señor CHRISTIAAN JOEL PINTO MAGUIÑA, el cambio de titular del permiso de pesca para operar la embarcación pesquera CRISTO VIENE"/>
    <s v="DECHDI"/>
    <s v="CAMBIO DE TITULAR"/>
    <m/>
    <m/>
  </r>
  <r>
    <n v="546"/>
    <x v="545"/>
    <s v="00041294-2021"/>
    <x v="6"/>
    <m/>
    <x v="126"/>
    <m/>
    <m/>
    <s v="Otorgar a favor de la EMPRESA PESQUERA ROMYFRAN S.A.C., autorización de incremento de flota para construir una nueva embarcación pesquera"/>
    <m/>
    <m/>
    <m/>
    <m/>
  </r>
  <r>
    <n v="547"/>
    <x v="546"/>
    <s v="00033168-2021"/>
    <x v="6"/>
    <m/>
    <x v="126"/>
    <m/>
    <m/>
    <s v="Otorgar la autorización para realizar las actividades de colecta de recursos"/>
    <m/>
    <m/>
    <m/>
    <m/>
  </r>
  <r>
    <n v="548"/>
    <x v="547"/>
    <s v="00038079-2021"/>
    <x v="6"/>
    <m/>
    <x v="126"/>
    <m/>
    <m/>
    <s v="Otorgar la autorización para realizar las actividades de colecta de recursos "/>
    <m/>
    <m/>
    <m/>
    <m/>
  </r>
  <r>
    <n v="549"/>
    <x v="548"/>
    <s v="00036332-2021"/>
    <x v="6"/>
    <m/>
    <x v="126"/>
    <m/>
    <m/>
    <s v="Otorgar la autorización para realizar las actividades de colecta de recursos "/>
    <m/>
    <m/>
    <m/>
    <m/>
  </r>
  <r>
    <n v="550"/>
    <x v="549"/>
    <s v="00037523-2021"/>
    <x v="6"/>
    <m/>
    <x v="126"/>
    <m/>
    <m/>
    <s v="Otorgar la autorización para realizar las actividades de colecta de recursos "/>
    <m/>
    <m/>
    <m/>
    <m/>
  </r>
  <r>
    <n v="551"/>
    <x v="550"/>
    <s v="00044830-2021"/>
    <x v="6"/>
    <m/>
    <x v="127"/>
    <m/>
    <m/>
    <s v="Aceptar la renuncia formulada por la señora GLADYS ECHE PANTA y los señores JOSE ROBERTO ECHE PANTA y ELOY PANTA ALVAREZ"/>
    <m/>
    <m/>
    <m/>
    <m/>
  </r>
  <r>
    <n v="552"/>
    <x v="551"/>
    <s v="00022506-2021"/>
    <x v="6"/>
    <m/>
    <x v="128"/>
    <m/>
    <m/>
    <s v="OTORGAR a favor de la empresa MARFRIO PERU S.A. la autorización de instalación de una planta de congelado con capacidad"/>
    <m/>
    <m/>
    <m/>
    <m/>
  </r>
  <r>
    <n v="553"/>
    <x v="552"/>
    <s v="00093952-2019"/>
    <x v="6"/>
    <m/>
    <x v="128"/>
    <m/>
    <m/>
    <s v="APROBAR a favor de la empresa PESQUERA EXALMAR S.A.A. el cambio de titularidad de la licencia de operación"/>
    <s v="DPCHDI"/>
    <s v="CAMBIO DE TITULAR"/>
    <m/>
    <m/>
  </r>
  <r>
    <n v="554"/>
    <x v="553"/>
    <s v="00035158-2021"/>
    <x v="6"/>
    <m/>
    <x v="128"/>
    <m/>
    <m/>
    <s v="OTORGAR a favor de la empresa MARFRIO PERU S.A."/>
    <m/>
    <m/>
    <m/>
    <m/>
  </r>
  <r>
    <n v="555"/>
    <x v="554"/>
    <s v="00064136-2020"/>
    <x v="6"/>
    <m/>
    <x v="128"/>
    <m/>
    <m/>
    <s v="Declarar infundado el recurso de reconsideración interpuesto por la empresa CONSERVERA OSIRIS S.A.C."/>
    <m/>
    <m/>
    <m/>
    <m/>
  </r>
  <r>
    <n v="556"/>
    <x v="555"/>
    <s v="00046878-2021"/>
    <x v="7"/>
    <m/>
    <x v="129"/>
    <m/>
    <m/>
    <s v="Aprobar la modificación de la autorización otorgada"/>
    <m/>
    <m/>
    <m/>
    <m/>
  </r>
  <r>
    <n v="557"/>
    <x v="556"/>
    <s v="00010858-2020"/>
    <x v="7"/>
    <m/>
    <x v="130"/>
    <m/>
    <m/>
    <s v="Otorgar a favor de los señores CESAR DENNIS MEJIA BELLIDO y OSCAR AUGUSTO MEJIA BELLIDO y las señoras VICTORIA AQUILINA BELLIDO DE MEJIA y MARIANELA JOSELINE MEJIA BELLIDO"/>
    <m/>
    <m/>
    <m/>
    <m/>
  </r>
  <r>
    <n v="558"/>
    <x v="557"/>
    <s v="00043890-2021"/>
    <x v="7"/>
    <m/>
    <x v="130"/>
    <m/>
    <m/>
    <s v="Otorgar a favor de la empresa INVERSIONES GUIAME MADRE MIA S.A.C"/>
    <m/>
    <m/>
    <m/>
    <m/>
  </r>
  <r>
    <n v="559"/>
    <x v="558"/>
    <s v="00026395-2021"/>
    <x v="7"/>
    <m/>
    <x v="131"/>
    <m/>
    <m/>
    <s v="Designar a los profesionales que se encargarán de llevar a cabo los procedimientos de fiscalización posterior de los expedientes tramitados en la Dirección General de Pesca para Consumo Humano Directo e Indirecto"/>
    <m/>
    <m/>
    <m/>
    <m/>
  </r>
  <r>
    <n v="560"/>
    <x v="559"/>
    <s v="00030071-2021"/>
    <x v="7"/>
    <m/>
    <x v="131"/>
    <m/>
    <m/>
    <s v="Otorgar la autorización para realizar las actividades de colecta de recursos hidrobiológicos conforme al plan de trabajo"/>
    <m/>
    <m/>
    <m/>
    <m/>
  </r>
  <r>
    <n v="561"/>
    <x v="560"/>
    <s v="00036417-2021"/>
    <x v="7"/>
    <m/>
    <x v="132"/>
    <m/>
    <m/>
    <s v="Otorgar la autorización para realizar las actividades de colecta de recursos hidrobiológicos conforme al plan de trabajo"/>
    <m/>
    <m/>
    <m/>
    <m/>
  </r>
  <r>
    <n v="562"/>
    <x v="561"/>
    <s v="00036425-2021"/>
    <x v="7"/>
    <m/>
    <x v="132"/>
    <m/>
    <m/>
    <s v="Otorgar la autorización para realizar las actividades de colecta de recursos hidrobiológicos conforme al plan de trabajo"/>
    <m/>
    <m/>
    <m/>
    <m/>
  </r>
  <r>
    <n v="563"/>
    <x v="562"/>
    <s v="00039254-2021"/>
    <x v="7"/>
    <m/>
    <x v="132"/>
    <m/>
    <m/>
    <s v="Otorgar la autorización para realizar las actividades de colecta de recursos"/>
    <m/>
    <m/>
    <m/>
    <m/>
  </r>
  <r>
    <n v="564"/>
    <x v="563"/>
    <s v="00009634-2020"/>
    <x v="7"/>
    <m/>
    <x v="132"/>
    <m/>
    <m/>
    <s v="Otorgar permiso de pesca a favor del señor SANTOS FIESTAS SANCHEZ para operar la embarcación pesquera de menor escala MI ESTELITA"/>
    <m/>
    <m/>
    <m/>
    <m/>
  </r>
  <r>
    <n v="565"/>
    <x v="564"/>
    <s v="00011423-2020"/>
    <x v="7"/>
    <m/>
    <x v="132"/>
    <m/>
    <m/>
    <s v="Otorgar permiso de pesca a favor de HILARIO VINCES OVIEDO y RUTH RAMÍREZ RODRÍGUEZ DE VINCES"/>
    <m/>
    <m/>
    <m/>
    <m/>
  </r>
  <r>
    <n v="566"/>
    <x v="565"/>
    <s v="00033118-2021"/>
    <x v="7"/>
    <m/>
    <x v="133"/>
    <m/>
    <m/>
    <s v="Otorgar la autorización para realizar las actividades de colecta de recursos hidrobiológicos conforme al plan de trabajo"/>
    <m/>
    <m/>
    <m/>
    <m/>
  </r>
  <r>
    <n v="567"/>
    <x v="566"/>
    <s v="00035978-2021"/>
    <x v="7"/>
    <m/>
    <x v="133"/>
    <m/>
    <m/>
    <s v="Otorgar la autorización para realizar las actividades de colecta de recursos hidrobiológicos conforme al plan de trabajo"/>
    <m/>
    <m/>
    <m/>
    <m/>
  </r>
  <r>
    <n v="568"/>
    <x v="567"/>
    <s v="00046889-2021"/>
    <x v="7"/>
    <m/>
    <x v="133"/>
    <m/>
    <m/>
    <s v="Modificar la autorización al plan de trabajo"/>
    <m/>
    <m/>
    <m/>
    <m/>
  </r>
  <r>
    <n v="569"/>
    <x v="568"/>
    <s v="00036227-2021"/>
    <x v="7"/>
    <m/>
    <x v="134"/>
    <m/>
    <m/>
    <s v="Otorgar la autorización para realizar las actividades de colecta de recursos hidrobiológicos conforme al plan de trabajo"/>
    <m/>
    <m/>
    <m/>
    <m/>
  </r>
  <r>
    <n v="570"/>
    <x v="569"/>
    <s v="00040417-2021"/>
    <x v="7"/>
    <m/>
    <x v="134"/>
    <m/>
    <m/>
    <s v="Otorgar la autorización para realizar las actividades de colecta de recursos hidrobiológicos conforme al plan de trabajo"/>
    <m/>
    <m/>
    <m/>
    <m/>
  </r>
  <r>
    <n v="571"/>
    <x v="570"/>
    <s v="00042559-2021"/>
    <x v="7"/>
    <m/>
    <x v="134"/>
    <m/>
    <m/>
    <s v="Otorgar la autorización para realizar las actividades de colecta de recursos hidrobiológicos conforme al plan de trabajo"/>
    <m/>
    <m/>
    <m/>
    <m/>
  </r>
  <r>
    <n v="572"/>
    <x v="571"/>
    <s v="00038962-2021"/>
    <x v="7"/>
    <m/>
    <x v="134"/>
    <m/>
    <m/>
    <s v="Otorgar la autorización para realizar las actividades de colecta de recursos hidrobiológicos conforme al plan de trabajo"/>
    <m/>
    <m/>
    <m/>
    <m/>
  </r>
  <r>
    <n v="573"/>
    <x v="572"/>
    <s v="00091581-2020"/>
    <x v="7"/>
    <m/>
    <x v="135"/>
    <m/>
    <m/>
    <s v="Otorgar a favor del señor JACOBO ALBERTO CAVENAGO ZOLEZZI, permiso de pesca de menor escala"/>
    <m/>
    <m/>
    <m/>
    <m/>
  </r>
  <r>
    <n v="574"/>
    <x v="573"/>
    <s v="00044230-2021"/>
    <x v="7"/>
    <m/>
    <x v="135"/>
    <m/>
    <m/>
    <s v="Otorgar a favor de la empresa JESUS SOBRE LAS AGUAS S.R.L., autorización de incremento de flota para construir una nueva embarcación pesquera"/>
    <m/>
    <m/>
    <m/>
    <m/>
  </r>
  <r>
    <n v="575"/>
    <x v="574"/>
    <s v="00041897-2021"/>
    <x v="7"/>
    <m/>
    <x v="136"/>
    <m/>
    <m/>
    <s v="Otorgar a favor del señor MANUEL BERNARDINO FIESTAS ECHE y de la señora TEODORA QUEREVALU DE FIESTAS, autorización de incremento de flota para construir una nueva embarcación pesquera"/>
    <m/>
    <m/>
    <m/>
    <m/>
  </r>
  <r>
    <n v="576"/>
    <x v="575"/>
    <s v="00056623-2020"/>
    <x v="7"/>
    <m/>
    <x v="136"/>
    <m/>
    <m/>
    <s v="DISPONER el levantamiento de la suspensión de la licencia de operación otorgada"/>
    <m/>
    <m/>
    <m/>
    <m/>
  </r>
  <r>
    <n v="577"/>
    <x v="576"/>
    <s v="00078547-2020"/>
    <x v="7"/>
    <m/>
    <x v="136"/>
    <m/>
    <m/>
    <s v="DISPONER el levantamiento de la suspensión de la licencia de operación otorgada"/>
    <m/>
    <m/>
    <m/>
    <m/>
  </r>
  <r>
    <n v="578"/>
    <x v="577"/>
    <s v="00072014-2020"/>
    <x v="7"/>
    <m/>
    <x v="136"/>
    <m/>
    <m/>
    <s v="OTORGAR a favor de la empresa PESQUERA EXALMAR S.A.A. la autorización para el incremento de capacidad de procesamiento por traslado de la planta de procesamiento de harina de pescado de alto contenido proteínico con capacidad"/>
    <m/>
    <m/>
    <m/>
    <m/>
  </r>
  <r>
    <n v="579"/>
    <x v="578"/>
    <s v="00044116-2021"/>
    <x v="7"/>
    <m/>
    <x v="136"/>
    <m/>
    <m/>
    <s v="OTORGAR a favor de la empresa FRIGORIFICO ANGELICA S.R.L. la licencia de operación de procesamiento pesquero para la producción de congelado, con una capacidad"/>
    <m/>
    <m/>
    <m/>
    <m/>
  </r>
  <r>
    <n v="580"/>
    <x v="579"/>
    <s v="00038790-2021"/>
    <x v="7"/>
    <m/>
    <x v="137"/>
    <m/>
    <m/>
    <s v="Otorgar la autorización para realizar las actividades de colecta de recursos hidrobiológicos conforme al plan de trabajo"/>
    <m/>
    <m/>
    <m/>
    <m/>
  </r>
  <r>
    <n v="581"/>
    <x v="580"/>
    <s v="00036488-2021"/>
    <x v="7"/>
    <m/>
    <x v="137"/>
    <m/>
    <m/>
    <s v="Otorgar la autorización para realizar las actividades de colecta de recursos hidrobiológicos conforme al plan de trabajo"/>
    <m/>
    <m/>
    <m/>
    <m/>
  </r>
  <r>
    <n v="582"/>
    <x v="581"/>
    <s v="00040441-2021"/>
    <x v="7"/>
    <m/>
    <x v="137"/>
    <m/>
    <m/>
    <s v="Otorgar la autorización para realizar las actividades de colecta de recursos hidrobiológicos conforme al plan de trabajo"/>
    <m/>
    <m/>
    <m/>
    <m/>
  </r>
  <r>
    <n v="583"/>
    <x v="582"/>
    <s v="00039805-2021"/>
    <x v="7"/>
    <m/>
    <x v="137"/>
    <m/>
    <m/>
    <s v="Otorgar a favor de la EMPRESA PESQUERA RIZOR E.I.R.L., permiso de pesca para operar la embarcación pesquera de madera MARIA ESPERANZA I con matrícula"/>
    <m/>
    <m/>
    <m/>
    <m/>
  </r>
  <r>
    <n v="584"/>
    <x v="583"/>
    <s v="00046087-2021"/>
    <x v="7"/>
    <m/>
    <x v="137"/>
    <m/>
    <m/>
    <s v="Otorgar a favor de la señora MARGARITA RAMIREZ RUMICHE y los señores ANTONIO ECHE RAMIREZ, SANTOS VICENTE ECHE RAMIREZ, JULIO ECHE RAMIREZ y VICTORINO ECHE RAMIREZ"/>
    <m/>
    <m/>
    <m/>
    <m/>
  </r>
  <r>
    <n v="585"/>
    <x v="584"/>
    <s v="00038651-2021"/>
    <x v="7"/>
    <m/>
    <x v="137"/>
    <m/>
    <m/>
    <s v="Otorgar la autorización para realizar las actividades de colecta de recursos hidrobiológicos conforme al plan de trabajo"/>
    <m/>
    <m/>
    <m/>
    <m/>
  </r>
  <r>
    <n v="586"/>
    <x v="585"/>
    <s v="00038441-2021"/>
    <x v="7"/>
    <m/>
    <x v="138"/>
    <m/>
    <m/>
    <s v="Otorgar la autorización para realizar las actividades de colecta de recursos hidrobiológicos conforme al plan de trabajo"/>
    <m/>
    <m/>
    <m/>
    <m/>
  </r>
  <r>
    <n v="587"/>
    <x v="586"/>
    <s v="00042486-2021"/>
    <x v="7"/>
    <m/>
    <x v="138"/>
    <m/>
    <m/>
    <s v="Otorgar la autorización para realizar las actividades de colecta de recursos"/>
    <m/>
    <m/>
    <m/>
    <m/>
  </r>
  <r>
    <n v="588"/>
    <x v="587"/>
    <s v="00040724-2021"/>
    <x v="7"/>
    <m/>
    <x v="138"/>
    <m/>
    <m/>
    <s v="Otorgar la autorización para realizar las actividades de colecta de recursos "/>
    <m/>
    <m/>
    <m/>
    <m/>
  </r>
  <r>
    <n v="589"/>
    <x v="588"/>
    <s v="00040426-2021"/>
    <x v="7"/>
    <m/>
    <x v="139"/>
    <m/>
    <m/>
    <s v="Otorgar la autorización para realizar las actividades de colecta de recursos hidrobiológicos conforme al plan de trabajo"/>
    <m/>
    <m/>
    <m/>
    <m/>
  </r>
  <r>
    <n v="590"/>
    <x v="589"/>
    <s v="00155608-2017"/>
    <x v="7"/>
    <m/>
    <x v="140"/>
    <m/>
    <m/>
    <s v="Desestimar el recurso de reconsideración formulado por la empresa PTC ARMADORES S.A.C."/>
    <m/>
    <m/>
    <m/>
    <m/>
  </r>
  <r>
    <n v="591"/>
    <x v="590"/>
    <s v="00046314-2021"/>
    <x v="7"/>
    <m/>
    <x v="140"/>
    <m/>
    <m/>
    <s v="Declarar improcedente la solicitud de autorización de incremento de flota para construir una nueva embarcación pesquera"/>
    <m/>
    <m/>
    <m/>
    <m/>
  </r>
  <r>
    <n v="592"/>
    <x v="591"/>
    <s v="00011497-2020"/>
    <x v="7"/>
    <m/>
    <x v="140"/>
    <m/>
    <m/>
    <s v="Declarar como no presentada la solicitud de permiso de pesca de menor escala para operar la embarcación pesquera NARCISA DE JESUS"/>
    <m/>
    <m/>
    <m/>
    <m/>
  </r>
  <r>
    <n v="593"/>
    <x v="592"/>
    <s v="00043652-2021"/>
    <x v="7"/>
    <m/>
    <x v="140"/>
    <m/>
    <m/>
    <s v="Otorgar la autorización para realizar las actividades de colecta de recursos "/>
    <m/>
    <m/>
    <m/>
    <m/>
  </r>
  <r>
    <n v="594"/>
    <x v="593"/>
    <s v="00044167-2021"/>
    <x v="7"/>
    <m/>
    <x v="141"/>
    <m/>
    <m/>
    <s v="Otorgar la autorización para realizar las actividades de colecta de recursos hidrobiológicos conforme al plan de trabajo"/>
    <m/>
    <m/>
    <m/>
    <m/>
  </r>
  <r>
    <n v="595"/>
    <x v="594"/>
    <s v="00030986-2021"/>
    <x v="7"/>
    <m/>
    <x v="141"/>
    <m/>
    <m/>
    <s v="Otorgar la autorización para realizar las actividades de colecta de recursos hidrobiológicos conforme al plan de trabajo"/>
    <m/>
    <m/>
    <m/>
    <m/>
  </r>
  <r>
    <n v="596"/>
    <x v="595"/>
    <s v="00043181-2021"/>
    <x v="7"/>
    <m/>
    <x v="142"/>
    <m/>
    <m/>
    <s v="Desestimar el recurso de reconsideración formulado por el señor ANDERSON AGUILAR DAMAS"/>
    <m/>
    <m/>
    <m/>
    <m/>
  </r>
  <r>
    <n v="597"/>
    <x v="596"/>
    <s v="00062957-2018"/>
    <x v="7"/>
    <m/>
    <x v="142"/>
    <m/>
    <m/>
    <s v="Otorgar al señor JOSE VALENTIN GALAN LLONTOP y la señora ROSA MARIA JACINTO ISIQUE, permiso de pesca de menor escala para operar la embarcación pesquera PERCY ROGELIO II"/>
    <m/>
    <m/>
    <m/>
    <m/>
  </r>
  <r>
    <n v="598"/>
    <x v="597"/>
    <s v="00032013-2021"/>
    <x v="7"/>
    <m/>
    <x v="142"/>
    <m/>
    <m/>
    <s v="Aprobar a favor de la empresa PESQUERA SAN PEDRITO S.A.C. el cambio de titular del permiso de pesca para operar la embarcación pesquera de menor escala PTC 5"/>
    <s v="DECHDI"/>
    <s v="CAMBIO DE TITULAR"/>
    <m/>
    <m/>
  </r>
  <r>
    <n v="599"/>
    <x v="598"/>
    <s v="00029687-2019"/>
    <x v="7"/>
    <m/>
    <x v="143"/>
    <m/>
    <m/>
    <s v="Desestimar el recurso de reconsideración interpuesto por el señor SEBASTIAN MARTIN NOVOA PORRAS"/>
    <m/>
    <m/>
    <m/>
    <m/>
  </r>
  <r>
    <n v="600"/>
    <x v="599"/>
    <s v="00039084-2021"/>
    <x v="7"/>
    <m/>
    <x v="144"/>
    <m/>
    <m/>
    <s v="Otorgar a favor del señor JOSE SIMON ALVAREZ ECHE y la señora JUANA ALVAREZ CARRERA, permiso de pesca para operar la embarcación pesquera de madera JHONNY MANUELITO"/>
    <m/>
    <m/>
    <m/>
    <m/>
  </r>
  <r>
    <n v="601"/>
    <x v="600"/>
    <s v="00047770-2021"/>
    <x v="7"/>
    <m/>
    <x v="144"/>
    <m/>
    <m/>
    <s v="Aprobar a favor del señor PEDRO ALVINGULO PUESCAS GALAN y la señora JUANA FIESTAS DE PUESCAS, el cambio de titular del permiso de pesca para operar la embarcación pesquera MI BARTOLITA"/>
    <s v="DECHDI"/>
    <s v="CAMBIO DE TITULAR"/>
    <m/>
    <m/>
  </r>
  <r>
    <n v="602"/>
    <x v="601"/>
    <s v="00048762-2021"/>
    <x v="7"/>
    <m/>
    <x v="144"/>
    <m/>
    <m/>
    <s v="Otorgar a favor de la señora GLADYS ECHE PANTA y los señores JOSE ROBERTO ECHE PANTA y ELOY PANTA ALVAREZ"/>
    <m/>
    <m/>
    <m/>
    <m/>
  </r>
  <r>
    <n v="603"/>
    <x v="602"/>
    <s v="00050417-2021"/>
    <x v="7"/>
    <m/>
    <x v="144"/>
    <m/>
    <m/>
    <s v="Aprobar a favor del señor ERICK FRANCISCO MOY CAMPOS el cambio de titular del permiso de pesca para operar la embarcación pesquera BENDICION DE DIOS"/>
    <s v="DECHDI"/>
    <s v="CAMBIO DE TITULAR"/>
    <m/>
    <m/>
  </r>
  <r>
    <n v="604"/>
    <x v="603"/>
    <s v="00007341-2018"/>
    <x v="7"/>
    <m/>
    <x v="144"/>
    <m/>
    <m/>
    <s v="Desestimar el recurso de reconsideración formulado por la empresa PESQUERA ARTESANAL VIRGEN DE GUADALUPE S.A.C."/>
    <m/>
    <m/>
    <m/>
    <m/>
  </r>
  <r>
    <n v="605"/>
    <x v="604"/>
    <s v="00009971-2018"/>
    <x v="7"/>
    <m/>
    <x v="144"/>
    <m/>
    <m/>
    <s v="Desestimar el recurso de reconsideración formulado por la empresa PESQUERA ARTESANAL VIRGEN DE GUADALUPE S.A.C."/>
    <m/>
    <m/>
    <m/>
    <m/>
  </r>
  <r>
    <n v="606"/>
    <x v="605"/>
    <s v="00027860-2021"/>
    <x v="8"/>
    <m/>
    <x v="145"/>
    <m/>
    <m/>
    <s v="Desestimar el recurso de reconsideración formulado por el señor WILMER ALBERTO MIÑAN ARMANZA"/>
    <m/>
    <m/>
    <m/>
    <m/>
  </r>
  <r>
    <n v="607"/>
    <x v="606"/>
    <s v="00075605-2020"/>
    <x v="8"/>
    <m/>
    <x v="146"/>
    <m/>
    <m/>
    <s v="Otorgar a favor del señor VICTOR RAUL CASTRO URCIA y la señora ANGELITA BERNAL CASTRO"/>
    <m/>
    <m/>
    <m/>
    <m/>
  </r>
  <r>
    <n v="608"/>
    <x v="607"/>
    <s v="00052312-2021"/>
    <x v="8"/>
    <m/>
    <x v="146"/>
    <m/>
    <m/>
    <s v="Declarar que la solicitud de modificación del permiso de pesca para operar la embarcación pesquera MARIA MAGALY"/>
    <m/>
    <m/>
    <m/>
    <m/>
  </r>
  <r>
    <n v="609"/>
    <x v="608"/>
    <s v="00048000-2021"/>
    <x v="8"/>
    <m/>
    <x v="146"/>
    <m/>
    <m/>
    <s v="Otorgar la autorización para realizar las actividades de colecta de recursos hidrobiológicos conforme al plan de trabajo"/>
    <m/>
    <m/>
    <m/>
    <m/>
  </r>
  <r>
    <n v="610"/>
    <x v="609"/>
    <s v="00007723-2021"/>
    <x v="8"/>
    <m/>
    <x v="147"/>
    <m/>
    <m/>
    <s v="Declarar la conclusión del procedimiento de queja por defectos de tramitación, sin pronunciamiento sobre el fondo, formulada por el señor JORGE LUIS ZERILLO ESPINOZA contra el Director de la Dirección de Extracción para Consumo Humano Directo e Indirecto"/>
    <m/>
    <m/>
    <m/>
    <m/>
  </r>
  <r>
    <n v="611"/>
    <x v="610"/>
    <s v="00040857-2021"/>
    <x v="8"/>
    <m/>
    <x v="147"/>
    <m/>
    <m/>
    <s v="Declarar la conclusión del procedimiento de queja por defectos de tramitación, sin pronunciamiento sobre el fondo, formulada por el señor SANTOS VICENTE ECHE RAMIREZ contra el Director de la Dirección de Extracción para Consumo Humano Directo e Indirecto"/>
    <m/>
    <m/>
    <m/>
    <m/>
  </r>
  <r>
    <n v="612"/>
    <x v="611"/>
    <s v="00046160-2021"/>
    <x v="8"/>
    <m/>
    <x v="147"/>
    <m/>
    <m/>
    <s v="Otorgar a favor de la empresa PESQUERA DACON S.A.C., la modificación del permiso de pesca para operar la embarcación pesquera"/>
    <m/>
    <m/>
    <m/>
    <m/>
  </r>
  <r>
    <n v="613"/>
    <x v="612"/>
    <s v="00048830-2021"/>
    <x v="8"/>
    <m/>
    <x v="148"/>
    <m/>
    <m/>
    <s v="Aprobar a favor de la empresa INVERSIONES CANOMAR E.I.R.L. el cambio de titular del permiso de pesca para operar la embarcación pesquera APOSTOL SANTIAGO con matrícula"/>
    <s v="DECHDI"/>
    <s v="CAMBIO DE TITULAR"/>
    <m/>
    <m/>
  </r>
  <r>
    <n v="614"/>
    <x v="613"/>
    <s v="00051068-2021"/>
    <x v="8"/>
    <m/>
    <x v="149"/>
    <m/>
    <m/>
    <s v="Desestimar el recurso de reconsideración formulado por el señor TOMAS AQUILINO PAZO LLENQUE y la señora MARÍA FRANCISCA LLENQUE DE PAZO"/>
    <m/>
    <m/>
    <m/>
    <m/>
  </r>
  <r>
    <n v="615"/>
    <x v="614"/>
    <s v="00044248-2021"/>
    <x v="8"/>
    <m/>
    <x v="149"/>
    <m/>
    <m/>
    <s v="Otorgar a favor de la empresa PESQUERA VIOMAR S.A.C., autorización de incremento de flota para construir una nueva embarcación pesquera"/>
    <m/>
    <m/>
    <m/>
    <m/>
  </r>
  <r>
    <n v="616"/>
    <x v="615"/>
    <s v="00048983-2021"/>
    <x v="8"/>
    <m/>
    <x v="149"/>
    <m/>
    <m/>
    <s v="Otorgar a favor de la empresa GRUPON NUNTON S.A.C., autorización de incremento de flota para para construir una nueva embarcación pesquera"/>
    <m/>
    <m/>
    <m/>
    <m/>
  </r>
  <r>
    <n v="617"/>
    <x v="616"/>
    <s v="00043175-2021"/>
    <x v="8"/>
    <m/>
    <x v="149"/>
    <m/>
    <m/>
    <s v="Aprobar a favor de los señores CRUZ ORLANDO LOPEZ TUME y YIMMY YARKO LOPEZ TUME, el cambio de titular del permiso de pesca para operar la embarcación pesquera MALVI"/>
    <s v="DECHDI"/>
    <s v="CAMBIO DE TITULAR"/>
    <m/>
    <m/>
  </r>
  <r>
    <n v="618"/>
    <x v="617"/>
    <s v="00052464-2021"/>
    <x v="8"/>
    <m/>
    <x v="150"/>
    <m/>
    <m/>
    <s v="Modificar la autorización al plan de trabajo"/>
    <m/>
    <m/>
    <m/>
    <m/>
  </r>
  <r>
    <n v="619"/>
    <x v="618"/>
    <s v="00052466-2021"/>
    <x v="8"/>
    <m/>
    <x v="150"/>
    <m/>
    <m/>
    <s v="Modificar la autorización al plan de trabajo"/>
    <m/>
    <m/>
    <m/>
    <m/>
  </r>
  <r>
    <n v="620"/>
    <x v="619"/>
    <s v="00052467-2021"/>
    <x v="8"/>
    <m/>
    <x v="150"/>
    <m/>
    <m/>
    <s v="Modificar la autorización al plan de trabajo"/>
    <m/>
    <m/>
    <m/>
    <m/>
  </r>
  <r>
    <n v="621"/>
    <x v="620"/>
    <s v="00054484-2021"/>
    <x v="8"/>
    <m/>
    <x v="150"/>
    <m/>
    <m/>
    <s v="PETROTAL PERÚ S.R.L"/>
    <m/>
    <m/>
    <m/>
    <m/>
  </r>
  <r>
    <n v="622"/>
    <x v="621"/>
    <s v="00055542-2021"/>
    <x v="8"/>
    <m/>
    <x v="150"/>
    <m/>
    <m/>
    <s v="Modificar la autorización al plan de trabajo"/>
    <m/>
    <m/>
    <m/>
    <m/>
  </r>
  <r>
    <n v="623"/>
    <x v="622"/>
    <s v="00011332-2020"/>
    <x v="8"/>
    <m/>
    <x v="150"/>
    <m/>
    <m/>
    <s v="Declarar como no presentada la solicitud de permiso de pesca de menor escala para operar la embarcación pesquera JESUS ELIZABETH II con matrícula"/>
    <m/>
    <m/>
    <m/>
    <m/>
  </r>
  <r>
    <n v="624"/>
    <x v="623"/>
    <s v="00051344-2021"/>
    <x v="8"/>
    <m/>
    <x v="150"/>
    <m/>
    <m/>
    <s v="Aprobar a favor de los señores JUAN HUMBERTO BERNAL VELASQUEZ y JULIO BERNAL VELASQUEZ"/>
    <m/>
    <m/>
    <m/>
    <m/>
  </r>
  <r>
    <n v="625"/>
    <x v="624"/>
    <s v="00041224-2021"/>
    <x v="8"/>
    <m/>
    <x v="151"/>
    <m/>
    <m/>
    <s v="Dejar sin efecto el artículo 3 de la Resolución Directoral"/>
    <m/>
    <m/>
    <m/>
    <m/>
  </r>
  <r>
    <n v="626"/>
    <x v="625"/>
    <s v="00013909-2020"/>
    <x v="8"/>
    <m/>
    <x v="151"/>
    <m/>
    <m/>
    <s v="Cancelar el permiso de pesca correspondiente a la ex embarcación pesquera de menor escala CESARO"/>
    <m/>
    <m/>
    <m/>
    <m/>
  </r>
  <r>
    <n v="627"/>
    <x v="626"/>
    <s v="00031388-2021"/>
    <x v="8"/>
    <m/>
    <x v="152"/>
    <m/>
    <m/>
    <s v="Declarar la conclusión del procedimiento de queja por defecto de tramitación, sin pronunciamiento sobre el fondo, formulada por el señor EDWIN MARIO JAHUIRA ARIAS"/>
    <m/>
    <m/>
    <m/>
    <m/>
  </r>
  <r>
    <n v="628"/>
    <x v="627"/>
    <s v="00163256-2017"/>
    <x v="8"/>
    <m/>
    <x v="152"/>
    <m/>
    <m/>
    <s v="Desestimar el recurso de reconsideración formulado por los señores JUAN FERNANDO PANTA RUIZ, HERNAN DARÍO PANTA PERICHE y FERNANDO ALEXANDER PANTA SAMILLAN"/>
    <m/>
    <m/>
    <m/>
    <m/>
  </r>
  <r>
    <n v="629"/>
    <x v="628"/>
    <s v="00059333-2016"/>
    <x v="8"/>
    <m/>
    <x v="152"/>
    <m/>
    <m/>
    <s v="Declarar improcedente la solicitud de renuncia"/>
    <m/>
    <m/>
    <m/>
    <m/>
  </r>
  <r>
    <n v="630"/>
    <x v="629"/>
    <s v="00037998-2021"/>
    <x v="8"/>
    <m/>
    <x v="152"/>
    <m/>
    <m/>
    <s v="Estimar el recurso de reconsideración formulado por la empresa GRUPO PESQUERO S.A.C., "/>
    <m/>
    <m/>
    <m/>
    <m/>
  </r>
  <r>
    <n v="631"/>
    <x v="630"/>
    <s v="00050647-2018"/>
    <x v="8"/>
    <m/>
    <x v="152"/>
    <m/>
    <m/>
    <s v="Declarar improcedente la solicitud de otorgamiento de permiso de pesca de menor escala para operar la embarcación pesquera SANTA ROSA"/>
    <m/>
    <m/>
    <m/>
    <m/>
  </r>
  <r>
    <n v="632"/>
    <x v="631"/>
    <s v="00045089-2021"/>
    <x v="8"/>
    <m/>
    <x v="153"/>
    <m/>
    <m/>
    <s v="Otorgar la autorización para realizar las actividades de colecta de recursos hidrobiológicos conforme al plan de trabajo"/>
    <m/>
    <m/>
    <m/>
    <m/>
  </r>
  <r>
    <n v="633"/>
    <x v="632"/>
    <s v="00045739-2021"/>
    <x v="8"/>
    <m/>
    <x v="154"/>
    <m/>
    <m/>
    <s v="Otorgar la autorización para realizar actividades de colecta de recursos hidrobiológicos conforme al plan de trabajo"/>
    <m/>
    <m/>
    <m/>
    <m/>
  </r>
  <r>
    <n v="634"/>
    <x v="633"/>
    <s v="00043330-2021"/>
    <x v="8"/>
    <m/>
    <x v="154"/>
    <m/>
    <m/>
    <s v="Otorgar la autorización para realizar actividades de colecta de recursos hidrobiológicos"/>
    <m/>
    <m/>
    <m/>
    <m/>
  </r>
  <r>
    <n v="635"/>
    <x v="634"/>
    <s v="00046629-2021"/>
    <x v="8"/>
    <m/>
    <x v="154"/>
    <m/>
    <m/>
    <s v="Otorgar la autorización para realizar actividades de colecta de recursos hidrobiológicos conforme al plan de trabajo"/>
    <m/>
    <m/>
    <m/>
    <m/>
  </r>
  <r>
    <n v="636"/>
    <x v="635"/>
    <s v="00044518-2021"/>
    <x v="8"/>
    <m/>
    <x v="154"/>
    <m/>
    <m/>
    <s v="Otorgar la autorización para realizar actividades de colecta de recursos hidrobiológicos"/>
    <m/>
    <m/>
    <m/>
    <m/>
  </r>
  <r>
    <n v="637"/>
    <x v="636"/>
    <s v="00040174-2021"/>
    <x v="8"/>
    <m/>
    <x v="154"/>
    <m/>
    <m/>
    <s v="Otorgar la autorización para realizar las actividades de colecta"/>
    <m/>
    <m/>
    <m/>
    <m/>
  </r>
  <r>
    <n v="638"/>
    <x v="637"/>
    <s v="00045524-2021"/>
    <x v="8"/>
    <m/>
    <x v="154"/>
    <m/>
    <m/>
    <s v="Otorgar la autorización para realizar actividades de colecta de recursos hidrobiológicos conforme al plan de trabajo"/>
    <m/>
    <m/>
    <m/>
    <m/>
  </r>
  <r>
    <n v="639"/>
    <x v="638"/>
    <s v="00039287-2021"/>
    <x v="8"/>
    <m/>
    <x v="154"/>
    <m/>
    <m/>
    <s v="Otorgar la autorización para realizar las actividades de colecta"/>
    <m/>
    <m/>
    <m/>
    <m/>
  </r>
  <r>
    <n v="640"/>
    <x v="639"/>
    <s v="00044895-2021"/>
    <x v="8"/>
    <m/>
    <x v="154"/>
    <m/>
    <m/>
    <s v="Otorgar la autorización para realizar actividades de colecta de recursos hidrobiológicos"/>
    <m/>
    <m/>
    <m/>
    <m/>
  </r>
  <r>
    <n v="641"/>
    <x v="640"/>
    <s v="00042597-2021"/>
    <x v="8"/>
    <m/>
    <x v="154"/>
    <m/>
    <m/>
    <s v="Otorgar la autorización para realizar las actividades de colecta de recursos hidrobiológicos"/>
    <m/>
    <m/>
    <m/>
    <m/>
  </r>
  <r>
    <n v="642"/>
    <x v="641"/>
    <s v="00044406-2021"/>
    <x v="8"/>
    <m/>
    <x v="155"/>
    <m/>
    <m/>
    <s v="Otorgar la autorización para realizar las actividades de colecta de recursos hidrobiológicos conforme al plan de trabajo"/>
    <m/>
    <m/>
    <m/>
    <m/>
  </r>
  <r>
    <n v="643"/>
    <x v="642"/>
    <s v="00043331-2021"/>
    <x v="8"/>
    <m/>
    <x v="155"/>
    <m/>
    <m/>
    <s v="Otorgar la autorización para realizar actividades de colecta de recursos hidrobiológicos"/>
    <m/>
    <m/>
    <m/>
    <m/>
  </r>
  <r>
    <n v="644"/>
    <x v="643"/>
    <s v="00072758-2020"/>
    <x v="8"/>
    <m/>
    <x v="155"/>
    <m/>
    <m/>
    <s v="Aceptar el desistimiento del procedimiento de cambio de titular del permiso de pesca para operar la embarcación pesquera MARIANNA"/>
    <s v="DECHDI"/>
    <s v="CAMBIO DE TITULAR"/>
    <s v="DESISTIMIENTO"/>
    <m/>
  </r>
  <r>
    <n v="645"/>
    <x v="644"/>
    <s v="00021461-2021"/>
    <x v="8"/>
    <m/>
    <x v="155"/>
    <m/>
    <m/>
    <s v="Dejar sin efecto el artículo 5 de la Resolución Directoral N 120-2021-PRODUCE-DGPCHDI"/>
    <m/>
    <m/>
    <m/>
    <m/>
  </r>
  <r>
    <n v="646"/>
    <x v="645"/>
    <s v="00021458-2021"/>
    <x v="8"/>
    <m/>
    <x v="155"/>
    <m/>
    <m/>
    <s v="Dejar sin efecto el artículo 5 de la Resolución Directoral N 218-2021-PRODUCE-DGPCHDI"/>
    <m/>
    <m/>
    <m/>
    <m/>
  </r>
  <r>
    <n v="647"/>
    <x v="646"/>
    <s v="00055216-2021"/>
    <x v="8"/>
    <m/>
    <x v="155"/>
    <m/>
    <m/>
    <s v="Declarar que la solicitud de modificación del permiso de pesca para operar la embarcación pesquera"/>
    <m/>
    <m/>
    <m/>
    <m/>
  </r>
  <r>
    <n v="648"/>
    <x v="647"/>
    <s v="00047708-2021"/>
    <x v="8"/>
    <m/>
    <x v="156"/>
    <m/>
    <m/>
    <s v="Otorgar la autorización para realizar actividades de colecta de recursos hidrobiológicos conforme al plan de trabajo"/>
    <m/>
    <m/>
    <m/>
    <m/>
  </r>
  <r>
    <n v="649"/>
    <x v="648"/>
    <s v="00048873-2021"/>
    <x v="8"/>
    <m/>
    <x v="156"/>
    <m/>
    <m/>
    <s v="Otorgar la autorización para realizar actividades de colecta de recursos hidrobiológicos conforme al plan de trabajo"/>
    <m/>
    <m/>
    <m/>
    <m/>
  </r>
  <r>
    <n v="650"/>
    <x v="649"/>
    <s v="00032443-2021"/>
    <x v="8"/>
    <m/>
    <x v="156"/>
    <m/>
    <m/>
    <s v="Declarar como no presentada la solicitud permiso de pesca de menor escala para operar la embarcación pesquera JON 2"/>
    <m/>
    <m/>
    <m/>
    <m/>
  </r>
  <r>
    <n v="651"/>
    <x v="650"/>
    <s v="00032440-2021"/>
    <x v="8"/>
    <m/>
    <x v="156"/>
    <m/>
    <m/>
    <s v="Aprobar la participación del señor HILARIO VINCES OVIEDO, como sucesor procedimental del señor JUAN ALBERTO SALDARRIAGA MARIÑAS / Declarar como no presentada la solicitud de permiso de pesca de menor escala para operar la embarcación pesquera MI PASTOR"/>
    <m/>
    <m/>
    <m/>
    <m/>
  </r>
  <r>
    <n v="652"/>
    <x v="651"/>
    <s v="00041902-2021"/>
    <x v="8"/>
    <m/>
    <x v="157"/>
    <m/>
    <m/>
    <s v="Otorgar a favor de la EMPRESA CARED E.I.R.L., la autorización de incremento de flota"/>
    <m/>
    <m/>
    <m/>
    <m/>
  </r>
  <r>
    <n v="653"/>
    <x v="652"/>
    <s v="00057462-2021"/>
    <x v="8"/>
    <m/>
    <x v="157"/>
    <m/>
    <m/>
    <s v="Modificar la autorización al plan de trabajo"/>
    <m/>
    <m/>
    <m/>
    <m/>
  </r>
  <r>
    <n v="654"/>
    <x v="653"/>
    <s v="00042558-2021"/>
    <x v="8"/>
    <m/>
    <x v="157"/>
    <m/>
    <m/>
    <s v="Otorgar la autorización para realizar actividades de colecta de recursos hidrobiológicos conforme al plan de trabajo"/>
    <m/>
    <m/>
    <m/>
    <m/>
  </r>
  <r>
    <n v="655"/>
    <x v="654"/>
    <s v="00048197-2021"/>
    <x v="8"/>
    <m/>
    <x v="158"/>
    <m/>
    <m/>
    <s v="Otorgar la autorización para realizar actividades de colecta de recursos hidrobiológicos conforme al plan de trabajo"/>
    <m/>
    <m/>
    <m/>
    <m/>
  </r>
  <r>
    <n v="656"/>
    <x v="655"/>
    <s v="00046096-2021"/>
    <x v="8"/>
    <m/>
    <x v="158"/>
    <m/>
    <m/>
    <s v="Otorgar a favor de la señora ISIDORA GALAN DE ECHE y los señores ALDAIR ALEXIS ECHE GALAN, CESAR ALBERTO ECHE GALAN, EDER JAVIER ECHE GALAN, JORGE LUIS ECHE GALAN, JUNIOR GALINDO ECHE GALAN, KEVIN DENILSON ECHE GALAN y WILMER DAVID ECHE GALAN, la autorización de incremento de flota para construir una nueva embarcación pesquera"/>
    <m/>
    <m/>
    <m/>
    <m/>
  </r>
  <r>
    <n v="657"/>
    <x v="656"/>
    <s v="00016609-2018"/>
    <x v="8"/>
    <m/>
    <x v="158"/>
    <m/>
    <m/>
    <s v="Desestimar el recurso de reconsideración formulado por la empresa"/>
    <m/>
    <m/>
    <m/>
    <m/>
  </r>
  <r>
    <n v="658"/>
    <x v="657"/>
    <s v="00020172-2018"/>
    <x v="8"/>
    <m/>
    <x v="158"/>
    <m/>
    <m/>
    <s v="Desestimar el recurso de reconsideración formulado por la empresa CORPORACIÓN BETA "/>
    <m/>
    <m/>
    <m/>
    <m/>
  </r>
  <r>
    <n v="659"/>
    <x v="658"/>
    <s v="00054865-2021"/>
    <x v="8"/>
    <m/>
    <x v="158"/>
    <m/>
    <m/>
    <s v="Aprobar a favor de las señoras ELIZA RAMIREZ PANTA, JULIA ESTHER ECA PANTA y MELVA PANTA FIESTAS DE PERICHE y los señores LUIS PERICHE MARTINEZ, ANTONIO PERICHE MARTINEZ, NEPTALI PERICHE MARTINEZ y AGUSTIN PERICHE MARTINEZ"/>
    <m/>
    <m/>
    <m/>
    <m/>
  </r>
  <r>
    <n v="660"/>
    <x v="659"/>
    <s v="00051455-2021"/>
    <x v="8"/>
    <m/>
    <x v="159"/>
    <m/>
    <m/>
    <s v="Otorgar a favor de los señores HUMBERTO QUEREVALU LLENQUE, JOSE SANTIAGO QUEREVALU LLENQUE y PEDRO PABLO QUEREVALU LLENQUE, autorización de incremento de flota para construir una nueva embarcación pesquera"/>
    <m/>
    <m/>
    <m/>
    <m/>
  </r>
  <r>
    <n v="661"/>
    <x v="660"/>
    <s v="00039622-2021"/>
    <x v="8"/>
    <m/>
    <x v="159"/>
    <m/>
    <m/>
    <s v="Declarar improcedente la solicitud de suspensión del permiso de pesca"/>
    <m/>
    <m/>
    <m/>
    <m/>
  </r>
  <r>
    <n v="662"/>
    <x v="661"/>
    <s v="00043049-2021"/>
    <x v="8"/>
    <m/>
    <x v="159"/>
    <m/>
    <m/>
    <s v="Otorgar la autorización para realizar las actividades de colecta de recursos hidrobiológicos conforme al plan de trabajo denominado"/>
    <m/>
    <m/>
    <m/>
    <m/>
  </r>
  <r>
    <n v="663"/>
    <x v="662"/>
    <s v="00048773-2021"/>
    <x v="8"/>
    <m/>
    <x v="159"/>
    <m/>
    <m/>
    <s v="Otorgar la autorización para realizar las actividades de colecta de recursos hidrobiológicos"/>
    <m/>
    <m/>
    <m/>
    <m/>
  </r>
  <r>
    <n v="664"/>
    <x v="663"/>
    <s v="00054706-2021"/>
    <x v="8"/>
    <m/>
    <x v="159"/>
    <m/>
    <m/>
    <s v="Modificar la autorización al plan de trabajo"/>
    <m/>
    <m/>
    <m/>
    <m/>
  </r>
  <r>
    <n v="665"/>
    <x v="664"/>
    <s v="00048206-2021"/>
    <x v="8"/>
    <m/>
    <x v="159"/>
    <m/>
    <m/>
    <s v="Otorgar la autorización para realizar actividades de colecta de recursos hidrobiológicos"/>
    <m/>
    <m/>
    <m/>
    <m/>
  </r>
  <r>
    <n v="666"/>
    <x v="665"/>
    <s v="00046276-2021"/>
    <x v="8"/>
    <m/>
    <x v="159"/>
    <m/>
    <m/>
    <s v="Otorgar la autorización para realizar actividades de colecta de recursos hidrobiológicos"/>
    <m/>
    <m/>
    <m/>
    <m/>
  </r>
  <r>
    <n v="667"/>
    <x v="666"/>
    <s v="00048638-2021"/>
    <x v="8"/>
    <m/>
    <x v="159"/>
    <m/>
    <m/>
    <s v="Otorgar a favor de los señores BENJAMIN MARTINEZ JACINTO y JUAN MARTINEZ JACINTO"/>
    <m/>
    <m/>
    <m/>
    <m/>
  </r>
  <r>
    <n v="668"/>
    <x v="667"/>
    <s v="00015214-2021"/>
    <x v="8"/>
    <m/>
    <x v="160"/>
    <m/>
    <m/>
    <s v="Aprobar a favor de la empresa GRUPO MI ELVIS S.A.C., el cambio de titular del permiso de pesca para operar la embarcación pesquera MI TEODORA"/>
    <s v="DECHDI"/>
    <s v="CAMBIO DE TITULAR"/>
    <m/>
    <m/>
  </r>
  <r>
    <n v="669"/>
    <x v="668"/>
    <s v="00016626-2021"/>
    <x v="8"/>
    <m/>
    <x v="160"/>
    <m/>
    <m/>
    <s v="Declarar fundada la oposición al procedimiento de cambio de titular del permiso de pesca para operar la embarcación ROSA MARIA MS 4"/>
    <s v="DECHDI"/>
    <s v="CAMBIO DE TITULAR"/>
    <m/>
    <m/>
  </r>
  <r>
    <n v="670"/>
    <x v="669"/>
    <s v="00048266-2021"/>
    <x v="8"/>
    <m/>
    <x v="161"/>
    <m/>
    <m/>
    <s v="Otorgar la autorización para realizar las actividades de colecta de recursos hidrobiológicos conforme al plan de trabajo"/>
    <m/>
    <m/>
    <m/>
    <m/>
  </r>
  <r>
    <n v="671"/>
    <x v="670"/>
    <s v="00048670-2021"/>
    <x v="8"/>
    <m/>
    <x v="161"/>
    <m/>
    <m/>
    <s v="Otorgar la autorización para realizar actividades de colecta de recursos hidrobiológicos conforme al plan de trabajo"/>
    <m/>
    <m/>
    <m/>
    <m/>
  </r>
  <r>
    <n v="672"/>
    <x v="671"/>
    <s v="00085296-2020"/>
    <x v="8"/>
    <m/>
    <x v="162"/>
    <m/>
    <m/>
    <s v="Declarar la conclusión del procedimiento de queja por defectos de tramitación, sin pronunciamiento sobre el fondo"/>
    <m/>
    <m/>
    <m/>
    <m/>
  </r>
  <r>
    <n v="673"/>
    <x v="672"/>
    <s v="00035369-2021"/>
    <x v="9"/>
    <m/>
    <x v="163"/>
    <m/>
    <m/>
    <s v="Desestimar el recurso de reconsideración formulado por el señor CRUZ DANIEL RUIZ CRESPO"/>
    <m/>
    <m/>
    <m/>
    <m/>
  </r>
  <r>
    <n v="674"/>
    <x v="673"/>
    <s v="00058809-2021"/>
    <x v="9"/>
    <m/>
    <x v="163"/>
    <m/>
    <m/>
    <s v="Disponer la publicación de la relación de las embarcaciones pesqueras titulares y suplente que participarán en la Operación Merluza XXXIII, autorizada por la Resolución Ministerial "/>
    <m/>
    <m/>
    <m/>
    <m/>
  </r>
  <r>
    <n v="675"/>
    <x v="674"/>
    <s v="00054158-2021"/>
    <x v="9"/>
    <m/>
    <x v="163"/>
    <m/>
    <m/>
    <s v="Aprobar a favor de la empresa PESQUERA ANYELES S.A.C. el cambio de titular del permiso de pesca para operar la embarcación pesquera SIEMPRE LEONOR con matrícula TA-21062-PM"/>
    <s v="DECHDI"/>
    <s v="CAMBIO DE TITULAR"/>
    <m/>
    <m/>
  </r>
  <r>
    <n v="676"/>
    <x v="675"/>
    <s v="00039271-2021"/>
    <x v="9"/>
    <m/>
    <x v="164"/>
    <m/>
    <m/>
    <s v="Otorgar la autorización para realizar actividades de colecta de recursos hidrobiológicos conforme al plan de trabajo"/>
    <m/>
    <m/>
    <m/>
    <m/>
  </r>
  <r>
    <n v="677"/>
    <x v="676"/>
    <s v="00047961-2021"/>
    <x v="9"/>
    <m/>
    <x v="164"/>
    <m/>
    <m/>
    <s v="Otorgar la autorización para realizar actividades de colecta de recursos hidrobiológicos conforme al plan de trabajo denominado"/>
    <m/>
    <m/>
    <m/>
    <m/>
  </r>
  <r>
    <n v="678"/>
    <x v="677"/>
    <s v="00048581-2021"/>
    <x v="9"/>
    <m/>
    <x v="164"/>
    <m/>
    <m/>
    <s v="Otorgar la autorización para realizar actividades de colecta de recursos hidrobiológicos conforme al plan de trabajo"/>
    <m/>
    <m/>
    <m/>
    <m/>
  </r>
  <r>
    <n v="679"/>
    <x v="678"/>
    <s v="00049487-2021"/>
    <x v="9"/>
    <m/>
    <x v="164"/>
    <m/>
    <m/>
    <s v="Otorgar la autorización para realizar actividades de colecta de recursos hidrobiológicos conforme al plan de trabajo"/>
    <m/>
    <m/>
    <m/>
    <m/>
  </r>
  <r>
    <n v="680"/>
    <x v="679"/>
    <s v="00050161-2021"/>
    <x v="9"/>
    <m/>
    <x v="164"/>
    <m/>
    <m/>
    <s v="Otorgar la autorización para realizar actividades de colecta de recursos hidrobiológicos conforme al plan de trabajo"/>
    <m/>
    <m/>
    <m/>
    <m/>
  </r>
  <r>
    <n v="681"/>
    <x v="680"/>
    <s v="00046603-2021"/>
    <x v="9"/>
    <m/>
    <x v="164"/>
    <m/>
    <m/>
    <s v="Otorgar a favor del señor César Augusto Arana Bustamante, la autorización para efectuar investigación pesquera especializada conforme a los términos contenidos en el plan de investigación"/>
    <m/>
    <m/>
    <m/>
    <m/>
  </r>
  <r>
    <n v="682"/>
    <x v="681"/>
    <s v="00050752-2021"/>
    <x v="9"/>
    <m/>
    <x v="164"/>
    <m/>
    <m/>
    <s v="Otorgar la autorización para realizar actividades de colecta de recursos hidrobiológicos conforme al plan de trabajo"/>
    <m/>
    <m/>
    <m/>
    <m/>
  </r>
  <r>
    <n v="683"/>
    <x v="682"/>
    <s v="00052686-2021"/>
    <x v="9"/>
    <m/>
    <x v="164"/>
    <m/>
    <m/>
    <s v="Otorgar a la empresa NEGOCIOS INDUSTRIALES REAL NIRSA S.A., representada en el país por los señores Omar Diego Carcovich Jibaja y Eduardo Carcovich Carcovich, permiso de pesca para operar la embarcación pesquera de cerco de bandera ecuatoriana denominada ROSA F"/>
    <m/>
    <m/>
    <m/>
    <m/>
  </r>
  <r>
    <n v="684"/>
    <x v="683"/>
    <s v="00033369-2021"/>
    <x v="9"/>
    <m/>
    <x v="165"/>
    <m/>
    <m/>
    <s v="Cancelar el permiso de pesca correspondiente a la embarcación pesquera ADITA "/>
    <m/>
    <m/>
    <m/>
    <m/>
  </r>
  <r>
    <n v="685"/>
    <x v="684"/>
    <s v="00053988-2021"/>
    <x v="9"/>
    <m/>
    <x v="166"/>
    <m/>
    <m/>
    <s v="Otorgar la autorización para realizar actividades de colecta de recursos hidrobiológicos conforme al plan de trabajo"/>
    <m/>
    <m/>
    <m/>
    <m/>
  </r>
  <r>
    <n v="686"/>
    <x v="685"/>
    <s v="00049545-2021"/>
    <x v="9"/>
    <m/>
    <x v="166"/>
    <m/>
    <m/>
    <s v="Otorgar la autorización para realizar actividades de colecta de recursos hidrobiológicos conforme al plan de trabajo"/>
    <m/>
    <m/>
    <m/>
    <m/>
  </r>
  <r>
    <n v="687"/>
    <x v="686"/>
    <s v="00043326-2021"/>
    <x v="9"/>
    <m/>
    <x v="166"/>
    <m/>
    <m/>
    <s v="Otorgar la autorización para realizar actividades de colecta de recursos hidrobiológicos conforme al plan de trabajo"/>
    <m/>
    <m/>
    <m/>
    <m/>
  </r>
  <r>
    <n v="688"/>
    <x v="687"/>
    <s v="00055181-2021"/>
    <x v="9"/>
    <m/>
    <x v="166"/>
    <m/>
    <m/>
    <s v="Aprobar a favor de los señores ADRIANO ALVARADO FIESTAS, VICTOR ALVARADO FIESTAS, EDUARDO ALVARADO FIESTAS y la señora MARÍA INOCENTA FIESTAS MARTINEZ, el cambio de titular del permiso de pesca para operar la embarcación pesquera AGUSTINA /Declarar la caducidad de la autorización de incremento de flota otorgada por la Resolución Directoral"/>
    <s v="DECHDI"/>
    <s v="CAMBIO DE TITULAR"/>
    <m/>
    <m/>
  </r>
  <r>
    <n v="689"/>
    <x v="688"/>
    <s v="00033574-2019"/>
    <x v="9"/>
    <m/>
    <x v="166"/>
    <m/>
    <m/>
    <s v="Reservar a favor de la empresa PESQUERA DIAMANTE S.A./Otorgar a favor de la empresa PESQUERA DIAMANTE S.A., la autorización de incremento de flota para ampliar el permiso de pesca para opera la embarcación pesquera OLGA/Ampliar el permiso de pesca otorgado a favor de la empresa PESQUERA DIAMANTE S.A, para operar la embarcación pesquera OLGA"/>
    <m/>
    <m/>
    <m/>
    <m/>
  </r>
  <r>
    <n v="690"/>
    <x v="689"/>
    <s v="00049547-2021"/>
    <x v="9"/>
    <m/>
    <x v="166"/>
    <m/>
    <m/>
    <s v="Otorgar la autorización para realizar actividades de colecta de recursos hidrobiológicos conforme al plan de trabajo"/>
    <m/>
    <m/>
    <m/>
    <m/>
  </r>
  <r>
    <n v="691"/>
    <x v="690"/>
    <s v="00056331-2021"/>
    <x v="9"/>
    <m/>
    <x v="166"/>
    <m/>
    <m/>
    <s v="Aprobar a favor de la empresa PESQUERA RITA CECILIA E.I.R.L., el cambio de titular del permiso de pesca para operar la embarcación pesquera CARMEN ROSA con matrícula"/>
    <s v="DECHDI"/>
    <s v="CAMBIO DE TITULAR"/>
    <m/>
    <m/>
  </r>
  <r>
    <n v="692"/>
    <x v="691"/>
    <s v="00052115-2021"/>
    <x v="9"/>
    <m/>
    <x v="167"/>
    <m/>
    <m/>
    <s v="Otorgar la autorización para realizar actividades de colecta de recursos hidrobiológicos conforme al plan de trabajo"/>
    <m/>
    <m/>
    <m/>
    <m/>
  </r>
  <r>
    <n v="693"/>
    <x v="692"/>
    <s v="00052196-2021"/>
    <x v="9"/>
    <m/>
    <x v="167"/>
    <m/>
    <m/>
    <s v="Otorgar la autorización para realizar actividades de colecta de recursos hidrobiológicos conforme al plan de trabajo"/>
    <m/>
    <m/>
    <m/>
    <m/>
  </r>
  <r>
    <n v="694"/>
    <x v="693"/>
    <s v="00051626-2021"/>
    <x v="9"/>
    <m/>
    <x v="167"/>
    <m/>
    <m/>
    <s v="Otorgar la autorización para realizar actividades de colecta de recursos hidrobiológicos conforme al plan de trabajo"/>
    <m/>
    <m/>
    <m/>
    <m/>
  </r>
  <r>
    <n v="695"/>
    <x v="694"/>
    <s v="00035948-2021"/>
    <x v="9"/>
    <m/>
    <x v="167"/>
    <m/>
    <m/>
    <s v="Aprobar a favor de la empresa PESQUERA ISLAS CIES S.A.C., el cambio de titular del permiso de pesca para operar la embarcación pesquera DIOS DE MISERICORDIA/Otorgar a favor de la empresa PESQUERA ISLAS CIES S.A.C., la autorización de incremento de flota para construir una nueva embarcación pesquera"/>
    <s v="DECHDI"/>
    <s v="CAMBIO DE TITULAR"/>
    <m/>
    <m/>
  </r>
  <r>
    <n v="696"/>
    <x v="695"/>
    <s v="00052836-2021"/>
    <x v="9"/>
    <m/>
    <x v="167"/>
    <m/>
    <m/>
    <s v="Otorgar a favor de la EMPRESA PESQUERA DON HIPOLITO S.A.C., permiso de pesca para operar la embarcación pesquera NIÑO JESUS"/>
    <m/>
    <m/>
    <m/>
    <m/>
  </r>
  <r>
    <n v="697"/>
    <x v="696"/>
    <s v="00039503-2021"/>
    <x v="9"/>
    <m/>
    <x v="168"/>
    <m/>
    <m/>
    <s v="Dejar sin efecto el artículo 3 de la Resolución Directoral "/>
    <m/>
    <m/>
    <m/>
    <m/>
  </r>
  <r>
    <n v="698"/>
    <x v="697"/>
    <s v="00053355-2021"/>
    <x v="9"/>
    <m/>
    <x v="168"/>
    <m/>
    <m/>
    <s v="Otorgar la autorización para realizar actividades de colecta de recursos hidrobiológicos conforme al plan de trabajo"/>
    <m/>
    <m/>
    <m/>
    <m/>
  </r>
  <r>
    <n v="699"/>
    <x v="698"/>
    <s v="00051359-2021"/>
    <x v="9"/>
    <m/>
    <x v="168"/>
    <m/>
    <m/>
    <s v="Otorgar la autorización para realizar actividades de colecta de recursos hidrobiológicos conforme al plan de trabajo"/>
    <m/>
    <m/>
    <m/>
    <m/>
  </r>
  <r>
    <n v="700"/>
    <x v="699"/>
    <s v="00045840-2021"/>
    <x v="9"/>
    <m/>
    <x v="168"/>
    <m/>
    <m/>
    <s v="Otorgar la autorización para realizar las actividades de colecta de recursos hidrobiológicos conforme al plan de trabajo"/>
    <m/>
    <m/>
    <m/>
    <m/>
  </r>
  <r>
    <n v="701"/>
    <x v="700"/>
    <s v="00050603-2021"/>
    <x v="9"/>
    <m/>
    <x v="169"/>
    <m/>
    <m/>
    <s v="Otorgar la autorización para realizar actividades de colecta de recursos hidrobiológicos conforme al plan de trabajo"/>
    <m/>
    <m/>
    <m/>
    <m/>
  </r>
  <r>
    <n v="702"/>
    <x v="701"/>
    <s v="00055181-2021"/>
    <x v="9"/>
    <m/>
    <x v="170"/>
    <m/>
    <m/>
    <s v="Rectificar el error material"/>
    <m/>
    <m/>
    <m/>
    <m/>
  </r>
  <r>
    <n v="703"/>
    <x v="702"/>
    <s v="00054158-2021"/>
    <x v="9"/>
    <m/>
    <x v="171"/>
    <m/>
    <m/>
    <s v="Otorgar a favor de la empresa PESQUERA ANYELES S.A.C., autorización de incremento de flota para construir una nueva embarcación pesquera"/>
    <m/>
    <m/>
    <m/>
    <m/>
  </r>
  <r>
    <n v="704"/>
    <x v="703"/>
    <s v="00035199-2021"/>
    <x v="9"/>
    <m/>
    <x v="172"/>
    <m/>
    <m/>
    <s v="Permiso de pesca"/>
    <m/>
    <m/>
    <m/>
    <m/>
  </r>
  <r>
    <n v="705"/>
    <x v="704"/>
    <s v="00060487-2021"/>
    <x v="9"/>
    <m/>
    <x v="172"/>
    <m/>
    <m/>
    <s v="Modificar la autorización al plan de trabajo"/>
    <m/>
    <m/>
    <m/>
    <m/>
  </r>
  <r>
    <n v="706"/>
    <x v="705"/>
    <s v="00042464-2021"/>
    <x v="9"/>
    <m/>
    <x v="172"/>
    <m/>
    <m/>
    <s v="Otorgar a la empresa MARINE EXPLORER S.R.L., la autorización para efectuar investigación pesquera especializada con uso de embarcación, conforme a los términos contenidos en el plan de investigación"/>
    <m/>
    <m/>
    <m/>
    <m/>
  </r>
  <r>
    <n v="707"/>
    <x v="706"/>
    <s v="00044204-2021"/>
    <x v="9"/>
    <m/>
    <x v="172"/>
    <m/>
    <m/>
    <s v="Otorgar la autorización para realizar actividades de colecta de recursos hidrobiológicos conforme al plan"/>
    <m/>
    <m/>
    <m/>
    <m/>
  </r>
  <r>
    <n v="708"/>
    <x v="707"/>
    <s v="00040172-2021"/>
    <x v="9"/>
    <m/>
    <x v="172"/>
    <m/>
    <m/>
    <s v="Otorgar la autorización para realizar actividades de colecta de recursos hidrobiológicos"/>
    <m/>
    <m/>
    <m/>
    <m/>
  </r>
  <r>
    <n v="709"/>
    <x v="708"/>
    <s v="00010370-2020"/>
    <x v="9"/>
    <m/>
    <x v="172"/>
    <m/>
    <m/>
    <s v="Aprobar a favor de la empresa PESQUERA EXALMAR S.A.A. el cambio de titular del permiso de pesca para operar la embarcación pesquera MARIA MERCEDES 2/Otorgar a favor de la empresa PESQUERA EXALMAR S.A.A., autorización de incremento de flota para ampliar el permiso de pesca para opera la embarcación PONTEVEDRA"/>
    <s v="DECHDI"/>
    <s v="CAMBIO DE TITULAR"/>
    <m/>
    <m/>
  </r>
  <r>
    <n v="710"/>
    <x v="709"/>
    <s v="00057413-2021"/>
    <x v="9"/>
    <m/>
    <x v="172"/>
    <m/>
    <m/>
    <s v="Otorgar a favor de las señoras ROSA MARIA CIÑERA ZEGARRA, ROSA IVETTE CIÑERA SALAZAR y DANIELA ISABEL CIÑERA PARDO y los señores NICOLAS MATEO CIÑERA PARDO y MATIAS EDUARDO CIÑERA PARDO, permiso de pesca para operar la embarcación pesquera MARIETA"/>
    <m/>
    <m/>
    <m/>
    <m/>
  </r>
  <r>
    <n v="711"/>
    <x v="710"/>
    <s v="00048309-2021"/>
    <x v="9"/>
    <m/>
    <x v="172"/>
    <m/>
    <m/>
    <s v="Aprobar a favor del señor MARTIR TEQUE FIESTAS y de la señora TEODORA GALAN DE TEQUE, el cambio de titular del permiso de pesca de menor escala para operar la embarcación pesquera CRUZ DE CHALPON"/>
    <s v="DECHDI"/>
    <s v="CAMBIO DE TITULAR"/>
    <m/>
    <m/>
  </r>
  <r>
    <n v="712"/>
    <x v="711"/>
    <s v="00062591-2021"/>
    <x v="9"/>
    <m/>
    <x v="172"/>
    <m/>
    <m/>
    <s v="Modificar la autorización al plan de trabajo"/>
    <m/>
    <m/>
    <m/>
    <m/>
  </r>
  <r>
    <n v="713"/>
    <x v="712"/>
    <s v="00094556-2020"/>
    <x v="9"/>
    <m/>
    <x v="172"/>
    <m/>
    <m/>
    <s v="Declarar la conclusión del procedimiento de queja por defectos de tramitación, sin pronunciamiento sobre el fondo, formulada por el señor FROILAN PERCY GARCÍA MADUEÑO contra el Director de la Dirección de Extracción para Consumo Humano Directo e Indirecto mediante el Formulario Virtual para el Registro de Quejas por Defecto en la Tramitación del Portal Institucional del Ministerio de la Producción"/>
    <m/>
    <m/>
    <m/>
    <m/>
  </r>
  <r>
    <n v="714"/>
    <x v="713"/>
    <s v="00058687-2021"/>
    <x v="9"/>
    <m/>
    <x v="173"/>
    <m/>
    <m/>
    <s v="Aprobar a favor de los señores ADRIANO ALVARADO FIESTAS, VICTOR ALVARADO FIESTAS, EDUARDO ALVARADO FIESTAS y la señora MARIA INOCENTA FIESTAS MARTINEZ"/>
    <m/>
    <m/>
    <m/>
    <m/>
  </r>
  <r>
    <n v="715"/>
    <x v="714"/>
    <s v="00011103-2021"/>
    <x v="9"/>
    <m/>
    <x v="173"/>
    <m/>
    <m/>
    <s v="Autorizar la asociación o incorporación definitiva del PMCE"/>
    <m/>
    <m/>
    <m/>
    <m/>
  </r>
  <r>
    <n v="716"/>
    <x v="715"/>
    <s v="00052122-2021"/>
    <x v="9"/>
    <m/>
    <x v="173"/>
    <m/>
    <m/>
    <s v="Otorgar a favor de los señores ANIBAL FIESTAS RUIZ, MARIA EMMA FIESTAS RUIZ, RAUL ALFONSO FIESTAS RUIZ, GLORIA MERCEDES FIESTAS RUIZ, MARTHA DEL PILAR FIESTAS RUIZ, JOHN BASILIO FIESTAS CALDERON, JULIO JOEL FIESTAS CALDERON, CRISTHIAN FIESTAS CALDERON, EDINSON AIMAR FIESTAS FIESTAS, HENRY JUNIOR FIESTAS FIESTAS, FLOR DE MARIA PAZO VITE, EDWIN ADRIAN FIESTAS PAZO, DENISS OMAR FIESTAS PAZO y ALONDRA MAXIMINA FIESTAS PAZO, permiso de pesca para operar la embarcación pesquera MARIA MARTHA"/>
    <m/>
    <m/>
    <m/>
    <m/>
  </r>
  <r>
    <n v="717"/>
    <x v="716"/>
    <s v="00058861-2021"/>
    <x v="9"/>
    <m/>
    <x v="173"/>
    <m/>
    <m/>
    <s v="Aprobar a favor de la señora MARIA HUMBERTA SANDOVAL DAMIAN el cambio de titular del permiso de pesca para operar la embarcación pesquera GUIAME MADRE MIA"/>
    <s v="DECHDI"/>
    <s v="CAMBIO DE TITULAR"/>
    <m/>
    <m/>
  </r>
  <r>
    <n v="718"/>
    <x v="717"/>
    <s v="00052415-2021"/>
    <x v="9"/>
    <m/>
    <x v="173"/>
    <m/>
    <m/>
    <s v="Aprobar a favor de la empresa CRISTO ES MI FORTALEZA PALEFF S.A.C., el cambio de titular del permiso de pesca para operar la embarcación pesquera JESUS ES LUZ Y VIDA 2"/>
    <s v="DECHDI"/>
    <s v="CAMBIO DE TITULAR"/>
    <m/>
    <m/>
  </r>
  <r>
    <n v="719"/>
    <x v="718"/>
    <s v="00069078-2020"/>
    <x v="10"/>
    <m/>
    <x v="174"/>
    <m/>
    <m/>
    <s v="Declarar la conclusión del procedimiento de queja por defecto de tramitación, sin pronunciamiento sobre el fondo, iniciado por el señor JUAN CARLOS PERICHE PERICHE"/>
    <m/>
    <m/>
    <m/>
    <m/>
  </r>
  <r>
    <n v="720"/>
    <x v="719"/>
    <s v="00046868-2021"/>
    <x v="10"/>
    <m/>
    <x v="174"/>
    <m/>
    <m/>
    <s v="MODIFICAR la licencia de operación otorgada a favor de la empresa PESQUERA EXALMAR S.A.A."/>
    <m/>
    <m/>
    <m/>
    <m/>
  </r>
  <r>
    <n v="721"/>
    <x v="720"/>
    <s v="00046413-2021"/>
    <x v="10"/>
    <m/>
    <x v="174"/>
    <m/>
    <m/>
    <s v="Otorgar la autorización para realizar actividades de colecta de recursos hidrobiológicos conforme al plan de trabajo"/>
    <m/>
    <m/>
    <m/>
    <m/>
  </r>
  <r>
    <n v="722"/>
    <x v="721"/>
    <s v="00053357-2021"/>
    <x v="10"/>
    <m/>
    <x v="174"/>
    <m/>
    <m/>
    <s v="ENEL GENERACION PERU S.A.A."/>
    <m/>
    <m/>
    <m/>
    <m/>
  </r>
  <r>
    <n v="723"/>
    <x v="722"/>
    <s v="00053775-2021"/>
    <x v="10"/>
    <m/>
    <x v="174"/>
    <m/>
    <m/>
    <s v="Otorgar la autorización para realizar actividades de colecta de recursos hidrobiológicos conforme al plan de trabajo"/>
    <m/>
    <m/>
    <m/>
    <m/>
  </r>
  <r>
    <n v="724"/>
    <x v="723"/>
    <s v="00024921-2021"/>
    <x v="10"/>
    <m/>
    <x v="174"/>
    <m/>
    <m/>
    <s v="Declarar la conclusión del procedimiento de queja por defecto de tramitación, sin pronunciamiento sobre el fondo, formulada por el señor SPIROS KALINICOS REAÑO"/>
    <m/>
    <m/>
    <m/>
    <m/>
  </r>
  <r>
    <n v="725"/>
    <x v="724"/>
    <s v="00052454-2021"/>
    <x v="10"/>
    <m/>
    <x v="174"/>
    <m/>
    <m/>
    <s v="Otorgar la autorización para realizar actividades de colecta de recursos hidrobiológicos conforme al plan de trabajo"/>
    <m/>
    <m/>
    <m/>
    <m/>
  </r>
  <r>
    <n v="726"/>
    <x v="725"/>
    <s v="00054094-2021"/>
    <x v="10"/>
    <m/>
    <x v="174"/>
    <m/>
    <m/>
    <s v="Otorgar la autorización para realizar las actividades de colecta de recursos hidrobiológicos conforme al plan de trabajo"/>
    <m/>
    <m/>
    <m/>
    <m/>
  </r>
  <r>
    <n v="727"/>
    <x v="726"/>
    <s v="00053869-2021"/>
    <x v="10"/>
    <m/>
    <x v="174"/>
    <m/>
    <m/>
    <s v="Otorgar la autorización para realizar actividades de colecta de recursos hidrobiológicos conforme al plan de trabajo"/>
    <m/>
    <m/>
    <m/>
    <m/>
  </r>
  <r>
    <n v="728"/>
    <x v="727"/>
    <s v="00090456-2020"/>
    <x v="10"/>
    <m/>
    <x v="174"/>
    <m/>
    <m/>
    <s v="Declarar la conclusión del procedimiento de queja por defectos de tramitación, sin pronunciamiento sobre el fondo, iniciado por la empresa FRESHWATER FISH FARM E.I.R.L."/>
    <m/>
    <m/>
    <m/>
    <m/>
  </r>
  <r>
    <n v="729"/>
    <x v="728"/>
    <s v="00044763-2021"/>
    <x v="10"/>
    <m/>
    <x v="174"/>
    <m/>
    <m/>
    <s v="Declarar la conclusión del procedimiento de queja por defecto de tramitación, sin pronunciamiento sobre el fondo, formulada por el señor JULIO ENRIQUE TRISTAN GARCIA"/>
    <m/>
    <m/>
    <m/>
    <m/>
  </r>
  <r>
    <n v="730"/>
    <x v="729"/>
    <s v="00039899-2021"/>
    <x v="10"/>
    <m/>
    <x v="174"/>
    <m/>
    <m/>
    <s v="MODIFICAR la licencia de operación otorgada a favor de la empresa PESQUERA EXALMAR S.A.A."/>
    <m/>
    <m/>
    <m/>
    <m/>
  </r>
  <r>
    <n v="731"/>
    <x v="730"/>
    <s v="00054906-2021"/>
    <x v="10"/>
    <m/>
    <x v="174"/>
    <m/>
    <m/>
    <s v="Declarar la conclusión del procedimiento de queja por defectos de tramitación, sin pronunciamiento sobre el fondo, formulada por la señora MARIA EULOGIA GALAN FLORES"/>
    <m/>
    <m/>
    <m/>
    <m/>
  </r>
  <r>
    <n v="732"/>
    <x v="731"/>
    <s v="00051826-2021"/>
    <x v="10"/>
    <m/>
    <x v="174"/>
    <m/>
    <m/>
    <s v="Declarar la conclusión del procedimiento de queja por defecto de tramitación respecto a las solicitudes"/>
    <m/>
    <m/>
    <m/>
    <m/>
  </r>
  <r>
    <n v="733"/>
    <x v="732"/>
    <s v="00058862-2021"/>
    <x v="10"/>
    <s v="10/11/2021"/>
    <x v="175"/>
    <m/>
    <m/>
    <s v="Solicita la aprobación del cambio de titular del permiso de pesca para operar la embarcación pesquera MI GLADYS GLASILDA con matrícula PL-18663-CM y 36 m3 de capacidad de bodega, para la extracción de los recursos Anchoveta y Sardina con destino al consumo humano directo e indirecto"/>
    <s v="DECHDI"/>
    <s v="CAMBIO DE TITULAR"/>
    <m/>
    <m/>
  </r>
  <r>
    <n v="734"/>
    <x v="733"/>
    <s v="00064172-2021"/>
    <x v="10"/>
    <s v="10/11/2021"/>
    <x v="175"/>
    <m/>
    <m/>
    <s v="Solicita permiso de pesca para operar la embarcación pesquera de bandera ecuatoriana denominada GLORIA A con matrícula P-00-00743 y 601 toneladas de capacidad de acarreo, con número de buque de la CIAT 3742, para la extracción del recurso Atún con destino al consumo humano directo"/>
    <m/>
    <m/>
    <m/>
    <m/>
  </r>
  <r>
    <n v="735"/>
    <x v="734"/>
    <s v="00064176-2021"/>
    <x v="10"/>
    <s v="12/11/2021"/>
    <x v="176"/>
    <m/>
    <m/>
    <s v="solicita permiso de pesca para operar la embarcación pesquera de bandera ecuatoriana denominada MARIA DEL MAR A."/>
    <m/>
    <m/>
    <m/>
    <m/>
  </r>
  <r>
    <n v="736"/>
    <x v="735"/>
    <s v="00064153-2021"/>
    <x v="10"/>
    <s v="12/11/2021"/>
    <x v="176"/>
    <m/>
    <m/>
    <s v="solicita permiso de pesca para operar la embarcación pesquera de bandera ecuatoriana denominada RICKY A con matrícula P-00-00767 "/>
    <m/>
    <m/>
    <m/>
    <m/>
  </r>
  <r>
    <n v="737"/>
    <x v="736"/>
    <s v="00064146-2021"/>
    <x v="10"/>
    <s v="12/11/2021"/>
    <x v="176"/>
    <m/>
    <m/>
    <s v="solicita permiso de pesca para operar la embarcación pesquera de bandera ecuatoriana denominada GABRIELA A con matrícula P-00-00738 "/>
    <m/>
    <m/>
    <m/>
    <m/>
  </r>
  <r>
    <n v="738"/>
    <x v="737"/>
    <s v="00064139-2021"/>
    <x v="10"/>
    <s v="12/11/2021"/>
    <x v="176"/>
    <m/>
    <m/>
    <s v="solicita permiso de pesca para operar la embarcación pesquera de bandera ecuatoriana denominada ROBERTO A con matrícula P-00-00740 y 330 toneladas de capacidad de acarreo."/>
    <m/>
    <m/>
    <m/>
    <m/>
  </r>
  <r>
    <n v="739"/>
    <x v="738"/>
    <s v="00064181-2021"/>
    <x v="10"/>
    <s v="15/11/2021"/>
    <x v="177"/>
    <m/>
    <m/>
    <s v="Solicita permiso de pesca para operar la embarcación pesquera de bandera panameña denominada EL MARQUEZ con matrícula 30927-05-E y 415 toneladas de capacidad de acarreo"/>
    <m/>
    <m/>
    <m/>
    <m/>
  </r>
  <r>
    <n v="740"/>
    <x v="739"/>
    <s v="00064174-2021"/>
    <x v="10"/>
    <s v="15/11/2021"/>
    <x v="177"/>
    <m/>
    <m/>
    <s v="Solicita permiso de pesca para operar la embarcación pesquera de bandera ecuatoriana denominada VIA SIMOUN con matrícula P-00-00782 y 1050 toneladas de capacidad de acarreo"/>
    <m/>
    <m/>
    <m/>
    <m/>
  </r>
  <r>
    <n v="741"/>
    <x v="740"/>
    <s v="00064150-2021"/>
    <x v="10"/>
    <s v="15/11/2021"/>
    <x v="177"/>
    <m/>
    <m/>
    <s v="Solicita permiso de pesca para operar la embarcación pesquera de bandera ecuatoriana denominada RAFA A con matrícula P-00-00727 y 270 toneladas de capacidad de acarreo"/>
    <m/>
    <m/>
    <m/>
    <m/>
  </r>
  <r>
    <n v="742"/>
    <x v="741"/>
    <m/>
    <x v="11"/>
    <m/>
    <x v="178"/>
    <m/>
    <m/>
    <m/>
    <m/>
    <m/>
    <m/>
    <m/>
  </r>
  <r>
    <n v="743"/>
    <x v="742"/>
    <s v="00067508-2021"/>
    <x v="10"/>
    <s v="17/11/2021"/>
    <x v="179"/>
    <m/>
    <m/>
    <s v="Solicitud de modificación del permiso de pesca para operar la embarcación pesquera CRUZ DE CHALPON, en el extremo referido a la matrícula, de PT-2604-CM a PT-2604-PM,"/>
    <m/>
    <m/>
    <m/>
    <m/>
  </r>
  <r>
    <n v="744"/>
    <x v="743"/>
    <s v="00067515-2021"/>
    <x v="10"/>
    <s v="17/11/2021"/>
    <x v="179"/>
    <m/>
    <m/>
    <s v="Solicita la modificación del permiso de pesca para operar la embarcación pesquera DON GERMAN, en el extremo referido a la matrícula, de PL-50093-CM a PL-50093-PM"/>
    <m/>
    <m/>
    <m/>
    <m/>
  </r>
  <r>
    <n v="745"/>
    <x v="744"/>
    <s v="00031001-2021"/>
    <x v="10"/>
    <s v="17/11/2021"/>
    <x v="179"/>
    <m/>
    <m/>
    <s v="Solicita la aprobación del cambio de titular del permiso de pesca para operar la embarcación pesquera MI JUAN con matrícula PL-2265-PM y 83.10 m3 de capacidad de bodega"/>
    <s v="DECHDI"/>
    <s v="CAMBIO DE TITULAR"/>
    <m/>
    <m/>
  </r>
  <r>
    <n v="746"/>
    <x v="745"/>
    <s v="00058638-2021"/>
    <x v="10"/>
    <s v="17/11/2021"/>
    <x v="179"/>
    <m/>
    <m/>
    <s v="Solicita permiso de pesca para operar la embarcación pesquera RUSSO con matrícula HO-65309-PM y 108.69 m3 de capacidad de bodega"/>
    <m/>
    <m/>
    <m/>
    <m/>
  </r>
  <r>
    <n v="747"/>
    <x v="746"/>
    <s v="00051969-2021"/>
    <x v="10"/>
    <s v="17/11/2021"/>
    <x v="179"/>
    <m/>
    <m/>
    <s v="Solicita la aprobación del cambio de titular del permiso de pesca para operar la embarcación pesquera MI SAN MARTIN III con matrícula PT-11860-CM y 51.78 m3 de capacidad de bodega,"/>
    <s v="DECHDI"/>
    <s v="CAMBIO DE TITULAR"/>
    <m/>
    <m/>
  </r>
  <r>
    <n v="748"/>
    <x v="747"/>
    <s v="00066543-2021"/>
    <x v="10"/>
    <s v="17/11/2021"/>
    <x v="179"/>
    <m/>
    <m/>
    <s v="Solicita la asociación o incorporación definitiva del Porcentaje Máximo de Captura por Embarcación de la embarcación pesquera CAPRICORNIO 7 con matrícula CO-16560-CM "/>
    <m/>
    <m/>
    <m/>
    <m/>
  </r>
  <r>
    <n v="749"/>
    <x v="748"/>
    <s v="00025445-2021"/>
    <x v="10"/>
    <s v="18/11/2021"/>
    <x v="180"/>
    <m/>
    <m/>
    <s v="En estricto cumplimiento del mandato judicial contenido en la Resolución UNO de fecha 9 de julio de 2021, emitida por el Segundo Juzgado Permanente Especializado en lo Contencioso Administrativo de la Corte Superior de Justicia de Lima, en el Expediente 09883-2005-45-1801-JR-CA-02"/>
    <m/>
    <m/>
    <m/>
    <m/>
  </r>
  <r>
    <n v="750"/>
    <x v="749"/>
    <s v="NO TIENE"/>
    <x v="10"/>
    <s v="18/11/2021"/>
    <x v="180"/>
    <m/>
    <m/>
    <s v="solicita la asociación o incorporación definitiva del Porcentaje Máximo de Captura por Embarcación "/>
    <m/>
    <m/>
    <m/>
    <m/>
  </r>
  <r>
    <n v="751"/>
    <x v="750"/>
    <s v="00025445-2021"/>
    <x v="10"/>
    <s v="18/11/2021"/>
    <x v="180"/>
    <m/>
    <m/>
    <s v="Como consecuencia de lo dispuesto en el artículo 1 de la Resolución Directoral 00749-2021-PRODUCE/DGPCHDI de fecha 18 de noviembre de 2021."/>
    <m/>
    <m/>
    <m/>
    <m/>
  </r>
  <r>
    <n v="752"/>
    <x v="751"/>
    <s v="00063314-2021"/>
    <x v="10"/>
    <s v="18/11/2021"/>
    <x v="180"/>
    <m/>
    <m/>
    <s v="Solicita asociación o incorporación definitiva del Porcentaje Máximo de Captura por Embarcación"/>
    <m/>
    <m/>
    <m/>
    <m/>
  </r>
  <r>
    <n v="753"/>
    <x v="752"/>
    <s v="00050561-2021"/>
    <x v="10"/>
    <s v="18/11/2021"/>
    <x v="180"/>
    <m/>
    <m/>
    <s v="Solicitan permiso de pesca para operar la embarcación pesquera"/>
    <m/>
    <m/>
    <m/>
    <m/>
  </r>
  <r>
    <n v="754"/>
    <x v="753"/>
    <s v="00038986-2021"/>
    <x v="10"/>
    <s v="18/11/2021"/>
    <x v="180"/>
    <m/>
    <m/>
    <s v="Aprobar el Listado de Asignación de Límites Máximos de Captura por Embarcación de la Zona Norte-Centro para la extracción del recurso Anchoveta, correspondiente a la Segunda Temporada de Pesca de Anchoveta del año 2021 de la Zona Norte-Centro"/>
    <m/>
    <m/>
    <m/>
    <m/>
  </r>
  <r>
    <n v="755"/>
    <x v="754"/>
    <s v="00067541-2021"/>
    <x v="10"/>
    <s v="19/11/2021"/>
    <x v="181"/>
    <m/>
    <m/>
    <s v="solicita permiso de pesca para operar la embarcación pesquera de bandera ecuatoriana denominada ADRIA DEL MAR con matrícula P-04-00006"/>
    <m/>
    <m/>
    <m/>
    <m/>
  </r>
  <r>
    <n v="756"/>
    <x v="755"/>
    <s v="00067366-2021"/>
    <x v="10"/>
    <s v="19/11/2021"/>
    <x v="181"/>
    <m/>
    <m/>
    <s v="Solicita permiso de pesca para operar la embarcación pesquera de bandera ecuatoriana denominada PACIFIC TUNA con matrícula P-04-00942 y 1089 toneladas de capacidad de acarreo"/>
    <m/>
    <m/>
    <m/>
    <m/>
  </r>
  <r>
    <n v="757"/>
    <x v="756"/>
    <s v="00053417-2021"/>
    <x v="10"/>
    <s v="19/11/2021"/>
    <x v="181"/>
    <m/>
    <m/>
    <s v="Solicitó autorización de actividades de colecta de recursos hidrobiológicos para el levantamiento de línea de base de estudios ambientales e instrumentos de gestión ambiental "/>
    <m/>
    <m/>
    <m/>
    <m/>
  </r>
  <r>
    <n v="758"/>
    <x v="757"/>
    <s v="00053476-2021"/>
    <x v="10"/>
    <s v="19/11/2021"/>
    <x v="181"/>
    <m/>
    <m/>
    <s v="Solicitó autorización de actividades de colecta de recursos hidrobiológicos para el levantamiento de línea de base de estudios ambientales e instrumentos de gestión ambiental complementarios"/>
    <m/>
    <m/>
    <m/>
    <m/>
  </r>
  <r>
    <n v="759"/>
    <x v="758"/>
    <s v="00053778-2021"/>
    <x v="10"/>
    <s v="19/11/2021"/>
    <x v="181"/>
    <m/>
    <m/>
    <s v="Solicitó autorización de actividades de colecta de recursos hidrobiológicos para el levantamiento de línea de base de estudios ambientales e instrumentos de gestión ambiental complementarios"/>
    <m/>
    <m/>
    <m/>
    <m/>
  </r>
  <r>
    <n v="760"/>
    <x v="759"/>
    <s v="00054136-2021"/>
    <x v="10"/>
    <s v="19/11/2021"/>
    <x v="181"/>
    <m/>
    <m/>
    <s v="solicitó autorización de actividades de colecta de recursos hidrobiológicos para el levantamiento de línea de base de estudios ambientales e instrumentos de gestión ambiental complementarios"/>
    <m/>
    <m/>
    <m/>
    <m/>
  </r>
  <r>
    <n v="761"/>
    <x v="760"/>
    <s v="00055069-2021"/>
    <x v="10"/>
    <s v="19/11/2021"/>
    <x v="181"/>
    <m/>
    <m/>
    <s v="Solicitó autorización de actividades de colecta de recursos hidrobiológicos para el levantamiento de línea de base de estudios ambientales e instrumentos de gestión ambiental complementarios"/>
    <m/>
    <m/>
    <m/>
    <m/>
  </r>
  <r>
    <n v="762"/>
    <x v="761"/>
    <s v="00056577-2021"/>
    <x v="10"/>
    <s v="19/11/2021"/>
    <x v="181"/>
    <m/>
    <m/>
    <s v="Solicitó autorización de actividades de colecta de recursos hidrobiológicos para el levantamiento de línea de base de estudios ambientales e instrumentos de gestión ambiental complementarios"/>
    <m/>
    <m/>
    <m/>
    <m/>
  </r>
  <r>
    <n v="763"/>
    <x v="762"/>
    <s v="00057365-2021"/>
    <x v="10"/>
    <s v="19/11/2021"/>
    <x v="181"/>
    <m/>
    <m/>
    <s v="Solicitó autorización de actividades de colecta de recursos hidrobiológicos para monitoreos hidrobiológicos previstos en Instrumentos de Gestión Ambiental"/>
    <m/>
    <m/>
    <m/>
    <m/>
  </r>
  <r>
    <n v="764"/>
    <x v="763"/>
    <s v="00057713-2021"/>
    <x v="10"/>
    <s v="19/11/2021"/>
    <x v="181"/>
    <m/>
    <m/>
    <s v="Solicitó autorización de actividades de colecta de recursos hidrobiológicos para el levantamiento de línea de base de estudios ambientales e instrumentos de gestión ambiental complementarios"/>
    <m/>
    <m/>
    <m/>
    <m/>
  </r>
  <r>
    <n v="765"/>
    <x v="764"/>
    <s v="00057938-2021"/>
    <x v="10"/>
    <s v="19/11/2021"/>
    <x v="181"/>
    <m/>
    <m/>
    <s v="Solicitó autorización de actividades de colecta de recursos hidrobiológicos para el levantamiento de línea de base de estudios ambientales e instrumentos de gestión ambiental complementarios"/>
    <m/>
    <m/>
    <m/>
    <m/>
  </r>
  <r>
    <n v="766"/>
    <x v="765"/>
    <s v="00058718-2021"/>
    <x v="10"/>
    <s v="19/11/2021"/>
    <x v="181"/>
    <m/>
    <m/>
    <s v="Solicitó autorización de actividades de colecta de recursos hidrobiológicos para el levantamiento de línea de base de estudios ambientales e instrumentos de gestión ambiental complementarios"/>
    <m/>
    <m/>
    <m/>
    <m/>
  </r>
  <r>
    <n v="767"/>
    <x v="766"/>
    <s v="00018801-2021"/>
    <x v="10"/>
    <s v="22/11/2021"/>
    <x v="182"/>
    <m/>
    <m/>
    <s v="Solicita permiso de pesca para operar la embarcación pesquera"/>
    <m/>
    <m/>
    <m/>
    <m/>
  </r>
  <r>
    <n v="768"/>
    <x v="767"/>
    <s v="00067946-2021"/>
    <x v="10"/>
    <s v="23/11/2021"/>
    <x v="183"/>
    <m/>
    <m/>
    <s v="Solicita vía derecho de petición, ampliación de la vigencia de la autorización"/>
    <m/>
    <m/>
    <m/>
    <m/>
  </r>
  <r>
    <n v="769"/>
    <x v="768"/>
    <s v="00068162-2021"/>
    <x v="10"/>
    <s v="23/11/2021"/>
    <x v="183"/>
    <m/>
    <m/>
    <s v="Solicita vía derecho de petición, ampliación de la vigencia de la autorización"/>
    <m/>
    <m/>
    <m/>
    <m/>
  </r>
  <r>
    <n v="770"/>
    <x v="769"/>
    <s v="00067946-2021"/>
    <x v="10"/>
    <s v="23/11/2021"/>
    <x v="183"/>
    <m/>
    <m/>
    <s v="solicita vía derecho de petición, ampliación de la vigencia de la autorización "/>
    <m/>
    <m/>
    <m/>
    <m/>
  </r>
  <r>
    <n v="771"/>
    <x v="770"/>
    <s v="00072571-2021"/>
    <x v="10"/>
    <s v="23/11/2021"/>
    <x v="183"/>
    <m/>
    <m/>
    <s v="Solicitud de Certificación de Procedencia y Acreditación de Origen Legal de Productos Hidrobiológicos y desistimiento del procedimiento administrativo"/>
    <m/>
    <m/>
    <m/>
    <m/>
  </r>
  <r>
    <n v="772"/>
    <x v="771"/>
    <s v="00055121-2021"/>
    <x v="10"/>
    <s v="23/11/2021"/>
    <x v="183"/>
    <m/>
    <m/>
    <s v="Modificación de la licencia de operación por cambio de denominación social"/>
    <m/>
    <m/>
    <m/>
    <m/>
  </r>
  <r>
    <n v="773"/>
    <x v="772"/>
    <s v="00042272-2021"/>
    <x v="10"/>
    <s v="23/11/2021"/>
    <x v="183"/>
    <m/>
    <m/>
    <s v="Solicita autorización de incremento de flota para construir una nueva embarcación pesquera"/>
    <m/>
    <m/>
    <m/>
    <m/>
  </r>
  <r>
    <n v="774"/>
    <x v="773"/>
    <s v="00068529-2021"/>
    <x v="10"/>
    <s v="23/11/2021"/>
    <x v="183"/>
    <m/>
    <m/>
    <s v="Solicita la aprobación del cambio de titular del permiso de pesca para operar la embarcación pesquera"/>
    <s v="DECHDI"/>
    <s v="CAMBIO DE TITULAR"/>
    <m/>
    <m/>
  </r>
  <r>
    <n v="775"/>
    <x v="774"/>
    <s v="00069195-2021"/>
    <x v="10"/>
    <s v="24/11/2021"/>
    <x v="184"/>
    <m/>
    <m/>
    <s v="Solicita permiso de pesca para operar la embarcación pesquera de bandera ecuatoriana"/>
    <m/>
    <m/>
    <m/>
    <m/>
  </r>
  <r>
    <n v="776"/>
    <x v="775"/>
    <s v="00066388-2021"/>
    <x v="10"/>
    <s v="24/11/2021"/>
    <x v="184"/>
    <m/>
    <m/>
    <s v="Solicita la aprobación del cambio de titular de permiso de pesca para operar la embarcación pesquera"/>
    <s v="DECHDI"/>
    <s v="CAMBIO DE TITULAR"/>
    <m/>
    <m/>
  </r>
  <r>
    <n v="777"/>
    <x v="776"/>
    <s v="00070575-2021"/>
    <x v="10"/>
    <s v="24/11/2021"/>
    <x v="184"/>
    <m/>
    <m/>
    <s v="solicita la aprobación del cambio de titular del permiso de pesca para operar embarcación pesquera"/>
    <s v="DECHDI"/>
    <s v="CAMBIO DE TITULAR"/>
    <m/>
    <m/>
  </r>
  <r>
    <n v="778"/>
    <x v="777"/>
    <s v="00043039-2021"/>
    <x v="10"/>
    <s v="25/11/2021"/>
    <x v="185"/>
    <m/>
    <m/>
    <s v="Solicita autorización para efectuar investigación pesquera especializada con extracción de muestras de especímenes hidrobiológicos con uso de embarcación pesquera"/>
    <m/>
    <m/>
    <m/>
    <m/>
  </r>
  <r>
    <n v="779"/>
    <x v="741"/>
    <m/>
    <x v="11"/>
    <m/>
    <x v="178"/>
    <m/>
    <m/>
    <m/>
    <m/>
    <m/>
    <m/>
    <m/>
  </r>
  <r>
    <n v="780"/>
    <x v="741"/>
    <m/>
    <x v="11"/>
    <m/>
    <x v="178"/>
    <m/>
    <m/>
    <m/>
    <m/>
    <m/>
    <m/>
    <m/>
  </r>
  <r>
    <n v="781"/>
    <x v="778"/>
    <s v="00067371-2021"/>
    <x v="10"/>
    <s v="29/11/2021"/>
    <x v="186"/>
    <m/>
    <m/>
    <s v="solicita permiso de pesca para operar embarcación pesquera de bandera extranjera"/>
    <m/>
    <m/>
    <m/>
    <m/>
  </r>
  <r>
    <n v="782"/>
    <x v="779"/>
    <s v="00052050-2021"/>
    <x v="10"/>
    <s v="30/11/2021"/>
    <x v="187"/>
    <m/>
    <m/>
    <s v="Solicita la aprobación del cambio de titular del permiso de pesca"/>
    <s v="DECHDI"/>
    <s v="CAMBIO DE TITULAR"/>
    <m/>
    <m/>
  </r>
  <r>
    <n v="783"/>
    <x v="780"/>
    <s v="00054886-2021"/>
    <x v="10"/>
    <s v="30/11/2021"/>
    <x v="187"/>
    <m/>
    <m/>
    <s v="Solicita la aprobación del cambio de titular del permiso de pesca para operar embarcación pesquera"/>
    <s v="DECHDI"/>
    <s v="CAMBIO DE TITULAR"/>
    <m/>
    <m/>
  </r>
  <r>
    <n v="784"/>
    <x v="741"/>
    <m/>
    <x v="11"/>
    <m/>
    <x v="178"/>
    <m/>
    <m/>
    <m/>
    <m/>
    <m/>
    <m/>
    <m/>
  </r>
  <r>
    <n v="785"/>
    <x v="781"/>
    <s v="00063141-2021"/>
    <x v="10"/>
    <s v="30/11/2021"/>
    <x v="187"/>
    <m/>
    <m/>
    <s v="Solicitud de autorización para efectuar investigación pesquera con extracción de muestras de especímenes hidrobiológicos, sin valor comercial sin uso de embarcación pesquera"/>
    <m/>
    <m/>
    <m/>
    <m/>
  </r>
  <r>
    <n v="786"/>
    <x v="782"/>
    <s v="00050387-2021"/>
    <x v="10"/>
    <s v="30/11/2021"/>
    <x v="187"/>
    <m/>
    <m/>
    <s v="Solicita vía derecho de petición, la modificación de la autorización"/>
    <m/>
    <m/>
    <m/>
    <m/>
  </r>
  <r>
    <n v="787"/>
    <x v="741"/>
    <m/>
    <x v="11"/>
    <m/>
    <x v="178"/>
    <m/>
    <m/>
    <m/>
    <m/>
    <m/>
    <m/>
    <m/>
  </r>
  <r>
    <n v="788"/>
    <x v="783"/>
    <s v="00037384-2021"/>
    <x v="12"/>
    <s v="01/12/2021"/>
    <x v="188"/>
    <m/>
    <m/>
    <s v="Solicita el cambio de titular de la licencia de operación de la planta de procesamiento pesquero para la producción de harina de pescado de alto contenido proteínico"/>
    <s v="DPCHDI"/>
    <s v="CAMBIO DE TITULAR"/>
    <m/>
    <m/>
  </r>
  <r>
    <n v="789"/>
    <x v="784"/>
    <s v="00072366-2021"/>
    <x v="12"/>
    <s v="01/12/2021"/>
    <x v="188"/>
    <m/>
    <m/>
    <s v="Solicita autorización para disponer de residuos"/>
    <m/>
    <m/>
    <m/>
    <m/>
  </r>
  <r>
    <n v="790"/>
    <x v="741"/>
    <m/>
    <x v="11"/>
    <m/>
    <x v="178"/>
    <m/>
    <m/>
    <m/>
    <m/>
    <m/>
    <m/>
    <m/>
  </r>
  <r>
    <n v="791"/>
    <x v="785"/>
    <s v="00059568-2021"/>
    <x v="12"/>
    <s v="01/12/2021"/>
    <x v="188"/>
    <m/>
    <m/>
    <s v="Solicitud de aprobación del cambio de titular del permiso de pesca para operar la embarcación pesquera de menor escala"/>
    <s v="DECHDI"/>
    <s v="CAMBIO DE TITULAR"/>
    <m/>
    <m/>
  </r>
  <r>
    <n v="792"/>
    <x v="786"/>
    <s v="00044242-2021"/>
    <x v="12"/>
    <s v="01/12/2021"/>
    <x v="188"/>
    <m/>
    <m/>
    <s v="Solicitud de cambio de titular del permiso de pesca de menor escala para operar embarcación pesquera "/>
    <s v="DECHDI"/>
    <s v="CAMBIO DE TITULAR"/>
    <m/>
    <m/>
  </r>
  <r>
    <n v="793"/>
    <x v="787"/>
    <s v="00067803-2021"/>
    <x v="12"/>
    <s v="01/12/2021"/>
    <x v="188"/>
    <m/>
    <m/>
    <s v="Solicitud de aprobación del cambio de titular del permiso de pesca para operar embarcación pesquera"/>
    <s v="DECHDI"/>
    <s v="CAMBIO DE TITULAR"/>
    <m/>
    <m/>
  </r>
  <r>
    <n v="794"/>
    <x v="788"/>
    <s v="00057500-2021"/>
    <x v="12"/>
    <s v="01/12/2021"/>
    <x v="188"/>
    <m/>
    <m/>
    <s v="solicita permiso de pesca para operar la embarcación pesquera"/>
    <m/>
    <m/>
    <m/>
    <m/>
  </r>
  <r>
    <n v="795"/>
    <x v="789"/>
    <s v="00070774-2021"/>
    <x v="12"/>
    <s v="01/12/2021"/>
    <x v="188"/>
    <m/>
    <m/>
    <s v="Cumplimiento de Mandato judicial"/>
    <m/>
    <m/>
    <m/>
    <m/>
  </r>
  <r>
    <n v="796"/>
    <x v="790"/>
    <s v="00065915-2021"/>
    <x v="12"/>
    <s v="01/12/2021"/>
    <x v="188"/>
    <m/>
    <m/>
    <s v="solicita autorización de incremento de flota para construir una nueva embarcación "/>
    <m/>
    <m/>
    <m/>
    <m/>
  </r>
  <r>
    <n v="797"/>
    <x v="791"/>
    <s v="00071791-2021"/>
    <x v="12"/>
    <s v="02/12/2021"/>
    <x v="189"/>
    <m/>
    <m/>
    <s v="Solicita permiso de pesca para operar la embarcación pesquera de bandera ecuatoriana"/>
    <m/>
    <m/>
    <m/>
    <m/>
  </r>
  <r>
    <n v="798"/>
    <x v="741"/>
    <m/>
    <x v="11"/>
    <m/>
    <x v="178"/>
    <m/>
    <m/>
    <m/>
    <m/>
    <m/>
    <m/>
    <m/>
  </r>
  <r>
    <n v="799"/>
    <x v="741"/>
    <m/>
    <x v="11"/>
    <m/>
    <x v="178"/>
    <m/>
    <m/>
    <m/>
    <m/>
    <m/>
    <m/>
    <m/>
  </r>
  <r>
    <n v="800"/>
    <x v="792"/>
    <s v="00047720-2021"/>
    <x v="12"/>
    <s v="02/12/2021"/>
    <x v="189"/>
    <m/>
    <m/>
    <s v="Solicita licencia para operar, por incremento de capacidad de la planta de procesamiento pesquero para la producción de congelado "/>
    <m/>
    <m/>
    <m/>
    <m/>
  </r>
  <r>
    <n v="801"/>
    <x v="793"/>
    <s v="00074224-2021"/>
    <x v="12"/>
    <s v="03/12/2021"/>
    <x v="190"/>
    <m/>
    <m/>
    <s v="solicitó la suspensión temporal de la licencia de operación "/>
    <m/>
    <m/>
    <m/>
    <m/>
  </r>
  <r>
    <n v="802"/>
    <x v="794"/>
    <s v="00071587-2021"/>
    <x v="12"/>
    <s v="03/12/2021"/>
    <x v="190"/>
    <m/>
    <m/>
    <s v="Solicita vía derecho de petición, la ampliación de la vigencia de la autorización"/>
    <m/>
    <m/>
    <m/>
    <m/>
  </r>
  <r>
    <n v="803"/>
    <x v="741"/>
    <m/>
    <x v="11"/>
    <m/>
    <x v="178"/>
    <m/>
    <m/>
    <m/>
    <m/>
    <m/>
    <m/>
    <m/>
  </r>
  <r>
    <n v="804"/>
    <x v="795"/>
    <s v="00073694-2021"/>
    <x v="12"/>
    <s v="06/12/2021"/>
    <x v="191"/>
    <m/>
    <m/>
    <s v="solicita permiso de pesca para operar la embarcación pesquera de bandera ecuatoriana "/>
    <m/>
    <m/>
    <m/>
    <m/>
  </r>
  <r>
    <n v="805"/>
    <x v="796"/>
    <s v="00054020-2021"/>
    <x v="12"/>
    <s v="06/12/2021"/>
    <x v="191"/>
    <m/>
    <m/>
    <s v="solicitud de ampliación de plazo de la autorización de instalación de plantas de procesamiento pesquero"/>
    <m/>
    <m/>
    <m/>
    <m/>
  </r>
  <r>
    <n v="806"/>
    <x v="741"/>
    <m/>
    <x v="11"/>
    <m/>
    <x v="178"/>
    <m/>
    <m/>
    <m/>
    <m/>
    <m/>
    <m/>
    <m/>
  </r>
  <r>
    <n v="807"/>
    <x v="797"/>
    <s v="00071589-2021"/>
    <x v="12"/>
    <s v="06/12/2021"/>
    <x v="191"/>
    <m/>
    <m/>
    <s v="solicita vía derecho de petición ampliación de vigencia"/>
    <m/>
    <m/>
    <m/>
    <m/>
  </r>
  <r>
    <n v="808"/>
    <x v="741"/>
    <m/>
    <x v="11"/>
    <m/>
    <x v="178"/>
    <m/>
    <m/>
    <m/>
    <m/>
    <m/>
    <m/>
    <m/>
  </r>
  <r>
    <n v="809"/>
    <x v="741"/>
    <m/>
    <x v="11"/>
    <m/>
    <x v="178"/>
    <m/>
    <m/>
    <m/>
    <m/>
    <m/>
    <m/>
    <m/>
  </r>
  <r>
    <n v="810"/>
    <x v="798"/>
    <s v="00006788-2021"/>
    <x v="12"/>
    <s v="07/12/2021"/>
    <x v="192"/>
    <m/>
    <m/>
    <s v="solicitó licencia para operar la planta de procesamiento pesquero para la producción de concentrado proteico"/>
    <m/>
    <m/>
    <m/>
    <m/>
  </r>
  <r>
    <n v="811"/>
    <x v="799"/>
    <s v="00060306-2021"/>
    <x v="12"/>
    <s v="07/12/2021"/>
    <x v="192"/>
    <m/>
    <m/>
    <s v="solicitó autorización de actividades de colecta de recursos hidrobiológicos para el levantamiento de línea de base de estudios ambientales e instrumentos de gestión ambiental complementarios"/>
    <m/>
    <m/>
    <m/>
    <m/>
  </r>
  <r>
    <n v="812"/>
    <x v="800"/>
    <s v="00057332-2021"/>
    <x v="12"/>
    <s v="07/12/2021"/>
    <x v="192"/>
    <m/>
    <m/>
    <s v="solicitó autorización de actividades de colecta de recursos hidrobiológicos para para monitoreos hidrobiológicos previstos en Instrumentos de Gestión Ambiental"/>
    <m/>
    <m/>
    <m/>
    <m/>
  </r>
  <r>
    <n v="813"/>
    <x v="801"/>
    <s v="00056578-2021"/>
    <x v="12"/>
    <s v="07/12/2021"/>
    <x v="192"/>
    <m/>
    <m/>
    <s v="solicitó autorización de actividades de colecta de recursos hidrobiológicos, para el levantamiento de línea de base de estudios ambientales e instrumentos de gestión ambiental complementarios"/>
    <m/>
    <m/>
    <m/>
    <m/>
  </r>
  <r>
    <n v="814"/>
    <x v="802"/>
    <s v="00049953-2021"/>
    <x v="12"/>
    <s v="07/12/2021"/>
    <x v="192"/>
    <m/>
    <m/>
    <s v="solicitud de otorgamiento de la autorización de instalación de plantas de procesamiento pesquero"/>
    <m/>
    <m/>
    <m/>
    <m/>
  </r>
  <r>
    <n v="815"/>
    <x v="803"/>
    <s v="00055743-2020"/>
    <x v="12"/>
    <s v="07/12/2021"/>
    <x v="192"/>
    <m/>
    <m/>
    <s v="Cumplimiento de lo resuelto por DVPA"/>
    <m/>
    <m/>
    <m/>
    <m/>
  </r>
  <r>
    <n v="816"/>
    <x v="804"/>
    <s v="00074313-2021"/>
    <x v="12"/>
    <s v="10/12/2021"/>
    <x v="193"/>
    <m/>
    <m/>
    <s v="solicitud de ampliación de plazo de la autorización de instalación de plantas de procesamiento pesquero"/>
    <m/>
    <m/>
    <m/>
    <m/>
  </r>
  <r>
    <n v="817"/>
    <x v="805"/>
    <s v="00058657-2021"/>
    <x v="12"/>
    <s v="09/12/2021"/>
    <x v="194"/>
    <m/>
    <m/>
    <s v="Modificación de la licencia de operación por cambio de denominación social"/>
    <m/>
    <m/>
    <m/>
    <m/>
  </r>
  <r>
    <n v="818"/>
    <x v="806"/>
    <s v="00065782-2021"/>
    <x v="12"/>
    <s v="09/12/2021"/>
    <x v="194"/>
    <m/>
    <m/>
    <s v="solicitud de suspensión voluntaria de la licencia de operación"/>
    <m/>
    <m/>
    <m/>
    <m/>
  </r>
  <r>
    <n v="819"/>
    <x v="807"/>
    <s v="00056463-2021"/>
    <x v="12"/>
    <s v="13/12/2021"/>
    <x v="195"/>
    <m/>
    <m/>
    <s v="solicitó autorización de actividades de colecta de recursos hidrobiológicos para el levantamiento de línea de base de estudios ambientales e instrumentos de gestión ambiental complementarios"/>
    <m/>
    <m/>
    <m/>
    <m/>
  </r>
  <r>
    <n v="820"/>
    <x v="808"/>
    <s v="00051166-2021"/>
    <x v="12"/>
    <s v="13/12/2021"/>
    <x v="195"/>
    <m/>
    <m/>
    <s v="solicitó autorización de actividades de colecta de recursos hidrobiológicos para el levantamiento de línea de base de estudios ambientales e instrumentos de gestión ambiental complementarios "/>
    <m/>
    <m/>
    <m/>
    <m/>
  </r>
  <r>
    <n v="821"/>
    <x v="809"/>
    <s v="00067511-2021"/>
    <x v="12"/>
    <s v="10/12/2021"/>
    <x v="193"/>
    <m/>
    <m/>
    <s v="solicitó autorización de actividades de colecta de recursos hidrobiológicos para monitoreos hidrobiológicos previstos en Instrumentos de Gestión Ambiental"/>
    <m/>
    <m/>
    <m/>
    <m/>
  </r>
  <r>
    <n v="822"/>
    <x v="810"/>
    <s v="00061183-2021"/>
    <x v="12"/>
    <s v="10/12/2021"/>
    <x v="193"/>
    <m/>
    <m/>
    <s v="solicitó autorización de actividades de colecta de recursos hidrobiológicos para el levantamiento de línea de base de estudios ambientales e instrumentos de gestión ambiental complementarios"/>
    <m/>
    <m/>
    <m/>
    <m/>
  </r>
  <r>
    <n v="823"/>
    <x v="811"/>
    <s v="00058664-2021"/>
    <x v="12"/>
    <s v="10/12/2021"/>
    <x v="193"/>
    <m/>
    <m/>
    <s v="solicitó autorización de actividades de colecta de recursos hidrobiológicos para monitoreos hidrobiológicos previstos en Instrumentos de Gestión Ambiental"/>
    <m/>
    <m/>
    <m/>
    <m/>
  </r>
  <r>
    <n v="824"/>
    <x v="812"/>
    <s v="00076908-2021"/>
    <x v="12"/>
    <s v="17/12/2021"/>
    <x v="196"/>
    <m/>
    <m/>
    <s v="Solicita permiso de pesca para operar la embarcación pesquera de bandera ecuatoriana "/>
    <m/>
    <m/>
    <m/>
    <m/>
  </r>
  <r>
    <n v="825"/>
    <x v="813"/>
    <s v="00075896-2021"/>
    <x v="12"/>
    <s v="17/12/2021"/>
    <x v="196"/>
    <m/>
    <m/>
    <s v="Solicita permiso de pesca para operar la embarcación pesquera de bandera ecuatoriana"/>
    <m/>
    <m/>
    <m/>
    <m/>
  </r>
  <r>
    <n v="826"/>
    <x v="814"/>
    <s v="00077925-2021"/>
    <x v="12"/>
    <s v="17/12/2021"/>
    <x v="196"/>
    <m/>
    <m/>
    <s v="Solicita permiso de pesca para operar la embarcación pesquera de bandera ecuatoriana"/>
    <m/>
    <m/>
    <m/>
    <m/>
  </r>
  <r>
    <n v="827"/>
    <x v="815"/>
    <s v="00051714-2021"/>
    <x v="12"/>
    <s v="17/12/2021"/>
    <x v="196"/>
    <m/>
    <m/>
    <s v="Solicitan autorización de incremento de flota para construir una nueva embarcación pesquera "/>
    <m/>
    <m/>
    <m/>
    <m/>
  </r>
  <r>
    <n v="828"/>
    <x v="816"/>
    <s v="00077829-2021"/>
    <x v="12"/>
    <m/>
    <x v="197"/>
    <m/>
    <m/>
    <s v="Otorgamiento de permiso de pesca para embarcaciones de bandera extranjera."/>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7">
  <r>
    <n v="1"/>
    <s v="00001-2020-PRODUCE/DGPCHDI"/>
    <s v="00015847-2019"/>
    <x v="0"/>
    <m/>
    <x v="0"/>
    <m/>
    <m/>
    <s v="Declarar improcedente la solicitud de autorización de incremento de flota para construir una nueva embarcación pesquera de 50.71 m3 de capacidad de bodega, vía sustitución de la embarcación CRISTO VIENE con matrícula PL-18102-CM"/>
    <m/>
    <m/>
    <m/>
  </r>
  <r>
    <n v="2"/>
    <s v="00002-2020-PRODUCE/DGPCHDI"/>
    <s v="00112653-2019"/>
    <x v="0"/>
    <m/>
    <x v="0"/>
    <m/>
    <m/>
    <s v="Aprobar a favor del señor JOSÉ ROSARIO OROSCO CASTRO, el cambio de titular del permiso de pesca para operar la embarcación pesquera JOSE Y MARIA con matrícula TA-5247-CM y 99.86 m3 de capacidad de bodega"/>
    <s v="DECHDI"/>
    <s v="CAMBIO DE TITULAR"/>
    <m/>
  </r>
  <r>
    <n v="3"/>
    <s v="00003-2020-PRODUCE/DGPCHDI"/>
    <s v="00093707-2019"/>
    <x v="0"/>
    <m/>
    <x v="1"/>
    <m/>
    <m/>
    <s v="Aprobar a favor de la empresa INVERSIONES BJES S.A.C., el cambio de titular del permiso de pesca para operar la embarcación pesquera NATHALIA con matrícula HO-21097-CM y 99.58 m3 de capacidad de bodega"/>
    <s v="DECHDI"/>
    <s v="CAMBIO DE TITULAR"/>
    <m/>
  </r>
  <r>
    <n v="4"/>
    <s v="00004-2020-PRODUCE/DGPCHDI"/>
    <s v="00116443-2019"/>
    <x v="0"/>
    <m/>
    <x v="1"/>
    <m/>
    <m/>
    <s v="Otorgar a favor de la empresa PESQUERA ZOILA ROSA S.A.C., permiso de pesca para operar la embarcación pesquera de madera ZOILA ROSA con matrícula HO-62558-PM "/>
    <m/>
    <m/>
    <m/>
  </r>
  <r>
    <n v="5"/>
    <s v="00005-2020-PRODUCE/DGPCHDI"/>
    <s v="00111890-2019"/>
    <x v="0"/>
    <m/>
    <x v="1"/>
    <m/>
    <m/>
    <s v="Otorgar a favor de la empresa PESQUERA GROBET S.A.C., permiso de pesca para operar la embarcación pesquera de madera JABET con matrícula HO-62206-PM"/>
    <m/>
    <m/>
    <m/>
  </r>
  <r>
    <n v="6"/>
    <s v="00006-2020-PRODUCE/DGPCHDI"/>
    <s v="00107144-2019"/>
    <x v="0"/>
    <m/>
    <x v="2"/>
    <m/>
    <m/>
    <s v="Aprobar a favor de la empresa INVERSIONES PESQUERAS LIGURIA S.A.C. el cambio de titular del permiso de pesca para operar la embarcación pesquera de menor escala KAREN con matrícula CE-28358-CM "/>
    <s v="DECHDI"/>
    <s v="CAMBIO DE TITULAR"/>
    <m/>
  </r>
  <r>
    <n v="7"/>
    <s v="00007-2020-PRODUCE/DGPCHDI"/>
    <s v="00103132-2019"/>
    <x v="0"/>
    <m/>
    <x v="2"/>
    <m/>
    <m/>
    <s v="Aprobar a favor de la empresa JOAQUIN CLEMENTE S.A.C., el cambio de titular del permiso de pesca para operar la embarcación pesquera SILVIA ESMERALDA con matrícula CE-11169-CM "/>
    <s v="DECHDI"/>
    <s v="CAMBIO DE TITULAR"/>
    <m/>
  </r>
  <r>
    <n v="8"/>
    <s v="00008-2020-PRODUCE/DGPCHDI"/>
    <s v="00037735-2019"/>
    <x v="0"/>
    <m/>
    <x v="2"/>
    <m/>
    <m/>
    <s v="Otorgar a favor de la Empresa Regional de Servicio Público de Electricidad del Centro S.A. - ELECTROCENTRO S.A., autorización para efectuar investigación pesquera con extracción de muestras de especímenes hidrobiológicos, sin valor comercial y sin uso de embarcación pesquera"/>
    <m/>
    <m/>
    <m/>
  </r>
  <r>
    <n v="9"/>
    <s v="00009-2020-PRODUCE/DGPCHDI"/>
    <s v="00070005-2019"/>
    <x v="0"/>
    <m/>
    <x v="2"/>
    <m/>
    <m/>
    <s v="Otorgar a favor de la empresa MINERA LAS BAMBAS S.A., autorización para efectuar investigación pesquera con extracción de muestras de especímenes hidrobiológicos, sin valor comercial y sin uso de embarcación pesquera"/>
    <m/>
    <m/>
    <m/>
  </r>
  <r>
    <n v="10"/>
    <s v="00010-2020-PRODUCE/DGPCHDI"/>
    <s v="00107151-2019"/>
    <x v="0"/>
    <m/>
    <x v="2"/>
    <m/>
    <m/>
    <s v="Aprobar a favor de la empresa INVERSIONES PESQUERAS LIGURIA S.A.C. el cambio de titular del permiso de pesca para operar la embarcación pesquera de menor escala DON WILY con matrícula PL-28542-CM"/>
    <s v="DECHDI"/>
    <s v="CAMBIO DE TITULAR"/>
    <m/>
  </r>
  <r>
    <n v="11"/>
    <s v="00011-2020-PRODUCE/DGPCHDI"/>
    <s v="00072296-2019"/>
    <x v="0"/>
    <m/>
    <x v="2"/>
    <m/>
    <m/>
    <s v="Otorgar al Proyecto Especial de Infraestructura de Transporte Descentralizado a favor de PROVIAS DESCENTRALIZADO autorización para efectuar investigación pesquera con extracción de muestras de especímenes hidrobiológicos, sin valor comercial y sin uso de embarcación pesquera"/>
    <m/>
    <m/>
    <m/>
  </r>
  <r>
    <n v="12"/>
    <s v="00012-2020-PRODUCE/DGPCHDI"/>
    <s v="00122900-2019"/>
    <x v="0"/>
    <m/>
    <x v="2"/>
    <m/>
    <m/>
    <s v="Otorgar a la empresa AACH HOLDING CO. N. 2, LLC representada en el país por el señor Omar Diego Carcovich Jibaja, permiso de pesca para operar la embarcación pesquera de cerco de bandera de Estados Unidos denominada ISABELLA"/>
    <m/>
    <m/>
    <m/>
  </r>
  <r>
    <n v="13"/>
    <s v="00013-2020-PRODUCE/DGPCHDI"/>
    <s v="00121756-2019"/>
    <x v="0"/>
    <m/>
    <x v="2"/>
    <m/>
    <m/>
    <s v="Otorgar a la empresa PESQUERA DOÑAROGE S.A., representada en el país por el señor Mario Alfonso Miranda Eyzaguirre, permiso de pesca para operar la embarcación pesquera de cerco de bandera ecuatoriana denominada DOÑA ROGE"/>
    <m/>
    <m/>
    <m/>
  </r>
  <r>
    <n v="14"/>
    <s v="00014-2020-PRODUCE/DGPCHDI"/>
    <s v="00101254-2019"/>
    <x v="0"/>
    <m/>
    <x v="3"/>
    <m/>
    <m/>
    <s v="Otorgar a la empresa KEI PERÚ Z-38 PTY LTD, SUCURSAL DEL PERÚ, autorización para efectuar investigación pesquera con extracción de muestras de especímenes hidrobiológicos, sin valor comercial y con uso de embarcación pesquera, conforme a los términos contenidos en el proyecto de investigación denominado  -Monitoreo Ambiental durante las actividades del EIA del proyecto perforación exploratoria de 20 pozos en el Lote Z - 38."/>
    <m/>
    <m/>
    <m/>
  </r>
  <r>
    <n v="15"/>
    <s v="00015-2020-PRODUCE/DGPCHDI"/>
    <s v="00012101-2017"/>
    <x v="0"/>
    <m/>
    <x v="3"/>
    <m/>
    <m/>
    <s v="Declarar improcedente la solicitud de permiso de pesca para operar la embarcación pesquera SIEMPRE KASAMAR con matrícula TA-32304-BM, presentada por la COOPERATIVA PESQUERA JEHOVÁ REY DE REYES LA ISLILLA PAITA "/>
    <m/>
    <m/>
    <m/>
  </r>
  <r>
    <n v="16"/>
    <s v="00016-2020-PRODUCE/DGPCHDI"/>
    <s v="00069357-2019"/>
    <x v="0"/>
    <m/>
    <x v="3"/>
    <m/>
    <m/>
    <s v="Declarar improcedente la solicitud de permiso de pesca para operar la embarcación JESUS EN TI CONFIO 1 con matrícula CY-41842-BM, presentada por la COOPERATIVA PESQUERA SAN JOSÉ LIMITADA con relación al señor ANDRÉS GUILLERMO ESPINO RAMOS"/>
    <m/>
    <m/>
    <m/>
  </r>
  <r>
    <n v="17"/>
    <s v="00017-2020-PRODUCE/DGPCHDI"/>
    <s v="00081462-2019"/>
    <x v="0"/>
    <m/>
    <x v="3"/>
    <m/>
    <m/>
    <s v="Declarar improcedente la solicitud de permiso de pesca para operar la embarcación MI TERAN con matrícula PL-41484-BM, presentada por la COOPERATIVA PESQUERA SAN JOSÉ LIMITADA con relación al señor FRANCISCO DE LA CRUZ SÁNCHEZ"/>
    <m/>
    <m/>
    <m/>
  </r>
  <r>
    <n v="18"/>
    <s v="00018-2020-PRODUCE/DGPCHDI"/>
    <s v="00012097-2017"/>
    <x v="0"/>
    <m/>
    <x v="3"/>
    <m/>
    <m/>
    <s v="Declarar en abandono el procedimiento de permiso de pesca para operar la embarcación pesquera SAN PEDRO con matrícula PT-24268-BM, del socio Carmen Querevalu Julca, presentada por la COOPERATIVA PESQUERA JEHOVÁ ES MI PASTOR NADA ME FALTARÁ"/>
    <m/>
    <m/>
    <m/>
  </r>
  <r>
    <n v="19"/>
    <s v="00019-2020-PRODUCE/DGPCHDI"/>
    <s v="00083888-2018"/>
    <x v="0"/>
    <m/>
    <x v="3"/>
    <m/>
    <m/>
    <s v="Declarar improcedente la solicitud de permiso de pesca de la señora CRUZ LILIANA SANTISTEBAN SIPIÓN para operar la embarcación pesquera ZAHORI 4 con matrícula ZS-41335-CM, presentada por la COOPERATIVA PESQUERA SAN JOSÉ LIMITADA "/>
    <m/>
    <m/>
    <m/>
  </r>
  <r>
    <n v="20"/>
    <s v="00020-2020-PRODUCE/DGPCHDI"/>
    <s v="00069370-2019"/>
    <x v="0"/>
    <m/>
    <x v="3"/>
    <m/>
    <m/>
    <s v="Declarar improcedente la solicitud de permiso de pesca para operar la embarcación JESUS DE NAZARETH con matrícula ZS-41453-BM, presentada por la COOPERATIVA PESQUERA SAN JOSÉ LIMITADA con relación al señor AUGUSTO HENRY ECHEANDIA FIESTAS"/>
    <m/>
    <m/>
    <m/>
  </r>
  <r>
    <n v="21"/>
    <s v="00021-2020-PRODUCE/DGPCHDI"/>
    <s v="00117240-2019"/>
    <x v="0"/>
    <m/>
    <x v="4"/>
    <m/>
    <m/>
    <s v="Otorgar a favor de los señores MANUEL BERNARDINO FIESTAS ECHE y TEODORA QUEREVALU DE FIESTAS, autorización de incremento de flota para construir una nueva embarcación pesquera 36.87 m3 de capacidad de bodega, para la extracción del recurso Anchoveta con destino al consumo humano indirecto, vía sustitución de la embarcación pesquera no siniestrada JESUS NAZARENO CAUTIVO con matrícula PT-11102-CM"/>
    <m/>
    <m/>
    <m/>
  </r>
  <r>
    <n v="22"/>
    <s v="00022-2020-PRODUCE/DGPCHDI"/>
    <s v="00001253-2020"/>
    <x v="0"/>
    <m/>
    <x v="4"/>
    <m/>
    <m/>
    <s v="Rectificar el error material incurrido en la Resolución Directoral N 00005-2020-PRODUCE/DGPCHDI de fecha 3 de enero de 2020."/>
    <m/>
    <m/>
    <m/>
  </r>
  <r>
    <n v="23"/>
    <s v="00023-2020-PRODUCE/DGPCHDI"/>
    <s v="00087384-2019"/>
    <x v="0"/>
    <m/>
    <x v="4"/>
    <m/>
    <m/>
    <s v="OTORGAR a favor de la empresa CATARINA MAR S.A.C., la licencia de operación para operar la planta de procesamiento pesquero para la producción curado: filete de anchoa, con una capacidad de 63.30 t/mes, ubicada en el Parque Industrial Mz. K, Lote 24, distrito, provincia y departamento de Tacna."/>
    <m/>
    <m/>
    <m/>
  </r>
  <r>
    <n v="24"/>
    <s v="00024-2020-PRODUCE/DGPCHDI"/>
    <s v="00107146-2019"/>
    <x v="0"/>
    <m/>
    <x v="5"/>
    <m/>
    <m/>
    <s v="Aprobar a favor de la empresa INVERSIONES PESQUERAS LIGURIA S.A.C., el cambio de titular del permiso de pesca para operar la embarcación pesquera de menor escala JOSELITO 2 con matrícula PL-22853-CM "/>
    <s v="DECHDI"/>
    <s v="CAMBIO DE TITULAR"/>
    <m/>
  </r>
  <r>
    <n v="25"/>
    <s v="00025-2020-PRODUCE/DGPCHDI"/>
    <s v="00102737-2019"/>
    <x v="0"/>
    <m/>
    <x v="5"/>
    <m/>
    <m/>
    <s v="Aprobar a favor de la empresa PESQUERA EXALMAR S.A.A., el cambio de titular del permiso de pesca para operar la embarcación pesquera MARIA MERCEDES con matrícula PL-5668-CM "/>
    <s v="DECHDI"/>
    <s v="CAMBIO DE TITULAR"/>
    <m/>
  </r>
  <r>
    <n v="26"/>
    <s v="00026-2020-PRODUCE/DGPCHDI"/>
    <s v="00107149-2019"/>
    <x v="0"/>
    <m/>
    <x v="5"/>
    <m/>
    <m/>
    <s v="Aprobar a favor de la empresa INVERSIONES PESQUERAS LIGURIA S.A.C., el cambio de titular del permiso de pesca para operar la embarcación pesquera de menor escala LA LURY con matrícula PL-28541-CM "/>
    <s v="DECHDI"/>
    <s v="CAMBIO DE TITULAR"/>
    <m/>
  </r>
  <r>
    <n v="27"/>
    <s v="00027-2020-PRODUCE/DGPCHDI"/>
    <s v="00012101-2017"/>
    <x v="0"/>
    <m/>
    <x v="6"/>
    <m/>
    <m/>
    <s v="Declarar improcedente la solicitud de permiso de pesca para operar la embarcación pesquera MARIA CRISTINA con matrícula TA-50409-BM, presentada por la COOPERATIVA PESQUERA JEHOVÁ REY DE REYES LA ISLILLA PAITA "/>
    <m/>
    <m/>
    <m/>
  </r>
  <r>
    <n v="28"/>
    <s v="00028-2020-PRODUCE/DGPCHDI"/>
    <s v="00107320-2019"/>
    <x v="0"/>
    <m/>
    <x v="6"/>
    <m/>
    <m/>
    <s v="Declarar improcedente la solicitud de cambio de titular del permiso de pesca para operar la embarcación pesquera MILAGRITOS con matrícula PT-4432-CM "/>
    <m/>
    <s v="CAMBIO DE TITULAR"/>
    <m/>
  </r>
  <r>
    <n v="29"/>
    <s v="00029-2020-PRODUCE/DGPCHDI"/>
    <s v="00103136-2019"/>
    <x v="0"/>
    <m/>
    <x v="6"/>
    <m/>
    <m/>
    <s v="Aprobar a favor de los señores JOSÉ CLEMENTE SANTISTEBAN BANCES y SILVIA ESMERALDA ALVARADO DE SANTISTEBAN, el cambio de titular del permiso de pesca para operar la embarcación pesquera ALMIRANTE GRAU II con matrícula PL-1510-PM"/>
    <s v="DECHDI"/>
    <s v="CAMBIO DE TITULAR"/>
    <m/>
  </r>
  <r>
    <n v="30"/>
    <s v="00030-2020-PRODUCE/DGPCHDI"/>
    <s v="00111381-2019"/>
    <x v="0"/>
    <m/>
    <x v="6"/>
    <m/>
    <m/>
    <s v="Otorgar a favor de la empresa PESQUERA ORLAND S.A.C., permiso de pesca para operar la embarcación pesquera de madera MONITOR HUASCAR 1 con matrícula PL-62209-PM y 103.90 m3"/>
    <m/>
    <m/>
    <m/>
  </r>
  <r>
    <n v="31"/>
    <s v="00031-2020-PRODUCE/DGPCHDI"/>
    <s v="00063877-2019"/>
    <x v="0"/>
    <m/>
    <x v="7"/>
    <m/>
    <m/>
    <s v="Otorgar a favor de la empresa COSCO SHIPPING PORTS CHANCAY PERÚ S.A., la ampliación de la autorización para efectuar investigación pesquera con extracción de muestras de especímenes hidrobiológicos, sin valor comercial y con uso de embarcación pesquera "/>
    <m/>
    <m/>
    <m/>
  </r>
  <r>
    <n v="32"/>
    <s v="00032-2020-PRODUCE/DGPCHDI"/>
    <s v="00119512-2019"/>
    <x v="0"/>
    <m/>
    <x v="7"/>
    <m/>
    <m/>
    <s v="Aceptar el desistimiento del procedimiento de autorización para efectuar investigación pesquera con extracción de muestras de especímenes hidrobiológicos"/>
    <m/>
    <m/>
    <m/>
  </r>
  <r>
    <n v="33"/>
    <s v="00033-2020-PRODUCE/DGPCHDI"/>
    <s v="00000891-2020"/>
    <x v="0"/>
    <m/>
    <x v="7"/>
    <m/>
    <m/>
    <s v="Otorgar a la empresa PESQUERA TUNAQUICK S.A., representada en el país por el señor Omar Diego Carcovich Jibaja, permiso de pesca para operar la embarcación pesquera de cerco de bandera ecuatoriana denominada JORGE MARIO"/>
    <m/>
    <m/>
    <m/>
  </r>
  <r>
    <n v="34"/>
    <s v="00034-2020-PRODUCE/DGPCHDI"/>
    <s v="00098672-2019"/>
    <x v="0"/>
    <m/>
    <x v="7"/>
    <m/>
    <m/>
    <s v="Otorgar a favor del señor RAÚL WILFREDO FIESTAS QUEREVALU, permiso de pesca para operar la embarcación pesquera de madera JOSE OTILIO V con matrícula PL-61753-CM"/>
    <m/>
    <m/>
    <m/>
  </r>
  <r>
    <n v="35"/>
    <s v="00035-2020-PRODUCE/DGPCHDI"/>
    <s v="00097242-2019"/>
    <x v="0"/>
    <m/>
    <x v="8"/>
    <m/>
    <m/>
    <s v="Declarar improcedente la solicitud de cambio de titular del permiso de pesca para operar la embarcación pesquera SAN FRANCISCO con matrícula CO-19662-CM"/>
    <m/>
    <s v="CAMBIO DE TITULAR"/>
    <m/>
  </r>
  <r>
    <n v="36"/>
    <s v="00036-2020-PRODUCE/DGPCHDI"/>
    <s v="00106887-2019"/>
    <x v="0"/>
    <m/>
    <x v="8"/>
    <m/>
    <m/>
    <s v="Aprobar a favor de la empresa GRUPO NUNTON S.A.C., el cambio de titular del permiso de pesca para operar la embarcación pesquera JOSE ROSARIO con matrícula PL-13070-CM "/>
    <s v="DECHDI"/>
    <s v="CAMBIO DE TITULAR"/>
    <m/>
  </r>
  <r>
    <n v="37"/>
    <s v="00037-2020-PRODUCE/DGPCHDI"/>
    <s v="00116244-2019"/>
    <x v="0"/>
    <m/>
    <x v="8"/>
    <s v="JEHOVA JIREH"/>
    <s v="CE-36489-PM"/>
    <s v="Aprobar a favor de la empresa PESQUERA JEHOVA PROVEERA S.A.C., el cambio de titular del permiso de pesca para operar la embarcación pesquera JEHOVA JIREH con matrícula CE-36489-PM"/>
    <s v="DECHDI"/>
    <s v="CAMBIO DE TITULAR"/>
    <d v="2020-03-22T00:00:00"/>
  </r>
  <r>
    <n v="38"/>
    <s v="00038-2020-PRODUCE/DGPCHDI"/>
    <s v="00001821-2020"/>
    <x v="0"/>
    <m/>
    <x v="8"/>
    <m/>
    <m/>
    <s v="Otorgar a la empresa PISCANTUR S.A., representada en el país por el señor Rudy Bill Neyra Balta, permiso de pesca para operar la embarcación pesquera de cerco de bandera ecuatoriana denominada AMADA ISABEL"/>
    <m/>
    <m/>
    <m/>
  </r>
  <r>
    <n v="39"/>
    <s v="00039-2020-PRODUCE/DGPCHDI"/>
    <s v="00113401-2019"/>
    <x v="0"/>
    <m/>
    <x v="9"/>
    <m/>
    <m/>
    <s v="Declarar improcedente la solicitud de cambio de titular del permiso de pesca para operar la embarcación pesquera PILAR con matrícula CO-04887-CM, para la extracción del recurso Anchoveta"/>
    <m/>
    <s v="CAMBIO DE TITULAR"/>
    <m/>
  </r>
  <r>
    <n v="40"/>
    <s v="00040-2020-PRODUCE/DGPCHDI"/>
    <s v="00113371-2019"/>
    <x v="0"/>
    <m/>
    <x v="9"/>
    <m/>
    <m/>
    <s v="Declarar improcedente la solicitud de cambio de titular del permiso de pesca para operar la embarcación pesquera TIMOTEO II con matrícula CO-27032-CM, para la extracción del recurso Anchoveta "/>
    <m/>
    <s v="CAMBIO DE TITULAR"/>
    <m/>
  </r>
  <r>
    <n v="41"/>
    <s v="00041-2020-PRODUCE/DGPCHDI"/>
    <s v="00113370-2019"/>
    <x v="0"/>
    <m/>
    <x v="9"/>
    <m/>
    <m/>
    <s v="Declarar improcedente la solicitud de cambio de titular del permiso de pesca para operar la embarcación pesquera BELISSA con matrícula HO-1766-CM, para la extracción del recurso Anchoveta y otros con destino al consumo humano directo"/>
    <m/>
    <s v="CAMBIO DE TITULAR"/>
    <m/>
  </r>
  <r>
    <n v="42"/>
    <s v="00042-2020-PRODUCE/DGPCHDI"/>
    <s v="00113397-2019"/>
    <x v="0"/>
    <m/>
    <x v="9"/>
    <m/>
    <m/>
    <s v="Declarar improcedente la solicitud de cambio de titular del permiso de pesca para operar la embarcación pesquera LUCERITO con matrícula HO-28831-CM, para la extracción del recurso Anchoveta y otros con destino al consumo humano directo"/>
    <m/>
    <s v="CAMBIO DE TITULAR"/>
    <m/>
  </r>
  <r>
    <n v="43"/>
    <s v="00043-2020-PRODUCE/DGPCHDI"/>
    <s v="00113399-2019"/>
    <x v="0"/>
    <m/>
    <x v="9"/>
    <m/>
    <m/>
    <s v="Declarar improcedente la solicitud de cambio de titular del permiso de pesca para operar la embarcación pesquera FERNANDOS III con matrícula PT-4569-BM, para la extracción del recurso Anchoveta y otros con destino al consumo humano directo, presentada por la empresa CONSERVERA OSIRIS S.A.C."/>
    <m/>
    <s v="CAMBIO DE TITULAR"/>
    <m/>
  </r>
  <r>
    <n v="44"/>
    <s v="00044-2020-PRODUCE/DGPCHDI"/>
    <s v="00113375-2019"/>
    <x v="0"/>
    <m/>
    <x v="9"/>
    <m/>
    <m/>
    <s v="Declarar improcedente la solicitud de cambio de titular del permiso de pesca para operar la embarcación pesquera CELESTINA I con matrícula IO-23623-CM, para la extracción del recurso Anchoveta y otros con destino al consumo humano directo, presentada por la empresa CONSERVERA OSIRIS S.A.C."/>
    <m/>
    <s v="CAMBIO DE TITULAR"/>
    <m/>
  </r>
  <r>
    <n v="45"/>
    <s v="00045-2020-PRODUCE/DGPCHDI"/>
    <s v="00113403-2019"/>
    <x v="0"/>
    <m/>
    <x v="9"/>
    <m/>
    <m/>
    <s v="Declarar improcedente la solicitud de cambio de titular del permiso de pesca para operar la embarcación pesquera DINA con matrícula CE-23162-CM, para la extracción del recurso Anchoveta y otros con destino al consumo humano directo, presentada por la empresa CONSERVERA OSIRIS S.A.C."/>
    <m/>
    <s v="CAMBIO DE TITULAR"/>
    <m/>
  </r>
  <r>
    <n v="46"/>
    <s v="00046-2020-PRODUCE/DGPCHDI"/>
    <s v="00116044-2019"/>
    <x v="0"/>
    <m/>
    <x v="9"/>
    <m/>
    <m/>
    <s v="Otorgar a favor de la señora TORIBIA GORDILLO JACINTO, autorización de incremento de flota para construir una nueva embarcación pesquera "/>
    <m/>
    <m/>
    <m/>
  </r>
  <r>
    <n v="47"/>
    <s v="00047-2020-PRODUCE/DGPCHDI"/>
    <s v="00090070-2019"/>
    <x v="0"/>
    <m/>
    <x v="10"/>
    <m/>
    <m/>
    <s v="Declarar la conclusión del procedimiento de permiso de pesca para operar la embarcación pesquera DON FERNANDO II con matrícula CO-58641-CM, iniciado por la COOPERATIVA JEHOVÁ ES MI PASTOR, NADA ME FALTARÁ - LA TORTUGA PAITA con relación al armador Juan Manuel Ipanaque Pazos"/>
    <m/>
    <m/>
    <m/>
  </r>
  <r>
    <n v="48"/>
    <s v="00048-2020-PRODUCE/DGPCHDI"/>
    <s v="00090062-2019"/>
    <x v="0"/>
    <m/>
    <x v="10"/>
    <m/>
    <m/>
    <s v="Declarar la conclusión del procedimiento de permiso de pesca para operar la embarcación pesquera DON GERARDO 3"/>
    <m/>
    <m/>
    <m/>
  </r>
  <r>
    <n v="49"/>
    <s v="00049-2020-PRODUCE/DGPCHDI"/>
    <s v="00090065-2019"/>
    <x v="0"/>
    <m/>
    <x v="10"/>
    <m/>
    <m/>
    <s v="Declarar la conclusión del procedimiento de permiso de pesca para operar la embarcación pesquera DON FERNANDO con matrícula PT-36158-CM"/>
    <m/>
    <m/>
    <m/>
  </r>
  <r>
    <n v="50"/>
    <s v="00050-2020-PRODUCE/DGPCHDI"/>
    <s v="00074606-2018"/>
    <x v="0"/>
    <m/>
    <x v="10"/>
    <m/>
    <m/>
    <s v="Declarar la conclusión del procedimiento de permiso de pesca para operar la embarcación pesquera RAFAEL JOSÉ con matrícula PT-26116-BM"/>
    <m/>
    <m/>
    <m/>
  </r>
  <r>
    <n v="51"/>
    <s v="00051-2020-PRODUCE/DGPCHDI"/>
    <s v="00082845-2019"/>
    <x v="0"/>
    <m/>
    <x v="10"/>
    <m/>
    <m/>
    <s v="Otorgar a la empresa JINZHAO MINING PERÚ S.A., autorización para efectuar investigación pesquera con extracción de muestras de especímenes hidrobiológicos, sin valor comercial y con uso de embarcación pesquera"/>
    <m/>
    <m/>
    <m/>
  </r>
  <r>
    <n v="52"/>
    <s v="00052-2020-PRODUCE/DGPCHDI"/>
    <s v="00103892-2019"/>
    <x v="0"/>
    <m/>
    <x v="10"/>
    <m/>
    <m/>
    <s v="Declarar improcedente la solicitud de autorización de incremento de flota para ampliar la capacidad de bodega de la embarcación pesquera DON ROLO I con matrícula PL-19884-CM"/>
    <m/>
    <m/>
    <m/>
  </r>
  <r>
    <n v="53"/>
    <s v="00053-2020-PRODUCE/DGPCHDI"/>
    <s v="00117281-2019"/>
    <x v="0"/>
    <m/>
    <x v="10"/>
    <m/>
    <m/>
    <s v="Declarar improcedente la solicitud de autorización para efectuar investigación pesquera con extracción de muestras de especímenes hidrobiológicos, sin valor comercial y sin uso de embarcación pesquera solicitado por el señor Carlos Alberto Sotomayor Bello."/>
    <m/>
    <m/>
    <m/>
  </r>
  <r>
    <n v="54"/>
    <s v="00054-2020-PRODUCE/DGPCHDI"/>
    <s v="00097245-2019"/>
    <x v="0"/>
    <m/>
    <x v="10"/>
    <m/>
    <m/>
    <s v="Declarar improcedente la solicitud de autorización de incremento de flota para construir una nueva embarcación pesquera de 38.37 m3 de capacidad de bodega, vía sustitución de la embarcación pesquera no siniestrada SAN FRANCISCO con matrícula CO-19662-CM, presentada por los señores MANUEL RAMÓN PAZO QUEREVALU, JUANA DE LA CRUZ QUIROGA GALÁN, JOSÉ MERCEDES PAZO QUEREVALU y MARTHA CARIDAD RAMÍREZ CHERRE DE PAZO "/>
    <m/>
    <m/>
    <m/>
  </r>
  <r>
    <n v="55"/>
    <s v="00055-2020-PRODUCE/DGPCHDI"/>
    <s v="00078088-2019"/>
    <x v="0"/>
    <m/>
    <x v="10"/>
    <m/>
    <m/>
    <s v="Dejar sin efecto el artículo 2 de la Resolución Directoral N 340-2018-PRODUCE/DGPCHDI."/>
    <m/>
    <m/>
    <m/>
  </r>
  <r>
    <n v="56"/>
    <s v="00056-2020-PRODUCE/DGPCHDI"/>
    <s v="00112248-2019"/>
    <x v="0"/>
    <m/>
    <x v="10"/>
    <m/>
    <m/>
    <s v="Declarar improcedente la solicitud de cambio de titular del permiso de pesca para operar la embarcación pesquera KIKO I con matrícula CE-0969-CM, para la extracción del recurso Anchoveta y otros con destino al consumo humano directo, presentada por la empresa CONSERVERA OSIRIS S.A.C"/>
    <m/>
    <s v="CAMBIO DE TITULAR"/>
    <m/>
  </r>
  <r>
    <n v="57"/>
    <s v="00057-2020-PRODUCE/DGPCHDI"/>
    <s v="00079324-2019"/>
    <x v="0"/>
    <m/>
    <x v="10"/>
    <m/>
    <m/>
    <s v="Otorgar a favor de la empresa CONSORCIO TRANSMANTARO S.A., autorización para efectuar investigación pesquera con extracción de muestras de especímenes hidrobiológicos, sin valor comercial y sin uso de embarcación pesquera"/>
    <m/>
    <m/>
    <m/>
  </r>
  <r>
    <n v="58"/>
    <s v="00058-2020-PRODUCE/DGPCHDI"/>
    <s v="00092110-2019"/>
    <x v="0"/>
    <m/>
    <x v="10"/>
    <m/>
    <m/>
    <s v="Otorgar a favor de la empresa COMPAÑÍA MINERA LINCUNA S.A. autorización para efectuar investigación pesquera con extracción de muestras de especímenes hidrobiológicos, sin valor comercial y sin uso de embarcación pesquera"/>
    <m/>
    <m/>
    <m/>
  </r>
  <r>
    <n v="59"/>
    <s v="00059-2020-PRODUCE/DGPCHDI"/>
    <s v="NO TIENE"/>
    <x v="0"/>
    <m/>
    <x v="11"/>
    <m/>
    <m/>
    <s v="Otorgar a la empresa ALETAMARILLAS.A., representada en el país por el señor Omar Diego Carcovich Jibaja, permiso de pesca para operar la embarcación pesquera de cerco de bandera ecuatoriana denominada DOÑA NANCY"/>
    <m/>
    <m/>
    <m/>
  </r>
  <r>
    <n v="60"/>
    <s v="00060-2020-PRODUCE/DGPCHDI"/>
    <s v="00005071-2019"/>
    <x v="0"/>
    <m/>
    <x v="11"/>
    <m/>
    <m/>
    <s v="Otorgar permiso de pesca a favor de la señora PETRONILA ÁLVAREZ FIESTAS, en calidad de Armadora Socia de la COOPERATIVA PESQUERA JEHOVÁ REY DE REYES LA ISLILLA PAITA, para operar la embarcación pesquera JESUCRISTO LUZ DE VIDA con matrícula TA-11266-BM, en la extracción de los recursos Calamar Gigante o Pota "/>
    <m/>
    <m/>
    <m/>
  </r>
  <r>
    <n v="61"/>
    <s v="00061-2020-PRODUCE/DGPCHDI"/>
    <s v="00053919-2019"/>
    <x v="0"/>
    <m/>
    <x v="11"/>
    <m/>
    <m/>
    <s v=".- Otorgar permiso de pesca a favor de YURI LORENA AYALA DEL CASTILLO, en calidad de Armadora Socia de la COOPERATIVA PESQUERA JEHOVÁ REY DE REYES LA ISLILLA PAITA, para operar la embarcación pesquera SENTINELA DEL CIELO con matrícula TA-12304-BM, en la extracción de los recursos Calamar Gigante o Pota "/>
    <m/>
    <m/>
    <m/>
  </r>
  <r>
    <n v="62"/>
    <s v="00062-2020-PRODUCE/DGPCHDI"/>
    <s v="00081466-2019"/>
    <x v="0"/>
    <m/>
    <x v="11"/>
    <m/>
    <m/>
    <s v="Otorgar permiso de pesca a favor de la señora DEYSI MARGORIETH RAMÍREZ TARRILLO, en calidad de Armadora Socia de la COOPERATIVA PESQUERA SAN JOSÉ LIMITADA, para operar la embarcación pesquera BENDICION DE DIOS con matrícula PL-41390-CM, en la extracción de los recursos Calamar Gigante o Pota"/>
    <m/>
    <m/>
    <m/>
  </r>
  <r>
    <n v="63"/>
    <s v="00063-2020-PRODUCE/DGPCHDI"/>
    <s v="00030551-2019"/>
    <x v="0"/>
    <m/>
    <x v="11"/>
    <m/>
    <m/>
    <s v="Otorgar la ampliación del plazo establecido en el artículo 1 de la Resolución Directoral N 1625-2018-PRODUCE/DGPCHDI"/>
    <m/>
    <m/>
    <m/>
  </r>
  <r>
    <n v="64"/>
    <s v="00064-2020-PRODUCE/DGPCHDI"/>
    <s v="00012101-2017"/>
    <x v="0"/>
    <m/>
    <x v="11"/>
    <m/>
    <m/>
    <s v="Declarar improcedente la solicitud de permiso de pesca para operar la embarcación pesquera KASAMAR con matrícula TA-32150-BM, presentada por la COOPERATIVA PESQUERA JEHOVÁ REY DE REYES LA ISLILLA PAITA "/>
    <m/>
    <m/>
    <m/>
  </r>
  <r>
    <n v="65"/>
    <s v="00065-2020-PRODUCE/DGPCHDI"/>
    <s v="00066947-2019"/>
    <x v="0"/>
    <m/>
    <x v="11"/>
    <m/>
    <m/>
    <s v="Aprobar a favor de la empresa ULTRAMAR WORLD S.A.C., el cambio de titular del permiso de pesca para operar la embarcación pesquera ANTARES II con matrícula CE-18896-PM, para la extracción de los recursos Anchoveta y Sardina con destino al consumo humano directo e indirecto"/>
    <s v="DECHDI"/>
    <s v="CAMBIO DE TITULAR"/>
    <m/>
  </r>
  <r>
    <n v="66"/>
    <s v="00066-2020-PRODUCE/DGPCHDI"/>
    <s v="00107153-2019"/>
    <x v="0"/>
    <m/>
    <x v="11"/>
    <m/>
    <m/>
    <s v="Aprobar a favor de la empresa INVERSIONES PESQUERAS LIGURIA S.A.C. el cambio de titular del permiso de pesca para operar la embarcación pesquera de menor escala VIRGEN DE LA PUERTA 1 con matrícula CE-19038-CM y 29.31 m3 de capacidad de bodega"/>
    <s v="DECHDI"/>
    <s v="CAMBIO DE TITULAR"/>
    <m/>
  </r>
  <r>
    <n v="67"/>
    <s v="00067-2020-PRODUCE/DGPCHDI"/>
    <s v="00003732-2020"/>
    <x v="0"/>
    <m/>
    <x v="12"/>
    <m/>
    <m/>
    <s v="Otorgar a la empresa ANILISA S.A., representada en el país por la señora Ydania Marlene Roncalla Cayetano, permiso de pesca para operar la embarcación pesquera de cerco de bandera ecuatoriana denominada FIORELLA L, en la extracción del recurso Atún "/>
    <m/>
    <m/>
    <m/>
  </r>
  <r>
    <n v="68"/>
    <s v="00068-2020-PRODUCE/DGPCHDI"/>
    <s v="00003730-2020"/>
    <x v="0"/>
    <m/>
    <x v="12"/>
    <m/>
    <m/>
    <s v="Otorgar a la empresa DELFITEC S.A., representada en el país por la señora Ydania Marlene Roncalla Cayetano, permiso de pesca para operar la embarcación pesquera de cerco de bandera ecuatoriana denominada ROSSANA L"/>
    <m/>
    <m/>
    <m/>
  </r>
  <r>
    <n v="69"/>
    <s v="00069-2020-PRODUCE/DGPCHDI"/>
    <s v="00119145-2019"/>
    <x v="0"/>
    <m/>
    <x v="12"/>
    <m/>
    <m/>
    <s v="Aprobar a favor de la empresa LUCIA CHAPOÑAN S.A.C., el cambio de titular del permiso de pesca para operar la embarcación pesquera ROSA MARIA MS 4 con matrícula PL-58961-PM y 88.33 m3 de capacidad de bodega, para la extracción del recurso Anchoveta con destino al consumo humano indirecto"/>
    <s v="DECHDI"/>
    <s v="CAMBIO DE TITULAR"/>
    <m/>
  </r>
  <r>
    <n v="70"/>
    <s v="00070-2020-PRODUCE/DGPCHDI"/>
    <s v="00003725-2020"/>
    <x v="0"/>
    <m/>
    <x v="12"/>
    <m/>
    <m/>
    <s v="Otorgar a la empresa FOLITOP S.A., representada en el país por la señora Ydania Marlene Roncalla Cayetano, permiso de pesca para operar la embarcación pesquera de cerco de bandera ecuatoriana denominada CLAUDIA L, en la extracción del recurso Atún con destino al consumo humano directo"/>
    <m/>
    <m/>
    <m/>
  </r>
  <r>
    <n v="71"/>
    <s v="00071-2020-PRODUCE/DGPCHDI"/>
    <s v="NO TIENE"/>
    <x v="0"/>
    <m/>
    <x v="12"/>
    <m/>
    <m/>
    <s v="Otorgar a la empresa LUMITOP S.A., representada en el país por la señora Ydania Marlene Roncalla Cayetano, permiso de pesca para operar la embarcación pesquera de cerco de bandera ecuatoriana denominada DOMENICA L, en la extracción del recurso Atún con destino al consumo humano directo"/>
    <m/>
    <m/>
    <m/>
  </r>
  <r>
    <n v="72"/>
    <s v="00072-2020-PRODUCE/DGPCHDI"/>
    <s v="00107152-2019"/>
    <x v="0"/>
    <m/>
    <x v="12"/>
    <m/>
    <m/>
    <s v="Declarar improcedente la solicitud de cambio de titular del permiso de pesca para operar la embarcación pesquera DON PEDRO con matrícula CE-21720-CM, para la extracción del recurso Anchoveta y otros con destino al consumo humano directo, presentada por la empresa INVERSIONES PESQUERAS LIGURIA S.A.C"/>
    <m/>
    <s v="CAMBIO DE TITULAR"/>
    <m/>
  </r>
  <r>
    <n v="73"/>
    <s v="00073-2020-PRODUCE/DGPCHDI"/>
    <s v="00085791-2019"/>
    <x v="0"/>
    <m/>
    <x v="12"/>
    <m/>
    <m/>
    <s v="Otorgar a PROVIAS DESCENTRALIZADO, autorización para efectuar investigación pesquera con extracción de muestras de especímenes hidrobiológicos, sin valor comercial y sin uso de embarcación pesquera."/>
    <m/>
    <m/>
    <m/>
  </r>
  <r>
    <n v="74"/>
    <s v="00074-2020-PRODUCE/DGPCHDI"/>
    <s v="00111579-2019"/>
    <x v="0"/>
    <m/>
    <x v="12"/>
    <m/>
    <m/>
    <s v="Otorgar a favor de la empresa PESQUERA PACASMAYO E.I.R.L., permiso de pesca para operar la embarcación pesquera de madera DON MANUEL III con matrícula PL-61936-PM "/>
    <m/>
    <m/>
    <m/>
  </r>
  <r>
    <n v="75"/>
    <s v="00075-2020-PRODUCE/DGPCHDI"/>
    <s v="00003120-2020"/>
    <x v="0"/>
    <s v="22/01/2020"/>
    <x v="12"/>
    <m/>
    <m/>
    <s v="Procedimientos de fiscalización posterior de los expedientes tramitados en la Dirección General de Pesca para Consumo Humano Directo e Indirecto, durante el segundo semestre del 2019"/>
    <m/>
    <m/>
    <m/>
  </r>
  <r>
    <n v="76"/>
    <s v="00076-2020-PRODUCE/DGPCHDI"/>
    <s v="00080501-2019"/>
    <x v="0"/>
    <m/>
    <x v="12"/>
    <m/>
    <m/>
    <s v="Otorgar a favor de la empresa CONSORCIO TRANSMANTARO S.A., autorización para efectuar investigación pesquera con extracción de muestras de especímenes hidrobiológicos, sin valor comercial y sin uso de embarcación pesquera, conforme a los términos contenidos en el plan de investigación "/>
    <m/>
    <m/>
    <m/>
  </r>
  <r>
    <n v="77"/>
    <s v="00077-2020-PRODUCE/DGPCHDI"/>
    <s v="00069616-2019"/>
    <x v="0"/>
    <m/>
    <x v="12"/>
    <m/>
    <m/>
    <s v="Otorgar a favor de la empresa TINKA RESOURCES S.A.C., autorización para efectuar investigación pesquera con extracción de muestras de especímenes hidrobiológicos, sin valor comercial y sin uso de embarcación pesquera"/>
    <m/>
    <m/>
    <m/>
  </r>
  <r>
    <n v="78"/>
    <s v="00078-2020-PRODUCE/DGPCHDI"/>
    <s v="00096461-2017"/>
    <x v="0"/>
    <m/>
    <x v="13"/>
    <m/>
    <m/>
    <s v="Declarar infundado el recurso de reconsideración interpuesto por los señores MARITZA CARMEN KARDUM GONZÁLEZ y JORGE ENRIQUE VÁSQUEZ GIGLIO "/>
    <m/>
    <m/>
    <m/>
  </r>
  <r>
    <n v="79"/>
    <s v="00079-2020-PRODUCE/DGPCHDI"/>
    <s v="00004675-2020"/>
    <x v="0"/>
    <m/>
    <x v="14"/>
    <m/>
    <m/>
    <s v="Otorgar a la empresa NEGOCIOS INDUSTRIALES REAL NIRSA S.A., representada en el país por el señor Omar Diego Carcovich Jibaja, permiso de pesca para operar la embarcación pesquera de cerco de bandera ecuatoriana denominada ROBERTO A"/>
    <m/>
    <m/>
    <m/>
  </r>
  <r>
    <n v="80"/>
    <s v="00080-2020-PRODUCE/DGPCHDI"/>
    <s v="00005880-2020"/>
    <x v="0"/>
    <m/>
    <x v="14"/>
    <m/>
    <m/>
    <s v="Otorgar a la empresa PESDEL S.A. representada en el país por el señor Rudy Bill Neyra Balta, permiso de pesca para operar la embarcación pesquera de cerco de bandera ecuatoriana denominada MILENKA C"/>
    <m/>
    <m/>
    <m/>
  </r>
  <r>
    <n v="81"/>
    <s v="00081-2020-PRODUCE/DGPCHDI"/>
    <s v="00075826-2019"/>
    <x v="0"/>
    <m/>
    <x v="14"/>
    <m/>
    <m/>
    <s v="Declarar improcedente la solicitud de autorización de incremento de flota para construir una nueva embarcación pesquera de 108.02 m3 de capacidad de bodega, vía sustitución de las embarcaciones pesqueras no siniestradas JHONNY MANUELITO II con matrícula CO-18314-PM y 75.03 m3 de capacidad de bodega y JOSE OTILIO I con matrícula PT-5023-CM y 32.99 m3 de capacidad de bodega, presentada por los señores MANUEL NICANOR ÁLVAREZ SABA y ANA VIOLETA SABA BOLO."/>
    <m/>
    <m/>
    <m/>
  </r>
  <r>
    <n v="82"/>
    <s v="00082-2020-PRODUCE/DGPCHDI"/>
    <s v="00003476-2018"/>
    <x v="0"/>
    <m/>
    <x v="14"/>
    <m/>
    <m/>
    <s v="Declarar improcedente la solicitud de permiso de pesca para operar la embarcación pesquera ETEN DIEZ con matrícula HO-38087-PM presentada por la empresa PESQUERA MAJAT S.A.C. "/>
    <m/>
    <m/>
    <m/>
  </r>
  <r>
    <n v="83"/>
    <s v="00083-2020-PRODUCE/DGPCHDI"/>
    <s v="00094335-2019"/>
    <x v="0"/>
    <m/>
    <x v="14"/>
    <m/>
    <m/>
    <s v="Declarar improcedente la solicitud de autorización para efectuar investigación pesquera con extracción de muestras de especímenes hidrobiológicos, sin valor comercial y con uso de embarcación pesquera nacional, solicitado por la empresa NEXA RESOURCES PERU S.A.A."/>
    <m/>
    <m/>
    <m/>
  </r>
  <r>
    <n v="84"/>
    <s v="00084-2020-PRODUCE/DGPCHDI"/>
    <s v="00114062-2019"/>
    <x v="0"/>
    <m/>
    <x v="14"/>
    <m/>
    <m/>
    <s v="Otorgar a favor de la empresa SAKANA DEL PERU S.A., autorización de incremento de flota para construir una nueva embarcación pesquera de menor escala con 10.84 m3 de capacidad de bodega, vía sustitución de la embarcación no siniestrada EKANS"/>
    <m/>
    <m/>
    <m/>
  </r>
  <r>
    <n v="85"/>
    <s v="00085-2020-PRODUCE/DGPCHDI"/>
    <s v="00120460-2019"/>
    <x v="0"/>
    <m/>
    <x v="14"/>
    <m/>
    <m/>
    <s v="Declarar improcedente la solicitud de cambio de titular del permiso de pesca para operar la embarcación pesquera JUANA ROSA con matrícula PL-1524-CM, para la extracción de los recursos Anchoveta y Sardina con destino al consumo humano directo e indirecto; presentada por la empresa AUROMAR S.A.C"/>
    <m/>
    <s v="CAMBIO DE TITULAR"/>
    <m/>
  </r>
  <r>
    <n v="86"/>
    <s v="00086-2020-PRODUCE/DGPCHDI"/>
    <s v="00118057-2019"/>
    <x v="0"/>
    <m/>
    <x v="14"/>
    <m/>
    <m/>
    <s v="Otorgar a la empresa TREVALI PERÚ S.A.C., autorización para efectuar investigación pesquera con extracción de muestras de especímenes hidrobiológicos, sin valor comercial y sin uso de embarcación pesquera"/>
    <m/>
    <m/>
    <m/>
  </r>
  <r>
    <n v="87"/>
    <s v="00087-2020-PRODUCE/DGPCHDI"/>
    <s v="00088815-2019"/>
    <x v="0"/>
    <m/>
    <x v="14"/>
    <m/>
    <m/>
    <s v="Otorgar a PROVIAS DESCENTRALIZADO, autorización para efectuar investigación pesquera con extracción de muestras de especímenes hidrobiológicos, sin valor comercial y sin uso de embarcación pesquera"/>
    <m/>
    <m/>
    <m/>
  </r>
  <r>
    <n v="88"/>
    <s v="00088-2020-PRODUCE/DGPCHDI"/>
    <s v="00104170-2019"/>
    <x v="0"/>
    <m/>
    <x v="14"/>
    <m/>
    <m/>
    <s v="OTORGAR a favor de la empresa PPFISH S.A.C. la licencia de operación para operar la planta de procesamiento pesquero para la producción de congelado de recursos hidrobiológicos, con una capacidad de 33.5 t/día, en el establecimiento industrial pesquero ubicado en la Calle A, Lote 04, Sección 5, Zona Industrial Ex Fundo Oquendo, altura del Km. 6.3 de la Av. Néstor Gambeta, Provincia Constitucional del Callao. "/>
    <m/>
    <m/>
    <m/>
  </r>
  <r>
    <n v="89"/>
    <s v="00089-2020-PRODUCE/DGPCHDI"/>
    <s v="00120488-2019"/>
    <x v="0"/>
    <m/>
    <x v="14"/>
    <m/>
    <m/>
    <s v="Otorgar la ampliación del plazo para la ejecución de la autorización de incremento de flota dispuesta mediante Resolución Directoral N 1384-2018-PRODUCE/DGPCHDI de fecha 23 de agosto de 2018, a favor de los señores HERMINIO PERICHE PANTA y LINA ANDREA PANTA ECA,para la construcción de una nueva embarcación de 97.44 m3 de capacidad de bodega, vía sustitución de la embarcación pesquera no siniestrada NARCISA DE JESUS con matrícula PT-3342-PM y 97.44 m3 de capacidad de bodega."/>
    <m/>
    <m/>
    <m/>
  </r>
  <r>
    <n v="90"/>
    <s v="00090-2020-PRODUCE/DGPCHDI"/>
    <s v="00122563-2019"/>
    <x v="0"/>
    <m/>
    <x v="14"/>
    <m/>
    <m/>
    <s v="Otorgar a favor de los señores BENJAMÍN MARTÍNEZ JACINTO y JUAN MARTÍNEZ JACINTO, autorización de incremento de flota para construir una nueva embarcación pesquera "/>
    <m/>
    <m/>
    <m/>
  </r>
  <r>
    <n v="91"/>
    <s v="00091-2020-PRODUCE/DGPCHDI"/>
    <s v="00078088-2019"/>
    <x v="0"/>
    <m/>
    <x v="15"/>
    <m/>
    <m/>
    <s v="Aprobar a favor de los señores SAMUEL EUGENIO PANTA PANTA, MARÍA CLARA JACINTO ECA, MATILDE JACINTO ECA, JESSICA MARIELLA JACINTO ECA, FLOR MARÍA JACINTO ECA y MARÍA ISABEL JACINTO ECA, el cambio de titular del permiso de pesca para operar la embarcación pesquera de menor escala CLAUDIO II con matrícula PT-3923-CM "/>
    <s v="DECHDI"/>
    <s v="CAMBIO DE TITULAR"/>
    <m/>
  </r>
  <r>
    <n v="92"/>
    <s v="00092-2020-PRODUCE/DGPCHDI"/>
    <s v="00115135-2019"/>
    <x v="0"/>
    <m/>
    <x v="15"/>
    <m/>
    <m/>
    <s v="Declarar improcedente la solicitud de autorización para efectuar investigación pesquera con extracción de muestras de especímenes hidrobiológicos, sin valor comercial y sin uso de embarcación pesquera, para ejecutar el proyecto denominado - Evaluación de cuatro dietas con diferente contenido proteico en el crecimiento del Tramboyo peruano Labrisomus phillippi en condiciones de laboratorio - solicitado por Debora Vida Roca Zapata. "/>
    <m/>
    <m/>
    <m/>
  </r>
  <r>
    <n v="93"/>
    <s v="00093-2020-PRODUCE/DGPCHDI"/>
    <s v="00122552-2019"/>
    <x v="0"/>
    <m/>
    <x v="15"/>
    <m/>
    <m/>
    <s v="Aprobar a favor de los señores SANTIAGO CUTIPA ARI, DAVID FELIX CUTIPA MAMANI y NILDA RUPERTA CUTIPA MAMANI, el cambio de titular del permiso de pesca para operar la embarcación pesquera de menor escala DOÑA VICTORIA con matrícula IO-23063-CM y 30.33 m3 de capacidad de bodega"/>
    <s v="DECHDI"/>
    <s v="CAMBIO DE TITULAR"/>
    <m/>
  </r>
  <r>
    <n v="94"/>
    <s v="00094-2020-PRODUCE/DGPCHDI"/>
    <s v="00118242-2019"/>
    <x v="0"/>
    <m/>
    <x v="15"/>
    <m/>
    <m/>
    <s v="OTORGAR a favor de la empresa SAKANA DEL PERU S.A., permiso de pesca para operar la embarcación pesquera de menor escala TIUSKA con matrícula CO-62608-CM , para la extracción de los recursos Pota o Calamar Gigante, Atún y especies a fines con destino al consumo humano directo"/>
    <m/>
    <m/>
    <m/>
  </r>
  <r>
    <n v="95"/>
    <s v="00095-2020-PRODUCE/DGPCHDI"/>
    <s v="00052996-2019"/>
    <x v="0"/>
    <m/>
    <x v="15"/>
    <m/>
    <m/>
    <s v="Declarar improcedente la solicitud de cambio de titular del permiso de pesca para operar la embarcación pesquera MILAGRO DE CHALPON V con matrícula CO-17961-CM y 91.26 m3 de capacidad de bodega, presentada por el señor PATRICIO VITE ZETA"/>
    <m/>
    <s v="CAMBIO DE TITULAR"/>
    <m/>
  </r>
  <r>
    <n v="96"/>
    <s v="00096-2020-PRODUCE/DGPCHDI"/>
    <s v="00115411-2019"/>
    <x v="0"/>
    <m/>
    <x v="15"/>
    <m/>
    <m/>
    <s v="Otorgar a favor de los señores SANTOS VICENTE TEMOCHE ECHE y LIDIA PAIVA DE TEMOCHE, permiso de pesca para operar la embarcación pesquera de madera ARBOLITO DE NAVIDAD V con matrícula PT-62725-CM , para realizar actividad extractiva del recurso Anchoveta con destino al consumo humano indirecto"/>
    <m/>
    <m/>
    <m/>
  </r>
  <r>
    <n v="97"/>
    <s v="00097-2020-PRODUCE/DGPCHDI"/>
    <s v="00004528-2020"/>
    <x v="0"/>
    <m/>
    <x v="16"/>
    <m/>
    <m/>
    <s v="Otorgar a la empresa MAGRISACORP S.A., representada en el país por la señora Ydania Marlene Roncalla Cayetano, permiso de pesca para operar la embarcación pesquera de cerco de bandera ecuatoriana denominada PANCHITO L"/>
    <m/>
    <m/>
    <m/>
  </r>
  <r>
    <n v="98"/>
    <s v="00098-2020-PRODUCE/DGPCHDI"/>
    <s v="00091010-2019"/>
    <x v="0"/>
    <m/>
    <x v="17"/>
    <m/>
    <m/>
    <s v="Otorgar al Proyecto Especial de Infraestructura de Transporte Descentralizado - PROVIAS DESCENTRALIZADO - MTC, autorización para efectuar investigación pesquera con extracción de muestras de especímenes hidrobiológicos, sin valor comercial y sin uso de embarcación pesquera"/>
    <m/>
    <m/>
    <m/>
  </r>
  <r>
    <n v="99"/>
    <s v="00099-2020-PRODUCE/DGPCHDI"/>
    <s v="00000484-2020"/>
    <x v="0"/>
    <m/>
    <x v="17"/>
    <m/>
    <m/>
    <s v="Otorgar a la empresa GEOPAXI S.A., representada en el país por el señor Omar Diego Carcovich Jibaja, permiso de pesca para operar la embarcación pesquera de cerco de bandera ecuatoriana denominada GOLD TUNA"/>
    <m/>
    <m/>
    <m/>
  </r>
  <r>
    <n v="100"/>
    <s v="00100-2020-PRODUCE/DGPCHDI"/>
    <s v="00068742-2019"/>
    <x v="0"/>
    <m/>
    <x v="17"/>
    <m/>
    <m/>
    <s v="Otorgar a favor de la empresa CONTUGAS S.A.C., autorización para efectuar investigación pesquera con extracción de muestras de especímenes hidrobiológicos, sin valor comercial y sin uso de embarcación pesquera, conforme a los términos contenidos en el plan de investigación "/>
    <m/>
    <m/>
    <m/>
  </r>
  <r>
    <n v="101"/>
    <s v="00101-2020-PRODUCE/DGPCHDI"/>
    <s v="00074506-2019"/>
    <x v="0"/>
    <m/>
    <x v="17"/>
    <m/>
    <m/>
    <s v="Otorgar a favor de la empresa GEOPARK PERU S.A.C., autorización para efectuar investigación pesquera con extracción de muestras de especímenes hidrobiológicos, sin valor comercial y sin uso de embarcación pesquera, conforme a los términos contenidos en el plan de investigación "/>
    <m/>
    <m/>
    <m/>
  </r>
  <r>
    <n v="102"/>
    <s v="00102-2020-PRODUCE/DGPCHDI"/>
    <s v="00110879-2019"/>
    <x v="0"/>
    <m/>
    <x v="17"/>
    <m/>
    <m/>
    <s v="Declarar improcedente la solicitud de cambio de titular del permiso de pesca para operar la embarcación pesquera MARIA ISABEL con matrícula CO-18657-PM, para la extracción del recurso Anchoveta con destino al consumo humano directo e indirecto y del recurso Sardina con destino al consumo humano directo, presentada por los señores SANTOS RUMICHE VALENCIA, SILVIA DEYSI COBEÑAS MECHATO, LUCIO CAYO RUMICHE VALENCIA y AURELIA LLENQUE DE RUMICHE"/>
    <m/>
    <s v="CAMBIO DE TITULAR"/>
    <m/>
  </r>
  <r>
    <n v="103"/>
    <s v="00103-2020-PRODUCE/DGPCHDI"/>
    <s v="00036015-2019"/>
    <x v="0"/>
    <m/>
    <x v="17"/>
    <m/>
    <m/>
    <s v="Otorgar a la empresa MARINE EXPLORER S.R.L., autorización para efectuar investigación pesquera con extracción de muestras de especímenes hidrobiológicos, sin valor comercial y con uso de embarcación de bandera extranjera"/>
    <m/>
    <m/>
    <m/>
  </r>
  <r>
    <n v="104"/>
    <s v="00104-2020-PRODUCE/DGPCHDI"/>
    <s v="00083320-2019"/>
    <x v="0"/>
    <m/>
    <x v="17"/>
    <m/>
    <m/>
    <s v="Dejar sin efecto el artículo 2 de la Resolución Directoral N 350-2013-PRODUCE/DGCHD de fecha 13 de diciembre de 2013"/>
    <m/>
    <m/>
    <m/>
  </r>
  <r>
    <n v="105"/>
    <s v="00105-2020-PRODUCE/DGPCHDI"/>
    <s v="00117305-2019"/>
    <x v="0"/>
    <m/>
    <x v="17"/>
    <m/>
    <m/>
    <s v="Otorgar a favor de los señores MANUEL RAMOS LLENQUE FIESTAS, MARÍA JUSTINA FIESTAS DE LLENQUE y LUIS ALBERTO LLENQUE FIESTAS, permiso de pesca para operar la embarcación pesquera de madera MI JUSTINA con matrícula PL-62224-PM"/>
    <m/>
    <m/>
    <m/>
  </r>
  <r>
    <n v="106"/>
    <s v="00106-2020-PRODUCE/DGPCHDI"/>
    <s v="00118410-2019"/>
    <x v="0"/>
    <m/>
    <x v="17"/>
    <m/>
    <m/>
    <s v="Otorgar a favor de la empresa CORPORACION PESQUERA EDC S.A.C., permiso de pesca para operar la embarcación pesquera de madera TOKIO con matrícula HO-62720-PM "/>
    <m/>
    <m/>
    <m/>
  </r>
  <r>
    <n v="107"/>
    <s v="00107-2020-PRODUCE/DGPCHDI"/>
    <s v="00005843-2020"/>
    <x v="0"/>
    <m/>
    <x v="17"/>
    <m/>
    <m/>
    <s v="Otorgar a favor de la empresa COSCO SHIPPING PORTS CHANCAY PERÚ S.A., la ampliación de la autorización para efectuar investigación pesquera con extracción de muestras de especímenes hidrobiológicos, sin valor comercial y con uso de embarcación pesquera "/>
    <m/>
    <m/>
    <m/>
  </r>
  <r>
    <n v="108"/>
    <s v="00108-2020-PRODUCE/DGPCHDI"/>
    <s v="00074504-2019"/>
    <x v="0"/>
    <m/>
    <x v="17"/>
    <m/>
    <m/>
    <s v="Otorgar a favor de la empresa COMPAÑÍA MINERA ANTAMINA S.A., la ampliación de la autorización para efectuar investigación pesquera con extracción de muestras de especímenes hidrobiológicos, sin valor comercial y sin uso de embarcación pesquera para ejecutar el plan de investigación denominado - Línea Base Hidrobiológica de la Unidad Minera Antamina."/>
    <m/>
    <m/>
    <m/>
  </r>
  <r>
    <n v="109"/>
    <s v="00109-2020-PRODUCE/DGPCHDI"/>
    <s v="00072336-2019"/>
    <x v="0"/>
    <m/>
    <x v="17"/>
    <m/>
    <m/>
    <s v="Otorgar a favor de la empresa REPSOL EXPLORACIÓN PERÚ, SUCURSAL DEL PERÚ, autorización para efectuar investigación pesquera con extracción de muestras de especímenes hidrobiológicos, sin valor comercial y sin uso de embarcación pesquera."/>
    <m/>
    <m/>
    <m/>
  </r>
  <r>
    <n v="110"/>
    <s v="00110-2020-PRODUCE/DGPCHDI"/>
    <s v="00066448-2019"/>
    <x v="0"/>
    <m/>
    <x v="17"/>
    <m/>
    <m/>
    <s v="Otorgar a favor de la empresa INGENIERÍA MARITIMA Y COSTERA S.A.C., autorización para efectuar investigación pesquera con extracción de muestras de especímenes hidrobiológicos, sin valor comercial y con uso de embarcación pesquera"/>
    <m/>
    <m/>
    <m/>
  </r>
  <r>
    <n v="111"/>
    <s v="00111-2020-PRODUCE/DGPCHDI"/>
    <s v="00007868-2020"/>
    <x v="1"/>
    <m/>
    <x v="18"/>
    <m/>
    <m/>
    <s v="Otorgar a la empresa PESDEL S.A., representada en el país por el señor Rudy Bill Neyra Balta, permiso de pesca para operar la embarcación pesquera de cerco de bandera ecuatoriana denominada BETTY ELIZABETH"/>
    <m/>
    <m/>
    <m/>
  </r>
  <r>
    <n v="112"/>
    <s v="00112-2020-PRODUCE/DGPCHDI"/>
    <s v="00008125-2020"/>
    <x v="1"/>
    <m/>
    <x v="18"/>
    <m/>
    <m/>
    <s v="Otorgar a la empresa PESQUERA MIRIAM S.A., representada en el país por el señor Omar Diego Carcovich Jibaja, permiso de pesca para operar la embarcación pesquera de cerco de bandera ecuatoriana denominada LJUBICA"/>
    <m/>
    <m/>
    <m/>
  </r>
  <r>
    <n v="113"/>
    <s v="00113-2020-PRODUCE/DGPCHDI"/>
    <s v="00003259-2020"/>
    <x v="1"/>
    <m/>
    <x v="19"/>
    <m/>
    <m/>
    <s v="Otorgar la ampliación del plazo para la ejecución de la autorización de incremento de flota otorgada mediante Resolución Directoral N 1360-2018-PRODUCE/DGPCHDI a favor de la empresa GRUPO EMPRESARIAL PESQUERO SANTISTEBAN S.A.C."/>
    <m/>
    <m/>
    <m/>
  </r>
  <r>
    <n v="114"/>
    <s v="00114-2020-PRODUCE/DGPCHDI"/>
    <s v="00111047-2019"/>
    <x v="1"/>
    <m/>
    <x v="19"/>
    <m/>
    <m/>
    <s v="OTORGAR a la empresa PESQUERA HERMANOS CORDOVA S.A.C., autorización para la instalación de una planta de procesamiento pesquero para la producción de congelado de recursos hidrobiológicos"/>
    <m/>
    <m/>
    <m/>
  </r>
  <r>
    <n v="115"/>
    <s v="00115-2020-PRODUCE/DGPCHDI"/>
    <s v="00006487-2020"/>
    <x v="1"/>
    <m/>
    <x v="19"/>
    <m/>
    <m/>
    <s v="Otorgar a la empresa CORPORACIÓN ECUATORIANA DE PESCA ECUAOCEANICA S.A., representada en el país por el señor Fernando David Martín Moreno Lesevic, permiso de pesca para operar la embarcación pesquera de cerco de bandera ecuatoriana denominada MARIA ISABEL"/>
    <m/>
    <m/>
    <m/>
  </r>
  <r>
    <n v="116"/>
    <s v="00116-2020-PRODUCE/DGPCHDI"/>
    <s v="00119167-2019"/>
    <x v="1"/>
    <m/>
    <x v="20"/>
    <m/>
    <m/>
    <s v="Declarar improcedente la solicitud de autorización para efectuar investigación pesquera con extracción de muestras de especímenes hidrobiológicos, sin valor comercial y sin uso de embarcación pesquera, para ejecutar el proyecto denominado - Caracterización Hidrobiológica del Proyecto de Exploración Minera Incasol - solicitado por la empresa NEXA RESOURCES PERÚ S.A.A. "/>
    <m/>
    <m/>
    <m/>
  </r>
  <r>
    <n v="117"/>
    <s v="00117-2020-PRODUCE/DGPCHDI"/>
    <s v="00074372-2019"/>
    <x v="1"/>
    <m/>
    <x v="20"/>
    <m/>
    <m/>
    <s v="Dejar sin efecto el artículo 3 de la Resolución Directoral N 550-2017-PRODUCE/DGPCHDI de fecha 20 de octubre de 2017"/>
    <m/>
    <m/>
    <m/>
  </r>
  <r>
    <n v="118"/>
    <s v="00118-2020-PRODUCE/DGPCHDI"/>
    <s v="00088813-2019"/>
    <x v="1"/>
    <m/>
    <x v="20"/>
    <m/>
    <m/>
    <s v="Otorgar a PROVÍAS DESCENTRALIZADO - MTC, autorización para efectuar investigación pesquera con extracción de muestras de especímenes hidrobiológicos, sin valor comercial y sin uso de embarcación pesquera, conforme a los términos contenidos en el proyecto de investigación"/>
    <m/>
    <m/>
    <m/>
  </r>
  <r>
    <n v="119"/>
    <s v="00119-2020-PRODUCE/DGPCHDI"/>
    <s v="00103247-2019"/>
    <x v="1"/>
    <m/>
    <x v="21"/>
    <m/>
    <m/>
    <s v="Declarar improcedente la solicitud de asociación o incorporación definitiva de PMCE del recurso Anchoveta, de la embarcación MI LESLIE II con matrícula CE-1337-PM, a favor de las embarcaciones ALBATROS con matrícula PS-6408-PM, ALFA con matrícula CO-12432-PM, ATLANTICO I con matrícula CO-5300-PM, ATLANTICO II con matrícula CO-9905-PM, ATLANTICO III con matrícula CO-13060-PM, ATLANTICO IV con matrícula CO-11346-PM, LUIS ALBERTO con matrícula CO-11346-PM, ASIA 2 con matrícula CE-0256-PM y MAGALLAN"/>
    <m/>
    <m/>
    <m/>
  </r>
  <r>
    <n v="120"/>
    <s v="00120-2020-PRODUCE/DGPCHDI"/>
    <s v="00089462-2019"/>
    <x v="1"/>
    <m/>
    <x v="21"/>
    <m/>
    <m/>
    <s v="Otorgar a la empresa SOUTHERN PERÚ COPPER CORPORATION - SUCURSAL DEL PERÚ, autorización para efectuar investigación pesquera con extracción de muestras de especímenes hidrobiológicos, sin valor comercial y sin uso de embarcación pesquera, conforme a los términos contenidos en el proyecto de investigación denominado, MONITOREO HIDROBIOLÓGICO EN EL MARCO DEL ESTUDIO DE IMPACTO AMBIENTAL DEL PROYECTO: AMPLIACIÓN DE LA CONCENTRADORA TOQUEPALA Y RECRECIMIENTO DEL EMBALSE DE RELAVES DE QUEBRADA HONDA"/>
    <m/>
    <m/>
    <m/>
  </r>
  <r>
    <n v="121"/>
    <s v="00121-2020-PRODUCE/DGPCHDI"/>
    <s v="00087752-2019"/>
    <x v="1"/>
    <m/>
    <x v="21"/>
    <m/>
    <m/>
    <s v="Otorgar a favor de la empresa COMPAÑÍA MINERA ARES S.A.C., autorización para efectuar investigación pesquera con extracción de muestras de especímenes hidrobiológicos, sin valor comercial y sin uso de embarcación pesquera, conforme a los términos contenidos en el plan de investigación denominado - LINEA BASE HIDROBIOLOGICA DE LA DECLARACION DE IMPACTO AMBIENTAL DEL PROYECTO DE EXPLORACION SAYROSA"/>
    <m/>
    <m/>
    <m/>
  </r>
  <r>
    <n v="122"/>
    <s v="00122-2020-PRODUCE/DGPCHDI"/>
    <s v="00104010-2019"/>
    <x v="1"/>
    <m/>
    <x v="21"/>
    <m/>
    <m/>
    <s v="Aceptar el desistimiento del procedimiento de cambio de titular del permiso de pesca para operar la embarcación pesquera MARIANNA con matrícula PL-4169-CM, para la extracción de los recursos Anchoveta y Sardina con destino al consumo humano indirecto; formulado por la empresa JOAQUIN CLEMENTE S.A.C"/>
    <m/>
    <s v="CAMBIO DE TITULAR"/>
    <m/>
  </r>
  <r>
    <n v="123"/>
    <s v="00123-2020-PRODUCE/DGPCHDI"/>
    <s v="00009088-2020"/>
    <x v="1"/>
    <m/>
    <x v="22"/>
    <m/>
    <m/>
    <s v="Otorgar a la empresa GEOPAXI S.A., representada en el país por el señor Omar Diego Carcovich Jibaja, permiso de pesca para operar la embarcación pesquera de cerco de bandera ecuatoriana denominada DON ALVARO"/>
    <m/>
    <m/>
    <m/>
  </r>
  <r>
    <n v="124"/>
    <s v="00124-2020-PRODUCE/DGPCHDI"/>
    <s v="00049625-2019"/>
    <x v="1"/>
    <m/>
    <x v="21"/>
    <m/>
    <m/>
    <s v="Aceptar el desistimiento de la pretensión de modificación de los puntos de monitoreo comprendidos en la autorización de investigación pesquera con extracción de especímenes hidrobiológicos, sin valor comercial y sin uso de embarcación pesquera otorgada a través de la Resolución Directoral N 317-2019-PRODUCE/DGPCHDI"/>
    <m/>
    <m/>
    <m/>
  </r>
  <r>
    <n v="125"/>
    <s v="00125-2020-PRODUCE/DGPCHDI"/>
    <s v="00092640-2019"/>
    <x v="1"/>
    <m/>
    <x v="23"/>
    <m/>
    <m/>
    <s v="Otorgar a la empresa CULTINOR S.A.C., autorización para efectuar investigación pesquera con extracción de muestras de especímenes hidrobiológicos, sin valor comercial y sin uso de embarcación pesquera, conforme a los términos contenidos en el proyecto de investigación denominado - Estudio de Impacto Ambiental Detallado del Proyecto de Explotación Katy."/>
    <m/>
    <m/>
    <m/>
  </r>
  <r>
    <n v="126"/>
    <s v="00126-2020-PRODUCE/DGPCHDI"/>
    <s v="00088248-2019"/>
    <x v="1"/>
    <m/>
    <x v="23"/>
    <m/>
    <m/>
    <s v="Otorgar a la empresa MINSUR S.A., autorización para efectuar investigación pesquera con extracción de muestras de especímenes hidrobiológicos, sin valor comercial y sin uso de embarcación pesquera, conforme a los términos contenidos en el plan de investigación denominado - ESTUDIO DE LINEA BASE HIDROBIOLÓGICA DE LA DECLARACIÓN DE IMPACTO AMBIENTAL - DIA CATEGORIA I - DEL PROYECTO DE EXPLORACIÓN MINERA QUIMSACHATA."/>
    <m/>
    <m/>
    <m/>
  </r>
  <r>
    <n v="127"/>
    <s v="00127-2020-PRODUCE/DGPCHDI"/>
    <s v="00074606-2018"/>
    <x v="1"/>
    <m/>
    <x v="23"/>
    <m/>
    <m/>
    <s v="Aceptar el desistimiento del procedimiento correspondiente a la solicitud de permiso de pesca para operar la embarcación pesquera MISERICORDIA DE DIOS con matrícula CE-29921-BM - formulada por el señor EUSTAQUIO PANTA QUEREVALU presentada por la COOPERATIVA PESQUERA JEHOVÁ ES MI PASTOR, NADA ME FALTARÁ "/>
    <m/>
    <m/>
    <m/>
  </r>
  <r>
    <n v="128"/>
    <s v="00128-2020-PRODUCE/DGPCHDI"/>
    <s v="00094844-2019"/>
    <x v="1"/>
    <m/>
    <x v="23"/>
    <m/>
    <m/>
    <s v="Otorgar a la empresa COMPAÑÍA MINERA PODEROSA S.A., autorización para efectuar investigación pesquera con extracción de muestras de especímenes hidrobiológicos, sin valor comercial y sin uso de embarcación pesquera, conforme a los términos contenidos en el proyecto de investigación "/>
    <m/>
    <m/>
    <m/>
  </r>
  <r>
    <n v="129"/>
    <s v="00129-2020-PRODUCE/DGPCHDI"/>
    <s v="00005935-2020"/>
    <x v="1"/>
    <m/>
    <x v="23"/>
    <m/>
    <m/>
    <s v="Aprobar a favor de los señores MANUEL ARROYO CHANCAFE y VIOLETA BERNAL OROSCO DE ARROYO, el cambio de titular del permiso de pesca para operar la embarcación pesquera EL MESIAS con matrícula PL-6079-CM y 38.95 m3 de capacidad de bodega"/>
    <s v="DECHDI"/>
    <s v="CAMBIO DE TITULAR"/>
    <m/>
  </r>
  <r>
    <n v="130"/>
    <s v="00130-2020-PRODUCE/DGPCHDI"/>
    <s v="00109839-2019"/>
    <x v="1"/>
    <m/>
    <x v="23"/>
    <m/>
    <m/>
    <s v="Declarar improcedente la solicitud de cambio de titular del permiso de pesca para operar la embarcación pesquera JHONNY MANUELITO I con matrícula CO-18298-CM, para la extracción del recurso Anchoveta con destino al consumo humano indirecto; presentada por los señores JOSÉ SIMÓN ÁLVAREZ ECHE y JUANA ÁLVAREZ CARRERA "/>
    <m/>
    <s v="CAMBIO DE TITULAR"/>
    <m/>
  </r>
  <r>
    <n v="131"/>
    <s v="00131-2020-PRODUCE/DGPCHDI"/>
    <s v="00083080-2019"/>
    <x v="1"/>
    <m/>
    <x v="23"/>
    <m/>
    <m/>
    <s v="Declarar IMPROCEDENTE la solicitud presentada por la empresa MONT BLANC EXPORT S.R.L., de autorización para el incremento de capacidad de la planta de procesamiento pesquero para la producción de congelado de 12 t/día a 52 t/día"/>
    <m/>
    <m/>
    <m/>
  </r>
  <r>
    <n v="132"/>
    <s v="00132-2020-PRODUCE/DGPCHDI"/>
    <s v="00109912-2019"/>
    <x v="1"/>
    <m/>
    <x v="23"/>
    <m/>
    <m/>
    <s v="Declarar IMPROCEDENTE la solicitud, presentada por la empresa ESMERALDA CORP S.A.C., de licencia para operar una planta de procesamiento pesquero, vía ejecución de la autorización para el incremento de capacidad"/>
    <m/>
    <m/>
    <m/>
  </r>
  <r>
    <n v="133"/>
    <s v="00133-2020-PRODUCE/DGPCHDI"/>
    <s v="00010243-2020"/>
    <x v="1"/>
    <m/>
    <x v="23"/>
    <m/>
    <m/>
    <s v="Otorgar a la empresa INDUSTRIAS DE PRODUCTOS DEL MAR S.A., representada en el país por el señor Omar Diego Carcovich Jibaja, permiso de pesca para operar la embarcación pesquera de cerco de bandera ecuatoriana denominada MARY LYNN"/>
    <m/>
    <m/>
    <m/>
  </r>
  <r>
    <n v="134"/>
    <s v="00134-2020-PRODUCE/DGPCHDI"/>
    <s v="00010247-2020"/>
    <x v="1"/>
    <m/>
    <x v="23"/>
    <m/>
    <m/>
    <s v="Otorgar a la empresa MAR PACIFICO TUNA S.A., representada en el país por el señor Omar Diego Carcovich Jibaja, permiso de pesca para operar la embarcación pesquera de cerco de bandera panameña denominada REINA DE LA PAZ"/>
    <m/>
    <m/>
    <m/>
  </r>
  <r>
    <n v="135"/>
    <s v="00135-2020-PRODUCE/DGPCHDI"/>
    <s v="00119183-2019"/>
    <x v="1"/>
    <m/>
    <x v="24"/>
    <m/>
    <m/>
    <s v="Aceptar el desistimiento del procedimiento de autorización para efectuar investigación pesquera con extracción de muestras de especímenes hidrobiológicos, sin valor comercial y sin uso de embarcación pesquera, para ejecutar el proyecto de investigación "/>
    <m/>
    <m/>
    <m/>
  </r>
  <r>
    <n v="136"/>
    <s v="00136-2020-PRODUCE/DGPCHDI"/>
    <s v="00011096-2020"/>
    <x v="1"/>
    <m/>
    <x v="24"/>
    <m/>
    <m/>
    <s v="Otorgar a la empresa GEOPAXI S.A., representada en el país por el señor Omar Diego Carcovich Jibaja, permiso de pesca para operar la embarcación pesquera de cerco de bandera ecuatoriana denominada EILEEN MARIE"/>
    <m/>
    <m/>
    <m/>
  </r>
  <r>
    <n v="137"/>
    <s v="00137-2020-PRODUCE/DGPCHDI"/>
    <s v="00082827-2019"/>
    <x v="1"/>
    <m/>
    <x v="25"/>
    <m/>
    <m/>
    <s v="Otorgar a la empresa HIDROELÉCTRICA NUEVA GRANADA S.A.C., autorización para efectuar investigación pesquera con extracción de muestras de especímenes hidrobiológicos, sin valor comercial y sin uso de embarcación pesquera"/>
    <m/>
    <m/>
    <m/>
  </r>
  <r>
    <n v="138"/>
    <s v="00138-2020-PRODUCE/DGPCHDI"/>
    <s v="00054723-2019"/>
    <x v="1"/>
    <m/>
    <x v="25"/>
    <m/>
    <m/>
    <s v="Declarar IMPROCEDENTE la solicitud presentada por la empresa COMPLEJO INDUSTRIAL SKAVOS S.A.C., respecto de la licencia de operación para operar la planta de procesamiento pesquero para la producción de harina residual de descartes y residuos de recursos hidrobiológicos, con carácter accesorio y complementario a su actividad principal de congelado, con una capacidad de 10 t/h"/>
    <m/>
    <m/>
    <m/>
  </r>
  <r>
    <n v="139"/>
    <s v="00139-2020-PRODUCE/DGPCHDI"/>
    <s v="00041694-2019"/>
    <x v="1"/>
    <m/>
    <x v="26"/>
    <m/>
    <m/>
    <s v="Otorgar permiso de pesca a favor del señor WALTHER LLENQUE FLORES, en calidad de Armador Socio de la COOPERATIVA PESQUERA SAN JOSÉ LIMITADA, para operar la embarcación pesquera CABALLERO DEL MAR IV con matrícula PL-41171-CM"/>
    <m/>
    <m/>
    <m/>
  </r>
  <r>
    <n v="140"/>
    <s v="00140-2020-PRODUCE/DGPCHDI"/>
    <s v="00011713-2020"/>
    <x v="1"/>
    <m/>
    <x v="26"/>
    <m/>
    <m/>
    <s v="Otorgar a la empresa ANILISA S.A., representada en el país por la señora Ydania Marlene Roncalla Cayetano, permiso de pesca para operar la embarcación pesquera de cerco de bandera ecuatoriana denominada MALULA, en la extracción del recurso Atún "/>
    <m/>
    <m/>
    <m/>
  </r>
  <r>
    <n v="141"/>
    <s v="00141-2020-PRODUCE/DGPCHDI"/>
    <s v="00041694-2019"/>
    <x v="1"/>
    <m/>
    <x v="26"/>
    <m/>
    <m/>
    <s v="Otorgar permiso de pesca a favor del señor ANTONIO LLENQUE FLORES, en calidad de Armador Socio de la COOPERATIVA PESQUERA SAN JOSÉ LIMITADA, para operar la embarcación pesquera EL CABALLERO con matrícula PL-58752-CM, en la extracción de los recursos Calamar Gigante o Pota "/>
    <m/>
    <m/>
    <m/>
  </r>
  <r>
    <n v="142"/>
    <s v="00142-2020-PRODUCE/DGPCHDI"/>
    <s v="00041694-2019"/>
    <x v="1"/>
    <m/>
    <x v="26"/>
    <m/>
    <m/>
    <s v="Otorgar permiso de pesca a favor del señor WALTHER LLENQUE FLORES, en calidad de Armador Socio de la COOPERATIVA PESQUERA SAN JOSÉ LIMITADA, para operar la embarcación pesquera CABALLERO DE LOS MARES 2 con matrícula PL-18452-BM, en la extracción de los recursos Calamar Gigante o Pota "/>
    <m/>
    <m/>
    <m/>
  </r>
  <r>
    <n v="143"/>
    <s v="00143-2020-PRODUCE/DGPCHDI"/>
    <s v="00041694-2019"/>
    <x v="1"/>
    <m/>
    <x v="26"/>
    <m/>
    <m/>
    <s v="Otorgar permiso de pesca a favor del señor ANTONIO LLENQUE FLORES, en calidad de Armador Socio de la COOPERATIVA PESQUERA SAN JOSÉ LIMITADA, para operar la embarcación pesquera CABALLERO DE LOS MARES I con matrícula TA-12312-BM, en la extracción de los recursos Calamar Gigante o Pota"/>
    <m/>
    <m/>
    <m/>
  </r>
  <r>
    <n v="144"/>
    <s v="00144-2020-PRODUCE/DGPCHDI"/>
    <s v="00099334-2019"/>
    <x v="1"/>
    <m/>
    <x v="26"/>
    <m/>
    <m/>
    <s v="Declarar improcedente la solicitud de autorización para efectuar investigación pesquera con extracción de muestras de especímenes hidrobiológicos, sin valor comercial y sin uso de embarcación, solicitado por el señor DARIO RUBEN FAUSTINO FUSTER "/>
    <m/>
    <m/>
    <m/>
  </r>
  <r>
    <n v="145"/>
    <s v="00145-2020-PRODUCE/DGPCHDI"/>
    <s v="00098438-2019"/>
    <x v="1"/>
    <m/>
    <x v="26"/>
    <m/>
    <m/>
    <s v="Otorgar a la empresa SOCIEDAD MINERA CERRO VERDE S.A.A., autorización para efectuar investigación pesquera con extracción de muestras de especímenes hidrobiológicos, sin valor comercial y sin uso de embarcación, conforme a los términos contenidos en el proyecto de investigación denominado - Programa de Evaluación Hidrobiológica del Río Chili"/>
    <m/>
    <m/>
    <m/>
  </r>
  <r>
    <n v="146"/>
    <s v="00146-2020-PRODUCE/DGPCHDI"/>
    <s v="00085180-2019"/>
    <x v="1"/>
    <m/>
    <x v="26"/>
    <m/>
    <m/>
    <s v="Otorgar a la empresa CORPORACIÓN MINERA CENTAURO S.A.C., autorización para efectuar investigación pesquera con extracción de muestras de especímenes hidrobiológicos, sin valor comercial y sin uso de embarcación pesquera, conforme a los términos contenidos en el proyecto de investigación denominado - Línea Base Hidrobiológica del Estudio Ambiental Proyecto de Exploración Quicay II"/>
    <m/>
    <m/>
    <m/>
  </r>
  <r>
    <n v="147"/>
    <s v="00147-2020-PRODUCE/DGPCHDI"/>
    <s v="00112380-2019"/>
    <x v="1"/>
    <m/>
    <x v="27"/>
    <m/>
    <m/>
    <s v="Declarar improcedente la solicitud de cambio de titular del permiso de pesca para operar la embarcación pesquera MI RAFAEL con matrícula PL-20748-CM, para la extracción de los recursos Anchoveta con destino al consumo humano directo e indirecto y Sardina con destino al consumo humano directo; presentada por la empresa PESQUERA ORLAND S.A.C."/>
    <m/>
    <s v="CAMBIO DE TITULAR"/>
    <m/>
  </r>
  <r>
    <n v="148"/>
    <s v="00148-2020-PRODUCE/DGPCHDI"/>
    <s v="00113533-2019"/>
    <x v="1"/>
    <m/>
    <x v="27"/>
    <m/>
    <m/>
    <s v="Declarar fundado el recurso de reconsideración formulado por la empresa NEGOCIOS INDUSTRIALES REAL NIRSA S.A. contra el literal b del artículo 1 de la Resolución Directoral N 730-2019-PRODUCE/DGPCHDI"/>
    <m/>
    <m/>
    <m/>
  </r>
  <r>
    <n v="149"/>
    <s v="00149-2020-PRODUCE/DGPCHDI"/>
    <s v="00074372-2019"/>
    <x v="1"/>
    <m/>
    <x v="27"/>
    <m/>
    <m/>
    <s v="Otorgar a favor del señor BENJAMÍN HERMINIO AMEZ SILVA, autorización de incremento de flota para construir una nueva embarcación pesquera de menor escala con 29.17 m3 de capacidad de bodega, para la extracción de los recursos Anchoveta y Bonito con destino al consumo humano directo, vía sustitución de la embarcación siniestrada CHACAS I "/>
    <m/>
    <m/>
    <m/>
  </r>
  <r>
    <n v="150"/>
    <s v="00150-2020-PRODUCE/DGPCHDI"/>
    <s v="00055622-2019"/>
    <x v="1"/>
    <m/>
    <x v="27"/>
    <m/>
    <m/>
    <s v="Declarar improcedente la solicitud de autorización para efectuar investigación pesquera con extracción de muestras de especímenes hidrobiológicos, sin valor comercial y con uso de embarcación pesquera"/>
    <m/>
    <m/>
    <m/>
  </r>
  <r>
    <n v="151"/>
    <s v="00151-2020-PRODUCE/DGPCHDI"/>
    <s v="00011452-2020"/>
    <x v="1"/>
    <m/>
    <x v="28"/>
    <m/>
    <m/>
    <s v="Otorgar a favor del Instituto de Ciencias de la Vida - Universidad de Michigan - Life Sciences Institute, University of Michigan - USA, la ampliación de la autorización para efectuar investigación pesquera con extracción de muestras de especímenes hidrobiológicos, sin valor comercial y sin uso de embarcación pesquera para ejecutar el proyecto denominado - Investigación de la composición microbiana de la Amazonia peruana, otorgada mediante R.D.N 540-2019-PRODUCE/DGPCHDI hasta el 26/10/2024"/>
    <m/>
    <m/>
    <m/>
  </r>
  <r>
    <n v="152"/>
    <s v="00152-2020-PRODUCE/DGPCHDI"/>
    <s v="00113535-2019"/>
    <x v="1"/>
    <m/>
    <x v="28"/>
    <m/>
    <m/>
    <s v="Declarar fundado el recurso de reconsideración formulado por la empresa NEGOCIOS INDUSTRIALES REAL NIRSA S.A. contra el literal b, de la R.D. N 723-2019-PRODUCE/DGPCHDI . Modificar el literal b. del artículo 1 de la citada resolución."/>
    <m/>
    <m/>
    <m/>
  </r>
  <r>
    <n v="153"/>
    <s v="00153-2020-PRODUCE/DGPCHDI"/>
    <s v="00110718-2019"/>
    <x v="1"/>
    <m/>
    <x v="28"/>
    <m/>
    <m/>
    <s v="DECLARAR que la modificación por cambio de razón social de la licencia de operación otorgada mediante Resolución Directoral N 196-2019-PRODUCE/DGPCHDI"/>
    <m/>
    <m/>
    <m/>
  </r>
  <r>
    <n v="154"/>
    <s v="00154-2020-PRODUCE/DGPCHDI"/>
    <s v="00110718-2019"/>
    <x v="1"/>
    <m/>
    <x v="28"/>
    <m/>
    <m/>
    <s v="DECLARAR que la modificación por cambio de razón social de la licencia de operación otorgada mediante Resolución Directoral N 196-2019-PRODUCE/DGPCHDI"/>
    <m/>
    <m/>
    <m/>
  </r>
  <r>
    <n v="155"/>
    <s v="00155-2020-PRODUCE/DGPCHDI"/>
    <s v="00030710-2019"/>
    <x v="1"/>
    <m/>
    <x v="28"/>
    <m/>
    <m/>
    <s v="Otorgar permiso de pesca al señor SANTOS FAUSTINO PAZO NUNURA, en calidad de Armador Socio de la COOPERATIVA PESQUERA JEHOVÁ ES MI PASTOR - NADA ME FALTARÁ - LA TORTUGA PAITA, para operar la embarcación MI LUCERO"/>
    <m/>
    <m/>
    <m/>
  </r>
  <r>
    <n v="156"/>
    <s v="00156-2020-PRODUCE/DGPCHDI"/>
    <s v="00051018-2019"/>
    <x v="1"/>
    <m/>
    <x v="29"/>
    <m/>
    <m/>
    <s v="Otorgar a favor del Proyecto Especial de Infraestructura de Transporte Descentralizado - PROVIAS DESCENTRALIZADO, autorización para efectuar investigación pesquera con extracción de muestras de especímenes hidrobiológicos, sin valor comercial y sin uso de embarcación"/>
    <m/>
    <m/>
    <m/>
  </r>
  <r>
    <n v="157"/>
    <s v="00157-2020-PRODUCE/DGPCHDI"/>
    <s v="00041694-2019"/>
    <x v="1"/>
    <m/>
    <x v="29"/>
    <m/>
    <m/>
    <s v="Declarar en abandono el procedimiento de permiso de pesca para operar la embarcación pesquera JUANITA II con matrícula TA-29236-BM, del socio Henrry Jonny Fiestas Fiestas, presentada por la COOPERATIVA PESQUERA SAN JOSÉ LIMITADA "/>
    <m/>
    <m/>
    <m/>
  </r>
  <r>
    <n v="158"/>
    <s v="00158-2020-PRODUCE/DGPCHDI"/>
    <s v="00131817-2018"/>
    <x v="1"/>
    <m/>
    <x v="29"/>
    <m/>
    <m/>
    <s v="Otorgar permiso de pesca al señor TEÓFILO MANUEL QUEREVALU ÁLVAREZ, en calidad de Armador Socio de la COOPERATIVA PESQUERA JEHOVÁ ES MI PASTOR - NADA ME FALTARÁ - LA TORTUGA PAITA, para operar la embarcación DON TEOFILO II "/>
    <m/>
    <m/>
    <m/>
  </r>
  <r>
    <n v="159"/>
    <s v="00159-2020-PRODUCE/DGPCHDI"/>
    <s v="00088557-2019"/>
    <x v="1"/>
    <m/>
    <x v="29"/>
    <m/>
    <m/>
    <s v="Otorgar a favor del señor ISRAEL ABIMAEL IPANAQUE OROSCO autorización de incremento de flota para incorporar el Porcentaje Máximo de Captura por Embarcación de la embarcación siniestrada AMIGO DE DIOS 1 con matrícula PL-4451-PM "/>
    <m/>
    <m/>
    <m/>
  </r>
  <r>
    <n v="160"/>
    <s v="00160-2020-PRODUCE/DGPCHDI"/>
    <s v="00120519-2019"/>
    <x v="1"/>
    <m/>
    <x v="29"/>
    <m/>
    <m/>
    <s v="Aprobar a favor de la empresa NEGOCIACIONES MAJU &amp; MAGY E.I.R.L., el cambio de titular del permiso de pesca para operar la embarcación pesquera JAPON con matrícula PT-6016-CM y 34.92 m3 de capacidad de bodega, para la extracción del recurso Anchoveta con destino al consumo humano directo e indirecto y del recurso Sardina con destino al consumo humano directo"/>
    <s v="DECHDI"/>
    <s v="CAMBIO DE TITULAR"/>
    <m/>
  </r>
  <r>
    <n v="161"/>
    <s v="00161-2020-PRODUCE/DGPCHDI"/>
    <s v="00119125-2019"/>
    <x v="1"/>
    <m/>
    <x v="29"/>
    <m/>
    <m/>
    <s v="Declarar improcedente la solicitud de cambio de titular del permiso de pesca para operar la embarcación pesquera DON MANUEL con matricula PL-21090-CM, para la extracción del recurso Anchoveta con destino al consumo humano indirecto y del recurso Sardina con destino al consumo humano directo; presentada por la empresa CORPORACION PESQUERA DON MORO S.A.C."/>
    <m/>
    <s v="CAMBIO DE TITULAR"/>
    <m/>
  </r>
  <r>
    <n v="162"/>
    <s v="00162-2020-PRODUCE/DGPCHDI"/>
    <s v="00102637-2019"/>
    <x v="1"/>
    <m/>
    <x v="30"/>
    <m/>
    <m/>
    <s v="Otorgar a la empresa COMPAÑÍA DE MINAS BUENAVENTURA S.A.A., autorización para efectuar investigación pesquera con extracción de muestras de especímenes hidrobiológicos, sin valor comercial y sin uso de embarcación, conforme a los términos contenidos en el proyecto de investigación "/>
    <m/>
    <m/>
    <m/>
  </r>
  <r>
    <n v="163"/>
    <s v="00163-2020-PRODUCE/DGPCHDI"/>
    <s v="00085793-2019"/>
    <x v="1"/>
    <m/>
    <x v="30"/>
    <m/>
    <m/>
    <s v="Otorgar al Proyecto Especial de Infraestructura de Transporte Descentralizado - PROVIAS DESCENTRALIZADO - MTC - autorización para efectuar investigación pesquera con extracción de muestras de especímenes hidrobiológicos, sin valor comercial y sin uso de embarcación, conforme a los términos contenidos en el proyecto de investigación "/>
    <m/>
    <m/>
    <m/>
  </r>
  <r>
    <n v="164"/>
    <s v="00164-2020-PRODUCE/DGPCHDI"/>
    <s v="00117468-2019"/>
    <x v="1"/>
    <m/>
    <x v="30"/>
    <m/>
    <m/>
    <s v="Otorgar a favor de la empresa NEWMONT PERÚ S.R.L., autorización para efectuar investigación pesquera con extracción de muestras de especímenes hidrobiológicos, sin valor comercial y sin uso de embarcación, conforme a los términos contenidos en el proyecto de investigación "/>
    <m/>
    <m/>
    <m/>
  </r>
  <r>
    <n v="165"/>
    <s v="00165-2020-PRODUCE/DGPCHDI"/>
    <s v="00102972-2019"/>
    <x v="1"/>
    <m/>
    <x v="30"/>
    <m/>
    <m/>
    <s v="Otorgar a PROVÍAS DESCENTRALIZADO, autorización para efectuar investigación pesquera con extracción de muestras de especímenes hidrobiológicos, sin valor comercial y sin uso de embarcación, conforme a los términos contenidos en el proyecto de investigación "/>
    <m/>
    <m/>
    <m/>
  </r>
  <r>
    <n v="166"/>
    <s v="00166-2020-PRODUCE/DGPCHDI"/>
    <s v="00097327-2019"/>
    <x v="1"/>
    <m/>
    <x v="30"/>
    <m/>
    <m/>
    <s v="Otorgar a la empresa GR CORTARRAMA S.A.C., autorización para efectuar investigación pesquera con extracción de muestras de especímenes hidrobiológicos, sin valor comercial y sin uso de embarcación, conforme a los términos contenidos en el proyecto de investigación "/>
    <m/>
    <m/>
    <m/>
  </r>
  <r>
    <n v="167"/>
    <s v="00167-2020-PRODUCE/DGPCHDI"/>
    <s v="00010713-2020"/>
    <x v="1"/>
    <m/>
    <x v="30"/>
    <m/>
    <m/>
    <s v="Aprobar a favor de la empresa INVERSIONES PESQUERAS LIGURIA S.A.C., el cambio de titular del permiso de pesca para operar la embarcación pesquera de menor escala DON PEDRO con matrícula CE-21720-CM "/>
    <s v="DECHDI"/>
    <s v="CAMBIO DE TITULAR"/>
    <m/>
  </r>
  <r>
    <n v="168"/>
    <s v="00168-2020-PRODUCE/DGPCHDI"/>
    <s v="00007311-2020"/>
    <x v="1"/>
    <m/>
    <x v="30"/>
    <m/>
    <m/>
    <s v="Aprobar a favor de la empresa MADRE JUANA S.A.C. el cambio de titular del permiso de pesca para operar la embarcación pesquera SOLO DIOS CON SU PODER 3 con matrícula CO-29012-PM y 66.94 m3 de capacidad de bodega, para la extracción del recurso Anchoveta con destino al consumo humano indirecto"/>
    <s v="DECHDI"/>
    <s v="CAMBIO DE TITULAR"/>
    <m/>
  </r>
  <r>
    <n v="169"/>
    <s v="00169-2020-PRODUCE/DGPCHDI"/>
    <s v="00015211-2020"/>
    <x v="1"/>
    <m/>
    <x v="30"/>
    <m/>
    <m/>
    <s v="Otorgar la ampliación del plazo para la ejecución de la autorización de incremento de flota otorgada mediante Resolución Directoral N 1507-2018-PRODUCE/DGPCHDI a favor de los señores DEMETRIO JACINTO CHUNGA, MARÍA SANTOS TRINIDAD PANTA DE JACINTO, JUAN PASCUAL JACINTO ECA, ROSA ESTHER CHUNGA ECA, PABLO JACINTO ECA, MARITZA PANTA ECA y PAULINA ECA DE JACINTO "/>
    <m/>
    <m/>
    <m/>
  </r>
  <r>
    <n v="170"/>
    <s v="00170-2020-PRODUCE/DGPCHDI"/>
    <s v="00012698-2020"/>
    <x v="1"/>
    <m/>
    <x v="30"/>
    <m/>
    <m/>
    <s v="Otorgar la ampliación del plazo para la ejecución de la autorización de incremento de flota otorgada mediante Resolución Directoral N 1475-2018-PRODUCE/DGPCHDI "/>
    <m/>
    <m/>
    <m/>
  </r>
  <r>
    <n v="171"/>
    <s v="00171-2020-PRODUCE/DGPCHDI"/>
    <s v="00054836-2019"/>
    <x v="1"/>
    <m/>
    <x v="30"/>
    <m/>
    <m/>
    <s v="LEVANTAR la suspensión, a solicitud de la empresa PESQUERA DIAMANTE S.A., de la licencia de operación otorgada mediante Resolución Directoral N 163-2003-PRODUCE/DNEPP"/>
    <m/>
    <m/>
    <m/>
  </r>
  <r>
    <n v="172"/>
    <s v="00172-2020-PRODUCE/DGPCHDI"/>
    <s v="00006277-2020"/>
    <x v="2"/>
    <m/>
    <x v="31"/>
    <m/>
    <m/>
    <s v="Aceptar el desistimiento al procedimiento de permiso de pesca para operar la embarcación pesquera de cerco de bandera ecuatoriana denominada CAP. BERNY B con matrícula P-04-00584, para la extracción del recurso de Atún con destino al consumo humano directo; formulado por el señor Omar Diego Carcovich Jibaja, en representación del señor DANIEL ROBERTO BUEHS BOWEN"/>
    <m/>
    <m/>
    <m/>
  </r>
  <r>
    <n v="173"/>
    <s v="00173-2020-PRODUCE/DGPCHDI"/>
    <s v="00099721-2019"/>
    <x v="2"/>
    <m/>
    <x v="31"/>
    <m/>
    <m/>
    <s v="ENCAUZAR de oficio la solicitud presentada por la empresa PESQUERA HAYDUK S.A. como una solicitud de reincorporación de la planta de procesamiento pesquero para la producción de harina de pescado ubicada en Jr. Los Pescadores 946, Zona Industrial I, distrito y provincia de Paita, departamento de Piura, con 80 t/h de capacidad de procesamiento"/>
    <m/>
    <m/>
    <m/>
  </r>
  <r>
    <n v="174"/>
    <s v="00174-2020-PRODUCE/DGPCHDI"/>
    <s v="00100166-2019"/>
    <x v="2"/>
    <m/>
    <x v="31"/>
    <m/>
    <m/>
    <s v="LEVANTAR la suspensión, a solicitud de la empresa PESQUERA HAYDUK S.A., de la licencia de operación otorgada mediante Resolución Directoral N 363-2009-PRODUCE, respecto de la planta de procesamiento pesquero para la producción de harina y aceite de pescado, ubicada en Caleta Constante - Parachique, distrito y provincia de Sechura, departamento de Piura; con capacidad instalada de 58 t/h de procesamiento"/>
    <m/>
    <m/>
    <m/>
  </r>
  <r>
    <n v="175"/>
    <s v="00175-2020-PRODUCE/DGPCHDI"/>
    <s v="00046490-2019"/>
    <x v="2"/>
    <m/>
    <x v="31"/>
    <m/>
    <m/>
    <s v="LEVANTAR  la suspensión, a solicitud  de la  empresa COMPAÑIA PESQUERA DEL PACIFICO CENTRO "/>
    <m/>
    <m/>
    <m/>
  </r>
  <r>
    <n v="176"/>
    <s v="00176-2020-PRODUCE/DGPCHDI"/>
    <s v="00012225-2020"/>
    <x v="2"/>
    <m/>
    <x v="32"/>
    <m/>
    <m/>
    <s v="LEVANTAR  la suspensión, a solicitud  de la  empresa OCEANO SEAFOOD S.A., de la licencia de operación otorgada mediante Resolución Directoral N 131-2017-PRODUCE"/>
    <m/>
    <m/>
    <m/>
  </r>
  <r>
    <n v="177"/>
    <s v="00177-2020-PRODUCE/DGPCHDI"/>
    <s v="00005071-2019"/>
    <x v="2"/>
    <m/>
    <x v="32"/>
    <m/>
    <m/>
    <s v="Otorgar permiso de pesca a favor del señor RICKY FELIPE ÁLVAREZ FIESTAS, en calidad de Armador Socio de la COOPERATIVA PESQUERA JEHOVÁ REY DE REYES LA ISLILLA PAITA, para operar la embarcación pesquera EMANUEL II con matrícula PT-39749-BM"/>
    <m/>
    <m/>
    <m/>
  </r>
  <r>
    <n v="178"/>
    <s v="00178-2020-PRODUCE/DGPCHDI"/>
    <s v="00131817-2018"/>
    <x v="2"/>
    <m/>
    <x v="33"/>
    <m/>
    <m/>
    <s v="Otorgar permiso de pesca a favor de la señora FLOR MARÍA QUEREVALU PANTA, en calidad de Armadora Socia de la COOPERATIVA PESQUERA JEHOVÁ ES MI PASTOR; ; NADA ME FALTARÁ - LA TORTUGA PAITA, para operar la embarcación ELENA I "/>
    <m/>
    <m/>
    <m/>
  </r>
  <r>
    <n v="179"/>
    <s v="00179-2020-PRODUCE/DGPCHDI"/>
    <s v="00101298-2019"/>
    <x v="2"/>
    <m/>
    <x v="33"/>
    <m/>
    <m/>
    <s v="LEVANTAR  la suspensión, a solicitud  de la  empresa PESQUERA HAYDUK S.A., de la licencia de operación otorgada mediante Resolución Directoral N 272-2020-PRODUCE/DGPCHD"/>
    <m/>
    <m/>
    <m/>
  </r>
  <r>
    <n v="180"/>
    <s v="00180-2020-PRODUCE/DGPCHDI"/>
    <s v="00101301-2019"/>
    <x v="2"/>
    <m/>
    <x v="33"/>
    <m/>
    <m/>
    <s v="LEVANTAR la suspensión, a solicitud de la empresa PESQUERA HAYDUK S.A., de la licencia de operación otorgada mediante Resolución Directoral N 363-2009-PRODUCE/DGEPP, modificada por la Resolución Directoral N 303-2011-PRODUCE/DGEPP"/>
    <m/>
    <m/>
    <m/>
  </r>
  <r>
    <n v="181"/>
    <s v="00181-2020-PRODUCE/DGPCHDI"/>
    <s v="00010332-2020"/>
    <x v="2"/>
    <m/>
    <x v="33"/>
    <m/>
    <m/>
    <s v="Disponer la publicación de la - Relación de Embarcaciones Pesqueras que Participarán en la Actividad de Investigación Pesquera denominada Operación Merluza XXIX autorizada por la Resolución Ministerial N 095-2020-PRODUCE."/>
    <m/>
    <m/>
    <m/>
  </r>
  <r>
    <n v="182"/>
    <s v="00182-2020-PRODUCE/DGPCHDI"/>
    <s v="00046870-2019"/>
    <x v="2"/>
    <m/>
    <x v="34"/>
    <m/>
    <m/>
    <s v="LEVANTAR  la suspensión, a solicitud  de la  empresa COMPAÑIA PESQUERA DEL PACIFICO CENTRO S.A.,  de la licencia de operación otorgada mediante Resolución Directoral N 213-2005-PRODUCE"/>
    <m/>
    <m/>
    <m/>
  </r>
  <r>
    <n v="183"/>
    <s v="00183-2020-PRODUCE/DGPCHDI"/>
    <s v="00054834-2019"/>
    <x v="2"/>
    <m/>
    <x v="34"/>
    <m/>
    <m/>
    <s v="LEVANTAR la suspensión, a solicitud de la empresa PESQUERA DIAMANTE S.A.; de la licencia de operación otorgada mediante Resolución Directoral N 085-2013-PRODUCE/DGCHI"/>
    <m/>
    <m/>
    <m/>
  </r>
  <r>
    <n v="184"/>
    <s v="00184-2020-PRODUCE/DGPCHDI"/>
    <s v="00070090-2019"/>
    <x v="2"/>
    <m/>
    <x v="34"/>
    <m/>
    <m/>
    <s v="Otorgar permiso de pesca a favor del señor ALCIDES ENRIQUE TRINIDAD VIRU, en calidad de armador socio de la COOPERATIVA PESQUERA SAN JOSÉ LIMITADA, para operar la embarcación pesquera BRAYAN con matrícula PL-35150-CM"/>
    <m/>
    <m/>
    <m/>
  </r>
  <r>
    <n v="185"/>
    <s v="00185-2020-PRODUCE/DGPCHDI"/>
    <s v="00084655-2019"/>
    <x v="2"/>
    <m/>
    <x v="34"/>
    <m/>
    <m/>
    <s v="Otorgar permiso de pesca a la señora PATRICIA ARCELIA SÁNCHEZ MARTÍNEZ, en calidad de armadora socia de la COOPERATIVA PESQUERA SAN JOSÉ LIMITADA, para operar la embarcación pesquera DIOS ES MI GUIA 3 con matrícula PL-51765-CM"/>
    <m/>
    <m/>
    <m/>
  </r>
  <r>
    <n v="186"/>
    <s v="00186-2020-PRODUCE/DGPCHDI"/>
    <s v="00112442-2019"/>
    <x v="2"/>
    <m/>
    <x v="34"/>
    <m/>
    <m/>
    <s v="Otorgar permiso de pesca a la señora ALEJANDRINA TEQUE FIESTAS DE LLENQUE, en calidad de armadora socia de la COOPERATIVA PESQUERA SAN JOSÉ LIMITADA, para operar la embarcación pesquera BENDICION DE CRISTO"/>
    <m/>
    <m/>
    <m/>
  </r>
  <r>
    <n v="187"/>
    <s v="00187-2020-PRODUCE/DGPCHDI"/>
    <s v="00075542-2019"/>
    <x v="2"/>
    <m/>
    <x v="34"/>
    <m/>
    <m/>
    <s v="Otorgar permiso de pesca a la señora ROSA TEMOCHE QUEREVALÚ en calidad de armadora socia de la COOPERATIVA PESQUERA JEHOVÁ ES MI PASTOR, NADA ME FALTARÁ - LA TORTUGA PAITA, para operar la embarcación DON MAURO"/>
    <m/>
    <m/>
    <m/>
  </r>
  <r>
    <n v="188"/>
    <s v="00188-2020-PRODUCE/DGPCHDI"/>
    <s v="00127082-2018"/>
    <x v="2"/>
    <m/>
    <x v="34"/>
    <m/>
    <m/>
    <s v="Otorgar permiso de pesca a favor del señor LUIS FERNANDO LALUPU FLORES, en calidad de armador socio de la COOPERATIVA PESQUERA JEHOVÁ ES MI PASTOR; NADA ME FALTARÁ - LA TORTUGA PAITA, para operar la embarcación ISAIAS II"/>
    <m/>
    <m/>
    <m/>
  </r>
  <r>
    <n v="189"/>
    <s v="00189-2020-PRODUCE/DGPCHDI"/>
    <s v="00070090-2019"/>
    <x v="2"/>
    <m/>
    <x v="34"/>
    <m/>
    <m/>
    <s v="Otorgar permiso de pesca a favor del señor JESÚS VALDERA VALDERA, en calidad de armador socio de la COOPERATIVA PESQUERA SAN JOSÉ LIMITADA, para operar la embarcación pesquera JOEL "/>
    <m/>
    <m/>
    <m/>
  </r>
  <r>
    <n v="190"/>
    <s v="00190-2020-PRODUCE/DGPCHDI"/>
    <s v="00058958-2019"/>
    <x v="2"/>
    <m/>
    <x v="34"/>
    <m/>
    <m/>
    <s v="Otorgar permiso de pesca a favor del señor JHONNY SEBASTIÁN LLENQUE MARTÍNEZ, en calidad de Armador Socio de la COOPERATIVA PESQUERA SAN JOSÉ LIMITADA, para operar la embarcación pesquera MI MARY "/>
    <m/>
    <m/>
    <m/>
  </r>
  <r>
    <n v="191"/>
    <s v="00191-2020-PRODUCE/DGPCHDI"/>
    <s v="00094942-2019"/>
    <x v="2"/>
    <m/>
    <x v="34"/>
    <m/>
    <m/>
    <s v="Otorgar permiso de pesca a favor del señor LUIS ERNESTO PANTA QUEREVALU, en calidad de Armador Socio de la COOPERATIVA PESQUERA JEHOVÁ ES MI PASTOR;NADA ME FALTARÁ - LA TORTUGA PAITA, para operar la embarcación MISERICORDIA DE DIOS. "/>
    <m/>
    <m/>
    <m/>
  </r>
  <r>
    <n v="192"/>
    <s v="00192-2020-PRODUCE/DGPCHDI"/>
    <s v="00127082-2018"/>
    <x v="2"/>
    <m/>
    <x v="34"/>
    <m/>
    <m/>
    <s v="Otorgar permiso de pesca a favor de la señora LILIANA QUEREVALU NUNURA, en calidad de Armadora Socia de la COOPERATIVA PESQUERA JEHOVÁ ES MI PASTOR; NADA ME FALTARÁ - LA TORTUGA PAITA, para operar la embarcación PROSPERO "/>
    <m/>
    <m/>
    <m/>
  </r>
  <r>
    <n v="193"/>
    <s v="00193-2020-PRODUCE/DGPCHDI"/>
    <s v="00053804-2019"/>
    <x v="2"/>
    <m/>
    <x v="35"/>
    <m/>
    <m/>
    <s v="LEVANTAR la suspensión, a solicitud de la empresa PESQUERA NATALIA S.A.C., de la licencia de operación otorgada mediante Resolución Directoral N 547-2010-PRODUCE"/>
    <m/>
    <m/>
    <m/>
  </r>
  <r>
    <n v="194"/>
    <s v="00194-2020-PRODUCE/DGPCHDI"/>
    <s v="00054838-2019"/>
    <x v="2"/>
    <m/>
    <x v="35"/>
    <m/>
    <m/>
    <s v="LEVANTAR la suspensión, a solicitud de la empresa PESQUERA RUBI S.A.; de la licencia de operación otorgada mediante Resolución Directoral N 047-99-PE/DNPP, modificada por Resolución Directoral N 017-2012-PRODUCE/DGCHI."/>
    <m/>
    <m/>
    <m/>
  </r>
  <r>
    <n v="195"/>
    <s v="00195-2020-PRODUCE/DGPCHDI"/>
    <s v="00131817-2018"/>
    <x v="2"/>
    <m/>
    <x v="35"/>
    <m/>
    <m/>
    <s v="Otorgar permiso de pesca a favor de la señora MARÍA PAULINA PANTA QUEREVALÚ, en calidad de Armadora Socia de la COOPERATIVA PESQUERA JEHOVÁ ES MI PASTOR; NADA ME FALTARÁ - LA TORTUGA PAITA, para operar la embarcación MILAGRITO DE JESUS con matrícula TA-33188-BM, en la extracción de los recursos Calamar Gigante o Pota "/>
    <m/>
    <m/>
    <m/>
  </r>
  <r>
    <n v="196"/>
    <s v="00196-2020-PRODUCE/DGPCHDI"/>
    <s v="00055619-2019"/>
    <x v="2"/>
    <m/>
    <x v="35"/>
    <m/>
    <m/>
    <s v="Otorgar permiso de pesca a favor de la señora GLORIA ESPERANZA CHERRE PAZO, en calidad de Armadora Socia de la COOPERATIVA PESQUERA JEHOVÁ ES MI PASTOR, para operar la embarcación MILAGRO DE JESÚS "/>
    <m/>
    <m/>
    <m/>
  </r>
  <r>
    <n v="197"/>
    <s v="00197-2020-PRODUCE/DGPCHDI"/>
    <s v="00021467-2019"/>
    <x v="2"/>
    <m/>
    <x v="35"/>
    <m/>
    <m/>
    <s v="Desestimar el recurso de reconsideración formulado por la empresa PESQUERA DIAMANTE S.A, contra los artículos 1 y 2 de la Resolución Directoral N 115-2019-PRODUCE/DGPCHDI."/>
    <m/>
    <m/>
    <m/>
  </r>
  <r>
    <n v="198"/>
    <s v="00198-2020-PRODUCE/DGPCHDI"/>
    <s v="00112442-2019"/>
    <x v="2"/>
    <m/>
    <x v="35"/>
    <m/>
    <m/>
    <s v="Otorgar permiso de pesca al señor JORGE LUIS JACINTO RAMÍREZ, en calidad de armador socio de la COOPERATIVA PESQUERA SAN JOSÉ LIMITADA, para operar la embarcación pesquera JESUS EMANUEL II con matrícula TA-37705-BM, en la extracción de los recursos Calamar Gigante o Pota "/>
    <m/>
    <m/>
    <m/>
  </r>
  <r>
    <n v="199"/>
    <s v="00199-2020-PRODUCE/DGPCHDI"/>
    <s v="00008528-2020"/>
    <x v="2"/>
    <m/>
    <x v="36"/>
    <m/>
    <m/>
    <s v="Otorgar a favor de los señores NICOLAS MATEO CIÑERA PARDO, ROSA MARÍA CIÑERA ZEGARRA, ROSA IVETTE CIÑERA SALAZAR, MATIAS EDUARDO CIÑERA PARDO y DANIELA ISABEL CIÑERA PARDO, autorización de incremento de flota para construir una nueva embarcación pesquera de 110 m3 de capacidad de bodega, vía sustitución de la embarcación pesquera siniestrada MARIETA "/>
    <m/>
    <m/>
    <m/>
  </r>
  <r>
    <n v="200"/>
    <s v="00200-2020-PRODUCE/DGPCHDI"/>
    <s v="00029801-2019"/>
    <x v="2"/>
    <m/>
    <x v="36"/>
    <m/>
    <m/>
    <s v="Declarar fundado el recurso de reconsideración formulado por el señor DANIEL ROBERTO BUEHS BOWEN, contra la Resolución Directoral N 285-2019-PRODUCE/DGPCHDI, que resolvió otorgar a favor de la citada persona, permiso de pesca para operar la embarcación pesquera de cerco de bandera ecuatoriana denominada CAP. BERNY B en la extracción del recurso Atún con destino al consumo humano directo"/>
    <m/>
    <m/>
    <m/>
  </r>
  <r>
    <n v="201"/>
    <s v="00201-2020-PRODUCE/DGPCHDI"/>
    <s v="00010603-2020"/>
    <x v="2"/>
    <m/>
    <x v="36"/>
    <m/>
    <m/>
    <s v="Declarar improcedente la solicitud de cambio de titular del permiso de pesca para operar la embarcación pesquera ALBATROS con matrícula TA-06038-CM, para la extracción del recurso Anchoveta y otros con destino al consumo humano directo; presentada por la empresa CORPORACIÓN SANTOS MARÍA S.A.C."/>
    <m/>
    <s v="CAMBIO DE TITULAR"/>
    <m/>
  </r>
  <r>
    <n v="202"/>
    <s v="00202-2020-PRODUCE/DGPCHDI"/>
    <s v="00010084-2020"/>
    <x v="2"/>
    <m/>
    <x v="37"/>
    <m/>
    <m/>
    <s v="MODIFICAR  en aplicación de la  aprobación automática, la razón social por cambio de nombre o razón social de la empresa  FORTUNA ATUNEROS CONGELADORES S.A.C. a empresa MARPROTEIN S.A.C."/>
    <m/>
    <m/>
    <m/>
  </r>
  <r>
    <n v="203"/>
    <s v="00203-2020-PRODUCE/DGPCHDI"/>
    <s v="00020897-2020"/>
    <x v="3"/>
    <m/>
    <x v="38"/>
    <m/>
    <m/>
    <s v="Otorgar a la empresa BONITO DEL NORTE CORP., representada en el país por el señor Rudy Bill Neyra Balta, permiso de pesca para operar la embarcación pesquera de cerco de bandera panameña denominada DOÑA LUCIA, en la extracción del recurso Atún con destino al consumo humano directo"/>
    <m/>
    <m/>
    <m/>
  </r>
  <r>
    <n v="204"/>
    <s v="00204-2020-PRODUCE/DGPCHDI"/>
    <s v="00021067-2020"/>
    <x v="4"/>
    <m/>
    <x v="39"/>
    <m/>
    <m/>
    <s v="Otorgar a la empresa GRUPO DEGFER CIA. LTDA., representada en el país por el señor Rudy Bill Neyra Balta, permiso de pesca para operar la embarcación pesquera de cerco de bandera ecuatoriana denominada DON MARIO"/>
    <m/>
    <m/>
    <m/>
  </r>
  <r>
    <n v="205"/>
    <s v="00205-2020-PRODUCE/DGPCHDI"/>
    <s v="NO TIENE"/>
    <x v="4"/>
    <m/>
    <x v="40"/>
    <m/>
    <m/>
    <s v="Autorizar la asociación o incorporación definitiva del PMCE proveniente de la embarcación siniestrada ITJ 3 con matrícula CO-5543-PM, a favor de la embarcación pesquera DANIA 1 con matrícula CO-23558-PM"/>
    <m/>
    <m/>
    <m/>
  </r>
  <r>
    <n v="206"/>
    <s v="00206-2020-PRODUCE/DGPCHDI"/>
    <s v="00015018-2020"/>
    <x v="4"/>
    <m/>
    <x v="41"/>
    <m/>
    <m/>
    <s v="Aprobar el Listado de Asignación de Límites Máximos de Captura por Embarcación - PMCE- de la Zona Norte-Centro para la extracción del recurso Anchoveta, correspondiente a la Primera Temporada de Pesca de Anchoveta de 2020 de la Zona Norte - Centro, autorizada mediante Resolución Ministerial N 147-2020-PRODUCE, el mismo que se adjunta a la presente resolución. "/>
    <m/>
    <m/>
    <m/>
  </r>
  <r>
    <n v="207"/>
    <s v="00207-2020-PRODUCE/DGPCHDI"/>
    <s v="NO TIENE"/>
    <x v="4"/>
    <m/>
    <x v="42"/>
    <m/>
    <m/>
    <s v="Aprobar Disposiciones Complementarias para la continuación del inicio gradual e incremental de la actividad industrial"/>
    <m/>
    <m/>
    <m/>
  </r>
  <r>
    <n v="208"/>
    <s v="00208-2020-PRODUCE/DGPCHDI"/>
    <s v="00037103-2020"/>
    <x v="4"/>
    <m/>
    <x v="43"/>
    <m/>
    <m/>
    <s v="OPERACIÓN MERLUZA XXX"/>
    <m/>
    <m/>
    <m/>
  </r>
  <r>
    <n v="209"/>
    <s v="00209-2020-PRODUCE/DGPCHDI"/>
    <s v="00015521-2020"/>
    <x v="5"/>
    <m/>
    <x v="44"/>
    <m/>
    <m/>
    <s v="Otorgar a favor de los señores ALBERTO JACINTO CHUNGA, MARGARITA RUMICHE VALENCIA DE JACINTO, CESAR HERNAN JACINTO RUMICHE y MILTON JAVIER JACINTO RUMICHE, permiso de pesca para operar la embarcación pesquera de madera VIRGEN DEL CARMEN "/>
    <m/>
    <m/>
    <m/>
  </r>
  <r>
    <n v="210"/>
    <s v="00210-2020-PRODUCE/DGPCHDI"/>
    <s v="00046869-2019"/>
    <x v="5"/>
    <m/>
    <x v="45"/>
    <m/>
    <m/>
    <s v="Aprobar a favor de la señora LILIANA VERA VERA el cambio de titular del permiso de pesca para operar la embarcación pesquera DON ALBERTO "/>
    <s v="DECHDI"/>
    <s v="CAMBIO DE TITULAR"/>
    <m/>
  </r>
  <r>
    <n v="211"/>
    <s v="00211-2020-PRODUCE/DGPCHDI"/>
    <s v="00058958-2019"/>
    <x v="5"/>
    <m/>
    <x v="46"/>
    <m/>
    <m/>
    <s v="Otorgar permiso de pesca a favor del señor ROMAN ZAPATA FIESTAS, en calidad de armador socio de la COOPERATIVA PESQUERA SAN JOSÉ LIMITADA, para operar la embarcación pesquera DON ASCENCION"/>
    <m/>
    <m/>
    <m/>
  </r>
  <r>
    <n v="212"/>
    <s v="00212-2020-PRODUCE/DGPCHDI"/>
    <s v="00061302-2019"/>
    <x v="5"/>
    <m/>
    <x v="46"/>
    <m/>
    <m/>
    <s v="Otorgar permiso de pesca a favor del señor MARIO RAÚL FIESTAS PURIZACA, en calidad de armador socio de la COOPERATIVA PESQUERA JEHOVÁ REY DE REYES LA ISLILLA PAITA, para operar la embarcación pesquera SANTA MARIA "/>
    <m/>
    <m/>
    <m/>
  </r>
  <r>
    <n v="213"/>
    <s v="00213-2020-PRODUCE/DGPCHDI"/>
    <s v="00084655-2019"/>
    <x v="5"/>
    <m/>
    <x v="46"/>
    <m/>
    <m/>
    <s v="Otorgar permiso de pesca a favor del señor WILSON RICARDO FIESTAS FLORES, en calidad de armador socio de la COOPERATIVA PESQUERA SAN JOSÉ LIMITADA, para operar la embarcación pesquera MI FABIAN "/>
    <m/>
    <m/>
    <m/>
  </r>
  <r>
    <n v="214"/>
    <s v="00214-2020-PRODUCE/DGPCHDI"/>
    <s v="00112442-2019"/>
    <x v="5"/>
    <m/>
    <x v="46"/>
    <m/>
    <m/>
    <s v="Otorgar permiso de pesca a favor del señor RAÚL ORLANDO FIESTAS PUESCAS, en calidad de armador socio de la COOPERATIVA PESQUERA SAN JOSÉ LIMITADA, para operar la embarcación pesquera MI IVANCITO"/>
    <m/>
    <m/>
    <m/>
  </r>
  <r>
    <n v="215"/>
    <s v="00215-2020-PRODUCE/DGPCHDI"/>
    <s v="00131817-2018"/>
    <x v="5"/>
    <m/>
    <x v="47"/>
    <m/>
    <m/>
    <s v="Otorgar permiso de pesca a favor de la señora KARINA DEL SOCORRO QUEREVALU ECHE, en calidad de Armadora Socia de la COOPERATIVA PESQUERA JEHOVÁ ES MI PASTOR; NADA ME FALTARÁ - Otorgar permiso de pesca a favor de la señora KARINA DEL SOCORRO QUEREVALU ECHE, en calidad de Armadora Socia de la COOPERATIVA PESQUERA JEHOVÁ ES MI PASTOR; NADA ME FALTARÁ"/>
    <m/>
    <m/>
    <m/>
  </r>
  <r>
    <n v="216"/>
    <s v="00216-2020-PRODUCE/DGPCHDI"/>
    <s v="00076928-2018"/>
    <x v="5"/>
    <m/>
    <x v="47"/>
    <m/>
    <m/>
    <s v="Otorgar permiso de pesca a favor del señor MARCOS SÁNCHEZ PUESCAS, en calidad de Armador Socio de la COOPERATIVA PESQUERA JEHOVÁ REY DE REYES LA ISLILLA PAITA, para operar la embarcación pesquera DIOS ES MI ESPERANZA III "/>
    <m/>
    <m/>
    <m/>
  </r>
  <r>
    <n v="217"/>
    <s v="00217-2020-PRODUCE/DGPCHDI"/>
    <s v="00074606-2018"/>
    <x v="5"/>
    <m/>
    <x v="47"/>
    <m/>
    <m/>
    <s v="Otorgar permiso de pesca a favor del señor JUAN FRANCISCO QUEREVALU PACHECO, en calidad de armador socio de la COOPERATIVA PESQUERA JEHOVÁ ES MI PASTOR; NADA ME FALTARÁ - LA TORTUGA PAITA, para operar la embarcación JUAN II "/>
    <m/>
    <m/>
    <m/>
  </r>
  <r>
    <n v="218"/>
    <s v="00218-2020-PRODUCE/DGPCHDI"/>
    <s v="00056918-2019"/>
    <x v="5"/>
    <m/>
    <x v="47"/>
    <m/>
    <m/>
    <s v="Otorgar permiso de pesca a favor de la señora CRUZ PANTA FIESTAS en calidad de armadora socia de la COOPERATIVA PESQUERA JEHOVÁ ES MI PASTOR, NADA ME FALTARÁ - LA TORTUGA PAITA, para operar la embarcación ANGEL DIVINO "/>
    <m/>
    <m/>
    <m/>
  </r>
  <r>
    <n v="219"/>
    <s v="00219-2020-PRODUCE/DGPCHDI"/>
    <s v="00074746-2019"/>
    <x v="5"/>
    <m/>
    <x v="47"/>
    <m/>
    <m/>
    <s v="Otorgar permiso de pesca a favor del señor CARLOS PURIZACA RUMICHE, en calidad de Armador Socio de la COOPERATIVA PESQUERA JEHOVÁ REY DE REYES LA ISLILLA PAITA, para operar la embarcación pesquera WILLIAMS I "/>
    <m/>
    <m/>
    <m/>
  </r>
  <r>
    <n v="220"/>
    <s v="00220-2020-PRODUCE/DGPCHDI"/>
    <s v="00013876-2020"/>
    <x v="5"/>
    <m/>
    <x v="47"/>
    <m/>
    <m/>
    <s v="Otorgar permiso de pesca al señor JOSÉ ELISEO MAZA ECHE en calidad de armador socio de la COOPERATIVA PESQUERA JEHOVÁ ES MI PASTOR, NADA ME FALTARÁ - LA TORTUGA PAITA, para operar la embarcación ROSITA"/>
    <m/>
    <m/>
    <m/>
  </r>
  <r>
    <n v="221"/>
    <s v="00221-2020-PRODUCE/DGPCHDI"/>
    <s v="00013000-2020"/>
    <x v="5"/>
    <m/>
    <x v="47"/>
    <m/>
    <m/>
    <s v="Otorgar permiso de pesca a favor del señor PEDRO REYNALDO ECHE PURIZACA, en calidad de Armador Socio de la COOPERATIVA PESQUERA JEHOVÁ REY DE REYES LA ISLILLA PAITA, para operar la embarcación pesquera JESUCRISTO EL GALILEO "/>
    <m/>
    <m/>
    <m/>
  </r>
  <r>
    <n v="222"/>
    <s v="00222-2020-PRODUCE/DGPCHDI"/>
    <s v="00075542-2019"/>
    <x v="5"/>
    <m/>
    <x v="47"/>
    <m/>
    <m/>
    <s v="Otorgar permiso de pesca a favor del señor SANTOS PEDRO RUMICHE QUEREVALU en calidad de armador socio de la COOPERATIVA PESQUERA JEHOVÁ ES MI PASTOR, NADA ME FALTARÁ - LA TORTUGA PAITA, para operar la embarcación JEHOVA RAAH "/>
    <m/>
    <m/>
    <m/>
  </r>
  <r>
    <n v="223"/>
    <s v="00223-2020-PRODUCE/DGPCHDI"/>
    <s v="00127082-2018"/>
    <x v="5"/>
    <m/>
    <x v="47"/>
    <m/>
    <m/>
    <s v="Otorgar permiso de pesca a favor de la señora ROSA FIESTAS ALVAREZ, en calidad de Armadora Socia de la COOPERATIVA PESQUERA JEHOVÁ ES MI PASTOR; NADA ME FALTARÁ - LA TORTUGA PAITA, para operar la embarcación JESUS SALVADOR DEL MUNDO"/>
    <m/>
    <m/>
    <m/>
  </r>
  <r>
    <n v="224"/>
    <s v="00224-2020-PRODUCE/DGPCHDI"/>
    <s v="00070090-2019"/>
    <x v="5"/>
    <m/>
    <x v="48"/>
    <m/>
    <m/>
    <s v="Otorgar permiso de pesca a favor del señor WUILLIANS JOSÉ MANUEL ACOSTA NIQUEN, en calidad de armador socio de la COOPERATIVA PESQUERA SAN JOSÉ LIMITADA, para operar la embarcación pesquera ADONAI"/>
    <m/>
    <m/>
    <m/>
  </r>
  <r>
    <n v="225"/>
    <s v="00225-2020-PRODUCE/DGPCHDI"/>
    <s v="00015929-2020"/>
    <x v="5"/>
    <m/>
    <x v="48"/>
    <m/>
    <m/>
    <s v="Aprobar a favor de la EMPRESA PESQUERA RIZOR E.I.R.L. el cambio de titular del permiso de pesca para operar la embarcación pesquera MARIA ESPERANZA I "/>
    <s v="DECHDI"/>
    <s v="CAMBIO DE TITULAR"/>
    <m/>
  </r>
  <r>
    <n v="226"/>
    <s v="00226-2020-PRODUCE/DGPCHDI"/>
    <s v="00084655-2019"/>
    <x v="5"/>
    <m/>
    <x v="48"/>
    <m/>
    <m/>
    <s v="Otorgar permiso de pesca a favor del señor ROBERTO FREDY MACHICA SANTAMARIA, en calidad de armador socio de la COOPERATIVA PESQUERA SAN JOSÉ LIMITADA, para operar la embarcación pesquera NISTELROOY 2 "/>
    <m/>
    <m/>
    <m/>
  </r>
  <r>
    <n v="227"/>
    <s v="00227-2020-PRODUCE/DGPCHDI"/>
    <s v="00131817-2018"/>
    <x v="5"/>
    <m/>
    <x v="48"/>
    <m/>
    <m/>
    <s v="Otorgar permiso de pesca a favor de la señora SANTOS CRUZ QUEREVALU QUEREVALU DE CHAPILLIQUEN, en calidad de Armadora Socia de la COOPERATIVA PESQUERA JEHOVÁ ES MI PASTOR; NADA ME FALTARÁ - LA TORTUGA PAITA, para operar la embarcación LEODAN con matrícula PT-40415-BM"/>
    <m/>
    <m/>
    <m/>
  </r>
  <r>
    <n v="228"/>
    <s v="00228-2020-PRODUCE/DGPCHDI"/>
    <s v="00075542-2019"/>
    <x v="5"/>
    <m/>
    <x v="49"/>
    <m/>
    <m/>
    <s v="Otorgar permiso de pesca a favor del señor CALIXTO QUEREVALÚ TEMOCHE, en calidad de Armador Socio de la COOPERATIVA PESQUERA JEHOVÁ ES MI PASTOR; NADA ME FALTARÁ - LA TORTUGA PAITA, para operar la embarcación MI ROSITA "/>
    <m/>
    <m/>
    <m/>
  </r>
  <r>
    <n v="229"/>
    <s v="00229-2020-PRODUCE/DGPCHDI"/>
    <s v="00112442-2019"/>
    <x v="5"/>
    <m/>
    <x v="49"/>
    <m/>
    <m/>
    <s v="Otorgar permiso de pesca al señor MERCEDES SÁNCHEZ FIESTAS, en calidad de armador socio de la COOPERATIVA PESQUERA SAN JOSÉ LIMITADA, para operar la embarcación pesquera MI CHAVELITA "/>
    <m/>
    <m/>
    <m/>
  </r>
  <r>
    <n v="230"/>
    <s v="00230-2020-PRODUCE/DGPCHDI"/>
    <s v="00058958-2019"/>
    <x v="5"/>
    <m/>
    <x v="50"/>
    <m/>
    <m/>
    <s v="Otorgar permiso de pesca a favor del señor EDGAR RAÚL LLENQUE PAZOS, en calidad de armador socio de la COOPERATIVA PESQUERA SAN JOSÉ LIMITADA, para operar la embarcación pesquera MI RAUL "/>
    <m/>
    <m/>
    <m/>
  </r>
  <r>
    <n v="231"/>
    <s v="00231-2020-PRODUCE/DGPCHDI"/>
    <s v="00074606-2018"/>
    <x v="5"/>
    <m/>
    <x v="50"/>
    <m/>
    <m/>
    <s v="Otorgar permiso de pesca a favor del señor MÁXIMO ÁLVAREZ FIESTAS, en calidad de armador socio de la COOPERATIVA PESQUERA JEHOVÁ ES MI PASTOR NADA ME FALTARÁ - LA TORTUGA PAITA, para operar la embarcación DIOS Y SU MILAGRO "/>
    <m/>
    <m/>
    <m/>
  </r>
  <r>
    <n v="232"/>
    <s v="00232-2020-PRODUCE/DGPCHDI"/>
    <s v="00013000-2020"/>
    <x v="5"/>
    <m/>
    <x v="50"/>
    <m/>
    <m/>
    <s v="Otorgar permiso de pesca a favor de la señora DORIS ÁLVAREZ SÁNCHEZ, en calidad de Armadora Socia de la COOPERATIVA PESQUERA JEHOVÁ REY DE REYES LA ISLILLA PAITA, para operar la embarcación pesquera JEHOVA TU ERES MI REY"/>
    <m/>
    <m/>
    <m/>
  </r>
  <r>
    <n v="233"/>
    <s v="00233-2020-PRODUCE/DGPCHDI"/>
    <s v="00094514-2019"/>
    <x v="5"/>
    <m/>
    <x v="51"/>
    <m/>
    <m/>
    <s v="Autorizar la ejecución del plan de trabajo denominado - Caracterización hidrobiológica del área de influencia ambiental del Componente Eléctrico del Proyecto de Irrigación e Hidroenergético Olmos - presentado por la empresa SINDICATO ENERGÉTICO S.A. "/>
    <m/>
    <m/>
    <m/>
  </r>
  <r>
    <n v="234"/>
    <s v="00234-2020-PRODUCE/DGPCHDI"/>
    <s v="00004750-2020"/>
    <x v="5"/>
    <m/>
    <x v="51"/>
    <m/>
    <m/>
    <s v="Autorizar la ejecución del plan de trabajo denominado - Plan de Investigación Pesquera de la solicitud de autorización para efectuar investigación pesquera para ejecutar el Monitoreo Hidrobiológico, asumido en el- Plan de Manejo Ambiental de la tercera modificación del Estudio de Impacto Ambiental Semidetallado del Proyecto de Exploración Chucapaca, aprobado con Resolución Directoral N 345-2015- MEM- DGAAM 04/09/2015"/>
    <m/>
    <m/>
    <m/>
  </r>
  <r>
    <n v="235"/>
    <s v="00235-2020-PRODUCE/DGPCHDI"/>
    <s v="00092699-2019"/>
    <x v="5"/>
    <m/>
    <x v="51"/>
    <m/>
    <m/>
    <s v="Autorizar la ejecución del plan de trabajo denominado - EVALUACIÓN HIDROBIOLÓGICA DE LA LINEA BASE DEL ESTUDIO DE IMPACTO AMBIENTAL SEMIDETALLADO DEL PROYECTO CREACION DE LA VIA DE EVITAMIENTO DE LA CIUDAD DE SANTIAGO DE CHUCO - DISTRITO DE SANTIGO DE CHUCO- PROVINCIA DE SANTIAGO DE CHUCO- DEPARTAMENTO DE LA LIBERTAD, presentado por PROVIAS NACIONAL - MTC."/>
    <m/>
    <m/>
    <m/>
  </r>
  <r>
    <n v="236"/>
    <s v="00236-2020-PRODUCE/DGPCHDI"/>
    <s v="00060802-2019"/>
    <x v="5"/>
    <m/>
    <x v="51"/>
    <m/>
    <m/>
    <s v="Aceptar el desistimiento del procedimiento de autorización para efectuar investigación pesquera con extracción de muestras de especímenes hidrobiológicos, sin valor comercial y sin uso de embarcación pesquera, para ejecutar el plan de investigación denominado - Evaluación Hidrobiológica de línea base para el Estudio de Impacto Ambiental del proyecto Afianzamiento Hídrico de la Quebrada Desagüe para la Incorporación de Áreas Agrícolas en la Comunidad Campesina de Aquia - ICM PACHAPAQUI S.A.C. "/>
    <m/>
    <m/>
    <m/>
  </r>
  <r>
    <n v="237"/>
    <s v="00237-2020-PRODUCE/DGPCHDI"/>
    <s v="00089030-2019"/>
    <x v="5"/>
    <m/>
    <x v="51"/>
    <m/>
    <m/>
    <s v="Autorizar la ejecución del plan de trabajo denominado - Monitoreo Hidrobiológico en Cumplimiento de la estrategia de Manejo Ambiental de la Primera Modificación del Estudio de Impacto Ambiental del Proyecto Minero Shahuindo, presentado por la empresa SHAHUINDO S.A.C."/>
    <m/>
    <m/>
    <m/>
  </r>
  <r>
    <n v="238"/>
    <s v="00238-2020-PRODUCE/DGPCHDI"/>
    <s v="00086839-2019"/>
    <x v="5"/>
    <m/>
    <x v="51"/>
    <m/>
    <m/>
    <s v="Autorizar la ejecución del plan de trabajo denominado - LÍNEA BASE HIDROBIOLÓGICA PARA LA DECLARACIÓN DE IMPACTO AMBIENTAL DEL PROYECTO SOLAR MALPASO, presentado por la empresa STATKRAFT PERÚ S.A. "/>
    <m/>
    <m/>
    <m/>
  </r>
  <r>
    <n v="239"/>
    <s v="00239-2020-PRODUCE/DGPCHDI"/>
    <s v="00002529-2020"/>
    <x v="5"/>
    <m/>
    <x v="51"/>
    <m/>
    <m/>
    <s v="Autorizar la ejecución del plan de trabajo denominado- Evaluación de comunidades hidrobiológicas en el marco del Estudio de Impacto Ambiental detallado del proyecto estudio definitivo para la construcción y mejoramiento de la carretera Carash - Pujun- Juprog y empalme km 106 de la carretera Antamina - distrito de San Marcos, Huari, Ancash - presentado por la MUNICIPALIDAD DISTRITAL DE SAN MARCOS "/>
    <m/>
    <m/>
    <m/>
  </r>
  <r>
    <n v="240"/>
    <s v="00240-2020-PRODUCE/DGPCHDI"/>
    <s v="00008138-2020"/>
    <x v="5"/>
    <m/>
    <x v="51"/>
    <m/>
    <m/>
    <s v="Otorgar permiso de pesca a favor de la señora YSABEL SANTAMARÍA DE FIESTAS, en calidad de armadora socia de la COOPERATIVA PESQUERA SAN JOSÉ LIMITADA, para operar la embarcación pesquera MI ROCIO ISABEL 1 "/>
    <m/>
    <m/>
    <m/>
  </r>
  <r>
    <n v="241"/>
    <s v="00241-2020-PRODUCE/DGPCHDI"/>
    <s v="00006525-2020"/>
    <x v="5"/>
    <m/>
    <x v="51"/>
    <m/>
    <m/>
    <s v="Otorgar permiso de pesca a favor del señor JOSÉ JAVIER NUNURA QUEREVALU, en calidad de armador socio de la COOPERATIVA PESQUERA JEHOVÁ ES MI PASTOR NADA ME FALTARÁ - LA TORTUGA PAITA, para operar la embarcación MARCIA "/>
    <m/>
    <m/>
    <m/>
  </r>
  <r>
    <n v="242"/>
    <s v="00242-2020-PRODUCE/DGPCHDI"/>
    <s v="00074606-2018"/>
    <x v="5"/>
    <m/>
    <x v="51"/>
    <m/>
    <m/>
    <s v="Otorgar permiso de pesca a favor del señor ROGGER IPANAQUE PAZO, en calidad de Armador Socio de la COOPERATIVA PESQUERA JEHOVÁ ES MI PASTOR - NADA ME FALTARÁ , LA TORTUGA PAITA, para operar la embarcación DOÑA MECHE PRESENTE "/>
    <m/>
    <m/>
    <m/>
  </r>
  <r>
    <n v="243"/>
    <s v="00243-2020-PRODUCE/DGPCHDI"/>
    <s v="00013000-2020"/>
    <x v="5"/>
    <m/>
    <x v="52"/>
    <m/>
    <m/>
    <s v="Otorgar permiso de pesca a favor del señor ALFREDO TOMASINI CALDERON RISCO, en calidad de Armador Socio de la COOPERATIVA PESQUERA JEHOVÁ REY DE REYES LA ISLILLA PAITA, para operar la embarcación pesquera JEHOVA EN TI CONFIO. "/>
    <m/>
    <m/>
    <m/>
  </r>
  <r>
    <n v="244"/>
    <s v="00244-2020-PRODUCE/DGPCHDI"/>
    <s v="00016134-2020"/>
    <x v="5"/>
    <m/>
    <x v="52"/>
    <m/>
    <m/>
    <s v="Otorgar permiso de pesca a favor del señor LUIS DAVID ALVAREZ QUEREVALU, en calidad de Armador Socio de la COOPERATIVA PESQUERA JEHOVÁ REY DE REYES LA ISLILLA PAITA, para operar la embarcación pesquera CRISTO ES MI REY "/>
    <m/>
    <m/>
    <m/>
  </r>
  <r>
    <n v="245"/>
    <s v="00245-2020-PRODUCE/DGPCHDI"/>
    <s v="00107589-2019"/>
    <x v="5"/>
    <m/>
    <x v="52"/>
    <m/>
    <m/>
    <s v="Otorgar permiso de pesca a favor de la señora MIRTHA MARISOL CANGO NEIRA, en calidad de Armadora Socia de la COOPERATIVA PESQUERA JEHOVÁ ES MI PASTOR - NADA ME FALTARÁ- LA TORTUGA PAITA, para operar la embarcación THEY BLOOD"/>
    <m/>
    <m/>
    <m/>
  </r>
  <r>
    <n v="246"/>
    <s v="00246-2020-PRODUCE/DGPCHDI"/>
    <s v="00022486-2020"/>
    <x v="5"/>
    <m/>
    <x v="52"/>
    <m/>
    <m/>
    <s v="Aprobar el Listado de Asignación de Límites Máximos de Captura por Embarcación 2020 - 2021"/>
    <m/>
    <m/>
    <m/>
  </r>
  <r>
    <n v="247"/>
    <s v="00247-2020-PRODUCE/DGPCHDI"/>
    <s v="00122307-2019"/>
    <x v="5"/>
    <m/>
    <x v="51"/>
    <m/>
    <m/>
    <s v="Autorizar la ejecución del plan de trabajo denominado - Campaña de Línea Base Biológica complementaria a la Modificación del Estudio de Impacto Ambiental - MEIA - del proyecto - Terminal Portuario General San Martín - Pisco, en adelante, El Proyecto - correspondiente a evaluación de cetáceos, presentado por la empresa TERMINAL PORTUARIO PARACAS S.A. "/>
    <m/>
    <m/>
    <m/>
  </r>
  <r>
    <n v="248"/>
    <s v="00248-2020-PRODUCE/DGPCHDI"/>
    <s v="00119173-2019"/>
    <x v="5"/>
    <m/>
    <x v="52"/>
    <m/>
    <m/>
    <s v="Autorizar la ejecución del plan de trabajo denominado - Caracterización Hidrobiológica del Proyecto de Exploración Minera Chorobal- presentado por la empresa NEXA RESOURCES PERÚ S.A.A. "/>
    <m/>
    <m/>
    <m/>
  </r>
  <r>
    <n v="249"/>
    <s v="00249-2020-PRODUCE/DGPCHDI"/>
    <s v="00063772-2019"/>
    <x v="5"/>
    <m/>
    <x v="52"/>
    <m/>
    <m/>
    <s v="Modificar la autorización otorgada "/>
    <m/>
    <m/>
    <m/>
  </r>
  <r>
    <n v="250"/>
    <s v="00250-2020-PRODUCE/DGPCHDI"/>
    <s v="00111400-2019"/>
    <x v="6"/>
    <m/>
    <x v="53"/>
    <m/>
    <m/>
    <s v="MODIFICAR la licencia de operación otorgada a la empresa PESQUERA CANTABRIA S.A."/>
    <m/>
    <m/>
    <m/>
  </r>
  <r>
    <n v="251"/>
    <s v="00251-2020-PRODUCE/DGPCHDI"/>
    <s v="00009773-2020"/>
    <x v="6"/>
    <m/>
    <x v="53"/>
    <m/>
    <m/>
    <s v="Declarar improcedente la solicitud de autorización para efectuar investigación"/>
    <m/>
    <m/>
    <m/>
  </r>
  <r>
    <n v="252"/>
    <s v="00252-2020-PRODUCE/DGPCHDI"/>
    <s v="00117043-2019"/>
    <x v="6"/>
    <m/>
    <x v="53"/>
    <m/>
    <m/>
    <s v="Autorizar la ejecución del plan de trabajo "/>
    <m/>
    <m/>
    <m/>
  </r>
  <r>
    <n v="253"/>
    <s v="00253-2020-PRODUCE/DGPCHDI"/>
    <s v="00114422-2019"/>
    <x v="6"/>
    <m/>
    <x v="53"/>
    <m/>
    <m/>
    <s v=" Otorgar al señor Juan Eduar Fernández Dávila, autorización para efectuar investigación pesquera especializada con uso de embarcación, conforme a los términos contenidos en el plan de investigación"/>
    <m/>
    <m/>
    <m/>
  </r>
  <r>
    <n v="254"/>
    <s v="00254-2020-PRODUCE/DGPCHDI"/>
    <s v="00122701-2019"/>
    <x v="6"/>
    <m/>
    <x v="53"/>
    <m/>
    <m/>
    <s v="Modificar la autorización otorgada "/>
    <m/>
    <m/>
    <m/>
  </r>
  <r>
    <n v="255"/>
    <s v="00255-2020-PRODUCE/DGPCHDI"/>
    <s v="00107888-2019"/>
    <x v="6"/>
    <m/>
    <x v="53"/>
    <m/>
    <m/>
    <s v="Autorizar la ejecución del plan de trabajo "/>
    <m/>
    <m/>
    <m/>
  </r>
  <r>
    <n v="256"/>
    <s v="00256-2020-PRODUCE/DGPCHDI"/>
    <s v="00092855-2019"/>
    <x v="6"/>
    <m/>
    <x v="53"/>
    <m/>
    <m/>
    <s v="Autorizar la ejecución del plan de trabajo"/>
    <m/>
    <m/>
    <m/>
  </r>
  <r>
    <n v="257"/>
    <s v="00257-2020-PRODUCE/DGPCHDI"/>
    <s v="00004628-2020"/>
    <x v="6"/>
    <m/>
    <x v="53"/>
    <m/>
    <m/>
    <s v="Modificar la autorización otorgada"/>
    <m/>
    <m/>
    <m/>
  </r>
  <r>
    <n v="258"/>
    <s v="00258-2020-PRODUCE/DGPCHDI"/>
    <s v="00081111-2018"/>
    <x v="6"/>
    <m/>
    <x v="53"/>
    <m/>
    <m/>
    <s v="Declarar improcedente la solicitud de permiso de pesca para operar la embarcación pesquera PARAISO "/>
    <m/>
    <m/>
    <m/>
  </r>
  <r>
    <n v="259"/>
    <s v="00259-2020-PRODUCE/DGPCHDI"/>
    <s v="00070090-2019"/>
    <x v="6"/>
    <m/>
    <x v="54"/>
    <m/>
    <m/>
    <s v="Otorgar permiso de pesca a favor del señor ALCIDES ENRIQUE TRINIDAD VIRU"/>
    <m/>
    <m/>
    <m/>
  </r>
  <r>
    <n v="260"/>
    <s v="00260-2020-PRODUCE/DGPCHDI"/>
    <s v="00075542-2019"/>
    <x v="6"/>
    <m/>
    <x v="54"/>
    <m/>
    <m/>
    <s v="Otorgar permiso de pesca a favor del señor ELADIO RUMICHE QUEREVALU"/>
    <m/>
    <m/>
    <m/>
  </r>
  <r>
    <n v="261"/>
    <s v="00261-2020-PRODUCE/DGPCHDI"/>
    <s v="00019695-2020"/>
    <x v="6"/>
    <m/>
    <x v="54"/>
    <m/>
    <m/>
    <s v="Aprobar a favor de la empresa INVERSIONES PESQUERAS LIGURIA S.A.C. el cambio de titular del permiso de pesca para operar la embarcación pesquera de menor escala VENTISQUERO "/>
    <s v="DECHDI"/>
    <s v="CAMBIO DE TITULAR"/>
    <m/>
  </r>
  <r>
    <n v="262"/>
    <s v="00262-2020-PRODUCE/DGPCHDI"/>
    <s v="00102372-2019"/>
    <x v="6"/>
    <m/>
    <x v="54"/>
    <m/>
    <m/>
    <s v="Autorizar la ejecución del plan de trabajo "/>
    <m/>
    <m/>
    <m/>
  </r>
  <r>
    <n v="263"/>
    <s v="00263-2020-PRODUCE/DGPCHDI"/>
    <s v="00081111-2018"/>
    <x v="6"/>
    <m/>
    <x v="55"/>
    <m/>
    <m/>
    <s v="Declarar improcedente la solicitud de permiso de pesca para operar la embarcación pesquera BRANDO"/>
    <m/>
    <m/>
    <m/>
  </r>
  <r>
    <n v="264"/>
    <s v="00264-2020-PRODUCE/DGPCHDI"/>
    <s v="00081266-2019"/>
    <x v="6"/>
    <m/>
    <x v="56"/>
    <m/>
    <m/>
    <s v="Declarar improcedente la solicitud de permiso de pesca para operar la embarcación pesquera CRISTO EL BUEN SAMARITANO 2 con matrícula PT-33804-BM de la socia Melany Vite Pingo"/>
    <m/>
    <m/>
    <m/>
  </r>
  <r>
    <n v="265"/>
    <s v="00265-2020-PRODUCE/DGPCHDI"/>
    <s v="00081258-2019"/>
    <x v="6"/>
    <m/>
    <x v="56"/>
    <m/>
    <m/>
    <s v="Declarar improcedente la solicitud de permiso de pesca para operar la embarcación pesquera CRISTO EL BUEN SAMARITANO 1 con matrícula PT-33806-BM de la socia Melany Vite Pingo, presentada por la COOPERATIVA PESQUERA JEHOVÁ REY DE REYES LA ISLILLA PAITA "/>
    <m/>
    <m/>
    <m/>
  </r>
  <r>
    <n v="266"/>
    <s v="00266-2020-PRODUCE/DGPCHDI"/>
    <s v="00074606-2018"/>
    <x v="6"/>
    <m/>
    <x v="56"/>
    <m/>
    <m/>
    <s v="Declarar improcedente la solicitud de permiso de pesca para operar la embarcación pesquera JEHOVA PRINCIPE DE PAZ con matrícula PT-28158-BM del socio Eduardo Querevalu Querevalu"/>
    <m/>
    <m/>
    <m/>
  </r>
  <r>
    <n v="267"/>
    <s v="00267-2020-PRODUCE/DGPCHDI"/>
    <s v="00081266-2019"/>
    <x v="6"/>
    <m/>
    <x v="56"/>
    <m/>
    <m/>
    <s v="Declarar improcedente la solicitud de permiso de pesca para operar la embarcación pesquera CRISTO EL BUEN SAMARITANO 2 "/>
    <m/>
    <m/>
    <m/>
  </r>
  <r>
    <n v="268"/>
    <s v="00268-2020-PRODUCE/DGPCHDI"/>
    <s v="00074606-2018"/>
    <x v="6"/>
    <m/>
    <x v="56"/>
    <m/>
    <m/>
    <s v="Declarar improcedente la solicitud de permiso de pesca para operar la embarcación pesquera JEHOVA PRINCIPE DE PAZ con matrícula PT-28158-BM "/>
    <m/>
    <m/>
    <m/>
  </r>
  <r>
    <n v="269"/>
    <s v="00269-2020-PRODUCE/DGPCHDI"/>
    <s v="00081111-2018"/>
    <x v="6"/>
    <m/>
    <x v="56"/>
    <m/>
    <m/>
    <s v="Declarar improcedente la solicitud de permiso de pesca para operar la embarcación pesquera BENDICION DE CRISTO con matrícula TA-33092-BM"/>
    <m/>
    <m/>
    <m/>
  </r>
  <r>
    <n v="270"/>
    <s v="00270-2020-PRODUCE/DGPCHDI"/>
    <s v="00115072-2019"/>
    <x v="6"/>
    <m/>
    <x v="56"/>
    <m/>
    <m/>
    <s v="Otorgar a favor de NORMA MENDOZA CALDERÓN, la autorización para efectuar investigación pesquera especializada"/>
    <m/>
    <m/>
    <m/>
  </r>
  <r>
    <n v="271"/>
    <s v="00271-2020-PRODUCE/DGPCHDI"/>
    <s v="00099296-2019"/>
    <x v="6"/>
    <m/>
    <x v="56"/>
    <m/>
    <m/>
    <s v="Declarar improcedente la solicitud de autorización para efectuar el proyecto de investigación"/>
    <m/>
    <m/>
    <m/>
  </r>
  <r>
    <n v="272"/>
    <s v="00272-2020-PRODUCE/DGPCHDI"/>
    <s v="00005204-2020"/>
    <x v="6"/>
    <m/>
    <x v="57"/>
    <m/>
    <m/>
    <s v="Aceptar el desistimiento del procedimiento de autorización para efectuar investigación pesquera con extracción de muestras de especímenes hidrobiológicos"/>
    <m/>
    <m/>
    <m/>
  </r>
  <r>
    <n v="273"/>
    <s v="00273-2020-PRODUCE/DGPCHDI"/>
    <s v="00013000-2020"/>
    <x v="6"/>
    <m/>
    <x v="57"/>
    <m/>
    <m/>
    <s v="Otorgar permiso de pesca"/>
    <m/>
    <m/>
    <m/>
  </r>
  <r>
    <n v="274"/>
    <s v="00274-2020-PRODUCE/DGPCHDI"/>
    <s v="00081111-2018"/>
    <x v="6"/>
    <m/>
    <x v="57"/>
    <m/>
    <m/>
    <s v="Declarar improcedente la solicitud de permiso de pesca para operar la embarcación pesquera JESUS GABRIEL "/>
    <m/>
    <m/>
    <m/>
  </r>
  <r>
    <n v="275"/>
    <s v="00275-2020-PRODUCE/DGPCHDI"/>
    <s v="00012273-2020"/>
    <x v="6"/>
    <m/>
    <x v="57"/>
    <m/>
    <m/>
    <s v="Aceptar el desistimiento del procedimiento administrativo formulado por la empresa ANGLO AMERICAN QUELLAVECO S.A. "/>
    <m/>
    <m/>
    <m/>
  </r>
  <r>
    <n v="276"/>
    <s v="00276-2020-PRODUCE/DGPCHDI"/>
    <s v="00080643-2019"/>
    <x v="6"/>
    <m/>
    <x v="57"/>
    <m/>
    <m/>
    <s v="Autorizar la ejecución del plan de trabajo "/>
    <m/>
    <m/>
    <m/>
  </r>
  <r>
    <n v="277"/>
    <s v="00277-2020-PRODUCE/DGPCHDI"/>
    <s v="00105149-2019"/>
    <x v="6"/>
    <m/>
    <x v="57"/>
    <m/>
    <m/>
    <s v="Otorgar a favor de ASOCIACIÓN PRO DELPHINUS"/>
    <m/>
    <m/>
    <m/>
  </r>
  <r>
    <n v="278"/>
    <s v="00278-2020-PRODUCE/DGPCHDI"/>
    <s v="00081111-2018"/>
    <x v="6"/>
    <m/>
    <x v="57"/>
    <m/>
    <m/>
    <s v="Declarar improcedente la solicitud de permiso de pesca para operar la embarcación pesquera MANUELITO 2 "/>
    <m/>
    <m/>
    <m/>
  </r>
  <r>
    <n v="279"/>
    <s v="00279-2020-PRODUCE/DGPCHDI"/>
    <s v="00006830-2020"/>
    <x v="6"/>
    <m/>
    <x v="58"/>
    <m/>
    <m/>
    <s v="Modificar el permiso de pesca para operar la embarcación pesquera DON ROBERTH con matrícula PT-43278-PM"/>
    <m/>
    <m/>
    <m/>
  </r>
  <r>
    <n v="280"/>
    <s v="00280-2020-PRODUCE/DGPCHDI"/>
    <s v="00014461-2020"/>
    <x v="6"/>
    <m/>
    <x v="59"/>
    <m/>
    <m/>
    <s v="Otorgar a favor la EMPRESA PESQUERA ANOR S.A.C., permiso de pesca para operar la embarcación pesquera de madera PROGRESO III con matrícula CE-62579-PM "/>
    <m/>
    <m/>
    <m/>
  </r>
  <r>
    <n v="281"/>
    <s v="00281-2020-PRODUCE/DGPCHDI"/>
    <s v="00074606-2018"/>
    <x v="6"/>
    <m/>
    <x v="59"/>
    <m/>
    <m/>
    <s v="Declarar improcedente la solicitud de permiso de pesca para operar la embarcación pesquera DOÑA MECHE POR SIEMPRE con matrícula PT-54835-CM del socio ROGGER IPANAQUE PAZO, presentada por la COOPERATIVA PESQUERA JEHOVÁ ES MI PASTOR, NADA ME FALTARÁ - LA TORTUGA PAITA "/>
    <m/>
    <m/>
    <m/>
  </r>
  <r>
    <n v="282"/>
    <s v="00282-2020-PRODUCE/DGPCHDI"/>
    <s v="00081111-2018"/>
    <x v="6"/>
    <m/>
    <x v="59"/>
    <m/>
    <m/>
    <s v="Declarar improcedente la solicitud de permiso de pesca para operar la embarcación pesquera MI MECHITA con matrícula TA-33160-BM, del socio Richard Omar Puescas Fiestas, presentada por la COOPERATIVA PESQUERA SAN JOSÉ LIMITADA "/>
    <m/>
    <m/>
    <m/>
  </r>
  <r>
    <n v="283"/>
    <s v="00283-2020-PRODUCE/DGPCHDI"/>
    <s v="00100042-2019"/>
    <x v="6"/>
    <m/>
    <x v="59"/>
    <m/>
    <m/>
    <s v="Autorizar la ejecución del plan de trabajo "/>
    <m/>
    <m/>
    <m/>
  </r>
  <r>
    <n v="284"/>
    <s v="00284-2020-PRODUCE/DGPCHDI"/>
    <s v="00091009-2019"/>
    <x v="6"/>
    <m/>
    <x v="59"/>
    <m/>
    <m/>
    <s v="Autorizar la ejecución del plan de trabajo "/>
    <m/>
    <m/>
    <m/>
  </r>
  <r>
    <n v="285"/>
    <s v="00285-2020-PRODUCE/DGPCHDI"/>
    <s v="00091012-2019"/>
    <x v="6"/>
    <m/>
    <x v="59"/>
    <m/>
    <m/>
    <s v="Autorizar la ejecución del plan de trabajo "/>
    <m/>
    <m/>
    <m/>
  </r>
  <r>
    <n v="286"/>
    <s v="00286-2020-PRODUCE/DGPCHDI"/>
    <s v="00019129-2020"/>
    <x v="6"/>
    <m/>
    <x v="60"/>
    <m/>
    <m/>
    <s v="Autorizar la asociación o incorporación definitiva del PMCE proveniente de la embarcación siniestrada AMIGO DE DIOS 1"/>
    <m/>
    <m/>
    <m/>
  </r>
  <r>
    <n v="287"/>
    <s v="00287-2020-PRODUCE/DGPCHDI"/>
    <s v="00012285-2020"/>
    <x v="6"/>
    <m/>
    <x v="60"/>
    <m/>
    <m/>
    <s v="Aceptar el desistimiento del procedimiento de obtención de permiso de pesca para operar la embarcación pesquera BENDICIÓN DE MI MADRE."/>
    <m/>
    <m/>
    <m/>
  </r>
  <r>
    <n v="288"/>
    <s v="00288-2020-PRODUCE/DGPCHDI"/>
    <s v="00013876-2020"/>
    <x v="6"/>
    <m/>
    <x v="61"/>
    <m/>
    <m/>
    <s v="Otorgar permiso de pesca favor de la señora AMPARO FIESTAS ÁLVARES en calidad de armadora socia de la COOPERATIVA PESQUERA JEHOVÁ ES MI PASTOR; NADA ME FALTARÁ - LA TORTUGA PAITA, para operar la embarcación EN CRISTO HAY VICTORIA "/>
    <m/>
    <m/>
    <m/>
  </r>
  <r>
    <n v="289"/>
    <s v="00289-2020-PRODUCE/DGPCHDI"/>
    <s v="00074606-2018"/>
    <x v="6"/>
    <m/>
    <x v="61"/>
    <m/>
    <m/>
    <s v="Declarar improcedente la solicitud de permiso de pesca para operar la embarcación pesquera JESUS DE NAZARETH con matrícula PT-33496-BM del socio Jaime Macarlupu Ipanaque, presentada por la COOPERATIVA PESQUERA JEHOVÁ ES MI PASTOR; NADA ME FALTARÁ - LA TORTUGA PAITA"/>
    <m/>
    <m/>
    <m/>
  </r>
  <r>
    <n v="290"/>
    <s v="00290-2020-PRODUCE/DGPCHDI"/>
    <s v="00081111-2018"/>
    <x v="6"/>
    <m/>
    <x v="61"/>
    <m/>
    <m/>
    <s v="Declarar improcedente la solicitud de permiso de pesca para operar la embarcación pesquera DAVID con matrícula PL-36736-BM, del socio Andrés Máximo Espino Sánchez, presentada por la COOPERATIVA PESQUERA SAN JOSÉ LIMITADA "/>
    <m/>
    <m/>
    <m/>
  </r>
  <r>
    <n v="291"/>
    <s v="00291-2020-PRODUCE/DGPCHDI"/>
    <s v="00007032-2020"/>
    <x v="6"/>
    <m/>
    <x v="61"/>
    <m/>
    <m/>
    <s v="Declarar improcedente la solicitud permiso de pesca de menor escala para operar la embarcación pesquera MARIA VALENTINA con matrícula ZS-29887-BM, presentada por el señor JOSÉ TEOFILO PERICHE PURIZACA "/>
    <m/>
    <m/>
    <m/>
  </r>
  <r>
    <n v="292"/>
    <s v="00292-2020-PRODUCE/DGPCHDI"/>
    <s v="00034549-2020"/>
    <x v="6"/>
    <m/>
    <x v="62"/>
    <m/>
    <m/>
    <s v="ampliación del plazo para la ejecución de la autorización de incremento de flota "/>
    <m/>
    <m/>
    <m/>
  </r>
  <r>
    <n v="293"/>
    <s v="00293-2020-PRODUCE/DGPCHDI"/>
    <s v="00034550-2020"/>
    <x v="6"/>
    <m/>
    <x v="62"/>
    <m/>
    <m/>
    <s v="Declarar que la solicitud de ampliación del plazo para la ejecución de la autorización de incremento de flota "/>
    <m/>
    <m/>
    <m/>
  </r>
  <r>
    <n v="294"/>
    <s v="00294-2020-PRODUCE/DGPCHDI"/>
    <s v="00117236-2019"/>
    <x v="6"/>
    <m/>
    <x v="62"/>
    <m/>
    <m/>
    <s v="Aprobar a favor de la empresa INVERSIONES PESQUERAS LIGURIA S.A.C., el cambio de titular del permiso de pesca para operar la embarcación pesquera ILEÑA I "/>
    <s v="DECHDI"/>
    <s v="CAMBIO DE TITULAR"/>
    <m/>
  </r>
  <r>
    <n v="295"/>
    <s v="00295-2020-PRODUCE/DGPCHDI"/>
    <s v="00007312-2020"/>
    <x v="6"/>
    <m/>
    <x v="62"/>
    <m/>
    <m/>
    <s v="Aprobar a favor de la empresa MADRE JUANA S.A.C. el cambio de titular del permiso de pesca para operar la embarcación pesquera SOLO DIOS CON SU PODER"/>
    <s v="DECHDI"/>
    <s v="CAMBIO DE TITULAR"/>
    <m/>
  </r>
  <r>
    <n v="296"/>
    <s v="00296-2020-PRODUCE/DGPCHDI"/>
    <s v="00074606-2018"/>
    <x v="6"/>
    <m/>
    <x v="62"/>
    <m/>
    <m/>
    <s v="Declarar improcedente la solicitud de permiso de pesca para operar la embarcación pesquera PRINCIPE IV"/>
    <m/>
    <m/>
    <m/>
  </r>
  <r>
    <n v="297"/>
    <s v="00297-2020-PRODUCE/DGPCHDI"/>
    <s v="00007312-2020"/>
    <x v="6"/>
    <m/>
    <x v="62"/>
    <m/>
    <m/>
    <s v="Aprobar a favor de la empresa MADRE JUANA S.A.C. el cambio de titular del permiso de pesca para operar la embarcación pesquera SOLO DIOS CON SU PODER "/>
    <s v="DECHDI"/>
    <s v="CAMBIO DE TITULAR"/>
    <m/>
  </r>
  <r>
    <n v="298"/>
    <s v="00298-2020-PRODUCE/DGPCHDI"/>
    <s v="00081111-2018"/>
    <x v="6"/>
    <m/>
    <x v="62"/>
    <m/>
    <m/>
    <s v="Declarar improcedente la solicitud de permiso de pesca para operar la embarcación pesquera MARIA DEL PILAR 2G "/>
    <m/>
    <m/>
    <m/>
  </r>
  <r>
    <n v="299"/>
    <s v="00299-2020-PRODUCE/DGPCHDI"/>
    <s v="00112442-2019"/>
    <x v="6"/>
    <m/>
    <x v="62"/>
    <m/>
    <m/>
    <s v="Otorgar permiso de pesca a la señora ROSA ISABEL LLENQUE FIESTAS, en calidad de armadora socia de la COOPERATIVA PESQUERA SAN JOSÉ LIMITADA, para operar la embarcación pesquera PRINCIPE RAYO LUZ"/>
    <m/>
    <m/>
    <m/>
  </r>
  <r>
    <n v="300"/>
    <s v="00300-2020-PRODUCE/DGPCHDI"/>
    <s v="00081279-2019"/>
    <x v="6"/>
    <m/>
    <x v="62"/>
    <m/>
    <m/>
    <s v="Otorgar permiso de pesca a favor de la señora CRISTINA QUEREVALÚ FIESTAS, en calidad de Armadora Socia de la COOPERATIVA PESQUERA JEHOVÁ REY DE REYES LA ISLILLA PAITA, para operar la embarcación pesquera MARIA CRISTINA "/>
    <m/>
    <m/>
    <m/>
  </r>
  <r>
    <n v="301"/>
    <s v="00301-2020-PRODUCE/DGPCHDI"/>
    <s v="00081276-2019"/>
    <x v="6"/>
    <m/>
    <x v="62"/>
    <m/>
    <m/>
    <s v="Otorgar permiso de pesca a favor de la señora CRISTINA QUEREVALÚ FIESTAS, en calidad de Armadora Socia de la COOPERATIVA PESQUERA JEHOVÁ REY DE REYES LA ISLILLA PAITA, para operar la embarcación pesquera SIEMPRE KASAMAR "/>
    <m/>
    <m/>
    <m/>
  </r>
  <r>
    <n v="302"/>
    <s v="00302-2020-PRODUCE/DGPCHDI"/>
    <s v="00011807-2020"/>
    <x v="6"/>
    <m/>
    <x v="63"/>
    <m/>
    <m/>
    <s v="Autorizar la ejecución del plan de trabajo "/>
    <m/>
    <m/>
    <m/>
  </r>
  <r>
    <n v="303"/>
    <s v="00303-2020-PRODUCE/DGPCHDI"/>
    <s v="00034552-2020"/>
    <x v="6"/>
    <m/>
    <x v="64"/>
    <m/>
    <m/>
    <s v="Aceptar el desistimiento del procedimiento de cambio de titularidad del permiso de pesca para operar la embarcación pesquera BALLESTAS I "/>
    <m/>
    <s v="CAMBIO DE TITULAR"/>
    <m/>
  </r>
  <r>
    <n v="304"/>
    <s v="00304-2020-PRODUCE/DGPCHDI"/>
    <s v="00053245-2020"/>
    <x v="6"/>
    <m/>
    <x v="64"/>
    <m/>
    <m/>
    <s v="Aceptar el desistimiento del recurso de reconsideración interpuesto por la empresa EMANUEL YSINE S.A.C."/>
    <m/>
    <m/>
    <m/>
  </r>
  <r>
    <n v="305"/>
    <s v="00305-2020-PRODUCE/DGPCHDI"/>
    <s v="00018523-2020"/>
    <x v="6"/>
    <m/>
    <x v="64"/>
    <m/>
    <m/>
    <s v="Autorizar la ejecución del plan de trabajo "/>
    <m/>
    <m/>
    <m/>
  </r>
  <r>
    <n v="306"/>
    <s v="00306-2020-PRODUCE/DGPCHDI"/>
    <s v="00032094-2020"/>
    <x v="6"/>
    <m/>
    <x v="64"/>
    <m/>
    <m/>
    <s v="Aceptar el desistimiento del procedimiento de cambio de titularidad del permiso de pesca para operar la embarcación pesquera MARIA ISABEL "/>
    <m/>
    <s v="CAMBIO DE TITULAR"/>
    <m/>
  </r>
  <r>
    <n v="307"/>
    <s v="00307-2020-PRODUCE/DGPCHDI"/>
    <s v="00019352-2020"/>
    <x v="6"/>
    <m/>
    <x v="64"/>
    <m/>
    <m/>
    <s v="Aprobar a favor de la empresa MEGUI INVESTMENT S.A.C., el cambio de titular del permiso de pesca para operar la embarcación pesquera COSTA BELLA "/>
    <s v="DECHDI"/>
    <s v="CAMBIO DE TITULAR"/>
    <m/>
  </r>
  <r>
    <n v="308"/>
    <s v="00308-2020-PRODUCE/DGPCHDI"/>
    <s v="00086093-2019"/>
    <x v="6"/>
    <m/>
    <x v="65"/>
    <m/>
    <m/>
    <s v="Otorgar a favor de los señores ESPERANZA DEL SOCORRO GRANJA CORDOVA, VICTOR MATTIAS LOPEZ GRANJA y LUIS FABIANO LOPEZ GRANJA, permiso de pesca para operar la embarcación pesquera de madera GRATITUD 4 "/>
    <m/>
    <m/>
    <m/>
  </r>
  <r>
    <n v="309"/>
    <s v="00309-2020-PRODUCE/DGPCHDI"/>
    <s v="00026100-2020"/>
    <x v="6"/>
    <m/>
    <x v="66"/>
    <m/>
    <m/>
    <s v="Aprobar el Listado de Asignación de Límites Máximos de Captura por Embarcación"/>
    <m/>
    <m/>
    <m/>
  </r>
  <r>
    <n v="310"/>
    <s v="00310-2020-PRODUCE/DGPCHDI"/>
    <s v="00120231-2019"/>
    <x v="6"/>
    <m/>
    <x v="67"/>
    <m/>
    <m/>
    <s v="Autorizar la ejecución del plan de trabajo "/>
    <m/>
    <m/>
    <m/>
  </r>
  <r>
    <n v="311"/>
    <s v="00311-2020-PRODUCE/DGPCHDI"/>
    <s v="00055625-2019"/>
    <x v="6"/>
    <m/>
    <x v="67"/>
    <m/>
    <m/>
    <s v="Otorgar permiso de pesca a favor del señor PABLO ALEXANDER PURIZACA ALVAREZ, en calidad de Armador Socio de la COOPERATIVA PESQUERA JEHOVÁ REY DE REYES LA ISLILLA PAITA, para operar la embarcación pesquera JEHOVA EN TI CONFIO III "/>
    <m/>
    <m/>
    <m/>
  </r>
  <r>
    <n v="312"/>
    <s v="00312-2020-PRODUCE/DGPCHDI"/>
    <s v="00005071-2019"/>
    <x v="6"/>
    <m/>
    <x v="67"/>
    <m/>
    <m/>
    <s v="Otorgar permiso de pesca a favor del señor SANTOS MARCIANO FIESTAS PURIZACA, en calidad de armador socio de la COOPERATIVA PESQUERA JEHOVÁ REY DE REYES LA ISLILLA PAITA, para operar la embarcación pesquera NIÑO DEL MILAGRO "/>
    <m/>
    <m/>
    <m/>
  </r>
  <r>
    <n v="313"/>
    <s v="00313-2020-PRODUCE/DGPCHDI"/>
    <s v="00045898-2020"/>
    <x v="6"/>
    <m/>
    <x v="67"/>
    <m/>
    <m/>
    <s v="Otorgar permiso de pesca a favor del señor MIGUEL ANGEL QUEREVALU PRADO, en calidad de armador socio de la COOPERATIVA PESQUERA JEHOVÁ ES MI PASTOR; NADA ME FALTARÁ - LA TORTUGA PAITA, para operar la embarcación JOSE II "/>
    <m/>
    <m/>
    <m/>
  </r>
  <r>
    <n v="314"/>
    <s v="00314-2020-PRODUCE/DGPCHDI"/>
    <s v="00082914-2018"/>
    <x v="6"/>
    <m/>
    <x v="67"/>
    <m/>
    <m/>
    <s v="Aceptar el desistimiento del procedimiento de otorgamiento de permiso de pesca para operar la embarcación pesquera JEHOVA EN TI CONFIO III"/>
    <m/>
    <m/>
    <m/>
  </r>
  <r>
    <n v="315"/>
    <s v="00315-2020-PRODUCE/DGPCHDI"/>
    <s v="00081252-2019"/>
    <x v="6"/>
    <m/>
    <x v="67"/>
    <m/>
    <m/>
    <s v="Otorgar permiso de pesca a favor de la señorita MARIA MILAGROS FIESTAS PURIZACA, en calidad de armadora socia de la COOPERATIVA PESQUERA JEHOVÁ REY DE REYES LA ISLILLA PAITA, para operar la embarcación pesquera MI PIERITO "/>
    <m/>
    <m/>
    <m/>
  </r>
  <r>
    <n v="316"/>
    <s v="00316-2020-PRODUCE/DGPCHDI"/>
    <s v="00056267-2020"/>
    <x v="6"/>
    <m/>
    <x v="67"/>
    <m/>
    <m/>
    <s v="Aceptar el desistimiento del procedimiento de otorgamiento de permiso de pesca para operar la embarcación pesquera NIÑO DEL MILAGRO con matrícula TA-33171-BM"/>
    <m/>
    <m/>
    <m/>
  </r>
  <r>
    <n v="317"/>
    <s v="00317-2020-PRODUCE/DGPCHDI"/>
    <s v="00100566-2019"/>
    <x v="6"/>
    <m/>
    <x v="67"/>
    <m/>
    <m/>
    <s v="Aceptar el desistimiento del procedimiento de autorización para efectuar el plan de trabajo "/>
    <m/>
    <m/>
    <m/>
  </r>
  <r>
    <n v="318"/>
    <s v="00318-2020-PRODUCE/DGPCHDI"/>
    <s v="00011334-2020"/>
    <x v="6"/>
    <m/>
    <x v="67"/>
    <m/>
    <m/>
    <s v="Otorgar a favor de la empresa JOAQUIN CLEMENTE S.A.C., autorización de incremento de flota para construir una nueva embarcación pesquera "/>
    <m/>
    <m/>
    <m/>
  </r>
  <r>
    <n v="319"/>
    <s v="00319-2020-PRODUCE/DGPCHDI"/>
    <s v="00121938-2019"/>
    <x v="6"/>
    <m/>
    <x v="67"/>
    <m/>
    <m/>
    <s v="Autorizar la ejecución del plan de trabajo "/>
    <m/>
    <m/>
    <m/>
  </r>
  <r>
    <n v="320"/>
    <s v="00320-2020-PRODUCE/DGPCHDI"/>
    <s v="00113871-2019"/>
    <x v="6"/>
    <m/>
    <x v="67"/>
    <m/>
    <m/>
    <s v="Autorizar la ejecución del plan de trabajo "/>
    <m/>
    <m/>
    <m/>
  </r>
  <r>
    <n v="321"/>
    <s v="00321-2020-PRODUCE/DGPCHDI"/>
    <s v="00127082-2018"/>
    <x v="6"/>
    <m/>
    <x v="67"/>
    <m/>
    <m/>
    <s v="Otorgar permiso de pesca"/>
    <m/>
    <m/>
    <m/>
  </r>
  <r>
    <n v="322"/>
    <s v="00322-2020-PRODUCE/DGPCHDI"/>
    <s v="00081281-2019"/>
    <x v="7"/>
    <m/>
    <x v="68"/>
    <m/>
    <m/>
    <s v="Otorgar permiso de pesca a favor de la señora ELSA ÁLVAREZ DE TUME, en calidad de Armadora Socia de la COOPERATIVA PESQUERA JEHOVÁ REY DE REYES LA ISLILLA PAITA, para operar la embarcación pesquera DIOS ES MI REFUGIO "/>
    <m/>
    <m/>
    <m/>
  </r>
  <r>
    <n v="323"/>
    <s v="00323-2020-PRODUCE/DGPCHDI"/>
    <s v="00074746-2019"/>
    <x v="7"/>
    <m/>
    <x v="68"/>
    <m/>
    <m/>
    <s v="Otorgar permiso de pesca "/>
    <m/>
    <m/>
    <m/>
  </r>
  <r>
    <n v="324"/>
    <s v="00324-2020-PRODUCE/DGPCHDI"/>
    <s v="00008138-2020"/>
    <x v="7"/>
    <m/>
    <x v="68"/>
    <m/>
    <m/>
    <s v="Otorgar permiso de pesca "/>
    <m/>
    <m/>
    <m/>
  </r>
  <r>
    <n v="325"/>
    <s v="00325-2020-PRODUCE/DGPCHDI"/>
    <s v="00053735-2020"/>
    <x v="7"/>
    <m/>
    <x v="68"/>
    <m/>
    <m/>
    <s v="Aceptar el desistimiento"/>
    <m/>
    <m/>
    <m/>
  </r>
  <r>
    <n v="326"/>
    <s v="00326-2020-PRODUCE/DGPCHDI"/>
    <s v="00001753-2020"/>
    <x v="7"/>
    <m/>
    <x v="69"/>
    <m/>
    <m/>
    <s v="Aprobar a favor de la empresa C &amp; H FISH S.A.C. el cambio de titular de la licencia "/>
    <s v="DPCHDI"/>
    <s v="CAMBIO DE TITULAR"/>
    <m/>
  </r>
  <r>
    <n v="327"/>
    <s v="00327-2020-PRODUCE/DGPCHDI"/>
    <s v="00081274-2019"/>
    <x v="7"/>
    <m/>
    <x v="70"/>
    <m/>
    <m/>
    <s v="Otorgar permiso de pesca a favor de la señora CRISTINA QUEREVALÚ FIESTAS, en calidad de Armadora Socia de la COOPERATIVA PESQUERA JEHOVÁ REY DE REYES LA ISLILLA PAITA, para operar la embarcación pesquera KASAMAR"/>
    <m/>
    <m/>
    <m/>
  </r>
  <r>
    <n v="328"/>
    <s v="00328-2020-PRODUCE/DGPCHDI"/>
    <s v="00012360-2019"/>
    <x v="7"/>
    <m/>
    <x v="70"/>
    <m/>
    <m/>
    <s v="Otorgar permiso de pesca a favor del señor JOSÉ JAVIER NUNURA QUEREVALU, en calidad de armador socio de la COOPERATIVA PESQUERA JEHOVÁ ES MI PASTOR; NADA ME FALTARÁ - LA TORTUGA PAITA, para operar la embarcación JESÚS ES MI FORTALEZA VI "/>
    <m/>
    <m/>
    <m/>
  </r>
  <r>
    <n v="329"/>
    <s v="00329-2020-PRODUCE/DGPCHDI"/>
    <s v="00005434-2020"/>
    <x v="7"/>
    <m/>
    <x v="70"/>
    <m/>
    <m/>
    <s v="Modificar Ampliar la autorización otorgada "/>
    <m/>
    <m/>
    <m/>
  </r>
  <r>
    <n v="330"/>
    <s v="00330-2020-PRODUCE/DGPCHDI"/>
    <s v="00046964-2020"/>
    <x v="7"/>
    <m/>
    <x v="70"/>
    <m/>
    <m/>
    <s v="Otorgar la autorización para realizar las actividades de colecta de recursos hidrobiológicos"/>
    <m/>
    <m/>
    <m/>
  </r>
  <r>
    <n v="331"/>
    <s v="00331-2020-PRODUCE/DGPCHDI"/>
    <s v="00047529-2020"/>
    <x v="7"/>
    <m/>
    <x v="71"/>
    <m/>
    <m/>
    <s v="Aceptar el desistimiento del procedimiento de autorización de incremento de flota para la construcción de una nueva embarcación pesquera "/>
    <m/>
    <m/>
    <m/>
  </r>
  <r>
    <n v="332"/>
    <s v="00332-2020-PRODUCE/DGPCHDI"/>
    <s v="00005877-2020"/>
    <x v="7"/>
    <m/>
    <x v="71"/>
    <m/>
    <m/>
    <s v="Otorgar la autorización para realizar las actividades de colecta de recursos hidrobiológicos "/>
    <m/>
    <m/>
    <m/>
  </r>
  <r>
    <n v="333"/>
    <s v="00333-2020-PRODUCE/DGPCHDI"/>
    <s v="00120967-2019"/>
    <x v="7"/>
    <m/>
    <x v="71"/>
    <m/>
    <m/>
    <s v="Otorgar la autorización para realizar las actividades de colecta de recursos hidrobiológicos "/>
    <m/>
    <m/>
    <m/>
  </r>
  <r>
    <n v="334"/>
    <s v="00334-2020-PRODUCE/DGPCHDI"/>
    <s v="00120968-2019"/>
    <x v="7"/>
    <m/>
    <x v="71"/>
    <m/>
    <m/>
    <s v="Otorgar la autorización para realizar las actividades de colecta de recursos hidrobiológicos"/>
    <m/>
    <m/>
    <m/>
  </r>
  <r>
    <n v="335"/>
    <s v="00335-2020-PRODUCE/DGPCHDI"/>
    <s v="00074614-2018"/>
    <x v="7"/>
    <m/>
    <x v="71"/>
    <m/>
    <m/>
    <s v="Declarar improcedente la solicitud de permiso de pesca "/>
    <m/>
    <m/>
    <m/>
  </r>
  <r>
    <n v="336"/>
    <s v="00336-2020-PRODUCE/DGPCHDI"/>
    <s v="00058705-2020"/>
    <x v="7"/>
    <m/>
    <x v="71"/>
    <m/>
    <m/>
    <s v="Declarar improcedente la solicitud de permiso de pesca para operar la embarcación pesquera SEÑOR DE PACHACAMILLA III "/>
    <m/>
    <m/>
    <m/>
  </r>
  <r>
    <n v="337"/>
    <s v="00337-2020-PRODUCE/DGPCHDI"/>
    <s v="00013580-2020"/>
    <x v="7"/>
    <m/>
    <x v="71"/>
    <m/>
    <m/>
    <s v="Declarar improcedente la solicitud de otorgamiento de permiso de pesca "/>
    <m/>
    <m/>
    <m/>
  </r>
  <r>
    <n v="338"/>
    <s v="00338-2020-PRODUCE/DGPCHDI"/>
    <s v="00112442-2019"/>
    <x v="7"/>
    <m/>
    <x v="72"/>
    <m/>
    <m/>
    <s v="Otorgar permiso de pesca a favor de GABRIELA ISABEL GALÁN MARTÍNEZ, en calidad de socia de la COOPERATIVA PESQUERA SAN JOSÉ LIMITADA"/>
    <m/>
    <m/>
    <m/>
  </r>
  <r>
    <n v="339"/>
    <s v="00339-2020-PRODUCE/DGPCHDI"/>
    <s v="00011998-2020"/>
    <x v="7"/>
    <m/>
    <x v="72"/>
    <m/>
    <m/>
    <s v="Declarar improcedente la solicitud de otorgamiento de permiso de pesca de menor escala para operar la embarcación pesquera DIANA VANESSA "/>
    <m/>
    <m/>
    <m/>
  </r>
  <r>
    <n v="340"/>
    <s v="00340-2020-PRODUCE/DGPCHDI"/>
    <s v="00059567-2020"/>
    <x v="7"/>
    <m/>
    <x v="73"/>
    <m/>
    <m/>
    <s v="Otorgar permiso de pesca a favor del señor MARCOS SANTAMARIA SANDOVAL para operar la embarcación pesquera de menor escala MARCO ANTONIO "/>
    <m/>
    <m/>
    <m/>
  </r>
  <r>
    <n v="341"/>
    <s v="00341-2020-PRODUCE/DGPCHDI"/>
    <s v="00010841-2020"/>
    <x v="7"/>
    <m/>
    <x v="73"/>
    <m/>
    <m/>
    <s v="Otorgar permiso de pesca a favor de SANTOS ANDRES BANCAYAN QUIROGA y VIOLETA MARKY ESTRADA, para operar la embarcación pesquera de menor escala ALESSANDRA LUZ"/>
    <m/>
    <m/>
    <m/>
  </r>
  <r>
    <n v="342"/>
    <s v="00342-2020-PRODUCE/DGPCHDI"/>
    <s v="00107091-2019"/>
    <x v="7"/>
    <m/>
    <x v="73"/>
    <m/>
    <m/>
    <s v="Otorgar permiso de pesca a favor del señor ROLANDO ECHE QUEREVALU para operar la embarcación pesquera de menor escala GUIAME SEÑOR CAUTIVO "/>
    <m/>
    <m/>
    <m/>
  </r>
  <r>
    <n v="343"/>
    <s v="00343-2020-PRODUCE/DGPCHDI"/>
    <s v="00011906-2020"/>
    <x v="7"/>
    <m/>
    <x v="74"/>
    <m/>
    <m/>
    <s v="Otorgar permiso de pesca a favor del señor MARCOS SANTAMARIA SANDOVAL para operar la embarcación pesquera de menor escala GRISELDA "/>
    <m/>
    <m/>
    <m/>
  </r>
  <r>
    <n v="344"/>
    <s v="00344-2020-PRODUCE/DGPCHDI"/>
    <s v="00054572-2020"/>
    <x v="7"/>
    <m/>
    <x v="75"/>
    <m/>
    <m/>
    <s v="Otorgar a favor de los señores DIONICIO PANTA RIVAS, ROSA GLADYS ECA PANTA, GREGORIO PANTA RIVAS y FELICITA PANTA DE PANTA, autorización de incremento de flota para construir una nueva embarcación "/>
    <m/>
    <m/>
    <m/>
  </r>
  <r>
    <n v="345"/>
    <s v="00345-2020-PRODUCE/DGPCHDI"/>
    <s v="00049326-2020"/>
    <x v="7"/>
    <m/>
    <x v="75"/>
    <m/>
    <m/>
    <s v="Rectificar el error material"/>
    <m/>
    <m/>
    <m/>
  </r>
  <r>
    <n v="346"/>
    <s v="00346-2020-PRODUCE/DGPCHDI"/>
    <s v="00122431-2019"/>
    <x v="7"/>
    <m/>
    <x v="75"/>
    <m/>
    <m/>
    <s v="Otorgar la autorización para realizar las actividades de colecta de recursos hidrobiológicos "/>
    <m/>
    <m/>
    <m/>
  </r>
  <r>
    <n v="347"/>
    <s v="00347-2020-PRODUCE/DGPCHDI"/>
    <s v="00121932-2019"/>
    <x v="7"/>
    <m/>
    <x v="75"/>
    <m/>
    <m/>
    <s v="Otorgar la autorización para realizar las actividades de colecta de recursos hidrobiológicos "/>
    <m/>
    <m/>
    <m/>
  </r>
  <r>
    <n v="348"/>
    <s v="00348-2020-PRODUCE/DGPCHDI"/>
    <s v="00120867-2019"/>
    <x v="7"/>
    <m/>
    <x v="75"/>
    <m/>
    <m/>
    <s v="Aprobar a favor de los señores EDUARDO ALONSO VITE REYES y JOSÉ SEBASTIAN VITE REYES, el cambio de titular del permiso de pesca para operar la embarcación pesquera de menor escala MILAGRO DE LA VIRGEN "/>
    <s v="DECHDI"/>
    <s v="CAMBIO DE TITULAR"/>
    <m/>
  </r>
  <r>
    <n v="349"/>
    <s v="00349-2020-PRODUCE/DGPCHDI"/>
    <s v="00012816-2020"/>
    <x v="7"/>
    <m/>
    <x v="76"/>
    <m/>
    <m/>
    <s v="Otorgar a favor de la empresa GRUPON NUNTON S.A.C., autorización de incremento de flota para ampliar la capacidad de bodega de la embarcación pesquera MI ANDREITA "/>
    <m/>
    <m/>
    <m/>
  </r>
  <r>
    <n v="350"/>
    <s v="00350-2020-PRODUCE/DGPCHDI"/>
    <s v="00027327-2020"/>
    <x v="7"/>
    <m/>
    <x v="76"/>
    <m/>
    <m/>
    <s v="Declarar la solicitud de ampliación del plazo para la ejecución de la autorización de incremento de flota "/>
    <m/>
    <m/>
    <m/>
  </r>
  <r>
    <n v="351"/>
    <s v="00351-2020-PRODUCE/DGPCHDI"/>
    <s v="00007796-2020"/>
    <x v="7"/>
    <m/>
    <x v="76"/>
    <m/>
    <m/>
    <s v="Rectificar el error material "/>
    <m/>
    <m/>
    <m/>
  </r>
  <r>
    <n v="352"/>
    <s v="00352-2020-PRODUCE/DGPCHDI"/>
    <s v="00063178-2020"/>
    <x v="7"/>
    <m/>
    <x v="76"/>
    <m/>
    <m/>
    <s v="Relación de Embarcaciones Pesqueras que Participarán en la Actividad de Investigación Pesquera denominada Operación Merluza XXXI "/>
    <m/>
    <m/>
    <m/>
  </r>
  <r>
    <n v="353"/>
    <s v="00353-2020-PRODUCE/DGPCHDI"/>
    <s v="00062489-2020"/>
    <x v="7"/>
    <m/>
    <x v="77"/>
    <m/>
    <m/>
    <s v="Otorgar la autorización para realizar las actividades de colecta de recursos hidrobiológicos conforme al plan de trabajo "/>
    <m/>
    <m/>
    <m/>
  </r>
  <r>
    <n v="354"/>
    <s v="00354-2020-PRODUCE/DGPCHDI"/>
    <s v="00039826-2020"/>
    <x v="8"/>
    <m/>
    <x v="78"/>
    <m/>
    <m/>
    <s v="Aprobar a favor de la empresa MEGUI INVESTMENT S.A.C. el cambio de titular del permiso de pesca para operar la embarcación pesquera DON ROLO I "/>
    <s v="DECHDI"/>
    <s v="CAMBIO DE TITULAR"/>
    <m/>
  </r>
  <r>
    <n v="355"/>
    <s v="00355-2020-PRODUCE/DGPCHDI"/>
    <s v="00032921-2020"/>
    <x v="8"/>
    <m/>
    <x v="78"/>
    <m/>
    <m/>
    <s v="Aceptar el desistimiento del procedimiento de cambio de titular del permiso de pesca para operar la embarcación pesquera DON FERNANDO"/>
    <m/>
    <s v="CAMBIO DE TITULAR"/>
    <m/>
  </r>
  <r>
    <n v="356"/>
    <s v="00356-2020-PRODUCE/DGPCHDI"/>
    <s v="00058177-2019"/>
    <x v="8"/>
    <m/>
    <x v="78"/>
    <m/>
    <m/>
    <s v="Declarar improcedente"/>
    <m/>
    <m/>
    <m/>
  </r>
  <r>
    <n v="357"/>
    <s v="00357-2020-PRODUCE/DGPCHDI"/>
    <s v="00015568-2020"/>
    <x v="8"/>
    <m/>
    <x v="78"/>
    <m/>
    <m/>
    <s v="Otorgar la autorización para realizar las actividades de colecta de recursos hidrobiológicos"/>
    <m/>
    <m/>
    <m/>
  </r>
  <r>
    <n v="358"/>
    <s v="00358-2020-PRODUCE/DGPCHDI"/>
    <s v="00053589-2020"/>
    <x v="8"/>
    <m/>
    <x v="78"/>
    <m/>
    <m/>
    <s v="Dejar sin efecto el artículo 3 "/>
    <m/>
    <m/>
    <m/>
  </r>
  <r>
    <n v="359"/>
    <s v="00359-2020-PRODUCE/DGPCHDI"/>
    <s v="00003661-2020"/>
    <x v="8"/>
    <m/>
    <x v="78"/>
    <m/>
    <m/>
    <s v="Otorgar la autorización para realizar las actividades de colecta de recursos hidrobiológicos"/>
    <m/>
    <m/>
    <m/>
  </r>
  <r>
    <n v="360"/>
    <s v="00360-2020-PRODUCE/DGPCHDI"/>
    <s v="00043855-2020"/>
    <x v="8"/>
    <m/>
    <x v="78"/>
    <m/>
    <m/>
    <s v="Otorgar la autorización para realizar las actividades de colecta de recursos hidrobiológicos"/>
    <m/>
    <m/>
    <m/>
  </r>
  <r>
    <n v="361"/>
    <s v="00361-2020-PRODUCE/DGPCHDI"/>
    <s v="00005860-2020"/>
    <x v="8"/>
    <m/>
    <x v="78"/>
    <m/>
    <m/>
    <s v="Otorgar la autorización para realizar las actividades de colecta de recursos hidrobiológicos"/>
    <m/>
    <m/>
    <m/>
  </r>
  <r>
    <n v="362"/>
    <s v="00362-2020-PRODUCE/DGPCHDI"/>
    <s v="00002091-2020"/>
    <x v="8"/>
    <m/>
    <x v="78"/>
    <m/>
    <m/>
    <s v="Declarar que la solicitud de ampliación del plazo para la ejecución de la autorización de incremento de flota "/>
    <m/>
    <m/>
    <m/>
  </r>
  <r>
    <n v="363"/>
    <s v="00363-2020-PRODUCE/DGPCHDI"/>
    <s v="00004642-2020"/>
    <x v="8"/>
    <m/>
    <x v="78"/>
    <m/>
    <m/>
    <s v="Otorgar la autorización para realizar las actividades de colecta de recursos hidrobiológicos "/>
    <m/>
    <m/>
    <m/>
  </r>
  <r>
    <n v="364"/>
    <s v="00364-2020-PRODUCE/DGPCHDI"/>
    <s v="00055180-2020"/>
    <x v="8"/>
    <m/>
    <x v="78"/>
    <m/>
    <m/>
    <s v="Declarar que la solicitud de ampliación del plazo para la ejecución de la autorización de incremento de flota "/>
    <m/>
    <m/>
    <m/>
  </r>
  <r>
    <n v="365"/>
    <s v="00365-2020-PRODUCE/DGPCHDI"/>
    <s v="00057284-2020"/>
    <x v="8"/>
    <m/>
    <x v="78"/>
    <m/>
    <m/>
    <s v="Declarar que la solicitud de ampliación del plazo para la ejecución de la autorización de incremento de flota "/>
    <m/>
    <m/>
    <m/>
  </r>
  <r>
    <n v="366"/>
    <s v="00366-2020-PRODUCE/DGPCHDI"/>
    <s v="00011774-2020"/>
    <x v="8"/>
    <m/>
    <x v="78"/>
    <m/>
    <m/>
    <s v="Declarar que la solicitud de ampliación del plazo para la ejecución de la autorización de incremento de flota "/>
    <m/>
    <m/>
    <m/>
  </r>
  <r>
    <n v="367"/>
    <s v="00367-2020-PRODUCE/DGPCHDI"/>
    <s v="00010652-2020"/>
    <x v="8"/>
    <m/>
    <x v="79"/>
    <m/>
    <m/>
    <s v="Otorgar permiso de pesca a favor de los señores LEONIDAS PERICHE ECHE y MARÍA FELICITA PANTA RIVAS para operar la embarcación pesquera de menor escala CAMINO DE JESUS "/>
    <m/>
    <m/>
    <m/>
  </r>
  <r>
    <n v="368"/>
    <s v="00368-2020-PRODUCE/DGPCHDI"/>
    <s v="00054662-2020"/>
    <x v="8"/>
    <m/>
    <x v="79"/>
    <m/>
    <m/>
    <s v="Aprobar a favor de la empresa CORPORACIÓN PESQUERA DON MORO S.A.C. el cambio de titular del permiso de pesca para operar la embarcación pesquera DON MANUEL"/>
    <s v="DECHDI"/>
    <s v="CAMBIO DE TITULAR"/>
    <m/>
  </r>
  <r>
    <n v="369"/>
    <s v="00369-2020-PRODUCE/DGPCHDI"/>
    <s v="00048456-2020"/>
    <x v="8"/>
    <m/>
    <x v="79"/>
    <m/>
    <m/>
    <s v="Aprobar a favor de la empresa CORPORACION JORGE II S.A.C. el cambio de titular del permiso de pesca para operar la embarcación pesquera JORGE II "/>
    <s v="DECHDI"/>
    <s v="CAMBIO DE TITULAR"/>
    <m/>
  </r>
  <r>
    <n v="370"/>
    <s v="00370-2020-PRODUCE/DGPCHDI"/>
    <s v="00060194-2020"/>
    <x v="8"/>
    <m/>
    <x v="79"/>
    <m/>
    <m/>
    <s v="Aprobar a favor de la empresa LC NEGOCIACIONES SANTA ROSA E.I.R.L. el cambio de titular del permiso de pesca para operar la embarcación pesquera MI ANITA 4 "/>
    <s v="DECHDI"/>
    <s v="CAMBIO DE TITULAR"/>
    <m/>
  </r>
  <r>
    <n v="371"/>
    <s v="00371-2020-PRODUCE/DGPCHDI"/>
    <s v="00008668-2020"/>
    <x v="8"/>
    <m/>
    <x v="80"/>
    <m/>
    <m/>
    <s v="Otorgar la autorización para realizar las actividades de colecta de recursos hidrobiológicos conforme al plan de trabajo "/>
    <m/>
    <m/>
    <m/>
  </r>
  <r>
    <n v="372"/>
    <s v="00372-2020-PRODUCE/DGPCHDI"/>
    <s v="00018037-2020"/>
    <x v="8"/>
    <m/>
    <x v="80"/>
    <m/>
    <m/>
    <s v="Otorgar a favor de los señores SAMUEL EUGENIO PANTA PANTA, MARÍA CLARA JACINTO ECA, MATILDE JACINTO ECA, JESSICA MARIELLA JACINTO ECA, FLOR MARÍA JACINTO ECA y MARÍA ISABEL JACINTO ECA, autorización de incremento de flota para construir una nueva embarcación pesquera "/>
    <m/>
    <m/>
    <m/>
  </r>
  <r>
    <n v="373"/>
    <s v="00373-2020-PRODUCE/DGPCHDI"/>
    <s v="00044386-2020"/>
    <x v="8"/>
    <m/>
    <x v="80"/>
    <m/>
    <m/>
    <s v="Otorgar a favor de la empresa NEGOCIACIONES MAJU &amp; MAGY E.I.R.L., autorización de incremento de flota "/>
    <m/>
    <m/>
    <m/>
  </r>
  <r>
    <n v="374"/>
    <s v="00374-2020-PRODUCE/DGPCHDI"/>
    <s v="00048886-2020"/>
    <x v="8"/>
    <m/>
    <x v="80"/>
    <m/>
    <m/>
    <s v="Otorgar a favor de la EMPRESA PESQUERA RIZOR E.I.R.L., autorización de incremento de flota para construir una nueva embarcación pesquera "/>
    <m/>
    <m/>
    <m/>
  </r>
  <r>
    <n v="375"/>
    <s v="00375-2020-PRODUCE/DGPCHDI"/>
    <s v="00047600-2020"/>
    <x v="8"/>
    <m/>
    <x v="80"/>
    <m/>
    <m/>
    <s v="Aceptar el desistimiento del procedimiento de autorización de incremento de flota para la construcción de una nueva embarcación pesquera "/>
    <m/>
    <m/>
    <m/>
  </r>
  <r>
    <n v="376"/>
    <s v="00376-2020-PRODUCE/DGPCHDI"/>
    <s v="00044842-2020"/>
    <x v="8"/>
    <m/>
    <x v="80"/>
    <m/>
    <m/>
    <s v="Declarar que la solicitud de ampliación del plazo para la ejecución de la autorización de incremento de flota"/>
    <m/>
    <m/>
    <m/>
  </r>
  <r>
    <n v="377"/>
    <s v="00377-2020-PRODUCE/DGPCHDI"/>
    <s v="00002472-2020"/>
    <x v="8"/>
    <m/>
    <x v="81"/>
    <m/>
    <m/>
    <s v="Otorgar la autorización para realizar las actividades de colecta de recursos hidrobiológicos conforme al plan de trabajo "/>
    <m/>
    <m/>
    <m/>
  </r>
  <r>
    <n v="378"/>
    <s v="00378-2020-PRODUCE/DGPCHDI"/>
    <s v="00013321-2020"/>
    <x v="8"/>
    <m/>
    <x v="81"/>
    <m/>
    <m/>
    <s v="Otorgar la autorización para realizar las actividades de colecta de recursos hidrobiológicos conforme al plan de trabajo "/>
    <m/>
    <m/>
    <m/>
  </r>
  <r>
    <n v="379"/>
    <s v="00379-2020-PRODUCE/DGPCHDI"/>
    <s v="00018366-2020"/>
    <x v="8"/>
    <m/>
    <x v="81"/>
    <m/>
    <m/>
    <s v="Aprobar a favor de la empresa COMERCIALIZADORA JSB S.A.C. el cambio de titular del permiso de pesca para operar la embarcación pesquera MI SUSANITA "/>
    <s v="DECHDI"/>
    <s v="CAMBIO DE TITULAR"/>
    <m/>
  </r>
  <r>
    <n v="380"/>
    <s v="00380-2020-PRODUCE/DGPCHDI"/>
    <s v="00063673-2020"/>
    <x v="8"/>
    <m/>
    <x v="81"/>
    <m/>
    <m/>
    <s v="solicitud de ampliación del plazo para la ejecución de la autorización de incremento de flota"/>
    <m/>
    <m/>
    <m/>
  </r>
  <r>
    <n v="381"/>
    <s v="00381-2020-PRODUCE/DGPCHDI"/>
    <s v="00052960-2020"/>
    <x v="8"/>
    <m/>
    <x v="81"/>
    <m/>
    <m/>
    <s v="Aprobar a favor de la empresa EMANUEL YSINE S.A.C. el cambio de titular del permiso de pesca para operar la embarcación pesquera CRISTO TE AMA YE "/>
    <s v="DECHDI"/>
    <s v="CAMBIO DE TITULAR"/>
    <m/>
  </r>
  <r>
    <n v="382"/>
    <s v="00382-2020-PRODUCE/DGPCHDI"/>
    <s v="00043539-2020"/>
    <x v="8"/>
    <m/>
    <x v="82"/>
    <m/>
    <m/>
    <s v="Aprobar a favor de la empresa AUROMAR S.A.C. el cambio de titular del permiso de pesca para operar la embarcación pesquera JUANA ROSA "/>
    <s v="DECHDI"/>
    <s v="CAMBIO DE TITULAR"/>
    <m/>
  </r>
  <r>
    <n v="383"/>
    <s v="00383-2020-PRODUCE/DGPCHDI"/>
    <s v="00010788-2020"/>
    <x v="8"/>
    <m/>
    <x v="82"/>
    <m/>
    <m/>
    <s v="."/>
    <m/>
    <m/>
    <m/>
  </r>
  <r>
    <n v="384"/>
    <s v="00384-2020-PRODUCE/DGPCHDI"/>
    <s v="00119617-2019"/>
    <x v="8"/>
    <m/>
    <x v="83"/>
    <m/>
    <m/>
    <s v="Otorgar permiso de pesca a favor de los señores ALBERTO ECA VITE y GLADYS PERICHE ECA para operar la embarcación pesquera de menor escala MAMA ELVIRA "/>
    <m/>
    <m/>
    <m/>
  </r>
  <r>
    <n v="385"/>
    <s v="00385-2020-PRODUCE/DGPCHDI"/>
    <s v="00011439-2020"/>
    <x v="8"/>
    <m/>
    <x v="84"/>
    <m/>
    <m/>
    <s v="Otorgar permiso de pesca a favor del señor JAIME OMAR SUCLUPE DIAZ para operar la embarcación pesquera de menor escala MANTARO "/>
    <m/>
    <m/>
    <m/>
  </r>
  <r>
    <n v="386"/>
    <s v="00386-2020-PRODUCE/DGPCHDI"/>
    <s v="00005842-2020"/>
    <x v="8"/>
    <m/>
    <x v="84"/>
    <m/>
    <m/>
    <s v="Otorgar permiso de pesca a favor de la señora NATHALY ISABEL ALBURQUEQUE MONTERO para operar la embarcación pesquera de menor escala SEÑOR DEL MAR "/>
    <m/>
    <m/>
    <m/>
  </r>
  <r>
    <n v="387"/>
    <s v="00387-2020-PRODUCE/DGPCHDI"/>
    <s v="00006553-2020"/>
    <x v="8"/>
    <m/>
    <x v="84"/>
    <m/>
    <m/>
    <s v="Otorgar permiso de pesca a favor del señor FRANKLIN PERICHE ECA para operar la embarcación pesquera de menor escala ARCA DE NOE "/>
    <m/>
    <m/>
    <m/>
  </r>
  <r>
    <n v="388"/>
    <s v="00388-2020-PRODUCE/DGPCHDI"/>
    <s v="00043917-2020"/>
    <x v="8"/>
    <m/>
    <x v="84"/>
    <m/>
    <m/>
    <s v="Otorgar a favor de la empresa PESQUERA ORLAND S.A.C., autorización de incremento de flota para ampliar la capacidad de bodega de la embarcación pesquera MONITOR HUASCAR 1 con matrícula PL-62209-PM"/>
    <m/>
    <m/>
    <m/>
  </r>
  <r>
    <n v="389"/>
    <s v="00389-2020-PRODUCE/DGPCHDI"/>
    <s v="00011211-2020"/>
    <x v="8"/>
    <m/>
    <x v="84"/>
    <m/>
    <m/>
    <s v="Otorgar permiso de pesca a favor del señor RENZO EDUARDO PERALTA FLEMING para operar la embarcación pesquera de menor escala SAN MARTIN DE PORRES"/>
    <m/>
    <m/>
    <m/>
  </r>
  <r>
    <n v="390"/>
    <s v="00390-2020-PRODUCE/DGPCHDI"/>
    <s v="00043087-2020"/>
    <x v="8"/>
    <m/>
    <x v="84"/>
    <m/>
    <m/>
    <s v="Otorgar la autorización para realizar las actividades de colecta de recursos hidrobiológicos "/>
    <m/>
    <m/>
    <m/>
  </r>
  <r>
    <n v="391"/>
    <s v="00391-2020-PRODUCE/DGPCHDI"/>
    <s v="00067589-2020"/>
    <x v="8"/>
    <m/>
    <x v="84"/>
    <m/>
    <m/>
    <s v="Rectificar el error material "/>
    <m/>
    <m/>
    <m/>
  </r>
  <r>
    <n v="392"/>
    <s v="00392-2020-PRODUCE/DGPCHDI"/>
    <s v="00107026-2019"/>
    <x v="8"/>
    <m/>
    <x v="84"/>
    <m/>
    <m/>
    <s v="Aceptar el desistimiento del procedimiento de autorización para efectuar investigación pesquera con extracción de muestras de especímenes hidrobiológicos"/>
    <m/>
    <m/>
    <m/>
  </r>
  <r>
    <n v="393"/>
    <s v="00393-2020-PRODUCE/DGPCHDI"/>
    <s v="00003691-2020"/>
    <x v="8"/>
    <m/>
    <x v="85"/>
    <m/>
    <m/>
    <s v="Otorgar la autorización para realizar las actividades de colecta de recursos hidrobiológicos "/>
    <m/>
    <m/>
    <m/>
  </r>
  <r>
    <n v="394"/>
    <s v="00394-2020-PRODUCE/DGPCHDI"/>
    <s v="00005713-2020"/>
    <x v="8"/>
    <m/>
    <x v="85"/>
    <m/>
    <m/>
    <s v="Otorgar la autorización para realizar las actividades de colecta de recursos hidrobiológicos conforme al plan de trabajo "/>
    <m/>
    <m/>
    <m/>
  </r>
  <r>
    <n v="395"/>
    <s v="00395-2020-PRODUCE/DGPCHDI"/>
    <s v="00045070-2020"/>
    <x v="8"/>
    <m/>
    <x v="85"/>
    <m/>
    <m/>
    <s v="Otorgar la autorización para realizar las actividades de colecta de recursos hidrobiológicos "/>
    <m/>
    <m/>
    <m/>
  </r>
  <r>
    <n v="396"/>
    <s v="00396-2020-PRODUCE/DGPCHDI"/>
    <s v="00121148-2019"/>
    <x v="8"/>
    <m/>
    <x v="85"/>
    <m/>
    <m/>
    <s v="Otorgar al señor JUAN CARLOS FRANCIA QUIROZ, la autorización para efectuar investigación pesquera especializada sin uso de embarcación"/>
    <m/>
    <m/>
    <m/>
  </r>
  <r>
    <n v="397"/>
    <s v="00397-2020-PRODUCE/DGPCHDI"/>
    <s v="00033119-2020"/>
    <x v="8"/>
    <m/>
    <x v="85"/>
    <m/>
    <m/>
    <s v="Aprobar a favor de la empresa PESQUERA ORLAND S.A.C. el cambio de titular del permiso de pesca para operar la embarcación pesquera MI RAFAEL "/>
    <s v="DECHDI"/>
    <s v="CAMBIO DE TITULAR"/>
    <m/>
  </r>
  <r>
    <n v="398"/>
    <s v="00398-2020-PRODUCE/DGPCHDI"/>
    <s v="00032144-2020"/>
    <x v="8"/>
    <m/>
    <x v="85"/>
    <m/>
    <m/>
    <s v="Designar a los profesionales que se encargarán de llevar a cabo los procedimientos de fiscalización posterior de los expedientes tramitados en la Dirección General de Pesca para Consumo Humano Directo e Indirecto, durante el primer semestre del 2020"/>
    <m/>
    <m/>
    <m/>
  </r>
  <r>
    <n v="399"/>
    <s v="00399-2020-PRODUCE/DGPCHDI"/>
    <s v="00067296-2020"/>
    <x v="8"/>
    <m/>
    <x v="86"/>
    <m/>
    <m/>
    <s v="Otorgar a la empresa NEGOCIOS INDUSTRIALES REAL NIRSA S.A., representada en el país por los señores Omar Diego Carcovich Jibaja y Eduardo Carcovich Carcovich, permiso de pesca para operar la embarcación pesquera de cerco de bandera ecuatoriana denominada ROSA F"/>
    <m/>
    <m/>
    <m/>
  </r>
  <r>
    <n v="400"/>
    <s v="00400-2020-PRODUCE/DGPCHDI"/>
    <s v="00042683-2020"/>
    <x v="8"/>
    <m/>
    <x v="86"/>
    <m/>
    <m/>
    <s v="Aprobar a favor de la empresa PESQUERA ORLAND S.A.C. el cambio de titular del permiso de pesca para operar la embarcación pesquera MILAGRITOS "/>
    <s v="DECHDI"/>
    <s v="CAMBIO DE TITULAR"/>
    <m/>
  </r>
  <r>
    <n v="401"/>
    <s v="00401-2020-PRODUCE/DGPCHDI"/>
    <s v="00120478-2019"/>
    <x v="8"/>
    <m/>
    <x v="86"/>
    <m/>
    <m/>
    <s v="Declarar improcedente "/>
    <m/>
    <m/>
    <m/>
  </r>
  <r>
    <n v="402"/>
    <s v="00402-2020-PRODUCE/DGPCHDI"/>
    <s v="00008509-2020"/>
    <x v="8"/>
    <m/>
    <x v="87"/>
    <m/>
    <m/>
    <s v="Modificar la autorización "/>
    <m/>
    <m/>
    <m/>
  </r>
  <r>
    <n v="403"/>
    <s v="00403-2020-PRODUCE/DGPCHDI"/>
    <s v="00011335-2020"/>
    <x v="8"/>
    <m/>
    <x v="88"/>
    <m/>
    <m/>
    <s v="Otorgar permiso de pesca a favor de la señora BLANCA RUBYSOL CARREÑO RUIZ para operar la embarcación pesquera de menor escala DON SANTOS "/>
    <m/>
    <m/>
    <m/>
  </r>
  <r>
    <n v="404"/>
    <s v="00404-2020-PRODUCE/DGPCHDI"/>
    <s v="00010804-2020"/>
    <x v="8"/>
    <m/>
    <x v="88"/>
    <m/>
    <m/>
    <s v="Otorgar permiso de pesca a favor del señor HECTOR TANY PEÑA CRUZ para operar la embarcación pesquera de menor escala SHADAY ADONAY "/>
    <m/>
    <m/>
    <m/>
  </r>
  <r>
    <n v="405"/>
    <s v="00405-2020-PRODUCE/DGPCHDI"/>
    <s v="00011346-2020"/>
    <x v="8"/>
    <m/>
    <x v="88"/>
    <m/>
    <m/>
    <s v="Otorgar permiso de pesca a favor del señor JUAN MANUEL VALDEZ PAREDES para operar la embarcación pesquera de menor escala DON SEBASTIAN III "/>
    <m/>
    <m/>
    <m/>
  </r>
  <r>
    <n v="406"/>
    <s v="00406-2020-PRODUCE/DGPCHDI"/>
    <s v="00061656-2020"/>
    <x v="8"/>
    <m/>
    <x v="89"/>
    <m/>
    <m/>
    <s v="Otorgar la autorización para realizar las actividades de colecta de recursos hidrobiológicos conforme al plan de trabajo "/>
    <m/>
    <m/>
    <m/>
  </r>
  <r>
    <n v="407"/>
    <s v="00407-2020-PRODUCE/DGPCHDI"/>
    <s v="00061653-2020"/>
    <x v="8"/>
    <m/>
    <x v="89"/>
    <m/>
    <m/>
    <s v="Otorgar la autorización para realizar las actividades de colecta de recursos hidrobiológicos"/>
    <m/>
    <m/>
    <m/>
  </r>
  <r>
    <n v="408"/>
    <s v="00408-2020-PRODUCE/DGPCHDI"/>
    <s v="00061770-2020"/>
    <x v="8"/>
    <m/>
    <x v="89"/>
    <m/>
    <m/>
    <s v="Otorgar la autorización para realizar las actividades de colecta de recursos hidrobiológicos"/>
    <m/>
    <m/>
    <m/>
  </r>
  <r>
    <n v="409"/>
    <s v="00409-2020-PRODUCE/DGPCHDI"/>
    <s v="00017833-2020"/>
    <x v="8"/>
    <m/>
    <x v="89"/>
    <m/>
    <m/>
    <s v="Otorgar la autorización para realizar las actividades de colecta de recursos hidrobiológicos conforme al plan de trabajo "/>
    <m/>
    <m/>
    <m/>
  </r>
  <r>
    <n v="410"/>
    <s v="00410-2020-PRODUCE/DGPCHDI"/>
    <s v="00111496-2019"/>
    <x v="8"/>
    <m/>
    <x v="89"/>
    <m/>
    <m/>
    <s v="Otorgar la autorización para realizar las actividades de colecta de recursos hidrobiológicos conforme al plan de trabajo "/>
    <m/>
    <m/>
    <m/>
  </r>
  <r>
    <n v="411"/>
    <s v="00411-2020-PRODUCE/DGPCHDI"/>
    <s v="00007031-2020"/>
    <x v="8"/>
    <m/>
    <x v="90"/>
    <m/>
    <m/>
    <s v="Otorgar permiso de pesca a favor del señor FRANKLIN PERICHE ECA para operar la embarcación pesquera de menor escala RAMOS NOE "/>
    <m/>
    <m/>
    <m/>
  </r>
  <r>
    <n v="412"/>
    <s v="00412-2020-PRODUCE/DGPCHDI"/>
    <s v="00064758-2020"/>
    <x v="8"/>
    <m/>
    <x v="90"/>
    <m/>
    <m/>
    <s v="solicitud de ampliación del plazo para la ejecución de la autorización de incremento de flota "/>
    <m/>
    <m/>
    <m/>
  </r>
  <r>
    <n v="413"/>
    <s v="00413-2020-PRODUCE/DGPCHDI"/>
    <s v="00108508-2019"/>
    <x v="8"/>
    <m/>
    <x v="90"/>
    <m/>
    <m/>
    <s v="Otorgar la autorización para realizar las actividades de colecta de recursos hidrobiológicos"/>
    <m/>
    <m/>
    <m/>
  </r>
  <r>
    <n v="414"/>
    <s v="00414-2020-PRODUCE/DGPCHDI"/>
    <s v="00013909-2020"/>
    <x v="8"/>
    <m/>
    <x v="90"/>
    <m/>
    <m/>
    <s v="Otorgar a favor del señor AUGUSTO CESAR QUEZADA QUEZADA, permiso de pesca de menor escala para operar la embarcación pesquera CESARO "/>
    <m/>
    <m/>
    <m/>
  </r>
  <r>
    <n v="415"/>
    <s v="00415-2020-PRODUCE/DGPCHDI"/>
    <s v="00009601-2020"/>
    <x v="8"/>
    <m/>
    <x v="90"/>
    <m/>
    <m/>
    <s v="Otorgar a favor de la señora MARÍA JUSTINA LLENQUE FIESTAS DE GONZÁLES, autorización de incremento de flota "/>
    <m/>
    <m/>
    <m/>
  </r>
  <r>
    <n v="416"/>
    <s v="00416-2020-PRODUCE/DGPCHDI"/>
    <s v="00066394-2020"/>
    <x v="8"/>
    <m/>
    <x v="91"/>
    <m/>
    <m/>
    <s v="Declarar que la solicitud de modificación del permiso de pesca por cambio de matrícula de la embarcación pesquera SEBASTIAN, de CE-19914-CM a CE-19914-PM, presentada por la empresa GRUPO PESQUERO CHIMBOTE S.A.C"/>
    <m/>
    <m/>
    <m/>
  </r>
  <r>
    <n v="417"/>
    <s v="00417-2020-PRODUCE/DGPCHDI"/>
    <s v="00061392-2020"/>
    <x v="8"/>
    <m/>
    <x v="91"/>
    <m/>
    <m/>
    <s v="Declarar que la solicitud de modificación del permiso de pesca por cambio de matrícula de la embarcación pesquera JOSE OTILIO V, de PL-61753-CM a PL-61753-PM, presentada por el señor RAÚL WILFREDO FIESTAS QUEREVALU, ha sido aprobada automáticamente "/>
    <m/>
    <m/>
    <m/>
  </r>
  <r>
    <n v="418"/>
    <s v="00418-2020-PRODUCE/DGPCHDI"/>
    <s v="00017895-2020"/>
    <x v="8"/>
    <m/>
    <x v="92"/>
    <m/>
    <m/>
    <s v="Otorgar a favor del señor LORENZO CUSTODIO EFFIO, permiso de pesca para operar la embarcación pesquera de madera ANITA 3"/>
    <m/>
    <m/>
    <m/>
  </r>
  <r>
    <n v="419"/>
    <s v="00419-2020-PRODUCE/DGPCHDI"/>
    <s v="00010846-2020"/>
    <x v="8"/>
    <m/>
    <x v="92"/>
    <m/>
    <m/>
    <s v="Otorgar permiso de pesca a favor del señor SANTOS JULIAN ECA VITE para operar la embarcación pesquera de menor escala BETHEL ELIMAR "/>
    <m/>
    <m/>
    <m/>
  </r>
  <r>
    <n v="420"/>
    <s v="00420-2020-PRODUCE/DGPCHDI"/>
    <s v="00066448-2020"/>
    <x v="8"/>
    <m/>
    <x v="92"/>
    <m/>
    <m/>
    <s v="Declarar que la solicitud de ampliación del plazo para la ejecución de la autorización de incremento de flota"/>
    <m/>
    <m/>
    <m/>
  </r>
  <r>
    <n v="421"/>
    <s v="00421-2020-PRODUCE/DGPCHDI"/>
    <s v="00067762-2020"/>
    <x v="8"/>
    <m/>
    <x v="92"/>
    <m/>
    <m/>
    <s v="Declarar que la solicitud de modificación del permiso de pesca por cambio de matrícula de la embarcación pesquera JARIT"/>
    <m/>
    <m/>
    <m/>
  </r>
  <r>
    <n v="422"/>
    <s v="00422-2020-PRODUCE/DGPCHDI"/>
    <s v="00045589-2020"/>
    <x v="8"/>
    <m/>
    <x v="92"/>
    <m/>
    <m/>
    <s v="Otorgar la autorización para realizar las actividades de colecta de recursos hidrobiológicos"/>
    <m/>
    <m/>
    <m/>
  </r>
  <r>
    <n v="423"/>
    <s v="00423-2020-PRODUCE/DGPCHDI"/>
    <s v="00023769-2020"/>
    <x v="8"/>
    <m/>
    <x v="92"/>
    <m/>
    <m/>
    <s v="Otorgar la autorización para realizar las actividades de colecta de recursos hidrobiológicos "/>
    <m/>
    <m/>
    <m/>
  </r>
  <r>
    <n v="424"/>
    <s v="00424-2020-PRODUCE/DGPCHDI"/>
    <s v="00018159-2020"/>
    <x v="8"/>
    <m/>
    <x v="92"/>
    <m/>
    <m/>
    <s v="Aprobar a favor de la EMPRESA PESQUERA DEYSI &amp; RONALD S.A.C. el cambio de titular del permiso de pesca para operar la embarcación pesquera de menor escala "/>
    <s v="DECHDI"/>
    <s v="CAMBIO DE TITULAR"/>
    <m/>
  </r>
  <r>
    <n v="425"/>
    <s v="00425-2020-PRODUCE/DGPCHDI"/>
    <s v="00047659-2020"/>
    <x v="8"/>
    <m/>
    <x v="92"/>
    <m/>
    <m/>
    <s v="Otorgar a favor de los señores ANIBAL FIESTAS RUIZ, MARIA EMMA FIESTAS RUIZ, RAUL ALFONSO FIESTAS RUIZ, GLORIA MERCEDES FIESTAS RUIZ, JUAN CARLOS FIESTAS RUIZ, MARTHA DEL PILAR FIESTAS RUIZ, JOHN BASILIO FIESTAS CALDERON, JULIO JOEL FIESTAS CALDERON, CRISTHIAN FIESTAS CALDERON, EDINSON AIMAR FIESTAS FIESTAS, HENRY JUNIOR FIESTAS FIESTAS, FLOR DE MARIA PAZO VITE, EDWIN ADRIAN FIESTAS PAZO, DENISS OMAR FIESTAS PAZO y ALONDRA MAXIMINA FIESTAS PAZO, autorización de incremento de flota para construir"/>
    <m/>
    <m/>
    <m/>
  </r>
  <r>
    <n v="426"/>
    <s v="00426-2020-PRODUCE/DGPCHDI"/>
    <s v="00066952-2020"/>
    <x v="8"/>
    <m/>
    <x v="92"/>
    <m/>
    <m/>
    <s v="Otorgar a favor de la empresa CORPORACIÓN PESQUERA DON MORO S.A.C., autorización de incremento de flota para construir una nueva embarcación pesquera"/>
    <m/>
    <m/>
    <m/>
  </r>
  <r>
    <n v="427"/>
    <s v="00427-2020-PRODUCE/DGPCHDI"/>
    <s v="00098805-2019"/>
    <x v="8"/>
    <m/>
    <x v="93"/>
    <m/>
    <m/>
    <s v="OTORGAR a la empresa OCEANO SEAFOOD S.A., la autorización de instalación para el aumento de capacidad de procesamiento de la planta de congelado de productos hidrobiológicos con destino al consumo humano directo, de 24.50 t/día a 115.2 t/día"/>
    <m/>
    <m/>
    <m/>
  </r>
  <r>
    <n v="428"/>
    <s v="00428-2020-PRODUCE/DGPCHDI"/>
    <s v="00011710-2020"/>
    <x v="8"/>
    <m/>
    <x v="94"/>
    <m/>
    <m/>
    <s v="Otorgar la autorización para realizar las actividades de colecta de recursos hidrobiológicos conforme al plan de trabajo "/>
    <m/>
    <m/>
    <m/>
  </r>
  <r>
    <n v="429"/>
    <s v="00429-2020-PRODUCE/DGPCHDI"/>
    <s v="00015662-2020"/>
    <x v="8"/>
    <m/>
    <x v="94"/>
    <m/>
    <m/>
    <s v="Otorgar la autorización para realizar las actividades de colecta de recursos hidrobiológicos conforme al plan de trabajo "/>
    <m/>
    <m/>
    <m/>
  </r>
  <r>
    <n v="430"/>
    <s v="00430-2020-PRODUCE/DGPCHDI"/>
    <s v="00061809-2020"/>
    <x v="8"/>
    <m/>
    <x v="94"/>
    <m/>
    <m/>
    <s v="Otorgar la autorización para realizar las actividades de colecta de recursos hidrobiológicos conforme al plan de trabajo "/>
    <m/>
    <m/>
    <m/>
  </r>
  <r>
    <n v="431"/>
    <s v="00431-2020-PRODUCE/DGPCHDI"/>
    <s v="00011336-2020"/>
    <x v="8"/>
    <m/>
    <x v="95"/>
    <m/>
    <m/>
    <s v="Declarar improcedente la solicitud permiso de pesca de menor escala "/>
    <m/>
    <m/>
    <m/>
  </r>
  <r>
    <n v="432"/>
    <s v="00432-2020-PRODUCE/DGPCHDI"/>
    <s v="00009772-2020"/>
    <x v="8"/>
    <m/>
    <x v="95"/>
    <m/>
    <m/>
    <s v="Otorgar a favor del señor RICARDO BRITZKE, la autorización para efectuar investigación pesquera especializada "/>
    <m/>
    <m/>
    <m/>
  </r>
  <r>
    <n v="433"/>
    <s v="00433-2020-PRODUCE/DGPCHDI"/>
    <s v="00019381-2020"/>
    <x v="8"/>
    <m/>
    <x v="95"/>
    <m/>
    <m/>
    <s v="Otorgar a favor la EMPRESA DNG S.A.C., permiso de pesca para operar la embarcación pesquera de madera JUAN ENRIQUE "/>
    <m/>
    <m/>
    <m/>
  </r>
  <r>
    <n v="434"/>
    <s v="00434-2020-PRODUCE/DGPCHDI"/>
    <s v="00035346-2020"/>
    <x v="8"/>
    <m/>
    <x v="95"/>
    <m/>
    <m/>
    <s v="Otorgar la autorización para realizar las actividades de colecta de recursos hidrobiológicos conforme al plan de trabajo "/>
    <m/>
    <m/>
    <m/>
  </r>
  <r>
    <n v="435"/>
    <s v="00435-2020-PRODUCE/DGPCHDI"/>
    <s v="00010379-2020"/>
    <x v="8"/>
    <m/>
    <x v="95"/>
    <m/>
    <m/>
    <s v="Otorgar la autorización para realizar las actividades de colecta de recursos hidrobiológicos conforme al plan de trabajo "/>
    <m/>
    <m/>
    <m/>
  </r>
  <r>
    <n v="436"/>
    <s v="00436-2020-PRODUCE/DGPCHDI"/>
    <s v="00046506-2020"/>
    <x v="8"/>
    <m/>
    <x v="95"/>
    <m/>
    <m/>
    <s v="Otorgar la autorización para realizar las actividades de colecta de recursos hidrobiológicos conforme al plan de trabajo "/>
    <m/>
    <m/>
    <m/>
  </r>
  <r>
    <n v="437"/>
    <s v="00437-2020-PRODUCE/DGPCHDI"/>
    <s v="00018136-2020"/>
    <x v="8"/>
    <m/>
    <x v="95"/>
    <m/>
    <m/>
    <s v="Otorgar a favor de los señores CRISPIN PERICHE PANTA y JUAN CARLOS PERICHE PERICHE, autorización de incremento de flota para construir una nueva embarcación pesquera "/>
    <m/>
    <m/>
    <m/>
  </r>
  <r>
    <n v="438"/>
    <s v="00438-2020-PRODUCE/DGPCHDI"/>
    <s v="00059503-2020"/>
    <x v="9"/>
    <m/>
    <x v="96"/>
    <m/>
    <m/>
    <s v="Declarar improcedente la solicitud de cambio de titular del permiso de pesca para operar la embarcación pesquera JOHANNA "/>
    <m/>
    <s v="CAMBIO DE TITULAR"/>
    <m/>
  </r>
  <r>
    <n v="439"/>
    <s v="00439-2020-PRODUCE/DGPCHDI"/>
    <s v="00059498-2020"/>
    <x v="9"/>
    <m/>
    <x v="96"/>
    <m/>
    <m/>
    <s v="Declarar improcedente la solicitud de cambio de titular del permiso de pesca para operar la embarcación pesquera DON EMILIANO "/>
    <m/>
    <s v="CAMBIO DE TITULAR"/>
    <m/>
  </r>
  <r>
    <n v="440"/>
    <s v="00440-2020-PRODUCE/DGPCHDI"/>
    <s v="00054450-2020"/>
    <x v="9"/>
    <m/>
    <x v="96"/>
    <m/>
    <m/>
    <s v="Modificar la autorización al plan de trabajo "/>
    <m/>
    <m/>
    <m/>
  </r>
  <r>
    <n v="441"/>
    <s v="00441-2020-PRODUCE/DGPCHDI"/>
    <s v="00118251-2019"/>
    <x v="9"/>
    <m/>
    <x v="96"/>
    <m/>
    <m/>
    <s v="Otorgar la autorización para realizar las actividades de colecta de recursos hidrobiológicos conforme al plan de trabajo"/>
    <m/>
    <m/>
    <m/>
  </r>
  <r>
    <n v="442"/>
    <s v="00442-2020-PRODUCE/DGPCHDI"/>
    <s v="00056596-2020"/>
    <x v="9"/>
    <m/>
    <x v="96"/>
    <m/>
    <m/>
    <s v="Otorgar a favor de la empresa GROUP MARCYMAR S.A.C., autorización de incremento de flota para construir una nueva embarcación pesquera"/>
    <m/>
    <m/>
    <m/>
  </r>
  <r>
    <n v="443"/>
    <s v="00443-2020-PRODUCE/DGPCHDI"/>
    <s v="00062053-2020"/>
    <x v="9"/>
    <m/>
    <x v="96"/>
    <m/>
    <m/>
    <s v="Otorgar a favor de los señores LEONIDAS PERICHE PANTA y MARIA PELAGIA PANTA PANTA, autorización de incremento de flota para construir una nueva embarcación pesquera"/>
    <m/>
    <m/>
    <m/>
  </r>
  <r>
    <n v="444"/>
    <s v="00444-2020-PRODUCE/DGPCHDI"/>
    <s v="00062062-2020"/>
    <x v="9"/>
    <m/>
    <x v="96"/>
    <m/>
    <m/>
    <s v="Otorgar la autorización para realizar las actividades de colecta de recursos hidrobiológicos conforme al plan de trabajo "/>
    <m/>
    <m/>
    <m/>
  </r>
  <r>
    <n v="445"/>
    <s v="00445-2020-PRODUCE/DGPCHDI"/>
    <s v="00066510-2020"/>
    <x v="9"/>
    <m/>
    <x v="97"/>
    <m/>
    <m/>
    <s v="Modificar la autorización al plan de trabajo "/>
    <m/>
    <m/>
    <m/>
  </r>
  <r>
    <n v="446"/>
    <s v="00446-2020-PRODUCE/DGPCHDI"/>
    <s v="00006580-2020"/>
    <x v="9"/>
    <m/>
    <x v="97"/>
    <m/>
    <m/>
    <s v="Declarar en abandono el procedimiento de autorización para efectuar investigación pesquera especializada con uso de embarcación"/>
    <m/>
    <m/>
    <m/>
  </r>
  <r>
    <n v="447"/>
    <s v="00447-2020-PRODUCE/DGPCHDI"/>
    <s v="00021905-2020"/>
    <x v="9"/>
    <m/>
    <x v="97"/>
    <m/>
    <m/>
    <s v="Otorgar la autorización para realizar las actividades de colecta de recursos hidrobiológicos conforme al plan de trabajo"/>
    <m/>
    <m/>
    <m/>
  </r>
  <r>
    <n v="448"/>
    <s v="00448-2020-PRODUCE/DGPCHDI"/>
    <s v="00063239-2020"/>
    <x v="9"/>
    <m/>
    <x v="97"/>
    <m/>
    <m/>
    <s v="Otorgar la autorización para realizar las actividades de colecta de recursos hidrobiológicos conforme al plan de trabajo"/>
    <m/>
    <m/>
    <m/>
  </r>
  <r>
    <n v="449"/>
    <s v="00449-2020-PRODUCE/DGPCHDI"/>
    <s v="00010844-2020"/>
    <x v="9"/>
    <m/>
    <x v="98"/>
    <m/>
    <m/>
    <s v="Otorgar permiso de pesca a favor del señor HECTOR GARCIA GARCIA, para operar la embarcación pesquera de menor escala DON NELSON"/>
    <m/>
    <m/>
    <m/>
  </r>
  <r>
    <n v="450"/>
    <s v="00450-2020-PRODUCE/DGPCHDI"/>
    <s v="00064217-2020"/>
    <x v="9"/>
    <m/>
    <x v="98"/>
    <m/>
    <m/>
    <s v="Otorgar a favor de los señores FRANCO EDILBERTO PANTA BOLO, MARLENY PANTA BOLO, ALFREDO HENRY PANTA PANTA y JOSÉ ALONSO PANTA PANTA, autorización de incremento de flota para construir una nueva embarcación pesquera"/>
    <m/>
    <m/>
    <m/>
  </r>
  <r>
    <n v="451"/>
    <s v="00451-2020-PRODUCE/DGPCHDI"/>
    <s v="00062919-2020"/>
    <x v="9"/>
    <m/>
    <x v="99"/>
    <m/>
    <m/>
    <s v="Otorgar a favor de los señores OSCAR PANTA ECA y CARLOS PANTA ECA, permiso de pesca para operar la embarcación pesquera de madera MARIA FELICITA con matrícula PT-63490-PM"/>
    <m/>
    <m/>
    <m/>
  </r>
  <r>
    <n v="452"/>
    <s v="00452-2020-PRODUCE/DGPCHDI"/>
    <s v="00001138-2020"/>
    <x v="9"/>
    <m/>
    <x v="100"/>
    <m/>
    <m/>
    <s v="Otorgar la autorización para realizar las actividades de colecta de recursos hidrobiológicos conforme al plan de trabajo "/>
    <m/>
    <m/>
    <m/>
  </r>
  <r>
    <n v="453"/>
    <s v="00453-2020-PRODUCE/DGPCHDI"/>
    <s v="00016468-2020"/>
    <x v="9"/>
    <m/>
    <x v="100"/>
    <m/>
    <m/>
    <s v="Otorgar la autorización para realizar las actividades de colecta de recursos hidrobiológicos conforme al plan de trabajo "/>
    <m/>
    <m/>
    <m/>
  </r>
  <r>
    <n v="454"/>
    <s v="00454-2020-PRODUCE/DGPCHDI"/>
    <s v="00064746-2020"/>
    <x v="9"/>
    <m/>
    <x v="100"/>
    <m/>
    <m/>
    <s v="Aprobar a favor de los señores MIGUEL ANGEL HERNÁNDEZ TAPIA, ANA CECILIA HERNÁNDEZ TAPIA y DELIA TAPIA DE HERNÁNDEZ el cambio de titular del permiso de pesca para operar la embarcación pesquera LINDA ROSA "/>
    <s v="DECHDI"/>
    <s v="CAMBIO DE TITULAR"/>
    <m/>
  </r>
  <r>
    <n v="455"/>
    <s v="00455-2020-PRODUCE/DGPCHDI"/>
    <s v="00068446-2020"/>
    <x v="9"/>
    <m/>
    <x v="101"/>
    <m/>
    <m/>
    <s v="Otorgar a favor de la empresa CORPORACIÓN JORGE II S.A.C., autorización de incremento de flota para construir una nueva embarcación pesquera "/>
    <m/>
    <m/>
    <m/>
  </r>
  <r>
    <n v="456"/>
    <s v="00456-2020-PRODUCE/DGPCHDI"/>
    <s v="00041848-2020"/>
    <x v="9"/>
    <m/>
    <x v="101"/>
    <m/>
    <m/>
    <s v="Declarar que la solicitud de ampliación del plazo para la ejecución de la autorización de incremento de flota "/>
    <m/>
    <m/>
    <m/>
  </r>
  <r>
    <n v="457"/>
    <s v="00457-2020-PRODUCE/DGPCHDI"/>
    <s v="00019180-2020"/>
    <x v="9"/>
    <m/>
    <x v="101"/>
    <m/>
    <m/>
    <s v="Declarar improcedente la solicitud de cambio de titular del permiso de pesca para operar la embarcación pesquera FLORA I "/>
    <m/>
    <s v="CAMBIO DE TITULAR"/>
    <m/>
  </r>
  <r>
    <n v="458"/>
    <s v="00458-2020-PRODUCE/DGPCHDI"/>
    <s v="00070385-2020"/>
    <x v="9"/>
    <m/>
    <x v="102"/>
    <m/>
    <m/>
    <s v="Otorgar a la empresa NEGOCIOS INDUSTRIALES REAL NIRSA S.A., representada en el país por los señores Omar Diego Carcovich Jibaja y Eduardo Carcovich Carcovich, permiso de pesca para operar la embarcación pesquera de cerco de bandera ecuatoriana denominada RAFA A"/>
    <m/>
    <m/>
    <m/>
  </r>
  <r>
    <n v="459"/>
    <s v="00459-2020-PRODUCE/DGPCHDI"/>
    <s v="00011333-2020"/>
    <x v="9"/>
    <m/>
    <x v="102"/>
    <m/>
    <m/>
    <s v=" Otorgar permiso de pesca a favor del señor JUAN JOSÉ GALÁN PEÑA para operar la embarcación pesquera de menor escala TONI I"/>
    <m/>
    <m/>
    <m/>
  </r>
  <r>
    <n v="460"/>
    <s v="00460-2020-PRODUCE/DGPCHDI"/>
    <s v="00011327-2020"/>
    <x v="9"/>
    <m/>
    <x v="102"/>
    <m/>
    <m/>
    <s v="Otorgar permiso de pesca a favor del señor HERNANDO FIESTAS VIA para operar la embarcación pesquera de menor escala JESUS Y MARIA "/>
    <m/>
    <m/>
    <m/>
  </r>
  <r>
    <n v="461"/>
    <s v="00461-2020-PRODUCE/DGPCHDI"/>
    <s v="00090421-2019"/>
    <x v="9"/>
    <m/>
    <x v="103"/>
    <m/>
    <m/>
    <s v="Declarar fundado el recurso de reconsideración "/>
    <m/>
    <m/>
    <m/>
  </r>
  <r>
    <n v="462"/>
    <s v="00462-2020-PRODUCE/DGPCHDI"/>
    <s v="00017232-2020"/>
    <x v="9"/>
    <m/>
    <x v="104"/>
    <m/>
    <m/>
    <s v="Otorgar la autorización para realizar las actividades de colecta de recursos hidrobiológicos conforme al plan de trabajo "/>
    <m/>
    <m/>
    <m/>
  </r>
  <r>
    <n v="463"/>
    <s v="00463-2020-PRODUCE/DGPCHDI"/>
    <s v="00006565-2020"/>
    <x v="9"/>
    <m/>
    <x v="105"/>
    <m/>
    <m/>
    <s v="Otorgar permiso de pesca a favor del señor ANGEL PANTA PANTA para operar la embarcación pesquera de menor escala ERICK "/>
    <m/>
    <m/>
    <m/>
  </r>
  <r>
    <n v="464"/>
    <s v="00464-2020-PRODUCE/DGPCHDI"/>
    <s v="00010842-2020"/>
    <x v="9"/>
    <m/>
    <x v="105"/>
    <m/>
    <m/>
    <s v="Otorgar permiso de pesca a favor de la señora LLOYSI TANANTA PIZANGO y de su menor hijo SANTOS ALBERTO ALDANA TANANTA, para operar la embarcación pesquera de menor escala DOÑA ELVIRA"/>
    <m/>
    <m/>
    <m/>
  </r>
  <r>
    <n v="465"/>
    <s v="00465-2020-PRODUCE/DGPCHDI"/>
    <s v="00069453-2020"/>
    <x v="9"/>
    <m/>
    <x v="105"/>
    <m/>
    <m/>
    <s v="Aprobar a favor de los señores MANUEL RAMON PAZO QUEREVALU, JUANA DE LA CRUZ QUIROGA GALAN, JOSE MERCEDES PAZO QUEREVALU y MARTHA CARIDAD RAMIREZ CHERRE DE PAZO el cambio de titular del permiso de pesca para operar la embarcación pesquera SAN FRANCISCO "/>
    <s v="DECHDI"/>
    <s v="CAMBIO DE TITULAR"/>
    <m/>
  </r>
  <r>
    <n v="466"/>
    <s v="00466-2020-PRODUCE/DGPCHDI"/>
    <s v="00063789-2020"/>
    <x v="9"/>
    <m/>
    <x v="105"/>
    <m/>
    <m/>
    <s v="Aprobar a favor de la empresa CONSORCIO MUZA S.A.C. el cambio de titular del permiso de pesca de menor escala para operar la embarcación pesquera CONCORDIA "/>
    <s v="DECHDI"/>
    <s v="CAMBIO DE TITULAR"/>
    <m/>
  </r>
  <r>
    <n v="467"/>
    <s v="00467-2020-PRODUCE/DGPCHDI"/>
    <s v="00011311-2020"/>
    <x v="9"/>
    <m/>
    <x v="106"/>
    <m/>
    <m/>
    <s v="Otorgar permiso de pesca a favor de la señora YESSICA VANESA PEÑA FALLA para operar la embarcación pesquera de menor escala ANDREAS II "/>
    <m/>
    <m/>
    <m/>
  </r>
  <r>
    <n v="468"/>
    <s v="00468-2020-PRODUCE/DGPCHDI"/>
    <s v="00002883-2020"/>
    <x v="9"/>
    <m/>
    <x v="107"/>
    <m/>
    <m/>
    <s v="Otorgar la autorización para realizar las actividades de colecta de recursos hidrobiológicos conforme al plan de trabajo "/>
    <m/>
    <m/>
    <m/>
  </r>
  <r>
    <n v="469"/>
    <s v="00469-2020-PRODUCE/DGPCHDI"/>
    <s v="00056951-2020"/>
    <x v="9"/>
    <m/>
    <x v="107"/>
    <m/>
    <m/>
    <s v=".- Otorgar la autorización para realizar las actividades de colecta de recursos hidrobiológicos conforme al plan de trabajo"/>
    <m/>
    <m/>
    <m/>
  </r>
  <r>
    <n v="470"/>
    <s v="00470-2020-PRODUCE/DGPCHDI"/>
    <s v="00013024-2020"/>
    <x v="9"/>
    <m/>
    <x v="108"/>
    <m/>
    <m/>
    <s v="Modificar la autorización al plan de trabajo "/>
    <m/>
    <m/>
    <m/>
  </r>
  <r>
    <n v="471"/>
    <s v="00471-2020-PRODUCE/DGPCHDI"/>
    <s v="00071493-2020"/>
    <x v="9"/>
    <m/>
    <x v="108"/>
    <m/>
    <m/>
    <s v="Aceptar la renuncia formulada por la empresa PESQUERA ORLAND S.A.C., a la autorización de incremento de flota para ampliar la capacidad de bodega de la embarcación pesquera MONITOR HUASCAR 1"/>
    <m/>
    <m/>
    <m/>
  </r>
  <r>
    <n v="472"/>
    <s v="00472-2020-PRODUCE/DGPCHDI"/>
    <s v="00110970-2019"/>
    <x v="9"/>
    <m/>
    <x v="109"/>
    <m/>
    <m/>
    <s v="Autorizar la asociación o incorporación definitiva del PMCE proveniente de la embarcación desguazada TASA 423 con matrícula PS-0858-PM, a favor de las embarcaciones pesqueras embarcaciones TASA 41 con matrícula CO-10614-PM, TASA 419 con matrícula CO-12974-PM y TASA 427 con matrícula CO-14971-PM para la Zona Norte-Centro; y, de las embarcaciones TASA 32 con matrícula CO-5802-PM, TASA 218 con matrícula CE-6685-PM y TASA 220 con matrícula CE-1250-PM para la Zona Sur; solicitada por la empresa TECNO"/>
    <m/>
    <m/>
    <m/>
  </r>
  <r>
    <n v="473"/>
    <s v="00473-2020-PRODUCE/DGPCHDI"/>
    <s v="00066511-2020"/>
    <x v="9"/>
    <m/>
    <x v="109"/>
    <m/>
    <m/>
    <s v="Declarar improcedente la solicitud de cambio de titular del permiso de pesca para operar la embarcación pesquera MARIA EUGENIA 2 con matrícula PL-15498-CM "/>
    <m/>
    <s v="CAMBIO DE TITULAR"/>
    <m/>
  </r>
  <r>
    <n v="474"/>
    <s v="00474-2020-PRODUCE/DGPCHDI"/>
    <s v="00073566-2020"/>
    <x v="9"/>
    <m/>
    <x v="109"/>
    <m/>
    <m/>
    <s v="Declarar que la solicitud de modificación del permiso de pesca para operar la embarcación pesquera JULIO VALERIANO, en el extremo referido a la matrícula, de CE-28927-CM a CE-28927-PM"/>
    <m/>
    <m/>
    <m/>
  </r>
  <r>
    <n v="475"/>
    <s v="00475-2020-PRODUCE/DGPCHDI"/>
    <s v="00063249-2020"/>
    <x v="9"/>
    <m/>
    <x v="110"/>
    <m/>
    <m/>
    <s v="Otorgar la autorización para realizar las actividades de colecta de recursos hidrobiológicos conforme al plan de trabajo "/>
    <m/>
    <m/>
    <m/>
  </r>
  <r>
    <n v="476"/>
    <s v="00476-2020-PRODUCE/DGPCHDI"/>
    <s v="00057874-2020"/>
    <x v="9"/>
    <m/>
    <x v="110"/>
    <m/>
    <m/>
    <s v="Otorgar la autorización para realizar las actividades de colecta de recursos hidrobiológicos "/>
    <m/>
    <m/>
    <m/>
  </r>
  <r>
    <n v="477"/>
    <s v="00477-2020-PRODUCE/DGPCHDI"/>
    <s v="00016238-2020"/>
    <x v="9"/>
    <m/>
    <x v="110"/>
    <m/>
    <m/>
    <s v="Otorgar la autorización para realizar las actividades de colecta de recursos hidrobiológicos conforme al plan de trabajo "/>
    <m/>
    <m/>
    <m/>
  </r>
  <r>
    <n v="478"/>
    <s v="00478-2020-PRODUCE/DGPCHDI"/>
    <s v="00082238-2019"/>
    <x v="9"/>
    <m/>
    <x v="111"/>
    <m/>
    <m/>
    <s v="Declarar improcedente la solicitud de cambio de titular del permiso de pesca para operar la embarcación pesquera de menor escala DIOS DE MISERICORDIA "/>
    <m/>
    <s v="CAMBIO DE TITULAR"/>
    <m/>
  </r>
  <r>
    <n v="479"/>
    <s v="00479-2020-PRODUCE/DGPCHDI"/>
    <s v="00012213-2020"/>
    <x v="9"/>
    <m/>
    <x v="111"/>
    <m/>
    <m/>
    <s v="Aprobar a favor de la empresa PESQUERA SAN PEDRITO S.A.C. el cambio de titular del permiso de pesca para operar la embarcación pesquera de menor escala MARIA MIA con matrícula CO-25739-CM "/>
    <s v="DECHDI"/>
    <s v="CAMBIO DE TITULAR"/>
    <m/>
  </r>
  <r>
    <n v="480"/>
    <s v="00480-2020-PRODUCE/DGPCHDI"/>
    <s v="00017299-2020"/>
    <x v="9"/>
    <m/>
    <x v="111"/>
    <m/>
    <m/>
    <s v="Otorgar la autorización para realizar las actividades de colecta de recursos hidrobiológicos conforme al plan de trabajo "/>
    <m/>
    <m/>
    <m/>
  </r>
  <r>
    <n v="481"/>
    <s v="00481-2020-PRODUCE/DGPCHDI"/>
    <s v="00010919-2020"/>
    <x v="9"/>
    <m/>
    <x v="111"/>
    <m/>
    <m/>
    <s v="Otorgar la autorización para realizar las actividades de colecta de recursos hidrobiológicos conforme al plan de trabajo "/>
    <m/>
    <m/>
    <m/>
  </r>
  <r>
    <n v="482"/>
    <s v="00482-2020-PRODUCE/DGPCHDI"/>
    <s v="00065864-2020"/>
    <x v="9"/>
    <m/>
    <x v="111"/>
    <m/>
    <m/>
    <s v="Otorgar la autorización para realizar las actividades de colecta de recursos hidrobiológicos conforme al plan de trabajo "/>
    <m/>
    <m/>
    <m/>
  </r>
  <r>
    <n v="483"/>
    <s v="00483-2020-PRODUCE/DGPCHDI"/>
    <s v="00012214-2020"/>
    <x v="9"/>
    <m/>
    <x v="111"/>
    <m/>
    <m/>
    <s v="Declarar improcedente la solicitud de cambio de titular del permiso de pesca para operar la embarcación pesquera de menor escala DAYAIR "/>
    <m/>
    <s v="CAMBIO DE TITULAR"/>
    <m/>
  </r>
  <r>
    <n v="484"/>
    <s v="00484-2020-PRODUCE/DGPCHDI"/>
    <s v="00005360-2020"/>
    <x v="9"/>
    <m/>
    <x v="111"/>
    <m/>
    <m/>
    <s v="Otorgar permiso de pesca a favor de ALONZO ZETA ECHE y ANTONIA RUIZ DE ZETA, para operar la embarcación pesquera de menor escala MARIA EUGENIA I "/>
    <m/>
    <m/>
    <m/>
  </r>
  <r>
    <n v="485"/>
    <s v="00485-2020-PRODUCE/DGPCHDI"/>
    <s v="00058210-2020"/>
    <x v="9"/>
    <m/>
    <x v="112"/>
    <m/>
    <m/>
    <s v="Otorgar a la empresa PRIME FOOD S.A., la autorización para efectuar investigación pesquera especializada con uso de embarcación, conforme a los términos contenidos en el plan de investigación"/>
    <m/>
    <m/>
    <m/>
  </r>
  <r>
    <n v="486"/>
    <s v="00486-2020-PRODUCE/DGPCHDI"/>
    <s v="00069468-2019"/>
    <x v="9"/>
    <m/>
    <x v="113"/>
    <m/>
    <m/>
    <s v="MODIFICAR la licencia de operación otorgada a la empresa ALTAMAR FOODS PERÚ S.R.L."/>
    <m/>
    <m/>
    <m/>
  </r>
  <r>
    <n v="487"/>
    <s v="00487-2020-PRODUCE/DGPCHDI"/>
    <s v="00017397-2020"/>
    <x v="9"/>
    <m/>
    <x v="113"/>
    <m/>
    <m/>
    <s v="MODIFICAR la licencia de operación otorgada a la empresa AUSTRAL GROUP S.A.A"/>
    <m/>
    <m/>
    <m/>
  </r>
  <r>
    <n v="488"/>
    <s v="00488-2020-PRODUCE/DGPCHDI"/>
    <s v="00093402-2019"/>
    <x v="9"/>
    <m/>
    <x v="113"/>
    <m/>
    <m/>
    <s v="OTORGAR a favor de la empresa SALMIN E.I.R.L. la autorización para la instalación de una planta de procesamiento pesquero para la producción de curado"/>
    <m/>
    <m/>
    <m/>
  </r>
  <r>
    <n v="489"/>
    <s v="00489-2020-PRODUCE/DGPCHDI"/>
    <s v="00001597-2020"/>
    <x v="9"/>
    <m/>
    <x v="113"/>
    <m/>
    <m/>
    <s v="En estricto cumplimiento de lo resuelto en la Resolución Viceministerial "/>
    <m/>
    <m/>
    <m/>
  </r>
  <r>
    <n v="490"/>
    <s v="00490-2020-PRODUCE/DGPCHDI"/>
    <s v="00070384-2020"/>
    <x v="9"/>
    <m/>
    <x v="114"/>
    <m/>
    <m/>
    <s v="Otorgar a la empresa NEGOCIOS INDUSTRIALES REAL NIRSA S.A., representada en el país por los señores Omar Diego Carcovich Jibaja y Eduardo Carcovich Carcovich, permiso de pesca para operar la embarcación pesquera de cerco de bandera ecuatoriana denominada ROBERTO A"/>
    <m/>
    <m/>
    <m/>
  </r>
  <r>
    <n v="491"/>
    <s v="00491-2020-PRODUCE/DGPCHDI"/>
    <s v="00070383-2020"/>
    <x v="9"/>
    <m/>
    <x v="114"/>
    <m/>
    <m/>
    <s v="Otorgar a la empresa NEGOCIOS INDUSTRIALES REAL NIRSA S.A., representada en el país por los señores Omar Diego Carcovich Jibaja y Eduardo Carcovich Carcovich, permiso de pesca para operar la embarcación pesquera de cerco de bandera ecuatoriana denominada RICKY A"/>
    <m/>
    <m/>
    <m/>
  </r>
  <r>
    <n v="492"/>
    <s v="00492-2020-PRODUCE/DGPCHDI"/>
    <s v="00070386-2020"/>
    <x v="9"/>
    <m/>
    <x v="114"/>
    <m/>
    <m/>
    <s v="Otorgar a la empresa NEGOCIOS INDUSTRIALES REAL NIRSA S.A., representada en el país por los señores Omar Diego Carcovich Jibaja y Eduardo Carcovich Carcovich, permiso de pesca para operar la embarcación pesquera de cerco de bandera ecuatoriana denominada ELIZABETH F"/>
    <m/>
    <m/>
    <m/>
  </r>
  <r>
    <n v="493"/>
    <s v="00493-2020-PRODUCE/DGPCHDI"/>
    <s v="00063243-2020"/>
    <x v="9"/>
    <m/>
    <x v="114"/>
    <m/>
    <m/>
    <s v="Otorgar la autorización para realizar las actividades de colecta de recursos hidrobiológicos conforme al plan de trabajo "/>
    <m/>
    <m/>
    <m/>
  </r>
  <r>
    <n v="494"/>
    <s v="00494-2020-PRODUCE/DGPCHDI"/>
    <s v="00006630-2020"/>
    <x v="9"/>
    <m/>
    <x v="114"/>
    <m/>
    <m/>
    <s v="Otorgar la autorización para realizar las actividades de colecta de recursos hidrobiológicos conforme al plan de trabajo "/>
    <m/>
    <m/>
    <m/>
  </r>
  <r>
    <n v="495"/>
    <s v="00495-2020-PRODUCE/DGPCHDI"/>
    <s v="00052423-2020"/>
    <x v="9"/>
    <m/>
    <x v="114"/>
    <m/>
    <m/>
    <s v="Otorgar la autorización para realizar las actividades de colecta de recursos hidrobiológicos conforme al plan de trabajo "/>
    <m/>
    <m/>
    <m/>
  </r>
  <r>
    <n v="496"/>
    <s v="00496-2020-PRODUCE/DGPCHDI"/>
    <s v="00058171-2020"/>
    <x v="9"/>
    <m/>
    <x v="114"/>
    <m/>
    <m/>
    <s v="Otorgar la autorización para realizar las actividades de colecta de recursos hidrobiológicos conforme al plan de trabajo"/>
    <m/>
    <m/>
    <m/>
  </r>
  <r>
    <n v="497"/>
    <s v="00497-2020-PRODUCE/DGPCHDI"/>
    <s v="00067107-2020"/>
    <x v="9"/>
    <m/>
    <x v="114"/>
    <m/>
    <m/>
    <s v="Otorgar la autorización para realizar las actividades de colecta de recursos hidrobiológicos conforme al plan de trabajo "/>
    <m/>
    <m/>
    <m/>
  </r>
  <r>
    <n v="498"/>
    <s v="00498-2020-PRODUCE/DGPCHDI"/>
    <s v="00072857-2020"/>
    <x v="9"/>
    <m/>
    <x v="114"/>
    <m/>
    <m/>
    <s v="Otorgar la autorización para realizar las actividades de colecta de recursos hidrobiológicos conforme al plan de trabajo "/>
    <m/>
    <m/>
    <m/>
  </r>
  <r>
    <n v="499"/>
    <s v="00499-2020-PRODUCE/DGPCHDI"/>
    <s v="00059698-2020"/>
    <x v="9"/>
    <m/>
    <x v="114"/>
    <m/>
    <m/>
    <s v="Otorgar a favor de la empresa INVERSIONES MOREDA S.A.C., autorización de incremento de flota para construir una nueva embarcación pesquera "/>
    <m/>
    <m/>
    <m/>
  </r>
  <r>
    <n v="500"/>
    <s v="00500-2020-PRODUCE/DGPCHDI"/>
    <s v="00076652-2020"/>
    <x v="9"/>
    <m/>
    <x v="114"/>
    <m/>
    <m/>
    <s v="Aprobar a favor de los señores ROBERT WILBERTO TEJADA LLONTOP, BERTHA LUCY LLONTOP EFFIO, BERTHA FABIOLA TEJADA LLONTOP y JOSE ADILSON TEJADA LLONTOP, el cambio de titular del permiso de pesca para operar la embarcación pesquera MI ABRAHAM "/>
    <s v="DECHDI"/>
    <s v="CAMBIO DE TITULAR"/>
    <m/>
  </r>
  <r>
    <n v="501"/>
    <s v="00501-2020-PRODUCE/DGPCHDI"/>
    <s v="00076258-2020"/>
    <x v="9"/>
    <m/>
    <x v="115"/>
    <m/>
    <m/>
    <s v="Aprobar a favor de los señores WALTER VALENTIN FIESTAS FIESTAS y JUAN AUGUSTO FIESTAS FIESTAS el cambio de titular del permiso de pesca para operar la embarcación pesquera DON JUAN"/>
    <s v="DECHDI"/>
    <s v="CAMBIO DE TITULAR"/>
    <m/>
  </r>
  <r>
    <n v="502"/>
    <s v="00502-2020-PRODUCE/DGPCHDI"/>
    <s v="00078350-2020"/>
    <x v="9"/>
    <m/>
    <x v="115"/>
    <m/>
    <m/>
    <s v="Declarar que la solicitud de modificación del permiso de pesca por cambio de matrícula de la embarcación pesquera ROSA Y LEONEL, de CO-4208-CM a CO-4208-PM"/>
    <m/>
    <m/>
    <m/>
  </r>
  <r>
    <n v="503"/>
    <s v="00503-2020-PRODUCE/DGPCHDI"/>
    <s v="00008340-2019"/>
    <x v="9"/>
    <m/>
    <x v="115"/>
    <m/>
    <m/>
    <s v="Aceptar el desistimiento del recurso de reconsideración interpuesto por el señor EVER GERMAIN OROSCO PALMA"/>
    <m/>
    <m/>
    <m/>
  </r>
  <r>
    <n v="504"/>
    <s v="00504-2020-PRODUCE/DGPCHDI"/>
    <s v="00058848-2020"/>
    <x v="10"/>
    <m/>
    <x v="116"/>
    <m/>
    <m/>
    <s v="Otorgar la autorización para realizar las actividades de colecta de recursos hidrobiológicos conforme al plan de trabajo "/>
    <m/>
    <m/>
    <m/>
  </r>
  <r>
    <n v="505"/>
    <s v="00505-2020-PRODUCE/DGPCHDI"/>
    <s v="00119176-2019"/>
    <x v="10"/>
    <m/>
    <x v="116"/>
    <m/>
    <m/>
    <s v="Aceptar el desistimiento del procedimiento de autorización para efectuar el plan de trabajo "/>
    <m/>
    <m/>
    <m/>
  </r>
  <r>
    <n v="506"/>
    <s v="00506-2020-PRODUCE/DGPCHDI"/>
    <s v="00052554-2020"/>
    <x v="10"/>
    <m/>
    <x v="116"/>
    <m/>
    <m/>
    <s v="Otorgar la autorización para realizar las actividades de colecta de recursos hidrobiológicos conforme al plan de trabajo "/>
    <m/>
    <m/>
    <m/>
  </r>
  <r>
    <n v="507"/>
    <s v="00507-2020-PRODUCE/DGPCHDI"/>
    <s v="00028580-2020"/>
    <x v="10"/>
    <m/>
    <x v="116"/>
    <m/>
    <m/>
    <s v="Otorgar la autorización para realizar las actividades de colecta de recursos hidrobiológicos conforme al plan de trabajo "/>
    <m/>
    <m/>
    <m/>
  </r>
  <r>
    <n v="508"/>
    <s v="00508-2020-PRODUCE/DGPCHDI"/>
    <s v="00057373-2020"/>
    <x v="10"/>
    <m/>
    <x v="117"/>
    <m/>
    <m/>
    <s v="Otorgar la autorización para realizar las actividades de colecta de recursos hidrobiológicos conforme al plan de trabajo "/>
    <m/>
    <m/>
    <m/>
  </r>
  <r>
    <n v="509"/>
    <s v="00509-2020-PRODUCE/DGPCHDI"/>
    <s v="00070387-2020"/>
    <x v="10"/>
    <m/>
    <x v="118"/>
    <m/>
    <m/>
    <s v="Otorgar a la empresa NEGOCIOS INDUSTRIALES REAL NIRSA S.A., representada en el país por los señores Omar Diego Carcovich Jibaja y Eduardo Carcovich Carcovich, permiso de pesca para operar la embarcación pesquera de cerco de bandera ecuatoriana denominada GLORIA A"/>
    <m/>
    <m/>
    <m/>
  </r>
  <r>
    <n v="510"/>
    <s v="00510-2020-PRODUCE/DGPCHDI"/>
    <s v="00048957-2020"/>
    <x v="10"/>
    <m/>
    <x v="118"/>
    <m/>
    <m/>
    <s v="Autorizar la asociación o incorporación definitiva del PMCE proveniente de la embarcación desguazada MARY CARMEN"/>
    <m/>
    <m/>
    <m/>
  </r>
  <r>
    <n v="511"/>
    <s v="00511-2020-PRODUCE/DGPCHDI"/>
    <s v="00036311-2020"/>
    <x v="10"/>
    <m/>
    <x v="119"/>
    <m/>
    <m/>
    <s v="Otorgar la autorización para realizar las actividades de colecta de recursos hidrobiológicos conforme al plan de trabajo "/>
    <m/>
    <m/>
    <m/>
  </r>
  <r>
    <n v="512"/>
    <s v="00512-2020-PRODUCE/DGPCHDI"/>
    <s v="00017208-2020"/>
    <x v="10"/>
    <m/>
    <x v="119"/>
    <m/>
    <m/>
    <s v="Otorgar la autorización para realizar las actividades de colecta de recursos hidrobiológicos conforme al plan de trabajo "/>
    <m/>
    <m/>
    <m/>
  </r>
  <r>
    <n v="513"/>
    <s v="00513-2020-PRODUCE/DGPCHDI"/>
    <s v="00041619-2019"/>
    <x v="10"/>
    <m/>
    <x v="119"/>
    <m/>
    <m/>
    <s v="Modificar la autorización al plan de trabajo "/>
    <m/>
    <m/>
    <m/>
  </r>
  <r>
    <n v="514"/>
    <s v="00514-2020-PRODUCE/DGPCHDI"/>
    <s v="00054123-2020"/>
    <x v="10"/>
    <m/>
    <x v="119"/>
    <m/>
    <m/>
    <s v="Otorgar la autorización para realizar las actividades de colecta de recursos hidrobiológicos conforme al plan de trabajo "/>
    <m/>
    <m/>
    <m/>
  </r>
  <r>
    <n v="515"/>
    <s v="00515-2020-PRODUCE/DGPCHDI"/>
    <s v="00059022-2020"/>
    <x v="10"/>
    <m/>
    <x v="119"/>
    <m/>
    <m/>
    <s v="Otorgar la autorización para realizar las actividades de colecta de recursos hidrobiológicos conforme al plan de trabajo "/>
    <m/>
    <m/>
    <m/>
  </r>
  <r>
    <n v="516"/>
    <s v="00516-2020-PRODUCE/DGPCHDI"/>
    <s v="00011488-2020"/>
    <x v="10"/>
    <m/>
    <x v="120"/>
    <m/>
    <m/>
    <s v="Otorgar la autorización para realizar las actividades de colecta de recursos hidrobiológicos conforme al plan de trabajo "/>
    <m/>
    <m/>
    <m/>
  </r>
  <r>
    <n v="517"/>
    <s v="00517-2020-PRODUCE/DGPCHDI"/>
    <s v="00039628-2020"/>
    <x v="10"/>
    <m/>
    <x v="120"/>
    <m/>
    <m/>
    <s v="Aprobar el Listado de Asignación de Límites Máximos de Captura por Embarcación"/>
    <m/>
    <m/>
    <m/>
  </r>
  <r>
    <n v="518"/>
    <s v="00518-2020-PRODUCE/DGPCHDI"/>
    <s v="00071799-2020"/>
    <x v="10"/>
    <m/>
    <x v="121"/>
    <m/>
    <m/>
    <s v="Otorgar la autorización para realizar las actividades de colecta de recursos hidrobiológicos conforme al plan de trabajo "/>
    <m/>
    <m/>
    <m/>
  </r>
  <r>
    <n v="519"/>
    <s v="00519-2020-PRODUCE/DGPCHDI"/>
    <s v="00112170-2019"/>
    <x v="10"/>
    <m/>
    <x v="121"/>
    <m/>
    <m/>
    <s v="Otorgar la autorización para realizar las actividades de colecta de recursos hidrobiológicos conforme al plan de trabajo "/>
    <m/>
    <m/>
    <m/>
  </r>
  <r>
    <n v="520"/>
    <s v="00520-2020-PRODUCE/DGPCHDI"/>
    <s v="00065850-2020"/>
    <x v="10"/>
    <m/>
    <x v="121"/>
    <m/>
    <m/>
    <s v="Otorgar la autorización para realizar las actividades de colecta de recursos hidrobiológicos conforme al plan de trabajo"/>
    <m/>
    <m/>
    <m/>
  </r>
  <r>
    <n v="521"/>
    <s v="00521-2020-PRODUCE/DGPCHDI"/>
    <s v="00056009-2020"/>
    <x v="10"/>
    <m/>
    <x v="121"/>
    <m/>
    <m/>
    <s v="Otorgar la autorización para realizar las actividades de colecta de recursos hidrobiológicos conforme al plan de trabajo "/>
    <m/>
    <m/>
    <m/>
  </r>
  <r>
    <n v="522"/>
    <s v="00522-2020-PRODUCE/DGPCHDI"/>
    <s v="00051369-2020"/>
    <x v="10"/>
    <m/>
    <x v="121"/>
    <m/>
    <m/>
    <s v="Otorgar la autorización para realizar las actividades de colecta de recursos hidrobiológicos conforme al plan de trabajo "/>
    <m/>
    <m/>
    <m/>
  </r>
  <r>
    <n v="523"/>
    <s v="00523-2020-PRODUCE/DGPCHDI"/>
    <s v="00013834-2020"/>
    <x v="10"/>
    <m/>
    <x v="122"/>
    <m/>
    <m/>
    <s v="Modificar la autorización al plan de trabajo "/>
    <m/>
    <m/>
    <m/>
  </r>
  <r>
    <n v="524"/>
    <s v="00524-2020-PRODUCE/DGPCHDI"/>
    <s v="00012532-2020"/>
    <x v="10"/>
    <m/>
    <x v="122"/>
    <m/>
    <m/>
    <s v="Otorgar la autorización para realizar las actividades de colecta de recursos hidrobiológicos conforme al plan de trabajo "/>
    <m/>
    <m/>
    <m/>
  </r>
  <r>
    <n v="525"/>
    <s v="00525-2020-PRODUCE/DGPCHDI"/>
    <s v="00069109-2020"/>
    <x v="10"/>
    <m/>
    <x v="122"/>
    <m/>
    <m/>
    <s v="Otorgar la autorización para realizar las actividades de colecta de recursos hidrobiológicos conforme al plan de trabajo "/>
    <m/>
    <m/>
    <m/>
  </r>
  <r>
    <n v="526"/>
    <s v="00526-2020-PRODUCE/DGPCHDI"/>
    <s v="00075458-2020"/>
    <x v="10"/>
    <m/>
    <x v="122"/>
    <m/>
    <m/>
    <s v="Otorgar la autorización para realizar las actividades de colecta de recursos hidrobiológicos conforme al plan de trabajo "/>
    <m/>
    <m/>
    <m/>
  </r>
  <r>
    <n v="527"/>
    <s v="00527-2020-PRODUCE/DGPCHDI"/>
    <s v="00065411-2020"/>
    <x v="10"/>
    <m/>
    <x v="123"/>
    <m/>
    <m/>
    <s v="Aprobar a favor de la empresa COPEMARY S.A.C. el cambio de titular del permiso de pesca para operar la embarcación pesquera DON TEOFILO 2 "/>
    <s v="DECHDI"/>
    <s v="CAMBIO DE TITULAR"/>
    <m/>
  </r>
  <r>
    <n v="528"/>
    <s v="00528-2020-PRODUCE/DGPCHDI"/>
    <s v="00067171-2020"/>
    <x v="10"/>
    <m/>
    <x v="123"/>
    <m/>
    <m/>
    <s v="Aprobar a favor de la empresa COPEMARY S.A.C. el cambio de titular del permiso de pesca para operar la embarcación pesquera DON TEOFILO 2 "/>
    <s v="DECHDI"/>
    <s v="CAMBIO DE TITULAR"/>
    <m/>
  </r>
  <r>
    <n v="529"/>
    <s v="00529-2020-PRODUCE/DGPCHDI"/>
    <s v="00019021-2020"/>
    <x v="10"/>
    <m/>
    <x v="123"/>
    <m/>
    <m/>
    <s v="Otorgar la autorización para realizar las actividades de colecta de recursos hidrobiológicos conforme al plan de trabajo "/>
    <m/>
    <m/>
    <m/>
  </r>
  <r>
    <n v="530"/>
    <s v="00530-2020-PRODUCE/DGPCHDI"/>
    <s v="00074557-2020"/>
    <x v="10"/>
    <m/>
    <x v="123"/>
    <m/>
    <m/>
    <s v="Otorgar la autorización para realizar las actividades de colecta de recursos hidrobiológicos conforme al plan de trabajo"/>
    <m/>
    <m/>
    <m/>
  </r>
  <r>
    <n v="531"/>
    <s v="00531-2020-PRODUCE/DGPCHDI"/>
    <s v="00019020-2020"/>
    <x v="10"/>
    <m/>
    <x v="123"/>
    <m/>
    <m/>
    <s v="Otorgar la autorización para realizar las actividades de colecta de recursos hidrobiológicos conforme al plan de trabajo"/>
    <m/>
    <m/>
    <m/>
  </r>
  <r>
    <n v="532"/>
    <s v="00532-2020-PRODUCE/DGPCHDI"/>
    <s v="00075566-2020"/>
    <x v="10"/>
    <m/>
    <x v="123"/>
    <m/>
    <m/>
    <s v="Declarar improcedente la solicitud de cambio de titular del permiso de pesca para operar la embarcación pesquera JOSE RAMOS II "/>
    <m/>
    <s v="CAMBIO DE TITULAR"/>
    <m/>
  </r>
  <r>
    <n v="533"/>
    <s v="00533-2020-PRODUCE/DGPCHDI"/>
    <s v="00074658-2020"/>
    <x v="10"/>
    <m/>
    <x v="123"/>
    <m/>
    <m/>
    <s v="Otorgar a la empresa CORPORACIÓN ECUATORIANA DE PESCA ECUAOCEANICA S.A., representada en el país por los señores Omar Diego Carcovich Jibaja y Eduardo Carcovich Carcovich, permiso de pesca para operar la embarcación pesquera de cerco de bandera ecuatoriana denominada MARIA ISABEL"/>
    <m/>
    <m/>
    <m/>
  </r>
  <r>
    <n v="534"/>
    <s v="00534-2020-PRODUCE/DGPCHDI"/>
    <s v="00027727-2020"/>
    <x v="10"/>
    <m/>
    <x v="124"/>
    <m/>
    <m/>
    <s v="OTORGAR a favor de la empresa CONSERVERA SAN LUCAS S.A.C. la licencia de operación para la planta de procesamiento pesquero de harina residual con capacidad "/>
    <m/>
    <m/>
    <m/>
  </r>
  <r>
    <n v="535"/>
    <s v="00535-2020-PRODUCE/DGPCHDI"/>
    <s v="00071727-2020"/>
    <x v="10"/>
    <m/>
    <x v="124"/>
    <m/>
    <m/>
    <s v="Otorgar a favor de los señores SANTOS PANTA ÁLVAREZ, MARÍA VERÓNICA PERICHE PANTA DE PANTA, AGUSTÍN PANTA ÁLVAREZ y JULISSA MARIVÍ SAMILLAN OLAYA, permiso de pesca para operar la embarcación pesquera de madera MI JUAN NOE"/>
    <m/>
    <m/>
    <m/>
  </r>
  <r>
    <n v="536"/>
    <s v="00536-2020-PRODUCE/DGPCHDI"/>
    <s v="00058225-2020"/>
    <x v="10"/>
    <m/>
    <x v="125"/>
    <m/>
    <m/>
    <s v="Otorgar la autorización para realizar las actividades de colecta de recursos hidrobiológicos conforme al plan de trabajo "/>
    <m/>
    <m/>
    <m/>
  </r>
  <r>
    <n v="537"/>
    <s v="00537-2020-PRODUCE/DGPCHDI"/>
    <s v="00071836-2020"/>
    <x v="10"/>
    <m/>
    <x v="125"/>
    <m/>
    <m/>
    <s v="Aprobar a favor de la EMPRESA PESQUERA JOALMI S.R.L., el cambio de titular del permiso de pesca para operar la embarcación pesquera SANTA TERESITA "/>
    <s v="DECHDI"/>
    <s v="CAMBIO DE TITULAR"/>
    <m/>
  </r>
  <r>
    <n v="538"/>
    <s v="00538-2020-PRODUCE/DGPCHDI"/>
    <s v="00122780-2019"/>
    <x v="10"/>
    <m/>
    <x v="125"/>
    <m/>
    <m/>
    <s v="Declarar en abandono el procedimiento de autorización para efectuar investigación pesquera con extracción de muestras de especímenes hidrobiológicos, sin valor comercial y sin uso de embarcación pesquera para ejecutar el plan de investigación "/>
    <m/>
    <m/>
    <m/>
  </r>
  <r>
    <n v="539"/>
    <s v="00539-2020-PRODUCE/DGPCHDI"/>
    <s v="00063244-2020"/>
    <x v="10"/>
    <m/>
    <x v="125"/>
    <m/>
    <m/>
    <s v="Otorgar la autorización para realizar las actividades de colecta de recursos hidrobiológicos conforme al plan de trabajo "/>
    <m/>
    <m/>
    <m/>
  </r>
  <r>
    <n v="540"/>
    <s v="00540-2020-PRODUCE/DGPCHDI"/>
    <s v="00072143-2020"/>
    <x v="10"/>
    <m/>
    <x v="125"/>
    <m/>
    <m/>
    <s v="Otorgar a la empresa MANTARAYA FISHING CORP., representada en el país por los señores Omar Diego Carcovich Jibaja y Eduardo Carcovich Carcovich, permiso de pesca para operar la embarcación pesquera de cerco de bandera panameña denominada EL MARQUEZ"/>
    <m/>
    <m/>
    <m/>
  </r>
  <r>
    <n v="541"/>
    <s v="00541-2020-PRODUCE/DGPCHDI"/>
    <s v="00085074-2020"/>
    <x v="10"/>
    <m/>
    <x v="125"/>
    <m/>
    <m/>
    <s v="Rectificar el error material contenido en el considerando 18 y en los artículos 4 y 6 de la Resolución Directoral"/>
    <m/>
    <m/>
    <m/>
  </r>
  <r>
    <n v="542"/>
    <s v="00542-2020-PRODUCE/DGPCHDI"/>
    <s v="00078579-2020"/>
    <x v="10"/>
    <m/>
    <x v="126"/>
    <m/>
    <m/>
    <s v="Aprobar a favor de la empresa INVERSIONES EL DIORO S.A.C., el cambio de titular del permiso de pesca para operar la embarcación pesquera MI SAN MARTIN "/>
    <s v="DECHDI"/>
    <s v="CAMBIO DE TITULAR"/>
    <m/>
  </r>
  <r>
    <n v="543"/>
    <s v="00543-2020-PRODUCE/DGPCHDI"/>
    <s v="00010307-2020"/>
    <x v="10"/>
    <m/>
    <x v="127"/>
    <m/>
    <m/>
    <s v="Otorgar la autorización para realizar las actividades de colecta de recursos hidrobiológicos conforme al plan de trabajo"/>
    <m/>
    <m/>
    <m/>
  </r>
  <r>
    <n v="544"/>
    <s v="00544-2020-PRODUCE/DGPCHDI"/>
    <s v="00061650-2020"/>
    <x v="10"/>
    <m/>
    <x v="127"/>
    <m/>
    <m/>
    <s v="Otorgar la autorización para realizar las actividades de colecta de recursos hidrobiológicos conforme al plan de trabajo"/>
    <m/>
    <m/>
    <m/>
  </r>
  <r>
    <n v="545"/>
    <s v="00545-2020-PRODUCE/DGPCHDI"/>
    <s v="00073024-2020"/>
    <x v="10"/>
    <m/>
    <x v="127"/>
    <m/>
    <m/>
    <s v="Otorgar la autorización para realizar las actividades de colecta de recursos hidrobiológicos conforme al plan de trabajo "/>
    <m/>
    <m/>
    <m/>
  </r>
  <r>
    <n v="546"/>
    <s v="00546-2020-PRODUCE/DGPCHDI"/>
    <s v="00067158-2020"/>
    <x v="10"/>
    <m/>
    <x v="128"/>
    <m/>
    <m/>
    <s v="Otorgar a favor de los señores VICENTE HUAMANCHUMO CASAS y MARIA VICTORIA SIPION DE HUAMANCHUMO, autorización de incremento de flota para construir una nueva embarcación pesquera"/>
    <m/>
    <m/>
    <m/>
  </r>
  <r>
    <n v="547"/>
    <s v="00547-2020-PRODUCE/DGPCHDI"/>
    <s v="00084419-2020"/>
    <x v="10"/>
    <m/>
    <x v="128"/>
    <m/>
    <m/>
    <s v="MODIFICAR la licencia de operación "/>
    <m/>
    <m/>
    <m/>
  </r>
  <r>
    <n v="548"/>
    <s v="00548-2020-PRODUCE/DGPCHDI"/>
    <s v="00053017-2019"/>
    <x v="10"/>
    <m/>
    <x v="128"/>
    <m/>
    <m/>
    <s v="MODIFICAR la licencia de operación otorgada"/>
    <m/>
    <m/>
    <m/>
  </r>
  <r>
    <n v="549"/>
    <s v="00549-2020-PRODUCE/DGPCHDI"/>
    <s v="00077214-2020"/>
    <x v="10"/>
    <m/>
    <x v="128"/>
    <m/>
    <m/>
    <s v="Otorgar a favor del señor JUAN CARLOS PERICHE PERICHE, permiso de pesca para operar la embarcación pesquera de madera BENDICION DE MI MADRE "/>
    <m/>
    <m/>
    <m/>
  </r>
  <r>
    <n v="550"/>
    <s v="00550-2020-PRODUCE/DGPCHDI"/>
    <s v="00058170-2020"/>
    <x v="10"/>
    <m/>
    <x v="129"/>
    <m/>
    <m/>
    <s v="Otorgar la autorización para realizar las actividades de colecta de recursos hidrobiológicos conforme al plan de trabajo "/>
    <m/>
    <m/>
    <m/>
  </r>
  <r>
    <n v="551"/>
    <s v="00551-2020-PRODUCE/DGPCHDI"/>
    <s v="00117535-2019"/>
    <x v="10"/>
    <m/>
    <x v="129"/>
    <m/>
    <m/>
    <s v="Otorgar la autorización para realizar las actividades de colecta de recursos hidrobiológicos conforme al plan de trabajo "/>
    <m/>
    <m/>
    <m/>
  </r>
  <r>
    <n v="552"/>
    <s v="00552-2020-PRODUCE/DGPCHDI"/>
    <s v="00077895-2020"/>
    <x v="10"/>
    <m/>
    <x v="129"/>
    <m/>
    <m/>
    <s v="Aprobar a favor de la EMPRESA PESQUERA ROSIJAT MA E.I.R.L., el cambio de titular del permiso de pesca para operar la embarcación pesquera SIEMPRE ROSITA YANET "/>
    <s v="DECHDI"/>
    <s v="CAMBIO DE TITULAR"/>
    <m/>
  </r>
  <r>
    <n v="553"/>
    <s v="00553-2020-PRODUCE/DGPCHDI"/>
    <s v="00002789-2020"/>
    <x v="10"/>
    <m/>
    <x v="129"/>
    <m/>
    <m/>
    <s v="OTORGAR a favor de la empresa DAEWON SUSAN S.A.C., la autorización de instalación para el aumento de capacidad de procesamiento de la planta de congelado "/>
    <m/>
    <m/>
    <m/>
  </r>
  <r>
    <n v="554"/>
    <s v="00554-2020-PRODUCE/DGPCHDI"/>
    <s v="00069857-2020"/>
    <x v="10"/>
    <m/>
    <x v="130"/>
    <m/>
    <m/>
    <s v="Otorgar a favor del señor JUAN VITE MORALES, autorización de incremento de flota para construir una nueva embarcación pesquera "/>
    <m/>
    <m/>
    <m/>
  </r>
  <r>
    <n v="555"/>
    <s v="00555-2020-PRODUCE/DGPCHDI"/>
    <s v="00080164-2020"/>
    <x v="10"/>
    <m/>
    <x v="130"/>
    <m/>
    <m/>
    <s v="Otorgar a favor de los señores GILBERTO PANTA PANTA, JOSÉ MARCELINO PANTA PANTA y SANTOS MARIANO PANTA PANTA, autorización de incremento de flota para construir una nueva embarcación pesquera "/>
    <m/>
    <m/>
    <m/>
  </r>
  <r>
    <n v="556"/>
    <s v="00556-2020-PRODUCE/DGPCHDI"/>
    <s v="00016073-2020"/>
    <x v="10"/>
    <m/>
    <x v="131"/>
    <m/>
    <m/>
    <s v="Declarar que la solicitud de modificación del permiso de pesca para operar la embarcación pesquera ONDINA, en el extremo referido a la matrícula"/>
    <m/>
    <m/>
    <m/>
  </r>
  <r>
    <n v="557"/>
    <s v="00557-2020-PRODUCE/DGPCHDI"/>
    <s v="00080510-2020"/>
    <x v="10"/>
    <m/>
    <x v="131"/>
    <m/>
    <m/>
    <s v="Aprobar a favor de la empresa CORPORACION NAUTICA S.A.C., el cambio de titular del permiso de pesca para operar la embarcación pesquera GALILEO III "/>
    <s v="DECHDI"/>
    <s v="CAMBIO DE TITULAR"/>
    <m/>
  </r>
  <r>
    <n v="558"/>
    <s v="00558-2020-PRODUCE/DGPCHDI"/>
    <s v="00076947-2020"/>
    <x v="10"/>
    <m/>
    <x v="131"/>
    <m/>
    <m/>
    <s v="Otorgar a favor de los señores MANUEL RAMON PAZO QUEREVALU, JUANA DE LA CRUZ QUIROGA GALAN, JOSE MERCEDES PAZO QUEREVALU y MARTHA CARIDAD RAMIREZ CHERRE DE PAZO, autorización de incremento de flota para construir una nueva embarcación pesquera"/>
    <m/>
    <m/>
    <m/>
  </r>
  <r>
    <n v="559"/>
    <s v="00559-2020-PRODUCE/DGPCHDI"/>
    <s v="00084785-2020"/>
    <x v="10"/>
    <m/>
    <x v="132"/>
    <m/>
    <m/>
    <s v="Otorgar a la empresa BRISATUN S.A., representada en el país por los señores Omar Diego Carcovich Jibaja y Eduardo Carcovich Carcovich, permiso de pesca para operar la embarcación pesquera de cerco de bandera ecuatoriana denominada VICTORIA DEL MAR"/>
    <m/>
    <m/>
    <m/>
  </r>
  <r>
    <n v="560"/>
    <s v="00560-2020-PRODUCE/DGPCHDI"/>
    <s v="00084168-2020"/>
    <x v="10"/>
    <m/>
    <x v="132"/>
    <m/>
    <m/>
    <s v="Otorgar a la empresa PESCAPECES S.A., representada en el país por los señores Omar Diego Carcovich Jibaja y Eduardo Carcovich Carcovich, permiso de pesca para operar la embarcación pesquera de cerco de bandera ecuatoriana denominada PACIFIC TUNA"/>
    <m/>
    <m/>
    <m/>
  </r>
  <r>
    <n v="561"/>
    <s v="00561-2020-PRODUCE/DGPCHDI"/>
    <s v="00080514-2020"/>
    <x v="10"/>
    <m/>
    <x v="133"/>
    <m/>
    <m/>
    <s v="Aprobar a favor de la empresa CORPORACION NAUTICA S.A.C., el cambio de titular del permiso de pesca para operar la embarcación pesquera NAUTICA 2 "/>
    <s v="DECHDI"/>
    <s v="CAMBIO DE TITULAR"/>
    <m/>
  </r>
  <r>
    <n v="562"/>
    <s v="00562-2020-PRODUCE/DGPCHDI"/>
    <s v="00078396-2020"/>
    <x v="10"/>
    <m/>
    <x v="133"/>
    <m/>
    <m/>
    <s v="Modificar la autorización al plan de trabajo "/>
    <m/>
    <m/>
    <m/>
  </r>
  <r>
    <n v="563"/>
    <s v="00563-2020-PRODUCE/DGPCHDI"/>
    <s v="00016073-2020"/>
    <x v="10"/>
    <m/>
    <x v="133"/>
    <m/>
    <m/>
    <s v="Rectificar el error material "/>
    <m/>
    <m/>
    <m/>
  </r>
  <r>
    <n v="564"/>
    <s v="00564-2020-PRODUCE/DGPCHDI"/>
    <s v="00058483-2020"/>
    <x v="10"/>
    <m/>
    <x v="133"/>
    <m/>
    <m/>
    <s v="Otorgar a favor de los señores MANUEL NICANOR ÁLVAREZ SABA y ANA VIOLETA SABA BOLO, autorización de incremento de flota para construir una nueva embarcación pesquera"/>
    <m/>
    <m/>
    <m/>
  </r>
  <r>
    <n v="565"/>
    <s v="00565-2020-PRODUCE/DGPCHDI"/>
    <s v="00080513-2020"/>
    <x v="10"/>
    <m/>
    <x v="133"/>
    <m/>
    <m/>
    <s v="Aprobar a favor de la empresa CORPORACION NAUTICA S.A.C., el cambio de titular del permiso de pesca para operar la embarcación pesquera NAUTICA "/>
    <s v="DECHDI"/>
    <s v="CAMBIO DE TITULAR"/>
    <m/>
  </r>
  <r>
    <n v="566"/>
    <s v="00566-2020-PRODUCE/DGPCHDI"/>
    <s v="00078589-2020"/>
    <x v="10"/>
    <m/>
    <x v="133"/>
    <m/>
    <m/>
    <s v="Aprobar a favor de los señores ORLANDO SANTISTEBAN BANCES y BERTHA VIRGINIA TEQUE FIESTAS VDA. DE FIESTAS, el cambio de titular del permiso de pesca para operar la embarcación pesquera DON VALENTIN 2 "/>
    <s v="DECHDI"/>
    <s v="CAMBIO DE TITULAR"/>
    <m/>
  </r>
  <r>
    <n v="567"/>
    <s v="00567-2020-PRODUCE/DGPCHDI"/>
    <s v="00081406-2020"/>
    <x v="10"/>
    <m/>
    <x v="133"/>
    <m/>
    <m/>
    <s v="Modificar la autorización al plan de trabajo "/>
    <m/>
    <m/>
    <m/>
  </r>
  <r>
    <n v="568"/>
    <s v="00568-2020-PRODUCE/DGPCHDI"/>
    <s v="00096975-2019"/>
    <x v="11"/>
    <m/>
    <x v="134"/>
    <m/>
    <m/>
    <s v="Otorgar a la empresa PESQUERA INFINITO S.A.C., la autorización para efectuar investigación pesquera especializada con uso de embarcación, conforme a los términos contenidos en el plan de investigación"/>
    <m/>
    <m/>
    <m/>
  </r>
  <r>
    <n v="569"/>
    <s v="00569-2020-PRODUCE/DGPCHDI"/>
    <s v="00078914-2018"/>
    <x v="11"/>
    <m/>
    <x v="134"/>
    <m/>
    <m/>
    <s v="Declarar fundado el recurso de reconsideración formulado por la empresa PESQUERA EXALMAR S.A.A. "/>
    <m/>
    <m/>
    <m/>
  </r>
  <r>
    <n v="570"/>
    <s v="00570-2020-PRODUCE/DGPCHDI"/>
    <s v="00084803-2020"/>
    <x v="11"/>
    <m/>
    <x v="135"/>
    <m/>
    <m/>
    <s v="Aprobar a favor de la empresa ANDECORP S.A.C. el cambio de titular del permiso de pesca para operar la embarcación pesquera de menor escala DON EMILIANO "/>
    <s v="DECHDI"/>
    <s v="CAMBIO DE TITULAR"/>
    <m/>
  </r>
  <r>
    <n v="571"/>
    <s v="00571-2020-PRODUCE/DGPCHDI"/>
    <s v="00084799-2020"/>
    <x v="11"/>
    <m/>
    <x v="135"/>
    <m/>
    <m/>
    <s v="Aprobar a favor de la empresa ANDECORP S.A.C. el cambio de titular del permiso de pesca para operar la embarcación pesquera de menor escala JOHANNA "/>
    <s v="DECHDI"/>
    <s v="CAMBIO DE TITULAR"/>
    <m/>
  </r>
  <r>
    <n v="572"/>
    <s v="00572-2020-PRODUCE/DGPCHDI"/>
    <s v="00070585-2020"/>
    <x v="11"/>
    <m/>
    <x v="135"/>
    <m/>
    <m/>
    <s v="Aprobar a favor del señor WALTER SANTOS LEON PARIA, el cambio de titular del permiso de pesca para operar la embarcación pesquera de menor escala DON ANDRES "/>
    <s v="DECHDI"/>
    <s v="CAMBIO DE TITULAR"/>
    <m/>
  </r>
  <r>
    <n v="573"/>
    <s v="00573-2020-PRODUCE/DGPCHDI"/>
    <s v="00073285-2020"/>
    <x v="11"/>
    <m/>
    <x v="135"/>
    <m/>
    <m/>
    <s v="Otorgar a favor de la empresa PESQUERA ORLAND S.A.C., autorización de incremento de flota para construir una nueva embarcación pesquera"/>
    <m/>
    <m/>
    <m/>
  </r>
  <r>
    <n v="574"/>
    <s v="00574-2020-PRODUCE/DGPCHDI"/>
    <s v="00077589-2020"/>
    <x v="11"/>
    <m/>
    <x v="136"/>
    <m/>
    <m/>
    <s v="Otorgar la autorización para realizar las actividades de colecta de recursos hidrobiológicos conforme al plan de trabajo "/>
    <m/>
    <m/>
    <m/>
  </r>
  <r>
    <n v="575"/>
    <s v="00575-2020-PRODUCE/DGPCHDI"/>
    <s v="00082821-2020"/>
    <x v="11"/>
    <m/>
    <x v="136"/>
    <m/>
    <m/>
    <s v="Modificar la autorización al plan de trabajo "/>
    <m/>
    <m/>
    <m/>
  </r>
  <r>
    <n v="576"/>
    <s v="00576-2020-PRODUCE/DGPCHDI"/>
    <s v="00117541-2019"/>
    <x v="11"/>
    <m/>
    <x v="136"/>
    <m/>
    <m/>
    <s v="Otorgar autorización para realizar las actividades de colecta de recursos hidrobiológicos conforme al plan de trabajo"/>
    <m/>
    <m/>
    <m/>
  </r>
  <r>
    <n v="577"/>
    <s v="00577-2020-PRODUCE/DGPCHDI"/>
    <s v="00023687-2020"/>
    <x v="11"/>
    <m/>
    <x v="136"/>
    <m/>
    <m/>
    <s v="Otorgar la autorización para realizar las actividades de colecta de recursos hidrobiológicos conforme al plan de trabajo"/>
    <m/>
    <m/>
    <m/>
  </r>
  <r>
    <n v="578"/>
    <s v="00578-2020-PRODUCE/DGPCHDI"/>
    <s v="00070089-2020"/>
    <x v="11"/>
    <m/>
    <x v="136"/>
    <m/>
    <m/>
    <s v="Otorgar la autorización para realizar actividades de colecta de recursos hidrobiológicos conforme al plan de trabajo "/>
    <m/>
    <m/>
    <m/>
  </r>
  <r>
    <n v="579"/>
    <s v="00579-2020-PRODUCE/DGPCHDI"/>
    <s v="00060222-2020"/>
    <x v="11"/>
    <m/>
    <x v="136"/>
    <m/>
    <m/>
    <s v="Declarar improcedente la solicitud de cambio de titular del permiso de pesca para operar la embarcación pesquera MARIA ISABEL II "/>
    <m/>
    <s v="CAMBIO DE TITULAR"/>
    <m/>
  </r>
  <r>
    <n v="580"/>
    <s v="00580-2020-PRODUCE/DGPCHDI"/>
    <s v="00018133-2020"/>
    <x v="11"/>
    <m/>
    <x v="137"/>
    <m/>
    <m/>
    <s v="SUSPENDER, por única vez, la licencia de operación "/>
    <m/>
    <m/>
    <m/>
  </r>
  <r>
    <n v="581"/>
    <s v="00581-2020-PRODUCE/DGPCHDI"/>
    <s v="00017328-2020"/>
    <x v="11"/>
    <m/>
    <x v="137"/>
    <m/>
    <m/>
    <s v="SUSPENDER, por única vez, la licencia de operación"/>
    <m/>
    <m/>
    <m/>
  </r>
  <r>
    <n v="582"/>
    <s v="00582-2020-PRODUCE/DGPCHDI"/>
    <s v="00037288-2020"/>
    <x v="11"/>
    <m/>
    <x v="137"/>
    <m/>
    <m/>
    <s v="APROBAR a favor de la empresa CORPORACIÓN DE INGENIERÍA DE REFRIGERACIÓN S.R.L. el cambio de titularidad de la licencia de operación de procesamiento pesquero para la producción de congelado"/>
    <s v="DPCHDI"/>
    <s v="CAMBIO DE TITULAR"/>
    <m/>
  </r>
  <r>
    <n v="583"/>
    <s v="00583-2020-PRODUCE/DGPCHDI"/>
    <s v="00054010-2020"/>
    <x v="11"/>
    <m/>
    <x v="137"/>
    <m/>
    <m/>
    <s v="APROBAR a favor de la empresa PESQUERA KARSOL S.A.C., el cambio de titularidad de la licencia de operación de la planta de procesamiento pesquero para la producción de enlatado"/>
    <s v="DPCHDI"/>
    <s v="CAMBIO DE TITULAR"/>
    <m/>
  </r>
  <r>
    <n v="584"/>
    <s v="00584-2020-PRODUCE/DGPCHDI"/>
    <s v="00054016-2020"/>
    <x v="11"/>
    <m/>
    <x v="137"/>
    <m/>
    <m/>
    <s v="APROBAR a favor de la empresa PESQUERA KARSOL S.A.C. el cambio de titularidad de la licencia de operación de la planta de procesamiento pesquero para la producción de congelado"/>
    <s v="DPCHDI"/>
    <s v="CAMBIO DE TITULAR"/>
    <m/>
  </r>
  <r>
    <n v="585"/>
    <s v="00585-2020-PRODUCE/DGPCHDI"/>
    <s v="00097723-2019"/>
    <x v="11"/>
    <m/>
    <x v="137"/>
    <m/>
    <m/>
    <s v="Aprobar a favor de la empresa AQUA EXPORT S.A.C. el cambio de titularidad de la licencia de operación de la planta de reaprovechamiento de descartes y residuos de recursos hidrobiológicos"/>
    <s v="DPCHDI"/>
    <s v="CAMBIO DE TITULAR"/>
    <m/>
  </r>
  <r>
    <n v="586"/>
    <s v="00586-2020-PRODUCE/DGPCHDI"/>
    <s v="00081858-2020"/>
    <x v="11"/>
    <m/>
    <x v="138"/>
    <m/>
    <m/>
    <s v="Otorgar a la empresa NEGOCIOS INDUSTRIALES REAL NIRSA S.A. representada en el país por los señores Omar Diego Carcovich Jibaja y Eduardo Carcovich Carcovich"/>
    <m/>
    <m/>
    <m/>
  </r>
  <r>
    <n v="587"/>
    <s v="00587-2020-PRODUCE/DGPCHDI"/>
    <s v="00080512-2020"/>
    <x v="11"/>
    <m/>
    <x v="138"/>
    <m/>
    <m/>
    <s v="Aprobar a favor de la empresa CORPORACION NAUTICA S.A.C., el cambio de titular del permiso de pesca para operar la embarcación pesquera MARIA FAUSTINA II "/>
    <s v="DECHDI"/>
    <s v="CAMBIO DE TITULAR"/>
    <m/>
  </r>
  <r>
    <n v="588"/>
    <s v="00588-2020-PRODUCE/DGPCHDI"/>
    <s v="00079115-2020"/>
    <x v="11"/>
    <m/>
    <x v="138"/>
    <s v="JEHOVA JIREH"/>
    <s v="CE-36489-PM"/>
    <s v="Aprobar a favor de la empresa PESQUERA JEHOVA PROVEERA S.A.C., el cambio de titular del permiso de pesca para operar la embarcación pesquera JEHOVA JIREH "/>
    <s v="DECHDI"/>
    <s v="CAMBIO DE TITULAR"/>
    <d v="2021-03-23T00:00:00"/>
  </r>
  <r>
    <n v="589"/>
    <s v="00589-2020-PRODUCE/DGPCHDI"/>
    <s v="00086558-2020"/>
    <x v="11"/>
    <m/>
    <x v="139"/>
    <m/>
    <m/>
    <s v="Rectificar el error material contenido en la parte de vistos "/>
    <m/>
    <m/>
    <m/>
  </r>
  <r>
    <n v="590"/>
    <s v="00590-2020-PRODUCE/DGPCHDI"/>
    <s v="00086448-2020"/>
    <x v="11"/>
    <m/>
    <x v="139"/>
    <m/>
    <m/>
    <s v="Rectificar el error material "/>
    <m/>
    <m/>
    <m/>
  </r>
  <r>
    <n v="591"/>
    <s v="00591-2020-PRODUCE/DGPCHDI"/>
    <s v="00083700-2020"/>
    <x v="11"/>
    <m/>
    <x v="140"/>
    <m/>
    <m/>
    <s v="Declarar improcedente la solicitud de cambio de titular del permiso de pesca para operar la embarcación pesquera SANTA MARGARITA 2 "/>
    <m/>
    <s v="CAMBIO DE TITULAR"/>
    <m/>
  </r>
  <r>
    <n v="592"/>
    <s v="00592-2020-PRODUCE/DGPCHDI"/>
    <s v="00107326-2019"/>
    <x v="11"/>
    <m/>
    <x v="140"/>
    <m/>
    <m/>
    <s v="Declarar improcedente la solicitud de cambio de titular del permiso de pesca para operar la embarcación pesquera MI JUAN AUGUSTO "/>
    <m/>
    <s v="CAMBIO DE TITULAR"/>
    <m/>
  </r>
  <r>
    <n v="593"/>
    <s v="00593-2020-PRODUCE/DGPCHDI"/>
    <s v="00068717-2020"/>
    <x v="11"/>
    <m/>
    <x v="140"/>
    <m/>
    <m/>
    <s v="Otorgar la autorización para realizar las actividades de colecta de recursos hidrobiológicos conforme al plan de trabajo "/>
    <m/>
    <m/>
    <m/>
  </r>
  <r>
    <n v="594"/>
    <s v="00594-2020-PRODUCE/DGPCHDI"/>
    <s v="00077343-2020"/>
    <x v="11"/>
    <m/>
    <x v="140"/>
    <m/>
    <m/>
    <s v="Otorgar la autorización para realizar las actividades de colecta de recursos hidrobiológicos conforme al plan de trabajo "/>
    <m/>
    <m/>
    <m/>
  </r>
  <r>
    <n v="595"/>
    <s v="00595-2020-PRODUCE/DGPCHDI"/>
    <s v="00076569-2020"/>
    <x v="11"/>
    <m/>
    <x v="140"/>
    <m/>
    <m/>
    <s v="Otorgar la autorización para realizar las actividades de colecta de recursos hidrobiológicos conforme al plan de trabajo "/>
    <m/>
    <m/>
    <m/>
  </r>
  <r>
    <n v="596"/>
    <s v="00596-2020-PRODUCE/DGPCHDI"/>
    <s v="00010296-2020"/>
    <x v="11"/>
    <m/>
    <x v="140"/>
    <m/>
    <m/>
    <s v="Otorgar la autorización para realizar las actividades de colecta de recursos hidrobiológicos"/>
    <m/>
    <m/>
    <m/>
  </r>
  <r>
    <n v="597"/>
    <s v="00597-2020-PRODUCE/DGPCHDI"/>
    <s v="00076259-2020"/>
    <x v="11"/>
    <m/>
    <x v="140"/>
    <m/>
    <m/>
    <s v="Aprobar a favor de los señores WALTER VALENTIN FIESTAS FIESTAS y JUAN AUGUSTO FIESTAS FIESTAS, el cambio de titular del permiso de pesca para operar la embarcación pesquera MI MARY"/>
    <s v="DECHDI"/>
    <s v="CAMBIO DE TITULAR"/>
    <m/>
  </r>
  <r>
    <n v="598"/>
    <s v="00598-2020-PRODUCE/DGPCHDI"/>
    <s v="00080954-2020"/>
    <x v="11"/>
    <m/>
    <x v="140"/>
    <m/>
    <m/>
    <s v="Aprobar a favor de la empresa JOAQUIN CLEMENTE S.A.C., el cambio de titular "/>
    <s v="DECHDI"/>
    <s v="CAMBIO DE TITULAR"/>
    <m/>
  </r>
  <r>
    <n v="599"/>
    <s v="00599-2020-PRODUCE/DGPCHDI"/>
    <s v="00069704-2020"/>
    <x v="11"/>
    <m/>
    <x v="140"/>
    <m/>
    <m/>
    <s v="SUSPENDER, por única vez, la licencia de operación "/>
    <m/>
    <m/>
    <m/>
  </r>
  <r>
    <n v="600"/>
    <s v="00600-2020-PRODUCE/DGPCHDI"/>
    <s v="00119698-2019"/>
    <x v="11"/>
    <m/>
    <x v="140"/>
    <m/>
    <m/>
    <s v="OTORGAR a favor de la empresa PESQUERA DIAMANTE S.A., la autorización de instalación para el aumento de capacidad de procesamiento de 175 t/h a 205 t/h de su planta de harina de pescado de alto contenido proteínico"/>
    <m/>
    <m/>
    <m/>
  </r>
  <r>
    <n v="601"/>
    <s v="00601-2020-PRODUCE/DGPCHDI"/>
    <s v="00068798-2020"/>
    <x v="11"/>
    <m/>
    <x v="140"/>
    <m/>
    <m/>
    <s v="SUSPENDER, por única vez, la licencia de operación "/>
    <m/>
    <m/>
    <m/>
  </r>
  <r>
    <n v="602"/>
    <s v="00602-2020-PRODUCE/DGPCHDI"/>
    <s v="00053656-2019"/>
    <x v="11"/>
    <m/>
    <x v="140"/>
    <m/>
    <m/>
    <s v="SUSPENDER, por única vez, la licencia de operación"/>
    <m/>
    <m/>
    <m/>
  </r>
  <r>
    <n v="603"/>
    <s v="00603-2020-PRODUCE/DGPCHDI"/>
    <s v="00077898-2020"/>
    <x v="11"/>
    <m/>
    <x v="141"/>
    <m/>
    <m/>
    <s v="Otorgar la autorización para realizar las actividades de colecta de recursos hidrobiológicos conforme al plan de trabajo "/>
    <m/>
    <m/>
    <m/>
  </r>
  <r>
    <n v="604"/>
    <s v="00604-2020-PRODUCE/DGPCHDI"/>
    <s v="00003230-2020"/>
    <x v="11"/>
    <m/>
    <x v="141"/>
    <m/>
    <m/>
    <s v="Otorgar permiso de pesca a favor de CRISTHIAN EBERARDO VILLAR CRISANTO y ANGELO LEONARDO VILLAR CRISANTO, para operar la embarcación pesquera de menor escala SANTA MARTHA "/>
    <m/>
    <m/>
    <m/>
  </r>
  <r>
    <n v="605"/>
    <s v="00605-2020-PRODUCE/DGPCHDI"/>
    <s v="00084850-2020"/>
    <x v="11"/>
    <m/>
    <x v="141"/>
    <m/>
    <m/>
    <s v="Aprobar a favor de las señoras BLANCA ISABEL FIESTAS MARTINEZ y MARIA EUGENIA FIESTAS MARTINEZ, el cambio de titular del permiso de pesca para operar la embarcación pesquera MARIA EUGENIA 2 con matrícula PL-15498-CM "/>
    <s v="DECHDI"/>
    <s v="CAMBIO DE TITULAR"/>
    <m/>
  </r>
  <r>
    <n v="606"/>
    <s v="00606-2020-PRODUCE/DGPCHDI"/>
    <s v="00002971-2020"/>
    <x v="11"/>
    <m/>
    <x v="141"/>
    <m/>
    <m/>
    <s v="Autorizar la asociación o incorporación definitiva del PMCE del recurso Merluza proveniente de la embarcación"/>
    <m/>
    <m/>
    <m/>
  </r>
  <r>
    <n v="607"/>
    <s v="00607-2020-PRODUCE/DGPCHDI"/>
    <s v="00111805-2019"/>
    <x v="11"/>
    <m/>
    <x v="141"/>
    <m/>
    <m/>
    <s v="Rectificar el error material "/>
    <m/>
    <m/>
    <m/>
  </r>
  <r>
    <n v="608"/>
    <s v="00608-2020-PRODUCE/DGPCHDI"/>
    <s v="00078451-2020"/>
    <x v="11"/>
    <m/>
    <x v="142"/>
    <m/>
    <m/>
    <s v="Otorgar la autorización para realizar las actividades de colecta de recursos hidrobiológicos "/>
    <m/>
    <m/>
    <m/>
  </r>
  <r>
    <n v="609"/>
    <s v="00609-2020-PRODUCE/DGPCHDI"/>
    <s v="00075885-2020"/>
    <x v="11"/>
    <m/>
    <x v="142"/>
    <m/>
    <m/>
    <s v="Otorgar la autorización para realizar las actividades de colecta de recursos hidrobiológicos conforme al plan "/>
    <m/>
    <m/>
    <m/>
  </r>
  <r>
    <n v="610"/>
    <s v="00610-2020-PRODUCE/DGPCHDI"/>
    <s v="00077445-2020"/>
    <x v="11"/>
    <m/>
    <x v="142"/>
    <m/>
    <m/>
    <s v="Otorgar la autorización para realizar las actividades de colecta de recursos hidrobiológicos"/>
    <m/>
    <m/>
    <m/>
  </r>
  <r>
    <n v="611"/>
    <s v="00611-2020-PRODUCE/DGPCHDI"/>
    <s v="00082228-2019"/>
    <x v="11"/>
    <m/>
    <x v="143"/>
    <m/>
    <m/>
    <s v="Aceptar el desistimiento del procedimiento de ampliación del plazo para ejecutar la autorización de incremento de flota para la construcción de una nueva embarcación"/>
    <m/>
    <m/>
    <m/>
  </r>
  <r>
    <n v="612"/>
    <s v="00612-2020-PRODUCE/DGPCHDI"/>
    <s v="00075981-2020"/>
    <x v="11"/>
    <m/>
    <x v="143"/>
    <m/>
    <m/>
    <s v="Otorgar la autorización para realizar las actividades de colecta de recursos hidrobiológicos conforme al plan de trabajo "/>
    <m/>
    <m/>
    <m/>
  </r>
  <r>
    <n v="613"/>
    <s v="00613-2020-PRODUCE/DGPCHDI"/>
    <s v="00074802-2020"/>
    <x v="11"/>
    <m/>
    <x v="143"/>
    <m/>
    <m/>
    <s v="Otorgar a favor de los señores DEMETRIO JACINTO CHUNGA, MARIA SANTOS TRINIDAD PANTA DE JACINTO, LUCAS JACINTO PANTA y LIDIA PANTA PANTA DE JACINTO, autorización de incremento de flota para construir una nueva embarcación pesquera "/>
    <m/>
    <m/>
    <m/>
  </r>
  <r>
    <n v="614"/>
    <s v="00614-2020-PRODUCE/DGPCHDI"/>
    <s v="00114503-2019"/>
    <x v="11"/>
    <m/>
    <x v="143"/>
    <m/>
    <m/>
    <s v="Declarar en abandono el procedimiento de autorización para efectuar investigación pesquera especializada con uso de embarcación, conforme a los términos contenidos en el plan de investigación"/>
    <m/>
    <m/>
    <m/>
  </r>
  <r>
    <n v="615"/>
    <s v="00615-2020-PRODUCE/DGPCHDI"/>
    <s v="00090887-2020"/>
    <x v="11"/>
    <m/>
    <x v="144"/>
    <m/>
    <m/>
    <s v="Otorgar a la empresa PESQUERA DOÑAROGE S.A., representada en el país por el señor Mario Alfonso Miranda Eyzaguirre"/>
    <m/>
    <m/>
    <m/>
  </r>
  <r>
    <n v="616"/>
    <s v="00616-2020-PRODUCE/DGPCHDI"/>
    <s v="00085138-2020"/>
    <x v="11"/>
    <m/>
    <x v="145"/>
    <m/>
    <m/>
    <s v="Otorgar a la empresa ELMACORP S.A., representada en el país por los señores Omar Diego Carcovich Jibaja y Eduardo Carcovich Carcovich, permiso de pesca para operar la embarcación pesquera de cerco de bandera ecuatoriana denominada ARIETE"/>
    <m/>
    <m/>
    <m/>
  </r>
  <r>
    <n v="617"/>
    <s v="00617-2020-PRODUCE/DGPCHDI"/>
    <s v="00070579-2020"/>
    <x v="11"/>
    <m/>
    <x v="145"/>
    <m/>
    <m/>
    <s v="Declarar que la solicitud de modificación del permiso de pesca para operar la embarcación pesquera SABINA ABIGAIL con matrícula PL-22641-CM, en el extremo referido al nombre de la embarcación, de SABINA ABIGAIL a SABINA BEATRIZ 8, presentada por el señor FRANK RONNIE PANTA SANCHEZ"/>
    <m/>
    <m/>
    <m/>
  </r>
  <r>
    <n v="618"/>
    <s v="00618-2020-PRODUCE/DGPCHDI"/>
    <s v="00091283-2020"/>
    <x v="11"/>
    <m/>
    <x v="146"/>
    <m/>
    <m/>
    <s v="Otorgar a la empresa PACIFICTUNA S.A., representada en el país por los señores Omar Diego Carcovich Jibaja y Eduardo Carcovich Carcovich, permiso de pesca para operar la embarcación pesquera de cerco de bandera ecuatoriana denominada DOÑA TULA"/>
    <m/>
    <m/>
    <m/>
  </r>
  <r>
    <n v="619"/>
    <s v="00619-2020-PRODUCE/DGPCHDI"/>
    <s v="00086989-2020"/>
    <x v="11"/>
    <m/>
    <x v="147"/>
    <m/>
    <m/>
    <s v="Otorgar a la empresa NEGOCIOS INDUSTRIALES REAL NIRSA S.A., representada en el país por el señor Omar Diego Carcovich Jibaja y Eduardo Carcovich Carcoviche, permiso de pesca para operar la embarcación pesquera de cerco de bandera ecuatoriana denominada VIA SIMOUN"/>
    <m/>
    <m/>
    <m/>
  </r>
  <r>
    <n v="620"/>
    <s v="00620-2020-PRODUCE/DGPCHDI"/>
    <s v="00092333-2020"/>
    <x v="11"/>
    <m/>
    <x v="147"/>
    <m/>
    <m/>
    <s v="Otorgar a la empresa COMPAÑÍA SUR TUNA SURTUNA S.A., representada en el país por los señores Omar Diego Carcovich Jibaja y Eduardo Carcovich Carcovich, permiso de pesca para operar la embarcación pesquera de cerco de bandera ecuatoriana denominada ADRIA DEL MAR"/>
    <m/>
    <m/>
    <m/>
  </r>
  <r>
    <n v="621"/>
    <s v="00621-2020-PRODUCE/DGPCHDI"/>
    <s v="00082220-2020"/>
    <x v="11"/>
    <m/>
    <x v="147"/>
    <m/>
    <m/>
    <s v="Aprobar a favor de la empresa PESQUERA NIROCI S.A.C. cambio de titular del permiso de pesca para operar la embarcación pesquera CAPRICORNIO 7 "/>
    <s v="DECHDI"/>
    <s v="CAMBIO DE TITULAR"/>
    <m/>
  </r>
  <r>
    <n v="622"/>
    <s v="00622-2020-PRODUCE/DGPCHDI"/>
    <s v="00072325-2020"/>
    <x v="11"/>
    <m/>
    <x v="148"/>
    <m/>
    <m/>
    <s v="Declarar improcedente la solicitud de permiso de pesca para operar la embarcación DON TEOFILO con matrícula PT-63625-PM "/>
    <m/>
    <m/>
    <m/>
  </r>
  <r>
    <n v="623"/>
    <s v="00623-2020-PRODUCE/DGPCHDI"/>
    <s v="00079327-2020"/>
    <x v="11"/>
    <m/>
    <x v="148"/>
    <m/>
    <m/>
    <s v="Aprobar a favor de la empresa LOBOS MARINOS S.A.C. el cambio de titular del permiso de pesca para operar la embarcación pesquera CRUZ DEL SUR II"/>
    <s v="DECHDI"/>
    <s v="CAMBIO DE TITULAR"/>
    <m/>
  </r>
  <r>
    <n v="624"/>
    <s v="00624-2020-PRODUCE/DGPCHDI"/>
    <s v="00059267-2020"/>
    <x v="11"/>
    <m/>
    <x v="149"/>
    <m/>
    <m/>
    <s v="Otorgar la autorización para realizar las actividades de colecta de recursos hidrobiológicos conforme al plan de trabajo"/>
    <m/>
    <m/>
    <m/>
  </r>
  <r>
    <n v="625"/>
    <s v="00625-2020-PRODUCE/DGPCHDI"/>
    <s v="00082023-2020"/>
    <x v="11"/>
    <m/>
    <x v="149"/>
    <m/>
    <m/>
    <s v="Otorgar la autorización para realizar las actividades de colecta de recursos hidrobiológicos conforme al plan de trabajo "/>
    <m/>
    <m/>
    <m/>
  </r>
  <r>
    <n v="626"/>
    <s v="00626-2020-PRODUCE/DGPCHDI"/>
    <s v="00074107-2020"/>
    <x v="11"/>
    <m/>
    <x v="149"/>
    <m/>
    <m/>
    <s v="Otorgar la autorización para realizar las actividades de colecta de recursos hidrobiológicos conforme al plan de trabajo "/>
    <m/>
    <m/>
    <m/>
  </r>
  <r>
    <n v="627"/>
    <s v="00627-2020-PRODUCE/DGPCHDI"/>
    <s v="00078891-2020"/>
    <x v="11"/>
    <m/>
    <x v="149"/>
    <m/>
    <m/>
    <s v="Aceptar el desistimiento de la queja administrativa que formulara la señora SUSAN YELITHZA RODRIGUEZ VILCA"/>
    <m/>
    <m/>
    <m/>
  </r>
  <r>
    <n v="628"/>
    <s v="00628-2020-PRODUCE/DGPCHDI"/>
    <s v="00086597-2020"/>
    <x v="11"/>
    <m/>
    <x v="149"/>
    <m/>
    <m/>
    <s v="Rectificar el error material contenido en la parte de vistos y en el considerando 1 de la Resolución Directoral"/>
    <m/>
    <m/>
    <m/>
  </r>
  <r>
    <n v="629"/>
    <s v="00629-2020-PRODUCE/DGPCHDI"/>
    <s v="00091284-2020"/>
    <x v="11"/>
    <m/>
    <x v="149"/>
    <m/>
    <m/>
    <s v="Otorgar a la empresa PACIFICTUNA S.A., representada en el país por los señores Omar Diego Carcovich Jibaja y Eduardo Carcovich Carcovich"/>
    <m/>
    <m/>
    <m/>
  </r>
  <r>
    <n v="630"/>
    <s v="00630-2020-PRODUCE/DGPCHDI"/>
    <s v="00059203-2020"/>
    <x v="11"/>
    <m/>
    <x v="150"/>
    <m/>
    <m/>
    <s v="Otorgar la autorización para realizar las actividades de colecta de recursos hidrobiológicos conforme al plan de trabajo "/>
    <m/>
    <m/>
    <m/>
  </r>
  <r>
    <n v="631"/>
    <s v="00631-2020-PRODUCE/DGPCHDI"/>
    <s v="00059265-2020"/>
    <x v="11"/>
    <m/>
    <x v="150"/>
    <m/>
    <m/>
    <s v="Otorgar la autorización para realizar actividades de colecta de recursos hidrobiológicos conforme al plan de trabajo"/>
    <m/>
    <m/>
    <m/>
  </r>
  <r>
    <n v="632"/>
    <s v="00632-2020-PRODUCE/DGPCHDI"/>
    <s v="00006417-2020"/>
    <x v="11"/>
    <m/>
    <x v="150"/>
    <m/>
    <m/>
    <s v="Otorgar la autorización para realizar las actividades de colecta de recursos hidrobiológicos conforme al plan de trabajo "/>
    <m/>
    <m/>
    <m/>
  </r>
  <r>
    <n v="633"/>
    <s v="00633-2020-PRODUCE/DGPCHDI"/>
    <s v="00005930-2020"/>
    <x v="11"/>
    <m/>
    <x v="150"/>
    <m/>
    <m/>
    <s v="Otorgar la autorización para realizar actividades de colecta de recursos hidrobiológicos conforme al plan de trabajo "/>
    <m/>
    <m/>
    <m/>
  </r>
  <r>
    <n v="634"/>
    <s v="00634-2020-PRODUCE/DGPCHDI"/>
    <s v="00086468-2020"/>
    <x v="11"/>
    <m/>
    <x v="150"/>
    <m/>
    <m/>
    <s v="Otorgar a la empresa NEGOCIOS INDUSTRIALES REAL NIRSA S.A., representada en el país por el señor Omar Diego Carcovich Jibaja y Eduardo Carcovich Carcoviche, permiso de pesca para operar la embarcación pesquera de cerco de bandera ecuatoriana denominada MILENA A"/>
    <m/>
    <m/>
    <m/>
  </r>
  <r>
    <n v="635"/>
    <s v="00635-2020-PRODUCE/DGPCHDI"/>
    <s v="00091756-2020"/>
    <x v="11"/>
    <m/>
    <x v="150"/>
    <m/>
    <m/>
    <s v="Otorgar a la empresa XUK S.A., representada en el país por los señores Omar Diego Carcovich Jibaja y Eduardo Carcovich Carcovich, permiso de pesca para operar la embarcación pesquera de cerco de bandera ecuatoriana denominada CARMEN D"/>
    <m/>
    <m/>
    <m/>
  </r>
  <r>
    <n v="636"/>
    <s v="00636-2020-PRODUCE/DGPCHDI"/>
    <s v="00079331-2020"/>
    <x v="11"/>
    <m/>
    <x v="150"/>
    <m/>
    <m/>
    <s v="Aprobar a favor de la empresa LOBOS MARINOS S.A.C., el cambio de titular del permiso de pesca para operar la embarcación pesquera MI DIONICIO 3 "/>
    <s v="DECHDI"/>
    <s v="CAMBIO DE TITULAR"/>
    <m/>
  </r>
  <r>
    <n v="637"/>
    <s v="00637-2020-PRODUCE/DGPCHDI"/>
    <s v="00085580-2020"/>
    <x v="11"/>
    <m/>
    <x v="150"/>
    <m/>
    <m/>
    <s v="Aprobar a favor de los señores JOSÉ GUMER GORDILLO CASTRO, YENY RAQUEL GORDILLO CASTRO, ROSMERY GORDILLO CASTRO, MARY CARMEN GORDILLO CASTRO y JOHAN ARTEMIO GORDILLO CASTRO, el cambio de titular del permiso de pesca para operar la embarcación pesquera SEÑOR DE LA BUENA ESPERANZA "/>
    <s v="DECHDI"/>
    <s v="CAMBIO DE TITULAR"/>
    <m/>
  </r>
  <r>
    <n v="638"/>
    <s v="00638-2020-PRODUCE/DGPCHDI"/>
    <s v="00114012-2019"/>
    <x v="11"/>
    <m/>
    <x v="151"/>
    <m/>
    <m/>
    <s v="ACEPTAR la renuncia formulada por la empresa FROZEN PRODUCTS CORPORATION S.A.C. a la licencia de operación otorgada "/>
    <m/>
    <m/>
    <m/>
  </r>
  <r>
    <n v="639"/>
    <s v="00639-2020-PRODUCE/DGPCHDI"/>
    <s v="00065813-2020"/>
    <x v="11"/>
    <m/>
    <x v="151"/>
    <m/>
    <m/>
    <s v="OTORGAR a favor de la empresa OCEANO SEAFOOD S.A. la autorización de instalación para el aumento de capacidad de procesamiento de 37 t/h a 90 t/h de su planta de procesamiento de congelado de productos hidrobiológicos con destino al consumo humano directo"/>
    <m/>
    <m/>
    <m/>
  </r>
  <r>
    <n v="640"/>
    <s v="00640-2020-PRODUCE/DGPCHDI"/>
    <s v="00060302-2020"/>
    <x v="11"/>
    <m/>
    <x v="151"/>
    <m/>
    <m/>
    <s v="ANDECORP SOCIEDAD ANONIMA CERRADA - ANDECORP S.A.C. "/>
    <m/>
    <m/>
    <m/>
  </r>
  <r>
    <n v="641"/>
    <s v="00641-2020-PRODUCE/DGPCHDI"/>
    <s v="00011425-2020"/>
    <x v="11"/>
    <m/>
    <x v="151"/>
    <m/>
    <m/>
    <s v="ampliación de plazo de la autorización de instalación otorgada mediante Resolución Directoral "/>
    <m/>
    <m/>
    <m/>
  </r>
  <r>
    <n v="642"/>
    <s v="00642-2020-PRODUCE/DGPCHDI"/>
    <s v="00064173-2019"/>
    <x v="11"/>
    <m/>
    <x v="151"/>
    <m/>
    <m/>
    <s v="Declarar en abandono el procedimiento de autorización para la importación de especies hidrobiológicas vivas con fines de recreación y/o difusión cultural y comerciales, iniciado por el señor César Antonio Baltazar Gómez "/>
    <m/>
    <m/>
    <m/>
  </r>
  <r>
    <n v="643"/>
    <s v="00643-2020-PRODUCE/DGPCHDI"/>
    <s v="00079035-2020"/>
    <x v="11"/>
    <m/>
    <x v="151"/>
    <m/>
    <m/>
    <s v="Aprobar a favor de la empresa PESQUERA PACASMAYO E.I.R.L., el cambio de titular del permiso de pesca para operar la embarcación pesquera AMOR DE CRISTO "/>
    <s v="DECHDI"/>
    <s v="CAMBIO DE TITULAR"/>
    <m/>
  </r>
  <r>
    <n v="644"/>
    <s v="00644-2020-PRODUCE/DGPCHDI"/>
    <s v="00081290-2020"/>
    <x v="11"/>
    <m/>
    <x v="151"/>
    <m/>
    <m/>
    <s v="Aprobar a favor de la empresa LOBOS MARINOS S.A.C., el cambio de titular del permiso de pesca para operar la embarcación pesquera CRUZ DEL SUR III "/>
    <s v="DECHDI"/>
    <s v="CAMBIO DE TITULAR"/>
    <d v="2026-12-31T00:00:00"/>
  </r>
  <r>
    <n v="645"/>
    <s v="00645-2020-PRODUCE/DGPCHDI"/>
    <s v="00049536-2020"/>
    <x v="11"/>
    <m/>
    <x v="152"/>
    <m/>
    <m/>
    <s v="Modificar el permiso de pesca otorgado"/>
    <m/>
    <m/>
    <m/>
  </r>
  <r>
    <n v="646"/>
    <s v="00646-2020-PRODUCE/DGPCHDI"/>
    <s v="00036463-2020"/>
    <x v="11"/>
    <m/>
    <x v="153"/>
    <m/>
    <m/>
    <s v="Lineamientos para realizar la verificación semestral de la declaración jurada de derechos de pesca respecto a la extracción de recursos para consumo humano directo"/>
    <m/>
    <m/>
    <m/>
  </r>
  <r>
    <n v="647"/>
    <s v="00647-2020-PRODUCE/DGPCHDI"/>
    <s v="00094659-2020"/>
    <x v="11"/>
    <m/>
    <x v="153"/>
    <m/>
    <m/>
    <s v="Aprobar a favor de la empresa PESQUERA MAQUEN S.A.C., el cambio de titular del permiso de pesca para operar la embarcación pesquera MI JUAN AUGUSTO "/>
    <s v="DECHDI"/>
    <s v="CAMBIO DE TITULAR"/>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
    <s v="-"/>
    <s v="001-2019-PRODUCE/DGPCHDI"/>
    <s v="137811-2017"/>
    <x v="0"/>
    <x v="0"/>
    <s v="MANUEL YONNY NUNTON LIZA"/>
    <s v="ROP DE ANCHOVETA_x000a_(SEGUNDA DCT)"/>
    <s v="IMPROCEDENTE PERMISO DE PESCA DE MENOR ESCALA"/>
    <s v="Declarar IMPROCEDENTE la solicitud de otorgamiento de permiso de pesca de menor escala para operar la embarcación pesquera MARIA PIA de matrícula PL-28951-CM, solicitada por MANUEL YONNY NUNTON LIZA"/>
    <s v="CHD"/>
    <s v="EXTRACCIÓN"/>
    <s v="no es tupa"/>
    <m/>
  </r>
  <r>
    <n v="2"/>
    <s v="-"/>
    <s v="002-2019-PRODUCE/DGPCHDI"/>
    <s v="R.M. 587-2018-PRODUCE"/>
    <x v="0"/>
    <x v="0"/>
    <s v="-"/>
    <s v="OTROS"/>
    <s v="APROBAR LISTADO DE ASIGNACIÓN DE LMCE_x000a_ZONA SUR PRIMERA TEMPORADA"/>
    <s v="Aprobar el Listado de Asignación de Límites Máximos de Captura por Embarcación ?LMCE de la Zona Sur para la extracción del recurso Anchoveta, correspondiente a la Primera Temporada de Pesca 2019, autorizada por Resolución Ministerial Nº 587-2018-PRODUCE."/>
    <s v="CHI"/>
    <s v="EXTRACCIÓN"/>
    <s v="no es tupa"/>
    <m/>
  </r>
  <r>
    <n v="3"/>
    <s v="-"/>
    <s v="003-2019-PRODUCE/DGPCHDI"/>
    <s v="138784-2017"/>
    <x v="0"/>
    <x v="0"/>
    <s v="LUIS ROGER LORO MARTINEZ"/>
    <s v="ROP DE ANCHOVETA_x000a_(SEGUNDA DCT)"/>
    <s v="IMPROCEDENTE PERMISO DE PESCA DE MENOR ESCALA"/>
    <s v="Declarar IMPROCEDENTE la solicitud de otorgamiento de permiso de pesca de menor escala para operar la embarcación pesquera LUIS ALEXIS (CE-20356-CM), solicitada por LUIS ROGER LORO MARTINEZ"/>
    <s v="CHD"/>
    <s v="EXTRACCIÓN"/>
    <s v="no es tupa"/>
    <m/>
  </r>
  <r>
    <n v="4"/>
    <s v="-"/>
    <s v="004-2019-PRODUCE/DGPCHDI"/>
    <s v="067178-2013"/>
    <x v="0"/>
    <x v="0"/>
    <s v="MARCELINO ERASMO PERICHE LLENQUE y MARIA GLORIA ACHA DE PERICHE"/>
    <s v="ROP DE ANCHOVETA PARA CHD_x000a_(SEXTA DCT)"/>
    <s v="RECURSO DE RECONSIDERACIÓN: CONCLUSIÓN DEL PROCEDIMIENTO RECURSIVO"/>
    <s v="Declarar la conclusión del procedimiento recursivo sin pronunciamiento sobre el fondo del recurso de reconsideración interpuesto por MARCELINO ERASMO PERICHE LLENQUE y MARIA GLORIA ACHA DE PERICHE contra la RD. N° 146-2013-PRODUCE/DGCHD respecto a la embarcación pesquera VICTORIA II (TA-35348-CM)"/>
    <s v="CHD"/>
    <s v="EXTRACCIÓN"/>
    <s v="no es tupa"/>
    <m/>
  </r>
  <r>
    <n v="5"/>
    <d v="2019-01-03T00:00:00"/>
    <s v="005-2019-PRODUCE/DGPCHDI"/>
    <s v="080540-2018"/>
    <x v="0"/>
    <x v="0"/>
    <s v="COMPAÑIA MINERA ANTAMINA S.A. "/>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ANTAMINA S.A. autorización para efectuar investigación pesquera con extracción de muestras de especímenes hidrobiológicos sin valor comercial y sin uso de embarcación pesquera"/>
    <s v="CHD"/>
    <s v="EXTRACCIÓN"/>
    <s v="si"/>
    <m/>
  </r>
  <r>
    <n v="6"/>
    <d v="2018-12-26T00:00:00"/>
    <s v="006-2019-PRODUCE/DGPCHDI"/>
    <s v="070845-2018"/>
    <x v="0"/>
    <x v="0"/>
    <s v="ENGIE ENERGIA PERU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NGIE ENERGIA PERU S.A. autorización para efectuar investigación pesquera con extracción de muestras de especímenes hidrobiológicos sin valor comercial y sin uso de embarcación pesquera"/>
    <s v="CHD"/>
    <s v="EXTRACCIÓN"/>
    <s v="no"/>
    <m/>
  </r>
  <r>
    <n v="7"/>
    <s v="-"/>
    <s v="007-2019-PRODUCE/DGPCHDI"/>
    <s v="000779-2014"/>
    <x v="0"/>
    <x v="0"/>
    <s v="ROSARIO DEL PILAR ABAD GUTIERREZ"/>
    <s v="ROP DE ANCHOVETA PARA CHD_x000a_(SEXTA DCT)"/>
    <s v="RECURSO DE RECONSIDERACIÓN: CONCLUSIÓN DEL PROCEDIMIENTO RECURSIVO"/>
    <s v="Declarar la conclusión del procedimiento recursivo sin pronunciamiento sobre el fondo del recurso de reconsideración interpuesto por ROSARIO DEL PILAR ABAD GUTIERREZ contra la RD. N° 167-2013-PRODUCE/DGCHD respecto a la embarcación pesquera DOS LUICES (CE-19198-CM)"/>
    <s v="CHD"/>
    <s v="EXTRACCIÓN"/>
    <s v="no es tupa"/>
    <m/>
  </r>
  <r>
    <n v="8"/>
    <s v="-"/>
    <s v="008-2019-PRODUCE/DGPCHDI"/>
    <s v="070036-2013"/>
    <x v="0"/>
    <x v="0"/>
    <s v="PESQUERA SANTA PASCUA S.R.L."/>
    <s v="ROP DE ANCHOVETA PARA CHD_x000a_(SEXTA DCT)"/>
    <s v="RECURSO DE RECONSIDERACIÓN: CONCLUSIÓN DEL PROCEDIMIENTO RECURSIVO"/>
    <s v="Declarar la conclusión del procedimiento recursivo sin pronunciamiento sobre el fondo del recurso de reconsideración interpuesto por PESQUERA SANTA PASCUA S.R.L. contra la RD. N° 128-2013-PRODUCE/DGCHD respecto a la embarcación pesquera MARICARMEN (TA-35097-CM)"/>
    <s v="CHD"/>
    <s v="EXTRACCIÓN"/>
    <s v="no es tupa"/>
    <m/>
  </r>
  <r>
    <n v="9"/>
    <d v="2018-12-19T00:00:00"/>
    <s v="009-2019-PRODUCE/DGPCHDI"/>
    <s v="119149-2018"/>
    <x v="0"/>
    <x v="0"/>
    <s v="ROBERTO VIEIRA DIESTRO"/>
    <s v="N° 13 CAMBIO DEL TITULAR DEL PERMISO DE PESCA PARA EMBARCACIONES PESQUERAS"/>
    <s v="CAMBIO DE TITULAR DE PERMISO DE PESCA"/>
    <s v="Aprobar a favor de ROBERTO VIEIRA DIESTRO, el cambio de titular del permiso de pesca para operar la E/P de menor escala HORIZONTE I (CO-17947-BM), entendiéndose como co-titular del permiso de pesca."/>
    <s v="CHD"/>
    <s v="EXTRACCIÓN"/>
    <s v="no"/>
    <m/>
  </r>
  <r>
    <n v="10"/>
    <d v="2018-10-23T00:00:00"/>
    <s v="010-2019-PRODUCE/DGPCHDI"/>
    <s v="084300-2018"/>
    <x v="0"/>
    <x v="0"/>
    <s v="AACH HOLDING CO N° 2, LLC"/>
    <s v="N° 18 OBTENCIÓN DE PERMISO DE PESCA PARA OPERAR EMBARCACIONES DE BANDERA EXTRANJERA"/>
    <s v="PERMISO DE PESCA PARA E/P BANDERA EXTRANJERA"/>
    <s v="Otorgar a AACH HOLDING CO N° 2, LLC, permiso de pesca para operar la embarcación pesquera de cerco de bandera estadounidense denominada ISABELLA, en la extracción del recurso Atún con destino al CHD."/>
    <s v="CHD"/>
    <s v="EXTRACCIÓN"/>
    <s v="no"/>
    <m/>
  </r>
  <r>
    <n v="11"/>
    <d v="2019-01-11T00:00:00"/>
    <s v="011-2019-PRODUCE/DGPCHDI"/>
    <s v="126902-2018"/>
    <x v="0"/>
    <x v="0"/>
    <s v="PACIFICTUNA S.A."/>
    <s v="N° 18 OBTENCIÓN DE PERMISO DE PESCA PARA OPERAR EMBARCACIONES DE BANDERA EXTRANJERA"/>
    <s v="PERMISO DE PESCA PARA E/P BANDERA EXTRANJERA"/>
    <s v="Otorgar a PACIFICTUNA S.A., permiso de pesca para operar la embarcación pesquera de cerco de bandera estadounidense denominada ANTONIO H, en la extracción del recurso Atún con destino al CHD."/>
    <s v="CHD"/>
    <s v="EXTRACCIÓN"/>
    <s v="si"/>
    <m/>
  </r>
  <r>
    <n v="12"/>
    <s v="-"/>
    <s v="012-2019-PRODUCE/DGPCHDI"/>
    <s v="076614-2013"/>
    <x v="0"/>
    <x v="0"/>
    <s v="ANGELA GISELE GIONCADA LLANOS"/>
    <s v="ROP DE ANCHOVETA_x000a_(TERCERA DCT)"/>
    <s v="RECURSO DE RECONSIDERACIÓN: CONCLUSIÓN DEL PROCEDIMIENTO RECURSIVO"/>
    <s v="Declarar la conclusión del procedimiento recursivo sin pronunciamiento sobre el fondo del recurso de reconsideración interpuesto por ANGELA GISELE GIONCADA LLANOS contra la RD. N° 177-2013-PRODUCE/DGCHD respecto a la embarcación pesquera PELUSA III (CO-36148-CM)"/>
    <s v="CHD"/>
    <s v="EXTRACCIÓN"/>
    <s v="no es tupa"/>
    <m/>
  </r>
  <r>
    <n v="13"/>
    <d v="2019-01-04T00:00:00"/>
    <s v="013-2019-PRODUCE/DGPCHDI"/>
    <s v="119363-2018"/>
    <x v="0"/>
    <x v="0"/>
    <s v="EMPRESA PESQUERA ANOR S.A.C."/>
    <s v="N° 4 AUTORIZACIÓN  DE INCREMENTO DE FLOTA"/>
    <s v="AUTORIZACIÓN DE INCREMENTO DE FLOTA"/>
    <s v="Otorgar a favor de EMPRESA PESQUERA ANOR S.A.C. autorización de incremento de flota para construir una nueva embarcación pesquera de 103.85 m3, para extraer anchoveta y sardina para CHI, vía sustitución de la E/P TENTADORA (CE-15458-CM). Cancelar el permiso de pesca de la E/P TENTADORA (CE-15458-CM)"/>
    <s v="CHI"/>
    <s v="EXTRACCIÓN"/>
    <s v="si"/>
    <m/>
  </r>
  <r>
    <n v="14"/>
    <d v="2018-10-18T00:00:00"/>
    <s v="014-2019-PRODUCE/DGPCHDI"/>
    <s v="075631-2018_x000a_078907-2018"/>
    <x v="0"/>
    <x v="0"/>
    <s v="NEGOCIOS INDUSTRIALES REAL NIRSA S.A."/>
    <s v="N° 18 OBTENCIÓN DE PERMISO DE PESCA PARA OPERAR EMBARCACIONES DE BANDERA EXTRANJERA"/>
    <s v="PERMISO DE PESCA PARA E/P BANDERA EXTRANJERA"/>
    <s v="Otorgar a NEGOCIOS INDUSTRIALES REAL NIRSA S.A., permiso de pesca para operar la embarcación pesquera de cerco de bandera ecuatoriana denominada ELIZABETH F, en la extracción del recurso Atún con destino al CHD."/>
    <s v="CHD"/>
    <s v="EXTRACCIÓN"/>
    <s v="no"/>
    <m/>
  </r>
  <r>
    <n v="15"/>
    <s v="-"/>
    <s v="015-2019-PRODUCE/DGPCHDI"/>
    <s v="Acta Técnica N° 036-2018-PRODUCE/DGPCHDI-DECHD"/>
    <x v="0"/>
    <x v="0"/>
    <s v="PESQUERA ARTESANAL EL FERROL S.A.C."/>
    <s v="ROP DE ANCHOVETA_x000a_(SEGUNDA DCT)"/>
    <s v="ADECUAR PERMISO DE PESCA"/>
    <s v="Adecuar de oficio el permiso de pesca para operar la E/P EL ESPECIALISTA II (PS-22905-BM) al ROP de la anchoveta. En consecuencia otorgar a PESQUERA ARTESANAL EL FERROL S.A.C. permiso de pesca de menor escala para operar la citada embarcación pesquera"/>
    <s v="CHD"/>
    <s v="EXTRACCIÓN"/>
    <s v="no es tupa"/>
    <m/>
  </r>
  <r>
    <n v="16"/>
    <s v="-"/>
    <s v="016-2019-PRODUCE/DGPCHDI"/>
    <s v="070900-2013"/>
    <x v="0"/>
    <x v="0"/>
    <s v="RAMOS CHAVEZ SERNAQUE"/>
    <s v="ROP DE ANCHOVETA_x000a_(TERCERA DCT)"/>
    <s v="RECURSO DE RECONSIDERACIÓN: CONCLUSIÓN DEL PROCEDIMIENTO RECURSIVO"/>
    <s v="Declarar la conclusión del procedimiento recursivo sin pronunciamiento sobre el fondo del recurso de reconsideración interpuesto por RAMOS CHAVEZ SERNAQUE contra la RD. N° 163-2013-PRODUCE/DGCHD respecto a la embarcación pesquera MILAGROS (CO-30224-BM)"/>
    <s v="CHD"/>
    <s v="EXTRACCIÓN"/>
    <s v="no es tupa"/>
    <m/>
  </r>
  <r>
    <n v="17"/>
    <s v="-"/>
    <s v="017-2019-PRODUCE/DGPCHDI"/>
    <s v="-"/>
    <x v="0"/>
    <x v="1"/>
    <s v="JACINTA MAMANI DE CUTIPA y SANTIAGO CUTIPA ARI"/>
    <s v="OTROS"/>
    <s v="ERROR MATERIAL:_x000a_NOMBRE DEL ARMADOR"/>
    <s v="Rectificar los errores materiales contenidos en la RD. N° 1845-2018-PRODUCE/DGPCHDI, referidos a los titulares del permiso de pesca de la embarcación pesquera DOÑA VICTORIA (IO-23063-CM)"/>
    <s v="CHD"/>
    <s v="EXTRACCIÓN"/>
    <s v="no es tupa"/>
    <m/>
  </r>
  <r>
    <n v="18"/>
    <d v="2018-12-27T00:00:00"/>
    <s v="018-2019-PRODUCE/DGPCHDI"/>
    <s v="121920-2018"/>
    <x v="0"/>
    <x v="1"/>
    <s v="DELFITEC S.A."/>
    <s v="N° 18 OBTENCIÓN DE PERMISO DE PESCA PARA OPERAR EMBARCACIONES DE BANDERA EXTRANJERA"/>
    <s v="PERMISO DE PESCA PARA E/P BANDERA EXTRANJERA"/>
    <s v="Otorgar a DELFITEC S.A. permiso de pesca para operar la embarcación pesquera de cerco de bandera ecuatoriana denominada ROSSANA L, en la extracción de Atún para CHD"/>
    <s v="CHD"/>
    <s v="EXTRACCIÓN"/>
    <s v="no"/>
    <m/>
  </r>
  <r>
    <n v="19"/>
    <d v="2019-01-03T00:00:00"/>
    <s v="019-2019-PRODUCE/DGPCHDI"/>
    <s v="123849-2018"/>
    <x v="0"/>
    <x v="1"/>
    <s v="MAR PACIFICO TUNA S.A."/>
    <s v="N° 18 OBTENCIÓN DE PERMISO DE PESCA PARA OPERAR EMBARCACIONES DE BANDERA EXTRANJERA"/>
    <s v="PERMISO DE PESCA PARA E/P BANDERA EXTRANJERA"/>
    <s v="Otorgar a MAR PACIFICO TUNA S.A. permiso de pesca para operar la embarcación pesquera de cerco de bandera panameña denominada REINA DE LA PAZ, en la extracción de Atún para CHD"/>
    <s v="CHD"/>
    <s v="EXTRACCIÓN"/>
    <s v="no"/>
    <m/>
  </r>
  <r>
    <n v="20"/>
    <d v="2018-10-18T00:00:00"/>
    <s v="020-2019-PRODUCE/DGPCHDI"/>
    <s v="075621-2018_x000a_078905-2018"/>
    <x v="0"/>
    <x v="1"/>
    <s v="NEGOCIOS INDUSTRIALES REAL NIRSA S.A."/>
    <s v="N° 18 OBTENCIÓN DE PERMISO DE PESCA PARA OPERAR EMBARCACIONES DE BANDERA EXTRANJERA"/>
    <s v="PERMISO DE PESCA PARA E/P BANDERA EXTRANJERA"/>
    <s v="Otorgar a NEGOCIOS INDUSTRIALES REAL NIRSA S.A. permiso de pesca para operar la embarcación pesquera de cerco de bandera ecuatoriana denominada MARIA DEL MAR A, en la extracción de Atún para CHD"/>
    <s v="CHD"/>
    <s v="EXTRACCIÓN"/>
    <s v="no"/>
    <m/>
  </r>
  <r>
    <n v="21"/>
    <s v="-"/>
    <s v="021-2019-PRODUCE/DGPCHDI"/>
    <s v="R.V. N° 040-2018-PRODUCE/DVPA"/>
    <x v="0"/>
    <x v="1"/>
    <s v="MARITZA CARMEN KARDUM y JORGE ENRIQUE VASQUEZ GIGLIO"/>
    <s v="OTROS"/>
    <s v="IMPRODECENTE AUTORIZACIÓN DE INCREMENTO DE FLOTA"/>
    <s v="Declarar IMPROCEDENTE la solicitud presentada por MARITZA CARMEN KARDUM y JORGE ENRIQUE VASQUEZ GIGLIO sobre la autorización de incremento de flota para construir una E/P de 28.36 m3 de capacidad de bodega, vía sustitución de la E/P no siniestrada LUCIDOR (CO-16811-CM)"/>
    <s v="CHD"/>
    <s v="EXTRACCIÓN"/>
    <s v="no es tupa"/>
    <m/>
  </r>
  <r>
    <n v="22"/>
    <s v="-"/>
    <s v="022-2019-PRODUCE/DGPCHDI"/>
    <s v="095922-2018"/>
    <x v="0"/>
    <x v="1"/>
    <s v="ARAPA SAN PEDRO Y SAN PABLO"/>
    <s v="OTROS"/>
    <s v="ACEPTAR RENUNCIA A LICENCIA DE OPERACIÓN"/>
    <s v="Aceptar la renuncia presentada por ARAPA SAN PEDRO Y SAN PABLO a su licencia de operación de la planta de procesamiento pesquero para la producción de enlatado de productos hidrobiológicos, con capacidad instalada de 200 cajas/turno, ubicada en Comunidad campesina de Iscayapi, Arapa-Azángaro-Puno"/>
    <s v="CHD"/>
    <s v="PROCESAMIENTO"/>
    <s v="no es tupa"/>
    <m/>
  </r>
  <r>
    <n v="23"/>
    <s v="-"/>
    <s v="023-2019-PRODUCE/DGPCHDI"/>
    <s v="130645-2018"/>
    <x v="0"/>
    <x v="1"/>
    <s v="VICENTE PANTA IPANAQUE, SANTOS EMERENCIANA RUIZA DE PANTA, VENANCIO PANTA IPANAQUE, FELICITA TUME PANTA, ARTEMIO PANTA IPANAQUE, LUISA ÁLVAREZ DE PANTA y MIGUEL PANTA IPANAQUE"/>
    <s v="OTROS"/>
    <s v="OTROS"/>
    <s v="En estricto cumplimiento de la resolución CINCO del 12 de diciembre del 2018, y bajo responsabilidad del Juez del Juzgado Mixto de Sechura de la Corte Superior de Justicia de Piura, se realizan diversas disposiciones referentes a las E/P DON ROBERTH (PT-18006-CN), JOSE MANUEL II (PL-18505-CM) y DON ROBERTH (PT-43278-PM)"/>
    <s v="CHI"/>
    <s v="EXTRACCIÓN"/>
    <s v="no es tupa"/>
    <m/>
  </r>
  <r>
    <n v="24"/>
    <d v="2017-12-18T00:00:00"/>
    <s v="024-2019-PRODUCE/DGPCHDI"/>
    <s v="163940-2017"/>
    <x v="0"/>
    <x v="1"/>
    <s v="PESQUERA EXALMAR S.A.A."/>
    <s v="N° 68 ASOCIACIÓN O INCORPORACIÓN DEFINITIVA DEL PORCENTAJE MÁXIMO DE CAPTURA POR EMBARCACIÓN- PMCE DEL RECURSO ANCHOVETA, DE UNA EMBARCACIÓN A OTRA(S) DEL MISMO ARMADOR"/>
    <s v="APROBAR AOSCIACIÓN O INCORPORACIÓN DEFINITIVA DE PMCE"/>
    <s v="Aprobar la asociación o incorporación definitiva de PMCE de las ex embarcaciones MARCAR 2 con matrícula CE-4522-PM, MARCAR 3 de matrícula CE-16840-PM, MILUSKA de matrícula CE-1333-PM y URUBAMBA 8 de matrícula PS-6407-PM, a las embarcaciones pesqueras AREQUIPA 5 con matrícula CO-0786-PM, CLAUDIA con matrícula CE-4829-PM, MERLIN con matrícula CE-2412-PM y COSTA BRAVA de matrícula CO-23560-PM, , GUANAY de matrícula CO-14964-PM, IPANEMA de matrícula CO-14268-PM ."/>
    <s v="CHD/CHI"/>
    <s v="EXTRACCIÓN"/>
    <s v="no"/>
    <m/>
  </r>
  <r>
    <n v="25"/>
    <d v="2019-01-04T00:00:00"/>
    <s v="025-2019-PRODUCE/DGPCHDI"/>
    <s v="050815-2018"/>
    <x v="0"/>
    <x v="1"/>
    <s v="ENEL GREEN POWER PERU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NEL GREEN POWER PERU S.A. autorización para efectuar investigación pesquera con extracción de muestras de especímenes hidrobiológicos, sin valor comercial y sin uso de embarcación pesquera"/>
    <s v="CHD"/>
    <s v="EXTRACCIÓN"/>
    <s v="si"/>
    <m/>
  </r>
  <r>
    <n v="26"/>
    <d v="2019-01-04T00:00:00"/>
    <s v="026-2019-PRODUCE/DGPCHDI"/>
    <s v="121279-2018"/>
    <x v="0"/>
    <x v="1"/>
    <s v="SANTIS PERU S.A.C."/>
    <s v="N° 13 CAMBIO DEL TITULAR DEL PERMISO DE PESCA PARA EMBARCACIONES PESQUERAS"/>
    <s v="IMPROCEDENTE CAMBIO DE TITULAR DE PERMISO DE PESCA"/>
    <s v="Declarar IMPROCEDENTE la solicitud de cambio de titular del permiso de pesca para operar la embarcación pesquera MONITOR HUASCAR de matrícula PL-20871-CM, presentada por SANTIS PERU S.A.C."/>
    <s v="CHD/CHI"/>
    <s v="EXTRACCIÓN"/>
    <s v="si"/>
    <m/>
  </r>
  <r>
    <n v="27"/>
    <s v="-"/>
    <s v="027-2019-PRODUCE/DGPCHDI"/>
    <s v="137834-2017"/>
    <x v="0"/>
    <x v="1"/>
    <s v="GREGORIO PANTA ECA"/>
    <s v="ROP DE ANCHOVETA_x000a_(TERCERA DCT)"/>
    <s v="IMPROCEDENTE DE PERMISO DE PESCA DE MENOR ESCALA"/>
    <s v="Declarar IMPROCEDENTE la solicitud de otorgamiento de permiso de pesca de menor escala para operar la E/P ANA MARIA de matrícula PT-11103-BM, presentada por GREGORIO PANTA ECA"/>
    <s v="CHD"/>
    <s v="EXTRACCIÓN"/>
    <s v="no es tupa"/>
    <m/>
  </r>
  <r>
    <n v="28"/>
    <s v="-"/>
    <s v="028-2019-PRODUCE/DGPCHDI"/>
    <s v="R.V. N° 074-2018-PRODUCE/DVPA"/>
    <x v="0"/>
    <x v="2"/>
    <s v="MIGUEL FABRICIO TRILLO MACHA y CARLA ELIZABETH NOVOA GIRANI"/>
    <s v="OTROS"/>
    <s v="MODIFICAR PERMISO DE PESCA"/>
    <s v="Modificar el permiso de pesca en el extremos del nombre de la embarcación pesquera de: FAUSTINO HUMBERTO a MARIANNA; y otorgar a favor de los señores MIGUEL FABRICIO TRILLO MACHA y CARLA ELIZABETH NOVOA GIRANI, el cambio de titularidad del permiso de pesca para operar la embarcación pesquera MARIANNA de matrícula PL-4169-CM, para la extracción de los recursos Anchoveta y Sardina con destino al consumo humano indirecto."/>
    <s v="CHI"/>
    <s v="EXTRACCIÓN"/>
    <s v="no es tupa"/>
    <m/>
  </r>
  <r>
    <n v="29"/>
    <d v="2018-11-29T00:00:00"/>
    <s v="029-2019-PRODUCE/DGPCHDI"/>
    <s v="101101-2018"/>
    <x v="0"/>
    <x v="2"/>
    <s v="PESQUERA DOÑAROGE S.A."/>
    <s v="N° 18 OBTENCIÓN DE PERMISO DE PESCA PARA OPERAR EMBARCACIONES DE BANDERA EXTRANJERA"/>
    <s v="PERMISO DE PESCA PARA E/P BANDERA EXTRANJERA"/>
    <s v="Otorgar a la empresa PESQUERA DOÑAROGE S.A., representada en el país por el señor Mario Alfonso Miranda Eyzaguirre, permiso de pesca para operar la embarcación pesquera de cerco de bandera ecuatoriana denominada DOÑA ROGE, en la extracción del recurso Atún con destino al consumo humano directo."/>
    <s v="CHD"/>
    <s v="EXTRACCIÓN"/>
    <s v="no"/>
    <m/>
  </r>
  <r>
    <n v="30"/>
    <d v="2019-03-22T00:00:00"/>
    <s v="030-2019-PRODUCE/DGPCHDI"/>
    <s v="057551-2018"/>
    <x v="0"/>
    <x v="3"/>
    <s v="CESAR JUSTO RODOLFO VARGAS"/>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ESAR JUSTO RODOLFO VARGAS autorización para efectuar investigación pesquera con extracción de muestras de especímenes hidrobiológicos, sin valor comercial y sin uso de embarcación pesquera."/>
    <s v="CHD"/>
    <s v="EXTRACCIÓN"/>
    <s v="si"/>
    <m/>
  </r>
  <r>
    <n v="31"/>
    <d v="2019-01-11T00:00:00"/>
    <s v="031-2019-PRODUCE/DGPCHDI"/>
    <s v="126900-2018"/>
    <x v="0"/>
    <x v="3"/>
    <s v="GEOPAXI S.A."/>
    <s v="N° 18 OBTENCIÓN DE PERMISO DE PESCA PARA OPERAR EMBARCACIONES DE BANDERA EXTRANJERA"/>
    <s v="PERMISO DE PESCA PARA E/P BANDERA EXTRANJERA"/>
    <s v="Otorgar a GEOPAXI S.A. permiso de pesca para operar la embarcación pesquera de cerco de bandera ecuatoriana denominada GOLD TUNA en la extracción del recurso Atún con destino al consumo humano directo"/>
    <s v="CHD"/>
    <s v="EXTRACCIÓN"/>
    <s v="si"/>
    <m/>
  </r>
  <r>
    <n v="32"/>
    <d v="2019-01-24T00:00:00"/>
    <s v="032-2019-PRODUCE/DGPCHDI"/>
    <s v="131837-2018"/>
    <x v="0"/>
    <x v="3"/>
    <s v="FISHECUADOR S.A."/>
    <s v="N° 18 OBTENCIÓN DE PERMISO DE PESCA PARA OPERAR EMBARCACIONES DE BANDERA EXTRANJERA"/>
    <s v="PERMISO DE PESCA PARA E/P BANDERA EXTRANJERA"/>
    <s v="Otorgar a FISHECUADOR S.A. permiso de pesca para operar la embarcación pesquera de cerco de bandera ecuatoriana denominada DOÑA CHULE en la extracción del recurso Atún con destino al consumo humano directo"/>
    <s v="CHD"/>
    <s v="EXTRACCIÓN"/>
    <s v="si"/>
    <m/>
  </r>
  <r>
    <n v="33"/>
    <d v="2019-01-18T00:00:00"/>
    <s v="033-2019-PRODUCE/DGPCHDI"/>
    <s v="130192-2018"/>
    <x v="0"/>
    <x v="3"/>
    <s v="GEOPAXI S.A."/>
    <s v="N° 18 OBTENCIÓN DE PERMISO DE PESCA PARA OPERAR EMBARCACIONES DE BANDERA EXTRANJERA"/>
    <s v="PERMISO DE PESCA PARA E/P BANDERA EXTRANJERA"/>
    <s v="Otorgar a GEOPAXI S.A. permiso de pesca para operar la embarcación pesquera de cerco de bandera ecuatoriana denominada DON ALVARO en la extracción del recurso Atún con destino al consumo humano directo"/>
    <s v="CHD"/>
    <s v="EXTRACCIÓN"/>
    <s v="si"/>
    <m/>
  </r>
  <r>
    <n v="34"/>
    <s v="-"/>
    <s v="034-2019-PRODUCE/DGPCHDI"/>
    <s v="122715-2018"/>
    <x v="0"/>
    <x v="3"/>
    <s v="CONSERVERA SAN LUCAS S.A.C."/>
    <s v="OTROS"/>
    <s v="RECURSO DE RECONSIDERACIÓN: OTORGAR AUTORIZACIÓN PARA INSTALACIÓN DE PLANTA DE PROCESAMIENTO PESQUERO"/>
    <s v="Estimar en parte el recurso de reconsideración interpuesto por CONSERVERA SAN LUCAS S.A.C. contra la RD. N° 1582-2018-PRODUCE/DGPCHDI, en el extremo referido a la capacidad de procesamiento de la planta de harina residual accesoria al funcionamiento de su actividad principal, en consecuencia modificar el artículo 2 de la citada resolución"/>
    <s v="CHI"/>
    <s v="PROCESAMIENTO"/>
    <s v="no es tupa"/>
    <m/>
  </r>
  <r>
    <n v="35"/>
    <s v="-"/>
    <s v="035-2019-PRODUCE/DGPCHDI"/>
    <s v="Acta de inspección técnica N° 014-2018-PRODUCE/DGPCHDI-DECHD"/>
    <x v="0"/>
    <x v="3"/>
    <s v="BERNARDINO ESCOBAR QUISPE y JULIA TICONA DE ESCOBAR"/>
    <s v="ROP DE ANCHOVETA_x000a_(SEGUNDA DCT)"/>
    <s v="PERMISO DE PESCA DE MENOR ESCALA"/>
    <s v="Otorgar a BERNARDINO ESCOBAR QUISPE y JULIA TICONA DE ESCOBAR permiso de pesca de menor escala para operar la E/P RH (IO-28638-BM), para la extracción de recursos con destino al consumo humano directo"/>
    <s v="CHD"/>
    <s v="EXTRACCIÓN"/>
    <s v="no es tupa"/>
    <m/>
  </r>
  <r>
    <n v="36"/>
    <d v="2019-01-22T00:00:00"/>
    <s v="036-2019-PRODUCE/DGPCHDI"/>
    <s v="101081-2018"/>
    <x v="0"/>
    <x v="4"/>
    <s v="ELVAYKA KYOEI S.A."/>
    <s v="N° 18 OBTENCIÓN DE PERMISO DE PESCA PARA OPERAR EMBARCACIONES DE BANDERA EXTRANJERA"/>
    <s v="PERMISO DE PESCA PARA E/P BANDERA EXTRANJERA"/>
    <s v="Otorgar a ELVAYKA KYOEI S.A. permiso de pesca para operar la embarcación pesquera de cerco de bandera ecuatoriana denominada CHIARA en la extracción de atún con destino al consumo humano directo"/>
    <s v="CHD"/>
    <s v="EXTRACCIÓN"/>
    <s v="si"/>
    <m/>
  </r>
  <r>
    <n v="37"/>
    <d v="2019-01-15T00:00:00"/>
    <s v="037-2019-PRODUCE/DGPCHDI"/>
    <s v="122736-2018"/>
    <x v="0"/>
    <x v="4"/>
    <s v="FELIPE TUME MORALES y MARIA CRISTINA ECA DE TUME"/>
    <s v="N° 4 AUTORIZACIÓN  DE INCREMENTO DE FLOTA"/>
    <s v="AUTORIZACIÓN DE INCREMENTO DE FLOTA"/>
    <s v="Otorgar a favor de FELIPE TUME MORALES y MARIA CRISTINA ECA DE TUME autorización para incremento de flota para construir una nueva embarcación de 95.57 m3 de capacidad de bodega, para la extracción de anchoveta para CHI, vía sustitución de la E/P DON TEOFILO (PT-18707-PM)"/>
    <s v="CHI"/>
    <s v="EXTRACCIÓN"/>
    <s v="si"/>
    <m/>
  </r>
  <r>
    <n v="38"/>
    <d v="2019-01-11T00:00:00"/>
    <s v="038-2019-PRODUCE/DGPCHDI"/>
    <s v="121867-2018"/>
    <x v="0"/>
    <x v="4"/>
    <s v="CORPORACION PÉSQUERA EDC S.A.C"/>
    <s v="N° 4 AUTORIZACIÓN  DE INCREMENTO DE FLOTA"/>
    <s v="IMPROCEDENTE AUTORIZACIÓN INCREMENTO DE FLOTA"/>
    <s v="Declarar IMPROCEDENTE la solicitud de autorización de incremento de flota para construir una nueva embarcación pesquera y ampliación de la capacidad de bodega, vía sustitución de la E/P TOKYO (PT-3878-CM) y MI ADORACIÓN (PT-12173-CM), solicitada por CORPORACION PÉSQUERA EDC S.A.C"/>
    <s v="CHD/CHI"/>
    <s v="EXTRACCIÓN"/>
    <s v="si"/>
    <m/>
  </r>
  <r>
    <n v="39"/>
    <d v="2019-01-15T00:00:00"/>
    <s v="039-2019-PRODUCE/DGPCHDI"/>
    <s v="122709-2018"/>
    <x v="0"/>
    <x v="4"/>
    <s v="CORPORACION PESQUERA ERMA S.A.C."/>
    <s v="N° 4 AUTORIZACIÓN  DE INCREMENTO DE FLOTA"/>
    <s v="AUTORIZACIÓN DE INCREMENTO DE FLOTA"/>
    <s v="Otorgar a CORPORACION PESQUERA ERMA S.A.C. autorización de incremento de flota para construir una nueva embarcación de 105.67 m3 de capacidad de bdoega, para la extracción de anchoveta para CHI y CHD, vía sustitución de la embarcación pesquera no siniestrada ASMAR I (PL-18514-CM)"/>
    <s v="CHD/CHI"/>
    <s v="EXTRACCIÓN"/>
    <s v="si"/>
    <m/>
  </r>
  <r>
    <n v="40"/>
    <d v="2019-01-17T00:00:00"/>
    <s v="040-2019-PRODUCE/DGPCHDI"/>
    <s v="123738-2018"/>
    <x v="0"/>
    <x v="4"/>
    <s v="FELIPE TUME MORALES y MARIA CRISTINA ECA DE TUME"/>
    <s v="N° 4 AUTORIZACIÓN  DE INCREMENTO DE FLOTA"/>
    <s v="AUTORIZACIÓN DE INCREMENTO DE FLOTA"/>
    <s v="Otorgar a FELIPE TUME MORALES y MARIA CRISTINA ECA DE TUME autorización de incremento de flota para construir una nueva embarcación de 107.00 m3 de capacidad de bodega, para extraer anchoveta para CHI, vía sustitución de la E/P BENDICION DEL SEÑOR (PT-21085-PM)"/>
    <s v="CHI"/>
    <s v="EXTRACCIÓN"/>
    <s v="si"/>
    <m/>
  </r>
  <r>
    <n v="41"/>
    <s v="-"/>
    <s v="041-2019-PRODUCE/DGPCHDI"/>
    <s v="137773-2017"/>
    <x v="0"/>
    <x v="4"/>
    <s v="RUTH ELIZABET TABOADA MERINO"/>
    <s v="ROP DE ANCHOVETA_x000a_(TERCERA DCT)"/>
    <s v="OTROS"/>
    <s v="Dejar sin efecto el artículo 3 de la RD N° 249-2017-PRODUCE/DGPCHDI, que dispuso determinado condicionamiento a la vigencia del permiso de pesca a que se refiere el artículo 1 de dicha resolución, para operar el permiso de pesca de la E/P ERNESTOR (CE-20860-CM)"/>
    <s v="CHD"/>
    <s v="EXTRACCIÓN"/>
    <s v="no es tupa"/>
    <m/>
  </r>
  <r>
    <n v="42"/>
    <d v="2019-01-24T00:00:00"/>
    <s v="042-2019-PRODUCE/DGPCHDI"/>
    <s v="131835-2018"/>
    <x v="0"/>
    <x v="4"/>
    <s v="GEOPAXI S.A."/>
    <s v="N° 18 OBTENCIÓN DE PERMISO DE PESCA PARA OPERAR EMBARCACIONES DE BANDERA EXTRANJERA"/>
    <s v="PERMISO DE PESCA PARA E/P BANDERA EXTRANJERA"/>
    <s v="Otorgar a GEOPAXI S.A. permiso de pesca para operar la embarcación pesquera de cerco de bandera ecuatoriana denominada EILEEN MARIE en la extracción del recurso atún con destino al consumo humano directo"/>
    <s v="CHD"/>
    <s v="EXTRACCIÓN"/>
    <s v="si"/>
    <m/>
  </r>
  <r>
    <n v="43"/>
    <s v="-"/>
    <s v="043-2019-PRODUCE/DGPCHDI"/>
    <s v="R.D. N° 806-2017-PRODUCE/DGPCHDI"/>
    <x v="0"/>
    <x v="4"/>
    <s v="NICOLAS ROLANDO CASTILLO MINAYA"/>
    <s v="ROP DE ANCHOVETA_x000a_(PRIMERA DCT)"/>
    <s v="OTROS"/>
    <s v="Dejar sin efecto de oficio el artículo 4 de la RD N° 806-2017-PRODUCE/DGPCHDI, que dispuso determinado condicionamiento a la vigencia del permiso de pesca a que se refiere el artículo 1 de dicha resolución, para operar la E/P ELIZABETH (CO-23001-CM)"/>
    <s v="CHD"/>
    <s v="EXTRACCIÓN"/>
    <s v="no es tupa"/>
    <m/>
  </r>
  <r>
    <n v="44"/>
    <s v="-"/>
    <s v="044-2019-PRODUCE/DGPCHDI"/>
    <s v="R.D. N° 133-2018-PRODUCE/DGPCHDI"/>
    <x v="0"/>
    <x v="4"/>
    <s v="PESQUERA ANAMAR S.A.C."/>
    <s v="ROP DE ANCHOVETA_x000a_(TERCERA DCT)"/>
    <s v="OTROS"/>
    <s v="Dejar sin efecto de oficio el artículo 2 de la RD N° 133-2018-PRODUCE/DGPCHDI, que dispuso determinado condicionamiento a la vigencia del permiso de pesca a que se refiere el artículo 1 de dicha resolución, para operar la E/P MIGUEL ANGEL (CE-22949-CM)"/>
    <s v="CHD"/>
    <s v="EXTRACCIÓN"/>
    <s v="no es tupa"/>
    <m/>
  </r>
  <r>
    <n v="45"/>
    <d v="2019-01-10T00:00:00"/>
    <s v="045-2019-PRODUCE/DGPCHDI"/>
    <s v="060239-2018"/>
    <x v="0"/>
    <x v="5"/>
    <s v="INLAND ENERGY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a INLAND ENERGY S.A.C. autorización para efectuar investigación pesquera con extracción de muestras de especímenes hidrobiológicos, sin valor comercial y sin uso de embarcación pesquera"/>
    <s v="CHD"/>
    <s v="EXTRACCIÓN"/>
    <s v="no"/>
    <m/>
  </r>
  <r>
    <n v="46"/>
    <s v="-"/>
    <s v="046-2019-PRODUCE/DGPCHDI"/>
    <s v="083888-2018"/>
    <x v="0"/>
    <x v="5"/>
    <s v="VICTOR DE LA CRUZ VENTURA"/>
    <s v="COOPERATIVA PESQUERA"/>
    <s v="PERMISO DE PESCA_x000a_COOPERATIVA PESQUERA SAN JOSE LIMITADA"/>
    <s v="Otorgar permiso de pesca a VICTOR DE LA CRUZ VENTURA, en calidad de armador socio de la COOPERATIVA PESQUERA SAN JOSE LIMITADA, para operar la embarcación pesquera FLORENTINO (PL-58967-CM)"/>
    <s v="CHD"/>
    <s v="EXTRACCIÓN"/>
    <s v="no es tupa"/>
    <m/>
  </r>
  <r>
    <n v="47"/>
    <s v="-"/>
    <s v="047-2019-PRODUCE/DGPCHDI"/>
    <s v="R.D. N° 1550-2018-PRODUCE/DGPCHDI"/>
    <x v="0"/>
    <x v="5"/>
    <s v="PEDRO SUCLUPE VALDERA"/>
    <s v="COOPERATIVA PESQUERA"/>
    <s v="PERMISO DE PESCA_x000a_COOPERATIVA PESQUERA SAN JOSE LIMITADA"/>
    <s v="Otorgar permiso de pesca a PEDRO SUCLUPE VALDERA, en calidad de armador socio de la COOPERATIVA PESQUERA SAN JOSE LIMITADA, para operar la embarcación pesquera NANCYTA (PT-41435-CM)"/>
    <s v="CHD"/>
    <s v="EXTRACCIÓN"/>
    <s v="no es tupa"/>
    <m/>
  </r>
  <r>
    <n v="48"/>
    <s v="-"/>
    <s v="048-2019-PRODUCE/DGPCHDI"/>
    <s v="R.D. N° 539-2018-PRODUCE/DGPCHDI"/>
    <x v="0"/>
    <x v="5"/>
    <s v="ALEJANDRO QUEREVALU QUEREVALU"/>
    <s v="COOPERATIVA PESQUERA"/>
    <s v="PERMISO DE PESCA_x000a_COOPERATIVA PESQUERA JEHOVA ES MI PASTOR NADA ME FALTARA LA TORTUGA"/>
    <s v="Otorgar permiso de pesca a ALEJANDRO QUEREVALU QUEREVALU, en calidad de armador socio de la COOPERATIVA PESQUERA JEHOVA ES MI PASTOR NADA ME FALTARA LA TORTUGA PAITA, para operar la embarcación pesquera MALVI MARIBEL (PT-26130-BM)"/>
    <s v="CHD"/>
    <s v="EXTRACCIÓN"/>
    <s v="no es tupa"/>
    <m/>
  </r>
  <r>
    <n v="49"/>
    <s v="-"/>
    <s v="049-2019-PRODUCE/DGPCHDI"/>
    <s v="R.D. N° 1550-2018-PRODUCE/DGPCHDI"/>
    <x v="0"/>
    <x v="5"/>
    <s v="MARITZA MAGALI FIESTAS PUESCAS"/>
    <s v="COOPERATIVA PESQUERA"/>
    <s v="PERMISO DE PESCA_x000a_COOPERATIVA PESQUERA SAN JOSE LIMITADA"/>
    <s v="Otorgar permiso de pesca a MARITZA MAGALI FIESTAS PUESCAS, en calidad de armador socio de la COOPERATIVA PESQUERA SAN JOSE LIMITADA, para operar la embarcación pesquera RECUERDO DE MI PADRE 2 (PL-43664-CM)"/>
    <s v="CHD"/>
    <s v="EXTRACCIÓN"/>
    <s v="no es tupa"/>
    <m/>
  </r>
  <r>
    <n v="50"/>
    <d v="2019-01-14T00:00:00"/>
    <s v="050-2019-PRODUCE/DGPCHDI"/>
    <s v="124145-2018"/>
    <x v="0"/>
    <x v="5"/>
    <s v="CRISTINA ISIDORA TEMOCHE PUESCAS y DANIEL TEMOCHE PUESCA"/>
    <s v="N° 13 CAMBIO DEL TITULAR DEL PERMISO DE PESCA PARA EMBARCACIONES PESQUERAS"/>
    <s v="CAMBIO DE TITULAR DE PERMISO DE PESCA"/>
    <s v="Aprobar a favor de CRISTINA ISIDORA TEMOCHE PUESCAS y DANIEL TEMOCHE PUESCAS el cambio de titular del premiso de pesca para operar la embarcación pesquera DON MANUEL II con matrícula PT-29100-PM. Aprobar el cambio de titular del PMCE y LMCE."/>
    <s v="CHI"/>
    <s v="EXTRACCIÓN"/>
    <s v="si"/>
    <m/>
  </r>
  <r>
    <n v="51"/>
    <d v="2019-01-24T00:00:00"/>
    <s v="051-2019-PRODUCE/DGPCHDI"/>
    <s v="132027-2018"/>
    <x v="0"/>
    <x v="5"/>
    <s v="SAKANA DEL PERU S.A."/>
    <s v="N° 7 OBTENCIÓN DE PERMISO DE PESCA VÍA INCREMENTO DE FLOTA AUTORIZADO CONFORME A LOS PROCEDIMIENTOS 4.1 y  4.2."/>
    <s v="PERMISO DE PESCA DE MENOR ESCALA"/>
    <s v="Otorgar a SAKANA DEL PERU S.A. permiso de pesca para operar la embarcación pesquera de menor escala ANDINA IV de matrícula CE-60315-CM, en la extracción del recurso anguila para consumo humano directo. Cancelar el permiso de pesca de la E/P ANDINA IV (PT-15740-CM)"/>
    <s v="CHD"/>
    <s v="EXTRACCIÓN"/>
    <s v="si"/>
    <m/>
  </r>
  <r>
    <n v="52"/>
    <s v="-"/>
    <s v="052-2019-PRODUCE/DGPCHDI"/>
    <s v="098514-2017"/>
    <x v="0"/>
    <x v="5"/>
    <s v="AUSTRAL GROUP S.A.A."/>
    <s v="OTROS"/>
    <s v="DESISTIMIENTO DEL RECURSO DE RECONSIDERACIÓN"/>
    <s v="Aceptar el desistimiento del recurso de reconsidetación interpuesto contra la RD. N° 086-2017-PRODUCE/DGPI presentado por AUSTRAL GROUP S.A.A."/>
    <s v="CHD"/>
    <s v="EXTRACCIÓN"/>
    <s v="no es tupa"/>
    <m/>
  </r>
  <r>
    <n v="53"/>
    <d v="2019-01-14T00:00:00"/>
    <s v="053-2019-PRODUCE/DGPCHDI"/>
    <s v="122083-2018"/>
    <x v="0"/>
    <x v="5"/>
    <s v="FELIPE MARIO MARTINEZ ROBLES"/>
    <s v="N° 4 AUTORIZACIÓN  DE INCREMENTO DE FLOTA"/>
    <s v="AUTORIZACIÓN DE INCREMENTO DE FLOTA"/>
    <s v="Otorgar a FELIPE MARIO MARTINEZ ROBLES y otros autorización de incremento de flota para construir una nueva embarcación pesquera de 71.05 m3 de capacidad de bodega, vía sustitución de la embarcación pesquera MI LAURITA (PL-18032-CM) y EL VENTARRON 3 (PL-15503-CM)"/>
    <s v="CHI"/>
    <s v="EXTRACCIÓN"/>
    <s v="si"/>
    <m/>
  </r>
  <r>
    <n v="54"/>
    <d v="2019-01-14T00:00:00"/>
    <s v="054-2019-PRODUCE/DGPCHDI"/>
    <s v="119085-2018"/>
    <x v="0"/>
    <x v="5"/>
    <s v="NEGOCIACIONES MAJU &amp; MAGY E.I.R.L."/>
    <s v="N° 13 CAMBIO DEL TITULAR DEL PERMISO DE PESCA PARA EMBARCACIONES PESQUERAS"/>
    <s v="CAMBIO DE TITULAR DE PERMISO DE PESCA"/>
    <s v="Aprobar a favor de NEGOCIACIONES MAJU &amp; MAGY E.I.R.L. el cambio de titular del permiso de pesca para operar la embarcación pesquera RUSSO de matrícula CO-10256-CM. Aprobar el cambio de titular del PMCE y LMCE."/>
    <s v="CHD/CHI"/>
    <s v="EXTRACCIÓN"/>
    <s v="si"/>
    <m/>
  </r>
  <r>
    <n v="55"/>
    <d v="2019-01-16T00:00:00"/>
    <s v="055-2019-PRODUCE/DGPCHDI"/>
    <s v="123243-2018"/>
    <x v="0"/>
    <x v="6"/>
    <s v="EXCEQUIEL PANTA ECA, PABLO PANTA ECA, MARIA SANTOS PANTA PANTA, JOSE BONIFACIO PANTA ECA, NICOLASA RUIZ DE PANTA, PLACIDA ALVAREZ VDA. DE PANTA y DOMINGO PANTA ECA"/>
    <s v="N° 4 AUTORIZACIÓN  DE INCREMENTO DE FLOTA"/>
    <s v="IMPROCEDENTE AUTORIZACIÓN INCREMENTO DE FLOTA"/>
    <s v="Declarar IMPROCEDENTE la solicitud de autorización de incremento de flota para construir una nueva embarcación pesquera de 83.34 m3 de capacidad de bodega, vía sustitución de la embarcación no siniestrada EXITO OCEANO I (CO-17925-CM), presentada por EXCEQUIEL PANTA ECA y otros"/>
    <s v="CHD/CHI"/>
    <s v="EXTRACCIÓN"/>
    <s v="si"/>
    <m/>
  </r>
  <r>
    <n v="56"/>
    <d v="2019-01-16T00:00:00"/>
    <s v="056-2019-PRODUCE/DGPCHDI"/>
    <s v="123314-2018"/>
    <x v="0"/>
    <x v="6"/>
    <s v="ALBERTO JACINTO CHUNGA, CESAR HERNAN JACINTO RUMICHE, MILTHON JAVIER JACINTO RUMICHE y MARGARITA RUMICHE VALENCIA DE JACINTO"/>
    <s v="N° 4 AUTORIZACIÓN  DE INCREMENTO DE FLOTA"/>
    <s v="AUTORIZACIÓN DE INCREMENTO DE FLOTA"/>
    <s v="Otorgar a favor de ALBERTO JACINTO CHUNGA y otros autorización de incremento de flota para construir una nueva embarcación pesquera de 108.55 m3 de capacidad de bodega, vía sustitución de la embarcación no siniestrada VIRGEN DEL CARMEN (PT-30382-PM)"/>
    <s v="CHI"/>
    <s v="EXTRACCIÓN"/>
    <s v="si"/>
    <m/>
  </r>
  <r>
    <n v="57"/>
    <s v="-"/>
    <s v="057-2019-PRODUCE/DGPCHDI"/>
    <s v="129977-2018"/>
    <x v="0"/>
    <x v="7"/>
    <s v="JOSE SIMON ALVAREZ ECHE y JUANA ALVAREZ CARRERA"/>
    <s v="N° 4 AUTORIZACIÓN  DE INCREMENTO DE FLOTA"/>
    <s v="DESISTIMIENTO DE AUTORIZACIÓN DE INCREMENTO DE FLOTA"/>
    <s v="Aceptar el desistimiento a la solicitud de incremento de flota para construir una nueva embarcación pesquera de 100.00 m3 de capacidad de bodega, vía sustitución de la embarcación no siniestrada JHONNY MANUELITO (PL-21027-PM), presentada por JOSE SIMON ALVAREZ ECHE y JUANA ALVAREZ CARRERA"/>
    <s v="CHD/CHI"/>
    <s v="EXTRACCIÓN"/>
    <s v="no es tupa"/>
    <m/>
  </r>
  <r>
    <n v="58"/>
    <d v="2019-02-06T00:00:00"/>
    <s v="058-2019-PRODUCE/DGPCHDI"/>
    <s v="002401-2019"/>
    <x v="0"/>
    <x v="7"/>
    <s v="GRUPO DEGFER CIA. LTDA"/>
    <s v="N° 18 OBTENCIÓN DE PERMISO DE PESCA PARA OPERAR EMBARCACIONES DE BANDERA EXTRANJERA"/>
    <s v="PERMISO DE PESCA PARA E/P BANDERA EXTRANJERA"/>
    <s v="Otorgar a GRUPO DEGFER CIA. LTDA, permiso de pesca para operar la embarcación pesquera de cerco de bandera ecuatoriana GINO D, en la extracción de Atún para consumo humano directo"/>
    <s v="CHD"/>
    <s v="EXTRACCIÓN"/>
    <s v="si"/>
    <m/>
  </r>
  <r>
    <n v="59"/>
    <d v="2018-08-07T00:00:00"/>
    <s v="059-2019-PRODUCE/DGPCHDI"/>
    <s v="046266-2018"/>
    <x v="0"/>
    <x v="7"/>
    <s v="PESQUERA HUMACARE S.A. "/>
    <s v="N° 4 AUTORIZACIÓN  DE INCREMENTO DE FLOTA"/>
    <s v="AUTORIZACIÓN DE INCREMENTO DE FLOTA"/>
    <s v="Otorgar a favor de PESQUERA HUMACARE S.A. autorización de incremento de flota para adquirir una nueva embarcación pesquera de 481.03 m3 de capacidad de bodega, vía sustitución de las embarcaciones no siniestradas RENZO 1 (CE-2778-PM), RENZO 4 (CE-2639-PM) y MANTA 4 (CE-4053-PM)"/>
    <s v="CHI"/>
    <s v="EXTRACCIÓN"/>
    <s v="no"/>
    <m/>
  </r>
  <r>
    <n v="60"/>
    <d v="2019-02-06T00:00:00"/>
    <s v="060-2019-PRODUCE/DGPCHDI"/>
    <s v="002721-2019"/>
    <x v="0"/>
    <x v="8"/>
    <s v="INDUSTRIAS DE PRODUCTOS DEL MAR S.A."/>
    <s v="N° 18 OBTENCIÓN DE PERMISO DE PESCA PARA OPERAR EMBARCACIONES DE BANDERA EXTRANJERA"/>
    <s v="PERMISO DE PESCA PARA E/P BANDERA EXTRANJERA"/>
    <s v="Otorgar a INDUSTRIAS DE PRODUCTOS DEL MAR S.A., permiso de pesca para operar la embarcación pesquera de cerco de bandera ecuatoriana denominada MARY LYNN, en la extracción del recurso atún con destino al consumo humano directo"/>
    <s v="CHD"/>
    <s v="EXTRACCIÓN"/>
    <s v="si"/>
    <m/>
  </r>
  <r>
    <n v="61"/>
    <d v="2019-01-28T00:00:00"/>
    <s v="061-2019-PRODUCE/DGPCHDI"/>
    <s v="133410-2018"/>
    <x v="0"/>
    <x v="8"/>
    <s v="FISHECUADOR S.A."/>
    <s v="N° 18 OBTENCIÓN DE PERMISO DE PESCA PARA OPERAR EMBARCACIONES DE BANDERA EXTRANJERA"/>
    <s v="PERMISO DE PESCA PARA E/P BANDERA EXTRANJERA"/>
    <s v="Otorgar a FISHECUADOR S.A., permiso de pesca para operar la embarcación pesquera de cerco de bandera ecuatoriana denominada EASTERN PACIFIC, en la extracción del recurso atún con destino al consumo humano directo"/>
    <s v="CHD"/>
    <s v="EXTRACCIÓN"/>
    <s v="si"/>
    <m/>
  </r>
  <r>
    <n v="62"/>
    <d v="2019-01-15T00:00:00"/>
    <s v="062-2019-PRODUCE/DGPCHDI"/>
    <s v="076549-2018"/>
    <x v="0"/>
    <x v="8"/>
    <s v="TERMINALES PORTUARIOS CHANCAY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TERMINALES PORTUARIOS CHANCAY S.A. autorización para efectuar investigación pesquera con extracción de muestras de especímenes hidrobiológicos, sin valor comercial y con uso de la embarcación pesquera MI PEQUEÑO SEMBRADOR I (CO-18310-MM)"/>
    <s v="CHD"/>
    <s v="EXTRACCIÓN"/>
    <s v="no"/>
    <m/>
  </r>
  <r>
    <n v="63"/>
    <s v="-"/>
    <s v="063-2019-PRODUCE/DGPCHDI"/>
    <s v="R.S. N° 008-2014-PRODUCE"/>
    <x v="0"/>
    <x v="8"/>
    <s v="-"/>
    <s v="OTROS"/>
    <s v="FISCALIZACIÓN POSTERIOR"/>
    <s v="Designan a profesionales que se encargarán de llevar a cabo los procedimientos de fiscalización posterior tramitados en la Dirección de Pesca para Consumo Humano Directo e Indirecto"/>
    <s v="CHD/CHI"/>
    <s v="EXTRACCIÓN/ PROCESAMIENTO"/>
    <s v="no es tupa"/>
    <m/>
  </r>
  <r>
    <n v="64"/>
    <d v="2019-02-13T00:00:00"/>
    <s v="064-2019-PRODUCE/DGPCHDI"/>
    <s v="005205-2019"/>
    <x v="0"/>
    <x v="9"/>
    <s v="DELIPESCA S.A."/>
    <s v="N° 18 OBTENCIÓN DE PERMISO DE PESCA PARA OPERAR EMBARCACIONES DE BANDERA EXTRANJERA"/>
    <s v="PERMISO DE PESCA PARA E/P BANDERA EXTRANJERA"/>
    <s v="Otorgar a DELIPESCA S.A., permiso de pesca para operar la embarcación pesquera de cerco de bandera ecuatoriana denominada SANSUN RANGER, en la extracción del recurso atún para consumo humano directo"/>
    <s v="CHD"/>
    <s v="EXTRACCIÓN"/>
    <s v="si"/>
    <m/>
  </r>
  <r>
    <n v="65"/>
    <d v="2019-02-08T00:00:00"/>
    <s v="065-2019-PRODUCE/DGPCHDI"/>
    <s v="003635-2019"/>
    <x v="0"/>
    <x v="9"/>
    <s v="PESQUERA TUNAQUICK S.A."/>
    <s v="N° 18 OBTENCIÓN DE PERMISO DE PESCA PARA OPERAR EMBARCACIONES DE BANDERA EXTRANJERA"/>
    <s v="PERMISO DE PESCA PARA E/P BANDERA EXTRANJERA"/>
    <s v="Otorgar a PESQUERA TUNAQUICK S.A., permiso de pesca para operar la embarcación pesquera de cerco de bandera ecuatoriana denominada JORGE MARIO, en la extracción del recurso atún para consumo humano directo"/>
    <s v="CHD"/>
    <s v="EXTRACCIÓN"/>
    <s v="si"/>
    <m/>
  </r>
  <r>
    <n v="66"/>
    <d v="2019-02-08T00:00:00"/>
    <s v="066-2019-PRODUCE/DGPCHDI"/>
    <s v="003836-2019"/>
    <x v="0"/>
    <x v="9"/>
    <s v="PESQUERA UGAVI S.A."/>
    <s v="N° 18 OBTENCIÓN DE PERMISO DE PESCA PARA OPERAR EMBARCACIONES DE BANDERA EXTRANJERA"/>
    <s v="PERMISO DE PESCA PARA E/P BANDERA EXTRANJERA"/>
    <s v="Otorgar a PESQUERA UGAVI S.A., permiso de pesca para operar la embarcación pesquera de cerco de bandera ecuatoriana denominada JOCAY, en la extracción del recurso atún para consumo humano directo"/>
    <s v="CHD"/>
    <s v="EXTRACCIÓN"/>
    <s v="si"/>
    <m/>
  </r>
  <r>
    <n v="67"/>
    <d v="2019-01-22T00:00:00"/>
    <s v="067-2019-PRODUCE/DGPCHDI"/>
    <s v="125352-2018"/>
    <x v="0"/>
    <x v="9"/>
    <s v="ROSA ESTEBAN PALMA S.A.C."/>
    <s v="N° 11 AMPLIACIÓN DE PERMISO DE PESCA EN EL EXTREMO REFERIDO A LA CAPACIDAD DE BODEGA, VÍA INCREMENTO DE FLOTA AUTORIZADO CONFORME A LOS PROCEDIMIENTOS 4.3 y 4.5."/>
    <s v="AMPLIACIÓN PERMISO DE PESCA"/>
    <s v="Otorgar a ROSA ESTEBAN PALMA S.A.C. la ampliación del permiso de pesca de la E/P GENESIS (CO-15126-PM), vía sustitución de la E/P ALMIRANTE GRAU N° 3 (PL-10317-CM), asignar PMCE y LMCE a la E/P GENESIS (CO-15126-PM), cancelar el permiso de pesca de la E/P ALMIRANTE GRAU N° 3 (PL-10317-CM)"/>
    <s v="CHI"/>
    <s v="EXTRACCIÓN"/>
    <s v="si"/>
    <m/>
  </r>
  <r>
    <n v="68"/>
    <d v="2019-03-08T00:00:00"/>
    <s v="068-2019-PRODUCE/DGPCHDI"/>
    <s v="099181-2018"/>
    <x v="0"/>
    <x v="9"/>
    <s v="MINSUR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INSUR S.A. autorización para efectuar investigación pesquera con extracción de muestras de especímenes hidrobiológicos sin valor comercial y sin uso de embarcación pesquera"/>
    <s v="CHD"/>
    <s v="EXTRACCIÓN"/>
    <s v="si"/>
    <m/>
  </r>
  <r>
    <n v="69"/>
    <d v="2019-02-27T00:00:00"/>
    <s v="069-2019-PRODUCE/DGPCHDI"/>
    <s v="074939-2018"/>
    <x v="0"/>
    <x v="9"/>
    <s v="SURVIAL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SURVIAL S.A. autorización para efectuar investigación pesquera con extracción de muestras de especímenes hidrobiológicos sin valor comercial y sin uso de embarcación pesquera"/>
    <s v="CHD"/>
    <s v="EXTRACCIÓN"/>
    <s v="si"/>
    <m/>
  </r>
  <r>
    <n v="70"/>
    <s v="-"/>
    <s v="070-2019-PRODUCE/DGPCHDI"/>
    <s v="038237-2018"/>
    <x v="0"/>
    <x v="10"/>
    <s v="JOSE MARTIN PALMA BERNAL y MARIA EUDOCIA MENDOZA DE PALMA"/>
    <s v="OTROS"/>
    <s v="IMPROCEDENTE PERMISO DE PESCA DE MENOR ESCALA"/>
    <s v="Declarar IMPROCEDENTE la solicitud de permiso de pesca para operar la embarcación MARY de matrícula CE-2528-PM, presentada por JOSE MARTIN PALMA BERNAL y MARIA EUDOCIA MENDOZA DE PALMA"/>
    <s v="CHI"/>
    <s v="EXTRACCIÓN"/>
    <s v="no es tupa"/>
    <m/>
  </r>
  <r>
    <n v="71"/>
    <d v="2019-02-13T00:00:00"/>
    <s v="071-2019-PRODUCE/DGPCHDI"/>
    <s v="005361-2019"/>
    <x v="0"/>
    <x v="10"/>
    <s v="PESQUERA DON BARTOLO S.A."/>
    <s v="N° 18 OBTENCIÓN DE PERMISO DE PESCA PARA OPERAR EMBARCACIONES DE BANDERA EXTRANJERA"/>
    <s v="PERMISO DE PESCA PARA E/P BANDERA EXTRANJERA"/>
    <s v="Otorgar a PESQUERA DON BARTOLO S.A., permiso de pesca para operar la embarcación pesquera de cerco de bandera ecuatoriana denominada DON BARTOLO, en la extracción del recurso atún para consumo humano directo"/>
    <s v="CHD"/>
    <s v="EXTRACCIÓN"/>
    <s v="si"/>
    <m/>
  </r>
  <r>
    <n v="72"/>
    <s v="-"/>
    <s v="072-2019-PRODUCE/DGPCHDI"/>
    <s v="120451-2018"/>
    <x v="0"/>
    <x v="10"/>
    <s v="PESQUERA CANHANN S.A.C."/>
    <s v="OTROS"/>
    <s v="SUSPENDER POR ÚNICA VEZ LICENCIA DE OPERACIÓN DE PLANTA DE PROCESAMIENTO"/>
    <s v="Suspender por única vez, a solicitud de PESQUERA CANHANN S.A.C. la licencia de operación otorgada mediante RD. N° 521-2018-PRODUCE/DGPCHDI, respecto a la planta de harina de 93 t/h, ubicada en Av. Los pescadores s/n, zona industrial 27 de octubre, Chimbote-Santa-Ancash."/>
    <s v="CHI"/>
    <s v="PROCESAMIENTO"/>
    <s v="no es tupa"/>
    <m/>
  </r>
  <r>
    <n v="73"/>
    <d v="2019-01-15T00:00:00"/>
    <s v="073-2019-PRODUCE/DGPCHDI"/>
    <s v="122870-2018"/>
    <x v="0"/>
    <x v="10"/>
    <s v="FRIOWAR S.A.C."/>
    <s v="N° 30 OBTENCIÓN DE LICENCIA DE OPERACIÓN DE PLANTA DE PROCESAMIENTO PESQUERO, VÍA EJECUCIÓN DE LA AUTORIZACIÓN OTORGADA CONFORME AL PROCEDIMIENTO 18. "/>
    <s v="LICENCIA DE PLANTA DE PROCESAMIENTO"/>
    <s v="Otorgar FRIOWAR S.A.C. licencia para operar una planta de procesamiento pesquero para la producción de congelado con una capacidad instalada de 79 t/día, ubicada en Pueblo Joven Villa María. Mz. J, lote 1-6 número 1, 2, 3, 4, 5 y 6, Nuevo Chimbote - Santa - Ancash"/>
    <s v="CHD"/>
    <s v="PROCESAMIENTO"/>
    <s v="no"/>
    <m/>
  </r>
  <r>
    <n v="74"/>
    <s v="-"/>
    <s v="074-2019-PRODUCE/DGPCHDI"/>
    <s v="040954-2018"/>
    <x v="0"/>
    <x v="10"/>
    <s v="RIGOBERTO PALMA BERNAL"/>
    <s v="ROP DE ANCHOVETA_x000a_(PRIMERA DCT)"/>
    <s v="OTROS"/>
    <s v="Dejar sin efecto el artículo 2 de la RD. N° 323-2018-PRODUCE/DGPCHDI, que dispuso determinado condicionamiento a la vigencia del permiso de pesca a que se refiere el artículo 1 de dicha RD., para operar la E/P CARMELITA (PT-4253-CM)"/>
    <s v="CHD"/>
    <s v="EXTRACCIÓN"/>
    <s v="no es tupa"/>
    <m/>
  </r>
  <r>
    <n v="75"/>
    <d v="2019-01-24T00:00:00"/>
    <s v="075-2019-PRODUCE/DGPCHDI"/>
    <s v="065608-2018"/>
    <x v="0"/>
    <x v="11"/>
    <s v="PERENCO PERU LIMITED SUCURSAL DEL PERU"/>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ERENCO PERU LIMITED SUCURSAL DEL PERU, autorización para efectuar investigación pesquera con extracción de muestras de especímenes hidrobiológicos, sin valor comercial y sin uso de embarcación pesquera."/>
    <s v="CHD"/>
    <s v="EXTRACCIÓN"/>
    <s v="no"/>
    <m/>
  </r>
  <r>
    <n v="76"/>
    <d v="2019-01-16T00:00:00"/>
    <s v="076-2019-PRODUCE/DGPCHDI"/>
    <s v="005329-2019"/>
    <x v="0"/>
    <x v="11"/>
    <s v="ELVAYKA KYOEI S.A."/>
    <s v="N° 18 OBTENCIÓN DE PERMISO DE PESCA PARA OPERAR EMBARCACIONES DE BANDERA EXTRANJERA"/>
    <s v="PERMISO DE PESCA PARA E/P BANDERA EXTRANJERA"/>
    <s v="Otorgar a ELVAYKA KYOEI S.A., permiso de pesca para operar la embarcación pesquera de cerco de bandera ecuatoriana denominada GIULIETTA, en la extracción del recurso Atún con destino al consumo humano directo."/>
    <s v="CHD"/>
    <s v="EXTRACCIÓN"/>
    <s v="no"/>
    <m/>
  </r>
  <r>
    <n v="77"/>
    <s v="-"/>
    <s v="077-2019-PRODUCE/DGPCHDI"/>
    <s v="037277-2018"/>
    <x v="0"/>
    <x v="11"/>
    <s v="PESQUERA MIRIAM S.A."/>
    <s v="OTROS"/>
    <s v="ESTIMAR RECURSO DE RECONSIDERACIÓN_x000a_DESISTIMIENTO DE PERMISO DE PESCA"/>
    <s v="Aceptar el desistimiento del procedimiento correspondiente a la solicitud de permiso de pesca para operar la embarcación pesquera de bandera panameña denominada LIUBICA de matrícula 47924-16, presentada por PESQUERA MIRIAM S.A."/>
    <s v="CHD"/>
    <s v="EXTRACCIÓN"/>
    <s v="no es tupa"/>
    <m/>
  </r>
  <r>
    <n v="78"/>
    <d v="2019-01-03T00:00:00"/>
    <s v="078-2019-PRODUCE/DGPCHDI"/>
    <s v="123855-2018"/>
    <x v="0"/>
    <x v="11"/>
    <s v="PESQUERA MIRIAM S.A."/>
    <s v="N° 18 OBTENCIÓN DE PERMISO DE PESCA PARA OPERAR EMBARCACIONES DE BANDERA EXTRANJERA"/>
    <s v="PERMISO DE PESCA PARA E/P BANDERA EXTRANJERA"/>
    <s v="Otorgar a PESQUERA MIRIAM S.A., permiso de pesca para operar la embarcación pesquera de cerco de bandera panameña denominada LIUBICA en la extracción de atún para consumo humano directo"/>
    <s v="CHD"/>
    <s v="EXTRACCIÓN"/>
    <s v="no"/>
    <m/>
  </r>
  <r>
    <n v="79"/>
    <s v="-"/>
    <s v="079-2019-PRODUCE/DGPCHDI"/>
    <s v="072813-2018"/>
    <x v="0"/>
    <x v="11"/>
    <s v="JUAN TEQUE FIESTAS"/>
    <s v="ROP DE ANCHOVETA_x000a_(SEGUNDA DCT)"/>
    <s v="IMPROCEDENTE PERMISO DE PESCA"/>
    <s v="Declarar IMPROCEDENTE la solicitud de permiso de pesca para operar la embarcación DON JUAN de matrícula PT-21114-CM, presentada por JUAN TEQUE FIESTAS, para la extracción de anchoveta, sardina jurel y cabala condestino al consumo humano directo e indirecto"/>
    <s v="CHD/CHI"/>
    <s v="EXTRACCIÓN"/>
    <s v="no es tupa"/>
    <m/>
  </r>
  <r>
    <n v="80"/>
    <s v="-"/>
    <s v="080-2019-PRODUCE/DGPCHDI"/>
    <s v="079501-2013"/>
    <x v="0"/>
    <x v="11"/>
    <s v="HECTOR BERNARDO LLENQUE FIESTAS y JOSE RUBEN LLENQUE FIESTAS"/>
    <s v="OTROS"/>
    <s v="INADMISIBLE POR EXTEMPORÁNEO EL RECURSO DE RECONSIDERACIÓN"/>
    <s v="Declarar INADMISIBLE por extemporáneo el recurso de reconsideración presentado por HECTOR BERNARDO LLENQUE FIESTAS y JOSE RUBEN LLENQUE FIESTAS, contra la RD. N° 127-2013-PRODUCE/DGCHD que declaró improcedente la solicitud de otorgamiento de permiso de pesca de menor escala para operar la embarcación pesquera ROSA AMELIA II de matrícula CE-34587-CM"/>
    <s v="CHD"/>
    <s v="EXTRACCIÓN"/>
    <s v="no es tupa"/>
    <m/>
  </r>
  <r>
    <n v="81"/>
    <s v="-"/>
    <s v="081-2019-PRODUCE/DGPCHDI"/>
    <s v="014270-2018"/>
    <x v="0"/>
    <x v="11"/>
    <s v="BRIRELL S.A.C."/>
    <s v="OTROS"/>
    <s v="ABANDONO AUTORIZACIÓN PARA EL FUNCIONAMIENTO DE UN ACUARIO PARA LA EXPORTACIÓN DE ESPECIES HIDROBIOLÓGICAS ORNAMENTALES CON FINES COMERCIALES"/>
    <s v="Declarar en abandono la solicitud de autorización para el funcionamiento de un acuario para la exportación de especies hidrobiológicas ornamentales con fines comerciales presentada por BRIRELL S.A.C."/>
    <s v="CHD"/>
    <s v="EXTRACCIÓN"/>
    <s v="no es tupa"/>
    <m/>
  </r>
  <r>
    <n v="82"/>
    <s v="-"/>
    <s v="082-2019-PRODUCE/DGPCHDI"/>
    <s v="136891-2017"/>
    <x v="0"/>
    <x v="11"/>
    <s v="FRIDA JIMENA PERICHE INGA"/>
    <s v="ROP DE ANCHOVETA_x000a_(CUARTA DCT)"/>
    <s v="PERMISO DE PESCA DE MENOR ESCALA HABILITA A REALIZAR ACTIVIDAD  EXTRACTIVA DE RECURSOS DISTINTOS A LA ANCHOVETA_x000a_IMPROCEDENTE PERMISO DE PESCA DE MENOR ESCALA"/>
    <s v="El permiso de pesca de menor escala contenido en la RD. N° 236-2017-PRODUCE/DGPCHDI habilita a FRIDA JIMENA PERICHE INGA a realizar actividades extractivas de recursos distintos a la anchoveta siempre que la E/P LOBO II (PT-23352-CM), cuente con artes y aparejos de pesca adecuados"/>
    <s v="CHD"/>
    <s v="EXTRACCIÓN"/>
    <s v="no es tupa"/>
    <m/>
  </r>
  <r>
    <n v="83"/>
    <d v="2019-01-28T00:00:00"/>
    <s v="083-2019-PRODUCE/DGPCHDI"/>
    <s v="125953-2018"/>
    <x v="0"/>
    <x v="11"/>
    <s v="CORPORACION CORSIHU S.A.C."/>
    <s v="N° 4 AUTORIZACIÓN  DE INCREMENTO DE FLOTA"/>
    <s v="AUTORIZACIÓN DE INCREMENTO DE FLOTA"/>
    <s v="Otorgar a CORPORACION CORSIHU S.A.C. autorización de incremento de flota para ampliar la capacidad de bodega de la E/P BENDICION (PL-18436-CM), vía sustitución de la E/P GUIAME SEÑOR DE LUREN 2 (PL-14314-CM)"/>
    <s v="CHD/CHI"/>
    <s v="EXTRACCIÓN"/>
    <s v="si"/>
    <m/>
  </r>
  <r>
    <n v="84"/>
    <d v="2019-02-13T00:00:00"/>
    <s v="084-2019-PRODUCE/DGPCHDI"/>
    <s v="005201-2019"/>
    <x v="0"/>
    <x v="11"/>
    <s v="DELIPESCA S.A."/>
    <s v="N° 18 OBTENCIÓN DE PERMISO DE PESCA PARA OPERAR EMBARCACIONES DE BANDERA EXTRANJERA"/>
    <s v="PERMISO DE PESCA PARA E/P BANDERA EXTRANJERA"/>
    <s v="Otorgar a DELIPESCA S.A., permiso de pesca para operar la embarcación pesquera de cerco de bandera ecuatoriana denominada DON RAMON, en la extracción del recurso atún con destino al consumo humano directo"/>
    <s v="CHD"/>
    <s v="EXTRACCIÓN"/>
    <s v="si"/>
    <m/>
  </r>
  <r>
    <n v="85"/>
    <s v="-"/>
    <s v="085-2019-PRODUCE/DGPCHDI"/>
    <s v="057042-2018"/>
    <x v="0"/>
    <x v="12"/>
    <s v="PESQUERA DIAMANTE S.A."/>
    <s v="OTROS"/>
    <s v="RECURSO DE RECONSIDERACIÓN INFUNDADO"/>
    <s v="Declarar INFUNDADO el recurso de reconsideración formulado por PESQUERA DIAMANTE S.A. contra los artículos 4 y 5 de la RD. N° 528-2018-PRODUCE/DGPCHDI y los artículos 4 y 5 de la RD. N° 531-2018-PRODUCE/DGPCHDI"/>
    <s v="CHI"/>
    <s v="EXTRACCIÓN"/>
    <s v="no es tupa"/>
    <m/>
  </r>
  <r>
    <n v="86"/>
    <s v="-"/>
    <s v="086-2019-PRODUCE/DGPCHDI"/>
    <s v="081111-2018"/>
    <x v="0"/>
    <x v="12"/>
    <s v="FELIZ DE LA CRUZ FIESTAS CURO"/>
    <s v="COOPERATIVA PESQUERA"/>
    <s v="IMPROCEDENTE PERMISO DE PESCA_x000a_COOPERATIVA PESQUERA_x000a_SAN JOSÉ LIMITADA"/>
    <s v="Declarar IMPROCEDENTE la petición de permiso de pesca formulada por la COOPERATIVA PESQUERA SAN JOSE LIMITADA a favor de FELIZ DE LA CRUZ FIESTAS CURO para operar la embarcación ROCIO YSABEL (PL-24778-BM)."/>
    <s v="CHD"/>
    <s v="EXTRACCIÓN"/>
    <s v="no es tupa"/>
    <m/>
  </r>
  <r>
    <n v="87"/>
    <s v="-"/>
    <s v="087-2019-PRODUCE/DGPCHDI"/>
    <s v="081111-2018"/>
    <x v="0"/>
    <x v="12"/>
    <s v="JOSE MANUEL FIESTAS VITE"/>
    <s v="COOPERATIVA PESQUERA"/>
    <s v="IMPROCEDENTE PERMISO DE PESCA_x000a_COOPERATIVA PESQUERA_x000a_SAN JOSÉ LIMITADA"/>
    <s v="Declarar IMPROCEDENTE la petición de permiso de pesca formulada por la COOPERATIVA PESQUERA SAN JOSE LIMITADA a favor de JOSE MANUEL FIESTAS VITE para operar la embarcación SR. CAUTIVO DE AYABACA (TA-32370-BM)"/>
    <s v="CHD"/>
    <s v="EXTRACCIÓN"/>
    <s v="no es tupa"/>
    <m/>
  </r>
  <r>
    <n v="88"/>
    <s v="-"/>
    <s v="088-2019-PRODUCE/DGPCHDI"/>
    <s v="081111-2018"/>
    <x v="0"/>
    <x v="12"/>
    <s v="DIANA ESTHER MARTINEZ TEJADA"/>
    <s v="COOPERATIVA PESQUERA"/>
    <s v="IMPROCEDENTE PERMISO DE PESCA_x000a_COOPERATIVA PESQUERA_x000a_SAN JOSÉ LIMITADA"/>
    <s v="Declarar IMPROCEDENTE la petición de permiso de pesca formulada por la COOPERATIVA PESQUERA SAN JOSE LIMITADA a favor de DIANA ESTHER MARTINEZ TEJADA para operar la embarcación SONOMAR IV (PL-44013-CM)"/>
    <s v="CHD"/>
    <s v="EXTRACCIÓN"/>
    <s v="no es tupa"/>
    <m/>
  </r>
  <r>
    <n v="89"/>
    <s v="-"/>
    <s v="089-2019-PRODUCE/DGPCHDI"/>
    <s v="082916-2018"/>
    <x v="0"/>
    <x v="12"/>
    <s v="BERTHA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BERTHA IPANAQUE PAZO para operar la embarcación ANYELA CRISTINA II (PT-40481-BM)"/>
    <s v="CHD"/>
    <s v="EXTRACCIÓN"/>
    <s v="no es tupa"/>
    <m/>
  </r>
  <r>
    <n v="90"/>
    <s v="-"/>
    <s v="090-2019-PRODUCE/DGPCHDI"/>
    <s v="074606-2018"/>
    <x v="0"/>
    <x v="12"/>
    <s v="BERTHA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BERTHA IPANAQUE PAZO para operar la embarcación DOÑA MECHE (PT-32011-BM)"/>
    <s v="CHD"/>
    <s v="EXTRACCIÓN"/>
    <s v="no es tupa"/>
    <m/>
  </r>
  <r>
    <n v="91"/>
    <s v="-"/>
    <s v="091-2019-PRODUCE/DGPCHDI"/>
    <s v="081111-2018"/>
    <x v="0"/>
    <x v="12"/>
    <s v="AURELIO FIESTAS LLENQUE"/>
    <s v="COOPERATIVA PESQUERA"/>
    <s v="IMPROCEDENTE PERMISO DE PESCA_x000a_COOPERATIVA PESQUERA_x000a_SAN JOSÉ LIMITADA"/>
    <s v="Declarar IMPROCEDENTE la petición de permiso de pesca formulada por la COOPERATIVA PESQUERA SAN JOSE LIMITADA a favor de AURELIO FIESTAS LLENQUE para operar la embarcación MI EMILIA (PL-26558-BM)"/>
    <s v="CHD"/>
    <s v="EXTRACCIÓN"/>
    <s v="no es tupa"/>
    <m/>
  </r>
  <r>
    <n v="92"/>
    <s v="-"/>
    <s v="092-2019-PRODUCE/DGPCHDI"/>
    <s v="081111-2018"/>
    <x v="0"/>
    <x v="12"/>
    <s v="FÉLIX DE LA CRUZ FIESTAS CURO"/>
    <s v="COOPERATIVA PESQUERA"/>
    <s v="IMPROCEDENTE PERMISO DE PESCA_x000a_COOPERATIVA PESQUERA_x000a_SAN JOSÉ LIMITADA"/>
    <s v="Declarar IMPROCEDENTE la petición de permiso de pesca formulada por la COOPERATIVA PESQUERA SAN JOSE LIMITADA a favor de FÉLIX DE LA CRUZ FIESTAS CURO para operar la embarcación MI ROCIO ISABEL 1 (PL-52931-BM)"/>
    <s v="CHD"/>
    <s v="EXTRACCIÓN"/>
    <s v="no es tupa"/>
    <m/>
  </r>
  <r>
    <n v="93"/>
    <s v="-"/>
    <s v="093-2019-PRODUCE/DGPCHDI"/>
    <s v="081111-2018"/>
    <x v="0"/>
    <x v="12"/>
    <s v="BENIGNO QUERABALU FIESTAS"/>
    <s v="COOPERATIVA PESQUERA"/>
    <s v="IMPROCEDENTE PERMISO DE PESCA_x000a_COOPERATIVA PESQUERA_x000a_SAN JOSÉ LIMITADA"/>
    <s v="Declarar IMPROCEDENTE la petición de permiso de pesca formulada por la COOPERATIVA PESQUERA SAN JOSE LIMITADA a favor de BENIGNO QUERABALU FIESTAS para operar la embarcación JEHOVA ES MI PASTOR 2 (PL-44126-CM)"/>
    <s v="CHD"/>
    <s v="EXTRACCIÓN"/>
    <s v="no es tupa"/>
    <m/>
  </r>
  <r>
    <n v="94"/>
    <s v="-"/>
    <s v="094-2019-PRODUCE/DGPCHDI"/>
    <s v="081111-2018"/>
    <x v="0"/>
    <x v="12"/>
    <s v="EMILIO TEQUE FIESTAS"/>
    <s v="COOPERATIVA PESQUERA"/>
    <s v="IMPROCEDENTE PERMISO DE PESCA_x000a_COOPERATIVA PESQUERA_x000a_SAN JOSÉ LIMITADA"/>
    <s v="Declarar IMPROCEDENTE la petición de permiso de pesca formulada por la COOPERATIVA PESQUERA SAN JOSE LIMITADA a favor de EMILIO TEQUE FIESTAS para operar la embarcación MI ISIDORA I (PT-35514-BM)"/>
    <s v="CHD"/>
    <s v="EXTRACCIÓN"/>
    <s v="no es tupa"/>
    <m/>
  </r>
  <r>
    <n v="95"/>
    <s v="-"/>
    <s v="095-2019-PRODUCE/DGPCHDI"/>
    <s v="081111-2018"/>
    <x v="0"/>
    <x v="12"/>
    <s v="BLANCA MARTINEZ FIESTAS"/>
    <s v="COOPERATIVA PESQUERA"/>
    <s v="IMPROCEDENTE PERMISO DE PESCA_x000a_COOPERATIVA PESQUERA_x000a_SAN JOSÉ LIMITADA"/>
    <s v="Declarar IMPROCEDENTE la petición de permiso de pesca formulada por la COOPERATIVA PESQUERA SAN JOSE LIMITADA a favor de BLANCA MARTINEZ FIESTAS para operar la embarcación BANDI 2 (PL-43512-CM)"/>
    <s v="CHD"/>
    <s v="EXTRACCIÓN"/>
    <s v="no es tupa"/>
    <m/>
  </r>
  <r>
    <n v="96"/>
    <s v="-"/>
    <s v="096-2019-PRODUCE/DGPCHDI"/>
    <s v="081111-2018"/>
    <x v="0"/>
    <x v="12"/>
    <s v="BLANCA MARTINEZ FIESTAS"/>
    <s v="COOPERATIVA PESQUERA"/>
    <s v="IMPROCEDENTE PERMISO DE PESCA_x000a_COOPERATIVA PESQUERA_x000a_SAN JOSÉ LIMITADA"/>
    <s v="Declarar IMPROCEDENTE la petición de permiso de pesca formulada por la COOPERATIVA PESQUERA SAN JOSE LIMITADA a favor de BLANCA MARTINEZ FIESTAS para operar la embarcación BANDI 3 (CY-41843-BM)"/>
    <s v="CHD"/>
    <s v="EXTRACCIÓN"/>
    <s v="no es tupa"/>
    <m/>
  </r>
  <r>
    <n v="97"/>
    <s v="-"/>
    <s v="097-2019-PRODUCE/DGPCHDI"/>
    <s v="059811-2018"/>
    <x v="0"/>
    <x v="12"/>
    <s v="PEDRO GUMERCINDO BLANCO RAMIREZ"/>
    <s v="OTROS"/>
    <s v="RECURSO DE RECONSIDERACIÓN INADMISIBLE POR EXTEMPORANEO"/>
    <s v="Declarar INADMISIBLE por extemporáneo el recurso de reconsideración presentado por PEDRO GUMERCINDO BLANCO RAMIREZ contra la RD. N° 442-2018-PRODUCE/DGPCHDI, que declaró improcedente la solicitud de otorgamiento de permiso de pesca de menor escala para operar la E/P SHAWI (CO-34580-CM)"/>
    <s v="CHD"/>
    <s v="EXTRACCIÓN"/>
    <s v="no es tupa"/>
    <m/>
  </r>
  <r>
    <n v="98"/>
    <d v="2019-01-25T00:00:00"/>
    <s v="098-2019-PRODUCE/DGPCHDI"/>
    <s v="129283-2018"/>
    <x v="0"/>
    <x v="12"/>
    <s v="DESEMBARCADERO PESQUERO MULTIPROPOSITO JUAN PABLO S.A.C."/>
    <s v="N° 13 CAMBIO DEL TITULAR DEL PERMISO DE PESCA PARA EMBARCACIONES PESQUERAS"/>
    <s v="CAMBIO DE TITULAR DE PERMISO DE PESCA"/>
    <s v="Aprobar a favor de DESEMBARCADERO PESQUERO MULTIPROPOSITO JUAN PABLO S.A.C. el cambio de titular del permiso de pesca de la embarcación pesquera ETHEL MERCDES de matrícula PT-23555-CM"/>
    <s v="CHD"/>
    <s v="EXTRACCIÓN"/>
    <s v="no"/>
    <m/>
  </r>
  <r>
    <n v="99"/>
    <s v="-"/>
    <s v="099-2019-PRODUCE/DGPCHDI"/>
    <s v="009317-2019"/>
    <x v="0"/>
    <x v="12"/>
    <s v="ALDO LEONARDO EMMA VALDIVIA"/>
    <s v="OTROS"/>
    <s v="OTROS"/>
    <s v="Dejar sin efecto el artículo 3 de la RD. N° 1637-2018-PRODUCE/DGPCHDI, que dispuso determinado condicionamiento a la vigencia del permiso de pesca referido en el artículo 1 de dicha RD. otorgado a favor de ALDO LEONARDO EMMA VALDIVIA para operar la E/P GYRLY LIZBETH (PS-20883-BM)"/>
    <s v="CHD"/>
    <s v="EXTRACCIÓN"/>
    <s v="no es tupa"/>
    <m/>
  </r>
  <r>
    <n v="100"/>
    <d v="2019-01-30T00:00:00"/>
    <s v="100-2019-PRODUCE/DGPCHDI"/>
    <s v="128579-2018"/>
    <x v="0"/>
    <x v="12"/>
    <s v="PABLO ALVAREZ ECHE y ESPERANZA DEL PILAR AMAYA MORALES"/>
    <s v="N° 4 AUTORIZACIÓN  DE INCREMENTO DE FLOTA"/>
    <s v="AUTORIZACIÓN DE INCREMENTO DE FLOTA"/>
    <s v="Otorgar a PABLO ALVAREZ ECHE y ESPERANZA DEL PILAR AMAYA MORALES, autorización de incremento de flota para construir una nueva embarcación pesquera de 109.12 m3 de capacidad de bodega, vía sustitución de la E/P MI JUANITA (TA-21061-PM)"/>
    <s v="CHD/CHI"/>
    <s v="EXTRACCIÓN"/>
    <s v="si"/>
    <m/>
  </r>
  <r>
    <n v="101"/>
    <d v="2019-01-30T00:00:00"/>
    <s v="101-2019-PRODUCE/DGPCHDI"/>
    <s v="128581-2018"/>
    <x v="0"/>
    <x v="12"/>
    <s v="EMPRESA PESQUERA J&amp;B E.I.R.L."/>
    <s v="N° 4 AUTORIZACIÓN  DE INCREMENTO DE FLOTA"/>
    <s v="AUTORIZACIÓN DE INCREMENTO DE FLOTA"/>
    <s v="Otorgar a EMPRESA PESQUERA J&amp;B E.I.R.L., autorización de incremento de flota para construir una nueva embarcación pesquera de 71.07 m3 de capacidad de bodega, vía sustitución de la E/P DON JUAN II (CO-20910-PM). Acepta la renuncia al recurso anchoveta para CHD"/>
    <s v="CHI"/>
    <s v="EXTRACCIÓN"/>
    <s v="si"/>
    <m/>
  </r>
  <r>
    <n v="102"/>
    <d v="2019-01-23T00:00:00"/>
    <s v="102-2019-PRODUCE/DGPCHDI"/>
    <s v="127996-2018"/>
    <x v="0"/>
    <x v="12"/>
    <s v="PESQUERA VIBAY S.A.C."/>
    <s v="N° 13 CAMBIO DEL TITULAR DEL PERMISO DE PESCA PARA EMBARCACIONES PESQUERAS"/>
    <s v="IMPROCEDENTE CAMBIO DE TITULAR DEL PERMISO DE PESCA"/>
    <s v="Declarar IMPROCEDENTE la solicitud de cambio de titular del permiso de pesca para operar la embarcación pesquera SEÑOR DE LA JUSTICIA (PT-3431-CM) solicitada por PESQUERA VIBAY S.A.C."/>
    <s v="CHD/CHI"/>
    <s v="EXTRACCIÓN"/>
    <s v="no"/>
    <m/>
  </r>
  <r>
    <n v="103"/>
    <d v="2019-01-31T00:00:00"/>
    <s v="103-2019-PRODUCE/DGPCHDI"/>
    <s v="129643-2018"/>
    <x v="0"/>
    <x v="12"/>
    <s v="BERNARDO FIESTAS QUEREVALU"/>
    <s v="N° 4 AUTORIZACIÓN  DE INCREMENTO DE FLOTA"/>
    <s v="IMPROCEDENTE AUTORIZACIÓN INCREMENTO DE FLOTA"/>
    <s v="Declarar IMPROCEDENTE la solicitud de autorización de incremento de flota para construir una nueva embarcación pesquera de 74.12 m3 de capacidad de bodega, vía sustitución de la embarcación pesquera no siniestrada SAGITARIO (PT-19879-CM), presentada por BERNARDO FIESTAS QUEREVALU"/>
    <s v="CHD/CHI"/>
    <s v="EXTRACCIÓN"/>
    <s v="si"/>
    <m/>
  </r>
  <r>
    <n v="104"/>
    <d v="2018-09-18T00:00:00"/>
    <s v="104-2019-PRODUCE/DGPCHDI"/>
    <s v="077059-2018"/>
    <x v="0"/>
    <x v="12"/>
    <s v="PESQUERA DIAMANTE S.A."/>
    <s v="N° 4 AUTORIZACIÓN  DE INCREMENTO DE FLOTA"/>
    <s v="AUTORIZACIÓN DE INCREMENTO DE FLOTA"/>
    <s v="Otorgar a PESQUERA DIAMANTE S.A. autorización de incremento de flota para ampliar la capacidad de bodega de la E/P POLAR VI (CO-4502-PM) de 331.80 a 33.70 m3, vía utilización del saldo de 5.90 m3 reconocido mediante RD. N° 531-2018-PRODUCE/DGPCHDI"/>
    <s v="CHI"/>
    <s v="EXTRACCIÓN"/>
    <s v="no"/>
    <m/>
  </r>
  <r>
    <n v="105"/>
    <s v="-"/>
    <s v="105-2019-PRODUCE/DGPCHDI"/>
    <s v="017583-2018"/>
    <x v="0"/>
    <x v="12"/>
    <s v="ALEXIS MARCOS HUMALA TASSO"/>
    <s v="OTROS"/>
    <s v="RECURSO DE RECONSIDERACIÓN INFUNDADO"/>
    <s v="Declarar INFUNDADO el recurso de reconsideración formulado por ALEXIS MARCOS HUMALA TASSO contra la RD. N° 089-2018-PRODUCE/DGPCHDI, que declaró improcedente la solicitud de otorgamiento de permiso de pesca para operar la E/P SANTA ELENA (CO-35467-CM)"/>
    <s v="CHD"/>
    <s v="EXTRACCIÓN"/>
    <s v="no es tupa"/>
    <m/>
  </r>
  <r>
    <n v="106"/>
    <d v="2019-02-08T00:00:00"/>
    <s v="106-2019-PRODUCE/DGPCHDI"/>
    <s v="003631-2019"/>
    <x v="0"/>
    <x v="12"/>
    <s v="B &amp;B TUNE SUPPLIERS S.A."/>
    <s v="N° 18 OBTENCIÓN DE PERMISO DE PESCA PARA OPERAR EMBARCACIONES DE BANDERA EXTRANJERA"/>
    <s v="PERMISO DE PESCA PARA E/P BANDERA EXTRANJERA"/>
    <s v="Otorgar a B &amp;B TUNE SUPPLIERS S.A., permiso de pesca para operar la embarcación pesquera de cerco de bandera ecuatoriana denominada BERNARDITA B, en la extracción del recurso Atún con destino al consumo humano directo"/>
    <s v="CHD"/>
    <s v="EXTRACCIÓN"/>
    <s v="si"/>
    <m/>
  </r>
  <r>
    <n v="107"/>
    <d v="2019-01-31T00:00:00"/>
    <s v="107-2019-PRODUCE/DGPCHDI"/>
    <s v="131479-2018"/>
    <x v="0"/>
    <x v="12"/>
    <s v="CORPORACION NESMAR S.A.C."/>
    <s v="N° 13 CAMBIO DEL TITULAR DEL PERMISO DE PESCA PARA EMBARCACIONES PESQUERAS"/>
    <s v="CAMBIO DE TITULAR DE PERMISO DE PESCA"/>
    <s v="aprobar a favor de CORPORACION NESMAR S.A.C. el cambio de titular del permiso de pesca para operar la embarcación pesquera BENDICION (SY-21109-CM). Aprobar el cambio de titular del PMCE y LMCE"/>
    <s v="CHD/CHI"/>
    <s v="EXTRACCIÓN"/>
    <s v="si"/>
    <m/>
  </r>
  <r>
    <n v="108"/>
    <s v="-"/>
    <s v="108-2019-PRODUCE/DGPCHDI"/>
    <s v="074606-2018"/>
    <x v="0"/>
    <x v="12"/>
    <s v="BERTHA IPANAQUE PAZO"/>
    <s v="COOPERATIVA PESQUERA"/>
    <s v="IMPROCEDENTE PERMISO DE PESCA_x000a_COOPERATIVA PESQUERA JEHOVA ES MI PASTOR NADA ME FALTARA LA TORTUGA PAITA"/>
    <s v="Declarar improcedente la petición de permiso de pesca formulada por la COOPERATIVA PESQUERA JEHOVÁ ES MI PASTOR NADA ME FALTARÁ LA TORTUGA PAITA a favor de la señora BERTHA IPANAQUE PAZO para operar la embarcación HARUMI LU (PT-43923-CM) y 10.00 m3 de capacidad de bodega en la extracción de los recursos Calamar Gigante o Pota y Perico."/>
    <s v="CHD"/>
    <s v="EXTRACCIÓN"/>
    <s v="no es tupa"/>
    <m/>
  </r>
  <r>
    <n v="109"/>
    <s v="-"/>
    <s v="109-2019-PRODUCE/DGPCHDI"/>
    <s v="082916-2018"/>
    <x v="0"/>
    <x v="12"/>
    <s v="BERTHA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BERTHA IPANAQUE PAZO para operar la E/P MARCELO (PT-40440-BM)"/>
    <s v="CHD"/>
    <s v="EXTRACCIÓN"/>
    <s v="no es tupa"/>
    <m/>
  </r>
  <r>
    <n v="110"/>
    <s v="-"/>
    <s v="110-2019-PRODUCE/DGPCHDI"/>
    <s v="074606-2018"/>
    <x v="0"/>
    <x v="12"/>
    <s v="BERTHA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BERTHA IPANAQUE PAZO para operar la E/P GUIAME DOÑA MECHE (PT-33512-BM)"/>
    <s v="CHD"/>
    <s v="EXTRACCIÓN"/>
    <s v="no es tupa"/>
    <m/>
  </r>
  <r>
    <n v="111"/>
    <s v="-"/>
    <s v="111-2019-PRODUCE/DGPCHDI"/>
    <s v="081111-2018"/>
    <x v="0"/>
    <x v="12"/>
    <s v="BLANCA MARTINEZ FIESTAS"/>
    <s v="COOPERATIVA PESQUERA"/>
    <s v="IMPROCEDENTE PERMISO DE PESCA_x000a_COOPERATIVA PESQUERA_x000a_SAN JOSÉ LIMITADA"/>
    <s v="Declarar IMPROCEDENTE la petición de permiso de pesca formulada por la COOPERATIVA PESQUERA SAN JOSE LIMITADA a favor de BLANCA MARTINEZ FIESTAS para operar la E/P BLANDI (PL-27469-BM)"/>
    <s v="CHD"/>
    <s v="EXTRACCIÓN"/>
    <s v="no es tupa"/>
    <m/>
  </r>
  <r>
    <n v="112"/>
    <s v="-"/>
    <s v="112-2019-PRODUCE/DGPCHDI"/>
    <s v="084950-2018"/>
    <x v="0"/>
    <x v="12"/>
    <s v="RAUL JAREDE VALDIVIA HERRERA"/>
    <s v="OTROS"/>
    <s v="AMPLIAR LISTA DE ESPECIES HIDROBIOLÓGICAS"/>
    <s v="Ampliar a favor de RAUL JAREDE VALDIVIA HERRERA un total de 53 especies de plantas acuáticas a la lista de especies contenidas en la RD. N° 241-2018-PRODUCE/DGPCHDI"/>
    <s v="CHD"/>
    <s v="EXTRACCIÓN"/>
    <s v="no es tupa"/>
    <m/>
  </r>
  <r>
    <n v="113"/>
    <s v="-"/>
    <s v="113-2019-PRODUCE/DGPCHDI"/>
    <s v="095152-2018"/>
    <x v="0"/>
    <x v="12"/>
    <s v="COMPAÑIA MINERA COIMOLACHE S.A."/>
    <s v="OTROS"/>
    <s v="AMPLIAR CRONOGRAMA DE TRABAJO AUTORIZACIÓN PARA EFECTUAR INVESTIGACIÓN PESQUERA CON EXTRACCIÓN  DE MUESTRAS DE ESPECÍMENES HIDROBIOLÓGICOS"/>
    <s v="Ampliar por 6 meses adicionales a solicitud de COMPAÑIA MINERA COIMOLACHE S.A. el cronograma de trabajo contenido en el Plan de Investigación denominado &quot;Linea Base Hidrobiológica de la Tercera Modificación del Estudio de Impacto Ambiental de Tantahuatay&quot;"/>
    <s v="CHD"/>
    <s v="EXTRACCIÓN"/>
    <s v="no es tupa"/>
    <m/>
  </r>
  <r>
    <n v="114"/>
    <d v="2019-03-26T00:00:00"/>
    <s v="114-2019-PRODUCE/DGPCHDI"/>
    <s v="065627-2018"/>
    <x v="0"/>
    <x v="13"/>
    <s v="EL MOLLE VERDE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L MOLLE VERDE S.A.C. autorización para efectuar investigación pesquera con extracción de muestras de especímenes hidrobiológicos, sin valor comercial y sin uso de embarcación pesquera"/>
    <s v="CHD"/>
    <s v="EXTRACCIÓN"/>
    <s v="si"/>
    <m/>
  </r>
  <r>
    <n v="115"/>
    <s v="-"/>
    <s v="115-2019-PRODUCE/DGPCHDI"/>
    <s v="084579-2018"/>
    <x v="0"/>
    <x v="13"/>
    <s v="PESQUERA DIAMANTE S.A."/>
    <s v="OTROS"/>
    <s v="OTROS"/>
    <s v="Modificar únicamente el artículo 2 de la RD. N° 379-2017-PRODUCE/DGPCHDI referido a a la distribución de la capacidad de bodega de la embarcación aportante DANIELA (CO-16869-PM) a favor de las embarcaciones receptoras"/>
    <s v="CHD/CHI"/>
    <s v="EXTRACCIÓN"/>
    <s v="no es tupa"/>
    <m/>
  </r>
  <r>
    <n v="116"/>
    <s v="-"/>
    <s v="116-2019-PRODUCE/DGPCHDI"/>
    <s v="108326-2017"/>
    <x v="0"/>
    <x v="13"/>
    <s v="JOSE SILVERIO SANDOVAL SANDOVAL y MARIA ANTONIUA CARLOS TANTARICO"/>
    <s v="ROP DE ANCHOVETA_x000a_(TERCERA DCT)"/>
    <s v="PERMISO DE PESCA DE MENOR ESCALA"/>
    <s v="Otorgar a JOSE SILVERIO SANDOVAL SANDOVAL y MARIA ANTONIUA CARLOS TANTARICO, permiso de pesca de menor escala para operar la E/P JOSE ENRIQUE (PL-20775-CM)"/>
    <s v="CHD"/>
    <s v="EXTRACCIÓN"/>
    <s v="no es tupa"/>
    <m/>
  </r>
  <r>
    <n v="117"/>
    <d v="2019-02-13T00:00:00"/>
    <s v="117-2019-PRODUCE/DGPCHDI"/>
    <s v="005198-2019"/>
    <x v="0"/>
    <x v="14"/>
    <s v="PISCANTUR S.A."/>
    <s v="N° 18 OBTENCIÓN DE PERMISO DE PESCA PARA OPERAR EMBARCACIONES DE BANDERA EXTRANJERA"/>
    <s v="PERMISO DE PESCA PARA E/P BANDERA EXTRANJERA"/>
    <s v="Otorgar a PISCANTUR S.A., permiso de pesca para operar la embarcación pesquera de cerco de bandera ecuatoriana denominada AMADA ISABEL en la extracción de Atún para consumo humano directo"/>
    <s v="CHD"/>
    <s v="EXTRACCIÓN"/>
    <s v="si"/>
    <m/>
  </r>
  <r>
    <n v="118"/>
    <s v="-"/>
    <s v="118-2019-PRODUCE/DGPCHDI"/>
    <s v="119953-2018"/>
    <x v="0"/>
    <x v="14"/>
    <s v="JOSÉ SANTOS FIESTAS PAZOS"/>
    <s v="OTROS"/>
    <s v="ERROR MATERIAL:_x000a_NOMBRE DEL ARMADOR"/>
    <s v="Rectificar el error material contenido en el considerando 1 y el artículo 1 de la RD. N° 455-2018-PRODUCE/DGPCHDI, referido al nombre del armador de la E/P SEÑOR DEL MAR (CO-23128-BM)"/>
    <s v="CHD"/>
    <s v="EXTRACCIÓN"/>
    <s v="no es tupa"/>
    <m/>
  </r>
  <r>
    <n v="119"/>
    <d v="2019-01-22T00:00:00"/>
    <s v="119-2019-PRODUCE/DGPCHDI"/>
    <s v="007829-2019"/>
    <x v="0"/>
    <x v="14"/>
    <s v="CORPORACIÓN NESMAR S.A.C."/>
    <s v="N° 67 MODIFICACIÓN DEL PERMISO DE PESCA POR CAMBIO DE NOMBRE DE LA EMBARCACIÓN O MATRÍCULA"/>
    <s v="MODIFICAR PERMISO DE PESCA POR CAMBIO DE MATRÍCULA"/>
    <s v="Disponer la actualización de datos de la embarcación BENDICIÓN DE 109.42 m3 de capacidad de bodega, únicamente en el extremo referido a la matrícula SY-21109-CM a SY-21109-PM"/>
    <s v="CHD/CHI"/>
    <s v="EXTRACCIÓN"/>
    <s v="no"/>
    <m/>
  </r>
  <r>
    <n v="120"/>
    <s v="-"/>
    <s v="120-2019-PRODUCE/DGPCHDI"/>
    <s v="082916-2018"/>
    <x v="1"/>
    <x v="15"/>
    <s v="ROGGER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ROGGER IPANAQUE PAZO para operar la E/P DOÑA MECHE V (SE-39236-BM)"/>
    <s v="CHD"/>
    <s v="EXTRACCIÓN"/>
    <s v="no es tupa"/>
    <m/>
  </r>
  <r>
    <n v="121"/>
    <s v="-"/>
    <s v="121-2019-PRODUCE/DGPCHDI"/>
    <s v="074606-2018"/>
    <x v="1"/>
    <x v="15"/>
    <s v="LUIS FELIX CHAPILLIQUEN PAZOS"/>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LUIS FELIX CHAPILLIQUEN PAZOS para operar la E/P JEHOVA DIOS PADRE (TA-58269-BM)"/>
    <s v="CHD"/>
    <s v="EXTRACCIÓN"/>
    <s v="no es tupa"/>
    <m/>
  </r>
  <r>
    <n v="122"/>
    <s v="-"/>
    <s v="122-2019-PRODUCE/DGPCHDI"/>
    <s v="082916-2018"/>
    <x v="1"/>
    <x v="15"/>
    <s v="LUIS ROGGER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LUIS ROGGER IPANAQUE PAZO para operar la E/P DORIS I (PT-40412-BM)"/>
    <s v="CHD"/>
    <s v="EXTRACCIÓN"/>
    <s v="no es tupa"/>
    <m/>
  </r>
  <r>
    <n v="123"/>
    <s v="-"/>
    <s v="123-2019-PRODUCE/DGPCHDI"/>
    <s v="012097-2017"/>
    <x v="1"/>
    <x v="15"/>
    <s v="ROGGER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ROGGER IPANAQUE PAZO para operar la E/P DOÑA MECHE X (TA-20332-BM)"/>
    <s v="CHD"/>
    <s v="EXTRACCIÓN"/>
    <s v="no es tupa"/>
    <m/>
  </r>
  <r>
    <n v="124"/>
    <s v="-"/>
    <s v="124-2019-PRODUCE/DGPCHDI"/>
    <s v="012097-2017"/>
    <x v="1"/>
    <x v="15"/>
    <s v="ROGGER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ROGGER IPANAQUE PAZO para operar la E/P SIEMPRE DOÑA MECHE (TA-20232-BM)"/>
    <s v="CHD"/>
    <s v="EXTRACCIÓN"/>
    <s v="no es tupa"/>
    <m/>
  </r>
  <r>
    <n v="125"/>
    <s v="-"/>
    <s v="125-2019-PRODUCE/DGPCHDI"/>
    <s v="074606-2018"/>
    <x v="1"/>
    <x v="15"/>
    <s v="ROGGER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ROGGER IPANAQUE PAZO para operar la E/P DOÑA MECHE VIVE (PT-42975-CM)"/>
    <s v="CHD"/>
    <s v="EXTRACCIÓN"/>
    <s v="no es tupa"/>
    <m/>
  </r>
  <r>
    <n v="126"/>
    <s v="-"/>
    <s v="126-2019-PRODUCE/DGPCHDI"/>
    <s v="074606-2018"/>
    <x v="1"/>
    <x v="15"/>
    <s v="ROGGER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ROGGER IPANAQUE PAZO para operar la E/P MI PEDRO (PT-41270-CM)"/>
    <s v="CHD"/>
    <s v="EXTRACCIÓN"/>
    <s v="no es tupa"/>
    <m/>
  </r>
  <r>
    <n v="127"/>
    <s v="-"/>
    <s v="127-2019-PRODUCE/DGPCHDI"/>
    <s v="074606-2018"/>
    <x v="1"/>
    <x v="15"/>
    <s v="ROGGER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ROGGER IPANAQUE PAZO para operar la E/P DOÑA MECHE PRESENTE (PT-41376-CM)"/>
    <s v="CHD"/>
    <s v="EXTRACCIÓN"/>
    <s v="no es tupa"/>
    <m/>
  </r>
  <r>
    <n v="128"/>
    <s v="-"/>
    <s v="128-2019-PRODUCE/DGPCHDI"/>
    <s v="082916-2018"/>
    <x v="1"/>
    <x v="15"/>
    <s v="ROGGER IPANAQUE PAZO"/>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ROGGER IPANAQUE PAZO para operar la E/P JAHUAR (PT-40431-BM)"/>
    <s v="CHD"/>
    <s v="EXTRACCIÓN"/>
    <s v="no es tupa"/>
    <m/>
  </r>
  <r>
    <n v="129"/>
    <s v="-"/>
    <s v="129-2019-PRODUCE/DGPCHDI"/>
    <s v="082916-2018"/>
    <x v="1"/>
    <x v="15"/>
    <s v="ARMANDO CHAPILLIQUEN PAZOS"/>
    <s v="COOPERATIVA PESQUERA"/>
    <s v="IMPROCEDENTE PERMISO DE PESCA_x000a_COOPERATIVA PESQUERA JEHOVA ES MI PASTOR NADA ME FALTARA LA TORTUGA PAITA"/>
    <s v="Declarar IMPROCEDENTE la petición de permiso de pesca formulada por la COOPERATIVA PESQUERA JEHOVA ES MI PASTOR NADA ME FALTARA LA TORTUGA PAITA a favor de ARMANDO CHAPILLIQUEN PAZOS para operar la E/P MI SELENA (TA-35788-BM)"/>
    <s v="CHD"/>
    <s v="EXTRACCIÓN"/>
    <s v="no es tupa"/>
    <m/>
  </r>
  <r>
    <n v="130"/>
    <d v="2019-02-06T00:00:00"/>
    <s v="130-2019-PRODUCE/DGPCHDI"/>
    <s v="131679-2018"/>
    <x v="1"/>
    <x v="15"/>
    <s v="COMPAÑIA MINERA CHUNGAR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CHUNGAR S.A.C. autorización para efectuar investigación pesquera con extracción de muestras de especímenes hidrobiológicos sin valor comercial y sin uso de embarcación pesquera"/>
    <s v="CHD"/>
    <s v="EXTRACCIÓN"/>
    <s v="si"/>
    <m/>
  </r>
  <r>
    <n v="131"/>
    <s v="-"/>
    <s v="131-2019-PRODUCE/DGPCHDI"/>
    <s v="112341-2018"/>
    <x v="1"/>
    <x v="15"/>
    <s v="JOSE RICARDO HUAMANCHUMO BERNAL, ROSA ISABEL HUAMANCHUMO DE MILLONES, JUAN HUAMANCHUMO BERNAL, MARIA LAURA HUAMANCHUMO BERNAL, JULIO HUAMANCHUMO BERNAL, MARTINA HUAMANCHUMO BERNAL y MARGARITA HUAMANCHUMO BERNAL"/>
    <s v="ROP DE ANCHOVETA_x000a_(PRIMERA DCT)"/>
    <s v="OTROS"/>
    <s v="Dejar sin efecto el artículo 4 de la Resolución Directoral N° 1538-2018-PRODUCE/DGPCHDI que dispuso determinado condicionamiento a la vigencia del permiso de pesca a que se refiere el artículo 1 de dicha resolución directoral otorgado para operar la embarcación pesquera CRUZ ISABEL (PL-19026-CM) y 28.00 m3 de capacidad de bodega."/>
    <s v="CHD"/>
    <s v="EXTRACCIÓN"/>
    <s v="no es tupa"/>
    <m/>
  </r>
  <r>
    <n v="132"/>
    <s v="-"/>
    <s v="132-2019-PRODUCE/DGPCHDI"/>
    <s v="139189-2017"/>
    <x v="1"/>
    <x v="15"/>
    <s v="CORPORACIÓN BETA S.A.C."/>
    <s v="ROP DE ANCHOVETA_x000a_(TERCERA DCT)"/>
    <s v="IMPROCEDENTE PERMISO DE PESCA DE MENOR ESCALA"/>
    <s v="Declarar improcedente la solicitud de otorgamiento de permiso de pesca de menor escala para operar la embarcación pesquera PAVELO I de matrícula PT-32099-CM para la extracción del recurso Anchoveta para consumo humano directo, en el marco del Decreto Supremo N° 005-2017-PRODUCE y modificatoria, presentada por la empresa CORPORACIÓN BETA S.A.C."/>
    <s v="CHD"/>
    <s v="EXTRACCIÓN"/>
    <s v="no es tupa"/>
    <m/>
  </r>
  <r>
    <n v="133"/>
    <s v="-"/>
    <s v="133-2019-PRODUCE/DGPCHDI"/>
    <s v="004230-2019"/>
    <x v="1"/>
    <x v="15"/>
    <s v="GUILLERMO WENCESLAO VENEGAS VIEIRA"/>
    <s v="OTROS"/>
    <s v="CADUCIDAD DEL PERMISO DE PESCA"/>
    <s v="Declarar la CADUCIDAD del permiso de pesca otorgado al señor GUILLERMO WENCESLAO VENEGAS VIEIRA para operar la embarcación pesquera denominada PONCE II con matrícula CO-17431-BM para la extracción del recurso Bacalao de Profundidad para el consumo humano directo."/>
    <s v="CHD"/>
    <s v="EXTRACCIÓN"/>
    <s v="no es tupa"/>
    <m/>
  </r>
  <r>
    <n v="134"/>
    <d v="2019-01-24T00:00:00"/>
    <s v="134-2019-PRODUCE/DGPCHDI"/>
    <s v="000213-2019"/>
    <x v="1"/>
    <x v="15"/>
    <s v="JOSE SIMON ALVAREZ ECHE Y JUANA ALVAREZ CARRERA"/>
    <s v="N° 13 CAMBIO DEL TITULAR DEL PERMISO DE PESCA PARA EMBARCACIONES PESQUERAS"/>
    <s v="CAMBIO DE TITULAR DE PERMISO DE PESCA"/>
    <s v="Aprobar a favor de los señores Jose Simon Alvarez Eche y Juana Alvarez Carrera, el cambio de titular del permiso de pesca para operar la embarcación pesquera JHONNY MANUELITO con matrícula PL-21027-PM y 100.00 m3 de capacidad de bodega para la extracción del recurso Anchoveta con destino al consumo humano directo e indirecto y el recurso Sardina con destino al consumo humano directo."/>
    <s v="CHD/CHI"/>
    <s v="EXTRACCIÓN"/>
    <s v="no"/>
    <m/>
  </r>
  <r>
    <n v="135"/>
    <d v="2019-02-04T00:00:00"/>
    <s v="135-2019-PRODUCE/DGPCHDI"/>
    <s v="130769-2018"/>
    <x v="1"/>
    <x v="15"/>
    <s v="VALENTIN ARROYO CASTRO, MARGARITA LUMBRERAS SANTISTEBAN, MARIANO ARROYO CASTRO, RENE PALMA DE ARROYO, ISIDRO ARROYO CASTRO, MARIA TOMASA REQUECAYLE, JOSE ZOLANO ARROYO CASTRO, GLADYS HUAMANCHUMO SALAZAR, MARCELINO ARROYO CASTRO Y MARIA SANTOS HUAMANCHUMO BERNAL"/>
    <s v="N° 4 AUTORIZACIÓN  DE INCREMENTO DE FLOTA"/>
    <s v="AUTORIZACIÓN DE INCREMENTO DE FLOTA"/>
    <s v="Otorgar a favor de los señores Valentin Arroyo Castro, Margarita Lumbreras Santisteban, Mariano Arroyo Castro, Rene Palma de Arroyo, Isidro Arroyo Castro, Maria Tomasa RequeCayle, Jose Zolano Arroyo Castro, Gladys Huamanchumo Salazar, Marcelino Arroyo Castro y Maria Santos Huamanchumo Bernal, autorización de incremento de flota para construir una nueva embarcación pesquera de 69.19 m3 de capacidad de bodega."/>
    <s v="CHD/CHI"/>
    <s v="EXTRACCIÓN"/>
    <s v="si"/>
    <m/>
  </r>
  <r>
    <n v="136"/>
    <s v="-"/>
    <s v="136-2019-PRODUCE/DGPCHDI"/>
    <s v="074606-2018"/>
    <x v="1"/>
    <x v="16"/>
    <s v="FELIX PAZO BELUPU"/>
    <s v="COOPERATIVA PESQUERA"/>
    <s v="COOPERATIVA PESQUERA_x000a_JEHOVÁ ES MI PASTOR NADA ME FALTARÁ LA TORTUGA PAITA : DESISTIMIENTO PERMISO DE PESCA"/>
    <s v="Aceptar el desistimiento del procedimiento correspondiente a la solicitud del permiso de pesca formulada por la COOPERATIVA PESQUERA JEHOVÁ ES MI PASTOR NADA ME FALTARÁ LA TORTUGA PAITA a favor del señor FELIX PAZO BELUPU para operar la embarcación MARIA FELICITA (TA-31980-BM) y 4.80 de arqueo bruto en la extracción de los recursos Calamar Gigante o Pota y Perico."/>
    <s v="CHD"/>
    <s v="EXTRACCIÓN"/>
    <s v="no es tupa"/>
    <m/>
  </r>
  <r>
    <n v="137"/>
    <s v="-"/>
    <s v="137-2019-PRODUCE/DGPCHDI"/>
    <s v="074606-2018"/>
    <x v="1"/>
    <x v="16"/>
    <s v="SEGUNDO GABRIEL NOLASCO FLORES"/>
    <s v="COOPERATIVA PESQUERA"/>
    <s v="COOPERATIVA PESQUERA_x000a_JEHOVÁ ES MI PASTOR NADA ME FALTARÁ LA TORTUGA PAITA : DESISTIMIENTO PERMISO DE PESCA"/>
    <s v="Aceptar el desistimiento del procedimiento correspondiente a la solicitud del permiso de pesca formulada por la COOPERATIVA PESQUERA JEHOVÁ ES MI PASTOR NADA ME FALTARÁ LA TORTUGA PAITA a favor del señor Segundo Gabriel Nolasco Flores para operar la embarcación JESUCRISTO ES REAL (TA-04005-BM) y 5.00 de arqueo bruto en la extracción de los recursos Calamar Gigante o Pota y Perico."/>
    <s v="CHD"/>
    <s v="EXTRACCIÓN"/>
    <s v="no es tupa"/>
    <m/>
  </r>
  <r>
    <n v="138"/>
    <d v="2019-04-25T00:00:00"/>
    <s v="138-2019-PRODUCE/DGPCHDI"/>
    <s v="081810-2018"/>
    <x v="1"/>
    <x v="16"/>
    <s v="COMPAÑIA MINERA ARE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COMPAÑIA MINERA ARES S.A.C., autorización para efectuar investigación pesquera con extracción de muestras de especímenes hidrobiológicos, sin valor comercial y sin uso de embarcación pesquera."/>
    <s v="CHD"/>
    <s v="EXTRACCIÓN"/>
    <s v="si"/>
    <m/>
  </r>
  <r>
    <n v="139"/>
    <s v="-"/>
    <s v="139-2019-PRODUCE/DGPCHDI"/>
    <s v="074606-2018"/>
    <x v="1"/>
    <x v="16"/>
    <s v="PABLO FIESTAS FERNÁNDEZ"/>
    <s v="COOPERATIVA PESQUERA"/>
    <s v="COOPERATIVA PESQUERA_x000a_JEHOVÁ ES MI PASTOR NADA ME FALTARÁ LA TORTUGA PAITA : DESISTIMIENTO PERMISO DE PESCA"/>
    <s v="Aceptar el desistimiento del procedimiento correspondiente a la solicitud del permiso de pesca formulada por la COOPERATIVA PESQUERA JEHOVÁ ES MI PASTOR NADA ME FALTARÁ LA TORTUGA PAITA a favor del señor PABLO FIESTAS FERNÁNDEZ para operar la embarcación GLORIA DE JEHOVÁ (TA-02143-BM) y 6.40 de arqueo bruto en la extracción de los recursos Calamar Gigante o Pota y Perico."/>
    <s v="CHD"/>
    <s v="EXTRACCIÓN"/>
    <s v="no es tupa"/>
    <m/>
  </r>
  <r>
    <n v="140"/>
    <s v="-"/>
    <s v="140-2019-PRODUCE/DGPCHDI"/>
    <s v="074606-2018"/>
    <x v="1"/>
    <x v="16"/>
    <s v="PABLO FIESTAS FERNÁNDEZ"/>
    <s v="COOPERATIVA PESQUERA"/>
    <s v="COOPERATIVA PESQUERA_x000a_JEHOVÁ ES MI PASTOR NADA ME FALTARÁ LA TORTUGA PAITA : DESISTIMIENTO PERMISO DE PESCA"/>
    <s v="Aceptar el desistimiento del procedimiento correspondiente a la solicitud del permiso de pesca formulada por la COOPERATIVA PESQUERA JEHOVÁ ES MI PASTOR NADA ME FALTARÁ LA TORTUGA PAITA a favor del señor PABLO FIESTAS FERNÁNDEZ para operar la embarcación JESÚS SALVADOR DEL MUNDO (PT-26082-BM) y 6.81 de arqueo bruto en la extracción de los recursos Calamar Gigante o Pota y Perico."/>
    <s v="CHD"/>
    <s v="EXTRACCIÓN"/>
    <s v="no es tupa"/>
    <m/>
  </r>
  <r>
    <n v="141"/>
    <s v="-"/>
    <s v="141-2019-PRODUCE/DGPCHDI"/>
    <s v="Acta de inspección técnica N° 037-2018-PRODUCE/DGPCHDI-DECHD"/>
    <x v="1"/>
    <x v="16"/>
    <s v="JOSE RAUL SANTAMARIA SANTISTEBAN"/>
    <s v="ROP DE ANCHOVETA_x000a_(SEGUNDA DCT)"/>
    <s v="ADECUAR PERMISO DE PESCA"/>
    <s v="Adecuar de oficio el permiso de pesca otorgado por el Gobierno Regional de Lambayeque para operar la embarcación pesquera LA PIRÁMIDE (CO-29037-CM) y 9.98 m3 de capacidad de bodega , al ROP de la Anchoveta. Otorgar a favor del señor JOSE RAUL SANTAMARIA SANTISTEBAN permiso de pesca de menor escala para operar la citada embarcación para la extracción del recurso hidrobiológico Anchoveta con destino al consumo humano directo."/>
    <s v="CHD"/>
    <s v="EXTRACCIÓN"/>
    <s v="no es tupa"/>
    <m/>
  </r>
  <r>
    <n v="142"/>
    <s v="-"/>
    <s v="142-2019-PRODUCE/DGPCHDI"/>
    <s v="074606-2018"/>
    <x v="1"/>
    <x v="16"/>
    <s v="COOPERATIVA PESQUERA"/>
    <s v="COOPERATIVA PESQUERA"/>
    <s v="COOPERATIVA PESQUERA_x000a_JEHOVÁ ES MI PASTOR NADA ME FALTARÁ LA TORTUGA PAITA : DESISTIMIENTO PERMISO DE PESCA"/>
    <s v="Aceptar el desistimiento del procedimiento correspondiente a la solicitud del permiso de pesca formulada por la COOPERATIVA PESQUERA JEHOVÁ ES MI PASTOR NADA ME FALTARÁ LA TORTUGA PAITA a favor del señor JUAN BAUTISTA FIESTAS PAZO para operar la embarcación PROSPERO (PT-40474-BM) y 6.82 de arqueo bruto en la extracción de los recursos Calamar Gigante o Pota y Perico."/>
    <s v="CHD"/>
    <s v="EXTRACCIÓN"/>
    <s v="no es tupa"/>
    <m/>
  </r>
  <r>
    <n v="143"/>
    <s v="-"/>
    <s v="143-2019-PRODUCE/DGPCHDI"/>
    <s v="074606-2018"/>
    <x v="1"/>
    <x v="16"/>
    <s v="COOPERATIVA PESQUERA"/>
    <s v="COOPERATIVA PESQUERA"/>
    <s v="COOPERATIVA PESQUERA_x000a_JEHOVÁ ES MI PASTOR NADA ME FALTARÁ LA TORTUGA PAITA : DESISTIMIENTO PERMISO DE PESCA"/>
    <s v="Aceptar el desistimiento del procedimiento correspondiente a la solicitud del permiso de pesca formulada por la COOPERATIVA PESQUERA JEHOVÁ ES MI PASTOR NADA ME FALTARÁ LA TORTUGA PAITA a favor del señor ITALO PANTA MARTINEZ para operar la embarcación MARIA ANGÉLICA Y JUANA ROSA (PT-51069-BM) y 3.98 de arqueo bruto en la extracción de los recursos Calamar Gigante o Pota y Perico."/>
    <s v="CHD"/>
    <s v="EXTRACCIÓN"/>
    <s v="no es tupa"/>
    <m/>
  </r>
  <r>
    <n v="144"/>
    <s v="-"/>
    <s v="144-2019-PRODUCE/DGPCHDI"/>
    <s v="074606-2018"/>
    <x v="1"/>
    <x v="16"/>
    <s v="COOPERATIVA PESQUERA"/>
    <s v="COOPERATIVA PESQUERA"/>
    <s v="COOPERATIVA PESQUERA_x000a_JEHOVÁ ES MI PASTOR NADA ME FALTARÁ LA TORTUGA PAITA : DESISTIMIENTO PERMISO DE PESCA"/>
    <s v="Aceptar el desistimiento del procedimiento correspondiente a la solicitud del permiso de pesca formulada por la COOPERATIVA PESQUERA JEHOVÁ ES MI PASTOR NADA ME FALTARÁ LA TORTUGA PAITA a favor del señor JUAN BAUTISTA FIESTAS PAZO para operar la embarcación DIVINO MAESTRO II (TA-02330-BM) y 6.40 de arqueo bruto en la extracción de los recursos Calamar Gigante o Pota y Perico."/>
    <s v="CHD"/>
    <s v="EXTRACCIÓN"/>
    <s v="no es tupa"/>
    <m/>
  </r>
  <r>
    <n v="145"/>
    <s v="-"/>
    <s v="145-2019-PRODUCE/DGPCHDI"/>
    <s v="074606-2018"/>
    <x v="1"/>
    <x v="16"/>
    <s v="COOPERATIVA PESQUERA"/>
    <s v="COOPERATIVA PESQUERA"/>
    <s v="COOPERATIVA PESQUERA_x000a_JEHOVÁ ES MI PASTOR NADA ME FALTARÁ LA TORTUGA PAITA : DESISTIMIENTO PERMISO DE PESCA"/>
    <s v="Aceptar el desistimiento del procedimiento correspondiente a la solicitud del permiso de pesca formulada por la COOPERATIVA PESQUERA JEHOVÁ ES MI PASTOR NADA ME FALTARÁ LA TORTUGA PAITA a favor de la señora ROSA FLOR PANTA MARTÍNEZ para operar la embarcación ROSA (PT-40470-BM) y 6.82 de arqueo bruto en la extracción de los recursos Calamar Gigante o Pota y Perico."/>
    <s v="CHD"/>
    <s v="EXTRACCIÓN"/>
    <s v="no es tupa"/>
    <m/>
  </r>
  <r>
    <n v="146"/>
    <s v="-"/>
    <s v="146-2019-PRODUCE/DGPCHDI"/>
    <s v="005835-2019"/>
    <x v="1"/>
    <x v="17"/>
    <s v="PESQUERA NIVAMA S.A.C."/>
    <s v="N° 82 CAMBIO DEL TITULAR DE LA LICENCIA DE OPERACIÓN DE PLANTA(S) DE PROCESAMIENTO PESQUERO"/>
    <s v="DESISTIMIENTO CAMBIO DE TITULAR DE LICENCIA DE OPERACIÓN"/>
    <s v="Aceptar el desistimiento del procedimiento correspondiente a la solicitud de cambio de titular de las licencias para operar las plantas de procesamiento pesquero para la producción de congelado y enlatado, con capacidades instaladas de 64 t/día y 877 cajas/turno; respectivamente, otorgada a la empresa PESQUERA NIVAMA S.A.C. mediante RD N° 555-2014-PRODUCE/DGCHD."/>
    <s v="CHD"/>
    <s v="PROCESAMIENTO"/>
    <s v="no es tupa"/>
    <m/>
  </r>
  <r>
    <n v="147"/>
    <d v="2019-02-08T00:00:00"/>
    <s v="147-2019-PRODUCE/DGPCHDI"/>
    <s v="132628-2018"/>
    <x v="1"/>
    <x v="17"/>
    <s v="ANILISA S.A."/>
    <s v="N° 18 OBTENCIÓN DE PERMISO DE PESCA PARA OPERAR EMBARCACIONES DE BANDERA EXTRANJERA"/>
    <s v="PERMISO DE PESCA PARA E/P BANDERA EXTRANJERA"/>
    <s v="Otorgar a la empresa ANILISA S.A., permiso de pesca para operar la embarcación pesquera de cerco de bandera ecuatoriana denominada MALULA, en la extracción del recurso Atún con destino al consumo humano directo."/>
    <s v="CHD"/>
    <s v="EXTRACCIÓN"/>
    <s v="si"/>
    <m/>
  </r>
  <r>
    <n v="148"/>
    <d v="2019-02-08T00:00:00"/>
    <s v="148-2019-PRODUCE/DGPCHDI"/>
    <s v="132625-2018"/>
    <x v="1"/>
    <x v="17"/>
    <s v="FOLITOP S.A."/>
    <s v="N° 18 OBTENCIÓN DE PERMISO DE PESCA PARA OPERAR EMBARCACIONES DE BANDERA EXTRANJERA"/>
    <s v="PERMISO DE PESCA PARA E/P BANDERA EXTRANJERA"/>
    <s v="Otorgar a la empresa FOLITOP S.A., permiso de pesca para operar la embarcación pesquera de cerco de bandera ecuatoriana denominada CLAUDIA L, en la extracción del recurso Atún con destino al consumo humano directo."/>
    <s v="CHD"/>
    <s v="EXTRACCIÓN"/>
    <s v="si"/>
    <m/>
  </r>
  <r>
    <n v="149"/>
    <d v="2019-02-19T00:00:00"/>
    <s v="149-2019-PRODUCE/DGPCHDI"/>
    <s v="002216-2019"/>
    <x v="1"/>
    <x v="17"/>
    <s v="MAGRISACORP S.A."/>
    <s v="N° 18 OBTENCIÓN DE PERMISO DE PESCA PARA OPERAR EMBARCACIONES DE BANDERA EXTRANJERA"/>
    <s v="PERMISO DE PESCA PARA E/P BANDERA EXTRANJERA"/>
    <s v="Otorgar a la empresa MAGRISACORP S.A., permiso de pesca para operar la embarcación pesquera de cerco de bandera ecuatoriana denominada PANCHITO L, en la extracción del recurso Atún con destino al consumo humano directo."/>
    <s v="CHD"/>
    <s v="EXTRACCIÓN"/>
    <s v="si"/>
    <m/>
  </r>
  <r>
    <n v="150"/>
    <s v="-"/>
    <s v="150-2019-PRODUCE/DGPCHDI"/>
    <s v="024115-2018"/>
    <x v="1"/>
    <x v="17"/>
    <s v="Empresa Nacional Pesquera S.A. PESCA PERÚ"/>
    <s v="OTROS"/>
    <s v="OTROS"/>
    <s v="Declarar improcedente la solicitud de &quot;restitución de todos los derechos administrativo correspondientes a la embarcación PIQUERO (CY-7912) adquirida a la Empresa Nacional Pesquera S.A. PESCA PERÚ, el 30 de octubre del año 1989, al momento judicializado y en etapa de ejecución de Sentencia desde el 29 de octubre del año 1997&quot; presentado por el señor GERMAN TORRES SOTOMAYOR."/>
    <s v="CHD"/>
    <s v="EXTRACCIÓN"/>
    <s v="no es tupa"/>
    <m/>
  </r>
  <r>
    <n v="151"/>
    <s v="-"/>
    <s v="151-2019-PRODUCE/DGPCHDI"/>
    <s v="000400-2019"/>
    <x v="1"/>
    <x v="17"/>
    <s v="COMPAÑÍA MINERA ANTAMINA S.A."/>
    <s v="OTROS"/>
    <s v="OTROS"/>
    <s v="Modificar el artículo 1 de la Resolución Directoral N° 1467-2018-PRODUCE/DGPCHDI."/>
    <s v="CHD"/>
    <s v="EXTRACCIÓN"/>
    <s v="no es tupa"/>
    <m/>
  </r>
  <r>
    <n v="152"/>
    <d v="2019-03-04T00:00:00"/>
    <s v="152-2019-PRODUCE/DGPCHDI"/>
    <s v="013328-2019"/>
    <x v="1"/>
    <x v="17"/>
    <s v="PESDEL S.A."/>
    <s v="N° 18 OBTENCIÓN DE PERMISO DE PESCA PARA OPERAR EMBARCACIONES DE BANDERA EXTRANJERA"/>
    <s v="PERMISO DE PESCA PARA E/P BANDERA EXTRANJERA"/>
    <s v="Otorgar a la empresa PESDEL S.A., permiso de pesca para operar la embarcación pesquera de cerco de bandera ecuatoriana denominada LIZI, en la extracción del recurso Atún con destino al consumo humano directo."/>
    <s v="CHD"/>
    <s v="EXTRACCIÓN"/>
    <s v="si"/>
    <m/>
  </r>
  <r>
    <n v="153"/>
    <s v="-"/>
    <s v="153-2019-PRODUCE/DGPCHDI"/>
    <s v="012828-2019"/>
    <x v="1"/>
    <x v="17"/>
    <s v="INVERSIONES PRISCO S.A.C."/>
    <s v="OTROS"/>
    <s v="SUSPENDER POR ÚNICA VEZ LICENCIA DE OPERACIÓN DE PLANTA DE PROCESAMIENTO"/>
    <s v="Suspender por única vez, a solicitud de la empresa INVERSIONES PRISCO S.A.C., la licencia de operación otorgada mediante RD. N° 263-2016-PRODUCE/DGCHD, respecto a la planta de procesamiento pesquero para la producción de congelado, con capacidad instalada de 24 t/día."/>
    <s v="CHD"/>
    <s v="PROCESAMIENTO"/>
    <s v="no es tupa"/>
    <m/>
  </r>
  <r>
    <n v="154"/>
    <s v="-"/>
    <s v="154-2019-PRODUCE/DGPCHDI"/>
    <s v="007405-2019"/>
    <x v="1"/>
    <x v="17"/>
    <s v="JORGE ENRIQUE VASQUEZ GIGLIO y MARITZA CARMEN KARDUM GONZALEZ"/>
    <s v="OTROS"/>
    <s v="OTROS"/>
    <s v="Dejar sin efecto el artículo 3 de la RD. N° 562-2018-PRODUCE/DGPCHDI que dispuso determinado condicionamiento a la vigencia del permiso de pesca otorgado en el artículo 1 de dicha resolución directoral a favor de los señores JORGE ENRIQUE VASQUEZ GIGLIO y MARITZA CARMEN KARDUM GONZALEZ para operar la embarcación pesquera VENTISQUERO (CO-22695-CM) y 30.26 m3 de capacidad de bodega."/>
    <s v="CHD"/>
    <s v="EXTRACCIÓN"/>
    <s v="no es tupa"/>
    <m/>
  </r>
  <r>
    <n v="155"/>
    <d v="2019-02-06T00:00:00"/>
    <s v="155-2019-PRODUCE/DGPCHDI"/>
    <s v="114546-2018"/>
    <x v="1"/>
    <x v="18"/>
    <s v="CNPC PERÚ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CNPC PERÚ S.A.C., autorización para efectuar investigación pesquera con extracción de muestras de especímenes hidrobiológicos, sin valor comercial y sin uso de embarcación pesquera."/>
    <s v="CHD"/>
    <s v="EXTRACCIÓN"/>
    <s v="no"/>
    <m/>
  </r>
  <r>
    <n v="156"/>
    <s v="-"/>
    <s v="156-2019-PRODUCE/DGPCHDI"/>
    <s v="R.D. N° 1558-2018-PRODUCE/DGPCHDI"/>
    <x v="1"/>
    <x v="18"/>
    <s v="JUAN CARLOS ECHE ECA"/>
    <s v="ROP DE ANCHOVETA_x000a_(TERCERA DCT)"/>
    <s v="IMPROCEDENTE PERMISO DE PESCA DE MENOR ESCALA"/>
    <s v="Declarar improcedente la solicitud de otorgamiento de permiso de pesca de menor escala para operar la embarcación pesquera MI IIRIS (PL-34905-CM) para la extracción del recurso Anchoveta para consumo humano directo."/>
    <s v="CHD"/>
    <s v="EXTRACCIÓN"/>
    <s v="no es tupa"/>
    <m/>
  </r>
  <r>
    <n v="157"/>
    <d v="2019-03-05T00:00:00"/>
    <s v="157-2019-PRODUCE/DGPCHDI"/>
    <s v="008329-2019"/>
    <x v="1"/>
    <x v="18"/>
    <s v="INDUSTRIA DE ENLATADOS ALIMENTICIOS CIA. LTDA. IDEAL"/>
    <s v="N° 18 OBTENCIÓN DE PERMISO DE PESCA PARA OPERAR EMBARCACIONES DE BANDERA EXTRANJERA"/>
    <s v="PERMISO DE PESCA PARA E/P BANDERA EXTRANJERA"/>
    <s v="Otorgar a la empresa INDUSTRIA DE ENLATADOS ALIMENTICIOS CIA. LTDA. IDEAL, permiso de pesca para operar la embarcación pesquera de cerco de bandera ecuatoriana denominada MONTENEME, en la extracción del recurso Atún con destino al consumo humano directo."/>
    <s v="CHD"/>
    <s v="EXTRACCIÓN"/>
    <s v="si"/>
    <m/>
  </r>
  <r>
    <n v="158"/>
    <s v="-"/>
    <s v="158-2019-PRODUCE/DGPCHDI"/>
    <s v="095134-2018"/>
    <x v="1"/>
    <x v="18"/>
    <s v="CONTONGA PERÚ S.A.C."/>
    <s v="OTROS"/>
    <s v="OTROS"/>
    <s v="Rectificar el error material contenido en los artículos 1, 3, 4 y 5 de la RD N° 1424-2018-PRODUCE/DGPCHDI, de fecha 3 de septiembre de 2018."/>
    <s v="CHD"/>
    <s v="EXTRACCIÓN"/>
    <s v="no es tupa"/>
    <m/>
  </r>
  <r>
    <n v="159"/>
    <d v="2019-01-16T00:00:00"/>
    <s v="159-2019-PRODUCE/DGPCHDI"/>
    <s v="125652-2018"/>
    <x v="1"/>
    <x v="18"/>
    <s v="PESQUERA ARTESANAL DON PANCHO S.A.C."/>
    <s v="N° 13 CAMBIO DEL TITULAR DEL PERMISO DE PESCA PARA EMBARCACIONES PESQUERAS"/>
    <s v="CAMBIO DE TITULAR DE PERMISO DE PESCA"/>
    <s v="Aprobar a favor de la empresa PESQUERA ARTESANAL DON PANCHO S.A.C., el cambio de titular del permiso de pesca, correspondiente a la embarcación pesquera EL NAZARENO (CE-2474-CM) y 29.66 m3 de capacidad de bodega para la extracción del recurso Anchoveta y demás recursos hidrobiológicos con destino al CHD, autorizados mediante RD N° 254-2017-PRODUCE/DGPCHDI."/>
    <s v="CHD"/>
    <s v="EXTRACCIÓN"/>
    <s v="no"/>
    <m/>
  </r>
  <r>
    <n v="160"/>
    <s v="-"/>
    <s v="160-2019-PRODUCE/DGPCHDI"/>
    <s v="R.M. 586-2018-PRODUCE_x000a_R.M. 039-2019-PRODUCE"/>
    <x v="1"/>
    <x v="19"/>
    <s v="ROYAL DAWN LLC"/>
    <s v="N° 18 OBTENCIÓN DE PERMISO DE PESCA PARA OPERAR EMBARCACIONES DE BANDERA EXTRANJERA"/>
    <s v="PERMISO DE PESCA PARA E/P BANDERA EXTRANJERA"/>
    <s v="Otorgar a la empresa ROYAL DAWN LLC, permiso de pesca para operar la embarcación pesquera de cerco de bandera estadounidense denominada ROYAL DAWN, en la extracción del recurso Atún con destino al consumo humano directo."/>
    <s v="CHD"/>
    <s v="EXTRACCIÓN"/>
    <s v="no es tupa"/>
    <m/>
  </r>
  <r>
    <n v="161"/>
    <d v="2019-01-22T00:00:00"/>
    <s v="161-2019-PRODUCE/DGPCHDI"/>
    <s v="125343-2018"/>
    <x v="1"/>
    <x v="19"/>
    <s v="RIBERAS DEL MAR S.A.C."/>
    <s v="N° 4 AUTORIZACIÓN  DE INCREMENTO DE FLOTA"/>
    <s v="IMPROCEDENTE AUTORIZACIÓN DE INCREMENTO DE FLOTA"/>
    <s v="Declarar IMPROCEDENTE la solicitud de autorización de incremento de flota para la construcción de una nueva embarcación pesquera de 134 m3 de capacidad de bodega, vía sustitución de la E/P C&amp;Z 4 (CE-4523-PM), presentada por RIBERAS DEL MAR S.A.C. Declarar la caducidad de pleno derecho del permiso de pesca de la E/P C&amp;Z 4 (CE-4523-PM)."/>
    <s v="CHI"/>
    <s v="EXTRACCIÓN"/>
    <s v="no"/>
    <m/>
  </r>
  <r>
    <n v="162"/>
    <d v="2019-03-04T00:00:00"/>
    <s v="162-2019-PRODUCE/DGPCHDI"/>
    <s v="013405-2019"/>
    <x v="1"/>
    <x v="20"/>
    <s v="TRANSMARINA C.A."/>
    <s v="N° 18 OBTENCIÓN DE PERMISO DE PESCA PARA OPERAR EMBARCACIONES DE BANDERA EXTRANJERA"/>
    <s v="PERMISO DE PESCA PARA E/P BANDERA EXTRANJERA"/>
    <s v="Otorgar a TRANSMARINA C.A. permiso de pesca para operar la embarcación pesquera de cerco de bandera ecuatoriana denominada MIRANDA, en la extracción de Atún para consumo humano directo"/>
    <s v="CHD"/>
    <s v="EXTRACCIÓN"/>
    <s v="si"/>
    <m/>
  </r>
  <r>
    <n v="163"/>
    <d v="2019-03-06T00:00:00"/>
    <s v="163-2019-PRODUCE/DGPCHDI"/>
    <s v="014793-2019"/>
    <x v="1"/>
    <x v="20"/>
    <s v="SENZER S.A."/>
    <s v="N° 18 OBTENCIÓN DE PERMISO DE PESCA PARA OPERAR EMBARCACIONES DE BANDERA EXTRANJERA"/>
    <s v="PERMISO DE PESCA PARA E/P BANDERA EXTRANJERA"/>
    <s v="Otorgar a SENZER S.A. permiso de pesca para operar la embarcación pesquera de cerco de bandera ecuatoriana denominada NATALY, en la extracción de Atún para consumo humano directo"/>
    <s v="CHD"/>
    <s v="EXTRACCIÓN"/>
    <s v="si"/>
    <m/>
  </r>
  <r>
    <n v="164"/>
    <s v="-"/>
    <s v="164-2019-PRODUCE/DGPCHDI"/>
    <s v="R.V. 083-2017-PRODUCE/DVPA"/>
    <x v="1"/>
    <x v="20"/>
    <s v="PESQUERA HAYDUK S.A."/>
    <s v="OTROS"/>
    <s v="CONCLUSIÓN DEL PROCEDIMIENTO DE AUTORIZACIÓN DE INCREMENTO DE FLOTA"/>
    <s v="Declarar la conclusión del procedimiento administrativo de autorización de incremento de flota para ampliar el permiso de pesca para acceder a los recursos jurel y caballa con destino al CHD con la E/P ISABELITA (CE-28791-PM), presentado por PESQUERA HAYDUK S.A."/>
    <s v="CHD"/>
    <s v="EXTRACCIÓN"/>
    <s v="no es tupa"/>
    <m/>
  </r>
  <r>
    <n v="165"/>
    <s v="-"/>
    <s v="165-2019-PRODUCE/DGPCHDI"/>
    <s v="116379-2018"/>
    <x v="1"/>
    <x v="21"/>
    <s v="GUADALUPE PANTA ECA y MARCO ANTONIO YOUNG TORRES"/>
    <s v="ROP DE ANCHOVETA_x000a_(SEGUNDA DCT)"/>
    <s v="OTROS"/>
    <s v="Dejar sin efecto el artículo 4 de la RD. N° 1391-2018-PRODUCE/DGPCHDI, que dispuso determinado condicionamiento a la vigencia del permiso de pesca referido en el artículo 1 de dicha RD. para operar la E/P CHRIS DANESSY MANUELITA (CO-29371-BM)"/>
    <s v="CHD"/>
    <s v="EXTRACCIÓN"/>
    <s v="no es tupa"/>
    <m/>
  </r>
  <r>
    <n v="166"/>
    <d v="2019-04-08T00:00:00"/>
    <s v="166-2019-PRODUCE/DGPCHDI"/>
    <s v="116545-2018"/>
    <x v="1"/>
    <x v="22"/>
    <s v="MINERA LAS BAMBAS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INERA LAS BAMBAS S.A autorización para efectuar investigación pesquera con extracción de muestras de especímenes hidrobiológicos, sin valor comercial y sin uso de embarcación pesquera."/>
    <s v="CHD"/>
    <s v="EXTRACCIÓN"/>
    <s v="si"/>
    <m/>
  </r>
  <r>
    <n v="167"/>
    <s v="-"/>
    <s v="167-2019-PRODUCE/DGPCHDI"/>
    <s v="008857-2019"/>
    <x v="1"/>
    <x v="22"/>
    <s v="COMPAÑIA MINERA PODEROSA S.A."/>
    <s v="OTROS"/>
    <s v="AMPLIAR CRONOGRAMA DE TRABAJO AUTORIZACIÓN PARA EFECTUAR INVESTIGACIÓN PESQUERA CON EXTRACCIÓN  DE MUESTRAS DE ESPECÍMENES HIDROBIOLÓGICOS"/>
    <s v="Ampliar por 36 meses adicionales, a solicitud de COMPAÑIA MINERA PODEROSA S.A. el cronograma de trabajo contenido en el Plan de Investigación denominado &quot;Monitoreo Hidrobiológico del Estudio de Impacto Ambiental Semidetallado del Proyecto de Exploración Minera Palca - Período 2017 - 2018&quot; para efectuar investigación pesquera con extracción de muestras de especímenes hidrobiológicos, sin valor comercial y sin uso de embarcación pesquera."/>
    <s v="CHD"/>
    <s v="EXTRACCIÓN"/>
    <s v="no es tupa"/>
    <m/>
  </r>
  <r>
    <n v="168"/>
    <d v="2019-02-11T00:00:00"/>
    <s v="168-2019-PRODUCE/DGPCHDI"/>
    <s v="099930-2018"/>
    <x v="1"/>
    <x v="22"/>
    <s v="CONSULTORA Y MONITOREO PERU S.A.C."/>
    <s v="N° 23 AUTORIZACIÓN  PARA EFECTUAR  INVESTIGACIÓN MEDIANTE PESCA (EXPLORATORIA - EXPERIMENTAL) Y/O AUTORIZACION PARA EFECTUAR INVESTIGACION PESQUERA CON O SIN EXTRACCION DE MUESTRAS DE ESPECIMENES HIDROBIOLOGICOS, SIN VALOR COMERCIAL"/>
    <s v="DENEGAR AUTORIZACIÓN PARA EFECTUAR INVESTIGACIÓN PESQUERA CON O SIN EXTRACCIÓN DE MUESTRAS DE ESPECÍMENES HIDROBIOLÓGICOS, SIN VALOR COMERCIAL"/>
    <s v="Denegar la solicitud de autorización para efectuar investigación pesquera con extracción de muestras de especímenes hidrobiológicos, sin valor comercial y sin uso de embarcación pesquera, presentado por CONSULTORA Y MONITOREO PERU S.A.C."/>
    <s v="CHD"/>
    <s v="EXTRACCIÓN"/>
    <s v="no"/>
    <m/>
  </r>
  <r>
    <n v="169"/>
    <s v="-"/>
    <s v="169-2019-PRODUCE/DGPCHDI"/>
    <s v="157844-2017"/>
    <x v="1"/>
    <x v="22"/>
    <s v="AGUSTIN OMAR CUSTODIO y JUAN ANTONIO CUSTODIO ZAVALETA"/>
    <s v="OTROS"/>
    <s v="RECURSO DE RECONSIDERACIÓN: INFUNDADO"/>
    <s v="Declarar INFUNDADO el recurso de reconsideración formulado por AGUSTIN OMAR CUSTODIO y JUAN ANTONIO CUSTODIO ZAVALETA contra el artículo 2 de la RD. N° 422-2017-PRODUCE/DGPCHDI"/>
    <s v="CHD"/>
    <s v="EXTRACCIÓN"/>
    <s v="no es tupa"/>
    <m/>
  </r>
  <r>
    <n v="170"/>
    <s v="-"/>
    <s v="170-2019-PRODUCE/DGPCHDI"/>
    <s v="123819-2017"/>
    <x v="1"/>
    <x v="22"/>
    <s v="AMERCIA GLOBAL S.A.C."/>
    <s v="ROP DE ANCHOVETA_x000a_(TERCERA DCT)"/>
    <s v="PERMISO DE PESCA DE MENOR ESCALA"/>
    <s v="Otorgar a AMERCIA GLOBAL S.A.C. permiso de pesca de menor escala para operar la embarcación pesquera LITO I de matrícula CO-21071-CM"/>
    <s v="CHD"/>
    <s v="EXTRACCIÓN"/>
    <s v="no es tupa"/>
    <m/>
  </r>
  <r>
    <n v="171"/>
    <d v="2019-02-18T00:00:00"/>
    <s v="171-2019-PRODUCE/DGPCHDI"/>
    <s v="004232-2019"/>
    <x v="1"/>
    <x v="22"/>
    <s v="GER EXPORT S.A."/>
    <s v="N° 82 CAMBIO DEL TITULAR DE LA LICENCIA DE OPERACIÓN DE PLANTA(S) DE PROCESAMIENTO PESQUERO"/>
    <s v="IMPROCEDENTE CAMBIO DE TITULAR DE LICENCIA DE OPERACIÓN DE PLANTA DE PROCESAMIENTO"/>
    <s v="Declarar IMPROCEDENTE la solicitud presentada por GER EXPORT S.A. de cambio de titular de la licencia de operación de la planta de procesamiento para harina de pescado de alto contenido proteínico (40 t/h) otorgada a PROCESADORA DE PRODUCTOS MARINOS S.A., ubicada a la altura del km 4.5 de la carretera Cata Cata, Ilo-Moquegua"/>
    <s v="CHI"/>
    <s v="PROCESAMIENTO"/>
    <s v="si"/>
    <m/>
  </r>
  <r>
    <n v="172"/>
    <d v="2019-01-23T00:00:00"/>
    <s v="172-2019-PRODUCE/DGPCHDI"/>
    <s v="127994-2018"/>
    <x v="1"/>
    <x v="22"/>
    <s v="PESQUERA VIBAY S.A.C."/>
    <s v="N° 13 CAMBIO DEL TITULAR DEL PERMISO DE PESCA PARA EMBARCACIONES PESQUERAS"/>
    <s v="CAMBIO DE TITULAR DE PERMISO DE PESCA"/>
    <s v="Aprobar a favor de PESQUERA VIBAY S.A.C. el cambio de titular del permiso de pesca para operar la embarcación SEÑOR DE LA JUSTICIA 2 (PT-17972-CM). Aprobar el cambio de titular del PMCE y LMCE"/>
    <s v="CHD/CHI"/>
    <s v="EXTRACCIÓN"/>
    <s v="no"/>
    <m/>
  </r>
  <r>
    <n v="173"/>
    <s v="-"/>
    <s v="173-2019-PRODUCE/DGPCHDI"/>
    <s v="127896-2018"/>
    <x v="1"/>
    <x v="22"/>
    <s v="NICANOR ANDRES COTRINA LAZARO y ROSA DANIXA VILLANUEVA RODRIGUEZ"/>
    <s v="OTROS"/>
    <s v="OTROS"/>
    <s v="Dejar sin efecto de oficio el artículo 3 de la RD. N° 250-2017-PRODUCE/DGPCHDI, que dispuso determinado condicionamiento a la vigencia del permiso de pesca para operar la E/P DIOS DE MISERICORDIA (CE-21725-CM)"/>
    <s v="CHD"/>
    <s v="EXTRACCIÓN"/>
    <s v="no es tupa"/>
    <m/>
  </r>
  <r>
    <n v="174"/>
    <s v="-"/>
    <s v="174-2019-PRODUCE/DGPCHDI"/>
    <s v="-"/>
    <x v="2"/>
    <x v="23"/>
    <s v="-"/>
    <s v="-"/>
    <s v="RESOLUCIONES NO GENERADAS"/>
    <s v="-"/>
    <s v="-"/>
    <s v="-"/>
    <s v="no es tupa"/>
    <m/>
  </r>
  <r>
    <n v="175"/>
    <s v="-"/>
    <s v="175-2019-PRODUCE/DGPCHDI"/>
    <s v="133975-2017"/>
    <x v="1"/>
    <x v="24"/>
    <s v="ELISABETH PALMA GORDILLO y LAZARO SUCUPLE SANTISTEBAN"/>
    <s v="ROP DE ANCHOVETA_x000a_(CUARTA DCT)"/>
    <s v="OTROS"/>
    <s v="Dejar sin efecto el artículo 3 de la RD. N° 251-2017-PRODUCE/DGPCHDI, que dispuso determinado condicionamiento a la vigencia del permiso de pesca a que se refiere el artículo 1 de dicha resolución directoral para operar la E/P JESHUA (CO-28361-CM)"/>
    <s v="CHD"/>
    <s v="EXTRACCIÓN"/>
    <s v="no es tupa"/>
    <m/>
  </r>
  <r>
    <n v="176"/>
    <s v="-"/>
    <s v="176-2019-PRODUCE/DGPCHDI"/>
    <s v="139192-2017"/>
    <x v="1"/>
    <x v="24"/>
    <s v="PASCUAL FELIPE TUME ECA y CINTIA MAGALY FIESTAS"/>
    <s v="ROP DE ANCHOVETA_x000a_(TERCERA DCT)"/>
    <s v="PERMISO DE PESCA DE MENOR ESCALA"/>
    <s v="Otorgar a PASCUAL FELIPE TUME ECA y otros, permiso de pesca de menor escala para operar la embarcación de menor escala MI TEOFILO (HO-4320-CM)"/>
    <s v="CHD"/>
    <s v="EXTRACCIÓN"/>
    <s v="no es tupa"/>
    <m/>
  </r>
  <r>
    <n v="177"/>
    <s v="-"/>
    <s v="177-2019-PRODUCE/DGPCHDI"/>
    <s v="109433-2017"/>
    <x v="1"/>
    <x v="24"/>
    <s v="CONSORCIO ZAVALETA S.A.C."/>
    <s v="ROP DE ANCHOVETA_x000a_(TERCERA DCT)"/>
    <s v="IMPROCEDENTE PERMISO DE PESCA DE MENOR ESCALA"/>
    <s v="Declarar IMPROCEDENTE la solicitud de permiso de pesca de menor escala para operar la E/P JORGE DEL CARMEN (PT-36867-CM), presentado por CONSORCIO ZAVALETA S.A.C."/>
    <s v="CHD"/>
    <s v="EXTRACCIÓN"/>
    <s v="no es tupa"/>
    <m/>
  </r>
  <r>
    <n v="178"/>
    <d v="2019-03-05T00:00:00"/>
    <s v="178-2019-PRODUCE/DGPCHDI"/>
    <s v="008285-2019"/>
    <x v="1"/>
    <x v="25"/>
    <s v="ESMERALDA CORP S.A.C."/>
    <s v="N° 28 AUTORIZACIÓN PARA LA INSTALACIÓN DE PLANTA(S) DE PROCESAMIENTO PESQUERO O AUTORIZACIÓN DE INCREMENTO DE CAPACIDAD DE PROCESAMIENTO DE PLANTA(S) DE PROCESAMIENTO PESQUERO"/>
    <s v="IMPROCEDENTE AUTORIZACIÓN INCREMENTO CAPACIDAD DE PLANTA DE PROCESAMIENTO"/>
    <s v="Declarar IMPROCEDENTE la solicitud presentada por ESMERALDA CORP S.A.C. de autorización para el incremento de capacidad de su planta de congelado de 103 t/día a 163.64 t/día, ubicada en Av. Autopista Panamericana Sur km. 18.5 Mz. G, Lote 01, Zona industrial la concordia - San Juan de Miraflores - Lima"/>
    <s v="CHD"/>
    <s v="PROCESAMIENTO"/>
    <s v="si"/>
    <m/>
  </r>
  <r>
    <n v="179"/>
    <s v="-"/>
    <s v="179-2019-PRODUCE/DGPCHDI"/>
    <s v="105843-2016"/>
    <x v="1"/>
    <x v="25"/>
    <s v="CORPORACION GAT S.A.C."/>
    <s v="OTROS"/>
    <s v="RENUNCIA DEL PERMISO DE PESCA"/>
    <s v="Aceptar la renuncia del permiso de pesca de la E/P DON MARTIN (PL-21043-PM), únicamente en el extremo referido al acceso a la actividad extractiva de los recursos Anchoveta y Sardina para CHD, presentado por CORPORACION GAT S.A.C."/>
    <s v="CHD"/>
    <s v="EXTRACCIÓN"/>
    <s v="no es tupa"/>
    <m/>
  </r>
  <r>
    <n v="180"/>
    <d v="2019-03-13T00:00:00"/>
    <s v="180-2019-PRODUCE/DGPCHDI"/>
    <s v="017080-2019"/>
    <x v="1"/>
    <x v="26"/>
    <s v="FISHCORP S.A."/>
    <s v="N° 18 OBTENCIÓN DE PERMISO DE PESCA PARA OPERAR EMBARCACIONES DE BANDERA EXTRANJERA"/>
    <s v="PERMISO DE PESCA PARA E/P BANDERA EXTRANJERA"/>
    <s v="Otorgar a FISHCORP S.A. permiso de pesca para operar la embarcación pesquera de cerco de bandera ecuatoriana denominada DIANA MARIA, en la extracción del recurso Atún con destino al consumo humano directo"/>
    <s v="CHD"/>
    <s v="EXTRACCIÓN"/>
    <s v="si"/>
    <m/>
  </r>
  <r>
    <n v="181"/>
    <s v="-"/>
    <s v="181-2019-PRODUCE/DGPCHDI"/>
    <s v="017736-2018"/>
    <x v="1"/>
    <x v="26"/>
    <s v="JUAN ANTONIO CUSTODIO ZAVALETA"/>
    <s v="OTROS"/>
    <s v="RECURSO DE RECONSIDERACIÓN: INFUNDADO"/>
    <s v="Declarar INFUNDADO el recurso de reconsideración formulado por JUAN ANTONIO CUSTODIO ZAVALETA, contra la RD. N° 099-2018-PRODUCE/DGPCHDI, que declaró improcedente la solicitud de otorgamiento de permiso de pesca para operar la E/P JUAN ANTONIO (HO-4470-CM)"/>
    <s v="CHD"/>
    <s v="EXTRACCIÓN"/>
    <s v="no es tupa"/>
    <m/>
  </r>
  <r>
    <n v="182"/>
    <s v="-"/>
    <s v="182-2019-PRODUCE/DGPCHDI"/>
    <s v="017342-2019_x000a_016201-2019"/>
    <x v="1"/>
    <x v="26"/>
    <s v="GUILLERMO WENCESLAO VENEGAS VIEIRA"/>
    <s v="OTROS"/>
    <s v="RECURSO DE RECONSIDERACIÓN: INFUNDADO"/>
    <s v="Declarar INFUNDADO el recurso de reconsideración planteado contra la RD. N° 133-2019-PRODUCE/DGPCHDI, por el señor GUILLERMO WENCESLAO VENEGAS VIEIRA. Declarar IMPROCEDENTE la solicitud de medida cautelar administrativa de suspensión de ejecución de la RD. N° 133-2019-PRODUCE/DGPCHDI"/>
    <s v="CHD"/>
    <s v="EXTRACCIÓN"/>
    <s v="no es tupa"/>
    <m/>
  </r>
  <r>
    <n v="183"/>
    <d v="2019-02-15T00:00:00"/>
    <s v="183-2019-PRODUCE/DGPCHDI"/>
    <s v="057608-2018"/>
    <x v="1"/>
    <x v="26"/>
    <s v="ENERGIA HIDRO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NERGIA HIDRO S.A.C. autorización para efectuar investigación pesquera con extracción de muestras de especímenes hidrobiológicos, sin valor comercial y sin uso de embarcación pesquera"/>
    <s v="CHD"/>
    <s v="EXTRACCIÓN"/>
    <s v="no"/>
    <m/>
  </r>
  <r>
    <n v="184"/>
    <s v="-"/>
    <s v="184-2019-PRODUCE/DGPCHDI"/>
    <s v="043957-2012"/>
    <x v="1"/>
    <x v="26"/>
    <s v="PESQUERA 2020 S.A.C."/>
    <s v="OTROS"/>
    <s v="CADUCIDAD DE AUTORIZACIÓN DE INCREMENTO DE FLOTA"/>
    <s v="Declarar la CADUCIDAD de la autorización de incremento de flota otorgada mediante RD. N° 366-2008-PRODUCE/DGEPP modificada por RD. N° 459-2010-PRODUCE/DGEPP a favor de PESQUERA 2020 S.A.C. para la construcción de una E/P de 650 m3 de capacidad de bodega para extraer jurel y caballa con destino al CHD"/>
    <s v="CHD"/>
    <s v="EXTRACCIÓN"/>
    <s v="no es tupa"/>
    <m/>
  </r>
  <r>
    <n v="185"/>
    <d v="2019-03-07T00:00:00"/>
    <s v="185-2019-PRODUCE/DGPCHDI"/>
    <s v="012391-2019"/>
    <x v="1"/>
    <x v="26"/>
    <s v="SURTIFOODS PERU S.A.C."/>
    <s v="N° 82 CAMBIO DEL TITULAR DE LA LICENCIA DE OPERACIÓN DE PLANTA(S) DE PROCESAMIENTO PESQUERO"/>
    <s v="CAMBIO DE TITULAR DE LICENCIA DE OPERACIÓN DE PLANTA DE PROCESAMIENTO"/>
    <s v="Aprobar a favor de SURTIFOODS PERU S.A.C. el cambio de titular de la licencia para operar la planta de congelado, con capacidad de 150 t/día ubicada en Calle 2 N° 212, Mz. E, Lote 4, Zona Industrial Gran Trapecio - Chimbote - Santa - Ancash."/>
    <s v="CHD"/>
    <s v="PROCESAMIENTO"/>
    <s v="si"/>
    <m/>
  </r>
  <r>
    <n v="186"/>
    <d v="2019-01-10T00:00:00"/>
    <s v="186-2019-PRODUCE/DGPCHDI"/>
    <s v="070820-2018"/>
    <x v="1"/>
    <x v="26"/>
    <s v="WORLD WILDFIRE IN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WORLD WILDFIRE INC autorización para efectuar investigación pesquera con extracción de muestras de especímenes hidrobiológicos, sin valor comercial y sin uso de embarcación pesquera"/>
    <s v="CHD"/>
    <s v="EXTRACCIÓN"/>
    <s v="no"/>
    <m/>
  </r>
  <r>
    <n v="187"/>
    <d v="2019-02-26T00:00:00"/>
    <s v="187-2019-PRODUCE/DGPCHDI"/>
    <s v="074778-2018"/>
    <x v="1"/>
    <x v="26"/>
    <s v="COMPAÑIA MINERA PODEROSA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PODEROSA S.A. autorización para efectuar investigación pesquera con extracción de muestras de especímenes hidrobiológicos, sin valor comercial y sin uso de embarcación pesquera"/>
    <s v="CHD"/>
    <s v="EXTRACCIÓN"/>
    <s v="si"/>
    <m/>
  </r>
  <r>
    <n v="188"/>
    <s v="-"/>
    <s v="188-2019-PRODUCE/DGPCHDI"/>
    <s v="009134-2019"/>
    <x v="1"/>
    <x v="26"/>
    <s v="DAVID LOPEZ DANCOURT"/>
    <s v="OTROS"/>
    <s v="MODIFICACIÓN DIRECCIÓN"/>
    <s v="Aprobar a favor de DAVID LOPEZ DANCOURT la solicitud de modificación de dirección del establecimiento donde se recepcionarán y mantendrán los recursos hidrobiológicos autorizados a importar mediante RD. N° 534-2018-PRODUCE/DGPCHDI"/>
    <s v="CHD"/>
    <s v="EXTRACCIÓN"/>
    <s v="no es tupa"/>
    <m/>
  </r>
  <r>
    <n v="189"/>
    <d v="2019-02-21T00:00:00"/>
    <s v="189-2019-PRODUCE/DGPCHDI"/>
    <s v="131144-2018"/>
    <x v="1"/>
    <x v="27"/>
    <s v="CRISPIN PERICHE PANTA y JUAN CARLOS PERICHE PERICHE"/>
    <s v="N° 63 AMPLIACIÓN DEL PLAZO PARA EJECUTAR LA AUTORIZACIÓN DE INCREMENTO DE FLOTA OTORGADA CONFORME A LOS PROCEDIMIENTOS 4.1 Y 4.2."/>
    <s v="AMPLIAR PLAZO PARA LA EJECUCIÓN DE LA AUTORIZACIÓN DE INCREMENTO DE FLOTA"/>
    <s v="Ampliar el plazo para la ejecución de la autorización de incremento de flota otorgada con RD. N° 375-2017-PRODUCE/DGPCHDI, para la construcción de una nueva embarcación vía sustitución de la E/P no siniestrada BENDICION DE MI MADRE (CO-18762-PM)"/>
    <s v="CHD/CHI"/>
    <s v="EXTRACCIÓN"/>
    <s v="no"/>
    <m/>
  </r>
  <r>
    <n v="190"/>
    <d v="2019-01-25T00:00:00"/>
    <s v="190-2019-PRODUCE/DGPCHDI"/>
    <s v="116105-2018"/>
    <x v="1"/>
    <x v="27"/>
    <s v="PESQUERA MARICARMEN S.A.C."/>
    <s v="N° 7 OBTENCIÓN DE PERMISO DE PESCA VÍA INCREMENTO DE FLOTA AUTORIZADO CONFORME A LOS PROCEDIMIENTOS 4.1 y  4.2."/>
    <s v="PERMISO DE PESCA DE MENOR ESCALA"/>
    <s v="Otorgar a PESQUERA MARICARMEN S.A.C. permiso de pesca para operar la E/P JULIO VALERIANO 2 (PL-58784-PM). Asignar el PMCE y LMCE correspondiente. Cancelar el permiso de pesca de la E/P JULIO VALERIANO 2 (PL-15242-CM)"/>
    <s v="CHI"/>
    <s v="EXTRACCIÓN"/>
    <s v="no"/>
    <m/>
  </r>
  <r>
    <n v="191"/>
    <s v="-"/>
    <s v="191-2019-PRODUCE/DGPCHDI"/>
    <s v="090077-2017"/>
    <x v="1"/>
    <x v="27"/>
    <s v="GUILLERMO CHERRE NUNURA"/>
    <s v="N° 13 CAMBIO DEL TITULAR DEL PERMISO DE PESCA PARA EMBARCACIONES PESQUERAS"/>
    <s v="IMPROCEDENTE CAMBIO DE TITULAR DE PERMISO DE PESCA"/>
    <s v="Declarar IMPROCEDENTE la solicitud de cambio de titular del permiso de pesca para operar la E/P DON GUILLERMO IV (PL-22459-CM) presentada por GUILLERMO CHERRE NUNURA"/>
    <s v="CHD"/>
    <s v="EXTRACCIÓN"/>
    <s v="no es tupa"/>
    <m/>
  </r>
  <r>
    <n v="192"/>
    <d v="2019-02-19T00:00:00"/>
    <s v="192-2019-PRODUCE/DGPCHDI"/>
    <s v="010797-2019"/>
    <x v="1"/>
    <x v="27"/>
    <s v="DARIO LLENQUE FIESTAS"/>
    <s v="N° 13 CAMBIO DEL TITULAR DEL PERMISO DE PESCA PARA EMBARCACIONES PESQUERAS"/>
    <s v="CAMBIO DE TITULAR DE PERMISO DE PESCA"/>
    <s v="Aprobar a favor de DARIO LLENQUE FIESTAS el cambio de titular del permiso de pesca para operar la E/P MARLENY MARITZA (PL-50967-CM). Aprobar el cambio de titular del PMCE y LMCE"/>
    <s v="CHI"/>
    <s v="EXTRACCIÓN"/>
    <s v="no"/>
    <m/>
  </r>
  <r>
    <n v="193"/>
    <d v="2019-02-19T00:00:00"/>
    <s v="193-2019-PRODUCE/DGPCHDI"/>
    <s v="010790-2019"/>
    <x v="1"/>
    <x v="27"/>
    <s v="DARIO LLENQUE FIESTAS"/>
    <s v="N° 13 CAMBIO DEL TITULAR DEL PERMISO DE PESCA PARA EMBARCACIONES PESQUERAS"/>
    <s v="CAMBIO DE TITULAR DE PERMISO DE PESCA"/>
    <s v="Aprobar a favor de DARIO LLENQUE FIESTAS el cambio de titular del permiso de pesca para operar la E/P MARLENY MARITZA II (PL-19883-CM). Aprobar el cambio de titular del PMCE y LMCE"/>
    <s v="CHI"/>
    <s v="EXTRACCIÓN"/>
    <s v="no"/>
    <m/>
  </r>
  <r>
    <n v="194"/>
    <d v="2019-03-07T00:00:00"/>
    <s v="194-2019-PRODUCE/DGPCHDI"/>
    <s v="015016-2019"/>
    <x v="1"/>
    <x v="27"/>
    <s v="INTELPESCA S.A."/>
    <s v="N° 18 OBTENCIÓN DE PERMISO DE PESCA PARA OPERAR EMBARCACIONES DE BANDERA EXTRANJERA"/>
    <s v="PERMISO DE PESCA PARA E/P BANDERA EXTRANJERA"/>
    <s v="Otorgar a INTELPESCA S.A. permiso de pesca para operar la embarcación pesquera de cerco de bandera ecuatoriana denominada CONNIE JEAN TWO, en la extracción del recurso Atún con destino al consumo humano directo"/>
    <s v="CHD"/>
    <s v="EXTRACCIÓN"/>
    <s v="si"/>
    <m/>
  </r>
  <r>
    <n v="195"/>
    <s v="-"/>
    <s v="195-2019-PRODUCE/DGPCHDI"/>
    <s v="R.D. N° 176-2019-PRODUCE/DGPCHDI"/>
    <x v="1"/>
    <x v="27"/>
    <s v="PASCUAL FELIPE TUME ECA y CINTIA MAGALY FIESTAS"/>
    <s v="OTROS"/>
    <s v="ERROR MATERIAL:_x000a_NOMBRE DEL ARMADOR"/>
    <s v="Rectificar el error material contenido en el artículo 1 de la RD. N° 176-2019-PRODUCE/DGPCHDI, referido al nombre de la cotitular del permiso de pesca de la embarcación MI TEOFILO (HO-4320-CM)"/>
    <s v="CHD"/>
    <s v="EXTRACCIÓN"/>
    <s v="no es tupa"/>
    <m/>
  </r>
  <r>
    <n v="196"/>
    <d v="2019-03-11T00:00:00"/>
    <s v="196-2019-PRODUCE/DGPCHDI"/>
    <s v="013451-2019"/>
    <x v="1"/>
    <x v="28"/>
    <s v="CONSERVAS MM S.A.C."/>
    <s v="N° 82 CAMBIO DEL TITULAR DE LA LICENCIA DE OPERACIÓN DE PLANTA(S) DE PROCESAMIENTO PESQUERO"/>
    <s v="CAMBIO DE TITULAR DE LICENCIA DE OPERACIÓN DE PLANTA DE PROCESAMIENTO"/>
    <s v="Aprobar a favor de CONSERVAS MM S.A.C. el cambio de titular de las licencias para operar la planta de enlatado y harina residual con capacidades instaladas de 5312 cajas/turno y 10 t/h pertenecientes a PESQUERA FLORES S.A.C."/>
    <s v="CHD/CHI"/>
    <s v="PROCESAMIENTO"/>
    <s v="si"/>
    <m/>
  </r>
  <r>
    <n v="197"/>
    <s v="-"/>
    <s v="197-2019-PRODUCE/DGPCHDI"/>
    <s v="000918-2018"/>
    <x v="1"/>
    <x v="28"/>
    <s v="TRANSPORTES ANGHELLO S.A.C."/>
    <s v="OTROS"/>
    <s v="RECURSO DE RECONSIDERACIÓN:_x000a_INFUNDADO"/>
    <s v="INFUNDADO el recurso de reconsideración formulado por TRANSPORTES ANGHELLO S.A.C. contra la RD. N° 735-2017-PRODUCE/DGPCHDI"/>
    <s v="CHD"/>
    <s v="EXTRACCIÓN"/>
    <s v="no es tupa"/>
    <m/>
  </r>
  <r>
    <n v="198"/>
    <s v="-"/>
    <s v="198-2019-PRODUCE/DGPCHDI"/>
    <s v="155199-2017-1"/>
    <x v="1"/>
    <x v="28"/>
    <s v="ROXANNA NATHALY CECILIA"/>
    <s v="OTROS"/>
    <s v="RECURSO DE RECONSIDERACIÓN:_x000a_INFUNDADO"/>
    <s v="INFUNDADO el recurso de reconsideración formulado por ROXANNA NATHALY CECILIA contra la RD. N° 662-2017-PRODUCE/DGPCHDI"/>
    <s v="CHD"/>
    <s v="EXTRACCIÓN"/>
    <s v="no es tupa"/>
    <m/>
  </r>
  <r>
    <n v="199"/>
    <s v="-"/>
    <s v="199-2019-PRODUCE/DGPCHDI"/>
    <s v="015220-2019"/>
    <x v="1"/>
    <x v="28"/>
    <s v="JOSE SILVERIO SANDOVAL SANDOVAL"/>
    <s v="ROP DE ANCHOVETA_x000a_(TERCERA DCT)"/>
    <s v="PERMISO DE PESCA DE MENOR ESCALA"/>
    <s v="El permiso de pesca contenido en la RD. N° 116-2019-PRODUCE/DGPCHDI habilita a JOSE SILVERIO SANDOVAL SANDOVAL a realizar actividad extractiva de recursos distintos a la anchoveta siempre que la E/P JOSE ENRIQUE (PL-20775-CM) cuente con artes y aparejos de pesca adecuados"/>
    <s v="CHD"/>
    <s v="EXTRACCIÓN"/>
    <s v="no es tupa"/>
    <m/>
  </r>
  <r>
    <n v="200"/>
    <s v="-"/>
    <s v="200-2019-PRODUCE/DGPCHDI"/>
    <s v="055799-2018"/>
    <x v="1"/>
    <x v="28"/>
    <s v="PESQUERA MAJAT S.A.C."/>
    <s v="OTROS"/>
    <s v="RECURSO DE RECONSIDERACIÓN:_x000a_SUSPENDER TRÁMITE"/>
    <s v="Suspender el trámite correspondiente al recurso de reconsideración iniciado por PESQUERA MAJAT S.A.C. hasta el momento en que la medida cauterlar dictada en el Expediente N° 18025-2015-44-1801-jr-ci-03 DEJE DE SURTIR EFECTO, o exista un pronunciamiento de cosa juzgada en el cuaderno principal de dicho proceso."/>
    <s v="CHI"/>
    <s v="EXTRACCIÓN"/>
    <s v="no es tupa"/>
    <m/>
  </r>
  <r>
    <n v="201"/>
    <d v="2019-04-08T00:00:00"/>
    <s v="201-2019-PRODUCE/DGPCHDI"/>
    <s v="116784-2018"/>
    <x v="1"/>
    <x v="28"/>
    <s v="MINERA YANACOCHA S.R.L."/>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INERA YANACOCHA S.R.L. autorización para efectuar investigación pesquera con extracción de muestras de especímenes hidrobiológicos, sin valor comercial y sin uso de embarcación pesquera"/>
    <s v="CHD"/>
    <s v="EXTRACCIÓN"/>
    <s v="si"/>
    <m/>
  </r>
  <r>
    <n v="202"/>
    <d v="2019-04-11T00:00:00"/>
    <s v="202-2019-PRODUCE/DGPCHDI"/>
    <s v="118191-2018"/>
    <x v="1"/>
    <x v="28"/>
    <s v="ASOCIACIÓN PARA LA CONSERVACION DE AMBIENTES MARINOS Y COSTEROS - ACOMAR"/>
    <s v="N° 23 AUTORIZACIÓN  PARA EFECTUAR  INVESTIGACIÓN MEDIANTE PESCA (EXPLORATORIA - EXPERIMENTAL) Y/O AUTORIZACION PARA EFECTUAR INVESTIGACION PESQUERA CON O SIN EXTRACCION DE MUESTRAS DE ESPECIMENES HIDROBIOLOGICOS, SIN VALOR COMERCIAL"/>
    <s v="DENEGAR AUTORIZACIÓN PARA EFECTUAR INVESTIGACIÓN PESQUERA"/>
    <s v="Denegar la solicitud de naturalización par efectuar investigación pesquera con extracción de muestras de especímenes hidrobiologicos, sin valor comercial y sin uso de embarcación pesquera, presentada por ASOCIACIÓN PARA LA CONSERVACION DE AMBIENTES MARINOS Y COSTEROS - ACOMAR"/>
    <s v="CHD"/>
    <s v="EXTRACCIÓN"/>
    <s v="si"/>
    <m/>
  </r>
  <r>
    <n v="203"/>
    <d v="2019-02-26T00:00:00"/>
    <s v="203-2019-PRODUCE/DGPCHDI"/>
    <s v="081910-2018"/>
    <x v="1"/>
    <x v="28"/>
    <s v="MUNICIPALIDAD DISTRITAL DE MOROCOCH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UNICIPALIDAD DISTRITAL DE MOROCOCHA autorización para efectuar investigación pesquera con extracción de muestras de especímenes hidrobiológicos, sin valor comercial y sin uso de embarcación pesquera"/>
    <s v="CHD"/>
    <s v="EXTRACCIÓN"/>
    <s v="si"/>
    <m/>
  </r>
  <r>
    <n v="204"/>
    <d v="2019-03-06T00:00:00"/>
    <s v="204-2019-PRODUCE/DGPCHDI"/>
    <s v="011265-2019"/>
    <x v="1"/>
    <x v="28"/>
    <s v="PESQUERA BERLITA S.A.C."/>
    <s v="N° 13 CAMBIO DEL TITULAR DEL PERMISO DE PESCA PARA EMBARCACIONES PESQUERAS"/>
    <s v="CAMBIO DE TITULAR DE PERMISO DE PESCA"/>
    <s v="Aprobar a favor de PESQUERA BERLITA S.A.C. el cambio de titular del permiso de pesca correspondiente a la E/P JESUS AURELIO II (PT-23553-CM)"/>
    <s v="CHD"/>
    <s v="EXTRACCIÓN"/>
    <s v="si"/>
    <m/>
  </r>
  <r>
    <n v="205"/>
    <s v="-"/>
    <s v="205-2019-PRODUCE/DGPCHDI"/>
    <s v="182129-2017"/>
    <x v="1"/>
    <x v="28"/>
    <s v="ROXANNA NATHALY CECILIA GRANDA ZAPATA"/>
    <s v="OTROS"/>
    <s v="RECURSO DE RECONSIDERACIÓN:_x000a_INFUNDADO"/>
    <s v="Infundado el recurso de reconsideración formulado por ROXANNA NATHALY CECILIA GRANDA ZAPATA, contra la RD. N° 721-2017-PRODUCE/DGPCHDI, que declaró improcedente la solicitud de permiso de pesca de menor escala."/>
    <s v="CHD"/>
    <s v="EXTRACCIÓN"/>
    <s v="no es tupa"/>
    <m/>
  </r>
  <r>
    <n v="206"/>
    <s v="-"/>
    <s v="206-2019-PRODUCE/DGPCHDI"/>
    <s v="155196-2017"/>
    <x v="1"/>
    <x v="28"/>
    <s v="ROXANNA NATHALY CECILIA GRANDA ZAPATA"/>
    <s v="OTROS"/>
    <s v="RECURSO DE RECONSIDERACIÓN:_x000a_INFUNDADO"/>
    <s v="INFUNDADO el recurso de reconsideración formulado por ROXANNA NATHALY CECILIA GRANDA ZAPATA contra la RD. N° 708-2017-PRODUCE/DGPCHDI, que declaró improcedente la solicitud de permiso de pesca para operar la E/P DELIA I (CE-22114-CM)"/>
    <s v="CHD"/>
    <s v="EXTRACCIÓN"/>
    <s v="no es tupa"/>
    <m/>
  </r>
  <r>
    <n v="207"/>
    <s v="-"/>
    <s v="207-2019-PRODUCE/DGPCHDI"/>
    <s v="R.D. N° 321-2018-PRODUCE/DGPCHDI"/>
    <x v="1"/>
    <x v="28"/>
    <s v="JORGE CESAR ABANTO ROSALES y MARIBEL ANGÉLICA ALCÁNTARA TARAZONA"/>
    <s v="ROP DE ANCHOVETA_x000a_(TERCERA DCT)"/>
    <s v="OTROS"/>
    <s v="Dejar sin efecto de oficio el artículo 2 de la RD. N° 321-2018-PRODUCE/DGPCHDI, que dispuso determinado condicionamiento a la vigencia del permiso de pesca otorgado en el artículo 1 de dicha RD. para operar la E/P MARIBEL I (CE-2368-CM)"/>
    <s v="CHD"/>
    <s v="EXTRACCIÓN"/>
    <s v="no es tupa"/>
    <m/>
  </r>
  <r>
    <n v="208"/>
    <s v="-"/>
    <s v="208-2019-PRODUCE/DGPCHDI"/>
    <s v="019950-2014"/>
    <x v="1"/>
    <x v="28"/>
    <s v="EUGENIO SEMINARIO SABA y ANGELICA PANTA DE SEMINARIO"/>
    <s v="OTROS"/>
    <s v="CONCLUSIÓN DEL PROCEDIMIENTO DE RECURSO DE RECONSIDERACIÓN"/>
    <s v="Declarar la conclusión del procedimiento recursivo sin pronunciamiento sobre el fondo del recurso de reconsideración interpuesto por EUGENIO SEMINARIO SABA y ANGELICA PANTA DE SEMINARIO contra la RD. N° 069-2014-PRODUCE/DGCHD, respecto a la E/P EXITO II (PT-4508-CM)"/>
    <s v="CHD"/>
    <s v="EXTRACCIÓN"/>
    <s v="no es tupa"/>
    <m/>
  </r>
  <r>
    <n v="209"/>
    <s v="-"/>
    <s v="209-2019-PRODUCE/DGPCHDI"/>
    <s v="072670-2013"/>
    <x v="1"/>
    <x v="28"/>
    <s v="LUCY ELVIRA FIESTAS PUESCAS y TOMASITA LOZANO LOPEZ"/>
    <s v="OTROS"/>
    <s v="CONCLUSIÓN DEL PROCEDIMIENTO DE RECURSO DE RECONSIDERACIÓN"/>
    <s v="Declarar la conclusión del procedimiento recursivo sin pronunciamiento sobre el fondo del recurso de reconsideración interpuesto por LUCY ELVIRA FIESTAS PUESCAS y TOMASITA LOZANO LOPEZ contra la RD. N° 160-2013-PRODUCE/DGCHD, respecto a la E/P CARLOS DANIEL (CO-29471-BM)"/>
    <s v="CHD"/>
    <s v="EXTRACCIÓN"/>
    <s v="no es tupa"/>
    <m/>
  </r>
  <r>
    <n v="210"/>
    <s v="-"/>
    <s v="210-2019-PRODUCE/DGPCHDI"/>
    <s v="067585-2013"/>
    <x v="1"/>
    <x v="28"/>
    <s v="FREDY ROLAND PANTA PANTA"/>
    <s v="OTROS"/>
    <s v="CONCLUSIÓN DEL PROCEDIMIENTO DE RECURSO DE RECONSIDERACIÓN"/>
    <s v="Declarar la conclusión del procedimiento recursivo sin pronunciamiento sobre el fondo del recurso de reconsideración interpuesto por FREDY ROLAND PANTA PANTA contra la RD. N° 134-2013-PRODUCE/DGCHD, respecto a la E/P JUAN EDU (PT-32582-CM)"/>
    <s v="CHD"/>
    <s v="EXTRACCIÓN"/>
    <s v="no es tupa"/>
    <m/>
  </r>
  <r>
    <n v="211"/>
    <s v="-"/>
    <s v="211-2019-PRODUCE/DGPCHDI"/>
    <s v="068149-2013"/>
    <x v="1"/>
    <x v="28"/>
    <s v="WILFREDO FIESTAS PANTA y CRUZ MAXIMA PANTA MARCELO DE FIESTAS"/>
    <s v="OTROS"/>
    <s v="CONCLUSIÓN DEL PROCEDIMIENTO DE RECURSO DE RECONSIDERACIÓN"/>
    <s v="Declarar la conclusión del procedimiento recursivo sin pronunciamiento sobre el fondo del recurso de reconsideración interpuesto por WILFREDO FIESTAS PANTA y CRUZ MAXIMA PANTA MARCELO DE FIESTAS contra la RD. N° 143-2013-PRODUCE/DGCHD, respecto a la E/P YAANUWUA (CO-21798-BM)"/>
    <s v="CHD"/>
    <s v="EXTRACCIÓN"/>
    <s v="no es tupa"/>
    <m/>
  </r>
  <r>
    <n v="212"/>
    <s v="-"/>
    <s v="212-2019-PRODUCE/DGPCHDI"/>
    <s v="R.D. N° 134-2018-PRODUCE/DGPCHDI"/>
    <x v="1"/>
    <x v="28"/>
    <s v="PESQUERA ANAMAR S.A.C."/>
    <s v="ROP DE ANCHOVETA_x000a_(TERCERA DCT)"/>
    <s v="OTROS"/>
    <s v="Dejar sin efecto de oficio el artículo 2 de la RD. N° 134-2018-PRODUCE/DGPCHDI, que dispuso determinado condicionamiento a la vigencia del permiso de pesca otorgado en el artículo 1 de dicha RD. para operar la E/P MIGUEL ANGEL I (CE-22950-CM)"/>
    <s v="CHD"/>
    <s v="EXTRACCIÓN"/>
    <s v="no es tupa"/>
    <m/>
  </r>
  <r>
    <n v="213"/>
    <s v="-"/>
    <s v="213-2019-PRODUCE/DGPCHDI"/>
    <s v="Memorando N° 936-2018-PRODUCE/OGA-OT"/>
    <x v="1"/>
    <x v="29"/>
    <s v="ROP DE ANCHOVETA_x000a_(QUINTA DCT)"/>
    <s v="OTROS"/>
    <s v="SUSPENDER VIGENCIA DE PERMISOS DE PESCA"/>
    <s v="Suspender la vigencia de los permisos de pesca comprendidos en los Anexos 1 y 3 de la presente resolución directoral."/>
    <s v="CHD"/>
    <s v="EXTRACCIÓN"/>
    <s v="no es tupa"/>
    <m/>
  </r>
  <r>
    <n v="214"/>
    <s v="-"/>
    <s v="214-2019-PRODUCE/DGPCHDI"/>
    <s v="049463-2018"/>
    <x v="1"/>
    <x v="29"/>
    <s v="VICTOR AUGUSTO RAMOS RAMOS"/>
    <s v="OTROS"/>
    <s v="RECURSO DE RECONSIDERACIÓN:_x000a_INFUNDADO"/>
    <s v="Infundado el recurso de reconsideración formulado por el señor VICTOR AUGUSTO RAMOS RAMOS mediante escrito de registro N° 00049463-2018, contra la RD N° 431-2018-PRODUCE/DGPCHDI."/>
    <s v="CHD"/>
    <s v="EXTRACCIÓN"/>
    <s v="no es tupa"/>
    <m/>
  </r>
  <r>
    <n v="215"/>
    <s v="-"/>
    <s v="215-2019-PRODUCE/DGPCHDI"/>
    <s v="024314-2018"/>
    <x v="1"/>
    <x v="29"/>
    <s v="ALBERTO MARTÍN BIJONAMICI SACO y PATRICIO ATICUS BRACAMONTE MONTES"/>
    <s v="OTROS"/>
    <s v="RECURSO DE RECONSIDERACIÓN:_x000a_INFUNDADO"/>
    <s v="Infundado el recurso de reconsideración formulado por los señores ALBERTO MARTÍN BIJONAMICI SACO y PATRICIO ATICUS BRACAMONTE MONTES mediante escrito de registro N° 00024314-2018, contra la RD N° 163-2018-PRODUCE/DGPCHDI."/>
    <s v="CHD"/>
    <s v="EXTRACCIÓN"/>
    <s v="no es tupa"/>
    <m/>
  </r>
  <r>
    <n v="216"/>
    <s v="-"/>
    <s v="216-2019-PRODUCE/DGPCHDI"/>
    <s v="068874-2018"/>
    <x v="1"/>
    <x v="29"/>
    <s v="GUIDO ALFREDO PEÑA GRADOS y NELLA CONTRERAS JIMENEZ"/>
    <s v="OTROS"/>
    <s v="RECURSO DE RECONSIDERACIÓN:_x000a_INFUNDADO"/>
    <s v="Infundado el recurso de reconsideración formulado por los señores GUIDO ALFREDO PEÑA GRADOS y NELLA CONTRERAS JIMENEZ mediante escrito de registro N° 00068874-2018, contra la RD N° 554-2018-PRODUCE/DGPCHDI."/>
    <s v="CHD"/>
    <s v="EXTRACCIÓN"/>
    <s v="no es tupa"/>
    <m/>
  </r>
  <r>
    <n v="217"/>
    <s v="-"/>
    <s v="217-2019-PRODUCE/DGPCHDI"/>
    <s v="040904-2018"/>
    <x v="1"/>
    <x v="29"/>
    <s v="MARYURI LILIBETH BERNAL PALMA"/>
    <s v="OTROS"/>
    <s v="RECURSO DE RECONSIDERACIÓN:_x000a_INFUNDADO"/>
    <s v="Infundado el recurso de reconsideración formulado por la señora MARYURI LILIBETH BERNAL PALMA mediante escrito de registro N° 00040904-2018, contra la RD N° 328-2018-PRODUCE/DGPCHDI."/>
    <s v="CHD"/>
    <s v="EXTRACCIÓN"/>
    <s v="no es tupa"/>
    <m/>
  </r>
  <r>
    <n v="218"/>
    <d v="2019-02-13T00:00:00"/>
    <s v="218-2019-PRODUCE/DGPCHDI"/>
    <s v="128763-2018"/>
    <x v="1"/>
    <x v="29"/>
    <s v="CORPORACIÓN PESQUERA JR S.A.C."/>
    <s v="N° 68 ASOCIACIÓN O INCORPORACIÓN DEFINITIVA DEL PORCENTAJE MÁXIMO DE CAPTURA POR EMBARCACIÓN- PMCE DEL RECURSO ANCHOVETA, DE UNA EMBARCACIÓN A OTRA(S) DEL MISMO ARMADOR"/>
    <s v="APROBAR ASOCIACIÓN O INCORPORACIÓN DEFINITIVA DE PMCE"/>
    <s v="Autorizar la asociación o incorporación definitiva del Porcentaje Máximo de Captura -PMCE por embarcación, proveniente de la embarcación desguazada HUANCHAQUITO I con matrícula CE-4429-PM y 39.62 m3 de capacidad de bodega a favor de la embarcación pesquera JULIA NORA con matrícula PT-3818-CM para la zona Norte Centro."/>
    <s v="CHD/CHI"/>
    <s v="EXTRACCIÓN"/>
    <s v="no"/>
    <m/>
  </r>
  <r>
    <n v="219"/>
    <s v="-"/>
    <s v="219-2019-PRODUCE/DGPCHDI"/>
    <s v="003541-2019"/>
    <x v="1"/>
    <x v="30"/>
    <s v="CONSORCIO TRANSMANTARO S.A."/>
    <s v="OTROS"/>
    <s v="AMPLIAR CRONOGRAMA DE TRABAJO AUTORIZACIÓN PARA EFECTUAR INVESTIGACIÓN PESQUERA CON EXTRACCIÓN  DE MUESTRAS DE ESPECÍMENES HIDROBIOLÓGICOS"/>
    <s v="Ampliar por once (11) meses adicionales, a solicitud de la empresa CONSORCIO TRANSMANTARO S.A., el cronograma de trabajo contenido en el Proyecto de Investigación."/>
    <s v="CHD"/>
    <s v="EXTRACCIÓN"/>
    <s v="no es tupa"/>
    <m/>
  </r>
  <r>
    <n v="220"/>
    <s v="-"/>
    <s v="220-2019-PRODUCE/DGPCHDI"/>
    <s v="153607-2017"/>
    <x v="3"/>
    <x v="31"/>
    <s v="SEBASTIAN MARTIN NOVOA PORRAS"/>
    <s v="OTROS"/>
    <s v="RECURSO DE RECONSIDERACIÓN: FUNDADO"/>
    <s v="Declarar fundado el recurso de reconsideración formulado por el señor SEBASTIAN MARTIN NOVOA PORRAS contra la RD N° 432-2017-PRODUCE/DGPCHDI."/>
    <s v="CHD"/>
    <s v="EXTRACCIÓN"/>
    <s v="no es tupa"/>
    <m/>
  </r>
  <r>
    <n v="221"/>
    <d v="2019-04-10T00:00:00"/>
    <s v="221-2019-PRODUCE/DGPCHDI"/>
    <s v="084657-2018"/>
    <x v="3"/>
    <x v="31"/>
    <s v="SOUTHERN PERU COPPER CORPORATION - SUCURSAL DEL PERÚ"/>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SOUTHERN PERU COPPER CORPORATION - SUCURSAL DEL PERÚ, autorización para efectuar investigación pesquera con extracción de muestras de especímenes hidrobiológicos, sin valor comercial y sin uso de embarcación pesquera."/>
    <s v="CHD"/>
    <s v="EXTRACCIÓN"/>
    <s v="si"/>
    <m/>
  </r>
  <r>
    <n v="222"/>
    <d v="2019-04-23T00:00:00"/>
    <s v="222-2019-PRODUCE/DGPCHDI"/>
    <s v="115973-2018"/>
    <x v="3"/>
    <x v="31"/>
    <s v="COMPAÑIA MINERA ARE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COMPAÑIA MINERA ARES S.A.C., autorización para efectuar investigación pesquera con extracción de muestras de especímenes hidrobiológicos, sin valor comercial y sin uso de embarcación pesquera."/>
    <s v="CHD"/>
    <s v="EXTRACCIÓN"/>
    <s v="si"/>
    <m/>
  </r>
  <r>
    <n v="223"/>
    <d v="2019-03-29T00:00:00"/>
    <s v="223-2019-PRODUCE/DGPCHDI"/>
    <s v="007047-2019"/>
    <x v="3"/>
    <x v="32"/>
    <s v="PRODUCTOS PESQUEROS DEL SUR S.A. - PROPESUR S.A."/>
    <s v="N° 30 OBTENCIÓN DE LICENCIA DE OPERACIÓN DE PLANTA DE PROCESAMIENTO PESQUERO, VÍA EJECUCIÓN DE LA AUTORIZACIÓN OTORGADA CONFORME AL PROCEDIMIENTO 18. "/>
    <s v="IMPROCEDENTE LICENCIA DE PLANTA DE PROCESAMIENTO"/>
    <s v="Declarar IMPROCEDENTE la solicitud presentada por PRODUCTOS PESQUEROS DEL SUR S.A. - PROPESUR S.A. de licencia para operar la planta de procesamiento pesquero para la producción de curado (180 t/mes), ubicada en Av. Circunvalación Mz. A, Lote 2, Parque Industrial, Pocollay-Tacna"/>
    <s v="CHD"/>
    <s v="PROCESAMIENTO"/>
    <s v="si"/>
    <m/>
  </r>
  <r>
    <n v="224"/>
    <d v="2019-03-07T00:00:00"/>
    <s v="224-2019-PRODUCE/DGPCHDI"/>
    <s v="006402-2019"/>
    <x v="3"/>
    <x v="33"/>
    <s v="PESQUERA CAPRICORNIO S.A."/>
    <s v="N° 28 AUTORIZACIÓN PARA LA INSTALACIÓN DE PLANTA(S) DE PROCESAMIENTO PESQUERO O AUTORIZACIÓN DE INCREMENTO DE CAPACIDAD DE PROCESAMIENTO DE PLANTA(S) DE PROCESAMIENTO PESQUERO"/>
    <s v="AUTORIZACIÓN PARA INSTALACIÓN DE PLANTA DE PROCESAMIENTO"/>
    <s v="Otorgar a PESQUERA CAPRICORNIO S.A. autorización para la instalación de una planta de concentrados protéicos Tipo C denomiado harina de pescado saborizado de 10 t/h de capacidad, a ubicarse en Av. Prolongación Centenario N° 2620 - Zona Industrial Los Ferroles - Callao"/>
    <s v="CHI"/>
    <s v="PROCESAMIENTO"/>
    <s v="si"/>
    <m/>
  </r>
  <r>
    <n v="225"/>
    <s v="-"/>
    <s v="225-2019-PRODUCE/DGPCHDI"/>
    <s v="046794-2018"/>
    <x v="3"/>
    <x v="33"/>
    <s v="LUCIO LOAIZA MORA"/>
    <s v="OTROS"/>
    <s v="ESTIMAR RECURSO DE RECONSIDERACIÓN"/>
    <s v="Estimar el recurso de reconsideración formulado por LUCIO LOAIZA MORA contra la RD. N° 446-2018-PRODUCE/DGPCHDI, que declaró improcedente la solicitud de permiso de pesca para operar la E/P MARIA FERNANDA (HO-20884-CM)"/>
    <s v="CHD"/>
    <s v="EXTRACCIÓN"/>
    <s v="no es tupa"/>
    <m/>
  </r>
  <r>
    <n v="226"/>
    <s v="-"/>
    <s v="226-2019-PRODUCE/DGPCHDI"/>
    <s v="043663-2018"/>
    <x v="3"/>
    <x v="33"/>
    <s v="PASCUAL FELIPE TUME ECA"/>
    <s v="OTROS"/>
    <s v="RECURSO DE RECONSIDERACIÓN:_x000a_INFUNDADO"/>
    <s v="Declarar INFUNDADO el recurso de reconsideración formulado por PASCUAL FELIPE TUME ECA contra la RD. N° 341-2018-PRODUCE/DGPCHDI, que declaró improcedente la solicitud de permiso de pesca para operar la E/P MILAGROS DE SOCOROO (HO-1484-BM)"/>
    <s v="CHD"/>
    <s v="EXTRACCIÓN"/>
    <s v="no es tupa"/>
    <m/>
  </r>
  <r>
    <n v="227"/>
    <d v="2019-05-09T00:00:00"/>
    <s v="227-2019-PRODUCE/DGPCHDI"/>
    <s v="104727-2018"/>
    <x v="3"/>
    <x v="33"/>
    <s v="MINERA ANTARES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INERA ANTARES PERU S.A.C. autorización para efectuar investigación pesquera con extracción de muestras de especímenes hidrobiológicos sin valor comercial y sin uso de embarcación pesquera"/>
    <s v="CHD"/>
    <s v="EXTRACCIÓN"/>
    <s v="si"/>
    <m/>
  </r>
  <r>
    <n v="228"/>
    <s v="-"/>
    <s v="228-2019-PRODUCE/DGPCHDI"/>
    <s v="008041-2019"/>
    <x v="3"/>
    <x v="33"/>
    <s v="STATKRAFT PERU S.A."/>
    <s v="OTROS"/>
    <s v="AMPLIAR CRONOGRAMA DE TRABAJO AUTORIZACIÓN PARA EFECTUAR INVESTIGACIÓN PESQUERA CON EXTRACCIÓN  DE MUESTRAS DE ESPECÍMENES HIDROBIOLÓGICOS"/>
    <s v="Ampliar por 60 meses adicionales, a solicitud de STATKRAFT PERU S.A. la autorización para efectuar investigación pesquera con extracción de muestras de especímenes hidrobiológicos, sin valor comercial y sin uso de embarcación pesquera"/>
    <s v="CHD"/>
    <s v="EXTRACCIÓN"/>
    <s v="no es tupa"/>
    <m/>
  </r>
  <r>
    <n v="229"/>
    <s v="-"/>
    <s v="229-2019-PRODUCE/DGPCHDI"/>
    <s v="051800-2018"/>
    <x v="3"/>
    <x v="33"/>
    <s v="LUCIO LOAIZA MORA"/>
    <s v="OTROS"/>
    <s v="ESTIMAR RECURSO DE RECONSIDERACIÓN"/>
    <s v="Estimar el recurso de reconsideración formulado por LUCIO LOAIZA MORA contra la RD. N° 498-2019-PRODUCE/DGPCHDI, que declaro improcedente la solicitud de permiso de pesca para operar la E/P NICOLAS (HO-22467-CM)"/>
    <s v="CHD"/>
    <s v="EXTRACCIÓN"/>
    <s v="no es tupa"/>
    <m/>
  </r>
  <r>
    <n v="230"/>
    <s v="-"/>
    <s v="230-2019-PRODUCE/DGPCHDI"/>
    <s v="043815-2018"/>
    <x v="3"/>
    <x v="33"/>
    <s v="ANTONIO EFFIO SUCLUPE"/>
    <s v="OTROS"/>
    <s v="INADMISIBLE POR EXTEMPORÁNEO EL RECURSO DE RECONSIDERACIÓN"/>
    <s v="Declarar INADMINISIBLE por extemporáneo el recurso de reconsideración presentado por JOSUE ANTONIO EFFIO SUCLUPE contra la RD. N° 326-2018-PRODUCE/DGPCHDI, que declaró improcedente la solicitud de permiso de pesca para operar la E/P CRISTO TE AMA 4 (PL-19976-CM)"/>
    <s v="CHD"/>
    <s v="EXTRACCIÓN"/>
    <s v="no es tupa"/>
    <m/>
  </r>
  <r>
    <n v="231"/>
    <s v="-"/>
    <s v="231-2019-PRODUCE/DGPCHDI"/>
    <s v="118364-2018"/>
    <x v="3"/>
    <x v="33"/>
    <s v="MASCOTAS INKAFISH S.A.C."/>
    <s v="OTROS"/>
    <s v="IMPROCEDENTE CAMBIO DE DIRECCIÓN"/>
    <s v="Declarar IMPROCEDENTE la solicitud de cambio de dirección de la estación cuarentena presentada por MASCOTAS INKAFISH S.A.C."/>
    <s v="CHD"/>
    <s v="EXTRACCIÓN"/>
    <s v="no es tupa"/>
    <m/>
  </r>
  <r>
    <n v="232"/>
    <s v="-"/>
    <s v="232-2019-PRODUCE/DGPCHDI"/>
    <s v="014299-2018"/>
    <x v="3"/>
    <x v="33"/>
    <s v="PESQUERA ARTESANAL SANTA CLARA S.A.C."/>
    <s v="OTROS"/>
    <s v="ESTIMAR RECURSO DE RECONSIDERACIÓN"/>
    <s v="Estimar el recurso de reconsideración formulado por PESQUERA ARTESANAL SANTA CLARA S.A.C. contar la RD. N° 624-2018-PRODUCE/DGPCHDI. Continúese con el proceso de evaluación de los requisitos para el otorgamiento del permiso de menor escala."/>
    <s v="CHD"/>
    <s v="EXTRACCIÓN"/>
    <s v="no es tupa"/>
    <m/>
  </r>
  <r>
    <n v="233"/>
    <s v="-"/>
    <s v="233-2019-PRODUCE/DGPCHDI"/>
    <s v="003538-2019"/>
    <x v="3"/>
    <x v="33"/>
    <s v="CONSORCIO TRANSMANTARO S.A."/>
    <s v="OTROS"/>
    <s v="AMPLIAR CRONOGRAMA DE TRABAJO AUTORIZACIÓN PARA EFECTUAR INVESTIGACIÓN PESQUERA CON EXTRACCIÓN  DE MUESTRAS DE ESPECÍMENES HIDROBIOLÓGICOS"/>
    <s v="Ampliar por 10 meses adicionales, a solicitud de CONSORCIO TRANSMANTARO S.A. el plazo para efectuar investigación pesquera con extracción de muestras de especímenes hidrobiológicos, sin valor comercial y sin uso de embarcación pesquera"/>
    <s v="CHD"/>
    <s v="EXTRACCIÓN"/>
    <s v="no es tupa"/>
    <m/>
  </r>
  <r>
    <n v="234"/>
    <s v="-"/>
    <s v="234-2019-PRODUCE/DGPCHDI"/>
    <s v="070273-2013"/>
    <x v="3"/>
    <x v="33"/>
    <s v="LILIANA PEREZ ANDRADE"/>
    <s v="OTROS"/>
    <s v="CONCLUSIÓN DEL PROCEDIMIENTO DE RECURSO DE RECONSIDERACIÓN"/>
    <s v="Declarar la conclusión del procedimiento recursivo sin pronunciamiento sobre el fondo del recurso de reconsideración interpuesto por LILIANA PEREZ ANDRADE contra la RD. N° 127-2013-PRODUCE/DGCHD, respecto a la E/P MANUELITO III (SE-00816-CM)"/>
    <s v="CHD"/>
    <s v="EXTRACCIÓN"/>
    <s v="no es tupa"/>
    <m/>
  </r>
  <r>
    <n v="235"/>
    <s v="-"/>
    <s v="235-2019-PRODUCE/DGPCHDI"/>
    <s v="068332-2018"/>
    <x v="3"/>
    <x v="33"/>
    <s v="CARMEN ROSA GARCIA CHUNGA"/>
    <s v="OTROS"/>
    <s v="INADMISIBLE POR EXTEMPORÁNEO EL RECURSO DE RECONSIDERACIÓN"/>
    <s v="Declarar INADMISIBLE por extemporáneo el recurso de reconsideración presentado por CARMEN ROSA GARCIA CHUNGA contra la RD. N° 561-2018-PRODUCE/DGPCHDI, que declaró improcedente la solicitud de permiso de pesca de menor escala para operar la E/P FRANCIS (CO-24498-CM)"/>
    <s v="CHD"/>
    <s v="EXTRACCIÓN"/>
    <s v="no es tupa"/>
    <m/>
  </r>
  <r>
    <n v="236"/>
    <s v="-"/>
    <s v="236-2019-PRODUCE/DGPCHDI"/>
    <s v="121296-2018"/>
    <x v="3"/>
    <x v="33"/>
    <s v="ARTESANALES DEL SANTA S.A.C."/>
    <s v="OTROS"/>
    <s v="DESISTIMIENTO DE AUTORIZACIÓN DE INCREMENTO DE FLOTA"/>
    <s v="Aceptar el desistimiento del procedimiento correspondiente a la solicitud de incremento de flota para ampliar la capacidad de bodega de determinadas embarcaciones via sustitución de la E/P MARIA ESPERANZA 4 (PL-20925-CM), presentado por ARTESANALES DEL SANTA S.A.C."/>
    <s v="CHD"/>
    <s v="EXTRACCIÓN"/>
    <s v="no es tupa"/>
    <m/>
  </r>
  <r>
    <n v="237"/>
    <s v="-"/>
    <s v="237-2019-PRODUCE/DGPCHDI"/>
    <s v="130243-2018"/>
    <x v="3"/>
    <x v="33"/>
    <s v="PEDRO OSCAR RENEE GRAU URBANO y TORIBIA ENGRACIA ARAIBAR BELLOTA DE GRAU"/>
    <s v="ROP DE ANCHOVETA PARA CHD_x000a_(SEXTA DCT)"/>
    <s v="PERMISO DE PESCA DE MENOR ESCALA"/>
    <s v="Otorgar a PEDRO OSCAR RENEE GRAU URBANO y TORIBIA ENGRACIA ARAIBAR BELLOTA DE GRAU, permiso de pesca de menor escala para operar la embarcación pesquera DON ENRIQUE (HO-22622-BM)"/>
    <s v="CHD"/>
    <s v="EXTRACCIÓN"/>
    <s v="no es tupa"/>
    <m/>
  </r>
  <r>
    <n v="238"/>
    <d v="2019-03-01T00:00:00"/>
    <s v="238-2019-PRODUCE/DGPCHDI"/>
    <s v="001097-2019"/>
    <x v="3"/>
    <x v="34"/>
    <s v="AUSTRAL GROUP S.A.A."/>
    <s v="N° 28 AUTORIZACIÓN PARA LA INSTALACIÓN DE PLANTA(S) DE PROCESAMIENTO PESQUERO O AUTORIZACIÓN DE INCREMENTO DE CAPACIDAD DE PROCESAMIENTO DE PLANTA(S) DE PROCESAMIENTO PESQUERO"/>
    <s v="AUTORIZACIÓN DE INCREMENTO DE CAPACIDAD PARA PLANTA DE PROCESAMIENTO"/>
    <s v="Otorgar a AUSTRAL GROUP S.A.A. autorización para el incremento de capacidad por traslado físico parcial con innovación tecnológica de 30 t/h de las 113 t/h de su planta de harina ubicada en Av. Alfonso Ugarte s/n - Huarmey hacia su planta de harina ACP de 100 t/h ubicada en Av. Roosvelt 1008 Chancay - Lima"/>
    <s v="CHI"/>
    <s v="PROCESAMIENTO"/>
    <s v="no"/>
    <m/>
  </r>
  <r>
    <n v="239"/>
    <d v="2019-04-01T00:00:00"/>
    <s v="239-2019-PRODUCE/DGPCHDI"/>
    <s v="013325-2019"/>
    <x v="3"/>
    <x v="34"/>
    <s v="CATARINA MAR S.A.C."/>
    <s v="N° 28 AUTORIZACIÓN PARA LA INSTALACIÓN DE PLANTA(S) DE PROCESAMIENTO PESQUERO O AUTORIZACIÓN DE INCREMENTO DE CAPACIDAD DE PROCESAMIENTO DE PLANTA(S) DE PROCESAMIENTO PESQUERO"/>
    <s v="AUTORIZACIÓN PARA INSTALACIÓN DE PLANTA DE PROCESAMIENTO"/>
    <s v="Otorgar a CATARINA MAR S.A.C. autorización para la instalación de una planta de curado con 100 t/mes de capacidad, ubicada en Parque Industrial Mz. K, lote 24, Tacna"/>
    <s v="CHD"/>
    <s v="PROCESAMIENTO"/>
    <s v="si"/>
    <m/>
  </r>
  <r>
    <n v="240"/>
    <s v="-"/>
    <s v="240-2019-PRODUCE/DGPCHDI"/>
    <s v="158652-2017"/>
    <x v="3"/>
    <x v="34"/>
    <s v="FRANK MILUTIN PUENTE DJUROVICH"/>
    <s v="OTROS"/>
    <s v="RECURSO DE RECONSIDERACIÓN:_x000a_INFUNDADO"/>
    <s v="Declarar INFUNDADO el recurso de reconsideración formulado por FRANK MILUTIN PUENTE DJUROVICH, contra la RD. N° 458-2017-PRODUCE/DGPCHDI"/>
    <s v="CHD"/>
    <s v="EXTRACCIÓN"/>
    <s v="no es tupa"/>
    <m/>
  </r>
  <r>
    <n v="241"/>
    <s v="-"/>
    <s v="241-2019-PRODUCE/DGPCHDI"/>
    <s v="147347-2017"/>
    <x v="3"/>
    <x v="34"/>
    <s v="FRANK MILUTIN PUENTE DJUROVICH"/>
    <s v="OTROS"/>
    <s v="RECURSO DE RECONSIDERACIÓN:_x000a_INFUNDADO"/>
    <s v="Declarar INFUNDADO el recurso de reconsideración formulado por FRANK MILUTIN PUENTE DJUROVICH, contra la RD. N° 588-2017-PRODUCE/DGPCHDI"/>
    <s v="CHD"/>
    <s v="EXTRACCIÓN"/>
    <s v="no es tupa"/>
    <m/>
  </r>
  <r>
    <n v="242"/>
    <d v="2019-04-05T00:00:00"/>
    <s v="242-2019-PRODUCE/DGPCHDI"/>
    <s v="085897-2018"/>
    <x v="3"/>
    <x v="34"/>
    <s v="COMPAÑIA MINERA ARE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ARES S.A.C. autorización para efectuar investigación pesquera con extracción de muestras de especímenes hidrobiológicos, sin valor comercial y sin uso de embarcación pesquera"/>
    <s v="CHD"/>
    <s v="EXTRACCIÓN"/>
    <s v="si"/>
    <m/>
  </r>
  <r>
    <n v="243"/>
    <d v="2019-04-24T00:00:00"/>
    <s v="243-2019-PRODUCE/DGPCHDI"/>
    <s v="104733-2018"/>
    <x v="3"/>
    <x v="34"/>
    <s v="MINERA ANTARES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INERA ANTARES PERU S.A.C. autorización para efectuar investigación pesquera con extracción de muestras de especímenes hidrobiológicos, sin valor comercial y sin uso de embarcación pesquera"/>
    <s v="CHD"/>
    <s v="EXTRACCIÓN"/>
    <s v="si"/>
    <m/>
  </r>
  <r>
    <n v="244"/>
    <d v="2019-05-15T00:00:00"/>
    <s v="244-2019-PRODUCE/DGPCHDI"/>
    <s v="130505-2018"/>
    <x v="3"/>
    <x v="34"/>
    <s v="TERMINALES PORTUARIOS CHANCAY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TERMINALES PORTUARIOS CHANCAY S.A., autorización para efectuar investigación pesquera con extracción de muestras de especímenes hidrobiológicos, sin valor comercial y con uso de la embarcación pesquera MI PEQUEÑO SEMBRADOR I (NO-18310-MM)"/>
    <s v="CHD"/>
    <s v="EXTRACCIÓN"/>
    <s v="si"/>
    <m/>
  </r>
  <r>
    <n v="245"/>
    <d v="2019-03-22T00:00:00"/>
    <s v="245-2019-PRODUCE/DGPCHDI"/>
    <s v="015625-2019"/>
    <x v="3"/>
    <x v="35"/>
    <s v="JOSE SIMON ALVAREZ ECHE y JUANA ALVAREZ CARRERA"/>
    <s v="N° 4 AUTORIZACIÓN  DE INCREMENTO DE FLOTA"/>
    <s v="AUTORIZACIÓN DE INCREMENTO DE FLOTA"/>
    <s v="Otorgar a JOSE SIMON ALVAREZ ECHE y JUANA ALVAREZ CARRERA autorización de incremento de flota para construir una nueva embarcación de 100 m3 de capacidad de bodega, vía sustitución de la E/P JHONNY MANUELITO (PL-21027-PM)"/>
    <s v="CHD/CHI"/>
    <s v="EXTRACCIÓN"/>
    <s v="si"/>
    <m/>
  </r>
  <r>
    <n v="246"/>
    <d v="2019-02-21T00:00:00"/>
    <s v="246-2019-PRODUCE/DGPCHDI"/>
    <s v="095148-2018"/>
    <x v="3"/>
    <x v="35"/>
    <s v="SHOUGANG HIERRO PERU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SHOUGANG HIERRO PERU S.A.A. autorización para efectuar investigación pesquera con extracción de muestras de especímenes hidrobiológicos, sin valor comercial y sin uso de embarcación pesquera"/>
    <s v="CHD"/>
    <s v="EXTRACCIÓN"/>
    <s v="no"/>
    <m/>
  </r>
  <r>
    <n v="247"/>
    <d v="2019-04-29T00:00:00"/>
    <s v="247-2019-PRODUCE/DGPCHDI"/>
    <s v="102874-2018"/>
    <x v="3"/>
    <x v="35"/>
    <s v="COMPAÑIA DE MINAS BUENAVENTURA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DE MINAS BUENAVENTURA S.A.A. autorización para efectuar investigación pesquera con extracción de muestras de especímenes hidrobiológicos, sin valor comercial y sin uso de embarcación pesquera"/>
    <s v="CHD"/>
    <s v="EXTRACCIÓN"/>
    <s v="si"/>
    <m/>
  </r>
  <r>
    <n v="248"/>
    <s v="-"/>
    <s v="248-2019-PRODUCE/DGPCHDI"/>
    <s v="012548-2018"/>
    <x v="3"/>
    <x v="35"/>
    <s v="JUNIOR EMMANUELLE CUSTODIO ZAVALETA"/>
    <s v="OTROS"/>
    <s v="RECURSO DE RECONSIDERACIÓN:_x000a_INFUNDADO"/>
    <s v="Declarar INFUNDADO el recurso de reconsideración formulado por JUNIOR EMMANUELLE CUSTODIO ZAVALETA contra la RD. N° 019-2018-PRODUCE/DGPCHDI, que declaró improcedente la solicitud de otorgamiento de permiso de pesca para operar la E/P BENDICION DE JEHOVA (PL-35622-BM)"/>
    <s v="CHD"/>
    <s v="EXTRACCIÓN"/>
    <s v="no es tupa"/>
    <m/>
  </r>
  <r>
    <n v="249"/>
    <s v="-"/>
    <s v="249-2019-PRODUCE/DGPCHDI"/>
    <s v="019918-2018"/>
    <x v="3"/>
    <x v="35"/>
    <s v="MARCELINO ERASMO PERICHE LLENQUE"/>
    <s v="OTROS"/>
    <s v="RECURSO DE RECONSIDERACIÓN:_x000a_INFUNDADO"/>
    <s v="INFUNDADO el recurso de reconsideración formulado por MARCELINO ERASMO PERICHE LLENQUE contra la RD. N° 104-2018-PRODUCE/DGPCHDI, que declaró improcedente la solicitud de otorgamiento de permiso de pesca para operar la E/P VICTORIA II (TA-35348-CM)"/>
    <s v="CHD"/>
    <s v="EXTRACCIÓN"/>
    <s v="no es tupa"/>
    <m/>
  </r>
  <r>
    <n v="250"/>
    <s v="-"/>
    <s v="250-2019-PRODUCE/DGPCHDI"/>
    <s v="026872-2018"/>
    <x v="3"/>
    <x v="35"/>
    <s v="JUAN PALMA BERNAL y MARGARITA ASUNCION LLUEN DE PALMA"/>
    <s v="OTROS"/>
    <s v="RECURSO DE RECONSIDERACIÓN:_x000a_INFUNDADO"/>
    <s v="INFUNDADO el recurso de reconsideración formulado por JUAN PALMA BERNAL y MARGARITA ASUNCION LLUEN DE PALMA contra la RD. N° 104-2018-PRODUCE/DGPCHDI, que declaró improcedente la solicitud de otorgamiento de permiso de pesca para operar la E/P ANDERSON (HO-29621-CM)"/>
    <s v="CHD"/>
    <s v="EXTRACCIÓN"/>
    <s v="no es tupa"/>
    <m/>
  </r>
  <r>
    <n v="251"/>
    <s v="-"/>
    <s v="251-2019-PRODUCE/DGPCHDI"/>
    <s v="013745-2019"/>
    <x v="3"/>
    <x v="35"/>
    <s v="ENERGORET S.A.C."/>
    <s v="OTROS"/>
    <s v="AMPLIAR CRONOGRAMA DE TRABAJO AUTORIZACIÓN PARA EFECTUAR INVESTIGACIÓN PESQUERA CON EXTRACCIÓN  DE MUESTRAS DE ESPECÍMENES HIDROBIOLÓGICOS"/>
    <s v="aprobar por 08 mese adicionales a favor de ENERGORET S.A.C. el permiso para efectuar investigación pesquera con extracción de muestras de especímenes hidrobiológicos sin valor comercial y sin uso de embarcación pesquera, conforme a los términos detallados en la RD. N° 1347-2018-PRODUCE/DGPCHDI"/>
    <s v="CHD"/>
    <s v="EXTRACCIÓN"/>
    <s v="no es tupa"/>
    <m/>
  </r>
  <r>
    <n v="252"/>
    <s v="-"/>
    <s v="252-2019-PRODUCE/DGPCHDI"/>
    <s v="051626-2018"/>
    <x v="3"/>
    <x v="35"/>
    <s v="MIRTHA MARCELINA DEL CASTILLO CAÑARI"/>
    <s v="ROP DE ANCHOVETA_x000a_(TERCERA DCT)"/>
    <s v="RECURSO DE RECONSIDERACIÓN:_x000a_INFUNDADO"/>
    <s v="Declarar INFUNDADO el recurso de reconsideración formulado por MIRTHA MARCELINA DEL CASTILLO CAÑARI contra la RD. N° 440-2018-PRODUCE/DGPCHDI, que declaró improcedente la solicitud de permiso de pesca para operar la E/P MIKITA (CO-34343-CM)"/>
    <s v="CHD"/>
    <s v="EXTRACCIÓN"/>
    <s v="no es tupa"/>
    <m/>
  </r>
  <r>
    <n v="253"/>
    <d v="2019-03-11T00:00:00"/>
    <s v="253-2019-PRODUCE/DGPCHDI"/>
    <s v="013482-2019"/>
    <x v="3"/>
    <x v="36"/>
    <s v="PESQUERA ALTAIR S.A.C."/>
    <s v="N° 82 CAMBIO DEL TITULAR DE LA LICENCIA DE OPERACIÓN DE PLANTA(S) DE PROCESAMIENTO PESQUERO"/>
    <s v="CAMBIO DE TITULAR DE LICENCIA DE OPERACIÓN DE PLANTA DE PROCESAMIENTO"/>
    <s v="Aprobar a favor de PESQUERA ALTAIR S.A.C. el cambio de titular de las licencias de las plantas de enlatado (877 cajas/turno), congelado (64 t/día) y harina ACP (50 t/h), instaladas en el Sub Lote A, Zona Industrial III, Bahía Tierra Colorada, Paita-Piura."/>
    <s v="CHD"/>
    <s v="PROCESAMIENTO"/>
    <s v="si"/>
    <m/>
  </r>
  <r>
    <n v="254"/>
    <s v="-"/>
    <s v="254-2019-PRODUCE/DGPCHDI"/>
    <s v="009531-2019"/>
    <x v="3"/>
    <x v="37"/>
    <s v="RICARDO RUBEN MARCHAN ESTRADA"/>
    <s v="OTROS"/>
    <s v="AMPLIACIÓN DE AUTORIZACIÓN DE IMPORTACIÓN"/>
    <s v="Otorgar a RICARDO RUBEN MARCHAN ESTRADA, la ampliación de su autorización de importación de peces vivos ornamentales autorizada mediante RD. N° 110-2018-PRODUCE/DGPCHDI"/>
    <s v="CHD"/>
    <s v="EXTRACCIÓN"/>
    <s v="no es tupa"/>
    <m/>
  </r>
  <r>
    <n v="255"/>
    <d v="2019-02-22T00:00:00"/>
    <s v="255-2019-PRODUCE/DGPCHDI"/>
    <s v="019788-2019"/>
    <x v="3"/>
    <x v="37"/>
    <s v="PESQUERA SAN MIGUEL ARCANGEL S.A.C."/>
    <s v="OTROS"/>
    <s v="MODIFICACIÓN DEL PERMISO DE PESCA POR CAMBIO DE NOMBRE DE EMBARCACIÓN"/>
    <s v="Disponer la actualización de los datos de la E/P de matrícula PT-5623-BM, únicamente en el extremo referido al nombre de BENDICION DE DIOS a DON NEPTALI."/>
    <s v="CHD"/>
    <s v="EXTRACCIÓN"/>
    <s v="no"/>
    <m/>
  </r>
  <r>
    <n v="256"/>
    <d v="2019-04-16T00:00:00"/>
    <s v="256-2019-PRODUCE/DGPCHDI"/>
    <s v="120126-2018"/>
    <x v="3"/>
    <x v="37"/>
    <s v="BREXIA GOLD PLATA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BREXIA GOLD PLATA PERU S.A.C. autorización para efectuar investigación pesquera con extracción de muestras de especímenes hidrobiológicos, sin valor comercial y sin uso de embarcación pesquera"/>
    <s v="CHD"/>
    <s v="EXTRACCIÓN"/>
    <s v="si"/>
    <m/>
  </r>
  <r>
    <n v="257"/>
    <d v="2019-05-10T00:00:00"/>
    <s v="257-2019-PRODUCE/DGPCHDI"/>
    <s v="119113-2018"/>
    <x v="3"/>
    <x v="37"/>
    <s v="COMPAÑIA MINERA CHUNGAR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CHUNGAR S.A.C. autorización para efectuar investigación pesquera con extracción de muestras de especímenes hidrobiológicos, sin valor comercial y sin uso de embarcación pesquera"/>
    <s v="CHD"/>
    <s v="EXTRACCIÓN"/>
    <s v="si"/>
    <m/>
  </r>
  <r>
    <n v="258"/>
    <s v="-"/>
    <s v="258-2019-PRODUCE/DGPCHDI"/>
    <s v="018284-2018"/>
    <x v="3"/>
    <x v="37"/>
    <s v="GERSON HERNAN FLORES TORRES"/>
    <s v="OTROS"/>
    <s v="RECURSO DE RECONSIDERACIÓN:_x000a_INFUNDADO"/>
    <s v="INFUNDADO el recurso de reconsideración formulado por GERSON HERNAN FLORES TORRES contra la RD. N° 095-2018-PRODUCE/DGPCHDI, que declaró improcedente el permiso de pesca para operar la E/P GERSON III (CE-38117-CM)"/>
    <s v="CHD"/>
    <s v="EXTRACCIÓN"/>
    <s v="no es tupa"/>
    <m/>
  </r>
  <r>
    <n v="259"/>
    <s v="-"/>
    <s v="259-2019-PRODUCE/DGPCHDI"/>
    <s v="090035-2012-13"/>
    <x v="3"/>
    <x v="37"/>
    <s v="JACINTO BERNAL CASTRO"/>
    <s v="ROP DE ANCHOVETA_x000a_(SEXTA DCT)"/>
    <s v="CONCLUSIÓN DEL PROCEDIMIENTO RECURSIVO"/>
    <s v="Declarar la conclusión del procedimiento recursivo sin pronunciamiento sobre el fondo del recurso de reconsideración interpuesto por JACINTO BERNAL CASTRO contra la RD. N° 114-2014-PRODUCE/DGCHD, respecto a la E/P NICOMAR (PL-22594-CM)"/>
    <s v="CHD"/>
    <s v="EXTRACCIÓN"/>
    <s v="no es tupa"/>
    <m/>
  </r>
  <r>
    <n v="260"/>
    <s v="-"/>
    <s v="260-2019-PRODUCE/DGPCHDI"/>
    <s v="075991-2018"/>
    <x v="3"/>
    <x v="37"/>
    <s v="CARLOS TEQUE CURO"/>
    <s v="ROP DE ANCHOVETA_x000a_(TERCERA DCT)"/>
    <s v="SUSPENDER PERMISO DE PESCA DE MENOR ESCALA"/>
    <s v="SUSPENDER temporalmente el procedimiento de obtención del permiso de pesca de menor escala para operar la E/P MI YULISSA (PL-22377-CM), solicitado por CARLOS TEQUE CURO"/>
    <s v="CHD"/>
    <s v="EXTRACCIÓN"/>
    <s v="no es tupa"/>
    <m/>
  </r>
  <r>
    <n v="261"/>
    <s v="-"/>
    <s v="261-2019-PRODUCE/DGPCHDI"/>
    <s v="065681-2018"/>
    <x v="3"/>
    <x v="37"/>
    <s v="ERICK ALEXANDER MERINO BENITES"/>
    <s v="ROP DE ANCHOVETA_x000a_(TERCERA DCT)"/>
    <s v="RECURSO DE RECONSIDERACIÓN:_x000a_INFUNDADO"/>
    <s v="Declarar INFUNDADO el recurso de reconsideración formulado por ERICK ALEXANDER MERINO BENITES, contra la RD. N° 604-2018-PRODUCE/DGPCHDI, que declaró improcedente la solicitud de otorgamiento de permiso de pesca para operar la E/P CECI (HO-35306-CM)"/>
    <s v="CHD"/>
    <s v="EXTRACCIÓN"/>
    <s v="no es tupa"/>
    <m/>
  </r>
  <r>
    <n v="262"/>
    <s v="-"/>
    <s v="262-2019-PRODUCE/DGPCHDI"/>
    <s v="017732-2018"/>
    <x v="3"/>
    <x v="37"/>
    <s v="AGUSTIN OMAR CUSTODIO ZAVALETA"/>
    <s v="OTROS"/>
    <s v="RECURSO DE RECONSIDERACIÓN:_x000a_INFUNDADO"/>
    <s v="Declarar INFUNDADO el recurso de reconsideración formulado por AGUSTIN OMAR CUSTODIO ZAVALETA contra la RD. N° 100-2018-PRODUCE/DGPCHDI, que declaró improcedente la solicitud de otorgamiento de permiso pesca para operar la E/P INGRID TATIANA (PL-21149-CM)"/>
    <s v="CHD"/>
    <s v="EXTRACCIÓN"/>
    <s v="no es tupa"/>
    <m/>
  </r>
  <r>
    <n v="263"/>
    <s v="-"/>
    <s v="263-2019-PRODUCE/DGPCHDI"/>
    <s v="013741-2019"/>
    <x v="3"/>
    <x v="37"/>
    <s v="ENERGORET S.A.C."/>
    <s v="OTROS"/>
    <s v="AMPLIAR CRONOGRAMA DE TRABAJO AUTORIZACIÓN PARA EFECTUAR INVESTIGACIÓN PESQUERA CON EXTRACCIÓN  DE MUESTRAS DE ESPECÍMENES HIDROBIOLÓGICOS"/>
    <s v="Ampliar por 13 meses adicionales, a solicitud de ENERGORET S.A.C. el plazo para efectuar investigación pesquera con extracción de muestras y sin uso de embarcación pesquera, conforme a los términos detallados en la RD. N° 1353-2018-PRODUCE/DGPCHDI"/>
    <s v="CHD"/>
    <s v="EXTRACCIÓN"/>
    <s v="no es tupa"/>
    <m/>
  </r>
  <r>
    <n v="264"/>
    <d v="2019-05-06T00:00:00"/>
    <s v="264-2019-PRODUCE/DGPCHDI"/>
    <s v="122400-2018"/>
    <x v="3"/>
    <x v="37"/>
    <s v="EMPRESA DE GENERACION ELÉCTRICA DEL SUR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DE GENERACION ELÉCTRICA DEL SUR S.A. autorización para efectuar investigación de muestras de especímenes hidrobiológicos, sin valor comercial y sin uso de embarcación pesquera"/>
    <s v="CHD"/>
    <s v="EXTRACCIÓN"/>
    <s v="si"/>
    <m/>
  </r>
  <r>
    <n v="265"/>
    <d v="2019-04-12T00:00:00"/>
    <s v="265-2019-PRODUCE/DGPCHDI"/>
    <s v="119014-2018"/>
    <x v="3"/>
    <x v="37"/>
    <s v="OSCAR DANIEL ALLER ROJAS"/>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OSCAR DANIEL ALLER ROJAS autorización para efectuar investigación pesquera con extracción de muestras de especímenes hidrobiológicos, sin valor comercial y sin uso de embarcación pesquera"/>
    <s v="CHD"/>
    <s v="EXTRACCIÓN"/>
    <s v="si"/>
    <m/>
  </r>
  <r>
    <n v="266"/>
    <s v="-"/>
    <s v="266-2019-PRODUCE/DGPCHDI"/>
    <s v="R.D. N° 1550-2018-PRODUCE/DGPCHDI"/>
    <x v="3"/>
    <x v="37"/>
    <s v="JUAN MANUEL FIESTAS GONZALES"/>
    <s v="COOPERATIVA PESQUERA"/>
    <s v="PERMISO DE PESCA: COOPERATIVA SAN JOSÉ LIMITADA"/>
    <s v="Otorgar permiso de pesca a JUAN MANUEL FIESTAS GONZALES en calidad de armador socio de la COOPERATIVA PESQUERA SAN JOSE LIMITADA, para operar la embarcación pesquera EMANUEL (ZS-41264-BM), en la extracción de calamar gigante, perico, bonito, tiburón, tollo, raya"/>
    <s v="CHD"/>
    <s v="EXTRACCIÓN"/>
    <s v="no es tupa"/>
    <m/>
  </r>
  <r>
    <n v="267"/>
    <s v="-"/>
    <s v="267-2019-PRODUCE/DGPCHDI"/>
    <s v="R.D. N° 1550-2018-PRODUCE/DGPCHDI"/>
    <x v="3"/>
    <x v="37"/>
    <s v="CRISTIAN GALAN BALDERA"/>
    <s v="COOPERATIVA PESQUERA"/>
    <s v="PERMISO DE PESCA: COOPERATIVA SAN JOSÉ LIMITADA"/>
    <s v="Otorgar permiso de pesca a CRISTIAN GALAN BALDERA en calidad de armador socio de la COOPERATIVA PESQUERA SAN JOSE LIMITADA, para operar la embarcación pesquera REY DAVID (PT-41441-CM), en la extracción de calamar gigante, perico, bonito, tiburón, tollo, raya"/>
    <s v="CHD"/>
    <s v="EXTRACCIÓN"/>
    <s v="no es tupa"/>
    <m/>
  </r>
  <r>
    <n v="268"/>
    <d v="2019-03-06T00:00:00"/>
    <s v="268-2019-PRODUCE/DGPCHDI"/>
    <s v="017183-2019"/>
    <x v="3"/>
    <x v="37"/>
    <s v="PERUPEZ S.A.C."/>
    <s v="N° 63 AMPLIACIÓN DEL PLAZO PARA EJECUTAR LA AUTORIZACIÓN DE INCREMENTO DE FLOTA OTORGADA CONFORME A LOS PROCEDIMIENTOS 4.1 Y 4.2."/>
    <s v="AMPLIAR PLAZO PARA LA EJECUCIÓN DE LA AUTORIZACIÓN DE INCREMENTO DE FLOTA"/>
    <s v="Ampliar el plazo para la ejecución de la autorización de incremento de flota otorgada mediante RD. N° 389-2017-PRODUCE/DGPCHDI a favor de PERUPEZ S.A.C. para la construcción de una nueva embarcación vía sustitución de la E/P no siniestrada CONDORITO III (CO-21069-BM)"/>
    <s v="CHD"/>
    <s v="EXTRACCIÓN"/>
    <s v="no"/>
    <m/>
  </r>
  <r>
    <n v="269"/>
    <s v="-"/>
    <s v="269-2019-PRODUCE/DGPCHDI"/>
    <s v="125377-2017"/>
    <x v="3"/>
    <x v="37"/>
    <s v="CESAR DENNIS MEJIA BELLIDO"/>
    <s v="ROP DE ANCHOVETA_x000a_(TERCERA DCT)"/>
    <s v="SUSPENDER PERMISO DE PESCA DE MENOR ESCALA"/>
    <s v="SUSPENDER temporalmente el procedimiento de obtención del permiso de pesca de menor escala para operar la embarcación pesquera SABINA (CO-23268-CM), solicitado por CESAR DENNIS MEJIA BELLIDO."/>
    <s v="CHD"/>
    <s v="EXTRACCIÓN"/>
    <s v="no es tupa"/>
    <m/>
  </r>
  <r>
    <n v="270"/>
    <d v="2019-03-08T00:00:00"/>
    <s v="270-2019-PRODUCE/DGPCHDI"/>
    <s v="124450-2018"/>
    <x v="3"/>
    <x v="37"/>
    <s v="COMPAÑIA MINERA PODEROSA S.A."/>
    <s v="N° 23 AUTORIZACIÓN  PARA EFECTUAR  INVESTIGACIÓN MEDIANTE PESCA (EXPLORATORIA - EXPERIMENTAL) Y/O AUTORIZACION PARA EFECTUAR INVESTIGACION PESQUERA CON O SIN EXTRACCION DE MUESTRAS DE ESPECIMENES HIDROBIOLOGICOS, SIN VALOR COMERCIAL"/>
    <s v="DENEGAR AUTORIZACIÓN PARA EFECTUAR INVESTIGACIÓN PESQUERA CON EXTRACCIÓN DE MUESTRAS DE ESPECÍMENES HIDROBIOLÓGICOS"/>
    <s v="Denegar la solicitud de autorización para efectuar investigación pesquera con extracción de muestras de especímenes hidrobiológicos, sin valor comercial y sin uso de embarcación pesquera, presentado por COMPAÑIA MINERA PODEROSA S.A."/>
    <s v="CHD"/>
    <s v="EXTRACCIÓN"/>
    <s v="no"/>
    <m/>
  </r>
  <r>
    <n v="271"/>
    <d v="2019-02-06T00:00:00"/>
    <s v="271-2019-PRODUCE/DGPCHDI"/>
    <s v="128067-2018"/>
    <x v="3"/>
    <x v="38"/>
    <s v="PESQUERA ISLAS CIES S.A.C."/>
    <s v="N° 13 CAMBIO DEL TITULAR DEL PERMISO DE PESCA PARA EMBARCACIONES PESQUERAS"/>
    <s v="IMPROCEDENTE CAMBIO DE TITULAR DE PERMISO DE PESCA"/>
    <s v="Declarar IMPROCEDENTE la solicitud de cambio de titular del permiso de pesca para operar la E/P de menor escala DIOS DE MISERICORDIA (CE-21725-CM), presentado por PESQUERA ISLAS CIES S.A.C."/>
    <s v="CHD"/>
    <s v="EXTRACCIÓN"/>
    <s v="no"/>
    <m/>
  </r>
  <r>
    <n v="272"/>
    <s v="-"/>
    <s v="272-2019-PRODUCE/DGPCHDI"/>
    <s v="022753-2019"/>
    <x v="3"/>
    <x v="38"/>
    <s v="JOSE FELICIANO PAZO NUNURA"/>
    <s v="ROP DE ANCHOVETA_x000a_(PRIMERA DCT)"/>
    <s v="PERMISO DE PESCA DE MENOR ESCALA HABILITA A REALIZAR ACTIVIDAD  EXTRACTIVA DE RECURSOS DISTINTOS A LA ANCHOVETA"/>
    <s v="El permiso de pesca de menor escala contenido en la RD. N° 087-2017-PRODUCE/DGPCHDI, habilita al señor JOSE FELICIANO PAZO NUNURA a realizar actividad extractiva de recursos distintos a la anchoveta, siempre que la E/P CARMELITA I (TA-02327-BM) cuente con artes y aparejos de pesca adecuados"/>
    <s v="CHD"/>
    <s v="EXTRACCIÓN"/>
    <s v="no es tupa"/>
    <m/>
  </r>
  <r>
    <n v="273"/>
    <s v="-"/>
    <s v="273-2019-PRODUCE/DGPCHDI"/>
    <s v="002160-2019"/>
    <x v="3"/>
    <x v="38"/>
    <s v="CORPORACION BETA S.A.C."/>
    <s v="ROP DE ANCHOVETA_x000a_(TERCERA DCT)"/>
    <s v="RECURSO DE RECONSIDERACIÓN:_x000a_INFUNDADO"/>
    <s v="INFUNDADO el recurso de reconsdieración formulado por CORPORACION BETA S.A.C., contra la RD. N° 1805-2018-PRODUCE/DGPCHDI, que declaró improcedente la solicitud de permiso de pesca de la E/P MONICA I (PT-32228-CM)"/>
    <s v="CHD"/>
    <s v="EXTRACCIÓN"/>
    <s v="no es tupa"/>
    <m/>
  </r>
  <r>
    <n v="274"/>
    <s v="-"/>
    <s v="274-2019-PRODUCE/DGPCHDI"/>
    <s v="158258-2017"/>
    <x v="3"/>
    <x v="38"/>
    <s v="FRANK MILUTIN PUENTE DJUROVICH"/>
    <s v="ROP DE ANCHOVETA_x000a_(CUARTA DCT)"/>
    <s v="RECURSO DE RECONSIDERACIÓN:_x000a_INFUNDADO"/>
    <s v="INFUNDADO el recurso de reconsdieración formulado por FRANK MILUTIN PUENTE DJUROVICH, contra la RD. N° 433-2017-PRODUCE/DGPCHDI, que declaró improcedente la solicitud de permiso de pesca de la E/P ADEMIR (CE-26533-CM)"/>
    <s v="CHD"/>
    <s v="EXTRACCIÓN"/>
    <s v="no es tupa"/>
    <m/>
  </r>
  <r>
    <n v="275"/>
    <s v="-"/>
    <s v="275-2019-PRODUCE/DGPCHDI"/>
    <s v="R.D. N° 539-2019-PRODUCE/DGPCHDI"/>
    <x v="3"/>
    <x v="38"/>
    <s v="SANTOS GERÓNIMO FIESTAS PAZO"/>
    <s v="OTROS"/>
    <s v="MODIFICAR NOMBRE DE EMBARCACIÓN_x000a_CAMBIO DE TITULAR DE PERMISO DE PESCA"/>
    <s v="Modificar el nombre de la E/P de matrícula PT-24366-BM denomiada JESUS ES MI ORTALEZA IV a JEHOVA ES MI ESTRELLA. Aprobar a favor del señor SANTOS GERÓNIMO FIESTAS PAZO, el cambio de titular de la E/P JEHOVA ES MI ESTRELLA (PT-24366-BM)"/>
    <s v="CHD"/>
    <s v="EXTRACCIÓN"/>
    <s v="no es tupa"/>
    <m/>
  </r>
  <r>
    <n v="276"/>
    <d v="2019-04-01T00:00:00"/>
    <s v="276-2019-PRODUCE/DGPCHDI"/>
    <s v="018013-2019"/>
    <x v="3"/>
    <x v="39"/>
    <s v="ALTAMAR FOODS PERU S.R.L."/>
    <s v="N° 28 AUTORIZACIÓN PARA LA INSTALACIÓN DE PLANTA(S) DE PROCESAMIENTO PESQUERO O AUTORIZACIÓN DE INCREMENTO DE CAPACIDAD DE PROCESAMIENTO DE PLANTA(S) DE PROCESAMIENTO PESQUERO"/>
    <s v="AUTORIZACIÓN PARA INCREMENTO DE CAPACIDAD DE PLANTA DE PROCESAMIENTO"/>
    <s v="Declarar IMPROCEDENTE la solicitud presentada por ALTAMAR FOODS PERU S.R.L., de autorización para el incremento de capacidad de la planta de procesamiento de congelado de 100 t/día a 279.86 t/día, en su establecimiento ubicado en Av. Industrial Mz. R, Lote 05, Zona Industrial II, Paita-Piura"/>
    <s v="CHD"/>
    <s v="PROCESAMIENTO"/>
    <s v="si"/>
    <m/>
  </r>
  <r>
    <n v="277"/>
    <d v="2019-05-08T00:00:00"/>
    <s v="277-2019-PRODUCE/DGPCHDI"/>
    <s v="126850-2018"/>
    <x v="3"/>
    <x v="39"/>
    <s v="VOLCAN COMPAÑIA MINERA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VOLCAN COMPAÑIA MINERA S.A.A., autorización para efectuar investigación pesquera con extracción de muestras de especímenes hidrobiológicos vivos, sin valor comercial y sin uso de embarcación pesquera"/>
    <s v="CHD"/>
    <s v="EXTRACCIÓN"/>
    <s v="si"/>
    <m/>
  </r>
  <r>
    <n v="278"/>
    <d v="2018-12-20T00:00:00"/>
    <s v="278-2019-PRODUCE/DGPCHDI"/>
    <s v="119750-2018"/>
    <x v="3"/>
    <x v="39"/>
    <s v="PESQUERA ISLAS CIES S.A.C."/>
    <s v="N° 13 CAMBIO DEL TITULAR DEL PERMISO DE PESCA PARA EMBARCACIONES PESQUERAS"/>
    <s v="CAMBIO DE TITULAR DE PERMISO DE PESCA"/>
    <s v="Aprobar a favor de PESQUERA ISLAS CIES S.A.C. el cambio de titular del permiso de pesca, correspondiente a la E/P DON JORGE II (PT-03358-BM)"/>
    <s v="CHD"/>
    <s v="EXTRACCIÓN"/>
    <s v="no"/>
    <m/>
  </r>
  <r>
    <n v="279"/>
    <s v="-"/>
    <s v="279-2019-PRODUCE/DGPCHDI"/>
    <s v="024568-2019_x000a_024569-2019"/>
    <x v="3"/>
    <x v="40"/>
    <s v="CORPORACION REFRIGERADOS INY S.A.C."/>
    <s v="OTROS"/>
    <s v="MODIFICAR CAMBIO DE RAZÓN SOCIAL"/>
    <s v="Modificar únicamente la razón socialpor cambio de tipo societario de COPORACION REFRIGERADOS INY S.A. a COPORACION REFRIGERADOS INY S.A.C., de las licencias de operación otorgadas mediante RD. N° 186-98-PE y N° 182-98-PE/DNPP, modificada mediante RD. N° 415-2007-PRODUCE/DGEPP."/>
    <s v="CHD"/>
    <s v="PROCESAMIENTO"/>
    <s v="no es tupa"/>
    <m/>
  </r>
  <r>
    <n v="280"/>
    <s v="-"/>
    <s v="280-2019-PRODUCE/DGPCHDI"/>
    <s v="009128-2018"/>
    <x v="3"/>
    <x v="40"/>
    <s v="JOSE LUIS BASTIAN MELENDES"/>
    <s v="OTROS"/>
    <s v="RECURSO DE RECONSIDERACIÓN:_x000a_INFUNDADO"/>
    <s v="Declarar INFUNDADO el recurso de reconsideración formulado por JOSE LUIS BASTIAN MELENDES, contra la RD. N° 039-2018-PRODUCE/DGPCHDI, que declaró improcedente la solicitud de otorgamiento de permiso de pesca para operar la E/P VELA 11 (CO-37976-CM)"/>
    <s v="CHD"/>
    <s v="EXTRACCIÓN"/>
    <s v="no es tupa"/>
    <m/>
  </r>
  <r>
    <n v="281"/>
    <s v="-"/>
    <s v="281-2019-PRODUCE/DGPCHDI"/>
    <s v="130016-2017"/>
    <x v="3"/>
    <x v="40"/>
    <s v="AUSTRAL GROUP S.A.A."/>
    <s v="OTROS"/>
    <s v="OTROS"/>
    <s v="DEJAR SIN EFECTO el artículo 4 de la RD. N° 012-2017-PRODUCE/DGPCHDI, que dispuso determinado condicionamiento a la vigencia del permiso de pesca otorgado en el artículo 2 de dicha RD. a favor de AUSTRAL GROUP S.A.A. para operar la E/P LIGRUNN (CO-52127-PM)"/>
    <s v="CHD/CHI"/>
    <s v="EXTRACCIÓN"/>
    <s v="no es tupa"/>
    <m/>
  </r>
  <r>
    <n v="282"/>
    <s v="-"/>
    <s v="282-2019-PRODUCE/DGPCHDI"/>
    <s v="095082-2012"/>
    <x v="3"/>
    <x v="40"/>
    <s v="ISABEL CRISTINA PAIVA AMAYA"/>
    <s v="ROP DE ANCHOVETA_x000a_(SEXTA DCT)"/>
    <s v="CONCLUSIÓN DEL PROCEDIMIENTO RECURSIVO"/>
    <s v="Declarar la conclusión del procedimiento recursivo sin pronunciamiento sobre el fondo del recurso de reconsideración interpuesto por ISABEL CRISTINA PAIVA AMAYA contra la RD. N° 025-2014-PRODUCE/DGCHD, respecto a la E/P ARGOS (SY-13996-BM)"/>
    <s v="CHD"/>
    <s v="EXTRACCIÓN"/>
    <s v="no es tupa"/>
    <m/>
  </r>
  <r>
    <n v="283"/>
    <s v="-"/>
    <s v="283-2019-PRODUCE/DGPCHDI"/>
    <s v="R.D. N° 1550-2018-PRODUCE/DGPCHDI"/>
    <x v="3"/>
    <x v="40"/>
    <s v="COSME QUEREBALU GONZALES"/>
    <s v="COOPERATIVA PESQUERA"/>
    <s v="PERMISO DE PESCA_x000a_COOPERATIVA PESQUERA SAN JOSE LIMITADA"/>
    <s v="Otorgar permiso de pesca a COSME QUEREBALU GONZALES, en calidad de armador socio de la COOPERATIVA PESQUERA SAN JOSE LIMITADA, para operar la E/P JESUS ES MI PASTOR (PL-33434-BM)"/>
    <s v="CHD"/>
    <s v="EXTRACCIÓN"/>
    <s v="no es tupa"/>
    <m/>
  </r>
  <r>
    <n v="284"/>
    <s v="-"/>
    <s v="284-2019-PRODUCE/DGPCHDI"/>
    <s v="138289-2017"/>
    <x v="3"/>
    <x v="40"/>
    <s v="JUAN HECTOR SANTISTEBAN BANCES"/>
    <s v="ROP DE ANCHOVETA_x000a_(TERCERA DCT)"/>
    <s v="IMPROCEDENTE PERMISO DE PESCA DE MENOR ESCALA"/>
    <s v="Declarar IMPROCEDENTE la solicitud de otorgamiento de permiso de pesca de menor escala para operar la embarcación pesquera JUAN (HO-1762-CM), presentada por JUAN HECTOR SANTISTEBAN BANCES"/>
    <s v="CHD"/>
    <s v="EXTRACCIÓN"/>
    <s v="no es tupa"/>
    <m/>
  </r>
  <r>
    <n v="285"/>
    <d v="2019-04-01T00:00:00"/>
    <s v="285-2019-PRODUCE/DGPCHDI"/>
    <s v="023201-2019"/>
    <x v="3"/>
    <x v="40"/>
    <s v="DANIEL ROBERTO BUEHS BOWEN"/>
    <s v="N° 18 OBTENCIÓN DE PERMISO DE PESCA PARA OPERAR EMBARCACIONES DE BANDERA EXTRANJERA"/>
    <s v="PERMISO DE PESCA PARA E/P BANDERA EXTRANJERA"/>
    <s v="Otorgar a DANIEL ROBERTO BUEHS BOWEN, permiso de pesca para operar la embarcación pesquera de cerco de bandera ecuatoriana denominada CAP. BERNY B, en la extracción de Atún para consumo humano directo"/>
    <s v="CHD"/>
    <s v="EXTRACCIÓN"/>
    <s v="si"/>
    <m/>
  </r>
  <r>
    <n v="286"/>
    <s v="-"/>
    <s v="286-2019-PRODUCE/DGPCHDI"/>
    <s v="014299-2018"/>
    <x v="3"/>
    <x v="40"/>
    <s v="OP7 PESCA S.A.C."/>
    <s v="ROP DE ANCHOVETA_x000a_(TERCERA DCT)"/>
    <s v="RECURSO DE RECONSIDERACIÓN:_x000a_INFUNDADO"/>
    <s v="Declarar INFUNDADO el recurso de reconsideración formulado por OP7 PESCA S.A.C. contra la RD. N° 049-2018-PRODUCE/DGPCHDI, que declaró improcedente la solicitud de otorgamiento de permiso de pesca para operar la E/P ZODIAC (TA-02324-CM)"/>
    <s v="CHD"/>
    <s v="EXTRACCIÓN"/>
    <s v="no es tupa"/>
    <m/>
  </r>
  <r>
    <n v="287"/>
    <d v="2019-03-22T00:00:00"/>
    <s v="287-2019-PRODUCE/DGPCHDI"/>
    <s v="015755-2019"/>
    <x v="3"/>
    <x v="40"/>
    <s v="JACOBO ALBERTO CAVENAGO ZOLEZZI"/>
    <s v="N° 7 OBTENCIÓN DE PERMISO DE PESCA VÍA INCREMENTO DE FLOTA AUTORIZADO CONFORME A LOS PROCEDIMIENTOS 4.1 y  4.2."/>
    <s v="IMPROCEDENTE PERMISO DE PESCA"/>
    <s v="Declarar IMPROCEDENTE la solicitud de permiso de pesca para operar la E/P VELA 12 (CO-37970-CM), presentada por JACOBO ALBERTO CAVENAGO ZOLEZZI"/>
    <s v="CHD"/>
    <s v="EXTRACCIÓN"/>
    <s v="si"/>
    <m/>
  </r>
  <r>
    <n v="288"/>
    <d v="2019-03-29T00:00:00"/>
    <s v="288-2019-PRODUCE/DGPCHDI"/>
    <s v="020093-2019"/>
    <x v="3"/>
    <x v="40"/>
    <s v="PERUPEZ S.A.C."/>
    <s v="N° 63 AMPLIACIÓN DEL PLAZO PARA EJECUTAR LA AUTORIZACIÓN DE INCREMENTO DE FLOTA OTORGADA CONFORME A LOS PROCEDIMIENTOS 4.1 Y 4.2."/>
    <s v="AMPLIAR PLAZO PARA LA EJECUCIÓN DE LA AUTORIZACIÓN DE INCREMENTO DE FLOTA"/>
    <s v="Ampliar el plazo para la ejecución de la autorización de incremento de flota otorgado mediante RD. N° 591-2017-PRODUCE/DGPCHDI, a favor de PERUPEZ S.A.C. para la construcción de una nueva E/P vía sustitución de la E/P CONDORITO I (CO-20738-BM)"/>
    <s v="CHD"/>
    <s v="EXTRACCIÓN"/>
    <s v="si"/>
    <m/>
  </r>
  <r>
    <n v="289"/>
    <s v="-"/>
    <s v="289-2019-PRODUCE/DGPCHDI"/>
    <s v="R.D. N° 1550-2018-PRODUCE/DGPCHDI"/>
    <x v="3"/>
    <x v="40"/>
    <s v="ROSARIO PINGO SANTAMARIA"/>
    <s v="COOPERATIVA PESQUERA"/>
    <s v="PERMISO DE PESCA_x000a_COOPERATIVA PESQUERA SAN JOSE LIMITADA"/>
    <s v="Otorgar permiso de pesca a ROSARIO PINGO SANTAMARIA, en calidad de socio de la COOPERATIVA PESQUERA SAN JOSE LIMITADA, para operar la E/P JESUCRISTO REDENTOR DEL MUNDO (PT-40309-BM)"/>
    <s v="CHD"/>
    <s v="EXTRACCIÓN"/>
    <s v="no es tupa"/>
    <m/>
  </r>
  <r>
    <n v="290"/>
    <s v="-"/>
    <s v="290-2019-PRODUCE/DGPCHDI"/>
    <s v="R.D. N° 1550-2018-PRODUCE/DGPCHDI"/>
    <x v="3"/>
    <x v="40"/>
    <s v="MANUEL FELIX SANCHEZ FIESTAS"/>
    <s v="COOPERATIVA PESQUERA"/>
    <s v="PERMISO DE PESCA_x000a_COOPERATIVA PESQUERA SAN JOSE LIMITADA"/>
    <s v="Otorgar permiso de pesca a MANUEL FELIX SANCHEZ FIESTAS, en calidad de socio de la COOPERATIVA PESQUERA SAN JOSE LIMITADA, para operar la E/P CRISTO PRINICIPE (PT-42906-BM)"/>
    <s v="CHD"/>
    <s v="EXTRACCIÓN"/>
    <s v="no es tupa"/>
    <m/>
  </r>
  <r>
    <n v="291"/>
    <s v="-"/>
    <s v="291-2019-PRODUCE/DGPCHDI"/>
    <s v="R.D. N° 1550-2018-PRODUCE/DGPCHDI"/>
    <x v="3"/>
    <x v="40"/>
    <s v="TEODORA VIOLETA LLENQUE FIESTA"/>
    <s v="COOPERATIVA PESQUERA"/>
    <s v="PERMISO DE PESCA_x000a_COOPERATIVA PESQUERA SAN JOSE LIMITADA"/>
    <s v="Otorgar permiso de pesca a TEODORA VIOLETA LLENQUE FIESTAS, en calidad de socio de la COOPERATIVA PESQUERA SAN JOSE LIMITADA, para operar la E/P DOÑA LINDA (PT-44025-CM)"/>
    <s v="CHD"/>
    <s v="EXTRACCIÓN"/>
    <s v="no es tupa"/>
    <m/>
  </r>
  <r>
    <n v="292"/>
    <s v="-"/>
    <s v="292-2019-PRODUCE/DGPCHDI"/>
    <s v="085881-2018"/>
    <x v="3"/>
    <x v="41"/>
    <s v="ARMADORES Y CONGELADORES DEL PACIFICO S.A."/>
    <s v="N° 4 AUTORIZACIÓN  DE INCREMENTO DE FLOTA"/>
    <s v="AUTORIZACIÓN DE INCREMENTO DE FLOTA"/>
    <s v="Otorgar a ARMADORES Y CONGELADORES DEL PACIFICO S.A. autorización de incremento de flota para el acceso al recurso atún y especies afines con la E/P MERO (CO-12975-CM)"/>
    <s v="CHD"/>
    <s v="EXTRACCIÓN"/>
    <s v="no es tupa"/>
    <m/>
  </r>
  <r>
    <n v="293"/>
    <s v="-"/>
    <s v="293-2019-PRODUCE/DGPCHDI"/>
    <s v="085880-2018"/>
    <x v="3"/>
    <x v="41"/>
    <s v="ARMADORES Y CONGELADORES DEL PACIFICO S.A."/>
    <s v="N° 4 AUTORIZACIÓN  DE INCREMENTO DE FLOTA"/>
    <s v="AUTORIZACIÓN DE INCREMENTO DE FLOTA"/>
    <s v="Otorgar a ARMADORES Y CONGELADORES DEL PACIFICO S.A. autorización de incremento de flota para el acceso al recurso atún y especies afines con la E/P ANA ALEXANDRA (PT-1727-CM)"/>
    <s v="CHD"/>
    <s v="EXTRACCIÓN"/>
    <s v="no es tupa"/>
    <m/>
  </r>
  <r>
    <n v="294"/>
    <s v="-"/>
    <s v="294-2019-PRODUCE/DGPCHDI"/>
    <s v="003681-2019"/>
    <x v="3"/>
    <x v="41"/>
    <s v="GEOPAXI S.A."/>
    <s v="OTROS"/>
    <s v="RECURSO DE RECONSIDERACIÓN:_x000a_INADMISIBLE POR EXTEMPORÁNEO"/>
    <s v="Declarar INADMISIBLE por extemporáneo el recurso de reconsideración presentado por la empresa GEOPAXI S.A. contra el literal f) del artículo de la RD. N° 033-2019-PRODUCE/DGPCHDI"/>
    <s v="CHD"/>
    <s v="EXTRACCIÓN"/>
    <s v="no es tupa"/>
    <m/>
  </r>
  <r>
    <n v="295"/>
    <s v="-"/>
    <s v="295-2019-PRODUCE/DGPCHDI"/>
    <s v="129059-2017"/>
    <x v="3"/>
    <x v="41"/>
    <s v="EDUARDO ROMAN ESPINOZA ORDUÑA y GUADALUPE PANTA ECA"/>
    <s v="ROP DE ANCHOVETA_x000a_(TERCERA DCT)"/>
    <s v="PERMISO DE PESCA DE MENOR ESCALA"/>
    <s v="Otorgar a EDUARDO ROMAN ESPINOZA ORDUÑA y GUADALUPE PANTA ECA permiso de pesca de menor escala para operar la E/P LUIS MANUEL II (CO-14294-BM)"/>
    <s v="CHD"/>
    <s v="EXTRACCIÓN"/>
    <s v="no es tupa"/>
    <m/>
  </r>
  <r>
    <n v="296"/>
    <s v="-"/>
    <s v="296-2019-PRODUCE/DGPCHDI"/>
    <s v="123089-2017"/>
    <x v="3"/>
    <x v="41"/>
    <s v="ROXANA ELIZABETH TEQUE RAMIREZ"/>
    <s v="ROP DE ANCHOVETA_x000a_(TERCERA DCT)"/>
    <s v="PERMISO DE PESCA DE MENOR ESCALA"/>
    <s v="Otorgar a ROXANA ELIZABETH TEQUE RAMIREZ permiso de pesca de menor escala para operar la embarcación pesquera MI ROXANA con matrícula PL-22497-CM"/>
    <s v="CHD"/>
    <s v="EXTRACCIÓN"/>
    <s v="no es tupa"/>
    <m/>
  </r>
  <r>
    <n v="297"/>
    <d v="2019-03-20T00:00:00"/>
    <s v="297-2019-PRODUCE/DGPCHDI"/>
    <s v="021946-2019"/>
    <x v="3"/>
    <x v="41"/>
    <s v="CONSORCIO MUZA S.A.C."/>
    <s v="N° 63 AMPLIACIÓN DEL PLAZO PARA EJECUTAR LA AUTORIZACIÓN DE INCREMENTO DE FLOTA OTORGADA CONFORME A LOS PROCEDIMIENTOS 4.1 Y 4.2."/>
    <s v="AMPLIAR PLAZO PARA LA EJECUCIÓN DE LA AUTORIZACIÓN DE INCREMENTO DE FLOTA"/>
    <s v="Ampliar el plazo para la ejecución de la autorización de incremento de flota otorgada mediante RD. N° 446-2017-PRODUCE/DGPCHDI, a favor de CONSORCIO MUZA S.A.C. para la construcción de una nueva E/P vía sustitución de la E/P no siniestrada MI CONSUELO (PT-4242-CM)"/>
    <s v="CHI"/>
    <s v="EXTRACCIÓN"/>
    <s v="si"/>
    <m/>
  </r>
  <r>
    <n v="298"/>
    <s v="-"/>
    <s v="298-2019-PRODUCE/DGPCHDI"/>
    <s v="R.D. N° 1550-2018-PRODUCE/DGPCHDI"/>
    <x v="3"/>
    <x v="41"/>
    <s v="JOSE EDUARDO NUNTON FIESTAS"/>
    <s v="COOPERATIVA PESQUERA"/>
    <s v="PERMISO DE PESCA_x000a_COOPERATIVA PESQUERA SAN JOSE LIMITADA"/>
    <s v="Otorgar permiso de pesca a JOSE EDUARDO NUNTON FIESTAS, armador socio de la COOPERATIVA PESQUERA SAN JOSE LIMITADA para operar la E/P JOSE MERCEDES (PL-42501-BM)"/>
    <s v="CHD"/>
    <s v="EXTRACCIÓN"/>
    <s v="no es tupa"/>
    <m/>
  </r>
  <r>
    <n v="299"/>
    <s v="-"/>
    <s v="299-2019-PRODUCE/DGPCHDI"/>
    <s v="R.D. N° 1550-2018-PRODUCE/DGPCHDI"/>
    <x v="3"/>
    <x v="41"/>
    <s v="WALTHER DANGERO PUESCAS LLENQUE"/>
    <s v="COOPERATIVA PESQUERA"/>
    <s v="PERMISO DE PESCA_x000a_COOPERATIVA PESQUERA SAN JOSE LIMITADA"/>
    <s v="Otorgar permiso de pesca a WALTHER DANGERO PUESCAS LLENQUE, armador socio de la COOPERATIVA PESQUERA SAN JOSE LIMITADA para operar la E/P MI TERAN 3 (PT-45534-CM)"/>
    <s v="CHD"/>
    <s v="EXTRACCIÓN"/>
    <s v="no es tupa"/>
    <m/>
  </r>
  <r>
    <n v="300"/>
    <s v="-"/>
    <s v="300-2019-PRODUCE/DGPCHDI"/>
    <s v="R.D. N° 1550-2018-PRODUCE/DGPCHDI"/>
    <x v="3"/>
    <x v="41"/>
    <s v="DANIEL LEONCIO ALVARADO CHUNGA"/>
    <s v="COOPERATIVA PESQUERA"/>
    <s v="PERMISO DE PESCA_x000a_COOPERATIVA PESQUERA SAN JOSE LIMITADA"/>
    <s v="Otorgar permiso de pesca a DANIEL LEONCIO ALVARADO CHUNGA, armador socio de la COOPERATIVA PESQUERA SAN JOSE LIMITADA para operar la E/P CARMEN ELENA II (PL-54971-CM)"/>
    <s v="CHD"/>
    <s v="EXTRACCIÓN"/>
    <s v="no es tupa"/>
    <m/>
  </r>
  <r>
    <n v="301"/>
    <s v="-"/>
    <s v="301-2019-PRODUCE/DGPCHDI"/>
    <s v="103615-2012"/>
    <x v="3"/>
    <x v="41"/>
    <s v="ROSA ELENA VITE CHEVEZ y MARTIN VITE CHEVEZ"/>
    <s v="ROP DE ANCHOVETA_x000a_(SEXTA DCT)"/>
    <s v="CONCLUSIÓN DEL PROCEDIMIENTO RECURSIVO"/>
    <s v="Declarar la conclusión del procedimiento recursivo sin pronunciamiento sobre el fondo del recurso de reconsideración interpuesto por ROSA ELENA VITE CHEVEZ y MARTIN VITE CHEVEZ, contra la RD. N° 134-2014-PRODUCE/DGCHD, respecto a la E/P AMAZONAS 6 (PT-29296-CM)"/>
    <s v="CHD"/>
    <s v="EXTRACCIÓN"/>
    <s v="no es tupa"/>
    <m/>
  </r>
  <r>
    <n v="302"/>
    <d v="2019-03-29T00:00:00"/>
    <s v="302-2019-PRODUCE/DGPCHDI"/>
    <s v="022976-2019"/>
    <x v="3"/>
    <x v="42"/>
    <s v="ESMERALDA CORP S.A.C."/>
    <s v="N° 4 AUTORIZACIÓN  DE INCREMENTO DE FLOTA"/>
    <s v="AUTORIZACIÓN DE INCREMENTO DE FLOTA"/>
    <s v="Otorgar a ESMERALDA CORP S.A.C. autorización de incremento de capacidad de su planta de congelado de 103 t/día a 163.64 t/día, ubicada en Av. Autopista Panamericana Sur Km. 18.5, Mz. G, Lote 01, Zona Industrial la Concordia - San Juan de Miraflores - Lima"/>
    <s v="CHD"/>
    <s v="PROCESAMIENTO"/>
    <s v="si"/>
    <m/>
  </r>
  <r>
    <n v="303"/>
    <s v="-"/>
    <s v="303-2019-PRODUCE/DGPCHDI"/>
    <s v="025858-2019"/>
    <x v="3"/>
    <x v="43"/>
    <s v="PESQUERA HAYDUK S.A."/>
    <s v="OTROS"/>
    <s v="SUSPENDER POR ÚNICA VEZ LICENCIA DE OPERACIÓN DE PLANTA DE PROCESAMIENTO"/>
    <s v="SUSPENDER por única vez, a solicitud de PESQUERA HAYDUK S.A. la licencia de operación otorgada mediante RD. N° 270-95-PE, respecto a la planta de harina ACP de 78 t/h, ubicada en Caleta Cata Cata S/N , Ilo, Moquegua."/>
    <s v="CHI"/>
    <s v="PROCESAMIENTO"/>
    <s v="no es tupa"/>
    <m/>
  </r>
  <r>
    <n v="304"/>
    <d v="2019-03-22T00:00:00"/>
    <s v="304-2019-PRODUCE/DGPCHDI"/>
    <s v="015620-2019"/>
    <x v="3"/>
    <x v="43"/>
    <s v="PABLO ALVAREZ ECHE y ESPERANZA DEL PILAR AMAYA MORALES"/>
    <s v="N° 7 OBTENCIÓN DE PERMISO DE PESCA VÍA INCREMENTO DE FLOTA AUTORIZADO CONFORME A LOS PROCEDIMIENTOS 4.1 y  4.2."/>
    <s v="PERMISO DE PESCA DE MENOR ESCALA"/>
    <s v="Otorgar a PABLO ALVAREZ ECHE y ESPERANZA DEL PILAR AMAYA MORALES, permiso de pesca para operar la E/P MI JUANITA (TA-58751-PM), contruida en mérito a la autorización de incremento de flota otorgada con RD. N° 100-2019-PRODUCE/DGPCHDI, Asignar PMCE y LMCE. Cancelar el permiso de pesca de la E/P MI JUANITA (TA-21061-PM)"/>
    <s v="CHI"/>
    <s v="EXTRACCIÓN"/>
    <s v="si"/>
    <m/>
  </r>
  <r>
    <n v="305"/>
    <d v="2019-03-29T00:00:00"/>
    <s v="305-2019-PRODUCE/DGPCHDI"/>
    <s v="015842-2019"/>
    <x v="4"/>
    <x v="44"/>
    <s v="INDUSTRIAS PESQUERAS FRIDA SOPHIA S.A.C"/>
    <s v="N° 82 CAMBIO DEL TITULAR DE LA LICENCIA DE OPERACIÓN DE PLANTA(S) DE PROCESAMIENTO PESQUERO"/>
    <s v="CAMBIO DE TITULAR DE LICENCIA DE OPERACIÓN DE PLANTA DE PROCESAMIENTO_x000a_MODIFICAR DE OFICIO RAZÓN SOCIAL"/>
    <s v="Modificar de oficio en el extremo referido únicamente a la razón social por cambio de tipo societario de INDUSTRIAS PESQUERAS FRIDA SOPHIA S.A. a INDUSTRIAS PESQUERAS FRIDA SOPHIA S.A.C. la licencia de operación de su planta de congelado de 25 t/día, ubicada en Talara-Piura"/>
    <s v="CHD"/>
    <s v="PROCESAMIENTO"/>
    <s v="no"/>
    <m/>
  </r>
  <r>
    <n v="306"/>
    <d v="2019-04-16T00:00:00"/>
    <s v="306-2019-PRODUCE/DGPCHDI"/>
    <s v="114106-2018"/>
    <x v="4"/>
    <x v="44"/>
    <s v="ACTIVOS MINERO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ACTIVOS MINEROS S.A.C. autorización para efectuar investigación pesquera con extracción de muestras de especímenes hidrobiológicos, sin valor comercial y sin uso de embarcación pesquera"/>
    <s v="CHD"/>
    <s v="EXTRACCIÓN"/>
    <s v="si"/>
    <m/>
  </r>
  <r>
    <n v="307"/>
    <d v="2019-04-17T00:00:00"/>
    <s v="307-2019-PRODUCE/DGPCHDI"/>
    <s v="117891-2018"/>
    <x v="4"/>
    <x v="44"/>
    <s v="HUDBAY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HUDBAY PERU S.A.C. autorización para efectuar investigación pesquera con extracción de muestras de especímenes hidrobiológicos, sin valor comercial y sin uso de embarcación pesquera"/>
    <s v="CHD"/>
    <s v="EXTRACCIÓN"/>
    <s v="si"/>
    <m/>
  </r>
  <r>
    <n v="308"/>
    <d v="2019-05-06T00:00:00"/>
    <s v="308-2019-PRODUCE/DGPCHDI"/>
    <s v="120634-2018"/>
    <x v="4"/>
    <x v="44"/>
    <s v="NEXA RESOURCES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NEXA RESOURCES PERU S.A.C. autorización para efectuar investigación pesquera con extracción de muestras de especímenes hidrobiológicos, sin valor comercial y sin uso de embarcación pesquera"/>
    <s v="CHD"/>
    <s v="EXTRACCIÓN"/>
    <s v="si"/>
    <m/>
  </r>
  <r>
    <n v="309"/>
    <d v="2019-04-17T00:00:00"/>
    <s v="309-2019-PRODUCE/DGPCHDI"/>
    <s v="026340-2019"/>
    <x v="4"/>
    <x v="44"/>
    <s v="AGUSTIN PERICHE MARTINEZ, ELIZA RAMIREZ PANTA, MELVA PANTA FIESTAS DE PERICHE, NEPTALI PERICHE MARTINEZ, JULIA ESTHER ECA PANTA y ANTONIO PERICHE MARTINEZ"/>
    <s v="N° 63 AMPLIACIÓN DEL PLAZO PARA EJECUTAR LA AUTORIZACIÓN DE INCREMENTO DE FLOTA OTORGADA CONFORME A LOS PROCEDIMIENTOS 4.1 Y 4.2."/>
    <s v="AMPLIAR PLAZO PARA LA EJECUCIÓN DE LA AUTORIZACIÓN DE INCREMENTO DE FLOTA"/>
    <s v="Ampliar el plazo para la ejecución de la autorización de incremento de flota otorgada mediante RD. N° 518-2017-PRODUCE/DGPCHDI, para la construcción de una nueva E/P, vía sustitución de la E/P no siniestrada MARIBEL (TA-13898-PM)"/>
    <s v="CHD/CHI"/>
    <s v="EXTRACCIÓN"/>
    <s v="si"/>
    <m/>
  </r>
  <r>
    <n v="310"/>
    <d v="2019-03-19T00:00:00"/>
    <s v="310-2019-PRODUCE/DGPCHDI"/>
    <s v="064449-2018"/>
    <x v="4"/>
    <x v="44"/>
    <s v="SERVICIOS AGRARIOS DE PUCALLPA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SERVICIOS AGRARIOS DE PUCALLPA S.A.C. autorización para efectuar investigación pesquera con extracción de muestras de especímenes hidrobiológicos, sin valor comercial y sin uso de embarcación pesquera"/>
    <s v="CHD"/>
    <s v="EXTRACCIÓN"/>
    <s v="no"/>
    <m/>
  </r>
  <r>
    <n v="311"/>
    <d v="2019-04-25T00:00:00"/>
    <s v="311-2019-PRODUCE/DGPCHDI"/>
    <s v="122880-2018"/>
    <x v="4"/>
    <x v="44"/>
    <s v="GOLD FIELDS LA CIMA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GOLD FIELDS LA CIMA S.A.C. autorización para efectuar investigación pesquera con extracción de muestras de especímenes hidrobiológicos, sin valor comercial y sin uso de embarcación pesquera"/>
    <s v="CHD"/>
    <s v="EXTRACCIÓN"/>
    <s v="si"/>
    <m/>
  </r>
  <r>
    <n v="312"/>
    <s v="-"/>
    <s v="312-2019-PRODUCE/DGPCHDI"/>
    <s v="028145-2019"/>
    <x v="4"/>
    <x v="45"/>
    <s v="ÁNGEL REYNALDO RODRÍGUEZ CHÁVEZ"/>
    <s v="ROP DE ANCHOVETA_x000a_(TERCERA DCT)"/>
    <s v="OTROS"/>
    <s v="Dejar sin efecto el artículo 3 de la RD. N° 059-2018-PRODUCE/DGPCHDI, que dispuso determinado condicionamiento a la vigencia del permiso de pesca otorgado en el artículo 1 de dicha RD., para operar la E/P ANGEL I (IO-23189-CM)"/>
    <s v="CHD"/>
    <s v="EXTRACCIÓN"/>
    <s v="no es tupa"/>
    <m/>
  </r>
  <r>
    <n v="313"/>
    <d v="2019-03-26T00:00:00"/>
    <s v="313-2019-PRODUCE/DGPCHDI"/>
    <s v="029872-2019"/>
    <x v="4"/>
    <x v="45"/>
    <s v="MOISES SEGUNDO SANTISTEBAN OROSCO"/>
    <s v="N° 67 MODIFICACIÓN DEL PERMISO DE PESCA POR CAMBIO DE NOMBRE DE LA EMBARCACIÓN O MATRÍCULA"/>
    <s v="MODIFICAR PERMISO DE PESCA POR CAMBIO DE MATRÍCULA"/>
    <s v="Disponer la actualización de datos de la embarcación SARITA COLONIA, únicamente en el extremo referido a la matrícula, de PL-3022-BM a PL-3022-CM."/>
    <s v="CHD"/>
    <s v="EXTRACCIÓN"/>
    <s v="no"/>
    <m/>
  </r>
  <r>
    <n v="314"/>
    <d v="2019-05-16T00:00:00"/>
    <s v="314-2019-PRODUCE/DGPCHDI"/>
    <s v="007590-2019"/>
    <x v="4"/>
    <x v="46"/>
    <s v="COMPAÑIA MINERA KOLPA S.A. "/>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KOLPA S.A. autorización para efectuar investigación pesquera con extracción de muestras de especímenes hidrobiológicos sin valor comercial y sin uso de embarcación pesquera"/>
    <s v="CHD"/>
    <s v="EXTRACCIÓN"/>
    <s v="si"/>
    <m/>
  </r>
  <r>
    <n v="315"/>
    <d v="2019-05-30T00:00:00"/>
    <s v="315-2019-PRODUCE/DGPCHDI"/>
    <s v="001145-2019"/>
    <x v="4"/>
    <x v="46"/>
    <s v="EMPRESA DE GENERACIÓN ELÉCTRICA DEL SUR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MPRESA DE GENERACIÓN ELÉCTRICA DEL SUR S.A. autorización para efectuar investigación pesquera con extracción de muestras de especímenes hidrobiológicos sin valor comercial y sin uso de embarcación pesquera"/>
    <s v="CHD"/>
    <s v="EXTRACCIÓN"/>
    <s v="si"/>
    <m/>
  </r>
  <r>
    <n v="316"/>
    <d v="2019-07-02T00:00:00"/>
    <s v="316-2019-PRODUCE/DGPCHDI"/>
    <s v="132122-2018"/>
    <x v="4"/>
    <x v="46"/>
    <s v="EMPRESA MINERA ARE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MPRESA MINERA ARES S.A.C. autorización para efectuar investigación pesquera con extracción de muestras de especímenes hidrobiológicos sin valor comercial y sin uso de embarcación pesquera"/>
    <s v="CHD"/>
    <s v="EXTRACCIÓN"/>
    <s v="si"/>
    <m/>
  </r>
  <r>
    <n v="317"/>
    <d v="2019-05-03T00:00:00"/>
    <s v="317-2019-PRODUCE/DGPCHDI"/>
    <s v="131355-2018"/>
    <x v="4"/>
    <x v="46"/>
    <s v="SOCIEDAD MINERA EL BROCAL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SOCIEDAD MINERA EL BROCAL S.A.A. autorización para efectuar investigación pesquera con extracción de muestras de especímenes hidrobiológicos sin valor comercial y sin uso de embarcación pesquera"/>
    <s v="CHD"/>
    <s v="EXTRACCIÓN"/>
    <s v="si"/>
    <m/>
  </r>
  <r>
    <n v="318"/>
    <d v="2019-04-04T00:00:00"/>
    <s v="318-2019-PRODUCE/DGPCHDI"/>
    <s v="024620-2019"/>
    <x v="4"/>
    <x v="46"/>
    <s v="DARIO LLENQUE FIESTAS"/>
    <s v="N° 4 AUTORIZACIÓN  DE INCREMENTO DE FLOTA"/>
    <s v="AUTORIZACIÓN DE INCREMENTO DE FLOTA"/>
    <s v="Otorgar a DARIO LLENQUE FIESTAS, autorización de incremento de flota para construir una nueva embarcación pesquera de 37.24 m3, para ser destinada a la extracción de anchoveta y sardina para consumo humano indirecto, vía sustitución de la E/P MARLENY MARITZA II (PL-19883-CM)"/>
    <s v="CHI"/>
    <s v="EXTRACCIÓN"/>
    <s v="si"/>
    <m/>
  </r>
  <r>
    <n v="319"/>
    <d v="2019-05-20T00:00:00"/>
    <s v="319-2019-PRODUCE/DGPCHDI"/>
    <s v="101340-2018"/>
    <x v="4"/>
    <x v="46"/>
    <s v="PACIFIC STRATUS ENERGY DEL PERU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ACIFIC STRATUS ENERGY DEL PERU S.A. autorización para efectuar investigación pesquera con extracción de muestras de especímenes hidrobiológicos sin valor comercial y sin uso de embarcación pesquera"/>
    <s v="CHD"/>
    <s v="EXTRACCIÓN"/>
    <s v="si"/>
    <m/>
  </r>
  <r>
    <n v="320"/>
    <d v="2019-04-04T00:00:00"/>
    <s v="320-2019-PRODUCE/DGPCHDI"/>
    <s v="112591-2018"/>
    <x v="4"/>
    <x v="47"/>
    <s v="YURA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YURA S.A. autorización para efectuar investigación pesquera con extracción de muestras de especímenes hidrobiológicos sin valor comercial y sin uso de embarcación pesquera"/>
    <s v="CHD"/>
    <s v="EXTRACCIÓN"/>
    <s v="no"/>
    <m/>
  </r>
  <r>
    <n v="321"/>
    <s v="-"/>
    <s v="321-2019-PRODUCE/DGPCHDI"/>
    <s v="024491-2019"/>
    <x v="4"/>
    <x v="48"/>
    <s v="CNPC PERU S.A."/>
    <s v="OTROS"/>
    <s v="AMPLIAR CRONOGRAMA DE TRABAJO AUTORIZACIÓN PARA EFECTUAR INVESTIGACIÓN PESQUERA CON EXTRACCIÓN  DE MUESTRAS DE ESPECÍMENES HIDROBIOLÓGICOS"/>
    <s v="Ampliar por 06 mese adicionales, a solicitud de CNPC PERU S.A. el cronograma de trabajo contenido en el plan de investigación, para efectuar investigación pesquera con extracción de muestras de especímenes hidrobiológicos, sin valor comercial y sin uso de embarcación pesquera."/>
    <s v="CHD"/>
    <s v="EXTRACCIÓN"/>
    <s v="no es tupa"/>
    <m/>
  </r>
  <r>
    <n v="322"/>
    <s v="-"/>
    <s v="322-2019-PRODUCE/DGPCHDI"/>
    <s v="R.D. N° 116-2019-PRODUCE/DGPCHDI"/>
    <x v="4"/>
    <x v="48"/>
    <s v="JOSÉ SILVERIO SANDOVAL SANDOVAL y MARÍA ANTONIA CARLOS TANTARICO"/>
    <s v="ROP DE ANCHOVETA_x000a_(TERCERA DCT)"/>
    <s v="OTROS"/>
    <s v="Dejar sin efecto el artículo 3 de la RD. N° 116-2019-PRODUCE/DGPCHDI que condicionó la vigencia del permiso de pesca otorgado en el artículo 2 de dicha RD. para operar la embarcación pesquera JOSE ENRIQUE (PL-20775-CM)"/>
    <s v="CHD"/>
    <s v="EXTRACCIÓN"/>
    <s v="no es tupa"/>
    <m/>
  </r>
  <r>
    <n v="323"/>
    <d v="2019-04-24T00:00:00"/>
    <s v="323-2019-PRODUCE/DGPCHDI"/>
    <s v="025648-2019"/>
    <x v="4"/>
    <x v="48"/>
    <s v="JOSE EUSEBIO FIESTAS FIESTAS y MANUELA SANTAMARIA DE FIESTAS"/>
    <s v="N° 4 AUTORIZACIÓN  DE INCREMENTO DE FLOTA"/>
    <s v="AUTORIZACIÓN DE INCREMENTO DE FLOTA"/>
    <s v="Otorgar a JOSE EUSEBIO FIESTAS FIESTAS y MANUELA SANTAMARIA DE FIESTAS autorización de incremento de flota para construir una nueva E/P de 68.19 m3, vía sustitución de la embarcación pesquera no siniestrada NIÑO DEL MILAGRO (PL-5499-CM)"/>
    <s v="CHI"/>
    <s v="EXTRACCIÓN"/>
    <s v="si"/>
    <m/>
  </r>
  <r>
    <n v="324"/>
    <d v="2019-04-23T00:00:00"/>
    <s v="324-2019-PRODUCE/DGPCHDI"/>
    <s v="027318-2019"/>
    <x v="4"/>
    <x v="48"/>
    <s v="FELIPE BERNAL LLONTOP, LORENZO NICOLAS BERNAL LLONTOP, MARIA LUCIA PALMA DE BERNAL, HECTOR BERNAL LLONTOP y MARIA ANTONIA LEYTON CHANAME"/>
    <s v="N° 63 AMPLIACIÓN DEL PLAZO PARA EJECUTAR LA AUTORIZACIÓN DE INCREMENTO DE FLOTA OTORGADA CONFORME A LOS PROCEDIMIENTOS 4.1 Y 4.2."/>
    <s v="AMPLIAR PLAZO PARA LA EJECUCIÓN DE LA AUTORIZACIÓN DE INCREMENTO DE FLOTA"/>
    <s v="Ampliar el plazo para la ejecución de la autorización de incremento de flota otorgada mediante RD. N° 606-2017-PRODUCE/DGPCHDI a favor de los señores FELIPE BERNAL LLONTOP y otros, para la construcción de una nueva embarcción vía sustitución de la embarcación no siniestrada MI FE EN CRISTO N° 3 (PL-20298-CM)"/>
    <s v="CHI"/>
    <s v="EXTRACCIÓN"/>
    <s v="si"/>
    <m/>
  </r>
  <r>
    <n v="325"/>
    <d v="2019-04-04T00:00:00"/>
    <s v="325-2019-PRODUCE/DGPCHDI"/>
    <s v="017035-2019"/>
    <x v="4"/>
    <x v="48"/>
    <s v="EXCEQUIEL PANTA ECA, PABLO PANTA ECA, MARIA SANTOS PANTA PANTA, JOSE BONIFACIO PANTA ECA, NICOLASA RUIZ DE PANTA, PLACIDA ALVAREZ VDA. DE PANTA y DOMINGO PANTA ECA"/>
    <s v="N° 13 CAMBIO DEL TITULAR DEL PERMISO DE PESCA PARA EMBARCACIONES PESQUERAS"/>
    <s v="CAMBIO DE TITULAR DE PERMISO DE PESCA"/>
    <s v="Aprobar a favor de EXCEQUIEL PANTA ECA y otros, el cambio de titular del permiso de pesca para operar la embarcación pesquera EXITO OCEANO I (CO-17925-CM)"/>
    <s v="CHD/CHI"/>
    <s v="EXTRACCIÓN"/>
    <s v="no"/>
    <m/>
  </r>
  <r>
    <n v="326"/>
    <s v="-"/>
    <s v="326-2019-PRODUCE/DGPCHDI"/>
    <s v="014298-2018"/>
    <x v="4"/>
    <x v="48"/>
    <s v="OP7 PESCA S.A.C."/>
    <s v="OTROS"/>
    <s v="RECURSO DE RECONSIDERACIÓN:_x000a_FUNDADO"/>
    <s v="Declarar fundado el recurso de reconsideración formulado por la empresa OP7 PESCA S.A.C. mediante escrito de registro N° 00014298-2018, contra la RD. N° 050-2018-PRODUCE/DGPCHDI."/>
    <s v="CHD"/>
    <s v="EXTRACCIÓN"/>
    <s v="no es tupa"/>
    <m/>
  </r>
  <r>
    <n v="327"/>
    <s v="-"/>
    <s v="327-2019-PRODUCE/DGPCHDI"/>
    <s v="014301-2018"/>
    <x v="4"/>
    <x v="48"/>
    <s v="OP7 PESCA S.A.C."/>
    <s v="OTROS"/>
    <s v="RECURSO DE RECONSIDERACIÓN:_x000a_INFUNDADO"/>
    <s v="Declarar Infundado el recurso de reconsideración formulado por la empresa OP7 PESCA S.A.C., contra la Resolución Directoral Nº 075-2018-PRODUCE/DGPCHDI."/>
    <s v="CHD"/>
    <s v="EXTRACCIÓN"/>
    <s v="no es tupa"/>
    <m/>
  </r>
  <r>
    <n v="328"/>
    <s v="-"/>
    <s v="328-2019-PRODUCE/DGPCHDI"/>
    <s v="014297-2018"/>
    <x v="4"/>
    <x v="48"/>
    <s v="OP7 PESCA S.A.C."/>
    <s v="OTROS"/>
    <s v="RECURSO DE RECONSIDERACIÓN:_x000a_INFUNDADO"/>
    <s v="Declarar Infundado el recurso de reconsideración formulado por la empresa OP7 PESCA S.A.C., contra la Resolución Directoral Nº 105-2018-PRODUCE/DGPCHDI."/>
    <s v="CHD"/>
    <s v="EXTRACCIÓN"/>
    <s v="no es tupa"/>
    <m/>
  </r>
  <r>
    <n v="329"/>
    <d v="2019-03-05T00:00:00"/>
    <s v="329-2019-PRODUCE/DGPCHDI"/>
    <s v="003551-2019"/>
    <x v="4"/>
    <x v="48"/>
    <s v="RAÚL WILFREDO FIESTAS QUEREVALÚ"/>
    <s v="N° 4 AUTORIZACIÓN  DE INCREMENTO DE FLOTA"/>
    <s v="IMPROCEDENTE AUTORIZACIÓN DE INCREMENTO DE FLOTA"/>
    <s v="Declarar improcedente la solicitud de autorización de incremento de flota para la construcción de una nueva embarcación, vía sustitución de la embarcación pesquera no siniestrada JOSE OTILIO V (PT-11711-CM) y 46.97 m3."/>
    <s v="CHD/CHI"/>
    <s v="EXTRACCIÓN"/>
    <s v="no"/>
    <m/>
  </r>
  <r>
    <n v="330"/>
    <d v="2019-04-09T00:00:00"/>
    <s v="330-2019-PRODUCE/DGPCHDI"/>
    <s v="021099-2019"/>
    <x v="4"/>
    <x v="48"/>
    <s v="FELIPE RUMICHE PANTA, CONCEPCION PANTA DE RUMICHE, FRANCISCO RUMICHE PANTA, MAXIMA PANTA DE RUMICHE, GERARDO PANTA AMAYA, MARIA JOSEFA RUMICHE VALENCIA, MARIA CRISTINA RUMICHE PANTA y RAFAEL PANTA AMAYA"/>
    <s v="N° 7 OBTENCIÓN DE PERMISO DE PESCA VÍA INCREMENTO DE FLOTA AUTORIZADO CONFORME A LOS PROCEDIMIENTOS 4.1 y  4.2."/>
    <s v="PERMISO DE PESCA DE MENOR ESCALA_x000a_ACEPTAR RENUNCIA DE PERMISO DE PESCA A EX EMBARCACION"/>
    <s v="Aceptar la renuncia formulada por los señores FELIPE RUMICHE PANTA y otros, a solicitar permiso de pesca vinculado a la ex embarcación VIRGEN DEL CARMEN II con matrícula PT-3461-CM."/>
    <s v="CHI"/>
    <s v="EXTRACCIÓN"/>
    <s v="si"/>
    <m/>
  </r>
  <r>
    <n v="331"/>
    <s v="-"/>
    <s v="331-2019-PRODUCE/DGPCHDI"/>
    <s v="133883-2018"/>
    <x v="4"/>
    <x v="49"/>
    <s v="CFG INVESTMENT S.A.C."/>
    <s v="OTROS"/>
    <s v="DESISTIMIENTO CAMBIO DE TITULAR DE PERMISO DE PESCA"/>
    <s v="Aceptar el desistimiento del procedimiento correspondiente a la solicitud de cambio de titular del permiso de pesca para operar la embarcación pesquera HUACHO 10 de matrícula CE-28645-PM, presentado por CFG INVESTMENT S.A.C."/>
    <s v="CHI"/>
    <s v="EXTRACCIÓN"/>
    <s v="no es tupa"/>
    <m/>
  </r>
  <r>
    <n v="332"/>
    <d v="2019-04-10T00:00:00"/>
    <s v="332-2019-PRODUCE/DGPCHDI"/>
    <s v="024342-2019"/>
    <x v="4"/>
    <x v="49"/>
    <s v="GER EXPORT S.A."/>
    <s v="N° 82 CAMBIO DEL TITULAR DE LA LICENCIA DE OPERACIÓN DE PLANTA(S) DE PROCESAMIENTO PESQUERO"/>
    <s v="IMPROCEDENTE CAMBIO DE TITULAR DE LICENCIA DE OPERACIÓN DE PLANTA DE PROCESAMIENTO"/>
    <s v="Declarar improcedente la solicitud presentada por la empresa GER EXPORT S.A. de cambio de titular de la licencia para la operación de la planta de procesamiento pesquero para la producción de harina de pescado de alto contenido proteínico."/>
    <s v="CHI"/>
    <s v="PROCESAMIENTO"/>
    <s v="si"/>
    <m/>
  </r>
  <r>
    <n v="333"/>
    <s v="-"/>
    <s v="333-2019-PRODUCE/DGPCHDI"/>
    <s v="026794-2019"/>
    <x v="4"/>
    <x v="50"/>
    <s v="SAKANA DEL PERÚ S.A."/>
    <s v="OTROS"/>
    <s v="OTROS"/>
    <s v="Dejar sin efecto el artículo 5 de la RD. N° 051-2019-PRODUCE/DGPCHDI, que dispuso determinado condicionamiento a la vigencia del permiso de pesca otorgado en el artículo 1 de dicha RD. para operar la E/P ANDINA IV (CE-60315-CM)"/>
    <s v="CHD"/>
    <s v="EXTRACCIÓN"/>
    <s v="no es tupa"/>
    <m/>
  </r>
  <r>
    <n v="334"/>
    <s v="-"/>
    <s v="334-2019-PRODUCE/DGPCHDI"/>
    <s v="031575-2019"/>
    <x v="4"/>
    <x v="51"/>
    <s v="RUNAPESCA S.A.C."/>
    <s v="OTROS"/>
    <s v="SUSPENDER POR ÚNICA VEZ LICENCIA DE OPERACIÓN DE PLANTA DE PROCESAMIENTO"/>
    <s v="Suspender por única vez, a solicitud de la empresa RUNAPESCA S.A.C., la licencia de operación otorgada mediante RD. N° 330-2005-PRODUCE/DNEPP, respecto de la planta de procesamiento pesquero para la producción de congelado, con una capacidad instalada de 15 t/día."/>
    <s v="CHD"/>
    <s v="PROCESAMIENTO"/>
    <s v="no es tupa"/>
    <m/>
  </r>
  <r>
    <n v="335"/>
    <d v="2019-04-26T00:00:00"/>
    <s v="335-2019-PRODUCE/DGPCHDI"/>
    <s v="026260-2019"/>
    <x v="4"/>
    <x v="51"/>
    <s v="OCEANO SEAFOOD S.A."/>
    <s v="N° 82 CAMBIO DEL TITULAR DE LA LICENCIA DE OPERACIÓN DE PLANTA(S) DE PROCESAMIENTO PESQUERO"/>
    <s v="CAMBIO DE TITULAR DE LICENCIA DE OPERACIÓN DE PLANTA DE PROCESAMIENTO"/>
    <s v="Aprobar a favor de la empresa OCEANO SEAFOOD S.A., el cambio de titular de las plantas de procesamiento pesquero para la producción de congelado y harina residual accesoria y complementaria a su actividad principal y ser de uso exclusivo para el procesamiento de los residuos y descartes de productos hidrobiológicos generados por su planta de congelado."/>
    <s v="CHD/CHI"/>
    <s v="PROCESAMIENTO"/>
    <s v="si"/>
    <m/>
  </r>
  <r>
    <n v="336"/>
    <d v="2019-04-17T00:00:00"/>
    <s v="336-2019-PRODUCE/DGPCHDI"/>
    <s v="026264-2019"/>
    <x v="4"/>
    <x v="51"/>
    <s v="OCEANO SEAFOOD S.A."/>
    <s v="N° 82 CAMBIO DEL TITULAR DE LA LICENCIA DE OPERACIÓN DE PLANTA(S) DE PROCESAMIENTO PESQUERO"/>
    <s v="CAMBIO DE TITULAR DE LICENCIA DE OPERACIÓN DE PLANTA DE PROCESAMIENTO"/>
    <s v="Aprobar a favor de la empresa OCEANO SEAFOOD S.A., para efectos de la licencia de operación de la planta de procesamiento pesquero para la producción de congelado, con una capacidad de 37 t/día, otorgada a la empresa EXPORTADORA CETUS S.A.C.."/>
    <s v="CHD"/>
    <s v="PROCESAMIENTO"/>
    <s v="si"/>
    <m/>
  </r>
  <r>
    <n v="337"/>
    <d v="2019-04-02T00:00:00"/>
    <s v="337-2019-PRODUCE/DGPCHDI"/>
    <s v="018127-2019"/>
    <x v="4"/>
    <x v="52"/>
    <s v="INVERSIONES PESQUERAS JUAN CARLOS E.I.R.L."/>
    <s v="N° 7 OBTENCIÓN DE PERMISO DE PESCA VÍA INCREMENTO DE FLOTA AUTORIZADO CONFORME A LOS PROCEDIMIENTOS 4.1 y  4.2."/>
    <s v="PERMISO DE PESCA"/>
    <s v="Otorgar a INVERSIONES PESQUERAS JUAN CARLOS E.I.R.L., permiso de pesca para operar la embarcación pesquera MILAGRO DE CHALPON (PT-59633-PM), Asignar PMCE y LMCE a la mencionada embarcación pesquera. Cancelar el permiso de pesca de la embarcación pesquera MILAGRO DE CHALPON (PT-17962-CM)"/>
    <s v="CHI"/>
    <s v="EXTRACCIÓN"/>
    <s v="no"/>
    <m/>
  </r>
  <r>
    <n v="338"/>
    <s v="-"/>
    <s v="338-2019-PRODUCE/DGPCHDI"/>
    <s v="081111-2018"/>
    <x v="4"/>
    <x v="53"/>
    <s v="MARIA PUESCAS LLENQUE"/>
    <s v="COOPERATIVA PESQUERA"/>
    <s v="COOPERATIVA PESQUERA SAN JOSE LIMITADA:_x000a_PERMISO DE PESCA"/>
    <s v="Otorgar permiso de pesca a MARIA PUESCAS LLENQUE, en calidad de socia de la COOPERATIVA PESQUERA SAN JOSE LIMITADA, para operar la embarcación pesquera PAOLA MATEA (PL-29150-BM), para la extracción de pota, perico, bonito, tiburón, toyo y raya."/>
    <s v="CHD"/>
    <s v="EXTRACCIÓN"/>
    <s v="no es tupa"/>
    <m/>
  </r>
  <r>
    <n v="339"/>
    <s v="-"/>
    <s v="339-2019-PRODUCE/DGPCHDI"/>
    <s v="081111-2018"/>
    <x v="4"/>
    <x v="53"/>
    <s v="NICOLAS WALTER BANCES MORALES"/>
    <s v="COOPERATIVA PESQUERA"/>
    <s v="COOPERATIVA PESQUERA SAN JOSE LIMITADA:_x000a_PERMISO DE PESCA"/>
    <s v="Otorgar permiso de pesca a NICOLAS WALTER BANCES MORALES, en calidad de socia de la COOPERATIVA PESQUERA SAN JOSE LIMITADA, para operar la embarcación pesquera DON MARCELINO (CO-43653-CM), para la extracción de pota, perico, bonito, tiburón, toyo y raya."/>
    <s v="CHD"/>
    <s v="EXTRACCIÓN"/>
    <s v="no es tupa"/>
    <m/>
  </r>
  <r>
    <n v="340"/>
    <s v="-"/>
    <s v="340-2019-PRODUCE/DGPCHDI"/>
    <s v="081111-2018"/>
    <x v="4"/>
    <x v="53"/>
    <s v="CELSO QUEREBALU GONZALES"/>
    <s v="COOPERATIVA PESQUERA"/>
    <s v="COOPERATIVA PESQUERA SAN JOSE LIMITADA:_x000a_PERMISO DE PESCA"/>
    <s v="Otorgar permiso de pesca a CELSO QUEREBALU GONZALES, en calidad de socia de la COOPERATIVA PESQUERA SAN JOSE LIMITADA, para operar la embarcación pesquera CRISTO EL VENCEDOR (PL-36713-BM), para la extracción de pota, perico, bonito, tiburón, toyo y raya."/>
    <s v="CHD"/>
    <s v="EXTRACCIÓN"/>
    <s v="no es tupa"/>
    <m/>
  </r>
  <r>
    <n v="341"/>
    <s v="-"/>
    <s v="341-2019-PRODUCE/DGPCHDI"/>
    <s v="081111-2018"/>
    <x v="4"/>
    <x v="53"/>
    <s v="FRANCISCO DESALES ACOSTA LLONTOP"/>
    <s v="COOPERATIVA PESQUERA"/>
    <s v="COOPERATIVA PESQUERA SAN JOSE LIMITADA:_x000a_PERMISO DE PESCA"/>
    <s v="Otorgar permiso de pesca a FRANCISCO DESALES ACOSTA LLONTOP, en calidad de socia de la COOPERATIVA PESQUERA SAN JOSE LIMITADA, para operar la embarcación pesquera AGUSTINA Y LORENZO (PL-43999-CM), para la extracción de pota, perico, bonito, tiburón, toyo y raya."/>
    <s v="CHD"/>
    <s v="EXTRACCIÓN"/>
    <s v="no es tupa"/>
    <m/>
  </r>
  <r>
    <n v="342"/>
    <s v="-"/>
    <s v="342-2019-PRODUCE/DGPCHDI"/>
    <s v="081111-2018"/>
    <x v="4"/>
    <x v="53"/>
    <s v="FRANCISCO JOVANY FIESTAS TEQUE"/>
    <s v="COOPERATIVA PESQUERA"/>
    <s v="COOPERATIVA PESQUERA SAN JOSE LIMITADA:_x000a_PERMISO DE PESCA"/>
    <s v="Otorgar permiso de pesca a FRANCISCO JOVANY FIESTAS TEQUE, en calidad de socia de la COOPERATIVA PESQUERA SAN JOSE LIMITADA, para operar la embarcación pesquera MI SILVERIA (PL-51884-CM), para la extracción de pota, perico, bonito, tiburón, toyo y raya."/>
    <s v="CHD"/>
    <s v="EXTRACCIÓN"/>
    <s v="no es tupa"/>
    <m/>
  </r>
  <r>
    <n v="343"/>
    <s v="-"/>
    <s v="343-2019-PRODUCE/DGPCHDI"/>
    <s v="081111-2018"/>
    <x v="4"/>
    <x v="53"/>
    <s v="FRANCISCO JOVANY FIESTAS TEQUE"/>
    <s v="COOPERATIVA PESQUERA"/>
    <s v="COOPERATIVA PESQUERA SAN JOSE LIMITADA:_x000a_PERMISO DE PESCA"/>
    <s v="Otorgar permiso de pesca a FRANCISCO JOVANY FIESTAS TEQUE, en calidad de socia de la COOPERATIVA PESQUERA SAN JOSE LIMITADA, para operar la embarcación pesquera MI SILVERIA (PL-51884-CM), para la extracción de pota, perico, bonito, tiburón, toyo y raya."/>
    <s v="CHD"/>
    <s v="EXTRACCIÓN"/>
    <s v="no es tupa"/>
    <m/>
  </r>
  <r>
    <n v="344"/>
    <s v="-"/>
    <s v="344-2019-PRODUCE/DGPCHDI"/>
    <s v="R.D. N° 1550-2018-PRODUCE/DGPCHDI"/>
    <x v="4"/>
    <x v="53"/>
    <s v="SERGIO MICHEL FIESTAS MARTINEZ"/>
    <s v="COOPERATIVA PESQUERA"/>
    <s v="COOPERATIVA PESQUERA SAN JOSE LIMITADA:_x000a_PERMISO DE PESCA"/>
    <s v="Otorgar permiso de pesca a SERGIO MICHEL FIESTAS MARTINEZ, como armador socio de la COOPERATIVA PESQUERA SAN JOSE LIMITADA, para operar la E/P CHAVELITA (PL-45519-CM)"/>
    <s v="CHD"/>
    <s v="EXTRACCIÓN"/>
    <s v="no es tupa"/>
    <m/>
  </r>
  <r>
    <n v="345"/>
    <s v="-"/>
    <s v="345-2019-PRODUCE/DGPCHDI"/>
    <s v="R.D. N° 1550-2018-PRODUCE/DGPCHDI"/>
    <x v="4"/>
    <x v="54"/>
    <s v="CARLOS FIESTAS FIESTAS"/>
    <s v="COOPERATIVA PESQUERA"/>
    <s v="COOPERATIVA PESQUERA SAN JOSE LIMITADA:_x000a_PERMISO DE PESCA"/>
    <s v="Otorgar permiso de pesca a CARLOS FIESTAS FIESTAS, como armador socio de la COOPERATIVA PESQUERA SAN JOSE LIMITADA, para operar la E/P MILAGRO DE JESUS (PL-44043-CM)"/>
    <s v="CHD"/>
    <s v="EXTRACCIÓN"/>
    <s v="no es tupa"/>
    <m/>
  </r>
  <r>
    <n v="346"/>
    <s v="-"/>
    <s v="346-2019-PRODUCE/DGPCHDI"/>
    <s v="R.D. N° 1550-2018-PRODUCE/DGPCHDI"/>
    <x v="4"/>
    <x v="54"/>
    <s v="ANGELICA MARIA JACINTO SANTAMARIA"/>
    <s v="COOPERATIVA PESQUERA"/>
    <s v="COOPERATIVA PESQUERA SAN JOSE LIMITADA:_x000a_PERMISO DE PESCA"/>
    <s v="Otorgar permiso de pesca a ANGELICA MARIA JACINTO SANTAMARIA, como armador socio de la COOPERATIVA PESQUERA SAN JOSE LIMITADA, para operar la E/P JOSE LUIS (PL-52354-CM)"/>
    <s v="CHD"/>
    <s v="EXTRACCIÓN"/>
    <s v="no es tupa"/>
    <m/>
  </r>
  <r>
    <n v="347"/>
    <s v="-"/>
    <s v="347-2019-PRODUCE/DGPCHDI"/>
    <s v="R.D. N° 1550-2018-PRODUCE/DGPCHDI"/>
    <x v="4"/>
    <x v="54"/>
    <s v="HENRY ALFREDO JACINTO CHAYAN"/>
    <s v="COOPERATIVA PESQUERA"/>
    <s v="COOPERATIVA PESQUERA SAN JOSE LIMITADA:_x000a_PERMISO DE PESCA"/>
    <s v="Otorgar permiso de pesca a HENRY ALFREDO JACINTO CHAYAN, como armador socio de la COOPERATIVA PESQUERA SAN JOSE LIMITADA, para operar la E/P MARIA TERESA (PT-51139-CM)"/>
    <s v="CHD"/>
    <s v="EXTRACCIÓN"/>
    <s v="no es tupa"/>
    <m/>
  </r>
  <r>
    <n v="348"/>
    <s v="-"/>
    <s v="348-2019-PRODUCE/DGPCHDI"/>
    <s v="R.D. N° 1550-2018-PRODUCE/DGPCHDI"/>
    <x v="4"/>
    <x v="54"/>
    <s v="PEDRO MARTIN FLORES LORO"/>
    <s v="COOPERATIVA PESQUERA"/>
    <s v="COOPERATIVA PESQUERA SAN JOSE LIMITADA:_x000a_PERMISO DE PESCA"/>
    <s v="Otorgar permiso de pesca a PEDRO MARTIN FLORES LORO, como armador socio de la COOPERATIVA PESQUERA SAN JOSE LIMITADA, para operar la E/P MARICIELO (TA-40175-BM)"/>
    <s v="CHD"/>
    <s v="EXTRACCIÓN"/>
    <s v="no es tupa"/>
    <m/>
  </r>
  <r>
    <n v="349"/>
    <s v="-"/>
    <s v="349-2019-PRODUCE/DGPCHDI"/>
    <s v="R.D. N° 1550-2018-PRODUCE/DGPCHDI"/>
    <x v="4"/>
    <x v="55"/>
    <s v="MARIO RIGOBERTO LLENQUE FLORES"/>
    <s v="COOPERATIVA PESQUERA"/>
    <s v="COOPERATIVA PESQUERA SAN JOSE LIMITADA:_x000a_PERMISO DE PESCA"/>
    <s v="Otorgar permiso de pesca a MARIO RIGOBERTO LLENQUE FLORES, como armador socio de la COOPERATIVA PESQUERA SAN JOSE LIMITADA, para operar la E/P PATTY 2 (PL-43731-BM)"/>
    <s v="CHD"/>
    <s v="EXTRACCIÓN"/>
    <s v="no es tupa"/>
    <m/>
  </r>
  <r>
    <n v="350"/>
    <s v="-"/>
    <s v="350-2019-PRODUCE/DGPCHDI"/>
    <s v="R.D. N° 1550-2018-PRODUCE/DGPCHDI"/>
    <x v="4"/>
    <x v="55"/>
    <s v="MARIO RIGOBERTO LLENQUE FLORES"/>
    <s v="COOPERATIVA PESQUERA"/>
    <s v="COOPERATIVA PESQUERA SAN JOSE LIMITADA:_x000a_PERMISO DE PESCA"/>
    <s v="Otorgar permiso de pesca a MARIO RIGOBERTO LLENQUE FLORES, como armador socio de la COOPERATIVA PESQUERA SAN JOSE LIMITADA, para operar la E/P JESUS ES MI PASTOR (PL-44047-CM)"/>
    <s v="CHD"/>
    <s v="EXTRACCIÓN"/>
    <s v="no es tupa"/>
    <m/>
  </r>
  <r>
    <n v="351"/>
    <d v="2019-04-25T00:00:00"/>
    <s v="351-2019-PRODUCE/DGPCHDI"/>
    <s v="025802-2019"/>
    <x v="4"/>
    <x v="55"/>
    <s v="YDRO PAITA EXPORT E.I.R.L."/>
    <s v="N° 28 AUTORIZACIÓN PARA LA INSTALACIÓN DE PLANTA(S) DE PROCESAMIENTO PESQUERO O AUTORIZACIÓN DE INCREMENTO DE CAPACIDAD DE PROCESAMIENTO DE PLANTA(S) DE PROCESAMIENTO PESQUERO"/>
    <s v="IMPROCEDENTE AUTORIZACIÓN DE INSTALACIÓN DE PLANTA DE PROCESAMIENTO"/>
    <s v="Declarar IMPROCEDENTE la solicitud de autorizacion de instalación de planta de curado (2000 t/mes) y harina residual (3.68 t/h), a ubicarse en Calle Las Esmeraldas Mz. I, Lote 1, km 5 de la Carretera Paita-Sullana, presentada por YDRO PAITA EXPORT E.I.R.L."/>
    <s v="CHI"/>
    <s v="PROCESAMIENTO"/>
    <s v="si"/>
    <m/>
  </r>
  <r>
    <n v="352"/>
    <d v="2019-04-08T00:00:00"/>
    <s v="352-2019-PRODUCE/DGPCHDI"/>
    <s v="022955-2019"/>
    <x v="4"/>
    <x v="55"/>
    <s v="JHONNY PAUL PERICHE ACHA, MIRTHA MARISOL CANGO NEIRA, RAIBILL ANDERSSON PERICHE CAMPOVERDE, ZAIRA VERONICA PERICHE CAMPOVERDE y AMYRA NAJYA PERICHE CAMPOVERDE"/>
    <s v="N° 13 CAMBIO DEL TITULAR DEL PERMISO DE PESCA PARA EMBARCACIONES PESQUERAS"/>
    <s v="CAMBIO DE TITULAR DE PERMISO DE PESCA"/>
    <s v="Aprobar a favor de JHONNY PAUL PERICHE ACHA y otros el cambio de titular del permiso de pesca correspondiente a la E/P ISRAEL (SY-04683-CM)"/>
    <s v="CHD"/>
    <s v="EXTRACCIÓN"/>
    <s v="no"/>
    <m/>
  </r>
  <r>
    <n v="353"/>
    <d v="2019-04-26T00:00:00"/>
    <s v="353-2019-PRODUCE/DGPCHDI"/>
    <s v="026360-2019"/>
    <x v="4"/>
    <x v="55"/>
    <s v="COMPAÑIA INMOBILIARIA SAN LUIS S.A."/>
    <s v="N° 28 AUTORIZACIÓN PARA LA INSTALACIÓN DE PLANTA(S) DE PROCESAMIENTO PESQUERO O AUTORIZACIÓN DE INCREMENTO DE CAPACIDAD DE PROCESAMIENTO DE PLANTA(S) DE PROCESAMIENTO PESQUERO"/>
    <s v="AUTORIZACIÓN PARA INCREMENTO DE CAPACIDAD DE PLANTA DE PROCESAMIENTO"/>
    <s v="Otorgar a COMPAÑIA INMOBILIARIA SAN LUIS S.A. autorización para la instalación de plantas de procesamiento pesquero para la producción de congelado (39.6 t/día), curado (69.6 t/mes) y harina residual accesoria (2 t/h), ubicada en Av. San Martin s/n, Zona Industrial, Sector Carquín Bajo - Carquín-Huaura-Lima"/>
    <s v="CHD/CHI"/>
    <s v="PROCESAMIENTO"/>
    <s v="si"/>
    <m/>
  </r>
  <r>
    <n v="354"/>
    <s v="-"/>
    <s v="354-2019-PRODUCE/DGPCHDI"/>
    <s v="R.D. N° 1550-2018-PRODUCE/DGPCHDI"/>
    <x v="4"/>
    <x v="55"/>
    <s v="MARIO RIGOBERTO LLENQUE FLORES"/>
    <s v="COOPERATIVA PESQUERA"/>
    <s v="COOPERATIVA PESQUERA SAN JOSE LIMITADA:_x000a_PERMISO DE PESCA"/>
    <s v="Otorgar permiso de pesca a MARIO RIGOBERTO LLENQUE FLORES, en calidad de armador socio de la COOPERATIVA PESQUERA SAN JOSE LIMITADA, para operar la embarcación pesquera BENDICIÓN (PT-41345-CM)"/>
    <s v="CHD"/>
    <s v="EXTRACCIÓN"/>
    <s v="no es tupa"/>
    <m/>
  </r>
  <r>
    <n v="355"/>
    <s v="-"/>
    <s v="355-2019-PRODUCE/DGPCHDI"/>
    <s v="017445-2019"/>
    <x v="4"/>
    <x v="55"/>
    <s v="VIVSALA S.R.L."/>
    <s v="OTROS"/>
    <s v="DESISTIMIENTO SUSPENSIÓN DE LICENCIA DE OPERACIÓN"/>
    <s v="Aceptar el desistimiento del procedimiento correspondiente a la solicitud de suspensión de la licencia de operación de las plantas de enlatado, curado y congelado, ubicadas en Mz. K, Lote 25-B, Tacna."/>
    <s v="CHD/CHI"/>
    <s v="PROCESAMIENTO"/>
    <s v="no es tupa"/>
    <m/>
  </r>
  <r>
    <n v="356"/>
    <d v="2019-04-23T00:00:00"/>
    <s v="356-2019-PRODUCE/DGPCHDI"/>
    <s v="029221-2019"/>
    <x v="4"/>
    <x v="55"/>
    <s v="LOS HALCONES S.A."/>
    <s v="N° 4 AUTORIZACIÓN  DE INCREMENTO DE FLOTA"/>
    <s v="AUTORIZACIÓN DE INCREMENTO DE FLOTA"/>
    <s v="Otorgar a LOS HALCONES S.A. autorización de incremento de flota para construir una nueva embarcación pesquera de 272.00 m3 de capacidad de bodega, para ser destinada a la extracción de anchoveta y sardina para consumo humano indirecto, vía sustitución de la E/P CHIBMOTE 9 (CO-0613-PM)"/>
    <s v="CHI"/>
    <s v="EXTRACCIÓN"/>
    <s v="si"/>
    <m/>
  </r>
  <r>
    <n v="357"/>
    <d v="2019-05-22T00:00:00"/>
    <s v="357-2019-PRODUCE/DGPCHDI"/>
    <s v="132594-2018"/>
    <x v="4"/>
    <x v="56"/>
    <s v="ANGLO AMERICAN QUELLAVECO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ANGLO AMERICAN QUELLAVECO S.A. autorización para efectuar investigación pesquera con extracción de muestras de especímenes hidrobiológicos, sin valor comercial y sin uso de embarcación pesquera"/>
    <s v="CHD"/>
    <s v="EXTRACCIÓN"/>
    <s v="si"/>
    <m/>
  </r>
  <r>
    <n v="358"/>
    <d v="2019-07-23T00:00:00"/>
    <s v="358-2019-PRODUCE/DGPCHDI"/>
    <s v="075458-2018"/>
    <x v="4"/>
    <x v="56"/>
    <s v="GEOPARK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GEOPARK PERU S.A.C. autorización para efectuar investigación pesquera con extracción de muestras de especímenes hidrobiológicos, sin valor comercial y sin uso de embarcación pesquera"/>
    <s v="CHD"/>
    <s v="EXTRACCIÓN"/>
    <s v="si"/>
    <m/>
  </r>
  <r>
    <n v="359"/>
    <d v="2019-07-25T00:00:00"/>
    <s v="359-2019-PRODUCE/DGPCHDI"/>
    <s v="093174-2018"/>
    <x v="4"/>
    <x v="56"/>
    <s v="PRO DELPHINUS"/>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RO DELPHINUS autorización para efectuar investigación pesquera con extracción de muestras de especímenes hidrobiológicos, sin valor comercial y sin uso de embarcación pesquera"/>
    <s v="CHD"/>
    <s v="EXTRACCIÓN"/>
    <s v="si"/>
    <m/>
  </r>
  <r>
    <n v="360"/>
    <s v="-"/>
    <s v="360-2019-PRODUCE/DGPCHDI"/>
    <s v="R.D. N° 540-2018-PRODUCE/DGPCHDI"/>
    <x v="4"/>
    <x v="56"/>
    <s v="MILTON ERICK ALVAREZ SANCHEZ"/>
    <s v="COOPERATIVA PESQUERA"/>
    <s v="COOPERATIVA PESQUERA JEHOVA REY DE REYES LA ISLILLA - PAITA:_x000a_PERMISO DE PESCA"/>
    <s v="Otorgar permiso de pesca a MILTON ERICK ALVAREZ SANCHEZ, en calidad de armador socio de la COOPERATIVA PESQUERA JEHOVA REY DE REYES LA ISLILLA PAITA, para operar la embarcación pesquera TALITA JUNTO A DIOS (PT-05892-CM)"/>
    <s v="CHD"/>
    <s v="EXTRACCIÓN"/>
    <s v="no es tupa"/>
    <m/>
  </r>
  <r>
    <n v="361"/>
    <d v="2019-05-02T00:00:00"/>
    <s v="361-2019-PRODUCE/DGPCHDI"/>
    <s v="027691-2019"/>
    <x v="4"/>
    <x v="57"/>
    <s v="PERUPEZ S.A.C."/>
    <s v="N° 28 AUTORIZACIÓN PARA LA INSTALACIÓN DE PLANTA(S) DE PROCESAMIENTO PESQUERO O AUTORIZACIÓN DE INCREMENTO DE CAPACIDAD DE PROCESAMIENTO DE PLANTA(S) DE PROCESAMIENTO PESQUERO"/>
    <s v="AUTORIZACIÓN PARA INCREMENTO DE CAPACIDAD DE PLANTA DE PROCESAMIENTO"/>
    <s v="Otorgar a PERUPEZ S.A.C. autorización para el incremento de capacidad de la planta de congelado de 54 t/día a 97.2 t/día, en su establecimiento ubicado en el km 18.8 de la Carretera Sechura Parachique, Mz. F , Lote 2, Margen derecha, Zona industrial de Parachique, Sechura-Piura"/>
    <s v="CHD"/>
    <s v="PROCESAMIENTO"/>
    <s v="si"/>
    <m/>
  </r>
  <r>
    <n v="362"/>
    <s v="-"/>
    <s v="362-2019-PRODUCE/DGPCHDI"/>
    <s v="018567-2019"/>
    <x v="4"/>
    <x v="57"/>
    <s v="NEXA RESOURCES PERU S.A.A."/>
    <s v="N° 23 AUTORIZACIÓN  PARA EFECTUAR  INVESTIGACIÓN MEDIANTE PESCA (EXPLORATORIA - EXPERIMENTAL) Y/O AUTORIZACION PARA EFECTUAR INVESTIGACION PESQUERA CON O SIN EXTRACCION DE MUESTRAS DE ESPECIMENES HIDROBIOLOGICOS, SIN VALOR COMERCIAL"/>
    <s v="DESISTIMIENTO AUTORIZACIÓN PARA EFECTUAR INVESTIGACIÓN PESQUERA"/>
    <s v="Aceptar el desisitimiento del procedimiento correspondiente a la solicitud de autorización para efectuar investigación pesquera con extracción de muestras de especímenes hidrobiológicos sin valor comercial y sin uso de embarcación pesquera, presentado por NEXA RESOURCES PERU S.A.A."/>
    <s v="CHD"/>
    <s v="EXTRACCIÓN"/>
    <s v="no es tupa"/>
    <m/>
  </r>
  <r>
    <n v="363"/>
    <s v="-"/>
    <s v="363-2019-PRODUCE/DGPCHDI"/>
    <s v="018563-2019"/>
    <x v="4"/>
    <x v="57"/>
    <s v="NEXA RESOURCES PERU S.A.A."/>
    <s v="N° 23 AUTORIZACIÓN  PARA EFECTUAR  INVESTIGACIÓN MEDIANTE PESCA (EXPLORATORIA - EXPERIMENTAL) Y/O AUTORIZACION PARA EFECTUAR INVESTIGACION PESQUERA CON O SIN EXTRACCION DE MUESTRAS DE ESPECIMENES HIDROBIOLOGICOS, SIN VALOR COMERCIAL"/>
    <s v="DESISTIMIENTO AUTORIZACIÓN PARA EFECTUAR INVESTIGACIÓN PESQUERA"/>
    <s v="Aceptar el desisitimiento del procedimiento correspondiente a la solicitud de autorización para efectuar investigación pesquera con extracción de muestras de especímenes hidrobiológicos sin valor comercial y sin uso de embarcación pesquera, presentado por NEXA RESOURCES S.A.A."/>
    <s v="CHD"/>
    <s v="EXTRACCIÓN"/>
    <s v="no es tupa"/>
    <m/>
  </r>
  <r>
    <n v="364"/>
    <s v="-"/>
    <s v="364-2019-PRODUCE/DGPCHDI"/>
    <s v="R.M. 162-2019-PRODUCE"/>
    <x v="4"/>
    <x v="58"/>
    <s v="-"/>
    <s v="OTROS"/>
    <s v="ASIGNAR LISTADO DE LMCE PRIMERA TEMPORADA PESCA ZONA NORTE CENTRO 2019"/>
    <s v="Listado de asignación de LMCE para la Primera temporada de Pesca Zona Norte Centro 2019."/>
    <s v="CHD/CHI"/>
    <s v="EXTRACCIÓN"/>
    <s v="no es tupa"/>
    <m/>
  </r>
  <r>
    <n v="365"/>
    <d v="2019-08-08T00:00:00"/>
    <s v="365-2019-PRODUCE/DGPCHDI"/>
    <s v="130348-2018"/>
    <x v="4"/>
    <x v="58"/>
    <s v="APURIMAC COPPER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APURIMAC COPPER S.A. autorización para efectuar investigación pesquera con extracción de muestras de especímenes hidrobiológicos, sin valor comercial y sin uso de embarcación pesquera"/>
    <s v="CHD"/>
    <s v="EXTRACCIÓN"/>
    <s v="si"/>
    <m/>
  </r>
  <r>
    <n v="366"/>
    <s v="-"/>
    <s v="366-2019-PRODUCE/DGPCHDI"/>
    <s v="018561-2019"/>
    <x v="4"/>
    <x v="58"/>
    <s v="NEXA RESOURCES S.A.A."/>
    <s v="N° 23 AUTORIZACIÓN  PARA EFECTUAR  INVESTIGACIÓN MEDIANTE PESCA (EXPLORATORIA - EXPERIMENTAL) Y/O AUTORIZACION PARA EFECTUAR INVESTIGACION PESQUERA CON O SIN EXTRACCION DE MUESTRAS DE ESPECIMENES HIDROBIOLOGICOS, SIN VALOR COMERCIAL"/>
    <s v="DESISTIMIENTO AUTORIZACIÓN PARA EFECTUAR INVESTIGACIÓN PESQUERA"/>
    <s v="Aceptar el desistimiento del procedimiento correspondiente a la solicitud de autorización para efectuar investigación pesquera con extracción de muestras de especímenes hidrobiológicos, sin valor comercial y sin uso de embarcación pesquera, presentado por NEXA RESOURCES S.A.A."/>
    <s v="CHD"/>
    <s v="EXTRACCIÓN"/>
    <s v="no es tupa"/>
    <m/>
  </r>
  <r>
    <n v="367"/>
    <d v="2019-05-14T00:00:00"/>
    <s v="367-2019-PRODUCE/DGPCHDI"/>
    <s v="030988-2019"/>
    <x v="4"/>
    <x v="58"/>
    <s v="PLUSPETROL PERU CORPORATION S.A."/>
    <s v="OTROS"/>
    <s v="AMPLIAR CRONOGRAMA DE TRABAJO AUTORIZACIÓN PARA EFECTUAR INVESTIGACIÓN PESQUERA CON EXTRACCIÓN  DE MUESTRAS DE ESPECÍMENES HIDROBIOLÓGICOS"/>
    <s v="Ampliar por meses adicionales, a solicitud de PLUSPETROL PERU CORPORATION S.A. el cronograma de trabajo contenido en el proyecto de investigación denominado &quot;Plan de investigación para efectuar el monitoreo ambiental marino costero asociado a las operaciones de la planta de fraccionamiento de líquidos de gas natural (PLGN)&quot;"/>
    <s v="CHD"/>
    <s v="EXTRACCIÓN"/>
    <s v="si"/>
    <m/>
  </r>
  <r>
    <n v="368"/>
    <d v="2019-04-17T00:00:00"/>
    <s v="368-2019-PRODUCE/DGPCHDI"/>
    <s v="120352-2018"/>
    <x v="4"/>
    <x v="58"/>
    <s v="BALSAVI MARISBEL CONDOR LUJAN"/>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BALSAVI MARISBEL CONDOR LUJAN autorización para fectuar investigación pesquera con extracción de muestras de especímenes hidrobiológicos, sin valor comercial y sin uso de embarcación pesquera"/>
    <s v="CHD"/>
    <s v="EXTRACCIÓN"/>
    <s v="no"/>
    <m/>
  </r>
  <r>
    <n v="369"/>
    <s v="-"/>
    <s v="369-2019-PRODUCE/DGPCHDI"/>
    <s v="026203-2019"/>
    <x v="4"/>
    <x v="59"/>
    <s v="PESQUERA ZOILA ROSA S.A.C."/>
    <s v="N° 63 AMPLIACIÓN DEL PLAZO PARA EJECUTAR LA AUTORIZACIÓN DE INCREMENTO DE FLOTA OTORGADA CONFORME A LOS PROCEDIMIENTOS 4.1 Y 4.2."/>
    <s v="AMPLIAR PLAZO PARA LA EJECUCIÓN DE LA AUTORIZACIÓN DE INCREMENTO DE FLOTA"/>
    <s v="Ampliar el plazo para la ejecución de la autorización de incremento de flota otorgada mediante RD. N° 429-2017-PRODUCE/DGPCHDI a favor de PESQUERA ZOILA ROSA S.A.C. para construir una nueva E/P vía sustitución de la E/P ZOILA ROSA (CE-19852-CM)"/>
    <s v="CHI"/>
    <s v="EXTRACCIÓN"/>
    <s v="no es tupa"/>
    <m/>
  </r>
  <r>
    <n v="370"/>
    <d v="2019-03-14T00:00:00"/>
    <s v="370-2019-PRODUCE/DGPCHDI"/>
    <s v="009607-2019"/>
    <x v="4"/>
    <x v="59"/>
    <s v="GRUPO PESQUERO S.A.C."/>
    <s v="N° 4 AUTORIZACIÓN  DE INCREMENTO DE FLOTA"/>
    <s v="AUTORIZACIÓN DE INCREMENTO DE FLOTA"/>
    <s v="Otorgar a favor de GRUPO PESQUERO S.A.C., autorización de incremento de flota para adquirir una nueva embarcación pesquera de 160.94 m3 de capacidad de bodega, vía sustitución de la E/P SAN JUAN (CO-2771-CM)"/>
    <s v="CHD"/>
    <s v="EXTRACCIÓN"/>
    <s v="no"/>
    <m/>
  </r>
  <r>
    <n v="371"/>
    <s v="-"/>
    <s v="371-2019-PRODUCE/DGPCHDI"/>
    <s v="138047-2017"/>
    <x v="4"/>
    <x v="59"/>
    <s v="JUNIOR EMMANUELLE CUSTODIO ZAVALETA"/>
    <s v="OTROS"/>
    <s v="RECURSO DE RECONSIDERACIÓN: DESISTIMIENTO"/>
    <s v="Aceptar el desistimiento presentado por JUNIOR EMMANUELLE CUSTODIO ZAVALETA, al recurso de reconsideración interpuesto contra la RD. N° 127-2013-PRODUCE/DGCHD correspondiente a la solicitud de permiso para operar la E/P BENDICION DE JEHOVA (PT-35622-BM)"/>
    <s v="CHD"/>
    <s v="EXTRACCIÓN"/>
    <s v="no es tupa"/>
    <m/>
  </r>
  <r>
    <n v="372"/>
    <d v="2019-04-29T00:00:00"/>
    <s v="372-2019-PRODUCE/DGPCHDI"/>
    <s v="026661-2019"/>
    <x v="4"/>
    <x v="59"/>
    <s v="AMERICA GLOBAL S.A.C."/>
    <s v="N° 13 CAMBIO DEL TITULAR DEL PERMISO DE PESCA PARA EMBARCACIONES PESQUERAS"/>
    <s v="CAMBIO DE TITULAR DE PERMISO DE PESCA"/>
    <s v="Aprobar a favor de AMERICA GLOBAL S.A.C. el cambio de titular del permiso de pesca para operar la E/P DON ENRIQUE (HO-22622-BM) para extraer anchoveta con destino al consumo humano directo"/>
    <s v="CHD"/>
    <s v="EXTRACCIÓN"/>
    <s v="no"/>
    <m/>
  </r>
  <r>
    <n v="373"/>
    <s v="-"/>
    <s v="373-2019-PRODUCE/DGPCHDI"/>
    <s v="020192-2019"/>
    <x v="4"/>
    <x v="59"/>
    <s v="COMPAÑIA DE MINAS BUENAVENTURA S.A.A."/>
    <s v="OTROS"/>
    <s v="AMPLIAR CRONOGRAMA DE TRABAJO AUTORIZACIÓN PARA EFECTUAR INVESTIGACIÓN PESQUERA CON EXTRACCIÓN  DE MUESTRAS DE ESPECÍMENES HIDROBIOLÓGICOS"/>
    <s v="Ampliar por 12 meses adicionales, a solicitud de COMPAÑIA DE MINAS BUENAVENTURA S.A.A. el plaza de la autorización para efectuar investigación pesquera con extracción de muestras de especímenes hidrobiológicos sin valor comercial y sin uso de embarcación pesquera"/>
    <s v="CHD"/>
    <s v="EXTRACCIÓN"/>
    <s v="no es tupa"/>
    <m/>
  </r>
  <r>
    <n v="374"/>
    <s v="-"/>
    <s v="374-2019-PRODUCE/DGPCHDI"/>
    <s v="071921-2016"/>
    <x v="5"/>
    <x v="60"/>
    <s v="SANTOS ANCELMO ECA SANCHEZ, GLORIA PILAR PERICHE DE ECA, ANTONIO ECA SANCHEZ, LUZ MARÍA JACINTO PANTA, JOSÉ ELÍAS ECA SÁNCHEZ y MERCEDES MARISOL ALBERCA PINTADO"/>
    <s v="OTROS"/>
    <s v="VIGENCIA DE CAMBIO DE TITULAR NO SE ENCUENTRA SUJETA A CONDICIONAMIENTO ALGUNO"/>
    <s v="Establecer que la vigencia del cambio de titular de permiso de pesca para operar la embarcación pesquera DON ANGEL de matrícula CO-20238-PM, aprobada con RD. N° 222-2016-PRODUCE/DGCHI, no se encuentra sujeta a condicionamiento alguno"/>
    <s v="CHD/CHI"/>
    <s v="EXTRACCIÓN"/>
    <s v="no es tupa"/>
    <m/>
  </r>
  <r>
    <n v="375"/>
    <d v="2019-06-21T00:00:00"/>
    <s v="375-2019-PRODUCE/DGPCHDI"/>
    <s v="008907-2019"/>
    <x v="5"/>
    <x v="60"/>
    <s v="ENGINEERS G@S COMPANY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NGINEERS G@S COMPANY S.A.C. autorización para efectuar investigación pesquera con extracción de muestras de especímenes hidrobiológicos sin valor comercial y sin uso de embarcación pesquera"/>
    <s v="CHD"/>
    <s v="EXTRACCIÓN"/>
    <s v="si"/>
    <m/>
  </r>
  <r>
    <n v="376"/>
    <d v="2019-05-21T00:00:00"/>
    <s v="376-2019-PRODUCE/DGPCHDI"/>
    <s v="033185-2019"/>
    <x v="5"/>
    <x v="60"/>
    <s v="ALTAMAR FOODS PERU S.R.L."/>
    <s v="N° 28 AUTORIZACIÓN PARA LA INSTALACIÓN DE PLANTA(S) DE PROCESAMIENTO PESQUERO O AUTORIZACIÓN DE INCREMENTO DE CAPACIDAD DE PROCESAMIENTO DE PLANTA(S) DE PROCESAMIENTO PESQUERO"/>
    <s v="AUTORIZACIÓN PARA INCREMENTO DE CAPACIDAD DE PLANTA DE PROCESAMIENTO"/>
    <s v="Otorgar a ALTAMAR FOODS PERU S.R.L. autorización para el incremento de capacidad de la planta de congelado de 100 t/día a 279.86 t/día, ubicada en Av. Industrial Mz. R, Lote 05, Zona Industrial II, Paita-Piura."/>
    <s v="CHD"/>
    <s v="PROCESAMIENTO"/>
    <s v="si"/>
    <m/>
  </r>
  <r>
    <n v="377"/>
    <s v="-"/>
    <s v="377-2019-PRODUCE/DGPCHDI"/>
    <s v="012907-2019"/>
    <x v="5"/>
    <x v="60"/>
    <s v="CFG INVESTMENT S.A.C."/>
    <s v="OTROS"/>
    <s v="MODIFICAR LICENCIA DE OPERACIÓN POR INNOVACIÓN TECNOLÓGICA"/>
    <s v="Modificar por innovación tecnológica la licencia de operación otorgada CFG INVESTMENT S.A.C. mediante RD. N° 322-2008-PRODUCE/DGEPP, para la producción de harina ACP,con capacidad de 103 t/h, ubicada en Lote Acumulado A-D, Pasaje Común N° 180, Zona Industrial 27 de Octubre, Chimbote-Santa Ancash"/>
    <s v="CHI"/>
    <s v="PROCESAMIENTO"/>
    <s v="no es tupa"/>
    <m/>
  </r>
  <r>
    <n v="378"/>
    <s v="-"/>
    <s v="378-2019-PRODUCE/DGPCHDI"/>
    <s v="028449-2019"/>
    <x v="5"/>
    <x v="61"/>
    <s v="EMPRESA PESQUERA ATLANTIDA S.R.L."/>
    <s v="N° 13 CAMBIO DEL TITULAR DEL PERMISO DE PESCA PARA EMBARCACIONES PESQUERAS"/>
    <s v="DESISTIMIENTO CAMBIO DE TITULAR PERMISO DE PESCA"/>
    <s v="Aceptar el desistimiento del procedimiento correspondiente a la solicitud de cambio de titular del permiso de pesca para operar la E/P MAGNOLIA BELEN (CO-10302-PM), presentada por EMPRESA PESQUERA ATLANTIDA S.R.L."/>
    <s v="CHI"/>
    <s v="EXTRACCIÓN"/>
    <s v="no es tupa"/>
    <m/>
  </r>
  <r>
    <n v="379"/>
    <d v="2019-05-03T00:00:00"/>
    <s v="379-2019-PRODUCE/DGPCHDI"/>
    <s v="032143-2019"/>
    <x v="5"/>
    <x v="61"/>
    <s v="ANGEL REYNALDO RODRIGUEZ CHAVEZ"/>
    <s v="N° 4 AUTORIZACIÓN  DE INCREMENTO DE FLOTA"/>
    <s v="AUTORIZACIÓN DE INCREMENTO DE FLOTA"/>
    <s v="Otorgar a favor de ANGEL REYNALDO RODRIGUEZ CHAVEZ, autorización de incremento de flota para la construcción de una embarcación pesquera de menor escala de 31.83 m3, vía sustitución de la E/P ANGEL I (IO-23189-CM)"/>
    <s v="CHD"/>
    <s v="EXTRACCIÓN"/>
    <s v="si"/>
    <m/>
  </r>
  <r>
    <n v="380"/>
    <s v="-"/>
    <s v="380-2019-PRODUCE/DGPCHDI"/>
    <s v="111422-2018"/>
    <x v="5"/>
    <x v="61"/>
    <s v="PATRICIO VITE ZETA"/>
    <s v="N° 13 CAMBIO DEL TITULAR DEL PERMISO DE PESCA PARA EMBARCACIONES PESQUERAS"/>
    <s v="IMPROCEDENTE CAMBIO DE TITULAR DE PERMISO DE PESCA"/>
    <s v="Declarar IMPROCEDENTE la solicitud de cambio de titular del permiso de pesca para operar la E/P MILAGRO DE CHALPON V (CO-17961-CM), solicitada por PATRICIO VITE ZETA"/>
    <s v="CHD/CHI"/>
    <s v="EXTRACCIÓN"/>
    <s v="no es tupa"/>
    <m/>
  </r>
  <r>
    <n v="381"/>
    <d v="2019-04-25T00:00:00"/>
    <s v="381-2019-PRODUCE/DGPCHDI"/>
    <s v="040300-2019"/>
    <x v="5"/>
    <x v="62"/>
    <s v="CORPORACIÓN NUNTON S.A.C."/>
    <s v="N° 67 MODIFICACIÓN DEL PERMISO DE PESCA POR CAMBIO DE NOMBRE DE LA EMBARCACIÓN O MATRÍCULA"/>
    <s v="MODIFICAR PERMISO DE PESCA POR CAMBIO DE MATRÍCULA"/>
    <s v="Modificar la matrícula de la embarcación pesquera MI FELICITA 3 de CO-23142-CM a CO-23142-PM"/>
    <s v="CHD/CHI"/>
    <s v="EXTRACCIÓN"/>
    <s v="no"/>
    <m/>
  </r>
  <r>
    <n v="382"/>
    <d v="2019-05-09T00:00:00"/>
    <s v="382-2019-PRODUCE/DGPCHDI"/>
    <s v="029025-2019"/>
    <x v="5"/>
    <x v="62"/>
    <s v="SANTO PANTA ÁLVAREZ, MARÍA VERÓNICA PERICHE PANTA, AGUSTÍN PANTA ÁLVAREZ y JULISSA MARIVI SAMILLAN OLAYA"/>
    <s v="N° 13 CAMBIO DEL TITULAR DEL PERMISO DE PESCA PARA EMBARCACIONES PESQUERAS"/>
    <s v="IMPROCEDENTE CAMBIO DE TITULAR DE PERMISO DE PESCA"/>
    <s v="Declarar IMPROCEDENTE la solicitud de cambio de titular del permiso de pesca para operar la E/P CORAZÓN DE MARÍA (PT-4431-CM), presentada por SANTOS PANTA ALVAREZ y otros"/>
    <s v="CHD/CHI"/>
    <s v="EXTRACCIÓN"/>
    <s v="si"/>
    <m/>
  </r>
  <r>
    <n v="383"/>
    <d v="2019-05-09T00:00:00"/>
    <s v="383-2019-PRODUCE/DGPCHDI"/>
    <s v="029022-2019"/>
    <x v="5"/>
    <x v="62"/>
    <s v="SANTO PANTA ÁLVAREZ, MARÍA VERÓNICA PERICHE PANTA, AGUSTÍN PANTA ÁLVAREZ y JULISSA MARIVI SAMILLAN OLAYA"/>
    <s v="N° 13 CAMBIO DEL TITULAR DEL PERMISO DE PESCA PARA EMBARCACIONES PESQUERAS"/>
    <s v="IMPROCEDENTE CAMBIO DE TITULAR DE PERMISO DE PESCA"/>
    <s v="Declarar IMPROCEDENTE la solicitud de cambio de titular del permiso de pesca para operar la E/P MI JUAN NOE (PT-22483-CM), presentada por SANTOS PANTA ALVAREZ y otros"/>
    <s v="CHD/CHI"/>
    <s v="EXTRACCIÓN"/>
    <s v="si"/>
    <m/>
  </r>
  <r>
    <n v="384"/>
    <s v="-"/>
    <s v="384-2019-PRODUCE/DGPCHDI"/>
    <s v="041911-2019"/>
    <x v="5"/>
    <x v="62"/>
    <s v="PESQUERA EXALMAR S.A.A."/>
    <s v="N° 67 MODIFICACIÓN DEL PERMISO DE PESCA POR CAMBIO DE NOMBRE DE LA EMBARCACIÓN O MATRÍCULA"/>
    <s v="MODIFICAR PERMISO DE PESCA POR CAMBIO DE MATRÍCULA"/>
    <s v="Modificar la matrícula de la embarcación pesquera PONTEVEDRA de PL-20741-CM a PL-20741-PM"/>
    <s v="CHD/CHI"/>
    <s v="EXTRACCIÓN"/>
    <s v="no es tupa"/>
    <m/>
  </r>
  <r>
    <n v="385"/>
    <s v="-"/>
    <s v="385-2019-PRODUCE/DGPCHDI"/>
    <s v="024234-2019"/>
    <x v="5"/>
    <x v="62"/>
    <s v="SIMON VITE PURIZACA"/>
    <s v="ROP DE ANCHOVETA_x000a_(PRIMERA DCT)"/>
    <s v="SUSPENDER ADECUACIÓN DE PERMISO DE PESCA DE MENOR ESCALA"/>
    <s v="SUSPENDER temporalmente el procedimiento de adecuación de permiso de pesca de menor escala para operar la E/P GUIAME SEÑOR (PT-6023-BM), solicitado por SIMON VITE PURIZACA"/>
    <s v="CHD"/>
    <s v="EXTRACCIÓN"/>
    <s v="no es tupa"/>
    <m/>
  </r>
  <r>
    <n v="386"/>
    <s v="-"/>
    <s v="386-2019-PRODUCE/DGPCHDI"/>
    <s v="R.D. N° 170-2019-PRODUCE/DGPCHDI"/>
    <x v="5"/>
    <x v="63"/>
    <s v="AMERICA GLOBAL S.A.C."/>
    <s v="OTROS"/>
    <s v="OTROS"/>
    <s v="Dejar sin efecto el artículo 3 de la RD. N° 170-2019-PRODUCE/DGPCHDI, que condicionó la vigencia del permiso de pesca otorgado en el artículo 2 de dicha RD., para operar la E/P LITO I (CO-21071-CM)"/>
    <s v="CHD"/>
    <s v="EXTRACCIÓN"/>
    <s v="no es tupa"/>
    <m/>
  </r>
  <r>
    <n v="387"/>
    <d v="2019-03-18T00:00:00"/>
    <s v="387-2019-PRODUCE/DGPCHDI"/>
    <s v="019958-2019"/>
    <x v="5"/>
    <x v="63"/>
    <s v="LILIANA VERA VERA"/>
    <s v="N° 13 CAMBIO DEL TITULAR DEL PERMISO DE PESCA PARA EMBARCACIONES PESQUERAS"/>
    <s v="IMPROCEDENTE CAMBIO DE TITULAR DE PERMISO DE PESCA"/>
    <s v="Declarar IMPROCEDENTE la solicitud de cambio de titular del permiso de pesca para operar la E/P DON ALBERTO (PT-21084-PM), presentada por LILIANA VERA VERA"/>
    <s v="CHD/CHI"/>
    <s v="EXTRACCIÓN"/>
    <s v="no"/>
    <m/>
  </r>
  <r>
    <n v="388"/>
    <s v="-"/>
    <s v="388-2019-PRODUCE/DGPCHDI"/>
    <s v="029898-2019"/>
    <x v="5"/>
    <x v="63"/>
    <s v="ACUARIO WALDEMAR S.A.C."/>
    <s v="OTROS"/>
    <s v="OTROS"/>
    <s v="Modificar el artículo 3 de la RD. N° 1268-2018-PRODUCE/DGPCHDI, referido a la dirección del establecimiento donde serán estabuladas las especies hidrobiológicas autorizadas a importar, consignándose como nueva dirección el predio ubicado en Av. Arenales 1137, Cercado de Lima"/>
    <s v="CHD"/>
    <s v="EXTRACCIÓN"/>
    <s v="no es tupa"/>
    <m/>
  </r>
  <r>
    <n v="389"/>
    <d v="2019-04-17T00:00:00"/>
    <s v="389-2019-PRODUCE/DGPCHDI"/>
    <s v="120350-2018"/>
    <x v="5"/>
    <x v="63"/>
    <s v="BASLAVI MARISBEL CONDOR LUJAN"/>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BASLAVI MARISBEL CONDOR LUJAN, autorización para efectuar investigación pesquera con extracción de muestras de especímenes hidrobiológicos, sin valor comercial y sin uso de embarcación pesquera"/>
    <s v="CHD"/>
    <s v="EXTRACCIÓN"/>
    <s v="no"/>
    <m/>
  </r>
  <r>
    <n v="390"/>
    <s v="-"/>
    <s v="390-2019-PRODUCE/DGPCHDI"/>
    <s v="018578-2019"/>
    <x v="5"/>
    <x v="63"/>
    <s v="NEXA RESOURCES S.A.A."/>
    <s v="N° 23 AUTORIZACIÓN  PARA EFECTUAR  INVESTIGACIÓN MEDIANTE PESCA (EXPLORATORIA - EXPERIMENTAL) Y/O AUTORIZACION PARA EFECTUAR INVESTIGACION PESQUERA CON O SIN EXTRACCION DE MUESTRAS DE ESPECIMENES HIDROBIOLOGICOS, SIN VALOR COMERCIAL"/>
    <s v="DESISTIMIENTO DE AUTORIZACIÓN PARA EFECTUAR INVESTIGACIÓN PESQUERA"/>
    <s v="Aceptar el desistimiento del procedimiento correspondiente a la solicitud de autorización para efectuar investigación pesquera con extracción de muestras de especímenes, sin valor comercial y sin uso de embarcación, presentado por NEXA RESOURCES S.A.A."/>
    <s v="CHD"/>
    <s v="EXTRACCIÓN"/>
    <s v="no es tupa"/>
    <m/>
  </r>
  <r>
    <n v="391"/>
    <d v="2019-08-27T00:00:00"/>
    <s v="391-2019-PRODUCE/DGPCHDI"/>
    <s v="014251-2019"/>
    <x v="5"/>
    <x v="63"/>
    <s v="HIDROELECTRICA RIO HUAMUCO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HIDROELECTRICA RIO HUAMUCO S.A.C., autorización para efectuar investigación pesquera con extracción de muestras de especímenes hidrobiológicos, sin valor comercial y sin uso de embarcación pesquera"/>
    <s v="CHD"/>
    <s v="EXTRACCIÓN"/>
    <s v="si"/>
    <m/>
  </r>
  <r>
    <n v="392"/>
    <s v="-"/>
    <s v="392-2019-PRODUCE/DGPCHDI"/>
    <s v="117080-2018"/>
    <x v="5"/>
    <x v="63"/>
    <s v="MANCORALAND S.A.C."/>
    <s v="N° 23 AUTORIZACIÓN  PARA EFECTUAR  INVESTIGACIÓN MEDIANTE PESCA (EXPLORATORIA - EXPERIMENTAL) Y/O AUTORIZACION PARA EFECTUAR INVESTIGACION PESQUERA CON O SIN EXTRACCION DE MUESTRAS DE ESPECIMENES HIDROBIOLOGICOS, SIN VALOR COMERCIAL"/>
    <s v="DESISTIMIENTO DE AUTORIZACIÓN PARA EFECTUAR INVESTIGACIÓN PESQUERA"/>
    <s v="Aceptar el desistimiento del procedimiento correspondiente a la solicitud de autorización para efectuar investigación pesquera con extracción de muestras de especímenes, sin valor comercial y sin uso de embarcación, presentado por MANCORALAND S.A.C."/>
    <s v="CHD"/>
    <s v="EXTRACCIÓN"/>
    <s v="no es tupa"/>
    <m/>
  </r>
  <r>
    <n v="393"/>
    <d v="2019-07-17T00:00:00"/>
    <s v="393-2019-PRODUCE/DGPCHDI"/>
    <s v="003776-2019"/>
    <x v="5"/>
    <x v="63"/>
    <s v="INVERSIONES SAN FRANCISCO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INVERSIONES SAN FRANCISCO S.A.C.., autorización para efectuar investigación pesquera con extracción de muestras de especímenes hidrobiológicos, sin valor comercial y con uso de la embarcación de bandera nacional MI PEQUEÑO SEMBRADOR I (CO-18310-MM)"/>
    <s v="CHD"/>
    <s v="EXTRACCIÓN"/>
    <s v="si"/>
    <m/>
  </r>
  <r>
    <n v="394"/>
    <s v="-"/>
    <s v="394-2019-PRODUCE/DGPCHDI"/>
    <s v="023867-2019"/>
    <x v="5"/>
    <x v="63"/>
    <s v="RIBERAS DEL MAR S.A.C."/>
    <s v="OTROS"/>
    <s v="RECURSO DE RECONSIDERACIÓN:_x000a_INFUNDADO"/>
    <s v="Se declara INFUNDADO el recurso de reconsideración interpuesto por RIBERAS DEL MAR S.A.C., mediante RD. N° 161-2019-PRODUCE/DGPCHDI"/>
    <s v="CHI"/>
    <s v="EXTRACCIÓN"/>
    <s v="no es tupa"/>
    <m/>
  </r>
  <r>
    <n v="395"/>
    <d v="2019-05-31T00:00:00"/>
    <s v="395-2019-PRODUCE/DGPCHDI"/>
    <s v="043366-2019"/>
    <x v="5"/>
    <x v="64"/>
    <s v="FLETATUN S.A."/>
    <s v="N° 18 OBTENCIÓN DE PERMISO DE PESCA PARA OPERAR EMBARCACIONES DE BANDERA EXTRANJERA"/>
    <s v="PERMISO DE PESCA PARA E/P BANDERA EXTRANJERA"/>
    <s v="Otorgar a FLETATUN S.A. permiso de pesca para operar la embarcación pesquera de cerco de bandera ecuatoriana denominada JULIE L, en la extracción del recurso Atún con destino al consumo humano directo"/>
    <s v="CHD"/>
    <s v="EXTRACCIÓN"/>
    <s v="si"/>
    <m/>
  </r>
  <r>
    <n v="396"/>
    <d v="2019-06-16T00:00:00"/>
    <s v="396-2019-PRODUCE/DGPCHDI"/>
    <s v="011961-2019"/>
    <x v="5"/>
    <x v="64"/>
    <s v="PROYECTO ESPECIAL DE INFRAESTRUCTURA DE TRANSPORTE NACIONAL - PROVIAS NACIONAL MT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ROYECTO ESPECIAL DE INFRAESTRUCTURA DE TRANSPORTE NACIONAL - PROVIAS NACIONAL MTC, autorización para efectuar investigación pesquera con extracción de muestras de especímenes hidrobiológicos sin valor comercial y sin uso de embarcación pesquera"/>
    <s v="CHD"/>
    <s v="EXTRACCIÓN"/>
    <s v="si"/>
    <m/>
  </r>
  <r>
    <n v="397"/>
    <d v="2019-06-06T00:00:00"/>
    <s v="397-2019-PRODUCE/DGPCHDI"/>
    <s v="133444-2018"/>
    <x v="5"/>
    <x v="64"/>
    <s v="PLUSPETROL NORTE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LUSPETROL NORTE S.A., autorización para efectuar investigación pesquera con extracción de muestras de especímenes hidrobiológicos sin valor comercial y sin uso de embarcación pesquera"/>
    <s v="CHD"/>
    <s v="EXTRACCIÓN"/>
    <s v="si"/>
    <m/>
  </r>
  <r>
    <n v="398"/>
    <s v="-"/>
    <s v="398-2019-PRODUCE/DGPCHDI"/>
    <s v="123191-2018"/>
    <x v="5"/>
    <x v="64"/>
    <s v="PESQUERA TEVIMAR S.A."/>
    <s v="OTROS"/>
    <s v="OTROS"/>
    <s v="Dejar sin efecto el artículo 4 de la RD N° 1539-2018-PRODUCE/DGPCHDI que dispuso determinado condicionamiento a la vigencia del permiso de pesca otorgado en el artículo 1 de dicha resolución directoral a favor de la empresa PESQUERA TEVIMAR S.A."/>
    <s v="CHI"/>
    <s v="EXTRACCIÓN"/>
    <s v="no es tupa"/>
    <m/>
  </r>
  <r>
    <n v="399"/>
    <d v="2019-05-13T00:00:00"/>
    <s v="399-2019-PRODUCE/DGPCHDI"/>
    <s v="030515-2019"/>
    <x v="5"/>
    <x v="65"/>
    <s v="SANTOS ELOY PAZO QUEREVALU"/>
    <s v="N° 7 OBTENCIÓN DE PERMISO DE PESCA VÍA INCREMENTO DE FLOTA AUTORIZADO CONFORME A LOS PROCEDIMIENTOS 4.1 y  4.2."/>
    <s v="PERMISO DE PESCA"/>
    <s v="Otorgar al señor SANTOS ELOY PAZO QUEREVALU, permiso de pesca para realizar actividad extractiva del recurso anchoveta con destino al consumo humano indirecto con la embarcación pesquera de madera SIEMPRE MI CAUTIVO con matrícula PT-61709-CM y 33.49m3 de capacidad de bodega."/>
    <s v="CHI"/>
    <s v="EXTRACCIÓN"/>
    <s v="no"/>
    <m/>
  </r>
  <r>
    <n v="400"/>
    <s v="-"/>
    <s v="400-2019-PRODUCE/DGPCHDI"/>
    <s v="R.D. N° 1804-2018-PRODUCE/DGPCHDI"/>
    <x v="5"/>
    <x v="66"/>
    <s v="JUANA TEMOCHE PAIVA"/>
    <s v="OTROS"/>
    <s v="OTROS"/>
    <s v="Dejar sin efecto el artículo 4 de la RD. N° 1804-2018-PRODUCE/DGPCHDI que condicionó la vigencia del permiso de pesca otorgado en el artículo 1 de dicha resolución directoral a favor de la señora JUANA TEMOCHE PAIVA, para operar la embarcación pesquera LALO II (CO-23512-BM)."/>
    <s v="CHD"/>
    <s v="EXTRACCIÓN"/>
    <s v="no es tupa"/>
    <m/>
  </r>
  <r>
    <n v="401"/>
    <d v="2019-05-16T00:00:00"/>
    <s v="401-2019-PRODUCE/DGPCHDI"/>
    <s v="036507-2019"/>
    <x v="5"/>
    <x v="67"/>
    <s v="EXCEQUIEL PANTA ECA, PABLO PANTA ECA, MARIA SANTOS PANTA PANTA, JOSE BONIFACIO PANTA ECA, NICOLASA RUIZ DE PANTA, PLACIDA ALVAREZ VDA. DE PANTA y DOMINGO PANTA ECA"/>
    <s v="N° 4 AUTORIZACIÓN  DE INCREMENTO DE FLOTA"/>
    <s v="AUTORIZACIÓN DE INCREMENTO DE FLOTA"/>
    <s v="Otorgar a favor de los señores EXCEQUIEL PANTA ECA y otros, autorización de incremento de flota para construir una nueva embarcación pesquera de 83.34 m3 de capacidad de bodega, para ser destinada a la extracción de Anchoveta con destino al consumo humano indirecto, vía sustitución de la EP EXITO OCEANO I (CO-17925-CM)."/>
    <s v="CHI"/>
    <s v="EXTRACCIÓN"/>
    <s v="no"/>
    <m/>
  </r>
  <r>
    <n v="402"/>
    <d v="2019-05-27T00:00:00"/>
    <s v="402-2019-PRODUCE/DGPCHDI"/>
    <s v="035011-2019"/>
    <x v="5"/>
    <x v="67"/>
    <s v="EMPRESA PESQUERA J&amp;B E.I.R.L."/>
    <s v="N° 7 OBTENCIÓN DE PERMISO DE PESCA VÍA INCREMENTO DE FLOTA AUTORIZADO CONFORME A LOS PROCEDIMIENTOS 4.1 y  4.2."/>
    <s v="PERMISO DE PESCA"/>
    <s v="Otorgar a la EMPRESA PESQUERA J&amp;B E.I.R.L., permiso de pesca para realizar actividad extractiva del recurso Anchoveta con destino al consumo humano indirecto con la embarcación pesquera de madera DON JUAN II (PT-58953-PM) y 71.07 m3 de capacidad de bodega."/>
    <s v="CHI"/>
    <s v="EXTRACCIÓN"/>
    <s v="si"/>
    <m/>
  </r>
  <r>
    <n v="403"/>
    <d v="2019-05-17T00:00:00"/>
    <s v="403-2019-PRODUCE/DGPCHDI"/>
    <s v="032027-2019"/>
    <x v="5"/>
    <x v="67"/>
    <s v="ELISEO PAIVA MARTÍNEZ, MARÍA AGUEDA CHAPA PERICHE, PEDRO PABLO ECA MARTÍNEZ y MARÍA PANTA DE ECA"/>
    <s v="N° 7 OBTENCIÓN DE PERMISO DE PESCA VÍA INCREMENTO DE FLOTA AUTORIZADO CONFORME A LOS PROCEDIMIENTOS 4.1 y  4.2."/>
    <s v="PERMISO DE PESCA"/>
    <s v="Otorgar a favor de los señores ELISEO PAIVA MARTINEZ y otros, permiso de pesca para operar la embarcación pesquera MI ESPERANZA III (PT-61358-PM) y 69.21 m3 de capacidad de bodega para realizar actividad extractiva del recurso Anchoveta con destino al consumo humano indirecto."/>
    <s v="CHI"/>
    <s v="EXTRACCIÓN"/>
    <s v="si"/>
    <m/>
  </r>
  <r>
    <n v="404"/>
    <d v="2019-05-14T00:00:00"/>
    <s v="404-2019-PRODUCE/DGPCHDI"/>
    <s v="030945-2019"/>
    <x v="5"/>
    <x v="68"/>
    <s v="ISRAEL ABIMAEL IPANAQUÉ OROSCO"/>
    <s v="N° 7 OBTENCIÓN DE PERMISO DE PESCA VÍA INCREMENTO DE FLOTA AUTORIZADO CONFORME A LOS PROCEDIMIENTOS 4.1 y  4.2."/>
    <s v="PERMISO DE PESCA"/>
    <s v="Aceptar la renuncia formulada por el señor ISRAEL ABIMAEL IPANAQUÉ OROSCO, a los permisos de pesca para operar las embarcaciones pesqueras EL AMIGO DEL GALILEO con matrícula PL-4001-CM y MI VICTORIA II con matrícula TA-5780-CM. Otorgar a favor del señor ISRAEL ABIMAEL IPANAQUÉ OROSCO permiso de pesca para operar la embarcación pesquera EL AMIGO DEL GALILEO ocn matrícula PL-60658-PM y 109.40 m3 d ecapacidad de bodega para realizar la actividad extractiva de los recursos anchoveta y sardina."/>
    <s v="CHI"/>
    <s v="EXTRACCIÓN"/>
    <s v="no"/>
    <m/>
  </r>
  <r>
    <n v="405"/>
    <s v="-"/>
    <s v="405-2019-PRODUCE/DGPCHDI"/>
    <s v="029941-2019"/>
    <x v="5"/>
    <x v="69"/>
    <s v="RICARDO RUBÉN MARCHAN ESTRADA"/>
    <s v="OTROS"/>
    <s v="AMPLIACIÓN DE AUTORIZACIÓN DE IMPORTACIÓN"/>
    <s v="Otorgar a favor del señor RICARDO RUBÉN MARCHAN ESTRADA, la ampliación de su autorización de importación de especies hidrobiológicas vivas autorizadas mediante por RD. N° 110-2018-PRODUCE/DGPCHDI, ampliada a su vez mediante RD. N° 254-2019-PRODUCE/DGPCHDI."/>
    <s v="CHD"/>
    <s v="EXTRACCIÓN"/>
    <s v="no es tupa"/>
    <m/>
  </r>
  <r>
    <n v="406"/>
    <d v="2019-05-16T00:00:00"/>
    <s v="406-2019-PRODUCE/DGPCHDI"/>
    <s v="027583-2019"/>
    <x v="5"/>
    <x v="70"/>
    <s v="SEAWEED TECHNOLOGY E.I.R.L."/>
    <s v="N° 30 OBTENCIÓN DE LICENCIA DE OPERACIÓN DE PLANTA DE PROCESAMIENTO PESQUERO, VÍA EJECUCIÓN DE LA AUTORIZACIÓN OTORGADA CONFORME AL PROCEDIMIENTO 18. "/>
    <s v="LICENCIA DE PLANTA DE PROCESAMIENTO"/>
    <s v="Otorgar a la empresa SEAWEED TECHNOLOGY E.I.R.L. licencia de operación para operar la planta de procesamiento pesquero para la producción de curado de algas de la especie Chondracanthus Chamissoi para la obtención de productos: chamissoi rojo y chamissoi verde para consumo humano directo."/>
    <s v="CHD"/>
    <s v="PROCESAMIENTO"/>
    <s v="no"/>
    <m/>
  </r>
  <r>
    <n v="407"/>
    <d v="2019-05-28T00:00:00"/>
    <s v="407-2019-PRODUCE/DGPCHDI"/>
    <s v="035250-2019"/>
    <x v="5"/>
    <x v="71"/>
    <s v="SANTOS PANTA ÁLVAREZ, MARÍA VERÓNICA PERICHE PANTA, AGUSTÍN PANTA ÁLVAREZ y JULISSA MARIVI SAMILLAN OLAYA"/>
    <s v="N° 4 AUTORIZACIÓN  DE INCREMENTO DE FLOTA"/>
    <s v="IMPROCEDENTE AUTORIZACIÓN DE INCREMENTO DE FLOTA"/>
    <s v="Declarar improcedente la solicitud de autorización de incremento de flota para construir una nueva EP de 74.80 m3 de capacidad de bodega, vía sustitución de la capacidad de bodega de la EP no siniestrada MI JUAN NOE (PT-22483-CM)."/>
    <s v="CHD/CHI"/>
    <s v="EXTRACCIÓN"/>
    <s v="si"/>
    <m/>
  </r>
  <r>
    <n v="408"/>
    <d v="2019-05-30T00:00:00"/>
    <s v="408-2019-PRODUCE/DGPCHDI"/>
    <s v="038913-2019"/>
    <x v="6"/>
    <x v="72"/>
    <s v="CORPORACIÓN PESQUERA DON MORO S.A.C."/>
    <s v="N° 13 CAMBIO DEL TITULAR DEL PERMISO DE PESCA PARA EMBARCACIONES PESQUERAS"/>
    <s v="IMPROCEDENTE CAMBIO DE TITULAR DE PERMISO DE PESCA"/>
    <s v="Declarar improcedente la solicitud de cambio de titular del permiso de pesca para operar la embarcación pesquera DON MANUEL con matrícula PL-21090-CM y 60.24 m3 de capacidad de bodega, presentada por la empresa CORPORACIÓN PESQUERA DON MORO S.A.C."/>
    <s v="CHD/CHI"/>
    <s v="EXTRACCIÓN"/>
    <s v="no"/>
    <m/>
  </r>
  <r>
    <n v="409"/>
    <d v="2019-07-09T00:00:00"/>
    <s v="409-2019-PRODUCE/DGPCHDI"/>
    <s v="000396-2019"/>
    <x v="6"/>
    <x v="72"/>
    <s v="CONSORCIO DE INGENIEROS Y EJECUTORES MINEROS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CONSORCIO DE INGENIEROS Y EJECUTORES MINEROS S.A., autorización para efectuar investigación pesquera con extracción de muestras de especímenes hidrobiológicos, sin valor comercial y sin uso de embarcación pesquera."/>
    <s v="CHD"/>
    <s v="EXTRACCIÓN"/>
    <s v="si"/>
    <m/>
  </r>
  <r>
    <n v="410"/>
    <d v="2019-05-21T00:00:00"/>
    <s v="410-2019-PRODUCE/DGPCHDI"/>
    <s v="035006-2019"/>
    <x v="6"/>
    <x v="72"/>
    <s v="DANIEL TEMOCHE PUESCAS y CRISTINA ISIDORA TEMOCHE PUESCAS"/>
    <s v="N° 13 CAMBIO DEL TITULAR DEL PERMISO DE PESCA PARA EMBARCACIONES PESQUERAS"/>
    <s v="CAMBIO DE TITULAR DE PERMISO DE PESCA"/>
    <s v="Aprobar a favor de los señores DANIEL TEMOCHE PUESCAS y CRISTINA ISIDORA TEMOCHE PUESCAS, el cambio de titular del permiso de pesca para operar la embarcación pesquera DON DANIEL con matrícula PT-2574-CM y 48.97 m3 de capacidad de bodega para la extracción del recurso Anchoveta con destino al consumo humano directo e indirecto y de los recursos Sardina, Jurel y Caballa con destino al consumo humano directo."/>
    <s v="CHD/CHI"/>
    <s v="EXTRACCIÓN"/>
    <s v="no"/>
    <m/>
  </r>
  <r>
    <n v="411"/>
    <d v="2019-06-03T00:00:00"/>
    <s v="411-2019-PRODUCE/DGPCHDI"/>
    <s v="040193-2019"/>
    <x v="6"/>
    <x v="72"/>
    <s v="PESQUERA EXALMAR S.A.A."/>
    <s v="N° 13 CAMBIO DEL TITULAR DEL PERMISO DE PESCA PARA EMBARCACIONES PESQUERAS"/>
    <s v="CAMBIO DE TITULAR DE PERMISO DE PESCA"/>
    <s v="Aprobar a favor de la empresa PESQUERA EXALMAR S.A.A., el cambio de titular del permiso de pesca para operar la embarcación pesquera MARÍA MERCEDES con matrícula PL-11393-CM y 105.49 de capacidad de bodega, para la extracción del recurso Anchoveta con destino al consumo humano directo e indirecto y del recurso Sardina con destino al consumo humano directo."/>
    <s v="CHD/CHI"/>
    <s v="EXTRACCIÓN"/>
    <s v="si"/>
    <m/>
  </r>
  <r>
    <n v="412"/>
    <d v="2019-06-04T00:00:00"/>
    <s v="412-2019-PRODUCE/DGPCHDI"/>
    <s v="040901-2019"/>
    <x v="6"/>
    <x v="72"/>
    <s v="SERVICIOS PESQUEROS FERHUA S.A.C."/>
    <s v="N° 13 CAMBIO DEL TITULAR DEL PERMISO DE PESCA PARA EMBARCACIONES PESQUERAS"/>
    <s v="IMPROCEDENTE CAMBIO DE TITULAR DE PERMISO DE PESCA"/>
    <s v="Declarar improcedente la solicitud de cambio de titular del permiso de pesca para operar la embarcación pesquera MARÍA FAUSTINA II con matrícula PT-3938-CM y 34.75 m3 de capacidad de bodega, presentada por la empresa SERVICIOS PESQUEROS FERHUA S.A.C."/>
    <s v="CHD/CHI"/>
    <s v="EXTRACCIÓN"/>
    <s v="si"/>
    <m/>
  </r>
  <r>
    <n v="413"/>
    <d v="2019-05-23T00:00:00"/>
    <s v="413-2019-PRODUCE/DGPCHDI"/>
    <s v="034037-2019"/>
    <x v="6"/>
    <x v="73"/>
    <s v="PRODUCTOS PESQUEROS DEL SUR S.A."/>
    <s v="N° 30 OBTENCIÓN DE LICENCIA DE OPERACIÓN DE PLANTA DE PROCESAMIENTO PESQUERO, VÍA EJECUCIÓN DE LA AUTORIZACIÓN OTORGADA CONFORME AL PROCEDIMIENTO 18. "/>
    <s v="IMPROCEDENTE LICENCIA DE PLANTA DE PROCESAMIENTO"/>
    <s v="Declarar improcedente la solicitud presentada por la empresa PRODUCTOS PESQUEROS DEL SUR S.A., para la obtención de licencia para operar la planta de procesamiento pesquero para la producción de curado."/>
    <s v="CHD/CHI"/>
    <s v="EXTRACCIÓN"/>
    <s v="no"/>
    <m/>
  </r>
  <r>
    <n v="414"/>
    <d v="2019-06-04T00:00:00"/>
    <s v="414-2019-PRODUCE/DGPCHDI"/>
    <s v="040905-2019"/>
    <x v="6"/>
    <x v="73"/>
    <s v="SERVICIOS PESQUEROS FERHUA S.A.C."/>
    <s v="N° 13 CAMBIO DEL TITULAR DEL PERMISO DE PESCA PARA EMBARCACIONES PESQUERAS"/>
    <s v="IMPROCEDENTE CAMBIO DE TITULAR DE PERMISO DE PESCA"/>
    <s v="Declarar improcedente la solicitud de cambio de titular del permiso de pesca para operar la embarcación pesquera NAUTICA con matrícula PT-18056-PM y 110 m3 de capacidad de bodega, presentada por la empresa SERVICIOS PESQUEROS FERHUA S.A.C."/>
    <s v="CHD/CHI"/>
    <s v="EXTRACCIÓN"/>
    <s v="si"/>
    <m/>
  </r>
  <r>
    <n v="415"/>
    <d v="2019-06-04T00:00:00"/>
    <s v="415-2019-PRODUCE/DGPCHDI"/>
    <s v="040898-2019"/>
    <x v="6"/>
    <x v="73"/>
    <s v="SERVICIOS PESQUEROS FERHUA S.A.C."/>
    <s v="N° 13 CAMBIO DEL TITULAR DEL PERMISO DE PESCA PARA EMBARCACIONES PESQUERAS"/>
    <s v="IMPROCEDENTE CAMBIO DE TITULAR DE PERMISO DE PESCA"/>
    <s v="Declarar improcedente la solicitud de cambio de titular del permiso de pesca para operar la embarcación pesquera NAUTICA 2 de matrícula PT-21128-PM y 104.34 m3 de capacidad de bodega presentada por la empresa SERVICIOS PESQUEROS FERHUA S.A.C."/>
    <s v="CHD/CHI"/>
    <s v="EXTRACCIÓN"/>
    <s v="si"/>
    <m/>
  </r>
  <r>
    <n v="416"/>
    <d v="2019-05-23T00:00:00"/>
    <s v="416-2019-PRODUCE/DGPCHDI"/>
    <s v="035856-2019"/>
    <x v="6"/>
    <x v="74"/>
    <s v="EMPRESA PESQUERA JORMARAN S.A.C."/>
    <s v="N° 13 CAMBIO DEL TITULAR DEL PERMISO DE PESCA PARA EMBARCACIONES PESQUERAS"/>
    <s v="IMPROCEDENTE CAMBIO DE TITULAR DE PERMISO DE PESCA"/>
    <s v="Declarar improcedente la solicitud de cambio de titular del permiso de pesca para operar la embarcación pesquera FLORA I de matrícula CO-16806-CM y 109 m3 de capacidad de bodega, presentada por la EMPRESA PESQUERA JORMARAN S.A.C."/>
    <s v="CHD/CHI"/>
    <s v="EXTRACCIÓN"/>
    <s v="no"/>
    <m/>
  </r>
  <r>
    <n v="417"/>
    <d v="2019-06-05T00:00:00"/>
    <s v="417-2019-PRODUCE/DGPCHDI"/>
    <s v="041764-2019"/>
    <x v="6"/>
    <x v="74"/>
    <s v="SERVICIOS EMPRESARIALES EDUMAR S.A.C."/>
    <s v="N° 13 CAMBIO DEL TITULAR DEL PERMISO DE PESCA PARA EMBARCACIONES PESQUERAS"/>
    <s v="IMPROCEDENTE CAMBIO DE TITULAR DE PERMISO DE PESCA"/>
    <s v="Declarar improcedente la solicitud de cambio de titular del permiso de pesca para operar la embarcación pesquera MARIA AURELIA de matrícula PT-3474-CM y 60.84 m3 de capacidad de bodega, presentada por la empresa SERVICIOS EMPRESARIALES EDUMAR S.A.C."/>
    <s v="CHD/CHI"/>
    <s v="EXTRACCIÓN"/>
    <s v="si"/>
    <m/>
  </r>
  <r>
    <n v="418"/>
    <d v="2019-06-06T00:00:00"/>
    <s v="418-2019-PRODUCE/DGPCHDI"/>
    <s v="045385-2019"/>
    <x v="6"/>
    <x v="75"/>
    <s v="PESQUERA HILLARY S.A.C."/>
    <s v="N° 84 MODIFICACIÓN DE LICENCIA DE OPERACIÓN POR  CAMBIO DE NOMBRE O  RAZÓN SOCIAL DE LA EMPRESA PESQUERA O POR ACTUALIZACIÓN DOMICILIARIA"/>
    <s v="MODIFICAR LA RAZÓN SOCIAL DE LA LICENCIA DE OPERACIÓN"/>
    <s v="Declarar que la modificación por cambio de nombre o razón social de la licencia de operación otorgada mediante Resolución Directoral N° 140-2012-PRODUCE/DGEPP, solicitada por la empresa PESQUERA HILLARY S.A.C.."/>
    <s v="CHD"/>
    <s v="PROCESAMIENTO"/>
    <s v="si"/>
    <m/>
  </r>
  <r>
    <n v="419"/>
    <d v="2019-06-11T00:00:00"/>
    <s v="419-2019-PRODUCE/DGPCHDI"/>
    <s v="041013-2019"/>
    <x v="6"/>
    <x v="76"/>
    <s v="CORPORACIÓN SEGJONA S.A.C."/>
    <s v="N° 7 OBTENCIÓN DE PERMISO DE PESCA VÍA INCREMENTO DE FLOTA AUTORIZADO CONFORME A LOS PROCEDIMIENTOS 4.1 y  4.2."/>
    <s v="PERMISO DE PESCA"/>
    <s v="Aceptar la renuncia formulada por la empresa CORPORACIÓN SEGJONA S.A.C. al permiso de pesca para operar la ex EP MARÍA ESPERANZA II (CE-16702-CM). Otorgar a favor de la empresa CORPORACIÓN SEGJONA S.A.C. permiso de pesca para operar la EP MARIA ESPERANZA III (CE-61829-PM)."/>
    <s v="CHI"/>
    <s v="EXTRACCIÓN"/>
    <s v="si"/>
    <m/>
  </r>
  <r>
    <n v="420"/>
    <d v="2019-05-17T00:00:00"/>
    <s v="420-2019-PRODUCE/DGPCHDI"/>
    <s v="018573-2019"/>
    <x v="6"/>
    <x v="76"/>
    <s v="NEXA RESOURCES PERÚ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NEXA RESOURCES PERÚ S.A.C., autorización para efectuar investigación pesquera con extracción de muestras de especímenes hidrobiológicos, sin valor comercial y sin uso de embarcación pesquera."/>
    <s v="CHD"/>
    <s v="EXTRACCIÓN"/>
    <s v="no"/>
    <m/>
  </r>
  <r>
    <n v="421"/>
    <d v="2019-06-06T00:00:00"/>
    <s v="421-2019-PRODUCE/DGPCHDI"/>
    <s v="039729-2019"/>
    <x v="6"/>
    <x v="76"/>
    <s v="MARÍA INOCENTA SANTAMARÍA SANTISTEBAN"/>
    <s v="N° 4 AUTORIZACIÓN  DE INCREMENTO DE FLOTA"/>
    <s v="IMPROCEDENTE AUTORIZACIÓN DE INCREMENTO DE FLOTA"/>
    <s v="Declarar improcedente la solicitud de autorización de incremento de flota para construir una nueva embarcación pesquera de 29.51 m3 de capacidad de bodega, para ser destinada a la extracción de recursos con destino al consumo humano directo, vía sustitución de la embarcación pesquera no siniestrada VIVIANA (PL-22725-CM)."/>
    <s v="CHD"/>
    <s v="EXTRACCIÓN"/>
    <s v="no"/>
    <m/>
  </r>
  <r>
    <n v="422"/>
    <d v="2019-06-11T00:00:00"/>
    <s v="422-2019-PRODUCE/DGPCHDI"/>
    <s v="026879-2019"/>
    <x v="6"/>
    <x v="77"/>
    <s v="COMPAÑIA DE MINAS BUENAVENTURA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COMPAÑIA DE MINAS BUENAVENTURA S.A.A., autorización para efectuar investigación pesquera con extracción de muestras de especímenes hidrobiológicos, sin valor comercial y sin uso de embarcación pesquera."/>
    <s v="CHD"/>
    <s v="EXTRACCIÓN"/>
    <s v="si"/>
    <m/>
  </r>
  <r>
    <n v="423"/>
    <d v="2019-08-14T00:00:00"/>
    <s v="423-2019-PRODUCE/DGPCHDI"/>
    <s v="008913-2019"/>
    <x v="6"/>
    <x v="77"/>
    <s v="ENGINEERS G @ S COMPANY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ENGINEERS G @ S COMPANY S.A.C., autorización para efectuar investigación pesquera con extracción de muestras de especímenes hidrobiológicos, sin valor comercial y sin uso de embarcación pesquera."/>
    <s v="CHD"/>
    <s v="EXTRACCIÓN"/>
    <s v="si"/>
    <m/>
  </r>
  <r>
    <n v="424"/>
    <d v="2019-05-17T00:00:00"/>
    <s v="424-2019-PRODUCE/DGPCHDI"/>
    <s v="039970-2019"/>
    <x v="6"/>
    <x v="78"/>
    <s v="EMPRESA PESQUERA DON ALEJANDRO E.I.R.L."/>
    <s v="N° 13 CAMBIO DEL TITULAR DEL PERMISO DE PESCA PARA EMBARCACIONES PESQUERAS"/>
    <s v="CAMBIO DE TITULAR DE PERMISO DE PESCA"/>
    <s v="Aprobar a favor de la EMPRESA PESQUERA DON ALEJANDRO E.I.R.L. el cambio de titular del permiso de pesca para operar la EP SANTA TERESITA (PT-43441-PM) y 44.64 m3 de capacidad de bodega, para la extracción de Anchoeta para CHI."/>
    <s v="CHI"/>
    <s v="EXTRACCIÓN"/>
    <s v="no"/>
    <m/>
  </r>
  <r>
    <n v="425"/>
    <d v="2019-06-13T00:00:00"/>
    <s v="425-2019-PRODUCE/DGPCHDI"/>
    <s v="036642-2019"/>
    <x v="6"/>
    <x v="78"/>
    <s v="CENTRO MAR S.A."/>
    <s v="N° 28 AUTORIZACIÓN PARA LA INSTALACIÓN DE PLANTA(S) DE PROCESAMIENTO PESQUERO O AUTORIZACIÓN DE INCREMENTO DE CAPACIDAD DE PROCESAMIENTO DE PLANTA(S) DE PROCESAMIENTO PESQUERO"/>
    <s v="AUTORIZACIÓN PARA INCREMENTO DE CAPACIDAD DE PLANTA DE PROCESAMIENTO"/>
    <s v="Otorgar a la empresa CENTRO MAR S.A. autorización para el incremento de capacidad instalada de la planta de procesamiento pesquero para la producción de congelado, de 13 t/día, en el establecimiento industrial pesquero en la Calle El Palomar N° 109, 109-A y 109-B del distrito, provincia y departamento de Arequipa."/>
    <s v="CHD"/>
    <s v="PROCESAMIENTO"/>
    <s v="si"/>
    <m/>
  </r>
  <r>
    <n v="426"/>
    <d v="2019-04-10T00:00:00"/>
    <s v="426-2019-PRODUCE/DGPCHDI"/>
    <s v="023987-2019"/>
    <x v="6"/>
    <x v="79"/>
    <s v="INDUSTRIAS PESQUERAS &amp; MARÍTIMAS S.A.C."/>
    <s v="N° 13 CAMBIO DEL TITULAR DEL PERMISO DE PESCA PARA EMBARCACIONES PESQUERAS"/>
    <s v="CAMBIO DE TITULAR DE PERMISO DE PESCA"/>
    <s v="Aprobar a favor de la empresa INDUSTRIAS PESQUERAS &amp; MARÍTIMAS S.A.C., el cambio de titular del permiso de pesca para operar la embarcación pesquera ANGIE-K de matrícula PT-4605-CM y 119.38 m3 de capacidad de bodega."/>
    <s v="CHD"/>
    <s v="EXTRACCIÓN"/>
    <s v="no"/>
    <m/>
  </r>
  <r>
    <n v="427"/>
    <d v="2019-06-18T00:00:00"/>
    <s v="427-2019-PRODUCE/DGPCHDI"/>
    <s v="025775-2019"/>
    <x v="6"/>
    <x v="79"/>
    <s v="INDUSTRIAS PESQUERAS &amp; MARÍTIMAS S.A.C."/>
    <s v="N° 28 AUTORIZACIÓN PARA LA INSTALACIÓN DE PLANTA(S) DE PROCESAMIENTO PESQUERO O AUTORIZACIÓN DE INCREMENTO DE CAPACIDAD DE PROCESAMIENTO DE PLANTA(S) DE PROCESAMIENTO PESQUERO"/>
    <s v="AUTORIZACIÓN PARA INSTALACIÓN DE PLANTA DE PROCESAMIENTO"/>
    <s v="Otorgar a la empresa PESQUERA EXALMAR S.A.A., autorización para la instalación de una planta de harina residual de recursos hidrobiológicos con capacidad de 4.6 t/h, accesoria y complementaria al funcionamiento de la actividad de congelado."/>
    <s v="CHI"/>
    <s v="PROCESAMIENTO"/>
    <s v="si"/>
    <m/>
  </r>
  <r>
    <n v="428"/>
    <d v="2019-06-12T00:00:00"/>
    <s v="428-2019-PRODUCE/DGPCHDI"/>
    <s v="038516-2019"/>
    <x v="6"/>
    <x v="80"/>
    <s v="INVERSIONES ECCOLA S.A.C."/>
    <s v="N° 13 CAMBIO DEL TITULAR DEL PERMISO DE PESCA PARA EMBARCACIONES PESQUERAS"/>
    <s v="CAMBIO DE TITULAR DE PERMISO DE PESCA"/>
    <s v="Aprobar a favor de INVERSIONES ECCOLA S.A.C. el cambio de titular de la E/P MAGNOLIA BELEN (CO-10302-PM), aprobar a su favor el cambio de titular del PMCE y LMCE otorgado."/>
    <s v="CHI"/>
    <s v="EXTRACCIÓN"/>
    <s v="no"/>
    <m/>
  </r>
  <r>
    <n v="429"/>
    <d v="2019-06-17T00:00:00"/>
    <s v="429-2019-PRODUCE/DGPCHDI"/>
    <s v="008103-2019"/>
    <x v="6"/>
    <x v="80"/>
    <s v="EDUARDO ANDRES SEGURA COBEÑ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DUARDO ANDRES SEGURA COBEÑA, autorización para efectuar investigación pesquera con extracción de muestras de especímenes hidrobiológicos, sin valor comercial y sin uso de embarcación pesquera"/>
    <s v="CHD"/>
    <s v="EXTRACCIÓN"/>
    <s v="si"/>
    <m/>
  </r>
  <r>
    <n v="430"/>
    <s v="-"/>
    <s v="430-2019-PRODUCE/DGPCHDI"/>
    <s v="038700-2019"/>
    <x v="6"/>
    <x v="80"/>
    <s v="PUERTOS DEL PACIFICO S.A."/>
    <s v="OTROS"/>
    <s v="MODIFICAR PERMISOS DE PESCA "/>
    <s v="Modificar los permisos de pesca otorgados a favor de PUERTOS DEL PACIFICO S.A. para operar las embarcaciones DORICA (CO-10200-PM) y FLOR (CO-11677-PM), en el extremo referido a la denominación social del armador, consignándose en adelante a OCEANO SEAFOOD S.A. como titular de dichos permisos"/>
    <s v="CHD"/>
    <s v="EXTRACCIÓN"/>
    <s v="no es tupa"/>
    <m/>
  </r>
  <r>
    <n v="431"/>
    <d v="2019-06-18T00:00:00"/>
    <s v="431-2019-PRODUCE/DGPCHDI"/>
    <s v="052191-2019"/>
    <x v="6"/>
    <x v="81"/>
    <s v="PUERTOS DEL PACIFICO S.A. a OCEANO SEAFOOD S.A."/>
    <s v="N° 84 MODIFICACIÓN DE LICENCIA DE OPERACIÓN POR  CAMBIO DE NOMBRE O  RAZÓN SOCIAL DE LA EMPRESA PESQUERA O POR ACTUALIZACIÓN DOMICILIARIA"/>
    <s v="MODIFICAR LA RAZÓN SOCIAL DE LA LICENCIA DE OPERACIÓN"/>
    <s v="Modificar la razon social de PUERTOS DEL PACIFICO S.A. a OCEANO SEAFOOD S.A., en los artículos que corresponden a la RD. N° 125-2017-PRODUCE/DGPCHDI, que otorgó el cambio de titular de la licencia para operar la planta de harina ACP de 8 t/h, ubicada en Psje Don OScar N° 150, AAHH Acapulco, Callao"/>
    <s v="CHI"/>
    <s v="PROCESAMIENTO"/>
    <s v="si"/>
    <m/>
  </r>
  <r>
    <n v="432"/>
    <d v="2019-06-18T00:00:00"/>
    <s v="432-2019-PRODUCE/DGPCHDI"/>
    <s v="052189-2019"/>
    <x v="6"/>
    <x v="81"/>
    <s v="PUERTOS DEL PACIFICO S.A. a OCEANO SEAFOOD S.A."/>
    <s v="N° 84 MODIFICACIÓN DE LICENCIA DE OPERACIÓN POR  CAMBIO DE NOMBRE O  RAZÓN SOCIAL DE LA EMPRESA PESQUERA O POR ACTUALIZACIÓN DOMICILIARIA"/>
    <s v="MODIFICAR LA RAZÓN SOCIAL DE LA LICENCIA DE OPERACIÓN"/>
    <s v="Modificar la razón social de PUERTOS DEL PACIFICO S.A. a OCEANO SEAFOOD S.A., en los artículos que corresponden a la RD. N° 278-2018-PRODUCE/DGPCHDI, que otorgó el cambio de titular de la licencia para operar la planta de Congelado, ubicada en el Muelle de Matarani, Arequipa"/>
    <s v="CHD"/>
    <s v="PROCESAMIENTO"/>
    <s v="si"/>
    <m/>
  </r>
  <r>
    <n v="433"/>
    <d v="2019-06-18T00:00:00"/>
    <s v="433-2019-PRODUCE/DGPCHDI"/>
    <s v="052192-2019"/>
    <x v="6"/>
    <x v="81"/>
    <s v="PUERTOS DEL PACIFICO S.A. a OCEANO SEAFOOD S.A."/>
    <s v="N° 84 MODIFICACIÓN DE LICENCIA DE OPERACIÓN POR  CAMBIO DE NOMBRE O  RAZÓN SOCIAL DE LA EMPRESA PESQUERA O POR ACTUALIZACIÓN DOMICILIARIA"/>
    <s v="MODIFICAR LA RAZÓN SOCIAL DE LA LICENCIA DE OPERACIÓN"/>
    <s v="Modificar la razón social de PUERTOS DEL PACIFICO S.A. a OCEANO SEAFOOD S.A., en los artículos que corresponden a la RD. N° 131-2017-PRODUCE/DGPCHDI, que otorgó el cambio de titular de la licencia para operar la planta de Congelado y enlatado, ubicadas en el Callao"/>
    <s v="CHD"/>
    <s v="PROCESAMIENTO"/>
    <s v="si"/>
    <m/>
  </r>
  <r>
    <n v="434"/>
    <d v="2019-06-18T00:00:00"/>
    <s v="434-2019-PRODUCE/DGPCHDI"/>
    <s v="040893-2019"/>
    <x v="6"/>
    <x v="81"/>
    <s v="SERVICIOS PESQUEROS FERHUA S.A.C."/>
    <s v="N° 13 CAMBIO DEL TITULAR DEL PERMISO DE PESCA PARA EMBARCACIONES PESQUERAS"/>
    <s v="IMPROCEDENTE CAMBIO DE TITULAR DE PERMISO DE PESCA"/>
    <s v="Declarar IMPROCEDENTE la solicitud de cambio de titular del permiso de pesca para operar la embarcación pesquera BRITNY con matrícula SY-4687-CM, presentada por SERVICIOS PESQUEROS FERHUA S.A.C."/>
    <s v="CHI"/>
    <s v="EXTRACCIÓN"/>
    <s v="si"/>
    <m/>
  </r>
  <r>
    <n v="435"/>
    <d v="2019-06-18T00:00:00"/>
    <s v="435-2019-PRODUCE/DGPCHDI"/>
    <s v="126362-2018"/>
    <x v="6"/>
    <x v="81"/>
    <s v="PUERTA DEL PACIFICO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UERTA DEL PACIFICO S.A.C. autorización para efectuar investigación pesquera con extracción de muestras de especímenes hidrobiológicos, sin valor comercial y sin uso de embarcación pesquera"/>
    <s v="CHD"/>
    <s v="EXTRACCIÓN"/>
    <s v="si"/>
    <m/>
  </r>
  <r>
    <n v="436"/>
    <d v="2019-06-18T00:00:00"/>
    <s v="436-2019-PRODUCE/DGPCHDI"/>
    <s v="051396-2019"/>
    <x v="6"/>
    <x v="81"/>
    <s v="OSCAR PANTA ECA y CARLOS PANTA ECA"/>
    <s v="N° 63 AMPLIACIÓN DEL PLAZO PARA EJECUTAR LA AUTORIZACIÓN DE INCREMENTO DE FLOTA OTORGADA CONFORME A LOS PROCEDIMIENTOS 4.1 Y 4.2."/>
    <s v="AMPLIAR PLAZO PARA LA EJECUCIÓN DE LA AUTORIZACIÓN DE INCREMENTO DE FLOTA"/>
    <s v="Otorgar la ampliación del plazo para la ejecución de la autorización de incremento de flota dispuesta mediante RD. N° 824-2017-PRODUCE/DGPCHDI, a favor de OSCAR y CARLOS PANTA ECA, para la construcción de una nueva E/P de 102.13 m3, vía sustitución de la E/P no siniestrada MARIA FELICITA (PT-3309-CM)"/>
    <s v="CHD/CHI"/>
    <s v="EXTRACCIÓN"/>
    <s v="si"/>
    <m/>
  </r>
  <r>
    <n v="437"/>
    <d v="2019-06-20T00:00:00"/>
    <s v="437-2019-PRODUCE/DGPCHDI"/>
    <s v="045384-2019"/>
    <x v="6"/>
    <x v="82"/>
    <s v="CORPORACION CORSIHU S.A.C."/>
    <s v="N° 11 AMPLIACIÓN DE PERMISO DE PESCA EN EL EXTREMO REFERIDO A LA CAPACIDAD DE BODEGA, VÍA INCREMENTO DE FLOTA AUTORIZADO CONFORME A LOS PROCEDIMIENTOS 4.3 y 4.5."/>
    <s v="AMPLIACIÓN PERMISO DE PESCA"/>
    <s v="Otorgar a CORPORACION CORSIHU S.A.C. la ampliación del permiso de pesca para operar la E/P BENDICION (PL-18436-CM), en el extremo de su capacidad de bodega de 33 A 67.55 m3, y asignar PMCE y LMCE, vía sustitución de la E/P GUIAME SEÑOR DE LUREN 2 (PL-14314-CM). cancelar el permiso de pesca de ésta última."/>
    <s v="CHI"/>
    <s v="EXTRACCIÓN"/>
    <s v="si"/>
    <m/>
  </r>
  <r>
    <n v="438"/>
    <d v="2019-06-21T00:00:00"/>
    <s v="438-2019-PRODUCE/DGPCHDI"/>
    <s v="050401-2019"/>
    <x v="6"/>
    <x v="83"/>
    <s v="PESQUERA MARINHA S.A.C."/>
    <s v="N° 7 OBTENCIÓN DE PERMISO DE PESCA VÍA INCREMENTO DE FLOTA AUTORIZADO CONFORME A LOS PROCEDIMIENTOS 4.1 y  4.2."/>
    <s v="PERMISO DE PESCA"/>
    <s v="Otorgar a favor de PESQUERA MARINHA S.A.C., permiso de pesca para operar la E/P MARINHA I (PL-61822-PM) y 110 m3 de capacidad de bodega, para extraer anchoveta para CHI. Asignar el PMCE y LMCE correspondiente. Cancelar los permisos de las E/Ps JESSICA (HO-1714-CM) y DON MANUEL V (PL-17781-CM)"/>
    <s v="CHI"/>
    <s v="EXTRACCIÓN"/>
    <s v="si"/>
    <m/>
  </r>
  <r>
    <n v="439"/>
    <s v="-"/>
    <s v="439-2019-PRODUCE/DGPCHDI"/>
    <s v="138681-2017"/>
    <x v="6"/>
    <x v="83"/>
    <s v="JULIO HUGO PUESCAS LLENQUE, MARIA PUESCAS LLENQUE y WALTER PUESCAS LLENQUE"/>
    <s v="ROP DE ANCHOVETA_x000a_(TERCERA DCT)"/>
    <s v="IMPROCEDENTE PERMISO DE PESCA DE MENOR ESCALA"/>
    <s v="Declarar IMPROCEDENTE la solicitud de otorgamiento de permiso de pesca de menor escala para operar la embarcación pesquera DON FORTUNATO (ZS-02720-CM), presentada por JULIO HUGO, MARIA y WALTER PUESCAS LLENQUE"/>
    <s v="CHD"/>
    <s v="EXTRACCIÓN"/>
    <s v="no es tupa"/>
    <m/>
  </r>
  <r>
    <n v="440"/>
    <s v="-"/>
    <s v="440-2019-PRODUCE/DGPCHDI"/>
    <s v="138951-2017"/>
    <x v="6"/>
    <x v="83"/>
    <s v="JUAN GUALBERTO TIPISMANA HERRERA"/>
    <s v="ROP DE ANCHOVETA_x000a_(TERCERA DCT)"/>
    <s v="IMPROCEDENTE PERMISO DE PESCA DE MENOR ESCALA"/>
    <s v="Declarar IMPROCEDENTE la solicitud de otorgamiento de permiso de pesca de menor escala para operar la embarcación pesquera EL DELFIN 1 (PL-27520-BM), presentada por JUAN GUALBERTO TIPISMANA HERRERA"/>
    <s v="CHD"/>
    <s v="EXTRACCIÓN"/>
    <s v="no es tupa"/>
    <m/>
  </r>
  <r>
    <n v="441"/>
    <s v="-"/>
    <s v="441-2019-PRODUCE/DGPCHDI"/>
    <s v="138709-2017"/>
    <x v="6"/>
    <x v="83"/>
    <s v="DANIEL FIESTAS ECHE"/>
    <s v="ROP DE ANCHOVETA_x000a_(TERCERA DCT)"/>
    <s v="IMPROCEDENTE PERMISO DE PESCA DE MENOR ESCALA"/>
    <s v="Declarar IMPROCEDENTE la solicitud de otorgamiento de permiso de pesca de menor escala para operar la embarcación pesquera DON MIGUEL (CO-3239-BM), presentada por DANIEL FIESTAS ECHE"/>
    <s v="CHD"/>
    <s v="EXTRACCIÓN"/>
    <s v="no es tupa"/>
    <m/>
  </r>
  <r>
    <n v="442"/>
    <s v="-"/>
    <s v="442-2019-PRODUCE/DGPCHDI"/>
    <s v="137316-2017"/>
    <x v="6"/>
    <x v="83"/>
    <s v="PESQUERA KEOPS S.A.C."/>
    <s v="ROP DE ANCHOVETA_x000a_(TERCERA DCT)"/>
    <s v="IMPROCEDENTE PERMISO DE PESCA DE MENOR ESCALA"/>
    <s v="Declarar IMPROCEDENTE la solicitud de otorgamiento de permiso de pesca de menor escala para operar la embarcación pesquera TULITA (CO-6126-BM), presentada por PESQUERA KEOPS S.A.C."/>
    <s v="CHD"/>
    <s v="EXTRACCIÓN"/>
    <s v="no es tupa"/>
    <m/>
  </r>
  <r>
    <n v="443"/>
    <d v="2019-06-21T00:00:00"/>
    <s v="443-2019-PRODUCE/DGPCHDI"/>
    <s v="040131-2019"/>
    <x v="6"/>
    <x v="83"/>
    <s v="AUROMAR S.A.C."/>
    <s v="N° 4 AUTORIZACIÓN  DE INCREMENTO DE FLOTA"/>
    <s v="AUTORIZACIÓN DE INCREMENTO DE FLOTA"/>
    <s v="Otorgar a favor de AUROMAR S.A.C. autorización de incremento de flota para construir una nueva embarcación pesquera de 107.76 m3 de capacidad de bodega, vía sustitución de la embarcación no siniestrada SANTA MARGARITA 2 con matrícula PL-2751-CM"/>
    <s v="CHD"/>
    <s v="EXTRACCIÓN"/>
    <s v="si"/>
    <m/>
  </r>
  <r>
    <n v="444"/>
    <s v="-"/>
    <s v="444-2019-PRODUCE/DGPCHDI"/>
    <s v="R.S. N° 008-2014-PRODUCE"/>
    <x v="6"/>
    <x v="84"/>
    <s v="-"/>
    <s v="OTROS"/>
    <s v="FISCALIZACIÓN POSTERIOR"/>
    <s v="Designar a profesionales que se encargarán de llevar a cabo los procedimientos de fiscalización posterior de los expedientes tramitados en la Dirección General de Pesca para Consumo Humano Directo e Indirecto."/>
    <s v="CHD/CHI"/>
    <s v="EXTRACCIÓN/ PROCESAMIENTO"/>
    <s v="no es tupa"/>
    <m/>
  </r>
  <r>
    <n v="445"/>
    <d v="2019-06-24T00:00:00"/>
    <s v="445-2019-PRODUCE/DGPCHDI"/>
    <s v="018952-2019"/>
    <x v="6"/>
    <x v="84"/>
    <s v="OLYMPIC PERU INC. - SUCURSAL DEL PERU"/>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OLYMPIC PERU INC. - SUCURSAL DEL PERU, autorización para efectuar investigación pesquera con extracción de muestras de especímenes hidrobiológicos, sin valor comercial y sin uso de embarcación pesquera"/>
    <s v="CHD"/>
    <s v="EXTRACCIÓN"/>
    <s v="si"/>
    <m/>
  </r>
  <r>
    <n v="446"/>
    <d v="2019-06-21T00:00:00"/>
    <s v="446-2019-PRODUCE/DGPCHDI"/>
    <s v="005418-2019"/>
    <x v="6"/>
    <x v="84"/>
    <s v="PLUSPETROL NORTE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LUSPETROL NORTE S.A., autorización para efectuar investigación pesquera con extracción de muestras de especímenes hidrobiológicos, sin valor comercial y sin uso de embarcación pesquera"/>
    <s v="CHD"/>
    <s v="EXTRACCIÓN"/>
    <s v="no"/>
    <m/>
  </r>
  <r>
    <n v="447"/>
    <d v="2019-06-21T00:00:00"/>
    <s v="447-2019-PRODUCE/DGPCHDI"/>
    <s v="011135-2019"/>
    <x v="6"/>
    <x v="84"/>
    <s v="APUMAYO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APUMAYO S.A.C., autorización para efectuar investigación pesquera con extracción de muestras de especímenes hidrobiológicos, sin valor comercial y sin uso de embarcación pesquera"/>
    <s v="CHD"/>
    <s v="EXTRACCIÓN"/>
    <s v="no"/>
    <m/>
  </r>
  <r>
    <n v="448"/>
    <d v="2019-06-24T00:00:00"/>
    <s v="448-2019-PRODUCE/DGPCHDI"/>
    <s v="005512-2019"/>
    <x v="6"/>
    <x v="85"/>
    <s v="INTERSUR CONCESIONES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INTERSUR CONCESIONES S.A. autorización para efectuar investigación pesquera con extracción de muestras de especímenes hidrobiológicos, sin valor comercial y sin uso de embarcación pesquera"/>
    <s v="CHD"/>
    <s v="EXTRACCIÓN"/>
    <s v="no"/>
    <m/>
  </r>
  <r>
    <n v="449"/>
    <s v="-"/>
    <s v="449-2019-PRODUCE/DGPCHDI"/>
    <s v="126034-2017"/>
    <x v="6"/>
    <x v="85"/>
    <s v="ASOCIACIÓN DE GREMIO DEL PESCADOR ARTESANAL Y EXTRACTORES DE MARISCOS DE SAN ANDRES PISCO - AGPAEMSAP"/>
    <s v="ROP DE ANCHOVETA_x000a_(TERCERA DCT)"/>
    <s v="IMPROCEDENTE PERMISO DE PESCA DE MENOR ESCALA"/>
    <s v="Declarar IMPROCEDENTE la solicitud de otorgamiento de permiso de pesca de menor escala para operar la embarcación pesquera CORAL 13 con matrícula CO-16022-CM, presentada por la ASOCIACIÓN DE GREMIO DEL PESCADOR ARTESANAL Y EXTRACTORES DE MARISCOS DE SAN ANDRES PISCO - AGPAEMSAP"/>
    <s v="CHD"/>
    <s v="EXTRACCIÓN"/>
    <s v="no es tupa"/>
    <m/>
  </r>
  <r>
    <n v="450"/>
    <s v="-"/>
    <s v="450-2019-PRODUCE/DGPCHDI"/>
    <s v="139085-2017"/>
    <x v="6"/>
    <x v="85"/>
    <s v="ASOCIACIÓN DE ARMADORES DE PESCA DE CONSUMO HUMANO DIRECTO"/>
    <s v="ROP DE ANCHOVETA_x000a_(TERCERA DCT)"/>
    <s v="IMPROCEDENTE PERMISO DE PESCA DE MENOR ESCALA"/>
    <s v="Declarar IMPROCEDENTE la solicitud de otorgamiento de permiso de pesca de menor escala para operar la embarcación pesquera CORAL 8 con matrícula CO-16017-CM, presentada por la ASOCIACIÓN DE ARMADORES DE PESCA DE CONSUMO HUMANO DIRECTO"/>
    <s v="CHD"/>
    <s v="EXTRACCIÓN"/>
    <s v="no es tupa"/>
    <m/>
  </r>
  <r>
    <n v="451"/>
    <s v="-"/>
    <s v="451-2019-PRODUCE/DGPCHDI"/>
    <s v="139080-2017"/>
    <x v="6"/>
    <x v="85"/>
    <s v="ASOCIACIÓN DE ARMADORES DE PESCA DE CONSUMO HUMANO DIRECTO DEL PERU"/>
    <s v="ROP DE ANCHOVETA_x000a_(TERCERA DCT)"/>
    <s v="IMPROCEDENTE PERMISO DE PESCA DE MENOR ESCALA"/>
    <s v="Declarar IMPROCEDENTE la solicitud de otorgamiento de permiso de pesca de menor escala para operar la embarcación pesquera CORAL 9 con matrícula CO-16018-CM, presentada por la ASOCIACIÓN DE ARMADORES DE PESCA DE CONSUMO HUMANO DIRECTO DEL PERU"/>
    <s v="CHD"/>
    <s v="EXTRACCIÓN"/>
    <s v="no es tupa"/>
    <m/>
  </r>
  <r>
    <n v="452"/>
    <s v="-"/>
    <s v="452-2019-PRODUCE/DGPCHDI"/>
    <s v="054970-2019"/>
    <x v="6"/>
    <x v="85"/>
    <s v="PRODUCTOS PESQUEROS DEL SUR S.A."/>
    <s v="OTROS"/>
    <s v="RECURSO DE RECONSIDERACIÓN INFUNDADO"/>
    <s v="Se declara INFUNDADO el recurso de reconsideración interpuesto por la empresa PRODUCTOS PESQUEROS DEL SUR S.A. contra la RD. N° 413-2019-PRODUCE/DGPCHDI"/>
    <s v="CHI"/>
    <s v="PROCESAMIENTO"/>
    <s v="no es tupa"/>
    <m/>
  </r>
  <r>
    <n v="453"/>
    <d v="2019-06-17T00:00:00"/>
    <s v="453-2019-PRODUCE/DGPCHDI"/>
    <s v="045943-2019"/>
    <x v="6"/>
    <x v="86"/>
    <s v="ROMARI CORPORATION E.I.R.L."/>
    <s v="N° 13 CAMBIO DEL TITULAR DEL PERMISO DE PESCA PARA EMBARCACIONES PESQUERAS"/>
    <s v="IMPROCEDENTE CAMBIO DE TITULAR DE PERMISO DE PESCA"/>
    <s v="Declarar IMPROCEDENTE la solicitud de cambio de titular del permiso de pesca para operar la embarcación pesquera DON VICTOR de matrícula PT-18830-CM, presentada por ROMARI CORPORATION E.I.R.L."/>
    <s v="CHD/CHI"/>
    <s v="EXTRACCIÓN"/>
    <s v="no"/>
    <m/>
  </r>
  <r>
    <n v="454"/>
    <d v="2019-06-27T00:00:00"/>
    <s v="454-2019-PRODUCE/DGPCHDI"/>
    <s v="013655-2019"/>
    <x v="6"/>
    <x v="86"/>
    <s v="COMPAÑIA MINERA CHUNGAR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CHUNGAR S.A.C. autorización para efectuar investigación pesquera con extracción de muestras de especímenes hidrobiológicos, sin valor comercial y sin uso de embarcación pesquera."/>
    <s v="CHD"/>
    <s v="EXTRACCIÓN"/>
    <s v="si"/>
    <m/>
  </r>
  <r>
    <n v="455"/>
    <d v="2019-06-26T00:00:00"/>
    <s v="455-2019-PRODUCE/DGPCHDI"/>
    <s v="027416-2019"/>
    <x v="6"/>
    <x v="86"/>
    <s v="CONCESIONARIA VIAL DEL PERU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NCESIONARIA VIAL DEL PERU S.A. autorización para efectuar investigación pesquera con extracción de muestras de especímenes hidrobiológicos, sin valor comercial y sin uso de embarcación pesquera."/>
    <s v="CHD"/>
    <s v="EXTRACCIÓN"/>
    <s v="si"/>
    <m/>
  </r>
  <r>
    <n v="456"/>
    <d v="2019-06-25T00:00:00"/>
    <s v="456-2019-PRODUCE/DGPCHDI"/>
    <s v="046727-2019"/>
    <x v="6"/>
    <x v="87"/>
    <s v="CONSORCIO MUZA S.A.C."/>
    <s v="N° 7 OBTENCIÓN DE PERMISO DE PESCA VÍA INCREMENTO DE FLOTA AUTORIZADO CONFORME A LOS PROCEDIMIENTOS 4.1 y  4.2."/>
    <s v="PERMISO DE PESCA"/>
    <s v="Otorgar a CONSORCIO MUZA S.A.C. permiso de pesca para operar la embarcación pesquera de madera JORGE ANTONIO con matrícula PT-61726-PM, vía sustitución de la embarcación pesquera MI CONSUELO de matrícula PT-4242-CM. Asignar PMCE y LMCE, cancelar el permiso de pesca de la embarcación pesquera MI CONSUELO de matrícula PT-4242-CM."/>
    <s v="CHI"/>
    <s v="EXTRACCIÓN"/>
    <s v="no"/>
    <m/>
  </r>
  <r>
    <n v="457"/>
    <d v="2019-06-17T00:00:00"/>
    <s v="457-2019-PRODUCE/DGPCHDI"/>
    <s v="005822-2019"/>
    <x v="6"/>
    <x v="87"/>
    <s v="ENGINEERS G @ S COMPANY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NGINEERS G @ S COMPANY S.A.C. autorización para efectuar investigación pesquera con extracción de muestras de especímenes hidrobiológicos, sin valor comercial y sin uso de embarcación pesquera"/>
    <s v="CHD"/>
    <s v="EXTRACCIÓN"/>
    <s v="no"/>
    <m/>
  </r>
  <r>
    <n v="458"/>
    <s v="-"/>
    <s v="458-2019-PRODUCE/DGPCHDI"/>
    <s v="R.M. N° 290-2019-PRODUCE"/>
    <x v="6"/>
    <x v="87"/>
    <s v="-"/>
    <s v="OTROS"/>
    <s v="APROBAR LISTADO DE ASIGNACIÓN DE LMCE_x000a_AL RECURSO MERLUZA"/>
    <s v="Aprobar el Listado de Asignación de Límites Máximos de Captura por Embarcación (LMCE) correspondiente al Régimen Provisional de Pesca del Recurso Merluza, julio 2019 - junio 2020"/>
    <s v="CHD"/>
    <s v="EXTRACCIÓN"/>
    <s v="no es tupa"/>
    <m/>
  </r>
  <r>
    <n v="459"/>
    <s v="-"/>
    <s v="459-2019-PRODUCE/DGPCHDI"/>
    <s v="R.D. N° 606-2018-PRODUCE/DGPCHDI"/>
    <x v="6"/>
    <x v="87"/>
    <s v="-"/>
    <s v="OTROS"/>
    <s v="OTROS"/>
    <s v="Rectificar el considerando 13 y el artículo 2 de la RD. N° 606-2018-PRODUCE/DGPCHDI"/>
    <s v="CHD"/>
    <s v="EXTRACCIÓN"/>
    <s v="no es tupa"/>
    <m/>
  </r>
  <r>
    <n v="460"/>
    <d v="2019-08-07T00:00:00"/>
    <s v="460-2019-PRODUCE/DGPCHDI"/>
    <s v="026870-2019"/>
    <x v="7"/>
    <x v="88"/>
    <s v="COMPAÑÍA DE MINAS BUENAVENTURA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ÍA DE MINAS BUENAVENTURA S.A.A. autorización para efectuar investigación pesquera con extracción de muestras de especímenes hidrobiológicos, sin valor comercial y sin uso de embarcación pesquera."/>
    <s v="CHD"/>
    <s v="EXTRACCIÓN"/>
    <s v="si"/>
    <m/>
  </r>
  <r>
    <n v="461"/>
    <d v="2019-07-04T00:00:00"/>
    <s v="461-2019-PRODUCE/DGPCHDI"/>
    <s v="028491-2019"/>
    <x v="7"/>
    <x v="88"/>
    <s v="RIO TINTO MINING AND EXPLORATION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RIO TINTO MINING AND EXPLORATION S.A.C. autorización para efectuar investigación pesquera con extracción de muestras de especímenes hidrobiológicos, sin valor comercial y sin uso de embarcación pesquera."/>
    <s v="CHD"/>
    <s v="EXTRACCIÓN"/>
    <s v="si"/>
    <m/>
  </r>
  <r>
    <n v="462"/>
    <d v="2019-03-14T00:00:00"/>
    <s v="462-2019-PRODUCE/DGPCHDI"/>
    <s v="006171-2019"/>
    <x v="7"/>
    <x v="89"/>
    <s v="FELICITA TUME PANTA, LUISA ALVAREZ DE PANTA, MIGUEL PANTA IPANAQUE, VICENTE PANTA IPANAQUE, ARTEMIO PANTA IPANAQUE, VENANCIO PANTA IPANAQUE Y SANTOS EMERENCIANA RUIZ DE PANTA"/>
    <s v="N° 4 AUTORIZACIÓN  DE INCREMENTO DE FLOTA"/>
    <s v="AUTORIZACIÓN DE INCREMENTO DE FLOTA"/>
    <s v="Otorgar a favor de los señores FELICITA TUME PANTA, LUISA ALVAREZ DE PANTA, MIGUEL PANTA IPANAQUE, VICENTE PANTA IPANAQUE, ARTEMIO PANTA IPANAQUE, VENANCIO PANTA IPANAQUE Y SANTOS EMERENCIANA RUIZ DE PANTA, autorización de incremento de flota para ampliar la capacidad de bodega de la embarcación pesquera DON ROBERTH con matrícula PT-43278-PM"/>
    <s v="CHI"/>
    <s v="EXTRACCIÓN"/>
    <s v="no"/>
    <m/>
  </r>
  <r>
    <n v="463"/>
    <s v="-"/>
    <s v="463-2019-PRODUCE/DGPCHDI"/>
    <s v="040271-2019"/>
    <x v="7"/>
    <x v="90"/>
    <s v="LOS HALCONES S.A."/>
    <s v="N° 4 AUTORIZACIÓN  DE INCREMENTO DE FLOTA"/>
    <s v="DESISTIMIENTO AUTORIZACIÓN INCREMENTO DE FLOTA"/>
    <s v="Aceptar el desistimiento del procedimiento presentado por la empresa LOS HALCONES S.A. dándose por concluido el procedimiento de autorización de incremento de flota para adquirir o construir determinada embarcación pesquera, vía sustitución de la EP CHIMBOTE 9 (CO-0613-PM)."/>
    <s v="CHI"/>
    <s v="EXTRACCIÓN"/>
    <s v="no es tupa"/>
    <m/>
  </r>
  <r>
    <n v="464"/>
    <d v="2019-05-27T00:00:00"/>
    <s v="464-2019-PRODUCE/DGPCHDI"/>
    <s v="034914-2019"/>
    <x v="7"/>
    <x v="90"/>
    <s v="JOSÉ ANTONIO ECHE TUME, JIMMY OMAR ECHE TUME y MARÍA ALFONSA TUME FIESTAS"/>
    <s v="N° 7 OBTENCIÓN DE PERMISO DE PESCA VÍA INCREMENTO DE FLOTA AUTORIZADO CONFORME A LOS PROCEDIMIENTOS 4.1 y  4.2."/>
    <s v="PERMISO DE PESCA"/>
    <s v="Otorgar a favor de los señores JOSÉ ANTONIO ECHE TUME, JIMMY OMAR ECHE TUME y MARÍA ALFONSA TUME FIESTAS, permiso de pesca para operar la embarcación pesquera de madera MARIA ANGELITA (PT-61746-PM) y 50.38 m3 de capacidad de bodega, para realizar actividad extractiva del recurso Anchoveta con destino a CHI."/>
    <s v="CHI"/>
    <s v="EXTRACCIÓN"/>
    <s v="no"/>
    <m/>
  </r>
  <r>
    <n v="465"/>
    <d v="2019-07-08T00:00:00"/>
    <s v="465-2019-PRODUCE/DGPCHDI"/>
    <s v="055445-2019"/>
    <x v="7"/>
    <x v="91"/>
    <s v="VICTOR ALVARADO FIESTAS, ADRIANO ALVARADO FIESTAS y EDUARDO ALVARADO FIESTAS"/>
    <s v="N° 4 AUTORIZACIÓN  DE INCREMENTO DE FLOTA"/>
    <s v="AUTORIZACIÓN DE INCREMENTO DE FLOTA_x000a_DECLARAR CADUCIDAD DE PLENO DERECHO DE AUTORIZACIÓN DE INCREMENTO DE FLOTA"/>
    <s v="Declarar la caducidad de pleno derecho de la autorización de incremento de flota otorgada por RD N° 531-2017-PRODUCE/DGPCHDI, en concordancia con lo dispuesto en el numeral 37.1 del artículo 37 del Reglamento de la Ley General de Pesca, conforme a los fundamentos expuestos en la parte considerativa de la presente resolución."/>
    <s v="CHI"/>
    <s v="EXTRACCIÓN"/>
    <s v="si"/>
    <m/>
  </r>
  <r>
    <n v="466"/>
    <d v="2019-06-18T00:00:00"/>
    <s v="466-2019-PRODUCE/DGPCHDI"/>
    <s v="040896-2019"/>
    <x v="7"/>
    <x v="92"/>
    <s v="SERVICIOS PESQUEROS FERHUA S.A.C."/>
    <s v="N° 13 CAMBIO DEL TITULAR DEL PERMISO DE PESCA PARA EMBARCACIONES PESQUERAS"/>
    <s v="IMPROCEDENTE CAMBIO DE TITULAR DE PERMISO DE PESCA"/>
    <s v="Declarar improcedente la solicitud de cambio de titular del permiso de pesca para operar la embarcación pesquera GALILEO III (CO-44164-CM) y 110.00 m3 de capacidad de bodega, presentada por la empresa SERVICIOS PESQUEROS FERHUA S.A.C."/>
    <s v="CHI"/>
    <s v="EXTRACCIÓN"/>
    <s v="no"/>
    <m/>
  </r>
  <r>
    <n v="467"/>
    <d v="2019-07-10T00:00:00"/>
    <s v="467-2019-PRODUCE/DGPCHDI"/>
    <s v="049668-2019"/>
    <x v="7"/>
    <x v="93"/>
    <s v="CORPORACIÓN PESQUERA EDC S.A.C."/>
    <s v="N° 4 AUTORIZACIÓN  DE INCREMENTO DE FLOTA"/>
    <s v="AUTORIZACIÓN DE INCREMENTO DE FLOTA"/>
    <s v="Otorgar a CORPORACIÓN PESQUERA EDC S.A.C. autorización de incremento de flota para construir una nueva embarcación de 106.82 m3, para extraer anchoveta para consumo humano indirecto, vía sustitución de la embarcación no siniestrada MI ADORACIÓN (PT-12173-CM) y la embarcación siniestrada TOKYO (PT-3878-CM)"/>
    <s v="CHI"/>
    <s v="EXTRACCIÓN"/>
    <s v="si"/>
    <m/>
  </r>
  <r>
    <n v="468"/>
    <d v="2019-07-11T00:00:00"/>
    <s v="468-2019-PRODUCE/DGPCHDI"/>
    <s v="018070-2019"/>
    <x v="7"/>
    <x v="94"/>
    <s v="MIRIAM ADRIANA ALVAN AGUILAR DE CHU"/>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IRIAM ADRIANA ALVAN AGUILAR DE CHU, autorización para efectuar investigación pesquera con extracción de muestras de especímenes hidrobiológicos sin valor comercial y sin uso de embarcación pesquera"/>
    <s v="CHD"/>
    <s v="EXTRACCIÓN"/>
    <s v="si"/>
    <m/>
  </r>
  <r>
    <n v="469"/>
    <d v="2019-07-12T00:00:00"/>
    <s v="469-2019-PRODUCE/DGPCHDI"/>
    <s v="014297-2019"/>
    <x v="7"/>
    <x v="94"/>
    <s v="ASOCIACION PRO DELPHINUS"/>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ASOCIACION PRO DELPHINUS, autorización para efectuar investigación pesquera con extracción de muestras de especímenes hidrobiológicos sin valor comercial y sin uso de embarcación pesquera"/>
    <s v="CHD"/>
    <s v="EXTRACCIÓN"/>
    <s v="si"/>
    <m/>
  </r>
  <r>
    <n v="470"/>
    <d v="2019-07-09T00:00:00"/>
    <s v="470-2019-PRODUCE/DGPCHDI"/>
    <s v="055720-2019"/>
    <x v="7"/>
    <x v="95"/>
    <s v="DESEMBARCADERO PESQUERO MULTIPROPOSITO JUAN PABLO S.A.C."/>
    <s v="N° 13 CAMBIO DEL TITULAR DEL PERMISO DE PESCA PARA EMBARCACIONES PESQUERAS"/>
    <s v="CAMBIO DE TITULAR DE PERMISO DE PESCA"/>
    <s v="Aprobar a favor de DESEMBARCADERO PESQUERO MULTIPROPOSITO JUAN PABLO S.A.C. el cambio de titular de la embarcación pesquera AMADEUS III (CO-5867-CM)"/>
    <s v="CHD"/>
    <s v="EXTRACCIÓN"/>
    <s v="no"/>
    <m/>
  </r>
  <r>
    <n v="471"/>
    <d v="2019-07-19T00:00:00"/>
    <s v="471-2019-PRODUCE/DGPCHDI"/>
    <s v="021276-2019"/>
    <x v="7"/>
    <x v="96"/>
    <s v="NEXA RESOURCES PERU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NEXA RESOURCES PERU S.A.A. autorización para efectuar investigación pesquera con extracción de muestras de especímenes hidrobiológicos sin valor comercial y sin uso de embarcación pesquera"/>
    <s v="CHD"/>
    <s v="EXTRACCIÓN"/>
    <s v="si"/>
    <m/>
  </r>
  <r>
    <n v="472"/>
    <d v="2019-06-20T00:00:00"/>
    <s v="472-2019-PRODUCE/DGPCHDI"/>
    <s v="047142-2019"/>
    <x v="7"/>
    <x v="97"/>
    <s v="FORTUNA ATUNEROS CONGELADORES S.A.C."/>
    <s v="N° 82 CAMBIO DEL TITULAR DE LA LICENCIA DE OPERACIÓN DE PLANTA(S) DE PROCESAMIENTO PESQUERO"/>
    <s v="CAMBIO DE TITULAR DE LICENCIA DE OPERACIÓN DE PLANTA DE PROCESAMIENTO"/>
    <s v="APROBAR a favor de FORTUNA ATUNEROS CONGELADORES S.A.C. el cambio de titularidad de la licencia de operación de las plantas de curado (400 t/mes) y harina residual (5 t/h) otorgada a INDUSTRIAS BIOACUATICAS TALARA S.A.C., ubicada en Zona Industrial del km 45.3 de la Carretera Sullana - Piura, Colán-Paita-Piura."/>
    <s v="CHD/CHI"/>
    <s v="PROCESAMIENTO"/>
    <s v="no"/>
    <m/>
  </r>
  <r>
    <n v="473"/>
    <s v="-"/>
    <s v="473-2019-PRODUCE/DGPCHDI"/>
    <s v="067883-2019"/>
    <x v="7"/>
    <x v="97"/>
    <s v="ACUARIO NAUTILUS S.R.L."/>
    <s v="OTROS"/>
    <s v="AMPLIAR LISTA DE PAÍSES DE IMPORTACIÓN"/>
    <s v="Ampliar a favor de ACUARIO NAUTILUS S.R.L. la lista de países de importación contenidas en la RD. N° 459-2018-PRODUCE/DGPCHDI, debiéndose incluir al país de Australia."/>
    <s v="CHD"/>
    <s v="EXTRACCIÓN"/>
    <s v="no es tupa"/>
    <m/>
  </r>
  <r>
    <n v="474"/>
    <s v="-"/>
    <s v="474-2019-PRODUCE/DGPCHDI"/>
    <s v="055027-2019"/>
    <x v="7"/>
    <x v="98"/>
    <s v="PESQUERIA PRODUCTO DEL KOPE E.I.R.L."/>
    <s v="OTROS"/>
    <s v="ACEPTAR RENUNCIA A LICENCIA DE OPERACIÓN"/>
    <s v="Aceptar la renuncia presentada por PESQUERIA PRODUCTO DEL KOPE E.I.R.L. a su licencia de operación de la planta de congelado (25 t/día), otorgada mediante RD. N° 124-2006-PRODUCE/DNEPP, ubicada en el Desembarcadero Artesanal &quot;El Faro&quot;, Matarani Islay-Arequipa."/>
    <s v="CHD"/>
    <s v="PROCESAMIENTO"/>
    <s v="no es tupa"/>
    <m/>
  </r>
  <r>
    <n v="475"/>
    <d v="2019-07-11T00:00:00"/>
    <s v="475-2019-PRODUCE/DGPCHDI"/>
    <s v="007339-2019"/>
    <x v="7"/>
    <x v="99"/>
    <s v="STEPHANIE LAUREN BISHOP"/>
    <s v="N° 23 AUTORIZACIÓN  PARA EFECTUAR  INVESTIGACIÓN MEDIANTE PESCA (EXPLORATORIA - EXPERIMENTAL) Y/O AUTORIZACION PARA EFECTUAR INVESTIGACION PESQUERA CON O SIN EXTRACCION DE MUESTRAS DE ESPECIMENES HIDROBIOLOGICOS, SIN VALOR COMERCIAL"/>
    <s v="ABANDONO DEL PROCEDIMIENTO DE AUTORIZACIÓN PARA EFECTUAR INVESTIGACIÓN PESQUERA"/>
    <s v="Declarar en ABANDONO el procedimiento de autorización para efectuar investigación pesquera sin extracción de muestras de especímenes hidrobiológicos, sin valor comercial y sin uso de embarcación pesquera."/>
    <s v="CHD"/>
    <s v="EXTRACCIÓN"/>
    <s v="no"/>
    <m/>
  </r>
  <r>
    <n v="476"/>
    <s v="-"/>
    <s v="476-2019-PRODUCE/DGPCHDI"/>
    <s v="131817-2018"/>
    <x v="7"/>
    <x v="99"/>
    <s v="PATRICIO QUEREVALU ALVAREZ"/>
    <s v="COOPERATIVA PESQUERA"/>
    <s v="DESISTIMIENTO DE OTORGAMIENTO DE PERMISO DE PESCA_x000a_COOPERATIVA PESQUERA JEHOVÁ ES MI PASTOR NADA ME FALTARÁ LA TORTUGA - PAITA"/>
    <s v="Aceptar el desistimiento de la pretensión de otorgamiento de permiso de pesca para operar la embarcación pesquera ELENA I de matrícula PT-40446-BM, presentada por PATRICIO QUEREVALU ALVAREZ"/>
    <s v="CHD"/>
    <s v="EXTRACCIÓN"/>
    <s v="no es tupa"/>
    <m/>
  </r>
  <r>
    <n v="477"/>
    <s v="-"/>
    <s v="477-2019-PRODUCE/DGPCHDI"/>
    <s v="131817-2018"/>
    <x v="7"/>
    <x v="99"/>
    <s v="FELIPE JESUS QUEREVALU MORALES"/>
    <s v="COOPERATIVA PESQUERA"/>
    <s v="DESISTIMIENTO DE OTORGAMIENTO DE PERMISO DE PESCA_x000a_COOPERATIVA PESQUERA JEHOVÁ ES MI PASTOR NADA ME FALTARÁ LA TORTUGA - PAITA"/>
    <s v="Aceptar el desistimiento de la pretensión de otorgamiento de permiso de pesca para operar la embarcación pesquera MILAGRITO DE JESUS de matrícula TA-33188-BM, presentada por FELIPE JESUS QUEREVALU MORALES"/>
    <s v="CHD"/>
    <s v="EXTRACCIÓN"/>
    <s v="no es tupa"/>
    <m/>
  </r>
  <r>
    <n v="478"/>
    <s v="-"/>
    <s v="478-2019-PRODUCE/DGPCHDI"/>
    <s v="131817-2018"/>
    <x v="7"/>
    <x v="100"/>
    <s v="MANUEL ANTONIO QUEREVALU PAZO"/>
    <s v="COOPERATIVA PESQUERA"/>
    <s v="DESISTIMIENTO DE OTORGAMIENTO DE PERMISO DE PESCA_x000a_COOPERATIVA PESQUERA JEHOVÁ ES MI PASTOR NADA ME FALTARÁ LA TORTUGA - PAITA"/>
    <s v="Aceptar el desistimiento de la pretensión de otorgamiento de permiso de pesca para operar la embarcación pesquera ADONAI II de matrícula PT-42329-BM, presentada por MANUEL ANTONIO QUEREVALU PAZO"/>
    <s v="CHD"/>
    <s v="EXTRACCIÓN"/>
    <s v="no es tupa"/>
    <m/>
  </r>
  <r>
    <n v="479"/>
    <s v="-"/>
    <s v="479-2019-PRODUCE/DGPCHDI"/>
    <s v="131817-2018"/>
    <x v="7"/>
    <x v="100"/>
    <s v="FELIPE JESÚS QUEREVALU MORALES"/>
    <s v="COOPERATIVA PESQUERA"/>
    <s v="DESISTIMIENTO DE OTORGAMIENTO DE PERMISO DE PESCA_x000a_COOPERATIVA PESQUERA JEHOVÁ ES MI PASTOR NADA ME FALTARÁ LA TORTUGA - PAITA"/>
    <s v="Aceptar el desistimiento de la pretensión de otorgamiento de permiso de pesca para operar la embarcación pesquera GREMILPA'S FISHING de matrícula TA-13894-BM, presentada por FELIPE JESÚS QUEREVALU MORALES"/>
    <s v="CHD"/>
    <s v="EXTRACCIÓN"/>
    <s v="no es tupa"/>
    <m/>
  </r>
  <r>
    <n v="480"/>
    <d v="2019-07-15T00:00:00"/>
    <s v="480-2019-PRODUCE/DGPCHDI"/>
    <s v="055191-2019"/>
    <x v="7"/>
    <x v="100"/>
    <s v="CORPORACION PESQUERA EDC S.A.C."/>
    <s v="N° 13 CAMBIO DEL TITULAR DEL PERMISO DE PESCA PARA EMBARCACIONES PESQUERAS"/>
    <s v="CAMBIO DE TITULAR DE PERMISO DE PESCA"/>
    <s v="Aprobar a favor de CORPORACION PESQUERA EDC S.A.C. el cambio de titular del permiso de pesca para operar la embarcación pesquera YAMANASHI de matrícula PT-6020-CM. Aprobar el cambio de titular del PMCE y LMCE."/>
    <s v="CHD/CHI"/>
    <s v="EXTRACCIÓN"/>
    <s v="no"/>
    <m/>
  </r>
  <r>
    <n v="481"/>
    <s v="-"/>
    <s v="481-2019-PRODUCE/DGPCHDI"/>
    <s v="R.M. N° 324-2019-PRODUCE"/>
    <x v="7"/>
    <x v="100"/>
    <s v="-"/>
    <s v="OTROS"/>
    <s v="ASIGNAR LISTADO DE LMCE SEGUNDA TEMPORADA PESCA ZONA SUR 2019"/>
    <s v="Listado de Asignación de Límites Máximos de Captura por Embarcación ? LMCE de la Zona Sur para la extracción del recurso Anchoveta, correspondiente a la Segunda Temporada de Pesca 2019, autorizada por Resolución Ministerial Nº 324-2019-PRODUCE."/>
    <s v="CHD"/>
    <s v="EXTRACCIÓN"/>
    <s v="no es tupa"/>
    <m/>
  </r>
  <r>
    <n v="482"/>
    <d v="2019-07-26T00:00:00"/>
    <s v="482-2019-PRODUCE/DGPCHDI"/>
    <s v="004767-2019"/>
    <x v="7"/>
    <x v="101"/>
    <s v="MINERA YANACOCHA S.R.L."/>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INERA YANACOCHA S.R.L. autorización para efectuar investigación pesquera con extracción de muestras de especímenes hidrobiológicos, sin valor comercial y sin uso de embarcación pesquera"/>
    <s v="CHD"/>
    <s v="EXTRACCIÓN"/>
    <s v="si"/>
    <m/>
  </r>
  <r>
    <n v="483"/>
    <d v="2019-07-26T00:00:00"/>
    <s v="483-2019-PRODUCE/DGPCHDI"/>
    <s v="032101-2019"/>
    <x v="7"/>
    <x v="101"/>
    <s v="EL MOLLE VERDE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L MOLLE VERDE S.A.C. autorización para efectuar investigación pesquera con extracción de muestras de especímenes hidrobiológicos, sin valor comercial y sin uso de embarcación pesquera"/>
    <s v="CHD"/>
    <s v="EXTRACCIÓN"/>
    <s v="si"/>
    <m/>
  </r>
  <r>
    <n v="484"/>
    <d v="2019-06-18T00:00:00"/>
    <s v="484-2019-PRODUCE/DGPCHDI"/>
    <s v="040752-2019"/>
    <x v="7"/>
    <x v="101"/>
    <s v="COPEMARY S.A.C."/>
    <s v="N° 13 CAMBIO DEL TITULAR DEL PERMISO DE PESCA PARA EMBARCACIONES PESQUERAS"/>
    <s v="IMPROCEDENTE CAMBIO DE TITULAR DE PERMISO DE PESCA"/>
    <s v="Declarar IMPROCEDENTE la solicitud de cambio de titular del permiso de pesca para operar la embarcación pesquera MILAGROSA CRUZ DE CHALPON de matrícula PL-2257-CM, presentada por COPEMARY S,A,C,"/>
    <s v="CHD/CHI"/>
    <s v="EXTRACCIÓN"/>
    <s v="no"/>
    <m/>
  </r>
  <r>
    <n v="485"/>
    <d v="2019-07-11T00:00:00"/>
    <s v="485-2019-PRODUCE/DGPCHDI"/>
    <s v="066812-2019"/>
    <x v="7"/>
    <x v="102"/>
    <s v="JOSÉ FELICIANO PERICHE INGA"/>
    <s v="N° 67 MODIFICACIÓN DEL PERMISO DE PESCA POR CAMBIO DE NOMBRE DE LA EMBARCACIÓN O MATRÍCULA"/>
    <s v="MODIFICAR PERMISO DE PESCA POR CAMBIO DE MATRÍCULA"/>
    <s v="Modificar la matrícula de la embarcación pesquera JOSY MAR de TA-20664-CM a TA-20664-PM"/>
    <s v="CHD/CHI"/>
    <s v="EXTRACCIÓN"/>
    <s v="no"/>
    <m/>
  </r>
  <r>
    <n v="486"/>
    <s v="-"/>
    <s v="486-2019-PRODUCE/DGPCHDI"/>
    <s v="131817-2018"/>
    <x v="7"/>
    <x v="102"/>
    <s v="JUAN GUALBERTO QUEREVALU ALVAREZ"/>
    <s v="COOPERATIVA PESQUERA"/>
    <s v="DESISTIMIENTO DE OTORGAMIENTO DE PERMISO DE PESCA_x000a_COOPERATIVA PESQUERA JEHOVÁ ES MI PASTOR NADA ME FALTARÁ LA TORTUGA - PAITA"/>
    <s v="Aceptar el desistimiento de la pretensión de otorgamiento de permiso de pesca para operar la E/P DON TEOFILO II (TA-12984-BM), presentada por JUAN GUALBERTO QUEREVALU ALVAREZ"/>
    <s v="CHD"/>
    <s v="EXTRACCIÓN"/>
    <s v="no es tupa"/>
    <m/>
  </r>
  <r>
    <n v="487"/>
    <s v="-"/>
    <s v="487-2019-PRODUCE/DGPCHDI"/>
    <s v="030710-2019"/>
    <x v="7"/>
    <x v="102"/>
    <s v="NAZARIO ROBERTO PAZO PANTA"/>
    <s v="COOPERATIVA PESQUERA"/>
    <s v="DESISTIMIENTO DE OTORGAMIENTO DE PERMISO DE PESCA_x000a_COOPERATIVA PESQUERA JEHOVÁ ES MI PASTOR NADA ME FALTARÁ LA TORTUGA - PAITA"/>
    <s v="Aceptar el desistimiento de la pretensión de otorgamiento de permiso de pesca para operar la E/P DON ABELARDO (ZS-23782-BM), presentada por NAZARIO ROBERTO PAZO PANTA"/>
    <s v="CHD"/>
    <s v="EXTRACCIÓN"/>
    <s v="no es tupa"/>
    <m/>
  </r>
  <r>
    <n v="488"/>
    <d v="2019-08-21T00:00:00"/>
    <s v="488-2019-PRODUCE/DGPCHDI"/>
    <s v="026374-2019"/>
    <x v="7"/>
    <x v="102"/>
    <s v="CORI PUNO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RI PUNO S.A.C. autorización para efectuar investigación pesquera con extracción de muestras de especímenes hidrobiológicos, sin valor comercial y sin uso de embarcación pesquera"/>
    <s v="CHD"/>
    <s v="EXTRACCIÓN"/>
    <s v="si"/>
    <m/>
  </r>
  <r>
    <n v="489"/>
    <s v="-"/>
    <s v="489-2019-PRODUCE/DGPCHDI"/>
    <s v="120127-2018"/>
    <x v="7"/>
    <x v="102"/>
    <s v="VÍCTOR MANUEL MALDONADO BERRÚ"/>
    <s v="OTROS"/>
    <s v="LEVANTAR SUSPENSIÓN PERMISO DE PESCA"/>
    <s v="Levantar la suspensión del permiso de pesca para operar la embarcación CORAL 12 de matrícula CO-16021-CM, de acuerdo a la parte considerativa de la presente resolución."/>
    <s v="CHD"/>
    <s v="EXTRACCIÓN"/>
    <s v="no es tupa"/>
    <m/>
  </r>
  <r>
    <n v="490"/>
    <d v="2019-07-31T00:00:00"/>
    <s v="490-2019-PRODUCE/DGPCHDI"/>
    <s v="059195-2019"/>
    <x v="7"/>
    <x v="102"/>
    <s v="PESQUERA JAAL S.R.L."/>
    <s v="N° 13 CAMBIO DEL TITULAR DEL PERMISO DE PESCA PARA EMBARCACIONES PESQUERAS"/>
    <s v="IMPROCEDENTE CAMBIO DE TITULAR DE PERMISO DE PESCA"/>
    <s v="Declarar IMPROCEDENTE la solicitud de cambio de titular del permiso de pesca para operar la embarcación pesquera CASITAS de matrícula CE-11077-PM, presentada por PESQUERA JAAL S.R.L."/>
    <s v="CHI"/>
    <s v="EXTRACCIÓN"/>
    <s v="si"/>
    <m/>
  </r>
  <r>
    <n v="491"/>
    <d v="2019-08-01T00:00:00"/>
    <s v="491-2019-PRODUCE/DGPCHDI"/>
    <s v="028850-2019"/>
    <x v="8"/>
    <x v="103"/>
    <s v="VOLCAN COMPAÑIA MINERA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VOLCAN COMPAÑIA MINERA S.A.A. autorización para efectuar investigación pesquera con extracción de muestras de especímenes hidrobiológicos, sin valor comercial y sin uso de embarcación pesquera"/>
    <s v="CHD"/>
    <s v="EXTRACCIÓN"/>
    <s v="si"/>
    <m/>
  </r>
  <r>
    <n v="492"/>
    <d v="2019-08-01T00:00:00"/>
    <s v="492-2019-PRODUCE/DGPCHDI"/>
    <s v="024737-2019"/>
    <x v="8"/>
    <x v="103"/>
    <s v="ASOCIACIÓN PRO DELPHINUS"/>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ASOCIACIÓN PRO DELPHINUS autorización para efectuar investigación pesquera con extracción de muestras de especímenes hidrobiológicos, sin valor comercial y sin uso de embarcación pesquera"/>
    <s v="CHD"/>
    <s v="EXTRACCIÓN"/>
    <s v="si"/>
    <m/>
  </r>
  <r>
    <n v="493"/>
    <d v="2019-08-01T00:00:00"/>
    <s v="493-2019-PRODUCE/DGPCHDI"/>
    <s v="065234-2018"/>
    <x v="8"/>
    <x v="103"/>
    <s v="INLAND ENERGY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INLAND ENERGY S.A.C. autorización para efectuar investigación pesquera con extracción de muestras de especímenes hidrobiológicos, sin valor comercial y sin uso de embarcación pesquera"/>
    <s v="CHD"/>
    <s v="EXTRACCIÓN"/>
    <s v="si"/>
    <m/>
  </r>
  <r>
    <n v="494"/>
    <d v="2019-06-04T00:00:00"/>
    <s v="494-2019-PRODUCE/DGPCHDI"/>
    <s v="040889-2019"/>
    <x v="8"/>
    <x v="104"/>
    <s v="SERVICIOS PESQUEROS FERHUA S.A.C."/>
    <s v="N° 13 CAMBIO DEL TITULAR DEL PERMISO DE PESCA PARA EMBARCACIONES PESQUERAS"/>
    <s v="IMPROCEDENTE CAMBIO DE TITULAR DE PERMISO DE PESCA"/>
    <s v="Declarar IMPROCEDENTE la solicitud de cambio de titular del permiso de pesca para operar la E/P MI LEONILA (SY-0267-CM), presentada por SERVICIOS PESQUEROS FERHUA S.A.C."/>
    <s v="CHI"/>
    <s v="EXTRACCIÓN"/>
    <s v="no"/>
    <m/>
  </r>
  <r>
    <n v="495"/>
    <d v="2019-07-02T00:00:00"/>
    <s v="495-2019-PRODUCE/DGPCHDI"/>
    <s v="126593-2018"/>
    <x v="8"/>
    <x v="104"/>
    <s v="GEOPARK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GEOPARK PERU S.A.C. autorización para efectuar investigación pesquera con extracción de muestras de especímenes hidrobiológicos sin valor comercial y sin uso de embarcación pesquera."/>
    <s v="CHD"/>
    <s v="EXTRACCIÓN"/>
    <s v="no"/>
    <m/>
  </r>
  <r>
    <n v="496"/>
    <d v="2019-12-19T00:00:00"/>
    <s v="496-2019-PRODUCE/DGPCHDI"/>
    <s v="125534-2018"/>
    <x v="8"/>
    <x v="105"/>
    <s v="PETROTAL PERÚ S.R.L."/>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ETROTAL PERÚ S.R.L. autorización para efectuar investigación pesquera con extracción de muestras de especímenes hidrobiológicos, sin valor comercial y sin uso de embarcación pesquera"/>
    <s v="CHD"/>
    <s v="EXTRACCIÓN"/>
    <s v="si"/>
    <m/>
  </r>
  <r>
    <n v="497"/>
    <d v="2019-06-13T00:00:00"/>
    <s v="497-2019-PRODUCE/DGPCHDI"/>
    <s v="038774-2019"/>
    <x v="8"/>
    <x v="105"/>
    <s v="EMPRESA PESQUERA ROSIJAT MA E.I.R.L."/>
    <s v="N° 13 CAMBIO DEL TITULAR DEL PERMISO DE PESCA PARA EMBARCACIONES PESQUERAS"/>
    <s v="IMPROCEDENTE CAMBIO DE TITULAR DE PERMISO DE PESCA"/>
    <s v="Declarar IMPROCEDENTE la solicitud de cambio de titular del permiso de pesca para operar la E/P SIEMPRE ROSITA YANET (TA-20333-CM), presentada por EMPRESA PESQUERA ROSIJAT MA E.I.R.L."/>
    <s v="CHD/CHI"/>
    <s v="EXTRACCIÓN"/>
    <s v="no"/>
    <m/>
  </r>
  <r>
    <n v="498"/>
    <d v="2019-07-10T00:00:00"/>
    <s v="498-2019-PRODUCE/DGPCHDI"/>
    <s v="046391-2019_x000a_054859-2019"/>
    <x v="8"/>
    <x v="105"/>
    <s v="PESQUERA RIBAUDO S.A."/>
    <s v="N° 82 CAMBIO DEL TITULAR DE LA LICENCIA DE OPERACIÓN DE PLANTA(S) DE PROCESAMIENTO PESQUERO"/>
    <s v="LEVANTAR SUSPENSIÓN DE LICENCIA DE OPERACIÓN_x000a__x000a_CAMBIO DE TITULAR DE LICENCIA DE OPERACIÓN DE PLANTA DE PROCESAMIENTO"/>
    <s v="Levantar la suspensión de la licencia de operación otorgada por RD. N° 221-2009-PRODUCE/DGEPP a favor de PESQUERA RIBAUDO S.A. de su planta de harina de alto contenido proteínico, con capacidad instalada de 32 t/h, ubicada en la Caleta de Coishco, Santa-Ancash."/>
    <s v="CHI"/>
    <s v="PROCESAMIENTO"/>
    <s v="no"/>
    <m/>
  </r>
  <r>
    <n v="499"/>
    <d v="2019-08-07T00:00:00"/>
    <s v="499-2019-PRODUCE/DGPCHDI"/>
    <s v="022036-2019"/>
    <x v="8"/>
    <x v="106"/>
    <s v="PROYECTO ESPECIAL DE INFRAESTRUCTURA DE TRANSPORTE NACIONAL - PROVIAS NACIONAL - MT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ROYECTO ESPECIAL DE INFRAESTRUCTURA DE TRANSPORTE NACIONAL - PROVIAS NACIONAL - MTC, autorización para efectuar investigación pesquera con extracción de muestras de especímenes hidrobiológicos, sin valor comercial y sin uso de embarcación pesquera."/>
    <s v="CHD"/>
    <s v="EXTRACCIÓN"/>
    <s v="si"/>
    <m/>
  </r>
  <r>
    <n v="500"/>
    <s v="-"/>
    <s v="500-2019-PRODUCE/DGPCHDI"/>
    <s v="R.V.M. N° 013-2019-PRODUCE/DVPA"/>
    <x v="8"/>
    <x v="106"/>
    <s v="WALTER ALFREDO ROMERO RAMOS"/>
    <s v="ROP DE ANCHOVETA_x000a_(TERCERA DCT)"/>
    <s v="IMPROCEDENTE PERMISO DE PESCA DE MENOR ESCALA"/>
    <s v="Declarar IMPROCEDENTE la solicitud de otorgamiento de permiso de pesca de menor escala para operar la embarcación pesquera SARITA (HO-23546-BM), presentada por WALTER ALFREDO ROMERO RAMOS"/>
    <s v="CHD"/>
    <s v="EXTRACCIÓN"/>
    <s v="no es tupa"/>
    <m/>
  </r>
  <r>
    <n v="501"/>
    <d v="2019-08-16T00:00:00"/>
    <s v="501-2019-PRODUCE/DGPCHDI"/>
    <s v="049327-2019"/>
    <x v="8"/>
    <x v="107"/>
    <s v="COMPAÑÍA MINERA ARE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ÍA MINERA ARES S.A.C. autorización para efectuar investigación pesquera con extracción de muestras de especímenes hidrobiológicos, sin valor comercial y sin uso de embarcación pesquera"/>
    <s v="CHD"/>
    <s v="EXTRACCIÓN"/>
    <s v="si"/>
    <m/>
  </r>
  <r>
    <n v="502"/>
    <s v="-"/>
    <s v="502-2019-PRODUCE/DGPCHDI"/>
    <s v="054720-2019"/>
    <x v="8"/>
    <x v="107"/>
    <s v="COMPLEJO INDUSTRIAL SKAVOS S.A.C."/>
    <s v="N° 28 AUTORIZACIÓN PARA LA INSTALACIÓN DE PLANTA(S) DE PROCESAMIENTO PESQUERO O AUTORIZACIÓN DE INCREMENTO DE CAPACIDAD DE PROCESAMIENTO DE PLANTA(S) DE PROCESAMIENTO PESQUERO"/>
    <s v="DESISTIMIENTO AUTORIZACIÓN INSTALACIÓN PLANTA PROCESAMIENTO"/>
    <s v="Aceptar el desistimiento del procedimiento correspondiente a la solicitud de procedimiento de autorización para la instalación de una planta de enlatado de 3536 cajas/turno, ubicada en la PArcela Rústica N° 1C, Mz AS-AQ, Callao, presentada por COMPLEJO INDUSTRIAL SKAVOS S.A.C."/>
    <s v="CHD"/>
    <s v="PROCESAMIENTO"/>
    <s v="no es tupa"/>
    <m/>
  </r>
  <r>
    <n v="503"/>
    <d v="2019-08-09T00:00:00"/>
    <s v="503-2019-PRODUCE/DGPCHDI"/>
    <s v="023029-2019"/>
    <x v="8"/>
    <x v="107"/>
    <s v="FRESNILLO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RESNILLO PERU S.A.C. autorización para efectuar investigación pesquera con extracción de muestras de especímenes hidrobiológicos, sin valor comercial y sin uso de embarcación pesquera"/>
    <s v="CHD"/>
    <s v="EXTRACCIÓN"/>
    <s v="si"/>
    <m/>
  </r>
  <r>
    <n v="504"/>
    <d v="2019-08-08T00:00:00"/>
    <s v="504-2019-PRODUCE/DGPCHDI"/>
    <s v="026841-2019"/>
    <x v="8"/>
    <x v="107"/>
    <s v="PANORO APURIMAC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ANORO APURIMAC S.A. autorización para efectuar investigación pesquera con extracción de muestras de especímenes hidrobiológicos, sin valor comercial y sin uso de embarcación pesquera"/>
    <s v="CHD"/>
    <s v="EXTRACCIÓN"/>
    <s v="si"/>
    <m/>
  </r>
  <r>
    <n v="505"/>
    <d v="2019-07-31T00:00:00"/>
    <s v="505-2019-PRODUCE/DGPCHDI"/>
    <s v="055193-2019"/>
    <x v="8"/>
    <x v="107"/>
    <s v="CORPORACION PESQUERA ERMA S.A.C."/>
    <s v="N° 13 CAMBIO DEL TITULAR DEL PERMISO DE PESCA PARA EMBARCACIONES PESQUERAS"/>
    <s v="CAMBIO DE TITULAR DE PERMISO DE PESCA"/>
    <s v="Aprobar a favor de CORPORACION PESQUERA ERMA S.A.C. el cambio de titular del permiso de pesca para operar la embarcación pesquera HILDA de matrícula CE-19889-CM. Aprobar el cambio de titular del PMCE y LMCE"/>
    <s v="CHD/CHI"/>
    <s v="EXTRACCIÓN"/>
    <s v="no"/>
    <m/>
  </r>
  <r>
    <n v="506"/>
    <s v="-"/>
    <s v="506-2019-PRODUCE/DGPCHDI"/>
    <s v="070083-2019"/>
    <x v="8"/>
    <x v="108"/>
    <s v="PEDRO LLENQUE QUEREVALU"/>
    <s v="OTROS"/>
    <s v="ERROR MATERIAL:_x000a_NOMBRE DEL ARMADOR"/>
    <s v="Rectificar el error material contenido en el artículo 1 de la RD. N° 1760-2018-PRODUCE/DGPCHDI referido al nombre del titular del permiso de pesca de la embarcación pesquera ALEJANDRINA (PL-41431-BM), debiendo ser PEDRO LLENQUE QUEREVALU"/>
    <s v="CHD"/>
    <s v="EXTRACCIÓN"/>
    <s v="no es tupa"/>
    <m/>
  </r>
  <r>
    <n v="507"/>
    <s v="-"/>
    <s v="507-2019-PRODUCE/DGPCHDI"/>
    <s v="065676-2019"/>
    <x v="8"/>
    <x v="108"/>
    <s v="MARIA INOCENTA SANTAMARIA SANTISTEBAN"/>
    <s v="OTROS"/>
    <s v="RECURSO DE RECONSIDERACIÓN:_x000a_IMPROCEDENTE AUTORIZACIÓN DE INCREMENTO DE FLOTA"/>
    <s v="Declarar IMPROCEDENTE el recurso de reconsideración interpuesto por MARIA INOCENTA SANTAMARIA SANTISTEBAN contra la RD. N° 421-2019-PRODUCE/DGPCHDI, que declaró improcedente la solicitud de autorización de incremento de flota para construir una nueva E/P vía sustitución de la E/P no siniestrada VIVIANA (PL-22725-CM)"/>
    <s v="CHD"/>
    <s v="EXTRACCIÓN"/>
    <s v="no es tupa"/>
    <m/>
  </r>
  <r>
    <n v="508"/>
    <d v="2019-07-25T00:00:00"/>
    <s v="508-2019-PRODUCE/DGPCHDI"/>
    <s v="056848-2019"/>
    <x v="8"/>
    <x v="108"/>
    <s v="BERNARDO FIESTAS QUEREVALU"/>
    <s v="N° 4 AUTORIZACIÓN  DE INCREMENTO DE FLOTA"/>
    <s v="AUTORIZACIÓN INCREMENTO DE FLOTA_x000a_ACEPTAR RENUNCIA PERMISO DE PESCA"/>
    <s v="Aceptar la renuncia formulada por BERNARDO FIESTAS QUEREVALU al permiso de pesca para operar la embarcación pesquera SAGITARIO (PT-19879-CM), en el extremo referido a la extracción del recurso anchoveta con destino al consumo humano directo y sardina con destino al consumo humano directo e indirecto"/>
    <s v="CHI"/>
    <s v="EXTRACCIÓN"/>
    <s v="no"/>
    <m/>
  </r>
  <r>
    <n v="509"/>
    <s v="-"/>
    <s v="509-2019-PRODUCE/DGPCHDI"/>
    <s v="070083-2019"/>
    <x v="8"/>
    <x v="108"/>
    <s v="TEODORA VIOLETA LLENQUE FIESTAS"/>
    <s v="OTROS"/>
    <s v="ERROR MATERIAL:_x000a_NOMBRE Y MATRÍCULA DE LA EMBARCACIÓN PESQUERA_x000a_COOPERATIVA SAN JOSÉ LIMITADA"/>
    <s v="Rectificar el error material contenido en el artículo 1 de la RD. N° 291-2019-PRODUCE/DGPCHDI, referido al nombre y matrícula de la embarcación pesquera DOÑA LINDA (PT-44025-CM), debiendo ser DOÑA LINDA 2 (PL-44025-CM)"/>
    <s v="CHD"/>
    <s v="EXTRACCIÓN"/>
    <s v="no es tupa"/>
    <m/>
  </r>
  <r>
    <n v="510"/>
    <s v="-"/>
    <s v="510-2019-PRODUCE/DGPCHDI"/>
    <s v="-"/>
    <x v="8"/>
    <x v="109"/>
    <s v="-"/>
    <s v="OTROS"/>
    <s v="APROBAR DIRECTIVA PARA LA ATENCIÓN DE PROCEDIMIENTOS CITES"/>
    <s v="Aprobar la Directiva Nº 001-2019-PRODUCE/DGPCHDI: &quot;Lineamientos para la Atención de solicitudes relacionadas con el Otorgamiento de Permisos o Certificados de Exportación, Importación o Reexportación de Especies Hidrobiológicas Comprendidas en los Apéndices de la Convención sobre el Comercio Internacional de Especies Amenazadas de Fauna y Flora Silvestre (CITES)&quot;."/>
    <s v="CHD"/>
    <s v="EXTRACCIÓN"/>
    <s v="no es tupa"/>
    <m/>
  </r>
  <r>
    <n v="511"/>
    <d v="2019-07-17T00:00:00"/>
    <s v="511-2019-PRODUCE/DGPCHDI"/>
    <s v="049265-2019"/>
    <x v="8"/>
    <x v="109"/>
    <s v="REGULO ECHE PANTA y WALTER ECHE PANTA"/>
    <s v="N° 4 AUTORIZACIÓN  DE INCREMENTO DE FLOTA"/>
    <s v="AUTORIZACIÓN INCREMENTO DE FLOTA_x000a_ACEPTAR RENUNCIA PERMISO DE PESCA"/>
    <s v="Aceptar la renuncia presentada por REGULO ECHE PANTA y WALTER ECHE PANTA, al permiso de pesca para operar la embarcación DON ISIDRO (PT-3312-CM), en el extremo de anchoveta y sardina para consumo humano directo. Otorgar autorización de incremento de flota para construir una nueva embarcación vía sustitución de la embarcación DON ISIDRO (PT-3312-CM)"/>
    <s v="CHI"/>
    <s v="EXTRACCIÓN"/>
    <s v="no"/>
    <m/>
  </r>
  <r>
    <n v="512"/>
    <d v="2019-08-14T00:00:00"/>
    <s v="512-2019-PRODUCE/DGPCHDI"/>
    <s v="032318-2019"/>
    <x v="8"/>
    <x v="110"/>
    <s v="PROVIAS DESCENTRALIZADO"/>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ROVIAS DESCENTRALIZADO, autorización para efectuar investigación pesquera con extracción de muestras de especímenes hidrobiológicos, sin valor comercial y sin uso de embarcación pesquera"/>
    <s v="CHD"/>
    <s v="EXTRACCIÓN"/>
    <s v="si"/>
    <m/>
  </r>
  <r>
    <n v="513"/>
    <s v="-"/>
    <s v="513-2019-PRODUCE/DGPCHDI"/>
    <s v="062816-2019"/>
    <x v="8"/>
    <x v="111"/>
    <s v="PESQUERA MARINHA S.A.C."/>
    <s v="N° 4 AUTORIZACIÓN  DE INCREMENTO DE FLOTA"/>
    <s v="DESISTIMIENTO AUTORIZACIÓN INCREMENTO DE FLOTA"/>
    <s v="Aceptar el desistimiento al procedimiento de autorización de incremento de flota para ampliar la capacidad de bodega de la embarcación pesquera JARIT (PL-19820-PM), en mérito al saldo de capacidad de bodega de 3.31 m3 reconocido por RD. N° 438-2019-PRODUCE/DGPCHDI, formulado por PESQUERA MARINHA S.A.C."/>
    <s v="CHD/CHI"/>
    <s v="EXTRACCIÓN"/>
    <s v="no es tupa"/>
    <m/>
  </r>
  <r>
    <n v="514"/>
    <d v="2019-07-25T00:00:00"/>
    <s v="514-2019-PRODUCE/DGPCHDI"/>
    <s v="058556-2019"/>
    <x v="8"/>
    <x v="111"/>
    <s v="PESQUERA MAQUEN S.A.C."/>
    <s v="N° 13 CAMBIO DEL TITULAR DEL PERMISO DE PESCA PARA EMBARCACIONES PESQUERAS"/>
    <s v="IMPROCEDENTE CAMBIO DE TITULAR DE PERMISO DE PESCA"/>
    <s v="Declarar IMPROCEDENTE la solicitud de cambio de titular del permiso de pesca para operar la embarcación pesquera MI JUAN AUGUSTO (PL-2118-CM), presentada por PESQUERA MAQUEN S.A.C."/>
    <s v="CHD/CHI"/>
    <s v="EXTRACCIÓN"/>
    <s v="no"/>
    <m/>
  </r>
  <r>
    <n v="515"/>
    <d v="2019-09-02T00:00:00"/>
    <s v="515-2019-PRODUCE/DGPCHDI"/>
    <s v="033306-2019"/>
    <x v="8"/>
    <x v="111"/>
    <s v="VALE EXPLORATION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VALE EXPLORATION PERU S.A.C. autorización para efectuar investigación pesquera con extracción de muestras de especímenes hidrobiológicos, sin valor comercial y sin uso de embarcación pesquera"/>
    <s v="CHD"/>
    <s v="EXTRACCIÓN"/>
    <s v="si"/>
    <m/>
  </r>
  <r>
    <n v="516"/>
    <d v="2019-08-15T00:00:00"/>
    <s v="516-2019-PRODUCE/DGPCHDI"/>
    <s v="028851-2019"/>
    <x v="8"/>
    <x v="111"/>
    <s v="TRANSPORTADORA DE GAS DEL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TRANSPORTADORA DE GAS DEL PERU S.A.C. autorización para efectuar investigación pesquera con extracción de muestras de especímenes hidrobiológicos, sin valor comercial y sin uso de embarcación pesquera"/>
    <s v="CHD"/>
    <s v="EXTRACCIÓN"/>
    <s v="si"/>
    <m/>
  </r>
  <r>
    <n v="517"/>
    <d v="2019-08-08T00:00:00"/>
    <s v="517-2019-PRODUCE/DGPCHDI"/>
    <s v="015176-2019"/>
    <x v="8"/>
    <x v="111"/>
    <s v="SHAHUINDO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SHAHUINDO S.A.C. autorización para efectuar investigación pesquera con extracción de muestras de especímenes hidrobiológicos, sin valor comercial y sin uso de embarcación pesquera"/>
    <s v="CHD"/>
    <s v="EXTRACCIÓN"/>
    <s v="no"/>
    <m/>
  </r>
  <r>
    <n v="518"/>
    <d v="2019-04-17T00:00:00"/>
    <s v="518-2019-PRODUCE/DGPCHDI"/>
    <s v="022024-2019"/>
    <x v="8"/>
    <x v="111"/>
    <s v="JUANA TEMOCHE PAIVA"/>
    <s v="N° 4 AUTORIZACIÓN  DE INCREMENTO DE FLOTA"/>
    <s v="AUTORIZACIÓN DE INCREMENTO DE FLOTA"/>
    <s v="Otorgar a JUANA TEMOCHE PAIVA autorización de incremento de flota para la construcción de una embarcación de menor escala de 10.00 m3 de capacidad de bodega, para extraer anchoveta y demás recursos con destino al CHD, vía sustitución de la embarcación pesquera LALO II (CO-23512-BM)"/>
    <s v="CHD"/>
    <s v="EXTRACCIÓN"/>
    <s v="no"/>
    <m/>
  </r>
  <r>
    <n v="519"/>
    <d v="2019-07-25T00:00:00"/>
    <s v="519-2019-PRODUCE/DGPCHDI"/>
    <s v="072410-2019"/>
    <x v="8"/>
    <x v="111"/>
    <s v="YOLA OROSCO CASTRO"/>
    <s v="N° 67 MODIFICACIÓN DEL PERMISO DE PESCA POR CAMBIO DE NOMBRE DE LA EMBARCACIÓN O MATRÍCULA"/>
    <s v="MODIFICAR PERMISO DE PESCA POR CAMBIO DE MATRÍCULA"/>
    <s v="Declarar que la solicitud formulada por YOLA OROSCO CASTRO de modificación de permiso de pesca para operar la embarcación pesquera MI ROSALINA, ha sido aprobada automáticamente. En consecuencia, se ha modificado la matrícula de la embarcación de SY-21205-BM a SY-21205-CM"/>
    <s v="CHD"/>
    <s v="EXTRACCIÓN"/>
    <s v="no"/>
    <m/>
  </r>
  <r>
    <n v="520"/>
    <d v="2019-08-15T00:00:00"/>
    <s v="520-2019-PRODUCE/DGPCHDI"/>
    <s v="028811-2019"/>
    <x v="8"/>
    <x v="111"/>
    <s v="TERMINAL PORTUARIO PARACAS S.A."/>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el procedimiento administrativo de autorización para efectuar investigación pesquera con extracción de muestras de especímenes hidrobiológicos, sin valor comercial y sin uso de embarcación presentado por TERMINAL PORTUARIO PARACAS S.A."/>
    <s v="CHD"/>
    <s v="EXTRACCIÓN"/>
    <s v="si"/>
    <m/>
  </r>
  <r>
    <n v="521"/>
    <d v="2019-01-25T00:00:00"/>
    <s v="521-2019-PRODUCE/DGPCHDI"/>
    <s v="118258-2018"/>
    <x v="8"/>
    <x v="111"/>
    <s v="MEGUI INVESTMENT S.A.C."/>
    <s v="N° 13 CAMBIO DEL TITULAR DEL PERMISO DE PESCA PARA EMBARCACIONES PESQUERAS"/>
    <s v="IMPROCEDENTE CAMBIO DE TITULAR DE PERMISO DE PESCA"/>
    <s v="Declarar IMPROCEDENTE la solicitud de cambio de titular del permiso de pesca para operar la embarcación pesquera DON ROLO I (PL-19884-CM), presentada por MEGUI INVESTMENT S.A.C."/>
    <s v="CHD/CHI"/>
    <s v="EXTRACCIÓN"/>
    <s v="no"/>
    <m/>
  </r>
  <r>
    <n v="522"/>
    <d v="2019-02-08T00:00:00"/>
    <s v="522-2019-PRODUCE/DGPCHDI"/>
    <s v="112661-2018"/>
    <x v="8"/>
    <x v="112"/>
    <s v="MEGUI INVESTMENT S.A.C."/>
    <s v="N° 13 CAMBIO DEL TITULAR DEL PERMISO DE PESCA PARA EMBARCACIONES PESQUERAS"/>
    <s v="IMPROCEDENTE CAMBIO DE TITULAR DE PERMISO DE PESCA"/>
    <s v="Declarar IMPROCEDENTE la solicitud de cambio de titular del permiso de pesca para operar la embarcación pesquera COSTA BELLA con matrícula PL-2251-CM, presentada por MEGUI INVESTMENT S.A.C."/>
    <s v="CHD/CHI"/>
    <s v="EXTRACCIÓN"/>
    <s v="no"/>
    <m/>
  </r>
  <r>
    <n v="523"/>
    <d v="2019-08-06T00:00:00"/>
    <s v="523-2019-PRODUCE/DGPCHDI"/>
    <s v="066483-2019"/>
    <x v="8"/>
    <x v="112"/>
    <s v="EMPRESA PESQUERA DON HIPOLITO S.A.C."/>
    <s v="N° 13 CAMBIO DEL TITULAR DEL PERMISO DE PESCA PARA EMBARCACIONES PESQUERAS"/>
    <s v="CAMBIO DE TITULAR DE PERMISO DE PESCA"/>
    <s v="Aprobar a favor de EMPRESA PESQUERA DON HIPOLITO S.A.C., el cambio de titular del permiso de pesca para operar la E/P JOSE HIPOLITO (PT-51985-PM). Aprobar a su favor el cambio de titular del PMCE y LMCE otorgado."/>
    <s v="CHI"/>
    <s v="EXTRACCIÓN"/>
    <s v="no"/>
    <m/>
  </r>
  <r>
    <n v="524"/>
    <s v="-"/>
    <s v="524-2019-PRODUCE/DGPCHDI"/>
    <s v="117347-2018"/>
    <x v="8"/>
    <x v="112"/>
    <s v="MANUEL YSINE S.A.C."/>
    <s v="OTROS"/>
    <s v="DESISTIMIENTO RECURSO DE RECONSIDERACIÓN"/>
    <s v="Aceptar el desistimiento del recurso de reconsideración interpuesto por MANUEL YSINE S.A.C. contra la RD. N° 1526-2018-PRODUCE/DGPCHDI."/>
    <s v="CHI"/>
    <s v="EXTRACCIÓN"/>
    <s v="no es tupa"/>
    <m/>
  </r>
  <r>
    <n v="525"/>
    <d v="2019-08-19T00:00:00"/>
    <s v="525-2019-PRODUCE/DGPCHDI"/>
    <s v="029576-2019"/>
    <x v="8"/>
    <x v="112"/>
    <s v="EMPRESA MINERA LOS QUENUALES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MPRESA MINERA LOS QUENUALES S.A. autorización para efectuar investigación pesquera con extracción de muestras de especímenes hidrobiológicos, sin valor comercial y sin uso de embarcación pesquera."/>
    <s v="CHD"/>
    <s v="EXTRACCIÓN"/>
    <s v="si"/>
    <m/>
  </r>
  <r>
    <n v="526"/>
    <d v="2019-08-19T00:00:00"/>
    <s v="526-2019-PRODUCE/DGPCHDI"/>
    <s v="020850-2019"/>
    <x v="8"/>
    <x v="112"/>
    <s v="NEXA RESOURCES PERU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NEXA RESOURCES PERU S.A.A. autorización para efectuar investigación pesquera con extracción de muestras de especímenes hidrobiológicos, sin valor comercial y sin uso de embarcación pesquera."/>
    <s v="CHD"/>
    <s v="EXTRACCIÓN"/>
    <s v="si"/>
    <m/>
  </r>
  <r>
    <n v="527"/>
    <d v="2019-08-20T00:00:00"/>
    <s v="527-2019-PRODUCE/DGPCHDI"/>
    <s v="064710-2019"/>
    <x v="8"/>
    <x v="112"/>
    <s v="JACOBO CAVENAGO ZOLEZZI"/>
    <s v="N° 4 AUTORIZACIÓN  DE INCREMENTO DE FLOTA"/>
    <s v="AUTORIZACIÓN DE INCREMENTO DE FLOTA"/>
    <s v="Otorgar a favor de JACOBO CAVENAGO ZOLEZZI, autorización de incremento de flota para la construcción de una nueva embarcación de 28.52 m3 de capacidad de bodega, para la extracción de anchoveta y demás recursos para CHD, vía sustitución de la embarcación pesquera RAMUSSA (CE-23002-CM)"/>
    <s v="CHD"/>
    <s v="EXTRACCIÓN"/>
    <s v="si"/>
    <m/>
  </r>
  <r>
    <n v="528"/>
    <d v="2019-08-06T00:00:00"/>
    <s v="528-2019-PRODUCE/DGPCHDI"/>
    <s v="066480-2019"/>
    <x v="8"/>
    <x v="112"/>
    <s v="EMPRESA PESQUERA DON HIPOLITO S.A.C."/>
    <s v="N° 13 CAMBIO DEL TITULAR DEL PERMISO DE PESCA PARA EMBARCACIONES PESQUERAS"/>
    <s v="CAMBIO DE TITULAR DE PERMISO DE PESCA"/>
    <s v="Aprobar a favor de EMPRESA PESQUERA DON HIPOLITO S.A.C. el cambio de titular del permiso de pesca de la E/P NIÑO JESUS (CO-19888-CM). Aprobar a su favor el cambio de titular del PMCE y LMCE correspondiente."/>
    <s v="CHI"/>
    <s v="EXTRACCIÓN"/>
    <s v="no"/>
    <m/>
  </r>
  <r>
    <n v="529"/>
    <s v="-"/>
    <s v="529-2019-PRODUCE/DGPCHDI"/>
    <s v="055346-2019"/>
    <x v="8"/>
    <x v="112"/>
    <s v="COMPAÑÍA DE MINAS BUENAVENTURA S.A.A."/>
    <s v="OTROS"/>
    <s v="AMPLIAR CRONOGRAMA DE TRABAJO AUTORIZACIÓN PARA EFECTUAR INVESTIGACIÓN PESQUERA CON EXTRACCIÓN  DE MUESTRAS DE ESPECÍMENES HIDROBIOLÓGICOS"/>
    <s v="Otorgar la ampliación del plazo establecido en el artículo 1 de la RD. N° 1332-2018-PRODUCE/DGPCHDI, por 12 meses adicionales para el desarrollo de un proyecto de investigación, solicitado por COMPAÑÍA DE MINAS BUENAVENTURA S.A.A."/>
    <s v="CHD"/>
    <s v="EXTRACCIÓN"/>
    <s v="no es tupa"/>
    <m/>
  </r>
  <r>
    <n v="530"/>
    <s v="-"/>
    <s v="530-2019-PRODUCE/DGPCHDI"/>
    <s v="080448-2019"/>
    <x v="8"/>
    <x v="113"/>
    <s v="JOSÉ DE LA ROSA SUCLUPE TEJADA, MARÍA TOMASA TEJADA SANTAMARÍA VDA. DE SUCLUPE, GRICELDA EFFIO SUCLUPE, NELY SUCLUPE TEJADA DE HUAMANCHUMO, MARÍA JUANA SUCLUPE TEJADA DE BANCES, CARMEN ROSA SUCLUPE TEJADA DE SÁNCHEZ, MARCELA SUCLUPE TEJADA, VIRGINIA SUCLUPE TEJADA, MARÍA SANTOS SUCLUPE TEJADA DE MENDOZA, GEORGINIA SUCLUPE TEJADA y LUIS MIGUEL SUCLUPE TEJADA"/>
    <s v="OTROS"/>
    <s v="MODIFICAR PERMISO DE PESCA POR CAMBIO DE NOMBRE DE TITULARES"/>
    <s v="Modificar el permiso de pesca para operar la embarcación pesquera JOSE LUIS de matrícula PL-10602-PM, únicamente en e el extremo referido a la actualización de los nombres de los titulares del permiso de pesca"/>
    <s v="CHI"/>
    <s v="EXTRACCIÓN"/>
    <s v="no es tupa"/>
    <m/>
  </r>
  <r>
    <n v="531"/>
    <d v="2019-08-21T00:00:00"/>
    <s v="531-2019-PRODUCE/DGPCHDI"/>
    <s v="030412-2019"/>
    <x v="8"/>
    <x v="113"/>
    <s v="COMPAÑIA MINERA PODEROSA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PODEROSA S.A. autorización para efectuar investigación pesquera con extracción de muestras de especímenes hidrobiológicos, sin valor comercial y sin uso de embarcación"/>
    <s v="CHD"/>
    <s v="EXTRACCIÓN"/>
    <s v="si"/>
    <m/>
  </r>
  <r>
    <n v="532"/>
    <d v="2019-06-06T00:00:00"/>
    <s v="532-2019-PRODUCE/DGPCHDI"/>
    <s v="036282-2019"/>
    <x v="8"/>
    <x v="113"/>
    <s v="FRIGORIFICO ANGÉLICA S.R.L."/>
    <s v="N° 29 AMPLIACIÓN  DEL PLAZO DE LA AUTORIZACIÓN DE INSTALACIÓN DE UNA O MÁS PLANTAS DE PROCESAMIENTO PESQUERO"/>
    <s v="IMPROCEDENTE AMPLIACIÓN DEL PLAZO DE LA AUTORIZACIÓN PARA LA INSTALACIÓN DE UNA PLANTA DE PROCESAMIENTO"/>
    <s v="Declarar IMPROCEDENTE la solicitud presentada por FRIGORIFICO ANGÉLICA S.R.L. para la ampliación del plazo de la autorización para la instalación de una planta de procesamiento de congelado de 20 t/día, ubicada en Parque Industrial Mz. X, Lotes 2, 3 y 4, Ilo-Moquegua"/>
    <s v="CHD"/>
    <s v="PROCESAMIENTO"/>
    <s v="no"/>
    <m/>
  </r>
  <r>
    <n v="533"/>
    <d v="2019-08-21T00:00:00"/>
    <s v="533-2019-PRODUCE/DGPCHDI"/>
    <s v="064965-2019"/>
    <x v="8"/>
    <x v="114"/>
    <s v="QUEREBALU S.A.C."/>
    <s v="N° 4 AUTORIZACIÓN  DE INCREMENTO DE FLOTA"/>
    <s v="AUTORIZACIÓN INCREMENTO DE FLOTA_x000a_ACEPTAR RENUNCIA PERMISO DE PESCA"/>
    <s v="Aceptar la renuncia formulada por PESQUERA QUEREBALU S.A.C. al permiso de pesca para operar la embarcación DIOS ME BENDIGA (PL-2135-CM), en el extremo referido a los recursos anchoveta y sardina con destino al consumo humano directo. Otorgar autorización de incremento de flota para construir una nueva embarcación, vía sustitución de la embarcación antes mencionada."/>
    <s v="CHD"/>
    <s v="EXTRACCIÓN"/>
    <s v="si"/>
    <m/>
  </r>
  <r>
    <n v="534"/>
    <d v="2019-08-06T00:00:00"/>
    <s v="534-2019-PRODUCE/DGPCHDI"/>
    <s v="061884-2019"/>
    <x v="8"/>
    <x v="114"/>
    <s v="LOS HALCONES S.A."/>
    <s v="N° 13 CAMBIO DEL TITULAR DEL PERMISO DE PESCA PARA EMBARCACIONES PESQUERAS"/>
    <s v="CAMBIO DE TITULAR DE PERMISO DE PESCA"/>
    <s v="Aprobar a favor de LOS HALCONES S.A. el cambio de titular del permiso de pesca para operar la embarcación pesquera DON ALONSO (PS-0614-PM), para extraer anchoveta y sardina para consumo humano indirecto, aprobar a su favor el cambio de titular del PMCE y LMCE"/>
    <s v="CHI"/>
    <s v="EXTRACCIÓN"/>
    <s v="no"/>
    <m/>
  </r>
  <r>
    <n v="535"/>
    <d v="2019-08-12T00:00:00"/>
    <s v="535-2019-PRODUCE/DGPCHDI"/>
    <s v="068785-2019"/>
    <x v="8"/>
    <x v="114"/>
    <s v="EMPRESA PESQUERA D MMIR S.A.C."/>
    <s v="N° 13 CAMBIO DEL TITULAR DEL PERMISO DE PESCA PARA EMBARCACIONES PESQUERAS"/>
    <s v="CAMBIO DE TITULAR DE PERMISO DE PESCA"/>
    <s v="Aprobar a favor de EMPRESA PESQUERA D MMIR S.A.C. el cambio de titular del permiso de pesca para operar la embarcación D ANGELO AGUSTIN (PL-19845-CM), aprobar a su favor el cambio de titular del PMCE y LMCE otorgado"/>
    <s v="CHD/CHI"/>
    <s v="EXTRACCIÓN"/>
    <s v="no"/>
    <m/>
  </r>
  <r>
    <n v="536"/>
    <d v="2019-08-21T00:00:00"/>
    <s v="536-2019-PRODUCE/DGPCHDI"/>
    <s v="059917-2019"/>
    <x v="8"/>
    <x v="114"/>
    <s v="JOSÉ DE LA ROSA SUCLUPE TEJADA, MARÍA TOMASA TEJADA SANTAMARÍA VDA. DE SUCLUPE, GRICELDA EFFIO SUCLUPE, NELY SUCLUPE TEJADA DE HUAMANCHUMO, MARÍA JUANA SUCLUPE TEJADA DE BANCES, CARMEN ROSA SUCLUPE TEJADA DE SÁNCHEZ, MARCELA SUCLUPE TEJADA, VIRGINIA SUCLUPE TEJADA, MARÍA SANTOS SUCLUPE TEJADA DE MENDOZA, GEORGINIA SUCLUPE TEJADA y LUIS MIGUEL SUCLUPE TEJADA"/>
    <s v="N° 4 AUTORIZACIÓN  DE INCREMENTO DE FLOTA"/>
    <s v="AUTORIZACIÓN INCREMENTO DE FLOTA"/>
    <s v="Otorgar a favor de MARIA TOMASA TEJADA SANTAMARIA VDA. DE SUCLUPE y otros autorización de incremento de flota para construir una nueva embarcación de 94.96 m3 de capacidad de bodega, vía sustitución de la embarcación JOSE LUIS (PL-10602-PM)"/>
    <s v="CHI"/>
    <s v="EXTRACCIÓN"/>
    <s v="si"/>
    <m/>
  </r>
  <r>
    <n v="537"/>
    <d v="2019-08-23T00:00:00"/>
    <s v="537-2019-PRODUCE/DGPCHDI"/>
    <s v="061088-2019"/>
    <x v="8"/>
    <x v="115"/>
    <s v="CONSULTORES Y CONSTRUCTORES CARE S.A.C."/>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la solicitud de autorización para efectuar investigación pesquera con extracción de muestras de especímenes hidrobiológicos sin valor comercial y sin uso de embarcación, presentado por CONSULTORES Y CONSTRUCTORES CARE S.A.C."/>
    <s v="CHD"/>
    <s v="EXTRACCIÓN"/>
    <s v="si"/>
    <m/>
  </r>
  <r>
    <n v="538"/>
    <d v="2019-08-23T00:00:00"/>
    <s v="538-2019-PRODUCE/DGPCHDI"/>
    <s v="061080-2019"/>
    <x v="8"/>
    <x v="115"/>
    <s v="CONSULTORES Y CONSTRUCTORES CARE S.A.C."/>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la solicitud de autorización para efectuar investigación pesquera con extracción de muestras de especímenes hidrobiológicos sin valor comercial y sin uso de embarcación, presentado por CONSULTORES Y CONSTRUCTORES CARE S.A.C."/>
    <s v="CHD"/>
    <s v="EXTRACCIÓN"/>
    <s v="si"/>
    <m/>
  </r>
  <r>
    <n v="539"/>
    <d v="2019-08-23T00:00:00"/>
    <s v="539-2019-PRODUCE/DGPCHDI"/>
    <s v="061073-2019"/>
    <x v="8"/>
    <x v="115"/>
    <s v="CONSULTORES Y CONSTRUCTORES CARE S.A.C."/>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la solicitud de autorización para efectuar investigación pesquera con extracción de muestras de especímenes hidrobiológicos, sin valor comercial y sin uso de embarcación pesquera, solicitado por CONSUTLORES Y CONSTRUCTORES CARE S.A.C."/>
    <s v="CHD"/>
    <s v="EXTRACCIÓN"/>
    <s v="si"/>
    <m/>
  </r>
  <r>
    <n v="540"/>
    <d v="2019-11-20T00:00:00"/>
    <s v="540-2019-PRODUCE/DGPCHDI"/>
    <s v="027615-2019"/>
    <x v="8"/>
    <x v="115"/>
    <s v="INSTITUTO DE CIENCIAS DE LA VIDA - UNIVERSIDAD DE MICHIGAN (LIFE SCIENCES INSTITUTE, UNIVERSITY OF MICHIGAN - U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l INSTITUTO DE CIENCIAS DE LA VIDA - UNIVERSIDAD DE MICHIGAN (LIFE SCIENCES INSTITUTE, UNIVERSITY OF MICHIGAN - USA), autorización para efectuar investigación pesquera con extracción de muestras de especímenes hidrobiológicos sin valor comercial y sin uso de embarcación pesquera"/>
    <s v="CHD"/>
    <s v="EXTRACCIÓN"/>
    <s v="si"/>
    <m/>
  </r>
  <r>
    <n v="541"/>
    <d v="2019-08-13T00:00:00"/>
    <s v="541-2019-PRODUCE/DGPCHDI"/>
    <s v="018575-2019"/>
    <x v="8"/>
    <x v="115"/>
    <s v="NEXA RESOURCES PERU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NEXA RESOURCES PERU S.A.A. autorización para efectuar investigación pesquera con extracción de muestras de especímenes hidrobiológicos sin valor comercial y sin uso de embarcación pesquera"/>
    <s v="CHD"/>
    <s v="EXTRACCIÓN"/>
    <s v="no"/>
    <m/>
  </r>
  <r>
    <n v="542"/>
    <d v="2019-08-23T00:00:00"/>
    <s v="542-2019-PRODUCE/DGPCHDI"/>
    <s v="027251-2019"/>
    <x v="8"/>
    <x v="115"/>
    <s v="NEWMONT PERU S.R.L."/>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NEWMONT PERU S.R.L. autorización para efectuar investigación pesquera con extracción de muestras de especímenes hidrobiológicos sin valor comercial y sin uso de embarcación pesquera"/>
    <s v="CHD"/>
    <s v="EXTRACCIÓN"/>
    <s v="si"/>
    <m/>
  </r>
  <r>
    <n v="543"/>
    <d v="2019-08-21T00:00:00"/>
    <s v="543-2019-PRODUCE/DGPCHDI"/>
    <s v="065175-2019"/>
    <x v="8"/>
    <x v="116"/>
    <s v="LUIS ALBERTO RÍOS ARÉVALO"/>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la solicitud de autorización para efectuar investigación pesquera con extracción de muestras de especímenes hidrobiológicos, sin valor comercial y sin uso de embarcación pesquera, solicitado por LUIS ALBERTO RÍOS ARÉVALO"/>
    <s v="CHD"/>
    <s v="EXTRACCIÓN"/>
    <s v="no"/>
    <m/>
  </r>
  <r>
    <n v="544"/>
    <d v="2019-08-08T00:00:00"/>
    <s v="544-2019-PRODUCE/DGPCHDI"/>
    <s v="056082-2019"/>
    <x v="8"/>
    <x v="117"/>
    <s v="MUNICIPALIDAD DISTRITAL DE SAN MARCOS"/>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la solicitud de autorización para efectuar investigación pesquera con extracción de muestras de especímenes hidrobiológicos, sin valor comercial y sin uso de embarcación pesquera, solicitado por la MUNICIPALIDAD DISTRITAL DE SAN MARCOS"/>
    <s v="CHD"/>
    <s v="EXTRACCIÓN"/>
    <s v="no"/>
    <m/>
  </r>
  <r>
    <n v="545"/>
    <d v="2019-05-10T00:00:00"/>
    <s v="545-2019-PRODUCE/DGPCHDI"/>
    <s v="011312-2019"/>
    <x v="8"/>
    <x v="117"/>
    <s v="ALESSANDRA PIEDAD PALOMINO CACERES"/>
    <s v="N° 23 AUTORIZACIÓN  PARA EFECTUAR  INVESTIGACIÓN MEDIANTE PESCA (EXPLORATORIA - EXPERIMENTAL) Y/O AUTORIZACION PARA EFECTUAR INVESTIGACION PESQUERA CON O SIN EXTRACCION DE MUESTRAS DE ESPECIMENES HIDROBIOLOGICOS, SIN VALOR COMERCIAL"/>
    <s v="ABANDONO DEL PROCEDIMIENTO DE AUTORIZACIÓN PARA EFECTUAR INVESTIGACIÓN PESQUERA"/>
    <s v="Declarar en abandono la solicitud de autorización para efectuar investigación pesquera con extracción de muestras de especímenes hidrobiológicos, sin valor comercial y sin uso de embarcación pesquera, solicitado por ALESSANDRA PIEDAD PALOMINO CACERES"/>
    <s v="CHD"/>
    <s v="EXTRACCIÓN"/>
    <s v="no"/>
    <m/>
  </r>
  <r>
    <n v="546"/>
    <d v="2019-08-14T00:00:00"/>
    <s v="546-2019-PRODUCE/DGPCHDI"/>
    <s v="070211-2019"/>
    <x v="8"/>
    <x v="117"/>
    <s v="RUTH EVELYN CAMPOS NEYRA"/>
    <s v="N° 13 CAMBIO DEL TITULAR DEL PERMISO DE PESCA PARA EMBARCACIONES PESQUERAS"/>
    <s v="CAMBIO DE TITULAR DE PERMISO DE PESCA"/>
    <s v="Aprobar a favor de RUTH EVELYN CAMPOS NEYRA el cambio de titular del permiso de pesca para operar la embarcación pesquera de menor escala NIÑO DEL MILAGRO 2 (PT-05821-BM)"/>
    <s v="CHD"/>
    <s v="EXTRACCIÓN"/>
    <s v="no"/>
    <m/>
  </r>
  <r>
    <n v="547"/>
    <s v="-"/>
    <s v="547-2019-PRODUCE/DGPCHDI"/>
    <s v="053517-2019"/>
    <x v="9"/>
    <x v="118"/>
    <s v="PESQUERA HAYDUK S.A."/>
    <s v="OTROS"/>
    <s v="RENUNCIA DE LA LICENCIA DE PROCESAMIENTO"/>
    <s v="Aceptar la renuncia formulada por PESQUERA HAYDUK S.A. a la licencia de operación de las plantas de enlatado (1588 cajas/turno) y congelado (21 t/día), ubicadas en Av. Mariano Linio Urrieta S/N, Puerto de Ilo, Mariscal Nieto-Moquegua"/>
    <s v="CHD"/>
    <s v="PROCESAMIENTO"/>
    <s v="no es tupa"/>
    <m/>
  </r>
  <r>
    <n v="548"/>
    <s v="-"/>
    <s v="548-2019-PRODUCE/DGPCHDI"/>
    <s v="021793-2019"/>
    <x v="9"/>
    <x v="118"/>
    <s v="PROYECTO ESPECIAL DE INFRAESTRUCTURA DE TRANSPORTE DESCENTRALIZADO - PROVIAS DESCENTRALIZADO"/>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l PROYECTO ESPECIAL DE INFRAESTRUCTURA DE TRANSPORTE DESCENTRALIZADO - PROVIAS DESCENTRALIZADO, autorización para efectuar investigación pesquera con extracción de muestras de especímenes hidrobiológicos, sin valor comercial y sin uso de embarcación pesquera."/>
    <s v="CHD"/>
    <s v="EXTRACCIÓN"/>
    <s v="no es tupa"/>
    <m/>
  </r>
  <r>
    <n v="549"/>
    <d v="2019-08-09T00:00:00"/>
    <s v="549-2019-PRODUCE/DGPCHDI"/>
    <s v="023061-2019"/>
    <x v="9"/>
    <x v="118"/>
    <s v="PROYECTO ESPECIAL DE INFRAESTRUCTURA DE TRANSPORTE NACIONAL - PROVIAS NACIONAL"/>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l PROYECTO ESPECIAL DE INFRAESTRUCTURA DE TRANSPORTE NACIONAL - PROVIAS NACIONAL, autorización para efectuar investigación pesquera con extracción de muestras de especímenes hidrobiológicos, sin valor comercial y sin uso de embarcación pesquera."/>
    <s v="CHD"/>
    <s v="EXTRACCIÓN"/>
    <s v="no"/>
    <m/>
  </r>
  <r>
    <n v="550"/>
    <d v="2019-09-03T00:00:00"/>
    <s v="550-2019-PRODUCE/DGPCHDI"/>
    <s v="068884-2019"/>
    <x v="9"/>
    <x v="118"/>
    <s v="FIDEL PERICHE MARTINEZ"/>
    <s v="N° 4 AUTORIZACIÓN  DE INCREMENTO DE FLOTA"/>
    <s v="AUTORIZACIÓN DE INCREMENTO DE FLOTA"/>
    <s v="Declarar IMPROCEDENTE la solicitud de autorización de incremento de flota para construir una nueva embarcación pesquera, vía sustitución de la embarcación no siniestrada KARINA de matrícula CO-9911-CM, presentada por FIDEL PERICHE MARTINEZ"/>
    <s v="CHD/CHI"/>
    <s v="EXTRACCIÓN"/>
    <s v="si"/>
    <m/>
  </r>
  <r>
    <n v="551"/>
    <d v="2019-09-03T00:00:00"/>
    <s v="551-2019-PRODUCE/DGPCHDI"/>
    <s v="028188-2019"/>
    <x v="9"/>
    <x v="118"/>
    <s v="MINERA LAS BAMBAS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INERA LAS BAMBAS S.A. , autorización para efectuar investigación pesquera con extracción de muestras de especímenes hidrobiológicos, sin valor comercial y sin uso de embarcación pesquera."/>
    <s v="CHD"/>
    <s v="EXTRACCIÓN"/>
    <s v="si"/>
    <m/>
  </r>
  <r>
    <n v="552"/>
    <d v="2019-08-16T00:00:00"/>
    <s v="552-2019-PRODUCE/DGPCHDI"/>
    <s v="065850-2019"/>
    <x v="9"/>
    <x v="118"/>
    <s v="ZULLYANITA TORRES BRINGAS"/>
    <s v="N° 13 CAMBIO DEL TITULAR DEL PERMISO DE PESCA PARA EMBARCACIONES PESQUERAS"/>
    <s v="IMPROCEDENTE CAMBIO DE TITULAR DE PERMISO DE PESCA"/>
    <s v="Declarar IMPROCEDENTE la solicitud de cambio de titular del permiso de pesca para operar la embarcación pesquera ALBATROS con matrícula TA-6038-CM, presentada por ZULLYANITA TORRES BRINGAS"/>
    <s v="CHD"/>
    <s v="EXTRACCIÓN"/>
    <s v="no"/>
    <m/>
  </r>
  <r>
    <n v="553"/>
    <s v="-"/>
    <s v="553-2019-PRODUCE/DGPCHDI"/>
    <s v="R.V.M. N° 113-2018-PRODUCE/DVPA"/>
    <x v="9"/>
    <x v="119"/>
    <s v="DELIPESCA S.A."/>
    <s v="OTROS"/>
    <s v="IMPROCEDENTE RENUNCIA AL OTORGAMIENTO DE PERMISO DE PESCA DE BANDERA EXTRANJERA"/>
    <s v="Declarar improcedente la solicitud de renuncia con eficacia anticipada al otorgamiento del permiso de pesca para operar la embarcación pesquera de bandera extranjera denominada FERNANDITO con matrícula (ecuatoriana) P-04-00444, para la extracción del recurso Atún con destino al consumo humano directo."/>
    <s v="CHD"/>
    <s v="EXTRACCIÓN"/>
    <s v="no es tupa"/>
    <m/>
  </r>
  <r>
    <n v="554"/>
    <s v="-"/>
    <s v="554-2019-PRODUCE/DGPCHDI"/>
    <s v="072828-2019"/>
    <x v="9"/>
    <x v="119"/>
    <s v="PESQUERA JESÚS SOBRE LAS AGUAS S.R.L."/>
    <s v="OTROS"/>
    <s v="ERROR MATERIAL: CAMBIO DE MATRÍCULA"/>
    <s v="Rectificar el error material contenido en los artículos 1,2,3 y 4 de la Resolución Directoral N° 202-2015 PRODUCE/DGCHI de fecha 08 de abril de 2015, referido a la matrícula de la embarcación pesquera JESUS SOBRE LAS AGUAS, dice CO-18073-CM, debe decir CO-18073-PM."/>
    <s v="CHD/CHI"/>
    <s v="EXTRACCIÓN"/>
    <s v="no es tupa"/>
    <m/>
  </r>
  <r>
    <n v="555"/>
    <s v="-"/>
    <s v="555-2019-PRODUCE/DGPCHDI"/>
    <s v="089066-2018"/>
    <x v="9"/>
    <x v="120"/>
    <s v="SERAPIO PINGO PAZO, ALEJANDRO PINGO PAZO y MARÍA YOJANI PINGO MORALES"/>
    <s v="OTROS"/>
    <s v="FUNDADO RECURSO DE RECONSIDERACIÓN: OTORGAR PERMISO DE PESCA"/>
    <s v="Declarar fundado el recurso de reconsideración formulado mediante escrito con registro N° 89066-2018, contra la R.D. N° 1387-2018-PRODUCE/DGPCHDI, que declaró improcedente la solicitud de otorgamiento de permiso de pesca para operar la embarcación pesquera NUESTRA SEÑORA DE GUADALUPE con matrícula PT-4207-BM."/>
    <s v="CHD"/>
    <s v="EXTRACCIÓN"/>
    <s v="no es tupa"/>
    <m/>
  </r>
  <r>
    <n v="556"/>
    <d v="2019-09-05T00:00:00"/>
    <s v="556-2019-PRODUCE/DGPCHDI"/>
    <s v="062263-2019"/>
    <x v="9"/>
    <x v="120"/>
    <s v="CULTINOR S.A.C."/>
    <s v="N° 23 AUTORIZACIÓN  PARA EFECTUAR  INVESTIGACIÓN MEDIANTE PESCA (EXPLORATORIA - EXPERIMENTAL) Y/O AUTORIZACION PARA EFECTUAR INVESTIGACION PESQUERA CON O SIN EXTRACCION DE MUESTRAS DE ESPECIMENES HIDROBIOLOGICOS, SIN VALOR COMERCIAL"/>
    <s v="DESISTIMIENTO AUTORIZACIÓN EFECTUAR INVESTIGACIÓN PESQUERA"/>
    <s v="Aceptar el desistimiento del procedimiento de autorización para efectuar investigación pesquera con extracción de muestras de especímenes hidrobiológicos, sin valor comercial y sin uso de embarcación pesquera respecto al proyecto denominado &quot;Plan de trabajo para el monitoreo hidrobiológico del EIA del Proyecto de explotación Katy&quot; formulado por la empresa CULTINOR S.A.C."/>
    <s v="CHD"/>
    <s v="EXTRACCIÓN"/>
    <s v="si"/>
    <m/>
  </r>
  <r>
    <n v="557"/>
    <d v="2019-08-21T00:00:00"/>
    <s v="557-2019-PRODUCE/DGPCHDI"/>
    <s v="046411-2019"/>
    <x v="9"/>
    <x v="120"/>
    <s v="GREEN ACTION CONSULTORES AMBIENTALES S.A.C."/>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la solicitud de autorización para efectuar investigación pesquera con extracción de muestras especímenes hidrobiológicos, sin valor comercial y con uso de embarcación pesquera, para efectuar el proyecto denominado &quot;Monitoreo de la Biodiversidad (Fitoplancton, Zooplancton y Macrobentos&quot;, solicitado por la empresa GREEN ACTION CONSULTORES AMBIENTALES S.A.C."/>
    <s v="CHD"/>
    <s v="EXTRACCIÓN"/>
    <s v="no"/>
    <m/>
  </r>
  <r>
    <n v="558"/>
    <d v="2019-08-06T00:00:00"/>
    <s v="558-2019-PRODUCE/DGPCHDI"/>
    <s v="061879-2019"/>
    <x v="9"/>
    <x v="120"/>
    <s v="LOS HALCONES S.A."/>
    <s v="N° 13 CAMBIO DEL TITULAR DEL PERMISO DE PESCA PARA EMBARCACIONES PESQUERAS"/>
    <s v="CAMBIO DE TITULAR DE PERMISO DE PESCA"/>
    <s v="Aprobar a favor de la empresa LOS HALCONES S.A., el cambio de titular del permiso de pesca para operar la embarcación pesquera GAVILÁN con matrícula CE-2410-PM y 374.47 m3 de capacidad de bodega, para la extracción de los recursos anchoveta y sardina con destino al consumo humano indirecto. Asimismo aprobar a su favor el cambio del titular del PMCE otorgado para la actividad extractiva del recurso anchoveta con destino al consumo humano indirecto."/>
    <s v="CHI"/>
    <s v="EXTRACCIÓN"/>
    <s v="no"/>
    <m/>
  </r>
  <r>
    <n v="559"/>
    <d v="2019-09-04T00:00:00"/>
    <s v="559-2019-PRODUCE/DGPCHDI"/>
    <s v="016106-2019"/>
    <x v="9"/>
    <x v="120"/>
    <s v="PROVIAS DESCENTRALIZADO"/>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ROVIAS DESCENTRALIZADO, autorización para efectuar investigación pesquera con extracción de muestras de especímenes hidrobiológicos, sin valor comercial y sin uso de embarcación pesquera"/>
    <s v="CHD"/>
    <s v="EXTRACCIÓN"/>
    <s v="si"/>
    <m/>
  </r>
  <r>
    <n v="560"/>
    <s v="-"/>
    <s v="560-2019-PRODUCE/DGPCHDI"/>
    <s v="R.V.M. N° 115-2018-PRODUCE/DVPA"/>
    <x v="9"/>
    <x v="120"/>
    <s v="INDUSTRIA ATUNERA S.A."/>
    <s v="OTROS"/>
    <s v="IMPROCEDENTE RENUNCIA AL OTORGAMIENTO DE PERMISO DE PESCA DE BANDERA EXTRANJERA"/>
    <s v="DECLARAR IMPROCEDENTE LA SOLICITUD DE RENUNCIA CON EFICACIA ANTICIPADA AL OTORGAMIENTO DEL PERMISO DE PESCA PARA OPERAR LA EMBARCACIÓN PESQUERA DE BANDERA EXTRANJERA DENOMINADA CHASCA CON MATRICULA ECUATORIANA P -04-00692, PARA LA EXTRACCIÓN DEL RECURSO ATÚN CON DESTINO AL CONSUMO HUMANO DIRECTO , PRESENTADA POR LA EMPRESA INDUSTRIA ATUNERA S.A."/>
    <s v="CHD"/>
    <s v="EXTRACCIÓN"/>
    <s v="no es tupa"/>
    <m/>
  </r>
  <r>
    <n v="561"/>
    <d v="2019-09-02T00:00:00"/>
    <s v="561-2019-PRODUCE/DGPCHDI"/>
    <s v="074005-2019"/>
    <x v="9"/>
    <x v="121"/>
    <s v="YOLANDA JESUS FIESTAS PERICHE"/>
    <s v="N° 4 AUTORIZACIÓN  DE INCREMENTO DE FLOTA"/>
    <s v="AUTORIZACIÓN DE INCREMENTO DE FLOTA"/>
    <s v="Otorgar a YOLANDA JESUS FIESTAS PERICHE, autorización de incremento de flota para construir una nueva embarcación pesquera de 60.64 m3, vía sustitución de la embarcación pesquera MARIA DEL ROCIO (PT-4401-CM). Aceptar la renuncia al recurso anchoveta y sardina con destino al CHD."/>
    <s v="CHI"/>
    <s v="EXTRACCIÓN"/>
    <s v="no"/>
    <m/>
  </r>
  <r>
    <n v="562"/>
    <s v="-"/>
    <s v="562-2019-PRODUCE/DGPCHDI"/>
    <s v="R.V.M. N° 114-2018-PRODUCE/DVPA"/>
    <x v="9"/>
    <x v="121"/>
    <s v="TUNAEXPORT S.A."/>
    <s v="OTROS"/>
    <s v="IMPROCEDENTE RENUNCIA AL OTORGAMIENTO DE PERMISO DE PESCA DE BANDERA EXTRANJERA"/>
    <s v="Delcarar IMPROCEDENTE la solicitud de renuncia con eficacia anticipada al otorgamiento del permiso de pesca para operar la embarcación pesquera de bandera ecuatoriana TUNA I de matrícula P-04-00834, para la extracción de Atún con destino al CHD, presentada por TUNAEXPORT S.A."/>
    <s v="CHD"/>
    <s v="EXTRACCIÓN"/>
    <s v="no es tupa"/>
    <m/>
  </r>
  <r>
    <n v="563"/>
    <d v="2019-04-16T00:00:00"/>
    <s v="563-2019-PRODUCE/DGPCHDI"/>
    <s v="018091-2019"/>
    <x v="9"/>
    <x v="121"/>
    <s v="MARCELINO ERASMO PERICHE LLENQUE"/>
    <s v="OTROS"/>
    <s v="OTROS"/>
    <s v="Dejar sin efecto el artículo 4 de la RD. N° 553-2017-PRODUCE/DGPCHDI, que dispuso determinado condicionamiento a la vigencia del permiso de pesca de menor escala para operar la E/P MI CONSUELO (PT-27057-CM)"/>
    <s v="CHD"/>
    <s v="EXTRACCIÓN"/>
    <s v="no"/>
    <m/>
  </r>
  <r>
    <n v="564"/>
    <s v="-"/>
    <s v="564-2019-PRODUCE/DGPCHDI"/>
    <s v="081111-2018"/>
    <x v="9"/>
    <x v="122"/>
    <s v="VICTOR DE LA CRUZ VENTURA"/>
    <s v="COOPERATIVA PESQUERA"/>
    <s v="IMPROCEDENTE PERMISO DE PESCA_x000a_COOPERATIVA PESQUERA SAN JOSE LIMITADA"/>
    <s v="Declarar IMPROCEDENTE la petición de permiso de pesca formulada por la COOPERATIVA PESQUERA SAN JOSE LIMITADA, para operar la embarcación pesquera FLOR MARIA (PT-40905-BM) del socio VICTOR DE LA CRUZ VENTURA"/>
    <s v="CHD"/>
    <s v="EXTRACCIÓN"/>
    <s v="no es tupa"/>
    <m/>
  </r>
  <r>
    <n v="565"/>
    <s v="-"/>
    <s v="565-2019-PRODUCE/DGPCHDI"/>
    <s v="081111-2018"/>
    <x v="9"/>
    <x v="122"/>
    <s v="ANGELITA GABRIELA LORO GALAN"/>
    <s v="COOPERATIVA PESQUERA"/>
    <s v="PERMISO DE PESCA_x000a_COOPERATIVA PESQUERA SAN JOSE LIMITADA"/>
    <s v="Otorgar permiso de pesca a ANGELITA GABRIELA LORO GALAN, en calidad de socia de la COOPERATIVA PESQUERA SAN JOSE LIMITADA para operar la embarcación pesquera SIMON SANTIAGO I (PL-55543-BM)"/>
    <s v="CHD"/>
    <s v="EXTRACCIÓN"/>
    <s v="no es tupa"/>
    <m/>
  </r>
  <r>
    <n v="566"/>
    <s v="-"/>
    <s v="566-2019-PRODUCE/DGPCHDI"/>
    <s v="081111-2018"/>
    <x v="9"/>
    <x v="122"/>
    <s v="CARMEN ISELA PITA PITA"/>
    <s v="COOPERATIVA PESQUERA"/>
    <s v="PERMISO DE PESCA_x000a_COOPERATIVA PESQUERA SAN JOSE LIMITADA"/>
    <s v="Otorgar permiso de pesca a CARMEN ISELA PITA PITA, en calidad de socia de la COOPERATIVA PESQUERA SAN JOSE LIMITADA para operar la embarcación pesquera MAFER 1 (PT-42109-CM)"/>
    <s v="CHD"/>
    <s v="EXTRACCIÓN"/>
    <s v="no es tupa"/>
    <m/>
  </r>
  <r>
    <n v="567"/>
    <d v="2019-10-15T00:00:00"/>
    <s v="567-2019-PRODUCE/DGPCHDI"/>
    <s v="049638-2019"/>
    <x v="9"/>
    <x v="123"/>
    <s v="DP WORLD CALLAO S.R.L."/>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DP WORLD CALLAO S.R.L., autorización para efectuar investigación pesquera con extracción de muestras de especímenes hidrobiológicos sin valor comercial y con uso de embarcación pesquera"/>
    <s v="CHD"/>
    <s v="EXTRACCIÓN"/>
    <s v="si"/>
    <m/>
  </r>
  <r>
    <n v="568"/>
    <d v="2019-08-06T00:00:00"/>
    <s v="568-2019-PRODUCE/DGPCHDI"/>
    <s v="061878-2019"/>
    <x v="9"/>
    <x v="123"/>
    <s v="LOS HALCONES S.A."/>
    <s v="N° 13 CAMBIO DEL TITULAR DEL PERMISO DE PESCA PARA EMBARCACIONES PESQUERAS"/>
    <s v="CAMBIO DE TITULAR DE PERMISO DE PESCA"/>
    <s v="Aprobar a favor de LOS HALCONES S.A. el cambio de titular del permiso de pesca para operar la embarcación pesquera CALAMAR con matrícula CE-2413-PM, para extraer anchoveta y sardina para CHI. Aprobar a su favor el cambio de titular del PMCE otorgado."/>
    <s v="CHI"/>
    <s v="EXTRACCIÓN"/>
    <s v="no"/>
    <m/>
  </r>
  <r>
    <n v="569"/>
    <d v="2019-09-03T00:00:00"/>
    <s v="569-2019-PRODUCE/DGPCHDI"/>
    <s v="085686-2019"/>
    <x v="9"/>
    <x v="123"/>
    <s v="PESQUERA AZUL S.A.C."/>
    <s v="N° 67 MODIFICACIÓN DEL PERMISO DE PESCA POR CAMBIO DE NOMBRE DE LA EMBARCACIÓN O MATRÍCULA"/>
    <s v="MODIFICAR PERMISO DE PESCA POR CAMBIO DE NOMBRE DE LA EMBARCACIÓN"/>
    <s v="Declarar que la solicitud de permiso de pesca por cambio de nombre solicitado por PESQUERA AZUL S.A.C. ha sido aprobada. En consecuencia, se ha modificado el nombre de la embarcación pesquera de MEGANISI a TIBURON 2 con matrícula CE-1253-PM"/>
    <s v="CHI"/>
    <s v="EXTRACCIÓN"/>
    <s v="no"/>
    <m/>
  </r>
  <r>
    <n v="570"/>
    <s v="-"/>
    <s v="570-2019-PRODUCE/DGPCHDI"/>
    <s v="133132-2017"/>
    <x v="9"/>
    <x v="124"/>
    <s v="SERAPIO PINGO PAZO"/>
    <s v="OTROS"/>
    <s v="DESISTIMIENTO RECURSO DE RECONSIDERACIÓN"/>
    <s v="Aceptar el desistimiento del recurso de reconsideración interpuesto por SERAPIO PINGO PAZO contra la RD. N° 159-2013-PRODUCE/DGCHD, quedando firme el acto administrativo emitido a través de la precitada resolución."/>
    <s v="CHD"/>
    <s v="EXTRACCIÓN"/>
    <s v="no es tupa"/>
    <m/>
  </r>
  <r>
    <n v="571"/>
    <s v="-"/>
    <s v="571-2019-PRODUCE/DGPCHDI"/>
    <s v="039005-2019"/>
    <x v="9"/>
    <x v="124"/>
    <s v="INDUSTRIAS PESQUERAS FRIDA SOPHIA S.A.C."/>
    <s v="OTROS"/>
    <s v="FUNDADO RECURSO DE RECONSIDERACIÓN: DEJAR SIN EFECTO CAMBIO DE TITULAR DE LICENCIA DE OPERACIÓN"/>
    <s v="Declarar FUNDADO el recurso de reconsideración interpuesto por INDUSTRIAS PESQUERAS FRIDA SOPHIA S.A.C. contra la RD. N° 305-2019-PRODUCE/DGPCHDI. Se deja sin efecto el cambio de titular de la licencia para operar la planta de congelado de 25 t/día, otorgado con RD. 305-2019-PRODUCE/DGPCHDI"/>
    <s v="CHD"/>
    <s v="PROCESAMIENTO"/>
    <s v="no es tupa"/>
    <m/>
  </r>
  <r>
    <n v="572"/>
    <s v="-"/>
    <s v="572-2019-PRODUCE/DGPCHDI"/>
    <s v="127082-2018"/>
    <x v="9"/>
    <x v="124"/>
    <s v="LILIANA QUEREVALU NUNURA"/>
    <s v="COOPERATIVA PESQUERA"/>
    <s v="PERMISO DE PESCA_x000a_COOPERATIVA PESQUERA JEHOVA ES MI PASTOR NADA ME FALTARA LA TORTUGA"/>
    <s v="Otorgar permiso de pesca a LILIANA QUEREVALU NUNURA en calidad de socia de la COOPERATIVA PESQUERA JEHOVA ES MI PASTOR NADA ME FALTARÁ para operar la embarcación pesquera DIVINO MAESTRO II de matrícula TA-02330-BM"/>
    <s v="CHD"/>
    <s v="EXTRACCIÓN"/>
    <s v="no es tupa"/>
    <m/>
  </r>
  <r>
    <n v="573"/>
    <s v="-"/>
    <s v="573-2019-PRODUCE/DGPCHDI"/>
    <s v="127082-2018"/>
    <x v="9"/>
    <x v="124"/>
    <s v="BERTHA MORALES CHIROQUE"/>
    <s v="COOPERATIVA PESQUERA"/>
    <s v="PERMISO DE PESCA_x000a_COOPERATIVA PESQUERA JEHOVA ES MI PASTOR NADA ME FALTARA LA TORTUGA"/>
    <s v="Otorgar permiso de pesca a BERTHA MORALES CHIROQUE en calidad de socia de la COOPERATIVA PESQUERA JEHOVA ES MI PASTOR NADA ME FALTARÁ para operar la embarcación pesquera JESUCRISTO ES LEAL de matrícula TA-04005-BM"/>
    <s v="CHD"/>
    <s v="EXTRACCIÓN"/>
    <s v="no es tupa"/>
    <m/>
  </r>
  <r>
    <n v="574"/>
    <s v="-"/>
    <s v="574-2019-PRODUCE/DGPCHDI"/>
    <s v="127082-2018"/>
    <x v="9"/>
    <x v="124"/>
    <s v="ROSA FIESTAS ALVAREZ"/>
    <s v="COOPERATIVA PESQUERA"/>
    <s v="PERMISO DE PESCA_x000a_COOPERATIVA PESQUERA JEHOVA ES MI PASTOR NADA ME FALTARA LA TORTUGA"/>
    <s v="Otorgar permiso de pesca a ROSA FIESTAS ALVAREZ en calidad de socia de la COOPERATIVA PESQUERA JEHOVA ES MI PASTOR NADA ME FALTARÁ para operar la embarcación pesquera GLORIA DE JEHOVA de matrícula TA-02143-BM"/>
    <s v="CHD"/>
    <s v="EXTRACCIÓN"/>
    <s v="no es tupa"/>
    <m/>
  </r>
  <r>
    <n v="575"/>
    <d v="2019-02-13T00:00:00"/>
    <s v="575-2019-PRODUCE/DGPCHDI"/>
    <s v="017102-2019"/>
    <x v="9"/>
    <x v="125"/>
    <s v="YOLA OROSCO CASTRO"/>
    <s v="N° 67 MODIFICACIÓN DEL PERMISO DE PESCA POR CAMBIO DE NOMBRE DE LA EMBARCACIÓN O MATRÍCULA"/>
    <s v="CONCLUSIÓN DEL PROCEDIMIENTO POR MODIFICACIÓN DE CAMBIO DE MATRÍCULA"/>
    <s v="Declarar la conclusión del procedimiento administrativo iniciado por YOLA OROSCO CASTRO, referido a la modificación del permiso de peca de menor escala para operar la embarcación pesquera MI ROSALINA en el extremo referido a la matrícula de SY-21205-BM a SY-21205-CM"/>
    <s v="CHD"/>
    <s v="EXTRACCIÓN"/>
    <s v="no"/>
    <m/>
  </r>
  <r>
    <n v="576"/>
    <s v="-"/>
    <s v="576-2019-PRODUCE/DGPCHDI"/>
    <s v="030552-2019"/>
    <x v="9"/>
    <x v="125"/>
    <s v="NEXA RESOURCES PERU S.A.A."/>
    <s v="OTROS"/>
    <s v="AMPLIAR CRONOGRAMA DE TRABAJO AUTORIZACIÓN PARA EFECTUAR INVESTIGACIÓN PESQUERA CON EXTRACCIÓN  DE MUESTRAS DE ESPECÍMENES HIDROBIOLÓGICOS"/>
    <s v="Otorgar la ampliación del plazo establecido en el artículo 1 de la RD. N° 1486-2018-PRODUCE/DGPCHDI, por 21 meses adicionales, de acuerdo a lo solicitado por NEXA RESOURCES PERU S.A.A."/>
    <s v="CHD"/>
    <s v="EXTRACCIÓN"/>
    <s v="no es tupa"/>
    <m/>
  </r>
  <r>
    <n v="577"/>
    <s v="-"/>
    <s v="577-2019-PRODUCE/DGPCHDI"/>
    <s v="030549-2019"/>
    <x v="9"/>
    <x v="125"/>
    <s v="NEXA RESOURCES PERU S.A.A."/>
    <s v="OTROS"/>
    <s v="AMPLIAR CRONOGRAMA DE TRABAJO AUTORIZACIÓN PARA EFECTUAR INVESTIGACIÓN PESQUERA CON EXTRACCIÓN  DE MUESTRAS DE ESPECÍMENES HIDROBIOLÓGICOS"/>
    <s v="Otorgar la ampliación del plazo establecido en el artículo 1 de la RD. N° 1491-2018-PRODUCE/DGPCHDI, por 21 meses adicionales, de acuerdo a lo solicitado por NEXA RESOURCES PERU S.A.A."/>
    <s v="CHD"/>
    <s v="EXTRACCIÓN"/>
    <s v="no es tupa"/>
    <m/>
  </r>
  <r>
    <n v="578"/>
    <d v="2019-09-17T00:00:00"/>
    <s v="578-2019-PRODUCE/DGPCHDI"/>
    <s v="069146-2019"/>
    <x v="9"/>
    <x v="125"/>
    <s v="EMPRESA PESQUERA CRUZ DE CHALPON S.A.C."/>
    <s v="N° 4 AUTORIZACIÓN  DE INCREMENTO DE FLOTA"/>
    <s v="AUTORIZACIÓN DE INCREMENTO DE FLOTA"/>
    <s v="Aceptar la renuncia formulada por EMPRESA PESQUERA CRUZ DE CHALPON S.A.C. en calidad de propietaria de las embarcaciones pesqueras MILAGRO DE CHALPON II (PT-6162-CM) y MILAGRO DE CHALPON III (PT-11173-CM), en cuanto al acceso del recurso anchoveta para CHD y sardina para CHD y CHI. Otorgar autorización de incremento de flota para construir una nueva embarcación de 108.21 m3 de capacidad de bodega, vía sustitución de las embarcaciones antes mencionadas."/>
    <s v="CHI"/>
    <s v="EXTRACCIÓN"/>
    <s v="si"/>
    <m/>
  </r>
  <r>
    <n v="579"/>
    <d v="2019-09-03T00:00:00"/>
    <s v="579-2019-PRODUCE/DGPCHDI"/>
    <s v="068700-2019"/>
    <x v="9"/>
    <x v="126"/>
    <s v="GROUP CORPORATION REYE´S S.A.C."/>
    <s v="N° 29 AMPLIACIÓN  DEL PLAZO DE LA AUTORIZACIÓN DE INSTALACIÓN DE UNA O MÁS PLANTAS DE PROCESAMIENTO PESQUERO"/>
    <s v="AMPLIACIÓN DE PLAZO PARA INSTALACIÓN DE INCREMENTO DE CAPACIDAD DE PLANTA DE PROCESAMIENTO"/>
    <s v="Renovar a favor de GROUP CORPORATION REYE´S S.A.C. el plazo de vigencia de la autorización para la instalación del incremento de capacidad de la planta de enlatado de 2231 a 4000 cajas/turno e instalación de una planta de harina residual accesoria de 8 t/h, en Chimbote, otorgada mediante RD. N° 1293-2018-PRODUCE/DGPCHDI"/>
    <s v="CHI"/>
    <s v="PROCESAMIENTO"/>
    <s v="no"/>
    <m/>
  </r>
  <r>
    <n v="580"/>
    <s v="-"/>
    <s v="580-2019-PRODUCE/DGPCHDI"/>
    <s v="030553-2019"/>
    <x v="9"/>
    <x v="126"/>
    <s v="NEXA RESOURCES PERU S.A.A."/>
    <s v="OTROS"/>
    <s v="AMPLIAR CRONOGRAMA DE TRABAJO AUTORIZACIÓN PARA EFECTUAR INVESTIGACIÓN PESQUERA CON EXTRACCIÓN  DE MUESTRAS DE ESPECÍMENES HIDROBIOLÓGICOS"/>
    <s v="Otorgar la ampliación del plazo establecido en el artículo 1 de la RD. N° 1413-2018-PRODUCE/DGPCHDI, por treinta y dos (32) meses, solicitada por NEXA RESOURCES PERU S.A.A."/>
    <s v="CHD"/>
    <s v="EXTRACCIÓN"/>
    <s v="no es tupa"/>
    <m/>
  </r>
  <r>
    <n v="581"/>
    <d v="2019-12-19T00:00:00"/>
    <s v="581-2019-PRODUCE/DGPCHDI"/>
    <s v="007512-2019"/>
    <x v="9"/>
    <x v="127"/>
    <s v="GENERACION ELECTRICA RIO BIAVO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GENERACION ELECTRICA RIO BIAVO S.A.C., autorización para efectuar investigación pesquera con extracción de muestras de especímenes hidrobiológicos sin valor comercial y sin uso de embarcación pesquera"/>
    <s v="CHD"/>
    <s v="EXTRACCIÓN"/>
    <s v="si"/>
    <m/>
  </r>
  <r>
    <n v="582"/>
    <d v="2019-09-24T00:00:00"/>
    <s v="582-2019-PRODUCE/DGPCHDI"/>
    <s v="031166-2019"/>
    <x v="9"/>
    <x v="127"/>
    <s v="GEOPARK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GEOPARK PERU S.A.C., autorización para efectuar investigación pesquera con extracción de muestras de especímenes hidrobiológicos sin valor comercial y sin uso de embarcación pesquera"/>
    <s v="CHD"/>
    <s v="EXTRACCIÓN"/>
    <s v="si"/>
    <m/>
  </r>
  <r>
    <n v="583"/>
    <d v="2019-09-30T00:00:00"/>
    <s v="583-2019-PRODUCE/DGPCHDI"/>
    <s v="038332-2019"/>
    <x v="9"/>
    <x v="127"/>
    <s v="VOLCAN COMPAÑIA MINERA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VOLCAN COMPAÑIA MINERA S.A.A., autorización para efectuar investigación pesquera con extracción de muestras de especímenes hidrobiológicos sin valor comercial y sin uso de embarcación pesquera"/>
    <s v="CHD"/>
    <s v="EXTRACCIÓN"/>
    <s v="si"/>
    <m/>
  </r>
  <r>
    <n v="584"/>
    <s v="-"/>
    <s v="584-2019-PRODUCE/DGPCHDI"/>
    <s v="075559-2019"/>
    <x v="9"/>
    <x v="127"/>
    <s v="CORPORACIÓN ECUATORIANA DE PESCA ECUAOCEANICA S.A."/>
    <s v="N° 18 OBTENCIÓN DE PERMISO DE PESCA PARA OPERAR EMBARCACIONES DE BANDERA EXTRANJERA"/>
    <s v="DESISTIMIENTO PERMISO DE PESCA DE BANDERA EXTRANJERA"/>
    <s v="Aceptar el desistimiento al procedimiento de permiso de pesca para operar la embarcación pesquera de bandera ecuatoriana denominada MARIA ISABEL de matrícula P-00-00531, para la extracción de atún para CHD, presentado por CORPORACIÓN ECUATORIANA DE PESCA ECUAOCEANICA S.A."/>
    <s v="CHD"/>
    <s v="EXTRACCIÓN"/>
    <s v="no es tupa"/>
    <m/>
  </r>
  <r>
    <n v="585"/>
    <d v="2019-09-18T00:00:00"/>
    <s v="585-2019-PRODUCE/DGPCHDI"/>
    <s v="020852-2019"/>
    <x v="9"/>
    <x v="128"/>
    <s v="NEXA RESOURCES PERU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NEXA RESOURCES PERU S.A.A. autorización para efectuar investigación pesquera con extracción de muestras de especímenes hidrobiológicos, sin valor comercial y sin uso de embarcación pesquera"/>
    <s v="CHD"/>
    <s v="EXTRACCIÓN"/>
    <s v="si"/>
    <m/>
  </r>
  <r>
    <n v="586"/>
    <d v="2019-09-18T00:00:00"/>
    <s v="586-2019-PRODUCE/DGPCHDI"/>
    <s v="076787-2019"/>
    <x v="9"/>
    <x v="129"/>
    <s v="EMPRESA CARED E.I.R.L."/>
    <s v="N° 13 CAMBIO DEL TITULAR DEL PERMISO DE PESCA PARA EMBARCACIONES PESQUERAS"/>
    <s v="CAMBIO DE TITULAR DE PERMISO DE PESCA"/>
    <s v="Aprobar a favor de EMPRESA CARED E.I.R.L. el cambio de titular del permiso de pesca para operar la embarcación pesquera MARIA MAGALY (PT-3299-CM), para la extracción de anchoveta para CHI y sardina para CHD. Aprobar el cambio de titular del PMCE."/>
    <s v="CHD/CHI"/>
    <s v="EXTRACCIÓN"/>
    <s v="si"/>
    <m/>
  </r>
  <r>
    <n v="587"/>
    <d v="2019-09-18T00:00:00"/>
    <s v="587-2019-PRODUCE/DGPCHDI"/>
    <s v="058714-2019"/>
    <x v="9"/>
    <x v="129"/>
    <s v="COMPAÑIA DE MINAS BUENAVENTURA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DE MINAS BUENAVENTURA S.A.A. autorización para efectuar investigación pesquera con extracción de muestras de especímenes hidrobiológicos sin valor comercial y sin uso de embarcación pesquera"/>
    <s v="CHD"/>
    <s v="EXTRACCIÓN"/>
    <s v="si"/>
    <m/>
  </r>
  <r>
    <n v="588"/>
    <d v="2019-09-11T00:00:00"/>
    <s v="588-2019-PRODUCE/DGPCHDI"/>
    <s v="027577-2019"/>
    <x v="9"/>
    <x v="130"/>
    <s v="COMPAÑÍA MINERA SHALIPAYCO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ÍA MINERA SHALIPAYCO S.A.C. autorización para efectuar investigación pesquera con extracción de muestras de especímenes hidrobiológicos, sin valor comercial y sin uso de embarcación pesquera"/>
    <s v="CHD"/>
    <s v="EXTRACCIÓN"/>
    <s v="no"/>
    <m/>
  </r>
  <r>
    <n v="589"/>
    <d v="2019-06-21T00:00:00"/>
    <s v="589-2019-PRODUCE/DGPCHDI"/>
    <s v="047329-2019"/>
    <x v="9"/>
    <x v="130"/>
    <s v="PESQUERA ORLAND S.A.C."/>
    <s v="N° 13 CAMBIO DEL TITULAR DEL PERMISO DE PESCA PARA EMBARCACIONES PESQUERAS"/>
    <s v="IMPROCEDENTE CAMBIO DE TITULAR DE PERMISO DE PESCA"/>
    <s v="Declarar improcedente la solicitud de cambio de titular del permiso de pesca para operar la embarcación pesquera MILAGRITOS de matrícula PT-4432-CM, presentada por PESQUERA ORLAND S.A.C."/>
    <s v="CHD/CHI"/>
    <s v="EXTRACCIÓN"/>
    <s v="no"/>
    <m/>
  </r>
  <r>
    <n v="590"/>
    <s v="-"/>
    <s v="590-2019-PRODUCE/DGPCHDI"/>
    <s v="103701-2018"/>
    <x v="9"/>
    <x v="130"/>
    <s v="ARTURO FELIPE DEL CASTILLO WERTHEMAN"/>
    <s v="N° 13 CAMBIO DEL TITULAR DEL PERMISO DE PESCA PARA EMBARCACIONES PESQUERAS"/>
    <s v="DESISTIMIENTO CAMBIO DE TITULAR"/>
    <s v="Aceptar el desistimiento al procedimiento de cambio de titular de la autorización de incremento de flota otorgada con RD. N° 1512-2018-PRODUCE/DGPCHDI, para construir una nueva embarcación, vía sustitución de la embarcación pesquera DON JUAN de matrícula CO-20284-CM"/>
    <s v="CHD/CHI"/>
    <s v="EXTRACCIÓN"/>
    <s v="no es tupa"/>
    <m/>
  </r>
  <r>
    <n v="591"/>
    <d v="2019-09-11T00:00:00"/>
    <s v="591-2019-PRODUCE/DGPCHDI"/>
    <s v="077906-2019"/>
    <x v="9"/>
    <x v="131"/>
    <s v="PESQUERA MARIHNA S.A.C."/>
    <s v="N° 4 AUTORIZACIÓN  DE INCREMENTO DE FLOTA_x000a_N° 68 ASOCIACIÓN O INCORPORACIÓN DEFINITIVA DEL PORCENTAJE MÁXIMO DE CAPTURA POR EMBARCACIÓN- PMCE DEL RECURSO ANCHOVETA, DE UNA EMBARCACIÓN A OTRA(S) DEL MISMO ARMADOR"/>
    <s v="AUTORIZACIÓN DE INCREMENTO DE FLOTA_x000a__x000a_APROBAR ASOCIACIÓN O INCORPORACIÓN DEFINITIVA DE PMCE"/>
    <s v="Autorizar la asociación o incorporacion definitiva del PMCE correspondiente al saldo de 3.31 m3 de capacidad de bodega reservado en el artículo 6 de la RD. N° 438-2019-PRODUCE/DGPCHDI, a favor de la embarcación MARINHA I de matrícula PT-61822-PM, para la zona Norte-Centro y Sur"/>
    <s v="CHI"/>
    <s v="EXTRACCIÓN"/>
    <s v="no"/>
    <m/>
  </r>
  <r>
    <n v="592"/>
    <s v="-"/>
    <s v="592-2019-PRODUCE/DGPCHDI"/>
    <s v="064755-2019"/>
    <x v="9"/>
    <x v="131"/>
    <s v="OCEANO SEAFOOD S.A."/>
    <s v="OTROS"/>
    <s v="SUSPENDER POR ÚNICA VEZ LICENCIA DE OPERACIÓN DE PLANTA DE PROCESAMIENTO"/>
    <s v="SUSPENDER por única vez, a solicitud de OCEANO SEAFOOD S.A. la licencia de operación otorgada mediante RD. N° 131-2017-PRODUCE/DGPCHDI, para la operación de las plantas de congelado (24.5 t/día) y enlatado (3297 cajas/turno), ubicadas en Calle Carlos Concha N° 180 - Callao"/>
    <s v="CHD"/>
    <s v="PROCESAMIENTO"/>
    <s v="no es tupa"/>
    <m/>
  </r>
  <r>
    <n v="593"/>
    <d v="2019-06-20T00:00:00"/>
    <s v="593-2019-PRODUCE/DGPCHDI"/>
    <s v="047490-2019"/>
    <x v="9"/>
    <x v="131"/>
    <s v="GER EXPORT S.A."/>
    <s v="N° 82 CAMBIO DEL TITULAR DE LA LICENCIA DE OPERACIÓN DE PLANTA(S) DE PROCESAMIENTO PESQUERO"/>
    <s v="CAMBIO DE TITULAR DE LICENCIA DE OPERACIÓN DE PLANTA DE PROCESAMIENTO"/>
    <s v="Aprobar a favor de GER EXPORT S.A. el cambio de titular de la licencia de la planta de harina ACP (40 t/h), ubicada en la Carretera Costanera Sur km 4.5, Mz. A, Sub-Lote A - Sector Caleta Cata Cata, Ilo-Moquegua"/>
    <s v="CHI"/>
    <s v="PROCESAMIENTO"/>
    <s v="no"/>
    <m/>
  </r>
  <r>
    <n v="594"/>
    <d v="2019-06-27T00:00:00"/>
    <s v="594-2019-PRODUCE/DGPCHDI"/>
    <s v="054166-2019"/>
    <x v="9"/>
    <x v="131"/>
    <s v="AUROMAR S.A.C."/>
    <s v="N° 13 CAMBIO DEL TITULAR DEL PERMISO DE PESCA PARA EMBARCACIONES PESQUERAS"/>
    <s v="IMPROCEDENTE CAMBIO DE TITULAR DE PERMISO DE PESCA"/>
    <s v="Declarar IMPROCEDENTE la solicitud de cambio de titular del permiso de pesca para operar la embarcación pesquera JUANA ROSA de matrícula PL-1524-CM, solicitada por AUROMAR S.A.C."/>
    <s v="CHD/CHI"/>
    <s v="EXTRACCIÓN"/>
    <s v="no"/>
    <m/>
  </r>
  <r>
    <n v="595"/>
    <d v="2019-09-20T00:00:00"/>
    <s v="595-2019-PRODUCE/DGPCHDI"/>
    <s v="076094-2019"/>
    <x v="9"/>
    <x v="131"/>
    <s v="VITE GROUP E.I.R.L."/>
    <s v="N° 4 AUTORIZACIÓN  DE INCREMENTO DE FLOTA"/>
    <s v="AUTORIZACIÓN DE INCREMENTO DE FLOTA"/>
    <s v="Otorgar a VITE GROUP E.I.R.L. autorización de incremento de flota para construir una nueva embarcación pesquera de 100 m3 de capacidad de bodega, vía sustitución de la embarcación pesquera no siniestrada MILAGROS DE CHALPON I (CO-21017-PM)"/>
    <s v="CHD/CHI"/>
    <s v="EXTRACCIÓN"/>
    <s v="si"/>
    <m/>
  </r>
  <r>
    <n v="596"/>
    <d v="2019-10-15T00:00:00"/>
    <s v="596-2019-PRODUCE/DGPCHDI"/>
    <s v="049330-2019"/>
    <x v="9"/>
    <x v="132"/>
    <s v="COMPAÑIA MINERA ARE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ARES S.A.C. autorización para efectuar investigación pesquera con extracción de muestras de especímenes hidrobiológicos, sin valor comercial y sin uso de embarcación pesquera"/>
    <s v="CHD"/>
    <s v="EXTRACCIÓN"/>
    <s v="si"/>
    <m/>
  </r>
  <r>
    <n v="597"/>
    <d v="2019-10-17T00:00:00"/>
    <s v="597-2019-PRODUCE/DGPCHDI"/>
    <s v="011184-2019"/>
    <x v="9"/>
    <x v="132"/>
    <s v="COMPAÑÍA MINERA FORRESTER S.A.C."/>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la solicitud de autorización para efectuar investigación pesquera con extracción de muestras de especímenes hidrobiológicos, sin valor comercial y sin uso de embarcación pesquera, solicitado por COMPAÑÍA MINERA FORRESTER S.A.C."/>
    <s v="CHD"/>
    <s v="EXTRACCIÓN"/>
    <s v="si"/>
    <m/>
  </r>
  <r>
    <n v="598"/>
    <d v="2019-09-26T00:00:00"/>
    <s v="598-2019-PRODUCE/DGPCHDI"/>
    <s v="037363-2019"/>
    <x v="9"/>
    <x v="132"/>
    <s v="HUDBAY PERU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HUDBAY PERU S.A.C. autorización para efectuar investigación pesquera con extracción de muestras de especímenes hidrobiológicos, sin valor comercial y sin uso de embarcación pesquera"/>
    <s v="CHD"/>
    <s v="EXTRACCIÓN"/>
    <s v="si"/>
    <m/>
  </r>
  <r>
    <n v="599"/>
    <d v="2019-08-28T00:00:00"/>
    <s v="599-2019-PRODUCE/DGPCHDI"/>
    <s v="057356-2019"/>
    <x v="9"/>
    <x v="132"/>
    <s v="PAVIE PROYECTOS ESPECIALES S.A.C."/>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la solicitud de autorización para efectuar investigación pesquera con extracción de muestras de especímenes hidrobiológicos, sin valor comercial y sin uso de embarcación pesquera, solicitado por PAVIE PROYECTOS ESPECIALES S.A.C."/>
    <s v="CHD"/>
    <s v="EXTRACCIÓN"/>
    <s v="no"/>
    <m/>
  </r>
  <r>
    <n v="600"/>
    <s v="-"/>
    <s v="600-2019-PRODUCE/DGPCHDI"/>
    <s v="089946-2019"/>
    <x v="9"/>
    <x v="132"/>
    <s v="CONCESIONARIA VIAL DEL PERU S.A. - COVIPERU"/>
    <s v="OTROS"/>
    <s v="AMPLIAR CRONOGRAMA DE TRABAJO AUTORIZACIÓN PARA EFECTUAR INVESTIGACIÓN PESQUERA CON EXTRACCIÓN  DE MUESTRAS DE ESPECÍMENES HIDROBIOLÓGICOS"/>
    <s v="Otorgar la ampliación del plazo establecido en el artículo 1 de la RD. N° 455-2019-PRODUCE/DGPCHDI, por 03 meses adicionales, para efectuar investigación pesquera con extracción de muestras de especímenes hidrobiológicos, sin valor comercial y sin uso de embarcación, solicitada por CONCESIONARIA VIAL DEL PERU S.A. - COVIPERU"/>
    <s v="CHD"/>
    <s v="EXTRACCIÓN"/>
    <s v="no es tupa"/>
    <m/>
  </r>
  <r>
    <n v="601"/>
    <s v="-"/>
    <s v="601-2019-PRODUCE/DGPCHDI"/>
    <s v="072630-2019"/>
    <x v="9"/>
    <x v="132"/>
    <s v="FERNANDO MIGUEL NISHIO LÚCAR"/>
    <s v="OTROS"/>
    <s v="AMPLIAR CRONOGRAMA DE TRABAJO AUTORIZACIÓN PARA EFECTUAR INVESTIGACIÓN PESQUERA CON EXTRACCIÓN  DE MUESTRAS DE ESPECÍMENES HIDROBIOLÓGICOS"/>
    <s v="Otorgar la ampliación del plazo establecido en el artículo 1 de la RD. N° 1416-2018-PRODUCE/DGPCHDI, por 10 meses adicionales, para efectuar investigación pesquera con extracción de muestras de especímenes hidrobiológicos, sin valor comercial y sin uso de embarcación, solicitada por FERNANDO MIGUEL NISHIO LÚCAR"/>
    <s v="CHD"/>
    <s v="EXTRACCIÓN"/>
    <s v="no es tupa"/>
    <m/>
  </r>
  <r>
    <n v="602"/>
    <d v="2019-06-28T00:00:00"/>
    <s v="602-2019-PRODUCE/DGPCHDI"/>
    <s v="047348-2019"/>
    <x v="9"/>
    <x v="132"/>
    <s v="EMANUEL YSINE S.A.C."/>
    <s v="N° 13 CAMBIO DEL TITULAR DEL PERMISO DE PESCA PARA EMBARCACIONES PESQUERAS"/>
    <s v="CAMBIO DE TITULAR DE PERMISO DE PESCA"/>
    <s v="Declarar IMPROCEDENTE la solicitud de cambio de titular del permiso de pesca para operar la embarcación pesquera CRISTO TE AMA YE con matrícula PL-18450-CM, presentada por EMANUEL YSINE S.A.C."/>
    <s v="CHD/CHI"/>
    <s v="EXTRACCIÓN"/>
    <s v="no"/>
    <m/>
  </r>
  <r>
    <n v="603"/>
    <d v="2019-10-15T00:00:00"/>
    <s v="603-2019-PRODUCE/DGPCHDI"/>
    <s v="049328-2019"/>
    <x v="9"/>
    <x v="132"/>
    <s v="COMPAÑIA MINERA ARE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ARES S.A.C. autorización para efectuar investigación pesquera con extracción de muestras de especímenes hidrobiológicos, sin valor comercial y sin uso de embarcación pesquera"/>
    <s v="CHD"/>
    <s v="EXTRACCIÓN"/>
    <s v="si"/>
    <m/>
  </r>
  <r>
    <n v="604"/>
    <d v="2019-11-19T00:00:00"/>
    <s v="604-2019-PRODUCE/DGPCHDI"/>
    <s v="034857-2019"/>
    <x v="9"/>
    <x v="132"/>
    <s v="CHARLENE MILAGROS LUJÁN VEG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HARLENE MILAGROS LUJÁN VEGA autorización para efectuar investigación pesquera con extracción de muestras de especímenes hidrobiológicos, sin valor comercial y sin uso de embarcación pesquera"/>
    <s v="CHD"/>
    <s v="EXTRACCIÓN"/>
    <s v="si"/>
    <m/>
  </r>
  <r>
    <n v="605"/>
    <d v="2019-08-16T00:00:00"/>
    <s v="605-2019-PRODUCE/DGPCHDI"/>
    <s v="036133-2019"/>
    <x v="9"/>
    <x v="132"/>
    <s v="MARIA CECILIA PARDO GANDARILLAS"/>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ARIA CECILIA PARDO GANDARILLAS autorización para efectuar investigación pesquera con extracción de muestras de especímenes hidrobiológicos, sin valor comercial y sin uso de embarcación pesquera"/>
    <s v="CHD"/>
    <s v="EXTRACCIÓN"/>
    <s v="no"/>
    <m/>
  </r>
  <r>
    <n v="606"/>
    <d v="2019-09-25T00:00:00"/>
    <s v="606-2019-PRODUCE/DGPCHDI"/>
    <s v="080631-2019"/>
    <x v="9"/>
    <x v="133"/>
    <s v="PESCA Y TRANSPORTES P &amp; P E.I.R.L."/>
    <s v="N° 13 CAMBIO DEL TITULAR DEL PERMISO DE PESCA PARA EMBARCACIONES PESQUERAS"/>
    <s v="CAMBIO DE TITULAR DE PERMISO DE PESCA"/>
    <s v="Aprobar a favor de PESCA Y TRANSPORTES P &amp; P E.I.R.L. el cambio de titular del permiso de pesca para operar la embarcación pesquera de menor escala EL NAVEGANTE (HO-28646-CM)"/>
    <s v="CHD"/>
    <s v="EXTRACCIÓN"/>
    <s v="si"/>
    <m/>
  </r>
  <r>
    <n v="607"/>
    <s v="-"/>
    <s v="607-2019-PRODUCE/DGPCHDI"/>
    <s v="030707-2019"/>
    <x v="9"/>
    <x v="134"/>
    <s v="PABLO FIESTAS FERNÁNDEZ"/>
    <s v="COOPERATIVA PESQUERA"/>
    <s v="MODIFICAR PERMISO DE PESCA POR CAMBIO DE MATRÍCULA_x000a_COOPERATIVA PESQUERA JEHOVÁ ES MI PASTOR, NADA ME FALTARÁ"/>
    <s v="Modificar el permiso de pesca otorgado mediante RD. N° 812-2018-PRODUCE/DGPCHDI, para operar la embarcación pesquera NIÑO DEL MILAGRO, únicamente en el extremo referido a la matrícula de PT-38969-BM a PT-61241-CM"/>
    <s v="CHD"/>
    <s v="EXTRACCIÓN"/>
    <s v="no es tupa"/>
    <m/>
  </r>
  <r>
    <n v="608"/>
    <s v="-"/>
    <s v="608-2019-PRODUCE/DGPCHDI"/>
    <s v="029560-2019"/>
    <x v="9"/>
    <x v="134"/>
    <s v="SANTOS AMBROSIO QUEREVALÚ QUEREVALÚ"/>
    <s v="COOPERATIVA PESQUERA"/>
    <s v="MODIFICAR PERMISO DE PESCA POR CAMBIO DE MATRÍCULA_x000a_COOPERATIVA PESQUERA JEHOVÁ ES MI PASTOR, NADA ME FALTARÁ"/>
    <s v="Modificar el permiso de pesca otorgado mediante RD. N° 819-2018-PRODUCE/DGPCHDI, para operar la embarcación pesquera NIÑO DEL MILAGRO, únicamente en el extremo referido a la matrícula de PT-51987-BM a PT-61243-CM"/>
    <s v="CHD"/>
    <s v="EXTRACCIÓN"/>
    <s v="no es tupa"/>
    <m/>
  </r>
  <r>
    <n v="609"/>
    <s v="-"/>
    <s v="609-2019-PRODUCE/DGPCHDI"/>
    <s v="R.D. N° 592-2019-PRODUCE/DGPCHDI"/>
    <x v="9"/>
    <x v="134"/>
    <s v="OCEANO SEAFOOD S.A."/>
    <s v="OTROS"/>
    <s v="OTROS"/>
    <s v="Rectificar de oficio el error material contenido en el considerando 1 y el artículo 1 de la RD. N° 592-2019-PRODUCE/DGPCHDI, referido a la solicitud de suspensión de licencia de operación de la planta de procesamiento pesquero de enlatados."/>
    <s v="CHD"/>
    <s v="PROCESAMIENTO"/>
    <s v="no es tupa"/>
    <m/>
  </r>
  <r>
    <n v="610"/>
    <s v="-"/>
    <s v="610-2019-PRODUCE/DGPCHDI"/>
    <s v="029560-2019"/>
    <x v="9"/>
    <x v="135"/>
    <s v="CARMEN VITE PAZO"/>
    <s v="COOPERATIVA PESQUERA"/>
    <s v="MODIFICAR PERMISO DE PESCA POR CAMBIO DE MATRÍCULA_x000a_COOPERATIVA PESQUERA JEHOVÁ ES MI PASTOR, NADA ME FALTARÁ"/>
    <s v="Modificar el permiso de pesca otorgado mediante la RD. N° 719-2018-PRODUCE/DGPCHDI, a favor de CARMEN VITE PAZO, para operar la embarcación pesquera JIREH únicamente en el extremo de la matrícula, de PT-26078-BM a PT-61240-BM"/>
    <s v="CHD"/>
    <s v="EXTRACCIÓN"/>
    <s v="no es tupa"/>
    <m/>
  </r>
  <r>
    <n v="611"/>
    <d v="2019-09-27T00:00:00"/>
    <s v="611-2019-PRODUCE/DGPCHDI"/>
    <s v="078921-2019"/>
    <x v="9"/>
    <x v="135"/>
    <s v="MARIA INOCENTA SANTAMARIA SANTISTEBAN"/>
    <s v="N° 4 AUTORIZACIÓN  DE INCREMENTO DE FLOTA"/>
    <s v="AUTORIZACIÓN DE INCREMENTO DE FLOTA"/>
    <s v="Otorgar a MARIA INOCENTA SANTAMARIA SANTISTEBAN autorización de incremento de flota para construir una nueva embarcación pesquera de menor escala con 29.51 m3 de capacidad de bodega, vía sustitución de la embarcación no siniestrada VIVIANA (PT-22725-CM)"/>
    <s v="CHD"/>
    <s v="EXTRACCIÓN"/>
    <s v="si"/>
    <m/>
  </r>
  <r>
    <n v="612"/>
    <s v="-"/>
    <s v="612-2019-PRODUCE/DGPCHDI"/>
    <s v="029560-2019"/>
    <x v="9"/>
    <x v="136"/>
    <s v="JUAN SANTOS QUEREVALU QUEREVALU"/>
    <s v="COOPERATIVA PESQUERA"/>
    <s v="MODIFICAR PERMISO DE PESCA POR CAMBIO DE MATRÍCULA_x000a_COOPERATIVA PESQUERA JEHOVÁ ES MI PASTOR, NADA ME FALTARÁ"/>
    <s v="Modificar el permiso de pesca otorgado mediante la RD. N° 781-2018-PRODUCE/DGPCHDI, a favor de JUAN SANTOS QUEREVALU QUEREVALU, para operar la embarcación pesquera ARCA DE NOE únicamente en el extremo de la matrícula, de PT-44155-CM a PT-61245-CM"/>
    <s v="CHD"/>
    <s v="EXTRACCIÓN"/>
    <s v="no es tupa"/>
    <m/>
  </r>
  <r>
    <n v="613"/>
    <s v="-"/>
    <s v="613-2019-PRODUCE/DGPCHDI"/>
    <s v="029560-2019"/>
    <x v="9"/>
    <x v="136"/>
    <s v="JOSE JAVIER JUAREZ FLORES"/>
    <s v="COOPERATIVA PESQUERA"/>
    <s v="MODIFICAR PERMISO DE PESCA POR CAMBIO DE MATRÍCULA_x000a_COOPERATIVA PESQUERA JEHOVÁ ES MI PASTOR, NADA ME FALTARÁ"/>
    <s v="Modificar el permiso de pesca otorgado mediante la RD. N° 667-2018-PRODUCE/DGPCHDI, a favor de JOSE JAVIER JUAREZ FLORES, para operar la embarcación pesquera DADIVA DE DIOS únicamente en el extremo de la matrícula, de SN-39306-BM a PT-61246-CM"/>
    <s v="CHD"/>
    <s v="EXTRACCIÓN"/>
    <s v="no es tupa"/>
    <m/>
  </r>
  <r>
    <n v="614"/>
    <s v="-"/>
    <s v="614-2019-PRODUCE/DGPCHDI"/>
    <s v="029560-2019"/>
    <x v="9"/>
    <x v="136"/>
    <s v="MARIA FAUSTINA QUEREVALU PACHECO"/>
    <s v="COOPERATIVA PESQUERA"/>
    <s v="MODIFICAR PERMISO DE PESCA POR CAMBIO DE MATRÍCULA_x000a_COOPERATIVA PESQUERA JEHOVÁ ES MI PASTOR, NADA ME FALTARÁ"/>
    <s v="Modificar el permiso de pesca otorgado mediante la RD. N° 643-2018-PRODUCE/DGPCHDI, a favor de MARIA FAUSTINA QUEREVALU PACHECO, para operar la embarcación pesquera ARCA DE NOE únicamente en el extremo de la matrícula, de PT-51067-BM a PT-61244-CM"/>
    <s v="CHD"/>
    <s v="EXTRACCIÓN"/>
    <s v="no es tupa"/>
    <m/>
  </r>
  <r>
    <n v="615"/>
    <d v="2019-10-08T00:00:00"/>
    <s v="615-2019-PRODUCE/DGPCHDI"/>
    <s v="085284-2019"/>
    <x v="9"/>
    <x v="136"/>
    <s v="SANTOS PANTA ALVAREZ, MARIA VERONICA PERICHE PANTA DE PANTA, AGUSTIN PANTA ALVAREZ y JULISSA MARIVI SAMILLAN OLAYA"/>
    <s v="N° 13 CAMBIO DEL TITULAR DEL PERMISO DE PESCA PARA EMBARCACIONES PESQUERAS"/>
    <s v="CAMBIO DE TITULAR DE PERMISO DE PESCA"/>
    <s v="Aprobar la solicitud de cambio de titular del permiso de pesca para operar la embarcación pesquera CORAZON DE MARIA (PT-4431-PM), a favor de SANTOS PANTA ALVAREZ, MARIA VERONICA PERICHE PANTA DE PANTA, AGUSTIN PANTA ALVAREZ y JULISSA MARIVI SAMILLAN OLAYA"/>
    <s v="CHD/CHI"/>
    <s v="EXTRACCIÓN"/>
    <s v="si"/>
    <m/>
  </r>
  <r>
    <n v="616"/>
    <d v="2019-09-30T00:00:00"/>
    <s v="616-2019-PRODUCE/DGPCHDI"/>
    <s v="044622-2019"/>
    <x v="9"/>
    <x v="136"/>
    <s v="COMPAÑIA MINERA CARAVELI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CARAVELI S.A.C. autorización para efectuar investigación pesquera con extracción de muestras de especímenes hidrobiológicos, sin valor comercial y sin uso de embarcación pesquera"/>
    <s v="CHD"/>
    <s v="EXTRACCIÓN"/>
    <s v="si"/>
    <m/>
  </r>
  <r>
    <n v="617"/>
    <d v="2019-10-29T00:00:00"/>
    <s v="617-2019-PRODUCE/DGPCHDI"/>
    <s v="053696-2019"/>
    <x v="10"/>
    <x v="137"/>
    <s v="COMPAÑÍA DE MINAS BUENAVENTURA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ÍA DE MINAS BUENAVENTURA S.A.A. autorización para efectuar investigación pesquera con extracción de muestras de especímenes hidrobiológicos, sin valor comercial y sin uso de embarcación pesquera."/>
    <s v="CHD"/>
    <s v="EXTRACCIÓN"/>
    <s v="si"/>
    <m/>
  </r>
  <r>
    <n v="618"/>
    <d v="2019-08-06T00:00:00"/>
    <s v="618-2019-PRODUCE/DGPCHDI"/>
    <s v="061433-2019"/>
    <x v="10"/>
    <x v="138"/>
    <s v="LUIS MIGUEL SANCHEZ CARNERO y MARIA ELENA MOLEROS DE SANCHEZ"/>
    <s v="N° 13 CAMBIO DEL TITULAR DEL PERMISO DE PESCA PARA EMBARCACIONES PESQUERAS"/>
    <s v="IMPROCEDENTE CAMBIO DE TITULAR DE PERMISO DE PESCA"/>
    <s v="Declarar IMPROCEDENTE la solicitud de cambio de titular del permiso de pesca para operar la embarcación pesquera JOSE Y MARIA con matrícula TA-5247-CM, presentada por LUIS MIGUEL SANCHEZ CARNERO y MARIA ELENA MOLEROS DE SANCHEZ"/>
    <s v="CHI"/>
    <s v="EXTRACCIÓN"/>
    <s v="no"/>
    <m/>
  </r>
  <r>
    <n v="619"/>
    <d v="2019-10-10T00:00:00"/>
    <s v="619-2019-PRODUCE/DGPCHDI"/>
    <s v="047390-2019"/>
    <x v="10"/>
    <x v="138"/>
    <s v="LA ARENA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ARENA S.A. autorización para efectuar investigación pesquera con extracción de muestras de especímenes hidrobiológicos, sin valor comercial y sin uso de embarcación pesquera"/>
    <s v="CHD"/>
    <s v="EXTRACCIÓN"/>
    <s v="si"/>
    <m/>
  </r>
  <r>
    <n v="620"/>
    <s v="-"/>
    <s v="620-2019-PRODUCE/DGPCHDI"/>
    <s v="063292-2019"/>
    <x v="10"/>
    <x v="138"/>
    <s v="LILIANA VERA VERA"/>
    <s v="N° 13 CAMBIO DEL TITULAR DEL PERMISO DE PESCA PARA EMBARCACIONES PESQUERAS"/>
    <s v="ABANDONO DEL PROCEDIMIENTO DE CAMBIO DE TITULAR DE PERMISO DE PESCA"/>
    <s v="Declarar el abandono del procedimiento de cambio de titular del permiso de pesca para operar la embarcación pesquera DON ALBERTO de matrícula PT-21084-PM, presentado por LILIANA VERA VERA"/>
    <s v="CHD/CHI"/>
    <s v="EXTRACCIÓN"/>
    <s v="no es tupa"/>
    <m/>
  </r>
  <r>
    <n v="621"/>
    <d v="2019-09-12T00:00:00"/>
    <s v="621-2019-PRODUCE/DGPCHDI"/>
    <s v="036950-2019"/>
    <x v="10"/>
    <x v="138"/>
    <s v="COMPAÑÍA MINERA ZAFRANAL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ÍA MINERA ZAFRANAL S.A.C. autorización para efectuar investigación pesquera con extracción de muestras de especímenes hidrobiolóigicos, sin valor comercial y sin uso de embarcación pesquera"/>
    <s v="CHD"/>
    <s v="EXTRACCIÓN"/>
    <s v="no"/>
    <m/>
  </r>
  <r>
    <n v="622"/>
    <s v="-"/>
    <s v="622-2019-PRODUCE/DGPCHDI"/>
    <s v="027035-2019"/>
    <x v="10"/>
    <x v="139"/>
    <s v="COMERCIALIZADORA PESQUERA S &amp; M S.A.C."/>
    <s v="OTROS"/>
    <s v="RENUNCIA DE AUTORIZACIÓN DE INCREMENTO DE FLOTA"/>
    <s v="Aceptar la renuncia formulada por la empresa COMERCIALIZADORA PESQUERA S &amp; M S.A.C. a la autorización de incremento de flota para ampliar la capacidad de bodega de la embarcación pesquera MILAGROSA CRUZ DE CHALPON con matrícula PL-2257-CM."/>
    <s v="CHI"/>
    <s v="EXTRACCIÓN"/>
    <s v="no es tupa"/>
    <m/>
  </r>
  <r>
    <n v="623"/>
    <d v="2019-09-30T00:00:00"/>
    <s v="623-2019-PRODUCE/DGPCHDI"/>
    <s v="084947-2019"/>
    <x v="10"/>
    <x v="139"/>
    <s v="SAKANA DEL PERU S.A."/>
    <s v="N° 7 OBTENCIÓN DE PERMISO DE PESCA VÍA INCREMENTO DE FLOTA AUTORIZADO CONFORME A LOS PROCEDIMIENTOS 4.1 y  4.2."/>
    <s v="PERMISO DE PESCA"/>
    <s v="Otorgar a favor de SAKANA DEL PERU S.A. permiso de pesca para operar la embarcación pesquera de menor escala CHABELA (CE-62116-CM) para realizar extracción de anguila para CHD. Cancelar el permiso de pesca de la embarcación pesquera CHABELA (CO-20740-BM)"/>
    <s v="CHD"/>
    <s v="EXTRACCIÓN"/>
    <s v="no"/>
    <m/>
  </r>
  <r>
    <n v="624"/>
    <d v="2019-08-05T00:00:00"/>
    <s v="624-2019-PRODUCE/DGPCHDI"/>
    <s v="074978-2019"/>
    <x v="10"/>
    <x v="139"/>
    <s v="JIMMY NICOLAY OROSCO CASTRO y TEREZA ELENA HUAMANCHUMO BIMINCHUMO"/>
    <s v="N° 67 MODIFICACIÓN DEL PERMISO DE PESCA POR CAMBIO DE NOMBRE DE LA EMBARCACIÓN O MATRÍCULA"/>
    <s v="MODIFICAR PERMISO DE PESCA POR CAMBIO DE MATRÍCULA DE LA EMBARCACIÓN"/>
    <s v="Declarar que la solicitud de modificación del permiso de pesca por cambio de matrícula presentada por JIMMY NICOLAY OROSCO CASTRO y TEREZA ELENA HUAMANCHUMO BIMINCHUMO, ha sido aprobada. En consecuencia se ha modificado la matrícula de la embarcación pesquera SAN JUAN de CO-16686-CM a CO-16686-PM"/>
    <s v="CHD/CHI"/>
    <s v="EXTRACCIÓN"/>
    <s v="no"/>
    <m/>
  </r>
  <r>
    <n v="625"/>
    <d v="2019-09-26T00:00:00"/>
    <s v="625-2019-PRODUCE/DGPCHDI"/>
    <s v="083882-2019"/>
    <x v="10"/>
    <x v="140"/>
    <s v="PPFISH S.A.C."/>
    <s v="N° 28 AUTORIZACIÓN PARA LA INSTALACIÓN DE PLANTA(S) DE PROCESAMIENTO PESQUERO O AUTORIZACIÓN DE INCREMENTO DE CAPACIDAD DE PROCESAMIENTO DE PLANTA(S) DE PROCESAMIENTO PESQUERO"/>
    <s v="AUTORIZACIÓN PARA INSTALACIÓN DE PLANTA DE PROCESAMIENTO"/>
    <s v="Otorgar a PPFISH S.A.C. autorización para la instalación de una planta de congelado (38.2 t/día), a ubicarse en Calle A, Lote 04, Sección 5, Zona Industrial Ex Fundo Oquendo, altura del km 6.3 de la Av. Néstor Gambeta, Callao."/>
    <s v="CHD"/>
    <s v="PROCESAMIENTO"/>
    <s v="no"/>
    <m/>
  </r>
  <r>
    <n v="626"/>
    <d v="2019-09-17T00:00:00"/>
    <s v="626-2019-PRODUCE/DGPCHDI"/>
    <s v="066101-2019"/>
    <x v="10"/>
    <x v="141"/>
    <s v="INVERSIONES PESQUERAS LIGURIA S.A.C."/>
    <s v="N° 82 CAMBIO DEL TITULAR DE LA LICENCIA DE OPERACIÓN DE PLANTA(S) DE PROCESAMIENTO PESQUERO"/>
    <s v="IMPROCEDENTE CAMBIO DE TITULAR DE LICENCIA DE OPERACIÓN DE PLANTA DE PROCESAMIENTO"/>
    <s v="Declarar IMPROCEDENTE la solicitud presentada por INVERSIONES PESQUERAS LIGURIA S.A.C. de cambio de titular de la licencia de operación de las plantas de enlatado (5286 cajas/ turno) y harina residual accesoria (9 t/h), ubicadas en lotes 1-2-3-4A, Mz. C, Zona Industrial Gran Trapecio, Chimbote-Santa-Ancash"/>
    <s v="CHD/CHI"/>
    <s v="PROCESAMIENTO"/>
    <s v="no"/>
    <m/>
  </r>
  <r>
    <n v="627"/>
    <s v="-"/>
    <s v="627-2019-PRODUCE/DGPCHDI"/>
    <s v="R.M. N° 408-2019-PRODUCE_x000a_097295-2019"/>
    <x v="10"/>
    <x v="142"/>
    <s v="-"/>
    <s v="OTROS"/>
    <s v="PUBLICAR LA RELACIÓN DE EMBARCACIONES PESQUERAS QUE PARTICIPARÁN EN LA INVESTIGACIÓN PESQUERA DENOMINADA OPERACIÓN MERLUZAR XXVIII"/>
    <s v="DISPONER LA PUBLICACIÓN DE LA RELACIÓN DE EMBARCACIONES PESQUERAS QUE PARTICIPAN EN LA ACTIVIDAD DE INVESTIGACIÓN PESQUERA DENOMINADA OPERACIÓN MERLUZA XXVIII AUTORIZADA POR LA RESOLUCIÓN MINISTERIAL N° 408-2019-PRODUCE"/>
    <s v="CHD"/>
    <s v="EXTRACCIÓN"/>
    <s v="no es tupa"/>
    <m/>
  </r>
  <r>
    <n v="628"/>
    <d v="2019-10-21T00:00:00"/>
    <s v="628-2019-PRODUCE/DGPCHDI"/>
    <s v="051011-2019"/>
    <x v="10"/>
    <x v="143"/>
    <s v="PROYECTO ESPECIAL DE INFRAESTRUCTURA DE TRANSPORTE DESCENTRALIZADO - PROVAS DESCENTRALIZADO"/>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l PROYECTO ESPECIAL DE INFRAESTRUCTURA DE TRANSPORTE DESCENTRALIZADO - PROVAS DESCENTRALIZADO, autorización para efectuar investigación pesquera con extracción de muestras de especímenes hidrobiológicos, sin valor comercial y sin uso de embarcación pesquera"/>
    <s v="CHD"/>
    <s v="EXTRACCIÓN"/>
    <s v="si"/>
    <m/>
  </r>
  <r>
    <n v="629"/>
    <d v="2019-09-20T00:00:00"/>
    <s v="629-2019-PRODUCE/DGPCHDI"/>
    <s v="022038-2019"/>
    <x v="10"/>
    <x v="143"/>
    <s v="PROYECTO ESPECIAL DE INFRAESTRUCTURA DE TRANSPORTE NACIONAL - PROVIAS NACIONAL"/>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l PROYECTO ESPECIAL DE INFRAESTRUCTURA DE TRANSPORTE NACIONAL - PROVIAS NACIONAL del Ministerio de Transportes y Comunicaciones, autorización para efectuar investigación pesquera con extracción de muestras de especímenes hidrobiológicos, sin valor comercial y sin uso de embarcación pesquera."/>
    <s v="CHD"/>
    <s v="EXTRACCIÓN"/>
    <s v="no"/>
    <m/>
  </r>
  <r>
    <n v="630"/>
    <s v="-"/>
    <s v="630-2019-PRODUCE/DGPCHDI"/>
    <s v="R.V.M. N° 110-2018-PRODUCE/DVPA"/>
    <x v="10"/>
    <x v="144"/>
    <s v="SENZER S.A."/>
    <s v="OTROS"/>
    <s v="IMPROCEDENTE RENUNCIA AL OTORGAMIENTO DE PERMISO DE PESCA DE BANDERA EXTRANJERA"/>
    <s v="Declarar IMPROCEDENTE la solicitud de renuncia con eficacia anticipada al permiso de pesca para operar la embarcación pesquera de bandera extranjera MARIA JOSE de matrícula ecuatoriana P-06-00695, para la extracción de atún para CHD."/>
    <s v="CHD"/>
    <s v="EXTRACCIÓN"/>
    <s v="no es tupa"/>
    <m/>
  </r>
  <r>
    <n v="631"/>
    <d v="2019-04-25T00:00:00"/>
    <s v="631-2019-PRODUCE/DGPCHDI"/>
    <s v="018091-2019"/>
    <x v="10"/>
    <x v="144"/>
    <s v="MARCELINO ERASMO PERICHE LLENQUE y MARIA GLORIA ACHA DE PERICHE"/>
    <s v="N° 13 CAMBIO DEL TITULAR DEL PERMISO DE PESCA PARA EMBARCACIONES PESQUERAS"/>
    <s v="CAMBIO DE TITULAR DE PERMISO DE PESCA"/>
    <s v="Aprobar a favor de MARCELINO ERASMO PERICHE LLENQUE y MARIA GLORIA ACHA DE PERICHE el cambio de titular del permiso de pesca para operar la embarcación pesquera de menor escala MI CONSUELO (PT-27057-CM)"/>
    <s v="CHD"/>
    <s v="EXTRACCIÓN"/>
    <s v="no"/>
    <m/>
  </r>
  <r>
    <n v="632"/>
    <d v="2019-09-09T00:00:00"/>
    <s v="632-2019-PRODUCE/DGPCHDI"/>
    <s v="065761-2019"/>
    <x v="10"/>
    <x v="144"/>
    <s v="EMPRESA PESQUERA JESUS ELIZABETH S.R.L."/>
    <s v="N° 4 AUTORIZACIÓN  DE INCREMENTO DE FLOTA"/>
    <s v="IMPROCEDENTE AUTORIZACIÓN INCREMENTO DE FLOTA"/>
    <s v="Declarar IMPROCEDENTE la solicitud de autorización de incremento de flota para incorporar el PMCE de una embarcación siniestrada con pérdida total a favor de la embarcación pesquera SANTA ISABEL de matrícula CO-18318-CM, presentada por EMPRESA PESQUERA JESUS ELIZABETH S.R.L."/>
    <s v="CHI"/>
    <s v="EXTRACCIÓN"/>
    <s v="no"/>
    <m/>
  </r>
  <r>
    <n v="633"/>
    <d v="2019-09-17T00:00:00"/>
    <s v="633-2019-PRODUCE/DGPCHDI"/>
    <s v="082031-2019"/>
    <x v="10"/>
    <x v="144"/>
    <s v="CORPORACIÓN SANTOS MARÍA S.A.C."/>
    <s v="N° 13 CAMBIO DEL TITULAR DEL PERMISO DE PESCA PARA EMBARCACIONES PESQUERAS"/>
    <s v="IMPROCEDENTE CAMBIO DE TITULAR DE PERMISO DE PESCA"/>
    <s v="Declarar IMPROCEDENTE la solicitud de cambio de titular del permiso de pesca para operar la embarcación pesquera de menor escala ALBATROS (TA-6038-CM), presentada por CORPORACIÓN SANTOS MARÍA S.A.C."/>
    <s v="CHD"/>
    <s v="EXTRACCIÓN"/>
    <s v="no"/>
    <m/>
  </r>
  <r>
    <n v="634"/>
    <d v="2019-10-16T00:00:00"/>
    <s v="634-2019-PRODUCE/DGPCHDI"/>
    <s v="065943-2019"/>
    <x v="10"/>
    <x v="145"/>
    <s v="PRIME FOOD S.A."/>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la solicitud de autorización para efectuar investigación pesquera con extracción de muestras de especímenes hidrobiológicos, sin valor comercial y con uso de embarcación pesquera, solicitado por PRIME FOOD S.A."/>
    <s v="CHD"/>
    <s v="EXTRACCIÓN"/>
    <s v="si"/>
    <m/>
  </r>
  <r>
    <n v="635"/>
    <s v="-"/>
    <s v="635-2019-PRODUCE/DGPCHDI"/>
    <s v="008450-2019"/>
    <x v="10"/>
    <x v="145"/>
    <s v="JSERFRA S.A.C."/>
    <s v="N° 13 CAMBIO DEL TITULAR DEL PERMISO DE PESCA PARA EMBARCACIONES PESQUERAS"/>
    <s v="DESISTIMIENTO CAMBIO DE TITULAR DE PERMISO DE PESCA"/>
    <s v="Aceptar el desistimiento al proceso de cambio de titular del permiso de pesca para operar la embarcación pesquera MARIANNA con matrícula PL-4169-CM, para la extracción de los recursos anchoveta y sardina para CHI, formulado por JSERFRA S.A.C."/>
    <s v="CHI"/>
    <s v="EXTRACCIÓN"/>
    <s v="no es tupa"/>
    <m/>
  </r>
  <r>
    <n v="636"/>
    <d v="2019-10-22T00:00:00"/>
    <s v="636-2019-PRODUCE/DGPCHDI"/>
    <s v="051438-2019"/>
    <x v="10"/>
    <x v="145"/>
    <s v="CONSORCIO ENERGETICO DE HUANCAVELICA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NSORCIO ENERGETICO DE HUANCAVELICA S.A., autorización para efectuar investigación pesquera con extracción de muestras de especímenes hidrobiológicos, sin valor comercial y sin uso de embarcación pesquera"/>
    <s v="CHD"/>
    <s v="EXTRACCIÓN"/>
    <s v="si"/>
    <m/>
  </r>
  <r>
    <n v="637"/>
    <s v="-"/>
    <s v="637-2019-PRODUCE/DGPCHDI"/>
    <s v="015341-2019"/>
    <x v="10"/>
    <x v="145"/>
    <s v="PESQUERA ARTESANAL DON PANCHO S.A.C."/>
    <s v="OTROS"/>
    <s v="OTROS"/>
    <s v="Dejar sin efecto el artículo 5 de la RD. N° 721-2017-PRODUCE/DGPCHDI, que dispuso determinado condicionamiento a la vigencia del permiso de pesca de menor escala otorgado en el artículo 2 de dicha resolución, para operar la embarcación pesquera MARIO de matrícula PL-21247-CM"/>
    <s v="CHD"/>
    <s v="EXTRACCIÓN"/>
    <s v="no es tupa"/>
    <m/>
  </r>
  <r>
    <n v="638"/>
    <d v="2019-06-25T00:00:00"/>
    <s v="638-2019-PRODUCE/DGPCHDI"/>
    <s v="048385-2019"/>
    <x v="10"/>
    <x v="145"/>
    <s v="PESQUERA JEHOVA PROVEERA S.A.C."/>
    <s v="N° 13 CAMBIO DEL TITULAR DEL PERMISO DE PESCA PARA EMBARCACIONES PESQUERAS"/>
    <s v="IMPROCEDENTE CAMBIO DE TITULAR DE PERMISO DE PESCA"/>
    <s v="Declarar IMPROCEDENTE la solicitud de cambio de titular del permiso de pesca para operar la embarcación pesquera JEHOVA JIREH con matrícula CE-36489-PM, presentada por PESQUERA JEHOVA PROVEERA S.A.C."/>
    <s v="CHI"/>
    <s v="EXTRACCIÓN"/>
    <s v="no"/>
    <m/>
  </r>
  <r>
    <n v="639"/>
    <d v="2019-10-09T00:00:00"/>
    <s v="639-2019-PRODUCE/DGPCHDI"/>
    <s v="085274-2019"/>
    <x v="10"/>
    <x v="145"/>
    <s v="SANTOS PANTA ÁLVAREZ, MARÍA VERÓNICA PERICHE PANTA, AGUSTÍN PANTA ÁLVAREZ y JULISSA MARIVI SAMILLAN OLAYA"/>
    <s v="N° 13 CAMBIO DEL TITULAR DEL PERMISO DE PESCA PARA EMBARCACIONES PESQUERAS"/>
    <s v="CAMBIO DE TITULAR DE PERMISO DE PESCA"/>
    <s v="Aprobar la solicitud de cambio de titular del permiso de pesca para operar la embarcación pesquera MI JUAN NOE con matrícula PT-22483-CM para la extracción del recurso anchoveta con destino al consumo humano directo e indirecto y del recurso sardina con destino al consumo humano directo presentada por SANTOS PANTA ÁLVAREZ y otros."/>
    <s v="CHD/CHI"/>
    <s v="EXTRACCIÓN"/>
    <s v="no"/>
    <m/>
  </r>
  <r>
    <n v="640"/>
    <d v="2019-07-15T00:00:00"/>
    <s v="640-2019-PRODUCE/DGPCHDI"/>
    <s v="055028-2019"/>
    <x v="10"/>
    <x v="145"/>
    <s v="PESQUERA VIBAY S.A.C."/>
    <s v="N° 13 CAMBIO DEL TITULAR DEL PERMISO DE PESCA PARA EMBARCACIONES PESQUERAS"/>
    <s v="CAMBIO DE TITULAR DE PERMISO DE PESCA"/>
    <s v="Aprobar a favor de PESQUERA VIBAY S.A.C. el cambio de titular del permiso de pesca para operar la embarcación pesquera señor de la justicia con matrícula PT-3431-CM. Aprobar a su favor el cambio de titular del PMCE y LMCE."/>
    <s v="CHD/CHI"/>
    <s v="EXTRACCIÓN"/>
    <s v="no"/>
    <m/>
  </r>
  <r>
    <n v="641"/>
    <d v="2019-09-06T00:00:00"/>
    <s v="641-2019-PRODUCE/DGPCHDI"/>
    <s v="086795-2019"/>
    <x v="10"/>
    <x v="145"/>
    <s v="EDINHO RUMICHE PANTA, ISABEL PANTA PANTA, SILVIA DEYSI COVEÑAS MECHATO, MARIA MERCEDES RUMICHE DE PANTA, SANTOS RUMICHE VALENCIA, FRANCISCO RUMICHE VALENCIA, LUCIO CAYO RUMICHE VALENCIA y PABLO RUMICHE VALENCIA "/>
    <s v="N° 67 MODIFICACIÓN DEL PERMISO DE PESCA POR CAMBIO DE NOMBRE DE LA EMBARCACIÓN O MATRÍCULA"/>
    <s v="MODIFICAR PERMISO DE PESCA POR CAMBIO DE MATRÍCULA DE LA EMBARCACIÓN"/>
    <s v="Declarar que la solicitud de modificación de permiso de pesca por cambio de matrícula presentada por EDINHO RUMICHE PANTA y otros, ha sido aprobada automáticamente a la fecha de presentación. En consecuencia se ha modificado la matrícula de la embarcación pesquera MARIA ISABEL de CO-18657-CM a CO-18657-PM."/>
    <s v="CHD/CHI"/>
    <s v="EXTRACCIÓN"/>
    <s v="no"/>
    <m/>
  </r>
  <r>
    <n v="642"/>
    <d v="2019-11-20T00:00:00"/>
    <s v="642-2019-PRODUCE/DGPCHDI"/>
    <s v="076197-2019"/>
    <x v="10"/>
    <x v="146"/>
    <s v="COMPAÑIA MINERA ZAFRANAL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COMPAÑIA MINERA ZAFRANAL S.A.C. autorización para efectuar investigación pesquera con extracción de muestras de especímenes hidrobiológicos, sin valor comercial y sin uso de embarcación pesquera por el período de 4 meses."/>
    <s v="CHD"/>
    <s v="EXTRACCIÓN"/>
    <s v="si"/>
    <m/>
  </r>
  <r>
    <n v="643"/>
    <d v="2019-10-29T00:00:00"/>
    <s v="643-2019-PRODUCE/DGPCHDI"/>
    <s v="053901-2019"/>
    <x v="10"/>
    <x v="146"/>
    <s v="COMPAÑIA MINERA SHALIPAYCO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COMPAÑIA MINERA SHALIPAYCO S.A.A. autorización para efectuar investigación pesquera con extracción de muestras de especímenes hidrobiológicos, sin valor comercial y sin uso de embarcación pesquera por un período de 12 meses."/>
    <s v="CHD"/>
    <s v="EXTRACCIÓN"/>
    <s v="si"/>
    <m/>
  </r>
  <r>
    <n v="644"/>
    <s v="-"/>
    <s v="644-2019-PRODUCE/DGPCHDI"/>
    <s v="082806-2019"/>
    <x v="10"/>
    <x v="146"/>
    <s v="COPEMARY S.A.C."/>
    <s v="OTROS"/>
    <s v="FUNDADO RECURSO DE RECONSIDERACIÓN_x000a_CAMBIO DE TITULAR DE PERMISO DE PESCA"/>
    <s v="Declarar FUNDADO recurso de reconsideración formulado por la empresa COPEMARY S.A.C. contra la R.D. N° 484-2019-PRODUCE/DGPCHDI que declaró improcedente la solicitud de cambio de titular del permiso de pesca para operar la embarcación pesquera MILAGROS CRUZ DE CHALPÓN con matrícula PL-2257-CM."/>
    <s v="CHD/CHI"/>
    <s v="EXTRACCIÓN"/>
    <s v="no es tupa"/>
    <m/>
  </r>
  <r>
    <n v="645"/>
    <d v="2019-09-24T00:00:00"/>
    <s v="645-2019-PRODUCE/DGPCHDI"/>
    <s v="058223-2019"/>
    <x v="10"/>
    <x v="147"/>
    <s v="PESQUERA EXALAMAR S.A.A."/>
    <s v="N° 30 OBTENCIÓN DE LICENCIA DE OPERACIÓN DE PLANTA DE PROCESAMIENTO PESQUERO, VÍA EJECUCIÓN DE LA AUTORIZACIÓN OTORGADA CONFORME AL PROCEDIMIENTO 18. "/>
    <s v="LICENCIA DE PLANTA DE PROCESAMIENTO"/>
    <s v="Otorgar a PESQUERA EXALAMAR S.A.A. licencia para operar una planta de harina residual accesoria a su actividad residual de congelado, con 4.6 t/h de capacidad, ubicada en Zona Industrial III, Caleta Tierra Colorada, Paita-Piura"/>
    <s v="CHI"/>
    <s v="PROCESAMIENTO"/>
    <s v="no"/>
    <m/>
  </r>
  <r>
    <n v="646"/>
    <d v="2019-11-05T00:00:00"/>
    <s v="646-2019-PRODUCE/DGPCHDI"/>
    <s v="050339-2019"/>
    <x v="10"/>
    <x v="147"/>
    <s v="ANABI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ANABI S.A.C. autorización para efectuar investigación pesquera con extracción de muestras de especímenes hidrobiológicos, sin valor comercial y sin uso de embarcación pesquera"/>
    <s v="CHD"/>
    <s v="EXTRACCIÓN"/>
    <s v="si"/>
    <m/>
  </r>
  <r>
    <n v="647"/>
    <d v="2019-10-21T00:00:00"/>
    <s v="647-2019-PRODUCE/DGPCHDI"/>
    <s v="051146-2019"/>
    <x v="10"/>
    <x v="147"/>
    <s v="SOUTHERN PERU COPPER CORPORATION - SUCURSAL DEL PERU"/>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SOUTHERN PERU COPPER CORPORATION - SUCURSAL DEL PERU, autorización para efectuar investigación pesquera con extracción de muestras de especímenes hidrobiológicos, sin valor comercial y sin uso de embarcación pesquera"/>
    <s v="CHD"/>
    <s v="EXTRACCIÓN"/>
    <s v="si"/>
    <m/>
  </r>
  <r>
    <n v="648"/>
    <d v="2019-12-12T00:00:00"/>
    <s v="648-2019-PRODUCE/DGPCHDI"/>
    <s v="053186-2019"/>
    <x v="10"/>
    <x v="147"/>
    <s v="PROVIAS DESCENTRALIZADO"/>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ROVIAS DESCENTRALIZADO, autorización para efectuar investigación pesquera con extracción de muestras de especímenes hidrobiológicos, sin valor comercial y sin uso de embarcación pesquera"/>
    <s v="CHD"/>
    <s v="EXTRACCIÓN"/>
    <s v="si"/>
    <m/>
  </r>
  <r>
    <n v="649"/>
    <d v="2019-08-06T00:00:00"/>
    <s v="649-2019-PRODUCE/DGPCHDI"/>
    <s v="066945-2019"/>
    <x v="10"/>
    <x v="147"/>
    <s v="ULTRAMAR WORLD S.A.C."/>
    <s v="N° 13 CAMBIO DEL TITULAR DEL PERMISO DE PESCA PARA EMBARCACIONES PESQUERAS"/>
    <s v="CAMBIO DE TITULAR DE PERMISO DE PESCA"/>
    <s v="Aprobar a favor de ULTRAMAR WORLD S.A.C. el cambio de titular del permiso de pesca para operar la embarcación pesquera ANTARES III de matrícula CE-10376-PM, hasta el 28/02/2020. Aprobar a su favor el cambio de titular del PMCE y LMCE"/>
    <s v="CHI"/>
    <s v="EXTRACCIÓN"/>
    <s v="no"/>
    <m/>
  </r>
  <r>
    <n v="650"/>
    <d v="2019-10-07T00:00:00"/>
    <s v="650-2019-PRODUCE/DGPCHDI"/>
    <s v="084530-2019"/>
    <x v="10"/>
    <x v="147"/>
    <s v="CORPORACION MAYC PALVAR S.A.C."/>
    <s v="N° 13 CAMBIO DEL TITULAR DEL PERMISO DE PESCA PARA EMBARCACIONES PESQUERAS"/>
    <s v="CAMBIO DE TITULAR DE PERMISO DE PESCA"/>
    <s v="Aprobar a favor de CORPORACION MAYC PALVAR S.A.C. el cambio de titular del permiso de pesca para operar la embarcación pesquera DON MARIANO de matrícula ZS-19410-CM. Aprobar el cambio de titular del PMCE y LMCE correspondiente."/>
    <s v="CHD/CHI"/>
    <s v="EXTRACCIÓN"/>
    <s v="no"/>
    <m/>
  </r>
  <r>
    <n v="651"/>
    <d v="2019-10-18T00:00:00"/>
    <s v="651-2019-PRODUCE/DGPCHDI"/>
    <s v="086646-2019"/>
    <x v="10"/>
    <x v="147"/>
    <s v="AUROMAR S.A.C."/>
    <s v="N° 4 AUTORIZACIÓN  DE INCREMENTO DE FLOTA"/>
    <s v="AUTORIZACIÓN DE INCREMENTO DE FLOTA"/>
    <s v="Otorgar a favor de AUROMAR S.A.C. autorización de incremento de flota para construir una nueva embarcación pesquera de 106 m3 de capacidad de bodega, vía sustitución de la embarcación pesquera no siniestrada AURORA MARGARITA con matrícula PL-22258-PM"/>
    <s v="CHI"/>
    <s v="EXTRACCIÓN"/>
    <s v="si"/>
    <m/>
  </r>
  <r>
    <n v="652"/>
    <d v="2019-08-06T00:00:00"/>
    <s v="652-2019-PRODUCE/DGPCHDI"/>
    <s v="054481-2019"/>
    <x v="10"/>
    <x v="147"/>
    <s v="INDUFRUT S.A.C."/>
    <s v="N° 28 AUTORIZACIÓN PARA LA INSTALACIÓN DE PLANTA(S) DE PROCESAMIENTO PESQUERO O AUTORIZACIÓN DE INCREMENTO DE CAPACIDAD DE PROCESAMIENTO DE PLANTA(S) DE PROCESAMIENTO PESQUERO"/>
    <s v="AUTORIZACIÓN PARA INSTALACIÓN DE PLANTA DE PROCESAMIENTO"/>
    <s v="Otorgar a INDUFRUT S.A.C. autorización para la instalación de una planta de congelado de ovas de pez volador, de 5 t/dá de capacidad, a ubicarse en Calle el Crisol, Parcela II, Mz. E, Lote 10, parque industrial, Villa el Salvador-Lima."/>
    <s v="CHD"/>
    <s v="PROCESAMIENTO"/>
    <s v="no"/>
    <m/>
  </r>
  <r>
    <n v="653"/>
    <d v="2019-09-19T00:00:00"/>
    <s v="653-2019-PRODUCE/DGPCHDI"/>
    <s v="081271-2019"/>
    <x v="10"/>
    <x v="147"/>
    <s v="INVERSIONES ECCOLA S.A.C."/>
    <s v="N° 68 ASOCIACIÓN O INCORPORACIÓN DEFINITIVA DEL PORCENTAJE MÁXIMO DE CAPTURA POR EMBARCACIÓN- PMCE DEL RECURSO ANCHOVETA, DE UNA EMBARCACIÓN A OTRA(S) DEL MISMO ARMADOR"/>
    <s v="APROBAR ASOCIACIÓN O INCORPORACIÓN DEFINITIVA DE PMCE"/>
    <s v="Autorizar la asociación definitiva del PMCE de la ex embarcación pesquera (desguazada) MAGNOLIA BELEN de matrícula CO-10302-PM, a favor de SAN ANTONIO 2 (CE-3043-PM), CAJAMARCA 6 (CE-4826-PM) y CUZCO 1 (CE-0561-PM), para la zona Norte-Centro. Suspender el permiso de pesca de la embarcación MAGNOLIA BELEN (CO-10302-PM)"/>
    <s v="CHI"/>
    <s v="EXTRACCIÓN"/>
    <s v="no"/>
    <m/>
  </r>
  <r>
    <n v="654"/>
    <d v="2019-10-15T00:00:00"/>
    <s v="654-2019-PRODUCE/DGPCHDI"/>
    <s v="085278-2019"/>
    <x v="10"/>
    <x v="148"/>
    <s v="SANTOS PANTA ÁLVAREZ, MARÍA VERÓNICA PERICHE PANTA DE PANTA, AGUSTÍN PANTA ÁLVAREZ y JULISSA MARIVÍ SAMILLAN OLAYA"/>
    <s v="N° 4 AUTORIZACIÓN  DE INCREMENTO DE FLOTA"/>
    <s v="AUTORIZACIÓN DE INCREMENTO DE FLOTA"/>
    <s v="Otorgar a favor de SANTOS PANTA ALVAREZ y otros, autorización de incremento de flota para construir una nueva embarcación pesquera de 74.80 m3 de capacidad de bodega, vía sustitución de la embarcación pesquera no siniestrada MI JUAN NOE de matrícula PT-22483-CM"/>
    <s v="CHD/CHI"/>
    <s v="EXTRACCIÓN"/>
    <s v="no"/>
    <m/>
  </r>
  <r>
    <n v="655"/>
    <d v="2019-11-08T00:00:00"/>
    <s v="655-2019-PRODUCE/DGPCHDI"/>
    <s v="097324-2019"/>
    <x v="10"/>
    <x v="148"/>
    <s v="EMPRESA PESQUERA DON HIPOLITO S.A.C."/>
    <s v="N° 4 AUTORIZACIÓN  DE INCREMENTO DE FLOTA"/>
    <s v="AUTORIZACIÓN DE INCREMENTO DE FLOTA"/>
    <s v="Otorgar a favor de EMPRESA PESQUERA DON HIPOLITO S.A.C., autorización de incremento de flota para construir una nueva embarcación pesquera de 64.68 m3 de capacidad de bodega, vía sustitución de la embarcación pesquera no siniestrada NIÑO JESUS de matrícula CO-19888-CM"/>
    <s v="CHI"/>
    <s v="EXTRACCIÓN"/>
    <s v="si"/>
    <m/>
  </r>
  <r>
    <n v="656"/>
    <d v="2019-06-04T00:00:00"/>
    <s v="656-2019-PRODUCE/DGPCHDI"/>
    <s v="035052-2019"/>
    <x v="10"/>
    <x v="148"/>
    <s v="PESQUERA SAN SEBASTIAN S.A.C."/>
    <s v="N° 13 CAMBIO DEL TITULAR DEL PERMISO DE PESCA PARA EMBARCACIONES PESQUERAS"/>
    <s v="CAMBIO DE TITULAR DE PERMISO DE PESCA"/>
    <s v="Aprobar a favor de PESQUERA SAN SEBASTIAN S.A.C. el cambio de titular del permiso de pesca para operar la embarcación de menor escala MIGUELITO II de matrícula TA-2333-BM."/>
    <s v="CHD"/>
    <s v="EXTRACCIÓN"/>
    <s v="no"/>
    <m/>
  </r>
  <r>
    <n v="657"/>
    <d v="2019-11-15T00:00:00"/>
    <s v="657-2019-PRODUCE/DGPCHDI"/>
    <s v="058617-2019"/>
    <x v="10"/>
    <x v="148"/>
    <s v="AGRICOLA LA VENTA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AGRICOLA LA VENTA S.A. autorización para efectuar investigación pesquera con extracción de muestras de especímenes hidrobiológicos sin valor comercial y sin uso de embarcación pesquera"/>
    <s v="CHD"/>
    <s v="EXTRACCIÓN"/>
    <s v="si"/>
    <m/>
  </r>
  <r>
    <n v="658"/>
    <d v="2019-07-23T00:00:00"/>
    <s v="658-2019-PRODUCE/DGPCHDI"/>
    <s v="065774-2019"/>
    <x v="10"/>
    <x v="149"/>
    <s v="EMPRESA PESQUERA JESUS ELIZABETH S.R.L."/>
    <s v="N° 68 ASOCIACIÓN O INCORPORACIÓN DEFINITIVA DEL PORCENTAJE MÁXIMO DE CAPTURA POR EMBARCACIÓN- PMCE DEL RECURSO ANCHOVETA, DE UNA EMBARCACIÓN A OTRA(S) DEL MISMO ARMADOR"/>
    <s v="APROBAR ASOCIACIÓN O INCORPORACIÓN DEFINITIVA DE PMCE"/>
    <s v="Autorizar la asociación o incorporación definitiva de PMCE proveniente de la embarcación desguazada CRUZ DE CHALPON II de matrícula CO-18543-CM, a favor de la embarcación pesquera SANTA ISABEL de matrícula CO-18318-CM, para la zona Norte-Centro, solicitada por EMPRESA PESQUERA JESUS ELIZABETH S.R.L."/>
    <s v="CHI"/>
    <s v="EXTRACCIÓN"/>
    <s v="no"/>
    <m/>
  </r>
  <r>
    <n v="659"/>
    <d v="2019-11-12T00:00:00"/>
    <s v="659-2019-PRODUCE/DGPCHDI"/>
    <s v="098665-2019"/>
    <x v="10"/>
    <x v="149"/>
    <s v="MANUEL RAMOS LLENQUE FIESTAS y MARIA JUSTINA FIESTAS DE LLENQUE"/>
    <s v="N° 4 AUTORIZACIÓN  DE INCREMENTO DE FLOTA"/>
    <s v="AUTORIZACIÓN DE INCREMENTO DE FLOTA"/>
    <s v="Otorgar a favor de MANUEL RAMOS LLENQUE FIESTAS y MARIA JUSTINA FIESTAS DE LLENQUE, autorización de incremento de flota para construir una nueva embarcación pesquera de 81.36 m3, vía sustitución de la embarcación pesquera no siniestrada SANTISIMA VIRGEN DE LA PUERTA DE OTUZCO de matrícula PL-23458-CM"/>
    <s v="CHD/CHI"/>
    <s v="EXTRACCIÓN"/>
    <s v="si"/>
    <m/>
  </r>
  <r>
    <n v="660"/>
    <d v="2019-10-17T00:00:00"/>
    <s v="660-2019-PRODUCE/DGPCHDI"/>
    <s v="075194-2019"/>
    <x v="10"/>
    <x v="149"/>
    <s v="PRODUCTOS PESQUEROS DEL SUR S.A."/>
    <s v="N° 30 OBTENCIÓN DE LICENCIA DE OPERACIÓN DE PLANTA DE PROCESAMIENTO PESQUERO, VÍA EJECUCIÓN DE LA AUTORIZACIÓN OTORGADA CONFORME AL PROCEDIMIENTO 18. "/>
    <s v="LICENCIA DE PLANTA DE PROCESAMIENTO"/>
    <s v="Otorgar a PRODUCTOS PESQUEROS DEL SUR S.A. licencia de operación para operar la planta de procesamiento pesquero para la producción de curado de 123 t/mes, ubicada en Av. Circunvalación Mz. A, Lote 2, Parque Industrial, Pocollay-Tacna"/>
    <s v="CHI"/>
    <s v="PROCESAMIENTO"/>
    <s v="no"/>
    <m/>
  </r>
  <r>
    <n v="661"/>
    <s v="-"/>
    <s v="661-2019-PRODUCE/DGPCHDI"/>
    <s v="081111-2018_x000a_058956-2019"/>
    <x v="10"/>
    <x v="149"/>
    <s v="JOSE LUCIANO TEJADA CHAPOÑAN"/>
    <s v="COOPERATIVA PESQUERA"/>
    <s v="COOPERATIVA PESQUERA SAN JOSÉ LIMITADA_x000a_ABANDONO PERMISO DE PESCA"/>
    <s v="Declarar en ABANDONO la petición de permiso de pesca para operar la embarcación pesquera MARIA LUCIA de matrícula PL-17162-BM del socio JOSE LUCIANO TEJADA CHAPOÑAN, presentada por la COOPERATIVA PESQUERA SAN JOSE LIMITADA"/>
    <s v="CHD"/>
    <s v="EXTRACCIÓN"/>
    <s v="no es tupa"/>
    <m/>
  </r>
  <r>
    <n v="662"/>
    <s v="-"/>
    <s v="662-2019-PRODUCE/DGPCHDI"/>
    <s v="081111-2018_x000a_081490-2019"/>
    <x v="10"/>
    <x v="149"/>
    <s v="BEATRIZ TEQUE PUESCAS"/>
    <s v="COOPERATIVA PESQUERA"/>
    <s v="COOPERATIVA SAN JOSÉ LIMITADA_x000a_IMPROCEDENTE PERMISO DE PESCA"/>
    <s v="Declarar IMPROCEDENTE la petición de permiso de pesca formulada por COOPERATIVA PESQUERA SAN JOSE LIMITADA, para operar la embarcación pesquera MI CONSUELO de matrícula PT-40803-CM de la socia Beatriz Teque Puescas"/>
    <s v="CHD"/>
    <s v="EXTRACCIÓN"/>
    <s v="no es tupa"/>
    <m/>
  </r>
  <r>
    <n v="663"/>
    <s v="-"/>
    <s v="663-2019-PRODUCE/DGPCHDI"/>
    <s v="081111-2018_x000a_081498-2019"/>
    <x v="10"/>
    <x v="149"/>
    <s v="LUIS DIONICIO FIESTAS LLENQUE"/>
    <s v="COOPERATIVA PESQUERA"/>
    <s v="COOPERATIVA SAN JOSÉ LIMITADA_x000a_PERMISO DE PESCA"/>
    <s v="Otorgar permiso de pesca a LUIS DIONICIO FIESTAS LLENQUE como socio de la COOPERATIVA PESQUERA SAN JOSE LIMITADA, para operar la embarcación pesquera ESCORPION de matrícula TA-41025-BM, para extraer Calamar Gigante, Perico, Bonito, Tiburón, Toyo y Raya"/>
    <s v="CHD"/>
    <s v="EXTRACCIÓN"/>
    <s v="no es tupa"/>
    <m/>
  </r>
  <r>
    <n v="664"/>
    <s v="-"/>
    <s v="664-2019-PRODUCE/DGPCHDI"/>
    <s v="081111-2018_x000a_081455-2019"/>
    <x v="10"/>
    <x v="149"/>
    <s v="ALEJANDRINA TEQUE FIESTAS DE LLENQUE"/>
    <s v="COOPERATIVA PESQUERA"/>
    <s v="COOPERATIVA SAN JOSÉ LIMITADA_x000a_IMPROCEDENTE PERMISO DE PESCA"/>
    <s v="Declarar IMPROCEDENTE la petición de permiso de pesca para operar la embarcación pesquera DON ADOLFO de matrícula PT-32395-BM de la socia Alejandrina Teque Fiestas de Llenque, presentada por la COOPERATIVA PESQUERA SAN JOSE LIMITADA"/>
    <s v="CHD"/>
    <s v="EXTRACCIÓN"/>
    <s v="no es tupa"/>
    <m/>
  </r>
  <r>
    <n v="665"/>
    <s v="-"/>
    <s v="665-2019-PRODUCE/DGPCHDI"/>
    <s v="097239-2019"/>
    <x v="10"/>
    <x v="149"/>
    <s v="JOSÉ EDUARDO NUNTON FIESTAS"/>
    <s v="COOPERATIVA PESQUERA"/>
    <s v="ERROR MATERIAL: CAMBIO DE MATRÍCULA"/>
    <s v="Rectificar el error material contenido en el artículo 1 de la Resolución Directoral N° 298-2019-PRODUCE/DGPCHDI, referido a la matrícula de la embarcación pesquera JOSE MERCEDES, debiendo decir PL-42051-BM"/>
    <s v="CHD"/>
    <s v="EXTRACCIÓN"/>
    <s v="no es tupa"/>
    <m/>
  </r>
  <r>
    <n v="666"/>
    <d v="2019-10-24T00:00:00"/>
    <s v="666-2019-PRODUCE/DGPCHDI"/>
    <s v="047362-2019"/>
    <x v="10"/>
    <x v="149"/>
    <s v="EMPRESA PETROLERA UNIPETRO ABC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EMPRESA PETROLERA UNIPETRO ABC S.A.C. autorización para efectuar investigación pesquera con extracción de muestras de especímenes hidrobiológicos, sin valor comercial y sin uso de embarcación pesquera"/>
    <s v="CHD"/>
    <s v="EXTRACCIÓN"/>
    <s v="si"/>
    <m/>
  </r>
  <r>
    <n v="667"/>
    <d v="2019-10-22T00:00:00"/>
    <s v="667-2019-PRODUCE/DGPCHDI"/>
    <s v="089109-2019"/>
    <x v="10"/>
    <x v="149"/>
    <s v="PESQUERA ORLAND S.A.C."/>
    <s v="N° 13 CAMBIO DEL TITULAR DEL PERMISO DE PESCA PARA EMBARCACIONES PESQUERAS"/>
    <s v="CAMBIO DE TITULAR DE PERMISO DE PESCA"/>
    <s v="Aprobar a favor de PESQUERA ORLAND S.A.C. el cambio de titular del permiso de pesca para operar la embarcación pesquera VALENTINA de matrícula PL-56286-PM. Aprobar el cambio de titular del PMCE y LMCE."/>
    <s v="CHD"/>
    <s v="EXTRACCIÓN"/>
    <s v="si"/>
    <m/>
  </r>
  <r>
    <n v="668"/>
    <s v="-"/>
    <s v="668-2019-PRODUCE/DGPCHDI"/>
    <s v="127082-2018"/>
    <x v="10"/>
    <x v="149"/>
    <s v="SANTOS TITO PAZOS PAIVA "/>
    <s v="COOPERATIVA PESQUERA"/>
    <s v="COOPERATIVA PESQUERA JEHOVA ES MI PASTOR NADA ME FALTARÁ_x000a_PERMISO DE PESCA"/>
    <s v="Otorgar permiso de pesca a SANTOS TITO PAZOS PAIVA en calidad de socio de la COOPERATIVA PESQUERA JEHOVA ES MI PASTOR NADA ME FALTARÁ, para operar la embarcación pesquera MARIA FELICITA de matrícula TA-31980-BM, para extraer Calamar Gigante y Perico"/>
    <s v="CHD"/>
    <s v="EXTRACCIÓN"/>
    <s v="no es tupa"/>
    <m/>
  </r>
  <r>
    <n v="669"/>
    <d v="2019-11-18T00:00:00"/>
    <s v="669-2019-PRODUCE/DGPCHDI"/>
    <s v="069283-2019"/>
    <x v="10"/>
    <x v="150"/>
    <s v="ENGIE ENERGIA PERU S.A."/>
    <s v="N° 23 AUTORIZACIÓN  PARA EFECTUAR  INVESTIGACIÓN MEDIANTE PESCA (EXPLORATORIA - EXPERIMENTAL) Y/O AUTORIZACION PARA EFECTUAR INVESTIGACION PESQUERA CON O SIN EXTRACCION DE MUESTRAS DE ESPECIMENES HIDROBIOLOGICOS, SIN VALOR COMERCIAL"/>
    <s v="DESISTIMIENTO AUTORIZACIÓN PARA EFECTUAR INVESTIGACIÓN PESQUERA"/>
    <s v="Aceptar el desistimiento del procedimiento de autorización para efectuar investigación pesquera con extracción de muestras de especímenes hidrobiológicos , sin valor comercial y sin uso de embarcación pesquera, formulado por ENGIE ENERGIA PERU S.A."/>
    <s v="CHD"/>
    <s v="EXTRACCIÓN"/>
    <s v="si"/>
    <m/>
  </r>
  <r>
    <n v="670"/>
    <d v="2019-10-25T00:00:00"/>
    <s v="670-2019-PRODUCE/DGPCHDI"/>
    <s v="090663-2019"/>
    <x v="10"/>
    <x v="150"/>
    <s v="CESAR ALBERTO ECHE GALAN y otros"/>
    <s v="N° 13 CAMBIO DEL TITULAR DEL PERMISO DE PESCA PARA EMBARCACIONES PESQUERAS"/>
    <s v="CAMBIO DE TITULAR DE PERMISO DE PESCA"/>
    <s v="Aprobar a favor de CESAR ALBERTO ECHE GALAN y otros, el cambio de titular del permiso de pesca para operar la embarcación pesquera MARIA ANGELITA de matrícula PT-21366-CM. Aprobar a su favor el cambio de titular del PMCE y LMCE otorgado."/>
    <s v="CHD/CHI"/>
    <s v="EXTRACCIÓN"/>
    <s v="si"/>
    <m/>
  </r>
  <r>
    <n v="671"/>
    <d v="2019-10-24T00:00:00"/>
    <s v="671-2019-PRODUCE/DGPCHDI"/>
    <s v="094856-2019"/>
    <x v="10"/>
    <x v="150"/>
    <s v="INVERSIONES PESQUERAS B &amp; J S.A.C."/>
    <s v="N° 13 CAMBIO DEL TITULAR DEL PERMISO DE PESCA PARA EMBARCACIONES PESQUERAS"/>
    <s v="CAMBIO DE TITULAR DE PERMISO DE PESCA"/>
    <s v="Aprobar a favor de INVERSIONES PESQUERAS B &amp; J S.A.C. el cambio de titular del permiso de pesca para operar la embarcación pesquera DON JUAN II de matrícula PT-58953-PM. Aprobar el cambio de titular del PMCE y LMCE otorgado."/>
    <s v="CHI"/>
    <s v="EXTRACCIÓN"/>
    <s v="si"/>
    <m/>
  </r>
  <r>
    <n v="672"/>
    <d v="2019-08-09T00:00:00"/>
    <s v="672-2019-PRODUCE/DGPCHDI"/>
    <s v="063298-2019"/>
    <x v="10"/>
    <x v="150"/>
    <s v="JOSE ROSARIO OROSCO CASTRO"/>
    <s v="N° 13 CAMBIO DEL TITULAR DEL PERMISO DE PESCA PARA EMBARCACIONES PESQUERAS"/>
    <s v="IMPROCEDENTE CAMBIO DE TITULAR DE PERMISO DE PESCA"/>
    <s v="Declarar IMPROCEDENTE la solicitud de cambio de titular del permiso de pesca para operar la embarcación JOSE Y MARIA con matrícula TA-5247-CM, presentada por JOSE ROSARIO OROSCO CASTRO"/>
    <s v="CHI"/>
    <s v="EXTRACCIÓN"/>
    <s v="no"/>
    <m/>
  </r>
  <r>
    <n v="673"/>
    <d v="2019-08-13T00:00:00"/>
    <s v="673-2019-PRODUCE/DGPCHDI"/>
    <s v="064219-2019"/>
    <x v="10"/>
    <x v="150"/>
    <s v="GRUPO NUNTON S.A.C."/>
    <s v="N° 13 CAMBIO DEL TITULAR DEL PERMISO DE PESCA PARA EMBARCACIONES PESQUERAS"/>
    <s v="IMPROCEDENTE CAMBIO DE TITULAR DE PERMISO DE PESCA"/>
    <s v="Declarar IMPROCEDENTE la solicitud de cambio de titular del permiso de pesca para operar la embarcación pesquera JOSE ROSARIO con matrícula PL-13070-CM, presentada por GRUPO NUNTON S.A.C."/>
    <s v="CHD/CHI"/>
    <s v="EXTRACCIÓN"/>
    <s v="no"/>
    <m/>
  </r>
  <r>
    <n v="674"/>
    <d v="2019-03-26T00:00:00"/>
    <s v="674-2019-PRODUCE/DGPCHDI"/>
    <s v="016281-2019"/>
    <x v="10"/>
    <x v="151"/>
    <s v="BALUKMI S.R.L."/>
    <s v="N° 13 CAMBIO DEL TITULAR DEL PERMISO DE PESCA PARA EMBARCACIONES PESQUERAS"/>
    <s v="IMPROCEDENTE CAMBIO DE TITULAR DE PERMISO DE PESCA"/>
    <s v="Declarar IMPROCEDENTE la solicitud de cambio de titular del permiso de pesca para operar la embarcación pesquera VIRGEN DEL CARMEN con matrícula CE-0249-CM, presentada por BALUKMI S.R.L."/>
    <s v="CHD"/>
    <s v="EXTRACCIÓN"/>
    <s v="no"/>
    <m/>
  </r>
  <r>
    <n v="675"/>
    <d v="2019-07-19T00:00:00"/>
    <s v="675-2019-PRODUCE/DGPCHDI"/>
    <s v="056818-2019"/>
    <x v="10"/>
    <x v="151"/>
    <s v="GROUP VIOLETA S.A.C."/>
    <s v="N° 13 CAMBIO DEL TITULAR DEL PERMISO DE PESCA PARA EMBARCACIONES PESQUERAS"/>
    <s v="CAMBIO DE TITULAR DE PERMISO DE PESCA"/>
    <s v="Aprobar a favor de GROUP VIOLETA S.A.C. el cambio de titular del permiso de pesca para operar la embarcación pesquera VICTORIA de matrícula SY-5984-CM. Aprobar el cambio de titular del PMCE y LMCE otorgado."/>
    <s v="CHI"/>
    <s v="EXTRACCIÓN"/>
    <s v="no"/>
    <m/>
  </r>
  <r>
    <n v="676"/>
    <d v="2020-02-13T00:00:00"/>
    <s v="676-2019-PRODUCE/DGPCHDI"/>
    <s v="035828-2019"/>
    <x v="10"/>
    <x v="151"/>
    <s v="PETROTAL PERU S.R.L."/>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PETROTAL PERU S.R.L. autorización para efectuar investigación pesquera con extracción de muestras de especímenes hidrobiológicos, sin valor comercial y sin uso de embarcación pesquera"/>
    <s v="CHD"/>
    <s v="EXTRACCIÓN"/>
    <s v="si"/>
    <m/>
  </r>
  <r>
    <n v="677"/>
    <d v="2019-05-29T00:00:00"/>
    <s v="677-2019-PRODUCE/DGPCHDI"/>
    <s v="031071-2019"/>
    <x v="10"/>
    <x v="152"/>
    <s v="PESQUERA PACIFICO DEL NORTE S.A.C."/>
    <s v="N° 7 OBTENCIÓN DE PERMISO DE PESCA VÍA INCREMENTO DE FLOTA AUTORIZADO CONFORME A LOS PROCEDIMIENTOS 4.1 y  4.2."/>
    <s v="PERMISO DE PESCA"/>
    <s v="Otorgar a favor de PESQUERA PACIFICO DEL NORTE S.A.C., permiso de pesca para operar la embarcación pesquera DON CARLOS de matrícula CO-59527-PM, vía sustitución de la embarcación pesquera SEÑOR DEL MAR IV de matrícula PT-14031-CM. Asignar el PMCE Norte y Sur correspondiente, cancelar el permiso de pesca de la embarcación pesquera SEÑOR DEL MAR IV"/>
    <s v="CHD"/>
    <s v="EXTRACCIÓN"/>
    <s v="no"/>
    <m/>
  </r>
  <r>
    <n v="678"/>
    <d v="2019-10-17T00:00:00"/>
    <s v="678-2019-PRODUCE/DGPCHDI"/>
    <s v="086100-2019"/>
    <x v="10"/>
    <x v="153"/>
    <s v="FRIGORÍFICO ANGELICA S.R.L."/>
    <s v="N° 28 AUTORIZACIÓN PARA LA INSTALACIÓN DE PLANTA(S) DE PROCESAMIENTO PESQUERO O AUTORIZACIÓN DE INCREMENTO DE CAPACIDAD DE PROCESAMIENTO DE PLANTA(S) DE PROCESAMIENTO PESQUERO"/>
    <s v="AUTORIZACIÓN PARA INSTALACIÓN DE PLANTA DE PROCESAMIENTO"/>
    <s v="Declarar IMPROCEDENTE la solicitud presentada por FRIGORÍFICO ANGELICA S.R.L. de autorización para la instalación de una planta de procesamiento pesquero para la producción de congelado, con una capacidad de 20 t/día, a ubicarse en el parque industrial Mz. X, Lotes 2, 3 y 4 - Ilo- Moquegua"/>
    <s v="CHD"/>
    <s v="PROCESAMIENTO"/>
    <s v="no"/>
    <m/>
  </r>
  <r>
    <n v="679"/>
    <s v="-"/>
    <s v="679-2019-PRODUCE/DGPCHDI"/>
    <s v="-"/>
    <x v="10"/>
    <x v="154"/>
    <s v="-"/>
    <s v="OTROS"/>
    <s v="MODIFICAR LISTADO DE ASIGNACIÓN DE LMCE ZONA SUR  DE ANCHOVETA SEGUNDA TEMPORADA"/>
    <s v="Modificar el listado de asignación de LMCE de la zona sur para la extracción del recurso de anchoveta correspondiente a la segunda temporada de pesca 2019."/>
    <s v="CHD"/>
    <s v="EXTRACCIÓN"/>
    <s v="no es tupa"/>
    <m/>
  </r>
  <r>
    <n v="680"/>
    <d v="2019-06-19T00:00:00"/>
    <s v="680-2019-PRODUCE/DGPCHDI"/>
    <s v="041860-2019"/>
    <x v="11"/>
    <x v="155"/>
    <s v="CFG INVESMENT S.A.C."/>
    <s v="N° 13 CAMBIO DEL TITULAR DEL PERMISO DE PESCA PARA EMBARCACIONES PESQUERAS"/>
    <s v="CAMBIO DE TITULAR DE PERMISO DE PESCA"/>
    <s v="Aprobar a favor de CFG INVESMENT S.A.C. el cambio de titular del permiso de pesca para operar la embarcación pesquera HUACHO 10 (IO-1093-PM), para la extracción de anchoveta y sardina para CHI. Aprobar el cambio de titular del PMCE y LMCE otorgados"/>
    <s v="CHI"/>
    <s v="EXTRACCIÓN"/>
    <s v="no"/>
    <m/>
  </r>
  <r>
    <n v="681"/>
    <d v="2019-08-28T00:00:00"/>
    <s v="681-2019-PRODUCE/DGPCHDI"/>
    <s v="075454-2019"/>
    <x v="11"/>
    <x v="155"/>
    <s v="EMPRESA PESQUERA RIZOR E.I.R.L."/>
    <s v="N° 13 CAMBIO DEL TITULAR DEL PERMISO DE PESCA PARA EMBARCACIONES PESQUERAS"/>
    <s v="IMPROCEDENTE CAMBIO DE TITULAR DE PERMISO DE PESCA"/>
    <s v="Declarar improcedente la solicitud de cambio de titular del permiso de pesca para operar la embarcación pesquera MARIA ESPERANZA I (CE-2891-CM), presentada por EMPRESA PESQUERA RIZOR E.I.R.L."/>
    <s v="CHD/CHI"/>
    <s v="EXTRACCIÓN"/>
    <s v="no"/>
    <m/>
  </r>
  <r>
    <n v="682"/>
    <s v="-"/>
    <s v="682-2019-PRODUCE/DGPCHDI"/>
    <s v="086980-2019"/>
    <x v="11"/>
    <x v="156"/>
    <s v="MARÍA TOMASA TEJADA SANTAMARÍA VDA DE SUCLUPE, JOSE DE LA ROSA SUCLUPE TEJADA, GRICELDA EFFIO SUCLUPE, NELY SUCLUPE TEJADA DE HUAMANCHUMO, MARÍA JUANA SUCLUPE TEJADA DE BANCES, CARMEN ROSA SUCLUPE TEJADA DE SÁNCHEZ, MARCELA SUCLUPE TEJADA, VIRGINIA SUCLUPE TEJADA, MARÍA SANTOS SUCLUPE TEJADA DE MENDOZA, GEORGINIA SUCLUPE TEJADA y LUIS MIGUEL SUCLUPE TEJADA"/>
    <s v="OTROS"/>
    <s v="MODIFICAR PERMISO DE PESCA POR CAMBIO DE NOMBRE DE TITULARES"/>
    <s v="Modificar el permiso de pesca para operar la embarcación pesquera MI JOSE LUIS N° 2 con matrícula PL-27950-PM, únicamente en el extremo referido a la actualización de los nombres de los titulares del permiso de pesca"/>
    <s v="CHI"/>
    <s v="EXTRACCIÓN"/>
    <s v="no es tupa"/>
    <m/>
  </r>
  <r>
    <n v="683"/>
    <d v="2019-11-11T00:00:00"/>
    <s v="683-2019-PRODUCE/DGPCHDI"/>
    <s v="092720-2019"/>
    <x v="11"/>
    <x v="157"/>
    <s v="DOMINGO PANTA IPANAQUE y CRUZ MARIA PANTA PANTA"/>
    <s v="N° 4 AUTORIZACIÓN  DE INCREMENTO DE FLOTA"/>
    <s v="AUTORIZACIÓN DE INCREMENTO DE FLOTA"/>
    <s v="Otorgar a favor de DOMINGO PANTA IPANAQUE y CRUZ MARIA PANTA PANTA autorización de incremento de flota para construir una nueva embarcación pesquera de 55.56 m3 capacidad de bodega, vía sustitución de la embarcación pesquera no siniestrada VICTORIA con matrícula PT-11155-CM"/>
    <s v="CHI"/>
    <s v="EXTRACCIÓN"/>
    <s v="si"/>
    <m/>
  </r>
  <r>
    <n v="684"/>
    <d v="2019-11-27T00:00:00"/>
    <s v="684-2019-PRODUCE/DGPCHDI"/>
    <s v="057494-2019"/>
    <x v="11"/>
    <x v="158"/>
    <s v="PROYECTO ESPECIAL DE INFRAESTRUCTURA DE TRANSPORTE DESCENTRALIZADO - PROVIAS DESCENTRALIZADO - MT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l Proyecto Especial de Infraestructura de Transporte Descentralizado - PROVIAS DESCENTRALIZADO - MTC, autorización para efectuar investigación pesquera con extracción de muestras de especímenes hidrobiológicos, sin valor comercial y sin uso de embarcación pesquera"/>
    <s v="CHD"/>
    <s v="EXTRACCIÓN"/>
    <s v="si"/>
    <m/>
  </r>
  <r>
    <n v="685"/>
    <d v="2019-10-16T00:00:00"/>
    <s v="685-2019-PRODUCE/DGPCHDI"/>
    <s v="074312-2019"/>
    <x v="11"/>
    <x v="158"/>
    <s v="GERENCIA DE TRANSPORTES Y COMUNICACIONES DEL GOBIERNO REGIONAL DE MOQUEGUA"/>
    <s v="N° 23 AUTORIZACIÓN  PARA EFECTUAR  INVESTIGACIÓN MEDIANTE PESCA (EXPLORATORIA - EXPERIMENTAL) Y/O AUTORIZACION PARA EFECTUAR INVESTIGACION PESQUERA CON O SIN EXTRACCION DE MUESTRAS DE ESPECIMENES HIDROBIOLOGICOS, SIN VALOR COMERCIAL"/>
    <s v="IMPROCEDENTE PARA EFECTUAR INVESTIGACIÓN PESQUERA"/>
    <s v="Declarar IMPROCEDENTE la solicitud de autorización para efectuar investigación pesquera con extracción de muestras de especímenes hidrobiológicos, sin valor comercial y sin uso de embarcación pesquera, presentado por la GERENCIA DE TRANSPORTES Y COMUNICACIONES DEL GOBIERNO REGIONAL DE MOQUEGUA"/>
    <s v="CHD"/>
    <s v="EXTRACCIÓN"/>
    <s v="no"/>
    <m/>
  </r>
  <r>
    <n v="686"/>
    <d v="2019-10-16T00:00:00"/>
    <s v="686-2019-PRODUCE/DGPCHDI"/>
    <s v="074317-2019"/>
    <x v="11"/>
    <x v="158"/>
    <s v="GERENCIA DE TRANSPORTES Y COMUNICACIONES DEL GOBIERNO REGIONAL DE MOQUEGUA"/>
    <s v="N° 23 AUTORIZACIÓN  PARA EFECTUAR  INVESTIGACIÓN MEDIANTE PESCA (EXPLORATORIA - EXPERIMENTAL) Y/O AUTORIZACION PARA EFECTUAR INVESTIGACION PESQUERA CON O SIN EXTRACCION DE MUESTRAS DE ESPECIMENES HIDROBIOLOGICOS, SIN VALOR COMERCIAL"/>
    <s v="IMPROCEDENTE PARA EFECTUAR INVESTIGACIÓN PESQUERA"/>
    <s v="Declarar IMPROCEDENTE la solicitud de autorización para efectuar investigación pesquera con extracción de muestras de especímenes hidrobiológicos, sin valor comercial y sin uso de embarcación pesquera, presentado por la GERENCIA DE TRANSPORTES Y COMUNICACIONES DEL GOBIERNO REGIONAL DE MOQUEGUA"/>
    <s v="CHD"/>
    <s v="EXTRACCIÓN"/>
    <s v="no"/>
    <m/>
  </r>
  <r>
    <n v="687"/>
    <d v="2019-11-05T00:00:00"/>
    <s v="687-2019-PRODUCE/DGPCHDI"/>
    <s v="086478-2019"/>
    <x v="11"/>
    <x v="158"/>
    <s v="AGUSTÍN PERICHE MARTÍNEZ, MELVA PANTA FIESTAS DE PERICHE, ANTONIO PERICHE MARTÍNEZ, ELIZA RAMÍREZ PANTA, NEPTALÍ PERICHE MARTÍNEZ y JULIA ESTHER ECA PANTA"/>
    <s v="N° 7 OBTENCIÓN DE PERMISO DE PESCA VÍA INCREMENTO DE FLOTA AUTORIZADO CONFORME A LOS PROCEDIMIENTOS 4.1 y  4.2."/>
    <s v="PERMISO DE PESCA"/>
    <s v="Otorgar a favor de AGUSTIN PERICHE MARTINEZ y otros, permiso de pesca para operar la embarcación pesquera MARIBEL de matrícula TA-62234-PM. Asignar PMCE y LMCE. Cancelar el permiso de pesca de la embarcación pesquera MARIBEL de matrícula TA-13898-PM"/>
    <s v="CHI"/>
    <s v="EXTRACCIÓN"/>
    <s v="no"/>
    <m/>
  </r>
  <r>
    <n v="688"/>
    <d v="2019-11-07T00:00:00"/>
    <s v="688-2019-PRODUCE/DGPCHDI"/>
    <s v="094043-2019"/>
    <x v="11"/>
    <x v="158"/>
    <s v="MANUEL NICANOR ALVAREZ SABA y ANA VIOLETA SABA BOLO"/>
    <s v="N° 13 CAMBIO DEL TITULAR DEL PERMISO DE PESCA PARA EMBARCACIONES PESQUERAS"/>
    <s v="IMPROCEDENTE CAMBIO DE TITULAR DE PERMISO DE PESCA"/>
    <s v="Declarar IMPROCEDENTE la solicitud de cambio de titular del permiso de pesca para operar la embarcación pesquera JOSE OTILIO I de matrícula PT-5023-CM, presentado por MANUEL NICANOR ALVAREZ SABA y ANA VIOLETA SABA BOLO"/>
    <s v="CHD/CHI"/>
    <s v="EXTRACCIÓN"/>
    <s v="no"/>
    <m/>
  </r>
  <r>
    <n v="689"/>
    <s v="-"/>
    <s v="689-2019-PRODUCE/DGPCHDI"/>
    <s v="082302-2019"/>
    <x v="11"/>
    <x v="158"/>
    <s v="RICARDO RUBEN MARCHAN ESTRADA"/>
    <s v="OTROS"/>
    <s v="OTROS"/>
    <s v="Aprobar la modificación de la RD. N° 110-2018-PRODUCE/DGPCHDI, únicamente en el extremo referido al domicilio de recepción de dichos recursos, consignándose el inmueble ubicado en Jr. San José Mz. A, lote 8, Urb. la Villa. Chorrillos-Lima"/>
    <s v="CHD"/>
    <s v="EXTRACCIÓN"/>
    <s v="no es tupa"/>
    <m/>
  </r>
  <r>
    <n v="690"/>
    <d v="2019-11-22T00:00:00"/>
    <s v="690-2019-PRODUCE/DGPCHDI"/>
    <s v="076804-2019"/>
    <x v="11"/>
    <x v="158"/>
    <s v="SOCIEDAD MINERA BERENGUELA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SOCIEDAD MINERA BERENGUELA S.A. autorización para efectuar investigación pesquera con extracción de muestras de especímenes hidrobiológicos, sin valor comercial y sin uso de embarcación pesquera"/>
    <s v="CHD"/>
    <s v="EXTRACCIÓN"/>
    <s v="si"/>
    <m/>
  </r>
  <r>
    <n v="691"/>
    <d v="2019-09-12T00:00:00"/>
    <s v="691-2019-PRODUCE/DGPCHDI"/>
    <s v="071941-2019"/>
    <x v="11"/>
    <x v="158"/>
    <s v="PESQUERA MARMAR S.A.C."/>
    <s v="N° 11 AMPLIACIÓN DE PERMISO DE PESCA EN EL EXTREMO REFERIDO A LA CAPACIDAD DE BODEGA, VÍA INCREMENTO DE FLOTA AUTORIZADO CONFORME A LOS PROCEDIMIENTOS 4.3 y 4.5."/>
    <s v="AMPLIACIÓN PERMISO DE PESCA"/>
    <s v="Otorgar a favor de PESQUERA MARMAR S.A.C. la ampliación del permiso de pesca para operar la embarcación pesquera YOLY de matrícula CE-19851-CM, en el extremo referido a la capacidad de bodega de 86.98 a 100 m3. asignar el PMCE y LMCE correspondiente."/>
    <s v="CHD/CHI"/>
    <s v="EXTRACCIÓN"/>
    <s v="no"/>
    <m/>
  </r>
  <r>
    <n v="692"/>
    <s v="-"/>
    <s v="692-2019-PRODUCE/DGPCHDI"/>
    <s v="081038-2019"/>
    <x v="11"/>
    <x v="158"/>
    <s v="PESQUERA HAYDUK S.A."/>
    <s v="OTROS"/>
    <s v="DESISTIMIENTO RECURSO DE RECONSIDERACIÓN"/>
    <s v="Aceptar el desistimiento del recurso de reconsideración interpuesto por PESQUERA HAYDUK S.A. contra la Resolución Directoral N° 481-2019-PRODUCE/DGPCHDI, modificada por Resolución Directoral N° 679-2019-PRODUCE/DGPCHDI"/>
    <s v="CHD"/>
    <s v="EXTRACCIÓN"/>
    <s v="no es tupa"/>
    <m/>
  </r>
  <r>
    <n v="693"/>
    <s v="-"/>
    <s v="693-2019-PRODUCE/DGPCHDI"/>
    <s v="Oficio N° 1278-2002-51-1PJC-CH-CSJS-PJ_x000a_Oficio N° 1278-2002-51-1PJC-CH-CSJS-PJ"/>
    <x v="11"/>
    <x v="158"/>
    <s v="MILDO EUDOCIO MARTINEZ MORENO"/>
    <s v="OTROS"/>
    <s v="OTROS"/>
    <s v="En estricto cumplimiento del mandato judicial contenido en la Resolución N° VEINTIUNO de fecha 21 de agosto de 2019, emitida por el Primer Juzgado Civil de Chimbote de la Corte Superior de Justicia del Santa, se deja sin efecto la Resolución Directoral N° 1792-2018-PRODUCE/DGPCHDI"/>
    <s v="CHD"/>
    <s v="EXTRACCIÓN"/>
    <s v="no es tupa"/>
    <m/>
  </r>
  <r>
    <n v="694"/>
    <s v="-"/>
    <s v="694-2019-PRODUCE/DGPCHDI"/>
    <s v="080740-2019"/>
    <x v="11"/>
    <x v="158"/>
    <s v="PESQUERA JAAL S.R.LTDA"/>
    <s v="OTROS"/>
    <s v="FUNDADO RECURSO DE RECONSIDERACIÓN_x000a_CAMBIO DE TITULAR DE PERMISO DE PESCA"/>
    <s v="Aprobar a favor de PESQUERA JAAL S.R.LTDA, el cambio de titular del permiso de pesca para operar la embarcación pesquera CASITAS con matrícula CE-11077-PM. Asimismo aprobar a su favor el cambio de titular del PMCE y LMCE"/>
    <s v="CHI"/>
    <s v="EXTRACCIÓN"/>
    <s v="no es tupa"/>
    <s v="VIGENCIA DE CONTRATO DE ARRENDAMIENTO HASTA EL 31 DE JULIO DE 2019"/>
  </r>
  <r>
    <n v="695"/>
    <d v="2019-11-22T00:00:00"/>
    <s v="695-2019-PRODUCE/DGPCHDI"/>
    <s v="099384-2019"/>
    <x v="11"/>
    <x v="158"/>
    <s v="PESQUERA JAAL S.R.LTDA"/>
    <s v="N° 13 CAMBIO DEL TITULAR DEL PERMISO DE PESCA PARA EMBARCACIONES PESQUERAS"/>
    <s v="CAMBIO DE TITULAR DE PERMISO DE PESCA"/>
    <s v="Aprobar a favor de PESQUERA JAAL S.R.LTDA, el cambio de titular del permiso de pesca para operar la embarcación pesquera CASITAS con matrícula CE-11077-PM. Asimismo aprobar a su favor el cambio de titular del PMCE y LMCE"/>
    <s v="CHI"/>
    <s v="EXTRACCIÓN"/>
    <s v="si"/>
    <m/>
  </r>
  <r>
    <n v="696"/>
    <s v="-"/>
    <s v="696-2019-PRODUCE/DGPCHDI"/>
    <s v="R.M. N° 483-2019-PRODUCE"/>
    <x v="11"/>
    <x v="158"/>
    <s v="-"/>
    <s v="OTROS"/>
    <s v="APROBAR LISTADO DE ASIGNACIÓN DE LMCE ZONA NORTE CENTRO - SEGUNDA TEMPORADA - RECURSO ANCHOVETA"/>
    <s v="Aprobar el Listado de Asignación de Límites Máximos de Captura por Embarcación - LMCE de la Zona Norte-Centro para la extracción del recurso anchoveta, correspondiente a la Segunda Temporada de Pesca 2019 autorizada por Resolución Ministerial N° 483-2019-PRODUCE"/>
    <s v="CHD"/>
    <s v="EXTRACCIÓN"/>
    <s v="no es tupa"/>
    <m/>
  </r>
  <r>
    <n v="697"/>
    <s v="-"/>
    <s v="697-2019-PRODUCE/DGPCHDI"/>
    <s v="Memorando N° 3744-2019-PRODUCE/PP"/>
    <x v="11"/>
    <x v="158"/>
    <s v="ALFREDO ENRIQUE QUISPE MUGUERZA"/>
    <s v="OTROS"/>
    <s v="OTROS"/>
    <s v="Dejar sin efecto la RD. N° 112-2016-PRODUCE/DGPCHDI, mediante la cual se dispuso, entre otros: (i) suspender los efectos de la RD. N° 049-2016-PRODUCE/DGCHI y (ii) restituir la vigencia de lo dispuesto e la RD. N° 254-2015-PRODUCE/DGCHI."/>
    <s v="CHI"/>
    <s v="EXTRACCIÓN"/>
    <s v="no es tupa"/>
    <m/>
  </r>
  <r>
    <n v="698"/>
    <d v="2019-11-13T00:00:00"/>
    <s v="698-2019-PRODUCE/DGPCHDI"/>
    <s v="095825-2019"/>
    <x v="11"/>
    <x v="159"/>
    <s v="MANUEL ARROYO CHANCAFE y VIOLETA BERNAL OROSCO"/>
    <s v="N° 13 CAMBIO DEL TITULAR DEL PERMISO DE PESCA PARA EMBARCACIONES PESQUERAS"/>
    <s v="IMPROCEDENTE CAMBIO DE TITULAR DE PERMISO DE PESCA"/>
    <s v="Declarar IMPROCEDENTE la solicitud de cambio de titular del permiso de pesca para operar la embarcación pesquera EL MESIAS con matrícula PL-6079-CM, solicitada por MANUEL ARROYO CHANCAFE y VIOLETA BERNAL OROSCO"/>
    <s v="CHD/CHI"/>
    <s v="EXTRACCIÓN"/>
    <s v="si"/>
    <m/>
  </r>
  <r>
    <n v="699"/>
    <s v="-"/>
    <s v="699-2019-PRODUCE/DGPCHDI"/>
    <s v="R.D. N° 697-2019-PRODUCE/DGPCHDI"/>
    <x v="11"/>
    <x v="160"/>
    <s v="ALFREDO ENRIQUE QUISPE MUGUERZA"/>
    <s v="OTROS"/>
    <s v="ERROR MATERIAL"/>
    <s v="Rectificar el error material incurrido en la Resolución Directoral N° 697-2019-PRODUCE/DGPCHDI, precisando el extremo del artículo 2 de la parte resolutiva de dicha resolución."/>
    <s v="CHI"/>
    <s v="EXTRACCIÓN"/>
    <s v="no es tupa"/>
    <m/>
  </r>
  <r>
    <n v="700"/>
    <d v="2019-10-29T00:00:00"/>
    <s v="700-2019-PRODUCE/DGPCHDI"/>
    <s v="096348-2019"/>
    <x v="11"/>
    <x v="160"/>
    <s v="INVERSIONES PESQUERAS LIGURIA S.A.C."/>
    <s v="N° 13 CAMBIO DEL TITULAR DEL PERMISO DE PESCA PARA EMBARCACIONES PESQUERAS"/>
    <s v="IMPROCEDENTE CAMBIO DE TITULAR DE PERMISO DE PESCA"/>
    <s v="Declarar improcedente la solicitud de cambio de titular del permiso de pesca para operar la embarcación pesquera ILEÑA 1 con matrícula CO-28571-PM y 479.60 m3 de capacidad de bodega, para la extracción de los recursos jurel y caballa con destino al consumo humano directo, presentada por la empresa INVERSIONES PESQUERAS LIGURIA S.A.C."/>
    <s v="CHD"/>
    <s v="EXTRACCIÓN"/>
    <s v="no"/>
    <m/>
  </r>
  <r>
    <n v="701"/>
    <s v="-"/>
    <s v="701-2019-PRODUCE/DGPCHDI"/>
    <s v="133508-2018"/>
    <x v="11"/>
    <x v="161"/>
    <s v="GRUPO PESQUERO CHIMBOTE S.A.C."/>
    <s v="OTROS"/>
    <s v="FUNDADO RECURSO DE RECONSIDERACIÓN_x000a_CAMBIO DE TITULAR DE PERMISO DE PESCA"/>
    <s v="Declarar fundado el recurso de reconsideración formulado por la empresa GRUPO PESQUERO CHIMBOTE S.A.C. contra la R.D. N° 1685-2018-PRODUCE/DGPCHDI, que declaró improcedente la solicitud de cambio de titular del permiso de pesca para operar la embarcación pesquera SEBASTIAN con matricula CE-19914-CM."/>
    <s v="CHD"/>
    <s v="EXTRACCIÓN"/>
    <s v="no es tupa"/>
    <m/>
  </r>
  <r>
    <n v="702"/>
    <d v="2019-12-30T00:00:00"/>
    <s v="702-2019-PRODUCE/DGPCHDI"/>
    <s v="074767-2019"/>
    <x v="11"/>
    <x v="161"/>
    <s v="FUNDACIÓN PERUANA PARA LA CONSERVACIÓN DE LA NATURALEZA - PRONATURALEZ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FUNDACIÓN PERUANA PARA LA CONSERVACIÓN DE LA NATURALEZA - PRONATURALEZA, autorización para efectuar investigación pesquera con extracción de muestras de especímenes hidrobiológicos, sin valor comercial y sin uso de embarcación pesquera, conforme a los términos contenidos en el proyecto de investigación denominado &quot;PLAN DE ESTUDIO HIDROBIOLÓGICO PARA EL MONITOREO PARTICIPATIVO DE AGUA SUPERFICIAL - COMPONENTE HIDROBIOLÓGICO - DEL PROYECTO QUELLAVECO&quot;"/>
    <s v="CHD"/>
    <s v="EXTRACCIÓN"/>
    <s v="si"/>
    <m/>
  </r>
  <r>
    <n v="703"/>
    <d v="2019-11-27T00:00:00"/>
    <s v="703-2019-PRODUCE/DGPCHDI"/>
    <s v="057499-2019"/>
    <x v="11"/>
    <x v="162"/>
    <s v="PROYECTO ESPECIAL DE INFRAESTRUCTURA DE TRANSPORTE DESCENTRALIZADO - PROVIAS DESCENTRALIZADO - MT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l proyecto Especial de Infraestructura de Transporte Descentralizado - PROVIAS DESCENTRALIZADO - MTC, autorización para efectuar investigación pesquera con extracción de muestras de especímenes hidrobiológicos, sin valor comercial y sin uso de embarcación pesquera"/>
    <s v="CHD"/>
    <s v="EXTRACCIÓN"/>
    <s v="si"/>
    <m/>
  </r>
  <r>
    <n v="704"/>
    <d v="2019-11-29T00:00:00"/>
    <s v="704-2019-PRODUCE/DGPCHDI"/>
    <s v="025041-2019"/>
    <x v="11"/>
    <x v="162"/>
    <s v="INMOBILIARIA VIVE PUERTO VIEJO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INMOBILIARIA VIVE PUERTO VIEJO S.A.C. autorización para efectuar investigación pesquera con extracción de muestras de especímenes hidrobiológicos, sin valor comercial y sin uso de embarcación pesquera"/>
    <s v="CHD"/>
    <s v="EXTRACCIÓN"/>
    <s v="si"/>
    <m/>
  </r>
  <r>
    <n v="705"/>
    <d v="2019-11-19T00:00:00"/>
    <s v="705-2019-PRODUCE/DGPCHDI"/>
    <s v="059297-2019"/>
    <x v="11"/>
    <x v="162"/>
    <s v="MINERA LAS BAMBA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MINERA LAS BAMBAS S.A.C. autorización para efectuar investigación pesquera con extracción de muestras de especímenes hidrobiológicos, sin valor comercial y sin uso de embarcación pesquera"/>
    <s v="CHD"/>
    <s v="EXTRACCIÓN"/>
    <s v="si"/>
    <m/>
  </r>
  <r>
    <n v="706"/>
    <d v="2019-09-27T00:00:00"/>
    <s v="706-2019-PRODUCE/DGPCHDI"/>
    <s v="084034-2019"/>
    <x v="11"/>
    <x v="163"/>
    <s v="PESQUERA HAYDUK S.A."/>
    <s v="N° 68 ASOCIACIÓN O INCORPORACIÓN DEFINITIVA DEL PORCENTAJE MÁXIMO DE CAPTURA POR EMBARCACIÓN- PMCE DEL RECURSO ANCHOVETA, DE UNA EMBARCACIÓN A OTRA(S) DEL MISMO ARMADOR"/>
    <s v="APROBAR ASOCIACIÓN O INCORPORACIÓN DEFINITIVA DE PMCE"/>
    <s v="Aprobar la asociación definitiva de PMCE de la embarcación ADITA (CO-6437-PM) a favor de la embarcación pesquera YAGODA B (CE-15261-PM). Suspender el permiso de pesca de la embarcación pesquera ADITA (CO-6437-PM) durante la vigencia de la medida de ordenamiento pesquero."/>
    <s v="CHD/CHI"/>
    <s v="EXTRACCIÓN"/>
    <s v="no"/>
    <m/>
  </r>
  <r>
    <n v="707"/>
    <s v="-"/>
    <s v="707-2019-PRODUCE/DGPCHDI"/>
    <s v="099150-2019"/>
    <x v="11"/>
    <x v="163"/>
    <s v="ENERGORET S.A.C."/>
    <s v="OTROS"/>
    <s v="AMPLIAR CRONOGRAMA DE TRABAJO AUTORIZACIÓN PARA EFECTUAR INVESTIGACIÓN PESQUERA CON EXTRACCIÓN  DE MUESTRAS DE ESPECÍMENES HIDROBIOLÓGICOS"/>
    <s v="Otorgar ampliación del plazo establecido en el artículo 2 de la Resolución Directoral N° 251-2019-PRODUCE/DGPCHDI, por 10 meses adicionales para efectuar investigación pesquera con extracción de muestras de especímenes hidrobiológicos, sin valor comercial y sin uso de embarcación pesquera, solicitada por ENERGORET S.A.C."/>
    <s v="CHD"/>
    <s v="EXTRACCIÓN"/>
    <s v="no es tupa"/>
    <m/>
  </r>
  <r>
    <n v="708"/>
    <d v="2019-11-19T00:00:00"/>
    <s v="708-2019-PRODUCE/DGPCHDI"/>
    <s v="095757-2019"/>
    <x v="11"/>
    <x v="163"/>
    <s v="SAKANA DEL PERU S.A."/>
    <s v="N° 4 AUTORIZACIÓN  DE INCREMENTO DE FLOTA"/>
    <s v="AUTORIZACIÓN DE INCREMENTO DE FLOTA"/>
    <s v="Otorgar a favor de SAKANA DEL PERU S.A. autorización de incremento de flota para construir una nueva embarcación pesquera de 9.65 m3 de capacidad de bodega, vía sustitución de la embarcación no siniestrada CLAUDIA de matrícula CO-20680-BM, para la extracción de anguila con destino al consumo humano directo."/>
    <s v="CHD"/>
    <s v="EXTRACCIÓN"/>
    <s v="si"/>
    <m/>
  </r>
  <r>
    <n v="709"/>
    <s v="-"/>
    <s v="709-2019-PRODUCE/DGPCHDI"/>
    <s v="049384-2019"/>
    <x v="11"/>
    <x v="163"/>
    <s v="LEONARDO ALVAREZ FIESTAS"/>
    <s v="COOPERATIVA PESQUERA"/>
    <s v="MODIFICAR PERMISO DE PESCA POR CAMBIO DE MATRÍCULA_x000a_COOPERATIVA PESQUERA JEHOVA REY DE REYES - LA ISLILLA PAITA"/>
    <s v="Modificar el permiso de pesca otorgado mediante RD. Nº 1140-2018-PRODUCE/DGPCHDI, a favor de LEONARDO ALVAREZ FIESTAS, armador socio de la COOPERATIVA PESQUERA JEHOVA REY DE REYES LA ISLILLA PAITA, para operar la embarcación pesquera JESUS ES LA LUZ DIVINA únicamente en el extremo a la matrícula de TA-32153-BM a PT-61864-CM"/>
    <s v="CHD"/>
    <s v="EXTRACCIÓN"/>
    <s v="no es tupa"/>
    <m/>
  </r>
  <r>
    <n v="710"/>
    <s v="-"/>
    <s v="710-2019-PRODUCE/DGPCHDI"/>
    <s v="081856-2019"/>
    <x v="11"/>
    <x v="163"/>
    <s v="VIGILIO IESTAS ECHE"/>
    <s v="COOPERATIVA PESQUERA"/>
    <s v="MODIFICAR PERMISO DE PESCA POR CAMBIO DE MATRÍCULA_x000a_COOPERATIVA PESQUERA JEHOVA REY DE REYES - LA ISLILLA PAITA"/>
    <s v="Modificar el permiso de pesca otorgado mediante RD. Nº 1081-2018-PRODUCE/DGPCHDI, a favor de VIGILIO IESTAS ECHE, armador socio de la COOPERATIVA PESQUERA JEHOVA REY DE REYES LA ISLILLA PAITA, para operar la embarcación pesquera SAN PABLO únicamente en el extremo a la matrícula de PT-21694-BM a PT-62265-CM"/>
    <s v="CHD"/>
    <s v="EXTRACCIÓN"/>
    <s v="no es tupa"/>
    <m/>
  </r>
  <r>
    <n v="711"/>
    <s v="-"/>
    <s v="711-2019-PRODUCE/DGPCHDI"/>
    <s v="074754-2019"/>
    <x v="11"/>
    <x v="163"/>
    <s v="WILMER VITE ALVAREZ"/>
    <s v="COOPERATIVA PESQUERA"/>
    <s v="MODIFICAR PERMISO DE PESCA_x000a_COOPERATIVA PESQUERA JEHOVA REY DE REYES - LA ISLILLA PAITA"/>
    <s v="Modificar el permiso de pesca otorgado mediante RD. Nº 1015-2018-PRODUCE/DGPCHDI, a favor de WILMER VITE ALVAREZ, armador socio de la COOPERATIVA PESQUERA JEHOVA REY DE REYES LA ISLILLA PAITA, para operar la embarcación pesquera TOMMY 2 únicamente en el extremo a la matrícula de TA-39820-BM a PT-62120-CM"/>
    <s v="CHD"/>
    <s v="EXTRACCIÓN"/>
    <s v="no es tupa"/>
    <m/>
  </r>
  <r>
    <n v="712"/>
    <s v="-"/>
    <s v="712-2019-PRODUCE/DGPCHDI"/>
    <s v="074752-2019"/>
    <x v="11"/>
    <x v="163"/>
    <s v="MIGUEL PAZO RAMIREZ"/>
    <s v="COOPERATIVA PESQUERA"/>
    <s v="MODIFICAR PERMISO DE PESCA POR CAMBIO DE MATRÍCULA_x000a_COOPERATIVA PESQUERA JEHOVA REY DE REYES - LA ISLILLA PAITA"/>
    <s v="Modificar el permiso de pesca otorgado mediante RD. Nº 1167-2018-PRODUCE/DGPCHDI, a favor de MIGUEL PAZO RAMIREZ, armador socio de la COOPERATIVA PESQUERA JEHOVA REY DE REYES LA ISLILLA PAITA, para operar la embarcación pesquera VICTORIA DEL SEÑOR únicamente en el extremo a la matrícula de PT-41273-CM a PT-62123-CM"/>
    <s v="CHD"/>
    <s v="EXTRACCIÓN"/>
    <s v="no es tupa"/>
    <m/>
  </r>
  <r>
    <n v="713"/>
    <s v="-"/>
    <s v="713-2019-PRODUCE/DGPCHDI"/>
    <s v="049390-2019"/>
    <x v="11"/>
    <x v="163"/>
    <s v="ARMANDO SANCHEZ FIESTAS"/>
    <s v="COOPERATIVA PESQUERA"/>
    <s v="MODIFICAR PERMISO DE PESCA POR CAMBIO DE MATRÍCULA_x000a_COOPERATIVA PESQUERA JEHOVA REY DE REYES - LA ISLILLA PAITA"/>
    <s v="Modificar el permiso de pesca otorgado mediante RD. Nº 960-2018-PRODUCE/DGPCHDI, a favor de ARMANDO SANCHEZ FIESTAS, armador socio de la COOPERATIVA PESQUERA JEHOVA REY DE REYES LA ISLILLA PAITA, para operar la embarcación pesquera CRISTO VIVE únicamente en el extremo a la matrícula de ZS-18206-BM a PT-61863-CM"/>
    <s v="CHD"/>
    <s v="EXTRACCIÓN"/>
    <s v="no es tupa"/>
    <m/>
  </r>
  <r>
    <n v="714"/>
    <s v="-"/>
    <s v="714-2019-PRODUCE/DGPCHDI"/>
    <s v="094941-2019"/>
    <x v="11"/>
    <x v="163"/>
    <s v="VIRGILIO FIESTAS ECHE"/>
    <s v="COOPERATIVA PESQUERA"/>
    <s v="MODIFICAR PERMISO DE PESCA POR CAMBIO DE MATRÍCULA_x000a_COOPERATIVA PESQUERA JEHOVA REY DE REYES - LA ISLILLA PAITA"/>
    <s v="Modificar el permiso de pesca otorgado mediante RD. Nº 1101-2018-PRODUCE/DGPCHDI, a favor de VIRGILIO FIESTAS ECHE, armador socio de la COOPERATIVA PESQUERA JEHOVA REY DE REYES LA ISLILLA PAITA, para operar la embarcación pesquera PEJERREY únicamente en el extremo a la matrícula de PT-22171-BM a PT-62349-CM"/>
    <s v="CHD"/>
    <s v="EXTRACCIÓN"/>
    <s v="no es tupa"/>
    <m/>
  </r>
  <r>
    <n v="715"/>
    <s v="-"/>
    <s v="715-2019-PRODUCE/DGPCHDI"/>
    <s v="074750-2019"/>
    <x v="11"/>
    <x v="163"/>
    <s v="VIRGILIO FIESTAS ECHE"/>
    <s v="COOPERATIVA PESQUERA"/>
    <s v="MODIFICAR PERMISO DE PESCA POR CAMBIO DE MATRÍCULA_x000a_COOPERATIVA PESQUERA JEHOVA REY DE REYES - LA ISLILLA PAITA"/>
    <s v="Modificar el permiso de pesca otorgado mediante RD. Nº 941-2018-PRODUCE/DGPCHDI, a favor de VIRGILIO FIESTAS ECHE, armador socio de la COOPERATIVA PESQUERA JEHOVA REY DE REYES LA ISLILLA PAITA, para operar la embarcación pesquera TOMMY Iúnicamente en el extremo a la matrícula de TA-31642-BM a PT-62122-CM"/>
    <s v="CHD"/>
    <s v="EXTRACCIÓN"/>
    <s v="no es tupa"/>
    <m/>
  </r>
  <r>
    <n v="716"/>
    <s v="-"/>
    <s v="716-2019-PRODUCE/DGPCHDI"/>
    <s v="049388-2019"/>
    <x v="11"/>
    <x v="163"/>
    <s v="JUAN PINGO BAYONA"/>
    <s v="COOPERATIVA PESQUERA"/>
    <s v="MODIFICAR PERMISO DE PESCA POR CAMBIO DE MATRÍCULA_x000a_COOPERATIVA PESQUERA JEHOVA REY DE REYES - LA ISLILLA PAITA"/>
    <s v="Modificar el permiso de pesca otorgado mediante RD. Nº 988-2018-PRODUCE/DGPCHDI, a favor de JUAN PINGO BAYONA, armador socio de la COOPERATIVA PESQUERA JEHOVA REY DE REYES LA ISLILLA PAITA, para operar la embarcación pesquera DIVINO REDENTOR 3 únicamente en el extremo a la matrícula de PT-28116-BM a PT-61861-CM"/>
    <s v="CHD"/>
    <s v="EXTRACCIÓN"/>
    <s v="no es tupa"/>
    <m/>
  </r>
  <r>
    <n v="717"/>
    <s v="-"/>
    <s v="717-2019-PRODUCE/DGPCHDI"/>
    <s v="046559-2019"/>
    <x v="11"/>
    <x v="163"/>
    <s v="DANTON ALEXANDER FIESTAS ALVAREZ"/>
    <s v="COOPERATIVA PESQUERA"/>
    <s v="MODIFICAR PERMISO DE PESCA POR CAMBIO DE MATRÍCULA_x000a_COOPERATIVA PESQUERA JEHOVA REY DE REYES - LA ISLILLA PAITA"/>
    <s v="Modificar el permiso de pesca otorgado mediante RD. Nº 988-2018-PRODUCE/DGPCHDI, a favor de DANTON ALEXANDER FIESTAS ALVAREZ, armador socio de la COOPERATIVA PESQUERA JEHOVA REY DE REYES LA ISLILLA PAITA, para operar la embarcación pesquera DON MARCIANO únicamente en el extremo a la matrícula de PT-40791-CM a PT-61860-CM"/>
    <s v="CHD"/>
    <s v="EXTRACCIÓN"/>
    <s v="no es tupa"/>
    <m/>
  </r>
  <r>
    <n v="718"/>
    <s v="-"/>
    <s v="718-2019-PRODUCE/DGPCHDI"/>
    <s v="131817-2018"/>
    <x v="11"/>
    <x v="164"/>
    <s v="MARIA PAULINA PANTA QUEREVALU"/>
    <s v="COOPERATIVA PESQUERA"/>
    <s v="PERMISO DE PESCA_x000a_COOPERATIVA PESQUERA JEHOVA ES MI PASTOR NADA ME FALTARA LA TORTUGA"/>
    <s v="Otorgar permiso de pesca a MARIA PAULINA PANTA QUEREVALU, en calidad de armadora socia de la COOPERATIVA PESQUERA JEHOVA ES MI PASTOR NADA ME FALTARÀ para operar la embrcación pesquera GREMILPAS FISHING de matrícula TA-13894-BM, para la extracción de pota y perico"/>
    <s v="CHD"/>
    <s v="EXTRACCIÓN"/>
    <s v="no es tupa"/>
    <m/>
  </r>
  <r>
    <n v="719"/>
    <d v="2020-01-14T00:00:00"/>
    <s v="719-2019-PRODUCE/DGPCHDI"/>
    <s v="076706-2019"/>
    <x v="11"/>
    <x v="164"/>
    <s v="ANGLO AMERICAN QUELLAVECO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ANGLO AMERICAN QUELLAVECO S.A. autorización para efectuar investigación pesquera con extracción de muestras de especímenes hidrobiológicos sin valor comercial y sin uso de embarcación"/>
    <s v="CHD"/>
    <s v="EXTRACCIÓN"/>
    <s v="si"/>
    <m/>
  </r>
  <r>
    <n v="720"/>
    <d v="2019-11-08T00:00:00"/>
    <s v="720-2019-PRODUCE/DGPCHDI"/>
    <s v="090273-2019"/>
    <x v="11"/>
    <x v="164"/>
    <s v="HEMIR E.I.R.L."/>
    <s v="N° 7 OBTENCIÓN DE PERMISO DE PESCA VÍA INCREMENTO DE FLOTA AUTORIZADO CONFORME A LOS PROCEDIMIENTOS 4.1 y  4.2."/>
    <s v="PERMISO DE PESCA"/>
    <s v="Otorgar a favor de HEMIR E.I.R.L. permiso de pesca para operar la E/P SIEMPRE SAN JUAN de matrícula PT-62023-PM, vía sustitución de la embarcación pesquera SIEMPRE SAN JUAN de matrícula CO-17998-PM. Asignar el PMCE y LMCE correspondiente. Cancelar el permiso de pesca de la embarcación pesquera SIEMPRE SAN JUAN de matrícula CO-17998-PM"/>
    <s v="CHI"/>
    <s v="EXTRACCIÓN"/>
    <s v="no"/>
    <m/>
  </r>
  <r>
    <n v="721"/>
    <d v="2019-09-24T00:00:00"/>
    <s v="721-2019-PRODUCE/DGPCHDI"/>
    <s v="132612-2018"/>
    <x v="11"/>
    <x v="164"/>
    <s v="ANGLO AMERICAN QUELLAVECO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ANGLO AMERICAN QUELLAVECO S.A. autorización para efectuar investigación pesquera con extracción de muestras de especímenes hidrobiológicos sin valor comercial y sin uso de embarcación pesquera"/>
    <s v="CHD"/>
    <s v="EXTRACCIÓN"/>
    <s v="no"/>
    <m/>
  </r>
  <r>
    <n v="722"/>
    <d v="2019-09-20T00:00:00"/>
    <s v="722-2019-PRODUCE/DGPCHDI"/>
    <s v="051195-2019"/>
    <x v="11"/>
    <x v="164"/>
    <s v="SOCIEDAD MINERA EL BROCAL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SOCIEDAD MINERA EL BROCAL S.A.A. autorización para efectuar investigación pesquera con extracción de muestras de especímenes hidrobiológicos, sin valor comercial y sin uso de embarcación pesquera, conforme a los términos contenidos en el proyecto de investigación denominado: &quot;Monitoreo Hidrobiológico de la Unidad Minera Colquijirca - Época seca y húmeda&quot;"/>
    <s v="CHD"/>
    <s v="EXTRACCIÓN"/>
    <s v="no"/>
    <m/>
  </r>
  <r>
    <n v="723"/>
    <d v="2019-11-21T00:00:00"/>
    <s v="723-2019-PRODUCE/DGPCHDI"/>
    <s v="102097-2019"/>
    <x v="11"/>
    <x v="164"/>
    <s v="NEGOCIOS INDUSTRIALES REAL NIRSA S.A."/>
    <s v="N° 18 OBTENCIÓN DE PERMISO DE PESCA PARA OPERAR EMBARCACIONES DE BANDERA EXTRANJERA"/>
    <s v="PERMISO DE PESCA PARA E/P BANDERA EXTRANJERA"/>
    <s v="Otorgar a favor de la empresa NEGOCIOS INDUSTRIALES REAL NIRSA S.A., representada en el país por el señor OMAR DIEGO CARCOVICH JIBAJA permiso de pesca para operar la embarcación pesquera de cerco de bandera ecuatoriana denominada RICKY A, en la extracción del recurso atún con destino al consumo humano directo."/>
    <s v="CHD"/>
    <s v="EXTRACCIÓN"/>
    <s v="si"/>
    <m/>
  </r>
  <r>
    <n v="724"/>
    <d v="2019-11-12T00:00:00"/>
    <s v="724-2019-PRODUCE/DGPCHDI"/>
    <s v="108651-2019"/>
    <x v="11"/>
    <x v="164"/>
    <s v="EMPRESA PESQUERA JESUS ELIZABETH S.R.L."/>
    <s v="N° 67 MODIFICACIÓN DEL PERMISO DE PESCA POR CAMBIO DE NOMBRE DE LA EMBARCACIÓN O MATRÍCULA"/>
    <s v="MODIFICAR PERMISO DE PESCA POR CAMBIO DE MATRÍCULA DE LA EMBARCACIÓN"/>
    <s v="Declarar que la solicitud de modificación del permiso de pesca para operar la embarcación pesquera SANTA ISABEL, por cambio de matrícula presentada por la EMPRESA PESQUERA JESUS ELIZABETH S.R.L. ha sido aprobada automáticamente. En consecuencia, se ha modificado la matrícula de la citada embarcación, de CO-18318-CM a CO-18318-PM."/>
    <s v="CHI"/>
    <s v="EXTRACCIÓN"/>
    <s v="no"/>
    <m/>
  </r>
  <r>
    <n v="725"/>
    <d v="2019-11-12T00:00:00"/>
    <s v="725-2019-PRODUCE/DGPCHDI"/>
    <s v="108653-2019"/>
    <x v="11"/>
    <x v="164"/>
    <s v="EMPRESA PESQUERA ROSA ISABEL S.R.L."/>
    <s v="N° 67 MODIFICACIÓN DEL PERMISO DE PESCA POR CAMBIO DE NOMBRE DE LA EMBARCACIÓN O MATRÍCULA"/>
    <s v="MODIFICAR PERMISO DE PESCA POR CAMBIO DE MATRÍCULA DE LA EMBARCACIÓN"/>
    <s v="Declarar que la solicitud de modificación del permiso de pesca para operar la embarcación pesquera ROSA ISABEL por cambio de matrícula, presentada por la EMPRESA PESQUERA ROSA ISABEL S.R.L., ha sido aprobada automáticamente. En consecuencia se ha modificado la matrícula de la citada embaracación, de CO-19554-CM a CO-19554-PM."/>
    <s v="CHI"/>
    <s v="EXTRACCIÓN"/>
    <s v="no"/>
    <m/>
  </r>
  <r>
    <n v="726"/>
    <d v="2019-11-19T00:00:00"/>
    <s v="726-2019-PRODUCE/DGPCHDI"/>
    <s v="100789-2019"/>
    <x v="11"/>
    <x v="164"/>
    <s v="PESCAPECES S.A."/>
    <s v="N° 18 OBTENCIÓN DE PERMISO DE PESCA PARA OPERAR EMBARCACIONES DE BANDERA EXTRANJERA"/>
    <s v="PERMISO DE PESCA PARA E/P BANDERA EXTRANJERA"/>
    <s v="Otorgar a la empresa PESCAPECES S.A. representada en el país por el señor OMAR DIEGO CARCOVICH JIBAJA, permiso de pesca para operar la embarcación pesquera de cerco de bandera ecuatoriana denominada PACIFIC TUNA, en la extracción del recurso atún con destino al consumo humano directo."/>
    <s v="CHD"/>
    <s v="EXTRACCIÓN"/>
    <s v="no"/>
    <m/>
  </r>
  <r>
    <n v="727"/>
    <d v="2019-12-19T00:00:00"/>
    <s v="727-2019-PRODUCE/DGPCHDI"/>
    <s v="065826-2019"/>
    <x v="11"/>
    <x v="164"/>
    <s v="COMPAÑÍA DE MINAS BUENAVENTURA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avor de la COMPAÑÍA DE MINAS BUENAVENTURA S.A.A. autorización para efectuar investigación pesquera con extracción de muestras de especímenes hidrobiológicos, sin valor comercial y sin uso de embarcación pesquera, conforme a los términos contenidos en el plan de investigación denominado: &quot;Plan de Investigación Hidrobiológico para el Monitoreo Hidrobiológico en la Unidad de Producción (U.P.) Mallay&quot;"/>
    <s v="CHD"/>
    <s v="EXTRACCIÓN"/>
    <s v="si"/>
    <m/>
  </r>
  <r>
    <n v="728"/>
    <d v="2019-11-21T00:00:00"/>
    <s v="728-2019-PRODUCE/DGPCHDI"/>
    <s v="099148-2019"/>
    <x v="11"/>
    <x v="164"/>
    <s v="LUIS MIGUEL SÁNCHEZ CARNERO y MARÍA ELENA MOLEROS DE SÁNCHEZ."/>
    <s v="N° 13 CAMBIO DEL TITULAR DEL PERMISO DE PESCA PARA EMBARCACIONES PESQUERAS"/>
    <s v="IMPROCEDENTE CAMBIO DE TITULAR DE PERMISO DE PESCA"/>
    <s v="Declarar improcedente la solicitud de cambio de titular del permiso de pesca para operar la embarcación pesquera JOSE ROSARIO con matrícula PL-13070-CM, para la extracción de los recursos anchoveta y sardina con destino al consumo humano directo e indirecto, presentada por los señores LUIS MIGUEL SÁNCHEZ CARNERO y MARÍA ELENA MOLEROS DE SÁNCHEZ."/>
    <s v="CHD/CHI"/>
    <s v="EXTRACCIÓN"/>
    <s v="si"/>
    <m/>
  </r>
  <r>
    <n v="729"/>
    <d v="2019-11-21T00:00:00"/>
    <s v="729-2019-PRODUCE/DGPCHDI"/>
    <s v="099147-2019"/>
    <x v="11"/>
    <x v="164"/>
    <s v="LUIS MIGUEL SÁNCHEZ CARNERO y MARÍA ELENA MOLEROS DE SÁNCHEZ."/>
    <s v="N° 13 CAMBIO DEL TITULAR DEL PERMISO DE PESCA PARA EMBARCACIONES PESQUERAS"/>
    <s v="IMPROCEDENTE CAMBIO DE TITULAR DE PERMISO DE PESCA"/>
    <s v="Declarar improcedente la solicitud de cambio de titular del permiso de pesca para operar la embarcación pesquera JOSE Y MARIA con matrícula TA-5247-CM, para la extracción dle recurso anchoveta con destino al consumo humano indirecto, presentada por los señores LUIS MIGUEL SÁNCHEZ CARNERO y MARÍA ELENA MOLEROS DE SÁNCHEZ."/>
    <s v="CHI"/>
    <s v="EXTRACCIÓN"/>
    <s v="si"/>
    <m/>
  </r>
  <r>
    <n v="730"/>
    <d v="2019-11-21T00:00:00"/>
    <s v="730-2019-PRODUCE/DGPCHDI"/>
    <s v="102100-2019"/>
    <x v="11"/>
    <x v="164"/>
    <s v="NEGOCIOS INDUSTRIALES REAL NIRSA S.A."/>
    <s v="N° 18 OBTENCIÓN DE PERMISO DE PESCA PARA OPERAR EMBARCACIONES DE BANDERA EXTRANJERA"/>
    <s v="PERMISO DE PESCA PARA E/P BANDERA EXTRANJERA"/>
    <s v="Otorgar a la empresa NEGOCIOS INDUSTRIALES REAL NIRSA S.A. representada en el país por el señor OMAR DIEGO CARCOVICH JIBAJA, permiso de pesca para operar la embarcación pesquera de cerco de bandera ecuatoriana denominada GLORIA A, en la extracción del recurso atún con destino al consumo humano directo."/>
    <s v="CHD"/>
    <s v="EXTRACCIÓN"/>
    <s v="si"/>
    <m/>
  </r>
  <r>
    <n v="731"/>
    <d v="2019-12-12T00:00:00"/>
    <s v="731-2019-PRODUCE/DGPCHDI"/>
    <s v="063324-2019"/>
    <x v="11"/>
    <x v="165"/>
    <s v="TAMSHI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avor de TAMSHI S.A.C. autorización para efectuar investigación pesquera con extracción de muestras de especímenes hidrobiológicos, sin valor comercial y sin uso de embarcación pesquera"/>
    <s v="CHD"/>
    <s v="EXTRACCIÓN"/>
    <s v="si"/>
    <m/>
  </r>
  <r>
    <n v="732"/>
    <d v="2019-11-22T00:00:00"/>
    <s v="732-2019-PRODUCE/DGPCHDI"/>
    <s v="097406-2019"/>
    <x v="11"/>
    <x v="165"/>
    <s v="SAKANA DEL PERÚ S.A."/>
    <s v="N° 4 AUTORIZACIÓN  DE INCREMENTO DE FLOTA"/>
    <s v="AUTORIZACIÓN DE INCREMENTO DE FLOTA"/>
    <s v="Otorgar a favor de la empresa SAKANA DEL PERÚ S.A., autorización de incremento de flota para construir una nueva embarcación pesquera de menor escala, vía sustitución de la embarcación no siniestrada MICAELA con matrícula CO-20681-BM, para la extracción del recurso anguila con destino al consumo humano directo."/>
    <s v="CHD"/>
    <s v="EXTRACCIÓN"/>
    <s v="si"/>
    <m/>
  </r>
  <r>
    <n v="733"/>
    <d v="2019-10-11T00:00:00"/>
    <s v="733-2019-PRODUCE/DGPCHDI"/>
    <s v="065902-2019"/>
    <x v="11"/>
    <x v="166"/>
    <s v="TECNOLOGICA DE ALIMENTOS S.A."/>
    <s v="N° 30 OBTENCIÓN DE LICENCIA DE OPERACIÓN DE PLANTA DE PROCESAMIENTO PESQUERO, VÍA EJECUCIÓN DE LA AUTORIZACIÓN OTORGADA CONFORME AL PROCEDIMIENTO 18. "/>
    <s v="LICENCIA DE PLANTA DE PROCESAMIENTO"/>
    <s v="Modificar la licencia de operación otorgada a favor de la empresa TECNOLOGICA DE ALIMENTOS S.A., en el extremo referido a su capacidad de 251 t/h a 246 t/h. Otorgar a la empresa TECNOLOGICA ALIMENTOS S.A., licencia de operación para operar la planta de procesamiento pesquero para la producción de concentrado proteico para consumo humano indirecto"/>
    <s v="CHI"/>
    <s v="PROCESAMIENTO"/>
    <s v="no"/>
    <m/>
  </r>
  <r>
    <n v="734"/>
    <d v="2019-12-17T00:00:00"/>
    <s v="734-2019-PRODUCE/DGPCHDI"/>
    <s v="086574-2019"/>
    <x v="11"/>
    <x v="166"/>
    <s v="FRESNILLO PERÚ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FRESNILLO PERÚ S.A.C., autorización para efectuar investigación pesquera con extracción de muestras de especímenes hidrobiológicos, sin valor comercial y sin uso de embarcación pesquera por el período de 12 meses."/>
    <s v="CHD"/>
    <s v="EXTRACCIÓN"/>
    <s v="si"/>
    <m/>
  </r>
  <r>
    <n v="735"/>
    <d v="2019-12-11T00:00:00"/>
    <s v="735-2019-PRODUCE/DGPCHDI"/>
    <s v="084329-2019"/>
    <x v="11"/>
    <x v="166"/>
    <s v="PROYECTO ESPECIAL DE INFRAESTRUCTURA DE TRANSPORTE DESCENTRALIZADO - PROVIAS DESCENTRALIZADO - MT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l Proyecto Especial de Infraestructura de Transporte Descentralizado - PROVIAS DESCENTRALIZADO - MTC, autorización para efectuar investigación pesquera con extracción de muestras de especímenes hidrobiológicos, sin valor comercial y sin uso de embarcación pesquera, por el período de 6 meses."/>
    <s v="CHD"/>
    <s v="EXTRACCIÓN"/>
    <s v="si"/>
    <m/>
  </r>
  <r>
    <n v="736"/>
    <d v="2019-11-22T00:00:00"/>
    <s v="736-2019-PRODUCE/DGPCHDI"/>
    <s v="046862-2019"/>
    <x v="11"/>
    <x v="166"/>
    <s v="GOBIERNO REGIONAL DE MOQUEGU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l GOBIERNO REGIONAL DE MOQUEGUA, autorización para efectuar investigación pesquera con extracción de muestras de especímenes hidrobiológicos, sin valor comercial y sin uso de embarcación pesquera, por el período de 8 meses."/>
    <s v="CHD"/>
    <s v="EXTRACCIÓN"/>
    <s v="no"/>
    <m/>
  </r>
  <r>
    <n v="737"/>
    <s v="-"/>
    <s v="737-2019-PRODUCE/DGPCHDI"/>
    <s v="064085-2018"/>
    <x v="11"/>
    <x v="166"/>
    <s v="PESQUERA CANTABRIA S.A."/>
    <s v="OTROS"/>
    <s v="ACEPTAR DESISTIMIENTO DEL RECURSO DE RECONSIDERACIÓN"/>
    <s v="Aceptar el desistimiento del recurso de reconsideración interpuesto por la empresa PESQUERA CANTABRIA S.A. contra la Resolución Directoral N° 572-2018-PRODUCE/DGPCHDI."/>
    <s v="CHI"/>
    <s v="EXTRACCIÓN"/>
    <s v="no es tupa"/>
    <m/>
  </r>
  <r>
    <n v="738"/>
    <d v="2019-10-29T00:00:00"/>
    <s v="738-2019-PRODUCE/DGPCHDI"/>
    <s v="086976-2019"/>
    <x v="11"/>
    <x v="166"/>
    <s v="EMPRESA PESQUERA NAYLAMP MAR S.A.C."/>
    <s v="N° 13 CAMBIO DEL TITULAR DEL PERMISO DE PESCA PARA EMBARCACIONES PESQUERAS"/>
    <s v="CAMBIO DE TITULAR DE PERMISO DE PESCA"/>
    <s v="Aprobar a favor de la EMPRESA PESQUERA NAYLAMP MAR S.A.C. el cambio del titular del permiso de pesca para operar la embarcación pesquera EL NAYLAMP con matrícula PL-2264-CM para la extracción del recurso anchoveta con destino al consumo humano indirecto."/>
    <s v="CHI"/>
    <s v="EXTRACCIÓN"/>
    <s v="no"/>
    <m/>
  </r>
  <r>
    <n v="739"/>
    <d v="2019-11-22T00:00:00"/>
    <s v="739-2019-PRODUCE/DGPCHDI"/>
    <s v="042273-2019"/>
    <x v="11"/>
    <x v="167"/>
    <s v="ASOCIACIÓN PARA LA CONSERVACIÓN DE AMBIENTES MARINOS Y COSTEROS"/>
    <s v="N° 23 AUTORIZACIÓN  PARA EFECTUAR  INVESTIGACIÓN MEDIANTE PESCA (EXPLORATORIA - EXPERIMENTAL) Y/O AUTORIZACION PARA EFECTUAR INVESTIGACION PESQUERA CON O SIN EXTRACCION DE MUESTRAS DE ESPECIMENES HIDROBIOLOGICOS, SIN VALOR COMERCIAL"/>
    <s v="IMPROCEDENTE PARA EFECTUAR INVESTIGACIÓN PESQUERA"/>
    <s v="Declarar IMPROCEDENTE la solicitud de autorización para efectuar investigación pesquera con extracción de muestras de especímenes hidrobiológicos, sin valor comercial y sin uso de embarcación pesquera, solicitada por ASOCIACIÓN PARA LA CONSERVACIÓN DE AMBIENTES MARINOS Y COSTEROS"/>
    <s v="CHD"/>
    <s v="EXTRACCIÓN"/>
    <s v="no"/>
    <m/>
  </r>
  <r>
    <n v="740"/>
    <d v="2020-01-09T00:00:00"/>
    <s v="740-2019-PRODUCE/DGPCHDI"/>
    <s v="036004-2019"/>
    <x v="11"/>
    <x v="167"/>
    <s v="JOSE ALBERTO IANNACONE OLIVER"/>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avor de JOSE ALBERTO IANNACONE OLIVER, autorización para efectuar investigación pesquera con extracción de muestras de especímenes hidrobiológicos, sin valor comercial y sin uso de embarcación pesquera"/>
    <s v="CHD"/>
    <s v="EXTRACCIÓN"/>
    <s v="si"/>
    <m/>
  </r>
  <r>
    <n v="741"/>
    <d v="2019-12-04T00:00:00"/>
    <s v="741-2019-PRODUCE/DGPCHDI"/>
    <s v="106756-2019"/>
    <x v="12"/>
    <x v="168"/>
    <s v="ELVAYKA KYOEI S.A."/>
    <s v="N° 18 OBTENCIÓN DE PERMISO DE PESCA PARA OPERAR EMBARCACIONES DE BANDERA EXTRANJERA"/>
    <s v="PERMISO DE PESCA PARA E/P BANDERA EXTRANJERA"/>
    <s v="Otorgar a ELVAYKA KYOEI S.A. permiso de pesca para operar la embarcación pesquera de cerco de bandera ecuatoriana denominada JOLINDA (P-04-00963), en la extracción del recurso Atún con destino al consumo humano directo."/>
    <s v="CHD"/>
    <s v="EXTRACCIÓN"/>
    <s v="si"/>
    <m/>
  </r>
  <r>
    <n v="742"/>
    <d v="2019-12-05T00:00:00"/>
    <s v="742-2019-PRODUCE/DGPCHDI"/>
    <s v="106752-2019"/>
    <x v="12"/>
    <x v="169"/>
    <s v="PESQUERAROCIO S.A."/>
    <s v="N° 18 OBTENCIÓN DE PERMISO DE PESCA PARA OPERAR EMBARCACIONES DE BANDERA EXTRANJERA"/>
    <s v="PERMISO DE PESCA PARA E/P BANDERA EXTRANJERA"/>
    <s v="Otorgar a PESQUERAROCIO S.A., permiso de pesca para operar la embarcación pesquera de cerco de bandera ecuatoriana denominada ROCIO (P-04-00576), en la extracción del recurso atún con destino al consumo humano directo."/>
    <s v="CHD"/>
    <s v="EXTRACCIÓN"/>
    <s v="si"/>
    <m/>
  </r>
  <r>
    <n v="743"/>
    <d v="2019-12-04T00:00:00"/>
    <s v="743-2019-PRODUCE/DGPCHDI"/>
    <s v="106758-2019"/>
    <x v="12"/>
    <x v="169"/>
    <s v="ELVAYKA KYOEI S.A."/>
    <s v="N° 18 OBTENCIÓN DE PERMISO DE PESCA PARA OPERAR EMBARCACIONES DE BANDERA EXTRANJERA"/>
    <s v="PERMISO DE PESCA PARA E/P BANDERA EXTRANJERA"/>
    <s v="Otorgar a favor de ELVAYKA KYOEI S.A., permiso de pesca para operar la embarcación pesquera de cerco de bandera ecuatoriana denominada DON ANTONIO (P-00-00627), en la extracción de atún para consumo humano directo"/>
    <s v="CHD"/>
    <s v="EXTRACCIÓN"/>
    <s v="no"/>
    <m/>
  </r>
  <r>
    <n v="744"/>
    <s v="-"/>
    <s v="744-2019-PRODUCE/DGPCHDI"/>
    <s v="-"/>
    <x v="2"/>
    <x v="23"/>
    <s v="-"/>
    <s v="-"/>
    <s v="-"/>
    <s v="No se pudo generar por error del sistema"/>
    <s v="-"/>
    <s v="-"/>
    <s v="no es tupa"/>
    <m/>
  </r>
  <r>
    <n v="745"/>
    <s v="-"/>
    <s v="745-2019-PRODUCE/DGPCHDI"/>
    <s v="-"/>
    <x v="2"/>
    <x v="23"/>
    <s v="-"/>
    <s v="-"/>
    <s v="-"/>
    <s v="No se pudo generar por error del sistema"/>
    <s v="-"/>
    <s v="-"/>
    <s v="no es tupa"/>
    <m/>
  </r>
  <r>
    <n v="746"/>
    <s v="-"/>
    <s v="746-2019-PRODUCE/DGPCHDI"/>
    <s v="-"/>
    <x v="2"/>
    <x v="23"/>
    <s v="-"/>
    <s v="-"/>
    <s v="-"/>
    <s v="No se pudo generar por error del sistema"/>
    <s v="-"/>
    <s v="-"/>
    <s v="no es tupa"/>
    <m/>
  </r>
  <r>
    <n v="747"/>
    <d v="2019-12-06T00:00:00"/>
    <s v="747-2019-PRODUCE/DGPCHDI"/>
    <s v="107434-2019"/>
    <x v="12"/>
    <x v="169"/>
    <s v="BRISATUN S.A."/>
    <s v="N° 18 OBTENCIÓN DE PERMISO DE PESCA PARA OPERAR EMBARCACIONES DE BANDERA EXTRANJERA"/>
    <s v="PERMISO DE PESCA PARA E/P BANDERA EXTRANJERA"/>
    <s v="Otorgar a BRISATUN S.A., permiso de pesca para operar la embarcación pesquera de cerco de bandera ecuatoriana denominada VICTORIA DEL MAR (P-04-00867), en la extracción de atún para consumo humano directo"/>
    <s v="CHD"/>
    <s v="EXTRACCIÓN"/>
    <s v="si"/>
    <m/>
  </r>
  <r>
    <n v="748"/>
    <d v="2019-11-06T00:00:00"/>
    <s v="748-2019-PRODUCE/DGPCHDI"/>
    <s v="106754-2019"/>
    <x v="12"/>
    <x v="170"/>
    <s v="PESQUERA DOÑA MARUJA S.A."/>
    <s v="N° 18 OBTENCIÓN DE PERMISO DE PESCA PARA OPERAR EMBARCACIONES DE BANDERA EXTRANJERA"/>
    <s v="PERMISO DE PESCA PARA E/P BANDERA EXTRANJERA"/>
    <s v="Otorgar a PESQUERA DOÑA MARUJA S.A., permiso de pesca para operar la embarcación pesquera de bandera ecuatoriana DOÑA MARUJA (P-04-00847), en la extracción del recurso Atún con destino al consumo humano directo"/>
    <s v="CHD"/>
    <s v="EXTRACCIÓN"/>
    <s v="no"/>
    <m/>
  </r>
  <r>
    <n v="749"/>
    <s v="-"/>
    <s v="749-2019-PRODUCE/DGPCHDI"/>
    <s v="030707-2019"/>
    <x v="12"/>
    <x v="171"/>
    <s v="SANTOS VICENTE QUEREVALU"/>
    <s v="COOPERATIVA PESQUERA"/>
    <s v="MODIFICAR PERMISO DE PESCA POR CAMBIO DE MATRÍCULA_x000a_COOPERATIVA PESQUERA JEHOVA ES MI PASTOR NADA ME FALTARÁ - LA TORTUGA PAITA"/>
    <s v="Modificar el permiso de pesca otorgado mediante RD. N° 1557-2018-PRODUCE/DGPCHDI a favor de SANTOS VICENTE QUEREVALU, socio de la COOPERATIVA PESQUERA JEHOVA ES MI PASTOR NADA ME FALTARÁ - LA TORTUGA PAITA, para operar la E/P MARY CARMEN, únicamente en el extremo referido a la matrícula de PT-42637-BM a PT-61239-CM"/>
    <s v="CHD"/>
    <s v="EXTRACCIÓN"/>
    <s v="no es tupa"/>
    <m/>
  </r>
  <r>
    <n v="750"/>
    <s v="-"/>
    <s v="750-2019-PRODUCE/DGPCHDI"/>
    <s v="-"/>
    <x v="2"/>
    <x v="23"/>
    <s v="-"/>
    <s v="-"/>
    <s v="-"/>
    <s v="No se pudo generar por error del sistema"/>
    <s v="-"/>
    <s v="-"/>
    <s v="no es tupa"/>
    <m/>
  </r>
  <r>
    <n v="751"/>
    <s v="-"/>
    <s v="751-2019-PRODUCE/DGPCHDI"/>
    <s v="074756-2019"/>
    <x v="12"/>
    <x v="171"/>
    <s v="RONALD NUNURA QUEREVALU"/>
    <s v="COOPERATIVA PESQUERA"/>
    <s v="MODIFICAR PERMISO DE PESCA POR CAMBIO DE MATRÍCULA_x000a_COOPERATIVA PESQUERA JEHOVA ES MI PASTOR NADA ME FALTARÁ - LA TORTUGA PAITA"/>
    <s v="Modificar el permiso de pesca otorgado mediante RD. N° 715-2018-PRODUCE/DGPCHDI a favor de RONALD NUNURA QUEREVALU, socio de la COOPERATIVA PESQUERA JEHOVA ES MI PASTOR NADA ME FALTARÁ - LA TORTUGA PAITA, para operar la E/P JESUS ES MI FORTALEZA V, únicamente en el extremo referido a la matrícula de TA-30844-BM a PT-62118-CM"/>
    <s v="CHD"/>
    <s v="EXTRACCIÓN"/>
    <s v="no es tupa"/>
    <m/>
  </r>
  <r>
    <n v="752"/>
    <s v="-"/>
    <s v="752-2019-PRODUCE/DGPCHDI"/>
    <s v="029560-2019"/>
    <x v="12"/>
    <x v="171"/>
    <s v="FAUSTO CRISPULO FIESTAS RUMICHE"/>
    <s v="COOPERATIVA PESQUERA"/>
    <s v="MODIFICAR PERMISO DE PESCA POR CAMBIO DE MATRÍCULA"/>
    <s v="Modificar el permiso de pesca otorgado mediante RD. N° 777-2018-PRODUCE/DGPCHDI a favor de FAUSTO CRISPULO FIESTAS RUMICHE, socio de la COOPERATIVA PESQUERA JEHOVA ES MI PASTOR NADA ME FALTARÁ - LA TORTUGA PAITA, para operar la E/P CORDERO DE DIOS, únicamente en el extremo referido a la matrícula de PT-38879-BM a PT-61237-CM"/>
    <s v="CHD"/>
    <s v="EXTRACCIÓN"/>
    <s v="no es tupa"/>
    <m/>
  </r>
  <r>
    <n v="753"/>
    <s v="-"/>
    <s v="753-2019-PRODUCE/DGPCHDI"/>
    <s v="081111-2018"/>
    <x v="12"/>
    <x v="171"/>
    <s v="PABLO LLENQUE FIESTAS"/>
    <s v="COOPERATIVA PESQUERA"/>
    <s v="IMPROCEDENTE PERMISO DE PESCA_x000a_COOPERATIVA PESQUERA SAN JOSÉ LIMITADA"/>
    <s v="Declarar IMPROCEDENTE la solicitud de permiso de pesca para operar la embarcación pesquera MARIA ELIZABETH de matricula PL-45565-CM, presentada por COOPERATIVA PESQUERA SAN JOSE LIMITADA con relación al señor PABLO LLENQUE FIESTAS"/>
    <s v="CHD"/>
    <s v="EXTRACCIÓN"/>
    <s v="no es tupa"/>
    <m/>
  </r>
  <r>
    <n v="754"/>
    <s v="-"/>
    <s v="754-2019-PRODUCE/DGPCHDI"/>
    <s v="081111-2018"/>
    <x v="12"/>
    <x v="171"/>
    <s v="JUAN CARLOS GALAN PUESCAS"/>
    <s v="COOPERATIVA PESQUERA"/>
    <s v="IMPROCEDENTE PERMISO DE PESCA_x000a_COOPERATIVA PESQUERA SAN JOSÉ LIMITADA"/>
    <s v="Declarar IMPROCEDENTE la solicitud de permiso de pesca para operar la embarcación pesquera REGALO DE DIOS de matricula CO-17902-BM, presentada por COOPERATIVA PESQUERA SAN JOSE LIMITADA con relación al señor JUAN CARLOS GALAN PUESCAS"/>
    <s v="CHD"/>
    <s v="EXTRACCIÓN"/>
    <s v="no es tupa"/>
    <m/>
  </r>
  <r>
    <n v="755"/>
    <d v="2019-12-09T00:00:00"/>
    <s v="755-2019-PRODUCE/DGPCHDI"/>
    <s v="107971-2019"/>
    <x v="12"/>
    <x v="171"/>
    <s v="NEGOCIOS INDUSTRIALES REAL NIRSA S.A."/>
    <s v="N° 18 OBTENCIÓN DE PERMISO DE PESCA PARA OPERAR EMBARCACIONES DE BANDERA EXTRANJERA"/>
    <s v="PERMISO DE PESCA PARA E/P BANDERA EXTRANJERA"/>
    <s v="Otorgar a NEGOCIOS INDUSTRIALES REAL NIRSA S.A., permiso de pesca para operar la embarcación pesquera de cerco de bandera ecuatoriana denominada RAFA A (P-00-00727), en la extracción de atún con destino al consumo humano directo"/>
    <s v="CHD"/>
    <s v="EXTRACCIÓN"/>
    <s v="no"/>
    <m/>
  </r>
  <r>
    <n v="756"/>
    <s v="-"/>
    <s v="756-2019-PRODUCE/DGPCHDI"/>
    <s v="081111-2018"/>
    <x v="12"/>
    <x v="171"/>
    <s v="VICTORIA FIESTAS FIESTAS"/>
    <s v="COOPERATIVA PESQUERA"/>
    <s v="IMPROCEDENTE PERMISO DE PESCA_x000a_COOPERATIVA PESQUERA SAN JOSÉ LIMITADA"/>
    <s v="Declarar IMPROCEDENTE la solicitud de permiso de pesca para operar la embarcación pesquera MI JHONATAN 2 de matricula PL-42779-CM, presentada por COOPERATIVA PESQUERA SAN JOSE LIMITADA con relación a la señora VICTORIA FIESTAS FIESTAS"/>
    <s v="CHD"/>
    <s v="EXTRACCIÓN"/>
    <s v="no es tupa"/>
    <m/>
  </r>
  <r>
    <n v="757"/>
    <d v="2019-12-09T00:00:00"/>
    <s v="757-2019-PRODUCE/DGPCHDI"/>
    <s v="107973-2019"/>
    <x v="12"/>
    <x v="171"/>
    <s v="NEGOCIOS INDUSTRIALES REAL NIRSA S.A."/>
    <s v="N° 18 OBTENCIÓN DE PERMISO DE PESCA PARA OPERAR EMBARCACIONES DE BANDERA EXTRANJERA"/>
    <s v="PERMISO DE PESCA PARA E/P BANDERA EXTRANJERA"/>
    <s v="Otorgar a NEGOCIOS INDUSTRIALES REAL NIRSA S.A., permiso de pesca para operar la embarcación pesquera de cerco de bandera ecuatoriana denominada GABRIELA A (P-00-00727), en la extracción del recurso atún con destino al consumo humano directo."/>
    <s v="CHD"/>
    <s v="EXTRACCIÓN"/>
    <s v="no"/>
    <m/>
  </r>
  <r>
    <n v="758"/>
    <s v="-"/>
    <s v="758-2019-PRODUCE/DGPCHDI"/>
    <s v="-"/>
    <x v="12"/>
    <x v="172"/>
    <s v="-"/>
    <s v="OTROS"/>
    <s v="APROBAR LINEAMIENTOS PARA LA ATENCIÓN DE SOLICITUDES DE OTORGAMIENTO DE PERMISOS DE PESCA PARA OPERAR EMBARCACIONES DE BANDERA EXTRANJERA"/>
    <s v="Aprobar la Directiva N° 002-2019-PRODUCE/DGPCHDI: &quot;Lineamientos para la Atención de Solicitudes relacionadas con el Otorgamiento de Permisos de Pesca para Operar Embarcaciones de Bandera Extranjera&quot;"/>
    <s v="CHD/CHI"/>
    <s v="EXTRACCIÓN"/>
    <s v="no es tupa"/>
    <m/>
  </r>
  <r>
    <n v="759"/>
    <s v="-"/>
    <s v="759-2019-PRODUCE/DGPCHDI"/>
    <s v="029560-2019"/>
    <x v="12"/>
    <x v="173"/>
    <s v="JOSE JAVIER JUAREZ FLORES"/>
    <s v="COOPERATIVA PESQUERA"/>
    <s v="MODIFICAR PERMISO DE PESCA POR CAMBIO DE MATRÍCULA_x000a_COOPERATIVA PESQUERÁ JEHOVÁ ES MI PASTOR NADA ME FALTARÁ - LA TORTUGA PAITA"/>
    <s v="Modificar el permiso de pesca otorgado mediante RD. N° 671-2018-PRODUCE/DGPCHDI a favor de JOSE JAVIER JUAREZ FLORES, socio de la COOPERATIVA PESQUERA JEHOVA ES MI PASTOR NADA ME FALTARÁ - LA TORTUGA PAITA, para operar la E/P DADIVA DE DIOS, únicamente en el extremo referido a la matrícula de PT-51021-BM a PT-61238-CM"/>
    <s v="CHD"/>
    <s v="EXTRACCIÓN"/>
    <s v="no es tupa"/>
    <m/>
  </r>
  <r>
    <n v="760"/>
    <s v="-"/>
    <s v="760-2019-PRODUCE/DGPCHDI"/>
    <s v="049393-2019"/>
    <x v="12"/>
    <x v="173"/>
    <s v="JOHN WILLIAM SIANCAS LOPEZ"/>
    <s v="COOPERATIVA PESQUERA"/>
    <s v="MODIFICAR PERMISO DE PESCA POR CAMBIO DE MATRÍCULA_x000a_COOPERATIVA PESQUERÁ JEHOVÁ ES MI PASTOR NADA ME FALTARÁ - LA TORTUGA PAITA"/>
    <s v="Modificar el permiso de pesca otorgado mediante RD. N° 1091-2018-PRODUCE/DGPCHDI a favor de JOHN WILLIAM SIANCAS LOPEZ, socio de la COOPERATIVA PESQUERA JEHOVA ES MI PASTOR NADA ME FALTARÁ - LA TORTUGA PAITA, para operar la E/P MI PIERITO, únicamente en el extremo referido a la matrícula de TA-36875-BM a PT-61862-CM"/>
    <s v="CHD"/>
    <s v="EXTRACCIÓN"/>
    <s v="no es tupa"/>
    <m/>
  </r>
  <r>
    <n v="761"/>
    <d v="2019-12-11T00:00:00"/>
    <s v="761-2019-PRODUCE/DGPCHDI"/>
    <s v="099102-2019"/>
    <x v="12"/>
    <x v="173"/>
    <s v="UNIVERSIDAD NACIONAL AGRARIA LA MOLINA"/>
    <s v="N° 23 AUTORIZACIÓN  PARA EFECTUAR  INVESTIGACIÓN MEDIANTE PESCA (EXPLORATORIA - EXPERIMENTAL) Y/O AUTORIZACION PARA EFECTUAR INVESTIGACION PESQUERA CON O SIN EXTRACCION DE MUESTRAS DE ESPECIMENES HIDROBIOLOGICOS, SIN VALOR COMERCIAL"/>
    <s v="IMPROCEDENTE PARA EFECTUAR INVESTIGACIÓN PESQUERA"/>
    <s v="Declarar IMPROCEDENTE la solicitud de autorización para efectuar investigación pesquera con extracción de muestras de especímenes hidrobiológicos, sin valo comercial y con uso de embarcación pesquera, solicitado por la UNIVERSIDAD NACIONAL AGRARIA LA MOLINA"/>
    <s v="CHD"/>
    <s v="EXTRACCIÓN"/>
    <s v="no"/>
    <m/>
  </r>
  <r>
    <n v="762"/>
    <d v="2020-02-21T00:00:00"/>
    <s v="762-2019-PRODUCE/DGPCHDI"/>
    <s v="073620-2019"/>
    <x v="12"/>
    <x v="173"/>
    <s v="KANAY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KANAY S.A.C. autorización para efectuar investigación pesquera con extracción de muestras de especímenes hidrobiológicos, sin valor comercial y sin uso de embarcación pesquera"/>
    <s v="CHD"/>
    <s v="EXTRACCIÓN"/>
    <s v="si"/>
    <m/>
  </r>
  <r>
    <n v="763"/>
    <d v="2019-12-16T00:00:00"/>
    <s v="763-2019-PRODUCE/DGPCHDI"/>
    <s v="105114-2019"/>
    <x v="12"/>
    <x v="173"/>
    <s v="RAMOS BERNAL LLONTOP"/>
    <s v="N° 7 OBTENCIÓN DE PERMISO DE PESCA VÍA INCREMENTO DE FLOTA AUTORIZADO CONFORME A LOS PROCEDIMIENTOS 4.1 y  4.2."/>
    <s v="PERMISO DE PESCA"/>
    <s v="Otorgar a RAMOS BERNAL LLONTOP permiso de pesca para operar la embarcación pesquera CRISTO ES VIDA de matrícula PL-62504-PM. Asignar PMCE y LMCE correspondiente a la zona Norte-Centro. Cancelar los permisos de pesca de las embarcaciones pesqueras SINDY MABEL (PL-19018-CM) y JESUS NAZARENO CAUTIVO (PL-4450-CM)"/>
    <s v="CHI"/>
    <s v="EXTRACCIÓN"/>
    <s v="si"/>
    <m/>
  </r>
  <r>
    <n v="764"/>
    <s v="-"/>
    <s v="764-2019-PRODUCE/DGPCHDI"/>
    <s v="-"/>
    <x v="2"/>
    <x v="23"/>
    <s v="-"/>
    <s v="-"/>
    <s v="-"/>
    <s v="No se pudo generar por error del sistema"/>
    <s v="-"/>
    <s v="-"/>
    <s v="no es tupa"/>
    <m/>
  </r>
  <r>
    <n v="765"/>
    <s v="-"/>
    <s v="765-2019-PRODUCE/DGPCHDI"/>
    <s v="-"/>
    <x v="2"/>
    <x v="23"/>
    <s v="-"/>
    <s v="-"/>
    <s v="-"/>
    <s v="No se pudo generar por error del sistema"/>
    <s v="-"/>
    <s v="-"/>
    <s v="no es tupa"/>
    <m/>
  </r>
  <r>
    <n v="766"/>
    <d v="2019-12-13T00:00:00"/>
    <s v="766-2019-PRODUCE/DGPCHDI"/>
    <s v="101999-2019"/>
    <x v="12"/>
    <x v="174"/>
    <s v="FRANCISCO ESPINOZA PANTA, ALEJANDRINA ÁLVAREZ PANTA, LUCIANA ÁLVAREZ PANTA, LUCIANA ÁLVAREZ PANTA, JOSÉ GUADALUPE ECA VITE, NICOLAZA ÁLVAREZ PANTA, SANTOS SABA PANTA, ISABEL ÁLVAREZ PANTA, ITALO JACINTO ECCA y SEVERINA ÁLVAREZ PANTA"/>
    <s v="N° 13 CAMBIO DEL TITULAR DEL PERMISO DE PESCA PARA EMBARCACIONES PESQUERAS"/>
    <s v="CAMBIO DE TITULAR DE PERMISO DE PESCA"/>
    <s v="Aprobar a favor de FRANCISCO ESPINOZA PANTA y otros, el cambio de titular del permiso de pesca para operar la embarcación pesquera MILAGROSA CONCEPCION de matrícula PT-6189-CM, para la extracción de anchoveta y sardina para consumo humano indirecto. Aprobar a su favor el cambio de titular del PMCE y LMCE correspondiente."/>
    <s v="CHI"/>
    <s v="EXTRACCIÓN"/>
    <s v="si"/>
    <m/>
  </r>
  <r>
    <n v="767"/>
    <d v="2019-12-03T00:00:00"/>
    <s v="767-2019-PRODUCE/DGPCHDI"/>
    <s v="103048-2019"/>
    <x v="12"/>
    <x v="175"/>
    <s v="COMERCIALIZADORA JSB S.A.C."/>
    <s v="N° 13 CAMBIO DEL TITULAR DEL PERMISO DE PESCA PARA EMBARCACIONES PESQUERAS"/>
    <s v="CAMBIO DE TITULAR DE PERMISO DE PESCA"/>
    <s v="Declarar IMPROCEDENTE la solicitud de cambio de titular del permiso de pesca para operar la embarcación pesquera MI SUSANITA de matrícula PL-17358-CM, presentada por COMERCIALIZADORA JSB S.A.C."/>
    <s v="CHI"/>
    <s v="EXTRACCIÓN"/>
    <s v="no"/>
    <m/>
  </r>
  <r>
    <n v="768"/>
    <d v="2019-11-18T00:00:00"/>
    <s v="768-2019-PRODUCE/DGPCHDI"/>
    <s v="069621-2019"/>
    <x v="12"/>
    <x v="175"/>
    <s v="TINKA RESOURCE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avor de TINKA RESOURCES S.A.C. autorización para efectuar investigación pesquera con extracción de muestras de especímenes hidrobiológicos, sin valor comercial y sin uso de embarcación pesquera"/>
    <s v="CHD"/>
    <s v="EXTRACCIÓN"/>
    <s v="no"/>
    <m/>
  </r>
  <r>
    <n v="769"/>
    <d v="2019-12-03T00:00:00"/>
    <s v="769-2019-PRODUCE/DGPCHDI"/>
    <s v="059396-2019"/>
    <x v="12"/>
    <x v="175"/>
    <s v="ENGIE ENERGIA PERU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avor de ENGIE ENERGIA PERU S.A. autorización para efectuar investigación pesquera con extracción de muestras de especímenes hidrobiológicos, sin valor comercial y sin uso de embarcación pesquera"/>
    <s v="CHD"/>
    <s v="EXTRACCIÓN"/>
    <s v="no"/>
    <m/>
  </r>
  <r>
    <n v="770"/>
    <d v="2019-11-05T00:00:00"/>
    <s v="770-2019-PRODUCE/DGPCHDI"/>
    <s v="086618-2019"/>
    <x v="12"/>
    <x v="175"/>
    <s v="ASOCIACIÓN PRO DELPHINUS"/>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Declarar IMPROCEDENTE la solicitud de autorización para efectuar investigación pesquera con extracción de muestras de especímenes hidrobiológicos, sin valor comercial y sin uso de embarcación pesquera, solicitado por la ASOCIACIÓN PRO DELPHINUS"/>
    <s v="CHD"/>
    <s v="EXTRACCIÓN"/>
    <s v="no"/>
    <m/>
  </r>
  <r>
    <n v="771"/>
    <d v="2019-05-02T00:00:00"/>
    <s v="771-2019-PRODUCE/DGPCHDI"/>
    <s v="015341-2019"/>
    <x v="12"/>
    <x v="175"/>
    <s v="PESQUERA ARTESANAL DON PANCHO S.A.C."/>
    <s v="N° 13 CAMBIO DEL TITULAR DEL PERMISO DE PESCA PARA EMBARCACIONES PESQUERAS"/>
    <s v="CAMBIO DE TITULAR DE PERMISO DE PESCA"/>
    <s v="Aprobar a favor de PESQUERA ARTESANAL DON PANCHO S.A.C. el cambio de titular del permiso de pesca para operar la embarcación pesquera de menor escala MARIO de matrícula PL-21247-CM, otorgado mediante RD. N° 309-2013-PRODUCE/DGCHD"/>
    <s v="CHD"/>
    <s v="EXTRACCIÓN"/>
    <s v="no"/>
    <m/>
  </r>
  <r>
    <n v="772"/>
    <s v="-"/>
    <s v="772-2019-PRODUCE/DGPCHDI"/>
    <s v="131817-2018"/>
    <x v="12"/>
    <x v="175"/>
    <s v="FELIPE JESUS QUEREVALU MORALES"/>
    <s v="COOPERATIVA PESQUERA"/>
    <s v="DESISTIMIENTO DE OTORGAMIENTO DE PERMISO DE PESCA_x000a_COOPERATIVA PESQUERA JEHOVÁ ES MI PASTOR NADA ME FALTARÁ LA TORTUGA - PAITA"/>
    <s v="Aceptar el desistimiento de la pretensión de otorgamiento de permiso de pesca para operar la embarcación pesquera JADEMAR de matrícula TA-14352-BM, formulada por FELIPE JESUS QUEREVALU MORALES"/>
    <s v="CHD"/>
    <s v="EXTRACCIÓN"/>
    <s v="no es tupa"/>
    <m/>
  </r>
  <r>
    <n v="773"/>
    <d v="2019-12-16T00:00:00"/>
    <s v="773-2019-PRODUCE/DGPCHDI"/>
    <s v="054537-2019"/>
    <x v="12"/>
    <x v="175"/>
    <s v="SOUTHERN PERU COPPER CORPORATION"/>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SOUTHERN PERU COPPER CORPORATION - Sucursal del Perú, autorización para efectuar investigación pesquera con extracción de muestras de especímenes hidrobiológicos, sin valor comercial y sin uso de embarcación pesquera"/>
    <s v="CHD"/>
    <s v="EXTRACCIÓN"/>
    <s v="si"/>
    <m/>
  </r>
  <r>
    <n v="774"/>
    <d v="2020-03-09T00:00:00"/>
    <s v="774-2019-PRODUCE/DGPCHDI"/>
    <s v="065718-2019"/>
    <x v="12"/>
    <x v="175"/>
    <s v="COMPAÑIA MINERA RAURA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COMPAÑIA MINERA RAURA S.A. autorización para efectuar investigación pesquera con extracción de muestras de especímenes hidrobiológicos, sin valor comercial y sin uso de embarcación pesquera"/>
    <s v="CHD"/>
    <s v="EXTRACCIÓN"/>
    <s v="si"/>
    <m/>
  </r>
  <r>
    <n v="775"/>
    <s v="-"/>
    <s v="775-2019-PRODUCE/DGPCHDI"/>
    <s v="107976-2019"/>
    <x v="12"/>
    <x v="176"/>
    <s v="NEGOCIOS INDUSTRIALES REAL NIRSA S.A."/>
    <s v="N° 18 OBTENCIÓN DE PERMISO DE PESCA PARA OPERAR EMBARCACIONES DE BANDERA EXTRANJERA"/>
    <s v="DESISTIMIENTO DE PERMISO DE PESCA DE BANDERA EXTRANJERA"/>
    <s v="Aceptar el desistimiento al procedimiento de permiso de pesca para operar la embarcación pesquera de cerco de bandera ecuatoriana denominada ROBERTO A de matrícula P-00-00740, para la extracción de atún con destino al consumo humano directo, presentado por NEGOCIOS INDUSTRIALES REAL NIRSA S.A."/>
    <s v="CHD"/>
    <s v="EXTRACCIÓN"/>
    <s v="no es tupa"/>
    <m/>
  </r>
  <r>
    <n v="776"/>
    <d v="2019-10-28T00:00:00"/>
    <s v="776-2019-PRODUCE/DGPCHDI"/>
    <s v="076299-2019"/>
    <x v="12"/>
    <x v="176"/>
    <s v="PESQUERA CANTABRIA S.A."/>
    <s v="N° 28 AUTORIZACIÓN PARA LA INSTALACIÓN DE PLANTA(S) DE PROCESAMIENTO PESQUERO O AUTORIZACIÓN DE INCREMENTO DE CAPACIDAD DE PROCESAMIENTO DE PLANTA(S) DE PROCESAMIENTO PESQUERO"/>
    <s v="AUTORIZACIÓN PARA INSTALACIÓN DE PLANTA DE PROCESAMIENTO"/>
    <s v="Otorgar a favor de PESQUERA CANTABRIA S.A. la autorización para el incremento de capacidad de procesamiento de 76 t/h a 106 t/h, de su planta de harina ACP, ubicada en Av. Panamericana Norte N° 101, Coishco-Santa-Ancash, mediante el traslado físico con innovación tecnológica de 30 t/h de capacidad de su planta de harina ubicada en Huamanchacate, Coishco-Santa-Ancash"/>
    <s v="CHI"/>
    <s v="PROCESAMIENTO"/>
    <s v="no"/>
    <m/>
  </r>
  <r>
    <n v="777"/>
    <s v="-"/>
    <s v="777-2019-PRODUCE/DGPCHDI"/>
    <s v="133300-2019_x000a_113308-2019"/>
    <x v="12"/>
    <x v="176"/>
    <s v="PESQUERA ISA S.R.L. y PESQUERA NINFAS DEL MAR S.A.C."/>
    <s v="OTROS"/>
    <s v="RECURSO DE RECONSIDERACIÓN: INFUNDADO"/>
    <s v="Declarar infundado el recurso de reconsideración interpuesto por PESQUERA ISA S.R.L. y PESQUERA NINFAS DEL MAR S.A.C., contra la Resolución Directoral N° 697-2019-PRODUCE/DGPCHDI, rectificada mediante Resolución Directoral N° 699-2019-PRODUCE/DGPCHDI"/>
    <s v="CHI"/>
    <s v="EXTRACCIÓN"/>
    <s v="no es tupa"/>
    <m/>
  </r>
  <r>
    <n v="778"/>
    <d v="2020-01-03T00:00:00"/>
    <s v="778-2019-PRODUCE/DGPCHDI"/>
    <s v="116197-2019"/>
    <x v="12"/>
    <x v="177"/>
    <s v="NEGOCIOS INDUSTRIALES REAL NIRSA S.A."/>
    <s v="N° 18 OBTENCIÓN DE PERMISO DE PESCA PARA OPERAR EMBARCACIONES DE BANDERA EXTRANJERA"/>
    <s v="PERMISO DE PESCA PARA E/P BANDERA EXTRANJERA"/>
    <s v="Otorgar a NEGOCIOS INDUSTRIALES REAL NIRSA S.A., permiso de pesca para operar la embarcación pesquera de cerco de bandera ecuatoriana ROSA F (P-00-00715), en la extracción del recurso atún con destino al consumo humano directo"/>
    <s v="CHD"/>
    <s v="EXTRACCIÓN"/>
    <s v="si"/>
    <m/>
  </r>
  <r>
    <n v="779"/>
    <s v="-"/>
    <s v="779-2019-PRODUCE/DGPCHDI"/>
    <s v="100012-2019"/>
    <x v="12"/>
    <x v="177"/>
    <s v="INVERSIONES PESQUERAS LIGURIA S.A.C."/>
    <s v="OTROS"/>
    <s v="FUNDADO RECURSO DE RECONSIDERACIÓN:_x000a_CAMBIO DE TITULAR DE LICENCIA DE PLANTA DE PROCESAMIENTO"/>
    <s v="Aprobar a favor de INVERSIONES PESQUERAS LIGURIA S.A.C. el cambio de titular de la licencia de operación de las plantas de procesamiento para la producción de enlatados y harina residual accesoria y complementaria a su actividad principal, ubicadas en los lates 1-2-3-4A , Manzana C, Zona Industrial Gran Trapecio - Chimbote - Santa - Ancash"/>
    <s v="CHD/CHI"/>
    <s v="PROCESAMIENTO"/>
    <s v="no es tupa"/>
    <m/>
  </r>
  <r>
    <n v="780"/>
    <d v="2019-12-27T00:00:00"/>
    <s v="780-2019-PRODUCE/DGPCHDI"/>
    <s v="115043-2019"/>
    <x v="12"/>
    <x v="177"/>
    <s v="COMPAÑIA SUR TUNA SURTUNA S.A."/>
    <s v="N° 18 OBTENCIÓN DE PERMISO DE PESCA PARA OPERAR EMBARCACIONES DE BANDERA EXTRANJERA"/>
    <s v="PERMISO DE PESCA PARA E/P BANDERA EXTRANJERA"/>
    <s v="Otorgar a COMPAÑIA SUR TUNA SURTUNA S.A., permiso de pesca para operar la embarcación pesquera de cerco de bandera ecuatoriana denominada ADRIA DEL MAR (P-04-00006), en la extracción del recurso atún con destino al consumo humano directo"/>
    <s v="CHD"/>
    <s v="EXTRACCIÓN"/>
    <s v="si"/>
    <m/>
  </r>
  <r>
    <n v="781"/>
    <d v="2019-12-19T00:00:00"/>
    <s v="781-2019-PRODUCE/DGPCHDI"/>
    <s v="112786-2019"/>
    <x v="12"/>
    <x v="177"/>
    <s v="PESQUERA NAYLAMP MAR S.A.C."/>
    <s v="N° 4 AUTORIZACIÓN  DE INCREMENTO DE FLOTA"/>
    <s v="AUTORIZACIÓN DE INCREMENTO DE FLOTA"/>
    <s v="Otorgar a favor de PESQUERA NAYLAMP MAR S.A.C. autorización de incremento de flota para construir una nueva embarcación pesquera de 74.75 m3 de capacidad de bodega, para la extracción de anchoveta con destino al consumo humano indirecto, vía sustitución de la embarcación pesquera no siniestrada EL NAYLAMP de matrícula PL-2264-CM"/>
    <s v="CHI"/>
    <s v="EXTRACCIÓN"/>
    <s v="si"/>
    <m/>
  </r>
  <r>
    <n v="782"/>
    <d v="2019-12-19T00:00:00"/>
    <s v="782-2019-PRODUCE/DGPCHDI"/>
    <s v="065832-2019"/>
    <x v="12"/>
    <x v="177"/>
    <s v="COMPAÑIA DE MINAS BUENAVENTURA S.A.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avor de COMPAÑIA DE MINAS BUENAVENTURA S.A.A. autorización para efectuar investigación pesquera con extracción de muestras de especímenes hidrobiológicos, sin valor comercial y sin uso de embarcación pesquera"/>
    <s v="CHD"/>
    <s v="EXTRACCIÓN"/>
    <s v="si"/>
    <m/>
  </r>
  <r>
    <n v="783"/>
    <d v="2019-12-09T00:00:00"/>
    <s v="783-2019-PRODUCE/DGPCHDI"/>
    <s v="107980-2019"/>
    <x v="12"/>
    <x v="178"/>
    <s v="NEGOCIOS INDUSTRIALES REAL NIRSA S.A."/>
    <s v="N° 18 OBTENCIÓN DE PERMISO DE PESCA PARA OPERAR EMBARCACIONES DE BANDERA EXTRANJERA"/>
    <s v="PERMISO DE PESCA PARA E/P BANDERA EXTRANJERA"/>
    <s v="Otorgar a NEGOCIOS INDUSTRIALES REAL NIRSA S.A., permiso de pesca para operar la embarcación pesquera de cerco de bandera ecuatoriana denominada MILENA A, en la extracción del recurso Atún con destino al consumo humano directo"/>
    <s v="CHD"/>
    <s v="EXTRACCIÓN"/>
    <s v="no"/>
    <m/>
  </r>
  <r>
    <n v="784"/>
    <d v="2020-01-10T00:00:00"/>
    <s v="784-2019-PRODUCE/DGPCHDI"/>
    <s v="073370-2019"/>
    <x v="12"/>
    <x v="178"/>
    <s v="MINERA SAN CORI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avor de MINERA SAN CORI S.A.C. autorización para efectuar investigación pesquera con extracción de muestras de especímenes hidrobiológicos, sin valor comercial y sin uso de embarcación pesquera"/>
    <s v="CHD"/>
    <s v="EXTRACCIÓN"/>
    <s v="si"/>
    <m/>
  </r>
  <r>
    <n v="785"/>
    <d v="2019-12-04T00:00:00"/>
    <s v="785-2019-PRODUCE/DGPCHDI"/>
    <s v="106762-2019"/>
    <x v="12"/>
    <x v="178"/>
    <s v="PESQUERA DOÑAROGE S.A."/>
    <s v="N° 18 OBTENCIÓN DE PERMISO DE PESCA PARA OPERAR EMBARCACIONES DE BANDERA EXTRANJERA"/>
    <s v="IMPROCEDENTE PERMISO DE PESCA DE E/P DE BANDERA EXTRANJERA"/>
    <s v="Declarar IMPROCEDENTE la solicitud de permiso de pesca para operar a embarcación pesquera de bandera ecuatoriana denominada DOÑA ROGE con matrícula P-04-00967, presentada por PESQUERA DOÑAROGE S.A."/>
    <s v="CHD"/>
    <s v="EXTRACCIÓN"/>
    <s v="no"/>
    <m/>
  </r>
  <r>
    <n v="786"/>
    <d v="2020-01-02T00:00:00"/>
    <s v="786-2019-PRODUCE/DGPCHDI"/>
    <s v="115957-2019"/>
    <x v="12"/>
    <x v="178"/>
    <s v="NEGOCIOS INDUSTRIALES REAL NIRSA S.A."/>
    <s v="N° 18 OBTENCIÓN DE PERMISO DE PESCA PARA OPERAR EMBARCACIONES DE BANDERA EXTRANJERA"/>
    <s v="PERMISO DE PESCA PARA E/P BANDERA EXTRANJERA"/>
    <s v="Otorgar a la empresa NEGOCIOS INDUSTRIALES REAL NIRSA S.A., permiso de pesca para operar la embarcación pesquera de cerco de bandera ecuatoriana denominada VIA SIMOUN, en la extracción del recurso Atún."/>
    <s v="CHD"/>
    <s v="EXTRACCIÓN"/>
    <s v="si"/>
    <m/>
  </r>
  <r>
    <n v="787"/>
    <d v="2020-12-04T00:00:00"/>
    <s v="787-2019-PRODUCE/DGPCHDI"/>
    <s v="106760-2019"/>
    <x v="12"/>
    <x v="179"/>
    <s v="EUROFISH S.A."/>
    <s v="N° 18 OBTENCIÓN DE PERMISO DE PESCA PARA OPERAR EMBARCACIONES DE BANDERA EXTRANJERA"/>
    <s v="PERMISO DE PESCA PARA E/P BANDERA EXTRANJERA"/>
    <s v="Otorgar a la empresa EUROFISH S.A., permiso de pesca para operar la embarcación pesquera de cerco de bandera ecuatoriana denominada ADRIANA, en la extracción del recurso Atún."/>
    <s v="CHD"/>
    <s v="EXTRACCIÓN"/>
    <s v="si"/>
    <m/>
  </r>
  <r>
    <n v="788"/>
    <s v="-"/>
    <s v="788-2019-PRODUCE/DGPCHDI"/>
    <s v="131817-2018"/>
    <x v="12"/>
    <x v="179"/>
    <s v="MARIA PAULINA PANTA QUEREVALÚ"/>
    <s v="COOPERATIVA PESQUERA"/>
    <s v="PERMISO DE PESCA_x000a_COOPERATIVA PESQUERA JEHOVÁ ES MI PASTOR NADA ME FALTARÁ - LA TORTUGA PAITA"/>
    <s v="Otorgar permiso de pesca a la señora MARIA PAULINA PANTA QUEREVALÚ en calidad de armadora socia de la COOPERATIVA PESQUERA JEHOVÁ ES MI PASTOR; NADA ME FALTARÁ, para operar la EP JADEMAR (TA-14352-BM), en la extracción de los recursos Calamar Gigante o Pota y Perico."/>
    <s v="CHD"/>
    <s v="EXTRACCIÓN"/>
    <s v="no es tupa"/>
    <m/>
  </r>
  <r>
    <n v="789"/>
    <d v="2019-12-04T00:00:00"/>
    <s v="789-2019-PRODUCE/DGPCHDI"/>
    <s v="106761-2019"/>
    <x v="12"/>
    <x v="179"/>
    <s v="ELVAYKA KYOEI S.A."/>
    <s v="N° 18 OBTENCIÓN DE PERMISO DE PESCA PARA OPERAR EMBARCACIONES DE BANDERA EXTRANJERA"/>
    <s v="PERMISO DE PESCA PARA E/P BANDERA EXTRANJERA"/>
    <s v="Otorgar a la empresa ELVAYKA KYOEI S.A., permiso de pesca para operar la embarcación pesquera de cerco de bandera ecuatoriana denominada CHIARA, en la extracción del recurso Atún."/>
    <s v="CHD"/>
    <s v="EXTRACCIÓN"/>
    <s v="no"/>
    <m/>
  </r>
  <r>
    <n v="790"/>
    <d v="2020-01-08T00:00:00"/>
    <s v="790-2019-PRODUCE/DGPCHDI"/>
    <s v="117153-2019"/>
    <x v="12"/>
    <x v="179"/>
    <s v="NEGOCIOS INDUSTRIALES REAL NIRSA S.A."/>
    <s v="N° 18 OBTENCIÓN DE PERMISO DE PESCA PARA OPERAR EMBARCACIONES DE BANDERA EXTRANJERA"/>
    <s v="PERMISO DE PESCA PARA E/P BANDERA EXTRANJERA"/>
    <s v="Otorgar a la empresa NEGOCIOS INDUSTRIALES REAL NIRSA S.A., permiso de pesca para operar la EP de cerco de bandera ecuatoriana denominada MARIA DEL MAR A, en la extracción del recurso Atún con destino al CHD."/>
    <s v="CHD"/>
    <s v="EXTRACCIÓN"/>
    <s v="si"/>
    <m/>
  </r>
  <r>
    <n v="791"/>
    <s v="-"/>
    <s v="791-2019-PRODUCE/DGPCHDI"/>
    <s v="076928-2018"/>
    <x v="12"/>
    <x v="180"/>
    <s v="MARCOS SÁNCHEZ PUESCAS"/>
    <s v="COOPERATIVA PESQUERA"/>
    <s v="PERMISO DE PESCA_x000a_COOPERATIVA PESQUERA JEHOVÁ REY DE REYES - LA ISLILLA PAITA"/>
    <s v="Otorgar permiso de pesca al señor MARCOS SÁNCHEZ PUESCAS, en calidad de armador socio de la COOPERATIVA PESQUERA JEHOVÁ REY DE REYES LA ISLILLA PAITA, para operar la EP JESUS ES MI ESPERANZA (TA-39860-BM), en la extracción de los recursos Calamar Gigante o Pota y Perico."/>
    <s v="CHD"/>
    <s v="EXTRACCIÓN"/>
    <s v="no es tupa"/>
    <m/>
  </r>
  <r>
    <n v="792"/>
    <s v="-"/>
    <s v="792-2019-PRODUCE/DGPCHDI"/>
    <s v="096484-2018"/>
    <x v="12"/>
    <x v="180"/>
    <s v="JOSÉ CARLOS PURIZACA PURIZACA"/>
    <s v="COOPERATIVA PESQUERA"/>
    <s v="PERMISO DE PESCA_x000a_COOPERATIVA PESQUERA JEHOVÁ REY DE REYES - LA ISLILLA PAITA"/>
    <s v="Otorgar permiso de pesca al señor JOSÉ CARLOS PURIZACA PURIZACA, en calidad de armador socio de la COOPERATIVA PESQUERA JEHOVÁ REY DE REYES LA ISLILLA PAITA, para operar la EP SIEMPRE JESÚS EL MAESTRO (TA-13402-BM), en la extracción de los recursos Calamar Gigante o Pota y Perico."/>
    <s v="CHD"/>
    <s v="EXTRACCIÓN"/>
    <s v="no es tupa"/>
    <m/>
  </r>
  <r>
    <n v="793"/>
    <s v="-"/>
    <s v="793-2019-PRODUCE/DGPCHDI"/>
    <s v="030706-2019"/>
    <x v="12"/>
    <x v="180"/>
    <s v="JOSÉ JESÚS PAZO PURIZACA"/>
    <s v="COOPERATIVA PESQUERA"/>
    <s v="PERMISO DE PESCA_x000a_COOPERATIVA PESQUERA JEHOVÁ REY DE REYES - LA ISLILLA PAITA"/>
    <s v="Otorgar permiso de pesca al señor JOSÉ JESÚS PAZO PURIZACA, en calidad de armador socio de la COOPERATIVA PESQUERA JEHOVÁ REY DE REYES LA ISLILLA PAITA, para operar la EP JESÚS DE NAZARET (TA-13546-BM), en la extracción de los recursos Calamar Gigante o Pota y Perico."/>
    <s v="CHD"/>
    <s v="EXTRACCIÓN"/>
    <s v="no es tupa"/>
    <m/>
  </r>
  <r>
    <n v="794"/>
    <s v="-"/>
    <s v="794-2019-PRODUCE/DGPCHDI"/>
    <s v="041694-2019"/>
    <x v="12"/>
    <x v="180"/>
    <s v="CARLOS ALBERTO FIESTAS JACINTO"/>
    <s v="COOPERATIVA PESQUERA"/>
    <s v="PERMISO DE PESCA_x000a_COOPERATIVA PESQUERA SAN JOSÉ LIMITADA"/>
    <s v="Otorgar permiso de pesca al señor CARLOS ALBERTO FIESTAS JACINTO, en calidad de armador socio de la COOPERATIVA PESQUERA SAN JOSÉ LIMITADA, para operar la EP MI FELICITA 2 (PL-23490-BM), en la extracción de los recursos Calamar Gigante o Pota y Perico."/>
    <s v="CHD"/>
    <s v="EXTRACCIÓN"/>
    <s v="no es tupa"/>
    <m/>
  </r>
  <r>
    <n v="795"/>
    <s v="-"/>
    <s v="795-2019-PRODUCE/DGPCHDI"/>
    <s v="131817-2018"/>
    <x v="12"/>
    <x v="180"/>
    <s v="VENANCIA QUEREVALU DE QUEREVALU"/>
    <s v="COOPERATIVA PESQUERA"/>
    <s v="PERMISO DE PESCA_x000a_COOPERATIVA PESQUERA JEHOVÁ ES MI PASTOR NADA ME FALTARÁ - LA TORTUGA PAITA"/>
    <s v="Otorgar permiso de pesca al señora VENANCIA QUEREVALU DE QUEREVALU, en calidad de armador socio de la COOPERATIVA PESQUERA JEHOVÁ ES MI PASTOR; NADA ME FALTARÁ, para operar la EP ADONAI II (PT-42329-BM), en la extracción de los recursos Calamar Gigante o Pota y Perico."/>
    <s v="CHD"/>
    <s v="EXTRACCIÓN"/>
    <s v="no es tupa"/>
    <m/>
  </r>
  <r>
    <n v="796"/>
    <s v="-"/>
    <s v="796-2019-PRODUCE/DGPCHDI"/>
    <s v="081111-2018"/>
    <x v="12"/>
    <x v="180"/>
    <s v="JETHZAEL FRANCO BENITES HUAMANCHUMO"/>
    <s v="COOPERATIVA PESQUERA"/>
    <s v="IMPROCEDENTE PERMISO DE PESCA_x000a_COOPERATIVA PESQUERA SAN JOSÉ LIMITADA"/>
    <s v="Declarar improcedente la solicitud de permiso de pesca para operar la embarcación pesquera CRUCERO DEL PACÍFICO II (PL-41359-CM) presentado por la COOPERATIVA PESQUERA SAN JOSÉ LIMITADA"/>
    <s v="CHD"/>
    <s v="EXTRACCIÓN"/>
    <s v="no es tupa"/>
    <m/>
  </r>
  <r>
    <n v="797"/>
    <s v="-"/>
    <s v="797-2019-PRODUCE/DGPCHDI"/>
    <s v="081111-2018"/>
    <x v="12"/>
    <x v="180"/>
    <s v="TEÓFILO MACHICA FIESTAS"/>
    <s v="COOPERATIVA PESQUERA"/>
    <s v="IMPROCEDENTE PERMISO DE PESCA_x000a_COOPERATIVA PESQUERA SAN JOSÉ LIMITADA"/>
    <s v="Declarar improcedente la solicitud de permiso de pesca para operar la EP PROFETA DANIEL (PL-51762-BM), presentada por la COOPERATIVA PESQUERA SAN JOSÉ LIMITADA."/>
    <s v="CHD"/>
    <s v="EXTRACCIÓN"/>
    <s v="no es tupa"/>
    <m/>
  </r>
  <r>
    <n v="798"/>
    <s v="-"/>
    <s v="798-2019-PRODUCE/DGPCHDI"/>
    <s v="081111-2018"/>
    <x v="12"/>
    <x v="180"/>
    <s v="LUIS GALÁN MARTÍNEZ"/>
    <s v="COOPERATIVA PESQUERA"/>
    <s v="IMPROCEDENTE PERMISO DE PESCA_x000a_COOPERATIVA PESQUERA SAN JOSÉ LIMITADA"/>
    <s v="Declarar improcedente la solicitud de permiso de pesca para operar la EP DON LUCHO 2 (CO-45537-CM), presentada por la COOPERATIVA PESQUERA SAN JOSÉ LIMITADA."/>
    <s v="CHD"/>
    <s v="EXTRACCIÓN"/>
    <s v="no es tupa"/>
    <m/>
  </r>
  <r>
    <n v="799"/>
    <s v="-"/>
    <s v="799-2019-PRODUCE/DGPCHDI"/>
    <s v="081111-2018"/>
    <x v="12"/>
    <x v="180"/>
    <s v="ELISEO SERNAQUE ANCAJIMA"/>
    <s v="COOPERATIVA PESQUERA"/>
    <s v="IMPROCEDENTE PERMISO DE PESCA_x000a_COOPERATIVA PESQUERA SAN JOSÉ LIMITADA"/>
    <s v="Declarar improcedente la solicitud de permiso de pesca para operar la EP DON LUCHO 2 (CO-45537-CM), presentada por la COOPERATIVA PESQUERA SAN JOSÉ LIMITADA."/>
    <s v="CHD"/>
    <s v="EXTRACCIÓN"/>
    <s v="no es tupa"/>
    <m/>
  </r>
  <r>
    <n v="800"/>
    <d v="2019-12-26T00:00:00"/>
    <s v="800-2019-PRODUCE/DGPCHDI"/>
    <s v="104013-2019"/>
    <x v="12"/>
    <x v="180"/>
    <s v="CHRISTIAN JOHN PALACIOS LAGUNA"/>
    <s v="N° 23 AUTORIZACIÓN  PARA EFECTUAR  INVESTIGACIÓN MEDIANTE PESCA (EXPLORATORIA - EXPERIMENTAL) Y/O AUTORIZACION PARA EFECTUAR INVESTIGACION PESQUERA CON O SIN EXTRACCION DE MUESTRAS DE ESPECIMENES HIDROBIOLOGICOS, SIN VALOR COMERCIAL"/>
    <s v="IMPROCEDENTE AUTORIZACIÓN PARA EFECTUAR INVESTIGACIÓN PESQUERA"/>
    <s v="Declarar improcedente la solicitud de autorización para efectuar investigación pesquera con extracción de muestras de especímenes hidrobiológicos, sin valor comercial y sin uso de EP, solicitado por el señor Christan John Palacios Laguna."/>
    <s v="CHD"/>
    <s v="EXTRACCIÓN"/>
    <s v="si"/>
    <m/>
  </r>
  <r>
    <n v="801"/>
    <s v="-"/>
    <s v="801-2019-PRODUCE/DGPCHDI"/>
    <s v="030710-2019"/>
    <x v="12"/>
    <x v="180"/>
    <s v="JOSÉ ALONSO JUÁREZ PAZO"/>
    <s v="COOPERATIVA PESQUERA"/>
    <s v="PERMISO DE PESCA_x000a_COOPERATIVA PESQUERA JEHOVÁ ES MI PASTOR NADA ME FALTARÁ - LA TORTUGA PAITA"/>
    <s v="Otorgar permiso de pesca al señor JOSÉ ALONSO JUÁREZ PAZO, en calidad de armador socio de la COOPERATIVA PESQUERA JEHOVÁ ES MI PASTOR; NADA ME FALTARÁ, para operar la EP DON ABELARDO (ZS-23782-BM), en la extracción de los recursos Calamar Gigante o Pota y Perico."/>
    <s v="CHD"/>
    <s v="EXTRACCIÓN"/>
    <s v="no es tupa"/>
    <m/>
  </r>
  <r>
    <n v="802"/>
    <d v="2020-01-10T00:00:00"/>
    <s v="802-2019-PRODUCE/DGPCHDI"/>
    <s v="118171-2019"/>
    <x v="12"/>
    <x v="180"/>
    <s v="PESQUERA DONBARTOLO S.A."/>
    <s v="N° 18 OBTENCIÓN DE PERMISO DE PESCA PARA OPERAR EMBARCACIONES DE BANDERA EXTRANJERA"/>
    <s v="PERMISO DE PESCA PARA E/P BANDERA EXTRANJERA"/>
    <s v="Otorgar a la empresa PESQUERA DONBARTOLO S.A., permiso de pesca para operar la embarcación pesquera de cerco de bandera ecuatoriana denominada DON BARTOLO (P-04-00637), en la extracción del recurso atún con destino al consumo humano directo."/>
    <s v="CHD"/>
    <s v="EXTRACCIÓN"/>
    <s v="si"/>
    <m/>
  </r>
  <r>
    <n v="803"/>
    <s v="-"/>
    <s v="803-2019-PRODUCE/DGPCHDI"/>
    <s v="081111-2018"/>
    <x v="12"/>
    <x v="180"/>
    <s v="HÉCTOR CLEMENTE SÁNCHEZ FIESTAS"/>
    <s v="COOPERATIVA PESQUERA"/>
    <s v="IMPROCEDENTE PERMISO DE PESCA_x000a_COOPERATIVA PESQUERA SAN JOSÉ LIMITADA"/>
    <s v="Declarar improcedente la solicitud de permiso de pesca para operar la EP MI GRACIELITA (TA-29458-BM), presentada por la COOPERATIVA PESQUERA SAN JOSÉ LIMITADA."/>
    <s v="CHD"/>
    <s v="EXTRACCIÓN"/>
    <s v="no es tupa"/>
    <m/>
  </r>
  <r>
    <n v="804"/>
    <s v="-"/>
    <s v="804-2019-PRODUCE/DGPCHDI"/>
    <s v="081111-2018"/>
    <x v="12"/>
    <x v="180"/>
    <s v="MARÍA MERCEDES SANTAMARIA SANTISTEBAN"/>
    <s v="COOPERATIVA PESQUERA"/>
    <s v="IMPROCEDENTE PERMISO DE PESCA_x000a_COOPERATIVA PESQUERA SAN JOSÉ LIMITADA"/>
    <s v="Declarar improcedente la solicitud de permiso de pesca para operar la EP MI GRACIELITA (TA-29458-BM), presentada por la COOPERATIVA PESQUERA SAN JOSÉ LIMITADA."/>
    <s v="CHD"/>
    <s v="EXTRACCIÓN"/>
    <s v="no es tupa"/>
    <m/>
  </r>
  <r>
    <n v="805"/>
    <d v="2020-01-13T00:00:00"/>
    <s v="805-2019-PRODUCE/DGPCHDI"/>
    <s v="118399-2019"/>
    <x v="12"/>
    <x v="181"/>
    <s v="XUK S.A."/>
    <s v="N° 18 OBTENCIÓN DE PERMISO DE PESCA PARA OPERAR EMBARCACIONES DE BANDERA EXTRANJERA"/>
    <s v="PERMISO DE PESCA PARA E/P BANDERA EXTRANJERA"/>
    <s v="Otorgar a la empresa XUK S.A., permiso de pesca para operar la embarcación pesquera de cerco de bandera ecuatoriana denominada CARMEN D (P-04-00765), en la extracción del recurso Atún con destino al consumo humano directo."/>
    <s v="CHD"/>
    <s v="EXTRACCIÓN"/>
    <s v="si"/>
    <m/>
  </r>
  <r>
    <n v="806"/>
    <d v="2020-01-15T00:00:00"/>
    <s v="806-2019-PRODUCE/DGPCHDI"/>
    <s v="119161-2019"/>
    <x v="12"/>
    <x v="181"/>
    <s v="PACIFICTUNA S.A."/>
    <s v="N° 18 OBTENCIÓN DE PERMISO DE PESCA PARA OPERAR EMBARCACIONES DE BANDERA EXTRANJERA"/>
    <s v="PERMISO DE PESCA PARA E/P BANDERA EXTRANJERA"/>
    <s v="Otorgar a la empresa PACIFICTUNA S.A., permiso de pesca para operar la embarcación pesquera de cerco de bandera ecuatoriana denominada DOÑA TULA (P-00-00822), en la extracción del recurso Atún con destino al consumo humano directo."/>
    <s v="CHD"/>
    <s v="EXTRACCIÓN"/>
    <s v="si"/>
    <m/>
  </r>
  <r>
    <n v="807"/>
    <d v="2020-01-17T00:00:00"/>
    <s v="807-2019-PRODUCE/DGPCHDI"/>
    <s v="120121-2019"/>
    <x v="12"/>
    <x v="181"/>
    <s v="MANTARAYA FISHING CORP."/>
    <s v="N° 18 OBTENCIÓN DE PERMISO DE PESCA PARA OPERAR EMBARCACIONES DE BANDERA EXTRANJERA"/>
    <s v="PERMISO DE PESCA PARA E/P BANDERA EXTRANJERA"/>
    <s v="Otorgar a la empresa MANTARAYA FISHING CORP., permiso de pesca para operar la embarcación pesquera de cerco de bandera panameña denominada EL MARQUEZ (30927-05-E), en la extracción del recurso Atún con destino al consumo humano directo."/>
    <s v="CHD"/>
    <s v="EXTRACCIÓN"/>
    <s v="si"/>
    <m/>
  </r>
  <r>
    <n v="808"/>
    <d v="2020-01-17T00:00:00"/>
    <s v="808-2019-PRODUCE/DGPCHDI"/>
    <s v="120116-2019"/>
    <x v="12"/>
    <x v="181"/>
    <s v="NEGOCIOS INDUSTRIALES REAL NIRSA S.A."/>
    <s v="N° 18 OBTENCIÓN DE PERMISO DE PESCA PARA OPERAR EMBARCACIONES DE BANDERA EXTRANJERA"/>
    <s v="PERMISO DE PESCA PARA E/P BANDERA EXTRANJERA"/>
    <s v="Otorgar a la empresa NEGOCIOS INDUSTRIALES REAL NIRSA S.A., permiso de pesca para operar la embarcación pesquera de cerco de bandera ecuatoriana denominada ELIZABETH F (P-00-00649), en la extracción del recurso Atún con destino al consumo humano directo."/>
    <s v="CHD"/>
    <s v="EXTRACCIÓN"/>
    <s v="si"/>
    <m/>
  </r>
  <r>
    <n v="809"/>
    <s v="-"/>
    <s v="809-2019-PRODUCE/DGPCHDI"/>
    <s v="030706-2019"/>
    <x v="12"/>
    <x v="181"/>
    <s v="SEBASTIÁN PURIZACA PURIZACA"/>
    <s v="COOPERATIVA PESQUERA"/>
    <s v="PERMISO DE PESCA_x000a_COOPERATIVA PESQUERA JEHOVÁ REY DE REYES - LA ISLILLA PAITA"/>
    <s v="Otorgar permiso de pesca al señor SEBASTIÁN PURIZACA PURIZACA, en calidad de armador socio de la COOPERATIVA PESQUERA JEHOVÁ REY DE REYES LA ISLILLA PAITA, para operar la EP SIEMPRE DEMOS GLORIA A JEHOVÁ (TA-14415-BM), en la extracción de los recursos Calamar Gigante o Pota y Perico."/>
    <s v="CHD"/>
    <s v="EXTRACCIÓN"/>
    <s v="no es tupa"/>
    <m/>
  </r>
  <r>
    <n v="810"/>
    <d v="2019-12-02T00:00:00"/>
    <s v="810-2019-PRODUCE/DGPCHDI"/>
    <s v="039897-2019"/>
    <x v="12"/>
    <x v="182"/>
    <s v="EMPRESA COMUNAL HIDROELÉCTRICA SAN CRISTOBAL DE RAPAZ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EMPRESA COMUNAL HIDROELÉCTRICA SAN CRISTOBAL DE RAPAZ S.A.C., autorización para efectuar investigación pesquera con extracción de muestras de especímenes hidrobiológicos, sin valor comercial y sin uso de embarcación pesquera."/>
    <s v="CHD"/>
    <s v="EXTRACCIÓN"/>
    <s v="no"/>
    <m/>
  </r>
  <r>
    <n v="811"/>
    <d v="2019-12-06T00:00:00"/>
    <s v="811-2019-PRODUCE/DGPCHDI"/>
    <s v="107157-2019"/>
    <x v="12"/>
    <x v="182"/>
    <s v="INVERSIONES PESQUERAS LIGURIA S.A.C."/>
    <s v="N° 13 CAMBIO DEL TITULAR DEL PERMISO DE PESCA PARA EMBARCACIONES PESQUERAS"/>
    <s v="CAMBIO DE TITULAR DE PERMISO DE PESCA"/>
    <s v="Aprobar a favor de la empresa INVERSIONES PESQUERAS LIGURIA S.A.C. el cambio de titular del permiso de pesca para operar la EP de menor escala JEHOVÁ ES MI PASTOR (PL-28403-CM) y 31.01 m3 de capacidad de bodega."/>
    <s v="CHD"/>
    <s v="EXTRACCIÓN"/>
    <s v="no"/>
    <m/>
  </r>
  <r>
    <n v="812"/>
    <d v="2019-12-06T00:00:00"/>
    <s v="812-2019-PRODUCE/DGPCHDI"/>
    <s v="107155-2019"/>
    <x v="12"/>
    <x v="182"/>
    <s v="INVERSIONES PESQUERAS LIGURIA S.A.C."/>
    <s v="N° 13 CAMBIO DEL TITULAR DEL PERMISO DE PESCA PARA EMBARCACIONES PESQUERAS"/>
    <s v="CAMBIO DE TITULAR DE PERMISO DE PESCA"/>
    <s v="Aprobar a favor de la empresa INVERSIONES PESQUERAS LIGURIA S.A.C. el cambio de titular del permiso de pesca para operar la EP de menor escala DON GE (PL-28543-CM) y 32.39 m3 de capacidad de bodega."/>
    <s v="CHD"/>
    <s v="EXTRACCIÓN"/>
    <s v="no"/>
    <m/>
  </r>
  <r>
    <n v="813"/>
    <d v="2020-01-08T00:00:00"/>
    <s v="813-2019-PRODUCE/DGPCHDI"/>
    <s v="018032-2019"/>
    <x v="12"/>
    <x v="182"/>
    <s v="YURA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avor de la empresa YURA S.A.C., autorización para efectuar investigación pesquera con extracción de muestras de especímenes hidrobiológicos, sin valor comercial y sin uso de embarcación pesquera."/>
    <s v="CHD"/>
    <s v="EXTRACCIÓN"/>
    <s v="si"/>
    <m/>
  </r>
  <r>
    <n v="814"/>
    <d v="2019-12-31T00:00:00"/>
    <s v="814-2019-PRODUCE/DGPCHDI"/>
    <s v="033955-2019"/>
    <x v="12"/>
    <x v="182"/>
    <s v="COMPAÑIA MINERA ARES S.A.C."/>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la COMPAÑIA MINERA ARES S.A.C., autorización para efectuar investigación pesquera con extracción de muestras de especímenes hidrobiológicos, sin valor comercial y sin uso de embarcación pesquera."/>
    <s v="CHD"/>
    <s v="EXTRACCIÓN"/>
    <s v="si"/>
    <m/>
  </r>
  <r>
    <n v="815"/>
    <s v="-"/>
    <s v="815-2019-PRODUCE/DGPCHDI"/>
    <s v="030656-2019"/>
    <x v="12"/>
    <x v="182"/>
    <s v="PLUSPETROL NORTE S.A."/>
    <s v="OTROS"/>
    <s v="RENUNCIA A LA AUTORIZACIÓN PARA EFECTUAR INVESTIGACIÓN PESQUERA"/>
    <s v="Aceptar la renuncia formulada por la empresa PLUSPETROL NORTE S.A., a la autorización para efectuar investigación pesquera con extracción de muestras de especímenes hidrobiológicos, sin valor comercial y sin uso de embarcación pesquera."/>
    <s v="CHD"/>
    <s v="EXTRACCIÓN"/>
    <s v="no es tupa"/>
    <m/>
  </r>
  <r>
    <n v="816"/>
    <s v="-"/>
    <s v="816-2019-PRODUCE/DGPCHDI"/>
    <s v="030657-2019"/>
    <x v="12"/>
    <x v="182"/>
    <s v="PLUSPETROL NORTE S.A."/>
    <s v="OTROS"/>
    <s v="RENUNCIA A LA AUTORIZACIÓN PARA EFECTUAR INVESTIGACIÓN PESQUERA"/>
    <s v="Aceptar la renuncia formulada por la empresa PLUSPETROL NORTE S.A., a la autorización para efectuar investigación pesquera con extracción de muestras de especímenes hidrobiológicos, sin valor comercial y sin uso de embarcación pesquera."/>
    <s v="CHD"/>
    <s v="EXTRACCIÓN"/>
    <s v="no es tupa"/>
    <m/>
  </r>
  <r>
    <n v="817"/>
    <s v="-"/>
    <s v="817-2019-PRODUCE/DGPCHDI"/>
    <s v="012097-2017"/>
    <x v="12"/>
    <x v="182"/>
    <s v="ÁNGEL MARCELLE NUNURA PANTA"/>
    <s v="COOPERATIVA PESQUERA"/>
    <s v="COOPERATIVA PESQUERA JEHOVÁ ES MI PASTOR NADA ME FALTARÁ_x000a_ABANDONO PERMISO DE PESCA"/>
    <s v="Declarar en abandono el procedimiento de permiso de pesca para operar la embarcación pesquera SIEMPRE MADRE QUERIDA (PT-32588-BM), del socio Ángel Marcelle Nunura Panta, presentada por la COOPERATIVA PESQUERA JEHOVÁ ES MI PASTOR NADA ME FALTARÁ."/>
    <s v="CHD"/>
    <s v="EXTRACCIÓN"/>
    <s v="no es tupa"/>
    <m/>
  </r>
  <r>
    <n v="818"/>
    <s v="-"/>
    <s v="818-2019-PRODUCE/DGPCHDI"/>
    <s v="074606-2018"/>
    <x v="12"/>
    <x v="182"/>
    <s v="JOSÉ JESÚS CHAPILLIQUEN PAZOS"/>
    <s v="COOPERATIVA PESQUERA"/>
    <s v="DESISTIMIENTO PERMISO DE PESCA_x000a_COOPERATIVA PESQUERA JEHOVÁ ES MI PASTOR NADA ME FALTARÁ"/>
    <s v="Aceptar el desistimiento del procedimiento correspondiente a la solicitud de permiso de pesca para operar la EP LEODAN (PT-40415-BM), dentro del marco del DS N° 006-2016-PRODUCE y la RM N° 284-2016-PRODUCE."/>
    <s v="CHD"/>
    <s v="EXTRACCIÓN"/>
    <s v="no es tupa"/>
    <m/>
  </r>
  <r>
    <n v="819"/>
    <d v="2019-11-26T00:00:00"/>
    <s v="819-2019-PRODUCE/DGPCHDI"/>
    <s v="047820-2019"/>
    <x v="12"/>
    <x v="182"/>
    <s v="MINERA BARRICK MISQUICHILCA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avor de la empresa MINERA BARRICK MISQUICHILCA S.A., autorización para efectuar investigación pesquera con extracción de muestras de especímenes hidrobiológicos, sin valor comercial y sin uso de embarcación pesquera."/>
    <s v="CHD"/>
    <s v="EXTRACCIÓN"/>
    <s v="no"/>
    <m/>
  </r>
  <r>
    <n v="820"/>
    <s v="-"/>
    <s v="820-2019-PRODUCE/DGPCHDI"/>
    <s v="118256-2019"/>
    <x v="12"/>
    <x v="182"/>
    <s v="MINERA BARRICK MISQUICHILCA S.A."/>
    <s v="N° 23 AUTORIZACIÓN  PARA EFECTUAR  INVESTIGACIÓN MEDIANTE PESCA (EXPLORATORIA - EXPERIMENTAL) Y/O AUTORIZACION PARA EFECTUAR INVESTIGACION PESQUERA CON O SIN EXTRACCION DE MUESTRAS DE ESPECIMENES HIDROBIOLOGICOS, SIN VALOR COMERCIAL"/>
    <s v="AUTORIZACIÓN PARA EFECTUAR INVESTIGACIÓN PESQUERA"/>
    <s v="Otorgar a favor de la empresa MINERA BARRICK MISQUICHILCA S.A., autorización para efectuar investigación pesquera con extracción de muestras de especímenes hidrobiológicos, sin valor comercial y sin uso de embarcación pesquera."/>
    <s v="CHD"/>
    <s v="EXTRACCIÓN"/>
    <s v="no es tupa"/>
    <m/>
  </r>
  <r>
    <n v="821"/>
    <s v="-"/>
    <s v="821-2019-PRODUCE/DGPCHDI"/>
    <s v="053919-2019"/>
    <x v="12"/>
    <x v="182"/>
    <s v="SANTOS PABLO RUMICHE CHULLY"/>
    <s v="COOPERATIVA PESQUERA"/>
    <s v="PERMISO DE PESCA_x000a_COOPERATIVA PESQUERA JEHOVÁ REY DE REYES - LA ISLILLA PAITA"/>
    <s v="Otorgar permiso de pesca al señor SANTOS PABLO RUMICHE CHULLY, en calidad de armador socio de la COOPERATIVA PESQUERA JEHOVÁ REY DE REYES LA ISLILLA PAITA, para operar la EP JESUSCRITO EL GALILEO (TA-61803-CM), en la extracción de los recursos Calamar Gigante o Pota y Perico."/>
    <s v="CHD"/>
    <s v="EXTRACCIÓN"/>
    <s v="no es tupa"/>
    <m/>
  </r>
  <r>
    <n v="822"/>
    <s v="-"/>
    <s v="822-2019-PRODUCE/DGPCHDI"/>
    <s v="081111-2018"/>
    <x v="12"/>
    <x v="182"/>
    <s v="JESICA PAOLA PUESCAS FIESTAS"/>
    <s v="COOPERATIVA PESQUERA"/>
    <s v="PERMISO DE PESCA_x000a_COOPERATIVA PESQUERA SAN JOSÉ LIMITADA"/>
    <s v="Declarar improcedente la solicitud de permiso de pesca para operar la EP FIFI (PL-41361-CM), presentada por la COOPETARIVA PESQUERA SAN JOSÉ LIMITADA con relación a la señora JESICA PAOLA PUESCAS FIESTAS."/>
    <s v="CHD"/>
    <s v="EXTRACCIÓN"/>
    <s v="no es tupa"/>
    <m/>
  </r>
  <r>
    <n v="823"/>
    <s v="-"/>
    <s v="823-2019-PRODUCE/DGPCHDI"/>
    <s v="074606-2018"/>
    <x v="12"/>
    <x v="182"/>
    <s v="JOSÉ FERNANDO QUEREVALÚ ECHE"/>
    <s v="COOPERATIVA PESQUERA"/>
    <s v="DESISTIMIENTO DE PERMISO DE PESCA_x000a_COOPERATIVA PESQUERA JEHOVÁ ES MI PASTOR NADA ME FALTARÁ"/>
    <s v="Aceptar el desistimiento del procedimiento correspondiente a la solicitud de permiso de pesca para operar la EP ROSITA II (PT-40436-BM), dentro del marco del DS N° 006-2016-PRODUCE y la RM N° 284-2016-PRODUCE., formulada por el señor JOSÉ FERNANDO QUEREVALÚ ECHE."/>
    <s v="CHD"/>
    <s v="EXTRACCIÓN"/>
    <s v="no es tupa"/>
    <m/>
  </r>
  <r>
    <n v="824"/>
    <s v="-"/>
    <s v="824-2019-PRODUCE/DGPCHDI"/>
    <s v="091875-2018"/>
    <x v="12"/>
    <x v="182"/>
    <s v="PEDRO PABLO TUME ÁLVAREZ"/>
    <s v="COOPERATIVA PESQUERA"/>
    <s v="IMPROCEDENTE PERMISO DE PESCA_x000a_COOPERATIVA PESQUERA JEHOVÁ REY DE REYES LA ISLILLA PAITA"/>
    <s v="Declarar improcedente la solicitud de permiso de pesca para operar la EP SENTILENA DEL CIELO (TA-12304-BM), presentada por la COOPETARIVA PESQUERA JEHOVÁ REY DE REYES LA ISLILLA PAITA con relación al socio PEDRO PABLO TUME ÁLVAREZ."/>
    <s v="CHD"/>
    <s v="EXTRACCIÓN"/>
    <s v="no es tupa"/>
    <m/>
  </r>
  <r>
    <n v="825"/>
    <s v="-"/>
    <s v="825-2019-PRODUCE/DGPCHDI"/>
    <s v="012107-2017"/>
    <x v="12"/>
    <x v="182"/>
    <s v="JAIME PURIZACA ECHE"/>
    <s v="COOPERATIVA PESQUERA"/>
    <s v="IMPROCEDENTE PERMISO DE PESCA_x000a_COOPERATIVA PESQUERA JEHOVÁ REY DE REYES LA ISLILLA PAITA"/>
    <s v="Declarar improcedente la solicitud de permiso de pesca para operar la EP JESUSCRITO ES LA VIDA (TA-11266-BM), con relación al socio JAIME PURIZACA ECHE, presentada por la COOPETARIVA PESQUERA JEHOVÁ REY DE REYES LA ISLILLA PAITA ."/>
    <s v="CHD"/>
    <s v="EXTRACCIÓN"/>
    <s v="no es tupa"/>
    <m/>
  </r>
  <r>
    <n v="826"/>
    <s v="-"/>
    <s v="826-2019-PRODUCE/DGPCHDI"/>
    <s v="019056-2019"/>
    <x v="12"/>
    <x v="182"/>
    <s v="PEDRO PABLO PAIVA QUEREVALÚ"/>
    <s v="COOPERATIVA PESQUERA"/>
    <s v="PERMISO DE PESCA_x000a_COOPERATIVA PESQUERA JEHOVÁ ES MI PASTOR NADA ME FALTARÁ - LA TORTUGA PAITA"/>
    <s v="Otorgar permiso de pesca al señor PEDRO PABLO PAIVA QUEREVALÚ, en calidad de armador socio de la COOPERATIVA PESQUERA JEHOVÁ ES MI PASTOR, NADA ME FALTARÁ - LA TORTUGA PAITA, para operar la EP JESUS JIREH (PT-40294-BM), en la extracción de los recursos Calamar Gigante o Pota y Perico."/>
    <s v="CHD"/>
    <s v="EXTRACCIÓN"/>
    <s v="no es tupa"/>
    <m/>
  </r>
  <r>
    <n v="827"/>
    <s v="-"/>
    <s v="827-2019-PRODUCE/DGPCHDI"/>
    <s v="081111-2018"/>
    <x v="12"/>
    <x v="182"/>
    <s v="IVÁN CALIXTO QUEREBALU SANTISTEBAN"/>
    <s v="COOPERATIVA PESQUERA"/>
    <s v="IMPROCEDENTE PERMISO DE PESCA_x000a_COOPERATIVA PESQUERA SAN JOSÉ LIMITADA"/>
    <s v="Declarar improcedente la solicitud de permiso de pesca para operar la EP MI ESTEFANNY (PL-41428-BM), con relación al socio IVÁN CALIXTO QUEREBALU SANTISTEBAN, presentada por la COOPETARIVA PESQUERA SAN JOSÉ LIMITADA."/>
    <s v="CHD"/>
    <s v="EXTRACCIÓN"/>
    <s v="no es tupa"/>
    <m/>
  </r>
  <r>
    <n v="828"/>
    <d v="2020-01-21T00:00:00"/>
    <s v="828-2019-PRODUCE/DGPCHDI"/>
    <s v="120759-2019"/>
    <x v="12"/>
    <x v="182"/>
    <s v="ELMACORP S.A."/>
    <s v="N° 18 OBTENCIÓN DE PERMISO DE PESCA PARA OPERAR EMBARCACIONES DE BANDERA EXTRANJERA"/>
    <s v="PERMISO DE PESCA PARA E/P BANDERA EXTRANJERA"/>
    <s v="Otorgar a la empresa ELMACORP S.A., permiso de pesca para operar la embarcación pesquera de cerco de bandera ecuatoriana denominada ARIETE, en la extracción del recurso Atún."/>
    <s v="CHD"/>
    <s v="EXTRACCIÓN"/>
    <s v="si"/>
    <m/>
  </r>
  <r>
    <n v="829"/>
    <d v="2019-06-06T00:00:00"/>
    <s v="829-2019-PRODUCE/DGPCHDI"/>
    <s v="033997-2019"/>
    <x v="12"/>
    <x v="182"/>
    <s v="PESQUERA CARAL S.A."/>
    <s v="N° 68 ASOCIACIÓN O INCORPORACIÓN DEFINITIVA DEL PORCENTAJE MÁXIMO DE CAPTURA POR EMBARCACIÓN- PMCE DEL RECURSO ANCHOVETA, DE UNA EMBARCACIÓN A OTRA(S) DEL MISMO ARMADOR"/>
    <s v="APROBAR ASOCIACIÓN O INCORPORACIÓN DEFINITIVA DE PMCE"/>
    <s v="Aceptar la renuncia al permiso de pesca para operar la embarcación pesquera C&amp;Z 2 (CE-2774-PM), en el extremo que autoriza la extracción del recurso Sardina para consumo humano indirecto, formulada por la empresa PESQUERA CARAL S.A. Aprobar a favor de la empresa PESQUERA CARAL S.A. la asociación o incorporación definitiva de PMCE a favor de las embarcaciones pesqueras TIBURON 4 con matrícula CE-4120-PM, TIBURON 7 con matrícula CE16854-PM y TIBURON 9 con matrícula CE-4021-PM."/>
    <s v="CHI"/>
    <s v="EXTRACCIÓN"/>
    <s v="no"/>
    <m/>
  </r>
  <r>
    <n v="830"/>
    <d v="2019-09-06T00:00:00"/>
    <s v="830-2019-PRODUCE/DGPCHDI"/>
    <s v="064974-2019_x000a_064976-2019"/>
    <x v="12"/>
    <x v="182"/>
    <s v="LOS HALCONES S.A."/>
    <s v="N° 4 AUTORIZACIÓN  DE INCREMENTO DE FLOTA"/>
    <s v="AUTORIZACIÓN DE INCREMENTO DE FLOTA"/>
    <s v="Aceptar la renuncia formulada por la empresa LOS HALCONES S.A., al permiso de pesca para operar la embarcación pesquera CHIMBOTE 9 (CO-0613-PM), en el extremo referido a la extracción del recurso Sardina para consumo humano indirecto._x000a_Otorgar a favor de la empresa LOS HALCONES S.A. autorización de incremento de flota para incorporar el Porcentaje Máximo de Captura por Embarcación (PMCE) a favor de las embarcaciones pesqueras [receptoras] ALONDRA con matrícula CO-11939-PM y DON ALONSO con matrícula PS-0614-PM."/>
    <s v="CHI"/>
    <s v="EXTRACCIÓN"/>
    <s v="no"/>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6">
  <r>
    <n v="1"/>
    <s v="00001-2022-PRODUCE/DGPCHDI"/>
    <s v="Resolución Ministerial N° 00463-2021-PRODUCE"/>
    <x v="0"/>
    <m/>
    <x v="0"/>
    <m/>
    <s v=""/>
    <s v=""/>
    <s v=""/>
    <s v="Aprobar el Listado de Asignación de Límites Máximos de Captura por Embarcación (LMCE) de la Zona Sur para la extracción del recurso Anchoveta, correspondiente a la Primera Temporada de Pesca de Anchoveta del año 2022 en la Zona Sur, autorizada mediante Resolución Ministerial N° 00463-2021-PRODUCE, el mismo que se adjunta en Anexo a la presente resolución.so Atún con destino al consumo humano directo."/>
    <s v="DECHDI"/>
    <s v="LISTADO"/>
    <m/>
    <m/>
  </r>
  <r>
    <n v="2"/>
    <s v="00002-2022-PRODUCE/DGPCHDI"/>
    <s v="00078762-2021"/>
    <x v="0"/>
    <m/>
    <x v="0"/>
    <m/>
    <s v=""/>
    <s v=""/>
    <s v=""/>
    <s v="Otorgar a la empresa ELMACORP S.A., representada en el país por los señores Omar Diego Carcovich Jibaja y Eduardo Carcovich Carcovich, permiso de pesca para operar la embarcación pesquera de cerco de bandera ecuatoriana denominada ARIETE, en la extracción del recurso Atún con destino al consumo humano directo."/>
    <s v="DECHDI"/>
    <s v="TUPA 17"/>
    <m/>
    <m/>
  </r>
  <r>
    <n v="3"/>
    <s v="00003-2022-PRODUCE/DGPCHDI"/>
    <s v="00075897-2021"/>
    <x v="0"/>
    <m/>
    <x v="0"/>
    <m/>
    <s v=""/>
    <s v=""/>
    <s v=""/>
    <s v="Otorgar a la empresa INTELPESCA S.A., representada en el país por los señores Omar Diego Carcovich Jibaja y Eduardo Carcovich Carcovich, permiso de pesca para operar la embarcación pesquera de cerco de bandera ecuatoriana denominada CONNIE JEAN TWO, en la extracción del recurso Atún con destino al consumo humano directo."/>
    <s v="DECHDI"/>
    <s v="TUPA 17"/>
    <m/>
    <m/>
  </r>
  <r>
    <n v="4"/>
    <s v="00004-2022-PRODUCE/DGPCHDI"/>
    <s v="00067481-2021"/>
    <x v="0"/>
    <m/>
    <x v="1"/>
    <n v="964"/>
    <s v="HUACHO 9"/>
    <s v="IO-0964-PM"/>
    <s v="PESQUERA NIROCI S.A.C."/>
    <s v="Otorgar a favor de la empresa PESQUERA NIROCI S.A.C., la autorización de incremento de flota para construir una nueva embarcación pesquera de 277.53 m³ de capacidad de bodega, vía sustitución de la embarcación pesquera siniestrada HUACHO 9 con matrícula IO-0964-PM y 277.53 m³ de capacidad de bodega, para la extracción del recurso Anchoveta con destino al consumo humano indirecto."/>
    <s v="DECHDI"/>
    <s v="TUPA 04"/>
    <m/>
    <m/>
  </r>
  <r>
    <n v="5"/>
    <s v="00005-2022-PRODUCE/DGPCHDI"/>
    <m/>
    <x v="0"/>
    <m/>
    <x v="1"/>
    <m/>
    <s v=""/>
    <s v=""/>
    <s v=""/>
    <m/>
    <m/>
    <s v="ANULADO"/>
    <m/>
    <m/>
  </r>
  <r>
    <n v="6"/>
    <s v="00006-2022-PRODUCE/DGPCHDI"/>
    <s v="00082112-2021"/>
    <x v="0"/>
    <m/>
    <x v="2"/>
    <m/>
    <s v=""/>
    <s v=""/>
    <s v=""/>
    <s v="Otorgar a la empresa GRUPO DEGFER CIA. LTDA., representada en el país por los señores Rudy Bill Neyra Balta y Juan Abel Neyra Balta, permiso de pesca para operar la embarcación pesquera de cerco de bandera ecuatoriana denominada DON MARIO, en la extracción del recurso Atún con destino al consumo humano directo."/>
    <s v="DECHDI"/>
    <s v="TUPA 17"/>
    <m/>
    <m/>
  </r>
  <r>
    <n v="7"/>
    <s v="00007-2022-PRODUCE/DGPCHDI"/>
    <s v="00082111-2021"/>
    <x v="0"/>
    <m/>
    <x v="3"/>
    <m/>
    <s v=""/>
    <s v=""/>
    <s v=""/>
    <s v="Otorgar a la empresa GRUPO DEGFER CIA. LTDA., representada en el país por el señor Rudy Bill Neyra Balta, permiso de pesca para operar la embarcación pesquera de cerco de bandera ecuatoriana denominada ALDO, en la extracción del recurso Atún con destino al consumo humano directo."/>
    <s v="DECHDI"/>
    <s v="TUPA 17"/>
    <m/>
    <m/>
  </r>
  <r>
    <n v="8"/>
    <s v="00008-2022-PRODUCE/DGPCHDI"/>
    <s v="00082407-2021"/>
    <x v="0"/>
    <m/>
    <x v="3"/>
    <m/>
    <s v=""/>
    <s v=""/>
    <s v=""/>
    <s v="Otorgar a la empresa PISCANTUR S.A., representada en el país por los señores Rudy Bill Neyra Balta y Juan Abel Neyra Balta, permiso de pesca para operar la embarcación pesquera de cerco de bandera ecuatoriana denominada AMADA ISABEL, en la extracción del recurso Atún con destino al consumo humano directo."/>
    <s v="DECHDI"/>
    <s v="TUPA 17"/>
    <m/>
    <m/>
  </r>
  <r>
    <n v="9"/>
    <s v="00009-2022-PRODUCE/DGPCHDI"/>
    <s v="00000707-2022"/>
    <x v="0"/>
    <m/>
    <x v="3"/>
    <m/>
    <s v=""/>
    <s v=""/>
    <s v=""/>
    <s v="Otorgar a la empresa ATUNEXPORT S.A., representada en el país por los señoresRudy Bill Neyra Balta y Juan Abel Neyra Balta, permiso de pesca para operar la embarcación pesquera de cerco de bandera ecuatoriana denominada TUNA II, en la extracción del recurso Atún con destino al consumo humano directo."/>
    <s v="DECHDI"/>
    <s v="TUPA 17"/>
    <m/>
    <m/>
  </r>
  <r>
    <n v="10"/>
    <s v="00010-2022-PRODUCE/DGPCHDI"/>
    <s v="00061289-2021"/>
    <x v="0"/>
    <m/>
    <x v="4"/>
    <m/>
    <s v=""/>
    <s v=""/>
    <s v=""/>
    <s v="Otorgar a favor la empresa CORPORACIÓN PESQUERA ERMA S.A.C., permiso de pesca para operar la embarcación pesquera ASMAR I con matrícula CO-65859-PM y 105.67 m³ de capacidad de bodega, para la extracción del recurso Anchoveta con destino al consumo humano indirecto, en mérito de la ejecución de la autorización de incremento de flota otorgada mediante Resolución Directoral Nº 039-2019-PRODUCE/DGPCHDI, ampliada en su plazo por el Oficio N° 00001164-2020-PRODUCE/DGPCHDI."/>
    <s v="DECHDI"/>
    <s v="TUPA 07"/>
    <m/>
    <m/>
  </r>
  <r>
    <n v="11"/>
    <s v="00011-2022-PRODUCE/DGPCHDI"/>
    <s v="00081756-2021"/>
    <x v="0"/>
    <m/>
    <x v="4"/>
    <m/>
    <s v=""/>
    <s v=""/>
    <s v=""/>
    <s v="Otorgar a la empresa ANILISA S.A., representada en el país por la señora Ydania Marlene Roncalla Cayetano, permiso de pesca para operar la embarcación pesquera de cerco de bandera ecuatoriana denominada MALULA, en la extracción del recurso Atún con destino al consumo humano directo."/>
    <s v="DECHDI"/>
    <s v="TUPA 17"/>
    <m/>
    <m/>
  </r>
  <r>
    <n v="12"/>
    <s v="00012-2022-PRODUCE/DGPCHDI"/>
    <s v="00080063-2021"/>
    <x v="0"/>
    <m/>
    <x v="4"/>
    <m/>
    <s v=""/>
    <s v=""/>
    <s v=""/>
    <s v="Otorgar a la empresa FOLITOP S.A., representada en el país por la señora Ydania Marlene Roncalla Cayetano, permiso de pesca para operar la embarcación pesquera de cerco de bandera ecuatoriana denominada CLAUDIA L, en la extracción del recurso Atún con destino al consumo humano directo."/>
    <s v="DECHDI"/>
    <s v="TUPA 17"/>
    <m/>
    <m/>
  </r>
  <r>
    <n v="13"/>
    <s v="00013-2022-PRODUCE/DGPCHDI"/>
    <s v="00080052-2021"/>
    <x v="0"/>
    <m/>
    <x v="4"/>
    <m/>
    <s v=""/>
    <s v=""/>
    <s v=""/>
    <s v="Otorgar a la empresa MAGRISACORP S.A., representada en el país por la señora Ydania Marlene Roncalla Cayetano, permiso de pesca para operar la embarcación pesquera de cerco de bandera ecuatoriana denominada PANCHITO L, en la extracción del recurso Atún con destino al consumo humano directo."/>
    <s v="DECHDI"/>
    <s v="TUPA 17"/>
    <m/>
    <m/>
  </r>
  <r>
    <n v="14"/>
    <s v="00014-2022-PRODUCE/DGPCHDI"/>
    <s v="00080069-2021"/>
    <x v="0"/>
    <m/>
    <x v="4"/>
    <m/>
    <s v=""/>
    <s v=""/>
    <s v=""/>
    <s v="Otorgar a la empresa LUMITOP S.A., representada en el país por la señora Ydania Marlene Roncalla Cayetano, permiso de pesca para operar la embarcación pesquera de cerco de bandera ecuatoriana denominada DOMENICA L, en la extracción del recurso Atún con destino al consumo humano directo."/>
    <s v="DECHDI"/>
    <s v="TUPA 17"/>
    <m/>
    <m/>
  </r>
  <r>
    <n v="15"/>
    <s v="00015-2022-PRODUCE/DGPCHDI"/>
    <s v="00081739-2021"/>
    <x v="0"/>
    <m/>
    <x v="5"/>
    <m/>
    <s v=""/>
    <s v=""/>
    <s v=""/>
    <s v="Otorgar a la empresa ECUAVESSEL S.A., representada en el país por los señores Omar Diego Carcovich Jibaja y Eduardo Carcovich Carcovich, permiso de pesca para operar la embarcación pesquera de cerco de bandera ecuatoriana denominada AMALIS, en la extracción del recurso Atún con destino al consumo humano directo."/>
    <s v="DECHDI"/>
    <s v="TUPA 17"/>
    <m/>
    <m/>
  </r>
  <r>
    <n v="16"/>
    <s v="00016-2022-PRODUCE/DGPCHDI"/>
    <s v="00079544-2021"/>
    <x v="0"/>
    <m/>
    <x v="5"/>
    <m/>
    <s v=""/>
    <s v=""/>
    <s v=""/>
    <s v="Otorgar a la empresa AACH HOLDING CO, LLC, representada en el país por los señores Omar Diego Carcovich Jibaja y Eduardo Carcovich Carcovich, permiso de pesca para operar la embarcación pesquera de cerco de bandera estadounidense denominada DANIELA, en la extracción del recurso Atún con destino al consumo humano directo."/>
    <s v="DECHDI"/>
    <s v="TUPA 17"/>
    <m/>
    <m/>
  </r>
  <r>
    <n v="17"/>
    <s v="00017-2022-PRODUCE/DGPCHDI"/>
    <s v="00077220-2021"/>
    <x v="0"/>
    <m/>
    <x v="5"/>
    <m/>
    <s v=""/>
    <s v=""/>
    <s v=""/>
    <s v="Otorgar a la empresa CORPFISHTUNA S.A., representada en el país por los señores Omar Diego Carcovich Jibaja y Eduardo Carcovich Carcovich, permiso de pesca para operar la embarcación pesquera de cerco de bandera ecuatoriana denominada LIZANNY Z, en la extracción del recurso Atún con destino al consumo humano directo."/>
    <s v="DECHDI"/>
    <s v="TUPA 17"/>
    <m/>
    <m/>
  </r>
  <r>
    <n v="18"/>
    <s v="00018-2022-PRODUCE/DGPCHDI"/>
    <s v="00079570-2021"/>
    <x v="0"/>
    <m/>
    <x v="5"/>
    <m/>
    <s v=""/>
    <s v=""/>
    <s v=""/>
    <s v="Otorgar a la empresa AACH HOLDING CO. NO. 2, LLC, representada en el país por los señores Omar Diego Carcovich Jibaja y Eduardo Carcovich Carcovich, permiso de pesca para operar la embarcación pesquera de cerco de bandera estadounidense denominada ISABELLA, en la extracción del recurso Atún con destino al consumo humano directo."/>
    <s v="DECHDI"/>
    <s v="TUPA 17"/>
    <m/>
    <m/>
  </r>
  <r>
    <n v="19"/>
    <s v="00019-2022-PRODUCE/DGPCHDI"/>
    <s v="00081191-2021"/>
    <x v="0"/>
    <m/>
    <x v="6"/>
    <m/>
    <s v=""/>
    <s v=""/>
    <s v=""/>
    <s v="Otorgar a la empresa PESQUERA UGAVI S.A., representada en el país por el señor Javier Antonio García Locatelli, permiso de pesca para operar la embarcación pesquera de cerco de bandera ecuatoriana denominada UGAVI, en la extracción del recurso Atún con destino al consumo humano directo."/>
    <s v="DECHDI"/>
    <s v="TUPA 17"/>
    <m/>
    <m/>
  </r>
  <r>
    <n v="20"/>
    <s v="00020-2022-PRODUCE/DGPCHDI"/>
    <s v="00000179-2022"/>
    <x v="0"/>
    <m/>
    <x v="6"/>
    <m/>
    <s v=""/>
    <s v=""/>
    <s v=""/>
    <s v="Otorgar a la empresa ALETAMARILLA S.A., representada en el país por los señores Omar Diego Carcovich Jibaja y Eduardo Carcovich Carcovich, permiso de pesca para operar la embarcación pesquera de cerco de bandera ecuatoriana denominada DOÑA NANCY, en la extracción del recurso Atún con destino al consumo humano directo."/>
    <s v="DECHDI"/>
    <s v="TUPA 17"/>
    <m/>
    <m/>
  </r>
  <r>
    <n v="21"/>
    <s v="00021-2022-PRODUCE/DGPCHDI"/>
    <s v="00064175-2021"/>
    <x v="0"/>
    <m/>
    <x v="6"/>
    <m/>
    <s v=""/>
    <s v=""/>
    <s v=""/>
    <s v="Otorgar a la empresa NEGOCIOS INDUSTRIALES REAL NIRSA S.A., representada en el país por el señor Omar Diego Carcovich Jibaja y Eduardo Carcovich Carcovich, permiso de pesca para operar la embarcación pesquera de cerco de bandera ecuatoriana denominada MILENA A, en la extracción del recurso Atún con destino al consumo humano directo."/>
    <s v="DECHDI"/>
    <s v="TUPA 17"/>
    <m/>
    <m/>
  </r>
  <r>
    <n v="22"/>
    <s v="00022-2022-PRODUCE/DGPCHDI"/>
    <s v="00075931-2021"/>
    <x v="0"/>
    <m/>
    <x v="6"/>
    <m/>
    <s v=""/>
    <s v=""/>
    <s v=""/>
    <s v="Otorgar a la empresa NEGOCIOS INDUSTRIALES REAL NIRSA S.A., representada en el país por el señor Omar Diego Carcovich Jibaja y Eduardo Carcovich Carcovich, permiso de pesca para operar la embarcación pesquera de cerco de bandera ecuatoriana denominada ELIZABETH F, en la extracción del recurso Atún con destino al consumo humano directo."/>
    <s v="DECHDI"/>
    <s v="TUPA 17"/>
    <m/>
    <m/>
  </r>
  <r>
    <n v="23"/>
    <s v="00023-2022-PRODUCE/DGPCHDI"/>
    <m/>
    <x v="0"/>
    <m/>
    <x v="6"/>
    <m/>
    <s v=""/>
    <s v=""/>
    <s v=""/>
    <m/>
    <m/>
    <s v="ANULADO"/>
    <m/>
    <m/>
  </r>
  <r>
    <n v="24"/>
    <s v="00024-2022-PRODUCE/DGPCHDI"/>
    <s v="00049990-2021"/>
    <x v="0"/>
    <m/>
    <x v="6"/>
    <m/>
    <s v=""/>
    <s v=""/>
    <s v=""/>
    <s v="OTORGAR a favor de la empresa REFRIGERADOS FISHOLG &amp; HIJOS S.A.C. la autorización de instalación para el aumento de capacidad de la planta de congelado de 63.94 t/día a 99.44 t/día, ubicado Av. Los Diamantes Mz. C lotes 2, 3 y 4 - Zona Industrial II, distrito y provincia de Paita, departamento de Piura."/>
    <s v="DPCHDI"/>
    <s v="TUPA 28"/>
    <m/>
    <m/>
  </r>
  <r>
    <n v="25"/>
    <s v="00025-2022-PRODUCE/DGPCHDI"/>
    <s v="00063649-2021_x000a_00078526-2021"/>
    <x v="0"/>
    <m/>
    <x v="6"/>
    <m/>
    <s v=""/>
    <s v=""/>
    <s v=""/>
    <s v="Aceptar el desistimiento formulado por la empresa TECNOLOGICA DE ALIMENTOS S.A., respecto a la solicitud de autorización de instalación para el incremento de capacidad de la planta de procesamiento de 140 t/h a 240 t/h, por traslado físico de 100 t/h de capacidad de procesamiento de la planta de procesamiento de harina de pescado de alto contenido proteínico, ubicada en Caleta Tierra Colorada S/N Zona Industrial – III, Tierra Colorada, distrito y provincia de Paita, departamento de Piura, hacia el establecimiento industrial pesquero, ubicada en Caleta Vegueta, distrito de Vegueta, provincia Huaura, departamento de Lima."/>
    <s v="DPCHDI"/>
    <s v="TUPA 28"/>
    <m/>
    <m/>
  </r>
  <r>
    <n v="26"/>
    <s v="00026-2022-PRODUCE/DGPCHDI"/>
    <s v="00048654-2021_x000a_00056185-2021"/>
    <x v="0"/>
    <m/>
    <x v="6"/>
    <m/>
    <s v=""/>
    <s v=""/>
    <s v=""/>
    <s v="Aceptar el desistimiento formulado por la empresa CAAS ALIMENTOS S.A.C., respecto a la solicitud de cambio de titular de la licencia de operación de la planta de procesamiento pesquero para la producción de enlatado con una capacidad instalada de 300 cajas/turno, ubicada en la Calle Pablo Bonner N° 240, Zona Industrial de Ventanilla, de la Provincia Constitucional del Callao."/>
    <s v="DPCHDI"/>
    <s v="TUPA 82"/>
    <m/>
    <m/>
  </r>
  <r>
    <n v="27"/>
    <s v="00027-2022-PRODUCE/DGPCHDI"/>
    <s v="00055756-2021_x000a_00067780-2021"/>
    <x v="0"/>
    <m/>
    <x v="6"/>
    <m/>
    <s v=""/>
    <s v=""/>
    <s v=""/>
    <s v="Aceptar el desistimiento formulado por la empresa NOVA PERU S.A.C., respecto a la solicitud de autorización de instalación de la planta de congelado de 80 t/día, ubicado en la Mz. “G”, lotes 2 y 3 al interior de las Instalaciones del Complejo Industrial INDUPARK, en el distrito de Chilca, provincia de Cañete, departamento de Lima."/>
    <s v="DPCHDI"/>
    <s v="TUPA 28"/>
    <m/>
    <m/>
  </r>
  <r>
    <n v="28"/>
    <s v="00028-2022-PRODUCE/DGPCHDI"/>
    <s v="00000990-2022"/>
    <x v="0"/>
    <m/>
    <x v="6"/>
    <m/>
    <s v=""/>
    <s v=""/>
    <s v=""/>
    <s v="Otorgar a la empresa ELVAYKA KYOEI S.A., representada en el país por el señor Mario Alfonso Miranda Eyzaguirre, permiso de pesca para operar la embarcación pesquera de cerco de bandera ecuatoriana denominada JO LINDA, en la extracción del recurso Atún con destino al consumo humano directo."/>
    <s v="DECHDI"/>
    <s v="TUPA 17"/>
    <m/>
    <m/>
  </r>
  <r>
    <n v="29"/>
    <s v="00029-2022-PRODUCE/DGPCHDI"/>
    <s v="00000980-2022"/>
    <x v="0"/>
    <m/>
    <x v="6"/>
    <m/>
    <s v=""/>
    <s v=""/>
    <s v=""/>
    <s v="Otorgar a la empresa ELVAYKA KYOEI S.A., representada en el país por el señor Mario Alfonso Miranda Eyzaguirre, permiso de pesca para operar la embarcación pesquera de cerco de bandera ecuatoriana denominada GIULIETTA, en la extracción del recurso Atún con destino al consumo humano directo."/>
    <s v="DECHDI"/>
    <s v="TUPA 17"/>
    <m/>
    <m/>
  </r>
  <r>
    <n v="30"/>
    <s v="00030-2022-PRODUCE/DGPCHDI"/>
    <s v="00000969-2022"/>
    <x v="0"/>
    <m/>
    <x v="6"/>
    <m/>
    <s v=""/>
    <s v=""/>
    <s v=""/>
    <s v="Otorgar a la empresa PESQUERA DOÑAMARUJA S.A., representada en el país por el señor Mario Alfonso Miranda Eyzaguirre, permiso de pesca para operar la embarcación pesquera de cerco de bandera ecuatoriana denominada DOÑA MARUJA, en la extracción del recurso Atún con destino al consumo humano directo."/>
    <s v="DECHDI"/>
    <s v="TUPA 17"/>
    <m/>
    <m/>
  </r>
  <r>
    <n v="31"/>
    <s v="00031-2022-PRODUCE/DGPCHDI"/>
    <s v="00000961-2022"/>
    <x v="0"/>
    <m/>
    <x v="6"/>
    <m/>
    <s v=""/>
    <s v=""/>
    <s v=""/>
    <s v="Otorgar a la empresa PESQUERA DON BARTOLO S.A., representada en el país por el señor Mario Alfonso Miranda Eyzaguirre, permiso de pesca para operar la embarcación pesquera de cerco de bandera ecuatoriana denominada DON BARTOLO, en la extracción del recurso Atún con destino al consumo humano directo."/>
    <s v="DECHDI"/>
    <s v="TUPA 17"/>
    <m/>
    <m/>
  </r>
  <r>
    <n v="32"/>
    <s v="00032-2022-PRODUCE/DGPCHDI"/>
    <s v="00044837-2021"/>
    <x v="0"/>
    <m/>
    <x v="6"/>
    <m/>
    <s v=""/>
    <s v=""/>
    <s v=""/>
    <s v="Otorgar al PROYECTO ESPECIAL DE INFRAESTRUCTURA DE TRANSPORTE NACIONAL - PROVIAS NACIONAL, autorización para realizar las actividades de colecta de recursos hidrobiológicos conforme al plan de trabajo denominado: Evaluación hidrobiológica del Estudio Definitivo del Proyecto &quot;Reemplazo del Puente San Francisco en la Red Vial Nacional Ruta PE-28B - La Quinua - Tambo - San Francisco&quot;, en el límite departamental, Distritos de San Francisco y Kimbiri, Provincias de La Mar y La Convención, Departamentos de Ayacucho y Cusco."/>
    <s v="DECHDI"/>
    <s v="COLECTA"/>
    <m/>
    <m/>
  </r>
  <r>
    <n v="33"/>
    <s v="00033-2022-PRODUCE/DGPCHDI"/>
    <s v="00060020-2021"/>
    <x v="0"/>
    <m/>
    <x v="6"/>
    <m/>
    <s v=""/>
    <s v=""/>
    <s v=""/>
    <s v="Otorgar a la empresa MINERA LAS BAMBAS S.A., autorización para realizar las actividades de colecta de recursos hidrobiológicos conforme al plan de trabajo denominado: “Caracterización hidrobiológica de cuerpos de agua dentro de la propiedad superficial de Las Bambas, como parte de la Cuarta Modificación del Estudio de Impacto Ambiental Detallado de la Unidad Minera Las Bambas&quot;."/>
    <s v="DECHDI"/>
    <s v="COLECTA"/>
    <m/>
    <m/>
  </r>
  <r>
    <n v="34"/>
    <s v="00034-2022-PRODUCE/DGPCHDI"/>
    <s v="00061139-2021"/>
    <x v="0"/>
    <m/>
    <x v="6"/>
    <m/>
    <s v=""/>
    <s v=""/>
    <s v=""/>
    <s v="Otorgar al PROYECTO ESPECIAL DE INFRAESTRUCTURA DE TRANSPORTE NACIONAL - PROVIAS NACIONAL, autorización para realizar las actividades de colecta de recursos hidrobiológicos conforme al plan de trabajo denominado: “EVALUACIÓN HIDROBIOLÓGICA PARA LA LÍNEA BASE DE LA MODIFICACIÓN DE LA DECLARACIÓN DE IMPACTO AMBIENTAL DEL PROYECTO CULMINACIÓN DE LA OBRA REHABILITACIÓN Y MEJORAMIENTO DE LA CARRETERA TINGO MARÍA - AGUAYTÍA - PUCALLPA TRAMO: PUENTE CHINO - AGUAYTÍA. SECTORES DAÑADOS”."/>
    <s v="DECHDI"/>
    <s v="COLECTA"/>
    <m/>
    <m/>
  </r>
  <r>
    <n v="35"/>
    <s v="00035-2022-PRODUCE/DGPCHDI"/>
    <s v="00061483-2021"/>
    <x v="0"/>
    <m/>
    <x v="6"/>
    <m/>
    <s v=""/>
    <s v=""/>
    <s v=""/>
    <s v="Otorgar al PROYECTO ESPECIAL DE INFRAESTRUCTURA DE TRANSPORTE NACIONAL -PROVIAS NACIONAL, autorización para realizar las actividades de colecta de recursos hidrobiológicos conforme al plan de trabajo denominado: CARACTERIZACIÓN HIDROBIOLÓGICA PARA LA LÍNEA BASE DE LA DECLARACIÓN DE IMPACTO AMBIENTAL DEL PROYECTO: “CONSTRUCCIÓN DE PUENTES POR REEMPLAZO EN HUÁNUCO - UCAYALI, ESTUDIO 03: PUENTE TULUMAYO”."/>
    <s v="DECHDI"/>
    <s v="COLECTA"/>
    <m/>
    <m/>
  </r>
  <r>
    <n v="36"/>
    <s v="00036-2022-PRODUCE/DGPCHDI"/>
    <s v="00062482-2021"/>
    <x v="0"/>
    <m/>
    <x v="7"/>
    <m/>
    <s v=""/>
    <s v=""/>
    <s v=""/>
    <s v="Otorgar a la empresa ELECTRO ARAZA S.A.C., autorización para realizar las actividades de colecta de recursos hidrobiológicos conforme al plan de trabajo denominado: “Monitoreo Hidrobiológico del Estudio de Impacto Ambiental del Proyecto Centrales Hidroeléctricas del Rio Araza”."/>
    <s v="DECHDI"/>
    <s v="COLECTA"/>
    <m/>
    <m/>
  </r>
  <r>
    <n v="37"/>
    <s v="00037-2022-PRODUCE/DGPCHDI"/>
    <s v="00062544-2021"/>
    <x v="0"/>
    <m/>
    <x v="7"/>
    <m/>
    <s v=""/>
    <s v=""/>
    <s v=""/>
    <s v="Otorgar a PROVIAS DESCENTRALIZADO, autorización para realizar las actividades de colecta de recursos hidrobiológicos conforme al plan de trabajo denominado: Autorización de colecta de recursos hidrobiológicos para el levantamiento de Línea Base Biológica de la Declaración de Impacto Ambiental del Proyecto &quot;Mejoramiento del camino vecinal Emp. Pe-3S (Salhuite) - Dv. Concacha - Dv. Socllaccase - Dv. Totoray- Dv. Puca Orco - Trancapata Alta - Dv. Ccochapampa - Trancapata Baja - Emp. PE-3S”."/>
    <s v="DECHDI"/>
    <s v="COLECTA"/>
    <m/>
    <m/>
  </r>
  <r>
    <n v="38"/>
    <s v="00038-2022-PRODUCE/DGPCHDI"/>
    <s v="00062796-2021"/>
    <x v="0"/>
    <m/>
    <x v="7"/>
    <m/>
    <s v=""/>
    <s v=""/>
    <s v=""/>
    <s v="Otorgar a la empresa ACUICOLA LOS PAICHES S.A.C., autorización para realizar las actividades de colecta de recursos hidrobiológicos conforme al plan de trabajo denominado: “Actualización de las declaraciones de impacto ambiental de los proyectos (Categoría AMYPE): De acuicultura a menor escala (Producción de Carne y Proyecto de Acuicultura para la Producción de Semillas / Ovas / Alevinos - Peces Ornamentales; ubicados en el Fundo Maru (Unidad Catastral N° 42125) Carretera Yurimaguas - Munchis, Km 2.0, Distrito de Yurimaguas, Provincia de Alto Amazonas, Región Loreto”."/>
    <s v="DECHDI"/>
    <s v="COLECTA"/>
    <m/>
    <m/>
  </r>
  <r>
    <n v="39"/>
    <s v="00039-2022-PRODUCE/DGPCHDI"/>
    <s v="00063767-2021"/>
    <x v="0"/>
    <m/>
    <x v="7"/>
    <m/>
    <s v=""/>
    <s v=""/>
    <s v=""/>
    <s v="Otorgar a la empresa COMPAÑIA DE MINAS BUENAVENTURA S.A.A., autorización para realizar las actividades de colecta de recursos hidrobiológicos conforme al plan de trabajo denominado: “LÍNEA BASE HIDROBIOLÓGICA DE LA MODIFICACIÓN DEL ESTUDIO DE IMPACTO AMBIENTAL DETALLADO (EIA - d - CATEGORIA III) DE LA UNIDAD MINERA ORCOPAMPA”."/>
    <s v="DECHDI"/>
    <s v="COLECTA"/>
    <m/>
    <m/>
  </r>
  <r>
    <n v="40"/>
    <s v="00040-2022-PRODUCE/DGPCHDI"/>
    <s v="00063971-2021"/>
    <x v="0"/>
    <m/>
    <x v="7"/>
    <m/>
    <s v=""/>
    <s v=""/>
    <s v=""/>
    <s v="Otorgar a la empresa ENEL GREEN POWER PERU S.A., autorización para realizar las actividades de colecta de recursos hidrobiológicos conforme al plan de trabajo denominado: “Línea Base Hidrobiológica del Proyecto Central Solar Ruta del Sol”."/>
    <s v="DECHDI"/>
    <s v="COLECTA"/>
    <m/>
    <m/>
  </r>
  <r>
    <n v="41"/>
    <s v="00041-2022-PRODUCE/DGPCHDI"/>
    <s v="00064064-2021"/>
    <x v="0"/>
    <m/>
    <x v="7"/>
    <m/>
    <s v=""/>
    <s v=""/>
    <s v=""/>
    <s v="Otorgar a la empresa COMPAÑIA MINERA ZAFRANAL S.A.C., autorización para realizar las actividades de colecta de recursos hidrobiológicos conforme al plan de trabajo denominado: “Línea base hidrobiológica del Estudio de Impacto Ambiental Detallado (EIA-d) del Proyecto de Explotación Minera Zafranal”."/>
    <s v="DECHDI"/>
    <s v="COLECTA"/>
    <m/>
    <m/>
  </r>
  <r>
    <n v="42"/>
    <s v="00042-2022-PRODUCE/DGPCHDI"/>
    <s v="00067648-2021"/>
    <x v="0"/>
    <m/>
    <x v="7"/>
    <m/>
    <s v=""/>
    <s v=""/>
    <s v=""/>
    <s v="Otorgar a la empresa NEXA RESOURCES PERU S.A.A., autorización para realizar las actividades de colecta de recursos hidrobiológicos conforme al plan de trabajo denominado: Línea Base Hidrobiológica de la Declaración de Impacto Ambiental del Proyecto de Exploración Minera “Patacancha”"/>
    <s v="DECHDI"/>
    <s v="COLECTA"/>
    <m/>
    <m/>
  </r>
  <r>
    <n v="43"/>
    <s v="00043-2022-PRODUCE/DGPCHDI"/>
    <s v="00071120-2021"/>
    <x v="0"/>
    <m/>
    <x v="7"/>
    <m/>
    <s v=""/>
    <s v=""/>
    <s v=""/>
    <s v="Otorgar a la empresa APUMAYO S.A.C., autorización para realizar las actividades de colecta de recursos hidrobiológicos conforme al plan de trabajo denominado: “Evaluación Hidrobiológica en el área de estudio del Proyecto Apumayo” en el marco del Estudio de Línea Base para la Segunda Modificación del Estudio de Impacto Ambiental (en adelante Segunda MEIA) de la Unidad Minera Apumayo."/>
    <s v="DECHDI"/>
    <s v="COLECTA"/>
    <m/>
    <m/>
  </r>
  <r>
    <n v="44"/>
    <s v="00044-2022-PRODUCE/DGPCHDI"/>
    <s v="00078682-2021"/>
    <x v="0"/>
    <m/>
    <x v="7"/>
    <m/>
    <s v=""/>
    <s v=""/>
    <s v=""/>
    <s v="Rectificar el error material contenido en el artículo 1 de la Resolución Directoral N° 00642-2021-PRODUCE/DGPCHDI, respecto a la coordenada N° 12 de cuadro de circunscripciones territoriales, donde se ejecutará el plan de trabajo denominado: “Monitoreo Hidrobiológico del Informe Técnico Sustentatorio para la “Reubicación de una Locación de Perforación Exploratoria en el Lote 108 - Etapa de Abandono”."/>
    <s v="DECHDI"/>
    <s v="RECTIFICACION"/>
    <m/>
    <m/>
  </r>
  <r>
    <n v="45"/>
    <s v="00045-2022-PRODUCE/DGPCHDI"/>
    <m/>
    <x v="0"/>
    <m/>
    <x v="7"/>
    <m/>
    <s v=""/>
    <s v=""/>
    <s v=""/>
    <m/>
    <m/>
    <s v="ANULADO"/>
    <m/>
    <m/>
  </r>
  <r>
    <n v="46"/>
    <s v="00046-2022-PRODUCE/DGPCHDI"/>
    <s v="00068598-2021"/>
    <x v="0"/>
    <m/>
    <x v="7"/>
    <m/>
    <s v=""/>
    <s v=""/>
    <s v=""/>
    <s v="Aprobar a favor de los señores ESTUARDO EUSEBIO DIEZ MALCA y ELIZABETH DAPNE MEZA GUZMAN el cambio de titular del permiso de pesca para operar la embarcación pesquera de menor escala JM"/>
    <s v="DECHDI"/>
    <s v="TUPA 13"/>
    <m/>
    <m/>
  </r>
  <r>
    <n v="47"/>
    <s v="00047-2022-PRODUCE/DGPCHDI"/>
    <s v="00052689-2021"/>
    <x v="0"/>
    <m/>
    <x v="7"/>
    <m/>
    <s v=""/>
    <s v=""/>
    <s v=""/>
    <s v="OTORGAR a favor de la empresa ESMERALDA CORP S.A.C., la autorización de instalación de la planta de procesamiento de enlatado con una capacidad instalada de 1650 cajas/turno, ubicada en la Mz. “G”, Lote 01, Urbanización Pre-urbana Tipo Huerta (Carretera Panamericana Sur Km. 18.5), distrito de San Juan de Miraflores, provincia y departamento de Lima."/>
    <s v="DPCHDI"/>
    <s v="TUPA 28"/>
    <m/>
    <m/>
  </r>
  <r>
    <n v="48"/>
    <s v="00048-2022-PRODUCE/DGPCHDI"/>
    <s v="00051750-2021"/>
    <x v="0"/>
    <m/>
    <x v="7"/>
    <m/>
    <s v=""/>
    <s v=""/>
    <s v=""/>
    <s v="MODIFICAR la licencia de operación otorgada a favor de la empresa PESQUERA EXALMAR S.A.A., mediante Resolución Ministerial N° 545-97-PE, modificada por Resolución Directoral N° 019-2010-PRODUCE/DGEPP, Resolución Directoral N° 005-2012-PRODUCE/DGCHI y por Resolución Directoral N° 1761-2018-PRODUCE/DGPCHDI, en el extremo referido al incremento de la capacidad instalada de la planta de harina de pescado de alto contenido proteínico, consignándose 115 t/h como nueva capacidad de procesamiento, en mérito a la ejecución de la autorización para el incremento de capacidad contenida en la Resolución Directoral N° 578-2021-PRODUCE, realizada en el establecimiento industrial pesquero ubicado en la Av. Prolongación Centenario N° 2576-2580-2586, distrito del Callao, Provincia Constitucional del Callao."/>
    <s v="DPCHDI"/>
    <s v="TUPA 30"/>
    <m/>
    <m/>
  </r>
  <r>
    <n v="49"/>
    <s v="00049-2022-PRODUCE/DGPCHDI"/>
    <m/>
    <x v="0"/>
    <m/>
    <x v="8"/>
    <m/>
    <s v=""/>
    <s v=""/>
    <s v=""/>
    <m/>
    <m/>
    <s v="ANULADO"/>
    <m/>
    <m/>
  </r>
  <r>
    <n v="50"/>
    <s v="00050-2022-PRODUCE/DGPCHDI"/>
    <s v="00054995-2021"/>
    <x v="0"/>
    <m/>
    <x v="8"/>
    <m/>
    <s v=""/>
    <s v=""/>
    <s v=""/>
    <s v="OTORGAR a favor de la empresa MEGA PESCA S.A., licencia de operación de la planta de procesamiento pesquero de congelado de recursos hidrobiológicos, con una capacidad de 142.40 t/día, ubicado en la Irrigación Magollo Lateral Nº 13, distrito, provincia y departamento Tacna. "/>
    <s v="DPCHDI"/>
    <s v="TUPA 30"/>
    <m/>
    <m/>
  </r>
  <r>
    <n v="51"/>
    <s v="00051-2022-PRODUCE/DGPCHDI"/>
    <s v="00052521-2021"/>
    <x v="0"/>
    <m/>
    <x v="9"/>
    <m/>
    <s v=""/>
    <s v=""/>
    <s v=""/>
    <s v="APROBAR la modificación de la licencia de operación otorgada a favor de la empresa DAEWON SUSAN S.A.C., mediante Resolución Directoral N° 229-2003-PRODUCE/DNEPP, modificada por Resolución Directoral N° 052-2017-PRODUCE/DGCHD y por Resolución Directoral N° 00547-2020-PRODUCE/DGPCHDI, en el extremo referido al incremento de la capacidad instalada de la planta de congelado de productos hidrobiológicos, consignándose 100 t/día como nueva capacidad de procesamiento para el establecimiento industrial pesquero ubicado en Mz. B, Sub Lotes 1B, 2A, 2B y 2C, Zona Industrial II, distrito y provincia de Paita, departamento de Piura. "/>
    <s v="DPCHDI"/>
    <s v="TUPA 30"/>
    <m/>
    <m/>
  </r>
  <r>
    <n v="52"/>
    <s v="00052-2022-PRODUCE/DGPCHDI"/>
    <s v="Resolución Secretarial Nº 008-2014-PRODUCE"/>
    <x v="0"/>
    <m/>
    <x v="9"/>
    <m/>
    <s v=""/>
    <s v=""/>
    <s v=""/>
    <s v="Designar a los profesionales que se encargarán de llevar a cabo los procedimientos de fiscalización posterior de los expedientes tramitados en la Dirección General de Pesca para Consumo Humano Directo e Indirecto, durante el segundo semestre del año 2021."/>
    <s v="DGPCHDI"/>
    <s v="FISCALIZACION POSTERIOR"/>
    <m/>
    <m/>
  </r>
  <r>
    <n v="53"/>
    <s v="00053-2022-PRODUCE/DGPCHDI"/>
    <s v="00067460-2021"/>
    <x v="0"/>
    <m/>
    <x v="9"/>
    <m/>
    <s v=""/>
    <s v=""/>
    <s v=""/>
    <s v="Aprobar a favor de la empresa LOBOS MARINOS S.A.C., el cambio de titular del permiso de pesca para operar la embarcación pesquera CRUZ DEL SUR III con matrícula PL-2279-PM y 73.95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 1084."/>
    <s v="DECHDI"/>
    <s v="TUPA 13"/>
    <m/>
    <m/>
  </r>
  <r>
    <n v="54"/>
    <s v="00054-2022-PRODUCE/DGPCHDI"/>
    <s v="00067939-2021"/>
    <x v="0"/>
    <m/>
    <x v="9"/>
    <m/>
    <s v=""/>
    <s v=""/>
    <s v=""/>
    <s v="Aprobar a favor del señor SEBASTIAN PERICHE PERICHE, el cambio de titular del permiso de pesca para operar la embarcación pesquera MOISES I con matrícula CO-10407-CM y 57.44 m3 de capacidad de bodega, para la extracción del recurso Anchoveta con destino al consumo humano indirecto.Asimismo, aprobar a su favor el cambio de titular del PMCE y LMCE otorgados para la actividad extractiva del recurso Anchoveta con destino al consumo humano indirecto, en el marco del Reglamento del Decreto Legislativo N° 1084."/>
    <s v="DECHDI"/>
    <s v="TUPA 13"/>
    <m/>
    <m/>
  </r>
  <r>
    <n v="55"/>
    <s v="00055-2022-PRODUCE/DGPCHDI"/>
    <s v="00003092-2022"/>
    <x v="0"/>
    <m/>
    <x v="9"/>
    <m/>
    <s v=""/>
    <s v=""/>
    <s v=""/>
    <s v="Otorgar a la empresa PESQUERA MIRIAM S.A., representada en el país por los señores Omar Diego Carcovich Jibaja y Eduardo Carcovich Carcovich, permiso de pesca para operar la embarcación pesquera de cerco de bandera panameña denominada LJUBICA, en la extracción del recurso Atún con destino al consumo humano directo."/>
    <s v="DECHDI"/>
    <s v="TUPA 17"/>
    <m/>
    <m/>
  </r>
  <r>
    <n v="56"/>
    <s v="00056-2022-PRODUCE/DGPCHDI"/>
    <s v="00003102-2022"/>
    <x v="0"/>
    <m/>
    <x v="9"/>
    <m/>
    <s v=""/>
    <s v=""/>
    <s v=""/>
    <s v="Otorgar a la empresa ATUN ESTRIBELA S.A., representada en el país por los señores Omar Diego Carcovich Jibaja y Eduardo Carcovich Carcovich, permiso de pesca para operar la embarcación pesquera de cerco de bandera ecuatoriana denominada ALEJANDRA, en la extracción del recurso Atún con destino al consumo humano directo."/>
    <s v="DECHDI"/>
    <s v="TUPA 17"/>
    <m/>
    <m/>
  </r>
  <r>
    <n v="57"/>
    <s v="00057-2022-PRODUCE/DGPCHDI"/>
    <m/>
    <x v="0"/>
    <m/>
    <x v="9"/>
    <m/>
    <s v=""/>
    <s v=""/>
    <s v=""/>
    <m/>
    <m/>
    <s v="ANULADO"/>
    <m/>
    <m/>
  </r>
  <r>
    <n v="58"/>
    <s v="00058-2022-PRODUCE/DGPCHDI"/>
    <s v="00001592-2022"/>
    <x v="0"/>
    <m/>
    <x v="10"/>
    <m/>
    <s v=""/>
    <s v=""/>
    <s v=""/>
    <s v="Otorgar a la empresa ANILISA S.A., representada en el país por la señora Ydania Marlene Roncalla Cayetano, permiso de pesca para operar la embarcación pesquera de cerco de bandera ecuatoriana denominada FIORELLA L, en la extracción del recurso Atún con destino al consumo humano directo."/>
    <s v="DECHDI"/>
    <s v="TUPA 17"/>
    <m/>
    <m/>
  </r>
  <r>
    <n v="59"/>
    <s v="00059-2022-PRODUCE/DGPCHDI"/>
    <s v="00002448-2022"/>
    <x v="0"/>
    <m/>
    <x v="10"/>
    <m/>
    <s v=""/>
    <s v=""/>
    <s v=""/>
    <s v="Otorgar a la empresa GEOPAXI S.A., representada en el país por los señores Omar Diego Carcovich Jibaja y Eduardo Carcovich Carcovich, permiso de pesca para operar la embarcación pesquera de cerco de bandera ecuatoriana denominada EILEEN MARIE, en la extracción del recurso Atún con destino al consumo humano directo."/>
    <s v="DECHDI"/>
    <s v="TUPA 17"/>
    <m/>
    <m/>
  </r>
  <r>
    <n v="60"/>
    <s v="00060-2022-PRODUCE/DGPCHDI"/>
    <s v="00081738-2021"/>
    <x v="0"/>
    <m/>
    <x v="10"/>
    <m/>
    <s v=""/>
    <s v=""/>
    <s v=""/>
    <s v="Otorgar a la empresa FISHECUADOR S.A., representada en el país por los señores Omar Diego Carcovich Jibaja y Eduardo Carcovich Carcovich, permiso de pesca para operar la embarcación pesquera de cerco de bandera ecuatoriana denominada DOÑA CHULE, en la extracción del recurso Atún con destino al consumo humano directo."/>
    <s v="DECHDI"/>
    <s v="TUPA 17"/>
    <m/>
    <m/>
  </r>
  <r>
    <n v="61"/>
    <s v="00061-2022-PRODUCE/DGPCHDI"/>
    <s v="00079483-2021"/>
    <x v="0"/>
    <m/>
    <x v="10"/>
    <m/>
    <s v=""/>
    <s v=""/>
    <s v=""/>
    <s v="Otorgar a la empresa XUK S.A., representada en el país por los señores Omar Diego Carcovich Jibaja y Eduardo Carcovich Carcovich, permiso de pesca para operar la embarcación pesquera de cerco de bandera ecuatoriana denominada CARMEN D, en la extracción del recurso Atún con destino al consumo humano directo."/>
    <s v="DECHDI"/>
    <s v="TUPA 17"/>
    <m/>
    <m/>
  </r>
  <r>
    <n v="62"/>
    <s v="00062-2022-PRODUCE/DGPCHDI"/>
    <s v="00002453-2022"/>
    <x v="0"/>
    <m/>
    <x v="10"/>
    <m/>
    <s v=""/>
    <s v=""/>
    <s v=""/>
    <s v="Otorgar a la empresa GEOPAXI S.A., representada en el país por los señores Omar Diego Carcovich Jibaja y Eduardo Carcovich Carcovich, permiso de pesca para operar la embarcación pesquera de cerco de bandera ecuatoriana denominada GOLD TUNA, en la extracción del recurso Atún con destino al consumo humano directo."/>
    <s v="DECHDI"/>
    <s v="TUPA 17"/>
    <m/>
    <m/>
  </r>
  <r>
    <n v="63"/>
    <s v="00063-2022-PRODUCE/DGPCHDI"/>
    <s v="00003627-2022"/>
    <x v="0"/>
    <m/>
    <x v="10"/>
    <m/>
    <s v=""/>
    <s v=""/>
    <s v=""/>
    <s v="Otorgar a la empresa BONITO DEL NORTE CORP., representada en el país por los señores Rudy Bill Neyra Balta y Juan Abel Neyra Balta, permiso de pesca para operar la embarcación pesquera de cerco de bandera panameña denominada DOÑA LUCIA, en la extracción del recurso Atún con destino al consumo humano directo."/>
    <s v="DECHDI"/>
    <s v="TUPA 17"/>
    <m/>
    <m/>
  </r>
  <r>
    <n v="64"/>
    <s v="00064-2022-PRODUCE/DGPCHDI"/>
    <s v="00074130-2021"/>
    <x v="0"/>
    <m/>
    <x v="11"/>
    <m/>
    <s v=""/>
    <s v=""/>
    <s v=""/>
    <s v="Otorgar a favor de la empresa CORPORACION DON ELVIS S.A.C., la autorización de incremento de flota para construir una nueva embarcación pesquera de 110 m³ de capacidad de bodega, vía sustitución de la embarcación pesquera DON MARTIR con matrícula PL-21043-PM y 110 m3 de capacidad de bodega, para la extracción del recurso Anchoveta con destino al consumo humano indirecto."/>
    <s v="DECHDI"/>
    <s v="TUPA 02"/>
    <m/>
    <m/>
  </r>
  <r>
    <n v="65"/>
    <s v="00065-2022-PRODUCE/DGPCHDI"/>
    <s v="00004037-2022"/>
    <x v="0"/>
    <m/>
    <x v="11"/>
    <m/>
    <s v=""/>
    <s v=""/>
    <s v=""/>
    <s v="Otorgar al señor DANIEL ROBERTO BUEHS BOWEN, representada en el país por los señores Omar Diego Carcovich Jibaja y Eduardo Carcovich Carcovich, permiso de pesca para operar la embarcación pesquera de cerco de bandera ecuatoriana denominada CAP. BERNY B., en la extracción del recurso Atún con destino al consumo humano directo."/>
    <s v="DECHDI"/>
    <s v="TUPA 17"/>
    <m/>
    <m/>
  </r>
  <r>
    <n v="66"/>
    <s v="00066-2022-PRODUCE/DGPCHDI"/>
    <s v="00003965-2022"/>
    <x v="0"/>
    <m/>
    <x v="11"/>
    <m/>
    <s v=""/>
    <s v=""/>
    <s v=""/>
    <s v="Otorgar a la empresa MAR PACIFICO TUNA S.A., representada en el país por los señores Omar Diego Carcovich Jibaja y Eduardo Carcovich Carcovich, permiso de pesca para operar la embarcación pesquera de cerco de bandera panameña denominada REINA DE LA PAZ, en la extracción del recurso Atún con destino al consumo humano directo."/>
    <s v="DECHDI"/>
    <s v="TUPA 17"/>
    <m/>
    <m/>
  </r>
  <r>
    <n v="67"/>
    <s v="00067-2022-PRODUCE/DGPCHDI"/>
    <s v="00001077-2022"/>
    <x v="0"/>
    <m/>
    <x v="12"/>
    <m/>
    <s v=""/>
    <s v=""/>
    <s v=""/>
    <s v="Otorgar a la empresa PACIFIC MERCANTIL TUNA S.A., representada en el país por los señores Omar Diego Carcovich Jibaja y Eduardo Carcovich Carcovich, permiso de pesca para operar la embarcación pesquera de cerco de bandera panameña denominada JUAN PABLO II, en la extracción del recurso Atún con destino al consumo humano directo."/>
    <s v="DECHDI"/>
    <s v="TUPA 17"/>
    <m/>
    <m/>
  </r>
  <r>
    <n v="68"/>
    <s v="00068-2022-PRODUCE/DGPCHDI"/>
    <s v="00067429-2021"/>
    <x v="0"/>
    <m/>
    <x v="12"/>
    <m/>
    <s v=""/>
    <s v=""/>
    <s v=""/>
    <s v="Otorgar a la empresa GASES DEL NORTE DEL PERU S.A.C., autorización para realizar las actividades de colecta de recursos hidrobiológicos conforme al plan de trabajo denominado: Monitoreo hidrobiológico para cumplimiento del Programa de Monitoreo Hidrobiológico del proyecto “Sistema de Distribución de Gas Natural por Red de Ductos en la Región de Piura”, de la empresa Gases del Norte del Perú S.A.C. (GASNORP)”."/>
    <s v="DECHDI"/>
    <s v="COLECTA"/>
    <m/>
    <m/>
  </r>
  <r>
    <n v="69"/>
    <s v="00069-2022-PRODUCE/DGPCHDI"/>
    <s v="00068161-2021"/>
    <x v="0"/>
    <m/>
    <x v="12"/>
    <m/>
    <s v=""/>
    <s v=""/>
    <s v=""/>
    <s v="Otorgar a la señora FABIOLA RIVA MELOFIRO, la autorización para efectuar investigación pesquera especializada conforme a los términos contenidos en el plan de investigación denominado: “Identificación de insectos acuáticos de los humedales de San José (octubre 2021 - diciembre del 2022)”."/>
    <s v="DECHDI"/>
    <s v="INVESTIGACION PESQUERA ESPECIALIZADA"/>
    <m/>
    <m/>
  </r>
  <r>
    <n v="70"/>
    <s v="00070-2022-PRODUCE/DGPCHDI"/>
    <s v="00069963-2021"/>
    <x v="0"/>
    <m/>
    <x v="12"/>
    <m/>
    <s v=""/>
    <s v=""/>
    <s v=""/>
    <s v="Otorgar a la empresa EGEJUNIN TULUMAYO-IV S.A.C., autorización para realizar las actividades de colecta de recursos hidrobiológicos conforme al plan de trabajo denominado: “Monitoreo hidrobiológico de la Central Hidroeléctrica Tulumayo IV y Líneas de Transmisión Eléctrica Asociadas, Junín - Perú”."/>
    <s v="DECHDI"/>
    <s v="COLECTA"/>
    <m/>
    <m/>
  </r>
  <r>
    <n v="71"/>
    <s v="00071-2022-PRODUCE/DGPCHDI"/>
    <s v="00069966-2021"/>
    <x v="0"/>
    <m/>
    <x v="12"/>
    <m/>
    <s v=""/>
    <s v=""/>
    <s v=""/>
    <s v="Otorgar a la empresa EGEJUNIN TULUMAYO-V S.A.C., autorización para realizar las actividades de colecta de recursos hidrobiológicos conforme al plan de trabajo denominado: “Monitoreo hidrobiológico de la Central Hidroeléctrica Tulumayo V y Línea de Transmisión Eléctrica Asociada, Junín - Perú”."/>
    <s v="DECHDI"/>
    <s v="COLECTA"/>
    <m/>
    <m/>
  </r>
  <r>
    <n v="72"/>
    <s v="00072-2022-PRODUCE/DGPCHDI"/>
    <s v="00081441-2021"/>
    <x v="0"/>
    <m/>
    <x v="12"/>
    <m/>
    <s v=""/>
    <s v=""/>
    <s v=""/>
    <s v="Otorgar a la empresa AMG-AUPLATA MINING GROUP PERU S.A.C., autorización para realizar las actividades de colecta de recursos hidrobiológicos conforme al plan de trabajo denominado: Evaluación de Comunidades Hidrobiológicas para la Modificación del Estudio de Impacto Ambiental de Proyecto de “Ampliación de la Planta de Beneficio Ana Maria a 750 TMD y Recrecimiento del Depósito de Relaves a la cota 4816.5 Msnm” de la U.M. Suyckutambo”."/>
    <s v="DECHDI"/>
    <s v="COLECTA"/>
    <m/>
    <m/>
  </r>
  <r>
    <n v="73"/>
    <s v="00073-2022-PRODUCE/DGPCHDI"/>
    <m/>
    <x v="0"/>
    <m/>
    <x v="12"/>
    <m/>
    <s v=""/>
    <s v=""/>
    <s v=""/>
    <m/>
    <m/>
    <s v="ANULADO"/>
    <m/>
    <m/>
  </r>
  <r>
    <n v="74"/>
    <s v="00074-2022-PRODUCE/DGPCHDI"/>
    <s v="00053787-2021"/>
    <x v="0"/>
    <m/>
    <x v="12"/>
    <m/>
    <s v=""/>
    <s v=""/>
    <s v=""/>
    <s v="Declarar improcedente la solicitud de autorización para efectuar el proyecto de investigación pesquera especializada denominado: “IDENTIFICACIÓN MOLECULAR DE LA BIODIVERSIDAD DE LOS RECURSOS HIDROBIOLÓGICOS DE LA RESERVA NACIONAL DE PUNTA DE COLES, PARA SU MANEJO SOSTENIBLE”, presentada por la UNIVERSIDAD NACIONAL DE MOQUEGUA (UNAM)"/>
    <s v="DECHDI"/>
    <s v="INVESTIGACION PESQUERA ESPECIALIZADA"/>
    <m/>
    <m/>
  </r>
  <r>
    <n v="75"/>
    <s v="00075-2022-PRODUCE/DGPCHDI"/>
    <s v="00064785-2021"/>
    <x v="0"/>
    <m/>
    <x v="12"/>
    <m/>
    <s v=""/>
    <s v=""/>
    <s v=""/>
    <s v="Otorgar a la empresa PUERTO MALDONADO TRANSMISORA DE ENERGIA S.A.C., autorización para realizar las actividades de colecta de recursos hidrobiológicos conforme al plan de trabajo denominado: “ESTUDIO DE IMPACTO AMBIENTAL DETALLADO (EIA D) DEL PROYECTO LÍNEA DE TRANSMISIÓN 138KV PUERTO MALDONADO - IBERIA”."/>
    <s v="DECHDI"/>
    <s v="COLECTA"/>
    <m/>
    <m/>
  </r>
  <r>
    <n v="76"/>
    <s v="00076-2022-PRODUCE/DGPCHDI"/>
    <s v="00066611-2021"/>
    <x v="0"/>
    <m/>
    <x v="12"/>
    <m/>
    <s v=""/>
    <s v=""/>
    <s v=""/>
    <s v="Otorgar al PROYECTO ESPECIAL DE INFRAESTRUCTURA DE TRANSPORTE NACIONAL - PROVIAS NACIONAL, autorización para realizar las actividades de colecta de recursos hidrobiológicos conforme al plan de trabajo denominado: Línea Base Biológica Estudio de Impacto ambiental semidetallado (EIAsd) del Estudio Definitivo del proyecto: “Mejoramiento de la carretera San Marcos - Cajabamba - Sausacocha, Tramo: Cajabamba -Sausacocha”."/>
    <s v="DECHDI"/>
    <s v="COLECTA"/>
    <m/>
    <m/>
  </r>
  <r>
    <n v="77"/>
    <s v="00077-2022-PRODUCE/DGPCHDI"/>
    <s v="00067325-2021"/>
    <x v="0"/>
    <m/>
    <x v="12"/>
    <m/>
    <s v=""/>
    <s v=""/>
    <s v=""/>
    <s v="Otorgar al PROYECTO ESPECIAL DE INFRAESTRUCTURA DE TRANSPORTE NACIONAL - PROVIAS NACIONAL, autorización para realizar las actividades de colecta de recursos hidrobiológicos conforme al plan de trabajo denominado: Estudio de Impacto Ambiental Semi Detallado (EIA-sd) del Estudio Definitivo del Proyecto: “Creación de la Vía de Evitamiento de Tumbes”."/>
    <s v="DECHDI"/>
    <s v="COLECTA"/>
    <m/>
    <m/>
  </r>
  <r>
    <n v="78"/>
    <s v="00078-2022-PRODUCE/DGPCHDI"/>
    <s v="00070435-2021"/>
    <x v="0"/>
    <m/>
    <x v="12"/>
    <m/>
    <s v=""/>
    <s v=""/>
    <s v=""/>
    <s v="Otorgar al PROYECTO ESPECIAL DE INFRAESTRUCTURA DE TRANSPORTE NACIONAL - PROVIAS NACIONAL, autorización para realizar las actividades de colecta de recursos hidrobiológicos conforme al plan de trabajo denominado: Línea Base Biológica del Informe Técnico Sustentatorio del Estudio Definitivo del Proyecto “Construcción de variante en el sector Tutumbaro y reparación de nuevos sectores inestables de la carretera: Quinua - San Francisco, Tramo 2”."/>
    <s v="DECHDI"/>
    <s v="COLECTA"/>
    <m/>
    <m/>
  </r>
  <r>
    <n v="79"/>
    <s v="00079-2022-PRODUCE/DGPCHDI"/>
    <s v="00067853-2021"/>
    <x v="0"/>
    <m/>
    <x v="12"/>
    <m/>
    <s v=""/>
    <s v=""/>
    <s v=""/>
    <s v="Otorgar a la EMPRESA MINERA LOS QUENUALES S.A., autorización para realizar las actividades de colecta de recursos hidrobiológicos conforme al plan de trabajo denominado: “LÍNEA BASE HIDROBIOLÓGICA DE LA SEGUNDA MODIFICACIÓN DEL ESTUDIO DE IMPACTO AMBIENTAL DETALLADO (MEIA-d) - CATEGORÍA III U.M. CASAPALCA”."/>
    <s v="DECHDI"/>
    <s v="COLECTA"/>
    <m/>
    <m/>
  </r>
  <r>
    <n v="80"/>
    <s v="00080-2022-PRODUCE/DGPCHDI"/>
    <s v="00068683-2021"/>
    <x v="0"/>
    <m/>
    <x v="12"/>
    <m/>
    <s v=""/>
    <s v=""/>
    <s v=""/>
    <s v="Otorgar a la empresa SOUTHERN PERU COPPER CORPORATION SUCURSAL DEL PERU, autorización para realizar las actividades de colecta de recursos hidrobiológicos conforme al plan de trabajo denominado: Monitoreo hidrobiológico para el Estudio de Impacto Ambiental (EIA) del Proyecto de Explotación y Beneficio Minero “Tia Maria”."/>
    <s v="DECHDI"/>
    <s v="COLECTA"/>
    <m/>
    <m/>
  </r>
  <r>
    <n v="81"/>
    <s v="00081-2022-PRODUCE/DGPCHDI"/>
    <m/>
    <x v="0"/>
    <m/>
    <x v="13"/>
    <m/>
    <s v=""/>
    <s v=""/>
    <s v=""/>
    <m/>
    <m/>
    <s v="ANULADO"/>
    <m/>
    <m/>
  </r>
  <r>
    <n v="82"/>
    <s v="00082-2022-PRODUCE/DGPCHDI"/>
    <s v="00068796-2021"/>
    <x v="0"/>
    <m/>
    <x v="13"/>
    <m/>
    <s v=""/>
    <s v=""/>
    <s v=""/>
    <s v="Otorgar a favor la señora MARIA CRISTINA ECA DE TUME, permiso de pesca para operar la embarcación pesquera BENDICION DEL SEÑOR con matrícula PT-65512-PM y 107 m³ de capacidad de bodega, para la extracción del recurso Anchoveta con destino al consumo humano indirecto, en mérito de la ejecución de la autorización de incremento de flota otorgada mediante Resolución Directoral N° 040-2019-PRODUCE/DGPCHDI, ampliada en su plazo por Resolución Directoral N° 00293-2020-PRODUCE/DGPCHDI."/>
    <s v="DECHDI"/>
    <s v="TUPA 07"/>
    <m/>
    <m/>
  </r>
  <r>
    <n v="83"/>
    <s v="00083-2022-PRODUCE/DGPCHDI"/>
    <m/>
    <x v="0"/>
    <m/>
    <x v="13"/>
    <m/>
    <s v=""/>
    <s v=""/>
    <s v=""/>
    <m/>
    <m/>
    <s v="ANULADO"/>
    <m/>
    <m/>
  </r>
  <r>
    <n v="84"/>
    <s v="00084-2022-PRODUCE/DGPCHDI"/>
    <m/>
    <x v="0"/>
    <m/>
    <x v="13"/>
    <m/>
    <s v=""/>
    <s v=""/>
    <s v=""/>
    <m/>
    <m/>
    <s v="ANULADO"/>
    <m/>
    <m/>
  </r>
  <r>
    <n v="85"/>
    <s v="00085-2022-PRODUCE/DGPCHDI"/>
    <m/>
    <x v="0"/>
    <m/>
    <x v="13"/>
    <m/>
    <s v=""/>
    <s v=""/>
    <s v=""/>
    <m/>
    <m/>
    <s v="ANULADO"/>
    <m/>
    <m/>
  </r>
  <r>
    <n v="86"/>
    <s v="00086-2022-PRODUCE/DGPCHDI"/>
    <m/>
    <x v="0"/>
    <m/>
    <x v="13"/>
    <m/>
    <s v=""/>
    <s v=""/>
    <s v=""/>
    <m/>
    <m/>
    <s v="ANULADO"/>
    <m/>
    <m/>
  </r>
  <r>
    <n v="87"/>
    <s v="00087-2022-PRODUCE/DGPCHDI"/>
    <m/>
    <x v="0"/>
    <m/>
    <x v="13"/>
    <m/>
    <s v=""/>
    <s v=""/>
    <s v=""/>
    <m/>
    <m/>
    <s v="ANULADO"/>
    <m/>
    <m/>
  </r>
  <r>
    <n v="88"/>
    <s v="00088-2022-PRODUCE/DGPCHDI"/>
    <s v="00070153-2021"/>
    <x v="1"/>
    <m/>
    <x v="14"/>
    <m/>
    <s v=""/>
    <s v=""/>
    <s v=""/>
    <s v="Otorgar a la empresa REPSOL EXPLORACION PERU S.A., SUCURSAL DEL PERU, autorización para realizar las actividades de colecta de recursos hidrobiológicos conforme al plan de trabajo denominado: “Monitoreo Hidrobiológico del Plan de Abandono Total de las Locaciones Mapi LX y Mashira GX en el Lote 57”."/>
    <s v="DECHDI"/>
    <s v="COLECTA"/>
    <m/>
    <m/>
  </r>
  <r>
    <n v="89"/>
    <s v="00089-2022-PRODUCE/DGPCHDI"/>
    <s v="00070448-2021"/>
    <x v="1"/>
    <m/>
    <x v="14"/>
    <m/>
    <s v=""/>
    <s v=""/>
    <s v=""/>
    <s v="Otorgar la empresa SOUTHERN PERU COPPER CORPORATION SUCURSAL DEL PERU, autorización para realizar las actividades de colecta de recursos hidrobiológicos conforme al plan de trabajo denominado: Línea Base Hidrobiológica para la Modificación del “Estudio de Impacto Ambiental de la Unidad Minera Ilo”."/>
    <s v="DECHDI"/>
    <s v="COLECTA"/>
    <m/>
    <m/>
  </r>
  <r>
    <n v="90"/>
    <s v="00090-2022-PRODUCE/DGPCHDI"/>
    <s v="00072679-2021"/>
    <x v="1"/>
    <m/>
    <x v="14"/>
    <m/>
    <s v=""/>
    <s v=""/>
    <s v=""/>
    <s v="Modificar la autorización al plan de trabajo denominado: “Monitoreo Hidrobiológico de la Modificación del Estudio de Impacto Ambiental para la Ampliación de Operaciones Mineras y Planta de Beneficio Santa María I de 600 a 1000 TDM - Periodo 2018 - 2021”, otorgada mediante Resolución Directoral N° 1686-2018-PRODUCE/DGPCHDI de fecha 28 de noviembre de 2018, a favor de la empresa COMPAÑÍA MINERA PODEROSA S.A."/>
    <s v="DECHDI"/>
    <s v="INVESTIGACION PESQUERA ESPECIALIZADA"/>
    <m/>
    <m/>
  </r>
  <r>
    <n v="91"/>
    <s v="00091-2022-PRODUCE/DGPCHDI"/>
    <s v="00078775-2021"/>
    <x v="1"/>
    <m/>
    <x v="14"/>
    <m/>
    <s v=""/>
    <s v=""/>
    <s v=""/>
    <s v="Modificar la autorización al plan de trabajo denominado: “Evaluación Hidrobiológica de la Modificatoria de Estudio de Impacto Ambiental del Proyecto Magistral”, otorgada mediante Resolución Directoral N° 00596-2020-PRODUCE/DGPCHDI de fecha 12 de diciembre de 2020, a favor de la empresa NEXA RESOURCES PERU S.A.A."/>
    <s v="DECHDI"/>
    <s v="COLECTA"/>
    <m/>
    <m/>
  </r>
  <r>
    <n v="92"/>
    <s v="00092-2022-PRODUCE/DGPCHDI"/>
    <s v="00079886-2021"/>
    <x v="1"/>
    <m/>
    <x v="14"/>
    <m/>
    <s v=""/>
    <s v=""/>
    <s v=""/>
    <s v="Modificar la autorización al plan de trabajo denominado: “Colecta de recursos hidrobiológicos para el levantamiento de Línea base para la elaboración de la Modificación del Estudio de Impacto Ambiental Semidetallado (Mod EIAsd) del Proyecto Pucajirca”, otorgada mediante Resolución Directoral N° 00633-2020-PRODUCE/DGPCHDI de fecha 26 de diciembre de 2020, a favor de la empresa MINERA PEÑOLES DE PERU S.A."/>
    <s v="DECHDI"/>
    <s v="COLECTA"/>
    <m/>
    <m/>
  </r>
  <r>
    <n v="93"/>
    <s v="00093-2022-PRODUCE/DGPCHDI"/>
    <s v="00080852-2021"/>
    <x v="1"/>
    <m/>
    <x v="14"/>
    <m/>
    <s v=""/>
    <s v=""/>
    <s v=""/>
    <s v="Modificar la autorización al plan de trabajo denominado: EVALUACIÓN HIDROBIOLÓGICA DE LA LÍNEA BASE DEL ESTUDIO DE IMPACTO AMBIENTAL DETALLADO DEL PROYECTO “CREACION (CONSTRUCCION) DE LA SEGUNDA CALZADA  DE LA RUTA PE-1N, TRAMO: LAMBAYEQUE-PIURA”, otorgada mediante Resolución Directoral N° 00512-2020-PRODUCE/DGPCHDI, modificada en su plazo por Resolución Directoral N° 00397-2021-PRODUCE/DGPCHDI, a favor del PROYECTO ESPECIAL DE INFRAESTRUCTURA DE TRANSPORTE NACIONAL - PROVIAS NACIONAL."/>
    <s v="DECHDI"/>
    <s v="COLECTA"/>
    <m/>
    <m/>
  </r>
  <r>
    <n v="94"/>
    <s v="00094-2022-PRODUCE/DGPCHDI"/>
    <s v="00080868-2021"/>
    <x v="1"/>
    <m/>
    <x v="14"/>
    <m/>
    <s v=""/>
    <s v=""/>
    <s v=""/>
    <s v="Modificar la autorización al plan de trabajo denominado: Autorización de colecta de recursos hidrobiológicos para el levantamiento de Línea Base Biológica de la Declaración de Impacto Ambiental del Proyecto “Mejoramiento del camino vecinal Aymaña - Dv. Viluyo - Pallca Pampa - Laccaya - Cocha Siqui - Puna Apacheta - Quichu”, otorgada mediante Resolución Directoral N° 00122-2021-PRODUCE/DGPCHDI, modificada en su plazo por Resolución Directoral N° 00484-2021-PRODUCE/DGPCHDI, a favor de PROVIAS DESCENTRALIZADO."/>
    <s v="DECHDI"/>
    <s v="COLECTA"/>
    <m/>
    <m/>
  </r>
  <r>
    <n v="95"/>
    <s v="00095-2022-PRODUCE/DGPCHDI"/>
    <s v="00082417-2021"/>
    <x v="1"/>
    <m/>
    <x v="15"/>
    <m/>
    <s v=""/>
    <s v=""/>
    <s v=""/>
    <s v="Otorgar la empresa MINERA BOROO MISQUICHILCA S.A., autorización para realizar las actividades de colecta de recursos hidrobiológicos conforme al plan de trabajo denominado: “LÍNEA BASE HIDROBIOLÓGICA DE LA TERCERA MODIFICACIÓN DEL ESTUDIO IMPACTO AMBIENTAL DETALLADO (EIA-d – Categoría III) DE LA U.M. LAGUNAS NORTE”."/>
    <s v="DECHDI"/>
    <s v="COLECTA"/>
    <m/>
    <m/>
  </r>
  <r>
    <n v="96"/>
    <s v="00096-2022-PRODUCE/DGPCHDI"/>
    <s v="00069695-2021"/>
    <x v="1"/>
    <m/>
    <x v="15"/>
    <m/>
    <s v=""/>
    <s v=""/>
    <s v=""/>
    <s v="Declarar como no presentada la solicitud de cambio de titular del permiso de pesca para operar la embarcación pesquera JESUS EN TI CONFIO I con matrícula PL-3027-CM y 72.31 m3 de capacidad de bodega, para la extracción del recurso Anchoveta con destino al consumo humano directo e indirecto y del recurso Sardina con destino al consumo humano directo."/>
    <s v="DECHDI"/>
    <s v="TUPA 10"/>
    <m/>
    <m/>
  </r>
  <r>
    <n v="97"/>
    <s v="00097-2022-PRODUCE/DGPCHDI"/>
    <s v="Resolución Directoral N° 306-2016-PRODUCE/DGCHI"/>
    <x v="1"/>
    <m/>
    <x v="15"/>
    <m/>
    <s v=""/>
    <s v=""/>
    <s v=""/>
    <s v="Rectificar de oficio el artículo 1 de la Resolución Directoral N° 306-2016-PRODUCE/DGCHI de fecha 9 de setiembre de 2016, rectificada por la Resolución Directoral N° 309-2016-PRODUCE/DGCHI, quedando redactado conforme al siguiente detalle: "/>
    <s v="DECHDI"/>
    <s v="RECTIFICACION"/>
    <m/>
    <m/>
  </r>
  <r>
    <n v="98"/>
    <s v="00098-2022-PRODUCE/DGPCHDI"/>
    <s v="Memorandos N° 00001786-2021-PRODUCE/PP_x000a_Memorandos N° 00001900-2021-PRODUCE/PP_x000a_Resolución Viceministerial N° 00001-2022-PRODUCE/DVPA"/>
    <x v="1"/>
    <m/>
    <x v="15"/>
    <m/>
    <s v=""/>
    <s v=""/>
    <s v=""/>
    <s v="En estricto cumplimiento del mandato judicial contenido en la Resolución N° 15 de fecha 22 de noviembre del 2021, corregida por Resolución N° 16 de fecha 26 de noviembre del 2021, expedida por el Sexto Juzgado Permanente Especializado en lo Contencioso Administrativo de la Corte Superior de Justicia de Lima [cuaderno cautelar Exp. N° 10092-2009-93-1801-JR-CA-06], se dispone dejar sin efecto la Resolución Directoral N° 406-2018-PRODUCE/DGPCHDI de fecha 20 de abril de 2018, por la cual se otorgó permiso de pesca de forma provisional a favor de la empresa AUSTRAL GROUP S.A.A., para operar las embarcaciones JUANCHO con matrícula CO-12232-PM con 436.31 m3 de capacidad de bodega, y NUEVA RESBALOSA con matrícula CO-13012-PM con 436.95 m3 de capacidad de bodega, para la extracción de los recursos Jurel y Caballa con destino al consumo humano directo."/>
    <s v="DECHDI"/>
    <s v="MEDIDA CAUTELAR"/>
    <m/>
    <m/>
  </r>
  <r>
    <n v="99"/>
    <s v="00099-2022-PRODUCE/DGPCHDI"/>
    <s v="00072440-2021"/>
    <x v="1"/>
    <m/>
    <x v="15"/>
    <m/>
    <s v=""/>
    <s v=""/>
    <s v=""/>
    <s v="Declarar que la solicitud de modificación del permiso de pesca por cambio de  matrícula de la embarcación pesquera DIVINA MISERICORDIA I, de PL-3433-CM a PL-3433-PM, presentada por el señor MANUEL EFRAIN VIDAURRE PURIZACA, ha sido aprobada automáticamente a la fecha de presentación del escrito con registro N° 00072440-2021, en concordancia con el artículo 32 del Texto Único Ordenado (TUO) de la Ley Nº 27444, Ley del Procedimiento Administrativo General, aprobado por Decreto Supremo Nº 004-2019-JUS."/>
    <s v="DECHDI"/>
    <s v="TUPA 09"/>
    <m/>
    <m/>
  </r>
  <r>
    <n v="100"/>
    <s v="00100-2022-PRODUCE/DGPCHDI"/>
    <m/>
    <x v="1"/>
    <m/>
    <x v="15"/>
    <m/>
    <s v=""/>
    <s v=""/>
    <s v=""/>
    <m/>
    <m/>
    <s v="ANULADO"/>
    <m/>
    <m/>
  </r>
  <r>
    <n v="101"/>
    <s v="00101-2022-PRODUCE/DGPCHDI"/>
    <s v="00071578-2021"/>
    <x v="1"/>
    <m/>
    <x v="15"/>
    <m/>
    <s v=""/>
    <s v=""/>
    <s v=""/>
    <s v="Autorizar la asociación o incorporación definitiva del PMCE proveniente de la embarcación pesquera SARITA COLONIA 2 con matrícula PL-19262-CM, a favor de las embarcaciones pesqueras EL AMIGO DEL GALILEO con matrícula PL-60658-PM, MI JUANITA con matrícula PL-4335-PM y CRISTO SALVADOR 3 con matrícula PL-17664-CM."/>
    <s v="DECHDI"/>
    <s v="TUPA 12"/>
    <m/>
    <m/>
  </r>
  <r>
    <n v="102"/>
    <s v="00102-2022-PRODUCE/DGPCHDI"/>
    <s v="00072680-2021"/>
    <x v="1"/>
    <m/>
    <x v="15"/>
    <m/>
    <s v=""/>
    <s v=""/>
    <s v=""/>
    <s v="Modificar la autorización al plan de trabajo denominado: “Monitoreo Hidrobiológico del Estudio de Impacto Ambiental Semidetallado del Proyecto de Exploración Minera Palca - Periodo 2017-2018”, otorgada mediante Resolución Directoral N° 177-2018-PRODUCE/DGPCHDI, modificada en su plazo por Resolución Directoral N° 167-2019-PRODUCE/DGPCHDI, a favor de la empresa COMPAÑÍA MINERA PODEROSA S.A., "/>
    <s v="DECHDI"/>
    <s v="INVESTIGACION PESQUERA ESPECIALIZADA"/>
    <m/>
    <m/>
  </r>
  <r>
    <n v="103"/>
    <s v="00103-2022-PRODUCE/DGPCHDI"/>
    <s v="00072963-2021"/>
    <x v="1"/>
    <m/>
    <x v="15"/>
    <m/>
    <s v=""/>
    <s v=""/>
    <s v=""/>
    <s v="Declarar como no presentada la solicitud de aprobación del cambio de titular del permiso de pesca para operar la embarcación pesquera MARLENY MARITZA con matrícula PL-50967-CM y 33 m3 de capacidad de bodega, para la extracción de los recursos Anchoveta y Sardina con destino al consumo humano indirecto; presentada por la empresa GRUPO PESQUERO LLENQUE S.A.C. mediante escrito con registro N°00072963-2021; por los fundamentos expuestos en la parte considerativa de la presente resolución."/>
    <s v="DECHDI"/>
    <s v="TUPA 10"/>
    <m/>
    <m/>
  </r>
  <r>
    <n v="104"/>
    <s v="00104-2022-PRODUCE/DGPCHDI"/>
    <s v="00072964-2021"/>
    <x v="1"/>
    <m/>
    <x v="15"/>
    <m/>
    <s v=""/>
    <s v=""/>
    <s v=""/>
    <s v="Declarar como no presentada la solicitud de aprobación del cambio de titular del permiso de pesca para operar la embarcación pesquera MARLENY MARITZA II con matrícula PL-19883-CM y 37.24 m3 de capacidad de bodega, para la extracción de los recursos Anchoveta y Sardina con destino al consumo humano indirecto; presentada por la empresa GRUPO PESQUERO LLENQUE S.A.C. mediante escrito con registro N° 00072964-2021; por los fundamentos expuestos en la parte considerativa de la presente resolución."/>
    <s v="DECHDI"/>
    <s v="TUPA 10"/>
    <m/>
    <m/>
  </r>
  <r>
    <n v="105"/>
    <s v="00105-2022-PRODUCE/DGPCHDI"/>
    <s v="00072190-2021"/>
    <x v="1"/>
    <m/>
    <x v="15"/>
    <m/>
    <s v=""/>
    <s v=""/>
    <s v=""/>
    <s v="Aprobar a favor de la empresa ELEAESEC E.I.R.L. el cambio de titular del permiso de pesca para operar la embarcación pesquera ALBERTO UNO con matrícula PL-11902-CM y 34.5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
    <s v="DECHDI"/>
    <s v="TUPA 10"/>
    <m/>
    <m/>
  </r>
  <r>
    <n v="106"/>
    <s v="00106-2022-PRODUCE/DGPCHDI"/>
    <s v="00002554-2022"/>
    <x v="1"/>
    <m/>
    <x v="15"/>
    <m/>
    <s v=""/>
    <s v=""/>
    <s v=""/>
    <s v="Otorgar a la empresa DELFITEC S.A., representada en el país por la señora Ydania Marlene Roncalla Cayetano, permiso de pesca para operar la embarcación pesquera de cerco de bandera ecuatoriana denominada ROSSANA L, en la extracción del recurso Atún con destino al consumo humano directo."/>
    <s v="DECHDI"/>
    <s v="TUPA 17"/>
    <m/>
    <m/>
  </r>
  <r>
    <n v="107"/>
    <s v="00107-2022-PRODUCE/DGPCHDI"/>
    <s v="00004639-2022"/>
    <x v="1"/>
    <m/>
    <x v="15"/>
    <m/>
    <s v=""/>
    <s v=""/>
    <s v=""/>
    <s v="Aceptar el desistimiento del procedimiento de autorización de incremento de flota para construir una nueva embarcación pesquera de 35.50 m³ de capacidad de bodega, vía sustitución de la embarcación pesquera no siniestrada JESUS ES LUZ Y VIDA 2 con matrícula PL-18008-CM y 35.50 m3 de capacidad de bodega, para la extracción de los recursos Anchoveta y Sardina con destino al consumo humano indirecto; formulado por la empresa CRISTO ES MI FORTALEZA PALEFF S.A.C. mediante el escrito con registro N° 00005823-2022; dándose por concluido el mencionado procedimiento administrativo. "/>
    <s v="DECHDI"/>
    <s v="TUPA 02"/>
    <m/>
    <m/>
  </r>
  <r>
    <n v="108"/>
    <s v="00108-2022-PRODUCE/DGPCHDI"/>
    <s v="00005940-2022"/>
    <x v="1"/>
    <m/>
    <x v="15"/>
    <m/>
    <s v=""/>
    <s v=""/>
    <s v=""/>
    <s v="Otorgar a la empresa AGROL S.A., representada en el país por los señores Omar Diego Carcovich Jibaja y Eduardo Carcovich Carcovich, permiso de pesca para operar la embarcación pesquera de cerco de bandera ecuatoriana denominada MIRY ANN D, en la extracción del recurso Atún con destino al consumo humano directo."/>
    <s v="DECHDI"/>
    <s v="TUPA 17"/>
    <m/>
    <m/>
  </r>
  <r>
    <n v="109"/>
    <s v="00109-2022-PRODUCE/DGPCHDI"/>
    <s v="00051307-2021"/>
    <x v="1"/>
    <m/>
    <x v="15"/>
    <m/>
    <s v=""/>
    <s v=""/>
    <s v=""/>
    <s v="MODIFICAR, la licencia de operación otorgada en favor de la empresa KDN PERU S.A.C., mediante Resolución Directoral N° 468-2017-PRODUCE/DGPCHDI, en el extremo referido al incremento de capacidad instalada de la planta de procesamiento para la producción de curado: secado de productos hidrobiológicos, consignándose 3.67 t/mes como nueva capacidad de procesamiento, en mérito a la ejecución de la autorización para el incremento de capacidad contenida en la Resolución Directoral N° 00072 -2021-PRODUCE/DGPCHDI, realizada en el establecimiento industrial pesquero ubicado en la Mz. 2, Lote 2, Sector D, del Proyecto Balnearios del Sur, distrito y provincia de Ilo, departamento de Moquegua"/>
    <s v="DPCHDI"/>
    <s v="TUPA 30"/>
    <m/>
    <m/>
  </r>
  <r>
    <n v="110"/>
    <s v="00110-2022-PRODUCE/DGPCHDI"/>
    <s v="00078489-2021"/>
    <x v="1"/>
    <m/>
    <x v="15"/>
    <m/>
    <s v=""/>
    <s v=""/>
    <s v=""/>
    <s v="APROBAR por única vez la ampliación del plazo de la autorización de instalación otorgada mediante Resolución Directoral N° 00600-2020-PRODUCE/DGPCHDI, presentada por la empresa PESQUERA DIAMANTE S.A., a través del escrito de registro N° 00078489-2021. "/>
    <s v="DPCHDI"/>
    <s v="TUPA 25"/>
    <m/>
    <m/>
  </r>
  <r>
    <n v="111"/>
    <s v="00111-2022-PRODUCE/DGPCHDI"/>
    <s v="00076739-2021"/>
    <x v="1"/>
    <m/>
    <x v="15"/>
    <m/>
    <s v=""/>
    <s v=""/>
    <s v=""/>
    <s v="Declarar en ABANDONO la solicitud presentada por la empresa PESQUERA SHANEL S.A.C. mediante escrito de registro N° 00076739-2021; por lo tanto, se declara INFUNDADO la solicitud de Certificado de Procedencia y Certificado Acreditación de Origen Legal. "/>
    <s v="DPCHDI"/>
    <s v="TUPA 91"/>
    <m/>
    <m/>
  </r>
  <r>
    <n v="112"/>
    <s v="00112-2022-PRODUCE/DGPCHDI"/>
    <s v="00075497-2021"/>
    <x v="1"/>
    <m/>
    <x v="15"/>
    <m/>
    <s v=""/>
    <s v=""/>
    <s v=""/>
    <s v="Declarar en ABANDONO la solicitud presentada por la empresa SHENZHEN INVERSIONES E.I.R.L. mediante escrito de registro N° 00075497-2021; por lo tanto, se declara INFUNDADOla solicitud de Certificado de Procedencia y Certificado Acreditación de Origen Legal. "/>
    <s v="DPCHDI"/>
    <s v="TUPA 91"/>
    <m/>
    <m/>
  </r>
  <r>
    <n v="113"/>
    <s v="00113-2022-PRODUCE/DGPCHDI"/>
    <s v="00061878-2021_x000a_00082845-2022"/>
    <x v="1"/>
    <m/>
    <x v="15"/>
    <m/>
    <s v=""/>
    <s v=""/>
    <s v=""/>
    <s v="Aceptar el desistimiento formulado por la empresa CAAS ALIMENTOS S.A.C., respecto a la solicitud de cambio de titular de la licencia de operación de la planta de procesamiento pesquero para la producción de enlatado con una capacidad instalada de 300 cajas/turno, ubicada en la Calle Pablo Bonner N° 240, Zona Industrial de Ventanilla, de la Provincia Constitucional del Callao."/>
    <s v="DPCHDI"/>
    <s v="TUPA 29"/>
    <m/>
    <m/>
  </r>
  <r>
    <n v="114"/>
    <s v="00114-2022-PRODUCE/DGPCHDI"/>
    <s v="00073455-2021"/>
    <x v="1"/>
    <m/>
    <x v="16"/>
    <m/>
    <s v=""/>
    <s v=""/>
    <s v=""/>
    <s v="Otorgar a favor del señor FRANCISCO ANTON BANCAYAN, la autorización de incremento de flota para construir una nueva embarcación pesquera de 95.79 m³ de capacidad de bodega, vía sustitución de la embarcación pesquera no siniestrada EL PIQUERO con matrícula PT-3875-CM y 95.79 m³ de capacidad de bodega, para la extracción del recurso Anchoveta con destino al consumo humano indirecto."/>
    <s v="DECHDI"/>
    <s v="TUPA 02"/>
    <m/>
    <m/>
  </r>
  <r>
    <n v="115"/>
    <s v="00115-2022-PRODUCE/DGPCHDI"/>
    <m/>
    <x v="1"/>
    <m/>
    <x v="16"/>
    <m/>
    <s v=""/>
    <s v=""/>
    <s v=""/>
    <m/>
    <m/>
    <s v="ANULADO"/>
    <m/>
    <m/>
  </r>
  <r>
    <n v="116"/>
    <s v="00116-2022-PRODUCE/DGPCHDI"/>
    <s v="00075004-2021"/>
    <x v="1"/>
    <m/>
    <x v="16"/>
    <m/>
    <s v=""/>
    <s v=""/>
    <s v=""/>
    <s v="Aprobar a favor de la empresa PESQUERA ORLAND S.A.C. el cambio de titular del permiso de pesca para operar la embarcación pesquera PROFETA DANIEL II con matrícula PT-11884-CM y 99.88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
    <s v="DECHDI"/>
    <s v="TUPA 10"/>
    <m/>
    <m/>
  </r>
  <r>
    <n v="117"/>
    <s v="00117-2022-PRODUCE/DGPCHDI"/>
    <s v="00063253-2021"/>
    <x v="1"/>
    <m/>
    <x v="16"/>
    <m/>
    <s v=""/>
    <s v=""/>
    <s v=""/>
    <s v="Otorgar a favor de la señoraNICOLASA CUSTODIO HUAMANCHUMO, la autorización de incremento de flota para construir una nueva embarcación pesquera de 46.67 m³ de capacidad de bodega, vía sustitución de la embarcación pesquera MI CECILIA con matrícula PL-19893-CM y 46.67 m³ de capacidad de bodega, para la extracción del recurso Anchoveta con destino al consumo humano indirecto."/>
    <s v="DECHDI"/>
    <s v="TUPA 04"/>
    <m/>
    <m/>
  </r>
  <r>
    <n v="118"/>
    <s v="00118-2022-PRODUCE/DGPCHDI"/>
    <s v="00078118-2021"/>
    <x v="1"/>
    <m/>
    <x v="16"/>
    <m/>
    <s v=""/>
    <s v=""/>
    <s v=""/>
    <s v="Otorgar a favor de la empresa PESQUERA MAZE S.R.L., autorización de incremento de flota para ampliar la capacidad de bodega de la embarcación pesquera VELA I con matrícula CE-21701-CM, de 110.24 m³ a 186.49 m³, vía sustitución de la embarcación pesquera no siniestrada ANTO NIA con matrícula HO-0975-CM y 76.25 m³ de capacidad de bodega, para la extracción del recurso Anchoveta con destino al consumo humano indirecto."/>
    <s v="DECHDI"/>
    <s v="TUPA 02"/>
    <m/>
    <m/>
  </r>
  <r>
    <n v="119"/>
    <s v="00119-2022-PRODUCE/DGPCHDI"/>
    <s v="00068427-2021"/>
    <x v="1"/>
    <m/>
    <x v="16"/>
    <m/>
    <s v=""/>
    <s v=""/>
    <s v=""/>
    <s v="Aprobar a favor de la EMPRESA PESQUERA G &amp; E S.A.C. el cambio de titular del permiso de pesca para operar la embarcación pesquera CRUCERO DEL PACIFICO con matrícula PL_x0002_20643-CM y 45.32 m3 de capacidad de bodega, para la extracción del recurso Anchoveta con destino al consumo humano directo e indirecto y del recurso Sardina con destino al consumo humano directo. Asimismo, aprobar a su favor el cambio de titular del PMCE otorgado para la actividad extractiva del recurso Anchoveta con destino al consumo humano indirecto, en el marco del Reglamento del Decreto Legislativo Nº 1084."/>
    <s v="DECHDI"/>
    <s v="TUPA 13"/>
    <m/>
    <m/>
  </r>
  <r>
    <n v="120"/>
    <s v="00120-2022-PRODUCE/DGPCHDI"/>
    <s v="00069532-2021"/>
    <x v="1"/>
    <m/>
    <x v="16"/>
    <m/>
    <s v=""/>
    <s v=""/>
    <s v=""/>
    <s v="Otorgar a favor de la empresa AUSTRAL GROUP S.A.A. la autorización de incremento de flota para adquirir una embarcación pesquera de 1000 m³ de capacidad de bodega, vía sustitución de las capacidades de bodega de las embarcaciones pesqueras no siniestradas MARIA PIA con matrícula CO-15652-PM y 862.42 m3de capacidad de bodega y NUEVA OFELITA con matrícula CO-13721-PMy 440.64 m3 de capacidad de bodega para la extracción de los recursos Anchoveta y Sardina para el consumo humano indirecto y los recursos Jurel y Caballa para el consumo humano directo."/>
    <s v="DECHDI"/>
    <s v="TUPA 04"/>
    <m/>
    <m/>
  </r>
  <r>
    <n v="121"/>
    <s v="00121-2022-PRODUCE/DGPCHDI"/>
    <s v="00076135-2021"/>
    <x v="1"/>
    <m/>
    <x v="16"/>
    <m/>
    <s v=""/>
    <s v=""/>
    <s v=""/>
    <s v="Otorgar a favor de la empresa PESQUERA RITA CECILIA E.I.R.L., la autorización de incremento de flota para construir una nueva embarcación pesquera de 78.32 m³ de capacidad de bodega, vía sustitución de la embarcación pesquera CARMEN ROSA con matrícula CO-17432-PMy 78.32 m3 de capacidad de bodega, para la extracción de los recursos Anchoveta y Sardina con destino al consumo humano indirecto."/>
    <s v="DECHDI"/>
    <s v="TUPA 02"/>
    <m/>
    <m/>
  </r>
  <r>
    <n v="122"/>
    <s v="00122-2022-PRODUCE/DGPCHDI"/>
    <s v="00063514-2021"/>
    <x v="1"/>
    <m/>
    <x v="16"/>
    <m/>
    <s v=""/>
    <s v=""/>
    <s v=""/>
    <s v="Otorgar por razones de carácter económico, la suspensión voluntaria del permiso de pesca para operar la embarcación pesquera de menor escala ISABELLA con matrícula CE-43179-CM, otorgado a través de la Resolución Directoral N° 644-2017-PRODUCE/DGPCHDI; solicitada por la empresa PESQUERA KEOPS S.A.C. a través del escrito con registro N° 00063514-2021."/>
    <s v="DECHDI"/>
    <s v="TUPA 17"/>
    <m/>
    <m/>
  </r>
  <r>
    <n v="123"/>
    <s v="00123-2022-PRODUCE/DGPCHDI"/>
    <s v="00072706-2018"/>
    <x v="1"/>
    <m/>
    <x v="16"/>
    <m/>
    <s v=""/>
    <s v=""/>
    <s v=""/>
    <s v="Otorgar a favor de la empresa PESQUERA SALVE S.R.L., autorización de incremento de flota para construir una nueva embarcación pesquera de 196.19 m³ de capacidad de bodega, vía sustitución de la embarcación pesquera siniestrada TAMBO 2 con matrícula IO-0957-PM y 196.19 m³ de capacidad de bodega, para la extracción de los recursos Anchoveta y Sardina con destino al consumo humano indirecto."/>
    <s v="DECHDI"/>
    <s v="TUPA 04"/>
    <m/>
    <m/>
  </r>
  <r>
    <n v="124"/>
    <s v="00124-2022-PRODUCE/DGPCHDI"/>
    <s v="00005686-2022"/>
    <x v="1"/>
    <m/>
    <x v="16"/>
    <m/>
    <s v=""/>
    <s v=""/>
    <s v=""/>
    <s v="Modificar la autorización al plan de trabajo denominado: Autorización de colecta de recursos hidrobiológicos para el levantamiento de Línea Base Biológica de la Declaración de Impacto Ambiental del Proyecto “Mejoramiento del Camino Vecinal Emp. ay_x0002_102 - Dv. Hacienda Condoray - Magnupampa - Dv. Joyama - Dv. Isjana - Emp. Ay-699 (Chilcas)”, otorgada mediante Resolución Directoral N° 00690-2021-PRODUCE/DGPCHDI de fecha 7 de octubre de 2021, a favor de PROVIAS DESCENTRALIZADO."/>
    <s v="DECHDI"/>
    <s v="COLECTA"/>
    <m/>
    <m/>
  </r>
  <r>
    <n v="125"/>
    <s v="00125-2022-PRODUCE/DGPCHDI"/>
    <s v="00034048-2021"/>
    <x v="1"/>
    <m/>
    <x v="16"/>
    <m/>
    <s v=""/>
    <s v=""/>
    <s v=""/>
    <s v="Declarar en abandono el procedimiento de autorización de investigación pesquera especializada para ejecutar el plan de investigación denominado: “Invertebrados acuáticos como indicadores de la calidad del agua en ríos y arroyos contaminados con mercurio en Madre de Dios”, presentado por la señora JUDITH JASMIJN WESTVEER a través del escrito con registro N° 00034048-2021; por los fundamentos expuestos en la parte considerativa de la presente resolución."/>
    <s v="DECHDI"/>
    <s v="INVESTIGACION PESQUERA ESPECIALIZADA"/>
    <m/>
    <m/>
  </r>
  <r>
    <n v="126"/>
    <s v="00126-2022-PRODUCE/DGPCHDI"/>
    <s v="00006263-2022"/>
    <x v="1"/>
    <m/>
    <x v="16"/>
    <m/>
    <s v=""/>
    <s v=""/>
    <s v=""/>
    <s v="Modificar la autorización al plan de trabajo denominado: “Monitoreo Biológico del Proyecto Quellaveco - Periodo 2020”, otorgada mediante Resolución Directoral N° 00347-2020-PRODUCE/DGPCHDI, modificada en su plazo por Resolución Directoral N° 00535-2021-PRODUCE/DGPCHDI, a favor de la empresa ANGLO AMERICAN QUELLAVECO S.A."/>
    <s v="DECHDI"/>
    <s v="COLECTA"/>
    <m/>
    <m/>
  </r>
  <r>
    <n v="127"/>
    <s v="00127-2022-PRODUCE/DGPCHDI"/>
    <s v="00006254-2022"/>
    <x v="1"/>
    <m/>
    <x v="16"/>
    <m/>
    <s v=""/>
    <s v=""/>
    <s v=""/>
    <s v="Modificar la autorización al plan de trabajo denominado: “Monitoreo Biológico del Estudio de Impacto Ambiental del Proyecto Quellaveco - Periodo 2020”, otorgada mediante Resolución Directoral N° 00319-2020-PRODUCE/DGPCHDI, modificada en su plazo por Resolución Directoral N° 00506-2021-PRODUCE/DGPCHDI, a favor de la empresa ANGLO AMERICAN QUELLAVECO S.A."/>
    <s v="DECHDI"/>
    <s v="COLECTA"/>
    <m/>
    <m/>
  </r>
  <r>
    <n v="128"/>
    <s v="00128-2022-PRODUCE/DGPCHDI"/>
    <s v="00005673-2022"/>
    <x v="1"/>
    <m/>
    <x v="16"/>
    <m/>
    <s v=""/>
    <s v=""/>
    <s v=""/>
    <s v="Modificar la autorización al plan de trabajo denominado: Autorización de colecta de recursos hidrobiológicos para el levantamiento de Línea Base Biológica de la Declaración de Impacto Ambiental (DIA) del Proyecto &quot;Mejoramiento del Camino Vecinal Emp. PE-32A (Chanquil) - Cusibamba - Dv. Allpachaka - San Juan de Cucho - Dv. Condorpaccha - Emp. AY-106 (Catalinayocc); Emp, AY-106 (Condorpaccha) - Emp. S/C (San Juan de Cucho), Provincias Cangallo, Huamanga. Región Ayacucho”, otorgada mediante Resolución Directoral N° 00686-2021-PRODUCE/DGPCHDI de fecha 7 de octubre de 2021, a favor de PROVIAS DESCENTRALIZADO."/>
    <s v="DECHDI"/>
    <s v="COLECTA"/>
    <m/>
    <m/>
  </r>
  <r>
    <n v="129"/>
    <s v="00129-2022-PRODUCE/DGPCHDI"/>
    <s v="00003206-2022"/>
    <x v="1"/>
    <m/>
    <x v="16"/>
    <m/>
    <s v=""/>
    <s v=""/>
    <s v=""/>
    <s v="Modificar la autorización al plan de investigación denominado: “EXPLORACIÓN DEL POTENCIAL DE LOS CRUSTÁCEOS DE PROFUNDIDAD EN EL MAR PERUANO CON ÉNFASIS A: CENTOLLAS, LANGOSTA ENANA Y LANGOSTINOS DE PROFUNDIDAD” , otorgada mediante Resolución Directoral N° 00706-2021-PRODUCE/DGPCHDI de fecha 22 de octubre de 2021, a favor de la empresa MARINE EXPLORER S.R.L."/>
    <s v="DECHDI"/>
    <s v="INVESTIGACION PESQUERA ESPECIALIZADA"/>
    <m/>
    <m/>
  </r>
  <r>
    <n v="130"/>
    <s v="00130-2022-PRODUCE/DGPCHDI"/>
    <s v="00000132-2022"/>
    <x v="1"/>
    <m/>
    <x v="16"/>
    <m/>
    <s v=""/>
    <s v=""/>
    <s v=""/>
    <s v="Modificar la autorización al plan de trabajo denominado: “Evaluación de Línea Base Hidrobiológica del Río Chili para la Segunda Modificación del Estudio de Impacto Ambiental y Social de la Expansión de la Unidad de Producción Cerro Verde” , otorgada mediante Resolución Directoral N° 00233-2021-PRODUCE/DGPCHDI de fecha 27 de marzo de 2021, a favor de la empresa SOCIEDAD MINERA CERRO VERDE S.A.A."/>
    <s v="DECHDI"/>
    <s v="COLECTA"/>
    <m/>
    <m/>
  </r>
  <r>
    <n v="131"/>
    <s v="00131-2022-PRODUCE/DGPCHDI"/>
    <s v="00002262-2022"/>
    <x v="1"/>
    <m/>
    <x v="16"/>
    <m/>
    <s v=""/>
    <s v=""/>
    <s v=""/>
    <s v="Modificar la autorización al plan de trabajo denominado: Evaluación Hidrobiológica de la Quinta modificatoria del Estudio de Impacto Ambiental Semidetallado del Proyecto de Exploración “Cañón Florida”, otorgada mediante Resolución Directoral N° 00005-2021-PRODUCE/DGPCHDI de fecha 8 de enero de 2021, a favor de la empresa NEXA RESOURCES PERU S.A.A."/>
    <s v="DECHDI"/>
    <s v="COLECTA"/>
    <m/>
    <m/>
  </r>
  <r>
    <n v="132"/>
    <s v="00132-2022-PRODUCE/DGPCHDI"/>
    <s v="00067368-2021"/>
    <x v="1"/>
    <m/>
    <x v="16"/>
    <m/>
    <s v=""/>
    <s v=""/>
    <s v=""/>
    <s v="Otorgar al MINISTERIO DE TRANSPORTES Y COMUNICACIONES, autorización para realizar las actividades de colecta de recursos hidrobiológicos conforme al plan de trabajo denominado: Autorización de Colecta de Recursos Hidrobiológicos para el Levantamiento de Línea de Base de Estudio Ambiental del ESTUDIO DE PREINVERSIÓN A NIVEL DE PERFIL REFORZADO DE LA CREACIÓN DEL PROYECTO: &quot;FERROCARRIL PUERTO SAN JUAN DE MARCONA - ANDAHUAYLAS”."/>
    <s v="DECHDI"/>
    <s v="COLECTA"/>
    <m/>
    <m/>
  </r>
  <r>
    <n v="133"/>
    <s v="00133-2022-PRODUCE/DGPCHDI"/>
    <s v="00079431-2021"/>
    <x v="1"/>
    <m/>
    <x v="16"/>
    <m/>
    <s v=""/>
    <s v=""/>
    <s v=""/>
    <s v="Otorgar por razones de carácter económico, la suspensión voluntaria del permiso de pesca para operar la embarcación pesquera de menor escala LUCERITO con matrícula HO_x0002_28831-CM, otorgado a través de la Resolución Directoral N° 555-2017-PRODUCE/DGPCHDI; solicitada por la empresa PESQUERA KEOPS S.A.C. a través del escrito con registro N° 00079431-2021."/>
    <s v="DECHDI"/>
    <s v="TUPA 11"/>
    <m/>
    <m/>
  </r>
  <r>
    <n v="134"/>
    <s v="00134-2022-PRODUCE/DGPCHDI"/>
    <s v="00005650-2022"/>
    <x v="1"/>
    <m/>
    <x v="16"/>
    <m/>
    <s v=""/>
    <s v=""/>
    <s v=""/>
    <s v="Otorgar a la empresa INDUSTRIAS Y FRIGORIFICOS PESQUEROS INFRIPESCA C.A., representada en el país por la señora Ydania Marlene Roncalla Cayetano, permiso de pesca para operar la embarcación pesquera de cerco de bandera ecuatoriana denominada YOLANDA L, en la extracción del recurso Atún con destino al consumo humano directo."/>
    <s v="DECHDI"/>
    <s v="TUPA 17"/>
    <m/>
    <m/>
  </r>
  <r>
    <n v="135"/>
    <s v="00135-2022-PRODUCE/DGPCHDI"/>
    <m/>
    <x v="1"/>
    <m/>
    <x v="16"/>
    <m/>
    <s v=""/>
    <s v=""/>
    <s v=""/>
    <m/>
    <m/>
    <s v="ANULADO"/>
    <m/>
    <m/>
  </r>
  <r>
    <n v="136"/>
    <s v="00136-2022-PRODUCE/DGPCHDI"/>
    <s v="00063253-2021"/>
    <x v="1"/>
    <m/>
    <x v="17"/>
    <m/>
    <s v=""/>
    <s v=""/>
    <s v=""/>
    <s v="Otorgar a favor de la señoraNICOLASA CUSTODIO HUAMANCHUMO, la autorización de incremento de flota para construir una nueva embarcación pesquera de 46.67 m³ de capacidad de bodega, vía sustitución de la embarcación pesquera MI CECILIA con matrícula PL-19893-CM y 46.67 m³ de capacidad de bodega, para la extracción del recurso Anchoveta con destino al consumo humano indirecto."/>
    <s v="DECHDI"/>
    <s v="TUPA 04"/>
    <m/>
    <m/>
  </r>
  <r>
    <n v="137"/>
    <s v="00137-2022-PRODUCE/DGPCHDI"/>
    <s v="00060156-2021"/>
    <x v="1"/>
    <m/>
    <x v="17"/>
    <m/>
    <s v=""/>
    <s v=""/>
    <s v=""/>
    <s v="Declarar como no presentada la solicitud de autorización de incremento de flota para construir una nueva embarcación pesquera de 98.17 m³ de capacidad de bodega, vía sustitución de la embarcación pesquera ASMAR II con matrícula PL-19733-CM y 98.17 m³ de capacidad de bodega, para la extracción de los recursos Anchoveta y Sardina con destino al consumo humano directo e indirecto; formulada por la empresa CORPORACIÓN PESQUERA ERMA S.A.C. mediante escrito con registro N° 00060156-2021."/>
    <s v="DECHDI"/>
    <s v="TUPA 04"/>
    <m/>
    <m/>
  </r>
  <r>
    <n v="138"/>
    <s v="00138-2022-PRODUCE/DGPCHDI"/>
    <s v="00078124-2021"/>
    <x v="1"/>
    <m/>
    <x v="17"/>
    <m/>
    <s v=""/>
    <s v=""/>
    <s v=""/>
    <s v="SUSPENDER temporalmente y por única vez, los efectos de la Resolución Directoral N° 592-2010-PRODUCE/DGEPP, respecto de la licencia de operación para que se desarrolle la actividad de procesamiento de recursos hidrobiológicos destinados al consumo humano directo otorgada a la empresa PESQUERA TIERRA COLORADA S.A.C. a través de su planta de enlatado con una capacidad instalada de 1280 cajas/turno, ubicado en la Zona Industrial I, Av. Playa Seca S/N, del distrito y provincia de Paita, departamento de Piura."/>
    <s v="DPCHDI"/>
    <s v="TUPA 30"/>
    <m/>
    <m/>
  </r>
  <r>
    <n v="139"/>
    <s v="00139-2022-PRODUCE/DGPCHDI"/>
    <m/>
    <x v="1"/>
    <m/>
    <x v="17"/>
    <m/>
    <s v=""/>
    <s v=""/>
    <s v=""/>
    <m/>
    <m/>
    <s v="ANULADO"/>
    <m/>
    <m/>
  </r>
  <r>
    <n v="140"/>
    <s v="00140-2022-PRODUCE/DGPCHDI"/>
    <s v="00026114-2021"/>
    <x v="1"/>
    <d v="2022-02-16T00:00:00"/>
    <x v="18"/>
    <m/>
    <s v=""/>
    <s v=""/>
    <s v=""/>
    <s v="Declarar la conclusión del procedimiento de queja por defectos de tramitación, sin pronunciamiento sobre el fondo, formulada por la empresa PESQUERA ZEMAR S.A.C"/>
    <s v="DECHDI"/>
    <s v="QUEJA"/>
    <m/>
    <m/>
  </r>
  <r>
    <n v="141"/>
    <s v="00141-2022-PRODUCE/DGPCHDI"/>
    <s v="00069480-2021"/>
    <x v="1"/>
    <d v="2022-02-24T00:00:00"/>
    <x v="19"/>
    <m/>
    <s v=""/>
    <s v=""/>
    <s v=""/>
    <s v="Otorgar a la señora CARLA JAQUELINE MUÑOZ GUERRA, la autorización para efectuar investigación pesquera especializada con uso de embarcación."/>
    <s v="DECHDI"/>
    <s v="INVESTIGACION PESQUERA ESPECIALIZADA"/>
    <m/>
    <m/>
  </r>
  <r>
    <n v="142"/>
    <s v="00142-2022-PRODUCE/DGPCHDI"/>
    <s v="00000972-2022"/>
    <x v="1"/>
    <d v="2022-02-24T00:00:00"/>
    <x v="19"/>
    <m/>
    <s v=""/>
    <s v=""/>
    <s v=""/>
    <s v="Aprobar a favor de las señoras YOLANDA VITE GORDILLO, ANA ELVA BANCES MERINO y del señor LUIS ENRIQUE SANTISTEBAN OLIVOS, el cambio de titular del permiso de pesca para operar la embarcación pesquera FLOR DE MARIA."/>
    <s v="DECHDI"/>
    <s v="TUPA 10"/>
    <m/>
    <m/>
  </r>
  <r>
    <n v="143"/>
    <s v="00143-2022-PRODUCE/DGPCHDI"/>
    <s v="00076666-2021"/>
    <x v="1"/>
    <d v="2022-02-24T00:00:00"/>
    <x v="19"/>
    <m/>
    <s v=""/>
    <s v=""/>
    <s v=""/>
    <s v="MODIFICAR la licencia para la operación de una planta de congelado de productos hidrobiológicos."/>
    <s v="DPCHDI"/>
    <s v="TUPA 28"/>
    <m/>
    <m/>
  </r>
  <r>
    <n v="144"/>
    <s v="00144-2022-PRODUCE/DGPCHDI"/>
    <s v="00005537-2022"/>
    <x v="1"/>
    <d v="2022-02-24T00:00:00"/>
    <x v="19"/>
    <m/>
    <s v=""/>
    <s v=""/>
    <s v=""/>
    <s v="Aprobar a favor de la empresa PESQUERA ORLAND S.A.C. el cambio de titular del permiso de pesca para operar la embarcación pesquera MONITOR HUASCAR "/>
    <s v="DECHDI"/>
    <s v="TUPA 10"/>
    <m/>
    <m/>
  </r>
  <r>
    <n v="145"/>
    <s v="00145-2022-PRODUCE/DGPCHDI"/>
    <s v="00006653-2022"/>
    <x v="1"/>
    <d v="2022-02-24T00:00:00"/>
    <x v="19"/>
    <m/>
    <s v=""/>
    <s v=""/>
    <s v=""/>
    <s v="Aprobar a favor de la empresa AMERICAN MAR S.A.C. el cambio de titular del permiso de pesca para operar la embarcación pesquera VALENTINA "/>
    <s v="DECHDI"/>
    <s v="TUPA 10"/>
    <m/>
    <m/>
  </r>
  <r>
    <n v="146"/>
    <s v="00146-2022-PRODUCE/DGPCHDI"/>
    <s v="00068049-2021"/>
    <x v="1"/>
    <d v="2022-02-24T00:00:00"/>
    <x v="19"/>
    <m/>
    <s v=""/>
    <s v=""/>
    <s v=""/>
    <s v="MODIFICAR, la licencia de operación otorgada en favor de la empresa CENTRO MAR S.A."/>
    <s v="DPCHDI"/>
    <s v="TUPA 27"/>
    <m/>
    <m/>
  </r>
  <r>
    <n v="147"/>
    <s v="00147-2022-PRODUCE/DGPCHDI"/>
    <s v="00073275-2019"/>
    <x v="1"/>
    <d v="2022-02-25T00:00:00"/>
    <x v="20"/>
    <m/>
    <s v=""/>
    <s v=""/>
    <s v=""/>
    <s v="Declarar IMPROCEDENTE la solicitud de restitución de permiso de pesca de la E/P EL MILAGRO DE MI PADRE."/>
    <s v="DECHDI"/>
    <s v="OTRO"/>
    <m/>
    <m/>
  </r>
  <r>
    <n v="148"/>
    <s v="00148-2022-PRODUCE/DGPCHDI"/>
    <s v="00073278-2019"/>
    <x v="1"/>
    <d v="2022-02-25T00:00:00"/>
    <x v="20"/>
    <m/>
    <s v=""/>
    <s v=""/>
    <s v=""/>
    <s v="Declarar IMPROCEDENTE la solicitud de restitución de permiso de pesca de la E/P LUCIA ISABEL."/>
    <s v="DECHDI"/>
    <s v="OTRO"/>
    <m/>
    <m/>
  </r>
  <r>
    <n v="149"/>
    <s v="00149-2022-PRODUCE/DGPCHDI"/>
    <s v="00079428-2021"/>
    <x v="1"/>
    <d v="2022-02-25T00:00:00"/>
    <x v="20"/>
    <m/>
    <s v=""/>
    <s v=""/>
    <s v=""/>
    <s v="Otorgar por razones de carácter económico, la suspensión voluntaria del permiso de pesca para operar la embarcación pesquera de menor escala CELESTINA I "/>
    <s v="DECHDI"/>
    <s v="TUPA 11"/>
    <m/>
    <m/>
  </r>
  <r>
    <n v="150"/>
    <s v="00150-2022-PRODUCE/DGPCHDI"/>
    <s v="00054691-2021"/>
    <x v="1"/>
    <d v="2022-02-25T00:00:00"/>
    <x v="20"/>
    <m/>
    <s v=""/>
    <s v=""/>
    <s v=""/>
    <s v="Aceptar la renuncia formulada por la empresa PESQUERA CASABLANCA S.A.C., al permiso de pesca para operar la embarcación pesquera SK 5 ."/>
    <s v="DECHDI"/>
    <s v="TUPA 68"/>
    <m/>
    <m/>
  </r>
  <r>
    <n v="151"/>
    <s v="00151-2022-PRODUCE/DGPCHDI"/>
    <s v="00004868-2022"/>
    <x v="1"/>
    <d v="2022-02-25T00:00:00"/>
    <x v="20"/>
    <m/>
    <s v=""/>
    <s v=""/>
    <s v=""/>
    <s v="Declarar como no presentada la solicitud de cambio de titular del permiso de pesca para operar la embarcación pesquera ROSA MARIA 5 "/>
    <s v="DECHDI"/>
    <s v="TUPA 10"/>
    <m/>
    <m/>
  </r>
  <r>
    <n v="152"/>
    <s v="00152-2022-PRODUCE/DGPCHDI"/>
    <s v="00076038-2021"/>
    <x v="1"/>
    <d v="2022-02-25T00:00:00"/>
    <x v="20"/>
    <m/>
    <s v=""/>
    <s v=""/>
    <s v=""/>
    <s v="Otorgar a favor de la empresa VITE GROUP E.I.R.L., permiso de pesca para operar la embarcación pesquera MILAGROS DE CHALPON I "/>
    <s v="DECHDI"/>
    <s v="TUPA 05"/>
    <m/>
    <m/>
  </r>
  <r>
    <n v="153"/>
    <s v="00153-2022-PRODUCE/DGPCHDI"/>
    <s v="00000433-2022"/>
    <x v="1"/>
    <d v="2022-02-25T00:00:00"/>
    <x v="20"/>
    <m/>
    <s v=""/>
    <s v=""/>
    <s v=""/>
    <s v="Otorgar a favor de la empresa PESQUERA ARTESANAL DON PANCHO S.A.C., la autorización de incremento de flota para construir una nueva embarcación pesquera de 29.66 m³ de capacidad de bodega, vía sustitución de la embarcación pesquera siniestrada EL NAZARENO con matrícula CE-2474-CM y 29.66 m3 de capacidad de bodega, , para la extracción de los recursos Anchoveta, Atún aleta amarilla, Atún de ojo grande, Barrilete, Bonito, Caballa, Cabinza serránida, Cabrilla, Coco, Cojinova, Congrio, Corvina, Doncella, Jurel, Lenguado, Lisa, Machete, Pámpano, Pampanito, Pejerrey, Perico, Pez espada, Pintadilla, Pota, Raya, Robalo, Suco, Tiburón , Tollo y Zorro, con destino al consumo humano directo."/>
    <s v="DECHDI"/>
    <s v="TUPA 02"/>
    <m/>
    <m/>
  </r>
  <r>
    <n v="154"/>
    <s v="00154-2022-PRODUCE/DGPCHDI"/>
    <s v="00008069-2022"/>
    <x v="1"/>
    <d v="2022-02-25T00:00:00"/>
    <x v="20"/>
    <m/>
    <s v=""/>
    <s v=""/>
    <s v=""/>
    <s v="Aprobar a favor de los señores MARTHA CHAVESTA DE MERINO, EVA DEL MILAGRO MERINO CHAVESTA, WILLIAM GIOVANNY MERINO CHAVESTA, ISAIAS NICOLAS MERINO CHAVESTA, EBER DAVID MERINO CHAVESTA, NOE ELIAS MERINO CHAVESTA y JOSUE JONATAN MERINO CHAVESTA el cambio de titular del permiso de pesca para operar la E/P EL BUEN SAMARITANO"/>
    <s v="DECHDI"/>
    <s v="TUPA 10"/>
    <m/>
    <m/>
  </r>
  <r>
    <n v="155"/>
    <s v="00155-2022-PRODUCE/DGPCHDI"/>
    <m/>
    <x v="1"/>
    <m/>
    <x v="20"/>
    <m/>
    <s v=""/>
    <s v=""/>
    <s v=""/>
    <s v=" "/>
    <m/>
    <s v="ANULADO"/>
    <m/>
    <m/>
  </r>
  <r>
    <n v="156"/>
    <s v="00156-2022-PRODUCE/DGPCHDI"/>
    <s v="00093268-2015"/>
    <x v="1"/>
    <d v="2022-02-25T00:00:00"/>
    <x v="20"/>
    <m/>
    <s v=""/>
    <s v=""/>
    <s v=""/>
    <s v="Dejar sin efecto el artículo 2 de la Resolución Directoral 199-2014-PRODUCE/DGCHD."/>
    <s v="DECHDI"/>
    <s v="OTRO"/>
    <m/>
    <m/>
  </r>
  <r>
    <n v="157"/>
    <s v="00157-2022-PRODUCE/DGPCHDI"/>
    <s v="00070275-2013"/>
    <x v="1"/>
    <d v="2022-02-25T00:00:00"/>
    <x v="20"/>
    <m/>
    <s v=""/>
    <s v=""/>
    <s v=""/>
    <s v="Aceptar el desistimiento presentado por la empresa OP7 PESCA S.A.C. "/>
    <s v="DECHDI"/>
    <s v="OTRO"/>
    <m/>
    <m/>
  </r>
  <r>
    <n v="158"/>
    <s v="00158-2022-PRODUCE/DGPCHDI"/>
    <s v="00070277-2013"/>
    <x v="1"/>
    <d v="2022-02-25T00:00:00"/>
    <x v="20"/>
    <m/>
    <s v=""/>
    <s v=""/>
    <s v=""/>
    <s v="Aceptar el desistimiento presentado por la empresa OP7 PESCA S.A.C. respecto del recurso de reconsideración"/>
    <s v="DECHDI"/>
    <s v="RECONSIDERACION"/>
    <m/>
    <m/>
  </r>
  <r>
    <n v="159"/>
    <s v="00159-2022-PRODUCE/DGPCHDI"/>
    <s v="00077463-2013"/>
    <x v="1"/>
    <d v="2022-02-25T00:00:00"/>
    <x v="20"/>
    <m/>
    <s v=""/>
    <s v=""/>
    <s v=""/>
    <s v="Aceptar el desistimiento presentado por la empresa OP7 PESCA S.A.C respecto del recurso de reconsideración."/>
    <s v="DECHDI"/>
    <s v="RECONSIDERACION"/>
    <m/>
    <m/>
  </r>
  <r>
    <n v="160"/>
    <s v="00160-2022-PRODUCE/DGPCHDI"/>
    <s v="00077465-2013"/>
    <x v="1"/>
    <d v="2022-02-25T00:00:00"/>
    <x v="20"/>
    <m/>
    <s v=""/>
    <s v=""/>
    <s v=""/>
    <s v="Aceptar el desistimiento presentado por la empresa OP7 PESCA S.A.C. respecto del recurso de reconsideración E/P JAVIER."/>
    <s v="DECHDI"/>
    <s v="RECONSIDERACION"/>
    <m/>
    <m/>
  </r>
  <r>
    <n v="161"/>
    <s v="00161-2022-PRODUCE/DGPCHDI"/>
    <s v="00065268-2021"/>
    <x v="1"/>
    <d v="2022-02-25T00:00:00"/>
    <x v="20"/>
    <m/>
    <s v=""/>
    <s v=""/>
    <s v=""/>
    <s v="Declarar improcedente la solicitud de ampliación de plazo para la ejecución de la autorización de incremento de flota para la construcción de una nueva embarcación pesquera e/p JOSE LUIS"/>
    <s v="DECHDI"/>
    <s v="TUPA 63"/>
    <m/>
    <m/>
  </r>
  <r>
    <n v="162"/>
    <s v="00162-2022-PRODUCE/DGPCHDI"/>
    <s v="00045426-2021"/>
    <x v="1"/>
    <d v="2022-02-25T00:00:00"/>
    <x v="20"/>
    <m/>
    <s v=""/>
    <s v=""/>
    <s v=""/>
    <s v="Declarar improcedente la solicitud de aprobación del cambio de titular del permiso de pesca para operar la embarcación pesquera SAN PABLO "/>
    <s v="DECHDI"/>
    <s v="TUPA 13"/>
    <m/>
    <s v="IMPROCEDENTE"/>
  </r>
  <r>
    <n v="163"/>
    <s v="00163-2022-PRODUCE/DGPCHDI"/>
    <s v="00075382-2021"/>
    <x v="1"/>
    <d v="2022-02-25T00:00:00"/>
    <x v="20"/>
    <m/>
    <s v=""/>
    <s v=""/>
    <s v=""/>
    <s v="Otorgar a la empresa COMPAÑIA MINERA PODEROSA S.A., autorización de colecta de recursos hidrobiológicos para monitoreos hidrobiológicos "/>
    <s v="DECHDI"/>
    <s v="COLECTA"/>
    <m/>
    <m/>
  </r>
  <r>
    <n v="164"/>
    <s v="00164-2022-PRODUCE/DGPCHDI"/>
    <s v="00073168-2021"/>
    <x v="1"/>
    <d v="2022-02-25T00:00:00"/>
    <x v="20"/>
    <m/>
    <s v=""/>
    <s v=""/>
    <s v=""/>
    <s v="Otorgar a la empresa COMPAÑIA DE MINAS BUENAVENTURA S.A.A., autorización de colecta de recursos hidrobiológicos para monitoreos hidrobiológicos "/>
    <s v="DECHDI"/>
    <s v="COLECTA"/>
    <m/>
    <m/>
  </r>
  <r>
    <n v="165"/>
    <s v="00165-2022-PRODUCE/DGPCHDI"/>
    <s v="00028529-2021"/>
    <x v="1"/>
    <d v="2022-02-25T00:00:00"/>
    <x v="20"/>
    <m/>
    <s v=""/>
    <s v=""/>
    <s v=""/>
    <s v="MODIFICAR la licencia de operación - TECNOLOGICA DE ALIMENTOS S.A."/>
    <s v="DPCHDI"/>
    <s v="TUPA 27"/>
    <m/>
    <m/>
  </r>
  <r>
    <n v="166"/>
    <s v="00166-2022-PRODUCE/DGPCHDI"/>
    <s v="00070358-2019"/>
    <x v="1"/>
    <d v="2022-02-28T00:00:00"/>
    <x v="21"/>
    <m/>
    <s v=""/>
    <s v=""/>
    <s v=""/>
    <s v="DEJAR SIN EFECTO el artículo 2 de la Resolución Directoral No. 253-2019-PRODUCE/DGPCHDI- PESQUERA ALTAIR SAC"/>
    <s v="DPCHDI"/>
    <s v="OTRO"/>
    <m/>
    <m/>
  </r>
  <r>
    <n v="167"/>
    <s v="00167-2022-PRODUCE/DGPCHDI"/>
    <s v="00066361-2021"/>
    <x v="1"/>
    <d v="2022-02-28T00:00:00"/>
    <x v="21"/>
    <m/>
    <s v=""/>
    <s v=""/>
    <s v=""/>
    <s v="Declarar improcedente la solicitud de permiso de pesca para operar la embarcación pesquera MI FE EN CRISTO 3"/>
    <s v="DECHDI"/>
    <s v="TUPA 07"/>
    <m/>
    <m/>
  </r>
  <r>
    <n v="168"/>
    <s v="00168-2022-PRODUCE/DGPCHDI"/>
    <s v="00058414-2019"/>
    <x v="1"/>
    <d v="2022-02-28T00:00:00"/>
    <x v="21"/>
    <m/>
    <s v=""/>
    <s v=""/>
    <s v=""/>
    <s v="Dejar sin efecto el artículo 3 de la Resolución Directoral 296-2019-PRODUCE/DGPCHDI - E/P MI ROXANA"/>
    <s v="DECHDI"/>
    <s v="ANCHOVETA"/>
    <m/>
    <m/>
  </r>
  <r>
    <n v="169"/>
    <s v="00169-2022-PRODUCE/DGPCHDI"/>
    <s v="00073781-2021"/>
    <x v="1"/>
    <d v="2022-02-28T00:00:00"/>
    <x v="21"/>
    <m/>
    <s v=""/>
    <s v=""/>
    <s v=""/>
    <s v="MODIFICAR la licencia de operación otorgada a favor de la empresa INVERSIONES KATHYMAR S.A.C"/>
    <s v="DPCHDI"/>
    <s v="TUPA 27"/>
    <m/>
    <m/>
  </r>
  <r>
    <n v="170"/>
    <s v="00170-2022-PRODUCE/DGPCHDI"/>
    <s v="00059206-2021"/>
    <x v="2"/>
    <d v="2022-03-01T00:00:00"/>
    <x v="22"/>
    <m/>
    <s v=""/>
    <s v=""/>
    <s v=""/>
    <s v="Declarar improcedente la solicitud de aprobación del cambio de titular del permiso de pesca para operar la embarcación pesquera MARLENY MARITZA "/>
    <s v="DECHDI"/>
    <s v="TUPA 13"/>
    <m/>
    <s v="IMPROCEDENTE"/>
  </r>
  <r>
    <n v="171"/>
    <s v="00171-2022-PRODUCE/DGPCHDI"/>
    <s v="00059205-2021"/>
    <x v="2"/>
    <d v="2022-03-01T00:00:00"/>
    <x v="22"/>
    <m/>
    <s v=""/>
    <s v=""/>
    <s v=""/>
    <s v="Declarar improcedente la solicitud de aprobación del cambio de titular del permiso de pesca para operar la embarcación pesquera MARLENY MARITZA II "/>
    <s v="DECHDI"/>
    <s v="TUPA 13"/>
    <m/>
    <s v="IMPROCEDENTE"/>
  </r>
  <r>
    <n v="172"/>
    <s v="00172-2022-PRODUCE/DGPCHDI"/>
    <s v="00036433-2021"/>
    <x v="2"/>
    <d v="2022-03-01T00:00:00"/>
    <x v="22"/>
    <m/>
    <s v=""/>
    <s v=""/>
    <s v=""/>
    <s v="Otorgar a favor de los señores FELIPE MARIO MARTÍNEZ ROBLES, ANDRÉS AVELINO MARTÍNEZ ROBLES, JUAN ROSALINO MARTÍNEZ ROBLES, JOSÉ VALERIANO MARTÍNEZ ROBLES, BERTHA ISABEL RAMÍREZ JACINTO, ISABEL CRISTINA GALÁN GONZALES, PILAR SOLEDAD FIESTAS DE MARTÍNEZ y LUZ CARMELA FIESTAS JACINTO, permiso de pesca para operar la embarcación pesquera MI LAURITA "/>
    <s v="DECHDI"/>
    <s v="TUPA 07"/>
    <m/>
    <m/>
  </r>
  <r>
    <n v="173"/>
    <s v="00173-2022-PRODUCE/DGPCHDI"/>
    <s v="00009061-2022"/>
    <x v="2"/>
    <d v="2022-03-01T00:00:00"/>
    <x v="22"/>
    <m/>
    <s v=""/>
    <s v=""/>
    <s v=""/>
    <s v="Otorgar a la empresa ATUN ESTRIBELA S.A. permiso de pesca para operar la embarcación pesquera de cerco de bandera ecuatoriana denominada PS-1"/>
    <s v="DECHDI"/>
    <s v="TUPA 17"/>
    <m/>
    <m/>
  </r>
  <r>
    <n v="174"/>
    <s v="00174-2022-PRODUCE/DGPCHDI"/>
    <s v="00005016-2022"/>
    <x v="2"/>
    <d v="2022-03-01T00:00:00"/>
    <x v="22"/>
    <m/>
    <s v=""/>
    <s v=""/>
    <s v=""/>
    <s v="Aprobar a favor de la empresa GRUPO RB S.R.L. el cambio de titular del permiso de pesca para operar la embarcación pesquera de menor escala MARIAGRAZIA "/>
    <s v="DECHDI"/>
    <s v="TUPA 10"/>
    <m/>
    <m/>
  </r>
  <r>
    <n v="175"/>
    <s v="00175-2022-PRODUCE/DGPCHDI"/>
    <s v="00073892-2021"/>
    <x v="2"/>
    <d v="2022-03-01T00:00:00"/>
    <x v="22"/>
    <m/>
    <s v=""/>
    <s v=""/>
    <s v=""/>
    <s v="Otorgar a la EMPRESA ADMINISTRADORA CERRO S.A.C., autorización para realizar las actividades de colecta de recursos hidrobiológicos"/>
    <s v="DECHDI"/>
    <s v="COLECTA"/>
    <m/>
    <m/>
  </r>
  <r>
    <n v="176"/>
    <s v="00176-2022-PRODUCE/DGPCHDI"/>
    <s v="00075802-2021"/>
    <x v="2"/>
    <d v="2022-03-01T00:00:00"/>
    <x v="22"/>
    <m/>
    <s v=""/>
    <s v=""/>
    <s v=""/>
    <s v="Aprobar a favor de la empresa SANTIS PERU S.A.C., el cambio de titular del permiso de pesca para operar la embarcación pesquera MONITOR HUASCAR "/>
    <s v="DECHDI"/>
    <s v="TUPA 10"/>
    <m/>
    <m/>
  </r>
  <r>
    <n v="177"/>
    <s v="00177-2022-PRODUCE/DGPCHDI"/>
    <s v="00009059-2022"/>
    <x v="2"/>
    <d v="2022-03-01T00:00:00"/>
    <x v="22"/>
    <m/>
    <s v=""/>
    <s v=""/>
    <s v=""/>
    <s v="Otorgar a la empresa PESQUERA TUNAQUICK S.A., permiso de pesca para operar la embarcación pesquera de cerco de bandera ecuatoriana denominada JORGE MARIO"/>
    <s v="DECHDI"/>
    <s v="TUPA 17"/>
    <m/>
    <m/>
  </r>
  <r>
    <n v="178"/>
    <s v="00178-2022-PRODUCE/DGPCHDI"/>
    <s v="00066816-2021"/>
    <x v="2"/>
    <d v="2022-03-02T00:00:00"/>
    <x v="23"/>
    <m/>
    <s v=""/>
    <s v=""/>
    <s v=""/>
    <s v="Otorgar a favor de la empresa PESQUERA Z y T S.A.C., permiso de pesca para operar la embarcación pesquera SANDRINA "/>
    <s v="DECHDI"/>
    <s v="TUPA 05"/>
    <m/>
    <m/>
  </r>
  <r>
    <n v="179"/>
    <s v="00179-2022-PRODUCE/DGPCHDI"/>
    <s v="00004267-2022"/>
    <x v="2"/>
    <d v="2022-03-02T00:00:00"/>
    <x v="23"/>
    <m/>
    <s v=""/>
    <s v=""/>
    <s v=""/>
    <s v="Otorgar a favor de la empresa INVERSIONES CANOMAR E.I.R.L., la autorización de incremento de flota para construir una nueva embarcación pesquera de 107.99 m3 de capacidad de bodega, vía sustitución de la embarcación pesquera APOSTOL SANTIAGO con matrícula CO-20658-CMy 107.99 m³ de capacidad de bodega, para la extracción del recurso Anchoveta con destino al consumo humano directo e indirecto y del recurso Sardina con destino al consumo humano directo."/>
    <s v="DECHDI"/>
    <s v="TUPA 02"/>
    <m/>
    <m/>
  </r>
  <r>
    <n v="180"/>
    <s v="00180-2022-PRODUCE/DGPCHDI"/>
    <s v="00083736-2018"/>
    <x v="2"/>
    <d v="2022-03-03T00:00:00"/>
    <x v="24"/>
    <m/>
    <s v=""/>
    <s v=""/>
    <s v=""/>
    <s v="DEJAR SIN EFECTO el artículo 2 de la Resolución Directoral 234-2018-PRODUCE/DGPCHDI"/>
    <s v="DECHDI"/>
    <s v="ANCHOVETA"/>
    <m/>
    <m/>
  </r>
  <r>
    <n v="181"/>
    <s v="00181-2022-PRODUCE/DGPCHDI"/>
    <s v="00029021-2019"/>
    <x v="2"/>
    <d v="2022-03-03T00:00:00"/>
    <x v="24"/>
    <m/>
    <s v=""/>
    <s v=""/>
    <s v=""/>
    <s v="DEJAR SIN EFECTO el artículo 3 de la Resolución Directoral 261-2017-PRODUCE/DGPCHDI. E/P VIRGEN DE LA PUERTA "/>
    <s v="DECHDI"/>
    <s v="ANCHOVETA"/>
    <m/>
    <m/>
  </r>
  <r>
    <n v="182"/>
    <s v="00182-2022-PRODUCE/DGPCHDI"/>
    <m/>
    <x v="2"/>
    <m/>
    <x v="24"/>
    <m/>
    <s v=""/>
    <s v=""/>
    <s v=""/>
    <s v=" "/>
    <m/>
    <s v="ANULADO"/>
    <m/>
    <m/>
  </r>
  <r>
    <n v="183"/>
    <s v="00183-2022-PRODUCE/DGPCHDI"/>
    <s v="00080231-2021"/>
    <x v="2"/>
    <d v="2022-03-09T00:00:00"/>
    <x v="25"/>
    <m/>
    <s v=""/>
    <s v=""/>
    <s v=""/>
    <s v="OTORGAR, en favor de la empresa KSL S.A.C., la licencia de operación para operar la planta de procesamiento para la producción de Congelado de productos hidrobiológicos"/>
    <s v="DPCHDI"/>
    <s v="TUPA 27"/>
    <m/>
    <m/>
  </r>
  <r>
    <n v="184"/>
    <s v="00184-2022-PRODUCE/DGPCHDI"/>
    <s v="00062946-2021"/>
    <x v="2"/>
    <d v="2022-03-09T00:00:00"/>
    <x v="25"/>
    <m/>
    <s v=""/>
    <s v=""/>
    <s v=""/>
    <s v="APROBAR a favor de la empresa ACUICOLA ANDINA PERU S.A.C.  el cambio de titularidad de la licencia de operación "/>
    <s v="DPCHDI"/>
    <s v="TUPA 82"/>
    <m/>
    <m/>
  </r>
  <r>
    <n v="185"/>
    <s v="00185-2022-PRODUCE/DGPCHDI"/>
    <s v="00007697-2022"/>
    <x v="2"/>
    <d v="2022-03-09T00:00:00"/>
    <x v="25"/>
    <m/>
    <s v=""/>
    <s v=""/>
    <s v=""/>
    <s v="Otorgar a favor de la empresa SAKANA DEL PERU S.A., la autorización de incremento de flota para construir una nueva embarcación pesquera de menor escala con 9.39 m³ de capacidad de bodega, vía sustitución de la embarcación pesquera no siniestrada ANDINA VI con matrícula PT-21498-CM y 9.39 m³ de capacidad de bodega, para la extracción de los recursos Pota, Atún y especies afines, con destino al consumo humano directo."/>
    <s v="DECHDI"/>
    <s v="TUPA 02"/>
    <m/>
    <m/>
  </r>
  <r>
    <n v="186"/>
    <s v="00186-2022-PRODUCE/DGPCHDI"/>
    <s v="00076731-2021"/>
    <x v="2"/>
    <d v="2022-04-01T00:00:00"/>
    <x v="25"/>
    <m/>
    <s v=""/>
    <s v=""/>
    <s v=""/>
    <s v="Otorgar a favor de la señora YOLANDA JESÚS FIESTAS PERICHE, la autorización de incremento de flota para construir una nueva embarcación pesquera de 60.64 m³ de capacidad de bodega, vía sustitución de la embarcación pesquera no siniestrada MARIA DEL ROCIO con matrícula PT-4401-CMy 60.64 m³ de capacidad de bodega, para la extracción del recurso Anchoveta con destino al consumo humano indirecto."/>
    <s v="DECHDI"/>
    <s v="TUPA 02"/>
    <m/>
    <m/>
  </r>
  <r>
    <n v="187"/>
    <s v="00187-2022-PRODUCE/DGPCHDI"/>
    <s v="00077878-2021"/>
    <x v="2"/>
    <d v="2022-04-01T00:00:00"/>
    <x v="25"/>
    <m/>
    <s v=""/>
    <s v=""/>
    <s v=""/>
    <s v="Otorgar a favor de la empresa PESQUERA HUMACARE S.A., permiso de pesca para operar la embarcación pesquera DON LUCHO "/>
    <s v="DECHDI"/>
    <s v="TUPA 05"/>
    <m/>
    <m/>
  </r>
  <r>
    <n v="188"/>
    <s v="00188-2022-PRODUCE/DGPCHDI"/>
    <s v="00032446-2021"/>
    <x v="2"/>
    <d v="2022-03-09T00:00:00"/>
    <x v="25"/>
    <m/>
    <s v=""/>
    <s v=""/>
    <s v=""/>
    <s v="Declarar como no presentada la solicitud de permiso de pesca de menor escala para operar la embarcación pesquera LISSETH "/>
    <s v="DECHDI"/>
    <s v="TUMBES"/>
    <m/>
    <m/>
  </r>
  <r>
    <n v="189"/>
    <s v="00189-2022-PRODUCE/DGPCHDI"/>
    <s v="00003836-2022"/>
    <x v="2"/>
    <d v="2022-03-09T00:00:00"/>
    <x v="25"/>
    <m/>
    <s v=""/>
    <s v=""/>
    <s v=""/>
    <s v="OTORGAR, en favor de la empresa MAREA BAJA S.A.C., la licencia de operación para operar la planta de procesamiento de curado "/>
    <s v="DPCHDI"/>
    <s v="TUPA 27"/>
    <m/>
    <m/>
  </r>
  <r>
    <n v="190"/>
    <s v="00190-2022-PRODUCE/DGPCHDI"/>
    <s v="00008383-2021"/>
    <x v="2"/>
    <d v="2022-04-13T00:00:00"/>
    <x v="25"/>
    <m/>
    <s v=""/>
    <s v=""/>
    <s v=""/>
    <s v="Autorizar la asociación o incorporación definitiva de los PMCE proveniente de la embarcación pesquera MI LESLIE II "/>
    <s v="DECHDI"/>
    <s v="TUPA 68"/>
    <m/>
    <m/>
  </r>
  <r>
    <n v="191"/>
    <s v="00191-2022-PRODUCE/DGPCHDI"/>
    <s v="00059679-2021"/>
    <x v="2"/>
    <d v="2022-04-07T00:00:00"/>
    <x v="26"/>
    <m/>
    <s v=""/>
    <s v=""/>
    <s v=""/>
    <s v="Otorgar a favor de la señora MARIA JUSTINA LLENQUE FIESTAS DE GONZALES, permiso de pesca de menor escala para operar la embarcación pesquera FATIMA I "/>
    <s v="DECHDI"/>
    <s v="TUPA 07"/>
    <m/>
    <m/>
  </r>
  <r>
    <n v="192"/>
    <s v="00192-2022-PRODUCE/DGPCHDI"/>
    <s v="00011475-2022"/>
    <x v="2"/>
    <d v="2022-03-10T00:00:00"/>
    <x v="26"/>
    <m/>
    <s v=""/>
    <s v=""/>
    <s v=""/>
    <s v="APROBAR por única vez la ampliación del plazo de la autorización de instalación otorgada mediante Resolución Directoral 199-2021-PRODUCE/DGPCHDI, presentada por la empresa ESMERALDA CORP S.A.C."/>
    <s v="DPCHDI"/>
    <s v="TUPA 25"/>
    <m/>
    <m/>
  </r>
  <r>
    <n v="193"/>
    <s v="00193-2022-PRODUCE/DGPCHDI"/>
    <s v="00009463-2022"/>
    <x v="2"/>
    <d v="2022-04-01T00:00:00"/>
    <x v="26"/>
    <m/>
    <s v=""/>
    <s v=""/>
    <s v=""/>
    <s v="Aprobar a favor de los señores VALENTIN RUMICHE PANTA, ROBERT ECHE ECA, ANITA ECHE SANCHEZ DE RUMICHE y CONSUELO ECA IMAN el cambio de titular del permiso de pesca para operar la embarcación pesquera IRIS FANY "/>
    <s v="DECHDI"/>
    <s v="TUPA 10"/>
    <m/>
    <m/>
  </r>
  <r>
    <n v="194"/>
    <s v="00194-2022-PRODUCE/DGPCHDI"/>
    <s v="00021180-2021"/>
    <x v="2"/>
    <d v="2022-03-11T00:00:00"/>
    <x v="27"/>
    <m/>
    <s v=""/>
    <s v=""/>
    <s v=""/>
    <s v="RECONOCER a favor las señoras CARMEN ROSA MALCA QUINTANA y MARGARITA JUANA GUZMAN VALENZUELA, que el permiso de pesca de menor escala para operar la embarcación pesquera FABRIZIO Y HIROSHI"/>
    <s v="DECHDI"/>
    <s v="RECONSIDERACION"/>
    <m/>
    <m/>
  </r>
  <r>
    <n v="195"/>
    <s v="00195-2022-PRODUCE/DGPCHDI"/>
    <s v="00047419-2019"/>
    <x v="2"/>
    <d v="2022-03-11T00:00:00"/>
    <x v="27"/>
    <m/>
    <s v=""/>
    <s v=""/>
    <s v=""/>
    <s v="DECLARAR la conclusión del procedimiento recursivo sin pronunciamiento en el fondo del recurso de reconsideración interpuesto por la empresa YDRO PAITA EXPORT E.I.R.L"/>
    <s v="DPCHDI"/>
    <s v="RECONSIDERACION"/>
    <m/>
    <m/>
  </r>
  <r>
    <n v="196"/>
    <s v="00196-2022-PRODUCE/DGPCHDI"/>
    <s v="00046911-2021"/>
    <x v="2"/>
    <d v="2022-03-14T00:00:00"/>
    <x v="28"/>
    <m/>
    <s v=""/>
    <s v=""/>
    <s v=""/>
    <s v="APROBAR a favor de la empresa CONSORCIO INDUSTRIAL SUR DEL PERU S.A.C.  el cambio de titularidad de la licencia de operación de la planta de procesamiento pesquero para la producción de congelado."/>
    <s v="DPCHDI"/>
    <s v="TUPA 29"/>
    <m/>
    <m/>
  </r>
  <r>
    <n v="197"/>
    <s v="00197-2022-PRODUCE/DGPCHDI"/>
    <s v="00077286-2021"/>
    <x v="2"/>
    <d v="2022-03-14T00:00:00"/>
    <x v="28"/>
    <m/>
    <s v=""/>
    <s v=""/>
    <s v=""/>
    <s v="OTORGAR a favor de la empresa FRUTAS DON RUY S.A.C. la autorización de Instalación de una planta de congelado de productos hidrobiológicos."/>
    <s v="DPCHDI"/>
    <s v="TUPA 24"/>
    <m/>
    <m/>
  </r>
  <r>
    <n v="198"/>
    <s v="00198-2022-PRODUCE/DGPCHDI"/>
    <s v="00070717-2021"/>
    <x v="2"/>
    <d v="2022-04-01T00:00:00"/>
    <x v="28"/>
    <m/>
    <s v=""/>
    <s v=""/>
    <s v=""/>
    <s v="MODIFICAR, la licencia de operación otorgada en favor de la empresa CORPORACION DE INGENIERIA DE REFRIGERACION S.R.L., "/>
    <s v="DPCHDI"/>
    <s v="TUPA 27"/>
    <m/>
    <m/>
  </r>
  <r>
    <n v="199"/>
    <s v="00199-2022-PRODUCE/DGPCHDI"/>
    <s v="00005361-2022"/>
    <x v="2"/>
    <d v="2022-03-15T00:00:00"/>
    <x v="29"/>
    <m/>
    <s v=""/>
    <s v=""/>
    <s v=""/>
    <s v="Declarar la conclusión del procedimiento de queja por defectos de tramitación, sin pronunciamiento sobre el fondo, formulada por la empresa VITE GROUP E.I.R.L"/>
    <s v="DECHDI"/>
    <s v="QUEJA"/>
    <m/>
    <m/>
  </r>
  <r>
    <n v="200"/>
    <s v="00200-2022-PRODUCE/DGPCHDI"/>
    <s v="00031997-2021"/>
    <x v="2"/>
    <d v="2022-03-15T00:00:00"/>
    <x v="29"/>
    <m/>
    <s v=""/>
    <s v=""/>
    <s v=""/>
    <s v="Declarar la conclusión del procedimiento de queja por defecto de tramitación, sin pronunciamiento sobre el fondo, formulada por la señora CLEDY YANIRET CASTELLANO TALAVERA"/>
    <s v="DPCHDI"/>
    <s v="QUEJA"/>
    <m/>
    <m/>
  </r>
  <r>
    <n v="201"/>
    <s v="00201-2022-PRODUCE/DGPCHDI"/>
    <s v="00006797-2022"/>
    <x v="2"/>
    <d v="2022-04-07T00:00:00"/>
    <x v="29"/>
    <m/>
    <s v=""/>
    <s v=""/>
    <s v=""/>
    <s v="SUSPENDER los efectos de la Resolución Directoral 366-2013-PRODUCE/DGCHD y 233-2018-PRODUCE/DGPCHDI"/>
    <s v="DECHDI"/>
    <s v="OTRO"/>
    <m/>
    <m/>
  </r>
  <r>
    <n v="202"/>
    <s v="00202-2022-PRODUCE/DGPCHDI"/>
    <s v="00063321-2020"/>
    <x v="2"/>
    <d v="2022-04-07T00:00:00"/>
    <x v="29"/>
    <m/>
    <s v=""/>
    <s v=""/>
    <s v=""/>
    <s v="Declarar la conclusión del procedimiento de queja por defecto de tramitación, sin pronunciamiento sobre el fondo, formulada por la señora MARIA DEL ROSARIO LA JARA COLONIO"/>
    <s v="DPCHDI"/>
    <s v="QUEJA"/>
    <m/>
    <m/>
  </r>
  <r>
    <n v="203"/>
    <s v="00203-2022-PRODUCE/DGPCHDI"/>
    <s v="00012519-2022"/>
    <x v="2"/>
    <d v="2022-04-07T00:00:00"/>
    <x v="30"/>
    <m/>
    <s v=""/>
    <s v=""/>
    <s v=""/>
    <s v="Aprobar a favor de los señores MARIANO PANTA JACINTO, ROSA ISABEL RUIZ JACINTO DE PANTA, MARÍA TEMPORA JACINTO DE PANTA, MARÍA CONCEPCIÓN PANTA DE PERICHE, FRANCISCA PERICHE MARTINEZ DE PANTA, ROSA MARIA PANTA PERICHE, EBET NOE PANTA PERICHE, CRUZ MARIA PANTA PERICHE, JOSE ORLANDO PANTA PERICHE y MARÍA MILAGROS PANTA PERICHE, el cambio de titular del permiso de pesca para operar la e/p JESUS EN TI CONFIO I "/>
    <s v="DECHDI"/>
    <s v="TUPA 10"/>
    <m/>
    <m/>
  </r>
  <r>
    <n v="204"/>
    <s v="00204-2022-PRODUCE/DGPCHDI"/>
    <s v="00035093-2021"/>
    <x v="2"/>
    <d v="2022-04-12T00:00:00"/>
    <x v="31"/>
    <m/>
    <s v=""/>
    <s v=""/>
    <s v=""/>
    <s v="Desestimar el recurso de reconsideración formulado por el señor JUAN GILBERTO PAZO ZETA "/>
    <s v="DECHDI"/>
    <s v="RECONSIDERACION"/>
    <m/>
    <m/>
  </r>
  <r>
    <n v="205"/>
    <s v="00205-2022-PRODUCE/DGPCHDI"/>
    <s v="00047643-2020"/>
    <x v="2"/>
    <d v="2022-03-17T00:00:00"/>
    <x v="31"/>
    <m/>
    <s v=""/>
    <s v=""/>
    <s v=""/>
    <s v="DESESTIMAR el recurso de reconsideración interpuesto por la empresa PESQUERA DIAMANTE S.A."/>
    <s v="DPCHDI"/>
    <s v="RECONSIDERACION"/>
    <m/>
    <m/>
  </r>
  <r>
    <n v="206"/>
    <s v="00206-2022-PRODUCE/DGPCHDI"/>
    <s v="00079501-2021"/>
    <x v="2"/>
    <d v="2022-03-17T00:00:00"/>
    <x v="31"/>
    <m/>
    <s v=""/>
    <s v=""/>
    <s v=""/>
    <s v="Otorgar a la empresa ORAZUL ENERGY PERU S.A., autorización para realizar las actividades de colecta de recursos hidrobiológicos "/>
    <s v="DECHDI"/>
    <s v="COLECTA"/>
    <m/>
    <m/>
  </r>
  <r>
    <n v="207"/>
    <s v="00207-2022-PRODUCE/DGPCHDI"/>
    <s v="00080760-2021"/>
    <x v="2"/>
    <d v="2022-03-18T00:00:00"/>
    <x v="32"/>
    <m/>
    <s v=""/>
    <s v=""/>
    <s v=""/>
    <s v="Otorgar a la empresa ENEL GENERACION PERU S.A.A., autorización para realizar las actividades de colecta de recursos hidrobiológicos "/>
    <s v="DECHDI"/>
    <s v="COLECTA"/>
    <m/>
    <m/>
  </r>
  <r>
    <n v="208"/>
    <s v="00208-2022-PRODUCE/DGPCHDI"/>
    <s v="00081691-2021"/>
    <x v="2"/>
    <d v="2022-03-18T00:00:00"/>
    <x v="32"/>
    <m/>
    <s v=""/>
    <s v=""/>
    <s v=""/>
    <s v="Otorgar a la COMPAÑIA MINERA ARES S.A.C., autorización para realizar las actividades de colecta de recursos hidrobiológicos "/>
    <s v="DECHDI"/>
    <s v="COLECTA"/>
    <m/>
    <m/>
  </r>
  <r>
    <n v="209"/>
    <s v="00209-2022-PRODUCE/DGPCHDI"/>
    <s v="00078576-2021"/>
    <x v="2"/>
    <d v="2022-03-18T00:00:00"/>
    <x v="32"/>
    <m/>
    <s v=""/>
    <s v=""/>
    <s v=""/>
    <s v="Otorgar a la empresa EL MOLLE VERDE S.A.C., autorización para realizar las actividades de colecta de recursos hidrobiológicos"/>
    <s v="DECHDI"/>
    <s v="COLECTA"/>
    <m/>
    <m/>
  </r>
  <r>
    <n v="210"/>
    <s v="00210-2022-PRODUCE/DGPCHDI"/>
    <s v="00077880-2021"/>
    <x v="2"/>
    <d v="2022-03-18T00:00:00"/>
    <x v="32"/>
    <m/>
    <s v=""/>
    <s v=""/>
    <s v=""/>
    <s v="Otorgar al PROYECTO ESPECIAL DE INFRAESTRUCTURA DE TRANSPORTE NACIONAL - PROVIAS NACIONAL, autorización para realizar las actividades de colecta de recursos hidrobiológicos"/>
    <s v="DECHDI"/>
    <s v="COLECTA"/>
    <m/>
    <m/>
  </r>
  <r>
    <n v="211"/>
    <s v="00211-2022-PRODUCE/DGPCHDI"/>
    <s v="00076655-2021"/>
    <x v="2"/>
    <d v="2022-03-18T00:00:00"/>
    <x v="32"/>
    <m/>
    <s v=""/>
    <s v=""/>
    <s v=""/>
    <s v="Otorgar a la empresa CULTINOR S.A.C., autorización para realizar las actividades de colecta de recursos hidrobiológicos "/>
    <s v="DECHDI"/>
    <s v="COLECTA"/>
    <m/>
    <m/>
  </r>
  <r>
    <n v="212"/>
    <s v="00212-2022-PRODUCE/DGPCHDI"/>
    <s v="00076268-2021"/>
    <x v="2"/>
    <d v="2022-03-18T00:00:00"/>
    <x v="32"/>
    <m/>
    <s v=""/>
    <s v=""/>
    <s v=""/>
    <s v="Otorgar al PROYECTO ESPECIAL DE INFRAESTRUCTURA DE TRANSPORTE NACIONAL - PROVIAS NACIONAL, autorización para realizar las actividades de colecta de recursos hidrobiológicos "/>
    <s v="DECHDI"/>
    <s v="COLECTA"/>
    <m/>
    <m/>
  </r>
  <r>
    <n v="213"/>
    <s v="00213-2022-PRODUCE/DGPCHDI"/>
    <s v="00073905-2021"/>
    <x v="2"/>
    <d v="2022-03-18T00:00:00"/>
    <x v="32"/>
    <m/>
    <s v=""/>
    <s v=""/>
    <s v=""/>
    <s v="Otorgar a la empresa PROYECTO VENTANILLA S.A.C., autorización para realizar las actividades de colecta de recursos hidrobiológicos "/>
    <s v="DECHDI"/>
    <s v="COLECTA"/>
    <m/>
    <m/>
  </r>
  <r>
    <n v="214"/>
    <s v="00214-2022-PRODUCE/DGPCHDI"/>
    <s v="00073176-2021"/>
    <x v="2"/>
    <d v="2022-03-18T00:00:00"/>
    <x v="32"/>
    <m/>
    <s v=""/>
    <s v=""/>
    <s v=""/>
    <s v="Otorgar a la COMPAÑÍA DE MINAS BUENAVENTURA S.A.A., autorización para realizar las actividades de colecta de recursos hidrobiológicos "/>
    <s v="DECHDI"/>
    <s v="COLECTA"/>
    <m/>
    <m/>
  </r>
  <r>
    <n v="215"/>
    <s v="00215-2022-PRODUCE/DGPCHDI"/>
    <s v="00066284-2021"/>
    <x v="2"/>
    <d v="2022-03-18T00:00:00"/>
    <x v="32"/>
    <m/>
    <s v=""/>
    <s v=""/>
    <s v=""/>
    <s v="Otorgar a la empresa CORPORACION MINERA CENTAURO S.A.C., autorización para realizar las actividades de colecta de recursos hidrobiológicos "/>
    <s v="DECHDI"/>
    <s v="COLECTA"/>
    <m/>
    <m/>
  </r>
  <r>
    <n v="216"/>
    <s v="00216-2022-PRODUCE/DGPCHDI"/>
    <s v="00059177-2021"/>
    <x v="2"/>
    <d v="2022-04-01T00:00:00"/>
    <x v="33"/>
    <m/>
    <s v=""/>
    <s v=""/>
    <s v=""/>
    <s v="OTORGAR a favor del INSTITUTO SUPERIOR TECNOLÓGICO ESTATAL LUCIANO CASTILLO COLONNA la autorización de Instalación de una Planta de Congelado de Recursos Hidrobiológicos "/>
    <s v="DPCHDI"/>
    <s v="TUPA 24"/>
    <m/>
    <m/>
  </r>
  <r>
    <n v="217"/>
    <s v="00217-2022-PRODUCE/DGPCHDI"/>
    <s v="00011776-2022"/>
    <x v="2"/>
    <d v="2022-03-21T00:00:00"/>
    <x v="33"/>
    <m/>
    <s v=""/>
    <s v=""/>
    <s v=""/>
    <s v="Rectificar el error material contenido en considerando 4, de parte considerativa  de la Resolución Directoral 095-2022-PRODUCE/DGPCHI"/>
    <s v="DECHDI"/>
    <s v="RECTIFICACION"/>
    <m/>
    <m/>
  </r>
  <r>
    <n v="218"/>
    <s v="00218-2022-PRODUCE/DGPCHDI"/>
    <s v="00009539-2022"/>
    <x v="2"/>
    <d v="2022-03-21T00:00:00"/>
    <x v="33"/>
    <m/>
    <s v=""/>
    <s v=""/>
    <s v=""/>
    <s v="Rectificar el error material contenido en el artículo 1 de la Resolución Directoral 175-2022-PRODUCE/DGPCHDI"/>
    <s v="DECHDI"/>
    <s v="RECTIFICACION"/>
    <m/>
    <m/>
  </r>
  <r>
    <n v="219"/>
    <s v="00219-2022-PRODUCE/DGPCHDI"/>
    <s v="00071166-2021"/>
    <x v="2"/>
    <d v="2022-03-21T00:00:00"/>
    <x v="33"/>
    <m/>
    <s v=""/>
    <s v=""/>
    <s v=""/>
    <s v="Aceptar el desistimiento del recurso de reconsideración interpuesto por la empresa PESQUERA DIAMANTE S.A. "/>
    <s v="DECHDI"/>
    <s v="RECONSIDERACION"/>
    <m/>
    <m/>
  </r>
  <r>
    <n v="220"/>
    <s v="00220-2022-PRODUCE/DGPCHDI"/>
    <s v="00050992-2021"/>
    <x v="2"/>
    <d v="2022-03-21T00:00:00"/>
    <x v="33"/>
    <m/>
    <s v=""/>
    <s v=""/>
    <s v=""/>
    <s v="Aprobar a favor del señor SANTOS BENITO LEYVA VILLAJULCA, el cambio de titular del permiso de pesca de menor escala para operar la embarcación pesquera SAMANTHA "/>
    <s v="DECHDI"/>
    <s v="TUPA 13"/>
    <m/>
    <m/>
  </r>
  <r>
    <n v="221"/>
    <s v="00221-2022-PRODUCE/DGPCHDI"/>
    <s v="00014383-2022"/>
    <x v="2"/>
    <d v="2022-04-06T00:00:00"/>
    <x v="33"/>
    <m/>
    <s v=""/>
    <s v=""/>
    <s v=""/>
    <s v="Levantar la suspensión voluntaria otorgada por la Resolución Directoral 122-2022-PRODUCE/DGPCHDI"/>
    <s v="DECHDI"/>
    <s v="LEVANTAMIENTO DE SUSPENSION"/>
    <m/>
    <m/>
  </r>
  <r>
    <n v="222"/>
    <s v="00222-2022-PRODUCE/DGPCHDI"/>
    <s v="00007439-2022"/>
    <x v="2"/>
    <d v="2022-04-07T00:00:00"/>
    <x v="34"/>
    <m/>
    <s v=""/>
    <s v=""/>
    <s v=""/>
    <s v="Otorgar a favor del señor JULIO CESAR PANTA PANTA, la autorización de incremento de flota para construir una nueva embarcación pesquera de 51.78 m³ de capacidad de bodega, vía sustitución de la embarcación pesquera no siniestrada MI SAN MARTIN III con matrícula PT-11860-CMy 51.78 m³ de capacidad de bodega, para la extracción de los recursos Anchoveta y Sardina con destino al consumo humano directo e indirecto."/>
    <s v="DECHDI"/>
    <s v="TUPA 02"/>
    <m/>
    <m/>
  </r>
  <r>
    <n v="223"/>
    <s v="00223-2022-PRODUCE/DGPCHDI"/>
    <s v="00011241-2022"/>
    <x v="2"/>
    <m/>
    <x v="35"/>
    <m/>
    <s v=""/>
    <s v=""/>
    <s v=""/>
    <s v="Modificar la autorización al plan de trabajo - empresa STATKRAFT PERU S.A"/>
    <m/>
    <s v="ANULADO"/>
    <m/>
    <m/>
  </r>
  <r>
    <n v="224"/>
    <s v="00224-2022-PRODUCE/DGPCHDI"/>
    <s v="00063506-2021"/>
    <x v="2"/>
    <d v="2022-03-28T00:00:00"/>
    <x v="35"/>
    <m/>
    <s v=""/>
    <s v=""/>
    <s v=""/>
    <s v="Otorgar al señor  LUIS CASTILLO ROQUE, la autorización para efectuar investigación pesquera especializada conforme a los términos contenidos en el plan de investigación"/>
    <s v="DECHDI"/>
    <s v="INVESTIGACION PESQUERA ESPECIALIZADA"/>
    <m/>
    <m/>
  </r>
  <r>
    <n v="225"/>
    <s v="00225-2022-PRODUCE/DGPCHDI"/>
    <s v="00068152-2021"/>
    <x v="2"/>
    <d v="2022-03-28T00:00:00"/>
    <x v="35"/>
    <m/>
    <s v=""/>
    <s v=""/>
    <s v=""/>
    <s v="Otorgar al PROYECTO ESPECIAL DE INFRAESTRUCTURA DE TRANSPORTE NACIONAL - PROVIAS NACIONAL, autorización para realizar las actividades de colecta de recursos hidrobiológicos "/>
    <s v="DECHDI"/>
    <s v="COLECTA"/>
    <m/>
    <m/>
  </r>
  <r>
    <n v="226"/>
    <s v="00226-2022-PRODUCE/DGPCHDI"/>
    <s v="00068719-2021"/>
    <x v="2"/>
    <d v="2022-04-01T00:00:00"/>
    <x v="35"/>
    <m/>
    <s v=""/>
    <s v=""/>
    <s v=""/>
    <s v="Declarar improcedente la solicitud de autorización para efectuar el proyecto de investigación presentada por  el señor NILTON EDUARDO DEZA ARROYO "/>
    <s v="DECHDI"/>
    <s v="INVESTIGACION PESQUERA ESPECIALIZADA"/>
    <m/>
    <m/>
  </r>
  <r>
    <n v="227"/>
    <s v="00227-2022-PRODUCE/DGPCHDI"/>
    <s v="00075898-2021"/>
    <x v="2"/>
    <d v="2022-03-28T00:00:00"/>
    <x v="35"/>
    <m/>
    <s v=""/>
    <s v=""/>
    <s v=""/>
    <s v="Modificar la autorización al plan de trabajo - CIA MINERA PODEROSA S.A., "/>
    <s v="DECHDI"/>
    <s v="COLECTA"/>
    <m/>
    <m/>
  </r>
  <r>
    <n v="228"/>
    <s v="00228-2022-PRODUCE/DGPCHDI"/>
    <s v="00000309-2022"/>
    <x v="2"/>
    <d v="2022-03-28T00:00:00"/>
    <x v="35"/>
    <m/>
    <s v=""/>
    <s v=""/>
    <s v=""/>
    <s v="Otorgar al PROYECTO ESPECIAL DE INFRAESTRUCTURA DE TRANSPORTE NACIONAL - PROVIAS NACIONAL, autorización para realizar las actividades de colecta de recursos hidrobiológicos "/>
    <s v="DECHDI"/>
    <s v="COLECTA"/>
    <m/>
    <m/>
  </r>
  <r>
    <n v="229"/>
    <s v="00229-2022-PRODUCE/DGPCHDI"/>
    <s v="00000905-2022"/>
    <x v="2"/>
    <d v="2022-03-28T00:00:00"/>
    <x v="35"/>
    <m/>
    <s v=""/>
    <s v=""/>
    <s v=""/>
    <s v="Otorgar a la empresa SOUTH AMERICA MINING INVESTMENTS S.A.C, autorización para realizar las actividades de colecta de recursos hidrobiológicos"/>
    <s v="DECHDI"/>
    <s v="COLECTA"/>
    <m/>
    <m/>
  </r>
  <r>
    <n v="230"/>
    <s v="00230-2022-PRODUCE/DGPCHDI"/>
    <s v="00000966-2022"/>
    <x v="2"/>
    <d v="2022-03-28T00:00:00"/>
    <x v="35"/>
    <m/>
    <s v=""/>
    <s v=""/>
    <s v=""/>
    <s v="Otorgar al MINISTERIO DE TRANSPORTES Y COMUNICACIONES, autorización para realizar las actividades de colecta de recursos hidrobiológicos"/>
    <s v="DECHDI"/>
    <s v="COLECTA"/>
    <m/>
    <m/>
  </r>
  <r>
    <n v="231"/>
    <s v="00231-2022-PRODUCE/DGPCHDI"/>
    <s v="00007281-2022"/>
    <x v="2"/>
    <d v="2022-04-01T00:00:00"/>
    <x v="35"/>
    <m/>
    <s v=""/>
    <s v=""/>
    <s v=""/>
    <s v="Otorgar a la empresa MINSUR S.A, autorización para realizar las actividades de colecta de recursos hidrobiológicos "/>
    <s v="DECHDI"/>
    <s v="COLECTA"/>
    <m/>
    <m/>
  </r>
  <r>
    <n v="232"/>
    <s v="00232-2022-PRODUCE/DGPCHDI"/>
    <s v="00006688-2022"/>
    <x v="2"/>
    <d v="2022-04-07T00:00:00"/>
    <x v="35"/>
    <m/>
    <s v=""/>
    <s v=""/>
    <s v=""/>
    <s v="Modificar la autorización del plan de trabajo de la empresa CONSORCIO DE INGENIEROS EJECUTORES MINEROS S.A."/>
    <s v="DECHDI"/>
    <s v="COLECTA"/>
    <m/>
    <m/>
  </r>
  <r>
    <n v="233"/>
    <s v="00233-2022-PRODUCE/DGPCHDI"/>
    <s v="00016237-2022"/>
    <x v="2"/>
    <d v="2022-04-04T00:00:00"/>
    <x v="35"/>
    <m/>
    <s v=""/>
    <s v=""/>
    <s v=""/>
    <s v="Declarar que la solicitud de ampliación del plazo para la ejecución de la autorización de incremento de flota de la empresa INVERSIONES MOREDA S.A.C. ha sido aprobada automáticamente "/>
    <s v="DECHDI"/>
    <s v="TUPA 03"/>
    <m/>
    <m/>
  </r>
  <r>
    <n v="234"/>
    <s v="00234-2022-PRODUCE/DGPCHDI"/>
    <s v="00014682-2022"/>
    <x v="2"/>
    <d v="2022-04-12T00:00:00"/>
    <x v="35"/>
    <m/>
    <s v=""/>
    <s v=""/>
    <s v=""/>
    <s v="Declarar que la solicitud de ampliación del plazo para la ejecución de la autorización de incremento de flota dispuesta mediante Resolución Directoral Nº 00564-2020-PRODUCE/DGPCHDI de fecha 30 de noviembre de 2020, a favor de los señores MANUEL NICANOR ÁLVAREZ SABA y ANA VIOLETA SABA BOLO, para la construcción de una nueva embarcación de 75.03 m3 de capacidad de bodega, vía sustitución de la embarcación pesquera no siniestrada JHONNY MANUELITO II con matrícula CO-18314-PM y 75.03 m³ de capacidad de bodega, para la extracción del recurso Anchoveta con destino al consumo humano indirecto; solicitada mediante el escrito con registro Nº 00014682-2022, ha sido aprobada automáticamente a la fecha de presentación de dicha solicitud, en concordancia con el artículo 33 del TUO de la Ley Nº 27444."/>
    <s v="DECHDI"/>
    <s v="TUPA 02"/>
    <m/>
    <m/>
  </r>
  <r>
    <n v="235"/>
    <s v="00235-2022-PRODUCE/DGPCHDI"/>
    <s v="00078940-2021"/>
    <x v="2"/>
    <d v="2022-04-01T00:00:00"/>
    <x v="35"/>
    <m/>
    <s v=""/>
    <s v=""/>
    <s v=""/>
    <s v="Aceptar el desistimiento del procedimiento de autorización de incremento de flota para construir una nueva embarcación pesquera de 108.35 m3capacidad de bodega, vía modificación del [casco] de la embarcación SAN JUAN con matrícula CO-02771-CM, sustitución de la embarcación pesquera LULU I con matrícula CO-11988-CMy 62.18 m3 de capacidad de bodega; y, la sustitución parcial proveniente de las capacidades de bodega de las embarcaciones pesqueras LOCUMBA 5 con matrícula CE-0233-PM [aportando 24.73 m³] y GRUPEZ con matrícula CE-0216-PM [aportando 21.44 m³]; formulado por la empresa GRUPO PESQUERO S.A.C. mediante el escrito adjunto con registro N° 00078940-2021-4; dándose por concluido el mencionado procedimiento administrativo."/>
    <s v="DECHDI"/>
    <s v="TUPA 02"/>
    <m/>
    <m/>
  </r>
  <r>
    <n v="236"/>
    <s v="00236-2022-PRODUCE/DGPCHDI"/>
    <s v="00014043-2022"/>
    <x v="2"/>
    <d v="2022-04-01T00:00:00"/>
    <x v="36"/>
    <m/>
    <s v=""/>
    <s v=""/>
    <s v=""/>
    <s v="MODIFICAR la licencia de operación otorgada a favor de la empresa REFRIGERADOS FISHOLG &amp; HIJOS S.A.C., mediante Resolución Directoral N° 063-2016-PRODUCE/DGCHD, en el extremo referido al aumento de la capacidad instalada de la planta de congelado de productos hidrobiológicos, consignándose 99.44 t/día como nueva capacidad de procesamiento para el establecimiento industrial pesquero ubicado en Av. Los Diamantes Mz. C lotes 2, 3 y 4 Zona Industrial II, distrito y provincia de Paita, departamento de Piura._x000d_"/>
    <s v="DPCHDI"/>
    <s v="TUPA 27"/>
    <m/>
    <m/>
  </r>
  <r>
    <n v="237"/>
    <s v="00237-2022-PRODUCE/DGPCHDI"/>
    <s v="00016451-2022"/>
    <x v="2"/>
    <d v="2022-04-01T00:00:00"/>
    <x v="36"/>
    <m/>
    <s v=""/>
    <s v=""/>
    <s v=""/>
    <s v="APROBAR por única vez la ampliación del plazo de la autorización de instalación otorgada mediante Resolución Directoral N° 00226-2021-PRODUCE/DGPCHDI, presentada por la empresa YDRO PAITA EXPORT E.I.R.L., a través del escrito de registro N° 00016451-2022."/>
    <s v="DPCHDI"/>
    <s v="TUPA 25"/>
    <m/>
    <m/>
  </r>
  <r>
    <n v="238"/>
    <s v="00238-2022-PRODUCE/DGPCHDI"/>
    <s v="00015530-2022"/>
    <x v="2"/>
    <d v="2022-04-04T00:00:00"/>
    <x v="37"/>
    <m/>
    <s v=""/>
    <s v=""/>
    <s v=""/>
    <s v="SUSPENDER temporalmente y por única vez, los efectos de la Resolución Directoral N° 303-2011-PRODUCE/DGEPP, otorgada a la empresa PESQUERA HAYDUK S.A., respecto de la licencia de operación de la planta de procesamiento de productos hidrobiológicos para la producción de harina de pescado con dos líneas de proceso: una de 80 t/h de capacidad para la producción de harina de pescado de tipo convencional y otra de 40 t/h de capacidad para la producción de harina de pescado de tipo alto contenido proteínico, en su establecimiento industrial pesquero, ubicado en distrito de Tambo de Mora, provincia de Chincha, departamento de Ica._x000d_"/>
    <s v="DPCHDI"/>
    <s v="TUPA 30"/>
    <m/>
    <m/>
  </r>
  <r>
    <n v="239"/>
    <s v="00239-2022-PRODUCE/DGPCHD9"/>
    <s v="00009262-2020"/>
    <x v="2"/>
    <d v="2022-04-28T00:00:00"/>
    <x v="37"/>
    <m/>
    <s v=""/>
    <s v=""/>
    <s v=""/>
    <s v="Autorizar la asociación o incorporación definitiva del PMCE proveniente de la embarcación pesquera POLAR V a favor de la embarcación pesquera OLGA "/>
    <s v="DECHDI"/>
    <s v="TUPA 68"/>
    <m/>
    <m/>
  </r>
  <r>
    <n v="240"/>
    <s v="00240-2022-PRODUCE/DGPCHDI"/>
    <s v="00011324-2022"/>
    <x v="2"/>
    <d v="2022-04-18T00:00:00"/>
    <x v="37"/>
    <m/>
    <s v=""/>
    <s v=""/>
    <s v=""/>
    <s v="Aprobar a favor de los señores SHIRLEY MARLENE AGUILAR DE LA CRUZ y COSME ROMAN AGUILAR LAZARO, el cambio de titular del permiso de pesca de menor escala para operar la embarcación pesquera LOS AGUILARES III"/>
    <s v="DECHDI"/>
    <s v="TUPA 10"/>
    <m/>
    <m/>
  </r>
  <r>
    <n v="241"/>
    <s v="00241-2022-PRODUCE/DGPCHDI"/>
    <s v="00031528-2021"/>
    <x v="2"/>
    <d v="2022-04-13T00:00:00"/>
    <x v="37"/>
    <m/>
    <s v=""/>
    <s v=""/>
    <s v=""/>
    <s v="Declarar la conclusión del procedimiento de queja por defectos de tramitación, sin pronunciamiento sobre el fondo, formulada por la señora CARMEN ROSA MALCA QUINTANA "/>
    <s v="DECHDI"/>
    <s v="QUEJA"/>
    <m/>
    <m/>
  </r>
  <r>
    <n v="242"/>
    <s v="00242-2022-PRODUCE/DGPCHDI"/>
    <s v="00004366-2022"/>
    <x v="2"/>
    <d v="2022-04-13T00:00:00"/>
    <x v="37"/>
    <m/>
    <s v=""/>
    <s v=""/>
    <s v=""/>
    <s v="Otorgar a favor de EMPRESA PESQUERA CUSTODIO S.C.R.L., la autorización de incremento de flota para construir una nueva embarcación pesquera de 34.92 m3 de capacidad de bodega, vía sustitución de la embarcación pesquera no siniestrada MI AGUSTIN con matrícula PL-3654-CM y 34.92 m3 de capacidad de bodega, para la extracción de los recursos Anchoveta y Sardina con destino al consumo humano directo en indirecto."/>
    <s v="DECHDI"/>
    <s v="TUPA 02"/>
    <m/>
    <m/>
  </r>
  <r>
    <n v="243"/>
    <s v="00243-2022-PRODUCE/DGPCHDI"/>
    <s v="00034206-2021"/>
    <x v="3"/>
    <d v="2022-04-04T00:00:00"/>
    <x v="38"/>
    <m/>
    <s v=""/>
    <s v=""/>
    <s v=""/>
    <s v="Autorizar la incorporación definitiva del PMCE para la extracción del recurso Merluza proveniente de la embarcación INCA 2 con matrícula PT-1725-CM a favor de la embarcación CAMELOT de matrícula CO-13021-PM; solicitada por la empresa PESQUERA TERRANOVA S.A.C. a través del escrito con registro N° 00034206-2021. "/>
    <s v="DECHDI"/>
    <s v="TUPA 13"/>
    <m/>
    <m/>
  </r>
  <r>
    <n v="244"/>
    <s v="00244-2022-PRODUCE/DGPCHDI"/>
    <s v="00034184-2021"/>
    <x v="3"/>
    <d v="2022-04-04T00:00:00"/>
    <x v="38"/>
    <m/>
    <s v=""/>
    <s v=""/>
    <s v=""/>
    <s v="Autorizar la incorporación definitiva del PMCE para la extracción del recurso Merluza proveniente de la embarcación DON FELIPE con matrícula PT-4610-CM a favor de la embarcación CAMELOTde matrícula CO-13021-PM; solicitada por la empresa PESQUERA TERRANOVA S.A.C. a través del escrito con registro N° registro N° 00034184-2021."/>
    <s v="DECHDI"/>
    <s v="TUPA 13"/>
    <m/>
    <m/>
  </r>
  <r>
    <n v="245"/>
    <s v="00245-2022-PRODUCE/DGPCHDI"/>
    <s v="00046032-2019"/>
    <x v="3"/>
    <d v="2022-04-18T00:00:00"/>
    <x v="38"/>
    <m/>
    <s v=""/>
    <s v=""/>
    <s v=""/>
    <s v="Dejar sin efecto el art.4de la RD 237-2019-PRODUCE/DGPCHDI y el art. 2 de la RD 372-2019-PRODUCE/DGPCHDI que dispusieron determinado condicionamiento a la vigencia del permiso de pesca de menor para operar la embarcación pesquera DON ENRIQUE ."/>
    <s v="DECHDI"/>
    <s v="ANCHOVETA"/>
    <m/>
    <m/>
  </r>
  <r>
    <n v="246"/>
    <s v="00246-2022-PRODUCE/DGPCHDI"/>
    <s v="00016626-2021"/>
    <x v="3"/>
    <d v="2022-04-13T17:05:00"/>
    <x v="39"/>
    <m/>
    <s v=""/>
    <s v=""/>
    <s v=""/>
    <s v="Declarar la conclusión del procedimiento de queja por defectos de tramitación, sin pronunciamiento sobre el fondo, formulada por la empresa JORGE SCH &amp; ROSA SCH S.A.C. "/>
    <s v="DECHDI"/>
    <s v="QUEJA"/>
    <m/>
    <m/>
  </r>
  <r>
    <n v="247"/>
    <s v="00247-2022-PRODUCE/DGPCHDI"/>
    <s v="00053222-2020"/>
    <x v="3"/>
    <d v="2022-04-13T17:03:00"/>
    <x v="40"/>
    <m/>
    <s v=""/>
    <s v=""/>
    <s v=""/>
    <s v="Declarar la conclusión del procedimiento de queja por defecto de tramitación, sin pronunciamiento sobre el fondo, formulada por la empresa CAMAR TRADE S.A.C."/>
    <s v="DPCHDI"/>
    <s v="QUEJA"/>
    <m/>
    <m/>
  </r>
  <r>
    <n v="248"/>
    <s v="00248-2022-PRODUCE/DGPCHDI"/>
    <s v="00035814-2020"/>
    <x v="3"/>
    <d v="2022-04-13T00:00:00"/>
    <x v="40"/>
    <m/>
    <s v=""/>
    <s v=""/>
    <s v=""/>
    <s v="Aceptar el desistimiento de la queja administrativa por defecto de tramitación presentada, por la señora KATIA CUZCANO HERRERA"/>
    <s v="DPCHDI"/>
    <s v="QUEJA"/>
    <m/>
    <m/>
  </r>
  <r>
    <n v="249"/>
    <s v="00249-2022-PRODUCE/DGPCHDI"/>
    <s v="00009583-2022"/>
    <x v="3"/>
    <d v="2022-04-18T00:00:00"/>
    <x v="40"/>
    <m/>
    <s v=""/>
    <s v=""/>
    <s v=""/>
    <s v="Aprobar a favor de la empresa GRUPO CORPORATIVO CALEB S.A.C. el cambio de titular del permiso de pesca para operar la embarcación pesquera de menor escala PEDRO RAMOS "/>
    <s v="DECHDI"/>
    <s v="TUPA 10"/>
    <m/>
    <m/>
  </r>
  <r>
    <n v="250"/>
    <s v="00250-2022-PRODUCE/DGPCHDI"/>
    <s v="00016767-2022"/>
    <x v="3"/>
    <d v="2022-04-18T00:00:00"/>
    <x v="41"/>
    <m/>
    <s v=""/>
    <s v=""/>
    <s v=""/>
    <s v="Aprobar a favor del señor JOSE BENJAMIN IPANAQUE OROSCO el cambio de titular del permiso de pesca para operar la embarcación pesquera de menor escala AMIGO DE DIOS "/>
    <s v="DECHDI"/>
    <s v="TUPA 10"/>
    <m/>
    <m/>
  </r>
  <r>
    <n v="251"/>
    <s v="00251-2022-PRODUCE/DGPCHDI"/>
    <s v="00010028-2022"/>
    <x v="3"/>
    <d v="2022-04-18T00:00:00"/>
    <x v="41"/>
    <m/>
    <s v=""/>
    <s v=""/>
    <s v=""/>
    <s v="Otorgar a favor de la empresa PESQUERA DON ADOLFO E.I.R.L., la autorización de incremento de flota para construir una nueva embarcación pesquera de 89.32 m³ de capacidad de bodega,vía sustitución de la embarcación pesquera no siniestrada SANTO TORIBIO con matrícula PT-41475-PM y 89.32 m3 de capacidad de bodega, para la extracción del recurso Anchoveta con destino al consumo humano indirecto."/>
    <s v="DECHDI"/>
    <s v="TUPA 02"/>
    <m/>
    <m/>
  </r>
  <r>
    <n v="252"/>
    <s v="00252-2022-PRODUCE/DGPCHDI"/>
    <s v="00017384-2022"/>
    <x v="3"/>
    <d v="2022-04-18T00:00:00"/>
    <x v="42"/>
    <m/>
    <s v=""/>
    <s v=""/>
    <s v=""/>
    <s v="SUSPENDER temporalmente la Resolución Directoral 139-2007-PRODUCE/DGEPP, solo en el extremo de la planta de enlatado con capacidad instalada de 233 cajas/turno; resolución que otorgó a la empresa CHATSFORD S.A.C."/>
    <s v="DPCHDI"/>
    <s v="TUPA 30"/>
    <m/>
    <m/>
  </r>
  <r>
    <n v="253"/>
    <s v="00253-2022-PRODUCE/DGPCHDI"/>
    <s v="00018763-2022"/>
    <x v="3"/>
    <d v="2022-04-18T00:00:00"/>
    <x v="42"/>
    <m/>
    <s v=""/>
    <s v=""/>
    <s v=""/>
    <s v="APROBAR por única vez la solicitud de ampliación del plazo de ejecución de la autorización de instalación vía incremento de capacidades de procesamiento, que fuera otorgada a la empresa OCEANO SEAFOOD S.A."/>
    <s v="DPCHDI"/>
    <s v="TUPA 25"/>
    <m/>
    <m/>
  </r>
  <r>
    <n v="254"/>
    <s v="00254-2022-PRODUCE/DGPCHDI"/>
    <s v="00007699-2022"/>
    <x v="3"/>
    <d v="2022-04-21T00:00:00"/>
    <x v="42"/>
    <m/>
    <s v=""/>
    <s v=""/>
    <s v=""/>
    <s v=" Otorgar a favor de la empresa LO BOS MARINOS S.A.C., la autorización de incremento de flota para construir una nueva embarcación pesquera de 73.95 m³ de capacidad de bodega, vía sustitución de la embarcación pesquera no siniestrada CRUZ DEL SUR III con matrícula PL-2279-PM y 73.95 m³ de capacidad de bodega, para la extracción del recurso Anchoveta con destino al consumo humano indirecto."/>
    <s v="DECHDI"/>
    <s v="TUPA 04"/>
    <m/>
    <m/>
  </r>
  <r>
    <n v="255"/>
    <s v="00255-2022-PRODUCE/DGPCHDI"/>
    <s v="00031372-2021"/>
    <x v="3"/>
    <d v="2022-04-12T15:46:00"/>
    <x v="42"/>
    <m/>
    <s v=""/>
    <s v=""/>
    <s v=""/>
    <s v="OTORGAR a favor de la empresa NOVAPERU S.A.C., la autorización de instalación de la planta de procesamiento de congelado de productos hidrobiológicos"/>
    <s v="DPCHDI"/>
    <s v="TUPA 24"/>
    <m/>
    <m/>
  </r>
  <r>
    <n v="256"/>
    <s v="00256-2022-PRODUCE/DGPCHDI"/>
    <s v="00017218-2022"/>
    <x v="3"/>
    <d v="2022-04-18T00:00:00"/>
    <x v="42"/>
    <m/>
    <s v=""/>
    <s v=""/>
    <s v=""/>
    <s v="Declarar que la solicitud de modificación del permiso de pesca por cambio de matrícula de la embarcación pesquera LUZ DIVINA, presentada por el señor JOSÉ PORCIANO FIESTAS FIESTAS, ha sido aprobada automáticamente "/>
    <s v="DECHDI"/>
    <s v="TUPA 09"/>
    <m/>
    <m/>
  </r>
  <r>
    <n v="257"/>
    <s v="00257-2022-PRODUCE/DGPCHDI"/>
    <s v="00072943-2019"/>
    <x v="3"/>
    <d v="2022-04-13T16:52:00"/>
    <x v="42"/>
    <m/>
    <s v=""/>
    <s v=""/>
    <s v=""/>
    <s v="Declarar Improcedente la queja por defecto de tramitación interpuesto por el señor JULIO CESAR PANTA RUMICHE, "/>
    <s v="DECHDI"/>
    <s v="QUEJA"/>
    <m/>
    <m/>
  </r>
  <r>
    <n v="258"/>
    <s v="00258-2022-PRODUCE/DGPCHDI"/>
    <s v="00013564-2022"/>
    <x v="3"/>
    <d v="2022-04-13T16:37:00"/>
    <x v="43"/>
    <m/>
    <s v=""/>
    <s v=""/>
    <s v=""/>
    <s v="Otorgar a favor los señores REGULO ECHE PANTA y WALTER ECHE PANTA, permiso de pesca para operar la embarcación pesquera DON ISIDRO "/>
    <s v="DECHDI"/>
    <s v="TUPA 05"/>
    <m/>
    <m/>
  </r>
  <r>
    <n v="259"/>
    <s v="00259-2022-PRODUCE/DGPCHDI"/>
    <s v="00071551-2021"/>
    <x v="3"/>
    <d v="2022-04-13T16:47:00"/>
    <x v="44"/>
    <m/>
    <s v=""/>
    <s v=""/>
    <s v=""/>
    <s v="Declarar la conclusión del procedimiento de queja por defectos de tramitación, sin pronunciamiento sobre el fondo, formulada por el señor JUAN CARLOS URTEAGA FIOL "/>
    <s v="DECHDI"/>
    <s v="QUEJA"/>
    <m/>
    <m/>
  </r>
  <r>
    <n v="260"/>
    <s v="00260-2022-PRODUCE/DGPCHDI"/>
    <s v="00058087-2020"/>
    <x v="3"/>
    <d v="2022-04-13T16:55:00"/>
    <x v="44"/>
    <m/>
    <s v=""/>
    <s v=""/>
    <s v=""/>
    <s v="Declarar la conclusión del procedimiento de queja por defecto de tramitación, sin pronunciamiento sobre el fondo, iniciado por la empresa NEW PRODUCTS FOOD S.A.C "/>
    <s v="DECHDI"/>
    <s v="QUEJA"/>
    <m/>
    <m/>
  </r>
  <r>
    <n v="261"/>
    <s v="00261-2022-PRODUCE/DGPCHDI"/>
    <s v="00012961-2022"/>
    <x v="3"/>
    <d v="2022-05-04T00:00:00"/>
    <x v="45"/>
    <m/>
    <s v=""/>
    <s v=""/>
    <s v=""/>
    <s v="Declarar que la solicitud de modificación del permiso de pesca por cambio de matrícula de la embarcación pesquera MARIBEL I, en el extremo referido a la matrícula, de CE-2368-BM a CE-2368-CM,presentada por los señores JORGE CESAR ABANTO ROSALES y MARIBEL ANGELICA ALCANTARA TARAZONA, ha sido aprobada automáticamente. "/>
    <s v="DECHDI"/>
    <s v="TUPA 09"/>
    <m/>
    <m/>
  </r>
  <r>
    <n v="262"/>
    <s v="00262-2022-PRODUCE/DGPCHDI"/>
    <s v="00075705-2021"/>
    <x v="3"/>
    <d v="2022-04-18T00:00:00"/>
    <x v="45"/>
    <m/>
    <s v=""/>
    <s v=""/>
    <s v=""/>
    <s v="Otorgar a la empresa ANGLO AMERICAN QUELLAVECO S.A., autorización para realizar las actividades de colecta de recursos hidrobiológicos."/>
    <s v="DECHDI"/>
    <s v="COLECTA"/>
    <m/>
    <m/>
  </r>
  <r>
    <n v="263"/>
    <s v="00263-2022-PRODUCE/DGPCHDI"/>
    <s v="00002043-2022"/>
    <x v="3"/>
    <d v="2022-04-18T00:00:00"/>
    <x v="45"/>
    <m/>
    <s v=""/>
    <s v=""/>
    <s v=""/>
    <s v="Otorgar a la AUTORIDAD PARA LA RECONSTRUCCIÓN CON CAMBIOS, autorización para realizar las actividades de colecta de recursos hidrobiológicos "/>
    <s v="DECHDI"/>
    <s v="COLECTA"/>
    <m/>
    <m/>
  </r>
  <r>
    <n v="264"/>
    <s v="00264-2022-PRODUCE/DGPCHDI"/>
    <s v="00002820-2022"/>
    <x v="3"/>
    <d v="2022-04-18T00:00:00"/>
    <x v="45"/>
    <m/>
    <s v=""/>
    <s v=""/>
    <s v=""/>
    <s v="Otorgar a la EMPRESA ADMINISTRADORA CERRO S.A.C., autorización para realizar las actividades de colecta de recursos hidrobiológicos "/>
    <s v="DECHDI"/>
    <s v="COLECTA"/>
    <m/>
    <m/>
  </r>
  <r>
    <n v="265"/>
    <s v="00265-2022-PRODUCE/DGPCHDI"/>
    <s v="00004633-2022"/>
    <x v="3"/>
    <d v="2022-04-20T00:00:00"/>
    <x v="45"/>
    <m/>
    <s v=""/>
    <s v=""/>
    <s v=""/>
    <s v="Otorgar a la empresa ANTILLA COPPER SOCIEDAD ANONIMA, autorización para realizar las actividades de colecta de recursos hidrobiológicos."/>
    <s v="DECHDI"/>
    <s v="COLECTA"/>
    <m/>
    <m/>
  </r>
  <r>
    <n v="266"/>
    <s v="00266-2022-PRODUCE/DGPCHDI"/>
    <s v="00019302-2022"/>
    <x v="3"/>
    <d v="2022-04-20T00:00:00"/>
    <x v="45"/>
    <m/>
    <s v=""/>
    <s v=""/>
    <s v=""/>
    <s v="Aprobar a favor de los señores HECTOR BERNAL LLONTOP, MARIA ANTONIA LEYTON CHANAME, LORENZO NICOLAS BERNAL LLONTOP, MARIA LUCILA PALMA DE BERNAL y MIGUEL ANTONIO BERNAL LLONTOP el cambio de titular del permiso de pesca para operar la embarcación pesquera MI FE EN CRISTO 4"/>
    <s v="DECHDI"/>
    <s v="TUPA 10"/>
    <m/>
    <m/>
  </r>
  <r>
    <n v="267"/>
    <s v="00267-2022-PRODUCE/DGPCHDI"/>
    <s v="00007572-2022"/>
    <x v="3"/>
    <d v="2022-04-21T00:00:00"/>
    <x v="45"/>
    <m/>
    <s v=""/>
    <s v=""/>
    <s v=""/>
    <s v="Otorgar a favor de la empresa SAKANA DEL PERU S.A., la autorización de incremento de flota para construir una nueva embarcación pesquera de menor escala con 10.84 m3 de capacidad de bodega, vía sustitución de la embarcación pesquera no siniestrada EKANS con matrícula CO-20769-BM y 10.84 m3 de capacidad de bodega, para la extracción de los recursos Pota, Atún y especies a fines con destino al consumo humano directo."/>
    <s v="DECHDI"/>
    <s v="TUPA 02"/>
    <m/>
    <m/>
  </r>
  <r>
    <n v="268"/>
    <s v="00268-2022-PRODUCE/DGPCHDI"/>
    <s v="00009464-2022"/>
    <x v="3"/>
    <d v="2022-04-21T00:00:00"/>
    <x v="45"/>
    <m/>
    <s v=""/>
    <s v=""/>
    <s v=""/>
    <s v="Otorgar a favor de los señores VALENTIN RUMICHE PANTA, ROBERT ECHE ECA, ANITA ECHE SANCHEZ DE RUMICHE y CONSUELO ECA IMAN, la autorización de incremento de flota para construir una nueva embarcación pesquera de menor escala con 27.03 m3 de capacidad de bodega, vía sustitución de la embarcación pesquera no siniestrada IRIS FANY con matrícula PT-02597-BM y 27.03 m3 de capacidad de bodega, para la extracción de los recursos Anchoveta (Engraulis ringens y Anchoa nasus), Bonito (Sarda chiliensis chiliensis), Caballa (Scomber japonicus peruanus), Cachema (Isopisthus remifer), Chiri/Palometa/Pampanito (Peprilus meduis), Cojinova (Seriolella violacea), Jurel (Trachurus murphil), Lisa (Mugil cephalus) y Sierra (Scomberomorus sierra) con destino al consumo humano directo."/>
    <s v="DECHDI"/>
    <s v="TUPA 02"/>
    <m/>
    <m/>
  </r>
  <r>
    <n v="269"/>
    <s v="00269-2022-PRODUCE/DGPCHDI"/>
    <s v="00010369-2022"/>
    <x v="3"/>
    <d v="2022-05-04T00:00:00"/>
    <x v="45"/>
    <m/>
    <s v=""/>
    <s v=""/>
    <s v=""/>
    <s v="Aceptar el desistimiento del procedimiento de autorización de incremento de flota para construir una nueva embarcación pesquera de 86.50 m³ de capacidad de bodega, vía sustitución de la embarcación pesquera MI CHAVELITA con matrícula PT-3950-CM y 86.50 m³ de capacidad de bodega, para la extracción del recurso Anchoveta con destino al consumo humano indirecto; formulado por el señor TOMAS AQUILINO PAZO LLENQUE mediante el escrito adjunto con registro N° 00010369-2022-1; dándose por concluido el mencionado procedimiento administrativo."/>
    <s v="DECHDI"/>
    <s v="TUPA 02"/>
    <m/>
    <m/>
  </r>
  <r>
    <n v="270"/>
    <s v="00270-2022-PRODUCE/DGPCHDI"/>
    <s v="00014863-2022"/>
    <x v="3"/>
    <d v="2022-04-28T00:00:00"/>
    <x v="45"/>
    <m/>
    <s v=""/>
    <s v=""/>
    <s v=""/>
    <s v="Otorgar a favor de la empresa PESQUERA ANA MARIA S.R.L., la autorización de incremento de flota para construir una nueva embarcación pesquera de 324.49 m3 de capacidad de bodega, vía sustitución de la embarcación pesquera siniestrada AREQUIPA 10 con matrícula CO-1459-PMy 324.49 m3 de capacidad de bodega, para la extracción del recurso Anchoveta con destino al consumo humano indirecto."/>
    <s v="DECHDI"/>
    <s v="TUPA 02"/>
    <m/>
    <m/>
  </r>
  <r>
    <n v="271"/>
    <s v="00271-2022-PRODUCE/DGPCHDI"/>
    <s v="00081257-2021"/>
    <x v="3"/>
    <d v="2022-04-20T00:00:00"/>
    <x v="45"/>
    <m/>
    <s v=""/>
    <s v=""/>
    <s v=""/>
    <s v="Otorgar a favor de la empresa PESQUERA ORLAND S.A.C., permiso de pesca para operar la embarcación pesquera MONITOR HUASCAR IV "/>
    <s v="DECHDI"/>
    <s v="TUPA 05"/>
    <m/>
    <m/>
  </r>
  <r>
    <n v="272"/>
    <s v="00272-2022-PRODUCE/DGPCHDI"/>
    <s v="00017126-2022"/>
    <x v="3"/>
    <d v="2022-04-21T00:00:00"/>
    <x v="45"/>
    <m/>
    <s v=""/>
    <s v=""/>
    <s v=""/>
    <s v="Otorgar a favor de los señores HERMINIO PERICHE PANTA y LINA ANDREA PANTA ECA, la autorización de incremento de flota para construir una nueva embarcación pesquera de 42.93 m³ de capacidad de bodega, vía sustitución de la embarcación pesquera no siniestrada MILAGRO DE MI MADRE con matrícula TA_x0002_18667-PM y 42.93 m³ de capacidad de bodega, para la extracción del recurso Anchoveta con destino al consumo humano indirecto."/>
    <s v="DECHDI"/>
    <s v="TUPA 02"/>
    <m/>
    <m/>
  </r>
  <r>
    <n v="273"/>
    <s v="00273-2022-PRODUCE/DGPCHDI"/>
    <s v="00011572-2020"/>
    <x v="3"/>
    <d v="2022-04-21T00:00:00"/>
    <x v="45"/>
    <m/>
    <s v=""/>
    <s v=""/>
    <s v=""/>
    <s v="Declarar como no presentada la solicitud de permiso de pesca de menor escala para operar la embarcación pesquera BENDICION DE MI PADRE presentada por el señor JESUS DAVID JACINTO PANTA "/>
    <s v="DECHDI"/>
    <s v="TUMBES"/>
    <m/>
    <m/>
  </r>
  <r>
    <n v="274"/>
    <s v="00274-2022-PRODUCE/DGPCHDI"/>
    <s v="00007575-2022"/>
    <x v="3"/>
    <d v="2022-04-22T00:00:00"/>
    <x v="46"/>
    <m/>
    <s v=""/>
    <s v=""/>
    <s v=""/>
    <s v="Otorgar a favor de la empresa SAKANA DEL PERU S.A., la autorización de incremento de flota para construir una nueva embarcación pesquera de menor escala con 10.84 m3 de capacidad de bodega, vía sustitución de la embarcación pesquera no siniestrada TUISKA con matrícula CO-62608-CMy 10.84 m3 de capacidad de bodega, para la extracción de los recursos Pota o Calamar Gigante, Atún y especies a fines con destino al consumo humano directo."/>
    <s v="DECHDI"/>
    <s v="TUPA 02"/>
    <m/>
    <m/>
  </r>
  <r>
    <n v="275"/>
    <s v="00275-2022-PRODUCE/DGPCHDI"/>
    <s v="00016753-2022"/>
    <x v="3"/>
    <d v="2022-04-22T00:00:00"/>
    <x v="47"/>
    <m/>
    <s v=""/>
    <s v=""/>
    <s v=""/>
    <s v="Otorgar a favor de la señora MARIA INOCENTA SANTAMARIA SANTISTEBAN, la autorización de incremento de flota para construir una nueva embarcación pesquera de 29.51 m³ de capacidad de bodega, vía sustitución de la embarcación pesquera VIVIANA con matrícula PL-22725-CMy 29.51 m3 de capacidad de bodega, para la extracción de los recursos Anchoveta (Engraulis ringens y Anchoa nasus), Bonito (Sarda chiliensis chiliensis), Caballa (Scomber japonicus peruanus), Cachema (Cynoscion analis), Jurel (Trachurus murphii), Lisa ( Mugil cephalus), Lorna (Sciaena deliciosa), Machete (Ethmidium maculatum), Suco (Paralonchurus peruanus) y Pota (Dosidicus gigas) con destino al consumo humano directo."/>
    <s v="DECHDI"/>
    <s v="TUPA 02"/>
    <m/>
    <m/>
  </r>
  <r>
    <n v="276"/>
    <s v="00276-2022-PRODUCE/DGPCHDI"/>
    <s v="00019993-2022"/>
    <x v="3"/>
    <d v="2022-04-28T00:00:00"/>
    <x v="47"/>
    <m/>
    <s v=""/>
    <s v=""/>
    <s v=""/>
    <s v="AMPLIACION DE PLAZO PARA LA EJECUCION DE LA AUTORIZACION DE INCREMENTO DE FLOTA."/>
    <s v="DECHDI"/>
    <s v="TUPA 03"/>
    <m/>
    <m/>
  </r>
  <r>
    <n v="277"/>
    <s v="00277-2022-PRODUCE/DGPCHDI"/>
    <s v="00014020-2022"/>
    <x v="3"/>
    <d v="2022-04-28T00:00:00"/>
    <x v="47"/>
    <m/>
    <s v=""/>
    <s v=""/>
    <s v=""/>
    <s v="Otorgar a favor de la empresa PESQUERA EXALMAR S.A.A., la autorización de incremento de flota para construir una nueva embarcación pesquera de 560 m³ de capacidad de bodega, vía sustitución de la embarcación pesquera SAMANCO 3 con matrícula CE-4503-PM y 360 m3 de capacidad de bodega; y, de la embarcación pesquera siniestrada MERLIN con matrícula CE-2412-PM y 371.93 m3 de capacidad de bodega, para la extracción del recurso Anchoveta con destino al consumo humano indirecto."/>
    <s v="DECHDI"/>
    <s v="TUPA 02"/>
    <m/>
    <m/>
  </r>
  <r>
    <n v="278"/>
    <s v="00278-2022-PRODUCE/DGPCHDI"/>
    <s v="00021115-2022"/>
    <x v="3"/>
    <d v="2022-04-28T00:00:00"/>
    <x v="48"/>
    <m/>
    <s v=""/>
    <s v=""/>
    <s v=""/>
    <s v="MODIFICACIÓN DEL PERMISO DE PESCA POR CAMBIO DE DATOS EN MATRÍCULA DE EMBARCACIÓN PESQUERA ETHEL MERCEDES II"/>
    <s v="DECHDI"/>
    <s v="TUPA 09"/>
    <m/>
    <m/>
  </r>
  <r>
    <n v="279"/>
    <s v="00279-2022-PRODUCE/DGPCHDI"/>
    <s v="00022665-2022"/>
    <x v="3"/>
    <d v="2022-04-28T00:00:00"/>
    <x v="48"/>
    <m/>
    <s v=""/>
    <s v=""/>
    <s v=""/>
    <s v="MODIFICACION DEL PERMISO DE PESCA POR CAMBIO DE NOMBRE O MATRICULA DE EMBARCACION PESQUERA DE MENOR Y MAYOR ESCALA. E/P SANTA MARTHA"/>
    <s v="DECHDI"/>
    <s v="TUPA 09"/>
    <m/>
    <m/>
  </r>
  <r>
    <n v="280"/>
    <s v="00280-2022-PRODUCE/DGPCHDI"/>
    <s v="00082191-2021"/>
    <x v="3"/>
    <d v="2022-04-22T00:00:00"/>
    <x v="48"/>
    <m/>
    <s v=""/>
    <s v=""/>
    <s v=""/>
    <s v="Aprobar a favor del señor SANTOS BENITO LEYVA VILLAJULCA, el cambio de titular del permiso de pesca de menor escala para operar la embarcación pesquera SABRINA "/>
    <s v="DECHDI"/>
    <s v="TUPA 10"/>
    <m/>
    <m/>
  </r>
  <r>
    <n v="281"/>
    <s v="00281-2022-PRODUCE/DGPCHDI"/>
    <s v="00008322-2022"/>
    <x v="3"/>
    <d v="2022-04-22T00:00:00"/>
    <x v="48"/>
    <m/>
    <s v=""/>
    <s v=""/>
    <s v=""/>
    <s v="Declarar como no presentada la solicitud de permiso de pesca para operar la embarcación pesquera MILAGRO DE CHALPON III "/>
    <s v="DECHDI"/>
    <s v="TUPA 05"/>
    <m/>
    <m/>
  </r>
  <r>
    <n v="282"/>
    <s v="00282-2022-PRODUCE/DGPCHDI"/>
    <s v="00012868-2022"/>
    <x v="3"/>
    <d v="2022-04-22T00:00:00"/>
    <x v="49"/>
    <m/>
    <s v=""/>
    <s v=""/>
    <s v=""/>
    <s v="Aprobar a favor de los señores JOSE ARTURO JACINTO MONTENEGRO y CRISTINA LUCILA BELTRAN ORTEGA, el cambio de titular del permiso de pesca para operar la embarcación pesquera SEÑOR DE LA SOLEDAD con matrícula PT-5506-BMy 48.19 m3 de capacidad de bodega, para la extracción del recurso Anchoveta _x000a_con destino al consumo humano indirecto. Asimismo, aprobar a su favor el cambio de titular de los PMCE otorgado para la actividad extractiva del recurso Anchoveta con destino al consumo humano indirecto, en el marco del Reglamento del Decreto Legislativo Nº 1084."/>
    <s v="DECHDI"/>
    <s v="TUPA 10"/>
    <m/>
    <m/>
  </r>
  <r>
    <n v="283"/>
    <s v="00283-2022-PRODUCE/DGPCHDI"/>
    <s v="00014845-2022"/>
    <x v="3"/>
    <d v="2022-04-25T00:00:00"/>
    <x v="49"/>
    <m/>
    <s v=""/>
    <s v=""/>
    <s v=""/>
    <s v="Aprobar a favor de los señores HECTOR BERNAL LLONTOP, MARIA ANTONIA LEYTON CHANAME, LORENZO NICOLAS BERNAL LLONTOP, MARIA LUCILA PALMA DE BERNAL y MIGUEL ANTONIO BERNAL LLONTOP, el cambio de titular del permiso de pesca para operar la embarcación pesquera MI FE EN CRISTO N° 3 con matrícula PL-20298-CM y 85.88 m3 de capacidad de bodega, para la extracción del recursoAnchoveta con destino al consumo humano indirecto. Asimismo, aprobar a su favor el cambio de titular del PMCE otorgado para la actividad extractiva del recurso Anchoveta con destino al consumo humano indirecto, en el marco del Reglamento del Decreto Legislativo Nº 1084._x000a_Otorgar a favor de HECTOR BERNAL LLONTOP, MARIA ANTONIA LEYTON CHANAME, LORENZO NICOLAS BERNAL LLONTOP, MARIA LUCILA PALMA DE BERNAL y MIGUEL ANTONIO BERNAL LLONTOP, autorización de incremento de flota para construir una nueva e/p vía sustitución de la e/p MI FE EN CRISTO 3."/>
    <s v="DECHDI"/>
    <s v="TUPA 10"/>
    <m/>
    <m/>
  </r>
  <r>
    <n v="284"/>
    <s v="00284-2022-PRODUCE/DGPCHDI"/>
    <s v="00014982-2022"/>
    <x v="3"/>
    <d v="2022-04-28T00:00:00"/>
    <x v="49"/>
    <m/>
    <s v=""/>
    <s v=""/>
    <s v=""/>
    <s v="Aprobar a favor de la EMPRESA GRUPO PESQUERO JIVO S.A.C. el cambio de titular del permiso de pesca para operar la embarcación pesquera MI JUANITA "/>
    <s v="DECHDI"/>
    <s v="TUPA 10"/>
    <m/>
    <m/>
  </r>
  <r>
    <n v="285"/>
    <s v="00285-2022-PRODUCE/DGPCHDI"/>
    <s v="00027357-2019"/>
    <x v="3"/>
    <d v="2022-05-03T00:00:00"/>
    <x v="49"/>
    <m/>
    <s v=""/>
    <s v=""/>
    <s v=""/>
    <s v="APROBAR a favor de la empresa PESQUERA CAPRICORNIO S.A., el cambio de titularidad de la licencia de operación de la planta de procesamiento pesquero para la producción de harina y aceite de pescado "/>
    <s v="DPCHDI"/>
    <s v="TUPA 82"/>
    <m/>
    <m/>
  </r>
  <r>
    <n v="286"/>
    <s v="00286-2022-PRODUCE/DGPCHDI"/>
    <s v="00014768-2022"/>
    <x v="3"/>
    <d v="2022-04-28T00:00:00"/>
    <x v="49"/>
    <m/>
    <s v=""/>
    <s v=""/>
    <s v=""/>
    <s v="MODIFICACION DE LICENCIA DE OPERACION POR CAMBIO DENOMBRE O RAZON SOCIAL DE  EMPRESA PESQUERA O POR ACTUALIZACION"/>
    <s v="DPCHDI"/>
    <s v="TUPA 28"/>
    <m/>
    <m/>
  </r>
  <r>
    <n v="287"/>
    <s v="00287-2022-PRODUCE/DGPCHDI"/>
    <s v="00025159-2022"/>
    <x v="3"/>
    <d v="2022-04-25T00:00:00"/>
    <x v="50"/>
    <m/>
    <s v=""/>
    <s v=""/>
    <s v=""/>
    <s v="Publicar el listado de embarcaciones pesqueras que participarán en la ejecución de la Operación Eureka LXXII"/>
    <s v="DGPCHDI"/>
    <s v="LISTADO"/>
    <m/>
    <m/>
  </r>
  <r>
    <n v="288"/>
    <s v="00288-2022-PRODUCE/DGPCHDI"/>
    <s v="00016593-2022"/>
    <x v="3"/>
    <d v="2022-04-25T00:00:00"/>
    <x v="50"/>
    <m/>
    <s v=""/>
    <s v=""/>
    <s v=""/>
    <s v="Declarar como no presentada la solicitud de cambio de titular del permiso de pesca para operar la embarcación pesquera MI JOSE LUIS 2, señor ELVIS MANUEL SUCLUPE SANDOVAL"/>
    <s v="DECHDI"/>
    <s v="TUPA 10"/>
    <m/>
    <m/>
  </r>
  <r>
    <n v="289"/>
    <s v="00289-2022-PRODUCE/DGPCHDI"/>
    <s v="00016568-2022"/>
    <x v="3"/>
    <d v="2022-04-25T00:00:00"/>
    <x v="50"/>
    <m/>
    <s v=""/>
    <s v=""/>
    <s v=""/>
    <s v="Declarar como no presentada la solicitud de cambio de titular del permiso de pesca para operar la embarcación pesquera JOSE LUIS "/>
    <s v="DECHDI"/>
    <s v="TUPA 10"/>
    <m/>
    <m/>
  </r>
  <r>
    <n v="290"/>
    <s v="00290-2022-PRODUCE/DGPCHDI"/>
    <s v="00004052-2022"/>
    <x v="3"/>
    <d v="2022-04-25T00:00:00"/>
    <x v="50"/>
    <m/>
    <s v=""/>
    <s v=""/>
    <s v=""/>
    <s v="Otorgar a favor de los JOSÉ FELICIANO PERICHE INGA permiso de pesca para operar la embarcación pesquera JOSYMAR "/>
    <s v="DECHDI"/>
    <s v="TUPA 05"/>
    <m/>
    <m/>
  </r>
  <r>
    <n v="291"/>
    <s v="00291-2022-PRODUCE/DGPCHDI"/>
    <s v="00015038-2022"/>
    <x v="3"/>
    <d v="2022-05-04T00:00:00"/>
    <x v="50"/>
    <m/>
    <s v=""/>
    <s v=""/>
    <s v=""/>
    <s v="Otorgar a favor de la empresa GROUP MARCYMAR S.A.C., permiso de pesca para operar la embarcación pesquera MI YAHVE "/>
    <s v="DECHDI"/>
    <s v="TUPA 05"/>
    <m/>
    <m/>
  </r>
  <r>
    <n v="292"/>
    <s v="00292-2022-PRODUCE/DGPCHDI"/>
    <s v="00052528-2021"/>
    <x v="3"/>
    <d v="2022-04-28T00:00:00"/>
    <x v="51"/>
    <m/>
    <s v=""/>
    <s v=""/>
    <s v=""/>
    <s v="APROBAR a favor de la empresa CONSORCIO DON RAUL S.A.C., el cambio de titularidad de la licencia de operación de las plantas de procesamiento pesquero para la producción de congelado y enlatado."/>
    <s v="DPCHDI"/>
    <s v="TUPA 82"/>
    <m/>
    <m/>
  </r>
  <r>
    <n v="293"/>
    <s v="00293-2022-PRODUCE/DGPCHDI"/>
    <s v="00073442-2016"/>
    <x v="3"/>
    <d v="2022-05-03T00:00:00"/>
    <x v="51"/>
    <m/>
    <s v=""/>
    <s v=""/>
    <s v=""/>
    <s v="SUSPENDER temporalmente por única vez, la licencia para operar la planta de harina de pescado, empresa PESCA PERU PISCO NORTE S.A.C"/>
    <s v="DPCHDI"/>
    <s v="SUSPENSIÓN - LICENCIA"/>
    <m/>
    <m/>
  </r>
  <r>
    <n v="294"/>
    <s v="00294-2022-PRODUCE/DGPCHDI"/>
    <s v="00063660-2021"/>
    <x v="3"/>
    <d v="2022-05-04T00:00:00"/>
    <x v="52"/>
    <m/>
    <s v=""/>
    <s v=""/>
    <s v=""/>
    <s v="Desestimar el recurso de reconsideración formulado por el señor HILARIO VINCES OVIEDO"/>
    <s v="DGPCHDI"/>
    <s v="RECONSIDERACION"/>
    <m/>
    <m/>
  </r>
  <r>
    <n v="295"/>
    <s v="00295-2022-PRODUCE/DGPCHDI"/>
    <s v="00047644-2020"/>
    <x v="3"/>
    <d v="2022-05-04T00:00:00"/>
    <x v="52"/>
    <m/>
    <s v=""/>
    <s v=""/>
    <s v=""/>
    <s v="Declarar IMPROCEDENTE el recurso de reconsideración interpuesto por la empresa PESQUERA RUBÍ S.A."/>
    <s v="DGPCHDI"/>
    <s v="RECONSIDERACION"/>
    <m/>
    <m/>
  </r>
  <r>
    <n v="296"/>
    <s v="00296-2022-PRODUCE/DGPCHDI"/>
    <s v="00000472-2022"/>
    <x v="3"/>
    <d v="2022-05-16T00:00:00"/>
    <x v="52"/>
    <m/>
    <s v=""/>
    <s v=""/>
    <s v=""/>
    <s v="Otorgar a favor del señor FRANK MILUTIN PUENTE DJUROVICH, la autorización de incremento de flota para construir una nueva embarcación pesquera de 32.15 m³ de capacidad de bodega,vía sustitución de la embarcación pesquera no siniestrada SIEMPRE CON DIOS con matrícula PL-21705-CM y 32.15 m3 de capacidad de bodega, para la extracción de los recursos Anchoveta, Atún aleta amarilla, Atún de ojo grande, Barrilete, Bereche, Bonito, Caballa, Cabinza serránida, Cabrilla, Cachema, Coco/Suco, Cojinova, Congrio, Corvina, Doncella, Perico o Dorado, Jurel, Lenguado, Lisa, Lorna, Chiri Lomo negro, Machete, Pámpano, Pampanito, Pejerrey, Pez espada, Pintadilla, Pota, Raya, Robalo, Tiburón, Tollo y Zorro, con destino al consumo humano directo."/>
    <s v="DECHDI"/>
    <s v="TUPA 02"/>
    <m/>
    <m/>
  </r>
  <r>
    <n v="297"/>
    <s v="00297-2022-PRODUCE/DGPCHDI"/>
    <s v="00083135-2013"/>
    <x v="3"/>
    <d v="2022-05-04T00:00:00"/>
    <x v="52"/>
    <m/>
    <s v=""/>
    <s v=""/>
    <s v=""/>
    <s v="Aceptar el desistimiento presentado por el señor HOMERO WILFREDO NUREÑA LEON "/>
    <s v="DECHDI"/>
    <s v="ANCHOVETA"/>
    <m/>
    <m/>
  </r>
  <r>
    <n v="298"/>
    <s v="00298-2022-PRODUCE/DGPCHDI"/>
    <s v="00013387-2022"/>
    <x v="3"/>
    <d v="2022-05-04T00:00:00"/>
    <x v="52"/>
    <m/>
    <s v=""/>
    <s v=""/>
    <s v=""/>
    <s v="Declarar improcedente la solicitud de permiso de pesca para operar la embarcación pesquera MI NAZARENO "/>
    <s v="DECHDI"/>
    <s v="TUPA 05"/>
    <m/>
    <m/>
  </r>
  <r>
    <n v="299"/>
    <s v="00299-2022-PRODUCE/DGPCHDI"/>
    <s v="00046008-2020"/>
    <x v="3"/>
    <d v="2022-05-04T00:00:00"/>
    <x v="52"/>
    <m/>
    <s v=""/>
    <s v=""/>
    <s v=""/>
    <s v="Declarar IMPROCEDENTE el recurso de reconsideración interpuesto por la empresa PESQUERA DIAMANTE S.A."/>
    <s v="DGPCHDI"/>
    <s v="RECONSIDERACION"/>
    <m/>
    <m/>
  </r>
  <r>
    <n v="300"/>
    <s v="00300-2022-PRODUCE/DGPCHDI"/>
    <s v="00015129-2022"/>
    <x v="3"/>
    <d v="2022-05-04T00:00:00"/>
    <x v="52"/>
    <m/>
    <s v=""/>
    <s v=""/>
    <s v=""/>
    <s v="Rectificar el error material contenido en, vistos, el considerando 1 y en el artículo 1, 2 y 5 de la Resolución Directoral 00196-2022-PRODUCE/DGPCHDI, respecto a la razón social la empresa CONSORCIO INDUSTRIAL SUR PERU S.A.C.,  "/>
    <s v="DGPCHDI"/>
    <s v="RECTIFICACION"/>
    <m/>
    <m/>
  </r>
  <r>
    <n v="301"/>
    <s v="00301-2022-PRODUCE/DGPCHDI"/>
    <s v="00023362-2022"/>
    <x v="3"/>
    <d v="2022-05-06T00:00:00"/>
    <x v="53"/>
    <m/>
    <s v=""/>
    <s v=""/>
    <s v=""/>
    <s v="Aprobar a favor de la empresa CORPORACION HERSAE S.A.C. el cambio de titular del permiso de pesca para operar la embarcación pesquera DON ANGEL "/>
    <s v="DECHDI"/>
    <s v="TUPA 10"/>
    <m/>
    <m/>
  </r>
  <r>
    <n v="302"/>
    <s v="00302-2022-PRODUCE/DGPCHDI"/>
    <s v="00085652-2016"/>
    <x v="3"/>
    <d v="2022-05-06T00:00:00"/>
    <x v="53"/>
    <m/>
    <s v=""/>
    <s v=""/>
    <s v=""/>
    <s v="Recurso de reconsideración interpuesto por la empresa INVERSIONES PERU PACIFICO S.A,"/>
    <s v="DPCHDI"/>
    <s v="RECONSIDERACION"/>
    <m/>
    <m/>
  </r>
  <r>
    <n v="303"/>
    <s v="00303-2022-PRODUCE/DGPCHDI"/>
    <s v="00024463-2022"/>
    <x v="3"/>
    <d v="2022-05-06T00:00:00"/>
    <x v="53"/>
    <m/>
    <s v=""/>
    <s v=""/>
    <s v=""/>
    <s v="LEVANTAR la suspensión temporal de la licencia de operación - empresa PESQUERA TIERRA COLORADA S.A.C"/>
    <s v="DPCHDI"/>
    <s v="LEVANTAMIENTO DE SUSPENSION"/>
    <m/>
    <m/>
  </r>
  <r>
    <n v="304"/>
    <s v="00304-2022-PRODUCE/DGPCHDI"/>
    <s v="00083136-2013"/>
    <x v="4"/>
    <d v="2022-05-05T00:00:00"/>
    <x v="54"/>
    <m/>
    <s v=""/>
    <s v=""/>
    <s v=""/>
    <s v="Aceptar el desistimiento presentado por el señor CARLOS ALBERTO GONZALES ARAUJO "/>
    <s v="DGPCHDI"/>
    <s v="RECONSIDERACION"/>
    <m/>
    <m/>
  </r>
  <r>
    <n v="305"/>
    <s v="00305-2022-PRODUCE/DGPCHDI"/>
    <s v="00036451-2021"/>
    <x v="4"/>
    <d v="2022-05-06T00:00:00"/>
    <x v="55"/>
    <m/>
    <s v=""/>
    <s v=""/>
    <s v=""/>
    <s v="Declarar como NO PRESENTADA la solicitud de suspender por sesenta 60 días calendario el computo del plazo de un año para ejecutar la instalación de una planta de procesamiento pesquero - empresa YDRO PAITA EXPORT E.I.R.L."/>
    <s v="DPCHDI"/>
    <s v="TUPA 24"/>
    <m/>
    <m/>
  </r>
  <r>
    <n v="306"/>
    <s v="00306-2022-PRODUCE/DGPCHDI"/>
    <s v="00015269-2022"/>
    <x v="4"/>
    <d v="2022-05-06T00:00:00"/>
    <x v="55"/>
    <m/>
    <s v=""/>
    <s v=""/>
    <s v=""/>
    <s v="Otorgar a favor de la empresa PESQUERA NAYLAMP MAR S.A.C., la autorización de incremento de flota para construir una nueva embarcación pesquera de 74.75 m³ de capacidad de bodega, vía sustitución de la embarcación pesquera no siniestrada EL NAYLAMP con matrícula PL-2264-CM y 74.75 m³ de capacidad de bodega, para la extracción del recurso Anchoveta con destino al consumo humano indirecto."/>
    <s v="DECHDI"/>
    <s v="TUPA 02"/>
    <m/>
    <m/>
  </r>
  <r>
    <n v="307"/>
    <s v="00307-2022-PRODUCE/DGPCHDI"/>
    <s v="00011762-2022"/>
    <x v="4"/>
    <d v="2022-05-06T00:00:00"/>
    <x v="55"/>
    <m/>
    <s v=""/>
    <s v=""/>
    <s v=""/>
    <s v="Otorgar a favor de la empresa CORPORACION PESQUERA ERMA S.A.C., la autorización de incremento de flota para construir una nueva embarcación pesquera de 98.17 m³ de capacidad de bodega, vía sustitución de la embarcación pesquera no siniestrada ASMAR II con matrícula PL-19733-CM y 98.17 m³ de capacidad de bodega, para la extracción del recurso Anchoveta con destino al consumo humano indirecto."/>
    <s v="DECHDI"/>
    <s v="TUPA 02"/>
    <m/>
    <m/>
  </r>
  <r>
    <n v="308"/>
    <s v="00308-2022-PRODUCE/DGPCHDI"/>
    <s v="00014982-2022"/>
    <x v="4"/>
    <d v="2022-05-06T00:00:00"/>
    <x v="55"/>
    <m/>
    <s v=""/>
    <s v=""/>
    <s v=""/>
    <s v="Rectificar los errores materiales contenido en la parte de vistos, en el considerando 1 y en los artículos 1, 3 y 4 de la Resolución Directoral 284-022-PRODUCE/DGPCHDI EMPRESA GRUPO JIVO S.A.C."/>
    <s v="DECHDI"/>
    <s v="RECTIFICACION"/>
    <m/>
    <m/>
  </r>
  <r>
    <n v="309"/>
    <s v="00309-2022-PRODUCE/DGPCHDI"/>
    <s v="00066579-2016"/>
    <x v="4"/>
    <d v="2022-05-06T00:00:00"/>
    <x v="55"/>
    <m/>
    <s v=""/>
    <s v=""/>
    <s v=""/>
    <s v="Declarar IMPROCEDENTE el recurso de reconsideración interpuesto por la empresa PROTEFISH S.A.C."/>
    <s v="DPCHDI"/>
    <s v="RECONSIDERACION"/>
    <m/>
    <m/>
  </r>
  <r>
    <n v="310"/>
    <s v="00310-2022-PRODUCE/DGPCHDI"/>
    <s v="00013263-2022"/>
    <x v="4"/>
    <d v="2022-05-06T00:00:00"/>
    <x v="55"/>
    <m/>
    <s v=""/>
    <s v=""/>
    <s v=""/>
    <s v="Otorgar a favor de la EMPRESA PESQUERA CD E.I.R.L., la autorización de incremento de flota para construir una nueva embarcación pesquera. "/>
    <s v="DECHDI"/>
    <s v="TUPA 02"/>
    <m/>
    <m/>
  </r>
  <r>
    <n v="311"/>
    <s v="00311-2022-PRODUCE/DGPCHDI"/>
    <s v="00022074-2022"/>
    <x v="4"/>
    <d v="2022-05-10T00:00:00"/>
    <x v="55"/>
    <m/>
    <s v=""/>
    <s v=""/>
    <s v=""/>
    <s v="Aprobar a favor de la empresa PABLO Y VASCO E.I.R.L. el cambio de titular del permiso de pesca para operar la embarcación pesquera LINDA ROSA "/>
    <s v="DECHDI"/>
    <s v="TUPA 10"/>
    <m/>
    <m/>
  </r>
  <r>
    <n v="312"/>
    <s v="00312-2022-PRODUCE/DGPCHDI"/>
    <s v="00008224-2022"/>
    <x v="4"/>
    <d v="2022-05-06T00:00:00"/>
    <x v="56"/>
    <m/>
    <s v=""/>
    <s v=""/>
    <s v=""/>
    <s v="Otorgar a la empresa FENIX POWER PERU S.A., autorización para realizar las actividades de colecta de recursos hidrobiológicos "/>
    <s v="DECHDI"/>
    <s v="COLECTA"/>
    <m/>
    <m/>
  </r>
  <r>
    <n v="313"/>
    <s v="00313-2022-PRODUCE/DGPCHDI"/>
    <s v="00079424-2021"/>
    <x v="4"/>
    <d v="2022-05-06T00:00:00"/>
    <x v="57"/>
    <m/>
    <s v=""/>
    <s v=""/>
    <s v=""/>
    <s v="Aprobar a favor de la empresa TRANSPORTES ANGHELLO S.A.C., el cambio de titular del permiso de pesca para operar la embarcación pesquera MARIBEL I "/>
    <s v="DECHDI"/>
    <s v="TUPA 10"/>
    <m/>
    <m/>
  </r>
  <r>
    <n v="314"/>
    <s v="00314-2022-PRODUCE/DGPCHDI"/>
    <s v="00019870-2022"/>
    <x v="4"/>
    <d v="2022-05-09T00:00:00"/>
    <x v="57"/>
    <m/>
    <s v=""/>
    <s v=""/>
    <s v=""/>
    <s v="Aprobar a favor de la empresa PESQUERA ORLAND S.A.C. el cambio de titular del permiso de pesca para operar la embarcación pesquera MI JUAN AUGUSTO "/>
    <s v="DECHDI"/>
    <s v="TUPA 10"/>
    <m/>
    <m/>
  </r>
  <r>
    <n v="315"/>
    <s v="00315-2022-PRODUCE/DGPCHDI"/>
    <s v="00027687-2022"/>
    <x v="4"/>
    <d v="2022-05-09T00:00:00"/>
    <x v="58"/>
    <m/>
    <s v=""/>
    <s v=""/>
    <s v=""/>
    <s v="Autorizar la incorporación definitiva del PMCE para la extracción del recurso Merluza proveniente de la embarcación FORTUNO con matrícula PT-6007-CM a favor de la embarcación CAMELOT de matrícula CO-13021-PM; solicitada por la empresa PESQUERA TERRANOVA S.A.C. a través del escrito con registro N° 00027687-2022. "/>
    <s v="DECHDI"/>
    <s v="TUPA 13"/>
    <m/>
    <m/>
  </r>
  <r>
    <n v="316"/>
    <s v="00316-2022-PRODUCE/DGPCHDI"/>
    <s v="00068642-2021"/>
    <x v="4"/>
    <d v="2022-05-10T00:00:00"/>
    <x v="58"/>
    <m/>
    <s v=""/>
    <s v=""/>
    <s v=""/>
    <s v="Declarar la conclusión del procedimiento de queja por defecto de tramitación, sin pronunciamiento sobre el fondo, formulada por la empresa CONSORCIO INDUSTRIAL SUR PERU S.A.C."/>
    <s v="DPCHDI"/>
    <s v="QUEJA"/>
    <m/>
    <m/>
  </r>
  <r>
    <n v="317"/>
    <s v="00317-2022-PRODUCE/DGPCHDI"/>
    <s v="00082812-2022"/>
    <x v="4"/>
    <d v="2022-05-12T00:00:00"/>
    <x v="59"/>
    <m/>
    <s v=""/>
    <s v=""/>
    <s v=""/>
    <s v="Declarar IMPROCEDENTE, la solicitud de cambio de titular de la Licencia de Operación de la planta de procesamiento pesquero para la producción de harina de pescado de alto contenido proteínico presentada por la empresa GER EXPORT S.A."/>
    <s v="DPCHDI"/>
    <s v="TUPA 29"/>
    <m/>
    <m/>
  </r>
  <r>
    <n v="318"/>
    <s v="00318-2022-PRODUCE/DGPCHDI"/>
    <s v="00036930-2021"/>
    <x v="4"/>
    <d v="2022-05-12T00:00:00"/>
    <x v="59"/>
    <m/>
    <s v=""/>
    <s v=""/>
    <s v=""/>
    <s v="Declarar IMPROCEDENTE el recurso de reconsideración interpuesto por la empresa RUNAPESCA S.A.C., "/>
    <s v="DPCHDI"/>
    <s v="RECONSIDERACION"/>
    <m/>
    <m/>
  </r>
  <r>
    <n v="319"/>
    <s v="00319-2022-PRODUCE/DGPCHDI"/>
    <s v="00040981-2021"/>
    <x v="4"/>
    <d v="2022-05-16T00:00:00"/>
    <x v="60"/>
    <m/>
    <s v=""/>
    <s v=""/>
    <s v=""/>
    <s v="Declarar que carece de objeto pronunciarse respecto al recurso de reconsideración interpuesto por el señor SANTOS SERAPIO TEMOCHE."/>
    <s v="DECHDI"/>
    <s v="RECONSIDERACION"/>
    <m/>
    <m/>
  </r>
  <r>
    <n v="320"/>
    <s v="00320-2022-PRODUCE/DGPCHDI"/>
    <s v="00016071-2022"/>
    <x v="4"/>
    <d v="2022-05-27T00:00:00"/>
    <x v="60"/>
    <m/>
    <s v=""/>
    <s v=""/>
    <s v=""/>
    <s v="Declarar como no presentada la solicitud de cambio de titular del permiso de pesca para operar la embarcación pesquera RICHARD ALEXANDER "/>
    <s v="DECHDI"/>
    <s v="TUPA 10"/>
    <m/>
    <m/>
  </r>
  <r>
    <n v="321"/>
    <s v="00321-2022-PRODUCE/DGPCHDI"/>
    <s v="00026308-2022"/>
    <x v="4"/>
    <d v="2022-05-13T00:00:00"/>
    <x v="60"/>
    <m/>
    <s v=""/>
    <s v=""/>
    <s v=""/>
    <s v="SUSPENDER temporalmente y por única vez la licencia de operación otorgada a la empresa COMPLEJO INDUSTRIAL SKAVOS S.A.C., "/>
    <s v="DPCHDI"/>
    <s v="TUPA 30"/>
    <m/>
    <m/>
  </r>
  <r>
    <n v="322"/>
    <s v="00322-2022-PRODUCE/DGPCHDI"/>
    <s v="00012283-2022"/>
    <x v="4"/>
    <d v="2022-05-13T00:00:00"/>
    <x v="60"/>
    <m/>
    <s v=""/>
    <s v=""/>
    <s v=""/>
    <s v="Otorgar a la empresa STATKRAFT PERU S.A., autorización para realizar las actividades de colecta de recursos hidrobiológicos "/>
    <s v="DECHDI"/>
    <s v="COLECTA"/>
    <m/>
    <m/>
  </r>
  <r>
    <n v="323"/>
    <s v="00323-2022-PRODUCE/DGPCHDI"/>
    <s v="00016180-2022"/>
    <x v="4"/>
    <d v="2022-05-13T00:00:00"/>
    <x v="60"/>
    <m/>
    <s v=""/>
    <s v=""/>
    <s v=""/>
    <s v="Otorgar al PROYECTO ESPECIAL OLMOS TINAJONES, autorización para realizar las actividades de colecta de recursos hidrobiológicos "/>
    <s v="DECHDI"/>
    <s v="COLECTA"/>
    <m/>
    <m/>
  </r>
  <r>
    <n v="324"/>
    <s v="00324-2022-PRODUCE/DGPCHDI"/>
    <s v="00012399-2022"/>
    <x v="4"/>
    <d v="2022-05-13T00:00:00"/>
    <x v="60"/>
    <m/>
    <s v=""/>
    <s v=""/>
    <s v=""/>
    <s v="Otorgar a la empresa STATKRAFT PERU S.A., autorización para realizar las actividades de colecta de recursos hidrobiológicos"/>
    <s v="DECHDI"/>
    <s v="COLECTA"/>
    <m/>
    <m/>
  </r>
  <r>
    <n v="325"/>
    <s v="00325-2022-PRODUCE/DGPCHDI"/>
    <s v="00010081-2022"/>
    <x v="4"/>
    <d v="2022-05-13T00:00:00"/>
    <x v="60"/>
    <m/>
    <s v=""/>
    <s v=""/>
    <s v=""/>
    <s v="Otorgar a la empresa CONCESIONARIA LINEA DE TRANSMISION CCNCM S.A.C., autorización para realizar las actividades de colecta de recursos hidrobiológicos "/>
    <s v="DECHDI"/>
    <s v="COLECTA"/>
    <m/>
    <m/>
  </r>
  <r>
    <n v="326"/>
    <s v="00326-2022-PRODUCE/DGPCHDI"/>
    <s v="00009062-2022"/>
    <x v="4"/>
    <d v="2022-05-13T00:00:00"/>
    <x v="60"/>
    <m/>
    <s v=""/>
    <s v=""/>
    <s v=""/>
    <s v="Otorgar a la empresa SHAHUINDO S.A.C., autorización para realizar las actividades de colecta de recursos hidrobiológicos. "/>
    <s v="DECHDI"/>
    <s v="COLECTA"/>
    <m/>
    <m/>
  </r>
  <r>
    <n v="327"/>
    <s v="00327-2022-PRODUCE/DGPCHDI"/>
    <s v="00012775-2022"/>
    <x v="4"/>
    <d v="2022-05-13T00:00:00"/>
    <x v="60"/>
    <m/>
    <s v=""/>
    <s v=""/>
    <s v=""/>
    <s v="Rectificar el error material contenido en el extremo del considerando 10 de la Resolución Directoral 109-2022-PRODUCE/DGPCHDI"/>
    <s v="DPCHDI"/>
    <s v="RECTIFICACION"/>
    <m/>
    <m/>
  </r>
  <r>
    <n v="328"/>
    <s v="00328-2022-PRODUCE/DGPCHDI"/>
    <s v="00026798-2022"/>
    <x v="4"/>
    <d v="2022-05-13T00:00:00"/>
    <x v="60"/>
    <m/>
    <s v=""/>
    <s v=""/>
    <s v=""/>
    <s v="Autorizar temporalmente, el uso y disfrute del PMCE remanente de la embarcación pesquera TASA 45 "/>
    <s v="DECHDI"/>
    <s v="OTRO"/>
    <m/>
    <m/>
  </r>
  <r>
    <n v="329"/>
    <s v="00329-2022-PRODUCE/DGPCHDI"/>
    <s v="00005490-2022"/>
    <x v="4"/>
    <d v="2022-05-13T00:00:00"/>
    <x v="60"/>
    <m/>
    <s v=""/>
    <s v=""/>
    <s v=""/>
    <s v="Otorgar a la empresa STATKRAFT PERU S.A., autorización para realizar las actividades de colecta de recursos hidrobiológicos "/>
    <s v="DECHDI"/>
    <s v="COLECTA"/>
    <m/>
    <m/>
  </r>
  <r>
    <n v="330"/>
    <s v="00330-2022-PRODUCE/DGPCHDI"/>
    <s v="00007280-2022"/>
    <x v="4"/>
    <d v="2022-05-13T00:00:00"/>
    <x v="60"/>
    <m/>
    <s v=""/>
    <s v=""/>
    <s v=""/>
    <s v="Otorgar a la empresa MINSUR S.A, autorización para realizar las actividades de colecta de recursos hidrobiológicos"/>
    <s v="DECHDI"/>
    <s v="COLECTA"/>
    <m/>
    <m/>
  </r>
  <r>
    <n v="331"/>
    <s v="00331-2022-PRODUCE/DGPCHDI"/>
    <s v="00007565-2022"/>
    <x v="4"/>
    <d v="2022-05-13T00:00:00"/>
    <x v="60"/>
    <m/>
    <s v=""/>
    <s v=""/>
    <s v=""/>
    <s v="Otorgar a la empresa MINERA BARRICK PERU S.A., autorización para realizar las actividades de colecta de recursos hidrobiológicos "/>
    <s v="DECHDI"/>
    <s v="COLECTA"/>
    <m/>
    <m/>
  </r>
  <r>
    <n v="332"/>
    <s v="00332-2022-PRODUCE/DGPCHDI"/>
    <s v="00008000-2022"/>
    <x v="4"/>
    <d v="2022-05-13T00:00:00"/>
    <x v="60"/>
    <m/>
    <s v=""/>
    <s v=""/>
    <s v=""/>
    <s v="Otorgar a la empresa HIDROELECTRICA HUANCHOR S.A.C., autorización para realizar las actividades de colecta de recursos hidrobiológicos "/>
    <s v="DECHDI"/>
    <s v="COLECTA"/>
    <m/>
    <m/>
  </r>
  <r>
    <n v="333"/>
    <s v="00333-2022-PRODUCE/DGPCHDI"/>
    <s v="00020594-2022"/>
    <x v="4"/>
    <d v="2022-05-13T00:00:00"/>
    <x v="60"/>
    <m/>
    <s v=""/>
    <s v=""/>
    <s v=""/>
    <s v="Rectificar el error material contenido los considerandos 4 y 7, de parte considerativa, y el artículo 1 de parte resolutiva, de la Resolución Directoral 757-2021-produce/dgpchdi"/>
    <s v="DECHDI"/>
    <s v="RECTIFICACION"/>
    <m/>
    <m/>
  </r>
  <r>
    <n v="334"/>
    <s v="00334-2022-PRODUCE/DGPCHDI"/>
    <s v="00008006-2022"/>
    <x v="4"/>
    <d v="2022-05-13T00:00:00"/>
    <x v="60"/>
    <m/>
    <s v=""/>
    <s v=""/>
    <s v=""/>
    <s v="Otorgar a la empresa HIDROELECTRICA HUANCHOR S.A.C., autorización para realizar las actividades de colecta de recursos hidrobiológicos "/>
    <s v="DECHDI"/>
    <s v="COLECTA"/>
    <m/>
    <m/>
  </r>
  <r>
    <n v="335"/>
    <s v="00335-2022-PRODUCE/DGPCHDI"/>
    <m/>
    <x v="4"/>
    <m/>
    <x v="60"/>
    <m/>
    <s v=""/>
    <s v=""/>
    <s v=""/>
    <m/>
    <m/>
    <s v="ANULADO"/>
    <m/>
    <m/>
  </r>
  <r>
    <n v="336"/>
    <s v="00336-2022-PRODUCE/DGPCHDI"/>
    <s v="00021660-2022"/>
    <x v="4"/>
    <d v="2022-05-16T00:00:00"/>
    <x v="60"/>
    <m/>
    <s v=""/>
    <s v=""/>
    <s v=""/>
    <s v="Otorgar a favor de la EMPRESA PESQUERA JAIS S.A.C., la autorización de incremento de flota para construir una nueva embarcación pesquera de 34.95 m³ de capacidad de bodega, vía sustitución de la embarcación pesquera no siniestrada PEDRO ESTEBAN con matrícula PL-5489-CM y 34.95 m³ de capacidad de bodega, para la extracción del recurso Anchoveta con destino al consumo humano indirecto."/>
    <s v="DECHDI"/>
    <s v="TUPA 02"/>
    <m/>
    <m/>
  </r>
  <r>
    <n v="337"/>
    <s v="00337-2022-PRODUCE/DGPCHDI"/>
    <s v="00028402-2022"/>
    <x v="4"/>
    <d v="2022-05-13T00:00:00"/>
    <x v="60"/>
    <m/>
    <s v=""/>
    <s v=""/>
    <s v=""/>
    <s v="Declarar que la solicitud de modificación del permiso de pesca para operar la e/p HILLARY-I en el extremo referido a la denominación del titular PESQUERA ARTESANAL EL FERROL S.A.C. a PESQUERA ARTESANAL EL FERROL E.I.R.L. ha sido aprobada automáticamente ..."/>
    <s v="DECHDI"/>
    <s v="TUPA 09"/>
    <m/>
    <m/>
  </r>
  <r>
    <n v="338"/>
    <s v="00338-2022-PRODUCE/DGPCHDI"/>
    <s v="00025719-2022"/>
    <x v="4"/>
    <d v="2022-05-16T00:00:00"/>
    <x v="60"/>
    <m/>
    <s v=""/>
    <s v=""/>
    <s v=""/>
    <s v="Ampliación del plazo para ejecutar la autorización de incremento de flota."/>
    <s v="DECHDI"/>
    <s v="TUPA 03"/>
    <m/>
    <m/>
  </r>
  <r>
    <n v="339"/>
    <s v="00339-2022-PRODUCE/DGPCHDI"/>
    <m/>
    <x v="4"/>
    <m/>
    <x v="60"/>
    <m/>
    <s v=""/>
    <s v=""/>
    <s v=""/>
    <m/>
    <m/>
    <s v="ANULADO"/>
    <m/>
    <m/>
  </r>
  <r>
    <n v="340"/>
    <s v="00340-2022-PRODUCE/DGPCHDI"/>
    <s v="00008434-2022"/>
    <x v="4"/>
    <d v="2022-05-16T00:00:00"/>
    <x v="61"/>
    <m/>
    <s v=""/>
    <s v=""/>
    <s v=""/>
    <s v="Otorgar a la empresa COMPAÑIA MINERA CHUNGAR S.A.C., autorización para realizar las actividades de colecta de recursos hidrobiológicos"/>
    <s v="DECHDI"/>
    <s v="COLECTA"/>
    <m/>
    <m/>
  </r>
  <r>
    <n v="341"/>
    <s v="00341-2022-PRODUCE/DGPCHDI"/>
    <s v="00000783-2022"/>
    <x v="4"/>
    <d v="2022-05-17T00:00:00"/>
    <x v="61"/>
    <m/>
    <s v=""/>
    <s v=""/>
    <s v=""/>
    <s v="APROBAR a favor de la empresa MANGIARE SEAFOOD S.A.C., el cambio de titularidad de la licencia de operación de la planta de procesamiento pesquero para la producción de congelado de productos hidrobiológicos"/>
    <s v="DPCHDI"/>
    <s v="TUPA 29"/>
    <m/>
    <m/>
  </r>
  <r>
    <n v="342"/>
    <s v="00342-2022-PRODUCE/DGPCHDI"/>
    <s v="00017560-2022"/>
    <x v="4"/>
    <d v="2022-05-16T00:00:00"/>
    <x v="61"/>
    <m/>
    <s v=""/>
    <s v=""/>
    <s v=""/>
    <s v="Disponer la reconstrucción del expediente con registro No. 00027131-2018"/>
    <s v="DGPCHDI"/>
    <s v="OTRO"/>
    <m/>
    <m/>
  </r>
  <r>
    <n v="343"/>
    <s v="00343-2022-PRODUCE/DGPCHDI"/>
    <s v="00017848-2022"/>
    <x v="4"/>
    <d v="2022-05-16T00:00:00"/>
    <x v="61"/>
    <m/>
    <s v=""/>
    <s v=""/>
    <s v=""/>
    <s v="Aprobar el Listado de Asignación de Límites Máximos de Captura por Embarcación de la Zona Norte-Centro para la extracción del recurso Anchoveta, correspondiente a la Primera Temporada de Pesca de Anchoveta del año 2022 de la Zona Norte-Centro."/>
    <s v="DGPCHDI"/>
    <s v="LISTADO"/>
    <m/>
    <m/>
  </r>
  <r>
    <n v="344"/>
    <s v="00344-2022-PRODUCE/DGPCHDI"/>
    <s v="00021905-2022"/>
    <x v="4"/>
    <d v="2022-05-18T00:00:00"/>
    <x v="61"/>
    <m/>
    <s v=""/>
    <s v=""/>
    <s v=""/>
    <s v="Solicitud de ampliación del plazo para la ejecución de la autorización de incremento de flota a favor de los señores HÉCTOR PANTA PANTA, SEBASTIAN ALBERTO PANTA PANTA, TEOFILO PANTA PANTA y PERCY PANTA PANTA para la construcción de una nueva embarcación ha sido aprobada automáticamente "/>
    <s v="DECHDI"/>
    <s v="TUPA 03"/>
    <m/>
    <m/>
  </r>
  <r>
    <n v="345"/>
    <s v="00345-2022-PRODUCE/DGPCHDI"/>
    <s v="00025876-2019"/>
    <x v="4"/>
    <d v="2022-05-17T00:00:00"/>
    <x v="62"/>
    <m/>
    <s v=""/>
    <s v=""/>
    <s v=""/>
    <s v="Declarar que carece de objeto emitir pronunciamiento respecto del recurso de reconsideración interpuesto por el señor FRANK MILUTIN PUENTE DJUROVICH"/>
    <s v="DECHDI"/>
    <s v="RECONSIDERACION"/>
    <m/>
    <m/>
  </r>
  <r>
    <n v="346"/>
    <s v="00346-2022-PRODUCE/DGPCHDI"/>
    <s v="00026201-2022"/>
    <x v="4"/>
    <d v="2022-05-18T00:00:00"/>
    <x v="62"/>
    <m/>
    <s v=""/>
    <s v=""/>
    <s v=""/>
    <s v="Dejar sin efecto el art. 2 de la Resolución Directoral 472-2019-PRODUCE/DGPCHDI que dispuso determinado condicionamiento al cambio de titularidad de la licencia de operación otorgada a favor de la empresa FORTUNA ATUNEROS CONGELADORES S.A.C., hoy MARPROTEIN S.A.C."/>
    <s v="DPCHDI"/>
    <s v="OTRO"/>
    <m/>
    <m/>
  </r>
  <r>
    <n v="347"/>
    <s v="00347-2022-PRODUCE/DGPCHDI"/>
    <s v="00030479-2022"/>
    <x v="4"/>
    <d v="2022-05-19T00:00:00"/>
    <x v="63"/>
    <m/>
    <s v=""/>
    <s v=""/>
    <s v=""/>
    <s v="Solicitud de ampliación del plazo para la ejecución de la autorización de incremento de flota dispuesta mediante Resolución Directoral 613-2020-PRODUCE/DGPCHDI a favor de los señores DEMETRIO JACINTO CHUNGA, MARIA SANTOS TRINIDAD PANTA DE JACINTO, LUCAS JACINTO PANTA y LIDIA PANTA PANTA DE JACINTO, para la construcción de una nueva embarcación ha sido aprobada automáticamente "/>
    <s v="DECHDI"/>
    <s v="TUPA 03"/>
    <m/>
    <m/>
  </r>
  <r>
    <n v="348"/>
    <s v="00348-2022-PRODUCE/DGPCHDI"/>
    <s v="00034148-2021"/>
    <x v="4"/>
    <d v="2022-05-19T00:00:00"/>
    <x v="64"/>
    <m/>
    <s v=""/>
    <s v=""/>
    <s v=""/>
    <s v="Aceptar el desistimiento del procedimiento iniciado con el escrito de registro Nº 00018218-2018, referido a la solicitud de autorización de incremento de flota para ampliar el permiso de pesca de la embarcación pesquera MIGUEL I con matrícula PT-10947-CM, en relación a la extracción del recurso Merluza, vía sustitución de la embarcación pesquera PUNTIILA l con matrícula PT-6103-PM, formulado por la empresa AGROPESCA S.A.C. mediante el escrito con registro N° 00031707-2022; dándose por concluido el mencionado procedimiento administrativo._x000d_"/>
    <s v="DECHDI"/>
    <s v="TUPA 02"/>
    <m/>
    <m/>
  </r>
  <r>
    <n v="349"/>
    <s v="00349-2022-PRODUCE/DGPCHDI"/>
    <s v="00031695-2022"/>
    <x v="4"/>
    <d v="2022-05-19T00:00:00"/>
    <x v="64"/>
    <m/>
    <s v=""/>
    <s v=""/>
    <s v=""/>
    <s v="Levantar la suspensión dispuestas en la Resoluciones Directorales N° 299-2016-PRODUCE/DGCHD y N° 303-2016-PRODUCE/DGCHD, con relación a la explotación de PMCE de las embarcaciones PUNTILLA I de matrícula PT-6103-PM y MIGUEL I con matrícula PT-10947-CM, respectivamente; y, consecuentemente, dejar sin efecto la disposición establecida en el artículo 3 de la Resolución Directoral N° 468-2016-PRODUCE/DGCHD, por los fundamentos expuestos en la parte considerativa de la presente resolución."/>
    <s v="DECHDI"/>
    <s v="MERLUZA"/>
    <m/>
    <m/>
  </r>
  <r>
    <n v="350"/>
    <s v="00350-2022-PRODUCE/DGPCHDI"/>
    <s v="00034166-2021"/>
    <x v="4"/>
    <d v="2022-05-19T00:00:00"/>
    <x v="64"/>
    <m/>
    <s v=""/>
    <s v=""/>
    <s v=""/>
    <s v="Aceptar el desistimiento referido a la solicitud de asociación o incorporación definitiva del PMCE del recurso Merluza, de la embarcación pesquera MIGUEL I a favor de la embarcación SNAEFARI formulado por la empresa AGROPESCA S.A.C. "/>
    <s v="DECHDI"/>
    <s v="TUPA 12"/>
    <m/>
    <m/>
  </r>
  <r>
    <n v="351"/>
    <s v="00351-2022-PRODUCE/DGPCHDI"/>
    <s v="00010657-2020"/>
    <x v="4"/>
    <d v="2022-05-24T00:00:00"/>
    <x v="64"/>
    <m/>
    <s v=""/>
    <s v=""/>
    <s v=""/>
    <s v="Declarar como no presentada la solicitud de permiso de pesca de menor escala para operar la embarcación pesquera MI ANDRES presentada por los señores SANTOS SERAPIO TEMOCHE PANTA y SANTOS CHAPILLIQUEN BAYONA"/>
    <s v="DECHDI"/>
    <s v="TUMBES"/>
    <m/>
    <m/>
  </r>
  <r>
    <n v="352"/>
    <s v="00352-2022-PRODUCE/DGPCHDI"/>
    <s v="00120128-2019"/>
    <x v="4"/>
    <d v="2022-05-22T00:00:00"/>
    <x v="64"/>
    <m/>
    <s v=""/>
    <s v=""/>
    <s v=""/>
    <s v="Declarar IMPROCEDENTE el recurso de reconsideración interpuesto por la empresa PRODUCTOS PESQUEROS DEL SUR S.A.-PROPESUR S.A"/>
    <s v="DPCHDI"/>
    <s v="RECONSIDERACION"/>
    <m/>
    <m/>
  </r>
  <r>
    <n v="353"/>
    <s v="00353-2022-PRODUCE/DGPCHDI"/>
    <s v="00029104-2022"/>
    <x v="4"/>
    <d v="2022-05-22T00:00:00"/>
    <x v="65"/>
    <m/>
    <s v=""/>
    <s v=""/>
    <s v=""/>
    <s v="Otorgar a la empresa GEOPAXI S.A., permiso de pesca para operar la embarcación pesquera de cerco de bandera ecuatoriana denominada EILEEN MARIE"/>
    <s v="DECHDI"/>
    <s v="TUPA 17"/>
    <m/>
    <m/>
  </r>
  <r>
    <n v="354"/>
    <s v="00354-2022-PRODUCE/DGPCHDI"/>
    <s v="00028524-2022"/>
    <x v="4"/>
    <d v="2022-05-24T00:00:00"/>
    <x v="66"/>
    <m/>
    <s v=""/>
    <s v=""/>
    <s v=""/>
    <s v="APROBAR por única vez la ampliación del plazo de la autorización de instalación otorgada mediante Resolución Directoral 377-2021-PRODUCE/DGPCHDI, presentada por la empresa PESQUERA CENTINELA S.A.C"/>
    <s v="DPCHDI"/>
    <s v="TUPA 25"/>
    <m/>
    <m/>
  </r>
  <r>
    <n v="355"/>
    <s v="00355-2022-PRODUCE/DGPCHDI"/>
    <s v="00018372-2022"/>
    <x v="4"/>
    <d v="2022-05-24T00:00:00"/>
    <x v="67"/>
    <m/>
    <s v=""/>
    <s v=""/>
    <s v=""/>
    <s v="Otorgar a la empresa ELECTRICA YANAPAMPA S.A.C., autorización para realizar las actividades de colecta de recursos hidrobiológicos "/>
    <s v="DECHDI"/>
    <s v="COLECTA"/>
    <m/>
    <m/>
  </r>
  <r>
    <n v="356"/>
    <s v="00356-2022-PRODUCE/DGPCHDI"/>
    <s v="00024239-2022"/>
    <x v="4"/>
    <d v="2022-05-25T00:00:00"/>
    <x v="67"/>
    <m/>
    <s v=""/>
    <s v=""/>
    <s v=""/>
    <s v="Declarar como no presentada la solicitud de cambio de titular del permiso de pesca para operar la embarcación pesquera MARGARITA ISABEL, formulada por la empresa SERVICIOS CONTABLES MILLONES E.I.R.L "/>
    <s v="DECHDI"/>
    <s v="TUPA 10"/>
    <m/>
    <m/>
  </r>
  <r>
    <n v="357"/>
    <s v="00357-2022-PRODUCE/DGPCHDI"/>
    <s v="00009654-2022"/>
    <x v="4"/>
    <d v="2022-05-25T00:00:00"/>
    <x v="68"/>
    <m/>
    <s v=""/>
    <s v=""/>
    <s v=""/>
    <s v="Otorgar a la empresa AURIFERA TRES CRUCES S.A., autorización para realizar las actividades de colecta de recursos hidrobiológicos "/>
    <s v="DECHDI"/>
    <s v="COLECTA"/>
    <m/>
    <m/>
  </r>
  <r>
    <n v="358"/>
    <s v="00358-2022-PRODUCE/DGPCHDI"/>
    <s v="00009664-2022"/>
    <x v="4"/>
    <d v="2022-05-25T00:00:00"/>
    <x v="68"/>
    <m/>
    <s v=""/>
    <s v=""/>
    <s v=""/>
    <s v="Otorgar a la empresa AURIFERA TRES CRUCES S.A., autorización para realizar las actividades de colecta de recursos hidrobiológicos "/>
    <s v="DECHDI"/>
    <s v="COLECTA"/>
    <m/>
    <m/>
  </r>
  <r>
    <n v="359"/>
    <s v="00359-2022-PRODUCE/DGPCHDI"/>
    <s v="00009667-2022"/>
    <x v="4"/>
    <d v="2022-05-25T00:00:00"/>
    <x v="68"/>
    <m/>
    <s v=""/>
    <s v=""/>
    <s v=""/>
    <s v="Otorgar a la empresa AURIFERA TRES CRUCES S.A., autorización para realizar las actividades de colecta de recursos hidrobiológicos "/>
    <s v="DECHDI"/>
    <s v="COLECTA"/>
    <m/>
    <m/>
  </r>
  <r>
    <n v="360"/>
    <s v="00360-2022-PRODUCE/DGPCHDI"/>
    <s v="00032010-2022"/>
    <x v="4"/>
    <d v="2022-05-27T00:00:00"/>
    <x v="68"/>
    <m/>
    <s v=""/>
    <s v=""/>
    <s v=""/>
    <s v="SUSPENDER temporalmente y por única vez, los efectos de la Resolución Directoral N° 060-2010-PRODUCE/DGEPP, modificada por la Resolución Directoral N° 472-2019-PRODUCE/DGPCHDI y Resolución Directoral N° 202-2020-PRODUCE/DGPCHDI, que otorgó a la empresa MARPROTEIN S.A.C., licencia de operación de las plantas de procesamiento pesquero para la producción de curado y de harina residual, ésta última de carácter complementario y accesorio a su actividad principal de curado, con capacidades instaladas de 400 t/mes y 05 t/h, ubicadas en el Establecimiento Industrial Pesquero sito en la zona Industrial del Km. 45.3 de la Carretera Sullana-Paita, distrito de Colán, provincia de Paita, departamento de Piura."/>
    <s v="DPCHDI"/>
    <s v="TUPA 30"/>
    <m/>
    <m/>
  </r>
  <r>
    <n v="361"/>
    <s v="00361-2022-PRODUCE/DGPCHDI"/>
    <s v="00031409-2022"/>
    <x v="4"/>
    <d v="2022-05-31T00:00:00"/>
    <x v="69"/>
    <m/>
    <s v=""/>
    <s v=""/>
    <s v=""/>
    <s v="Aceptar el DESISTIMIENTO formulado por la empresa INDUSTRIAL PESQUERA YACILA S.A."/>
    <s v="DPCHDI"/>
    <s v="TUPA 29"/>
    <m/>
    <m/>
  </r>
  <r>
    <n v="362"/>
    <s v="00362-2022-PRODUCE/DGPCHDI"/>
    <s v="00031312-2021"/>
    <x v="4"/>
    <d v="2022-06-02T00:00:00"/>
    <x v="69"/>
    <m/>
    <s v=""/>
    <s v=""/>
    <s v=""/>
    <s v="Declarar que carece de objeto pronunciarse respecto al recurso de reconsideración interpuesto por JUAN CARLOS BISMARCK MOSCOSO y BETTY JOHANNA CARRASCO MACEDA"/>
    <s v="DECHDI"/>
    <s v="RECONSIDERACION"/>
    <m/>
    <m/>
  </r>
  <r>
    <n v="363"/>
    <s v="00363-2022-PRODUCE/DGPCHDI"/>
    <s v="00024958-2022"/>
    <x v="4"/>
    <d v="2022-06-06T00:00:00"/>
    <x v="69"/>
    <m/>
    <s v=""/>
    <s v=""/>
    <s v=""/>
    <s v="Aprobar a favor de la empresa CORPORACION D’BALPI S.A.C., el cambio de titular del permiso de pesca para operar la embarcación pesquera MARIA RICARDINA 2 con matrícula PL-19017-CM y 60.23 m3 de capacidad de bodega, en el extremo referido a la extracción del recurso Anchoveta con destino al consumo humano directo y del recurso Sardina con destino al consumo humano directo e indirecto. "/>
    <s v="DECHDI"/>
    <s v="TUPA 10"/>
    <m/>
    <m/>
  </r>
  <r>
    <n v="364"/>
    <s v="00364-2022-PRODUCE/DGPCHDI"/>
    <s v="00076126-2021"/>
    <x v="4"/>
    <d v="2022-06-02T00:00:00"/>
    <x v="69"/>
    <m/>
    <s v=""/>
    <s v=""/>
    <s v=""/>
    <s v="Otorgar a favor de la ciudadana NANCY MARISOL CARRASCO APAZA, la autorización para efectuar investigación pesquera especializada sin uso de embarcación"/>
    <s v="DECHDI"/>
    <s v="TUPA 22"/>
    <m/>
    <m/>
  </r>
  <r>
    <n v="365"/>
    <s v="00365-2022-PRODUCE/DGPCHDI"/>
    <s v="00013576-2022"/>
    <x v="4"/>
    <d v="2022-06-02T00:00:00"/>
    <x v="69"/>
    <m/>
    <s v=""/>
    <s v=""/>
    <s v=""/>
    <s v="Otorgar a la empresa SOCIEDAD MINERA EL BROCAL S.A.A., autorización para realizar las actividades de colecta de recursos hidrobiológicos "/>
    <s v="DECHDI"/>
    <s v="COLECTA"/>
    <m/>
    <m/>
  </r>
  <r>
    <n v="366"/>
    <s v="00366-2022-PRODUCE/DGPCHDI"/>
    <s v="NO TIENE"/>
    <x v="4"/>
    <m/>
    <x v="69"/>
    <m/>
    <s v=""/>
    <s v=""/>
    <s v=""/>
    <s v="Otorgar a la empresa CIA MINERA COIMOLACHE SA, autorización para realizar las actividades de colecta de recursos hidrobiológicos "/>
    <m/>
    <s v="ANULADO"/>
    <m/>
    <m/>
  </r>
  <r>
    <n v="367"/>
    <s v="00367-2022-PRODUCE/DGPCHDI"/>
    <s v="00013774-2022"/>
    <x v="4"/>
    <d v="2022-06-02T00:00:00"/>
    <x v="69"/>
    <m/>
    <s v=""/>
    <s v=""/>
    <s v=""/>
    <s v="Otorgar a la empresa CIA MINERA COIMOLACHE SA, autorización para realizar las actividades de colecta de recursos hidrobiológicos "/>
    <s v="DECHDI"/>
    <s v="COLECTA"/>
    <m/>
    <m/>
  </r>
  <r>
    <n v="368"/>
    <s v="00368-2022-PRODUCE/DGPCHDI"/>
    <s v="00014146-2022"/>
    <x v="4"/>
    <d v="2022-06-02T00:00:00"/>
    <x v="69"/>
    <m/>
    <s v=""/>
    <s v=""/>
    <s v=""/>
    <s v="MODIFICACIÓN DE AUTORIZACIÓN COMPAÑIA MINERA CARAVELI S.A.C"/>
    <s v="DECHDI"/>
    <s v="COLECTA"/>
    <m/>
    <m/>
  </r>
  <r>
    <n v="369"/>
    <s v="00369-2022-PRODUCE/DGPCHDI"/>
    <s v="00009014-2022"/>
    <x v="4"/>
    <d v="2022-06-02T00:00:00"/>
    <x v="69"/>
    <m/>
    <s v=""/>
    <s v=""/>
    <s v=""/>
    <s v="Otorgar a la empresa ELECTRO DUNAS S.A.A., autorización para realizar las actividades de colecta de recursos hidrobiológicos "/>
    <s v="DECHDI"/>
    <s v="TUPA 22"/>
    <m/>
    <m/>
  </r>
  <r>
    <n v="370"/>
    <s v="00370-2022-PRODUCE/DGPCHDI"/>
    <s v="00009318-2022"/>
    <x v="4"/>
    <d v="2022-06-03T00:00:00"/>
    <x v="70"/>
    <m/>
    <s v=""/>
    <s v=""/>
    <s v=""/>
    <s v="Otorgar a PROVIAS DESCENTRALIZADO, autorización para realizar las actividades de colecta de recursos hidrobiológicos "/>
    <s v="DECHDI"/>
    <s v="COLECTA"/>
    <m/>
    <m/>
  </r>
  <r>
    <n v="371"/>
    <s v="00371-2022-PRODUCE/DGPCHDI"/>
    <s v="00009321-2022"/>
    <x v="4"/>
    <d v="2022-06-02T00:00:00"/>
    <x v="70"/>
    <m/>
    <s v=""/>
    <s v=""/>
    <s v=""/>
    <s v="Otorgar a PROVIAS DESCENTRALIZADO, autorización para realizar las actividades de colecta de recursos hidrobiológicos "/>
    <s v="DECHDI"/>
    <s v="COLECTA"/>
    <m/>
    <m/>
  </r>
  <r>
    <n v="372"/>
    <s v="00372-2022-PRODUCE/DGPCHDI"/>
    <s v="00009325-2022"/>
    <x v="4"/>
    <d v="2022-06-02T00:00:00"/>
    <x v="70"/>
    <m/>
    <s v=""/>
    <s v=""/>
    <s v=""/>
    <s v="Otorgar a PROVIAS DESCENTRALIZADO, autorización para realizar las actividades de colecta de recursos hidrobiológicos "/>
    <s v="DECHDI"/>
    <s v="COLECTA"/>
    <m/>
    <m/>
  </r>
  <r>
    <n v="373"/>
    <s v="00373-2022-PRODUCE/DGPCHDI"/>
    <s v="00009890-2022"/>
    <x v="4"/>
    <d v="2022-06-02T00:00:00"/>
    <x v="70"/>
    <m/>
    <s v=""/>
    <s v=""/>
    <s v=""/>
    <s v="Otorgar a PROVIAS DESCENTRALIZADO, autorización para realizar las actividades de colecta de recursos hidrobiológicos "/>
    <s v="DECHDI"/>
    <s v="COLECTA"/>
    <m/>
    <m/>
  </r>
  <r>
    <n v="374"/>
    <s v="00374-2022-PRODUCE/DGPCHDI"/>
    <s v="00011227-2022"/>
    <x v="4"/>
    <d v="2022-06-03T00:00:00"/>
    <x v="70"/>
    <m/>
    <s v=""/>
    <s v=""/>
    <s v=""/>
    <s v="Otorgar a PROVIAS DESCENTRALIZADO, autorización para realizar las actividades de colecta de recursos hidrobiológicos "/>
    <s v="DECHDI"/>
    <s v="COLECTA"/>
    <m/>
    <m/>
  </r>
  <r>
    <n v="375"/>
    <s v="00375-2022-PRODUCE/DGPCHDI"/>
    <s v="00011328-2022"/>
    <x v="4"/>
    <d v="2022-06-03T00:00:00"/>
    <x v="70"/>
    <m/>
    <s v=""/>
    <s v=""/>
    <s v=""/>
    <s v="Otorgar a la empresa NEXA RESOURCES PERU S.A.A., autorización para realizar las actividades de colecta "/>
    <s v="DECHDI"/>
    <s v="COLECTA"/>
    <m/>
    <m/>
  </r>
  <r>
    <n v="376"/>
    <s v="00376-2022-PRODUCE/DGPCHDI"/>
    <s v="00012065-2022"/>
    <x v="4"/>
    <d v="2022-06-03T00:00:00"/>
    <x v="70"/>
    <m/>
    <s v=""/>
    <s v=""/>
    <s v=""/>
    <s v="Otorgar a la empresa STATKRAFT PERU S.A., autorización para realizar las actividades de colecta de recursos hidrobiológicos. "/>
    <s v="DECHDI"/>
    <s v="COLECTA"/>
    <m/>
    <m/>
  </r>
  <r>
    <n v="377"/>
    <s v="00377-2022-PRODUCE/DGPCHDI"/>
    <s v="00012068-2022"/>
    <x v="4"/>
    <d v="2022-06-03T00:00:00"/>
    <x v="70"/>
    <m/>
    <s v=""/>
    <s v=""/>
    <s v=""/>
    <s v="Otorgar a la empresa STATKRAFT PERU S.A., autorización para realizar las actividades de colecta de recursos hidrobiológicos."/>
    <s v="DECHDI"/>
    <s v="COLECTA"/>
    <m/>
    <m/>
  </r>
  <r>
    <n v="378"/>
    <s v="00378-2022-PRODUCE/DGPCHDI"/>
    <s v="00013526-2022"/>
    <x v="4"/>
    <d v="2022-06-03T00:00:00"/>
    <x v="70"/>
    <m/>
    <s v=""/>
    <s v=""/>
    <s v=""/>
    <s v="Otorgar a PROVIAS DESCENTRALIZADO, autorización para realizar las actividades de colecta de recursos hidrobiológicos "/>
    <s v="DECHDI"/>
    <s v="COLECTA"/>
    <m/>
    <m/>
  </r>
  <r>
    <n v="379"/>
    <s v="00379-2022-PRODUCE/DGPCHDI"/>
    <s v="00062710-2021"/>
    <x v="4"/>
    <d v="2022-06-03T00:00:00"/>
    <x v="70"/>
    <m/>
    <s v=""/>
    <s v=""/>
    <s v=""/>
    <s v="Otorgar a favor de la empresa PRIME FOOD S.A., autorización para efectuar investigación pesquera especializada con uso de embarcación."/>
    <s v="DECHDI"/>
    <s v="TUPA 22"/>
    <m/>
    <m/>
  </r>
  <r>
    <n v="380"/>
    <s v="00380-2022-PRODUCE/DGPCHDI"/>
    <s v="00045779-2020"/>
    <x v="5"/>
    <d v="2022-06-03T00:00:00"/>
    <x v="71"/>
    <m/>
    <s v=""/>
    <s v=""/>
    <s v=""/>
    <s v="Declarar la conclusión del procedimiento de queja por defectos de tramitación, sin pronunciamiento sobre el fondo, formulada por la empresa MARÍTIMA DEL WORLD S.A.C. "/>
    <s v="DECHDI"/>
    <s v="QUEJA"/>
    <m/>
    <m/>
  </r>
  <r>
    <n v="381"/>
    <s v="00381-2022-PRODUCE/DGPCHDI"/>
    <s v="00032084-2022"/>
    <x v="5"/>
    <d v="2022-06-03T00:00:00"/>
    <x v="71"/>
    <m/>
    <s v=""/>
    <s v=""/>
    <s v=""/>
    <s v="Los señores GILBERTO PANTA PANTA, JOSÉ MARCELINO PANTA PANTA y SANTOS MARINO PANTA PANTA solicitan ampliación del plazo para ejecutar la autorización de incremento de flota para construir una nueva embarcación pesquera. "/>
    <s v="DECHDI"/>
    <s v="TUPA 03"/>
    <m/>
    <m/>
  </r>
  <r>
    <n v="382"/>
    <s v="00382-2022-PRODUCE/DGPCHDI"/>
    <s v="00077727-2013"/>
    <x v="5"/>
    <d v="2022-06-03T00:00:00"/>
    <x v="71"/>
    <m/>
    <s v=""/>
    <s v=""/>
    <s v=""/>
    <s v="Aceptar el desistimiento presentado por el señor JOSE LUIS BASTIAND MELENDEZ respecto a la solicitud de otorgamiento del permiso de pesca de menor escala para operar la embarcación pesquera VELA 11 "/>
    <s v="DECHDI"/>
    <s v="TUPA 05"/>
    <m/>
    <m/>
  </r>
  <r>
    <n v="383"/>
    <s v="00383-2022-PRODUCE/DGPCHDI"/>
    <s v="00030223-2022"/>
    <x v="5"/>
    <d v="2022-06-03T00:00:00"/>
    <x v="71"/>
    <m/>
    <s v=""/>
    <s v=""/>
    <s v=""/>
    <s v="Aceptar el desistimiento del procedimiento de asociación o incorporación definitiva del Porcentaje Máximo de Captura por Embarcación a favor de la embarcación pesquera MONITOR HUASCAR IV formulado por la empresa PESQUERA ORLAND S.A.C."/>
    <s v="DECHDI"/>
    <s v="TUPA 12"/>
    <m/>
    <m/>
  </r>
  <r>
    <n v="384"/>
    <s v="00384-2022-PRODUCE/DGPCHDI"/>
    <s v="00122549-2017"/>
    <x v="5"/>
    <d v="2022-06-03T00:00:00"/>
    <x v="71"/>
    <m/>
    <s v=""/>
    <s v=""/>
    <s v=""/>
    <s v="Declarar improcedente la solicitud de otorgamiento de permiso de pesca de menor escala para operar la embarcación pesquera ARYANNA "/>
    <s v="DECHDI"/>
    <s v="ANCHOVETA"/>
    <m/>
    <m/>
  </r>
  <r>
    <n v="385"/>
    <s v="00385-2022-PRODUCE/DGPCHDI"/>
    <s v="00074145-2021"/>
    <x v="5"/>
    <d v="2022-06-03T00:00:00"/>
    <x v="71"/>
    <m/>
    <s v=""/>
    <s v=""/>
    <s v=""/>
    <s v="Declarar como no presentada la solicitud de permiso de pesca para operar la embarcación pesquera LALO II "/>
    <s v="DECHDI"/>
    <s v="TUPA 05"/>
    <m/>
    <m/>
  </r>
  <r>
    <n v="386"/>
    <s v="00386-2022-PRODUCE/DGPCHDI"/>
    <s v="00026220-2022"/>
    <x v="5"/>
    <d v="2022-06-06T00:00:00"/>
    <x v="72"/>
    <m/>
    <s v=""/>
    <s v=""/>
    <s v=""/>
    <s v="Aprobar a favor de la señora ROSA FIESTAS DE FIESTAS, el cambio de titular del permiso de pesca para operar la embarcación pesquera DELFIN 2 con matrícula PL-2270-CM y 40.66 m3 de capacidad de bodega, para la extracción del recurso Anchoveta con destino al consumo humano directo e indirecto y del recurso Sardina para consumo humano directo. Asimismo, aprobar a su favor el cambio de titular del PMCE otorgado para la actividad extractiva del recurso Anchoveta con destino al consumo humano indirecto, en el marco del Reglamento del Decreto Legislativo Nº 1084."/>
    <s v="DECHDI"/>
    <s v="TUPA 10"/>
    <m/>
    <m/>
  </r>
  <r>
    <n v="387"/>
    <s v="00387-2022-PRODUCE/DGPCHDI"/>
    <s v="00027504-2022"/>
    <x v="5"/>
    <d v="2022-06-06T00:00:00"/>
    <x v="72"/>
    <m/>
    <s v=""/>
    <s v=""/>
    <s v=""/>
    <s v="Otorgar a favor de la EMPRESA PESQUERA D’MMIR S.A.C., la autorización de incremento de flota para construir una nueva embarcación pesquera de 36.74 m3 de capacidad de bodega, vía sustitución de la embarcación pesquera D’ANGELO AGUSTIN con matrícula PL-19845-CMy 36.74 m3 de capacidad de bodega, para la extracción del recurso Anchoveta destino al consumo humano indirecto."/>
    <s v="DECHDI"/>
    <s v="TUPA 02"/>
    <m/>
    <m/>
  </r>
  <r>
    <n v="388"/>
    <s v="00388-2022-PRODUCE/DGPCHDI"/>
    <s v="00031567-2022"/>
    <x v="5"/>
    <d v="2022-06-06T00:00:00"/>
    <x v="73"/>
    <m/>
    <s v=""/>
    <s v=""/>
    <s v=""/>
    <s v="Otorgar a favor de la empresa PESQUERA KARIN S.A.C., la autorización de incremento de flota para adquirir una nueva embarcación pesquera de 118.22 m³ de capacidad de bodega, vía sustitución de la embarcación pesquera no siniestrada HAWAI I con matrícula CE-1255-CM y 118.22 m³de capacidad de bodega, para la extracción del recurso Anchoveta con destino al consumo humano indirecto."/>
    <s v="DECHDI"/>
    <s v="TUPA 02"/>
    <m/>
    <m/>
  </r>
  <r>
    <n v="389"/>
    <s v="00389-2022-PRODUCE/DGPCHDI"/>
    <s v="00062710-2021"/>
    <x v="5"/>
    <d v="2022-06-07T00:00:00"/>
    <x v="74"/>
    <m/>
    <s v=""/>
    <s v=""/>
    <s v=""/>
    <s v="Otorgar a favor de la empresa PRIME FOOD S.A., autorización para efectuar investigación pesquera especializada con uso de embarcación, conforme a los términos contenidos en el plan de investigación denominado: “Investigación pesquera del “calamar gigante o pota” (Dosidicus gigas) y “perico o dorado” (Coryphaena hippurus) entre Talara (Piura) e Ilo (Moquegua)”, presentado mediante escrito con registro N° 00062710-2021, reformulado a través de los escritos con registros N° 00003784-2022, N° 00062710-2021-2 y N° 00021350-2022, por el periodo de veinticuatro (24) meses contados a partir del día siguiente de la notificación de la presente Resolución Directoral. El referido plan comprende las áreas marinas detalladas en anexos 1 y 2 que forman parte integrante de la presente Resolución Directoral:"/>
    <s v="DECHDI"/>
    <s v="INVESTIGACION PESQUERA ESPECIALIZADA"/>
    <m/>
    <m/>
  </r>
  <r>
    <n v="390"/>
    <s v="00390-2022-PRODUCE/DGPCHDI"/>
    <s v="00072310-2020"/>
    <x v="5"/>
    <d v="2022-06-07T00:00:00"/>
    <x v="74"/>
    <m/>
    <s v=""/>
    <s v=""/>
    <s v=""/>
    <s v="Dejar sin efecto el artículo 2 de la Resolución Directoral N° 392-2017-PRODUCE/DGPCHDI de fecha 15 de setiembre de 2017, que dispuso determinado condicionamiento a la vigencia del permiso de pesca de menor escala otorgado en el artículo 1 de dicha resolución directoral, para operar la embarcación pesquera DON NEPTALI con matrícula PT-05623-BM; conforme a los fundamentos expuestos en la parte considerativa de la presente resolución. "/>
    <s v="DECHDI"/>
    <s v="ANCHOVETA"/>
    <m/>
    <m/>
  </r>
  <r>
    <n v="391"/>
    <s v="00391-2022-PRODUCE/DGPCHDI"/>
    <s v="00011319-2020"/>
    <x v="5"/>
    <d v="2022-06-07T00:00:00"/>
    <x v="74"/>
    <m/>
    <s v=""/>
    <s v=""/>
    <s v=""/>
    <s v="Declarar como no presentada la solicitud de permiso de pesca de menor escala para operar la embarcación pesquera SOFIA NICOL II con matrícula ZS-26915-BM, presentada por JUAN CARLOS BISMARCK MOSCOSO y BETTY JOHANNA CARRASCO MACEDA mediante escrito con registro N° 00011319-2020, en el marco del Decreto Supremo N° 011-2019-PRODUCE; por los fundamentos expuestos en la parte considerativa de la presente resolución."/>
    <s v="DECHDI"/>
    <s v="TUMBES"/>
    <m/>
    <m/>
  </r>
  <r>
    <n v="392"/>
    <s v="00392-2022-PRODUCE/DGPCHDI_x000d_"/>
    <s v="00034440-2021"/>
    <x v="5"/>
    <d v="2022-06-08T00:00:00"/>
    <x v="75"/>
    <m/>
    <s v=""/>
    <s v=""/>
    <s v=""/>
    <s v="Declarar el ABANDONO del procedimiento administrativo iniciado por CAROLINA LEONOR VALDIVIA MONTEAGUDO a través del escrito con registro N° 00034440-2021; por los fundamentos expuestos en la parte considerativa de la presente resolución."/>
    <s v="DPCHDI"/>
    <s v="OTRO"/>
    <m/>
    <m/>
  </r>
  <r>
    <n v="393"/>
    <s v="00393-2022-PRODUCE/DGPCHDI"/>
    <s v="00078554-2021"/>
    <x v="5"/>
    <d v="2022-06-10T00:00:00"/>
    <x v="76"/>
    <m/>
    <s v=""/>
    <s v=""/>
    <s v=""/>
    <s v="OTORGAR a favor de la empresa CONGELADORA INDUSTRIAL ILO S.R.L., la licencia de operación a la planta de procesamiento pesquero de congelado de productos hidrobiológicos, con una capacidad de 20 t/día, ubicado en la Mz. F, Lotes 02 y 03, Sector Pampa Inalámbrica (altura Km. 41 de la carretera Ilo-Moquegua), distrito y provincia Ilo, departamento Moquegua. "/>
    <s v="DPCHDI"/>
    <s v="TUPA 27"/>
    <m/>
    <m/>
  </r>
  <r>
    <n v="394"/>
    <s v="00394-2022-PRODUCE/DGPCHDI"/>
    <m/>
    <x v="5"/>
    <m/>
    <x v="76"/>
    <m/>
    <s v=""/>
    <s v=""/>
    <s v=""/>
    <m/>
    <m/>
    <s v="ANULADO"/>
    <m/>
    <m/>
  </r>
  <r>
    <n v="395"/>
    <s v="00395-2022-PRODUCE/DGPCHDI"/>
    <m/>
    <x v="5"/>
    <m/>
    <x v="76"/>
    <m/>
    <s v=""/>
    <s v=""/>
    <s v=""/>
    <m/>
    <m/>
    <s v="ANULADO"/>
    <m/>
    <m/>
  </r>
  <r>
    <n v="396"/>
    <s v="00396-2022-PRODUCE/DGPCHDI"/>
    <m/>
    <x v="5"/>
    <m/>
    <x v="76"/>
    <m/>
    <s v=""/>
    <s v=""/>
    <s v=""/>
    <m/>
    <m/>
    <s v="ANULADO"/>
    <m/>
    <m/>
  </r>
  <r>
    <n v="397"/>
    <s v="00397-2022-PRODUCE/DGPCHDI"/>
    <s v="Resolución Ministerial N° 00188-2022-PRODUCE"/>
    <x v="5"/>
    <d v="2022-06-10T00:00:00"/>
    <x v="76"/>
    <m/>
    <s v=""/>
    <s v=""/>
    <s v=""/>
    <s v="Disponer la publicación de la relación de las embarcaciones pesqueras titulares y suplente que participarán en la Operación Merluza XXXIV, autorizada por la Resolución Ministerial N° 00188-2022-PRODUCE, en el Portal Institucional del Ministerio de la Producción (www.gob.pe/produce), la cual, como Anexo Único, forma parte integrante de la presente Resolución Directoral."/>
    <s v="DECHDI"/>
    <s v="MERLUZA"/>
    <m/>
    <m/>
  </r>
  <r>
    <n v="398"/>
    <s v="00398-2022-PRODUCE/DGPCHDI"/>
    <m/>
    <x v="5"/>
    <m/>
    <x v="76"/>
    <m/>
    <s v=""/>
    <s v=""/>
    <s v=""/>
    <m/>
    <m/>
    <s v="ANULADO"/>
    <m/>
    <m/>
  </r>
  <r>
    <n v="399"/>
    <s v="00399-2022-PRODUCE/DGPCHDI"/>
    <s v="SIN DOCUMENTO N° 00000006-2022-MLYNCH"/>
    <x v="5"/>
    <d v="2022-06-10T00:00:00"/>
    <x v="77"/>
    <m/>
    <s v=""/>
    <s v=""/>
    <s v=""/>
    <s v="Declarar reconstruido el expediente con registro N° 00027131-2018 de fecha 26 de marzo de 2018, presentado por el señor Eduardo Ulises Carcovich Carcovich, representante legal de la Empresa Pesquera Miriam S.A., por lo expuesto en la parte considerativa de la presente Resolución Directoral."/>
    <s v="DGPCHDI"/>
    <s v="OTRO"/>
    <m/>
    <m/>
  </r>
  <r>
    <n v="400"/>
    <s v="00400-2022-PRODUCE/DGPCHDI"/>
    <s v="00020320-2022"/>
    <x v="5"/>
    <d v="2022-06-10T00:00:00"/>
    <x v="77"/>
    <m/>
    <s v=""/>
    <s v=""/>
    <s v=""/>
    <s v="OTORGAR a favor de la empresa ESMERALDA CORP S.A.C., la autorización de instalación para el incremento de capacidad de procesamiento de 42.87 t/día a 208.62 t/día de la planta de congelado de productos hidrobiológicos, ubicada en el establecimiento industrial pesquero de la Autopista Panamericana Sur Km. 18.5, Mz. G, Lote 1, distrito San Juan de Miraflores, provincia y departamento Lima._x000a_"/>
    <s v="DPCHDI"/>
    <s v="TUPA 24"/>
    <m/>
    <m/>
  </r>
  <r>
    <n v="401"/>
    <s v="00401-2022-PRODUCE/DGPCHDI"/>
    <s v="00025650-2022"/>
    <x v="5"/>
    <d v="2022-06-16T00:00:00"/>
    <x v="78"/>
    <m/>
    <s v=""/>
    <s v=""/>
    <s v=""/>
    <s v="Autorizar la incorporación definitiva del PMCE para la extracción del recurso Merluza proveniente de la ex embarcación [desguazada] POSEIDON con matrícula PT-1771-CM a favor de las embarcaciones SANTA MÓNICA III con matrícula PT-17479-PM y SANTA MÓNICA V con matrícula PT-20958-PM; solicitada por la empresa INDUSTRIAL PESQUERA SANTA MONICA S.A. a través del escrito con registro N° 00025650-2022."/>
    <s v="DECHDI"/>
    <s v="TUPA 13"/>
    <m/>
    <m/>
  </r>
  <r>
    <n v="402"/>
    <s v="00402-2022-PRODUCE/DGPCHDI"/>
    <s v="00037359-2022"/>
    <x v="5"/>
    <d v="2022-06-22T00:00:00"/>
    <x v="79"/>
    <m/>
    <s v=""/>
    <s v=""/>
    <s v=""/>
    <s v="Declarar que la solicitud de ampliación del plazo para la ejecución de la autorización de incremento de flota dispuesta mediante Resolución Directoral Nº 00028-2021-PRODUCE/DGPCHDI de fecha 16 de enero de 2021, a favor de la empresa PESQUERA H Y J S.A.C., para la construcción de una nueva embarcación de 75.15 m3 de capacidad de bodega, vía sustitución de la embarcación pesquera no siniestrada MAGDALENA DEL MAR con matrícula PT-3399-CM y 75.15 m³ de capacidad de bodega, para la extracción del recurso Anchoveta con destino al consumo humano indirecto; solicitada mediante el escrito con registro Nº 00037359-2022, ha sido aprobada automáticamente a la fecha de presentación de dicha solicitud, en concordancia con el artículo 33 del TUO de la Ley Nº 27444."/>
    <s v="DECHDI"/>
    <s v="TUPA 03"/>
    <m/>
    <m/>
  </r>
  <r>
    <n v="403"/>
    <s v="00403-2022-PRODUCE/DGPCHDI"/>
    <m/>
    <x v="5"/>
    <m/>
    <x v="79"/>
    <m/>
    <s v=""/>
    <s v=""/>
    <s v=""/>
    <m/>
    <m/>
    <s v="ANULADO"/>
    <m/>
    <m/>
  </r>
  <r>
    <n v="404"/>
    <s v="00404-2022-PRODUCE/DGPCHDI"/>
    <s v="00027475-2022"/>
    <x v="5"/>
    <d v="2022-06-27T00:00:00"/>
    <x v="80"/>
    <m/>
    <s v=""/>
    <s v=""/>
    <s v=""/>
    <s v="Otorgar a favor del señor ELVIS JAMES BERNAL PALMA., la autorización de incremento de flota para construir una nueva embarcación pesquera de 36.99 m3 de capacidad de bodega, vía sustitución de la embarcación pesquera no siniestrada MI MARYURI con matrícula PL-17770-CM y 36.99 m3 de capacidad de bodega, para la extracción de los recursos Anchoveta y Sardina con destino al consumo humano indirecto."/>
    <s v="DECHDI"/>
    <s v="TUPA 02"/>
    <m/>
    <m/>
  </r>
  <r>
    <n v="405"/>
    <s v="00405-2022-PRODUCE/DGPCHDI"/>
    <s v="00030215-2022"/>
    <x v="5"/>
    <d v="2022-06-22T00:00:00"/>
    <x v="80"/>
    <m/>
    <s v=""/>
    <s v=""/>
    <s v=""/>
    <s v="Otorgar a favor del señor SEBASTIAN PERICHE PERICHE, la autorización de incremento de flota para construir una nueva embarcación pesquera de 57.44 m³ de capacidad de bodega, vía sustitución de la embarcación pesquera MOISES I con matrícula CO-10407-CM y 57.44 m³ de capacidad de bodega, para la extracción del recurso Anchoveta con destino al consumo humano indirecto._x000d_"/>
    <s v="DECHDI"/>
    <s v="TUPA 02"/>
    <m/>
    <m/>
  </r>
  <r>
    <n v="406"/>
    <s v="00406-2022-PRODUCE/DGPCHDI"/>
    <s v="00017121-2022"/>
    <x v="5"/>
    <d v="2022-06-22T00:00:00"/>
    <x v="80"/>
    <m/>
    <s v=""/>
    <s v=""/>
    <s v=""/>
    <s v="Otorgar a favor de los señores CLAUDIO ECHE SANCHEZ y MARTHA ESTHER ECA DE ECHE, la autorización de incremento de flota para construir una nueva embarcación pesquera de 66.38 m³ de capacidad de bodega, vía sustitución de la embarcación pesquera MI SANTO TORIBIO con matrícula PT-17974-PM y 66.38 m³ de capacidad de bodega, para la extracción del recurso Anchoveta con destino al consumo humano indirecto."/>
    <s v="DECHDI"/>
    <s v="TUPA 02"/>
    <m/>
    <m/>
  </r>
  <r>
    <n v="407"/>
    <s v="00407-2022-PRODUCE/DGPCHDI"/>
    <s v="00033005-2022"/>
    <x v="5"/>
    <d v="2022-06-22T00:00:00"/>
    <x v="81"/>
    <m/>
    <s v=""/>
    <s v=""/>
    <s v=""/>
    <s v="Aprobar a favor del señor FREDDY WILMER PANTA PANTA el cambio de titular del permiso de pesca para operar la embarcación pesquera EXITO con matrícula PT-6081-CM y 52.04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s v="DECHDI"/>
    <s v="TUPA 10"/>
    <m/>
    <m/>
  </r>
  <r>
    <n v="408"/>
    <s v="00408-2022-PRODUCE/DGPCHDI"/>
    <s v="00063411-2020"/>
    <x v="5"/>
    <d v="2022-06-27T00:00:00"/>
    <x v="81"/>
    <m/>
    <s v=""/>
    <s v=""/>
    <s v=""/>
    <s v="Declarar IMPROCEDENTE la solicitud de “adecuación del permiso de pesca para la extracción del recurso Anchoveta para consumo humano indirecto, asignación de PMCE y LMCE respecto de la embarcación PERENE 3 con matrícula IO-0960-PM y 180 toneladas”, formulada por el señor JULIO CÉSAR SALINAS VILLANUEVA en el escrito de registro Nº 00063411-2020._x000a_"/>
    <s v="DECHDI"/>
    <s v="ANCHOVETA"/>
    <m/>
    <m/>
  </r>
  <r>
    <n v="409"/>
    <s v="00409-2022-PRODUCE/DGPCHDI"/>
    <s v="00121345-2019"/>
    <x v="5"/>
    <d v="2022-06-27T00:00:00"/>
    <x v="81"/>
    <m/>
    <s v=""/>
    <s v=""/>
    <s v=""/>
    <s v="Seclarar IMPROCEDENTE la solicitud de “restitución de permiso de pesca de la embarcación MI SAN MARTIN I de matrícula PT-4413-BM”; formulada por el señor FROILAN PANTA PERICHE en el escrito de registro Nº 00121345-2019."/>
    <s v="DECHDI"/>
    <s v="OTRO"/>
    <m/>
    <m/>
  </r>
  <r>
    <n v="410"/>
    <s v="00410-2022-PRODUCE/DGPCHDI"/>
    <s v="00015447-2022"/>
    <x v="5"/>
    <d v="2022-06-27T00:00:00"/>
    <x v="82"/>
    <m/>
    <s v=""/>
    <s v=""/>
    <s v=""/>
    <s v="Otorgar a la empresa LA ARENA S.A., autorización para realizar las actividades de colecta de recursos hidrobiológicos conforme al plan de trabajo denominado: “Cuarta Modificación del Estudio de Impacto Ambiental detallado para el Proyecto Unidad Minera La Arena”, en atención a la solicitud presentada por escrito con registro N° 00015447-2022, reformulado a través del escrito con registro N° 00025567-2022, por el periodo de doce (12) meses contados a partir de la notificación de la presente Resolución Directoral."/>
    <s v="DECHDI"/>
    <s v="COLECTA"/>
    <m/>
    <m/>
  </r>
  <r>
    <n v="411"/>
    <s v="00411-2022-PRODUCE/DGPCHDI"/>
    <s v="00016491-2022"/>
    <x v="5"/>
    <d v="2022-06-27T00:00:00"/>
    <x v="82"/>
    <m/>
    <s v=""/>
    <s v=""/>
    <s v=""/>
    <s v="Otorgar a la empresa MINERA YANACOCHA S.R.L., autorización para realizar las actividades de colecta de recursos hidrobiológicos conforme al plan de trabajo denominado: “Monitoreo Hidrobiológico en el Marco de los Instrumentos de Gestión Ambiental de la Unidad Minera Yanacocha: Modificación del Estudio de Impacto Ambiental Semidetallado - Categoría II del Proyecto de Exploración Colorado”, en atención a la solicitud presentada por escrito con registro N° 00016491-2022, reformulado a través del escrito adjunto con registro N° 00016491-2022-1, por el periodo de treinta y seis (36) meses contados a partir de la notificación de la presente Resolución Directoral."/>
    <s v="DECHDI"/>
    <s v="COLECTA"/>
    <m/>
    <m/>
  </r>
  <r>
    <n v="412"/>
    <s v="00412-2022-PRODUCE/DGPCHDI"/>
    <s v="00035154-2022"/>
    <x v="5"/>
    <d v="2022-07-04T00:00:00"/>
    <x v="82"/>
    <m/>
    <s v=""/>
    <s v=""/>
    <s v=""/>
    <s v="APROBAR por única vez la ampliación del plazo de la autorización de instalación otorgada mediante Resolución Directoral N° 00514-2021-PRODUCE/DGPCHDI, presentada por la empresa PIURA SEAFOOD S.A.C., a través del escrito de registro N° 00035154-2022. "/>
    <s v="DPCHDI"/>
    <s v="TUPA 25"/>
    <m/>
    <m/>
  </r>
  <r>
    <n v="413"/>
    <s v="00413-2022-PRODUCE/DGPCHDI"/>
    <s v="00029821-2022"/>
    <x v="5"/>
    <d v="2022-06-27T00:00:00"/>
    <x v="83"/>
    <m/>
    <s v=""/>
    <s v=""/>
    <s v=""/>
    <s v="Declarar como no presentada la solicitud de aprobación del cambio de titular del permiso de pesca para operar la embarcación pesquera MONITOR HUASCAR con matrícula PL-20871-CM y 49.17 m3 de capacidad de bodega de capacidad de bodega, para la extracción del recurso Anchoveta con destino al consumo humano indirecto; presentada por el señor ORLANDO SANTISTEBAN BANCES mediante escrito con registro N° 00029821-2022; por los fundamentos expuestos en la parte considerativa de la presente resolución."/>
    <s v="DECHDI"/>
    <s v="TUPA 10"/>
    <m/>
    <m/>
  </r>
  <r>
    <n v="414"/>
    <s v="00414-2022-PRODUCE/DGPCHDI"/>
    <s v="00039985-2022"/>
    <x v="5"/>
    <d v="2022-06-28T00:00:00"/>
    <x v="83"/>
    <m/>
    <s v=""/>
    <s v=""/>
    <s v=""/>
    <s v="Declarar que la solicitud de ampliación del plazo para la ejecución de la autorización de incremento de flota dispuesta mediante Resolución Directoral Nº 00044-2021-PRODUCE/DGPCHDI de fecha 20 de enero de 2021, a favor de la señora NICOLASA CUSTODIO HUAMANCHUMO, para la construcción de una nueva embarcación de 108.98 m3 de capacidad de bodega, vía sustitución de la embarcación pesquera no siniestrada BEATITA DE HUMAY III con matrícula PL-19881-CM y 108.98 m³ de capacidad de bodega, para la extracción del recurso Anchoveta con destino al consumo humano indirecto; solicitada mediante el escrito con registro Nº 00039985-2022, ha sido aprobada automáticamente a la fecha de presentación de dicha solicitud, en concordancia con el artículo 33 del TUO de la Ley Nº 27444."/>
    <s v="DECHDI"/>
    <s v="TUPA 03"/>
    <m/>
    <m/>
  </r>
  <r>
    <n v="415"/>
    <s v="00415-2022-PRODUCE/DGPCHDI"/>
    <s v="00021976-2022"/>
    <x v="5"/>
    <d v="2022-06-28T00:00:00"/>
    <x v="84"/>
    <m/>
    <s v=""/>
    <s v=""/>
    <s v=""/>
    <s v="Otorgar a la empresa LIMA AIRPORT PARTNERS S.R.L., autorización para realizar las actividades de colecta de recursos hidrobiológicos conforme al plan de trabajo denominado: “Monitoreo hidrobiológico de la MEIA del Aeropuerto Internacional Jorge Chávez, Lima – Perú”, en atención a la solicitud presentada por escrito con registro N° 00021976-2022, reformulado a través del escrito con registro N° 00027523-2022, por el periodo de doce (12) meses contados a partir de la notificación de la presente Resolución Directoral."/>
    <s v="DECHDI"/>
    <s v="COLECTA"/>
    <m/>
    <m/>
  </r>
  <r>
    <n v="416"/>
    <s v="00416-2022-PRODUCE/DGPCHDI_x000d_"/>
    <s v="00039539-2022"/>
    <x v="5"/>
    <d v="2022-07-01T00:00:00"/>
    <x v="85"/>
    <m/>
    <s v=""/>
    <s v=""/>
    <s v=""/>
    <s v="La ampliación del plazo de la autorización de incremento de flota a que se refiere el artículo 1 de la presente resolución, será por un (1) año improrrogable, adicional al plazo otorgado a través de la Resolución Directoral Nº 00125-2021-PRODUCE/DGPCHDI. Si el señor FIDEL PERICHE MARTINEZ no acredita la ejecución total dentro del plazo otorgado, o esta ejecución es distinta a los términos aprobados, incurren en causal de caducidad de la autorización de incremento de flota, de conformidad con lo dispuesto en el subnumeral 37.1.6 del numeral 37.1 del artículo 37 del Reglamento de la Ley General de Pesca, aprobado por Decreto Supremo N° 012-2001-PE, incorporado por el artículo 3 del Decreto Supremo N° 004-2020-PRODUCE."/>
    <s v="DECHDI"/>
    <s v="TUPA 03"/>
    <m/>
    <m/>
  </r>
  <r>
    <n v="417"/>
    <s v="00417-2022-PRODUCE/DGPCHDI"/>
    <s v="00025295-2022"/>
    <x v="6"/>
    <d v="2022-07-01T00:00:00"/>
    <x v="86"/>
    <m/>
    <s v=""/>
    <s v=""/>
    <s v=""/>
    <s v="Aprobar a favor de la empresa JOSE LOLO SOCIEDAD ANONIMA CERRADA, el cambio de titular del permiso de pesca para operar la embarcación pesquera JOSE RAMOS II de matrícula PL-2254-CM y 90.53 m³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
    <s v="DECHDI"/>
    <s v="TUPA 10"/>
    <m/>
    <m/>
  </r>
  <r>
    <n v="418"/>
    <s v="00418-2022-PRODUCE/DGPCHDI"/>
    <s v="00034023-2022"/>
    <x v="6"/>
    <d v="2022-07-04T00:00:00"/>
    <x v="86"/>
    <m/>
    <s v=""/>
    <s v=""/>
    <s v=""/>
    <s v="Aprobar a favor de la señora MARCELA CHUNGA VDA. DE VITE, el cambio de titular del permiso de pesca para operar la embarcación pesquera ROSA Y LEONEL con matrícula CO-4208-PM y 89.32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º 1084._x000d_"/>
    <s v="DECHDI"/>
    <s v="TUPA 10"/>
    <m/>
    <m/>
  </r>
  <r>
    <n v="419"/>
    <s v="00419-2022-PRODUCE/DGPCHDI"/>
    <s v="Memorando N° 00000924-2022-PRODUCE/PP"/>
    <x v="6"/>
    <d v="2022-07-04T00:00:00"/>
    <x v="86"/>
    <m/>
    <s v=""/>
    <s v=""/>
    <s v=""/>
    <s v="CONTINUAR con el trámite del procedimiento administrativo iniciado mediante el escrito con registro N° 00055799-2018, correspondiente al recurso de reconsideración contra la Resolución Directoral N° 552-2018-PRODUCE/DGPCHDI, interpuesto por la empresa PESQUERA MAJAT S.A.C."/>
    <s v="DECHDI"/>
    <s v="OTRO"/>
    <m/>
    <m/>
  </r>
  <r>
    <n v="420"/>
    <s v="00420-2022-PRODUCE/DGPCHDI_x000d_"/>
    <s v="Resolución Ministerial N° 00227-2022-PRODUCE"/>
    <x v="6"/>
    <d v="2022-07-02T00:00:00"/>
    <x v="87"/>
    <m/>
    <s v=""/>
    <s v=""/>
    <s v=""/>
    <s v="Aprobar el Listado de Asignación de los Límites Máximos de Captura por Embarcación (LMCE), correspondiente al Régimen Provisional de Pesca del Recurso de Merluza (Merluccius gayi peruanus) julio 2022 - junio 2023, el cual en Anexo forma parte de la presente Resolución Directoral."/>
    <s v="DECHDI"/>
    <s v="LISTADO"/>
    <m/>
    <m/>
  </r>
  <r>
    <n v="421"/>
    <s v="00421-2022-PRODUCE/DGPCHDI"/>
    <s v="00032643-2022"/>
    <x v="6"/>
    <d v="2022-07-04T00:00:00"/>
    <x v="88"/>
    <m/>
    <s v=""/>
    <s v=""/>
    <s v=""/>
    <s v="Declarar como no presentada la solicitud de cambio de titular del permiso de pesca para operar la embarcación pesquera ROSA MARIA con matrícula PL-22595-PM y 99.08 m3 de capacidad de bodega, para la extracción del recurso Anchoveta con destino al consumo humano indirecto; formulada por los señores CARLOS ALBERTO SANTISTEBAN OLIVO y MIGUEL ANGEL SANTISTEBAN OLIVOS mediante escrito con registro N° 00032643-2022."/>
    <s v="DECHDI"/>
    <s v="TUPA 10"/>
    <m/>
    <m/>
  </r>
  <r>
    <n v="422"/>
    <s v="00422-2022-PRODUCE/DGPCHDI"/>
    <s v="00029407-2022"/>
    <x v="6"/>
    <d v="2022-07-05T00:00:00"/>
    <x v="89"/>
    <m/>
    <s v=""/>
    <s v=""/>
    <s v=""/>
    <s v="Declarar como no presentada la solicitud de aprobación del cambio de titular del permiso de pesca para operar la embarcación pesquera MARIA ISABEL II con matrícula PT-21143-PM y 98.00 m3 de capacidad de bodega, para la extracción del recurso Anchoveta con destino al consumo humano directo e indirecto y del recurso Sardina con destino al consumo humano directo; presentada por el señor LUCIO CAYO RUMICHE VALENCIA mediante escrito con registro N° 00029407-2022; por los fundamentos expuestos en la parte considerativa de la presente resolución."/>
    <s v="DECHDI"/>
    <s v="TUPA 10"/>
    <m/>
    <m/>
  </r>
  <r>
    <n v="423"/>
    <s v="00423-2022-PRODUCE/DGPCHDI"/>
    <s v="00034613-2022"/>
    <x v="6"/>
    <d v="2022-07-05T00:00:00"/>
    <x v="89"/>
    <m/>
    <s v=""/>
    <s v=""/>
    <s v=""/>
    <s v="Declarar improcedente la solicitud de ampliación de plazo para la ejecución de la autorización de incremento de flota para la construcción de una nueva embarcación pesquera de 60.24 m3 de capacidad de bodega, vía sustitución de la embarcación pesquera no siniestrada DON MANUEL con matrícula PL-21090-CM otorgada por Resolución Directoral N° 536-2019-PRODUCE/DGPCHDI, presentado por la empresa CORPORACIÓN PESQUERA DON MORO S.A.C. a través del escrito con registro N° 00034613-2022. "/>
    <s v="DECHDI"/>
    <s v="TUPA 03"/>
    <m/>
    <m/>
  </r>
  <r>
    <n v="424"/>
    <s v="00424-2022-PRODUCE/DGPCHDI"/>
    <s v="Resolución Ministerial N° 00230-2022-PRODUCE"/>
    <x v="6"/>
    <d v="2022-07-06T00:00:00"/>
    <x v="89"/>
    <m/>
    <s v=""/>
    <s v=""/>
    <s v=""/>
    <s v="Aprobar el Listado de Asignación de Límites Máximos de Captura por Embarcación (LMCE) de la Zona Sur para la extracción del recurso Anchoveta, correspondiente a la Segunda Temporada de Pesca de Anchoveta del año 2022 en la Zona Sur, autorizada mediante Resolución Ministerial N° 00230-2022-PRODUCE, el mismo que se adjunta en Anexo a la presente resolución."/>
    <s v="DECHDI"/>
    <s v="LISTADO"/>
    <m/>
    <m/>
  </r>
  <r>
    <n v="425"/>
    <s v="00425-2022-PRODUCE/DGPCHDI"/>
    <s v="00079123-2021"/>
    <x v="6"/>
    <d v="2022-07-07T00:00:00"/>
    <x v="90"/>
    <m/>
    <s v=""/>
    <s v=""/>
    <s v=""/>
    <s v="Declarar en abandono el procedimiento de autorización para efectuar investigación pesquera especializada sin uso de embarcación para ejecutar el plan de investigación denominado: “Evaluación de la abundancia y diversidad de microplásticos en la esponja marina, Hymeniacidon c.f. perlevis (Montagu, 1818) en dos playas de Lima (Perú)”, iniciado por el señor LEONARDO ALEXANDER SANCHEZ LAGUNA a través del escrito con registro N° 00079123-2021; por los fundamentos expuestos en la parte considerativa de la presente resolución."/>
    <s v="DECHDI"/>
    <s v="INVESTIGACION PESQUERA ESPECIALIZADA"/>
    <m/>
    <m/>
  </r>
  <r>
    <n v="426"/>
    <s v="00426-2022-PRODUCE/DGPCHDI"/>
    <s v="00032549-2022"/>
    <x v="6"/>
    <d v="2022-07-07T00:00:00"/>
    <x v="90"/>
    <m/>
    <s v=""/>
    <s v=""/>
    <s v=""/>
    <s v="Declarar como no presentada la solicitud de cambio de titular del permiso de pesca para operar la embarcación pesquera FLOR DE MARIA con matrícula PL-63738-PM y 109.83 m3 de capacidad de bodega, para la extracción del recurso Anchoveta con destino al consumo humano indirecto; formulada por la empresa PESQUERA AUGUSTO Y MARIA S.A.C. mediante escrito con registro N° 00032549-2022."/>
    <s v="DECHDI"/>
    <s v="TUPA 10"/>
    <m/>
    <m/>
  </r>
  <r>
    <n v="427"/>
    <s v="00427-2022-PRODUCE/DGPCHDI"/>
    <s v="00019260-2022"/>
    <x v="6"/>
    <d v="2022-07-07T00:00:00"/>
    <x v="90"/>
    <m/>
    <s v=""/>
    <s v=""/>
    <s v=""/>
    <s v="Otorgar a la empresa NEXA RESOURCES PERU S.A.A., autorización para realizar las actividades de colecta de recursos hidrobiológicos conforme al plan de trabajo denominado: “Evaluación Hidrobiológica para la Línea Base Biológica de la Cuarta modificatoria del Estudio de Impacto Ambiental Semidetallado (MEIAsd) del Proyecto de Exploración Minera “El Padrino”, en atención a la solicitud presentada por escrito con registro N° 00019260-2022, reformulado a través del escrito adjunto con registro N° 00019260-2022-2, por el periodo de doce (12) meses contados a partir de la notificación de la presente Resolución Directoral."/>
    <s v="DECHDI"/>
    <s v="COLECTA"/>
    <m/>
    <m/>
  </r>
  <r>
    <n v="428"/>
    <s v="00428-2022-PRODUCE/DGPCHDI"/>
    <s v="00023008-2022"/>
    <x v="6"/>
    <d v="2022-07-07T00:00:00"/>
    <x v="90"/>
    <m/>
    <s v=""/>
    <s v=""/>
    <s v=""/>
    <s v="Otorgar a la empresa PLUSPETROL LOTE 56 S.A., autorización para realizar las actividades de colecta de recursos hidrobiológicos conforme al plan de trabajo denominado: “Monitoreo Hidrobiológico del “Plan de Abandono por Término de Actividades en el Lote 108”, en atención a la solicitud presentada por escrito con registro N° 00023008-2022, reformulado a través del escrito adjunto con registro N° 00023008-2022-2, por el periodo de seis (6) meses contados a partir de la notificación de la presente Resolución Directoral."/>
    <s v="DECHDI"/>
    <s v="COLECTA"/>
    <m/>
    <m/>
  </r>
  <r>
    <n v="429"/>
    <s v="00429-2022-PRODUCE/DGPCHDI"/>
    <s v="00017777-2022"/>
    <x v="6"/>
    <d v="2022-07-07T00:00:00"/>
    <x v="90"/>
    <m/>
    <s v=""/>
    <s v=""/>
    <s v=""/>
    <s v="Otorgar a la empresa SIERRA POLI S.A.C., autorización para realizar las actividades de colecta de recursos hidrobiológicos conforme al plan de trabajo denominado: “Línea Base para la Evaluación de desempeño ambiental de las operaciones mineras de la Unidad Minera Sierra Sumaq Rumi”, en atención a la solicitud presentada por escrito con registro N° 00017777-2022, reformulado a través del escrito adjunto con registro N° 00017777-2022-3, por el periodo de doce (12) meses contados a partir de la notificación de la presente Resolución Directoral."/>
    <s v="DECHDI"/>
    <s v="COLECTA"/>
    <m/>
    <m/>
  </r>
  <r>
    <n v="430"/>
    <s v="00430-2022-PRODUCE/DGPCHDI"/>
    <s v="00015290-2022"/>
    <x v="6"/>
    <d v="2022-07-07T00:00:00"/>
    <x v="90"/>
    <m/>
    <s v=""/>
    <s v=""/>
    <s v=""/>
    <s v="Otorgar al PROYECTO ESPECIAL DE INFRAESTRUCTURA DE TRANSPORTE NACIONAL - PROVIAS NACIONAL, autorización para realizar las actividades de colecta de recursos hidrobiológicos conforme al plan de trabajo denominado: “Caracterización hidrobiológica de los cuerpos de agua involucrados dentro del área de influencia ambiental que formará parte de la Línea Base Biológica (LBB) del Estudio de Impacto Ambiental Semidetallado (EIA-sd) del proyecto &quot;Mejoramiento de la Carretera Dv. Torata límite regional Arequipa - Moquegua, tramo: Puquina-Chacahuayo”, en atención a la solicitud presentada por escrito con registro N° 00015290-2022, reformulado a través del escrito adjunto con registro N° 00030909-2022, por el periodo de doce (12) meses contados a partir de la notificación de la presente Resolución Directoral. "/>
    <s v="DECHDI"/>
    <s v="COLECTA"/>
    <m/>
    <m/>
  </r>
  <r>
    <n v="431"/>
    <s v="00431-2022-PRODUCE/DGPCHDI"/>
    <s v="00011648-2022"/>
    <x v="6"/>
    <d v="2022-07-07T00:00:00"/>
    <x v="90"/>
    <m/>
    <s v=""/>
    <s v=""/>
    <s v=""/>
    <s v="Otorgar a la empresa SIERRA ANTAPITE S.A.C., autorización para realizar las actividades de colecta de recursos hidrobiológicos conforme al plan de trabajo denominado: “Levantamiento de Línea Base para la Actualización del Plan de Cierre ”, en atención a la solicitud presentada por escrito con registro N° 00011648-2022, reformulado a través del escrito adjunto con registro N° 00011648-2022-2, por el periodo de doce (12) meses contados a partir de la notificación de la presente Resolución Directoral. "/>
    <s v="DECHDI"/>
    <s v="COLECTA"/>
    <m/>
    <m/>
  </r>
  <r>
    <n v="432"/>
    <s v="00432-2022-PRODUCE/DGPCHDI"/>
    <s v="00031855-2022"/>
    <x v="6"/>
    <d v="2022-07-07T00:00:00"/>
    <x v="90"/>
    <m/>
    <s v=""/>
    <s v=""/>
    <s v=""/>
    <s v="Declarar como no presentada la solicitud de nominación, de la embarcación pesquera JESUS EN TI CONFIO con matrícula PT-19862-CM, para realizar actividad extractiva durante la Primera Temporada de Pesca Zona Norte-Centro del año2022; formulada por MARIANO PANTA JACINTO Gerente Financiero de la EMPRESA PESQUERA JESUS EN TI CONFIO S.C.R.L., mediante escrito con registro N° 00031855-2022."/>
    <s v="DECHDI"/>
    <s v="TUPA 14"/>
    <m/>
    <m/>
  </r>
  <r>
    <n v="433"/>
    <s v="00433-2022-PRODUCE/DGPCHDI"/>
    <s v="00041075-2022"/>
    <x v="6"/>
    <d v="2022-07-07T00:00:00"/>
    <x v="90"/>
    <m/>
    <s v=""/>
    <s v=""/>
    <s v=""/>
    <s v="Dejar sin efecto el artículo 2 de la Resolución Directoral N° 318-2017-PRODUCE/DGPCHDI de fecha 21 de agosto de 2017, que dispuso determinado condicionamiento a la vigencia del permiso de pesca de menor escala otorgado en el artículo 1 de dicha Resolución Directoral, para operar la embarcació n pesquera DANIEL II con matrícula PT-4216-BM y 29.43 m3 de capacidad de bodega; conforme a los fundamentos expuestos en la parte considerativa de la presente resolución."/>
    <s v="DECHDI"/>
    <s v="ANCHOVETA"/>
    <m/>
    <m/>
  </r>
  <r>
    <n v="434"/>
    <s v="00434-2022-PRODUCE/DGPCHDI_x000d_"/>
    <s v="00050072-2021"/>
    <x v="6"/>
    <d v="2022-07-08T00:00:00"/>
    <x v="91"/>
    <m/>
    <s v=""/>
    <s v=""/>
    <s v=""/>
    <s v="Declarar en abandono el procedimiento de autorización para efectuar Investigación Pesquera Especializada, para ejecutar el plan de investigación denominado: “PREPARACIÓN DE BIOPLÁSTICOS DE ALGINATO CON CAPACIDAD ANTIOXIDANTE A PARTIR DE MACROALGAS DE LA COSTA PERUANA, PARA SU APLICACIÓN EN LA CONSERVACIÓN DE ALIMENTOS”, iniciado por la UNIVERSIDAD NACIONAL DE INGENIERIA a través del escrito con registro N° 00050072-2021; por los fundamentos expuestos en la parte considerativa de la presente resolución."/>
    <s v="DECHDI"/>
    <s v="INVESTIGACION PESQUERA ESPECIALIZADA"/>
    <m/>
    <m/>
  </r>
  <r>
    <n v="435"/>
    <s v="00435-2022-PRODUCE/DGPCHDI"/>
    <s v="00032378-2022"/>
    <x v="6"/>
    <d v="2022-07-08T00:00:00"/>
    <x v="91"/>
    <m/>
    <s v=""/>
    <s v=""/>
    <s v=""/>
    <s v="Otorgar a favor de la EMPRESA PESQUERA ROMYFRAN S.A.C.., permiso de pesca para operar la embarcación pesquera DON JULIO con matrícula PL-67191-PM y 33.99 m3 de capacidad de bodega, para la extracción del recurso Anchoveta con destino al consumo humano indirecto, en virtud de la ejecución de la autorización de incremento de flota otorgada mediante Resolución Directoral Nº 00546-2021-PRODUCE/DGPCHDI. "/>
    <s v="DECHDI"/>
    <s v="TUPA 05"/>
    <m/>
    <m/>
  </r>
  <r>
    <n v="436"/>
    <s v="00436-2022-PRODUCE/DGPCHDI"/>
    <s v="00019307-2022"/>
    <x v="6"/>
    <d v="2022-07-08T00:00:00"/>
    <x v="91"/>
    <m/>
    <s v=""/>
    <s v=""/>
    <s v=""/>
    <s v="Otorgar a favor de los señores MANUEL RAMOS LLENQUE FIESTAS y MARIA JUSTINA FIESTAS DE LLENQUE, permiso de pesca para operar la embarcación pesquera VIRGENCITA DE LA PUERTA DE OTUZCO con matrícula PL-67269-PM y 81.36 m3 de capacidad de bodega, para la extracción del recurso Anchoveta con destino al consumo humano indirecto, en virtud de la ejecución de la autorización de incremento de flota otorgada mediante Resolución Directoral Nº 659-2019-PRODUCE/DGPCHDI, ampliada en su plazo por la Resolución Directoral Nº 00304-2021-PRODUCE/DGPCHDI. "/>
    <s v="DECHDI"/>
    <s v="TUPA 05"/>
    <m/>
    <m/>
  </r>
  <r>
    <n v="437"/>
    <s v="00437-2022-PRODUCE/DGPCHDI"/>
    <s v="00034298-2021"/>
    <x v="6"/>
    <d v="2022-07-08T00:00:00"/>
    <x v="91"/>
    <m/>
    <s v=""/>
    <s v=""/>
    <s v=""/>
    <s v="Declarar en abandono el procedimiento de “Solicitud de ampliación de plazo para ejecutar el plan de trabajo denominado “Autorización de colecta de recursos hidrobiológicos para el levantamiento de Línea Base Biológica de la Declaración de Impacto Ambiental del Proyecto &quot;Mejoramiento del camino vecinal Emp. Pe-34H (Quilcapunco) - Santa Rosa de Uyuni - San Francisco - Tarucani - Peñon Negro”, iniciado por PROVIAS DESCENTRALIZADO a través del escrito con registro N° 00034298-2021; por los fundamentos expuestos en la parte considerativa de la presente resolución._x000d_"/>
    <s v="DECHDI"/>
    <s v="COLECTA"/>
    <m/>
    <m/>
  </r>
  <r>
    <n v="438"/>
    <s v="00438-2022-PRODUCE/DGPCHDI"/>
    <s v="INFORME LEGAL N° 00000175-2022-PRODUCE/DECHDI-avenegas"/>
    <x v="6"/>
    <d v="2022-07-08T00:00:00"/>
    <x v="91"/>
    <m/>
    <s v=""/>
    <s v=""/>
    <s v=""/>
    <s v="Encargar a la Dirección de Extracción para Consumo Humano Directo e Indirecto la evaluación del inicio del procedimiento de recálculo de PMCE conforme a la normativa pesquera vigente."/>
    <s v="DECHDI"/>
    <s v="ANCHOVETA"/>
    <m/>
    <m/>
  </r>
  <r>
    <n v="439"/>
    <s v="00439-2022-PRODUCE/DGPCHDI"/>
    <s v="00032378-2022"/>
    <x v="6"/>
    <d v="2022-07-08T00:00:00"/>
    <x v="91"/>
    <m/>
    <s v=""/>
    <s v=""/>
    <s v=""/>
    <s v="Rectificar el error material contenido en los considerandos 1, 4, 5, 6, 11,13, 15, 16,17 y 18 y en los artículos 1, 2, 3 y 4 de la Resolución Directoral N° 00435-2022-PRODUCE/DGPCHDI, respecto a la matrícula de la embarcación pesquera DON JULIO."/>
    <s v="DECHDI"/>
    <s v="RECTIFICACION"/>
    <m/>
    <m/>
  </r>
  <r>
    <n v="440"/>
    <s v="00440-2022-PRODUCE/DGPCHDI"/>
    <s v="00050058-2021"/>
    <x v="6"/>
    <d v="2022-07-12T00:00:00"/>
    <x v="92"/>
    <m/>
    <s v=""/>
    <s v=""/>
    <s v=""/>
    <s v="Declarar en abandono el procedimiento de autorización para efectuar Investigación Pesquera Especializada, iniciado por el señor JULIO CÉSAR RODRÍGUEZ DÍAZ a través del escrito con registro N° 00050058-2021; por los fundamentos expuestos en la parte considerativa de la presente resolución."/>
    <s v="DECHDI"/>
    <s v="TUPA 22"/>
    <m/>
    <m/>
  </r>
  <r>
    <n v="441"/>
    <s v="00441-2022-PRODUCE/DGPCHDI_x000d_"/>
    <s v="00015170-2022"/>
    <x v="6"/>
    <d v="2022-07-12T00:00:00"/>
    <x v="92"/>
    <m/>
    <s v=""/>
    <s v=""/>
    <s v=""/>
    <s v="Aprobar a favor de los señores CARLOS ALBERTO SANTISTEBAN OLIVOS y MIGUEL ANGEL SANTISTEBAN OLIVOS, el cambio de titular del permiso de pesca para operar la embarcación pesquera ROSA MARIA 5 con matrícula PL-6384-CM y 36.93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
    <s v="DECHDI"/>
    <s v="TUPA 10"/>
    <m/>
    <m/>
  </r>
  <r>
    <n v="442"/>
    <s v="00442-2022-PRODUCE/DGPCHDI"/>
    <s v="00027761-2022"/>
    <x v="6"/>
    <d v="2022-07-12T00:00:00"/>
    <x v="92"/>
    <m/>
    <s v=""/>
    <s v=""/>
    <s v=""/>
    <s v="APROBAR a favor de la empresa ANDECORP S.A.C., el cambio de titularidad de la licencia para operar las plantas de procesamiento pesquero para la producción de enlatado y de harina residual de carácter accesoria y complementaria a su actividad principal, con las capacidades instaladas de 3852 cajas turno y 08 t/h, respectivamente, instaladas en el establecimiento industrial pesquero ubicado en la Av. Centenario N° 600, Asentamiento Humano Francisco Bolognesi, provincia Constitucional del Callao."/>
    <s v="DPCHDI"/>
    <s v="TUPA 29"/>
    <m/>
    <m/>
  </r>
  <r>
    <n v="443"/>
    <s v="00443-2022-PRODUCE/DGPCHDI"/>
    <s v="00011241-2022"/>
    <x v="6"/>
    <d v="2022-07-12T00:00:00"/>
    <x v="92"/>
    <m/>
    <s v=""/>
    <s v=""/>
    <s v=""/>
    <s v="Modificar la autorización al plan de trabajo denominado: “Estudio hidrobiológico con énfasis en la evaluación poblacional y preferencia de hábitat de la especie Cryphiops caementarius en el área de influencia de la central hidroeléctrica Cahua - Rio Pativilca”, otorgada mediante Resolución Directoral N° 00247-2021-PRODUCE/DGPCHDI de fecha 31 de marzo del 2021, a favor de la empresa STATKRAFT PERU S.A., únicamente en el extremo referido al plazo para su ejecución, por un periodo de doce (12) meses adicionales, contados desde el vencimiento de la vigencia de la autorización antes indicada, por lo tanto, el plazo de la autorización vencerá el 1 de abril de 2023."/>
    <s v="DECHDI"/>
    <s v="COLECTA"/>
    <m/>
    <m/>
  </r>
  <r>
    <n v="444"/>
    <s v="00444-2022-PRODUCE/DGPCHDI"/>
    <s v="00073200-2021"/>
    <x v="6"/>
    <d v="2022-07-12T00:00:00"/>
    <x v="93"/>
    <m/>
    <s v=""/>
    <s v=""/>
    <s v=""/>
    <s v="Declarar en abandono el procedimiento de “Solicitud de ampliación de plazo para ejecutar el plan de trabajo denominado “Línea Base del Área REC-03A, del Parque Nacional del Río Abiseo, en el marco del Plan de Compensación Ambiental para la “MODIFICACIÓN DEL ESTUDIO DE IMPACTO AMBIENTAL DEL PROYECTO DE IMPLEMENTACIÓN DE NUEVOS COMPONENTES Y OPTIMIZACIÓN DE PROCESOS DE LA U.E.A. RETAMAS”, iniciado por la empresa MINERA AURIFERA RETAMAS S.A. a través del escrito con registro N° 00073200-2021; por los fundamentos expuestos en la parte considerativa de la presente resolución."/>
    <s v="DECHDI"/>
    <s v="COLECTA"/>
    <m/>
    <m/>
  </r>
  <r>
    <n v="445"/>
    <s v="00445-2022-PRODUCE/DGPCHDI_x000d_"/>
    <s v="00017152-2022"/>
    <x v="6"/>
    <d v="2022-07-12T00:00:00"/>
    <x v="93"/>
    <m/>
    <s v=""/>
    <s v=""/>
    <s v=""/>
    <s v="Otorgar a la empresa MINERA YANACOCHA S.R.L., autorización para realizar las actividades de colecta de recursos hidrobiológicos conforme al plan de trabajo denominado: “LÍNEA BASE HIDROBIOLÓGICA DE LA CUARTA MODIFICACIÓN DEL ESTUDIO DE IMPACTO AMBIENTAL SEMIDETALLADO (EIA-sd - CATEGORÍA II) DEL PROYECTO DE EXPLORACIÓN MAQUI MAQUI”, en atención a la solicitud presentada por escrito con registro N° 00017152-2022, reformulado a través del escrito adjunto con registro N° 00017152-2022-2, por el periodo de doce (12) meses contados a partir de la notificación de la presente Resolución Directoral."/>
    <s v="DECHDI"/>
    <s v="COLECTA"/>
    <m/>
    <m/>
  </r>
  <r>
    <n v="446"/>
    <s v="00446-2022-PRODUCE/DGPCHDI"/>
    <s v="00017147-2022"/>
    <x v="6"/>
    <d v="2022-07-12T00:00:00"/>
    <x v="93"/>
    <m/>
    <s v=""/>
    <s v=""/>
    <s v=""/>
    <s v="Otorgar a la empresa MINERA YANACOCHA S.R.L., autorización para realizar las actividades de colecta de recursos hidrobiológicos conforme al plan de trabajo denominado: “LÍNEA BASE HIDROBIOLÓGICA DE LA TERCERA MODIFICACIÓN DEL ESTUDIO DE IMPACTO AMBIENTAL SEMIDETALLADO (EIA-sd - CATEGORÍA II) DEL PROYECTO DE EXPLORACIÓN LA QUINUA”, en atención a la solicitud presentada por escrito con registro N° 00017147-2022, reformulado a través del escrito adjunto con registro N° 00017147-2022-2, por el periodo de doce (12) meses contados a partir de la notificación de la presente Resolución Directoral. "/>
    <s v="DECHDI"/>
    <s v="COLECTA"/>
    <m/>
    <m/>
  </r>
  <r>
    <n v="447"/>
    <s v="00447-2022-PRODUCE/DGPCHDI"/>
    <s v="00017141-2022"/>
    <x v="6"/>
    <d v="2022-07-12T00:00:00"/>
    <x v="93"/>
    <m/>
    <s v=""/>
    <s v=""/>
    <s v=""/>
    <s v="Otorgar a la empresa MINERA YANACOCHA S.R.L., autorización para realizar las actividades de colecta de recursos hidrobiológicos conforme al plan de trabajo denominado: “LÍNEA BASE HIDROBIOLÓGICA DE LA MODIFICACIÓN DEL ESTUDIO DE IMPACTO AMBIENTAL SEMIDETALLADO (EIA-sd - CATEGORÍA II) DEL PROYECTO DE EXPLORACIÓN SAN JOSÉ 2”, en atención a la solicitud presentada por escrito con registro N° 00017141-2022, reformulado a través del escrito adjunto con registro N° 00017141-2022-1, por el periodo de doce (12) meses contados a partir de la notificación de la presente Resolución Directoral."/>
    <s v="DECHDI"/>
    <s v="COLECTA"/>
    <m/>
    <m/>
  </r>
  <r>
    <n v="448"/>
    <s v="00448-2022-PRODUCE/DGPCHDI_x000d_"/>
    <s v="00024132-2022"/>
    <x v="6"/>
    <d v="2022-07-12T00:00:00"/>
    <x v="93"/>
    <m/>
    <s v=""/>
    <s v=""/>
    <s v=""/>
    <s v="Aprobar a favor de la empresa FISH LIXAMAR S.A.C., el cambio de titular del permiso de pesca para operar la embarcación pesquera DON ALBERTO con matrícula PT-21084- PM y 100.00 m3 de capacidad de bodega, para la extracción del recurso Anchoveta con destino al consumo humano directo e indirecto y de los recursos Sardina, Jurel y Caballa con destino al consumo humano directo. Asimismo, aprobar a su favor el cambio de titular de los PMCE y LMCE otorgado para la actividad extractiva del recurso Anchoveta con destino al consumo humano indirecto, en el marco del Reglamento del Decreto Legislativo Nº 1084."/>
    <s v="DECHDI"/>
    <s v="TUPA 10"/>
    <m/>
    <m/>
  </r>
  <r>
    <n v="449"/>
    <s v="00449-2022-PRODUCE/DGPCHDI"/>
    <s v="00014502-2022"/>
    <x v="6"/>
    <d v="2022-07-12T00:00:00"/>
    <x v="93"/>
    <m/>
    <s v=""/>
    <s v=""/>
    <s v=""/>
    <s v="Otorgar a la empresa COMPAÑIA MINERA ANTAMINA S.A, autorización para realizar las actividades de colecta de recursos hidrobiológicos conforme al plan de trabajo denominado: “Caracterización biológica de los componentes auxiliares de la U.M. Antamina”, en atención a la solicitud presentada por escrito con registro N° 00014502-2022, reformulado a través del escrito adjunto con registro N° 00014502-2022-2, por el periodo de veinticuatro (24) meses contados a partir de la notificación de la presente Resolución Directoral. "/>
    <s v="DECHDI"/>
    <s v="COLECTA"/>
    <m/>
    <m/>
  </r>
  <r>
    <n v="450"/>
    <s v="00450-2022-PRODUCE/DGPCHDI"/>
    <s v="00016844-2022"/>
    <x v="6"/>
    <d v="2022-07-12T00:00:00"/>
    <x v="93"/>
    <m/>
    <s v=""/>
    <s v=""/>
    <s v=""/>
    <s v="Otorgar a la empresa PETROTAL PERÚ S.R.L, autorización para realizar las actividades de colecta de recursos hidrobiológicos conforme al plan de trabajo denominado: “Plan de trabajo para la investigación hidrobiológica de las cochas Envidia, Tatachiro, Paraíso, Charapillo, Marianillo, Asipalillo y Tipishca, ubicadas en la Zona de Amortiguamiento de la Reserva Nacional Pacaya Samiria”, en atención a la solicitud presentada por escrito con registro N° 00016844-2022, reformulado a través del escrito adjunto con registro N° 00016844-2022-2, por el periodo de veinticuatro (24) meses contados a partir de la notificación de la presente Resolución Directoral."/>
    <s v="DECHDI"/>
    <s v="COLECTA"/>
    <m/>
    <m/>
  </r>
  <r>
    <n v="451"/>
    <s v="00451-2022-PRODUCE/DGPCHDI"/>
    <s v="00016455-2022"/>
    <x v="6"/>
    <d v="2022-07-13T00:00:00"/>
    <x v="93"/>
    <m/>
    <s v=""/>
    <s v=""/>
    <s v=""/>
    <s v="Otorgar a la empresa MINERA YANACOCHA S.R.L., autorización para realizar las actividades de colecta de recursos hidrobiológicos conforme al plan de trabajo denominado: “Monitoreo Hidrobiológico en el Marco de los Instrumentos de Gestión Ambiental de la Unidad Minera Yanacocha: Segunda Modificación del Estudio de Impacto Ambiental Detallado Yanacocha ”, en atención a la solicitud presentada por escrito con registro N° 00016455-2022, reformulado a través del escrito adjunto con registro N° 00016455-2022-2, por el periodo de treinta y seis (36) meses contados a partir de la notificación de la presente Resolución Directoral. "/>
    <s v="DECHDI"/>
    <s v="COLECTA"/>
    <m/>
    <m/>
  </r>
  <r>
    <n v="452"/>
    <s v="00452-2022-PRODUCE/DGPCHDI_x000d_"/>
    <s v="00011645-2022"/>
    <x v="6"/>
    <d v="2022-07-13T00:00:00"/>
    <x v="94"/>
    <m/>
    <s v=""/>
    <s v=""/>
    <s v=""/>
    <s v="Modificar la autorización del plan de trabajo denominado: “Modificación de la Evaluación de Línea Base Hidrobiológica del Plan Ambiental Detallado (PAD) de la “Unidad Minera Antapite”, otorgada mediante Resolución Directoral N° 00581-2021-PRODUCE/DGPCHDI de fecha 18 de agosto del 2021, a favor de la empresa SIERRA ANTAPITE S.A.C., en los extremos referidos al plazo para su ejecución ampliándolo hasta el 20 de agosto del 2023; y, a la circunscripción territorial cuyo detalle se encuentra en anexo que forma parte integrante de la presente Resolución Directoral."/>
    <s v="DECHDI"/>
    <s v="COLECTA"/>
    <m/>
    <m/>
  </r>
  <r>
    <n v="453"/>
    <s v="00453-2022-PRODUCE/DGPCHDI"/>
    <s v="00017610-2022"/>
    <x v="6"/>
    <d v="2022-07-13T00:00:00"/>
    <x v="94"/>
    <m/>
    <s v=""/>
    <s v=""/>
    <s v=""/>
    <s v="Modificar la autorización al plan de trabajo denominado: “ESTUDIO DE IMPACTO AMBIENTAL DETALLADO (EIA D) DEL PROYECTO LÍNEA DE TRANSMISIÓN 138KV PUERTO MALDONADO – IBERIA”, otorgada mediante Resolución Directoral N° 00075-2022-PRODUCE/DGPCHDI de fecha 28 de enero del 2022, a favor de la empresa PUERTO MALDONADO TRANSMISORA DE ENERGIA S.A.C., únicamente en el extremo referido al plazo para su ejecución, por un periodo de seis (6) meses adicionales, contados desde el vencimiento de la vigencia de la autorización antes indicada, por lo tanto, el plazo de la autorización vencerá el 3 de agosto de 2023._x000d_"/>
    <s v="DECHDI"/>
    <s v="COLECTA"/>
    <m/>
    <m/>
  </r>
  <r>
    <n v="454"/>
    <s v="00454-2022-PRODUCE/DGPCHDI"/>
    <s v="00011725-2022"/>
    <x v="6"/>
    <d v="2022-07-13T00:00:00"/>
    <x v="94"/>
    <m/>
    <s v=""/>
    <s v=""/>
    <s v=""/>
    <s v="Otorgar a la empresa VOLCAN COMPAÑIA MINERA S.A.A., autorización para realizar las actividades de colecta de recursos hidrobiológicos conforme al plan de trabajo denominado: “TERCERA MODIFICACIÓN DEL ESTUDIO DE IMPACTO AMBIENTAL DETALLADO DE LA UNIDAD MINERA ANDAYCHAGUA”, en atención a la solicitud presentada por escrito con registro N° 00011725-2022, reformulado a través del escrito adjunto con registro N°00011725-2022-1, por el periodo de doce (12) meses contados a partir de la notificación de la presente Resolución Directoral."/>
    <s v="DECHDI"/>
    <s v="COLECTA"/>
    <m/>
    <m/>
  </r>
  <r>
    <n v="455"/>
    <s v="00455-2022-PRODUCE/DGPCHDI"/>
    <s v="00015891-2022"/>
    <x v="6"/>
    <d v="2022-07-13T00:00:00"/>
    <x v="94"/>
    <m/>
    <s v=""/>
    <s v=""/>
    <s v=""/>
    <s v="Otorgar al PROYECTO ESPECIAL DE INFRAESTRUCTURA DE TRANSPORTE NACIONAL - PROVIAS NACIONAL, autorización para realizar las actividades de colecta de recursos hidrobiológicos conforme al plan de trabajo denominado: “Evaluación Hidrobiológica en el marco del Estudio de Línea Base para la Declaración de Impacto Ambiental (DIA) para el Estudio Definitivo del proyecto “Construcción de puentes por reemplazo en Puno” de los estudios: Estudio 1: Puentes Independencia y Caccachi y Estudio 2: Puentes Ramis y Huancané”, en atención a la solicitud presentada por escrito con registro N° 00015891-2022, reformulado a través del escrito con registro N° 00028046-2022, por el periodo de seis (6) meses contados a partir de la notificación de la presente Resolución Directoral."/>
    <s v="DECHDI"/>
    <s v="COLECTA"/>
    <m/>
    <m/>
  </r>
  <r>
    <n v="456"/>
    <s v="00456-2022-PRODUCE/DGPCHDI"/>
    <s v="00015228-2022"/>
    <x v="6"/>
    <d v="2022-07-13T00:00:00"/>
    <x v="94"/>
    <m/>
    <s v=""/>
    <s v=""/>
    <s v=""/>
    <s v="Otorgar a la empresa AUTOPISTA DEL NORTE S.A.C., autorización para realizar las actividades de colecta de recursos hidrobiológicos conforme al plan de trabajo denominado: “Monitoreo Hidrobiológico del &quot;Proyecto Vía de evitamiento Chimbote ”, en atención a la solicitud presentada por escrito con registro N° 00015228-2022, reformulado a través del escrito adjunto con registro N° 00015228-2022-3, por el periodo de doce (12) meses contados a partir de la notificación de la presente Resolución Directoral."/>
    <s v="DECHDI"/>
    <s v="COLECTA"/>
    <m/>
    <m/>
  </r>
  <r>
    <n v="457"/>
    <s v="00457-2022-PRODUCE/DGPCHDI"/>
    <s v="00014309-2022"/>
    <x v="6"/>
    <d v="2022-07-13T00:00:00"/>
    <x v="94"/>
    <m/>
    <s v=""/>
    <s v=""/>
    <s v=""/>
    <s v="Otorgar a la empresa TINKA RESOURCES S.A.C., autorización para realizar las actividades de colecta de recursos hidrobiológicos conforme al plan de trabajo denominado: “Monitoreo Hidrobiológico del Proyecto de Exploración Minera Colquipucro”, en atención a la solicitud presentada por escrito con registro N° 00014309-2022, reformulado a través del escrito con registro N° 00026664-2022, por el periodo de ocho (8) meses contados a partir de la notificación de la presente Resolución Directoral. "/>
    <s v="DECHDI"/>
    <s v="COLECTA"/>
    <m/>
    <m/>
  </r>
  <r>
    <n v="458"/>
    <s v="00458-2022-PRODUCE/DGPCHDI"/>
    <s v="00013773-2022"/>
    <x v="6"/>
    <d v="2022-07-13T00:00:00"/>
    <x v="94"/>
    <m/>
    <s v=""/>
    <s v=""/>
    <s v=""/>
    <s v="Otorgar a la empresa CIA MINERA COIMOLACHE SA, autorización para realizar las actividades de colecta de recursos hidrobiológicos conforme al plan de trabajo denominado: “Monitoreo Hidrobiológico en el Proyecto de Exploración Ciénaga Sur, Mirador Norte, Mirador Sur y Tantahuatay 4”, en atención a la solicitud presentada por escrito con registro N° 00013773-2022, reformulado a través del escrito adjunto con registro N° 00013773-2022-2, por el periodo de diecinueve (19) meses contados a partir de la notificación de la presente Resolución Directoral. El referido plan comprende las siguientes circunscripciones territoriales: El referido plan comprende las áreas marinas detalladas en anexo que forma parte integrante de la presente Resolución Directoral."/>
    <s v="DECHDI"/>
    <s v="COLECTA"/>
    <m/>
    <m/>
  </r>
  <r>
    <n v="459"/>
    <s v="00459-2022-PRODUCE/DGPCHDI"/>
    <s v="00012341-2022"/>
    <x v="6"/>
    <d v="2022-07-13T00:00:00"/>
    <x v="94"/>
    <m/>
    <s v=""/>
    <s v=""/>
    <s v=""/>
    <s v="Otorgar a la empresa EMPRESA ADMINISTRADORA CERRO S.A.C., autorización para realizar las actividades de colecta de recursos hidrobiológicos conforme al plan de trabajo denominado: “Plan de Trabajo para la colecta de recursos hidrobiológicos para el levantamiento de Línea Base de la Declaración de Impacto Ambiental del Proyecto de Exploración Venencocha”, en atención a la solicitud presentada por escrito con registro N° 00012341-2022, reformulado a través del escrito adjunto con registro N° 00012341-2022-1, por el periodo de seis (6) meses contados a partir de la notificación de la presente Resolución Directoral. "/>
    <s v="DECHDI"/>
    <s v="COLECTA"/>
    <m/>
    <m/>
  </r>
  <r>
    <n v="460"/>
    <s v="00460-2022-PRODUCE/DGPCHDI"/>
    <s v="00012284-2022"/>
    <x v="6"/>
    <d v="2022-07-13T00:00:00"/>
    <x v="94"/>
    <m/>
    <s v=""/>
    <s v=""/>
    <s v=""/>
    <s v="Otorgar a la empresa STATKRAFT PERU S.A., autorización para realizar las actividades de colecta de recursos hidrobiológicos conforme al plan de trabajo denominado: “Caracterización hidrobiológica para el “Plan Ambiental Detallado de la Central Hidroeléctrica Misapuquio”, en atención a la solicitud presentada por escrito con registro N° 00012284-2022, reformulado a través del escrito adjunto con registro N° 00012284-2022-2, por el periodo de doce (12) meses contados a partir de la notificación de la presente Resolución Directoral."/>
    <s v="DECHDI"/>
    <s v="COLECTA"/>
    <m/>
    <m/>
  </r>
  <r>
    <n v="461"/>
    <s v="00461-2022-PRODUCE/DGPCHDI"/>
    <s v="00073548-2021"/>
    <x v="6"/>
    <d v="2022-07-13T00:00:00"/>
    <x v="94"/>
    <m/>
    <s v=""/>
    <s v=""/>
    <s v=""/>
    <s v="Otorgar a la empresa UNION ANDINA DE CEMENTOS S.A.A., autorización para realizar las actividades de colecta de recursos hidrobiológicos conforme al plan de trabajo denominado: “Caracterización hidrobiológica para la Segunda Modificatoria del Estudio de Impacto Ambiental de la Planta Industrial Condorcocha de UNACEM para integrar las U.E.A. Andino A y Andino B”,  en atención a la solicitud presentada por escrito con registro N° 00073548-2021, reformulado a través del escrito con registro N° 00030084-2022, por el periodo de doce (12) meses contados a partir de la notificación de la presente Resolución Directoral. "/>
    <s v="DECHDI"/>
    <s v="COLECTA"/>
    <m/>
    <m/>
  </r>
  <r>
    <n v="462"/>
    <s v="00462-2022-PRODUCE/DGPCHDI"/>
    <s v="00031851-2022"/>
    <x v="6"/>
    <d v="2022-07-13T00:00:00"/>
    <x v="94"/>
    <m/>
    <s v=""/>
    <s v=""/>
    <s v=""/>
    <s v="Declarar como no presentada la sol icitud de nominación, de la embarcación pesquera JESUS EN TI CONFIO 1 de matrícula PL-3027-CM, para realizar actividad extractiva durante la Primera Temporada de Pesca Zona Norte-Centro del año 2022; formulada por los señores MARIANO PANTA JACINTO, ROSA ISABEL RUIZ JACINTO DE PANTA, MARIA CONCEPCION PANTA DE PERICHE, MARIA TEMPORA JACINTO DE PANTA, mediante escrito con registro N° 00031851-2022._x000d_"/>
    <s v="DECHDI"/>
    <s v="TUPA 14"/>
    <m/>
    <m/>
  </r>
  <r>
    <n v="463"/>
    <s v="00463-2022-PRODUCE/DGPCHDI"/>
    <s v="00029467-2022"/>
    <x v="6"/>
    <d v="2022-07-15T00:00:00"/>
    <x v="94"/>
    <m/>
    <s v=""/>
    <s v=""/>
    <s v=""/>
    <s v="Otorgar a el señor HEBERT HERNÁN SOTO GONZALES, la autorización para efectuar investigación pesquera especializada con uso de embarcación, conforme a los términos contenidos en el plan de investigación denominado: “ESTRUCTURA OCEANOGRÁFICA, ECOLÓGICA Y MOLECULAR DE LA BIODIVERSIDAD SUBMAREAL DE LA RESERVA DE PUNTA DE COLES, PARA SU MANEJO SOSTENIBLE”, presentado mediante escrito con registro N° 00029467-2022, por el periodo de once (11) meses contados a partir del día siguiente de la notificación de la presente Resolución Directoral. "/>
    <s v="DECHDI"/>
    <s v="TUPA 22"/>
    <m/>
    <m/>
  </r>
  <r>
    <n v="464"/>
    <s v="00464-2022-PRODUCE/DGPCHDI"/>
    <s v="00038080-2022"/>
    <x v="6"/>
    <d v="2022-07-15T00:00:00"/>
    <x v="95"/>
    <m/>
    <s v=""/>
    <s v=""/>
    <s v=""/>
    <s v="Declarar como no presentada la solicitud de cambio de titular del permiso de pesca para operar la embarcación pesquera MI JOSE Y MERCEDES con matrícula PT-3972-BM y 16.61 m3 de capacidad de bodega, para la extracción del recurso Anchoveta y otros recursos con destino al consumo humano directo; formulada por la empresa GRUPO INVERSIONISTA PALMEL S.A.C. mediante escrito con registro N° 00038080-2022."/>
    <s v="DECHDI"/>
    <s v="TUPA 10"/>
    <m/>
    <m/>
  </r>
  <r>
    <n v="465"/>
    <s v="00465-2022-PRODUCE/DGPCHDI"/>
    <s v="00023320-2022"/>
    <x v="6"/>
    <d v="2022-07-15T00:00:00"/>
    <x v="95"/>
    <m/>
    <s v=""/>
    <s v=""/>
    <s v=""/>
    <s v="Otorgar a la empresa COMPAÑIA MINERA CHUNGAR S.A.C., autorización para realizar las actividades de colecta de recursos hidrobiológicos conforme al plan de trabajo denominado: “Evaluación hidrobiológica para la Elaboración de la Línea base biológica para el Plan Ambiental Detallado (PAD) de la “CH Cacray”, en atención a la solicitud presentada por escrito con registro N° 00023320-2022, reformulado a través del escrito adjunto con registro N°00023320-2022-1, por el periodo de doce (12) meses contados a partir de la notificación de la presente Resolución Directoral. "/>
    <s v="DECHDI"/>
    <s v="COLECTA"/>
    <m/>
    <m/>
  </r>
  <r>
    <n v="466"/>
    <s v="00466-2022-PRODUCE/DGPCHDI"/>
    <s v="00023259-2022"/>
    <x v="6"/>
    <d v="2022-07-15T00:00:00"/>
    <x v="95"/>
    <m/>
    <s v=""/>
    <s v=""/>
    <s v=""/>
    <s v="Otorgar a la empresa COMPAÑIA MINERA CHUNGAR S.A.C., autorización para realizar las actividades de colecta de recursos hidrobiológicos conforme al plan de trabajo denominado: “Evaluación hidrobiológica para la Elaboración de la Línea base biológica para el Plan Ambiental Detallado (PAD) de la “CH Yanahuin”, en atención a la solicitud presentada por escrito con registro N° 00023259-2022, reformulado a través del escrito adjunto con registro N°00023259-2022-1, por el periodo de doce (12) meses contados a partir de la notificación de la presente Resolución Directoral."/>
    <s v="DECHDI"/>
    <s v="COLECTA"/>
    <m/>
    <m/>
  </r>
  <r>
    <n v="467"/>
    <s v="00467-2022-PRODUCE/DGPCHDI"/>
    <s v="00007436-2022"/>
    <x v="6"/>
    <d v="2022-07-15T00:00:00"/>
    <x v="95"/>
    <m/>
    <s v=""/>
    <s v=""/>
    <s v=""/>
    <s v="Otorgar a favor de la ciudadana FABIOLA RIVA MELOFIRO, la autorización para efectuar investigación pesquera especializada sin uso de embarcación, conforme a los términos contenidos en el plan de investigación denominado: “Evaluación de la Ictiofauna de los Humedales de San José de mayo 2022 a mayo del 2023”, presentado mediante escrito con registro N° 00007436-2022, reformulado a través del escrito adjunto con registro N° 00007436-2022-2, por el periodo de doce (12) meses contados a partir del día siguiente de la notificación de la presente Resolución Directoral."/>
    <s v="DECHDI"/>
    <s v="TUPA 22"/>
    <m/>
    <m/>
  </r>
  <r>
    <n v="468"/>
    <s v="00468-2022-PRODUCE/DGPCHDI"/>
    <s v="00024540-2022"/>
    <x v="6"/>
    <d v="2022-07-15T00:00:00"/>
    <x v="95"/>
    <m/>
    <s v=""/>
    <s v=""/>
    <s v=""/>
    <s v="Otorgar al PROYECTO ESPECIAL DE INFRAESTRUCTURA DE TRANSPORTE NACIONAL - PROVIAS NACIONAL, autorización para realizar las actividades de colecta de recursos hidrobiológicos conforme al plan de trabajo denominado: “Plan de Trabajo para la Colecta de Recursos Hidrobiológicos para el Levantamiento de Línea Base del Estudio de Impacto Ambiental Semidetallado del Proyecto: “Rehabilitación y Mejoramiento de la Carretera Chagual – Tayabamba – Puente Huacrachuco, Tramo: Tayabamba – Puente Huacrachuco””, en atención a la solicitud presentada por escrito con registro N° 00024540-2022, reformulado a través del escrito adjunto con registro N° 00024540-2022-1, por el periodo de doce (12) meses contados a partir de la notificación de la presente Resolución Directoral. "/>
    <s v="DECHDI"/>
    <s v="COLECTA"/>
    <m/>
    <m/>
  </r>
  <r>
    <n v="469"/>
    <s v="00469-2022-PRODUCE/DGPCHDI"/>
    <s v="00043532-2022"/>
    <x v="6"/>
    <d v="2022-07-18T00:00:00"/>
    <x v="96"/>
    <m/>
    <s v=""/>
    <s v=""/>
    <s v=""/>
    <s v="Declarar que la solicitud de ampliación del plazo para la ejecución de la autorización de incremento de flota dispuesta mediante Resolución Directoral Nº 00164-2021-PRODUCE/DGPCHDI de fecha 01 de marzo de 2021, a favor de la empresa CFG INVESTMENT S.A.C., para la construcción de una nueva embarcación de 537.33 m3 de capacidad de bodega, vía sustitución de las embarcaciones pesqueras no siniestradas HUACHO 10 con matrícula IO-1093-PM y 268.33 m³ de capacidad de bodega y PIZARRO 9 con matrícula CE-1247-PM y 269 m³ de capacidad de bodega para la extracción de los recursos Anchoveta y Sardina con destino al consumo humano indirecto; solicitada mediante el escrito con registro Nº 00043532-2022, ha sido aprobada automáticamente a la fecha de presentación de dicha solicitud, en concordancia con el artículo 33 del TUO de la Ley Nº 27444. "/>
    <s v="DECHDI"/>
    <s v="TUPA 03"/>
    <m/>
    <m/>
  </r>
  <r>
    <n v="470"/>
    <s v="00470-2022-PRODUCE/DGPCHDI"/>
    <s v="00040794-2022"/>
    <x v="6"/>
    <d v="2022-07-15T00:00:00"/>
    <x v="96"/>
    <m/>
    <s v=""/>
    <s v=""/>
    <s v=""/>
    <s v="Aprobar a favor del señor VICTOR GERMAN OROSCO NUNTON el cambio de titular del permiso de pesca para operar la embarcación pesquera VICTOR III con matrícula CO-22133-PM y 105.27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s v="DECHDI"/>
    <s v="TUPA 10"/>
    <m/>
    <m/>
  </r>
  <r>
    <n v="471"/>
    <s v="00471-2022-PRODUCE/DGPCHDI"/>
    <s v="00031255-2022"/>
    <x v="6"/>
    <d v="2022-07-15T00:00:00"/>
    <x v="96"/>
    <m/>
    <s v=""/>
    <s v=""/>
    <s v=""/>
    <s v="Modificar la autorización del plan de trabajo denominado: “Estudio Hidrobiológico para la Primera Modificación del Estudio de Impacto Ambiental Detallado de la Unidad Minera Cerro de Pasco”, otorgada a favor de la empresa EMPRESA ADMINISTRADORA CERRO S.A.C., mediante Resolución Directoral N° 00175-2022-PRODUCE/DGPCHDI de fecha 17 de setiembre del 2021[rectificada a través de la Resolución Directoral N° 00218-2022-PRODUCE/DGPCHDI]; en el extremo referido a la circunscripción territorial, conforme al detalle propuesto en anexo que forma parte integrante de la presente Resolución Directoral._x000d_"/>
    <s v="DECHDI"/>
    <s v="COLECTA"/>
    <m/>
    <m/>
  </r>
  <r>
    <n v="472"/>
    <s v="00472-2022-PRODUCE/DGPCHDI"/>
    <s v="00016499-2022"/>
    <x v="6"/>
    <d v="2022-07-18T00:00:00"/>
    <x v="96"/>
    <m/>
    <s v=""/>
    <s v=""/>
    <s v=""/>
    <s v="Otorgar a la empresa MINERA YANACOCHA S.R.L., autorización para realizar las actividades de colecta de recursos hidrobiológicos conforme al plan de trabajo denominado: “Monitoreo Hidrobiológico en el Marco de los Instrumentos de Gestión Ambiental de la Unidad Minera Yanacocha: Segunda Modificación del Estudio de Impacto Ambiental (MEIA) del Proyecto Conga”, en atención a la solicitud presentada por escrito con registro N° 00016499-2022, reformulado a través del escrito adjunto con registro N° 00016499-2022-1, por el periodo de treinta y seis (36) meses contados a partir de la notificación de la presente Resolución Directoral."/>
    <s v="DECHDI"/>
    <s v="COLECTA"/>
    <m/>
    <m/>
  </r>
  <r>
    <n v="473"/>
    <s v="00473-2022-PRODUCE/DGPCHDI"/>
    <s v="00031946-2022"/>
    <x v="6"/>
    <d v="2022-07-19T00:00:00"/>
    <x v="97"/>
    <m/>
    <s v=""/>
    <s v=""/>
    <s v=""/>
    <s v="Otorgar a la empresa UNNA ENERGIA S.A., autorización para realizar las actividades de colecta de recursos hidrobiológicos conforme al plan de trabajo denominado: “Condiciones Ambientales – Características del medio hidrobiológico del Plan de Abandono Parcial Pozos 13077D-13065 Lote III”, en atención a la solicitud presentada por escrito con registro N° 00031946-2022, reformulado a través del escrito adjunto con registro N° 00031946-2022-1, por el periodo de tres (03) meses contados a partir de la notificación de la presente Resolución Directoral. "/>
    <s v="DECHDI"/>
    <s v="COLECTA"/>
    <m/>
    <m/>
  </r>
  <r>
    <n v="474"/>
    <s v="00474-2022-PRODUCE/DGPCHDI"/>
    <s v="00025725-2022"/>
    <x v="6"/>
    <d v="2022-07-22T00:00:00"/>
    <x v="98"/>
    <m/>
    <s v=""/>
    <s v=""/>
    <s v=""/>
    <s v="Otorgar a la empresa ANGLO AMERICAN QUELLAVECO S.A., autorización para realizar las actividades de colecta de recursos hidrobiológicos conforme al plan de trabajo denominado: “Estudio de vida acuática del embalse Vizcachas en el marco de sus compromisos establecidos en los instrumentos de gestión ambiental aprobados del Proyecto Quellaveco”, en atención a la solicitud presentada por escrito con registro N° 00025725-2022, reformulado a través del escrito con registro N° 00038646-2022, por el periodo de ocho (8) meses contados a partir de la notificación de la presente Resolución Directoral."/>
    <s v="DECHDI"/>
    <s v="COLECTA"/>
    <m/>
    <m/>
  </r>
  <r>
    <n v="475"/>
    <s v="00475-2022-PRODUCE/DGPCHDI"/>
    <s v="00030060-2022"/>
    <x v="6"/>
    <d v="2022-07-22T00:00:00"/>
    <x v="99"/>
    <m/>
    <s v=""/>
    <s v=""/>
    <s v=""/>
    <s v="Otorgar a favor de la empresa PESQUERA ORLAND S.A.C., la autorización de incremento de flota para modificar el permiso de pesca en el extremo referido a la capacidad de bodega de las embarcación pesqueras MONITOR HUASCAR 1 con matrícula PL-62209-PM de 103.90 m³ a 110 m³, MONITOR HUASCAR con matrícula CE-31443-CM de 99.32 m³ a 110 m³ y PROFETA DANIEL II con matrícula PT-11884-CM de 99.88 m³ a 110 m³, vía utilización del saldo de 30.56 m³ de capacidad de bodega reconocido con la Resolución Directoral N° 00271-2022-PRODUCE/DGPCHDI, para la extracción del recurso Anchoveta con destino al consumo humano indirecto."/>
    <s v="DECHDI"/>
    <s v="TUPA 02"/>
    <m/>
    <m/>
  </r>
  <r>
    <n v="476"/>
    <s v="00476-2022-PRODUCE/DGPCHDI"/>
    <s v="00019674-2022"/>
    <x v="6"/>
    <d v="2022-07-25T00:00:00"/>
    <x v="100"/>
    <m/>
    <s v=""/>
    <s v=""/>
    <s v=""/>
    <s v="Otorgar a favor del señor JULIO MANUEL ARAUJO FLORES, la Autorización para efectuar investigación pesquera especializada sin uso de embarcación"/>
    <s v="DECHDI"/>
    <s v="TUPA 22"/>
    <m/>
    <m/>
  </r>
  <r>
    <n v="477"/>
    <s v="00477-2022-PRODUCE/DGPCHDI"/>
    <s v="00023322-2022"/>
    <x v="6"/>
    <d v="2022-07-25T00:00:00"/>
    <x v="100"/>
    <m/>
    <s v=""/>
    <s v=""/>
    <s v=""/>
    <s v="Otorgar a la empresa COMPAÑIA MINERA CHUNGAR S.A.C., autorización para realizar las actividades de colecta de recursos hidrobiológicos "/>
    <s v="DECHDI"/>
    <s v="COLECTA"/>
    <m/>
    <m/>
  </r>
  <r>
    <n v="478"/>
    <s v="00478-2022-PRODUCE/DGPCHDI"/>
    <s v="00021930-2022"/>
    <x v="6"/>
    <d v="2022-07-25T00:00:00"/>
    <x v="100"/>
    <m/>
    <s v=""/>
    <s v=""/>
    <s v=""/>
    <s v="Otorgar a la empresa MINERA AURIFERA RETAMAS S.A., autorización para realizar las actividades de colecta de recursos hidrobiológicos "/>
    <s v="DECHDI"/>
    <s v="COLECTA"/>
    <m/>
    <m/>
  </r>
  <r>
    <n v="479"/>
    <s v="00479-2022-PRODUCE/DGPCHDI"/>
    <s v="00022101-2022"/>
    <x v="6"/>
    <d v="2022-07-25T00:00:00"/>
    <x v="100"/>
    <m/>
    <s v=""/>
    <s v=""/>
    <s v=""/>
    <s v="Otorgar a la empresa RECUPERADA SOCIEDAD ANONIMA CERRADA - RECUPERADA S.A.C., autorización para realizar las actividades de colecta de recursos hidrobiológicos "/>
    <s v="DECHDI"/>
    <s v="COLECTA"/>
    <m/>
    <m/>
  </r>
  <r>
    <n v="480"/>
    <s v="00480-2022-PRODUCE/DGPCHDI"/>
    <s v="00023255-2022"/>
    <x v="6"/>
    <d v="2022-07-25T00:00:00"/>
    <x v="101"/>
    <m/>
    <s v=""/>
    <s v=""/>
    <s v=""/>
    <s v="Otorgar a la empresa COMPAÑIA MINERA CHUNGAR S.A.C., autorización para realizar las actividades de colecta de recursos hidrobiológicos"/>
    <s v="DECHDI"/>
    <s v="COLECTA"/>
    <m/>
    <m/>
  </r>
  <r>
    <n v="481"/>
    <s v="00481-2022-PRODUCE/DGPCHDI"/>
    <s v="00023324-2022"/>
    <x v="6"/>
    <d v="2022-07-26T00:00:00"/>
    <x v="101"/>
    <m/>
    <s v=""/>
    <s v=""/>
    <s v=""/>
    <s v="Otorgar a la empresa COMPAÑIA MINERA CHUNGAR S.A.C., autorización para realizar las actividades de colecta de recursos hidrobiológicos "/>
    <s v="DECHDI"/>
    <s v="COLECTA"/>
    <m/>
    <m/>
  </r>
  <r>
    <n v="482"/>
    <s v="00482-2022-PRODUCE/DGPCHDI"/>
    <s v="00039664-2022"/>
    <x v="6"/>
    <d v="2022-07-26T00:00:00"/>
    <x v="101"/>
    <m/>
    <s v=""/>
    <s v=""/>
    <s v=""/>
    <s v="Otorgar a favor del señor JOSE ROSARIO OROSCO CASTRO, la autorización de incremento de flota para construir una nueva embarcación pesquera de 104.99m³de capacidad de bodega, vía sustitución de la embarcación pesquera DON GERMAN con matrícula PL-50093-PMy 104.99m3 de capacidad de bodega,para la extracción del recurso Anchoveta con destino al consumo humano indirecto."/>
    <s v="DECHDI"/>
    <s v="TUPA 02"/>
    <m/>
    <m/>
  </r>
  <r>
    <n v="483"/>
    <s v="00483-2022-PRODUCE/DGPCHDI"/>
    <s v="00031912-2022"/>
    <x v="6"/>
    <d v="2022-07-26T00:00:00"/>
    <x v="101"/>
    <m/>
    <s v=""/>
    <s v=""/>
    <s v=""/>
    <s v="Otorgar a la empresa MINSUR S.A., autorización para realizar las actividades de colecta de recursos hidrobiológicos conforme "/>
    <s v="DECHDI"/>
    <s v="COLECTA"/>
    <m/>
    <m/>
  </r>
  <r>
    <n v="484"/>
    <s v="00484-2022-PRODUCE/DGPCHDI"/>
    <s v="00032255-2018"/>
    <x v="6"/>
    <d v="2022-07-26T00:00:00"/>
    <x v="101"/>
    <m/>
    <s v=""/>
    <s v=""/>
    <s v=""/>
    <s v="Declarar IMPROCEDENTE la solicitud de renuncia con eficacia anticipada al permiso de pesca otorgado a la empresa PESCA INDUSTRIAL ATUNERA DE ALTURA S.A. DE C.V. "/>
    <s v="DECHDI"/>
    <s v="TUPA 17"/>
    <m/>
    <m/>
  </r>
  <r>
    <n v="485"/>
    <s v="00485-2022-PRODUCE/DGPCHDI"/>
    <s v="00045623-2022"/>
    <x v="6"/>
    <d v="2022-07-27T00:00:00"/>
    <x v="102"/>
    <m/>
    <s v=""/>
    <s v=""/>
    <s v=""/>
    <s v="Declarar que la solicitud de ampliación del plazo para la ejecución de la autorización de incremento de flota a favor de los señores WALTER VALENTIN FIESTAS FIESTAS y JUAN AUGUSTO FIESTAS FIESTAS para construir una nueva embarcación pesquera ha sido aprobada automáticamente."/>
    <s v="DECHDI"/>
    <s v="TUPA 03"/>
    <m/>
    <m/>
  </r>
  <r>
    <n v="486"/>
    <s v="00486-2022-PRODUCE/DGPCHDI"/>
    <s v="00035702-2022"/>
    <x v="6"/>
    <d v="2022-07-27T00:00:00"/>
    <x v="102"/>
    <m/>
    <s v=""/>
    <s v=""/>
    <s v=""/>
    <s v="Aprobar a favor de la EMPRESA GRUPO JIVO S.A.C. el cambio de titular del permiso de pesca para operar la embarcación pesquera CRISTO SALVADOR 3 con matrícula PL-17664-PMy 108.28 m3 de capacidad de bodega, para la extracción del recurso Anchoveta con destino al consumo humano directo e indirecto y del recurso Sardina con destino al consumo humano directo. Asimismo, aprobar a su favor el cambio de titular del PMCE y LMCE otorgado para la actividad extractiva del recurso Anchoveta con destino al consumo humano indirecto, en el marco del Reglamento del Decreto Legislativo N° 1084."/>
    <s v="DECHDI"/>
    <s v="TUPA 10"/>
    <m/>
    <m/>
  </r>
  <r>
    <n v="487"/>
    <s v="00487-2022-PRODUCE/DGPCHDI"/>
    <s v="00041280-2022"/>
    <x v="7"/>
    <d v="2022-08-03T00:00:00"/>
    <x v="103"/>
    <m/>
    <s v=""/>
    <s v=""/>
    <s v=""/>
    <s v="Otorgar a favor de la empresa INVERSIONES BJES E.I.R.L..,la autorización de incremento de flota para construir una nueva embarcación pesquera de 99.58 m³ de capacidad de bodega, vía sustitución de la embarcación pesquera no siniestrada NATHALIA con matrícula HO-21097-PM y 99.58 m³ de capacidad de bodega, para la extracción del recurso Anchoveta con destino al consumo humano directo e indirecto y del recurso Sardina con destino al consumo humano directo."/>
    <s v="DECHDI"/>
    <s v="TUPA 02"/>
    <m/>
    <m/>
  </r>
  <r>
    <n v="488"/>
    <s v="00488-2022-PRODUCE/DGPCHDI"/>
    <s v="00038207-2020"/>
    <x v="7"/>
    <d v="2022-08-03T00:00:00"/>
    <x v="103"/>
    <m/>
    <s v=""/>
    <s v=""/>
    <s v=""/>
    <s v="Declarar improcedente la solicitud de permiso de pesca para operar la embarcación VICTOR con matrícula PL-4149-CM y 109.40 m3 de capacidad de bodega, presentada por la señora VIOLETA NUNTON CASTRO ante la Dirección Regional de Pesquería de Lambayeque, mediante escrito de fecha 20 de enero de 2003, para la extracción de los recursos Anchoveta para consumo humano directo e indirecto y los recursos Sardina, Jurel y Caballa para consumo humano directo."/>
    <s v="DECHDI"/>
    <s v="ANCHOVETA"/>
    <m/>
    <m/>
  </r>
  <r>
    <n v="489"/>
    <s v="00489-2022-PRODUCE/DGPCHDI"/>
    <s v="00015535-2022"/>
    <x v="7"/>
    <d v="2022-08-03T00:00:00"/>
    <x v="103"/>
    <m/>
    <s v=""/>
    <s v=""/>
    <s v=""/>
    <s v="Otorgar a la EMPRESA ELECTRICIDAD DEL PERU - ELECTROPERU S.A., autorización para realizar las actividades de colecta de recursos hidrobiológicos conforme al plan de trabajo denominado: “Diagnóstico de Población de especies en criterio de amenaza y/o más vulnerables por la operación de embalse y desembalse del Lago Chinchaycocha”, en atención a la solicitud presentada por escrito con registro N° 00015535-2022, reformulado y precisado a través del escritos adjuntos con registros N° 00015535-2022-3, N° 00015535-2022-4 y N° 00015535-2022-5, por el periodo de veinticuatro (24) meses contados a partir de la notificación de la presente Resolución Directoral. "/>
    <s v="DECHDI"/>
    <s v="COLECTA"/>
    <m/>
    <m/>
  </r>
  <r>
    <n v="490"/>
    <s v="00490-2022-PRODUCE/DGPCHDI"/>
    <s v="00046191-2022"/>
    <x v="7"/>
    <d v="2022-08-03T00:00:00"/>
    <x v="103"/>
    <m/>
    <s v=""/>
    <s v=""/>
    <s v=""/>
    <s v="APROBAR, por única vez, la ampliación del plazo de la autorización de instalación otorgada mediante Resolución Directoral N° 00552-2021-PRODUCE/DGPCHDI, presentada por la empresa MARFRIO PERU S.A., a través del escrito de registro N° 00046191-2022."/>
    <s v="DPCHDI"/>
    <s v="TUPA 25"/>
    <m/>
    <m/>
  </r>
  <r>
    <n v="491"/>
    <s v="00491-2022-PRODUCE/DGPCHDI"/>
    <s v="00037273-2022"/>
    <x v="7"/>
    <d v="2022-08-03T00:00:00"/>
    <x v="103"/>
    <m/>
    <s v=""/>
    <s v=""/>
    <s v=""/>
    <s v="Desestimar el recurso de reconsideración formulado por la señora MARÍA CANDIDA PANTA PERICHE mediante escrito con registro N° 00037273-2022, contra el Oficio N° 00000546-2022-PRODUCE/DGPCHDI, que desestimó la oposición formulada a la solicitud de nominación de la embarcación pesquera SIEMPRE MI HERNANCITO II con matrícula PT-54871-PM, para realizar actividad extractiva de los recursos Anchoveta y Anchoveta Blanca, durante la Primera Temporada de Pesca Zona Norte Centro del año 2022; por los fundamentos expuestos en la parte considerativa de la presente resolución."/>
    <s v="DECHDI"/>
    <s v="TUPA 14"/>
    <m/>
    <m/>
  </r>
  <r>
    <n v="492"/>
    <s v="00492-2022-PRODUCE/DGPCHDI"/>
    <s v="00037082-2022"/>
    <x v="7"/>
    <d v="2022-08-03T00:00:00"/>
    <x v="103"/>
    <m/>
    <s v=""/>
    <s v=""/>
    <s v=""/>
    <s v="Otorgar a favor de los señores TO MAS AQUILINO PAZO LLENQUE y MARIA FRANCISCA LLENQUE DE PAZO, la autorización de incremento de flota para construir una nueva embarcación pesquera de 99.30 m³ de capacidad de bodega, vía sustitución de la embarcación pesquera no siniestrada MI CHAVELITA con matrícula PT_x0002_3950-CM y 99.30 m³ de capacidad de bodega, para la extracción del recurso Anchoveta con destino al consumo humano indirecto."/>
    <s v="DECHDI"/>
    <s v="TUPA 02"/>
    <m/>
    <m/>
  </r>
  <r>
    <n v="493"/>
    <s v="00493-2022-PRODUCE/DGPCHDI"/>
    <s v="00049856-2022"/>
    <x v="7"/>
    <d v="2022-08-03T00:00:00"/>
    <x v="103"/>
    <m/>
    <s v=""/>
    <s v=""/>
    <s v=""/>
    <s v="Aceptar el desistimiento del procedimiento de autorización de incremento de flota para construir una nueva embarcación pesquera de 495 m³ de capacidad de bodega, vía sustitución de la embarcación pesquera no siniestrada TUNUPA con matrícula CO-29771-PM y 495 m³ de capacidad de bodega, para la extracción del recurso Atún con destino al consumo humano directo; formulado por la empresa UNITED MARINE CORP S.A.C.mediante el escrito con registro N° 00049856-2022; dándose por concluido el mencionado procedimiento administrativo. "/>
    <s v="DECHDI"/>
    <s v="TUPA 02"/>
    <m/>
    <m/>
  </r>
  <r>
    <n v="494"/>
    <s v="00494-2022-PRODUCE/DGPCHDI"/>
    <s v="00126042-2017"/>
    <x v="7"/>
    <d v="2022-08-05T00:00:00"/>
    <x v="104"/>
    <m/>
    <s v=""/>
    <s v=""/>
    <s v=""/>
    <s v="Declarar IMPROCEDENTE la solicitud de otorgamiento de permiso de pesca de menor escala para operar la embarcación pesquera JOEL con matrícula CE-38114-CM y 32.00 m3 de capacidad de bodega, para la extracción del recurso Anchoveta para consumo humano directo, presentada por el señor JACOBO ALBERTO CAVENAGO ZOLEZZI, mediante escrito con registro N° 00126042-2017."/>
    <s v="DECHDI"/>
    <s v="ANCHOVETA"/>
    <m/>
    <m/>
  </r>
  <r>
    <n v="495"/>
    <s v="00495-2022-PRODUCE/DGPCHDI"/>
    <s v="00037607-2022"/>
    <x v="7"/>
    <d v="2022-08-05T00:00:00"/>
    <x v="104"/>
    <m/>
    <s v=""/>
    <s v=""/>
    <s v=""/>
    <s v="Aprobar a favor de la empresa FERNIBEL S.A.C. el cambio de titular del permiso de pesca para operar la embarcación pesquera CARMELITA I con matrícula TA-2327-CM y 19.91 m³ de capacidad de bodega, para la extracción del recurso Anchoveta y demás recursos hidrobiológicos con destino al consumo humano directo._x000d_"/>
    <s v="DECHDI"/>
    <s v="TUPA 10"/>
    <m/>
    <m/>
  </r>
  <r>
    <n v="496"/>
    <s v="00496-2022-PRODUCE/DGPCHDI"/>
    <s v="00045526-2022"/>
    <x v="7"/>
    <d v="2022-08-05T00:00:00"/>
    <x v="104"/>
    <m/>
    <s v=""/>
    <s v=""/>
    <s v=""/>
    <s v="Aprobar a favor de los señores EDUARDO JOSE PANTA ALVAREZ y HILDA PAIVA PANTA, el cambio de titular del permiso de pesca para operar la embarcación pesquera CARLOS Y EDUARDO con matrícula PT-3901-CM y 77.46 m3 de capacidad de bodega, para la extracción del recurso Anchoveta con destino al consumo humano directo e indirecto y del recurso Sardina con destino al consumo humano directo. Asimismo, aprobar a su favor el cambio de titular de los PMCE otorgado para la actividad extractiva del recurso Anchoveta con destino al consumo humano indirecto, en el marco del Reglamento del Decreto Legislativo Nº 1084."/>
    <s v="DECHDI"/>
    <s v="TUPA 10"/>
    <m/>
    <m/>
  </r>
  <r>
    <n v="497"/>
    <s v="00497-2022-PRODUCE/DGPCHDI"/>
    <s v="00026720-2022"/>
    <x v="7"/>
    <d v="2022-08-05T00:00:00"/>
    <x v="105"/>
    <m/>
    <s v=""/>
    <s v=""/>
    <s v=""/>
    <s v="Otorgar a favor de los señores HECTOR BERNAL LLONTOP, MARIA ANTONIA LEYTON CHANAME, LORENZO NICOLAS BERNAL LLONTOP, MARIA LUCILA PALMA DE BERNAL y MIGUEL ANTONIO BERNAL LLONTOP permiso de pesca para operar la embarcación pesquera MI FE EN CRISTO 3 con matrícula PL-66136-PMy 85.88 m3 de capacidad de bodega, para la extracción del recurso Anchoveta con destino al consumo humano indirecto, en virtud de la ejecución de la autorización de incremento de flota otorgada mediante Resolución Directoral Nº 00283-2022-PRODUCE/DGPCHDI."/>
    <s v="DECHDI"/>
    <s v="TUPA 05"/>
    <m/>
    <m/>
  </r>
  <r>
    <n v="498"/>
    <s v="00498-2022-PRODUCE/DGPCHDI"/>
    <s v="00043682-2022"/>
    <x v="7"/>
    <d v="2022-08-05T00:00:00"/>
    <x v="105"/>
    <m/>
    <s v=""/>
    <s v=""/>
    <s v=""/>
    <s v="Otorgar a favor de la empresa INVERSIONES PESQUERAS LIGURIA S.A.C, la autorización de incremento de flota para adquirir una embarcación pesquera de 350 m³ de capacidad de bodega, vía sustitución de la capacidad de bodega de la embarcación pesquera no siniestrada COSTA DEL SOL de matrícula CO-15311-PM y 350 m³ de capacidad de bodega, para la extracción de los recursosJurel y Caballa con destino al consumo humano directo, provenientes del permiso de la citada embarcación pesquera, en el marco de lo dispuesto en el numeral 6.2.4 del Reglamento de Ordenamiento Pesquero del Atún, incorporado por el artículo 2 del Decreto Supremo N° 009-2022-PRODUCE."/>
    <s v="DECHDI"/>
    <s v="TUPA 04"/>
    <m/>
    <m/>
  </r>
  <r>
    <n v="499"/>
    <s v="00499-2022-PRODUCE/DGPCHDI"/>
    <s v="00018774-2022"/>
    <x v="7"/>
    <d v="2022-08-05T00:00:00"/>
    <x v="105"/>
    <m/>
    <s v=""/>
    <s v=""/>
    <s v=""/>
    <s v="Otorgar a la empresa MONTE AZUL LOGISTICA SOCIEDAD ANONIMA CERRADA, autorización para realizar las actividades de colecta de recursos hidrobiológicos conforme al plan de trabajo denominado: “Monitoreo Hidrobiológico en la Etapa de Operación y Mantenimiento del Estudio de Impacto Ambiental Detallado del proyecto “Terminal de Recepción, Almacenamiento y Despacho de Combustibles Líquidos Mollendo-Arequipa”, en atención a la solicitud presentada por escrito con registro N° 00018774-2022, reformulado a través del escrito adjunto con registro N° 00018774-2022-1, por el periodo de sesenta (60) meses contados a partir de la notificación de la presente Resolución Directoral. "/>
    <s v="DECHDI"/>
    <s v="COLECTA"/>
    <m/>
    <m/>
  </r>
  <r>
    <n v="500"/>
    <s v="00500-2022-PRODUCE/DGPCHDI"/>
    <m/>
    <x v="7"/>
    <m/>
    <x v="105"/>
    <m/>
    <s v=""/>
    <s v=""/>
    <s v=""/>
    <m/>
    <m/>
    <s v="ANULADO"/>
    <m/>
    <m/>
  </r>
  <r>
    <n v="501"/>
    <s v="00501-2022-PRODUCE/DGPCHDI"/>
    <s v="00014367-2022"/>
    <x v="7"/>
    <d v="2022-08-09T00:00:00"/>
    <x v="106"/>
    <m/>
    <s v=""/>
    <s v=""/>
    <s v=""/>
    <s v="La señora MABEL ZAORAIDA ROSALES UGARTE, deberá iniciar el procedimiento administrativo de cambio de titular del permiso de pesca de la embarcación pesquera RICHARD ALEXANDER de matrícula PL-2122-CM, en estricto cumplimiento de la medida cautelar contenida en la Resolución N° UNO del expediente N°20182-2021-17-1801-JR-F C-18, asumiendo la administradora judicial y el Juez del 18avo Juzgado de Familia de la Corte Superior de Justicia de Lima, las responsabilidades administrativas, civiles y/o penales que pudieran surgir a raíz de la ejecución del mandato judicial."/>
    <s v="DECHDI"/>
    <s v="OTRO"/>
    <m/>
    <m/>
  </r>
  <r>
    <n v="502"/>
    <s v="00502-2022-PRODUCE/DGPCHDI"/>
    <s v="00049738-2022"/>
    <x v="7"/>
    <d v="2022-08-09T00:00:00"/>
    <x v="106"/>
    <m/>
    <s v=""/>
    <s v=""/>
    <s v=""/>
    <s v="Declarar que la solicitud de modificación del permiso de pesca por cambio de nombre de la embarcación pesquera GUIAME MERCEDITAS con matrícula TA-18618-BM, de GUIAME MERCEDITAS a MARIA ANGELITA, presentada por el señor GUILLERMO PASCUAL PANTA JACINTO, ha sido aprobada automáticamente a la fecha de presentación del escrito con registro N° 00049738-2022, en concordancia con el artículo 33 del Texto Único Ordenado (TUO) de la Ley Nº 27444, Ley del Procedimiento Administrativo General, aprobado por Decreto Supremo Nº 004-2019-JUS._x000d_"/>
    <s v="DECHDI"/>
    <s v="TUPA 09"/>
    <m/>
    <m/>
  </r>
  <r>
    <n v="503"/>
    <s v="00503-2022-PRODUCE/DGPCHDI"/>
    <s v="00043674-2022"/>
    <x v="7"/>
    <d v="2022-08-09T00:00:00"/>
    <x v="106"/>
    <m/>
    <s v=""/>
    <s v=""/>
    <s v=""/>
    <s v="Otorgar a favor de la empresa INVERSIONES PESQUERAS LIGURIA S.A.C., la autorización de incremento de flota para adquirir una embarcación pesquera de 350 m³ de capacidad de bodega, vía sustitución de la capacidad de bodega de la embarcación pesquera no siniestrada CARACOL con matrícula CO-15313-PM y 350 m³ de capacidad de bodega, para la extracción de los recursosJurel y Caballa con destino al consumo humano directo, provenientes del permiso de la citada embarcación pesquera, en el marco de lo dispuesto en el numeral 6.2.4 del Reglamento de Ordenamiento Pesquero del Atún, incorporado por el artículo 2 del Decreto Supremo N°009-2022-PRODUCE."/>
    <s v="DECHDI"/>
    <s v="TUPA 02"/>
    <m/>
    <m/>
  </r>
  <r>
    <n v="504"/>
    <s v="00504-2022-PRODUCE/DGPCHDI"/>
    <s v="00049803-2022"/>
    <x v="7"/>
    <d v="2022-08-09T00:00:00"/>
    <x v="106"/>
    <m/>
    <s v=""/>
    <s v=""/>
    <s v=""/>
    <s v="Modificar la autorización al plan de investigación denominado: “EXPLORACIÓN DEL POTENCIAL DE LOS CRUSTÁCEOS DE PROFUNDIDAD EN EL MAR PERUANO CON ÉNFASIS A: CENTOLLAS, LANGOSTA ENANA Y LANGOSTINOS DE PROFUNDIDAD”, otorgada mediante Resolución Directoral N° 00706-2021-PRODUCE/DGPCHDI de fecha 22 de octubre de 2021, a favor de la empresa MARINE EXPLORER S.R.L., únicamente en el extremo referido al plazo para su ejecución, por tres (3) meses adicionales contados desde el vencimiento de la vigencia de la citada autorización; por lo que, el plazo de la autorización vencerá con fecha 28 de octubre de 2022. "/>
    <s v="DECHDI"/>
    <s v="TUPA 22"/>
    <m/>
    <m/>
  </r>
  <r>
    <n v="505"/>
    <s v="00505-2022-PRODUCE/DGPCHDI"/>
    <s v="00016626-2021"/>
    <x v="7"/>
    <d v="2022-08-09T00:00:00"/>
    <x v="106"/>
    <m/>
    <s v=""/>
    <s v=""/>
    <s v=""/>
    <s v="INHIBIRSE de emitir pronunciamiento en torno a la solicitud de cambio de titular del permiso de pesca para operar la embarcación ROSA MARIA MS 4 con matrícula PL-58961-PM, formulada por la empresa JORGE SCH &amp; ROSA SCH S.A.C., a través del escrito con registro Nº 00016626-2021, hasta que se resuelva en sede judicial el proceso que se mantiene en curso ante el Cuarto Juzgado Civil de Chiclayo de la Corte Superior de Justicia de Lambayeque en el Expediente N° 00365-2021-70-1706-JR-CI-04."/>
    <s v="DECHDI"/>
    <s v="OTRO"/>
    <m/>
    <m/>
  </r>
  <r>
    <n v="506"/>
    <s v="00506-2022-PRODUCE/DGPCHDI"/>
    <s v="00023809-2022"/>
    <x v="7"/>
    <d v="2022-08-11T00:00:00"/>
    <x v="106"/>
    <m/>
    <s v=""/>
    <s v=""/>
    <s v=""/>
    <s v="Otorgar a favor de la administrada Katiusca Yeny Jimenez Broncano, la autorización para efectuar investigación pesquera especializada sin uso de embarcación, conforme a los términos contenidos en el plan de investigación denominado: “EVALUACIÓN DE LA CALIDAD DEL AGUA EN LA CUENCA DEL RÍO CAÑIPIA, POR BIOINDICADORES: MACROINVERTEBRADOS BENTÓNICOS, CUSCO - PERÚ”, presentado mediante escrito con registro N° 00023809-2022, reformulado a través del escrito adjunto con registro N° 00023809-2022-2, por el periodo de doce (12) meses contados a partir del día siguiente de la notificación de la presente Resolución Directoral. "/>
    <s v="DECHDI"/>
    <s v="TUPA 22"/>
    <m/>
    <m/>
  </r>
  <r>
    <n v="507"/>
    <s v="00507-2022-PRODUCE/DGPCHDI"/>
    <s v="00035639-2019"/>
    <x v="7"/>
    <d v="2022-08-11T00:00:00"/>
    <x v="107"/>
    <m/>
    <s v=""/>
    <s v=""/>
    <s v=""/>
    <s v="Aceptar el desistimiento del procedimiento de autorización de incremento de flota para construir una nueva embarcación pesquera de 32.10 m³ de capacidad de bodega, vía sustitución de la embarcación pesquera ROXANA con matrícula PL-21002-CMy 32.10 m³ de capacidad de bodega, para la extracción del recurso Anchoveta con destino al consumo humano indirecto; formulado por la señora ROSA AMELIA LOPEZ PEÑA mediante el escrito con registro N° 00035639-2019; dándose por concluido el mencionado procedimiento administrativo. "/>
    <s v="DECHDI"/>
    <s v="TUPA 02"/>
    <m/>
    <m/>
  </r>
  <r>
    <n v="508"/>
    <s v="00508-2022-PRODUCE/DGPCHDI"/>
    <s v="00004699-2022"/>
    <x v="7"/>
    <d v="2022-08-11T00:00:00"/>
    <x v="107"/>
    <m/>
    <s v=""/>
    <s v=""/>
    <s v=""/>
    <s v="Declarar IMPROCEDENTE el cambio de titularidad de la licencia de operación de la planta de procesamiento pesquero para la producción de enlatado con una capacidad instalada de 300 cajas/turno, ubicada en la Calle Pablo Boner N° 240, Zona Industrial de Ventanilla de la Provincia Constitucional del Callao, otorgada la empresa ROSAIMAR S.A.C. mediante Resolución Directoral N° 125-99-PE/DNPP, modificada por Resolución Directoral N° 250-2014-PRODUCE/DGCHD, presentado por la empresa CAAS ALIMENTOS S.A.C._x000d_"/>
    <s v="DPCHDI"/>
    <s v="TUPA 29"/>
    <m/>
    <m/>
  </r>
  <r>
    <n v="509"/>
    <s v="00509-2022-PRODUCE/DGPCHDI"/>
    <s v="00035330-2022"/>
    <x v="7"/>
    <d v="2022-08-11T00:00:00"/>
    <x v="107"/>
    <m/>
    <s v=""/>
    <s v=""/>
    <s v=""/>
    <s v=" Autorizar la asociación o incorporación definitiva del PMCE proveniente de la embarcación pesquera LULU I con matrícula CO-11988-CM, a favor de la embarcación pesquera GRUPEZ con matrícula CE-0216-PM._x000d_"/>
    <s v="DECHDI"/>
    <s v="TUPA 12"/>
    <m/>
    <m/>
  </r>
  <r>
    <n v="510"/>
    <s v="00510-2022-PRODUCE/DGPCHDI"/>
    <s v="00075926-2012"/>
    <x v="7"/>
    <d v="2022-08-11T00:00:00"/>
    <x v="108"/>
    <m/>
    <s v=""/>
    <s v=""/>
    <s v=""/>
    <s v="Aceptar el desistimiento del procedimiento de otorgamiento del permiso de pesca de menor escala para operar la embarcación pesquera MI JUANITA de matrícula CE-34471-CM y 10.00 m3 de capacidad de bodega, en el marco del Decreto Supremo N° 005-2012-PRODUCE y de la Resolución Ministerial N° 433-2012-PRODUCE, presentado por el señor PEDRO ALEX PUESCAS FIESTAS mediante el escrito con registro N° 00075926-2012, dándose por concluido el mencionado procedimiento administrativo."/>
    <s v="DECHDI"/>
    <s v="ANCHOVETA"/>
    <m/>
    <m/>
  </r>
  <r>
    <n v="511"/>
    <s v="00511-2022-PRODUCE/DGPCHDI"/>
    <s v="00112628-2018"/>
    <x v="7"/>
    <d v="2022-08-12T00:00:00"/>
    <x v="108"/>
    <m/>
    <s v=""/>
    <s v=""/>
    <s v=""/>
    <s v="Modificar el artículo 5 de la Resolución Directoral N° 360-2015-PRODUCE/DGCHI de fecha 4 de junio de 2015, conforme a lo resuelto en la Resolución Viceministerial N° 033-2019- PRODUCE/DPVA."/>
    <s v="DECHDI"/>
    <s v="OTRO"/>
    <m/>
    <m/>
  </r>
  <r>
    <n v="512"/>
    <s v="00512-2022-PRODUCE/DGPCHDI"/>
    <s v="00047736-2022"/>
    <x v="7"/>
    <d v="2022-08-12T00:00:00"/>
    <x v="108"/>
    <m/>
    <s v=""/>
    <s v=""/>
    <s v=""/>
    <s v="RECTIFICAR el error material contenido en los numerales 1.1., 1,2., 1.3., del considerando 1; en el considerando 5, así como en el artículo 1 de la parte resolutiva de la Resolución Directoral N° 00442-2022-PRODUCE/DGPCHDI, respecto de la dirección del establecimiento industrial pesquero según el siguiente detalle"/>
    <s v="DPCHDI"/>
    <s v="RECTIFICACION"/>
    <m/>
    <m/>
  </r>
  <r>
    <n v="513"/>
    <s v="00513-2022-PRODUCE/DGPCHDI"/>
    <s v="00004787-2022"/>
    <x v="7"/>
    <d v="2022-08-16T00:00:00"/>
    <x v="109"/>
    <m/>
    <s v=""/>
    <s v=""/>
    <s v=""/>
    <s v="Otorgar al PROYECTO ESPECIAL DE INFRAESTRUCTURA DE TRANSPORTE NACIONAL - PROVIAS NACIONAL, autorización para realizar las actividades de colecta de recursos hidrobiológicos conforme al plan de trabajo denominado: “Estudio de Impacto Ambiental Detallado (EIA-D) del proyecto “CREACIÓN DE LA VÍA DE EVITAMIENTO EN LA CIUDAD DE JAÉN”, en atención a la solicitud presentada por escrito con registro N° 00004787-2022, reformulado a través del escrito adjunto con registro N° 00004787-2022-2, por el periodo de siete (7) meses contados a partir de la notificación de la presente Resolución Directoral."/>
    <s v="DECHDI"/>
    <s v="COLECTA"/>
    <m/>
    <m/>
  </r>
  <r>
    <n v="514"/>
    <s v="00514-2022-PRODUCE/DGPCHDI"/>
    <s v="00043960-2022"/>
    <x v="7"/>
    <d v="2022-08-16T00:00:00"/>
    <x v="109"/>
    <m/>
    <s v=""/>
    <s v=""/>
    <s v=""/>
    <s v="Aprobar a favor de los señores JOSE RUBEN LLENQUE FIESTAS y HECTOR BERNARDO LLENQUE FIESTAS. el cambio de titular del permiso de pesca para operar la embarcación pesquera SAN MARTIN DE PORRAS con matrícula PL-18113-CM y 38.41 m3 de capacidad de bodega, para la extracción del recurso Anchoveta con destino al consumo humano directo e indirecto y del recurso Sardina con destino al consumo humano directo. Asimismo, aprobar a su favor el cambio de titular del PMCE otorgado para la actividad extractiva del recurso Anchoveta con destino al consumo humano indirecto, en el marco del Reglamento del Decreto Legislativo N° 1084."/>
    <s v="DECHDI"/>
    <s v="TUPA 10"/>
    <m/>
    <m/>
  </r>
  <r>
    <n v="515"/>
    <s v="00515-2022-PRODUCE/DGPCHDI"/>
    <s v="00078113-2021"/>
    <x v="7"/>
    <d v="2022-08-16T00:00:00"/>
    <x v="109"/>
    <m/>
    <s v=""/>
    <s v=""/>
    <s v=""/>
    <s v="Autorizar la asociación o incorporación definitiva del PMCE proveniente de la embarcación siniestrada [aportante] ISABELLA con matrícula CO-11998-PM, a favor de las embarcaciones pesqueras ALEXANDRA con matrícula CO-10418-PM, POLAR XII con matrícula CO-4501-PM y PISCO 1 con matrícula CE-2888-PM._x000d_"/>
    <s v="DECHDI"/>
    <s v="TUPA 12"/>
    <m/>
    <m/>
  </r>
  <r>
    <n v="516"/>
    <s v="00516-2022-PRODUCE/DGPCHDI"/>
    <s v="00048582-2022"/>
    <x v="7"/>
    <d v="2022-08-18T00:00:00"/>
    <x v="109"/>
    <m/>
    <s v=""/>
    <s v=""/>
    <s v=""/>
    <s v="Aceptar el desistimiento del procedimiento de autorización de incremento de flota para ampliar la capacidad de bodega de las embarcaciones pesqueras MARIA MERCEDES con matrícula PL-11393- CM y MARIA MERCEDES con matrícula PL-17979-CM, vía sustitución de la embarcación pesquera MARIA LUZ con matrícula PL-4156-CM y 109.99 m³ de capacidad de bodega, para la extracción del recurso Anchoveta con destino al consumo humano indirecto; formulado por la empresa PESQUERA EXALMAR S.A.A. mediante el escrito adjunto con registro N° 00048582-2022-1; dándose por concluido el mencionado procedimiento administrativo."/>
    <s v="DECHDI"/>
    <s v="TUPA 02"/>
    <m/>
    <m/>
  </r>
  <r>
    <n v="517"/>
    <s v="00517-2022-PRODUCE/DGPCHDI"/>
    <s v="00047142-2022"/>
    <x v="7"/>
    <d v="2022-08-22T00:00:00"/>
    <x v="110"/>
    <m/>
    <s v=""/>
    <s v=""/>
    <s v=""/>
    <s v="APROBAR por única vez la ampliación del plazo de la autorización de instalación otorgada mediante Resolución Directoral N° 00554-2021-PRODUCE/DGPCHDI, presentada por la empresa DCHIN SEAFOODS S.R.L, a través del escrito de registro N° 00043712-2022. "/>
    <s v="DPCHDI"/>
    <s v="TUPA 25"/>
    <m/>
    <m/>
  </r>
  <r>
    <n v="518"/>
    <s v="00518-2022-PRODUCE/DGPCHDI"/>
    <s v="00028828-2022"/>
    <x v="7"/>
    <d v="2022-08-22T00:00:00"/>
    <x v="110"/>
    <m/>
    <s v=""/>
    <s v=""/>
    <s v=""/>
    <s v="Otorgar a la empresa PLUSPETROL PERU CORPORATION S.A., autorización para realizar las actividades de colecta de recursos hidrobiológicos conforme al plan de trabajo denominado: “Monitoreo Hidrobiológico en marco del Monitoreo Marino Costero asociado a las operaciones de la Planta de Fraccionamiento de Líquidos de Gas Natural (PLGN) y su Terminal Marino, Playa Lobería, Pisco, Perú”, en atención a la solicitud presentada por escrito con registro N° 00028828-2022, reformulado a través del escrito con registro N° 00039743-2022, por el periodo de sesenta (60) meses contados a partir de la notificación de la presente Resolución Directoral. El referido plan comprende las circunscripciones territoriales detalladas en anexo que forma parte integrante de la presente Resolución Directoral."/>
    <s v="DECHDI"/>
    <s v="COLECTA"/>
    <m/>
    <m/>
  </r>
  <r>
    <n v="519"/>
    <s v="00519-2022-PRODUCE/DGPCHDI"/>
    <s v="00049756-2022"/>
    <x v="7"/>
    <d v="2022-08-22T00:00:00"/>
    <x v="110"/>
    <m/>
    <s v=""/>
    <s v=""/>
    <s v=""/>
    <s v="MODIFICAR, la Resolución Directoral N° 020-2012-PRODUCE/DGCHD y la Resolución Directoral N° 526-2014-PRODUCE/DGCHD, en el extremo referido al cambio de nombre o razón social, de: EMPRESA DE CONSERVAS DE PESCADO BELTRAN E.I.R.L. a BELTRAN PERÚ E.I.R.L.; relacionadas a la planta de enlatado, con capacidad de 3,224 cajas/ turno; y, a la planta de harina residual de recursos hidrobiológicos de 7 t/h de capacidad, respectivamente, ubicadas en la Av. Enrique Meiggs N° 1798, distrito de Chimbote, provincia de Santa, departamento de Ancash, manteniendo los mismos términos y condiciones que fueron otorgados."/>
    <s v="DPCHDI"/>
    <s v="RECTIFICACION"/>
    <m/>
    <m/>
  </r>
  <r>
    <n v="520"/>
    <s v="00520-2022-PRODUCE/DGPCHDI"/>
    <s v="PROYECTO DE RESPUESTA N° 00000033-2022-PRODUCE/OGTI-jcrodriguez"/>
    <x v="7"/>
    <d v="2022-08-22T00:00:00"/>
    <x v="110"/>
    <m/>
    <s v=""/>
    <s v=""/>
    <s v=""/>
    <s v="Designar a los profesionales que se encargarán de llevar a cabo los procedimientos de fiscalización posterior de los expedientes tramitados en la Dirección General de Pesca para Consumo Humano Directo e Indirecto, durante el primer semestre del año 2022."/>
    <s v="DGPCHDI"/>
    <s v="FISCALIZACION POSTERIOR"/>
    <m/>
    <m/>
  </r>
  <r>
    <n v="521"/>
    <s v="00521-2022-PRODUCE/DGPCHDI"/>
    <s v="00024645-2022"/>
    <x v="7"/>
    <d v="2022-08-22T00:00:00"/>
    <x v="110"/>
    <m/>
    <s v=""/>
    <s v=""/>
    <s v=""/>
    <s v="Declarar fundado el recurso de reconsideración formulado por la EMPRESA PESQUERA CUSTODIO S.C.R.L. mediante escrito con registro N° 00024645-2022, contra el artículo 2 de la Resolución Directoral N° 00242-2022-PRODUCE/DGPCHDI."/>
    <s v="DECHDI"/>
    <s v="RECONSIDERACION"/>
    <m/>
    <m/>
  </r>
  <r>
    <n v="522"/>
    <s v="00522-2022-PRODUCE/DGPCHDI"/>
    <s v="00036484-2022"/>
    <x v="7"/>
    <d v="2022-08-22T00:00:00"/>
    <x v="110"/>
    <m/>
    <s v=""/>
    <s v=""/>
    <s v=""/>
    <s v="Aceptar el desistimiento al procedimiento de permiso de pesca para operar la embarcación pesquera de bandera extranjera denominada NATALY de matrícula N° P-00-00759, para la extracción del recurso de Atún con destino al consumo humano directo; formulado por el señor Gonzalo Martin Ganoza Garcia-Arrese, en representación de la empresa SENZER S.A., a través del escrito con registro Nº 00039499-2022, dándose por concluido el mencionado procedimiento administrativo."/>
    <s v="DECHDI"/>
    <s v="TUPA 17"/>
    <m/>
    <m/>
  </r>
  <r>
    <n v="523"/>
    <s v="00523-2022-PRODUCE/DGPCHDI"/>
    <s v="00033568-2022"/>
    <x v="7"/>
    <d v="2022-08-22T00:00:00"/>
    <x v="110"/>
    <m/>
    <s v=""/>
    <s v=""/>
    <s v=""/>
    <s v="Declarar IMPROCEDENTE, el procedimiento administrativo iniciado por el INSTITUTO SUPERIOR TECNOLÓGICO ESTATAL LUCIANO CASTILLO COLONNA, a través del escrito con registro N° 00033568-2022; por los fundamentos expuestos en la parte considerativa de la presente resolución."/>
    <s v="DPCHDI"/>
    <s v="TUPA 27"/>
    <m/>
    <m/>
  </r>
  <r>
    <n v="524"/>
    <s v="00524-2022-PRODUCE/DGPCHDI"/>
    <s v="00042035-2022"/>
    <x v="7"/>
    <d v="2022-08-22T00:00:00"/>
    <x v="110"/>
    <m/>
    <s v=""/>
    <s v=""/>
    <s v=""/>
    <s v="Desestimar el recurso de reconsideración formulado por la señora JUANA TEMOCHE PAIVA mediante escrito con registro N° 00042035-2022, contra la precitada Resolución Directoral N° 385-2022-PRODUCE/DGPCHDI que declaró como no presentada la solicitud de permiso de pesca para operar la embarcación pesquera LALO II con matrícula CO-66283-CM y 10 m³ de capacidad de bodega, para la extracción de recursos hidrobiológicos con destino al consumo humano directo; por los fundamentos expuestos en la parte considerativa de la presente resolución."/>
    <s v="DECHDI"/>
    <s v="RECONSIDERACION"/>
    <m/>
    <m/>
  </r>
  <r>
    <n v="525"/>
    <s v="00525-2022-PRODUCE/DGPCHDI"/>
    <s v="00001659-2022"/>
    <x v="7"/>
    <d v="2022-08-23T00:00:00"/>
    <x v="111"/>
    <m/>
    <s v=""/>
    <s v=""/>
    <s v=""/>
    <s v="Autorizar a la empresa W&amp;W SIHAI EIRL., la autorización para la operación de su Acuario Comercial, ubicado en la Av. Tingo María Nº 651, distrito de Breña, provincia y departamento de Lima._x000d_"/>
    <s v="DECHDI"/>
    <s v="TUPA 18"/>
    <m/>
    <m/>
  </r>
  <r>
    <n v="526"/>
    <s v="00526-2022-PRODUCE/DGPCHDI"/>
    <s v="00058956-2021"/>
    <x v="7"/>
    <d v="2022-09-01T00:00:00"/>
    <x v="112"/>
    <m/>
    <s v=""/>
    <s v=""/>
    <s v=""/>
    <s v="Desestimar el recurso de reconsideración formulado por la señora FIDELIA CRESPO DE RUIZ mediante escrito con registro N° 00058956-2021, contra la Resolución Directoral N° 00623-2021-PRODUCE/DGPCHDI, que declaró como no presentada la solicitud de permiso de pesca de menor escala para operar la embarcación pesquera JESUS ELIZABETH II con matrícula TA-02154-BM; por los fundamentos expuestos en la parte considerativa de la presente resolución._x000d_"/>
    <s v="DECHDI"/>
    <s v="RECONSIDERACION"/>
    <m/>
    <m/>
  </r>
  <r>
    <n v="527"/>
    <s v="00527-2022-PRODUCE/DGPCHDI"/>
    <s v="00023326-2022"/>
    <x v="7"/>
    <d v="2022-09-01T00:00:00"/>
    <x v="112"/>
    <m/>
    <s v=""/>
    <s v=""/>
    <s v=""/>
    <s v="OTORGAR a favor de la empresa PESQUERA HERMANOS CORDOVA S.A.C., la autorización para la instalación de una planta de procesamiento pesquero para la producción de congelado de recursos hidrobiológicos, con una capacidad de 100 t/día, en el establecimiento industrial pesquero ubicado en la Mz. “V” Lote 1B, Sub Lotes 1B-1, 1B-2, 1B-3, Zona Industrial II, distrito y provincia de Paita, departamento de Piura."/>
    <s v="DPCHDI"/>
    <s v="TUPA 24"/>
    <m/>
    <m/>
  </r>
  <r>
    <n v="528"/>
    <s v="00528-2022-PRODUCE/DGPCHDI"/>
    <s v="00075358-2018"/>
    <x v="7"/>
    <d v="2022-09-01T00:00:00"/>
    <x v="112"/>
    <m/>
    <s v=""/>
    <s v=""/>
    <s v=""/>
    <s v="DEJAR SIN EFECTO el artículo 3 de la Resolución Directoral N° 596-2017-PRODUCE/DGPCHDI de fecha 27 de octubre de 2017, que dispuso determinado condicionamiento a la vigencia del permiso de pesca de menor escala otorgado a favor del señor FRANK RONNIE PANTA SANCHEZ para operar la embarcación pesquera SABINA ABIGAIL con matrícula PL-22641-CM; conforme a los fundamentos expuestos en la parte considerativa de la presente resolución."/>
    <s v="DECHDI"/>
    <s v="ANCHOVETA"/>
    <m/>
    <m/>
  </r>
  <r>
    <n v="529"/>
    <s v="00529-2022-PRODUCE/DGPCHDI"/>
    <s v="00054869-2022"/>
    <x v="7"/>
    <d v="2022-09-01T00:00:00"/>
    <x v="112"/>
    <m/>
    <s v=""/>
    <s v=""/>
    <s v=""/>
    <s v="Aceptar el desistimiento del procedimiento de cambio de titularidad del permiso de pesca de la embarcación pesquera MALVI III con matrícula CO-22726-CM; formulado por la empresa CATADEMAR E.I.R.L., mediante el escrito adjunto con registro Nº 00054869-2022-1; dándose por concluido el mencionado procedimiento administrativo. "/>
    <s v="DECHDI"/>
    <s v="TUPA 10"/>
    <m/>
    <s v="DESISTIMIENTO"/>
  </r>
  <r>
    <n v="530"/>
    <s v="00530-2022-PRODUCE/DGPCHDI"/>
    <s v="00029945-2022"/>
    <x v="7"/>
    <d v="2022-09-02T00:00:00"/>
    <x v="112"/>
    <m/>
    <s v=""/>
    <s v=""/>
    <s v=""/>
    <s v="Declarar en abandono el procedimiento de autorización para efectuar Investigación Pesquera Especializada, iniciado por GABRIELLA LEONOR VIVES RIVERO a través del escrito con registro N° 00029945-2022; por los fundamentos expuestos en la parte considerativa de la presente resolución."/>
    <s v="DECHDI"/>
    <s v="TUPA 22"/>
    <m/>
    <m/>
  </r>
  <r>
    <n v="531"/>
    <s v="00531-2022-PRODUCE/DGPCHDI"/>
    <s v="00040565-2022"/>
    <x v="8"/>
    <d v="2022-09-02T00:00:00"/>
    <x v="113"/>
    <m/>
    <s v=""/>
    <s v=""/>
    <s v=""/>
    <s v="Otorgar a favor de la empresa CORPORACION NUNTON S.A.C., permiso de pesca para operar la embarcación pesquera VIRGEN DE CHAPI con matrícula PL-67230-PM y 70.69 m3 de capacidad de bodega, para la extracción del recurso Anchoveta con destino al consumo humano indirecto, en virtud de la ejecución de la autorización de incremento de flota otorgada mediante Resolución Directoral Nº 00065-2021-PRODUCE/DGPCHDI."/>
    <s v="DECHDI"/>
    <s v="TUPA 05"/>
    <m/>
    <m/>
  </r>
  <r>
    <n v="532"/>
    <s v="00532-2022-PRODUCE/DGPCHDI"/>
    <s v="00044208-2022"/>
    <x v="8"/>
    <d v="2022-09-05T00:00:00"/>
    <x v="113"/>
    <m/>
    <s v=""/>
    <s v=""/>
    <s v=""/>
    <s v="Declarar como no presentada la solicitud de autorización de incremento de flota para la construcción de una nueva embarcación pesquera de 110 m³ de capacidad de bodega, vía sustitución de la embarcación pesquera no siniestrada CHAVELITA TRES con matrícula PT-17969-CM y de 33.20 m³ de capacidad de bodega, presentada por los señores TOMAS AQUILINO PAZO LLENQUE y MARIA FRANCISCA LLENQUE FIESTAS a través del escrito con registro N° 00044208-2022."/>
    <s v="DECHDI"/>
    <s v="TUPA 02"/>
    <m/>
    <m/>
  </r>
  <r>
    <n v="533"/>
    <s v="00533-2022-PRODUCE/DGPCHDI"/>
    <s v="00019691-2022"/>
    <x v="8"/>
    <d v="2022-09-05T00:00:00"/>
    <x v="113"/>
    <m/>
    <s v=""/>
    <s v=""/>
    <s v=""/>
    <s v="OTORGAR a favor de la empresa CORPORACION DE INGENIERIA DE REFRIGERACION S.R.L., la autorización para la instalación de una planta de procesamiento pesquero para la producción de congelado de recursos hidrobiológicos, con una capacidad de 57.44 t/día, en el establecimiento industrial pesquero ubicado en la Mz. “D” Sub Lote 3A, Zona Industrial II, distrito y provincia de Paita, departamento de Piura._x000d_"/>
    <s v="DPCHDI"/>
    <s v="TUPA 24"/>
    <m/>
    <m/>
  </r>
  <r>
    <n v="534"/>
    <s v="00534-2022-PRODUCE/DGPCHDI"/>
    <s v="00080431-2021"/>
    <x v="8"/>
    <d v="2022-09-05T00:00:00"/>
    <x v="114"/>
    <m/>
    <s v=""/>
    <s v=""/>
    <s v=""/>
    <s v="Otorgar a favor de la señora Ximena Velez Zuazo, autorización para efectuar investigación pesquera especializada conforme a los términos contenidos en el plan de investigación denominado: “Evaluación de la composición y riqueza de la comunidad de macroinvertebrados del bentos en la Cuenca del río Cañete, de la sierra al mar”, presentado mediante escrito con registro N° 00080431-2021, reformulado a través del escrito adjunto con registro N° 00080431-2021-2, por el periodo de veinticuatro (24) meses contados a partir del día siguiente de la notificación de la presente Resolución Directoral. El referido plan comprende las circunscripciones territoriales detalladas en anexo que forma parte integrante de la presente Resolución Directoral."/>
    <s v="DECHDI"/>
    <s v="TUPA 22"/>
    <m/>
    <m/>
  </r>
  <r>
    <n v="535"/>
    <s v="00535-2022-PRODUCE/DGPCHDI"/>
    <s v="00009602-2022"/>
    <x v="8"/>
    <d v="2022-09-05T00:00:00"/>
    <x v="114"/>
    <m/>
    <s v=""/>
    <s v=""/>
    <s v=""/>
    <s v="Otorgar a PROVIAS DESCENTRALIZADO, autorización para realizar las actividades de colecta de recursos hidrobiológicos conforme al plan de trabajo denominado: “AUTORIZACION DE COLECTA DE RECURSOS HIDROBIOLÓGICOS PARA EL LEVANTAMIENTO DE LINEA BASE DE LA DECLARACIÓN DE IMPACTO AMBIENTAL (DIA) DEL PROYECTO “RENOVACION DE PUENTE; EN EL (LA) CARRETERA EMP. PE-5N (PICOTA) - TINGO DE PONASA - SHAMBOYACU, DISTRITO DE PICOTA, PROVINCIA PICOTA, DEPARTAMENTO SAN MARTIN”, en atención a la solicitud presentada por escrito con registro N° 00009602-2022, reformulado a través del escrito con registro N° 00039752-2022, por el periodo de seis (6) meses contados a partir de la notificación de la presente Resolución Directoral. "/>
    <s v="DECHDI"/>
    <s v="COLECTA"/>
    <m/>
    <m/>
  </r>
  <r>
    <n v="536"/>
    <s v="00536-2022-PRODUCE/DGPCHDI"/>
    <s v="00023051-2022"/>
    <x v="8"/>
    <d v="2022-09-05T00:00:00"/>
    <x v="114"/>
    <m/>
    <s v=""/>
    <s v=""/>
    <s v=""/>
    <s v="Otorgar a favor la ciudadana Shanndy Clementina Huaman Vilca, la autorización para efectuar investigación pesquera especializada sin uso de embarcación., conforme a los términos contenidos en el plan de investigación denominado: “INFLUENCIA DE LOS METALES PESADOS EN LA DIVERSIDAD DE MACROINVERTEBRADOS BENTÓNICOS EN LA LAGUNA LAS DELICIAS, PANTANOS DE VILLA, LIMA, PERÚ”, presentado mediante escrito con registro N° 00023051-2022, reformulado a través del escrito adjunto con registro N° 00023051-2022-3, por el periodo de doce (12) meses contados a partir del día siguiente de la notificación de la presente Resolución Directoral."/>
    <s v="DECHDI"/>
    <s v="COLECTA"/>
    <m/>
    <m/>
  </r>
  <r>
    <n v="537"/>
    <s v="00537-2022-PRODUCE/DGPCHDI"/>
    <s v="00023051-2022"/>
    <x v="8"/>
    <d v="2022-09-05T00:00:00"/>
    <x v="114"/>
    <m/>
    <s v=""/>
    <s v=""/>
    <s v=""/>
    <s v="Otorgar a la empresa TECK PERU S.A., autorización para realizar las actividades de colecta de recursos hidrobiológicos conforme al plan de trabajo denominado: “LÍNEA BASE HIDROBIOLÓGICA Declaración de Impacto Ambiental del Proyecto de Exploración Minera Antamayo”, en atención a la solicitud presentada por escrito con registro N° 00023958-2022, reformulado a través del escrito adjunto con registro N° 00023958-2022-1, por el periodo de cuatro (4) meses contados a partir de la notificación de la presente Resolución Directoral."/>
    <s v="DECHDI"/>
    <s v="COLECTA"/>
    <m/>
    <m/>
  </r>
  <r>
    <n v="538"/>
    <s v="00538-2022-PRODUCE/DGPCHDI"/>
    <s v="00029208-2022"/>
    <x v="8"/>
    <d v="2022-09-05T00:00:00"/>
    <x v="114"/>
    <m/>
    <s v=""/>
    <s v=""/>
    <s v=""/>
    <s v="Modificar la autorización al plan de trabajo denominado: “Línea Base Hidrobiológica para la modificación del “Estudio de Impacto Ambiental de la Unidad Mineras Toquepala y Cuajone”, otorgada mediante Resolución Directoral N° 00449-2021-PRODUCE/DGPCHDI de fecha 14 de junio del 2021, a favor de la empresa SOUTHERN PERU COPPER CORPORATION, SUCURSAL DEL PERÚ, únicamente en el extremo referido al plazo para la ejecución del plan de trabajo denominado: “Línea Base Hidrobiológica para la modificación del “Estudio de Impacto Ambiental de la Unidad Mineras Toquepala y Cuajone”, por un periodo de doce (12) meses adicionales, contados desde el vencimiento de la vigencia de la autorización antes indicada, por lo tanto, el plazo de la autorización vencerá el 15 de junio de 2023."/>
    <s v="DECHDI"/>
    <s v="COLECTA"/>
    <m/>
    <m/>
  </r>
  <r>
    <n v="539"/>
    <s v="00539-2022-PRODUCE/DGPCHDI"/>
    <s v="00030918-2022"/>
    <x v="8"/>
    <d v="2022-09-05T00:00:00"/>
    <x v="114"/>
    <m/>
    <s v=""/>
    <s v=""/>
    <s v=""/>
    <s v="Modificar la autorización al plan de trabajo denominado: “Evaluación Hidrobiológica para la Modificación del Estudio de Impacto Ambiental de la Unidad Minera El Toro”, otorgada mediante Resolución Directoral N° 00594-2021-PRODUCE/DGPCHDI de fecha 25 de agosto del 2021, a favor de la empresa SUMMA GOLD CORPORATION S.A.C., únicamente en el extremo referido al plazo para la ejecución del plan de trabajo denominado: “Evaluación Hidrobiológicapara la Modificación del Estudio de Impacto Ambiental de la Unidad Minera El Toro” , por un periodo de doce (12) meses adicionales, contados desde el vencimiento de la vigencia de la autorización antes indicada, por lo tanto, el plazo de la autorización vencerá el 27 de agosto de 2023."/>
    <s v="DECHDI"/>
    <s v="COLECTA"/>
    <m/>
    <m/>
  </r>
  <r>
    <n v="540"/>
    <s v="00540-2022-PRODUCE/DGPCHDI"/>
    <s v="00032327-2022"/>
    <x v="8"/>
    <d v="2022-09-05T00:00:00"/>
    <x v="114"/>
    <m/>
    <s v=""/>
    <s v=""/>
    <s v=""/>
    <s v="Otorgar a la empresa TRE PERU SOCIEDAD ANONIMA CERRADA - TRE PERU SAC, autorización para realizar las actividades de colecta de recursos hidrobiológicos conforme al plan de trabajo denominado: “Plan de trabajo de la Evaluación Hidrobiológica para el Estudio de Impacto Ambiental Semidetallado (EIA-sd) del proyecto “Parque solar Chalhuanca 106.5 MWP + 43.85 MWP”, en atención a la solicitud presentada por escrito con registro N° 00032327-2022, por el periodo de doce (12) meses contados a partir de la notificación de la presente Resolución Directoral. "/>
    <s v="DECHDI"/>
    <s v="COLECTA"/>
    <m/>
    <m/>
  </r>
  <r>
    <n v="541"/>
    <s v="00541-2022-PRODUCE/DGPCHDI"/>
    <s v="00034561-2022"/>
    <x v="8"/>
    <d v="2022-09-05T00:00:00"/>
    <x v="114"/>
    <m/>
    <s v=""/>
    <s v=""/>
    <s v=""/>
    <s v="Otorgar a la empresa PLUSPETROL PERU CORPORATION S.A., autorización para realizar las actividades de colecta de recursos hidrobiológicos conforme al plan de trabajo denominado: “Monitoreo Hidrobiológico Post Construcción del Proyecto Línea de Conducción de Gas desde la Locación Cashiriari 1 a la Planta de Gas Malvinas, en el Lote 88”, en atención a la solicitud presentada por escrito con registro N° 00034561-2022, reformulado a través del escrito adjunto con registro N° 00034561-2022-1, por el periodo de doce (12) meses contados a partir de la notificación de la presente Resolución Directoral. "/>
    <s v="DECHDI"/>
    <s v="COLECTA"/>
    <m/>
    <m/>
  </r>
  <r>
    <n v="542"/>
    <s v="00542-2022-PRODUCE/DGPCHDI"/>
    <s v="00050717-2021"/>
    <x v="8"/>
    <d v="2022-09-09T00:00:00"/>
    <x v="115"/>
    <m/>
    <s v=""/>
    <s v=""/>
    <s v=""/>
    <s v="Declarar improcedente la solicitud de autorización de incremento de flota para ampliar el permiso de pesca otorgado para operar la embarcación pesquera de mayor escala LILIANA con matrícula PT-16862-CM y 102.53 m3 de capacidad de bodega, para extraer en adición a los recursos autorizados por Resolución Directoral Nº 065-2005-PRODUCE/DNEPP, el recurso Bonito y especies afines destinados al consumo humano directo; presentada por la empresa ORGULLO DEL MAR S.A.C. mediante escrito con registro N° 00050717-2021._x000d_"/>
    <s v="DECHDI"/>
    <s v="TUPA 02"/>
    <m/>
    <m/>
  </r>
  <r>
    <n v="543"/>
    <s v="00543-2022-PRODUCE/DGPCHDI"/>
    <s v="00016501-2022"/>
    <x v="8"/>
    <d v="2022-09-09T00:00:00"/>
    <x v="116"/>
    <m/>
    <s v=""/>
    <s v=""/>
    <s v=""/>
    <s v="Otorgar a la empresa MINERA YANACOCHA S.R.L., autorización para realizar las actividades de colecta de recursos hidrobiológicos conforme al plan de trabajo denominado: “Monitoreo Hidrobiológico en el Marco de los Instrumentos de Gestión Ambiental de la Unidad Minera Yanacocha: Tercera Actualización del Plan de Cierre de Minas de la Unidad Minera Yanacocha ”, en atención a la solicitud presentada por escrito con registro N° 00016501-2022, reformulado a través del escrito adjunto con registro N° 00016501-2022-1, por el periodo de treinta y seis (36) meses contados a partir de la notificación de la presente Resolución Directoral."/>
    <s v="DECHDI"/>
    <s v="COLECTA"/>
    <m/>
    <m/>
  </r>
  <r>
    <n v="544"/>
    <s v="00544-2022-PRODUCE/DGPCHDI"/>
    <s v="00033999-2022"/>
    <x v="8"/>
    <d v="2022-09-09T00:00:00"/>
    <x v="116"/>
    <m/>
    <s v=""/>
    <s v=""/>
    <s v=""/>
    <s v="Otorgar a la empresa MACUSANI YELLOWCAKE S.A.C., autorización para realizar las actividades de colecta de recursos hidrobiológicos conforme al plan de trabajo denominado: “Línea Base Hidrobiológica del Estudio de Impacto Ambiental Semidetallado del Proyecto de Exploración Minera Chacaconiza”, en atención a la solicitud presentada por escrito con registro N° 00033999-2022, reformulado a través del escrito adjunto con registro N° 00053357-2022, por el periodo de quince (15) meses contados a partir de la notificación de la presente Resolución Directoral."/>
    <s v="DECHDI"/>
    <s v="COLECTA"/>
    <m/>
    <m/>
  </r>
  <r>
    <n v="545"/>
    <s v="00545-2022-PRODUCE/DGPCHDI"/>
    <s v="00038312-2022"/>
    <x v="8"/>
    <d v="2022-09-09T00:00:00"/>
    <x v="116"/>
    <m/>
    <s v=""/>
    <s v=""/>
    <s v=""/>
    <s v="Modificar la autorización del plan de trabajo denominado: “Línea Base Hidrobiológica de la Declaración de Impacto Ambiental del Proyecto de Exploración Minera “Patacancha”, otorgada mediante Resolución Directoral N° 00042-2022-PRODUCE/DGPCHDI de fecha 20 de enero del 2022, a favor de la empresa NEXA RESOURCES PERU S.A.A."/>
    <s v="DECHDI"/>
    <s v="COLECTA"/>
    <m/>
    <m/>
  </r>
  <r>
    <n v="546"/>
    <s v="00546-2022-PRODUCE/DGPCHDI"/>
    <s v="00041192-2022"/>
    <x v="8"/>
    <d v="2022-09-09T00:00:00"/>
    <x v="116"/>
    <m/>
    <s v=""/>
    <s v=""/>
    <s v=""/>
    <s v="Modificar la autorización al plan de trabajo denominado: “Plan de trabajo para la Línea Base Hidrobiológica para el Estudio de Impacto Ambiental detallado del Proyecto: Construcción de la planta de fraccionamiento de GLP en la provincia de La Convención”, otorgada mediante Resolución Directoral N° 00666-2021-PRODUCE/DGPCHDI de fecha 27 de setiembre del 2021, a favor del GOBIERNO REGIONAL DE CUSCO, únicamente en el extremo referido al plazo para la ejecución del plan de trabajo denominado: “Plan de trabajo para la Línea Base Hidrobiológica para el Estudio de Impacto Ambiental detallado del Proyecto: Construcción de la planta de fraccionamiento de GLP en la provincia de La Convención”, por un periodo de seis (6) meses adicionales, contados desde el vencimiento de la vigencia de la autorización antes indicada, por lo tanto, el plazo de la autorización vencerá el 29 de febrero de 2023."/>
    <s v="DECHDI"/>
    <s v="COLECTA"/>
    <m/>
    <m/>
  </r>
  <r>
    <n v="547"/>
    <s v="00547-2022-PRODUCE/DGPCHDI"/>
    <s v="00037136-2022"/>
    <x v="8"/>
    <d v="2022-09-13T00:00:00"/>
    <x v="117"/>
    <m/>
    <s v=""/>
    <s v=""/>
    <s v=""/>
    <s v="Declarar la conclusión del procedimiento de queja por defectos de tramitación, sin pronunciamiento sobre el fondo, formulada por la EMPRESA PESQUERA CRUZ DE CHALPON S.A.C. contra el director de la Dirección de Extracción para Consumo Humano Directo e Indirecto mediante los escritos con registro Nº 00037136-2022 y 00038039-2022, por sustracción de la materia, por los fundamentos expuestos en la parte considerativa de la presente Resolución Directoral._x000d_"/>
    <s v="DGPCHDI"/>
    <s v="QUEJA"/>
    <m/>
    <m/>
  </r>
  <r>
    <n v="548"/>
    <s v="00548-2022-PRODUCE/DGPCHDI"/>
    <s v="00023958-2022"/>
    <x v="8"/>
    <d v="2022-09-13T00:00:00"/>
    <x v="117"/>
    <m/>
    <s v=""/>
    <s v=""/>
    <s v=""/>
    <s v="Otorgar a la empresa TECK PERU S.A., autorización para realizar las actividades de colecta de recursos hidrobiológicos conforme al plan de trabajo denominado: “LÍNEA BASE HIDROBIOLÓGICA Declaración de Impacto Ambiental del Proyecto de Exploración Minera Antamayo”, en atención a la solicitud presentada por escrito con registro N° 00023958-2022, reformulado a través del escrito adjunto con registro N° 00023958-2022-1, por el periodo de cuatro (4) meses contados a partir de la notificación de la presente Resolución Directoral."/>
    <s v="DECHDI"/>
    <s v="COLECTA"/>
    <m/>
    <m/>
  </r>
  <r>
    <n v="549"/>
    <s v="00549-2022-PRODUCE/DGPCHDI"/>
    <s v="00032480-2022"/>
    <x v="8"/>
    <d v="2022-09-13T00:00:00"/>
    <x v="117"/>
    <m/>
    <s v=""/>
    <s v=""/>
    <s v=""/>
    <s v="Otorgar a la empresa PAN AMERICAN SILVER HUARON S.A., autorización para realizar las actividades de colecta de recursos hidrobiológicos conforme al plan de trabajo denominado: “Línea Base Hidrobiológica para la Modificación del Estudio de Impacto Ambiental de la &quot;Unidad Minera Huarón”, en atención a la solicitud presentada por escrito con registro N° 00032480-2022, reformulado a través del escrito adjunto con registro N° 00032480-2022-1, por el periodo de doce (12) meses contados a partir de la notificación de la presente Resolución Directoral."/>
    <s v="DECHDI"/>
    <s v="COLECTA"/>
    <m/>
    <m/>
  </r>
  <r>
    <n v="550"/>
    <s v="00550-2022-PRODUCE/DGPCHDI"/>
    <s v="00046827-2022"/>
    <x v="8"/>
    <d v="2022-09-13T00:00:00"/>
    <x v="117"/>
    <m/>
    <s v=""/>
    <s v=""/>
    <s v=""/>
    <s v="Otorgar a la EMPRESA DE GENERACION HUANZA S.A., autorización para realizar las actividades de colecta de recursos hidrobiológicos conforme al plan de trabajo denominado: “Monitoreo Hidrobiológico en el marco de lo previsto en el Plan de Manejo Ambiental de la Central Hidroeléctrica Huanza”, en atención a la solicitud presentada por escrito con registro N° 00046827-2022, por el periodo de sesenta (60) meses contados a partir de la notificación de la presente Resolución Directoral. "/>
    <s v="DECHDI"/>
    <s v="COLECTA"/>
    <m/>
    <m/>
  </r>
  <r>
    <n v="551"/>
    <s v="00551-2022-PRODUCE/DGPCHDI"/>
    <s v="00037912-2022"/>
    <x v="8"/>
    <d v="2022-09-13T00:00:00"/>
    <x v="117"/>
    <m/>
    <s v=""/>
    <s v=""/>
    <s v=""/>
    <s v="Otorgar a la empresa COMPAÑIA MINERA SOLIMANA SA, autorización para realizar las actividades de colecta de recursos hidrobiológicos conforme al plan de trabajo denominado: “Caracterización hidrobiológica para el Estudio de Impacto Ambiental Detallado del Proyecto de Explotación Antaña”, en atención a la solicitud presentada por escrito con registro N° 00037912-2022, reformulado a través del escrito con registro N° 00048421-2022, por el periodo de doce (12) meses contados a partir de la notificación de la presente Resolución Directoral."/>
    <s v="DECHDI"/>
    <s v="COLECTA"/>
    <m/>
    <m/>
  </r>
  <r>
    <n v="552"/>
    <s v="00552-2022-PRODUCE/DGPCHDI"/>
    <s v="00027354-2022"/>
    <x v="8"/>
    <d v="2022-09-13T00:00:00"/>
    <x v="117"/>
    <m/>
    <s v=""/>
    <s v=""/>
    <s v=""/>
    <s v="Otorgar a favor del señor Cesar Williams Cueto Torres, la autorización para efectuar investigación pesquera especializada sin uso de embarcación., conforme a los términos contenidos en el plan de investigación denominado: “EVALUACIÓN DE LA FAUNA HIDROBIOLÓGICA EN EL SUROCCIDENTE DE PERÚ MEDIANTE TÉCNICAS DE DNA AMBIENTAL (2022-2025)”, presentado mediante escrito con registro N° 00027354-2022, reformulado a través del escrito adjunto con registro N° 00027354-2022-3, por el periodo de veinticuatro (24) meses contados a partir del día siguiente de la notificación de la presente Resolución Directoral. "/>
    <s v="DECHDI"/>
    <s v="COLECTA"/>
    <m/>
    <m/>
  </r>
  <r>
    <n v="553"/>
    <s v="00553-2022-PRODUCE/DGPCHDI"/>
    <s v="00025232-2022"/>
    <x v="8"/>
    <d v="2022-09-13T00:00:00"/>
    <x v="117"/>
    <m/>
    <s v=""/>
    <s v=""/>
    <s v=""/>
    <s v="Otorgar a la empresa BHP WORLD EXPLORATION INC. SUCURSAL DEL PERU, autorización para realizar las actividades de colecta de recursos hidrobiológicos conforme al plan de trabajo denominado: “LÍNEA BASE HIDROBIOLÓGICA DE LA DECLARACIÓN DE IMPACTO AMBIENTAL (DIA – CATEGORÍA I) DEL PROYECTO DE EXPLORACIÓN MINERA HUATANA”, en atención a la solicitud presentada por escrito con registro N° 00025232-2022, reformulado a través del escrito adjunto con registro N° 00025232-2022-2, por el periodo de doce (12) meses contados a partir de la notificación de la presente Resolución Directoral."/>
    <s v="DECHDI"/>
    <s v="COLECTA"/>
    <m/>
    <m/>
  </r>
  <r>
    <n v="554"/>
    <s v="00554-2022-PRODUCE/DGPCHDI"/>
    <s v="00032939-2022"/>
    <x v="8"/>
    <d v="2022-09-13T00:00:00"/>
    <x v="118"/>
    <m/>
    <s v=""/>
    <s v=""/>
    <s v=""/>
    <s v="Otorgar a la empresa REFINERIA LA PAMPILLA S.A.A, autorización para realizar las actividades de colecta de recursos hidrobiológicos conforme al plan de trabajo denominado: “Monitoreo Hidrobiológico de las Áreas del desplazamiento del hidrocarburo derramado en el Terminal Multiboya N° 2, de la Refinería La Pampilla”, en atención a la solicitud presentada por escrito con registro N° 00032939-2022, reformulado a través del escrito adjunto con registro N° 00032939-2022-2, por el periodo de seis (6) meses contados a partir de la notificación de la presente Resolución Directoral. "/>
    <s v="DECHDI"/>
    <s v="COLECTA"/>
    <m/>
    <m/>
  </r>
  <r>
    <n v="555"/>
    <s v="00555-2022-PRODUCE/DGPCHDI"/>
    <s v="00077005-2021"/>
    <x v="8"/>
    <d v="2022-09-14T00:00:00"/>
    <x v="119"/>
    <m/>
    <s v=""/>
    <s v=""/>
    <s v=""/>
    <s v="Autorizar a la empresa FACTORY FISH IMPORTER S.A.C.,la autorización para la operación de su Acuario Comercial, ubicado en la Av. Guardia Civil Nº 831 (Mz. B1 lote 21), Urbanización “La Campiña”, distrito de Chorrillos, provincia y departamento de Lima."/>
    <s v="DECHDI"/>
    <s v="TUPA 18"/>
    <m/>
    <m/>
  </r>
  <r>
    <n v="556"/>
    <s v="00556-2022-PRODUCE/DGPCHDI"/>
    <s v="00045155-2022"/>
    <x v="8"/>
    <d v="2022-09-16T00:00:00"/>
    <x v="120"/>
    <m/>
    <s v=""/>
    <s v=""/>
    <s v=""/>
    <s v="Otorgar a la empresa CONSORCIO DE INGS EJECUTORES MINEROS S.A, autorización para realizar las actividades de colecta de recursos hidrobiológicos conforme al plan de trabajo denominado: “Línea Base Biológica de la Primera Modificación del Estudio de Impacto Ambiental Detallado del Proyecto de Explotación Minera “Las Águilas, perteneciente a la empre sa Consorcio de Ingenieros Ejecutores Mineros S.A. (CIEMSA)”, en atención a la solicitud presentada por escrito con registro N° 00045155-2022, reformulado a través del escrito con registro N° 00053430-2022, por el periodo de ocho (8) meses contados a partir de la notificación de la presente Resolución Directoral. "/>
    <s v="DECHDI"/>
    <s v="COLECTA"/>
    <m/>
    <m/>
  </r>
  <r>
    <n v="557"/>
    <s v="00557-2022-PRODUCE/DGPCHDI"/>
    <s v="00002199-2022"/>
    <x v="8"/>
    <d v="2022-09-16T00:00:00"/>
    <x v="121"/>
    <m/>
    <s v=""/>
    <s v=""/>
    <s v=""/>
    <s v="Declarar la conclusión del procedimiento de queja por defectos de tramitación, sin pronunciamiento sobre el fondo, formulada por el señor RIGOBERTO PALMA BERNAL contra el director de la Dirección de Extracción para Consumo Humano Directo e Indirecto mediante el escrito con registro N° 00002199-2022, por sustracción de la materia, por los fundamentos expuestos en la parte considerativa de la presente Resolución Directoral._x000d_"/>
    <s v="DGPCHDI"/>
    <s v="QUEJA"/>
    <m/>
    <m/>
  </r>
  <r>
    <n v="558"/>
    <s v="00558-2022-PRODUCE/DGPCHDI"/>
    <s v="00025504-2022"/>
    <x v="8"/>
    <d v="2022-09-16T00:00:00"/>
    <x v="121"/>
    <m/>
    <s v=""/>
    <s v=""/>
    <s v=""/>
    <s v="Aprobar a favor de las señoras ROMULA GALAN DE LLENQUE y MARIA AGUSTINA MARTINEZ QUEREVALU, el cambio de titular del permiso de pesca para operar la embarcación pesquera DON SEBASTIAN II con matrícula PL-52096-CM y 33.73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
    <s v="DECHDI"/>
    <s v="TUPA 10"/>
    <m/>
    <m/>
  </r>
  <r>
    <n v="559"/>
    <s v="00559-2022-PRODUCE/DGPCHDI"/>
    <s v="00041600-2022"/>
    <x v="8"/>
    <d v="2022-09-16T00:00:00"/>
    <x v="121"/>
    <m/>
    <s v=""/>
    <s v=""/>
    <s v=""/>
    <s v="Declarar la conclusión del procedimiento de queja por defectos de tramitación, sin pronunciamiento sobre el fondo, formulada por el señor LUCIO CAYO RUMICHE VALENCIA contra el director de la Dirección de Extracción para Consumo Humano Directo e Indirecto mediante el escrito con registro N° 00020783-2022, por sustracción de la materia, por los fundamentos expuestos en la parte considerativa de la presente Resolución Directoral._x000d_"/>
    <s v="DGPCHDI"/>
    <s v="QUEJA"/>
    <m/>
    <m/>
  </r>
  <r>
    <n v="560"/>
    <s v="00560-2022-PRODUCE/DGPCHDI"/>
    <s v="00096082-2020"/>
    <x v="8"/>
    <d v="2022-09-16T00:00:00"/>
    <x v="121"/>
    <m/>
    <s v=""/>
    <s v=""/>
    <s v=""/>
    <s v="Declarar la conclusión del procedimiento de queja por defectos de tramitación, sin pronunciamiento sobre el fondo, formulada por el señor SANTOS VICENTE ECHE RAMÍREZ contra el director de la Dirección de Extracción para Consumo Humano Directo e Indirecto mediante el escrito con registro N° 00096082-2020, por sustracción de la materia, por los fundamentos expuestos en la parte considerativa de la presente Resolución Directoral._x000d_"/>
    <s v="DGPCHDI"/>
    <s v="QUEJA"/>
    <m/>
    <m/>
  </r>
  <r>
    <n v="561"/>
    <s v="00561-2022-PRODUCE/DGPCHDI"/>
    <s v="00020783-2022"/>
    <x v="8"/>
    <d v="2022-09-16T00:00:00"/>
    <x v="121"/>
    <m/>
    <s v=""/>
    <s v=""/>
    <s v=""/>
    <s v="Declarar la conclusión del procedimiento de queja por defectos de tramitación, sin pronunciamiento sobre el fondo, formulada por el señor STEVE MARLON CARRION BARBIERI contra el director de la Dirección de Extracción para Consumo Humano Directo e Indirecto mediante el escrito con registro N° 00020783-2022, por sustracción de la materia, por los fundamentos expuestos en la parte considerativa de la presente Resolución Directoral._x000d_"/>
    <s v="DGPCHDI"/>
    <s v="QUEJA"/>
    <m/>
    <m/>
  </r>
  <r>
    <n v="562"/>
    <s v="00562-2022-PRODUCE/DGPCHDI"/>
    <s v="00017764-2019"/>
    <x v="8"/>
    <d v="2022-09-16T00:00:00"/>
    <x v="121"/>
    <m/>
    <s v=""/>
    <s v=""/>
    <s v=""/>
    <s v="Declarar IMPROCEDENTE, la solicitud de cambio de titular de la licencia de operación, presentado por la empresa PESQUERA CENTINELA S.A.C., respecto a la planta de harina de pescado de alto contenido proteínico, con capacidad de 68 t/h de procesamiento de materia prima, en el establecimiento industrial pesquero ubicado en la zona denominada Quebrada Sorda, distrito de Quilca, provincia de Camaná, departamento de Arequipa; la misma que fuera otorgada a la empresa TRIARC S.A., mediante Resolución Directoral N° 321-2009-PRODUCE/DGEPP."/>
    <s v="DPCHDI"/>
    <s v="TUPA 29"/>
    <m/>
    <m/>
  </r>
  <r>
    <n v="563"/>
    <s v="00563-2022-PRODUCE/DGPCHDI"/>
    <s v="00043381-2022"/>
    <x v="8"/>
    <d v="2022-09-16T00:00:00"/>
    <x v="121"/>
    <m/>
    <s v=""/>
    <s v=""/>
    <s v=""/>
    <s v="Declarar IMPROCEDENTE, el procedimiento administrativo iniciado por la empresa FISHPRO NOR PERU S.A.C., a través del escrito con registro N° 00043381-2022; respecto a la solicitud de cambio de titularidad de la Licencia de Operación de las plantas de procesamiento pesquero para la producción de curado y de harina residual, con capacidades instaladas de 400 t/mes y 05 t/h respectivamente, ubicadas en el establecimiento industrial pesquero sito en la Zona industrial del Km. 45.3 de la Carretera Sullana-Paita, distrito Colán, provincia de Paita, departamento de Piura, que fuera otorgada a la empresa MARPROTEIN S.A.C., mediante Resolución Directoral N° 00202-2020-PRODUCE/DGPCHD; por los fundamentos expuestos en la parte considerativa de la presente resolución."/>
    <s v="DPCHDI"/>
    <s v="TUPA 29"/>
    <m/>
    <m/>
  </r>
  <r>
    <n v="564"/>
    <s v="00564-2022-PRODUCE/DGPCHDI"/>
    <s v="00038492-2022"/>
    <x v="8"/>
    <d v="2022-09-19T00:00:00"/>
    <x v="121"/>
    <m/>
    <s v=""/>
    <s v=""/>
    <s v=""/>
    <s v="Otorgar a la empresa MINSUR S.A, autorización para realizar las actividades de colecta de recursos hidrobiológicos conforme al plan de trabajo denominado: “Línea base hidrobiológica para la Segunda Modificación del Estudio de Impacto Ambiental Semidetallado (Segunda MEIAsd) del Proyecto de Exploración Minera Quenamari”, en atención a la solicitud presentada por escrito con registro N° 00038492-2022, reformulado a través del escrito adjunto con registro N° 00038492-2022-2, por el periodo de doce (12) meses contados a partir de la notificación de la presente Resolución Directoral. "/>
    <s v="DECHDI"/>
    <s v="TUPA 23"/>
    <m/>
    <m/>
  </r>
  <r>
    <n v="565"/>
    <s v="00565-2022-PRODUCE/DGPCHDI"/>
    <s v="00032513-2022"/>
    <x v="8"/>
    <d v="2022-09-19T00:00:00"/>
    <x v="121"/>
    <m/>
    <s v=""/>
    <s v=""/>
    <s v=""/>
    <s v="Otorgar a la empresa CONSORCIO ENERGETICO DE HUANCAVELICA S A, autorización para realizar las actividades de colecta de recursos hidrobiológicos conforme al plan de trabajo denominado: “Evaluación de Línea Base Hidrobiológica del Plan Ambiental Detallado (PAD) de la “Central Hidroeléctrica Ingenio y Líneas Asociadas”, en atención a la solicitud presentada por escrito con registro N° 00032513-2022, reformulado a través del escrito con registro N° 00044181-2022-1, por el periodo de doce (12) meses contados a partir de la notificación de la presente Resolución Directoral."/>
    <s v="DECHDI"/>
    <s v="TUPA 23"/>
    <m/>
    <m/>
  </r>
  <r>
    <n v="566"/>
    <s v="00566-2022-PRODUCE/DGPCHDI"/>
    <s v="00032511-2022"/>
    <x v="8"/>
    <d v="2022-09-19T00:00:00"/>
    <x v="121"/>
    <m/>
    <s v=""/>
    <s v=""/>
    <s v=""/>
    <s v="Otorgar a la empresa CONSORCIO ENERGETICO DE HUANCAVELICA S A, autorización para realizar las actividades de colecta de recursos hidrobiológicos conforme al plan de trabajo denominado: “Evaluación de Línea Base Hidrobiológica del Plan Ambiental Detallado (PAD) de la “Central Hidroeléctrica Huapa y Líneas Asociadas”, en atención a la solicitud presentada por escrito con registro N° 00032511-2022, reformulado a través del escrito con registro N° 00044096-2022, por el periodo de doce (12) meses contados a partir de la notificación de la presente Resolución Directoral."/>
    <s v="DECHDI"/>
    <s v="TUPA 23"/>
    <m/>
    <m/>
  </r>
  <r>
    <n v="567"/>
    <s v="00567-2022-PRODUCE/DGPCHDI"/>
    <s v="00029453-2022"/>
    <x v="8"/>
    <d v="2022-09-20T00:00:00"/>
    <x v="122"/>
    <m/>
    <s v=""/>
    <s v=""/>
    <s v=""/>
    <s v="Otorgar a favor de los señores MARIANO ARROYO CASTRO, VALENTIN ARROYO CASTRO, MARGARITA LUMBRERAS SANTISTEBAN, RENE PALMA DE ARROYO, ISIDRO ARROYO CASTRO, MARIA TOMASA REQUE CAYLE, JOSE ZOLANO ARROYO CASTRO, GLADYS HUMANCHUMO SALAZAR, MARCELINO ARROYO CASTRO y MARIA SANTOS HUAMANCHUMO BERNAL, permiso de pesca para operar la embarcación pesquera SANTA MARIA 2 con matrícula PL-67296-PM y 69.19 m3 de capacidad de bodega, para la extracción de los recursos Anchoveta y Sardina con destino al consumo humano indirecto, en virtud de la ejecución de la autorización de incremento de flota otorgada mediante Resolución Directoral N° 135-2019-PRODUCE/DGPCHDI, ampliada en su plazo mediante Resolución Directoral N° 00376-2020-PRODUCE/DGPCHDI._x000d_"/>
    <s v="DECHDI"/>
    <s v="TUPA 05"/>
    <m/>
    <m/>
  </r>
  <r>
    <n v="568"/>
    <s v="00568-2022-PRODUCE/DGPCHDI"/>
    <s v="Memorando N° 00000794-2022-PRODUCE/PP"/>
    <x v="8"/>
    <d v="2022-09-20T00:00:00"/>
    <x v="122"/>
    <m/>
    <s v=""/>
    <s v=""/>
    <s v=""/>
    <s v="En estricto cumplimiento del mandato judicial contenido en la medida cautelar emitida a través de la Resolución N°1 de fecha 20 de mayo del 2022, expedida por el Quinto Juzgado Especializado en lo Contencioso Administrativo de la Corte Superior de Justicia de Lima, [Expediente N° 03603-2019-76-1801-JR-CA-05];se dispone, declarar la SUSPENSIÓN de los efectos de la Resolución Directoral N° 169-2014-PRODUCE/DGCHD de fecha 27 de febrero de 2014, que resolvió, otorgar a favor de los señores MARIANO PINGO LORO y PRESENTACION FIESTAS DE PINGO, permiso de pesca de menor escala para operar la embarcación pesquera MILAGRO DE LUREN II con matrícula PT-03909-BM, con una capacidad de bodega de 26.69 m3, por las razones expuestas en la parte considerativa de la presente Resolución Directoral._x000d_"/>
    <s v="DECHDI"/>
    <s v="MEDIDA CAUTELAR"/>
    <m/>
    <m/>
  </r>
  <r>
    <n v="569"/>
    <s v="00569-2022-PRODUCE/DGPCHDI"/>
    <s v="00025257-2022"/>
    <x v="8"/>
    <d v="2022-09-20T00:00:00"/>
    <x v="122"/>
    <m/>
    <s v=""/>
    <s v=""/>
    <s v=""/>
    <s v="Declarar como no presentada la solicitud de permiso de pesca para operar la embarcación pesquera DON GREGORIO con matrícula PT-67299-PMy 86.50 m³ de capacidad de bodega, para la extracción del recurso Anchoveta con destino al consumo humano indirecto, en virtud de la ejecución de la autorización de incremento de flota otorgada mediante Resolución Directoral Nº 00602-2021-PRODUCE/DGPCHDI de fecha 31 de agosto de 2021."/>
    <s v="DECHDI"/>
    <s v="TUPA 05"/>
    <m/>
    <m/>
  </r>
  <r>
    <n v="570"/>
    <s v="00570-2022-PRODUCE/DGPCHDI"/>
    <s v="00051248-2022"/>
    <x v="8"/>
    <d v="2022-09-20T00:00:00"/>
    <x v="123"/>
    <m/>
    <s v=""/>
    <s v=""/>
    <s v=""/>
    <s v="Aprobar a favor de las señoras JOSEFA RAMIREZ LLENQUE y MARGARITA FIESTAS LLENQUE el cambio de titular del permiso de pesca para operar la embarcación pesquera CHOLO FERMIN con matrícula PL-18087-CM y 35.0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
    <s v="DECHDI"/>
    <s v="TUPA 10"/>
    <m/>
    <m/>
  </r>
  <r>
    <n v="571"/>
    <s v="00571-2022-PRODUCE/DGPCHDI"/>
    <s v="00056864-2022"/>
    <x v="8"/>
    <d v="2022-09-20T00:00:00"/>
    <x v="123"/>
    <m/>
    <s v=""/>
    <s v=""/>
    <s v=""/>
    <s v="Estimar el recurso de reconsideración formulado por el señor JACOBO ALBERTO CAVENAGO ZOLEZZI, mediante escrito con registro N° 00056864-2022 de fecha 24 de agosto de 2022, contra la Resolución Directoral N° 00494-2022-PRODUCE/DGPCHDI de fecha 4 de agosto de 2022, que declara improcedente la solicitud de otorgamiento del permiso de pesca de menor escala para operar la embarcación pesquera JOEL con matrícula CE-38114-CM, por los fundamentos expuestos en la parte considerativa de la presente Resolución Directoral._x000d_"/>
    <s v="DECHDI"/>
    <s v="RECONSIDERACION"/>
    <m/>
    <m/>
  </r>
  <r>
    <n v="572"/>
    <s v="00572-2022-PRODUCE/DGPCHDI"/>
    <s v="00054498-2022"/>
    <x v="8"/>
    <d v="2022-09-20T00:00:00"/>
    <x v="123"/>
    <m/>
    <s v=""/>
    <s v=""/>
    <s v=""/>
    <s v="LEVANTAR LA SUSPENSIÓN del permiso de pesca de la Embarcación Pesquera “RICHARD ALEXANDER” con matrícula PL-2122-CM, concedida en la Resolución N° UNO de fecha 03 de Diciembre del 2021, emitido por el Décimo Octavo Juzgado de Familia de la Corte Superior de Justicia de Lima en el Expediente N° 20182-2021-17-1801-JR-FC-18."/>
    <s v="DECHDI"/>
    <s v="LEVANTAMIENTO DE SUSPENSION"/>
    <m/>
    <m/>
  </r>
  <r>
    <n v="573"/>
    <s v="00573-2022-PRODUCE/DGPCHDI"/>
    <s v="00038289-2022"/>
    <x v="8"/>
    <d v="2022-09-26T00:00:00"/>
    <x v="124"/>
    <m/>
    <s v=""/>
    <s v=""/>
    <s v=""/>
    <s v="LEVANTAR la suspensión, a solicitud de la empresa CORPORACIÓN DE ALIMENTOS NUTRIMUNDO S.A.C. - NUTRICORP A&amp;M S.A.C., de la licencia de operación otorgada mediante Resolución Directoral N° 110-2017- PRODUCE/DGPCHDI; y, REINCORPORAR a la planta de procesamiento de la citada empresa a la actividad de reaprovechamiento de descartes y residuos de recursos hidrobiológicos, con excepción del procesamiento de descartes y residuos de recursos hidrobiológicos Anchoveta (Engraulis ringens) y Anchoveta Blanca (Anchoa nasus), en el establecimiento industrial pesquero ubicado en la Zona Industrial ll, Mz C, Lote 13, distrito y provincia de Paita, departamento Piura."/>
    <s v="DPCHDI"/>
    <s v="LEVANTAMIENTO DE SUSPENSION"/>
    <m/>
    <m/>
  </r>
  <r>
    <n v="574"/>
    <s v="00574-2022-PRODUCE/DGPCHDI"/>
    <s v="00043888-2022"/>
    <x v="8"/>
    <d v="2022-09-26T00:00:00"/>
    <x v="124"/>
    <m/>
    <s v=""/>
    <s v=""/>
    <s v=""/>
    <s v="Modificar la autorización del plan de trabajo denominado: “Monitoreo Hidrobiológico de la Compañía Minera Antamina S.A. en el área de Mina”, otorgada mediante Resolución Directoral N° 00812-2021-PRODUCE/DGPCHDI de fecha 17 de setiembre del 2021, a favor de la empresa COMPANIA MINERA ANTAMINA S.A."/>
    <s v="DECHDI"/>
    <s v="COLECTA"/>
    <m/>
    <m/>
  </r>
  <r>
    <n v="575"/>
    <s v="00575-2022-PRODUCE/DGPCHDI"/>
    <s v="00096812-2019"/>
    <x v="8"/>
    <d v="2022-09-29T00:00:00"/>
    <x v="125"/>
    <m/>
    <s v=""/>
    <s v=""/>
    <s v=""/>
    <s v="Dejar sin efecto el artículo 3 de la Resolución Directoral N° 281-2018-PRODUCE/DGPCHDI de fecha 22 de marzo de 2018, que dispuso determinado condicionamiento a la vigencia del permiso de pesca de menor escala otorgado en el artículo 1 de dicha Resolución Directoral, para operar la embarcación pesquera RODAS IV con matrícula CO-23137-CM; conforme a los fundamentos expuestos en la parte considerativa de la presente resolución."/>
    <s v="DECHDI"/>
    <s v="ANCHOVETA"/>
    <m/>
    <m/>
  </r>
  <r>
    <n v="576"/>
    <s v="00576-2022-PRODUCE/DGPCHDI"/>
    <s v="00062758-2018"/>
    <x v="8"/>
    <d v="2022-09-29T00:00:00"/>
    <x v="125"/>
    <m/>
    <s v=""/>
    <s v=""/>
    <s v=""/>
    <s v="Desestimar el recurso de reconsideración formulado por la señora JUDITH JACKELINE IPANAQUE OROSCO, mediante el escrito con registro N° 00062758-2018, contra la Resolución Directoral N° 582-2018-PRODUCE/DGPCHDI, que declara improcedente la solicitud de otorgamiento de permiso de pesca de menor escala para operar la embarcación pesquera JOBcon matrícula PL-29469-CMy 32.51 m3 de capacidad de bodega, presentada a través del escrito con registro N° 00118275-2017 en el marco de lo dispuesto en el Decreto Supremo N° 005-2017-PRODUCE, modificado por Decreto Supremo N° 008-2017-PRODUCE; por los fundamentos expuestos en la parte considerativa de la presente resolución."/>
    <s v="DECHDI"/>
    <s v="ANCHOVETA"/>
    <m/>
    <m/>
  </r>
  <r>
    <n v="577"/>
    <s v="00577-2022-PRODUCE/DGPCHDI"/>
    <m/>
    <x v="8"/>
    <m/>
    <x v="125"/>
    <m/>
    <s v=""/>
    <s v=""/>
    <s v=""/>
    <m/>
    <s v="DECHDI"/>
    <s v="ANULADO"/>
    <m/>
    <m/>
  </r>
  <r>
    <n v="578"/>
    <s v="00578-2022-PRODUCE/DGPCHDI"/>
    <s v="00047313-2021"/>
    <x v="8"/>
    <d v="2022-09-23T00:00:00"/>
    <x v="125"/>
    <m/>
    <s v=""/>
    <s v=""/>
    <s v=""/>
    <s v="En estricto cumplimiento de lo dispuesto en la Resolución N° 33 de fecha 7 de agosto de 2015, emitida por la Primera Sala Civil de la Corte Superior de Justicia de Lima en el Expediente N° 3063 -2012-0 y bajo responsabilidad de dicha Sala, se dispone adecuar al ordenamiento pesquero vigente, el permiso de pesca otorgado a través de la Resolución Directoral N° 133-79-PE/DGE de fecha 21 de marzo de 1979, modificada por Resolución Directoral N° 023-81-PE/DGE de fecha 20 de enero de 1981, para operar la embarcación pesquera MALAGA 1 con matrícula CO-36422-PM y 226.01 m3 de capacidad de bodega, para la extracción del recurso Anchoveta con destino al consumo humano indirecto."/>
    <s v="DECHDI"/>
    <s v="MEDIDA CAUTELAR"/>
    <m/>
    <m/>
  </r>
  <r>
    <n v="579"/>
    <s v="00579-2022-PRODUCE/DGPCHDI"/>
    <s v="00049915-2022"/>
    <x v="8"/>
    <d v="2022-09-27T00:00:00"/>
    <x v="126"/>
    <m/>
    <s v=""/>
    <s v=""/>
    <s v=""/>
    <s v="Otorgar a favor de la empresa UNITED MARINE CORP. S.A.C., la autorización de incremento de flota para construir una nueva embarcación pesquera de 495 m³ de capacidad de bodega, vía sustitución de la embarcación pesquera no siniestrada TUNUPA con matrícula CO-29771-PM y 495 m³ de capacidad de bodega, para la extracción del recurso Atún con destino al consumo humano directo, utilizando palangre como arte y/o aparejo de pesca, bodega totalmente insulada y sistema de preservación a bordo RSW,  cumpliendo los requisitos de sanidad e higiene exigidos por las disposiciones vigentes que garanticen la óptima calidad del producto capturado; conforme a las normas sanitarias y de ordenamiento pesquero vigentes."/>
    <s v="DECHDI"/>
    <s v="TUPA 02"/>
    <m/>
    <m/>
  </r>
  <r>
    <n v="580"/>
    <s v="00580-2022-PRODUCE/DGPCHDI"/>
    <s v="00112140-2019"/>
    <x v="8"/>
    <d v="2022-09-29T00:00:00"/>
    <x v="127"/>
    <m/>
    <s v=""/>
    <s v=""/>
    <s v=""/>
    <s v="Aceptar el desistimiento del recurso de reconsideración interpuesto por la empresa BALUKMI S.R.L. contra la Resolución Directoral Nº 674-2019-PRODUCE/DGPCHDI, formulado mediante escrito adjunto con registro N° 00112140-2019-1. En consecuencia, el acto administrativo emitido en dicha resolución ha quedado firme en concordancia con lo dispuesto en el numeral 201.2 del artículo 201 del TUO de la Ley N° 27444."/>
    <s v="DECHDI"/>
    <s v="RECONSIDERACION"/>
    <m/>
    <m/>
  </r>
  <r>
    <n v="581"/>
    <s v="00581-2022-PRODUCE/DGPCHDI"/>
    <s v="00058295-2022"/>
    <x v="8"/>
    <d v="2022-09-29T00:00:00"/>
    <x v="127"/>
    <m/>
    <s v=""/>
    <s v=""/>
    <s v=""/>
    <s v="Estimar el Recurso de Reconsideración formulado por PESQUERA HAYDUK S.A., contra la Carta N° 00000080-2022-PRODUCE/DGPCHDI de fecha 24 de agosto del 2022, APROBANDO el intercambio de capacidad de acarreo con permiso de pesca para la extracción de recurso atún, disponiendo que la embarcación pesquera ISABELITA con matrícula CE-28791-PM, con capacidad de bodega de 487.01 m3, remplace a la embarcación pesquera MARYLIN II con matrícula CE-15260-PM con capacidad de bodega 535.04 m3, asumiendo los mismos derechos y obligaciones de la remplazada y la embarcación pesquera BAMAR VIII con matrícula CO-19867-PM con capacidad de bodega 650.00 m3, remplace a la embarcación pesquera BAMAR II con matrícula CE-16661-PM con capacidad de bodega 607.14 m3, asumiendo los mismos derechos y obligaciones de la remplazada, condicionando a la administrada a la suscripción del Contrato de Fletamento cuando se publiquen los formatos, en caso de incumplimiento, se dejará sin efecto el intercambio de capacidad de acarreo de las embarcaciones pesqueras, asumiendo los representantes de la administrada las responsabilidades administrativas, civil y/o penales que pudieran originarse."/>
    <s v="DECHDI"/>
    <s v="RECONSIDERACION"/>
    <m/>
    <m/>
  </r>
  <r>
    <n v="582"/>
    <s v="00582-2022-PRODUCE/DGPCHDI"/>
    <s v="00138926-2017"/>
    <x v="8"/>
    <d v="2022-09-29T00:00:00"/>
    <x v="127"/>
    <m/>
    <s v=""/>
    <s v=""/>
    <s v=""/>
    <s v="Aprobar el DESISTIMIENTO del procedimiento administrativo, iniciado por los administrados VICENTE PANTA IPANAQUE y SANTOS EMERENCIANA RUIZ DE PANTA, sobre otorgamiento de permiso de pesca para operar la embarcación pesquera MI VICTORIA de matrícula PT-4262-LM; en consecuencia, declarar concluido el procedimiento administrativo."/>
    <s v="DECHDI"/>
    <s v="ANCHOVETA"/>
    <m/>
    <m/>
  </r>
  <r>
    <n v="583"/>
    <s v="00583-2022-PRODUCE/DGPCHDI"/>
    <s v="00002678-2022"/>
    <x v="8"/>
    <d v="2022-09-29T00:00:00"/>
    <x v="127"/>
    <m/>
    <s v=""/>
    <s v=""/>
    <s v=""/>
    <s v="Aprobar a favor de la empresa PESQUERA BERLITA S.A.C. el cambio de titular del permiso de pesca para operar la embarcación pesquera DANIEL II con matrícula PT-4216-BM y 29.43 m3 de capacidad de bodega, para la extracción de los recursos Anchoveta (Engraulis ringens / Anchoa nasus), Bonito (Ethmidium maculatum) y Jurel (Trachurus p¡cturatus murphyi) con destino al consumo humano directo, por los fundamentos expuestos en la parte considerativa de la presente resolución."/>
    <s v="DECHDI"/>
    <s v="TUPA 10"/>
    <m/>
    <m/>
  </r>
  <r>
    <n v="584"/>
    <s v="00584-2022-PRODUCE/DGPCHDI"/>
    <s v="00055082-2022"/>
    <x v="8"/>
    <d v="2022-09-29T00:00:00"/>
    <x v="127"/>
    <m/>
    <s v=""/>
    <s v=""/>
    <s v=""/>
    <s v="LEVANTAR la suspensión, a solicitud de la empresa ITALIA PACÍFICO S.R.L., de la licencia de operación otorgada mediante Resolución Directoral N° 191-2016-PRODUCE/DGCHD; y, REINCORPORAR a la planta de procesamiento de la citada empresa a la actividad de procesamiento pesquero para la producción de curados, específicamente para el producto denominado “anchoado” con una capacidad de 98.87 t/mes, en su establecimiento industrial pesquero ubicado en la Av. Simón Bolívar N° 128, distrito de Tambo de Mora, provincia de Chincha y departamento de Ica."/>
    <s v="DPCHDI"/>
    <s v="LEVANTAMIENTO DE SUSPENSION"/>
    <m/>
    <m/>
  </r>
  <r>
    <n v="585"/>
    <s v="00585-2022-PRODUCE/DGPCHDI"/>
    <s v="00053169-2022"/>
    <x v="8"/>
    <d v="2022-09-29T00:00:00"/>
    <x v="127"/>
    <m/>
    <s v=""/>
    <s v=""/>
    <s v=""/>
    <s v="SUSPENDER el procedimiento administrativo de cambio de titular del permiso de pesca para operar la embarcación pesquera KIARA con matrícula CO-18163-CM, hasta que se resuelva en sede judicial el proceso de Nulidad de Acto Jurídico e Indemnización por Daños y Perjuicios, tramitado ante el Juzgado Mixto de Sechura de la Corte Superior de Justicia de Piura en el Expediente N° 00014-2010-0-2008-JM-CI-01."/>
    <s v="DECHDI"/>
    <s v="TUPA 10"/>
    <m/>
    <m/>
  </r>
  <r>
    <n v="586"/>
    <s v="00586-2022-PRODUCE/DGPCHDI"/>
    <s v="00029453-2022"/>
    <x v="9"/>
    <d v="2022-10-04T00:00:00"/>
    <x v="128"/>
    <m/>
    <s v=""/>
    <s v=""/>
    <s v=""/>
    <s v="Rectificar el error material contenido en la parte de vistos, en los considerandos 1, 6 y en el artículo 2 de la Resolución Directoral N° 00567-2022-PRODUCE/DGPCHDI, conforme al siguiente detalle:"/>
    <s v="DECHDI"/>
    <s v="RECTIFICACION"/>
    <m/>
    <m/>
  </r>
  <r>
    <n v="587"/>
    <s v="00587-2022-PRODUCE/DGPCHDI"/>
    <s v="00044162-2022"/>
    <x v="9"/>
    <d v="2022-10-04T00:00:00"/>
    <x v="128"/>
    <m/>
    <s v=""/>
    <s v=""/>
    <s v=""/>
    <s v="Otorgar a la empresa REPSOL EXPLORACION PERU S.A., SUCURSAL DEL PERU, autorización para realizar las actividades de colecta de recursos hidrobiológicos conforme al plan de trabajo denominado: “Monitoreo Hidrobiológico del “Estudio de Impacto Ambiental (EIA) para el Proyecto de Desarrollo del Área Sur del Campo Kinteroni”, en atención a la solicitud presentada por escrito con registro N° 00044162-2022, reformulado a través del escrito con registro N° 00060335-2022, por el periodo de treinta y seis (36) meses contados a partir de la notificación de la presente Resolución Directoral. "/>
    <s v="DECHDI"/>
    <s v="COLECTA"/>
    <m/>
    <m/>
  </r>
  <r>
    <n v="588"/>
    <s v="00588-2022-PRODUCE/DGPCHD"/>
    <s v="00040535-2022"/>
    <x v="9"/>
    <d v="2022-10-04T00:00:00"/>
    <x v="128"/>
    <m/>
    <s v=""/>
    <s v=""/>
    <s v=""/>
    <s v="Otorgar a la empresa COMPAÑIA DE MINAS BUENAVENTURA S.A.A., autorización para realizar las actividades de colecta de recursos hidrobiológicos conforme al plan de trabajo denominado: “Línea Base Hidrobiológica Complementaria para la Modificación del Estudio de Impacto Ambiental de la Unidad Minera Julcani”, en atención a la solicitud presentada por escrito con registro N° 00040535-2022, reformulado a través del escrito adjunto con registro N° 00040535-2022-1, por el periodo de doce (12) meses contados a partir de la notificación de la presente Resolución Directoral."/>
    <s v="DECHDI"/>
    <s v="COLECTA"/>
    <m/>
    <m/>
  </r>
  <r>
    <n v="589"/>
    <s v="00589-2022-PRODUCE/DGPCHDI"/>
    <s v="00042748-2022"/>
    <x v="9"/>
    <d v="2022-10-04T00:00:00"/>
    <x v="128"/>
    <m/>
    <s v=""/>
    <s v=""/>
    <s v=""/>
    <s v="Otorgar a la empresa PERENCO PERU PETROLEUM LIMITED SUCURSAL DEL PERU, autorización para realizar las actividades de colecta de recursos hidrobiológicos conforme al plan de trabajo denominado: “Monitoreo Hidrobiológico para la Fase de Desarrollo del Lote 67A y Lote 67B”, en atención a la solicitud presentada por escrito con registro N° 00042748-2022, reformulado a través del escrito adjunto con registro N° 00042748-2022-1, por el periodo de veinticuatro (24) meses contados a partir de la notificación de la presente Resolución Directoral."/>
    <s v="DECHDI"/>
    <s v="COLECTA"/>
    <m/>
    <m/>
  </r>
  <r>
    <n v="590"/>
    <s v="00590-2022-PRODUCE/DGPCHDI"/>
    <s v="00028137-2022"/>
    <x v="9"/>
    <d v="2022-10-04T00:00:00"/>
    <x v="128"/>
    <m/>
    <s v=""/>
    <s v=""/>
    <s v=""/>
    <s v="Otorgar a la empresa ATN 1 S.A., autorización para realizar las actividades de colecta de recursos hidrobiológicos conforme al plan de trabajo denominado: “Plan de investigación1 para la evaluación hidrobiológica de la línea base del Plan Ambiental Detallado (PAD) proyecto línea de transmisión 220kv S.E. Paragsha II - S.E. Francoise”, en atención a la solicitud presentada por escrito con registro N° 00028137-2022, reformulado a través del escrito con registro N° 00048575-2022, por el periodo de doce (12) meses contados a partir de la notificación de la presente Resolución Directoral. "/>
    <s v="DECHDI"/>
    <s v="COLECTA"/>
    <m/>
    <m/>
  </r>
  <r>
    <n v="591"/>
    <s v="00591-2022-PRODUCE/DGPCHDI"/>
    <s v="00058127-2022"/>
    <x v="9"/>
    <d v="2022-10-04T00:00:00"/>
    <x v="128"/>
    <m/>
    <s v=""/>
    <s v=""/>
    <s v=""/>
    <s v="OTORGAR a favor de la empresa MARFRIO PERU S.A., licencia de operación a la planta de congelado con una capacidad de 51.68 t/día de procesamiento de productos hidrobiológicos, a desarrollarse en el establecimiento industrial pesquero ubicado en la Mz. I, Sub Lote 01-B-01, Zona Industrial II Complementaria, distrito y provincia Paita, departamento Piura._x000d_"/>
    <s v="DPCHDI"/>
    <s v="TUPA 27"/>
    <m/>
    <m/>
  </r>
  <r>
    <n v="592"/>
    <s v="00592-2022-PRODUCE/DGPCHDI"/>
    <s v="00034498-2022"/>
    <x v="9"/>
    <d v="2022-10-04T00:00:00"/>
    <x v="128"/>
    <m/>
    <s v=""/>
    <s v=""/>
    <s v=""/>
    <s v="Otorgar a la empresa COMPAÑIA MINERA CHUNGAR S.A.C., autorización para realizar las actividades de colecta de recursos hidrobiológicos conforme al plan de trabajo denominado: “Línea base hidrobiológica de la Tercera Modificación del Estudio de Impacto Ambiental del Proyecto de Ampliación de Operaciones a 4200 TMD de la Unidad Minera Animón”, en atención a la solicitud presentada por escrito con registro N° 00034498-2022, reformulado a través del escrito adjunto con registro N° 00034498-2022-1, por el periodo de doce (12) meses contados a partir de la notificación de la presente Resolución Directoral._x000a_"/>
    <s v="DECHDI"/>
    <s v="COLECTA"/>
    <m/>
    <m/>
  </r>
  <r>
    <n v="593"/>
    <s v="00593-2022-PRODUCE/DGPCHDI"/>
    <s v="00045898-2022"/>
    <x v="9"/>
    <d v="2022-10-04T00:00:00"/>
    <x v="128"/>
    <m/>
    <s v=""/>
    <s v=""/>
    <s v=""/>
    <s v="APROBAR a favor de la empresa PRODUCTORA AMG S.A.C., el cambio de titularidad de la licencia para operar las plantas de procesamiento pesquero para la producción de enlatado y harina residual con una capacidad instalada de 2,720 cajas/turno y 10 t/h ubicadas en la Primavera s/n, Sector la Huaca, distrito y provincia de Santa, departamento de Ancash. "/>
    <s v="DPCHDI"/>
    <s v="TUPA 29"/>
    <m/>
    <m/>
  </r>
  <r>
    <n v="594"/>
    <s v="00594-2022-PRODUCE/DGPCHDI"/>
    <s v="00040154-2022"/>
    <x v="9"/>
    <d v="2022-10-05T00:00:00"/>
    <x v="129"/>
    <m/>
    <s v=""/>
    <s v=""/>
    <s v=""/>
    <s v="Otorgar a la empresa COMPAÑIA DE MINAS BUENAVENTURA S.A.A., autorización para realizar las actividades de colecta de recursos hidrobiológicos conforme al plan de trabajo denominado: “Línea Base Hidrobiológica y de Caudal Ecológico de la Cuarta Modificación del Estudio de Impacto Ambiental Semidetallado (Cuarta MEIA sd) del Proyecto Tambomayo”, en atención a la solicitud presentada por escrito con registro N° 00040154-2022, reformulado a través del escrito con registro N° 00054982-2022, por el periodo de doce (12) meses contados a partir de la notificación de la presente Resolución Directoral."/>
    <s v="DECHDI"/>
    <s v="COLECTA"/>
    <m/>
    <m/>
  </r>
  <r>
    <n v="595"/>
    <s v="00595-2022-PRODUCE/DGPCHDI"/>
    <s v="00038132-2022"/>
    <x v="9"/>
    <d v="2022-10-05T00:00:00"/>
    <x v="129"/>
    <m/>
    <s v=""/>
    <s v=""/>
    <s v=""/>
    <s v="Otorgar a la empresa NAUPAC GENERACION RENOVABLE PERU S.A.C., autorización para realizar las actividades de colecta de recursos hidrobiológicos conforme al plan de trabajo denominado: “Línea Base Hidrobiológica del Estudio de Impacto Ambiental Semidetallado “Parque Eólico Pescadores y su interconexión al SEIN”, en atención a la solicitud presentada por escrito con registro N° 00038132-2022, reformulado a través del escrito adjunto con registro N° 00038132-2022-2, por el periodo de nueve (9) meses contados a partir de la notificación de la presente Resolución Directoral."/>
    <s v="DECHDI"/>
    <s v="COLECTA"/>
    <m/>
    <m/>
  </r>
  <r>
    <n v="596"/>
    <s v="00596-2022-PRODUCE/DGPCHDI"/>
    <s v="00038132-2022"/>
    <x v="9"/>
    <d v="2022-10-05T00:00:00"/>
    <x v="129"/>
    <m/>
    <s v=""/>
    <s v=""/>
    <s v=""/>
    <s v="Otorgar a la empresa MINERA RIO PLATA SOCIEDAD ANONIMA CERRADA, autorización para realizar las actividades de colecta de recursos hidrobiológicos conforme al plan de trabajo denominado: “Proyecto de Investigación Pesquera con Extracción de Muestras de Especímenes Hidrobiológicos sin valor comercial para la Declaración de Impacto Ambiental del proyecto “Exploración minera Niñobamba”, distrito de Vinchos, Provincia de Huamanga departamento de Ayacucho”, en atención a la solicitud presentada por escrito con registro N° 00037446-2022, reformulado a través del escrito adjunto con registro N° 00055613-2022, por el periodo de seis (6) meses contados a partir de la notificación de la presente Resolución Directoral. "/>
    <s v="DECHDI"/>
    <s v="COLECTA"/>
    <m/>
    <m/>
  </r>
  <r>
    <n v="597"/>
    <s v="00597-2022-PRODUCE/DGPCHDI"/>
    <s v="00037394-2022"/>
    <x v="9"/>
    <d v="2022-10-05T00:00:00"/>
    <x v="129"/>
    <m/>
    <s v=""/>
    <s v=""/>
    <s v=""/>
    <s v="Otorgar a la empresa PANORO APURIMAC S.A., autorización para realizar las actividades de colecta de recursos hidrobiológicos conforme al plan de trabajo denominado: “LÍNEA BASE HIDROBIOLÓGICA DE LA TERCERA MODIFICACIÓN DEL ESTUDIO DE IMPACTO AMBIENTAL SEMIDETALLADO (CATEGORIA II - EIAsd) PROYECTO DE EXPLORACIÓN COTABAMBAS”, en atención a la solicitud presentada por escrito con registro N° 00037394-2022, reformulado a través del escrito adjunto con registro N° 00037394-2022-1, por el periodo de doce (12) meses contados a partir de la notificación de la presente Resolución Directoral. "/>
    <s v="DECHDI"/>
    <s v="COLECTA"/>
    <m/>
    <m/>
  </r>
  <r>
    <n v="598"/>
    <s v="00598-2022-PRODUCE/DGPCHDI"/>
    <s v="00037075-2022"/>
    <x v="9"/>
    <d v="2022-10-05T00:00:00"/>
    <x v="129"/>
    <m/>
    <s v=""/>
    <s v=""/>
    <s v=""/>
    <s v="Otorgar a la empresa RIO TINTO MINING AND EXPLORATION S.A.C, autorización para realizar las actividades de colecta de recursos hidrobiológicos conforme al plan de trabajo denominado: “Línea Base Hidrobiológica en el marco de la &quot;Declaración de Impacto Ambiental detallado del Proyecto Mara”, en atención a la solicitud presentada por escrito con registro N° 00037075- 2022, reformulado a través del escrito adjunto con registro N° 00037075-2022-3, por el periodo de doce (12) meses contados a partir de la notificación de la presente Resolución Directoral."/>
    <s v="DECHDI"/>
    <s v="COLECTA"/>
    <m/>
    <m/>
  </r>
  <r>
    <n v="599"/>
    <s v="00599-2022-PRODUCE/DGPCHDI"/>
    <s v="00034554-2022"/>
    <x v="9"/>
    <d v="2022-10-05T00:00:00"/>
    <x v="129"/>
    <m/>
    <s v=""/>
    <s v=""/>
    <s v=""/>
    <s v="Otorgar a la empresa PLUSPETROL PERU CORPORATION S.A., autorización para realizar las actividades de colecta de recursos hidrobiológicos conforme al plan de trabajo denominado: “Monitoreo de Biota Acuática del Programa de Monitoreo de la Biodiversidad en Camisea – Componente Upstream”, en atención a la solicitud presentada por escrito con registro N° 00034554-2022, reformulado a través del escrito con registro N° 00056602-2022, por el periodo de sesenta (60) meses contados a partir de la notificación de la presente Resolución Directoral."/>
    <s v="DECHDI"/>
    <s v="COLECTA"/>
    <m/>
    <m/>
  </r>
  <r>
    <n v="600"/>
    <s v="00600-2022-PRODUCE/DGPCHDI"/>
    <s v="00028567-2022"/>
    <x v="9"/>
    <d v="2022-10-05T00:00:00"/>
    <x v="129"/>
    <m/>
    <s v=""/>
    <s v=""/>
    <s v=""/>
    <s v="Declarar en abandono el procedimiento de autorización para efectuar Investigación Pesquera Especializada, iniciado por BERTIN ALEXANDER ODAR ROJAS a través del escrito con registro N° 00028567-2022; por los fundamentos expuestos en la parte considerativa de la presente resolución._x000d_"/>
    <s v="DECHDI"/>
    <s v="TUPA 22"/>
    <m/>
    <m/>
  </r>
  <r>
    <n v="601"/>
    <s v="00601-2022-PRODUCE/DGPCHDI"/>
    <s v="00139189-2017"/>
    <x v="9"/>
    <d v="2022-10-05T00:00:00"/>
    <x v="129"/>
    <m/>
    <s v=""/>
    <s v=""/>
    <s v=""/>
    <s v="Desestimar el recurso de reconsideración formulado por la empresa CORPORACION BETA S.A.C.,mediante escrito adjunto con registro N° 00139189-2017-1, contra la Resolución Directoral N° 132-2019-PRODUCE/DGPCHDI, que declara improcedente la solicitud de otorgamiento de permiso de pesca de menor escala para operar la embarcación pesquera PAVELO I con matrícula PT-32099-CM y 31.99 m3 de capacidad de bodega, presentada a través del escrito con registro N° 00139189-2017 en el marco de lo dispuesto en el Decreto Supremo N° 005-2017-PRODUCE, modificado por Decreto Supremo N° 008-2017-PRODUCE; por los fundamentos expuestos en la parte considerativa de la presente resolución."/>
    <s v="DECHDI"/>
    <s v="OTRO"/>
    <m/>
    <m/>
  </r>
  <r>
    <n v="602"/>
    <s v="00602-2022-PRODUCE/DGPCHDI"/>
    <s v="00012497-2018"/>
    <x v="9"/>
    <d v="2022-10-05T00:00:00"/>
    <x v="129"/>
    <m/>
    <s v=""/>
    <s v=""/>
    <s v=""/>
    <s v="Desestimar el recurso de reconsideración formulado por el señor JOSE CARLOS CUSTODIO ZAVALETA, mediante escrito con registro N° 00012497-2018, contra la Resolución Directoral N° 074-2018-PRODUCE/DGPCHDI, que declara improcedente la solicitud de otorgamiento de permiso de pesca de menor escala para operar la embarcación pesquera MI PEDRO con matrícula PT-04240-BM y 27.02 m3 de capacidad de bodega, presentada a través del escrito con registro N° 00138049-2017 en el marco de lo dispuesto en el Decreto Supremo N° 005-2017-PRODUCE, modificado por Decreto Supremo N° 008-2017-PRODUCE; por los fundamentos expuestos en la parte considerativa de la presente resolución."/>
    <s v="DECHDI"/>
    <s v="OTRO"/>
    <m/>
    <m/>
  </r>
  <r>
    <n v="603"/>
    <s v="00603-2022-PRODUCE/DGPCHDI"/>
    <s v="00014996-2020"/>
    <x v="9"/>
    <d v="2022-10-10T00:00:00"/>
    <x v="129"/>
    <m/>
    <s v=""/>
    <s v=""/>
    <s v=""/>
    <s v="Declarar la CADUCIDADdel permiso de pesca otorgado a la empresa CASAMAR S.A. para operar de la embarcación pesquera denominada K-INCA con matrícula PT-5319-PM, por haber incurrido en la causal de caducidad prevista en el numeral 33.6 del artículo 33 del Reglamento de la Ley General de Pesca._x000d_"/>
    <s v="DECHDI"/>
    <s v="CADUCIDAD"/>
    <m/>
    <m/>
  </r>
  <r>
    <n v="604"/>
    <s v="00604-2022-PRODUCE/DGPCHDI"/>
    <s v="00039217-2022"/>
    <x v="9"/>
    <d v="2022-10-10T00:00:00"/>
    <x v="129"/>
    <m/>
    <s v=""/>
    <s v=""/>
    <s v=""/>
    <s v="Declarar en abandono el procedimiento de Autorización para efectuar Investigación Pesquera Especializada, iniciado por el señor CESAR EDGARDO MEDINA PACHECO a través del escrito con registro N° 00039217-2022; por los fundamentos expuestos en la parte considerativa de la presente resolución."/>
    <s v="DECHDI"/>
    <s v="TUPA 22"/>
    <m/>
    <m/>
  </r>
  <r>
    <n v="605"/>
    <s v="00605-2022-PRODUCE/DGPCHDI"/>
    <s v="00058631-2022"/>
    <x v="9"/>
    <d v="2022-10-13T00:00:00"/>
    <x v="129"/>
    <m/>
    <s v=""/>
    <s v=""/>
    <s v=""/>
    <s v="Declarar IMPROCEDENTE la solicitud de otorgamiento de permiso de pesca de menor escala para operar las embarcaciones pesqueras LUCIA (ex –Paula Rosa) con matrícula CO-04885-BM y 9.99 m3 de capacidad de bodega, ALEJANDRA (ex – Laguna Grande) con matrícula CO-04706-BM y 9.99 m3 de capacidad de bodega, ALFA (ex –Julia Sabina) con matrícula CO-03242-BM y 9.99 m3 de capacidad de bodega, BETA 2 (ex – Sandra) con matrícula CO-03270-BM y 9.99 m3 de capacidad de bodega, ALFA 2 (ex – Ciclón IV) con matrícula CO-03245-BM y 9.99 m3 de capacidad de bodega y BETA (ex – Irma Manuela) con matrícula CO-00180-BM y 9.99 m3 de capacidad de bodega; para la extracción del recurso Anchoveta para consumo humano directo, en el marco de lo dispuesto en la Tercera Disposición Complementaria Transitoria del Reglamento de Ordenamiento Pesquero del Recurso Anchoveta para Consumo Humano Directo, aprobado por Decreto Supremo N° 005- 2017-PRODUCE, modificado por Decreto Supremo N° 008-2017-PRODUCE; presentada por el señor JAVIER SANCHEZ SALDAÑA, mediante escrito con registro N° 00058631-2022, por los fundamentos expuestos en la parte considerativa de la presente Resolución Directoral._x000d_"/>
    <s v="DECHDI"/>
    <s v="OTRO"/>
    <m/>
    <m/>
  </r>
  <r>
    <n v="606"/>
    <s v="00606-2022-PRODUCE/DGPCHDI"/>
    <s v="00058626-2022"/>
    <x v="9"/>
    <d v="2022-10-13T00:00:00"/>
    <x v="129"/>
    <m/>
    <s v=""/>
    <s v=""/>
    <s v=""/>
    <s v="Declarar IMPROCEDENTE la solicitud de otorgamiento de permiso de pesca de menor escala para operar las embarcaciones pesqueras GEORGIA 4 (ex – Nora Gladys) con matrícula CO-05280-BM y 9.99 m3 de capacidad de bodega, NAYSHA-1 (ex – Rogelio y Caito) con matrícula CO-05168-BM y 9.99 m3 de capacidad de bodega, GEORGIA-2 (ex – Kathy) con matrícula CO-05748-BM y 9.99 m3 de capacidad de bodega, NAYSHA-3 (ex –Esmeralda) con matrícula CO-05220-BM y 9.99 m3 de capacidad de bodega, NAYSHA-2 (ex – Jose Mario II) con matrícula CO-05577-BM y 9.99 m3 de capacidad de bodega y GEORGIA-3 (ex – Milla II) con matrícula CO-05538-BM y 9.99 m3 de capacidad de bodega; para la extracción del recurso Anchoveta para consumo humano directo,en el marco de lo dispuesto en la Tercera Disposición Complementaria Transitoria del Reglamento de Ordenamiento Pesquero del Recurso Anchoveta pa ra Consumo Humano Directo, aprobado por Decreto Supremo N° 005- 2017-PRODUCE, modificado por Decreto Supremo N° 008-2017-PRODUCE; presentada por el señor JORGE LUIS CALIXTO MORON, mediante escrito con registro N00058626-2022, por los fundamentos expuestos en la parte considerativa de la presente Resolución Directoral."/>
    <s v="DECHDI"/>
    <s v="OTRO"/>
    <m/>
    <m/>
  </r>
  <r>
    <n v="607"/>
    <s v="00607-2022-PRODUCE/DGPCHDI"/>
    <s v="00061259-2022"/>
    <x v="9"/>
    <d v="2022-10-10T00:00:00"/>
    <x v="129"/>
    <m/>
    <s v=""/>
    <s v=""/>
    <s v=""/>
    <s v="Aprobar a favor de la empresa CONSORCIO MUZA S.A.C. el cambio de titular del permiso de pesca para operar la embarcación pesquera ETHEL MERCEDES con matrícula PT-23555-CM, y 24.74 m3 de capacidad de bodega, para la extracción de los recursos Anchoveta (Engraulis ringens), Anchoveta Blanca (Anchoa nasus) y otros recursos hidrobiológicos con destino al consumo humano directo."/>
    <s v="DECHDI"/>
    <s v="TUPA 10"/>
    <m/>
    <m/>
  </r>
  <r>
    <n v="608"/>
    <s v="00608-2022-PRODUCE/DGPCHDI"/>
    <s v="00048938-2022"/>
    <x v="9"/>
    <d v="2022-10-12T00:00:00"/>
    <x v="130"/>
    <m/>
    <s v=""/>
    <s v=""/>
    <s v=""/>
    <s v="Aprobar a favor de la empresa ANDECORP S.A.C. el cambio de titular del permiso de pesca para operar la embarcación pesquera DON ENRIQUE con matrícula HO-22622-BM, y 20.34 m3 de capacidad de bodega, para la extracción de los recursos Anchoveta/Samasa (Engraulis ringens y Anchoa nasus), Jurel (Trachurus murphii), Caballa (Scomber japonicus peruanus), Bonito (Sarda chiliensis chiliensis), Pejerrey (Odontesthes regia regia) Coco/Suco (Paralonchurus peruanus), Lisa (Mugil cephalus), Atún (Thunnus spp), Barrilete (Katsuwonus pelamis), Cabrilla (Paralabrax humeralis), Cojinova/Palmera (Seriolella violacea), Corvina (Cilus gilberti), Perico/Dorado (Coryphaena hippurus), Congrio (Genypterus maculatus), Lorna (Cynoscion analis), Mismis (Menticirrhus spp), Pota (Dosidicus gigas) con destino al consumo humano directo."/>
    <s v="DECHDI"/>
    <s v="TUPA 10"/>
    <m/>
    <m/>
  </r>
  <r>
    <n v="609"/>
    <s v="00609-2022-PRODUCE/DGPCHDI"/>
    <s v="00061265-2022"/>
    <x v="9"/>
    <d v="2022-10-12T00:00:00"/>
    <x v="130"/>
    <m/>
    <s v=""/>
    <s v=""/>
    <s v=""/>
    <s v="Aprobar a favor de la empresa CONSORCIO MUZA S.A.C. el cambio de titular del permiso de pesca para operar la embarcación pesquera JUAN PABLO con matrícula PT-03997-BM, y 26.82 m3 de capacidad de bodega, para la extracción de los recursos Anchoveta (Engraulis ringens), Anchoveta Blanca (Anchoa nasus) y otros recursos hidrobiológicos con destino al consumo humano directo."/>
    <s v="DECHDI"/>
    <s v="TUPA 10"/>
    <m/>
    <m/>
  </r>
  <r>
    <n v="610"/>
    <s v="00610-2022-PRODUCE/DGPCHDI"/>
    <s v="00033959-2022"/>
    <x v="9"/>
    <d v="2022-10-11T00:00:00"/>
    <x v="131"/>
    <m/>
    <s v=""/>
    <s v=""/>
    <s v=""/>
    <s v="Otorgar a la empresa CNPC PERU S.A., autorización para realizar las actividades de colecta de recursos hidrobiológicos conforme al plan de trabajo denominado: “MONITOREO HIDROBIOLÓGICO EN EL MARCO DE LA EXTRACCIÓN DE MATERIALES DE ACARREO EN EL RÍO URUBAMBA EN LAS ZONAS DE EXTRACCIÓN CAN-01 Y CAN-02, LOTE 58”, en atención a la _x000a_solicitud presentada por escrito con registro N° 00033959-2022, reformulado a través del escrito con registro N° 00048585-2022, por el periodo de siete (7) meses contados a partir de la notificación de la presente Resolución Directoral. "/>
    <s v="DECHDI"/>
    <s v="COLECTA"/>
    <m/>
    <m/>
  </r>
  <r>
    <n v="611"/>
    <s v="00611-2022-PRODUCE/DGPCHDI"/>
    <s v="00060985-2022"/>
    <x v="9"/>
    <d v="2022-10-12T00:00:00"/>
    <x v="132"/>
    <m/>
    <s v=""/>
    <s v=""/>
    <s v=""/>
    <s v="Otorgar a la empresa NEGO CIOS INDUSTRIALES REAL NIRSA S.A., representada en el país por los señores Omar Diego Carcovich Jibaja y Eduardo Carcovich Carcovich, permiso de pesca para operar la embarcación pesquera de cerco de bandera ecuatoriana denominada RAFA A, en la extracción del recurso Atún con destino al consumo humano directo."/>
    <s v="DECHDI"/>
    <s v="TUPA 17"/>
    <m/>
    <m/>
  </r>
  <r>
    <n v="612"/>
    <s v="00612-2022-PRODUCE/DGPCHDI"/>
    <s v="00078643-2021"/>
    <x v="9"/>
    <d v="2022-10-11T00:00:00"/>
    <x v="132"/>
    <m/>
    <s v="DON ABELARDO"/>
    <s v=""/>
    <s v=""/>
    <s v="Dejar sin efecto el Artículo 3 de la Resolución Directoral N° 00767-2021-PRODUCE/DGPCHDI de fecha 22 de Noviembre del 2021, el cual condiciona el permiso de pesca al resultado del proceso judicial seguido ante el Noveno Juzgado Especializado Contencioso Administrativo de la Corte Superior de Justicia de Lima en el Expediente N° 13095-2019-0-1801-JR-CA-09, sobre demanda contenciosa administrativa por impugnación de Resolución Administrativa (acción lesiva)."/>
    <s v="DECHDI"/>
    <s v="ANCHOVETA"/>
    <m/>
    <m/>
  </r>
  <r>
    <n v="613"/>
    <s v="00613-2022-PRODUCE/DGPCHDI"/>
    <s v="00046403-2022"/>
    <x v="9"/>
    <d v="2022-10-12T00:00:00"/>
    <x v="133"/>
    <m/>
    <m/>
    <s v=""/>
    <s v=""/>
    <s v="Dejar sin efecto la Resolución Directoral N° 248-2011-PRODUCE/DGEPP de fecha 12 de abril de 2011, que resolvió tener por reconstruido el expediente administrativo de la señora Juana María Solar Borja relacionado a la embarcación pesquera LA VIDA ES ASI con matrícula TA-05786-CM (respecto a la Resolución Vice-Ministerial N° 050-2010-PRODUCE/DVP) iniciado a través del escrito con registro N° 00086297-2008; por lo expuesto en la parte considerativa de la presente Resolución Directoral."/>
    <s v="DECHDI"/>
    <s v="OTRO"/>
    <m/>
    <m/>
  </r>
  <r>
    <n v="614"/>
    <s v="00614-2022-PRODUCE/DGPCHDI"/>
    <s v="00066179-2021"/>
    <x v="9"/>
    <d v="2022-10-12T00:00:00"/>
    <x v="133"/>
    <m/>
    <s v="ADITA"/>
    <s v="CO-6437-PM"/>
    <s v=""/>
    <s v="Dejar sin efecto el artículo 9 de la Resolución Directoral N° 00630-2021-PRODUCE/DGPCHDI de fecha 14 de setiembre de 2021, que dispuso determinado condicionamiento a la vigencia del permiso de pesca otorgado en el artículo 2 de dicha resolución a favor de la empresa GRUPO PESQUERO S.A.C., para operar la embarcación pesquera ADITA con matrícula CO-6437-PM y 160.94 m³de capacidad de bodega, para la extracción de los recursos Anchoveta y Sardina con destino al consumo humano indirecto."/>
    <s v="DECHDI"/>
    <s v="OTRO"/>
    <m/>
    <m/>
  </r>
  <r>
    <n v="615"/>
    <s v="00615-2022-PRODUCE/DGPCHDI"/>
    <s v="00043381-2022"/>
    <x v="9"/>
    <d v="2022-10-13T00:00:00"/>
    <x v="133"/>
    <m/>
    <m/>
    <m/>
    <s v=""/>
    <s v="Declarar FUNDADO el recurso de reconsideración interpuesto por la empresa FISHPRO NOR PERU S.A.C., contra la Resolución Directoral N 00563-2022-PRODUCE/DGPCHDI, que declaró improcedente el procedimiento administrativo iniciado por la empresa FISHPRO NOR PERU S.A.C., a través del escrito con registro N° 00043381-2022; respecto a la solicitud de cambio de titularidad de la Licencia de Operación de las plantas de procesamiento pesquero para la producción de curado y de harina residual, con capacidades instaladas de 400 t/mes y 05 t/h respectivamente, ubicadas en el establecimiento industrial pesquero sito en la Zona industrial del Km. 45.3 de la Carretera Sullana-Paita, distrito Colán, provincia de Paita, departamento de Piura, que fuera otorgada a la empresa MARPROTEIN S.A.C., mediante Resolución Directoral N° 00202-2020-PRODUCE/DGPCHD."/>
    <s v="DPCHDI"/>
    <s v="RECONSIDERACION"/>
    <m/>
    <m/>
  </r>
  <r>
    <n v="616"/>
    <s v="00616-2022-PRODUCE/DGPCHDI"/>
    <s v="00071153-2022"/>
    <x v="9"/>
    <d v="2022-10-13T00:00:00"/>
    <x v="134"/>
    <m/>
    <m/>
    <m/>
    <s v=""/>
    <s v="Aprobar la relación de las embarcaciones pesqueras cuyos armadores participarán voluntariamente en la pesca exploratoria del recurso bacalao de profundidad, autorizada por la Resolución Ministerial N° 00311-2022-PRODUCE, la cual, como Anexo Único, forma parte integrante de la presente Resolución Directoral."/>
    <s v="DECHDI"/>
    <s v="OTRO"/>
    <m/>
    <m/>
  </r>
  <r>
    <n v="617"/>
    <s v="00617-2022-PRODUCE/DGPCHDI"/>
    <s v="00061239-2022"/>
    <x v="9"/>
    <d v="2022-10-17T00:00:00"/>
    <x v="134"/>
    <m/>
    <m/>
    <m/>
    <s v=""/>
    <s v="Aprobar a favor de la empresa CONSORCIO MUZA S.A.C. el cambio de titular del permiso de pesca para operar la embarcación pesquera AMADEUS IV con matrícula CO-10892-CM y 32.15 m3 de capacidad de bodega, para la extracción de los recursos Anchoveta (Engraulis ringens y Anchoa nasus), Jurel (Trachurus murphii), Caballa (Scomber japonicus), Bonito (Sarda Chilemsis chilensis), Perico/Dorado (Coryphaena hippurus), Atún (Thunnus spp.), Barrilete (Katsuwonus pelamis), Bereche (Larimus pacificus), Cabrilla (Paralabrax humeralis), Cojinova (Seriolella violácea), Corvina (Cilus gilberti), Lisa (Mugil cephalus), Lorna (Sciaena deliciosa), Pámpano (Trachinotus paitensis), Robalo (Centropomus spp.), Coco/Suco (Paralonchurus peruanus) y Cachema/Ayanque (Cynoscion analis) con destino al consumo humano directo."/>
    <s v="DECHDI"/>
    <s v="TUPA 10"/>
    <m/>
    <m/>
  </r>
  <r>
    <n v="618"/>
    <s v="00618-2022-PRODUCE/DGPCHDI"/>
    <s v="00048640-2022"/>
    <x v="9"/>
    <d v="2022-10-19T00:00:00"/>
    <x v="135"/>
    <m/>
    <m/>
    <m/>
    <s v=""/>
    <s v="Aprobar a favor de la empresa GROUP VIOLETA S.A.C. el cambio de titular del permiso de pesca para operar la embarcación pesquera VICTOR III con matrícula CO-22133-PMy 105.27 m3 de capacidad de bodega,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s v="DECHDI"/>
    <s v="TUPA 10"/>
    <m/>
    <m/>
  </r>
  <r>
    <n v="619"/>
    <s v="00619-2022-PRODUCE/DGPCHDI"/>
    <s v="00061246-2022"/>
    <x v="9"/>
    <d v="2022-10-19T00:00:00"/>
    <x v="135"/>
    <m/>
    <m/>
    <m/>
    <s v=""/>
    <s v="Aprobar a favor de la empresa CONSORCIO MUZA S.A.C. el cambio de titular del permiso de pesca para operar la embarcación pesquera DON FELIPE con matrícula PT-03326-CM, y 17.89 m3 de capacidad de bodega, para la extracción de los recursos Anchoveta (Engraulis ringens), Anchoveta Blanca (Anchoa nasus) y otros recursos hidrobiológicos con destino al consumo humano directo."/>
    <s v="DECHDI"/>
    <s v="TUPA 10"/>
    <m/>
    <m/>
  </r>
  <r>
    <n v="620"/>
    <s v="00620-2022-PRODUCE/DGPCHDI"/>
    <s v="00046810-2022"/>
    <x v="9"/>
    <d v="2022-10-19T00:00:00"/>
    <x v="135"/>
    <m/>
    <m/>
    <m/>
    <s v=""/>
    <s v="Aprobar a favor de la empresa INVERSIONES JUFRAN SB S.A.C. el cambio de titular del permiso de pesca para operar la embarcación pesquera NEPTUNO con matrícula PL-31178-PM y 85.14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º 1084"/>
    <s v="DECHDI"/>
    <s v="TUPA 10"/>
    <m/>
    <m/>
  </r>
  <r>
    <n v="621"/>
    <s v="00621-2022-PRODUCE/DGPCHDI"/>
    <s v="00080009-2021"/>
    <x v="9"/>
    <d v="2022-10-18T00:00:00"/>
    <x v="135"/>
    <m/>
    <m/>
    <m/>
    <s v=""/>
    <s v="OTORGAR a favor de la empresa PERUVIAN SEA FOOD S.A., la autorización de instalación para el incremento de capacidad de procesamiento de la Planta de Congelado de 245 t/día a 405 t/día de la planta de congelado de productos hidrobiológicos a ejecutarse en el establecimiento industrial pesquero ubicado en la Zona Industrial II Mz. K, Sub lotes 1 y 2, distrito y provincia Paita, departamento Piura, con licencia de operación otorgada mediante Resolución Directoral N° 222-2006-PRODUCE/DGEPP, modificada por Resolución Directoral N° 1285-2018-PRODUCE/DGPCHDI."/>
    <s v="DPCHDI"/>
    <s v="TUPA 24"/>
    <m/>
    <m/>
  </r>
  <r>
    <n v="622"/>
    <s v="00622-2022-PRODUCE/DGPCHDI"/>
    <s v="00076844-2021"/>
    <x v="9"/>
    <d v="2022-10-19T00:00:00"/>
    <x v="136"/>
    <m/>
    <m/>
    <m/>
    <s v=""/>
    <s v="Declarar la conclusión del procedimiento de queja por defectos de tramitación, sin pronunciamiento sobre el fondo, formulada por el señor WILLIAM ROGGER SANTISTEBAN HUAMANCHUMO contra el director de la Dirección de Extracción para Consumo Humano Directo e Indirectomediante el escrito con registro N° 00076844-2021, por sustracción de la materia."/>
    <s v="DGPCHDI"/>
    <s v="QUEJA"/>
    <m/>
    <m/>
  </r>
  <r>
    <n v="623"/>
    <s v="00623-2022-PRODUCE/DGPCHDI"/>
    <s v="00024080-2022"/>
    <x v="9"/>
    <d v="2022-10-19T00:00:00"/>
    <x v="136"/>
    <m/>
    <m/>
    <m/>
    <s v=""/>
    <s v="Declarar la conclusión del procedimiento de queja por defectos de tramitación, sin pronunciamiento sobre el fondo, formulada por la empresa FACTORY FISH IMPORTER S.A.C. contra el director de la Dirección de Extracción para Consumo Humano Directo e Indirecto mediante el escrito con registro N° 00024080-2022, por sustracción de la materia, por los fundamentos expuestos en la parte considerativa de la presente Resolución Directoral. "/>
    <s v="DGPCHDI"/>
    <s v="QUEJA"/>
    <m/>
    <m/>
  </r>
  <r>
    <n v="624"/>
    <s v="00624-2022-PRODUCE/DGPCHDI"/>
    <s v="00038400-2022"/>
    <x v="9"/>
    <d v="2022-10-19T00:00:00"/>
    <x v="136"/>
    <m/>
    <m/>
    <m/>
    <s v=""/>
    <s v="Otorgar al MINISTERIO DE ENERGIA Y MINAS, autorización para realizar las actividades de colecta de recursos hidrobiológicos conforme al plan de trabajo denominado: “Plan de Rehabilitación del Sitio S0008-A”, en atención a la solicitud presentada por escrito con registro N° 00038400-2022, reformulado a través del escrito con registro N° 00058900-2022, por el periodo de doce (12) meses contados a partir de la notificación de la presente Resolución Directoral."/>
    <s v="DECHDI"/>
    <s v="COLECTA"/>
    <m/>
    <m/>
  </r>
  <r>
    <n v="625"/>
    <s v="00625-2022-PRODUCE/DGPCHDI"/>
    <s v="00056051-2022"/>
    <x v="9"/>
    <d v="2022-10-19T00:00:00"/>
    <x v="136"/>
    <m/>
    <m/>
    <m/>
    <s v=""/>
    <s v="Declarar como no presentada la solicitud de autorización de incremento de flota para la construcción de una nueva embarcación pesquera de 67.68 m³ de capacidad de bodega, vía sustitución de la embarcación pesquera LEYLITA 3 con matrícula PT-11749-CM y 67.68 m³ de capacidad de bodega, para la extracción de los recursos Anchoveta con destino al consumo humano directo e indirecto y Sardina con destino al consumo humano directo; formulada por los señores SANTOS CLEMENTE SANCHEZ MORALES, PAULINA RUIZ DE SANCHEZ, GREGORIO SANCHEZ MORALES y MARIANA FLORES FLORES DE SANCHEZ mediante escrito con registro N° 00056051-2022."/>
    <s v="DECHDI"/>
    <s v="TUPA 02"/>
    <m/>
    <m/>
  </r>
  <r>
    <n v="626"/>
    <s v="00626-2022-PRODUCE/DGPCHDI"/>
    <s v="00071153-2022"/>
    <x v="9"/>
    <d v="2022-10-20T00:00:00"/>
    <x v="137"/>
    <m/>
    <m/>
    <m/>
    <s v=""/>
    <s v="Dejar sin efecto la Resolución Directoral N° 00616-2022-PRODUCE/DGPCHDI de fecha 13 de octubre de 2022, por los fundamentos expuestos en la presente resolución directoral._x000a_Aprobar la relación de las embarcaciones pesqueras cuyos armadores participarán voluntariamente en la pesca exploratoria del recurso bacalao de profundidad, autorizada por la Resolución Ministerial N° 00311-2022-PRODUCE, la cual, como Anexo Único, forma parte integrante de la presente Resolución Directoral."/>
    <s v="DGPCHDI"/>
    <s v="OTRO"/>
    <m/>
    <m/>
  </r>
  <r>
    <n v="627"/>
    <s v="00627-2022-PRODUCE/DGPCHDI"/>
    <s v="00046403-2022"/>
    <x v="9"/>
    <d v="2022-10-20T00:00:00"/>
    <x v="137"/>
    <m/>
    <m/>
    <m/>
    <s v=""/>
    <s v="Declarar reconstruido el expediente con registro N° 00086297-2008 de fecha 25 de noviembre de 2018, por el cual se traslada el escrito con registro N° 169 de fecha 20 de noviembre de 2008 presentado por la señora JUANA MARIA SOLAR BORJAante la Dirección Regional de la Producción del Gobierno Regional de Piura, en virtud del cual se emitió la Resolución Vice-Ministerial N° 050-2010-PRODUCE/DVP; por lo expuesto en la parte considerativa de la presente Resolución Directoral."/>
    <s v="DECHDI"/>
    <s v="OTRO"/>
    <m/>
    <m/>
  </r>
  <r>
    <n v="628"/>
    <s v="00628-2022-PRODUCE/DGPCHDI"/>
    <s v="00046403-2022"/>
    <x v="9"/>
    <d v="2022-10-21T00:00:00"/>
    <x v="138"/>
    <m/>
    <m/>
    <m/>
    <s v=""/>
    <s v="Admitir a trámite la solicitud de permiso de pesca para operar la embarcación LA VIDA ES ASI con matrícula TA-05786-CM y 110 m3 de capacidad de bodega, para la extracción del recurso Anchoveta con destino al consumo humano directo e indirecto, y de los recursos Sardina, Jurel y Caballa con destino al consumo humano directo, presentada por la señora JUANA MARIA SOLAR BORJA ante la Dirección Regional de la Producción del Gobierno Regional de Piura con fecha 21 de enero de 2003."/>
    <s v="DECHDI"/>
    <s v="OTRO"/>
    <m/>
    <m/>
  </r>
  <r>
    <n v="629"/>
    <s v="00629-2022-PRODUCE/DGPCHDI"/>
    <s v="00044392-2021"/>
    <x v="9"/>
    <d v="2022-10-25T00:00:00"/>
    <x v="139"/>
    <m/>
    <m/>
    <m/>
    <s v=""/>
    <s v="Otorgar a la empresa SEAFROST S.A.C. autorización de incremento de flota vía utilización del casco de la embarcación pesquera AUDAZ con matrícula CO-11151-CM, 48.74 m³ de capacidad de bodega y 17.62 metros de eslora, para la extracción del recurso Atún con destino al consumo humano directo, conforme a las normas sanitarias y al ordenamiento pesquero vigente."/>
    <s v="DECHDI"/>
    <s v="TUPA 02"/>
    <m/>
    <m/>
  </r>
  <r>
    <n v="630"/>
    <s v="00630-2022-PRODUCE/DGPCHDI"/>
    <s v="00044851-2022"/>
    <x v="9"/>
    <d v="2022-10-25T00:00:00"/>
    <x v="139"/>
    <m/>
    <m/>
    <m/>
    <s v=""/>
    <s v="OTORGAR a favor del INSTITUTO TECNOLÓGICO DE LA PRODUCCIÓN, la autorización para la instalación de las plantas de procesamiento pesquero para la producción de congelado y curado, con capacidad de 3.2 t/día y 54 t/mes respectivamente, ubicado en el CITE Productivo Maynas de la Región Loreto; con dirección en la Carretera Iquitos-Nauta Km. 2.5, distrito de San Juan Bautista, provincia de Maynas, del departamento de Loreto."/>
    <s v="DPCHDI"/>
    <s v="TUPA 24"/>
    <m/>
    <m/>
  </r>
  <r>
    <n v="631"/>
    <s v="00631-2022-PRODUCE/DGPCHDI"/>
    <s v="00069060-2022"/>
    <x v="9"/>
    <d v="2022-10-25T00:00:00"/>
    <x v="139"/>
    <m/>
    <m/>
    <m/>
    <s v=""/>
    <s v="OTORGAR a favor de la empresa THAXU EXPORT S.A.C. la autorización de instalación de una planta de congelado de productos hidrobiológicos, con capacidad de procesamiento de 102 t/día y almacenamiento de congelado a ubicarse en la calle 8, Mz. Servicios complementarios del Parque Industrial_x0002_Sullana, distrito y provincia de Sullana, departamento de Piura."/>
    <s v="DPCHDI"/>
    <s v="TUPA 24"/>
    <m/>
    <m/>
  </r>
  <r>
    <n v="632"/>
    <s v="00632-2022-PRODUCE/DGPCHDI"/>
    <s v="00036012-2022"/>
    <x v="9"/>
    <d v="2022-10-26T00:00:00"/>
    <x v="140"/>
    <m/>
    <m/>
    <m/>
    <s v=""/>
    <s v="Declarar en abandono el procedimiento de autorización para efectuar Investigación Pesquera Especializada, iniciado por el señor UNIVERSIDAD CIENTIFICA DEL SUR S.A.C. a través del escrito con registro N° 00036012-2022; por los fundamentos expuestos en la parte considerativa de la presente resolución._x000d_"/>
    <s v="DECHDI"/>
    <s v="TUPA 22"/>
    <m/>
    <m/>
  </r>
  <r>
    <n v="633"/>
    <s v="00633-2022-PRODUCE/DGPCHDI"/>
    <s v="00052142-2022"/>
    <x v="9"/>
    <d v="2022-10-26T00:00:00"/>
    <x v="140"/>
    <m/>
    <m/>
    <m/>
    <s v=""/>
    <s v="Modificar la autorización del plan de trabajo denominado: “LINEA BASE HIDROBIOLÓGICA DEL PLAN AMBIENTAL DETALLADO (PAD) DE LA PEQUEÑA CENTRAL HIDROELÉCTRICA LARAMATE”, otorgada mediante Resolución Directoral N° 00369-2022-PRODUCE/DGPCHDI de fecha 30 de mayo del 2022, a favor de la empresa ELECTRO DUNAS S.A.A., únicamente en el extremo referido al plazo para su ejecución, por un plazo de cuatro (04) meses adicionales, contados desde el vencimiento de la vigencia de la autorización primigenia, por lo tanto, el plazo de la autorización vencerá el el 14 de marzo del 2023."/>
    <s v="DECHDI"/>
    <s v="COLECTA"/>
    <m/>
    <m/>
  </r>
  <r>
    <n v="634"/>
    <s v="00634-2022-PRODUCE/DGPCHDI"/>
    <s v="00012235-2022"/>
    <x v="9"/>
    <d v="2022-10-26T00:00:00"/>
    <x v="140"/>
    <m/>
    <m/>
    <m/>
    <s v=""/>
    <s v="Declarar en abandono el procedimiento de autorización para efectuar Investigación Pesquera Especializada, iniciado por el señor PESQUERA INFINITO S.A.C. a través del escrito con registro N° 00012235-2022; por los fundamentos expuestos en la parte considerativa de la presente resolución."/>
    <s v="DECHDI"/>
    <s v="TUPA 22"/>
    <m/>
    <m/>
  </r>
  <r>
    <n v="635"/>
    <s v="00635-2022-PRODUCE/DGPCHDI"/>
    <s v="00006828-2022"/>
    <x v="9"/>
    <d v="2022-10-26T00:00:00"/>
    <x v="140"/>
    <m/>
    <m/>
    <m/>
    <s v=""/>
    <s v="Otorgar a la empresa EPS. SEDACUSCO S.A., autorización para realizar las actividades de colecta de recursos hidrobiológicos conforme al plan de trabajo denominado: “Evaluación Hidrobiológica en el marco del Estudio de Evaluación Ambiental Específico del “Estudio de Ampliación de la Producción de Agua 6 Distritos de la Provincia del Cusco - Departamento del Cusco 1ra Etapa” con CUI N° 2497598”, en atención a la solicitud presentada por escrito con registro N° 00006828-2022, reformulado a través del escrito adjunto con registro N° 00006828-2022-2, por el periodo de tres (3) meses contados a partir de la notificación de la presente Resolución Directoral. "/>
    <s v="DECHDI"/>
    <s v="COLECTA"/>
    <m/>
    <m/>
  </r>
  <r>
    <n v="636"/>
    <s v="00636-2022-PRODUCE/DGPCHDI"/>
    <s v="00032571-2022"/>
    <x v="9"/>
    <d v="2022-10-26T00:00:00"/>
    <x v="140"/>
    <m/>
    <m/>
    <m/>
    <s v=""/>
    <s v="Declarar en abandono el procedimiento de autorización para efectuar Investigación Pesquera Especializada, iniciado por el señor ADI BAROCAS a través del escrito con registro N° 00032571-2022; por los fundamentos expuestos en la parte considerativa de la presente resolución._x000d_"/>
    <s v="DECHDI"/>
    <s v="TUPA 22"/>
    <m/>
    <m/>
  </r>
  <r>
    <n v="637"/>
    <s v="00637-2022-PRODUCE/DGPCHDI"/>
    <s v="00054701-2022"/>
    <x v="9"/>
    <d v="2022-10-26T00:00:00"/>
    <x v="140"/>
    <m/>
    <m/>
    <m/>
    <s v=""/>
    <s v="Otorgar a favor de la empresa JOAQUIN CLEMENTE S.A.C., permiso de pesca para operar la embarcación pesquera SILVIA ESMERALDA con matrícula PL-67364-PMy 108.47 m3 de capacidad de bodega, para la extracción del recurso Anchoveta con destino al consumo humano indirecto, en virtud de la ejecución de la autorización de incremento de flota otorgada mediante Resolución Directoral N° 00105-2021-PRODUCE/DGPCHDI."/>
    <s v="DECHDI"/>
    <s v="TUPA 05"/>
    <m/>
    <m/>
  </r>
  <r>
    <n v="638"/>
    <s v="00638-2022-PRODUCE/DGPCHDI"/>
    <s v="00057968-2022"/>
    <x v="9"/>
    <d v="2022-10-27T00:00:00"/>
    <x v="140"/>
    <m/>
    <m/>
    <m/>
    <s v=""/>
    <s v="Declarar improcedente la solicitud de cambio de titularidad del permiso de pesca de la embarcación siniestrada CRISTO VIENE con matrícula PL-18102-CM y 50.61 m³ de capacidad de bodega, para la extracción del recurso Anchoveta con destino al consumo humano indirecto; presentado por el señor ERICK FRANCISCO MOY CAMPOS mediante escrito con registro N° 00057968-2022."/>
    <s v="DECHDI"/>
    <s v="TUPA 10"/>
    <m/>
    <s v="IMPROCEDENTE"/>
  </r>
  <r>
    <n v="639"/>
    <s v="00639-2022-PRODUCE/DGPCHDI"/>
    <s v="00030312-2022"/>
    <x v="9"/>
    <d v="2022-10-27T00:00:00"/>
    <x v="141"/>
    <m/>
    <m/>
    <m/>
    <s v=""/>
    <s v="Otorgar a favor de la ciudadana CARLA JAQUELINE MUÑOZ GUERRA, la Autorización para efectuar investigación pesquera especializada sin uso de embarcación., conforme a los términos contenidos en el plan de investigación denominado: “INVENTARIO TAXONÓMICO DE LA ICTIOFAUNA EN LA ZONA RESERVADA DE ANCÓN”, presentado mediante escrito con registro N° 00030312-2022, reformulado a través del escrito con registro N° 00059391-2022, por el periodo de siete (7) meses contados a partir del día siguiente de la notificación de la presente Resolución Directoral."/>
    <s v="DECHDI"/>
    <s v="TUPA 22"/>
    <m/>
    <m/>
  </r>
  <r>
    <n v="640"/>
    <s v="00640-2022-PRODUCE/DGPCHDI"/>
    <s v="00034258-2022"/>
    <x v="9"/>
    <d v="2022-10-27T00:00:00"/>
    <x v="141"/>
    <m/>
    <m/>
    <m/>
    <s v=""/>
    <s v="Otorgar a favor de la organización PRO DELPHINUS, la autorización para efectuar investigación pesquera especializada sin uso de embarcación, conforme a los términos contenidos en el plan de investigación denominado: “Evaluación de la contaminación por mesoplásticos y microplásticos en Los Manglares de San Pedro de Vice y su biota asociada ”, presentado mediante escrito con registro N° 00034258-2022, reformulado a través del escrito con registro N° 00058067-2022, por el periodo de dieciocho (18) meses contados a partir del día siguiente de la notificación de la presente Resolución Directoral. "/>
    <s v="DECHDI"/>
    <s v="TUPA 22"/>
    <m/>
    <m/>
  </r>
  <r>
    <n v="641"/>
    <s v="00641-2022-PRODUCE/DGPCHDI"/>
    <s v="00056391-2022"/>
    <x v="9"/>
    <d v="2022-10-27T00:00:00"/>
    <x v="141"/>
    <m/>
    <m/>
    <m/>
    <s v=""/>
    <s v="Modificar la autorización del plan de trabajo denominado: “Cuarta Modificación del Estudio de Impacto Ambiental detallado para el Proyecto Unidad Minera La Arena”, otorgada mediante Resolución Directoral N° 00410-2022-PRODUCE/DGPCHDI de fecha 23 de junio del 2022, a favor de la empresa LA ARENA S.A."/>
    <s v="DECHDI"/>
    <s v="COLECTA"/>
    <m/>
    <m/>
  </r>
  <r>
    <n v="642"/>
    <s v="00642-2022-PRODUCE/DGPCHDI"/>
    <s v="00043517-2022"/>
    <x v="9"/>
    <d v="2022-10-27T00:00:00"/>
    <x v="141"/>
    <m/>
    <m/>
    <m/>
    <s v=""/>
    <s v="Otorgar a favor de la ciudadana SONIA VANESSA MEZA VARGAS, la autorización para efectuar investigación pesquera especializada sin uso de embarcación., conforme a los términos contenidos en el plan de investigación denominado: “Inventario de peces de la cuenca del río Ampiyacu, Loreto, 120 años después de Cope”, presentado mediante escrito con registro N° 00043517-2022, reformulado a través del escrito adjunto con registro N° 00043517-2022-1, por el periodo de tres (3) meses contados a partir del día siguiente de la notificación de la presente Resolución Directoral. "/>
    <s v="DECHDI"/>
    <s v="TUPA 22"/>
    <m/>
    <m/>
  </r>
  <r>
    <n v="643"/>
    <s v="00643-2022-PRODUCE/DGPCHDI"/>
    <s v="00041864-2022"/>
    <x v="9"/>
    <d v="2022-10-27T00:00:00"/>
    <x v="141"/>
    <m/>
    <m/>
    <m/>
    <s v=""/>
    <s v="Otorgar a la empresa CEPSA PERUANA S.A.C., autorización para realizar las actividades de colecta de recursos hidrobiológicos conforme al plan de trabajo denominado: “Caracterización de los recursos hidrobiológicos en el marco de la elaboración del Plan de Abandono Parcial del Pozo San Alejandro 2X – lote 131”, en atención a la solicitud presentada por escrito con registro N° 00041864-2022, reformulado a través del escrito adjunto con registro N° 00060723-2022, por el periodo de seis (6) meses contados a partir de la notificación de la presente Resolución Directoral."/>
    <s v="DECHDI"/>
    <s v="COLECTA"/>
    <m/>
    <m/>
  </r>
  <r>
    <n v="644"/>
    <s v="00644-2022-PRODUCE/DGPCHDI"/>
    <s v="00070698-2022"/>
    <x v="9"/>
    <d v="2022-10-27T00:00:00"/>
    <x v="141"/>
    <m/>
    <m/>
    <m/>
    <s v=""/>
    <s v="REINCORPORAR a la empresa SEA FOOD TRADING S.A., a la actividad de procesamiento pesquero para operar la planta de harina residual con una capacidad de 5 t/h de procesamiento de residuos y desechos de productos hidrobiológicos, en el establecimiento industrial (unidad independiente) ubicado en Santa Elena de Paracas, Lotes 2-3, Mz. E, altura Km. 16.85 de la carretera Pisco-Paracas, distrito de Paracas, provincia de Pisco, departamento de Ica; en consideración al término de la suspensión de la licencia de operación, que le fuera otorgada mediante Resolución Directoral N° 344-2007-PRODUCE/DGEPP."/>
    <s v="DPCHDI"/>
    <s v="LEVANTAMIENTO DE SUSPENSION"/>
    <m/>
    <m/>
  </r>
  <r>
    <n v="645"/>
    <s v="00645-2022-PRODUCE/DGPCHDI"/>
    <s v="00037467-2022"/>
    <x v="10"/>
    <d v="2022-11-03T00:00:00"/>
    <x v="142"/>
    <m/>
    <m/>
    <m/>
    <s v=""/>
    <s v="Otorgar a la empresa PANORO APURIMAC S.A., autorización para realizar las actividades de colecta de recursos hidrobiológicos conforme al plan de trabajo denominado: “MONITOREO HIDROBIOLÓGICO DE LA SEGUNDA MODIFICACIÓN DEL ESTUDIO DE IMPACTO AMBIENTAL SEMIDETALLADO (CATEGORIA II - EIAsd) PROYECTO DE EXPLORACIÓN COTABAMBAS”, en atención a la solicitud presentada por escrito con registro N° 00037467-2022, reformulado a través del escrito con registro N° 00047499-2022, por el periodo de doce (12) meses contados a partir de la notificación de la presente Resolución Directoral."/>
    <s v="DECHDI"/>
    <s v="COLECTA"/>
    <m/>
    <m/>
  </r>
  <r>
    <n v="646"/>
    <s v="00646-2022-PRODUCE/DGPCHDI"/>
    <s v="00046483-2022"/>
    <x v="10"/>
    <d v="2022-11-03T00:00:00"/>
    <x v="142"/>
    <m/>
    <m/>
    <m/>
    <s v=""/>
    <s v="Otorgar a la empresa NAUPAC GENERACION RENOVABLE PERU S.A.C., autorización para realizar las actividades de colecta de recursos hidrobiológicos conforme al plan de trabajo denominado: “Línea base hidrobiológica para la Declaración de Impacto Ambiental (DIA) del Proyecto Central Solar Kuarachi 130 MWp”, en atención a la solicitud presentada por escrito con registro N° 00046483-2022, reformulado a través del escrito adjunto con registro N° 00046483-2022-2, por el periodo de cinco (5) meses contados a partir de la notificación de la presente Resolución Directoral."/>
    <s v="DECHDI"/>
    <s v="COLECTA"/>
    <m/>
    <m/>
  </r>
  <r>
    <n v="647"/>
    <s v="00647-2022-PRODUCE/DGPCHDI"/>
    <s v="00074612-2022"/>
    <x v="10"/>
    <d v="2022-11-03T00:00:00"/>
    <x v="142"/>
    <m/>
    <m/>
    <m/>
    <s v=""/>
    <s v="Aceptar el desistimiento del procedimiento de otorgamiento de permiso de pesca y/o autorización de incremento de flota para operar la embarcación pesquera CAPLINA 7 con matrícula CO-7881; formulado por el señor SADI WILSON DEL CASTILLO CAÑARI., mediante el escrito con registro Nº 00074612-2022; dándose por concluido el mencionado procedimiento administrativo. "/>
    <s v="DECHDI"/>
    <s v="TUPA 02"/>
    <m/>
    <m/>
  </r>
  <r>
    <n v="648"/>
    <s v="00648-2022-PRODUCE/DGPCHDI"/>
    <s v="00066247-2022"/>
    <x v="10"/>
    <d v="2022-11-03T00:00:00"/>
    <x v="142"/>
    <m/>
    <m/>
    <m/>
    <s v=""/>
    <s v="OTORGAR a favor de la empresa NOVAPERU S.A.C., licencia de operación a la planta de procesamiento pesquero de congelado de productos hidrobiológicos, con una capacidad de 68.40 t/día, ubicado en la Avenida 1, Mz. “G”, lotes 2 y 3 al interior de las Instalaciones del Complejo Industrial INDUPARK, del distrito de Chilca, provincia de Cañete, departamento de Lima._x000d_"/>
    <s v="DPCHDI"/>
    <s v="TUPA 27"/>
    <m/>
    <m/>
  </r>
  <r>
    <n v="649"/>
    <s v="00649-2022-PRODUCE/DGPCHDI"/>
    <s v="00050570-2022"/>
    <x v="10"/>
    <d v="2022-11-04T00:00:00"/>
    <x v="143"/>
    <m/>
    <m/>
    <m/>
    <s v=""/>
    <s v="Otorgar a la empresa APM TERMINALS CALLAO SOCIEDAD ANONIMA, autorización para realizar las actividades de colecta de recursos hidrobiológicos conforme al plan de trabajo denominado: “Línea Base Hidrobiológica para la Modificación del Estudio de Impacto Ambiental Semidetallado del Proyecto Modernización del Terminal Multipropósito Norte del Terminal Portuario del Callao - Rediseño/Etapa 3”, en atención a la solicitud presentada por escrito con registro N° 00050570-2022, reformulado a través del escrito con registro N° 00061119-2022, por el periodo de doce (12) meses contados a partir de la notificación de la presente Resolución Directoral. "/>
    <s v="DECHDI"/>
    <s v="COLECTA"/>
    <m/>
    <m/>
  </r>
  <r>
    <n v="650"/>
    <s v="00650-2022-PRODUCE/DGPCHDI"/>
    <s v="00045299-2022"/>
    <x v="10"/>
    <d v="2022-11-04T00:00:00"/>
    <x v="143"/>
    <m/>
    <m/>
    <m/>
    <s v=""/>
    <s v="Modificar la autorización del plan de trabajo denominado: “Monitoreo Biológico del Estudio de Impacto Ambiental del Proyecto Quellaveco - Periodo 2020”, otorgada mediante Resolución Directoral N° 00347-2020-PRODUCE/DGPCHDI de fecha 17 de setiembre del 2021, a favor de la empresa ANGLO AMERICAN QUELLAVECO S.A., en los extremos referidos al plazo para su ejecución, esto es, ampliándolo hasta el 10 de mayo de 2025."/>
    <s v="DECHDI"/>
    <s v="COLECTA"/>
    <m/>
    <m/>
  </r>
  <r>
    <n v="651"/>
    <s v="00651-2022-PRODUCE/DGPCHDI"/>
    <s v="00027814-2022"/>
    <x v="10"/>
    <d v="2022-11-04T00:00:00"/>
    <x v="143"/>
    <m/>
    <m/>
    <m/>
    <s v=""/>
    <s v="Otorgar al PROYECTO ESPECIAL DE INFRAESTRUCTURA DE TRANSPORTE NACIONAL - PROVIAS NACIONAL, autorización para realizar las actividades de colecta de recursos hidrobiológicos conforme al plan de trabajo denominado: “LÍNEA BASE BIOLÓGICA DEL ESTUDIO DE IMPACTO AMBIENTAL SEMIDETALLADO (EIA-sd) DEL PROYECTO “MEJORAMIENTO DE LA CARRETERA PUTINA - DV. ANANEA - CUYOCUYO - SANDIA, TRAMO II: DV. ANANEA -CUYOCUYO Y TRAMO III: CUYOCUYO - SANDIA”, en atención a la solicitud presentada por escrito con registro N° 00027814-2022, reformulado a través del escrito adjunto con registro N° 00027814-2022-2, por el periodo de doce (12) meses contados a partir de la notificación de la presente Resolución Directoral."/>
    <s v="DECHDI"/>
    <s v="COLECTA"/>
    <m/>
    <m/>
  </r>
  <r>
    <n v="652"/>
    <s v="00652-2022-PRODUCE/DGPCHDI"/>
    <s v="00045693-2022"/>
    <x v="10"/>
    <d v="2022-11-04T00:00:00"/>
    <x v="143"/>
    <m/>
    <m/>
    <m/>
    <s v=""/>
    <s v="Otorgar a la empresa COMPAÑIA DE MINAS BUENAVENTURA S.A.A., autorización para realizar las actividades de colecta de recursos hidrobiológicos conforme al plan de trabajo denominado: “Monitoreo Biológico del Proyecto Quellaveco -Periodo 2020”, en atención a la solicitud presentada por escrito con registro N° 00045693-2022, reformulado a través del escrito con registro N° 00063248-2022, por el periodo de sesenta(60) meses contados a partir de la notificación de la presente Resolución Directoral. "/>
    <s v="DECHDI"/>
    <s v="COLECTA"/>
    <m/>
    <m/>
  </r>
  <r>
    <n v="653"/>
    <s v="00653-2022-PRODUCE/DGPCHDI"/>
    <s v="00064178-2022"/>
    <x v="10"/>
    <d v="2022-11-08T00:00:00"/>
    <x v="144"/>
    <m/>
    <m/>
    <m/>
    <s v=""/>
    <s v="Otorgar a la empresa SENZER S.A., representada en el país por el señor Gonzalo Martin Ganosa García Arrese, permiso de pesca para operar la embarcación pesquera de cerco de bandera ecuatoriana denominada NATALY, en la extracción del recurso Atún con destino al consumo humano directo."/>
    <s v="DECHDI"/>
    <s v="TUPA 17"/>
    <m/>
    <m/>
  </r>
  <r>
    <n v="654"/>
    <s v="00654-2022-PRODUCE/DGPCHDI"/>
    <s v="00059544-2021"/>
    <x v="10"/>
    <d v="2022-11-08T00:00:00"/>
    <x v="144"/>
    <m/>
    <m/>
    <m/>
    <s v=""/>
    <s v="LEVANTAR la suspensión, a solicitud de la empresa PESQUERA CANHANN S.A.C., de la licencia de operación otorgada mediante Resolución Directoral N° 521-2018-PRODUCE/DGPCHDI, respecto de la planta de harina de pescado, con capacidad instalada de 93 t/h, ubicada en el establecimiento industrial pesquero con dirección en Av. Los Pescadores s/n de la Zona Industrial 27 de octubre, distrito de Chimbote, provincia de Santa, departamento de Ancash. Asimismo, REINCORPORAR a la citada planta de procesamiento pesquero a la actividad de producción de harina de pescado de pescado."/>
    <s v="DPCHDI"/>
    <s v="LEVANTAMIENTO DE SUSPENSION"/>
    <m/>
    <m/>
  </r>
  <r>
    <n v="655"/>
    <s v="00655-2022-PRODUCE/DGPCHDI"/>
    <s v="00023796-2022"/>
    <x v="10"/>
    <d v="2022-11-07T00:00:00"/>
    <x v="144"/>
    <m/>
    <m/>
    <m/>
    <s v=""/>
    <s v="Otorgar a favor de la ciudadana MILEYDI MILAGRITOS ANGELES TORREJÓN, la Autorización para efectuar investigación pesquera especializada sin uso de embarcación., conforme a los términos contenidos en el plan de investigación denominado: “EVALUACIÓN DE LA CALIDAD ECOLÓGICA DEL RÍO JUCUSBAMBA TRAS SU RECORRIDO POR LOS DISTRITOS DE LUYA Y LÁMUD ANALIZANDO PARÁMETROS BIÓTICOS Y ABIÓTICOS”, presentado mediante escrito con registro N° 00023796-2022, reformulado a través del escrito adjunto con registro N° 00023796-2022-2, por el periodo de doce (12) meses contados a partir del día siguiente de la notificación de la presente Resolución Directoral."/>
    <s v="DECHDI"/>
    <s v="COLECTA"/>
    <m/>
    <m/>
  </r>
  <r>
    <n v="656"/>
    <s v="00656-2022-PRODUCE/DGPCHDI"/>
    <s v="00049344-2022"/>
    <x v="10"/>
    <d v="2022-11-07T00:00:00"/>
    <x v="144"/>
    <m/>
    <m/>
    <m/>
    <s v=""/>
    <s v="Modificar la autorización del plan de trabajo denominado: “Plan de Investigación Hidrobiológico para el Monitoreo Hidrobiológico en la Unidad de Producción (U.P.) Mallay”, otorgada mediante Resolución Directoral N° 727-2019-PRODUCE/DGPCHDI, modificada en la titularidad mediante Resolución Directoral N° 00148-2021-PRODUCE/DGPCHDI a favor de la empresa MINERA CRC SOCIEDAD ANONIMA CERRADA, únicamente en el extremo referido al plazo para su ejecución, por un plazo de veinticinco (25) meses adicionales, contados desde el vencimiento de la vigencia de la autorización primigenia, por lo tanto, el plazo de la autorización vencerá el el 26 de agosto del 2024."/>
    <s v="DECHDI"/>
    <s v="TUPA 22"/>
    <m/>
    <m/>
  </r>
  <r>
    <n v="657"/>
    <s v="00657-2022-PRODUCE/DGPCHDI"/>
    <s v="00062625-2022"/>
    <x v="10"/>
    <d v="2022-11-07T00:00:00"/>
    <x v="144"/>
    <m/>
    <m/>
    <m/>
    <s v=""/>
    <s v="Otorgar a la empresa CHINANGO S.A.C., autorización para realizar las actividades de colecta de recursos hidrobiológicos conforme al plan de trabajo denominado: “Informe Técnico Sustentatorio del proyecto “Mejora en el Ingreso de agua al embalse Tulumayo de la C.H. Chimay”, en atención a la solicitud presentada por escrito con registro N° 00062625-2022, por el periodo de siete (7) meses contados a partir de la notificación de la presente Resolución Directoral. "/>
    <s v="DECHDI"/>
    <s v="COLECTA"/>
    <m/>
    <m/>
  </r>
  <r>
    <n v="658"/>
    <s v="00658-2022-PRODUCE/DGPCHDI"/>
    <s v="00027814-2022"/>
    <x v="10"/>
    <d v="2022-11-08T00:00:00"/>
    <x v="144"/>
    <m/>
    <m/>
    <m/>
    <s v=""/>
    <s v="Otorgar al PROYECTO ESPECIAL DE INFRAESTRUCTURA DE TRANSPORTE NACIONAL - PROVIAS NACIONAL, autorización para realizar las actividades de colecta de recursos hidrobiológicos conforme al plan de trabajo denominado: “LÍNEA BASE BIOLÓGICA DEL ESTUDIO DE IMPACTO AMBIENTAL SEMIDETALLADO (EIA-sd) DEL PROYECTO “MEJORAMIENTO DE LA CARRETERA PUTINA - DV. ANANEA - CUYOCUYO - SANDIA, TRAMO II: DV. ANANEA -CUYOCUYO Y TRAMO III: CUYOCUYO - SANDIA”, en atención a la solicitud presentada por escrito con registro N° 00027814-2022, reformulado a través del escrito adjunto con registro N° 00027814-2022-2, por el periodo de doce (12) meses contados a partir de la notificación de la presente Resolución Directoral."/>
    <s v="DECHDI"/>
    <s v="COLECTA"/>
    <m/>
    <m/>
  </r>
  <r>
    <n v="659"/>
    <s v="00659-2022-PRODUCE/DGPCHDI"/>
    <s v="00072574-2022"/>
    <x v="10"/>
    <d v="2022-11-09T00:00:00"/>
    <x v="145"/>
    <m/>
    <m/>
    <m/>
    <s v=""/>
    <s v="Declarar que la solicitud de modificación del permiso de pesca por cambio de nombre de la embarcación pesquera SK 4con matrícula CO-2772-PM, de SK 4 a MALAGA 2, presentada por la empresa PESQUERA CASABLANCA S.A.C., ha sido aprobada automáticamente a la fecha de presentación del escrito con registro N° 00072574-2022, en concordancia con el artículo 33 del Texto Único Ordenado (TUO) de la Ley Nº 27444, Ley del Procedimiento Administrativo General, aprobado por Decreto Supremo Nº 004 -2019-JUS."/>
    <s v="DECHDI"/>
    <s v="TUPA 09"/>
    <m/>
    <m/>
  </r>
  <r>
    <n v="660"/>
    <s v="00660-2022-PRODUCE/DGPCHDI"/>
    <s v="00059677-2022"/>
    <x v="10"/>
    <d v="2022-11-09T00:00:00"/>
    <x v="145"/>
    <m/>
    <m/>
    <m/>
    <s v=""/>
    <s v="Otorgar a la empresa NEGOCIOS INDUSTRIALES REAL NIRSA S.A., representada en el país por los señores Omar Diego Carcovich Jibaja y Eduardo Carcovich Carcovich, permiso de pesca para operar la embarcación pesquera de cerco de bandera ecuatoriana denominada RO SA F, en la extracción del recurso Atún con destino al consumo humano directo."/>
    <s v="DECHDI"/>
    <s v="TUPA 17"/>
    <m/>
    <m/>
  </r>
  <r>
    <n v="661"/>
    <s v="00661-2022-PRODUCE/DGPCHDI"/>
    <s v="00033114-2022"/>
    <x v="10"/>
    <d v="2022-11-09T00:00:00"/>
    <x v="145"/>
    <m/>
    <m/>
    <m/>
    <s v=""/>
    <s v="Declarar improcedente la solicitud de autorización de incremento de flota para ampliar el permiso de pesca otorgado para operar la embarcación pesquera CAPRICORNIO 1 con matrícula CO-30807-CM y 58.03 m3 de capacidad de bodega, para extraer en adición a los recursos autorizados por Resolución Directoral N° 630-2010-PRODUCE/DGEPP, los recursos Jurel, Caballa, Bonito, Perico, Corvina, Machete, Sardiana, Tiburón, Lorna y Cabinza destinados al consumo humano directo; presentada por la empresa PESQUERA CAPRICORNIO S.A. mediante escrito con registro N° 00033114-2022."/>
    <s v="DECHDI"/>
    <s v="TUPA 05"/>
    <m/>
    <m/>
  </r>
  <r>
    <n v="662"/>
    <s v="00662-2022-PRODUCE/DGPCHDI"/>
    <s v="00074694-2022"/>
    <x v="10"/>
    <d v="2022-11-09T00:00:00"/>
    <x v="145"/>
    <m/>
    <m/>
    <m/>
    <s v=""/>
    <s v="Declarar la conclusión del procedimiento de queja por defectos de tramitación, sin pronunciamiento sobre el fondo, formulada por la empresa SUMPA S.A.C. contra el director de la Dirección de Extracción para Consumo Humano Directo e Indirecto mediante el escrito con registro N° 00074694-2022, por sustracción de la materia, por los fundamentos expuestos en la parte considerativa de la presente Resolución Directoral._x000d_"/>
    <s v="DGPCHDI"/>
    <s v="QUEJA"/>
    <m/>
    <m/>
  </r>
  <r>
    <n v="663"/>
    <s v="00663-2022-PRODUCE/DGPCHDI"/>
    <s v="00035369-2021"/>
    <x v="10"/>
    <d v="2022-11-10T00:00:00"/>
    <x v="145"/>
    <m/>
    <m/>
    <m/>
    <s v=""/>
    <s v="Rectificar el error material contenido en el artículo 1 de la Resolución Directoral N° 321-2021-PRODUCE/DGPCHDI de fecha 3 de mayo de 2021, referido al nombre de una de las personas comprendidas en el procedimiento administrativo de permiso de pesca para operar la embarcación pesquera JESUS ELIZABETH I con matrícula TA-02153-BM, de acuerdo a los siguientes términos:"/>
    <s v="DECHDI"/>
    <s v="RECTIFICACIÓN"/>
    <m/>
    <m/>
  </r>
  <r>
    <n v="664"/>
    <s v="00664-2022-PRODUCE/DGPCHDI"/>
    <s v="00061255-2022"/>
    <x v="10"/>
    <d v="2022-11-10T00:00:00"/>
    <x v="145"/>
    <m/>
    <m/>
    <m/>
    <s v=""/>
    <s v="Aprobar a favor de la empresa CONSORCIO MUZA S.A.C. el cambio de titular del permiso de pesca para operar la embarcación pesquera DON JORGE con matrícula PT-3914-CM, y 24.45 m3 de capacidad de bodega, para la extracción de los recursos Anchoveta (Engraulis ringens), Anchoveta Blanca (Anchoa nasus) y otros recursos hidrobiológicos con destino al consumo humano directo."/>
    <s v="DECHDI"/>
    <s v="TUPA 10"/>
    <m/>
    <m/>
  </r>
  <r>
    <n v="665"/>
    <s v="00665-2022-PRODUCE/DGPCHDI"/>
    <s v="00072576-2022"/>
    <x v="10"/>
    <d v="2022-11-10T00:00:00"/>
    <x v="145"/>
    <m/>
    <m/>
    <m/>
    <s v=""/>
    <s v="Declarar que la solicitud de modificación del permiso de pesca por cambio de nombre de la embarcación pesquera BUJAMA con matrícula CO-6331-PM, en el extremo referido al nombre de la embarcación, de BUJAMA a MALAGA 3, presentada por la empresa PESQUERA CASABLANCA S.A.C., ha sido aprobada automáticamente a la fecha de presentación del escrito con registro N° 00072576-2022, en concordancia con el artículo 33 del Texto Único Ordenado (TUO) de la Ley N° 27444, Ley del Procedimiento Administrativo General, aprobado por Decreto Supremo N° 004-2019-JUS."/>
    <s v="DECHDI"/>
    <s v="TUPA 09"/>
    <m/>
    <m/>
  </r>
  <r>
    <n v="666"/>
    <s v="00666-2022-PRODUCE/DGPCHDI"/>
    <s v="00059695-2022"/>
    <x v="10"/>
    <d v="2022-11-10T00:00:00"/>
    <x v="145"/>
    <m/>
    <m/>
    <m/>
    <s v=""/>
    <s v="Otorgar a la empresa NEGO CIOS INDUSTRIALES REAL NIRSA S.A., representada en el país por los señores Omar Diego Carcovich Jibaja y Eduardo Carcovich Carcovich, permiso de pesca para operar la embarcación pesquera de cerco de bandera ecuatoriana denominada MARIA DEL MAR A, en la extracción del recurso Atún con destino al consumo humano directo."/>
    <s v="DECHDI"/>
    <s v="TUPA 17"/>
    <m/>
    <m/>
  </r>
  <r>
    <n v="667"/>
    <s v="00667-2022-PRODUCE/DGPCHDI"/>
    <s v="00067549-2022"/>
    <x v="10"/>
    <d v="2022-11-10T00:00:00"/>
    <x v="146"/>
    <m/>
    <m/>
    <m/>
    <s v=""/>
    <s v="Modificar la licencia de operación otorgada mediante Resolución Directoral N° 003-2010-PRODUCE/DGEPP, modificada por la Resolución Directoral N° 316-2017-PRODUCE/DGPCHDI, únicamente en el extremo referido a la actualización de la dirección, consignándose en adelante el “Km. 2.10 Carretera Sullana –Tambo Grande, Mz. C, Lotes 03, 04, 05 y 05A, 08, Zona Industrial Municipal N° 1, distrito y provincia de Sullana, departamento de Piura”."/>
    <s v="DPCHDI"/>
    <s v="TUPA 28"/>
    <m/>
    <m/>
  </r>
  <r>
    <n v="668"/>
    <s v="00668-2022-PRODUCE/DGPCHDI"/>
    <s v="00074840-2022"/>
    <x v="10"/>
    <d v="2022-11-10T00:00:00"/>
    <x v="146"/>
    <m/>
    <m/>
    <m/>
    <s v=""/>
    <s v="Declarar que la solicitud de ampliación del plazo para la ejecución de la autorización de incremento de flota dispuesta mediante Resolución Directoral Nº 00408-2021-PRODUCE/DGPCHDI de fecha 1 de junio de 2021, a favor de el señor VICTOR GABRIEL NUNTON BERNAL, para la construcción de una nueva embarcación de 31.99 m3 de capacidad de bodega, vía sustitución de la embarcación pesquera no siniestrada FIORELLA con matrícula PL-28585-CM y 31.99 m³ de capacidad de bodega, para la extracción del recurso Anchoveta con destino al consumo humano indirecto; solicitada mediante el escrito con registro Nº 00074840-2022, ha sido aprobada automáticamente a la fecha de presentación de dicha solicitud, en concordancia con el artículo 33 del TUO de la Ley Nº 27444. "/>
    <s v="DECHDI"/>
    <s v="TUPA 03"/>
    <m/>
    <m/>
  </r>
  <r>
    <n v="669"/>
    <s v="00669-2022-PRODUCE/DGPCHDI"/>
    <s v="00064550-2022"/>
    <x v="10"/>
    <s v="17/11/2022"/>
    <x v="147"/>
    <m/>
    <m/>
    <m/>
    <s v=""/>
    <s v="Otorgar a favor de los señores CLAUDIO ECHE SANCHEZ y MARTHA ESTHER ECA DE ECHE, la autorización de incremento de flota para construir una nueva embarcación pesquera."/>
    <s v="DECHDI"/>
    <s v="TUPA 02"/>
    <m/>
    <m/>
  </r>
  <r>
    <n v="670"/>
    <s v="00670-2022-PRODUCE/DGPCHDI"/>
    <s v="00058744-2022"/>
    <x v="10"/>
    <s v="18/11/2022"/>
    <x v="148"/>
    <m/>
    <m/>
    <m/>
    <s v=""/>
    <s v="Otorgar a la empresa NEGOCIOS INDUSTRIALES REAL NIRSA S.A.,  permiso de pesca para operar la embarcación pesquera de cerco de bandera ecuatoriana denominada GLORIA A"/>
    <s v="DECHDI"/>
    <s v="TUPA 17"/>
    <m/>
    <m/>
  </r>
  <r>
    <n v="671"/>
    <s v="00671-2022-PRODUCE/DGPCHDI"/>
    <s v="00072382-2022"/>
    <x v="10"/>
    <s v="18/11/2022"/>
    <x v="148"/>
    <m/>
    <s v="TIBURON 7"/>
    <s v=" CO-16854-PM "/>
    <s v=""/>
    <s v="Aprobar a favor de la empresa PESQUERA LUCIANA S.A.C. el cambio de titular del permiso de pesca para operar la embarcación pesquera TIBURON 7 "/>
    <s v="DECHDI"/>
    <s v="TUPA 10"/>
    <d v="2023-01-31T00:00:00"/>
    <m/>
  </r>
  <r>
    <n v="672"/>
    <s v="00672-2022-PRODUCE/DGPCHDI"/>
    <s v="00058355-2022"/>
    <x v="10"/>
    <s v="18/11/2022"/>
    <x v="148"/>
    <m/>
    <m/>
    <m/>
    <s v=""/>
    <s v="Aprobar a favor de la empresa PESQUERA FRAMOI S.A.C. el cambio de titular del permiso de pesca para operar la embarcación pesquera JOSELITO 2 "/>
    <s v="DECHDI"/>
    <s v="TUPA 10"/>
    <m/>
    <m/>
  </r>
  <r>
    <n v="673"/>
    <s v="00673-2022-PRODUCE/DGPCHDI"/>
    <s v="00061233-2022"/>
    <x v="10"/>
    <s v="18/11/2022"/>
    <x v="148"/>
    <m/>
    <m/>
    <m/>
    <s v=""/>
    <s v="Aprobar a favor de la empresa CONSORCIO MUZA S.A.C. el cambio de titular del permiso de pesca para operar la embarcación pesquera de menor escala AMADEUS III "/>
    <s v="DECHDI"/>
    <s v="TUPA 10"/>
    <m/>
    <m/>
  </r>
  <r>
    <n v="674"/>
    <s v="00674-2022-PRODUCE/DGPCHDI"/>
    <s v="00062901-2022"/>
    <x v="10"/>
    <s v="18/11/2022"/>
    <x v="148"/>
    <m/>
    <m/>
    <m/>
    <s v=""/>
    <s v="MODIFICAR, la licencia de operación otorgada en favor de la empresa PESQUERA CENTINELA S.A.C."/>
    <s v="DPCHDI"/>
    <s v="TUPA 27"/>
    <m/>
    <m/>
  </r>
  <r>
    <n v="675"/>
    <s v="00675-2022-PRODUCE/DGPCHDI"/>
    <s v="00027332-2022"/>
    <x v="10"/>
    <s v="18/11/2022"/>
    <x v="148"/>
    <m/>
    <m/>
    <m/>
    <s v=""/>
    <s v="Otorgar a favor de la empresa GLOBAL EARTH EIRL, la Autorización para efectuar investigación pesquera especializada sin uso de embarcación."/>
    <s v="DECHDI"/>
    <s v="INVESTIGACION PESQUERA ESPECIALIZADA"/>
    <m/>
    <m/>
  </r>
  <r>
    <n v="676"/>
    <s v="00676-2022-PRODUCE/DGPCHDI"/>
    <s v="00031720-2022"/>
    <x v="10"/>
    <s v="18/11/2022"/>
    <x v="148"/>
    <m/>
    <m/>
    <m/>
    <s v=""/>
    <s v="Otorgar a favor del señor JACK MALON RODRIGUEZ PUMACCAJIA, la Autorización para efectuar investigación pesquera especializada sin uso de embarcación."/>
    <s v="DECHDI"/>
    <s v="INVESTIGACION PESQUERA ESPECIALIZADA"/>
    <m/>
    <m/>
  </r>
  <r>
    <n v="677"/>
    <s v="00677-2022-PRODUCE/DGPCHDI"/>
    <s v="00047086-2022"/>
    <x v="10"/>
    <s v="18/11/2022"/>
    <x v="148"/>
    <m/>
    <m/>
    <m/>
    <s v=""/>
    <s v="Otorgar a la empresa COMPAÑIA DE MINAS BUENAVENTURA S.A.A., autorización para realizar las actividades de colecta de recursos hidrobiológicos."/>
    <s v="DECHDI"/>
    <s v="COLECTA"/>
    <m/>
    <m/>
  </r>
  <r>
    <n v="678"/>
    <s v="00678-2022-PRODUCE/DGPCHDI"/>
    <s v="00023254-2022"/>
    <x v="10"/>
    <s v="18/11/2022"/>
    <x v="148"/>
    <m/>
    <m/>
    <m/>
    <s v=""/>
    <s v="Otorgar a la empresa OXAPAMPA ENERGÍA S.A.C., autorización para realizar las actividades de colecta de recursos hidrobiológicos."/>
    <s v="DECHDI"/>
    <s v="COLECTA"/>
    <m/>
    <m/>
  </r>
  <r>
    <n v="679"/>
    <s v="00679-2022-PRODUCE/DGPCHDI"/>
    <s v="00032151-2022"/>
    <x v="10"/>
    <s v="18/11/2022"/>
    <x v="148"/>
    <m/>
    <m/>
    <m/>
    <s v=""/>
    <s v="Otorgar a la empresa BHP WORLD EXPLORATION INC. SUCURSAL DEL PERU, autorización para realizar las actividades de colecta de recursos hidrobiológicos."/>
    <s v="DECHDI"/>
    <s v="COLECTA"/>
    <m/>
    <m/>
  </r>
  <r>
    <n v="680"/>
    <s v="00680-2022-PRODUCE/DGPCHDI"/>
    <s v="00036952-2022"/>
    <x v="10"/>
    <s v="18/11/2022"/>
    <x v="148"/>
    <m/>
    <m/>
    <m/>
    <s v=""/>
    <s v="Otorgar a favor de la señora SONIA VANESSA MEZA VARGAS, la Autorización para efectuar investigación pesquera especializada sin uso de embarcación"/>
    <s v="DECHDI"/>
    <s v="INVESTIGACION PESQUERA ESPECIALIZADA"/>
    <m/>
    <m/>
  </r>
  <r>
    <n v="681"/>
    <s v="00681-2022-PRODUCE/DGPCHDI"/>
    <s v="00045229-2022"/>
    <x v="10"/>
    <s v="18/11/2022"/>
    <x v="148"/>
    <m/>
    <m/>
    <m/>
    <s v=""/>
    <s v="Otorgar a la empresa NEXA RESOURCES PERU S.A.A., autorización para realizar las actividades de colecta de recursos hidrobiológicos"/>
    <s v="DECHDI"/>
    <s v="COLECTA"/>
    <m/>
    <m/>
  </r>
  <r>
    <n v="682"/>
    <s v="00682-2022-PRODUCE/DGPCHDI"/>
    <s v="00048329-2022"/>
    <x v="10"/>
    <s v="18/11/2022"/>
    <x v="148"/>
    <m/>
    <m/>
    <m/>
    <s v=""/>
    <s v="Otorgar a la empresa FENIX POWER PERU S.A., autorización para realizar las actividades de colecta de recursos hidrobiológicos."/>
    <s v="DECHDI"/>
    <s v="COLECTA"/>
    <m/>
    <m/>
  </r>
  <r>
    <n v="683"/>
    <s v="00683-2022-PRODUCE/DGPCHDI"/>
    <s v="00045301-2022"/>
    <x v="10"/>
    <s v="18/11/2022"/>
    <x v="148"/>
    <m/>
    <m/>
    <m/>
    <s v=""/>
    <s v="Otorgar a la empresa COMPAÑIA MINERA ANTAPACCAY S.A., autorización para realizar las actividades de colecta de recursos hidrobiológicos "/>
    <s v="DECHDI"/>
    <s v="COLECTA"/>
    <m/>
    <m/>
  </r>
  <r>
    <n v="684"/>
    <s v="00684-2022-PRODUCE/DGPCHDI"/>
    <s v="00048645-2022"/>
    <x v="10"/>
    <s v="18/11/2022"/>
    <x v="148"/>
    <m/>
    <m/>
    <m/>
    <s v=""/>
    <s v="Modificar la autorización del plan de trabajo "/>
    <s v="DECHDI"/>
    <s v="OTROS"/>
    <m/>
    <m/>
  </r>
  <r>
    <n v="685"/>
    <s v="00685-2022-PRODUCE/DGPCHDI"/>
    <s v="00066025-2022"/>
    <x v="10"/>
    <s v="18/11/2022"/>
    <x v="148"/>
    <m/>
    <m/>
    <m/>
    <s v=""/>
    <s v="Otorgar a favor de la señora EULOFIA JACINTO DE FIESTAS, la autorización de incremento de flota para construir una nueva embarcación pesquera."/>
    <s v="DECHDI"/>
    <s v="TUPA 02"/>
    <m/>
    <m/>
  </r>
  <r>
    <n v="686"/>
    <s v="00686-2022-PRODUCE/DGPCHDI"/>
    <s v="00050290-2022"/>
    <x v="10"/>
    <s v="18/11/2022"/>
    <x v="148"/>
    <m/>
    <m/>
    <m/>
    <s v=""/>
    <s v="Otorgar a la empresa OLYMPIC PERU INC SUCURSAL DEL PERU, autorización para realizar las actividades de colecta de recursos hidrobiológicos."/>
    <s v="DECHDI"/>
    <s v="COLECTA"/>
    <m/>
    <m/>
  </r>
  <r>
    <n v="687"/>
    <s v="00687-2022-PRODUCE/DGPCHDI"/>
    <s v="00046895-2022"/>
    <x v="10"/>
    <s v="18/11/2022"/>
    <x v="148"/>
    <m/>
    <m/>
    <m/>
    <s v=""/>
    <s v="APROBAR a favor de la empresa MICROEMPRESA CRUDO Y COCIDO S.A.C., el cambio de titularidad de la licencia de operación de la planta"/>
    <s v="DPCHDI"/>
    <s v="TUPA 29"/>
    <m/>
    <m/>
  </r>
  <r>
    <n v="688"/>
    <s v="00688-2022-PRODUCE/DGPCHDI"/>
    <s v="00038450-2022"/>
    <x v="10"/>
    <s v="18/11/2022"/>
    <x v="148"/>
    <m/>
    <m/>
    <m/>
    <s v=""/>
    <s v="Modificar la autorización del plan de trabajo "/>
    <s v="DECHDI"/>
    <s v="OTROS"/>
    <m/>
    <m/>
  </r>
  <r>
    <n v="689"/>
    <s v="00689-2022-PRODUCE/DGPCHDI"/>
    <s v="00072141-2022"/>
    <x v="10"/>
    <s v="18/11/2022"/>
    <x v="148"/>
    <m/>
    <m/>
    <m/>
    <s v=""/>
    <s v="Aprobar a favor de la empresa PESQUERA MARBLAU S.A.C. el cambio de titular del permiso de pesca para operar la embarcación pesquera TIBURON 4 "/>
    <s v="DECHDI"/>
    <s v="TUPA 10"/>
    <m/>
    <m/>
  </r>
  <r>
    <n v="690"/>
    <s v="00690-2022-PRODUCE/DGPCHDI"/>
    <s v="00047506-2022"/>
    <x v="10"/>
    <s v="18/11/2022"/>
    <x v="148"/>
    <m/>
    <m/>
    <m/>
    <s v=""/>
    <s v="Otorgar a favor de la empresa CORPORACION PESQUERA DON MORO S.A.C., la autorización de incremento de flota para construir una nueva embarcación pesquera. "/>
    <s v="DECHDI"/>
    <s v="TUPA 02"/>
    <m/>
    <m/>
  </r>
  <r>
    <n v="691"/>
    <s v="00691-2022-PRODUCE/DGPCHDI"/>
    <s v="00070562-2022"/>
    <x v="10"/>
    <s v="18/11/2022"/>
    <x v="148"/>
    <m/>
    <m/>
    <m/>
    <s v=""/>
    <s v="DESESTIMAR el recurso de reconsideración formulado por los señores GLADYS ECHE PANTA, JOSE ROBERTO ECHE PANTA y ELOY PANTA ALVAREZ"/>
    <s v="DECHDI"/>
    <s v="RECONSIDERACION"/>
    <m/>
    <m/>
  </r>
  <r>
    <n v="692"/>
    <s v="00692-2022-PRODUCE/DGPCHDI"/>
    <s v="00076985-2022"/>
    <x v="10"/>
    <s v="22/11/2022"/>
    <x v="149"/>
    <m/>
    <m/>
    <m/>
    <s v=""/>
    <s v="Declarar que la solicitud de ampliación del plazo para la ejecución de la autorización de incremento de flota a favor de la EMPRESA PESQUERA JESUS ELIZABETH S.R.L.., ha sido aprobada automáticamente a la fecha de presentación de dicha solicitud"/>
    <s v="DECHDI"/>
    <s v="TUPA 63"/>
    <m/>
    <m/>
  </r>
  <r>
    <n v="693"/>
    <s v="00693-2022-PRODUCE/DGPCHDI"/>
    <s v="00056642-2022"/>
    <x v="10"/>
    <s v="22/11/2022"/>
    <x v="149"/>
    <m/>
    <m/>
    <m/>
    <s v=""/>
    <s v="Otorgar a favor de la señora JESSICA KARINA CHAFLOQUE PALMA, la autorización de incremento de flota para construir una nueva embarcación pesquera."/>
    <s v="DECHDI"/>
    <s v="TUPA 02"/>
    <m/>
    <m/>
  </r>
  <r>
    <n v="694"/>
    <s v="00694-2022-PRODUCE/DGPCHDI"/>
    <s v="00059686-2022"/>
    <x v="10"/>
    <s v="23/11/2022"/>
    <x v="150"/>
    <m/>
    <m/>
    <m/>
    <s v=""/>
    <s v="Otorgar a la empresa NEGOCIOS INDUSTRIALES REAL NIRSA S.A.,  permiso de pesca para operar la embarcación pesquera de cerco de bandera ecuatoriana denominada RICKY A"/>
    <s v="DECHDI"/>
    <s v="TUPA 17"/>
    <m/>
    <m/>
  </r>
  <r>
    <n v="695"/>
    <s v="00695-2022-PRODUCE/DGPCHDI"/>
    <s v="00056777-2022"/>
    <x v="10"/>
    <s v="23/11/2022"/>
    <x v="150"/>
    <m/>
    <m/>
    <m/>
    <s v=""/>
    <s v="Otorgar a favor de los señores FRANCO EDILBERTO PANTA BOLO, MARLENY PANTA BOLO, ALFREDO HENRY PANTA PANTA y JOSÉ ALONSO PANTA PANTA, permiso de pesca para operar la embarcación pesquera MARIA SIXTA II "/>
    <s v="DECHDI"/>
    <m/>
    <m/>
    <m/>
  </r>
  <r>
    <n v="696"/>
    <s v="00696-2022-PRODUCE/DGPCHDI"/>
    <s v="00038341-2022"/>
    <x v="10"/>
    <s v="23/11/2022"/>
    <x v="150"/>
    <m/>
    <m/>
    <m/>
    <s v=""/>
    <s v="Aprobar a favor de la empresa PESQUERA MARCO ANTONIO S.A.C. el cambio de titular del permiso de pesca para operar la embarcación pesquera DOÑA ROXANA 1."/>
    <s v="DECHDI"/>
    <s v="TUPA 10"/>
    <m/>
    <m/>
  </r>
  <r>
    <n v="697"/>
    <s v="00697-2022-PRODUCE/DGPCHDI"/>
    <s v="00067694-2022"/>
    <x v="10"/>
    <s v="23/11/2022"/>
    <x v="150"/>
    <m/>
    <m/>
    <m/>
    <s v=""/>
    <s v="Otorgar a favor de los señores DIONICIO PANTA RIVAS, ROSA GLADYS ECA PANTA, GREGORIO PANTA RIVAS y FELICITA PANTA DE PANTA, permiso de pesca para operar la embarcación pesquera MILAGRO DE LUREN II "/>
    <s v="DECHDI"/>
    <m/>
    <m/>
    <m/>
  </r>
  <r>
    <n v="698"/>
    <s v="00698-2022-PRODUCE/DGPCHDI"/>
    <s v="00031492-2022"/>
    <x v="10"/>
    <s v="23/11/2022"/>
    <x v="150"/>
    <m/>
    <m/>
    <m/>
    <s v=""/>
    <s v="Otorgar a favor de los señores JUAN ALBERTO CHIRINOS BERNAL y JULIA ADELAIDA OBREGON GUTIERREZ DE CHIRINOS, permiso de pesca para operar la embarcación pesquera MI NAZARENO."/>
    <s v="DECHDI"/>
    <m/>
    <m/>
    <m/>
  </r>
  <r>
    <n v="699"/>
    <s v="00699-2022-PRODUCE/DGPCHDI"/>
    <s v="00061161-2022"/>
    <x v="10"/>
    <s v="23/11/2022"/>
    <x v="150"/>
    <m/>
    <m/>
    <m/>
    <s v=""/>
    <s v="Otorgar a favor de la señora MARCELA CHUNGA VDA. DE VITE, permiso de pesca para operar la embarcación pesquera ROSA Y LEONEL "/>
    <s v="DECHDI"/>
    <m/>
    <m/>
    <m/>
  </r>
  <r>
    <n v="700"/>
    <s v="00700-2022-PRODUCE/DGPCHDI"/>
    <s v="00073455-2022"/>
    <x v="10"/>
    <s v="23/11/2022"/>
    <x v="150"/>
    <m/>
    <s v="TIBURON 9"/>
    <s v="CE-4021-PM"/>
    <s v=""/>
    <s v="Aprobar a favor de la empresa PESQUERA ESTRELLITA DEL SUR S.A.C. el cambio de titular del permiso de pesca para operar la embarcación pesquera TIBURON 9 "/>
    <s v="DECHDI"/>
    <s v="TUPA 10"/>
    <s v="Desde el 08 de agosto de 2022_x000a_hasta el 31 de enero de 2023."/>
    <m/>
  </r>
  <r>
    <n v="701"/>
    <s v="00701-2022-PRODUCE/DGPCHDI"/>
    <s v="00057621-2022"/>
    <x v="10"/>
    <s v="23/11/2022"/>
    <x v="150"/>
    <m/>
    <m/>
    <m/>
    <s v=""/>
    <s v="Aprobar a favor de la empresa PESQUERA HERMANOS RAMOS S.A.C., el cambio de titular del permiso de pesca para operar la embarcación pesquera JUANITA 2."/>
    <s v="DECHDI"/>
    <s v="TUPA 10"/>
    <m/>
    <m/>
  </r>
  <r>
    <n v="702"/>
    <s v="00702-2022-PRODUCE/DGPCHDI"/>
    <s v="00064181-2022"/>
    <x v="10"/>
    <s v="23/11/2022"/>
    <x v="150"/>
    <m/>
    <m/>
    <m/>
    <s v=""/>
    <s v="Aprobar a favor de la empresa MADRE JUANA S.A.C. el cambio de titularidad del permiso de pesca para operar la embarcación pesquera SOLO DIOS CON SU PODER."/>
    <s v="DECHDI"/>
    <s v="TUPA 10"/>
    <m/>
    <m/>
  </r>
  <r>
    <n v="703"/>
    <s v="00703-2022-PRODUCE/DGPCHDI"/>
    <s v="00067945-2022"/>
    <x v="10"/>
    <s v="23/11/2022"/>
    <x v="150"/>
    <m/>
    <m/>
    <m/>
    <s v=""/>
    <s v="Otorgar a favor la empresa AUSTRAL GROUP S.A.A., permiso de pesca para operar la embarcación pesquera VEA "/>
    <s v="DECHDI"/>
    <m/>
    <m/>
    <m/>
  </r>
  <r>
    <n v="704"/>
    <s v="00704-2022-PRODUCE/DGPCHDI"/>
    <s v="00066706-2022"/>
    <x v="10"/>
    <s v="24/11/2022"/>
    <x v="151"/>
    <m/>
    <m/>
    <m/>
    <s v=""/>
    <s v="Otorgar a favor de los señores SEVERINA ALVAREZ PANTA, ISABEL ALVAREZ PANTA, LUCIANA ALVAREZ PANTA, NICOLAZA ALVAREZ PANTA, ALEJANDRINA ALVAREZ PANTA, FRANCISCO ESPINOZA PANTA, JOSE GUADALUPE ECA VITE, SANTOS SABA PANTA, ITALO JACINTO ECCA, permiso de pesca para operar la embarcación pesquera DIOS ES NUESTRO AMPARO."/>
    <s v="DECHDI"/>
    <m/>
    <m/>
    <m/>
  </r>
  <r>
    <n v="705"/>
    <s v="00705-2022-PRODUCE/DGPCHDI"/>
    <s v="00067280-2022"/>
    <x v="10"/>
    <s v="24/11/2022"/>
    <x v="151"/>
    <m/>
    <m/>
    <m/>
    <s v=""/>
    <s v="Otorgar a favor de los señores MANUEL RAMON PAZO QUEREVALU, JUANA DE LA CRUZ QUIROGA GALAN, JOSE MERCEDES PAZO QUEREVALU y MARTHA CARIDAD RAMIREZ CHERRE DE PAZO, permiso de pesca para operar la embarcación pesquera SAN FRANCISCO. "/>
    <s v="DECHDI"/>
    <m/>
    <m/>
    <m/>
  </r>
  <r>
    <n v="706"/>
    <s v="00706-2022-PRODUCE/DGPCHDI"/>
    <s v="00067671-2022"/>
    <x v="10"/>
    <s v="24/11/2022"/>
    <x v="151"/>
    <m/>
    <m/>
    <m/>
    <s v=""/>
    <s v="Otorgar a favor de los señores LEONIDAS PERICHE PANTA y MARIA PELAGIA PANTA PANTA, permiso de pesca para operar la embarcación pesquera SAN MARTIN DE PORRAS III."/>
    <s v="DECHDI"/>
    <m/>
    <m/>
    <m/>
  </r>
  <r>
    <n v="707"/>
    <s v="00707-2022-PRODUCE/DGPCHDI"/>
    <s v="00010161-2022"/>
    <x v="10"/>
    <s v="24/11/2022"/>
    <x v="151"/>
    <m/>
    <m/>
    <m/>
    <s v=""/>
    <s v="Otorgar a favor del señor LORENZO CUSTODIO EFFIO, permiso de pesca para operar la embarcación pesquera MI ANITA 2."/>
    <s v="DECHDI"/>
    <m/>
    <m/>
    <m/>
  </r>
  <r>
    <n v="708"/>
    <s v="00708-2022-PRODUCE/DGPCHDI"/>
    <s v="00061191-2022"/>
    <x v="10"/>
    <s v="24/11/2022"/>
    <x v="151"/>
    <m/>
    <m/>
    <m/>
    <s v=""/>
    <s v="Otorgar a favor de los señores WALTER VALENTIN FIESTAS FIESTAS y JUAN AUGUSTO FIESTAS FIESTAS, permiso de pesca para operar la embarcación pesquera MI MARY."/>
    <s v="DECHDI"/>
    <m/>
    <m/>
    <m/>
  </r>
  <r>
    <n v="709"/>
    <s v="00709-2022-PRODUCE/DGPCHDI"/>
    <s v="00059690-2022"/>
    <x v="10"/>
    <s v="24/11/2022"/>
    <x v="151"/>
    <m/>
    <m/>
    <m/>
    <s v=""/>
    <s v="Otorgar a la empresa NEGOCIOS INDUSTRIALES REAL NIRSA S.A., representada en el país por los señores Omar Diego Carcovich Jibaja y Eduardo Carcovich Carcovich, permiso de pesca para operar la embarcación pesquera de cerco de bandera ecuatoriana denominada ELIZABETH F."/>
    <s v="DECHDI"/>
    <s v="TUPA 17"/>
    <m/>
    <m/>
  </r>
  <r>
    <n v="710"/>
    <s v="00710-2022-PRODUCE/DGPCHDI"/>
    <s v="00064466-2022"/>
    <x v="10"/>
    <s v="24/11/2022"/>
    <x v="151"/>
    <m/>
    <m/>
    <m/>
    <s v=""/>
    <s v="Otorgar a favor de la empresa CFG INVESTMENT S.A.C. permiso de pesca para operar la embarcación pesquera ANDES 53."/>
    <s v="DECHDI"/>
    <m/>
    <m/>
    <m/>
  </r>
  <r>
    <n v="711"/>
    <s v="00711-2022-PRODUCE/DGPCHDI"/>
    <s v="00071339-2022"/>
    <x v="10"/>
    <s v="24/11/2022"/>
    <x v="151"/>
    <m/>
    <m/>
    <m/>
    <s v=""/>
    <s v="Otorgar a favor de los señores LEONARDO FELIPE VITE MORALES y FLORA ALVAREZ ECHE, permiso de pesca para operar la embarcación pesquera LORITO."/>
    <s v="DECHDI"/>
    <m/>
    <m/>
    <m/>
  </r>
  <r>
    <n v="712"/>
    <s v="00712-2022-PRODUCE/DGPCHDI"/>
    <s v="00072097-2022"/>
    <x v="10"/>
    <s v="25/11/2022"/>
    <x v="152"/>
    <m/>
    <m/>
    <m/>
    <s v=""/>
    <s v="Otorgar a favor de la empresa PESQUERA QUEREBALU S.A.C., permiso de pesca para operar la embarcación pesquera DIOS ME BENDIGA "/>
    <s v="DECHDI"/>
    <m/>
    <m/>
    <m/>
  </r>
  <r>
    <n v="713"/>
    <s v="00713-2022-PRODUCE/DGPCHDI"/>
    <s v="00010401-2020"/>
    <x v="10"/>
    <s v="25/11/2022"/>
    <x v="152"/>
    <m/>
    <m/>
    <m/>
    <s v=""/>
    <s v="Otorgar a favor de la empresa PESQUERA DIAMANTE S.A., la modificación del permiso de pesca para operar la embarcación pesquera SEBASTIAN."/>
    <s v="DECHDI"/>
    <m/>
    <m/>
    <m/>
  </r>
  <r>
    <n v="714"/>
    <s v="00714-2022-PRODUCE/DGPCHDI"/>
    <s v="00027005-2018"/>
    <x v="10"/>
    <s v="25/11/2022"/>
    <x v="152"/>
    <m/>
    <m/>
    <m/>
    <s v=""/>
    <s v="Otorgar a favor de la empresa PESQUERA DIAMANTE S.A., la modificación del permiso de pesca para operar la embarcación pesquera DANIELLA."/>
    <s v="DECHDI"/>
    <m/>
    <m/>
    <m/>
  </r>
  <r>
    <n v="715"/>
    <s v="00715-2022-PRODUCE/DGPCHDI"/>
    <s v="00057628-2022"/>
    <x v="10"/>
    <s v="25/11/2022"/>
    <x v="152"/>
    <m/>
    <m/>
    <m/>
    <s v=""/>
    <s v="Aprobar a favor de la empresa PESQUERA HERMANOS RAMOS S.A.C. el cambio de titular del permiso de pesca para operar la embarcación pesquera JUANITA."/>
    <s v="DECHDI"/>
    <s v="TUPA 10"/>
    <m/>
    <m/>
  </r>
  <r>
    <n v="716"/>
    <s v="00716-2022-PRODUCE/DGPCHDI"/>
    <s v="00061191-2022"/>
    <x v="10"/>
    <s v="25/11/2022"/>
    <x v="152"/>
    <m/>
    <m/>
    <m/>
    <s v=""/>
    <s v="Rectificar el error material contenido en los considerandos 14 y 16 y los artículos 4 y 6 de la parte resolutiva de la citada resolución directoral."/>
    <m/>
    <s v="RECTIFICACIÓN"/>
    <m/>
    <m/>
  </r>
  <r>
    <n v="717"/>
    <s v="00717-2022-PRODUCE/DGPCHDI"/>
    <s v="00063503-2022"/>
    <x v="10"/>
    <s v="25/11/2022"/>
    <x v="152"/>
    <m/>
    <m/>
    <m/>
    <s v=""/>
    <s v="Aprobar a favor del señor PERCY ANTONIO SOTERO CHANG el cambio de titular del permiso de pesca para operar la embarcación pesquera MI MELCHORITA."/>
    <s v="DECHDI"/>
    <s v="TUPA 10"/>
    <m/>
    <m/>
  </r>
  <r>
    <n v="718"/>
    <s v="00718-2022-PRODUCE/DGPCHDI"/>
    <s v="00049465-2022"/>
    <x v="10"/>
    <s v="25/11/2022"/>
    <x v="152"/>
    <m/>
    <m/>
    <m/>
    <s v=""/>
    <s v="Aprobar el Listado de Asignación de Límites Máximos de Captura por Embarcación LMCE de la Zona Norte-Centro para la extracción del recurso Anchoveta, correspondiente a la Segunda Temporada de Pesca de Anchoveta del año 2022 de la Zona Norte-Centro."/>
    <s v="DECHDI"/>
    <s v="LISTADO"/>
    <m/>
    <m/>
  </r>
  <r>
    <n v="719"/>
    <s v="00719-2022-PRODUCE/DGPCHDI"/>
    <s v="00049628-2022"/>
    <x v="10"/>
    <s v="28/11/2022"/>
    <x v="153"/>
    <m/>
    <m/>
    <m/>
    <s v=""/>
    <s v="Rectificar el error material - COMPAÑIA DE MINAS BUENAVENTURA S.A.A."/>
    <s v="DECHDI"/>
    <s v="RECTIFICACIÓN"/>
    <m/>
    <m/>
  </r>
  <r>
    <n v="720"/>
    <s v="00720-2022-PRODUCE/DGPCHDI"/>
    <s v="00033056-2020"/>
    <x v="10"/>
    <s v="28/11/2022"/>
    <x v="153"/>
    <m/>
    <m/>
    <m/>
    <s v=""/>
    <s v="Notificar a la COOPERATIVA PESQUERA JEHOVÁ REY DE REYES LA ISLILLA PAITA y al señor MERCEDES TUME PURIZACA correspondiente a la embarcación pesquera PECHEIRAS. "/>
    <s v="DECHDI"/>
    <m/>
    <m/>
    <m/>
  </r>
  <r>
    <n v="721"/>
    <s v="00721-2022-PRODUCE/DGPCHDI"/>
    <s v="00070909-2022"/>
    <x v="10"/>
    <s v="28/11/2022"/>
    <x v="153"/>
    <m/>
    <m/>
    <m/>
    <s v=""/>
    <s v="Aceptar el desistimiento del procedimiento de cambio de titular del permiso de pesca para operar la embarcación pesquera NATALIE."/>
    <s v="DECHDI"/>
    <s v="TUPA 10"/>
    <m/>
    <s v="DESISTIMIENTO"/>
  </r>
  <r>
    <n v="722"/>
    <s v="00722-2022-PRODUCE/DGPCHDI"/>
    <s v="00063405-2022"/>
    <x v="10"/>
    <s v="29/11/2022"/>
    <x v="154"/>
    <m/>
    <m/>
    <m/>
    <s v=""/>
    <s v="Modificar la autorización al plan de trabajo PROYECTO ESPECIAL DE INFRAESTRUCTURA DE TRANSPORTE NACIONAL - PROVIAS NACIONAL"/>
    <s v="DECHDI"/>
    <s v="INVESTIGACION PESQUERA ESPECIALIZADA"/>
    <m/>
    <m/>
  </r>
  <r>
    <n v="723"/>
    <s v="00723-2022-PRODUCE/DGPCHDI"/>
    <s v="00065485-2022"/>
    <x v="10"/>
    <s v="29/11/2022"/>
    <x v="154"/>
    <m/>
    <m/>
    <m/>
    <s v=""/>
    <s v="Modificar la autorización al plan de trabajo de la empresa JINZHAO MINING PERU S.A"/>
    <s v="DECHDI"/>
    <m/>
    <m/>
    <m/>
  </r>
  <r>
    <n v="724"/>
    <s v="00724-2022-PRODUCE/DGPCHDI"/>
    <s v="00075109-2022"/>
    <x v="10"/>
    <s v="29/11/2022"/>
    <x v="154"/>
    <m/>
    <m/>
    <m/>
    <s v=""/>
    <s v="Modificar la autorización al plan de trabajo a favor de la empresa SALAVERRY TERMINAL INTERNACIONAL S.A"/>
    <s v="DECHDI"/>
    <m/>
    <m/>
    <m/>
  </r>
  <r>
    <n v="725"/>
    <s v="00725-2022-PRODUCE/DGPCHDI"/>
    <s v="00073055-2022"/>
    <x v="10"/>
    <s v="30/11/2022"/>
    <x v="155"/>
    <m/>
    <m/>
    <m/>
    <s v=""/>
    <s v="Aprobar a favor de la señora FELIPA ROXANA OROSCO NUNTON el cambio de titular del permiso de pesca para operar la embarcación pesquera VICTOR III "/>
    <s v="DECHDI"/>
    <s v="TUPA 10"/>
    <m/>
    <m/>
  </r>
  <r>
    <n v="726"/>
    <s v="00726-2022-PRODUCE/DGPCHDI"/>
    <s v="00079285-2022"/>
    <x v="10"/>
    <s v="30/11/2022"/>
    <x v="155"/>
    <m/>
    <m/>
    <m/>
    <s v=""/>
    <s v="Modificar la autorización al plan de trabajo denominado: Monitoreo Hidrobiológico de la tercera Modificación del Estudio de Impacto Ambiental Semidetallado del Proyecto de exploración minera El Padrino otorgada , a favor de la empresa NEXA RESOURCES PERU S.A.A."/>
    <s v="DECHDI"/>
    <m/>
    <m/>
    <m/>
  </r>
  <r>
    <n v="727"/>
    <s v="00727-2022-PRODUCE/DGPCHDI"/>
    <s v="00079282-2022"/>
    <x v="10"/>
    <s v="30/11/2022"/>
    <x v="155"/>
    <m/>
    <m/>
    <m/>
    <s v=""/>
    <s v="Modificar la autorización al plan de trabajo denominado: Monitoreo hidrobiológico de la cuarta modificatoria del Estudio de Impacto Ambiental Semidetallado del Proyecto de Exploración Cañón Florida otorgada a favor de la empresa NEXA RESOURCES PERU S.A.A."/>
    <s v="DECHDI"/>
    <m/>
    <m/>
    <m/>
  </r>
  <r>
    <n v="728"/>
    <s v="00728-2022-PRODUCE/DGPCHDI"/>
    <s v="00046403-2022"/>
    <x v="11"/>
    <s v="01/12/2022"/>
    <x v="156"/>
    <m/>
    <m/>
    <m/>
    <s v=""/>
    <s v="Declarar improcedente la solicitud de permiso de pesca para operar la embarcación LA VIDA ES ASI."/>
    <s v="DECHDI"/>
    <m/>
    <m/>
    <m/>
  </r>
  <r>
    <n v="729"/>
    <s v="00729-2022-PRODUCE/DGPCHDI"/>
    <s v="00058231-2022"/>
    <x v="11"/>
    <s v="01/12/2022"/>
    <x v="156"/>
    <m/>
    <m/>
    <m/>
    <s v=""/>
    <s v="Declarar improcedente la solicitud de cambio de titular del permiso de pesca para operar la embarcación pesquera CECI."/>
    <s v="DECHDI"/>
    <s v="TUPA 10"/>
    <m/>
    <s v="IMPROCEDENTE"/>
  </r>
  <r>
    <n v="730"/>
    <s v="00730-2022-PRODUCE/DGPCHDI"/>
    <s v="00071692-2022"/>
    <x v="11"/>
    <s v="02/12/2022"/>
    <x v="157"/>
    <m/>
    <m/>
    <m/>
    <s v=""/>
    <s v="Aprobar a favor de los señores ELIDA HAYDEE LLENQUE PUESCAS, WILFREDO JOVANNY LLENQUE PUESCAS, MARITZA JANE LLENQUE PUESCAS, MARLENY BEATRIZ LLENQUE PUESCAS, JORGE LUIS LLENQUE PUESCAS, HENRY SEBASTIAN LLENQUE PUESCAS y MARYORI DE LOS ANGELES LLENQUE PUESCAS, el cambio de titular del permiso de pesca para operar la embarcación pesquera MARLENY MARITZA "/>
    <s v="DECHDI"/>
    <s v="TUPA 10"/>
    <m/>
    <m/>
  </r>
  <r>
    <n v="731"/>
    <s v="00731-2022-PRODUCE/DGPCHDI"/>
    <s v="00047337-2022"/>
    <x v="11"/>
    <s v="05/12/2022"/>
    <x v="158"/>
    <m/>
    <m/>
    <m/>
    <s v=""/>
    <s v="APROBAR, por única vez la ampliación del plazo de la autorización de instalación, presentada por la empresa PESQUERA EXALMAR S.A.A., "/>
    <s v="DPCHDI"/>
    <m/>
    <m/>
    <m/>
  </r>
  <r>
    <n v="732"/>
    <s v="00732-2022-PRODUCE/DGPCHDI"/>
    <s v="00064415-2022"/>
    <x v="11"/>
    <s v="05/12/2022"/>
    <x v="158"/>
    <m/>
    <m/>
    <m/>
    <s v=""/>
    <s v="Aprobar a favor de la empresa PESQUERA MAJAT S.A.C. el cambio de titular del permiso de pesca para operar la embarcación pesquera CARACOL."/>
    <s v="DECHDI"/>
    <s v="TUPA 10"/>
    <m/>
    <m/>
  </r>
  <r>
    <n v="733"/>
    <s v="00733-2022-PRODUCE/DGPCHDI"/>
    <s v="00064412-2022"/>
    <x v="11"/>
    <s v="05/12/2022"/>
    <x v="158"/>
    <m/>
    <m/>
    <m/>
    <s v=""/>
    <s v="Aprobar a favor de la empresa PESQUERA MAJAT S.A.C. el cambio de titular del permiso de pesca para operar la embarcación pesquera COSTA DEL SOL."/>
    <s v="DECHDI"/>
    <s v="TUPA 10"/>
    <m/>
    <m/>
  </r>
  <r>
    <n v="734"/>
    <s v="00734-2022-PRODUCE/DGPCHDI"/>
    <s v="00036475-2022"/>
    <x v="11"/>
    <s v="06/12/2022"/>
    <x v="159"/>
    <m/>
    <m/>
    <m/>
    <s v=""/>
    <s v="Otorgar a la empresa PETROTAL PERÚ S.R.L, autorización para realizar las actividades de colecta de recursos hidrobiológicos denominado Línea Base Hidrobiológica para la Modificación del Estudio de Impacto Ambiental Detallado MEIA del Proyecto de Desarrollo del Campo Petrolero Bretaña Norte Lote 95."/>
    <s v="DECHDI"/>
    <s v="COLECTA"/>
    <m/>
    <m/>
  </r>
  <r>
    <n v="735"/>
    <s v="00735-2022-PRODUCE/DGPCHDI"/>
    <s v="00057829-2022"/>
    <x v="11"/>
    <s v="06/12/2022"/>
    <x v="159"/>
    <m/>
    <m/>
    <m/>
    <s v=""/>
    <s v="Otorgar a la empresa TECK PERU S.A., autorización para realizar las actividades de colecta de recursos hidrobiológicos denominado LÍNEA BASE HIDROBIOLÓGICA - Declaración de Impacto Ambiental del Proyecto de Exploración Minera Tassa."/>
    <s v="DECHDI"/>
    <s v="COLECTA"/>
    <m/>
    <m/>
  </r>
  <r>
    <n v="736"/>
    <s v="00736-2022-PRODUCE/DGPCHDI"/>
    <s v="00048958-2022"/>
    <x v="11"/>
    <s v="06/12/2022"/>
    <x v="159"/>
    <m/>
    <m/>
    <m/>
    <s v=""/>
    <s v="Otorgar a PROVIAS DESCENTRALIZADO, autorización para realizar las actividades de colecta de recursos hidrobiológicos denominado Línea Base Biológica del Estudio de Impacto Ambiental semidetallado del Estudio Definitivo del proyecto Creación del Puente Alto Chira y Accesos, distrito de Querecotillo, provincia de Sullana - Piura."/>
    <s v="DECHDI"/>
    <s v="COLECTA"/>
    <m/>
    <m/>
  </r>
  <r>
    <n v="737"/>
    <s v="00737-2022-PRODUCE/DGPCHDI"/>
    <s v="00049139-2022"/>
    <x v="11"/>
    <s v="06/12/2022"/>
    <x v="159"/>
    <m/>
    <m/>
    <m/>
    <s v=""/>
    <s v="Otorgar a la empresa REPSOL EXPLORACION PERU S.A., SUCURSAL DEL PERU, autorización para realizar las actividades de colecta de recursos hidrobiológicos denominado: Monitoreo Hidrobiológico del Estudio de Impacto Ambiental EIA para el Proyecto de Desarrollo del Campo Sagari."/>
    <s v="DECHDI"/>
    <s v="COLECTA"/>
    <m/>
    <m/>
  </r>
  <r>
    <n v="738"/>
    <s v="00738-2022-PRODUCE/DGPCHDI"/>
    <s v="00052204-2022"/>
    <x v="11"/>
    <s v="06/12/2022"/>
    <x v="159"/>
    <m/>
    <m/>
    <m/>
    <s v=""/>
    <s v="Otorgar a la empresa ACQUA ENERGIA S.A.C., autorización para realizar las actividades de colecta de recursos hidrobiológicos denominado Evaluación Hidrobiológica para la Actualización del Caudal Ecológico del Proyecto Pequeña Central Hidroeléctrica Marca."/>
    <s v="DECHDI"/>
    <s v="COLECTA"/>
    <m/>
    <m/>
  </r>
  <r>
    <n v="739"/>
    <s v="00739-2022-PRODUCE/DGPCHDI"/>
    <s v="00055461-2022"/>
    <x v="11"/>
    <s v="06/12/2022"/>
    <x v="159"/>
    <m/>
    <m/>
    <m/>
    <s v=""/>
    <s v="Otorgar a la empresa MINERA CHINALCO PERU S.A., autorización para realizar las actividades de colecta de recursos hidrobiológicos denominado Monitoreo hidrobiológico en el marco de la Modificación del Estudio de Impacto Ambiental de la Unidad Minera Toromocho, Años 2022-2027."/>
    <s v="DECHDI"/>
    <s v="COLECTA"/>
    <m/>
    <m/>
  </r>
  <r>
    <n v="740"/>
    <s v="00740-2022-PRODUCE/DGPCHDI"/>
    <s v="00048337-2022"/>
    <x v="11"/>
    <s v="06/12/2022"/>
    <x v="159"/>
    <m/>
    <m/>
    <m/>
    <s v=""/>
    <s v="Otorgar a la empresa FENIX POWER PERU S.A., autorización para realizar las actividades de colecta de recursos hidrobiológicos denominado Línea base hidrobiológica para el Estudio de Impacto Ambiental Detallado EIA-d del Proyecto Parque Eólico Bayovar 500 MW y su interconexión al SEIN."/>
    <s v="DECHDI"/>
    <s v="COLECTA"/>
    <m/>
    <m/>
  </r>
  <r>
    <n v="741"/>
    <s v="00741-2022-PRODUCE/DGPCHDI"/>
    <s v="00055020-2022"/>
    <x v="11"/>
    <s v="06/12/2022"/>
    <x v="159"/>
    <m/>
    <m/>
    <m/>
    <s v=""/>
    <s v="Otorgar a la empresa INMOBILIARIA VIVE PUERTO VIEJO S.A.C., autorización para realizar las actividades de colecta de recursos hidrobiológicos denominado Monitoreo Hidrobiológico en la Etapa de Construcción y Operación del proyecto Habilitación Urbana Vive Puerto Viejo."/>
    <s v="DECHDI"/>
    <s v="COLECTA"/>
    <m/>
    <m/>
  </r>
  <r>
    <n v="742"/>
    <s v="00743-2022-PRODUCE/DGPCHDI"/>
    <s v="00039388-2022"/>
    <x v="11"/>
    <s v="14/12/2022"/>
    <x v="160"/>
    <m/>
    <m/>
    <m/>
    <s v=""/>
    <s v="Solicita permiso de pesca para operar la embarcación ENMANUEL con matrícula PL-34323-PM y 104.16 m3 de capacidad de bodega, para la extracción del recurso Anchoveta con destino al consumo humano indirecto"/>
    <s v="DECHDI"/>
    <m/>
    <m/>
    <m/>
  </r>
  <r>
    <n v="743"/>
    <s v="00744-2022-PRODUCE/DGPCHDI"/>
    <s v="00053661-2022"/>
    <x v="11"/>
    <s v="15/12/2022"/>
    <x v="161"/>
    <m/>
    <m/>
    <m/>
    <s v=""/>
    <s v="Solicitud de autorización de actividades de colecta de recursos hidrobiológicos para el levantamiento de línea de base de estudios ambientales e instrumentos de gestión ambiental complementarios sin uso de embarcación"/>
    <s v="DECHDI"/>
    <s v="COLECTA"/>
    <m/>
    <m/>
  </r>
  <r>
    <n v="744"/>
    <s v="00745-2022-PRODUCE/DGPCHDI"/>
    <s v="00072495-2022"/>
    <x v="11"/>
    <s v="15/12/2022"/>
    <x v="161"/>
    <m/>
    <m/>
    <m/>
    <s v=""/>
    <s v="solicita vía derecho de petición la modificación de la autorización otorgada mediante Resolución Directoral Nro. 00089-2022-PRODUCE/DGPCHDI."/>
    <s v="DECHDI"/>
    <s v="OTROS"/>
    <m/>
    <m/>
  </r>
  <r>
    <n v="745"/>
    <s v="00746-2022-PRODUCE/DGPCHDI"/>
    <s v="00065647-2022"/>
    <x v="11"/>
    <s v="15/12/2022"/>
    <x v="161"/>
    <m/>
    <m/>
    <m/>
    <s v=""/>
    <s v="solicitan autorización de incremento de flota para la construcción de una nueva embarcación pesquera de 35.00 m3 de capacidad de bodega, vía sustitución de la capacidad de bodega de la embarcación pesquera no siniestrada CHOLO FERMIN con matrícula PL-18087-CM y 35.00 m3 de capacidad de bodega"/>
    <s v="DECHDI"/>
    <s v="TUPA 02"/>
    <m/>
    <m/>
  </r>
  <r>
    <n v="746"/>
    <s v="00747-2022-PRODUCE/DGPCHDI"/>
    <s v="00056926-2022"/>
    <x v="11"/>
    <s v="15/12/2022"/>
    <x v="161"/>
    <m/>
    <m/>
    <m/>
    <s v=""/>
    <s v="Solicitan autorización de incremento de flota para construir una nueva embarcación pesquera de 22.71 m3 de capacidad de bodega."/>
    <s v="DECHDI"/>
    <s v="TUPA 02"/>
    <m/>
    <m/>
  </r>
  <r>
    <n v="747"/>
    <s v="00748-2022-PRODUCE/DGPCHDI"/>
    <s v="00083839-2022"/>
    <x v="11"/>
    <s v="15/12/2022"/>
    <x v="161"/>
    <m/>
    <m/>
    <m/>
    <s v=""/>
    <s v="informa de la existencia de un error material contenido en el artículo 2 de la Resolución Directoral Nro. 00669-2022-PRODUCE/DGPCHDI"/>
    <s v="DECHDI"/>
    <s v="RECTIFICACIÓN"/>
    <m/>
    <m/>
  </r>
  <r>
    <n v="748"/>
    <s v="00749-2022-PRODUCE/DGPCHDI"/>
    <s v="00086111-2022"/>
    <x v="11"/>
    <s v="15/12/2022"/>
    <x v="161"/>
    <m/>
    <m/>
    <m/>
    <s v=""/>
    <s v="Solicita ampliación del plazo para ejecutar la autorización de incremento de flota para construir una nueva embarcación de 66.10 m3 de capacidad de bodega"/>
    <s v="DECHDI"/>
    <m/>
    <m/>
    <m/>
  </r>
  <r>
    <n v="749"/>
    <s v="00750-2022-PRODUCE/DGPCHDI"/>
    <s v="00071989-2022"/>
    <x v="11"/>
    <s v="16/12/2022"/>
    <x v="162"/>
    <m/>
    <m/>
    <m/>
    <s v=""/>
    <s v="Solicita permiso de pesca para operar la embarcación pesquera de bandera ecuatoriana denominada JOCAY con matrícula P-04-00965 y 1608  toneladas de capacidad de acarreo"/>
    <s v="DECHDI"/>
    <s v="TUPA 17"/>
    <m/>
    <m/>
  </r>
  <r>
    <n v="750"/>
    <s v="00751-2022-PRODUCE/DGPCHDI"/>
    <s v="00064494-2022"/>
    <x v="11"/>
    <s v="16/12/2022"/>
    <x v="162"/>
    <m/>
    <m/>
    <m/>
    <s v=""/>
    <s v="Solicita permiso de pesca para operar la embarcación pesquera MARIANGELLA con matrícula CO-68222-PM y 514.25 m3 de capacidad de bodega"/>
    <s v="DECHDI"/>
    <m/>
    <m/>
    <m/>
  </r>
  <r>
    <n v="751"/>
    <s v="00752-2022-PRODUCE/DGPCHDI"/>
    <s v="00079393-2022"/>
    <x v="11"/>
    <s v="16/12/2022"/>
    <x v="162"/>
    <m/>
    <m/>
    <m/>
    <s v=""/>
    <s v="solicita ampliación del plazo para ejecutar la autorización de incremento de flota para construir una nueva embarcación de 48.19 m3 de capacidad de bodega"/>
    <s v="DECHDI"/>
    <m/>
    <m/>
    <m/>
  </r>
  <r>
    <n v="752"/>
    <s v="00753-2022-PRODUCE/DGPCHDI"/>
    <s v="00057802-2022"/>
    <x v="11"/>
    <s v="16/12/2022"/>
    <x v="162"/>
    <m/>
    <m/>
    <m/>
    <s v=""/>
    <s v="solicita vía derecho de petición la modificación de la autorización otorgada mediante resolución directoral Nro. 00039-2022-PRODUCE/DGPCHDI."/>
    <s v="DECHDI"/>
    <s v="OTROS"/>
    <m/>
    <m/>
  </r>
  <r>
    <n v="753"/>
    <s v="00754-2022-PRODUCE/DGPCHDI"/>
    <s v="00063139-2022"/>
    <x v="11"/>
    <s v="20/12/2022"/>
    <x v="163"/>
    <m/>
    <m/>
    <m/>
    <s v=""/>
    <s v="Solicita permiso de pesca para operar la embarcación pesquera de bandera ecuatoriana denominada MILENA A con matricula INTERNAC"/>
    <s v="DECHDI"/>
    <s v="TUPA 17"/>
    <m/>
    <m/>
  </r>
  <r>
    <n v="754"/>
    <s v="00755-2022-PRODUCE/DGPCHDI"/>
    <s v="00083160-2022"/>
    <x v="11"/>
    <s v="20/12/2022"/>
    <x v="163"/>
    <m/>
    <m/>
    <m/>
    <s v=""/>
    <s v="licencia para operar la planta de procesamiento de congelado de productos hidrobiológicos con una capacidad instalada de 102 t/día."/>
    <s v="DPCHDI"/>
    <s v="TUPA 27"/>
    <m/>
    <m/>
  </r>
  <r>
    <n v="755"/>
    <s v="00756-2022-PRODUCE/DGPCHDI"/>
    <s v="00058767-2022"/>
    <x v="11"/>
    <s v="20/12/2022"/>
    <x v="163"/>
    <m/>
    <m/>
    <m/>
    <s v=""/>
    <s v="Solicita la asociación o incorporación definitiva del Porcentaje Máximo de Captura por Embarcación."/>
    <s v="DECHDI"/>
    <m/>
    <m/>
    <m/>
  </r>
  <r>
    <n v="756"/>
    <s v="00757-2022-PRODUCE/DGPCHDI"/>
    <s v="00081355-2022"/>
    <x v="11"/>
    <s v="20/12/2022"/>
    <x v="163"/>
    <m/>
    <m/>
    <m/>
    <s v=""/>
    <s v="Solicita el cambio de titularidad de la licencia de operación de la planta de procesamiento pesquero para la producción de congelado, con una capacidad instalada de 33 t/día."/>
    <s v="DPCHDI"/>
    <s v="TUPA 29"/>
    <m/>
    <m/>
  </r>
  <r>
    <n v="757"/>
    <s v="00758-2022-PRODUCE/DGPCHDI"/>
    <s v="00071994-2022"/>
    <x v="11"/>
    <s v="23/12/2022"/>
    <x v="164"/>
    <m/>
    <m/>
    <m/>
    <s v=""/>
    <s v="Otorgar a la empresa UNIOCEAN EL SALVADOR S.A. DE C.V.,  permiso de pesca para operar la embarcación pesquera de cerco de bandera salvadoreña denominada SISARGAS "/>
    <s v="DECHDI"/>
    <s v="TUPA 17"/>
    <m/>
    <m/>
  </r>
  <r>
    <n v="758"/>
    <s v="00759-2022-PRODUCE/DGPCHDI"/>
    <s v="00056051-2022"/>
    <x v="11"/>
    <s v="23/12/2022"/>
    <x v="164"/>
    <m/>
    <m/>
    <m/>
    <s v=""/>
    <s v="Otorgar a favor de Santos Clemente Sanchez Morales, Paulina Ruiz De Sanchez, Gregorio Sanchez Morales y Mariana Flores De Sanchez, autorización de incremento de flota para construir una nueva e/p vía sustitución de la e/p no siniestrada LEYLITA 3 "/>
    <s v="DECHDI"/>
    <m/>
    <m/>
    <m/>
  </r>
  <r>
    <n v="759"/>
    <s v="00760-2022-PRODUCE/DGPCHDI"/>
    <s v="00083396-2022"/>
    <x v="11"/>
    <s v="23/12/2022"/>
    <x v="164"/>
    <m/>
    <m/>
    <m/>
    <s v=""/>
    <s v="Otorgar a favor de la empresa INVERSIONES BJES E.I.R.L., permiso de pesca para operar la embarcación pesquera NATHALIA "/>
    <s v="DECHDI"/>
    <m/>
    <m/>
    <m/>
  </r>
  <r>
    <n v="760"/>
    <s v="00761-2022-PRODUCE/DGPCHDI"/>
    <s v="00076340-2022"/>
    <x v="11"/>
    <s v="29/12/2022"/>
    <x v="165"/>
    <m/>
    <m/>
    <m/>
    <s v=""/>
    <s v="Solicita permiso de pesca para operar la embarcación MANTA 4 con matrícula CE-4053-PM y 118.22 m3 de capacidad de bodega, para la extracción del recurso Anchoveta con destino al consumo humano indirecto."/>
    <s v="DECHDI"/>
    <m/>
    <m/>
    <m/>
  </r>
  <r>
    <n v="761"/>
    <s v="00762-2022-PRODUCE/DGPCHDI"/>
    <s v="00086558-2022"/>
    <x v="11"/>
    <s v="29/12/2022"/>
    <x v="165"/>
    <m/>
    <m/>
    <m/>
    <s v=""/>
    <s v="Solicita permiso de pesca para operar la embarcación pesquera de bandera panameña denominada REINA DE LA PAZ con matrícula 34810-09-C y 1785 toneladas de capacidad de acarreo, con número de buque de la CIAT 12466"/>
    <s v="DECHDI"/>
    <s v="TUPA 17"/>
    <m/>
    <m/>
  </r>
  <r>
    <n v="762"/>
    <s v="00763-2022-PRODUCE/DGPCHDI"/>
    <s v="00084567-2022"/>
    <x v="11"/>
    <s v="29/12/2022"/>
    <x v="165"/>
    <m/>
    <m/>
    <m/>
    <s v=""/>
    <s v="Solicita permiso de pesca para operar la embarcación pesquera de bandera ecuatoriana denominada ANTONIO H con matrícula P-00-00880 y 361 toneladas de capacidad de acarreo, con número de buque de la CIAT 15576, para la extracción del recurso Atún con destino al consumo humano directo"/>
    <s v="DECHDI"/>
    <s v="TUPA 17"/>
    <m/>
    <m/>
  </r>
  <r>
    <n v="763"/>
    <s v="00764-2022-PRODUCE/DGPCHDI"/>
    <s v="00071689-2022"/>
    <x v="11"/>
    <s v="29/12/2022"/>
    <x v="165"/>
    <m/>
    <m/>
    <m/>
    <s v=""/>
    <s v="Solicitan la aprobación del cambio de titular del permiso de pesca para operar la embarcación pesquera MARLENY MARITZA II con matrícula PL-19883-CM y  37.24 m3 de capacidad de bodega, para la extracción de los recursos Anchoveta y Sardina con destino al consumo humano indirecto"/>
    <s v="DECHDI"/>
    <s v="TUPA 10"/>
    <m/>
    <m/>
  </r>
  <r>
    <n v="764"/>
    <s v="00765-2022-PRODUCE/DGPCHDI"/>
    <s v="00064182-2022"/>
    <x v="11"/>
    <s v="29/12/2022"/>
    <x v="165"/>
    <m/>
    <m/>
    <m/>
    <s v=""/>
    <s v="Solicita la aprobación del cambio de titular del permiso de pesca para operar la embarcación pesquera SOLO DIOS CON SU PODER 3 con matrícula CO-29012-PM y 66.94 m3 de capacidad de bodega, para la extracción del recurso Anchoveta con destino al consumo humano indirecto"/>
    <s v="DECHDI"/>
    <s v="TUPA 10"/>
    <m/>
    <m/>
  </r>
  <r>
    <n v="765"/>
    <s v="00766-2022-PRODUCE/DGPCHDI"/>
    <s v="00081679-2022"/>
    <x v="11"/>
    <s v="29/12/2022"/>
    <x v="165"/>
    <m/>
    <m/>
    <m/>
    <s v=""/>
    <s v="Solicita la modificación del permiso de pesca para operar la embarcación pesquera CECI, en el extremo referido a la matrícula, de CE-0205-PM a CO-0205-PM"/>
    <s v="DECHDI"/>
    <m/>
    <m/>
    <m/>
  </r>
  <r>
    <n v="766"/>
    <s v="00767-2022-PRODUCE/DGPCHDI"/>
    <s v="00054741-2022"/>
    <x v="11"/>
    <s v="31/12/2022"/>
    <x v="166"/>
    <m/>
    <m/>
    <m/>
    <s v=""/>
    <s v="Aprobar el Listado de Asignación de Límites Máximos de Captura por Embarcación de la Zona Sur para la extracción del recurso Anchoveta, correspondiente a la Primera Temporada de Pesca de Anchoveta del año 2023 en la Zona Sur."/>
    <s v="DECHDI"/>
    <s v="LISTADO"/>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7">
  <r>
    <n v="1"/>
    <s v="00001-2023-PRODUCE/DGPCHDI"/>
    <s v="00049026-2022"/>
    <x v="0"/>
    <d v="2023-01-03T00:00:00"/>
    <s v="03/01/2023"/>
    <m/>
    <s v=""/>
    <s v=""/>
    <s v=""/>
    <s v="Otorgar a la empresa BLUE MARLIN BEACH CLUB S.A., autorización para realizar las actividades de colecta de recursos hidrobiológicos "/>
    <x v="0"/>
    <m/>
    <m/>
    <m/>
    <s v="COLECTA"/>
    <m/>
    <m/>
  </r>
  <r>
    <n v="2"/>
    <s v="00002-2023-PRODUCE/DGPCHDI"/>
    <s v="00056130-2022"/>
    <x v="0"/>
    <d v="2023-01-03T00:00:00"/>
    <s v="03/01/2023"/>
    <m/>
    <s v=""/>
    <s v=""/>
    <s v=""/>
    <s v="Otorgar a la empresa PETROTAL PERÚ S.R.L, autorización para realizar las actividades de colecta de recursos hidrobiológicos "/>
    <x v="0"/>
    <m/>
    <m/>
    <m/>
    <s v="COLECTA"/>
    <m/>
    <m/>
  </r>
  <r>
    <n v="3"/>
    <s v="00003-2023-PRODUCE/DGPCHDI"/>
    <s v="00077760-2022"/>
    <x v="0"/>
    <d v="2023-01-03T00:00:00"/>
    <s v="03/01/2023"/>
    <n v="4249"/>
    <s v="FRANCISCA MARIA"/>
    <s v="PT-4249-CM"/>
    <s v="FIESTAS AYASTA EDWIN SANTOS ;FIESTAS AYASTA JOSE ROBERTO ;FIESTAS AYASTA MANUEL LINDO ;FIESTAS GUTIERREZ GRABIELA ;FIESTAS JACINTO LUZ ESTHER"/>
    <s v="Aprobar a favor de la empresa KARIN CORPORACION S.A.C. el cambio de titular del permiso de pesca para operar la embarcación pesquera FRANCISCA MARIA"/>
    <x v="0"/>
    <m/>
    <m/>
    <m/>
    <s v="CAMBIO DE TITULAR"/>
    <s v=" - "/>
    <m/>
  </r>
  <r>
    <n v="4"/>
    <s v="00004-2023-PRODUCE/DGPCHDI"/>
    <s v="00057751-2022"/>
    <x v="0"/>
    <d v="2023-01-03T00:00:00"/>
    <s v="03/01/2023"/>
    <m/>
    <s v=""/>
    <s v=""/>
    <s v=""/>
    <s v="Otorgar a la empresa NEXA RESOURCES PERU S.A.A., autorización para realizar las actividades de colecta de recursos hidrobiológicos "/>
    <x v="0"/>
    <m/>
    <m/>
    <m/>
    <s v="COLECTA"/>
    <m/>
    <m/>
  </r>
  <r>
    <n v="5"/>
    <s v="00005-2023-PRODUCE/DGPCHDI"/>
    <s v="00060729-2022"/>
    <x v="0"/>
    <d v="2023-01-03T00:00:00"/>
    <s v="03/01/2023"/>
    <m/>
    <s v=""/>
    <s v=""/>
    <s v=""/>
    <s v="Otorgar a la empresa ELECTRO SUR ESTE S.A.A., autorización para realizar las actividades de colecta de recursos hidrobiológicos "/>
    <x v="0"/>
    <m/>
    <m/>
    <m/>
    <s v="COLECTA"/>
    <m/>
    <m/>
  </r>
  <r>
    <n v="6"/>
    <s v="00006-2023-PRODUCE/DGPCHDI"/>
    <s v="00060731-2022"/>
    <x v="0"/>
    <d v="2023-01-03T00:00:00"/>
    <s v="03/01/2023"/>
    <m/>
    <s v=""/>
    <s v=""/>
    <s v=""/>
    <s v="Otorgar a la empresa ELECTRO SUR ESTE S.A.A., autorización para realizar las actividades de colecta de recursos hidrobiológicos"/>
    <x v="0"/>
    <m/>
    <m/>
    <m/>
    <s v="COLECTA"/>
    <m/>
    <m/>
  </r>
  <r>
    <n v="7"/>
    <s v="00007-2023-PRODUCE/DGPCHDI"/>
    <s v="00060735-2022"/>
    <x v="0"/>
    <d v="2023-01-03T00:00:00"/>
    <s v="03/01/2023"/>
    <m/>
    <s v=""/>
    <s v=""/>
    <s v=""/>
    <s v="Otorgar a la empresa ELECTRO SUR ESTE S.A.A., autorización para realizar las actividades de colecta de recursos hidrobiológicos "/>
    <x v="0"/>
    <m/>
    <m/>
    <m/>
    <s v="COLECTA"/>
    <m/>
    <m/>
  </r>
  <r>
    <n v="8"/>
    <s v="00008-2023-PRODUCE/DGPCHDI"/>
    <s v="00060741-2022"/>
    <x v="0"/>
    <d v="2023-01-03T00:00:00"/>
    <s v="03/01/2023"/>
    <m/>
    <s v=""/>
    <s v=""/>
    <s v=""/>
    <s v="Otorgar a la empresa ELECTRO SUR ESTE S.A.A., autorización para realizar las actividades de colecta de recursos hidrobiológicos "/>
    <x v="0"/>
    <m/>
    <m/>
    <m/>
    <s v="COLECTA"/>
    <m/>
    <m/>
  </r>
  <r>
    <n v="9"/>
    <s v="00009-2023-PRODUCE/DGPCHDI"/>
    <s v="00060743-2022"/>
    <x v="0"/>
    <d v="2023-01-04T00:00:00"/>
    <s v="04/01/2023"/>
    <m/>
    <s v=""/>
    <s v=""/>
    <s v=""/>
    <s v="Otorgar a la empresa ELECTRO SUR ESTE S.A.A., autorización para realizar las actividades de colecta de recursos hidrobiológicos "/>
    <x v="0"/>
    <m/>
    <m/>
    <m/>
    <s v="COLECTA"/>
    <m/>
    <m/>
  </r>
  <r>
    <n v="10"/>
    <s v="00010-2023-PRODUCE/DGPCHDI"/>
    <s v="00060746-2022"/>
    <x v="0"/>
    <d v="2023-01-04T00:00:00"/>
    <s v="04/01/2023"/>
    <m/>
    <s v=""/>
    <s v=""/>
    <s v=""/>
    <s v="Otorgar a la empresa ELECTRO SUR ESTE S.A.A., autorización para realizar las actividades de colecta de recursos hidrobiológicos "/>
    <x v="0"/>
    <m/>
    <m/>
    <m/>
    <s v="COLECTA"/>
    <m/>
    <m/>
  </r>
  <r>
    <n v="11"/>
    <s v="00011-2023-PRODUCE/DGPCHDI"/>
    <s v="00060752-2022"/>
    <x v="0"/>
    <d v="2023-01-04T00:00:00"/>
    <s v="04/01/2023"/>
    <m/>
    <s v=""/>
    <s v=""/>
    <s v=""/>
    <s v="Otorgar a la empresa ELECTRO SUR ESTE S.A.A., autorización para realizar las actividades de colecta de recursos hidrobiológicos "/>
    <x v="0"/>
    <m/>
    <m/>
    <m/>
    <s v="COLECTA"/>
    <m/>
    <m/>
  </r>
  <r>
    <n v="12"/>
    <s v="00012-2023-PRODUCE/DGPCHDI"/>
    <s v="00060755-2022"/>
    <x v="0"/>
    <d v="2023-01-04T00:00:00"/>
    <s v="04/01/2023"/>
    <m/>
    <s v=""/>
    <s v=""/>
    <s v=""/>
    <s v="Otorgar a la empresa ELECTRO SUR ESTE S.A.A., autorización para realizar las actividades de colecta de recursos hidrobiológicos "/>
    <x v="0"/>
    <m/>
    <m/>
    <m/>
    <s v="COLECTA"/>
    <m/>
    <m/>
  </r>
  <r>
    <n v="13"/>
    <s v="00013-2023-PRODUCE/DGPCHDI"/>
    <s v="00063507-2022"/>
    <x v="0"/>
    <d v="2023-01-04T00:00:00"/>
    <s v="04/01/2023"/>
    <m/>
    <s v=""/>
    <s v=""/>
    <s v=""/>
    <s v="Otorgar a la empresa COMPANIA MINERA ARES S.A.C., autorización para realizar las actividades de colecta de recursos hidrobiológicos"/>
    <x v="0"/>
    <m/>
    <m/>
    <m/>
    <s v="COLECTA"/>
    <m/>
    <m/>
  </r>
  <r>
    <n v="14"/>
    <s v="00014-2023-PRODUCE/DGPCHDI"/>
    <s v="00066774-2022"/>
    <x v="0"/>
    <d v="2023-01-04T00:00:00"/>
    <s v="04/01/2023"/>
    <m/>
    <s v=""/>
    <s v=""/>
    <s v=""/>
    <s v="Otorgar a la empresa MARCOBRE S.A.C., autorización para realizar las actividades de colecta de recursos hidrobiológicos "/>
    <x v="0"/>
    <m/>
    <m/>
    <m/>
    <s v="COLECTA"/>
    <m/>
    <m/>
  </r>
  <r>
    <n v="15"/>
    <s v="00015-2023-PRODUCE/DGPCHDI"/>
    <s v="00067313-2022"/>
    <x v="0"/>
    <d v="2023-01-04T00:00:00"/>
    <s v="04/01/2023"/>
    <m/>
    <s v=""/>
    <s v=""/>
    <s v=""/>
    <s v="Otorgar a la empresa APM TERMINALS CALLAO SOCIEDAD ANONIMA, autorización para realizar las actividades de colecta de recursos hidrobiológicos "/>
    <x v="0"/>
    <m/>
    <m/>
    <m/>
    <s v="COLECTA"/>
    <m/>
    <m/>
  </r>
  <r>
    <n v="16"/>
    <s v="00016-2023-PRODUCE/DGPCHDI"/>
    <s v="00073738-2022"/>
    <x v="0"/>
    <d v="2023-01-04T00:00:00"/>
    <s v="04/01/2023"/>
    <m/>
    <s v=""/>
    <s v=""/>
    <s v=""/>
    <s v="Otorgar a favor de la empresa MARINE EXPLORER S.R.L., la Autorización para efectuar investigación pesquera especializada con uso de embarcación"/>
    <x v="0"/>
    <m/>
    <m/>
    <m/>
    <s v="INVESTIGACION PESQUERA ESPECIALIZADA"/>
    <m/>
    <m/>
  </r>
  <r>
    <n v="17"/>
    <s v="00017-2023-PRODUCE/DGPCHDI"/>
    <s v="00073455-2022"/>
    <x v="0"/>
    <d v="2023-01-04T00:00:00"/>
    <s v="04/01/2023"/>
    <n v="4021"/>
    <s v="TIBURON 9"/>
    <s v="CE-4021-PM"/>
    <s v="PESQUERA CARAL S.A."/>
    <s v="Rectificar el error material "/>
    <x v="0"/>
    <m/>
    <m/>
    <m/>
    <s v="CAMBIO DE TITULAR"/>
    <s v="Desde el 08 de agosto de 2022_x000a_hasta el 31 de enero de 2023."/>
    <s v="ERROR MATERIAL"/>
  </r>
  <r>
    <n v="18"/>
    <s v="00018-2023-PRODUCE/DGPCHDI"/>
    <s v="00078104-2022"/>
    <x v="0"/>
    <d v="2023-01-05T00:00:00"/>
    <s v="05/01/2023"/>
    <m/>
    <s v=""/>
    <s v=""/>
    <s v=""/>
    <s v="Presentamos desistimiento del procedimiento administrativo iniciado mediante escrito de registro Nro. 00078104-2022."/>
    <x v="0"/>
    <m/>
    <m/>
    <m/>
    <s v="TUPA 10"/>
    <m/>
    <m/>
  </r>
  <r>
    <n v="19"/>
    <s v="00019-2023-PRODUCE/DGPCHDI"/>
    <s v="00086337-2022"/>
    <x v="0"/>
    <d v="2023-01-05T00:00:00"/>
    <s v="05/01/2023"/>
    <m/>
    <s v=""/>
    <s v=""/>
    <s v=""/>
    <s v="Solicita permiso de pesca para operar la embarcación pesquera de bandera ecuatoriana denominada LIZANNY Z con matrícula P-04-00998 y 603 toneladas de capacidad de acarreo, con número de buque de la CIAT 16322"/>
    <x v="0"/>
    <s v="CHD"/>
    <s v="ATUN"/>
    <s v="buque de la CIAT"/>
    <s v="TUPA N° 017. OTORGAMIENTO DE PERMISO DE PESCA PARA EMBARCACIONES DE BANDERA EXTRANJERA."/>
    <m/>
    <m/>
  </r>
  <r>
    <n v="20"/>
    <s v="00020-2023-PRODUCE/DGPCHDI"/>
    <s v="00026571-2022"/>
    <x v="0"/>
    <d v="2023-01-05T00:00:00"/>
    <s v="05/01/2023"/>
    <m/>
    <s v=""/>
    <s v=""/>
    <s v=""/>
    <s v="Solicita autorización de instalación para incremento de capacidad de procesamiento de 140 t/h a 240 t/h, por traslado físico de 100 t/h de capacidad de procesamiento de la planta de harina de pescado de alto contenido proteínico"/>
    <x v="1"/>
    <m/>
    <m/>
    <m/>
    <s v="TUPA 28"/>
    <m/>
    <m/>
  </r>
  <r>
    <n v="21"/>
    <s v="00021-2023-PRODUCE/DGPCHDI"/>
    <s v="00072258-2022"/>
    <x v="0"/>
    <d v="2023-01-05T00:00:00"/>
    <s v="05/01/2023"/>
    <m/>
    <s v=""/>
    <s v=""/>
    <s v=""/>
    <s v="Aceptar el DESISTIMIENTO formulado por la empresa ESMERALDA CORP S.A.C., respecto a la solicitud de cambio de titular de la licencia de operación para operar la planta de congelado de productos hidrobiológicos de 52.16 t/día de capacidad instalada, ubicada en el establecimiento industrial pesquero de la Autopista Panamericana Sur Km. 18.5, Mz G, Lote 1, distrito San Juan de Miraflores, provincia y departamento de Lima."/>
    <x v="1"/>
    <m/>
    <m/>
    <m/>
    <s v="CAMBIO DE TITULAR"/>
    <s v=" - "/>
    <m/>
  </r>
  <r>
    <n v="22"/>
    <s v="00022-2023-PRODUCE/DGPCHDI"/>
    <s v="00087859-2022"/>
    <x v="0"/>
    <d v="2023-01-05T00:00:00"/>
    <s v="05/01/2023"/>
    <m/>
    <s v=""/>
    <s v=""/>
    <s v=""/>
    <s v="Modificar la autorización al plan de trabajo denominado: “Estudio de Impacto Ambiental Semi Detallado (EIA-sd) del Estudio Definitivo del Proyecto: &quot;Creación de la Vía de Evitamiento de Tumbes”, otorgada mediante Resolución Directoral N° 00077-2022-PRODUCE/DGPCHDI de fecha 28 de Enero de 2022, a favor del PROYECTO ESPECIAL DE INFRAESTRUCTURA DE TRANSPORTE NACIONAL - PROVIAS NACIONAL, únicamente en el extremo referido al plazo para su ejecución, por doce (12) meses adicionales contados desde el vencimiento de la vigencia de la autorización antes indicada; por lo que, el plazo de la autorización vencerá con fecha 09 de Febrero de 2024."/>
    <x v="0"/>
    <m/>
    <m/>
    <m/>
    <s v="OTROS"/>
    <m/>
    <m/>
  </r>
  <r>
    <n v="23"/>
    <s v="00023-2023-PRODUCE/DGPCHDI"/>
    <s v="00087284-2022"/>
    <x v="0"/>
    <d v="2023-01-05T00:00:00"/>
    <s v="05/01/2023"/>
    <m/>
    <s v=""/>
    <s v=""/>
    <s v=""/>
    <s v="Modificar la autorización al plan de trabajo denominado: “Estudio de Impacto Ambiental Semidetallado (EIA-sd) del Estudio Definitivo del Proyecto “Creación de la Vía de Evitamiento a la ciudad de Juanjuí”, otorgada mediante Resolución Directoral N° 00228-2022-PRODUCE/DGPCHDI de fecha 28 de marzo de 2022, a favor del PROYECTO ESPECIAL DE INFRAESTRUCTURA DE TRANSPORTE NACIONAL - PROVIAS NACIONAL, únicamente en el extremo referido al plazo para su ejecución, por doce (12) meses adicionales contados desde el vencimiento de la vigencia de la autorización antes indicada; por lo que, el plazo de la autorización vencerá con fecha 22 de abril de 2024."/>
    <x v="0"/>
    <m/>
    <m/>
    <m/>
    <s v="OTROS"/>
    <m/>
    <m/>
  </r>
  <r>
    <n v="24"/>
    <s v="00024-2023-PRODUCE/DGPCHDI"/>
    <s v="00086412-2022"/>
    <x v="0"/>
    <d v="2023-01-05T00:00:00"/>
    <s v="05/01/2023"/>
    <m/>
    <s v=""/>
    <s v=""/>
    <s v=""/>
    <s v="Modificar la autorización al plan de trabajo denominado: “EVALUACIÓN HIDROBIOLÓGICA PARA EL ESTUDIO DE IMPACTO AMBIENTAL DETALLADO (EIA-D) PARA EL PROYECTO “MEJORAMIENTO DE LA CARRETERA IZCUCHACA - HUANTA, TRAMO: IZCUCHACA MAYOCC”, otorgada mediante Resolución Directoral N° 00819-2021-PRODUCE/DGPCHDI de fecha 10 de diciembre de 2021, a favor del PROYECTO ESPECIAL DE INFRAESTRUCTURA DE TRANSPORTE NACIONAL - PROVIAS NACIONAL, únicamente en el extremo referido al plazo para su ejecución, por doce (12) meses adicionales, contados desde el vencimiento de la vigencia de la autorización antes indicada; por lo que, el plazo de la autorización vencerá con fecha 24 de febrero de 2024."/>
    <x v="0"/>
    <m/>
    <m/>
    <m/>
    <s v="OTROS"/>
    <m/>
    <m/>
  </r>
  <r>
    <n v="25"/>
    <s v="00025-2023-PRODUCE/DGPCHDI"/>
    <s v="00062273-2022"/>
    <x v="0"/>
    <d v="2023-01-06T00:00:00"/>
    <s v="06/01/2023"/>
    <m/>
    <s v=""/>
    <s v=""/>
    <s v=""/>
    <s v="Otorgar a la empresa CEPSA PERUANA S.A.C., autorización para realizar las actividades de colecta de recursos hidrobiológicos conforme al plan de trabajo denominado: “Monitoreo Hidrobiológico en el marco de los compromisos del Estudio de Impacto Ambiental Detallado (EIA-D) del proyecto de Desarrollo e Instalaciones de Producción del Lote 131”, en atención a la solicitud presentada por escrito con registro N° 00062273-2022, reformulado a través del escrito adjunto con registro N° 00062273-2022-2, por el periodo de ocho (8) meses contados a partir de la notificación de la presente Resolución Directoral."/>
    <x v="0"/>
    <m/>
    <m/>
    <m/>
    <s v="COLECTA"/>
    <m/>
    <m/>
  </r>
  <r>
    <n v="26"/>
    <s v="00026-2023-PRODUCE/DGPCHDI"/>
    <s v="00064027-2022"/>
    <x v="0"/>
    <d v="2023-01-06T00:00:00"/>
    <s v="06/01/2023"/>
    <m/>
    <s v=""/>
    <s v=""/>
    <s v=""/>
    <s v="Otorgar a la empresa CONSORCIO MINERO HORIZONTE S.A., autorización para realizar las actividades de colecta de recursos hidrobiológicos conforme al plan de trabajo denominado: “Plan de trabajo para la evaluación hidrobiológica en cumplimiento a la Modificación de Estudio de Impacto Ambiental (MEIA) detallado del Proyecto ampliación del depósito de relaves filtrados, cianurados y depósito de desmonte de mina en la quebrada Curaubamba de la Unidad de Minera Parcoy”, en atención a la solicitud presentada por escrito con registro N° 00064027-2022, reformulado a través del escrito adjunto con registro N° 00064027-2022-3, por el periodo de sesenta (60) meses contados a partir de la notificación de la presente Resolución Directoral."/>
    <x v="0"/>
    <m/>
    <m/>
    <m/>
    <s v="COLECTA"/>
    <m/>
    <m/>
  </r>
  <r>
    <n v="27"/>
    <s v="00027-2023-PRODUCE/DGPCHDI"/>
    <s v="00064222-2022"/>
    <x v="0"/>
    <d v="2023-01-06T00:00:00"/>
    <s v="06/01/2023"/>
    <m/>
    <s v=""/>
    <s v=""/>
    <s v=""/>
    <s v="Solicita autorización de actividades de colecta de recursos hidrobiológicos para efectuar monitoreos previstos en un  Instrumento de Gestión Ambiental sin uso de embarcación"/>
    <x v="0"/>
    <m/>
    <m/>
    <m/>
    <s v="COLECTA"/>
    <m/>
    <m/>
  </r>
  <r>
    <n v="28"/>
    <s v="00028-2023-PRODUCE/DGPCHDI"/>
    <s v="00164519-2017"/>
    <x v="0"/>
    <d v="2023-01-06T00:00:00"/>
    <s v="06/01/2023"/>
    <n v="22812"/>
    <s v="ENALIZ"/>
    <s v="IO-22812-CM"/>
    <s v="JIMENEZ RAMOS RICARDO MARCIAL Y SRA. GUTIERREZ DE JIMENEZ JUANA PILAR"/>
    <s v="Solicita el otorgamiento del permiso de pesca para operar la embarcación pesquera de menor escala ENALIZ con matrícula IO-22812-CM y 30.56 m3 de capacidad de bodega."/>
    <x v="0"/>
    <s v="MENOR ESCALA"/>
    <m/>
    <s v="MENOR ESCALA"/>
    <s v="ANCHOVETA"/>
    <m/>
    <m/>
  </r>
  <r>
    <n v="29"/>
    <s v="00029-2023-PRODUCE/DGPCHDI"/>
    <s v="00072125-2022"/>
    <x v="0"/>
    <d v="2023-01-09T00:00:00"/>
    <s v="09/01/2023"/>
    <n v="238"/>
    <s v="TALARA 1"/>
    <s v="CE-0238-PM"/>
    <s v="CFG INVESTMENT S.A.C."/>
    <s v="Solicita autorización de incremento de flota para adquirir una nueva embarcación pesquera de 347.81 m3 de capacidad de bodega vía sustitución de la embarcación pesquera no siniestrada TALARA 1 con matrícula CE-0238-PM."/>
    <x v="0"/>
    <m/>
    <m/>
    <m/>
    <s v="AIF"/>
    <m/>
    <m/>
  </r>
  <r>
    <n v="30"/>
    <s v="00030-2023-PRODUCE/DGPCHDI"/>
    <s v="00078321-2022"/>
    <x v="0"/>
    <d v="2023-01-11T00:00:00"/>
    <s v="11/01/2023"/>
    <m/>
    <s v=""/>
    <s v=""/>
    <s v=""/>
    <s v="Otorgar a la empresa ATN 3 S.A., autorización para realizar las actividades de colecta de recursos hidrobiológicos"/>
    <x v="0"/>
    <m/>
    <m/>
    <m/>
    <s v="COLECTA"/>
    <m/>
    <m/>
  </r>
  <r>
    <n v="31"/>
    <s v="00031-2023-PRODUCE/DGPCHDI"/>
    <s v="00000890-2023"/>
    <x v="0"/>
    <d v="2023-01-11T00:00:00"/>
    <s v="11/01/2023"/>
    <m/>
    <s v=""/>
    <s v=""/>
    <s v=""/>
    <s v="Rectificar el error material contenido en los considerandos 4 y 8, de la parte considerativa, y el artículo 1 de la parte resolutiva, de la Resolución Directoral 740-2022-PRODUCE/DGPCHDI otorgada a favor de la empresa FENIX POWER PERU S.A"/>
    <x v="0"/>
    <m/>
    <m/>
    <m/>
    <s v="RECTIFICACION ERROR MATERIAL"/>
    <m/>
    <s v="ERROR MATERIAL"/>
  </r>
  <r>
    <n v="32"/>
    <s v="00032-2023-PRODUCE/DGPCHDI"/>
    <s v="00085173-2022"/>
    <x v="0"/>
    <d v="2023-01-13T00:00:00"/>
    <s v="13/01/2023"/>
    <n v="18102"/>
    <s v="CRISTO VIENE"/>
    <s v="PL-18102-CM"/>
    <s v="ISIQUE URCIA MARIA CRUZ ;SANCHEZ AZABACHE CASIMIRO"/>
    <s v="Solicitud de ampliación del plazo a favor del señor CHRISTIAAN JOEL PINTO MAGUIÑA"/>
    <x v="0"/>
    <m/>
    <m/>
    <m/>
    <s v="AMPLIACION AIF"/>
    <m/>
    <m/>
  </r>
  <r>
    <n v="33"/>
    <s v="00033-2023-PRODUCE/DGPCHDI"/>
    <s v="00081069-2022"/>
    <x v="0"/>
    <d v="2023-01-13T00:00:00"/>
    <s v="13/01/2023"/>
    <n v="16853"/>
    <s v="MICHELA"/>
    <s v="CO-16853-PM"/>
    <s v="PESQUERA DIAMANTE S.A."/>
    <s v="Solicitud de ampliación del plazo, a favor de la empresa PESQUERA DIAMANTE S.A"/>
    <x v="0"/>
    <m/>
    <m/>
    <m/>
    <s v="AMPLIACION AIF"/>
    <m/>
    <m/>
  </r>
  <r>
    <n v="34"/>
    <s v="00034-2023-PRODUCE/DGPCHDI"/>
    <s v="00077715-2022"/>
    <x v="0"/>
    <d v="2023-01-13T00:00:00"/>
    <s v="13/01/2023"/>
    <n v="18661"/>
    <s v="ANA ROSA"/>
    <s v="PL-18661-CM"/>
    <s v="CORPORACION DON JULIO S.A.C."/>
    <s v="Solicitud de ampliación del plazo para la ejecución de la autorización de incremento de flota a favor de la empresa CORPORACION DON JULIO S.A.C"/>
    <x v="0"/>
    <m/>
    <m/>
    <m/>
    <s v="AMPLIACION DE PLAZO AIF"/>
    <m/>
    <m/>
  </r>
  <r>
    <n v="35"/>
    <s v="00035-2023-PRODUCE/DGPCHDI"/>
    <s v="00005529-2022"/>
    <x v="0"/>
    <d v="2023-01-13T00:00:00"/>
    <s v="13/01/2023"/>
    <n v="22595"/>
    <s v="ROSA MARIA"/>
    <s v="PL-22595-PM"/>
    <s v="GRUPO EMPRESARIAL PESQUERO SANTISTEBAN S.A.C."/>
    <s v="Declarar como no presentada la solicitud de cambio de titular del permiso de pesca para operar la embarcación pesquera ROSA MARIA "/>
    <x v="0"/>
    <m/>
    <m/>
    <m/>
    <s v="CAMBIO DE TITULAR"/>
    <s v=" - "/>
    <s v="DECLARAR COMO NO PRESENTADA"/>
  </r>
  <r>
    <n v="36"/>
    <s v="00036-2023-PRODUCE/DGPCHDI"/>
    <s v="00076391-2022"/>
    <x v="0"/>
    <d v="2023-01-13T00:00:00"/>
    <s v="13/01/2023"/>
    <n v="11901"/>
    <s v="JUAN PABLO 2"/>
    <s v="PL-11901-CM"/>
    <s v="GRUPO VIMALCA S.A.C."/>
    <s v="Solicitud de ampliación del plazo para la ejecución de la autorización de incremento de flota a favor de la empresa GRUPO VIMALCA S.A.C."/>
    <x v="0"/>
    <m/>
    <m/>
    <m/>
    <s v="AMPLIACION DE PLAZO AIF"/>
    <m/>
    <m/>
  </r>
  <r>
    <n v="37"/>
    <s v="00037-2023-PRODUCE/DGPCHDI"/>
    <s v="00075603-2022"/>
    <x v="0"/>
    <d v="2023-01-13T00:00:00"/>
    <s v="13/01/2023"/>
    <n v="28767"/>
    <s v="LIOBRAND"/>
    <s v="PL-28767-CM"/>
    <s v="PALMA LEYTON JOEL ESAUL"/>
    <s v="Aprobar a favor de la empresa GRUPO FERVANA S.A.C.  el cambio de titular del permiso de pesca para operar la embarcación pesquera LIOBRAND "/>
    <x v="0"/>
    <m/>
    <m/>
    <m/>
    <s v="CAMBIO DE TITULAR"/>
    <s v=" - "/>
    <m/>
  </r>
  <r>
    <n v="38"/>
    <s v="00038-2023-PRODUCE/DGPCHDI"/>
    <s v="00063143-2022"/>
    <x v="0"/>
    <d v="2023-01-16T00:00:00"/>
    <s v="16/01/2023"/>
    <m/>
    <s v=""/>
    <s v=""/>
    <s v=""/>
    <s v="Otorgar a la empresa NEGOCIOS INDUSTRIALES REAL NIRSA S.A., permiso de pesca para operar la embarcación pesquera de cerco de bandera ecuatoriana denominada VIA SIMOUN "/>
    <x v="0"/>
    <s v="CHD"/>
    <s v="ATUN"/>
    <s v="buque de la CIAT"/>
    <s v="TUPA N° 017. OTORGAMIENTO DE PERMISO DE PESCA PARA EMBARCACIONES DE BANDERA EXTRANJERA."/>
    <m/>
    <m/>
  </r>
  <r>
    <n v="39"/>
    <s v="00039-2023-PRODUCE/DGPCHDI"/>
    <s v="00083871-2022"/>
    <x v="0"/>
    <d v="2023-01-16T00:00:00"/>
    <s v="16/01/2023"/>
    <m/>
    <s v=""/>
    <s v=""/>
    <s v=""/>
    <s v="Otorgar a la empresa PESQUERA UGAVI S.A., permiso de pesca para operar la embarcación pesquera de cerco de bandera ecuatoriana denominada UGAVI "/>
    <x v="0"/>
    <s v="CHD"/>
    <s v="ATUN"/>
    <s v="buque de la CIAT"/>
    <s v="TUPA N° 017. OTORGAMIENTO DE PERMISO DE PESCA PARA EMBARCACIONES DE BANDERA EXTRANJERA."/>
    <m/>
    <m/>
  </r>
  <r>
    <n v="40"/>
    <s v="00040-2023-PRODUCE/DGPCHDI"/>
    <s v="00091494-2022"/>
    <x v="0"/>
    <d v="2023-01-17T00:00:00"/>
    <s v="17/01/2023"/>
    <n v="54871"/>
    <s v="SIEMPRE MI HERNANCITO II"/>
    <s v="PT-54871-PM"/>
    <s v="PANTA DE PERICHE JULIA ;PANTA PANTA JOSE ANDRES ;PANTA PERICHE MARIA CANDIDA ;PERICHE ECA PEDRO CELESTINO"/>
    <s v="recurso de reconsideración interpuesto por la señora MARÍA CANDIDA PANTA PERICHE contra la CARTA Nro. 00000489-2022-PRODUCE/DGPCHDI"/>
    <x v="0"/>
    <m/>
    <m/>
    <m/>
    <s v="NOMINACION"/>
    <m/>
    <m/>
  </r>
  <r>
    <n v="41"/>
    <s v="00041-2023-PRODUCE/DGPCHDI"/>
    <s v="00002547-2023"/>
    <x v="0"/>
    <d v="2023-01-18T00:00:00"/>
    <s v="18/01/2023"/>
    <m/>
    <s v=""/>
    <s v=""/>
    <s v=""/>
    <s v="Modificar la autorización del plan de trabajo, otorgado a la empresa CULTINOR S.A.C"/>
    <x v="0"/>
    <m/>
    <m/>
    <m/>
    <s v="COLECTA"/>
    <m/>
    <m/>
  </r>
  <r>
    <n v="42"/>
    <s v="00042-2023-PRODUCE/DGPCHDI"/>
    <s v="00091661-2022"/>
    <x v="0"/>
    <d v="2023-01-18T00:00:00"/>
    <s v="18/01/2023"/>
    <m/>
    <s v=""/>
    <s v=""/>
    <s v=""/>
    <s v="Modificar la autorización al plan de trabajo otorgado a la empresa APUMAYO S.A.C"/>
    <x v="0"/>
    <m/>
    <m/>
    <m/>
    <s v="COLECTA"/>
    <m/>
    <m/>
  </r>
  <r>
    <n v="43"/>
    <s v="00043-2023-PRODUCE/DGPCHDI"/>
    <s v="00049234-2022"/>
    <x v="0"/>
    <d v="2023-01-18T00:00:00"/>
    <s v="18/01/2023"/>
    <m/>
    <s v=""/>
    <s v=""/>
    <s v=""/>
    <s v="Otorgar a la empresa PETROLIFERA PETROLEUM DEL PERU S.A.C., autorización para realizar las actividades de colecta de recursos hidrobiológicos "/>
    <x v="0"/>
    <m/>
    <m/>
    <m/>
    <s v="COLECTA"/>
    <m/>
    <m/>
  </r>
  <r>
    <n v="44"/>
    <s v="00044-2023-PRODUCE/DGPCHDI"/>
    <s v="00063144-2022"/>
    <x v="0"/>
    <d v="2023-01-19T00:00:00"/>
    <s v="19/01/2023"/>
    <m/>
    <s v=""/>
    <s v=""/>
    <s v=""/>
    <s v="Otorgar a la empresa NEGOCIOS INDUSTRIALES REAL NIRSA S.A., permiso de pesca para operar la embarcación pesquera de cerco de bandera ecuatoriana denominada GABRIELA A "/>
    <x v="0"/>
    <s v="CHD"/>
    <s v="ATUN"/>
    <s v="buque de la CIAT"/>
    <s v="TUPA N° 017. OTORGAMIENTO DE PERMISO DE PESCA PARA EMBARCACIONES DE BANDERA EXTRANJERA."/>
    <m/>
    <m/>
  </r>
  <r>
    <n v="45"/>
    <s v="00045-2023-PRODUCE/DGPCHDI"/>
    <s v="00063257-2022"/>
    <x v="0"/>
    <d v="2023-01-19T00:00:00"/>
    <s v="19/01/2023"/>
    <m/>
    <s v=""/>
    <s v=""/>
    <s v=""/>
    <s v="Otorgar a la empresa NEGOCIOS INDUSTRIALES REAL NIRSA S.A., permiso de pesca para operar la embarcación pesquera de cerco de bandera ecuatoriana denominada ROBERTO A  "/>
    <x v="0"/>
    <s v="CHD"/>
    <s v="ATUN"/>
    <s v="buque de la CIAT"/>
    <s v="TUPA N° 017. OTORGAMIENTO DE PERMISO DE PESCA PARA EMBARCACIONES DE BANDERA EXTRANJERA."/>
    <m/>
    <m/>
  </r>
  <r>
    <n v="46"/>
    <s v="00046-2023-PRODUCE/DGPCHDI"/>
    <s v="00063261-2022"/>
    <x v="0"/>
    <d v="2023-01-19T00:00:00"/>
    <s v="19/01/2023"/>
    <m/>
    <s v=""/>
    <s v=""/>
    <s v=""/>
    <s v="Otorgar a la empresa MANTARAYA NICARAGUA, SOCIEDAD ANÓNIMA,  permiso de pesca para operar la embarcación pesquera de cerco de bandera nicaragüense denominada MARIA EULOGIA "/>
    <x v="0"/>
    <s v="CHD"/>
    <s v="ATUN"/>
    <s v="buque de la CIAT"/>
    <s v="TUPA N° 017. OTORGAMIENTO DE PERMISO DE PESCA PARA EMBARCACIONES DE BANDERA EXTRANJERA."/>
    <m/>
    <m/>
  </r>
  <r>
    <n v="47"/>
    <s v="00047-2023-PRODUCE/DGPCHDI"/>
    <s v="00067747-2022"/>
    <x v="0"/>
    <d v="2023-01-19T00:00:00"/>
    <s v="19/01/2023"/>
    <n v="2270"/>
    <s v="DELFIN 2"/>
    <s v="PL-2270-CM"/>
    <s v="FIESTAS JACINTO CARLOS ALBERTO ;FIESTAS JACINTO ESTEBAN ;FIESTAS JACINTO MAGUIN ;FIESTAS JACINTO ROMAN MACARIO ;FIESTAS JACINTO SEBASTIAN ;FIESTAS JACINTO URCINO"/>
    <s v="Aceptar el desistimiento de la autorización de incremento de flota para la construcción de una nueva e/p vía sustitución de la e/p no siniestrada DELFIN 2 formulado por ROMAN MACARIO, ESTEBAN, URCINO, SEBASTIAN, CARLOS ALBERTO FIESTAS JACINTO y ROSA FIESTAS DE FIESTAS"/>
    <x v="0"/>
    <m/>
    <m/>
    <m/>
    <s v="AIF"/>
    <m/>
    <m/>
  </r>
  <r>
    <n v="48"/>
    <s v="00048-2023-PRODUCE/DGPCHDI"/>
    <s v="00063148-2022"/>
    <x v="0"/>
    <d v="2023-01-19T00:00:00"/>
    <s v="19/01/2023"/>
    <m/>
    <s v=""/>
    <s v=""/>
    <s v=""/>
    <s v="Otorgar a la empresa MANTARAYA FISHING CORP., permiso de pesca para operar la embarcación pesquera de cerco de bandera panameña denominada EL MARQUEZ "/>
    <x v="0"/>
    <s v="CHD"/>
    <s v="ATUN"/>
    <s v="buque de la CIAT"/>
    <s v="TUPA N° 017. OTORGAMIENTO DE PERMISO DE PESCA PARA EMBARCACIONES DE BANDERA EXTRANJERA."/>
    <m/>
    <m/>
  </r>
  <r>
    <n v="49"/>
    <s v="00049-2023-PRODUCE/DGPCHDI"/>
    <s v="00064404-2022"/>
    <x v="0"/>
    <d v="2023-01-19T00:00:00"/>
    <s v="19/01/2023"/>
    <n v="16671"/>
    <s v="MI TOMASA BEATRIZ"/>
    <s v="PL-16671-CM"/>
    <s v="LOCONI DE TEQUE ANGELITA ;MARTINEZ JACINTO MATILDE ;SANTISTEBAN GALAN JUANA ;TEQUE PUESCAS FRANCISCO JAVIER ;TEQUE PUESCAS LEONCIO WILFREDO ;TEQUE PUESCAS MACARIO"/>
    <s v="Aprobar a favor de los señores FRANCISCO JAVIER TEQUE PUESCAS, LEONCIO WILFREDO TEQUE PUESCAS, MATILDE MARTINEZ JACINTO y JUANA SANTISTEBAN GALAN el cambio de titular del permiso de pesca para operar la embarcación pesquera MI TOMASA BEATRIZ "/>
    <x v="0"/>
    <m/>
    <m/>
    <m/>
    <s v="CAMBIO DE TITULAR"/>
    <s v=" - "/>
    <m/>
  </r>
  <r>
    <n v="50"/>
    <s v="00050-2023-PRODUCE/DGPCHDI"/>
    <s v="00067054-2022"/>
    <x v="0"/>
    <d v="2023-01-24T00:00:00"/>
    <s v="24/01/2023"/>
    <m/>
    <s v=""/>
    <s v=""/>
    <s v=""/>
    <s v="Otorgar a la empresa COMPAÑIA DE MINAS BUENAVENTURA S.A.A., autorización para realizar las actividades de colecta de recursos hidrobiológicos."/>
    <x v="0"/>
    <m/>
    <m/>
    <m/>
    <s v="COLECTA"/>
    <m/>
    <m/>
  </r>
  <r>
    <n v="51"/>
    <s v="00051-2023-PRODUCE/DGPCHDI"/>
    <s v="00066465-2022"/>
    <x v="0"/>
    <d v="2023-01-24T00:00:00"/>
    <s v="24/01/2023"/>
    <m/>
    <s v=""/>
    <s v=""/>
    <s v=""/>
    <s v="Solicita autorización de actividades de colecta de recursos hidrobiológicos para el levantamiento de línea de base de estudios ambientales e instrumentos de gestión ambiental complementarios con uso de embarcación."/>
    <x v="0"/>
    <m/>
    <m/>
    <m/>
    <s v="COLECTA"/>
    <m/>
    <m/>
  </r>
  <r>
    <n v="52"/>
    <s v="00052-2023-PRODUCE/DGPCHDI"/>
    <s v="00069946-2022"/>
    <x v="0"/>
    <d v="2023-01-24T00:00:00"/>
    <s v="24/01/2023"/>
    <m/>
    <s v=""/>
    <s v=""/>
    <s v=""/>
    <s v="solicita autorización de actividades de colecta de recursos hidrobiológicos para el levantamiento de línea de base de estudios ambientales e instrumentos de gestión ambiental complementarios sin uso de embarcación"/>
    <x v="0"/>
    <m/>
    <m/>
    <m/>
    <s v="COLECTA"/>
    <m/>
    <m/>
  </r>
  <r>
    <n v="53"/>
    <s v="00053-2023-PRODUCE/DGPCHDI"/>
    <s v="00070799-2022"/>
    <x v="0"/>
    <d v="2023-01-24T00:00:00"/>
    <s v="24/01/2023"/>
    <m/>
    <s v=""/>
    <s v=""/>
    <s v=""/>
    <s v="solicita autorización de actividades de colecta de recursos hidrobiológicos para efectuar monitoreos previstos en un  Instrumento de Gestion Ambiental sin uso de embarcación"/>
    <x v="0"/>
    <m/>
    <m/>
    <m/>
    <s v="COLECTA"/>
    <m/>
    <m/>
  </r>
  <r>
    <n v="54"/>
    <s v="00054-2023-PRODUCE/DGPCHDI"/>
    <s v="00075330-2022"/>
    <x v="0"/>
    <d v="2023-01-24T00:00:00"/>
    <s v="24/01/2023"/>
    <m/>
    <s v=""/>
    <s v=""/>
    <s v=""/>
    <s v="solicita autorización de actividades de colecta de recursos hidrobiológicos para efectuar monitoreos previstos en un  Instrumento de Gestion Ambiental con uso de embarcación"/>
    <x v="0"/>
    <m/>
    <m/>
    <m/>
    <s v="COLECTA"/>
    <m/>
    <m/>
  </r>
  <r>
    <n v="55"/>
    <s v="00055-2023-PRODUCE/DGPCHDI"/>
    <s v="00063993-2022"/>
    <x v="0"/>
    <d v="2023-01-24T00:00:00"/>
    <s v="24/01/2023"/>
    <m/>
    <s v=""/>
    <s v=""/>
    <s v=""/>
    <s v="solicita autorización de actividades de colecta de recursos hidrobiológicos para efectuar monitoreos previstos en un  Instrumento de Gestion Ambiental sin uso de embarcación"/>
    <x v="0"/>
    <m/>
    <m/>
    <m/>
    <s v="COLECTA"/>
    <m/>
    <m/>
  </r>
  <r>
    <n v="56"/>
    <s v="00056-2023-PRODUCE/DGPCHDI"/>
    <s v="00057962-2022"/>
    <x v="0"/>
    <d v="2023-01-24T00:00:00"/>
    <s v="24/01/2023"/>
    <m/>
    <s v=""/>
    <s v=""/>
    <s v=""/>
    <s v="solicita autorización de actividades de colecta de recursos hidrobiológicos para el levantamiento de línea de base de estudios ambientales e instrumentos de gestión ambiental complementarios sin uso de embarcación"/>
    <x v="0"/>
    <m/>
    <m/>
    <m/>
    <s v="COLECTA"/>
    <m/>
    <m/>
  </r>
  <r>
    <n v="57"/>
    <s v="00057-2023-PRODUCE/DGPCHDI"/>
    <s v="00080784-2022"/>
    <x v="0"/>
    <d v="2023-01-25T00:00:00"/>
    <s v="25/01/2023"/>
    <n v="2770"/>
    <s v="DON ROBERTH"/>
    <s v="CE-2770-PM"/>
    <s v="PESQUERA CAPRICORNIO S.A."/>
    <s v="Solicitud de la modificación del permiso de pesca para operar la embarcación pesquera DON ROBERTH"/>
    <x v="0"/>
    <m/>
    <m/>
    <m/>
    <s v="MODIFICACION DE PERMISO DE PESCA POR CAMBIO DE MATRICULA"/>
    <m/>
    <m/>
  </r>
  <r>
    <n v="58"/>
    <s v="00058-2023-PRODUCE/DGPCHDI"/>
    <s v="00060659-2022"/>
    <x v="0"/>
    <d v="2023-01-25T00:00:00"/>
    <s v="25/01/2023"/>
    <n v="23104"/>
    <s v="MODESTO"/>
    <s v="CO-23104-CM"/>
    <s v="CI?RA PARDO DANIELA ISABEL ;CI?RA PARDO MATIAS EDUARDO ;CI?RA PARDO NICOLAS MATEO ;CI?RA SALAZAR ROSA IVETTE ;CI?RA ZEGARRA ROSA MARIA"/>
    <s v="Aceptar la renuncia formulada por los señores ROSA MARIA CIÑERA ZEGARRA, NICOLAS MATEO CIÑERA PARDO, MATIAS EDUARDO CIÑERA PARDO, DANIELA ISABEL CIÑERA PARDO y ROSA IVETTE CIÑERA SALAZAR, al permiso de pesca para operar la embarcación pesquera MODESTO "/>
    <x v="0"/>
    <m/>
    <m/>
    <m/>
    <s v="AIF "/>
    <m/>
    <m/>
  </r>
  <r>
    <n v="59"/>
    <s v="00059-2023-PRODUCE/DGPCHDI"/>
    <s v="00052314-2022"/>
    <x v="0"/>
    <d v="2023-01-25T00:00:00"/>
    <s v="25/01/2023"/>
    <n v="28927"/>
    <s v="JULIO VALERIANO"/>
    <s v="CE-28927-CM"/>
    <s v="INVERSIONES VIKEYLI E.I.R.L."/>
    <s v="Otorgar a favor de la empresa INVERSIONES VIKEYLI E.I.R.L., la autorización de incremento de flota para construir una nueva embarcación pesquera vía sustitución de la embarcación pesquera no siniestrada JULIO VALERIANO "/>
    <x v="0"/>
    <m/>
    <m/>
    <m/>
    <s v="AIF"/>
    <m/>
    <m/>
  </r>
  <r>
    <n v="60"/>
    <s v="00060-2023-PRODUCE/DGPCHDI"/>
    <s v="00090805-2022"/>
    <x v="0"/>
    <d v="2023-01-25T00:00:00"/>
    <s v="25/01/2023"/>
    <n v="16854"/>
    <s v="TIBURON 7"/>
    <s v="CO-16854-PM"/>
    <s v="PESQUERA CARAL S.A."/>
    <s v="Ampliar el plazo de vigencia del cambio de titular de permiso de pesca para operar la embarcación pesquera TIBURON 7 "/>
    <x v="0"/>
    <m/>
    <m/>
    <m/>
    <s v="CAMBIO DE TITULAR"/>
    <s v="31 de julio de 2023"/>
    <m/>
  </r>
  <r>
    <n v="61"/>
    <s v="00061-2023-PRODUCE/DGPCHDI"/>
    <s v="00072772-2022"/>
    <x v="0"/>
    <d v="2023-01-25T00:00:00"/>
    <s v="25/01/2023"/>
    <m/>
    <s v="ESTELA DE ORO II _x000a_ESTELA DE PLATA_x000a_JUANCHO_x000a_NUEVA RESBALOSA_x000a_SIMON"/>
    <s v="CO-13099-PM_x000a_CO-6255-PM_x000a_CO 12232-PM_x000a_CO-13012-PM_x000a_CO-18517-PM"/>
    <s v=""/>
    <s v="Autorizar la asociación o incorporación definitiva del Porcentaje Máximo de Captura por Embarcación solicitada por la empresa AUSTRAL GROUP S.A.A.;. "/>
    <x v="0"/>
    <m/>
    <m/>
    <m/>
    <s v="ASOCIACION O INCORPORACION DEFINITIVA DE PMCE"/>
    <m/>
    <m/>
  </r>
  <r>
    <n v="62"/>
    <s v="00062-2023-PRODUCE/DGPCHDI"/>
    <s v="00090367-2022"/>
    <x v="0"/>
    <d v="2023-01-25T00:00:00"/>
    <s v="25/01/2023"/>
    <n v="4120"/>
    <s v="TIBURON 4"/>
    <s v="CE-4120-PM"/>
    <s v="PESQUERA CARAL S.A."/>
    <s v="Ampliar el plazo de vigencia del cambio de titular de permiso de pesca para operar la embarcación pesquera TIBURON 4 "/>
    <x v="0"/>
    <m/>
    <m/>
    <m/>
    <s v="CAMBIO DE TITULAR"/>
    <s v="31 de julio de 2023"/>
    <m/>
  </r>
  <r>
    <n v="63"/>
    <s v="00063-2023-PRODUCE/DGPCHDI"/>
    <s v="00003932-2023"/>
    <x v="0"/>
    <d v="2023-01-26T00:00:00"/>
    <s v="26/01/2023"/>
    <m/>
    <s v=""/>
    <s v=""/>
    <s v=""/>
    <s v="Dejar sin efecto la Resolución Directoral No. 758-2019-PRODUCE/DGPCHDI que aprobó la Directiva Interna No. 002-2019-PRODUCE/DGPCHDI Lineamientos para la Atención de Solicitudes relacionadas con el Otorgamiento de Permisos de Pesca para Operar Embarcaciones de Bandera Extranjera."/>
    <x v="2"/>
    <m/>
    <m/>
    <m/>
    <m/>
    <m/>
    <m/>
  </r>
  <r>
    <n v="64"/>
    <s v="00064-2023-PRODUCE/DGPCHDI"/>
    <s v="00003574-2023"/>
    <x v="0"/>
    <d v="2023-01-26T00:00:00"/>
    <s v="26/01/2023"/>
    <m/>
    <s v=""/>
    <s v=""/>
    <s v=""/>
    <s v="Rectificar de Oficio el error material - NEGOCIOS INDUSTRIALES REAL NIRSA S.A"/>
    <x v="0"/>
    <m/>
    <m/>
    <m/>
    <s v="RECTIFICACION ERROR MATERIAL"/>
    <m/>
    <s v="ERROR MATERIAL"/>
  </r>
  <r>
    <n v="65"/>
    <s v="00065-2023-PRODUCE/DGPCHDI"/>
    <s v="00003610-2023"/>
    <x v="0"/>
    <d v="2023-01-26T00:00:00"/>
    <s v="26/01/2023"/>
    <m/>
    <s v=""/>
    <s v=""/>
    <s v=""/>
    <s v="Rectificar de Oficio el error material - MANTARAYA NICARAGUA, SOCIEDAD ANÓNIMA"/>
    <x v="0"/>
    <m/>
    <m/>
    <m/>
    <s v="RECTIFICACION ERROR MATERIAL"/>
    <m/>
    <s v="ERROR MATERIAL"/>
  </r>
  <r>
    <n v="66"/>
    <s v="00066-2023-PRODUCE/DGPCHDI"/>
    <s v="00003691-2023"/>
    <x v="0"/>
    <d v="2023-01-26T00:00:00"/>
    <s v="26/01/2023"/>
    <m/>
    <s v=""/>
    <s v=""/>
    <s v=""/>
    <s v="Rectificar de Oficio el error material PESQUERA UGAVI S.A"/>
    <x v="0"/>
    <m/>
    <m/>
    <m/>
    <s v="RECTIFICACION ERROR MATERIAL"/>
    <m/>
    <s v="ERROR MATERIAL"/>
  </r>
  <r>
    <n v="67"/>
    <s v="00067-2023-PRODUCE/DGPCHDI"/>
    <s v="00003556-2023"/>
    <x v="0"/>
    <d v="2023-01-26T00:00:00"/>
    <s v="26/01/2023"/>
    <m/>
    <s v=""/>
    <s v=""/>
    <s v=""/>
    <s v="Rectificar de oficio el error material CORPFISHTUNA S.A"/>
    <x v="0"/>
    <m/>
    <m/>
    <m/>
    <s v="RECTIFICACION ERROR MATERIAL"/>
    <m/>
    <s v="ERROR MATERIAL"/>
  </r>
  <r>
    <n v="68"/>
    <s v="00068-2023-PRODUCE/DGPCHDI"/>
    <s v="00003715-2023"/>
    <x v="0"/>
    <d v="2023-01-26T00:00:00"/>
    <s v="26/01/2023"/>
    <m/>
    <s v=""/>
    <s v=""/>
    <s v=""/>
    <s v="Rectificar de Oficio el error material NEGOCIOS INDUSTRIALES REAL NIRSA S.A., "/>
    <x v="0"/>
    <m/>
    <m/>
    <m/>
    <s v="RECTIFICACION ERROR MATERIAL"/>
    <m/>
    <s v="ERROR MATERIAL"/>
  </r>
  <r>
    <n v="69"/>
    <s v="00069-2023-PRODUCE/DGPCHDI"/>
    <s v="00003567-2023"/>
    <x v="0"/>
    <d v="2023-01-26T00:00:00"/>
    <s v="26/01/2023"/>
    <m/>
    <s v=""/>
    <s v=""/>
    <s v=""/>
    <s v="Rectificar de Oficio el error material MANTARAYA FISHING CORP"/>
    <x v="0"/>
    <m/>
    <m/>
    <m/>
    <s v="RECTIFICACION ERROR MATERIAL"/>
    <m/>
    <s v="ERROR MATERIAL"/>
  </r>
  <r>
    <n v="70"/>
    <s v="00070-2023-PRODUCE/DGPCHDI"/>
    <s v="00003671-2023"/>
    <x v="0"/>
    <d v="2023-01-26T00:00:00"/>
    <s v="26/01/2023"/>
    <m/>
    <s v=""/>
    <s v=""/>
    <s v=""/>
    <s v="Rectificar de Oficio el error material NEGOCIOS INDUSTRIALES REAL NIRSA S.A., "/>
    <x v="0"/>
    <m/>
    <m/>
    <m/>
    <s v="RECTIFICACION ERROR MATERIAL"/>
    <m/>
    <s v="ERROR MATERIAL"/>
  </r>
  <r>
    <n v="71"/>
    <s v="00071-2023-PRODUCE/DGPCHDI"/>
    <s v="00090804-2022"/>
    <x v="0"/>
    <d v="2023-01-26T00:00:00"/>
    <s v="26/01/2023"/>
    <n v="4021"/>
    <s v="TIBURON 9"/>
    <s v="CE-4021-PM"/>
    <s v="PESQUERA CARAL S.A."/>
    <s v="Ampliar el plazo de vigencia del cambio de titular de permiso de pesca para operar la embarcación pesquera TIBURON 9 "/>
    <x v="0"/>
    <m/>
    <m/>
    <m/>
    <s v="CAMBIO DE TITULAR"/>
    <s v="31 de julio de 2023"/>
    <m/>
  </r>
  <r>
    <n v="72"/>
    <s v="00072-2023-PRODUCE/DGPCHDI"/>
    <s v="00066150-2022"/>
    <x v="0"/>
    <d v="2023-01-26T00:00:00"/>
    <s v="26/01/2023"/>
    <n v="6188"/>
    <s v="MILAGRO DE LA VIRGEN"/>
    <s v="PT-6188-CM"/>
    <s v="VITE ZETA SANTOS"/>
    <s v="Otorgar a favor del señor SANTOS VITE ZETA, la autorización de incremento de flota "/>
    <x v="0"/>
    <m/>
    <m/>
    <m/>
    <s v="AIF"/>
    <m/>
    <m/>
  </r>
  <r>
    <n v="73"/>
    <s v="00073-2023-PRODUCE/DGPCHDI"/>
    <s v="00050577-2022"/>
    <x v="0"/>
    <d v="2023-01-26T00:00:00"/>
    <s v="26/01/2023"/>
    <n v="21084"/>
    <s v="DON ALBERTO"/>
    <s v="PT-21084-PM"/>
    <s v="PESQUERA PACIFICO DEL NORTE S.A.C."/>
    <s v="Otorgar a favor de la empresa FISH LIXAMAR S.A.C., la autorización de incremento de flota "/>
    <x v="0"/>
    <m/>
    <m/>
    <m/>
    <s v="AIF"/>
    <m/>
    <m/>
  </r>
  <r>
    <n v="74"/>
    <s v="00074-2023-PRODUCE/DGPCHDI"/>
    <s v="00059957-2022"/>
    <x v="0"/>
    <d v="2023-01-27T00:00:00"/>
    <s v="27/01/2023"/>
    <m/>
    <s v=""/>
    <s v=""/>
    <s v=""/>
    <s v="Declarar en abandono el procedimiento de solicitud cambio de titularidad de la licencia de operación de la planta de procesamiento pesquero presentada por la empresa GER EXPORT S.A"/>
    <x v="1"/>
    <m/>
    <m/>
    <m/>
    <s v="CAMBIO DE TITULAR"/>
    <m/>
    <m/>
  </r>
  <r>
    <n v="75"/>
    <s v="00075-2023-PRODUCE/DGPCHDI"/>
    <s v="00006233-2023"/>
    <x v="0"/>
    <d v="2023-01-27T00:00:00"/>
    <s v="27/01/2023"/>
    <m/>
    <s v=""/>
    <s v=""/>
    <s v=""/>
    <s v="Modificar la autorización al plan de trabajo otorgado a favor del PROYECTO ESPECIAL DE INFRAESTRUCTURA DE TRANSPORTE NACIONAL - PROVIAS NACIONAL"/>
    <x v="0"/>
    <m/>
    <m/>
    <m/>
    <s v="COLECTA"/>
    <m/>
    <m/>
  </r>
  <r>
    <n v="76"/>
    <s v="00076-2023-PRODUCE/DGPCHDI"/>
    <s v="00047683-2022"/>
    <x v="0"/>
    <d v="2023-01-27T00:00:00"/>
    <s v="27/01/2023"/>
    <m/>
    <s v=""/>
    <s v=""/>
    <s v=""/>
    <s v="Otorgar a el PROYECTO ESPECIAL DE INFRAESTRUCTURA DE TRANSPORTE NACIONAL - PROVIAS NACIONAL, autorización para realizar las actividades de colecta de recursos hidrobiológicos "/>
    <x v="0"/>
    <m/>
    <m/>
    <m/>
    <s v="COLECTA"/>
    <m/>
    <m/>
  </r>
  <r>
    <n v="77"/>
    <s v="00077-2023-PRODUCE/DGPCHDI"/>
    <s v="00063321-2022"/>
    <x v="0"/>
    <d v="2023-01-27T00:00:00"/>
    <s v="27/01/2023"/>
    <m/>
    <s v=""/>
    <s v=""/>
    <s v=""/>
    <s v="Otorgar a favor de la ciudadana ALICIA LOURDES MARREROS HERRERA, la Autorización para efectuar investigación pesquera especializada sin uso de embarcación"/>
    <x v="0"/>
    <m/>
    <m/>
    <m/>
    <s v="INVESTIGACION PESQUERA ESPECIALIZADA"/>
    <m/>
    <m/>
  </r>
  <r>
    <n v="78"/>
    <s v="00078-2023-PRODUCE/DGPCHDI"/>
    <s v="00067381-2022"/>
    <x v="0"/>
    <d v="2023-01-27T00:00:00"/>
    <s v="27/01/2023"/>
    <m/>
    <s v=""/>
    <s v=""/>
    <s v=""/>
    <s v="Otorgar a la empresa MARCOBRE S.A.C., autorización para realizar las actividades de colecta de recursos hidrobiológicos "/>
    <x v="0"/>
    <m/>
    <m/>
    <m/>
    <s v="COLECTA"/>
    <m/>
    <m/>
  </r>
  <r>
    <n v="79"/>
    <s v="00079-2023-PRODUCE/DGPCHDI"/>
    <s v="00068702-2022"/>
    <x v="0"/>
    <d v="2023-01-27T00:00:00"/>
    <s v="27/01/2023"/>
    <m/>
    <s v=""/>
    <s v=""/>
    <s v=""/>
    <s v="Otorgar a la empresa TTT GRUPO MORIQHAWA S.A.C - TTT GM S.A.C., autorización para realizar las actividades de colecta de recursos hidrobiológicos "/>
    <x v="0"/>
    <m/>
    <m/>
    <m/>
    <s v="COLECTA"/>
    <m/>
    <m/>
  </r>
  <r>
    <n v="80"/>
    <s v="00080-2023-PRODUCE/DGPCHDI"/>
    <s v="00000581-2023"/>
    <x v="0"/>
    <d v="2023-01-27T00:00:00"/>
    <s v="27/01/2023"/>
    <m/>
    <s v=""/>
    <s v=""/>
    <s v=""/>
    <s v="Otorgar a la empresa FISHECUADOR S.A., representada en el país por los señores Omar Diego Carcovich Jibaja y Eduardo Carcovich Carcovich, permiso de pesca para operar la embarcación pesquera de cerco de bandera ecuatoriana denominada DOÑA CHULE "/>
    <x v="0"/>
    <s v="CHD"/>
    <s v="ATUN"/>
    <s v="buque de la CIAT"/>
    <s v="TUPA N° 017. OTORGAMIENTO DE PERMISO DE PESCA PARA EMBARCACIONES DE BANDERA EXTRANJERA."/>
    <m/>
    <m/>
  </r>
  <r>
    <n v="81"/>
    <s v="00081-2023-PRODUCE/DGPCHDI"/>
    <s v="00085743-2022"/>
    <x v="0"/>
    <d v="2023-01-27T00:00:00"/>
    <s v="27/01/2023"/>
    <m/>
    <s v=""/>
    <s v=""/>
    <s v=""/>
    <s v="Otorgar a la empresa PESCAPECES S.A., representada en el país por los señores Omar Diego Carcovich Jibaja y Eduardo Carcovich Carcovich, permiso de pesca para operar la embarcación pesquera de cerco de bandera  ecuatoriana denominada PACIFIC TUNA "/>
    <x v="0"/>
    <s v="CHD"/>
    <s v="ATUN"/>
    <s v="buque de la CIAT"/>
    <s v="TUPA N° 017. OTORGAMIENTO DE PERMISO DE PESCA PARA EMBARCACIONES DE BANDERA EXTRANJERA."/>
    <m/>
    <m/>
  </r>
  <r>
    <n v="82"/>
    <s v="00082-2023-PRODUCE/DGPCHDI"/>
    <s v="00090962-2022"/>
    <x v="0"/>
    <d v="2023-01-27T00:00:00"/>
    <s v="27/01/2023"/>
    <m/>
    <s v=""/>
    <s v=""/>
    <s v=""/>
    <s v="Otorgar a la empresa ECUAVESSEL S.A., representada en el país por los señores Omar Diego Carcovich Jibaja y Eduardo Carcovich Carcovich, permiso de pesca para operar la embarcación pesquera de cerco de bandera ecuatoriana denominada AMALIS "/>
    <x v="0"/>
    <s v="CHD"/>
    <s v="ATUN"/>
    <s v="buque de la CIAT"/>
    <s v="TUPA N° 017. OTORGAMIENTO DE PERMISO DE PESCA PARA EMBARCACIONES DE BANDERA EXTRANJERA."/>
    <m/>
    <m/>
  </r>
  <r>
    <n v="83"/>
    <s v="00083-2023-PRODUCE/DGPCHDI"/>
    <s v="00091693-2022"/>
    <x v="0"/>
    <d v="2023-01-27T00:00:00"/>
    <s v="27/01/2023"/>
    <n v="4851"/>
    <s v="BEATITA DE HUMAY 3_x000a_BEATITA DE HUMAY 1"/>
    <s v="PL-4851-PM_x000a_PL-10319-PM"/>
    <s v="CUSTODIO HUAMANCHUMO NICOLASA"/>
    <s v="solicitud de ampliación del plazo para la ejecución de la autorización de incremento de flota -  NICOLASA CUSTODIO HUAMANCHUMO"/>
    <x v="0"/>
    <m/>
    <m/>
    <m/>
    <s v="AMPLIACION DE PLAZO AIF"/>
    <m/>
    <m/>
  </r>
  <r>
    <n v="84"/>
    <s v="00084-2023-PRODUCE/DGPCHDI"/>
    <s v="00070401-2022"/>
    <x v="0"/>
    <d v="2023-01-27T00:00:00"/>
    <s v="27/01/2023"/>
    <n v="1766"/>
    <s v="BELISSA"/>
    <s v="HO-1766-CM"/>
    <s v="PESQUERA KEOPS S.A.C."/>
    <s v="Declarar en abandono el procedimiento de solicitud de cambio de titular del permiso de pesca para operar la embarcación pesquera BELISSA "/>
    <x v="0"/>
    <m/>
    <m/>
    <m/>
    <s v="CAMBIO DE TITULAR"/>
    <s v=" - "/>
    <s v="ABANDONO"/>
  </r>
  <r>
    <n v="85"/>
    <s v="00085-2023-PRODUCE/DGPCHDI"/>
    <s v="00091556-2022"/>
    <x v="0"/>
    <d v="2023-01-27T00:00:00"/>
    <s v="27/01/2023"/>
    <m/>
    <s v=""/>
    <s v=""/>
    <s v=""/>
    <s v="Otorgar a la empresa PACIFICTUNA S.A., representada en el país por los señores Omar Diego Carcovich Jibaja y Eduardo Carcovich Carcovich, permiso de pesca para operar la embarcación pesquera de cerco de bandera ecuatoriana denominada DOÑA TULA "/>
    <x v="0"/>
    <s v="CHD"/>
    <s v="ATUN"/>
    <s v="buque de la CIAT"/>
    <s v="TUPA N° 017. OTORGAMIENTO DE PERMISO DE PESCA PARA EMBARCACIONES DE BANDERA EXTRANJERA."/>
    <m/>
    <m/>
  </r>
  <r>
    <n v="86"/>
    <s v="00086-2023-PRODUCE/DGPCHDI"/>
    <s v="00075687-2022"/>
    <x v="0"/>
    <d v="2023-01-27T00:00:00"/>
    <s v="27/01/2023"/>
    <m/>
    <s v=""/>
    <s v=""/>
    <s v=""/>
    <s v="Otorgar a la empresa GAS NATURAL DE LIMA Y CALLAO S.A., autorización para realizar las actividades de colecta de recursos hidrobiológicos "/>
    <x v="0"/>
    <m/>
    <m/>
    <m/>
    <s v="COLECTA"/>
    <m/>
    <m/>
  </r>
  <r>
    <n v="87"/>
    <s v="00087-2023-PRODUCE/DGPCHDI"/>
    <s v="00075680-2022"/>
    <x v="0"/>
    <d v="2023-01-27T00:00:00"/>
    <s v="27/01/2023"/>
    <m/>
    <s v=""/>
    <s v=""/>
    <s v=""/>
    <s v="Otorgar a la empresa GAS NATURAL DE LIMA Y CALLAO S.A., autorización para realizar las actividades de colecta de recursos hidrobiológicos "/>
    <x v="0"/>
    <m/>
    <m/>
    <m/>
    <s v="COLECTA"/>
    <m/>
    <m/>
  </r>
  <r>
    <n v="88"/>
    <s v="00088-2023-PRODUCE/DGPCHDI"/>
    <s v="00075401-2022"/>
    <x v="0"/>
    <d v="2023-01-27T00:00:00"/>
    <s v="27/01/2023"/>
    <m/>
    <s v=""/>
    <s v=""/>
    <s v=""/>
    <s v="Otorgar a la empresa SOUTHERN PERU COPPER CORPORATION, SUCURSAL DEL PERÚ, autorización para realizar las actividades de colecta de recursos hidrobiológicos"/>
    <x v="0"/>
    <m/>
    <m/>
    <m/>
    <s v="COLECTA"/>
    <m/>
    <m/>
  </r>
  <r>
    <n v="89"/>
    <s v="00089-2023-PRODUCE/DGPCHDI"/>
    <s v="00074493-2022"/>
    <x v="0"/>
    <d v="2023-01-27T00:00:00"/>
    <s v="27/01/2023"/>
    <m/>
    <s v=""/>
    <s v=""/>
    <s v=""/>
    <s v="Otorgar a la empresa GAS NATURAL DE LIMA Y CALLAO S.A., autorización para realizar las actividades de colecta de recursos hidrobiológicos "/>
    <x v="0"/>
    <m/>
    <m/>
    <m/>
    <s v="COLECTA"/>
    <m/>
    <m/>
  </r>
  <r>
    <n v="90"/>
    <s v="00090-2023-PRODUCE/DGPCHDI"/>
    <s v="00088474-2022"/>
    <x v="0"/>
    <d v="2023-01-30T00:00:00"/>
    <s v="30/01/2023"/>
    <m/>
    <s v=""/>
    <s v=""/>
    <s v=""/>
    <s v="Otorgar a la empresa ALETAMARILLA S.A., permiso de pesca para operar la embarcación pesquera de cerco de bandera ecuatoriana denominada DOÑA NANCY ."/>
    <x v="0"/>
    <s v="CHD"/>
    <s v="ATUN"/>
    <s v="buque de la CIAT"/>
    <s v="TUPA N° 017. OTORGAMIENTO DE PERMISO DE PESCA PARA EMBARCACIONES DE BANDERA EXTRANJERA."/>
    <m/>
    <m/>
  </r>
  <r>
    <n v="91"/>
    <s v="00091-2023-PRODUCE/DGPCHDI"/>
    <s v="00087641-2022"/>
    <x v="0"/>
    <d v="2023-01-30T00:00:00"/>
    <s v="30/01/2023"/>
    <m/>
    <s v=""/>
    <s v=""/>
    <s v=""/>
    <s v="Otorgar a la empresa AACH HOLDING COMPANY LLC., permiso de pesca para operar la embarcación pesquera de cerco de bandera estadounidense denominada ISABELLA "/>
    <x v="0"/>
    <s v="CHD"/>
    <s v="ATUN"/>
    <s v="buque de la CIAT"/>
    <s v="TUPA N° 017. OTORGAMIENTO DE PERMISO DE PESCA PARA EMBARCACIONES DE BANDERA EXTRANJERA."/>
    <m/>
    <m/>
  </r>
  <r>
    <n v="92"/>
    <s v="00092-2023-PRODUCE/DGPCHDI"/>
    <s v="00088470-2022"/>
    <x v="0"/>
    <d v="2023-01-30T00:00:00"/>
    <s v="30/01/2023"/>
    <m/>
    <s v=""/>
    <s v=""/>
    <s v=""/>
    <s v="Otorgar a la empresa AACH HOLDING COMPANY LLC., permiso de pesca para operar la embarcación pesquera de cerco de bandera estadounidense denominada DANIELA "/>
    <x v="0"/>
    <s v="CHD"/>
    <s v="ATUN"/>
    <s v="buque de la CIAT"/>
    <s v="TUPA N° 017. OTORGAMIENTO DE PERMISO DE PESCA PARA EMBARCACIONES DE BANDERA EXTRANJERA."/>
    <m/>
    <m/>
  </r>
  <r>
    <n v="93"/>
    <s v="00093-2023-PRODUCE/DGPCHDI"/>
    <s v="00070829-2022"/>
    <x v="0"/>
    <d v="2023-01-30T00:00:00"/>
    <s v="30/01/2023"/>
    <m/>
    <s v=""/>
    <s v=""/>
    <s v=""/>
    <s v="Otorgar a la empresa MINERA CHINALCO PERU S.A., autorización para realizar las actividades de colecta de recursos hidrobiológicos."/>
    <x v="0"/>
    <m/>
    <m/>
    <m/>
    <s v="COLECTA"/>
    <m/>
    <m/>
  </r>
  <r>
    <n v="94"/>
    <s v="00094-2023-PRODUCE/DGPCHDI"/>
    <s v="00072264-2022"/>
    <x v="0"/>
    <d v="2023-01-30T00:00:00"/>
    <s v="30/01/2023"/>
    <m/>
    <s v=""/>
    <s v=""/>
    <s v=""/>
    <s v="Otorgar a la empresa COMPAÑIA MINERA KOLPA S.A., autorización para realizar las actividades de colecta de recursos hidrobiológicos."/>
    <x v="0"/>
    <m/>
    <m/>
    <m/>
    <s v="COLECTA"/>
    <m/>
    <m/>
  </r>
  <r>
    <n v="95"/>
    <s v="00095-2023-PRODUCE/DGPCHDI"/>
    <s v="00085422-2022"/>
    <x v="0"/>
    <d v="2023-01-30T00:00:00"/>
    <s v="30/01/2023"/>
    <n v="45"/>
    <s v="MAGALY"/>
    <s v="CO-0045-CM"/>
    <s v="ESPINO ROSAS EVELYN MAGALY"/>
    <s v="Solicita asignación de cuotas zona centro norte de la E/P MAGALY de matrícula CO-0045-CM en cumplimiento del Artículo 2 de la RVM 111-2022-PRODUCE/DVPA"/>
    <x v="0"/>
    <m/>
    <m/>
    <m/>
    <m/>
    <m/>
    <m/>
  </r>
  <r>
    <n v="96"/>
    <s v="00096-2023-PRODUCE/DGPCHDI"/>
    <s v="00079925-2022"/>
    <x v="0"/>
    <d v="2023-01-31T00:00:00"/>
    <s v="31/01/2023"/>
    <m/>
    <s v="CASACA_x000a_ROSA II"/>
    <s v="CO-12234-PM_x000a_CO-16948-PM"/>
    <s v=""/>
    <s v="Otorgar a favor de la empresa AUSTRAL GROUP S.A.A. la autorización de incremento de flota para adquirir una embarcación pesquera "/>
    <x v="0"/>
    <m/>
    <m/>
    <m/>
    <s v="AIF"/>
    <m/>
    <m/>
  </r>
  <r>
    <n v="97"/>
    <s v="00097-2023-PRODUCE/DGPCHDI"/>
    <s v="00080780-2022"/>
    <x v="1"/>
    <d v="2023-02-01T00:00:00"/>
    <s v="01/02/2023"/>
    <n v="6387"/>
    <s v="CAPRICORNIO 5"/>
    <s v="CE-6387-PM"/>
    <s v="PESQUERA CAPRICORNIO S.A."/>
    <s v="Solicitud de modificación del permiso de pesca por cambio de matrícula de la embarcación pesquera CAPRICORNIO 5, presentada por la empresa PESQUERA CAPRICORNIO S.A"/>
    <x v="0"/>
    <m/>
    <m/>
    <m/>
    <s v="TUPA N° 009. MODIFICACION DEL PERMISO DE PESCA POR CAMBIO DE NOMBRE O MATRICULA DE EMBARCACION PESQUERA DE MENOR Y MAYOR ESCALA."/>
    <m/>
    <m/>
  </r>
  <r>
    <n v="98"/>
    <s v="00098-2023-PRODUCE/DGPCHDI"/>
    <s v="00004438-2021"/>
    <x v="1"/>
    <d v="2023-02-01T00:00:00"/>
    <s v="01/02/2023"/>
    <m/>
    <s v=""/>
    <s v=""/>
    <s v=""/>
    <s v="Declarar la conclusión del procedimiento de queja por defectos de tramitación, sin pronunciamiento sobre el fondo, formulada por la señora MARIA DEL ROSARIO LA JARA COLONIO "/>
    <x v="1"/>
    <m/>
    <m/>
    <m/>
    <m/>
    <m/>
    <m/>
  </r>
  <r>
    <n v="99"/>
    <s v="00099-2023-PRODUCE/DGPCHDI"/>
    <s v="00072874-2022"/>
    <x v="1"/>
    <d v="2023-02-01T00:00:00"/>
    <s v="01/02/2023"/>
    <n v="27032"/>
    <s v="TIMOTEO II"/>
    <s v="CO-27032-CM"/>
    <s v="PESQUERA KEOPS S.A.C."/>
    <s v="Declarar en abandono el procedimiento de solicitud de cambio de titular del permiso de pesca para operar la embarcación pesquera TIMOTEO II presentada por la empresa LA CALADA S.A.C. "/>
    <x v="0"/>
    <m/>
    <m/>
    <m/>
    <s v="CAMBIO DE TITULAR"/>
    <s v=" - "/>
    <s v="ABANDONO"/>
  </r>
  <r>
    <n v="100"/>
    <s v="00100-2023-PRODUCE/DGPCHDI"/>
    <s v="00072877-2022"/>
    <x v="1"/>
    <d v="2023-02-01T00:00:00"/>
    <s v="01/02/2023"/>
    <n v="23162"/>
    <s v="DINA"/>
    <s v="CE-23162-CM"/>
    <s v="PESQUERA KEOPS S.A.C."/>
    <s v="Declarar en abandono el procedimiento de solicitud de cambio de titular del permiso de pesca para operar la embarcación pesquera DINA presentada por la empresa LA CALADA S.A.C. "/>
    <x v="0"/>
    <m/>
    <m/>
    <m/>
    <s v="CAMBIO DE TITULAR"/>
    <s v=" - "/>
    <s v="ABANDONO"/>
  </r>
  <r>
    <n v="101"/>
    <s v="00101-2023-PRODUCE/DGPCHDI"/>
    <s v="00072885-2022"/>
    <x v="1"/>
    <d v="2023-02-01T00:00:00"/>
    <s v="01/02/2023"/>
    <n v="4569"/>
    <s v="FERNANDOS III"/>
    <s v="PT-4569-BM"/>
    <s v="PESQUERA KEOPS S.A.C."/>
    <s v="Declarar en abandono el procedimiento de solicitud de cambio de titular del permiso de pesca para operar la embarcación pesquera FERNANDOS III "/>
    <x v="0"/>
    <m/>
    <m/>
    <m/>
    <s v="CAMBIO DE TITULAR"/>
    <s v=" - "/>
    <s v="ABANDONO"/>
  </r>
  <r>
    <n v="102"/>
    <s v="00102-2023-PRODUCE/DGPCHDI"/>
    <s v="00072891-2022"/>
    <x v="1"/>
    <d v="2023-02-01T00:00:00"/>
    <s v="01/02/2023"/>
    <n v="28831"/>
    <s v="LUCERITO"/>
    <s v="HO-28831-CM"/>
    <s v="PESQUERA KEOPS S.A.C."/>
    <s v="Declarar en abandono el procedimiento de solicitud de cambio de titular del permiso de pesca para operar la embarcación pesquera LUCERITO presentada por la empresa LA CALADA S.A.C. "/>
    <x v="0"/>
    <m/>
    <m/>
    <m/>
    <s v="CAMBIO DE TITULAR"/>
    <s v=" - "/>
    <s v="ABANDONO"/>
  </r>
  <r>
    <n v="103"/>
    <s v="00103-2023-PRODUCE/DGPCHDI"/>
    <s v="00059457-2022"/>
    <x v="1"/>
    <d v="2023-02-01T00:00:00"/>
    <s v="01/02/2023"/>
    <n v="3658"/>
    <s v="MI JOSE RAYMUNDO"/>
    <s v="PL-3658-CM"/>
    <s v="BANCES LLAUCE MARCELINO"/>
    <s v="Aprobar a favor de la empresa MAR &amp; JU S.A.C.  el cambio de titular del permiso de pesca para operar la embarcación pesquera MI JOSE RAYMUNDO "/>
    <x v="0"/>
    <m/>
    <m/>
    <m/>
    <s v="CAMBIO DE TITULAR"/>
    <s v=" - "/>
    <m/>
  </r>
  <r>
    <n v="104"/>
    <s v="00104-2023-PRODUCE/DGPCHDI"/>
    <s v="00072887-2022"/>
    <x v="1"/>
    <d v="2023-02-01T00:00:00"/>
    <s v="01/02/2023"/>
    <n v="23623"/>
    <s v="CELESTINA I"/>
    <s v="IO-23623-CM"/>
    <s v="PESQUERA KEOPS S.A.C."/>
    <s v="Declarar en abandono el procedimiento de solicitud de cambio de titular del permiso de pesca para operar la embarcación pesquera CELESTINA I ; presentada por la empresa LA CALADA S.A.C. "/>
    <x v="0"/>
    <m/>
    <m/>
    <m/>
    <s v="CAMBIO DE TITULAR"/>
    <s v=" - "/>
    <s v="ABANDONO"/>
  </r>
  <r>
    <n v="105"/>
    <s v="00105-2023-PRODUCE/DGPCHDI"/>
    <s v="00072897-2022"/>
    <x v="1"/>
    <d v="2023-02-01T00:00:00"/>
    <s v="01/02/2023"/>
    <n v="969"/>
    <s v="KIKO I"/>
    <s v="CE-0969-CM"/>
    <s v="PESQUERA KEOPS S.A.C."/>
    <s v="Declarar en abandono el procedimiento de solicitud de cambio de titular del permiso de pesca para operar la embarcación pesquera KIKO I presentada por la empresa LA CALADA S.A.C."/>
    <x v="0"/>
    <m/>
    <m/>
    <m/>
    <s v="CAMBIO DE TITULAR"/>
    <s v=" - "/>
    <s v="ABANDONO"/>
  </r>
  <r>
    <n v="106"/>
    <s v="00106-2023-PRODUCE/DGPCHDI"/>
    <s v="00072892-2022"/>
    <x v="1"/>
    <d v="2023-02-01T00:00:00"/>
    <s v="01/02/2023"/>
    <n v="4887"/>
    <s v="PILAR"/>
    <s v="CO-04887-CM"/>
    <s v="PESQUERA KEOPS S.A.C."/>
    <s v="Declarar en abandono el procedimiento de solicitud de cambio de titular del permiso de pesca para operar la embarcación pesquera PILAR presentada por la empresa LA CALADA S.A.C. "/>
    <x v="0"/>
    <m/>
    <m/>
    <m/>
    <s v="CAMBIO DE TITULAR"/>
    <s v=" - "/>
    <s v="ABANDONO"/>
  </r>
  <r>
    <n v="107"/>
    <s v="00107-2023-PRODUCE/DGPCHDI"/>
    <s v="00087921-2022"/>
    <x v="1"/>
    <d v="2023-02-01T00:00:00"/>
    <s v="01/02/2023"/>
    <m/>
    <s v=""/>
    <s v=""/>
    <s v=""/>
    <s v="Otorgar a la empresa COMPAÑÍA SUR TUNA SURTUNA S.A., permiso de pesca para operar la embarcación pesquera de cerco de bandera ecuatoriana denominada ADRIA DEL MAR "/>
    <x v="0"/>
    <s v="CHD"/>
    <s v="ATUN"/>
    <s v="buque de la CIAT"/>
    <s v="TUPA N° 017. OTORGAMIENTO DE PERMISO DE PESCA PARA EMBARCACIONES DE BANDERA EXTRANJERA."/>
    <m/>
    <m/>
  </r>
  <r>
    <n v="108"/>
    <s v="00108-2023-PRODUCE/DGPCHDI"/>
    <s v="00087658-2022"/>
    <x v="1"/>
    <d v="2023-02-01T00:00:00"/>
    <s v="01/02/2023"/>
    <m/>
    <s v=""/>
    <s v=""/>
    <s v=""/>
    <s v="Otorgar a la empresa PESQUERA MIRIAM, S.A., permiso de pesca para operar la embarcación pesquera de cerco de bandera panameña denominada LJUBICA ."/>
    <x v="0"/>
    <s v="CHD"/>
    <s v="ATUN"/>
    <s v="buque de la CIAT"/>
    <s v="TUPA N° 017. OTORGAMIENTO DE PERMISO DE PESCA PARA EMBARCACIONES DE BANDERA EXTRANJERA."/>
    <m/>
    <m/>
  </r>
  <r>
    <n v="109"/>
    <s v="00109-2023-PRODUCE/DGPCHDI"/>
    <s v="00005897-2023"/>
    <x v="1"/>
    <d v="2023-02-01T00:00:00"/>
    <s v="01/02/2023"/>
    <m/>
    <s v=""/>
    <s v=""/>
    <s v=""/>
    <s v="Otorgar a la empresa ELVAYKA KYOEI S.A., representada en el país por el señor Mario Alfonso Miranda Eyzaguirre, permiso de pesca para operar la embarcación pesquera de cerco de bandera ecuatoriana denominada DON IGILIO "/>
    <x v="0"/>
    <s v="CHD"/>
    <s v="ATUN"/>
    <s v="buque de la CIAT"/>
    <s v="TUPA N° 017. OTORGAMIENTO DE PERMISO DE PESCA PARA EMBARCACIONES DE BANDERA EXTRANJERA."/>
    <m/>
    <m/>
  </r>
  <r>
    <n v="110"/>
    <s v="00110-2023-PRODUCE/DGPCHDI"/>
    <s v="00005907-2023"/>
    <x v="1"/>
    <d v="2023-02-01T00:00:00"/>
    <s v="01/02/2023"/>
    <m/>
    <s v=""/>
    <s v=""/>
    <s v=""/>
    <s v="Otorgar a la empresa PESQUERA DOÑAROGE S.A., representada en el país por el señor Mario Alfonso Miranda Eyzaguirre, permiso de pesca para operar la embarcación pesquera de cerco de bandera ecuatoriana denominada DOÑA ROGE "/>
    <x v="0"/>
    <s v="CHD"/>
    <s v="ATUN"/>
    <s v="buque de la CIAT"/>
    <s v="TUPA N° 017. OTORGAMIENTO DE PERMISO DE PESCA PARA EMBARCACIONES DE BANDERA EXTRANJERA."/>
    <m/>
    <m/>
  </r>
  <r>
    <n v="111"/>
    <s v="00111-2023-PRODUCE/DGPCHDI"/>
    <s v="00005895-2023"/>
    <x v="1"/>
    <d v="2023-02-01T00:00:00"/>
    <s v="01/02/2023"/>
    <m/>
    <s v=""/>
    <s v=""/>
    <s v=""/>
    <s v="Otorgar a la empresa ELVAYKA KYOEI S.A., representada en el país por Mario Alfonso Miranda Eyzaguirre, permiso de pesca para operar la embarcación pesquera de cerco de bandera ecuatoriana denominada CHIARA"/>
    <x v="0"/>
    <s v="CHD"/>
    <s v="ATUN"/>
    <s v="buque de la CIAT"/>
    <s v="TUPA N° 017. OTORGAMIENTO DE PERMISO DE PESCA PARA EMBARCACIONES DE BANDERA EXTRANJERA."/>
    <m/>
    <m/>
  </r>
  <r>
    <n v="112"/>
    <s v="00112-2023-PRODUCE/DGPCHDI"/>
    <s v="00005904-2023"/>
    <x v="1"/>
    <d v="2023-02-01T00:00:00"/>
    <s v="01/02/2023"/>
    <m/>
    <s v=""/>
    <s v=""/>
    <s v=""/>
    <s v="Otorgar a la empresa PESQUERA DOÑAMARUJA S.A., representada en el país por el señor Mario Alfonso Miranda Eyzaguirre, permiso de pesca para operar la embarcación pesquera de cerco de bandera ecuatoriana denominada DOÑA MARUJA "/>
    <x v="0"/>
    <s v="CHD"/>
    <s v="ATUN"/>
    <s v="buque de la CIAT"/>
    <s v="TUPA N° 017. OTORGAMIENTO DE PERMISO DE PESCA PARA EMBARCACIONES DE BANDERA EXTRANJERA."/>
    <m/>
    <m/>
  </r>
  <r>
    <n v="113"/>
    <s v="00113-2023-PRODUCE/DGPCHDI"/>
    <s v="00005908-2023"/>
    <x v="1"/>
    <d v="2023-02-01T00:00:00"/>
    <s v="01/02/2023"/>
    <m/>
    <s v=""/>
    <s v=""/>
    <s v=""/>
    <s v="Otorgar a la empresa ELVAYKA KYOEI S.A., representada en el país por el señor Mario Alfonso Miranda Eyzaguirre, permiso de pesca para operar la embarcación pesquera de cerco de bandera ecuatoriana denominada GIULIETTA "/>
    <x v="0"/>
    <s v="CHD"/>
    <s v="ATUN"/>
    <s v="buque de la CIAT"/>
    <s v="TUPA N° 017. OTORGAMIENTO DE PERMISO DE PESCA PARA EMBARCACIONES DE BANDERA EXTRANJERA."/>
    <m/>
    <m/>
  </r>
  <r>
    <n v="114"/>
    <s v="00114-2023-PRODUCE/DGPCHDI"/>
    <s v="00005902-2023"/>
    <x v="1"/>
    <d v="2023-02-01T00:00:00"/>
    <s v="01/02/2023"/>
    <m/>
    <s v=""/>
    <s v=""/>
    <s v=""/>
    <s v="Otorgar a la empresa PESQUERA DON BARTOLO S.A., representada en el país por Mario Alfonso Miranda Eyzaguirre, permiso de pesca para operar la embarcación pesquera de cerco de bandera ecuatoriana denominada DON BARTOLO."/>
    <x v="0"/>
    <s v="CHD"/>
    <s v="ATUN"/>
    <s v="buque de la CIAT"/>
    <s v="TUPA N° 017. OTORGAMIENTO DE PERMISO DE PESCA PARA EMBARCACIONES DE BANDERA EXTRANJERA."/>
    <m/>
    <m/>
  </r>
  <r>
    <n v="115"/>
    <s v="00115-2023-PRODUCE/DGPCHDI"/>
    <s v="00003006-2023"/>
    <x v="1"/>
    <d v="2023-02-01T00:00:00"/>
    <s v="01/02/2023"/>
    <m/>
    <s v=""/>
    <s v=""/>
    <s v=""/>
    <s v="Otorgar a la empresa BUEHS BOWEN DANIEL ROBERTO, representada en el país por los señores Omar Diego Carcovich Jibaja y Eduardo Carcovich Carcovich, permiso de pesca para operar la embarcación pesquera de cerco de bandera ecuatoriana denominada CAP. BERNY B"/>
    <x v="0"/>
    <s v="CHD"/>
    <s v="ATUN"/>
    <s v="buque de la CIAT"/>
    <s v="TUPA N° 017. OTORGAMIENTO DE PERMISO DE PESCA PARA EMBARCACIONES DE BANDERA EXTRANJERA."/>
    <m/>
    <m/>
  </r>
  <r>
    <n v="116"/>
    <s v="00116-2023-PRODUCE/DGPCHDI"/>
    <s v="00088480-2022"/>
    <x v="1"/>
    <d v="2023-02-01T00:00:00"/>
    <s v="01/02/2023"/>
    <m/>
    <s v=""/>
    <s v=""/>
    <s v=""/>
    <s v="Otorgar a la empresa FISHECUADOR S.A., representada en el país por los señores Omar Diego Carcovich Jibaja y Eduardo Carcovich Carcovich, permiso de pesca para operar la embarcación pesquera de cerco de bandera ecuatoriana denominada EASTERN PACIFIC "/>
    <x v="0"/>
    <s v="CHD"/>
    <s v="ATUN"/>
    <s v="buque de la CIAT"/>
    <s v="TUPA N° 017. OTORGAMIENTO DE PERMISO DE PESCA PARA EMBARCACIONES DE BANDERA EXTRANJERA."/>
    <m/>
    <m/>
  </r>
  <r>
    <n v="117"/>
    <s v="00117-2023-PRODUCE/DGPCHDI"/>
    <s v="00087664-2022"/>
    <x v="1"/>
    <d v="2023-02-01T00:00:00"/>
    <s v="01/02/2023"/>
    <m/>
    <s v=""/>
    <s v=""/>
    <s v=""/>
    <s v="Otorgar a la empresa CAPITAL PROPERTY INTERNATIONAL INC., representada en el país por los señores Omar Diego Carcovich Jibaja y Eduardo Carcovich Carcovich, permiso de pesca para operar la embarcación pesquera de cerco de bandera panameña denominada DIVA MARIA "/>
    <x v="0"/>
    <s v="CHD"/>
    <s v="ATUN"/>
    <s v="buque de la CIAT"/>
    <s v="TUPA N° 017. OTORGAMIENTO DE PERMISO DE PESCA PARA EMBARCACIONES DE BANDERA EXTRANJERA."/>
    <m/>
    <m/>
  </r>
  <r>
    <n v="118"/>
    <s v="00118-2023-PRODUCE/DGPCHDI"/>
    <s v="00068215-2022"/>
    <x v="1"/>
    <d v="2023-02-01T00:00:00"/>
    <s v="01/02/2023"/>
    <m/>
    <s v=""/>
    <s v=""/>
    <s v=""/>
    <s v="Otorgar a la empresa NEXA RESOURCES ATACOCHA S.A.A., autorización para realizar las actividades de colecta de recursos hidrobiológicos "/>
    <x v="0"/>
    <m/>
    <m/>
    <m/>
    <s v="COLECTA"/>
    <m/>
    <m/>
  </r>
  <r>
    <n v="119"/>
    <s v="00119-2023-PRODUCE/DGPCHDI"/>
    <s v="00005909-2023"/>
    <x v="1"/>
    <d v="2023-02-01T00:00:00"/>
    <s v="01/02/2023"/>
    <m/>
    <s v=""/>
    <s v=""/>
    <s v=""/>
    <s v="Otorgar a la empresa TRANSMARINA C.A., representada en el país por el señor Mario Alfonso Miranda Eyzaguirre, permiso de pesca para operar la embarcación pesquera de cerco de bandera ecuatoriana denominada MIRANDA "/>
    <x v="0"/>
    <s v="CHD"/>
    <s v="ATUN"/>
    <s v="buque de la CIAT"/>
    <s v="TUPA N° 017. OTORGAMIENTO DE PERMISO DE PESCA PARA EMBARCACIONES DE BANDERA EXTRANJERA."/>
    <m/>
    <m/>
  </r>
  <r>
    <n v="120"/>
    <s v="00120-2023-PRODUCE/DGPCHDI"/>
    <s v="00081250-2022"/>
    <x v="1"/>
    <d v="2023-02-01T00:00:00"/>
    <s v="01/02/2023"/>
    <m/>
    <s v=""/>
    <s v=""/>
    <s v=""/>
    <s v="Otorgar a la empresa CONCESIONARIA TRANSMISORA REQUE TUMBES S.A.C., autorización para realizar las actividades de colecta de recursos hidrobiológicos "/>
    <x v="0"/>
    <m/>
    <m/>
    <m/>
    <s v="COLECTA"/>
    <m/>
    <m/>
  </r>
  <r>
    <n v="121"/>
    <s v="00121-2023-PRODUCE/DGPCHDI"/>
    <s v="00087652-2022"/>
    <x v="1"/>
    <d v="2023-02-01T00:00:00"/>
    <s v="01/02/2023"/>
    <m/>
    <s v=""/>
    <s v=""/>
    <s v=""/>
    <s v="Otorgar a la empresa ELMACORP S.A., representada en el país por los señores Omar Diego Carcovich Jibaja y Eduardo Carcovich Carcovich, permiso de pesca para operar la embarcación pesquera de cerco de bandera ecuatoriana denominada ARIETE "/>
    <x v="0"/>
    <s v="CHD"/>
    <s v="ATUN"/>
    <s v="buque de la CIAT"/>
    <s v="TUPA N° 017. OTORGAMIENTO DE PERMISO DE PESCA PARA EMBARCACIONES DE BANDERA EXTRANJERA."/>
    <m/>
    <m/>
  </r>
  <r>
    <n v="122"/>
    <s v="00122-2023-PRODUCE/DGPCHDI"/>
    <s v="00089250-2022"/>
    <x v="1"/>
    <d v="2023-02-01T00:00:00"/>
    <s v="01/02/2023"/>
    <m/>
    <s v=""/>
    <s v=""/>
    <s v=""/>
    <s v="Otorgar a la empresa INTELPESCA S.A., representada en el país por los señores Omar Diego Carcovich Jibaja y Eduardo Carcovich Carcovich, permiso de pesca para operar la embarcación pesquera de cerco de bandera ecuatoriana denominada CONNIE JEAN TWO "/>
    <x v="0"/>
    <s v="CHD"/>
    <s v="ATUN"/>
    <s v="buque de la CIAT"/>
    <s v="TUPA N° 017. OTORGAMIENTO DE PERMISO DE PESCA PARA EMBARCACIONES DE BANDERA EXTRANJERA."/>
    <m/>
    <m/>
  </r>
  <r>
    <n v="123"/>
    <s v="00123-2023-PRODUCE/DGPCHDI"/>
    <s v="00087653-2022"/>
    <x v="1"/>
    <d v="2023-02-01T00:00:00"/>
    <s v="01/02/2023"/>
    <m/>
    <s v=""/>
    <s v=""/>
    <s v=""/>
    <s v=".- Otorgar a la empresa PACIFIC MERCANTIL TUNA S.A., representada en el país por los señores Omar Diego Carcovich Jibaja y Eduardo Carcovich Carcovich, permiso de pesca para operar la embarcación pesquera de cerco de bandera panameña denominada JUAN PABLO II "/>
    <x v="0"/>
    <s v="CHD"/>
    <s v="ATUN"/>
    <s v="buque de la CIAT"/>
    <s v="TUPA N° 017. OTORGAMIENTO DE PERMISO DE PESCA PARA EMBARCACIONES DE BANDERA EXTRANJERA."/>
    <m/>
    <m/>
  </r>
  <r>
    <n v="124"/>
    <s v="00124-2023-PRODUCE/DGPCHDI"/>
    <s v="00077299-2022"/>
    <x v="1"/>
    <d v="2023-02-02T00:00:00"/>
    <s v="02/02/2023"/>
    <m/>
    <s v=""/>
    <s v=""/>
    <s v=""/>
    <s v="Otorgar a favor de los señores FRANCISCO JAVIER TEQUE PUESCAS, LEONCIO WILFREDO TEQUE PUESCAS, MATILDE MARTINEZ JACINTO y JUANA SANTISTEBAN GALAN"/>
    <x v="0"/>
    <m/>
    <m/>
    <m/>
    <m/>
    <m/>
    <m/>
  </r>
  <r>
    <n v="125"/>
    <s v="00125-2023-PRODUCE/DGPCHDI"/>
    <s v="00080456-2022"/>
    <x v="1"/>
    <d v="2023-02-02T00:00:00"/>
    <s v="02/02/2023"/>
    <m/>
    <s v=""/>
    <s v=""/>
    <s v=""/>
    <s v="Otorgar a favor de la empresa ROSA ESTEBAN PALMA S.A.C., la autorización de incremento de flota para construir una nueva embarcación pesquera. "/>
    <x v="0"/>
    <m/>
    <m/>
    <m/>
    <s v="AIF"/>
    <m/>
    <m/>
  </r>
  <r>
    <n v="126"/>
    <s v="00126-2023-PRODUCE/DGPCHDI"/>
    <s v="00078219-2022"/>
    <x v="1"/>
    <d v="2023-02-02T00:00:00"/>
    <s v="02/02/2023"/>
    <n v="22169"/>
    <s v="DON GUILLERMO"/>
    <s v="PT-22169-CM"/>
    <s v="CHERRE NUNURA GUILLERMO"/>
    <s v="Declarar en abandono el procedimiento de solicitud de cambio de titular del permiso de pesca para operar la embarcación pesquera DON GUILLERMO presentada por la señora MERCEDES PERICHE DE CHERRE "/>
    <x v="0"/>
    <m/>
    <m/>
    <m/>
    <s v="CAMBIO DE TITULAR"/>
    <s v=" - "/>
    <s v="ABANDONO"/>
  </r>
  <r>
    <n v="127"/>
    <s v="00127-2023-PRODUCE/DGPCHDI"/>
    <s v="00002767-2023"/>
    <x v="1"/>
    <d v="2023-02-02T00:00:00"/>
    <s v="02/02/2023"/>
    <m/>
    <s v=""/>
    <s v=""/>
    <s v=""/>
    <s v="Declarar que la solicitud de modificación del permiso de pesca para operar la embarcación pesquera PAOLA en el extremo referido a la denominación del titular PESQUERA PAOLA S.A.C. a NEGOINVERSIONES PAOLA S.A.C ha sido aprobada automáticamente. "/>
    <x v="0"/>
    <m/>
    <m/>
    <m/>
    <s v="MODIFICACION DE PERMISO DE PESCA"/>
    <m/>
    <m/>
  </r>
  <r>
    <n v="128"/>
    <s v="00128-2023-PRODUCE/DGPCHDI"/>
    <s v="00070642-2022"/>
    <x v="1"/>
    <d v="2023-02-02T00:00:00"/>
    <s v="02/02/2023"/>
    <n v="22721"/>
    <s v="PAMELA FERNANDA"/>
    <s v="PS-22721-CM"/>
    <s v="CANELO HUASASQUICHE FERNANDO HERMENEJILDO"/>
    <s v="Aceptar el desistimiento del procedimiento de cambio de titular del permiso de pesca para operar la embarcación pesquera PAMELA FERNANDA formulado por el señor JESUS SANTOS SUCLUPE URCIA "/>
    <x v="0"/>
    <m/>
    <m/>
    <m/>
    <s v="CAMBIO DE TITULAR"/>
    <s v=" - "/>
    <s v="DESISTIMIENTO"/>
  </r>
  <r>
    <n v="129"/>
    <s v="00129-2023-PRODUCE/DGPCHDI"/>
    <s v="NO TIENE"/>
    <x v="1"/>
    <d v="2023-02-06T00:00:00"/>
    <s v="06/02/2023"/>
    <m/>
    <s v=""/>
    <s v=""/>
    <s v=""/>
    <s v="Declarar fundado el recurso de reconsideración formulado por la empresa FISHECUADOR S.A. "/>
    <x v="0"/>
    <m/>
    <m/>
    <m/>
    <m/>
    <m/>
    <m/>
  </r>
  <r>
    <n v="130"/>
    <s v="00130-2023-PRODUCE/DGPCHDI"/>
    <s v="00091692-2022"/>
    <x v="1"/>
    <d v="2023-02-07T00:00:00"/>
    <s v="07/02/2023"/>
    <m/>
    <s v=""/>
    <s v=""/>
    <s v=""/>
    <s v="Solicitud de ampliación del plazo para ejecutar la autorización de incremento de flota para construir una nueva embarcación presentado por MERCEDES MARIA TUME ECA "/>
    <x v="0"/>
    <m/>
    <m/>
    <m/>
    <s v="AMPLIACION DE PLAZO AIF"/>
    <m/>
    <m/>
  </r>
  <r>
    <n v="131"/>
    <s v="00131-2023-PRODUCE/DGPCHDI"/>
    <s v="00006932-2023"/>
    <x v="1"/>
    <d v="2023-02-07T00:00:00"/>
    <s v="07/02/2023"/>
    <m/>
    <s v=""/>
    <s v=""/>
    <s v=""/>
    <s v="Solicitud de ampliación del plazo para ejecutar la autorización de incremento de flota para construir una nueva embarcación presentada por los señores MANUEL BERNARDINO FIESTAS ECHE y TEODORA QUEREVALU DE FIESTAS"/>
    <x v="0"/>
    <m/>
    <m/>
    <m/>
    <s v="AMPLIACION DE PLAZO AIF"/>
    <m/>
    <m/>
  </r>
  <r>
    <n v="132"/>
    <s v="00132-2023-PRODUCE/DGPCHDI"/>
    <s v="00090268-2022"/>
    <x v="1"/>
    <d v="2023-02-09T00:00:00"/>
    <s v="09/02/2023"/>
    <n v="3881"/>
    <s v="DOS HERMANOS"/>
    <s v="PT-3881-CM"/>
    <s v="PESQUERA HAYDUK S.A."/>
    <s v="Aprobar a favor de la empresa PERU FROST S.A.C. el cambio de titular del permiso de pesca para operar la embarcación pesquera DOS HERMANOS "/>
    <x v="0"/>
    <m/>
    <m/>
    <m/>
    <s v="CAMBIO DE TITULAR"/>
    <s v=" - "/>
    <m/>
  </r>
  <r>
    <n v="133"/>
    <s v="00133-2023-PRODUCE/DGPCHDI"/>
    <s v="00048578-2022"/>
    <x v="1"/>
    <d v="2023-02-09T00:00:00"/>
    <s v="09/02/2023"/>
    <m/>
    <s v=""/>
    <s v=""/>
    <s v=""/>
    <s v="Aceptar la renuncia formulada por la empresa PESQUERA EXALMAR S.A.A., al permiso de pesca para operar la embarcación pesquera MILAGROSA CONCEPCION II "/>
    <x v="0"/>
    <m/>
    <m/>
    <m/>
    <m/>
    <m/>
    <m/>
  </r>
  <r>
    <n v="134"/>
    <s v="00134-2023-PRODUCE/DGPCHDI"/>
    <s v="00072685-2022"/>
    <x v="1"/>
    <d v="2023-02-09T00:00:00"/>
    <s v="09/02/2023"/>
    <m/>
    <s v=""/>
    <s v=""/>
    <s v=""/>
    <s v="Aceptar el Desistimiento respecto a la queja por defectos de tramitación, sin pronunciamiento sobre el fondo, formulada por el señor MANUEL RAMON PAZO QUEREVALU "/>
    <x v="0"/>
    <m/>
    <m/>
    <m/>
    <m/>
    <m/>
    <m/>
  </r>
  <r>
    <n v="135"/>
    <s v="00135-2023-PRODUCE/DGPCHDI"/>
    <s v="00075449-2022"/>
    <x v="1"/>
    <d v="2023-02-10T00:00:00"/>
    <s v="10/02/2023"/>
    <m/>
    <s v=""/>
    <s v=""/>
    <s v=""/>
    <s v="Solicitud de autorización de incremento de flota para construir una nueva embarcación pesquera solicitado por los señores JUAN ANTONIO CUSTODIO HUAMANCHUMO y MARIA FRANCISCA ZAVALETA MARTINEZ"/>
    <x v="0"/>
    <m/>
    <m/>
    <m/>
    <s v="AIF"/>
    <m/>
    <m/>
  </r>
  <r>
    <n v="136"/>
    <s v="00136-2023-PRODUCE/DGPCHDI"/>
    <s v="00068243-2022"/>
    <x v="1"/>
    <d v="2023-02-13T00:00:00"/>
    <s v="13/02/2023"/>
    <m/>
    <s v=""/>
    <s v=""/>
    <s v=""/>
    <s v="Solicita vía derecho de petición la modificación de la autorización otorgada mediante Resolución Directoral Nro. 0095-2022-PRODUCE/DGPCHDI"/>
    <x v="0"/>
    <m/>
    <m/>
    <m/>
    <m/>
    <m/>
    <m/>
  </r>
  <r>
    <n v="137"/>
    <s v="00137-2023-PRODUCE/DGPCHDI"/>
    <s v="00074553-2022"/>
    <x v="1"/>
    <d v="2023-02-13T00:00:00"/>
    <s v="13/02/2023"/>
    <m/>
    <s v=""/>
    <s v=""/>
    <s v=""/>
    <s v="solicitó Autorización de actividades de colecta de recursos hidrobiológicos para el levantamiento de línea de base de estudios ambientales e instrumentos de gestión ambiental complementarios sin uso de embarcación"/>
    <x v="0"/>
    <m/>
    <m/>
    <m/>
    <s v="COLECTA"/>
    <m/>
    <m/>
  </r>
  <r>
    <n v="138"/>
    <s v="00138-2023-PRODUCE/DGPCHDI"/>
    <s v="00001018-2023"/>
    <x v="1"/>
    <d v="2023-02-13T00:00:00"/>
    <s v="13/02/2023"/>
    <m/>
    <s v=""/>
    <s v=""/>
    <s v=""/>
    <s v="solicitó Autorización de actividades de colecta de recursos hidrobiológicos para el levantamiento de línea de base de estudios ambientales e instrumentos de gestión ambiental complementarios sin uso de embarcación"/>
    <x v="0"/>
    <m/>
    <m/>
    <m/>
    <s v="COLECTA"/>
    <m/>
    <m/>
  </r>
  <r>
    <n v="139"/>
    <s v="00139-2023-PRODUCE/DGPCHDI"/>
    <s v="00087694-2022"/>
    <x v="1"/>
    <d v="2023-02-13T00:00:00"/>
    <s v="13/02/2023"/>
    <m/>
    <s v=""/>
    <s v=""/>
    <s v=""/>
    <s v="solicitó Autorización de actividades de colecta de recursos hidrobiológicos para el levantamiento de línea de base de estudios ambientales e instrumentos de gestión ambiental complementarios sin uso de embarcación"/>
    <x v="0"/>
    <m/>
    <m/>
    <m/>
    <s v="COLECTA"/>
    <m/>
    <m/>
  </r>
  <r>
    <n v="140"/>
    <s v="00140-2023-PRODUCE/DGPCHDI"/>
    <s v="00077204-2022"/>
    <x v="1"/>
    <d v="2023-02-14T00:00:00"/>
    <d v="2023-02-14T00:00:00"/>
    <n v="22201"/>
    <s v="FLIPER"/>
    <s v="CE-22201-CM"/>
    <s v="PERICHE INGA CHARLES MICHAEL"/>
    <s v="Solicita la aprobación del cambio de titular del permiso de pesca para operar la embarcación pesquera de menor escala FLIPER con matrícula CE-22201-CM y 29.40 m3 de capacidad de bodega, para la extracción de los recursos Anchoveta y otros recursos hidrobiológicos con destino al consumo humano directo"/>
    <x v="0"/>
    <s v="CHD"/>
    <m/>
    <s v="MENOR ESCALA"/>
    <s v="CAMBIO DE TITULAR"/>
    <s v=" - "/>
    <s v="DECLARAR EN ABANDONO"/>
  </r>
  <r>
    <n v="141"/>
    <s v="00141-2023-PRODUCE/DGPCHDI"/>
    <s v="00006152-2023"/>
    <x v="1"/>
    <d v="2023-02-15T00:00:00"/>
    <d v="2023-02-15T00:00:00"/>
    <n v="3299"/>
    <s v="MARIA MAGALY"/>
    <s v="PT-3299-CM"/>
    <s v="CORPORACION PALVAR S.A.C."/>
    <s v="Solicita la renuncia a la autorización de incremento de flota para construir una nueva embarcación pesquera de 69.64 m3 de capacidad de bodega, vía sustitución de la embarcación pesquera no siniestrada MARINA MAGALY con matrícula PT-3299-PM, otorgada a su favor a través de la Resolución Directoral Nro 00652-2021-PRODUCE/DGPCHDI de fecha 23 de setiembre de 2021"/>
    <x v="0"/>
    <m/>
    <m/>
    <m/>
    <s v="AIF"/>
    <m/>
    <m/>
  </r>
  <r>
    <n v="142"/>
    <s v="00142-2023-PRODUCE/DGPCHDI"/>
    <s v="00001026-2023"/>
    <x v="1"/>
    <d v="2023-02-15T00:00:00"/>
    <d v="2023-02-15T00:00:00"/>
    <n v="3888"/>
    <s v="CINTHIA"/>
    <s v="PT-3888-CM"/>
    <s v="RODRIGUEZ VARGAS MARGARITA CARMEN"/>
    <s v="solicita ampliación del plazo para ejecutar la autorización de incremento de flota para construir una nueva embarcación de 87.11 m3 de capacidad de bodega, vía sustitución de la embarcación pesquera no siniestrada CINTHIA con matrícula PT-3888-CM y 87.11 m3 e capacidad de bodega, otorgada mediante Resolución Directoral Nro 00501-2021-PRODUCE/DGPCHDI de fecha 05 de julio de 2021; en el marco del procedimiento de ampliación de plazo para la ejecución de la autorización de incremento de flota"/>
    <x v="0"/>
    <m/>
    <m/>
    <m/>
    <s v="AMPLIACION DE PLAZO AIF"/>
    <m/>
    <m/>
  </r>
  <r>
    <n v="143"/>
    <s v="00143-2023-PRODUCE/DGPCHDI"/>
    <s v="00006695-2023"/>
    <x v="1"/>
    <d v="2023-02-15T00:00:00"/>
    <d v="2023-02-15T00:00:00"/>
    <n v="11171"/>
    <s v="MELCHORITA II"/>
    <s v="PT-11171-CM"/>
    <s v="QUEREVALU LLENQUE HUMBERTO ;QUEREVALU LLENQUE JOSE SANTIAGO ;QUEREVALU LLENQUE PEDRO PABLO"/>
    <s v="Solicita ampliación del plazo para ejecutar la autorización de incremento de flota para construir una nueva embarcación de 40 m3 de capacidad de bodega, vía sustitución de la embarcación pesquera no siniestrada MELCHORITA II con matrícula PT-11171-CM"/>
    <x v="0"/>
    <m/>
    <m/>
    <m/>
    <s v="AMPLIACION DE PLAZO AIF"/>
    <m/>
    <m/>
  </r>
  <r>
    <n v="144"/>
    <s v="00144-2023-PRODUCE/DGPCHDI"/>
    <s v="00054073-2022"/>
    <x v="1"/>
    <d v="2023-02-15T00:00:00"/>
    <d v="2023-02-15T00:00:00"/>
    <n v="16853"/>
    <s v="MICHELA"/>
    <s v="CO-16853-PM"/>
    <s v="PESQUERA DIAMANTE S.A."/>
    <s v="solicita autorización de incremento de flota para construir una nueva embarcación pesquera de 592.51 m3 de capacidad de bodega, vía sustitución de la embarcación pesquera no siniestrada MICHELA con matrícula CO-16853-PM y 401.17 m3 de capacidad de bodega y reconocimiento de saldo de 191.34 m3"/>
    <x v="0"/>
    <m/>
    <m/>
    <m/>
    <s v="AIF"/>
    <m/>
    <m/>
  </r>
  <r>
    <n v="145"/>
    <s v="00145-2023-PRODUCE/DGPCHDI"/>
    <s v="00008778-2023"/>
    <x v="1"/>
    <d v="2023-02-15T00:00:00"/>
    <d v="2023-02-15T00:00:00"/>
    <m/>
    <s v=""/>
    <s v=""/>
    <s v=""/>
    <s v="Solicita permiso de pesca para operar la embarcación pesquera de bandera ecuatoriana denominada PERLA DEL MAR  con matrícula P-04-01077 y 770 toneladas de capacidad de acarreo, con número de buque de la CIAT 3898, para la extracción del recurso Atún con destino al consumo humano directo"/>
    <x v="0"/>
    <s v="CHD"/>
    <s v="ATUN"/>
    <s v="buque de la CIAT"/>
    <s v="TUPA N° 017. OTORGAMIENTO DE PERMISO DE PESCA PARA EMBARCACIONES DE BANDERA EXTRANJERA."/>
    <m/>
    <m/>
  </r>
  <r>
    <n v="146"/>
    <s v="00146-2023-PRODUCE/DGPCHDI"/>
    <s v="00008476-2023"/>
    <x v="1"/>
    <d v="2023-02-15T00:00:00"/>
    <d v="2023-02-15T00:00:00"/>
    <m/>
    <s v=""/>
    <s v=""/>
    <s v=""/>
    <s v="Rectificar de Oficio el error material contenido en el literal f del artículo 3 de la Resolución Directoral Nro. 00653-2022-PRODUCE/DGPCHDI."/>
    <x v="0"/>
    <m/>
    <m/>
    <m/>
    <s v="RECTIFICACION ERROR MATERIAL"/>
    <m/>
    <s v="ERROR MATERIAL"/>
  </r>
  <r>
    <n v="147"/>
    <s v="00147-2023-PRODUCE/DGPCHDI"/>
    <s v="00008412-2023"/>
    <x v="1"/>
    <d v="2023-02-15T00:00:00"/>
    <d v="2023-02-15T00:00:00"/>
    <m/>
    <s v=""/>
    <s v=""/>
    <s v=""/>
    <s v="solicita permiso de pesca para operar la embarcación pesquera de bandera ecuatoriana denominada ALEJANDRA con matrícula P-04-00764 y 333 toneladas de capacidad de acarreo, con número de buque de la CIAT 11977, para la extracción del recurso Atún con destino al consumo humano directo"/>
    <x v="0"/>
    <s v="CHD"/>
    <s v="ATUN"/>
    <s v="buque de la CIAT"/>
    <s v="TUPA N° 017. OTORGAMIENTO DE PERMISO DE PESCA PARA EMBARCACIONES DE BANDERA EXTRANJERA."/>
    <m/>
    <m/>
  </r>
  <r>
    <n v="148"/>
    <s v="00148-2023-PRODUCE/DGPCHDI"/>
    <s v="00008411-2023"/>
    <x v="1"/>
    <d v="2023-02-15T00:00:00"/>
    <d v="2023-02-15T00:00:00"/>
    <m/>
    <s v=""/>
    <s v=""/>
    <s v=""/>
    <s v="solicita permiso de pesca para operar la embarcación pesquera de bandera ecuatoriana denominada JORGE MARIO con matrícula P-04-01011 y 619 toneladas de capacidad de acarreo, con número de buque de la CIAT 16239, para la extracción del recurso Atún con destino al consumo humano directo"/>
    <x v="0"/>
    <s v="CHD"/>
    <s v="ATUN"/>
    <s v="buque de la CIAT"/>
    <s v="TUPA N° 017. OTORGAMIENTO DE PERMISO DE PESCA PARA EMBARCACIONES DE BANDERA EXTRANJERA."/>
    <m/>
    <m/>
  </r>
  <r>
    <n v="149"/>
    <s v="00149-2023-PRODUCE/DGPCHDI"/>
    <s v="00008974-2023"/>
    <x v="1"/>
    <d v="2023-02-15T00:00:00"/>
    <d v="2023-02-15T00:00:00"/>
    <m/>
    <s v=""/>
    <s v=""/>
    <s v=""/>
    <s v="solicita permiso de pesca para operar la embarcación pesquera de bandera ecuatoriana denominada VICTORIA DEL MAR  con matrícula P-04-00867 y 865 toneladas de capacidad de acarreo, con número de buque de la CIAT 6297, para la extracción del recurso Atún con destino al consumo humano directo"/>
    <x v="0"/>
    <s v="CHD"/>
    <s v="ATUN"/>
    <s v="buque de la CIAT"/>
    <s v="TUPA N° 017. OTORGAMIENTO DE PERMISO DE PESCA PARA EMBARCACIONES DE BANDERA EXTRANJERA."/>
    <m/>
    <m/>
  </r>
  <r>
    <n v="150"/>
    <s v="00150-2023-PRODUCE/DGPCHDI"/>
    <s v="MEMORANDO N° 00000037-2023-PRODUCE/DGPCHDI"/>
    <x v="1"/>
    <d v="2023-02-17T00:00:00"/>
    <d v="2023-02-17T00:00:00"/>
    <m/>
    <s v=""/>
    <s v=""/>
    <s v=""/>
    <s v="Aprobar el Plan Interno de Gestión de la DGPCHDI 2023, que obra en anexo y forma parte integrante de la presente Resolución Directoral. "/>
    <x v="2"/>
    <m/>
    <m/>
    <m/>
    <m/>
    <m/>
    <m/>
  </r>
  <r>
    <n v="151"/>
    <s v="00151-2023-PRODUCE/DGPCHDI"/>
    <s v="00008912-2023"/>
    <x v="1"/>
    <d v="2023-02-17T00:00:00"/>
    <d v="2023-02-17T00:00:00"/>
    <m/>
    <s v=""/>
    <s v=""/>
    <s v=""/>
    <s v="ampliación del plazo para la ejecución de la autorización de incremento de flota dispuesta mediante Resolución Directoral 00574-2021-PRODUCE/DGPCHDI "/>
    <x v="0"/>
    <m/>
    <m/>
    <m/>
    <s v="AMPLIACION DE PLAZO AIF"/>
    <m/>
    <m/>
  </r>
  <r>
    <n v="152"/>
    <s v="00152-2023-PRODUCE/DGPCHDI"/>
    <s v="00090269-2022"/>
    <x v="1"/>
    <d v="2023-02-20T00:00:00"/>
    <d v="2023-02-20T00:00:00"/>
    <n v="935"/>
    <s v="UNION I"/>
    <s v="PT-0935-CM"/>
    <s v="PESQUERA HAYDUK S.A."/>
    <s v="Solicita el cambio de titularidad del permiso de pesca para operar la embarcación pesquera UNION I con matrícula PT-0935-CM y 95.63 m3 de capacidad de bodega."/>
    <x v="0"/>
    <m/>
    <m/>
    <m/>
    <s v="CAMBIO DE TITULAR"/>
    <s v=" - "/>
    <m/>
  </r>
  <r>
    <n v="153"/>
    <s v="00153-2023-PRODUCE/DGPCHDI"/>
    <s v="00004544-2023"/>
    <x v="1"/>
    <d v="2023-02-20T00:00:00"/>
    <d v="2023-02-20T00:00:00"/>
    <n v="28753"/>
    <s v="MANUEL EDUARDO"/>
    <s v="PT-28753-PM"/>
    <s v="AYALA DE JACINTO YOLANDA ;ECA DE JACINTO CLARA ;JACINTO PANTA CRESCENCIO ;JACINTO PANTA VICTORINO"/>
    <s v="solicitan autorización de incremento de flota para construir una nueva embarcación pesquera de 101.33 m3 de capacidad de bodega, vía sustitución de la embarcación pesquera no siniestrada MANUEL EDUARDO con matrícula PT-28753-PM."/>
    <x v="0"/>
    <m/>
    <m/>
    <m/>
    <s v="AIF"/>
    <m/>
    <m/>
  </r>
  <r>
    <n v="154"/>
    <s v="00154-2023-PRODUCE/DGPCHDI"/>
    <s v="00000908-2023"/>
    <x v="1"/>
    <d v="2023-02-20T00:00:00"/>
    <d v="2023-02-20T00:00:00"/>
    <n v="18107"/>
    <s v="ROXANA 3"/>
    <s v="PL-18107-CM"/>
    <s v="GROUP VIOLETA S.A.C"/>
    <s v="solicita la aprobación del cambio de titular del permiso de pesca para operar la embarcación pesquera ROXANA 3 con matrícula PL-18107-CM y 57.63 m3 de capacidad de bodega,"/>
    <x v="0"/>
    <m/>
    <m/>
    <m/>
    <s v="CAMBIO DE TITULAR"/>
    <s v=" - "/>
    <m/>
  </r>
  <r>
    <n v="155"/>
    <s v="00155-2023-PRODUCE/DGPCHDI"/>
    <s v="_x0009__x000a_00001940-2023"/>
    <x v="1"/>
    <d v="2023-02-20T00:00:00"/>
    <d v="2023-02-20T00:00:00"/>
    <n v="28617"/>
    <s v="NUEVA ESPERANZA"/>
    <s v="CO-28617-PM"/>
    <s v="EMPRESA PESQUERA MARISU S.R.L."/>
    <s v="solicita la aprobación del cambio de titular del permiso de pesca para operar la embarcación pesquera NUEVA ESPERANZA con matrícula CO-28617-PM y 127.45 m3 de capacidad de bodega."/>
    <x v="0"/>
    <m/>
    <m/>
    <m/>
    <s v="CAMBIO DE TITULAR"/>
    <s v=" - "/>
    <m/>
  </r>
  <r>
    <n v="156"/>
    <s v="00156-2023-PRODUCE/DGPCHDI"/>
    <s v="00005319-2023"/>
    <x v="1"/>
    <d v="2023-02-20T00:00:00"/>
    <d v="2023-02-20T00:00:00"/>
    <n v="55049"/>
    <s v="LORENA"/>
    <s v="PT-55049-CM"/>
    <s v="MARTINEZ JACINTO JUAN ;MARTINEZ JACINTO JULIO ;PANTA DE MARTINEZ HILDA MARUJA ;PANTA ECA MARIA DILSIA"/>
    <s v="Solicitaron la aprobación del cambio de titular del permiso de pesca para operar la embarcación pesquera LORENA con matrícula PT-55049-CM y 105.83 m"/>
    <x v="0"/>
    <m/>
    <m/>
    <m/>
    <s v="CAMBIO DE TITULAR"/>
    <s v=" - "/>
    <m/>
  </r>
  <r>
    <n v="157"/>
    <s v="00157-2023-PRODUCE/DGPCHDI"/>
    <s v="00006123-2023"/>
    <x v="1"/>
    <d v="2023-02-20T00:00:00"/>
    <d v="2023-02-20T00:00:00"/>
    <n v="28407"/>
    <s v="SAMANTHA"/>
    <s v="CE-28407-CM"/>
    <s v="FLORES TORRES KELLY MARLENE"/>
    <s v="Solicitó la aprobación del cambio de titular del permiso de pesca para operar la embarcación pesquera SAMANTHA con matrícula CE-28407-CM y 24.60 m3 de capacidad de bodega."/>
    <x v="0"/>
    <m/>
    <m/>
    <m/>
    <s v="CAMBIO DE TITULAR"/>
    <s v=" - "/>
    <m/>
  </r>
  <r>
    <n v="158"/>
    <s v="00158-2023-PRODUCE/DGPCHDI"/>
    <s v="00005321-2023"/>
    <x v="1"/>
    <d v="2023-02-20T00:00:00"/>
    <d v="2023-02-20T00:00:00"/>
    <n v="18072"/>
    <s v="MARIA DEL ROSIO"/>
    <s v="TA-18072-CM"/>
    <s v="MARTINEZ JACINTO JUAN ;MARTINEZ JACINTO JULIO ;PANTA DE MARTINEZ HILDA MARUJA ;PANTA ECA MARIA DILSIA"/>
    <s v="solicitan la aprobación del cambio de titular del permiso de pesca para operar la embarcación pesquera MARIA DEL ROSIO con matrícula TA-18072-CM y 60.30 m3 de capacidad de bodega"/>
    <x v="0"/>
    <m/>
    <m/>
    <m/>
    <s v="CAMBIO DE TITULAR"/>
    <s v=" - "/>
    <m/>
  </r>
  <r>
    <n v="159"/>
    <s v="00159-2023-PRODUCE/DGPCHDI"/>
    <s v="00073493-2022"/>
    <x v="1"/>
    <d v="2023-02-21T00:00:00"/>
    <d v="2023-02-21T00:00:00"/>
    <n v="20883"/>
    <s v="GYRLY LIZBETH"/>
    <s v="PS-20883-BM"/>
    <s v="EMMA VALDIVIA ALDO LEONARDO"/>
    <s v="solicitan la aprobación del cambio de titular del permiso de pesca para operar la embarcación pesquera de menor escala GYRLY LIZBETH con matrícula PS-20883-BM y 9.33 m3 de capacidad de bodega."/>
    <x v="0"/>
    <m/>
    <m/>
    <s v="MENOR ESCALA"/>
    <s v="CAMBIO DE TITULAR"/>
    <s v=" - "/>
    <s v="ABANDONO"/>
  </r>
  <r>
    <n v="160"/>
    <s v="00160-2023-PRODUCE/DGPCHDI"/>
    <s v="00002141-2023"/>
    <x v="1"/>
    <d v="2023-02-21T00:00:00"/>
    <d v="2023-02-21T00:00:00"/>
    <n v="2625"/>
    <s v="ROSA SILVIA 2"/>
    <s v="PT-2625-CM"/>
    <s v="PESQUERA HAYDUK S.A."/>
    <s v="solicita el cambio de titularidad del permiso de pesca para operar la embarcación pesquera ROSA SILVIA 2 con matrícula PT-2625-CM y 80.13 m3 de capacidad de bodega "/>
    <x v="0"/>
    <m/>
    <m/>
    <m/>
    <s v="CAMBIO DE TITULAR"/>
    <s v=" - "/>
    <m/>
  </r>
  <r>
    <n v="161"/>
    <s v="00161-2023-PRODUCE/DGPCHDI"/>
    <s v="00011100-2023"/>
    <x v="1"/>
    <d v="2023-02-21T00:00:00"/>
    <d v="2023-02-21T00:00:00"/>
    <m/>
    <s v=""/>
    <s v=""/>
    <s v=""/>
    <s v="Participación en el Crucero de Imarpe "/>
    <x v="0"/>
    <m/>
    <m/>
    <m/>
    <s v="PESCA EXPLORATORIA"/>
    <m/>
    <m/>
  </r>
  <r>
    <n v="162"/>
    <s v="00162-2023-PRODUCE/DGPCHDI"/>
    <s v="00002141-2023"/>
    <x v="1"/>
    <d v="2023-02-22T00:00:00"/>
    <d v="2023-02-22T00:00:00"/>
    <n v="2625"/>
    <s v="ROSA SILVIA 2"/>
    <s v="PT-2625-CM"/>
    <s v="PESQUERA HAYDUK S.A."/>
    <s v="solicita el cambio de titularidad del permiso de pesca para operar la embarcación pesquera ROSA SILVIA 2 con matrícula PT-2625-CM y 80.13 m3 de capacidad de bodega para la extracción del recurso Merluza con destino al consumo humano directo"/>
    <x v="0"/>
    <s v="CHD"/>
    <m/>
    <m/>
    <s v="ANULADA POR DUPLICIDAD  CON RD 00160-2023-PRODUCE/DGPCHDI"/>
    <s v=" - "/>
    <s v="ANULADA"/>
  </r>
  <r>
    <n v="163"/>
    <s v="00163-2023-PRODUCE/DGPCHDI"/>
    <s v="00078193-2022"/>
    <x v="1"/>
    <d v="2023-02-22T00:00:00"/>
    <d v="2023-02-22T00:00:00"/>
    <m/>
    <s v=""/>
    <s v=""/>
    <s v=""/>
    <s v="Autorización de actividades de colecta de recursos hidrobiológicos para el levantamiento de línea de base de estudios ambientales e instrumentos de gestión ambiental complementarios sin uso de embarcación, para ejecutar el plan de trabajo denominado: Elaboración de la línea base hidrobiológica para la Declaración de Impacto Ambiental del Proyecto de exploración minera Libélula."/>
    <x v="0"/>
    <m/>
    <m/>
    <m/>
    <s v="COLECTA"/>
    <m/>
    <m/>
  </r>
  <r>
    <n v="164"/>
    <s v="00164-2023-PRODUCE/DGPCHDI"/>
    <s v="00088488-2022"/>
    <x v="1"/>
    <d v="2023-02-22T00:00:00"/>
    <d v="2023-02-22T00:00:00"/>
    <m/>
    <s v=""/>
    <s v=""/>
    <s v=""/>
    <s v="Autorización de actividades de colecta de recursos hidrobiológicos para el levantamiento de línea de base de estudios ambientales e instrumentos de gestión ambiental complementarios sin uso de embarcación, para ejecutar el plan de trabajo denominado: Línea Base Hidrobiológica de la Modificación de la Declaración del Impacto Ambiental del Proyecto de Exploración Minera Pablo Sur"/>
    <x v="0"/>
    <m/>
    <m/>
    <m/>
    <s v="COLECTA"/>
    <m/>
    <m/>
  </r>
  <r>
    <n v="165"/>
    <s v="00165-2023-PRODUCE/DGPCHDI"/>
    <s v="00085744-2022"/>
    <x v="1"/>
    <d v="2023-02-22T00:00:00"/>
    <d v="2023-02-22T00:00:00"/>
    <m/>
    <s v=""/>
    <s v=""/>
    <s v=""/>
    <s v="Autorización de actividades de colecta de recursos hidrobiológicos para el levantamiento de línea de base de estudios ambientales e instrumentos de gestión ambiental complementarios sin uso de embarcación, para ejecutar el plan de trabajo denominado: Línea Base Biológica de la Modificación del Estudio de Impacto Ambiental de la Línea de Transmisión Eléctrica Limacpunco - Onocora - Tintaya en 220 kV."/>
    <x v="0"/>
    <m/>
    <m/>
    <m/>
    <s v="COLECTA"/>
    <m/>
    <m/>
  </r>
  <r>
    <n v="166"/>
    <s v="00166-2023-PRODUCE/DGPCHDI"/>
    <s v="00086717-2022"/>
    <x v="1"/>
    <d v="2023-02-22T00:00:00"/>
    <d v="2023-02-22T00:00:00"/>
    <m/>
    <s v=""/>
    <s v=""/>
    <s v=""/>
    <s v="Autorización de actividades de colecta de recursos hidrobiológicos para el levantamiento de línea de base de estudios ambientales e instrumentos de gestión ambiental complementarios sin uso de embarcación, para ejecutar el plan de trabajo denominado: Línea Base de Flora y Fauna Acuática en el marco de la Cuarta Modificación del Estudio de Impacto Ambiental detallado de la Unidad Minera Constancia"/>
    <x v="0"/>
    <m/>
    <m/>
    <m/>
    <s v="COLECTA"/>
    <m/>
    <m/>
  </r>
  <r>
    <n v="167"/>
    <s v="00167-2023-PRODUCE/DGPCHDI"/>
    <s v="00072316-2022"/>
    <x v="1"/>
    <d v="2023-02-22T00:00:00"/>
    <d v="2023-02-22T00:00:00"/>
    <n v="3428"/>
    <s v="SAN MARTIN DE PORRAS"/>
    <s v="TA-3428-CM"/>
    <s v="PERICHE INGA ELMER GUSTAVO"/>
    <s v="cambio de titular del permiso de pesca para operar la embarcación pesquera de menor escala SAN MARTIN DE PORRES con matrícula TA-3428-CM y 22.89 m3 de capacidad de bodega, para la extracción de los recursos Anchoveta y otros recursos hidrobiológicos con destino al consumo humano directo; en el marco del procedimiento de cambio de titularidad del permiso de pesca de embarcaciones de bandera nacional"/>
    <x v="0"/>
    <s v="CHD"/>
    <m/>
    <s v="MENOR ESCALA"/>
    <s v="CAMBIO DE TITULAR"/>
    <s v=" - "/>
    <s v="ABANDONO"/>
  </r>
  <r>
    <n v="168"/>
    <s v="00168-2023-PRODUCE/DGPCHDI"/>
    <s v="00002666-2023"/>
    <x v="1"/>
    <d v="2023-02-22T00:00:00"/>
    <d v="2023-02-22T00:00:00"/>
    <m/>
    <s v=""/>
    <s v=""/>
    <s v=""/>
    <s v="solicita licencia para operar la planta de procesamiento de enlatado de productos hidrobiológicos con una capacidad instalada de 1650."/>
    <x v="1"/>
    <m/>
    <m/>
    <m/>
    <m/>
    <m/>
    <m/>
  </r>
  <r>
    <n v="169"/>
    <s v="00169-2023-PRODUCE/DGPCHDI"/>
    <s v="00003066-2023"/>
    <x v="1"/>
    <d v="2023-02-22T00:00:00"/>
    <d v="2023-02-22T00:00:00"/>
    <m/>
    <s v=""/>
    <s v=""/>
    <s v=""/>
    <s v="solicitó la reincorporación de sus actividades de la planta de procesamiento pesquero para la producción de harina de pescado de alto contenido proteínico ACP"/>
    <x v="1"/>
    <m/>
    <m/>
    <m/>
    <m/>
    <m/>
    <m/>
  </r>
  <r>
    <n v="170"/>
    <s v="00170-2023-PRODUCE/DGPCHDI"/>
    <s v="00012268-2023"/>
    <x v="1"/>
    <d v="2023-02-23T00:00:00"/>
    <d v="2023-02-23T00:00:00"/>
    <m/>
    <s v=""/>
    <s v=""/>
    <s v=""/>
    <s v="Solicita ampliación del plazo para ejecutar la autorización de incremento de flota para construir una nueva embarcación de 77.37 m3 de capacidad de bodega"/>
    <x v="0"/>
    <m/>
    <m/>
    <m/>
    <s v="AMPLIACION DE PLAZO AIF"/>
    <m/>
    <m/>
  </r>
  <r>
    <n v="171"/>
    <s v="00171-2023-PRODUCE/DGPCHDI"/>
    <s v="00004878-2023"/>
    <x v="1"/>
    <d v="2023-02-23T00:00:00"/>
    <d v="2023-02-23T00:00:00"/>
    <m/>
    <s v=""/>
    <s v=""/>
    <s v=""/>
    <s v="Designar a los profesionales que se encargarán de llevar a cabo los procedimientos de fiscalización posterior de los expedientes tramitados en la Dirección General de Pesca para Consumo Humano Directo e Indirecto, durante el segundo semestre del año 2022"/>
    <x v="2"/>
    <m/>
    <m/>
    <m/>
    <m/>
    <m/>
    <m/>
  </r>
  <r>
    <n v="172"/>
    <s v="00172-2023-PRODUCE/DGPCHDI"/>
    <s v="00059273-2022"/>
    <x v="1"/>
    <d v="2023-02-24T00:00:00"/>
    <d v="2023-02-24T00:00:00"/>
    <n v="3972"/>
    <s v="MI JOSE Y MERCEDES"/>
    <s v="PT-3972-BM"/>
    <s v="PAIVA CHERRES JOSE ;PAIVA FIESTAS DE PAIVA MARGARITA"/>
    <s v="solicita la aprobación del cambio de titular del permiso de pesca para operar la embarcación pesquera de menor escala MI JOSE Y MERCEDES con matrícula PT-3972-BM y 16.61 m3 de capacidad de bodega, para la extracción de los recursos Anchoveta y otros recursos hidrobiológicos con destino al consumo humano directo"/>
    <x v="0"/>
    <s v="CHD"/>
    <m/>
    <s v="MENOR ESCALA"/>
    <s v="CAMBIO DE TITULAR"/>
    <s v=" - "/>
    <s v="ABANDONO"/>
  </r>
  <r>
    <n v="173"/>
    <s v="00173-2023-PRODUCE/DGPCHDI"/>
    <s v="00005317-2023"/>
    <x v="1"/>
    <d v="2023-02-24T00:00:00"/>
    <d v="2023-02-24T00:00:00"/>
    <n v="65521"/>
    <s v="MARISOL"/>
    <s v="PT-65521-PM"/>
    <s v="JULIO MARTINEZ JACINTO, HILDA MARUJA PANTA DE MARTINEZ, BENJAMIN MARTINEZ JACINTO y CONCEPCION PANTA PERICHE"/>
    <s v="Solicitan la aprobación del cambio de titular del permiso de pesca para operar la embarcación pesquera MARISOL con matrícula PT-65521-PM y 104.78 m3 de capacidad de bodega, para la extracción del recurso Anchoveta con destino al consumo humano indirecto, en el marco del procedimiento de cambio de titularidad del permiso de pesca de embarcaciones de bandera nacional "/>
    <x v="0"/>
    <s v="CHI"/>
    <s v="ANCHOVETA"/>
    <m/>
    <s v="CAMBIO DE TITULAR"/>
    <s v=" - "/>
    <m/>
  </r>
  <r>
    <n v="174"/>
    <s v="00174-2023-PRODUCE/DGPCHDI"/>
    <s v="00050275-2022"/>
    <x v="1"/>
    <d v="2023-02-24T00:00:00"/>
    <d v="2023-02-24T00:00:00"/>
    <n v="20865"/>
    <s v="CHACAS I"/>
    <s v="CO-20865-CM"/>
    <s v="AMEZ SILVA BENJAMIN HERMINIO"/>
    <s v="Declarar improcedente la solicitud de autorización de incremento de flota para construir una nueva embarcación pesquera de menor escala, vía sustitución de la embarcación pesquera siniestrada CHACAS I con matrícula CO-20865-CM y 29.17 m3 de capacidad de bodega."/>
    <x v="0"/>
    <s v="CHD"/>
    <s v="ANCHOVETA"/>
    <s v="MENOR ESCALA"/>
    <s v="AIF"/>
    <m/>
    <s v="DECLARAR IMPROCEDENTE"/>
  </r>
  <r>
    <n v="175"/>
    <s v="00175-2023-PRODUCE/DGPCHDI"/>
    <s v="00008398-2023"/>
    <x v="1"/>
    <d v="2023-02-24T00:00:00"/>
    <d v="2023-02-24T00:00:00"/>
    <n v="25739"/>
    <s v="MARIA MIA"/>
    <s v="CO-25739-CM"/>
    <s v="PTC ARMADORES SAC"/>
    <s v="Aprobar a favor de la empresa FRESH FISH LM S.A.C. el cambio de titular del permiso de pesca para operar la embarcación pesquera de menor escala MARIA MIA con matrícula CO-25739-CM y 29.33 m3 de capacidad de bodega."/>
    <x v="0"/>
    <m/>
    <m/>
    <s v="MENOR ESCALA"/>
    <s v="CAMBIO DE TITULAR"/>
    <s v=" - "/>
    <m/>
  </r>
  <r>
    <n v="176"/>
    <s v="00176-2023-PRODUCE/DGPCHDI"/>
    <s v="00005416-2023"/>
    <x v="1"/>
    <d v="2023-02-24T00:00:00"/>
    <d v="2023-02-24T00:00:00"/>
    <n v="16806"/>
    <s v="FLORA I"/>
    <s v="CO-16806-CM"/>
    <s v="EMPRESA PESQUERA FLORA S.A.C."/>
    <s v="Declarar como no presentada la solicitud de autorización de incremento de flota para construir una nueva embarcación pesquera de 109 m3 de capacidad de bodega, vía sustitución de la embarcación pesquera no siniestrada FLORA I con matrícula CO-16806-CM."/>
    <x v="0"/>
    <m/>
    <m/>
    <m/>
    <s v="AIF"/>
    <m/>
    <s v="DECLARAR COMO NO PRESENTADA"/>
  </r>
  <r>
    <n v="177"/>
    <s v="00177-2023-PRODUCE/DGPCHD"/>
    <s v="00083612-2022"/>
    <x v="1"/>
    <d v="2023-02-24T00:00:00"/>
    <d v="2023-02-24T00:00:00"/>
    <n v="65810"/>
    <s v="MONITOR HUASCAR IV"/>
    <s v="PL-65810-PM"/>
    <s v="AMERICAN MAR S.A.C"/>
    <s v="Aprobar a favor de la empresa AMERICAN MAR S.A.C. el cambio de titularidad del permiso de pesca para operar la embarcación pesquera MONITOR HUASCAR IV con matrícula PL-65810-PM."/>
    <x v="0"/>
    <m/>
    <m/>
    <m/>
    <s v="CAMBIO DE TITULAR"/>
    <s v="hasta el término de la segunda temporada de pesca 2023 Zona _x000a_Centro-Norte, conforme a lo señalado en los considerandos 6 y 7 de la presente resolución"/>
    <m/>
  </r>
  <r>
    <n v="178"/>
    <s v="00178-2023-PRODUCE/DGPCHDI"/>
    <s v="00002887-2023"/>
    <x v="1"/>
    <d v="2023-02-24T00:00:00"/>
    <d v="2023-02-24T00:00:00"/>
    <m/>
    <s v=""/>
    <s v=""/>
    <s v=""/>
    <s v="Otorgar a la empresa COMPAÑIA MINERA CARAVELI S.A.C., autorización para realizar las actividades de colecta de recursos hidrobiológicos."/>
    <x v="0"/>
    <m/>
    <m/>
    <m/>
    <s v="COLECTA"/>
    <m/>
    <m/>
  </r>
  <r>
    <n v="179"/>
    <s v="00179-2023-PRODUCE/DGPCHDI"/>
    <s v="00075187-2022"/>
    <x v="1"/>
    <d v="2023-02-24T00:00:00"/>
    <d v="2023-02-24T00:00:00"/>
    <m/>
    <s v=""/>
    <s v=""/>
    <s v=""/>
    <s v="Otorgar a la empresa NEXA RESOURCES PERU S.A.A., autorización para realizar las actividades de colecta de recursos hidrobiológicos."/>
    <x v="0"/>
    <m/>
    <m/>
    <m/>
    <s v="COLECTA"/>
    <m/>
    <m/>
  </r>
  <r>
    <n v="180"/>
    <s v="00180-2023-PRODUCE/DGPCHDI"/>
    <s v="00077322-2022"/>
    <x v="1"/>
    <d v="2023-02-24T00:00:00"/>
    <d v="2023-02-24T00:00:00"/>
    <m/>
    <s v=""/>
    <s v=""/>
    <s v=""/>
    <s v="Otorgar al consorcio TERMINALES DEL PERÚ, autorización para realizar las actividades de colecta de recursos hidrobiológicos."/>
    <x v="0"/>
    <m/>
    <m/>
    <m/>
    <s v="COLECTA"/>
    <m/>
    <m/>
  </r>
  <r>
    <n v="181"/>
    <s v="00181-2023-PRODUCE/DGPCHDI"/>
    <s v="00078078-2022"/>
    <x v="1"/>
    <d v="2023-02-24T00:00:00"/>
    <d v="2023-02-24T00:00:00"/>
    <m/>
    <s v=""/>
    <s v=""/>
    <s v=""/>
    <s v="Otorgar a la empresa NEXA RESOURCES PERU S.A.A., autorización para realizar las actividades de colecta de recursos hidrobiológicos."/>
    <x v="0"/>
    <m/>
    <m/>
    <m/>
    <s v="COLECTA"/>
    <m/>
    <m/>
  </r>
  <r>
    <n v="182"/>
    <s v="00182-2023-PRODUCE/DGPCHDI"/>
    <s v="00002445-2023"/>
    <x v="1"/>
    <d v="2023-02-24T00:00:00"/>
    <d v="2023-02-24T00:00:00"/>
    <n v="21757"/>
    <s v="JM"/>
    <s v="CE-21757-CM"/>
    <s v="RISCO GARCIA JESSICA MAGALY"/>
    <s v="Aprobar a favor de los señores MARTIN VITE CHEVEZ y ROXANA INES GONZALES CHERRE el cambio de titular del permiso de pesca para operar la embarcación pesquera de menor escala JM con matrícula CE-21757-CM."/>
    <x v="0"/>
    <m/>
    <m/>
    <s v="MENOR ESCALA"/>
    <s v="CAMBIO DE TITULAR"/>
    <s v=" - "/>
    <m/>
  </r>
  <r>
    <n v="183"/>
    <s v="00183-2023-PRODUCE/DGPCHDI"/>
    <s v="00006118-2023"/>
    <x v="1"/>
    <d v="2023-02-24T00:00:00"/>
    <d v="2023-02-24T00:00:00"/>
    <n v="28408"/>
    <s v="SABRINA"/>
    <s v="CE-28408-CM"/>
    <s v="FLORES TORRES MIRTHA MICHAL"/>
    <s v="Aprobar a favor de la empresa FRESH FISH LM S.A.C. el cambio de titular del permiso de pesca para operar la embarcación pesquera de menor escala SABRINA con matrícula CE-28408-CM."/>
    <x v="0"/>
    <m/>
    <m/>
    <s v="MENOR ESCALA"/>
    <s v="CAMBIO DE TITULAR"/>
    <s v=" - "/>
    <m/>
  </r>
  <r>
    <n v="184"/>
    <s v="00184-2023-PRODUCE/DGPCHDI"/>
    <s v="00088823-2022"/>
    <x v="1"/>
    <d v="2023-02-24T00:00:00"/>
    <d v="2023-02-24T00:00:00"/>
    <n v="22133"/>
    <s v="VICTOR III"/>
    <s v="CO-22133-PM"/>
    <s v="GROUP VIOLETA S.A.C"/>
    <s v="Otorgar a favor de la señora FELIPA ROXANA OROSCO NUNTON, la autorización de incremento de flota para construir una nueva embarcación pesquera de 105.27 m3 de capacidad de bodega, vía sustitución de la embarcación pesquera VICTOR III con matrícula CO-22133-PM y 105.27 m3 de capacidad de bodega, para la extracción del recurso Anchoveta destino al consumo humano indirecto. "/>
    <x v="0"/>
    <m/>
    <m/>
    <m/>
    <s v="AIF"/>
    <m/>
    <m/>
  </r>
  <r>
    <n v="185"/>
    <s v="00185-2023-PRODUCE/DGPCHDI"/>
    <s v="00005324-2023"/>
    <x v="1"/>
    <d v="2023-02-24T00:00:00"/>
    <d v="2023-02-24T00:00:00"/>
    <m/>
    <s v=""/>
    <s v=""/>
    <s v=""/>
    <s v="Otorgar a favor los señores 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 la autorización de incremento de flota para construir una nueva embarcación pesquera de 60.30 m3 de capacidad de bodega."/>
    <x v="0"/>
    <m/>
    <m/>
    <m/>
    <s v="AIF"/>
    <m/>
    <m/>
  </r>
  <r>
    <n v="186"/>
    <s v="00186-2023-PRODUCE/DGPCHDI"/>
    <s v="00082951-2022"/>
    <x v="1"/>
    <d v="2023-02-27T00:00:00"/>
    <d v="2023-02-27T00:00:00"/>
    <m/>
    <s v=""/>
    <s v=""/>
    <s v=""/>
    <s v="Otorgar a favor de los señores ESTEBAN ACOSTA PINGO e ISABEL FIESTAS DE ACOSTA, la autorización de incremento de flota para construir una embarcación de 36.01 m3 de capacidad de bodega"/>
    <x v="0"/>
    <m/>
    <m/>
    <m/>
    <s v="AIF"/>
    <m/>
    <m/>
  </r>
  <r>
    <n v="187"/>
    <s v="00187-2023-PRODUCE/DGPCHDI"/>
    <s v="00064647-2022"/>
    <x v="1"/>
    <d v="2023-02-27T00:00:00"/>
    <d v="2023-02-27T00:00:00"/>
    <n v="63738"/>
    <s v="FLOR DE MARIA"/>
    <s v="PL-63738-CM"/>
    <s v=""/>
    <s v="Declarar como no presentada la solicitud de aprobación del cambio de titular del permiso de pesca para operar la embarcación pesquera FLOR DE MARIA con matrícula PL-63738-CM y 109.83 m3 de capacidad de bodega."/>
    <x v="0"/>
    <m/>
    <m/>
    <m/>
    <s v="CAMBIO DE TITULAR"/>
    <s v=" - "/>
    <s v="DECLARAR COMO NO PRESENTADA"/>
  </r>
  <r>
    <n v="188"/>
    <s v="00188-2023-PRODUCE/DGPCHDI"/>
    <s v="00091434-2022"/>
    <x v="1"/>
    <d v="2023-02-27T00:00:00"/>
    <d v="2023-02-27T00:00:00"/>
    <n v="5984"/>
    <s v="VICTORIA"/>
    <s v="SY-5984-CM"/>
    <s v="GROUP VIOLETA S.A.C"/>
    <s v="Aprobar a favor de la señora FELIPA ROXANA OROSCO NUNTON el cambio de titular del permiso de pesca para operar la embarcación pesquera VICTORIA con matrícula SY-5984-CM y 95.39 m3 de capacidad de bodega."/>
    <x v="0"/>
    <m/>
    <m/>
    <m/>
    <s v="CAMBIO DE TITULAR"/>
    <s v=" - "/>
    <m/>
  </r>
  <r>
    <n v="189"/>
    <s v="00189-2023-PRODUCE/DGPCHDI"/>
    <s v="00069729-2022"/>
    <x v="1"/>
    <d v="2023-02-27T00:00:00"/>
    <d v="2023-02-27T00:00:00"/>
    <m/>
    <s v=""/>
    <s v=""/>
    <s v=""/>
    <s v="Otorgar a la empresa UNACEM PERU S.A., autorización para realizar las actividades de colecta de recursos hidrobiológicos "/>
    <x v="0"/>
    <m/>
    <m/>
    <m/>
    <s v="COLECTA"/>
    <m/>
    <m/>
  </r>
  <r>
    <n v="190"/>
    <s v="00190-2023-PRODUCE/DGPCHDI"/>
    <s v="00076800-2022"/>
    <x v="1"/>
    <d v="2023-02-27T00:00:00"/>
    <d v="2023-02-27T00:00:00"/>
    <m/>
    <s v=""/>
    <s v=""/>
    <s v=""/>
    <s v="Otorgar a la empresa VERANO CAPITAL PERU S.A.C., autorización para realizar las actividades de colecta de recursos hidrobiológicos"/>
    <x v="0"/>
    <m/>
    <m/>
    <m/>
    <s v="COLECTA"/>
    <m/>
    <m/>
  </r>
  <r>
    <n v="191"/>
    <s v="00191-2023-PRODUCE/DGPCHDI"/>
    <s v="00005811-2023"/>
    <x v="1"/>
    <d v="2023-02-27T00:00:00"/>
    <d v="2023-02-27T00:00:00"/>
    <n v="50331"/>
    <s v="MI HERNANCITO"/>
    <s v="PT-50331-PM"/>
    <s v="JACINTO DE PANTA CARMEN ROSA ;PANTA PANTA EDUARDO"/>
    <s v="Aprobar a favor de los señores CARLOS PASCUAL PANTA JACINTO, MARIA FLORINDA PERICHE PANTA DE PANTA, CRUZ MARIA PANTA JACINTO, FROILAN PANTA PERICHE, MARIA EDITH PANTA JACINTO, EDWING ECA ECA, MARIA ANGELICA PANTA JACINTO y SAUL PANTA MARTINEZ el cambio de titular del permiso de pesca para operar la embarcación pesquera MI HERNANCITO con matrícula PT-50331-PM y 71.10 m3 de capacidad de bodega."/>
    <x v="0"/>
    <m/>
    <m/>
    <m/>
    <s v="CAMBIO DE TITULAR"/>
    <s v=" - "/>
    <m/>
  </r>
  <r>
    <n v="192"/>
    <s v="00192-2023-PRODUCE/DGPCHDI"/>
    <s v="00010279-2023"/>
    <x v="2"/>
    <d v="2023-03-06T00:00:00"/>
    <d v="2023-03-06T00:00:00"/>
    <m/>
    <s v=""/>
    <s v=""/>
    <s v=""/>
    <s v="Declarar la conclusión del procedimiento de queja por defectos de tramitación, sin pronunciamiento sobre el fondo, respecto a la queja formulada por el señor CRESCENCIO JACINTO PANTA contra la Directora de la Dirección de Extracción para Consumo Humano Directo e Indirecto mediante el escrito con registro Nro. 00010279-2023-E, por sustracción de la materia, por los fundamentos expuestos en la parte considerativa de la presente Resolución Directoral."/>
    <x v="0"/>
    <s v="CHD"/>
    <m/>
    <m/>
    <s v="QUEJA ADMINISTRATIVA"/>
    <m/>
    <m/>
  </r>
  <r>
    <n v="193"/>
    <s v="00193-2023-PRODUCE/DGPCHDI"/>
    <s v="00086036-2022"/>
    <x v="2"/>
    <d v="2023-03-06T00:00:00"/>
    <d v="2023-03-06T00:00:00"/>
    <n v="16853"/>
    <s v="MICHELA"/>
    <s v="CO-16853-PM"/>
    <s v="PESQUERA DIAMANTE S.A."/>
    <s v="Modificar el artículo 1 de la Resolución Directoral Nro. 0406-2021-PRODUCE/DGPCHDI de fecha 31 de mayo de 2021 - Otorgar a favor de la empresa PESQUERA DIAMANTE S.A., autorización de incremento de flota para construir una nueva embarcación pesquera de 592.51 m3 de capacidad de bodega de capacidad de bodega, vía sustitución de la embarcación pesquera no siniestrada MICHELA con matrícula CO-16853-PM y 401.17 m3 de capacidad de bodega y vía utilización parcial del saldo de 191.34 m3."/>
    <x v="0"/>
    <m/>
    <m/>
    <m/>
    <s v="AIF"/>
    <m/>
    <m/>
  </r>
  <r>
    <n v="194"/>
    <s v="00194-2023-PRODUCE/DGPCHDI"/>
    <s v="00008777-2023"/>
    <x v="2"/>
    <d v="2023-03-06T00:00:00"/>
    <d v="2023-03-06T00:00:00"/>
    <m/>
    <s v=""/>
    <s v=""/>
    <s v=""/>
    <s v="Renovación del permiso de pesca otorgado mediante Resolución Directoral Nro. 00653-2022-PRODUCE rectificada mediante Resolución Directoral Nro. 00146-2023-PRODUCE/DGPCHDI, para operar la embarcación pesquera de bandera extranjera denominada NATALY con matrícula P-00-00759, presentada por la empresa SENZER S.A., ha sido aprobada con su sola presentación, renovándose el citado permiso del 6 de febrero al 6 de mayo del 2023."/>
    <x v="0"/>
    <s v="CHD"/>
    <s v="ATUN"/>
    <s v="buque de la CIAT"/>
    <s v="RENOVACIÓN DEL PERMISO DE PESCA A PLAZO DETERMINADO OTORGADO PARA OPERAR EMBARCACIONES DE BANDERA EXTRANJERA."/>
    <m/>
    <m/>
  </r>
  <r>
    <n v="195"/>
    <s v="00195-2023-PRODUCE/DGPCHDI"/>
    <s v="00072981-2022"/>
    <x v="2"/>
    <d v="2023-03-07T00:00:00"/>
    <d v="2023-03-07T00:00:00"/>
    <m/>
    <s v=""/>
    <s v=""/>
    <s v=""/>
    <s v="Otorgar a la empresa UNACEM PERU S.A., autorización para realizar las actividades de colecta de recursos hidrobiológicos conforme al plan de trabajo denominado Monitoreo Hidrobiológico de la Unidad Económica Administrativa Las Dunas"/>
    <x v="0"/>
    <m/>
    <m/>
    <m/>
    <s v="COLECTA"/>
    <m/>
    <m/>
  </r>
  <r>
    <n v="196"/>
    <s v="00196-2023-PRODUCE/DGPCHDI"/>
    <s v="00068612-2022"/>
    <x v="2"/>
    <d v="2023-03-07T00:00:00"/>
    <d v="2023-03-07T00:00:00"/>
    <m/>
    <s v=""/>
    <s v=""/>
    <s v=""/>
    <s v="Otorgar a la empresa HUDBAY PERU S.A.C., autorización para realizar las actividades de colecta de recursos hidrobiológicos conforme al plan de trabajo denominado Monitoreo de Flora y Fauna Acuática de la Unidad Minera Constancia en el marco de la Tercera Modificación del Estudio de Impacto Ambiental detallado de la Unidad Minera Constancia, aprobada mediante R.D. Nro. 00038-2022-SENACE-PE/DEAR."/>
    <x v="0"/>
    <m/>
    <m/>
    <m/>
    <s v="COLECTA"/>
    <m/>
    <m/>
  </r>
  <r>
    <n v="197"/>
    <s v="00197-2023-PRODUCE/DGPCHDI"/>
    <s v="00063400-2022"/>
    <x v="2"/>
    <d v="2023-03-07T00:00:00"/>
    <d v="2023-03-07T00:00:00"/>
    <m/>
    <s v=""/>
    <s v=""/>
    <s v=""/>
    <s v="Otorgar a la empresa COMPAÑIA DE MINAS BUENAVENTURA S.A.A., autorización para realizar las actividades de colecta de recursos hidrobiológicos conforme al plan de trabajo denominado Estudios de Caudal Ecológico y Fondo Químico Natural para la Modificación del Estudio de Impacto Ambiental de la Unidad Minera Julcani."/>
    <x v="0"/>
    <m/>
    <m/>
    <m/>
    <s v="COLECTA"/>
    <m/>
    <m/>
  </r>
  <r>
    <n v="198"/>
    <s v="00198-2023-PRODUCE/DGPCHDI"/>
    <s v="00002345-2023"/>
    <x v="2"/>
    <d v="2023-03-07T00:00:00"/>
    <d v="2023-03-07T00:00:00"/>
    <n v="238"/>
    <s v="TALARA 1"/>
    <s v="CE-0238-PM"/>
    <s v="CFG INVESTMENT S.A.C."/>
    <s v="Estimar el recurso de reconsideración formulado por la empresa CFG INVESTMENT S.A.C., contra la Resolución Directoral Nro. 00029-2023-PRODUCE/DGPCHDI, por los fundamentos expuestos en la parte considerativa de la presente Resolución Directoral"/>
    <x v="0"/>
    <m/>
    <m/>
    <m/>
    <s v="AIF - RECONSIDERACION"/>
    <m/>
    <m/>
  </r>
  <r>
    <n v="199"/>
    <s v="00199-2023-PRODUCE/DGPCHDI"/>
    <s v="00011603-2023"/>
    <x v="2"/>
    <d v="2023-03-08T00:00:00"/>
    <d v="2023-03-08T00:00:00"/>
    <m/>
    <s v=""/>
    <s v=""/>
    <s v=""/>
    <s v="DECLARAR que la solicitud de renovación del permiso de pesca otorgado mediante Resolución Directoral Nro. 00670-2022-PRODUCE/DGPCHDI, para operar la embarcación pesquera de bandera extranjera denominada GLORIA A con matrícula Nro. P-00-00743 presentada por la empresa NEGOCIOS INDUSTRIALES REAL NIRSA S.A., ha sido aprobada con su sola presentación, renovándose el citado permiso del 21 de febrero al 21 de abril de 2023."/>
    <x v="0"/>
    <s v="CHD"/>
    <s v="ATUN"/>
    <s v="buque de la CIAT"/>
    <s v="RENOVACIÓN DEL PERMISO DE PESCA A PLAZO DETERMINADO OTORGADO PARA OPERAR EMBARCACIONES DE BANDERA EXTRANJERA."/>
    <m/>
    <m/>
  </r>
  <r>
    <n v="200"/>
    <s v="00200-2023-PRODUCE/DGPCHDI"/>
    <s v="00068181-2022"/>
    <x v="2"/>
    <d v="2023-03-08T00:00:00"/>
    <d v="2023-03-08T00:00:00"/>
    <m/>
    <s v=""/>
    <s v=""/>
    <s v=""/>
    <s v="Otorgar a favor de MARTHA STEFFANY CALDERON RIOS, la Autorización para efectuar investigación pesquera especializada sin uso de embarcación, conforme a los términos contenidos en el plan de investigación denominado DIVERSIDAD DE ESPECIES DE BAGRE ALTOANDINO."/>
    <x v="0"/>
    <m/>
    <m/>
    <m/>
    <s v="TUPA N° 022. AUTORIZACION PARA REALIZAR INVESTIGACION PESQUERA ESPECIALIZADA."/>
    <m/>
    <m/>
  </r>
  <r>
    <n v="201"/>
    <s v="00201-2023-PRODUCE/DGPCHDI"/>
    <s v="00077769-2022"/>
    <x v="2"/>
    <d v="2023-03-08T00:00:00"/>
    <d v="2023-03-08T00:00:00"/>
    <m/>
    <s v=""/>
    <s v=""/>
    <s v=""/>
    <s v="Otorgar a la empresa TERMINALES DEL PERÚ, autorización para realizar las actividades de colecta de recursos hidrobiológicos conforme al plan de trabajo denominado Línea Base Hidrobiológica del Plan de Abandono Parcial de la Tubería Submarina del Terminal de Eten"/>
    <x v="0"/>
    <m/>
    <m/>
    <m/>
    <s v="COLECTA"/>
    <m/>
    <m/>
  </r>
  <r>
    <n v="202"/>
    <s v="00202-2023-PRODUCE/DGPCHDI"/>
    <s v="00078816-2022"/>
    <x v="2"/>
    <d v="2023-03-08T00:00:00"/>
    <d v="2023-03-08T00:00:00"/>
    <m/>
    <s v=""/>
    <s v=""/>
    <s v=""/>
    <s v="Otorgar a la empresa CORI PUNO S.A.C., autorización para realizar las actividades de colecta de recursos hidrobiológicos conforme al plan de trabajo denominado Evaluación de Comunidades Hidrobiológicas para la Modificación del Estudio de Impacto Ambiental del Proyecto Ampliación de la Explotación a Tajo Abierto y Beneficio de Minerales hasta 3500 TMSD de la Unidad Minera Untuca."/>
    <x v="0"/>
    <m/>
    <m/>
    <m/>
    <s v="COLECTA"/>
    <m/>
    <m/>
  </r>
  <r>
    <n v="203"/>
    <s v="00203-2023-PRODUCE/DGPCHDI"/>
    <s v="00079492-2022"/>
    <x v="2"/>
    <d v="2023-03-08T00:00:00"/>
    <d v="2023-03-08T00:00:00"/>
    <m/>
    <s v=""/>
    <s v=""/>
    <s v=""/>
    <s v="Otorgar a la empresa TERMINALES DEL PERÚ, autorización para realizar las actividades de colecta de recursos hidrobiológicos conforme al plan de trabajo denominado Línea Base Hidrobiológica del Plan de Abandono Parcial de la Tubería Submarina del Terminal de Chimbote."/>
    <x v="0"/>
    <m/>
    <m/>
    <m/>
    <s v="COLECTA"/>
    <m/>
    <m/>
  </r>
  <r>
    <n v="204"/>
    <s v="00204-2023-PRODUCE/DGPCHDI"/>
    <s v="00079608-2022"/>
    <x v="2"/>
    <d v="2023-03-08T00:00:00"/>
    <d v="2023-03-08T00:00:00"/>
    <m/>
    <s v=""/>
    <s v=""/>
    <s v=""/>
    <s v="Otorgar a la empresa CONTONGA MINERIA S.A.C., autorización para realizar las actividades de colecta de recursos hidrobiológicos conforme al plan de trabajo denominado Monitoreos Hidrobiológicos previstos en la Modificación del Estudio de Impacto Ambiental."/>
    <x v="0"/>
    <m/>
    <m/>
    <m/>
    <s v="COLECTA"/>
    <m/>
    <m/>
  </r>
  <r>
    <n v="205"/>
    <s v="00205-2023-PRODUCE/DGPCHDI"/>
    <s v="00087515-2022"/>
    <x v="2"/>
    <d v="2023-03-08T00:00:00"/>
    <d v="2023-03-08T00:00:00"/>
    <m/>
    <s v=""/>
    <s v=""/>
    <s v=""/>
    <s v="Otorgar a la empresa COMPAÑÍA DE MINAS BUENAVENTURA S.A.A, autorización para realizar las actividades de colecta de recursos hidrobiológicos conforme al plan de trabajo denominado LÍNEA BASE HIDROBIOLÓGICA DE LA CUARTA MODIFICACIÓN DEL ESTUDIO DE IMPACTO AMBIENTAL SEMIDETALLADO DEL PROYECTO DE EXPLORACIÓN CHUCAPACA."/>
    <x v="0"/>
    <m/>
    <m/>
    <m/>
    <s v="COLECTA"/>
    <m/>
    <m/>
  </r>
  <r>
    <n v="206"/>
    <s v="00206-2023-PRODUCE/DGPCHDI"/>
    <s v="00012732-2023"/>
    <x v="2"/>
    <d v="2023-03-08T00:00:00"/>
    <d v="2023-03-08T00:00:00"/>
    <n v="18107"/>
    <s v="ROXANA 3"/>
    <s v="PL-18107-CM"/>
    <s v="GROUP VIOLETA S.A.C"/>
    <s v="Aprobar a favor de la empresa COMPANY ANCHOA V&amp;V S.A.C. el cambio de titular del permiso de pesca para operar la embarcación pesquera ROXANA 3 con matrícula PL-18107-CM "/>
    <x v="0"/>
    <m/>
    <m/>
    <m/>
    <s v="CAMBIO DE TITULAR"/>
    <s v="hasta el 31 de enero del 2032"/>
    <m/>
  </r>
  <r>
    <n v="207"/>
    <s v="00207-2023-PRODUCE/DGPCHDI"/>
    <s v="00087668-2022"/>
    <x v="2"/>
    <d v="2023-03-08T00:00:00"/>
    <d v="2023-03-08T00:00:00"/>
    <n v="2512"/>
    <s v="LIBERTAD"/>
    <s v="CE-02512-CM"/>
    <s v="TRANSPORTES ANGHELLO S.A.C."/>
    <s v="Declarar improcedente la solicitud de modificación del permiso de pesca por aumento de capacidad de bodega vía incremento de flota autorizado, de la embarcación LIBERTAD con matrícula CE-2512-CM."/>
    <x v="0"/>
    <m/>
    <m/>
    <m/>
    <s v="AIF"/>
    <m/>
    <s v="DECLARAR IMPROCEDENTE"/>
  </r>
  <r>
    <n v="208"/>
    <s v="00208-2023-PRODUCE/DGPCHDI"/>
    <s v="00013857-2023"/>
    <x v="2"/>
    <d v="2023-03-09T00:00:00"/>
    <d v="2023-03-09T00:00:00"/>
    <m/>
    <s v=""/>
    <s v=""/>
    <s v=""/>
    <s v="Modificar el artículo 1 de la Resolución Directoral Nro..00161-2023-PRODUCE/DGPCHDI, conforme lo solicitado por el Instituto del Mar del Perú y Autorizar al Instituto del Mar del Perú a realizar el Crucero de Evaluación Hidroacústica de la Anchoveta y otros Recursos Pelágicos-Crucero 2302-04"/>
    <x v="0"/>
    <m/>
    <m/>
    <m/>
    <s v="PESCA EXPLORATORIA"/>
    <m/>
    <m/>
  </r>
  <r>
    <n v="209"/>
    <s v="00209-2023-PRODUCE/DGPCHDI"/>
    <s v="00015329-2023"/>
    <x v="2"/>
    <d v="2023-03-09T00:00:00"/>
    <d v="2023-03-09T00:00:00"/>
    <n v="4847"/>
    <s v="ROSA ISIDORA"/>
    <s v="PL-4847-CM"/>
    <s v="TEQUE FIESTAS DUVAN SAMIR ;TEQUE FIESTAS FIORELLA YAQUELINE ;TEQUE FIESTAS JOSE CARLOS ;TEQUE FIESTAS JOSE EDWING ;TEQUE FIESTAS JOSUE VALERIANO ;TEQUE FIESTAS LUIS HENRY"/>
    <s v="Declarar que la solicitud de modificación del permiso de pesca por cambio de matrícula de la embarcación pesquera ROSA ISIDORA, de PL-4847-CM a PL-4847-PM, presentada por los señores JOSE EDWING TEQUE FIESTAS, LUIS HENRY TEQUE FIESTAS, DUVAN SAMIR TEQUE FIESTAS, JOSUE VALERIANO TEQUE FIESTAS, FIORELLA YAQUELIN TEQUE FIESTAS y JOSE CARLOS TEQUE FIESTAS, ha sido aprobada automáticamente a la fecha de presentación del escrito con registro 00015329-2023, esto es 7 de marzo de 2023."/>
    <x v="0"/>
    <m/>
    <m/>
    <m/>
    <s v="TUPA N° 009. MODIFICACION DEL PERMISO DE PESCA POR CAMBIO DE NOMBRE O MATRICULA DE EMBARCACION PESQUERA DE MENOR Y MAYOR ESCALA."/>
    <m/>
    <m/>
  </r>
  <r>
    <n v="210"/>
    <s v="00210-2023-PRODUCE/DGPCHDI"/>
    <s v="00015181-2023"/>
    <x v="2"/>
    <d v="2023-03-10T00:00:00"/>
    <d v="2023-03-10T00:00:00"/>
    <m/>
    <s v=""/>
    <s v=""/>
    <s v=""/>
    <s v="Otorgar a la empresa PISCANTUR S.A., representada en el país por los señores Rudy Bill Neyra Balta y Juan Abel Neyra Balta, permiso de pesca para operar la embarcación pesquera de cerco de bandera ecuatoriana denominada AMADA ISABEL con matrícula P-04-00869, en la extracción del recurso Atún con destino al consumo humano directo"/>
    <x v="0"/>
    <s v="CHD"/>
    <s v="ATUN"/>
    <s v="buque de la CIAT"/>
    <s v="TUPA N° 017. OTORGAMIENTO DE PERMISO DE PESCA PARA EMBARCACIONES DE BANDERA EXTRANJERA."/>
    <m/>
    <m/>
  </r>
  <r>
    <n v="211"/>
    <s v="00211-2023-PRODUCE/DGPCHDI"/>
    <s v="00011632-2023"/>
    <x v="2"/>
    <d v="2023-03-13T00:00:00"/>
    <d v="2023-03-13T00:00:00"/>
    <m/>
    <s v=""/>
    <s v=""/>
    <s v=""/>
    <s v="Otorgar al FIDEICOMISO DE GARANTIA AESA, representada en el país por los señores Omar Diego Carcovich Jibaja y Eduardo Carcovich Carcovich, permiso de pesca para operar la embarcación pesquera de cerco de bandera ecuatoriana denominada PS-1 con matrícula P-04-00939, en la extracción del recurso Atún con destino al consumo humano directo"/>
    <x v="0"/>
    <s v="CHD"/>
    <s v="ATUN"/>
    <s v="buque de la CIAT"/>
    <s v="TUPA N° 017. OTORGAMIENTO DE PERMISO DE PESCA PARA EMBARCACIONES DE BANDERA EXTRANJERA."/>
    <m/>
    <m/>
  </r>
  <r>
    <n v="212"/>
    <s v="00212-2023-PRODUCE/DGPCHDI"/>
    <s v="00004657-2023"/>
    <x v="2"/>
    <d v="2023-03-13T00:00:00"/>
    <d v="2023-03-13T00:00:00"/>
    <n v="21126"/>
    <s v="DON DANIEL"/>
    <s v="CO-21126-CM"/>
    <s v="JACINTO PANTA JAVIER"/>
    <s v="Dejar sin efecto el artículo 4 de la Resolución Directoral Nro. 202-2018-PRODUCE/DGPCHDI de fecha 23 de febrero de 2018 para operar la embarcación pesquera de menor escala DON DANIEL con matrícula CO-21126-CM"/>
    <x v="0"/>
    <m/>
    <m/>
    <s v="MENOR ESCALA"/>
    <s v="ALCANZO COPIA FEDATEADA DE RESOLUCION DIRECTORAL REGIONAL DE RENUNCIA DE PERMISO DE PESCA E/P DON DANIEL DE MATRICULA CO-21126-CM"/>
    <m/>
    <m/>
  </r>
  <r>
    <n v="213"/>
    <s v="00213-2023-PRODUCE/DGPCHDI"/>
    <s v="00048045-2019"/>
    <x v="2"/>
    <d v="2023-03-13T00:00:00"/>
    <d v="2023-03-13T00:00:00"/>
    <n v="28712"/>
    <s v="FABRIZIO Y HIROSHI"/>
    <s v="CE-28712-CM"/>
    <s v="GUZMAN VALENZUELA MARGARITA JUANA ;MALCA QUINTANA CARMEN ROSA"/>
    <s v="Dejar sin efecto el artículo 4 de la Resolución Directoral Nro 170-2017-PRODUCE/DGPCHDI de fecha 14 de julio de 2017, que dispuso determinado condicionamiento al permiso de pesca para operar la embarcación pesquera de menor escala FABRIZIO Y HIROSHI con matrícula CE-28712-CM, conforme a los fundamentos expuestos en la parte considerativa de la presente resolución."/>
    <x v="0"/>
    <m/>
    <m/>
    <s v="MENOR ESCALA"/>
    <s v="REMITE COPIA DE DISPOSITIVO LEGAL QUE ACEPTA LA RENUNCIA AL PERMISO DE PESCA ARTESANAL - EMBARCACION PESQUERA DENOMINADA FABRIZIO Y HIROSHI DE MATRICULA CE-28712-CM."/>
    <m/>
    <m/>
  </r>
  <r>
    <n v="214"/>
    <s v="00214-2023-PRODUCE/DGPCHDI"/>
    <s v="00004676-2023"/>
    <x v="2"/>
    <d v="2023-03-13T00:00:00"/>
    <d v="2023-03-13T00:00:00"/>
    <m/>
    <s v=""/>
    <s v=""/>
    <s v=""/>
    <s v="Otorgar a la empresa COMPAÑÍA MINERA ANTAMINA S.A., autorización para realizar las actividades de colecta de recursos hidrobiológicos conforme al plan de trabajo denominado: Caracterización biológica en áreas de interés en Antamina"/>
    <x v="0"/>
    <m/>
    <m/>
    <m/>
    <s v="COLECTA"/>
    <m/>
    <m/>
  </r>
  <r>
    <n v="215"/>
    <s v="00215-2023-PRODUCE/DGPCHDI"/>
    <s v="00015650-2023"/>
    <x v="2"/>
    <d v="2023-03-13T00:00:00"/>
    <d v="2023-03-13T00:00:00"/>
    <m/>
    <s v=""/>
    <s v=""/>
    <s v=""/>
    <s v="Aceptar la renuncia formulada por la empresa ELECTRO SUR ESTE S.A.A.; a la autorización para efectuar actividades de colecta de recursos hidrobiológicos conforme al plan de trabajo denominado: PLAN AMBIENTAL DETALLADO DE LA CENTRAL HIDROELÉCTRICA DE POCOHUANCA otorgada mediante la Resolución Directoral Nro 00011-2023-PRODUCE/DGPCHDI."/>
    <x v="0"/>
    <m/>
    <m/>
    <m/>
    <s v="COLECTA"/>
    <m/>
    <m/>
  </r>
  <r>
    <n v="216"/>
    <s v="00216-2023-PRODUCE/DGPCHDI"/>
    <s v="00080865-2022"/>
    <x v="2"/>
    <d v="2023-03-13T00:00:00"/>
    <d v="2023-03-13T00:00:00"/>
    <m/>
    <s v=""/>
    <s v=""/>
    <s v=""/>
    <s v="Otorgar a la empresa REPSOL EXPLORACION PERU SUCURSAL DEL PERU, autorización para realizar las actividades de colecta de recursos hidrobiológicos conforme al plan de trabajo denominado:Monitoreo Hidrobiológico para el Estudio de Caracterización, ERSA y Plan Dirigido a la Remediación en el Lote 57 - Unidad 100 Kinteroni."/>
    <x v="0"/>
    <m/>
    <m/>
    <m/>
    <s v="COLECTA"/>
    <m/>
    <m/>
  </r>
  <r>
    <n v="217"/>
    <s v="00217-2023-PRODUCE/DGPCHDI"/>
    <s v="00091193-2022"/>
    <x v="2"/>
    <d v="2023-03-13T00:00:00"/>
    <d v="2023-03-13T00:00:00"/>
    <m/>
    <s v=""/>
    <s v=""/>
    <s v=""/>
    <s v="Otorgar a la empresa RED DE ENERGIA DEL PERU S.A., autorización para realizar las actividades de colecta de recursos hidrobiológicos conforme al plan de trabajo denominado: LÍNEA BASE HIDROBIOLÓGICA-TEMPORADA HÚMEDA-DE LA MODIFICACIÓN DE PAMA PARA EL PROYECTO TERCER CIRCUITO CHILCA INDEPENDENCIA 220 kV Y AMPLIACIÓN DE SUBESTACIONES ASOCIADAS"/>
    <x v="0"/>
    <m/>
    <m/>
    <m/>
    <s v="COLECTA"/>
    <m/>
    <m/>
  </r>
  <r>
    <n v="218"/>
    <s v="00218-2023-PRODUCE/DGPCHDI"/>
    <s v="00004299-2023"/>
    <x v="2"/>
    <d v="2023-03-13T00:00:00"/>
    <d v="2023-03-13T00:00:00"/>
    <m/>
    <s v=""/>
    <s v=""/>
    <s v=""/>
    <s v="Modificar la autorización para realizar actividades de colecta de recursos hidrobiológicos conforme al plan de trabajo denominado: Monitoreo Hidrobiológico del Estudio de Impacto Ambiental del Proyecto Centrales Hidroeléctricas del Rio Araza, otorgada mediante Resolución Directoral Nro 00036-2022-PRODUCE/DGPCHDI de fecha 20 de Enero de 2022, a favor de la empresa ELECTRO ARAZA S.A.C., únicamente en el extremo referido al plazo para su ejecución, por doce meses adicionales."/>
    <x v="0"/>
    <m/>
    <m/>
    <m/>
    <s v="COLECTA"/>
    <m/>
    <m/>
  </r>
  <r>
    <n v="219"/>
    <s v="00219-2023-PRODUCE/DGPCHDI"/>
    <s v="00012786-2023"/>
    <x v="2"/>
    <d v="2023-03-13T00:00:00"/>
    <d v="2023-03-13T00:00:00"/>
    <m/>
    <s v=""/>
    <s v=""/>
    <s v=""/>
    <s v="Modificar la autorización al plan de trabajo denominado: Monitoreo Hidrobiológico en el marco de los compromisos del Estudio de Impacto Ambiental Detallado del proyecto de Desarrollo e Instalaciones de Producción del Lote 131 otorgada mediante Resolución Directoral Nro. 00025-2023-PRODUCE/DGPCHDI de fecha 6 de Enero de 2023."/>
    <x v="0"/>
    <m/>
    <m/>
    <m/>
    <s v="TUPA N° 023. AUTORIZACION PARA COLECTA DE RECURSOS HIDROBIOLOGICOS PARA EL LEVANTAMIENTO DE LINEA DE BASE DE ESTUDIOS AMBIENTALES O PARA MONITOREOS HIDROBIOLOGICOS PREVISTOS EN UN INSTRUMENTO DE GESTION AMBIENTAL."/>
    <m/>
    <m/>
  </r>
  <r>
    <n v="220"/>
    <s v="00220-2023-PRODUCE/DGPCHDI"/>
    <s v="00011735-2023"/>
    <x v="2"/>
    <d v="2023-03-14T00:00:00"/>
    <d v="2023-03-14T00:00:00"/>
    <n v="6383"/>
    <s v="ROSITA AMALIA"/>
    <s v="PL-6383-CM"/>
    <s v="BERNAL CASTRO ANGELITA ;CASTRO URCIA VICTOR RAUL"/>
    <s v="Declarar que la solicitud de ampliación del plazo para la ejecución de la autorización de incremento de flota dispuesta mediante RD Nro. 607-2021-PRODUCE/DGPCHDI, a favor de los señores VICTOR RAUL CASTRO URCIA y ANGELITA BERNAL CASTRO, para la construcción de una nueva embarcación de 37.70 m3 de capacidad de bodega, vía sustitución de la embarcación pesquera no siniestrada ROSITA AMALIA con matrícula PL-6383-CM y 37.70 m3 de capacidad de bodega, ha sido aprobada automáticamente."/>
    <x v="0"/>
    <m/>
    <m/>
    <m/>
    <s v="AMPLIACION DE PLAZO AIF"/>
    <m/>
    <m/>
  </r>
  <r>
    <n v="221"/>
    <s v="00221-2023-PRODUCE/DGPCHDI"/>
    <s v="00015596-2023"/>
    <x v="2"/>
    <d v="2023-03-14T00:00:00"/>
    <d v="2023-03-14T00:00:00"/>
    <m/>
    <s v=""/>
    <s v=""/>
    <s v=""/>
    <s v="Otorgar a la empresa GEOPAXI S.A., representada en el país por los señores Omar Diego Carcovich Jibaja y Eduardo Carcovich Carcovich, permiso de pesca para operar la embarcación pesquera de cerco de bandera ecuatoriana denominada EILEEN MARIE con matrícula P-04-00753, en la extracción del recurso Atún con destino al consumo humano directo"/>
    <x v="0"/>
    <s v="CHD"/>
    <s v="ATUN"/>
    <s v="buque de la CIAT"/>
    <s v="TUPA N° 017. OTORGAMIENTO DE PERMISO DE PESCA PARA EMBARCACIONES DE BANDERA EXTRANJERA."/>
    <m/>
    <m/>
  </r>
  <r>
    <n v="222"/>
    <s v="00222-2023-PRODUCE/DGPCHDI"/>
    <s v="00012211-2023"/>
    <x v="2"/>
    <d v="2023-03-14T00:00:00"/>
    <d v="2023-03-14T00:00:00"/>
    <n v="3299"/>
    <s v="MARIA MAGALY"/>
    <s v="PT-3299-CM"/>
    <s v="CORPORACION PALVAR S.A.C."/>
    <s v="Otorgar a favor de la EMPRESA CARED E.I.R.L., la autorización de incremento de flota para construir una nueva embarcación pesquera de 69.64 m3de capacidad de bodega, vía sustitución de la embarcación pesquera MARIA MAGALY con matrícula PT-3299-PM y 69.64 m3 de capacidad de bodega, para la extracción del recurso Anchoveta con destino al consumo humano indirecto."/>
    <x v="0"/>
    <s v="CHI"/>
    <s v="ANCHOVETA"/>
    <m/>
    <s v="AIF"/>
    <m/>
    <m/>
  </r>
  <r>
    <n v="223"/>
    <s v="00223-2023-PRODUCE/DGPCHDI"/>
    <s v="00015833-2023"/>
    <x v="2"/>
    <d v="2023-03-15T00:00:00"/>
    <d v="2023-03-15T00:00:00"/>
    <m/>
    <s v=""/>
    <s v=""/>
    <s v=""/>
    <s v="Otorgar a la empresa BIGTUNA S.A., representada en el país por el señor Gonzalo Martín Ganoza García-Arrese, permiso de pesca para operar la embarcación pesquera de cerco de bandera ecuatoriana denominada SANSUN RANGER con matrícula P-04-00522, en la extracción del recurso Atún con destino al consumo humano directo."/>
    <x v="0"/>
    <s v="CHD"/>
    <s v="ATUN"/>
    <s v="buque de la CIAT"/>
    <s v="TUPA N° 017. OTORGAMIENTO DE PERMISO DE PESCA PARA EMBARCACIONES DE BANDERA EXTRANJERA."/>
    <m/>
    <m/>
  </r>
  <r>
    <n v="224"/>
    <s v="00224-2023-PRODUCE/DGPCHDI"/>
    <s v="00006154-2023"/>
    <x v="2"/>
    <d v="2023-03-16T00:00:00"/>
    <d v="2023-03-16T00:00:00"/>
    <m/>
    <s v=""/>
    <s v=""/>
    <s v=""/>
    <s v="Declarar como no presentada la solicitud de autorización para realizar las actividades de colecta de recursos hidrobiológicos conforme al plan de trabajo denominado Monitoreo hidrobiológico del Estudio de Impacto Ambiental."/>
    <x v="0"/>
    <m/>
    <m/>
    <m/>
    <s v="COLECTA"/>
    <m/>
    <s v="DECLARAR COMO NO PRESENTADA"/>
  </r>
  <r>
    <n v="225"/>
    <s v="00225-2023-PRODUCE/DGPCHDI"/>
    <s v="00080168-2022"/>
    <x v="2"/>
    <d v="2023-03-16T00:00:00"/>
    <d v="2023-03-16T00:00:00"/>
    <m/>
    <s v=""/>
    <s v=""/>
    <s v=""/>
    <s v="Otorgar a PROVIAS DESCENTRALIZADO autorización para realizar las actividades de colecta de recursos hidrobiológicos conforme al plan de trabajo denominado Línea Base Biológica de la evaluación ambiental preliminar del Estudio Definitivo del proyecto."/>
    <x v="0"/>
    <m/>
    <m/>
    <m/>
    <s v="COLECTA"/>
    <m/>
    <m/>
  </r>
  <r>
    <n v="226"/>
    <s v="00226-2023-PRODUCE/DGPCHDI"/>
    <s v="00086110-2022"/>
    <x v="2"/>
    <d v="2023-03-16T00:00:00"/>
    <d v="2023-03-16T00:00:00"/>
    <m/>
    <s v=""/>
    <s v=""/>
    <s v=""/>
    <s v="Otorgar al CONSORCIO NATIVIDAD DE CHINCHERO, autorización para realizar las actividades de colecta de recursos hidrobiológicos conforme al plan de trabajo denominado Monitoreo Biológico para la Ampliación del Proyecto."/>
    <x v="0"/>
    <m/>
    <m/>
    <m/>
    <s v="COLECTA"/>
    <m/>
    <m/>
  </r>
  <r>
    <n v="227"/>
    <s v="00227-2023-PRODUCE/DGPCHDI"/>
    <s v="00089483-2022"/>
    <x v="2"/>
    <d v="2023-03-16T00:00:00"/>
    <d v="2023-03-16T00:00:00"/>
    <m/>
    <s v=""/>
    <s v=""/>
    <s v=""/>
    <s v="Otorgar a la empresa SAVIA PERÚ S.A., autorización para realizar las actividades de colecta de recursos hidrobiológicos conforme al plan de trabajo denominado EVALUACIÓN HIDROBIOLÓGICA PARA LA LÍNEA BASE BIOLÓGICA PARA LA MODIFICACIÓN DEL PLAN DE ABANDONO EN EL ÁMBITO DE LA PLATAFORMA VV DEL LOTE Z-2B."/>
    <x v="0"/>
    <m/>
    <m/>
    <m/>
    <s v="COLECTA"/>
    <m/>
    <m/>
  </r>
  <r>
    <n v="228"/>
    <s v="00228-2023-PRODUCE/DGPCHDI"/>
    <s v="00090174-2022"/>
    <x v="2"/>
    <d v="2023-03-16T00:00:00"/>
    <d v="2023-03-16T00:00:00"/>
    <m/>
    <s v=""/>
    <s v=""/>
    <s v=""/>
    <s v="Declarar como no presentada la solicitud de autorización para realizar las actividades de colecta de recursos hidrobiológicos conforme al plan de trabajo denominado PROYECTO DE INVERSIÓN."/>
    <x v="0"/>
    <m/>
    <m/>
    <m/>
    <s v="COLECTA"/>
    <m/>
    <s v="DECLARAR COMO NO PRESENTADA"/>
  </r>
  <r>
    <n v="229"/>
    <s v="00229-2023-PRODUCE/DGPCHDI"/>
    <s v="00087974-2022"/>
    <x v="2"/>
    <d v="2023-03-16T00:00:00"/>
    <d v="2023-03-16T00:00:00"/>
    <m/>
    <s v=""/>
    <s v=""/>
    <s v=""/>
    <s v="Declarar como no presentada la solicitud de autorización para realizar las actividades de colecta de recursos hidrobiológicos conforme al plan de trabajo denominado Línea Base Hidrobiológica del Estudio de Impacto Ambiental Semidetallado del Proyecto Eólico Flug."/>
    <x v="0"/>
    <m/>
    <m/>
    <m/>
    <s v="COLECTA"/>
    <m/>
    <s v="DECLARAR COMO NO PRESENTADA"/>
  </r>
  <r>
    <n v="230"/>
    <s v="00230-2023-PRODUCE/DGPCHDI"/>
    <s v="00049701-2022"/>
    <x v="2"/>
    <d v="2023-03-16T00:00:00"/>
    <d v="2023-03-16T00:00:00"/>
    <m/>
    <s v=""/>
    <s v=""/>
    <s v=""/>
    <s v="Otorgar a la empresa EMPRESA DE GENERACION ELECTRICA RIO BAÑOS S.A.C., autorización para realizar las actividades de colecta de recursos hidrobiológicos conforme al plan de trabajo denominado Caracterización Hidrobiológica para la Modificación de la Declaración de Impacto Ambiental."/>
    <x v="0"/>
    <m/>
    <m/>
    <m/>
    <s v="COLECTA"/>
    <m/>
    <m/>
  </r>
  <r>
    <n v="231"/>
    <s v="00231-2023-PRODUCE/DGPCHDI"/>
    <s v="00016809-2023"/>
    <x v="2"/>
    <d v="2023-03-16T00:00:00"/>
    <d v="2023-03-16T00:00:00"/>
    <m/>
    <s v=""/>
    <s v=""/>
    <s v=""/>
    <s v="Modificar la autorización al plan de trabajo denominado Línea Base para la Evaluación de desempeño ambiental de las operaciones mineras de la Unidad Minera Sierra Sumaq Rumi."/>
    <x v="0"/>
    <m/>
    <m/>
    <m/>
    <s v="Ampliación de cronograma de trabajo para la realización de estudios del patrimonio en el marco del Instrumento de Gestión Ambiental"/>
    <m/>
    <m/>
  </r>
  <r>
    <n v="232"/>
    <s v="00232-2023-PRODUCE/DGPCHDI"/>
    <s v="00016385-2023"/>
    <x v="2"/>
    <d v="2023-03-16T00:00:00"/>
    <d v="2023-03-16T00:00:00"/>
    <m/>
    <s v=""/>
    <s v=""/>
    <s v=""/>
    <s v="DECLARAR que la solicitud de renovación del permiso de pesca otorgado mediante Resolución Directoral N 00694-2022-PRODUCE/DGPCHDI, para operar la embarcación pesquera de bandera extranjera denominada RICKY A con matricula P-00-00767, presentada por la empresa NEGOCIOS INDUSTRIALES REAL NIRSA S.A., ha sido aprobada con su sola presentación, renovándose el citado permiso del 16 de marzo del 2023 al 16 de abril de 2023. "/>
    <x v="0"/>
    <s v="CHD"/>
    <s v="ATUN"/>
    <s v="buque de la CIAT"/>
    <s v="RENOVACIÓN DEL PERMISO DE PESCA A PLAZO DETERMINADO OTORGADO PARA OPERAR EMBARCACIONES DE BANDERA EXTRANJERA."/>
    <m/>
    <m/>
  </r>
  <r>
    <n v="233"/>
    <s v="00233-2023-PRODUCE/DGPCHDI"/>
    <s v="00016415-2023"/>
    <x v="2"/>
    <d v="2023-03-16T00:00:00"/>
    <d v="2023-03-16T00:00:00"/>
    <m/>
    <s v=""/>
    <s v=""/>
    <s v=""/>
    <s v="DECLARAR que la solicitud de renovación del permiso de pesca otorgado mediante Resolución Directoral N 00709-2022-PRODUCE/DGPCHDI, para operar la embarcación pesquera de bandera extranjera denominada ELIZABETH F con matrícula P-00-00649, presentada por la empresa NEGOCIOS INDUSTRIALES REAL NIRSA S.A., ha sido aprobada con su sola presentación, renovándose el citado permiso del 16 de marzo al 16 de abril de 2023. "/>
    <x v="0"/>
    <s v="CHD"/>
    <s v="ATUN"/>
    <s v="buque de la CIAT"/>
    <s v="RENOVACIÓN DEL PERMISO DE PESCA A PLAZO DETERMINADO OTORGADO PARA OPERAR EMBARCACIONES DE BANDERA EXTRANJERA."/>
    <m/>
    <m/>
  </r>
  <r>
    <n v="234"/>
    <s v="00234-2023-PRODUCE/DGPCHDI"/>
    <s v="00012593-2023"/>
    <x v="2"/>
    <d v="2023-03-16T00:00:00"/>
    <d v="2023-03-16T00:00:00"/>
    <m/>
    <s v=""/>
    <s v=""/>
    <s v=""/>
    <s v="Dar por cumplido el encargo realizado a la Dirección de Extracción para Consumo Humano Directo e Indirecto, a través de la Resolución Directoral 00438-2022-PRODUCE/DGPCHDI, con la emisión de los Informes 00000004-2023-PRODUCE/DECHDI y N 0000005-2023-PRODUCE/DECHDI."/>
    <x v="0"/>
    <s v="CHD"/>
    <m/>
    <m/>
    <s v="INTERNO"/>
    <m/>
    <m/>
  </r>
  <r>
    <n v="235"/>
    <s v="00235-2023-PRODUCE/DGPCHDI"/>
    <s v="00010306-2023"/>
    <x v="2"/>
    <d v="2023-03-16T00:00:00"/>
    <d v="2023-03-16T00:00:00"/>
    <n v="21059"/>
    <s v="MI ANITA"/>
    <s v="TA-21059-PM"/>
    <s v="CHUNGA ECA ROSA ESTHER ;ECA DE JACINTO PAULINA ;JACINTO ECA JUAN PASCUAL ;JACINTO ECA PABLO ;PANTA ECA MARITZA"/>
    <s v="Aceptar el desistimiento del procedimiento de ampliación del plazo para ejecutar la autorización de incremento de flota para la construcción de una nueva embarcación pesquera de 108.25 m3 de capacidad de bodega, vía sustitución de la embarcación no siniestrada MI ANITA con matrícula TA-21059-PM y 108.25 m3 de capacidad de bodega."/>
    <x v="0"/>
    <m/>
    <m/>
    <m/>
    <s v="AMPLIACION DE PLAZO AIF"/>
    <m/>
    <m/>
  </r>
  <r>
    <n v="236"/>
    <s v="00236-2023-PRODUCE/DGPCHDI"/>
    <s v="00016411-2023"/>
    <x v="2"/>
    <d v="2023-03-16T00:00:00"/>
    <d v="2023-03-16T00:00:00"/>
    <m/>
    <s v=""/>
    <s v=""/>
    <s v=""/>
    <s v="DECLARAR que la solicitud de renovación del permiso de pesca otorgado mediante Resolución Directoral Nro 00660-2022-PRODUCE/DGPCHDI, para operar la embarcación pesquera de bandera extranjera denominada ROSA F con matrícula P-00-00715, presentada por la empresa NEGOCIOS INDUSTRIALES REAL NIRSA S.A., ha sido aprobada con su sola presentación, renovándose el citado permiso del 16 de marzo al 16 de mayo de 2023. "/>
    <x v="0"/>
    <s v="CHD"/>
    <s v="ATUN"/>
    <s v="buque de la CIAT"/>
    <s v="RENOVACIÓN DEL PERMISO DE PESCA A PLAZO DETERMINADO OTORGADO PARA OPERAR EMBARCACIONES DE BANDERA EXTRANJERA."/>
    <m/>
    <m/>
  </r>
  <r>
    <n v="237"/>
    <s v="00237-2023-PRODUCE/DGPCHDI"/>
    <s v="00016409-2023"/>
    <x v="2"/>
    <d v="2023-03-16T00:00:00"/>
    <d v="2023-03-16T00:00:00"/>
    <m/>
    <s v=""/>
    <s v=""/>
    <s v=""/>
    <s v="DECLARAR que la solicitud de renovación del permiso de pesca otorgado mediante Resolución Directoral N 00750-2022-PRODUCE/DGPCHDI, para operar la embarcación pesquera de bandera extranjera denominada JOCAY con matrícula P-04-00965, presentada por la empresa PESQUERA UGAVI S.A., ha sido aprobada con su sola presentación, renovándose el citado permiso del 17 de marzo al 17 de mayo de 2023. "/>
    <x v="0"/>
    <s v="CHD"/>
    <s v="ATUN"/>
    <s v="buque de la CIAT"/>
    <s v="RENOVACIÓN DEL PERMISO DE PESCA A PLAZO DETERMINADO OTORGADO PARA OPERAR EMBARCACIONES DE BANDERA EXTRANJERA."/>
    <m/>
    <m/>
  </r>
  <r>
    <n v="238"/>
    <s v="00238-2023-PRODUCE/DGPCHDI"/>
    <s v="00016390-2023"/>
    <x v="2"/>
    <d v="2023-03-17T00:00:00"/>
    <d v="2023-03-17T00:00:00"/>
    <m/>
    <s v=""/>
    <s v=""/>
    <s v=""/>
    <s v="DECLARAR que la solicitud de renovación del permiso de pesca otorgado mediante Resolución Directoral 00611-2022-PRODUCE/DGPCHDI para operar la embarcación pesquera de bandera extranjera denominada RAFA A con matrícula P-00-00727, presentada por la empresa NEGOCIOS INDUSTRIALES REAL NIRSA S.A., ha sido aprobada con su sola presentación, renovándose el citado permiso del 16 de marzo al 16 de mayo del 2023. "/>
    <x v="0"/>
    <s v="CHD"/>
    <s v="ATUN"/>
    <s v="buque de la CIAT"/>
    <s v="RENOVACIÓN DEL PERMISO DE PESCA A PLAZO DETERMINADO OTORGADO PARA OPERAR EMBARCACIONES DE BANDERA EXTRANJERA."/>
    <m/>
    <m/>
  </r>
  <r>
    <n v="239"/>
    <s v="00239-2023-PRODUCE/DGPCHDI"/>
    <s v="00016360-2023"/>
    <x v="2"/>
    <d v="2023-03-17T00:00:00"/>
    <d v="2023-03-17T00:00:00"/>
    <m/>
    <s v=""/>
    <s v=""/>
    <s v=""/>
    <s v="Otorgar a la empresa DELFITEC S.A., representada en el país por la señora Ydania Marlene Roncalla Cayetano, permiso de pesca para operar la embarcación pesquera de cerco de bandera ecuatoriana denominada ROSSANA L con matrícula P-00-00839, en la extracción del recurso Atún con destino al consumo humano directo"/>
    <x v="0"/>
    <s v="CHD"/>
    <s v="ATUN"/>
    <s v="buque de la CIAT"/>
    <s v="TUPA N° 017. OTORGAMIENTO DE PERMISO DE PESCA PARA EMBARCACIONES DE BANDERA EXTRANJERA."/>
    <m/>
    <m/>
  </r>
  <r>
    <n v="240"/>
    <s v="00240-2023-PRODUCE/DGPCHDI"/>
    <s v="00016361-2023"/>
    <x v="2"/>
    <d v="2023-03-17T00:00:00"/>
    <d v="2023-03-17T00:00:00"/>
    <m/>
    <s v=""/>
    <s v=""/>
    <s v=""/>
    <s v="Otorgar a la empresa ANILISA S.A., representada en el país por la señora Ydania Marlene Roncalla Cayetano, permiso de pesca para operar la embarcación pesquera de cerco de bandera ecuatoriana denominada FIORELLA L con matrícula P-00-00561, en la extracción del recurso Atún con destino al consumo humano directo, conforme al siguiente detalle"/>
    <x v="0"/>
    <s v="CHD"/>
    <s v="ATUN"/>
    <s v="buque de la CIAT"/>
    <s v="TUPA N° 017. OTORGAMIENTO DE PERMISO DE PESCA PARA EMBARCACIONES DE BANDERA EXTRANJERA."/>
    <m/>
    <m/>
  </r>
  <r>
    <n v="241"/>
    <s v="00241-2023-PRODUCE/DGPCHDI"/>
    <s v="00016394-2023"/>
    <x v="2"/>
    <d v="2023-03-17T00:00:00"/>
    <d v="2023-03-17T00:00:00"/>
    <m/>
    <s v=""/>
    <s v=""/>
    <s v=""/>
    <s v="DECLARAR que la solicitud de renovación del permiso de pesca otorgado mediante Resolución Directoral 00758-2022-PRODUCE/DGPCHDI para operar la embarcación pesquera de bandera extranjera denominada SISARGAS con matrícula ESA-07580, presentada por la empresa UNIOCEAN EL SALVADOR S.A DE C.V., ha sido aprobada con su sola presentación, renovándose el citado permiso del 26 de marzo al 26 de mayo del 2023. "/>
    <x v="0"/>
    <s v="CHD"/>
    <s v="ATUN"/>
    <s v="buque de la CIAT"/>
    <s v="RENOVACIÓN DEL PERMISO DE PESCA A PLAZO DETERMINADO OTORGADO PARA OPERAR EMBARCACIONES DE BANDERA EXTRANJERA."/>
    <m/>
    <m/>
  </r>
  <r>
    <n v="242"/>
    <s v="00242-2023-PRODUCE/DGPCHDI"/>
    <s v="00016366-2023"/>
    <x v="2"/>
    <d v="2023-03-17T00:00:00"/>
    <d v="2023-03-17T00:00:00"/>
    <m/>
    <s v=""/>
    <s v=""/>
    <s v=""/>
    <s v="Otorgar a la empresa LUMITOP S.A., representada en el país por la señora Ydania Marlene Roncalla Cayetano, permiso de pesca para operar la embarcación pesquera de cerco de bandera ecuatoriana denominada DOMENICA L con matrícula P-00-00764, en la extracción del recurso Atún con destino al consumo humano directo"/>
    <x v="0"/>
    <s v="CHD"/>
    <s v="ATUN"/>
    <s v="buque de la CIAT"/>
    <s v="TUPA N° 017. OTORGAMIENTO DE PERMISO DE PESCA PARA EMBARCACIONES DE BANDERA EXTRANJERA."/>
    <m/>
    <m/>
  </r>
  <r>
    <n v="243"/>
    <s v="00243-2023-PRODUCE/DGPCHDI"/>
    <s v="00016356-2023"/>
    <x v="2"/>
    <d v="2023-03-17T00:00:00"/>
    <d v="2023-03-17T00:00:00"/>
    <m/>
    <s v=""/>
    <s v=""/>
    <s v=""/>
    <s v="Otorgar a la empresa MAGRISACORP S.A., representada en el país por la señora Ydania Marlene Roncalla Cayetano, permiso de pesca para operar la embarcación pesquera de cerco de bandera ecuatoriana denominada PANCHITO L con matrícula P-00-00878, en la extracción del recurso Atún con destino al consumo humano directo"/>
    <x v="0"/>
    <s v="CHD"/>
    <s v="ATUN"/>
    <s v="buque de la CIAT"/>
    <s v="TUPA N° 017. OTORGAMIENTO DE PERMISO DE PESCA PARA EMBARCACIONES DE BANDERA EXTRANJERA."/>
    <m/>
    <m/>
  </r>
  <r>
    <n v="244"/>
    <s v="00244-2023-PRODUCE/DGPCHDI"/>
    <s v="00017511-2023"/>
    <x v="2"/>
    <d v="2023-03-21T00:00:00"/>
    <d v="2023-03-21T00:00:00"/>
    <m/>
    <s v=""/>
    <s v=""/>
    <s v=""/>
    <s v="DECLARAR que la solicitud de renovación del permiso de pesca otorgado mediante Resolución Directoral 00666-2022-PRODUCE/DGPCHDI para operar la embarcación pesquera de bandera extranjera denominada MARIA DEL MAR A con matrícula 31756-06-CH, presentada por la empresa NEGOCIOS INDUSTRIALES REAL NIRSA S.A, ha sido aprobada con su sola presentación, renovándose el citado permiso del 16 de marzo al 16 de abril del 2023. "/>
    <x v="0"/>
    <s v="CHD"/>
    <s v="ATUN"/>
    <s v="buque de la CIAT"/>
    <s v="RENOVACIÓN DEL PERMISO DE PESCA A PLAZO DETERMINADO OTORGADO PARA OPERAR EMBARCACIONES DE BANDERA EXTRANJERA."/>
    <m/>
    <m/>
  </r>
  <r>
    <n v="245"/>
    <s v="00245-2023-PRODUCE/DGPCHDI"/>
    <s v="00017850-2023"/>
    <x v="2"/>
    <d v="2023-03-21T00:00:00"/>
    <d v="2023-03-21T00:00:00"/>
    <n v="21062"/>
    <s v="SIEMPRE LEONOR"/>
    <s v="TA-21062-PM"/>
    <s v="PESQUERA ANYELES S.A.C."/>
    <s v="La solicitud de ampliación del plazo para la ejecución de la autorización de incremento de flota dispuesta mediante Resolución Directoral 00703-2021-PRODUCE/DGPCHDI, a favor de la empresa PESQUERA ANYELES S.A.C, para la construcción de una nueva embarcación de 108.17 m de capacidad de bodega, vía sustitución de la embarcación pesquera no siniestrada SIEMPRE LEONOR con matrícula TA-21062-PM, para la extracción del recurso Anchoveta con destino a CHI, ha sido aprobada automáticamente."/>
    <x v="0"/>
    <s v="CHI"/>
    <s v="ANCHOVETA"/>
    <m/>
    <s v="AMPLIACION DE PLAZO AIF"/>
    <m/>
    <m/>
  </r>
  <r>
    <n v="246"/>
    <s v="00246-2023-PRODUCE/DGPCHDI"/>
    <s v="00017733-2023"/>
    <x v="2"/>
    <d v="2023-03-21T00:00:00"/>
    <d v="2023-03-21T00:00:00"/>
    <m/>
    <s v=""/>
    <s v=""/>
    <s v=""/>
    <s v="DECLARAR que la solicitud de renovación del permiso de pesca otorgado mediante Resolución Directoral 00763-2022-PRODUCE/DGPCHDI, para operar la embarcación pesquera de bandera extranjera denominada ANTONIO H con matrícula P-00-00880, presentada por la empresa PACIFICTUNA S.A., ha sido aprobada con su sola presentación, renovándose el citado permiso del 31 de marzo al 30 de junio de 2023. "/>
    <x v="0"/>
    <s v="CHD"/>
    <s v="ATUN"/>
    <s v="buque de la CIAT"/>
    <s v="RENOVACIÓN DEL PERMISO DE PESCA A PLAZO DETERMINADO OTORGADO PARA OPERAR EMBARCACIONES DE BANDERA EXTRANJERA."/>
    <m/>
    <m/>
  </r>
  <r>
    <n v="247"/>
    <s v="00247-2023-PRODUCE/DGPCHDI"/>
    <s v="00017273-2023"/>
    <x v="2"/>
    <d v="2023-03-21T00:00:00"/>
    <d v="2023-03-21T00:00:00"/>
    <m/>
    <s v=""/>
    <s v=""/>
    <s v=""/>
    <s v="Otorgar a la empresa PESDEL S.A., representada en el país por los señores Rudy Bill Neyra Balta y Juan Abel Neyra Balta, permiso de pesca para operar la embarcación pesquera de cerco de bandera ecuatoriana denominada LIZI con matrícula P-00-00788, en la extracción del recurso Atún con destino al consumo humano directo."/>
    <x v="0"/>
    <s v="CHD"/>
    <s v="ATUN"/>
    <s v="buque de la CIAT"/>
    <s v="TUPA N° 017. OTORGAMIENTO DE PERMISO DE PESCA PARA EMBARCACIONES DE BANDERA EXTRANJERA."/>
    <m/>
    <m/>
  </r>
  <r>
    <n v="248"/>
    <s v="00248-2023-PRODUCE/DGPCHDI"/>
    <s v="00002823-2023"/>
    <x v="2"/>
    <d v="2023-03-22T00:00:00"/>
    <d v="2023-03-22T00:00:00"/>
    <n v="67632"/>
    <s v="JOSE DE LA CRUZ"/>
    <s v="PT-67632-CM"/>
    <s v=""/>
    <s v="Declarar como no presentada la solicitud de permiso de pesca para embarcaciones de menor y mayor escala de bandera nacional de la embarcación JOSE DE LA CRUZ con matrícula PT-67632-CM de 82.30 m3 de capacidad de bodega, presentado por los señores ADRIANO ALVARADO FIESTAS, VICTOR ALVARADO FIESTAS, EDUARDO ALVARADO FIESTAS y MARIA INOCENTA FIESTAS MARTINEZ "/>
    <x v="0"/>
    <m/>
    <m/>
    <m/>
    <s v="TUPA N° 005. OTORGAMIENTO DE PERMISO DE PESCA PARA EMBARCACIONES DE MENOR Y MAYOR ESCALA DE BANDERA NACIONAL."/>
    <m/>
    <s v="DECLARAR COMO NO PRESENTADA"/>
  </r>
  <r>
    <n v="249"/>
    <s v="00249-2023-PRODUCE/DGPCHDI"/>
    <s v="00082622-2022"/>
    <x v="2"/>
    <d v="2023-03-22T00:00:00"/>
    <d v="2023-03-22T00:00:00"/>
    <n v="5297"/>
    <s v="ROSA AMELIA 1"/>
    <s v="PL-5297-CM"/>
    <s v="LLENQUE JACINTO JOSE MARIANO"/>
    <s v="Declarar en abandono el procedimiento de solicitud de cambio de titular del permiso de pesca para operar la ROSA AMELIA 1 con matrícula PL-5297-CM y 35.00 m3 de capacidad de bodega, para la extracción de los recursos Anchoveta y otros recursos hidrobiológicos con destino al consumo humano directo; presentada por el señor JOSÉ RUBEN LLENQUE FIESTAS"/>
    <x v="0"/>
    <s v="CHD"/>
    <m/>
    <m/>
    <s v="CAMBIO DE TITULAR"/>
    <s v=" - "/>
    <s v="ABANDONO"/>
  </r>
  <r>
    <n v="250"/>
    <s v="00250-2023-PRODUCE/DGPCHDI"/>
    <s v="00039226-2022"/>
    <x v="2"/>
    <d v="2023-03-22T00:00:00"/>
    <d v="2023-03-22T00:00:00"/>
    <m/>
    <s v=""/>
    <s v=""/>
    <s v=""/>
    <s v="APROBAR a favor de la empresa INDUSTRIAL PESQUERA YACILA S.A. el cambio de titularidad de la licencia de operación de la planta de procesamiento pesquero para la producción de congelado con una capacidad instalada de 15 t/día, ubicada en la Zona Industrial III, Sector A, Mz. 2, Lote 2, Tierra Colorada, distrito y provincia de Paita, departamento de Piura. "/>
    <x v="1"/>
    <m/>
    <m/>
    <m/>
    <s v="CAMBIO DE TITULAR"/>
    <s v="se observa que el último contrato de arrendamiento celebrado por la empresa INDUSTRIAL PESQUERA YACILA S.A. y la empresa RUNAPESCA S.A.C. (glosado en el numeral 6.4 de la presente resolución), no habría sido renovado por las partes desde el 31 de marzo del 2019, fecha en la que perdió sustento material, porque a raíz de ello se transfirió el dominio del referido bien a favor de la empresa INDUSTRIAL PESQUERA _x000a_YACILA S.A. "/>
    <m/>
  </r>
  <r>
    <n v="251"/>
    <s v="00251-2023-PRODUCE/DGPCHDI"/>
    <s v="00033247-2022"/>
    <x v="2"/>
    <d v="2023-03-23T00:00:00"/>
    <d v="2023-03-23T00:00:00"/>
    <m/>
    <s v=""/>
    <s v=""/>
    <s v=""/>
    <s v="Declarar en abandono el procedimiento de autorización para efectuar Investigación Pesquera Especializada, para ejecutar el plan de Investigación denominado ECOSISTEMAS ACUATICOS DEL PARQUE NACIONAL YANACHAGA-CHEMILLEN, DIVERSIDAD BIOLOGICA Y ESTADO ACTUAL DE CONSERVACION RELACIONADO A POSIBLES EFECTOS DEL CAMBIO CLIMATICO-PARTE II"/>
    <x v="0"/>
    <m/>
    <m/>
    <m/>
    <s v="TUPA N° 022. AUTORIZACION PARA REALIZAR INVESTIGACION PESQUERA ESPECIALIZADA."/>
    <m/>
    <m/>
  </r>
  <r>
    <n v="252"/>
    <s v="00252-2023-PRODUCE/DGPCHDI"/>
    <s v="00040036-2022"/>
    <x v="2"/>
    <d v="2023-03-23T00:00:00"/>
    <d v="2023-03-23T00:00:00"/>
    <m/>
    <s v=""/>
    <s v=""/>
    <s v=""/>
    <s v="Declarar en abandono el procedimiento de autorización para efectuar Investigación Pesquera Especializada, para ejecutar el plan de investigación denominado: BOSQUES DE MACROALGAS LAMINARIALES DEL SUR DE PERÚ: UN ESTUDIO SOSTENIBLE"/>
    <x v="0"/>
    <m/>
    <m/>
    <m/>
    <s v="TUPA N° 022. AUTORIZACION PARA REALIZAR INVESTIGACION PESQUERA ESPECIALIZADA."/>
    <m/>
    <m/>
  </r>
  <r>
    <n v="253"/>
    <s v="00253-2023-PRODUCE/DGPCHDI"/>
    <s v="00047907-2022"/>
    <x v="2"/>
    <d v="2023-03-23T00:00:00"/>
    <d v="2023-03-23T00:00:00"/>
    <m/>
    <s v=""/>
    <s v=""/>
    <s v=""/>
    <s v="Declarar en abandono el procedimiento de autorización para efectuar Investigación Pesquera Especializada, para ejecutar el plan de investigación denominado Efecto de la perturbación del bosque ribereño sobre la comunidad de peces de los ríos Tumbaro, Naranjillo y Mayo en la Comunidad Nativa de Shampuyacu, Awajun, Perú."/>
    <x v="0"/>
    <m/>
    <m/>
    <m/>
    <s v="TUPA N° 023. AUTORIZACION PARA COLECTA DE RECURSOS HIDROBIOLOGICOS PARA EL LEVANTAMIENTO DE LINEA DE BASE DE ESTUDIOS AMBIENTALES O PARA MONITOREOS HIDROBIOLOGICOS PREVISTOS EN UN INSTRUMENTO DE GESTION"/>
    <m/>
    <m/>
  </r>
  <r>
    <n v="254"/>
    <s v="00254-2023-PRODUCE/DGPCHDI"/>
    <s v="00049069-2022"/>
    <x v="2"/>
    <d v="2023-03-23T00:00:00"/>
    <d v="2023-03-23T00:00:00"/>
    <m/>
    <s v=""/>
    <s v=""/>
    <s v=""/>
    <s v="Declarar en abandono el procedimiento de autorización de actividades de colecta de recursos hidrobiológicos para el levantamiento de línea de base de estudios ambientales e instrumentos de gestión ambiental complementarios sin uso de embarcación; para ejecutar el plan de trabajo denominado COLECTA DE RECURSOS HISDROBILOGICOS COMO LINEA DE BASE AMBIENTAL PARA LA CENTRAL HIDROELÉCTRICA EL MUYO BAGUA - AMAZONAS"/>
    <x v="0"/>
    <m/>
    <m/>
    <m/>
    <s v="COLECTA"/>
    <m/>
    <m/>
  </r>
  <r>
    <n v="255"/>
    <s v="00255-2023-PRODUCE/DGPCHDI"/>
    <s v="00049811-2022"/>
    <x v="2"/>
    <d v="2023-03-23T00:00:00"/>
    <d v="2023-03-23T00:00:00"/>
    <m/>
    <s v=""/>
    <s v=""/>
    <s v=""/>
    <s v="Procedimiento de solicitud de autorización de actividades de colecta de recursos hidrobiológicos presentado por la empresa ECODESARROLLO AMBIENTAL S.A.C."/>
    <x v="0"/>
    <m/>
    <m/>
    <m/>
    <s v="COLECTA"/>
    <m/>
    <m/>
  </r>
  <r>
    <n v="256"/>
    <s v="00256-2023-PRODUCE/DGPCHDI"/>
    <s v="00050268-2022"/>
    <x v="2"/>
    <d v="2023-03-23T00:00:00"/>
    <d v="2023-03-23T00:00:00"/>
    <m/>
    <s v=""/>
    <s v=""/>
    <s v=""/>
    <s v="Autorización para efectuar Investigación Pesquera Especializada, para ejecutar el plan de investigación, presentado por la ASOCIACION ARMADORES DE PESCA ARTESANAL DEL SUR;"/>
    <x v="0"/>
    <m/>
    <m/>
    <m/>
    <s v="AUTORIZACIÓN PARA REALIZAR INVESTIGACIÓN PESQUERA ESPECIALIZADA."/>
    <m/>
    <m/>
  </r>
  <r>
    <n v="257"/>
    <s v="00257-2023-PRODUCE/DGPCHDI"/>
    <s v="00054655-2022"/>
    <x v="2"/>
    <d v="2023-03-23T00:00:00"/>
    <d v="2023-03-23T00:00:00"/>
    <m/>
    <s v=""/>
    <s v=""/>
    <s v=""/>
    <s v="Procedimiento de ampliación de plazo para ejecutar el plan de investigación, presentado por la ASOCIACION LAS BRISAS;"/>
    <x v="0"/>
    <m/>
    <m/>
    <m/>
    <s v="Ampliación de la Resolución Directoral N° 0078-2021- PRODUCE/DGPCHDI, hasta el 31 de diciembre del 2022"/>
    <m/>
    <m/>
  </r>
  <r>
    <n v="258"/>
    <s v="00258-2023-PRODUCE/DGPCHDI"/>
    <s v="00062895-2022"/>
    <x v="2"/>
    <d v="2023-03-23T00:00:00"/>
    <d v="2023-03-23T00:00:00"/>
    <m/>
    <s v=""/>
    <s v=""/>
    <s v=""/>
    <s v="Procedimiento de ampliación de plazo para ejecutar plan de investigación, presentado por la empresa CORI PUNO S.A.C."/>
    <x v="0"/>
    <m/>
    <m/>
    <m/>
    <s v="SOLICIO AMPLIACIÓN DE PLAZO"/>
    <m/>
    <m/>
  </r>
  <r>
    <n v="259"/>
    <s v="00259-2023-PRODUCE/DGPCHDI"/>
    <s v="00064391-2022"/>
    <x v="2"/>
    <d v="2023-03-23T00:00:00"/>
    <d v="2023-03-23T00:00:00"/>
    <m/>
    <s v=""/>
    <s v=""/>
    <s v=""/>
    <s v="Procedimiento de autorización para efectuar Investigación Pesquera Especializada, iniciado por la ciudadana TIFFANY CARLY RODRIGUEZ LOPEZ "/>
    <x v="0"/>
    <m/>
    <m/>
    <m/>
    <s v="SOLICITO PERMISO PARA COLECTAR TEJIDO DE PECES PARA INVESTIGACIÓN DE NIVELES DE MERCURIO"/>
    <m/>
    <m/>
  </r>
  <r>
    <n v="260"/>
    <s v="00260-2023-PRODUCE/DGPCHDI"/>
    <s v="00068358-2022"/>
    <x v="2"/>
    <d v="2023-03-23T00:00:00"/>
    <d v="2023-03-23T00:00:00"/>
    <m/>
    <s v=""/>
    <s v=""/>
    <s v=""/>
    <s v="Autorización para la importación de especies vivas con fines de recreación y/o difusión cultural, iniciado por el señor EDDY EDUARDO DEL CARPIO LEON."/>
    <x v="0"/>
    <m/>
    <m/>
    <m/>
    <s v="SOLICITO IMPORTAR PECES ORNAMENTALES GOLDFISH CON FINES RECREATIVOS O HOBBY"/>
    <m/>
    <m/>
  </r>
  <r>
    <n v="261"/>
    <s v="00261-2023-PRODUCE/DGPCHDI"/>
    <s v="00071619-2022"/>
    <x v="2"/>
    <d v="2023-03-23T00:00:00"/>
    <d v="2023-03-23T00:00:00"/>
    <m/>
    <s v=""/>
    <s v=""/>
    <s v=""/>
    <s v="Procedimiento de autorización para efectuar Investigación Pesquera Especializada, iniciado por el señor JORGE ANTONIO FUPUY CHUNG "/>
    <x v="0"/>
    <m/>
    <m/>
    <m/>
    <s v="PERMISO PARA INVESTIGACIÓN CIENTIFICA"/>
    <m/>
    <m/>
  </r>
  <r>
    <n v="262"/>
    <s v="00262-2023-PRODUCE/DGPCHDI"/>
    <s v="00072625-2022"/>
    <x v="2"/>
    <d v="2023-03-23T00:00:00"/>
    <d v="2023-03-23T00:00:00"/>
    <m/>
    <s v=""/>
    <s v=""/>
    <s v=""/>
    <s v="Permiso de colecta de recursos hidrobiológicos para investigación científica, iniciado por el señor ANGLIO FRANKLIN ZEVALLOS ALMANZA "/>
    <x v="0"/>
    <m/>
    <m/>
    <m/>
    <s v="COLECTA"/>
    <m/>
    <m/>
  </r>
  <r>
    <n v="263"/>
    <s v="00263-2023-PRODUCE/DGPCHDI"/>
    <s v="00073984-2022"/>
    <x v="2"/>
    <d v="2023-03-23T00:00:00"/>
    <d v="2023-03-23T00:00:00"/>
    <m/>
    <s v=""/>
    <s v=""/>
    <s v=""/>
    <s v="Procedimiento de autorización para efectuar Investigación Pesquera Especializada, iniciado por la señora JESSICA WHELPLEY "/>
    <x v="0"/>
    <m/>
    <m/>
    <m/>
    <s v="TUPA N° 022. AUTORIZACION PARA REALIZAR INVESTIGACION PESQUERA ESPECIALIZADA."/>
    <m/>
    <m/>
  </r>
  <r>
    <n v="264"/>
    <s v="00264-2023-PRODUCE/DGPCHDI"/>
    <s v="00077046-2022"/>
    <x v="2"/>
    <d v="2023-03-23T00:00:00"/>
    <d v="2023-03-23T00:00:00"/>
    <m/>
    <s v=""/>
    <s v=""/>
    <s v=""/>
    <s v="Procedimiento de autorización para efectuar Investigación Pesquera Especializada, iniciado por la ciudadana NANCY MARIBEL ARANA TORRES "/>
    <x v="0"/>
    <m/>
    <m/>
    <m/>
    <s v="TUPA N° 022. AUTORIZACION PARA REALIZAR INVESTIGACION PESQUERA ESPECIALIZADA."/>
    <m/>
    <m/>
  </r>
  <r>
    <n v="265"/>
    <s v="00265-2023-PRODUCE/DGPCHDI"/>
    <s v="00006117-2023"/>
    <x v="2"/>
    <d v="2023-03-23T00:00:00"/>
    <d v="2023-03-23T00:00:00"/>
    <n v="38070"/>
    <s v="PTC 5"/>
    <s v="TA-38070-CM"/>
    <s v="PTC ARMADORES SAC"/>
    <s v="Aprobar a favor de la empresa FRESH FISH LM S.A.C. el cambio de titular del permiso de pesca para operar la embarcación pesquera de menor escala PTC 5. "/>
    <x v="0"/>
    <m/>
    <m/>
    <s v="MENOR ESCALA"/>
    <s v="CAMBIO DE TITULAR"/>
    <s v=" - "/>
    <m/>
  </r>
  <r>
    <n v="266"/>
    <s v="00266-2023-PRODUCE/DGPCHDI"/>
    <s v="00088214-2022"/>
    <x v="2"/>
    <d v="2023-03-24T00:00:00"/>
    <d v="2023-03-24T00:00:00"/>
    <m/>
    <s v=""/>
    <s v=""/>
    <s v=""/>
    <s v="Otorgar a la empresa VOLCAN COMPAÑÍA MINERA S.A.A., autorización para realizar las actividades de colecta de recursos hidrobiológicos "/>
    <x v="0"/>
    <m/>
    <m/>
    <m/>
    <s v="COLECTA"/>
    <m/>
    <m/>
  </r>
  <r>
    <n v="267"/>
    <s v="00267-2023-PRODUCE/DGPCHDI"/>
    <s v="00003831-2023"/>
    <x v="2"/>
    <d v="2023-03-24T00:00:00"/>
    <d v="2023-03-24T00:00:00"/>
    <n v="2208"/>
    <s v="MARIA"/>
    <s v="TA-2208-CM"/>
    <s v="ECA PANTA JULIA ESTHER ;PANTA FIESTAS DE PERICHE MELVA ;PERICHE MARTINEZ AGUSTIN ;PERICHE MARTINEZ ANTONIO ;PERICHE MARTINEZ NEPTALI ;RAMIREZ PANTA ELIZA"/>
    <s v="Otorgar a favor de los señores AGUSTIN PERICHE MARTINEZ, MELVA PANTA FIESTAS, ANTONIO PERICHE MARTINEZ, ELIZA RAMIREZ PANTA, NEPTALI PERICHE MARTINEZ, JULIA ESTHER ECA PANTA y LUIS PERICHE MARTINEZ, la autorización de incremento de flota para construir una nueva embarcación pesquera de 33.01 m3 de capacidad de bodega, vía sustitución de la embarcación pesquera no siniestrada MARIA con matrícula TA-2208-CM y 33.01 m3 de capacidad de bodega, para la extracción del recurso Anchoveta con destino al "/>
    <x v="0"/>
    <m/>
    <m/>
    <m/>
    <s v="AIF"/>
    <m/>
    <m/>
  </r>
  <r>
    <n v="268"/>
    <s v="00268-2023-PRODUCE/DGPCHDI"/>
    <s v="00011308-2023"/>
    <x v="2"/>
    <d v="2023-03-24T00:00:00"/>
    <d v="2023-03-24T00:00:00"/>
    <n v="61709"/>
    <s v="SIEMPRE MI CAUTIVO"/>
    <s v="PT-61709-CM"/>
    <s v="PAZO QUEREVALU SANTOS ELOY"/>
    <s v="Otorgar a favor del señor SANTOS ELOY PAZO QUEREVALU, la autorización de incremento de flota para construir una nueva embarcación pesquera de 33.49 m3 de capacidad de bodega, vía sustitución de la embarcación pesquera SIEMPRE MI CAUTIVO con matrícula PT-61709-CM y 33.49 m3 de capacidad de bodega, para la extracción del recurso Anchoveta destino al consumo humano indirecto."/>
    <x v="0"/>
    <m/>
    <m/>
    <m/>
    <s v="AIF"/>
    <m/>
    <m/>
  </r>
  <r>
    <n v="269"/>
    <s v="00269-2023-PRODUCE/DGPCHDI"/>
    <s v="00079614-2022"/>
    <x v="2"/>
    <d v="2023-03-24T00:00:00"/>
    <d v="2023-03-24T00:00:00"/>
    <m/>
    <s v=""/>
    <s v=""/>
    <s v=""/>
    <s v="APROBAR a favor de la empresa FISHPRO NOR PERU S.A.C., el cambio de titularidad de la licencia de operación de las plantas de procesamiento pesquero para la producción de curado y de harina residual, complementaria y accesoria a su actividad principal de curado, con capacidades instaladas de 400 t/mes y 05 t/h respectivamente, ubicadas en el establecimiento industrial pesquero sito en la Zona Industrial del Km. 45.3 de la Carretera Sullana-Paita, distrito de Colán, provincia de Paita, departamen"/>
    <x v="1"/>
    <m/>
    <m/>
    <m/>
    <s v="CAMBIO DE TITULAR"/>
    <s v="la vigencia del presente arrendamiento  tendrá un plazo forzoso de diez (10) años que iniciara el 04 de julio de 2022 hasta el 03  de julio de 2032."/>
    <m/>
  </r>
  <r>
    <n v="270"/>
    <s v="00270-2023-PRODUCE/DGPCHDI"/>
    <s v="00001485-2023"/>
    <x v="2"/>
    <d v="2023-03-27T00:00:00"/>
    <d v="2023-03-27T00:00:00"/>
    <n v="68050"/>
    <s v="ANDES 53"/>
    <s v="a CE-68050-PM"/>
    <s v="CFG INVESTMENT S.A.C"/>
    <s v="Dejar sin efecto el artículo 8 de la Resolución Directoral N° 00710-2022-PRODUCE/DGPCHDI de _x000a_fecha 24 de noviembre de 2022, que dispuso determinado condicionamiento al permiso de pesca otorgado en el  artículo 1 de dicha resolución a favor de la empresa CFG INVESTMENT S.A.C., para operar la embarcación pesquera  ANDES 53 con matrícula CE-68050-PM y 537.33 m³de capacidad de bodega, para la extracción de los recursos  Anchoveta y Sardina con destino al consumo humano indirecto."/>
    <x v="0"/>
    <m/>
    <m/>
    <m/>
    <s v="Acredito el desguace de la EP HUACHO 10 y PIZARRO 9"/>
    <m/>
    <m/>
  </r>
  <r>
    <n v="271"/>
    <s v="00271-2023-PRODUCE/DGPCHDI"/>
    <s v="00014767-2023"/>
    <x v="2"/>
    <d v="2023-03-27T00:00:00"/>
    <d v="2023-03-27T00:00:00"/>
    <m/>
    <s v=""/>
    <s v=""/>
    <s v=""/>
    <s v="Ampliación del plazo para efectuar la autorización de incremento de flota - EMPRESA PESQUERA ISLA CIES S.A.C."/>
    <x v="0"/>
    <m/>
    <m/>
    <m/>
    <s v="AMPLIACION DE PLAZO AIF"/>
    <m/>
    <m/>
  </r>
  <r>
    <n v="272"/>
    <s v="00272-2023-PRODUCE/DGPCHDI"/>
    <s v="00083016-2022"/>
    <x v="2"/>
    <d v="2023-03-27T00:00:00"/>
    <d v="2023-03-27T00:00:00"/>
    <m/>
    <s v=""/>
    <s v=""/>
    <s v=""/>
    <s v="Modificar la autorización del plan de trabajo, empresa COMPAÑIA MINERA CHUNGAR S.A.C."/>
    <x v="0"/>
    <m/>
    <m/>
    <m/>
    <s v="TUPA N° 023. AUTORIZACION PARA COLECTA DE RECURSOS HIDROBIOLOGICOS PARA EL LEVANTAMIENTO DE LINEA DE BASE DE ESTUDIOS AMBIENTALES O PARA MONITOREOS HIDROBIOLOGICOS PREVISTOS EN UN INSTRUMENTO DE GESTION"/>
    <m/>
    <m/>
  </r>
  <r>
    <n v="273"/>
    <s v="00273-2023-PRODUCE/DGPCHDI"/>
    <s v="00019572-2023"/>
    <x v="2"/>
    <d v="2023-03-27T00:00:00"/>
    <d v="2023-03-27T00:00:00"/>
    <m/>
    <s v=""/>
    <s v=""/>
    <s v=""/>
    <s v="Modificar la autorización para realizar las actividades de colecta de recursos hidrobiológicos, a favor del PROYECTO ESPECIAL DE INFRAESTRUCTURA DE TRANSPORTE NACIONAL - PROVIAS NACIONAL"/>
    <x v="0"/>
    <m/>
    <m/>
    <m/>
    <s v="COLECTA"/>
    <m/>
    <m/>
  </r>
  <r>
    <n v="274"/>
    <s v="00274-2023-PRODUCE/DGPCHDI"/>
    <s v="00017851-2023"/>
    <x v="2"/>
    <d v="2023-03-27T00:00:00"/>
    <d v="2023-03-27T00:00:00"/>
    <m/>
    <s v=""/>
    <s v=""/>
    <s v=""/>
    <s v="Modificar la autorización de colecta de recursos hidrobiológicos, , a favor de la empresa SIERRA ANTAPITE S.A.C"/>
    <x v="0"/>
    <m/>
    <m/>
    <m/>
    <s v="COLECTA"/>
    <m/>
    <m/>
  </r>
  <r>
    <n v="275"/>
    <s v="00275-2023-PRODUCE/DGPCHDI"/>
    <s v="00005243-2023"/>
    <x v="2"/>
    <d v="2023-03-27T00:00:00"/>
    <d v="2023-03-27T00:00:00"/>
    <m/>
    <s v=""/>
    <s v=""/>
    <s v=""/>
    <s v="Declarar en abandono el procedimiento de ampliación de plazo para ejecutar el plan de investigación, iniciado por la empresa CIA MINERA PODEROSA S.A."/>
    <x v="0"/>
    <m/>
    <m/>
    <m/>
    <s v="ACTUALIZACIÓN DE LA AUTORIZACIÓN R.D. N° 00077-2021-PRODUCE/DGPCHDI Y SU ACTUALIZACIÓN R.D. N° 00227-2022-PRODUCE/DGPCHD CON FINES DE REALIZAR LÍNEA DE BASE HIDROBIOLÓGICA DE LA SEGUNDA MODIFICACIÓN DEL ESTUDIO DE IMPACTO AMBIENTAL INTEGRADO DE LA UNIDAD"/>
    <m/>
    <m/>
  </r>
  <r>
    <n v="276"/>
    <s v="00276-2023-PRODUCE/DGPCHDI"/>
    <s v="00004267-2023"/>
    <x v="2"/>
    <d v="2023-03-27T00:00:00"/>
    <d v="2023-03-27T00:00:00"/>
    <m/>
    <s v=""/>
    <s v=""/>
    <s v=""/>
    <s v="Otorgar a la empresa CNPC PERU S.A., autorización para realizar las actividades de colecta de recursos hidrobiológicos "/>
    <x v="0"/>
    <m/>
    <m/>
    <m/>
    <s v="COLECTA"/>
    <m/>
    <m/>
  </r>
  <r>
    <n v="277"/>
    <s v="00277-2023-PRODUCE/DGPCHDI"/>
    <s v="00066736-2022"/>
    <x v="2"/>
    <d v="2023-03-27T00:00:00"/>
    <d v="2023-03-27T00:00:00"/>
    <m/>
    <s v=""/>
    <s v=""/>
    <s v=""/>
    <s v="Declarar en abandono el procedimiento de ampliación de plazo para ejecutar el plan de investigación iniciado por el PROYECTO ESPECIAL DE INFRAESTRUCTURA DE TRANSPORTE NACIONAL - PROVIAS NACIONAL "/>
    <x v="0"/>
    <m/>
    <m/>
    <m/>
    <s v="COLECTA"/>
    <m/>
    <m/>
  </r>
  <r>
    <n v="278"/>
    <s v="00278-2023-PRODUCE/DGPCHDI"/>
    <s v="00063240-2022"/>
    <x v="2"/>
    <d v="2023-03-27T00:00:00"/>
    <d v="2023-03-27T00:00:00"/>
    <m/>
    <s v=""/>
    <s v=""/>
    <s v=""/>
    <s v="Declarar en abandono el procedimiento de ampliación de plazo para ejecutar actividades de colecta de recursos hidrobiológicos iniciado por la empresa NEXA RESOURCES PERU S.A.A"/>
    <x v="0"/>
    <m/>
    <m/>
    <m/>
    <s v="COLECTA"/>
    <m/>
    <m/>
  </r>
  <r>
    <n v="279"/>
    <s v="00279-2023-PRODUCE/DGPCHDI"/>
    <s v="00003533-2023"/>
    <x v="2"/>
    <d v="2023-03-29T00:00:00"/>
    <d v="2023-03-29T00:00:00"/>
    <n v="2820"/>
    <s v="DOMINGUIN"/>
    <s v="ZS-2820-CM"/>
    <s v="DOMINGUIN S.A."/>
    <s v="Declarar la CADUCIDAD del permiso de pesca otorgado a la empresa DOMINGUIN S.A. para operar de la embarcación DOMINGUIN con matrícula ZS-2820-CM, por haber incurrido en la causal de caducidad prevista en el numeral 33.6 del artículo 33 del Reglamento de la Ley General de Pesca."/>
    <x v="0"/>
    <m/>
    <m/>
    <m/>
    <m/>
    <m/>
    <m/>
  </r>
  <r>
    <n v="280"/>
    <s v="00280-2023-PRODUCE/DGPCHDI"/>
    <s v="00096859-2019"/>
    <x v="2"/>
    <d v="2023-03-30T00:00:00"/>
    <d v="2023-03-30T00:00:00"/>
    <m/>
    <s v=""/>
    <s v=""/>
    <s v=""/>
    <s v="Condicionamiento al permiso de pesca para operar la e/p de menor escala RODAS II - EMPRESA PESQUERA ARTESANAL COSTA DEL SOL S.A.C."/>
    <x v="0"/>
    <s v="MENOR ESCALA"/>
    <m/>
    <s v="MENOR ESCALA"/>
    <m/>
    <m/>
    <m/>
  </r>
  <r>
    <n v="281"/>
    <s v="00281-2023-PRODUCE/DGPCHDI"/>
    <s v="00012220-2023"/>
    <x v="2"/>
    <d v="2023-03-30T00:00:00"/>
    <d v="2023-03-30T00:00:00"/>
    <m/>
    <s v=""/>
    <s v=""/>
    <s v=""/>
    <s v="Otorgar a favor de la empresa PESCA Y TRANSPORTES P &amp; P E.I.R.L., la autorización de incremento de flota para construir una nueva embarcación pesquera, vía sustitución de la embarcación pesquera DOÑA TANA."/>
    <x v="0"/>
    <m/>
    <m/>
    <m/>
    <s v="AIF"/>
    <m/>
    <m/>
  </r>
  <r>
    <n v="282"/>
    <s v="00282-2023-PRODUCE/DGPCHDI"/>
    <s v="00015914-2023"/>
    <x v="2"/>
    <d v="2023-03-30T00:00:00"/>
    <d v="2023-03-30T00:00:00"/>
    <n v="63738"/>
    <s v="FLOR DE MARIA"/>
    <s v="PL-63738-PM"/>
    <s v=""/>
    <s v="Aprobar a favor de la empresa PESQUERA AUGUSTO Y MARIA S.A.C. el cambio de titular del permiso de pesca para operar la embarcación pesquera FLOR DE MARIA"/>
    <x v="0"/>
    <m/>
    <m/>
    <m/>
    <s v="CAMBIO DE TITULAR"/>
    <s v="Vigente para las temporadas de pesca 2022-I y 2022-II Zona Norte – Centro; temporadas 2023-I y 2023-II Zona Sur, quedando sin efecto al término de la última temporada de pesca del año 2023"/>
    <m/>
  </r>
  <r>
    <n v="283"/>
    <s v="00283-2023-PRODUCE/DGPCHDI"/>
    <s v="00018853-2023"/>
    <x v="2"/>
    <d v="2023-03-30T00:00:00"/>
    <d v="2023-03-30T00:00:00"/>
    <m/>
    <s v=""/>
    <s v=""/>
    <s v=""/>
    <s v="DECLARAR que la solicitud de renovación del permiso de pesca otorgado mediante Resolución Directoral 00762-2022-PRODUCE/DGPCHDI, para operar la embarcación pesquera de bandera extranjera denominada REINA DE LA PAZ con matrícula 34810-09-C, presentada por la empresa MAR PACIFICO TUNA S.A., ha sido aprobada con su sola presentación, renovándose el citado permiso del 31 de marzo al 30 de junio de 2023"/>
    <x v="0"/>
    <s v="CHD"/>
    <s v="ATUN"/>
    <s v="buque de la CIAT"/>
    <s v="rENOVACIÓN DEL PERMISO DE PESCA A PLAZO DETERMINADO OTORGADO PARA OPERAR EMBARCACIONES DE BANDERA EXTRANJERA."/>
    <m/>
    <m/>
  </r>
  <r>
    <n v="284"/>
    <s v="00284-2023-PRODUCE/DGPCHDI"/>
    <s v="00019043-2023"/>
    <x v="2"/>
    <d v="2023-03-31T00:00:00"/>
    <d v="2023-03-31T00:00:00"/>
    <m/>
    <s v=""/>
    <s v=""/>
    <s v=""/>
    <s v="Otorgar a la empresa FOLITOP S.A., representada en el país por la señora Ydania Marlene Roncalla Cayetano, permiso de pesca para operar la embarcación pesquera de cerco de bandera ecuatoriana denominada CLAUDIA L con matrícula P-00-00864, en la extracción del recurso Atún con destino al consumo humano directo"/>
    <x v="0"/>
    <s v="CHD"/>
    <s v="ATUN"/>
    <s v="buque de la CIAT"/>
    <s v="TUPA N° 017. OTORGAMIENTO DE PERMISO DE PESCA PARA EMBARCACIONES DE BANDERA EXTRANJERA."/>
    <m/>
    <m/>
  </r>
  <r>
    <n v="285"/>
    <s v="00285-2023-PRODUCE/DGPCHDI"/>
    <s v="00019192-2023"/>
    <x v="2"/>
    <d v="2023-03-31T00:00:00"/>
    <d v="2023-03-31T00:00:00"/>
    <m/>
    <s v=""/>
    <s v=""/>
    <s v=""/>
    <s v="Otorgar a la empresa GEOPAXI S.A., representada en el país por los señores Omar Diego Carcovich Jibaja y Eduardo Carcovich Carcovich, permiso de pesca para operar la embarcación pesquera de cerco de bandera ecuatoriana denominada GOLD TUNA con matrícula P-04-00657, en la extracción del recurso Atún con destino al consumo humano directo"/>
    <x v="0"/>
    <s v="CHD"/>
    <s v="ATUN"/>
    <s v="buque de la CIAT"/>
    <s v="TUPA N° 017. OTORGAMIENTO DE PERMISO DE PESCA PARA EMBARCACIONES DE BANDERA EXTRANJERA."/>
    <m/>
    <m/>
  </r>
  <r>
    <n v="286"/>
    <s v="00286-2023-PRODUCE/DGPCHDI"/>
    <s v="00071140-2022"/>
    <x v="2"/>
    <d v="2023-03-31T00:00:00"/>
    <d v="2023-03-31T00:00:00"/>
    <n v="21147"/>
    <s v="REYNA VICTORIA"/>
    <s v="CE-21147-CM"/>
    <s v="TORRES CARRILLO CESAR FERNANDO ;VALDEZ MALPARTIDA MARIA CLEMENCIA"/>
    <s v="Aprobar a favor de las señoras PAOLA BERTILDE PANTA PANTA y RUDY VERÓNICA ECA IMAN el cambio de titular del permiso de pesca para operar la embarcación pesquera de menor escala REYNA VICTORIA con matrícula CE-21147-CM y 31.82 m3 de capacidad de bodega, para la extracción de los recursos Anchoveta, Jurel, Caballa y Bonito con destino al consumo humano directo"/>
    <x v="0"/>
    <s v="CHD"/>
    <m/>
    <s v="MENOR ESCALA"/>
    <s v="CAMBIO DE TITULAR"/>
    <s v=" - "/>
    <m/>
  </r>
  <r>
    <n v="287"/>
    <s v="00287-2023-PRODUCE/DGPCHDI"/>
    <s v="00008881-2023"/>
    <x v="2"/>
    <d v="2023-03-31T00:00:00"/>
    <d v="2023-03-31T00:00:00"/>
    <n v="3972"/>
    <s v="MI JOSE Y MERCEDES"/>
    <s v="PT-3972-BM"/>
    <s v="PAIVA CHERRES JOSE ;PAIVA FIESTAS DE PAIVA MARGARITA"/>
    <s v="Aprobar a favor de la empresa EMPRESA PESQUERA ROSIJAT MA E.I.R.L. el cambio de titular del permiso de pesca para operar la embarcación pesquera MI JOSE Y MERCEDES con matrícula PT-3972-BM y 16.61 m3 de capacidad de bodega, para la extracción de los recursos con destino al consumo humano directo. "/>
    <x v="0"/>
    <s v="CHD"/>
    <m/>
    <m/>
    <s v="CAMBIO DE TITULAR"/>
    <s v=" - "/>
    <m/>
  </r>
  <r>
    <n v="288"/>
    <s v="00288-2023-PRODUCE/DGPCHDI"/>
    <s v="00014550-2023"/>
    <x v="2"/>
    <d v="2023-03-31T00:00:00"/>
    <d v="2023-03-31T00:00:00"/>
    <m/>
    <s v=""/>
    <s v=""/>
    <s v=""/>
    <s v="Otorgar al PROYECTO ESPECIAL DE INFRAESTRUCTURA DE TRANSPORTE NACIONAL - PROVIAS NACIONAL, autorización para realizar las actividades de colecta de recursos hidrobiológicos conforme al plan de trabajo denominado: EVALUACIÓN HIDROBIOLÓGICA DE LA LÍNEA BASE DEL ESTUDIO DE IMPACTO AMBIENTAL DETALLADO DEL PROYECTO CREACION CONSTRUCCION DE LA SEGUNDA CALZADA DE LA RUTA PE-1N, TRAMO: LAMBAYEQUE-PIURA, EN LA PROVINCIA DE LAMBAYEQUE DEL DEPARTAMENTO DE LAMBAYEQUE Y LA PROVINCIA DE SECHURA DEL DEPARTAMEN"/>
    <x v="0"/>
    <m/>
    <m/>
    <m/>
    <s v="COLECTA"/>
    <m/>
    <m/>
  </r>
  <r>
    <n v="289"/>
    <s v="00289-2023-PRODUCE/DGPCHDI"/>
    <s v="00000098-2023"/>
    <x v="2"/>
    <d v="2023-03-31T00:00:00"/>
    <d v="2023-03-31T00:00:00"/>
    <m/>
    <s v=""/>
    <s v=""/>
    <s v=""/>
    <s v="Otorgar a la empresa ORAZUL ENERGY PERU S.A., autorización para realizar las actividades de colecta de recursos hidrobiológicos conforme al plan de trabajo denominado: Monitoreo hidrobiológico del Plan de Manejo Ambiental de la Planta de Tratamiento de Aguas Residuales domésticas de la Central Hidroeléctrica Carhuaquero."/>
    <x v="0"/>
    <m/>
    <m/>
    <m/>
    <s v="COLECTA"/>
    <m/>
    <m/>
  </r>
  <r>
    <n v="290"/>
    <s v="00290-2023-PRODUCE/DGPCHDI"/>
    <s v="00000109-2023"/>
    <x v="2"/>
    <d v="2023-03-31T00:00:00"/>
    <d v="2023-03-31T00:00:00"/>
    <m/>
    <s v=""/>
    <s v=""/>
    <s v=""/>
    <s v="Otorgar a la empresa ORAZUL ENERGY PERU S.A., autorización para realizar las actividades de colecta de recursos hidrobiológicos conforme al plan de trabajo denominado: Monitoreo Hidrobiológico del Plan de Manejo Ambiental de las Plantas de Tratamiento de Aguas Residuales Domésticas de la Central Hidroeléctrica Cañón del Pato"/>
    <x v="0"/>
    <m/>
    <m/>
    <m/>
    <s v="COLECTA"/>
    <m/>
    <m/>
  </r>
  <r>
    <n v="291"/>
    <s v="00291-2023-PRODUCE/DGPCHDI"/>
    <s v="00081142-2022"/>
    <x v="2"/>
    <d v="2023-03-31T00:00:00"/>
    <d v="2023-03-31T00:00:00"/>
    <m/>
    <s v="GUANAY  e IPANEMA"/>
    <s v="CO-14964-PM_x000a_CO-14268-PM"/>
    <s v=""/>
    <s v="Como consecuencia de lo resuelto en la Resolución Ministerial Nro 0048-2023-PRODUCE en estricto cumplimiento de la Resolución Nro 11 de fecha 22 de noviembre de 2022, emitida por el Sexto Juzgado Contencioso Administrativo Permanente de la Corte Superior de Justicia de Lima en el expediente Nro 10066-2016-0-1801-JR-CA-06, corresponde asignar el nuevo Porcentaje Máximo de Captura por Embarcación a las embarcaciones pesqueras GUANAY con matrícula CO-14964-PM e IPANEMA con matrícula CO-14268-PM."/>
    <x v="0"/>
    <m/>
    <m/>
    <m/>
    <m/>
    <m/>
    <m/>
  </r>
  <r>
    <n v="292"/>
    <s v="00292-2023-PRODUCE/DGPCHDI"/>
    <s v="00053169-2022"/>
    <x v="2"/>
    <d v="2023-03-31T00:00:00"/>
    <d v="2023-03-31T00:00:00"/>
    <n v="18163"/>
    <s v="KIARA"/>
    <s v="CO-18163-CM"/>
    <s v="PESQUERA YOLY S.A.C."/>
    <s v="Declarar improcedente la solicitud de cambio de titularidad del permiso de pesca para operar la embarcación pesquera KIARA con matrícula CO-18163-CM y 100.37 m3 de capacidad de bodega; presentada por la empresa GRUPO EMPRESARIAL PERUVIAN S.A.C."/>
    <x v="0"/>
    <m/>
    <m/>
    <m/>
    <s v="CAMBIO DE TITULAR"/>
    <s v=" - "/>
    <s v="DECLARAR IMPROCEDENTE"/>
  </r>
  <r>
    <n v="293"/>
    <s v="00293-2023-PRODUCE/DGPCHDI"/>
    <s v="00087896-2022"/>
    <x v="2"/>
    <d v="2023-03-31T00:00:00"/>
    <d v="2023-03-31T00:00:00"/>
    <m/>
    <s v=""/>
    <s v=""/>
    <s v=""/>
    <s v="APROBAR a favor de la empresa ESMERALDA CORP S.A.C., el cambio de titularidad de la licencia de operación de la planta de procesamiento pesquero para la producción de congelado, con una capacidad instalada de 44.16 t/día, ubicada en el establecimiento industrial pesquero de la Autopista Panamericana Sur Km. 18.5, Mz. G, Lote 1, distrito San Juan de Miraflores, provincia y departamento Lima"/>
    <x v="1"/>
    <m/>
    <m/>
    <m/>
    <s v="CAMBIO DE TITULAR"/>
    <m/>
    <m/>
  </r>
  <r>
    <n v="294"/>
    <s v="00294-2023-PRODUCE/DGPCHDI"/>
    <s v="00014173-2023"/>
    <x v="3"/>
    <d v="2023-04-03T00:00:00"/>
    <d v="2023-04-03T00:00:00"/>
    <n v="4334"/>
    <s v="MI ALBERTO II"/>
    <s v="PL-4334-CM"/>
    <s v="SANCHEZ CASTRO FRANCISCO ;SANCHEZ JACINTO JAN ALBERTO ;SANCHEZ JACINTO MAHER NICOLAZA ;SANCHEZ JACINTO MOISES SESAIN"/>
    <s v="Aprobar a favor del señor JAN ALBERTO SANCHEZ JACINTO y la señora MAHER NICOLAZA SANCHEZ JACINTO DE UCHOFEN el cambio de titular del permiso de pesca para operar la embarcación pesquera MI ALBERTO II con matrícula PL-4334-CM y 33.50 m3 de capacidad de bodega, para la extracción del recurso Anchoveta con destino a CHI y el recurso Sardina con destino al CHD; Asimismo, aprobar a su favor el cambio de titular del PMCE y LMCE para la actividad extractiva del recurso Anchoveta con destino a CHI."/>
    <x v="0"/>
    <s v="CHI"/>
    <s v="ANCHOVETA"/>
    <m/>
    <s v="CAMBIO DE TITULAR"/>
    <s v=" - "/>
    <m/>
  </r>
  <r>
    <n v="295"/>
    <s v="00295-2023-PRODUCE/DGPCHDI"/>
    <s v="00058524-2022"/>
    <x v="3"/>
    <d v="2023-04-05T00:00:00"/>
    <d v="2023-04-05T00:00:00"/>
    <n v="23225"/>
    <s v="GRACIELA"/>
    <s v="CO-23225-PM"/>
    <s v="PESQUERA DIAMANTE S.A."/>
    <s v="Declarar improcedente la solicitud de modificación del permiso de pesca por aumento de capacidad de bodega vía incremento de flota autorizado, de la embarcación GRACIELA con matrícula CO-23225-PM, de 379.08 m3 a 450.00 m3 de capacidad de bodega; presentada por la empresa PESQUERA DIAMANTES S.A"/>
    <x v="0"/>
    <m/>
    <m/>
    <m/>
    <s v="AIF"/>
    <m/>
    <s v="DECLARAR IMPROCEDENTE"/>
  </r>
  <r>
    <n v="296"/>
    <s v="00296-2023-PRODUCE/DGPCHDI"/>
    <s v="00039435-2022"/>
    <x v="3"/>
    <d v="2023-04-05T00:00:00"/>
    <d v="2023-04-05T00:00:00"/>
    <m/>
    <s v=""/>
    <s v=""/>
    <s v=""/>
    <s v="Declarar la sustracción de la materia en relación al recurso de reconsideración formulado por la señora MARIA CRISTINA ECA DE TUME contra el Oficio 00000625-2022-PRODUCE/DGPCHDI."/>
    <x v="0"/>
    <m/>
    <m/>
    <m/>
    <m/>
    <m/>
    <m/>
  </r>
  <r>
    <n v="297"/>
    <s v="00297-2023-PRODUCE/DGPCHDI"/>
    <s v="00000930-2023"/>
    <x v="3"/>
    <d v="2023-04-05T00:00:00"/>
    <d v="2023-04-05T00:00:00"/>
    <n v="21678"/>
    <s v="DON JOSE I"/>
    <s v="CO-21678-PM"/>
    <s v="PESQUERA CALYPSO S.A.C."/>
    <s v="Aprobar a favor de la empresa PESQUERA CANTABRIA S.A. el cambio de titular del permiso de pesca para operar la embarcación pesquera DON JOSE I con matrícula CO-21678-PM y 139.74 m3 de capacidad de bodega, para la extracción de los recursos Anchoveta y Sardina con destino al consumo humano indirecto. Asimismo, aprobar a su favor el cambio de titular del PMCE y LMCE otorgado para la actividad extractiva del recurso Anchoveta con destino al consumo humano indirecto"/>
    <x v="0"/>
    <m/>
    <m/>
    <m/>
    <s v="CAMBIO DE TITULAR"/>
    <s v=" - "/>
    <m/>
  </r>
  <r>
    <n v="298"/>
    <s v="00298-2023-PRODUCE/DGPCHDI"/>
    <s v="00064032-2022"/>
    <x v="3"/>
    <d v="2023-04-05T00:00:00"/>
    <d v="2023-04-05T00:00:00"/>
    <n v="22595"/>
    <s v="ROSA MARIA"/>
    <s v="PL-22595-PM"/>
    <s v="GRUPO EMPRESARIAL PESQUERO SANTISTEBAN S.A.C."/>
    <s v="Aprobar a favor de los señores CARLOS ALBERTO SANTISTEBAN OLIVOS y MIGUEL ANGEL SANTISTEBAN OLIVOS el cambio de titular del permiso de pesca para operar la embarcación pesquera ROSA MARIA con matrícula PL-22595-PM y 99.08 m3 de capacidad de bodega, para la extracción del recurso Anchoveta con destino al consumo humano indirecto. Asimismo, aprobar a su favor el cambio de titular de los PMCE otorgado para la actividad extractiva del recurso Anchoveta con destino al consumo humano indirecto."/>
    <x v="0"/>
    <s v="CHI"/>
    <s v="ANCHOVETA"/>
    <m/>
    <s v="CAMBIO DE TITULAR"/>
    <s v="La vigencia del cambio de titular del permiso de pesca a que se refiere el artículo 1 de la presente Resolución Directoral, queda condicionada al cumplimiento del pago de las sanciones de multa fraccionadas, referidas en el numeral 7.1 del considerando 7 de la presente resolución."/>
    <m/>
  </r>
  <r>
    <n v="299"/>
    <s v="00299-2023-PRODUCE/DGPCHDI"/>
    <s v="00059311-2022"/>
    <x v="3"/>
    <d v="2023-04-05T00:00:00"/>
    <d v="2023-04-05T00:00:00"/>
    <n v="4156"/>
    <s v="MARIA LUZ"/>
    <s v="PL-4156-CM"/>
    <s v="PESQUERA EXALMAR S.A.A."/>
    <s v="Autorizar la asociación o incorporación definitiva del PMCE proveniente de la ex embarcación pesquera MARIA LUZ con matrícula PL-4156-CM, a favor de las embarcaciones pesqueras MARIA MERCEDES con matrícula PL-11393-CM y MARIA MERCEDES con matrícula PL-17979-CM para las Zona Norte-Centro y la Zona Sur."/>
    <x v="0"/>
    <m/>
    <m/>
    <m/>
    <m/>
    <m/>
    <m/>
  </r>
  <r>
    <n v="300"/>
    <s v="00300-2023-PRODUCE/DGPCHDI"/>
    <s v="00016480-2023"/>
    <x v="3"/>
    <d v="2023-04-10T00:00:00"/>
    <d v="2023-04-10T00:00:00"/>
    <m/>
    <s v=""/>
    <s v=""/>
    <s v=""/>
    <s v=".- Declarar como no presentada la solicitud de autorización de incremento de flota para la construcción de una nueva embarcación pesquera, presentado por el señor PERCY ANTONIO SOTERO CHANG a través del escrito con registro 00016480-2023."/>
    <x v="0"/>
    <m/>
    <m/>
    <m/>
    <s v="AIF"/>
    <m/>
    <s v="DECLARAR COMO NO PRESENTADA"/>
  </r>
  <r>
    <n v="301"/>
    <s v="00301-2023-PRODUCE/DGPCHDI"/>
    <s v="00021142-2023"/>
    <x v="3"/>
    <d v="2023-04-11T00:00:00"/>
    <d v="2023-04-11T00:00:00"/>
    <m/>
    <s v=""/>
    <s v=""/>
    <s v=""/>
    <s v="Declarar que la solicitud de renovación del permiso de pesca otorgado para operar la e/p de bandera extranjera denominada LIZANNY Z presentada por la empresa CORPFISHTUNA S.A., ha sido aprobada con su sola presentación, renovándose el citado permiso."/>
    <x v="0"/>
    <s v="CHD"/>
    <s v="ATUN"/>
    <s v="buque de la CIAT"/>
    <s v="RENOVACIÓN DEL PERMISO DE PESCA A PLAZO DETERMINADO OTORGADO PARA OPERAR EMBARCACIONES DE BANDERA EXTRANJERA."/>
    <m/>
    <m/>
  </r>
  <r>
    <n v="302"/>
    <s v="00302-2023-PRODUCE/DGPCHDI"/>
    <s v="00016487-2023"/>
    <x v="3"/>
    <d v="2023-04-11T00:00:00"/>
    <d v="2023-04-11T00:00:00"/>
    <m/>
    <s v=""/>
    <s v=""/>
    <s v=""/>
    <s v="Declarar como no presentada la solicitud de autorización de incremento de flota para la construcción de una nueva embarcación pesquera, presentado por el señor JUAN JOSELITO CAMPOS ALMENDRAS "/>
    <x v="0"/>
    <m/>
    <m/>
    <m/>
    <s v="AIF"/>
    <m/>
    <s v="DECLARAR COMO NO PRESENTADA"/>
  </r>
  <r>
    <n v="303"/>
    <s v="00303-2023-PRODUCE/DGPCHDI"/>
    <s v="00018900-2023"/>
    <x v="3"/>
    <d v="2023-04-11T00:00:00"/>
    <d v="2023-04-11T00:00:00"/>
    <n v="22133"/>
    <s v="VICTOR III"/>
    <s v="CO-22133-PM"/>
    <s v="GROUP VIOLETA S.A.C"/>
    <s v="Aprobar a favor de la empresa COMPANY ANCHOA V&amp;V S.A.C. el cambio de titular del permiso de pesca para operar la embarcación pesquera VICTOR III "/>
    <x v="0"/>
    <m/>
    <m/>
    <m/>
    <s v="CAMBIO DE TITULAR"/>
    <s v="31 de enero del 2032"/>
    <m/>
  </r>
  <r>
    <n v="304"/>
    <s v="00304-2023-PRODUCE/DGPCHDI"/>
    <s v="00069978-2022"/>
    <x v="3"/>
    <d v="2023-04-11T00:00:00"/>
    <d v="2023-04-11T00:00:00"/>
    <m/>
    <s v=""/>
    <s v=""/>
    <s v=""/>
    <s v="Declarar la conclusión del procedimiento de queja por defectos de tramitación, sin pronunciamiento sobre el fondo, respecto a la queja formulada por la empresa INDUSTRIAL PESQUERA YACILA S.A., contra el Director de la Dirección de Procesamiento para Consumo Humano Directo e Indirecto mediante el escrito con registro 00069978-2022, por sustracción de la materia"/>
    <x v="1"/>
    <m/>
    <m/>
    <m/>
    <m/>
    <m/>
    <m/>
  </r>
  <r>
    <n v="305"/>
    <s v="00305-2023-PRODUCE/DGPCHDI"/>
    <s v="00049767-2022"/>
    <x v="3"/>
    <d v="2023-04-14T00:00:00"/>
    <d v="2023-04-14T00:00:00"/>
    <n v="23545"/>
    <s v="ALONDRA"/>
    <s v="HO-23545-CM"/>
    <s v="AMERICA GLOBAL S.A.C."/>
    <s v="Aprobar a favor de la empresa ANDECORP S.A.C. el cambio de titular del permiso de pesca para operar la embarcación pesquera ALONDRA con matrícula HO-23545-CM y 12.15 m3 de capacidad de bodega, del recurso Anchoveta con destino al consumo humano directo. Asimismo, aprobar a su favor el cambio de titular del PMCE otorgado para la actividad extractiva del recurso Anchoveta con destino al consumo humano indirecto"/>
    <x v="0"/>
    <s v="CHD"/>
    <m/>
    <m/>
    <s v="CAMBIO DE TITULAR"/>
    <s v=" - "/>
    <m/>
  </r>
  <r>
    <n v="306"/>
    <s v="00306-2023-PRODUCE/DGPCHDI"/>
    <s v="00062558-2022"/>
    <x v="3"/>
    <d v="2023-04-14T00:00:00"/>
    <d v="2023-04-14T00:00:00"/>
    <m/>
    <s v=""/>
    <s v=""/>
    <s v=""/>
    <s v="Declarar la conclusión del procedimiento de queja por defectos de tramitación, sin pronunciamiento sobre el fondo, respecto a la queja formulada por la empresa GRUPO EMPRESARIAL PERUVIAN S.A.C., contra la Dirección de Extracción para Consumo Humano Directo e Indirecto."/>
    <x v="0"/>
    <s v="CHD"/>
    <m/>
    <m/>
    <m/>
    <m/>
    <m/>
  </r>
  <r>
    <n v="307"/>
    <s v="00307-2023-PRODUCE/DGPCHDI"/>
    <s v="00020433-2023"/>
    <x v="3"/>
    <d v="2023-04-14T00:00:00"/>
    <d v="2023-04-14T00:00:00"/>
    <m/>
    <s v=""/>
    <s v=""/>
    <s v=""/>
    <s v="Aceptar el desistimiento respecto a la queja por defectos de tramitación, sin pronunciamiento sobre el fondo, formulada por la empresa PESQUERA CANTABRIA S.A. contra la Dirección de Extracción para Consumo Humano Directo e Indirecto."/>
    <x v="0"/>
    <s v="CHD"/>
    <m/>
    <m/>
    <m/>
    <m/>
    <m/>
  </r>
  <r>
    <n v="308"/>
    <s v="00308-2023-PRODUCE/DGPCHDI"/>
    <s v="00016813-2023"/>
    <x v="3"/>
    <d v="2023-04-14T00:00:00"/>
    <d v="2023-04-14T00:00:00"/>
    <m/>
    <s v=""/>
    <s v=""/>
    <s v=""/>
    <s v=".- APROBAR por única vez la ampliación del plazo de la autorización de instalación otorgada mediante Resolución Directoral 00197-2022-PRODUCE/DGPCHDI, presentada por la empresa FRUTAS DON RUY S.A.C."/>
    <x v="1"/>
    <m/>
    <m/>
    <m/>
    <m/>
    <m/>
    <m/>
  </r>
  <r>
    <n v="309"/>
    <s v="00309-2023-PRODUCE/DGPCHDI"/>
    <s v="00086026-2022"/>
    <x v="3"/>
    <d v="2023-04-14T00:00:00"/>
    <d v="2023-04-14T00:00:00"/>
    <m/>
    <s v=""/>
    <s v=""/>
    <s v=""/>
    <s v="Otorgar a favor de la empresa PESQUERA DIAMANTE S.A., la autorización de incremento de flota para modificar la capacidad de bodega de la embarcación pesquera GRACIELA"/>
    <x v="0"/>
    <m/>
    <m/>
    <m/>
    <s v="AIF"/>
    <m/>
    <m/>
  </r>
  <r>
    <n v="310"/>
    <s v="00310-2023-PRODUCE/DGPCHDI"/>
    <s v="00021290-2023"/>
    <x v="3"/>
    <d v="2023-04-14T00:00:00"/>
    <d v="2023-04-14T00:00:00"/>
    <n v="36489"/>
    <s v="JEHOVA JIREH"/>
    <s v="CE-36489-PM"/>
    <s v="PESQUERA JEHOVA PROVEERA S.A.C."/>
    <s v="Aprobar a favor de los señores JUAN ANTONIO CUSTODIO HUAMANCHUMO y MARIA FRANCISCA ZAVALETA MARTINEZ el cambio de titular del permiso de pesca para operar la embarcación pesquera JEHOVA JIREH "/>
    <x v="0"/>
    <m/>
    <m/>
    <m/>
    <s v="CAMBIO DE TITULAR"/>
    <s v=" - "/>
    <m/>
  </r>
  <r>
    <n v="311"/>
    <s v="00311-2023-PRODUCE/DGPCHDI"/>
    <s v="00021390-2023"/>
    <x v="3"/>
    <d v="2023-04-14T00:00:00"/>
    <d v="2023-04-14T00:00:00"/>
    <m/>
    <s v=""/>
    <s v=""/>
    <s v=""/>
    <s v="Declarar improcedente la solicitud de ampliación de plazo para la ejecución de la autorización de incremento de flota para la construcción de una nueva embarcación pesquera, vía sustitución de la embarcación no siniestrada JESUS EN TI CONFIO - PESQUERA VIOMAR S.A.C. "/>
    <x v="0"/>
    <m/>
    <m/>
    <m/>
    <s v="AMPLIACION DE PLAZO AIF"/>
    <m/>
    <s v="DECLARAR IMPROCEDENTE"/>
  </r>
  <r>
    <n v="312"/>
    <s v="00312-2023-PRODUCE/DGPCHDI"/>
    <s v="00077844-2022"/>
    <x v="3"/>
    <d v="2023-04-14T00:00:00"/>
    <d v="2023-04-14T00:00:00"/>
    <m/>
    <s v=""/>
    <s v=""/>
    <s v=""/>
    <s v="Otorgar a favor de los señores JOSE EDWING TEQUE FIESTAS, LUIS HENRY TEQUE FIESTAS, DUVAN SAMIR TEQUE FIESTAS, JOSUE VALERIANO TEQUE FIESTAS, FIORELLA YAQUELINE TEQUE FIESTAS y JOSE CARLOS TEQUE FIESTAS, la autorización de incremento de flota para construir una nueva embarcación pesquera "/>
    <x v="0"/>
    <m/>
    <m/>
    <m/>
    <s v="AIF"/>
    <m/>
    <m/>
  </r>
  <r>
    <n v="313"/>
    <s v="00313-2023-PRODUCE/DGPCHDI"/>
    <s v="00019235-2023"/>
    <x v="3"/>
    <d v="2023-04-14T00:00:00"/>
    <d v="2023-04-14T00:00:00"/>
    <m/>
    <s v=""/>
    <s v=""/>
    <s v=""/>
    <s v="LEVANTAR la suspensión temporal dispuesta en la Resolución Directoral No. 285-2021-PRODUCE/DGPCHDI, a solicitud de la empresa TECNOLOGICA DE ALIMENTOS S.A"/>
    <x v="0"/>
    <m/>
    <m/>
    <m/>
    <m/>
    <m/>
    <m/>
  </r>
  <r>
    <n v="314"/>
    <s v="00314-2023-PRODUCE/DGPCHDI"/>
    <s v="00027158-2022"/>
    <x v="3"/>
    <d v="2023-04-14T00:00:00"/>
    <d v="2023-04-14T00:00:00"/>
    <n v="2333"/>
    <s v="MIGUELITO II"/>
    <s v="TA-2333-BM"/>
    <s v="VARGAS MELO EUSTERIO"/>
    <s v="Improcedente la solicitud de rectificación de error material de la Resolución Directoral que aprobó el cambio de titularidad del permiso de pesca de la embarcación pesquera MIGUELITO II a favor de la empresa PESQUERA SAN SEBASTIÁN S.A.C"/>
    <x v="0"/>
    <m/>
    <m/>
    <m/>
    <s v="CAMBIO DE TITULAR"/>
    <s v=" - "/>
    <s v="ERROR MATERIAL"/>
  </r>
  <r>
    <n v="315"/>
    <s v="00315-2023-PRODUCE/DGPCHDI"/>
    <s v="00023089-2023"/>
    <x v="3"/>
    <d v="2023-04-14T00:00:00"/>
    <d v="2023-04-14T00:00:00"/>
    <m/>
    <s v=""/>
    <s v=""/>
    <s v=""/>
    <s v="DECLARAR que la solicitud de renovación del permiso de pesca, para operar la embarcación pesquera de bandera extranjera denominada GLORIA A, presentada por la empresa NEGOCIOS INDUSTRIALES REAL NIRSA S.A., ha sido aprobada con su sola presentación"/>
    <x v="0"/>
    <s v="CHD"/>
    <s v="ATUN"/>
    <s v="buque de la CIAT"/>
    <s v="RENOVACIÓN DEL PERMISO DE PESCA A PLAZO DETERMINADO OTORGADO PARA OPERAR EMBARCACIONES DE BANDERA EXTRANJERA."/>
    <m/>
    <m/>
  </r>
  <r>
    <n v="316"/>
    <s v="00316-2023-PRODUCE/DGPCHDI"/>
    <s v="00027156-2022"/>
    <x v="3"/>
    <d v="2023-04-14T00:00:00"/>
    <d v="2023-04-14T00:00:00"/>
    <n v="23553"/>
    <s v="JESUS AURELIO II"/>
    <s v="PT-23553-CM"/>
    <s v="PESQUERA BERLITA S.A.C."/>
    <s v="Improcedente la solicitud de rectificación de error material que aprobó el cambio de titularidad del permiso de pesca de la embarcación pesquera JESÚS AURELIO II a favor de la empresa PESQUERA BERLITA S.A.C"/>
    <x v="0"/>
    <m/>
    <m/>
    <m/>
    <s v="CAMBIO DE TITULAR"/>
    <s v=" - "/>
    <s v="ERROR MATERIAL"/>
  </r>
  <r>
    <n v="317"/>
    <s v="00317-2023-PRODUCE/DGPCHDI"/>
    <s v="00023110-2023"/>
    <x v="3"/>
    <d v="2023-04-14T00:00:00"/>
    <d v="2023-04-14T00:00:00"/>
    <m/>
    <s v=""/>
    <s v=""/>
    <s v=""/>
    <s v="DECLARAR que la solicitud de renovación del permiso de pesca otorgado para operar la embarcación pesquera de bandera extranjera denominada GABRIELA A presentada por la empresa NEGOCIOS INDUSTRIALES REAL NIRSA S.A., ha sido aprobada con su sola presentación"/>
    <x v="0"/>
    <s v="CHD"/>
    <s v="ATUN"/>
    <s v="buque de la CIAT"/>
    <s v="RENOVACIÓN DEL PERMISO DE PESCA A PLAZO DETERMINADO OTORGADO PARA OPERAR EMBARCACIONES DE BANDERA EXTRANJERA."/>
    <m/>
    <m/>
  </r>
  <r>
    <n v="318"/>
    <s v="00318-2023-PRODUCE/DGPCHDI"/>
    <s v="00023101-2023"/>
    <x v="3"/>
    <d v="2023-04-14T00:00:00"/>
    <d v="2023-04-14T00:00:00"/>
    <m/>
    <s v=""/>
    <s v=""/>
    <s v=""/>
    <s v="DECLARAR que la solicitud de renovación del permiso de pesca otorgado para operar la embarcación pesquera de bandera extranjera denominada RICKY A presentada por la empresa NEGOCIOS INDUSTRIALES REAL NIRSA S.A. ha sido aprobada con su sola presentación"/>
    <x v="0"/>
    <s v="CHD"/>
    <s v="ATUN"/>
    <s v="buque de la CIAT"/>
    <s v="RENOVACIÓN DEL PERMISO DE PESCA A PLAZO DETERMINADO OTORGADO PARA OPERAR EMBARCACIONES DE BANDERA EXTRANJERA."/>
    <m/>
    <m/>
  </r>
  <r>
    <n v="319"/>
    <s v="00319-2023-PRODUCE/DGPCHDI"/>
    <s v="00023111-2023"/>
    <x v="3"/>
    <d v="2023-04-14T00:00:00"/>
    <d v="2023-04-14T00:00:00"/>
    <m/>
    <s v=""/>
    <s v=""/>
    <s v=""/>
    <s v="DECLARAR que la solicitud de renovación del permiso de pesca otorgado para operar la embarcación pesquera de bandera extranjera denominada ROBERTO A, presentada por la empresa NEGOCIOS INDUSTRIALES REAL NIRSA S.A., ha sido aprobada con su sola presentación"/>
    <x v="0"/>
    <s v="CHD"/>
    <s v="ATUN"/>
    <s v="buque de la CIAT"/>
    <s v="RENOVACIÓN DEL PERMISO DE PESCA A PLAZO DETERMINADO OTORGADO PARA OPERAR EMBARCACIONES DE BANDERA EXTRANJERA."/>
    <m/>
    <m/>
  </r>
  <r>
    <n v="320"/>
    <s v="00320-2023-PRODUCE/DGPCHDI"/>
    <s v="00070657-2022"/>
    <x v="3"/>
    <d v="2023-04-14T00:00:00"/>
    <d v="2023-04-14T00:00:00"/>
    <m/>
    <s v=""/>
    <s v=""/>
    <s v=""/>
    <s v="DESESTIMAR el recurso de reconsideración formulado por la empresa PESQUERA BERLITA S.A.C."/>
    <x v="0"/>
    <m/>
    <m/>
    <m/>
    <m/>
    <m/>
    <m/>
  </r>
  <r>
    <n v="321"/>
    <s v="00321-2023-PRODUCE/DGPCHDI"/>
    <s v="00023104-2023"/>
    <x v="3"/>
    <d v="2023-04-14T00:00:00"/>
    <d v="2023-04-14T00:00:00"/>
    <m/>
    <s v=""/>
    <s v=""/>
    <s v=""/>
    <s v="DECLARAR que la solicitud de renovación del permiso de pesca otorgado para operar la embarcación pesquera de bandera extranjera denominada ELIZABETH F presentada por la empresa NEGOCIOS INDUSTRIALES REAL NIRSA S.A., ha sido aprobada con su sola presentación."/>
    <x v="0"/>
    <s v="CHD"/>
    <s v="ATUN"/>
    <s v="buque de la CIAT"/>
    <s v="rENOVACIÓN DEL PERMISO DE PESCA A PLAZO DETERMINADO OTORGADO PARA OPERAR EMBARCACIONES DE BANDERA EXTRANJERA."/>
    <m/>
    <m/>
  </r>
  <r>
    <n v="322"/>
    <s v="00322-2023-PRODUCE/DGPCHDI"/>
    <s v="00024967-2023"/>
    <x v="3"/>
    <d v="2023-04-14T00:00:00"/>
    <d v="2023-04-14T00:00:00"/>
    <m/>
    <s v=""/>
    <s v=""/>
    <s v=""/>
    <s v="Publicar la relación de embarcaciones pesqueras que participan en la ejecución de la Operación EUREKA LXXIV autorizada en el artículo 1 de la Resolución Ministerial 136-2023-PRODUCE "/>
    <x v="0"/>
    <m/>
    <m/>
    <m/>
    <m/>
    <m/>
    <m/>
  </r>
  <r>
    <n v="323"/>
    <s v="00323-2023-PRODUCE/DGPCHDI"/>
    <s v="00017607-2023"/>
    <x v="3"/>
    <d v="2023-04-17T00:00:00"/>
    <d v="2023-04-17T00:00:00"/>
    <m/>
    <s v=""/>
    <s v=""/>
    <s v=""/>
    <s v="Aceptar el desistimiento del procedimiento de ampliación de plazo a la autorización para realizar las actividades de colecta de recursos hidrobiológicos conforme al plan de trabajo denominado: Moniterio Hidrobiológico del Proyecto de Exploración Minera Colquipucro otorgado mediante Resolución Directoral 00457-2022-PRODUCE/DGPCHDI de fecha 13 de julio de 2022"/>
    <x v="0"/>
    <m/>
    <m/>
    <m/>
    <s v="COLECTA"/>
    <m/>
    <m/>
  </r>
  <r>
    <n v="324"/>
    <s v="00324-2023-PRODUCE/DGPCHDI"/>
    <s v="00021532-2023"/>
    <x v="3"/>
    <d v="2023-04-17T00:00:00"/>
    <d v="2023-04-17T00:00:00"/>
    <m/>
    <s v=""/>
    <s v=""/>
    <s v=""/>
    <s v="Aceptar el desistimiento respecto a la queja por defectos de tramitación, sin pronunciamiento sobre el fondo, formulada por la empresa PESQUERA DIAMANTE S.A. contra la Dirección de Extracción para Consumo Humano Directo e Indirecto"/>
    <x v="0"/>
    <s v="CHD"/>
    <m/>
    <m/>
    <s v="QUEJA ADMINISTRATIVA"/>
    <m/>
    <m/>
  </r>
  <r>
    <n v="325"/>
    <s v="00325-2023-PRODUCE/DGPCHDI"/>
    <s v="00023107-2023"/>
    <x v="3"/>
    <d v="2023-04-17T00:00:00"/>
    <d v="2023-04-17T00:00:00"/>
    <m/>
    <s v=""/>
    <s v=""/>
    <s v=""/>
    <s v="DECLARAR que la solicitud de renovación del permiso de pesca otorgado mediante Resolución Directoral 00048-2023-PRODUCE/DGPCHDI, para operar la embarcación pesquera de bandera extranjera denominada EL MARQUEZ con matrícula 30927-05-E, presentada por la empresa MANTARAYA FISHING CORP., ha sido aprobada con su sola presentación renovándose el citado permiso del 21 de abril al 21 de mayo de 2023"/>
    <x v="0"/>
    <s v="CHD"/>
    <s v="ATUN"/>
    <s v="buque de la CIAT"/>
    <s v="RENOVACIÓN DEL PERMISO DE PESCA A PLAZO DETERMINADO OTORGADO PARA OPERAR EMBARCACIONES DE BANDERA EXTRANJERA."/>
    <m/>
    <m/>
  </r>
  <r>
    <n v="326"/>
    <s v="00326-2023-PRODUCE/DGPCHDI"/>
    <s v="00005459-2023"/>
    <x v="3"/>
    <d v="2023-04-17T00:00:00"/>
    <d v="2023-04-17T00:00:00"/>
    <m/>
    <s v=""/>
    <s v=""/>
    <s v=""/>
    <s v="Declarar en abandono el procedimiento de autorización para efectuar Investigación Pesquera Especializada, para ejecutar el proyecto de Investigación denominado ECOLOGIA DEL SISTEMA DE POZAS INTERMAREALES EN EL ECOSISTEMA MARINO TROPICAL DEL PERÚ iniciado por la señora ADRIANA GONZALEZ PESTANA "/>
    <x v="0"/>
    <m/>
    <m/>
    <m/>
    <s v="INVESTIGACION PESQUERA ESPECIALIZADA"/>
    <m/>
    <m/>
  </r>
  <r>
    <n v="327"/>
    <s v="00327-2023-PRODUCE/DGPCHDI"/>
    <s v="00085973-2022"/>
    <x v="3"/>
    <d v="2023-04-17T00:00:00"/>
    <d v="2023-04-17T00:00:00"/>
    <m/>
    <s v=""/>
    <s v=""/>
    <s v=""/>
    <s v="Declarar en abandono el procedimiento de ampliación de autorización para efectuar Investigación Pesquera Especializada, para ejecutar el proyecto de Investigación denominado LINEA BASE HIDROBIOLOGICA DEL ESTUDIO AMBIENTAL PROYECTO DE EXPLORACION QUICAY II, iniciado por empresa COORPORACION MINERA CENTAURO S.A.C."/>
    <x v="0"/>
    <m/>
    <m/>
    <m/>
    <s v="INVESTIGACION PESQUERA ESPECIALIZADA"/>
    <m/>
    <m/>
  </r>
  <r>
    <n v="328"/>
    <s v="00328-2023-PRODUCE/DGPCHDI"/>
    <s v="00083494-2022"/>
    <x v="3"/>
    <d v="2023-04-17T00:00:00"/>
    <d v="2023-04-17T00:00:00"/>
    <m/>
    <s v=""/>
    <s v=""/>
    <s v=""/>
    <s v="Declarar en abandono el procedimiento de autorización para efectuar Investigación Pesquera Especializada, para ejecutar el proyecto de Investigación denominado INVESTIGACION SOBRE EL FORRAJEO DE LA BIOPELICULA POR LAS AVES PLAYERAS EN LA BAHIA AGUADA RESERVA NACIONAL DE PARACAS, iniciado por el Señor RONALD CORNELIUS YDENBERG."/>
    <x v="0"/>
    <m/>
    <m/>
    <m/>
    <s v="INVESTIGACION PESQUERA ESPECIALIZADA"/>
    <m/>
    <m/>
  </r>
  <r>
    <n v="329"/>
    <s v="00329-2023-PRODUCE/DGPCHDI"/>
    <s v="00080320-2022"/>
    <x v="3"/>
    <d v="2023-04-17T00:00:00"/>
    <d v="2023-04-17T00:00:00"/>
    <m/>
    <s v=""/>
    <s v=""/>
    <s v=""/>
    <s v="Declarar en abandono el procedimiento de ampliación de autorización para efectuar Investigación Pesquera Especializada, para ejecutar el proyecto de Investigación denominado CAPACIDAD DE RESPUESTA DE LA COMUNIDAD DE MACRO INVERTEBRADOS BENTONICOS A LA VARIABILIDAD HIDROBIOLOGICA E HIDROQUIMICA EN RIOS DE LA CUENCA DEL RIO LOCUMBA Iniciado por la señora PAOLA ROSEMERY FRANCO VASQUEZ."/>
    <x v="0"/>
    <m/>
    <m/>
    <m/>
    <s v="INVESTIGACION PESQUERA ESPECIALIZADA"/>
    <m/>
    <m/>
  </r>
  <r>
    <n v="330"/>
    <s v="00330-2023-PRODUCE/DGPCHDI"/>
    <s v="00006183-2023"/>
    <x v="3"/>
    <d v="2023-04-17T00:00:00"/>
    <d v="2023-04-17T00:00:00"/>
    <m/>
    <s v=""/>
    <s v=""/>
    <s v=""/>
    <s v="Declarar en abandono el procedimiento de ampliación de autorización para colecta de recursos hidrobiológicos para el levantamiento de línea de base de estudios ambientales o para monitoreo hidrobiológicos previstos en un instrumento de gestión ambiental , para ejecutar el plan de trabajo denominado MONITOREO HIDROBIOLOGICO 2023 Y ELABORACION DEL INFORME RESPECTIVO iniciado por ELECTRO ORIENTE S.A "/>
    <x v="0"/>
    <m/>
    <m/>
    <m/>
    <s v="COLECTA"/>
    <m/>
    <m/>
  </r>
  <r>
    <n v="331"/>
    <s v="00331-2023-PRODUCE/DGPCHDI"/>
    <s v="00069886-2022"/>
    <x v="3"/>
    <d v="2023-04-18T00:00:00"/>
    <d v="2023-04-18T00:00:00"/>
    <n v="22512"/>
    <s v="LORIS"/>
    <s v="CO-22512-CM"/>
    <s v="LOCONI SERQUEN ANGEL ;RISCO RODRIGUEZ GRIMALDINA"/>
    <s v="Declarar como no presentada la solicitud de aprobación del cambio de titular del permiso de pesca para operar la embarcación pesquera de menor escala LORIS presentada por la empresa INVERSIONES ANCRIS E.I.R.L. "/>
    <x v="0"/>
    <m/>
    <m/>
    <s v="MENOR ESCALA"/>
    <s v="CAMBIO DE TITULAR"/>
    <s v=" - "/>
    <s v="DECLARAR COMO NO PRESENTADA"/>
  </r>
  <r>
    <n v="332"/>
    <s v="00332-2023-PRODUCE/DGPCHDI"/>
    <s v="00090343-2022"/>
    <x v="3"/>
    <d v="2023-04-18T00:00:00"/>
    <d v="2023-04-18T00:00:00"/>
    <n v="54871"/>
    <s v="SIEMPRE MI HERNANCITO II"/>
    <s v="PT-54871-PM"/>
    <s v="PANTA DE PERICHE JULIA ;PANTA PANTA JOSE ANDRES ;PANTA PERICHE MARIA CANDIDA ;PERICHE ECA PEDRO CELESTINO"/>
    <s v="Declarar como no presentada la solicitud de aprobación del cambio de titular del permiso de pesca para operar la embarcación pesquera SIEMPRE MI HERNANCITO II, presentada por la señora MARIA CANDIDA PANTA PERICHE "/>
    <x v="0"/>
    <m/>
    <m/>
    <m/>
    <s v="CAMBIO DE TITULAR"/>
    <s v=" - "/>
    <s v="DECLARAR COMO NO PRESENTADA"/>
  </r>
  <r>
    <n v="333"/>
    <s v="00333-2023-PRODUCE/DGPCHDI"/>
    <s v="00091460-2022"/>
    <x v="3"/>
    <d v="2023-04-18T00:00:00"/>
    <d v="2023-04-18T00:00:00"/>
    <m/>
    <s v=""/>
    <s v=""/>
    <s v=""/>
    <s v="Declarar como no presentada la solicitud de autorización para realizar las actividades de colecta de recursos hidrobiológicos conforme al plan de trabajo denominado: Estudio de Impacto Ambiental detallado del Proyecto de Desarrollo del Área Noroeste del Lote 64 Campo Situche Central presentada por la empresa PETRÓLEOS DEL PERÚ "/>
    <x v="0"/>
    <m/>
    <m/>
    <m/>
    <s v="COLECTA"/>
    <m/>
    <s v="DECLARAR COMO NO PRESENTADA"/>
  </r>
  <r>
    <n v="334"/>
    <s v="00334-2023-PRODUCE/DGPCHDI"/>
    <s v="00021768-2023"/>
    <x v="3"/>
    <d v="2023-04-19T00:00:00"/>
    <d v="2023-04-19T00:00:00"/>
    <m/>
    <s v=""/>
    <s v=""/>
    <s v=""/>
    <s v="Aceptar el Desistimiento respecto a la queja administrativa por defecto de tramitación, sin pronunciamiento sobre el fondo, formulada por la empresa PESQUERA DIAMANTE S.A. contra la Dirección de Procesamiento para Consumo Humano Directo e Indirecto "/>
    <x v="1"/>
    <m/>
    <m/>
    <m/>
    <s v="QUEJA ADMINISTRATIVA"/>
    <m/>
    <m/>
  </r>
  <r>
    <n v="335"/>
    <s v="00335-2023-PRODUCE/DGPCHDI"/>
    <s v="00085258-2022"/>
    <x v="3"/>
    <d v="2023-04-19T00:00:00"/>
    <d v="2023-04-19T00:00:00"/>
    <m/>
    <s v=""/>
    <s v=""/>
    <s v=""/>
    <s v="Otorgar a la empresa OLEAGINOSAS PUCALLPA S.A.C., autorización para realizar las actividades de colecta de recursos hidrobiológicos."/>
    <x v="0"/>
    <m/>
    <m/>
    <m/>
    <s v="COLECTA"/>
    <m/>
    <m/>
  </r>
  <r>
    <n v="336"/>
    <s v="00336-2023-PRODUCE/DGPCHDI"/>
    <s v="00083357-2022"/>
    <x v="3"/>
    <d v="2023-04-19T00:00:00"/>
    <d v="2023-04-19T00:00:00"/>
    <m/>
    <s v=""/>
    <s v=""/>
    <s v=""/>
    <s v="Otorgar a la empresa SOCIEDAD MINERA EL BROCAL S.A.A., autorización para realizar las actividades de colecta de recursos hidrobiológicos "/>
    <x v="0"/>
    <m/>
    <m/>
    <m/>
    <s v="COLECTA"/>
    <m/>
    <m/>
  </r>
  <r>
    <n v="337"/>
    <s v="00337-2023-PRODUCE/DGPCHDI"/>
    <s v="00079998-2022"/>
    <x v="3"/>
    <d v="2023-04-19T00:00:00"/>
    <d v="2023-04-19T00:00:00"/>
    <m/>
    <s v=""/>
    <s v=""/>
    <s v=""/>
    <s v="Otorgar a la empresa VOLCAN COMPAÑIA MINERA S.A.A., autorización para realizar las actividades de colecta de recursos hidrobiológicos "/>
    <x v="0"/>
    <m/>
    <m/>
    <m/>
    <s v="COLECTA"/>
    <m/>
    <m/>
  </r>
  <r>
    <n v="338"/>
    <s v="00338-2023-PRODUCE/DGPCHDI"/>
    <s v="00070448-2021"/>
    <x v="3"/>
    <d v="2023-04-19T00:00:00"/>
    <d v="2023-04-19T00:00:00"/>
    <m/>
    <s v=""/>
    <s v=""/>
    <s v=""/>
    <s v="Declarar en abandono el procedimiento de modificación de la autorización de colecta otorgada con la Resolución Directoral 00089-2022- PRODUCE/DGPCHDI, iniciado por la empresa SOUTHERN PERU COPPER CORPORATION SUCURSAL DEL PERU a través del escrito adjunto con registro 00070448-2021-E"/>
    <x v="0"/>
    <m/>
    <m/>
    <m/>
    <s v="COLECTA"/>
    <m/>
    <m/>
  </r>
  <r>
    <n v="339"/>
    <s v="00339-2023-PRODUCE/DGPCHDI"/>
    <s v="00034197-2022"/>
    <x v="3"/>
    <d v="2023-04-19T00:00:00"/>
    <d v="2023-04-19T00:00:00"/>
    <m/>
    <s v=""/>
    <s v=""/>
    <s v=""/>
    <s v="Declarar en abandono el procedimiento de autorización para efectuar Investigación Pesquera Especializada, para ejecutar el proyecto de Investigación denominado ECOLOGÍA ACUÁTICA DE SISTEMAS FLUVIALES INTERMITENTES EN LA VERTIENTE OCCIDENTAL DE LA REGIÓN iniciado por el Señor PABLO JUAN FRANCO LEON "/>
    <x v="0"/>
    <m/>
    <m/>
    <m/>
    <s v="INVESTIGACION PESQUERA ESPECIALIZADA"/>
    <m/>
    <m/>
  </r>
  <r>
    <n v="340"/>
    <s v="00340-2023-PRODUCE/DGPCHDI"/>
    <s v="00021193-2023"/>
    <x v="3"/>
    <d v="2023-04-19T00:00:00"/>
    <d v="2023-04-19T00:00:00"/>
    <n v="5984"/>
    <s v="VICTORIA"/>
    <s v="SY-5984-CM"/>
    <s v="GROUP VIOLETA S.A.C"/>
    <s v="Aprobar a favor de la empresa COMPANY ANCHOA V&amp;V S.A.C. el cambio de titular del permiso de pesca para operar la embarcación pesquera VICTORIA con matrícula SY-5984-CM y 95.39 m3 de capacidad de bodega, para la extracción del recurso Anchoveta con destino al consumo humano indirecto. Asimismo, aprobar a su favor el cambio de titular del PMCE otorgado para la actividad extractiva del recurso Anchoveta con destino al consumo humano indirecto."/>
    <x v="0"/>
    <s v="CHI"/>
    <s v="ANCHOVETA"/>
    <m/>
    <s v="CAMBIO DE TITULAR"/>
    <s v="hasta el 31 de diciembre del 2032"/>
    <m/>
  </r>
  <r>
    <n v="341"/>
    <s v="00341-2023-PRODUCE/DGPCHDI"/>
    <s v="00024316-2023"/>
    <x v="3"/>
    <d v="2023-04-19T00:00:00"/>
    <d v="2023-04-19T00:00:00"/>
    <m/>
    <s v=""/>
    <s v=""/>
    <s v=""/>
    <s v="Otorgar a la empresa PESDEL S.A., representada en el país por el señor Rudy Bill Neyra Balta, permiso de pesca para operar la embarcación pesquera de cerco de bandera ecuatoriana denominada MARTINA C con matrícula P-04-00591, en la extracción del recurso Atún con destino al consumo humano directo"/>
    <x v="0"/>
    <s v="CHD"/>
    <s v="ATUN"/>
    <s v="buque de la CIAT"/>
    <s v="TUPA N° 017. OTORGAMIENTO DE PERMISO DE PESCA PARA EMBARCACIONES DE BANDERA EXTRANJERA."/>
    <m/>
    <m/>
  </r>
  <r>
    <n v="342"/>
    <s v="00342-2023-PRODUCE/DGPCHDI"/>
    <s v="00071856-2022"/>
    <x v="3"/>
    <d v="2023-04-19T00:00:00"/>
    <d v="2023-04-19T00:00:00"/>
    <m/>
    <s v=""/>
    <s v=""/>
    <s v=""/>
    <s v="Declarar como no presentada la solicitud de autorización para realizar las actividades de colecta de recursos hidrobiológicos conforme al plan de trabajo denominado: CARACTERIZACIÓN DE LOS ECOSISTEMAS ACUÁTICOS PARA LA LÍNEA BASE BIOLÓGICA DEL ESTUDIO DE IMPACTO AMBIENTAL SEMIDETALLADO DEL PROYECTO CREACIÓN DE LOS SERVICIOS DE TRANSITABILIDAD VEHICULAR RUTA CU-104 TRAMO PUENTE TAHUIS Y SAN ANTONIO DEL DISTRITO DE YANATILE PROVINCIA DE CALCA, DEPARTAMENTO DEL CUSCO"/>
    <x v="0"/>
    <m/>
    <m/>
    <m/>
    <s v="COLECTA"/>
    <m/>
    <s v="DECLARAR COMO NO PRESENTADA"/>
  </r>
  <r>
    <n v="343"/>
    <s v="00343-2023-PRODUCE/DGPCHDI"/>
    <s v="00006116-2023"/>
    <x v="3"/>
    <d v="2023-04-19T00:00:00"/>
    <d v="2023-04-19T00:00:00"/>
    <n v="29484"/>
    <s v="DAYAIR"/>
    <s v="CO-29484-CM"/>
    <s v="PTC ARMADORES SAC"/>
    <s v="Declarar como no presentada la solicitud de cambio de titularidad de permiso de pesca para operar la embarcación pesquera DAYAIR con matrícula CO-29484-CM y 31.95 m3 de capacidad de bodega; presentada por la empresa FRESH FISH LM S.A.C"/>
    <x v="0"/>
    <m/>
    <m/>
    <m/>
    <s v="CAMBIO DE TITULAR"/>
    <s v=" - "/>
    <s v="DECLARAR COMO NO PRESENTADA"/>
  </r>
  <r>
    <n v="344"/>
    <s v="00344-2023-PRODUCE/DGPCHDI"/>
    <s v="00015321-2023"/>
    <x v="3"/>
    <d v="2023-04-20T00:00:00"/>
    <d v="2023-04-20T00:00:00"/>
    <n v="23869"/>
    <s v="ERICK"/>
    <s v="ZS-23869-BM"/>
    <s v="PANTA PANTA ANGEL"/>
    <s v="Declarar como no presentada la solicitud de cambio de titularidad de permiso de pesca para operar la e/p ERICK y modificación del permiso de pesca por cambio de nombre de la e/p mencionada; del señor PERCY ZETA RUMICHE "/>
    <x v="0"/>
    <m/>
    <m/>
    <m/>
    <s v="CAMBIO DE TITULAR"/>
    <s v=" - "/>
    <s v="DECLARAR COMO NO PRESENTADA"/>
  </r>
  <r>
    <n v="345"/>
    <s v="00345-2023-PRODUCE/DGPCHDI"/>
    <s v="00023902-2023"/>
    <x v="3"/>
    <d v="2023-04-20T00:00:00"/>
    <d v="2023-04-20T00:00:00"/>
    <m/>
    <s v=""/>
    <s v=""/>
    <s v=""/>
    <s v="Dejar sin efecto el artículo 3 de la Resolución Directoral 00557-2021-PRODUCE/DGPCHDI para operar la embarcación pesquera de menor escala SABINA"/>
    <x v="0"/>
    <s v="MENOR ESCALA"/>
    <m/>
    <s v="MENOR ESCALA"/>
    <m/>
    <m/>
    <m/>
  </r>
  <r>
    <n v="346"/>
    <s v="00346-2023-PRODUCE/DGPCHDI"/>
    <s v="00006426-2023"/>
    <x v="3"/>
    <d v="2023-04-20T00:00:00"/>
    <d v="2023-04-20T00:00:00"/>
    <m/>
    <s v=""/>
    <s v=""/>
    <s v=""/>
    <s v="Otorgar a la empresa PERUANA DE INVERSIONES EN ENERGIAS RENOVABLES S.A., autorización para realizar las actividades de colecta de recursos hidrobiológicos conforme al plan de trabajo denominado: Monitoreo hidrobiológico anual del Informe Técnico Sustentatorio para la Reubicación y Ampliación de Componentes de la Central Hidroeléctrica Manta"/>
    <x v="0"/>
    <m/>
    <m/>
    <m/>
    <s v="COLECTA"/>
    <m/>
    <m/>
  </r>
  <r>
    <n v="347"/>
    <s v="00347-2023-PRODUCE/DGPCHDI"/>
    <s v="00006261-2023"/>
    <x v="3"/>
    <d v="2023-04-20T00:00:00"/>
    <d v="2023-04-20T00:00:00"/>
    <m/>
    <s v=""/>
    <s v=""/>
    <s v=""/>
    <s v="Otorgar a la empresa SALAVERRY TERMINAL INTERNACIONAL S.A., autorización para realizar las actividades de colecta de recursos hidrobiológicos conforme al plan de trabajo denominado: Evaluación Hidrobiológica Complementaria para la Línea Base de la Modificación del Estudio de Impacto Ambiental Detallado del proyecto Modernización y desarrollo del Terminal Portuario Multipropósito de Salaverry"/>
    <x v="0"/>
    <m/>
    <m/>
    <m/>
    <s v="COLECTA"/>
    <m/>
    <m/>
  </r>
  <r>
    <n v="348"/>
    <s v="00348-2023-PRODUCE/DGPCHDI"/>
    <s v="00006170-2023"/>
    <x v="3"/>
    <d v="2023-04-20T00:00:00"/>
    <d v="2023-04-20T00:00:00"/>
    <m/>
    <s v=""/>
    <s v=""/>
    <s v=""/>
    <s v="Otorgar a la empresa KAIZEN DISCOVERY PERU S.A.C., autorización para realizar las actividades de colecta de recursos hidrobiológicos conforme al plan de trabajo denominado: Línea Base Hidrobiológica para la Declaración de Impacto Ambiental del Proyecto de Exploración Minera Pinaya"/>
    <x v="0"/>
    <m/>
    <m/>
    <m/>
    <s v="COLECTA"/>
    <m/>
    <m/>
  </r>
  <r>
    <n v="349"/>
    <s v="00349-2023-PRODUCE/DGPCHDI"/>
    <s v="00005313-2023"/>
    <x v="3"/>
    <d v="2023-04-20T00:00:00"/>
    <d v="2023-04-20T00:00:00"/>
    <m/>
    <s v=""/>
    <s v=""/>
    <s v=""/>
    <s v="Otorgar a la empresa KALLPA GENERACION S.A., autorización para realizar las actividades de colecta de recursos hidrobiológicos conforme al plan de trabajo denominado: Investigación hidrobiológica - Actualización del Estudio de Impacto Ambiental Proyecto - Modificación de los Componentes de la Central Hidroeléctrica Cerro del Águila"/>
    <x v="0"/>
    <m/>
    <m/>
    <m/>
    <s v="COLECTA"/>
    <m/>
    <m/>
  </r>
  <r>
    <n v="350"/>
    <s v="00350-2023-PRODUCE/DGPCHDI"/>
    <s v="00004926-2023"/>
    <x v="3"/>
    <d v="2023-04-20T00:00:00"/>
    <d v="2023-04-20T00:00:00"/>
    <m/>
    <s v=""/>
    <s v=""/>
    <s v=""/>
    <s v="Otorgar a la empresa INLAND ENERGY S.A.C, autorización para realizar las actividades de colecta de recursos hidrobiológicos conforme al plan de trabajo denominado: Monitoreo hidrobiológico del estudio de impacto ambiental detallado de la Central Hidroeléctrica Santa Teresa II en la etapa de construcción"/>
    <x v="0"/>
    <m/>
    <m/>
    <m/>
    <s v="COLECTA"/>
    <m/>
    <m/>
  </r>
  <r>
    <n v="351"/>
    <s v="00351-2023-PRODUCE/DGPCHDI"/>
    <s v="00019561-2023"/>
    <x v="3"/>
    <d v="2023-04-20T00:00:00"/>
    <d v="2023-04-20T00:00:00"/>
    <m/>
    <s v=""/>
    <s v=""/>
    <s v=""/>
    <s v="Declarar la caducidad de la autorización de incremento de flota otorgada por Resolución Directoral 518-2021-PRODUCE/DGPCHDI, en concordancia con lo dispuesto en el subnumeral 37.1.6 del numeral 37.1 del artículo 37 del Reglamento de la Ley General de Pesca,"/>
    <x v="0"/>
    <m/>
    <m/>
    <m/>
    <s v="AIF"/>
    <m/>
    <m/>
  </r>
  <r>
    <n v="352"/>
    <s v="00352-2023-PRODUCE/DGPCHDI"/>
    <s v="00090589-2022"/>
    <x v="3"/>
    <d v="2023-04-21T00:00:00"/>
    <d v="2023-04-21T00:00:00"/>
    <m/>
    <s v=""/>
    <s v=""/>
    <s v=""/>
    <s v="Otorgar a la empresa REFINERIA LA PAMPILLA S.A.A., autorización para realizar las actividades de colecta de recursos hidrobiológicos "/>
    <x v="0"/>
    <m/>
    <m/>
    <m/>
    <s v="COLECTA"/>
    <m/>
    <m/>
  </r>
  <r>
    <n v="353"/>
    <s v="00353-2023-PRODUCE/DGPCHDI"/>
    <s v="00015974-2023"/>
    <x v="3"/>
    <d v="2023-04-21T00:00:00"/>
    <d v="2023-04-21T00:00:00"/>
    <m/>
    <s v=""/>
    <s v=""/>
    <s v=""/>
    <s v="Otorgar a favor de los señores JUAN PASCUAL JACINTO ECA, ROSA ESTHER CHUNGA ECA, PABLO JACINTO ECA, MARITZA PANTA ECA, JOSE SANTOS JACINTO ECA y GLADYS MAGALI PANTA ALVAREZ DE JACINTO, autorización de incremento de flota para construir una nueva embarcación pesquera vía sustitución de la embarcación pesquera no siniestrada MI ANITA "/>
    <x v="0"/>
    <m/>
    <m/>
    <m/>
    <s v="AIF"/>
    <m/>
    <m/>
  </r>
  <r>
    <n v="354"/>
    <s v="00354-2023-PRODUCE/DGPCHDI"/>
    <s v="00008171-2023"/>
    <x v="3"/>
    <d v="2023-04-24T00:00:00"/>
    <d v="2023-04-24T00:00:00"/>
    <m/>
    <s v=""/>
    <s v=""/>
    <s v=""/>
    <s v="Otorgar a la empresa SOCIEDAD MINERA CERRO VERDE S.A.A., autorización para realizar las actividades de colecta de recursos hidrobiológicos "/>
    <x v="0"/>
    <m/>
    <m/>
    <m/>
    <s v="COLECTA"/>
    <m/>
    <m/>
  </r>
  <r>
    <n v="355"/>
    <s v="00355-2023-PRODUCE/DGPCHDI"/>
    <s v="00006543-2023"/>
    <x v="3"/>
    <d v="2023-04-24T00:00:00"/>
    <d v="2023-04-24T00:00:00"/>
    <m/>
    <s v=""/>
    <s v=""/>
    <s v=""/>
    <s v="Otorgar a la empresa COMPAÑIA MINERA CHUNGAR S.A.C., autorización para realizar las actividades de colecta de recursos hidrobiológicos."/>
    <x v="0"/>
    <m/>
    <m/>
    <m/>
    <s v="COLECTA"/>
    <m/>
    <m/>
  </r>
  <r>
    <n v="356"/>
    <s v="00356-2023-PRODUCE/DGPCHDI"/>
    <s v="00007195-2023"/>
    <x v="3"/>
    <d v="2023-04-24T00:00:00"/>
    <d v="2023-04-24T00:00:00"/>
    <m/>
    <s v=""/>
    <s v=""/>
    <s v=""/>
    <s v="Otorgar a favor de la ciudadana MARIA JOSE SANCHEZ CANEVARO, la Autorización para efectuar investigación pesquera especializada con uso de embarcación."/>
    <x v="0"/>
    <m/>
    <m/>
    <m/>
    <s v="INVESTIGACION PESQUERA ESPECIALIZADA"/>
    <m/>
    <m/>
  </r>
  <r>
    <n v="357"/>
    <s v="00357-2023-PRODUCE/DGPCHDI"/>
    <s v="00007297-2023"/>
    <x v="3"/>
    <d v="2023-04-24T00:00:00"/>
    <d v="2023-04-24T00:00:00"/>
    <m/>
    <s v=""/>
    <s v=""/>
    <s v=""/>
    <s v="Otorgar a la empresa OLEAGINOSAS PADRE ABAD SOCIEDAD ANONIMA, autorización para realizar las actividades de colecta de recursos hidrobiológicos "/>
    <x v="0"/>
    <m/>
    <m/>
    <m/>
    <s v="COLECTA"/>
    <m/>
    <m/>
  </r>
  <r>
    <n v="358"/>
    <s v="00358-2023-PRODUCE/DGPCHDI"/>
    <s v="00001343-2023"/>
    <x v="3"/>
    <d v="2023-04-24T00:00:00"/>
    <d v="2023-04-24T00:00:00"/>
    <n v="19821"/>
    <s v="DON SEBASTIAN 3"/>
    <s v="PL-19821-CM"/>
    <s v="LLENQUE FIESTAS BENJAMIN ;LLENQUE FIESTAS LUIS"/>
    <s v="Aprobar a favor de las señoras MARIA AGUSTINA MARTINEZ QUEREBALU y ROMULA GALAN DE LLENQUE el cambio de titular del permiso de pesca para operar la embarcación pesquera DON SEBASTIAN 3 "/>
    <x v="0"/>
    <m/>
    <m/>
    <m/>
    <s v="CAMBIO DE TITULAR"/>
    <s v=" - "/>
    <m/>
  </r>
  <r>
    <n v="359"/>
    <s v="00359-2023-PRODUCE/DGPCHDI"/>
    <s v="00006548-2023"/>
    <x v="3"/>
    <d v="2023-04-24T00:00:00"/>
    <d v="2023-04-24T00:00:00"/>
    <m/>
    <s v=""/>
    <s v=""/>
    <s v=""/>
    <s v="Otorgar a la empresa COMPAÑIA MINERA CHUNGAR S.A.C., autorización para realizar las actividades de colecta de recursos hidrobiológicos conforme al plan de trabajo denominado: PLAN AMBIENTAL DETALLADO DE LA CENTRAL HIDROELÉCTRICA BAÑOS V."/>
    <x v="0"/>
    <m/>
    <m/>
    <m/>
    <s v="COLECTA"/>
    <m/>
    <m/>
  </r>
  <r>
    <n v="360"/>
    <s v="00360-2023-PRODUCE/DGPCHDI"/>
    <s v="00012808-2023"/>
    <x v="3"/>
    <d v="2023-04-24T00:00:00"/>
    <d v="2023-04-24T00:00:00"/>
    <n v="68736"/>
    <s v="KARINA"/>
    <s v="CO-68736-PM"/>
    <s v="FIDEL PERICHE MARTINEZ"/>
    <s v="Otorgar a favor del señor FIDEL PERICHE MARTINEZ, permiso de pesca para operar la embarcación pesquera KARINA con matrícula CO-68736-PM y 37.29 m3 de capacidad de bodega, para la extracción del recurso Anchoveta con destino al consumo humano indirecto, en virtud de la ejecución de la autorización de incremento de flota otorgada mediante Resolución Directoral 00125-2021-PRODUCE/DGPCHDI, ampliada en su plazo por la Resolución Directoral 00416-2022-PRODUCE/DGPCHDI."/>
    <x v="0"/>
    <s v="CHI"/>
    <s v="ANCHOVETA"/>
    <m/>
    <s v="AIF"/>
    <m/>
    <m/>
  </r>
  <r>
    <n v="361"/>
    <s v="00361-2023-PRODUCE/DGPCHDI"/>
    <s v="00025563-2023"/>
    <x v="3"/>
    <d v="2023-04-24T00:00:00"/>
    <d v="2023-04-24T00:00:00"/>
    <m/>
    <s v=""/>
    <s v=""/>
    <s v=""/>
    <s v="DECLARAR que la solicitud de renovación del permiso de pesca otorgado mediante Resolución Directoral 00039-2023-PRODUCE/DGPCHDI para operar la embarcación pesquera de bandera extranjera denominada UGAVI con matrícula P-04-00700, presentada por la empresa PESQUERA UGAVI S.A., ha sido aprobada con su sola presentación"/>
    <x v="0"/>
    <s v="CHD"/>
    <s v="ATUN"/>
    <s v="buque de la CIAT"/>
    <s v="RENOVACIÓN DEL PERMISO DE PESCA A PLAZO DETERMINADO OTORGADO PARA OPERAR EMBARCACIONES DE BANDERA EXTRANJERA."/>
    <m/>
    <m/>
  </r>
  <r>
    <n v="362"/>
    <s v="00362-2023-PRODUCE/DGPCHDI"/>
    <s v="00025565-2023"/>
    <x v="3"/>
    <d v="2023-04-24T00:00:00"/>
    <d v="2023-04-24T00:00:00"/>
    <m/>
    <s v=""/>
    <s v=""/>
    <s v=""/>
    <s v="DECLARAR que la solicitud de renovación del permiso de pesca otorgado mediante Resolución Directoral 00085-2023-PRODUCE/DGPCHDI para operar la embarcación pesquera de bandera extranjera denominada DOÑA TULA con matrícula P-00-00822, presentada por la empresa PACIFICTUNA S.A., ha sido aprobada con su sola presentación"/>
    <x v="0"/>
    <s v="CHD"/>
    <s v="ATUN"/>
    <s v="buque de la CIAT"/>
    <s v="rENOVACIÓN DEL PERMISO DE PESCA A PLAZO DETERMINADO OTORGADO PARA OPERAR EMBARCACIONES DE BANDERA EXTRANJERA."/>
    <m/>
    <m/>
  </r>
  <r>
    <n v="363"/>
    <s v="00363-2023-PRODUCE/DGPCHDI"/>
    <s v="00027132-2023"/>
    <x v="3"/>
    <d v="2023-04-24T00:00:00"/>
    <d v="2023-04-24T00:00:00"/>
    <m/>
    <s v=""/>
    <s v=""/>
    <s v=""/>
    <s v="DECLARAR que la solicitud de renovación del permiso de pesca otorgado mediante Resolución Directoral 00121-2023-PRODUCE/DGPCHDI, para operar la embarcación pesquera de bandera extranjera denominada ARIETE con matrícula P-00-00855, presentada por la empresa ELMACORP S.A., ha sido aprobada con su sola presentación"/>
    <x v="0"/>
    <s v="CHD"/>
    <s v="ATUN"/>
    <s v="buque de la CIAT"/>
    <s v="RENOVACIÓN DEL PERMISO DE PESCA A PLAZO DETERMINADO OTORGADO PARA OPERAR EMBARCACIONES DE BANDERA EXTRANJERA."/>
    <m/>
    <m/>
  </r>
  <r>
    <n v="364"/>
    <s v="00364-2023-PRODUCE/DGPCHDI"/>
    <s v="00027134-2023"/>
    <x v="3"/>
    <d v="2023-04-25T00:00:00"/>
    <d v="2023-04-25T00:00:00"/>
    <m/>
    <s v=""/>
    <s v=""/>
    <s v=""/>
    <s v="DECLARAR que la solicitud de renovación del permiso de pesca para operar la e/p de bandera extranjera denominada LJUBICA presentada por la empresa PESQUERA MIRIAM S.A., ha sido aprobada con su sola presentación"/>
    <x v="0"/>
    <s v="CHD"/>
    <s v="ATUN"/>
    <s v="buque de la CIAT"/>
    <s v="RENOVACIÓN DEL PERMISO DE PESCA A PLAZO DETERMINADO OTORGADO PARA OPERAR EMBARCACIONES DE BANDERA EXTRANJERA."/>
    <m/>
    <m/>
  </r>
  <r>
    <n v="365"/>
    <s v="00365-2023-PRODUCE/DGPCHDI"/>
    <s v="00019198-2023"/>
    <x v="3"/>
    <d v="2023-04-25T00:00:00"/>
    <d v="2023-04-25T00:00:00"/>
    <m/>
    <s v=""/>
    <s v=""/>
    <s v=""/>
    <s v="Otorgar a la empresa TINKA RESOURCES S.A.C., autorización para realizar las actividades de colecta de recursos hidrobiológicos"/>
    <x v="0"/>
    <m/>
    <m/>
    <m/>
    <s v="COLECTA"/>
    <m/>
    <m/>
  </r>
  <r>
    <n v="366"/>
    <s v="00366-2023-PRODUCE/DGPCHDI"/>
    <s v="00019166-2023"/>
    <x v="3"/>
    <d v="2023-04-25T00:00:00"/>
    <d v="2023-04-25T00:00:00"/>
    <m/>
    <s v=""/>
    <s v=""/>
    <s v=""/>
    <s v="Otorgar a la empresa NEXA RESOURCES PERU S.A.A., autorización para realizar las actividades de colecta de recursos hidrobiológicos "/>
    <x v="0"/>
    <m/>
    <m/>
    <m/>
    <s v="COLECTA"/>
    <m/>
    <m/>
  </r>
  <r>
    <n v="367"/>
    <s v="00367-2023-PRODUCE/DGPCHDI"/>
    <s v="00019149-2023"/>
    <x v="3"/>
    <d v="2023-04-25T00:00:00"/>
    <d v="2023-04-25T00:00:00"/>
    <m/>
    <s v=""/>
    <s v=""/>
    <s v=""/>
    <s v="Otorgar a la empresa STATKRAFT PERU S.A., autorización para realizar las actividades de colecta de recursos hidrobiológicos "/>
    <x v="0"/>
    <m/>
    <m/>
    <m/>
    <s v="COLECTA"/>
    <m/>
    <m/>
  </r>
  <r>
    <n v="368"/>
    <s v="00368-2023-PRODUCE/DGPCHDI"/>
    <s v="00017853-2023"/>
    <x v="3"/>
    <d v="2023-04-25T00:00:00"/>
    <d v="2023-04-25T00:00:00"/>
    <m/>
    <s v=""/>
    <s v=""/>
    <s v=""/>
    <s v="Otorgar a la empresa SIERRA ANTAPITE S.A.C., autorización para realizar las actividades de colecta de recursos hidrobiológicos "/>
    <x v="0"/>
    <m/>
    <m/>
    <m/>
    <s v="COLECTA"/>
    <m/>
    <m/>
  </r>
  <r>
    <n v="369"/>
    <s v="00369-2023-PRODUCE/DGPCHDI"/>
    <s v="00012878-2023"/>
    <x v="3"/>
    <d v="2023-04-25T00:00:00"/>
    <d v="2023-04-25T00:00:00"/>
    <m/>
    <s v=""/>
    <s v=""/>
    <s v=""/>
    <s v="Otorgar a la empresa CNPC PERU S.A., autorización para realizar las actividades de colecta de recursos hidrobiológicos "/>
    <x v="0"/>
    <m/>
    <m/>
    <m/>
    <s v="COLECTA"/>
    <m/>
    <m/>
  </r>
  <r>
    <n v="370"/>
    <s v="00370-2023-PRODUCE/DGPCHDI"/>
    <s v="00012719-2023"/>
    <x v="3"/>
    <d v="2023-04-25T00:00:00"/>
    <d v="2023-04-25T00:00:00"/>
    <n v="28646"/>
    <s v="EL NAVEGANTE"/>
    <s v="HO-28646-CM"/>
    <s v="PESCA Y TRANSPORTES P &amp; P E.I.R.L"/>
    <s v="Otorgar a favor de la empresa PESCA Y TRANSPORTES P &amp; P E.I.R.L., la autorización de incremento de flota para construir una nueva embarcación pesquera de menor escala vía sustitución de la embarcación pesquera no siniestrada EL NAVEGANTE "/>
    <x v="0"/>
    <s v="CHD"/>
    <s v="ANCHOVETA"/>
    <s v="MENOR ESCALA"/>
    <s v="AIF"/>
    <m/>
    <m/>
  </r>
  <r>
    <n v="371"/>
    <s v="00371-2023-PRODUCE/DGPCHDI"/>
    <s v="00027454-2023"/>
    <x v="3"/>
    <d v="2023-04-26T00:00:00"/>
    <d v="2023-04-26T00:00:00"/>
    <m/>
    <s v=""/>
    <s v=""/>
    <s v=""/>
    <s v="DECLARAR que la solicitud de renovación del permiso de pesca, presentada por la empresa AACH HOLDING COMPANY LLC., ha sido aprobada con su sola presentación, renovándose el citado permiso."/>
    <x v="0"/>
    <m/>
    <m/>
    <m/>
    <s v="RENOVACION PERMISO DE PESCA BE"/>
    <m/>
    <m/>
  </r>
  <r>
    <n v="372"/>
    <s v="00372-2023-PRODUCE/DGPCHDI"/>
    <s v="00059311-2022"/>
    <x v="3"/>
    <d v="2023-04-26T00:00:00"/>
    <d v="2023-04-26T00:00:00"/>
    <m/>
    <s v=""/>
    <s v=""/>
    <s v=""/>
    <s v="Rectificar el error material contenido en el artículo 3 de la Resolución Directoral 00299-2023-PRODUCE/DGPCHDI"/>
    <x v="0"/>
    <m/>
    <m/>
    <m/>
    <s v="ERROR MATERIAL"/>
    <m/>
    <s v="ERROR MATERIAL"/>
  </r>
  <r>
    <n v="373"/>
    <s v="00373-2023-PRODUCE/DGPCHDI"/>
    <s v="00023268-2023"/>
    <x v="3"/>
    <d v="2023-04-27T00:00:00"/>
    <d v="2023-04-27T00:00:00"/>
    <m/>
    <s v=""/>
    <s v=""/>
    <s v=""/>
    <s v="Otorgar a favor de los señores JUAN ANTONIO CUSTODIO HUAMANCHUMO y MARIA FRANCISCA ZAVALETA MARTINEZ, la autorización de incremento de flota vía sustitución de la embarcación pesquera JEHOVA JIREH ."/>
    <x v="0"/>
    <m/>
    <m/>
    <m/>
    <s v="AIF"/>
    <m/>
    <m/>
  </r>
  <r>
    <n v="374"/>
    <s v="00374-2023-PRODUCE/DGPCHDI"/>
    <s v="00062756-2018"/>
    <x v="3"/>
    <d v="2023-04-27T00:00:00"/>
    <d v="2023-04-27T00:00:00"/>
    <m/>
    <s v=""/>
    <s v=""/>
    <s v=""/>
    <s v="Declarar en abandono la solicitud de recurso de reconsideración, presentado por el señor NOE MIJAIL IPANAQUE OROSCO"/>
    <x v="0"/>
    <m/>
    <m/>
    <m/>
    <m/>
    <m/>
    <m/>
  </r>
  <r>
    <n v="375"/>
    <s v="00375-2023-PRODUCE/DGPCHDI"/>
    <s v="00028184-2023"/>
    <x v="3"/>
    <d v="2023-04-27T00:00:00"/>
    <d v="2023-04-27T00:00:00"/>
    <m/>
    <s v=""/>
    <s v=""/>
    <s v=""/>
    <s v="DECLARAR que la solicitud de renovación del permiso de pesca presentada por la empresa PESQUERA DONBARTOLO S.A., ha sido aprobada con su sola presentación"/>
    <x v="0"/>
    <m/>
    <m/>
    <m/>
    <s v="RENOVACION PERMISO DE PESCA BE"/>
    <m/>
    <m/>
  </r>
  <r>
    <n v="376"/>
    <s v="00376-2023-PRODUCE/DGPCHDI"/>
    <s v="00032580-2018"/>
    <x v="3"/>
    <d v="2023-04-27T00:00:00"/>
    <d v="2023-04-27T00:00:00"/>
    <m/>
    <s v=""/>
    <s v=""/>
    <s v=""/>
    <s v="Desestimar el recurso de reconsideración formulado por los señores CARLOS PASCUAL PANTA JACINTO y MARIA FLORINDA PERICHE PANTA DE PANTA que declaró improcedente la solicitud de otorgamiento del permiso de pesca para operar la embarcación pesquera de menor escala CAUTIVO DE AYABACA "/>
    <x v="0"/>
    <s v="MENOR ESCALA"/>
    <m/>
    <s v="MENOR ESCALA"/>
    <m/>
    <m/>
    <m/>
  </r>
  <r>
    <n v="377"/>
    <s v="00377-2023-PRODUCE/DGPCHDI"/>
    <s v="00016671-2023"/>
    <x v="3"/>
    <d v="2023-04-27T00:00:00"/>
    <d v="2023-04-27T00:00:00"/>
    <m/>
    <s v=""/>
    <s v=""/>
    <s v=""/>
    <s v="Otorgar a favor de los señores SANTOS VICENTE ECHE RAMIREZ, VICTORINO ECHE RAMIREZ, ANTONIO ECHE RAMIREZ, JULIO ECHE RAMIREZ y MARGARITA RAMIREZ RUMICHE, permiso de pesca para operar la embarcación pesquera MI FELICIANO "/>
    <x v="0"/>
    <m/>
    <m/>
    <m/>
    <m/>
    <m/>
    <m/>
  </r>
  <r>
    <n v="378"/>
    <s v="00378-2023-PRODUCE/DGPCHDI"/>
    <s v="00028183-2023"/>
    <x v="3"/>
    <d v="2023-04-27T00:00:00"/>
    <d v="2023-04-27T00:00:00"/>
    <m/>
    <s v=""/>
    <s v=""/>
    <s v=""/>
    <s v="DECLARAR que la solicitud de renovación del permiso de pesca para operar la embarcación pesquera de bandera extranjera denominada CHIARA presentada por la empresa a ELVAYKA KYOEI S.A., ha sido aprobada con su sola presentación."/>
    <x v="0"/>
    <s v="CHD"/>
    <s v="ATUN"/>
    <s v="buque de la CIAT"/>
    <s v="RENOVACIÓN DEL PERMISO DE PESCA A PLAZO DETERMINADO OTORGADO PARA OPERAR EMBARCACIONES DE BANDERA EXTRANJERA."/>
    <m/>
    <m/>
  </r>
  <r>
    <n v="379"/>
    <s v="00379-2023-PRODUCE/DGPCHDI"/>
    <s v="00083164-2013"/>
    <x v="3"/>
    <d v="2023-04-27T00:00:00"/>
    <d v="2023-04-27T00:00:00"/>
    <m/>
    <s v=""/>
    <s v=""/>
    <s v=""/>
    <s v="Reconocer la participación de la señora GLORIA ISABEL REYES MAURICIO como sucesora procedimental del señor JULIO CESAR VELÁSQUEZ BENITES, respecto del recurso de reconsideración; Aceptar el desistimiento presentado por la señora GLORIA ISABEL REYES MAURICIO respecto del recurso de reconsideración."/>
    <x v="0"/>
    <m/>
    <m/>
    <m/>
    <m/>
    <m/>
    <m/>
  </r>
  <r>
    <n v="380"/>
    <s v="00380-2023-PRODUCE/DGPCHDI"/>
    <s v="00028186-2023"/>
    <x v="3"/>
    <d v="2023-04-27T00:00:00"/>
    <d v="2023-04-27T00:00:00"/>
    <m/>
    <s v=""/>
    <s v=""/>
    <s v=""/>
    <s v="DECLARAR que la solicitud de renovación del permiso de pesca para operar la embarcación pesquera de bandera extranjera denominada GIULIETTA , presentada por la empresa a ELVAYKA KYOEI S.A., ha sido aprobada con su sola presentación"/>
    <x v="0"/>
    <s v="CHD"/>
    <s v="ATUN"/>
    <s v="buque de la CIAT"/>
    <s v="RENOVACIÓN DEL PERMISO DE PESCA A PLAZO DETERMINADO OTORGADO PARA OPERAR EMBARCACIONES DE BANDERA EXTRANJERA."/>
    <m/>
    <m/>
  </r>
  <r>
    <n v="381"/>
    <s v="00381-2023-PRODUCE/DGPCHDI"/>
    <s v="00028185-2023"/>
    <x v="3"/>
    <d v="2023-04-27T00:00:00"/>
    <d v="2023-04-27T00:00:00"/>
    <m/>
    <s v=""/>
    <s v=""/>
    <s v=""/>
    <s v="DECLARAR que la solicitud de renovación del permiso de pesca para operar la embarcación pesquera de bandera extranjera denominada DOÑA MARUJA, presentada por la empresa a PESQUERA DOÑAMARUJA S.A., ha sido aprobada con su sola presentación."/>
    <x v="0"/>
    <s v="CHD"/>
    <s v="ATUN"/>
    <s v="buque de la CIAT"/>
    <s v="rENOVACIÓN DEL PERMISO DE PESCA A PLAZO DETERMINADO OTORGADO PARA OPERAR EMBARCACIONES DE BANDERA EXTRANJERA."/>
    <m/>
    <m/>
  </r>
  <r>
    <n v="382"/>
    <s v="00382-2023-PRODUCE/DGPCHDI"/>
    <s v="00049767-2022"/>
    <x v="3"/>
    <d v="2023-04-27T00:00:00"/>
    <d v="2023-04-27T00:00:00"/>
    <m/>
    <s v=""/>
    <s v=""/>
    <s v=""/>
    <s v="Rectificar el error material contenido en el artículo 1 de la Resolución Directoral 305-2023-PRODUCE/DGPCHDI"/>
    <x v="0"/>
    <m/>
    <m/>
    <m/>
    <s v="ERROR MATERIAL"/>
    <m/>
    <s v="ERROR MATERIAL"/>
  </r>
  <r>
    <n v="383"/>
    <s v="00383-2023-PRODUCE/DGPCHDI"/>
    <s v="00027415-2023"/>
    <x v="4"/>
    <d v="2023-05-03T00:00:00"/>
    <d v="2023-05-03T00:00:00"/>
    <m/>
    <s v=""/>
    <s v=""/>
    <s v=""/>
    <s v="DECLARAR que la solicitud de renovación del permiso de pesca para operar la embarcación pesquera de bandera extranjera denominada CAP. BERNY B. presentada por la empresa BUEHS BOWEN DANIEL ROBERTO, ha sido aprobada con su sola presentación."/>
    <x v="0"/>
    <s v="CHD"/>
    <s v="ATUN"/>
    <s v="buque de la CIAT"/>
    <s v="rENOVACIÓN DEL PERMISO DE PESCA A PLAZO DETERMINADO OTORGADO PARA OPERAR EMBARCACIONES DE BANDERA EXTRANJERA."/>
    <m/>
    <m/>
  </r>
  <r>
    <n v="384"/>
    <s v="00384-2023-PRODUCE/DGPCHDI"/>
    <s v="00028156-2023"/>
    <x v="4"/>
    <d v="2023-05-03T00:00:00"/>
    <d v="2023-05-03T00:00:00"/>
    <m/>
    <s v=""/>
    <s v=""/>
    <s v=""/>
    <s v="DECLARAR que la solicitud de renovación del permiso de pesca para operar la embarcación pesquera de bandera extranjera denominada DOÑA NANCY presentada por la empresa  ALETAMARILLA S.A., ha sido aprobada con su sola presentación"/>
    <x v="0"/>
    <s v="CHD"/>
    <s v="ATUN"/>
    <s v="buque de la CIAT"/>
    <s v="rENOVACIÓN DEL PERMISO DE PESCA A PLAZO DETERMINADO OTORGADO PARA OPERAR EMBARCACIONES DE BANDERA EXTRANJERA."/>
    <m/>
    <m/>
  </r>
  <r>
    <n v="385"/>
    <s v="00385-2023-PRODUCE/DGPCHDI"/>
    <s v="00016310-2023"/>
    <x v="4"/>
    <d v="2023-05-03T00:00:00"/>
    <d v="2023-05-03T00:00:00"/>
    <n v="68695"/>
    <s v="MI HERMINIA"/>
    <s v="PT-68695-PM"/>
    <s v="DEMETRIO JACINTO CHUNGA, MARIA SANTOS TRINIDAD PANTA DE JACINTO, LUCAS JACINTO PANTA y LIDIA PANTA PANTA DE JACINTO"/>
    <s v="Otorgar a favor de los señores DEMETRIO JACINTO CHUNGA, MARIA SANTOS TRINIDAD PANTA DE JACINTO, LUCAS JACINTO PANTA y LIDIA PANTA PANTA DE JACINTO, permiso de pesca para operar la embarcación pesquera MI HERMINIA con matrícula PT-68695-PM y 92.75 m3 de capacidad de bodega para la extracción del recurso Anchoveta con destino al consumo humano indirecto"/>
    <x v="0"/>
    <s v="CHI"/>
    <s v="ANCHOVETA"/>
    <m/>
    <m/>
    <m/>
    <m/>
  </r>
  <r>
    <n v="386"/>
    <s v="00386-2023-PRODUCE/DGPCHDI"/>
    <s v="00028162-2023"/>
    <x v="4"/>
    <d v="2023-05-03T00:00:00"/>
    <d v="2023-05-03T00:00:00"/>
    <m/>
    <s v=""/>
    <s v=""/>
    <s v=""/>
    <s v="DECLARAR que la solicitud de renovación del permiso de pesca otorgado mediante Resolución Directoral 00107-2023-PRODUCE/DGPCHDI, para operar la embarcación pesquera de bandera extranjera denominada ADRIA DEL MAR con matrícula P-04-00006, presentada por la empresa a COMPAÑÍA SUR TUNA SURTUNA S.A., ha sido aprobada con su sola presentación"/>
    <x v="0"/>
    <s v="CHD"/>
    <s v="ATUN"/>
    <s v="buque de la CIAT"/>
    <s v="rENOVACIÓN DEL PERMISO DE PESCA A PLAZO DETERMINADO OTORGADO PARA OPERAR EMBARCACIONES DE BANDERA EXTRANJERA."/>
    <m/>
    <m/>
  </r>
  <r>
    <n v="387"/>
    <s v="00387-2023-PRODUCE/DGPCHDI"/>
    <s v="00028700-2023"/>
    <x v="4"/>
    <d v="2023-05-03T00:00:00"/>
    <d v="2023-05-03T00:00:00"/>
    <m/>
    <s v=""/>
    <s v=""/>
    <s v=""/>
    <s v="DECLARAR que la solicitud de renovación del permiso de pesca otorgado mediante Resolución Directoral Nro. 00081-2023-PRODUCE/DGPCHDI, para operar la embarcación pesquera de cerco de bandera ecuatoriana denominada PACIFIC TUNA con matrícula P-04-00942."/>
    <x v="0"/>
    <m/>
    <m/>
    <m/>
    <s v="RENOVACION PERMISO DE PESCA BE"/>
    <m/>
    <m/>
  </r>
  <r>
    <n v="388"/>
    <s v="00388-2023-PRODUCE/DGPCHDI"/>
    <s v="00024345-2023"/>
    <x v="4"/>
    <d v="2023-05-04T00:00:00"/>
    <d v="2023-05-04T00:00:00"/>
    <m/>
    <s v=""/>
    <s v=""/>
    <s v=""/>
    <s v="Estimar el recurso de reconsideración formulado por los señores ADRIANO ALVARADO FIESTAS, VICTOR ALVARADO FIESTAS, EDUARDO ALVARADO FIESTAS y MARIA INOCENTA FIESTAS MARTINEZ "/>
    <x v="0"/>
    <m/>
    <m/>
    <m/>
    <m/>
    <m/>
    <m/>
  </r>
  <r>
    <n v="389"/>
    <s v="00389-2023-PRODUCE/DGPCHDI"/>
    <s v="00029997-2023"/>
    <x v="4"/>
    <d v="2023-05-08T00:00:00"/>
    <d v="2023-05-08T00:00:00"/>
    <m/>
    <s v=""/>
    <s v=""/>
    <s v=""/>
    <s v="DECLARAR que la solicitud de renovación del permiso de pesca otorgado mediante Resolución Directoral Nro. 00092-2023-PRODUCE/DGPCHDI, para operar la embarcación pesquera de cerco de bandera estadounidense denominada DANIELA con matrícula 531005, presentada por la empresa AACH HOLDING COMPANY LLC., ha sido aprobada con su sola presentación, "/>
    <x v="0"/>
    <m/>
    <m/>
    <m/>
    <s v="RENOVACION PERMISO DE PESCA BE"/>
    <m/>
    <m/>
  </r>
  <r>
    <n v="390"/>
    <s v="00390-2023-PRODUCE/DGPCHDI"/>
    <s v="00000933-2023"/>
    <x v="4"/>
    <d v="2023-05-08T00:00:00"/>
    <d v="2023-05-08T00:00:00"/>
    <n v="28571"/>
    <s v="ILE? I"/>
    <s v="CO-28571-PM"/>
    <s v="PESQUERA APNEA S.A.C."/>
    <s v="Aprobar a favor de la empresa PESQUERA CANTABRIA S.A. el cambio de titular del permiso de pesca para operar la embarcación pesquera ILEÑA I con matrícula CO-28571-PM y 479.60 m3 de capacidad de bodega."/>
    <x v="0"/>
    <m/>
    <m/>
    <m/>
    <s v="CAMBIO DE TITULAR"/>
    <s v=" - "/>
    <m/>
  </r>
  <r>
    <n v="391"/>
    <s v="00391-2023-PRODUCE/DGPCHDI"/>
    <s v="00024874-2023"/>
    <x v="4"/>
    <d v="2023-05-08T00:00:00"/>
    <d v="2023-05-08T00:00:00"/>
    <n v="23225"/>
    <s v="GRACIELA"/>
    <s v="CO-23225-PM"/>
    <s v="PESQUERA DIAMANTE S.A."/>
    <s v="Otorgar a favor de la empresa PESQUERA DIAMANTE S.A., la modificación del permiso de pesca para operar la embarcación pesquera GRACIELA con matrícula CO-23225-PM, en el extremo referido a la capacidad de bodega de 379.08 m3 a 450 m3 de capacidad de bodega."/>
    <x v="0"/>
    <m/>
    <m/>
    <m/>
    <m/>
    <m/>
    <m/>
  </r>
  <r>
    <n v="392"/>
    <s v="00392-2023-PRODUCE/DGPCHDI"/>
    <s v="00028038-2023"/>
    <x v="4"/>
    <d v="2023-05-08T00:00:00"/>
    <d v="2023-05-08T00:00:00"/>
    <m/>
    <s v=""/>
    <s v=""/>
    <s v=""/>
    <s v="Aceptar el desistimiento de la solicitud de modificación del profesional responsable de las actividades de colecta autorizadas con la Resolución Directoral Nro. 810-2019-PRODUCE/DGPCHDI para ejecutar el plan de trabajo."/>
    <x v="0"/>
    <m/>
    <m/>
    <m/>
    <s v="COLECTA"/>
    <m/>
    <m/>
  </r>
  <r>
    <n v="393"/>
    <s v="00393-2023-PRODUCE/DGPCHDI"/>
    <s v="00063983-2018"/>
    <x v="4"/>
    <d v="2023-05-08T00:00:00"/>
    <d v="2023-05-08T00:00:00"/>
    <m/>
    <s v=""/>
    <s v=""/>
    <s v=""/>
    <s v="Desestimar el recurso de reconsideración formulado por la señora GISSELLA JANETH RAMOS TINCO, mediante escrito con registro 00063983-2018 de fecha 10 de julio de 2018, interpuesto contra la Resolución Directoral 581-2018-PRODUCE/DGPCHDI, que declaró improcedente la solicitud de otorgamiento del permiso de pesca para operar la embarcación pesquera de menor escala CORSARIO 2 con matrícula HO-25507-BM y 6 m3 de capacidad de bodega."/>
    <x v="0"/>
    <s v="MENOR ESCALA"/>
    <m/>
    <s v="MENOR ESCALA"/>
    <m/>
    <m/>
    <m/>
  </r>
  <r>
    <n v="394"/>
    <s v="00394-2023-PRODUCE/DGPCHDI"/>
    <s v="00013217-2023"/>
    <x v="4"/>
    <d v="2023-05-09T00:00:00"/>
    <d v="2023-05-09T00:00:00"/>
    <m/>
    <s v=""/>
    <s v=""/>
    <s v=""/>
    <s v="Otorgar a la empresa SEDAPAR S.A., autorización para realizar las actividades de colecta de recursos hidrobiológicos conforme al plan de trabajo denominado Programa de Monitoreo Hidrobiológico del Río Chili - SEDAPAR."/>
    <x v="0"/>
    <m/>
    <m/>
    <m/>
    <s v="COLECTA"/>
    <m/>
    <m/>
  </r>
  <r>
    <n v="395"/>
    <s v="00395-2023-PRODUCE/DGPCHDI"/>
    <s v="00022585-2023"/>
    <x v="4"/>
    <d v="2023-05-09T00:00:00"/>
    <d v="2023-05-09T00:00:00"/>
    <m/>
    <s v=""/>
    <s v=""/>
    <s v=""/>
    <s v="Modificar la autorización al plan de trabajo denominado Estudio de Biodiversidad de la U.M. Las Bambas."/>
    <x v="0"/>
    <m/>
    <m/>
    <m/>
    <m/>
    <m/>
    <m/>
  </r>
  <r>
    <n v="396"/>
    <s v="00396-2023-PRODUCE/DGPCHDI"/>
    <s v="00011900-2023"/>
    <x v="4"/>
    <d v="2023-05-09T00:00:00"/>
    <d v="2023-05-09T00:00:00"/>
    <m/>
    <s v=""/>
    <s v=""/>
    <s v=""/>
    <s v="Otorgar a la empresa CHAKANA RESOURCES S.A.C., autorización para realizar las actividades de colecta de recursos hidrobiológicos conforme al plan de trabajo denominado Monitoreo Hidrobiológico en el Proyecto de Exploración Minera Soledad."/>
    <x v="0"/>
    <m/>
    <m/>
    <m/>
    <s v="COLECTA"/>
    <m/>
    <m/>
  </r>
  <r>
    <n v="397"/>
    <s v="00397-2023-PRODUCE/DGPCHDI"/>
    <s v="00012149-2023"/>
    <x v="4"/>
    <d v="2023-05-09T00:00:00"/>
    <d v="2023-05-09T00:00:00"/>
    <m/>
    <s v=""/>
    <s v=""/>
    <s v=""/>
    <s v="Otorgar a la empresa PLUSPETROL PERU CORPORATION S.A., autorización para realizar las actividades de colecta de recursos hidrobiológicos conforme al plan de trabajo denominado Línea Base Hidrobiológica del Informe Técnico Sustentatorio para la Perforación de un pozo en la Locación Pagoreni B - Lote 56."/>
    <x v="0"/>
    <m/>
    <m/>
    <m/>
    <s v="COLECTA"/>
    <m/>
    <m/>
  </r>
  <r>
    <n v="398"/>
    <s v="00398-2023-PRODUCE/DGPCHDI"/>
    <s v="00030417-2023"/>
    <x v="4"/>
    <d v="2023-05-09T00:00:00"/>
    <d v="2023-05-09T00:00:00"/>
    <m/>
    <s v=""/>
    <s v=""/>
    <s v=""/>
    <s v="Declarar la caducidad de la autorización de incremento de flota otorgada por Resolución Directoral Nro. 00082-2021-PRODUCE/DGPCHDI, en concordancia con lo dispuesto en el subnumeral 37.1.6 del numeral 37.1 del artículo 37 del Reglamento de la Ley General de Pesca."/>
    <x v="0"/>
    <m/>
    <m/>
    <m/>
    <s v="AIF"/>
    <m/>
    <m/>
  </r>
  <r>
    <n v="399"/>
    <s v="00399-2023-PRODUCE/DGPCHDI"/>
    <s v="00006161-2023"/>
    <x v="4"/>
    <d v="2023-05-10T00:00:00"/>
    <d v="2023-05-10T00:00:00"/>
    <m/>
    <s v=""/>
    <s v=""/>
    <s v=""/>
    <s v="Otorgar a la empresa COMPAñIA ELECTRICA EL PLATANAL S.A., autorización para realizar las actividades de colecta de recursos hidrobiológicos conforme al plan de trabajo denominado: Monitoreo hidrobiológico del Plan de Manejo Ambiental del Embalse de la Laguna Paucarcocha del proyecto Hidroeléctrico El Platanal"/>
    <x v="0"/>
    <m/>
    <m/>
    <m/>
    <s v="COLECTA"/>
    <m/>
    <m/>
  </r>
  <r>
    <n v="400"/>
    <s v="00400-2023-PRODUCE/DGPCHDI"/>
    <s v="00010131-2023"/>
    <x v="4"/>
    <d v="2023-05-10T00:00:00"/>
    <d v="2023-05-10T00:00:00"/>
    <m/>
    <s v=""/>
    <s v=""/>
    <s v=""/>
    <s v="Otorgar a la empresa ELECTRO DUNAS S.A.A., autorización para realizar las actividades de colecta de recursos hidrobiológicos conforme al plan de trabajo denominado LINEA BASE BIOLÓGICA DEL ESTUDIO DE IMPACTO AMBIENTAL SEMIDETALLADO DEL PROYECTO SET EL ÁNGEL DE 220/60/10 KV DE 120 MVA, LÍNEA DE TRANSMISIÓN DE 220 KV INDEPENDENCIA EL ÁNGEL, LÍNEA DE TRANSMISIÓN DE 60 KV EL ÁNGEL PARACAS Y LÍNEA DE TRANSMISIÓN DE 60 KV EL ÁNGEL ALTO LA LUNA"/>
    <x v="0"/>
    <m/>
    <m/>
    <m/>
    <s v="COLECTA"/>
    <m/>
    <m/>
  </r>
  <r>
    <n v="401"/>
    <s v="00401-2023-PRODUCE/DGPCHDI"/>
    <s v="00011572-2023"/>
    <x v="4"/>
    <d v="2023-05-10T00:00:00"/>
    <d v="2023-05-10T00:00:00"/>
    <m/>
    <s v=""/>
    <s v=""/>
    <s v=""/>
    <s v="Otorgar a la empresa ARIANA OPERACIONES MINERAS S.A.C., autorización para realizar las actividades de colecta de recursos hidrobiológicos conforme al plan de trabajo denominado: LÍNEA BASE HIDROBIOLÓGICA DEL PROYECTO MINERO ARIANA"/>
    <x v="0"/>
    <m/>
    <m/>
    <m/>
    <s v="COLECTA"/>
    <m/>
    <m/>
  </r>
  <r>
    <n v="402"/>
    <s v="00402-2023-PRODUCE/DGPCHDI"/>
    <s v="00010614-2023"/>
    <x v="4"/>
    <d v="2023-05-10T00:00:00"/>
    <d v="2023-05-10T00:00:00"/>
    <m/>
    <s v=""/>
    <s v=""/>
    <s v=""/>
    <s v="Declarar como no presentada la solicitud de autorización para realizar las actividades de colecta de recursos hidrobiológicos conforme al plan de trabajo denominado: MONITOREO HIDROBIOLOGICO DEL ESTUDIO DE IMPACTO AMBIENTAL SEMIDETALLADO PARA EL PROYECTO DE EXPLORACIÓN MINERA LA GRANJA Y SUS MODIFICATORIAS, presentada por la empresa RIO TINTO MINERA PERÚ LIMITADA S.A.C"/>
    <x v="0"/>
    <m/>
    <m/>
    <m/>
    <s v="COLECTA"/>
    <m/>
    <s v="DECLARAR COMO NO PRESENTADA"/>
  </r>
  <r>
    <n v="403"/>
    <s v="00403-2023-PRODUCE/DGPCHDI"/>
    <s v="00010256-2023"/>
    <x v="4"/>
    <d v="2023-05-10T00:00:00"/>
    <d v="2023-05-10T00:00:00"/>
    <m/>
    <s v=""/>
    <s v=""/>
    <s v=""/>
    <s v="Declarar como no presentada la solicitud de autorización para realizar las actividades de colecta de recursos hidrobiológicos conforme al plan de trabajo denominado: MONITOREO HIDROBIOLÓGICO DEL INFORME TECNICO SUSTENTARIO ITS Nro 5 DEL PROYECTO CENTRAL HIDROELÉCTRICA SAN GABAN III presentada por la empresa HYDRO GLOBAL PERU S.A.C"/>
    <x v="0"/>
    <m/>
    <m/>
    <m/>
    <s v="COLECTA"/>
    <m/>
    <s v="DECLARAR COMO NO PRESENTADA"/>
  </r>
  <r>
    <n v="404"/>
    <s v="00404-2023-PRODUCE/DGPCHDI"/>
    <s v="00031579-2023"/>
    <x v="4"/>
    <d v="2023-05-10T00:00:00"/>
    <d v="2023-05-10T00:00:00"/>
    <m/>
    <s v=""/>
    <s v=""/>
    <s v=""/>
    <s v="Autorizar a las embarcaciones pesqueras industriales detalladas en el siguiente cuadro para participar en la rospección de Evaluación Hidroacústica de Anchoveta y Otros Recursos Costeros Crucero 2304-06 conforme al Plan del Crucero propuesto por el Instituto del Mar del Perú IMARPE"/>
    <x v="0"/>
    <m/>
    <m/>
    <m/>
    <s v="PESCA EXPLORATORIA"/>
    <m/>
    <m/>
  </r>
  <r>
    <n v="405"/>
    <s v="00405-2023-PRODUCE/DGPCHDI"/>
    <s v="00083358-2022"/>
    <x v="4"/>
    <d v="2023-05-11T00:00:00"/>
    <d v="2023-05-11T00:00:00"/>
    <m/>
    <s v=""/>
    <s v=""/>
    <s v=""/>
    <s v="Otorgar a la empresa SOCIEDAD MINERA EL BROCAL S.A.A., autorización para realizar las actividades de colecta de recursos hidrobiológicos conforme al plan de trabajo denominado: Evaluación de Línea Base Hidrobiológica del Plan Ambiental Detallado de la Minicentral Hidroeléctrica Sacsamarca"/>
    <x v="0"/>
    <m/>
    <m/>
    <m/>
    <s v="COLECTA"/>
    <m/>
    <m/>
  </r>
  <r>
    <n v="406"/>
    <s v="00406-2023-PRODUCE/DGPCHDI"/>
    <s v="00013612-2023"/>
    <x v="4"/>
    <d v="2023-05-11T00:00:00"/>
    <d v="2023-05-11T00:00:00"/>
    <m/>
    <s v=""/>
    <s v=""/>
    <s v=""/>
    <s v="Aceptar el desistimiento de la solicitud de autorización de actividades de colecta de recursos hidrobiológicos para el levantamiento de línea base de estudios ambientales e instrumentos de gestión ambiental complementarios, para el plan de trabajo denominado: Evaluación Hidrobiológica en marco del Estudio de la Línea base biológica del Estudio de Impacto Ambiental Semidetallado de la Central Eólica Ika Sur"/>
    <x v="0"/>
    <m/>
    <m/>
    <m/>
    <s v="COLECTA"/>
    <m/>
    <m/>
  </r>
  <r>
    <n v="407"/>
    <s v="00407-2023-PRODUCE/DGPCHDI"/>
    <s v="00030341-2023"/>
    <x v="4"/>
    <d v="2023-05-11T00:00:00"/>
    <d v="2023-05-11T00:00:00"/>
    <m/>
    <s v=""/>
    <s v=""/>
    <s v=""/>
    <s v="DECLARAR que la solicitud de renovación del permiso de pesca otorgado mediante Resolución Directoral 00116-2023-PRODUCE/DGPCHDI, para operar la embarcación pesquera de bandera extranjera denominada EASTERN PACIFIC con matrícula P-00-00861, presentada por la empresa FISHECUADOR S.A., ha sido aprobada con su sola presentación, renovándose el citado permiso del 14 de mayo al 14 de junio de 2023. "/>
    <x v="0"/>
    <s v="CHD"/>
    <s v="ATUN"/>
    <s v="buque de la CIAT"/>
    <s v="RENOVACIÓN DEL PERMISO DE PESCA A PLAZO DETERMINADO OTORGADO PARA OPERAR EMBARCACIONES DE BANDERA EXTRANJERA."/>
    <m/>
    <m/>
  </r>
  <r>
    <n v="408"/>
    <s v="00408-2023-PRODUCE/DGPCHDI"/>
    <s v="00030486-2023"/>
    <x v="4"/>
    <d v="2023-05-11T00:00:00"/>
    <d v="2023-05-11T00:00:00"/>
    <m/>
    <s v=""/>
    <s v=""/>
    <s v=""/>
    <s v="DECLARAR que la solicitud de renovación del permiso de pesca otorgado mediante Resolución Directoral 00080-2023-PRODUCE/DGPCHDI, para operar la embarcación pesquera de cerco de bandera estadounidense denominada DOÑA CHULE con matrícula P-00-00705, presentada por la empresa FISHECUADOR S.A., ha sido aprobada con su sola presentación, renovándose el citado permiso del 07 de mayo al 07 de junio de 2023. "/>
    <x v="0"/>
    <m/>
    <m/>
    <m/>
    <s v="RENOVACION PERMISO DE PESCA BE"/>
    <m/>
    <m/>
  </r>
  <r>
    <n v="409"/>
    <s v="00409-2023-PRODUCE/DGPCHDI"/>
    <s v="00016497-2023"/>
    <x v="4"/>
    <d v="2023-05-11T00:00:00"/>
    <d v="2023-05-11T00:00:00"/>
    <m/>
    <s v=""/>
    <s v=""/>
    <s v=""/>
    <s v="OTORGAR a favor de la empresa ESMERALDA CORP S.A.C., licencia de operación de la planta de harina residual de descartes y residuos de recursos hidrobiológicos, accesoria y complementaria al funcionamiento de sus actividades principales congelado y enlatado para consumo humano indirecto, con una capacidad instalada de 3 t/H "/>
    <x v="1"/>
    <m/>
    <m/>
    <m/>
    <s v="LICENCIA DE OPERACION"/>
    <m/>
    <m/>
  </r>
  <r>
    <n v="410"/>
    <s v="00410-2023-PRODUCE/DGPCHDI"/>
    <s v="00015722-2023"/>
    <x v="4"/>
    <d v="2023-05-11T00:00:00"/>
    <d v="2023-05-11T00:00:00"/>
    <m/>
    <s v=""/>
    <s v=""/>
    <s v=""/>
    <s v="MODIFICAR la licencia de operación otorgada en favor de la empresa PERUVIAN SEA FOOD S.A., mediante Resolución Directoral 222-2006-PRODUCE/DGEPP, modificada por Resolución Directoral 00385-2021-PRODUCE/DGPCHDI, en el extremo referido a la capacidad instalada de la planta de procesamiento para la producción de congelado, consignándose 402 t/día como nueva capacidad de procesamiento."/>
    <x v="1"/>
    <m/>
    <m/>
    <m/>
    <s v="MODIFICACION DE LICENCIA DE OPERACION EN CAPACIDAD INSTALADA"/>
    <m/>
    <m/>
  </r>
  <r>
    <n v="411"/>
    <s v="00411-2023-PRODUCE/DGPCHDI"/>
    <s v="00030350-2023"/>
    <x v="4"/>
    <d v="2023-05-12T00:00:00"/>
    <d v="2023-05-12T00:00:00"/>
    <n v="22949"/>
    <s v="MIGUEL ANGEL"/>
    <s v="CE-22949-CM"/>
    <s v="PESQUERA ANAMAR S.A.C"/>
    <s v="Declarar que la solicitud de modificación de los permisos de pesca para operar las embarcaciones pesqueras MIGUEL ANGEL con matrícula CE-22949-CM y MIGUEL ANGEL I con matrícula CE-22950-CM otorgados respectivamente por las Resoluciones Directorales Nos. 133-2018-PRODUCE/DGPCHDI y 134-2018-PRODUCE/DGPCHDI, en el extremo referido a la denominación del titular PESQUERA ANAMAR S.A.C. a ANAMAR S.A.C ha sido aprobada automáticamente."/>
    <x v="0"/>
    <m/>
    <m/>
    <m/>
    <m/>
    <m/>
    <m/>
  </r>
  <r>
    <n v="412"/>
    <s v="00412-2023-PRODUCE/DGPCHDI"/>
    <s v="00063188-2018"/>
    <x v="4"/>
    <d v="2023-05-12T00:00:00"/>
    <d v="2023-05-12T00:00:00"/>
    <n v="28205"/>
    <s v="JOSE I"/>
    <s v="CE-28205-CM"/>
    <s v="CAMPOS DE MOY LILIAM MARIA"/>
    <s v="Desestimar el recurso de reconsideración formulado por la señora LILIAM MARIA CAMPOS DE MOY, mediante escrito con registro 00063188-2018-E de fecha 9 de julio de 2018, interpuesto contra la Resolución Directoral N 576-2018-PRODUCE/DGPCHDI, que declaró improcedente la solicitud de otorgamiento del permiso de pesca para operar la embarcación pesquera de menor escala JOSE I con matrícula CE-28205-CM y 20.91 m3 de capacidad de bodega"/>
    <x v="0"/>
    <s v="MENOR ESCALA"/>
    <m/>
    <s v="MENOR ESCALA"/>
    <m/>
    <m/>
    <m/>
  </r>
  <r>
    <n v="413"/>
    <s v="00413-2023-PRODUCE/DGPCHDI"/>
    <s v="00138508-2017"/>
    <x v="4"/>
    <d v="2023-05-12T00:00:00"/>
    <d v="2023-05-12T00:00:00"/>
    <m/>
    <s v=""/>
    <s v=""/>
    <s v=""/>
    <s v="En cumplimiento al mandato judicial corresponde reconocer lo dispuesto por el Poder Judicial; es decir, NULA la Resolución Directoral 302-2013-PRODUCE/DGCHD y en consecuencia no corresponde considerar el registro de la embarcación en el ítem 65 del Registro de Embarcaciones Pesqueras de Menor Estala para la extracción del Recurso Anchoveta y Anchoveta blanca a que se refieren las Resoluciones Directorales 349-2015-PRODUCE-DGCHD 323-2016-PRODUCE-DGCHD."/>
    <x v="0"/>
    <m/>
    <m/>
    <m/>
    <m/>
    <m/>
    <m/>
  </r>
  <r>
    <n v="414"/>
    <s v="00414-2023-PRODUCE/DGPCHDI"/>
    <s v="00030632-2023"/>
    <x v="4"/>
    <d v="2023-05-12T00:00:00"/>
    <d v="2023-05-12T00:00:00"/>
    <m/>
    <s v=""/>
    <s v=""/>
    <s v=""/>
    <s v="Declarar que la solicitud de ampliación del plazo para la ejecución de la autorización de incremento de flota dispuesta mediante Resolución Directoral 00773-2021-PRODUCE/DGPCHDI de fecha 05 de mayo de 2023, a favor de la empresa PESQUERA ARTESANAL DON PANCHO S.A.C., para la construcción de una nueva embarcación de 29.67 m3"/>
    <x v="0"/>
    <m/>
    <m/>
    <m/>
    <s v="AMPLIACION DE PLAZO AIF"/>
    <m/>
    <m/>
  </r>
  <r>
    <n v="415"/>
    <s v="00415-2023-PRODUCE/DGPCHDI"/>
    <s v="00025311-2023"/>
    <x v="4"/>
    <d v="2023-05-15T00:00:00"/>
    <d v="2023-05-15T00:00:00"/>
    <m/>
    <s v=""/>
    <s v=""/>
    <s v=""/>
    <s v="SUSPENDER por única vez, los efectos de la Resolución Directoral 422-2007-PRODUCE/DGEPP modificada por Resolución Directoral 141-2009-PRODUCE/DGEPP y Resolución Directoral 497-2014-PRODUCE/DGCHI, otorgada a la empresa TECNOLOGICA DE ALIMENTOS S.A., para la operación de la planta de procesamiento de productos hidrobiológicos para la producción de harina de pescado de alto contenido proteínico con una capacidad instalada de 141 t/h de procesamiento de materia prima."/>
    <x v="1"/>
    <m/>
    <m/>
    <m/>
    <m/>
    <m/>
    <m/>
  </r>
  <r>
    <n v="416"/>
    <s v="00416-2023-PRODUCE/DGPCHDI"/>
    <s v="00001368-2023"/>
    <x v="4"/>
    <d v="2023-05-16T00:00:00"/>
    <d v="2023-05-16T00:00:00"/>
    <m/>
    <s v=""/>
    <s v=""/>
    <s v=""/>
    <s v="Declarar IMPROCEDENTE la solicitud de autorización para efectuar el proyecto de investigación denominado: Investigación Pesquera del bacalao de profundidad y posibilidades de optimizar su explotación sustentable, en el Dominio Marítimo Peruano presentada por el señor  JULIO GASTON ZEVALLOS VALLADOLID"/>
    <x v="0"/>
    <m/>
    <m/>
    <m/>
    <m/>
    <m/>
    <s v="DECLARAR IMPROCEDENTE"/>
  </r>
  <r>
    <n v="417"/>
    <s v="00417-2023-PRODUCE/DGPCHDI"/>
    <s v="00030746-2023"/>
    <x v="4"/>
    <d v="2023-05-16T00:00:00"/>
    <d v="2023-05-16T00:00:00"/>
    <m/>
    <s v=""/>
    <s v=""/>
    <s v=""/>
    <s v="DECLARAR que la solicitud de renovación del permiso de pesca otorgado mediante Resolución Directoral Nro. 00082-2023-PRODUCE/DGPCHDI, para operar la embarcación pesquera de bandera extranjera.denominada AMALIS con matrícula P-00-00696 presentada por la empresa ECUAVESSELS.A., ha sido aprobada con su sola presentación, renovándose el citado permiso del 14 de mayo al 14 de junio de 2023."/>
    <x v="0"/>
    <s v="CHD"/>
    <s v="ATUN"/>
    <s v="buque de la CIAT"/>
    <s v="RENOVACIÓN DEL PERMISO DE PESCA A PLAZO DETERMINADO OTORGADO PARA OPERAR EMBARCACIONES DE BANDERA EXTRANJERA."/>
    <m/>
    <m/>
  </r>
  <r>
    <n v="418"/>
    <s v="00418-2023-PRODUCE/DGPCHDI"/>
    <s v="00031547-2023"/>
    <x v="4"/>
    <d v="2023-05-16T00:00:00"/>
    <d v="2023-05-16T00:00:00"/>
    <m/>
    <s v=""/>
    <s v=""/>
    <s v=""/>
    <s v="DECLARAR que la solicitud de renovación del permiso de pesca otorgado mediante Resolución Directoral Nro. 00611-2022-PRODUCE/DGPCHDI, para operar la embarcación pesquera de bandera extranjera denominada RAFA A con matrícula P-00-00727, presentada por la empresa NEGOCIOS INDUSTRIALES REAL NIRSA S.A., ha sido aprobada con su sola presentación, renovándose el citado permiso del 17 de mayo al 17 de junio de 2023. "/>
    <x v="0"/>
    <s v="CHD"/>
    <s v="ATUN"/>
    <s v="buque de la CIAT"/>
    <s v="RENOVACIÓN DEL PERMISO DE PESCA A PLAZO DETERMINADO OTORGADO PARA OPERAR EMBARCACIONES DE BANDERA EXTRANJERA."/>
    <m/>
    <m/>
  </r>
  <r>
    <n v="419"/>
    <s v="00419-2023-PRODUCE/DGPCHDI"/>
    <s v="00030744-2023"/>
    <x v="4"/>
    <d v="2023-05-16T00:00:00"/>
    <d v="2023-05-16T00:00:00"/>
    <m/>
    <s v=""/>
    <s v=""/>
    <s v=""/>
    <s v="DECLARAR que la solicitud de renovación del permiso de pesca otorgado mediante Resolución Directoral Nro. 00122-2023-PRODUCE/DGPCHDI para operar la embarcación pesquera de bandera extranjera denominada CONNIE JEAN TWO con matrícula INTERNAC 33652 43991-12-B presentada por la empresa INTELPESCA S.A., ha sido aprobada con su sola presentación, renovándose el citado permiso del 14 de mayo al 14 de junio del 2023. "/>
    <x v="0"/>
    <s v="CHD"/>
    <s v="ATUN"/>
    <s v="buque de la CIAT"/>
    <s v="RENOVACIÓN DEL PERMISO DE PESCA A PLAZO DETERMINADO OTORGADO PARA OPERAR EMBARCACIONES DE BANDERA EXTRANJERA."/>
    <m/>
    <m/>
  </r>
  <r>
    <n v="420"/>
    <s v="00420-2023-PRODUCE/DGPCHDI"/>
    <s v="00031541-2023"/>
    <x v="4"/>
    <d v="2023-05-17T00:00:00"/>
    <d v="2023-05-17T00:00:00"/>
    <m/>
    <s v=""/>
    <s v=""/>
    <s v=""/>
    <s v="DECLARAR que la solicitud de renovación del permiso de pesca otorgado mediante Resolución Directoral N° 00660-2023-PRODUCE/DGPCHDI para operar la embarcación pesquera de bandera extranjera denominada ROSA F con matrícula N° P-00-00715, presentada por la empresa NEGOCIOS INDUSTRIALES REAL NIRSA S.A., ha sido aprobada con su sola presentación, renovándose el citado permiso del 17 de mayo al 17 de junio del 2023"/>
    <x v="0"/>
    <s v="CHD"/>
    <s v="ATUN"/>
    <s v="buque de la CIAT"/>
    <s v="RENOVACIÓN DEL PERMISO DE PESCA A PLAZO DETERMINADO OTORGADO PARA OPERAR EMBARCACIONES DE BANDERA EXTRANJERA."/>
    <m/>
    <m/>
  </r>
  <r>
    <n v="421"/>
    <s v="00421-2023-PRODUCE/DGPCHDI"/>
    <s v="00031536-2023"/>
    <x v="4"/>
    <d v="2023-05-17T00:00:00"/>
    <d v="2023-05-17T00:00:00"/>
    <m/>
    <s v=""/>
    <s v=""/>
    <s v=""/>
    <s v="DECLARAR que la solicitud de renovación del permiso de pesca otorgado mediante Resolución Directoral 00709-2022-PRODUCE/DGPCHDI, para operar la embarcación pesquera de bandera extranjera denominada ELIZABETH F con matrícula P-00-00649, presentada por la empresa NEGOCIOS INDUSTRIALES REAL NIRSA S.A., ha sido aprobada con su sola presentación, renovándose el citado permiso del 18 de mayo al 18 de junio de 2023."/>
    <x v="0"/>
    <s v="CHD"/>
    <s v="ATUN"/>
    <s v="buque de la CIAT"/>
    <s v="RENOVACIÓN DEL PERMISO DE PESCA A PLAZO DETERMINADO OTORGADO PARA OPERAR EMBARCACIONES DE BANDERA EXTRANJERA."/>
    <m/>
    <m/>
  </r>
  <r>
    <n v="422"/>
    <s v="00422-2023-PRODUCE/DGPCHDI"/>
    <s v="00033630-2023"/>
    <x v="4"/>
    <d v="2023-05-18T00:00:00"/>
    <d v="2023-05-18T00:00:00"/>
    <n v="11884"/>
    <s v="PROFETA DANIEL II"/>
    <s v="PT-11884-CM"/>
    <s v="PESQUERA SANTIS S.A.C."/>
    <s v="Declarar que la solicitud de modificación del permiso de pesca por cambio de matrícula de la embarcación pesquera PROFETA DANIEL II, de PT-11884-CM a PT-11884-PM, presentada por la empresa PESQUERA ORLAND S.A.C.; ha sido aprobada automáticamente a la fecha de presentación del escrito con registro N° 00033630-2023, esto es 16 de mayo de 2023"/>
    <x v="0"/>
    <m/>
    <m/>
    <m/>
    <s v="TUPA N° 009. MODIFICACION DEL PERMISO DE PESCA POR CAMBIO DE NOMBRE O MATRICULA DE EMBARCACION PESQUERA DE MENOR Y MAYOR ESCALA."/>
    <m/>
    <m/>
  </r>
  <r>
    <n v="423"/>
    <s v="00423-2023-PRODUCE/DGPCHDI"/>
    <s v="00078886-2022"/>
    <x v="4"/>
    <d v="2023-05-18T00:00:00"/>
    <d v="2023-05-18T00:00:00"/>
    <n v="18102"/>
    <s v="CRISTO VIENE"/>
    <s v="PL-18102-CM"/>
    <s v="ISIQUE URCIA MARIA CRUZ ;SANCHEZ AZABACHE CASIMIRO"/>
    <s v="Declarar Inadmisible el recurso de reconsideración formulado por el señor ERICK FRANCISCO MOY CAMPOS, mediante el escrito con registro N° 00078886-2022, contra la Resolución Directoral N° 00638-2022-PRODUCE/DGPCHDI, que declaró improcedente la solicitud de cambio de titularidad del permiso de pesca de la embarcación siniestrada CRISTO VIENE con matrícula PL-18102-CM y 50.61 m³ de capacidad de bodega"/>
    <x v="0"/>
    <m/>
    <m/>
    <m/>
    <s v="CAMBIO DE TITULAR"/>
    <s v=" - "/>
    <m/>
  </r>
  <r>
    <n v="424"/>
    <s v="00424-2023-PRODUCE/DGPCHDI"/>
    <s v="00032976-2023"/>
    <x v="4"/>
    <d v="2023-05-19T00:00:00"/>
    <d v="2023-05-19T00:00:00"/>
    <m/>
    <s v=""/>
    <s v=""/>
    <s v=""/>
    <s v="DECLARAR que la solicitud de renovación del permiso de pesca otorgado mediante Resolución Directoral 00147-2023-PRODUCE/DGPCHDI, para operar la embarcación pesquera de bandera extranjera denominada ALEJANDRA con matrícula P-04-00764, presentada por la empresa ATUN ESTRIBELA S.A., ha sido aprobada con su sola presentación, renovándose el citado permiso del 17 de mayo al 17 de junio de 2023.  "/>
    <x v="0"/>
    <s v="CHD"/>
    <s v="ATUN"/>
    <m/>
    <s v="RENOVACION PERMISO DE PESCA BE"/>
    <m/>
    <m/>
  </r>
  <r>
    <n v="425"/>
    <s v="00425-2023-PRODUCE/DGPCHDI"/>
    <s v="00032983-2023"/>
    <x v="4"/>
    <d v="2023-05-19T00:00:00"/>
    <d v="2023-05-19T00:00:00"/>
    <m/>
    <s v=""/>
    <s v=""/>
    <s v=""/>
    <s v="DECLARAR que la solicitud de renovación del permiso de pesca otorgado mediante Resolución Directoral 00148-2023-PRODUCE/DGPCHDI, para operar la embarcación pesquera de bandera extranjera denominada JORGE MARIO con matrícula P-04-01011, presentada por la empresa PESQUERA TUNAQUICK S.A., ha sido aprobada con su sola presentación, renovándose el citado permiso del 17 de mayo al 17 de junio de 2023.  "/>
    <x v="0"/>
    <s v="CHD"/>
    <s v="ATUN"/>
    <m/>
    <s v="RENOVACION PERMISO DE PESCA BE"/>
    <m/>
    <m/>
  </r>
  <r>
    <n v="426"/>
    <s v="00426-2023-PRODUCE/DGPCHDI"/>
    <s v="00031920-2023"/>
    <x v="4"/>
    <d v="2023-05-22T00:00:00"/>
    <d v="2023-05-22T00:00:00"/>
    <m/>
    <s v=""/>
    <s v=""/>
    <s v=""/>
    <s v="DECLARAR que la solicitud de renovación del permiso de pesca otorgado mediante Resolución Directoral N° 00149-2023-PRODUCE/DGPCHDI, para operar la embarcación pesquera de bandera extranjera denominada VICTORIA DEL MAR con matrícula P-04-00867, presentada por la empresa BRISATUN S.A., ha sido aprobada con su sola presentación, renovándose el citado permiso del 17 de mayo al 17 de junio de 2023."/>
    <x v="0"/>
    <s v="CHD"/>
    <s v="ATUN"/>
    <m/>
    <s v="RENOVACION PERMISO DE PESCA BE"/>
    <m/>
    <m/>
  </r>
  <r>
    <n v="427"/>
    <s v="00427-2023-PRODUCE/DGPCHDI"/>
    <s v="00033187-2023"/>
    <x v="4"/>
    <d v="2023-05-22T00:00:00"/>
    <d v="2023-05-22T00:00:00"/>
    <m/>
    <s v=""/>
    <s v=""/>
    <s v=""/>
    <s v="DECLARAR que la solicitud de renovación del permiso de pesca otorgado mediante Resolución Directoral N° 00709-2022-PRODUCE/DGPCHDI, para operar la embarcación pesquera de bandera extranjera denominada ROBERTO A con matrícula N° P-00-00740, presentada por la empresa NEGOCIOS INDUSTRIALES REAL NIRSA S.A., ha sido aprobada con su sola presentación, renovándose el citado permiso del 22 de mayo al 22 de junio de 2023."/>
    <x v="0"/>
    <s v="CHD"/>
    <s v="ATUN"/>
    <m/>
    <s v="RENOVACION PERMISO DE PESCA BE"/>
    <m/>
    <m/>
  </r>
  <r>
    <n v="428"/>
    <s v="00428-2023-PRODUCE/DGPCHDI"/>
    <s v="00012742-2023"/>
    <x v="4"/>
    <d v="2023-05-22T00:00:00"/>
    <d v="2023-05-22T00:00:00"/>
    <m/>
    <s v=""/>
    <s v=""/>
    <s v=""/>
    <s v="Otorgar a favor la organización CONCIENCIA MARINA, la Autorización para efectuar investigación pesquera especializada con uso de embarcación., conforme a los términos contenidos en el plan de investigación denominado: “IDENTIFICACIÓN DE HIDROCARBUROS AROMÁTICOS POLICÍCLICOS – HAPS – EN ESPECIES ÍCTICAS EN ZONAS AFECTADAS POR DERRAME DE HIDROCARBUROS”"/>
    <x v="0"/>
    <m/>
    <m/>
    <m/>
    <s v="INVESTIGACION PESQUERA ESPECIALIZADA"/>
    <m/>
    <m/>
  </r>
  <r>
    <n v="429"/>
    <s v="00429-2023-PRODUCE/DGPCHDI"/>
    <s v="00033190-2023"/>
    <x v="4"/>
    <d v="2023-05-22T00:00:00"/>
    <d v="2023-05-22T00:00:00"/>
    <m/>
    <s v=""/>
    <s v=""/>
    <s v=""/>
    <s v="DECLARAR que la solicitud de renovación del permiso de pesca otorgado mediante Resolución Directoral N° 00044-2023-PRODUCE/DGPCHDI, para operar la embarcación pesquera de bandera extranjera denominada GABRIELA A con matricula P-00-00738, presentada por la empresa NEGOCIOS INDUSTRIALES REAL NIRSA S.A., ha sido aprobada con su sola presentación, renovándose el citado permiso del 22 de mayo al 22 de junio de 2023."/>
    <x v="0"/>
    <s v="CHD"/>
    <s v="ATUN"/>
    <m/>
    <s v="RENOVACION PERMISO DE PESCA BE"/>
    <m/>
    <m/>
  </r>
  <r>
    <n v="430"/>
    <s v="00430-2023-PRODUCE/DGPCHDI"/>
    <s v="00033181-2023"/>
    <x v="4"/>
    <d v="2023-05-23T00:00:00"/>
    <d v="2023-05-23T00:00:00"/>
    <m/>
    <s v=""/>
    <s v=""/>
    <s v=""/>
    <s v="DECLARAR que la solicitud de renovación del permiso de pesca otorgado mediante Resolución Directoral 00670-2023-PRODUCE/DGPCHDI para operar la embarcación pesquera de bandera extranjera denominada GLORIA A con matrícula P-00-00743, presentada por la empresa NEGOCIOS INDUSTRIALES REAL NIRSA S.A., ha sido aprobada con su sola presentación, renovándose el citado permiso del 23 de mayo al 23 de junio del 2023."/>
    <x v="0"/>
    <s v="CHD"/>
    <s v="ATUN"/>
    <m/>
    <s v="RENOVACION PERMISO DE PESCA BE"/>
    <m/>
    <m/>
  </r>
  <r>
    <n v="431"/>
    <s v="00431-2023-PRODUCE/DGPCHDI"/>
    <s v="00008263-2023"/>
    <x v="4"/>
    <d v="2023-05-23T00:00:00"/>
    <d v="2023-05-23T00:00:00"/>
    <m/>
    <s v=""/>
    <s v=""/>
    <s v=""/>
    <s v=" Aceptar el desistimiento formulado por la empresa TECNOLOGICA DE ALIMENTOS S.A., respecto a la solicitud de autorización de instalación para el incremento de capacidad de la planta de procesamiento de 140 t/h a 240 t/h, por traslado físico de 100 t/h de capacidad de procesamiento de la planta de procesamiento de harina de pescado de alto contenido proteínico"/>
    <x v="1"/>
    <m/>
    <m/>
    <m/>
    <m/>
    <m/>
    <m/>
  </r>
  <r>
    <n v="432"/>
    <s v="00432-2023-PRODUCE/DGPCHDI"/>
    <s v="00002823-2023"/>
    <x v="4"/>
    <d v="2023-05-23T00:00:00"/>
    <d v="2023-05-23T00:00:00"/>
    <n v="67632"/>
    <s v="JOSE DE LA CRUZ"/>
    <s v="PT-67632-CM"/>
    <s v=""/>
    <s v="Otorgar a favor de los señores ADRIANO ALVARADO FIESTAS, VICTOR ALVARADO FIESTAS, EDUARDO ALVARADO FIESTAS y MARÍA INOCENTA FIESTAS MARTINEZ, permiso de pesca para operar la embarcación pesquera JOSE DE LA CRUZ con matrícula PT-67632-CM y 82.30 m3 de capacidad de bodega, para la extracción del recurso Anchoveta con destino al consumo humano indirecto, en virtud de la ejecución de la autorización de incremento de flota otorgada mediante Resolución Directoral N° 00827-2021-PRODUCE/DGPCHDI de fecha"/>
    <x v="0"/>
    <s v="CHI"/>
    <s v="ANCHOVETA"/>
    <m/>
    <s v="AIF"/>
    <m/>
    <m/>
  </r>
  <r>
    <n v="433"/>
    <s v="00433-2023-PRODUCE/DGPCHDI"/>
    <s v="00033183-2023"/>
    <x v="4"/>
    <d v="2023-05-23T00:00:00"/>
    <d v="2023-05-23T00:00:00"/>
    <m/>
    <s v=""/>
    <s v=""/>
    <s v=""/>
    <s v="DECLARAR que la solicitud de renovación del permiso de pesca otorgado mediante Resolución Directoral 00048-2023-PRODUCE/DGPCHDI para operar la embarcación pesquera de bandera extranjera denominada EL MARQUEZ con matrícula 30927-05-E, presentada por la empresa MANTARAYA FISHING CORP., ha sido aprobada con su sola presentación, renovándose el citado permiso del 22 de mayo al 22 de junio del 2023. "/>
    <x v="0"/>
    <s v="CHD"/>
    <s v="ATUN"/>
    <m/>
    <s v="RENOVACION PERMISO DE PESCA BE"/>
    <m/>
    <m/>
  </r>
  <r>
    <n v="434"/>
    <s v="00434-2023-PRODUCE/DGPCHDI"/>
    <s v="00029225-2023"/>
    <x v="4"/>
    <d v="2023-05-23T00:00:00"/>
    <d v="2023-05-23T00:00:00"/>
    <n v="68677"/>
    <s v="MI FELICIANO"/>
    <s v="PT-68677-PM"/>
    <s v="ANTOS VICENTE ECHE RAMIREZ, ALEJANDRINA SABA ECHE, VICTORINO ECHE RAMIREZ, FELICITA JACINTO ECHE, ANTONIO ECHE RAMIREZ, MARIA MARCELINA FIESTAS PANTA, JULIO ECHE RAMIREZ, LUCY SABA ECHE y MARGARITA RAMIREZ RUMICHE"/>
    <s v="Aprobar a favor de los señores SANTOS VICENTE ECHE RAMIREZ, ALEJANDRINA SABA ECHE, VICTORINO ECHE RAMIREZ, FELICITA JACINTO ECHE, ANTONIO ECHE RAMIREZ, MARIA MARCELINA FIESTAS PANTA, JULIO ECHE RAMIREZ, LUCY SABA ECHE y MARGARITA RAMIREZ RUMICHE el cambio de titular del permiso de pesca para operar la embarcación pesquera MI FELICIANO con matrícula PT-68677-PM y 34.11 m3 de capacidad de bodega, para la extracción del recurso Anchoveta con destino al consumo humano indirecto"/>
    <x v="0"/>
    <s v="CHI"/>
    <s v="ANCHOVETA"/>
    <m/>
    <s v="CAMBIO DE TITULAR"/>
    <s v=" - "/>
    <m/>
  </r>
  <r>
    <n v="435"/>
    <s v="00435-2023-PRODUCE/DGPCHDI"/>
    <s v="00017127-2023"/>
    <x v="4"/>
    <d v="2023-05-23T00:00:00"/>
    <d v="2023-05-23T00:00:00"/>
    <m/>
    <s v=""/>
    <s v=""/>
    <s v=""/>
    <s v="APROBAR a favor de la empresa CORPORACIÓN MARQUEZA S.A.C., el cambio de titularidad de la licencia de operación de las plantas de procesamiento pesquero para la producción de enlatado y de harina residual accesoria y complementaria a su actividad principal, con capacidades instaladas de 5286 cajas/turno y 9 t/h de procesamiento de descartes y residuos, respectivamente"/>
    <x v="1"/>
    <m/>
    <m/>
    <m/>
    <s v="CAMBIO DE TITULAR"/>
    <m/>
    <m/>
  </r>
  <r>
    <n v="436"/>
    <s v="00436-2023-PRODUCE/DGPCHDI"/>
    <s v="00021198-2023"/>
    <x v="4"/>
    <d v="2023-05-23T00:00:00"/>
    <d v="2023-05-23T00:00:00"/>
    <m/>
    <s v=""/>
    <s v=""/>
    <s v=""/>
    <s v="Otorgar a la empresa COMPAÑIA ELECTRICA EL PLATANAL S.A., autorización para realizar las actividades de colecta de recursos hidrobiológicos conforme al plan de trabajo denominado: Plan de Trabajo - Monitoreo hidrobiológico, fuera de Áreas Naturales Protegidas, del Estudio de Impacto Ambiental de la Central Hidroeléctrica El Platanal"/>
    <x v="0"/>
    <m/>
    <m/>
    <m/>
    <s v="COLECTA"/>
    <m/>
    <m/>
  </r>
  <r>
    <n v="437"/>
    <s v="00437-2023-PRODUCE/DGPCHDI"/>
    <s v="00029286-2023"/>
    <x v="4"/>
    <d v="2023-05-23T00:00:00"/>
    <d v="2023-05-23T00:00:00"/>
    <m/>
    <s v=""/>
    <s v=""/>
    <s v=""/>
    <s v="Otorgar a la empresa EMPRESA DE GENERACION ELECTRICA ROSA S.A.C., autorización para realizar las actividades de colecta de recursos hidrobiológicos conforme al plan de trabajo denominado: Línea Base Hidrobiológica para el Estudio de Impacto Ambiental Semidetallado de la Central Eólica Rosa y su interconexión al SEIN"/>
    <x v="0"/>
    <m/>
    <m/>
    <m/>
    <s v="COLECTA"/>
    <m/>
    <m/>
  </r>
  <r>
    <n v="438"/>
    <s v="00438-2023-PRODUCE/DGPCHDI"/>
    <s v="00029863-2023"/>
    <x v="4"/>
    <d v="2023-05-23T00:00:00"/>
    <d v="2023-05-23T00:00:00"/>
    <m/>
    <s v=""/>
    <s v=""/>
    <s v=""/>
    <s v="Otorgar a la empresa COMPAÑIA DE MINAS BUENAVENTURA S.A.A., autorización para realizar las actividades de colecta de recursos hidrobiológicos conforme al plan de trabajo denominado: Monitoreo Hidrobiológico en el Proyecto de Explotación Minera San Gabriel"/>
    <x v="0"/>
    <m/>
    <m/>
    <m/>
    <s v="COLECTA"/>
    <m/>
    <m/>
  </r>
  <r>
    <n v="439"/>
    <s v="00439-2023-PRODUCE/DGPCHDI"/>
    <s v="00079058-2022"/>
    <x v="4"/>
    <d v="2023-05-23T00:00:00"/>
    <d v="2023-05-23T00:00:00"/>
    <m/>
    <s v=""/>
    <s v=""/>
    <s v=""/>
    <s v="Declarar como NO PRESENTADA la solicitud de autorización para realizar las actividades de colecta de recursos hidrobiológicos conforme al plan de trabajo denominado: ELABORACIÓN DE LA LÍNEA BASE HIDROBIOLÓGICA EN EL MARCO DEL ESTUDIO DE IMPACTO AMBIENTAL DETALLADO DEL PROYECTO DE PROSPECCIÓN SÍSMICA 2D EN EL LOTE 95 presentada por la empresa PETROTAL PERÚ S.R.L"/>
    <x v="0"/>
    <m/>
    <m/>
    <m/>
    <s v="COLECTA"/>
    <m/>
    <s v="DECLARAR COMO NO PRESENTADA"/>
  </r>
  <r>
    <n v="440"/>
    <s v="00440-2023-PRODUCE/DGPCHDI"/>
    <s v="00020429-2023"/>
    <x v="4"/>
    <d v="2023-05-24T00:00:00"/>
    <d v="2023-05-24T00:00:00"/>
    <m/>
    <s v=""/>
    <s v=""/>
    <s v=""/>
    <s v="Declarar la conclusión del procedimiento de queja por defectos de tramitación, sin pronunciamiento sobre el fondo, respecto a la queja formulada por la empresa PESQUERA CANTABRIA S.A., contra la Dirección de Extracción para Consumo Humano Directo e Indirecto por sustracción de la materia"/>
    <x v="0"/>
    <s v="CHD"/>
    <m/>
    <m/>
    <m/>
    <m/>
    <m/>
  </r>
  <r>
    <n v="441"/>
    <s v="00441-2023-PRODUCE/DGPCHDI"/>
    <s v="00079207-2022"/>
    <x v="4"/>
    <d v="2023-05-24T00:00:00"/>
    <d v="2023-05-24T00:00:00"/>
    <m/>
    <s v=""/>
    <s v=""/>
    <s v=""/>
    <s v="Otorgar a PROVIAS DESCENTRALIZADO, autorización para realizar las actividades de colecta de recursos hidrobiológicos conforme al plan de trabajo denominado: Evaluación Hidrobiológica de la Evaluación Preliminar Ambiental para la elaboración del expediente técnico de obra del proyecto CREACIÓN DEL PUENTE PICHIS Y ACCESOS, DISTRITO PUERTO BERMUDEZ, PROVINCIA DE OXAPAMPA REGION DE PASCO."/>
    <x v="0"/>
    <m/>
    <m/>
    <m/>
    <s v="COLECTA"/>
    <m/>
    <m/>
  </r>
  <r>
    <n v="442"/>
    <s v="00442-2023-PRODUCE/DGPCHDI"/>
    <s v="00029475-2023"/>
    <x v="4"/>
    <d v="2023-05-24T00:00:00"/>
    <d v="2023-05-24T00:00:00"/>
    <n v="19862"/>
    <s v="JESUS EN TI CONFIO"/>
    <s v="PT-19862-CM"/>
    <s v="EMPRESA PESQUERA JESUS EN TI CONFIO S.C.R.L."/>
    <s v="Aprobar a favor de la señora FRANCISCA PERICHE MARTINEZ DE PANTA el cambio de titular del permiso de pesca para operar la embarcación pesquera JESUS EN TI CONFIO con matrícula PT-19862-CM y 56.63 m3 de capacidad de bodega, para la extracción de los recursos Anchoveta y Sardina con destino al consumo humano directo e indirecto y los recursos Jurel y Caballa con destino al consumo humano directo"/>
    <x v="0"/>
    <s v="CHD"/>
    <m/>
    <m/>
    <s v="CAMBIO DE TITULAR"/>
    <s v=" - "/>
    <m/>
  </r>
  <r>
    <n v="443"/>
    <s v="00443-2023-PRODUCE/DGPCHDI"/>
    <s v="00021477-2023"/>
    <x v="4"/>
    <d v="2023-05-24T00:00:00"/>
    <d v="2023-05-24T00:00:00"/>
    <n v="5821"/>
    <s v="NI? DEL MILAGRO 2"/>
    <s v="PT-05821-BM"/>
    <s v="CAMPOS NEYRA RUTH EVELYN"/>
    <s v="Aprobar a favor del señor JACOBO ALBERTO CAVENAGO ZOLEZZI el cambio de titular del permiso de pesca para operar la embarcación pesquera de menor escala NIÑO DEL MILAGRO 2 con matrícula PT-05821-BM y 20.55 m3 de capacidad de bodega, para la extracción de los recursos con destino al consumo humano directo"/>
    <x v="0"/>
    <s v="CHD"/>
    <m/>
    <s v="MENOR ESCALA"/>
    <s v="CAMBIO DE TITULAR"/>
    <s v=" - "/>
    <m/>
  </r>
  <r>
    <n v="444"/>
    <s v="00444-2023-PRODUCE/DGPCHDI"/>
    <s v="00022018-2023"/>
    <x v="4"/>
    <d v="2023-05-24T00:00:00"/>
    <d v="2023-05-24T00:00:00"/>
    <n v="18663"/>
    <s v="MI GLADYS GLASILDA"/>
    <s v="PL-18663-CM"/>
    <s v="SANDOVAL DAMIAN MARIA HUMBERTA ;SUCLUPE TEJADA JOSE DE LA ROSA"/>
    <s v="Otorgar a favor de la señora MARIA HUMBERTA SANDOVAL DAMIAN, autorización de incremento de flota para construir una nueva embarcación pesquera de 104.65 m3 de capacidad de bodega, vía sustitución de la embarcación pesquera no siniestrada GUIAME MADRE MIA con matrícula PT-20063-CM y de la embarcación pesquera no siniestrada MI GLADYS GLASILDA con matrícula PL-18663-CM, para la extracción del recurso Anchoveta con destino al consumo indirecto."/>
    <x v="0"/>
    <m/>
    <m/>
    <m/>
    <s v="AIF"/>
    <m/>
    <m/>
  </r>
  <r>
    <n v="445"/>
    <s v="00445-2023-PRODUCE/DGPCHDI"/>
    <s v="00023812-2023"/>
    <x v="4"/>
    <d v="2023-05-24T00:00:00"/>
    <d v="2023-05-24T00:00:00"/>
    <n v="68826"/>
    <s v="MI ANDREITA"/>
    <s v="PL-68826-PM"/>
    <s v="GRUPO NUNTON S.A.C"/>
    <s v="Otorgar a favor de la empresa GRUPO NUNTON S.A.C., permiso de pesca para operar la embarcación pesquera MI ANDREITA con matrícula PL-68826-PM y 77.37 m3 de capacidad de bodega, para la extracción del recurso Anchoveta con destino al consumo humano indirecto, en virtud de la ejecución de la autorización de incremento de flota otorgada mediante Resolución Directoral 00616-2021-PRODUCE/DGPCHDI, ampliada en su plazo mediante la Resolución Directoral 00170-2023-PRODUCE/DGPCHDI."/>
    <x v="0"/>
    <s v="CHI"/>
    <s v="ANCHOVETA"/>
    <m/>
    <s v="AIF"/>
    <m/>
    <m/>
  </r>
  <r>
    <n v="446"/>
    <s v="00446-2023-PRODUCE/DGPCHDI"/>
    <s v="00016064-2023"/>
    <x v="4"/>
    <d v="2023-05-25T00:00:00"/>
    <d v="2023-05-25T00:00:00"/>
    <m/>
    <s v=""/>
    <s v=""/>
    <s v=""/>
    <s v="Modificar la autorización de colecta de recursos hidrobiológicos de acuerdo al Plan de Trabajo denominado: Evaluación hidrobiológica para la Elaboración de la Línea Base Biológica para el Estudio de Impacto Ambiental detallado."/>
    <x v="0"/>
    <m/>
    <m/>
    <m/>
    <s v="COLECTA"/>
    <m/>
    <m/>
  </r>
  <r>
    <n v="447"/>
    <s v="00447-2023-PRODUCE/DGPCHDI"/>
    <s v="00016483-2018"/>
    <x v="4"/>
    <d v="2023-05-25T00:00:00"/>
    <d v="2023-05-25T00:00:00"/>
    <n v="32605"/>
    <s v="CHAVELITA 4"/>
    <s v="PT-32605-CM"/>
    <s v="PAZO LLENQUE BADONY GALINDO"/>
    <s v="Desestimar el recurso de reconsideración formulado por el señor BADONY GALINDO PAZO LLENQUE, interpuesto contra la Resolución Directoral 065-2018-PRODUCE/DGPCHDI de fecha 25 de enero de 2018, que declaró improcedente la solicitud de otorgamiento del permiso de pesca para operar la embarcación pesquera de menor escala CHAVELITA 4 con matrícula PT-32605-CM "/>
    <x v="0"/>
    <s v="MENOR ESCALA"/>
    <m/>
    <s v="MENOR ESCALA"/>
    <m/>
    <m/>
    <m/>
  </r>
  <r>
    <n v="448"/>
    <s v="00448-2023-PRODUCE/DGPCHDI"/>
    <s v="00036122-2023"/>
    <x v="4"/>
    <d v="2023-05-25T00:00:00"/>
    <d v="2023-05-25T00:00:00"/>
    <m/>
    <s v=""/>
    <s v=""/>
    <s v=""/>
    <s v="Modificar el artículo 1 de la Resolución Directoral 00404-2023-PRODUCE/DGPCHDI, conforme lo solicitado por el Instituto del Mar del Perú"/>
    <x v="0"/>
    <m/>
    <m/>
    <m/>
    <m/>
    <m/>
    <m/>
  </r>
  <r>
    <n v="449"/>
    <s v="00449-2023-PRODUCE/DGPCHDI"/>
    <s v="00016487-2023"/>
    <x v="4"/>
    <d v="2023-05-25T00:00:00"/>
    <d v="2023-05-25T00:00:00"/>
    <m/>
    <s v=""/>
    <s v=""/>
    <s v=""/>
    <s v="Rectificar el error material contenido en el considerando 9 de la Resolución Directoral 00302-2023-PRODUCE/DGPCHDI"/>
    <x v="0"/>
    <m/>
    <m/>
    <m/>
    <m/>
    <m/>
    <s v="ERROR MATERIAL"/>
  </r>
  <r>
    <n v="450"/>
    <s v="00450-2023-PRODUCE/DGPCHDI"/>
    <s v="00017689-2023"/>
    <x v="4"/>
    <d v="2023-05-25T00:00:00"/>
    <d v="2023-05-25T00:00:00"/>
    <m/>
    <s v=""/>
    <s v=""/>
    <s v=""/>
    <s v="Otorgar a la empresa SOCIEDAD MINERA CERRO VERDE S.A.A., autorización para realizar las actividades de colecta de recursos hidrobiológicos conforme al plan de trabajo denominado Evaluación de Línea Base Hidrobiológica del Río Chili para la Segunda Modificación del Estudio de Impacto Ambiental y Social de la Expansión de la Unidad de Producción Cerro Verde"/>
    <x v="0"/>
    <m/>
    <m/>
    <m/>
    <s v="COLECTA"/>
    <m/>
    <m/>
  </r>
  <r>
    <n v="451"/>
    <s v="00451-2023-PRODUCE/DGPCHDI"/>
    <s v="00020629-2023"/>
    <x v="4"/>
    <d v="2023-05-25T00:00:00"/>
    <d v="2023-05-25T00:00:00"/>
    <m/>
    <s v=""/>
    <s v=""/>
    <s v=""/>
    <s v="Otorgar a la empresa COMPAÑIA MINERA ZAFRANAL S.A.C., autorización para realizar las actividades de colecta de recursos hidrobiológicos conforme al plan de trabajo denominado: Monitoreo Hidrobiológico en el marco de la Tercera Modificación del Estudio de Impacto Ambiental Semidetallado del Proyecto de Exploración Zafranal."/>
    <x v="0"/>
    <m/>
    <m/>
    <m/>
    <s v="COLECTA"/>
    <m/>
    <m/>
  </r>
  <r>
    <n v="452"/>
    <s v="00452-2023-PRODUCE/DGPCHDI"/>
    <s v="00017610-2023"/>
    <x v="4"/>
    <d v="2023-05-25T00:00:00"/>
    <d v="2023-05-25T00:00:00"/>
    <m/>
    <s v=""/>
    <s v=""/>
    <s v=""/>
    <s v="Otorgar a la empresa TINKA RESOURCES S.A.C., autorización para realizar las actividades de colecta de recursos hidrobiológicos conforme al plan de trabajo denominado: Monitoreo Hidrobiológico del Proyecto de Exploración Minera Ayawilca"/>
    <x v="0"/>
    <m/>
    <m/>
    <m/>
    <s v="COLECTA"/>
    <m/>
    <m/>
  </r>
  <r>
    <n v="453"/>
    <s v="00453-2023-PRODUCE/DGPCHDI"/>
    <s v="00030059-2023"/>
    <x v="4"/>
    <d v="2023-05-25T00:00:00"/>
    <d v="2023-05-25T00:00:00"/>
    <m/>
    <s v=""/>
    <s v=""/>
    <s v=""/>
    <s v="Modificar la autorización del plan de trabajo denominado: Linea Base Hidrobiológica para la Modificación del Estudio de Impacto Ambiental de la Unidad Minera Ilo"/>
    <x v="0"/>
    <m/>
    <m/>
    <m/>
    <m/>
    <m/>
    <m/>
  </r>
  <r>
    <n v="454"/>
    <s v="00454-2023-PRODUCE/DGPCHDI"/>
    <s v="00029987-2023"/>
    <x v="4"/>
    <d v="2023-05-25T00:00:00"/>
    <d v="2023-05-25T00:00:00"/>
    <m/>
    <s v=""/>
    <s v=""/>
    <s v=""/>
    <s v="Levantar la suspensión del permiso de pesca de menor escala otorgado a favor de MARIO NATIVIDAD JAHUIRA CRUZ y JUANA ARIAS DE JAHUIRA a través de la Resolución Directoral 387-2013-PRODUCE/DGCHD, adecuado por Resolución Directoral 442-2017-PRODUCE/DGPCHDI, para operar la embarcación pesquera HELENA con matrícula IO-20930-BM, dispuesta mediante Resolución Directoral 00176-2021-PRODUCE/DGPCHDI. "/>
    <x v="0"/>
    <s v="MENOR ESCALA"/>
    <m/>
    <s v="MENOR ESCALA"/>
    <m/>
    <m/>
    <m/>
  </r>
  <r>
    <n v="455"/>
    <s v="00455-2023-PRODUCE/DGPCHDI"/>
    <s v="00014476-2023"/>
    <x v="4"/>
    <d v="2023-05-25T00:00:00"/>
    <d v="2023-05-25T00:00:00"/>
    <m/>
    <s v=""/>
    <s v=""/>
    <s v=""/>
    <s v="Otorgar a la empresa MINERA BOROO MISQUICHILCA S.A., autorización para realizar las actividades de colecta de recursos hidrobiológicos conforme al plan de trabajo denominado: Estudios hidrobiológicos para la línea base hidrobiológica para la Segunda Modificación de la Declaración de Impacto Ambiental - Segunda MDIA - del Proyecto de Exploración Minera La Capilla"/>
    <x v="0"/>
    <m/>
    <m/>
    <m/>
    <s v="COLECTA"/>
    <m/>
    <m/>
  </r>
  <r>
    <n v="456"/>
    <s v="00456-2023-PRODUCE/DGPCHDI"/>
    <s v="00016987-2023"/>
    <x v="4"/>
    <d v="2023-05-25T00:00:00"/>
    <d v="2023-05-25T00:00:00"/>
    <m/>
    <s v=""/>
    <s v=""/>
    <s v=""/>
    <s v="Modificar la autorización del plan de trabajo denominado: Modificación del Estudio de Impacto Ambiental Detallado de la Unidad Minera Nueva Acumulación Quenamari San Rafael"/>
    <x v="0"/>
    <m/>
    <m/>
    <m/>
    <m/>
    <m/>
    <m/>
  </r>
  <r>
    <n v="457"/>
    <s v="00457-2023-PRODUCE/DGPCHDI"/>
    <s v="00016907-2023"/>
    <x v="4"/>
    <d v="2023-05-25T00:00:00"/>
    <d v="2023-05-25T00:00:00"/>
    <m/>
    <s v=""/>
    <s v=""/>
    <s v=""/>
    <s v="Otorgar a el GOBIERNO REGIONAL AYACUCHO, autorización para realizar las actividades de colecta de recursos hidrobiológicos conforme al plan de trabajo denominado: Estudio de Impacto Ambiental Semi Detallado del proyecto: Creación del puente interregional Sivia Pichari y accesos, localizado en el distrito de Pichari provincia de la Convención departamento de Ayacucho"/>
    <x v="0"/>
    <m/>
    <m/>
    <m/>
    <s v="COLECTA"/>
    <m/>
    <m/>
  </r>
  <r>
    <n v="458"/>
    <s v="00458-2023-PRODUCE/DGPCHDI"/>
    <s v="00029212-2023"/>
    <x v="4"/>
    <d v="2023-05-26T00:00:00"/>
    <d v="2023-05-26T00:00:00"/>
    <n v="14044"/>
    <s v="ZAIDA ISABEL"/>
    <s v="PL-14044-CM"/>
    <s v="BERNAL HUAMANCHUMO ZAIDA XIOMARA"/>
    <s v="Aprobar a favor de la empresa JEHOVA ES LUZ DEL MUNDO S.A.C. el cambio de titular del permiso de pesca para operar la embarcación pesquera ZAIDA ISABEL."/>
    <x v="0"/>
    <m/>
    <m/>
    <m/>
    <s v="CAMBIO DE TITULAR"/>
    <s v=" - "/>
    <m/>
  </r>
  <r>
    <n v="459"/>
    <s v="00459-2023-PRODUCE/DGPCHDI"/>
    <s v="00027808-2023"/>
    <x v="4"/>
    <d v="2023-05-26T00:00:00"/>
    <d v="2023-05-26T00:00:00"/>
    <m/>
    <s v=""/>
    <s v=""/>
    <s v=""/>
    <s v="DESESTIMAR el recurso de reconsideración formulado por la empresa PESQUERA VIOMAR S.A.C. "/>
    <x v="0"/>
    <m/>
    <m/>
    <m/>
    <m/>
    <m/>
    <m/>
  </r>
  <r>
    <n v="460"/>
    <s v="00460-2023-PRODUCE/DGPCHDI"/>
    <s v="00012722-2023"/>
    <x v="4"/>
    <d v="2023-05-26T00:00:00"/>
    <d v="2023-05-26T00:00:00"/>
    <m/>
    <s v=""/>
    <s v=""/>
    <s v=""/>
    <s v="Declarar como NO PRESENTADA la solicitud de autorización para realizar las actividades de colecta de recursos hidrobiológicos presentada por la empresa CIA MINERA PODEROSA S A "/>
    <x v="0"/>
    <m/>
    <m/>
    <m/>
    <s v="COLECTA"/>
    <m/>
    <s v="DECLARAR COMO NO PRESENTADA"/>
  </r>
  <r>
    <n v="461"/>
    <s v="00461-2023-PRODUCE/DGPCHDI"/>
    <s v="00021038-2023"/>
    <x v="4"/>
    <d v="2023-05-26T00:00:00"/>
    <d v="2023-05-26T00:00:00"/>
    <m/>
    <s v=""/>
    <s v=""/>
    <s v=""/>
    <s v="Declarar como NO PRESENTADA la solicitud de autorización para realizar las actividades de colecta de recursos hidrobiológicos presentada por el PLAN COPESCO NACIONAL "/>
    <x v="0"/>
    <m/>
    <m/>
    <m/>
    <s v="COLECTA"/>
    <m/>
    <s v="DECLARAR COMO NO PRESENTADA"/>
  </r>
  <r>
    <n v="462"/>
    <s v="00462-2023-PRODUCE/DGPCHDI"/>
    <s v="00017751-2023"/>
    <x v="4"/>
    <d v="2023-05-26T00:00:00"/>
    <d v="2023-05-26T00:00:00"/>
    <n v="19884"/>
    <s v="DON ROLO I"/>
    <s v="PL-19884-CM"/>
    <s v="INURRITEGUI BERNAL MARIA ALINA ;JAIME PE? WILMER FAUSTINO"/>
    <s v="Aceptar la renuncia formulada por la empresa MEGUI INVESTMENT S.A.C., al permiso de pesca para operar la embarcación pesquera DON ROLO I con matrícula PL-19884-PM, en el extremo referido a la extracción del recurso Sardina con destino al consumo humano indirecto."/>
    <x v="0"/>
    <m/>
    <m/>
    <m/>
    <m/>
    <m/>
    <m/>
  </r>
  <r>
    <n v="463"/>
    <s v="00463-2023-PRODUCE/DGPCHDI"/>
    <s v="00029794-2023"/>
    <x v="4"/>
    <d v="2023-05-29T00:00:00"/>
    <d v="2023-05-29T00:00:00"/>
    <n v="23534"/>
    <s v="HELENA II"/>
    <s v="IO-23534-CM"/>
    <s v="ARIAS DE JAHUIRA JUANA ;JAHUIRA CRUZ MARIO NATIVIDAD"/>
    <s v="Levantar la suspensión del permiso de pesca de menor escala otorgado a favor de MARIO NATIVIDAD JAHUIRA CRUZ y JUANA ARIAS DE JAHUIRA a través de la Resolución Directoral N° 395-2013-PRODUCE/DGCHD, adecuado por Resolución Directoral N° 423-2017-PRODUCE/DGPCHDI, para operar la embarcación pesquera HELENA II con matrícula IO-23534-CM, dispuesta mediante Resolución Directoral N° 00192-2021-PRODUCE/DGPCHDI."/>
    <x v="0"/>
    <s v="MENOR ESCALA"/>
    <m/>
    <s v="MENOR ESCALA"/>
    <m/>
    <m/>
    <m/>
  </r>
  <r>
    <n v="464"/>
    <s v="00464-2023-PRODUCE/DGPCHDI"/>
    <s v="00015947-2023"/>
    <x v="4"/>
    <d v="2023-05-29T00:00:00"/>
    <d v="2023-05-29T00:00:00"/>
    <m/>
    <s v=""/>
    <s v=""/>
    <s v=""/>
    <s v="Declarar la CADUCIDAD de la autorización de incremento de flota otorgada por Resolución Directoral 104-2019-PRODUCE/DGPCHDI"/>
    <x v="0"/>
    <m/>
    <m/>
    <m/>
    <s v="AIF"/>
    <m/>
    <m/>
  </r>
  <r>
    <n v="465"/>
    <s v="00465-2023-PRODUCE/DGPCHDI"/>
    <s v="00004977-2023"/>
    <x v="4"/>
    <d v="2023-05-30T00:00:00"/>
    <d v="2023-05-30T00:00:00"/>
    <m/>
    <s v=""/>
    <s v=""/>
    <s v=""/>
    <s v="OTORGAR a favor de la empresa PESQUERA JUANITA S.R.L., la autorización de instalación de una planta de procesamiento pesquero para la producción de enlatado, con una capacidad de 480 cajas/turno, en el Establecimiento Industrial Pesquero de congelado y harina residual accesoria y complementaria de productos hidrobiológicos"/>
    <x v="1"/>
    <m/>
    <m/>
    <m/>
    <m/>
    <m/>
    <m/>
  </r>
  <r>
    <n v="466"/>
    <s v="00466-2023-PRODUCE/DGPCHDI"/>
    <s v="00015787-2021"/>
    <x v="4"/>
    <d v="2023-05-30T00:00:00"/>
    <d v="2023-05-30T00:00:00"/>
    <m/>
    <s v=""/>
    <s v=""/>
    <s v=""/>
    <s v="Aceptar el desistimiento formulado por la empresa PESQUERA HAYDUK S.A.,  respecto a la solicitud de modificación de los artículos 2 y 6 de su licencia de operación aprobada mediante Resolución Directoral 303-2011-PRODUCE/DGEPP"/>
    <x v="1"/>
    <m/>
    <m/>
    <m/>
    <m/>
    <m/>
    <m/>
  </r>
  <r>
    <n v="467"/>
    <s v="00467-2023-PRODUCE/DGPCHDI"/>
    <s v="00013616-2023"/>
    <x v="4"/>
    <d v="2023-05-30T00:00:00"/>
    <d v="2023-05-30T00:00:00"/>
    <m/>
    <s v=""/>
    <s v=""/>
    <s v=""/>
    <s v="Otorgar a favor de la empresa INVERSIONES GUIAME MADRE MIA S.A.C., permiso de pesca para operar la embarcación pesquera GUIAME MADRE MIA "/>
    <x v="0"/>
    <m/>
    <m/>
    <m/>
    <m/>
    <m/>
    <m/>
  </r>
  <r>
    <n v="468"/>
    <s v="00468-2023-PRODUCE/DGPCHDI"/>
    <s v="00025436-2023"/>
    <x v="4"/>
    <d v="2023-05-31T00:00:00"/>
    <d v="2023-05-31T00:00:00"/>
    <m/>
    <s v=""/>
    <s v=""/>
    <s v=""/>
    <s v="Aprobar el Plan Interno de Gestión de la DGPCHDI 2023 - Actualizado a mayo 2023 - que obra en anexo y forma parte integrante de la presente Resolución Directoral. "/>
    <x v="2"/>
    <m/>
    <m/>
    <m/>
    <m/>
    <m/>
    <m/>
  </r>
  <r>
    <n v="469"/>
    <s v="00469-2023-PRODUCE/DGPCHDI"/>
    <s v="00046796-2018"/>
    <x v="4"/>
    <d v="2023-05-31T00:00:00"/>
    <d v="2023-05-31T00:00:00"/>
    <m/>
    <s v=""/>
    <s v=""/>
    <s v=""/>
    <s v="Desestimar el recurso de reconsideración formulado por el señor LUCIO LOAIZA MORA"/>
    <x v="0"/>
    <m/>
    <m/>
    <m/>
    <m/>
    <m/>
    <m/>
  </r>
  <r>
    <n v="470"/>
    <s v="00470-2023-PRODUCE/DGPCHDI"/>
    <s v="00036589-2023"/>
    <x v="4"/>
    <d v="2023-05-31T00:00:00"/>
    <d v="2023-05-31T00:00:00"/>
    <m/>
    <s v=""/>
    <s v=""/>
    <s v=""/>
    <s v="SUSPENDER por única vez, los efectos de la Resolución Directoral 189-98-PE/DNPP modificada por Resolución Directoral 906-2009-PRODUCE/DGEPP, otorgada a la empresa PESQUERA HAYDUK S.A"/>
    <x v="1"/>
    <m/>
    <m/>
    <m/>
    <m/>
    <m/>
    <m/>
  </r>
  <r>
    <n v="471"/>
    <s v="00471-2023-PRODUCE/DGPCHDI"/>
    <s v="00079043-2013"/>
    <x v="4"/>
    <d v="2023-05-31T00:00:00"/>
    <d v="2023-05-31T00:00:00"/>
    <m/>
    <s v=""/>
    <s v=""/>
    <s v=""/>
    <s v="Declarar la conclusión del procedimiento recursivo de reconsideración sin pronunciamiento sobre el fondo, formulado por el señor BADONY GALINDO PAZO LLENQUE, contra la Resolución Directoral 169-2013-PRODUCE/DGCHD"/>
    <x v="0"/>
    <m/>
    <m/>
    <m/>
    <m/>
    <m/>
    <m/>
  </r>
  <r>
    <n v="472"/>
    <s v="00472-2023-PRODUCE/DGPCHDI"/>
    <s v="00019506-2023"/>
    <x v="5"/>
    <d v="2023-06-01T00:00:00"/>
    <d v="2023-06-01T00:00:00"/>
    <m/>
    <s v=""/>
    <s v=""/>
    <s v=""/>
    <s v="Declarar la caducidad de la autorización de incremento de flota otorgada por Resolución Directoral 615-2021-PRODUCE/DGPCHDI - PESQUERA VIOMAR S.A.C."/>
    <x v="0"/>
    <m/>
    <m/>
    <m/>
    <s v="AIF"/>
    <m/>
    <m/>
  </r>
  <r>
    <n v="473"/>
    <s v="00473-2023-PRODUCE/DGPCHDI"/>
    <s v="00036970-2023"/>
    <x v="5"/>
    <d v="2023-06-01T00:00:00"/>
    <d v="2023-06-01T00:00:00"/>
    <m/>
    <s v=""/>
    <s v=""/>
    <s v=""/>
    <s v="Declarar que la solicitud de ampliación del plazo para la ejecución de la autorización de incremento de flota ha sido aprobada automáticamente - CORPORACION DON ELVIS S.A.C., "/>
    <x v="0"/>
    <m/>
    <m/>
    <m/>
    <s v="AMPLIACION DE PLAZO AIF"/>
    <m/>
    <m/>
  </r>
  <r>
    <n v="474"/>
    <s v="00474-2023-PRODUCE/DGPCHDI"/>
    <s v="00019288-2023"/>
    <x v="5"/>
    <d v="2023-06-01T00:00:00"/>
    <d v="2023-06-01T00:00:00"/>
    <m/>
    <s v=""/>
    <s v=""/>
    <s v=""/>
    <s v="Declarar la caducidad de la autorización de incremento de flota otorgada por Resolución Directoral 00149-2020-PRODUCE/DGPCHDI, ampliada en su plazo mediante la Resolución Directoral 00106-2021-PRODUCE/DGPCHDI, en concordancia con lo dispuesto en el subnumeral 37.1.6 del numeral 37.1 del artículo 37 del Reglamento de la Ley General de Pesca"/>
    <x v="0"/>
    <m/>
    <m/>
    <m/>
    <s v="AIF"/>
    <m/>
    <m/>
  </r>
  <r>
    <n v="475"/>
    <s v="00475-2023-PRODUCE/DGPCHDI"/>
    <s v="00037509-2023"/>
    <x v="5"/>
    <d v="2023-06-02T00:00:00"/>
    <d v="2023-06-02T00:00:00"/>
    <m/>
    <s v=""/>
    <s v=""/>
    <s v=""/>
    <s v="DECLARAR que la solicitud de renovación del permiso de pesca otorgado mediante Resolución Directoral 00081-2023-PRODUCE/DGPCHDI para operar la embarcación pesquera de bandera extranjera denominada PACIFIC TUNA con matrícula P-04-00942, presentada por la empresa PESCAPECES S.A., ha sido aprobada con su sola presentación, renovándose el citado permiso del 2 de junio al 2 de julio del 2023."/>
    <x v="0"/>
    <s v="CHD"/>
    <s v="ATUN"/>
    <m/>
    <s v="RENOVACION PERMISO DE PESCA BE"/>
    <m/>
    <m/>
  </r>
  <r>
    <n v="476"/>
    <s v="00476-2023-PRODUCE/DGPCHDI"/>
    <s v="00024959-2023"/>
    <x v="5"/>
    <d v="2023-06-02T00:00:00"/>
    <d v="2023-06-02T00:00:00"/>
    <m/>
    <s v=""/>
    <s v=""/>
    <s v=""/>
    <s v="Otorgar a favor de los señores ANA VIOLETA SABA BOLO y MANUEL NICANOR ALVAREZ SABA, permiso de pesca para operar la embarcación pesquera JHONNY MANUELITO II "/>
    <x v="0"/>
    <m/>
    <m/>
    <m/>
    <m/>
    <m/>
    <m/>
  </r>
  <r>
    <n v="477"/>
    <s v="00477-2023-PRODUCE/DGPCHDI"/>
    <s v="00026336-2023"/>
    <x v="5"/>
    <d v="2023-06-02T00:00:00"/>
    <d v="2023-06-02T00:00:00"/>
    <m/>
    <s v=""/>
    <s v=""/>
    <s v=""/>
    <s v="Aprobar el Listado de Asignación de Límites Máximos de Captura por Embarcación de la Zona Norte-Centro para la extracción del recurso Anchoveta, correspondiente a la Primera Temporada de Pesca de Anchoveta del año 2023 de la Zona Norte-Centro, establecida mediante Resolución Ministerial 00191-2023-PRODUCE, el mismo que se adjunta a la presente resolución"/>
    <x v="0"/>
    <m/>
    <m/>
    <m/>
    <s v="ASIGNACION DE LMCE"/>
    <m/>
    <m/>
  </r>
  <r>
    <n v="478"/>
    <s v="00478-2023-PRODUCE/DGPCHDI"/>
    <s v="00032667-2023"/>
    <x v="5"/>
    <d v="2023-06-05T00:00:00"/>
    <d v="2023-06-05T00:00:00"/>
    <m/>
    <s v=""/>
    <s v=""/>
    <s v=""/>
    <s v="APROBAR por única vez la ampliación del plazo de la autorización de instalación, presentada por la empresa ESMERALDA CORP S.A.C"/>
    <x v="1"/>
    <m/>
    <m/>
    <m/>
    <m/>
    <m/>
    <m/>
  </r>
  <r>
    <n v="479"/>
    <s v="00479-2023-PRODUCE/DGPCHDI"/>
    <s v="00020944-2023"/>
    <x v="5"/>
    <d v="2023-06-06T00:00:00"/>
    <d v="2023-06-06T00:00:00"/>
    <m/>
    <s v=""/>
    <s v=""/>
    <s v=""/>
    <s v="Otorgar a la empresa SEDAPAR S.A., autorización para realizar las actividades de colecta de recursos hidrobiológicos conforme al plan de trabajo denominado Evaluación de línea base hidrobiológica del río Chili para la modificación del estudio de impacto ambiental detallado del proyecto Ampliación y Mejoramiento del Sistema de Emisores y Tratamiento de Aguas Residuales de Arequipa Metropolitana Planta de Tratamiento de Aguas Residuales La Enlozada"/>
    <x v="0"/>
    <m/>
    <m/>
    <m/>
    <s v="COLECTA"/>
    <m/>
    <m/>
  </r>
  <r>
    <n v="480"/>
    <s v="00480-2023-PRODUCE/DGPCHDI"/>
    <s v="00031164-2023"/>
    <x v="5"/>
    <d v="2023-06-06T00:00:00"/>
    <d v="2023-06-06T00:00:00"/>
    <m/>
    <s v=""/>
    <s v=""/>
    <s v=""/>
    <s v="DECLARAR que la solicitud de renovación del permiso de pesca otorgado mediante Resolución Directoral 00653-2022-PRODUCE rectificada mediante Resolución Directoral 00146-2023-PRODUCE/DGPCHDI, para operar la embarcación pesquera de bandera extranjera denominada NATALY con matrícula P-00-00759, presentada por la empresa SENZER S.A., ha sido aprobada con su sola presentación, renovándose el citado permiso del 7 de mayo al 7 de julio del 2023. "/>
    <x v="0"/>
    <s v="CHD"/>
    <s v="ATUN"/>
    <m/>
    <s v="RENOVACION PERMISO DE PESCA BE"/>
    <m/>
    <m/>
  </r>
  <r>
    <n v="481"/>
    <s v="00481-2023-PRODUCE/DGPCHDI"/>
    <s v="00020900-2023"/>
    <x v="5"/>
    <d v="2023-06-07T00:00:00"/>
    <d v="2023-06-07T00:00:00"/>
    <m/>
    <s v=""/>
    <s v=""/>
    <s v=""/>
    <s v="Otorgar al señor ERMED ROEL SILVA AGIP, autorización para realizar las actividades de colecta de recursos hidrobiológicos "/>
    <x v="0"/>
    <m/>
    <m/>
    <m/>
    <s v="COLECTA"/>
    <m/>
    <m/>
  </r>
  <r>
    <n v="482"/>
    <s v="00482-2023-PRODUCE/DGPCHDI"/>
    <s v="00004346-2023"/>
    <x v="5"/>
    <d v="2023-06-07T00:00:00"/>
    <d v="2023-06-07T00:00:00"/>
    <m/>
    <s v=""/>
    <s v=""/>
    <s v=""/>
    <s v="Otorgar a favor de la ciudadana JUDITH SHIRLEY LUDEÑA SEMINARIO, la Autorización para efectuar investigación pesquera especializada sin uso de embarcación."/>
    <x v="0"/>
    <m/>
    <m/>
    <m/>
    <s v="INVESTIGACION PESQUERA ESPECIALIZADA"/>
    <m/>
    <m/>
  </r>
  <r>
    <n v="483"/>
    <s v="00483-2023-PRODUCE/DGPCHDI"/>
    <s v="00013727-2023"/>
    <x v="5"/>
    <d v="2023-06-07T00:00:00"/>
    <d v="2023-06-07T00:00:00"/>
    <m/>
    <s v=""/>
    <s v=""/>
    <s v=""/>
    <s v="Otorgar a la empresa SAVIA PERU S.A., autorización para realizar las actividades de colecta de recursos hidrobiológicos"/>
    <x v="0"/>
    <m/>
    <m/>
    <m/>
    <s v="COLECTA"/>
    <m/>
    <m/>
  </r>
  <r>
    <n v="484"/>
    <s v="00484-2023-PRODUCE/DGPCHDI"/>
    <s v="00020370-2023"/>
    <x v="5"/>
    <d v="2023-06-07T00:00:00"/>
    <d v="2023-06-07T00:00:00"/>
    <m/>
    <s v=""/>
    <s v=""/>
    <s v=""/>
    <s v="Otorgar a la empresa KANAY S.A.C., autorización para realizar las actividades de colecta de recursos hidrobiológicos "/>
    <x v="0"/>
    <m/>
    <m/>
    <m/>
    <s v="COLECTA"/>
    <m/>
    <m/>
  </r>
  <r>
    <n v="485"/>
    <s v="00485-2023-PRODUCE/DGPCHDI"/>
    <s v="00030608-2023"/>
    <x v="5"/>
    <d v="2023-06-07T00:00:00"/>
    <d v="2023-06-07T00:00:00"/>
    <m/>
    <s v=""/>
    <s v=""/>
    <s v=""/>
    <s v="Declarar IMPROCEDENTE la solicitud de autorización para efectuar el proyecto de investigación presentada por el señor PAUL MARTIN BALTAZAR GUERRERO."/>
    <x v="0"/>
    <m/>
    <m/>
    <m/>
    <m/>
    <m/>
    <s v="DECLARAR IMPROCEDENTE"/>
  </r>
  <r>
    <n v="486"/>
    <s v="00486-2023-PRODUCE/DGPCHDI"/>
    <s v="00033620-2023"/>
    <x v="5"/>
    <d v="2023-06-07T00:00:00"/>
    <d v="2023-06-07T00:00:00"/>
    <m/>
    <s v=""/>
    <s v=""/>
    <s v=""/>
    <s v="Modificar la autorización al plan de trabajo denominado, a favor de la empresa LA ARENA S.A."/>
    <x v="0"/>
    <m/>
    <m/>
    <m/>
    <m/>
    <m/>
    <m/>
  </r>
  <r>
    <n v="487"/>
    <s v="00487-2023-PRODUCE/DGPCHDI"/>
    <s v="00030858-2023"/>
    <x v="5"/>
    <d v="2023-06-07T00:00:00"/>
    <d v="2023-06-07T00:00:00"/>
    <m/>
    <s v=""/>
    <s v=""/>
    <s v=""/>
    <s v="Declarar IMPROCEDENTE la solicitud de autorización para efectuar el proyecto de investigación presentada por el señor PAUL MARTIN BALTAZAR GUERRERO"/>
    <x v="0"/>
    <m/>
    <m/>
    <m/>
    <m/>
    <m/>
    <s v="DECLARAR IMPROCEDENTE"/>
  </r>
  <r>
    <n v="488"/>
    <s v="00488-2023-PRODUCE/DGPCHDI"/>
    <s v="00030607-2023"/>
    <x v="5"/>
    <d v="2023-06-07T00:00:00"/>
    <d v="2023-06-07T00:00:00"/>
    <m/>
    <s v=""/>
    <s v=""/>
    <s v=""/>
    <s v="Declarar IMPROCEDENTE la solicitud de autorización para efectuar el proyecto de investigación presentada por el señor PAUL MARTIN BALTAZAR GUERRERO "/>
    <x v="0"/>
    <m/>
    <m/>
    <m/>
    <m/>
    <m/>
    <s v="DECLARAR IMPROCEDENTE"/>
  </r>
  <r>
    <n v="489"/>
    <s v="00489-2023-PRODUCE/DGPCHDI"/>
    <s v="00038729-2023"/>
    <x v="5"/>
    <d v="2023-06-07T00:00:00"/>
    <d v="2023-06-07T00:00:00"/>
    <m/>
    <s v=""/>
    <s v=""/>
    <s v=""/>
    <s v="Declarar que la solicitud de modificación del permiso de pesca por cambio de matrícula de la embarcación pesquera LORENA presentada por los señores JUAN MARTINEZ JACINTO y MARIA DILSIA PANTA ECA, ha sido aprobada automáticamente "/>
    <x v="0"/>
    <m/>
    <m/>
    <m/>
    <s v="TUPA N° 009. MODIFICACION DEL PERMISO DE PESCA POR CAMBIO DE NOMBRE O MATRICULA DE EMBARCACION PESQUERA DE MENOR Y MAYOR ESCALA."/>
    <m/>
    <m/>
  </r>
  <r>
    <n v="490"/>
    <s v="00490-2023-PRODUCE/DGPCHDI"/>
    <s v="00038430-2023"/>
    <x v="5"/>
    <d v="2023-06-07T00:00:00"/>
    <d v="2023-06-07T00:00:00"/>
    <m/>
    <s v=""/>
    <s v=""/>
    <s v=""/>
    <s v="Rectificar el error material contenido en el artículo 2 de la Resolución Directoral 00704-2022-PRODUCE/DGPCHDI de fecha 24 de noviembre de 2022"/>
    <x v="0"/>
    <m/>
    <m/>
    <m/>
    <m/>
    <m/>
    <s v="ERROR MATERIAL"/>
  </r>
  <r>
    <n v="491"/>
    <s v="00491-2023-PRODUCE/DGPCHDI"/>
    <s v="00038057-2023"/>
    <x v="5"/>
    <d v="2023-06-08T00:00:00"/>
    <d v="2023-06-08T00:00:00"/>
    <m/>
    <s v=""/>
    <s v=""/>
    <s v=""/>
    <s v="Dejar sin efecto el artículo 3 de la Resolución Directoral 761-2022-PRODUCE/DGPCHDI, que dispuso determinado condicionamiento a la vigencia del permiso de pesca a favor de la empresa PESQUERA KARIN S.A.C."/>
    <x v="0"/>
    <m/>
    <m/>
    <m/>
    <m/>
    <m/>
    <m/>
  </r>
  <r>
    <n v="492"/>
    <s v="00492-2023-PRODUCE/DGPCHDI"/>
    <s v="00033900-2023"/>
    <x v="5"/>
    <d v="2023-06-12T00:00:00"/>
    <d v="2023-06-12T00:00:00"/>
    <m/>
    <s v=""/>
    <s v=""/>
    <s v=""/>
    <s v="Otorgar a la empresa RIO TINTO MINING AND EXPLORATION S.A.C., autorización para realizar las actividades de colecta de recursos hidrobiológicos "/>
    <x v="0"/>
    <m/>
    <m/>
    <m/>
    <s v="COLECTA"/>
    <m/>
    <m/>
  </r>
  <r>
    <n v="493"/>
    <s v="00493-2023-PRODUCE/DGPCHDI"/>
    <s v="NO TIENE"/>
    <x v="5"/>
    <d v="2023-06-12T00:00:00"/>
    <d v="2023-06-12T00:00:00"/>
    <m/>
    <s v=""/>
    <s v=""/>
    <s v=""/>
    <s v="Otorgar al PROYECTO ESPECIAL DE INFRAESTRUCTURA DE TRANSPORTE NACIONAL - PROVIAS NACIONAL, autorización para realizar las actividades de colecta de recursos hidrobiológicos"/>
    <x v="0"/>
    <m/>
    <m/>
    <m/>
    <s v="COLECTA"/>
    <m/>
    <m/>
  </r>
  <r>
    <n v="494"/>
    <s v="00494-2023-PRODUCE/DGPCHDI"/>
    <s v="00027812-2023"/>
    <x v="5"/>
    <d v="2023-06-12T00:00:00"/>
    <d v="2023-06-12T00:00:00"/>
    <m/>
    <s v=""/>
    <s v=""/>
    <s v=""/>
    <s v="Dejar sin efecto la Resolución Directoral 477-2023-PRODUCE/DGPCHDI, que aprobó el Listado de Asignación de Límites Máximos de Captura por Embarcación -LMCE- de la Zona Norte-Centro para la extracción del recurso Anchoveta, correspondiente a la Primera Temporada de Pesca de Anchoveta del año 2023 de la Zona Norte-Centro."/>
    <x v="0"/>
    <m/>
    <m/>
    <m/>
    <s v="ASIGNACION DE LMCE"/>
    <m/>
    <m/>
  </r>
  <r>
    <n v="495"/>
    <s v="00495-2023-PRODUCE/DGPCHDI"/>
    <s v="00031598-2023"/>
    <x v="5"/>
    <d v="2023-06-13T00:00:00"/>
    <d v="2023-06-13T00:00:00"/>
    <n v="10602"/>
    <s v="JOSE LUIS"/>
    <s v="PL-10602-PM"/>
    <s v="EFFIO SUCLUPE GRICELDA ;SUCLUPE TEJADA GEORGINA ;SUCLUPE TEJADA JOSE DE LA ROSA ;SUCLUPE TEJADA LUIS MIGUEL ;SUCLUPE TEJADA MARCELA ;SUCLUPE TEJADA VIRGINIA ;SUCLUPE TEJADA DE BANCES MARIA JUANA ;SUCLUPE TEJADA DE HUAMANCHUMO NELY ;SUCLUPE TEJADA"/>
    <s v="Aprobar a favor de la señores MARIA TOMASA TEJADA SANTAMARIA VDA. DE SUCLUPE, NELY SUCLUPE TEJADA DE HUAMANCHUMO, ELVIS EMANUEL SUCLUPE SANDOVAL, GEORGINIA SUCLUPE TEJADA, VIRGINIA SUCLUPE TEJADA, CARMEN ROSA SUCLUPE TEJADA DE SANCHEZ, LUIS MIGUEL SUCLUPE TEJADA, GRICELDA EFFIO SUCLUPE, MARCELA SUCLUPE TEJADA, MARIA JUANA SUCLUPE TEJADA DE BANCES y MARIA SANTOS SUCLUPE TEJADA DE MENDOZA el cambio de titular del permiso de pesca de la EP JOSE LUIS PL-10602-PM y 94.96 m3 de capacidad de bodega"/>
    <x v="0"/>
    <m/>
    <m/>
    <m/>
    <s v="CAMBIO DE TITULAR"/>
    <s v=" - "/>
    <m/>
  </r>
  <r>
    <n v="496"/>
    <s v="00496-2023-PRODUCE/DGPCHDI"/>
    <s v="00040544-2023"/>
    <x v="5"/>
    <d v="2023-06-13T00:00:00"/>
    <d v="2023-06-13T00:00:00"/>
    <m/>
    <s v=""/>
    <s v=""/>
    <s v=""/>
    <s v="Modificar la autorización al plan de trabajo denominado: Línea Base Hidrobiológica del Estudio de Impacto Ambiental Semidetallado Parque Eólico Pescadores y su interconexión al SEIN otorgada mediante Resolución Directoral 00595-2022-PRODUCE/DGPCHDI de fecha 05 de Octubre de 2022, a favor de la empresa NAUPAC GENERACION RENOVABLE PERU S.A.C"/>
    <x v="0"/>
    <m/>
    <m/>
    <m/>
    <m/>
    <m/>
    <m/>
  </r>
  <r>
    <n v="497"/>
    <s v="00497-2023-PRODUCE/DGPCHDI"/>
    <s v="00028230-2023"/>
    <x v="5"/>
    <d v="2023-06-13T00:00:00"/>
    <d v="2023-06-13T00:00:00"/>
    <m/>
    <s v=""/>
    <s v=""/>
    <s v=""/>
    <s v="Modificar la autorización al plan de trabajo denominado: Monitoreo hidrobiológico anual del Informe Técnico Sustentatorio para la Reubicación y Ampliación de Componentes de la Central Hidroeléctrica Manta otorgada mediante Resolución Directoral 00346-2023-PRODUCE/DGPCHDI de fecha 20 de Abril de 2023, a favor de la empresa PERUANA DE INVERSIONES EN ENERGIAS RENOVABLES S.A"/>
    <x v="0"/>
    <m/>
    <m/>
    <m/>
    <m/>
    <m/>
    <m/>
  </r>
  <r>
    <n v="498"/>
    <s v="00498-2023-PRODUCE/DGPCHDI"/>
    <s v="00043784-2022"/>
    <x v="5"/>
    <d v="2023-06-13T00:00:00"/>
    <d v="2023-06-13T00:00:00"/>
    <n v="3533"/>
    <s v="MI BARTOLITA"/>
    <s v="PL-3533-CM"/>
    <s v="FIESTAS DE PUESCAS CONCEPCION ;PUESCAS GALAN JUAN CANCIO"/>
    <s v="Aceptar la renuncia formulada la señora MERCEDES AYMAR PUESCAS FIESTAS al acceso a la extracción del recurso Anchoveta con destino al consumo humano directo y del recurso Sardina con destino al consumo humano directo e indirecto, comprendidos en el permiso de pesca para operar la embarcación pesquera MI BARTOLITA con matrícula PL-3533-CM y Aprobar a favor de la señora MERCEDES AYMAR PUESCAS FIESTAS el cambio de titular del permiso de pesca para operar la embarcación pesquera MI BARTOLITA"/>
    <x v="0"/>
    <s v="CHD"/>
    <m/>
    <m/>
    <s v="CAMBIO DE TITULAR"/>
    <s v=" - "/>
    <m/>
  </r>
  <r>
    <n v="499"/>
    <s v="00499-2023-PRODUCE/DGPCHDI"/>
    <s v="00019307-2023"/>
    <x v="5"/>
    <d v="2023-06-14T00:00:00"/>
    <d v="2023-06-14T00:00:00"/>
    <m/>
    <s v=""/>
    <s v=""/>
    <s v=""/>
    <s v="Otorgar a favor de la la empresa TRANSPORTES ANGHELLO S.A.C., la autorización de incremento de flota para modificar -ampliar-la capacidad de bodega de la embarcación pesquera LIBERTAD  vía sustitución de la embarcación pesquera VICTORIA ELENA "/>
    <x v="0"/>
    <m/>
    <m/>
    <m/>
    <s v="AIF"/>
    <m/>
    <m/>
  </r>
  <r>
    <n v="500"/>
    <s v="00500-2023-PRODUCE/DGPCHDI"/>
    <s v="00038813-2023"/>
    <x v="5"/>
    <d v="2023-06-15T00:00:00"/>
    <d v="2023-06-15T00:00:00"/>
    <m/>
    <s v=""/>
    <s v=""/>
    <s v=""/>
    <s v="Modificar la autorización al plan de trabajo a favor de la empresa COMPAÑIA MINERA ARGENTUM S.A."/>
    <x v="0"/>
    <m/>
    <m/>
    <m/>
    <m/>
    <m/>
    <m/>
  </r>
  <r>
    <n v="501"/>
    <s v="00501-2023-PRODUCE/DGPCHDI"/>
    <s v="00023029-2023"/>
    <x v="5"/>
    <d v="2023-06-15T00:00:00"/>
    <d v="2023-06-15T00:00:00"/>
    <m/>
    <s v=""/>
    <s v=""/>
    <s v=""/>
    <s v="Declarar en abandono el procedimiento de solicitud de autorización para la operación de acuario comercial; presentada por la empresa ACUARIUM LOS OLIVOS E.I.R.L. "/>
    <x v="0"/>
    <m/>
    <m/>
    <m/>
    <m/>
    <m/>
    <m/>
  </r>
  <r>
    <n v="502"/>
    <s v="00502-2023-PRODUCE/DGPCHDI"/>
    <s v="00029211-2023"/>
    <x v="5"/>
    <d v="2023-06-15T00:00:00"/>
    <d v="2023-06-15T00:00:00"/>
    <n v="6578"/>
    <s v="JEHOVA ES LUZ DEL MUNDO"/>
    <s v="PL-6578-PM"/>
    <s v="BERNAL HUAMANCHUMO AURELIO GUIANFRANCO"/>
    <s v="Aprobar a favor de empresa JEHOVA ES LUZ DEL MUNDO S.A.C., el cambio de titular del permiso de pesca para operar la embarcación pesquera JEHOVA ES LUZ DEL MUNDO "/>
    <x v="0"/>
    <m/>
    <m/>
    <m/>
    <s v="CAMBIO DE TITULAR"/>
    <s v=" - "/>
    <m/>
  </r>
  <r>
    <n v="503"/>
    <s v="00503-2023-PRODUCE/DGPCHDI"/>
    <s v="00040779-2023"/>
    <x v="5"/>
    <d v="2023-06-16T00:00:00"/>
    <d v="2023-06-16T00:00:00"/>
    <m/>
    <s v=""/>
    <s v=""/>
    <s v=""/>
    <s v="DECLARAR que la solicitud de renovación del permiso de pesca para operar la e/p de bandera extranjera denominada RAFA A presentada por la empresa NEGOCIOS INDUSTRIALES REAL NIRSA S.A., ha sido aprobada con su sola presentación, renovándose el citado permiso "/>
    <x v="0"/>
    <s v="CHD"/>
    <s v="ATUN"/>
    <m/>
    <s v="RENOVACION PERMISO DE PESCA BE"/>
    <m/>
    <m/>
  </r>
  <r>
    <n v="504"/>
    <s v="00504-2023-PRODUCE/DGPCHDI"/>
    <s v="00040782-2023"/>
    <x v="5"/>
    <d v="2023-06-16T00:00:00"/>
    <d v="2023-06-16T00:00:00"/>
    <m/>
    <s v=""/>
    <s v=""/>
    <s v=""/>
    <s v="La solicitud de renovación del permiso de pesca otorgado mediante Resolución DECLARAR Directoral 00709-2022-PRODUCE/DGPCHDI para operar la embarcación pesquera de bandera extranjera denominada ELIZABETH F con matrícula P-00-00649, presentada por la empresa NEGOCIOS INDUSTRIALES REAL NIRSA S.A"/>
    <x v="0"/>
    <s v="CHD"/>
    <s v="ATUN"/>
    <m/>
    <s v="RENOVACION PERMISO DE PESCA BE"/>
    <m/>
    <m/>
  </r>
  <r>
    <n v="505"/>
    <s v="00505-2023-PRODUCE/DGPCHDI"/>
    <s v="00041522-2023"/>
    <x v="5"/>
    <d v="2023-06-20T00:00:00"/>
    <d v="2023-06-20T00:00:00"/>
    <m/>
    <s v=""/>
    <s v=""/>
    <s v=""/>
    <s v="DECLARAR que la solicitud de renovación del permiso de pesca presentada por la empresa DELFITEC S.A., ha sido aprobada con su sola presentación"/>
    <x v="0"/>
    <m/>
    <m/>
    <m/>
    <s v="RENOVACION PERMISO DE PESCA BE"/>
    <m/>
    <m/>
  </r>
  <r>
    <n v="506"/>
    <s v="00506-2023-PRODUCE/DGPCHDI"/>
    <s v="00025702-2023"/>
    <x v="5"/>
    <d v="2023-06-20T00:00:00"/>
    <d v="2023-06-20T00:00:00"/>
    <m/>
    <s v=""/>
    <s v=""/>
    <s v=""/>
    <s v="Declarar la caducidad de la autorización de incremento de flota otorgada por Resolución Directoral 536-2019-PRODUCE/DGPCHDI"/>
    <x v="0"/>
    <m/>
    <m/>
    <m/>
    <s v="AIF"/>
    <m/>
    <m/>
  </r>
  <r>
    <n v="507"/>
    <s v="00507-2023-PRODUCE/DGPCHDI"/>
    <s v="00035685-2023"/>
    <x v="5"/>
    <d v="2023-06-20T00:00:00"/>
    <d v="2023-06-20T00:00:00"/>
    <n v="61936"/>
    <s v="DON MANUEL III"/>
    <s v="PL-61936-PM "/>
    <s v="WALTER HUMBERTO SANTAMARIA GALAN"/>
    <s v="Declarar como no presentada la solicitud de cambio de titularidad de permiso de pesca para operar la embarcación pesquera DON MANUEL III con matrícula PL-61936-PM presentada por el señor WALTER HUMBERTO SANTAMARIA GALAN "/>
    <x v="0"/>
    <m/>
    <m/>
    <m/>
    <s v="CAMBIO DE TITULAR"/>
    <s v=" - "/>
    <s v="DECLARAR COMO NO PRESENTADA"/>
  </r>
  <r>
    <n v="508"/>
    <s v="00508-2023-PRODUCE/DGPCHDI"/>
    <s v="00041789-2023"/>
    <x v="5"/>
    <d v="2023-06-21T00:00:00"/>
    <d v="2023-06-21T00:00:00"/>
    <m/>
    <s v=""/>
    <s v=""/>
    <s v=""/>
    <s v="la solicitud de renovación del permiso de pesca otorgado mediante Resolución Directoral 00670-2023-PRODUCE/DGPCHDI para operar la embarcación pesquera de bandera extranjera denominada GLORIA A con matrícula P-00-00743, presentada por la empresa NEGOCIOS INDUSTRIALES REAL NIRSA S.A., ha sido aprobada con su sola presentación, renovándose el citado permiso del 24 de junio al 24 de julio de 2023"/>
    <x v="0"/>
    <s v="CHD"/>
    <s v="ATUN"/>
    <m/>
    <s v="RENOVACION PERMISO DE PESCA BE"/>
    <m/>
    <m/>
  </r>
  <r>
    <n v="509"/>
    <s v="00509-2023-PRODUCE/DGPCHDI"/>
    <s v="00028103-2023"/>
    <x v="5"/>
    <d v="2023-06-21T00:00:00"/>
    <d v="2023-06-21T00:00:00"/>
    <m/>
    <s v=""/>
    <s v=""/>
    <s v=""/>
    <s v="Modificar la Resolución Directoral 00810-2019-PRODUCE/DGPCHDI, únicamente en el extremo referido a la denominación del plan de investigación, denominándose ahora: Monitoreo Hidrobiológico para la Declaración de Impacto Ambiental del Proyecto Central Hidroeléctrica Rapaz II y la Línea de Transmisión en 10 Kv, presentado por EMPRESA COMUNAL HIDROELÉCTRICA SAN CRISTOBAL DE RAPAZ S.A.C. "/>
    <x v="0"/>
    <m/>
    <m/>
    <m/>
    <m/>
    <m/>
    <m/>
  </r>
  <r>
    <n v="510"/>
    <s v="00510-2023-PRODUCE/DGPCHDI"/>
    <s v="00022694-2023"/>
    <x v="5"/>
    <d v="2023-06-21T00:00:00"/>
    <d v="2023-06-21T00:00:00"/>
    <m/>
    <s v=""/>
    <s v=""/>
    <s v=""/>
    <s v="Modificar la Resolución Directoral 525-2019-PRODUCE/DGPCHDI, únicamente en el extremo referido a la denominación del plan de investigación, denominándose ahora: Monitoreo Hidrobiológico para la Modificación del Estudio de Impacto Ambiental del Proyecto Minero Santa Este - Nueva Área De Explotación En La Unidad Minera lscaycruz, presentado por EMPRESA MINERA LOS QUENUALES S.A"/>
    <x v="0"/>
    <m/>
    <m/>
    <m/>
    <m/>
    <m/>
    <m/>
  </r>
  <r>
    <n v="511"/>
    <s v="00511-2023-PRODUCE/DGPCHDI"/>
    <s v="00041783-2023"/>
    <x v="5"/>
    <d v="2023-06-22T00:00:00"/>
    <d v="2023-06-22T00:00:00"/>
    <m/>
    <s v=""/>
    <s v=""/>
    <s v=""/>
    <s v="DECLARAR que la solicitud de renovación del permiso de pesca presentada por la empresa NEGOCIOS INDUSTRIALES REAL NIRSA S.A., ha sido aprobada con su sola presentación"/>
    <x v="0"/>
    <m/>
    <m/>
    <m/>
    <s v="RENOVACION PERMISO DE PESCA BE"/>
    <m/>
    <m/>
  </r>
  <r>
    <n v="512"/>
    <s v="00512-2023-PRODUCE/DGPCHDI"/>
    <s v="00041784-2023"/>
    <x v="5"/>
    <d v="2023-06-22T00:00:00"/>
    <d v="2023-06-22T00:00:00"/>
    <m/>
    <s v=""/>
    <s v=""/>
    <s v=""/>
    <s v="DECLARAR que la solicitud de renovación del permiso de pesca presentada por la empresa MANTARAYA FISHING CORP., ha sido aprobada con su sola presentación"/>
    <x v="0"/>
    <m/>
    <m/>
    <m/>
    <s v="RENOVACION PERMISO DE PESCA BE"/>
    <m/>
    <m/>
  </r>
  <r>
    <n v="513"/>
    <s v="00513-2023-PRODUCE/DGPCHDI"/>
    <s v="00027989-2023"/>
    <x v="5"/>
    <d v="2023-06-26T00:00:00"/>
    <d v="2023-06-26T00:00:00"/>
    <m/>
    <s v=""/>
    <s v=""/>
    <s v=""/>
    <s v="APROBAR a favor de la empresa TRIADA FOODS S.A.C., el cambio de titularidad de la licencia de operación de las plantas de procesamiento pesquero"/>
    <x v="1"/>
    <m/>
    <m/>
    <m/>
    <s v="CAMBIO DE TITULAR"/>
    <m/>
    <m/>
  </r>
  <r>
    <n v="514"/>
    <s v="00514-2023-PRODUCE/DGPCHDI"/>
    <s v="00031646-2023"/>
    <x v="5"/>
    <d v="2023-06-26T00:00:00"/>
    <d v="2023-06-26T00:00:00"/>
    <m/>
    <s v=""/>
    <s v=""/>
    <s v=""/>
    <s v="Otorgar a favor de los señores MARIA TOMASA TEJADA SANTAMARIA VDA. DE SUCLUPE, NELY SUCLUPE TEJADA DE HUAMANCHUMO, ELVIS EMANUEL SUCLUPE SANDOVAL, GEORGINIA SUCLUPE TEJADA, VIRGINIA SUCLUPE TEJADA, CARMEN ROSA SUCLUPE TEJADA DE SANCHEZ, LUIS MIGUEL SUCLUPE TEJADA, GRICELDA EFFIO SUCLUPE, MARCELA SUCLUPE TEJADA, MARIA JUANA SUCLUPE TEJADA DE BANCES y MARIA SANTOS SUCLUPE TEJADA DE MENDOZA, la autorización de incremento de flota para construir una nueva e/p"/>
    <x v="0"/>
    <m/>
    <m/>
    <m/>
    <s v="AIF"/>
    <m/>
    <m/>
  </r>
  <r>
    <n v="515"/>
    <s v="00515-2023-PRODUCE/DGPCHDI"/>
    <s v="00042141-2023"/>
    <x v="5"/>
    <d v="2023-06-27T00:00:00"/>
    <d v="2023-06-27T00:00:00"/>
    <m/>
    <s v=""/>
    <s v=""/>
    <s v=""/>
    <s v="La solicitud de renovación del permiso de pesca otorgado mediante Resolución Directoral 00149-2023-PRODUCE/DGPCHDI, para operar la embarcación pesquera de bandera extranjera denominada VICTORIA DEL MAR con matrícula P-04-00867, presentada por la empresa BRISATUN S.A., ha sido aprobada con su sola presentación, renovándose el citado permiso del 18 de junio al 18 de julio de 2023."/>
    <x v="0"/>
    <s v="CHD"/>
    <s v="ATUN"/>
    <m/>
    <s v="RENOVACION PERMISO DE PESCA BE"/>
    <m/>
    <m/>
  </r>
  <r>
    <n v="516"/>
    <s v="00516-2023-PRODUCE/DGPCHDI"/>
    <s v="00032439-2023"/>
    <x v="5"/>
    <d v="2023-06-27T00:00:00"/>
    <d v="2023-06-27T00:00:00"/>
    <m/>
    <s v=""/>
    <s v=""/>
    <s v=""/>
    <s v="Declarar como no presentada la solicitud de modificación del permiso de pesca para operar la embarcación pesquera MONITOR HUASCAR N° 2 de matrícula PL-4158-BM, en el extremo referido al nombre, de MONITOR HUASCAR N° 2 a MONITOR HUASCAR 2; presentada por los señores MANUEL SANTISTEBAN URCIA y ANA ROSA LLUEN CASTRO mediante escrito con registro N° 00032439-2023"/>
    <x v="0"/>
    <m/>
    <m/>
    <m/>
    <m/>
    <m/>
    <s v="DECLARAR COMO NO PRESENTADA"/>
  </r>
  <r>
    <n v="517"/>
    <s v="00517-2023-PRODUCE/DGPCHDI"/>
    <s v="00041785-2023"/>
    <x v="5"/>
    <d v="2023-06-27T00:00:00"/>
    <d v="2023-06-27T00:00:00"/>
    <m/>
    <s v=""/>
    <s v=""/>
    <s v=""/>
    <s v="DECLARAR que la solicitud de renovación del permiso de pesca otorgado mediante Resolución Directoral N° 00044-2023-PRODUCE/DGPCHDI, para operar la embarcación pesquera de bandera extranjera denominada GABRIELA A con matricula P-00-00738, presentada por la empresa NEGOCIOS INDUSTRIALES REAL NIRSA S.A., ha sido aprobada con su sola presentación, renovándose el citado permiso del 23 de junio al 23 de julio de 2023."/>
    <x v="0"/>
    <s v="CHD"/>
    <s v="ATUN"/>
    <m/>
    <s v="RENOVACION PERMISO DE PESCA BE"/>
    <m/>
    <m/>
  </r>
  <r>
    <n v="518"/>
    <s v="00518-2023-PRODUCE/DGPCHDI"/>
    <s v="00041860-2023"/>
    <x v="5"/>
    <d v="2023-06-28T00:00:00"/>
    <d v="2023-06-28T00:00:00"/>
    <m/>
    <s v=""/>
    <s v=""/>
    <s v=""/>
    <s v="DECLARAR que la solicitud de renovación del permiso de pesca, para operar la embarcación pesquera de bandera extranjera denominada SANSUN RANGER ha sido aprobada con su sola presentación."/>
    <x v="0"/>
    <s v="CHD"/>
    <s v="ATUN"/>
    <m/>
    <s v="RENOVACION PERMISO DE PESCA BE"/>
    <m/>
    <m/>
  </r>
  <r>
    <n v="519"/>
    <s v="00519-2023-PRODUCE/DGPCHDI"/>
    <s v="00040594-2023"/>
    <x v="5"/>
    <d v="2023-06-28T00:00:00"/>
    <d v="2023-06-28T00:00:00"/>
    <n v="20871"/>
    <s v="MONITOR HUASCAR"/>
    <s v="PL-20871-CM"/>
    <s v="GAMARRA LLUEN ROSA AMELIA ;SANTISTEBAN URCIA PEDRO"/>
    <s v="Aprobar a favor del señor ORLANDO SANTISTEBAN BANCES el cambio de titular del permiso de pesca para operar la embarcación pesquera MONITOR HUASCAR "/>
    <x v="0"/>
    <m/>
    <m/>
    <m/>
    <s v="CAMBIO DE TITULAR"/>
    <s v=" - "/>
    <m/>
  </r>
  <r>
    <n v="520"/>
    <s v="00520-2023-PRODUCE/DGPCHDI"/>
    <s v="00044716-2023"/>
    <x v="5"/>
    <d v="2023-06-28T00:00:00"/>
    <d v="2023-06-28T00:00:00"/>
    <m/>
    <s v=""/>
    <s v=""/>
    <s v=""/>
    <s v="Declarar que la solicitud de ampliación del plazo para la ejecución de la autorización de incremento de flota dispuesta a favor de la empresa PESQUERA DON ADOLFO E.I.R.L., ha sido aprobada automáticamente "/>
    <x v="0"/>
    <m/>
    <m/>
    <m/>
    <s v="AMPLIACION DE PLAZO AIF"/>
    <m/>
    <m/>
  </r>
  <r>
    <n v="521"/>
    <s v="00521-2023-PRODUCE/DGPCHDI"/>
    <s v="00044406-2023"/>
    <x v="5"/>
    <d v="2023-06-28T00:00:00"/>
    <d v="2023-06-28T00:00:00"/>
    <n v="3533"/>
    <s v="MI BARTOLITA"/>
    <s v="PL-3533-CM"/>
    <s v="FIESTAS DE PUESCAS CONCEPCION ;PUESCAS GALAN JUAN CANCIO"/>
    <s v="Declarar que la solicitud de modificación del permiso de pesca por cambio de nombre de la embarcación pesquera MI BARTOLITA con matrícula PL-3533-CM, de MI BARTOLITA a MI BARTOLITA I, presentada por la señora MERCEDES AYMAR PUESCAS FIESTAS, ha sido aprobada automáticamente "/>
    <x v="0"/>
    <m/>
    <m/>
    <m/>
    <s v="TUPA N° 009. MODIFICACION DEL PERMISO DE PESCA POR CAMBIO DE NOMBRE O MATRICULA DE EMBARCACION PESQUERA DE MENOR Y MAYOR ESCALA."/>
    <m/>
    <m/>
  </r>
  <r>
    <n v="522"/>
    <s v="00522-2023-PRODUCE/DGPCHDI"/>
    <s v="00042404-2023"/>
    <x v="5"/>
    <d v="2023-06-28T00:00:00"/>
    <d v="2023-06-28T00:00:00"/>
    <m/>
    <s v=""/>
    <s v=""/>
    <s v=""/>
    <s v="Declarar que la solicitud de ampliación del plazo para la ejecución de la autorización de incremento de flota a favor de la empresa INVERSIONES CANOMAR E.I.R.L., ha sido aprobada automáticamente "/>
    <x v="0"/>
    <m/>
    <m/>
    <m/>
    <s v="AMPLIACION DE PLAZO AIF"/>
    <m/>
    <m/>
  </r>
  <r>
    <n v="523"/>
    <s v="00523-2023-PRODUCE/DGPCHDI"/>
    <s v="00031281-2023"/>
    <x v="5"/>
    <d v="2023-06-30T00:00:00"/>
    <d v="2023-06-30T00:00:00"/>
    <m/>
    <s v=""/>
    <s v=""/>
    <s v=""/>
    <s v="Aprobar el Listado de Asignación de los Límites Máximos de Captura por Embarcación - LMCE - correspondiente al Régimen Provisional de Pesca del Recurso de Merluza julio 2023 - junio 2024"/>
    <x v="0"/>
    <m/>
    <m/>
    <m/>
    <s v="ASIGNACION DE LMCE"/>
    <m/>
    <m/>
  </r>
  <r>
    <n v="524"/>
    <s v="00524-2023-PRODUCE/DGPCHDI"/>
    <s v="00066710-2022"/>
    <x v="6"/>
    <d v="2023-07-04T00:00:00"/>
    <d v="2023-07-04T00:00:00"/>
    <m/>
    <s v=""/>
    <s v=""/>
    <s v=""/>
    <s v="Aceptar el desistimiento formulado por la empresa PERU FROST S.A.C., respecto a la solicitud de cambio de titularidad de la Licencia de Operación de la planta de procesamiento pesquero "/>
    <x v="1"/>
    <m/>
    <m/>
    <m/>
    <s v="CAMBIO DE TITULAR"/>
    <m/>
    <m/>
  </r>
  <r>
    <n v="525"/>
    <s v="00525-2023-PRODUCE/DGPCHDI"/>
    <s v="00025057-2023"/>
    <x v="6"/>
    <d v="2023-07-04T00:00:00"/>
    <d v="2023-07-04T00:00:00"/>
    <m/>
    <s v=""/>
    <s v=""/>
    <s v=""/>
    <s v="Otorgar a la empresa PETROLEOS DEL PERU PETROPERU SA, autorización para realizar las actividades de colecta de recursos hidrobiológicos "/>
    <x v="0"/>
    <m/>
    <m/>
    <m/>
    <s v="COLECTA"/>
    <m/>
    <m/>
  </r>
  <r>
    <n v="526"/>
    <s v="00526-2023-PRODUCE/DGPCHDI"/>
    <s v="00022606-2023"/>
    <x v="6"/>
    <d v="2023-07-04T00:00:00"/>
    <d v="2023-07-04T00:00:00"/>
    <m/>
    <s v=""/>
    <s v=""/>
    <s v=""/>
    <s v="Otorgar a la empresa MINSUR S.A., autorización para realizar las actividades de colecta de recursos hidrobiológicos."/>
    <x v="0"/>
    <m/>
    <m/>
    <m/>
    <s v="COLECTA"/>
    <m/>
    <m/>
  </r>
  <r>
    <n v="527"/>
    <s v="00527-2023-PRODUCE/DGPCHDI"/>
    <s v="00042397-2023"/>
    <x v="6"/>
    <d v="2023-07-04T00:00:00"/>
    <d v="2023-07-04T00:00:00"/>
    <m/>
    <s v=""/>
    <s v=""/>
    <s v=""/>
    <s v="Rectificar el error material, con respecto a la Titular de la autorización de actividades de colecta de recursos hidrobiológicos para efectuar monitoreos previstos en un Instrumento de Gestión Ambiental sin uso de embarcación RIO TINTO MINERA PERU LIMITADA S.A.C."/>
    <x v="0"/>
    <m/>
    <m/>
    <m/>
    <s v="COLECTA"/>
    <m/>
    <s v="ERROR MATERIAL"/>
  </r>
  <r>
    <n v="528"/>
    <s v="00528-2023-PRODUCE/DGPCHDI"/>
    <s v="00027222-2023"/>
    <x v="6"/>
    <d v="2023-07-04T00:00:00"/>
    <d v="2023-07-04T00:00:00"/>
    <m/>
    <s v=""/>
    <s v=""/>
    <s v=""/>
    <s v="Otorgar al PROYECTO ESPECIAL DE INFRAESTRUCTURA DE TRANSPORTE NACIONAL - PROVIAS NACIONAL, autorización para realizar las actividades de colecta de recursos hidrobiológicos."/>
    <x v="0"/>
    <m/>
    <m/>
    <m/>
    <s v="COLECTA"/>
    <m/>
    <m/>
  </r>
  <r>
    <n v="529"/>
    <s v="00529-2023-PRODUCE/DGPCHDI"/>
    <s v="00025625-2023"/>
    <x v="6"/>
    <d v="2023-07-04T00:00:00"/>
    <d v="2023-07-04T00:00:00"/>
    <m/>
    <s v=""/>
    <s v=""/>
    <s v=""/>
    <s v="Otorgar a la empresa REPSOL EXPLORACION PERU S.A., SUCURSAL DEL PERU, autorización para realizar las actividades de colecta de recursos hidrobiológicos."/>
    <x v="0"/>
    <m/>
    <m/>
    <m/>
    <s v="COLECTA"/>
    <m/>
    <m/>
  </r>
  <r>
    <n v="530"/>
    <s v="00530-2023-PRODUCE/DGPCHDI"/>
    <s v="00025592-2023"/>
    <x v="6"/>
    <d v="2023-07-04T00:00:00"/>
    <d v="2023-07-04T00:00:00"/>
    <m/>
    <s v=""/>
    <s v=""/>
    <s v=""/>
    <s v="Declarar como NO PRESENTADA la solicitud de autorización para realizar las actividades de colecta de recursos hidrobiológicos, presentada por la empresa COMPAÑIA DE MINAS BUENAVENTURA S.A.A."/>
    <x v="0"/>
    <m/>
    <m/>
    <m/>
    <s v="COLECTA"/>
    <m/>
    <s v="DECLARAR COMO NO PRESENTADA"/>
  </r>
  <r>
    <n v="531"/>
    <s v="00531-2023-PRODUCE/DGPCHDI"/>
    <s v="00025308-2023"/>
    <x v="6"/>
    <d v="2023-07-04T00:00:00"/>
    <d v="2023-07-04T00:00:00"/>
    <m/>
    <s v=""/>
    <s v=""/>
    <s v=""/>
    <s v="Otorgar a la empresa ATN 1 S.A., autorización para realizar las actividades de colecta de recursos hidrobiológicos "/>
    <x v="0"/>
    <m/>
    <m/>
    <m/>
    <s v="COLECTA"/>
    <m/>
    <m/>
  </r>
  <r>
    <n v="532"/>
    <s v="00532-2023-PRODUCE/DGPCHDI"/>
    <s v="00025238-2023"/>
    <x v="6"/>
    <d v="2023-07-04T00:00:00"/>
    <d v="2023-07-04T00:00:00"/>
    <m/>
    <s v=""/>
    <s v=""/>
    <s v=""/>
    <s v="Otorgar a la empresa COMPAÑIA DE MINAS BUENAVENTURA S.A.A., autorización para realizar las actividades de colecta de recursos hidrobiológicos "/>
    <x v="0"/>
    <m/>
    <m/>
    <m/>
    <s v="COLECTA"/>
    <m/>
    <m/>
  </r>
  <r>
    <n v="533"/>
    <s v="00533-2023-PRODUCE/DGPCHDI"/>
    <s v="00033594-2023"/>
    <x v="6"/>
    <d v="2023-07-04T00:00:00"/>
    <d v="2023-07-04T00:00:00"/>
    <m/>
    <s v="SANDRA MILAGROS_x000a_CUZCO 2_x000a_LIMA 9_x000a_PIZARRO 3"/>
    <s v="PS-7631-PM_x000a_TM 7919-PM_x000a_PS-7991_x000a_CE-07529"/>
    <s v=""/>
    <s v="Declarar como no presentada la solicitud de cambio de titular del permiso de pesca de las embarcaciones SANDRA MILAGROS CUZCO 2 LIMA 9 y PIZARRO 3 presentada por el señor NASSER ODE JAMIS "/>
    <x v="0"/>
    <m/>
    <m/>
    <m/>
    <s v="CAMBIO DE TITULAR"/>
    <s v=" - "/>
    <s v="DECLARAR COMO NO PRESENTADA"/>
  </r>
  <r>
    <n v="534"/>
    <s v="00534-2023-PRODUCE/DGPCHDI"/>
    <s v="00006082-2023"/>
    <x v="6"/>
    <d v="2023-07-07T00:00:00"/>
    <d v="2023-07-07T00:00:00"/>
    <m/>
    <s v=""/>
    <s v=""/>
    <s v=""/>
    <s v="Otorgar a favor de la ciudadana LIZZETT YUMIRA VEGA PISCONTE, la Autorización para efectuar investigación pesquera especializada con uso de embarcación"/>
    <x v="0"/>
    <m/>
    <m/>
    <m/>
    <s v="INVESTIGACION PESQUERA ESPECIALIZADA"/>
    <m/>
    <m/>
  </r>
  <r>
    <n v="535"/>
    <s v="00535-2023-PRODUCE/DGPCHDI"/>
    <s v="00037372-2023"/>
    <x v="6"/>
    <d v="2023-07-07T00:00:00"/>
    <d v="2023-07-07T00:00:00"/>
    <m/>
    <s v=""/>
    <s v=""/>
    <s v=""/>
    <s v="Autorizar el uso de las embarcaciones MI JENIFER, FELICITA ALBERTINA y LOS HERMANOS TARZANCITOS para su participación en la ejecución del plan de trabajo, en atención a la solitud presentada por la empresa REFINERIA LA PAMPILLA S.A.A. "/>
    <x v="0"/>
    <m/>
    <m/>
    <m/>
    <s v="INVESTIGACION PESQUERA ESPECIALIZADA"/>
    <m/>
    <m/>
  </r>
  <r>
    <n v="536"/>
    <s v="00536-2023-PRODUCE/DGPCHDI"/>
    <s v="00043180-2023"/>
    <x v="6"/>
    <d v="2023-07-10T00:00:00"/>
    <d v="2023-07-10T00:00:00"/>
    <m/>
    <s v=""/>
    <s v=""/>
    <s v=""/>
    <s v="Modificar la autorización al plan de trabajo, otorgada mediante Resolución Directoral 181-2023-PRODUCE/DGPCHDI, a favor de la empresa NEXA RESOURCES PERU S.A.A., "/>
    <x v="0"/>
    <m/>
    <m/>
    <m/>
    <m/>
    <m/>
    <m/>
  </r>
  <r>
    <n v="537"/>
    <s v="00537-2023-PRODUCE/DGPCHDI"/>
    <s v="00042416-2023"/>
    <x v="6"/>
    <d v="2023-07-10T00:00:00"/>
    <d v="2023-07-10T00:00:00"/>
    <m/>
    <s v=""/>
    <s v=""/>
    <s v=""/>
    <s v="Modificar la autorización al plan de trabajo otorgada mediante Resolución Directoral 478-2022-PRODUCE/DGPCHDI, a favor de la empresa MINERA AURIFERA RETAMAS S.A."/>
    <x v="0"/>
    <m/>
    <m/>
    <m/>
    <m/>
    <m/>
    <m/>
  </r>
  <r>
    <n v="538"/>
    <s v="00538-2023-PRODUCE/DGPCHDI"/>
    <s v="00041466-2023"/>
    <x v="6"/>
    <d v="2023-07-10T00:00:00"/>
    <d v="2023-07-10T00:00:00"/>
    <m/>
    <s v=""/>
    <s v=""/>
    <s v=""/>
    <s v="Modificar la autorización al plan de investigación otorgada mediante Resolución Directoral 463-2022-PRODUCE/DGPCHDI a favor del señor HEBERT HERNAN SOTO GONZALES"/>
    <x v="0"/>
    <m/>
    <m/>
    <m/>
    <m/>
    <m/>
    <m/>
  </r>
  <r>
    <n v="539"/>
    <s v="00539-2023-PRODUCE/DGPCHDI"/>
    <s v="00045423-2023"/>
    <x v="6"/>
    <d v="2023-07-10T00:00:00"/>
    <d v="2023-07-10T00:00:00"/>
    <m/>
    <s v=""/>
    <s v=""/>
    <s v=""/>
    <s v="DECLARAR que la solicitud de renovación del permiso de pesca presentada por la empresa PESCAPECES S.A. ha sido aprobada con su sola presentación."/>
    <x v="0"/>
    <m/>
    <m/>
    <m/>
    <s v="RENOVACION PERMISO DE PESCA BE"/>
    <m/>
    <m/>
  </r>
  <r>
    <n v="540"/>
    <s v="00540-2023-PRODUCE/DGPCHDI"/>
    <s v="00035420-2023"/>
    <x v="6"/>
    <d v="2023-07-10T00:00:00"/>
    <d v="2023-07-10T00:00:00"/>
    <m/>
    <s v="MI JUAN AUGUSTO_x000a_PROFETA DANIEL"/>
    <s v="PL2118-CM_x000a_PT-11884-CM"/>
    <s v=" PESQUERA ORLAND S.A.C"/>
    <s v="Autorizar la asociación o incorporación definitiva del PMCE proveniente de la embarcación pesquera MI JUAN AUGUSTO a favor de de la embarcación pesquera PROFETA DANIEL II para la Zona Norte-Centro; solicitada por la empresa PESQUERA ORLAND S.A.C"/>
    <x v="0"/>
    <m/>
    <m/>
    <m/>
    <m/>
    <m/>
    <m/>
  </r>
  <r>
    <n v="541"/>
    <s v="00541-2023-PRODUCE/DGPCHDI"/>
    <s v="00028717-2023"/>
    <x v="6"/>
    <d v="2023-07-12T00:00:00"/>
    <d v="2023-07-12T00:00:00"/>
    <m/>
    <s v=""/>
    <s v=""/>
    <s v=""/>
    <s v="Otorgar a la empresa PETROLEOS DEL PERU PETROPERU SA, autorización para realizar las actividades de colecta de recursos hidrobiológicos conforme al plan de trabajo denominado: “Estudio de Impacto Ambiental detallado del Proyecto de Desarrollo del Área Noroeste del Lote 64 - Campo Situche Central”"/>
    <x v="0"/>
    <m/>
    <m/>
    <m/>
    <s v="COLECTA"/>
    <m/>
    <m/>
  </r>
  <r>
    <n v="542"/>
    <s v="00542-2023-PRODUCE/DGPCHDI"/>
    <s v="00005307-2023"/>
    <x v="6"/>
    <d v="2023-07-13T00:00:00"/>
    <d v="2023-07-13T00:00:00"/>
    <m/>
    <s v=""/>
    <s v=""/>
    <s v=""/>
    <s v="Desestimar el recurso de reconsideración formulado por la señora JUANA MARIA SOLAR BORJA "/>
    <x v="0"/>
    <m/>
    <m/>
    <m/>
    <m/>
    <m/>
    <m/>
  </r>
  <r>
    <n v="543"/>
    <s v="00543-2023-PRODUCE/DGPCHDI"/>
    <s v="00047372-2023"/>
    <x v="6"/>
    <d v="2023-07-14T00:00:00"/>
    <d v="2023-07-14T00:00:00"/>
    <m/>
    <s v=""/>
    <s v=""/>
    <s v=""/>
    <s v="Modificar la autorización al plan de trabajo otorgada a favor de la empresa COMPAÑIA MINERA CHUNGAR S.A.C."/>
    <x v="0"/>
    <m/>
    <m/>
    <m/>
    <m/>
    <m/>
    <m/>
  </r>
  <r>
    <n v="544"/>
    <s v="00544-2023-PRODUCE/DGPCHDI"/>
    <s v="00048416-2023"/>
    <x v="6"/>
    <d v="2023-07-14T00:00:00"/>
    <d v="2023-07-14T00:00:00"/>
    <m/>
    <s v=""/>
    <s v=""/>
    <s v=""/>
    <s v="Declarar que la solicitud de ampliación del plazo para la ejecución de la autorización de incremento de flota a favor de la señora NICOLASA CUSTODIO HUAMANCHUMO, ha sido aprobada automáticamente a la fecha de presentación de dicha solicitud."/>
    <x v="0"/>
    <m/>
    <m/>
    <m/>
    <s v="AMPLIACION DE PLAZO AIF"/>
    <m/>
    <m/>
  </r>
  <r>
    <n v="545"/>
    <s v="00545-2023-PRODUCE/DGPCHDI"/>
    <s v="00045373-2023"/>
    <x v="6"/>
    <d v="2023-07-14T00:00:00"/>
    <d v="2023-07-14T00:00:00"/>
    <n v="18667"/>
    <s v="MILAGRO DE MI MADRE"/>
    <s v="TA-18667-PM"/>
    <s v="PANTA ECA LINA ANDREA ;PERICHE PANTA HERMINIO"/>
    <s v="Declarar que la solicitud de ampliación del plazo para la ejecución de la autorización de incremento de flota dispuesta mediante Resolución Directoral Nº 00272-2022-PRODUCE/DGPCHDI de fecha 13 de abril de 2022, a favor de los señores HERMINIO PERICHE PANTA y LINA ANDREA PANTA ECA, para la construcción de una nueva embarcación de 42.93 m³ de capacidad de bodega, vía sustitución de la embarcación pesquera no siniestrada MILAGRO DE MI MADRE con matrícula TA-18667-PM, para la extracción del recurso "/>
    <x v="0"/>
    <m/>
    <m/>
    <m/>
    <s v="AMPLIACION DE PLAZO AIF"/>
    <m/>
    <m/>
  </r>
  <r>
    <n v="546"/>
    <s v="00546-2023-PRODUCE/DGPCHDI"/>
    <s v="00016658-2023"/>
    <x v="6"/>
    <d v="2023-07-17T00:00:00"/>
    <d v="2023-07-17T00:00:00"/>
    <n v="4851"/>
    <s v="BEATITA DE HUMAY 3"/>
    <s v="PL-4851-PM"/>
    <s v="CUSTODIO HUAMANCHUMO NICOLASA"/>
    <s v="Otorgar a favor de la señora NICOLASA CUSTODIO HUAMANCHUMO, la modificación del permiso de pesca para ampliar la capacidad de bodega de la embarcación pesquera BEATITA DE HUMAY 3 con matrícula PL-4851-PM"/>
    <x v="0"/>
    <m/>
    <m/>
    <m/>
    <m/>
    <m/>
    <m/>
  </r>
  <r>
    <n v="547"/>
    <s v="00547-2023-PRODUCE/DGPCHDI"/>
    <s v="00005503-2023"/>
    <x v="6"/>
    <d v="2023-07-18T00:00:00"/>
    <d v="2023-07-18T00:00:00"/>
    <m/>
    <s v=""/>
    <s v=""/>
    <s v=""/>
    <s v="OTORGAR a favor de la empresa PROVEEDORA DE PRODUCTOS MARINOS S.A.C., la autorización de instalación para el incremento de capacidad de procesamiento"/>
    <x v="1"/>
    <m/>
    <m/>
    <m/>
    <m/>
    <m/>
    <m/>
  </r>
  <r>
    <n v="548"/>
    <s v="00548-2023-PRODUCE/DGPCHDI"/>
    <s v="00035436-2023"/>
    <x v="6"/>
    <d v="2023-07-20T00:00:00"/>
    <d v="2023-07-20T00:00:00"/>
    <n v="3027"/>
    <s v="JESUS EN TI CONFIO I"/>
    <s v="PL-3027-CM"/>
    <s v="JACINTO DE PANTA MARIA TEMPORA ;PANTA JACINTO CLAUDIO ;PANTA JACINTO MARIANO ;PANTA PANTA JOSE MERCEDES ;PERICHE MARTINEZ DE PANTA FRANCISCA ;RUIZ JACINTO DE PANTA ROSA ISABEL"/>
    <s v="Aprobar a favor de los señores MARIANO PANTA JACINTO, ROSA ISABLE RUIZ JACINTO DE PANTA, MARIA CONCEPCIÓN PANTA DE PERICHE y FROILAN PERICHE ECHE, el cambio de titular del permiso de pesca para operar la embarcación pesquera JESUS EN TI CONFIO 1 "/>
    <x v="0"/>
    <m/>
    <m/>
    <m/>
    <s v="CAMBIO DE TITULAR"/>
    <s v=" - "/>
    <m/>
  </r>
  <r>
    <n v="549"/>
    <s v="00549-2023-PRODUCE/DGPCHDI"/>
    <s v="00023231-2023"/>
    <x v="6"/>
    <d v="2023-07-20T00:00:00"/>
    <d v="2023-07-20T00:00:00"/>
    <n v="20941"/>
    <s v="NEPTUNA"/>
    <s v="HO-20941-CM"/>
    <s v="INVERSIONES MAR DE ISABEL S.A.C."/>
    <s v="Declarar improcedente la solicitud de cambio de titularidad del permiso de pesca para operar la embarcación pesquera NEPTUNA con matrícula HO-20941-CM"/>
    <x v="0"/>
    <m/>
    <m/>
    <m/>
    <s v="CAMBIO DE TITULAR"/>
    <s v=" - "/>
    <s v="DECLARAR IMPROCEDENTE"/>
  </r>
  <r>
    <n v="550"/>
    <s v="00550-2023-PRODUCE/DGPCHDI"/>
    <s v="00040400-2023"/>
    <x v="6"/>
    <d v="2023-07-20T00:00:00"/>
    <d v="2023-07-20T00:00:00"/>
    <n v="22201"/>
    <s v="FLIPER"/>
    <s v="CE-22201-CM"/>
    <s v="PERICHE INGA CHARLES MICHAEL"/>
    <s v="Aprobar a favor de la señora PLACIDA RUIZ ANTÓN VDA DE SANDOVAL el cambio de titular del permiso de pesca para operar la embarcación pesquera FLIPER con matrícula CE-22201-CM "/>
    <x v="0"/>
    <m/>
    <m/>
    <m/>
    <s v="CAMBIO DE TITULAR"/>
    <s v=" - "/>
    <m/>
  </r>
  <r>
    <n v="551"/>
    <s v="00551-2023-PRODUCE/DGPCHDI"/>
    <s v="00036340-2023"/>
    <x v="6"/>
    <d v="2023-07-21T00:00:00"/>
    <d v="2023-07-21T00:00:00"/>
    <m/>
    <s v=""/>
    <s v=""/>
    <s v=""/>
    <s v="Rectificar el error material contenido en los considerandos 1, 2 y 4, y en los artículos 1 y 4 de la Resolución Directoral 00032-2023-PRODUCE/DGPCHDI."/>
    <x v="0"/>
    <m/>
    <m/>
    <m/>
    <m/>
    <m/>
    <s v="ERROR MATERIAL"/>
  </r>
  <r>
    <n v="552"/>
    <s v="00552-2023-PRODUCE/DGPCHDI"/>
    <s v="00045339-2023"/>
    <x v="6"/>
    <d v="2023-07-21T00:00:00"/>
    <d v="2023-07-21T00:00:00"/>
    <m/>
    <s v=""/>
    <s v=""/>
    <s v=""/>
    <s v="Declarar que la solicitud de ampliación del plazo para la ejecución de la autorización de incremento de flota a favor de la empresa PESQUERA RITA CECILIA E.I.R.L., ha sido aprobada automáticamente "/>
    <x v="0"/>
    <m/>
    <m/>
    <m/>
    <s v="AMPLIACION DE PLAZO AIF"/>
    <m/>
    <m/>
  </r>
  <r>
    <n v="553"/>
    <s v="00553-2023-PRODUCE/DGPCHDI"/>
    <s v="00022300-2023"/>
    <x v="6"/>
    <d v="2023-07-21T00:00:00"/>
    <d v="2023-07-21T00:00:00"/>
    <n v="22114"/>
    <s v="DELIA I"/>
    <s v="CE-22114-CM"/>
    <s v="GRANDA ZAPATA ROXANNA NATHALY CECILIA"/>
    <s v="Declarar como no presentada la solicitud de aprobación del cambio de titular del permiso de pesca para operar la embarcación pesquera DELIA I presentada por la empresa DNG S.A.C. "/>
    <x v="0"/>
    <m/>
    <m/>
    <m/>
    <s v="CAMBIO DE TITULAR"/>
    <s v=" - "/>
    <s v="DECLARAR COMO NO PRESENTADA"/>
  </r>
  <r>
    <n v="554"/>
    <s v="00554-2023-PRODUCE/DGPCHDI"/>
    <s v="00019942-2023"/>
    <x v="6"/>
    <d v="2023-07-21T00:00:00"/>
    <d v="2023-07-21T00:00:00"/>
    <n v="63211"/>
    <s v="BENDICIÓN DE MI MADRE"/>
    <s v=" PT-63211-PM"/>
    <s v=""/>
    <s v="Declarar en abandono el procedimiento de solicitud de cambio de titular del permiso de pesca para operar la embarcación pesquera BENDICIÓN DE MI MADRE presentada por el señor SEBASTIAN PERICHE PERICHE "/>
    <x v="0"/>
    <m/>
    <m/>
    <m/>
    <s v="CAMBIO DE TITULAR"/>
    <s v=" - "/>
    <s v="ABANDONO"/>
  </r>
  <r>
    <n v="555"/>
    <s v="00555-2023-PRODUCE/DGPCHDI"/>
    <s v="00002992-2019"/>
    <x v="6"/>
    <d v="2023-07-21T00:00:00"/>
    <d v="2023-07-21T00:00:00"/>
    <m/>
    <s v=""/>
    <s v=""/>
    <s v=""/>
    <s v="Desestimar el recurso de reconsideración formulado por el señor GREGORIO PANTA ECA, mediante el escrito con registro N° 00002992-2019-E de fecha 10 de enero de 2019, interpuesto contra la Resolución Directoral N° 027-2019-PRODUCE/DGPCHDI de fecha 4 de enero de 2019, que declaró improcedente la solicitud de otorgamiento del permiso de pesca para operar la embarcación pesquera de menor escala ANA MARIA con matrícula PT-11103-BM y 25.44 m3 de capacidad de bodega"/>
    <x v="0"/>
    <s v="MENOR ESCALA"/>
    <m/>
    <s v="MENOR ESCALA"/>
    <m/>
    <m/>
    <m/>
  </r>
  <r>
    <n v="556"/>
    <s v="00556-2023-PRODUCE/DGPCHDI"/>
    <s v="00046731-2023"/>
    <x v="6"/>
    <d v="2023-07-24T00:00:00"/>
    <d v="2023-07-24T00:00:00"/>
    <m/>
    <s v=""/>
    <s v=""/>
    <s v=""/>
    <s v="SUSPENDER por única vez, los efectos de la Resolución Directoral 185-2013-PRODUCE/DGCHI, otorgada a la empresa CFG INVESTMENT S.A.C"/>
    <x v="0"/>
    <m/>
    <m/>
    <m/>
    <m/>
    <m/>
    <m/>
  </r>
  <r>
    <n v="557"/>
    <s v="00557-2023-PRODUCE/DGPCHDI"/>
    <s v="00050871-2023"/>
    <x v="6"/>
    <d v="2023-07-24T00:00:00"/>
    <d v="2023-07-24T00:00:00"/>
    <m/>
    <s v=""/>
    <s v=""/>
    <s v=""/>
    <s v="Declarar la caducidad de la autorización de incremento de flota otorgada por Resolución Directoral N° 00499-2020-PRODUCE/DGPCHDI, ampliada en su plazo mediante la Resolución Directoral N° 00233-2022-PRODUCE/DGPCHDI"/>
    <x v="0"/>
    <m/>
    <m/>
    <m/>
    <s v="AIF"/>
    <m/>
    <m/>
  </r>
  <r>
    <n v="558"/>
    <s v="00558-2023-PRODUCE/DGPCHDI"/>
    <s v="00023752-2018"/>
    <x v="6"/>
    <d v="2023-07-24T00:00:00"/>
    <d v="2023-07-24T00:00:00"/>
    <n v="22253"/>
    <s v="VICTOR OSWALDO"/>
    <s v="CE-22253-CM"/>
    <s v="CALDAS MARTINEZ JUAN OSWALDO Y SU CONYUGE DO? MARLENY ELVIRA BACA SALINAS"/>
    <s v="Otorgar al señor JUAN OSWALDO CALDAS MARTINEZ y la señora MARLENY ELVIRA BACA SALINAS, permiso de pesca para operar la embarcación pesquera de menor escala VICTOR OSWALDO con matrícula CE-22253-CM y 25.89 m3 de capacidad de bodega. En consecuencia, el permiso de pesca de menor escala en mención, habilita al señor JUAN OSWALDO CALDAS MARTINEZ y la señora MARLENY ELVIRA BACA SALINAS, para operar la embarcación VICTOR OSWALDO con matrícula CE-22253-CM"/>
    <x v="0"/>
    <s v="MENOR ESCALA"/>
    <m/>
    <s v="MENOR ESCALA"/>
    <m/>
    <m/>
    <m/>
  </r>
  <r>
    <n v="559"/>
    <s v="00559-2023-PRODUCE/DGPCHDI"/>
    <s v="00000433-2022"/>
    <x v="6"/>
    <d v="2023-07-25T00:00:00"/>
    <d v="2023-07-25T00:00:00"/>
    <m/>
    <s v=""/>
    <s v=""/>
    <s v=""/>
    <s v="Rectificar el error material contenido en los considerandos 6, 9, 10 y en el artículo 1 de la Resolución Directoral N° 00153-2022-PRODUCE/DGPCHDI de fecha 25 de febrero de 2022"/>
    <x v="0"/>
    <m/>
    <m/>
    <m/>
    <m/>
    <m/>
    <s v="ERROR MATERIAL"/>
  </r>
  <r>
    <n v="560"/>
    <s v="00560-2023-PRODUCE/DGPCHDI"/>
    <s v="00056926-2022"/>
    <x v="6"/>
    <d v="2023-07-25T00:00:00"/>
    <d v="2023-07-25T00:00:00"/>
    <m/>
    <s v=""/>
    <s v=""/>
    <s v=""/>
    <s v="Declarar la caducidad de la autorización de incremento de flota otorgada por Resolución Directoral N° 372-2020-PRODUCE/DGPCHDI, en concordancia con lo dispuesto en el subnumeral 37.1.6 del numeral 37.1 del artículo 37 del Reglamento de la Ley General de Pesca"/>
    <x v="0"/>
    <m/>
    <m/>
    <m/>
    <s v="AIF"/>
    <m/>
    <m/>
  </r>
  <r>
    <n v="561"/>
    <s v="00561-2023-PRODUCE/DGPCHDI"/>
    <s v="00051042-2023"/>
    <x v="6"/>
    <d v="2023-07-26T00:00:00"/>
    <d v="2023-07-26T00:00:00"/>
    <m/>
    <s v=""/>
    <s v=""/>
    <s v=""/>
    <s v="Declarar que la solicitud de ampliación del plazo para la ejecución de la autorización de incremento de flota  a favor de la empresa PESQUERA ARTESANAL DON PANCHO S. A. C ha sido aprobada automáticamente"/>
    <x v="0"/>
    <m/>
    <m/>
    <m/>
    <s v="AMPLIACION DE PLAZO AIF"/>
    <m/>
    <m/>
  </r>
  <r>
    <n v="562"/>
    <s v="00562-2023-PRODUCE/DGPCHDI"/>
    <s v="00035436-2023"/>
    <x v="6"/>
    <d v="2023-07-26T00:00:00"/>
    <d v="2023-07-26T00:00:00"/>
    <m/>
    <s v=""/>
    <s v=""/>
    <s v=""/>
    <s v="Rectificar el error material contenido en el artículo 1 de la Resolución Directoral 548-2023-PRODUJCE/DGPCHDI"/>
    <x v="0"/>
    <m/>
    <m/>
    <m/>
    <m/>
    <m/>
    <s v="ERROR MATERIAL"/>
  </r>
  <r>
    <n v="563"/>
    <s v="00563-2023-PRODUCE/DGPCHDI"/>
    <s v="00052023-2023"/>
    <x v="6"/>
    <d v="2023-07-26T00:00:00"/>
    <d v="2023-07-26T00:00:00"/>
    <m/>
    <s v=""/>
    <s v=""/>
    <s v=""/>
    <s v="Autorizar al Instituto del Mar del Perú (IMARPE) a ejecutar el “Plan de Monitoreo continuo de los aspectos biológicos pesqueros de la Anchoveta Cr. 2307-08&quot;, con la participación de las embarcaciones pesqueras industriales"/>
    <x v="0"/>
    <m/>
    <m/>
    <m/>
    <s v="PESCA EXPLORATORIA"/>
    <m/>
    <m/>
  </r>
  <r>
    <n v="564"/>
    <s v="00564-2023-PRODUCE/DGPCHDI"/>
    <s v="00046148-2023"/>
    <x v="7"/>
    <d v="2023-08-01T00:00:00"/>
    <d v="2023-08-01T00:00:00"/>
    <m/>
    <s v=""/>
    <s v=""/>
    <s v=""/>
    <s v="SUSPENDER por única vez, los efectos de la Resolución Directoral N° 060-2000-PE/DNPP, otorgada a la empresa CONSERVERA Y ATUNERA DEL MAR S.A., para que se dedique a la actividad de procesamiento pesquero, a través de su planta de enlatado de productos hidrobiológicos para consumo humano y planta de harina residual, de carácter accesorio y de uso exclusivo para el procesamiento de residuos de pescado y especies desechadas y/o descartadas, con capacidades instaladas de 3,488 cajas/turno y 10 th,"/>
    <x v="1"/>
    <m/>
    <m/>
    <m/>
    <m/>
    <m/>
    <m/>
  </r>
  <r>
    <n v="565"/>
    <s v="00565-2023-PRODUCE/DGPCHDI"/>
    <s v="00026937-2023"/>
    <x v="7"/>
    <d v="2023-08-01T00:00:00"/>
    <d v="2023-08-01T00:00:00"/>
    <m/>
    <s v=""/>
    <s v=""/>
    <s v=""/>
    <s v="Declarar en abandono el procedimiento de ampliación de plazo para ejecutar el plan de investigación denominado: “Elaboración de la Línea Base Hidrobiológica de la III Modificación del Estudio de Impacto Ambiental de la Unidad Minera Yanacocha”"/>
    <x v="0"/>
    <m/>
    <m/>
    <m/>
    <m/>
    <m/>
    <m/>
  </r>
  <r>
    <n v="566"/>
    <s v="00566-2023-PRODUCE/DGPCHDI"/>
    <s v="00005064-2023"/>
    <x v="7"/>
    <d v="2023-08-01T00:00:00"/>
    <d v="2023-08-01T00:00:00"/>
    <m/>
    <s v=""/>
    <s v=""/>
    <s v=""/>
    <s v="Declarar en abandono el procedimiento de ampliación de plazo para ejecutar el plan de trabajo denominado: “Evaluación Hidrobiológica en el marco del Estudio de Línea Base para la Declaración de Impacto Ambiental (DIA) para e l Estudio Definitivo del proyecto “Construcción de puentes por reemplazo en Puno” de los estudios: Estudio 1: Puente s Independencia y Caccachi y Estudio 2: Puentes Ramis y Huancané”"/>
    <x v="0"/>
    <m/>
    <m/>
    <m/>
    <m/>
    <m/>
    <m/>
  </r>
  <r>
    <n v="567"/>
    <s v="00567-2023-PRODUCE/DGPCHDI"/>
    <s v="00013818-2023"/>
    <x v="7"/>
    <d v="2023-08-01T00:00:00"/>
    <d v="2023-08-01T00:00:00"/>
    <m/>
    <s v=""/>
    <s v=""/>
    <s v=""/>
    <s v="Declarar en abandono el procedimiento de ampliación de plazo para ejecutar el plan de investigación denominado: “Monitoreo del ecosistema acuático en la Unidad Minera (U.M.) Pierina"/>
    <x v="0"/>
    <m/>
    <m/>
    <m/>
    <m/>
    <m/>
    <m/>
  </r>
  <r>
    <n v="568"/>
    <s v="00568-2023-PRODUCE/DGPCHDI"/>
    <s v="00022192-2023"/>
    <x v="7"/>
    <d v="2023-08-02T00:00:00"/>
    <d v="2023-08-02T00:00:00"/>
    <m/>
    <s v=""/>
    <s v=""/>
    <s v=""/>
    <s v="Declarar en abandono el procedimiento de autorización para efectuar Investigación Pesquera Especializada, iniciado por la ciudadana MARTHA STEFFANY CALDERON RIOS"/>
    <x v="0"/>
    <m/>
    <m/>
    <m/>
    <s v="INVESTIGACION PESQUERA ESPECIALIZADA"/>
    <m/>
    <m/>
  </r>
  <r>
    <n v="569"/>
    <s v="00569-2023-PRODUCE/DGPCHDI"/>
    <s v="00018115-2023"/>
    <x v="7"/>
    <d v="2023-08-02T00:00:00"/>
    <d v="2023-08-02T00:00:00"/>
    <m/>
    <s v=""/>
    <s v=""/>
    <s v=""/>
    <s v="Declarar en abandono el procedimiento de autorización para efectuar Investigación Pesquera Especializada, iniciado por la EMBAJADA DE LOS ESTADOS UNIDOS DE AMÉRICA"/>
    <x v="0"/>
    <m/>
    <m/>
    <m/>
    <s v="INVESTIGACION PESQUERA ESPECIALIZADA"/>
    <m/>
    <m/>
  </r>
  <r>
    <n v="570"/>
    <s v="00570-2023-PRODUCE/DGPCHDI"/>
    <s v="00014672-2023"/>
    <x v="7"/>
    <d v="2023-08-02T00:00:00"/>
    <d v="2023-08-02T00:00:00"/>
    <m/>
    <s v=""/>
    <s v=""/>
    <s v=""/>
    <s v="Declarar en abandono el procedimiento de autorización para efectuar Investigación Pesquera Especializada, iniciado por el señor EDWIN JORGE VEGA PORTALATINO a través del escrito con registro N° 00014672-2023; por los fundamentos expuestos en la parte considerativa de la presente resolución"/>
    <x v="0"/>
    <m/>
    <m/>
    <m/>
    <s v="INVESTIGACION PESQUERA ESPECIALIZADA"/>
    <m/>
    <m/>
  </r>
  <r>
    <n v="571"/>
    <s v="00571-2023-PRODUCE/DGPCHDI"/>
    <s v="00050557-2023"/>
    <x v="7"/>
    <d v="2023-08-02T00:00:00"/>
    <d v="2023-08-02T00:00:00"/>
    <m/>
    <s v=""/>
    <s v=""/>
    <s v=""/>
    <s v="Declarar la conclusión del procedimiento de queja por defectos de tramitación, sin pronunciamiento sobre el fondo, respecto a la queja formulada por la empresa PESQUERA RITA CECILIA E.I.R.L. contra la Dirección de Extracción para Consumo Humano Directo e Indirecto mediante el escrito con registro N° 00050557-2023"/>
    <x v="0"/>
    <s v="CHD"/>
    <m/>
    <m/>
    <m/>
    <m/>
    <m/>
  </r>
  <r>
    <n v="572"/>
    <s v="00572-2023-PRODUCE/DGPCHDI"/>
    <s v="00039999-2023"/>
    <x v="7"/>
    <d v="2023-08-02T00:00:00"/>
    <d v="2023-08-02T00:00:00"/>
    <m/>
    <s v=""/>
    <s v=""/>
    <s v=""/>
    <s v="Declarar en abandono el procedimiento de autorización para efectuar Investigación Pesquera Especializada, iniciado por la ciudadana ELIZABETH CAMPBELL FLORIAN a través del escrito con registro N° 00039999-2023"/>
    <x v="0"/>
    <m/>
    <m/>
    <m/>
    <s v="INVESTIGACION PESQUERA ESPECIALIZADA"/>
    <m/>
    <m/>
  </r>
  <r>
    <n v="573"/>
    <s v="00573-2023-PRODUCE/DGPCHDI"/>
    <s v="00032111-2023"/>
    <x v="7"/>
    <d v="2023-08-02T00:00:00"/>
    <d v="2023-08-02T00:00:00"/>
    <m/>
    <s v=""/>
    <s v=""/>
    <s v=""/>
    <s v=".- Declarar en abandono el procedimiento de autorización para efectuar Investigación Pesquera Especializada, iniciado por la empresa INTREPID PERU SOCIEDAD ANOMINA CERRADA - INTREPID PERU S.A.C. a través del escrito con registro N° 00032111-2023"/>
    <x v="0"/>
    <m/>
    <m/>
    <m/>
    <s v="INVESTIGACION PESQUERA ESPECIALIZADA"/>
    <m/>
    <m/>
  </r>
  <r>
    <n v="574"/>
    <s v="00574-2023-PRODUCE/DGPCHDI"/>
    <s v="00025099-2023"/>
    <x v="7"/>
    <d v="2023-08-02T00:00:00"/>
    <d v="2023-08-02T00:00:00"/>
    <m/>
    <s v=""/>
    <s v=""/>
    <s v=""/>
    <s v="Declarar en abandono el procedimiento de autorización para efectuar Investigación Pesquera Especializada, iniciado por la ciudadana MILAGROS REYES GARAY a través del escrito con registro N° 00025099-2023"/>
    <x v="0"/>
    <m/>
    <m/>
    <m/>
    <s v="INVESTIGACION PESQUERA ESPECIALIZADA"/>
    <m/>
    <m/>
  </r>
  <r>
    <n v="575"/>
    <s v="00575-2023-PRODUCE/DGPCHDI"/>
    <s v="00046180-2023"/>
    <x v="7"/>
    <d v="2023-08-02T00:00:00"/>
    <d v="2023-08-02T00:00:00"/>
    <m/>
    <s v=""/>
    <s v=""/>
    <s v=""/>
    <s v="Declarar que la solicitud de ampliación del plazo para la ejecución de la autorización de incremento de flota dispuesta mediante Resolución Directoral Nº 00118-2022-PRODUCE/DGPCHDI a favor de la empresa PESQUERA MAZE S.R.L., ha sido aprobada automáticamente a la fecha de presentación de dicha solicitud"/>
    <x v="0"/>
    <m/>
    <m/>
    <m/>
    <s v="AMPLIACION DE PLAZO AIF"/>
    <m/>
    <m/>
  </r>
  <r>
    <n v="576"/>
    <s v="00576-2023-PRODUCE/DGPCHDI"/>
    <s v="00048970-2023"/>
    <x v="7"/>
    <d v="2023-08-03T00:00:00"/>
    <d v="2023-08-03T00:00:00"/>
    <n v="4021"/>
    <s v="TIBURON 9"/>
    <s v="CE-4021-PM"/>
    <s v="PESQUERA CARAL S.A."/>
    <s v="Aprobar a favor de la empresa PESQUERA ESTRELLITA DEL SUR S.A.C. el cambio de titular del permiso de pesca para operar la embarcación pesquera TIBURON 9 "/>
    <x v="0"/>
    <m/>
    <m/>
    <m/>
    <s v="CAMBIO DE TITULAR"/>
    <s v=" - "/>
    <m/>
  </r>
  <r>
    <n v="577"/>
    <s v="00577-2023-PRODUCE/DGPCHDI"/>
    <s v="00046581-2023"/>
    <x v="7"/>
    <d v="2023-08-03T00:00:00"/>
    <d v="2023-08-03T00:00:00"/>
    <n v="16854"/>
    <s v="TIBURON 7"/>
    <s v="CO-16854-PM"/>
    <s v="PESQUERA CARAL S.A."/>
    <s v="Aprobar a favor de la empresa PESQUERA LUCIANA S.A.C. el cambio de titular del permiso de pesca para operar la embarcación pesquera TIBURON 7 "/>
    <x v="0"/>
    <m/>
    <m/>
    <m/>
    <s v="CAMBIO DE TITULAR"/>
    <s v=" - "/>
    <m/>
  </r>
  <r>
    <n v="578"/>
    <s v="00578-2023-PRODUCE/DGPCHDI"/>
    <s v="00048973-2023"/>
    <x v="7"/>
    <d v="2023-08-03T00:00:00"/>
    <d v="2023-08-03T00:00:00"/>
    <n v="4120"/>
    <s v="TIBURON 4"/>
    <s v="CE-4120-PM"/>
    <s v="PESQUERA CARAL S.A."/>
    <s v="Aprobar a favor de la empresa PESQUERA MARBLAU S.A.C., el cambio de titular del permiso de pesca para operar la embarcación pesquera TIBURON 4 "/>
    <x v="0"/>
    <m/>
    <m/>
    <m/>
    <s v="CAMBIO DE TITULAR"/>
    <s v=" - "/>
    <m/>
  </r>
  <r>
    <n v="579"/>
    <s v="00579-2023-PRODUCE/DGPCHDI"/>
    <s v="00038232-2023"/>
    <x v="7"/>
    <d v="2023-08-03T00:00:00"/>
    <d v="2023-08-03T00:00:00"/>
    <m/>
    <s v=""/>
    <s v=""/>
    <s v=""/>
    <s v="Aprobar el Listado de Asignación de Límites Máximos de Captura por Embarcación (LMCE) de la Zona Norte-Centro para la extracción del recurso Anchoveta, correspondiente a la Primera Temporada de Pesca de Anchoveta del año 2023 de la Zona Norte-Centro, establecida mediante Resolución Ministerial N° 000191-2023-PRODUCE"/>
    <x v="0"/>
    <m/>
    <m/>
    <m/>
    <s v="ASIGNACION DE LMCE"/>
    <m/>
    <m/>
  </r>
  <r>
    <n v="580"/>
    <s v="00580-2023-PRODUCE/DGPCHDI"/>
    <s v="00033702-2023"/>
    <x v="7"/>
    <d v="2023-08-04T00:00:00"/>
    <d v="2023-08-04T00:00:00"/>
    <m/>
    <s v=""/>
    <s v=""/>
    <s v=""/>
    <s v="Declarar que la solicitud de modificación del permiso de pesca por cambio de matrícula de la embarcación pesquera MONITOR HUASCAR, presentada por la empresa PESQUERA ORLAND S.A.C., ha sido aprobada automáticamente a la fecha de presentación."/>
    <x v="0"/>
    <m/>
    <m/>
    <m/>
    <s v="TUPA N° 009. MODIFICACION DEL PERMISO DE PESCA POR CAMBIO DE NOMBRE O MATRICULA DE EMBARCACION PESQUERA DE MENOR Y MAYOR ESCALA."/>
    <m/>
    <m/>
  </r>
  <r>
    <n v="581"/>
    <s v="00581-2023-PRODUCE/DGPCHDI"/>
    <s v="00032277-2023"/>
    <x v="7"/>
    <d v="2023-08-04T00:00:00"/>
    <d v="2023-08-04T00:00:00"/>
    <m/>
    <s v=""/>
    <s v=""/>
    <s v=""/>
    <s v="Modificar la autorización del plan de trabajo otorgada a favor de la empresa COMPAÑIA MINERA CARAVELI S.A.C., "/>
    <x v="0"/>
    <m/>
    <m/>
    <m/>
    <m/>
    <m/>
    <m/>
  </r>
  <r>
    <n v="582"/>
    <s v="00582-2023-PRODUCE/DGPCHDI"/>
    <s v="00029012-2023"/>
    <x v="7"/>
    <d v="2023-08-04T00:00:00"/>
    <d v="2023-08-04T00:00:00"/>
    <m/>
    <s v=""/>
    <s v=""/>
    <s v=""/>
    <s v="Otorgar a la empresa NEXA RESOURCES PERU S.A.A., autorización para realizar las actividades de colecta de recursos hidrobiológicos "/>
    <x v="0"/>
    <m/>
    <m/>
    <m/>
    <s v="COLECTA"/>
    <m/>
    <m/>
  </r>
  <r>
    <n v="583"/>
    <s v="00583-2023-PRODUCE/DGPCHDI"/>
    <s v="00030543-2023"/>
    <x v="7"/>
    <d v="2023-08-04T00:00:00"/>
    <d v="2023-08-04T00:00:00"/>
    <m/>
    <s v=""/>
    <s v=""/>
    <s v=""/>
    <s v="Otorgar a la empresa NEXA RESOURCES ATACOCHA S.A.A., autorización para realizar las actividades de colecta de recursos hidrobiológicos conforme al plan de trabajo denominado: “Monitoreo Hidrobiológico en el marco de la Segunda Modificación del Estudio de Impacto Ambiental de la Ampliación de Capacidad de Producción de la Planta Concentradora de la Concesión de Beneficio Chicrín N.° 2 a 5000 TMD”"/>
    <x v="0"/>
    <m/>
    <m/>
    <m/>
    <s v="COLECTA"/>
    <m/>
    <m/>
  </r>
  <r>
    <n v="584"/>
    <s v="00584-2023-PRODUCE/DGPCHDI"/>
    <s v="00029277-2023"/>
    <x v="7"/>
    <d v="2023-08-04T00:00:00"/>
    <d v="2023-08-04T00:00:00"/>
    <m/>
    <s v=""/>
    <s v=""/>
    <s v=""/>
    <s v="Otorgar a la empresa EMPRESA DE GENERACION ELECTRICA QUERCUS S.A.C., autorización para realizar las actividades de colecta de recursos hidrobiológicos "/>
    <x v="0"/>
    <m/>
    <m/>
    <m/>
    <s v="COLECTA"/>
    <m/>
    <m/>
  </r>
  <r>
    <n v="585"/>
    <s v="00585-2023-PRODUCE/DGPCHDI"/>
    <s v="00031438-2023"/>
    <x v="7"/>
    <d v="2023-08-04T00:00:00"/>
    <d v="2023-08-04T00:00:00"/>
    <m/>
    <s v=""/>
    <s v=""/>
    <s v=""/>
    <s v="Otorgar al PROYECTO ESPECIAL DE INFRAESTRUCTURA DE TRANSPORTE NACIONAL - PROVIAS NACIONAL, autorización para realizar las actividades de colecta de recursos hidrobiológicos conforme al plan de trabajo denominado: “Plan de Trabajo para la Colecta de Recursos Hidrobiológicos para el Levantamiento de Línea Base del Estudio de Impacto Ambiental Semidetallado del Proyecto"/>
    <x v="0"/>
    <m/>
    <m/>
    <m/>
    <s v="COLECTA"/>
    <m/>
    <m/>
  </r>
  <r>
    <n v="586"/>
    <s v="00586-2023-PRODUCE/DGPCHDI"/>
    <s v="00032913-2023"/>
    <x v="7"/>
    <d v="2023-08-04T00:00:00"/>
    <d v="2023-08-04T00:00:00"/>
    <m/>
    <s v=""/>
    <s v=""/>
    <s v=""/>
    <s v="Otorgar a la empresa OLEAGINOSAS AMAZONICAS S.A., autorización para realizar las actividades de colecta de recursos hidrobiológicos conforme al plan de trabajo denominado: “Monitoreo Hidrobiológico del Programa de Adecuación y Manejo Ambiental (PAMA)”"/>
    <x v="0"/>
    <m/>
    <m/>
    <m/>
    <s v="COLECTA"/>
    <m/>
    <m/>
  </r>
  <r>
    <n v="587"/>
    <s v="00587-2023-PRODUCE/DGPCHDI"/>
    <s v="00030282-2023"/>
    <x v="7"/>
    <d v="2023-08-04T00:00:00"/>
    <d v="2023-08-04T00:00:00"/>
    <m/>
    <s v=""/>
    <s v=""/>
    <s v=""/>
    <s v="Otorgar a la empresa COMPAÑIA MINERA KOLPA S.A., autorización para realizar las actividades de colecta de recursos hidrobiológicos "/>
    <x v="0"/>
    <m/>
    <m/>
    <m/>
    <s v="COLECTA"/>
    <m/>
    <m/>
  </r>
  <r>
    <n v="588"/>
    <s v="00588-2023-PRODUCE/DGPCHDI"/>
    <s v="00037353-2023"/>
    <x v="7"/>
    <d v="2023-08-08T00:00:00"/>
    <d v="2023-08-08T00:00:00"/>
    <n v="2265"/>
    <s v="MI JUAN"/>
    <s v="PL-002265-CM"/>
    <s v="CUSTODIO HUAMANCHUMO JUAN ANTONIO ;ZAVALETA MARTINEZ MARIA FRANCISCA"/>
    <s v="Aprobar a favor de la EMPRESA JEHOVA PODEROSO GIGANTE E.I.R.L. el cambio de titular del permiso de pesca para operar la embarcación pesquera MI JUAN"/>
    <x v="0"/>
    <m/>
    <m/>
    <m/>
    <s v="CAMBIO DE TITULAR"/>
    <s v=" - "/>
    <m/>
  </r>
  <r>
    <n v="589"/>
    <s v="00589-2023-PRODUCE/DGPCHDI"/>
    <s v="00050478-2023"/>
    <x v="7"/>
    <d v="2023-08-08T00:00:00"/>
    <d v="2023-08-08T00:00:00"/>
    <m/>
    <s v=""/>
    <s v=""/>
    <s v=""/>
    <s v="Declarar que la solicitud de ampliación del plazo para la ejecución de la autorización de incremento de flota a favor del señor FRANCISCO ANTON BANCAYAN ha sido aprobada automáticamente "/>
    <x v="0"/>
    <m/>
    <m/>
    <m/>
    <s v="AMPLIACION DE PLAZO AIF"/>
    <m/>
    <m/>
  </r>
  <r>
    <n v="590"/>
    <s v="00590-2023-PRODUCE/DGPCHDI"/>
    <s v="00033956-2023"/>
    <x v="7"/>
    <d v="2023-08-09T00:00:00"/>
    <d v="2023-08-09T00:00:00"/>
    <m/>
    <s v=""/>
    <s v=""/>
    <s v=""/>
    <s v="Otorgar a favor de la empresa JEHOVA ES LUZ DEL MUNDO S.A.C. la autorización de incremento de flota modificar la capacidad de bodega de la embarcación pesquera JEHOVA ES LUZ DEL MUNDO vía sustitución de la embarcación pesquera ZAIDA ISABEL "/>
    <x v="0"/>
    <m/>
    <m/>
    <m/>
    <s v="AIF"/>
    <m/>
    <m/>
  </r>
  <r>
    <n v="591"/>
    <s v="00591-2023-PRODUCE/DGPCHDI"/>
    <s v="00042385-2023"/>
    <x v="7"/>
    <d v="2023-08-09T00:00:00"/>
    <d v="2023-08-09T00:00:00"/>
    <m/>
    <s v=""/>
    <s v=""/>
    <s v=""/>
    <s v="Otorgar a favor de la empresa INVERSIONES MOREDA S.A.C. la autorización de incremento de flota para construir una nueva embarcación pesquera vía sustitución de la embarcación pesquera no siniestrada TINO"/>
    <x v="0"/>
    <m/>
    <m/>
    <m/>
    <s v="AIF"/>
    <m/>
    <m/>
  </r>
  <r>
    <n v="592"/>
    <s v="00592-2023-PRODUCE/DGPCHDI"/>
    <s v="00031349-2023"/>
    <x v="7"/>
    <d v="2023-08-09T00:00:00"/>
    <d v="2023-08-09T00:00:00"/>
    <m/>
    <s v=""/>
    <s v=""/>
    <s v=""/>
    <s v="Declarar como NO PRESENTADA la solicitud de autorización para realizar las actividades de colecta de recursos hidrobiológicos presentada por la empresa VIRTUOSA S.A.C. "/>
    <x v="0"/>
    <m/>
    <m/>
    <m/>
    <s v="COLECTA"/>
    <m/>
    <s v="DECLARAR COMO NO PRESENTADA"/>
  </r>
  <r>
    <n v="593"/>
    <s v="00593-2023-PRODUCE/DGPCHDI"/>
    <s v="00047151-2023"/>
    <x v="7"/>
    <d v="2023-08-09T00:00:00"/>
    <d v="2023-08-09T00:00:00"/>
    <n v="19038"/>
    <s v="VIRGEN DE LA PUERTA-1"/>
    <s v="CE-19038-CM"/>
    <s v="PESQUERA ARTESANAL SAN LORENZO S.A.C."/>
    <s v="Declarar como no presentada la solicitud de aprobación del cambio de titular del permiso de pesca para operar la embarcación pesquera de menor escala VIRGEN DE LA PUERTA 1 presentada por la empresa PESQUERA CALYPSO S. A. C."/>
    <x v="0"/>
    <m/>
    <m/>
    <s v="MENOR ESCALA"/>
    <s v="CAMBIO DE TITULAR"/>
    <s v=" - "/>
    <s v="DECLARAR COMO NO PRESENTADA"/>
  </r>
  <r>
    <n v="594"/>
    <s v="00594-2023-PRODUCE/DGPCHDI"/>
    <s v="00037476-2023"/>
    <x v="7"/>
    <d v="2023-08-09T00:00:00"/>
    <d v="2023-08-09T00:00:00"/>
    <m/>
    <s v=""/>
    <s v=""/>
    <s v=""/>
    <s v="Designar a los profesionales que se encargarán de llevar a cabo los procedimientos de fiscalización posterior de los expedientes tramitados en la Dirección General de Pesca para Consumo Humano Directo e Indirecto, durante el primer semestre del año 2023"/>
    <x v="2"/>
    <m/>
    <m/>
    <m/>
    <m/>
    <m/>
    <m/>
  </r>
  <r>
    <n v="595"/>
    <s v="00595-2023-PRODUCE/DGPCHDI"/>
    <s v="00032552-2023"/>
    <x v="7"/>
    <d v="2023-08-10T00:00:00"/>
    <d v="2023-08-10T00:00:00"/>
    <n v="27950"/>
    <s v="MI JOSE LUIS Nº 2"/>
    <s v="PL-27950-PM"/>
    <s v="EFFIO SUCLUPE GRICELDA ;SUCLUPE TEJADA GEORGINA ;SUCLUPE TEJADA JOSE DE LA ROSA ;SUCLUPE TEJADA LUIS MIGUEL ;SUCLUPE TEJADA MARCELA ;SUCLUPE TEJADA VIRGINIA ;SUCLUPE TEJADA DE BANCES MARIA JUANA ;SUCLUPE TEJADA DE HUAMANCHUMO NELY ;SUCLUPE TEJADA"/>
    <s v="Aprobar a favor de NELY SUCLUPE TEJADA DE HUAMANCHUMO, ELVIS EMANUEL SUCLUPE SANDOVAL, GEORGINIA SUCLUPE TEJADA, VIRGINIA SUCLUPE TEJADA, CARMEN ROSA SUCLUPE TEJADA DE SANCHEZ, LUIS MIGUEL SUCLUPE TEJADA, GRICELDA EFFIO SUCLUPE, MARCELA SUCLUPE TEJADA, MARIA JUANA SUCLUPE TEJADA DE BANCES, MARIA SANTOS SUCLUPE TEJADA DE MENDOZA y MARIA TOMASA TEJADA SANTAMARIA VDA. DE SUCLUPE el cambio de titular del permiso de pesca para operar la embarcación pesquera MI JOSE LUIS "/>
    <x v="0"/>
    <m/>
    <m/>
    <m/>
    <s v="CAMBIO DE TITULAR"/>
    <s v=" - "/>
    <m/>
  </r>
  <r>
    <n v="596"/>
    <s v="00596-2023-PRODUCE/DGPCHDI"/>
    <s v="00055820-2023"/>
    <x v="7"/>
    <d v="2023-08-10T00:00:00"/>
    <d v="2023-08-10T00:00:00"/>
    <m/>
    <s v=""/>
    <s v=""/>
    <s v=""/>
    <s v="APROBAR por única vez la ampliación del plazo de la autorización de instalación otorgada mediante Resolución Directoral N° 00527-2022-PRODUCE/DGPCHDI, presentada por la empresa PESQUERA HERMANOS CORDOVA S.A.C."/>
    <x v="1"/>
    <m/>
    <m/>
    <m/>
    <m/>
    <m/>
    <m/>
  </r>
  <r>
    <n v="597"/>
    <s v="00597-2023-PRODUCE/DGPCHDI"/>
    <s v="00048188-2023"/>
    <x v="7"/>
    <d v="2023-08-10T00:00:00"/>
    <d v="2023-08-10T00:00:00"/>
    <m/>
    <s v=""/>
    <s v=""/>
    <s v=""/>
    <s v="SUSPENDER por única vez, los efectos de la Resolución Directoral N° 1860-2018-PRODUCE/DGPCHDI, otorgada a la empresa VIVSALA S.R.L., para que se dedique a la actividad de procesamiento pesquero, a través de su planta de procesamiento pesquero para la producción de harina de pescado residual accesoria y complementaria a las actividades de procesamiento de recursos hidrobiológicos con destino al consumo humano directo"/>
    <x v="1"/>
    <m/>
    <m/>
    <m/>
    <m/>
    <m/>
    <m/>
  </r>
  <r>
    <n v="598"/>
    <s v="00598-2023-PRODUCE/DGPCHDI"/>
    <s v="00056301-2023"/>
    <x v="7"/>
    <d v="2023-08-10T00:00:00"/>
    <d v="2023-08-10T00:00:00"/>
    <m/>
    <s v=""/>
    <s v=""/>
    <s v=""/>
    <s v="Declarar que la solicitud de ampliación del plazo para la ejecución de la autorización de incremento de flota a favor de la empresa PESQUERA SALVE S.R.L ha sido aprobada automáticamente a la fecha de presentación."/>
    <x v="0"/>
    <m/>
    <m/>
    <m/>
    <s v="AMPLIACION DE PLAZO AIF"/>
    <m/>
    <m/>
  </r>
  <r>
    <n v="599"/>
    <s v="00599-2023-PRODUCE/DGPCHDI"/>
    <s v="00039551-2023"/>
    <x v="7"/>
    <d v="2023-08-10T00:00:00"/>
    <d v="2023-08-10T00:00:00"/>
    <m/>
    <s v=""/>
    <s v=""/>
    <s v=""/>
    <s v="Aprobar el “Plan Interno de Gestión de la DGPCHDI 2023” [Actualizado a julio 2023], que obra en anexo y forma parte integrante de la presente Resolución Directoral"/>
    <x v="2"/>
    <m/>
    <m/>
    <m/>
    <m/>
    <m/>
    <m/>
  </r>
  <r>
    <n v="600"/>
    <s v="00600-2023-PRODUCE/DGPCHDI"/>
    <s v="00030573-2023"/>
    <x v="7"/>
    <d v="2023-08-10T00:00:00"/>
    <d v="2023-08-10T00:00:00"/>
    <n v="62209"/>
    <s v="MONITOR HUASCAR 1"/>
    <s v="PL-62209-PM"/>
    <s v="PESQUERA ORLAND S. A. C"/>
    <s v="Otorgar a favor de la empresa PESQUERA ORLAND S. A. C., la modificación del permiso de pesca para ampliar la capacidad de bodega de la embarcación pesquera MONITOR HUASCAR 1 con matrícula PL-62209-PM, de 103.90 m³ a 110 m³ de capacidad de bodega, para la extracción del recurso Anchoveta con destino al consumo humano indirecto"/>
    <x v="0"/>
    <s v="CHI"/>
    <s v="ANCHOVETA"/>
    <m/>
    <m/>
    <m/>
    <m/>
  </r>
  <r>
    <n v="601"/>
    <s v="00601-2023-PRODUCE/DGPCHDI"/>
    <s v="00030559-2023"/>
    <x v="7"/>
    <d v="2023-08-10T00:00:00"/>
    <d v="2023-08-10T00:00:00"/>
    <m/>
    <s v=""/>
    <s v=""/>
    <s v=""/>
    <s v="Otorgar a favor de la empresa PESQUERA ORLAND S. A. C., la modificación del permiso de pesca para ampliar la capacidad de bodega de la embarcación pesquera PROFETA DANIEL II "/>
    <x v="0"/>
    <m/>
    <m/>
    <m/>
    <m/>
    <m/>
    <m/>
  </r>
  <r>
    <n v="602"/>
    <s v="00602-2023-PRODUCE/DGPCHDI"/>
    <s v="00030713-2023"/>
    <x v="7"/>
    <d v="2023-08-10T00:00:00"/>
    <d v="2023-08-10T00:00:00"/>
    <n v="31443"/>
    <s v="MONITOR HUASCAR"/>
    <s v="CE-31443-CM"/>
    <s v="PESQUERA MAQUEN S.A.C."/>
    <s v="Otorgar a favor de la empresa PESQUERA ORLAND S. A. C., la modificación del permiso de pesca para ampliar la capacidad de bodega de la embarcación pesquera MONITOR HUASCAR con matrícula CE-31443-CM, de 99.32 m³ a 110 m³ de capacidad de bodega, para la extracción del recurso Anchoveta con destino al consumo humano indirecto"/>
    <x v="0"/>
    <s v="CHI"/>
    <s v="ANCHOVETA"/>
    <m/>
    <m/>
    <m/>
    <m/>
  </r>
  <r>
    <n v="603"/>
    <s v="00603-2023-PRODUCE/DGPCHDI"/>
    <s v="00049350-2023"/>
    <x v="7"/>
    <d v="2023-08-11T00:00:00"/>
    <d v="2023-08-11T00:00:00"/>
    <n v="28543"/>
    <s v="DON GE"/>
    <s v="PL-28543-CM"/>
    <s v="PESQUERA ARTESANAL SAN LORENZO S.A.C."/>
    <s v="Declarar como no presentada la solicitud de aprobación del cambio de titular del permiso de pesca para operar la embarcación pesquera de menor escala DON GE presentada por la empresa PESQUERA CALYPSO S. A. C. "/>
    <x v="0"/>
    <m/>
    <m/>
    <s v="MENOR ESCALA"/>
    <s v="CAMBIO DE TITULAR"/>
    <s v=" - "/>
    <s v="DECLARAR COMO NO PRESENTADA"/>
  </r>
  <r>
    <n v="604"/>
    <s v="00604-2023-PRODUCE/DGPCHDI"/>
    <s v="00047163-2023"/>
    <x v="7"/>
    <d v="2023-08-11T00:00:00"/>
    <d v="2023-08-11T00:00:00"/>
    <n v="21720"/>
    <s v="DON PEDRO"/>
    <s v="CE-21720-CM"/>
    <s v="PESQUERA ARTESANAL SAN LORENZO S.A.C."/>
    <s v="Declarar como no presentada la solicitud de cambio de titularidad de permiso de pesca para operar la embarcación pesquera DON PEDRO presentada por la empresa PESQUERA CALYPSO S.A.C"/>
    <x v="0"/>
    <m/>
    <m/>
    <m/>
    <s v="CAMBIO DE TITULAR"/>
    <s v=" - "/>
    <s v="DECLARAR COMO NO PRESENTADA"/>
  </r>
  <r>
    <n v="605"/>
    <s v="00605-2023-PRODUCE/DGPCHDI"/>
    <s v="00030949-2023"/>
    <x v="7"/>
    <d v="2023-08-11T00:00:00"/>
    <d v="2023-08-11T00:00:00"/>
    <m/>
    <s v=""/>
    <s v=""/>
    <s v=""/>
    <s v="Otorgar a la empresa TECK PERU S.A., autorización para realizar las actividades de colecta de recursos hidrobiológicos "/>
    <x v="0"/>
    <m/>
    <m/>
    <m/>
    <s v="COLECTA"/>
    <m/>
    <m/>
  </r>
  <r>
    <n v="606"/>
    <s v="00606-2023-PRODUCE/DGPCHDI"/>
    <s v="00046721-2023"/>
    <x v="7"/>
    <d v="2023-08-11T00:00:00"/>
    <d v="2023-08-11T00:00:00"/>
    <m/>
    <s v=""/>
    <s v=""/>
    <s v=""/>
    <s v="SUSPENDER por única vez, los efectos de la Resolución Directoral 396-2011-PRODUCE/DGEPP otorgada a la empresa CFG INVESTMENT S.A.C"/>
    <x v="1"/>
    <m/>
    <m/>
    <m/>
    <m/>
    <m/>
    <m/>
  </r>
  <r>
    <n v="607"/>
    <s v="00607-2023-PRODUCE/DGPCHDI"/>
    <s v="00049364-2023"/>
    <x v="7"/>
    <d v="2023-08-11T00:00:00"/>
    <d v="2023-08-11T00:00:00"/>
    <n v="28403"/>
    <s v="JEHOVA ES MI PASTOR"/>
    <s v="PL-28403-CM"/>
    <s v="PESQUERA ARTESANAL VIRGEN DE GUADALUPE S.A.C."/>
    <s v="Declarar como no presentada la solicitud de cambio de titularidad de permiso de pesca para operar la embarcación pesquera JEHOVA ES MI PASTOR presentada por la empresa PESQUERA CALYPSO S.A.C. "/>
    <x v="0"/>
    <m/>
    <m/>
    <m/>
    <s v="CAMBIO DE TITULAR"/>
    <s v=" - "/>
    <s v="DECLARAR COMO NO PRESENTADA"/>
  </r>
  <r>
    <n v="608"/>
    <s v="00608-2023-PRODUCE/DGPCHDI"/>
    <s v="00049339-2023"/>
    <x v="7"/>
    <d v="2023-08-11T00:00:00"/>
    <d v="2023-08-11T00:00:00"/>
    <n v="28541"/>
    <s v="LA LURY"/>
    <s v="PL-28541-CM"/>
    <s v="PESQUERA ARTESANAL SAN LORENZO S.A.C."/>
    <s v="Declarar como no presentada la solicitud de aprobación del cambio de titular del permiso de pesca para operar la embarcación pesquera LA LURY presentada por la empresa PESQUERA CALYPSO S.A.C"/>
    <x v="0"/>
    <m/>
    <m/>
    <m/>
    <s v="CAMBIO DE TITULAR"/>
    <s v=" - "/>
    <s v="DECLARAR COMO NO PRESENTADA"/>
  </r>
  <r>
    <n v="609"/>
    <s v="00609-2023-PRODUCE/DGPCHDI"/>
    <s v="00049090-2023"/>
    <x v="7"/>
    <d v="2023-08-11T00:00:00"/>
    <d v="2023-08-11T00:00:00"/>
    <n v="29603"/>
    <s v="ABELITO"/>
    <s v="PL-29603-CM"/>
    <s v="NUNTON IMAN LORENZO"/>
    <s v="Declarar como no presentada la solicitud de aprobación del cambio de titular del permiso de pesca para operar la embarcación pesquera ABELITO; presentada por la EMPRESA PESQUERA LYBKA S.A.C"/>
    <x v="0"/>
    <m/>
    <m/>
    <m/>
    <s v="CAMBIO DE TITULAR"/>
    <s v=" - "/>
    <s v="DECLARAR COMO NO PRESENTADA"/>
  </r>
  <r>
    <n v="610"/>
    <s v="00610-2023-PRODUCE/DGPCHDI"/>
    <s v="00048638-2019"/>
    <x v="7"/>
    <d v="2023-08-11T00:00:00"/>
    <d v="2023-08-11T00:00:00"/>
    <m/>
    <s v=""/>
    <s v=""/>
    <s v=""/>
    <s v="Reconocer que se ha producido la caducidad de pleno derecho de la autorización de incremento de flota para la construcción de una nueva embarcación pesquera vía sustitución de la embarcación ALESHKA "/>
    <x v="0"/>
    <m/>
    <m/>
    <m/>
    <s v="AIF"/>
    <m/>
    <m/>
  </r>
  <r>
    <n v="611"/>
    <s v="00611-2023-PRODUCE/DGPCHDI"/>
    <s v="00021295-2023"/>
    <x v="7"/>
    <d v="2023-08-14T00:00:00"/>
    <d v="2023-08-14T00:00:00"/>
    <m/>
    <s v=""/>
    <s v=""/>
    <s v=""/>
    <s v="Otorgar a favor de la AUTORIDAD AUTONOMA DE MAJES, autorización para realizar las actividades de colecta de recursos hidrobiológicos "/>
    <x v="0"/>
    <m/>
    <m/>
    <m/>
    <s v="COLECTA"/>
    <m/>
    <m/>
  </r>
  <r>
    <n v="612"/>
    <s v="00612-2023-PRODUCE/DGPCHDI"/>
    <s v="00039539-2023"/>
    <x v="7"/>
    <d v="2023-08-14T00:00:00"/>
    <d v="2023-08-14T00:00:00"/>
    <m/>
    <s v=""/>
    <s v=""/>
    <s v=""/>
    <s v="Modificar la autorización del plan de trabajo a favor de la empresa OLYMPIC PERÚ INC. SUCURSAL DEL PERÚ"/>
    <x v="0"/>
    <m/>
    <m/>
    <m/>
    <m/>
    <m/>
    <m/>
  </r>
  <r>
    <n v="613"/>
    <s v="00613-2023-PRODUCE/DGPCHDI"/>
    <s v="00047168-2023"/>
    <x v="7"/>
    <d v="2023-08-14T00:00:00"/>
    <d v="2023-08-14T00:00:00"/>
    <m/>
    <s v=""/>
    <s v=""/>
    <s v=""/>
    <s v="Otorgar a favor de la empresa COMPAÑÍA DE MINAS BUENAVENTURA S.A.A, autorización para realizar las actividades de colecta de recursos hidrobiológicos."/>
    <x v="0"/>
    <m/>
    <m/>
    <m/>
    <s v="COLECTA"/>
    <m/>
    <m/>
  </r>
  <r>
    <n v="614"/>
    <s v="00614-2023-PRODUCE/DGPCHDI"/>
    <s v="00039338-2023"/>
    <x v="7"/>
    <d v="2023-08-15T00:00:00"/>
    <d v="2023-08-15T00:00:00"/>
    <m/>
    <s v=""/>
    <s v=""/>
    <s v=""/>
    <s v="Otorgar a favor de los señores LARRY ALBERTO PANTA SANCHEZ y JHONATAN BERNARDO PANTA SANCHEZ la autorización de incremento de flota modificar - ampliar - la capacidad de bodega de la embarcación pesquera SABINA BEATRIZ 2"/>
    <x v="0"/>
    <m/>
    <m/>
    <m/>
    <s v="AIF"/>
    <m/>
    <m/>
  </r>
  <r>
    <n v="615"/>
    <s v="00615-2023-PRODUCE/DGPCHDI"/>
    <s v="00032395-2023"/>
    <x v="7"/>
    <d v="2023-08-15T00:00:00"/>
    <d v="2023-08-15T00:00:00"/>
    <m/>
    <s v=""/>
    <s v=""/>
    <s v=""/>
    <s v="Otorgar a favor de la empresa PESQUERA VIOMAR S.A.C., autorización de incremento de flota para construir una nueva embarcación pesquera vía sustitución de la embarcación pesquera no siniestrada JESUS EN TI CONFIO"/>
    <x v="0"/>
    <m/>
    <m/>
    <m/>
    <s v="AIF"/>
    <m/>
    <m/>
  </r>
  <r>
    <n v="616"/>
    <s v="00616-2023-PRODUCE/DGPCHDI"/>
    <s v="00032262-2023"/>
    <x v="7"/>
    <d v="2023-08-15T00:00:00"/>
    <d v="2023-08-15T00:00:00"/>
    <m/>
    <s v=""/>
    <s v=""/>
    <s v=""/>
    <s v="Otorgar a favor de la empresa REFINERIA LA PAMPILLA S.A.A, autorización para realizar las actividades de colecta de recursos hidrobiológicos "/>
    <x v="0"/>
    <m/>
    <m/>
    <m/>
    <s v="COLECTA"/>
    <m/>
    <m/>
  </r>
  <r>
    <n v="617"/>
    <s v="00617-2023-PRODUCE/DGPCHDI"/>
    <s v="00030512-2023"/>
    <x v="7"/>
    <d v="2023-08-15T00:00:00"/>
    <d v="2023-08-15T00:00:00"/>
    <m/>
    <s v=""/>
    <s v=""/>
    <s v=""/>
    <s v="Otorgar a favor de a la empresa NEXA RESOURCES EL PORVENIR S.A.C., autorización para realizar las actividades de colecta de recursos hidrobiológicos "/>
    <x v="0"/>
    <m/>
    <m/>
    <m/>
    <s v="COLECTA"/>
    <m/>
    <m/>
  </r>
  <r>
    <n v="618"/>
    <s v="00618-2023-PRODUCE/DGPCHDI"/>
    <s v="00033167-2023"/>
    <x v="7"/>
    <d v="2023-08-15T00:00:00"/>
    <d v="2023-08-15T00:00:00"/>
    <m/>
    <s v=""/>
    <s v=""/>
    <s v=""/>
    <s v="Otorgar a la empresa MINSUR S.A., autorización para realizar las actividades de colecta de recursos hidrobiológicos "/>
    <x v="0"/>
    <m/>
    <m/>
    <m/>
    <s v="COLECTA"/>
    <m/>
    <m/>
  </r>
  <r>
    <n v="619"/>
    <s v="00619-2023-PRODUCE/DGPCHDI"/>
    <s v="00041247-2023"/>
    <x v="7"/>
    <d v="2023-08-15T00:00:00"/>
    <d v="2023-08-15T00:00:00"/>
    <n v="38109"/>
    <s v="HUACHO CINCO"/>
    <s v="IO-38109-PM"/>
    <s v="PESQUERA MAJAT S.A.C."/>
    <s v="Declarar la CADUCIDAD del permiso de pesca otorgado a favor de la empresa PESQUERA MAJAT S.A.C., para operar la embarcación HUACHO CINCO con matrícula IO-38109-PM mediante la Resolución Directoral N° 131-2016-PRODUCE/ DGCHD, por la causal de caducidad prevista en el numeral 33.8 del artículo 33 del RLGP"/>
    <x v="0"/>
    <m/>
    <m/>
    <m/>
    <s v="CADUCIDAD DE PERMISO DE PESCA"/>
    <m/>
    <m/>
  </r>
  <r>
    <n v="620"/>
    <s v="00620-2023-PRODUCE/DGPCHDI"/>
    <s v="00036238-2023"/>
    <x v="7"/>
    <d v="2023-08-15T00:00:00"/>
    <d v="2023-08-15T00:00:00"/>
    <n v="19579"/>
    <s v="MARIA JOSE"/>
    <s v="CO-19579-PM"/>
    <s v="PESQUERA DIAMANTE S.A."/>
    <s v="Archivar el procedimiento de caducidad del permiso de pesca para operar la embarcación MARIA JOSE con matrícula CO-19579-PM, iniciado mediante el Carta N° 00000420-2023-PRODUCE/DGPCHDI de fecha 11 de mayo de 2023, por la causal de caducidad prevista en el numeral 33.8 del artículo 33 del Reglamento de la Ley General de Pesca."/>
    <x v="0"/>
    <m/>
    <m/>
    <m/>
    <s v="CADUCIDAD DE PERMISO DE PESCA"/>
    <m/>
    <s v="Archivar el procedimiento de caducidad"/>
  </r>
  <r>
    <n v="621"/>
    <s v="00621-2023-PRODUCE/DGPCHDI"/>
    <s v="00072478-2019"/>
    <x v="7"/>
    <s v="16/08/2023"/>
    <s v="16/08/2023"/>
    <m/>
    <s v=""/>
    <s v=""/>
    <s v=""/>
    <s v="Declarar IMPROCEDENTE la petición administrativa relacionada al acceso a los recursos bonito, caballa, coco, cojinova, jurel, lisa, perico, tiburón, pota, lorna, cachema, barrilete y otros recursos hidrobiológicos, solicitada por el señor PEDRO REGALADO VITE ZETA."/>
    <x v="0"/>
    <m/>
    <m/>
    <m/>
    <m/>
    <m/>
    <s v="DECLARAR IMPROCEDENTE"/>
  </r>
  <r>
    <n v="622"/>
    <s v="00622-2023-PRODUCE/DGPCHDI"/>
    <s v="00057926-2023"/>
    <x v="7"/>
    <s v="16/08/2023"/>
    <s v="16/08/2023"/>
    <m/>
    <s v=""/>
    <s v=""/>
    <s v=""/>
    <s v="Modificar la autorización al plan de trabajo a favor de la empresa COMPANIA MINERA ARES S.A.C.,"/>
    <x v="0"/>
    <m/>
    <m/>
    <m/>
    <m/>
    <m/>
    <m/>
  </r>
  <r>
    <n v="623"/>
    <s v="00623-2023-PRODUCE/DGPCHDI"/>
    <s v="00039422-2023"/>
    <x v="7"/>
    <s v="16/08/2023"/>
    <s v="16/08/2023"/>
    <m/>
    <s v=""/>
    <s v=""/>
    <s v=""/>
    <s v="Otorgar a la empresa MINERA CHINALCO PERU S.A., autorización para realizar las actividades de colecta de recursos hidrobiológicos "/>
    <x v="0"/>
    <m/>
    <m/>
    <m/>
    <s v="COLECTA"/>
    <m/>
    <m/>
  </r>
  <r>
    <n v="624"/>
    <s v="00624-2023-PRODUCE/DGPCHDI"/>
    <s v="00036334-2023"/>
    <x v="7"/>
    <s v="16/08/2023"/>
    <s v="16/08/2023"/>
    <m/>
    <s v=""/>
    <s v=""/>
    <s v=""/>
    <s v="Declarar como NO PRESENTADA la solicitud de autorización para realizar las actividades de colecta de recursos hidrobiológicos presentada por la empresa VOLCAN COMPAÑIA MINERA S.A.A."/>
    <x v="0"/>
    <m/>
    <m/>
    <m/>
    <s v="COLECTA"/>
    <m/>
    <s v="DECLARAR COMO NO PRESENTADA"/>
  </r>
  <r>
    <n v="625"/>
    <s v="00625-2023-PRODUCE/DGPCHDI"/>
    <s v="00032797-2023"/>
    <x v="7"/>
    <s v="16/08/2023"/>
    <s v="16/08/2023"/>
    <m/>
    <s v=""/>
    <s v=""/>
    <s v=""/>
    <s v="Declarar como NO PRESENTADA la solicitud de autorización para realizar las actividades de colecta de recursos hidrobiológicos presentada por la empresa CONSORCIO MINERO HORIZONTE S.A. "/>
    <x v="0"/>
    <m/>
    <m/>
    <m/>
    <s v="COLECTA"/>
    <m/>
    <s v="DECLARAR COMO NO PRESENTADA"/>
  </r>
  <r>
    <n v="626"/>
    <s v="00626-2023-PRODUCE/DGPCHDI"/>
    <s v="00012391-2023"/>
    <x v="7"/>
    <s v="16/08/2023"/>
    <s v="16/08/2023"/>
    <m/>
    <s v=""/>
    <s v=""/>
    <s v=""/>
    <s v=".- Otorgar a favor del señor EDMUNDO GERARDO MORENO TERRAZAS, la Autorización para efectuar investigación pesquera especializada sin uso de embarcación"/>
    <x v="0"/>
    <m/>
    <m/>
    <m/>
    <s v="INVESTIGACION PESQUERA ESPECIALIZADA"/>
    <m/>
    <m/>
  </r>
  <r>
    <n v="627"/>
    <s v="00627-2023-PRODUCE/DGPCHDI"/>
    <s v="00043799-2023"/>
    <x v="7"/>
    <s v="16/08/2023"/>
    <s v="16/08/2023"/>
    <m/>
    <s v=""/>
    <s v=""/>
    <s v=""/>
    <s v="Aprobar a favor de la empresa NEGOCIOS HB S.A.C., el cambio de titular del permiso de pesca para operar la embarcación pesquera MARGARITA ISABEL "/>
    <x v="0"/>
    <m/>
    <m/>
    <m/>
    <s v="CAMBIO DE TITULAR"/>
    <s v=" - "/>
    <m/>
  </r>
  <r>
    <n v="628"/>
    <s v="00628-2023-PRODUCE/DGPCHDI"/>
    <s v="00022575-2023"/>
    <x v="7"/>
    <s v="16/08/2023"/>
    <s v="16/08/2023"/>
    <m/>
    <s v=""/>
    <s v=""/>
    <s v=""/>
    <s v="APROBAR a favor de la empresa CFG INVESTMENT S.A.C., el cambio de titularidad de la licencia de operación de la planta de procesamiento pesquero para la producción de harina de pescado de alto contenido proteínico "/>
    <x v="1"/>
    <m/>
    <m/>
    <m/>
    <s v="CAMBIO DE TITULAR"/>
    <m/>
    <m/>
  </r>
  <r>
    <n v="629"/>
    <s v="00629-2023-PRODUCE/DGPCHDI"/>
    <s v="00035607-2023"/>
    <x v="7"/>
    <s v="16/08/2023"/>
    <s v="16/08/2023"/>
    <n v="15259"/>
    <s v="CHAVELI II"/>
    <s v="CE-15259-PM"/>
    <s v="PESQUERA HAYDUK S.A."/>
    <s v="Archivar el procedimiento de caducidad del permiso de pesca para operar la embarcación CHAVELI II "/>
    <x v="0"/>
    <m/>
    <m/>
    <m/>
    <s v="CADUCIDAD DE PERMISO DE PESCA"/>
    <m/>
    <s v="Archivar el procedimiento de caducidad"/>
  </r>
  <r>
    <n v="630"/>
    <s v="00630-2023-PRODUCE/DGPCHDI"/>
    <s v="00051015-2023"/>
    <x v="7"/>
    <s v="17/08/2023"/>
    <s v="17/08/2023"/>
    <m/>
    <s v=""/>
    <s v=""/>
    <s v=""/>
    <s v="Aprobar a favor de la empresa LOBOS MARINOS S.A.C. el cambio de titular del permiso de pesca para operar la embarcación pesquera de mayor escala MI DIONICIO 3 "/>
    <x v="0"/>
    <m/>
    <m/>
    <m/>
    <s v="CAMBIO DE TITULAR"/>
    <s v=" - "/>
    <m/>
  </r>
  <r>
    <n v="631"/>
    <s v="00631-2023-PRODUCE/DGPCHDI"/>
    <s v="00033875-2023"/>
    <x v="7"/>
    <s v="17/08/2023"/>
    <s v="17/08/2023"/>
    <m/>
    <s v=""/>
    <s v=""/>
    <s v=""/>
    <s v="Otorgar a la empresa RÍO TINTO MINING AND EXPLORATION S.A.C., autorización para realizar las actividades de colecta de recursos hidrobiológicos "/>
    <x v="0"/>
    <m/>
    <m/>
    <m/>
    <s v="COLECTA"/>
    <m/>
    <m/>
  </r>
  <r>
    <n v="632"/>
    <s v="00632-2023-PRODUCE/DGPCHDI"/>
    <s v="00035878-2023"/>
    <x v="7"/>
    <s v="17/08/2023"/>
    <s v="17/08/2023"/>
    <n v="21455"/>
    <s v="KIARA B"/>
    <s v="CE-21455-PM"/>
    <s v="PESQUERA HAYDUK S.A."/>
    <s v="Archivar el procedimiento de caducidad del permiso de pesca para operar la embarcación KIARA B con matrícula CE-21455-PM, iniciado mediante el Carta N° 00000421-2023-PRODUCE/DGPCHDI de fecha 11 de mayo de 2023, por la causal de caducidad prevista en el numeral 33.8 del artículo 33 del Reglamento de la Ley General de Pesca."/>
    <x v="0"/>
    <m/>
    <m/>
    <m/>
    <s v="CADUCIDAD DE PERMISO DE PESCA"/>
    <m/>
    <s v="Archivar el procedimiento de caducidad"/>
  </r>
  <r>
    <n v="633"/>
    <s v="00633-2023-PRODUCE/DGPCHDI"/>
    <s v="00035610-2023"/>
    <x v="7"/>
    <s v="17/08/2023"/>
    <s v="17/08/2023"/>
    <n v="15261"/>
    <s v="YAGODA B"/>
    <s v="CE-15261-PM"/>
    <s v="PESQUERA HAYDUK S.A."/>
    <s v="Archivar el procedimiento de caducidad del permiso de pesca para operar la embarcación YAGODA B con matrícula CE-15261-PM, iniciado mediante el Carta N° 00000425-2023-PRODUCE/DGPCHDI de fecha 11 de mayo de 2023, por la causal de caducidad prevista en el numeral 33.8 del artículo 33 del Reglamento de la Ley General de Pesca."/>
    <x v="0"/>
    <m/>
    <m/>
    <m/>
    <s v="CADUCIDAD DE PERMISO DE PESCA"/>
    <m/>
    <s v="Archivar el procedimiento de caducidad"/>
  </r>
  <r>
    <n v="634"/>
    <s v="00634-2023-PRODUCE/DGPCHDI"/>
    <s v="00072478-2019"/>
    <x v="7"/>
    <s v="22/08/2023"/>
    <s v="22/08/2023"/>
    <m/>
    <s v=""/>
    <s v=""/>
    <s v=""/>
    <s v="Declarar la conclusión del procedimiento de queja por defectos de tramitación, sin pronunciamiento sobre el fondo, respecto a la queja formulada por el señor PEDRO REGALADO VITE ZETA contra el Director de la Dirección de Extracción para Consumo Humano Directo e Indirecto"/>
    <x v="0"/>
    <s v="CHD"/>
    <m/>
    <m/>
    <m/>
    <m/>
    <m/>
  </r>
  <r>
    <n v="635"/>
    <s v="00635-2023-PRODUCE/DGPCHDI"/>
    <s v="00020882-2023"/>
    <x v="7"/>
    <s v="22/08/2023"/>
    <s v="22/08/2023"/>
    <m/>
    <s v=""/>
    <s v=""/>
    <s v=""/>
    <s v="Declarar la conclusión del procedimiento de queja por defectos de tramitación, sin pronunciamiento sobre el fondo, respecto a la queja formulada por el C &amp; C CONSULTORIA Y ASESORIA LEGAL E.I.R.L contra la Dirección de Extracción para Consumo Humano Directo e Indirecto"/>
    <x v="0"/>
    <s v="CHD"/>
    <m/>
    <m/>
    <m/>
    <m/>
    <m/>
  </r>
  <r>
    <n v="636"/>
    <s v="00636-2023-PRODUCE/DGPCHDI"/>
    <s v="00035481-2023"/>
    <x v="7"/>
    <s v="23/08/2023"/>
    <s v="23/08/2023"/>
    <m/>
    <s v=""/>
    <s v=""/>
    <s v=""/>
    <s v="Otorgar a favor de la empresa INLAND ENERGY S.A.C., autorización para realizar las actividades de colecta de recursos hidrobiológicos conforme al plan de trabajo denominado: “Monitoreo hidrobiológico del Estudio de Impacto Ambiental del Proyecto Central Hidroeléctrica Santa Teresa.”"/>
    <x v="0"/>
    <m/>
    <m/>
    <m/>
    <s v="COLECTA"/>
    <m/>
    <m/>
  </r>
  <r>
    <n v="637"/>
    <s v="00637-2023-PRODUCE/DGPCHDI"/>
    <s v="00042052-2023"/>
    <x v="7"/>
    <s v="23/08/2023"/>
    <s v="23/08/2023"/>
    <n v="15260"/>
    <s v="ISABELITA_x000a_MARYLIN II_x000a_BAMAR VIII _x000a_BAMAR II"/>
    <s v="CE-28791-PM_x000a_CE-15260-PM_x000a_CO-19867-PM_x000a_CE-16661-PM"/>
    <s v="PESQUERA HAYDUK S.A."/>
    <s v="Dejar sin efecto el intercambio de capacidad de acarreo con permiso de pesca para la extracción de recurso atún de las embarcaciones ISABELITA con matrícula CE-28791-PM, MARYLIN II con matrícula CE-15260-PM, BAMAR VIII con matrícula CO-19867-PM y BAMAR II con matrícula CE-16661-PM a que se refiere el artículo 2 de la Resolución Directoral N° 581-2022-PRODUCE/DGPCHDI, conforme a los fundamentos expuestos en la presente resolución."/>
    <x v="0"/>
    <m/>
    <m/>
    <m/>
    <m/>
    <m/>
    <m/>
  </r>
  <r>
    <n v="638"/>
    <s v="00638-2023-PRODUCE/DGPCHDI"/>
    <s v="00035994-2023"/>
    <x v="7"/>
    <s v="23/08/2023"/>
    <s v="23/08/2023"/>
    <n v="16661"/>
    <s v="BAMAR II"/>
    <s v="CE-16661-PM"/>
    <s v="PESQUERA HAYDUK S.A."/>
    <s v="Archivar el procedimiento de caducidad del permiso de pesca para operar la embarcación BAMAR II con matrícula CE-16661-PM, iniciado mediante el Carta N° 00000423-2023-PRODUCE/DGPCHDI de fecha 11 de mayo de 2023, por la causal de caducidad prevista en el numeral 33.8 del artículo 33 del Reglamento de la Ley General de Pesca."/>
    <x v="0"/>
    <m/>
    <m/>
    <m/>
    <s v="CADUCIDAD DE PERMISO DE PESCA"/>
    <m/>
    <s v="Archivar el procedimiento de caducidad"/>
  </r>
  <r>
    <n v="639"/>
    <s v="00639-2023-PRODUCE/DGPCHDI"/>
    <s v="00035992-2023"/>
    <x v="7"/>
    <s v="23/08/2023"/>
    <s v="23/08/2023"/>
    <n v="15260"/>
    <s v="MARYLIN II"/>
    <s v="CE-15260-PM"/>
    <s v="PESQUERA HAYDUK S.A."/>
    <s v="Archivar el procedimiento de caducidad del permiso de pesca para operar la embarcación MARYLIN II con matrícula CE-15260-PM, iniciado mediante el Carta N° 00000419-2023-PRODUCE/DGPCHDI de fecha 11 de mayo de 2023, por la causal de caducidad prevista en el numeral 33.8 del artículo 33 del Reglamento de la Ley General de Pesca."/>
    <x v="0"/>
    <m/>
    <m/>
    <m/>
    <s v="CADUCIDAD DE PERMISO DE PESCA"/>
    <m/>
    <s v="Archivar el procedimiento de caducidad"/>
  </r>
  <r>
    <n v="640"/>
    <s v="00640-2023-PRODUCE/DGPCHDI"/>
    <s v="00035990-2023"/>
    <x v="7"/>
    <s v="23/08/2023"/>
    <s v="23/08/2023"/>
    <n v="19867"/>
    <s v="BAMAR VIII"/>
    <s v="CO-19867-PM"/>
    <s v="PESQUERA HAYDUK S.A."/>
    <s v="Archivar el procedimiento de caducidad del permiso de pesca para operar la embarcación BAMAR VIII de matrícula CO-19867-PM, iniciado mediante el Carta N° 00000422-2023-PRODUCE/DGPCHDI de fecha 11 de mayo de 2023, por la causal de caducidad prevista en el numeral 33.8 del artículo 33 del Reglamento de la Ley General de Pesca."/>
    <x v="0"/>
    <m/>
    <m/>
    <m/>
    <s v="CADUCIDAD DE PERMISO DE PESCA"/>
    <m/>
    <s v="Archivar el procedimiento de caducidad"/>
  </r>
  <r>
    <n v="641"/>
    <s v="00641-2023-PRODUCE/DGPCHDI"/>
    <s v="00032854-2023"/>
    <x v="7"/>
    <s v="24/08/2023"/>
    <s v="24/08/2023"/>
    <m/>
    <s v=""/>
    <s v=""/>
    <s v=""/>
    <s v="Otorgar a favor de la empresa GRUPO VIMALCA S.A.C., permiso de pesca para operar la embarcación pesquera JUAN PABLO 2 "/>
    <x v="0"/>
    <m/>
    <m/>
    <m/>
    <m/>
    <m/>
    <m/>
  </r>
  <r>
    <n v="642"/>
    <s v="00642-2023-PRODUCE/DGPCHDI"/>
    <s v="00057793-2023"/>
    <x v="7"/>
    <s v="24/08/2023"/>
    <s v="24/08/2023"/>
    <m/>
    <s v=""/>
    <s v=""/>
    <s v=""/>
    <s v="Declarar que la solicitud de modificación del permiso de pesca por cambio de nombre de la embarcación pesquera MI JOSE Y MERCEDES; de MI JOSE Y MERCEDES a ROSITA JANET, presentada por la EMPRESA PESQUERA ROSIJAT MA E.I.R.L ha sido aprobada automáticamente a la fecha de presentación."/>
    <x v="0"/>
    <m/>
    <m/>
    <m/>
    <s v="TUPA N° 009. MODIFICACION DEL PERMISO DE PESCA POR CAMBIO DE NOMBRE O MATRICULA DE EMBARCACION PESQUERA DE MENOR Y MAYOR ESCALA."/>
    <m/>
    <m/>
  </r>
  <r>
    <n v="643"/>
    <s v="00643-2023-PRODUCE/DGPCHDI"/>
    <s v="00041951-2023"/>
    <x v="7"/>
    <s v="25/08/2023"/>
    <s v="25/08/2023"/>
    <m/>
    <s v=""/>
    <s v=""/>
    <s v=""/>
    <s v="Declarar como NO PRESENTADA la solicitud de autorización para realizar las actividades de colecta de recursos hidrobiológicos conforme al plan de trabajo denominado: “Línea Base Hidrobiológica para el Primer Informe Técnico Sustentatorio de la Segunda MEIAsd del Proyecto de Exploración Anamaray”"/>
    <x v="0"/>
    <m/>
    <m/>
    <m/>
    <s v="COLECTA"/>
    <m/>
    <s v="DECLARAR COMO NO PRESENTADA"/>
  </r>
  <r>
    <n v="644"/>
    <s v="00644-2023-PRODUCE/DGPCHDI"/>
    <s v="00040928-2023"/>
    <x v="7"/>
    <s v="25/08/2023"/>
    <s v="25/08/2023"/>
    <m/>
    <s v=""/>
    <s v=""/>
    <s v=""/>
    <s v="Otorgar a la empresa COMPANIA MINERA ANTAMINA S.A., autorización para realizar las actividades de colecta de recursos hidrobiológicos conforme al plan de trabajo denominado: “Caracterización biológica en áreas colindantes a Antamina”"/>
    <x v="0"/>
    <m/>
    <m/>
    <m/>
    <s v="COLECTA"/>
    <m/>
    <m/>
  </r>
  <r>
    <n v="645"/>
    <s v="00645-2023-PRODUCE/DGPCHDI"/>
    <s v="00060295-2023"/>
    <x v="7"/>
    <s v="25/08/2023"/>
    <s v="25/08/2023"/>
    <m/>
    <s v=""/>
    <s v=""/>
    <s v=""/>
    <s v="Declarar que la solicitud de ampliación del plazo para la ejecución de la autorización de incremento de flota dispuesta mediante Resolución Directoral Nº 00185-2022-PRODUCE/DGPCHDI , ha sido aprobada automáticamente "/>
    <x v="0"/>
    <m/>
    <m/>
    <m/>
    <s v="AMPLIACION DE PLAZO AIF"/>
    <m/>
    <m/>
  </r>
  <r>
    <n v="646"/>
    <s v="00646-2023-PRODUCE/DGPCHDI"/>
    <s v="00060964-2023"/>
    <x v="7"/>
    <s v="25/08/2023"/>
    <s v="25/08/2023"/>
    <m/>
    <s v=""/>
    <s v=""/>
    <s v=""/>
    <s v="Autorizar a las embarcaciones pesqueras industriales detalladas en el siguiente cuadro para participar en el “Crucero de Evaluación de Biomasa Desovante de la Anchoveta aplicando el Método de Producción de Huevos (MPH 2308-09)”, conforme al Plan del Crucero propuesto por el Instituto del Mar del Perú (IMARPE): "/>
    <x v="0"/>
    <m/>
    <m/>
    <m/>
    <s v="PESCA EXPLORATORIA"/>
    <m/>
    <m/>
  </r>
  <r>
    <n v="647"/>
    <s v="00647-2023-PRODUCE/DGPCHDI"/>
    <s v="00045269-2023"/>
    <x v="7"/>
    <d v="2023-08-29T00:00:00"/>
    <d v="2023-08-29T00:00:00"/>
    <m/>
    <s v=""/>
    <s v=""/>
    <s v=""/>
    <s v="Aprobar a favor de la empresa GRUPO FERVANA S.A.C. el cambio de titular del permiso de pesca para operar la embarcación pesquera de menor escala ARYANNA "/>
    <x v="0"/>
    <m/>
    <m/>
    <s v="MENOR ESCALA"/>
    <s v="CAMBIO DE TITULAR"/>
    <s v=" - "/>
    <m/>
  </r>
  <r>
    <n v="648"/>
    <s v="00648-2023-PRODUCE/DGPCHDI"/>
    <s v="00046039-2023"/>
    <x v="7"/>
    <d v="2023-08-29T00:00:00"/>
    <d v="2023-08-29T00:00:00"/>
    <m/>
    <s v=""/>
    <s v=""/>
    <s v=""/>
    <s v="Declarar Improcedente la queja por defecto de tramitación formulada por el señor CHRISTIAN IVAN PANTA RUIZ mediante escrito de registro N° 00046039-2023-E, contra el Director de Extracción para Consumo Humano Directo e Indirecto"/>
    <x v="0"/>
    <s v="CHD"/>
    <m/>
    <m/>
    <m/>
    <m/>
    <s v="DECLARAR IMPROCEDENTE"/>
  </r>
  <r>
    <n v="649"/>
    <s v="00649-2023-PRODUCE/DGPCHDI"/>
    <s v="00033009-2023"/>
    <x v="7"/>
    <d v="2023-08-31T00:00:00"/>
    <d v="2023-08-31T00:00:00"/>
    <m/>
    <s v=""/>
    <s v=""/>
    <s v=""/>
    <s v="Declarar Improcedente el recurso de reconsideración formulado por la empresa HYDRO GLOBAL PERU S.A.C. contra la Resolución Directoral N° 00403-2023-PRODUCE/DGPCHDI"/>
    <x v="0"/>
    <m/>
    <m/>
    <m/>
    <m/>
    <m/>
    <s v="DECLARAR IMPROCEDENTE"/>
  </r>
  <r>
    <n v="650"/>
    <s v="00650-2023-PRODUCE/DGPCHDI"/>
    <s v="00038260-2023"/>
    <x v="7"/>
    <d v="2023-08-31T00:00:00"/>
    <d v="2023-08-31T00:00:00"/>
    <n v="13721"/>
    <s v="NUEVA OFELITA"/>
    <s v="CO-13721-PM"/>
    <s v="AUSTRAL GROUP S.A.A"/>
    <s v="Otorgar a favor de la empresa CFG INVESTMENT S.A.C., permiso de pesca para operar la embarcación pesquera ANDES 31 con matrícula CO-13721-PM"/>
    <x v="0"/>
    <m/>
    <m/>
    <m/>
    <m/>
    <m/>
    <m/>
  </r>
  <r>
    <n v="651"/>
    <s v="00651-2023-PRODUCE/DGPCHDI"/>
    <s v="00043960-2023"/>
    <x v="7"/>
    <d v="2023-08-31T00:00:00"/>
    <d v="2023-08-31T00:00:00"/>
    <m/>
    <s v=""/>
    <s v=""/>
    <s v=""/>
    <s v="Declarar IMPROCEDENTE la petición administrativa relacionada al acceso a los recursos, solicitada por la empresa PESQUERA BERLITA S.A.C., "/>
    <x v="0"/>
    <m/>
    <m/>
    <m/>
    <m/>
    <m/>
    <s v="DECLARAR IMPROCEDENTE"/>
  </r>
  <r>
    <n v="652"/>
    <s v="00652-2023-PRODUCE/DGPCHDI"/>
    <s v="00043961-2023"/>
    <x v="8"/>
    <d v="2023-09-01T00:00:00"/>
    <d v="2023-09-01T00:00:00"/>
    <m/>
    <s v=""/>
    <s v=""/>
    <s v=""/>
    <s v="Declarar IMPROCEDENTE la petición administrativa relacionada al acceso a los recursos, solicitada por la empresa PESQUERA BERLITA S.A.C"/>
    <x v="0"/>
    <m/>
    <m/>
    <m/>
    <m/>
    <m/>
    <s v="DECLARAR IMPROCEDENTE"/>
  </r>
  <r>
    <n v="653"/>
    <s v="00653-2023-PRODUCE/DGPCHDI"/>
    <s v="00028654-2023"/>
    <x v="8"/>
    <d v="2023-09-01T00:00:00"/>
    <d v="2023-09-01T00:00:00"/>
    <m/>
    <s v=""/>
    <s v=""/>
    <s v=""/>
    <s v="OTORGAR a favor de la empresa MICROEMPRESA CRUDO Y COCIDO S.A.C., la autorización de instalación para el aumento de capacidad de procesamiento de 2288 cajas/turno a 3536 cajas/turno de la planta de enlatado de productos hidrobiológicos"/>
    <x v="1"/>
    <m/>
    <m/>
    <m/>
    <m/>
    <m/>
    <m/>
  </r>
  <r>
    <n v="654"/>
    <s v="00654-2023-PRODUCE/DGPCHDI"/>
    <s v="00043967-2023"/>
    <x v="8"/>
    <d v="2023-09-01T00:00:00"/>
    <d v="2023-09-01T00:00:00"/>
    <m/>
    <s v=""/>
    <s v=""/>
    <s v=""/>
    <s v="Declarar IMPROCEDENTE la petición administrativa relacionada al acceso a los recursos, solicitada por la empresa PESQUERA SAN SEBASTIÁN S.A.C"/>
    <x v="0"/>
    <m/>
    <m/>
    <m/>
    <m/>
    <m/>
    <s v="DECLARAR IMPROCEDENTE"/>
  </r>
  <r>
    <n v="655"/>
    <s v="00655-2023-PRODUCE/DGPCHDI"/>
    <s v="00051201-2023"/>
    <x v="8"/>
    <d v="2023-09-05T00:00:00"/>
    <d v="2023-09-05T00:00:00"/>
    <m/>
    <s v=""/>
    <s v=""/>
    <s v=""/>
    <s v="Otorgar a la empresa BHP WORLD EXPLORATION INC. SUCURSAL DEL PERU, autorización para realizar las actividades de colecta de recursos hidrobiológicos "/>
    <x v="0"/>
    <m/>
    <m/>
    <m/>
    <s v="COLECTA"/>
    <m/>
    <m/>
  </r>
  <r>
    <n v="656"/>
    <s v="00656-2023-PRODUCE/DGPCHDI"/>
    <s v="00060063-2023"/>
    <x v="8"/>
    <d v="2023-09-06T00:00:00"/>
    <d v="2023-09-06T00:00:00"/>
    <m/>
    <m/>
    <m/>
    <s v=""/>
    <s v="Otorgar a la empresa VOLCAN COMPAÑIA MINERA S.A.A., autorización para realizar las actividades de colecta de recursos hidrobiológicos"/>
    <x v="0"/>
    <m/>
    <m/>
    <m/>
    <s v="COLECTA"/>
    <m/>
    <m/>
  </r>
  <r>
    <n v="657"/>
    <s v="00657-2023-PRODUCE/DGPCHDI"/>
    <s v="00043464-2023"/>
    <x v="8"/>
    <d v="2023-09-07T00:00:00"/>
    <d v="2023-09-07T00:00:00"/>
    <m/>
    <m/>
    <m/>
    <s v=""/>
    <s v="Modificar la autorización del plan de trabajo otorgada a favor de la empresa Pan American Silver Huarón S.A."/>
    <x v="0"/>
    <m/>
    <m/>
    <m/>
    <m/>
    <m/>
    <m/>
  </r>
  <r>
    <n v="658"/>
    <s v="00658-2023-PRODUCE/DGPCHDI"/>
    <s v="00041042-2023"/>
    <x v="8"/>
    <d v="2023-09-07T00:00:00"/>
    <d v="2023-09-07T00:00:00"/>
    <m/>
    <m/>
    <m/>
    <s v=""/>
    <s v="Declarar Improcedente el recurso de reconsideración formulado por la empresa PETROTAL PERÚ S.R.L"/>
    <x v="0"/>
    <m/>
    <m/>
    <m/>
    <m/>
    <m/>
    <s v="DECLARAR IMPROCEDENTE"/>
  </r>
  <r>
    <n v="659"/>
    <s v="00659-2023-PRODUCE/DGPCHDI"/>
    <s v="00040996-2023"/>
    <x v="8"/>
    <d v="2023-09-07T00:00:00"/>
    <d v="2023-09-07T00:00:00"/>
    <m/>
    <m/>
    <m/>
    <s v=""/>
    <s v="Aceptar el DESISTIMIENTO formulado por la empresa ESMERALDA CORP S.A.C., respecto a la solicitud de suspensión temporal de licencia de operación de la planta de harina residual de descartes y residuos de recursos hidrobiológicos, accesoria y complementaria al funcionamiento de sus actividades principales (congelado y enlatado) para consumo humano indirecto"/>
    <x v="1"/>
    <m/>
    <m/>
    <m/>
    <m/>
    <m/>
    <m/>
  </r>
  <r>
    <n v="660"/>
    <s v="00660-2023-PRODUCE/DGPCHDI"/>
    <s v="00039035-2023"/>
    <x v="8"/>
    <d v="2023-09-07T00:00:00"/>
    <d v="2023-09-07T00:00:00"/>
    <m/>
    <m/>
    <m/>
    <s v=""/>
    <s v="Otorgar a la empresa COMPAÑÍA MINERA ARGENTUM S.A., autorización para realizar las actividades de colecta de recursos hidrobiológicos conforme al plan de trabajo denominado: “Monitoreo Hidrobiológico del “Estudio de Impacto Ambiental semidetallado del Proyecto de Exploración Minera Ticlio”"/>
    <x v="0"/>
    <m/>
    <m/>
    <m/>
    <s v="COLECTA"/>
    <m/>
    <m/>
  </r>
  <r>
    <n v="661"/>
    <s v="00661-2023-PRODUCE/DGPCHDI"/>
    <s v="00064123-2023"/>
    <x v="8"/>
    <d v="2023-09-08T00:00:00"/>
    <d v="2023-09-08T00:00:00"/>
    <m/>
    <m/>
    <m/>
    <s v=""/>
    <s v="Autorizar a las embarcaciones pesqueras industriales detalladas en el siguiente cuadro para participar en el Crucero de Evaluación Hidroacústica de Anchoveta y Otros Recursos Pelágicos Cr 2309 - 10, conforme al Plan del Crucero propuesto por el Instituto del Mar del Perú"/>
    <x v="0"/>
    <m/>
    <m/>
    <m/>
    <s v="PESCA EXPLORATORIA"/>
    <m/>
    <m/>
  </r>
  <r>
    <n v="662"/>
    <s v="00662-2023-PRODUCE/DGPCHDI"/>
    <s v="00062645-2023"/>
    <x v="8"/>
    <d v="2023-09-08T00:00:00"/>
    <d v="2023-09-08T00:00:00"/>
    <m/>
    <m/>
    <m/>
    <s v=""/>
    <s v="Declarar que la solicitud de ampliación del plazo para la ejecución de la autorización de incremento de flota a favor de la empresa SAKANA DEL PERU S.A., para la construcción de una nueva embarcación vía sustitución de la e/p no siniestrada EKANS ha sido aprobada automáticamente"/>
    <x v="0"/>
    <m/>
    <m/>
    <m/>
    <s v="AMPLIACION DE PLAZO AIF"/>
    <m/>
    <m/>
  </r>
  <r>
    <n v="663"/>
    <s v="00663-2023-PRODUCE/DGPCHDI"/>
    <s v="00062649-2023"/>
    <x v="8"/>
    <d v="2023-09-08T00:00:00"/>
    <d v="2023-09-08T00:00:00"/>
    <m/>
    <m/>
    <m/>
    <s v=""/>
    <s v="Declarar que la solicitud de ampliación del plazo para la ejecución de la autorización de incremento de flota a favor de la empresa SAKANA DEL PERU S.A., para la construcción de una nueva embarcación vía sustitución de la e/p no siniestrada TIUSKA ha sido aprobada automáticamente a la fecha de presentación "/>
    <x v="0"/>
    <m/>
    <m/>
    <m/>
    <s v="AMPLIACION DE PLAZO AIF"/>
    <m/>
    <m/>
  </r>
  <r>
    <n v="664"/>
    <s v="00664-2023-PRODUCE/DGPCHDI"/>
    <s v="00061446-2023"/>
    <x v="8"/>
    <d v="2023-09-08T00:00:00"/>
    <d v="2023-09-08T00:00:00"/>
    <m/>
    <m/>
    <m/>
    <s v=""/>
    <s v="Aceptar el desistimiento del procedimiento de cambio de titularidad de la autorización del incremento de flota, vía sustitución de la e/p no siniestrada SEÑOR DE LA SOLEDAD formulado por los señores JOSÉ ARTURO JACINTO MONTENEGRO y CRISTINA LUCILA BELTRAN ORTEGA"/>
    <x v="0"/>
    <m/>
    <m/>
    <m/>
    <s v="AIF"/>
    <s v=" - "/>
    <s v="ACEPTAR DESISTIMIENTO"/>
  </r>
  <r>
    <n v="665"/>
    <s v="00665-2023-PRODUCE/DGPCHDI"/>
    <s v="00024171-2023"/>
    <x v="8"/>
    <d v="2023-09-08T00:00:00"/>
    <d v="2023-09-08T00:00:00"/>
    <m/>
    <m/>
    <m/>
    <s v=""/>
    <s v="Declarar como IMPROCEDENTE  la solicitud de aprobación del permiso de pesca para operar la e/p MARIA ANGELITA presentada por los señores ISIDORA GALAN DE ECHE, ALDAIR ALEXIS ECHE GALAN, CESAR ALBERTO ECHE GALAN, EDER JAVIER ECHE GALAN, JORGE LUIS ECHE GALAN, JUNIOR GALINDO ECHE GALAN, KEVIN DENILSON ECHE GALAN y WILMER DAVID ECHE GALAN"/>
    <x v="0"/>
    <m/>
    <m/>
    <m/>
    <m/>
    <m/>
    <m/>
  </r>
  <r>
    <n v="666"/>
    <s v="00666-2023-PRODUCE/DGPCHDI"/>
    <s v="00038738-2023"/>
    <x v="8"/>
    <d v="2023-09-14T00:00:00"/>
    <d v="2023-09-14T00:00:00"/>
    <m/>
    <m/>
    <m/>
    <s v=""/>
    <s v="Otorgar a la empresa EMPRESA DE GENERACIÓN ELÉCTRICA CICLÓN DEL NORTE S.A.C, autorización para realizar las actividades de colecta de recursos hidrobiológicos conforme al plan de trabajo denominado: “Evaluación de Línea Base Hidrobiológica del Estudio de Impacto Ambiental Semidetallado (EIA-sd) del Proyecto “Central Eólica Ciclón”"/>
    <x v="0"/>
    <m/>
    <m/>
    <m/>
    <s v="COLECTA"/>
    <m/>
    <m/>
  </r>
  <r>
    <n v="667"/>
    <s v="00667-2023-PRODUCE/DGPCHDI"/>
    <s v="00038735-2023"/>
    <x v="8"/>
    <d v="2023-09-14T00:00:00"/>
    <d v="2023-09-14T00:00:00"/>
    <m/>
    <m/>
    <m/>
    <s v=""/>
    <s v="Otorgar a la empresa Zapote S.A.C., autorización para realizar las actividades de colecta de recursos hidrobiológicos conforme al plan de trabajo denominado: “Evaluación de Línea Base hidrobiológica del Estudio de Impacto Ambiental Semidetallado (EIA-sd) del Proyecto “Central Eólica Zapote”"/>
    <x v="0"/>
    <m/>
    <m/>
    <m/>
    <s v="COLECTA"/>
    <m/>
    <m/>
  </r>
  <r>
    <n v="668"/>
    <s v="00668-2023-PRODUCE/DGPCHDI"/>
    <s v="00039875-2023"/>
    <x v="8"/>
    <d v="2023-09-19T00:00:00"/>
    <d v="2023-09-19T00:00:00"/>
    <m/>
    <m/>
    <m/>
    <s v=""/>
    <s v="Otorgar a la empresa VALE EXPLORATION PERU S.A.C., autorización para realizar las actividades de colecta de recursos hidrobiológicos conforme al plan de trabajo denominado: “Evaluación Hidrobiológica para la Declaración de Impacto Ambiental del Proyecto de Exploración Minera Chaska”"/>
    <x v="0"/>
    <m/>
    <m/>
    <m/>
    <s v="COLECTA"/>
    <m/>
    <m/>
  </r>
  <r>
    <n v="669"/>
    <s v="00669-2023-PRODUCE/DGPCHDI"/>
    <s v="00062383-2023"/>
    <x v="8"/>
    <d v="2023-09-19T00:00:00"/>
    <d v="2023-09-19T00:00:00"/>
    <n v="11860"/>
    <s v="MI SAN MARTIN III"/>
    <s v="PT-11860-CM"/>
    <s v="PANTA JACINTO SUSANA ;PANTA PANTA PATRICIO"/>
    <s v="La solicitud de ampliación del plazo para la ejecución de la autorización de incremento de flota dispuesta mediante Resolución Directoral Nº 00222-2022-PRODUCE/DGPCHDI, a favor del señor JULIO CESAR PANTA PANTA, para construir una nueva embarcación pesquera de 51.78 m³ de capacidad de bodega, vía sustitución de la embarcación pesquera no siniestrada MI SAN MARTIN III con matrícula PT-11860-CM y 51.78 m³ de capacidad de bodega, para la extracción de los recursos Anchoveta y Sardina con destino al"/>
    <x v="0"/>
    <m/>
    <m/>
    <m/>
    <s v="AMPLIACION DE PLAZO AIF"/>
    <m/>
    <m/>
  </r>
  <r>
    <n v="670"/>
    <s v="00670-2023-PRODUCE/DGPCHDI"/>
    <s v="00047479-2023"/>
    <x v="8"/>
    <d v="2023-09-19T00:00:00"/>
    <d v="2023-09-19T00:00:00"/>
    <n v="68933"/>
    <s v="MODESTO 8"/>
    <s v="CE-68933-PM"/>
    <s v="PESQUERA NIROCI S.A.C"/>
    <s v="Otorgar a favor de la empresa PESQUERA NIROCI S.A.C., permiso de pesca para operar la embarcación pesquera MODESTO 8 con matrícula CE-68933-PM, de 277.53 m³ de capacidad de bodega, para la extracción del recurso Anchoveta con destino al consumo humano indirecto, en virtud de la ejecución de la autorización de incremento de flota otorgada mediante Resolución Directoral Nº 004-2022-PRODUCE/DGPCHDI"/>
    <x v="0"/>
    <s v="CHI"/>
    <s v="ANCHOVETA"/>
    <m/>
    <s v="AIF"/>
    <m/>
    <m/>
  </r>
  <r>
    <n v="671"/>
    <s v="00671-2023-PRODUCE/DGPCHDI"/>
    <s v="00066025-2023"/>
    <x v="8"/>
    <d v="2023-09-19T00:00:00"/>
    <d v="2023-09-19T00:00:00"/>
    <n v="19733"/>
    <s v="ASMAR II"/>
    <s v="PL-19733-CM"/>
    <s v="CORPORACION PESQUERA ERMA S.A.C."/>
    <s v="La solicitud de ampliación del plazo para la ejecución de la autorización de incremento de flota dispuesta mediante Resolución Directoral Nº 00307-2022-PRODUCE/DGPCHDI, a favor de la empresa CORPORACION PESQUERA ERMA S.A.C., para la construcción de una nueva embarcación de 98.17 m3 de capacidad de bodega, vía sustitución de la embarcación pesquera no siniestrada ASMAR II con matrícula PL-19733-CM, para la extracción del recurso Anchoveta con destino al consumo humano indirecto, ha sido aprobada "/>
    <x v="0"/>
    <s v="CHI"/>
    <s v="ANCHOVETA"/>
    <m/>
    <s v="AMPLIACION DE PLAZO AIF"/>
    <m/>
    <m/>
  </r>
  <r>
    <n v="672"/>
    <s v="00672-2023-PRODUCE/DGPCHDI"/>
    <s v="00000938-2023"/>
    <x v="8"/>
    <d v="2023-09-19T00:00:00"/>
    <d v="2023-09-19T00:00:00"/>
    <n v="28571"/>
    <s v="ILE? I"/>
    <s v="CO-28571-PM"/>
    <s v="PESQUERA APNEA S.A.C."/>
    <s v="Otorgar a favor de la empresa PESQUERA CANTABRIA S. A., autorización de incremento de flota para ampliar el permiso de pesca para operar la embarcación ILEÑA I con matrícula CO-28571-PM, para la extracción de los recursos Anchoveta y Sardina con destino al consumo humano indirecto, provenientes de las embarcaciones pesqueras ASIA 2 con matrícula CE-0256-PM, ALFA con matrícula CO-12432-PM y DON JOSE I de matrícula CO-21678-PM."/>
    <x v="0"/>
    <m/>
    <m/>
    <m/>
    <s v="AIF"/>
    <m/>
    <m/>
  </r>
  <r>
    <n v="673"/>
    <s v="00673-2023-PRODUCE/DGPCHDI"/>
    <s v="00056196-2023"/>
    <x v="8"/>
    <d v="2023-09-20T00:00:00"/>
    <d v="2023-09-20T00:00:00"/>
    <m/>
    <m/>
    <m/>
    <s v=""/>
    <s v="OTORGAR a favor de la empresa PESCADOS Y CEFALOPODOS DEL PERU SOCIEDAD ANONIMA CERRADA-PECEPE S.A.C, la autorización de instalación de una planta de procesamiento pesquero para la producción de congelado de productos hidrobiológicos."/>
    <x v="1"/>
    <m/>
    <m/>
    <m/>
    <m/>
    <m/>
    <m/>
  </r>
  <r>
    <n v="674"/>
    <s v="00674-2023-PRODUCE/DGPCHDI"/>
    <s v="00047691-2023"/>
    <x v="8"/>
    <d v="2023-09-20T00:00:00"/>
    <d v="2023-09-20T00:00:00"/>
    <m/>
    <m/>
    <m/>
    <s v=""/>
    <s v="Otorgar a favor del señor VICTOR GRABIEL NUNTON BERNAL, permiso de pesca para operar la embarcación pesquera FIORELLA  "/>
    <x v="0"/>
    <m/>
    <m/>
    <m/>
    <m/>
    <m/>
    <m/>
  </r>
  <r>
    <n v="675"/>
    <s v="00675-2023-PRODUCE/DGPCHDI"/>
    <s v="00068030-2023"/>
    <x v="8"/>
    <d v="2023-09-21T00:00:00"/>
    <d v="2023-09-21T00:00:00"/>
    <m/>
    <m/>
    <m/>
    <s v=""/>
    <s v="La solicitud de ampliación del plazo para la ejecución de la autorización de incremento de flota dispuesta mediante Resolución Directoral Nº 00277-2022-PRODUCE/DGPCHDI, a favor de la empresa PESQUERA EXALMAR S.A.A., ha sido aprobada automáticamente"/>
    <x v="0"/>
    <m/>
    <m/>
    <m/>
    <s v="AMPLIACION DE PLAZO AIF"/>
    <m/>
    <m/>
  </r>
  <r>
    <n v="676"/>
    <s v="00676-2023-PRODUCE/DGPCHDI"/>
    <s v="00041803-2023"/>
    <x v="8"/>
    <d v="2023-09-21T00:00:00"/>
    <d v="2023-09-21T00:00:00"/>
    <m/>
    <m/>
    <m/>
    <s v=""/>
    <s v="Otorgar a la empresa HIDROELÉCTRICA HUANCHOR S.A.C., autorización para realizar las actividades de colecta de recursos hidrobiológicos conforme al plan de trabajo denominado: “Línea Base Hidrobiológica para la Modificación de la Declaración de Impacto Ambiental (MDIA) de la Central Hidroeléctrica Huanchor y la Línea de Transmisión 50 kV S.E. Huanchor - S.E. San Mateo”, "/>
    <x v="0"/>
    <m/>
    <m/>
    <m/>
    <s v="COLECTA"/>
    <m/>
    <m/>
  </r>
  <r>
    <n v="677"/>
    <s v="00677-2023-PRODUCE/DGPCHDI"/>
    <s v="00035246-2023"/>
    <x v="8"/>
    <d v="2023-09-21T00:00:00"/>
    <d v="2023-09-21T00:00:00"/>
    <m/>
    <m/>
    <m/>
    <s v=""/>
    <s v="Otorgar a la EMPRESA REGIONAL DE SERVICIO PÚBLICO DE ELECTRICIDAD DEL ORIENTE S.A., autorización para realizar las actividades de colecta de recursos hidrobiológicos conforme al plan de trabajo denominado: “Plan Ambiental Detallado de la Central Hidroeléctrica Quanda”"/>
    <x v="0"/>
    <m/>
    <m/>
    <m/>
    <s v="COLECTA"/>
    <m/>
    <m/>
  </r>
  <r>
    <n v="678"/>
    <s v="00678-2023-PRODUCE/DGPCHDI"/>
    <s v="00040620-2023"/>
    <x v="8"/>
    <d v="2023-09-21T00:00:00"/>
    <d v="2023-09-21T00:00:00"/>
    <m/>
    <m/>
    <m/>
    <s v=""/>
    <s v="Otorgar a la empresa Cori Puno S.A.C., autorización para realizar las actividades de colecta de recursos hidrobiológicos conforme al plan de trabajo denominado: “Evaluación de Comunidades Hidrobiológicas para la Modificación del Estudio de Impacto Ambiental del Proyecto “Ampliación de la Explotación a Tajo Abierto y Beneficio de Minerales hasta 3500 TMS/D”, "/>
    <x v="0"/>
    <m/>
    <m/>
    <m/>
    <s v="COLECTA"/>
    <m/>
    <m/>
  </r>
  <r>
    <n v="679"/>
    <s v="00679-2023-PRODUCE/DGPCHDI"/>
    <s v="00052281-2023"/>
    <x v="8"/>
    <d v="2023-09-21T00:00:00"/>
    <d v="2023-09-21T00:00:00"/>
    <n v="28542"/>
    <s v="DON WILY"/>
    <s v="PL-28542-CM"/>
    <s v="PESQUERA ARTESANAL SAN LORENZO S.A.C."/>
    <s v="Aprobar a favor de la empresa PESQUERA CALYPSO S.A.C. el cambio de titular del permiso de pesca para operar la embarcación pesquera de menor escala DON WILY con matrícula PL-28542-CM y 32.33 m3 de capacidad de bodega."/>
    <x v="0"/>
    <m/>
    <m/>
    <s v="MENOR ESCALA"/>
    <s v="CAMBIO DE TITULAR"/>
    <s v=" - "/>
    <m/>
  </r>
  <r>
    <n v="680"/>
    <s v="00680-2023-PRODUCE/DGPCHDI"/>
    <s v="00052262-2023"/>
    <x v="8"/>
    <d v="2023-09-21T00:00:00"/>
    <d v="2023-09-21T00:00:00"/>
    <n v="22695"/>
    <s v="VENTISQUERO"/>
    <s v="CO-22695-CM"/>
    <s v="KARDUM GONZALES MARITZA CARMEN ;VASQUEZ GIGLIO JORGE ENRIQUE"/>
    <s v="Aprobar a favor de la empresa PESQUERA CALYPSO S.A.C. el cambio de titular del permiso de pesca para operar la embarcación pesquera de menor escala VENTISQUERO con matrícula CO-22695-CM y 30.26 m³ de capacidad de bodega"/>
    <x v="0"/>
    <m/>
    <m/>
    <s v="MENOR ESCALA"/>
    <s v="CAMBIO DE TITULAR"/>
    <s v=" - "/>
    <m/>
  </r>
  <r>
    <n v="681"/>
    <s v="00681-2023-PRODUCE/DGPCHDI"/>
    <s v="00005210-2023"/>
    <x v="8"/>
    <d v="2023-09-22T00:00:00"/>
    <d v="2023-09-22T00:00:00"/>
    <m/>
    <s v=""/>
    <s v=""/>
    <s v=""/>
    <s v="OTORGAR a favor de la empresa CONSORCIO INDUSTRIAL SUR PERU S.A.C., la autorización de instalación para el aumento de capacidad de procesamiento de la planta de congelado"/>
    <x v="1"/>
    <m/>
    <m/>
    <m/>
    <m/>
    <m/>
    <m/>
  </r>
  <r>
    <n v="682"/>
    <s v="00682-2023-PRODUCE/DGPCHDI"/>
    <s v="00032456-2023"/>
    <x v="8"/>
    <d v="2023-09-25T00:00:00"/>
    <d v="2023-09-25T00:00:00"/>
    <m/>
    <s v=""/>
    <s v=""/>
    <s v=""/>
    <s v="OTORGAR a favor de la empresa FERNANDEZ S.A.C., la autorización de instalación para el aumento de capacidad de procesamiento."/>
    <x v="1"/>
    <m/>
    <m/>
    <m/>
    <m/>
    <m/>
    <m/>
  </r>
  <r>
    <n v="683"/>
    <s v="00683-2023-PRODUCE/DGPCHDI"/>
    <s v="00047937-2023"/>
    <x v="8"/>
    <d v="2023-09-25T00:00:00"/>
    <d v="2023-09-25T00:00:00"/>
    <n v="16661"/>
    <s v="BAMAR II"/>
    <s v="CE-16661-PM"/>
    <s v="PESQUERA HAYDUK S.A."/>
    <s v="Rectificar el error material contenido en la parte de vistos de la Resolución Directoral 638 2023 PRODUCE DGPCHDI"/>
    <x v="0"/>
    <m/>
    <m/>
    <m/>
    <m/>
    <m/>
    <s v="ERROR MATERIAL"/>
  </r>
  <r>
    <n v="684"/>
    <s v="00684-2023-PRODUCE/DGPCHDI"/>
    <s v="00047166-2023"/>
    <x v="8"/>
    <d v="2023-09-25T00:00:00"/>
    <d v="2023-09-25T00:00:00"/>
    <n v="28358"/>
    <s v="KAREN"/>
    <s v="CE-28358-CM"/>
    <s v="PESQUERA ARTESANAL SAN LORENZO S.A.C."/>
    <s v="Aprobar a favor de la empresa PESQUERA CALYPSO S.A.C. el cambio de titular del permiso de pesca para operar la embarcación pesquera de menor escala KAREN "/>
    <x v="0"/>
    <m/>
    <m/>
    <s v="MENOR ESCALA"/>
    <s v="CAMBIO DE TITULAR"/>
    <s v=" - "/>
    <m/>
  </r>
  <r>
    <n v="685"/>
    <s v="00685-2023-PRODUCE/DGPCHDI"/>
    <s v="00042883-2023"/>
    <x v="8"/>
    <d v="2023-09-25T00:00:00"/>
    <d v="2023-09-25T00:00:00"/>
    <m/>
    <s v=""/>
    <s v=""/>
    <s v=""/>
    <s v="Declarar como NO PRESENTADA la solicitud de autorización para realizar las actividades de colecta de recursos hidrobiológicos "/>
    <x v="0"/>
    <m/>
    <m/>
    <m/>
    <s v="COLECTA"/>
    <m/>
    <s v="DECLARAR COMO NO PRESENTADA"/>
  </r>
  <r>
    <n v="686"/>
    <s v="00686-2023-PRODUCE/DGPCHDI"/>
    <s v="00044129-2023"/>
    <x v="8"/>
    <d v="2023-09-25T00:00:00"/>
    <d v="2023-09-25T00:00:00"/>
    <m/>
    <s v=""/>
    <s v=""/>
    <s v=""/>
    <s v="Otorgar a la empresa ENEL GENERACIÓN PERÚ S.A.A., autorización para realizar las actividades de colecta de recursos hidrobiológicos "/>
    <x v="0"/>
    <m/>
    <m/>
    <m/>
    <s v="COLECTA"/>
    <m/>
    <m/>
  </r>
  <r>
    <n v="687"/>
    <s v="00687-2023-PRODUCE/DGPCHDI"/>
    <s v="00035300-2023"/>
    <x v="8"/>
    <d v="2023-09-26T00:00:00"/>
    <d v="2023-09-26T00:00:00"/>
    <n v="1459"/>
    <s v="AREQUIPA 10"/>
    <s v="CO-1459-PM"/>
    <s v="PESQUERA ANA MARIA SRL"/>
    <s v="Modificar únicamente el artículo 1 de la Resolución Directoral N° 00270-2022-PRODUCE/DGPCHDI de fecha 13 de abril de 2022 - Precisar que la modificación de la autorización de incremento de flota, a que hace  referencia el artículo 1 de la presente resolución directoral, es únicamente referido a la modalidad de la autorización de incremento de flota otorgada mediante la Resolución Directoral N° 00270-2022- PRODUCE/DGPCHDI, manteniendo las demás disposiciones de la citada resolución directoral, en tiempo y forma."/>
    <x v="0"/>
    <m/>
    <m/>
    <m/>
    <s v="AIF"/>
    <m/>
    <m/>
  </r>
  <r>
    <n v="688"/>
    <s v="00688-2023-PRODUCE/DGPCHDI"/>
    <s v="00058101-2023"/>
    <x v="8"/>
    <d v="2023-09-26T00:00:00"/>
    <d v="2023-09-26T00:00:00"/>
    <n v="17733"/>
    <s v="JOSE GUADALUPE"/>
    <s v="PT-17733-BM"/>
    <s v="PAZO NUNURA MARTIN MARINO"/>
    <s v="Aprobar a favor de las señoras EDITH MARCELA ECHE ECHE, RUDY VERONICA ECA IMAN y DIANA CAROLINA PANTA JACINTO, el cambio de titular del permiso de pesca para operar la embarcación pesquera de menor escala JOSE GUADALUPE con matrícula PT-17733-BM y 29.89 m3 de capacidad de bodega"/>
    <x v="0"/>
    <m/>
    <m/>
    <s v="MENOR ESCALA"/>
    <s v="CAMBIO DE TITULAR"/>
    <s v=" - "/>
    <m/>
  </r>
  <r>
    <n v="689"/>
    <s v="00689-2023-PRODUCE/DGPCHDI"/>
    <s v="00054252-2023"/>
    <x v="8"/>
    <d v="2023-09-27T00:00:00"/>
    <d v="2023-09-27T00:00:00"/>
    <m/>
    <s v=""/>
    <s v=""/>
    <s v=""/>
    <s v="Declarar la conclusión del procedimiento de queja por defectos de tramitación, sin pronunciamiento sobre el fondo, respecto a la queja formulada por los señores Isidora Galan De Eche, Aldair Alexis Eche Galan, Cesar Alberto Eche Galan, Eder Javier Eche Galan, Jorge Luis Eche Galan, Junior Galindo Eche Galan, Kevin Denilson Eche Galan y Wilmer David Eche Galan."/>
    <x v="0"/>
    <m/>
    <m/>
    <m/>
    <m/>
    <m/>
    <m/>
  </r>
  <r>
    <n v="690"/>
    <s v="00690-2023-PRODUCE/DGPCHDI"/>
    <s v="00065927-2023"/>
    <x v="8"/>
    <d v="2023-09-27T00:00:00"/>
    <d v="2023-09-27T00:00:00"/>
    <m/>
    <s v=""/>
    <s v=""/>
    <s v=""/>
    <s v="Declarar que la solicitud de ampliación del plazo para la ejecución de la autorización de incremento de flota a favor de los señores VALENTIN RUMICHE PANTA, ROBERT ECHE ECA, ANITA ECHE SANCHEZ DE RUMICHE y CONSUELO ECA IMAN, ha sido aprobada automáticamente"/>
    <x v="0"/>
    <m/>
    <m/>
    <m/>
    <s v="AMPLIACION DE PLAZO AIF"/>
    <m/>
    <m/>
  </r>
  <r>
    <n v="691"/>
    <s v="00691-2023-PRODUCE/DGPCHDI"/>
    <s v="00066710-2023"/>
    <x v="8"/>
    <d v="2023-09-28T00:00:00"/>
    <d v="2023-09-28T00:00:00"/>
    <n v="28541"/>
    <s v="LA LURY"/>
    <s v="PL-28541-CM"/>
    <s v="PESQUERA ARTESANAL SAN LORENZO S.A.C."/>
    <s v="Aprobar a favor de la empresa PESQUERA CALYPSO S.A.C. el cambio de titular del  permiso de pesca para operar la embarcación pesquera de menor escala LA LURY con matrícula PL-28541-CM y 32.39 m3 de capacidad de bodega, para la extracción los recursos Anchoveta, Jurel, Caballa, Lisa, Cachema Bonito, Perico, Barrilete, Cojinova, Congrio, Lorna, Corvina, Chiri-Palometa, Atún, Tollo, Pámpano, Robalo, Suco, Centolla, Cabrilla, Bereche y Sierra con destino al consumo humano directo. "/>
    <x v="0"/>
    <s v="CHD"/>
    <m/>
    <s v="MENOR ESCALA"/>
    <s v="CAMBIO DE TITULAR"/>
    <s v=" - "/>
    <m/>
  </r>
  <r>
    <n v="692"/>
    <s v="00692-2023-PRODUCE/DGPCHDI"/>
    <s v="00000938-2023"/>
    <x v="8"/>
    <d v="2023-09-29T00:00:00"/>
    <d v="2023-09-29T00:00:00"/>
    <n v="28571"/>
    <s v="ILE? I"/>
    <s v="CO-28571-PM"/>
    <s v="PESQUERA APNEA S.A.C."/>
    <s v="Rectificar el error material contenido en el artículo 10 de la Resolución Directoral 672-2023-PRODUCE/DGPCHDI"/>
    <x v="0"/>
    <m/>
    <m/>
    <m/>
    <m/>
    <m/>
    <s v="ERROR MATERIAL"/>
  </r>
  <r>
    <n v="693"/>
    <s v="00693-2023-PRODUCE/DGPCHDI"/>
    <s v="00055147-2023"/>
    <x v="8"/>
    <d v="2023-09-29T00:00:00"/>
    <d v="2023-09-29T00:00:00"/>
    <n v="67632"/>
    <s v="JOSE DE LA CRUZ"/>
    <s v="PT-67632-CM"/>
    <s v="MARCIAL &amp; AGUSTINA E.I.R.L"/>
    <s v="Aprobar a favor de la empresa MARCIAL &amp; AGUSTINA E.I.R.L. el cambio de titular del permiso de pesca para operar la embarcación pesquera JOSE DE LA CRUZ con matrícula PT-67632-CM y 82.3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
    <x v="0"/>
    <s v="CHI"/>
    <s v="ANCHOVETA"/>
    <m/>
    <s v="CAMBIO DE TITULAR"/>
    <s v="se encontrará vigente mientras dure el contrato  de arrendamiento de la embarcación, esto es hasta el 01 de agosto del 2025"/>
    <m/>
  </r>
  <r>
    <n v="694"/>
    <s v="00694-2023-PRODUCE/DGPCHDI"/>
    <s v="00068181-2023"/>
    <x v="8"/>
    <d v="2023-09-29T00:00:00"/>
    <d v="2023-09-29T00:00:00"/>
    <m/>
    <s v=""/>
    <s v=""/>
    <s v=""/>
    <s v="Modificar la autorización al plan de trabajo otorgada a favor de la empresa ELECTRO DUNAS S.A.A."/>
    <x v="0"/>
    <m/>
    <m/>
    <m/>
    <m/>
    <m/>
    <m/>
  </r>
  <r>
    <n v="695"/>
    <s v="00695-2023-PRODUCE/DGPCHDI"/>
    <s v="00040970-2023"/>
    <x v="8"/>
    <d v="2023-09-29T00:00:00"/>
    <d v="2023-09-29T00:00:00"/>
    <m/>
    <s v=""/>
    <s v=""/>
    <s v=""/>
    <s v="Otorgar a la empresa CNPC PERU S.A., autorización para realizar las actividades de colecta de recursos hidrobiológicos "/>
    <x v="0"/>
    <m/>
    <m/>
    <m/>
    <s v="COLECTA"/>
    <m/>
    <m/>
  </r>
  <r>
    <n v="696"/>
    <s v="00696-2023-PRODUCE/DGPCHDI"/>
    <s v="00042344-2023"/>
    <x v="8"/>
    <d v="2023-09-29T00:00:00"/>
    <d v="2023-09-29T00:00:00"/>
    <m/>
    <s v=""/>
    <s v=""/>
    <s v=""/>
    <s v="Declarar como NO PRESENTADA la solicitud de autorización para realizar las actividades de colecta de recursos hidrobiológicos"/>
    <x v="0"/>
    <m/>
    <m/>
    <m/>
    <s v="COLECTA"/>
    <m/>
    <s v="DECLARAR COMO NO PRESENTADA"/>
  </r>
  <r>
    <n v="697"/>
    <s v="00697-2023-PRODUCE/DGPCHDI"/>
    <s v="00038366-2023"/>
    <x v="8"/>
    <d v="2023-09-29T00:00:00"/>
    <d v="2023-09-29T00:00:00"/>
    <n v="68154"/>
    <s v="BEATITA DE HUMAY III"/>
    <s v="CE-68154-PM"/>
    <s v="NICOLASA CUSTODIO HUAMANCHUMO"/>
    <s v="Otorgar a favor de la señora NICOLASA CUSTODIO HUAMANCHUMO, permiso de pesca para operar la embarcación pesquera BEATITA DE HUMAY III con matrícula CE-68154-PM y 108.98 m³ de capacidad de bodega, para la extracción del recurso Anchoveta con destino al consumo humano indirecto, en virtud de la  ejecución de la autorización de incremento de flota otorgada mediante Resolución Directoral Nº 0044-2021-PRODUCE/DGPCHDI y que fue ampliada en su plazo por Resolución Directoral Nº 0044-2021-PRODUCE/DGPCHDI."/>
    <x v="0"/>
    <s v="CHI"/>
    <s v="ANCHOVETA"/>
    <m/>
    <s v="AIF"/>
    <m/>
    <m/>
  </r>
  <r>
    <n v="698"/>
    <s v="00698-2023-PRODUCE/DGPCHDI"/>
    <s v="00030489-2023"/>
    <x v="8"/>
    <d v="2023-09-29T00:00:00"/>
    <d v="2023-09-29T00:00:00"/>
    <m/>
    <s v=""/>
    <s v=""/>
    <s v=""/>
    <s v="MODIFICAR la licencia de operación otorgada a favor de la empresa OCEANO SEAFOOD S.A."/>
    <x v="1"/>
    <m/>
    <m/>
    <m/>
    <m/>
    <m/>
    <m/>
  </r>
  <r>
    <n v="699"/>
    <s v="00699-2023-PRODUCE/DGPCHDI"/>
    <s v="00049841-2023"/>
    <x v="8"/>
    <d v="2023-09-29T00:00:00"/>
    <d v="2023-09-29T00:00:00"/>
    <m/>
    <s v=""/>
    <s v=""/>
    <s v=""/>
    <s v="APROBAR a favor de la empresa SORAYA S.A.C., el cambio de titularidad de la licencia de operación de la planta de procesamiento pesquero para la producción de enlatado de productos hidrobiológicos"/>
    <x v="1"/>
    <m/>
    <m/>
    <m/>
    <s v="CAMBIO DE TITULAR"/>
    <s v="La vigencia del cambio de titularidad de las licencias de operación descritas en los _x000a_artículos 2 y 3, así como los artículos 7 y 8 de la presente resolución directoral, queda condicionado, a la _x000a_presentación del convenio de abastecimiento descrito en el considerando 15 de la presente resolución _x000a_directoral."/>
    <m/>
  </r>
  <r>
    <n v="700"/>
    <s v="00700-2023-PRODUCE/DGPCHDI"/>
    <s v="00069973-2023"/>
    <x v="9"/>
    <d v="2023-10-02T00:00:00"/>
    <d v="2023-10-02T00:00:00"/>
    <m/>
    <s v=""/>
    <s v=""/>
    <s v=""/>
    <s v="Declarar que la solicitud de ampliación del plazo para la ejecución de la autorización de incremento de flota para adquirir una e/p vía sustitución de la e/p siniestrada AREQUIPA 10 ha sido aprobada automáticamente a la fecha de presentación de dicha solicitud - empresa PESQUERA ANA MARIA S.R.L. "/>
    <x v="0"/>
    <m/>
    <m/>
    <m/>
    <s v="AMPLIACION DE PLAZO AIF"/>
    <m/>
    <m/>
  </r>
  <r>
    <n v="701"/>
    <s v="00701-2023-PRODUCE/DGPCHDI"/>
    <s v="00063279-2023"/>
    <x v="9"/>
    <d v="2023-10-02T00:00:00"/>
    <d v="2023-10-02T00:00:00"/>
    <m/>
    <s v=""/>
    <s v=""/>
    <s v=""/>
    <s v="Levantar la suspensión del permiso de pesca de menor escala otorgado a favor de los señores EDWIN MARIO JAHUIRA ARIAS y KEENDYS JAHUIRA ARIAS para operar la embarcación pesquera NEPTUNIA V "/>
    <x v="0"/>
    <s v="MENOR ESCALA"/>
    <m/>
    <s v="MENOR ESCALA"/>
    <m/>
    <m/>
    <m/>
  </r>
  <r>
    <n v="702"/>
    <s v="00702-2023-PRODUCE/DGPCHDI"/>
    <s v="00063327-2023"/>
    <x v="9"/>
    <d v="2023-10-02T00:00:00"/>
    <d v="2023-10-02T00:00:00"/>
    <d v="1957-09-16T00:00:00"/>
    <s v="BAMBOOCHA"/>
    <s v="CO-21079-CM"/>
    <s v="PPFISH TRADING S.A.C."/>
    <s v="Declarar como no presentada la solicitud de aprobación del cambio de titular del permiso de pesca para operar la embarcación pesquera BAMBOOCHA empresa PPFISH TRADING S.A.C."/>
    <x v="0"/>
    <m/>
    <m/>
    <m/>
    <s v="CAMBIO DE TITULAR"/>
    <s v=" - "/>
    <s v="DECLARAR COMO NO PRESENTADA"/>
  </r>
  <r>
    <n v="703"/>
    <s v="00703-2023-PRODUCE/DGPCHDI"/>
    <s v="00056778-2023"/>
    <x v="9"/>
    <d v="2023-10-04T00:00:00"/>
    <d v="2023-10-04T00:00:00"/>
    <m/>
    <s v=""/>
    <s v=""/>
    <s v=""/>
    <s v="Declarar en abandono el procedimiento de solicitud de cambio de titular del permiso de pesca para operar la embarcación pesquera MI ESTELITA presentada por la señora DOLORES MONTERO ZAPATA."/>
    <x v="0"/>
    <m/>
    <m/>
    <m/>
    <s v="CAMBIO DE TITULAR"/>
    <s v=" - "/>
    <s v="ABANDONO"/>
  </r>
  <r>
    <n v="704"/>
    <s v="00704-2023-PRODUCE/DGPCHDI"/>
    <s v="00066690-2023"/>
    <x v="9"/>
    <d v="2023-10-05T00:00:00"/>
    <d v="2023-10-05T00:00:00"/>
    <d v="1952-02-14T00:00:00"/>
    <s v="VIRGEN DE LA PUERTA-1"/>
    <s v="CE-19038-CM"/>
    <s v="PESQUERA ARTESANAL SAN LORENZO S.A.C."/>
    <s v="Aprobar a favor de la empresa PESQUERA CALYPSO S.A.C. el cambio de titular del permiso de pesca para operar la embarcación pesquera de menor escala VIRGEN DE LA PUERTA 1 con matrícula CE-19038-CM y 29.31 m3  de capacidad de bodega"/>
    <x v="0"/>
    <m/>
    <m/>
    <s v="MENOR ESCALA"/>
    <s v="CAMBIO DE TITULAR"/>
    <s v=" - "/>
    <m/>
  </r>
  <r>
    <n v="705"/>
    <s v="00705-2023-PRODUCE/DGPCHDI"/>
    <s v="00071590-2023"/>
    <x v="9"/>
    <d v="2023-10-05T00:00:00"/>
    <d v="2023-10-05T00:00:00"/>
    <m/>
    <s v=""/>
    <s v=""/>
    <s v=""/>
    <s v="Autorizar a las embarcaciones pesqueras industriales detalladas en el siguiente cuadro para participar en el “Crucero de Evaluación Hidroacústica de Anchoveta y Otros Recursos Pelágicos Cr 2309-10”, conforme al Plan del Crucero propuesto por el Instituto del Mar del Perú "/>
    <x v="0"/>
    <m/>
    <m/>
    <m/>
    <s v="PESCA EXPLORATORIA"/>
    <m/>
    <m/>
  </r>
  <r>
    <n v="706"/>
    <s v="00706-2023-PRODUCE/DGPCHDI"/>
    <s v="00056891-2023"/>
    <x v="9"/>
    <d v="2023-10-06T00:00:00"/>
    <d v="2023-10-06T00:00:00"/>
    <m/>
    <s v=""/>
    <s v=""/>
    <s v=""/>
    <s v="Aceptar el desistimiento del procedimiento de cambio de titular del permiso de pesca para operar la embarcación pesquera LUCERITO formulado por la empresa LA CALADA S.A. "/>
    <x v="0"/>
    <m/>
    <m/>
    <m/>
    <s v="CAMBIO DE TITULAR"/>
    <s v=" - "/>
    <s v="DESISTIMIENTO"/>
  </r>
  <r>
    <n v="707"/>
    <s v="00707-2023-PRODUCE/DGPCHDI"/>
    <s v="00056881-2023"/>
    <x v="9"/>
    <d v="2023-10-06T00:00:00"/>
    <d v="2023-10-06T00:00:00"/>
    <m/>
    <s v=""/>
    <s v=""/>
    <s v=""/>
    <s v="Aceptar el desistimiento al procedimiento de cambio de titular del permiso de pesca para operar la embarcación pesquera TIMOTEO II formulado por la empresa LA CALADA S.A. "/>
    <x v="0"/>
    <m/>
    <m/>
    <m/>
    <s v="CAMBIO DE TITULAR"/>
    <s v=" - "/>
    <s v="DESISTIMIENTO"/>
  </r>
  <r>
    <n v="708"/>
    <s v="00708-2023-PRODUCE/DGPCHDI"/>
    <s v="00066382-2023"/>
    <x v="9"/>
    <d v="2023-10-06T00:00:00"/>
    <d v="2023-10-06T00:00:00"/>
    <m/>
    <s v=""/>
    <s v=""/>
    <s v=""/>
    <s v="Declarar como no presentada la solicitud iniciado por la empresa CASTA IMPORT E.I.R.L."/>
    <x v="0"/>
    <m/>
    <m/>
    <m/>
    <m/>
    <m/>
    <s v="DECLARAR COMO NO PRESENTADA"/>
  </r>
  <r>
    <n v="709"/>
    <s v="00709-2023-PRODUCE/DGPCHDI"/>
    <s v="00035580-2023"/>
    <x v="9"/>
    <d v="2023-10-06T00:00:00"/>
    <d v="2023-10-06T00:00:00"/>
    <m/>
    <s v=""/>
    <s v=""/>
    <s v=""/>
    <s v="Modificar la autorización del plan de trabajo otorgada a favor de la empresa COMPAÑIA DE MINAS BUENAVENTURA S.A.A."/>
    <x v="0"/>
    <m/>
    <m/>
    <m/>
    <m/>
    <m/>
    <m/>
  </r>
  <r>
    <n v="710"/>
    <s v="00710-2023-PRODUCE/DGPCHDI"/>
    <s v="00036755-2023"/>
    <x v="9"/>
    <d v="2023-10-06T00:00:00"/>
    <d v="2023-10-06T00:00:00"/>
    <m/>
    <s v=""/>
    <s v=""/>
    <s v=""/>
    <s v="Otorgar a la Empresa Regional de Servicio Público de Electricidad del Oriente, autorización para realizar las actividades de colecta de recursos hidrobiológicos "/>
    <x v="0"/>
    <m/>
    <m/>
    <m/>
    <s v="COLECTA"/>
    <m/>
    <m/>
  </r>
  <r>
    <n v="711"/>
    <s v="00711-2023-PRODUCE/DGPCHDI"/>
    <s v="00060172-2023"/>
    <x v="9"/>
    <d v="2023-10-06T00:00:00"/>
    <d v="2023-10-06T00:00:00"/>
    <m/>
    <s v=""/>
    <s v=""/>
    <s v=""/>
    <s v="Declarar Improcedente la solicitud de aprobación del cambio de titular del permiso de pesca para operar la embarcación pesquera MI CARMENCITA I presentada por la empresa CONSORCIO MUZA S.A.C"/>
    <x v="0"/>
    <m/>
    <m/>
    <m/>
    <s v="CAMBIO DE TITULAR"/>
    <s v=" - "/>
    <s v="DECLARAR IMPROCEDENTE"/>
  </r>
  <r>
    <n v="712"/>
    <s v="00712-2023-PRODUCE/DGPCHDI"/>
    <s v="00057625-2023"/>
    <x v="9"/>
    <d v="2023-10-06T00:00:00"/>
    <d v="2023-10-06T00:00:00"/>
    <m/>
    <s v=""/>
    <s v=""/>
    <s v=""/>
    <s v="Declarar en abandono el procedimiento de solicitud de ampliación de plazo de autorización de incremento de flota por sustitución de la embarcación pesquera CHAVELITA presentada por los señores TOMAS AQUILINO PAZO LLENQUE y MARIA FRANCISCA LLENQUE DE PAZO "/>
    <x v="0"/>
    <m/>
    <m/>
    <m/>
    <s v="AMPLIACION DE PLAZO AIF"/>
    <m/>
    <m/>
  </r>
  <r>
    <n v="713"/>
    <s v="00713-2023-PRODUCE/DGPCHDI"/>
    <s v="00036470-2023"/>
    <x v="9"/>
    <d v="2023-10-06T00:00:00"/>
    <d v="2023-10-06T00:00:00"/>
    <m/>
    <s v=""/>
    <s v=""/>
    <s v=""/>
    <s v="Otorgar a la Empresa Regional de Servicio Público de Electricidad del Oriente S.A., autorización para realizar las actividades de colecta de recursos hidrobiológicos "/>
    <x v="0"/>
    <m/>
    <m/>
    <m/>
    <s v="COLECTA"/>
    <m/>
    <m/>
  </r>
  <r>
    <n v="714"/>
    <s v="00714-2023-PRODUCE/DGPCHDI"/>
    <s v="00036716-2023"/>
    <x v="9"/>
    <d v="2023-10-06T00:00:00"/>
    <d v="2023-10-06T00:00:00"/>
    <d v="2018-06-27T00:00:00"/>
    <s v="DON ROBERTH"/>
    <s v="PT-43278-PM"/>
    <s v="ALVAREZ DE PANTA LUISA ;PANTA IPANAQUE ARTEMIO ;PANTA IPANAQUE MIGUEL ;PANTA IPANAQUE VENANCIO ;PANTA IPANAQUE VICENTE ;RUIZ DE PANTA SANTOS EMERENCIANA ;TUME PANTA FELICITA"/>
    <s v="Declarar improcedente la solicitud de cambio de titular del permiso de pesca para operar la embarcación pesquera DON ROBERTH con matrícula PT-43278-PM y 72.06 m³ de capacidad de bodega"/>
    <x v="0"/>
    <m/>
    <m/>
    <m/>
    <s v="CAMBIO DE TITULAR"/>
    <s v=" - "/>
    <s v="DECLARAR IMPROCEDENTE"/>
  </r>
  <r>
    <n v="715"/>
    <s v="00715-2023-PRODUCE/DGPCHDI"/>
    <s v="00050947-2023"/>
    <x v="9"/>
    <d v="2023-10-11T00:00:00"/>
    <d v="2023-10-11T00:00:00"/>
    <m/>
    <s v=""/>
    <s v=""/>
    <s v=""/>
    <s v="Declarar como NO PRESENTADA la solicitud de autorización para realizar las actividades de colecta de recursos hidrobiológicos conforme al plan de trabajo denominado: “Evaluación Biológica para la Declaración de Impacto Ambiental del Proyecto Central Hidroeléctrica Roca Grande"/>
    <x v="0"/>
    <m/>
    <m/>
    <m/>
    <s v="COLECTA"/>
    <m/>
    <s v="DECLARAR COMO NO PRESENTADA"/>
  </r>
  <r>
    <n v="716"/>
    <s v="00716-2023-PRODUCE/DGPCHDI"/>
    <s v="00045308-2023"/>
    <x v="9"/>
    <d v="2023-10-11T00:00:00"/>
    <d v="2023-10-11T00:00:00"/>
    <m/>
    <s v=""/>
    <s v=""/>
    <s v=""/>
    <s v="Modificar la autorización del plan de trabajo denominado: “Evaluación Hidrobiológica para la Línea base de la Segunda Modificación del Estudio de Impacto Ambiental (MEIA) del “Proyecto Línea de Transmisión 220 kV Machupicchu – Quencoro – Onocora – Tintaya y Subestaciones Asociadas”"/>
    <x v="0"/>
    <m/>
    <m/>
    <m/>
    <m/>
    <m/>
    <m/>
  </r>
  <r>
    <n v="717"/>
    <s v="00717-2023-PRODUCE/DGPCHDI"/>
    <s v="00071891-2023"/>
    <x v="9"/>
    <d v="2023-10-11T00:00:00"/>
    <d v="2023-10-11T00:00:00"/>
    <d v="1906-03-28T00:00:00"/>
    <s v="CRUZ DEL SUR III"/>
    <s v="PL-2279-CM"/>
    <s v="LOBOS MARINOS S.A.C."/>
    <s v="Aceptar la renuncia formulada por la empresa LOBOS MARINOS S.A.C. a la autorización de incremento de flota para construir una nueva embarcación pesquera de 73.95 m³ de capacidad de bodega, vía sustitución de la embarcación pesquera no siniestrada CRUZ DEL SUR III con matrícula PL-2279-PM y 73.95 m³ de capacidad de bodega"/>
    <x v="0"/>
    <m/>
    <m/>
    <m/>
    <s v="AIF"/>
    <m/>
    <m/>
  </r>
  <r>
    <n v="718"/>
    <s v="00718-2023-PRODUCE/DGPCHDI"/>
    <s v="00061286-2023"/>
    <x v="9"/>
    <d v="2023-10-11T00:00:00"/>
    <d v="2023-10-11T00:00:00"/>
    <m/>
    <s v=""/>
    <s v=""/>
    <s v=""/>
    <s v="Otorgar a la empresa COMPAÑIA DE MINAS BUENAVENTURA S.A.A., autorización para realizar las actividades de colecta de recursos hidrobiológicos conforme al plan de trabajo denominado: “Evaluación complementaria para la Línea Base Hidrobiológica para la Modificación del Estudio de Impacto Ambiental de la Unidad Minera Julcani”"/>
    <x v="0"/>
    <m/>
    <m/>
    <m/>
    <s v="COLECTA"/>
    <m/>
    <m/>
  </r>
  <r>
    <n v="719"/>
    <s v="00719-2023-PRODUCE/DGPCHDI"/>
    <s v="00066722-2023"/>
    <x v="9"/>
    <d v="2023-10-11T00:00:00"/>
    <d v="2023-10-11T00:00:00"/>
    <d v="1959-06-19T00:00:00"/>
    <s v="DON PEDRO"/>
    <s v="CE-21720-CM"/>
    <s v="PESQUERA ARTESANAL SAN LORENZO S.A.C."/>
    <s v="Aprobar a favor de la empresa PESQUERA CALYPSO S.A.C., el cambio de titular del permiso de pesca para operar la embarcación pesquera de menor escala DON PEDRO con matrícula CE-21720-CM y 24.12 m3 de capacidad de bodega"/>
    <x v="0"/>
    <m/>
    <m/>
    <s v="MENOR ESCALA"/>
    <s v="CAMBIO DE TITULAR"/>
    <s v=" - "/>
    <m/>
  </r>
  <r>
    <n v="720"/>
    <s v="00720-2023-PRODUCE/DGPCHDI"/>
    <s v="00066119-2023"/>
    <x v="9"/>
    <d v="2023-10-11T00:00:00"/>
    <d v="2023-10-11T00:00:00"/>
    <m/>
    <s v=""/>
    <s v=""/>
    <s v=""/>
    <s v="Modificar la autorización del plan de trabajo denominado: “PLAN DE TRABAJO PARA LA AUTORIZACIÓN DE COLECTA DE RECURSOS HIDROBIOLÓGICOS PARA EL LEVANTAMIENTO DE LÍNEA DE BASE PARA EL ESTUDIO DE IMPACTO AMBIENTAL DETALLADO DEL PROYECTO &quot;NUEVA CARRETERA CENTRAL DANIEL ALCIDES CARRIÓN (CDACNCC)”"/>
    <x v="0"/>
    <m/>
    <m/>
    <m/>
    <s v="COLECTA"/>
    <m/>
    <m/>
  </r>
  <r>
    <n v="721"/>
    <s v="00721-2023-PRODUCE/DGPCHDI"/>
    <s v="00066724-2023"/>
    <x v="9"/>
    <d v="2023-10-12T00:00:00"/>
    <d v="2023-10-12T00:00:00"/>
    <d v="1978-02-22T00:00:00"/>
    <s v="DON GE"/>
    <s v="PL-28543-CM"/>
    <s v="PESQUERA ARTESANAL SAN LORENZO S.A.C."/>
    <s v="Aprobar a favor de la empresa PESQUERA CALYPSO S.A.C. el cambio de titular del permiso de pesca para operar la embarcación pesquera de menor escala DON GE con matrícula PL-28543-CM y 32.39 m3 de capacidad de bodega"/>
    <x v="0"/>
    <m/>
    <m/>
    <s v="MENOR ESCALA"/>
    <s v="CAMBIO DE TITULAR"/>
    <s v=" - "/>
    <m/>
  </r>
  <r>
    <n v="722"/>
    <s v="00722-2023-PRODUCE/DGPCHDI"/>
    <s v="00045291-2023"/>
    <x v="9"/>
    <d v="2023-10-13T00:00:00"/>
    <d v="2023-10-13T00:00:00"/>
    <m/>
    <s v=""/>
    <s v=""/>
    <s v=""/>
    <s v="Otorgar a la empresa MINERA YANACOCHA S.R.L., autorización para realizar las actividades de colecta de recursos hidrobiológicos conforme al plan de trabajo denominado: “Elaboración de la Línea Base Hidrobiológica de la III Modificación del Estudio de Impacto Ambiental de la Unidad Minera Yanacocha”"/>
    <x v="0"/>
    <m/>
    <m/>
    <m/>
    <s v="COLECTA"/>
    <m/>
    <m/>
  </r>
  <r>
    <n v="723"/>
    <s v="00723-2023-PRODUCE/DGPCHDI"/>
    <s v="00038549-2023"/>
    <x v="9"/>
    <d v="2023-10-13T00:00:00"/>
    <d v="2023-10-13T00:00:00"/>
    <m/>
    <s v=""/>
    <s v=""/>
    <s v=""/>
    <s v="Aceptar el desistimiento presentado por PROVIAS DESCENTRALIZADO, al procedimiento de autorización de actividades de colecta de recursos hidrobiológicos para el levantamiento de línea de base de estudios ambientales e instrumentos de gestión ambiental complementarios"/>
    <x v="0"/>
    <m/>
    <m/>
    <m/>
    <s v="COLECTA"/>
    <m/>
    <m/>
  </r>
  <r>
    <n v="724"/>
    <s v="00724-2023-PRODUCE/DGPCHDI"/>
    <s v="00049093-2023"/>
    <x v="9"/>
    <d v="2023-10-13T00:00:00"/>
    <d v="2023-10-13T00:00:00"/>
    <d v="1974-08-11T00:00:00"/>
    <s v="MARIA MARTINA"/>
    <s v="PL-27252-CM"/>
    <s v="NUNTON IMAN VICTOR"/>
    <s v="Aprobar a favor de la EMPRESA PESQUERA LYBKA S.A.C. el cambio de titular del permiso de pesca para operar la embarcación pesquera de menor escala MARIA MARTINA con matrícula PL-27252-CM y 31.36 m3 de capacidad de bodega"/>
    <x v="0"/>
    <m/>
    <m/>
    <s v="MENOR ESCALA"/>
    <s v="CAMBIO DE TITULAR"/>
    <s v=" - "/>
    <m/>
  </r>
  <r>
    <n v="725"/>
    <s v="00725-2023-PRODUCE/DGPCHDI"/>
    <s v="00072816-2023"/>
    <x v="9"/>
    <d v="2023-10-13T00:00:00"/>
    <d v="2023-10-13T00:00:00"/>
    <m/>
    <s v=""/>
    <s v=""/>
    <s v=""/>
    <s v="Declarar que la solicitud de ampliación del plazo para la ejecución de la autorización de incremento de flota dispuesta mediante Resolución Directoral Nº 00242-2022-PRODUCE/DGPCHDI, a favor de la EMPRESA PESQUERO CUSTODIO S.C.R.L., ha sido aprobada automáticamente."/>
    <x v="0"/>
    <m/>
    <m/>
    <m/>
    <s v="AMPLIACION DE PLAZO AIF"/>
    <m/>
    <m/>
  </r>
  <r>
    <n v="726"/>
    <s v="00726-2023-PRODUCE/DGPCHDI"/>
    <s v="00046207-2023"/>
    <x v="9"/>
    <d v="2023-10-16T00:00:00"/>
    <d v="2023-10-16T00:00:00"/>
    <m/>
    <s v=""/>
    <s v=""/>
    <s v=""/>
    <s v="Otorgar a la Compañía Minera Poderosa S.A., autorización para realizar las actividades de colecta de recursos hidrobiológicos conforme al plan de trabajo denominado: “Línea Base Hidrobiológica para la Modificación del Estudio de Impacto Ambiental Integrado de la Unidad de Producción Santa María (2MEIA-I UP Santa María)”, "/>
    <x v="0"/>
    <m/>
    <m/>
    <m/>
    <s v="COLECTA"/>
    <m/>
    <m/>
  </r>
  <r>
    <n v="727"/>
    <s v="00727-2023-PRODUCE/DGPCHDI"/>
    <s v="00074407-2023"/>
    <x v="9"/>
    <d v="2023-10-16T00:00:00"/>
    <d v="2023-10-16T00:00:00"/>
    <d v="1937-07-25T00:00:00"/>
    <s v="NUEVA OFELITA"/>
    <s v="CO-13721-PM"/>
    <s v="AUSTRAL GROUP S.A.A"/>
    <s v="Dejar sin efecto el artículo 8 de la Resolución Directoral N° 00650-2023-PRODUCE/DGPCHDI de fecha 31 de agosto de 2022, que dispuso determinado condicionamiento a la vigencia del permiso de pesca otorgado en el artículo 1 de dicha resolución a favor de la empresa CFG INVESTMENT S.A.C., para operar la embarcación pesquera ANDES 31 con matrícula CO-13721-PM, de 347.81 m³ de capacidad de bodega"/>
    <x v="0"/>
    <m/>
    <m/>
    <m/>
    <m/>
    <m/>
    <m/>
  </r>
  <r>
    <n v="728"/>
    <s v="00728-2023-PRODUCE/DGPCHDI"/>
    <s v="00040447-2023"/>
    <x v="9"/>
    <d v="2023-10-17T00:00:00"/>
    <d v="2023-10-17T00:00:00"/>
    <m/>
    <s v=""/>
    <s v=""/>
    <s v=""/>
    <s v="En estricto cumplimiento del mandato judicial contenido en la Resolución N° 1 del 15 de agosto de 2023 expedida por el Juez del Tercer Juzgado Especializado en lo Contencioso Administrativo de la Corte Superior de Justicia de Lima, corresponde suspender provisionalmente los efectos jurídicos de los siguientes actos administrativos: (i) La Resolución Directoral N° 314-2005-PRODUCE/DNEPP del 31 de octubre de 2005; (ii) la Resolución Directoral N° 435-2009-PRODUCE/DGEPP del 15 de junio de 2009; y, "/>
    <x v="0"/>
    <m/>
    <m/>
    <m/>
    <m/>
    <m/>
    <m/>
  </r>
  <r>
    <n v="729"/>
    <s v="00729-2023-PRODUCE/DGPCHDI"/>
    <s v="00043314-2023"/>
    <x v="9"/>
    <d v="2023-10-18T00:00:00"/>
    <d v="2023-10-18T00:00:00"/>
    <m/>
    <s v=""/>
    <s v=""/>
    <s v=""/>
    <s v="Aprobar a favor del señor VICTOR YOMI OROSCO NUNTON, el cambio de titular del permiso de pesca para operar la embarcación pesquera CRISTO SALVADOR "/>
    <x v="0"/>
    <m/>
    <m/>
    <m/>
    <s v="CAMBIO DE TITULAR"/>
    <s v=" - "/>
    <m/>
  </r>
  <r>
    <n v="730"/>
    <s v="00730-2023-PRODUCE/DGPCHDI"/>
    <s v="00077330-2022"/>
    <x v="9"/>
    <d v="2023-10-18T00:00:00"/>
    <d v="2023-10-18T00:00:00"/>
    <m/>
    <s v=""/>
    <s v=""/>
    <s v=""/>
    <s v="MODIFICAR la licencia de operación otorgada a favor de la empresa PESQUERA DIAMANTE S.A."/>
    <x v="1"/>
    <m/>
    <m/>
    <m/>
    <m/>
    <m/>
    <m/>
  </r>
  <r>
    <n v="731"/>
    <s v="00731-2023-PRODUCE/DGPCHDI"/>
    <s v="00068719-2023"/>
    <x v="9"/>
    <d v="2023-10-18T00:00:00"/>
    <d v="2023-10-18T00:00:00"/>
    <m/>
    <s v=""/>
    <s v=""/>
    <s v=""/>
    <s v="Aprobar a favor del señor JAN ALBERTO SANCHEZ JACINTO el cambio de titular del permiso de pesca para operar la embarcación pesquera MI ALBERTO II "/>
    <x v="0"/>
    <m/>
    <m/>
    <m/>
    <s v="CAMBIO DE TITULAR"/>
    <s v=" - "/>
    <m/>
  </r>
  <r>
    <n v="732"/>
    <s v="00732-2023-PRODUCE/DGPCHDI"/>
    <s v="00047087-2023"/>
    <x v="9"/>
    <d v="2023-10-18T00:00:00"/>
    <d v="2023-10-18T00:00:00"/>
    <m/>
    <s v=""/>
    <s v=""/>
    <s v=""/>
    <s v="Otorgar a la empresa REFINERIA LA PAMPILLA S.A.A., autorización para realizar las actividades de colecta de recursos hidrobiológicos"/>
    <x v="0"/>
    <m/>
    <m/>
    <m/>
    <s v="COLECTA"/>
    <m/>
    <m/>
  </r>
  <r>
    <n v="733"/>
    <s v="00733-2023-PRODUCE/DGPCHDI"/>
    <s v="00048512-2023"/>
    <x v="9"/>
    <d v="2023-10-19T00:00:00"/>
    <d v="2023-10-19T00:00:00"/>
    <m/>
    <s v=""/>
    <s v=""/>
    <s v=""/>
    <s v="Otorgar a la COMPAÑÍA DE MINAS BUENAVENTURA S.A.A., autorización para realizar las actividades de colecta de recursos hidrobiológicos conforme al plan de trabajo denominado: “Monitoreo Hidrobiológico en el Proyecto de Exploración Mayra"/>
    <x v="0"/>
    <m/>
    <m/>
    <m/>
    <s v="COLECTA"/>
    <m/>
    <m/>
  </r>
  <r>
    <n v="734"/>
    <s v="00734-2023-PRODUCE/DGPCHDI"/>
    <s v="00044932-2023"/>
    <x v="9"/>
    <d v="2023-10-20T00:00:00"/>
    <d v="2023-10-20T00:00:00"/>
    <m/>
    <s v=""/>
    <s v=""/>
    <s v=""/>
    <s v="Reconocer con eficacia anticipada al 9 de diciembre de 2008, a favor de la empresa AUSTRAL GROUP S.A.A. que el permiso de pesca para operar la embarcación MALENA "/>
    <x v="0"/>
    <m/>
    <m/>
    <m/>
    <m/>
    <m/>
    <m/>
  </r>
  <r>
    <n v="735"/>
    <s v="00735-2023-PRODUCE/DGPCHDI"/>
    <s v="00017772-2023"/>
    <x v="9"/>
    <d v="2023-10-20T00:00:00"/>
    <d v="2023-10-20T00:00:00"/>
    <m/>
    <s v=""/>
    <s v=""/>
    <s v=""/>
    <s v="Aceptar el desistimiento formulado por el INSTITUTO TECNOLÓGICO DE LA PRODUCCIÓN, respecto a la solicitud de autorización de instalación de las plantas de procesamiento pesquero de congelado, curado y ensilado"/>
    <x v="1"/>
    <m/>
    <m/>
    <m/>
    <m/>
    <m/>
    <m/>
  </r>
  <r>
    <n v="736"/>
    <s v="00736-2023-PRODUCE/DGPCHDI"/>
    <s v="00048632-2023"/>
    <x v="9"/>
    <d v="2023-10-20T00:00:00"/>
    <d v="2023-10-20T00:00:00"/>
    <m/>
    <s v=""/>
    <s v=""/>
    <s v=""/>
    <s v="Solicitud de cumplimiento de medida cautelar"/>
    <x v="0"/>
    <m/>
    <m/>
    <m/>
    <m/>
    <m/>
    <m/>
  </r>
  <r>
    <n v="737"/>
    <s v="00737-2023-PRODUCE/DGPCHDI"/>
    <s v="00071159-2023"/>
    <x v="9"/>
    <d v="2023-10-23T00:00:00"/>
    <d v="2023-10-23T00:00:00"/>
    <m/>
    <s v=""/>
    <s v=""/>
    <s v=""/>
    <s v="Declarar que la solicitud de ampliación del plazo para la ejecución de la autorización de incremento de flota a favor del señor FRANK MILUTIN PUENTE DJUROVICH, para construir una e/p vía sustitución de la e/p no siniestrada SIEMPRE CON DIOS ha sido aprobada automáticamente al momento de su presentación."/>
    <x v="0"/>
    <m/>
    <m/>
    <m/>
    <s v="AMPLIACION DE PLAZO AIF"/>
    <m/>
    <m/>
  </r>
  <r>
    <n v="738"/>
    <s v="00738-2023-PRODUCE/DGPCHDI"/>
    <s v="00053795-2023"/>
    <x v="9"/>
    <d v="2023-10-23T00:00:00"/>
    <d v="2023-10-23T00:00:00"/>
    <m/>
    <s v=""/>
    <s v=""/>
    <s v=""/>
    <s v="Aprobar el Listado de Asignación de Límites Máximos de Captura por Embarcación LMCE de la Zona Norte Centro para la extracción del recurso Anchoveta, correspondiente a la Segunda Temporada de Pesca de Anchoveta del año 2023 de la Zona Norte Centro"/>
    <x v="0"/>
    <m/>
    <m/>
    <m/>
    <s v="ASIGNACION DE LMCE"/>
    <m/>
    <m/>
  </r>
  <r>
    <n v="739"/>
    <s v="00739-2023-PRODUCE/DGPCHDI"/>
    <s v="00046783-2023"/>
    <x v="9"/>
    <d v="2023-10-24T00:00:00"/>
    <d v="2023-10-24T00:00:00"/>
    <m/>
    <s v=""/>
    <s v=""/>
    <s v=""/>
    <s v="Declarar como NO PRESENTADA la solicitud de autorización para realizar las actividades de colecta de recursos hidrobiológicos presentada por la empresa ANGLO AMERICAN QUELLAVECO S.A"/>
    <x v="0"/>
    <m/>
    <m/>
    <m/>
    <s v="COLECTA"/>
    <m/>
    <s v="DECLARAR COMO NO PRESENTADA"/>
  </r>
  <r>
    <n v="740"/>
    <s v="00740-2023-PRODUCE/DGPCHDI"/>
    <s v="00074364-2023"/>
    <x v="9"/>
    <d v="2023-10-24T00:00:00"/>
    <d v="2023-10-24T00:00:00"/>
    <n v="20644"/>
    <s v="AMOR DE CRISTO"/>
    <s v="PL-20644-CM"/>
    <s v="CASTRO DE LLENQUE FELICITA ;LLENQUE FIESTAS ANSELMO"/>
    <s v="Aprobar a favor del señor WALTER HUMBERTO SANTAMARIA GALAN, el cambio de titular del permiso de pesca para operar la embarcación pesquera AMOR DE CRISTO "/>
    <x v="0"/>
    <m/>
    <m/>
    <m/>
    <s v="CAMBIO DE TITULAR"/>
    <s v=" - "/>
    <m/>
  </r>
  <r>
    <n v="741"/>
    <s v="00741-2023-PRODUCE/DGPCHDI"/>
    <s v="00074350-2023"/>
    <x v="9"/>
    <d v="2023-10-24T00:00:00"/>
    <d v="2023-10-24T00:00:00"/>
    <n v="4117"/>
    <s v="DON MANUEL III"/>
    <s v="CE-4117-CM"/>
    <s v="PESQUERA PACASMAYO E.I.R.L."/>
    <s v="Aprobar a favor del señor WALTER HUMBERTO SANTAMARIA GALAN, el cambio de titular del permiso de pesca para operar la embarcación pesquera DON MANUEL III "/>
    <x v="0"/>
    <m/>
    <m/>
    <m/>
    <s v="CAMBIO DE TITULAR"/>
    <s v=" - "/>
    <m/>
  </r>
  <r>
    <n v="742"/>
    <s v="00742-2023-PRODUCE/DGPCHDI"/>
    <s v="00076860-2023"/>
    <x v="9"/>
    <d v="2023-10-25T00:00:00"/>
    <d v="2023-10-25T00:00:00"/>
    <m/>
    <s v=""/>
    <s v=""/>
    <s v=""/>
    <s v="Aceptar el Desistimiento respecto a la queja administrativa por defecto de tramitación, sin pronunciamiento sobre el fondo, formulada por la empresa PESQUERA DIAMANTE S.A. "/>
    <x v="0"/>
    <m/>
    <m/>
    <m/>
    <m/>
    <m/>
    <m/>
  </r>
  <r>
    <n v="743"/>
    <s v="00743-2023-PRODUCE/DGPCHDI"/>
    <s v="00015799-2023"/>
    <x v="9"/>
    <d v="2023-10-26T00:00:00"/>
    <d v="2023-10-26T00:00:00"/>
    <m/>
    <s v=""/>
    <s v=""/>
    <s v=""/>
    <s v=".- OTORGAR a favor de la empresa GERVASI PERU S.A.C., la autorización para la instalación de una planta de procesamiento pesquero para la producción de curado (filete de anchoas), con una capacidad de 240 t/mes, y la autorización de instalación de una plata de harina residual de descartes y residuos de recursos hidrobiológicos, accesoria y complementaria al funcionamiento de su actividad principal (enlatado y curado) para consumo humano indirecto, con una capacidad de 6.87 t/h"/>
    <x v="1"/>
    <m/>
    <m/>
    <m/>
    <m/>
    <m/>
    <m/>
  </r>
  <r>
    <n v="744"/>
    <s v="00744-2023-PRODUCE/DGPCHDI"/>
    <s v="00078825-2023"/>
    <x v="9"/>
    <d v="2023-10-26T00:00:00"/>
    <d v="2023-10-26T00:00:00"/>
    <m/>
    <s v=""/>
    <s v=""/>
    <s v=""/>
    <s v="Modificar la autorización al plan de trabajo denominado: “Estudio de Impacto Ambiental Detallado (EIA-D) del proyecto “CREACIÓN DE LA VÍA DE EVITAMIENTO EN LA CIUDAD DE JAÉN”, "/>
    <x v="0"/>
    <m/>
    <m/>
    <m/>
    <m/>
    <m/>
    <m/>
  </r>
  <r>
    <n v="745"/>
    <s v="00745-2023-PRODUCE/DGPCHDI"/>
    <s v="00053033-2023"/>
    <x v="9"/>
    <d v="2023-10-26T00:00:00"/>
    <d v="2023-10-26T00:00:00"/>
    <m/>
    <s v=""/>
    <s v=""/>
    <s v=""/>
    <s v="Otorgar al PROYECTO ESPECIAL DE INFRAESTRUCTURA DE TRANSPORTE NACIONAL – PROVIAS NACIONAL, autorización para realizar las actividades de colecta de recursos hidrobiológicos"/>
    <x v="0"/>
    <m/>
    <m/>
    <m/>
    <s v="COLECTA"/>
    <m/>
    <m/>
  </r>
  <r>
    <n v="746"/>
    <s v="00746-2023-PRODUCE/DGPCHDI"/>
    <s v="00033297-2022"/>
    <x v="9"/>
    <d v="2023-10-27T00:00:00"/>
    <d v="2023-10-27T00:00:00"/>
    <d v="1954-11-07T00:00:00"/>
    <s v="VICTORIA"/>
    <s v="HO-20035-CM"/>
    <s v="TRANSPORTES ANGHELLO S.A.C."/>
    <s v="Adecuar a favor de la EMPRESA PESQUERA JORMARAN S.A.C. el permiso de pesca para operar la embarcación pesquera de menor escala VICTORIA con matrícula HO-20035-CM y 32.15 m3 de capacidad de bodega"/>
    <x v="0"/>
    <s v="MENOR ESCALA"/>
    <m/>
    <s v="MENOR ESCALA"/>
    <m/>
    <m/>
    <m/>
  </r>
  <r>
    <n v="747"/>
    <s v="00747-2023-PRODUCE/DGPCHDI"/>
    <s v="00069810-2023"/>
    <x v="9"/>
    <d v="2023-10-27T00:00:00"/>
    <d v="2023-10-27T00:00:00"/>
    <d v="1905-07-15T00:00:00"/>
    <s v="PLEBEYO"/>
    <s v="CE-2023-PM"/>
    <s v="PESQUERA E &amp; M S.A.C."/>
    <s v="Aprobar la participación de HORTENCIA ALVINA CAMPOS LÓPEZ en calidad de copropietaria de la embarcación PLEBEYO con matrícula CE-2023-PM en la solicitud de sucesión procedimental"/>
    <x v="0"/>
    <m/>
    <m/>
    <m/>
    <m/>
    <m/>
    <m/>
  </r>
  <r>
    <n v="748"/>
    <s v="00748-2023-PRODUCE/DGPCHDI"/>
    <s v="00075594-2023"/>
    <x v="9"/>
    <d v="2023-10-31T00:00:00"/>
    <d v="2023-10-31T00:00:00"/>
    <m/>
    <s v=""/>
    <s v=""/>
    <s v=""/>
    <s v="Otorgar a la empresa NEGOCIOS INDUSTRIALES REAL NIRSA S.A., representada en el país por el señor Omar Diego Carcovich Jibaja, permiso de pesca para operar la embarcación pesquera de cerco de bandera ecuatoriana denominada GLORIA A con matrícula P-00-00743, en la extracción del recurso Atún con destino al consumo humano directo,"/>
    <x v="0"/>
    <s v="CHD"/>
    <m/>
    <m/>
    <m/>
    <m/>
    <m/>
  </r>
  <r>
    <n v="749"/>
    <s v="00749-2023-PRODUCE/DGPCHDI"/>
    <s v="00078247-2023"/>
    <x v="9"/>
    <d v="2023-10-31T00:00:00"/>
    <d v="2023-10-31T00:00:00"/>
    <m/>
    <s v=""/>
    <s v=""/>
    <s v=""/>
    <s v="Otorgar a la empresa COMPAÑIA SUR TUNA SURTUNA S.A. representada en el país por el señor Omar Diego Carcovich Jibaja, permiso de pesca para operar la embarcación pesquera de cerco de bandera ecuatoriana denominada ADRIA DEL MAR con matrícula P-04-00006, en la extracción del recurso Atún con destino al consumo humano directo"/>
    <x v="0"/>
    <s v="CHD"/>
    <m/>
    <m/>
    <m/>
    <m/>
    <m/>
  </r>
  <r>
    <n v="750"/>
    <s v="00750-2023-PRODUCE/DGPCHDI"/>
    <s v="00075615-2023"/>
    <x v="10"/>
    <d v="2023-11-02T00:00:00"/>
    <d v="2023-11-02T00:00:00"/>
    <m/>
    <s v=""/>
    <s v=""/>
    <s v=""/>
    <s v="Otorgar a la empresa NEGOCIOS INDUSTRIALES REAL NIRSA S.A., representada en el país por el señor Omar Diego Carcovich Jibaja, permiso de pesca para operar la embarcación pesquera de cerco de bandera ecuatoriana denominada ROSA F con matrícula P-00-00715, en la extracción del recurso Atún con destino al consumo humano directo"/>
    <x v="0"/>
    <s v="CHD"/>
    <m/>
    <m/>
    <m/>
    <m/>
    <m/>
  </r>
  <r>
    <n v="751"/>
    <s v="00751-2023-PRODUCE/DGPCHDI"/>
    <s v="00075589-2023"/>
    <x v="10"/>
    <d v="2023-11-02T00:00:00"/>
    <d v="2023-11-02T00:00:00"/>
    <m/>
    <s v=""/>
    <s v=""/>
    <s v=""/>
    <s v="Otorgar a la empresa NEGOCIOS INDUSTRIALES REAL NIRSA S.A., representada en el país por el señor Omar Diego Carcovich Jibaja, permiso de pesca para operar la embarcación pesquera de cerco de bandera ecuatoriana denominada ELIZABETH F con matrícula P-00-00649, en la extracción del recurso Atún con destino al consumo humano directo"/>
    <x v="0"/>
    <s v="CHD"/>
    <m/>
    <m/>
    <m/>
    <m/>
    <m/>
  </r>
  <r>
    <n v="752"/>
    <s v="00752-2023-PRODUCE/DGPCHDI"/>
    <s v="00075606-2023"/>
    <x v="10"/>
    <d v="2023-11-02T00:00:00"/>
    <d v="2023-11-02T00:00:00"/>
    <m/>
    <s v=""/>
    <s v=""/>
    <s v=""/>
    <s v=".- Otorgar a la empresa NEGOCIOS INDUSTRIALES REAL NIRSA S.A., representada en el país por el señor Omar Diego Carcovich Jibaja, permiso de pesca para operar la embarcación pesquera de cerco de bandera ecuatoriana denominada ROBERTO A con matrícula P-00-00740, en la extracción del recurso Atún con destino al consumo humano directo"/>
    <x v="0"/>
    <s v="CHD"/>
    <m/>
    <m/>
    <m/>
    <m/>
    <m/>
  </r>
  <r>
    <n v="753"/>
    <s v="00753-2023-PRODUCE/DGPCHDI"/>
    <s v="00023314-2023"/>
    <x v="10"/>
    <d v="2023-11-03T00:00:00"/>
    <d v="2023-11-03T00:00:00"/>
    <m/>
    <s v=""/>
    <s v=""/>
    <s v=""/>
    <s v="OTORGAR a favor de la empresa DISMAR SEAFOOD S.A.C., la autorización de instalación de una planta de procesamiento pesquero para la producción de congelado de productos hidrobiológicos"/>
    <x v="1"/>
    <m/>
    <m/>
    <m/>
    <m/>
    <m/>
    <m/>
  </r>
  <r>
    <n v="754"/>
    <s v="00754-2023-PRODUCE/DGPCHDI"/>
    <s v="00079222-2023"/>
    <x v="10"/>
    <d v="2023-11-03T00:00:00"/>
    <d v="2023-11-03T00:00:00"/>
    <m/>
    <s v=""/>
    <s v=""/>
    <s v=""/>
    <s v="Modificar el título del plan de trabajo, solicitado por la empresa NEXA RESOURCES PERU S.A.A., "/>
    <x v="0"/>
    <m/>
    <m/>
    <m/>
    <m/>
    <m/>
    <m/>
  </r>
  <r>
    <n v="755"/>
    <s v="00755-2023-PRODUCE/DGPCHDI"/>
    <s v="00075388-2023"/>
    <x v="10"/>
    <d v="2023-11-03T00:00:00"/>
    <d v="2023-11-03T00:00:00"/>
    <m/>
    <s v=""/>
    <s v=""/>
    <s v=""/>
    <s v="Modificar el título del plan de trabajo, solicitado por la empresa NEXA RESOURCES PERU S.A.A."/>
    <x v="0"/>
    <m/>
    <m/>
    <m/>
    <m/>
    <m/>
    <m/>
  </r>
  <r>
    <n v="756"/>
    <s v="00756-2023-PRODUCE/DGPCHDI"/>
    <s v="00049793-2023"/>
    <x v="10"/>
    <d v="2023-11-03T00:00:00"/>
    <d v="2023-11-03T00:00:00"/>
    <m/>
    <s v=""/>
    <s v=""/>
    <s v=""/>
    <s v="Declarar como NO PRESENTADA la solicitud de autorización para realizar las actividades de colecta de recursos hidrobiológicos - Ministerio de Energía y Minas."/>
    <x v="0"/>
    <m/>
    <m/>
    <m/>
    <s v="COLECTA"/>
    <m/>
    <s v="DECLARAR COMO NO PRESENTADA"/>
  </r>
  <r>
    <n v="757"/>
    <s v="00757-2023-PRODUCE/DGPCHDI"/>
    <s v="00040447-2023"/>
    <x v="10"/>
    <d v="2023-11-03T00:00:00"/>
    <d v="2023-11-03T00:00:00"/>
    <m/>
    <s v=""/>
    <s v=""/>
    <s v=""/>
    <s v="En estricto cumplimiento de lo dispuesto en la Resolución No. TRES de fecha 24 de octubre de 2023 expedida por el Tercer Juzgado Especializado en lo Contencioso Administrativo de la Corte Superior de Justicia de Lima, corresponde dejar sin efecto la Resolución Directoral No.728-2023-PRODUCE/DGPCHDI."/>
    <x v="0"/>
    <m/>
    <m/>
    <m/>
    <m/>
    <m/>
    <m/>
  </r>
  <r>
    <n v="758"/>
    <s v="00758-2023-PRODUCE/DGPCHDI"/>
    <s v="00079748-2023"/>
    <x v="10"/>
    <d v="2023-11-06T00:00:00"/>
    <d v="2023-11-06T00:00:00"/>
    <m/>
    <m/>
    <m/>
    <s v=""/>
    <s v="Otorgar a la empresa PESQUERA MIRIAM S.A., representada en el país por el señor Omar Diego Carcovich Jibaja, permiso de pesca para operar la embarcación pesquera de cerco de bandera panameña denominada LJUBICA "/>
    <x v="0"/>
    <m/>
    <m/>
    <m/>
    <m/>
    <m/>
    <m/>
  </r>
  <r>
    <n v="759"/>
    <s v="00759-2023-PRODUCE/DGPCHDI"/>
    <s v="00040447-2023"/>
    <x v="10"/>
    <d v="2023-11-06T00:00:00"/>
    <d v="2023-11-06T00:00:00"/>
    <m/>
    <m/>
    <m/>
    <s v=""/>
    <s v="Modificar el Porcentaje Máximo de Captura por Embarcación PMCE de las embarcaciones MARU y ANDES 52 "/>
    <x v="0"/>
    <m/>
    <m/>
    <m/>
    <m/>
    <m/>
    <m/>
  </r>
  <r>
    <n v="760"/>
    <s v="00760-2023-PRODUCE/DGPCHDI"/>
    <s v="00060173-2023"/>
    <x v="10"/>
    <d v="2023-11-07T00:00:00"/>
    <d v="2023-11-07T00:00:00"/>
    <n v="25026"/>
    <s v="MI CARMENCITA"/>
    <s v="PT-25026-CM"/>
    <s v="DESEMBARCADERO PESQUERO MULTIPROPOSITO JUAN PABLO SOCIEDAD ANONIMA CERRADA"/>
    <s v="Declarar en abandono el procedimiento de solicitud de cambio de titular del permiso de pesca para operar la embarcación pesquera MI CARMENCITA presentada por la empresa CONSORCIO MUZA S.A.C"/>
    <x v="0"/>
    <m/>
    <m/>
    <m/>
    <s v="CAMBIO DE TITULAR"/>
    <s v=" - "/>
    <s v="DECLARAR EN ABANDONO"/>
  </r>
  <r>
    <n v="761"/>
    <s v="00761-2023-PRODUCE/DGPCHDI"/>
    <s v="00049799-2023"/>
    <x v="10"/>
    <d v="2023-11-07T00:00:00"/>
    <d v="2023-11-07T00:00:00"/>
    <m/>
    <s v=""/>
    <s v=""/>
    <s v=""/>
    <s v="Otorgar al MINISTERIO DE ENERGÍA Y MINAS, autorización para realizar las actividades de colecta de recursos hidrobiológicos conforme al plan de trabajo denominado: “Evaluación hidrobiológica para el Plan de Abandono en el marco del Estudio de Preinversión a nivel de Perfil de 01 Pasivo Ambiental del Sub Sector Hidrocarburos (PASH) de Alto Riesgo. Zona 3”, "/>
    <x v="0"/>
    <m/>
    <m/>
    <m/>
    <s v="COLECTA"/>
    <m/>
    <m/>
  </r>
  <r>
    <n v="762"/>
    <s v="00762-2023-PRODUCE/DGPCHDI"/>
    <s v="00054844-2023"/>
    <x v="10"/>
    <d v="2023-11-07T00:00:00"/>
    <d v="2023-11-07T00:00:00"/>
    <m/>
    <s v=""/>
    <s v=""/>
    <s v=""/>
    <s v="Otorgar a la AUTORIDAD AUTONOMA DE MAJES, autorización para realizar las actividades de colecta de recursos hidrobiológicos conforme al plan de trabajo denominado: «Línea Base Hidrobiológica de la Modificatoria del Estudio de Impacto Ambiental de la “Represa de  Angostura y Gestión Ambiental a Nivel Definitivo”»"/>
    <x v="0"/>
    <m/>
    <m/>
    <m/>
    <s v="COLECTA"/>
    <m/>
    <m/>
  </r>
  <r>
    <n v="763"/>
    <s v="00763-2023-PRODUCE/DGPCHDI"/>
    <s v="00054340-2023"/>
    <x v="10"/>
    <d v="2023-11-07T00:00:00"/>
    <d v="2023-11-07T00:00:00"/>
    <m/>
    <s v=""/>
    <s v=""/>
    <s v=""/>
    <s v="Otorgar a la empresa NEWMONT PERU S.R.L., autorización para realizar las actividades de colecta de recursos hidrobiológicos conforme al plan de trabajo denominado: “MONITOREO HIDROBIOLÓGICO DE LA DECLARACIÓN DE IMPACTO AMBIENTAL (DIA) DEL PROSPECTO ILUMINADORA”"/>
    <x v="0"/>
    <m/>
    <m/>
    <m/>
    <s v="COLECTA"/>
    <m/>
    <m/>
  </r>
  <r>
    <n v="764"/>
    <s v="00764-2023-PRODUCE/DGPCHDI"/>
    <s v="00067968-2023"/>
    <x v="10"/>
    <d v="2023-11-07T00:00:00"/>
    <d v="2023-11-07T00:00:00"/>
    <m/>
    <s v=""/>
    <s v=""/>
    <s v=""/>
    <s v="Modificar la autorización del plan de trabajo denominado: “Línea Base Hidrobiológica para la Segunda Modificación del Estudio de Impacto Ambiental detallado del Proyecto Antapaccay Expansión Tintaya - Integración Coroccohuayco”, "/>
    <x v="0"/>
    <m/>
    <m/>
    <m/>
    <s v="COLECTA"/>
    <m/>
    <m/>
  </r>
  <r>
    <n v="765"/>
    <s v="00765-2023-PRODUCE/DGPCHDI"/>
    <s v="00067703-2023"/>
    <x v="10"/>
    <d v="2023-11-07T00:00:00"/>
    <d v="2023-11-07T00:00:00"/>
    <m/>
    <s v=""/>
    <s v=""/>
    <s v=""/>
    <s v="Modificar la autorización del plan de trabajo denominado: “Caracterización biológica en áreas colindantes a Antamina”, "/>
    <x v="0"/>
    <m/>
    <m/>
    <m/>
    <s v="COLECTA"/>
    <m/>
    <m/>
  </r>
  <r>
    <n v="766"/>
    <s v="00766-2023-PRODUCE/DGPCHDI"/>
    <s v="00046671-2023"/>
    <x v="10"/>
    <d v="2023-11-08T00:00:00"/>
    <d v="2023-11-08T00:00:00"/>
    <m/>
    <s v=""/>
    <s v=""/>
    <s v=""/>
    <s v="Otorgar a la empresa FERROVIAS CENTRAL ANDINA S.A., autorización para realizar las actividades de colecta de recursos hidrobiológicos"/>
    <x v="0"/>
    <m/>
    <m/>
    <m/>
    <s v="COLECTA"/>
    <m/>
    <m/>
  </r>
  <r>
    <n v="767"/>
    <s v="00767-2023-PRODUCE/DGPCHDI"/>
    <s v="00062402-2023"/>
    <x v="10"/>
    <d v="2023-11-09T00:00:00"/>
    <d v="2023-11-09T00:00:00"/>
    <n v="5821"/>
    <s v="NI? DEL MILAGRO 2"/>
    <s v="PT-05821-BM"/>
    <s v="CAMPOS NEYRA RUTH EVELYN"/>
    <s v="Otorgar a favor del señor JACOBO ALBERTO CAVENAGO ZOLEZZI, la autorización de incremento de flota para construir una nueva embarcación pesquera de menor escala con 20.55 m³ de capacidad de bodega, vía sustitución de la embarcación pesquera no siniestrada NIÑO DEL MILAGRO 2 con matrícula PT-05821-BM y 20.55 m³ de capacidad de bodega"/>
    <x v="0"/>
    <s v="CHD"/>
    <s v="ANCHOVETA"/>
    <s v="MENOR ESCALA"/>
    <s v="AIF"/>
    <m/>
    <m/>
  </r>
  <r>
    <n v="768"/>
    <s v="00768-2023-PRODUCE/DGPCHDI"/>
    <s v="00056886-2023"/>
    <x v="10"/>
    <d v="2023-11-09T00:00:00"/>
    <d v="2023-11-09T00:00:00"/>
    <n v="4887"/>
    <s v="PILAR"/>
    <s v="CO-04887-CM"/>
    <s v="PESQUERA KEOPS S.A.C."/>
    <s v="Declarar Improcedente la solicitud de aprobación del cambio de titular del permiso de pesca para operar la embarcación pesquera PILAR con matrícula CO-04887-CM y 31.78 m3 de capacidad de bodega"/>
    <x v="0"/>
    <m/>
    <m/>
    <m/>
    <s v="CAMBIO DE TITULAR"/>
    <s v=" - "/>
    <s v="DECLARAR IMPROCEDENTE"/>
  </r>
  <r>
    <n v="769"/>
    <s v="00769-2023-PRODUCE/DGPCHDI"/>
    <s v="00056888-2023"/>
    <x v="10"/>
    <d v="2023-11-09T00:00:00"/>
    <d v="2023-11-09T00:00:00"/>
    <n v="1766"/>
    <s v="BELISSA"/>
    <s v="HO-1766-CM"/>
    <s v="PESQUERA KEOPS S.A.C."/>
    <s v="Declarar Improcedente la solicitud de aprobación del cambio de titular del permiso de pesca para operar la embarcación pesquera BELISSA con matrícula HO-01766-CM y 31.77 m³ de capacidad de bodega"/>
    <x v="0"/>
    <m/>
    <m/>
    <m/>
    <s v="CAMBIO DE TITULAR"/>
    <s v=" - "/>
    <s v="DECLARAR IMPROCEDENTE"/>
  </r>
  <r>
    <n v="770"/>
    <s v="00770-2023-PRODUCE/DGPCHDI"/>
    <s v="00080223-2023"/>
    <x v="10"/>
    <d v="2023-11-10T00:00:00"/>
    <d v="2023-11-10T00:00:00"/>
    <m/>
    <s v=""/>
    <s v=""/>
    <s v=""/>
    <s v="Aceptar el desistimiento formulado por la empresa MARFREEZE S.A.C., respecto a la solicitud de cambio de titularidad de la licencia de operación para operar la planta de congelado de productos hidrobiológicos."/>
    <x v="1"/>
    <m/>
    <m/>
    <m/>
    <s v="CAMBIO DE TITULAR"/>
    <s v=" - "/>
    <s v="ACEPTAR DESISTIMIENTO"/>
  </r>
  <r>
    <n v="771"/>
    <s v="00771-2023-PRODUCE/DGPCHDI"/>
    <s v="00035429-2023"/>
    <x v="10"/>
    <d v="2023-11-14T00:00:00"/>
    <d v="2023-11-14T00:00:00"/>
    <m/>
    <s v=""/>
    <s v=""/>
    <s v=""/>
    <s v="Otorgar a favor de los señores VICENTE HUAMANCHUMO CASAS y MARIA VICTORIA SIPION DE HUAMANCHUMO, permiso de pesca para operar la embarcación pesquera NUESTRA SEÑORA DE LA PAZ 3 con matrícula CE-68934-PM y 39.62 m³ de capacidad de bodega"/>
    <x v="0"/>
    <m/>
    <m/>
    <m/>
    <m/>
    <m/>
    <m/>
  </r>
  <r>
    <n v="772"/>
    <s v="00772-2023-PRODUCE/DGPCHDI"/>
    <s v="00072339-2023"/>
    <x v="10"/>
    <d v="2023-11-14T00:00:00"/>
    <d v="2023-11-14T00:00:00"/>
    <m/>
    <s v=""/>
    <s v=""/>
    <s v=""/>
    <s v="Declarar improcedente la solicitud de permiso de pesca para operar la embarcación pesquera de bandera ecuatoriana denominada ANTONIO H con matrícula P-00-00880"/>
    <x v="0"/>
    <m/>
    <m/>
    <m/>
    <m/>
    <m/>
    <s v="DECLARAR IMPROCEDENTE"/>
  </r>
  <r>
    <n v="773"/>
    <s v="00773-2023-PRODUCE/DGPCHDI"/>
    <s v="00037185-2023"/>
    <x v="10"/>
    <d v="2023-11-16T00:00:00"/>
    <d v="2023-11-16T00:00:00"/>
    <m/>
    <s v=""/>
    <s v=""/>
    <s v=""/>
    <s v="Aprobar a favor de la empresa DNG  S.A.C. el cambio de titular del permiso de pesca para operar la embarcación pesquera de menor escala DELIA I y Otorgar a favor de la empresa DNG S.A.C., la autorización de incremento de flota para construir  una nueva embarcación pesquera de menor escala con 19.22 m3  de capacidad de bodega, vía sustitución de la  embarcación pesquera no siniestrada JUAN ENRIQUE I (ex DELIA I) con matrícula CE-22114-CM y 19.22 m3 de capacidad de bodega"/>
    <x v="0"/>
    <m/>
    <m/>
    <s v="MENOR ESCALA"/>
    <s v="CAMBIO DE TITULAR"/>
    <s v=" - "/>
    <m/>
  </r>
  <r>
    <n v="774"/>
    <s v="00774-2023-PRODUCE/DGPCHDI"/>
    <s v="00081919-2023"/>
    <x v="10"/>
    <d v="2023-11-16T00:00:00"/>
    <d v="2023-11-16T00:00:00"/>
    <m/>
    <s v=""/>
    <s v=""/>
    <s v=""/>
    <s v="Aceptar el desistimiento del recurso de reconsideración interpuesto por la empresa NEGOCIOS INDUSTRIALES REAL NIRSA S.A., E/P GLORIA A "/>
    <x v="0"/>
    <m/>
    <m/>
    <m/>
    <m/>
    <m/>
    <m/>
  </r>
  <r>
    <n v="775"/>
    <s v="00775-2023-PRODUCE/DGPCHDI"/>
    <s v="00081921-2023"/>
    <x v="10"/>
    <d v="2023-11-16T00:00:00"/>
    <d v="2023-11-16T00:00:00"/>
    <m/>
    <s v=""/>
    <s v=""/>
    <s v=""/>
    <s v="Aceptar el desistimiento del recurso de reconsideración; interpuesto por la empresa NEGOCIOS INDUSTRIALES REAL NIRSA S.A e/p ROSA F"/>
    <x v="0"/>
    <m/>
    <m/>
    <m/>
    <m/>
    <m/>
    <m/>
  </r>
  <r>
    <n v="776"/>
    <s v="00776-2023-PRODUCE/DGPCHDI"/>
    <s v="00045852-2023"/>
    <x v="10"/>
    <d v="2023-11-16T00:00:00"/>
    <d v="2023-11-16T00:00:00"/>
    <m/>
    <s v=""/>
    <s v=""/>
    <s v=""/>
    <s v="MODIFICAR la licencia de operación otorgada a favor de la empresa OCEANO SEAFOOD S.A."/>
    <x v="1"/>
    <m/>
    <m/>
    <m/>
    <m/>
    <m/>
    <m/>
  </r>
  <r>
    <n v="777"/>
    <s v="00777-2023-PRODUCE/DGPCHDI"/>
    <s v="00077408-2023"/>
    <x v="10"/>
    <d v="2023-11-16T00:00:00"/>
    <d v="2023-11-16T00:00:00"/>
    <m/>
    <s v=""/>
    <s v=""/>
    <s v=""/>
    <s v="LEVANTAR la suspensión temporal, a solicitud de la empresa INVERSIONES PESQUERAS LIGURIA S.A.C"/>
    <x v="0"/>
    <m/>
    <m/>
    <m/>
    <m/>
    <m/>
    <m/>
  </r>
  <r>
    <n v="778"/>
    <s v="00778-2023-PRODUCE/DGPCHDI"/>
    <s v="00081236-2023"/>
    <x v="10"/>
    <d v="2023-11-16T00:00:00"/>
    <d v="2023-11-16T00:00:00"/>
    <m/>
    <s v=""/>
    <s v=""/>
    <s v=""/>
    <s v="Aceptar el desistimiento al procedimiento del recurso de reconsideración contra la Resolución Directoral N° 00752-2023-PRODUCE/DGPCHDI; interpuesto por la empresa NEGOCIOS INDUSTRIALES REAL NIRSA S.A"/>
    <x v="0"/>
    <m/>
    <m/>
    <m/>
    <m/>
    <m/>
    <m/>
  </r>
  <r>
    <n v="779"/>
    <s v="00779-2023-PRODUCE/DGPCHDI"/>
    <s v="00081923-2023"/>
    <x v="10"/>
    <d v="2023-11-16T00:00:00"/>
    <d v="2023-11-16T00:00:00"/>
    <m/>
    <s v=""/>
    <s v=""/>
    <s v=""/>
    <s v="Aceptar el desistimiento al procedimiento del recurso de reconsideración contra la Resolución Directoral N° 00751-2023-PRODUCE/DGPCHDI; interpuesto por la empresa NEGOCIOS INDUSTRIALES REAL NIRSA S.A."/>
    <x v="0"/>
    <m/>
    <m/>
    <m/>
    <m/>
    <m/>
    <m/>
  </r>
  <r>
    <n v="780"/>
    <s v="00780-2023-PRODUCE/DGPCHDI"/>
    <s v="00083630-2023"/>
    <x v="10"/>
    <d v="2023-11-16T00:00:00"/>
    <d v="2023-11-16T00:00:00"/>
    <m/>
    <s v=""/>
    <s v=""/>
    <s v=""/>
    <s v="Aceptar el desistimiento al procedimiento de modificación del permiso de pesca otorgado mediante Directoral N° 00750-2023-PRODUCE/DGPCHDI; presentado por la empresa NEGOCIOS INDUSTRIALES REAL NIRSA S.A."/>
    <x v="0"/>
    <m/>
    <m/>
    <m/>
    <m/>
    <m/>
    <m/>
  </r>
  <r>
    <n v="781"/>
    <s v="00781-2023-PRODUCE/DGPCHDI"/>
    <s v="00083632-2023"/>
    <x v="10"/>
    <d v="2023-11-16T00:00:00"/>
    <d v="2023-11-16T00:00:00"/>
    <m/>
    <s v=""/>
    <s v=""/>
    <s v=""/>
    <s v="Aceptar el desistimiento al procedimiento de modificación del permiso de pesca otorgado mediante Directoral N° 00751-2023-PRODUCE/DGPCHDI; presentado por la empresa NEGOCIOS INDUSTRIALES REAL NIRSA S.A"/>
    <x v="0"/>
    <m/>
    <m/>
    <m/>
    <m/>
    <m/>
    <m/>
  </r>
  <r>
    <n v="782"/>
    <s v="00782-2023-PRODUCE/DGPCHDI"/>
    <s v="00083633-2023"/>
    <x v="10"/>
    <d v="2023-11-17T00:00:00"/>
    <d v="2023-11-17T00:00:00"/>
    <m/>
    <s v=""/>
    <s v=""/>
    <s v=""/>
    <s v="Aceptar el desistimiento al procedimiento de modificación del permiso de pesca presentado por la empresa NEGOCIOS INDUSTRIALES REAL NIRSA S.A."/>
    <x v="0"/>
    <m/>
    <m/>
    <m/>
    <m/>
    <m/>
    <m/>
  </r>
  <r>
    <n v="783"/>
    <s v="00783-2023-PRODUCE/DGPCHDI"/>
    <s v="00083660-2023"/>
    <x v="10"/>
    <d v="2023-11-17T00:00:00"/>
    <d v="2023-11-17T00:00:00"/>
    <m/>
    <s v=""/>
    <s v=""/>
    <s v=""/>
    <s v="Aceptar el desistimiento al procedimiento de modificación del permiso de pesca presentado por la empresa NEGOCIOS INDUSTRIALES REAL NIRSA S.A. e/p ROBERTO A "/>
    <x v="0"/>
    <m/>
    <m/>
    <m/>
    <m/>
    <m/>
    <m/>
  </r>
  <r>
    <n v="784"/>
    <s v="00784-2023-PRODUCE/DGPCHDI"/>
    <s v="00071733-2023"/>
    <x v="10"/>
    <d v="2023-11-17T00:00:00"/>
    <d v="2023-11-17T00:00:00"/>
    <m/>
    <s v=""/>
    <s v=""/>
    <s v=""/>
    <s v="MODIFICAR el artículo 2 de la Resolución Directoral 698-2023-PRODUCE/DGPCHDI consignándose en adelante lo siguiente: La empresa OCEANO SEAFOOD S.A., está obligada a poner en operación los equipos y sistemas de mitigación... "/>
    <x v="1"/>
    <m/>
    <m/>
    <m/>
    <m/>
    <m/>
    <m/>
  </r>
  <r>
    <n v="785"/>
    <s v="00785-2023-PRODUCE/DGPCHDI"/>
    <s v="00068760-2023"/>
    <x v="10"/>
    <d v="2023-11-17T00:00:00"/>
    <d v="2023-11-17T00:00:00"/>
    <m/>
    <s v=""/>
    <s v=""/>
    <s v=""/>
    <s v="OTORGAR a favor de la empresa PESCADOS Y CEFALOPODOS DEL PERU S.A.C., la licencia de operación de la planta de procesamiento pesquero de congelado de productos hidrobiológicos"/>
    <x v="1"/>
    <m/>
    <m/>
    <m/>
    <m/>
    <m/>
    <m/>
  </r>
  <r>
    <n v="786"/>
    <s v="00786-2023-PRODUCE/DGPCHDI"/>
    <s v="00043734-2023"/>
    <x v="10"/>
    <d v="2023-11-20T00:00:00"/>
    <d v="2023-11-20T00:00:00"/>
    <m/>
    <s v=""/>
    <s v=""/>
    <s v=""/>
    <s v="Declarar como NO PRESENTADA la solicitud de autorización para realizar las actividades de colecta de recursos hidrobiológicos conforme al plan de trabajo denominado: “LINEA DE BASE DE LA DECLARACIÓN DE IMPACTO AMBIENTAL DEL PROYECTO MEJORAMIENTO DEL CAMINO VECINAL EMP.5N (PUERTO PIZANA) - VILLA LOS ÁNGELES - LA FLORIDA - DISTRITO DE PÓLVORA - PROVINCIA DE TOCACHE, DEPARTAMENTO DE SAN MARTÍN”"/>
    <x v="0"/>
    <m/>
    <m/>
    <m/>
    <s v="COLECTA"/>
    <m/>
    <s v="DECLARAR COMO NO PRESENTADA"/>
  </r>
  <r>
    <n v="787"/>
    <s v="00787-2023-PRODUCE/DGPCHDI"/>
    <s v="00055874-2023"/>
    <x v="10"/>
    <d v="2023-11-20T00:00:00"/>
    <d v="2023-11-20T00:00:00"/>
    <m/>
    <s v=""/>
    <s v=""/>
    <s v=""/>
    <s v="Declarar como NO PRESENTADA la solicitud de autorización para realizar las actividades de colecta de recursos hidrobiológicos conforme al plan de trabajo denominado: “Autorización de actividades de colecta de recursos hidrobiológicos con uso de embarcación para el levantamiento de la línea base hidrobiológica en el marco de la Modificación del Estudio de Impacto Ambiental (MEIA) del proyecto de explotación y beneficio minero mina Pampa del Pongo”, "/>
    <x v="0"/>
    <m/>
    <m/>
    <m/>
    <s v="COLECTA"/>
    <m/>
    <s v="DECLARAR COMO NO PRESENTADA"/>
  </r>
  <r>
    <n v="788"/>
    <s v="00788-2023-PRODUCE/DGPCHDI"/>
    <s v="00057940-2023"/>
    <x v="10"/>
    <d v="2023-11-20T00:00:00"/>
    <d v="2023-11-20T00:00:00"/>
    <m/>
    <s v=""/>
    <s v=""/>
    <s v=""/>
    <s v="Otorgar a la empresa MINERA BARRICK PERU S.A., autorización para realizar las actividades de colecta de recursos hidrobiológicos conforme al plan de trabajo denominado: «PLAN DE TRABAJO PARA LA AUTORIZACIÓN DE COLECTA DE RECURSOS HIDROBIOLÓGICOS PARA EL “MONITOREO HIDROBIOLÓGICO SEMESTRAL EN EL ÁREA DE INFLUENCIA DE LA UNIDAD MINERA PIERINA”"/>
    <x v="0"/>
    <m/>
    <m/>
    <m/>
    <s v="COLECTA"/>
    <m/>
    <m/>
  </r>
  <r>
    <n v="789"/>
    <s v="00789-2023-PRODUCE/DGPCHDI"/>
    <s v="00069064-2023"/>
    <x v="10"/>
    <d v="2023-11-21T00:00:00"/>
    <d v="2023-11-21T00:00:00"/>
    <m/>
    <s v=""/>
    <s v=""/>
    <s v=""/>
    <s v="Otorgar a favor de la EMPRESA PESQUERA JAIS S.A.C., permiso de pesca para operar la embarcación pesquera PEDRO ESTEBAN con matrícula PL-69411-PM y 34.95 m3 de capacidad de bodega"/>
    <x v="0"/>
    <m/>
    <m/>
    <m/>
    <m/>
    <m/>
    <m/>
  </r>
  <r>
    <n v="790"/>
    <s v="00790-2023-PRODUCE/DGPCHDI"/>
    <s v="00057694-2023"/>
    <x v="10"/>
    <d v="2023-11-21T00:00:00"/>
    <d v="2023-11-21T00:00:00"/>
    <m/>
    <s v=""/>
    <s v=""/>
    <s v=""/>
    <s v="Otorgar a la empresa CARBON LATAM PERU S.A.C., autorización para realizar las actividades de colecta de recursos hidrobiológicos conforme al plan de trabajo denominado: “Línea Base Biológica de la Declaración de Impacto Ambiental del Proyecto Central Hidroeléctrica Pallca - Huarochirí (Lima)”"/>
    <x v="0"/>
    <m/>
    <m/>
    <m/>
    <s v="COLECTA"/>
    <m/>
    <m/>
  </r>
  <r>
    <n v="791"/>
    <s v="00791-2023-PRODUCE/DGPCHDI"/>
    <s v="00072414-2023"/>
    <x v="10"/>
    <d v="2023-11-22T00:00:00"/>
    <d v="2023-11-22T00:00:00"/>
    <m/>
    <s v=""/>
    <s v=""/>
    <s v=""/>
    <s v="MODIFICAR la licencia de operación otorgada en favor de la empresa MICROEMPRESA CRUDO Y COCIDO S.A.C."/>
    <x v="1"/>
    <m/>
    <m/>
    <m/>
    <m/>
    <m/>
    <m/>
  </r>
  <r>
    <n v="792"/>
    <s v="00792-2023-PRODUCE/DGPCHDI"/>
    <s v="00062331-2023"/>
    <x v="10"/>
    <d v="2023-11-22T00:00:00"/>
    <d v="2023-11-22T00:00:00"/>
    <m/>
    <s v=""/>
    <s v=""/>
    <s v=""/>
    <s v="DECLARAR que la solicitud de modificación por cambio de razón social de la licencia de operación presentada por la empresa AQUANOVA S.A.C ha sido aprobada con su sola presentación."/>
    <x v="1"/>
    <m/>
    <m/>
    <m/>
    <m/>
    <m/>
    <m/>
  </r>
  <r>
    <n v="793"/>
    <s v="00793-2023-PRODUCE/DGPCHDI"/>
    <s v="00080824-2023"/>
    <x v="10"/>
    <d v="2023-11-22T00:00:00"/>
    <d v="2023-11-22T00:00:00"/>
    <m/>
    <s v=""/>
    <s v=""/>
    <s v=""/>
    <s v="Aprobar a favor de la empresa CONSORCIO MUZA S.A.C. el cambio de titular del permiso de pesca para operar la embarcación pesquera de menor escala MI CARMENCITA I con matrícula PT-03871-CM y 24.43 m3 de capacidad de bodega"/>
    <x v="0"/>
    <m/>
    <m/>
    <s v="MENOR ESCALA"/>
    <s v="CAMBIO DE TITULAR"/>
    <m/>
    <m/>
  </r>
  <r>
    <n v="794"/>
    <s v="00794-2023-PRODUCE/DGPCHDI"/>
    <s v="00047661-2023"/>
    <x v="10"/>
    <d v="2023-11-23T00:00:00"/>
    <d v="2023-11-23T00:00:00"/>
    <m/>
    <s v=""/>
    <s v=""/>
    <s v=""/>
    <s v="Declarar improcedente la solicitud de autorización para realizar las actividades de colecta de recursos hidrobiológicos presentada por la señora Angela Fiorela Sulca Miranda "/>
    <x v="0"/>
    <m/>
    <m/>
    <m/>
    <s v="COLECTA"/>
    <m/>
    <s v="DECLARAR IMPROCEDENTE"/>
  </r>
  <r>
    <n v="795"/>
    <s v="00795-2023-PRODUCE/DGPCHDI"/>
    <s v="00069942-2023"/>
    <x v="10"/>
    <d v="2023-11-23T00:00:00"/>
    <d v="2023-11-23T00:00:00"/>
    <m/>
    <s v=""/>
    <s v=""/>
    <s v=""/>
    <s v="Otorgar a la empresa BHP WORLD EXPLORATION INC. SUCURSAL DEL PERÚ, autorización para realizar las actividades de colecta de recursos hidrobiológicos conforme al plan de trabajo denominado: “LÍNEA BASE HIDROBIOLÓGICA DE LA DECLARACIÓN DE IMPACTO AMBIENTAL (DIA – CATEGORÍA I) DEL PROYECTO DE EXPLORACIÓN MINERA CORRACORRAL”"/>
    <x v="0"/>
    <m/>
    <m/>
    <m/>
    <s v="COLECTA"/>
    <m/>
    <m/>
  </r>
  <r>
    <n v="796"/>
    <s v="00796-2023-PRODUCE/DGPCHDI"/>
    <s v="00083092-2023"/>
    <x v="10"/>
    <d v="2023-11-24T00:00:00"/>
    <d v="2023-11-24T00:00:00"/>
    <m/>
    <s v=""/>
    <s v=""/>
    <s v=""/>
    <s v="Otorgar a la empresa NEGOCIOS INDUSTRIALES REAL NIRSA S.A., representada en el país por el señor Omar Diego Carcovich Jibaja, permiso de pesca para operar la embarcación pesquera de cerco de bandera ecuatoriana denominada RAFA A con matrícula P-00-00727, en la extracción del recurso Atún con destino al consumo humano directo"/>
    <x v="0"/>
    <s v="CHD"/>
    <m/>
    <m/>
    <m/>
    <m/>
    <m/>
  </r>
  <r>
    <n v="797"/>
    <s v="00797-2023-PRODUCE/DGPCHDI"/>
    <s v="00076461-2023"/>
    <x v="10"/>
    <d v="2023-11-27T00:00:00"/>
    <d v="2023-11-27T00:00:00"/>
    <m/>
    <s v=""/>
    <s v=""/>
    <s v=""/>
    <s v="OTORGAR a favor del INSTITUTO TECNOLÓGICO DE LA PRODUCCIÓN, la autorización de instalación de las plantas de procesamiento pesquero para la producción de congelado, curado-ahumado- y curado-seco salado- de recursos hidrobiológicos."/>
    <x v="1"/>
    <m/>
    <m/>
    <m/>
    <m/>
    <m/>
    <m/>
  </r>
  <r>
    <n v="798"/>
    <s v="00798-2023-PRODUCE/DGPCHDI"/>
    <s v="00075597-2023"/>
    <x v="10"/>
    <d v="2023-11-27T00:00:00"/>
    <d v="2023-11-27T00:00:00"/>
    <m/>
    <s v=""/>
    <s v=""/>
    <s v=""/>
    <s v="Otorgar a la empresa NEGOCIOS INDUSTRIALES REAL NIRSA S.A., representada en el país por el señor Omar Diego Carcovich Jibaja, permiso de pesca para operar la embarcación pesquera de cerco de bandera ecuatoriana denominada MILENA A "/>
    <x v="0"/>
    <m/>
    <m/>
    <m/>
    <m/>
    <m/>
    <m/>
  </r>
  <r>
    <n v="799"/>
    <s v="00799-2023-PRODUCE/DGPCHDI"/>
    <s v="00062698-2023"/>
    <x v="10"/>
    <d v="2023-11-28T00:00:00"/>
    <d v="2023-11-28T00:00:00"/>
    <m/>
    <s v=""/>
    <s v=""/>
    <s v=""/>
    <s v="Modificar la autorización del plan de trabajo denominado: “Evaluación Hidrobiológica en el área de estudio del Proyecto Apumayo” en el marco del Estudio de Línea Base para la Segunda Modificación del Estudio de Impacto Ambiental (en adelante Segunda MEIA) de la Unidad Minera Apumayo”"/>
    <x v="0"/>
    <m/>
    <m/>
    <m/>
    <m/>
    <m/>
    <m/>
  </r>
  <r>
    <n v="800"/>
    <s v="00800-2023-PRODUCE/DGPCHDI"/>
    <s v="00078978-2023"/>
    <x v="10"/>
    <d v="2023-11-28T00:00:00"/>
    <d v="2023-11-28T00:00:00"/>
    <m/>
    <s v=""/>
    <s v=""/>
    <s v=""/>
    <s v="Otorgar a la empresa COMPAÑÍA MINERA ARES S.A.C., autorización para realizar las actividades de colecta de recursos hidrobiológicos conforme al plan de trabajo denominado: “Línea Base Hidrobiológica de la Tercera Modificación del Estudio de Impacto Ambiental Detallado de la Unidad Minera Pallancata”, "/>
    <x v="0"/>
    <m/>
    <m/>
    <m/>
    <s v="COLECTA"/>
    <m/>
    <m/>
  </r>
  <r>
    <n v="801"/>
    <s v="00801-2023-PRODUCE/DGPCHDI"/>
    <s v="00043061-2023"/>
    <x v="10"/>
    <d v="2023-11-28T00:00:00"/>
    <d v="2023-11-28T00:00:00"/>
    <m/>
    <s v=""/>
    <s v=""/>
    <s v=""/>
    <s v="Otorgar a PROYECTO ESPECIAL DE INFRAESTRUCTURA DE TRANSPORTE NACIONAL - PROVIAS NACIONAL, autorización para realizar las actividades de colecta de recursos hidrobiológicos conforme al plan de trabajo denominado: «CARACTERIZACIÓN HIDROBIOLÓGICA DEL ESTUDIO DE IMPACTO AMBIENTAL SEMIDETALLADO (EIA-SD) PARA EL ESTUDIO DEFINITIVO DEL PROYECTO “MEJORAMIENTO DE LA CARRETERA RUTA PE-1N T, TRAMO PAIMAS – AYABACA – EMP. PE-3N (SOCCHABAMBA)”"/>
    <x v="0"/>
    <m/>
    <m/>
    <m/>
    <s v="COLECTA"/>
    <m/>
    <m/>
  </r>
  <r>
    <n v="802"/>
    <s v="00802-2023-PRODUCE/DGPCHDI"/>
    <s v="00087669-2023"/>
    <x v="10"/>
    <d v="2023-11-28T00:00:00"/>
    <d v="2023-11-28T00:00:00"/>
    <m/>
    <s v=""/>
    <s v=""/>
    <s v=""/>
    <s v="Aprobar la relación de las embarcaciones pesqueras cuyos armadores participarán voluntariamente en la pesca exploratoria “Operación Bacalao de Profundidad II”, autorizada por la Resolución Ministerial N° 000390-2023-PRODUCE, la cual, como Anexo Único, forma parte integrante de la presente Resolución Directoral."/>
    <x v="2"/>
    <m/>
    <m/>
    <m/>
    <m/>
    <m/>
    <m/>
  </r>
  <r>
    <n v="803"/>
    <s v="00803-2023-PRODUCE/DGPCHDI"/>
    <s v="00040441-2023"/>
    <x v="10"/>
    <d v="2023-11-29T00:00:00"/>
    <d v="2023-11-29T00:00:00"/>
    <m/>
    <s v=""/>
    <s v=""/>
    <s v=""/>
    <s v="APROBAR a favor de la empresa BRANSOMAR S.A.C., el cambio de titularidad de la licencia de operación de las plantas de procesamiento pesquero para la producción de enlatado y harina de pescado de alto contenido proteínico."/>
    <x v="1"/>
    <m/>
    <m/>
    <m/>
    <s v="CAMBIO DE TITULAR"/>
    <m/>
    <m/>
  </r>
  <r>
    <n v="804"/>
    <s v="00804-2023-PRODUCE/DGPCHDI"/>
    <s v="00080272-2023"/>
    <x v="10"/>
    <d v="2023-11-30T00:00:00"/>
    <d v="2023-11-30T00:00:00"/>
    <m/>
    <s v=""/>
    <s v=""/>
    <s v=""/>
    <s v="SUSPENDER por única vez, los efectos de la Resolución Directoral N° 384-2018-PRODUCE/DGPCHDI, otorgada a la empresa PESQUERA PELAYO S.A.C., para que se dedique a la actividad de procesamiento pesquero, a través de su planta de procesamiento pesquero para la producción de harina de pescado de alto contenido proteínico, con una capacidad instalada de 92 t/h de procesamiento de materia prima"/>
    <x v="1"/>
    <m/>
    <m/>
    <m/>
    <m/>
    <m/>
    <m/>
  </r>
  <r>
    <n v="821"/>
    <s v="00821-2023-PRODUCE/DGPCHDI"/>
    <s v="00075365-2022"/>
    <x v="11"/>
    <d v="2023-12-12T00:00:00"/>
    <d v="2023-12-12T00:00:00"/>
    <m/>
    <m/>
    <m/>
    <s v=""/>
    <s v="Aceptar el desistimiento a la solicitud, vía derecho de petición, de incorporación definitiva del Porcentaje Máximo de Captura por Embarcación formulado por la empresa TECNOLOGICA DE ALIMENTOS S.A"/>
    <x v="0"/>
    <m/>
    <m/>
    <m/>
    <s v="PMCE"/>
    <m/>
    <m/>
  </r>
  <r>
    <n v="828"/>
    <s v="00828-2023-PRODUCE/DGPCHDI"/>
    <s v="00082129-2022"/>
    <x v="11"/>
    <d v="2023-12-15T00:00:00"/>
    <d v="2023-12-15T00:00:00"/>
    <m/>
    <m/>
    <m/>
    <s v=""/>
    <s v="Otorgar a favor de los señores JOSE ROBERTO ECHE PANTA, ELOY PANTA ÁLVAREZ y GLADYS ECHE PANTA, permiso de pesca para operar la embarcación pesquera DON GREGORIO con matrícula PT-67299-PM, de 86.50 m³ de capacidad de bodega"/>
    <x v="0"/>
    <m/>
    <m/>
    <m/>
    <s v="PERMISOS DE PESCA DE BANDERA NACIONAL"/>
    <m/>
    <m/>
  </r>
  <r>
    <n v="814"/>
    <s v="00814-2023-PRODUCE/DGPCHDI"/>
    <s v="00085604-2023"/>
    <x v="11"/>
    <d v="2023-12-06T00:00:00"/>
    <d v="2023-12-06T00:00:00"/>
    <m/>
    <m/>
    <m/>
    <s v=""/>
    <s v="Otorgar a la empresa NEGOCIOS INDUSTRIALES REAL NIRSA S.A., representada en el país por el señor Omar Diego Carcovich Jibaja, permiso de pesca para operar la embarcación pesquera de cerco de bandera ecuatoriana denominada VIA SIMOUN con matrícula P-00-00782"/>
    <x v="0"/>
    <s v="CHD"/>
    <s v="ATUN"/>
    <s v="buque de la CIAT"/>
    <s v="PERMISOS DE PESCA DE BANDERA EXTRANJERA"/>
    <m/>
    <m/>
  </r>
  <r>
    <n v="818"/>
    <s v="00818-2023-PRODUCE/DGPCHDI"/>
    <s v="00083104-2023"/>
    <x v="11"/>
    <d v="2023-12-11T00:00:00"/>
    <d v="2023-12-11T00:00:00"/>
    <m/>
    <m/>
    <m/>
    <s v=""/>
    <s v="Otorgar a la empresa NEGOCIOS INDUSTRIALES REAL NIRSA S.A., representada en el país por el señor Omar Diego Carcovich Jibaja, permiso de pesca para operar la embarcación pesquera de cerco de bandera ecuatoriana denominada GABRIELA A "/>
    <x v="0"/>
    <s v="CHD"/>
    <s v="ATUN"/>
    <s v="buque de la CIAT"/>
    <s v="PERMISOS DE PESCA DE BANDERA EXTRANJERA"/>
    <m/>
    <m/>
  </r>
  <r>
    <n v="819"/>
    <s v="00819-2023-PRODUCE/DGPCHDI"/>
    <s v="00088475-2023"/>
    <x v="11"/>
    <d v="2023-12-11T00:00:00"/>
    <d v="2023-12-11T00:00:00"/>
    <m/>
    <m/>
    <m/>
    <s v=""/>
    <s v="Otorgar al FIDEICOMISO DE GARANTIA AESA, representado en el país por el señor Omar Diego Carcovich Jibaja, permiso de pesca para operar la embarcación pesquera de cerco de bandera ecuatoriana denominada PS-1 "/>
    <x v="0"/>
    <s v="CHD"/>
    <s v="ATUN"/>
    <s v="buque de la CIAT"/>
    <s v="PERMISOS DE PESCA DE BANDERA EXTRANJERA"/>
    <m/>
    <m/>
  </r>
  <r>
    <n v="823"/>
    <s v="00823-2023-PRODUCE/DGPCHDI"/>
    <s v="00089290-2023"/>
    <x v="11"/>
    <d v="2023-12-13T00:00:00"/>
    <d v="2023-12-13T00:00:00"/>
    <m/>
    <m/>
    <m/>
    <s v=""/>
    <s v="Otorgar a la empresa MAR PACIFICO TUNA S.A., representado en el país por el señor Omar Diego Carcovich Jibaja, permiso de pesca para operar la embarcación pesquera de cerco de bandera panameña denominada REINA DE LA PAZ "/>
    <x v="0"/>
    <s v="CHD"/>
    <s v="ATUN"/>
    <s v="buque de la CIAT"/>
    <s v="PERMISO DE PESCA DE BANDERA EXTRANJERA"/>
    <m/>
    <m/>
  </r>
  <r>
    <n v="825"/>
    <s v="00825-2023-PRODUCE/DGPCHDI"/>
    <s v="00083113-2023"/>
    <x v="11"/>
    <d v="2023-12-14T00:00:00"/>
    <d v="2023-12-14T00:00:00"/>
    <m/>
    <m/>
    <m/>
    <s v=""/>
    <s v="Aceptar el desistimiento al procedimiento de otorgamiento de permiso de pesca para embarcación de bandera extranjera; presentado por la empresa MANTARAYA FISHING CORP"/>
    <x v="0"/>
    <s v="CHD"/>
    <s v="ATUN"/>
    <s v="buque de la CIAT"/>
    <s v="PERMISO DE PESCA DE BANDERA EXTRANJERA"/>
    <m/>
    <m/>
  </r>
  <r>
    <n v="826"/>
    <s v="00826-2023-PRODUCE/DGPCHDI"/>
    <s v="00068786-2023"/>
    <x v="11"/>
    <d v="2023-12-15T00:00:00"/>
    <d v="2023-12-15T00:00:00"/>
    <m/>
    <m/>
    <m/>
    <s v=""/>
    <s v="MODIFICAR la licencia de operación otorgada en favor de la empresa PROVEEDORA DE PRODUCTOS MARINOS S.A.C."/>
    <x v="1"/>
    <m/>
    <m/>
    <m/>
    <s v="LICENCIAS DE OPERACIONES"/>
    <m/>
    <m/>
  </r>
  <r>
    <n v="812"/>
    <s v="00812-2023-PRODUCE/DGPCHDI"/>
    <s v="00047561-2023"/>
    <x v="11"/>
    <d v="2023-12-01T00:00:00"/>
    <d v="2023-12-01T00:00:00"/>
    <m/>
    <s v=""/>
    <s v=""/>
    <s v=""/>
    <s v="Otorgar a favor del señor Julio Manuel Araujo Flores, la autorización para efectuar investigación pesquera especializada sin uso de embarcación., conforme a los términos contenidos en el plan de investigación denominado: “Bibliotecas de referencia de códigos de barras de ADN para apoyar el monitoreo con ADN ambiental en el sureste de la Amazonía peruana”, "/>
    <x v="0"/>
    <m/>
    <m/>
    <m/>
    <s v="INVESTIGACION PESQUERA ESPECIALIZADA"/>
    <m/>
    <m/>
  </r>
  <r>
    <n v="811"/>
    <s v="00811-2023-PRODUCE/DGPCHDI"/>
    <s v="00059488-2023"/>
    <x v="11"/>
    <d v="2023-12-01T00:00:00"/>
    <d v="2023-12-01T00:00:00"/>
    <m/>
    <s v=""/>
    <s v=""/>
    <s v=""/>
    <s v="Declarar como NO PRESENTADA la solicitud de autorización para realizar las actividades de colecta de recursos hidrobiológicos conforme al plan de trabajo denominado: “Monitoreo Complementario de la distribución potencial del bagre life para la Central Hidroeléctrica El Platanal”"/>
    <x v="0"/>
    <m/>
    <m/>
    <m/>
    <s v="COLECTA"/>
    <m/>
    <s v="DECLARAR COMO NO PRESENTADA"/>
  </r>
  <r>
    <n v="815"/>
    <s v="00815-2023-PRODUCE/DGPCHDI"/>
    <s v="00060738-2023"/>
    <x v="11"/>
    <d v="2023-12-06T00:00:00"/>
    <d v="2023-12-06T00:00:00"/>
    <m/>
    <m/>
    <m/>
    <s v=""/>
    <s v="Declarar como NO PRESENTADA la solicitud de autorización para realizar las actividades de colecta de recursos hidrobiológicos conforme al plan de trabajo denominado: “Monitoreo de Biodiversidad en el Proyecto Construcción de la Vía Evitamiento (L=20,154 Km), en las inmediaciones del Proyecto Minero Quellaveco, del Camino Cuajone – Toquepala perteneciente al Tramo MO-523 – Camino Evitamiento”"/>
    <x v="0"/>
    <m/>
    <m/>
    <m/>
    <s v="COLECTA"/>
    <m/>
    <m/>
  </r>
  <r>
    <n v="816"/>
    <s v="00816-2023-PRODUCE/DGPCHDI"/>
    <s v="00058620-2023"/>
    <x v="11"/>
    <d v="2023-12-11T00:00:00"/>
    <d v="2023-12-11T00:00:00"/>
    <m/>
    <m/>
    <m/>
    <s v=""/>
    <s v="Declarar como NO PRESENTADA la solicitud de autorización para realizar las actividades de colecta de recursos hidrobiológicos, empresa CHINANGO S.A.C"/>
    <x v="0"/>
    <m/>
    <m/>
    <m/>
    <s v="COLECTA"/>
    <m/>
    <m/>
  </r>
  <r>
    <n v="817"/>
    <s v="00817-2023-PRODUCE/DGPCHDI"/>
    <s v="00057419-2023"/>
    <x v="11"/>
    <d v="2023-12-11T00:00:00"/>
    <d v="2023-12-11T00:00:00"/>
    <m/>
    <m/>
    <m/>
    <s v=""/>
    <s v="Otorgar a la empresa SUMMA GOLD CORPORATION S.A.C., autorización para realizar las actividades de colecta de recursos hidrobiológicos "/>
    <x v="0"/>
    <m/>
    <m/>
    <m/>
    <s v="COLECTA"/>
    <m/>
    <m/>
  </r>
  <r>
    <n v="820"/>
    <s v="00820-2023-PRODUCE/DGPCHDI"/>
    <s v="00058526-2023"/>
    <x v="11"/>
    <d v="2023-12-12T00:00:00"/>
    <d v="2023-12-12T00:00:00"/>
    <m/>
    <m/>
    <m/>
    <s v=""/>
    <s v="Declarar como NO PRESENTADA la solicitud de autorización para realizar las actividades de colecta de recursos hidrobiológicos MINERA LAS BAMBAS S.A."/>
    <x v="0"/>
    <m/>
    <m/>
    <m/>
    <s v="COLECTA"/>
    <m/>
    <m/>
  </r>
  <r>
    <n v="827"/>
    <s v="00827-2023-PRODUCE/DGPCHDI"/>
    <s v="00052870-2023"/>
    <x v="11"/>
    <d v="2023-12-15T00:00:00"/>
    <d v="2023-12-15T00:00:00"/>
    <m/>
    <m/>
    <m/>
    <s v=""/>
    <s v="APROBAR a favor de la empresa MARFREEZE S.A.C., el cambio de titularidad de la licencia de operación de la planta de procesamiento pesquero para la producción de congelado de productos hidrobiológicos."/>
    <x v="1"/>
    <m/>
    <m/>
    <m/>
    <s v="CAMBIO DE TITULAR LICENCIA DE OPERACION"/>
    <m/>
    <m/>
  </r>
  <r>
    <n v="813"/>
    <s v="00813-2023-PRODUCE/DGPCHDI"/>
    <s v="00076420-2023"/>
    <x v="11"/>
    <d v="2023-12-04T00:00:00"/>
    <d v="2023-12-04T00:00:00"/>
    <m/>
    <m/>
    <m/>
    <s v=""/>
    <s v="Aprobar a favor de la empresa GROUP VIOLETA S.A.C., el cambio de titular del permiso de pesca para operar la embarcación pesquera CRISTO SALVADOR con matrícula PL-03030-CM y 105.09 m3 de capacidad de bodega,"/>
    <x v="0"/>
    <m/>
    <m/>
    <m/>
    <s v="CAMBIO DE TITULAR"/>
    <s v="hasta el 31 de diciembre de 2030"/>
    <m/>
  </r>
  <r>
    <n v="834"/>
    <s v="00834-2023-PRODUCE/DGPCHDI"/>
    <s v="00064031-2023"/>
    <x v="11"/>
    <d v="2023-12-27T00:00:00"/>
    <d v="2023-12-27T00:00:00"/>
    <m/>
    <m/>
    <m/>
    <s v=""/>
    <s v="Aprobar a favor de los señores CARLA YLIANA JORDAN MARTINEZ DE BALZA TASSARA y UMBERTO GIUSEPPE BALZA TASSARA MATTA, el cambio de titular del permiso de pesca para operar la embarcación pesquera MARIA MERCEDES con matrícula PL-5668-CM y 77.37 m3 de capacidad de bodega"/>
    <x v="0"/>
    <m/>
    <m/>
    <m/>
    <s v="CAMBIO DE TITULAR"/>
    <m/>
    <m/>
  </r>
  <r>
    <n v="824"/>
    <s v="00824-2023-PRODUCE/DGPCHDI"/>
    <s v="00083116-2023"/>
    <x v="11"/>
    <d v="2023-12-13T00:00:00"/>
    <d v="2023-12-13T00:00:00"/>
    <m/>
    <m/>
    <m/>
    <s v=""/>
    <s v="Declarar que la solicitud de ampliación del plazo para la ejecución de la autorización de incremento de flota a favor de la empresa CORPORACION D BALPI S.A.C , ha sido aprobada automáticamente a la fecha de presentación de dicha solicitud"/>
    <x v="0"/>
    <m/>
    <m/>
    <m/>
    <s v="AMPLIACION PLAZO AIF"/>
    <m/>
    <m/>
  </r>
  <r>
    <n v="806"/>
    <s v="00806-2023-PRODUCE/DGPCHDI"/>
    <s v="00067995-2023"/>
    <x v="11"/>
    <d v="2023-12-01T00:00:00"/>
    <d v="2023-12-01T00:00:00"/>
    <m/>
    <s v=""/>
    <s v=""/>
    <s v=""/>
    <s v="Otorgar a favor de la empresa LOBOS MARINOS S.A.C., autorización de incremento de flota para construir una nueva embarcación pesquera "/>
    <x v="0"/>
    <m/>
    <m/>
    <m/>
    <s v="AIF"/>
    <m/>
    <m/>
  </r>
  <r>
    <n v="805"/>
    <s v="00805-2023-PRODUCE/DGPCHDI"/>
    <s v="00088336-2023"/>
    <x v="11"/>
    <d v="2023-12-01T00:00:00"/>
    <d v="2023-12-01T00:00:00"/>
    <m/>
    <s v=""/>
    <s v=""/>
    <s v=""/>
    <s v="RECTIFICAR el error material MICROEMPRESA CRUDO Y COCIDO S.A.C"/>
    <x v="1"/>
    <m/>
    <m/>
    <m/>
    <m/>
    <m/>
    <s v="ERROR MATERIAL"/>
  </r>
  <r>
    <n v="807"/>
    <s v="00807-2023-PRODUCE/DGPCHDI"/>
    <s v="00079438-2022"/>
    <x v="11"/>
    <d v="2023-12-01T00:00:00"/>
    <d v="2023-12-01T00:00:00"/>
    <m/>
    <s v=""/>
    <s v=""/>
    <s v=""/>
    <s v="Declarar IMPROCEDENTE la solicitud de autorización de instalación de una planta de harina residual, accesoria y complementaria a su actividad principal."/>
    <x v="1"/>
    <m/>
    <m/>
    <m/>
    <m/>
    <m/>
    <s v="DECLARAR IMPROCEDENTE"/>
  </r>
  <r>
    <n v="808"/>
    <s v="00808-2023-PRODUCE/DGPCHDI"/>
    <s v="00086633-2023"/>
    <x v="11"/>
    <d v="2023-12-01T00:00:00"/>
    <d v="2023-12-01T00:00:00"/>
    <m/>
    <s v=""/>
    <s v=""/>
    <s v=""/>
    <s v="Otorgar a la empresa ELMACORP S.A., representada en el país por el señor Omar Diego Carcovich Jibaja, permiso de pesca para operar la embarcación pesquera de cerco de bandera ecuatoriana denominada ARIETE con matrícula P-00-00855"/>
    <x v="0"/>
    <m/>
    <m/>
    <m/>
    <m/>
    <m/>
    <m/>
  </r>
  <r>
    <n v="809"/>
    <s v="00809-2023-PRODUCE/DGPCHDI"/>
    <s v="00086914-2023"/>
    <x v="11"/>
    <d v="2023-12-01T00:00:00"/>
    <d v="2023-12-01T00:00:00"/>
    <m/>
    <s v=""/>
    <s v=""/>
    <s v=""/>
    <s v="Otorgar a la empresa SENZER S.A., representada en el país por el señor Gonzalo Martín Ganoza Garcia Arrese, permiso de pesca para operar la embarcación pesquera de cerco de bandera ecuatoriana denominada NATALY con matrícula P-00-00759"/>
    <x v="0"/>
    <m/>
    <m/>
    <m/>
    <m/>
    <m/>
    <m/>
  </r>
  <r>
    <n v="810"/>
    <s v="00810-2023-PRODUCE/DGPCHDI"/>
    <s v="00075619-2023"/>
    <x v="11"/>
    <d v="2023-12-01T00:00:00"/>
    <d v="2023-12-01T00:00:00"/>
    <m/>
    <s v=""/>
    <s v=""/>
    <s v=""/>
    <s v="Otorgar a la empresa NEGOCIOS INDUSTRIALES REAL NIRSA S.A., representada en el país por el señor Omar Diego Carcovich Jibaja, permiso de pesca para operar la embarcación pesquera de cerco de bandera ecuatoriana denominada MARIA DEL MAR A con matrícula N° INTERNAC {15534} 31756-06-CH"/>
    <x v="0"/>
    <m/>
    <m/>
    <m/>
    <m/>
    <m/>
    <m/>
  </r>
  <r>
    <n v="822"/>
    <s v="00822-2023-PRODUCE/DGPCHDI"/>
    <s v="00060891-2023"/>
    <x v="11"/>
    <d v="2023-12-13T00:00:00"/>
    <d v="2023-12-13T00:00:00"/>
    <m/>
    <m/>
    <m/>
    <s v=""/>
    <s v="Declarar fundado el recurso de reconsideración formulado por la empresa PESQUERA MAJAT S.A.C."/>
    <x v="0"/>
    <m/>
    <m/>
    <m/>
    <m/>
    <m/>
    <m/>
  </r>
  <r>
    <n v="829"/>
    <s v="00829-2023-PRODUCE/DGPCHDI"/>
    <s v="00070314-2023"/>
    <x v="11"/>
    <d v="2023-12-18T00:00:00"/>
    <d v="2023-12-18T00:00:00"/>
    <m/>
    <m/>
    <m/>
    <s v=""/>
    <s v="Declarar Improcedente el recurso de reconsideración formulado por los señores ISIDORA GALAN DE ECHE, ALDAIR ALEXIS ECHE GALAN, CESAR ALBERTO ECHE GALAN, EDER JAVIER ECHE GALAN, JORGE LUIS ECHE GALAN, JUNIOR GALINDO ECHE GALAN, KEVIN DENILSON ECHE GALAN y WILMER DAVID ECHE GALAN, contra la Resolución Directoral N° 00665-2023-PRODUCE/DGPCHDI"/>
    <x v="0"/>
    <m/>
    <m/>
    <m/>
    <m/>
    <m/>
    <m/>
  </r>
  <r>
    <n v="830"/>
    <s v="00830-2023-PRODUCE/DGPCHDI"/>
    <s v="00042439-2021"/>
    <x v="11"/>
    <d v="2023-12-20T00:00:00"/>
    <d v="2023-12-20T00:00:00"/>
    <m/>
    <m/>
    <m/>
    <s v=""/>
    <s v="Desestimar el recurso de reconsideración formulado por la empresa PESQUERA E&amp;M S.A.C."/>
    <x v="0"/>
    <m/>
    <m/>
    <m/>
    <m/>
    <m/>
    <m/>
  </r>
  <r>
    <n v="831"/>
    <s v="00831-2023-PRODUCE/DGPCHDI"/>
    <s v="00067256-2023"/>
    <x v="11"/>
    <d v="2023-12-20T00:00:00"/>
    <d v="2023-12-20T00:00:00"/>
    <m/>
    <m/>
    <m/>
    <s v=""/>
    <s v="Declarar fundado el recurso de reconsideración. Otorgar a COMPAÑÍA DE MINAS BUENAVENTURA S.A.A., autorización para realizar las actividades de colecta de recursos hidrobiológicos "/>
    <x v="0"/>
    <m/>
    <m/>
    <m/>
    <m/>
    <m/>
    <m/>
  </r>
  <r>
    <n v="832"/>
    <s v="00832-2023-PRODUCE/DGPCHDI"/>
    <s v="00061421-2023"/>
    <x v="11"/>
    <d v="2023-12-22T00:00:00"/>
    <d v="2023-12-22T00:00:00"/>
    <m/>
    <m/>
    <m/>
    <s v=""/>
    <s v="Declarar como NO PRESENTADA la solicitud de autorización para realizar las actividades de colecta de recursos hidrobiológicos presentada por la COMPAÑÍA MINERA SAN IGNACIO DE MOROCOCHA "/>
    <x v="0"/>
    <m/>
    <m/>
    <m/>
    <m/>
    <m/>
    <m/>
  </r>
  <r>
    <n v="833"/>
    <s v="00833-2023-PRODUCE/DGPCHDI"/>
    <s v="00084209-2023"/>
    <x v="11"/>
    <d v="2023-12-22T00:00:00"/>
    <d v="2023-12-22T00:00:00"/>
    <m/>
    <m/>
    <m/>
    <s v=""/>
    <s v="Aprobar a favor de la señora PLACIDA RUIZ ANTON VDA. DE SANDOVAL el cambio de titular del permiso de pesca para operar la embarcación pesquera de menor escala MI LOBO II "/>
    <x v="0"/>
    <m/>
    <m/>
    <m/>
    <m/>
    <m/>
    <m/>
  </r>
  <r>
    <n v="835"/>
    <s v="00835-2023-PRODUCE/DGPCHDI"/>
    <s v="00081431-2023"/>
    <x v="11"/>
    <d v="2023-12-27T00:00:00"/>
    <d v="2023-12-27T00:00:00"/>
    <m/>
    <m/>
    <m/>
    <s v=""/>
    <s v="Aprobar a favor del señor JOSE ORLANDO TEQUE GALAN el cambio de titular del permiso de pesca para operar la embarcación pesquera MI ELVIS 2 con matrícula PL-19895-CM y 59.97 m3 de capacidad de bodega"/>
    <x v="0"/>
    <m/>
    <m/>
    <m/>
    <m/>
    <m/>
    <m/>
  </r>
  <r>
    <n v="836"/>
    <s v="00836-2023-PRODUCE/DGPCHDI"/>
    <s v="00093822-2023"/>
    <x v="11"/>
    <d v="2023-12-27T00:00:00"/>
    <d v="2023-12-27T00:00:00"/>
    <m/>
    <m/>
    <m/>
    <s v=""/>
    <s v="Otorgar a la empresa PESDEL S.A., representada en el país por el señor Rudy Bill Neyra Balta, permiso de pesca para operar la embarcación pesquera de cerco de bandera ecuatoriana denominada LIZI con matrícula P-00-00788, en la extracción del recurso Atún con destino al consumo humano directo"/>
    <x v="0"/>
    <s v="CHD"/>
    <s v="ATUN"/>
    <s v="buque de la CIAT"/>
    <m/>
    <m/>
    <m/>
  </r>
  <r>
    <n v="837"/>
    <s v="00837-2023-PRODUCE/DGPCHDI"/>
    <s v="00075913-2023"/>
    <x v="11"/>
    <d v="2023-12-29T00:00:00"/>
    <d v="2023-12-29T00:00:00"/>
    <m/>
    <m/>
    <m/>
    <s v=""/>
    <s v="Otorgar a la empresa ECORER S.A.C., autorización para realizar las actividades de colecta de recursos hidrobiológicos "/>
    <x v="0"/>
    <m/>
    <m/>
    <m/>
    <m/>
    <m/>
    <m/>
  </r>
  <r>
    <n v="838"/>
    <s v="00838-2023-PRODUCE/DGPCHDI"/>
    <s v="00091728-2023"/>
    <x v="11"/>
    <d v="2023-12-29T00:00:00"/>
    <d v="2023-12-29T00:00:00"/>
    <m/>
    <m/>
    <m/>
    <s v=""/>
    <s v="Otorgar a la empresa BUEHS BOWEN DANIEL ROBERTO, representado en el país por el señor Omar Diego Carcovich Jibaja, permiso de pesca para operar la embarcación pesquera de cerco de bandera ecuatoriana denominada CAP. BERNY B. con matrícula P-04-00584,"/>
    <x v="0"/>
    <m/>
    <m/>
    <m/>
    <m/>
    <m/>
    <m/>
  </r>
  <r>
    <n v="839"/>
    <s v="00839-2023-PRODUCE/DGPCHDI"/>
    <s v="00093941-2023"/>
    <x v="11"/>
    <d v="2023-12-29T00:00:00"/>
    <d v="2023-12-29T00:00:00"/>
    <m/>
    <m/>
    <m/>
    <s v=""/>
    <s v="SUSPENDER de oficio la ejecución de la Resolución Directoral N° 00828-2023-PRODUCE/DGPCHDI, en amparo a lo indicado en el literal a) del numeral 226.2 del artículo 226 del Texto Único Ordenado de la Ley N° 27444 – Ley de Procedimiento Administrativo General, aprobado mediante Decreto Supremo N° 004-2019-JUS."/>
    <x v="0"/>
    <m/>
    <m/>
    <m/>
    <m/>
    <m/>
    <m/>
  </r>
  <r>
    <n v="840"/>
    <s v="00840-2023-PRODUCE/DGPCHDI"/>
    <m/>
    <x v="11"/>
    <m/>
    <m/>
    <m/>
    <m/>
    <m/>
    <s v=""/>
    <m/>
    <x v="0"/>
    <m/>
    <m/>
    <m/>
    <m/>
    <m/>
    <m/>
  </r>
  <r>
    <n v="841"/>
    <s v="00841-2023-PRODUCE/DGPCHDI"/>
    <m/>
    <x v="11"/>
    <m/>
    <m/>
    <m/>
    <m/>
    <m/>
    <s v=""/>
    <m/>
    <x v="0"/>
    <m/>
    <m/>
    <m/>
    <m/>
    <m/>
    <m/>
  </r>
  <r>
    <n v="842"/>
    <s v="00842-2023-PRODUCE/DGPCHDI"/>
    <m/>
    <x v="11"/>
    <m/>
    <m/>
    <m/>
    <m/>
    <m/>
    <s v=""/>
    <m/>
    <x v="0"/>
    <m/>
    <m/>
    <m/>
    <m/>
    <m/>
    <m/>
  </r>
  <r>
    <n v="843"/>
    <s v="00843-2023-PRODUCE/DGPCHDI"/>
    <m/>
    <x v="11"/>
    <m/>
    <m/>
    <m/>
    <m/>
    <m/>
    <s v=""/>
    <m/>
    <x v="0"/>
    <m/>
    <m/>
    <m/>
    <m/>
    <m/>
    <m/>
  </r>
  <r>
    <n v="844"/>
    <s v="00844-2023-PRODUCE/DGPCHDI"/>
    <m/>
    <x v="11"/>
    <m/>
    <m/>
    <m/>
    <m/>
    <m/>
    <s v=""/>
    <m/>
    <x v="0"/>
    <m/>
    <m/>
    <m/>
    <m/>
    <m/>
    <m/>
  </r>
  <r>
    <n v="845"/>
    <s v="00845-2023-PRODUCE/DGPCHDI"/>
    <m/>
    <x v="11"/>
    <m/>
    <m/>
    <m/>
    <m/>
    <m/>
    <s v=""/>
    <m/>
    <x v="0"/>
    <m/>
    <m/>
    <m/>
    <m/>
    <m/>
    <m/>
  </r>
  <r>
    <n v="846"/>
    <s v="00846-2023-PRODUCE/DGPCHDI"/>
    <m/>
    <x v="11"/>
    <m/>
    <m/>
    <m/>
    <m/>
    <m/>
    <s v=""/>
    <m/>
    <x v="0"/>
    <m/>
    <m/>
    <m/>
    <m/>
    <m/>
    <m/>
  </r>
  <r>
    <n v="847"/>
    <s v="00847-2023-PRODUCE/DGPCHDI"/>
    <m/>
    <x v="11"/>
    <m/>
    <m/>
    <m/>
    <m/>
    <m/>
    <s v=""/>
    <m/>
    <x v="0"/>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6">
  <r>
    <n v="1"/>
    <s v="00001-2022-PRODUCE/DGPCHDI"/>
    <s v="Resolución Ministerial N° 00463-2021-PRODUCE"/>
    <s v="ENERO"/>
    <m/>
    <d v="2022-01-05T00:00:00"/>
    <m/>
    <s v=""/>
    <s v=""/>
    <s v=""/>
    <s v="Aprobar el Listado de Asignación de Límites Máximos de Captura por Embarcación (LMCE) de la Zona Sur para la extracción del recurso Anchoveta, correspondiente a la Primera Temporada de Pesca de Anchoveta del año 2022 en la Zona Sur, autorizada mediante Resolución Ministerial N° 00463-2021-PRODUCE, el mismo que se adjunta en Anexo a la presente resolución.so Atún con destino al consumo humano directo."/>
    <s v="DECHDI"/>
    <m/>
    <m/>
    <m/>
    <m/>
    <x v="0"/>
    <s v="ANCHOVETA"/>
    <m/>
    <m/>
    <m/>
  </r>
  <r>
    <n v="2"/>
    <s v="00002-2022-PRODUCE/DGPCHDI"/>
    <s v="00078762-2021"/>
    <s v="ENERO"/>
    <m/>
    <d v="2022-01-05T00:00:00"/>
    <m/>
    <s v=""/>
    <s v=""/>
    <s v=""/>
    <s v="Otorgar a la empresa ELMACORP S.A., representada en el país por los señores Omar Diego Carcovich Jibaja y Eduardo Carcovich Carcovich, permiso de pesca para operar la embarcación pesquera de cerco de bandera ecuatoriana denominada ARIETE, en la extracción del recurso Atún con destino al consumo humano directo."/>
    <s v="DECHDI"/>
    <m/>
    <m/>
    <m/>
    <s v="TUPA 17"/>
    <x v="1"/>
    <m/>
    <m/>
    <m/>
    <m/>
  </r>
  <r>
    <n v="3"/>
    <s v="00003-2022-PRODUCE/DGPCHDI"/>
    <s v="00075897-2021"/>
    <s v="ENERO"/>
    <m/>
    <d v="2022-01-05T00:00:00"/>
    <m/>
    <s v=""/>
    <s v=""/>
    <s v=""/>
    <s v="Otorgar a la empresa INTELPESCA S.A., representada en el país por los señores Omar Diego Carcovich Jibaja y Eduardo Carcovich Carcovich, permiso de pesca para operar la embarcación pesquera de cerco de bandera ecuatoriana denominada CONNIE JEAN TWO, en la extracción del recurso Atún con destino al consumo humano directo."/>
    <s v="DECHDI"/>
    <m/>
    <m/>
    <m/>
    <s v="TUPA 17"/>
    <x v="1"/>
    <m/>
    <m/>
    <m/>
    <m/>
  </r>
  <r>
    <n v="4"/>
    <s v="00004-2022-PRODUCE/DGPCHDI"/>
    <s v="00067481-2021"/>
    <s v="ENERO"/>
    <m/>
    <d v="2022-01-07T00:00:00"/>
    <n v="964"/>
    <s v="HUACHO 9"/>
    <s v="IO-0964-PM"/>
    <s v="PESQUERA NIROCI S.A.C."/>
    <s v="Otorgar a favor de la empresa PESQUERA NIROCI S.A.C., la autorización de incremento de flota para construir una nueva embarcación pesquera de 277.53 m³ de capacidad de bodega, vía sustitución de la embarcación pesquera siniestrada HUACHO 9 con matrícula IO-0964-PM y 277.53 m³ de capacidad de bodega, para la extracción del recurso Anchoveta con destino al consumo humano indirecto."/>
    <s v="DECHDI"/>
    <m/>
    <m/>
    <m/>
    <s v="TUPA 04"/>
    <x v="2"/>
    <m/>
    <m/>
    <s v="AIF"/>
    <m/>
  </r>
  <r>
    <n v="5"/>
    <s v="00005-2022-PRODUCE/DGPCHDI"/>
    <m/>
    <s v="ENERO"/>
    <m/>
    <d v="2022-01-07T00:00:00"/>
    <m/>
    <s v=""/>
    <s v=""/>
    <s v=""/>
    <m/>
    <m/>
    <m/>
    <m/>
    <m/>
    <s v=" - "/>
    <x v="3"/>
    <m/>
    <m/>
    <m/>
    <m/>
  </r>
  <r>
    <n v="6"/>
    <s v="00006-2022-PRODUCE/DGPCHDI"/>
    <s v="00082112-2021"/>
    <s v="ENERO"/>
    <m/>
    <d v="2022-01-11T00:00:00"/>
    <m/>
    <s v=""/>
    <s v=""/>
    <s v=""/>
    <s v="Otorgar a la empresa GRUPO DEGFER CIA. LTDA., representada en el país por los señores Rudy Bill Neyra Balta y Juan Abel Neyra Balta, permiso de pesca para operar la embarcación pesquera de cerco de bandera ecuatoriana denominada DON MARIO, en la extracción del recurso Atún con destino al consumo humano directo."/>
    <s v="DECHDI"/>
    <m/>
    <m/>
    <m/>
    <s v="TUPA 17"/>
    <x v="1"/>
    <m/>
    <m/>
    <m/>
    <m/>
  </r>
  <r>
    <n v="7"/>
    <s v="00007-2022-PRODUCE/DGPCHDI"/>
    <s v="00082111-2021"/>
    <s v="ENERO"/>
    <m/>
    <d v="2022-01-12T00:00:00"/>
    <m/>
    <s v=""/>
    <s v=""/>
    <s v=""/>
    <s v="Otorgar a la empresa GRUPO DEGFER CIA. LTDA., representada en el país por el señor Rudy Bill Neyra Balta, permiso de pesca para operar la embarcación pesquera de cerco de bandera ecuatoriana denominada ALDO, en la extracción del recurso Atún con destino al consumo humano directo."/>
    <s v="DECHDI"/>
    <m/>
    <m/>
    <m/>
    <s v="TUPA 17"/>
    <x v="1"/>
    <m/>
    <m/>
    <m/>
    <m/>
  </r>
  <r>
    <n v="8"/>
    <s v="00008-2022-PRODUCE/DGPCHDI"/>
    <s v="00082407-2021"/>
    <s v="ENERO"/>
    <m/>
    <d v="2022-01-12T00:00:00"/>
    <m/>
    <s v=""/>
    <s v=""/>
    <s v=""/>
    <s v="Otorgar a la empresa PISCANTUR S.A., representada en el país por los señores Rudy Bill Neyra Balta y Juan Abel Neyra Balta, permiso de pesca para operar la embarcación pesquera de cerco de bandera ecuatoriana denominada AMADA ISABEL, en la extracción del recurso Atún con destino al consumo humano directo."/>
    <s v="DECHDI"/>
    <m/>
    <m/>
    <m/>
    <s v="TUPA 17"/>
    <x v="1"/>
    <m/>
    <m/>
    <m/>
    <m/>
  </r>
  <r>
    <n v="9"/>
    <s v="00009-2022-PRODUCE/DGPCHDI"/>
    <s v="00000707-2022"/>
    <s v="ENERO"/>
    <m/>
    <d v="2022-01-12T00:00:00"/>
    <m/>
    <s v=""/>
    <s v=""/>
    <s v=""/>
    <s v="Otorgar a la empresa ATUNEXPORT S.A., representada en el país por los señoresRudy Bill Neyra Balta y Juan Abel Neyra Balta, permiso de pesca para operar la embarcación pesquera de cerco de bandera ecuatoriana denominada TUNA II, en la extracción del recurso Atún con destino al consumo humano directo."/>
    <s v="DECHDI"/>
    <m/>
    <m/>
    <m/>
    <s v="TUPA 17"/>
    <x v="1"/>
    <m/>
    <m/>
    <m/>
    <m/>
  </r>
  <r>
    <n v="10"/>
    <s v="00010-2022-PRODUCE/DGPCHDI"/>
    <s v="00061289-2021"/>
    <s v="ENERO"/>
    <m/>
    <d v="2022-01-13T00:00:00"/>
    <m/>
    <s v=""/>
    <s v=""/>
    <s v=""/>
    <s v="Otorgar a favor la empresa CORPORACIÓN PESQUERA ERMA S.A.C., permiso de pesca para operar la embarcación pesquera ASMAR I con matrícula CO-65859-PM y 105.67 m³ de capacidad de bodega, para la extracción del recurso Anchoveta con destino al consumo humano indirecto, en mérito de la ejecución de la autorización de incremento de flota otorgada mediante Resolución Directoral Nº 039-2019-PRODUCE/DGPCHDI, ampliada en su plazo por el Oficio N° 00001164-2020-PRODUCE/DGPCHDI."/>
    <s v="DECHDI"/>
    <m/>
    <m/>
    <m/>
    <s v="TUPA 07"/>
    <x v="4"/>
    <m/>
    <m/>
    <m/>
    <m/>
  </r>
  <r>
    <n v="11"/>
    <s v="00011-2022-PRODUCE/DGPCHDI"/>
    <s v="00081756-2021"/>
    <s v="ENERO"/>
    <m/>
    <d v="2022-01-13T00:00:00"/>
    <m/>
    <s v=""/>
    <s v=""/>
    <s v=""/>
    <s v="Otorgar a la empresa ANILISA S.A., representada en el país por la señora Ydania Marlene Roncalla Cayetano, permiso de pesca para operar la embarcación pesquera de cerco de bandera ecuatoriana denominada MALULA, en la extracción del recurso Atún con destino al consumo humano directo."/>
    <s v="DECHDI"/>
    <m/>
    <m/>
    <m/>
    <s v="TUPA 17"/>
    <x v="1"/>
    <m/>
    <m/>
    <m/>
    <m/>
  </r>
  <r>
    <n v="12"/>
    <s v="00012-2022-PRODUCE/DGPCHDI"/>
    <s v="00080063-2021"/>
    <s v="ENERO"/>
    <m/>
    <d v="2022-01-13T00:00:00"/>
    <m/>
    <s v=""/>
    <s v=""/>
    <s v=""/>
    <s v="Otorgar a la empresa FOLITOP S.A., representada en el país por la señora Ydania Marlene Roncalla Cayetano, permiso de pesca para operar la embarcación pesquera de cerco de bandera ecuatoriana denominada CLAUDIA L, en la extracción del recurso Atún con destino al consumo humano directo."/>
    <s v="DECHDI"/>
    <m/>
    <m/>
    <m/>
    <s v="TUPA 17"/>
    <x v="1"/>
    <m/>
    <m/>
    <m/>
    <m/>
  </r>
  <r>
    <n v="13"/>
    <s v="00013-2022-PRODUCE/DGPCHDI"/>
    <s v="00080052-2021"/>
    <s v="ENERO"/>
    <m/>
    <d v="2022-01-13T00:00:00"/>
    <m/>
    <s v=""/>
    <s v=""/>
    <s v=""/>
    <s v="Otorgar a la empresa MAGRISACORP S.A., representada en el país por la señora Ydania Marlene Roncalla Cayetano, permiso de pesca para operar la embarcación pesquera de cerco de bandera ecuatoriana denominada PANCHITO L, en la extracción del recurso Atún con destino al consumo humano directo."/>
    <s v="DECHDI"/>
    <m/>
    <m/>
    <m/>
    <s v="TUPA 17"/>
    <x v="1"/>
    <m/>
    <m/>
    <m/>
    <m/>
  </r>
  <r>
    <n v="14"/>
    <s v="00014-2022-PRODUCE/DGPCHDI"/>
    <s v="00080069-2021"/>
    <s v="ENERO"/>
    <m/>
    <d v="2022-01-13T00:00:00"/>
    <m/>
    <s v=""/>
    <s v=""/>
    <s v=""/>
    <s v="Otorgar a la empresa LUMITOP S.A., representada en el país por la señora Ydania Marlene Roncalla Cayetano, permiso de pesca para operar la embarcación pesquera de cerco de bandera ecuatoriana denominada DOMENICA L, en la extracción del recurso Atún con destino al consumo humano directo."/>
    <s v="DECHDI"/>
    <m/>
    <m/>
    <m/>
    <s v="TUPA 17"/>
    <x v="1"/>
    <m/>
    <m/>
    <m/>
    <m/>
  </r>
  <r>
    <n v="15"/>
    <s v="00015-2022-PRODUCE/DGPCHDI"/>
    <s v="00081739-2021"/>
    <s v="ENERO"/>
    <m/>
    <d v="2022-01-14T00:00:00"/>
    <m/>
    <s v=""/>
    <s v=""/>
    <s v=""/>
    <s v="Otorgar a la empresa ECUAVESSEL S.A., representada en el país por los señores Omar Diego Carcovich Jibaja y Eduardo Carcovich Carcovich, permiso de pesca para operar la embarcación pesquera de cerco de bandera ecuatoriana denominada AMALIS, en la extracción del recurso Atún con destino al consumo humano directo."/>
    <s v="DECHDI"/>
    <m/>
    <m/>
    <m/>
    <s v="TUPA 17"/>
    <x v="1"/>
    <m/>
    <m/>
    <m/>
    <m/>
  </r>
  <r>
    <n v="16"/>
    <s v="00016-2022-PRODUCE/DGPCHDI"/>
    <s v="00079544-2021"/>
    <s v="ENERO"/>
    <m/>
    <d v="2022-01-14T00:00:00"/>
    <m/>
    <s v=""/>
    <s v=""/>
    <s v=""/>
    <s v="Otorgar a la empresa AACH HOLDING CO, LLC, representada en el país por los señores Omar Diego Carcovich Jibaja y Eduardo Carcovich Carcovich, permiso de pesca para operar la embarcación pesquera de cerco de bandera estadounidense denominada DANIELA, en la extracción del recurso Atún con destino al consumo humano directo."/>
    <s v="DECHDI"/>
    <m/>
    <m/>
    <m/>
    <s v="TUPA 17"/>
    <x v="1"/>
    <m/>
    <m/>
    <m/>
    <m/>
  </r>
  <r>
    <n v="17"/>
    <s v="00017-2022-PRODUCE/DGPCHDI"/>
    <s v="00077220-2021"/>
    <s v="ENERO"/>
    <m/>
    <d v="2022-01-14T00:00:00"/>
    <m/>
    <s v=""/>
    <s v=""/>
    <s v=""/>
    <s v="Otorgar a la empresa CORPFISHTUNA S.A., representada en el país por los señores Omar Diego Carcovich Jibaja y Eduardo Carcovich Carcovich, permiso de pesca para operar la embarcación pesquera de cerco de bandera ecuatoriana denominada LIZANNY Z, en la extracción del recurso Atún con destino al consumo humano directo."/>
    <s v="DECHDI"/>
    <m/>
    <m/>
    <m/>
    <s v="TUPA 17"/>
    <x v="1"/>
    <m/>
    <m/>
    <m/>
    <m/>
  </r>
  <r>
    <n v="18"/>
    <s v="00018-2022-PRODUCE/DGPCHDI"/>
    <s v="00079570-2021"/>
    <s v="ENERO"/>
    <m/>
    <d v="2022-01-14T00:00:00"/>
    <m/>
    <s v=""/>
    <s v=""/>
    <s v=""/>
    <s v="Otorgar a la empresa AACH HOLDING CO. NO. 2, LLC, representada en el país por los señores Omar Diego Carcovich Jibaja y Eduardo Carcovich Carcovich, permiso de pesca para operar la embarcación pesquera de cerco de bandera estadounidense denominada ISABELLA, en la extracción del recurso Atún con destino al consumo humano directo."/>
    <s v="DECHDI"/>
    <m/>
    <m/>
    <m/>
    <s v="TUPA 17"/>
    <x v="1"/>
    <m/>
    <m/>
    <m/>
    <m/>
  </r>
  <r>
    <n v="19"/>
    <s v="00019-2022-PRODUCE/DGPCHDI"/>
    <s v="00081191-2021"/>
    <s v="ENERO"/>
    <m/>
    <d v="2022-01-19T00:00:00"/>
    <m/>
    <s v=""/>
    <s v=""/>
    <s v=""/>
    <s v="Otorgar a la empresa PESQUERA UGAVI S.A., representada en el país por el señor Javier Antonio García Locatelli, permiso de pesca para operar la embarcación pesquera de cerco de bandera ecuatoriana denominada UGAVI, en la extracción del recurso Atún con destino al consumo humano directo."/>
    <s v="DECHDI"/>
    <m/>
    <m/>
    <m/>
    <s v="TUPA 17"/>
    <x v="1"/>
    <m/>
    <m/>
    <m/>
    <m/>
  </r>
  <r>
    <n v="20"/>
    <s v="00020-2022-PRODUCE/DGPCHDI"/>
    <s v="00000179-2022"/>
    <s v="ENERO"/>
    <m/>
    <d v="2022-01-19T00:00:00"/>
    <m/>
    <s v=""/>
    <s v=""/>
    <s v=""/>
    <s v="Otorgar a la empresa ALETAMARILLA S.A., representada en el país por los señores Omar Diego Carcovich Jibaja y Eduardo Carcovich Carcovich, permiso de pesca para operar la embarcación pesquera de cerco de bandera ecuatoriana denominada DOÑA NANCY, en la extracción del recurso Atún con destino al consumo humano directo."/>
    <s v="DECHDI"/>
    <m/>
    <m/>
    <m/>
    <s v="TUPA 17"/>
    <x v="1"/>
    <m/>
    <m/>
    <m/>
    <m/>
  </r>
  <r>
    <n v="21"/>
    <s v="00021-2022-PRODUCE/DGPCHDI"/>
    <s v="00064175-2021"/>
    <s v="ENERO"/>
    <m/>
    <d v="2022-01-19T00:00:00"/>
    <m/>
    <s v=""/>
    <s v=""/>
    <s v=""/>
    <s v="Otorgar a la empresa NEGOCIOS INDUSTRIALES REAL NIRSA S.A., representada en el país por el señor Omar Diego Carcovich Jibaja y Eduardo Carcovich Carcovich, permiso de pesca para operar la embarcación pesquera de cerco de bandera ecuatoriana denominada MILENA A, en la extracción del recurso Atún con destino al consumo humano directo."/>
    <s v="DECHDI"/>
    <m/>
    <m/>
    <m/>
    <s v="TUPA 17"/>
    <x v="1"/>
    <m/>
    <m/>
    <m/>
    <m/>
  </r>
  <r>
    <n v="22"/>
    <s v="00022-2022-PRODUCE/DGPCHDI"/>
    <s v="00075931-2021"/>
    <s v="ENERO"/>
    <m/>
    <d v="2022-01-19T00:00:00"/>
    <m/>
    <s v=""/>
    <s v=""/>
    <s v=""/>
    <s v="Otorgar a la empresa NEGOCIOS INDUSTRIALES REAL NIRSA S.A., representada en el país por el señor Omar Diego Carcovich Jibaja y Eduardo Carcovich Carcovich, permiso de pesca para operar la embarcación pesquera de cerco de bandera ecuatoriana denominada ELIZABETH F, en la extracción del recurso Atún con destino al consumo humano directo."/>
    <s v="DECHDI"/>
    <m/>
    <m/>
    <m/>
    <s v="TUPA 17"/>
    <x v="1"/>
    <m/>
    <m/>
    <m/>
    <m/>
  </r>
  <r>
    <n v="23"/>
    <s v="00023-2022-PRODUCE/DGPCHDI"/>
    <m/>
    <s v="ENERO"/>
    <m/>
    <d v="2022-01-19T00:00:00"/>
    <m/>
    <s v=""/>
    <s v=""/>
    <s v=""/>
    <m/>
    <m/>
    <m/>
    <m/>
    <m/>
    <s v=" - "/>
    <x v="3"/>
    <m/>
    <m/>
    <m/>
    <m/>
  </r>
  <r>
    <n v="24"/>
    <s v="00024-2022-PRODUCE/DGPCHDI"/>
    <s v="00049990-2021"/>
    <s v="ENERO"/>
    <m/>
    <d v="2022-01-19T00:00:00"/>
    <m/>
    <s v=""/>
    <s v=""/>
    <s v=""/>
    <s v="OTORGAR a favor de la empresa REFRIGERADOS FISHOLG &amp; HIJOS S.A.C. la autorización de instalación para el aumento de capacidad de la planta de congelado de 63.94 t/día a 99.44 t/día, ubicado Av. Los Diamantes Mz. C lotes 2, 3 y 4 - Zona Industrial II, distrito y provincia de Paita, departamento de Piura."/>
    <s v="DPCHDI"/>
    <m/>
    <m/>
    <m/>
    <s v="TUPA 28"/>
    <x v="5"/>
    <m/>
    <m/>
    <m/>
    <m/>
  </r>
  <r>
    <n v="25"/>
    <s v="00025-2022-PRODUCE/DGPCHDI"/>
    <s v="00063649-2021_x000a_00078526-2021"/>
    <s v="ENERO"/>
    <m/>
    <d v="2022-01-19T00:00:00"/>
    <m/>
    <s v=""/>
    <s v=""/>
    <s v=""/>
    <s v="Aceptar el desistimiento formulado por la empresa TECNOLOGICA DE ALIMENTOS S.A., respecto a la solicitud de autorización de instalación para el incremento de capacidad de la planta de procesamiento de 140 t/h a 240 t/h, por traslado físico de 100 t/h de capacidad de procesamiento de la planta de procesamiento de harina de pescado de alto contenido proteínico, ubicada en Caleta Tierra Colorada S/N Zona Industrial – III, Tierra Colorada, distrito y provincia de Paita, departamento de Piura, hacia el establecimiento industrial pesquero, ubicada en Caleta Vegueta, distrito de Vegueta, provincia Huaura, departamento de Lima."/>
    <s v="DPCHDI"/>
    <m/>
    <m/>
    <m/>
    <s v="TUPA 28"/>
    <x v="5"/>
    <m/>
    <m/>
    <m/>
    <s v="DESISTIMIENTO"/>
  </r>
  <r>
    <n v="26"/>
    <s v="00026-2022-PRODUCE/DGPCHDI"/>
    <s v="00048654-2021_x000a_00056185-2021"/>
    <s v="ENERO"/>
    <m/>
    <d v="2022-01-19T00:00:00"/>
    <m/>
    <s v=""/>
    <s v=""/>
    <s v=""/>
    <s v="Aceptar el desistimiento formulado por la empresa CAAS ALIMENTOS S.A.C., respecto a la solicitud de cambio de titular de la licencia de operación de la planta de procesamiento pesquero para la producción de enlatado con una capacidad instalada de 300 cajas/turno, ubicada en la Calle Pablo Bonner N° 240, Zona Industrial de Ventanilla, de la Provincia Constitucional del Callao."/>
    <s v="DPCHDI"/>
    <m/>
    <m/>
    <m/>
    <s v="TUPA 82"/>
    <x v="6"/>
    <m/>
    <m/>
    <m/>
    <s v="DESISTIMIENTO"/>
  </r>
  <r>
    <n v="27"/>
    <s v="00027-2022-PRODUCE/DGPCHDI"/>
    <s v="00055756-2021_x000a_00067780-2021"/>
    <s v="ENERO"/>
    <m/>
    <d v="2022-01-19T00:00:00"/>
    <m/>
    <s v=""/>
    <s v=""/>
    <s v=""/>
    <s v="Aceptar el desistimiento formulado por la empresa NOVA PERU S.A.C., respecto a la solicitud de autorización de instalación de la planta de congelado de 80 t/día, ubicado en la Mz. “G”, lotes 2 y 3 al interior de las Instalaciones del Complejo Industrial INDUPARK, en el distrito de Chilca, provincia de Cañete, departamento de Lima."/>
    <s v="DPCHDI"/>
    <m/>
    <m/>
    <m/>
    <s v="TUPA 28"/>
    <x v="5"/>
    <m/>
    <m/>
    <m/>
    <s v="DESISTIMIENTO"/>
  </r>
  <r>
    <n v="28"/>
    <s v="00028-2022-PRODUCE/DGPCHDI"/>
    <s v="00000990-2022"/>
    <s v="ENERO"/>
    <m/>
    <d v="2022-01-19T00:00:00"/>
    <m/>
    <s v=""/>
    <s v=""/>
    <s v=""/>
    <s v="Otorgar a la empresa ELVAYKA KYOEI S.A., representada en el país por el señor Mario Alfonso Miranda Eyzaguirre, permiso de pesca para operar la embarcación pesquera de cerco de bandera ecuatoriana denominada JO LINDA, en la extracción del recurso Atún con destino al consumo humano directo."/>
    <s v="DECHDI"/>
    <m/>
    <m/>
    <m/>
    <s v="TUPA 17"/>
    <x v="1"/>
    <m/>
    <m/>
    <m/>
    <m/>
  </r>
  <r>
    <n v="29"/>
    <s v="00029-2022-PRODUCE/DGPCHDI"/>
    <s v="00000980-2022"/>
    <s v="ENERO"/>
    <m/>
    <d v="2022-01-19T00:00:00"/>
    <m/>
    <s v=""/>
    <s v=""/>
    <s v=""/>
    <s v="Otorgar a la empresa ELVAYKA KYOEI S.A., representada en el país por el señor Mario Alfonso Miranda Eyzaguirre, permiso de pesca para operar la embarcación pesquera de cerco de bandera ecuatoriana denominada GIULIETTA, en la extracción del recurso Atún con destino al consumo humano directo."/>
    <s v="DECHDI"/>
    <m/>
    <m/>
    <m/>
    <s v="TUPA 17"/>
    <x v="1"/>
    <m/>
    <m/>
    <m/>
    <m/>
  </r>
  <r>
    <n v="30"/>
    <s v="00030-2022-PRODUCE/DGPCHDI"/>
    <s v="00000969-2022"/>
    <s v="ENERO"/>
    <m/>
    <d v="2022-01-19T00:00:00"/>
    <m/>
    <s v=""/>
    <s v=""/>
    <s v=""/>
    <s v="Otorgar a la empresa PESQUERA DOÑAMARUJA S.A., representada en el país por el señor Mario Alfonso Miranda Eyzaguirre, permiso de pesca para operar la embarcación pesquera de cerco de bandera ecuatoriana denominada DOÑA MARUJA, en la extracción del recurso Atún con destino al consumo humano directo."/>
    <s v="DECHDI"/>
    <m/>
    <m/>
    <m/>
    <s v="TUPA 17"/>
    <x v="1"/>
    <m/>
    <m/>
    <m/>
    <m/>
  </r>
  <r>
    <n v="31"/>
    <s v="00031-2022-PRODUCE/DGPCHDI"/>
    <s v="00000961-2022"/>
    <s v="ENERO"/>
    <m/>
    <d v="2022-01-19T00:00:00"/>
    <m/>
    <s v=""/>
    <s v=""/>
    <s v=""/>
    <s v="Otorgar a la empresa PESQUERA DON BARTOLO S.A., representada en el país por el señor Mario Alfonso Miranda Eyzaguirre, permiso de pesca para operar la embarcación pesquera de cerco de bandera ecuatoriana denominada DON BARTOLO, en la extracción del recurso Atún con destino al consumo humano directo."/>
    <s v="DECHDI"/>
    <m/>
    <m/>
    <m/>
    <s v="TUPA 17"/>
    <x v="1"/>
    <m/>
    <m/>
    <m/>
    <m/>
  </r>
  <r>
    <n v="32"/>
    <s v="00032-2022-PRODUCE/DGPCHDI"/>
    <s v="00044837-2021"/>
    <s v="ENERO"/>
    <m/>
    <d v="2022-01-19T00:00:00"/>
    <m/>
    <s v=""/>
    <s v=""/>
    <s v=""/>
    <s v="Otorgar al PROYECTO ESPECIAL DE INFRAESTRUCTURA DE TRANSPORTE NACIONAL - PROVIAS NACIONAL, autorización para realizar las actividades de colecta de recursos hidrobiológicos conforme al plan de trabajo denominado: Evaluación hidrobiológica del Estudio Definitivo del Proyecto &quot;Reemplazo del Puente San Francisco en la Red Vial Nacional Ruta PE-28B - La Quinua - Tambo - San Francisco&quot;, en el límite departamental, Distritos de San Francisco y Kimbiri, Provincias de La Mar y La Convención, Departamentos de Ayacucho y Cusco."/>
    <s v="DECHDI"/>
    <m/>
    <m/>
    <m/>
    <s v="TUPA 23"/>
    <x v="7"/>
    <m/>
    <m/>
    <m/>
    <m/>
  </r>
  <r>
    <n v="33"/>
    <s v="00033-2022-PRODUCE/DGPCHDI"/>
    <s v="00060020-2021"/>
    <s v="ENERO"/>
    <m/>
    <d v="2022-01-19T00:00:00"/>
    <m/>
    <s v=""/>
    <s v=""/>
    <s v=""/>
    <s v="Otorgar a la empresa MINERA LAS BAMBAS S.A., autorización para realizar las actividades de colecta de recursos hidrobiológicos conforme al plan de trabajo denominado: “Caracterización hidrobiológica de cuerpos de agua dentro de la propiedad superficial de Las Bambas, como parte de la Cuarta Modificación del Estudio de Impacto Ambiental Detallado de la Unidad Minera Las Bambas&quot;."/>
    <s v="DECHDI"/>
    <m/>
    <m/>
    <m/>
    <s v="TUPA 23"/>
    <x v="7"/>
    <m/>
    <m/>
    <m/>
    <m/>
  </r>
  <r>
    <n v="34"/>
    <s v="00034-2022-PRODUCE/DGPCHDI"/>
    <s v="00061139-2021"/>
    <s v="ENERO"/>
    <m/>
    <d v="2022-01-19T00:00:00"/>
    <m/>
    <s v=""/>
    <s v=""/>
    <s v=""/>
    <s v="Otorgar al PROYECTO ESPECIAL DE INFRAESTRUCTURA DE TRANSPORTE NACIONAL - PROVIAS NACIONAL, autorización para realizar las actividades de colecta de recursos hidrobiológicos conforme al plan de trabajo denominado: “EVALUACIÓN HIDROBIOLÓGICA PARA LA LÍNEA BASE DE LA MODIFICACIÓN DE LA DECLARACIÓN DE IMPACTO AMBIENTAL DEL PROYECTO CULMINACIÓN DE LA OBRA REHABILITACIÓN Y MEJORAMIENTO DE LA CARRETERA TINGO MARÍA - AGUAYTÍA - PUCALLPA TRAMO: PUENTE CHINO - AGUAYTÍA. SECTORES DAÑADOS”."/>
    <s v="DECHDI"/>
    <m/>
    <m/>
    <m/>
    <s v="TUPA 23"/>
    <x v="7"/>
    <m/>
    <m/>
    <m/>
    <m/>
  </r>
  <r>
    <n v="35"/>
    <s v="00035-2022-PRODUCE/DGPCHDI"/>
    <s v="00061483-2021"/>
    <s v="ENERO"/>
    <m/>
    <d v="2022-01-19T00:00:00"/>
    <m/>
    <s v=""/>
    <s v=""/>
    <s v=""/>
    <s v="Otorgar al PROYECTO ESPECIAL DE INFRAESTRUCTURA DE TRANSPORTE NACIONAL -PROVIAS NACIONAL, autorización para realizar las actividades de colecta de recursos hidrobiológicos conforme al plan de trabajo denominado: CARACTERIZACIÓN HIDROBIOLÓGICA PARA LA LÍNEA BASE DE LA DECLARACIÓN DE IMPACTO AMBIENTAL DEL PROYECTO: “CONSTRUCCIÓN DE PUENTES POR REEMPLAZO EN HUÁNUCO - UCAYALI, ESTUDIO 03: PUENTE TULUMAYO”."/>
    <s v="DECHDI"/>
    <m/>
    <m/>
    <m/>
    <s v="TUPA 23"/>
    <x v="7"/>
    <m/>
    <m/>
    <m/>
    <m/>
  </r>
  <r>
    <n v="36"/>
    <s v="00036-2022-PRODUCE/DGPCHDI"/>
    <s v="00062482-2021"/>
    <s v="ENERO"/>
    <m/>
    <d v="2022-01-20T00:00:00"/>
    <m/>
    <s v=""/>
    <s v=""/>
    <s v=""/>
    <s v="Otorgar a la empresa ELECTRO ARAZA S.A.C., autorización para realizar las actividades de colecta de recursos hidrobiológicos conforme al plan de trabajo denominado: “Monitoreo Hidrobiológico del Estudio de Impacto Ambiental del Proyecto Centrales Hidroeléctricas del Rio Araza”."/>
    <s v="DECHDI"/>
    <m/>
    <m/>
    <m/>
    <s v="TUPA 23"/>
    <x v="7"/>
    <m/>
    <m/>
    <m/>
    <m/>
  </r>
  <r>
    <n v="37"/>
    <s v="00037-2022-PRODUCE/DGPCHDI"/>
    <s v="00062544-2021"/>
    <s v="ENERO"/>
    <m/>
    <d v="2022-01-20T00:00:00"/>
    <m/>
    <s v=""/>
    <s v=""/>
    <s v=""/>
    <s v="Otorgar a PROVIAS DESCENTRALIZADO, autorización para realizar las actividades de colecta de recursos hidrobiológicos conforme al plan de trabajo denominado: Autorización de colecta de recursos hidrobiológicos para el levantamiento de Línea Base Biológica de la Declaración de Impacto Ambiental del Proyecto &quot;Mejoramiento del camino vecinal Emp. Pe-3S (Salhuite) - Dv. Concacha - Dv. Socllaccase - Dv. Totoray- Dv. Puca Orco - Trancapata Alta - Dv. Ccochapampa - Trancapata Baja - Emp. PE-3S”."/>
    <s v="DECHDI"/>
    <m/>
    <m/>
    <m/>
    <s v="TUPA 23"/>
    <x v="7"/>
    <m/>
    <m/>
    <m/>
    <m/>
  </r>
  <r>
    <n v="38"/>
    <s v="00038-2022-PRODUCE/DGPCHDI"/>
    <s v="00062796-2021"/>
    <s v="ENERO"/>
    <m/>
    <d v="2022-01-20T00:00:00"/>
    <m/>
    <s v=""/>
    <s v=""/>
    <s v=""/>
    <s v="Otorgar a la empresa ACUICOLA LOS PAICHES S.A.C., autorización para realizar las actividades de colecta de recursos hidrobiológicos conforme al plan de trabajo denominado: “Actualización de las declaraciones de impacto ambiental de los proyectos (Categoría AMYPE): De acuicultura a menor escala (Producción de Carne y Proyecto de Acuicultura para la Producción de Semillas / Ovas / Alevinos - Peces Ornamentales; ubicados en el Fundo Maru (Unidad Catastral N° 42125) Carretera Yurimaguas - Munchis, Km 2.0, Distrito de Yurimaguas, Provincia de Alto Amazonas, Región Loreto”."/>
    <s v="DECHDI"/>
    <m/>
    <m/>
    <m/>
    <s v="TUPA 23"/>
    <x v="7"/>
    <m/>
    <m/>
    <m/>
    <m/>
  </r>
  <r>
    <n v="39"/>
    <s v="00039-2022-PRODUCE/DGPCHDI"/>
    <s v="00063767-2021"/>
    <s v="ENERO"/>
    <m/>
    <d v="2022-01-20T00:00:00"/>
    <m/>
    <s v=""/>
    <s v=""/>
    <s v=""/>
    <s v="Otorgar a la empresa COMPAÑIA DE MINAS BUENAVENTURA S.A.A., autorización para realizar las actividades de colecta de recursos hidrobiológicos conforme al plan de trabajo denominado: “LÍNEA BASE HIDROBIOLÓGICA DE LA MODIFICACIÓN DEL ESTUDIO DE IMPACTO AMBIENTAL DETALLADO (EIA - d - CATEGORIA III) DE LA UNIDAD MINERA ORCOPAMPA”."/>
    <s v="DECHDI"/>
    <m/>
    <m/>
    <m/>
    <s v="TUPA 23"/>
    <x v="7"/>
    <m/>
    <m/>
    <m/>
    <m/>
  </r>
  <r>
    <n v="40"/>
    <s v="00040-2022-PRODUCE/DGPCHDI"/>
    <s v="00063971-2021"/>
    <s v="ENERO"/>
    <m/>
    <d v="2022-01-20T00:00:00"/>
    <m/>
    <s v=""/>
    <s v=""/>
    <s v=""/>
    <s v="Otorgar a la empresa ENEL GREEN POWER PERU S.A., autorización para realizar las actividades de colecta de recursos hidrobiológicos conforme al plan de trabajo denominado: “Línea Base Hidrobiológica del Proyecto Central Solar Ruta del Sol”."/>
    <s v="DECHDI"/>
    <m/>
    <m/>
    <m/>
    <s v="TUPA 23"/>
    <x v="7"/>
    <m/>
    <m/>
    <m/>
    <m/>
  </r>
  <r>
    <n v="41"/>
    <s v="00041-2022-PRODUCE/DGPCHDI"/>
    <s v="00064064-2021"/>
    <s v="ENERO"/>
    <m/>
    <d v="2022-01-20T00:00:00"/>
    <m/>
    <s v=""/>
    <s v=""/>
    <s v=""/>
    <s v="Otorgar a la empresa COMPAÑIA MINERA ZAFRANAL S.A.C., autorización para realizar las actividades de colecta de recursos hidrobiológicos conforme al plan de trabajo denominado: “Línea base hidrobiológica del Estudio de Impacto Ambiental Detallado (EIA-d) del Proyecto de Explotación Minera Zafranal”."/>
    <s v="DECHDI"/>
    <m/>
    <m/>
    <m/>
    <s v="TUPA 23"/>
    <x v="7"/>
    <m/>
    <m/>
    <m/>
    <m/>
  </r>
  <r>
    <n v="42"/>
    <s v="00042-2022-PRODUCE/DGPCHDI"/>
    <s v="00067648-2021"/>
    <s v="ENERO"/>
    <m/>
    <d v="2022-01-20T00:00:00"/>
    <m/>
    <s v=""/>
    <s v=""/>
    <s v=""/>
    <s v="Otorgar a la empresa NEXA RESOURCES PERU S.A.A., autorización para realizar las actividades de colecta de recursos hidrobiológicos conforme al plan de trabajo denominado: Línea Base Hidrobiológica de la Declaración de Impacto Ambiental del Proyecto de Exploración Minera “Patacancha”"/>
    <s v="DECHDI"/>
    <m/>
    <m/>
    <m/>
    <s v="TUPA 23"/>
    <x v="7"/>
    <m/>
    <m/>
    <m/>
    <m/>
  </r>
  <r>
    <n v="43"/>
    <s v="00043-2022-PRODUCE/DGPCHDI"/>
    <s v="00071120-2021"/>
    <s v="ENERO"/>
    <m/>
    <d v="2022-01-20T00:00:00"/>
    <m/>
    <s v=""/>
    <s v=""/>
    <s v=""/>
    <s v="Otorgar a la empresa APUMAYO S.A.C., autorización para realizar las actividades de colecta de recursos hidrobiológicos conforme al plan de trabajo denominado: “Evaluación Hidrobiológica en el área de estudio del Proyecto Apumayo” en el marco del Estudio de Línea Base para la Segunda Modificación del Estudio de Impacto Ambiental (en adelante Segunda MEIA) de la Unidad Minera Apumayo."/>
    <s v="DECHDI"/>
    <m/>
    <m/>
    <m/>
    <s v="TUPA 23"/>
    <x v="7"/>
    <m/>
    <m/>
    <m/>
    <m/>
  </r>
  <r>
    <n v="44"/>
    <s v="00044-2022-PRODUCE/DGPCHDI"/>
    <s v="00078682-2021"/>
    <s v="ENERO"/>
    <m/>
    <d v="2022-01-20T00:00:00"/>
    <m/>
    <s v=""/>
    <s v=""/>
    <s v=""/>
    <s v="Rectificar el error material contenido en el artículo 1 de la Resolución Directoral N° 00642-2021-PRODUCE/DGPCHDI, respecto a la coordenada N° 12 de cuadro de circunscripciones territoriales, donde se ejecutará el plan de trabajo denominado: “Monitoreo Hidrobiológico del Informe Técnico Sustentatorio para la “Reubicación de una Locación de Perforación Exploratoria en el Lote 108 - Etapa de Abandono”."/>
    <s v="DECHDI"/>
    <m/>
    <m/>
    <m/>
    <s v=" - "/>
    <x v="8"/>
    <m/>
    <m/>
    <m/>
    <m/>
  </r>
  <r>
    <n v="45"/>
    <s v="00045-2022-PRODUCE/DGPCHDI"/>
    <m/>
    <s v="ENERO"/>
    <m/>
    <d v="2022-01-20T00:00:00"/>
    <m/>
    <s v=""/>
    <s v=""/>
    <s v=""/>
    <m/>
    <m/>
    <m/>
    <m/>
    <m/>
    <s v=" - "/>
    <x v="3"/>
    <m/>
    <m/>
    <m/>
    <m/>
  </r>
  <r>
    <n v="46"/>
    <s v="00046-2022-PRODUCE/DGPCHDI"/>
    <s v="00068598-2021"/>
    <s v="ENERO"/>
    <m/>
    <d v="2022-01-20T00:00:00"/>
    <m/>
    <s v=""/>
    <s v=""/>
    <s v=""/>
    <s v="Aprobar a favor de los señores ESTUARDO EUSEBIO DIEZ MALCA y ELIZABETH DAPNE MEZA GUZMAN el cambio de titular del permiso de pesca para operar la embarcación pesquera de menor escala JM"/>
    <s v="DECHDI"/>
    <m/>
    <m/>
    <m/>
    <s v="TUPA 13"/>
    <x v="9"/>
    <m/>
    <m/>
    <m/>
    <m/>
  </r>
  <r>
    <n v="47"/>
    <s v="00047-2022-PRODUCE/DGPCHDI"/>
    <s v="00052689-2021"/>
    <s v="ENERO"/>
    <m/>
    <d v="2022-01-20T00:00:00"/>
    <m/>
    <s v=""/>
    <s v=""/>
    <s v=""/>
    <s v="OTORGAR a favor de la empresa ESMERALDA CORP S.A.C., la autorización de instalación de la planta de procesamiento de enlatado con una capacidad instalada de 1650 cajas/turno, ubicada en la Mz. “G”, Lote 01, Urbanización Pre-urbana Tipo Huerta (Carretera Panamericana Sur Km. 18.5), distrito de San Juan de Miraflores, provincia y departamento de Lima."/>
    <s v="DPCHDI"/>
    <m/>
    <m/>
    <m/>
    <s v="TUPA 28"/>
    <x v="5"/>
    <m/>
    <m/>
    <m/>
    <m/>
  </r>
  <r>
    <n v="48"/>
    <s v="00048-2022-PRODUCE/DGPCHDI"/>
    <s v="00051750-2021"/>
    <s v="ENERO"/>
    <m/>
    <d v="2022-01-20T00:00:00"/>
    <m/>
    <s v=""/>
    <s v=""/>
    <s v=""/>
    <s v="MODIFICAR la licencia de operación otorgada a favor de la empresa PESQUERA EXALMAR S.A.A., mediante Resolución Ministerial N° 545-97-PE, modificada por Resolución Directoral N° 019-2010-PRODUCE/DGEPP, Resolución Directoral N° 005-2012-PRODUCE/DGCHI y por Resolución Directoral N° 1761-2018-PRODUCE/DGPCHDI, en el extremo referido al incremento de la capacidad instalada de la planta de harina de pescado de alto contenido proteínico, consignándose 115 t/h como nueva capacidad de procesamiento, en mérito a la ejecución de la autorización para el incremento de capacidad contenida en la Resolución Directoral N° 578-2021-PRODUCE, realizada en el establecimiento industrial pesquero ubicado en la Av. Prolongación Centenario N° 2576-2580-2586, distrito del Callao, Provincia Constitucional del Callao."/>
    <s v="DPCHDI"/>
    <m/>
    <m/>
    <m/>
    <s v="TUPA 30"/>
    <x v="10"/>
    <m/>
    <m/>
    <m/>
    <m/>
  </r>
  <r>
    <n v="49"/>
    <s v="00049-2022-PRODUCE/DGPCHDI"/>
    <m/>
    <s v="ENERO"/>
    <m/>
    <d v="2022-01-21T00:00:00"/>
    <m/>
    <s v=""/>
    <s v=""/>
    <s v=""/>
    <m/>
    <m/>
    <m/>
    <m/>
    <m/>
    <s v=" - "/>
    <x v="3"/>
    <m/>
    <m/>
    <m/>
    <m/>
  </r>
  <r>
    <n v="50"/>
    <s v="00050-2022-PRODUCE/DGPCHDI"/>
    <s v="00054995-2021"/>
    <s v="ENERO"/>
    <m/>
    <d v="2022-01-21T00:00:00"/>
    <m/>
    <s v=""/>
    <s v=""/>
    <s v=""/>
    <s v="OTORGAR a favor de la empresa MEGA PESCA S.A., licencia de operación de la planta de procesamiento pesquero de congelado de recursos hidrobiológicos, con una capacidad de 142.40 t/día, ubicado en la Irrigación Magollo Lateral Nº 13, distrito, provincia y departamento Tacna. "/>
    <s v="DPCHDI"/>
    <m/>
    <m/>
    <m/>
    <s v="TUPA 30"/>
    <x v="10"/>
    <m/>
    <m/>
    <m/>
    <m/>
  </r>
  <r>
    <n v="51"/>
    <s v="00051-2022-PRODUCE/DGPCHDI"/>
    <s v="00052521-2021"/>
    <s v="ENERO"/>
    <m/>
    <d v="2022-01-25T00:00:00"/>
    <m/>
    <s v=""/>
    <s v=""/>
    <s v=""/>
    <s v="APROBAR la modificación de la licencia de operación otorgada a favor de la empresa DAEWON SUSAN S.A.C., mediante Resolución Directoral N° 229-2003-PRODUCE/DNEPP, modificada por Resolución Directoral N° 052-2017-PRODUCE/DGCHD y por Resolución Directoral N° 00547-2020-PRODUCE/DGPCHDI, en el extremo referido al incremento de la capacidad instalada de la planta de congelado de productos hidrobiológicos, consignándose 100 t/día como nueva capacidad de procesamiento para el establecimiento industrial pesquero ubicado en Mz. B, Sub Lotes 1B, 2A, 2B y 2C, Zona Industrial II, distrito y provincia de Paita, departamento de Piura. "/>
    <s v="DPCHDI"/>
    <m/>
    <m/>
    <m/>
    <s v="TUPA 30"/>
    <x v="10"/>
    <m/>
    <m/>
    <m/>
    <m/>
  </r>
  <r>
    <n v="52"/>
    <s v="00052-2022-PRODUCE/DGPCHDI"/>
    <s v="Resolución Secretarial Nº 008-2014-PRODUCE"/>
    <s v="ENERO"/>
    <m/>
    <d v="2022-01-25T00:00:00"/>
    <m/>
    <s v=""/>
    <s v=""/>
    <s v=""/>
    <s v="Designar a los profesionales que se encargarán de llevar a cabo los procedimientos de fiscalización posterior de los expedientes tramitados en la Dirección General de Pesca para Consumo Humano Directo e Indirecto, durante el segundo semestre del año 2021."/>
    <s v="DGPCHDI"/>
    <m/>
    <m/>
    <m/>
    <s v=" - "/>
    <x v="11"/>
    <m/>
    <m/>
    <m/>
    <m/>
  </r>
  <r>
    <n v="53"/>
    <s v="00053-2022-PRODUCE/DGPCHDI"/>
    <s v="00067460-2021"/>
    <s v="ENERO"/>
    <m/>
    <d v="2022-01-25T00:00:00"/>
    <m/>
    <s v=""/>
    <s v=""/>
    <s v=""/>
    <s v="Aprobar a favor de la empresa LOBOS MARINOS S.A.C., el cambio de titular del permiso de pesca para operar la embarcación pesquera CRUZ DEL SUR III con matrícula PL-2279-PM y 73.95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 1084."/>
    <s v="DECHDI"/>
    <m/>
    <m/>
    <m/>
    <s v="TUPA 13"/>
    <x v="9"/>
    <m/>
    <m/>
    <m/>
    <m/>
  </r>
  <r>
    <n v="54"/>
    <s v="00054-2022-PRODUCE/DGPCHDI"/>
    <s v="00067939-2021"/>
    <s v="ENERO"/>
    <m/>
    <d v="2022-01-25T00:00:00"/>
    <m/>
    <s v=""/>
    <s v=""/>
    <s v=""/>
    <s v="Aprobar a favor del señor SEBASTIAN PERICHE PERICHE, el cambio de titular del permiso de pesca para operar la embarcación pesquera MOISES I con matrícula CO-10407-CM y 57.44 m3 de capacidad de bodega, para la extracción del recurso Anchoveta con destino al consumo humano indirecto.Asimismo, aprobar a su favor el cambio de titular del PMCE y LMCE otorgados para la actividad extractiva del recurso Anchoveta con destino al consumo humano indirecto, en el marco del Reglamento del Decreto Legislativo N° 1084."/>
    <s v="DECHDI"/>
    <m/>
    <m/>
    <m/>
    <s v="TUPA 13"/>
    <x v="9"/>
    <m/>
    <m/>
    <m/>
    <m/>
  </r>
  <r>
    <n v="55"/>
    <s v="00055-2022-PRODUCE/DGPCHDI"/>
    <s v="00003092-2022"/>
    <s v="ENERO"/>
    <m/>
    <d v="2022-01-25T00:00:00"/>
    <m/>
    <s v=""/>
    <s v=""/>
    <s v=""/>
    <s v="Otorgar a la empresa PESQUERA MIRIAM S.A., representada en el país por los señores Omar Diego Carcovich Jibaja y Eduardo Carcovich Carcovich, permiso de pesca para operar la embarcación pesquera de cerco de bandera panameña denominada LJUBICA, en la extracción del recurso Atún con destino al consumo humano directo."/>
    <s v="DECHDI"/>
    <m/>
    <m/>
    <m/>
    <s v="TUPA 17"/>
    <x v="1"/>
    <m/>
    <m/>
    <m/>
    <m/>
  </r>
  <r>
    <n v="56"/>
    <s v="00056-2022-PRODUCE/DGPCHDI"/>
    <s v="00003102-2022"/>
    <s v="ENERO"/>
    <m/>
    <d v="2022-01-25T00:00:00"/>
    <m/>
    <s v=""/>
    <s v=""/>
    <s v=""/>
    <s v="Otorgar a la empresa ATUN ESTRIBELA S.A., representada en el país por los señores Omar Diego Carcovich Jibaja y Eduardo Carcovich Carcovich, permiso de pesca para operar la embarcación pesquera de cerco de bandera ecuatoriana denominada ALEJANDRA, en la extracción del recurso Atún con destino al consumo humano directo."/>
    <s v="DECHDI"/>
    <m/>
    <m/>
    <m/>
    <s v="TUPA 17"/>
    <x v="1"/>
    <m/>
    <m/>
    <m/>
    <m/>
  </r>
  <r>
    <n v="57"/>
    <s v="00057-2022-PRODUCE/DGPCHDI"/>
    <m/>
    <s v="ENERO"/>
    <m/>
    <d v="2022-01-25T00:00:00"/>
    <m/>
    <s v=""/>
    <s v=""/>
    <s v=""/>
    <m/>
    <m/>
    <m/>
    <m/>
    <m/>
    <s v=" - "/>
    <x v="3"/>
    <m/>
    <m/>
    <m/>
    <m/>
  </r>
  <r>
    <n v="58"/>
    <s v="00058-2022-PRODUCE/DGPCHDI"/>
    <s v="00001592-2022"/>
    <s v="ENERO"/>
    <m/>
    <d v="2022-01-26T00:00:00"/>
    <m/>
    <s v=""/>
    <s v=""/>
    <s v=""/>
    <s v="Otorgar a la empresa ANILISA S.A., representada en el país por la señora Ydania Marlene Roncalla Cayetano, permiso de pesca para operar la embarcación pesquera de cerco de bandera ecuatoriana denominada FIORELLA L, en la extracción del recurso Atún con destino al consumo humano directo."/>
    <s v="DECHDI"/>
    <m/>
    <m/>
    <m/>
    <s v="TUPA 17"/>
    <x v="1"/>
    <m/>
    <m/>
    <m/>
    <m/>
  </r>
  <r>
    <n v="59"/>
    <s v="00059-2022-PRODUCE/DGPCHDI"/>
    <s v="00002448-2022"/>
    <s v="ENERO"/>
    <m/>
    <d v="2022-01-26T00:00:00"/>
    <m/>
    <s v=""/>
    <s v=""/>
    <s v=""/>
    <s v="Otorgar a la empresa GEOPAXI S.A., representada en el país por los señores Omar Diego Carcovich Jibaja y Eduardo Carcovich Carcovich, permiso de pesca para operar la embarcación pesquera de cerco de bandera ecuatoriana denominada EILEEN MARIE, en la extracción del recurso Atún con destino al consumo humano directo."/>
    <s v="DECHDI"/>
    <m/>
    <m/>
    <m/>
    <s v="TUPA 17"/>
    <x v="1"/>
    <m/>
    <m/>
    <m/>
    <m/>
  </r>
  <r>
    <n v="60"/>
    <s v="00060-2022-PRODUCE/DGPCHDI"/>
    <s v="00081738-2021"/>
    <s v="ENERO"/>
    <m/>
    <d v="2022-01-26T00:00:00"/>
    <m/>
    <s v=""/>
    <s v=""/>
    <s v=""/>
    <s v="Otorgar a la empresa FISHECUADOR S.A., representada en el país por los señores Omar Diego Carcovich Jibaja y Eduardo Carcovich Carcovich, permiso de pesca para operar la embarcación pesquera de cerco de bandera ecuatoriana denominada DOÑA CHULE, en la extracción del recurso Atún con destino al consumo humano directo."/>
    <s v="DECHDI"/>
    <m/>
    <m/>
    <m/>
    <s v="TUPA 17"/>
    <x v="1"/>
    <m/>
    <m/>
    <m/>
    <m/>
  </r>
  <r>
    <n v="61"/>
    <s v="00061-2022-PRODUCE/DGPCHDI"/>
    <s v="00079483-2021"/>
    <s v="ENERO"/>
    <m/>
    <d v="2022-01-26T00:00:00"/>
    <m/>
    <s v=""/>
    <s v=""/>
    <s v=""/>
    <s v="Otorgar a la empresa XUK S.A., representada en el país por los señores Omar Diego Carcovich Jibaja y Eduardo Carcovich Carcovich, permiso de pesca para operar la embarcación pesquera de cerco de bandera ecuatoriana denominada CARMEN D, en la extracción del recurso Atún con destino al consumo humano directo."/>
    <s v="DECHDI"/>
    <m/>
    <m/>
    <m/>
    <s v="TUPA 17"/>
    <x v="1"/>
    <m/>
    <m/>
    <m/>
    <m/>
  </r>
  <r>
    <n v="62"/>
    <s v="00062-2022-PRODUCE/DGPCHDI"/>
    <s v="00002453-2022"/>
    <s v="ENERO"/>
    <m/>
    <d v="2022-01-26T00:00:00"/>
    <m/>
    <s v=""/>
    <s v=""/>
    <s v=""/>
    <s v="Otorgar a la empresa GEOPAXI S.A., representada en el país por los señores Omar Diego Carcovich Jibaja y Eduardo Carcovich Carcovich, permiso de pesca para operar la embarcación pesquera de cerco de bandera ecuatoriana denominada GOLD TUNA, en la extracción del recurso Atún con destino al consumo humano directo."/>
    <s v="DECHDI"/>
    <m/>
    <m/>
    <m/>
    <s v="TUPA 17"/>
    <x v="1"/>
    <m/>
    <m/>
    <m/>
    <m/>
  </r>
  <r>
    <n v="63"/>
    <s v="00063-2022-PRODUCE/DGPCHDI"/>
    <s v="00003627-2022"/>
    <s v="ENERO"/>
    <m/>
    <d v="2022-01-26T00:00:00"/>
    <m/>
    <s v=""/>
    <s v=""/>
    <s v=""/>
    <s v="Otorgar a la empresa BONITO DEL NORTE CORP., representada en el país por los señores Rudy Bill Neyra Balta y Juan Abel Neyra Balta, permiso de pesca para operar la embarcación pesquera de cerco de bandera panameña denominada DOÑA LUCIA, en la extracción del recurso Atún con destino al consumo humano directo."/>
    <s v="DECHDI"/>
    <m/>
    <m/>
    <m/>
    <s v="TUPA 17"/>
    <x v="1"/>
    <m/>
    <m/>
    <m/>
    <m/>
  </r>
  <r>
    <n v="64"/>
    <s v="00064-2022-PRODUCE/DGPCHDI"/>
    <s v="00074130-2021"/>
    <s v="ENERO"/>
    <m/>
    <d v="2022-01-27T00:00:00"/>
    <n v="21043"/>
    <s v="DON MARTIR"/>
    <s v="PL-21043-PM"/>
    <s v="CORPORACION GAT S.A.C."/>
    <s v="Otorgar a favor de la empresa CORPORACION DON ELVIS S.A.C., la autorización de incremento de flota para construir una nueva embarcación pesquera de 110 m³ de capacidad de bodega, vía sustitución de la embarcación pesquera DON MARTIR con matrícula PL-21043-PM y 110 m3 de capacidad de bodega, para la extracción del recurso Anchoveta con destino al consumo humano indirecto."/>
    <s v="DECHDI"/>
    <m/>
    <m/>
    <m/>
    <s v="TUPA 02"/>
    <x v="2"/>
    <m/>
    <m/>
    <s v="AIF"/>
    <m/>
  </r>
  <r>
    <n v="65"/>
    <s v="00065-2022-PRODUCE/DGPCHDI"/>
    <s v="00004037-2022"/>
    <s v="ENERO"/>
    <m/>
    <d v="2022-01-27T00:00:00"/>
    <m/>
    <s v=""/>
    <s v=""/>
    <s v=""/>
    <s v="Otorgar al señor DANIEL ROBERTO BUEHS BOWEN, representada en el país por los señores Omar Diego Carcovich Jibaja y Eduardo Carcovich Carcovich, permiso de pesca para operar la embarcación pesquera de cerco de bandera ecuatoriana denominada CAP. BERNY B., en la extracción del recurso Atún con destino al consumo humano directo."/>
    <s v="DECHDI"/>
    <m/>
    <m/>
    <m/>
    <s v="TUPA 17"/>
    <x v="1"/>
    <m/>
    <m/>
    <m/>
    <m/>
  </r>
  <r>
    <n v="66"/>
    <s v="00066-2022-PRODUCE/DGPCHDI"/>
    <s v="00003965-2022"/>
    <s v="ENERO"/>
    <m/>
    <d v="2022-01-27T00:00:00"/>
    <m/>
    <s v=""/>
    <s v=""/>
    <s v=""/>
    <s v="Otorgar a la empresa MAR PACIFICO TUNA S.A., representada en el país por los señores Omar Diego Carcovich Jibaja y Eduardo Carcovich Carcovich, permiso de pesca para operar la embarcación pesquera de cerco de bandera panameña denominada REINA DE LA PAZ, en la extracción del recurso Atún con destino al consumo humano directo."/>
    <s v="DECHDI"/>
    <m/>
    <m/>
    <m/>
    <s v="TUPA 17"/>
    <x v="1"/>
    <m/>
    <m/>
    <m/>
    <m/>
  </r>
  <r>
    <n v="67"/>
    <s v="00067-2022-PRODUCE/DGPCHDI"/>
    <s v="00001077-2022"/>
    <s v="ENERO"/>
    <m/>
    <d v="2022-01-28T00:00:00"/>
    <m/>
    <s v=""/>
    <s v=""/>
    <s v=""/>
    <s v="Otorgar a la empresa PACIFIC MERCANTIL TUNA S.A., representada en el país por los señores Omar Diego Carcovich Jibaja y Eduardo Carcovich Carcovich, permiso de pesca para operar la embarcación pesquera de cerco de bandera panameña denominada JUAN PABLO II, en la extracción del recurso Atún con destino al consumo humano directo."/>
    <s v="DECHDI"/>
    <m/>
    <m/>
    <m/>
    <s v="TUPA 17"/>
    <x v="1"/>
    <m/>
    <m/>
    <m/>
    <m/>
  </r>
  <r>
    <n v="68"/>
    <s v="00068-2022-PRODUCE/DGPCHDI"/>
    <s v="00067429-2021"/>
    <s v="ENERO"/>
    <m/>
    <d v="2022-01-28T00:00:00"/>
    <m/>
    <s v=""/>
    <s v=""/>
    <s v=""/>
    <s v="Otorgar a la empresa GASES DEL NORTE DEL PERU S.A.C., autorización para realizar las actividades de colecta de recursos hidrobiológicos conforme al plan de trabajo denominado: Monitoreo hidrobiológico para cumplimiento del Programa de Monitoreo Hidrobiológico del proyecto “Sistema de Distribución de Gas Natural por Red de Ductos en la Región de Piura”, de la empresa Gases del Norte del Perú S.A.C. (GASNORP)”."/>
    <s v="DECHDI"/>
    <m/>
    <m/>
    <m/>
    <s v="TUPA 23"/>
    <x v="7"/>
    <m/>
    <m/>
    <m/>
    <m/>
  </r>
  <r>
    <n v="69"/>
    <s v="00069-2022-PRODUCE/DGPCHDI"/>
    <s v="00068161-2021"/>
    <s v="ENERO"/>
    <m/>
    <d v="2022-01-28T00:00:00"/>
    <m/>
    <s v=""/>
    <s v=""/>
    <s v=""/>
    <s v="Otorgar a la señora FABIOLA RIVA MELOFIRO, la autorización para efectuar investigación pesquera especializada conforme a los términos contenidos en el plan de investigación denominado: “Identificación de insectos acuáticos de los humedales de San José (octubre 2021 - diciembre del 2022)”."/>
    <s v="DECHDI"/>
    <m/>
    <m/>
    <m/>
    <s v="TUPA 22"/>
    <x v="12"/>
    <m/>
    <m/>
    <m/>
    <m/>
  </r>
  <r>
    <n v="70"/>
    <s v="00070-2022-PRODUCE/DGPCHDI"/>
    <s v="00069963-2021"/>
    <s v="ENERO"/>
    <m/>
    <d v="2022-01-28T00:00:00"/>
    <m/>
    <s v=""/>
    <s v=""/>
    <s v=""/>
    <s v="Otorgar a la empresa EGEJUNIN TULUMAYO-IV S.A.C., autorización para realizar las actividades de colecta de recursos hidrobiológicos conforme al plan de trabajo denominado: “Monitoreo hidrobiológico de la Central Hidroeléctrica Tulumayo IV y Líneas de Transmisión Eléctrica Asociadas, Junín - Perú”."/>
    <s v="DECHDI"/>
    <m/>
    <m/>
    <m/>
    <s v="TUPA 23"/>
    <x v="7"/>
    <m/>
    <m/>
    <m/>
    <m/>
  </r>
  <r>
    <n v="71"/>
    <s v="00071-2022-PRODUCE/DGPCHDI"/>
    <s v="00069966-2021"/>
    <s v="ENERO"/>
    <m/>
    <d v="2022-01-28T00:00:00"/>
    <m/>
    <s v=""/>
    <s v=""/>
    <s v=""/>
    <s v="Otorgar a la empresa EGEJUNIN TULUMAYO-V S.A.C., autorización para realizar las actividades de colecta de recursos hidrobiológicos conforme al plan de trabajo denominado: “Monitoreo hidrobiológico de la Central Hidroeléctrica Tulumayo V y Línea de Transmisión Eléctrica Asociada, Junín - Perú”."/>
    <s v="DECHDI"/>
    <m/>
    <m/>
    <m/>
    <s v="TUPA 23"/>
    <x v="7"/>
    <m/>
    <m/>
    <m/>
    <m/>
  </r>
  <r>
    <n v="72"/>
    <s v="00072-2022-PRODUCE/DGPCHDI"/>
    <s v="00081441-2021"/>
    <s v="ENERO"/>
    <m/>
    <d v="2022-01-28T00:00:00"/>
    <m/>
    <s v=""/>
    <s v=""/>
    <s v=""/>
    <s v="Otorgar a la empresa AMG-AUPLATA MINING GROUP PERU S.A.C., autorización para realizar las actividades de colecta de recursos hidrobiológicos conforme al plan de trabajo denominado: Evaluación de Comunidades Hidrobiológicas para la Modificación del Estudio de Impacto Ambiental de Proyecto de “Ampliación de la Planta de Beneficio Ana Maria a 750 TMD y Recrecimiento del Depósito de Relaves a la cota 4816.5 Msnm” de la U.M. Suyckutambo”."/>
    <s v="DECHDI"/>
    <m/>
    <m/>
    <m/>
    <s v="TUPA 23"/>
    <x v="7"/>
    <m/>
    <m/>
    <m/>
    <m/>
  </r>
  <r>
    <n v="73"/>
    <s v="00073-2022-PRODUCE/DGPCHDI"/>
    <m/>
    <s v="ENERO"/>
    <m/>
    <d v="2022-01-28T00:00:00"/>
    <m/>
    <s v=""/>
    <s v=""/>
    <s v=""/>
    <m/>
    <m/>
    <m/>
    <m/>
    <m/>
    <s v=" - "/>
    <x v="3"/>
    <m/>
    <m/>
    <m/>
    <m/>
  </r>
  <r>
    <n v="74"/>
    <s v="00074-2022-PRODUCE/DGPCHDI"/>
    <s v="00053787-2021"/>
    <s v="ENERO"/>
    <m/>
    <d v="2022-01-28T00:00:00"/>
    <m/>
    <s v=""/>
    <s v=""/>
    <s v=""/>
    <s v="Declarar improcedente la solicitud de autorización para efectuar el proyecto de investigación pesquera especializada denominado: “IDENTIFICACIÓN MOLECULAR DE LA BIODIVERSIDAD DE LOS RECURSOS HIDROBIOLÓGICOS DE LA RESERVA NACIONAL DE PUNTA DE COLES, PARA SU MANEJO SOSTENIBLE”, presentada por la UNIVERSIDAD NACIONAL DE MOQUEGUA (UNAM)"/>
    <s v="DECHDI"/>
    <m/>
    <m/>
    <m/>
    <s v="TUPA 22"/>
    <x v="12"/>
    <m/>
    <m/>
    <m/>
    <s v="IMPROCEDENTE"/>
  </r>
  <r>
    <n v="75"/>
    <s v="00075-2022-PRODUCE/DGPCHDI"/>
    <s v="00064785-2021"/>
    <s v="ENERO"/>
    <m/>
    <d v="2022-01-28T00:00:00"/>
    <m/>
    <s v=""/>
    <s v=""/>
    <s v=""/>
    <s v="Otorgar a la empresa PUERTO MALDONADO TRANSMISORA DE ENERGIA S.A.C., autorización para realizar las actividades de colecta de recursos hidrobiológicos conforme al plan de trabajo denominado: “ESTUDIO DE IMPACTO AMBIENTAL DETALLADO (EIA D) DEL PROYECTO LÍNEA DE TRANSMISIÓN 138KV PUERTO MALDONADO - IBERIA”."/>
    <s v="DECHDI"/>
    <m/>
    <m/>
    <m/>
    <s v="TUPA 23"/>
    <x v="7"/>
    <m/>
    <m/>
    <m/>
    <m/>
  </r>
  <r>
    <n v="76"/>
    <s v="00076-2022-PRODUCE/DGPCHDI"/>
    <s v="00066611-2021"/>
    <s v="ENERO"/>
    <m/>
    <d v="2022-01-28T00:00:00"/>
    <m/>
    <s v=""/>
    <s v=""/>
    <s v=""/>
    <s v="Otorgar al PROYECTO ESPECIAL DE INFRAESTRUCTURA DE TRANSPORTE NACIONAL - PROVIAS NACIONAL, autorización para realizar las actividades de colecta de recursos hidrobiológicos conforme al plan de trabajo denominado: Línea Base Biológica Estudio de Impacto ambiental semidetallado (EIAsd) del Estudio Definitivo del proyecto: “Mejoramiento de la carretera San Marcos - Cajabamba - Sausacocha, Tramo: Cajabamba -Sausacocha”."/>
    <s v="DECHDI"/>
    <m/>
    <m/>
    <m/>
    <s v="TUPA 23"/>
    <x v="7"/>
    <m/>
    <m/>
    <m/>
    <m/>
  </r>
  <r>
    <n v="77"/>
    <s v="00077-2022-PRODUCE/DGPCHDI"/>
    <s v="00067325-2021"/>
    <s v="ENERO"/>
    <m/>
    <d v="2022-01-28T00:00:00"/>
    <m/>
    <s v=""/>
    <s v=""/>
    <s v=""/>
    <s v="Otorgar al PROYECTO ESPECIAL DE INFRAESTRUCTURA DE TRANSPORTE NACIONAL - PROVIAS NACIONAL, autorización para realizar las actividades de colecta de recursos hidrobiológicos conforme al plan de trabajo denominado: Estudio de Impacto Ambiental Semi Detallado (EIA-sd) del Estudio Definitivo del Proyecto: “Creación de la Vía de Evitamiento de Tumbes”."/>
    <s v="DECHDI"/>
    <m/>
    <m/>
    <m/>
    <s v="TUPA 23"/>
    <x v="7"/>
    <m/>
    <m/>
    <m/>
    <m/>
  </r>
  <r>
    <n v="78"/>
    <s v="00078-2022-PRODUCE/DGPCHDI"/>
    <s v="00070435-2021"/>
    <s v="ENERO"/>
    <m/>
    <d v="2022-01-28T00:00:00"/>
    <m/>
    <s v=""/>
    <s v=""/>
    <s v=""/>
    <s v="Otorgar al PROYECTO ESPECIAL DE INFRAESTRUCTURA DE TRANSPORTE NACIONAL - PROVIAS NACIONAL, autorización para realizar las actividades de colecta de recursos hidrobiológicos conforme al plan de trabajo denominado: Línea Base Biológica del Informe Técnico Sustentatorio del Estudio Definitivo del Proyecto “Construcción de variante en el sector Tutumbaro y reparación de nuevos sectores inestables de la carretera: Quinua - San Francisco, Tramo 2”."/>
    <s v="DECHDI"/>
    <m/>
    <m/>
    <m/>
    <s v="TUPA 23"/>
    <x v="7"/>
    <m/>
    <m/>
    <m/>
    <m/>
  </r>
  <r>
    <n v="79"/>
    <s v="00079-2022-PRODUCE/DGPCHDI"/>
    <s v="00067853-2021"/>
    <s v="ENERO"/>
    <m/>
    <d v="2022-01-28T00:00:00"/>
    <m/>
    <s v=""/>
    <s v=""/>
    <s v=""/>
    <s v="Otorgar a la EMPRESA MINERA LOS QUENUALES S.A., autorización para realizar las actividades de colecta de recursos hidrobiológicos conforme al plan de trabajo denominado: “LÍNEA BASE HIDROBIOLÓGICA DE LA SEGUNDA MODIFICACIÓN DEL ESTUDIO DE IMPACTO AMBIENTAL DETALLADO (MEIA-d) - CATEGORÍA III U.M. CASAPALCA”."/>
    <s v="DECHDI"/>
    <m/>
    <m/>
    <m/>
    <s v="TUPA 23"/>
    <x v="7"/>
    <m/>
    <m/>
    <m/>
    <m/>
  </r>
  <r>
    <n v="80"/>
    <s v="00080-2022-PRODUCE/DGPCHDI"/>
    <s v="00068683-2021"/>
    <s v="ENERO"/>
    <m/>
    <d v="2022-01-28T00:00:00"/>
    <m/>
    <s v=""/>
    <s v=""/>
    <s v=""/>
    <s v="Otorgar a la empresa SOUTHERN PERU COPPER CORPORATION SUCURSAL DEL PERU, autorización para realizar las actividades de colecta de recursos hidrobiológicos conforme al plan de trabajo denominado: Monitoreo hidrobiológico para el Estudio de Impacto Ambiental (EIA) del Proyecto de Explotación y Beneficio Minero “Tia Maria”."/>
    <s v="DECHDI"/>
    <m/>
    <m/>
    <m/>
    <s v="TUPA 23"/>
    <x v="7"/>
    <m/>
    <m/>
    <m/>
    <m/>
  </r>
  <r>
    <n v="81"/>
    <s v="00081-2022-PRODUCE/DGPCHDI"/>
    <m/>
    <s v="ENERO"/>
    <m/>
    <d v="2022-01-31T00:00:00"/>
    <m/>
    <s v=""/>
    <s v=""/>
    <s v=""/>
    <m/>
    <m/>
    <m/>
    <m/>
    <m/>
    <s v=" - "/>
    <x v="3"/>
    <m/>
    <m/>
    <m/>
    <m/>
  </r>
  <r>
    <n v="82"/>
    <s v="00082-2022-PRODUCE/DGPCHDI"/>
    <s v="00068796-2021"/>
    <s v="ENERO"/>
    <m/>
    <d v="2022-01-31T00:00:00"/>
    <m/>
    <s v=""/>
    <s v=""/>
    <s v=""/>
    <s v="Otorgar a favor la señora MARIA CRISTINA ECA DE TUME, permiso de pesca para operar la embarcación pesquera BENDICION DEL SEÑOR con matrícula PT-65512-PM y 107 m³ de capacidad de bodega, para la extracción del recurso Anchoveta con destino al consumo humano indirecto, en mérito de la ejecución de la autorización de incremento de flota otorgada mediante Resolución Directoral N° 040-2019-PRODUCE/DGPCHDI, ampliada en su plazo por Resolución Directoral N° 00293-2020-PRODUCE/DGPCHDI."/>
    <s v="DECHDI"/>
    <m/>
    <m/>
    <m/>
    <s v="TUPA 07"/>
    <x v="4"/>
    <m/>
    <m/>
    <m/>
    <m/>
  </r>
  <r>
    <n v="83"/>
    <s v="00083-2022-PRODUCE/DGPCHDI"/>
    <m/>
    <s v="ENERO"/>
    <m/>
    <d v="2022-01-31T00:00:00"/>
    <m/>
    <s v=""/>
    <s v=""/>
    <s v=""/>
    <m/>
    <m/>
    <m/>
    <m/>
    <m/>
    <s v=" - "/>
    <x v="3"/>
    <m/>
    <m/>
    <m/>
    <m/>
  </r>
  <r>
    <n v="84"/>
    <s v="00084-2022-PRODUCE/DGPCHDI"/>
    <m/>
    <s v="ENERO"/>
    <m/>
    <d v="2022-01-31T00:00:00"/>
    <m/>
    <s v=""/>
    <s v=""/>
    <s v=""/>
    <m/>
    <m/>
    <m/>
    <m/>
    <m/>
    <s v=" - "/>
    <x v="3"/>
    <m/>
    <m/>
    <m/>
    <m/>
  </r>
  <r>
    <n v="85"/>
    <s v="00085-2022-PRODUCE/DGPCHDI"/>
    <m/>
    <s v="ENERO"/>
    <m/>
    <d v="2022-01-31T00:00:00"/>
    <m/>
    <s v=""/>
    <s v=""/>
    <s v=""/>
    <m/>
    <m/>
    <m/>
    <m/>
    <m/>
    <s v=" - "/>
    <x v="3"/>
    <m/>
    <m/>
    <m/>
    <m/>
  </r>
  <r>
    <n v="86"/>
    <s v="00086-2022-PRODUCE/DGPCHDI"/>
    <m/>
    <s v="ENERO"/>
    <m/>
    <d v="2022-01-31T00:00:00"/>
    <m/>
    <s v=""/>
    <s v=""/>
    <s v=""/>
    <m/>
    <m/>
    <m/>
    <m/>
    <m/>
    <s v=" - "/>
    <x v="3"/>
    <m/>
    <m/>
    <m/>
    <m/>
  </r>
  <r>
    <n v="87"/>
    <s v="00087-2022-PRODUCE/DGPCHDI"/>
    <m/>
    <s v="ENERO"/>
    <m/>
    <d v="2022-01-31T00:00:00"/>
    <m/>
    <s v=""/>
    <s v=""/>
    <s v=""/>
    <m/>
    <m/>
    <m/>
    <m/>
    <m/>
    <s v=" - "/>
    <x v="3"/>
    <m/>
    <m/>
    <m/>
    <m/>
  </r>
  <r>
    <n v="88"/>
    <s v="00088-2022-PRODUCE/DGPCHDI"/>
    <s v="00070153-2021"/>
    <s v="FEBRERO"/>
    <m/>
    <d v="2022-02-03T00:00:00"/>
    <m/>
    <s v=""/>
    <s v=""/>
    <s v=""/>
    <s v="Otorgar a la empresa REPSOL EXPLORACION PERU S.A., SUCURSAL DEL PERU, autorización para realizar las actividades de colecta de recursos hidrobiológicos conforme al plan de trabajo denominado: “Monitoreo Hidrobiológico del Plan de Abandono Total de las Locaciones Mapi LX y Mashira GX en el Lote 57”."/>
    <s v="DECHDI"/>
    <m/>
    <m/>
    <m/>
    <s v="TUPA 23"/>
    <x v="7"/>
    <m/>
    <m/>
    <m/>
    <m/>
  </r>
  <r>
    <n v="89"/>
    <s v="00089-2022-PRODUCE/DGPCHDI"/>
    <s v="00070448-2021"/>
    <s v="FEBRERO"/>
    <m/>
    <d v="2022-02-03T00:00:00"/>
    <m/>
    <s v=""/>
    <s v=""/>
    <s v=""/>
    <s v="Otorgar la empresa SOUTHERN PERU COPPER CORPORATION SUCURSAL DEL PERU, autorización para realizar las actividades de colecta de recursos hidrobiológicos conforme al plan de trabajo denominado: Línea Base Hidrobiológica para la Modificación del “Estudio de Impacto Ambiental de la Unidad Minera Ilo”."/>
    <s v="DECHDI"/>
    <m/>
    <m/>
    <m/>
    <s v="TUPA 23"/>
    <x v="7"/>
    <m/>
    <m/>
    <m/>
    <m/>
  </r>
  <r>
    <n v="90"/>
    <s v="00090-2022-PRODUCE/DGPCHDI"/>
    <s v="00072679-2021"/>
    <s v="FEBRERO"/>
    <m/>
    <d v="2022-02-03T00:00:00"/>
    <m/>
    <s v=""/>
    <s v=""/>
    <s v=""/>
    <s v="Modificar la autorización al plan de trabajo denominado: “Monitoreo Hidrobiológico de la Modificación del Estudio de Impacto Ambiental para la Ampliación de Operaciones Mineras y Planta de Beneficio Santa María I de 600 a 1000 TDM - Periodo 2018 - 2021”, otorgada mediante Resolución Directoral N° 1686-2018-PRODUCE/DGPCHDI de fecha 28 de noviembre de 2018, a favor de la empresa COMPAÑÍA MINERA PODEROSA S.A."/>
    <s v="DECHDI"/>
    <m/>
    <m/>
    <m/>
    <s v="TUPA 22"/>
    <x v="12"/>
    <m/>
    <m/>
    <m/>
    <m/>
  </r>
  <r>
    <n v="91"/>
    <s v="00091-2022-PRODUCE/DGPCHDI"/>
    <s v="00078775-2021"/>
    <s v="FEBRERO"/>
    <m/>
    <d v="2022-02-03T00:00:00"/>
    <m/>
    <s v=""/>
    <s v=""/>
    <s v=""/>
    <s v="Modificar la autorización al plan de trabajo denominado: “Evaluación Hidrobiológica de la Modificatoria de Estudio de Impacto Ambiental del Proyecto Magistral”, otorgada mediante Resolución Directoral N° 00596-2020-PRODUCE/DGPCHDI de fecha 12 de diciembre de 2020, a favor de la empresa NEXA RESOURCES PERU S.A.A."/>
    <s v="DECHDI"/>
    <m/>
    <m/>
    <m/>
    <s v="TUPA 23"/>
    <x v="7"/>
    <m/>
    <m/>
    <m/>
    <m/>
  </r>
  <r>
    <n v="92"/>
    <s v="00092-2022-PRODUCE/DGPCHDI"/>
    <s v="00079886-2021"/>
    <s v="FEBRERO"/>
    <m/>
    <d v="2022-02-03T00:00:00"/>
    <m/>
    <s v=""/>
    <s v=""/>
    <s v=""/>
    <s v="Modificar la autorización al plan de trabajo denominado: “Colecta de recursos hidrobiológicos para el levantamiento de Línea base para la elaboración de la Modificación del Estudio de Impacto Ambiental Semidetallado (Mod EIAsd) del Proyecto Pucajirca”, otorgada mediante Resolución Directoral N° 00633-2020-PRODUCE/DGPCHDI de fecha 26 de diciembre de 2020, a favor de la empresa MINERA PEÑOLES DE PERU S.A."/>
    <s v="DECHDI"/>
    <m/>
    <m/>
    <m/>
    <s v="TUPA 23"/>
    <x v="7"/>
    <m/>
    <m/>
    <m/>
    <m/>
  </r>
  <r>
    <n v="93"/>
    <s v="00093-2022-PRODUCE/DGPCHDI"/>
    <s v="00080852-2021"/>
    <s v="FEBRERO"/>
    <m/>
    <d v="2022-02-03T00:00:00"/>
    <m/>
    <s v=""/>
    <s v=""/>
    <s v=""/>
    <s v="Modificar la autorización al plan de trabajo denominado: EVALUACIÓN HIDROBIOLÓGICA DE LA LÍNEA BASE DEL ESTUDIO DE IMPACTO AMBIENTAL DETALLADO DEL PROYECTO “CREACION (CONSTRUCCION) DE LA SEGUNDA CALZADA  DE LA RUTA PE-1N, TRAMO: LAMBAYEQUE-PIURA”, otorgada mediante Resolución Directoral N° 00512-2020-PRODUCE/DGPCHDI, modificada en su plazo por Resolución Directoral N° 00397-2021-PRODUCE/DGPCHDI, a favor del PROYECTO ESPECIAL DE INFRAESTRUCTURA DE TRANSPORTE NACIONAL - PROVIAS NACIONAL."/>
    <s v="DECHDI"/>
    <m/>
    <m/>
    <m/>
    <s v="TUPA 23"/>
    <x v="7"/>
    <m/>
    <m/>
    <m/>
    <m/>
  </r>
  <r>
    <n v="94"/>
    <s v="00094-2022-PRODUCE/DGPCHDI"/>
    <s v="00080868-2021"/>
    <s v="FEBRERO"/>
    <m/>
    <d v="2022-02-03T00:00:00"/>
    <m/>
    <s v=""/>
    <s v=""/>
    <s v=""/>
    <s v="Modificar la autorización al plan de trabajo denominado: Autorización de colecta de recursos hidrobiológicos para el levantamiento de Línea Base Biológica de la Declaración de Impacto Ambiental del Proyecto “Mejoramiento del camino vecinal Aymaña - Dv. Viluyo - Pallca Pampa - Laccaya - Cocha Siqui - Puna Apacheta - Quichu”, otorgada mediante Resolución Directoral N° 00122-2021-PRODUCE/DGPCHDI, modificada en su plazo por Resolución Directoral N° 00484-2021-PRODUCE/DGPCHDI, a favor de PROVIAS DESCENTRALIZADO."/>
    <s v="DECHDI"/>
    <m/>
    <m/>
    <m/>
    <s v="TUPA 23"/>
    <x v="7"/>
    <m/>
    <m/>
    <m/>
    <m/>
  </r>
  <r>
    <n v="95"/>
    <s v="00095-2022-PRODUCE/DGPCHDI"/>
    <s v="00082417-2021"/>
    <s v="FEBRERO"/>
    <m/>
    <d v="2022-02-09T00:00:00"/>
    <m/>
    <s v=""/>
    <s v=""/>
    <s v=""/>
    <s v="Otorgar la empresa MINERA BOROO MISQUICHILCA S.A., autorización para realizar las actividades de colecta de recursos hidrobiológicos conforme al plan de trabajo denominado: “LÍNEA BASE HIDROBIOLÓGICA DE LA TERCERA MODIFICACIÓN DEL ESTUDIO IMPACTO AMBIENTAL DETALLADO (EIA-d – Categoría III) DE LA U.M. LAGUNAS NORTE”."/>
    <s v="DECHDI"/>
    <m/>
    <m/>
    <m/>
    <s v="TUPA 23"/>
    <x v="7"/>
    <m/>
    <m/>
    <m/>
    <m/>
  </r>
  <r>
    <n v="96"/>
    <s v="00096-2022-PRODUCE/DGPCHDI"/>
    <s v="00069695-2021"/>
    <s v="FEBRERO"/>
    <m/>
    <d v="2022-02-09T00:00:00"/>
    <m/>
    <s v=""/>
    <s v=""/>
    <s v=""/>
    <s v="Declarar como no presentada la solicitud de cambio de titular del permiso de pesca para operar la embarcación pesquera JESUS EN TI CONFIO I con matrícula PL-3027-CM y 72.31 m3 de capacidad de bodega, para la extracción del recurso Anchoveta con destino al consumo humano directo e indirecto y del recurso Sardina con destino al consumo humano directo."/>
    <s v="DECHDI"/>
    <m/>
    <m/>
    <m/>
    <s v="TUPA 10"/>
    <x v="9"/>
    <m/>
    <m/>
    <m/>
    <s v="DECLARAR COMO NO PRESENTADA"/>
  </r>
  <r>
    <n v="97"/>
    <s v="00097-2022-PRODUCE/DGPCHDI"/>
    <s v="Resolución Directoral N° 306-2016-PRODUCE/DGCHI"/>
    <s v="FEBRERO"/>
    <m/>
    <d v="2022-02-09T00:00:00"/>
    <m/>
    <s v=""/>
    <s v=""/>
    <s v=""/>
    <s v="Rectificar de oficio el artículo 1 de la Resolución Directoral N° 306-2016-PRODUCE/DGCHI de fecha 9 de setiembre de 2016, rectificada por la Resolución Directoral N° 309-2016-PRODUCE/DGCHI, quedando redactado conforme al siguiente detalle: "/>
    <s v="DECHDI"/>
    <m/>
    <m/>
    <m/>
    <s v=" - "/>
    <x v="8"/>
    <m/>
    <m/>
    <m/>
    <m/>
  </r>
  <r>
    <n v="98"/>
    <s v="00098-2022-PRODUCE/DGPCHDI"/>
    <s v="Memorandos N° 00001786-2021-PRODUCE/PP_x000a_Memorandos N° 00001900-2021-PRODUCE/PP_x000a_Resolución Viceministerial N° 00001-2022-PRODUCE/DVPA"/>
    <s v="FEBRERO"/>
    <m/>
    <d v="2022-02-09T00:00:00"/>
    <m/>
    <s v=""/>
    <s v=""/>
    <s v=""/>
    <s v="En estricto cumplimiento del mandato judicial contenido en la Resolución N° 15 de fecha 22 de noviembre del 2021, corregida por Resolución N° 16 de fecha 26 de noviembre del 2021, expedida por el Sexto Juzgado Permanente Especializado en lo Contencioso Administrativo de la Corte Superior de Justicia de Lima [cuaderno cautelar Exp. N° 10092-2009-93-1801-JR-CA-06], se dispone dejar sin efecto la Resolución Directoral N° 406-2018-PRODUCE/DGPCHDI de fecha 20 de abril de 2018, por la cual se otorgó permiso de pesca de forma provisional a favor de la empresa AUSTRAL GROUP S.A.A., para operar las embarcaciones JUANCHO con matrícula CO-12232-PM con 436.31 m3 de capacidad de bodega, y NUEVA RESBALOSA con matrícula CO-13012-PM con 436.95 m3 de capacidad de bodega, para la extracción de los recursos Jurel y Caballa con destino al consumo humano directo."/>
    <s v="DECHDI"/>
    <m/>
    <m/>
    <m/>
    <s v=" - "/>
    <x v="13"/>
    <s v="JUDICIAL"/>
    <m/>
    <m/>
    <m/>
  </r>
  <r>
    <n v="99"/>
    <s v="00099-2022-PRODUCE/DGPCHDI"/>
    <s v="00072440-2021"/>
    <s v="FEBRERO"/>
    <m/>
    <d v="2022-02-09T00:00:00"/>
    <m/>
    <s v=""/>
    <s v=""/>
    <s v=""/>
    <s v="Declarar que la solicitud de modificación del permiso de pesca por cambio de  matrícula de la embarcación pesquera DIVINA MISERICORDIA I, de PL-3433-CM a PL-3433-PM, presentada por el señor MANUEL EFRAIN VIDAURRE PURIZACA, ha sido aprobada automáticamente a la fecha de presentación del escrito con registro N° 00072440-2021, en concordancia con el artículo 32 del Texto Único Ordenado (TUO) de la Ley Nº 27444, Ley del Procedimiento Administrativo General, aprobado por Decreto Supremo Nº 004-2019-JUS."/>
    <s v="DECHDI"/>
    <m/>
    <m/>
    <m/>
    <s v="TUPA 09"/>
    <x v="4"/>
    <m/>
    <m/>
    <m/>
    <m/>
  </r>
  <r>
    <n v="100"/>
    <s v="00100-2022-PRODUCE/DGPCHDI"/>
    <m/>
    <s v="FEBRERO"/>
    <m/>
    <d v="2022-02-09T00:00:00"/>
    <m/>
    <s v=""/>
    <s v=""/>
    <s v=""/>
    <m/>
    <m/>
    <m/>
    <m/>
    <m/>
    <s v=" - "/>
    <x v="3"/>
    <m/>
    <m/>
    <m/>
    <m/>
  </r>
  <r>
    <n v="101"/>
    <s v="00101-2022-PRODUCE/DGPCHDI"/>
    <s v="00071578-2021"/>
    <s v="FEBRERO"/>
    <m/>
    <d v="2022-02-09T00:00:00"/>
    <m/>
    <s v=""/>
    <s v=""/>
    <s v=""/>
    <s v="Autorizar la asociación o incorporación definitiva del PMCE proveniente de la embarcación pesquera SARITA COLONIA 2 con matrícula PL-19262-CM, a favor de las embarcaciones pesqueras EL AMIGO DEL GALILEO con matrícula PL-60658-PM, MI JUANITA con matrícula PL-4335- PM y CRISTO SALVADOR 3 con matrícula PL-17664-CM."/>
    <s v="DECHDI"/>
    <m/>
    <m/>
    <m/>
    <s v="TUPA 68"/>
    <x v="14"/>
    <m/>
    <m/>
    <m/>
    <m/>
  </r>
  <r>
    <n v="102"/>
    <s v="00102-2022-PRODUCE/DGPCHDI"/>
    <s v="00072680-2021"/>
    <s v="FEBRERO"/>
    <m/>
    <d v="2022-02-09T00:00:00"/>
    <m/>
    <s v=""/>
    <s v=""/>
    <s v=""/>
    <s v="Modificar la autorización al plan de trabajo denominado: “Monitoreo Hidrobiológico del Estudio de Impacto Ambiental Semidetallado del Proyecto de Exploración Minera Palca - Periodo 2017-2018”, otorgada mediante Resolución Directoral N° 177-2018-PRODUCE/DGPCHDI, modificada en su plazo por Resolución Directoral N° 167-2019-PRODUCE/DGPCHDI, a favor de la empresa COMPAÑÍA MINERA PODEROSA S.A., "/>
    <s v="DECHDI"/>
    <m/>
    <m/>
    <m/>
    <s v="TUPA 22"/>
    <x v="12"/>
    <m/>
    <m/>
    <m/>
    <m/>
  </r>
  <r>
    <n v="103"/>
    <s v="00103-2022-PRODUCE/DGPCHDI"/>
    <s v="00072963-2021"/>
    <s v="FEBRERO"/>
    <m/>
    <d v="2022-02-09T00:00:00"/>
    <m/>
    <s v=""/>
    <s v=""/>
    <s v=""/>
    <s v="Declarar como no presentada la solicitud de aprobación del cambio de titular del permiso de pesca para operar la embarcación pesquera MARLENY MARITZA con matrícula PL-50967-CM y 33 m3 de capacidad de bodega, para la extracción de los recursos Anchoveta y Sardina con destino al consumo humano indirecto; presentada por la empresa GRUPO PESQUERO LLENQUE S.A.C. mediante escrito con registro N°00072963-2021; por los fundamentos expuestos en la parte considerativa de la presente resolución."/>
    <s v="DECHDI"/>
    <m/>
    <m/>
    <m/>
    <s v="TUPA 10"/>
    <x v="9"/>
    <m/>
    <m/>
    <m/>
    <s v="DECLARAR COMO NO PRESENTADA"/>
  </r>
  <r>
    <n v="104"/>
    <s v="00104-2022-PRODUCE/DGPCHDI"/>
    <s v="00072964-2021"/>
    <s v="FEBRERO"/>
    <m/>
    <d v="2022-02-09T00:00:00"/>
    <m/>
    <s v=""/>
    <s v=""/>
    <s v=""/>
    <s v="Declarar como no presentada la solicitud de aprobación del cambio de titular del permiso de pesca para operar la embarcación pesquera MARLENY MARITZA II con matrícula PL-19883-CM y 37.24 m3 de capacidad de bodega, para la extracción de los recursos Anchoveta y Sardina con destino al consumo humano indirecto; presentada por la empresa GRUPO PESQUERO LLENQUE S.A.C. mediante escrito con registro N° 00072964-2021; por los fundamentos expuestos en la parte considerativa de la presente resolución."/>
    <s v="DECHDI"/>
    <m/>
    <m/>
    <m/>
    <s v="TUPA 10"/>
    <x v="9"/>
    <m/>
    <m/>
    <m/>
    <s v="DECLARAR COMO NO PRESENTADA"/>
  </r>
  <r>
    <n v="105"/>
    <s v="00105-2022-PRODUCE/DGPCHDI"/>
    <s v="00072190-2021"/>
    <s v="FEBRERO"/>
    <m/>
    <d v="2022-02-09T00:00:00"/>
    <m/>
    <s v=""/>
    <s v=""/>
    <s v=""/>
    <s v="Aprobar a favor de la empresa ELEAESEC E.I.R.L. el cambio de titular del permiso de pesca para operar la embarcación pesquera ALBERTO UNO con matrícula PL-11902-CM y 34.5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
    <s v="DECHDI"/>
    <m/>
    <m/>
    <m/>
    <s v="TUPA 10"/>
    <x v="9"/>
    <m/>
    <m/>
    <m/>
    <m/>
  </r>
  <r>
    <n v="106"/>
    <s v="00106-2022-PRODUCE/DGPCHDI"/>
    <s v="00002554-2022"/>
    <s v="FEBRERO"/>
    <m/>
    <d v="2022-02-09T00:00:00"/>
    <m/>
    <s v=""/>
    <s v=""/>
    <s v=""/>
    <s v="Otorgar a la empresa DELFITEC S.A., representada en el país por la señora Ydania Marlene Roncalla Cayetano, permiso de pesca para operar la embarcación pesquera de cerco de bandera ecuatoriana denominada ROSSANA L, en la extracción del recurso Atún con destino al consumo humano directo."/>
    <s v="DECHDI"/>
    <m/>
    <m/>
    <m/>
    <s v="TUPA 17"/>
    <x v="1"/>
    <m/>
    <m/>
    <m/>
    <m/>
  </r>
  <r>
    <n v="107"/>
    <s v="00107-2022-PRODUCE/DGPCHDI"/>
    <s v="00004639-2022"/>
    <s v="FEBRERO"/>
    <m/>
    <d v="2022-02-09T00:00:00"/>
    <n v="18008"/>
    <s v="JESUS ES LUZ Y VIDA 2"/>
    <s v="PL-18008-CM"/>
    <s v="PALMA EFFIO RUTH ELIZABETH"/>
    <s v="Aceptar el desistimiento del procedimiento de autorización de incremento de flota para construir una nueva embarcación pesquera de 35.50 m³ de capacidad de bodega, vía sustitución de la embarcación pesquera no siniestrada JESUS ES LUZ Y VIDA 2 con matrícula PL-18008-CM y 35.50 m3 de capacidad de bodega, para la extracción de los recursos Anchoveta y Sardina con destino al consumo humano indirecto; formulado por la empresa CRISTO ES MI FORTALEZA PALEFF S.A.C. mediante el escrito con registro N° 00005823-2022; dándose por concluido el mencionado procedimiento administrativo. "/>
    <s v="DECHDI"/>
    <m/>
    <m/>
    <m/>
    <s v="TUPA 02"/>
    <x v="2"/>
    <m/>
    <m/>
    <s v="AIF"/>
    <s v="DESISTIMIENTO"/>
  </r>
  <r>
    <n v="108"/>
    <s v="00108-2022-PRODUCE/DGPCHDI"/>
    <s v="00005940-2022"/>
    <s v="FEBRERO"/>
    <m/>
    <d v="2022-02-09T00:00:00"/>
    <m/>
    <s v=""/>
    <s v=""/>
    <s v=""/>
    <s v="Otorgar a la empresa AGROL S.A., representada en el país por los señores Omar Diego Carcovich Jibaja y Eduardo Carcovich Carcovich, permiso de pesca para operar la embarcación pesquera de cerco de bandera ecuatoriana denominada MIRY ANN D, en la extracción del recurso Atún con destino al consumo humano directo."/>
    <s v="DECHDI"/>
    <m/>
    <m/>
    <m/>
    <s v="TUPA 17"/>
    <x v="1"/>
    <m/>
    <m/>
    <m/>
    <m/>
  </r>
  <r>
    <n v="109"/>
    <s v="00109-2022-PRODUCE/DGPCHDI"/>
    <s v="00051307-2021"/>
    <s v="FEBRERO"/>
    <m/>
    <d v="2022-02-09T00:00:00"/>
    <m/>
    <s v=""/>
    <s v=""/>
    <s v=""/>
    <s v="MODIFICAR, la licencia de operación otorgada en favor de la empresa KDN PERU S.A.C., mediante Resolución Directoral N° 468-2017-PRODUCE/DGPCHDI, en el extremo referido al incremento de capacidad instalada de la planta de procesamiento para la producción de curado: secado de productos hidrobiológicos, consignándose 3.67 t/mes como nueva capacidad de procesamiento, en mérito a la ejecución de la autorización para el incremento de capacidad contenida en la Resolución Directoral N° 00072 -2021-PRODUCE/DGPCHDI, realizada en el establecimiento industrial pesquero ubicado en la Mz. 2, Lote 2, Sector D, del Proyecto Balnearios del Sur, distrito y provincia de Ilo, departamento de Moquegua"/>
    <s v="DPCHDI"/>
    <m/>
    <m/>
    <m/>
    <s v="TUPA 30"/>
    <x v="10"/>
    <m/>
    <m/>
    <m/>
    <m/>
  </r>
  <r>
    <n v="110"/>
    <s v="00110-2022-PRODUCE/DGPCHDI"/>
    <s v="00078489-2021"/>
    <s v="FEBRERO"/>
    <m/>
    <d v="2022-02-09T00:00:00"/>
    <m/>
    <s v=""/>
    <s v=""/>
    <s v=""/>
    <s v="APROBAR por única vez la ampliación del plazo de la autorización de instalación otorgada mediante Resolución Directoral N° 00600-2020-PRODUCE/DGPCHDI, presentada por la empresa PESQUERA DIAMANTE S.A., a través del escrito de registro N° 00078489-2021. "/>
    <s v="DPCHDI"/>
    <m/>
    <m/>
    <m/>
    <s v="TUPA 25"/>
    <x v="15"/>
    <m/>
    <m/>
    <m/>
    <m/>
  </r>
  <r>
    <n v="111"/>
    <s v="00111-2022-PRODUCE/DGPCHDI"/>
    <s v="00076739-2021"/>
    <s v="FEBRERO"/>
    <m/>
    <d v="2022-02-09T00:00:00"/>
    <m/>
    <s v=""/>
    <s v=""/>
    <s v=""/>
    <s v="Declarar en ABANDONO la solicitud presentada por la empresa PESQUERA SHANEL S.A.C. mediante escrito de registro N° 00076739-2021; por lo tanto, se declara INFUNDADO la solicitud de Certificado de Procedencia y Certificado Acreditación de Origen Legal. "/>
    <s v="DPCHDI"/>
    <m/>
    <m/>
    <m/>
    <s v="TUPA 91"/>
    <x v="16"/>
    <m/>
    <m/>
    <m/>
    <m/>
  </r>
  <r>
    <n v="112"/>
    <s v="00112-2022-PRODUCE/DGPCHDI"/>
    <s v="00075497-2021"/>
    <s v="FEBRERO"/>
    <m/>
    <d v="2022-02-09T00:00:00"/>
    <m/>
    <s v=""/>
    <s v=""/>
    <s v=""/>
    <s v="Declarar en ABANDONO la solicitud presentada por la empresa SHENZHEN INVERSIONES E.I.R.L. mediante escrito de registro N° 00075497-2021; por lo tanto, se declara INFUNDADOla solicitud de Certificado de Procedencia y Certificado Acreditación de Origen Legal. "/>
    <s v="DPCHDI"/>
    <m/>
    <m/>
    <m/>
    <s v="TUPA 91"/>
    <x v="16"/>
    <m/>
    <m/>
    <m/>
    <m/>
  </r>
  <r>
    <n v="113"/>
    <s v="00113-2022-PRODUCE/DGPCHDI"/>
    <s v="00061878-2021_x000a_00082845-2022"/>
    <s v="FEBRERO"/>
    <m/>
    <d v="2022-02-09T00:00:00"/>
    <m/>
    <s v=""/>
    <s v=""/>
    <s v=""/>
    <s v="Aceptar el desistimiento formulado por la empresa CAAS ALIMENTOS S.A.C., respecto a la solicitud de cambio de titular de la licencia de operación de la planta de procesamiento pesquero para la producción de enlatado con una capacidad instalada de 300 cajas/turno, ubicada en la Calle Pablo Bonner N° 240, Zona Industrial de Ventanilla, de la Provincia Constitucional del Callao."/>
    <s v="DPCHDI"/>
    <m/>
    <m/>
    <m/>
    <s v="TUPA 29"/>
    <x v="6"/>
    <m/>
    <m/>
    <m/>
    <s v="DESISTIMIENTO"/>
  </r>
  <r>
    <n v="114"/>
    <s v="00114-2022-PRODUCE/DGPCHDI"/>
    <s v="00073455-2021"/>
    <s v="FEBRERO"/>
    <m/>
    <d v="2022-02-10T00:00:00"/>
    <n v="3875"/>
    <s v="EL PIQUERO"/>
    <s v="PT-3875-CM"/>
    <s v="ANTON BANCAYAN FRANCISCO"/>
    <s v="Otorgar a favor del señor FRANCISCO ANTON BANCAYAN, la autorización de incremento de flota para construir una nueva embarcación pesquera de 95.79 m³ de capacidad de bodega, vía sustitución de la embarcación pesquera no siniestrada EL PIQUERO con matrícula PT-3875-CM y 95.79 m³ de capacidad de bodega, para la extracción del recurso Anchoveta con destino al consumo humano indirecto."/>
    <s v="DECHDI"/>
    <m/>
    <m/>
    <m/>
    <s v="TUPA 02"/>
    <x v="2"/>
    <m/>
    <m/>
    <s v="AIF"/>
    <m/>
  </r>
  <r>
    <n v="115"/>
    <s v="00115-2022-PRODUCE/DGPCHDI"/>
    <m/>
    <s v="FEBRERO"/>
    <m/>
    <d v="2022-02-10T00:00:00"/>
    <m/>
    <s v=""/>
    <s v=""/>
    <s v=""/>
    <m/>
    <m/>
    <m/>
    <m/>
    <m/>
    <s v=" - "/>
    <x v="3"/>
    <m/>
    <m/>
    <m/>
    <m/>
  </r>
  <r>
    <n v="116"/>
    <s v="00116-2022-PRODUCE/DGPCHDI"/>
    <s v="00075004-2021"/>
    <s v="FEBRERO"/>
    <m/>
    <d v="2022-02-10T00:00:00"/>
    <m/>
    <s v=""/>
    <s v=""/>
    <s v=""/>
    <s v="Aprobar a favor de la empresa PESQUERA ORLAND S.A.C. el cambio de titular del permiso de pesca para operar la embarcación pesquera PROFETA DANIEL II con matrícula PT-11884-CM y 99.88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
    <s v="DECHDI"/>
    <m/>
    <m/>
    <m/>
    <s v="TUPA 10"/>
    <x v="9"/>
    <m/>
    <m/>
    <m/>
    <m/>
  </r>
  <r>
    <n v="117"/>
    <s v="00117-2022-PRODUCE/DGPCHDI"/>
    <s v="00063253-2021"/>
    <s v="FEBRERO"/>
    <m/>
    <d v="2022-02-10T00:00:00"/>
    <n v="19893"/>
    <s v="MI CECILIA"/>
    <s v="PL-19893-CM"/>
    <s v="CUSTODIO HUAMANCHUMO NICOLASA"/>
    <s v="Otorgar a favor de la señoraNICOLASA CUSTODIO HUAMANCHUMO, la autorización de incremento de flota para construir una nueva embarcación pesquera de 46.67 m³ de capacidad de bodega, vía sustitución de la embarcación pesquera MI CECILIA con matrícula PL-19893-CM y 46.67 m³ de capacidad de bodega, para la extracción del recurso Anchoveta con destino al consumo humano indirecto."/>
    <s v="DECHDI"/>
    <m/>
    <m/>
    <m/>
    <s v="TUPA 04"/>
    <x v="2"/>
    <m/>
    <m/>
    <s v="AIF"/>
    <m/>
  </r>
  <r>
    <n v="118"/>
    <s v="00118-2022-PRODUCE/DGPCHDI"/>
    <s v="00078118-2021"/>
    <s v="FEBRERO"/>
    <m/>
    <d v="2022-02-10T00:00:00"/>
    <n v="21701"/>
    <s v="VELA I"/>
    <s v="CE-21701-CM"/>
    <s v="PESQUERA MAZE S.R.L."/>
    <s v="Otorgar a favor de la empresa PESQUERA MAZE S.R.L., autorización de incremento de flota para ampliar la capacidad de bodega de la embarcación pesquera VELA I con matrícula CE-21701-CM, de 110.24 m³ a 186.49 m³, vía sustitución de la embarcación pesquera no siniestrada ANTO NIA con matrícula HO-0975-CM y 76.25 m³ de capacidad de bodega, para la extracción del recurso Anchoveta con destino al consumo humano indirecto."/>
    <s v="DECHDI"/>
    <m/>
    <m/>
    <m/>
    <s v="TUPA 02"/>
    <x v="2"/>
    <m/>
    <m/>
    <s v="AIF"/>
    <m/>
  </r>
  <r>
    <n v="119"/>
    <s v="00119-2022-PRODUCE/DGPCHDI"/>
    <s v="00068427-2021"/>
    <s v="FEBRERO"/>
    <m/>
    <d v="2022-02-10T00:00:00"/>
    <m/>
    <s v=""/>
    <s v=""/>
    <s v=""/>
    <s v="Aprobar a favor de la EMPRESA PESQUERA G &amp; E S.A.C. el cambio de titular del permiso de pesca para operar la embarcación pesquera CRUCERO DEL PACIFICO con matrícula PL_x0002_20643-CM y 45.32 m3 de capacidad de bodega, para la extracción del recurso Anchoveta con destino al consumo humano directo e indirecto y del recurso Sardina con destino al consumo humano directo. Asimismo, aprobar a su favor el cambio de titular del PMCE otorgado para la actividad extractiva del recurso Anchoveta con destino al consumo humano indirecto, en el marco del Reglamento del Decreto Legislativo Nº 1084."/>
    <s v="DECHDI"/>
    <m/>
    <m/>
    <m/>
    <s v="TUPA 13"/>
    <x v="9"/>
    <m/>
    <m/>
    <m/>
    <m/>
  </r>
  <r>
    <n v="120"/>
    <s v="00120-2022-PRODUCE/DGPCHDI"/>
    <s v="00069532-2021"/>
    <s v="FEBRERO"/>
    <m/>
    <d v="2022-02-10T00:00:00"/>
    <n v="15652"/>
    <s v="MARIA PIA"/>
    <s v="CO-15652-PM"/>
    <s v="AUSTRAL GROUP S.A.A"/>
    <s v="Otorgar a favor de la empresa AUSTRAL GROUP S.A.A. la autorización de incremento de flota para adquirir una embarcación pesquera de 1000 m³ de capacidad de bodega, vía sustitución de las capacidades de bodega de las embarcaciones pesqueras no siniestradas MARIA PIA con matrícula CO-15652-PM y 862.42 m3de capacidad de bodega y NUEVA OFELITA con matrícula CO-13721-PMy 440.64 m3 de capacidad de bodega para la extracción de los recursos Anchoveta y Sardina para el consumo humano indirecto y los recursos Jurel y Caballa para el consumo humano directo."/>
    <s v="DECHDI"/>
    <m/>
    <m/>
    <m/>
    <s v="TUPA 04"/>
    <x v="2"/>
    <m/>
    <m/>
    <s v="AIF"/>
    <m/>
  </r>
  <r>
    <n v="121"/>
    <s v="00121-2022-PRODUCE/DGPCHDI"/>
    <s v="00076135-2021"/>
    <s v="FEBRERO"/>
    <m/>
    <d v="2022-02-10T00:00:00"/>
    <n v="17432"/>
    <s v="CARMEN ROSA"/>
    <s v="CO-17432-PM"/>
    <s v="PESQUERA RITA CECILIA E.I.R.L."/>
    <s v="Otorgar a favor de la empresa PESQUERA RITA CECILIA E.I.R.L., la autorización de incremento de flota para construir una nueva embarcación pesquera de 78.32 m³ de capacidad de bodega, vía sustitución de la embarcación pesquera CARMEN ROSA con matrícula CO-17432-PMy 78.32 m3 de capacidad de bodega, para la extracción de los recursos Anchoveta y Sardina con destino al consumo humano indirecto."/>
    <s v="DECHDI"/>
    <m/>
    <m/>
    <m/>
    <s v="TUPA 02"/>
    <x v="2"/>
    <m/>
    <m/>
    <s v="AIF"/>
    <m/>
  </r>
  <r>
    <n v="122"/>
    <s v="00122-2022-PRODUCE/DGPCHDI"/>
    <s v="00063514-2021"/>
    <s v="FEBRERO"/>
    <m/>
    <d v="2022-02-10T00:00:00"/>
    <m/>
    <s v=""/>
    <s v=""/>
    <s v=""/>
    <s v="Otorgar por razones de carácter económico, la suspensión voluntaria del permiso de pesca para operar la embarcación pesquera de menor escala ISABELLA con matrícula CE-43179-CM, otorgado a través de la Resolución Directoral N° 644-2017-PRODUCE/DGPCHDI; solicitada por la empresa PESQUERA KEOPS S.A.C. a través del escrito con registro N° 00063514-2021."/>
    <s v="DECHDI"/>
    <m/>
    <m/>
    <m/>
    <s v="TUPA 17"/>
    <x v="1"/>
    <m/>
    <m/>
    <m/>
    <m/>
  </r>
  <r>
    <n v="123"/>
    <s v="00123-2022-PRODUCE/DGPCHDI"/>
    <s v="00072706-2018"/>
    <s v="FEBRERO"/>
    <m/>
    <d v="2022-02-10T00:00:00"/>
    <n v="957"/>
    <s v="TAMBO 2"/>
    <s v="IO-0957-PM"/>
    <s v="PESQUERA SALVE S.R.L."/>
    <s v="Otorgar a favor de la empresa PESQUERA SALVE S.R.L., autorización de incremento de flota para construir una nueva embarcación pesquera de 196.19 m³ de capacidad de bodega, vía sustitución de la embarcación pesquera siniestrada TAMBO 2 con matrícula IO-0957-PM y 196.19 m³ de capacidad de bodega, para la extracción de los recursos Anchoveta y Sardina con destino al consumo humano indirecto."/>
    <s v="DECHDI"/>
    <m/>
    <m/>
    <m/>
    <s v="TUPA 04"/>
    <x v="2"/>
    <m/>
    <m/>
    <s v="AIF"/>
    <m/>
  </r>
  <r>
    <n v="124"/>
    <s v="00124-2022-PRODUCE/DGPCHDI"/>
    <s v="00005686-2022"/>
    <s v="FEBRERO"/>
    <m/>
    <d v="2022-02-10T00:00:00"/>
    <m/>
    <s v=""/>
    <s v=""/>
    <s v=""/>
    <s v="Modificar la autorización al plan de trabajo denominado: Autorización de colecta de recursos hidrobiológicos para el levantamiento de Línea Base Biológica de la Declaración de Impacto Ambiental del Proyecto “Mejoramiento del Camino Vecinal Emp. ay_x0002_102 - Dv. Hacienda Condoray - Magnupampa - Dv. Joyama - Dv. Isjana - Emp. Ay-699 (Chilcas)”, otorgada mediante Resolución Directoral N° 00690-2021-PRODUCE/DGPCHDI de fecha 7 de octubre de 2021, a favor de PROVIAS DESCENTRALIZADO."/>
    <s v="DECHDI"/>
    <m/>
    <m/>
    <m/>
    <s v="TUPA 23"/>
    <x v="7"/>
    <m/>
    <m/>
    <m/>
    <m/>
  </r>
  <r>
    <n v="125"/>
    <s v="00125-2022-PRODUCE/DGPCHDI"/>
    <s v="00034048-2021"/>
    <s v="FEBRERO"/>
    <m/>
    <d v="2022-02-10T00:00:00"/>
    <m/>
    <s v=""/>
    <s v=""/>
    <s v=""/>
    <s v="Declarar en abandono el procedimiento de autorización de investigación pesquera especializada para ejecutar el plan de investigación denominado: “Invertebrados acuáticos como indicadores de la calidad del agua en ríos y arroyos contaminados con mercurio en Madre de Dios”, presentado por la señora JUDITH JASMIJN WESTVEER a través del escrito con registro N° 00034048-2021; por los fundamentos expuestos en la parte considerativa de la presente resolución."/>
    <s v="DECHDI"/>
    <m/>
    <m/>
    <m/>
    <s v="TUPA 22"/>
    <x v="12"/>
    <m/>
    <m/>
    <m/>
    <m/>
  </r>
  <r>
    <n v="126"/>
    <s v="00126-2022-PRODUCE/DGPCHDI"/>
    <s v="00006263-2022"/>
    <s v="FEBRERO"/>
    <m/>
    <d v="2022-02-10T00:00:00"/>
    <m/>
    <s v=""/>
    <s v=""/>
    <s v=""/>
    <s v="Modificar la autorización al plan de trabajo denominado: “Monitoreo Biológico del Proyecto Quellaveco - Periodo 2020”, otorgada mediante Resolución Directoral N° 00347-2020-PRODUCE/DGPCHDI, modificada en su plazo por Resolución Directoral N° 00535-2021-PRODUCE/DGPCHDI, a favor de la empresa ANGLO AMERICAN QUELLAVECO S.A."/>
    <s v="DECHDI"/>
    <m/>
    <m/>
    <m/>
    <s v="TUPA 23"/>
    <x v="7"/>
    <m/>
    <m/>
    <m/>
    <m/>
  </r>
  <r>
    <n v="127"/>
    <s v="00127-2022-PRODUCE/DGPCHDI"/>
    <s v="00006254-2022"/>
    <s v="FEBRERO"/>
    <m/>
    <d v="2022-02-10T00:00:00"/>
    <m/>
    <s v=""/>
    <s v=""/>
    <s v=""/>
    <s v="Modificar la autorización al plan de trabajo denominado: “Monitoreo Biológico del Estudio de Impacto Ambiental del Proyecto Quellaveco - Periodo 2020”, otorgada mediante Resolución Directoral N° 00319-2020-PRODUCE/DGPCHDI, modificada en su plazo por Resolución Directoral N° 00506-2021-PRODUCE/DGPCHDI, a favor de la empresa ANGLO AMERICAN QUELLAVECO S.A."/>
    <s v="DECHDI"/>
    <m/>
    <m/>
    <m/>
    <s v="TUPA 23"/>
    <x v="7"/>
    <m/>
    <m/>
    <m/>
    <m/>
  </r>
  <r>
    <n v="128"/>
    <s v="00128-2022-PRODUCE/DGPCHDI"/>
    <s v="00005673-2022"/>
    <s v="FEBRERO"/>
    <m/>
    <d v="2022-02-10T00:00:00"/>
    <m/>
    <s v=""/>
    <s v=""/>
    <s v=""/>
    <s v="Modificar la autorización al plan de trabajo denominado: Autorización de colecta de recursos hidrobiológicos para el levantamiento de Línea Base Biológica de la Declaración de Impacto Ambiental (DIA) del Proyecto &quot;Mejoramiento del Camino Vecinal Emp. PE-32A (Chanquil) - Cusibamba - Dv. Allpachaka - San Juan de Cucho - Dv. Condorpaccha - Emp. AY-106 (Catalinayocc); Emp, AY-106 (Condorpaccha) - Emp. S/C (San Juan de Cucho), Provincias Cangallo, Huamanga. Región Ayacucho”, otorgada mediante Resolución Directoral N° 00686-2021-PRODUCE/DGPCHDI de fecha 7 de octubre de 2021, a favor de PROVIAS DESCENTRALIZADO."/>
    <s v="DECHDI"/>
    <m/>
    <m/>
    <m/>
    <s v="TUPA 23"/>
    <x v="7"/>
    <m/>
    <m/>
    <m/>
    <m/>
  </r>
  <r>
    <n v="129"/>
    <s v="00129-2022-PRODUCE/DGPCHDI"/>
    <s v="00003206-2022"/>
    <s v="FEBRERO"/>
    <m/>
    <d v="2022-02-10T00:00:00"/>
    <m/>
    <s v=""/>
    <s v=""/>
    <s v=""/>
    <s v="Modificar la autorización al plan de investigación denominado: “EXPLORACIÓN DEL POTENCIAL DE LOS CRUSTÁCEOS DE PROFUNDIDAD EN EL MAR PERUANO CON ÉNFASIS A: CENTOLLAS, LANGOSTA ENANA Y LANGOSTINOS DE PROFUNDIDAD” , otorgada mediante Resolución Directoral N° 00706-2021-PRODUCE/DGPCHDI de fecha 22 de octubre de 2021, a favor de la empresa MARINE EXPLORER S.R.L."/>
    <s v="DECHDI"/>
    <m/>
    <m/>
    <m/>
    <s v="TUPA 22"/>
    <x v="12"/>
    <m/>
    <m/>
    <m/>
    <m/>
  </r>
  <r>
    <n v="130"/>
    <s v="00130-2022-PRODUCE/DGPCHDI"/>
    <s v="00000132-2022"/>
    <s v="FEBRERO"/>
    <m/>
    <d v="2022-02-10T00:00:00"/>
    <m/>
    <s v=""/>
    <s v=""/>
    <s v=""/>
    <s v="Modificar la autorización al plan de trabajo denominado: “Evaluación de Línea Base Hidrobiológica del Río Chili para la Segunda Modificación del Estudio de Impacto Ambiental y Social de la Expansión de la Unidad de Producción Cerro Verde” , otorgada mediante Resolución Directoral N° 00233-2021-PRODUCE/DGPCHDI de fecha 27 de marzo de 2021, a favor de la empresa SOCIEDAD MINERA CERRO VERDE S.A.A."/>
    <s v="DECHDI"/>
    <m/>
    <m/>
    <m/>
    <s v="TUPA 23"/>
    <x v="7"/>
    <m/>
    <m/>
    <m/>
    <m/>
  </r>
  <r>
    <n v="131"/>
    <s v="00131-2022-PRODUCE/DGPCHDI"/>
    <s v="00002262-2022"/>
    <s v="FEBRERO"/>
    <m/>
    <d v="2022-02-10T00:00:00"/>
    <m/>
    <s v=""/>
    <s v=""/>
    <s v=""/>
    <s v="Modificar la autorización al plan de trabajo denominado: Evaluación Hidrobiológica de la Quinta modificatoria del Estudio de Impacto Ambiental Semidetallado del Proyecto de Exploración “Cañón Florida”, otorgada mediante Resolución Directoral N° 00005-2021-PRODUCE/DGPCHDI de fecha 8 de enero de 2021, a favor de la empresa NEXA RESOURCES PERU S.A.A."/>
    <s v="DECHDI"/>
    <m/>
    <m/>
    <m/>
    <s v="TUPA 23"/>
    <x v="7"/>
    <m/>
    <m/>
    <m/>
    <m/>
  </r>
  <r>
    <n v="132"/>
    <s v="00132-2022-PRODUCE/DGPCHDI"/>
    <s v="00067368-2021"/>
    <s v="FEBRERO"/>
    <m/>
    <d v="2022-02-10T00:00:00"/>
    <m/>
    <s v=""/>
    <s v=""/>
    <s v=""/>
    <s v="Otorgar al MINISTERIO DE TRANSPORTES Y COMUNICACIONES, autorización para realizar las actividades de colecta de recursos hidrobiológicos conforme al plan de trabajo denominado: Autorización de Colecta de Recursos Hidrobiológicos para el Levantamiento de Línea de Base de Estudio Ambiental del ESTUDIO DE PREINVERSIÓN A NIVEL DE PERFIL REFORZADO DE LA CREACIÓN DEL PROYECTO: &quot;FERROCARRIL PUERTO SAN JUAN DE MARCONA - ANDAHUAYLAS”."/>
    <s v="DECHDI"/>
    <m/>
    <m/>
    <m/>
    <s v="TUPA 23"/>
    <x v="7"/>
    <m/>
    <m/>
    <m/>
    <m/>
  </r>
  <r>
    <n v="133"/>
    <s v="00133-2022-PRODUCE/DGPCHDI"/>
    <s v="00079431-2021"/>
    <s v="FEBRERO"/>
    <m/>
    <d v="2022-02-10T00:00:00"/>
    <m/>
    <s v=""/>
    <s v=""/>
    <s v=""/>
    <s v="Otorgar por razones de carácter económico, la suspensión voluntaria del permiso de pesca para operar la embarcación pesquera de menor escala LUCERITO con matrícula HO_x0002_28831-CM, otorgado a través de la Resolución Directoral N° 555-2017-PRODUCE/DGPCHDI; solicitada por la empresa PESQUERA KEOPS S.A.C. a través del escrito con registro N° 00079431-2021."/>
    <s v="DECHDI"/>
    <m/>
    <m/>
    <m/>
    <s v="TUPA 11"/>
    <x v="4"/>
    <m/>
    <m/>
    <m/>
    <m/>
  </r>
  <r>
    <n v="134"/>
    <s v="00134-2022-PRODUCE/DGPCHDI"/>
    <s v="00005650-2022"/>
    <s v="FEBRERO"/>
    <m/>
    <d v="2022-02-10T00:00:00"/>
    <m/>
    <s v=""/>
    <s v=""/>
    <s v=""/>
    <s v="Otorgar a la empresa INDUSTRIAS Y FRIGORIFICOS PESQUEROS INFRIPESCA C.A., representada en el país por la señora Ydania Marlene Roncalla Cayetano, permiso de pesca para operar la embarcación pesquera de cerco de bandera ecuatoriana denominada YOLANDA L, en la extracción del recurso Atún con destino al consumo humano directo."/>
    <s v="DECHDI"/>
    <m/>
    <m/>
    <m/>
    <s v="TUPA 17"/>
    <x v="1"/>
    <m/>
    <m/>
    <m/>
    <m/>
  </r>
  <r>
    <n v="135"/>
    <s v="00135-2022-PRODUCE/DGPCHDI"/>
    <m/>
    <s v="FEBRERO"/>
    <m/>
    <d v="2022-02-10T00:00:00"/>
    <m/>
    <s v=""/>
    <s v=""/>
    <s v=""/>
    <m/>
    <m/>
    <m/>
    <m/>
    <m/>
    <s v=" - "/>
    <x v="3"/>
    <m/>
    <m/>
    <m/>
    <m/>
  </r>
  <r>
    <n v="136"/>
    <s v="00136-2022-PRODUCE/DGPCHDI"/>
    <s v="00063253-2021"/>
    <s v="FEBRERO"/>
    <m/>
    <d v="2022-02-11T00:00:00"/>
    <n v="19893"/>
    <s v="MI CECILIA"/>
    <s v="PL-19893-CM"/>
    <s v="CUSTODIO HUAMANCHUMO NICOLASA"/>
    <s v="Otorgar a favor de la señoraNICOLASA CUSTODIO HUAMANCHUMO, la autorización de incremento de flota para construir una nueva embarcación pesquera de 46.67 m³ de capacidad de bodega, vía sustitución de la embarcación pesquera MI CECILIA con matrícula PL-19893-CM y 46.67 m³ de capacidad de bodega, para la extracción del recurso Anchoveta con destino al consumo humano indirecto."/>
    <s v="DECHDI"/>
    <m/>
    <m/>
    <m/>
    <s v="TUPA 04"/>
    <x v="2"/>
    <m/>
    <m/>
    <s v="AIF"/>
    <m/>
  </r>
  <r>
    <n v="137"/>
    <s v="00137-2022-PRODUCE/DGPCHDI"/>
    <s v="00060156-2021"/>
    <s v="FEBRERO"/>
    <m/>
    <d v="2022-02-11T00:00:00"/>
    <m/>
    <s v=""/>
    <s v=""/>
    <s v=""/>
    <s v="Declarar como no presentada la solicitud de autorización de incremento de flota para construir una nueva embarcación pesquera de 98.17 m³ de capacidad de bodega, vía sustitución de la embarcación pesquera ASMAR II con matrícula PL-19733-CM y 98.17 m³ de capacidad de bodega, para la extracción de los recursos Anchoveta y Sardina con destino al consumo humano directo e indirecto; formulada por la empresa CORPORACIÓN PESQUERA ERMA S.A.C. mediante escrito con registro N° 00060156-2021."/>
    <s v="DECHDI"/>
    <m/>
    <m/>
    <m/>
    <s v="TUPA 04"/>
    <x v="2"/>
    <m/>
    <m/>
    <s v="AIF"/>
    <s v="DECLARAR COMO NO PRESENTADA"/>
  </r>
  <r>
    <n v="138"/>
    <s v="00138-2022-PRODUCE/DGPCHDI"/>
    <s v="00078124-2021"/>
    <s v="FEBRERO"/>
    <m/>
    <d v="2022-02-11T00:00:00"/>
    <m/>
    <s v=""/>
    <s v=""/>
    <s v=""/>
    <s v="SUSPENDER temporalmente y por única vez, los efectos de la Resolución Directoral N° 592-2010-PRODUCE/DGEPP, respecto de la licencia de operación para que se desarrolle la actividad de procesamiento de recursos hidrobiológicos destinados al consumo humano directo otorgada a la empresa PESQUERA TIERRA COLORADA S.A.C. a través de su planta de enlatado con una capacidad instalada de 1280 cajas/turno, ubicado en la Zona Industrial I, Av. Playa Seca S/N, del distrito y provincia de Paita, departamento de Piura."/>
    <s v="DPCHDI"/>
    <m/>
    <m/>
    <m/>
    <s v="TUPA 30"/>
    <x v="10"/>
    <m/>
    <m/>
    <m/>
    <m/>
  </r>
  <r>
    <n v="139"/>
    <s v="00139-2022-PRODUCE/DGPCHDI"/>
    <m/>
    <s v="FEBRERO"/>
    <m/>
    <d v="2022-02-11T00:00:00"/>
    <m/>
    <s v=""/>
    <s v=""/>
    <s v=""/>
    <m/>
    <m/>
    <m/>
    <m/>
    <m/>
    <s v=" - "/>
    <x v="3"/>
    <m/>
    <m/>
    <m/>
    <m/>
  </r>
  <r>
    <n v="140"/>
    <s v="00140-2022-PRODUCE/DGPCHDI"/>
    <s v="00026114-2021"/>
    <s v="FEBRERO"/>
    <d v="2022-02-16T00:00:00"/>
    <d v="2022-02-16T00:00:00"/>
    <m/>
    <s v=""/>
    <s v=""/>
    <s v=""/>
    <s v="Declarar la conclusión del procedimiento de queja por defectos de tramitación, sin pronunciamiento sobre el fondo, formulada por la empresa PESQUERA ZEMAR S.A.C"/>
    <s v="DECHDI"/>
    <m/>
    <m/>
    <m/>
    <s v=" - "/>
    <x v="17"/>
    <m/>
    <m/>
    <m/>
    <m/>
  </r>
  <r>
    <n v="141"/>
    <s v="00141-2022-PRODUCE/DGPCHDI"/>
    <s v="00069480-2021"/>
    <s v="FEBRERO"/>
    <d v="2022-02-24T00:00:00"/>
    <d v="2022-02-24T00:00:00"/>
    <m/>
    <s v=""/>
    <s v=""/>
    <s v=""/>
    <s v="Otorgar a la señora CARLA JAQUELINE MUÑOZ GUERRA, la autorización para efectuar investigación pesquera especializada con uso de embarcación."/>
    <s v="DECHDI"/>
    <m/>
    <m/>
    <m/>
    <s v="TUPA 22"/>
    <x v="12"/>
    <m/>
    <m/>
    <m/>
    <m/>
  </r>
  <r>
    <n v="142"/>
    <s v="00142-2022-PRODUCE/DGPCHDI"/>
    <s v="00000972-2022"/>
    <s v="FEBRERO"/>
    <d v="2022-02-24T00:00:00"/>
    <d v="2022-02-24T00:00:00"/>
    <m/>
    <s v=""/>
    <s v=""/>
    <s v=""/>
    <s v="Aprobar a favor de las señoras YOLANDA VITE GORDILLO, ANA ELVA BANCES MERINO y del señor LUIS ENRIQUE SANTISTEBAN OLIVOS, el cambio de titular del permiso de pesca para operar la embarcación pesquera FLOR DE MARIA."/>
    <s v="DECHDI"/>
    <m/>
    <m/>
    <m/>
    <s v="TUPA 10"/>
    <x v="9"/>
    <m/>
    <m/>
    <m/>
    <m/>
  </r>
  <r>
    <n v="143"/>
    <s v="00143-2022-PRODUCE/DGPCHDI"/>
    <s v="00076666-2021"/>
    <s v="FEBRERO"/>
    <d v="2022-02-24T00:00:00"/>
    <d v="2022-02-24T00:00:00"/>
    <m/>
    <s v=""/>
    <s v=""/>
    <s v=""/>
    <s v="MODIFICAR la licencia para la operación de una planta de congelado de productos hidrobiológicos."/>
    <s v="DPCHDI"/>
    <m/>
    <m/>
    <m/>
    <s v=" - "/>
    <x v="13"/>
    <s v="ACTUALIACION DE DIRECCION"/>
    <m/>
    <m/>
    <m/>
  </r>
  <r>
    <n v="144"/>
    <s v="00144-2022-PRODUCE/DGPCHDI"/>
    <s v="00005537-2022"/>
    <s v="FEBRERO"/>
    <d v="2022-02-24T00:00:00"/>
    <d v="2022-02-24T00:00:00"/>
    <m/>
    <s v=""/>
    <s v=""/>
    <s v=""/>
    <s v="Aprobar a favor de la empresa PESQUERA ORLAND S.A.C. el cambio de titular del permiso de pesca para operar la embarcación pesquera MONITOR HUASCAR "/>
    <s v="DECHDI"/>
    <m/>
    <m/>
    <m/>
    <s v="TUPA 10"/>
    <x v="9"/>
    <m/>
    <m/>
    <m/>
    <m/>
  </r>
  <r>
    <n v="145"/>
    <s v="00145-2022-PRODUCE/DGPCHDI"/>
    <s v="00006653-2022"/>
    <s v="FEBRERO"/>
    <d v="2022-02-24T00:00:00"/>
    <d v="2022-02-24T00:00:00"/>
    <m/>
    <s v=""/>
    <s v=""/>
    <s v=""/>
    <s v="Aprobar a favor de la empresa AMERICAN MAR S.A.C. el cambio de titular del permiso de pesca para operar la embarcación pesquera VALENTINA "/>
    <s v="DECHDI"/>
    <m/>
    <m/>
    <m/>
    <s v="TUPA 10"/>
    <x v="9"/>
    <m/>
    <m/>
    <m/>
    <m/>
  </r>
  <r>
    <n v="146"/>
    <s v="00146-2022-PRODUCE/DGPCHDI"/>
    <s v="00068049-2021"/>
    <s v="FEBRERO"/>
    <d v="2022-02-24T00:00:00"/>
    <d v="2022-02-24T00:00:00"/>
    <m/>
    <s v=""/>
    <s v=""/>
    <s v=""/>
    <s v="MODIFICAR, la licencia de operación otorgada en favor de la empresa CENTRO MAR S.A."/>
    <s v="DPCHDI"/>
    <m/>
    <m/>
    <m/>
    <s v="TUPA 27"/>
    <x v="18"/>
    <m/>
    <m/>
    <m/>
    <m/>
  </r>
  <r>
    <n v="147"/>
    <s v="00147-2022-PRODUCE/DGPCHDI"/>
    <s v="00073275-2019"/>
    <s v="FEBRERO"/>
    <d v="2022-02-25T00:00:00"/>
    <d v="2022-02-25T00:00:00"/>
    <m/>
    <s v=""/>
    <s v=""/>
    <s v=""/>
    <s v="Declarar IMPROCEDENTE la solicitud de restitución de permiso de pesca de la E/P EL MILAGRO DE MI PADRE."/>
    <s v="DECHDI"/>
    <m/>
    <m/>
    <m/>
    <s v=" - "/>
    <x v="13"/>
    <s v="RESTITUCION DE PERMISO DE PESCA"/>
    <m/>
    <m/>
    <s v="IMPROCEDENTE"/>
  </r>
  <r>
    <n v="148"/>
    <s v="00148-2022-PRODUCE/DGPCHDI"/>
    <s v="00073278-2019"/>
    <s v="FEBRERO"/>
    <d v="2022-02-25T00:00:00"/>
    <d v="2022-02-25T00:00:00"/>
    <m/>
    <s v=""/>
    <s v=""/>
    <s v=""/>
    <s v="Declarar IMPROCEDENTE la solicitud de restitución de permiso de pesca de la E/P LUCIA ISABEL."/>
    <s v="DECHDI"/>
    <m/>
    <m/>
    <m/>
    <s v=" - "/>
    <x v="13"/>
    <s v="RESTITUCION DE PERMISO DE PESCA"/>
    <m/>
    <m/>
    <s v="IMPROCEDENTE"/>
  </r>
  <r>
    <n v="149"/>
    <s v="00149-2022-PRODUCE/DGPCHDI"/>
    <s v="00079428-2021"/>
    <s v="FEBRERO"/>
    <d v="2022-02-25T00:00:00"/>
    <d v="2022-02-25T00:00:00"/>
    <m/>
    <s v=""/>
    <s v=""/>
    <s v=""/>
    <s v="Otorgar por razones de carácter económico, la suspensión voluntaria del permiso de pesca para operar la embarcación pesquera de menor escala CELESTINA I "/>
    <s v="DECHDI"/>
    <m/>
    <m/>
    <m/>
    <s v="TUPA 11"/>
    <x v="4"/>
    <m/>
    <m/>
    <m/>
    <m/>
  </r>
  <r>
    <n v="150"/>
    <s v="00150-2022-PRODUCE/DGPCHDI"/>
    <s v="00054691-2021"/>
    <s v="FEBRERO"/>
    <d v="2022-02-25T00:00:00"/>
    <d v="2022-02-25T00:00:00"/>
    <m/>
    <s v=""/>
    <s v=""/>
    <s v=""/>
    <s v="Autorizar la asociación o incorporación definitiva del PMCE proveniente de la embarcación pesquera SK 5 con matrícula CO-2011-PM"/>
    <s v="DECHDI"/>
    <m/>
    <m/>
    <m/>
    <s v="TUPA 68"/>
    <x v="14"/>
    <m/>
    <m/>
    <m/>
    <m/>
  </r>
  <r>
    <n v="151"/>
    <s v="00151-2022-PRODUCE/DGPCHDI"/>
    <s v="00004868-2022"/>
    <s v="FEBRERO"/>
    <d v="2022-02-25T00:00:00"/>
    <d v="2022-02-25T00:00:00"/>
    <m/>
    <s v=""/>
    <s v=""/>
    <s v=""/>
    <s v="Declarar como no presentada la solicitud de cambio de titular del permiso de pesca para operar la embarcación pesquera ROSA MARIA 5 "/>
    <s v="DECHDI"/>
    <m/>
    <m/>
    <m/>
    <s v="TUPA 10"/>
    <x v="9"/>
    <m/>
    <m/>
    <m/>
    <s v="DECLARAR COMO NO PRESENTADA"/>
  </r>
  <r>
    <n v="152"/>
    <s v="00152-2022-PRODUCE/DGPCHDI"/>
    <s v="00076038-2021"/>
    <s v="FEBRERO"/>
    <d v="2022-02-25T00:00:00"/>
    <d v="2022-02-25T00:00:00"/>
    <m/>
    <s v=""/>
    <s v=""/>
    <s v=""/>
    <s v="Otorgar a favor de la empresa VITE GROUP E.I.R.L., permiso de pesca para operar la embarcación pesquera MILAGROS DE CHALPON I "/>
    <s v="DECHDI"/>
    <m/>
    <m/>
    <m/>
    <s v="TUPA 05"/>
    <x v="4"/>
    <m/>
    <m/>
    <m/>
    <m/>
  </r>
  <r>
    <n v="153"/>
    <s v="00153-2022-PRODUCE/DGPCHDI"/>
    <s v="00000433-2022"/>
    <s v="FEBRERO"/>
    <d v="2022-02-25T00:00:00"/>
    <d v="2022-02-25T00:00:00"/>
    <m/>
    <s v=""/>
    <s v=""/>
    <s v=""/>
    <s v="Otorgar a favor de la empresa PESQUERA ARTESANAL DON PANCHO S.A.C., la autorización de incremento de flota para construir una nueva embarcación pesquera de 29.66 m³ de capacidad de bodega, vía sustitución de la embarcación pesquera siniestrada EL NAZARENO con matrícula CE-2474-CM y 29.66 m3 de capacidad de bodega, , para la extracción de los recursos Anchoveta, Atún aleta amarilla, Atún de ojo grande, Barrilete, Bonito, Caballa, Cabinza serránida, Cabrilla, Coco, Cojinova, Congrio, Corvina, Doncella, Jurel, Lenguado, Lisa, Machete, Pámpano, Pampanito, Pejerrey, Perico, Pez espada, Pintadilla, Pota, Raya, Robalo, Suco, Tiburón , Tollo y Zorro, con destino al consumo humano directo."/>
    <s v="DECHDI"/>
    <m/>
    <m/>
    <m/>
    <s v="TUPA 02"/>
    <x v="2"/>
    <m/>
    <m/>
    <s v="AIF"/>
    <m/>
  </r>
  <r>
    <n v="154"/>
    <s v="00154-2022-PRODUCE/DGPCHDI"/>
    <s v="00008069-2022"/>
    <s v="FEBRERO"/>
    <d v="2022-02-25T00:00:00"/>
    <d v="2022-02-25T00:00:00"/>
    <m/>
    <s v=""/>
    <s v=""/>
    <s v=""/>
    <s v="Aprobar a favor de los señores MARTHA CHAVESTA DE MERINO, EVA DEL MILAGRO MERINO CHAVESTA, WILLIAM GIOVANNY MERINO CHAVESTA, ISAIAS NICOLAS MERINO CHAVESTA, EBER DAVID MERINO CHAVESTA, NOE ELIAS MERINO CHAVESTA y JOSUE JONATAN MERINO CHAVESTA el cambio de titular del permiso de pesca para operar la E/P EL BUEN SAMARITANO"/>
    <s v="DECHDI"/>
    <m/>
    <m/>
    <m/>
    <s v="TUPA 10"/>
    <x v="9"/>
    <m/>
    <m/>
    <m/>
    <m/>
  </r>
  <r>
    <n v="155"/>
    <s v="00155-2022-PRODUCE/DGPCHDI"/>
    <m/>
    <s v="FEBRERO"/>
    <m/>
    <d v="2022-02-25T00:00:00"/>
    <m/>
    <s v=""/>
    <s v=""/>
    <s v=""/>
    <s v=" "/>
    <m/>
    <m/>
    <m/>
    <m/>
    <s v=" - "/>
    <x v="3"/>
    <m/>
    <m/>
    <m/>
    <m/>
  </r>
  <r>
    <n v="156"/>
    <s v="00156-2022-PRODUCE/DGPCHDI"/>
    <s v="00093268-2015"/>
    <s v="FEBRERO"/>
    <d v="2022-02-25T00:00:00"/>
    <d v="2022-02-25T00:00:00"/>
    <m/>
    <s v=""/>
    <s v=""/>
    <s v=""/>
    <s v="Dejar sin efecto el artículo 2 de la Resolución Directoral 199-2014-PRODUCE/DGCHD."/>
    <s v="DECHDI"/>
    <m/>
    <m/>
    <s v="MENOR ESCALA"/>
    <s v=" - "/>
    <x v="13"/>
    <s v="DEJAR SIN EFECTO CONDICIONAMIENTO A LA VIGENCIA DEL PERMISO DE PESCA"/>
    <m/>
    <m/>
    <m/>
  </r>
  <r>
    <n v="157"/>
    <s v="00157-2022-PRODUCE/DGPCHDI"/>
    <s v="00070275-2013"/>
    <s v="FEBRERO"/>
    <d v="2022-02-25T00:00:00"/>
    <d v="2022-02-25T00:00:00"/>
    <m/>
    <s v=""/>
    <s v=""/>
    <s v=""/>
    <s v="Aceptar el desistimiento presentado por la empresa OP7 PESCA S.A.C. "/>
    <s v="DECHDI"/>
    <m/>
    <m/>
    <s v="MENOR ESCALA"/>
    <n v="64"/>
    <x v="4"/>
    <m/>
    <m/>
    <m/>
    <s v="DESISTIMIENTO"/>
  </r>
  <r>
    <n v="158"/>
    <s v="00158-2022-PRODUCE/DGPCHDI"/>
    <s v="00070277-2013"/>
    <s v="FEBRERO"/>
    <d v="2022-02-25T00:00:00"/>
    <d v="2022-02-25T00:00:00"/>
    <m/>
    <s v=""/>
    <s v=""/>
    <s v=""/>
    <s v="Aceptar el desistimiento presentado por la empresa OP7 PESCA S.A.C. respecto del recurso de reconsideración"/>
    <s v="DECHDI"/>
    <m/>
    <m/>
    <m/>
    <s v="RECONSIDERACION"/>
    <x v="4"/>
    <m/>
    <m/>
    <m/>
    <s v="DESISTIMIENTO"/>
  </r>
  <r>
    <n v="159"/>
    <s v="00159-2022-PRODUCE/DGPCHDI"/>
    <s v="00077463-2013"/>
    <s v="FEBRERO"/>
    <d v="2022-02-25T00:00:00"/>
    <d v="2022-02-25T00:00:00"/>
    <m/>
    <s v=""/>
    <s v=""/>
    <s v=""/>
    <s v="Aceptar el desistimiento presentado por la empresa OP7 PESCA S.A.C respecto del recurso de reconsideración."/>
    <s v="DECHDI"/>
    <m/>
    <m/>
    <m/>
    <s v="RECONSIDERACION"/>
    <x v="4"/>
    <m/>
    <m/>
    <m/>
    <s v="DESISTIMIENTO"/>
  </r>
  <r>
    <n v="160"/>
    <s v="00160-2022-PRODUCE/DGPCHDI"/>
    <s v="00077465-2013"/>
    <s v="FEBRERO"/>
    <d v="2022-02-25T00:00:00"/>
    <d v="2022-02-25T00:00:00"/>
    <m/>
    <s v=""/>
    <s v=""/>
    <s v=""/>
    <s v="Aceptar el desistimiento presentado por la empresa OP7 PESCA S.A.C. respecto del recurso de reconsideración E/P JAVIER."/>
    <s v="DECHDI"/>
    <m/>
    <m/>
    <m/>
    <s v="RECONSIDERACION"/>
    <x v="4"/>
    <m/>
    <m/>
    <m/>
    <s v="DESISTIMIENTO"/>
  </r>
  <r>
    <n v="161"/>
    <s v="00161-2022-PRODUCE/DGPCHDI"/>
    <s v="00065268-2021"/>
    <s v="FEBRERO"/>
    <d v="2022-02-25T00:00:00"/>
    <d v="2022-02-25T00:00:00"/>
    <m/>
    <s v=""/>
    <s v=""/>
    <s v=""/>
    <s v="Declarar improcedente la solicitud de ampliación de plazo para la ejecución de la autorización de incremento de flota para la construcción de una nueva embarcación pesquera e/p JOSE LUIS"/>
    <s v="DECHDI"/>
    <m/>
    <m/>
    <m/>
    <s v="TUPA 63"/>
    <x v="19"/>
    <m/>
    <m/>
    <s v="AMPLIACION DE PLAZO AIF"/>
    <s v="IMPROCEDENTE"/>
  </r>
  <r>
    <n v="162"/>
    <s v="00162-2022-PRODUCE/DGPCHDI"/>
    <s v="00045426-2021"/>
    <s v="FEBRERO"/>
    <d v="2022-02-25T00:00:00"/>
    <d v="2022-02-25T00:00:00"/>
    <m/>
    <s v=""/>
    <s v=""/>
    <s v=""/>
    <s v="Declarar improcedente la solicitud de aprobación del cambio de titular del permiso de pesca para operar la embarcación pesquera SAN PABLO "/>
    <s v="DECHDI"/>
    <m/>
    <m/>
    <m/>
    <s v="TUPA 13"/>
    <x v="9"/>
    <m/>
    <m/>
    <m/>
    <s v="IMPROCEDENTE"/>
  </r>
  <r>
    <n v="163"/>
    <s v="00163-2022-PRODUCE/DGPCHDI"/>
    <s v="00075382-2021"/>
    <s v="FEBRERO"/>
    <d v="2022-02-25T00:00:00"/>
    <d v="2022-02-25T00:00:00"/>
    <m/>
    <s v=""/>
    <s v=""/>
    <s v=""/>
    <s v="Otorgar a la empresa COMPAÑIA MINERA PODEROSA S.A., autorización de colecta de recursos hidrobiológicos para monitoreos hidrobiológicos "/>
    <s v="DECHDI"/>
    <m/>
    <m/>
    <m/>
    <s v="TUPA 23"/>
    <x v="7"/>
    <m/>
    <m/>
    <m/>
    <m/>
  </r>
  <r>
    <n v="164"/>
    <s v="00164-2022-PRODUCE/DGPCHDI"/>
    <s v="00073168-2021"/>
    <s v="FEBRERO"/>
    <d v="2022-02-25T00:00:00"/>
    <d v="2022-02-25T00:00:00"/>
    <m/>
    <s v=""/>
    <s v=""/>
    <s v=""/>
    <s v="Otorgar a la empresa COMPAÑIA DE MINAS BUENAVENTURA S.A.A., autorización de colecta de recursos hidrobiológicos para monitoreos hidrobiológicos "/>
    <s v="DECHDI"/>
    <m/>
    <m/>
    <m/>
    <s v="TUPA 23"/>
    <x v="7"/>
    <m/>
    <m/>
    <m/>
    <m/>
  </r>
  <r>
    <n v="165"/>
    <s v="00165-2022-PRODUCE/DGPCHDI"/>
    <s v="00028529-2021"/>
    <s v="FEBRERO"/>
    <d v="2022-02-25T00:00:00"/>
    <d v="2022-02-25T00:00:00"/>
    <m/>
    <s v=""/>
    <s v=""/>
    <s v=""/>
    <s v="MODIFICAR la licencia de operación - TECNOLOGICA DE ALIMENTOS S.A."/>
    <s v="DPCHDI"/>
    <m/>
    <m/>
    <m/>
    <s v="TUPA 27"/>
    <x v="18"/>
    <m/>
    <m/>
    <m/>
    <m/>
  </r>
  <r>
    <n v="166"/>
    <s v="00166-2022-PRODUCE/DGPCHDI"/>
    <s v="00070358-2019"/>
    <s v="FEBRERO"/>
    <d v="2022-02-28T00:00:00"/>
    <d v="2022-02-28T00:00:00"/>
    <m/>
    <s v=""/>
    <s v=""/>
    <s v=""/>
    <s v="DEJAR SIN EFECTO el artículo 2 de la Resolución Directoral No. 253-2019-PRODUCE/DGPCHDI- PESQUERA ALTAIR SAC"/>
    <s v="DPCHDI"/>
    <m/>
    <m/>
    <s v="MENOR ESCALA"/>
    <s v=" - "/>
    <x v="13"/>
    <s v="DEJAR SIN EFECTO CONDICIONAMIENTO A LA VIGENCIA DEL PERMISO DE PESCA"/>
    <m/>
    <m/>
    <m/>
  </r>
  <r>
    <n v="167"/>
    <s v="00167-2022-PRODUCE/DGPCHDI"/>
    <s v="00066361-2021"/>
    <s v="FEBRERO"/>
    <d v="2022-02-28T00:00:00"/>
    <d v="2022-02-28T00:00:00"/>
    <m/>
    <s v=""/>
    <s v=""/>
    <s v=""/>
    <s v="Declarar improcedente la solicitud de permiso de pesca para operar la embarcación pesquera MI FE EN CRISTO 3"/>
    <s v="DECHDI"/>
    <m/>
    <m/>
    <m/>
    <s v="TUPA 07"/>
    <x v="4"/>
    <m/>
    <m/>
    <m/>
    <s v="IMPROCEDENTE"/>
  </r>
  <r>
    <n v="168"/>
    <s v="00168-2022-PRODUCE/DGPCHDI"/>
    <s v="00058414-2019"/>
    <s v="FEBRERO"/>
    <d v="2022-02-28T00:00:00"/>
    <d v="2022-02-28T00:00:00"/>
    <m/>
    <s v=""/>
    <s v=""/>
    <s v=""/>
    <s v="Dejar sin efecto el artículo 3 de la Resolución Directoral 296-2019-PRODUCE/DGPCHDI - E/P MI ROXANA"/>
    <s v="DECHDI"/>
    <m/>
    <s v="ANCHOVETA"/>
    <s v="MENOR ESCALA"/>
    <s v=" - "/>
    <x v="13"/>
    <s v="DEJAR SIN EFECTO CONDICIONAMIENTO A LA VIGENCIA DEL PERMISO DE PESCA"/>
    <m/>
    <m/>
    <m/>
  </r>
  <r>
    <n v="169"/>
    <s v="00169-2022-PRODUCE/DGPCHDI"/>
    <s v="00073781-2021"/>
    <s v="FEBRERO"/>
    <d v="2022-02-28T00:00:00"/>
    <d v="2022-02-28T00:00:00"/>
    <m/>
    <s v=""/>
    <s v=""/>
    <s v=""/>
    <s v="MODIFICAR la licencia de operación otorgada a favor de la empresa INVERSIONES KATHYMAR S.A.C"/>
    <s v="DPCHDI"/>
    <m/>
    <m/>
    <m/>
    <s v="TUPA 27"/>
    <x v="18"/>
    <m/>
    <m/>
    <m/>
    <m/>
  </r>
  <r>
    <n v="170"/>
    <s v="00170-2022-PRODUCE/DGPCHDI"/>
    <s v="00059206-2021"/>
    <s v="MARZO"/>
    <d v="2022-03-01T00:00:00"/>
    <d v="2022-03-01T00:00:00"/>
    <m/>
    <s v=""/>
    <s v=""/>
    <s v=""/>
    <s v="Declarar improcedente la solicitud de aprobación del cambio de titular del permiso de pesca para operar la embarcación pesquera MARLENY MARITZA "/>
    <s v="DECHDI"/>
    <m/>
    <m/>
    <m/>
    <s v="TUPA 13"/>
    <x v="9"/>
    <m/>
    <m/>
    <m/>
    <s v="IMPROCEDENTE"/>
  </r>
  <r>
    <n v="171"/>
    <s v="00171-2022-PRODUCE/DGPCHDI"/>
    <s v="00059205-2021"/>
    <s v="MARZO"/>
    <d v="2022-03-01T00:00:00"/>
    <d v="2022-03-01T00:00:00"/>
    <m/>
    <s v=""/>
    <s v=""/>
    <s v=""/>
    <s v="Declarar improcedente la solicitud de aprobación del cambio de titular del permiso de pesca para operar la embarcación pesquera MARLENY MARITZA II "/>
    <s v="DECHDI"/>
    <m/>
    <m/>
    <m/>
    <s v="TUPA 13"/>
    <x v="9"/>
    <m/>
    <m/>
    <m/>
    <s v="IMPROCEDENTE"/>
  </r>
  <r>
    <n v="172"/>
    <s v="00172-2022-PRODUCE/DGPCHDI"/>
    <s v="00036433-2021"/>
    <s v="MARZO"/>
    <d v="2022-03-01T00:00:00"/>
    <d v="2022-03-01T00:00:00"/>
    <m/>
    <s v=""/>
    <s v=""/>
    <s v=""/>
    <s v="Otorgar a favor de los señores FELIPE MARIO MARTÍNEZ ROBLES, ANDRÉS AVELINO MARTÍNEZ ROBLES, JUAN ROSALINO MARTÍNEZ ROBLES, JOSÉ VALERIANO MARTÍNEZ ROBLES, BERTHA ISABEL RAMÍREZ JACINTO, ISABEL CRISTINA GALÁN GONZALES, PILAR SOLEDAD FIESTAS DE MARTÍNEZ y LUZ CARMELA FIESTAS JACINTO, permiso de pesca para operar la embarcación pesquera MI LAURITA "/>
    <s v="DECHDI"/>
    <m/>
    <m/>
    <m/>
    <s v="TUPA 07"/>
    <x v="4"/>
    <m/>
    <m/>
    <m/>
    <m/>
  </r>
  <r>
    <n v="173"/>
    <s v="00173-2022-PRODUCE/DGPCHDI"/>
    <s v="00009061-2022"/>
    <s v="MARZO"/>
    <d v="2022-03-01T00:00:00"/>
    <d v="2022-03-01T00:00:00"/>
    <m/>
    <s v=""/>
    <s v=""/>
    <s v=""/>
    <s v="Otorgar a la empresa ATUN ESTRIBELA S.A. permiso de pesca para operar la embarcación pesquera de cerco de bandera ecuatoriana denominada PS-1"/>
    <s v="DECHDI"/>
    <m/>
    <m/>
    <m/>
    <s v="TUPA 17"/>
    <x v="1"/>
    <m/>
    <m/>
    <m/>
    <m/>
  </r>
  <r>
    <n v="174"/>
    <s v="00174-2022-PRODUCE/DGPCHDI"/>
    <s v="00005016-2022"/>
    <s v="MARZO"/>
    <d v="2022-03-01T00:00:00"/>
    <d v="2022-03-01T00:00:00"/>
    <m/>
    <s v=""/>
    <s v=""/>
    <s v=""/>
    <s v="Aprobar a favor de la empresa GRUPO RB S.R.L. el cambio de titular del permiso de pesca para operar la embarcación pesquera de menor escala MARIAGRAZIA "/>
    <s v="DECHDI"/>
    <m/>
    <m/>
    <m/>
    <s v="TUPA 10"/>
    <x v="9"/>
    <m/>
    <m/>
    <m/>
    <m/>
  </r>
  <r>
    <n v="175"/>
    <s v="00175-2022-PRODUCE/DGPCHDI"/>
    <s v="00073892-2021"/>
    <s v="MARZO"/>
    <d v="2022-03-01T00:00:00"/>
    <d v="2022-03-01T00:00:00"/>
    <m/>
    <s v=""/>
    <s v=""/>
    <s v=""/>
    <s v="Otorgar a la EMPRESA ADMINISTRADORA CERRO S.A.C., autorización para realizar las actividades de colecta de recursos hidrobiológicos"/>
    <s v="DECHDI"/>
    <m/>
    <m/>
    <m/>
    <s v="TUPA 23"/>
    <x v="7"/>
    <m/>
    <m/>
    <m/>
    <m/>
  </r>
  <r>
    <n v="176"/>
    <s v="00176-2022-PRODUCE/DGPCHDI"/>
    <s v="00075802-2021"/>
    <s v="MARZO"/>
    <d v="2022-03-01T00:00:00"/>
    <d v="2022-03-01T00:00:00"/>
    <m/>
    <s v=""/>
    <s v=""/>
    <s v=""/>
    <s v="Aprobar a favor de la empresa SANTIS PERU S.A.C., el cambio de titular del permiso de pesca para operar la embarcación pesquera MONITOR HUASCAR "/>
    <s v="DECHDI"/>
    <m/>
    <m/>
    <m/>
    <s v="TUPA 10"/>
    <x v="9"/>
    <m/>
    <m/>
    <m/>
    <m/>
  </r>
  <r>
    <n v="177"/>
    <s v="00177-2022-PRODUCE/DGPCHDI"/>
    <s v="00009059-2022"/>
    <s v="MARZO"/>
    <d v="2022-03-01T00:00:00"/>
    <d v="2022-03-01T00:00:00"/>
    <m/>
    <s v=""/>
    <s v=""/>
    <s v=""/>
    <s v="Otorgar a la empresa PESQUERA TUNAQUICK S.A., permiso de pesca para operar la embarcación pesquera de cerco de bandera ecuatoriana denominada JORGE MARIO"/>
    <s v="DECHDI"/>
    <m/>
    <m/>
    <m/>
    <s v="TUPA 17"/>
    <x v="1"/>
    <m/>
    <m/>
    <m/>
    <m/>
  </r>
  <r>
    <n v="178"/>
    <s v="00178-2022-PRODUCE/DGPCHDI"/>
    <s v="00066816-2021"/>
    <s v="MARZO"/>
    <d v="2022-03-02T00:00:00"/>
    <d v="2022-03-02T00:00:00"/>
    <m/>
    <s v=""/>
    <s v=""/>
    <s v=""/>
    <s v="Otorgar a favor de la empresa PESQUERA Z y T S.A.C., permiso de pesca para operar la embarcación pesquera SANDRINA "/>
    <s v="DECHDI"/>
    <m/>
    <m/>
    <m/>
    <s v="TUPA 05"/>
    <x v="4"/>
    <m/>
    <m/>
    <m/>
    <m/>
  </r>
  <r>
    <n v="179"/>
    <s v="00179-2022-PRODUCE/DGPCHDI"/>
    <s v="00004267-2022"/>
    <s v="MARZO"/>
    <d v="2022-03-02T00:00:00"/>
    <d v="2022-03-02T00:00:00"/>
    <m/>
    <s v=""/>
    <s v=""/>
    <s v=""/>
    <s v="Otorgar a favor de la empresa INVERSIONES CANOMAR E.I.R.L., la autorización de incremento de flota para construir una nueva embarcación pesquera de 107.99 m3 de capacidad de bodega, vía sustitución de la embarcación pesquera APOSTOL SANTIAGO con matrícula CO-20658-CMy 107.99 m³ de capacidad de bodega, para la extracción del recurso Anchoveta con destino al consumo humano directo e indirecto y del recurso Sardina con destino al consumo humano directo."/>
    <s v="DECHDI"/>
    <m/>
    <m/>
    <m/>
    <s v="TUPA 02"/>
    <x v="2"/>
    <m/>
    <m/>
    <s v="AIF"/>
    <m/>
  </r>
  <r>
    <n v="180"/>
    <s v="00180-2022-PRODUCE/DGPCHDI"/>
    <s v="00083736-2018"/>
    <s v="MARZO"/>
    <d v="2022-03-03T00:00:00"/>
    <d v="2022-03-03T00:00:00"/>
    <m/>
    <s v=""/>
    <s v=""/>
    <s v=""/>
    <s v="DEJAR SIN EFECTO el artículo 2 de la Resolución Directoral 234-2018-PRODUCE/DGPCHDI"/>
    <s v="DECHDI"/>
    <m/>
    <s v="ANCHOVETA"/>
    <s v="MENOR ESCALA"/>
    <s v=" - "/>
    <x v="13"/>
    <s v="DEJAR SIN EFECTO CONDICIONAMIENTO A LA VIGENCIA DEL PERMISO DE PESCA"/>
    <m/>
    <m/>
    <m/>
  </r>
  <r>
    <n v="181"/>
    <s v="00181-2022-PRODUCE/DGPCHDI"/>
    <s v="00029021-2019"/>
    <s v="MARZO"/>
    <d v="2022-03-03T00:00:00"/>
    <d v="2022-03-03T00:00:00"/>
    <m/>
    <s v=""/>
    <s v=""/>
    <s v=""/>
    <s v="DEJAR SIN EFECTO el artículo 3 de la Resolución Directoral 261-2017-PRODUCE/DGPCHDI. E/P VIRGEN DE LA PUERTA "/>
    <s v="DECHDI"/>
    <m/>
    <s v="ANCHOVETA"/>
    <s v="MENOR ESCALA"/>
    <m/>
    <x v="13"/>
    <s v="DEJAR SIN EFECTO CONDICIONAMIENTO A LA VIGENCIA DEL PERMISO DE PESCA"/>
    <m/>
    <m/>
    <m/>
  </r>
  <r>
    <n v="182"/>
    <s v="00182-2022-PRODUCE/DGPCHDI"/>
    <m/>
    <s v="MARZO"/>
    <m/>
    <d v="2022-03-03T00:00:00"/>
    <m/>
    <s v=""/>
    <s v=""/>
    <s v=""/>
    <s v=" "/>
    <m/>
    <m/>
    <m/>
    <m/>
    <s v=" - "/>
    <x v="3"/>
    <m/>
    <m/>
    <m/>
    <m/>
  </r>
  <r>
    <n v="183"/>
    <s v="00183-2022-PRODUCE/DGPCHDI"/>
    <s v="00080231-2021"/>
    <s v="MARZO"/>
    <d v="2022-03-09T00:00:00"/>
    <d v="2022-03-09T00:00:00"/>
    <m/>
    <s v=""/>
    <s v=""/>
    <s v=""/>
    <s v="OTORGAR, en favor de la empresa KSL S.A.C., la licencia de operación para operar la planta de procesamiento para la producción de Congelado de productos hidrobiológicos"/>
    <s v="DPCHDI"/>
    <m/>
    <m/>
    <m/>
    <s v="TUPA 27"/>
    <x v="18"/>
    <m/>
    <m/>
    <m/>
    <m/>
  </r>
  <r>
    <n v="184"/>
    <s v="00184-2022-PRODUCE/DGPCHDI"/>
    <s v="00062946-2021"/>
    <s v="MARZO"/>
    <d v="2022-03-09T00:00:00"/>
    <d v="2022-03-09T00:00:00"/>
    <m/>
    <s v=""/>
    <s v=""/>
    <s v=""/>
    <s v="APROBAR a favor de la empresa ACUICOLA ANDINA PERU S.A.C.  el cambio de titularidad de la licencia de operación "/>
    <s v="DPCHDI"/>
    <m/>
    <m/>
    <m/>
    <s v="TUPA 82"/>
    <x v="6"/>
    <m/>
    <m/>
    <m/>
    <m/>
  </r>
  <r>
    <n v="185"/>
    <s v="00185-2022-PRODUCE/DGPCHDI"/>
    <s v="00007697-2022"/>
    <s v="MARZO"/>
    <d v="2022-03-09T00:00:00"/>
    <d v="2022-03-09T00:00:00"/>
    <m/>
    <s v=""/>
    <s v=""/>
    <s v=""/>
    <s v="Otorgar a favor de la empresa SAKANA DEL PERU S.A., la autorización de incremento de flota para construir una nueva embarcación pesquera de menor escala con 9.39 m³ de capacidad de bodega, vía sustitución de la embarcación pesquera no siniestrada ANDINA VI con matrícula PT-21498-CM y 9.39 m³ de capacidad de bodega, para la extracción de los recursos Pota, Atún y especies afines, con destino al consumo humano directo."/>
    <s v="DECHDI"/>
    <m/>
    <m/>
    <m/>
    <s v="TUPA 02"/>
    <x v="2"/>
    <m/>
    <m/>
    <s v="AIF"/>
    <m/>
  </r>
  <r>
    <n v="186"/>
    <s v="00186-2022-PRODUCE/DGPCHDI"/>
    <s v="00076731-2021"/>
    <s v="MARZO"/>
    <d v="2022-04-01T00:00:00"/>
    <d v="2022-03-09T00:00:00"/>
    <m/>
    <s v=""/>
    <s v=""/>
    <s v=""/>
    <s v="Otorgar a favor de la señora YOLANDA JESÚS FIESTAS PERICHE, la autorización de incremento de flota para construir una nueva embarcación pesquera de 60.64 m³ de capacidad de bodega, vía sustitución de la embarcación pesquera no siniestrada MARIA DEL ROCIO con matrícula PT-4401-CMy 60.64 m³ de capacidad de bodega, para la extracción del recurso Anchoveta con destino al consumo humano indirecto."/>
    <s v="DECHDI"/>
    <m/>
    <m/>
    <m/>
    <s v="TUPA 02"/>
    <x v="2"/>
    <m/>
    <m/>
    <s v="AIF"/>
    <m/>
  </r>
  <r>
    <n v="187"/>
    <s v="00187-2022-PRODUCE/DGPCHDI"/>
    <s v="00077878-2021"/>
    <s v="MARZO"/>
    <d v="2022-04-01T00:00:00"/>
    <d v="2022-03-09T00:00:00"/>
    <m/>
    <s v=""/>
    <s v=""/>
    <s v=""/>
    <s v="Otorgar a favor de la empresa PESQUERA HUMACARE S.A., permiso de pesca para operar la embarcación pesquera DON LUCHO "/>
    <s v="DECHDI"/>
    <m/>
    <m/>
    <m/>
    <s v="TUPA 05"/>
    <x v="4"/>
    <m/>
    <m/>
    <m/>
    <m/>
  </r>
  <r>
    <n v="188"/>
    <s v="00188-2022-PRODUCE/DGPCHDI"/>
    <s v="00032446-2021"/>
    <s v="MARZO"/>
    <d v="2022-03-09T00:00:00"/>
    <d v="2022-03-09T00:00:00"/>
    <m/>
    <s v=""/>
    <s v=""/>
    <s v=""/>
    <s v="Declarar como no presentada la solicitud de permiso de pesca de menor escala para operar la embarcación pesquera LISSETH "/>
    <s v="DECHDI"/>
    <m/>
    <m/>
    <s v="MENOR ESCALA ROP TUMBES"/>
    <s v=" - "/>
    <x v="4"/>
    <m/>
    <m/>
    <m/>
    <s v="DECLARAR COMO NO PRESENTADA"/>
  </r>
  <r>
    <n v="189"/>
    <s v="00189-2022-PRODUCE/DGPCHDI"/>
    <s v="00003836-2022"/>
    <s v="MARZO"/>
    <d v="2022-03-09T00:00:00"/>
    <d v="2022-03-09T00:00:00"/>
    <m/>
    <s v=""/>
    <s v=""/>
    <s v=""/>
    <s v="OTORGAR, en favor de la empresa MAREA BAJA S.A.C., la licencia de operación para operar la planta de procesamiento de curado "/>
    <s v="DPCHDI"/>
    <m/>
    <m/>
    <m/>
    <s v="TUPA 27"/>
    <x v="18"/>
    <m/>
    <m/>
    <m/>
    <m/>
  </r>
  <r>
    <n v="190"/>
    <s v="00190-2022-PRODUCE/DGPCHDI"/>
    <s v="00008383-2021"/>
    <s v="MARZO"/>
    <d v="2022-04-13T00:00:00"/>
    <d v="2022-03-09T00:00:00"/>
    <m/>
    <s v=""/>
    <s v=""/>
    <s v=""/>
    <s v="Autorizar la asociación o incorporación definitiva de los PMCE proveniente de la embarcación pesquera MI LESLIE II con matrícula CE-1337-PM, a favor de las embarcaciones pesqueras ALBATROS con matrícula PS-6408-PM, ALFA con matrícula CO-12432-PM, ATLANTICO I con matrícula CO-5300-PM, ATLANTICO II con matrícula CO-9905-PM, ATLANTICO III con matrícula CO-13060-PM, ATLANTICO IV con matrícula CO-10499-PM, LUIS ALBERTO con matrícula CO-11346-PM, ASIA 2 con matrícula CE-0256-PM y MAGALLANES con matrícula PT6324-PM, para la para las Zonas Norte-Centro y Sur; solicitada por la empresa PESQUERA CANTABRIA S.A. a través del escrito con registro Nº 00008383-2021."/>
    <s v="DECHDI"/>
    <m/>
    <m/>
    <m/>
    <s v="TUPA 68"/>
    <x v="14"/>
    <m/>
    <m/>
    <m/>
    <m/>
  </r>
  <r>
    <n v="191"/>
    <s v="00191-2022-PRODUCE/DGPCHDI"/>
    <s v="00059679-2021"/>
    <s v="MARZO"/>
    <d v="2022-04-07T00:00:00"/>
    <d v="2022-03-10T00:00:00"/>
    <m/>
    <s v=""/>
    <s v=""/>
    <s v=""/>
    <s v="Otorgar a favor de la señora MARIA JUSTINA LLENQUE FIESTAS DE GONZALES, permiso de pesca de menor escala para operar la embarcación pesquera FATIMA I "/>
    <s v="DECHDI"/>
    <m/>
    <m/>
    <m/>
    <s v="TUPA 07"/>
    <x v="4"/>
    <m/>
    <m/>
    <m/>
    <m/>
  </r>
  <r>
    <n v="192"/>
    <s v="00192-2022-PRODUCE/DGPCHDI"/>
    <s v="00011475-2022"/>
    <s v="MARZO"/>
    <d v="2022-03-10T00:00:00"/>
    <d v="2022-03-10T00:00:00"/>
    <m/>
    <s v=""/>
    <s v=""/>
    <s v=""/>
    <s v="APROBAR por única vez la ampliación del plazo de la autorización de instalación otorgada mediante Resolución Directoral 199-2021-PRODUCE/DGPCHDI, presentada por la empresa ESMERALDA CORP S.A.C."/>
    <s v="DPCHDI"/>
    <m/>
    <m/>
    <m/>
    <s v="TUPA 25"/>
    <x v="15"/>
    <m/>
    <m/>
    <m/>
    <m/>
  </r>
  <r>
    <n v="193"/>
    <s v="00193-2022-PRODUCE/DGPCHDI"/>
    <s v="00009463-2022"/>
    <s v="MARZO"/>
    <d v="2022-04-01T00:00:00"/>
    <d v="2022-03-10T00:00:00"/>
    <m/>
    <s v=""/>
    <s v=""/>
    <s v=""/>
    <s v="Aprobar a favor de los señores VALENTIN RUMICHE PANTA, ROBERT ECHE ECA, ANITA ECHE SANCHEZ DE RUMICHE y CONSUELO ECA IMAN el cambio de titular del permiso de pesca para operar la embarcación pesquera IRIS FANY "/>
    <s v="DECHDI"/>
    <m/>
    <m/>
    <m/>
    <s v="TUPA 10"/>
    <x v="9"/>
    <m/>
    <m/>
    <m/>
    <m/>
  </r>
  <r>
    <n v="194"/>
    <s v="00194-2022-PRODUCE/DGPCHDI"/>
    <s v="00021180-2021"/>
    <s v="MARZO"/>
    <d v="2022-03-11T00:00:00"/>
    <d v="2022-03-11T00:00:00"/>
    <m/>
    <s v=""/>
    <s v=""/>
    <s v=""/>
    <s v="RECONOCER a favor las señoras CARMEN ROSA MALCA QUINTANA y MARGARITA JUANA GUZMAN VALENZUELA, que el permiso de pesca de menor escala para operar la embarcación pesquera FABRIZIO Y HIROSHI"/>
    <s v="DECHDI"/>
    <m/>
    <m/>
    <m/>
    <s v="RECONSIDERACION"/>
    <x v="4"/>
    <m/>
    <m/>
    <m/>
    <m/>
  </r>
  <r>
    <n v="195"/>
    <s v="00195-2022-PRODUCE/DGPCHDI"/>
    <s v="00047419-2019"/>
    <s v="MARZO"/>
    <d v="2022-03-11T00:00:00"/>
    <d v="2022-03-11T00:00:00"/>
    <m/>
    <s v=""/>
    <s v=""/>
    <s v=""/>
    <s v="DECLARAR la conclusión del procedimiento recursivo sin pronunciamiento en el fondo del recurso de reconsideración interpuesto por la empresa YDRO PAITA EXPORT E.I.R.L"/>
    <s v="DPCHDI"/>
    <m/>
    <m/>
    <m/>
    <s v="RECONSIDERACION"/>
    <x v="20"/>
    <m/>
    <m/>
    <m/>
    <m/>
  </r>
  <r>
    <n v="196"/>
    <s v="00196-2022-PRODUCE/DGPCHDI"/>
    <s v="00046911-2021"/>
    <s v="MARZO"/>
    <d v="2022-03-14T00:00:00"/>
    <d v="2022-03-14T00:00:00"/>
    <m/>
    <s v=""/>
    <s v=""/>
    <s v=""/>
    <s v="APROBAR a favor de la empresa CONSORCIO INDUSTRIAL SUR DEL PERU S.A.C.  el cambio de titularidad de la licencia de operación de la planta de procesamiento pesquero para la producción de congelado."/>
    <s v="DPCHDI"/>
    <m/>
    <m/>
    <m/>
    <s v="TUPA 29"/>
    <x v="6"/>
    <m/>
    <m/>
    <m/>
    <m/>
  </r>
  <r>
    <n v="197"/>
    <s v="00197-2022-PRODUCE/DGPCHDI"/>
    <s v="00077286-2021"/>
    <s v="MARZO"/>
    <d v="2022-03-14T00:00:00"/>
    <d v="2022-03-14T00:00:00"/>
    <m/>
    <s v=""/>
    <s v=""/>
    <s v=""/>
    <s v="OTORGAR a favor de la empresa FRUTAS DON RUY S.A.C. la autorización de Instalación de una planta de congelado de productos hidrobiológicos."/>
    <s v="DPCHDI"/>
    <m/>
    <m/>
    <m/>
    <s v="TUPA 24"/>
    <x v="21"/>
    <m/>
    <m/>
    <m/>
    <m/>
  </r>
  <r>
    <n v="198"/>
    <s v="00198-2022-PRODUCE/DGPCHDI"/>
    <s v="00070717-2021"/>
    <s v="MARZO"/>
    <d v="2022-04-01T00:00:00"/>
    <d v="2022-03-14T00:00:00"/>
    <m/>
    <s v=""/>
    <s v=""/>
    <s v=""/>
    <s v="MODIFICAR, la licencia de operación otorgada en favor de la empresa CORPORACION DE INGENIERIA DE REFRIGERACION S.R.L., "/>
    <s v="DPCHDI"/>
    <m/>
    <m/>
    <m/>
    <s v="TUPA 27"/>
    <x v="18"/>
    <m/>
    <m/>
    <m/>
    <m/>
  </r>
  <r>
    <n v="199"/>
    <s v="00199-2022-PRODUCE/DGPCHDI"/>
    <s v="00005361-2022"/>
    <s v="MARZO"/>
    <d v="2022-03-15T00:00:00"/>
    <d v="2022-03-15T00:00:00"/>
    <m/>
    <s v=""/>
    <s v=""/>
    <s v=""/>
    <s v="Declarar la conclusión del procedimiento de queja por defectos de tramitación, sin pronunciamiento sobre el fondo, formulada por la empresa VITE GROUP E.I.R.L"/>
    <s v="DECHDI"/>
    <m/>
    <m/>
    <m/>
    <s v=" - "/>
    <x v="17"/>
    <m/>
    <m/>
    <m/>
    <m/>
  </r>
  <r>
    <n v="200"/>
    <s v="00200-2022-PRODUCE/DGPCHDI"/>
    <s v="00031997-2021"/>
    <s v="MARZO"/>
    <d v="2022-03-15T00:00:00"/>
    <d v="2022-03-15T00:00:00"/>
    <m/>
    <s v=""/>
    <s v=""/>
    <s v=""/>
    <s v="Declarar la conclusión del procedimiento de queja por defecto de tramitación, sin pronunciamiento sobre el fondo, formulada por la señora CLEDY YANIRET CASTELLANO TALAVERA"/>
    <s v="DPCHDI"/>
    <m/>
    <m/>
    <m/>
    <s v=" - "/>
    <x v="17"/>
    <m/>
    <m/>
    <m/>
    <m/>
  </r>
  <r>
    <n v="201"/>
    <s v="00201-2022-PRODUCE/DGPCHDI"/>
    <s v="00006797-2022"/>
    <s v="MARZO"/>
    <d v="2022-04-07T00:00:00"/>
    <d v="2022-03-15T00:00:00"/>
    <m/>
    <s v=""/>
    <s v=""/>
    <s v=""/>
    <s v="SUSPENDER los efectos de la Resolución Directoral 366-2013-PRODUCE/DGCHD y 233-2018-PRODUCE/DGPCHDI"/>
    <s v="DECHDI"/>
    <m/>
    <m/>
    <m/>
    <s v=" - "/>
    <x v="13"/>
    <m/>
    <m/>
    <m/>
    <m/>
  </r>
  <r>
    <n v="202"/>
    <s v="00202-2022-PRODUCE/DGPCHDI"/>
    <s v="00063321-2020"/>
    <s v="MARZO"/>
    <d v="2022-04-07T00:00:00"/>
    <d v="2022-03-15T00:00:00"/>
    <m/>
    <s v=""/>
    <s v=""/>
    <s v=""/>
    <s v="Declarar la conclusión del procedimiento de queja por defecto de tramitación, sin pronunciamiento sobre el fondo, formulada por la señora MARIA DEL ROSARIO LA JARA COLONIO"/>
    <s v="DPCHDI"/>
    <m/>
    <m/>
    <m/>
    <s v=" - "/>
    <x v="17"/>
    <m/>
    <m/>
    <m/>
    <m/>
  </r>
  <r>
    <n v="203"/>
    <s v="00203-2022-PRODUCE/DGPCHDI"/>
    <s v="00012519-2022"/>
    <s v="MARZO"/>
    <d v="2022-04-07T00:00:00"/>
    <d v="2022-03-16T00:00:00"/>
    <m/>
    <s v=""/>
    <s v=""/>
    <s v=""/>
    <s v="Aprobar a favor de los señores MARIANO PANTA JACINTO, ROSA ISABEL RUIZ JACINTO DE PANTA, MARÍA TEMPORA JACINTO DE PANTA, MARÍA CONCEPCIÓN PANTA DE PERICHE, FRANCISCA PERICHE MARTINEZ DE PANTA, ROSA MARIA PANTA PERICHE, EBET NOE PANTA PERICHE, CRUZ MARIA PANTA PERICHE, JOSE ORLANDO PANTA PERICHE y MARÍA MILAGROS PANTA PERICHE, el cambio de titular del permiso de pesca para operar la e/p JESUS EN TI CONFIO I "/>
    <s v="DECHDI"/>
    <m/>
    <m/>
    <m/>
    <s v="TUPA 10"/>
    <x v="9"/>
    <m/>
    <m/>
    <m/>
    <m/>
  </r>
  <r>
    <n v="204"/>
    <s v="00204-2022-PRODUCE/DGPCHDI"/>
    <s v="00035093-2021"/>
    <s v="MARZO"/>
    <d v="2022-04-12T00:00:00"/>
    <d v="2022-03-17T00:00:00"/>
    <m/>
    <s v=""/>
    <s v=""/>
    <s v=""/>
    <s v="Desestimar el recurso de reconsideración formulado por el señor JUAN GILBERTO PAZO ZETA "/>
    <s v="DECHDI"/>
    <m/>
    <m/>
    <m/>
    <s v="RECONSIDERACION"/>
    <x v="4"/>
    <m/>
    <m/>
    <m/>
    <m/>
  </r>
  <r>
    <n v="205"/>
    <s v="00205-2022-PRODUCE/DGPCHDI"/>
    <s v="00047643-2020"/>
    <s v="MARZO"/>
    <d v="2022-03-17T00:00:00"/>
    <d v="2022-03-17T00:00:00"/>
    <m/>
    <s v=""/>
    <s v=""/>
    <s v=""/>
    <s v="DESESTIMAR el recurso de reconsideración interpuesto por la empresa PESQUERA DIAMANTE S.A."/>
    <s v="DPCHDI"/>
    <m/>
    <m/>
    <m/>
    <s v="RECONSIDERACION"/>
    <x v="20"/>
    <m/>
    <m/>
    <m/>
    <m/>
  </r>
  <r>
    <n v="206"/>
    <s v="00206-2022-PRODUCE/DGPCHDI"/>
    <s v="00079501-2021"/>
    <s v="MARZO"/>
    <d v="2022-03-17T00:00:00"/>
    <d v="2022-03-17T00:00:00"/>
    <m/>
    <s v=""/>
    <s v=""/>
    <s v=""/>
    <s v="Otorgar a la empresa ORAZUL ENERGY PERU S.A., autorización para realizar las actividades de colecta de recursos hidrobiológicos "/>
    <s v="DECHDI"/>
    <m/>
    <m/>
    <m/>
    <s v="TUPA 23"/>
    <x v="7"/>
    <m/>
    <m/>
    <m/>
    <m/>
  </r>
  <r>
    <n v="207"/>
    <s v="00207-2022-PRODUCE/DGPCHDI"/>
    <s v="00080760-2021"/>
    <s v="MARZO"/>
    <d v="2022-03-18T00:00:00"/>
    <d v="2022-03-18T00:00:00"/>
    <m/>
    <s v=""/>
    <s v=""/>
    <s v=""/>
    <s v="Otorgar a la empresa ENEL GENERACION PERU S.A.A., autorización para realizar las actividades de colecta de recursos hidrobiológicos "/>
    <s v="DECHDI"/>
    <m/>
    <m/>
    <m/>
    <s v="TUPA 23"/>
    <x v="7"/>
    <m/>
    <m/>
    <m/>
    <m/>
  </r>
  <r>
    <n v="208"/>
    <s v="00208-2022-PRODUCE/DGPCHDI"/>
    <s v="00081691-2021"/>
    <s v="MARZO"/>
    <d v="2022-03-18T00:00:00"/>
    <d v="2022-03-18T00:00:00"/>
    <m/>
    <s v=""/>
    <s v=""/>
    <s v=""/>
    <s v="Otorgar a la COMPAÑIA MINERA ARES S.A.C., autorización para realizar las actividades de colecta de recursos hidrobiológicos "/>
    <s v="DECHDI"/>
    <m/>
    <m/>
    <m/>
    <s v="TUPA 23"/>
    <x v="7"/>
    <m/>
    <m/>
    <m/>
    <m/>
  </r>
  <r>
    <n v="209"/>
    <s v="00209-2022-PRODUCE/DGPCHDI"/>
    <s v="00078576-2021"/>
    <s v="MARZO"/>
    <d v="2022-03-18T00:00:00"/>
    <d v="2022-03-18T00:00:00"/>
    <m/>
    <s v=""/>
    <s v=""/>
    <s v=""/>
    <s v="Otorgar a la empresa EL MOLLE VERDE S.A.C., autorización para realizar las actividades de colecta de recursos hidrobiológicos"/>
    <s v="DECHDI"/>
    <m/>
    <m/>
    <m/>
    <s v="TUPA 23"/>
    <x v="7"/>
    <m/>
    <m/>
    <m/>
    <m/>
  </r>
  <r>
    <n v="210"/>
    <s v="00210-2022-PRODUCE/DGPCHDI"/>
    <s v="00077880-2021"/>
    <s v="MARZO"/>
    <d v="2022-03-18T00:00:00"/>
    <d v="2022-03-18T00:00:00"/>
    <m/>
    <s v=""/>
    <s v=""/>
    <s v=""/>
    <s v="Otorgar al PROYECTO ESPECIAL DE INFRAESTRUCTURA DE TRANSPORTE NACIONAL - PROVIAS NACIONAL, autorización para realizar las actividades de colecta de recursos hidrobiológicos"/>
    <s v="DECHDI"/>
    <m/>
    <m/>
    <m/>
    <s v="TUPA 23"/>
    <x v="7"/>
    <m/>
    <m/>
    <m/>
    <m/>
  </r>
  <r>
    <n v="211"/>
    <s v="00211-2022-PRODUCE/DGPCHDI"/>
    <s v="00076655-2021"/>
    <s v="MARZO"/>
    <d v="2022-03-18T00:00:00"/>
    <d v="2022-03-18T00:00:00"/>
    <m/>
    <s v=""/>
    <s v=""/>
    <s v=""/>
    <s v="Otorgar a la empresa CULTINOR S.A.C., autorización para realizar las actividades de colecta de recursos hidrobiológicos "/>
    <s v="DECHDI"/>
    <m/>
    <m/>
    <m/>
    <s v="TUPA 23"/>
    <x v="7"/>
    <m/>
    <m/>
    <m/>
    <m/>
  </r>
  <r>
    <n v="212"/>
    <s v="00212-2022-PRODUCE/DGPCHDI"/>
    <s v="00076268-2021"/>
    <s v="MARZO"/>
    <d v="2022-03-18T00:00:00"/>
    <d v="2022-03-18T00:00:00"/>
    <m/>
    <s v=""/>
    <s v=""/>
    <s v=""/>
    <s v="Otorgar al PROYECTO ESPECIAL DE INFRAESTRUCTURA DE TRANSPORTE NACIONAL - PROVIAS NACIONAL, autorización para realizar las actividades de colecta de recursos hidrobiológicos "/>
    <s v="DECHDI"/>
    <m/>
    <m/>
    <m/>
    <s v="TUPA 23"/>
    <x v="7"/>
    <m/>
    <m/>
    <m/>
    <m/>
  </r>
  <r>
    <n v="213"/>
    <s v="00213-2022-PRODUCE/DGPCHDI"/>
    <s v="00073905-2021"/>
    <s v="MARZO"/>
    <d v="2022-03-18T00:00:00"/>
    <d v="2022-03-18T00:00:00"/>
    <m/>
    <s v=""/>
    <s v=""/>
    <s v=""/>
    <s v="Otorgar a la empresa PROYECTO VENTANILLA S.A.C., autorización para realizar las actividades de colecta de recursos hidrobiológicos "/>
    <s v="DECHDI"/>
    <m/>
    <m/>
    <m/>
    <s v="TUPA 23"/>
    <x v="7"/>
    <m/>
    <m/>
    <m/>
    <m/>
  </r>
  <r>
    <n v="214"/>
    <s v="00214-2022-PRODUCE/DGPCHDI"/>
    <s v="00073176-2021"/>
    <s v="MARZO"/>
    <d v="2022-03-18T00:00:00"/>
    <d v="2022-03-18T00:00:00"/>
    <m/>
    <s v=""/>
    <s v=""/>
    <s v=""/>
    <s v="Otorgar a la COMPAÑÍA DE MINAS BUENAVENTURA S.A.A., autorización para realizar las actividades de colecta de recursos hidrobiológicos "/>
    <s v="DECHDI"/>
    <m/>
    <m/>
    <m/>
    <s v="TUPA 23"/>
    <x v="7"/>
    <m/>
    <m/>
    <m/>
    <m/>
  </r>
  <r>
    <n v="215"/>
    <s v="00215-2022-PRODUCE/DGPCHDI"/>
    <s v="00066284-2021"/>
    <s v="MARZO"/>
    <d v="2022-03-18T00:00:00"/>
    <d v="2022-03-18T00:00:00"/>
    <m/>
    <s v=""/>
    <s v=""/>
    <s v=""/>
    <s v="Otorgar a la empresa CORPORACION MINERA CENTAURO S.A.C., autorización para realizar las actividades de colecta de recursos hidrobiológicos "/>
    <s v="DECHDI"/>
    <m/>
    <m/>
    <m/>
    <s v="TUPA 23"/>
    <x v="7"/>
    <m/>
    <m/>
    <m/>
    <m/>
  </r>
  <r>
    <n v="216"/>
    <s v="00216-2022-PRODUCE/DGPCHDI"/>
    <s v="00059177-2021"/>
    <s v="MARZO"/>
    <d v="2022-04-01T00:00:00"/>
    <d v="2022-03-21T00:00:00"/>
    <m/>
    <s v=""/>
    <s v=""/>
    <s v=""/>
    <s v="OTORGAR a favor del INSTITUTO SUPERIOR TECNOLÓGICO ESTATAL LUCIANO CASTILLO COLONNA la autorización de Instalación de una Planta de Congelado de Recursos Hidrobiológicos "/>
    <s v="DPCHDI"/>
    <m/>
    <m/>
    <m/>
    <s v="TUPA 24"/>
    <x v="21"/>
    <m/>
    <m/>
    <m/>
    <m/>
  </r>
  <r>
    <n v="217"/>
    <s v="00217-2022-PRODUCE/DGPCHDI"/>
    <s v="00011776-2022"/>
    <s v="MARZO"/>
    <d v="2022-03-21T00:00:00"/>
    <d v="2022-03-21T00:00:00"/>
    <m/>
    <s v=""/>
    <s v=""/>
    <s v=""/>
    <s v="Rectificar el error material contenido en considerando 4, de parte considerativa  de la Resolución Directoral 095-2022-PRODUCE/DGPCHI"/>
    <s v="DECHDI"/>
    <m/>
    <m/>
    <m/>
    <s v=" - "/>
    <x v="8"/>
    <m/>
    <m/>
    <m/>
    <m/>
  </r>
  <r>
    <n v="218"/>
    <s v="00218-2022-PRODUCE/DGPCHDI"/>
    <s v="00009539-2022"/>
    <s v="MARZO"/>
    <d v="2022-03-21T00:00:00"/>
    <d v="2022-03-21T00:00:00"/>
    <m/>
    <s v=""/>
    <s v=""/>
    <s v=""/>
    <s v="Rectificar el error material contenido en el artículo 1 de la Resolución Directoral 175-2022-PRODUCE/DGPCHDI"/>
    <s v="DECHDI"/>
    <m/>
    <m/>
    <m/>
    <s v=" - "/>
    <x v="8"/>
    <m/>
    <m/>
    <m/>
    <m/>
  </r>
  <r>
    <n v="219"/>
    <s v="00219-2022-PRODUCE/DGPCHDI"/>
    <s v="00071166-2021"/>
    <s v="MARZO"/>
    <d v="2022-03-21T00:00:00"/>
    <d v="2022-03-21T00:00:00"/>
    <m/>
    <s v=""/>
    <s v=""/>
    <s v=""/>
    <s v="Aceptar el desistimiento del recurso de reconsideración interpuesto por la empresa PESQUERA DIAMANTE S.A. "/>
    <s v="DECHDI"/>
    <m/>
    <m/>
    <m/>
    <s v="RECONSIDERACION"/>
    <x v="13"/>
    <m/>
    <m/>
    <m/>
    <s v="DESISTIMIENTO"/>
  </r>
  <r>
    <n v="220"/>
    <s v="00220-2022-PRODUCE/DGPCHDI"/>
    <s v="00050992-2021"/>
    <s v="MARZO"/>
    <d v="2022-03-21T00:00:00"/>
    <d v="2022-03-21T00:00:00"/>
    <m/>
    <s v=""/>
    <s v=""/>
    <s v=""/>
    <s v="Aprobar a favor del señor SANTOS BENITO LEYVA VILLAJULCA, el cambio de titular del permiso de pesca de menor escala para operar la embarcación pesquera SAMANTHA "/>
    <s v="DECHDI"/>
    <m/>
    <m/>
    <m/>
    <s v="TUPA 13"/>
    <x v="9"/>
    <m/>
    <m/>
    <m/>
    <m/>
  </r>
  <r>
    <n v="221"/>
    <s v="00221-2022-PRODUCE/DGPCHDI"/>
    <s v="00014383-2022"/>
    <s v="MARZO"/>
    <d v="2022-04-06T00:00:00"/>
    <d v="2022-03-21T00:00:00"/>
    <m/>
    <s v=""/>
    <s v=""/>
    <s v=""/>
    <s v="Levantar la suspensión voluntaria otorgada por la Resolución Directoral 122-2022-PRODUCE/DGPCHDI"/>
    <s v="DECHDI"/>
    <m/>
    <m/>
    <m/>
    <s v=" - "/>
    <x v="22"/>
    <m/>
    <m/>
    <m/>
    <m/>
  </r>
  <r>
    <n v="222"/>
    <s v="00222-2022-PRODUCE/DGPCHDI"/>
    <s v="00007439-2022"/>
    <s v="MARZO"/>
    <d v="2022-04-07T00:00:00"/>
    <d v="2022-03-25T00:00:00"/>
    <m/>
    <s v=""/>
    <s v=""/>
    <s v=""/>
    <s v="Otorgar a favor del señor JULIO CESAR PANTA PANTA, la autorización de incremento de flota para construir una nueva embarcación pesquera de 51.78 m³ de capacidad de bodega, vía sustitución de la embarcación pesquera no siniestrada MI SAN MARTIN III con matrícula PT-11860-CMy 51.78 m³ de capacidad de bodega, para la extracción de los recursos Anchoveta y Sardina con destino al consumo humano directo e indirecto."/>
    <s v="DECHDI"/>
    <m/>
    <m/>
    <m/>
    <s v="TUPA 02"/>
    <x v="2"/>
    <m/>
    <m/>
    <s v="AIF"/>
    <m/>
  </r>
  <r>
    <n v="223"/>
    <s v="00223-2022-PRODUCE/DGPCHDI"/>
    <s v="00011241-2022"/>
    <s v="MARZO"/>
    <m/>
    <d v="2022-03-28T00:00:00"/>
    <m/>
    <s v=""/>
    <s v=""/>
    <s v=""/>
    <s v="Modificar la autorización al plan de trabajo - empresa STATKRAFT PERU S.A"/>
    <m/>
    <m/>
    <m/>
    <m/>
    <s v=" - "/>
    <x v="3"/>
    <m/>
    <m/>
    <m/>
    <m/>
  </r>
  <r>
    <n v="224"/>
    <s v="00224-2022-PRODUCE/DGPCHDI"/>
    <s v="00063506-2021"/>
    <s v="MARZO"/>
    <d v="2022-03-28T00:00:00"/>
    <d v="2022-03-28T00:00:00"/>
    <m/>
    <s v=""/>
    <s v=""/>
    <s v=""/>
    <s v="Otorgar al señor  LUIS CASTILLO ROQUE, la autorización para efectuar investigación pesquera especializada conforme a los términos contenidos en el plan de investigación"/>
    <s v="DECHDI"/>
    <m/>
    <m/>
    <m/>
    <s v="TUPA 22"/>
    <x v="12"/>
    <m/>
    <m/>
    <m/>
    <m/>
  </r>
  <r>
    <n v="225"/>
    <s v="00225-2022-PRODUCE/DGPCHDI"/>
    <s v="00068152-2021"/>
    <s v="MARZO"/>
    <d v="2022-03-28T00:00:00"/>
    <d v="2022-03-28T00:00:00"/>
    <m/>
    <s v=""/>
    <s v=""/>
    <s v=""/>
    <s v="Otorgar al PROYECTO ESPECIAL DE INFRAESTRUCTURA DE TRANSPORTE NACIONAL - PROVIAS NACIONAL, autorización para realizar las actividades de colecta de recursos hidrobiológicos "/>
    <s v="DECHDI"/>
    <m/>
    <m/>
    <m/>
    <s v="TUPA 23"/>
    <x v="7"/>
    <m/>
    <m/>
    <m/>
    <m/>
  </r>
  <r>
    <n v="226"/>
    <s v="00226-2022-PRODUCE/DGPCHDI"/>
    <s v="00068719-2021"/>
    <s v="MARZO"/>
    <d v="2022-04-01T00:00:00"/>
    <d v="2022-03-28T00:00:00"/>
    <m/>
    <s v=""/>
    <s v=""/>
    <s v=""/>
    <s v="Declarar improcedente la solicitud de autorización para efectuar el proyecto de investigación presentada por  el señor NILTON EDUARDO DEZA ARROYO "/>
    <s v="DECHDI"/>
    <m/>
    <m/>
    <m/>
    <s v="TUPA 22"/>
    <x v="12"/>
    <m/>
    <m/>
    <m/>
    <s v="IMPROCEDENTE"/>
  </r>
  <r>
    <n v="227"/>
    <s v="00227-2022-PRODUCE/DGPCHDI"/>
    <s v="00075898-2021"/>
    <s v="MARZO"/>
    <d v="2022-03-28T00:00:00"/>
    <d v="2022-03-28T00:00:00"/>
    <m/>
    <s v=""/>
    <s v=""/>
    <s v=""/>
    <s v="Modificar la autorización al plan de trabajo - CIA MINERA PODEROSA S.A., "/>
    <s v="DECHDI"/>
    <m/>
    <m/>
    <m/>
    <s v="TUPA 23"/>
    <x v="7"/>
    <m/>
    <m/>
    <m/>
    <m/>
  </r>
  <r>
    <n v="228"/>
    <s v="00228-2022-PRODUCE/DGPCHDI"/>
    <s v="00000309-2022"/>
    <s v="MARZO"/>
    <d v="2022-03-28T00:00:00"/>
    <d v="2022-03-28T00:00:00"/>
    <m/>
    <s v=""/>
    <s v=""/>
    <s v=""/>
    <s v="Otorgar al PROYECTO ESPECIAL DE INFRAESTRUCTURA DE TRANSPORTE NACIONAL - PROVIAS NACIONAL, autorización para realizar las actividades de colecta de recursos hidrobiológicos "/>
    <s v="DECHDI"/>
    <m/>
    <m/>
    <m/>
    <s v="TUPA 23"/>
    <x v="7"/>
    <m/>
    <m/>
    <m/>
    <m/>
  </r>
  <r>
    <n v="229"/>
    <s v="00229-2022-PRODUCE/DGPCHDI"/>
    <s v="00000905-2022"/>
    <s v="MARZO"/>
    <d v="2022-03-28T00:00:00"/>
    <d v="2022-03-28T00:00:00"/>
    <m/>
    <s v=""/>
    <s v=""/>
    <s v=""/>
    <s v="Otorgar a la empresa SOUTH AMERICA MINING INVESTMENTS S.A.C, autorización para realizar las actividades de colecta de recursos hidrobiológicos"/>
    <s v="DECHDI"/>
    <m/>
    <m/>
    <m/>
    <s v="TUPA 23"/>
    <x v="7"/>
    <m/>
    <m/>
    <m/>
    <m/>
  </r>
  <r>
    <n v="230"/>
    <s v="00230-2022-PRODUCE/DGPCHDI"/>
    <s v="00000966-2022"/>
    <s v="MARZO"/>
    <d v="2022-03-28T00:00:00"/>
    <d v="2022-03-28T00:00:00"/>
    <m/>
    <s v=""/>
    <s v=""/>
    <s v=""/>
    <s v="Otorgar al MINISTERIO DE TRANSPORTES Y COMUNICACIONES, autorización para realizar las actividades de colecta de recursos hidrobiológicos"/>
    <s v="DECHDI"/>
    <m/>
    <m/>
    <m/>
    <s v="TUPA 23"/>
    <x v="7"/>
    <m/>
    <m/>
    <m/>
    <m/>
  </r>
  <r>
    <n v="231"/>
    <s v="00231-2022-PRODUCE/DGPCHDI"/>
    <s v="00007281-2022"/>
    <s v="MARZO"/>
    <d v="2022-04-01T00:00:00"/>
    <d v="2022-03-28T00:00:00"/>
    <m/>
    <s v=""/>
    <s v=""/>
    <s v=""/>
    <s v="Otorgar a la empresa MINSUR S.A, autorización para realizar las actividades de colecta de recursos hidrobiológicos "/>
    <s v="DECHDI"/>
    <m/>
    <m/>
    <m/>
    <s v="TUPA 23"/>
    <x v="7"/>
    <m/>
    <m/>
    <m/>
    <m/>
  </r>
  <r>
    <n v="232"/>
    <s v="00232-2022-PRODUCE/DGPCHDI"/>
    <s v="00006688-2022"/>
    <s v="MARZO"/>
    <d v="2022-04-07T00:00:00"/>
    <d v="2022-03-28T00:00:00"/>
    <m/>
    <s v=""/>
    <s v=""/>
    <s v=""/>
    <s v="Modificar la autorización del plan de trabajo de la empresa CONSORCIO DE INGENIEROS EJECUTORES MINEROS S.A."/>
    <s v="DECHDI"/>
    <m/>
    <m/>
    <m/>
    <s v="TUPA 23"/>
    <x v="7"/>
    <m/>
    <m/>
    <m/>
    <m/>
  </r>
  <r>
    <n v="233"/>
    <s v="00233-2022-PRODUCE/DGPCHDI"/>
    <s v="00016237-2022"/>
    <s v="MARZO"/>
    <d v="2022-04-04T00:00:00"/>
    <d v="2022-03-28T00:00:00"/>
    <n v="4026"/>
    <s v="TINO"/>
    <s v="CE-4026-PM"/>
    <s v="INVERSIONES MOREDA S.A.C"/>
    <s v="Declarar que la solicitud de ampliación del plazo para la ejecución de la autorización de_x000a_incremento de flota dispuesta mediante Resolución Directoral Nº 00499-2020-PRODUCE/DGPCHDI de fecha 29 de octubre de 2020, a favor de la empresa INVERSIONES MOREDA S.A.C., para la construcción de una nueva embarcación de 208.15 m3 de capacidad de bodega, vía sustitución de la embarcación pesquera no siniestrada TINO con matrícula CE-4026-PM y 208.15 m³ de capacidad de bodega, para la extracción de los recursos Anchoveta y Sardina con destino al consumo humano indirecto; solicitada mediante el escrito con registro Nº 00016237-2022, ha sido aprobada automáticamente a la fecha de presentación de dicha solicitud, en concordancia con el artículo 33 del TUO de la Ley Nº 27444"/>
    <s v="DECHDI"/>
    <m/>
    <m/>
    <m/>
    <s v="TUPA 63"/>
    <x v="19"/>
    <m/>
    <m/>
    <s v="AMPLIACION DE PLAZO AIF"/>
    <m/>
  </r>
  <r>
    <n v="234"/>
    <s v="00234-2022-PRODUCE/DGPCHDI"/>
    <s v="00014682-2022"/>
    <s v="MARZO"/>
    <d v="2022-04-12T00:00:00"/>
    <d v="2022-03-28T00:00:00"/>
    <m/>
    <s v=""/>
    <s v=""/>
    <s v=""/>
    <s v="Declarar que la solicitud de ampliación del plazo para la ejecución de la autorización de incremento de flota dispuesta mediante Resolución Directoral Nº 00564-2020-PRODUCE/DGPCHDI de fecha 30 de noviembre de 2020, a favor de los señores MANUEL NICANOR ÁLVAREZ SABA y ANA VIOLETA SABA BOLO, para la construcción de una nueva embarcación de 75.03 m3 de capacidad de bodega, vía sustitución de la embarcación pesquera no siniestrada JHONNY MANUELITO II con matrícula CO-18314-PM y 75.03 m³ de capacidad de bodega, para la extracción del recurso Anchoveta con destino al consumo humano indirecto; solicitada mediante el escrito con registro Nº 00014682-2022, ha sido aprobada automáticamente a la fecha de presentación de dicha solicitud, en concordancia con el artículo 33 del TUO de la Ley Nº 27444."/>
    <s v="DECHDI"/>
    <m/>
    <m/>
    <m/>
    <s v="TUPA 63"/>
    <x v="19"/>
    <m/>
    <m/>
    <s v="AMPLIACION DE PLAZO AIF"/>
    <m/>
  </r>
  <r>
    <n v="235"/>
    <s v="00235-2022-PRODUCE/DGPCHDI"/>
    <s v="00078940-2021"/>
    <s v="MARZO"/>
    <d v="2022-04-01T00:00:00"/>
    <d v="2022-03-28T00:00:00"/>
    <m/>
    <s v=""/>
    <s v=""/>
    <s v=""/>
    <s v="Aceptar el desistimiento del procedimiento de autorización de incremento de flota para construir una nueva embarcación pesquera de 108.35 m3capacidad de bodega, vía modificación del [casco] de la embarcación SAN JUAN con matrícula CO-02771-CM, sustitución de la embarcación pesquera LULU I con matrícula CO-11988-CMy 62.18 m3 de capacidad de bodega; y, la sustitución parcial proveniente de las capacidades de bodega de las embarcaciones pesqueras LOCUMBA 5 con matrícula CE-0233-PM [aportando 24.73 m³] y GRUPEZ con matrícula CE-0216-PM [aportando 21.44 m³]; formulado por la empresa GRUPO PESQUERO S.A.C. mediante el escrito adjunto con registro N° 00078940-2021-4; dándose por concluido el mencionado procedimiento administrativo."/>
    <s v="DECHDI"/>
    <m/>
    <m/>
    <m/>
    <s v="TUPA 02"/>
    <x v="2"/>
    <m/>
    <m/>
    <s v="AIF"/>
    <s v="DESISTIMIENTO"/>
  </r>
  <r>
    <n v="236"/>
    <s v="00236-2022-PRODUCE/DGPCHDI"/>
    <s v="00014043-2022"/>
    <s v="MARZO"/>
    <d v="2022-04-01T00:00:00"/>
    <d v="2022-03-29T00:00:00"/>
    <m/>
    <s v=""/>
    <s v=""/>
    <s v=""/>
    <s v="MODIFICAR la licencia de operación otorgada a favor de la empresa REFRIGERADOS FISHOLG &amp; HIJOS S.A.C., mediante Resolución Directoral N° 063-2016-PRODUCE/DGCHD, en el extremo referido al aumento de la capacidad instalada de la planta de congelado de productos hidrobiológicos, consignándose 99.44 t/día como nueva capacidad de procesamiento para el establecimiento industrial pesquero ubicado en Av. Los Diamantes Mz. C lotes 2, 3 y 4 Zona Industrial II, distrito y provincia de Paita, departamento de Piura._x000d_"/>
    <s v="DPCHDI"/>
    <m/>
    <m/>
    <m/>
    <s v="TUPA 27"/>
    <x v="18"/>
    <m/>
    <m/>
    <m/>
    <m/>
  </r>
  <r>
    <n v="237"/>
    <s v="00237-2022-PRODUCE/DGPCHDI"/>
    <s v="00016451-2022"/>
    <s v="MARZO"/>
    <d v="2022-04-01T00:00:00"/>
    <d v="2022-03-29T00:00:00"/>
    <m/>
    <s v=""/>
    <s v=""/>
    <s v=""/>
    <s v="APROBAR por única vez la ampliación del plazo de la autorización de instalación otorgada mediante Resolución Directoral N° 00226-2021-PRODUCE/DGPCHDI, presentada por la empresa YDRO PAITA EXPORT E.I.R.L., a través del escrito de registro N° 00016451-2022."/>
    <s v="DPCHDI"/>
    <m/>
    <m/>
    <m/>
    <s v="TUPA 25"/>
    <x v="15"/>
    <m/>
    <m/>
    <m/>
    <m/>
  </r>
  <r>
    <n v="238"/>
    <s v="00238-2022-PRODUCE/DGPCHDI"/>
    <s v="00015530-2022"/>
    <s v="MARZO"/>
    <d v="2022-04-04T00:00:00"/>
    <d v="2022-03-31T00:00:00"/>
    <m/>
    <s v=""/>
    <s v=""/>
    <s v=""/>
    <s v="SUSPENDER temporalmente y por única vez, los efectos de la Resolución Directoral N° 303-2011-PRODUCE/DGEPP, otorgada a la empresa PESQUERA HAYDUK S.A., respecto de la licencia de operación de la planta de procesamiento de productos hidrobiológicos para la producción de harina de pescado con dos líneas de proceso: una de 80 t/h de capacidad para la producción de harina de pescado de tipo convencional y otra de 40 t/h de capacidad para la producción de harina de pescado de tipo alto contenido proteínico, en su establecimiento industrial pesquero, ubicado en distrito de Tambo de Mora, provincia de Chincha, departamento de Ica."/>
    <s v="DPCHDI"/>
    <m/>
    <m/>
    <m/>
    <s v="TUPA 30"/>
    <x v="10"/>
    <m/>
    <m/>
    <m/>
    <m/>
  </r>
  <r>
    <n v="239"/>
    <s v="00239-2022-PRODUCE/DGPCHDI"/>
    <s v="00009262-2020"/>
    <s v="MARZO"/>
    <d v="2022-04-28T00:00:00"/>
    <d v="2022-03-31T00:00:00"/>
    <m/>
    <s v=""/>
    <s v=""/>
    <s v=""/>
    <s v="Autorizar la asociación o incorporación definitiva del PMCE proveniente de la embarcación pesquera POLAR V con matrícula CO-15710-PM, a favor de la embarcación pesquera OLGA con matrícula CO20863-PM"/>
    <s v="DECHDI"/>
    <m/>
    <m/>
    <m/>
    <s v="TUPA 68"/>
    <x v="14"/>
    <m/>
    <m/>
    <m/>
    <m/>
  </r>
  <r>
    <n v="240"/>
    <s v="00240-2022-PRODUCE/DGPCHDI"/>
    <s v="00011324-2022"/>
    <s v="MARZO"/>
    <d v="2022-04-18T00:00:00"/>
    <d v="2022-03-31T00:00:00"/>
    <m/>
    <s v=""/>
    <s v=""/>
    <s v=""/>
    <s v="Aprobar a favor de los señores SHIRLEY MARLENE AGUILAR DE LA CRUZ y COSME ROMAN AGUILAR LAZARO, el cambio de titular del permiso de pesca de menor escala para operar la embarcación pesquera LOS AGUILARES III"/>
    <s v="DECHDI"/>
    <m/>
    <m/>
    <m/>
    <s v="TUPA 10"/>
    <x v="9"/>
    <m/>
    <m/>
    <m/>
    <m/>
  </r>
  <r>
    <n v="241"/>
    <s v="00241-2022-PRODUCE/DGPCHDI"/>
    <s v="00031528-2021"/>
    <s v="MARZO"/>
    <d v="2022-04-13T00:00:00"/>
    <d v="2022-03-31T00:00:00"/>
    <m/>
    <s v=""/>
    <s v=""/>
    <s v=""/>
    <s v="Declarar la conclusión del procedimiento de queja por defectos de tramitación, sin pronunciamiento sobre el fondo, formulada por la señora CARMEN ROSA MALCA QUINTANA "/>
    <s v="DECHDI"/>
    <m/>
    <m/>
    <m/>
    <s v=" - "/>
    <x v="17"/>
    <m/>
    <m/>
    <m/>
    <m/>
  </r>
  <r>
    <n v="242"/>
    <s v="00242-2022-PRODUCE/DGPCHDI"/>
    <s v="00004366-2022"/>
    <s v="MARZO"/>
    <d v="2022-04-13T00:00:00"/>
    <d v="2022-03-31T00:00:00"/>
    <m/>
    <s v=""/>
    <s v=""/>
    <s v=""/>
    <s v="Otorgar a favor de EMPRESA PESQUERA CUSTODIO S.C.R.L., la autorización de incremento de flota para construir una nueva embarcación pesquera de 34.92 m3 de capacidad de bodega, vía sustitución de la embarcación pesquera no siniestrada MI AGUSTIN con matrícula PL-3654-CM y 34.92 m3 de capacidad de bodega, para la extracción de los recursos Anchoveta y Sardina con destino al consumo humano directo en indirecto."/>
    <s v="DECHDI"/>
    <m/>
    <m/>
    <m/>
    <s v="TUPA 02"/>
    <x v="2"/>
    <m/>
    <m/>
    <s v="AIF"/>
    <m/>
  </r>
  <r>
    <n v="243"/>
    <s v="00243-2022-PRODUCE/DGPCHDI"/>
    <s v="00034206-2021"/>
    <s v="ABRIL"/>
    <d v="2022-04-04T00:00:00"/>
    <d v="2022-04-01T00:00:00"/>
    <m/>
    <s v=""/>
    <s v=""/>
    <s v=""/>
    <s v="Autorizar la incorporación definitiva del PMCE para la extracción del recurso Merluza proveniente de la embarcación INCA 2 con matrícula PT-1725-CM a favor de la embarcación CAMELOT de matrícula CO-13021-PM; solicitada por la empresa PESQUERA TERRANOVA S.A.C. a través del escrito con registro N° 00034206-2021."/>
    <s v="DECHDI"/>
    <m/>
    <m/>
    <m/>
    <s v="TUPA 68"/>
    <x v="14"/>
    <m/>
    <m/>
    <m/>
    <m/>
  </r>
  <r>
    <n v="244"/>
    <s v="00244-2022-PRODUCE/DGPCHDI"/>
    <s v="00034184-2021"/>
    <s v="ABRIL"/>
    <d v="2022-04-04T00:00:00"/>
    <d v="2022-04-01T00:00:00"/>
    <m/>
    <s v=""/>
    <s v=""/>
    <s v=""/>
    <s v="Autorizar la incorporación definitiva del PMCE para la extracción del recurso Merluza proveniente de la embarcación DON FELIPE con matrícula PT-4610-CM a favor de la embarcación CAMELOTde matrícula CO-13021-PM; solicitada por la empresa PESQUERA TERRANOVA S.A.C. a través del escrito con registro N° registro N° 00034184-2021."/>
    <s v="DECHDI"/>
    <m/>
    <m/>
    <m/>
    <s v="TUPA 13"/>
    <x v="14"/>
    <m/>
    <m/>
    <m/>
    <m/>
  </r>
  <r>
    <n v="245"/>
    <s v="00245-2022-PRODUCE/DGPCHDI"/>
    <s v="00046032-2019"/>
    <s v="ABRIL"/>
    <d v="2022-04-18T00:00:00"/>
    <d v="2022-04-01T00:00:00"/>
    <m/>
    <s v=""/>
    <s v=""/>
    <s v=""/>
    <s v="Dejar sin efecto el art.4de la RD 237-2019-PRODUCE/DGPCHDI y el art. 2 de la RD 372-2019-PRODUCE/DGPCHDI que dispusieron determinado condicionamiento a la vigencia del permiso de pesca de menor para operar la embarcación pesquera DON ENRIQUE ."/>
    <s v="DECHDI"/>
    <m/>
    <s v="ANCHOVETA"/>
    <m/>
    <m/>
    <x v="13"/>
    <s v="DEJAR SIN EFECTO CONDICIONAMIENTO A LA VIGENCIA DEL PERMISO DE PESCA"/>
    <m/>
    <m/>
    <m/>
  </r>
  <r>
    <n v="246"/>
    <s v="00246-2022-PRODUCE/DGPCHDI"/>
    <s v="00016626-2021"/>
    <s v="ABRIL"/>
    <d v="2022-04-13T17:05:00"/>
    <d v="2022-04-04T00:00:00"/>
    <m/>
    <s v=""/>
    <s v=""/>
    <s v=""/>
    <s v="Declarar la conclusión del procedimiento de queja por defectos de tramitación, sin pronunciamiento sobre el fondo, formulada por la empresa JORGE SCH &amp; ROSA SCH S.A.C. "/>
    <s v="DECHDI"/>
    <m/>
    <m/>
    <m/>
    <s v=" - "/>
    <x v="17"/>
    <m/>
    <m/>
    <m/>
    <m/>
  </r>
  <r>
    <n v="247"/>
    <s v="00247-2022-PRODUCE/DGPCHDI"/>
    <s v="00053222-2020"/>
    <s v="ABRIL"/>
    <d v="2022-04-13T17:03:00"/>
    <d v="2022-04-05T00:00:00"/>
    <m/>
    <s v=""/>
    <s v=""/>
    <s v=""/>
    <s v="Declarar la conclusión del procedimiento de queja por defecto de tramitación, sin pronunciamiento sobre el fondo, formulada por la empresa CAMAR TRADE S.A.C."/>
    <s v="DPCHDI"/>
    <m/>
    <m/>
    <m/>
    <s v=" - "/>
    <x v="17"/>
    <m/>
    <m/>
    <m/>
    <m/>
  </r>
  <r>
    <n v="248"/>
    <s v="00248-2022-PRODUCE/DGPCHDI"/>
    <s v="00035814-2020"/>
    <s v="ABRIL"/>
    <d v="2022-04-13T00:00:00"/>
    <d v="2022-04-05T00:00:00"/>
    <m/>
    <s v=""/>
    <s v=""/>
    <s v=""/>
    <s v="Aceptar el desistimiento de la queja administrativa por defecto de tramitación presentada, por la señora KATIA CUZCANO HERRERA"/>
    <s v="DPCHDI"/>
    <m/>
    <m/>
    <m/>
    <s v=" - "/>
    <x v="17"/>
    <m/>
    <m/>
    <m/>
    <s v="DESISTIMIENTO"/>
  </r>
  <r>
    <n v="249"/>
    <s v="00249-2022-PRODUCE/DGPCHDI"/>
    <s v="00009583-2022"/>
    <s v="ABRIL"/>
    <d v="2022-04-18T00:00:00"/>
    <d v="2022-04-05T00:00:00"/>
    <m/>
    <s v=""/>
    <s v=""/>
    <s v=""/>
    <s v="Aprobar a favor de la empresa GRUPO CORPORATIVO CALEB S.A.C. el cambio de titular del permiso de pesca para operar la embarcación pesquera de menor escala PEDRO RAMOS "/>
    <s v="DECHDI"/>
    <m/>
    <m/>
    <m/>
    <s v="TUPA 10"/>
    <x v="9"/>
    <m/>
    <m/>
    <m/>
    <m/>
  </r>
  <r>
    <n v="250"/>
    <s v="00250-2022-PRODUCE/DGPCHDI"/>
    <s v="00016767-2022"/>
    <s v="ABRIL"/>
    <d v="2022-04-18T00:00:00"/>
    <d v="2022-04-06T00:00:00"/>
    <m/>
    <s v=""/>
    <s v=""/>
    <s v=""/>
    <s v="Aprobar a favor del señor JOSE BENJAMIN IPANAQUE OROSCO el cambio de titular del permiso de pesca para operar la embarcación pesquera de menor escala AMIGO DE DIOS "/>
    <s v="DECHDI"/>
    <m/>
    <m/>
    <m/>
    <s v="TUPA 10"/>
    <x v="9"/>
    <m/>
    <m/>
    <m/>
    <m/>
  </r>
  <r>
    <n v="251"/>
    <s v="00251-2022-PRODUCE/DGPCHDI"/>
    <s v="00010028-2022"/>
    <s v="ABRIL"/>
    <d v="2022-04-18T00:00:00"/>
    <d v="2022-04-06T00:00:00"/>
    <m/>
    <s v=""/>
    <s v=""/>
    <s v=""/>
    <s v="Otorgar a favor de la empresa PESQUERA DON ADOLFO E.I.R.L., la autorización de incremento de flota para construir una nueva embarcación pesquera de 89.32 m³ de capacidad de bodega,vía sustitución de la embarcación pesquera no siniestrada SANTO TORIBIO con matrícula PT-41475-PM y 89.32 m3 de capacidad de bodega, para la extracción del recurso Anchoveta con destino al consumo humano indirecto."/>
    <s v="DECHDI"/>
    <m/>
    <m/>
    <m/>
    <s v="TUPA 02"/>
    <x v="2"/>
    <m/>
    <m/>
    <s v="AIF"/>
    <m/>
  </r>
  <r>
    <n v="252"/>
    <s v="00252-2022-PRODUCE/DGPCHDI"/>
    <s v="00017384-2022"/>
    <s v="ABRIL"/>
    <d v="2022-04-18T00:00:00"/>
    <d v="2022-04-07T00:00:00"/>
    <m/>
    <s v=""/>
    <s v=""/>
    <s v=""/>
    <s v="SUSPENDER temporalmente la Resolución Directoral 139-2007-PRODUCE/DGEPP, solo en el extremo de la planta de enlatado con capacidad instalada de 233 cajas/turno; resolución que otorgó a la empresa CHATSFORD S.A.C."/>
    <s v="DPCHDI"/>
    <m/>
    <m/>
    <m/>
    <s v="TUPA 30"/>
    <x v="10"/>
    <m/>
    <m/>
    <m/>
    <m/>
  </r>
  <r>
    <n v="253"/>
    <s v="00253-2022-PRODUCE/DGPCHDI"/>
    <s v="00018763-2022"/>
    <s v="ABRIL"/>
    <d v="2022-04-18T00:00:00"/>
    <d v="2022-04-07T00:00:00"/>
    <m/>
    <s v=""/>
    <s v=""/>
    <s v=""/>
    <s v="APROBAR por única vez la solicitud de ampliación del plazo de ejecución de la autorización de instalación vía incremento de capacidades de procesamiento, que fuera otorgada a la empresa OCEANO SEAFOOD S.A."/>
    <s v="DPCHDI"/>
    <m/>
    <m/>
    <m/>
    <s v="TUPA 25"/>
    <x v="15"/>
    <m/>
    <m/>
    <m/>
    <m/>
  </r>
  <r>
    <n v="254"/>
    <s v="00254-2022-PRODUCE/DGPCHDI"/>
    <s v="00007699-2022"/>
    <s v="ABRIL"/>
    <d v="2022-04-21T00:00:00"/>
    <d v="2022-04-07T00:00:00"/>
    <m/>
    <s v=""/>
    <s v=""/>
    <s v=""/>
    <s v=" Otorgar a favor de la empresa LO BOS MARINOS S.A.C., la autorización de incremento de flota para construir una nueva embarcación pesquera de 73.95 m³ de capacidad de bodega, vía sustitución de la embarcación pesquera no siniestrada CRUZ DEL SUR III con matrícula PL-2279-PM y 73.95 m³ de capacidad de bodega, para la extracción del recurso Anchoveta con destino al consumo humano indirecto."/>
    <s v="DECHDI"/>
    <m/>
    <m/>
    <m/>
    <s v="TUPA 04"/>
    <x v="2"/>
    <m/>
    <m/>
    <s v="AIF"/>
    <m/>
  </r>
  <r>
    <n v="255"/>
    <s v="00255-2022-PRODUCE/DGPCHDI"/>
    <s v="00031372-2021"/>
    <s v="ABRIL"/>
    <d v="2022-04-12T15:46:00"/>
    <d v="2022-04-07T00:00:00"/>
    <m/>
    <s v=""/>
    <s v=""/>
    <s v=""/>
    <s v="OTORGAR a favor de la empresa NOVAPERU S.A.C., la autorización de instalación de la planta de procesamiento de congelado de productos hidrobiológicos"/>
    <s v="DPCHDI"/>
    <m/>
    <m/>
    <m/>
    <s v="TUPA 24"/>
    <x v="21"/>
    <m/>
    <m/>
    <m/>
    <m/>
  </r>
  <r>
    <n v="256"/>
    <s v="00256-2022-PRODUCE/DGPCHDI"/>
    <s v="00017218-2022"/>
    <s v="ABRIL"/>
    <d v="2022-04-18T00:00:00"/>
    <d v="2022-04-07T00:00:00"/>
    <m/>
    <s v=""/>
    <s v=""/>
    <s v=""/>
    <s v="Declarar que la solicitud de modificación del permiso de pesca por cambio de matrícula de la embarcación pesquera LUZ DIVINA, presentada por el señor JOSÉ PORCIANO FIESTAS FIESTAS, ha sido aprobada automáticamente "/>
    <s v="DECHDI"/>
    <m/>
    <m/>
    <m/>
    <s v="TUPA 09"/>
    <x v="4"/>
    <m/>
    <m/>
    <m/>
    <m/>
  </r>
  <r>
    <n v="257"/>
    <s v="00257-2022-PRODUCE/DGPCHDI"/>
    <s v="00072943-2019"/>
    <s v="ABRIL"/>
    <d v="2022-04-13T16:52:00"/>
    <d v="2022-04-07T00:00:00"/>
    <m/>
    <s v=""/>
    <s v=""/>
    <s v=""/>
    <s v="Declarar Improcedente la queja por defecto de tramitación interpuesto por el señor JULIO CESAR PANTA RUMICHE, "/>
    <s v="DECHDI"/>
    <m/>
    <m/>
    <m/>
    <s v=" - "/>
    <x v="17"/>
    <m/>
    <m/>
    <m/>
    <s v="IMPROCEDENTE"/>
  </r>
  <r>
    <n v="258"/>
    <s v="00258-2022-PRODUCE/DGPCHDI"/>
    <s v="00013564-2022"/>
    <s v="ABRIL"/>
    <d v="2022-04-13T16:37:00"/>
    <d v="2022-04-08T00:00:00"/>
    <m/>
    <s v=""/>
    <s v=""/>
    <s v=""/>
    <s v="Otorgar a favor los señores REGULO ECHE PANTA y WALTER ECHE PANTA, permiso de pesca para operar la embarcación pesquera DON ISIDRO "/>
    <s v="DECHDI"/>
    <m/>
    <m/>
    <m/>
    <s v="TUPA 05"/>
    <x v="4"/>
    <m/>
    <m/>
    <m/>
    <m/>
  </r>
  <r>
    <n v="259"/>
    <s v="00259-2022-PRODUCE/DGPCHDI"/>
    <s v="00071551-2021"/>
    <s v="ABRIL"/>
    <d v="2022-04-13T16:47:00"/>
    <d v="2022-04-11T00:00:00"/>
    <m/>
    <s v=""/>
    <s v=""/>
    <s v=""/>
    <s v="Declarar la conclusión del procedimiento de queja por defectos de tramitación, sin pronunciamiento sobre el fondo, formulada por el señor JUAN CARLOS URTEAGA FIOL "/>
    <s v="DECHDI"/>
    <m/>
    <m/>
    <m/>
    <s v=" - "/>
    <x v="17"/>
    <m/>
    <m/>
    <m/>
    <m/>
  </r>
  <r>
    <n v="260"/>
    <s v="00260-2022-PRODUCE/DGPCHDI"/>
    <s v="00058087-2020"/>
    <s v="ABRIL"/>
    <d v="2022-04-13T16:55:00"/>
    <d v="2022-04-11T00:00:00"/>
    <m/>
    <s v=""/>
    <s v=""/>
    <s v=""/>
    <s v="Declarar la conclusión del procedimiento de queja por defecto de tramitación, sin pronunciamiento sobre el fondo, iniciado por la empresa NEW PRODUCTS FOOD S.A.C "/>
    <s v="DECHDI"/>
    <m/>
    <m/>
    <m/>
    <s v=" - "/>
    <x v="17"/>
    <m/>
    <m/>
    <m/>
    <m/>
  </r>
  <r>
    <n v="261"/>
    <s v="00261-2022-PRODUCE/DGPCHDI"/>
    <s v="00012961-2022"/>
    <s v="ABRIL"/>
    <d v="2022-05-04T00:00:00"/>
    <d v="2022-04-13T00:00:00"/>
    <m/>
    <s v=""/>
    <s v=""/>
    <s v=""/>
    <s v="Declarar que la solicitud de modificación del permiso de pesca por cambio de matrícula de la embarcación pesquera MARIBEL I, en el extremo referido a la matrícula, de CE-2368-BM a CE-2368-CM,presentada por los señores JORGE CESAR ABANTO ROSALES y MARIBEL ANGELICA ALCANTARA TARAZONA, ha sido aprobada automáticamente. "/>
    <s v="DECHDI"/>
    <m/>
    <m/>
    <m/>
    <s v="TUPA 09"/>
    <x v="4"/>
    <m/>
    <m/>
    <m/>
    <m/>
  </r>
  <r>
    <n v="262"/>
    <s v="00262-2022-PRODUCE/DGPCHDI"/>
    <s v="00075705-2021"/>
    <s v="ABRIL"/>
    <d v="2022-04-18T00:00:00"/>
    <d v="2022-04-13T00:00:00"/>
    <m/>
    <s v=""/>
    <s v=""/>
    <s v=""/>
    <s v="Otorgar a la empresa ANGLO AMERICAN QUELLAVECO S.A., autorización para realizar las actividades de colecta de recursos hidrobiológicos."/>
    <s v="DECHDI"/>
    <m/>
    <m/>
    <m/>
    <s v="TUPA 23"/>
    <x v="7"/>
    <m/>
    <m/>
    <m/>
    <m/>
  </r>
  <r>
    <n v="263"/>
    <s v="00263-2022-PRODUCE/DGPCHDI"/>
    <s v="00002043-2022"/>
    <s v="ABRIL"/>
    <d v="2022-04-18T00:00:00"/>
    <d v="2022-04-13T00:00:00"/>
    <m/>
    <s v=""/>
    <s v=""/>
    <s v=""/>
    <s v="Otorgar a la AUTORIDAD PARA LA RECONSTRUCCIÓN CON CAMBIOS, autorización para realizar las actividades de colecta de recursos hidrobiológicos "/>
    <s v="DECHDI"/>
    <m/>
    <m/>
    <m/>
    <s v="TUPA 23"/>
    <x v="7"/>
    <m/>
    <m/>
    <m/>
    <m/>
  </r>
  <r>
    <n v="264"/>
    <s v="00264-2022-PRODUCE/DGPCHDI"/>
    <s v="00002820-2022"/>
    <s v="ABRIL"/>
    <d v="2022-04-18T00:00:00"/>
    <d v="2022-04-13T00:00:00"/>
    <m/>
    <s v=""/>
    <s v=""/>
    <s v=""/>
    <s v="Otorgar a la EMPRESA ADMINISTRADORA CERRO S.A.C., autorización para realizar las actividades de colecta de recursos hidrobiológicos "/>
    <s v="DECHDI"/>
    <m/>
    <m/>
    <m/>
    <s v="TUPA 23"/>
    <x v="7"/>
    <m/>
    <m/>
    <m/>
    <m/>
  </r>
  <r>
    <n v="265"/>
    <s v="00265-2022-PRODUCE/DGPCHDI"/>
    <s v="00004633-2022"/>
    <s v="ABRIL"/>
    <d v="2022-04-20T00:00:00"/>
    <d v="2022-04-13T00:00:00"/>
    <m/>
    <s v=""/>
    <s v=""/>
    <s v=""/>
    <s v="Otorgar a la empresa ANTILLA COPPER SOCIEDAD ANONIMA, autorización para realizar las actividades de colecta de recursos hidrobiológicos."/>
    <s v="DECHDI"/>
    <m/>
    <m/>
    <m/>
    <s v="TUPA 23"/>
    <x v="7"/>
    <m/>
    <m/>
    <m/>
    <m/>
  </r>
  <r>
    <n v="266"/>
    <s v="00266-2022-PRODUCE/DGPCHDI"/>
    <s v="00019302-2022"/>
    <s v="ABRIL"/>
    <d v="2022-04-20T00:00:00"/>
    <d v="2022-04-13T00:00:00"/>
    <m/>
    <s v=""/>
    <s v=""/>
    <s v=""/>
    <s v="Aprobar a favor de los señores HECTOR BERNAL LLONTOP, MARIA ANTONIA LEYTON CHANAME, LORENZO NICOLAS BERNAL LLONTOP, MARIA LUCILA PALMA DE BERNAL y MIGUEL ANTONIO BERNAL LLONTOP el cambio de titular del permiso de pesca para operar la embarcación pesquera MI FE EN CRISTO 4"/>
    <s v="DECHDI"/>
    <m/>
    <m/>
    <m/>
    <s v="TUPA 10"/>
    <x v="9"/>
    <m/>
    <m/>
    <m/>
    <m/>
  </r>
  <r>
    <n v="267"/>
    <s v="00267-2022-PRODUCE/DGPCHDI"/>
    <s v="00007572-2022"/>
    <s v="ABRIL"/>
    <d v="2022-04-21T00:00:00"/>
    <d v="2022-04-13T00:00:00"/>
    <m/>
    <s v=""/>
    <s v=""/>
    <s v=""/>
    <s v="Otorgar a favor de la empresa SAKANA DEL PERU S.A., la autorización de incremento de flota para construir una nueva embarcación pesquera de menor escala con 10.84 m3 de capacidad de bodega, vía sustitución de la embarcación pesquera no siniestrada EKANS con matrícula CO-20769-BM y 10.84 m3 de capacidad de bodega, para la extracción de los recursos Pota, Atún y especies a fines con destino al consumo humano directo."/>
    <s v="DECHDI"/>
    <m/>
    <m/>
    <m/>
    <s v="TUPA 02"/>
    <x v="2"/>
    <m/>
    <m/>
    <s v="AIF"/>
    <m/>
  </r>
  <r>
    <n v="268"/>
    <s v="00268-2022-PRODUCE/DGPCHDI"/>
    <s v="00009464-2022"/>
    <s v="ABRIL"/>
    <d v="2022-04-21T00:00:00"/>
    <d v="2022-04-13T00:00:00"/>
    <m/>
    <s v=""/>
    <s v=""/>
    <s v=""/>
    <s v="Otorgar a favor de los señores VALENTIN RUMICHE PANTA, ROBERT ECHE ECA, ANITA ECHE SANCHEZ DE RUMICHE y CONSUELO ECA IMAN, la autorización de incremento de flota para construir una nueva embarcación pesquera de menor escala con 27.03 m3 de capacidad de bodega, vía sustitución de la embarcación pesquera no siniestrada IRIS FANY con matrícula PT-02597-BM y 27.03 m3 de capacidad de bodega, para la extracción de los recursos Anchoveta (Engraulis ringens y Anchoa nasus), Bonito (Sarda chiliensis chiliensis), Caballa (Scomber japonicus peruanus), Cachema (Isopisthus remifer), Chiri/Palometa/Pampanito (Peprilus meduis), Cojinova (Seriolella violacea), Jurel (Trachurus murphil), Lisa (Mugil cephalus) y Sierra (Scomberomorus sierra) con destino al consumo humano directo."/>
    <s v="DECHDI"/>
    <m/>
    <m/>
    <m/>
    <s v="TUPA 02"/>
    <x v="2"/>
    <m/>
    <m/>
    <s v="AIF"/>
    <m/>
  </r>
  <r>
    <n v="269"/>
    <s v="00269-2022-PRODUCE/DGPCHDI"/>
    <s v="00010369-2022"/>
    <s v="ABRIL"/>
    <d v="2022-05-04T00:00:00"/>
    <d v="2022-04-13T00:00:00"/>
    <m/>
    <s v=""/>
    <s v=""/>
    <s v=""/>
    <s v="Aceptar el desistimiento del procedimiento de autorización de incremento de flota para construir una nueva embarcación pesquera de 86.50 m³ de capacidad de bodega, vía sustitución de la embarcación pesquera MI CHAVELITA con matrícula PT-3950-CM y 86.50 m³ de capacidad de bodega, para la extracción del recurso Anchoveta con destino al consumo humano indirecto; formulado por el señor TOMAS AQUILINO PAZO LLENQUE mediante el escrito adjunto con registro N° 00010369-2022-1; dándose por concluido el mencionado procedimiento administrativo."/>
    <s v="DECHDI"/>
    <m/>
    <m/>
    <m/>
    <s v="TUPA 02"/>
    <x v="2"/>
    <m/>
    <m/>
    <s v="AIF"/>
    <s v="DESISTIMIENTO"/>
  </r>
  <r>
    <n v="270"/>
    <s v="00270-2022-PRODUCE/DGPCHDI"/>
    <s v="00014863-2022"/>
    <s v="ABRIL"/>
    <d v="2022-04-28T00:00:00"/>
    <d v="2022-04-13T00:00:00"/>
    <m/>
    <s v=""/>
    <s v=""/>
    <s v=""/>
    <s v="Otorgar a favor de la empresa PESQUERA ANA MARIA S.R.L., la autorización de incremento de flota para construir una nueva embarcación pesquera de 324.49 m3 de capacidad de bodega, vía sustitución de la embarcación pesquera siniestrada AREQUIPA 10 con matrícula CO-1459-PMy 324.49 m3 de capacidad de bodega, para la extracción del recurso Anchoveta con destino al consumo humano indirecto."/>
    <s v="DECHDI"/>
    <m/>
    <m/>
    <m/>
    <s v="TUPA 02"/>
    <x v="2"/>
    <m/>
    <m/>
    <s v="AIF"/>
    <m/>
  </r>
  <r>
    <n v="271"/>
    <s v="00271-2022-PRODUCE/DGPCHDI"/>
    <s v="00081257-2021"/>
    <s v="ABRIL"/>
    <d v="2022-04-20T00:00:00"/>
    <d v="2022-04-13T00:00:00"/>
    <m/>
    <s v=""/>
    <s v=""/>
    <s v=""/>
    <s v="Otorgar a favor de la empresa PESQUERA ORLAND S.A.C., permiso de pesca para operar la embarcación pesquera MONITOR HUASCAR IV "/>
    <s v="DECHDI"/>
    <m/>
    <m/>
    <m/>
    <s v="TUPA 05"/>
    <x v="4"/>
    <m/>
    <m/>
    <m/>
    <m/>
  </r>
  <r>
    <n v="272"/>
    <s v="00272-2022-PRODUCE/DGPCHDI"/>
    <s v="00017126-2022"/>
    <s v="ABRIL"/>
    <d v="2022-04-21T00:00:00"/>
    <d v="2022-04-13T00:00:00"/>
    <m/>
    <s v=""/>
    <s v=""/>
    <s v=""/>
    <s v="Otorgar a favor de los señores HERMINIO PERICHE PANTA y LINA ANDREA PANTA ECA, la autorización de incremento de flota para construir una nueva embarcación pesquera de 42.93 m³ de capacidad de bodega, vía sustitución de la embarcación pesquera no siniestrada MILAGRO DE MI MADRE con matrícula TA_x0002_18667-PM y 42.93 m³ de capacidad de bodega, para la extracción del recurso Anchoveta con destino al consumo humano indirecto."/>
    <s v="DECHDI"/>
    <m/>
    <m/>
    <m/>
    <s v="TUPA 02"/>
    <x v="2"/>
    <m/>
    <m/>
    <s v="AIF"/>
    <m/>
  </r>
  <r>
    <n v="273"/>
    <s v="00273-2022-PRODUCE/DGPCHDI"/>
    <s v="00011572-2020"/>
    <s v="ABRIL"/>
    <d v="2022-04-21T00:00:00"/>
    <d v="2022-04-13T00:00:00"/>
    <m/>
    <s v=""/>
    <s v=""/>
    <s v=""/>
    <s v="Declarar como no presentada la solicitud de permiso de pesca de menor escala para operar la embarcación pesquera BENDICION DE MI PADRE presentada por el señor JESUS DAVID JACINTO PANTA "/>
    <s v="DECHDI"/>
    <m/>
    <m/>
    <s v="MENOR ESCALA ROP TUMBES"/>
    <s v=" - "/>
    <x v="4"/>
    <m/>
    <m/>
    <m/>
    <s v="DECLARAR COMO NO PRESENTADA"/>
  </r>
  <r>
    <n v="274"/>
    <s v="00274-2022-PRODUCE/DGPCHDI"/>
    <s v="00007575-2022"/>
    <s v="ABRIL"/>
    <d v="2022-04-22T00:00:00"/>
    <d v="2022-04-18T00:00:00"/>
    <m/>
    <s v=""/>
    <s v=""/>
    <s v=""/>
    <s v="Otorgar a favor de la empresa SAKANA DEL PERU S.A., la autorización de incremento de flota para construir una nueva embarcación pesquera de menor escala con 10.84 m3 de capacidad de bodega, vía sustitución de la embarcación pesquera no siniestrada TUISKA con matrícula CO-62608-CMy 10.84 m3 de capacidad de bodega, para la extracción de los recursos Pota o Calamar Gigante, Atún y especies a fines con destino al consumo humano directo."/>
    <s v="DECHDI"/>
    <m/>
    <m/>
    <m/>
    <s v="TUPA 02"/>
    <x v="2"/>
    <m/>
    <m/>
    <s v="AIF"/>
    <m/>
  </r>
  <r>
    <n v="275"/>
    <s v="00275-2022-PRODUCE/DGPCHDI"/>
    <s v="00016753-2022"/>
    <s v="ABRIL"/>
    <d v="2022-04-22T00:00:00"/>
    <d v="2022-04-20T00:00:00"/>
    <m/>
    <s v=""/>
    <s v=""/>
    <s v=""/>
    <s v="Otorgar a favor de la señora MARIA INOCENTA SANTAMARIA SANTISTEBAN, la autorización de incremento de flota para construir una nueva embarcación pesquera de 29.51 m³ de capacidad de bodega, vía sustitución de la embarcación pesquera VIVIANA con matrícula PL-22725-CMy 29.51 m3 de capacidad de bodega, para la extracción de los recursos Anchoveta (Engraulis ringens y Anchoa nasus), Bonito (Sarda chiliensis chiliensis), Caballa (Scomber japonicus peruanus), Cachema (Cynoscion analis), Jurel (Trachurus murphii), Lisa ( Mugil cephalus), Lorna (Sciaena deliciosa), Machete (Ethmidium maculatum), Suco (Paralonchurus peruanus) y Pota (Dosidicus gigas) con destino al consumo humano directo."/>
    <s v="DECHDI"/>
    <m/>
    <m/>
    <m/>
    <s v="TUPA 02"/>
    <x v="2"/>
    <m/>
    <m/>
    <s v="AIF"/>
    <m/>
  </r>
  <r>
    <n v="276"/>
    <s v="00276-2022-PRODUCE/DGPCHDI"/>
    <s v="00019993-2022"/>
    <s v="ABRIL"/>
    <d v="2022-04-28T00:00:00"/>
    <d v="2022-04-20T00:00:00"/>
    <n v="13621"/>
    <s v="SAN MARTIN DE PORRAS III"/>
    <s v="PT-13621-PM"/>
    <s v="PANTA PANTA MARIA PELAGIA ;PERICHE PANTA LEONIDAS"/>
    <s v="Declarar que la solicitud de ampliación del plazo para la ejecución de la autorización de incremento de flota dispuesta mediante Resolución Directoral Nº 00443-2020-PRODUCE/DGPCHDI de fecha 3 de octubre de 2020, a favor de los señores LEONIDAS PERICHE PANTA y MARIA PELAGIA PANTA PANTA, para la construcción de una nueva embarcación de 51.58 m3 de capacidad de bodega, vía sustitución de la embarcación pesquera no siniestrada SAN MARTIN DE PORRAS III con matrícula PT-13621-PM y 51.58 m³ de capacidad de bodega, para la extracción del recurso Anchoveta con destino al consumo humano directo e indirecto y del recurso Sardina con destino al consumo humano directo; solicitada mediante el escrito con registro Nº 00019993-2022, ha sido aprobada automáticamente a la fecha de presentación de dicha solicitud, en concordancia con el artículo 33 del TUO de la Ley Nº 27444."/>
    <s v="DECHDI"/>
    <m/>
    <m/>
    <m/>
    <s v="TUPA 63"/>
    <x v="19"/>
    <m/>
    <m/>
    <s v="AMPLIACION DE PLAZO AIF"/>
    <m/>
  </r>
  <r>
    <n v="277"/>
    <s v="00277-2022-PRODUCE/DGPCHDI"/>
    <s v="00014020-2022"/>
    <s v="ABRIL"/>
    <d v="2022-04-28T00:00:00"/>
    <d v="2022-04-20T00:00:00"/>
    <n v="2412"/>
    <s v="MERLIN"/>
    <s v="CE-2412-PM"/>
    <s v="PESQUERA EXALMAR S.A.A."/>
    <s v="Otorgar a favor de la empresa PESQUERA EXALMAR S.A.A., la autorización de incremento de flota para construir una nueva embarcación pesquera de 560 m³ de capacidad de bodega, vía sustitución de la embarcación pesquera SAMANCO 3 con matrícula CE-4503-PM y 360 m3 de capacidad de bodega; y, de la embarcación pesquera siniestrada MERLIN con matrícula CE-2412-PM y 371.93 m3 de capacidad de bodega, para la extracción del recurso Anchoveta con destino al consumo humano indirecto."/>
    <s v="DECHDI"/>
    <m/>
    <m/>
    <m/>
    <s v="TUPA 02"/>
    <x v="2"/>
    <m/>
    <m/>
    <s v="AIF"/>
    <m/>
  </r>
  <r>
    <n v="278"/>
    <s v="00278-2022-PRODUCE/DGPCHDI"/>
    <s v="00021115-2022"/>
    <s v="ABRIL"/>
    <d v="2022-04-28T00:00:00"/>
    <d v="2022-04-21T00:00:00"/>
    <m/>
    <s v=""/>
    <s v=""/>
    <s v=""/>
    <s v="MODIFICACIÓN DEL PERMISO DE PESCA POR CAMBIO DE DATOS EN MATRÍCULA DE EMBARCACIÓN PESQUERA ETHEL MERCEDES II"/>
    <s v="DECHDI"/>
    <m/>
    <m/>
    <m/>
    <s v="TUPA 09"/>
    <x v="4"/>
    <m/>
    <m/>
    <m/>
    <m/>
  </r>
  <r>
    <n v="279"/>
    <s v="00279-2022-PRODUCE/DGPCHDI"/>
    <s v="00022665-2022"/>
    <s v="ABRIL"/>
    <d v="2022-04-28T00:00:00"/>
    <d v="2022-04-21T00:00:00"/>
    <m/>
    <s v=""/>
    <s v=""/>
    <s v=""/>
    <s v="MODIFICACION DEL PERMISO DE PESCA POR CAMBIO DE NOMBRE O MATRICULA DE EMBARCACION PESQUERA DE MENOR Y MAYOR ESCALA. E/P SANTA MARTHA"/>
    <s v="DECHDI"/>
    <m/>
    <m/>
    <m/>
    <s v="TUPA 09"/>
    <x v="4"/>
    <m/>
    <m/>
    <m/>
    <m/>
  </r>
  <r>
    <n v="280"/>
    <s v="00280-2022-PRODUCE/DGPCHDI"/>
    <s v="00082191-2021"/>
    <s v="ABRIL"/>
    <d v="2022-04-22T00:00:00"/>
    <d v="2022-04-21T00:00:00"/>
    <m/>
    <s v=""/>
    <s v=""/>
    <s v=""/>
    <s v="Aprobar a favor del señor SANTOS BENITO LEYVA VILLAJULCA, el cambio de titular del permiso de pesca de menor escala para operar la embarcación pesquera SABRINA "/>
    <s v="DECHDI"/>
    <m/>
    <m/>
    <m/>
    <s v="TUPA 10"/>
    <x v="9"/>
    <m/>
    <m/>
    <m/>
    <m/>
  </r>
  <r>
    <n v="281"/>
    <s v="00281-2022-PRODUCE/DGPCHDI"/>
    <s v="00008322-2022"/>
    <s v="ABRIL"/>
    <d v="2022-04-22T00:00:00"/>
    <d v="2022-04-21T00:00:00"/>
    <m/>
    <s v=""/>
    <s v=""/>
    <s v=""/>
    <s v="Declarar como no presentada la solicitud de permiso de pesca para operar la embarcación pesquera MILAGRO DE CHALPON III "/>
    <s v="DECHDI"/>
    <m/>
    <m/>
    <m/>
    <s v="TUPA 05"/>
    <x v="4"/>
    <m/>
    <m/>
    <m/>
    <s v="DECLARAR COMO NO PRESENTADA"/>
  </r>
  <r>
    <n v="282"/>
    <s v="00282-2022-PRODUCE/DGPCHDI"/>
    <s v="00012868-2022"/>
    <s v="ABRIL"/>
    <d v="2022-04-22T00:00:00"/>
    <d v="2022-04-22T00:00:00"/>
    <n v="5506"/>
    <s v="SE?R DE LA SOLEDAD"/>
    <s v="PT-5506-BM"/>
    <s v="PESQUERA MI GABRIELA S.A.C."/>
    <s v="Aprobar a favor de los señores JOSE ARTURO JACINTO MONTENEGRO y CRISTINA LUCILA BELTRAN ORTEGA, el cambio de titular del permiso de pesca para operar la embarcación pesquera SEÑOR DE LA SOLEDAD con matrícula PT-5506-BMy 48.19 m3 de capacidad de bodega, para la extracción del recurso Anchoveta _x000a_con destino al consumo humano indirecto. Asimismo, aprobar a su favor el cambio de titular de los PMCE otorgado para la actividad extractiva del recurso Anchoveta con destino al consumo humano indirecto, en el marco del Reglamento del Decreto Legislativo Nº 1084."/>
    <s v="DECHDI"/>
    <m/>
    <m/>
    <m/>
    <s v="TUPA 10"/>
    <x v="9"/>
    <m/>
    <m/>
    <m/>
    <m/>
  </r>
  <r>
    <n v="283"/>
    <s v="00283-2022-PRODUCE/DGPCHDI"/>
    <s v="00014845-2022"/>
    <s v="ABRIL"/>
    <d v="2022-04-25T00:00:00"/>
    <d v="2022-04-22T00:00:00"/>
    <m/>
    <s v=""/>
    <s v=""/>
    <s v=""/>
    <s v="Aprobar a favor de los señores HECTOR BERNAL LLONTOP, MARIA ANTONIA LEYTON CHANAME, LORENZO NICOLAS BERNAL LLONTOP, MARIA LUCILA PALMA DE BERNAL y MIGUEL ANTONIO BERNAL LLONTOP, el cambio de titular del permiso de pesca para operar la embarcación pesquera MI FE EN CRISTO N° 3 con matrícula PL-20298-CM y 85.88 m3 de capacidad de bodega, para la extracción del recursoAnchoveta con destino al consumo humano indirecto. Asimismo, aprobar a su favor el cambio de titular del PMCE otorgado para la actividad extractiva del recurso Anchoveta con destino al consumo humano indirecto, en el marco del Reglamento del Decreto Legislativo Nº 1084._x000a_Otorgar a favor de HECTOR BERNAL LLONTOP, MARIA ANTONIA LEYTON CHANAME, LORENZO NICOLAS BERNAL LLONTOP, MARIA LUCILA PALMA DE BERNAL y MIGUEL ANTONIO BERNAL LLONTOP, autorización de incremento de flota para construir una nueva e/p vía sustitución de la e/p MI FE EN CRISTO 3."/>
    <s v="DECHDI"/>
    <m/>
    <m/>
    <m/>
    <s v="TUPA 10"/>
    <x v="9"/>
    <m/>
    <m/>
    <s v="CAMBIO DE TITULAR Y AIF"/>
    <m/>
  </r>
  <r>
    <n v="284"/>
    <s v="00284-2022-PRODUCE/DGPCHDI"/>
    <s v="00014982-2022"/>
    <s v="ABRIL"/>
    <d v="2022-04-28T00:00:00"/>
    <d v="2022-04-22T00:00:00"/>
    <m/>
    <s v=""/>
    <s v=""/>
    <s v=""/>
    <s v="Aprobar a favor de la EMPRESA GRUPO PESQUERO JIVO S.A.C. el cambio de titular del permiso de pesca para operar la embarcación pesquera MI JUANITA "/>
    <s v="DECHDI"/>
    <m/>
    <m/>
    <m/>
    <s v="TUPA 10"/>
    <x v="9"/>
    <m/>
    <m/>
    <m/>
    <m/>
  </r>
  <r>
    <n v="285"/>
    <s v="00285-2022-PRODUCE/DGPCHDI"/>
    <s v="00027357-2019"/>
    <s v="ABRIL"/>
    <d v="2022-05-03T00:00:00"/>
    <d v="2022-04-22T00:00:00"/>
    <m/>
    <s v=""/>
    <s v=""/>
    <s v=""/>
    <s v="APROBAR a favor de la empresa PESQUERA CAPRICORNIO S.A., el cambio de titularidad de la licencia de operación de la planta de procesamiento pesquero para la producción de harina y aceite de pescado "/>
    <s v="DPCHDI"/>
    <m/>
    <m/>
    <m/>
    <s v="TUPA 82"/>
    <x v="6"/>
    <m/>
    <m/>
    <m/>
    <m/>
  </r>
  <r>
    <n v="286"/>
    <s v="00286-2022-PRODUCE/DGPCHDI"/>
    <s v="00014768-2022"/>
    <s v="ABRIL"/>
    <d v="2022-04-28T00:00:00"/>
    <d v="2022-04-22T00:00:00"/>
    <m/>
    <s v=""/>
    <s v=""/>
    <s v=""/>
    <s v="MODIFICACION DE LICENCIA DE OPERACION POR CAMBIO DE NOMBRE O RAZON SOCIAL DE  EMPRESA PESQUERA O POR ACTUALIZACION"/>
    <s v="DPCHDI"/>
    <m/>
    <m/>
    <m/>
    <s v="TUPA 84"/>
    <x v="23"/>
    <s v="CAMBIO DE NOMBRE O RAZON SOLICAL"/>
    <m/>
    <m/>
    <m/>
  </r>
  <r>
    <n v="287"/>
    <s v="00287-2022-PRODUCE/DGPCHDI"/>
    <s v="00025159-2022"/>
    <s v="ABRIL"/>
    <d v="2022-04-25T00:00:00"/>
    <d v="2022-04-25T00:00:00"/>
    <m/>
    <s v=""/>
    <s v=""/>
    <s v=""/>
    <s v="Publicar el listado de embarcaciones pesqueras que participarán en la ejecución de la Operación Eureka LXXII"/>
    <s v="DGPCHDI"/>
    <m/>
    <m/>
    <m/>
    <s v=" - "/>
    <x v="24"/>
    <s v="OPERACIÓN EUREKA LXXII"/>
    <m/>
    <m/>
    <m/>
  </r>
  <r>
    <n v="288"/>
    <s v="00288-2022-PRODUCE/DGPCHDI"/>
    <s v="00016593-2022"/>
    <s v="ABRIL"/>
    <d v="2022-04-25T00:00:00"/>
    <d v="2022-04-25T00:00:00"/>
    <m/>
    <s v=""/>
    <s v=""/>
    <s v=""/>
    <s v="Declarar como no presentada la solicitud de cambio de titular del permiso de pesca para operar la embarcación pesquera MI JOSE LUIS 2, señor ELVIS MANUEL SUCLUPE SANDOVAL"/>
    <s v="DECHDI"/>
    <m/>
    <m/>
    <m/>
    <s v="TUPA 10"/>
    <x v="9"/>
    <m/>
    <m/>
    <m/>
    <s v="DECLARAR COMO NO PRESENTADA"/>
  </r>
  <r>
    <n v="289"/>
    <s v="00289-2022-PRODUCE/DGPCHDI"/>
    <s v="00016568-2022"/>
    <s v="ABRIL"/>
    <d v="2022-04-25T00:00:00"/>
    <d v="2022-04-25T00:00:00"/>
    <m/>
    <s v=""/>
    <s v=""/>
    <s v=""/>
    <s v="Declarar como no presentada la solicitud de cambio de titular del permiso de pesca para operar la embarcación pesquera JOSE LUIS "/>
    <s v="DECHDI"/>
    <m/>
    <m/>
    <m/>
    <s v="TUPA 10"/>
    <x v="9"/>
    <m/>
    <m/>
    <m/>
    <s v="DECLARAR COMO NO PRESENTADA"/>
  </r>
  <r>
    <n v="290"/>
    <s v="00290-2022-PRODUCE/DGPCHDI"/>
    <s v="00004052-2022"/>
    <s v="ABRIL"/>
    <d v="2022-04-25T00:00:00"/>
    <d v="2022-04-25T00:00:00"/>
    <m/>
    <s v=""/>
    <s v=""/>
    <s v=""/>
    <s v="Otorgar a favor de los JOSÉ FELICIANO PERICHE INGA permiso de pesca para operar la embarcación pesquera JOSYMAR "/>
    <s v="DECHDI"/>
    <m/>
    <m/>
    <m/>
    <s v="TUPA 05"/>
    <x v="4"/>
    <m/>
    <m/>
    <m/>
    <m/>
  </r>
  <r>
    <n v="291"/>
    <s v="00291-2022-PRODUCE/DGPCHDI"/>
    <s v="00015038-2022"/>
    <s v="ABRIL"/>
    <d v="2022-05-04T00:00:00"/>
    <d v="2022-04-25T00:00:00"/>
    <m/>
    <s v=""/>
    <s v=""/>
    <s v=""/>
    <s v="Otorgar a favor de la empresa GROUP MARCYMAR S.A.C., permiso de pesca para operar la embarcación pesquera MI YAHVE "/>
    <s v="DECHDI"/>
    <m/>
    <m/>
    <m/>
    <s v="TUPA 05"/>
    <x v="4"/>
    <m/>
    <m/>
    <m/>
    <m/>
  </r>
  <r>
    <n v="292"/>
    <s v="00292-2022-PRODUCE/DGPCHDI"/>
    <s v="00052528-2021"/>
    <s v="ABRIL"/>
    <d v="2022-04-28T00:00:00"/>
    <d v="2022-04-26T00:00:00"/>
    <m/>
    <s v=""/>
    <s v=""/>
    <s v=""/>
    <s v="APROBAR a favor de la empresa CONSORCIO DON RAUL S.A.C., el cambio de titularidad de la licencia de operación de las plantas de procesamiento pesquero para la producción de congelado y enlatado."/>
    <s v="DPCHDI"/>
    <m/>
    <m/>
    <m/>
    <s v="TUPA 82"/>
    <x v="6"/>
    <m/>
    <m/>
    <m/>
    <m/>
  </r>
  <r>
    <n v="293"/>
    <s v="00293-2022-PRODUCE/DGPCHDI"/>
    <s v="00073442-2016"/>
    <s v="ABRIL"/>
    <d v="2022-05-03T00:00:00"/>
    <d v="2022-04-26T00:00:00"/>
    <m/>
    <s v=""/>
    <s v=""/>
    <s v=""/>
    <s v="SUSPENDER temporalmente por única vez, la licencia para operar la planta de harina de pescado, empresa PESCA PERU PISCO NORTE S.A.C"/>
    <s v="DPCHDI"/>
    <m/>
    <m/>
    <m/>
    <s v="TUPA 30"/>
    <x v="10"/>
    <m/>
    <m/>
    <m/>
    <m/>
  </r>
  <r>
    <n v="294"/>
    <s v="00294-2022-PRODUCE/DGPCHDI"/>
    <s v="00063660-2021"/>
    <s v="ABRIL"/>
    <d v="2022-05-04T00:00:00"/>
    <d v="2022-04-27T00:00:00"/>
    <m/>
    <s v=""/>
    <s v=""/>
    <s v=""/>
    <s v="Desestimar el recurso de reconsideración formulado por el señor HILARIO VINCES OVIEDO"/>
    <s v="DGPCHDI"/>
    <m/>
    <m/>
    <m/>
    <s v="RECONSIDERACION"/>
    <x v="20"/>
    <m/>
    <m/>
    <m/>
    <m/>
  </r>
  <r>
    <n v="295"/>
    <s v="00295-2022-PRODUCE/DGPCHDI"/>
    <s v="00047644-2020"/>
    <s v="ABRIL"/>
    <d v="2022-05-04T00:00:00"/>
    <d v="2022-04-27T00:00:00"/>
    <m/>
    <s v=""/>
    <s v=""/>
    <s v=""/>
    <s v="Declarar IMPROCEDENTE el recurso de reconsideración interpuesto por la empresa PESQUERA RUBÍ S.A."/>
    <s v="DGPCHDI"/>
    <m/>
    <m/>
    <m/>
    <s v="RECONSIDERACION"/>
    <x v="20"/>
    <m/>
    <m/>
    <m/>
    <s v="IMPROCEDENTE"/>
  </r>
  <r>
    <n v="296"/>
    <s v="00296-2022-PRODUCE/DGPCHDI"/>
    <s v="00000472-2022"/>
    <s v="ABRIL"/>
    <d v="2022-05-16T00:00:00"/>
    <d v="2022-04-27T00:00:00"/>
    <n v="21705"/>
    <s v="SIEMPRE CON DIOS"/>
    <s v="PL-21705-CM"/>
    <s v="PUENTE DJUROVICH FRANK MILUTIN"/>
    <s v="Otorgar a favor del señor FRANK MILUTIN PUENTE DJUROVICH, la autorización de incremento de flota para construir una nueva embarcación pesquera de 32.15 m³ de capacidad de bodega,vía sustitución de la embarcación pesquera no siniestrada SIEMPRE CON DIOS con matrícula PL-21705-CM y 32.15 m3 de capacidad de bodega, para la extracción de los recursos Anchoveta, Atún aleta amarilla, Atún de ojo grande, Barrilete, Bereche, Bonito, Caballa, Cabinza serránida, Cabrilla, Cachema, Coco/Suco, Cojinova, Congrio, Corvina, Doncella, Perico o Dorado, Jurel, Lenguado, Lisa, Lorna, Chiri Lomo negro, Machete, Pámpano, Pampanito, Pejerrey, Pez espada, Pintadilla, Pota, Raya, Robalo, Tiburón, Tollo y Zorro, con destino al consumo humano directo."/>
    <s v="DECHDI"/>
    <m/>
    <m/>
    <m/>
    <s v="TUPA 02"/>
    <x v="2"/>
    <m/>
    <m/>
    <s v="AIF"/>
    <m/>
  </r>
  <r>
    <n v="297"/>
    <s v="00297-2022-PRODUCE/DGPCHDI"/>
    <s v="00083135-2013"/>
    <s v="ABRIL"/>
    <d v="2022-05-04T00:00:00"/>
    <d v="2022-04-27T00:00:00"/>
    <n v="20293"/>
    <s v="EL SE?R ES MI PASTOR"/>
    <s v="PL-20293-CM"/>
    <s v="NURE? LEON HOMERO WILFREDO"/>
    <s v="Artículo 1.- Aceptar el desistimiento presentado por el señor HOMERO WILFREDO NUREÑA LEON respecto del recurso de reconsideración interpuesto contra la Resolución Directoral N° 201-2013-PRODUCE/DGCH que declara improcedente la solicitud de otorgamiento del permiso de pesca de menor escala para operar la embarcación pesquera EL SEÑOR ES MI PASTOR de matrícula PL-20293-CMy 28.40 m3 de capacidad de bodega, en el marco del Decreto Supremo N° 005-2012-PRODUCE y de la Resolución Ministerial N° 433-2012-PRODUCE, presentado a través del escrito con registro N° 00083135-2013 de fecha 3 de diciembre de 2013, dándose por concluido el procedimiento administrativo. _x000a_Artículo 2.- Remitir copia de la presente Resolución, a la Dirección General de Supervisión, Fiscalización y Sanción del Despacho Viceministerial de Pesca y Acuicultura del Ministerio de la Producción; a la Dirección General de Capitanías y Guardacostas del Ministerio de Defensa (DICAPI); al Gobierno Regional de Lambayeque, así como disponer su publicación en el Portal Institucional del Ministerio de la Producción (www.gob.pe/produce)."/>
    <s v="DECHDI"/>
    <m/>
    <s v="ANCHOVETA"/>
    <s v="MENOR ESCALA"/>
    <n v="64"/>
    <x v="4"/>
    <m/>
    <m/>
    <m/>
    <s v="DESISTIMIENTO"/>
  </r>
  <r>
    <n v="298"/>
    <s v="00298-2022-PRODUCE/DGPCHDI"/>
    <s v="00013387-2022"/>
    <s v="ABRIL"/>
    <d v="2022-05-04T00:00:00"/>
    <d v="2022-04-27T00:00:00"/>
    <m/>
    <s v=""/>
    <s v=""/>
    <s v=""/>
    <s v="Declarar improcedente la solicitud de permiso de pesca para operar la embarcación pesquera MI NAZARENO "/>
    <s v="DECHDI"/>
    <m/>
    <m/>
    <m/>
    <s v="TUPA 05"/>
    <x v="4"/>
    <m/>
    <m/>
    <m/>
    <s v="IMPROCEDENTE"/>
  </r>
  <r>
    <n v="299"/>
    <s v="00299-2022-PRODUCE/DGPCHDI"/>
    <s v="00046008-2020"/>
    <s v="ABRIL"/>
    <d v="2022-05-04T00:00:00"/>
    <d v="2022-04-27T00:00:00"/>
    <m/>
    <s v=""/>
    <s v=""/>
    <s v=""/>
    <s v="Declarar IMPROCEDENTE el recurso de reconsideración interpuesto por la empresa PESQUERA DIAMANTE S.A."/>
    <s v="DGPCHDI"/>
    <m/>
    <m/>
    <m/>
    <s v="RECONSIDERACION"/>
    <x v="20"/>
    <m/>
    <m/>
    <m/>
    <s v="IMPROCEDENTE"/>
  </r>
  <r>
    <n v="300"/>
    <s v="00300-2022-PRODUCE/DGPCHDI"/>
    <s v="00015129-2022"/>
    <s v="ABRIL"/>
    <d v="2022-05-04T00:00:00"/>
    <d v="2022-04-27T00:00:00"/>
    <m/>
    <s v=""/>
    <s v=""/>
    <s v=""/>
    <s v="Rectificar el error material contenido en, vistos, el considerando 1 y en el artículo 1, 2 y 5 de la Resolución Directoral 00196-2022-PRODUCE/DGPCHDI, respecto a la razón social la empresa CONSORCIO INDUSTRIAL SUR PERU S.A.C.,  "/>
    <s v="DGPCHDI"/>
    <m/>
    <m/>
    <m/>
    <s v=" - "/>
    <x v="8"/>
    <m/>
    <m/>
    <m/>
    <m/>
  </r>
  <r>
    <n v="301"/>
    <s v="00301-2022-PRODUCE/DGPCHDI"/>
    <s v="00023362-2022"/>
    <s v="ABRIL"/>
    <d v="2022-05-06T00:00:00"/>
    <d v="2022-04-29T00:00:00"/>
    <m/>
    <s v=""/>
    <s v=""/>
    <s v=""/>
    <s v="Aprobar a favor de la empresa CORPORACION HERSAE S.A.C. el cambio de titular del permiso de pesca para operar la embarcación pesquera DON ANGEL "/>
    <s v="DECHDI"/>
    <m/>
    <m/>
    <m/>
    <s v="TUPA 10"/>
    <x v="9"/>
    <m/>
    <m/>
    <m/>
    <m/>
  </r>
  <r>
    <n v="302"/>
    <s v="00302-2022-PRODUCE/DGPCHDI"/>
    <s v="00085652-2016"/>
    <s v="ABRIL"/>
    <d v="2022-05-06T00:00:00"/>
    <d v="2022-04-29T00:00:00"/>
    <m/>
    <s v=""/>
    <s v=""/>
    <s v=""/>
    <s v="Recurso de reconsideración interpuesto por la empresa INVERSIONES PERU PACIFICO S.A,"/>
    <s v="DPCHDI"/>
    <m/>
    <m/>
    <m/>
    <s v="RECONSIDERACION"/>
    <x v="20"/>
    <m/>
    <m/>
    <m/>
    <m/>
  </r>
  <r>
    <n v="303"/>
    <s v="00303-2022-PRODUCE/DGPCHDI"/>
    <s v="00024463-2022"/>
    <s v="ABRIL"/>
    <d v="2022-05-06T00:00:00"/>
    <d v="2022-04-29T00:00:00"/>
    <m/>
    <s v=""/>
    <s v=""/>
    <s v=""/>
    <s v="LEVANTAR la suspensión temporal de la licencia de operación - empresa PESQUERA TIERRA COLORADA S.A.C"/>
    <s v="DPCHDI"/>
    <m/>
    <m/>
    <m/>
    <s v=" - "/>
    <x v="25"/>
    <m/>
    <m/>
    <m/>
    <m/>
  </r>
  <r>
    <n v="304"/>
    <s v="00304-2022-PRODUCE/DGPCHDI"/>
    <s v="00083136-2013"/>
    <s v="MAYO"/>
    <d v="2022-05-05T00:00:00"/>
    <d v="2022-05-03T00:00:00"/>
    <m/>
    <s v=""/>
    <s v=""/>
    <s v=""/>
    <s v="Aceptar el desistimiento presentado por el señor CARLOS ALBERTO GONZALES ARAUJO "/>
    <s v="DGPCHDI"/>
    <m/>
    <m/>
    <m/>
    <s v="RECONSIDERACION"/>
    <x v="20"/>
    <m/>
    <m/>
    <m/>
    <s v="DESISTIMIENTO"/>
  </r>
  <r>
    <n v="305"/>
    <s v="00305-2022-PRODUCE/DGPCHDI"/>
    <s v="00036451-2021"/>
    <s v="MAYO"/>
    <d v="2022-05-06T00:00:00"/>
    <d v="2022-05-04T00:00:00"/>
    <m/>
    <s v=""/>
    <s v=""/>
    <s v=""/>
    <s v="Declarar como NO PRESENTADA la solicitud de suspender por sesenta 60 días calendario el computo del plazo de un año para ejecutar la instalación de una planta de procesamiento pesquero - empresa YDRO PAITA EXPORT E.I.R.L."/>
    <s v="DPCHDI"/>
    <m/>
    <m/>
    <m/>
    <s v="TUPA 25"/>
    <x v="15"/>
    <m/>
    <m/>
    <m/>
    <s v="DECLARAR COMO NO PRESENTADA"/>
  </r>
  <r>
    <n v="306"/>
    <s v="00306-2022-PRODUCE/DGPCHDI"/>
    <s v="00015269-2022"/>
    <s v="MAYO"/>
    <d v="2022-05-06T00:00:00"/>
    <d v="2022-05-04T00:00:00"/>
    <n v="2264"/>
    <s v="EL NAYLAMP"/>
    <s v="PL-2264-CM"/>
    <s v="GALAN OROZCO JOSE RAUL"/>
    <s v="Otorgar a favor de la empresa PESQUERA NAYLAMP MAR S.A.C., la autorización de incremento de flota para construir una nueva embarcación pesquera de 74.75 m³ de capacidad de bodega, vía sustitución de la embarcación pesquera no siniestrada EL NAYLAMP con matrícula PL-2264-CM y 74.75 m³ de capacidad de bodega, para la extracción del recurso Anchoveta con destino al consumo humano indirecto."/>
    <s v="DECHDI"/>
    <m/>
    <m/>
    <m/>
    <s v="TUPA 02"/>
    <x v="2"/>
    <m/>
    <m/>
    <s v="AIF"/>
    <m/>
  </r>
  <r>
    <n v="307"/>
    <s v="00307-2022-PRODUCE/DGPCHDI"/>
    <s v="00011762-2022"/>
    <s v="MAYO"/>
    <d v="2022-05-06T00:00:00"/>
    <d v="2022-05-04T00:00:00"/>
    <n v="19773"/>
    <s v="MARIA DEL CARMEN"/>
    <s v="CO-19773-PM"/>
    <s v="PANTA DE PANTA MARIA MATILDE ;PANTA PANTA CARMEN JANET ;PANTA PANTA DOMINGA DEL PILAR ;PANTA PANTA INGRID LISBETH ;PANTA PANTA LEONCIO ALEXANDER ;PANTA PANTA MARIA ESMERALDA"/>
    <s v="Otorgar a favor de la empresa CORPORACION PESQUERA ERMA S.A.C., la autorización de incremento de flota para construir una nueva embarcación pesquera de 98.17 m³ de capacidad de bodega, vía sustitución de la embarcación pesquera no siniestrada ASMAR II con matrícula PL-19733-CM y 98.17 m³ de capacidad de bodega, para la extracción del recurso Anchoveta con destino al consumo humano indirecto."/>
    <s v="DECHDI"/>
    <m/>
    <m/>
    <m/>
    <s v="TUPA 02"/>
    <x v="2"/>
    <m/>
    <m/>
    <s v="AIF"/>
    <m/>
  </r>
  <r>
    <n v="308"/>
    <s v="00308-2022-PRODUCE/DGPCHDI"/>
    <s v="00014982-2022"/>
    <s v="MAYO"/>
    <d v="2022-05-06T00:00:00"/>
    <d v="2022-05-04T00:00:00"/>
    <m/>
    <s v=""/>
    <s v=""/>
    <s v=""/>
    <s v="Rectificar los errores materiales contenido en la parte de vistos, en el considerando 1 y en los artículos 1, 3 y 4 de la Resolución Directoral 284-022-PRODUCE/DGPCHDI EMPRESA GRUPO JIVO S.A.C."/>
    <s v="DECHDI"/>
    <m/>
    <m/>
    <m/>
    <s v=" - "/>
    <x v="8"/>
    <m/>
    <m/>
    <m/>
    <m/>
  </r>
  <r>
    <n v="309"/>
    <s v="00309-2022-PRODUCE/DGPCHDI"/>
    <s v="00066579-2016"/>
    <s v="MAYO"/>
    <d v="2022-05-06T00:00:00"/>
    <d v="2022-05-04T00:00:00"/>
    <m/>
    <s v=""/>
    <s v=""/>
    <s v=""/>
    <s v="Declarar IMPROCEDENTE el recurso de reconsideración interpuesto por la empresa PROTEFISH S.A.C."/>
    <s v="DPCHDI"/>
    <m/>
    <m/>
    <m/>
    <s v="RECONSIDERACION"/>
    <x v="20"/>
    <m/>
    <m/>
    <m/>
    <s v="IMPROCEDENTE"/>
  </r>
  <r>
    <n v="310"/>
    <s v="00310-2022-PRODUCE/DGPCHDI"/>
    <s v="00013263-2022"/>
    <s v="MAYO"/>
    <d v="2022-05-06T00:00:00"/>
    <d v="2022-05-04T00:00:00"/>
    <m/>
    <s v=""/>
    <s v=""/>
    <s v=""/>
    <s v="Otorgar a favor de la EMPRESA PESQUERA CD E.I.R.L., la autorización de incremento de flota para construir una nueva embarcación pesquera. "/>
    <s v="DECHDI"/>
    <m/>
    <m/>
    <m/>
    <s v="TUPA 02"/>
    <x v="2"/>
    <m/>
    <m/>
    <s v="AIF"/>
    <m/>
  </r>
  <r>
    <n v="311"/>
    <s v="00311-2022-PRODUCE/DGPCHDI"/>
    <s v="00022074-2022"/>
    <s v="MAYO"/>
    <d v="2022-05-10T00:00:00"/>
    <d v="2022-05-04T00:00:00"/>
    <m/>
    <s v=""/>
    <s v=""/>
    <s v=""/>
    <s v="Aprobar a favor de la empresa PABLO Y VASCO E.I.R.L. el cambio de titular del permiso de pesca para operar la embarcación pesquera LINDA ROSA "/>
    <s v="DECHDI"/>
    <m/>
    <m/>
    <m/>
    <s v="TUPA 10"/>
    <x v="9"/>
    <m/>
    <m/>
    <m/>
    <m/>
  </r>
  <r>
    <n v="312"/>
    <s v="00312-2022-PRODUCE/DGPCHDI"/>
    <s v="00008224-2022"/>
    <s v="MAYO"/>
    <d v="2022-05-06T00:00:00"/>
    <d v="2022-05-05T00:00:00"/>
    <m/>
    <s v=""/>
    <s v=""/>
    <s v=""/>
    <s v="Otorgar a la empresa FENIX POWER PERU S.A., autorización para realizar las actividades de colecta de recursos hidrobiológicos "/>
    <s v="DECHDI"/>
    <m/>
    <m/>
    <m/>
    <s v="TUPA 23"/>
    <x v="7"/>
    <m/>
    <m/>
    <m/>
    <m/>
  </r>
  <r>
    <n v="313"/>
    <s v="00313-2022-PRODUCE/DGPCHDI"/>
    <s v="00079424-2021"/>
    <s v="MAYO"/>
    <d v="2022-05-06T00:00:00"/>
    <d v="2022-05-06T00:00:00"/>
    <m/>
    <s v=""/>
    <s v=""/>
    <s v=""/>
    <s v="Aprobar a favor de la empresa TRANSPORTES ANGHELLO S.A.C., el cambio de titular del permiso de pesca para operar la embarcación pesquera MARIBEL I "/>
    <s v="DECHDI"/>
    <m/>
    <m/>
    <m/>
    <s v="TUPA 10"/>
    <x v="9"/>
    <m/>
    <m/>
    <m/>
    <m/>
  </r>
  <r>
    <n v="314"/>
    <s v="00314-2022-PRODUCE/DGPCHDI"/>
    <s v="00019870-2022"/>
    <s v="MAYO"/>
    <d v="2022-05-09T00:00:00"/>
    <d v="2022-05-06T00:00:00"/>
    <m/>
    <s v=""/>
    <s v=""/>
    <s v=""/>
    <s v="Aprobar a favor de la empresa PESQUERA ORLAND S.A.C. el cambio de titular del permiso de pesca para operar la embarcación pesquera MI JUAN AUGUSTO "/>
    <s v="DECHDI"/>
    <m/>
    <m/>
    <m/>
    <s v="TUPA 10"/>
    <x v="9"/>
    <m/>
    <m/>
    <m/>
    <m/>
  </r>
  <r>
    <n v="315"/>
    <s v="00315-2022-PRODUCE/DGPCHDI"/>
    <s v="00027687-2022"/>
    <s v="MAYO"/>
    <d v="2022-05-09T00:00:00"/>
    <d v="2022-05-09T00:00:00"/>
    <n v="6007"/>
    <s v="FORTUNO"/>
    <s v="PT-6007-CM"/>
    <s v="PESQUERA TERRANOVA S.A.C."/>
    <s v="Autorizar la incorporación definitiva del PMCE para la extracción del recurso Merluza proveniente de la embarcación FORTUNO con matrícula PT-6007-CM a favor de la embarcación CAMELOT de matrícula CO-13021-PM; solicitada por la empresa PESQUERA TERRANOVA S.A.C. a través del escrito con registro N° 00027687-2022. "/>
    <s v="DECHDI"/>
    <m/>
    <m/>
    <m/>
    <s v="TUPA 13"/>
    <x v="14"/>
    <m/>
    <m/>
    <m/>
    <m/>
  </r>
  <r>
    <n v="316"/>
    <s v="00316-2022-PRODUCE/DGPCHDI"/>
    <s v="00068642-2021"/>
    <s v="MAYO"/>
    <d v="2022-05-10T00:00:00"/>
    <d v="2022-05-09T00:00:00"/>
    <m/>
    <s v=""/>
    <s v=""/>
    <s v=""/>
    <s v="Declarar la conclusión del procedimiento de queja por defecto de tramitación, sin pronunciamiento sobre el fondo, formulada por la empresa CONSORCIO INDUSTRIAL SUR PERU S.A.C."/>
    <s v="DPCHDI"/>
    <m/>
    <m/>
    <m/>
    <s v=" - "/>
    <x v="17"/>
    <m/>
    <m/>
    <m/>
    <m/>
  </r>
  <r>
    <n v="317"/>
    <s v="00317-2022-PRODUCE/DGPCHDI"/>
    <s v="00082812-2022"/>
    <s v="MAYO"/>
    <d v="2022-05-12T00:00:00"/>
    <d v="2022-05-10T00:00:00"/>
    <m/>
    <s v=""/>
    <s v=""/>
    <s v=""/>
    <s v="Declarar IMPROCEDENTE, la solicitud de cambio de titular de la Licencia de Operación de la planta de procesamiento pesquero para la producción de harina de pescado de alto contenido proteínico presentada por la empresa GER EXPORT S.A."/>
    <s v="DPCHDI"/>
    <m/>
    <m/>
    <m/>
    <s v="TUPA 29"/>
    <x v="6"/>
    <m/>
    <m/>
    <m/>
    <s v="IMPROCEDENTE"/>
  </r>
  <r>
    <n v="318"/>
    <s v="00318-2022-PRODUCE/DGPCHDI"/>
    <s v="00036930-2021"/>
    <s v="MAYO"/>
    <d v="2022-05-12T00:00:00"/>
    <d v="2022-05-10T00:00:00"/>
    <m/>
    <s v=""/>
    <s v=""/>
    <s v=""/>
    <s v="Declarar IMPROCEDENTE el recurso de reconsideración interpuesto por la empresa RUNAPESCA S.A.C., "/>
    <s v="DPCHDI"/>
    <m/>
    <m/>
    <m/>
    <s v="RECONSIDERACION"/>
    <x v="20"/>
    <m/>
    <m/>
    <m/>
    <s v="IMPROCEDENTE"/>
  </r>
  <r>
    <n v="319"/>
    <s v="00319-2022-PRODUCE/DGPCHDI"/>
    <s v="00040981-2021"/>
    <s v="MAYO"/>
    <d v="2022-05-16T00:00:00"/>
    <d v="2022-05-12T00:00:00"/>
    <m/>
    <s v=""/>
    <s v=""/>
    <s v=""/>
    <s v="Declarar que carece de objeto pronunciarse respecto al recurso de reconsideración interpuesto por el señor SANTOS SERAPIO TEMOCHE."/>
    <s v="DECHDI"/>
    <m/>
    <m/>
    <s v="MENOR ESCALA"/>
    <s v="RECONSIDERACION"/>
    <x v="4"/>
    <m/>
    <m/>
    <m/>
    <m/>
  </r>
  <r>
    <n v="320"/>
    <s v="00320-2022-PRODUCE/DGPCHDI"/>
    <s v="00016071-2022"/>
    <s v="MAYO"/>
    <d v="2022-05-27T00:00:00"/>
    <d v="2022-05-12T00:00:00"/>
    <m/>
    <s v=""/>
    <s v=""/>
    <s v=""/>
    <s v="Declarar como no presentada la solicitud de cambio de titular del permiso de pesca para operar la embarcación pesquera RICHARD ALEXANDER "/>
    <s v="DECHDI"/>
    <m/>
    <m/>
    <m/>
    <s v="TUPA 10"/>
    <x v="9"/>
    <m/>
    <m/>
    <m/>
    <s v="DECLARAR COMO NO PRESENTADA"/>
  </r>
  <r>
    <n v="321"/>
    <s v="00321-2022-PRODUCE/DGPCHDI"/>
    <s v="00026308-2022"/>
    <s v="MAYO"/>
    <d v="2022-05-13T00:00:00"/>
    <d v="2022-05-12T00:00:00"/>
    <m/>
    <s v=""/>
    <s v=""/>
    <s v=""/>
    <s v="SUSPENDER temporalmente y por única vez la licencia de operación otorgada a la empresa COMPLEJO INDUSTRIAL SKAVOS S.A.C., "/>
    <s v="DPCHDI"/>
    <m/>
    <m/>
    <m/>
    <s v="TUPA 30"/>
    <x v="10"/>
    <m/>
    <m/>
    <m/>
    <m/>
  </r>
  <r>
    <n v="322"/>
    <s v="00322-2022-PRODUCE/DGPCHDI"/>
    <s v="00012283-2022"/>
    <s v="MAYO"/>
    <d v="2022-05-13T00:00:00"/>
    <d v="2022-05-12T00:00:00"/>
    <m/>
    <s v=""/>
    <s v=""/>
    <s v=""/>
    <s v="Otorgar a la empresa STATKRAFT PERU S.A., autorización para realizar las actividades de colecta de recursos hidrobiológicos "/>
    <s v="DECHDI"/>
    <m/>
    <m/>
    <m/>
    <s v="TUPA 23"/>
    <x v="7"/>
    <m/>
    <m/>
    <m/>
    <m/>
  </r>
  <r>
    <n v="323"/>
    <s v="00323-2022-PRODUCE/DGPCHDI"/>
    <s v="00016180-2022"/>
    <s v="MAYO"/>
    <d v="2022-05-13T00:00:00"/>
    <d v="2022-05-12T00:00:00"/>
    <m/>
    <s v=""/>
    <s v=""/>
    <s v=""/>
    <s v="Otorgar al PROYECTO ESPECIAL OLMOS TINAJONES, autorización para realizar las actividades de colecta de recursos hidrobiológicos "/>
    <s v="DECHDI"/>
    <m/>
    <m/>
    <m/>
    <s v="TUPA 23"/>
    <x v="7"/>
    <m/>
    <m/>
    <m/>
    <m/>
  </r>
  <r>
    <n v="324"/>
    <s v="00324-2022-PRODUCE/DGPCHDI"/>
    <s v="00012399-2022"/>
    <s v="MAYO"/>
    <d v="2022-05-13T00:00:00"/>
    <d v="2022-05-12T00:00:00"/>
    <m/>
    <s v=""/>
    <s v=""/>
    <s v=""/>
    <s v="Otorgar a la empresa STATKRAFT PERU S.A., autorización para realizar las actividades de colecta de recursos hidrobiológicos"/>
    <s v="DECHDI"/>
    <m/>
    <m/>
    <m/>
    <s v="TUPA 23"/>
    <x v="7"/>
    <m/>
    <m/>
    <m/>
    <m/>
  </r>
  <r>
    <n v="325"/>
    <s v="00325-2022-PRODUCE/DGPCHDI"/>
    <s v="00010081-2022"/>
    <s v="MAYO"/>
    <d v="2022-05-13T00:00:00"/>
    <d v="2022-05-12T00:00:00"/>
    <m/>
    <s v=""/>
    <s v=""/>
    <s v=""/>
    <s v="Otorgar a la empresa CONCESIONARIA LINEA DE TRANSMISION CCNCM S.A.C., autorización para realizar las actividades de colecta de recursos hidrobiológicos "/>
    <s v="DECHDI"/>
    <m/>
    <m/>
    <m/>
    <s v="TUPA 23"/>
    <x v="7"/>
    <m/>
    <m/>
    <m/>
    <m/>
  </r>
  <r>
    <n v="326"/>
    <s v="00326-2022-PRODUCE/DGPCHDI"/>
    <s v="00009062-2022"/>
    <s v="MAYO"/>
    <d v="2022-05-13T00:00:00"/>
    <d v="2022-05-12T00:00:00"/>
    <m/>
    <s v=""/>
    <s v=""/>
    <s v=""/>
    <s v="Otorgar a la empresa SHAHUINDO S.A.C., autorización para realizar las actividades de colecta de recursos hidrobiológicos. "/>
    <s v="DECHDI"/>
    <m/>
    <m/>
    <m/>
    <s v="TUPA 23"/>
    <x v="7"/>
    <m/>
    <m/>
    <m/>
    <m/>
  </r>
  <r>
    <n v="327"/>
    <s v="00327-2022-PRODUCE/DGPCHDI"/>
    <s v="00012775-2022"/>
    <s v="MAYO"/>
    <d v="2022-05-13T00:00:00"/>
    <d v="2022-05-12T00:00:00"/>
    <m/>
    <s v=""/>
    <s v=""/>
    <s v=""/>
    <s v="Rectificar el error material contenido en el extremo del considerando 10 de la Resolución Directoral 109-2022-PRODUCE/DGPCHDI"/>
    <s v="DPCHDI"/>
    <m/>
    <m/>
    <m/>
    <s v=" - "/>
    <x v="8"/>
    <m/>
    <m/>
    <m/>
    <m/>
  </r>
  <r>
    <n v="328"/>
    <s v="00328-2022-PRODUCE/DGPCHDI"/>
    <s v="00026798-2022"/>
    <s v="MAYO"/>
    <d v="2022-05-13T00:00:00"/>
    <d v="2022-05-12T00:00:00"/>
    <m/>
    <s v=""/>
    <s v=""/>
    <s v=""/>
    <s v="Autorizar temporalmente, el uso y disfrute del PMCE remanente de la embarcación pesquera TASA 45 "/>
    <s v="DECHDI"/>
    <m/>
    <m/>
    <m/>
    <s v=" - "/>
    <x v="13"/>
    <m/>
    <m/>
    <m/>
    <m/>
  </r>
  <r>
    <n v="329"/>
    <s v="00329-2022-PRODUCE/DGPCHDI"/>
    <s v="00005490-2022"/>
    <s v="MAYO"/>
    <d v="2022-05-13T00:00:00"/>
    <d v="2022-05-12T00:00:00"/>
    <m/>
    <s v=""/>
    <s v=""/>
    <s v=""/>
    <s v="Otorgar a la empresa STATKRAFT PERU S.A., autorización para realizar las actividades de colecta de recursos hidrobiológicos "/>
    <s v="DECHDI"/>
    <m/>
    <m/>
    <m/>
    <s v="TUPA 23"/>
    <x v="7"/>
    <m/>
    <m/>
    <m/>
    <m/>
  </r>
  <r>
    <n v="330"/>
    <s v="00330-2022-PRODUCE/DGPCHDI"/>
    <s v="00007280-2022"/>
    <s v="MAYO"/>
    <d v="2022-05-13T00:00:00"/>
    <d v="2022-05-12T00:00:00"/>
    <m/>
    <s v=""/>
    <s v=""/>
    <s v=""/>
    <s v="Otorgar a la empresa MINSUR S.A, autorización para realizar las actividades de colecta de recursos hidrobiológicos"/>
    <s v="DECHDI"/>
    <m/>
    <m/>
    <m/>
    <s v="TUPA 23"/>
    <x v="7"/>
    <m/>
    <m/>
    <m/>
    <m/>
  </r>
  <r>
    <n v="331"/>
    <s v="00331-2022-PRODUCE/DGPCHDI"/>
    <s v="00007565-2022"/>
    <s v="MAYO"/>
    <d v="2022-05-13T00:00:00"/>
    <d v="2022-05-12T00:00:00"/>
    <m/>
    <s v=""/>
    <s v=""/>
    <s v=""/>
    <s v="Otorgar a la empresa MINERA BARRICK PERU S.A., autorización para realizar las actividades de colecta de recursos hidrobiológicos "/>
    <s v="DECHDI"/>
    <m/>
    <m/>
    <m/>
    <s v="TUPA 23"/>
    <x v="7"/>
    <m/>
    <m/>
    <m/>
    <m/>
  </r>
  <r>
    <n v="332"/>
    <s v="00332-2022-PRODUCE/DGPCHDI"/>
    <s v="00008000-2022"/>
    <s v="MAYO"/>
    <d v="2022-05-13T00:00:00"/>
    <d v="2022-05-12T00:00:00"/>
    <m/>
    <s v=""/>
    <s v=""/>
    <s v=""/>
    <s v="Otorgar a la empresa HIDROELECTRICA HUANCHOR S.A.C., autorización para realizar las actividades de colecta de recursos hidrobiológicos "/>
    <s v="DECHDI"/>
    <m/>
    <m/>
    <m/>
    <s v="TUPA 23"/>
    <x v="7"/>
    <m/>
    <m/>
    <m/>
    <m/>
  </r>
  <r>
    <n v="333"/>
    <s v="00333-2022-PRODUCE/DGPCHDI"/>
    <s v="00020594-2022"/>
    <s v="MAYO"/>
    <d v="2022-05-13T00:00:00"/>
    <d v="2022-05-12T00:00:00"/>
    <m/>
    <s v=""/>
    <s v=""/>
    <s v=""/>
    <s v="Rectificar el error material contenido los considerandos 4 y 7, de parte considerativa, y el artículo 1 de parte resolutiva, de la Resolución Directoral 757-2021-produce/dgpchdi"/>
    <s v="DECHDI"/>
    <m/>
    <m/>
    <m/>
    <s v=" - "/>
    <x v="8"/>
    <m/>
    <m/>
    <m/>
    <m/>
  </r>
  <r>
    <n v="334"/>
    <s v="00334-2022-PRODUCE/DGPCHDI"/>
    <s v="00008006-2022"/>
    <s v="MAYO"/>
    <d v="2022-05-13T00:00:00"/>
    <d v="2022-05-12T00:00:00"/>
    <m/>
    <s v=""/>
    <s v=""/>
    <s v=""/>
    <s v="Otorgar a la empresa HIDROELECTRICA HUANCHOR S.A.C., autorización para realizar las actividades de colecta de recursos hidrobiológicos "/>
    <s v="DECHDI"/>
    <m/>
    <m/>
    <m/>
    <s v="TUPA 23"/>
    <x v="7"/>
    <m/>
    <m/>
    <m/>
    <m/>
  </r>
  <r>
    <n v="335"/>
    <s v="00335-2022-PRODUCE/DGPCHDI"/>
    <m/>
    <s v="MAYO"/>
    <m/>
    <d v="2022-05-12T00:00:00"/>
    <m/>
    <s v=""/>
    <s v=""/>
    <s v=""/>
    <m/>
    <m/>
    <m/>
    <m/>
    <m/>
    <s v=" - "/>
    <x v="3"/>
    <m/>
    <m/>
    <m/>
    <m/>
  </r>
  <r>
    <n v="336"/>
    <s v="00336-2022-PRODUCE/DGPCHDI"/>
    <s v="00021660-2022"/>
    <s v="MAYO"/>
    <d v="2022-05-16T00:00:00"/>
    <d v="2022-05-12T00:00:00"/>
    <n v="5489"/>
    <s v="PEDRO ESTEBAN"/>
    <s v="PL-5489-CM"/>
    <s v="EMPRESA PESQUERA JAIS S.A.C."/>
    <s v="Otorgar a favor de la EMPRESA PESQUERA JAIS S.A.C., la autorización de incremento de flota para construir una nueva embarcación pesquera de 34.95 m³ de capacidad de bodega, vía sustitución de la embarcación pesquera no siniestrada PEDRO ESTEBAN con matrícula PL-5489-CM y 34.95 m³ de capacidad de bodega, para la extracción del recurso Anchoveta con destino al consumo humano indirecto."/>
    <s v="DECHDI"/>
    <m/>
    <m/>
    <m/>
    <s v="TUPA 02"/>
    <x v="2"/>
    <m/>
    <m/>
    <s v="AIF"/>
    <m/>
  </r>
  <r>
    <n v="337"/>
    <s v="00337-2022-PRODUCE/DGPCHDI"/>
    <s v="00028402-2022"/>
    <s v="MAYO"/>
    <d v="2022-05-13T00:00:00"/>
    <d v="2022-05-12T00:00:00"/>
    <m/>
    <s v=""/>
    <s v=""/>
    <s v=""/>
    <s v="Declarar que la solicitud de modificación del permiso de pesca para operar la e/p HILLARY-I en el extremo referido a la denominación del titular PESQUERA ARTESANAL EL FERROL S.A.C. a PESQUERA ARTESANAL EL FERROL E.I.R.L. ha sido aprobada automáticamente ..."/>
    <s v="DECHDI"/>
    <m/>
    <m/>
    <m/>
    <s v="TUPA 09"/>
    <x v="4"/>
    <m/>
    <m/>
    <m/>
    <m/>
  </r>
  <r>
    <n v="338"/>
    <s v="00338-2022-PRODUCE/DGPCHDI"/>
    <s v="00025719-2022"/>
    <s v="MAYO"/>
    <d v="2022-05-16T00:00:00"/>
    <d v="2022-05-12T00:00:00"/>
    <n v="21140"/>
    <s v="NUESTRA SE?RA DE LA PAZ 3"/>
    <s v="CE-21140-CM"/>
    <s v="HUAMANCHUMO CASAS VICENTE ;SIPION DE HUAMANCHUMO MARIA VICTORIA"/>
    <s v="Declarar que la solicitud de ampliación del plazo para la ejecución de la autorización de incremento de flota dispuesta mediante Resolución Directoral Nº 00546-2020-PRODUCE/DGPCHDI de fecha 23 de noviembre de 2020, a favor de los señores VICENTE HUAMANCHUMO CASAS y MARIA VICTORIA SIPION DE HUAMANCHUMO, para la construcción de una nueva embarcación de 39.62 m3 de capacidad de bodega, vía sustitución de la embarcación pesquera no siniestrada NUESTRA SEÑORA DE LA PAZ 3 con matrícula CE-21140- CM y 39.62 m³ de capacidad de bodega, para la extracción de los recursos Anchoveta con destino al consumo humano indirecto; solicitada mediante el escrito con registro Nº 00025719-2022, ha sido aprobada automáticamente a la fecha de presentación de dicha solicitud, en concordancia con el artículo 3 3 del TUO de la Ley Nº 27444."/>
    <s v="DECHDI"/>
    <m/>
    <m/>
    <m/>
    <s v="TUPA 63"/>
    <x v="19"/>
    <m/>
    <m/>
    <s v="AMPLIACION DE PLAZO AIF"/>
    <m/>
  </r>
  <r>
    <n v="339"/>
    <s v="00339-2022-PRODUCE/DGPCHDI"/>
    <m/>
    <s v="MAYO"/>
    <m/>
    <d v="2022-05-12T00:00:00"/>
    <m/>
    <s v=""/>
    <s v=""/>
    <s v=""/>
    <m/>
    <m/>
    <m/>
    <m/>
    <m/>
    <s v=" - "/>
    <x v="3"/>
    <m/>
    <m/>
    <m/>
    <m/>
  </r>
  <r>
    <n v="340"/>
    <s v="00340-2022-PRODUCE/DGPCHDI"/>
    <s v="00008434-2022"/>
    <s v="MAYO"/>
    <d v="2022-05-16T00:00:00"/>
    <d v="2022-05-16T00:00:00"/>
    <m/>
    <s v=""/>
    <s v=""/>
    <s v=""/>
    <s v="Otorgar a la empresa COMPAÑIA MINERA CHUNGAR S.A.C., autorización para realizar las actividades de colecta de recursos hidrobiológicos"/>
    <s v="DECHDI"/>
    <m/>
    <m/>
    <m/>
    <s v="TUPA 23"/>
    <x v="7"/>
    <m/>
    <m/>
    <m/>
    <m/>
  </r>
  <r>
    <n v="341"/>
    <s v="00341-2022-PRODUCE/DGPCHDI"/>
    <s v="00000783-2022"/>
    <s v="MAYO"/>
    <d v="2022-05-17T00:00:00"/>
    <d v="2022-05-16T00:00:00"/>
    <m/>
    <s v=""/>
    <s v=""/>
    <s v=""/>
    <s v="APROBAR a favor de la empresa MANGIARE SEAFOOD S.A.C., el cambio de titularidad de la licencia de operación de la planta de procesamiento pesquero para la producción de congelado de productos hidrobiológicos"/>
    <s v="DPCHDI"/>
    <m/>
    <m/>
    <m/>
    <s v="TUPA 29"/>
    <x v="6"/>
    <m/>
    <m/>
    <m/>
    <m/>
  </r>
  <r>
    <n v="342"/>
    <s v="00342-2022-PRODUCE/DGPCHDI"/>
    <s v="00017560-2022"/>
    <s v="MAYO"/>
    <d v="2022-05-16T00:00:00"/>
    <d v="2022-05-16T00:00:00"/>
    <m/>
    <s v=""/>
    <s v=""/>
    <s v=""/>
    <s v="Disponer la reconstrucción del expediente con registro No. 00027131-2018"/>
    <s v="DGPCHDI"/>
    <m/>
    <m/>
    <m/>
    <s v=" - "/>
    <x v="13"/>
    <s v="RECONSTRUCCION DE EXPEDIENTE"/>
    <m/>
    <m/>
    <m/>
  </r>
  <r>
    <n v="343"/>
    <s v="00343-2022-PRODUCE/DGPCHDI"/>
    <s v="00017848-2022"/>
    <s v="MAYO"/>
    <d v="2022-05-16T00:00:00"/>
    <d v="2022-05-16T00:00:00"/>
    <m/>
    <s v=""/>
    <s v=""/>
    <s v=""/>
    <s v="Aprobar el Listado de Asignación de Límites Máximos de Captura por Embarcación de la Zona Norte-Centro para la extracción del recurso Anchoveta, correspondiente a la Primera Temporada de Pesca de Anchoveta del año 2022 de la Zona Norte-Centro."/>
    <s v="DGPCHDI"/>
    <m/>
    <m/>
    <m/>
    <s v=" - "/>
    <x v="0"/>
    <s v="ANCHOVETA"/>
    <m/>
    <m/>
    <m/>
  </r>
  <r>
    <n v="344"/>
    <s v="00344-2022-PRODUCE/DGPCHDI"/>
    <s v="00021905-2022"/>
    <s v="MAYO"/>
    <d v="2022-05-18T00:00:00"/>
    <d v="2022-05-16T00:00:00"/>
    <n v="20064"/>
    <s v="ARCA DE NOE IV"/>
    <s v="PT-20064-PM"/>
    <s v="PANTA PANTA HECTOR ;PANTA PANTA PERCY ;PANTA PANTA SEBASTIAN ALBERTO ;PANTA PANTA TEOFILO"/>
    <s v="Declarar que la solicitud de ampliación del plazo para la ejecución de la autorización de incremento de flota dispuesta mediante Resolución Directoral Nº 00066-2021-PRODUCE/DGPCHDI de fecha 25 de enero de 2021, a favor de los señores HÉCTOR PANTA PANTA, SEBASTIAN ALBERTO PANTA PANTA, TEOFILO PANTA PANTA y PERCY PANTA PANTA, para la construcción de una nueva embarcación de 92.34 m3 de capacidad de bodega, vía sustitución de la embarcación pesquera no siniestrada ARCA DE NOE IV con matrícula PT-20064-PM y 92.34 m3 de capacidad de bodega, para la extracción de los recursos Anchoveta y Sardina con destino al consumo humano indirecto; solicitada mediante el escrito con registro Nº 00016237- 2022, ha sido aprobada automáticamente a la fecha de presentación de dicha solicitud, en concordancia con el artículo 32 del TUO de la Ley Nº 27444."/>
    <s v="DECHDI"/>
    <m/>
    <m/>
    <m/>
    <s v="TUPA 63"/>
    <x v="19"/>
    <m/>
    <m/>
    <s v="AMPLIACION DE PLAZO AIF"/>
    <m/>
  </r>
  <r>
    <n v="345"/>
    <s v="00345-2022-PRODUCE/DGPCHDI"/>
    <s v="00025876-2019"/>
    <s v="MAYO"/>
    <d v="2022-05-17T00:00:00"/>
    <d v="2022-05-17T00:00:00"/>
    <m/>
    <s v=""/>
    <s v=""/>
    <s v=""/>
    <s v="Declarar que carece de objeto emitir pronunciamiento respecto del recurso de reconsideración interpuesto por el señor FRANK MILUTIN PUENTE DJUROVICH"/>
    <s v="DECHDI"/>
    <m/>
    <m/>
    <m/>
    <s v="RECONSIDERACION"/>
    <x v="13"/>
    <m/>
    <m/>
    <m/>
    <m/>
  </r>
  <r>
    <n v="346"/>
    <s v="00346-2022-PRODUCE/DGPCHDI"/>
    <s v="00026201-2022"/>
    <s v="MAYO"/>
    <d v="2022-05-18T00:00:00"/>
    <d v="2022-05-17T00:00:00"/>
    <m/>
    <s v=""/>
    <s v=""/>
    <s v=""/>
    <s v="Dejar sin efecto el art. 2 de la Resolución Directoral 472-2019-PRODUCE/DGPCHDI que dispuso determinado condicionamiento al cambio de titularidad de la licencia de operación otorgada a favor de la empresa FORTUNA ATUNEROS CONGELADORES S.A.C., hoy MARPROTEIN S.A.C."/>
    <s v="DPCHDI"/>
    <m/>
    <m/>
    <m/>
    <s v=" - "/>
    <x v="13"/>
    <s v="DEJAR SIN EFECTO CONDICIONAMIENTO A LA VIGENCIA DEL PERMISO DE PESCA"/>
    <m/>
    <m/>
    <m/>
  </r>
  <r>
    <n v="347"/>
    <s v="00347-2022-PRODUCE/DGPCHDI"/>
    <s v="00030479-2022"/>
    <s v="MAYO"/>
    <d v="2022-05-19T00:00:00"/>
    <d v="2022-05-18T00:00:00"/>
    <n v="21127"/>
    <s v="MI HERMINIA"/>
    <s v="PT-21127-PM"/>
    <s v="JACINTO CHUNGA DEMETRIO ;JACINTO PANTA LUCAS ;PANTA DE JACINTO MARIA SANTOS TRINIDAD ;PANTA PANTA DE JACINTO LIDIA"/>
    <s v="Declarar que la solicitud de ampliación del plazo para la ejecución de la autorización de incremento de flota dispuesta mediante Resolución Directoral Nº 00613-2020-PRODUCE/DGPCHDI de fecha 16 de diciembre de 2020, a favor de los señores DEMETRIO JACINTO CHUNGA, MARIA SANTOS TRINIDAD PANTA DE JACINTO, LUCAS JACINTO PANTA y LIDIA PANTA PANTA DE JACINTO, para la construcción de una nueva embarcación de 92.75 m3 de capacidad de bodega, vía sustitución de la embarcación pesquera no siniestrada MI HERMINIA con matrícula PT-21127-PM y 92.75 m³ de capacidad de bodega, para la extracción del recurso Anchoveta con destino al consumo humano indirecto; solicitada mediante el escrito con registro Nº 00030479- 2022, ha sido aprobada automáticamente a la fecha de presentación de dicha solicitud, en concordancia con el artículo 33 del TUO de la Ley Nº 27444"/>
    <s v="DECHDI"/>
    <m/>
    <m/>
    <m/>
    <s v="TUPA 63"/>
    <x v="19"/>
    <m/>
    <m/>
    <s v="AMPLIACION DE PLAZO AIF"/>
    <m/>
  </r>
  <r>
    <n v="348"/>
    <s v="00348-2022-PRODUCE/DGPCHDI"/>
    <s v="00034148-2021"/>
    <s v="MAYO"/>
    <d v="2022-05-19T00:00:00"/>
    <d v="2022-05-19T00:00:00"/>
    <n v="6103"/>
    <s v="PUNTILLA I"/>
    <s v="PT-6103-PM"/>
    <s v="AGROPESCA S.A."/>
    <s v="Aceptar el desistimiento del procedimiento iniciado con el escrito de registro Nº 00018218-2018, referido a la solicitud de autorización de incremento de flota para ampliar el permiso de pesca de la embarcación pesquera MIGUEL I con matrícula PT-10947-CM, en relación a la extracción del recurso Merluza, vía sustitución de la embarcación pesquera PUNTIILA l con matrícula PT-6103-PM, formulado por la empresa AGROPESCA S.A.C. mediante el escrito con registro N° 00031707-2022; dándose por concluido el mencionado procedimiento administrativo._x000d_"/>
    <s v="DECHDI"/>
    <m/>
    <m/>
    <m/>
    <s v="TUPA 02"/>
    <x v="2"/>
    <m/>
    <m/>
    <s v="AIF"/>
    <s v="DESISTIMIENTO"/>
  </r>
  <r>
    <n v="349"/>
    <s v="00349-2022-PRODUCE/DGPCHDI"/>
    <s v="00031695-2022"/>
    <s v="MAYO"/>
    <d v="2022-05-19T00:00:00"/>
    <d v="2022-05-19T00:00:00"/>
    <n v="10947"/>
    <s v="MIGUEL I"/>
    <s v="PT-10947-CM"/>
    <s v="AGROPESCA S.A."/>
    <s v="Levantar la suspensión dispuestas en la Resoluciones Directorales N° 299-2016-PRODUCE/DGCHD y N° 303-2016-PRODUCE/DGCHD, con relación a la explotación de PMCE de las embarcaciones PUNTILLA I de matrícula PT-6103-PM y MIGUEL I con matrícula PT-10947-CM, respectivamente; y, consecuentemente, dejar sin efecto la disposición establecida en el artículo 3 de la Resolución Directoral N° 468-2016-PRODUCE/DGCHD, por los fundamentos expuestos en la parte considerativa de la presente resolución."/>
    <s v="DECHDI"/>
    <m/>
    <m/>
    <m/>
    <s v=" - "/>
    <x v="13"/>
    <s v="RATIFICACION DE VIGENCIA DE ASOCIACION O INCORPORACION DEIFINITIVA DE PMCE"/>
    <m/>
    <m/>
    <m/>
  </r>
  <r>
    <n v="350"/>
    <s v="00350-2022-PRODUCE/DGPCHDI"/>
    <s v="00034166-2021"/>
    <s v="MAYO"/>
    <d v="2022-05-19T00:00:00"/>
    <d v="2022-05-19T00:00:00"/>
    <m/>
    <s v=""/>
    <s v=""/>
    <s v=""/>
    <s v="Aceptar el desistimiento referido a la solicitud de asociación o incorporación definitiva del PMCE del recurso Merluza, de la embarcación pesquera MIGUEL I a favor de la embarcación SNAEFARI formulado por la empresa AGROPESCA S.A.C. "/>
    <s v="DECHDI"/>
    <m/>
    <m/>
    <m/>
    <s v="TUPA 12"/>
    <x v="14"/>
    <m/>
    <m/>
    <m/>
    <s v="DESISTIMIENTO"/>
  </r>
  <r>
    <n v="351"/>
    <s v="00351-2022-PRODUCE/DGPCHDI"/>
    <s v="00010657-2020"/>
    <s v="MAYO"/>
    <d v="2022-05-24T00:00:00"/>
    <d v="2022-05-19T00:00:00"/>
    <m/>
    <s v=""/>
    <s v=""/>
    <s v=""/>
    <s v="Declarar como no presentada la solicitud de permiso de pesca de menor escala para operar la embarcación pesquera MI ANDRES presentada por los señores SANTOS SERAPIO TEMOCHE PANTA y SANTOS CHAPILLIQUEN BAYONA"/>
    <s v="DECHDI"/>
    <m/>
    <m/>
    <s v="MENOR ESCALA ROP TUMBES"/>
    <s v=" - "/>
    <x v="4"/>
    <m/>
    <m/>
    <m/>
    <s v="DECLARAR COMO NO PRESENTADA"/>
  </r>
  <r>
    <n v="352"/>
    <s v="00352-2022-PRODUCE/DGPCHDI"/>
    <s v="00120128-2019"/>
    <s v="MAYO"/>
    <d v="2022-05-22T00:00:00"/>
    <d v="2022-05-19T00:00:00"/>
    <m/>
    <s v=""/>
    <s v=""/>
    <s v=""/>
    <s v="Declarar IMPROCEDENTE el recurso de reconsideración interpuesto por la empresa PRODUCTOS PESQUEROS DEL SUR S.A.-PROPESUR S.A"/>
    <s v="DPCHDI"/>
    <m/>
    <m/>
    <m/>
    <s v="RECONSIDERACION"/>
    <x v="20"/>
    <m/>
    <m/>
    <m/>
    <s v="IMPROCEDENTE"/>
  </r>
  <r>
    <n v="353"/>
    <s v="00353-2022-PRODUCE/DGPCHDI"/>
    <s v="00029104-2022"/>
    <s v="MAYO"/>
    <d v="2022-05-22T00:00:00"/>
    <d v="2022-05-21T00:00:00"/>
    <m/>
    <s v=""/>
    <s v=""/>
    <s v=""/>
    <s v="Otorgar a la empresa GEOPAXI S.A., permiso de pesca para operar la embarcación pesquera de cerco de bandera ecuatoriana denominada EILEEN MARIE"/>
    <s v="DECHDI"/>
    <m/>
    <m/>
    <m/>
    <s v="TUPA 17"/>
    <x v="1"/>
    <m/>
    <m/>
    <m/>
    <m/>
  </r>
  <r>
    <n v="354"/>
    <s v="00354-2022-PRODUCE/DGPCHDI"/>
    <s v="00028524-2022"/>
    <s v="MAYO"/>
    <d v="2022-05-24T00:00:00"/>
    <d v="2022-05-23T00:00:00"/>
    <m/>
    <s v=""/>
    <s v=""/>
    <s v=""/>
    <s v="APROBAR por única vez la ampliación del plazo de la autorización de instalación otorgada mediante Resolución Directoral 377-2021-PRODUCE/DGPCHDI, presentada por la empresa PESQUERA CENTINELA S.A.C"/>
    <s v="DPCHDI"/>
    <m/>
    <m/>
    <m/>
    <s v="TUPA 25"/>
    <x v="15"/>
    <m/>
    <m/>
    <m/>
    <m/>
  </r>
  <r>
    <n v="355"/>
    <s v="00355-2022-PRODUCE/DGPCHDI"/>
    <s v="00018372-2022"/>
    <s v="MAYO"/>
    <d v="2022-05-24T00:00:00"/>
    <d v="2022-05-24T00:00:00"/>
    <m/>
    <s v=""/>
    <s v=""/>
    <s v=""/>
    <s v="Otorgar a la empresa ELECTRICA YANAPAMPA S.A.C., autorización para realizar las actividades de colecta de recursos hidrobiológicos "/>
    <s v="DECHDI"/>
    <m/>
    <m/>
    <m/>
    <s v="TUPA 23"/>
    <x v="7"/>
    <m/>
    <m/>
    <m/>
    <m/>
  </r>
  <r>
    <n v="356"/>
    <s v="00356-2022-PRODUCE/DGPCHDI"/>
    <s v="00024239-2022"/>
    <s v="MAYO"/>
    <d v="2022-05-25T00:00:00"/>
    <d v="2022-05-24T00:00:00"/>
    <m/>
    <s v=""/>
    <s v=""/>
    <s v=""/>
    <s v="Declarar como no presentada la solicitud de cambio de titular del permiso de pesca para operar la embarcación pesquera MARGARITA ISABEL, formulada por la empresa SERVICIOS CONTABLES MILLONES E.I.R.L "/>
    <s v="DECHDI"/>
    <m/>
    <m/>
    <m/>
    <s v="TUPA 10"/>
    <x v="9"/>
    <m/>
    <m/>
    <m/>
    <s v="DECLARAR COMO NO PRESENTADA"/>
  </r>
  <r>
    <n v="357"/>
    <s v="00357-2022-PRODUCE/DGPCHDI"/>
    <s v="00009654-2022"/>
    <s v="MAYO"/>
    <d v="2022-05-25T00:00:00"/>
    <d v="2022-05-25T00:00:00"/>
    <m/>
    <s v=""/>
    <s v=""/>
    <s v=""/>
    <s v="Otorgar a la empresa AURIFERA TRES CRUCES S.A., autorización para realizar las actividades de colecta de recursos hidrobiológicos "/>
    <s v="DECHDI"/>
    <m/>
    <m/>
    <m/>
    <s v="TUPA 23"/>
    <x v="7"/>
    <m/>
    <m/>
    <m/>
    <m/>
  </r>
  <r>
    <n v="358"/>
    <s v="00358-2022-PRODUCE/DGPCHDI"/>
    <s v="00009664-2022"/>
    <s v="MAYO"/>
    <d v="2022-05-25T00:00:00"/>
    <d v="2022-05-25T00:00:00"/>
    <m/>
    <s v=""/>
    <s v=""/>
    <s v=""/>
    <s v="Otorgar a la empresa AURIFERA TRES CRUCES S.A., autorización para realizar las actividades de colecta de recursos hidrobiológicos "/>
    <s v="DECHDI"/>
    <m/>
    <m/>
    <m/>
    <s v="TUPA 23"/>
    <x v="7"/>
    <m/>
    <m/>
    <m/>
    <m/>
  </r>
  <r>
    <n v="359"/>
    <s v="00359-2022-PRODUCE/DGPCHDI"/>
    <s v="00009667-2022"/>
    <s v="MAYO"/>
    <d v="2022-05-25T00:00:00"/>
    <d v="2022-05-25T00:00:00"/>
    <m/>
    <s v=""/>
    <s v=""/>
    <s v=""/>
    <s v="Otorgar a la empresa AURIFERA TRES CRUCES S.A., autorización para realizar las actividades de colecta de recursos hidrobiológicos "/>
    <s v="DECHDI"/>
    <m/>
    <m/>
    <m/>
    <s v="TUPA 23"/>
    <x v="7"/>
    <m/>
    <m/>
    <m/>
    <m/>
  </r>
  <r>
    <n v="360"/>
    <s v="00360-2022-PRODUCE/DGPCHDI"/>
    <s v="00032010-2022"/>
    <s v="MAYO"/>
    <d v="2022-05-27T00:00:00"/>
    <d v="2022-05-25T00:00:00"/>
    <m/>
    <s v=""/>
    <s v=""/>
    <s v=""/>
    <s v="SUSPENDER temporalmente y por única vez, los efectos de la Resolución Directoral N° 060-2010-PRODUCE/DGEPP, modificada por la Resolución Directoral N° 472-2019-PRODUCE/DGPCHDI y Resolución Directoral N° 202-2020-PRODUCE/DGPCHDI, que otorgó a la empresa MARPROTEIN S.A.C., licencia de operación de las plantas de procesamiento pesquero para la producción de curado y de harina residual, ésta última de carácter complementario y accesorio a su actividad principal de curado, con capacidades instaladas de 400 t/mes y 05 t/h, ubicadas en el Establecimiento Industrial Pesquero sito en la zona Industrial del Km. 45.3 de la Carretera Sullana-Paita, distrito de Colán, provincia de Paita, departamento de Piura."/>
    <s v="DPCHDI"/>
    <m/>
    <m/>
    <m/>
    <s v="TUPA 30"/>
    <x v="10"/>
    <m/>
    <m/>
    <m/>
    <m/>
  </r>
  <r>
    <n v="361"/>
    <s v="00361-2022-PRODUCE/DGPCHDI"/>
    <s v="00031409-2022"/>
    <s v="MAYO"/>
    <d v="2022-05-31T00:00:00"/>
    <d v="2022-05-30T00:00:00"/>
    <m/>
    <s v=""/>
    <s v=""/>
    <s v=""/>
    <s v="Aceptar el DESISTIMIENTO formulado por la empresa INDUSTRIAL PESQUERA YACILA S.A."/>
    <s v="DPCHDI"/>
    <m/>
    <m/>
    <m/>
    <s v="TUPA 29"/>
    <x v="6"/>
    <m/>
    <m/>
    <m/>
    <s v="DESISTIMIENTO"/>
  </r>
  <r>
    <n v="362"/>
    <s v="00362-2022-PRODUCE/DGPCHDI"/>
    <s v="00031312-2021"/>
    <s v="MAYO"/>
    <d v="2022-06-02T00:00:00"/>
    <d v="2022-05-30T00:00:00"/>
    <m/>
    <s v=""/>
    <s v=""/>
    <s v=""/>
    <s v="Declarar que carece de objeto pronunciarse respecto al recurso de reconsideración interpuesto por JUAN CARLOS BISMARCK MOSCOSO y BETTY JOHANNA CARRASCO MACEDA"/>
    <s v="DECHDI"/>
    <m/>
    <m/>
    <m/>
    <s v="RECONSIDERACION"/>
    <x v="4"/>
    <m/>
    <m/>
    <m/>
    <m/>
  </r>
  <r>
    <n v="363"/>
    <s v="00363-2022-PRODUCE/DGPCHDI"/>
    <s v="00024958-2022"/>
    <s v="MAYO"/>
    <d v="2022-06-06T00:00:00"/>
    <d v="2022-05-30T00:00:00"/>
    <n v="19017"/>
    <s v="MARIA RICARDINA 2"/>
    <s v="PL-19017-CM"/>
    <s v="CORPORACION DBALPI SAC"/>
    <s v="Aprobar a favor de la empresa CORPORACION D’BALPI S.A.C., el cambio de titular del permiso de pesca para operar la embarcación pesquera MARIA RICARDINA 2 con matrícula PL-19017-CM y 60.23 m3 de capacidad de bodega, en el extremo referido a la extracción del recurso Anchoveta con destino al consumo humano directo y del recurso Sardina con destino al consumo humano directo e indirecto. "/>
    <s v="DECHDI"/>
    <m/>
    <m/>
    <m/>
    <s v="TUPA 10"/>
    <x v="9"/>
    <m/>
    <m/>
    <m/>
    <m/>
  </r>
  <r>
    <n v="364"/>
    <s v="00364-2022-PRODUCE/DGPCHDI"/>
    <s v="00076126-2021"/>
    <s v="MAYO"/>
    <d v="2022-06-02T00:00:00"/>
    <d v="2022-05-30T00:00:00"/>
    <m/>
    <s v=""/>
    <s v=""/>
    <s v=""/>
    <s v="Otorgar a favor de la ciudadana NANCY MARISOL CARRASCO APAZA, la autorización para efectuar investigación pesquera especializada sin uso de embarcación"/>
    <s v="DECHDI"/>
    <m/>
    <m/>
    <m/>
    <s v="TUPA 22"/>
    <x v="12"/>
    <m/>
    <m/>
    <m/>
    <m/>
  </r>
  <r>
    <n v="365"/>
    <s v="00365-2022-PRODUCE/DGPCHDI"/>
    <s v="00013576-2022"/>
    <s v="MAYO"/>
    <d v="2022-06-02T00:00:00"/>
    <d v="2022-05-30T00:00:00"/>
    <m/>
    <s v=""/>
    <s v=""/>
    <s v=""/>
    <s v="Otorgar a la empresa SOCIEDAD MINERA EL BROCAL S.A.A., autorización para realizar las actividades de colecta de recursos hidrobiológicos "/>
    <s v="DECHDI"/>
    <m/>
    <m/>
    <m/>
    <s v="TUPA 23"/>
    <x v="7"/>
    <m/>
    <m/>
    <m/>
    <m/>
  </r>
  <r>
    <n v="366"/>
    <s v="00366-2022-PRODUCE/DGPCHDI"/>
    <s v="NO TIENE"/>
    <s v="MAYO"/>
    <m/>
    <d v="2022-05-30T00:00:00"/>
    <m/>
    <s v=""/>
    <s v=""/>
    <s v=""/>
    <s v="Otorgar a la empresa CIA MINERA COIMOLACHE SA, autorización para realizar las actividades de colecta de recursos hidrobiológicos "/>
    <m/>
    <m/>
    <m/>
    <m/>
    <s v=" - "/>
    <x v="3"/>
    <m/>
    <m/>
    <m/>
    <m/>
  </r>
  <r>
    <n v="367"/>
    <s v="00367-2022-PRODUCE/DGPCHDI"/>
    <s v="00013774-2022"/>
    <s v="MAYO"/>
    <d v="2022-06-02T00:00:00"/>
    <d v="2022-05-30T00:00:00"/>
    <m/>
    <s v=""/>
    <s v=""/>
    <s v=""/>
    <s v="Otorgar a la empresa CIA MINERA COIMOLACHE SA, autorización para realizar las actividades de colecta de recursos hidrobiológicos "/>
    <s v="DECHDI"/>
    <m/>
    <m/>
    <m/>
    <s v="TUPA 23"/>
    <x v="7"/>
    <m/>
    <m/>
    <m/>
    <m/>
  </r>
  <r>
    <n v="368"/>
    <s v="00368-2022-PRODUCE/DGPCHDI"/>
    <s v="00014146-2022"/>
    <s v="MAYO"/>
    <d v="2022-06-02T00:00:00"/>
    <d v="2022-05-30T00:00:00"/>
    <m/>
    <s v=""/>
    <s v=""/>
    <s v=""/>
    <s v="MODIFICACIÓN DE AUTORIZACIÓN COMPAÑIA MINERA CARAVELI S.A.C"/>
    <s v="DECHDI"/>
    <m/>
    <m/>
    <m/>
    <s v="TUPA 23"/>
    <x v="7"/>
    <m/>
    <m/>
    <m/>
    <m/>
  </r>
  <r>
    <n v="369"/>
    <s v="00369-2022-PRODUCE/DGPCHDI"/>
    <s v="00009014-2022"/>
    <s v="MAYO"/>
    <d v="2022-06-02T00:00:00"/>
    <d v="2022-05-30T00:00:00"/>
    <m/>
    <s v=""/>
    <s v=""/>
    <s v=""/>
    <s v="Otorgar a la empresa ELECTRO DUNAS S.A.A., autorización para realizar las actividades de colecta de recursos hidrobiológicos "/>
    <s v="DECHDI"/>
    <m/>
    <m/>
    <m/>
    <s v="TUPA 23"/>
    <x v="7"/>
    <m/>
    <m/>
    <m/>
    <m/>
  </r>
  <r>
    <n v="370"/>
    <s v="00370-2022-PRODUCE/DGPCHDI"/>
    <s v="00009318-2022"/>
    <s v="MAYO"/>
    <d v="2022-06-03T00:00:00"/>
    <d v="2022-05-31T00:00:00"/>
    <m/>
    <s v=""/>
    <s v=""/>
    <s v=""/>
    <s v="Otorgar a PROVIAS DESCENTRALIZADO, autorización para realizar las actividades de colecta de recursos hidrobiológicos "/>
    <s v="DECHDI"/>
    <m/>
    <m/>
    <m/>
    <s v="TUPA 23"/>
    <x v="7"/>
    <m/>
    <m/>
    <m/>
    <m/>
  </r>
  <r>
    <n v="371"/>
    <s v="00371-2022-PRODUCE/DGPCHDI"/>
    <s v="00009321-2022"/>
    <s v="MAYO"/>
    <d v="2022-06-02T00:00:00"/>
    <d v="2022-05-31T00:00:00"/>
    <m/>
    <s v=""/>
    <s v=""/>
    <s v=""/>
    <s v="Otorgar a PROVIAS DESCENTRALIZADO, autorización para realizar las actividades de colecta de recursos hidrobiológicos "/>
    <s v="DECHDI"/>
    <m/>
    <m/>
    <m/>
    <s v="TUPA 23"/>
    <x v="7"/>
    <m/>
    <m/>
    <m/>
    <m/>
  </r>
  <r>
    <n v="372"/>
    <s v="00372-2022-PRODUCE/DGPCHDI"/>
    <s v="00009325-2022"/>
    <s v="MAYO"/>
    <d v="2022-06-02T00:00:00"/>
    <d v="2022-05-31T00:00:00"/>
    <m/>
    <s v=""/>
    <s v=""/>
    <s v=""/>
    <s v="Otorgar a PROVIAS DESCENTRALIZADO, autorización para realizar las actividades de colecta de recursos hidrobiológicos "/>
    <s v="DECHDI"/>
    <m/>
    <m/>
    <m/>
    <s v="TUPA 23"/>
    <x v="7"/>
    <m/>
    <m/>
    <m/>
    <m/>
  </r>
  <r>
    <n v="373"/>
    <s v="00373-2022-PRODUCE/DGPCHDI"/>
    <s v="00009890-2022"/>
    <s v="MAYO"/>
    <d v="2022-06-02T00:00:00"/>
    <d v="2022-05-31T00:00:00"/>
    <m/>
    <s v=""/>
    <s v=""/>
    <s v=""/>
    <s v="Otorgar a PROVIAS DESCENTRALIZADO, autorización para realizar las actividades de colecta de recursos hidrobiológicos "/>
    <s v="DECHDI"/>
    <m/>
    <m/>
    <m/>
    <s v="TUPA 23"/>
    <x v="7"/>
    <m/>
    <m/>
    <m/>
    <m/>
  </r>
  <r>
    <n v="374"/>
    <s v="00374-2022-PRODUCE/DGPCHDI"/>
    <s v="00011227-2022"/>
    <s v="MAYO"/>
    <d v="2022-06-03T00:00:00"/>
    <d v="2022-05-31T00:00:00"/>
    <m/>
    <s v=""/>
    <s v=""/>
    <s v=""/>
    <s v="Otorgar a PROVIAS DESCENTRALIZADO, autorización para realizar las actividades de colecta de recursos hidrobiológicos "/>
    <s v="DECHDI"/>
    <m/>
    <m/>
    <m/>
    <s v="TUPA 23"/>
    <x v="7"/>
    <m/>
    <m/>
    <m/>
    <m/>
  </r>
  <r>
    <n v="375"/>
    <s v="00375-2022-PRODUCE/DGPCHDI"/>
    <s v="00011328-2022"/>
    <s v="MAYO"/>
    <d v="2022-06-03T00:00:00"/>
    <d v="2022-05-31T00:00:00"/>
    <m/>
    <s v=""/>
    <s v=""/>
    <s v=""/>
    <s v="Otorgar a la empresa NEXA RESOURCES PERU S.A.A., autorización para realizar las actividades de colecta "/>
    <s v="DECHDI"/>
    <m/>
    <m/>
    <m/>
    <s v="TUPA 23"/>
    <x v="7"/>
    <m/>
    <m/>
    <m/>
    <m/>
  </r>
  <r>
    <n v="376"/>
    <s v="00376-2022-PRODUCE/DGPCHDI"/>
    <s v="00012065-2022"/>
    <s v="MAYO"/>
    <d v="2022-06-03T00:00:00"/>
    <d v="2022-05-31T00:00:00"/>
    <m/>
    <s v=""/>
    <s v=""/>
    <s v=""/>
    <s v="Otorgar a la empresa STATKRAFT PERU S.A., autorización para realizar las actividades de colecta de recursos hidrobiológicos. "/>
    <s v="DECHDI"/>
    <m/>
    <m/>
    <m/>
    <s v="TUPA 23"/>
    <x v="7"/>
    <m/>
    <m/>
    <m/>
    <m/>
  </r>
  <r>
    <n v="377"/>
    <s v="00377-2022-PRODUCE/DGPCHDI"/>
    <s v="00012068-2022"/>
    <s v="MAYO"/>
    <d v="2022-06-03T00:00:00"/>
    <d v="2022-05-31T00:00:00"/>
    <m/>
    <s v=""/>
    <s v=""/>
    <s v=""/>
    <s v="Otorgar a la empresa STATKRAFT PERU S.A., autorización para realizar las actividades de colecta de recursos hidrobiológicos."/>
    <s v="DECHDI"/>
    <m/>
    <m/>
    <m/>
    <s v="TUPA 23"/>
    <x v="7"/>
    <m/>
    <m/>
    <m/>
    <m/>
  </r>
  <r>
    <n v="378"/>
    <s v="00378-2022-PRODUCE/DGPCHDI"/>
    <s v="00013526-2022"/>
    <s v="MAYO"/>
    <d v="2022-06-03T00:00:00"/>
    <d v="2022-05-31T00:00:00"/>
    <m/>
    <s v=""/>
    <s v=""/>
    <s v=""/>
    <s v="Otorgar a PROVIAS DESCENTRALIZADO, autorización para realizar las actividades de colecta de recursos hidrobiológicos "/>
    <s v="DECHDI"/>
    <m/>
    <m/>
    <m/>
    <s v="TUPA 23"/>
    <x v="7"/>
    <m/>
    <m/>
    <m/>
    <m/>
  </r>
  <r>
    <n v="379"/>
    <s v="00379-2022-PRODUCE/DGPCHDI"/>
    <s v="00062710-2021"/>
    <s v="MAYO"/>
    <d v="2022-06-03T00:00:00"/>
    <d v="2022-05-31T00:00:00"/>
    <m/>
    <s v=""/>
    <s v=""/>
    <s v=""/>
    <s v="Otorgar a favor de la empresa PRIME FOOD S.A., autorización para efectuar investigación pesquera especializada con uso de embarcación."/>
    <s v="DECHDI"/>
    <m/>
    <m/>
    <m/>
    <s v="TUPA 22"/>
    <x v="12"/>
    <m/>
    <m/>
    <m/>
    <m/>
  </r>
  <r>
    <n v="380"/>
    <s v="00380-2022-PRODUCE/DGPCHDI"/>
    <s v="00045779-2020"/>
    <s v="JUNIO"/>
    <d v="2022-06-03T00:00:00"/>
    <d v="2022-06-01T00:00:00"/>
    <m/>
    <s v=""/>
    <s v=""/>
    <s v=""/>
    <s v="Declarar la conclusión del procedimiento de queja por defectos de tramitación, sin pronunciamiento sobre el fondo, formulada por la empresa MARÍTIMA DEL WORLD S.A.C. "/>
    <s v="DECHDI"/>
    <m/>
    <m/>
    <m/>
    <s v=" - "/>
    <x v="17"/>
    <m/>
    <m/>
    <m/>
    <m/>
  </r>
  <r>
    <n v="381"/>
    <s v="00381-2022-PRODUCE/DGPCHDI"/>
    <s v="00032084-2022"/>
    <s v="JUNIO"/>
    <d v="2022-06-03T00:00:00"/>
    <d v="2022-06-01T00:00:00"/>
    <n v="14741"/>
    <s v="DON LUCHO"/>
    <s v="PT-14741-CM"/>
    <s v="PANTA PANTA GILBERTO ;PANTA PANTA JOSE MARCELINO ;PANTA PANTA SANTOS MARINO"/>
    <s v="Declarar que la solicitud de ampliación del plazo para la ejecución de la autorización de incremento de flota dispuesta mediante Resolución Directoral Nº 00555-2020-PRODUCE/DGPCHDI de fecha 25 de noviembre de 2020, a favor de los señores GILBERTO PANTA PANTA, JOSÉ MARCELINO PANTA PANTA y SANTOS MARINO PANTA PANTA, para la construcción de una nueva embarcación de 66.19 m3 de capacidad de bodega, vía sustitución de la embarcación pesquera no siniestrada DON LUCHO con matrícula PT-14741-CMy 66.19 m³ de capacidad de bodega, para la extracción del recurso Anchoveta con destino al consumo humano indirecto; solicitada mediante el escrito con registro Nº 00032084-2022, ha sido aprobada automáticamente a la fecha de presentación de dicha solicitud, en concordancia con el artículo 33 del TUO de la Ley Nº 27444."/>
    <s v="DECHDI"/>
    <m/>
    <m/>
    <m/>
    <s v="TUPA 63"/>
    <x v="19"/>
    <m/>
    <m/>
    <s v="AMPLIACION DE PLAZO AIF"/>
    <m/>
  </r>
  <r>
    <n v="382"/>
    <s v="00382-2022-PRODUCE/DGPCHDI"/>
    <s v="00077727-2013"/>
    <s v="JUNIO"/>
    <d v="2022-06-03T00:00:00"/>
    <d v="2022-06-01T00:00:00"/>
    <m/>
    <s v=""/>
    <s v=""/>
    <s v=""/>
    <s v="Aceptar el desistimiento presentado por el señor JOSE LUIS BASTIAND MELENDEZ respecto a la solicitud de otorgamiento del permiso de pesca de menor escala para operar la embarcación pesquera VELA 11 "/>
    <s v="DECHDI"/>
    <m/>
    <m/>
    <m/>
    <s v="TUPA 05"/>
    <x v="4"/>
    <m/>
    <m/>
    <m/>
    <s v="DESISTIMIENTO"/>
  </r>
  <r>
    <n v="383"/>
    <s v="00383-2022-PRODUCE/DGPCHDI"/>
    <s v="00030223-2022"/>
    <s v="JUNIO"/>
    <d v="2022-06-03T00:00:00"/>
    <d v="2022-06-01T00:00:00"/>
    <m/>
    <s v=""/>
    <s v=""/>
    <s v=""/>
    <s v="Aceptar el desistimiento del procedimiento de asociación o incorporación definitiva del Porcentaje Máximo de Captura por Embarcación a favor de la embarcación pesquera MONITOR HUASCAR IV formulado por la empresa PESQUERA ORLAND S.A.C."/>
    <s v="DECHDI"/>
    <m/>
    <m/>
    <m/>
    <s v="TUPA 12"/>
    <x v="14"/>
    <m/>
    <m/>
    <m/>
    <s v="DESISTIMIENTO"/>
  </r>
  <r>
    <n v="384"/>
    <s v="00384-2022-PRODUCE/DGPCHDI"/>
    <s v="00122549-2017"/>
    <s v="JUNIO"/>
    <d v="2022-06-03T00:00:00"/>
    <d v="2022-06-01T00:00:00"/>
    <m/>
    <s v=""/>
    <s v=""/>
    <s v=""/>
    <s v="Declarar improcedente la solicitud de otorgamiento de permiso de pesca de menor escala para operar la embarcación pesquera ARYANNA "/>
    <s v="DECHDI"/>
    <m/>
    <s v="ANCHOVETA"/>
    <s v="MENOR ESCALA"/>
    <s v="ROP ANCHOVETA"/>
    <x v="4"/>
    <m/>
    <m/>
    <m/>
    <s v="IMPROCEDENTE"/>
  </r>
  <r>
    <n v="385"/>
    <s v="00385-2022-PRODUCE/DGPCHDI"/>
    <s v="00074145-2021"/>
    <s v="JUNIO"/>
    <d v="2022-06-03T00:00:00"/>
    <d v="2022-06-01T00:00:00"/>
    <m/>
    <s v=""/>
    <s v=""/>
    <s v=""/>
    <s v="Declarar como no presentada la solicitud de permiso de pesca para operar la embarcación pesquera LALO II "/>
    <s v="DECHDI"/>
    <m/>
    <m/>
    <m/>
    <s v="TUPA 05"/>
    <x v="4"/>
    <m/>
    <m/>
    <m/>
    <s v="DECLARAR COMO NO PRESENTADA"/>
  </r>
  <r>
    <n v="386"/>
    <s v="00386-2022-PRODUCE/DGPCHDI"/>
    <s v="00026220-2022"/>
    <s v="JUNIO"/>
    <d v="2022-06-06T00:00:00"/>
    <d v="2022-06-02T00:00:00"/>
    <n v="2270"/>
    <s v="DELFIN 2"/>
    <s v="PL-2270-CM"/>
    <s v="FIESTAS JACINTO CARLOS ALBERTO ;FIESTAS JACINTO ESTEBAN ;FIESTAS JACINTO MAGUIN ;FIESTAS JACINTO ROMAN MACARIO ;FIESTAS JACINTO SEBASTIAN ;FIESTAS JACINTO URCINO"/>
    <s v="Aprobar a favor de la señora ROSA FIESTAS DE FIESTAS, el cambio de titular del permiso de pesca para operar la embarcación pesquera DELFIN 2 con matrícula PL-2270-CM y 40.66 m3 de capacidad de bodega, para la extracción del recurso Anchoveta con destino al consumo humano directo e indirecto y del recurso Sardina para consumo humano directo. Asimismo, aprobar a su favor el cambio de titular del PMCE otorgado para la actividad extractiva del recurso Anchoveta con destino al consumo humano indirecto, en el marco del Reglamento del Decreto Legislativo Nº 1084."/>
    <s v="DECHDI"/>
    <m/>
    <m/>
    <m/>
    <s v="TUPA 10"/>
    <x v="9"/>
    <m/>
    <m/>
    <m/>
    <m/>
  </r>
  <r>
    <n v="387"/>
    <s v="00387-2022-PRODUCE/DGPCHDI"/>
    <s v="00027504-2022"/>
    <s v="JUNIO"/>
    <d v="2022-06-06T00:00:00"/>
    <d v="2022-06-02T00:00:00"/>
    <n v="19845"/>
    <s v="D. ANGELO AGUSTIN"/>
    <s v="PL-19845-CM"/>
    <s v="EMPRESA PESQUERA D'MMIR S.A.C."/>
    <s v="Otorgar a favor de la EMPRESA PESQUERA D’MMIR S.A.C., la autorización de incremento de flota para construir una nueva embarcación pesquera de 36.74 m3 de capacidad de bodega, vía sustitución de la embarcación pesquera D’ANGELO AGUSTIN con matrícula PL-19845-CMy 36.74 m3 de capacidad de bodega, para la extracción del recurso Anchoveta destino al consumo humano indirecto."/>
    <s v="DECHDI"/>
    <m/>
    <m/>
    <m/>
    <s v="TUPA 02"/>
    <x v="2"/>
    <m/>
    <m/>
    <s v="AIF"/>
    <m/>
  </r>
  <r>
    <n v="388"/>
    <s v="00388-2022-PRODUCE/DGPCHDI"/>
    <s v="00031567-2022"/>
    <s v="JUNIO"/>
    <d v="2022-06-06T00:00:00"/>
    <d v="2022-06-03T00:00:00"/>
    <n v="1255"/>
    <s v="HAWAI I"/>
    <s v="CE-1255-CM"/>
    <s v="PESQUERA KARIN S.A.C."/>
    <s v="Otorgar a favor de la empresa PESQUERA KARIN S.A.C., la autorización de incremento de flota para adquirir una nueva embarcación pesquera de 118.22 m³ de capacidad de bodega, vía sustitución de la embarcación pesquera no siniestrada HAWAI I con matrícula CE-1255-CM y 118.22 m³de capacidad de bodega, para la extracción del recurso Anchoveta con destino al consumo humano indirecto."/>
    <s v="DECHDI"/>
    <m/>
    <m/>
    <m/>
    <s v="TUPA 02"/>
    <x v="2"/>
    <m/>
    <m/>
    <s v="AIF"/>
    <m/>
  </r>
  <r>
    <n v="389"/>
    <s v="00389-2022-PRODUCE/DGPCHDI"/>
    <s v="00062710-2021"/>
    <s v="JUNIO"/>
    <d v="2022-06-07T00:00:00"/>
    <d v="2022-06-06T00:00:00"/>
    <m/>
    <s v=""/>
    <s v=""/>
    <s v=""/>
    <s v="Otorgar a favor de la empresa PRIME FOOD S.A., autorización para efectuar investigación pesquera especializada con uso de embarcación, conforme a los términos contenidos en el plan de investigación denominado: “Investigación pesquera del “calamar gigante o pota” (Dosidicus gigas) y “perico o dorado” (Coryphaena hippurus) entre Talara (Piura) e Ilo (Moquegua)”, presentado mediante escrito con registro N° 00062710-2021, reformulado a través de los escritos con registros N° 00003784-2022, N° 00062710-2021-2 y N° 00021350-2022, por el periodo de veinticuatro (24) meses contados a partir del día siguiente de la notificación de la presente Resolución Directoral. El referido plan comprende las áreas marinas detalladas en anexos 1 y 2 que forman parte integrante de la presente Resolución Directoral:"/>
    <s v="DECHDI"/>
    <m/>
    <m/>
    <m/>
    <s v="TUPA 22"/>
    <x v="12"/>
    <m/>
    <m/>
    <m/>
    <m/>
  </r>
  <r>
    <n v="390"/>
    <s v="00390-2022-PRODUCE/DGPCHDI"/>
    <s v="00072310-2020"/>
    <s v="JUNIO"/>
    <d v="2022-06-07T00:00:00"/>
    <d v="2022-06-06T00:00:00"/>
    <n v="5623"/>
    <s v="DON NEPTALI"/>
    <s v="PT-05623-BM"/>
    <s v="PESQUERA SAN MIGUEL ARCANGEL S.A.C."/>
    <s v="Dejar sin efecto el artículo 2 de la Resolución Directoral N° 392-2017-PRODUCE/DGPCHDI de fecha 15 de setiembre de 2017, que dispuso determinado condicionamiento a la vigencia del permiso de pesca de menor escala otorgado en el artículo 1 de dicha resolución directoral, para operar la embarcación pesquera DON NEPTALI con matrícula PT-05623-BM; conforme a los fundamentos expuestos en la parte considerativa de la presente resolución. "/>
    <s v="DECHDI"/>
    <m/>
    <s v="ANCHOVETA"/>
    <s v="MENOR ESCALA"/>
    <s v=" - "/>
    <x v="13"/>
    <s v="DEJAR SIN EFECTO CONDICIONAMIENTO A LA VIGENCIA DEL PERMISO DE PESCA"/>
    <m/>
    <m/>
    <m/>
  </r>
  <r>
    <n v="391"/>
    <s v="00391-2022-PRODUCE/DGPCHDI"/>
    <s v="00011319-2020"/>
    <s v="JUNIO"/>
    <d v="2022-06-07T00:00:00"/>
    <d v="2022-06-06T00:00:00"/>
    <n v="26915"/>
    <s v="SOFIA NICOL II"/>
    <s v="ZS-26915-BM"/>
    <s v="BISMARCK MOSCOSO JUAN CARLOS ;CARRASCO MACEDA BETTY YOHANNA"/>
    <s v="Declarar como no presentada la solicitud de permiso de pesca de menor escala para operar la embarcación pesquera SOFIA NICOL II con matrícula ZS-26915-BM, presentada por JUAN CARLOS BISMARCK MOSCOSO y BETTY JOHANNA CARRASCO MACEDA mediante escrito con registro N° 00011319-2020, en el marco del Decreto Supremo N° 011-2019-PRODUCE; por los fundamentos expuestos en la parte considerativa de la presente resolución."/>
    <s v="DECHDI"/>
    <m/>
    <m/>
    <s v="MENOR ESCALA ROP TUMBES"/>
    <s v=" - "/>
    <x v="4"/>
    <m/>
    <m/>
    <m/>
    <s v="DECLARAR COMO NO PRESENTADA"/>
  </r>
  <r>
    <n v="392"/>
    <s v="00392-2022-PRODUCE/DGPCHDI_x000d_"/>
    <s v="00034440-2021"/>
    <s v="JUNIO"/>
    <d v="2022-06-08T00:00:00"/>
    <d v="2022-06-07T00:00:00"/>
    <m/>
    <s v=""/>
    <s v=""/>
    <s v=""/>
    <s v="Declarar el ABANDONO del procedimiento administrativo iniciado por CAROLINA LEONOR VALDIVIA MONTEAGUDO a través del escrito con registro N° 00034440-2021; por los fundamentos expuestos en la parte considerativa de la presente resolución."/>
    <s v="DPCHDI"/>
    <m/>
    <m/>
    <m/>
    <n v="22"/>
    <x v="12"/>
    <m/>
    <m/>
    <m/>
    <s v="DECLARAR EN ABANDONO"/>
  </r>
  <r>
    <n v="393"/>
    <s v="00393-2022-PRODUCE/DGPCHDI"/>
    <s v="00078554-2021"/>
    <s v="JUNIO"/>
    <d v="2022-06-10T00:00:00"/>
    <d v="2022-06-09T00:00:00"/>
    <m/>
    <s v=""/>
    <s v=""/>
    <s v=""/>
    <s v="OTORGAR a favor de la empresa CONGELADORA INDUSTRIAL ILO S.R.L., la licencia de operación a la planta de procesamiento pesquero de congelado de productos hidrobiológicos, con una capacidad de 20 t/día, ubicado en la Mz. F, Lotes 02 y 03, Sector Pampa Inalámbrica (altura Km. 41 de la carretera Ilo-Moquegua), distrito y provincia Ilo, departamento Moquegua. "/>
    <s v="DPCHDI"/>
    <m/>
    <m/>
    <m/>
    <s v="TUPA 27"/>
    <x v="18"/>
    <m/>
    <m/>
    <m/>
    <m/>
  </r>
  <r>
    <n v="394"/>
    <s v="00394-2022-PRODUCE/DGPCHDI"/>
    <m/>
    <s v="JUNIO"/>
    <m/>
    <d v="2022-06-09T00:00:00"/>
    <m/>
    <s v=""/>
    <s v=""/>
    <s v=""/>
    <m/>
    <m/>
    <m/>
    <m/>
    <m/>
    <s v=" - "/>
    <x v="3"/>
    <m/>
    <m/>
    <m/>
    <m/>
  </r>
  <r>
    <n v="395"/>
    <s v="00395-2022-PRODUCE/DGPCHDI"/>
    <m/>
    <s v="JUNIO"/>
    <m/>
    <d v="2022-06-09T00:00:00"/>
    <m/>
    <s v=""/>
    <s v=""/>
    <s v=""/>
    <m/>
    <m/>
    <m/>
    <m/>
    <m/>
    <s v=" - "/>
    <x v="3"/>
    <m/>
    <m/>
    <m/>
    <m/>
  </r>
  <r>
    <n v="396"/>
    <s v="00396-2022-PRODUCE/DGPCHDI"/>
    <m/>
    <s v="JUNIO"/>
    <m/>
    <d v="2022-06-09T00:00:00"/>
    <m/>
    <s v=""/>
    <s v=""/>
    <s v=""/>
    <m/>
    <m/>
    <m/>
    <m/>
    <m/>
    <s v=" - "/>
    <x v="3"/>
    <m/>
    <m/>
    <m/>
    <m/>
  </r>
  <r>
    <n v="397"/>
    <s v="00397-2022-PRODUCE/DGPCHDI"/>
    <s v="Resolución Ministerial N° 00188-2022-PRODUCE"/>
    <s v="JUNIO"/>
    <d v="2022-06-10T00:00:00"/>
    <d v="2022-06-09T00:00:00"/>
    <m/>
    <s v=""/>
    <s v=""/>
    <s v=""/>
    <s v="Disponer la publicación de la relación de las embarcaciones pesqueras titulares y suplente que participarán en la Operación Merluza XXXIV, autorizada por la Resolución Ministerial N° 00188-2022-PRODUCE, en el Portal Institucional del Ministerio de la Producción (www.gob.pe/produce), la cual, como Anexo Único, forma parte integrante de la presente Resolución Directoral."/>
    <s v="DECHDI"/>
    <m/>
    <m/>
    <m/>
    <s v=" - "/>
    <x v="24"/>
    <s v="Operación Merluza XXXIV"/>
    <m/>
    <m/>
    <m/>
  </r>
  <r>
    <n v="398"/>
    <s v="00398-2022-PRODUCE/DGPCHDI"/>
    <m/>
    <s v="JUNIO"/>
    <m/>
    <d v="2022-06-09T00:00:00"/>
    <m/>
    <s v=""/>
    <s v=""/>
    <s v=""/>
    <m/>
    <m/>
    <m/>
    <m/>
    <m/>
    <s v=" - "/>
    <x v="3"/>
    <m/>
    <m/>
    <m/>
    <m/>
  </r>
  <r>
    <n v="399"/>
    <s v="00399-2022-PRODUCE/DGPCHDI"/>
    <s v="SIN DOCUMENTO N° 00000006-2022-MLYNCH"/>
    <s v="JUNIO"/>
    <d v="2022-06-10T00:00:00"/>
    <d v="2022-06-10T00:00:00"/>
    <m/>
    <s v=""/>
    <s v=""/>
    <s v=""/>
    <s v="Declarar reconstruido el expediente con registro N° 00027131-2018 de fecha 26 de marzo de 2018, presentado por el señor Eduardo Ulises Carcovich Carcovich, representante legal de la Empresa Pesquera Miriam S.A., por lo expuesto en la parte considerativa de la presente Resolución Directoral."/>
    <s v="DGPCHDI"/>
    <m/>
    <m/>
    <m/>
    <s v=" - "/>
    <x v="13"/>
    <s v="RECONSTRUCCION DE EXPEDIENTE"/>
    <m/>
    <m/>
    <m/>
  </r>
  <r>
    <n v="400"/>
    <s v="00400-2022-PRODUCE/DGPCHDI"/>
    <s v="00020320-2022"/>
    <s v="JUNIO"/>
    <d v="2022-06-10T00:00:00"/>
    <d v="2022-06-10T00:00:00"/>
    <m/>
    <s v=""/>
    <s v=""/>
    <s v=""/>
    <s v="OTORGAR a favor de la empresa ESMERALDA CORP S.A.C., la autorización de instalación para el incremento de capacidad de procesamiento de 42.87 t/día a 208.62 t/día de la planta de congelado de productos hidrobiológicos, ubicada en el establecimiento industrial pesquero de la Autopista Panamericana Sur Km. 18.5, Mz. G, Lote 1, distrito San Juan de Miraflores, provincia y departamento Lima._x000a_"/>
    <s v="DPCHDI"/>
    <m/>
    <m/>
    <m/>
    <s v="TUPA 24"/>
    <x v="21"/>
    <m/>
    <m/>
    <m/>
    <m/>
  </r>
  <r>
    <n v="401"/>
    <s v="00401-2022-PRODUCE/DGPCHDI"/>
    <s v="00025650-2022"/>
    <s v="JUNIO"/>
    <d v="2022-06-16T00:00:00"/>
    <d v="2022-06-15T00:00:00"/>
    <n v="1771"/>
    <s v="POSEIDON"/>
    <s v="PT-1771-CM"/>
    <s v="INDUSTRIAL PESQUERA SANTA MONICA S.A."/>
    <s v="Autorizar la incorporación definitiva del PMCE para la extracción del recurso Merluza proveniente de la ex embarcación [desguazada] POSEIDON con matrícula PT-1771-CM a favor de las embarcaciones SANTA MÓNICA III con matrícula PT-17479-PM y SANTA MÓNICA V con matrícula PT-20958-PM; solicitada por la empresa INDUSTRIAL PESQUERA SANTA MONICA S.A. a través del escrito con registro N° 00025650-2022."/>
    <s v="DECHDI"/>
    <m/>
    <m/>
    <m/>
    <s v="TUPA 13"/>
    <x v="14"/>
    <m/>
    <m/>
    <m/>
    <m/>
  </r>
  <r>
    <n v="402"/>
    <s v="00402-2022-PRODUCE/DGPCHDI"/>
    <s v="00037359-2022"/>
    <s v="JUNIO"/>
    <d v="2022-06-22T00:00:00"/>
    <d v="2022-06-16T00:00:00"/>
    <n v="3399"/>
    <s v="MAGDALENA DEL MAR"/>
    <s v="PT-3399-CM"/>
    <s v="PESQUERA H Y J S.A.C."/>
    <s v="Declarar que la solicitud de ampliación del plazo para la ejecución de la autorización de incremento de flota dispuesta mediante Resolución Directoral Nº 00028-2021-PRODUCE/DGPCHDI de fecha 16 de enero de 2021, a favor de la empresa PESQUERA H Y J S.A.C., para la construcción de una nueva embarcación de 75.15 m3 de capacidad de bodega, vía sustitución de la embarcación pesquera no siniestrada MAGDALENA DEL MAR con matrícula PT-3399-CM y 75.15 m³ de capacidad de bodega, para la extracción del recurso Anchoveta con destino al consumo humano indirecto; solicitada mediante el escrito con registro Nº 00037359-2022, ha sido aprobada automáticamente a la fecha de presentación de dicha solicitud, en concordancia con el artículo 33 del TUO de la Ley Nº 27444."/>
    <s v="DECHDI"/>
    <m/>
    <m/>
    <m/>
    <s v="TUPA 63"/>
    <x v="19"/>
    <m/>
    <m/>
    <s v="AMPLIACION DE PLAZO AIF"/>
    <m/>
  </r>
  <r>
    <n v="403"/>
    <s v="00403-2022-PRODUCE/DGPCHDI"/>
    <m/>
    <s v="JUNIO"/>
    <m/>
    <d v="2022-06-16T00:00:00"/>
    <m/>
    <s v=""/>
    <s v=""/>
    <s v=""/>
    <m/>
    <m/>
    <m/>
    <m/>
    <m/>
    <s v=" - "/>
    <x v="3"/>
    <m/>
    <m/>
    <m/>
    <m/>
  </r>
  <r>
    <n v="404"/>
    <s v="00404-2022-PRODUCE/DGPCHDI"/>
    <s v="00027475-2022"/>
    <s v="JUNIO"/>
    <d v="2022-06-27T00:00:00"/>
    <d v="2022-06-17T00:00:00"/>
    <n v="17770"/>
    <s v="MI MARYURI"/>
    <s v="PL-17770-CM"/>
    <s v="BERNAL PALMA ELVIS JAMES"/>
    <s v="Otorgar a favor del señor ELVIS JAMES BERNAL PALMA., la autorización de incremento de flota para construir una nueva embarcación pesquera de 36.99 m3 de capacidad de bodega, vía sustitución de la embarcación pesquera no siniestrada MI MARYURI con matrícula PL-17770-CM y 36.99 m3 de capacidad de bodega, para la extracción de los recursos Anchoveta y Sardina con destino al consumo humano indirecto."/>
    <s v="DECHDI"/>
    <m/>
    <m/>
    <m/>
    <s v="TUPA 02"/>
    <x v="2"/>
    <m/>
    <m/>
    <s v="AIF"/>
    <m/>
  </r>
  <r>
    <n v="405"/>
    <s v="00405-2022-PRODUCE/DGPCHDI"/>
    <s v="00030215-2022"/>
    <s v="JUNIO"/>
    <d v="2022-06-22T00:00:00"/>
    <d v="2022-06-17T00:00:00"/>
    <n v="10407"/>
    <s v="MOISES I"/>
    <s v="CO-10407-CM"/>
    <s v="PERICHE PANTA CRISPIN"/>
    <s v="Otorgar a favor del señor SEBASTIAN PERICHE PERICHE, la autorización de incremento de flota para construir una nueva embarcación pesquera de 57.44 m³ de capacidad de bodega, vía sustitución de la embarcación pesquera MOISES I con matrícula CO-10407-CM y 57.44 m³ de capacidad de bodega, para la extracción del recurso Anchoveta con destino al consumo humano indirecto._x000d_"/>
    <s v="DECHDI"/>
    <m/>
    <m/>
    <m/>
    <s v="TUPA 02"/>
    <x v="2"/>
    <m/>
    <m/>
    <s v="AIF"/>
    <m/>
  </r>
  <r>
    <n v="406"/>
    <s v="00406-2022-PRODUCE/DGPCHDI"/>
    <s v="00017121-2022"/>
    <s v="JUNIO"/>
    <d v="2022-06-22T00:00:00"/>
    <d v="2022-06-17T00:00:00"/>
    <n v="17974"/>
    <s v="MI SANTO TORIBIO"/>
    <s v="PT-17974-PM"/>
    <s v="ECA DE ECHE MARTHA ESTHER ;ECHE SANCHEZ CLAUDIO"/>
    <s v="Otorgar a favor de los señores CLAUDIO ECHE SANCHEZ y MARTHA ESTHER ECA DE ECHE, la autorización de incremento de flota para construir una nueva embarcación pesquera de 66.38 m³ de capacidad de bodega, vía sustitución de la embarcación pesquera MI SANTO TORIBIO con matrícula PT-17974-PM y 66.38 m³ de capacidad de bodega, para la extracción del recurso Anchoveta con destino al consumo humano indirecto."/>
    <s v="DECHDI"/>
    <m/>
    <m/>
    <m/>
    <s v="TUPA 02"/>
    <x v="2"/>
    <m/>
    <m/>
    <s v="AIF"/>
    <m/>
  </r>
  <r>
    <n v="407"/>
    <s v="00407-2022-PRODUCE/DGPCHDI"/>
    <s v="00033005-2022"/>
    <s v="JUNIO"/>
    <d v="2022-06-22T00:00:00"/>
    <d v="2022-06-22T00:00:00"/>
    <n v="6081"/>
    <s v="EXITO"/>
    <s v="PT-6081-CM"/>
    <s v="PANTA AMAYA JOSE JULIAN ;PANTA PANTA JOSE"/>
    <s v="Aprobar a favor del señor FREDDY WILMER PANTA PANTA el cambio de titular del permiso de pesca para operar la embarcación pesquera EXITO con matrícula PT-6081-CM y 52.04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s v="DECHDI"/>
    <m/>
    <m/>
    <m/>
    <s v="TUPA 10"/>
    <x v="9"/>
    <m/>
    <m/>
    <m/>
    <m/>
  </r>
  <r>
    <n v="408"/>
    <s v="00408-2022-PRODUCE/DGPCHDI"/>
    <s v="00063411-2020"/>
    <s v="JUNIO"/>
    <d v="2022-06-27T00:00:00"/>
    <d v="2022-06-22T00:00:00"/>
    <n v="960"/>
    <s v="DALMACIA III"/>
    <s v="CE-0960-PM"/>
    <s v="JADRAN S.A."/>
    <s v="Declarar IMPROCEDENTE la solicitud de “adecuación del permiso de pesca para la extracción del recurso Anchoveta para consumo humano indirecto, asignación de PMCE y LMCE respecto de la embarcación PERENE 3 con matrícula IO-0960-PM y 180 toneladas”, formulada por el señor JULIO CÉSAR SALINAS VILLANUEVA en el escrito de registro Nº 00063411-2020._x000a_"/>
    <s v="DECHDI"/>
    <m/>
    <s v="ANCHOVETA"/>
    <m/>
    <s v=" - "/>
    <x v="13"/>
    <s v="ADECUACION DE PERMISO DE PESCA"/>
    <m/>
    <m/>
    <s v="IMPROCEDENTE"/>
  </r>
  <r>
    <n v="409"/>
    <s v="00409-2022-PRODUCE/DGPCHDI"/>
    <s v="00121345-2019"/>
    <s v="JUNIO"/>
    <d v="2022-06-27T00:00:00"/>
    <d v="2022-06-22T00:00:00"/>
    <n v="4413"/>
    <s v="MI SAN MARTIN I"/>
    <s v="PT-4413-CM"/>
    <s v="ROSAS MARTINEZ DE RUIZ WILMA ;RUIZ ANTON DANIEL"/>
    <s v="Seclarar IMPROCEDENTE la solicitud de “restitución de permiso de pesca de la embarcación MI SAN MARTIN I de matrícula PT-4413-BM”; formulada por el señor FROILAN PANTA PERICHE en el escrito de registro Nº 00121345-2019."/>
    <s v="DECHDI"/>
    <m/>
    <m/>
    <m/>
    <s v="OTRO"/>
    <x v="4"/>
    <m/>
    <m/>
    <m/>
    <s v="IMPROCEDENTE"/>
  </r>
  <r>
    <n v="410"/>
    <s v="00410-2022-PRODUCE/DGPCHDI"/>
    <s v="00015447-2022"/>
    <s v="JUNIO"/>
    <d v="2022-06-27T00:00:00"/>
    <d v="2022-06-23T00:00:00"/>
    <m/>
    <s v=""/>
    <s v=""/>
    <s v=""/>
    <s v="Otorgar a la empresa LA ARENA S.A., autorización para realizar las actividades de colecta de recursos hidrobiológicos conforme al plan de trabajo denominado: “Cuarta Modificación del Estudio de Impacto Ambiental detallado para el Proyecto Unidad Minera La Arena”, en atención a la solicitud presentada por escrito con registro N° 00015447-2022, reformulado a través del escrito con registro N° 00025567-2022, por el periodo de doce (12) meses contados a partir de la notificación de la presente Resolución Directoral."/>
    <s v="DECHDI"/>
    <m/>
    <m/>
    <m/>
    <s v="TUPA 23"/>
    <x v="7"/>
    <m/>
    <m/>
    <m/>
    <m/>
  </r>
  <r>
    <n v="411"/>
    <s v="00411-2022-PRODUCE/DGPCHDI"/>
    <s v="00016491-2022"/>
    <s v="JUNIO"/>
    <d v="2022-06-27T00:00:00"/>
    <d v="2022-06-23T00:00:00"/>
    <m/>
    <s v=""/>
    <s v=""/>
    <s v=""/>
    <s v="Otorgar a la empresa MINERA YANACOCHA S.R.L., autorización para realizar las actividades de colecta de recursos hidrobiológicos conforme al plan de trabajo denominado: “Monitoreo Hidrobiológico en el Marco de los Instrumentos de Gestión Ambiental de la Unidad Minera Yanacocha: Modificación del Estudio de Impacto Ambiental Semidetallado - Categoría II del Proyecto de Exploración Colorado”, en atención a la solicitud presentada por escrito con registro N° 00016491-2022, reformulado a través del escrito adjunto con registro N° 00016491-2022-1, por el periodo de treinta y seis (36) meses contados a partir de la notificación de la presente Resolución Directoral."/>
    <s v="DECHDI"/>
    <m/>
    <m/>
    <m/>
    <s v="TUPA 23"/>
    <x v="7"/>
    <m/>
    <m/>
    <m/>
    <m/>
  </r>
  <r>
    <n v="412"/>
    <s v="00412-2022-PRODUCE/DGPCHDI"/>
    <s v="00035154-2022"/>
    <s v="JUNIO"/>
    <d v="2022-07-04T00:00:00"/>
    <d v="2022-06-23T00:00:00"/>
    <m/>
    <s v=""/>
    <s v=""/>
    <s v=""/>
    <s v="APROBAR por única vez la ampliación del plazo de la autorización de instalación otorgada mediante Resolución Directoral N° 00514-2021-PRODUCE/DGPCHDI, presentada por la empresa PIURA SEAFOOD S.A.C., a través del escrito de registro N° 00035154-2022. "/>
    <s v="DPCHDI"/>
    <m/>
    <m/>
    <m/>
    <s v="TUPA 25"/>
    <x v="15"/>
    <m/>
    <m/>
    <m/>
    <m/>
  </r>
  <r>
    <n v="413"/>
    <s v="00413-2022-PRODUCE/DGPCHDI"/>
    <s v="00029821-2022"/>
    <s v="JUNIO"/>
    <d v="2022-06-27T00:00:00"/>
    <d v="2022-06-27T00:00:00"/>
    <n v="20871"/>
    <s v="MONITOR HUASCAR"/>
    <s v="PL-20871-CM"/>
    <s v="GAMARRA LLUEN ROSA AMELIA ;SANTISTEBAN URCIA PEDRO"/>
    <s v="Declarar como no presentada la solicitud de aprobación del cambio de titular del permiso de pesca para operar la embarcación pesquera MONITOR HUASCAR con matrícula PL-20871-CM y 49.17 m3 de capacidad de bodega de capacidad de bodega, para la extracción del recurso Anchoveta con destino al consumo humano indirecto; presentada por el señor ORLANDO SANTISTEBAN BANCES mediante escrito con registro N° 00029821-2022; por los fundamentos expuestos en la parte considerativa de la presente resolución."/>
    <s v="DECHDI"/>
    <m/>
    <m/>
    <m/>
    <s v="TUPA 10"/>
    <x v="9"/>
    <m/>
    <m/>
    <m/>
    <s v="DECLARAR COMO NO PRESENTADA"/>
  </r>
  <r>
    <n v="414"/>
    <s v="00414-2022-PRODUCE/DGPCHDI"/>
    <s v="00039985-2022"/>
    <s v="JUNIO"/>
    <d v="2022-06-28T00:00:00"/>
    <d v="2022-06-27T00:00:00"/>
    <n v="19881"/>
    <s v="BEATITA DE HUMAY III"/>
    <s v="PL-19881-CM"/>
    <s v="CUSTODIO HUAMANCHUMO NICOLASA"/>
    <s v="Declarar que la solicitud de ampliación del plazo para la ejecución de la autorización de incremento de flota dispuesta mediante Resolución Directoral Nº 00044-2021-PRODUCE/DGPCHDI de fecha 20 de enero de 2021, a favor de la señora NICOLASA CUSTODIO HUAMANCHUMO, para la construcción de una nueva embarcación de 108.98 m3 de capacidad de bodega, vía sustitución de la embarcación pesquera no siniestrada BEATITA DE HUMAY III con matrícula PL-19881-CM y 108.98 m³ de capacidad de bodega, para la extracción del recurso Anchoveta con destino al consumo humano indirecto; solicitada mediante el escrito con registro Nº 00039985-2022, ha sido aprobada automáticamente a la fecha de presentación de dicha solicitud, en concordancia con el artículo 33 del TUO de la Ley Nº 27444."/>
    <s v="DECHDI"/>
    <m/>
    <m/>
    <m/>
    <s v="TUPA 63"/>
    <x v="19"/>
    <m/>
    <m/>
    <s v="AMPLIACION DE PLAZO AIF"/>
    <m/>
  </r>
  <r>
    <n v="415"/>
    <s v="00415-2022-PRODUCE/DGPCHDI"/>
    <s v="00021976-2022"/>
    <s v="JUNIO"/>
    <d v="2022-06-28T00:00:00"/>
    <d v="2022-06-28T00:00:00"/>
    <m/>
    <s v=""/>
    <s v=""/>
    <s v=""/>
    <s v="Otorgar a la empresa LIMA AIRPORT PARTNERS S.R.L., autorización para realizar las actividades de colecta de recursos hidrobiológicos conforme al plan de trabajo denominado: “Monitoreo hidrobiológico de la MEIA del Aeropuerto Internacional Jorge Chávez, Lima – Perú”, en atención a la solicitud presentada por escrito con registro N° 00021976-2022, reformulado a través del escrito con registro N° 00027523-2022, por el periodo de doce (12) meses contados a partir de la notificación de la presente Resolución Directoral."/>
    <s v="DECHDI"/>
    <m/>
    <m/>
    <m/>
    <s v="TUPA 23"/>
    <x v="7"/>
    <m/>
    <m/>
    <m/>
    <m/>
  </r>
  <r>
    <n v="416"/>
    <s v="00416-2022-PRODUCE/DGPCHDI"/>
    <s v="00039539-2022"/>
    <s v="JUNIO"/>
    <d v="2022-07-01T00:00:00"/>
    <d v="2022-06-30T00:00:00"/>
    <n v="9911"/>
    <s v="KARINA"/>
    <s v="CO-9911-CM"/>
    <s v="PERICHE MARTINEZ FIDEL"/>
    <s v="Declarar que la solicitud de ampliación del plazo para la ejecución de la autorización de incremento de flota dispuesta mediante Resolución Directoral Nº 00125-2021-PRODUCE/DGPCHDI de fecha 17 de febrero de 2021, a favor del señor FIDEL PERICHE MARTINEZ, para la construcción de una nueva embarcación de 37.29 m3 de capacidad de bodega, vía sustitución de la embarcación pesquera no siniestrada KARINA con matrícula CO-9911-CM y 37.29 m3 de capacidad de bodega, para la extracción del recurso Anchoveta con destino al consumo humano directo e indirecto y del recurso Sardina con destino al consumo humano directo; solicitada mediante el escrito con registro Nº 00039539-2022, ha sido aprobada automáticamente a la fecha de presentación de dicha solicitud, en concordancia con el artículo 32 del TUO de la Ley Nº 27444."/>
    <s v="DECHDI"/>
    <m/>
    <m/>
    <m/>
    <s v="TUPA 63"/>
    <x v="19"/>
    <m/>
    <m/>
    <s v="AMPLIACION DE PLAZO AIF"/>
    <m/>
  </r>
  <r>
    <n v="417"/>
    <s v="00417-2022-PRODUCE/DGPCHDI"/>
    <s v="00025295-2022"/>
    <s v="JULIO"/>
    <d v="2022-07-01T00:00:00"/>
    <d v="2022-07-01T00:00:00"/>
    <n v="2254"/>
    <s v="JOSE RAMOS II"/>
    <s v="PL-2254-CM"/>
    <s v="EMPRESA PESQUERA JOSE RAMOS S.A.C."/>
    <s v="Aprobar a favor de la empresa JOSE LOLO SOCIEDAD ANONIMA CERRADA, el cambio de titular del permiso de pesca para operar la embarcación pesquera JOSE RAMOS II de matrícula PL-2254-CM y 90.53 m³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
    <s v="DECHDI"/>
    <m/>
    <m/>
    <m/>
    <s v="TUPA 10"/>
    <x v="9"/>
    <m/>
    <m/>
    <m/>
    <m/>
  </r>
  <r>
    <n v="418"/>
    <s v="00418-2022-PRODUCE/DGPCHDI"/>
    <s v="00034023-2022"/>
    <s v="JULIO"/>
    <d v="2022-07-04T00:00:00"/>
    <d v="2022-07-01T00:00:00"/>
    <n v="4208"/>
    <s v="ROSA Y LEONEL"/>
    <s v="CO-4208-CM"/>
    <s v="VITE MORALES JUAN"/>
    <s v="Aprobar a favor de la señora MARCELA CHUNGA VDA. DE VITE, el cambio de titular del permiso de pesca para operar la embarcación pesquera ROSA Y LEONEL con matrícula CO-4208-PM y 89.32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º 1084._x000d_"/>
    <s v="DECHDI"/>
    <m/>
    <m/>
    <m/>
    <s v="TUPA 10"/>
    <x v="9"/>
    <m/>
    <m/>
    <m/>
    <m/>
  </r>
  <r>
    <n v="419"/>
    <s v="00419-2022-PRODUCE/DGPCHDI"/>
    <s v="Memorando N° 00000924-2022-PRODUCE/PP"/>
    <s v="JULIO"/>
    <d v="2022-07-04T00:00:00"/>
    <d v="2022-07-01T00:00:00"/>
    <m/>
    <s v=""/>
    <s v=""/>
    <s v=""/>
    <s v="CONTINUAR con el trámite del procedimiento administrativo iniciado mediante el escrito con registro N° 00055799-2018, correspondiente al recurso de reconsideración contra la Resolución Directoral N° 552-2018-PRODUCE/DGPCHDI, interpuesto por la empresa PESQUERA MAJAT S.A.C."/>
    <s v="DECHDI"/>
    <m/>
    <m/>
    <m/>
    <s v="RECONSIDERACION"/>
    <x v="20"/>
    <m/>
    <m/>
    <m/>
    <m/>
  </r>
  <r>
    <n v="420"/>
    <s v="00420-2022-PRODUCE/DGPCHDI_x000d_"/>
    <s v="Resolución Ministerial N° 00227-2022-PRODUCE"/>
    <s v="JULIO"/>
    <d v="2022-07-02T00:00:00"/>
    <d v="2022-07-02T00:00:00"/>
    <m/>
    <s v=""/>
    <s v=""/>
    <s v=""/>
    <s v="Aprobar el Listado de Asignación de los Límites Máximos de Captura por Embarcación (LMCE), correspondiente al Régimen Provisional de Pesca del Recurso de Merluza (Merluccius gayi peruanus) julio 2022 - junio 2023, el cual en Anexo forma parte de la presente Resolución Directoral."/>
    <s v="DECHDI"/>
    <m/>
    <m/>
    <m/>
    <s v=" - "/>
    <x v="0"/>
    <s v="MERLUZA"/>
    <m/>
    <m/>
    <m/>
  </r>
  <r>
    <n v="421"/>
    <s v="00421-2022-PRODUCE/DGPCHDI"/>
    <s v="00032643-2022"/>
    <s v="JULIO"/>
    <d v="2022-07-04T00:00:00"/>
    <d v="2022-07-04T00:00:00"/>
    <n v="22595"/>
    <s v="ROSA MARIA"/>
    <s v="PL-22595-PM"/>
    <s v="GRUPO EMPRESARIAL PESQUERO SANTISTEBAN S.A.C."/>
    <s v="Declarar como no presentada la solicitud de cambio de titular del permiso de pesca para operar la embarcación pesquera ROSA MARIA con matrícula PL-22595-PM y 99.08 m3 de capacidad de bodega, para la extracción del recurso Anchoveta con destino al consumo humano indirecto; formulada por los señores CARLOS ALBERTO SANTISTEBAN OLIVO y MIGUEL ANGEL SANTISTEBAN OLIVOS mediante escrito con registro N° 00032643-2022."/>
    <s v="DECHDI"/>
    <m/>
    <m/>
    <m/>
    <s v="TUPA 10"/>
    <x v="9"/>
    <m/>
    <m/>
    <m/>
    <s v="DECLARAR COMO NO PRESENTADA"/>
  </r>
  <r>
    <n v="422"/>
    <s v="00422-2022-PRODUCE/DGPCHDI"/>
    <s v="00029407-2022"/>
    <s v="JULIO"/>
    <d v="2022-07-05T00:00:00"/>
    <d v="2022-07-05T00:00:00"/>
    <n v="21143"/>
    <s v="MARIA ISABEL II"/>
    <s v="PT-21143-PM"/>
    <s v="RUMICHE VALENCIA FRANCISCO ;RUMICHE VALENCIA LUCIO CAYO ;RUMICHE VALENCIA PABLO ;RUMICHE VALENCIA SANTOS"/>
    <s v="Declarar como no presentada la solicitud de aprobación del cambio de titular del permiso de pesca para operar la embarcación pesquera MARIA ISABEL II con matrícula PT-21143-PM y 98.00 m3 de capacidad de bodega, para la extracción del recurso Anchoveta con destino al consumo humano directo e indirecto y del recurso Sardina con destino al consumo humano directo; presentada por el señor LUCIO CAYO RUMICHE VALENCIA mediante escrito con registro N° 00029407-2022; por los fundamentos expuestos en la parte considerativa de la presente resolución."/>
    <s v="DECHDI"/>
    <m/>
    <m/>
    <m/>
    <s v="TUPA 10"/>
    <x v="9"/>
    <m/>
    <m/>
    <m/>
    <s v="DECLARAR COMO NO PRESENTADA"/>
  </r>
  <r>
    <n v="423"/>
    <s v="00423-2022-PRODUCE/DGPCHDI"/>
    <s v="00034613-2022"/>
    <s v="JULIO"/>
    <d v="2022-07-05T00:00:00"/>
    <d v="2022-07-05T00:00:00"/>
    <n v="21090"/>
    <s v="DON MANUEL"/>
    <s v="PL-21090-CM"/>
    <s v="FIESTAS FARRO DIONICIO ;FIESTAS FARRO FRANCISCO ;FIESTAS FARRO JOSE MIGUEL ;LLENQUE GALAN MARIA ESTHER ;LLENQUE LLENQUE MARIA ;TEQUE FIESTAS MARIA SEVERA"/>
    <s v="Declarar improcedente la solicitud de ampliación de plazo para la ejecución de la autorización de incremento de flota para la construcción de una nueva embarcación pesquera de 60.24 m3 de capacidad de bodega, vía sustitución de la embarcación pesquera no siniestrada DON MANUEL con matrícula PL-21090-CM otorgada por Resolución Directoral N° 536-2019-PRODUCE/DGPCHDI, presentado por la empresa CORPORACIÓN PESQUERA DON MORO S.A.C. a través del escrito con registro N° 00034613-2022. "/>
    <s v="DECHDI"/>
    <m/>
    <m/>
    <m/>
    <s v="TUPA 63"/>
    <x v="19"/>
    <m/>
    <m/>
    <s v="AMPLIACION DE PLAZO AIF"/>
    <s v="IMPROCEDENTE"/>
  </r>
  <r>
    <n v="424"/>
    <s v="00424-2022-PRODUCE/DGPCHDI"/>
    <s v="Resolución Ministerial N° 00230-2022-PRODUCE"/>
    <s v="JULIO"/>
    <d v="2022-07-06T00:00:00"/>
    <d v="2022-07-05T00:00:00"/>
    <m/>
    <s v=""/>
    <s v=""/>
    <s v=""/>
    <s v="Aprobar el Listado de Asignación de Límites Máximos de Captura por Embarcación (LMCE) de la Zona Sur para la extracción del recurso Anchoveta, correspondiente a la Segunda Temporada de Pesca de Anchoveta del año 2022 en la Zona Sur, autorizada mediante Resolución Ministerial N° 00230-2022-PRODUCE, el mismo que se adjunta en Anexo a la presente resolución."/>
    <s v="DECHDI"/>
    <m/>
    <m/>
    <m/>
    <s v=" - "/>
    <x v="0"/>
    <s v="ANCHOVETA"/>
    <m/>
    <m/>
    <m/>
  </r>
  <r>
    <n v="425"/>
    <s v="00425-2022-PRODUCE/DGPCHDI"/>
    <s v="00079123-2021"/>
    <s v="JULIO"/>
    <d v="2022-07-07T00:00:00"/>
    <d v="2022-07-06T00:00:00"/>
    <m/>
    <s v=""/>
    <s v=""/>
    <s v=""/>
    <s v="Declarar en abandono el procedimiento de autorización para efectuar investigación pesquera especializada sin uso de embarcación para ejecutar el plan de investigación denominado: “Evaluación de la abundancia y diversidad de microplásticos en la esponja marina, Hymeniacidon c.f. perlevis (Montagu, 1818) en dos playas de Lima (Perú)”, iniciado por el señor LEONARDO ALEXANDER SANCHEZ LAGUNA a través del escrito con registro N° 00079123-2021; por los fundamentos expuestos en la parte considerativa de la presente resolución."/>
    <s v="DECHDI"/>
    <m/>
    <m/>
    <m/>
    <s v="TUPA 22"/>
    <x v="12"/>
    <m/>
    <m/>
    <m/>
    <m/>
  </r>
  <r>
    <n v="426"/>
    <s v="00426-2022-PRODUCE/DGPCHDI"/>
    <s v="00032549-2022"/>
    <s v="JULIO"/>
    <d v="2022-07-07T00:00:00"/>
    <d v="2022-07-06T00:00:00"/>
    <n v="63738"/>
    <s v="FLOR DE MARIA"/>
    <s v="PL-63738-PM"/>
    <s v="PESQUERA AUGUSTO Y MARIA S.A.C"/>
    <s v="Declarar como no presentada la solicitud de cambio de titular del permiso de pesca para operar la embarcación pesquera FLOR DE MARIA con matrícula PL-63738-PM y 109.83 m3 de capacidad de bodega, para la extracción del recurso Anchoveta con destino al consumo humano indirecto; formulada por la empresa PESQUERA AUGUSTO Y MARIA S.A.C. mediante escrito con registro N° 00032549-2022."/>
    <s v="DECHDI"/>
    <m/>
    <m/>
    <m/>
    <s v="TUPA 10"/>
    <x v="9"/>
    <m/>
    <m/>
    <m/>
    <s v="DECLARAR COMO NO PRESENTADA"/>
  </r>
  <r>
    <n v="427"/>
    <s v="00427-2022-PRODUCE/DGPCHDI"/>
    <s v="00019260-2022"/>
    <s v="JULIO"/>
    <d v="2022-07-07T00:00:00"/>
    <d v="2022-07-06T00:00:00"/>
    <m/>
    <s v=""/>
    <s v=""/>
    <s v=""/>
    <s v="Otorgar a la empresa NEXA RESOURCES PERU S.A.A., autorización para realizar las actividades de colecta de recursos hidrobiológicos conforme al plan de trabajo denominado: “Evaluación Hidrobiológica para la Línea Base Biológica de la Cuarta modificatoria del Estudio de Impacto Ambiental Semidetallado (MEIAsd) del Proyecto de Exploración Minera “El Padrino”, en atención a la solicitud presentada por escrito con registro N° 00019260-2022, reformulado a través del escrito adjunto con registro N° 00019260-2022-2, por el periodo de doce (12) meses contados a partir de la notificación de la presente Resolución Directoral."/>
    <s v="DECHDI"/>
    <m/>
    <m/>
    <m/>
    <s v="TUPA 23"/>
    <x v="7"/>
    <m/>
    <m/>
    <m/>
    <m/>
  </r>
  <r>
    <n v="428"/>
    <s v="00428-2022-PRODUCE/DGPCHDI"/>
    <s v="00023008-2022"/>
    <s v="JULIO"/>
    <d v="2022-07-07T00:00:00"/>
    <d v="2022-07-06T00:00:00"/>
    <m/>
    <s v=""/>
    <s v=""/>
    <s v=""/>
    <s v="Otorgar a la empresa PLUSPETROL LOTE 56 S.A., autorización para realizar las actividades de colecta de recursos hidrobiológicos conforme al plan de trabajo denominado: “Monitoreo Hidrobiológico del “Plan de Abandono por Término de Actividades en el Lote 108”, en atención a la solicitud presentada por escrito con registro N° 00023008-2022, reformulado a través del escrito adjunto con registro N° 00023008-2022-2, por el periodo de seis (6) meses contados a partir de la notificación de la presente Resolución Directoral."/>
    <s v="DECHDI"/>
    <m/>
    <m/>
    <m/>
    <s v="TUPA 23"/>
    <x v="7"/>
    <m/>
    <m/>
    <m/>
    <m/>
  </r>
  <r>
    <n v="429"/>
    <s v="00429-2022-PRODUCE/DGPCHDI"/>
    <s v="00017777-2022"/>
    <s v="JULIO"/>
    <d v="2022-07-07T00:00:00"/>
    <d v="2022-07-06T00:00:00"/>
    <m/>
    <s v=""/>
    <s v=""/>
    <s v=""/>
    <s v="Otorgar a la empresa SIERRA POLI S.A.C., autorización para realizar las actividades de colecta de recursos hidrobiológicos conforme al plan de trabajo denominado: “Línea Base para la Evaluación de desempeño ambiental de las operaciones mineras de la Unidad Minera Sierra Sumaq Rumi”, en atención a la solicitud presentada por escrito con registro N° 00017777-2022, reformulado a través del escrito adjunto con registro N° 00017777-2022-3, por el periodo de doce (12) meses contados a partir de la notificación de la presente Resolución Directoral."/>
    <s v="DECHDI"/>
    <m/>
    <m/>
    <m/>
    <s v="TUPA 23"/>
    <x v="7"/>
    <m/>
    <m/>
    <m/>
    <m/>
  </r>
  <r>
    <n v="430"/>
    <s v="00430-2022-PRODUCE/DGPCHDI"/>
    <s v="00015290-2022"/>
    <s v="JULIO"/>
    <d v="2022-07-07T00:00:00"/>
    <d v="2022-07-06T00:00:00"/>
    <m/>
    <s v=""/>
    <s v=""/>
    <s v=""/>
    <s v="Otorgar al PROYECTO ESPECIAL DE INFRAESTRUCTURA DE TRANSPORTE NACIONAL - PROVIAS NACIONAL, autorización para realizar las actividades de colecta de recursos hidrobiológicos conforme al plan de trabajo denominado: “Caracterización hidrobiológica de los cuerpos de agua involucrados dentro del área de influencia ambiental que formará parte de la Línea Base Biológica (LBB) del Estudio de Impacto Ambiental Semidetallado (EIA-sd) del proyecto &quot;Mejoramiento de la Carretera Dv. Torata límite regional Arequipa - Moquegua, tramo: Puquina-Chacahuayo”, en atención a la solicitud presentada por escrito con registro N° 00015290-2022, reformulado a través del escrito adjunto con registro N° 00030909-2022, por el periodo de doce (12) meses contados a partir de la notificación de la presente Resolución Directoral. "/>
    <s v="DECHDI"/>
    <m/>
    <m/>
    <m/>
    <s v="TUPA 23"/>
    <x v="7"/>
    <m/>
    <m/>
    <m/>
    <m/>
  </r>
  <r>
    <n v="431"/>
    <s v="00431-2022-PRODUCE/DGPCHDI"/>
    <s v="00011648-2022"/>
    <s v="JULIO"/>
    <d v="2022-07-07T00:00:00"/>
    <d v="2022-07-06T00:00:00"/>
    <m/>
    <s v=""/>
    <s v=""/>
    <s v=""/>
    <s v="Otorgar a la empresa SIERRA ANTAPITE S.A.C., autorización para realizar las actividades de colecta de recursos hidrobiológicos conforme al plan de trabajo denominado: “Levantamiento de Línea Base para la Actualización del Plan de Cierre ”, en atención a la solicitud presentada por escrito con registro N° 00011648-2022, reformulado a través del escrito adjunto con registro N° 00011648-2022-2, por el periodo de doce (12) meses contados a partir de la notificación de la presente Resolución Directoral. "/>
    <s v="DECHDI"/>
    <m/>
    <m/>
    <m/>
    <s v="TUPA 23"/>
    <x v="7"/>
    <m/>
    <m/>
    <m/>
    <m/>
  </r>
  <r>
    <n v="432"/>
    <s v="00432-2022-PRODUCE/DGPCHDI"/>
    <s v="00031855-2022"/>
    <s v="JULIO"/>
    <d v="2022-07-07T00:00:00"/>
    <d v="2022-07-06T00:00:00"/>
    <n v="19862"/>
    <s v="JESUS EN TI CONFIO"/>
    <s v="PT-19862-CM"/>
    <s v="EMPRESA PESQUERA JESUS EN TI CONFIO S.C.R.L."/>
    <s v="Declarar como no presentada la solicitud de nominación, de la embarcación pesquera JESUS EN TI CONFIO con matrícula PT-19862-CM, para realizar actividad extractiva durante la Primera Temporada de Pesca Zona Norte-Centro del año2022; formulada por MARIANO PANTA JACINTO Gerente Financiero de la EMPRESA PESQUERA JESUS EN TI CONFIO S.C.R.L., mediante escrito con registro N° 00031855-2022."/>
    <s v="DECHDI"/>
    <m/>
    <m/>
    <m/>
    <s v="TUPA 14"/>
    <x v="26"/>
    <m/>
    <m/>
    <m/>
    <s v="DECLARAR COMO NO PRESENTADA"/>
  </r>
  <r>
    <n v="433"/>
    <s v="00433-2022-PRODUCE/DGPCHDI"/>
    <s v="00041075-2022"/>
    <s v="JULIO"/>
    <d v="2022-07-07T00:00:00"/>
    <d v="2022-07-06T00:00:00"/>
    <n v="4216"/>
    <s v="DANIEL II"/>
    <s v="PT-4216-BM"/>
    <s v="PANTA VITE MELVA"/>
    <s v="Dejar sin efecto el artículo 2 de la Resolución Directoral N° 318-2017-PRODUCE/DGPCHDI de fecha 21 de agosto de 2017, que dispuso determinado condicionamiento a la vigencia del permiso de pesca de menor escala otorgado en el artículo 1 de dicha Resolución Directoral, para operar la embarcació n pesquera DANIEL II con matrícula PT-4216-BM y 29.43 m3 de capacidad de bodega; conforme a los fundamentos expuestos en la parte considerativa de la presente resolución."/>
    <s v="DECHDI"/>
    <m/>
    <s v="ANCHOVETA"/>
    <s v="MENOR ESCALA"/>
    <s v=" - "/>
    <x v="13"/>
    <s v="DEJAR SIN EFECTO CONDICIONAMIENTO A LA VIGENCIA DEL PERMISO DE PESCA"/>
    <m/>
    <m/>
    <m/>
  </r>
  <r>
    <n v="434"/>
    <s v="00434-2022-PRODUCE/DGPCHDI_x000d_"/>
    <s v="00050072-2021"/>
    <s v="JULIO"/>
    <d v="2022-07-08T00:00:00"/>
    <d v="2022-07-08T00:00:00"/>
    <m/>
    <s v=""/>
    <s v=""/>
    <s v=""/>
    <s v="Declarar en abandono el procedimiento de autorización para efectuar Investigación Pesquera Especializada, para ejecutar el plan de investigación denominado: “PREPARACIÓN DE BIOPLÁSTICOS DE ALGINATO CON CAPACIDAD ANTIOXIDANTE A PARTIR DE MACROALGAS DE LA COSTA PERUANA, PARA SU APLICACIÓN EN LA CONSERVACIÓN DE ALIMENTOS”, iniciado por la UNIVERSIDAD NACIONAL DE INGENIERIA a través del escrito con registro N° 00050072-2021; por los fundamentos expuestos en la parte considerativa de la presente resolución."/>
    <s v="DECHDI"/>
    <m/>
    <m/>
    <m/>
    <s v="TUPA 22"/>
    <x v="12"/>
    <m/>
    <m/>
    <m/>
    <m/>
  </r>
  <r>
    <n v="435"/>
    <s v="00435-2022-PRODUCE/DGPCHDI"/>
    <s v="00032378-2022"/>
    <s v="JULIO"/>
    <d v="2022-07-08T00:00:00"/>
    <d v="2022-07-08T00:00:00"/>
    <n v="67191"/>
    <s v="DON JULIO"/>
    <s v="PL-67191-PM"/>
    <s v="EMPRESA PESQUERA ROMYFRAN S.A.C"/>
    <s v="Otorgar a favor de la EMPRESA PESQUERA ROMYFRAN S.A.C.., permiso de pesca para operar la embarcación pesquera DON JULIO con matrícula PL-67191-PM y 33.99 m3 de capacidad de bodega, para la extracción del recurso Anchoveta con destino al consumo humano indirecto, en virtud de la ejecución de la autorización de incremento de flota otorgada mediante Resolución Directoral Nº 00546-2021-PRODUCE/DGPCHDI. "/>
    <s v="DECHDI"/>
    <m/>
    <m/>
    <m/>
    <s v="TUPA 05"/>
    <x v="4"/>
    <m/>
    <m/>
    <m/>
    <m/>
  </r>
  <r>
    <n v="436"/>
    <s v="00436-2022-PRODUCE/DGPCHDI"/>
    <s v="00019307-2022"/>
    <s v="JULIO"/>
    <d v="2022-07-08T00:00:00"/>
    <d v="2022-07-08T00:00:00"/>
    <n v="67269"/>
    <s v="VIRGENCITA DE LA PUERTA DE OTUZCO"/>
    <s v="PL-67269-PM"/>
    <s v="MANUEL RAMOS LLENQUE FIESTAS y MARIA JUSTINA FIESTAS DE LLENQUE"/>
    <s v="Otorgar a favor de los señores MANUEL RAMOS LLENQUE FIESTAS y MARIA JUSTINA FIESTAS DE LLENQUE, permiso de pesca para operar la embarcación pesquera VIRGENCITA DE LA PUERTA DE OTUZCO con matrícula PL-67269-PM y 81.36 m3 de capacidad de bodega, para la extracción del recurso Anchoveta con destino al consumo humano indirecto, en virtud de la ejecución de la autorización de incremento de flota otorgada mediante Resolución Directoral Nº 659-2019-PRODUCE/DGPCHDI, ampliada en su plazo por la Resolución Directoral Nº 00304-2021-PRODUCE/DGPCHDI. "/>
    <s v="DECHDI"/>
    <m/>
    <m/>
    <m/>
    <s v="TUPA 05"/>
    <x v="4"/>
    <m/>
    <m/>
    <m/>
    <m/>
  </r>
  <r>
    <n v="437"/>
    <s v="00437-2022-PRODUCE/DGPCHDI"/>
    <s v="00034298-2021"/>
    <s v="JULIO"/>
    <d v="2022-07-08T00:00:00"/>
    <d v="2022-07-08T00:00:00"/>
    <m/>
    <s v=""/>
    <s v=""/>
    <s v=""/>
    <s v="Declarar en abandono el procedimiento de “Solicitud de ampliación de plazo para ejecutar el plan de trabajo denominado “Autorización de colecta de recursos hidrobiológicos para el levantamiento de Línea Base Biológica de la Declaración de Impacto Ambiental del Proyecto &quot;Mejoramiento del camino vecinal Emp. Pe-34H (Quilcapunco) - Santa Rosa de Uyuni - San Francisco - Tarucani - Peñon Negro”, iniciado por PROVIAS DESCENTRALIZADO a través del escrito con registro N° 00034298-2021; por los fundamentos expuestos en la parte considerativa de la presente resolución._x000d_"/>
    <s v="DECHDI"/>
    <m/>
    <m/>
    <m/>
    <s v="TUPA 23"/>
    <x v="7"/>
    <m/>
    <m/>
    <m/>
    <m/>
  </r>
  <r>
    <n v="438"/>
    <s v="00438-2022-PRODUCE/DGPCHDI"/>
    <s v="INFORME LEGAL N° 00000175-2022-PRODUCE/DECHDI-avenegas"/>
    <s v="JULIO"/>
    <d v="2022-07-08T00:00:00"/>
    <d v="2022-07-08T00:00:00"/>
    <m/>
    <s v=""/>
    <s v=""/>
    <s v=""/>
    <s v="Encargar a la Dirección de Extracción para Consumo Humano Directo e Indirecto la evaluación del inicio del procedimiento de recálculo de PMCE conforme a la normativa pesquera vigente."/>
    <s v="DECHDI"/>
    <m/>
    <s v="ANCHOVETA"/>
    <m/>
    <s v=" - "/>
    <x v="13"/>
    <s v="RECALCULO DE PMCE"/>
    <m/>
    <m/>
    <m/>
  </r>
  <r>
    <n v="439"/>
    <s v="00439-2022-PRODUCE/DGPCHDI"/>
    <s v="00032378-2022"/>
    <s v="JULIO"/>
    <d v="2022-07-08T00:00:00"/>
    <d v="2022-07-08T00:00:00"/>
    <n v="67191"/>
    <s v="DON JULIO"/>
    <s v="PL-67191-PM"/>
    <s v="EMPRESA PESQUERA ROMYFRAN S.A.C"/>
    <s v="Rectificar el error material contenido en los considerandos 1, 4, 5, 6, 11,13, 15, 16,17 y 18 y en los artículos 1, 2, 3 y 4 de la Resolución Directoral N° 00435-2022-PRODUCE/DGPCHDI, respecto a la matrícula de la embarcación pesquera DON JULIO."/>
    <s v="DECHDI"/>
    <m/>
    <m/>
    <m/>
    <s v=" - "/>
    <x v="8"/>
    <m/>
    <m/>
    <m/>
    <m/>
  </r>
  <r>
    <n v="440"/>
    <s v="00440-2022-PRODUCE/DGPCHDI"/>
    <s v="00050058-2021"/>
    <s v="JULIO"/>
    <d v="2022-07-12T00:00:00"/>
    <d v="2022-07-11T00:00:00"/>
    <m/>
    <s v=""/>
    <s v=""/>
    <s v=""/>
    <s v="Declarar en abandono el procedimiento de autorización para efectuar Investigación Pesquera Especializada, iniciado por el señor JULIO CÉSAR RODRÍGUEZ DÍAZ a través del escrito con registro N° 00050058-2021; por los fundamentos expuestos en la parte considerativa de la presente resolución."/>
    <s v="DECHDI"/>
    <m/>
    <m/>
    <m/>
    <s v="TUPA 22"/>
    <x v="12"/>
    <m/>
    <m/>
    <m/>
    <m/>
  </r>
  <r>
    <n v="441"/>
    <s v="00441-2022-PRODUCE/DGPCHDI_x000d_"/>
    <s v="00015170-2022"/>
    <s v="JULIO"/>
    <d v="2022-07-12T00:00:00"/>
    <d v="2022-07-11T00:00:00"/>
    <n v="6384"/>
    <s v="ROSA MARIA 5"/>
    <s v="PL-6384-CM"/>
    <s v="GRUPO EMPRESARIAL PESQUERO SANTISTEBAN S.A.C."/>
    <s v="Aprobar a favor de los señores CARLOS ALBERTO SANTISTEBAN OLIVOS y MIGUEL ANGEL SANTISTEBAN OLIVOS, el cambio de titular del permiso de pesca para operar la embarcación pesquera ROSA MARIA 5 con matrícula PL-6384-CM y 36.93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
    <s v="DECHDI"/>
    <m/>
    <m/>
    <m/>
    <s v="TUPA 10"/>
    <x v="9"/>
    <m/>
    <m/>
    <m/>
    <m/>
  </r>
  <r>
    <n v="442"/>
    <s v="00442-2022-PRODUCE/DGPCHDI"/>
    <s v="00027761-2022"/>
    <s v="JULIO"/>
    <d v="2022-07-12T00:00:00"/>
    <d v="2022-07-11T00:00:00"/>
    <m/>
    <s v=""/>
    <s v=""/>
    <s v=""/>
    <s v="APROBAR a favor de la empresa ANDECORP S.A.C., el cambio de titularidad de la licencia para operar las plantas de procesamiento pesquero para la producción de enlatado y de harina residual de carácter accesoria y complementaria a su actividad principal, con las capacidades instaladas de 3852 cajas turno y 08 t/h, respectivamente, instaladas en el establecimiento industrial pesquero ubicado en la Av. Centenario N° 600, Asentamiento Humano Francisco Bolognesi, provincia Constitucional del Callao."/>
    <s v="DPCHDI"/>
    <m/>
    <m/>
    <m/>
    <s v="TUPA 29"/>
    <x v="6"/>
    <m/>
    <m/>
    <m/>
    <m/>
  </r>
  <r>
    <n v="443"/>
    <s v="00443-2022-PRODUCE/DGPCHDI"/>
    <s v="00011241-2022"/>
    <s v="JULIO"/>
    <d v="2022-07-12T00:00:00"/>
    <d v="2022-07-11T00:00:00"/>
    <m/>
    <s v=""/>
    <s v=""/>
    <s v=""/>
    <s v="Modificar la autorización al plan de trabajo denominado: “Estudio hidrobiológico con énfasis en la evaluación poblacional y preferencia de hábitat de la especie Cryphiops caementarius en el área de influencia de la central hidroeléctrica Cahua - Rio Pativilca”, otorgada mediante Resolución Directoral N° 00247-2021-PRODUCE/DGPCHDI de fecha 31 de marzo del 2021, a favor de la empresa STATKRAFT PERU S.A., únicamente en el extremo referido al plazo para su ejecución, por un periodo de doce (12) meses adicionales, contados desde el vencimiento de la vigencia de la autorización antes indicada, por lo tanto, el plazo de la autorización vencerá el 1 de abril de 2023."/>
    <s v="DECHDI"/>
    <m/>
    <m/>
    <m/>
    <s v="TUPA 23"/>
    <x v="7"/>
    <m/>
    <m/>
    <m/>
    <m/>
  </r>
  <r>
    <n v="444"/>
    <s v="00444-2022-PRODUCE/DGPCHDI"/>
    <s v="00073200-2021"/>
    <s v="JULIO"/>
    <d v="2022-07-12T00:00:00"/>
    <d v="2022-07-12T00:00:00"/>
    <m/>
    <s v=""/>
    <s v=""/>
    <s v=""/>
    <s v="Declarar en abandono el procedimiento de “Solicitud de ampliación de plazo para ejecutar el plan de trabajo denominado “Línea Base del Área REC-03A, del Parque Nacional del Río Abiseo, en el marco del Plan de Compensación Ambiental para la “MODIFICACIÓN DEL ESTUDIO DE IMPACTO AMBIENTAL DEL PROYECTO DE IMPLEMENTACIÓN DE NUEVOS COMPONENTES Y OPTIMIZACIÓN DE PROCESOS DE LA U.E.A. RETAMAS”, iniciado por la empresa MINERA AURIFERA RETAMAS S.A. a través del escrito con registro N° 00073200-2021; por los fundamentos expuestos en la parte considerativa de la presente resolución."/>
    <s v="DECHDI"/>
    <m/>
    <m/>
    <m/>
    <s v="TUPA 23"/>
    <x v="7"/>
    <m/>
    <m/>
    <m/>
    <m/>
  </r>
  <r>
    <n v="445"/>
    <s v="00445-2022-PRODUCE/DGPCHDI_x000d_"/>
    <s v="00017152-2022"/>
    <s v="JULIO"/>
    <d v="2022-07-12T00:00:00"/>
    <d v="2022-07-12T00:00:00"/>
    <m/>
    <s v=""/>
    <s v=""/>
    <s v=""/>
    <s v="Otorgar a la empresa MINERA YANACOCHA S.R.L., autorización para realizar las actividades de colecta de recursos hidrobiológicos conforme al plan de trabajo denominado: “LÍNEA BASE HIDROBIOLÓGICA DE LA CUARTA MODIFICACIÓN DEL ESTUDIO DE IMPACTO AMBIENTAL SEMIDETALLADO (EIA-sd - CATEGORÍA II) DEL PROYECTO DE EXPLORACIÓN MAQUI MAQUI”, en atención a la solicitud presentada por escrito con registro N° 00017152-2022, reformulado a través del escrito adjunto con registro N° 00017152-2022-2, por el periodo de doce (12) meses contados a partir de la notificación de la presente Resolución Directoral."/>
    <s v="DECHDI"/>
    <m/>
    <m/>
    <m/>
    <s v="TUPA 23"/>
    <x v="7"/>
    <m/>
    <m/>
    <m/>
    <m/>
  </r>
  <r>
    <n v="446"/>
    <s v="00446-2022-PRODUCE/DGPCHDI"/>
    <s v="00017147-2022"/>
    <s v="JULIO"/>
    <d v="2022-07-12T00:00:00"/>
    <d v="2022-07-12T00:00:00"/>
    <m/>
    <s v=""/>
    <s v=""/>
    <s v=""/>
    <s v="Otorgar a la empresa MINERA YANACOCHA S.R.L., autorización para realizar las actividades de colecta de recursos hidrobiológicos conforme al plan de trabajo denominado: “LÍNEA BASE HIDROBIOLÓGICA DE LA TERCERA MODIFICACIÓN DEL ESTUDIO DE IMPACTO AMBIENTAL SEMIDETALLADO (EIA-sd - CATEGORÍA II) DEL PROYECTO DE EXPLORACIÓN LA QUINUA”, en atención a la solicitud presentada por escrito con registro N° 00017147-2022, reformulado a través del escrito adjunto con registro N° 00017147-2022-2, por el periodo de doce (12) meses contados a partir de la notificación de la presente Resolución Directoral. "/>
    <s v="DECHDI"/>
    <m/>
    <m/>
    <m/>
    <s v="TUPA 23"/>
    <x v="7"/>
    <m/>
    <m/>
    <m/>
    <m/>
  </r>
  <r>
    <n v="447"/>
    <s v="00447-2022-PRODUCE/DGPCHDI"/>
    <s v="00017141-2022"/>
    <s v="JULIO"/>
    <d v="2022-07-12T00:00:00"/>
    <d v="2022-07-12T00:00:00"/>
    <m/>
    <s v=""/>
    <s v=""/>
    <s v=""/>
    <s v="Otorgar a la empresa MINERA YANACOCHA S.R.L., autorización para realizar las actividades de colecta de recursos hidrobiológicos conforme al plan de trabajo denominado: “LÍNEA BASE HIDROBIOLÓGICA DE LA MODIFICACIÓN DEL ESTUDIO DE IMPACTO AMBIENTAL SEMIDETALLADO (EIA-sd - CATEGORÍA II) DEL PROYECTO DE EXPLORACIÓN SAN JOSÉ 2”, en atención a la solicitud presentada por escrito con registro N° 00017141-2022, reformulado a través del escrito adjunto con registro N° 00017141-2022-1, por el periodo de doce (12) meses contados a partir de la notificación de la presente Resolución Directoral."/>
    <s v="DECHDI"/>
    <m/>
    <m/>
    <m/>
    <s v="TUPA 23"/>
    <x v="7"/>
    <m/>
    <m/>
    <m/>
    <m/>
  </r>
  <r>
    <n v="448"/>
    <s v="00448-2022-PRODUCE/DGPCHDI_x000d_"/>
    <s v="00024132-2022"/>
    <s v="JULIO"/>
    <d v="2022-07-12T00:00:00"/>
    <d v="2022-07-12T00:00:00"/>
    <n v="21084"/>
    <s v="DON ALBERTO"/>
    <s v="PT-21084-PM"/>
    <s v="PESQUERA PACIFICO DEL NORTE S.A.C."/>
    <s v="Aprobar a favor de la empresa FISH LIXAMAR S.A.C., el cambio de titular del permiso de pesca para operar la embarcación pesquera DON ALBERTO con matrícula PT-21084- PM y 100.00 m3 de capacidad de bodega, para la extracción del recurso Anchoveta con destino al consumo humano directo e indirecto y de los recursos Sardina, Jurel y Caballa con destino al consumo humano directo. Asimismo, aprobar a su favor el cambio de titular de los PMCE y LMCE otorgado para la actividad extractiva del recurso Anchoveta con destino al consumo humano indirecto, en el marco del Reglamento del Decreto Legislativo Nº 1084."/>
    <s v="DECHDI"/>
    <m/>
    <m/>
    <m/>
    <s v="TUPA 10"/>
    <x v="9"/>
    <m/>
    <m/>
    <m/>
    <m/>
  </r>
  <r>
    <n v="449"/>
    <s v="00449-2022-PRODUCE/DGPCHDI"/>
    <s v="00014502-2022"/>
    <s v="JULIO"/>
    <d v="2022-07-12T00:00:00"/>
    <d v="2022-07-12T00:00:00"/>
    <m/>
    <s v=""/>
    <s v=""/>
    <s v=""/>
    <s v="Otorgar a la empresa COMPAÑIA MINERA ANTAMINA S.A, autorización para realizar las actividades de colecta de recursos hidrobiológicos conforme al plan de trabajo denominado: “Caracterización biológica de los componentes auxiliares de la U.M. Antamina”, en atención a la solicitud presentada por escrito con registro N° 00014502-2022, reformulado a través del escrito adjunto con registro N° 00014502-2022-2, por el periodo de veinticuatro (24) meses contados a partir de la notificación de la presente Resolución Directoral. "/>
    <s v="DECHDI"/>
    <m/>
    <m/>
    <m/>
    <s v="TUPA 23"/>
    <x v="7"/>
    <m/>
    <m/>
    <m/>
    <m/>
  </r>
  <r>
    <n v="450"/>
    <s v="00450-2022-PRODUCE/DGPCHDI"/>
    <s v="00016844-2022"/>
    <s v="JULIO"/>
    <d v="2022-07-12T00:00:00"/>
    <d v="2022-07-12T00:00:00"/>
    <m/>
    <s v=""/>
    <s v=""/>
    <s v=""/>
    <s v="Otorgar a la empresa PETROTAL PERÚ S.R.L, autorización para realizar las actividades de colecta de recursos hidrobiológicos conforme al plan de trabajo denominado: “Plan de trabajo para la investigación hidrobiológica de las cochas Envidia, Tatachiro, Paraíso, Charapillo, Marianillo, Asipalillo y Tipishca, ubicadas en la Zona de Amortiguamiento de la Reserva Nacional Pacaya Samiria”, en atención a la solicitud presentada por escrito con registro N° 00016844-2022, reformulado a través del escrito adjunto con registro N° 00016844-2022-2, por el periodo de veinticuatro (24) meses contados a partir de la notificación de la presente Resolución Directoral."/>
    <s v="DECHDI"/>
    <m/>
    <m/>
    <m/>
    <s v="TUPA 23"/>
    <x v="7"/>
    <m/>
    <m/>
    <m/>
    <m/>
  </r>
  <r>
    <n v="451"/>
    <s v="00451-2022-PRODUCE/DGPCHDI"/>
    <s v="00016455-2022"/>
    <s v="JULIO"/>
    <d v="2022-07-13T00:00:00"/>
    <d v="2022-07-12T00:00:00"/>
    <m/>
    <s v=""/>
    <s v=""/>
    <s v=""/>
    <s v="Otorgar a la empresa MINERA YANACOCHA S.R.L., autorización para realizar las actividades de colecta de recursos hidrobiológicos conforme al plan de trabajo denominado: “Monitoreo Hidrobiológico en el Marco de los Instrumentos de Gestión Ambiental de la Unidad Minera Yanacocha: Segunda Modificación del Estudio de Impacto Ambiental Detallado Yanacocha ”, en atención a la solicitud presentada por escrito con registro N° 00016455-2022, reformulado a través del escrito adjunto con registro N° 00016455-2022-2, por el periodo de treinta y seis (36) meses contados a partir de la notificación de la presente Resolución Directoral. "/>
    <s v="DECHDI"/>
    <m/>
    <m/>
    <m/>
    <s v="TUPA 23"/>
    <x v="7"/>
    <m/>
    <m/>
    <m/>
    <m/>
  </r>
  <r>
    <n v="452"/>
    <s v="00452-2022-PRODUCE/DGPCHDI_x000d_"/>
    <s v="00011645-2022"/>
    <s v="JULIO"/>
    <d v="2022-07-13T00:00:00"/>
    <d v="2022-07-13T00:00:00"/>
    <m/>
    <s v=""/>
    <s v=""/>
    <s v=""/>
    <s v="Modificar la autorización del plan de trabajo denominado: “Modificación de la Evaluación de Línea Base Hidrobiológica del Plan Ambiental Detallado (PAD) de la “Unidad Minera Antapite”, otorgada mediante Resolución Directoral N° 00581-2021-PRODUCE/DGPCHDI de fecha 18 de agosto del 2021, a favor de la empresa SIERRA ANTAPITE S.A.C., en los extremos referidos al plazo para su ejecución ampliándolo hasta el 20 de agosto del 2023; y, a la circunscripción territorial cuyo detalle se encuentra en anexo que forma parte integrante de la presente Resolución Directoral."/>
    <s v="DECHDI"/>
    <m/>
    <m/>
    <m/>
    <s v="TUPA 23"/>
    <x v="7"/>
    <m/>
    <m/>
    <m/>
    <m/>
  </r>
  <r>
    <n v="453"/>
    <s v="00453-2022-PRODUCE/DGPCHDI"/>
    <s v="00017610-2022"/>
    <s v="JULIO"/>
    <d v="2022-07-13T00:00:00"/>
    <d v="2022-07-13T00:00:00"/>
    <m/>
    <s v=""/>
    <s v=""/>
    <s v=""/>
    <s v="Modificar la autorización al plan de trabajo denominado: “ESTUDIO DE IMPACTO AMBIENTAL DETALLADO (EIA D) DEL PROYECTO LÍNEA DE TRANSMISIÓN 138KV PUERTO MALDONADO – IBERIA”, otorgada mediante Resolución Directoral N° 00075-2022-PRODUCE/DGPCHDI de fecha 28 de enero del 2022, a favor de la empresa PUERTO MALDONADO TRANSMISORA DE ENERGIA S.A.C., únicamente en el extremo referido al plazo para su ejecución, por un periodo de seis (6) meses adicionales, contados desde el vencimiento de la vigencia de la autorización antes indicada, por lo tanto, el plazo de la autorización vencerá el 3 de agosto de 2023._x000d_"/>
    <s v="DECHDI"/>
    <m/>
    <m/>
    <m/>
    <s v="TUPA 23"/>
    <x v="7"/>
    <m/>
    <m/>
    <m/>
    <m/>
  </r>
  <r>
    <n v="454"/>
    <s v="00454-2022-PRODUCE/DGPCHDI"/>
    <s v="00011725-2022"/>
    <s v="JULIO"/>
    <d v="2022-07-13T00:00:00"/>
    <d v="2022-07-13T00:00:00"/>
    <m/>
    <s v=""/>
    <s v=""/>
    <s v=""/>
    <s v="Otorgar a la empresa VOLCAN COMPAÑIA MINERA S.A.A., autorización para realizar las actividades de colecta de recursos hidrobiológicos conforme al plan de trabajo denominado: “TERCERA MODIFICACIÓN DEL ESTUDIO DE IMPACTO AMBIENTAL DETALLADO DE LA UNIDAD MINERA ANDAYCHAGUA”, en atención a la solicitud presentada por escrito con registro N° 00011725-2022, reformulado a través del escrito adjunto con registro N°00011725-2022-1, por el periodo de doce (12) meses contados a partir de la notificación de la presente Resolución Directoral."/>
    <s v="DECHDI"/>
    <m/>
    <m/>
    <m/>
    <s v="TUPA 23"/>
    <x v="7"/>
    <m/>
    <m/>
    <m/>
    <m/>
  </r>
  <r>
    <n v="455"/>
    <s v="00455-2022-PRODUCE/DGPCHDI"/>
    <s v="00015891-2022"/>
    <s v="JULIO"/>
    <d v="2022-07-13T00:00:00"/>
    <d v="2022-07-13T00:00:00"/>
    <m/>
    <s v=""/>
    <s v=""/>
    <s v=""/>
    <s v="Otorgar al PROYECTO ESPECIAL DE INFRAESTRUCTURA DE TRANSPORTE NACIONAL - PROVIAS NACIONAL, autorización para realizar las actividades de colecta de recursos hidrobiológicos conforme al plan de trabajo denominado: “Evaluación Hidrobiológica en el marco del Estudio de Línea Base para la Declaración de Impacto Ambiental (DIA) para el Estudio Definitivo del proyecto “Construcción de puentes por reemplazo en Puno” de los estudios: Estudio 1: Puentes Independencia y Caccachi y Estudio 2: Puentes Ramis y Huancané”, en atención a la solicitud presentada por escrito con registro N° 00015891-2022, reformulado a través del escrito con registro N° 00028046-2022, por el periodo de seis (6) meses contados a partir de la notificación de la presente Resolución Directoral."/>
    <s v="DECHDI"/>
    <m/>
    <m/>
    <m/>
    <s v="TUPA 23"/>
    <x v="7"/>
    <m/>
    <m/>
    <m/>
    <m/>
  </r>
  <r>
    <n v="456"/>
    <s v="00456-2022-PRODUCE/DGPCHDI"/>
    <s v="00015228-2022"/>
    <s v="JULIO"/>
    <d v="2022-07-13T00:00:00"/>
    <d v="2022-07-13T00:00:00"/>
    <m/>
    <s v=""/>
    <s v=""/>
    <s v=""/>
    <s v="Otorgar a la empresa AUTOPISTA DEL NORTE S.A.C., autorización para realizar las actividades de colecta de recursos hidrobiológicos conforme al plan de trabajo denominado: “Monitoreo Hidrobiológico del &quot;Proyecto Vía de evitamiento Chimbote ”, en atención a la solicitud presentada por escrito con registro N° 00015228-2022, reformulado a través del escrito adjunto con registro N° 00015228-2022-3, por el periodo de doce (12) meses contados a partir de la notificación de la presente Resolución Directoral."/>
    <s v="DECHDI"/>
    <m/>
    <m/>
    <m/>
    <s v="TUPA 23"/>
    <x v="7"/>
    <m/>
    <m/>
    <m/>
    <m/>
  </r>
  <r>
    <n v="457"/>
    <s v="00457-2022-PRODUCE/DGPCHDI"/>
    <s v="00014309-2022"/>
    <s v="JULIO"/>
    <d v="2022-07-13T00:00:00"/>
    <d v="2022-07-13T00:00:00"/>
    <m/>
    <s v=""/>
    <s v=""/>
    <s v=""/>
    <s v="Otorgar a la empresa TINKA RESOURCES S.A.C., autorización para realizar las actividades de colecta de recursos hidrobiológicos conforme al plan de trabajo denominado: “Monitoreo Hidrobiológico del Proyecto de Exploración Minera Colquipucro”, en atención a la solicitud presentada por escrito con registro N° 00014309-2022, reformulado a través del escrito con registro N° 00026664-2022, por el periodo de ocho (8) meses contados a partir de la notificación de la presente Resolución Directoral. "/>
    <s v="DECHDI"/>
    <m/>
    <m/>
    <m/>
    <s v="TUPA 23"/>
    <x v="7"/>
    <m/>
    <m/>
    <m/>
    <m/>
  </r>
  <r>
    <n v="458"/>
    <s v="00458-2022-PRODUCE/DGPCHDI"/>
    <s v="00013773-2022"/>
    <s v="JULIO"/>
    <d v="2022-07-13T00:00:00"/>
    <d v="2022-07-13T00:00:00"/>
    <m/>
    <s v=""/>
    <s v=""/>
    <s v=""/>
    <s v="Otorgar a la empresa CIA MINERA COIMOLACHE SA, autorización para realizar las actividades de colecta de recursos hidrobiológicos conforme al plan de trabajo denominado: “Monitoreo Hidrobiológico en el Proyecto de Exploración Ciénaga Sur, Mirador Norte, Mirador Sur y Tantahuatay 4”, en atención a la solicitud presentada por escrito con registro N° 00013773-2022, reformulado a través del escrito adjunto con registro N° 00013773-2022-2, por el periodo de diecinueve (19) meses contados a partir de la notificación de la presente Resolución Directoral. El referido plan comprende las siguientes circunscripciones territoriales: El referido plan comprende las áreas marinas detalladas en anexo que forma parte integrante de la presente Resolución Directoral."/>
    <s v="DECHDI"/>
    <m/>
    <m/>
    <m/>
    <s v="TUPA 23"/>
    <x v="7"/>
    <m/>
    <m/>
    <m/>
    <m/>
  </r>
  <r>
    <n v="459"/>
    <s v="00459-2022-PRODUCE/DGPCHDI"/>
    <s v="00012341-2022"/>
    <s v="JULIO"/>
    <d v="2022-07-13T00:00:00"/>
    <d v="2022-07-13T00:00:00"/>
    <m/>
    <s v=""/>
    <s v=""/>
    <s v=""/>
    <s v="Otorgar a la empresa EMPRESA ADMINISTRADORA CERRO S.A.C., autorización para realizar las actividades de colecta de recursos hidrobiológicos conforme al plan de trabajo denominado: “Plan de Trabajo para la colecta de recursos hidrobiológicos para el levantamiento de Línea Base de la Declaración de Impacto Ambiental del Proyecto de Exploración Venencocha”, en atención a la solicitud presentada por escrito con registro N° 00012341-2022, reformulado a través del escrito adjunto con registro N° 00012341-2022-1, por el periodo de seis (6) meses contados a partir de la notificación de la presente Resolución Directoral. "/>
    <s v="DECHDI"/>
    <m/>
    <m/>
    <m/>
    <s v="TUPA 23"/>
    <x v="7"/>
    <m/>
    <m/>
    <m/>
    <m/>
  </r>
  <r>
    <n v="460"/>
    <s v="00460-2022-PRODUCE/DGPCHDI"/>
    <s v="00012284-2022"/>
    <s v="JULIO"/>
    <d v="2022-07-13T00:00:00"/>
    <d v="2022-07-13T00:00:00"/>
    <m/>
    <s v=""/>
    <s v=""/>
    <s v=""/>
    <s v="Otorgar a la empresa STATKRAFT PERU S.A., autorización para realizar las actividades de colecta de recursos hidrobiológicos conforme al plan de trabajo denominado: “Caracterización hidrobiológica para el “Plan Ambiental Detallado de la Central Hidroeléctrica Misapuquio”, en atención a la solicitud presentada por escrito con registro N° 00012284-2022, reformulado a través del escrito adjunto con registro N° 00012284-2022-2, por el periodo de doce (12) meses contados a partir de la notificación de la presente Resolución Directoral."/>
    <s v="DECHDI"/>
    <m/>
    <m/>
    <m/>
    <s v="TUPA 23"/>
    <x v="7"/>
    <m/>
    <m/>
    <m/>
    <m/>
  </r>
  <r>
    <n v="461"/>
    <s v="00461-2022-PRODUCE/DGPCHDI"/>
    <s v="00073548-2021"/>
    <s v="JULIO"/>
    <d v="2022-07-13T00:00:00"/>
    <d v="2022-07-13T00:00:00"/>
    <m/>
    <s v=""/>
    <s v=""/>
    <s v=""/>
    <s v="Otorgar a la empresa UNION ANDINA DE CEMENTOS S.A.A., autorización para realizar las actividades de colecta de recursos hidrobiológicos conforme al plan de trabajo denominado: “Caracterización hidrobiológica para la Segunda Modificatoria del Estudio de Impacto Ambiental de la Planta Industrial Condorcocha de UNACEM para integrar las U.E.A. Andino A y Andino B”,  en atención a la solicitud presentada por escrito con registro N° 00073548-2021, reformulado a través del escrito con registro N° 00030084-2022, por el periodo de doce (12) meses contados a partir de la notificación de la presente Resolución Directoral. "/>
    <s v="DECHDI"/>
    <m/>
    <m/>
    <m/>
    <s v="TUPA 23"/>
    <x v="7"/>
    <m/>
    <m/>
    <m/>
    <m/>
  </r>
  <r>
    <n v="462"/>
    <s v="00462-2022-PRODUCE/DGPCHDI"/>
    <s v="00031851-2022"/>
    <s v="JULIO"/>
    <d v="2022-07-13T00:00:00"/>
    <d v="2022-07-13T00:00:00"/>
    <n v="3027"/>
    <s v="JESUS EN TI CONFIO I"/>
    <s v="PL-3027-CM"/>
    <s v="JACINTO DE PANTA MARIA TEMPORA ;PANTA JACINTO CLAUDIO ;PANTA JACINTO MARIANO ;PANTA PANTA JOSE MERCEDES ;PERICHE MARTINEZ DE PANTA FRANCISCA ;RUIZ JACINTO DE PANTA ROSA ISABEL"/>
    <s v="Declarar como no presentada la sol icitud de nominación, de la embarcación pesquera JESUS EN TI CONFIO 1 de matrícula PL-3027-CM, para realizar actividad extractiva durante la Primera Temporada de Pesca Zona Norte-Centro del año 2022; formulada por los señores MARIANO PANTA JACINTO, ROSA ISABEL RUIZ JACINTO DE PANTA, MARIA CONCEPCION PANTA DE PERICHE, MARIA TEMPORA JACINTO DE PANTA, mediante escrito con registro N° 00031851-2022._x000d_"/>
    <s v="DECHDI"/>
    <m/>
    <m/>
    <m/>
    <s v="TUPA 14"/>
    <x v="26"/>
    <m/>
    <m/>
    <m/>
    <s v="DECLARAR COMO NO PRESENTADA"/>
  </r>
  <r>
    <n v="463"/>
    <s v="00463-2022-PRODUCE/DGPCHDI"/>
    <s v="00029467-2022"/>
    <s v="JULIO"/>
    <d v="2022-07-15T00:00:00"/>
    <d v="2022-07-13T00:00:00"/>
    <m/>
    <s v=""/>
    <s v=""/>
    <s v=""/>
    <s v="Otorgar a el señor HEBERT HERNÁN SOTO GONZALES, la autorización para efectuar investigación pesquera especializada con uso de embarcación, conforme a los términos contenidos en el plan de investigación denominado: “ESTRUCTURA OCEANOGRÁFICA, ECOLÓGICA Y MOLECULAR DE LA BIODIVERSIDAD SUBMAREAL DE LA RESERVA DE PUNTA DE COLES, PARA SU MANEJO SOSTENIBLE”, presentado mediante escrito con registro N° 00029467-2022, por el periodo de once (11) meses contados a partir del día siguiente de la notificación de la presente Resolución Directoral. "/>
    <s v="DECHDI"/>
    <m/>
    <m/>
    <m/>
    <s v="TUPA 22"/>
    <x v="12"/>
    <m/>
    <m/>
    <m/>
    <m/>
  </r>
  <r>
    <n v="464"/>
    <s v="00464-2022-PRODUCE/DGPCHDI"/>
    <s v="00038080-2022"/>
    <s v="JULIO"/>
    <d v="2022-07-15T00:00:00"/>
    <d v="2022-07-14T00:00:00"/>
    <n v="3972"/>
    <s v="MI JOSE Y MERCEDES"/>
    <s v="PT-3972-BM"/>
    <s v="PAIVA CHERRES JOSE ;PAIVA FIESTAS DE PAIVA MARGARITA"/>
    <s v="Declarar como no presentada la solicitud de cambio de titular del permiso de pesca para operar la embarcación pesquera MI JOSE Y MERCEDES con matrícula PT-3972-BM y 16.61 m3 de capacidad de bodega, para la extracción del recurso Anchoveta y otros recursos con destino al consumo humano directo; formulada por la empresa GRUPO INVERSIONISTA PALMEL S.A.C. mediante escrito con registro N° 00038080-2022."/>
    <s v="DECHDI"/>
    <m/>
    <m/>
    <m/>
    <s v="TUPA 10"/>
    <x v="9"/>
    <m/>
    <m/>
    <m/>
    <s v="DECLARAR COMO NO PRESENTADA"/>
  </r>
  <r>
    <n v="465"/>
    <s v="00465-2022-PRODUCE/DGPCHDI"/>
    <s v="00023320-2022"/>
    <s v="JULIO"/>
    <d v="2022-07-15T00:00:00"/>
    <d v="2022-07-14T00:00:00"/>
    <m/>
    <s v=""/>
    <s v=""/>
    <s v=""/>
    <s v="Otorgar a la empresa COMPAÑIA MINERA CHUNGAR S.A.C., autorización para realizar las actividades de colecta de recursos hidrobiológicos conforme al plan de trabajo denominado: “Evaluación hidrobiológica para la Elaboración de la Línea base biológica para el Plan Ambiental Detallado (PAD) de la “CH Cacray”, en atención a la solicitud presentada por escrito con registro N° 00023320-2022, reformulado a través del escrito adjunto con registro N°00023320-2022-1, por el periodo de doce (12) meses contados a partir de la notificación de la presente Resolución Directoral. "/>
    <s v="DECHDI"/>
    <m/>
    <m/>
    <m/>
    <s v="TUPA 23"/>
    <x v="7"/>
    <m/>
    <m/>
    <m/>
    <m/>
  </r>
  <r>
    <n v="466"/>
    <s v="00466-2022-PRODUCE/DGPCHDI"/>
    <s v="00023259-2022"/>
    <s v="JULIO"/>
    <d v="2022-07-15T00:00:00"/>
    <d v="2022-07-14T00:00:00"/>
    <m/>
    <s v=""/>
    <s v=""/>
    <s v=""/>
    <s v="Otorgar a la empresa COMPAÑIA MINERA CHUNGAR S.A.C., autorización para realizar las actividades de colecta de recursos hidrobiológicos conforme al plan de trabajo denominado: “Evaluación hidrobiológica para la Elaboración de la Línea base biológica para el Plan Ambiental Detallado (PAD) de la “CH Yanahuin”, en atención a la solicitud presentada por escrito con registro N° 00023259-2022, reformulado a través del escrito adjunto con registro N°00023259-2022-1, por el periodo de doce (12) meses contados a partir de la notificación de la presente Resolución Directoral."/>
    <s v="DECHDI"/>
    <m/>
    <m/>
    <m/>
    <s v="TUPA 23"/>
    <x v="7"/>
    <m/>
    <m/>
    <m/>
    <m/>
  </r>
  <r>
    <n v="467"/>
    <s v="00467-2022-PRODUCE/DGPCHDI"/>
    <s v="00007436-2022"/>
    <s v="JULIO"/>
    <d v="2022-07-15T00:00:00"/>
    <d v="2022-07-14T00:00:00"/>
    <m/>
    <s v=""/>
    <s v=""/>
    <s v=""/>
    <s v="Otorgar a favor de la ciudadana FABIOLA RIVA MELOFIRO, la autorización para efectuar investigación pesquera especializada sin uso de embarcación, conforme a los términos contenidos en el plan de investigación denominado: “Evaluación de la Ictiofauna de los Humedales de San José de mayo 2022 a mayo del 2023”, presentado mediante escrito con registro N° 00007436-2022, reformulado a través del escrito adjunto con registro N° 00007436-2022-2, por el periodo de doce (12) meses contados a partir del día siguiente de la notificación de la presente Resolución Directoral."/>
    <s v="DECHDI"/>
    <m/>
    <m/>
    <m/>
    <s v="TUPA 22"/>
    <x v="12"/>
    <m/>
    <m/>
    <m/>
    <m/>
  </r>
  <r>
    <n v="468"/>
    <s v="00468-2022-PRODUCE/DGPCHDI"/>
    <s v="00024540-2022"/>
    <s v="JULIO"/>
    <d v="2022-07-15T00:00:00"/>
    <d v="2022-07-14T00:00:00"/>
    <m/>
    <s v=""/>
    <s v=""/>
    <s v=""/>
    <s v="Otorgar al PROYECTO ESPECIAL DE INFRAESTRUCTURA DE TRANSPORTE NACIONAL - PROVIAS NACIONAL, autorización para realizar las actividades de colecta de recursos hidrobiológicos conforme al plan de trabajo denominado: “Plan de Trabajo para la Colecta de Recursos Hidrobiológicos para el Levantamiento de Línea Base del Estudio de Impacto Ambiental Semidetallado del Proyecto: “Rehabilitación y Mejoramiento de la Carretera Chagual – Tayabamba – Puente Huacrachuco, Tramo: Tayabamba – Puente Huacrachuco””, en atención a la solicitud presentada por escrito con registro N° 00024540-2022, reformulado a través del escrito adjunto con registro N° 00024540-2022-1, por el periodo de doce (12) meses contados a partir de la notificación de la presente Resolución Directoral. "/>
    <s v="DECHDI"/>
    <m/>
    <m/>
    <m/>
    <s v="TUPA 23"/>
    <x v="7"/>
    <m/>
    <m/>
    <m/>
    <m/>
  </r>
  <r>
    <n v="469"/>
    <s v="00469-2022-PRODUCE/DGPCHDI"/>
    <s v="00043532-2022"/>
    <s v="JULIO"/>
    <d v="2022-07-18T00:00:00"/>
    <d v="2022-07-15T00:00:00"/>
    <n v="1093"/>
    <s v="HUACHO 10"/>
    <s v="IO-1093-PM"/>
    <s v="CONSORCIO VOLLMACHT S.A.C."/>
    <s v="Declarar que la solicitud de ampliación del plazo para la ejecución de la autorización de incremento de flota dispuesta mediante Resolución Directoral Nº 00164-2021-PRODUCE/DGPCHDI de fecha 01 de marzo de 2021, a favor de la empresa CFG INVESTMENT S.A.C., para la construcción de una nueva embarcación de 537.33 m3 de capacidad de bodega, vía sustitución de las embarcaciones pesqueras no siniestradas HUACHO 10 con matrícula IO-1093-PM y 268.33 m³ de capacidad de bodega y PIZARRO 9 con matrícula CE-1247-PM y 269 m³ de capacidad de bodega para la extracción de los recursos Anchoveta y Sardina con destino al consumo humano indirecto; solicitada mediante el escrito con registro Nº 00043532-2022, ha sido aprobada automáticamente a la fecha de presentación de dicha solicitud, en concordancia con el artículo 33 del TUO de la Ley Nº 27444. "/>
    <s v="DECHDI"/>
    <m/>
    <m/>
    <m/>
    <s v="TUPA 63"/>
    <x v="19"/>
    <m/>
    <m/>
    <s v="AMPLIACION DE PLAZO AIF"/>
    <m/>
  </r>
  <r>
    <n v="470"/>
    <s v="00470-2022-PRODUCE/DGPCHDI"/>
    <s v="00040794-2022"/>
    <s v="JULIO"/>
    <d v="2022-07-15T00:00:00"/>
    <d v="2022-07-15T00:00:00"/>
    <n v="22133"/>
    <s v="VICTOR III"/>
    <s v="CO-22133-PM"/>
    <s v="GROUP VIOLETA S.A.C"/>
    <s v="Aprobar a favor del señor VICTOR GERMAN OROSCO NUNTON el cambio de titular del permiso de pesca para operar la embarcación pesquera VICTOR III con matrícula CO-22133-PM y 105.27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s v="DECHDI"/>
    <m/>
    <m/>
    <m/>
    <s v="TUPA 10"/>
    <x v="9"/>
    <m/>
    <m/>
    <m/>
    <m/>
  </r>
  <r>
    <n v="471"/>
    <s v="00471-2022-PRODUCE/DGPCHDI"/>
    <s v="00031255-2022"/>
    <s v="JULIO"/>
    <d v="2022-07-15T00:00:00"/>
    <d v="2022-07-15T00:00:00"/>
    <m/>
    <s v=""/>
    <s v=""/>
    <s v=""/>
    <s v="Modificar la autorización del plan de trabajo denominado: “Estudio Hidrobiológico para la Primera Modificación del Estudio de Impacto Ambiental Detallado de la Unidad Minera Cerro de Pasco”, otorgada a favor de la empresa EMPRESA ADMINISTRADORA CERRO S.A.C., mediante Resolución Directoral N° 00175-2022-PRODUCE/DGPCHDI de fecha 17 de setiembre del 2021[rectificada a través de la Resolución Directoral N° 00218-2022-PRODUCE/DGPCHDI]; en el extremo referido a la circunscripción territorial, conforme al detalle propuesto en anexo que forma parte integrante de la presente Resolución Directoral._x000d_"/>
    <s v="DECHDI"/>
    <m/>
    <m/>
    <m/>
    <s v="TUPA 23"/>
    <x v="7"/>
    <m/>
    <m/>
    <m/>
    <m/>
  </r>
  <r>
    <n v="472"/>
    <s v="00472-2022-PRODUCE/DGPCHDI"/>
    <s v="00016499-2022"/>
    <s v="JULIO"/>
    <d v="2022-07-18T00:00:00"/>
    <d v="2022-07-15T00:00:00"/>
    <m/>
    <s v=""/>
    <s v=""/>
    <s v=""/>
    <s v="Otorgar a la empresa MINERA YANACOCHA S.R.L., autorización para realizar las actividades de colecta de recursos hidrobiológicos conforme al plan de trabajo denominado: “Monitoreo Hidrobiológico en el Marco de los Instrumentos de Gestión Ambiental de la Unidad Minera Yanacocha: Segunda Modificación del Estudio de Impacto Ambiental (MEIA) del Proyecto Conga”, en atención a la solicitud presentada por escrito con registro N° 00016499-2022, reformulado a través del escrito adjunto con registro N° 00016499-2022-1, por el periodo de treinta y seis (36) meses contados a partir de la notificación de la presente Resolución Directoral."/>
    <s v="DECHDI"/>
    <m/>
    <m/>
    <m/>
    <s v="TUPA 23"/>
    <x v="7"/>
    <m/>
    <m/>
    <m/>
    <m/>
  </r>
  <r>
    <n v="473"/>
    <s v="00473-2022-PRODUCE/DGPCHDI"/>
    <s v="00031946-2022"/>
    <s v="JULIO"/>
    <d v="2022-07-19T00:00:00"/>
    <d v="2022-07-18T00:00:00"/>
    <m/>
    <s v=""/>
    <s v=""/>
    <s v=""/>
    <s v="Otorgar a la empresa UNNA ENERGIA S.A., autorización para realizar las actividades de colecta de recursos hidrobiológicos conforme al plan de trabajo denominado: “Condiciones Ambientales – Características del medio hidrobiológico del Plan de Abandono Parcial Pozos 13077D-13065 Lote III”, en atención a la solicitud presentada por escrito con registro N° 00031946-2022, reformulado a través del escrito adjunto con registro N° 00031946-2022-1, por el periodo de tres (03) meses contados a partir de la notificación de la presente Resolución Directoral. "/>
    <s v="DECHDI"/>
    <m/>
    <m/>
    <m/>
    <s v="TUPA 23"/>
    <x v="7"/>
    <m/>
    <m/>
    <m/>
    <m/>
  </r>
  <r>
    <n v="474"/>
    <s v="00474-2022-PRODUCE/DGPCHDI"/>
    <s v="00025725-2022"/>
    <s v="JULIO"/>
    <d v="2022-07-22T00:00:00"/>
    <d v="2022-07-20T00:00:00"/>
    <m/>
    <s v=""/>
    <s v=""/>
    <s v=""/>
    <s v="Otorgar a la empresa ANGLO AMERICAN QUELLAVECO S.A., autorización para realizar las actividades de colecta de recursos hidrobiológicos conforme al plan de trabajo denominado: “Estudio de vida acuática del embalse Vizcachas en el marco de sus compromisos establecidos en los instrumentos de gestión ambiental aprobados del Proyecto Quellaveco”, en atención a la solicitud presentada por escrito con registro N° 00025725-2022, reformulado a través del escrito con registro N° 00038646-2022, por el periodo de ocho (8) meses contados a partir de la notificación de la presente Resolución Directoral."/>
    <s v="DECHDI"/>
    <m/>
    <m/>
    <m/>
    <s v="TUPA 23"/>
    <x v="7"/>
    <m/>
    <m/>
    <m/>
    <m/>
  </r>
  <r>
    <n v="475"/>
    <s v="00475-2022-PRODUCE/DGPCHDI"/>
    <s v="00030060-2022"/>
    <s v="JULIO"/>
    <d v="2022-07-22T00:00:00"/>
    <d v="2022-07-21T00:00:00"/>
    <n v="31443"/>
    <s v="MONITOR HUASCAR"/>
    <s v="CE-31443-CM"/>
    <s v="PESQUERA MAQUEN S.A.C."/>
    <s v="Otorgar a favor de la empresa PESQUERA ORLAND S.A.C., la autorización de incremento de flota para modificar el permiso de pesca en el extremo referido a la capacidad de bodega de las embarcación pesqueras MONITOR HUASCAR 1 con matrícula PL-62209-PM de 103.90 m³ a 110 m³, MONITOR HUASCAR con matrícula CE-31443-CM de 99.32 m³ a 110 m³ y PROFETA DANIEL II con matrícula PT-11884-CM de 99.88 m³ a 110 m³, vía utilización del saldo de 30.56 m³ de capacidad de bodega reconocido con la Resolución Directoral N° 00271-2022-PRODUCE/DGPCHDI, para la extracción del recurso Anchoveta con destino al consumo humano indirecto."/>
    <s v="DECHDI"/>
    <m/>
    <m/>
    <m/>
    <s v="TUPA 02"/>
    <x v="2"/>
    <m/>
    <m/>
    <s v="AIF"/>
    <m/>
  </r>
  <r>
    <n v="476"/>
    <s v="00476-2022-PRODUCE/DGPCHDI"/>
    <s v="00019674-2022"/>
    <s v="JULIO"/>
    <d v="2022-07-25T00:00:00"/>
    <d v="2022-07-22T00:00:00"/>
    <m/>
    <s v=""/>
    <s v=""/>
    <s v=""/>
    <s v="Otorgar a favor del señor JULIO MANUEL ARAUJO FLORES, la Autorización para efectuar investigación pesquera especializada sin uso de embarcación"/>
    <s v="DECHDI"/>
    <m/>
    <m/>
    <m/>
    <s v="TUPA 22"/>
    <x v="12"/>
    <m/>
    <m/>
    <m/>
    <m/>
  </r>
  <r>
    <n v="477"/>
    <s v="00477-2022-PRODUCE/DGPCHDI"/>
    <s v="00023322-2022"/>
    <s v="JULIO"/>
    <d v="2022-07-25T00:00:00"/>
    <d v="2022-07-22T00:00:00"/>
    <m/>
    <s v=""/>
    <s v=""/>
    <s v=""/>
    <s v="Otorgar a la empresa COMPAÑIA MINERA CHUNGAR S.A.C., autorización para realizar las actividades de colecta de recursos hidrobiológicos "/>
    <s v="DECHDI"/>
    <m/>
    <m/>
    <m/>
    <s v="TUPA 23"/>
    <x v="7"/>
    <m/>
    <m/>
    <m/>
    <m/>
  </r>
  <r>
    <n v="478"/>
    <s v="00478-2022-PRODUCE/DGPCHDI"/>
    <s v="00021930-2022"/>
    <s v="JULIO"/>
    <d v="2022-07-25T00:00:00"/>
    <d v="2022-07-22T00:00:00"/>
    <m/>
    <s v=""/>
    <s v=""/>
    <s v=""/>
    <s v="Otorgar a la empresa MINERA AURIFERA RETAMAS S.A., autorización para realizar las actividades de colecta de recursos hidrobiológicos "/>
    <s v="DECHDI"/>
    <m/>
    <m/>
    <m/>
    <s v="TUPA 23"/>
    <x v="7"/>
    <m/>
    <m/>
    <m/>
    <m/>
  </r>
  <r>
    <n v="479"/>
    <s v="00479-2022-PRODUCE/DGPCHDI"/>
    <s v="00022101-2022"/>
    <s v="JULIO"/>
    <d v="2022-07-25T00:00:00"/>
    <d v="2022-07-22T00:00:00"/>
    <m/>
    <s v=""/>
    <s v=""/>
    <s v=""/>
    <s v="Otorgar a la empresa RECUPERADA SOCIEDAD ANONIMA CERRADA - RECUPERADA S.A.C., autorización para realizar las actividades de colecta de recursos hidrobiológicos "/>
    <s v="DECHDI"/>
    <m/>
    <m/>
    <m/>
    <s v="TUPA 23"/>
    <x v="7"/>
    <m/>
    <m/>
    <m/>
    <m/>
  </r>
  <r>
    <n v="480"/>
    <s v="00480-2022-PRODUCE/DGPCHDI"/>
    <s v="00023255-2022"/>
    <s v="JULIO"/>
    <d v="2022-07-25T00:00:00"/>
    <d v="2022-07-25T00:00:00"/>
    <m/>
    <s v=""/>
    <s v=""/>
    <s v=""/>
    <s v="Otorgar a la empresa COMPAÑIA MINERA CHUNGAR S.A.C., autorización para realizar las actividades de colecta de recursos hidrobiológicos"/>
    <s v="DECHDI"/>
    <m/>
    <m/>
    <m/>
    <s v="TUPA 23"/>
    <x v="7"/>
    <m/>
    <m/>
    <m/>
    <m/>
  </r>
  <r>
    <n v="481"/>
    <s v="00481-2022-PRODUCE/DGPCHDI"/>
    <s v="00023324-2022"/>
    <s v="JULIO"/>
    <d v="2022-07-26T00:00:00"/>
    <d v="2022-07-25T00:00:00"/>
    <m/>
    <s v=""/>
    <s v=""/>
    <s v=""/>
    <s v="Otorgar a la empresa COMPAÑIA MINERA CHUNGAR S.A.C., autorización para realizar las actividades de colecta de recursos hidrobiológicos "/>
    <s v="DECHDI"/>
    <m/>
    <m/>
    <m/>
    <s v="TUPA 23"/>
    <x v="7"/>
    <m/>
    <m/>
    <m/>
    <m/>
  </r>
  <r>
    <n v="482"/>
    <s v="00482-2022-PRODUCE/DGPCHDI"/>
    <s v="00039664-2022"/>
    <s v="JULIO"/>
    <d v="2022-07-26T00:00:00"/>
    <d v="2022-07-25T00:00:00"/>
    <n v="50093"/>
    <s v="DON GERMAN"/>
    <s v="PL-50093-CM"/>
    <s v="OROSCO CASTRO JOSE ROSARIO"/>
    <s v="Otorgar a favor del señor JOSE ROSARIO OROSCO CASTRO, la autorización de incremento de flota para construir una nueva embarcación pesquera de 104.99m³de capacidad de bodega, vía sustitución de la embarcación pesquera DON GERMAN con matrícula PL-50093-PMy 104.99m3 de capacidad de bodega,para la extracción del recurso Anchoveta con destino al consumo humano indirecto."/>
    <s v="DECHDI"/>
    <m/>
    <m/>
    <m/>
    <s v="TUPA 02"/>
    <x v="2"/>
    <m/>
    <m/>
    <s v="AIF"/>
    <m/>
  </r>
  <r>
    <n v="483"/>
    <s v="00483-2022-PRODUCE/DGPCHDI"/>
    <s v="00031912-2022"/>
    <s v="JULIO"/>
    <d v="2022-07-26T00:00:00"/>
    <d v="2022-07-25T00:00:00"/>
    <m/>
    <s v=""/>
    <s v=""/>
    <s v=""/>
    <s v="Otorgar a la empresa MINSUR S.A., autorización para realizar las actividades de colecta de recursos hidrobiológicos conforme "/>
    <s v="DECHDI"/>
    <m/>
    <m/>
    <m/>
    <s v="TUPA 23"/>
    <x v="7"/>
    <m/>
    <m/>
    <m/>
    <m/>
  </r>
  <r>
    <n v="484"/>
    <s v="00484-2022-PRODUCE/DGPCHDI"/>
    <s v="00032255-2018"/>
    <s v="JULIO"/>
    <d v="2022-07-26T00:00:00"/>
    <d v="2022-07-25T00:00:00"/>
    <m/>
    <s v=""/>
    <s v=""/>
    <s v=""/>
    <s v="Declarar IMPROCEDENTE la solicitud de renuncia con eficacia anticipada al permiso de pesca otorgado a la empresa PESCA INDUSTRIAL ATUNERA DE ALTURA S.A. DE C.V. "/>
    <s v="DECHDI"/>
    <m/>
    <m/>
    <m/>
    <s v="TUPA 17"/>
    <x v="1"/>
    <m/>
    <m/>
    <m/>
    <s v="IMPROCEDENTE"/>
  </r>
  <r>
    <n v="485"/>
    <s v="00485-2022-PRODUCE/DGPCHDI"/>
    <s v="00045623-2022"/>
    <s v="JULIO"/>
    <d v="2022-07-27T00:00:00"/>
    <d v="2022-07-27T00:00:00"/>
    <n v="29632"/>
    <s v="DON JUAN"/>
    <s v="PL-29632-PM"/>
    <s v="FIESTAS FIESTAS WALTER VALENTIN"/>
    <s v="Declarar que la solicitud de ampliación del plazo para la ejecución de la autorización de incremento de flota dispuesta mediante Resolución Directoral Nº 00055-2021-PRODUCE/DGPCHDI de fecha 21 de enero de 2021, a favor de los señores WALTER VALENTIN FIESTAS FIESTAS y JUAN AUGUSTO FIESTAS FIESTAS, para construir una nueva embarcación pesquera de 95.94 m3 de capacidad de bodega, vía sustitución de las embarcaciones pesqueras no siniestradas DON JUAN con matrícula PL-29632-PM y 60.56 m³ de capacidad de bodega y MI MARY con matrícula PL-17356-CM y 35.38 m³ de capacidad de bodega, para la extracción del recurso Anchoveta con destino al consumo humano indirecto; solicitada mediante el escrito con registro Nº 00045623-2022, ha sido aprobada automáticamente a la fecha de presentación de dicha solicitud, en concordancia con el artículo 33 del TUO de la Ley Nº 27444"/>
    <s v="DECHDI"/>
    <m/>
    <m/>
    <m/>
    <s v="TUPA 63"/>
    <x v="19"/>
    <m/>
    <m/>
    <s v="AMPLIACION DE PLAZO AIF"/>
    <m/>
  </r>
  <r>
    <n v="486"/>
    <s v="00486-2022-PRODUCE/DGPCHDI"/>
    <s v="00035702-2022"/>
    <s v="JULIO"/>
    <d v="2022-07-27T00:00:00"/>
    <d v="2022-07-27T00:00:00"/>
    <n v="17664"/>
    <s v="CRISTO SALVADOR 3"/>
    <s v="PL-17664-CM"/>
    <s v="IPANAQUE OROSCO ISRAEL ABIMAEL"/>
    <s v="Aprobar a favor de la EMPRESA GRUPO JIVO S.A.C. el cambio de titular del permiso de pesca para operar la embarcación pesquera CRISTO SALVADOR 3 con matrícula PL-17664-PMy 108.28 m3 de capacidad de bodega, para la extracción del recurso Anchoveta con destino al consumo humano directo e indirecto y del recurso Sardina con destino al consumo humano directo. Asimismo, aprobar a su favor el cambio de titular del PMCE y LMCE otorgado para la actividad extractiva del recurso Anchoveta con destino al consumo humano indirecto, en el marco del Reglamento del Decreto Legislativo N° 1084."/>
    <s v="DECHDI"/>
    <m/>
    <m/>
    <m/>
    <s v="TUPA 10"/>
    <x v="9"/>
    <m/>
    <m/>
    <m/>
    <m/>
  </r>
  <r>
    <n v="487"/>
    <s v="00487-2022-PRODUCE/DGPCHDI"/>
    <s v="00041280-2022"/>
    <s v="AGOSTO"/>
    <d v="2022-08-03T00:00:00"/>
    <d v="2022-08-03T00:00:00"/>
    <n v="21097"/>
    <s v="NATHALIA"/>
    <s v="HO-21097-CM"/>
    <s v="CORPORACION PESQUERA HILLARY S.A.C."/>
    <s v="Otorgar a favor de la empresa INVERSIONES BJES E.I.R.L..,la autorización de incremento de flota para construir una nueva embarcación pesquera de 99.58 m³ de capacidad de bodega, vía sustitución de la embarcación pesquera no siniestrada NATHALIA con matrícula HO-21097-PM y 99.58 m³ de capacidad de bodega, para la extracción del recurso Anchoveta con destino al consumo humano directo e indirecto y del recurso Sardina con destino al consumo humano directo."/>
    <s v="DECHDI"/>
    <m/>
    <m/>
    <m/>
    <s v="TUPA 02"/>
    <x v="2"/>
    <m/>
    <m/>
    <s v="AIF"/>
    <m/>
  </r>
  <r>
    <n v="488"/>
    <s v="00488-2022-PRODUCE/DGPCHDI"/>
    <s v="00038207-2020"/>
    <s v="AGOSTO"/>
    <d v="2022-08-03T00:00:00"/>
    <d v="2022-08-03T00:00:00"/>
    <n v="4149"/>
    <s v="VICTOR"/>
    <s v="PL-4149-CM"/>
    <s v="VIOLETA NUNTON CASTRO"/>
    <s v="Declarar improcedente la solicitud de permiso de pesca para operar la embarcación VICTOR con matrícula PL-4149-CM y 109.40 m3 de capacidad de bodega, presentada por la señora VIOLETA NUNTON CASTRO ante la Dirección Regional de Pesquería de Lambayeque, mediante escrito de fecha 20 de enero de 2003, para la extracción de los recursos Anchoveta para consumo humano directo e indirecto y los recursos Sardina, Jurel y Caballa para consumo humano directo."/>
    <s v="DECHDI"/>
    <m/>
    <s v="ANCHOVETA"/>
    <m/>
    <m/>
    <x v="4"/>
    <m/>
    <m/>
    <m/>
    <s v="IMPROCEDENTE"/>
  </r>
  <r>
    <n v="489"/>
    <s v="00489-2022-PRODUCE/DGPCHDI"/>
    <s v="00015535-2022"/>
    <s v="AGOSTO"/>
    <d v="2022-08-03T00:00:00"/>
    <d v="2022-08-03T00:00:00"/>
    <m/>
    <s v=""/>
    <s v=""/>
    <s v=""/>
    <s v="Otorgar a la EMPRESA ELECTRICIDAD DEL PERU - ELECTROPERU S.A., autorización para realizar las actividades de colecta de recursos hidrobiológicos conforme al plan de trabajo denominado: “Diagnóstico de Población de especies en criterio de amenaza y/o más vulnerables por la operación de embalse y desembalse del Lago Chinchaycocha”, en atención a la solicitud presentada por escrito con registro N° 00015535-2022, reformulado y precisado a través del escritos adjuntos con registros N° 00015535-2022-3, N° 00015535-2022-4 y N° 00015535-2022-5, por el periodo de veinticuatro (24) meses contados a partir de la notificación de la presente Resolución Directoral. "/>
    <s v="DECHDI"/>
    <m/>
    <m/>
    <m/>
    <s v="TUPA 23"/>
    <x v="7"/>
    <m/>
    <m/>
    <m/>
    <m/>
  </r>
  <r>
    <n v="490"/>
    <s v="00490-2022-PRODUCE/DGPCHDI"/>
    <s v="00046191-2022"/>
    <s v="AGOSTO"/>
    <d v="2022-08-03T00:00:00"/>
    <d v="2022-08-03T00:00:00"/>
    <m/>
    <s v=""/>
    <s v=""/>
    <s v=""/>
    <s v="APROBAR, por única vez, la ampliación del plazo de la autorización de instalación otorgada mediante Resolución Directoral N° 00552-2021-PRODUCE/DGPCHDI, presentada por la empresa MARFRIO PERU S.A., a través del escrito de registro N° 00046191-2022."/>
    <s v="DPCHDI"/>
    <m/>
    <m/>
    <m/>
    <s v="TUPA 25"/>
    <x v="15"/>
    <m/>
    <m/>
    <m/>
    <m/>
  </r>
  <r>
    <n v="491"/>
    <s v="00491-2022-PRODUCE/DGPCHDI"/>
    <s v="00037273-2022"/>
    <s v="AGOSTO"/>
    <d v="2022-08-03T00:00:00"/>
    <d v="2022-08-03T00:00:00"/>
    <n v="54871"/>
    <s v="SIEMPRE MI HERNANCITO II"/>
    <s v="PT-54871-PM"/>
    <s v="PANTA DE PERICHE JULIA ;PANTA PANTA JOSE ANDRES ;PANTA PERICHE MARIA CANDIDA ;PERICHE ECA PEDRO CELESTINO"/>
    <s v="Desestimar el recurso de reconsideración formulado por la señora MARÍA CANDIDA PANTA PERICHE mediante escrito con registro N° 00037273-2022, contra el Oficio N° 00000546-2022-PRODUCE/DGPCHDI, que desestimó la oposición formulada a la solicitud de nominación de la embarcación pesquera SIEMPRE MI HERNANCITO II con matrícula PT-54871-PM, para realizar actividad extractiva de los recursos Anchoveta y Anchoveta Blanca, durante la Primera Temporada de Pesca Zona Norte Centro del año 2022; por los fundamentos expuestos en la parte considerativa de la presente resolución."/>
    <s v="DECHDI"/>
    <m/>
    <m/>
    <m/>
    <s v="TUPA 14"/>
    <x v="26"/>
    <m/>
    <m/>
    <m/>
    <m/>
  </r>
  <r>
    <n v="492"/>
    <s v="00492-2022-PRODUCE/DGPCHDI"/>
    <s v="00037082-2022"/>
    <s v="AGOSTO"/>
    <d v="2022-08-03T00:00:00"/>
    <d v="2022-08-03T00:00:00"/>
    <n v="3950"/>
    <s v="MI CHAVELITA"/>
    <s v="PT-3950-CM"/>
    <s v="LLENQUE DE PAZO MARIA FRANCISCA ;PAZO LLENQUE TOMAS AQUILINO"/>
    <s v="Otorgar a favor de los señores TO MAS AQUILINO PAZO LLENQUE y MARIA FRANCISCA LLENQUE DE PAZO, la autorización de incremento de flota para construir una nueva embarcación pesquera de 99.30 m³ de capacidad de bodega, vía sustitución de la embarcación pesquera no siniestrada MI CHAVELITA con matrícula PT_x0002_3950-CM y 99.30 m³ de capacidad de bodega, para la extracción del recurso Anchoveta con destino al consumo humano indirecto."/>
    <s v="DECHDI"/>
    <m/>
    <m/>
    <m/>
    <s v="TUPA 02"/>
    <x v="2"/>
    <m/>
    <m/>
    <s v="AIF"/>
    <m/>
  </r>
  <r>
    <n v="493"/>
    <s v="00493-2022-PRODUCE/DGPCHDI"/>
    <s v="00049856-2022"/>
    <s v="AGOSTO"/>
    <d v="2022-08-03T00:00:00"/>
    <d v="2022-08-03T00:00:00"/>
    <n v="29771"/>
    <s v="TUNUPA"/>
    <s v="CO-29771-PM"/>
    <s v="UNITED MARINE CORP. S.A.C."/>
    <s v="Aceptar el desistimiento del procedimiento de autorización de incremento de flota para construir una nueva embarcación pesquera de 495 m³ de capacidad de bodega, vía sustitución de la embarcación pesquera no siniestrada TUNUPA con matrícula CO-29771-PM y 495 m³ de capacidad de bodega, para la extracción del recurso Atún con destino al consumo humano directo; formulado por la empresa UNITED MARINE CORP S.A.C.mediante el escrito con registro N° 00049856-2022; dándose por concluido el mencionado procedimiento administrativo. "/>
    <s v="DECHDI"/>
    <m/>
    <m/>
    <m/>
    <s v="TUPA 02"/>
    <x v="2"/>
    <m/>
    <m/>
    <s v="AIF"/>
    <s v="DESISTIMIENTO"/>
  </r>
  <r>
    <n v="494"/>
    <s v="00494-2022-PRODUCE/DGPCHDI"/>
    <s v="00126042-2017"/>
    <s v="AGOSTO"/>
    <d v="2022-08-05T00:00:00"/>
    <d v="2022-08-04T00:00:00"/>
    <n v="38114"/>
    <s v="JOEL"/>
    <s v="CE-38114-CM"/>
    <s v="FLORES TORRES DIOGENES JOEL"/>
    <s v="Declarar IMPROCEDENTE la solicitud de otorgamiento de permiso de pesca de menor escala para operar la embarcación pesquera JOEL con matrícula CE-38114-CM y 32.00 m3 de capacidad de bodega, para la extracción del recurso Anchoveta para consumo humano directo, presentada por el señor JACOBO ALBERTO CAVENAGO ZOLEZZI, mediante escrito con registro N° 00126042-2017."/>
    <s v="DECHDI"/>
    <m/>
    <s v="ANCHOVETA"/>
    <s v="MENOR ESCALA"/>
    <m/>
    <x v="4"/>
    <m/>
    <m/>
    <m/>
    <s v="IMPROCEDENTE"/>
  </r>
  <r>
    <n v="495"/>
    <s v="00495-2022-PRODUCE/DGPCHDI"/>
    <s v="00037607-2022"/>
    <s v="AGOSTO"/>
    <d v="2022-08-05T00:00:00"/>
    <d v="2022-08-04T00:00:00"/>
    <n v="2327"/>
    <s v="CARMELITA I"/>
    <s v="TA-2327-BM"/>
    <s v="PAZO NUNURA JOSE FELICIANO"/>
    <s v="Aprobar a favor de la empresa FERNIBEL S.A.C. el cambio de titular del permiso de pesca para operar la embarcación pesquera CARMELITA I con matrícula TA-2327-CM y 19.91 m³ de capacidad de bodega, para la extracción del recurso Anchoveta y demás recursos hidrobiológicos con destino al consumo humano directo._x000d_"/>
    <s v="DECHDI"/>
    <m/>
    <m/>
    <m/>
    <s v="TUPA 10"/>
    <x v="9"/>
    <m/>
    <m/>
    <m/>
    <m/>
  </r>
  <r>
    <n v="496"/>
    <s v="00496-2022-PRODUCE/DGPCHDI"/>
    <s v="00045526-2022"/>
    <s v="AGOSTO"/>
    <d v="2022-08-05T00:00:00"/>
    <d v="2022-08-04T00:00:00"/>
    <n v="3901"/>
    <s v="CARLOS Y EDUARDO"/>
    <s v="PT-3901-CM"/>
    <s v="PANTA ALVAREZ CARLOS ;PANTA ALVAREZ EDUARDO JOSE"/>
    <s v="Aprobar a favor de los señores EDUARDO JOSE PANTA ALVAREZ y HILDA PAIVA PANTA, el cambio de titular del permiso de pesca para operar la embarcación pesquera CARLOS Y EDUARDO con matrícula PT-3901-CM y 77.46 m3 de capacidad de bodega, para la extracción del recurso Anchoveta con destino al consumo humano directo e indirecto y del recurso Sardina con destino al consumo humano directo. Asimismo, aprobar a su favor el cambio de titular de los PMCE otorgado para la actividad extractiva del recurso Anchoveta con destino al consumo humano indirecto, en el marco del Reglamento del Decreto Legislativo Nº 1084."/>
    <s v="DECHDI"/>
    <m/>
    <m/>
    <m/>
    <s v="TUPA 10"/>
    <x v="9"/>
    <m/>
    <m/>
    <m/>
    <m/>
  </r>
  <r>
    <n v="497"/>
    <s v="00497-2022-PRODUCE/DGPCHDI"/>
    <s v="00026720-2022"/>
    <s v="AGOSTO"/>
    <d v="2022-08-05T00:00:00"/>
    <d v="2022-08-05T00:00:00"/>
    <n v="66136"/>
    <s v="MI FE EN CRISTO 3"/>
    <s v="PL-66136-PM"/>
    <s v="HECTOR BERNAL LLONTOP, MARIA ANTONIA LEYTON CHANAME, LORENZO NICOLAS BERNAL LLONTOP, MARIA LUCILA PALMA DE BERNAL y MIGUEL ANTONIO BERNAL LLONTOP"/>
    <s v="Otorgar a favor de los señores HECTOR BERNAL LLONTOP, MARIA ANTONIA LEYTON CHANAME, LORENZO NICOLAS BERNAL LLONTOP, MARIA LUCILA PALMA DE BERNAL y MIGUEL ANTONIO BERNAL LLONTOP permiso de pesca para operar la embarcación pesquera MI FE EN CRISTO 3 con matrícula PL-66136-PM y 85.88 m3 de capacidad de bodega, para la extracción del recurso Anchoveta con destino al consumo humano indirecto, en virtud de la ejecución de la autorización de incremento de flota otorgada mediante Resolución Directoral Nº 00283-2022-PRODUCE/DGPCHDI."/>
    <s v="DECHDI"/>
    <m/>
    <m/>
    <m/>
    <s v="TUPA 05"/>
    <x v="4"/>
    <m/>
    <m/>
    <m/>
    <m/>
  </r>
  <r>
    <n v="498"/>
    <s v="00498-2022-PRODUCE/DGPCHDI"/>
    <s v="00043682-2022"/>
    <s v="AGOSTO"/>
    <d v="2022-08-05T00:00:00"/>
    <d v="2022-08-05T00:00:00"/>
    <n v="15311"/>
    <s v="COSTA DEL SOL"/>
    <s v="CO-15311-PM"/>
    <s v="INVERSIONES PESQUERAS LIGURIA S.A.C."/>
    <s v="Otorgar a favor de la empresa INVERSIONES PESQUERAS LIGURIA S.A.C, la autorización de incremento de flota para adquirir una embarcación pesquera de 350 m³ de capacidad de bodega, vía sustitución de la capacidad de bodega de la embarcación pesquera no siniestrada COSTA DEL SOL de matrícula CO-15311-PM y 350 m³ de capacidad de bodega, para la extracción de los recursosJurel y Caballa con destino al consumo humano directo, provenientes del permiso de la citada embarcación pesquera, en el marco de lo dispuesto en el numeral 6.2.4 del Reglamento de Ordenamiento Pesquero del Atún, incorporado por el artículo 2 del Decreto Supremo N° 009-2022-PRODUCE."/>
    <s v="DECHDI"/>
    <m/>
    <m/>
    <m/>
    <s v="TUPA 04"/>
    <x v="2"/>
    <m/>
    <m/>
    <s v="AIF"/>
    <m/>
  </r>
  <r>
    <n v="499"/>
    <s v="00499-2022-PRODUCE/DGPCHDI"/>
    <s v="00018774-2022"/>
    <s v="AGOSTO"/>
    <d v="2022-08-05T00:00:00"/>
    <d v="2022-08-05T00:00:00"/>
    <m/>
    <s v=""/>
    <s v=""/>
    <s v=""/>
    <s v="Otorgar a la empresa MONTE AZUL LOGISTICA SOCIEDAD ANONIMA CERRADA, autorización para realizar las actividades de colecta de recursos hidrobiológicos conforme al plan de trabajo denominado: “Monitoreo Hidrobiológico en la Etapa de Operación y Mantenimiento del Estudio de Impacto Ambiental Detallado del proyecto “Terminal de Recepción, Almacenamiento y Despacho de Combustibles Líquidos Mollendo-Arequipa”, en atención a la solicitud presentada por escrito con registro N° 00018774-2022, reformulado a través del escrito adjunto con registro N° 00018774-2022-1, por el periodo de sesenta (60) meses contados a partir de la notificación de la presente Resolución Directoral. "/>
    <s v="DECHDI"/>
    <m/>
    <m/>
    <m/>
    <s v="TUPA 23"/>
    <x v="7"/>
    <m/>
    <m/>
    <m/>
    <m/>
  </r>
  <r>
    <n v="500"/>
    <s v="00500-2022-PRODUCE/DGPCHDI"/>
    <m/>
    <s v="AGOSTO"/>
    <m/>
    <d v="2022-08-05T00:00:00"/>
    <m/>
    <s v=""/>
    <s v=""/>
    <s v=""/>
    <m/>
    <m/>
    <m/>
    <m/>
    <m/>
    <s v=" - "/>
    <x v="3"/>
    <m/>
    <m/>
    <m/>
    <m/>
  </r>
  <r>
    <n v="501"/>
    <s v="00501-2022-PRODUCE/DGPCHDI"/>
    <s v="00014367-2022"/>
    <s v="AGOSTO"/>
    <d v="2022-08-09T00:00:00"/>
    <d v="2022-08-09T00:00:00"/>
    <n v="2122"/>
    <s v="RICHARD ALEXANDER"/>
    <s v="PL-2122-CM"/>
    <s v="BARRETO PAREDES FERNANDO RICHARD"/>
    <s v="La señora MABEL ZAORAIDA ROSALES UGARTE, deberá iniciar el procedimiento administrativo de cambio de titular del permiso de pesca de la embarcación pesquera RICHARD ALEXANDER de matrícula PL-2122-CM, en estricto cumplimiento de la medida cautelar contenida en la Resolución N° UNO del expediente N°20182-2021-17-1801-JR-F C-18, asumiendo la administradora judicial y el Juez del 18avo Juzgado de Familia de la Corte Superior de Justicia de Lima, las responsabilidades administrativas, civiles y/o penales que pudieran surgir a raíz de la ejecución del mandato judicial."/>
    <s v="DECHDI"/>
    <m/>
    <m/>
    <m/>
    <s v=" - "/>
    <x v="13"/>
    <s v="JUDICIAL"/>
    <m/>
    <m/>
    <m/>
  </r>
  <r>
    <n v="502"/>
    <s v="00502-2022-PRODUCE/DGPCHDI"/>
    <s v="00049738-2022"/>
    <s v="AGOSTO"/>
    <d v="2022-08-09T00:00:00"/>
    <d v="2022-08-09T00:00:00"/>
    <n v="18618"/>
    <s v="GUIAME MERCEDITAS"/>
    <s v="TA-18618-BM"/>
    <s v="ECCA JACINTO SEBASTIAN"/>
    <s v="Declarar que la solicitud de modificación del permiso de pesca por cambio de nombre de la embarcación pesquera GUIAME MERCEDITAS con matrícula TA-18618-BM, de GUIAME MERCEDITAS a MARIA ANGELITA, presentada por el señor GUILLERMO PASCUAL PANTA JACINTO, ha sido aprobada automáticamente a la fecha de presentación del escrito con registro N° 00049738-2022, en concordancia con el artículo 33 del Texto Único Ordenado (TUO) de la Ley Nº 27444, Ley del Procedimiento Administrativo General, aprobado por Decreto Supremo Nº 004-2019-JUS._x000d_"/>
    <s v="DECHDI"/>
    <m/>
    <m/>
    <m/>
    <s v="TUPA 09"/>
    <x v="4"/>
    <m/>
    <m/>
    <m/>
    <m/>
  </r>
  <r>
    <n v="503"/>
    <s v="00503-2022-PRODUCE/DGPCHDI"/>
    <s v="00043674-2022"/>
    <s v="AGOSTO"/>
    <d v="2022-08-09T00:00:00"/>
    <d v="2022-08-09T00:00:00"/>
    <n v="15313"/>
    <s v="CARACOL"/>
    <s v="CO-15313-PM"/>
    <s v="INVERSIONES PESQUERAS LIGURIA S.A.C."/>
    <s v="Otorgar a favor de la empresa INVERSIONES PESQUERAS LIGURIA S.A.C., la autorización de incremento de flota para adquirir una embarcación pesquera de 350 m³ de capacidad de bodega, vía sustitución de la capacidad de bodega de la embarcación pesquera no siniestrada CARACOL con matrícula CO-15313-PM y 350 m³ de capacidad de bodega, para la extracción de los recursosJurel y Caballa con destino al consumo humano directo, provenientes del permiso de la citada embarcación pesquera, en el marco de lo dispuesto en el numeral 6.2.4 del Reglamento de Ordenamiento Pesquero del Atún, incorporado por el artículo 2 del Decreto Supremo N°009-2022-PRODUCE."/>
    <s v="DECHDI"/>
    <m/>
    <m/>
    <m/>
    <s v="TUPA 02"/>
    <x v="2"/>
    <m/>
    <m/>
    <s v="AIF"/>
    <m/>
  </r>
  <r>
    <n v="504"/>
    <s v="00504-2022-PRODUCE/DGPCHDI"/>
    <s v="00049803-2022"/>
    <s v="AGOSTO"/>
    <d v="2022-08-09T00:00:00"/>
    <d v="2022-08-09T00:00:00"/>
    <m/>
    <s v=""/>
    <s v=""/>
    <s v=""/>
    <s v="Modificar la autorización al plan de investigación denominado: “EXPLORACIÓN DEL POTENCIAL DE LOS CRUSTÁCEOS DE PROFUNDIDAD EN EL MAR PERUANO CON ÉNFASIS A: CENTOLLAS, LANGOSTA ENANA Y LANGOSTINOS DE PROFUNDIDAD”, otorgada mediante Resolución Directoral N° 00706-2021-PRODUCE/DGPCHDI de fecha 22 de octubre de 2021, a favor de la empresa MARINE EXPLORER S.R.L., únicamente en el extremo referido al plazo para su ejecución, por tres (3) meses adicionales contados desde el vencimiento de la vigencia de la citada autorización; por lo que, el plazo de la autorización vencerá con fecha 28 de octubre de 2022. "/>
    <s v="DECHDI"/>
    <m/>
    <m/>
    <m/>
    <s v="TUPA 22"/>
    <x v="12"/>
    <m/>
    <m/>
    <m/>
    <m/>
  </r>
  <r>
    <n v="505"/>
    <s v="00505-2022-PRODUCE/DGPCHDI"/>
    <s v="00016626-2021"/>
    <s v="AGOSTO"/>
    <d v="2022-08-09T00:00:00"/>
    <d v="2022-08-09T00:00:00"/>
    <n v="58961"/>
    <s v="ROSA MARIA MS 4"/>
    <s v="PL-58961-PM"/>
    <s v="EMPRESA PESQUERA SANTA LUCIA S.A.C."/>
    <s v="INHIBIRSE de emitir pronunciamiento en torno a la solicitud de cambio de titular del permiso de pesca para operar la embarcación ROSA MARIA MS 4 con matrícula PL-58961-PM, formulada por la empresa JORGE SCH &amp; ROSA SCH S.A.C., a través del escrito con registro Nº 00016626-2021, hasta que se resuelva en sede judicial el proceso que se mantiene en curso ante el Cuarto Juzgado Civil de Chiclayo de la Corte Superior de Justicia de Lambayeque en el Expediente N° 00365-2021-70-1706-JR-CI-04."/>
    <s v="DECHDI"/>
    <m/>
    <m/>
    <m/>
    <s v=" - "/>
    <x v="13"/>
    <s v="JUDICIAL"/>
    <m/>
    <m/>
    <m/>
  </r>
  <r>
    <n v="506"/>
    <s v="00506-2022-PRODUCE/DGPCHDI"/>
    <s v="00023809-2022"/>
    <s v="AGOSTO"/>
    <d v="2022-08-11T00:00:00"/>
    <d v="2022-08-09T00:00:00"/>
    <m/>
    <s v=""/>
    <s v=""/>
    <s v=""/>
    <s v="Otorgar a favor de la administrada Katiusca Yeny Jimenez Broncano, la autorización para efectuar investigación pesquera especializada sin uso de embarcación, conforme a los términos contenidos en el plan de investigación denominado: “EVALUACIÓN DE LA CALIDAD DEL AGUA EN LA CUENCA DEL RÍO CAÑIPIA, POR BIOINDICADORES: MACROINVERTEBRADOS BENTÓNICOS, CUSCO - PERÚ”, presentado mediante escrito con registro N° 00023809-2022, reformulado a través del escrito adjunto con registro N° 00023809-2022-2, por el periodo de doce (12) meses contados a partir del día siguiente de la notificación de la presente Resolución Directoral. "/>
    <s v="DECHDI"/>
    <m/>
    <m/>
    <m/>
    <s v="TUPA 22"/>
    <x v="12"/>
    <m/>
    <m/>
    <m/>
    <m/>
  </r>
  <r>
    <n v="507"/>
    <s v="00507-2022-PRODUCE/DGPCHDI"/>
    <s v="00035639-2019"/>
    <s v="AGOSTO"/>
    <d v="2022-08-11T00:00:00"/>
    <d v="2022-08-10T00:00:00"/>
    <n v="21002"/>
    <s v="ROXANA"/>
    <s v="PL-21002-CM"/>
    <s v="LOPEZ PE? ROSA AMELIA"/>
    <s v="Aceptar el desistimiento del procedimiento de autorización de incremento de flota para construir una nueva embarcación pesquera de 32.10 m³ de capacidad de bodega, vía sustitución de la embarcación pesquera ROXANA con matrícula PL-21002-CMy 32.10 m³ de capacidad de bodega, para la extracción del recurso Anchoveta con destino al consumo humano indirecto; formulado por la señora ROSA AMELIA LOPEZ PEÑA mediante el escrito con registro N° 00035639-2019; dándose por concluido el mencionado procedimiento administrativo. "/>
    <s v="DECHDI"/>
    <m/>
    <m/>
    <m/>
    <s v="TUPA 02"/>
    <x v="2"/>
    <m/>
    <m/>
    <s v="AIF"/>
    <s v="DESISTIMIENTO"/>
  </r>
  <r>
    <n v="508"/>
    <s v="00508-2022-PRODUCE/DGPCHDI"/>
    <s v="00004699-2022"/>
    <s v="AGOSTO"/>
    <d v="2022-08-11T00:00:00"/>
    <d v="2022-08-10T00:00:00"/>
    <m/>
    <s v=""/>
    <s v=""/>
    <s v=""/>
    <s v="Declarar IMPROCEDENTE el cambio de titularidad de la licencia de operación de la planta de procesamiento pesquero para la producción de enlatado con una capacidad instalada de 300 cajas/turno, ubicada en la Calle Pablo Boner N° 240, Zona Industrial de Ventanilla de la Provincia Constitucional del Callao, otorgada la empresa ROSAIMAR S.A.C. mediante Resolución Directoral N° 125-99-PE/DNPP, modificada por Resolución Directoral N° 250-2014-PRODUCE/DGCHD, presentado por la empresa CAAS ALIMENTOS S.A.C._x000d_"/>
    <s v="DPCHDI"/>
    <m/>
    <m/>
    <m/>
    <s v="TUPA 29"/>
    <x v="6"/>
    <m/>
    <m/>
    <m/>
    <s v="IMPROCEDENTE"/>
  </r>
  <r>
    <n v="509"/>
    <s v="00509-2022-PRODUCE/DGPCHDI"/>
    <s v="00035330-2022"/>
    <s v="AGOSTO"/>
    <d v="2022-08-11T00:00:00"/>
    <d v="2022-08-10T00:00:00"/>
    <n v="216"/>
    <s v="GRUPEZ"/>
    <s v="CE-0216-PM"/>
    <s v="GRUPO PESQUERO S.A.C."/>
    <s v=" Autorizar la asociación o incorporación definitiva del PMCE proveniente de la embarcación pesquera LULU I con matrícula CO-11988-CM, a favor de la embarcación pesquera GRUPEZ con matrícula CE-0216-PM._x000d_"/>
    <s v="DECHDI"/>
    <m/>
    <m/>
    <m/>
    <s v="TUPA 12"/>
    <x v="14"/>
    <m/>
    <m/>
    <m/>
    <m/>
  </r>
  <r>
    <n v="510"/>
    <s v="00510-2022-PRODUCE/DGPCHDI"/>
    <s v="00075926-2012"/>
    <s v="AGOSTO"/>
    <d v="2022-08-11T00:00:00"/>
    <d v="2022-08-11T00:00:00"/>
    <n v="34471"/>
    <s v="MI JUANITA"/>
    <s v="CE-34471-CM"/>
    <s v="PUESCAS FIESTAS JONH LENNO ;PUESCAS FIESTAS PEDRO ALEX"/>
    <s v="Aceptar el desistimiento del procedimiento de otorgamiento del permiso de pesca de menor escala para operar la embarcación pesquera MI JUANITA de matrícula CE-34471-CM y 10.00 m3 de capacidad de bodega, en el marco del Decreto Supremo N° 005-2012-PRODUCE y de la Resolución Ministerial N° 433-2012-PRODUCE, presentado por el señor PEDRO ALEX PUESCAS FIESTAS mediante el escrito con registro N° 00075926-2012, dándose por concluido el mencionado procedimiento administrativo."/>
    <s v="DECHDI"/>
    <m/>
    <s v="ANCHOVETA"/>
    <s v="MENOR ESCALA"/>
    <m/>
    <x v="4"/>
    <m/>
    <m/>
    <m/>
    <s v="DESISTIMIENTO"/>
  </r>
  <r>
    <n v="511"/>
    <s v="00511-2022-PRODUCE/DGPCHDI"/>
    <s v="00112628-2018"/>
    <s v="AGOSTO"/>
    <d v="2022-08-12T00:00:00"/>
    <d v="2022-08-11T00:00:00"/>
    <m/>
    <s v=""/>
    <s v=""/>
    <s v=""/>
    <s v="Modificar el artículo 5 de la Resolución Directoral N° 360-2015-PRODUCE/DGCHI de fecha 4 de junio de 2015, conforme a lo resuelto en la Resolución Viceministerial N° 033-2019- PRODUCE/DPVA."/>
    <s v="DECHDI"/>
    <m/>
    <m/>
    <m/>
    <s v="OTRO"/>
    <x v="20"/>
    <m/>
    <m/>
    <m/>
    <m/>
  </r>
  <r>
    <n v="512"/>
    <s v="00512-2022-PRODUCE/DGPCHDI"/>
    <s v="00047736-2022"/>
    <s v="AGOSTO"/>
    <d v="2022-08-12T00:00:00"/>
    <d v="2022-08-11T00:00:00"/>
    <m/>
    <s v=""/>
    <s v=""/>
    <s v=""/>
    <s v="RECTIFICAR el error material contenido en los numerales 1.1., 1,2., 1.3., del considerando 1; en el considerando 5, así como en el artículo 1 de la parte resolutiva de la Resolución Directoral N° 00442-2022-PRODUCE/DGPCHDI, respecto de la dirección del establecimiento industrial pesquero según el siguiente detalle"/>
    <s v="DPCHDI"/>
    <m/>
    <m/>
    <m/>
    <s v=" - "/>
    <x v="8"/>
    <m/>
    <m/>
    <m/>
    <m/>
  </r>
  <r>
    <n v="513"/>
    <s v="00513-2022-PRODUCE/DGPCHDI"/>
    <s v="00004787-2022"/>
    <s v="AGOSTO"/>
    <d v="2022-08-16T00:00:00"/>
    <d v="2022-08-16T00:00:00"/>
    <m/>
    <s v=""/>
    <s v=""/>
    <s v=""/>
    <s v="Otorgar al PROYECTO ESPECIAL DE INFRAESTRUCTURA DE TRANSPORTE NACIONAL - PROVIAS NACIONAL, autorización para realizar las actividades de colecta de recursos hidrobiológicos conforme al plan de trabajo denominado: “Estudio de Impacto Ambiental Detallado (EIA-D) del proyecto “CREACIÓN DE LA VÍA DE EVITAMIENTO EN LA CIUDAD DE JAÉN”, en atención a la solicitud presentada por escrito con registro N° 00004787-2022, reformulado a través del escrito adjunto con registro N° 00004787-2022-2, por el periodo de siete (7) meses contados a partir de la notificación de la presente Resolución Directoral."/>
    <s v="DECHDI"/>
    <m/>
    <m/>
    <m/>
    <s v="TUPA 23"/>
    <x v="7"/>
    <m/>
    <m/>
    <m/>
    <m/>
  </r>
  <r>
    <n v="514"/>
    <s v="00514-2022-PRODUCE/DGPCHDI"/>
    <s v="00043960-2022"/>
    <s v="AGOSTO"/>
    <d v="2022-08-16T00:00:00"/>
    <d v="2022-08-16T00:00:00"/>
    <n v="18113"/>
    <s v="SAN MARTIN DE PORRAS"/>
    <s v="PL-18113-CM"/>
    <s v="LLENQUE JACINTO JOSE MARIANO"/>
    <s v="Aprobar a favor de los señores JOSE RUBEN LLENQUE FIESTAS y HECTOR BERNARDO LLENQUE FIESTAS. el cambio de titular del permiso de pesca para operar la embarcación pesquera SAN MARTIN DE PORRAS con matrícula PL-18113-CM y 38.41 m3 de capacidad de bodega, para la extracción del recurso Anchoveta con destino al consumo humano directo e indirecto y del recurso Sardina con destino al consumo humano directo. Asimismo, aprobar a su favor el cambio de titular del PMCE otorgado para la actividad extractiva del recurso Anchoveta con destino al consumo humano indirecto, en el marco del Reglamento del Decreto Legislativo N° 1084."/>
    <s v="DECHDI"/>
    <m/>
    <m/>
    <m/>
    <s v="TUPA 10"/>
    <x v="9"/>
    <m/>
    <m/>
    <m/>
    <m/>
  </r>
  <r>
    <n v="515"/>
    <s v="00515-2022-PRODUCE/DGPCHDI"/>
    <s v="00078113-2021"/>
    <s v="AGOSTO"/>
    <d v="2022-08-16T00:00:00"/>
    <d v="2022-08-16T00:00:00"/>
    <n v="10418"/>
    <s v="ALEXANDRA"/>
    <s v="CO-10418-PM"/>
    <s v="PESQUERA DIAMANTE S.A."/>
    <s v="Autorizar la asociación o incorporación definitiva del PMCE proveniente de la embarcación siniestrada [aportante] ISABELLA con matrícula CO-11998-PM, a favor de las embarcaciones pesqueras ALEXANDRA con matrícula CO-10418-PM, POLAR XII con matrícula CO-4501-PM y PISCO 1 con matrícula CE-2888-PM._x000d_"/>
    <s v="DECHDI"/>
    <m/>
    <m/>
    <m/>
    <s v="TUPA 12"/>
    <x v="14"/>
    <m/>
    <m/>
    <m/>
    <m/>
  </r>
  <r>
    <n v="516"/>
    <s v="00516-2022-PRODUCE/DGPCHDI"/>
    <s v="00048582-2022"/>
    <s v="AGOSTO"/>
    <d v="2022-08-18T00:00:00"/>
    <d v="2022-08-16T00:00:00"/>
    <n v="17979"/>
    <s v="MARIA MERCEDES"/>
    <s v="PL-17979-CM"/>
    <s v="PESQUERA EXALMAR S.A.A."/>
    <s v="Aceptar el desistimiento del procedimiento de autorización de incremento de flota para ampliar la capacidad de bodega de las embarcaciones pesqueras MARIA MERCEDES con matrícula PL-11393- CM y MARIA MERCEDES con matrícula PL-17979-CM, vía sustitución de la embarcación pesquera MARIA LUZ con matrícula PL-4156-CM y 109.99 m³ de capacidad de bodega, para la extracción del recurso Anchoveta con destino al consumo humano indirecto; formulado por la empresa PESQUERA EXALMAR S.A.A. mediante el escrito adjunto con registro N° 00048582-2022-1; dándose por concluido el mencionado procedimiento administrativo."/>
    <s v="DECHDI"/>
    <m/>
    <m/>
    <m/>
    <s v="TUPA 02"/>
    <x v="2"/>
    <m/>
    <m/>
    <s v="AIF"/>
    <s v="DESISTIMIENTO"/>
  </r>
  <r>
    <n v="517"/>
    <s v="00517-2022-PRODUCE/DGPCHDI"/>
    <s v="00047142-2022"/>
    <s v="AGOSTO"/>
    <d v="2022-08-22T00:00:00"/>
    <d v="2022-08-22T00:00:00"/>
    <m/>
    <s v=""/>
    <s v=""/>
    <s v=""/>
    <s v="APROBAR por única vez la ampliación del plazo de la autorización de instalación otorgada mediante Resolución Directoral N° 00554-2021-PRODUCE/DGPCHDI, presentada por la empresa DCHIN SEAFOODS S.R.L, a través del escrito de registro N° 00043712-2022. "/>
    <s v="DPCHDI"/>
    <m/>
    <m/>
    <m/>
    <s v="TUPA 25"/>
    <x v="15"/>
    <m/>
    <m/>
    <m/>
    <m/>
  </r>
  <r>
    <n v="518"/>
    <s v="00518-2022-PRODUCE/DGPCHDI"/>
    <s v="00028828-2022"/>
    <s v="AGOSTO"/>
    <d v="2022-08-22T00:00:00"/>
    <d v="2022-08-22T00:00:00"/>
    <m/>
    <s v=""/>
    <s v=""/>
    <s v=""/>
    <s v="Otorgar a la empresa PLUSPETROL PERU CORPORATION S.A., autorización para realizar las actividades de colecta de recursos hidrobiológicos conforme al plan de trabajo denominado: “Monitoreo Hidrobiológico en marco del Monitoreo Marino Costero asociado a las operaciones de la Planta de Fraccionamiento de Líquidos de Gas Natural (PLGN) y su Terminal Marino, Playa Lobería, Pisco, Perú”, en atención a la solicitud presentada por escrito con registro N° 00028828-2022, reformulado a través del escrito con registro N° 00039743-2022, por el periodo de sesenta (60) meses contados a partir de la notificación de la presente Resolución Directoral. El referido plan comprende las circunscripciones territoriales detalladas en anexo que forma parte integrante de la presente Resolución Directoral."/>
    <s v="DECHDI"/>
    <m/>
    <m/>
    <m/>
    <s v="TUPA 23"/>
    <x v="7"/>
    <m/>
    <m/>
    <m/>
    <m/>
  </r>
  <r>
    <n v="519"/>
    <s v="00519-2022-PRODUCE/DGPCHDI"/>
    <s v="00049756-2022"/>
    <s v="AGOSTO"/>
    <d v="2022-08-22T00:00:00"/>
    <d v="2022-08-22T00:00:00"/>
    <m/>
    <s v=""/>
    <s v=""/>
    <s v=""/>
    <s v="MODIFICAR, la Resolución Directoral N° 020-2012-PRODUCE/DGCHD y la Resolución Directoral N° 526-2014-PRODUCE/DGCHD, en el extremo referido al cambio de nombre o razón social, de: EMPRESA DE CONSERVAS DE PESCADO BELTRAN E.I.R.L. a BELTRAN PERÚ E.I.R.L.; relacionadas a la planta de enlatado, con capacidad de 3,224 cajas/ turno; y, a la planta de harina residual de recursos hidrobiológicos de 7 t/h de capacidad, respectivamente, ubicadas en la Av. Enrique Meiggs N° 1798, distrito de Chimbote, provincia de Santa, departamento de Ancash, manteniendo los mismos términos y condiciones que fueron otorgados."/>
    <s v="DPCHDI"/>
    <m/>
    <m/>
    <m/>
    <s v=" - "/>
    <x v="8"/>
    <m/>
    <m/>
    <m/>
    <m/>
  </r>
  <r>
    <n v="520"/>
    <s v="00520-2022-PRODUCE/DGPCHDI"/>
    <s v="PROYECTO DE RESPUESTA N° 00000033-2022-PRODUCE/OGTI-jcrodriguez"/>
    <s v="AGOSTO"/>
    <d v="2022-08-22T00:00:00"/>
    <d v="2022-08-22T00:00:00"/>
    <m/>
    <s v=""/>
    <s v=""/>
    <s v=""/>
    <s v="Designar a los profesionales que se encargarán de llevar a cabo los procedimientos de fiscalización posterior de los expedientes tramitados en la Dirección General de Pesca para Consumo Humano Directo e Indirecto, durante el primer semestre del año 2022."/>
    <s v="DGPCHDI"/>
    <m/>
    <m/>
    <m/>
    <s v=" - "/>
    <x v="11"/>
    <m/>
    <m/>
    <m/>
    <m/>
  </r>
  <r>
    <n v="521"/>
    <s v="00521-2022-PRODUCE/DGPCHDI"/>
    <s v="00024645-2022"/>
    <s v="AGOSTO"/>
    <d v="2022-08-22T00:00:00"/>
    <d v="2022-08-22T00:00:00"/>
    <m/>
    <s v=""/>
    <s v=""/>
    <s v=""/>
    <s v="Declarar fundado el recurso de reconsideración formulado por la EMPRESA PESQUERA CUSTODIO S.C.R.L. mediante escrito con registro N° 00024645-2022, contra el artículo 2 de la Resolución Directoral N° 00242-2022-PRODUCE/DGPCHDI."/>
    <s v="DECHDI"/>
    <m/>
    <m/>
    <m/>
    <s v="RECONSIDERACION"/>
    <x v="2"/>
    <m/>
    <m/>
    <m/>
    <m/>
  </r>
  <r>
    <n v="522"/>
    <s v="00522-2022-PRODUCE/DGPCHDI"/>
    <s v="00036484-2022"/>
    <s v="AGOSTO"/>
    <d v="2022-08-22T00:00:00"/>
    <d v="2022-08-22T00:00:00"/>
    <m/>
    <s v=""/>
    <s v=""/>
    <s v=""/>
    <s v="Aceptar el desistimiento al procedimiento de permiso de pesca para operar la embarcación pesquera de bandera extranjera denominada NATALY de matrícula N° P-00-00759, para la extracción del recurso de Atún con destino al consumo humano directo; formulado por el señor Gonzalo Martin Ganoza Garcia-Arrese, en representación de la empresa SENZER S.A., a través del escrito con registro Nº 00039499-2022, dándose por concluido el mencionado procedimiento administrativo."/>
    <s v="DECHDI"/>
    <m/>
    <m/>
    <m/>
    <s v="TUPA 17"/>
    <x v="1"/>
    <m/>
    <m/>
    <m/>
    <s v="DESISTIMIENTO"/>
  </r>
  <r>
    <n v="523"/>
    <s v="00523-2022-PRODUCE/DGPCHDI"/>
    <s v="00033568-2022"/>
    <s v="AGOSTO"/>
    <d v="2022-08-22T00:00:00"/>
    <d v="2022-08-22T00:00:00"/>
    <m/>
    <s v=""/>
    <s v=""/>
    <s v=""/>
    <s v="Declarar IMPROCEDENTE, el procedimiento administrativo iniciado por el INSTITUTO SUPERIOR TECNOLÓGICO ESTATAL LUCIANO CASTILLO COLONNA, a través del escrito con registro N° 00033568-2022; por los fundamentos expuestos en la parte considerativa de la presente resolución."/>
    <s v="DPCHDI"/>
    <m/>
    <m/>
    <m/>
    <s v="TUPA 27"/>
    <x v="18"/>
    <m/>
    <m/>
    <m/>
    <s v="IMPROCEDENTE"/>
  </r>
  <r>
    <n v="524"/>
    <s v="00524-2022-PRODUCE/DGPCHDI"/>
    <s v="00042035-2022"/>
    <s v="AGOSTO"/>
    <d v="2022-08-22T00:00:00"/>
    <d v="2022-08-22T00:00:00"/>
    <n v="66283"/>
    <s v="LALO II"/>
    <s v="CO-66283-CM"/>
    <s v="JUANA TEMOCHE PAIVA"/>
    <s v="Desestimar el recurso de reconsideración formulado por la señora JUANA TEMOCHE PAIVA mediante escrito con registro N° 00042035-2022, contra la precitada Resolución Directoral N° 385-2022-PRODUCE/DGPCHDI que declaró como no presentada la solicitud de permiso de pesca para operar la embarcación pesquera LALO II con matrícula CO-66283-CM y 10 m³ de capacidad de bodega, para la extracción de recursos hidrobiológicos con destino al consumo humano directo; por los fundamentos expuestos en la parte considerativa de la presente resolución."/>
    <s v="DECHDI"/>
    <m/>
    <m/>
    <m/>
    <s v="RECONSIDERACION"/>
    <x v="4"/>
    <m/>
    <m/>
    <m/>
    <s v="DECLARAR COMO NO PRESENTADA"/>
  </r>
  <r>
    <n v="525"/>
    <s v="00525-2022-PRODUCE/DGPCHDI"/>
    <s v="00001659-2022"/>
    <s v="AGOSTO"/>
    <d v="2022-08-23T00:00:00"/>
    <d v="2022-08-23T00:00:00"/>
    <m/>
    <s v=""/>
    <s v=""/>
    <s v=""/>
    <s v="Autorizar a la empresa W&amp;W SIHAI EIRL., la autorización para la operación de su Acuario Comercial, ubicado en la Av. Tingo María Nº 651, distrito de Breña, provincia y departamento de Lima._x000d_"/>
    <s v="DECHDI"/>
    <m/>
    <m/>
    <m/>
    <s v="TUPA 18"/>
    <x v="27"/>
    <m/>
    <m/>
    <m/>
    <m/>
  </r>
  <r>
    <n v="526"/>
    <s v="00526-2022-PRODUCE/DGPCHDI"/>
    <s v="00058956-2021"/>
    <s v="AGOSTO"/>
    <d v="2022-09-01T00:00:00"/>
    <d v="2022-08-31T00:00:00"/>
    <n v="2154"/>
    <s v="JESUS ELIZABETH II"/>
    <s v="TA-2154-BM"/>
    <s v="RUIZ TUME CRUZ MANUEL"/>
    <s v="Desestimar el recurso de reconsideración formulado por la señora FIDELIA CRESPO DE RUIZ mediante escrito con registro N° 00058956-2021, contra la Resolución Directoral N° 00623-2021-PRODUCE/DGPCHDI, que declaró como no presentada la solicitud de permiso de pesca de menor escala para operar la embarcación pesquera JESUS ELIZABETH II con matrícula TA-02154-BM; por los fundamentos expuestos en la parte considerativa de la presente resolución._x000d_"/>
    <s v="DECHDI"/>
    <m/>
    <m/>
    <m/>
    <s v="RECONSIDERACION"/>
    <x v="4"/>
    <m/>
    <m/>
    <m/>
    <s v="DECLARAR COMO NO PRESENTADA"/>
  </r>
  <r>
    <n v="527"/>
    <s v="00527-2022-PRODUCE/DGPCHDI"/>
    <s v="00023326-2022"/>
    <s v="AGOSTO"/>
    <d v="2022-09-01T00:00:00"/>
    <d v="2022-08-31T00:00:00"/>
    <m/>
    <s v=""/>
    <s v=""/>
    <s v=""/>
    <s v="OTORGAR a favor de la empresa PESQUERA HERMANOS CORDOVA S.A.C., la autorización para la instalación de una planta de procesamiento pesquero para la producción de congelado de recursos hidrobiológicos, con una capacidad de 100 t/día, en el establecimiento industrial pesquero ubicado en la Mz. “V” Lote 1B, Sub Lotes 1B-1, 1B-2, 1B-3, Zona Industrial II, distrito y provincia de Paita, departamento de Piura."/>
    <s v="DPCHDI"/>
    <m/>
    <m/>
    <m/>
    <s v="TUPA 24"/>
    <x v="21"/>
    <m/>
    <m/>
    <m/>
    <m/>
  </r>
  <r>
    <n v="528"/>
    <s v="00528-2022-PRODUCE/DGPCHDI"/>
    <s v="00075358-2018"/>
    <s v="AGOSTO"/>
    <d v="2022-09-01T00:00:00"/>
    <d v="2022-08-31T00:00:00"/>
    <n v="22641"/>
    <s v="SABINA ABIGAIL"/>
    <s v="PL-22641-CM"/>
    <s v="PANTA SANCHEZ FRANK RONNIE"/>
    <s v="DEJAR SIN EFECTO el artículo 3 de la Resolución Directoral N° 596-2017-PRODUCE/DGPCHDI de fecha 27 de octubre de 2017, que dispuso determinado condicionamiento a la vigencia del permiso de pesca de menor escala otorgado a favor del señor FRANK RONNIE PANTA SANCHEZ para operar la embarcación pesquera SABINA ABIGAIL con matrícula PL-22641-CM; conforme a los fundamentos expuestos en la parte considerativa de la presente resolución."/>
    <s v="DECHDI"/>
    <m/>
    <s v="ANCHOVETA"/>
    <s v="MENOR ESCALA"/>
    <s v=" - "/>
    <x v="13"/>
    <s v="DEJAR SIN EFECTO CONDICIONAMIENTO A LA VIGENCIA DEL PERMISO DE PESCA"/>
    <m/>
    <m/>
    <m/>
  </r>
  <r>
    <n v="529"/>
    <s v="00529-2022-PRODUCE/DGPCHDI"/>
    <s v="00054869-2022"/>
    <s v="AGOSTO"/>
    <d v="2022-09-01T00:00:00"/>
    <d v="2022-08-31T00:00:00"/>
    <n v="22726"/>
    <s v="MALVI III"/>
    <s v="CO-22726-CM"/>
    <s v="LOPEZ TUME CRUZ ORLANDO"/>
    <s v="Aceptar el desistimiento del procedimiento de cambio de titularidad del permiso de pesca de la embarcación pesquera MALVI III con matrícula CO-22726-CM; formulado por la empresa CATADEMAR E.I.R.L., mediante el escrito adjunto con registro Nº 00054869-2022-1; dándose por concluido el mencionado procedimiento administrativo. "/>
    <s v="DECHDI"/>
    <m/>
    <m/>
    <m/>
    <s v="TUPA 10"/>
    <x v="9"/>
    <m/>
    <m/>
    <s v="DESISTIMIENTO"/>
    <s v="DESISTIMIENTO"/>
  </r>
  <r>
    <n v="530"/>
    <s v="00530-2022-PRODUCE/DGPCHDI"/>
    <s v="00029945-2022"/>
    <s v="AGOSTO"/>
    <d v="2022-09-02T00:00:00"/>
    <d v="2022-08-31T00:00:00"/>
    <m/>
    <s v=""/>
    <s v=""/>
    <s v=""/>
    <s v="Declarar en abandono el procedimiento de autorización para efectuar Investigación Pesquera Especializada, iniciado por GABRIELLA LEONOR VIVES RIVERO a través del escrito con registro N° 00029945-2022; por los fundamentos expuestos en la parte considerativa de la presente resolución."/>
    <s v="DECHDI"/>
    <m/>
    <m/>
    <m/>
    <s v="TUPA 22"/>
    <x v="12"/>
    <m/>
    <m/>
    <m/>
    <m/>
  </r>
  <r>
    <n v="531"/>
    <s v="00531-2022-PRODUCE/DGPCHDI"/>
    <s v="00040565-2022"/>
    <s v="SETIEMBRE"/>
    <d v="2022-09-02T00:00:00"/>
    <d v="2022-09-02T00:00:00"/>
    <n v="67230"/>
    <s v="VIRGEN DE CHAP"/>
    <s v="PL-67230-PM"/>
    <s v="CORPORACION NUNTON S.A.C"/>
    <s v="Otorgar a favor de la empresa CORPORACION NUNTON S.A.C., permiso de pesca para operar la embarcación pesquera VIRGEN DE CHAPI con matrícula PL-67230-PM y 70.69 m3 de capacidad de bodega, para la extracción del recurso Anchoveta con destino al consumo humano indirecto, en virtud de la ejecución de la autorización de incremento de flota otorgada mediante Resolución Directoral Nº 00065-2021-PRODUCE/DGPCHDI."/>
    <s v="DECHDI"/>
    <m/>
    <m/>
    <m/>
    <s v="TUPA 05"/>
    <x v="4"/>
    <m/>
    <m/>
    <m/>
    <m/>
  </r>
  <r>
    <n v="532"/>
    <s v="00532-2022-PRODUCE/DGPCHDI"/>
    <s v="00044208-2022"/>
    <s v="SETIEMBRE"/>
    <d v="2022-09-05T00:00:00"/>
    <d v="2022-09-02T00:00:00"/>
    <m/>
    <s v=""/>
    <s v=""/>
    <s v=""/>
    <s v="Declarar como no presentada la solicitud de autorización de incremento de flota para la construcción de una nueva embarcación pesquera de 110 m³ de capacidad de bodega, vía sustitución de la embarcación pesquera no siniestrada CHAVELITA TRES con matrícula PT-17969-CM y de 33.20 m³ de capacidad de bodega, presentada por los señores TOMAS AQUILINO PAZO LLENQUE y MARIA FRANCISCA LLENQUE FIESTAS a través del escrito con registro N° 00044208-2022."/>
    <s v="DECHDI"/>
    <m/>
    <m/>
    <m/>
    <s v="TUPA 02"/>
    <x v="2"/>
    <m/>
    <m/>
    <s v="AIF"/>
    <s v="DECLARAR COMO NO PRESENTADA"/>
  </r>
  <r>
    <n v="533"/>
    <s v="00533-2022-PRODUCE/DGPCHDI"/>
    <s v="00019691-2022"/>
    <s v="SETIEMBRE"/>
    <d v="2022-09-05T00:00:00"/>
    <d v="2022-09-02T00:00:00"/>
    <m/>
    <s v=""/>
    <s v=""/>
    <s v=""/>
    <s v="OTORGAR a favor de la empresa CORPORACION DE INGENIERIA DE REFRIGERACION S.R.L., la autorización para la instalación de una planta de procesamiento pesquero para la producción de congelado de recursos hidrobiológicos, con una capacidad de 57.44 t/día, en el establecimiento industrial pesquero ubicado en la Mz. “D” Sub Lote 3A, Zona Industrial II, distrito y provincia de Paita, departamento de Piura._x000d_"/>
    <s v="DPCHDI"/>
    <m/>
    <m/>
    <m/>
    <s v="TUPA 24"/>
    <x v="21"/>
    <m/>
    <m/>
    <m/>
    <m/>
  </r>
  <r>
    <n v="534"/>
    <s v="00534-2022-PRODUCE/DGPCHDI"/>
    <s v="00080431-2021"/>
    <s v="SETIEMBRE"/>
    <d v="2022-09-05T00:00:00"/>
    <d v="2022-09-05T00:00:00"/>
    <m/>
    <s v=""/>
    <s v=""/>
    <s v=""/>
    <s v="Otorgar a favor de la señora Ximena Velez Zuazo, autorización para efectuar investigación pesquera especializada conforme a los términos contenidos en el plan de investigación denominado: “Evaluación de la composición y riqueza de la comunidad de macroinvertebrados del bentos en la Cuenca del río Cañete, de la sierra al mar”, presentado mediante escrito con registro N° 00080431-2021, reformulado a través del escrito adjunto con registro N° 00080431-2021-2, por el periodo de veinticuatro (24) meses contados a partir del día siguiente de la notificación de la presente Resolución Directoral. El referido plan comprende las circunscripciones territoriales detalladas en anexo que forma parte integrante de la presente Resolución Directoral."/>
    <s v="DECHDI"/>
    <m/>
    <m/>
    <m/>
    <s v="TUPA 22"/>
    <x v="12"/>
    <m/>
    <m/>
    <m/>
    <m/>
  </r>
  <r>
    <n v="535"/>
    <s v="00535-2022-PRODUCE/DGPCHDI"/>
    <s v="00009602-2022"/>
    <s v="SETIEMBRE"/>
    <d v="2022-09-05T00:00:00"/>
    <d v="2022-09-05T00:00:00"/>
    <m/>
    <s v=""/>
    <s v=""/>
    <s v=""/>
    <s v="Otorgar a PROVIAS DESCENTRALIZADO, autorización para realizar las actividades de colecta de recursos hidrobiológicos conforme al plan de trabajo denominado: “AUTORIZACION DE COLECTA DE RECURSOS HIDROBIOLÓGICOS PARA EL LEVANTAMIENTO DE LINEA BASE DE LA DECLARACIÓN DE IMPACTO AMBIENTAL (DIA) DEL PROYECTO “RENOVACION DE PUENTE; EN EL (LA) CARRETERA EMP. PE-5N (PICOTA) - TINGO DE PONASA - SHAMBOYACU, DISTRITO DE PICOTA, PROVINCIA PICOTA, DEPARTAMENTO SAN MARTIN”, en atención a la solicitud presentada por escrito con registro N° 00009602-2022, reformulado a través del escrito con registro N° 00039752-2022, por el periodo de seis (6) meses contados a partir de la notificación de la presente Resolución Directoral. "/>
    <s v="DECHDI"/>
    <m/>
    <m/>
    <m/>
    <s v="TUPA 23"/>
    <x v="7"/>
    <m/>
    <m/>
    <m/>
    <m/>
  </r>
  <r>
    <n v="536"/>
    <s v="00536-2022-PRODUCE/DGPCHDI"/>
    <s v="00023051-2022"/>
    <s v="SETIEMBRE"/>
    <d v="2022-09-05T00:00:00"/>
    <d v="2022-09-05T00:00:00"/>
    <m/>
    <s v=""/>
    <s v=""/>
    <s v=""/>
    <s v="Otorgar a favor la ciudadana Shanndy Clementina Huaman Vilca, la autorización para efectuar investigación pesquera especializada sin uso de embarcación., conforme a los términos contenidos en el plan de investigación denominado: “INFLUENCIA DE LOS METALES PESADOS EN LA DIVERSIDAD DE MACROINVERTEBRADOS BENTÓNICOS EN LA LAGUNA LAS DELICIAS, PANTANOS DE VILLA, LIMA, PERÚ”, presentado mediante escrito con registro N° 00023051-2022, reformulado a través del escrito adjunto con registro N° 00023051-2022-3, por el periodo de doce (12) meses contados a partir del día siguiente de la notificación de la presente Resolución Directoral."/>
    <s v="DECHDI"/>
    <m/>
    <m/>
    <m/>
    <s v="TUPA 23"/>
    <x v="7"/>
    <m/>
    <m/>
    <m/>
    <m/>
  </r>
  <r>
    <n v="537"/>
    <s v="00537-2022-PRODUCE/DGPCHDI"/>
    <s v="00023051-2022"/>
    <s v="SETIEMBRE"/>
    <d v="2022-09-05T00:00:00"/>
    <d v="2022-09-05T00:00:00"/>
    <m/>
    <s v=""/>
    <s v=""/>
    <s v=""/>
    <s v="Otorgar a la empresa TECK PERU S.A., autorización para realizar las actividades de colecta de recursos hidrobiológicos conforme al plan de trabajo denominado: “LÍNEA BASE HIDROBIOLÓGICA Declaración de Impacto Ambiental del Proyecto de Exploración Minera Antamayo”, en atención a la solicitud presentada por escrito con registro N° 00023958-2022, reformulado a través del escrito adjunto con registro N° 00023958-2022-1, por el periodo de cuatro (4) meses contados a partir de la notificación de la presente Resolución Directoral."/>
    <s v="DECHDI"/>
    <m/>
    <m/>
    <m/>
    <s v="TUPA 23"/>
    <x v="7"/>
    <m/>
    <m/>
    <m/>
    <m/>
  </r>
  <r>
    <n v="538"/>
    <s v="00538-2022-PRODUCE/DGPCHDI"/>
    <s v="00029208-2022"/>
    <s v="SETIEMBRE"/>
    <d v="2022-09-05T00:00:00"/>
    <d v="2022-09-05T00:00:00"/>
    <m/>
    <s v=""/>
    <s v=""/>
    <s v=""/>
    <s v="Modificar la autorización al plan de trabajo denominado: “Línea Base Hidrobiológica para la modificación del “Estudio de Impacto Ambiental de la Unidad Mineras Toquepala y Cuajone”, otorgada mediante Resolución Directoral N° 00449-2021-PRODUCE/DGPCHDI de fecha 14 de junio del 2021, a favor de la empresa SOUTHERN PERU COPPER CORPORATION, SUCURSAL DEL PERÚ, únicamente en el extremo referido al plazo para la ejecución del plan de trabajo denominado: “Línea Base Hidrobiológica para la modificación del “Estudio de Impacto Ambiental de la Unidad Mineras Toquepala y Cuajone”, por un periodo de doce (12) meses adicionales, contados desde el vencimiento de la vigencia de la autorización antes indicada, por lo tanto, el plazo de la autorización vencerá el 15 de junio de 2023."/>
    <s v="DECHDI"/>
    <m/>
    <m/>
    <m/>
    <s v="TUPA 23"/>
    <x v="7"/>
    <m/>
    <m/>
    <m/>
    <m/>
  </r>
  <r>
    <n v="539"/>
    <s v="00539-2022-PRODUCE/DGPCHDI"/>
    <s v="00030918-2022"/>
    <s v="SETIEMBRE"/>
    <d v="2022-09-05T00:00:00"/>
    <d v="2022-09-05T00:00:00"/>
    <m/>
    <s v=""/>
    <s v=""/>
    <s v=""/>
    <s v="Modificar la autorización al plan de trabajo denominado: “Evaluación Hidrobiológica para la Modificación del Estudio de Impacto Ambiental de la Unidad Minera El Toro”, otorgada mediante Resolución Directoral N° 00594-2021-PRODUCE/DGPCHDI de fecha 25 de agosto del 2021, a favor de la empresa SUMMA GOLD CORPORATION S.A.C., únicamente en el extremo referido al plazo para la ejecución del plan de trabajo denominado: “Evaluación Hidrobiológicapara la Modificación del Estudio de Impacto Ambiental de la Unidad Minera El Toro” , por un periodo de doce (12) meses adicionales, contados desde el vencimiento de la vigencia de la autorización antes indicada, por lo tanto, el plazo de la autorización vencerá el 27 de agosto de 2023."/>
    <s v="DECHDI"/>
    <m/>
    <m/>
    <m/>
    <s v="TUPA 23"/>
    <x v="7"/>
    <m/>
    <m/>
    <m/>
    <m/>
  </r>
  <r>
    <n v="540"/>
    <s v="00540-2022-PRODUCE/DGPCHDI"/>
    <s v="00032327-2022"/>
    <s v="SETIEMBRE"/>
    <d v="2022-09-05T00:00:00"/>
    <d v="2022-09-05T00:00:00"/>
    <m/>
    <s v=""/>
    <s v=""/>
    <s v=""/>
    <s v="Otorgar a la empresa TRE PERU SOCIEDAD ANONIMA CERRADA - TRE PERU SAC, autorización para realizar las actividades de colecta de recursos hidrobiológicos conforme al plan de trabajo denominado: “Plan de trabajo de la Evaluación Hidrobiológica para el Estudio de Impacto Ambiental Semidetallado (EIA-sd) del proyecto “Parque solar Chalhuanca 106.5 MWP + 43.85 MWP”, en atención a la solicitud presentada por escrito con registro N° 00032327-2022, por el periodo de doce (12) meses contados a partir de la notificación de la presente Resolución Directoral. "/>
    <s v="DECHDI"/>
    <m/>
    <m/>
    <m/>
    <s v="TUPA 23"/>
    <x v="7"/>
    <m/>
    <m/>
    <m/>
    <m/>
  </r>
  <r>
    <n v="541"/>
    <s v="00541-2022-PRODUCE/DGPCHDI"/>
    <s v="00034561-2022"/>
    <s v="SETIEMBRE"/>
    <d v="2022-09-05T00:00:00"/>
    <d v="2022-09-05T00:00:00"/>
    <m/>
    <s v=""/>
    <s v=""/>
    <s v=""/>
    <s v="Otorgar a la empresa PLUSPETROL PERU CORPORATION S.A., autorización para realizar las actividades de colecta de recursos hidrobiológicos conforme al plan de trabajo denominado: “Monitoreo Hidrobiológico Post Construcción del Proyecto Línea de Conducción de Gas desde la Locación Cashiriari 1 a la Planta de Gas Malvinas, en el Lote 88”, en atención a la solicitud presentada por escrito con registro N° 00034561-2022, reformulado a través del escrito adjunto con registro N° 00034561-2022-1, por el periodo de doce (12) meses contados a partir de la notificación de la presente Resolución Directoral. "/>
    <s v="DECHDI"/>
    <m/>
    <m/>
    <m/>
    <s v="TUPA 23"/>
    <x v="7"/>
    <m/>
    <m/>
    <m/>
    <m/>
  </r>
  <r>
    <n v="542"/>
    <s v="00542-2022-PRODUCE/DGPCHDI"/>
    <s v="00050717-2021"/>
    <s v="SETIEMBRE"/>
    <d v="2022-09-09T00:00:00"/>
    <d v="2022-09-07T00:00:00"/>
    <m/>
    <s v=""/>
    <s v=""/>
    <s v=""/>
    <s v="Declarar improcedente la solicitud de autorización de incremento de flota para ampliar el permiso de pesca otorgado para operar la embarcación pesquera de mayor escala LILIANA con matrícula PT-16862-CM y 102.53 m3 de capacidad de bodega, para extraer en adición a los recursos autorizados por Resolución Directoral Nº 065-2005-PRODUCE/DNEPP, el recurso Bonito y especies afines destinados al consumo humano directo; presentada por la empresa ORGULLO DEL MAR S.A.C. mediante escrito con registro N° 00050717-2021._x000a_"/>
    <s v="DECHDI"/>
    <m/>
    <m/>
    <m/>
    <s v="TUPA 02"/>
    <x v="2"/>
    <m/>
    <m/>
    <s v="AIF"/>
    <s v="IMPROCEDENTE"/>
  </r>
  <r>
    <n v="543"/>
    <s v="00543-2022-PRODUCE/DGPCHDI"/>
    <s v="00016501-2022"/>
    <s v="SETIEMBRE"/>
    <d v="2022-09-09T00:00:00"/>
    <d v="2022-09-08T00:00:00"/>
    <m/>
    <s v=""/>
    <s v=""/>
    <s v=""/>
    <s v="Otorgar a la empresa MINERA YANACOCHA S.R.L., autorización para realizar las actividades de colecta de recursos hidrobiológicos conforme al plan de trabajo denominado: “Monitoreo Hidrobiológico en el Marco de los Instrumentos de Gestión Ambiental de la Unidad Minera Yanacocha: Tercera Actualización del Plan de Cierre de Minas de la Unidad Minera Yanacocha ”, en atención a la solicitud presentada por escrito con registro N° 00016501-2022, reformulado a través del escrito adjunto con registro N° 00016501-2022-1, por el periodo de treinta y seis (36) meses contados a partir de la notificación de la presente Resolución Directoral."/>
    <s v="DECHDI"/>
    <m/>
    <m/>
    <m/>
    <s v="TUPA 23"/>
    <x v="7"/>
    <m/>
    <m/>
    <m/>
    <m/>
  </r>
  <r>
    <n v="544"/>
    <s v="00544-2022-PRODUCE/DGPCHDI"/>
    <s v="00033999-2022"/>
    <s v="SETIEMBRE"/>
    <d v="2022-09-09T00:00:00"/>
    <d v="2022-09-08T00:00:00"/>
    <m/>
    <s v=""/>
    <s v=""/>
    <s v=""/>
    <s v="Otorgar a la empresa MACUSANI YELLOWCAKE S.A.C., autorización para realizar las actividades de colecta de recursos hidrobiológicos conforme al plan de trabajo denominado: “Línea Base Hidrobiológica del Estudio de Impacto Ambiental Semidetallado del Proyecto de Exploración Minera Chacaconiza”, en atención a la solicitud presentada por escrito con registro N° 00033999-2022, reformulado a través del escrito adjunto con registro N° 00053357-2022, por el periodo de quince (15) meses contados a partir de la notificación de la presente Resolución Directoral."/>
    <s v="DECHDI"/>
    <m/>
    <m/>
    <m/>
    <s v="TUPA 23"/>
    <x v="7"/>
    <m/>
    <m/>
    <m/>
    <m/>
  </r>
  <r>
    <n v="545"/>
    <s v="00545-2022-PRODUCE/DGPCHDI"/>
    <s v="00038312-2022"/>
    <s v="SETIEMBRE"/>
    <d v="2022-09-09T00:00:00"/>
    <d v="2022-09-08T00:00:00"/>
    <m/>
    <s v=""/>
    <s v=""/>
    <s v=""/>
    <s v="Modificar la autorización del plan de trabajo denominado: “Línea Base Hidrobiológica de la Declaración de Impacto Ambiental del Proyecto de Exploración Minera “Patacancha”, otorgada mediante Resolución Directoral N° 00042-2022-PRODUCE/DGPCHDI de fecha 20 de enero del 2022, a favor de la empresa NEXA RESOURCES PERU S.A.A."/>
    <s v="DECHDI"/>
    <m/>
    <m/>
    <m/>
    <s v="TUPA 23"/>
    <x v="7"/>
    <m/>
    <m/>
    <m/>
    <m/>
  </r>
  <r>
    <n v="546"/>
    <s v="00546-2022-PRODUCE/DGPCHDI"/>
    <s v="00041192-2022"/>
    <s v="SETIEMBRE"/>
    <d v="2022-09-09T00:00:00"/>
    <d v="2022-09-08T00:00:00"/>
    <m/>
    <s v=""/>
    <s v=""/>
    <s v=""/>
    <s v="Modificar la autorización al plan de trabajo denominado: “Plan de trabajo para la Línea Base Hidrobiológica para el Estudio de Impacto Ambiental detallado del Proyecto: Construcción de la planta de fraccionamiento de GLP en la provincia de La Convención”, otorgada mediante Resolución Directoral N° 00666-2021-PRODUCE/DGPCHDI de fecha 27 de setiembre del 2021, a favor del GOBIERNO REGIONAL DE CUSCO, únicamente en el extremo referido al plazo para la ejecución del plan de trabajo denominado: “Plan de trabajo para la Línea Base Hidrobiológica para el Estudio de Impacto Ambiental detallado del Proyecto: Construcción de la planta de fraccionamiento de GLP en la provincia de La Convención”, por un periodo de seis (6) meses adicionales, contados desde el vencimiento de la vigencia de la autorización antes indicada, por lo tanto, el plazo de la autorización vencerá el 29 de febrero de 2023."/>
    <s v="DECHDI"/>
    <m/>
    <m/>
    <m/>
    <s v="TUPA 23"/>
    <x v="7"/>
    <m/>
    <m/>
    <m/>
    <m/>
  </r>
  <r>
    <n v="547"/>
    <s v="00547-2022-PRODUCE/DGPCHDI"/>
    <s v="00037136-2022"/>
    <s v="SETIEMBRE"/>
    <d v="2022-09-13T00:00:00"/>
    <d v="2022-09-09T00:00:00"/>
    <m/>
    <s v=""/>
    <s v=""/>
    <s v=""/>
    <s v="Declarar la conclusión del procedimiento de queja por defectos de tramitación, sin pronunciamiento sobre el fondo, formulada por la EMPRESA PESQUERA CRUZ DE CHALPON S.A.C. contra el director de la Dirección de Extracción para Consumo Humano Directo e Indirecto mediante los escritos con registro Nº 00037136-2022 y 00038039-2022, por sustracción de la materia, por los fundamentos expuestos en la parte considerativa de la presente Resolución Directoral._x000d_"/>
    <s v="DGPCHDI"/>
    <m/>
    <m/>
    <m/>
    <s v=" - "/>
    <x v="17"/>
    <m/>
    <m/>
    <m/>
    <m/>
  </r>
  <r>
    <n v="548"/>
    <s v="00548-2022-PRODUCE/DGPCHDI"/>
    <s v="00023958-2022"/>
    <s v="SETIEMBRE"/>
    <d v="2022-09-13T00:00:00"/>
    <d v="2022-09-09T00:00:00"/>
    <m/>
    <s v=""/>
    <s v=""/>
    <s v=""/>
    <s v="Otorgar a la empresa TECK PERU S.A., autorización para realizar las actividades de colecta de recursos hidrobiológicos conforme al plan de trabajo denominado: “LÍNEA BASE HIDROBIOLÓGICA Declaración de Impacto Ambiental del Proyecto de Exploración Minera Antamayo”, en atención a la solicitud presentada por escrito con registro N° 00023958-2022, reformulado a través del escrito adjunto con registro N° 00023958-2022-1, por el periodo de cuatro (4) meses contados a partir de la notificación de la presente Resolución Directoral."/>
    <s v="DECHDI"/>
    <m/>
    <m/>
    <m/>
    <s v="TUPA 23"/>
    <x v="7"/>
    <m/>
    <m/>
    <m/>
    <m/>
  </r>
  <r>
    <n v="549"/>
    <s v="00549-2022-PRODUCE/DGPCHDI"/>
    <s v="00032480-2022"/>
    <s v="SETIEMBRE"/>
    <d v="2022-09-13T00:00:00"/>
    <d v="2022-09-09T00:00:00"/>
    <m/>
    <s v=""/>
    <s v=""/>
    <s v=""/>
    <s v="Otorgar a la empresa PAN AMERICAN SILVER HUARON S.A., autorización para realizar las actividades de colecta de recursos hidrobiológicos conforme al plan de trabajo denominado: “Línea Base Hidrobiológica para la Modificación del Estudio de Impacto Ambiental de la &quot;Unidad Minera Huarón”, en atención a la solicitud presentada por escrito con registro N° 00032480-2022, reformulado a través del escrito adjunto con registro N° 00032480-2022-1, por el periodo de doce (12) meses contados a partir de la notificación de la presente Resolución Directoral."/>
    <s v="DECHDI"/>
    <m/>
    <m/>
    <m/>
    <s v="TUPA 23"/>
    <x v="7"/>
    <m/>
    <m/>
    <m/>
    <m/>
  </r>
  <r>
    <n v="550"/>
    <s v="00550-2022-PRODUCE/DGPCHDI"/>
    <s v="00046827-2022"/>
    <s v="SETIEMBRE"/>
    <d v="2022-09-13T00:00:00"/>
    <d v="2022-09-09T00:00:00"/>
    <m/>
    <s v=""/>
    <s v=""/>
    <s v=""/>
    <s v="Otorgar a la EMPRESA DE GENERACION HUANZA S.A., autorización para realizar las actividades de colecta de recursos hidrobiológicos conforme al plan de trabajo denominado: “Monitoreo Hidrobiológico en el marco de lo previsto en el Plan de Manejo Ambiental de la Central Hidroeléctrica Huanza”, en atención a la solicitud presentada por escrito con registro N° 00046827-2022, por el periodo de sesenta (60) meses contados a partir de la notificación de la presente Resolución Directoral. "/>
    <s v="DECHDI"/>
    <m/>
    <m/>
    <m/>
    <s v="TUPA 23"/>
    <x v="7"/>
    <m/>
    <m/>
    <m/>
    <m/>
  </r>
  <r>
    <n v="551"/>
    <s v="00551-2022-PRODUCE/DGPCHDI"/>
    <s v="00037912-2022"/>
    <s v="SETIEMBRE"/>
    <d v="2022-09-13T00:00:00"/>
    <d v="2022-09-09T00:00:00"/>
    <m/>
    <s v=""/>
    <s v=""/>
    <s v=""/>
    <s v="Otorgar a la empresa COMPAÑIA MINERA SOLIMANA SA, autorización para realizar las actividades de colecta de recursos hidrobiológicos conforme al plan de trabajo denominado: “Caracterización hidrobiológica para el Estudio de Impacto Ambiental Detallado del Proyecto de Explotación Antaña”, en atención a la solicitud presentada por escrito con registro N° 00037912-2022, reformulado a través del escrito con registro N° 00048421-2022, por el periodo de doce (12) meses contados a partir de la notificación de la presente Resolución Directoral."/>
    <s v="DECHDI"/>
    <m/>
    <m/>
    <m/>
    <s v="TUPA 23"/>
    <x v="7"/>
    <m/>
    <m/>
    <m/>
    <m/>
  </r>
  <r>
    <n v="552"/>
    <s v="00552-2022-PRODUCE/DGPCHDI"/>
    <s v="00027354-2022"/>
    <s v="SETIEMBRE"/>
    <d v="2022-09-13T00:00:00"/>
    <d v="2022-09-09T00:00:00"/>
    <m/>
    <s v=""/>
    <s v=""/>
    <s v=""/>
    <s v="Otorgar a favor del señor Cesar Williams Cueto Torres, la autorización para efectuar investigación pesquera especializada sin uso de embarcación., conforme a los términos contenidos en el plan de investigación denominado: “EVALUACIÓN DE LA FAUNA HIDROBIOLÓGICA EN EL SUROCCIDENTE DE PERÚ MEDIANTE TÉCNICAS DE DNA AMBIENTAL (2022-2025)”, presentado mediante escrito con registro N° 00027354-2022, reformulado a través del escrito adjunto con registro N° 00027354-2022-3, por el periodo de veinticuatro (24) meses contados a partir del día siguiente de la notificación de la presente Resolución Directoral. "/>
    <s v="DECHDI"/>
    <m/>
    <m/>
    <m/>
    <s v="TUPA 23"/>
    <x v="7"/>
    <m/>
    <m/>
    <m/>
    <m/>
  </r>
  <r>
    <n v="553"/>
    <s v="00553-2022-PRODUCE/DGPCHDI"/>
    <s v="00025232-2022"/>
    <s v="SETIEMBRE"/>
    <d v="2022-09-13T00:00:00"/>
    <d v="2022-09-09T00:00:00"/>
    <m/>
    <s v=""/>
    <s v=""/>
    <s v=""/>
    <s v="Otorgar a la empresa BHP WORLD EXPLORATION INC. SUCURSAL DEL PERU, autorización para realizar las actividades de colecta de recursos hidrobiológicos conforme al plan de trabajo denominado: “LÍNEA BASE HIDROBIOLÓGICA DE LA DECLARACIÓN DE IMPACTO AMBIENTAL (DIA – CATEGORÍA I) DEL PROYECTO DE EXPLORACIÓN MINERA HUATANA”, en atención a la solicitud presentada por escrito con registro N° 00025232-2022, reformulado a través del escrito adjunto con registro N° 00025232-2022-2, por el periodo de doce (12) meses contados a partir de la notificación de la presente Resolución Directoral."/>
    <s v="DECHDI"/>
    <m/>
    <m/>
    <m/>
    <s v="TUPA 23"/>
    <x v="7"/>
    <m/>
    <m/>
    <m/>
    <m/>
  </r>
  <r>
    <n v="554"/>
    <s v="00554-2022-PRODUCE/DGPCHDI"/>
    <s v="00032939-2022"/>
    <s v="SETIEMBRE"/>
    <d v="2022-09-13T00:00:00"/>
    <d v="2022-09-13T00:00:00"/>
    <m/>
    <s v=""/>
    <s v=""/>
    <s v=""/>
    <s v="Otorgar a la empresa REFINERIA LA PAMPILLA S.A.A, autorización para realizar las actividades de colecta de recursos hidrobiológicos conforme al plan de trabajo denominado: “Monitoreo Hidrobiológico de las Áreas del desplazamiento del hidrocarburo derramado en el Terminal Multiboya N° 2, de la Refinería La Pampilla”, en atención a la solicitud presentada por escrito con registro N° 00032939-2022, reformulado a través del escrito adjunto con registro N° 00032939-2022-2, por el periodo de seis (6) meses contados a partir de la notificación de la presente Resolución Directoral. "/>
    <s v="DECHDI"/>
    <m/>
    <m/>
    <m/>
    <s v="TUPA 23"/>
    <x v="7"/>
    <m/>
    <m/>
    <m/>
    <m/>
  </r>
  <r>
    <n v="555"/>
    <s v="00555-2022-PRODUCE/DGPCHDI"/>
    <s v="00077005-2021"/>
    <s v="SETIEMBRE"/>
    <d v="2022-09-14T00:00:00"/>
    <d v="2022-09-14T00:00:00"/>
    <m/>
    <s v=""/>
    <s v=""/>
    <s v=""/>
    <s v="Autorizar a la empresa FACTORY FISH IMPORTER S.A.C.,la autorización para la operación de su Acuario Comercial, ubicado en la Av. Guardia Civil Nº 831 (Mz. B1 lote 21), Urbanización “La Campiña”, distrito de Chorrillos, provincia y departamento de Lima."/>
    <s v="DECHDI"/>
    <m/>
    <m/>
    <m/>
    <s v="TUPA 18"/>
    <x v="27"/>
    <m/>
    <m/>
    <m/>
    <m/>
  </r>
  <r>
    <n v="556"/>
    <s v="00556-2022-PRODUCE/DGPCHDI"/>
    <s v="00045155-2022"/>
    <s v="SETIEMBRE"/>
    <d v="2022-09-16T00:00:00"/>
    <d v="2022-09-15T00:00:00"/>
    <m/>
    <s v=""/>
    <s v=""/>
    <s v=""/>
    <s v="Otorgar a la empresa CONSORCIO DE INGS EJECUTORES MINEROS S.A, autorización para realizar las actividades de colecta de recursos hidrobiológicos conforme al plan de trabajo denominado: “Línea Base Biológica de la Primera Modificación del Estudio de Impacto Ambiental Detallado del Proyecto de Explotación Minera “Las Águilas, perteneciente a la empre sa Consorcio de Ingenieros Ejecutores Mineros S.A. (CIEMSA)”, en atención a la solicitud presentada por escrito con registro N° 00045155-2022, reformulado a través del escrito con registro N° 00053430-2022, por el periodo de ocho (8) meses contados a partir de la notificación de la presente Resolución Directoral. "/>
    <s v="DECHDI"/>
    <m/>
    <m/>
    <m/>
    <s v="TUPA 23"/>
    <x v="7"/>
    <m/>
    <m/>
    <m/>
    <m/>
  </r>
  <r>
    <n v="557"/>
    <s v="00557-2022-PRODUCE/DGPCHDI"/>
    <s v="00002199-2022"/>
    <s v="SETIEMBRE"/>
    <d v="2022-09-16T00:00:00"/>
    <d v="2022-09-16T00:00:00"/>
    <m/>
    <s v=""/>
    <s v=""/>
    <s v=""/>
    <s v="Declarar la conclusión del procedimiento de queja por defectos de tramitación, sin pronunciamiento sobre el fondo, formulada por el señor RIGOBERTO PALMA BERNAL contra el director de la Dirección de Extracción para Consumo Humano Directo e Indirecto mediante el escrito con registro N° 00002199-2022, por sustracción de la materia, por los fundamentos expuestos en la parte considerativa de la presente Resolución Directoral._x000d_"/>
    <s v="DGPCHDI"/>
    <m/>
    <m/>
    <m/>
    <s v=" - "/>
    <x v="17"/>
    <m/>
    <m/>
    <m/>
    <m/>
  </r>
  <r>
    <n v="558"/>
    <s v="00558-2022-PRODUCE/DGPCHDI"/>
    <s v="00025504-2022"/>
    <s v="SETIEMBRE"/>
    <d v="2022-09-16T00:00:00"/>
    <d v="2022-09-16T00:00:00"/>
    <m/>
    <s v=""/>
    <s v=""/>
    <s v=""/>
    <s v="Aprobar a favor de las señoras ROMULA GALAN DE LLENQUE y MARIA AGUSTINA MARTINEZ QUEREVALU, el cambio de titular del permiso de pesca para operar la embarcación pesquera DON SEBASTIAN II con matrícula PL-52096-CM y 33.73 m3 de capacidad de bodega, para la extracción del recurso Anchoveta con destino al consumo humano indirecto. Asimismo, aprobar a su favor el cambio de titular de los PMCE y LMCE otorgados para la actividad extractiva del recurso Anchoveta con destino al consumo humano indirecto, en el marco del Reglamento del Decreto Legislativo Nº 1084."/>
    <s v="DECHDI"/>
    <m/>
    <m/>
    <m/>
    <s v="TUPA 10"/>
    <x v="9"/>
    <m/>
    <m/>
    <m/>
    <m/>
  </r>
  <r>
    <n v="559"/>
    <s v="00559-2022-PRODUCE/DGPCHDI"/>
    <s v="00041600-2022"/>
    <s v="SETIEMBRE"/>
    <d v="2022-09-16T00:00:00"/>
    <d v="2022-09-16T00:00:00"/>
    <m/>
    <s v=""/>
    <s v=""/>
    <s v=""/>
    <s v="Declarar la conclusión del procedimiento de queja por defectos de tramitación, sin pronunciamiento sobre el fondo, formulada por el señor LUCIO CAYO RUMICHE VALENCIA contra el director de la Dirección de Extracción para Consumo Humano Directo e Indirecto mediante el escrito con registro N° 00020783-2022, por sustracción de la materia, por los fundamentos expuestos en la parte considerativa de la presente Resolución Directoral._x000d_"/>
    <s v="DGPCHDI"/>
    <m/>
    <m/>
    <m/>
    <s v=" - "/>
    <x v="17"/>
    <m/>
    <m/>
    <m/>
    <m/>
  </r>
  <r>
    <n v="560"/>
    <s v="00560-2022-PRODUCE/DGPCHDI"/>
    <s v="00096082-2020"/>
    <s v="SETIEMBRE"/>
    <d v="2022-09-16T00:00:00"/>
    <d v="2022-09-16T00:00:00"/>
    <m/>
    <s v=""/>
    <s v=""/>
    <s v=""/>
    <s v="Declarar la conclusión del procedimiento de queja por defectos de tramitación, sin pronunciamiento sobre el fondo, formulada por el señor SANTOS VICENTE ECHE RAMÍREZ contra el director de la Dirección de Extracción para Consumo Humano Directo e Indirecto mediante el escrito con registro N° 00096082-2020, por sustracción de la materia, por los fundamentos expuestos en la parte considerativa de la presente Resolución Directoral._x000d_"/>
    <s v="DGPCHDI"/>
    <m/>
    <m/>
    <m/>
    <s v=" - "/>
    <x v="17"/>
    <m/>
    <m/>
    <m/>
    <m/>
  </r>
  <r>
    <n v="561"/>
    <s v="00561-2022-PRODUCE/DGPCHDI"/>
    <s v="00020783-2022"/>
    <s v="SETIEMBRE"/>
    <d v="2022-09-16T00:00:00"/>
    <d v="2022-09-16T00:00:00"/>
    <m/>
    <s v=""/>
    <s v=""/>
    <s v=""/>
    <s v="Declarar la conclusión del procedimiento de queja por defectos de tramitación, sin pronunciamiento sobre el fondo, formulada por el señor STEVE MARLON CARRION BARBIERI contra el director de la Dirección de Extracción para Consumo Humano Directo e Indirecto mediante el escrito con registro N° 00020783-2022, por sustracción de la materia, por los fundamentos expuestos en la parte considerativa de la presente Resolución Directoral._x000d_"/>
    <s v="DGPCHDI"/>
    <m/>
    <m/>
    <m/>
    <s v=" - "/>
    <x v="17"/>
    <m/>
    <m/>
    <m/>
    <m/>
  </r>
  <r>
    <n v="562"/>
    <s v="00562-2022-PRODUCE/DGPCHDI"/>
    <s v="00017764-2019"/>
    <s v="SETIEMBRE"/>
    <d v="2022-09-16T00:00:00"/>
    <d v="2022-09-16T00:00:00"/>
    <m/>
    <s v=""/>
    <s v=""/>
    <s v=""/>
    <s v="Declarar IMPROCEDENTE, la solicitud de cambio de titular de la licencia de operación, presentado por la empresa PESQUERA CENTINELA S.A.C., respecto a la planta de harina de pescado de alto contenido proteínico, con capacidad de 68 t/h de procesamiento de materia prima, en el establecimiento industrial pesquero ubicado en la zona denominada Quebrada Sorda, distrito de Quilca, provincia de Camaná, departamento de Arequipa; la misma que fuera otorgada a la empresa TRIARC S.A., mediante Resolución Directoral N° 321-2009-PRODUCE/DGEPP."/>
    <s v="DPCHDI"/>
    <m/>
    <m/>
    <m/>
    <s v="TUPA 29"/>
    <x v="6"/>
    <m/>
    <m/>
    <m/>
    <s v="IMPROCEDENTE"/>
  </r>
  <r>
    <n v="563"/>
    <s v="00563-2022-PRODUCE/DGPCHDI"/>
    <s v="00043381-2022"/>
    <s v="SETIEMBRE"/>
    <d v="2022-09-16T00:00:00"/>
    <d v="2022-09-16T00:00:00"/>
    <m/>
    <s v=""/>
    <s v=""/>
    <s v=""/>
    <s v="Declarar IMPROCEDENTE, el procedimiento administrativo iniciado por la empresa FISHPRO NOR PERU S.A.C., a través del escrito con registro N° 00043381-2022; respecto a la solicitud de cambio de titularidad de la Licencia de Operación de las plantas de procesamiento pesquero para la producción de curado y de harina residual, con capacidades instaladas de 400 t/mes y 05 t/h respectivamente, ubicadas en el establecimiento industrial pesquero sito en la Zona industrial del Km. 45.3 de la Carretera Sullana-Paita, distrito Colán, provincia de Paita, departamento de Piura, que fuera otorgada a la empresa MARPROTEIN S.A.C., mediante Resolución Directoral N° 00202-2020-PRODUCE/DGPCHD; por los fundamentos expuestos en la parte considerativa de la presente resolución."/>
    <s v="DPCHDI"/>
    <m/>
    <m/>
    <m/>
    <s v="TUPA 29"/>
    <x v="6"/>
    <m/>
    <m/>
    <m/>
    <s v="IMPROCEDENTE"/>
  </r>
  <r>
    <n v="564"/>
    <s v="00564-2022-PRODUCE/DGPCHDI"/>
    <s v="00038492-2022"/>
    <s v="SETIEMBRE"/>
    <d v="2022-09-19T00:00:00"/>
    <d v="2022-09-16T00:00:00"/>
    <m/>
    <s v=""/>
    <s v=""/>
    <s v=""/>
    <s v="Otorgar a la empresa MINSUR S.A, autorización para realizar las actividades de colecta de recursos hidrobiológicos conforme al plan de trabajo denominado: “Línea base hidrobiológica para la Segunda Modificación del Estudio de Impacto Ambiental Semidetallado (Segunda MEIAsd) del Proyecto de Exploración Minera Quenamari”, en atención a la solicitud presentada por escrito con registro N° 00038492-2022, reformulado a través del escrito adjunto con registro N° 00038492-2022-2, por el periodo de doce (12) meses contados a partir de la notificación de la presente Resolución Directoral. "/>
    <s v="DECHDI"/>
    <m/>
    <m/>
    <m/>
    <s v="TUPA 23"/>
    <x v="7"/>
    <m/>
    <m/>
    <m/>
    <m/>
  </r>
  <r>
    <n v="565"/>
    <s v="00565-2022-PRODUCE/DGPCHDI"/>
    <s v="00032513-2022"/>
    <s v="SETIEMBRE"/>
    <d v="2022-09-19T00:00:00"/>
    <d v="2022-09-16T00:00:00"/>
    <m/>
    <s v=""/>
    <s v=""/>
    <s v=""/>
    <s v="Otorgar a la empresa CONSORCIO ENERGETICO DE HUANCAVELICA S A, autorización para realizar las actividades de colecta de recursos hidrobiológicos conforme al plan de trabajo denominado: “Evaluación de Línea Base Hidrobiológica del Plan Ambiental Detallado (PAD) de la “Central Hidroeléctrica Ingenio y Líneas Asociadas”, en atención a la solicitud presentada por escrito con registro N° 00032513-2022, reformulado a través del escrito con registro N° 00044181-2022-1, por el periodo de doce (12) meses contados a partir de la notificación de la presente Resolución Directoral."/>
    <s v="DECHDI"/>
    <m/>
    <m/>
    <m/>
    <s v="TUPA 23"/>
    <x v="7"/>
    <m/>
    <m/>
    <m/>
    <m/>
  </r>
  <r>
    <n v="566"/>
    <s v="00566-2022-PRODUCE/DGPCHDI"/>
    <s v="00032511-2022"/>
    <s v="SETIEMBRE"/>
    <d v="2022-09-19T00:00:00"/>
    <d v="2022-09-16T00:00:00"/>
    <m/>
    <s v=""/>
    <s v=""/>
    <s v=""/>
    <s v="Otorgar a la empresa CONSORCIO ENERGETICO DE HUANCAVELICA S A, autorización para realizar las actividades de colecta de recursos hidrobiológicos conforme al plan de trabajo denominado: “Evaluación de Línea Base Hidrobiológica del Plan Ambiental Detallado (PAD) de la “Central Hidroeléctrica Huapa y Líneas Asociadas”, en atención a la solicitud presentada por escrito con registro N° 00032511-2022, reformulado a través del escrito con registro N° 00044096-2022, por el periodo de doce (12) meses contados a partir de la notificación de la presente Resolución Directoral."/>
    <s v="DECHDI"/>
    <m/>
    <m/>
    <m/>
    <s v="TUPA 23"/>
    <x v="7"/>
    <m/>
    <m/>
    <m/>
    <m/>
  </r>
  <r>
    <n v="567"/>
    <s v="00567-2022-PRODUCE/DGPCHDI"/>
    <s v="00029453-2022"/>
    <s v="SETIEMBRE"/>
    <d v="2022-09-20T00:00:00"/>
    <d v="2022-09-19T00:00:00"/>
    <m/>
    <s v=""/>
    <s v=""/>
    <s v=""/>
    <s v="Otorgar a favor de los señores MARIANO ARROYO CASTRO, VALENTIN ARROYO CASTRO, MARGARITA LUMBRERAS SANTISTEBAN, RENE PALMA DE ARROYO, ISIDRO ARROYO CASTRO, MARIA TOMASA REQUE CAYLE, JOSE ZOLANO ARROYO CASTRO, GLADYS HUMANCHUMO SALAZAR, MARCELINO ARROYO CASTRO y MARIA SANTOS HUAMANCHUMO BERNAL, permiso de pesca para operar la embarcación pesquera SANTA MARIA 2 con matrícula PL-67296-PM y 69.19 m3 de capacidad de bodega, para la extracción de los recursos Anchoveta y Sardina con destino al consumo humano indirecto, en virtud de la ejecución de la autorización de incremento de flota otorgada mediante Resolución Directoral N° 135-2019-PRODUCE/DGPCHDI, ampliada en su plazo mediante Resolución Directoral N° 00376-2020-PRODUCE/DGPCHDI."/>
    <s v="DECHDI"/>
    <m/>
    <m/>
    <m/>
    <s v="TUPA 05"/>
    <x v="4"/>
    <m/>
    <m/>
    <m/>
    <m/>
  </r>
  <r>
    <n v="568"/>
    <s v="00568-2022-PRODUCE/DGPCHDI"/>
    <s v="Memorando N° 00000794-2022-PRODUCE/PP"/>
    <s v="SETIEMBRE"/>
    <d v="2022-09-20T00:00:00"/>
    <d v="2022-09-19T00:00:00"/>
    <m/>
    <s v=""/>
    <s v=""/>
    <s v=""/>
    <s v="En estricto cumplimiento del mandato judicial contenido en la medida cautelar emitida a través de la Resolución N°1 de fecha 20 de mayo del 2022, expedida por el Quinto Juzgado Especializado en lo Contencioso Administrativo de la Corte Superior de Justicia de Lima, [Expediente N° 03603-2019-76-1801-JR-CA-05];se dispone, declarar la SUSPENSIÓN de los efectos de la Resolución Directoral N° 169-2014-PRODUCE/DGCHD de fecha 27 de febrero de 2014, que resolvió, otorgar a favor de los señores MARIANO PINGO LORO y PRESENTACION FIESTAS DE PINGO, permiso de pesca de menor escala para operar la embarcación pesquera MILAGRO DE LUREN II con matrícula PT-03909-BM, con una capacidad de bodega de 26.69 m3, por las razones expuestas en la parte considerativa de la presente Resolución Directoral._x000a_"/>
    <s v="DECHDI"/>
    <m/>
    <m/>
    <m/>
    <s v=" - "/>
    <x v="13"/>
    <s v="JUDICIAL"/>
    <m/>
    <m/>
    <m/>
  </r>
  <r>
    <n v="569"/>
    <s v="00569-2022-PRODUCE/DGPCHDI"/>
    <s v="00025257-2022"/>
    <s v="SETIEMBRE"/>
    <d v="2022-09-20T00:00:00"/>
    <d v="2022-09-19T00:00:00"/>
    <m/>
    <s v=""/>
    <s v=""/>
    <s v=""/>
    <s v="Declarar como no presentada la solicitud de permiso de pesca para operar la embarcación pesquera DON GREGORIO con matrícula PT-67299-PMy 86.50 m³ de capacidad de bodega, para la extracción del recurso Anchoveta con destino al consumo humano indirecto, en virtud de la ejecución de la autorización de incremento de flota otorgada mediante Resolución Directoral Nº 00602-2021-PRODUCE/DGPCHDI de fecha 31 de agosto de 2021."/>
    <s v="DECHDI"/>
    <m/>
    <m/>
    <m/>
    <s v="TUPA 05"/>
    <x v="4"/>
    <m/>
    <m/>
    <m/>
    <s v="DECLARAR COMO NO PRESENTADA"/>
  </r>
  <r>
    <n v="570"/>
    <s v="00570-2022-PRODUCE/DGPCHDI"/>
    <s v="00051248-2022"/>
    <s v="SETIEMBRE"/>
    <d v="2022-09-20T00:00:00"/>
    <d v="2022-09-20T00:00:00"/>
    <m/>
    <s v=""/>
    <s v=""/>
    <s v=""/>
    <s v="Aprobar a favor de las señoras JOSEFA RAMIREZ LLENQUE y MARGARITA FIESTAS LLENQUE el cambio de titular del permiso de pesca para operar la embarcación pesquera CHOLO FERMIN con matrícula PL-18087-CM y 35.0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
    <s v="DECHDI"/>
    <m/>
    <m/>
    <m/>
    <s v="TUPA 10"/>
    <x v="9"/>
    <m/>
    <m/>
    <m/>
    <m/>
  </r>
  <r>
    <n v="571"/>
    <s v="00571-2022-PRODUCE/DGPCHDI"/>
    <s v="00056864-2022"/>
    <s v="SETIEMBRE"/>
    <d v="2022-09-20T00:00:00"/>
    <d v="2022-09-20T00:00:00"/>
    <m/>
    <s v=""/>
    <s v=""/>
    <s v=""/>
    <s v="Estimar el recurso de reconsideración formulado por el señor JACOBO ALBERTO CAVENAGO ZOLEZZI, mediante escrito con registro N° 00056864-2022 de fecha 24 de agosto de 2022, contra la Resolución Directoral N° 00494-2022-PRODUCE/DGPCHDI de fecha 4 de agosto de 2022, que declara improcedente la solicitud de otorgamiento del permiso de pesca de menor escala para operar la embarcación pesquera JOEL con matrícula CE-38114-CM, por los fundamentos expuestos en la parte considerativa de la presente Resolución Directoral._x000d_"/>
    <s v="DECHDI"/>
    <m/>
    <m/>
    <m/>
    <s v="RECONSIDERACION"/>
    <x v="4"/>
    <m/>
    <m/>
    <m/>
    <s v="IMPROCEDENTE"/>
  </r>
  <r>
    <n v="572"/>
    <s v="00572-2022-PRODUCE/DGPCHDI"/>
    <s v="00054498-2022"/>
    <s v="SETIEMBRE"/>
    <d v="2022-09-20T00:00:00"/>
    <d v="2022-09-20T00:00:00"/>
    <m/>
    <s v=""/>
    <s v=""/>
    <s v=""/>
    <s v="LEVANTAR LA SUSPENSIÓN del permiso de pesca de la Embarcación Pesquera “RICHARD ALEXANDER” con matrícula PL-2122-CM, concedida en la Resolución N° UNO de fecha 03 de Diciembre del 2021, emitido por el Décimo Octavo Juzgado de Familia de la Corte Superior de Justicia de Lima en el Expediente N° 20182-2021-17-1801-JR-FC-18."/>
    <s v="DECHDI"/>
    <m/>
    <m/>
    <m/>
    <s v=" - "/>
    <x v="22"/>
    <m/>
    <m/>
    <m/>
    <m/>
  </r>
  <r>
    <n v="573"/>
    <s v="00573-2022-PRODUCE/DGPCHDI"/>
    <s v="00038289-2022"/>
    <s v="SETIEMBRE"/>
    <d v="2022-09-26T00:00:00"/>
    <d v="2022-09-21T00:00:00"/>
    <m/>
    <s v=""/>
    <s v=""/>
    <s v=""/>
    <s v="LEVANTAR la suspensión, a solicitud de la empresa CORPORACIÓN DE ALIMENTOS NUTRIMUNDO S.A.C. - NUTRICORP A&amp;M S.A.C., de la licencia de operación otorgada mediante Resolución Directoral N° 110-2017- PRODUCE/DGPCHDI; y, REINCORPORAR a la planta de procesamiento de la citada empresa a la actividad de reaprovechamiento de descartes y residuos de recursos hidrobiológicos, con excepción del procesamiento de descartes y residuos de recursos hidrobiológicos Anchoveta (Engraulis ringens) y Anchoveta Blanca (Anchoa nasus), en el establecimiento industrial pesquero ubicado en la Zona Industrial ll, Mz C, Lote 13, distrito y provincia de Paita, departamento Piura."/>
    <s v="DPCHDI"/>
    <m/>
    <m/>
    <m/>
    <s v=" - "/>
    <x v="25"/>
    <m/>
    <m/>
    <m/>
    <m/>
  </r>
  <r>
    <n v="574"/>
    <s v="00574-2022-PRODUCE/DGPCHDI"/>
    <s v="00043888-2022"/>
    <s v="SETIEMBRE"/>
    <d v="2022-09-26T00:00:00"/>
    <d v="2022-09-21T00:00:00"/>
    <m/>
    <s v=""/>
    <s v=""/>
    <s v=""/>
    <s v="Modificar la autorización del plan de trabajo denominado: “Monitoreo Hidrobiológico de la Compañía Minera Antamina S.A. en el área de Mina”, otorgada mediante Resolución Directoral N° 00812-2021-PRODUCE/DGPCHDI de fecha 17 de setiembre del 2021, a favor de la empresa COMPANIA MINERA ANTAMINA S.A."/>
    <s v="DECHDI"/>
    <m/>
    <m/>
    <m/>
    <s v="TUPA 23"/>
    <x v="7"/>
    <m/>
    <m/>
    <m/>
    <m/>
  </r>
  <r>
    <n v="575"/>
    <s v="00575-2022-PRODUCE/DGPCHDI"/>
    <s v="00096812-2019"/>
    <s v="SETIEMBRE"/>
    <d v="2022-09-29T00:00:00"/>
    <d v="2022-09-23T00:00:00"/>
    <m/>
    <s v=""/>
    <s v=""/>
    <s v=""/>
    <s v="Dejar sin efecto el artículo 3 de la Resolución Directoral N° 281-2018-PRODUCE/DGPCHDI de fecha 22 de marzo de 2018, que dispuso determinado condicionamiento a la vigencia del permiso de pesca de menor escala otorgado en el artículo 1 de dicha Resolución Directoral, para operar la embarcación pesquera RODAS IV con matrícula CO-23137-CM; conforme a los fundamentos expuestos en la parte considerativa de la presente resolución."/>
    <s v="DECHDI"/>
    <m/>
    <s v="ANCHOVETA"/>
    <s v="MENOR ESCALA"/>
    <s v=" - "/>
    <x v="13"/>
    <s v="DEJAR SIN EFECTO CONDICIONAMIENTO A LA VIGENCIA DEL PERMISO DE PESCA"/>
    <m/>
    <m/>
    <m/>
  </r>
  <r>
    <n v="576"/>
    <s v="00576-2022-PRODUCE/DGPCHDI"/>
    <s v="00062758-2018"/>
    <s v="SETIEMBRE"/>
    <d v="2022-09-29T00:00:00"/>
    <d v="2022-09-23T00:00:00"/>
    <m/>
    <s v=""/>
    <s v=""/>
    <s v=""/>
    <s v="Desestimar el recurso de reconsideración formulado por la señora JUDITH JACKELINE IPANAQUE OROSCO, mediante el escrito con registro N° 00062758-2018, contra la Resolución Directoral N° 582-2018-PRODUCE/DGPCHDI, que declara improcedente la solicitud de otorgamiento de permiso de pesca de menor escala para operar la embarcación pesquera JOBcon matrícula PL-29469-CMy 32.51 m3 de capacidad de bodega, presentada a través del escrito con registro N° 00118275-2017 en el marco de lo dispuesto en el Decreto Supremo N° 005-2017-PRODUCE, modificado por Decreto Supremo N° 008-2017-PRODUCE; por los fundamentos expuestos en la parte considerativa de la presente resolución."/>
    <s v="DECHDI"/>
    <m/>
    <s v="ANCHOVETA"/>
    <s v="MENOR ESCALA"/>
    <m/>
    <x v="4"/>
    <m/>
    <m/>
    <m/>
    <s v="IMPROCEDENTE"/>
  </r>
  <r>
    <n v="577"/>
    <s v="00577-2022-PRODUCE/DGPCHDI"/>
    <m/>
    <s v="SETIEMBRE"/>
    <m/>
    <d v="2022-09-23T00:00:00"/>
    <m/>
    <s v=""/>
    <s v=""/>
    <s v=""/>
    <m/>
    <s v="DECHDI"/>
    <m/>
    <m/>
    <m/>
    <s v=" - "/>
    <x v="3"/>
    <m/>
    <m/>
    <m/>
    <m/>
  </r>
  <r>
    <n v="578"/>
    <s v="00578-2022-PRODUCE/DGPCHDI"/>
    <s v="00047313-2021"/>
    <s v="SETIEMBRE"/>
    <d v="2022-09-23T00:00:00"/>
    <d v="2022-09-23T00:00:00"/>
    <m/>
    <s v=""/>
    <s v=""/>
    <s v=""/>
    <s v="En estricto cumplimiento de lo dispuesto en la Resolución N° 33 de fecha 7 de agosto de 2015, emitida por la Primera Sala Civil de la Corte Superior de Justicia de Lima en el Expediente N° 3063 -2012-0 y bajo responsabilidad de dicha Sala, se dispone adecuar al ordenamiento pesquero vigente, el permiso de pesca otorgado a través de la Resolución Directoral N° 133-79-PE/DGE de fecha 21 de marzo de 1979, modificada por Resolución Directoral N° 023-81-PE/DGE de fecha 20 de enero de 1981, para operar la embarcación pesquera MALAGA 1 con matrícula CO-36422-PM y 226.01 m3 de capacidad de bodega, para la extracción del recurso Anchoveta con destino al consumo humano indirecto."/>
    <s v="DECHDI"/>
    <m/>
    <m/>
    <m/>
    <s v=" - "/>
    <x v="13"/>
    <s v="JUDICIAL"/>
    <m/>
    <m/>
    <m/>
  </r>
  <r>
    <n v="579"/>
    <s v="00579-2022-PRODUCE/DGPCHDI"/>
    <s v="00049915-2022"/>
    <s v="SETIEMBRE"/>
    <d v="2022-09-27T00:00:00"/>
    <d v="2022-09-27T00:00:00"/>
    <m/>
    <s v=""/>
    <s v=""/>
    <s v=""/>
    <s v="Otorgar a favor de la empresa UNITED MARINE CORP. S.A.C., la autorización de incremento de flota para construir una nueva embarcación pesquera de 495 m³ de capacidad de bodega, vía sustitución de la embarcación pesquera no siniestrada TUNUPA con matrícula CO-29771-PM y 495 m³ de capacidad de bodega, para la extracción del recurso Atún con destino al consumo humano directo, utilizando palangre como arte y/o aparejo de pesca, bodega totalmente insulada y sistema de preservación a bordo RSW,  cumpliendo los requisitos de sanidad e higiene exigidos por las disposiciones vigentes que garanticen la óptima calidad del producto capturado; conforme a las normas sanitarias y de ordenamiento pesquero vigentes."/>
    <s v="DECHDI"/>
    <m/>
    <m/>
    <m/>
    <s v="TUPA 02"/>
    <x v="2"/>
    <m/>
    <m/>
    <s v="AIF"/>
    <m/>
  </r>
  <r>
    <n v="580"/>
    <s v="00580-2022-PRODUCE/DGPCHDI"/>
    <s v="00112140-2019"/>
    <s v="SETIEMBRE"/>
    <d v="2022-09-29T00:00:00"/>
    <d v="2022-09-29T00:00:00"/>
    <m/>
    <s v=""/>
    <s v=""/>
    <s v=""/>
    <s v="Aceptar el desistimiento del recurso de reconsideración interpuesto por la empresa BALUKMI S.R.L. contra la Resolución Directoral Nº 674-2019-PRODUCE/DGPCHDI, formulado mediante escrito adjunto con registro N° 00112140-2019-1. En consecuencia, el acto administrativo emitido en dicha resolución ha quedado firme en concordancia con lo dispuesto en el numeral 201.2 del artículo 201 del TUO de la Ley N° 27444."/>
    <s v="DECHDI"/>
    <m/>
    <m/>
    <m/>
    <s v="RECONSIDERACION"/>
    <x v="20"/>
    <m/>
    <m/>
    <m/>
    <s v="DESISTIMIENTO"/>
  </r>
  <r>
    <n v="581"/>
    <s v="00581-2022-PRODUCE/DGPCHDI"/>
    <s v="00058295-2022"/>
    <s v="SETIEMBRE"/>
    <d v="2022-09-29T00:00:00"/>
    <d v="2022-09-29T00:00:00"/>
    <m/>
    <s v=""/>
    <s v=""/>
    <s v=""/>
    <s v="Estimar el Recurso de Reconsideración formulado por PESQUERA HAYDUK S.A., contra la Carta N° 00000080-2022-PRODUCE/DGPCHDI de fecha 24 de agosto del 2022, APROBANDO el intercambio de capacidad de acarreo con permiso de pesca para la extracción de recurso atún, disponiendo que la embarcación pesquera ISABELITA con matrícula CE-28791-PM, con capacidad de bodega de 487.01 m3, remplace a la embarcación pesquera MARYLIN II con matrícula CE-15260-PM con capacidad de bodega 535.04 m3, asumiendo los mismos derechos y obligaciones de la remplazada y la embarcación pesquera BAMAR VIII con matrícula CO-19867-PM con capacidad de bodega 650.00 m3, remplace a la embarcación pesquera BAMAR II con matrícula CE-16661-PM con capacidad de bodega 607.14 m3, asumiendo los mismos derechos y obligaciones de la remplazada, condicionando a la administrada a la suscripción del Contrato de Fletamento cuando se publiquen los formatos, en caso de incumplimiento, se dejará sin efecto el intercambio de capacidad de acarreo de las embarcaciones pesqueras, asumiendo los representantes de la administrada las responsabilidades administrativas, civil y/o penales que pudieran originarse."/>
    <s v="DECHDI"/>
    <m/>
    <m/>
    <m/>
    <s v="RECONSIDERACION"/>
    <x v="4"/>
    <m/>
    <m/>
    <m/>
    <m/>
  </r>
  <r>
    <n v="582"/>
    <s v="00582-2022-PRODUCE/DGPCHDI"/>
    <s v="00138926-2017"/>
    <s v="SETIEMBRE"/>
    <d v="2022-09-29T00:00:00"/>
    <d v="2022-09-29T00:00:00"/>
    <n v="4262"/>
    <s v="MI VICTORIA"/>
    <s v="PT-4262-CM"/>
    <s v="PANTA IPANAQUE VICENTE ;RUIZ DE PANTA SANTOS EMERENCIANA"/>
    <s v="Artículo 1.- Aprobar el DESISTIMIENTO del procedimiento administrativo, iniciado por los administrados VICENTE PANTA IPANAQUE y SANTOS EMERENCIANA RUIZ DE PANTA, sobre otorgamiento de permiso de pesca para operar la embarcación pesquera MI VICTORIA de matrícula PT-4262-LM; en consecuencia, declarar concluido el procedimiento administrativo. _x000a_Artículo 2.-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s v="ANCHOVETA"/>
    <m/>
    <m/>
    <x v="4"/>
    <m/>
    <m/>
    <m/>
    <s v="DESISTIMIENTO"/>
  </r>
  <r>
    <n v="583"/>
    <s v="00583-2022-PRODUCE/DGPCHDI"/>
    <s v="00002678-2022"/>
    <s v="SETIEMBRE"/>
    <d v="2022-09-29T00:00:00"/>
    <d v="2022-09-29T00:00:00"/>
    <m/>
    <s v=""/>
    <s v=""/>
    <s v=""/>
    <s v="Aprobar a favor de la empresa PESQUERA BERLITA S.A.C. el cambio de titular del permiso de pesca para operar la embarcación pesquera DANIEL II con matrícula PT-4216-BM y 29.43 m3 de capacidad de bodega, para la extracción de los recursos Anchoveta (Engraulis ringens / Anchoa nasus), Bonito (Ethmidium maculatum) y Jurel (Trachurus p¡cturatus murphyi) con destino al consumo humano directo, por los fundamentos expuestos en la parte considerativa de la presente resolución."/>
    <s v="DECHDI"/>
    <m/>
    <m/>
    <m/>
    <s v="TUPA 10"/>
    <x v="9"/>
    <m/>
    <m/>
    <m/>
    <m/>
  </r>
  <r>
    <n v="584"/>
    <s v="00584-2022-PRODUCE/DGPCHDI"/>
    <s v="00055082-2022"/>
    <s v="SETIEMBRE"/>
    <d v="2022-09-29T00:00:00"/>
    <d v="2022-09-29T00:00:00"/>
    <m/>
    <s v=""/>
    <s v=""/>
    <s v=""/>
    <s v="LEVANTAR la suspensión, a solicitud de la empresa ITALIA PACÍFICO S.R.L., de la licencia de operación otorgada mediante Resolución Directoral N° 191-2016-PRODUCE/DGCHD; y, REINCORPORAR a la planta de procesamiento de la citada empresa a la actividad de procesamiento pesquero para la producción de curados, específicamente para el producto denominado “anchoado” con una capacidad de 98.87 t/mes, en su establecimiento industrial pesquero ubicado en la Av. Simón Bolívar N° 128, distrito de Tambo de Mora, provincia de Chincha y departamento de Ica."/>
    <s v="DPCHDI"/>
    <m/>
    <m/>
    <m/>
    <s v=" - "/>
    <x v="25"/>
    <m/>
    <m/>
    <m/>
    <m/>
  </r>
  <r>
    <n v="585"/>
    <s v="00585-2022-PRODUCE/DGPCHDI"/>
    <s v="00053169-2022"/>
    <s v="SETIEMBRE"/>
    <d v="2022-09-29T00:00:00"/>
    <d v="2022-09-29T00:00:00"/>
    <m/>
    <s v=""/>
    <s v=""/>
    <s v=""/>
    <s v="SUSPENDER el procedimiento administrativo de cambio de titular del permiso de pesca para operar la embarcación pesquera KIARA con matrícula CO-18163-CM, hasta que se resuelva en sede judicial el proceso de Nulidad de Acto Jurídico e Indemnización por Daños y Perjuicios, tramitado ante el Juzgado Mixto de Sechura de la Corte Superior de Justicia de Piura en el Expediente N° 00014-2010-0-2008-JM-CI-01."/>
    <s v="DECHDI"/>
    <m/>
    <m/>
    <m/>
    <s v="TUPA 10"/>
    <x v="9"/>
    <m/>
    <m/>
    <m/>
    <m/>
  </r>
  <r>
    <n v="586"/>
    <s v="00586-2022-PRODUCE/DGPCHDI"/>
    <s v="00029453-2022"/>
    <s v="OCTUBRE"/>
    <d v="2022-10-04T00:00:00"/>
    <d v="2022-10-04T00:00:00"/>
    <m/>
    <s v=""/>
    <s v=""/>
    <s v=""/>
    <s v="Rectificar el error material contenido en la parte de vistos, en los considerandos 1, 6 y en el artículo 2 de la Resolución Directoral N° 00567-2022-PRODUCE/DGPCHDI, conforme al siguiente detalle:"/>
    <s v="DECHDI"/>
    <m/>
    <m/>
    <m/>
    <s v=" - "/>
    <x v="8"/>
    <m/>
    <m/>
    <m/>
    <m/>
  </r>
  <r>
    <n v="587"/>
    <s v="00587-2022-PRODUCE/DGPCHDI"/>
    <s v="00044162-2022"/>
    <s v="OCTUBRE"/>
    <d v="2022-10-04T00:00:00"/>
    <d v="2022-10-04T00:00:00"/>
    <m/>
    <s v=""/>
    <s v=""/>
    <s v=""/>
    <s v="Otorgar a la empresa REPSOL EXPLORACION PERU S.A., SUCURSAL DEL PERU, autorización para realizar las actividades de colecta de recursos hidrobiológicos conforme al plan de trabajo denominado: “Monitoreo Hidrobiológico del “Estudio de Impacto Ambiental (EIA) para el Proyecto de Desarrollo del Área Sur del Campo Kinteroni”, en atención a la solicitud presentada por escrito con registro N° 00044162-2022, reformulado a través del escrito con registro N° 00060335-2022, por el periodo de treinta y seis (36) meses contados a partir de la notificación de la presente Resolución Directoral. "/>
    <s v="DECHDI"/>
    <m/>
    <m/>
    <m/>
    <s v="TUPA 23"/>
    <x v="7"/>
    <m/>
    <m/>
    <m/>
    <m/>
  </r>
  <r>
    <n v="588"/>
    <s v="00588-2022-PRODUCE/DGPCHD"/>
    <s v="00040535-2022"/>
    <s v="OCTUBRE"/>
    <d v="2022-10-04T00:00:00"/>
    <d v="2022-10-04T00:00:00"/>
    <m/>
    <s v=""/>
    <s v=""/>
    <s v=""/>
    <s v="Otorgar a la empresa COMPAÑIA DE MINAS BUENAVENTURA S.A.A., autorización para realizar las actividades de colecta de recursos hidrobiológicos conforme al plan de trabajo denominado: “Línea Base Hidrobiológica Complementaria para la Modificación del Estudio de Impacto Ambiental de la Unidad Minera Julcani”, en atención a la solicitud presentada por escrito con registro N° 00040535-2022, reformulado a través del escrito adjunto con registro N° 00040535-2022-1, por el periodo de doce (12) meses contados a partir de la notificación de la presente Resolución Directoral."/>
    <s v="DECHDI"/>
    <m/>
    <m/>
    <m/>
    <s v="TUPA 23"/>
    <x v="7"/>
    <m/>
    <m/>
    <m/>
    <m/>
  </r>
  <r>
    <n v="589"/>
    <s v="00589-2022-PRODUCE/DGPCHDI"/>
    <s v="00042748-2022"/>
    <s v="OCTUBRE"/>
    <d v="2022-10-04T00:00:00"/>
    <d v="2022-10-04T00:00:00"/>
    <m/>
    <s v=""/>
    <s v=""/>
    <s v=""/>
    <s v="Otorgar a la empresa PERENCO PERU PETROLEUM LIMITED SUCURSAL DEL PERU, autorización para realizar las actividades de colecta de recursos hidrobiológicos conforme al plan de trabajo denominado: “Monitoreo Hidrobiológico para la Fase de Desarrollo del Lote 67A y Lote 67B”, en atención a la solicitud presentada por escrito con registro N° 00042748-2022, reformulado a través del escrito adjunto con registro N° 00042748-2022-1, por el periodo de veinticuatro (24) meses contados a partir de la notificación de la presente Resolución Directoral."/>
    <s v="DECHDI"/>
    <m/>
    <m/>
    <m/>
    <s v="TUPA 23"/>
    <x v="7"/>
    <m/>
    <m/>
    <m/>
    <m/>
  </r>
  <r>
    <n v="590"/>
    <s v="00590-2022-PRODUCE/DGPCHDI"/>
    <s v="00028137-2022"/>
    <s v="OCTUBRE"/>
    <d v="2022-10-04T00:00:00"/>
    <d v="2022-10-04T00:00:00"/>
    <m/>
    <s v=""/>
    <s v=""/>
    <s v=""/>
    <s v="Otorgar a la empresa ATN 1 S.A., autorización para realizar las actividades de colecta de recursos hidrobiológicos conforme al plan de trabajo denominado: “Plan de investigación1 para la evaluación hidrobiológica de la línea base del Plan Ambiental Detallado (PAD) proyecto línea de transmisión 220kv S.E. Paragsha II - S.E. Francoise”, en atención a la solicitud presentada por escrito con registro N° 00028137-2022, reformulado a través del escrito con registro N° 00048575-2022, por el periodo de doce (12) meses contados a partir de la notificación de la presente Resolución Directoral. "/>
    <s v="DECHDI"/>
    <m/>
    <m/>
    <m/>
    <s v="TUPA 23"/>
    <x v="7"/>
    <m/>
    <m/>
    <m/>
    <m/>
  </r>
  <r>
    <n v="591"/>
    <s v="00591-2022-PRODUCE/DGPCHDI"/>
    <s v="00058127-2022"/>
    <s v="OCTUBRE"/>
    <d v="2022-10-04T00:00:00"/>
    <d v="2022-10-04T00:00:00"/>
    <m/>
    <s v=""/>
    <s v=""/>
    <s v=""/>
    <s v="OTORGAR a favor de la empresa MARFRIO PERU S.A., licencia de operación a la planta de congelado con una capacidad de 51.68 t/día de procesamiento de productos hidrobiológicos, a desarrollarse en el establecimiento industrial pesquero ubicado en la Mz. I, Sub Lote 01-B-01, Zona Industrial II Complementaria, distrito y provincia Paita, departamento Piura._x000d_"/>
    <s v="DPCHDI"/>
    <m/>
    <m/>
    <m/>
    <s v="TUPA 27"/>
    <x v="18"/>
    <m/>
    <m/>
    <m/>
    <m/>
  </r>
  <r>
    <n v="592"/>
    <s v="00592-2022-PRODUCE/DGPCHDI"/>
    <s v="00034498-2022"/>
    <s v="OCTUBRE"/>
    <d v="2022-10-04T00:00:00"/>
    <d v="2022-10-04T00:00:00"/>
    <m/>
    <s v=""/>
    <s v=""/>
    <s v=""/>
    <s v="Otorgar a la empresa COMPAÑIA MINERA CHUNGAR S.A.C., autorización para realizar las actividades de colecta de recursos hidrobiológicos conforme al plan de trabajo denominado: “Línea base hidrobiológica de la Tercera Modificación del Estudio de Impacto Ambiental del Proyecto de Ampliación de Operaciones a 4200 TMD de la Unidad Minera Animón”, en atención a la solicitud presentada por escrito con registro N° 00034498-2022, reformulado a través del escrito adjunto con registro N° 00034498-2022-1, por el periodo de doce (12) meses contados a partir de la notificación de la presente Resolución Directoral._x000a_"/>
    <s v="DECHDI"/>
    <m/>
    <m/>
    <m/>
    <s v="TUPA 23"/>
    <x v="7"/>
    <m/>
    <m/>
    <m/>
    <m/>
  </r>
  <r>
    <n v="593"/>
    <s v="00593-2022-PRODUCE/DGPCHDI"/>
    <s v="00045898-2022"/>
    <s v="OCTUBRE"/>
    <d v="2022-10-04T00:00:00"/>
    <d v="2022-10-04T00:00:00"/>
    <m/>
    <s v=""/>
    <s v=""/>
    <s v=""/>
    <s v="APROBAR a favor de la empresa PRODUCTORA AMG S.A.C., el cambio de titularidad de la licencia para operar las plantas de procesamiento pesquero para la producción de enlatado y harina residual con una capacidad instalada de 2,720 cajas/turno y 10 t/h ubicadas en la Primavera s/n, Sector la Huaca, distrito y provincia de Santa, departamento de Ancash. "/>
    <s v="DPCHDI"/>
    <m/>
    <m/>
    <m/>
    <s v="TUPA 29"/>
    <x v="6"/>
    <m/>
    <m/>
    <m/>
    <m/>
  </r>
  <r>
    <n v="594"/>
    <s v="00594-2022-PRODUCE/DGPCHDI"/>
    <s v="00040154-2022"/>
    <s v="OCTUBRE"/>
    <d v="2022-10-05T00:00:00"/>
    <d v="2022-10-05T00:00:00"/>
    <m/>
    <s v=""/>
    <s v=""/>
    <s v=""/>
    <s v="Otorgar a la empresa COMPAÑIA DE MINAS BUENAVENTURA S.A.A., autorización para realizar las actividades de colecta de recursos hidrobiológicos conforme al plan de trabajo denominado: “Línea Base Hidrobiológica y de Caudal Ecológico de la Cuarta Modificación del Estudio de Impacto Ambiental Semidetallado (Cuarta MEIA sd) del Proyecto Tambomayo”, en atención a la solicitud presentada por escrito con registro N° 00040154-2022, reformulado a través del escrito con registro N° 00054982-2022, por el periodo de doce (12) meses contados a partir de la notificación de la presente Resolución Directoral."/>
    <s v="DECHDI"/>
    <m/>
    <m/>
    <m/>
    <s v="TUPA 23"/>
    <x v="7"/>
    <m/>
    <m/>
    <m/>
    <m/>
  </r>
  <r>
    <n v="595"/>
    <s v="00595-2022-PRODUCE/DGPCHDI"/>
    <s v="00038132-2022"/>
    <s v="OCTUBRE"/>
    <d v="2022-10-05T00:00:00"/>
    <d v="2022-10-05T00:00:00"/>
    <m/>
    <s v=""/>
    <s v=""/>
    <s v=""/>
    <s v="Otorgar a la empresa NAUPAC GENERACION RENOVABLE PERU S.A.C., autorización para realizar las actividades de colecta de recursos hidrobiológicos conforme al plan de trabajo denominado: “Línea Base Hidrobiológica del Estudio de Impacto Ambiental Semidetallado “Parque Eólico Pescadores y su interconexión al SEIN”, en atención a la solicitud presentada por escrito con registro N° 00038132-2022, reformulado a través del escrito adjunto con registro N° 00038132-2022-2, por el periodo de nueve (9) meses contados a partir de la notificación de la presente Resolución Directoral."/>
    <s v="DECHDI"/>
    <m/>
    <m/>
    <m/>
    <s v="TUPA 23"/>
    <x v="7"/>
    <m/>
    <m/>
    <m/>
    <m/>
  </r>
  <r>
    <n v="596"/>
    <s v="00596-2022-PRODUCE/DGPCHDI"/>
    <s v="00038132-2022"/>
    <s v="OCTUBRE"/>
    <d v="2022-10-05T00:00:00"/>
    <d v="2022-10-05T00:00:00"/>
    <m/>
    <s v=""/>
    <s v=""/>
    <s v=""/>
    <s v="Otorgar a la empresa MINERA RIO PLATA SOCIEDAD ANONIMA CERRADA, autorización para realizar las actividades de colecta de recursos hidrobiológicos conforme al plan de trabajo denominado: “Proyecto de Investigación Pesquera con Extracción de Muestras de Especímenes Hidrobiológicos sin valor comercial para la Declaración de Impacto Ambiental del proyecto “Exploración minera Niñobamba”, distrito de Vinchos, Provincia de Huamanga departamento de Ayacucho”, en atención a la solicitud presentada por escrito con registro N° 00037446-2022, reformulado a través del escrito adjunto con registro N° 00055613-2022, por el periodo de seis (6) meses contados a partir de la notificación de la presente Resolución Directoral. "/>
    <s v="DECHDI"/>
    <m/>
    <m/>
    <m/>
    <s v="TUPA 23"/>
    <x v="7"/>
    <m/>
    <m/>
    <m/>
    <m/>
  </r>
  <r>
    <n v="597"/>
    <s v="00597-2022-PRODUCE/DGPCHDI"/>
    <s v="00037394-2022"/>
    <s v="OCTUBRE"/>
    <d v="2022-10-05T00:00:00"/>
    <d v="2022-10-05T00:00:00"/>
    <m/>
    <s v=""/>
    <s v=""/>
    <s v=""/>
    <s v="Otorgar a la empresa PANORO APURIMAC S.A., autorización para realizar las actividades de colecta de recursos hidrobiológicos conforme al plan de trabajo denominado: “LÍNEA BASE HIDROBIOLÓGICA DE LA TERCERA MODIFICACIÓN DEL ESTUDIO DE IMPACTO AMBIENTAL SEMIDETALLADO (CATEGORIA II - EIAsd) PROYECTO DE EXPLORACIÓN COTABAMBAS”, en atención a la solicitud presentada por escrito con registro N° 00037394-2022, reformulado a través del escrito adjunto con registro N° 00037394-2022-1, por el periodo de doce (12) meses contados a partir de la notificación de la presente Resolución Directoral. "/>
    <s v="DECHDI"/>
    <m/>
    <m/>
    <m/>
    <s v="TUPA 23"/>
    <x v="7"/>
    <m/>
    <m/>
    <m/>
    <m/>
  </r>
  <r>
    <n v="598"/>
    <s v="00598-2022-PRODUCE/DGPCHDI"/>
    <s v="00037075-2022"/>
    <s v="OCTUBRE"/>
    <d v="2022-10-05T00:00:00"/>
    <d v="2022-10-05T00:00:00"/>
    <m/>
    <s v=""/>
    <s v=""/>
    <s v=""/>
    <s v="Otorgar a la empresa RIO TINTO MINING AND EXPLORATION S.A.C, autorización para realizar las actividades de colecta de recursos hidrobiológicos conforme al plan de trabajo denominado: “Línea Base Hidrobiológica en el marco de la &quot;Declaración de Impacto Ambiental detallado del Proyecto Mara”, en atención a la solicitud presentada por escrito con registro N° 00037075- 2022, reformulado a través del escrito adjunto con registro N° 00037075-2022-3, por el periodo de doce (12) meses contados a partir de la notificación de la presente Resolución Directoral."/>
    <s v="DECHDI"/>
    <m/>
    <m/>
    <m/>
    <s v="TUPA 23"/>
    <x v="7"/>
    <m/>
    <m/>
    <m/>
    <m/>
  </r>
  <r>
    <n v="599"/>
    <s v="00599-2022-PRODUCE/DGPCHDI"/>
    <s v="00034554-2022"/>
    <s v="OCTUBRE"/>
    <d v="2022-10-05T00:00:00"/>
    <d v="2022-10-05T00:00:00"/>
    <m/>
    <s v=""/>
    <s v=""/>
    <s v=""/>
    <s v="Otorgar a la empresa PLUSPETROL PERU CORPORATION S.A., autorización para realizar las actividades de colecta de recursos hidrobiológicos conforme al plan de trabajo denominado: “Monitoreo de Biota Acuática del Programa de Monitoreo de la Biodiversidad en Camisea – Componente Upstream”, en atención a la solicitud presentada por escrito con registro N° 00034554-2022, reformulado a través del escrito con registro N° 00056602-2022, por el periodo de sesenta (60) meses contados a partir de la notificación de la presente Resolución Directoral."/>
    <s v="DECHDI"/>
    <m/>
    <m/>
    <m/>
    <s v="TUPA 23"/>
    <x v="7"/>
    <m/>
    <m/>
    <m/>
    <m/>
  </r>
  <r>
    <n v="600"/>
    <s v="00600-2022-PRODUCE/DGPCHDI"/>
    <s v="00028567-2022"/>
    <s v="OCTUBRE"/>
    <d v="2022-10-05T00:00:00"/>
    <d v="2022-10-05T00:00:00"/>
    <m/>
    <s v=""/>
    <s v=""/>
    <s v=""/>
    <s v="Declarar en abandono el procedimiento de autorización para efectuar Investigación Pesquera Especializada, iniciado por BERTIN ALEXANDER ODAR ROJAS a través del escrito con registro N° 00028567-2022; por los fundamentos expuestos en la parte considerativa de la presente resolución._x000d_"/>
    <s v="DECHDI"/>
    <m/>
    <m/>
    <m/>
    <s v="TUPA 22"/>
    <x v="12"/>
    <m/>
    <m/>
    <m/>
    <m/>
  </r>
  <r>
    <n v="601"/>
    <s v="00601-2022-PRODUCE/DGPCHDI"/>
    <s v="00139189-2017"/>
    <s v="OCTUBRE"/>
    <d v="2022-10-05T00:00:00"/>
    <d v="2022-10-05T00:00:00"/>
    <m/>
    <s v=""/>
    <s v=""/>
    <s v=""/>
    <s v="Desestimar el recurso de reconsideración formulado por la empresa CORPORACION BETA S.A.C.,mediante escrito adjunto con registro N° 00139189-2017-1, contra la Resolución Directoral N° 132-2019-PRODUCE/DGPCHDI, que declara improcedente la solicitud de otorgamiento de permiso de pesca de menor escala para operar la embarcación pesquera PAVELO I con matrícula PT-32099-CM y 31.99 m3 de capacidad de bodega, presentada a través del escrito con registro N° 00139189-2017 en el marco de lo dispuesto en el Decreto Supremo N° 005-2017-PRODUCE, modificado por Decreto Supremo N° 008-2017-PRODUCE; por los fundamentos expuestos en la parte considerativa de la presente resolución."/>
    <s v="DECHDI"/>
    <m/>
    <m/>
    <m/>
    <s v="OTRO"/>
    <x v="4"/>
    <m/>
    <m/>
    <m/>
    <s v="IMPROCEDENTE"/>
  </r>
  <r>
    <n v="602"/>
    <s v="00602-2022-PRODUCE/DGPCHDI"/>
    <s v="00012497-2018"/>
    <s v="OCTUBRE"/>
    <d v="2022-10-05T00:00:00"/>
    <d v="2022-10-05T00:00:00"/>
    <m/>
    <s v=""/>
    <s v=""/>
    <s v=""/>
    <s v="Desestimar el recurso de reconsideración formulado por el señor JOSE CARLOS CUSTODIO ZAVALETA, mediante escrito con registro N° 00012497-2018, contra la Resolución Directoral N° 074-2018-PRODUCE/DGPCHDI, que declara improcedente la solicitud de otorgamiento de permiso de pesca de menor escala para operar la embarcación pesquera MI PEDRO con matrícula PT-04240-BM y 27.02 m3 de capacidad de bodega, presentada a través del escrito con registro N° 00138049-2017 en el marco de lo dispuesto en el Decreto Supremo N° 005-2017-PRODUCE, modificado por Decreto Supremo N° 008-2017-PRODUCE; por los fundamentos expuestos en la parte considerativa de la presente resolución."/>
    <s v="DECHDI"/>
    <m/>
    <m/>
    <m/>
    <s v="OTRO"/>
    <x v="4"/>
    <m/>
    <m/>
    <m/>
    <s v="IMPROCEDENTE"/>
  </r>
  <r>
    <n v="603"/>
    <s v="00603-2022-PRODUCE/DGPCHDI"/>
    <s v="00014996-2020"/>
    <s v="OCTUBRE"/>
    <d v="2022-10-10T00:00:00"/>
    <d v="2022-10-05T00:00:00"/>
    <n v="5319"/>
    <s v="K-INCA"/>
    <s v="PT-5319-PM"/>
    <s v="CASAMAR S.A.C."/>
    <s v="Declarar la CADUCIDADdel permiso de pesca otorgado a la empresa CASAMAR S.A. para operar de la embarcación pesquera denominada K-INCA con matrícula PT-5319-PM, por haber incurrido en la causal de caducidad prevista en el numeral 33.6 del artículo 33 del Reglamento de la Ley General de Pesca._x000a_"/>
    <s v="DECHDI"/>
    <m/>
    <m/>
    <m/>
    <s v=" - "/>
    <x v="28"/>
    <s v=" - "/>
    <m/>
    <m/>
    <m/>
  </r>
  <r>
    <n v="604"/>
    <s v="00604-2022-PRODUCE/DGPCHDI"/>
    <s v="00039217-2022"/>
    <s v="OCTUBRE"/>
    <d v="2022-10-10T00:00:00"/>
    <d v="2022-10-05T00:00:00"/>
    <m/>
    <s v=""/>
    <s v=""/>
    <s v=""/>
    <s v="Declarar en abandono el procedimiento de Autorización para efectuar Investigación Pesquera Especializada, iniciado por el señor CESAR EDGARDO MEDINA PACHECO a través del escrito con registro N° 00039217-2022; por los fundamentos expuestos en la parte considerativa de la presente resolución."/>
    <s v="DECHDI"/>
    <m/>
    <m/>
    <m/>
    <s v="TUPA 22"/>
    <x v="12"/>
    <m/>
    <m/>
    <m/>
    <m/>
  </r>
  <r>
    <n v="605"/>
    <s v="00605-2022-PRODUCE/DGPCHDI"/>
    <s v="00058631-2022"/>
    <s v="OCTUBRE"/>
    <d v="2022-10-13T00:00:00"/>
    <d v="2022-10-05T00:00:00"/>
    <m/>
    <s v=""/>
    <s v=""/>
    <s v=""/>
    <s v="Declarar IMPROCEDENTE la solicitud de otorgamiento de permiso de pesca de menor escala para operar las embarcaciones pesqueras LUCIA (ex –Paula Rosa) con matrícula CO-04885-BM y 9.99 m3 de capacidad de bodega, ALEJANDRA (ex – Laguna Grande) con matrícula CO-04706-BM y 9.99 m3 de capacidad de bodega, ALFA (ex –Julia Sabina) con matrícula CO-03242-BM y 9.99 m3 de capacidad de bodega, BETA 2 (ex – Sandra) con matrícula CO-03270-BM y 9.99 m3 de capacidad de bodega, ALFA 2 (ex – Ciclón IV) con matrícula CO-03245-BM y 9.99 m3 de capacidad de bodega y BETA (ex – Irma Manuela) con matrícula CO-00180-BM y 9.99 m3 de capacidad de bodega; para la extracción del recurso Anchoveta para consumo humano directo, en el marco de lo dispuesto en la Tercera Disposición Complementaria Transitoria del Reglamento de Ordenamiento Pesquero del Recurso Anchoveta para Consumo Humano Directo, aprobado por Decreto Supremo N° 005- 2017-PRODUCE, modificado por Decreto Supremo N° 008-2017-PRODUCE; presentada por el señor JAVIER SANCHEZ SALDAÑA, mediante escrito con registro N° 00058631-2022, por los fundamentos expuestos en la parte considerativa de la presente Resolución Directoral._x000d_"/>
    <s v="DECHDI"/>
    <m/>
    <m/>
    <m/>
    <s v="OTRO"/>
    <x v="4"/>
    <m/>
    <m/>
    <m/>
    <s v="IMPROCEDENTE"/>
  </r>
  <r>
    <n v="606"/>
    <s v="00606-2022-PRODUCE/DGPCHDI"/>
    <s v="00058626-2022"/>
    <s v="OCTUBRE"/>
    <d v="2022-10-13T00:00:00"/>
    <d v="2022-10-05T00:00:00"/>
    <m/>
    <s v=""/>
    <s v=""/>
    <s v=""/>
    <s v="Declarar IMPROCEDENTE la solicitud de otorgamiento de permiso de pesca de menor escala para operar las embarcaciones pesqueras GEORGIA 4 (ex – Nora Gladys) con matrícula CO-05280-BM y 9.99 m3 de capacidad de bodega, NAYSHA-1 (ex – Rogelio y Caito) con matrícula CO-05168-BM y 9.99 m3 de capacidad de bodega, GEORGIA-2 (ex – Kathy) con matrícula CO-05748-BM y 9.99 m3 de capacidad de bodega, NAYSHA-3 (ex –Esmeralda) con matrícula CO-05220-BM y 9.99 m3 de capacidad de bodega, NAYSHA-2 (ex – Jose Mario II) con matrícula CO-05577-BM y 9.99 m3 de capacidad de bodega y GEORGIA-3 (ex – Milla II) con matrícula CO-05538-BM y 9.99 m3 de capacidad de bodega; para la extracción del recurso Anchoveta para consumo humano directo,en el marco de lo dispuesto en la Tercera Disposición Complementaria Transitoria del Reglamento de Ordenamiento Pesquero del Recurso Anchoveta pa ra Consumo Humano Directo, aprobado por Decreto Supremo N° 005- 2017-PRODUCE, modificado por Decreto Supremo N° 008-2017-PRODUCE; presentada por el señor JORGE LUIS CALIXTO MORON, mediante escrito con registro N00058626-2022, por los fundamentos expuestos en la parte considerativa de la presente Resolución Directoral."/>
    <s v="DECHDI"/>
    <m/>
    <m/>
    <m/>
    <s v="OTRO"/>
    <x v="4"/>
    <m/>
    <m/>
    <m/>
    <s v="IMPROCEDENTE"/>
  </r>
  <r>
    <n v="607"/>
    <s v="00607-2022-PRODUCE/DGPCHDI"/>
    <s v="00061259-2022"/>
    <s v="OCTUBRE"/>
    <d v="2022-10-10T00:00:00"/>
    <d v="2022-10-05T00:00:00"/>
    <m/>
    <s v=""/>
    <s v=""/>
    <s v=""/>
    <s v="Aprobar a favor de la empresa CONSORCIO MUZA S.A.C. el cambio de titular del permiso de pesca para operar la embarcación pesquera ETHEL MERCEDES con matrícula PT-23555-CM, y 24.74 m3 de capacidad de bodega, para la extracción de los recursos Anchoveta (Engraulis ringens), Anchoveta Blanca (Anchoa nasus) y otros recursos hidrobiológicos con destino al consumo humano directo."/>
    <s v="DECHDI"/>
    <m/>
    <m/>
    <m/>
    <s v="TUPA 10"/>
    <x v="9"/>
    <m/>
    <m/>
    <m/>
    <m/>
  </r>
  <r>
    <n v="608"/>
    <s v="00608-2022-PRODUCE/DGPCHDI"/>
    <s v="00048938-2022"/>
    <s v="OCTUBRE"/>
    <d v="2022-10-12T00:00:00"/>
    <d v="2022-10-06T00:00:00"/>
    <m/>
    <s v=""/>
    <s v=""/>
    <s v=""/>
    <s v="Aprobar a favor de la empresa ANDECORP S.A.C. el cambio de titular del permiso de pesca para operar la embarcación pesquera DON ENRIQUE con matrícula HO-22622-BM, y 20.34 m3 de capacidad de bodega, para la extracción de los recursos Anchoveta/Samasa (Engraulis ringens y Anchoa nasus), Jurel (Trachurus murphii), Caballa (Scomber japonicus peruanus), Bonito (Sarda chiliensis chiliensis), Pejerrey (Odontesthes regia regia) Coco/Suco (Paralonchurus peruanus), Lisa (Mugil cephalus), Atún (Thunnus spp), Barrilete (Katsuwonus pelamis), Cabrilla (Paralabrax humeralis), Cojinova/Palmera (Seriolella violacea), Corvina (Cilus gilberti), Perico/Dorado (Coryphaena hippurus), Congrio (Genypterus maculatus), Lorna (Cynoscion analis), Mismis (Menticirrhus spp), Pota (Dosidicus gigas) con destino al consumo humano directo."/>
    <s v="DECHDI"/>
    <m/>
    <m/>
    <m/>
    <s v="TUPA 10"/>
    <x v="9"/>
    <m/>
    <m/>
    <m/>
    <m/>
  </r>
  <r>
    <n v="609"/>
    <s v="00609-2022-PRODUCE/DGPCHDI"/>
    <s v="00061265-2022"/>
    <s v="OCTUBRE"/>
    <d v="2022-10-12T00:00:00"/>
    <d v="2022-10-06T00:00:00"/>
    <m/>
    <s v=""/>
    <s v=""/>
    <s v=""/>
    <s v="Aprobar a favor de la empresa CONSORCIO MUZA S.A.C. el cambio de titular del permiso de pesca para operar la embarcación pesquera JUAN PABLO con matrícula PT-03997-BM, y 26.82 m3 de capacidad de bodega, para la extracción de los recursos Anchoveta (Engraulis ringens), Anchoveta Blanca (Anchoa nasus) y otros recursos hidrobiológicos con destino al consumo humano directo."/>
    <s v="DECHDI"/>
    <m/>
    <m/>
    <m/>
    <s v="TUPA 10"/>
    <x v="9"/>
    <m/>
    <m/>
    <m/>
    <m/>
  </r>
  <r>
    <n v="610"/>
    <s v="00610-2022-PRODUCE/DGPCHDI"/>
    <s v="00033959-2022"/>
    <s v="OCTUBRE"/>
    <d v="2022-10-11T00:00:00"/>
    <d v="2022-10-10T00:00:00"/>
    <m/>
    <s v=""/>
    <s v=""/>
    <s v=""/>
    <s v="Otorgar a la empresa CNPC PERU S.A., autorización para realizar las actividades de colecta de recursos hidrobiológicos conforme al plan de trabajo denominado: “MONITOREO HIDROBIOLÓGICO EN EL MARCO DE LA EXTRACCIÓN DE MATERIALES DE ACARREO EN EL RÍO URUBAMBA EN LAS ZONAS DE EXTRACCIÓN CAN-01 Y CAN-02, LOTE 58”, en atención a la _x000a_solicitud presentada por escrito con registro N° 00033959-2022, reformulado a través del escrito con registro N° 00048585-2022, por el periodo de siete (7) meses contados a partir de la notificación de la presente Resolución Directoral. "/>
    <s v="DECHDI"/>
    <m/>
    <m/>
    <m/>
    <s v="TUPA 23"/>
    <x v="7"/>
    <m/>
    <m/>
    <m/>
    <m/>
  </r>
  <r>
    <n v="611"/>
    <s v="00611-2022-PRODUCE/DGPCHDI"/>
    <s v="00060985-2022"/>
    <s v="OCTUBRE"/>
    <d v="2022-10-12T00:00:00"/>
    <d v="2022-10-11T00:00:00"/>
    <m/>
    <s v=""/>
    <s v=""/>
    <s v=""/>
    <s v="Otorgar a la empresa NEGO CIOS INDUSTRIALES REAL NIRSA S.A., representada en el país por los señores Omar Diego Carcovich Jibaja y Eduardo Carcovich Carcovich, permiso de pesca para operar la embarcación pesquera de cerco de bandera ecuatoriana denominada RAFA A, en la extracción del recurso Atún con destino al consumo humano directo."/>
    <s v="DECHDI"/>
    <m/>
    <m/>
    <m/>
    <s v="TUPA 17"/>
    <x v="1"/>
    <m/>
    <m/>
    <m/>
    <m/>
  </r>
  <r>
    <n v="612"/>
    <s v="00612-2022-PRODUCE/DGPCHDI"/>
    <s v="00078643-2021"/>
    <s v="OCTUBRE"/>
    <d v="2022-10-11T00:00:00"/>
    <d v="2022-10-11T00:00:00"/>
    <m/>
    <s v="DON ABELARDO"/>
    <s v=""/>
    <s v=""/>
    <s v="Dejar sin efecto el Artículo 3 de la Resolución Directoral N° 00767-2021-PRODUCE/DGPCHDI de fecha 22 de Noviembre del 2021, el cual condiciona el permiso de pesca al resultado del proceso judicial seguido ante el Noveno Juzgado Especializado Contencioso Administrativo de la Corte Superior de Justicia de Lima en el Expediente N° 13095-2019-0-1801-JR-CA-09, sobre demanda contenciosa administrativa por impugnación de Resolución Administrativa (acción lesiva)."/>
    <s v="DECHDI"/>
    <m/>
    <s v="ANCHOVETA"/>
    <m/>
    <m/>
    <x v="13"/>
    <s v="JUDICIAL"/>
    <m/>
    <m/>
    <m/>
  </r>
  <r>
    <n v="613"/>
    <s v="00613-2022-PRODUCE/DGPCHDI"/>
    <s v="00046403-2022"/>
    <s v="OCTUBRE"/>
    <d v="2022-10-12T00:00:00"/>
    <d v="2022-10-12T00:00:00"/>
    <m/>
    <m/>
    <s v=""/>
    <s v=""/>
    <s v="Dejar sin efecto la Resolución Directoral N° 248-2011-PRODUCE/DGEPP de fecha 12 de abril de 2011, que resolvió tener por reconstruido el expediente administrativo de la señora Juana María Solar Borja relacionado a la embarcación pesquera LA VIDA ES ASI con matrícula TA-05786-CM (respecto a la Resolución Vice-Ministerial N° 050-2010-PRODUCE/DVP) iniciado a través del escrito con registro N° 00086297-2008; por lo expuesto en la parte considerativa de la presente Resolución Directoral."/>
    <s v="DECHDI"/>
    <m/>
    <m/>
    <m/>
    <s v=" - "/>
    <x v="13"/>
    <s v="RECONSTRUCCION DE EXPEDIENTE"/>
    <m/>
    <m/>
    <m/>
  </r>
  <r>
    <n v="614"/>
    <s v="00614-2022-PRODUCE/DGPCHDI"/>
    <s v="00066179-2021"/>
    <s v="OCTUBRE"/>
    <d v="2022-10-12T00:00:00"/>
    <d v="2022-10-12T00:00:00"/>
    <m/>
    <s v="ADITA"/>
    <s v="CO-6437-PM"/>
    <s v=""/>
    <s v="Dejar sin efecto el artículo 9 de la Resolución Directoral N° 00630-2021-PRODUCE/DGPCHDI de fecha 14 de setiembre de 2021, que dispuso determinado condicionamiento a la vigencia del permiso de pesca otorgado en el artículo 2 de dicha resolución a favor de la empresa GRUPO PESQUERO S.A.C., para operar la embarcación pesquera ADITA con matrícula CO-6437-PM y 160.94 m³de capacidad de bodega, para la extracción de los recursos Anchoveta y Sardina con destino al consumo humano indirecto."/>
    <s v="DECHDI"/>
    <m/>
    <m/>
    <m/>
    <s v=" - "/>
    <x v="13"/>
    <s v="DEJAR SIN EFECTO CONDICIONAMIENTO A LA VIGENCIA DEL PERMISO DE PESCA"/>
    <m/>
    <m/>
    <m/>
  </r>
  <r>
    <n v="615"/>
    <s v="00615-2022-PRODUCE/DGPCHDI"/>
    <s v="00043381-2022"/>
    <s v="OCTUBRE"/>
    <d v="2022-10-13T00:00:00"/>
    <d v="2022-10-12T00:00:00"/>
    <m/>
    <m/>
    <m/>
    <s v=""/>
    <s v="Declarar FUNDADO el recurso de reconsideración interpuesto por la empresa FISHPRO NOR PERU S.A.C., contra la Resolución Directoral N 00563-2022-PRODUCE/DGPCHDI, que declaró improcedente el procedimiento administrativo iniciado por la empresa FISHPRO NOR PERU S.A.C., a través del escrito con registro N° 00043381-2022; respecto a la solicitud de cambio de titularidad de la Licencia de Operación de las plantas de procesamiento pesquero para la producción de curado y de harina residual, con capacidades instaladas de 400 t/mes y 05 t/h respectivamente, ubicadas en el establecimiento industrial pesquero sito en la Zona industrial del Km. 45.3 de la Carretera Sullana-Paita, distrito Colán, provincia de Paita, departamento de Piura, que fuera otorgada a la empresa MARPROTEIN S.A.C., mediante Resolución Directoral N° 00202-2020-PRODUCE/DGPCHD."/>
    <s v="DPCHDI"/>
    <m/>
    <m/>
    <m/>
    <s v="RECONSIDERACION"/>
    <x v="6"/>
    <m/>
    <m/>
    <m/>
    <s v="IMPROCEDENTE"/>
  </r>
  <r>
    <n v="616"/>
    <s v="00616-2022-PRODUCE/DGPCHDI"/>
    <s v="00071153-2022"/>
    <s v="OCTUBRE"/>
    <d v="2022-10-13T00:00:00"/>
    <d v="2022-10-13T00:00:00"/>
    <m/>
    <m/>
    <m/>
    <s v=""/>
    <s v="Aprobar la relación de las embarcaciones pesqueras cuyos armadores participarán voluntariamente en la pesca exploratoria del recurso bacalao de profundidad, autorizada por la Resolución Ministerial N° 00311-2022-PRODUCE, la cual, como Anexo Único, forma parte integrante de la presente Resolución Directoral."/>
    <s v="DECHDI"/>
    <m/>
    <m/>
    <m/>
    <s v=" - "/>
    <x v="24"/>
    <s v="PESCA EXPLORATORIA BACALAO"/>
    <m/>
    <m/>
    <m/>
  </r>
  <r>
    <n v="617"/>
    <s v="00617-2022-PRODUCE/DGPCHDI"/>
    <s v="00061239-2022"/>
    <s v="OCTUBRE"/>
    <d v="2022-10-17T00:00:00"/>
    <d v="2022-10-13T00:00:00"/>
    <m/>
    <m/>
    <m/>
    <s v=""/>
    <s v="Aprobar a favor de la empresa CONSORCIO MUZA S.A.C. el cambio de titular del permiso de pesca para operar la embarcación pesquera AMADEUS IV con matrícula CO-10892-CM y 32.15 m3 de capacidad de bodega, para la extracción de los recursos Anchoveta (Engraulis ringens y Anchoa nasus), Jurel (Trachurus murphii), Caballa (Scomber japonicus), Bonito (Sarda Chilemsis chilensis), Perico/Dorado (Coryphaena hippurus), Atún (Thunnus spp.), Barrilete (Katsuwonus pelamis), Bereche (Larimus pacificus), Cabrilla (Paralabrax humeralis), Cojinova (Seriolella violácea), Corvina (Cilus gilberti), Lisa (Mugil cephalus), Lorna (Sciaena deliciosa), Pámpano (Trachinotus paitensis), Robalo (Centropomus spp.), Coco/Suco (Paralonchurus peruanus) y Cachema/Ayanque (Cynoscion analis) con destino al consumo humano directo."/>
    <s v="DECHDI"/>
    <m/>
    <m/>
    <m/>
    <s v="TUPA 10"/>
    <x v="9"/>
    <m/>
    <m/>
    <m/>
    <m/>
  </r>
  <r>
    <n v="618"/>
    <s v="00618-2022-PRODUCE/DGPCHDI"/>
    <s v="00048640-2022"/>
    <s v="OCTUBRE"/>
    <d v="2022-10-19T00:00:00"/>
    <d v="2022-10-17T00:00:00"/>
    <m/>
    <m/>
    <m/>
    <s v=""/>
    <s v="Aprobar a favor de la empresa GROUP VIOLETA S.A.C. el cambio de titular del permiso de pesca para operar la embarcación pesquera VICTOR III con matrícula CO-22133-PMy 105.27 m3 de capacidad de bodega,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s v="DECHDI"/>
    <m/>
    <m/>
    <m/>
    <s v="TUPA 10"/>
    <x v="9"/>
    <m/>
    <m/>
    <m/>
    <m/>
  </r>
  <r>
    <n v="619"/>
    <s v="00619-2022-PRODUCE/DGPCHDI"/>
    <s v="00061246-2022"/>
    <s v="OCTUBRE"/>
    <d v="2022-10-19T00:00:00"/>
    <d v="2022-10-17T00:00:00"/>
    <m/>
    <m/>
    <m/>
    <s v=""/>
    <s v="Aprobar a favor de la empresa CONSORCIO MUZA S.A.C. el cambio de titular del permiso de pesca para operar la embarcación pesquera DON FELIPE con matrícula PT-03326-CM, y 17.89 m3 de capacidad de bodega, para la extracción de los recursos Anchoveta (Engraulis ringens), Anchoveta Blanca (Anchoa nasus) y otros recursos hidrobiológicos con destino al consumo humano directo."/>
    <s v="DECHDI"/>
    <m/>
    <m/>
    <m/>
    <s v="TUPA 10"/>
    <x v="9"/>
    <m/>
    <m/>
    <m/>
    <m/>
  </r>
  <r>
    <n v="620"/>
    <s v="00620-2022-PRODUCE/DGPCHDI"/>
    <s v="00046810-2022"/>
    <s v="OCTUBRE"/>
    <d v="2022-10-19T00:00:00"/>
    <d v="2022-10-17T00:00:00"/>
    <m/>
    <m/>
    <m/>
    <s v=""/>
    <s v="Aprobar a favor de la empresa INVERSIONES JUFRAN SB S.A.C. el cambio de titular del permiso de pesca para operar la embarcación pesquera NEPTUNO con matrícula PL-31178-PM y 85.14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º 1084"/>
    <s v="DECHDI"/>
    <m/>
    <m/>
    <m/>
    <s v="TUPA 10"/>
    <x v="9"/>
    <m/>
    <m/>
    <m/>
    <m/>
  </r>
  <r>
    <n v="621"/>
    <s v="00621-2022-PRODUCE/DGPCHDI"/>
    <s v="00080009-2021"/>
    <s v="OCTUBRE"/>
    <d v="2022-10-18T00:00:00"/>
    <d v="2022-10-17T00:00:00"/>
    <m/>
    <m/>
    <m/>
    <s v=""/>
    <s v="OTORGAR a favor de la empresa PERUVIAN SEA FOOD S.A., la autorización de instalación para el incremento de capacidad de procesamiento de la Planta de Congelado de 245 t/día a 405 t/día de la planta de congelado de productos hidrobiológicos a ejecutarse en el establecimiento industrial pesquero ubicado en la Zona Industrial II Mz. K, Sub lotes 1 y 2, distrito y provincia Paita, departamento Piura, con licencia de operación otorgada mediante Resolución Directoral N° 222-2006-PRODUCE/DGEPP, modificada por Resolución Directoral N° 1285-2018-PRODUCE/DGPCHDI."/>
    <s v="DPCHDI"/>
    <m/>
    <m/>
    <m/>
    <s v="TUPA 24"/>
    <x v="21"/>
    <m/>
    <m/>
    <m/>
    <m/>
  </r>
  <r>
    <n v="622"/>
    <s v="00622-2022-PRODUCE/DGPCHDI"/>
    <s v="00076844-2021"/>
    <s v="OCTUBRE"/>
    <d v="2022-10-19T00:00:00"/>
    <d v="2022-10-18T00:00:00"/>
    <m/>
    <m/>
    <m/>
    <s v=""/>
    <s v="Declarar la conclusión del procedimiento de queja por defectos de tramitación, sin pronunciamiento sobre el fondo, formulada por el señor WILLIAM ROGGER SANTISTEBAN HUAMANCHUMO contra el director de la Dirección de Extracción para Consumo Humano Directo e Indirectomediante el escrito con registro N° 00076844-2021, por sustracción de la materia."/>
    <s v="DGPCHDI"/>
    <m/>
    <m/>
    <m/>
    <s v=" - "/>
    <x v="17"/>
    <m/>
    <m/>
    <m/>
    <m/>
  </r>
  <r>
    <n v="623"/>
    <s v="00623-2022-PRODUCE/DGPCHDI"/>
    <s v="00024080-2022"/>
    <s v="OCTUBRE"/>
    <d v="2022-10-19T00:00:00"/>
    <d v="2022-10-18T00:00:00"/>
    <m/>
    <m/>
    <m/>
    <s v=""/>
    <s v="Declarar la conclusión del procedimiento de queja por defectos de tramitación, sin pronunciamiento sobre el fondo, formulada por la empresa FACTORY FISH IMPORTER S.A.C. contra el director de la Dirección de Extracción para Consumo Humano Directo e Indirecto mediante el escrito con registro N° 00024080-2022, por sustracción de la materia, por los fundamentos expuestos en la parte considerativa de la presente Resolución Directoral. "/>
    <s v="DGPCHDI"/>
    <m/>
    <m/>
    <m/>
    <s v=" - "/>
    <x v="17"/>
    <m/>
    <m/>
    <m/>
    <m/>
  </r>
  <r>
    <n v="624"/>
    <s v="00624-2022-PRODUCE/DGPCHDI"/>
    <s v="00038400-2022"/>
    <s v="OCTUBRE"/>
    <d v="2022-10-19T00:00:00"/>
    <d v="2022-10-18T00:00:00"/>
    <m/>
    <m/>
    <m/>
    <s v=""/>
    <s v="Otorgar al MINISTERIO DE ENERGIA Y MINAS, autorización para realizar las actividades de colecta de recursos hidrobiológicos conforme al plan de trabajo denominado: “Plan de Rehabilitación del Sitio S0008-A”, en atención a la solicitud presentada por escrito con registro N° 00038400-2022, reformulado a través del escrito con registro N° 00058900-2022, por el periodo de doce (12) meses contados a partir de la notificación de la presente Resolución Directoral."/>
    <s v="DECHDI"/>
    <m/>
    <m/>
    <m/>
    <s v="TUPA 23"/>
    <x v="7"/>
    <m/>
    <m/>
    <m/>
    <m/>
  </r>
  <r>
    <n v="625"/>
    <s v="00625-2022-PRODUCE/DGPCHDI"/>
    <s v="00056051-2022"/>
    <s v="OCTUBRE"/>
    <d v="2022-10-19T00:00:00"/>
    <d v="2022-10-18T00:00:00"/>
    <m/>
    <m/>
    <m/>
    <s v=""/>
    <s v="Declarar como no presentada la solicitud de autorización de incremento de flota para la construcción de una nueva embarcación pesquera de 67.68 m³ de capacidad de bodega, vía sustitución de la embarcación pesquera LEYLITA 3 con matrícula PT-11749-CM y 67.68 m³ de capacidad de bodega, para la extracción de los recursos Anchoveta con destino al consumo humano directo e indirecto y Sardina con destino al consumo humano directo; formulada por los señores SANTOS CLEMENTE SANCHEZ MORALES, PAULINA RUIZ DE SANCHEZ, GREGORIO SANCHEZ MORALES y MARIANA FLORES FLORES DE SANCHEZ mediante escrito con registro N° 00056051-2022."/>
    <s v="DECHDI"/>
    <m/>
    <m/>
    <m/>
    <s v="TUPA 02"/>
    <x v="2"/>
    <m/>
    <m/>
    <s v="AIF"/>
    <s v="DECLARAR COMO NO PRESENTADA"/>
  </r>
  <r>
    <n v="626"/>
    <s v="00626-2022-PRODUCE/DGPCHDI"/>
    <s v="00071153-2022"/>
    <s v="OCTUBRE"/>
    <d v="2022-10-20T00:00:00"/>
    <d v="2022-10-20T00:00:00"/>
    <m/>
    <m/>
    <m/>
    <s v=""/>
    <s v="Dejar sin efecto la Resolución Directoral N° 00616-2022-PRODUCE/DGPCHDI de fecha 13 de octubre de 2022, por los fundamentos expuestos en la presente resolución directoral._x000a_Aprobar la relación de las embarcaciones pesqueras cuyos armadores participarán voluntariamente en la pesca exploratoria del recurso bacalao de profundidad, autorizada por la Resolución Ministerial N° 00311-2022-PRODUCE, la cual, como Anexo Único, forma parte integrante de la presente Resolución Directoral."/>
    <s v="DGPCHDI"/>
    <m/>
    <m/>
    <m/>
    <s v=" - "/>
    <x v="29"/>
    <s v="PESCA EXPLORATORIA BACALAO"/>
    <m/>
    <m/>
    <m/>
  </r>
  <r>
    <n v="627"/>
    <s v="00627-2022-PRODUCE/DGPCHDI"/>
    <s v="00046403-2022"/>
    <s v="OCTUBRE"/>
    <d v="2022-10-20T00:00:00"/>
    <d v="2022-10-20T00:00:00"/>
    <m/>
    <m/>
    <m/>
    <s v=""/>
    <s v="Declarar reconstruido el expediente con registro N° 00086297-2008 de fecha 25 de noviembre de 2018, por el cual se traslada el escrito con registro N° 169 de fecha 20 de noviembre de 2008 presentado por la señora JUANA MARIA SOLAR BORJAante la Dirección Regional de la Producción del Gobierno Regional de Piura, en virtud del cual se emitió la Resolución Vice-Ministerial N° 050-2010-PRODUCE/DVP; por lo expuesto en la parte considerativa de la presente Resolución Directoral."/>
    <s v="DECHDI"/>
    <m/>
    <m/>
    <m/>
    <s v=" - "/>
    <x v="13"/>
    <s v="RECONSTRUCCION DE EXPEDIENTE"/>
    <m/>
    <m/>
    <m/>
  </r>
  <r>
    <n v="628"/>
    <s v="00628-2022-PRODUCE/DGPCHDI"/>
    <s v="00046403-2022"/>
    <s v="OCTUBRE"/>
    <d v="2022-10-21T00:00:00"/>
    <d v="2022-10-21T00:00:00"/>
    <m/>
    <m/>
    <m/>
    <s v=""/>
    <s v="Admitir a trámite la solicitud de permiso de pesca para operar la embarcación LA VIDA ES ASI con matrícula TA-05786-CM y 110 m3 de capacidad de bodega, para la extracción del recurso Anchoveta con destino al consumo humano directo e indirecto, y de los recursos Sardina, Jurel y Caballa con destino al consumo humano directo, presentada por la señora JUANA MARIA SOLAR BORJA ante la Dirección Regional de la Producción del Gobierno Regional de Piura con fecha 21 de enero de 2003."/>
    <s v="DECHDI"/>
    <m/>
    <m/>
    <m/>
    <s v="OTRO"/>
    <x v="4"/>
    <m/>
    <m/>
    <m/>
    <m/>
  </r>
  <r>
    <n v="629"/>
    <s v="00629-2022-PRODUCE/DGPCHDI"/>
    <s v="00044392-2021"/>
    <s v="OCTUBRE"/>
    <d v="2022-10-25T00:00:00"/>
    <d v="2022-10-25T00:00:00"/>
    <m/>
    <m/>
    <m/>
    <s v=""/>
    <s v="Otorgar a la empresa SEAFROST S.A.C. autorización de incremento de flota vía utilización del casco de la embarcación pesquera AUDAZ con matrícula CO-11151-CM, 48.74 m³ de capacidad de bodega y 17.62 metros de eslora, para la extracción del recurso Atún con destino al consumo humano directo, conforme a las normas sanitarias y al ordenamiento pesquero vigente."/>
    <s v="DECHDI"/>
    <m/>
    <m/>
    <m/>
    <s v="TUPA 02"/>
    <x v="2"/>
    <m/>
    <m/>
    <s v="AIF"/>
    <m/>
  </r>
  <r>
    <n v="630"/>
    <s v="00630-2022-PRODUCE/DGPCHDI"/>
    <s v="00044851-2022"/>
    <s v="OCTUBRE"/>
    <d v="2022-10-25T00:00:00"/>
    <d v="2022-10-25T00:00:00"/>
    <m/>
    <m/>
    <m/>
    <s v=""/>
    <s v="OTORGAR a favor del INSTITUTO TECNOLÓGICO DE LA PRODUCCIÓN, la autorización para la instalación de las plantas de procesamiento pesquero para la producción de congelado y curado, con capacidad de 3.2 t/día y 54 t/mes respectivamente, ubicado en el CITE Productivo Maynas de la Región Loreto; con dirección en la Carretera Iquitos-Nauta Km. 2.5, distrito de San Juan Bautista, provincia de Maynas, del departamento de Loreto."/>
    <s v="DPCHDI"/>
    <m/>
    <m/>
    <m/>
    <s v="TUPA 24"/>
    <x v="21"/>
    <m/>
    <m/>
    <m/>
    <m/>
  </r>
  <r>
    <n v="631"/>
    <s v="00631-2022-PRODUCE/DGPCHDI"/>
    <s v="00069060-2022"/>
    <s v="OCTUBRE"/>
    <d v="2022-10-25T00:00:00"/>
    <d v="2022-10-25T00:00:00"/>
    <m/>
    <m/>
    <m/>
    <s v=""/>
    <s v="OTORGAR a favor de la empresa THAXU EXPORT S.A.C. la autorización de instalación de una planta de congelado de productos hidrobiológicos, con capacidad de procesamiento de 102 t/día y almacenamiento de congelado a ubicarse en la calle 8, Mz. Servicios complementarios del Parque Industrial_x0002_Sullana, distrito y provincia de Sullana, departamento de Piura."/>
    <s v="DPCHDI"/>
    <m/>
    <m/>
    <m/>
    <s v="TUPA 24"/>
    <x v="21"/>
    <m/>
    <m/>
    <m/>
    <m/>
  </r>
  <r>
    <n v="632"/>
    <s v="00632-2022-PRODUCE/DGPCHDI"/>
    <s v="00036012-2022"/>
    <s v="OCTUBRE"/>
    <d v="2022-10-26T00:00:00"/>
    <d v="2022-10-26T00:00:00"/>
    <m/>
    <m/>
    <m/>
    <s v=""/>
    <s v="Declarar en abandono el procedimiento de autorización para efectuar Investigación Pesquera Especializada, iniciado por el señor UNIVERSIDAD CIENTIFICA DEL SUR S.A.C. a través del escrito con registro N° 00036012-2022; por los fundamentos expuestos en la parte considerativa de la presente resolución._x000d_"/>
    <s v="DECHDI"/>
    <m/>
    <m/>
    <m/>
    <s v="TUPA 22"/>
    <x v="12"/>
    <m/>
    <m/>
    <m/>
    <m/>
  </r>
  <r>
    <n v="633"/>
    <s v="00633-2022-PRODUCE/DGPCHDI"/>
    <s v="00052142-2022"/>
    <s v="OCTUBRE"/>
    <d v="2022-10-26T00:00:00"/>
    <d v="2022-10-26T00:00:00"/>
    <m/>
    <m/>
    <m/>
    <s v=""/>
    <s v="Modificar la autorización del plan de trabajo denominado: “LINEA BASE HIDROBIOLÓGICA DEL PLAN AMBIENTAL DETALLADO (PAD) DE LA PEQUEÑA CENTRAL HIDROELÉCTRICA LARAMATE”, otorgada mediante Resolución Directoral N° 00369-2022-PRODUCE/DGPCHDI de fecha 30 de mayo del 2022, a favor de la empresa ELECTRO DUNAS S.A.A., únicamente en el extremo referido al plazo para su ejecución, por un plazo de cuatro (04) meses adicionales, contados desde el vencimiento de la vigencia de la autorización primigenia, por lo tanto, el plazo de la autorización vencerá el el 14 de marzo del 2023."/>
    <s v="DECHDI"/>
    <m/>
    <m/>
    <m/>
    <s v="TUPA 23"/>
    <x v="7"/>
    <m/>
    <m/>
    <m/>
    <m/>
  </r>
  <r>
    <n v="634"/>
    <s v="00634-2022-PRODUCE/DGPCHDI"/>
    <s v="00012235-2022"/>
    <s v="OCTUBRE"/>
    <d v="2022-10-26T00:00:00"/>
    <d v="2022-10-26T00:00:00"/>
    <m/>
    <m/>
    <m/>
    <s v=""/>
    <s v="Declarar en abandono el procedimiento de autorización para efectuar Investigación Pesquera Especializada, iniciado por el señor PESQUERA INFINITO S.A.C. a través del escrito con registro N° 00012235-2022; por los fundamentos expuestos en la parte considerativa de la presente resolución."/>
    <s v="DECHDI"/>
    <m/>
    <m/>
    <m/>
    <s v="TUPA 22"/>
    <x v="12"/>
    <m/>
    <m/>
    <m/>
    <m/>
  </r>
  <r>
    <n v="635"/>
    <s v="00635-2022-PRODUCE/DGPCHDI"/>
    <s v="00006828-2022"/>
    <s v="OCTUBRE"/>
    <d v="2022-10-26T00:00:00"/>
    <d v="2022-10-26T00:00:00"/>
    <m/>
    <m/>
    <m/>
    <s v=""/>
    <s v="Otorgar a la empresa EPS. SEDACUSCO S.A., autorización para realizar las actividades de colecta de recursos hidrobiológicos conforme al plan de trabajo denominado: “Evaluación Hidrobiológica en el marco del Estudio de Evaluación Ambiental Específico del “Estudio de Ampliación de la Producción de Agua 6 Distritos de la Provincia del Cusco - Departamento del Cusco 1ra Etapa” con CUI N° 2497598”, en atención a la solicitud presentada por escrito con registro N° 00006828-2022, reformulado a través del escrito adjunto con registro N° 00006828-2022-2, por el periodo de tres (3) meses contados a partir de la notificación de la presente Resolución Directoral. "/>
    <s v="DECHDI"/>
    <m/>
    <m/>
    <m/>
    <s v="TUPA 23"/>
    <x v="7"/>
    <m/>
    <m/>
    <m/>
    <m/>
  </r>
  <r>
    <n v="636"/>
    <s v="00636-2022-PRODUCE/DGPCHDI"/>
    <s v="00032571-2022"/>
    <s v="OCTUBRE"/>
    <d v="2022-10-26T00:00:00"/>
    <d v="2022-10-26T00:00:00"/>
    <m/>
    <m/>
    <m/>
    <s v=""/>
    <s v="Declarar en abandono el procedimiento de autorización para efectuar Investigación Pesquera Especializada, iniciado por el señor ADI BAROCAS a través del escrito con registro N° 00032571-2022; por los fundamentos expuestos en la parte considerativa de la presente resolución._x000d_"/>
    <s v="DECHDI"/>
    <m/>
    <m/>
    <m/>
    <s v="TUPA 22"/>
    <x v="12"/>
    <m/>
    <m/>
    <m/>
    <m/>
  </r>
  <r>
    <n v="637"/>
    <s v="00637-2022-PRODUCE/DGPCHDI"/>
    <s v="00054701-2022"/>
    <s v="OCTUBRE"/>
    <d v="2022-10-26T00:00:00"/>
    <d v="2022-10-26T00:00:00"/>
    <m/>
    <m/>
    <m/>
    <s v=""/>
    <s v="Otorgar a favor de la empresa JOAQUIN CLEMENTE S.A.C., permiso de pesca para operar la embarcación pesquera SILVIA ESMERALDA con matrícula PL-67364-PMy 108.47 m3 de capacidad de bodega, para la extracción del recurso Anchoveta con destino al consumo humano indirecto, en virtud de la ejecución de la autorización de incremento de flota otorgada mediante Resolución Directoral N° 00105-2021-PRODUCE/DGPCHDI."/>
    <s v="DECHDI"/>
    <m/>
    <m/>
    <m/>
    <s v="TUPA 05"/>
    <x v="4"/>
    <m/>
    <m/>
    <m/>
    <m/>
  </r>
  <r>
    <n v="638"/>
    <s v="00638-2022-PRODUCE/DGPCHDI"/>
    <s v="00057968-2022"/>
    <s v="OCTUBRE"/>
    <d v="2022-10-27T00:00:00"/>
    <d v="2022-10-26T00:00:00"/>
    <m/>
    <m/>
    <m/>
    <s v=""/>
    <s v="Declarar improcedente la solicitud de cambio de titularidad del permiso de pesca de la embarcación siniestrada CRISTO VIENE con matrícula PL-18102-CM y 50.61 m³ de capacidad de bodega, para la extracción del recurso Anchoveta con destino al consumo humano indirecto; presentado por el señor ERICK FRANCISCO MOY CAMPOS mediante escrito con registro N° 00057968-2022."/>
    <s v="DECHDI"/>
    <m/>
    <m/>
    <m/>
    <s v="TUPA 10"/>
    <x v="9"/>
    <m/>
    <m/>
    <m/>
    <s v="IMPROCEDENTE"/>
  </r>
  <r>
    <n v="639"/>
    <s v="00639-2022-PRODUCE/DGPCHDI"/>
    <s v="00030312-2022"/>
    <s v="OCTUBRE"/>
    <d v="2022-10-27T00:00:00"/>
    <d v="2022-10-27T00:00:00"/>
    <m/>
    <m/>
    <m/>
    <s v=""/>
    <s v="Otorgar a favor de la ciudadana CARLA JAQUELINE MUÑOZ GUERRA, la Autorización para efectuar investigación pesquera especializada sin uso de embarcación., conforme a los términos contenidos en el plan de investigación denominado: “INVENTARIO TAXONÓMICO DE LA ICTIOFAUNA EN LA ZONA RESERVADA DE ANCÓN”, presentado mediante escrito con registro N° 00030312-2022, reformulado a través del escrito con registro N° 00059391-2022, por el periodo de siete (7) meses contados a partir del día siguiente de la notificación de la presente Resolución Directoral."/>
    <s v="DECHDI"/>
    <m/>
    <m/>
    <m/>
    <s v="TUPA 22"/>
    <x v="12"/>
    <m/>
    <m/>
    <m/>
    <m/>
  </r>
  <r>
    <n v="640"/>
    <s v="00640-2022-PRODUCE/DGPCHDI"/>
    <s v="00034258-2022"/>
    <s v="OCTUBRE"/>
    <d v="2022-10-27T00:00:00"/>
    <d v="2022-10-27T00:00:00"/>
    <m/>
    <m/>
    <m/>
    <s v=""/>
    <s v="Otorgar a favor de la organización PRO DELPHINUS, la autorización para efectuar investigación pesquera especializada sin uso de embarcación, conforme a los términos contenidos en el plan de investigación denominado: “Evaluación de la contaminación por mesoplásticos y microplásticos en Los Manglares de San Pedro de Vice y su biota asociada ”, presentado mediante escrito con registro N° 00034258-2022, reformulado a través del escrito con registro N° 00058067-2022, por el periodo de dieciocho (18) meses contados a partir del día siguiente de la notificación de la presente Resolución Directoral. "/>
    <s v="DECHDI"/>
    <m/>
    <m/>
    <m/>
    <s v="TUPA 22"/>
    <x v="12"/>
    <m/>
    <m/>
    <m/>
    <m/>
  </r>
  <r>
    <n v="641"/>
    <s v="00641-2022-PRODUCE/DGPCHDI"/>
    <s v="00056391-2022"/>
    <s v="OCTUBRE"/>
    <d v="2022-10-27T00:00:00"/>
    <d v="2022-10-27T00:00:00"/>
    <m/>
    <m/>
    <m/>
    <s v=""/>
    <s v="Modificar la autorización del plan de trabajo denominado: “Cuarta Modificación del Estudio de Impacto Ambiental detallado para el Proyecto Unidad Minera La Arena”, otorgada mediante Resolución Directoral N° 00410-2022-PRODUCE/DGPCHDI de fecha 23 de junio del 2022, a favor de la empresa LA ARENA S.A."/>
    <s v="DECHDI"/>
    <m/>
    <m/>
    <m/>
    <s v="TUPA 23"/>
    <x v="7"/>
    <m/>
    <m/>
    <m/>
    <m/>
  </r>
  <r>
    <n v="642"/>
    <s v="00642-2022-PRODUCE/DGPCHDI"/>
    <s v="00043517-2022"/>
    <s v="OCTUBRE"/>
    <d v="2022-10-27T00:00:00"/>
    <d v="2022-10-27T00:00:00"/>
    <m/>
    <m/>
    <m/>
    <s v=""/>
    <s v="Otorgar a favor de la ciudadana SONIA VANESSA MEZA VARGAS, la autorización para efectuar investigación pesquera especializada sin uso de embarcación., conforme a los términos contenidos en el plan de investigación denominado: “Inventario de peces de la cuenca del río Ampiyacu, Loreto, 120 años después de Cope”, presentado mediante escrito con registro N° 00043517-2022, reformulado a través del escrito adjunto con registro N° 00043517-2022-1, por el periodo de tres (3) meses contados a partir del día siguiente de la notificación de la presente Resolución Directoral. "/>
    <s v="DECHDI"/>
    <m/>
    <m/>
    <m/>
    <s v="TUPA 22"/>
    <x v="12"/>
    <m/>
    <m/>
    <m/>
    <m/>
  </r>
  <r>
    <n v="643"/>
    <s v="00643-2022-PRODUCE/DGPCHDI"/>
    <s v="00041864-2022"/>
    <s v="OCTUBRE"/>
    <d v="2022-10-27T00:00:00"/>
    <d v="2022-10-27T00:00:00"/>
    <m/>
    <m/>
    <m/>
    <s v=""/>
    <s v="Otorgar a la empresa CEPSA PERUANA S.A.C., autorización para realizar las actividades de colecta de recursos hidrobiológicos conforme al plan de trabajo denominado: “Caracterización de los recursos hidrobiológicos en el marco de la elaboración del Plan de Abandono Parcial del Pozo San Alejandro 2X – lote 131”, en atención a la solicitud presentada por escrito con registro N° 00041864-2022, reformulado a través del escrito adjunto con registro N° 00060723-2022, por el periodo de seis (6) meses contados a partir de la notificación de la presente Resolución Directoral."/>
    <s v="DECHDI"/>
    <m/>
    <m/>
    <m/>
    <s v="TUPA 23"/>
    <x v="7"/>
    <m/>
    <m/>
    <m/>
    <m/>
  </r>
  <r>
    <n v="644"/>
    <s v="00644-2022-PRODUCE/DGPCHDI"/>
    <s v="00070698-2022"/>
    <s v="OCTUBRE"/>
    <d v="2022-10-27T00:00:00"/>
    <d v="2022-10-27T00:00:00"/>
    <m/>
    <m/>
    <m/>
    <s v=""/>
    <s v="REINCORPORAR a la empresa SEA FOOD TRADING S.A., a la actividad de procesamiento pesquero para operar la planta de harina residual con una capacidad de 5 t/h de procesamiento de residuos y desechos de productos hidrobiológicos, en el establecimiento industrial (unidad independiente) ubicado en Santa Elena de Paracas, Lotes 2-3, Mz. E, altura Km. 16.85 de la carretera Pisco-Paracas, distrito de Paracas, provincia de Pisco, departamento de Ica; en consideración al término de la suspensión de la licencia de operación, que le fuera otorgada mediante Resolución Directoral N° 344-2007-PRODUCE/DGEPP."/>
    <s v="DPCHDI"/>
    <m/>
    <m/>
    <m/>
    <s v=" - "/>
    <x v="25"/>
    <m/>
    <m/>
    <m/>
    <m/>
  </r>
  <r>
    <n v="645"/>
    <s v="00645-2022-PRODUCE/DGPCHDI"/>
    <s v="00037467-2022"/>
    <s v="NOVIEMBRE"/>
    <d v="2022-11-03T00:00:00"/>
    <d v="2022-11-03T00:00:00"/>
    <m/>
    <m/>
    <m/>
    <s v=""/>
    <s v="Otorgar a la empresa PANORO APURIMAC S.A., autorización para realizar las actividades de colecta de recursos hidrobiológicos conforme al plan de trabajo denominado: “MONITOREO HIDROBIOLÓGICO DE LA SEGUNDA MODIFICACIÓN DEL ESTUDIO DE IMPACTO AMBIENTAL SEMIDETALLADO (CATEGORIA II - EIAsd) PROYECTO DE EXPLORACIÓN COTABAMBAS”, en atención a la solicitud presentada por escrito con registro N° 00037467-2022, reformulado a través del escrito con registro N° 00047499-2022, por el periodo de doce (12) meses contados a partir de la notificación de la presente Resolución Directoral."/>
    <s v="DECHDI"/>
    <m/>
    <m/>
    <m/>
    <s v="TUPA 23"/>
    <x v="7"/>
    <m/>
    <m/>
    <m/>
    <m/>
  </r>
  <r>
    <n v="646"/>
    <s v="00646-2022-PRODUCE/DGPCHDI"/>
    <s v="00046483-2022"/>
    <s v="NOVIEMBRE"/>
    <d v="2022-11-03T00:00:00"/>
    <d v="2022-11-03T00:00:00"/>
    <m/>
    <m/>
    <m/>
    <s v=""/>
    <s v="Otorgar a la empresa NAUPAC GENERACION RENOVABLE PERU S.A.C., autorización para realizar las actividades de colecta de recursos hidrobiológicos conforme al plan de trabajo denominado: “Línea base hidrobiológica para la Declaración de Impacto Ambiental (DIA) del Proyecto Central Solar Kuarachi 130 MWp”, en atención a la solicitud presentada por escrito con registro N° 00046483-2022, reformulado a través del escrito adjunto con registro N° 00046483-2022-2, por el periodo de cinco (5) meses contados a partir de la notificación de la presente Resolución Directoral."/>
    <s v="DECHDI"/>
    <m/>
    <m/>
    <m/>
    <s v="TUPA 23"/>
    <x v="7"/>
    <m/>
    <m/>
    <m/>
    <m/>
  </r>
  <r>
    <n v="647"/>
    <s v="00647-2022-PRODUCE/DGPCHDI"/>
    <s v="00074612-2022"/>
    <s v="NOVIEMBRE"/>
    <d v="2022-11-03T00:00:00"/>
    <d v="2022-11-03T00:00:00"/>
    <m/>
    <m/>
    <m/>
    <s v=""/>
    <s v="Aceptar el desistimiento del procedimiento de otorgamiento de permiso de pesca y/o autorización de incremento de flota para operar la embarcación pesquera CAPLINA 7 con matrícula CO-7881; formulado por el señor SADI WILSON DEL CASTILLO CAÑARI., mediante el escrito con registro Nº 00074612-2022; dándose por concluido el mencionado procedimiento administrativo. "/>
    <s v="DECHDI"/>
    <m/>
    <m/>
    <m/>
    <s v="TUPA 02"/>
    <x v="2"/>
    <m/>
    <m/>
    <s v="AIF"/>
    <s v="DESISTIMIENTO"/>
  </r>
  <r>
    <n v="648"/>
    <s v="00648-2022-PRODUCE/DGPCHDI"/>
    <s v="00066247-2022"/>
    <s v="NOVIEMBRE"/>
    <d v="2022-11-03T00:00:00"/>
    <d v="2022-11-03T00:00:00"/>
    <m/>
    <m/>
    <m/>
    <s v=""/>
    <s v="OTORGAR a favor de la empresa NOVAPERU S.A.C., licencia de operación a la planta de procesamiento pesquero de congelado de productos hidrobiológicos, con una capacidad de 68.40 t/día, ubicado en la Avenida 1, Mz. “G”, lotes 2 y 3 al interior de las Instalaciones del Complejo Industrial INDUPARK, del distrito de Chilca, provincia de Cañete, departamento de Lima._x000d_"/>
    <s v="DPCHDI"/>
    <m/>
    <m/>
    <m/>
    <s v="TUPA 27"/>
    <x v="18"/>
    <m/>
    <m/>
    <m/>
    <m/>
  </r>
  <r>
    <n v="649"/>
    <s v="00649-2022-PRODUCE/DGPCHDI"/>
    <s v="00050570-2022"/>
    <s v="NOVIEMBRE"/>
    <d v="2022-11-04T00:00:00"/>
    <d v="2022-11-04T00:00:00"/>
    <m/>
    <m/>
    <m/>
    <s v=""/>
    <s v="Otorgar a la empresa APM TERMINALS CALLAO SOCIEDAD ANONIMA, autorización para realizar las actividades de colecta de recursos hidrobiológicos conforme al plan de trabajo denominado: “Línea Base Hidrobiológica para la Modificación del Estudio de Impacto Ambiental Semidetallado del Proyecto Modernización del Terminal Multipropósito Norte del Terminal Portuario del Callao - Rediseño/Etapa 3”, en atención a la solicitud presentada por escrito con registro N° 00050570-2022, reformulado a través del escrito con registro N° 00061119-2022, por el periodo de doce (12) meses contados a partir de la notificación de la presente Resolución Directoral. "/>
    <s v="DECHDI"/>
    <m/>
    <m/>
    <m/>
    <s v="TUPA 23"/>
    <x v="7"/>
    <m/>
    <m/>
    <m/>
    <m/>
  </r>
  <r>
    <n v="650"/>
    <s v="00650-2022-PRODUCE/DGPCHDI"/>
    <s v="00045299-2022"/>
    <s v="NOVIEMBRE"/>
    <d v="2022-11-04T00:00:00"/>
    <d v="2022-11-04T00:00:00"/>
    <m/>
    <m/>
    <m/>
    <s v=""/>
    <s v="Modificar la autorización del plan de trabajo denominado: “Monitoreo Biológico del Estudio de Impacto Ambiental del Proyecto Quellaveco - Periodo 2020”, otorgada mediante Resolución Directoral N° 00347-2020-PRODUCE/DGPCHDI de fecha 17 de setiembre del 2021, a favor de la empresa ANGLO AMERICAN QUELLAVECO S.A., en los extremos referidos al plazo para su ejecución, esto es, ampliándolo hasta el 10 de mayo de 2025."/>
    <s v="DECHDI"/>
    <m/>
    <m/>
    <m/>
    <s v="TUPA 23"/>
    <x v="7"/>
    <m/>
    <m/>
    <m/>
    <m/>
  </r>
  <r>
    <n v="651"/>
    <s v="00651-2022-PRODUCE/DGPCHDI"/>
    <s v="00027814-2022"/>
    <s v="NOVIEMBRE"/>
    <d v="2022-11-04T00:00:00"/>
    <d v="2022-11-04T00:00:00"/>
    <m/>
    <m/>
    <m/>
    <s v=""/>
    <s v="Otorgar al PROYECTO ESPECIAL DE INFRAESTRUCTURA DE TRANSPORTE NACIONAL - PROVIAS NACIONAL, autorización para realizar las actividades de colecta de recursos hidrobiológicos conforme al plan de trabajo denominado: “LÍNEA BASE BIOLÓGICA DEL ESTUDIO DE IMPACTO AMBIENTAL SEMIDETALLADO (EIA-sd) DEL PROYECTO “MEJORAMIENTO DE LA CARRETERA PUTINA - DV. ANANEA - CUYOCUYO - SANDIA, TRAMO II: DV. ANANEA -CUYOCUYO Y TRAMO III: CUYOCUYO - SANDIA”, en atención a la solicitud presentada por escrito con registro N° 00027814-2022, reformulado a través del escrito adjunto con registro N° 00027814-2022-2, por el periodo de doce (12) meses contados a partir de la notificación de la presente Resolución Directoral."/>
    <s v="DECHDI"/>
    <m/>
    <m/>
    <m/>
    <s v="TUPA 23"/>
    <x v="7"/>
    <m/>
    <m/>
    <m/>
    <m/>
  </r>
  <r>
    <n v="652"/>
    <s v="00652-2022-PRODUCE/DGPCHDI"/>
    <s v="00045693-2022"/>
    <s v="NOVIEMBRE"/>
    <d v="2022-11-04T00:00:00"/>
    <d v="2022-11-04T00:00:00"/>
    <m/>
    <m/>
    <m/>
    <s v=""/>
    <s v="Otorgar a la empresa COMPAÑIA DE MINAS BUENAVENTURA S.A.A., autorización para realizar las actividades de colecta de recursos hidrobiológicos conforme al plan de trabajo denominado: “Monitoreo Biológico del Proyecto Quellaveco -Periodo 2020”, en atención a la solicitud presentada por escrito con registro N° 00045693-2022, reformulado a través del escrito con registro N° 00063248-2022, por el periodo de sesenta(60) meses contados a partir de la notificación de la presente Resolución Directoral. "/>
    <s v="DECHDI"/>
    <m/>
    <m/>
    <m/>
    <s v="TUPA 23"/>
    <x v="7"/>
    <m/>
    <m/>
    <m/>
    <m/>
  </r>
  <r>
    <n v="653"/>
    <s v="00653-2022-PRODUCE/DGPCHDI"/>
    <s v="00064178-2022"/>
    <s v="NOVIEMBRE"/>
    <d v="2022-11-08T00:00:00"/>
    <d v="2022-11-07T00:00:00"/>
    <m/>
    <m/>
    <m/>
    <s v=""/>
    <s v="Otorgar a la empresa SENZER S.A., representada en el país por el señor Gonzalo Martin Ganosa García Arrese, permiso de pesca para operar la embarcación pesquera de cerco de bandera ecuatoriana denominada NATALY, en la extracción del recurso Atún con destino al consumo humano directo."/>
    <s v="DECHDI"/>
    <m/>
    <m/>
    <m/>
    <s v="TUPA 17"/>
    <x v="1"/>
    <m/>
    <m/>
    <m/>
    <m/>
  </r>
  <r>
    <n v="654"/>
    <s v="00654-2022-PRODUCE/DGPCHDI"/>
    <s v="00059544-2021"/>
    <s v="NOVIEMBRE"/>
    <d v="2022-11-08T00:00:00"/>
    <d v="2022-11-07T00:00:00"/>
    <m/>
    <m/>
    <m/>
    <s v=""/>
    <s v="LEVANTAR la suspensión, a solicitud de la empresa PESQUERA CANHANN S.A.C., de la licencia de operación otorgada mediante Resolución Directoral N° 521-2018-PRODUCE/DGPCHDI, respecto de la planta de harina de pescado, con capacidad instalada de 93 t/h, ubicada en el establecimiento industrial pesquero con dirección en Av. Los Pescadores s/n de la Zona Industrial 27 de octubre, distrito de Chimbote, provincia de Santa, departamento de Ancash. Asimismo, REINCORPORAR a la citada planta de procesamiento pesquero a la actividad de producción de harina de pescado de pescado."/>
    <s v="DPCHDI"/>
    <m/>
    <m/>
    <m/>
    <s v=" - "/>
    <x v="25"/>
    <m/>
    <m/>
    <m/>
    <m/>
  </r>
  <r>
    <n v="655"/>
    <s v="00655-2022-PRODUCE/DGPCHDI"/>
    <s v="00023796-2022"/>
    <s v="NOVIEMBRE"/>
    <d v="2022-11-07T00:00:00"/>
    <d v="2022-11-07T00:00:00"/>
    <m/>
    <m/>
    <m/>
    <s v=""/>
    <s v="Otorgar a favor de la ciudadana MILEYDI MILAGRITOS ANGELES TORREJÓN, la Autorización para efectuar investigación pesquera especializada sin uso de embarcación., conforme a los términos contenidos en el plan de investigación denominado: “EVALUACIÓN DE LA CALIDAD ECOLÓGICA DEL RÍO JUCUSBAMBA TRAS SU RECORRIDO POR LOS DISTRITOS DE LUYA Y LÁMUD ANALIZANDO PARÁMETROS BIÓTICOS Y ABIÓTICOS”, presentado mediante escrito con registro N° 00023796-2022, reformulado a través del escrito adjunto con registro N° 00023796-2022-2, por el periodo de doce (12) meses contados a partir del día siguiente de la notificación de la presente Resolución Directoral."/>
    <s v="DECHDI"/>
    <m/>
    <m/>
    <m/>
    <s v="TUPA 23"/>
    <x v="7"/>
    <m/>
    <m/>
    <m/>
    <m/>
  </r>
  <r>
    <n v="656"/>
    <s v="00656-2022-PRODUCE/DGPCHDI"/>
    <s v="00049344-2022"/>
    <s v="NOVIEMBRE"/>
    <d v="2022-11-07T00:00:00"/>
    <d v="2022-11-07T00:00:00"/>
    <m/>
    <m/>
    <m/>
    <s v=""/>
    <s v="Modificar la autorización del plan de trabajo denominado: “Plan de Investigación Hidrobiológico para el Monitoreo Hidrobiológico en la Unidad de Producción (U.P.) Mallay”, otorgada mediante Resolución Directoral N° 727-2019-PRODUCE/DGPCHDI, modificada en la titularidad mediante Resolución Directoral N° 00148-2021-PRODUCE/DGPCHDI a favor de la empresa MINERA CRC SOCIEDAD ANONIMA CERRADA, únicamente en el extremo referido al plazo para su ejecución, por un plazo de veinticinco (25) meses adicionales, contados desde el vencimiento de la vigencia de la autorización primigenia, por lo tanto, el plazo de la autorización vencerá el el 26 de agosto del 2024."/>
    <s v="DECHDI"/>
    <m/>
    <m/>
    <m/>
    <s v="TUPA 22"/>
    <x v="12"/>
    <m/>
    <m/>
    <m/>
    <m/>
  </r>
  <r>
    <n v="657"/>
    <s v="00657-2022-PRODUCE/DGPCHDI"/>
    <s v="00062625-2022"/>
    <s v="NOVIEMBRE"/>
    <d v="2022-11-07T00:00:00"/>
    <d v="2022-11-07T00:00:00"/>
    <m/>
    <m/>
    <m/>
    <s v=""/>
    <s v="Otorgar a la empresa CHINANGO S.A.C., autorización para realizar las actividades de colecta de recursos hidrobiológicos conforme al plan de trabajo denominado: “Informe Técnico Sustentatorio del proyecto “Mejora en el Ingreso de agua al embalse Tulumayo de la C.H. Chimay”, en atención a la solicitud presentada por escrito con registro N° 00062625-2022, por el periodo de siete (7) meses contados a partir de la notificación de la presente Resolución Directoral. "/>
    <s v="DECHDI"/>
    <m/>
    <m/>
    <m/>
    <s v="TUPA 23"/>
    <x v="7"/>
    <m/>
    <m/>
    <m/>
    <m/>
  </r>
  <r>
    <n v="658"/>
    <s v="00658-2022-PRODUCE/DGPCHDI"/>
    <s v="00027814-2022"/>
    <s v="NOVIEMBRE"/>
    <d v="2022-11-08T00:00:00"/>
    <d v="2022-11-07T00:00:00"/>
    <m/>
    <m/>
    <m/>
    <s v=""/>
    <s v="Otorgar al PROYECTO ESPECIAL DE INFRAESTRUCTURA DE TRANSPORTE NACIONAL - PROVIAS NACIONAL, autorización para realizar las actividades de colecta de recursos hidrobiológicos conforme al plan de trabajo denominado: “LÍNEA BASE BIOLÓGICA DEL ESTUDIO DE IMPACTO AMBIENTAL SEMIDETALLADO (EIA-sd) DEL PROYECTO “MEJORAMIENTO DE LA CARRETERA PUTINA - DV. ANANEA - CUYOCUYO - SANDIA, TRAMO II: DV. ANANEA -CUYOCUYO Y TRAMO III: CUYOCUYO - SANDIA”, en atención a la solicitud presentada por escrito con registro N° 00027814-2022, reformulado a través del escrito adjunto con registro N° 00027814-2022-2, por el periodo de doce (12) meses contados a partir de la notificación de la presente Resolución Directoral."/>
    <s v="DECHDI"/>
    <m/>
    <m/>
    <m/>
    <s v="TUPA 23"/>
    <x v="7"/>
    <m/>
    <m/>
    <m/>
    <m/>
  </r>
  <r>
    <n v="659"/>
    <s v="00659-2022-PRODUCE/DGPCHDI"/>
    <s v="00072574-2022"/>
    <s v="NOVIEMBRE"/>
    <d v="2022-11-09T00:00:00"/>
    <d v="2022-11-09T00:00:00"/>
    <m/>
    <m/>
    <m/>
    <s v=""/>
    <s v="Declarar que la solicitud de modificación del permiso de pesca por cambio de nombre de la embarcación pesquera SK 4con matrícula CO-2772-PM, de SK 4 a MALAGA 2, presentada por la empresa PESQUERA CASABLANCA S.A.C., ha sido aprobada automáticamente a la fecha de presentación del escrito con registro N° 00072574-2022, en concordancia con el artículo 33 del Texto Único Ordenado (TUO) de la Ley Nº 27444, Ley del Procedimiento Administrativo General, aprobado por Decreto Supremo Nº 004 -2019-JUS."/>
    <s v="DECHDI"/>
    <m/>
    <m/>
    <m/>
    <s v="TUPA 09"/>
    <x v="4"/>
    <m/>
    <m/>
    <m/>
    <m/>
  </r>
  <r>
    <n v="660"/>
    <s v="00660-2022-PRODUCE/DGPCHDI"/>
    <s v="00059677-2022"/>
    <s v="NOVIEMBRE"/>
    <d v="2022-11-09T00:00:00"/>
    <d v="2022-11-09T00:00:00"/>
    <m/>
    <m/>
    <m/>
    <s v=""/>
    <s v="Otorgar a la empresa NEGOCIOS INDUSTRIALES REAL NIRSA S.A., representada en el país por los señores Omar Diego Carcovich Jibaja y Eduardo Carcovich Carcovich, permiso de pesca para operar la embarcación pesquera de cerco de bandera ecuatoriana denominada RO SA F, en la extracción del recurso Atún con destino al consumo humano directo."/>
    <s v="DECHDI"/>
    <m/>
    <m/>
    <m/>
    <s v="TUPA 17"/>
    <x v="1"/>
    <m/>
    <m/>
    <m/>
    <m/>
  </r>
  <r>
    <n v="661"/>
    <s v="00661-2022-PRODUCE/DGPCHDI"/>
    <s v="00033114-2022"/>
    <s v="NOVIEMBRE"/>
    <d v="2022-11-09T00:00:00"/>
    <d v="2022-11-09T00:00:00"/>
    <m/>
    <m/>
    <m/>
    <s v=""/>
    <s v="Declarar improcedente la solicitud de autorización de incremento de flota para ampliar el permiso de pesca otorgado para operar la embarcación pesquera CAPRICORNIO 1 con matrícula CO-30807-CM y 58.03 m3 de capacidad de bodega, para extraer en adición a los recursos autorizados por Resolución Directoral N° 630-2010-PRODUCE/DGEPP, los recursos Jurel, Caballa, Bonito, Perico, Corvina, Machete, Sardiana, Tiburón, Lorna y Cabinza destinados al consumo humano directo; presentada por la empresa PESQUERA CAPRICORNIO S.A. mediante escrito con registro N° 00033114-2022."/>
    <s v="DECHDI"/>
    <m/>
    <m/>
    <m/>
    <s v="TUPA 05"/>
    <x v="4"/>
    <m/>
    <m/>
    <s v="AIF"/>
    <s v="IMPROCEDENTE"/>
  </r>
  <r>
    <n v="662"/>
    <s v="00662-2022-PRODUCE/DGPCHDI"/>
    <s v="00074694-2022"/>
    <s v="NOVIEMBRE"/>
    <d v="2022-11-09T00:00:00"/>
    <d v="2022-11-09T00:00:00"/>
    <m/>
    <m/>
    <m/>
    <s v=""/>
    <s v="Declarar la conclusión del procedimiento de queja por defectos de tramitación, sin pronunciamiento sobre el fondo, formulada por la empresa SUMPA S.A.C. contra el director de la Dirección de Extracción para Consumo Humano Directo e Indirecto mediante el escrito con registro N° 00074694-2022, por sustracción de la materia, por los fundamentos expuestos en la parte considerativa de la presente Resolución Directoral._x000d_"/>
    <s v="DGPCHDI"/>
    <m/>
    <m/>
    <m/>
    <s v=" - "/>
    <x v="17"/>
    <m/>
    <m/>
    <m/>
    <m/>
  </r>
  <r>
    <n v="663"/>
    <s v="00663-2022-PRODUCE/DGPCHDI"/>
    <s v="00035369-2021"/>
    <s v="NOVIEMBRE"/>
    <d v="2022-11-10T00:00:00"/>
    <d v="2022-11-09T00:00:00"/>
    <m/>
    <m/>
    <m/>
    <s v=""/>
    <s v="Rectificar el error material contenido en el artículo 1 de la Resolución Directoral N° 321-2021-PRODUCE/DGPCHDI de fecha 3 de mayo de 2021, referido al nombre de una de las personas comprendidas en el procedimiento administrativo de permiso de pesca para operar la embarcación pesquera JESUS ELIZABETH I con matrícula TA-02153-BM, de acuerdo a los siguientes términos:"/>
    <s v="DECHDI"/>
    <m/>
    <m/>
    <m/>
    <s v=" - "/>
    <x v="8"/>
    <m/>
    <m/>
    <m/>
    <m/>
  </r>
  <r>
    <n v="664"/>
    <s v="00664-2022-PRODUCE/DGPCHDI"/>
    <s v="00061255-2022"/>
    <s v="NOVIEMBRE"/>
    <d v="2022-11-10T00:00:00"/>
    <d v="2022-11-09T00:00:00"/>
    <m/>
    <m/>
    <m/>
    <s v=""/>
    <s v="Aprobar a favor de la empresa CONSORCIO MUZA S.A.C. el cambio de titular del permiso de pesca para operar la embarcación pesquera DON JORGE con matrícula PT-3914-CM, y 24.45 m3 de capacidad de bodega, para la extracción de los recursos Anchoveta (Engraulis ringens), Anchoveta Blanca (Anchoa nasus) y otros recursos hidrobiológicos con destino al consumo humano directo."/>
    <s v="DECHDI"/>
    <m/>
    <m/>
    <m/>
    <s v="TUPA 10"/>
    <x v="9"/>
    <m/>
    <m/>
    <m/>
    <m/>
  </r>
  <r>
    <n v="665"/>
    <s v="00665-2022-PRODUCE/DGPCHDI"/>
    <s v="00072576-2022"/>
    <s v="NOVIEMBRE"/>
    <d v="2022-11-10T00:00:00"/>
    <d v="2022-11-09T00:00:00"/>
    <m/>
    <m/>
    <m/>
    <s v=""/>
    <s v="Declarar que la solicitud de modificación del permiso de pesca por cambio de nombre de la embarcación pesquera BUJAMA con matrícula CO-6331-PM, en el extremo referido al nombre de la embarcación, de BUJAMA a MALAGA 3, presentada por la empresa PESQUERA CASABLANCA S.A.C., ha sido aprobada automáticamente a la fecha de presentación del escrito con registro N° 00072576-2022, en concordancia con el artículo 33 del Texto Único Ordenado (TUO) de la Ley N° 27444, Ley del Procedimiento Administrativo General, aprobado por Decreto Supremo N° 004-2019-JUS."/>
    <s v="DECHDI"/>
    <m/>
    <m/>
    <m/>
    <s v="TUPA 09"/>
    <x v="4"/>
    <m/>
    <m/>
    <m/>
    <m/>
  </r>
  <r>
    <n v="666"/>
    <s v="00666-2022-PRODUCE/DGPCHDI"/>
    <s v="00059695-2022"/>
    <s v="NOVIEMBRE"/>
    <d v="2022-11-10T00:00:00"/>
    <d v="2022-11-09T00:00:00"/>
    <m/>
    <m/>
    <m/>
    <s v=""/>
    <s v="Otorgar a la empresa NEGO CIOS INDUSTRIALES REAL NIRSA S.A., representada en el país por los señores Omar Diego Carcovich Jibaja y Eduardo Carcovich Carcovich, permiso de pesca para operar la embarcación pesquera de cerco de bandera ecuatoriana denominada MARIA DEL MAR A, en la extracción del recurso Atún con destino al consumo humano directo."/>
    <s v="DECHDI"/>
    <m/>
    <m/>
    <m/>
    <s v="TUPA 17"/>
    <x v="1"/>
    <m/>
    <m/>
    <m/>
    <m/>
  </r>
  <r>
    <n v="667"/>
    <s v="00667-2022-PRODUCE/DGPCHDI"/>
    <s v="00067549-2022"/>
    <s v="NOVIEMBRE"/>
    <d v="2022-11-10T00:00:00"/>
    <d v="2022-11-10T00:00:00"/>
    <m/>
    <m/>
    <m/>
    <s v=""/>
    <s v="Modificar la licencia de operación otorgada mediante Resolución Directoral N° 003-2010-PRODUCE/DGEPP, modificada por la Resolución Directoral N° 316-2017-PRODUCE/DGPCHDI, únicamente en el extremo referido a la actualización de la dirección, consignándose en adelante el “Km. 2.10 Carretera Sullana –Tambo Grande, Mz. C, Lotes 03, 04, 05 y 05A, 08, Zona Industrial Municipal N° 1, distrito y provincia de Sullana, departamento de Piura”."/>
    <s v="DPCHDI"/>
    <m/>
    <m/>
    <m/>
    <s v="TUPA 28"/>
    <x v="5"/>
    <m/>
    <m/>
    <m/>
    <m/>
  </r>
  <r>
    <n v="668"/>
    <s v="00668-2022-PRODUCE/DGPCHDI"/>
    <s v="00074840-2022"/>
    <s v="NOVIEMBRE"/>
    <d v="2022-11-10T00:00:00"/>
    <d v="2022-11-10T00:00:00"/>
    <m/>
    <m/>
    <m/>
    <s v=""/>
    <s v="Declarar que la solicitud de ampliación del plazo para la ejecución de la autorización de incremento de flota dispuesta mediante Resolución Directoral Nº 00408-2021-PRODUCE/DGPCHDI de fecha 1 de junio de 2021, a favor de el señor VICTOR GABRIEL NUNTON BERNAL, para la construcción de una nueva embarcación de 31.99 m3 de capacidad de bodega, vía sustitución de la embarcación pesquera no siniestrada FIORELLA con matrícula PL-28585-CM y 31.99 m³ de capacidad de bodega, para la extracción del recurso Anchoveta con destino al consumo humano indirecto; solicitada mediante el escrito con registro Nº 00074840-2022, ha sido aprobada automáticamente a la fecha de presentación de dicha solicitud, en concordancia con el artículo 33 del TUO de la Ley Nº 27444. "/>
    <s v="DECHDI"/>
    <m/>
    <m/>
    <m/>
    <s v="TUPA 63"/>
    <x v="19"/>
    <m/>
    <m/>
    <s v="AMPLIACION DE PLAZO AIF"/>
    <m/>
  </r>
  <r>
    <n v="669"/>
    <s v="00669-2022-PRODUCE/DGPCHDI"/>
    <s v="00064550-2022"/>
    <s v="NOVIEMBRE"/>
    <s v="17/11/2022"/>
    <s v="17/11/2022"/>
    <m/>
    <m/>
    <m/>
    <s v=""/>
    <s v="Otorgar a favor de los señores CLAUDIO ECHE SANCHEZ y MARTHA ESTHER ECA DE ECHE, la autorización de incremento de flota para construir una nueva embarcación pesquera."/>
    <s v="DECHDI"/>
    <m/>
    <m/>
    <m/>
    <s v="TUPA 02"/>
    <x v="2"/>
    <m/>
    <m/>
    <s v="AIF"/>
    <m/>
  </r>
  <r>
    <n v="670"/>
    <s v="00670-2022-PRODUCE/DGPCHDI"/>
    <s v="00058744-2022"/>
    <s v="NOVIEMBRE"/>
    <s v="18/11/2022"/>
    <s v="18/11/2022"/>
    <m/>
    <m/>
    <m/>
    <s v=""/>
    <s v="Otorgar a la empresa NEGOCIOS INDUSTRIALES REAL NIRSA S.A.,  permiso de pesca para operar la embarcación pesquera de cerco de bandera ecuatoriana denominada GLORIA A"/>
    <s v="DECHDI"/>
    <m/>
    <m/>
    <m/>
    <s v="TUPA 17"/>
    <x v="1"/>
    <m/>
    <m/>
    <m/>
    <m/>
  </r>
  <r>
    <n v="671"/>
    <s v="00671-2022-PRODUCE/DGPCHDI"/>
    <s v="00072382-2022"/>
    <s v="NOVIEMBRE"/>
    <s v="18/11/2022"/>
    <s v="18/11/2022"/>
    <m/>
    <s v="TIBURON 7"/>
    <s v=" CO-16854-PM "/>
    <s v=""/>
    <s v="Aprobar a favor de la empresa PESQUERA LUCIANA S.A.C. el cambio de titular del permiso de pesca para operar la embarcación pesquera TIBURON 7 "/>
    <s v="DECHDI"/>
    <m/>
    <m/>
    <m/>
    <s v="TUPA 10"/>
    <x v="9"/>
    <m/>
    <d v="2023-01-31T00:00:00"/>
    <m/>
    <m/>
  </r>
  <r>
    <n v="672"/>
    <s v="00672-2022-PRODUCE/DGPCHDI"/>
    <s v="00058355-2022"/>
    <s v="NOVIEMBRE"/>
    <s v="18/11/2022"/>
    <s v="18/11/2022"/>
    <m/>
    <m/>
    <m/>
    <s v=""/>
    <s v="Aprobar a favor de la empresa PESQUERA FRAMOI S.A.C. el cambio de titular del permiso de pesca para operar la embarcación pesquera JOSELITO 2 "/>
    <s v="DECHDI"/>
    <m/>
    <m/>
    <m/>
    <s v="TUPA 10"/>
    <x v="9"/>
    <m/>
    <m/>
    <m/>
    <m/>
  </r>
  <r>
    <n v="673"/>
    <s v="00673-2022-PRODUCE/DGPCHDI"/>
    <s v="00061233-2022"/>
    <s v="NOVIEMBRE"/>
    <s v="18/11/2022"/>
    <s v="18/11/2022"/>
    <m/>
    <m/>
    <m/>
    <s v=""/>
    <s v="Aprobar a favor de la empresa CONSORCIO MUZA S.A.C. el cambio de titular del permiso de pesca para operar la embarcación pesquera de menor escala AMADEUS III "/>
    <s v="DECHDI"/>
    <m/>
    <m/>
    <m/>
    <s v="TUPA 10"/>
    <x v="9"/>
    <m/>
    <m/>
    <m/>
    <m/>
  </r>
  <r>
    <n v="674"/>
    <s v="00674-2022-PRODUCE/DGPCHDI"/>
    <s v="00062901-2022"/>
    <s v="NOVIEMBRE"/>
    <s v="18/11/2022"/>
    <s v="18/11/2022"/>
    <m/>
    <m/>
    <m/>
    <s v=""/>
    <s v="MODIFICAR, la licencia de operación otorgada en favor de la empresa PESQUERA CENTINELA S.A.C."/>
    <s v="DPCHDI"/>
    <m/>
    <m/>
    <m/>
    <s v="TUPA 27"/>
    <x v="18"/>
    <m/>
    <m/>
    <m/>
    <m/>
  </r>
  <r>
    <n v="675"/>
    <s v="00675-2022-PRODUCE/DGPCHDI"/>
    <s v="00027332-2022"/>
    <s v="NOVIEMBRE"/>
    <s v="18/11/2022"/>
    <s v="18/11/2022"/>
    <m/>
    <m/>
    <m/>
    <s v=""/>
    <s v="Otorgar a favor de la empresa GLOBAL EARTH EIRL, la Autorización para efectuar investigación pesquera especializada sin uso de embarcación."/>
    <s v="DECHDI"/>
    <m/>
    <m/>
    <m/>
    <s v="TUPA 22"/>
    <x v="12"/>
    <m/>
    <m/>
    <m/>
    <m/>
  </r>
  <r>
    <n v="676"/>
    <s v="00676-2022-PRODUCE/DGPCHDI"/>
    <s v="00031720-2022"/>
    <s v="NOVIEMBRE"/>
    <s v="18/11/2022"/>
    <s v="18/11/2022"/>
    <m/>
    <m/>
    <m/>
    <s v=""/>
    <s v="Otorgar a favor del señor JACK MALON RODRIGUEZ PUMACCAJIA, la Autorización para efectuar investigación pesquera especializada sin uso de embarcación."/>
    <s v="DECHDI"/>
    <m/>
    <m/>
    <m/>
    <s v="TUPA 22"/>
    <x v="12"/>
    <m/>
    <m/>
    <m/>
    <m/>
  </r>
  <r>
    <n v="677"/>
    <s v="00677-2022-PRODUCE/DGPCHDI"/>
    <s v="00047086-2022"/>
    <s v="NOVIEMBRE"/>
    <s v="18/11/2022"/>
    <s v="18/11/2022"/>
    <m/>
    <m/>
    <m/>
    <s v=""/>
    <s v="Otorgar a la empresa COMPAÑIA DE MINAS BUENAVENTURA S.A.A., autorización para realizar las actividades de colecta de recursos hidrobiológicos."/>
    <s v="DECHDI"/>
    <m/>
    <m/>
    <m/>
    <s v="TUPA 23"/>
    <x v="7"/>
    <m/>
    <m/>
    <m/>
    <m/>
  </r>
  <r>
    <n v="678"/>
    <s v="00678-2022-PRODUCE/DGPCHDI"/>
    <s v="00023254-2022"/>
    <s v="NOVIEMBRE"/>
    <s v="18/11/2022"/>
    <s v="18/11/2022"/>
    <m/>
    <m/>
    <m/>
    <s v=""/>
    <s v="Otorgar a la empresa OXAPAMPA ENERGÍA S.A.C., autorización para realizar las actividades de colecta de recursos hidrobiológicos."/>
    <s v="DECHDI"/>
    <m/>
    <m/>
    <m/>
    <s v="TUPA 23"/>
    <x v="7"/>
    <m/>
    <m/>
    <m/>
    <m/>
  </r>
  <r>
    <n v="679"/>
    <s v="00679-2022-PRODUCE/DGPCHDI"/>
    <s v="00032151-2022"/>
    <s v="NOVIEMBRE"/>
    <s v="18/11/2022"/>
    <s v="18/11/2022"/>
    <m/>
    <m/>
    <m/>
    <s v=""/>
    <s v="Otorgar a la empresa BHP WORLD EXPLORATION INC. SUCURSAL DEL PERU, autorización para realizar las actividades de colecta de recursos hidrobiológicos."/>
    <s v="DECHDI"/>
    <m/>
    <m/>
    <m/>
    <s v="TUPA 23"/>
    <x v="7"/>
    <m/>
    <m/>
    <m/>
    <m/>
  </r>
  <r>
    <n v="680"/>
    <s v="00680-2022-PRODUCE/DGPCHDI"/>
    <s v="00036952-2022"/>
    <s v="NOVIEMBRE"/>
    <s v="18/11/2022"/>
    <s v="18/11/2022"/>
    <m/>
    <m/>
    <m/>
    <s v=""/>
    <s v="Otorgar a favor de la señora SONIA VANESSA MEZA VARGAS, la Autorización para efectuar investigación pesquera especializada sin uso de embarcación"/>
    <s v="DECHDI"/>
    <m/>
    <m/>
    <m/>
    <s v="TUPA 22"/>
    <x v="12"/>
    <m/>
    <m/>
    <m/>
    <m/>
  </r>
  <r>
    <n v="681"/>
    <s v="00681-2022-PRODUCE/DGPCHDI"/>
    <s v="00045229-2022"/>
    <s v="NOVIEMBRE"/>
    <s v="18/11/2022"/>
    <s v="18/11/2022"/>
    <m/>
    <m/>
    <m/>
    <s v=""/>
    <s v="Otorgar a la empresa NEXA RESOURCES PERU S.A.A., autorización para realizar las actividades de colecta de recursos hidrobiológicos"/>
    <s v="DECHDI"/>
    <m/>
    <m/>
    <m/>
    <s v="TUPA 23"/>
    <x v="7"/>
    <m/>
    <m/>
    <m/>
    <m/>
  </r>
  <r>
    <n v="682"/>
    <s v="00682-2022-PRODUCE/DGPCHDI"/>
    <s v="00048329-2022"/>
    <s v="NOVIEMBRE"/>
    <s v="18/11/2022"/>
    <s v="18/11/2022"/>
    <m/>
    <m/>
    <m/>
    <s v=""/>
    <s v="Otorgar a la empresa FENIX POWER PERU S.A., autorización para realizar las actividades de colecta de recursos hidrobiológicos."/>
    <s v="DECHDI"/>
    <m/>
    <m/>
    <m/>
    <s v="TUPA 23"/>
    <x v="7"/>
    <m/>
    <m/>
    <m/>
    <m/>
  </r>
  <r>
    <n v="683"/>
    <s v="00683-2022-PRODUCE/DGPCHDI"/>
    <s v="00045301-2022"/>
    <s v="NOVIEMBRE"/>
    <s v="18/11/2022"/>
    <s v="18/11/2022"/>
    <m/>
    <m/>
    <m/>
    <s v=""/>
    <s v="Otorgar a la empresa COMPAÑIA MINERA ANTAPACCAY S.A., autorización para realizar las actividades de colecta de recursos hidrobiológicos "/>
    <s v="DECHDI"/>
    <m/>
    <m/>
    <m/>
    <s v="TUPA 23"/>
    <x v="7"/>
    <m/>
    <m/>
    <m/>
    <m/>
  </r>
  <r>
    <n v="684"/>
    <s v="00684-2022-PRODUCE/DGPCHDI"/>
    <s v="00048645-2022"/>
    <s v="NOVIEMBRE"/>
    <s v="18/11/2022"/>
    <s v="18/11/2022"/>
    <m/>
    <m/>
    <m/>
    <s v=""/>
    <s v="Modificar la autorización del plan de trabajo "/>
    <s v="DECHDI"/>
    <m/>
    <m/>
    <m/>
    <s v=" - "/>
    <x v="13"/>
    <m/>
    <m/>
    <m/>
    <m/>
  </r>
  <r>
    <n v="685"/>
    <s v="00685-2022-PRODUCE/DGPCHDI"/>
    <s v="00066025-2022"/>
    <s v="NOVIEMBRE"/>
    <s v="18/11/2022"/>
    <s v="18/11/2022"/>
    <m/>
    <m/>
    <m/>
    <s v=""/>
    <s v="Otorgar a favor de la señora EULOFIA JACINTO DE FIESTAS, la autorización de incremento de flota para construir una nueva embarcación pesquera."/>
    <s v="DECHDI"/>
    <m/>
    <m/>
    <m/>
    <s v="TUPA 02"/>
    <x v="2"/>
    <m/>
    <m/>
    <s v="AIF"/>
    <m/>
  </r>
  <r>
    <n v="686"/>
    <s v="00686-2022-PRODUCE/DGPCHDI"/>
    <s v="00050290-2022"/>
    <s v="NOVIEMBRE"/>
    <s v="18/11/2022"/>
    <s v="18/11/2022"/>
    <m/>
    <m/>
    <m/>
    <s v=""/>
    <s v="Otorgar a la empresa OLYMPIC PERU INC SUCURSAL DEL PERU, autorización para realizar las actividades de colecta de recursos hidrobiológicos."/>
    <s v="DECHDI"/>
    <m/>
    <m/>
    <m/>
    <s v="TUPA 23"/>
    <x v="7"/>
    <m/>
    <m/>
    <m/>
    <m/>
  </r>
  <r>
    <n v="687"/>
    <s v="00687-2022-PRODUCE/DGPCHDI"/>
    <s v="00046895-2022"/>
    <s v="NOVIEMBRE"/>
    <s v="18/11/2022"/>
    <s v="18/11/2022"/>
    <m/>
    <m/>
    <m/>
    <s v=""/>
    <s v="APROBAR a favor de la empresa MICROEMPRESA CRUDO Y COCIDO S.A.C., el cambio de titularidad de la licencia de operación de la planta"/>
    <s v="DPCHDI"/>
    <m/>
    <m/>
    <m/>
    <s v="TUPA 29"/>
    <x v="6"/>
    <m/>
    <m/>
    <m/>
    <m/>
  </r>
  <r>
    <n v="688"/>
    <s v="00688-2022-PRODUCE/DGPCHDI"/>
    <s v="00038450-2022"/>
    <s v="NOVIEMBRE"/>
    <s v="18/11/2022"/>
    <s v="18/11/2022"/>
    <m/>
    <m/>
    <m/>
    <s v=""/>
    <s v="Modificar la autorización del plan de trabajo "/>
    <s v="DECHDI"/>
    <m/>
    <m/>
    <m/>
    <s v=" - "/>
    <x v="13"/>
    <m/>
    <m/>
    <m/>
    <m/>
  </r>
  <r>
    <n v="689"/>
    <s v="00689-2022-PRODUCE/DGPCHDI"/>
    <s v="00072141-2022"/>
    <s v="NOVIEMBRE"/>
    <s v="18/11/2022"/>
    <s v="18/11/2022"/>
    <m/>
    <m/>
    <m/>
    <s v=""/>
    <s v="Aprobar a favor de la empresa PESQUERA MARBLAU S.A.C. el cambio de titular del permiso de pesca para operar la embarcación pesquera TIBURON 4 "/>
    <s v="DECHDI"/>
    <m/>
    <m/>
    <m/>
    <s v="TUPA 10"/>
    <x v="9"/>
    <m/>
    <m/>
    <m/>
    <m/>
  </r>
  <r>
    <n v="690"/>
    <s v="00690-2022-PRODUCE/DGPCHDI"/>
    <s v="00047506-2022"/>
    <s v="NOVIEMBRE"/>
    <s v="18/11/2022"/>
    <s v="18/11/2022"/>
    <m/>
    <m/>
    <m/>
    <s v=""/>
    <s v="Otorgar a favor de la empresa CORPORACION PESQUERA DON MORO S.A.C., la autorización de incremento de flota para construir una nueva embarcación pesquera. "/>
    <s v="DECHDI"/>
    <m/>
    <m/>
    <m/>
    <s v="TUPA 02"/>
    <x v="2"/>
    <m/>
    <m/>
    <s v="AIF"/>
    <m/>
  </r>
  <r>
    <n v="691"/>
    <s v="00691-2022-PRODUCE/DGPCHDI"/>
    <s v="00070562-2022"/>
    <s v="NOVIEMBRE"/>
    <s v="18/11/2022"/>
    <s v="18/11/2022"/>
    <m/>
    <m/>
    <m/>
    <s v=""/>
    <s v="DESESTIMAR el recurso de reconsideración formulado por los señores GLADYS ECHE PANTA, JOSE ROBERTO ECHE PANTA y ELOY PANTA ALVAREZ"/>
    <s v="DECHDI"/>
    <m/>
    <m/>
    <m/>
    <s v="RECONSIDERACION"/>
    <x v="20"/>
    <m/>
    <m/>
    <m/>
    <m/>
  </r>
  <r>
    <n v="692"/>
    <s v="00692-2022-PRODUCE/DGPCHDI"/>
    <s v="00076985-2022"/>
    <s v="NOVIEMBRE"/>
    <s v="22/11/2022"/>
    <s v="22/11/2022"/>
    <m/>
    <m/>
    <m/>
    <s v=""/>
    <s v="Declarar que la solicitud de ampliación del plazo para la ejecución de la autorización de incremento de flota a favor de la EMPRESA PESQUERA JESUS ELIZABETH S.R.L.., ha sido aprobada automáticamente a la fecha de presentación de dicha solicitud"/>
    <s v="DECHDI"/>
    <m/>
    <m/>
    <m/>
    <s v="TUPA 63"/>
    <x v="19"/>
    <m/>
    <m/>
    <s v="AMPLIACION DE PLAZO AIF"/>
    <m/>
  </r>
  <r>
    <n v="693"/>
    <s v="00693-2022-PRODUCE/DGPCHDI"/>
    <s v="00056642-2022"/>
    <s v="NOVIEMBRE"/>
    <s v="22/11/2022"/>
    <s v="22/11/2022"/>
    <m/>
    <m/>
    <m/>
    <s v=""/>
    <s v="Otorgar a favor de la señora JESSICA KARINA CHAFLOQUE PALMA, la autorización de incremento de flota para construir una nueva embarcación pesquera."/>
    <s v="DECHDI"/>
    <m/>
    <m/>
    <m/>
    <s v="TUPA 02"/>
    <x v="2"/>
    <m/>
    <m/>
    <s v="AIF"/>
    <m/>
  </r>
  <r>
    <n v="694"/>
    <s v="00694-2022-PRODUCE/DGPCHDI"/>
    <s v="00059686-2022"/>
    <s v="NOVIEMBRE"/>
    <s v="23/11/2022"/>
    <s v="23/11/2022"/>
    <m/>
    <m/>
    <m/>
    <s v=""/>
    <s v="Otorgar a la empresa NEGOCIOS INDUSTRIALES REAL NIRSA S.A.,  permiso de pesca para operar la embarcación pesquera de cerco de bandera ecuatoriana denominada RICKY A"/>
    <s v="DECHDI"/>
    <m/>
    <m/>
    <m/>
    <s v="TUPA 17"/>
    <x v="1"/>
    <m/>
    <m/>
    <m/>
    <m/>
  </r>
  <r>
    <n v="695"/>
    <s v="00695-2022-PRODUCE/DGPCHDI"/>
    <s v="00056777-2022"/>
    <s v="NOVIEMBRE"/>
    <s v="23/11/2022"/>
    <s v="23/11/2022"/>
    <m/>
    <m/>
    <m/>
    <s v=""/>
    <s v="Otorgar a favor de los señores FRANCO EDILBERTO PANTA BOLO, MARLENY PANTA BOLO, ALFREDO HENRY PANTA PANTA y JOSÉ ALONSO PANTA PANTA, permiso de pesca para operar la embarcación pesquera MARIA SIXTA II "/>
    <s v="DECHDI"/>
    <m/>
    <m/>
    <m/>
    <m/>
    <x v="4"/>
    <m/>
    <m/>
    <m/>
    <m/>
  </r>
  <r>
    <n v="696"/>
    <s v="00696-2022-PRODUCE/DGPCHDI"/>
    <s v="00038341-2022"/>
    <s v="NOVIEMBRE"/>
    <s v="23/11/2022"/>
    <s v="23/11/2022"/>
    <m/>
    <m/>
    <m/>
    <s v=""/>
    <s v="Aprobar a favor de la empresa PESQUERA MARCO ANTONIO S.A.C. el cambio de titular del permiso de pesca para operar la embarcación pesquera DOÑA ROXANA 1."/>
    <s v="DECHDI"/>
    <m/>
    <m/>
    <m/>
    <s v="TUPA 10"/>
    <x v="9"/>
    <m/>
    <m/>
    <m/>
    <m/>
  </r>
  <r>
    <n v="697"/>
    <s v="00697-2022-PRODUCE/DGPCHDI"/>
    <s v="00067694-2022"/>
    <s v="NOVIEMBRE"/>
    <s v="23/11/2022"/>
    <s v="23/11/2022"/>
    <m/>
    <m/>
    <m/>
    <s v=""/>
    <s v="Otorgar a favor de los señores DIONICIO PANTA RIVAS, ROSA GLADYS ECA PANTA, GREGORIO PANTA RIVAS y FELICITA PANTA DE PANTA, permiso de pesca para operar la embarcación pesquera MILAGRO DE LUREN II "/>
    <s v="DECHDI"/>
    <m/>
    <m/>
    <m/>
    <m/>
    <x v="4"/>
    <m/>
    <m/>
    <m/>
    <m/>
  </r>
  <r>
    <n v="698"/>
    <s v="00698-2022-PRODUCE/DGPCHDI"/>
    <s v="00031492-2022"/>
    <s v="NOVIEMBRE"/>
    <s v="23/11/2022"/>
    <s v="23/11/2022"/>
    <m/>
    <m/>
    <m/>
    <s v=""/>
    <s v="Otorgar a favor de los señores JUAN ALBERTO CHIRINOS BERNAL y JULIA ADELAIDA OBREGON GUTIERREZ DE CHIRINOS, permiso de pesca para operar la embarcación pesquera MI NAZARENO."/>
    <s v="DECHDI"/>
    <m/>
    <m/>
    <m/>
    <m/>
    <x v="4"/>
    <m/>
    <m/>
    <m/>
    <m/>
  </r>
  <r>
    <n v="699"/>
    <s v="00699-2022-PRODUCE/DGPCHDI"/>
    <s v="00061161-2022"/>
    <s v="NOVIEMBRE"/>
    <s v="23/11/2022"/>
    <s v="23/11/2022"/>
    <m/>
    <m/>
    <m/>
    <s v=""/>
    <s v="Otorgar a favor de la señora MARCELA CHUNGA VDA. DE VITE, permiso de pesca para operar la embarcación pesquera ROSA Y LEONEL "/>
    <s v="DECHDI"/>
    <m/>
    <m/>
    <m/>
    <m/>
    <x v="4"/>
    <m/>
    <m/>
    <m/>
    <m/>
  </r>
  <r>
    <n v="700"/>
    <s v="00700-2022-PRODUCE/DGPCHDI"/>
    <s v="00073455-2022"/>
    <s v="NOVIEMBRE"/>
    <s v="23/11/2022"/>
    <s v="23/11/2022"/>
    <m/>
    <s v="TIBURON 9"/>
    <s v="CE-4021-PM"/>
    <s v=""/>
    <s v="Aprobar a favor de la empresa PESQUERA ESTRELLITA DEL SUR S.A.C. el cambio de titular del permiso de pesca para operar la embarcación pesquera TIBURON 9 "/>
    <s v="DECHDI"/>
    <m/>
    <m/>
    <m/>
    <s v="TUPA 10"/>
    <x v="9"/>
    <m/>
    <s v="Desde el 08 de agosto de 2022_x000a_hasta el 31 de enero de 2023."/>
    <m/>
    <m/>
  </r>
  <r>
    <n v="701"/>
    <s v="00701-2022-PRODUCE/DGPCHDI"/>
    <s v="00057621-2022"/>
    <s v="NOVIEMBRE"/>
    <s v="23/11/2022"/>
    <s v="23/11/2022"/>
    <m/>
    <m/>
    <m/>
    <s v=""/>
    <s v="Aprobar a favor de la empresa PESQUERA HERMANOS RAMOS S.A.C., el cambio de titular del permiso de pesca para operar la embarcación pesquera JUANITA 2."/>
    <s v="DECHDI"/>
    <m/>
    <m/>
    <m/>
    <s v="TUPA 10"/>
    <x v="9"/>
    <m/>
    <m/>
    <m/>
    <m/>
  </r>
  <r>
    <n v="702"/>
    <s v="00702-2022-PRODUCE/DGPCHDI"/>
    <s v="00064181-2022"/>
    <s v="NOVIEMBRE"/>
    <s v="23/11/2022"/>
    <s v="23/11/2022"/>
    <m/>
    <m/>
    <m/>
    <s v=""/>
    <s v="Aprobar a favor de la empresa MADRE JUANA S.A.C. el cambio de titularidad del permiso de pesca para operar la embarcación pesquera SOLO DIOS CON SU PODER."/>
    <s v="DECHDI"/>
    <m/>
    <m/>
    <m/>
    <s v="TUPA 10"/>
    <x v="9"/>
    <m/>
    <m/>
    <m/>
    <m/>
  </r>
  <r>
    <n v="703"/>
    <s v="00703-2022-PRODUCE/DGPCHDI"/>
    <s v="00067945-2022"/>
    <s v="NOVIEMBRE"/>
    <s v="23/11/2022"/>
    <s v="23/11/2022"/>
    <m/>
    <m/>
    <m/>
    <s v=""/>
    <s v="Otorgar a favor la empresa AUSTRAL GROUP S.A.A., permiso de pesca para operar la embarcación pesquera VEA "/>
    <s v="DECHDI"/>
    <m/>
    <m/>
    <m/>
    <m/>
    <x v="4"/>
    <m/>
    <m/>
    <m/>
    <m/>
  </r>
  <r>
    <n v="704"/>
    <s v="00704-2022-PRODUCE/DGPCHDI"/>
    <s v="00066706-2022"/>
    <s v="NOVIEMBRE"/>
    <s v="24/11/2022"/>
    <s v="24/11/2022"/>
    <m/>
    <m/>
    <m/>
    <s v=""/>
    <s v="Otorgar a favor de los señores SEVERINA ALVAREZ PANTA, ISABEL ALVAREZ PANTA, LUCIANA ALVAREZ PANTA, NICOLAZA ALVAREZ PANTA, ALEJANDRINA ALVAREZ PANTA, FRANCISCO ESPINOZA PANTA, JOSE GUADALUPE ECA VITE, SANTOS SABA PANTA, ITALO JACINTO ECCA, permiso de pesca para operar la embarcación pesquera DIOS ES NUESTRO AMPARO."/>
    <s v="DECHDI"/>
    <m/>
    <m/>
    <m/>
    <m/>
    <x v="4"/>
    <m/>
    <m/>
    <m/>
    <m/>
  </r>
  <r>
    <n v="705"/>
    <s v="00705-2022-PRODUCE/DGPCHDI"/>
    <s v="00067280-2022"/>
    <s v="NOVIEMBRE"/>
    <s v="24/11/2022"/>
    <s v="24/11/2022"/>
    <m/>
    <m/>
    <m/>
    <s v=""/>
    <s v="Otorgar a favor de los señores MANUEL RAMON PAZO QUEREVALU, JUANA DE LA CRUZ QUIROGA GALAN, JOSE MERCEDES PAZO QUEREVALU y MARTHA CARIDAD RAMIREZ CHERRE DE PAZO, permiso de pesca para operar la embarcación pesquera SAN FRANCISCO. "/>
    <s v="DECHDI"/>
    <m/>
    <m/>
    <m/>
    <m/>
    <x v="4"/>
    <m/>
    <m/>
    <m/>
    <m/>
  </r>
  <r>
    <n v="706"/>
    <s v="00706-2022-PRODUCE/DGPCHDI"/>
    <s v="00067671-2022"/>
    <s v="NOVIEMBRE"/>
    <s v="24/11/2022"/>
    <s v="24/11/2022"/>
    <m/>
    <m/>
    <m/>
    <s v=""/>
    <s v="Otorgar a favor de los señores LEONIDAS PERICHE PANTA y MARIA PELAGIA PANTA PANTA, permiso de pesca para operar la embarcación pesquera SAN MARTIN DE PORRAS III."/>
    <s v="DECHDI"/>
    <m/>
    <m/>
    <m/>
    <m/>
    <x v="4"/>
    <m/>
    <m/>
    <m/>
    <m/>
  </r>
  <r>
    <n v="707"/>
    <s v="00707-2022-PRODUCE/DGPCHDI"/>
    <s v="00010161-2022"/>
    <s v="NOVIEMBRE"/>
    <s v="24/11/2022"/>
    <s v="24/11/2022"/>
    <m/>
    <m/>
    <m/>
    <s v=""/>
    <s v="Otorgar a favor del señor LORENZO CUSTODIO EFFIO, permiso de pesca para operar la embarcación pesquera MI ANITA 2."/>
    <s v="DECHDI"/>
    <m/>
    <m/>
    <m/>
    <m/>
    <x v="4"/>
    <m/>
    <m/>
    <m/>
    <m/>
  </r>
  <r>
    <n v="708"/>
    <s v="00708-2022-PRODUCE/DGPCHDI"/>
    <s v="00061191-2022"/>
    <s v="NOVIEMBRE"/>
    <s v="24/11/2022"/>
    <s v="24/11/2022"/>
    <m/>
    <m/>
    <m/>
    <s v=""/>
    <s v="Otorgar a favor de los señores WALTER VALENTIN FIESTAS FIESTAS y JUAN AUGUSTO FIESTAS FIESTAS, permiso de pesca para operar la embarcación pesquera MI MARY."/>
    <s v="DECHDI"/>
    <m/>
    <m/>
    <m/>
    <m/>
    <x v="4"/>
    <m/>
    <m/>
    <m/>
    <m/>
  </r>
  <r>
    <n v="709"/>
    <s v="00709-2022-PRODUCE/DGPCHDI"/>
    <s v="00059690-2022"/>
    <s v="NOVIEMBRE"/>
    <s v="24/11/2022"/>
    <s v="24/11/2022"/>
    <m/>
    <m/>
    <m/>
    <s v=""/>
    <s v="Otorgar a la empresa NEGOCIOS INDUSTRIALES REAL NIRSA S.A., representada en el país por los señores Omar Diego Carcovich Jibaja y Eduardo Carcovich Carcovich, permiso de pesca para operar la embarcación pesquera de cerco de bandera ecuatoriana denominada ELIZABETH F."/>
    <s v="DECHDI"/>
    <m/>
    <m/>
    <m/>
    <s v="TUPA 17"/>
    <x v="1"/>
    <m/>
    <m/>
    <m/>
    <m/>
  </r>
  <r>
    <n v="710"/>
    <s v="00710-2022-PRODUCE/DGPCHDI"/>
    <s v="00064466-2022"/>
    <s v="NOVIEMBRE"/>
    <s v="24/11/2022"/>
    <s v="24/11/2022"/>
    <m/>
    <m/>
    <m/>
    <s v=""/>
    <s v="Otorgar a favor de la empresa CFG INVESTMENT S.A.C. permiso de pesca para operar la embarcación pesquera ANDES 53."/>
    <s v="DECHDI"/>
    <m/>
    <m/>
    <m/>
    <m/>
    <x v="4"/>
    <m/>
    <m/>
    <m/>
    <m/>
  </r>
  <r>
    <n v="711"/>
    <s v="00711-2022-PRODUCE/DGPCHDI"/>
    <s v="00071339-2022"/>
    <s v="NOVIEMBRE"/>
    <s v="24/11/2022"/>
    <s v="24/11/2022"/>
    <m/>
    <m/>
    <m/>
    <s v=""/>
    <s v="Otorgar a favor de los señores LEONARDO FELIPE VITE MORALES y FLORA ALVAREZ ECHE, permiso de pesca para operar la embarcación pesquera LORITO."/>
    <s v="DECHDI"/>
    <m/>
    <m/>
    <m/>
    <m/>
    <x v="4"/>
    <m/>
    <m/>
    <m/>
    <m/>
  </r>
  <r>
    <n v="712"/>
    <s v="00712-2022-PRODUCE/DGPCHDI"/>
    <s v="00072097-2022"/>
    <s v="NOVIEMBRE"/>
    <s v="25/11/2022"/>
    <s v="25/11/2022"/>
    <m/>
    <m/>
    <m/>
    <s v=""/>
    <s v="Otorgar a favor de la empresa PESQUERA QUEREBALU S.A.C., permiso de pesca para operar la embarcación pesquera DIOS ME BENDIGA "/>
    <s v="DECHDI"/>
    <m/>
    <m/>
    <m/>
    <m/>
    <x v="4"/>
    <m/>
    <m/>
    <m/>
    <m/>
  </r>
  <r>
    <n v="713"/>
    <s v="00713-2022-PRODUCE/DGPCHDI"/>
    <s v="00010401-2020"/>
    <s v="NOVIEMBRE"/>
    <s v="25/11/2022"/>
    <s v="25/11/2022"/>
    <m/>
    <m/>
    <m/>
    <s v=""/>
    <s v="Otorgar a favor de la empresa PESQUERA DIAMANTE S.A., la modificación del permiso de pesca para operar la embarcación pesquera SEBASTIAN."/>
    <s v="DECHDI"/>
    <m/>
    <m/>
    <m/>
    <m/>
    <x v="4"/>
    <m/>
    <m/>
    <m/>
    <m/>
  </r>
  <r>
    <n v="714"/>
    <s v="00714-2022-PRODUCE/DGPCHDI"/>
    <s v="00027005-2018"/>
    <s v="NOVIEMBRE"/>
    <s v="25/11/2022"/>
    <s v="25/11/2022"/>
    <m/>
    <m/>
    <m/>
    <s v=""/>
    <s v="Otorgar a favor de la empresa PESQUERA DIAMANTE S.A., la modificación del permiso de pesca para operar la embarcación pesquera DANIELLA."/>
    <s v="DECHDI"/>
    <m/>
    <m/>
    <m/>
    <m/>
    <x v="4"/>
    <m/>
    <m/>
    <m/>
    <m/>
  </r>
  <r>
    <n v="715"/>
    <s v="00715-2022-PRODUCE/DGPCHDI"/>
    <s v="00057628-2022"/>
    <s v="NOVIEMBRE"/>
    <s v="25/11/2022"/>
    <s v="25/11/2022"/>
    <m/>
    <m/>
    <m/>
    <s v=""/>
    <s v="Aprobar a favor de la empresa PESQUERA HERMANOS RAMOS S.A.C. el cambio de titular del permiso de pesca para operar la embarcación pesquera JUANITA."/>
    <s v="DECHDI"/>
    <m/>
    <m/>
    <m/>
    <s v="TUPA 10"/>
    <x v="9"/>
    <m/>
    <m/>
    <m/>
    <m/>
  </r>
  <r>
    <n v="716"/>
    <s v="00716-2022-PRODUCE/DGPCHDI"/>
    <s v="00061191-2022"/>
    <s v="NOVIEMBRE"/>
    <s v="25/11/2022"/>
    <s v="25/11/2022"/>
    <m/>
    <m/>
    <m/>
    <s v=""/>
    <s v="Rectificar el error material contenido en los considerandos 14 y 16 y los artículos 4 y 6 de la parte resolutiva de la citada resolución directoral."/>
    <m/>
    <m/>
    <m/>
    <m/>
    <s v=" - "/>
    <x v="8"/>
    <m/>
    <m/>
    <m/>
    <m/>
  </r>
  <r>
    <n v="717"/>
    <s v="00717-2022-PRODUCE/DGPCHDI"/>
    <s v="00063503-2022"/>
    <s v="NOVIEMBRE"/>
    <s v="25/11/2022"/>
    <s v="25/11/2022"/>
    <m/>
    <m/>
    <m/>
    <s v=""/>
    <s v="Aprobar a favor del señor PERCY ANTONIO SOTERO CHANG el cambio de titular del permiso de pesca para operar la embarcación pesquera MI MELCHORITA."/>
    <s v="DECHDI"/>
    <m/>
    <m/>
    <m/>
    <s v="TUPA 10"/>
    <x v="9"/>
    <m/>
    <m/>
    <m/>
    <m/>
  </r>
  <r>
    <n v="718"/>
    <s v="00718-2022-PRODUCE/DGPCHDI"/>
    <s v="00049465-2022"/>
    <s v="NOVIEMBRE"/>
    <s v="25/11/2022"/>
    <s v="25/11/2022"/>
    <m/>
    <m/>
    <m/>
    <s v=""/>
    <s v="Aprobar el Listado de Asignación de Límites Máximos de Captura por Embarcación LMCE de la Zona Norte-Centro para la extracción del recurso Anchoveta, correspondiente a la Segunda Temporada de Pesca de Anchoveta del año 2022 de la Zona Norte-Centro."/>
    <s v="DECHDI"/>
    <m/>
    <m/>
    <m/>
    <s v=" - "/>
    <x v="0"/>
    <s v="ANCHOVETA"/>
    <m/>
    <m/>
    <m/>
  </r>
  <r>
    <n v="719"/>
    <s v="00719-2022-PRODUCE/DGPCHDI"/>
    <s v="00049628-2022"/>
    <s v="NOVIEMBRE"/>
    <s v="28/11/2022"/>
    <s v="28/11/2022"/>
    <m/>
    <m/>
    <m/>
    <s v=""/>
    <s v="Rectificar el error material - COMPAÑIA DE MINAS BUENAVENTURA S.A.A."/>
    <s v="DECHDI"/>
    <m/>
    <m/>
    <m/>
    <s v=" - "/>
    <x v="8"/>
    <m/>
    <m/>
    <m/>
    <m/>
  </r>
  <r>
    <n v="720"/>
    <s v="00720-2022-PRODUCE/DGPCHDI"/>
    <s v="00033056-2020"/>
    <s v="NOVIEMBRE"/>
    <s v="28/11/2022"/>
    <s v="28/11/2022"/>
    <m/>
    <m/>
    <m/>
    <s v=""/>
    <s v="Notificar a la COOPERATIVA PESQUERA JEHOVÁ REY DE REYES LA ISLILLA PAITA y al señor MERCEDES TUME PURIZACA correspondiente a la embarcación pesquera PECHEIRAS. "/>
    <s v="DECHDI"/>
    <m/>
    <m/>
    <m/>
    <s v=" - "/>
    <x v="13"/>
    <m/>
    <m/>
    <m/>
    <m/>
  </r>
  <r>
    <n v="721"/>
    <s v="00721-2022-PRODUCE/DGPCHDI"/>
    <s v="00070909-2022"/>
    <s v="NOVIEMBRE"/>
    <s v="28/11/2022"/>
    <s v="28/11/2022"/>
    <m/>
    <m/>
    <m/>
    <s v=""/>
    <s v="Aceptar el desistimiento del procedimiento de cambio de titular del permiso de pesca para operar la embarcación pesquera NATALIE."/>
    <s v="DECHDI"/>
    <m/>
    <m/>
    <m/>
    <s v="TUPA 10"/>
    <x v="9"/>
    <m/>
    <m/>
    <s v="DESISTIMIENTO"/>
    <s v="DESISTIMIENTO"/>
  </r>
  <r>
    <n v="722"/>
    <s v="00722-2022-PRODUCE/DGPCHDI"/>
    <s v="00063405-2022"/>
    <s v="NOVIEMBRE"/>
    <s v="29/11/2022"/>
    <s v="29/11/2022"/>
    <m/>
    <m/>
    <m/>
    <s v=""/>
    <s v="Modificar la autorización al plan de trabajo PROYECTO ESPECIAL DE INFRAESTRUCTURA DE TRANSPORTE NACIONAL - PROVIAS NACIONAL"/>
    <s v="DECHDI"/>
    <m/>
    <m/>
    <m/>
    <s v="TUPA 22"/>
    <x v="12"/>
    <m/>
    <m/>
    <m/>
    <m/>
  </r>
  <r>
    <n v="723"/>
    <s v="00723-2022-PRODUCE/DGPCHDI"/>
    <s v="00065485-2022"/>
    <s v="NOVIEMBRE"/>
    <s v="29/11/2022"/>
    <s v="29/11/2022"/>
    <m/>
    <m/>
    <m/>
    <s v=""/>
    <s v="Modificar la autorización al plan de trabajo de la empresa JINZHAO MINING PERU S.A"/>
    <s v="DECHDI"/>
    <m/>
    <m/>
    <m/>
    <s v=" - "/>
    <x v="13"/>
    <m/>
    <m/>
    <m/>
    <m/>
  </r>
  <r>
    <n v="724"/>
    <s v="00724-2022-PRODUCE/DGPCHDI"/>
    <s v="00075109-2022"/>
    <s v="NOVIEMBRE"/>
    <s v="29/11/2022"/>
    <s v="29/11/2022"/>
    <m/>
    <m/>
    <m/>
    <s v=""/>
    <s v="Modificar la autorización al plan de trabajo a favor de la empresa SALAVERRY TERMINAL INTERNACIONAL S.A"/>
    <s v="DECHDI"/>
    <m/>
    <m/>
    <m/>
    <s v=" - "/>
    <x v="13"/>
    <m/>
    <m/>
    <m/>
    <m/>
  </r>
  <r>
    <n v="725"/>
    <s v="00725-2022-PRODUCE/DGPCHDI"/>
    <s v="00073055-2022"/>
    <s v="NOVIEMBRE"/>
    <s v="30/11/2022"/>
    <s v="30/11/2022"/>
    <m/>
    <m/>
    <m/>
    <s v=""/>
    <s v="Aprobar a favor de la señora FELIPA ROXANA OROSCO NUNTON el cambio de titular del permiso de pesca para operar la embarcación pesquera VICTOR III "/>
    <s v="DECHDI"/>
    <m/>
    <m/>
    <m/>
    <s v="TUPA 10"/>
    <x v="9"/>
    <m/>
    <m/>
    <m/>
    <m/>
  </r>
  <r>
    <n v="726"/>
    <s v="00726-2022-PRODUCE/DGPCHDI"/>
    <s v="00079285-2022"/>
    <s v="NOVIEMBRE"/>
    <s v="30/11/2022"/>
    <s v="30/11/2022"/>
    <m/>
    <m/>
    <m/>
    <s v=""/>
    <s v="Modificar la autorización al plan de trabajo denominado: Monitoreo Hidrobiológico de la tercera Modificación del Estudio de Impacto Ambiental Semidetallado del Proyecto de exploración minera El Padrino otorgada , a favor de la empresa NEXA RESOURCES PERU S.A.A."/>
    <s v="DECHDI"/>
    <m/>
    <m/>
    <m/>
    <s v=" - "/>
    <x v="13"/>
    <m/>
    <m/>
    <m/>
    <m/>
  </r>
  <r>
    <n v="727"/>
    <s v="00727-2022-PRODUCE/DGPCHDI"/>
    <s v="00079282-2022"/>
    <s v="NOVIEMBRE"/>
    <s v="30/11/2022"/>
    <s v="30/11/2022"/>
    <m/>
    <m/>
    <m/>
    <s v=""/>
    <s v="Modificar la autorización al plan de trabajo denominado: Monitoreo hidrobiológico de la cuarta modificatoria del Estudio de Impacto Ambiental Semidetallado del Proyecto de Exploración Cañón Florida otorgada a favor de la empresa NEXA RESOURCES PERU S.A.A."/>
    <s v="DECHDI"/>
    <m/>
    <m/>
    <m/>
    <s v=" - "/>
    <x v="13"/>
    <m/>
    <m/>
    <m/>
    <m/>
  </r>
  <r>
    <n v="728"/>
    <s v="00728-2022-PRODUCE/DGPCHDI"/>
    <s v="00046403-2022"/>
    <s v="DICIEMBRE"/>
    <s v="01/12/2022"/>
    <s v="01/12/2022"/>
    <m/>
    <m/>
    <m/>
    <s v=""/>
    <s v="Declarar improcedente la solicitud de permiso de pesca para operar la embarcación LA VIDA ES ASI."/>
    <s v="DECHDI"/>
    <m/>
    <m/>
    <m/>
    <m/>
    <x v="4"/>
    <m/>
    <m/>
    <m/>
    <s v="IMPROCEDENTE"/>
  </r>
  <r>
    <n v="729"/>
    <s v="00729-2022-PRODUCE/DGPCHDI"/>
    <s v="00058231-2022"/>
    <s v="DICIEMBRE"/>
    <s v="01/12/2022"/>
    <s v="01/12/2022"/>
    <m/>
    <m/>
    <m/>
    <s v=""/>
    <s v="Declarar improcedente la solicitud de cambio de titular del permiso de pesca para operar la embarcación pesquera CECI."/>
    <s v="DECHDI"/>
    <m/>
    <m/>
    <m/>
    <s v="TUPA 10"/>
    <x v="9"/>
    <m/>
    <m/>
    <m/>
    <s v="IMPROCEDENTE"/>
  </r>
  <r>
    <n v="730"/>
    <s v="00730-2022-PRODUCE/DGPCHDI"/>
    <s v="00071692-2022"/>
    <s v="DICIEMBRE"/>
    <s v="02/12/2022"/>
    <s v="02/12/2022"/>
    <m/>
    <m/>
    <m/>
    <s v=""/>
    <s v="Aprobar a favor de los señores ELIDA HAYDEE LLENQUE PUESCAS, WILFREDO JOVANNY LLENQUE PUESCAS, MARITZA JANE LLENQUE PUESCAS, MARLENY BEATRIZ LLENQUE PUESCAS, JORGE LUIS LLENQUE PUESCAS, HENRY SEBASTIAN LLENQUE PUESCAS y MARYORI DE LOS ANGELES LLENQUE PUESCAS, el cambio de titular del permiso de pesca para operar la embarcación pesquera MARLENY MARITZA "/>
    <s v="DECHDI"/>
    <m/>
    <m/>
    <m/>
    <s v="TUPA 10"/>
    <x v="9"/>
    <m/>
    <m/>
    <m/>
    <m/>
  </r>
  <r>
    <n v="731"/>
    <s v="00731-2022-PRODUCE/DGPCHDI"/>
    <s v="00047337-2022"/>
    <s v="DICIEMBRE"/>
    <s v="05/12/2022"/>
    <s v="05/12/2022"/>
    <m/>
    <m/>
    <m/>
    <s v=""/>
    <s v="APROBAR, por única vez la ampliación del plazo de la autorización de instalación, presentada por la empresa PESQUERA EXALMAR S.A.A., "/>
    <s v="DPCHDI"/>
    <m/>
    <m/>
    <m/>
    <s v="TUPA 25"/>
    <x v="15"/>
    <m/>
    <m/>
    <m/>
    <m/>
  </r>
  <r>
    <n v="732"/>
    <s v="00732-2022-PRODUCE/DGPCHDI"/>
    <s v="00064415-2022"/>
    <s v="DICIEMBRE"/>
    <s v="05/12/2022"/>
    <s v="05/12/2022"/>
    <m/>
    <m/>
    <m/>
    <s v=""/>
    <s v="Aprobar a favor de la empresa PESQUERA MAJAT S.A.C. el cambio de titular del permiso de pesca para operar la embarcación pesquera CARACOL."/>
    <s v="DECHDI"/>
    <m/>
    <m/>
    <m/>
    <s v="TUPA 10"/>
    <x v="9"/>
    <m/>
    <m/>
    <m/>
    <m/>
  </r>
  <r>
    <n v="733"/>
    <s v="00733-2022-PRODUCE/DGPCHDI"/>
    <s v="00064412-2022"/>
    <s v="DICIEMBRE"/>
    <s v="05/12/2022"/>
    <s v="05/12/2022"/>
    <m/>
    <m/>
    <m/>
    <s v=""/>
    <s v="Aprobar a favor de la empresa PESQUERA MAJAT S.A.C. el cambio de titular del permiso de pesca para operar la embarcación pesquera COSTA DEL SOL."/>
    <s v="DECHDI"/>
    <m/>
    <m/>
    <m/>
    <s v="TUPA 10"/>
    <x v="9"/>
    <m/>
    <m/>
    <m/>
    <m/>
  </r>
  <r>
    <n v="734"/>
    <s v="00734-2022-PRODUCE/DGPCHDI"/>
    <s v="00036475-2022"/>
    <s v="DICIEMBRE"/>
    <s v="06/12/2022"/>
    <s v="06/12/2022"/>
    <m/>
    <m/>
    <m/>
    <s v=""/>
    <s v="Otorgar a la empresa PETROTAL PERÚ S.R.L, autorización para realizar las actividades de colecta de recursos hidrobiológicos denominado Línea Base Hidrobiológica para la Modificación del Estudio de Impacto Ambiental Detallado MEIA del Proyecto de Desarrollo del Campo Petrolero Bretaña Norte Lote 95."/>
    <s v="DECHDI"/>
    <m/>
    <m/>
    <m/>
    <s v="TUPA 23"/>
    <x v="7"/>
    <m/>
    <m/>
    <m/>
    <m/>
  </r>
  <r>
    <n v="735"/>
    <s v="00735-2022-PRODUCE/DGPCHDI"/>
    <s v="00057829-2022"/>
    <s v="DICIEMBRE"/>
    <s v="06/12/2022"/>
    <s v="06/12/2022"/>
    <m/>
    <m/>
    <m/>
    <s v=""/>
    <s v="Otorgar a la empresa TECK PERU S.A., autorización para realizar las actividades de colecta de recursos hidrobiológicos denominado LÍNEA BASE HIDROBIOLÓGICA - Declaración de Impacto Ambiental del Proyecto de Exploración Minera Tassa."/>
    <s v="DECHDI"/>
    <m/>
    <m/>
    <m/>
    <s v="TUPA 23"/>
    <x v="7"/>
    <m/>
    <m/>
    <m/>
    <m/>
  </r>
  <r>
    <n v="736"/>
    <s v="00736-2022-PRODUCE/DGPCHDI"/>
    <s v="00048958-2022"/>
    <s v="DICIEMBRE"/>
    <s v="06/12/2022"/>
    <s v="06/12/2022"/>
    <m/>
    <m/>
    <m/>
    <s v=""/>
    <s v="Otorgar a PROVIAS DESCENTRALIZADO, autorización para realizar las actividades de colecta de recursos hidrobiológicos denominado Línea Base Biológica del Estudio de Impacto Ambiental semidetallado del Estudio Definitivo del proyecto Creación del Puente Alto Chira y Accesos, distrito de Querecotillo, provincia de Sullana - Piura."/>
    <s v="DECHDI"/>
    <m/>
    <m/>
    <m/>
    <s v="TUPA 23"/>
    <x v="7"/>
    <m/>
    <m/>
    <m/>
    <m/>
  </r>
  <r>
    <n v="737"/>
    <s v="00737-2022-PRODUCE/DGPCHDI"/>
    <s v="00049139-2022"/>
    <s v="DICIEMBRE"/>
    <s v="06/12/2022"/>
    <s v="06/12/2022"/>
    <m/>
    <m/>
    <m/>
    <s v=""/>
    <s v="Otorgar a la empresa REPSOL EXPLORACION PERU S.A., SUCURSAL DEL PERU, autorización para realizar las actividades de colecta de recursos hidrobiológicos denominado: Monitoreo Hidrobiológico del Estudio de Impacto Ambiental EIA para el Proyecto de Desarrollo del Campo Sagari."/>
    <s v="DECHDI"/>
    <m/>
    <m/>
    <m/>
    <s v="TUPA 23"/>
    <x v="7"/>
    <m/>
    <m/>
    <m/>
    <m/>
  </r>
  <r>
    <n v="738"/>
    <s v="00738-2022-PRODUCE/DGPCHDI"/>
    <s v="00052204-2022"/>
    <s v="DICIEMBRE"/>
    <s v="06/12/2022"/>
    <s v="06/12/2022"/>
    <m/>
    <m/>
    <m/>
    <s v=""/>
    <s v="Otorgar a la empresa ACQUA ENERGIA S.A.C., autorización para realizar las actividades de colecta de recursos hidrobiológicos denominado Evaluación Hidrobiológica para la Actualización del Caudal Ecológico del Proyecto Pequeña Central Hidroeléctrica Marca."/>
    <s v="DECHDI"/>
    <m/>
    <m/>
    <m/>
    <s v="TUPA 23"/>
    <x v="7"/>
    <m/>
    <m/>
    <m/>
    <m/>
  </r>
  <r>
    <n v="739"/>
    <s v="00739-2022-PRODUCE/DGPCHDI"/>
    <s v="00055461-2022"/>
    <s v="DICIEMBRE"/>
    <s v="06/12/2022"/>
    <s v="06/12/2022"/>
    <m/>
    <m/>
    <m/>
    <s v=""/>
    <s v="Otorgar a la empresa MINERA CHINALCO PERU S.A., autorización para realizar las actividades de colecta de recursos hidrobiológicos denominado Monitoreo hidrobiológico en el marco de la Modificación del Estudio de Impacto Ambiental de la Unidad Minera Toromocho, Años 2022-2027."/>
    <s v="DECHDI"/>
    <m/>
    <m/>
    <m/>
    <s v="TUPA 23"/>
    <x v="7"/>
    <m/>
    <m/>
    <m/>
    <m/>
  </r>
  <r>
    <n v="740"/>
    <s v="00740-2022-PRODUCE/DGPCHDI"/>
    <s v="00048337-2022"/>
    <s v="DICIEMBRE"/>
    <s v="06/12/2022"/>
    <s v="06/12/2022"/>
    <m/>
    <m/>
    <m/>
    <s v=""/>
    <s v="Otorgar a la empresa FENIX POWER PERU S.A., autorización para realizar las actividades de colecta de recursos hidrobiológicos denominado Línea base hidrobiológica para el Estudio de Impacto Ambiental Detallado EIA-d del Proyecto Parque Eólico Bayovar 500 MW y su interconexión al SEIN."/>
    <s v="DECHDI"/>
    <m/>
    <m/>
    <m/>
    <s v="TUPA 23"/>
    <x v="7"/>
    <m/>
    <m/>
    <m/>
    <m/>
  </r>
  <r>
    <n v="741"/>
    <s v="00741-2022-PRODUCE/DGPCHDI"/>
    <s v="00055020-2022"/>
    <s v="DICIEMBRE"/>
    <s v="06/12/2022"/>
    <s v="06/12/2022"/>
    <m/>
    <m/>
    <m/>
    <s v=""/>
    <s v="Otorgar a la empresa INMOBILIARIA VIVE PUERTO VIEJO S.A.C., autorización para realizar las actividades de colecta de recursos hidrobiológicos denominado Monitoreo Hidrobiológico en la Etapa de Construcción y Operación del proyecto Habilitación Urbana Vive Puerto Viejo."/>
    <s v="DECHDI"/>
    <m/>
    <m/>
    <m/>
    <s v="TUPA 23"/>
    <x v="7"/>
    <m/>
    <m/>
    <m/>
    <m/>
  </r>
  <r>
    <n v="742"/>
    <s v="00743-2022-PRODUCE/DGPCHDI"/>
    <s v="00039388-2022"/>
    <s v="DICIEMBRE"/>
    <s v="14/12/2022"/>
    <s v="14/12/2022"/>
    <m/>
    <m/>
    <m/>
    <s v=""/>
    <s v="Solicita permiso de pesca para operar la embarcación ENMANUEL con matrícula PL-34323-PM y 104.16 m3 de capacidad de bodega, para la extracción del recurso Anchoveta con destino al consumo humano indirecto"/>
    <s v="DECHDI"/>
    <m/>
    <m/>
    <m/>
    <m/>
    <x v="4"/>
    <m/>
    <m/>
    <m/>
    <m/>
  </r>
  <r>
    <n v="743"/>
    <s v="00744-2022-PRODUCE/DGPCHDI"/>
    <s v="00053661-2022"/>
    <s v="DICIEMBRE"/>
    <s v="15/12/2022"/>
    <s v="15/12/2022"/>
    <m/>
    <m/>
    <m/>
    <s v=""/>
    <s v="Solicitud de autorización de actividades de colecta de recursos hidrobiológicos para el levantamiento de línea de base de estudios ambientales e instrumentos de gestión ambiental complementarios sin uso de embarcación"/>
    <s v="DECHDI"/>
    <m/>
    <m/>
    <m/>
    <s v="TUPA 23"/>
    <x v="7"/>
    <m/>
    <m/>
    <m/>
    <m/>
  </r>
  <r>
    <n v="744"/>
    <s v="00745-2022-PRODUCE/DGPCHDI"/>
    <s v="00072495-2022"/>
    <s v="DICIEMBRE"/>
    <s v="15/12/2022"/>
    <s v="15/12/2022"/>
    <m/>
    <m/>
    <m/>
    <s v=""/>
    <s v="solicita vía derecho de petición la modificación de la autorización otorgada mediante Resolución Directoral Nro. 00089-2022-PRODUCE/DGPCHDI."/>
    <s v="DECHDI"/>
    <m/>
    <m/>
    <m/>
    <s v=" - "/>
    <x v="13"/>
    <m/>
    <m/>
    <m/>
    <m/>
  </r>
  <r>
    <n v="745"/>
    <s v="00746-2022-PRODUCE/DGPCHDI"/>
    <s v="00065647-2022"/>
    <s v="DICIEMBRE"/>
    <s v="15/12/2022"/>
    <s v="15/12/2022"/>
    <m/>
    <m/>
    <m/>
    <s v=""/>
    <s v="Otorgar a favor de los señores ANDRES FRANCISCO JACINTO QUEREBALU, JOSEFA RAMIREZ DE JACINTO y MARGARITA FIESTAS LLENQUE DE JACINTO, la autorización de incremento de flota para construir una nueva embarcación pesquera de 35.00 m³ de capacidad de bodega, vía sustitución de la embarcación pesquera CHOLO FERMIN con matrícula PL-18087-CM y 35.00 m3 de capacidad de bodega, para la extracción del recurso Anchoveta con destino al consumo humano indirecto."/>
    <s v="DECHDI"/>
    <m/>
    <m/>
    <m/>
    <s v="TUPA 02"/>
    <x v="2"/>
    <m/>
    <m/>
    <s v="AIF"/>
    <m/>
  </r>
  <r>
    <n v="746"/>
    <s v="00747-2022-PRODUCE/DGPCHDI"/>
    <s v="00056926-2022"/>
    <s v="DICIEMBRE"/>
    <s v="15/12/2022"/>
    <s v="15/12/2022"/>
    <m/>
    <m/>
    <m/>
    <s v=""/>
    <s v="Otorgar a favor de los señores FLOR MARIA JACINTO ECA, JESSICA MARIELLA JACINTO ECA, MARIA CLARA JACINTO ECA, MARIA ISABEL JACINTO ECA, MATILDE JACINTO ECA y SAMUEL EUGENIO PANTA PANTA, la autorización de incremento de flota para construir una nueva embarcación pesquera de 22.71 m3 de capacidad de bodega, vía sustitución de la embarcación pesquera no siniestrada CLAUDIO II con matrícula PT-3923-CM y 22.71 m3 de capacidad de bodega, para la extracción de los recursos Anchoveta y otros con destino al consumo humano directo. "/>
    <s v="DECHDI"/>
    <m/>
    <m/>
    <m/>
    <s v="TUPA 02"/>
    <x v="2"/>
    <m/>
    <m/>
    <s v="AIF"/>
    <m/>
  </r>
  <r>
    <n v="747"/>
    <s v="00748-2022-PRODUCE/DGPCHDI"/>
    <s v="00083839-2022"/>
    <s v="DICIEMBRE"/>
    <s v="15/12/2022"/>
    <s v="15/12/2022"/>
    <m/>
    <m/>
    <m/>
    <s v=""/>
    <s v="informa de la existencia de un error material contenido en el artículo 2 de la Resolución Directoral Nro. 00669-2022-PRODUCE/DGPCHDI"/>
    <s v="DECHDI"/>
    <m/>
    <m/>
    <m/>
    <s v=" - "/>
    <x v="8"/>
    <m/>
    <m/>
    <m/>
    <m/>
  </r>
  <r>
    <n v="748"/>
    <s v="00749-2022-PRODUCE/DGPCHDI"/>
    <s v="00086111-2022"/>
    <s v="DICIEMBRE"/>
    <s v="15/12/2022"/>
    <s v="15/12/2022"/>
    <m/>
    <m/>
    <m/>
    <s v=""/>
    <s v="Declarar que la solicitud de ampliación del plazo para la ejecución de la autorización de incremento de flota dispuesta mediante Resolución Directoral No 00463-2021-PRODUCE/DGPCHDI de fecha 19 de junio de 2021, a favor de la EMPRESA PESQUERA MI CAUTIVO III S.A.C. para la construcción de una nueva embarcación de 66.10 m3 de capacidad de bodega, vía sustitución de la embarcación pesquera no siniestrada MI CAUTIVO III con matrícula CO-15735-CM y 66.10 m3 de capacidad de bodega, para la extracción del recurso Anchoveta con destino al consumo humano indirecto; solicitada mediante el escrito con registro No 00086111-2022, ha sido aprobada automáticamente a la fecha de presentación de dicha solicitud, en concordancia con el artículo 33 del TUO de la Ley No 27444. "/>
    <s v="DECHDI"/>
    <m/>
    <m/>
    <m/>
    <s v="TUPA 63"/>
    <x v="19"/>
    <m/>
    <m/>
    <s v="AMPLIACION DE PLAZO AIF"/>
    <m/>
  </r>
  <r>
    <n v="749"/>
    <s v="00750-2022-PRODUCE/DGPCHDI"/>
    <s v="00071989-2022"/>
    <s v="DICIEMBRE"/>
    <s v="16/12/2022"/>
    <s v="16/12/2022"/>
    <m/>
    <m/>
    <m/>
    <s v=""/>
    <s v="Solicita permiso de pesca para operar la embarcación pesquera de bandera ecuatoriana denominada JOCAY con matrícula P-04-00965 y 1608  toneladas de capacidad de acarreo"/>
    <s v="DECHDI"/>
    <m/>
    <m/>
    <m/>
    <s v="TUPA 17"/>
    <x v="1"/>
    <m/>
    <m/>
    <m/>
    <m/>
  </r>
  <r>
    <n v="750"/>
    <s v="00751-2022-PRODUCE/DGPCHDI"/>
    <s v="00064494-2022"/>
    <s v="DICIEMBRE"/>
    <s v="16/12/2022"/>
    <s v="16/12/2022"/>
    <m/>
    <m/>
    <m/>
    <s v=""/>
    <s v="Solicita permiso de pesca para operar la embarcación pesquera MARIANGELLA con matrícula CO-68222-PM y 514.25 m3 de capacidad de bodega"/>
    <s v="DECHDI"/>
    <m/>
    <m/>
    <m/>
    <m/>
    <x v="4"/>
    <m/>
    <m/>
    <m/>
    <m/>
  </r>
  <r>
    <n v="751"/>
    <s v="00752-2022-PRODUCE/DGPCHDI"/>
    <s v="00079393-2022"/>
    <s v="DICIEMBRE"/>
    <s v="16/12/2022"/>
    <s v="16/12/2022"/>
    <m/>
    <m/>
    <m/>
    <s v=""/>
    <s v="Declarar que la solicitud de ampliación del plazo para la ejecución de la autorización de incremento de flota dispuesta mediante Resolución Directoral Nº 00543-2021-PRODUCE/DGPCHDI de fecha 20 de julio de 2021, a favor de la empresa PESQUERA MI GABRIELA S.A.C., para la construcción de una nueva embarcación de 48.19 m3 de capacidad de bodega, vía sustitución de la embarcación pesquera no siniestrada SEÑOR DE LA SOLEDAD con matrícula PT-5506-BM y 48.19 m³ de capacidad de bodega, para la extracción del recurso Anchoveta con destino al consumo humano indirecto; solicitada mediante el escrito con registro Nº 00079393-2022, ha sido aprobada automáticamente a la fecha de presentación de dicha solicitud, en concordancia con el artículo 33 del TUO de la Ley Nº 27444."/>
    <s v="DECHDI"/>
    <m/>
    <m/>
    <m/>
    <s v="TUPA 63"/>
    <x v="19"/>
    <m/>
    <m/>
    <s v="AMPLIACION DE PLAZO AIF"/>
    <m/>
  </r>
  <r>
    <n v="752"/>
    <s v="00753-2022-PRODUCE/DGPCHDI"/>
    <s v="00057802-2022"/>
    <s v="DICIEMBRE"/>
    <s v="16/12/2022"/>
    <s v="16/12/2022"/>
    <m/>
    <m/>
    <m/>
    <s v=""/>
    <s v="solicita vía derecho de petición la modificación de la autorización otorgada mediante resolución directoral Nro. 00039-2022-PRODUCE/DGPCHDI."/>
    <s v="DECHDI"/>
    <m/>
    <m/>
    <m/>
    <s v=" - "/>
    <x v="13"/>
    <m/>
    <m/>
    <m/>
    <m/>
  </r>
  <r>
    <n v="753"/>
    <s v="00754-2022-PRODUCE/DGPCHDI"/>
    <s v="00063139-2022"/>
    <s v="DICIEMBRE"/>
    <s v="20/12/2022"/>
    <s v="20/12/2022"/>
    <m/>
    <m/>
    <m/>
    <s v=""/>
    <s v="Solicita permiso de pesca para operar la embarcación pesquera de bandera ecuatoriana denominada MILENA A con matricula INTERNAC"/>
    <s v="DECHDI"/>
    <m/>
    <m/>
    <m/>
    <s v="TUPA 17"/>
    <x v="1"/>
    <m/>
    <m/>
    <m/>
    <m/>
  </r>
  <r>
    <n v="754"/>
    <s v="00755-2022-PRODUCE/DGPCHDI"/>
    <s v="00083160-2022"/>
    <s v="DICIEMBRE"/>
    <s v="20/12/2022"/>
    <s v="20/12/2022"/>
    <m/>
    <m/>
    <m/>
    <s v=""/>
    <s v="licencia para operar la planta de procesamiento de congelado de productos hidrobiológicos con una capacidad instalada de 102 t/día."/>
    <s v="DPCHDI"/>
    <m/>
    <m/>
    <m/>
    <s v="TUPA 27"/>
    <x v="18"/>
    <m/>
    <m/>
    <m/>
    <m/>
  </r>
  <r>
    <n v="755"/>
    <s v="00756-2022-PRODUCE/DGPCHDI"/>
    <s v="00058767-2022"/>
    <s v="DICIEMBRE"/>
    <s v="20/12/2022"/>
    <s v="20/12/2022"/>
    <m/>
    <m/>
    <m/>
    <s v=""/>
    <s v="Solicita la asociación o incorporación definitiva del Porcentaje Máximo de Captura por Embarcación."/>
    <s v="DECHDI"/>
    <m/>
    <m/>
    <m/>
    <s v="TUPA 12"/>
    <x v="14"/>
    <m/>
    <m/>
    <m/>
    <m/>
  </r>
  <r>
    <n v="756"/>
    <s v="00757-2022-PRODUCE/DGPCHDI"/>
    <s v="00081355-2022"/>
    <s v="DICIEMBRE"/>
    <s v="20/12/2022"/>
    <s v="20/12/2022"/>
    <m/>
    <m/>
    <m/>
    <s v=""/>
    <s v="Solicita el cambio de titularidad de la licencia de operación de la planta de procesamiento pesquero para la producción de congelado, con una capacidad instalada de 33 t/día."/>
    <s v="DPCHDI"/>
    <m/>
    <m/>
    <m/>
    <s v="TUPA 29"/>
    <x v="6"/>
    <m/>
    <m/>
    <m/>
    <m/>
  </r>
  <r>
    <n v="757"/>
    <s v="00758-2022-PRODUCE/DGPCHDI"/>
    <s v="00071994-2022"/>
    <s v="DICIEMBRE"/>
    <s v="23/12/2022"/>
    <s v="23/12/2022"/>
    <m/>
    <m/>
    <m/>
    <s v=""/>
    <s v="Otorgar a la empresa UNIOCEAN EL SALVADOR S.A. DE C.V.,  permiso de pesca para operar la embarcación pesquera de cerco de bandera salvadoreña denominada SISARGAS "/>
    <s v="DECHDI"/>
    <m/>
    <m/>
    <m/>
    <s v="TUPA 17"/>
    <x v="1"/>
    <m/>
    <m/>
    <m/>
    <m/>
  </r>
  <r>
    <n v="758"/>
    <s v="00759-2022-PRODUCE/DGPCHDI"/>
    <s v="00056051-2022"/>
    <s v="DICIEMBRE"/>
    <s v="23/12/2022"/>
    <s v="23/12/2022"/>
    <m/>
    <m/>
    <m/>
    <s v=""/>
    <s v="Otorgar a favor de los señores SANTOS CLEMENTE SANCHEZ MORALES, PAULINA RUIZ DE SANCHEZ, GREGORIO SANCHEZ MORALES y MARIANA FLORES FLORES DE SANCHEZ, la autorización de incremento de flota para construir una nueva embarcación pesquera de 67.68 m3 de capacidad de bodega, vía sustitución de la embarcación pesquera no siniestrada LEYLITA 3 con matrícula PT-11749-CM y 67.68 m3 de capacidad de bodega, para la extracción de los recursos Anchoveta con destino al consumo humano directo e indirecto y Sardina con destino al consumo humano directo. "/>
    <s v="DECHDI"/>
    <m/>
    <m/>
    <m/>
    <s v="TUPA 02"/>
    <x v="2"/>
    <m/>
    <m/>
    <s v="AIF"/>
    <m/>
  </r>
  <r>
    <n v="759"/>
    <s v="00760-2022-PRODUCE/DGPCHDI"/>
    <s v="00083396-2022"/>
    <s v="DICIEMBRE"/>
    <s v="23/12/2022"/>
    <s v="23/12/2022"/>
    <m/>
    <m/>
    <m/>
    <s v=""/>
    <s v="Otorgar a favor de la empresa INVERSIONES BJES E.I.R.L., permiso de pesca para operar la embarcación pesquera NATHALIA "/>
    <s v="DECHDI"/>
    <m/>
    <m/>
    <m/>
    <m/>
    <x v="4"/>
    <m/>
    <m/>
    <m/>
    <m/>
  </r>
  <r>
    <n v="760"/>
    <s v="00761-2022-PRODUCE/DGPCHDI"/>
    <s v="00076340-2022"/>
    <s v="DICIEMBRE"/>
    <s v="29/12/2022"/>
    <s v="29/12/2022"/>
    <m/>
    <m/>
    <m/>
    <s v=""/>
    <s v="Solicita permiso de pesca para operar la embarcación MANTA 4 con matrícula CE-4053-PM y 118.22 m3 de capacidad de bodega, para la extracción del recurso Anchoveta con destino al consumo humano indirecto."/>
    <s v="DECHDI"/>
    <m/>
    <m/>
    <m/>
    <m/>
    <x v="4"/>
    <m/>
    <m/>
    <m/>
    <m/>
  </r>
  <r>
    <n v="761"/>
    <s v="00762-2022-PRODUCE/DGPCHDI"/>
    <s v="00086558-2022"/>
    <s v="DICIEMBRE"/>
    <s v="29/12/2022"/>
    <s v="29/12/2022"/>
    <m/>
    <m/>
    <m/>
    <s v=""/>
    <s v="Solicita permiso de pesca para operar la embarcación pesquera de bandera panameña denominada REINA DE LA PAZ con matrícula 34810-09-C y 1785 toneladas de capacidad de acarreo, con número de buque de la CIAT 12466"/>
    <s v="DECHDI"/>
    <m/>
    <m/>
    <m/>
    <s v="TUPA 17"/>
    <x v="1"/>
    <m/>
    <m/>
    <m/>
    <m/>
  </r>
  <r>
    <n v="762"/>
    <s v="00763-2022-PRODUCE/DGPCHDI"/>
    <s v="00084567-2022"/>
    <s v="DICIEMBRE"/>
    <s v="29/12/2022"/>
    <s v="29/12/2022"/>
    <m/>
    <m/>
    <m/>
    <s v=""/>
    <s v="Solicita permiso de pesca para operar la embarcación pesquera de bandera ecuatoriana denominada ANTONIO H con matrícula P-00-00880 y 361 toneladas de capacidad de acarreo, con número de buque de la CIAT 15576, para la extracción del recurso Atún con destino al consumo humano directo"/>
    <s v="DECHDI"/>
    <m/>
    <m/>
    <m/>
    <s v="TUPA 17"/>
    <x v="1"/>
    <m/>
    <m/>
    <m/>
    <m/>
  </r>
  <r>
    <n v="763"/>
    <s v="00764-2022-PRODUCE/DGPCHDI"/>
    <s v="00071689-2022"/>
    <s v="DICIEMBRE"/>
    <s v="29/12/2022"/>
    <s v="29/12/2022"/>
    <m/>
    <m/>
    <m/>
    <s v=""/>
    <s v="Solicitan la aprobación del cambio de titular del permiso de pesca para operar la embarcación pesquera MARLENY MARITZA II con matrícula PL-19883-CM y  37.24 m3 de capacidad de bodega, para la extracción de los recursos Anchoveta y Sardina con destino al consumo humano indirecto"/>
    <s v="DECHDI"/>
    <m/>
    <m/>
    <m/>
    <s v="TUPA 10"/>
    <x v="9"/>
    <m/>
    <m/>
    <m/>
    <m/>
  </r>
  <r>
    <n v="764"/>
    <s v="00765-2022-PRODUCE/DGPCHDI"/>
    <s v="00064182-2022"/>
    <s v="DICIEMBRE"/>
    <s v="29/12/2022"/>
    <s v="29/12/2022"/>
    <m/>
    <m/>
    <m/>
    <s v=""/>
    <s v="Solicita la aprobación del cambio de titular del permiso de pesca para operar la embarcación pesquera SOLO DIOS CON SU PODER 3 con matrícula CO-29012-PM y 66.94 m3 de capacidad de bodega, para la extracción del recurso Anchoveta con destino al consumo humano indirecto"/>
    <s v="DECHDI"/>
    <m/>
    <m/>
    <m/>
    <s v="TUPA 10"/>
    <x v="9"/>
    <m/>
    <m/>
    <m/>
    <m/>
  </r>
  <r>
    <n v="765"/>
    <s v="00766-2022-PRODUCE/DGPCHDI"/>
    <s v="00081679-2022"/>
    <s v="DICIEMBRE"/>
    <s v="29/12/2022"/>
    <s v="29/12/2022"/>
    <m/>
    <m/>
    <m/>
    <s v=""/>
    <s v="Solicita la modificación del permiso de pesca para operar la embarcación pesquera CECI, en el extremo referido a la matrícula, de CE-0205-PM a CO-0205-PM"/>
    <s v="DECHDI"/>
    <m/>
    <m/>
    <m/>
    <m/>
    <x v="4"/>
    <m/>
    <m/>
    <m/>
    <m/>
  </r>
  <r>
    <n v="766"/>
    <s v="00767-2022-PRODUCE/DGPCHDI"/>
    <s v="00054741-2022"/>
    <s v="DICIEMBRE"/>
    <s v="31/12/2022"/>
    <s v="31/12/2022"/>
    <m/>
    <m/>
    <m/>
    <s v=""/>
    <s v="Aprobar el Listado de Asignación de Límites Máximos de Captura por Embarcación de la Zona Sur para la extracción del recurso Anchoveta, correspondiente a la Primera Temporada de Pesca de Anchoveta del año 2023 en la Zona Sur."/>
    <s v="DECHDI"/>
    <m/>
    <m/>
    <m/>
    <s v=" - "/>
    <x v="0"/>
    <s v="ANCHOVETA"/>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7">
  <r>
    <n v="1"/>
    <x v="0"/>
    <s v="00049026-2022"/>
    <s v="ENERO"/>
    <d v="2023-01-03T00:00:00"/>
    <s v="03/01/2023"/>
    <m/>
    <s v=""/>
    <s v=""/>
    <s v=""/>
    <s v="Otorgar a la empresa BLUE MARLIN BEACH CLUB S.A., autorización para realizar las actividades de colecta de recursos hidrobiológicos "/>
    <s v="DECHDI"/>
    <m/>
    <m/>
    <m/>
    <x v="0"/>
    <m/>
    <x v="0"/>
    <m/>
    <m/>
    <m/>
    <m/>
    <m/>
    <s v="X"/>
    <m/>
    <m/>
    <m/>
    <m/>
    <m/>
    <m/>
    <m/>
    <m/>
    <m/>
    <m/>
    <m/>
    <m/>
    <m/>
    <m/>
    <m/>
  </r>
  <r>
    <n v="2"/>
    <x v="1"/>
    <s v="00056130-2022"/>
    <s v="ENERO"/>
    <d v="2023-01-03T00:00:00"/>
    <s v="03/01/2023"/>
    <m/>
    <s v=""/>
    <s v=""/>
    <s v=""/>
    <s v="Otorgar a la empresa PETROTAL PERÚ S.R.L, autorización para realizar las actividades de colecta de recursos hidrobiológicos "/>
    <s v="DECHDI"/>
    <m/>
    <m/>
    <m/>
    <x v="0"/>
    <m/>
    <x v="0"/>
    <m/>
    <m/>
    <m/>
    <m/>
    <m/>
    <s v="X"/>
    <m/>
    <s v="X"/>
    <m/>
    <m/>
    <m/>
    <m/>
    <m/>
    <m/>
    <m/>
    <m/>
    <m/>
    <m/>
    <m/>
    <m/>
    <m/>
  </r>
  <r>
    <n v="3"/>
    <x v="2"/>
    <s v="00077760-2022"/>
    <s v="ENERO"/>
    <d v="2023-01-03T00:00:00"/>
    <s v="03/01/2023"/>
    <n v="4249"/>
    <s v="FRANCISCA MARIA"/>
    <s v="PT-4249-CM"/>
    <s v="KANDY CORPORACION S.A.C"/>
    <s v="Aprobar a favor de la empresa KANDY CORPORACION S.A.C. el cambio de titular del permiso de pesca para operar la embarcación pesquera FRANCISCA MARIA con matrícula PT-4249-CM y 32.40 m3 de capacidad de bodega, para la extracción de los recursos Anchoveta(Engraulis ringens y Anchoa nasus), Atún aleta amarilla (Thunnus albacares), Atún de ojo grande (Thunnus obesus), Barrilete (Katsuwonus pelamis), Berecha (Larimus pacificus), Bonito (Sarda chiliensis chiliensis), Caballa (Scomber japonicus peruanus), Cabinza serránida (Paranthias colonus), Cabrilla (Paralabrax humeralis), Cachema (Cynoscion analis), Chiri/Pampanito/Palometa (Peprilus medius), Chiri Lomo Negro (Peprilus snyderi), Coco/suco (Paralonchurus peruanus), Cojinova (Seriolella violácea), Congrio (Genypterus maculatus), Corvina (Cilus gilberti), Doncella (Hermanthias peruanus), Jurel (Trachurus murphii), Lenguado (Paralichthys spp), Lisa (Mugil cephalus), Lorna (Sciaena deliciosa)m Machete (Ethmidiem maculatum), Pámpano (Trachinotus paitesis), Pejerrey (Odontesthes regia regia), Perico/Dorado (Coryphaena hippurus), Pez espada (Xiphias gladius), Pintadilla (Cheilodactylus variegatus), Pota (Dosidicus gigas), Raya (Raja velezi, Myliobatis peruvianus, Myliobatis chieliensis, Rhinoptera steindachneri, Dasyatis brevis), Robalo (Centropomus spp), Tiburón (Prionacde glauca, Sphyrna zygaena, Isurus oxyrinchus, Alopias vulpinu/Alopias spp, Sphyrna zygaena/Sphyrna spp, Sphyrna tiburo, Galeorhinus galeus, Tollo Fino (Mustelus mento) y &lt;zorro (Albula volpes) con destino al consumo humano directo _x000a_Artículo 2.- En mérito del cambio de titularidad a que se refiere el artículo 1 de la presente resolución, la empresa KANDY CORPORACION S.A.C.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_x000a_Artículo 3.- Dejar sin efecto la titularidad del permiso de pesca otorgada a favor de la empresa KANDY CORPORACION S.A.C., a través de la Resolución Directoral N° 279-2013-PRODUCE/DGCHD, para operar la embarcación pesquera FRANCISCA MARIA con matrícula PT-4249-CM. _x000a_Artículo 4.- Excluir a la los señores MANUEL LINDO FIESTAS AYASTA, EDWIN SANTOS FIESTAS AYASTA, LUZ ESTHER FIESTAS JACINTO, JOSE ROBERTO FIESTAS AYASTA y GABRIELA FIESTAS GUTIERREZ de los listados a que se refiere el artículo 14 del Reglamento de la Ley General de Pesca; y, el Anexo I de la Resolución Ministerial N° 346-2011-PRODUCE, a fin de incluir en su lugar a la empresa KANDY CORPORACION S.A.C., como titulares del permiso de pesca para operar la embarcación pesquera FRANCISCA MARIA con matrícula PT-4249-C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m/>
    <m/>
    <m/>
    <m/>
    <m/>
    <m/>
    <m/>
    <m/>
    <m/>
    <m/>
    <m/>
    <m/>
    <m/>
    <m/>
    <m/>
  </r>
  <r>
    <n v="4"/>
    <x v="3"/>
    <s v="00057751-2022"/>
    <s v="ENERO"/>
    <d v="2023-01-03T00:00:00"/>
    <s v="03/01/2023"/>
    <m/>
    <s v=""/>
    <s v=""/>
    <s v=""/>
    <s v="Otorgar a la empresa NEXA RESOURCES PERU S.A.A., autorización para realizar las actividades de colecta de recursos hidrobiológicos "/>
    <s v="DECHDI"/>
    <m/>
    <m/>
    <m/>
    <x v="0"/>
    <m/>
    <x v="0"/>
    <m/>
    <m/>
    <m/>
    <m/>
    <m/>
    <s v="X"/>
    <m/>
    <m/>
    <m/>
    <m/>
    <m/>
    <m/>
    <m/>
    <m/>
    <m/>
    <m/>
    <m/>
    <m/>
    <m/>
    <m/>
    <m/>
  </r>
  <r>
    <n v="5"/>
    <x v="4"/>
    <s v="00060729-2022"/>
    <s v="ENERO"/>
    <d v="2023-01-03T00:00:00"/>
    <s v="03/01/2023"/>
    <m/>
    <s v=""/>
    <s v=""/>
    <s v=""/>
    <s v="Otorgar a la empresa ELECTRO SUR ESTE S.A.A., autorización para realizar las actividades de colecta de recursos hidrobiológicos "/>
    <s v="DECHDI"/>
    <m/>
    <m/>
    <m/>
    <x v="0"/>
    <m/>
    <x v="0"/>
    <m/>
    <m/>
    <m/>
    <m/>
    <m/>
    <s v="X"/>
    <m/>
    <m/>
    <m/>
    <m/>
    <m/>
    <m/>
    <m/>
    <m/>
    <m/>
    <m/>
    <m/>
    <m/>
    <m/>
    <m/>
    <m/>
  </r>
  <r>
    <n v="6"/>
    <x v="5"/>
    <s v="00060731-2022"/>
    <s v="ENERO"/>
    <d v="2023-01-03T00:00:00"/>
    <s v="03/01/2023"/>
    <m/>
    <s v=""/>
    <s v=""/>
    <s v=""/>
    <s v="Otorgar a la empresa ELECTRO SUR ESTE S.A.A., autorización para realizar las actividades de colecta de recursos hidrobiológicos"/>
    <s v="DECHDI"/>
    <m/>
    <m/>
    <m/>
    <x v="0"/>
    <m/>
    <x v="0"/>
    <m/>
    <m/>
    <m/>
    <m/>
    <m/>
    <s v="X"/>
    <m/>
    <m/>
    <m/>
    <m/>
    <m/>
    <m/>
    <m/>
    <m/>
    <m/>
    <m/>
    <m/>
    <m/>
    <m/>
    <m/>
    <m/>
  </r>
  <r>
    <n v="7"/>
    <x v="6"/>
    <s v="00060735-2022"/>
    <s v="ENERO"/>
    <d v="2023-01-03T00:00:00"/>
    <s v="03/01/2023"/>
    <m/>
    <s v=""/>
    <s v=""/>
    <s v=""/>
    <s v="Otorgar a la empresa ELECTRO SUR ESTE S.A.A., autorización para realizar las actividades de colecta de recursos hidrobiológicos "/>
    <s v="DECHDI"/>
    <m/>
    <m/>
    <m/>
    <x v="0"/>
    <m/>
    <x v="0"/>
    <m/>
    <m/>
    <m/>
    <m/>
    <m/>
    <s v="X"/>
    <m/>
    <m/>
    <m/>
    <m/>
    <m/>
    <m/>
    <m/>
    <m/>
    <m/>
    <m/>
    <m/>
    <m/>
    <m/>
    <m/>
    <m/>
  </r>
  <r>
    <n v="8"/>
    <x v="7"/>
    <s v="00060741-2022"/>
    <s v="ENERO"/>
    <d v="2023-01-03T00:00:00"/>
    <s v="03/01/2023"/>
    <m/>
    <s v=""/>
    <s v=""/>
    <s v=""/>
    <s v="Otorgar a la empresa ELECTRO SUR ESTE S.A.A., autorización para realizar las actividades de colecta de recursos hidrobiológicos "/>
    <s v="DECHDI"/>
    <m/>
    <m/>
    <m/>
    <x v="0"/>
    <m/>
    <x v="0"/>
    <m/>
    <m/>
    <m/>
    <m/>
    <m/>
    <s v="X"/>
    <m/>
    <m/>
    <m/>
    <m/>
    <m/>
    <m/>
    <m/>
    <m/>
    <m/>
    <m/>
    <m/>
    <m/>
    <m/>
    <m/>
    <m/>
  </r>
  <r>
    <n v="9"/>
    <x v="8"/>
    <s v="00060743-2022"/>
    <s v="ENERO"/>
    <d v="2023-01-04T00:00:00"/>
    <s v="04/01/2023"/>
    <m/>
    <s v=""/>
    <s v=""/>
    <s v=""/>
    <s v="Otorgar a la empresa ELECTRO SUR ESTE S.A.A., autorización para realizar las actividades de colecta de recursos hidrobiológicos "/>
    <s v="DECHDI"/>
    <m/>
    <m/>
    <m/>
    <x v="0"/>
    <m/>
    <x v="0"/>
    <m/>
    <m/>
    <m/>
    <m/>
    <m/>
    <s v="X"/>
    <m/>
    <m/>
    <m/>
    <m/>
    <m/>
    <m/>
    <m/>
    <m/>
    <m/>
    <m/>
    <m/>
    <m/>
    <m/>
    <m/>
    <m/>
  </r>
  <r>
    <n v="10"/>
    <x v="9"/>
    <s v="00060746-2022"/>
    <s v="ENERO"/>
    <d v="2023-01-04T00:00:00"/>
    <s v="04/01/2023"/>
    <m/>
    <s v=""/>
    <s v=""/>
    <s v=""/>
    <s v="Otorgar a la empresa ELECTRO SUR ESTE S.A.A., autorización para realizar las actividades de colecta de recursos hidrobiológicos "/>
    <s v="DECHDI"/>
    <m/>
    <m/>
    <m/>
    <x v="0"/>
    <m/>
    <x v="0"/>
    <m/>
    <m/>
    <m/>
    <m/>
    <m/>
    <s v="X"/>
    <m/>
    <m/>
    <m/>
    <m/>
    <m/>
    <m/>
    <m/>
    <m/>
    <m/>
    <m/>
    <m/>
    <m/>
    <m/>
    <m/>
    <m/>
  </r>
  <r>
    <n v="11"/>
    <x v="10"/>
    <s v="00060752-2022"/>
    <s v="ENERO"/>
    <d v="2023-01-04T00:00:00"/>
    <s v="04/01/2023"/>
    <m/>
    <s v=""/>
    <s v=""/>
    <s v=""/>
    <s v="Otorgar a la empresa ELECTRO SUR ESTE S.A.A., autorización para realizar las actividades de colecta de recursos hidrobiológicos "/>
    <s v="DECHDI"/>
    <m/>
    <m/>
    <m/>
    <x v="0"/>
    <m/>
    <x v="0"/>
    <m/>
    <m/>
    <m/>
    <m/>
    <m/>
    <s v="X"/>
    <m/>
    <m/>
    <m/>
    <m/>
    <m/>
    <m/>
    <m/>
    <m/>
    <m/>
    <m/>
    <m/>
    <m/>
    <m/>
    <m/>
    <m/>
  </r>
  <r>
    <n v="12"/>
    <x v="11"/>
    <s v="00060755-2022"/>
    <s v="ENERO"/>
    <d v="2023-01-04T00:00:00"/>
    <s v="04/01/2023"/>
    <m/>
    <s v=""/>
    <s v=""/>
    <s v=""/>
    <s v="Otorgar a la empresa ELECTRO SUR ESTE S.A.A., autorización para realizar las actividades de colecta de recursos hidrobiológicos "/>
    <s v="DECHDI"/>
    <m/>
    <m/>
    <m/>
    <x v="0"/>
    <m/>
    <x v="0"/>
    <m/>
    <m/>
    <m/>
    <m/>
    <m/>
    <s v="X"/>
    <m/>
    <m/>
    <m/>
    <m/>
    <m/>
    <m/>
    <m/>
    <m/>
    <m/>
    <m/>
    <m/>
    <m/>
    <m/>
    <m/>
    <m/>
  </r>
  <r>
    <n v="13"/>
    <x v="12"/>
    <s v="00063507-2022"/>
    <s v="ENERO"/>
    <d v="2023-01-04T00:00:00"/>
    <s v="04/01/2023"/>
    <m/>
    <s v=""/>
    <s v=""/>
    <s v=""/>
    <s v="Otorgar a la empresa COMPANIA MINERA ARES S.A.C., autorización para realizar las actividades de colecta de recursos hidrobiológicos"/>
    <s v="DECHDI"/>
    <m/>
    <m/>
    <m/>
    <x v="0"/>
    <m/>
    <x v="0"/>
    <m/>
    <m/>
    <m/>
    <m/>
    <m/>
    <s v="X"/>
    <m/>
    <m/>
    <m/>
    <m/>
    <m/>
    <m/>
    <m/>
    <m/>
    <m/>
    <m/>
    <m/>
    <m/>
    <m/>
    <m/>
    <m/>
  </r>
  <r>
    <n v="14"/>
    <x v="13"/>
    <s v="00066774-2022"/>
    <s v="ENERO"/>
    <d v="2023-01-04T00:00:00"/>
    <s v="04/01/2023"/>
    <m/>
    <s v=""/>
    <s v=""/>
    <s v=""/>
    <s v="Otorgar a la empresa MARCOBRE S.A.C., autorización para realizar las actividades de colecta de recursos hidrobiológicos "/>
    <s v="DECHDI"/>
    <m/>
    <m/>
    <m/>
    <x v="0"/>
    <m/>
    <x v="0"/>
    <m/>
    <m/>
    <m/>
    <m/>
    <m/>
    <s v="X"/>
    <m/>
    <m/>
    <m/>
    <m/>
    <m/>
    <m/>
    <m/>
    <m/>
    <m/>
    <m/>
    <m/>
    <m/>
    <m/>
    <m/>
    <m/>
  </r>
  <r>
    <n v="15"/>
    <x v="14"/>
    <s v="00067313-2022"/>
    <s v="ENERO"/>
    <d v="2023-01-04T00:00:00"/>
    <s v="04/01/2023"/>
    <m/>
    <s v=""/>
    <s v=""/>
    <s v=""/>
    <s v="Otorgar a la empresa APM TERMINALS CALLAO SOCIEDAD ANONIMA, autorización para realizar las actividades de colecta de recursos hidrobiológicos "/>
    <s v="DECHDI"/>
    <m/>
    <m/>
    <m/>
    <x v="0"/>
    <m/>
    <x v="0"/>
    <m/>
    <m/>
    <m/>
    <m/>
    <m/>
    <s v="X"/>
    <m/>
    <m/>
    <m/>
    <m/>
    <m/>
    <m/>
    <m/>
    <m/>
    <m/>
    <m/>
    <m/>
    <m/>
    <m/>
    <m/>
    <m/>
  </r>
  <r>
    <n v="16"/>
    <x v="15"/>
    <s v="00073738-2022"/>
    <s v="ENERO"/>
    <d v="2023-01-04T00:00:00"/>
    <s v="04/01/2023"/>
    <m/>
    <s v=""/>
    <s v=""/>
    <s v=""/>
    <s v="Otorgar a favor de la empresa MARINE EXPLORER S.R.L., la Autorización para efectuar investigación pesquera especializada con uso de embarcación"/>
    <s v="DECHDI"/>
    <m/>
    <m/>
    <m/>
    <x v="2"/>
    <m/>
    <x v="0"/>
    <m/>
    <m/>
    <m/>
    <m/>
    <m/>
    <s v="X"/>
    <m/>
    <m/>
    <m/>
    <m/>
    <m/>
    <m/>
    <m/>
    <m/>
    <m/>
    <m/>
    <m/>
    <m/>
    <m/>
    <m/>
    <m/>
  </r>
  <r>
    <n v="17"/>
    <x v="16"/>
    <s v="00073455-2022"/>
    <s v="ENERO"/>
    <d v="2023-01-04T00:00:00"/>
    <s v="04/01/2023"/>
    <n v="4021"/>
    <s v="TIBURON 9"/>
    <s v="CE-4021-PM"/>
    <s v="PESQUERA CARAL S.A."/>
    <s v="Artículo 1.- Rectificar el error material contenido en el considerando 6 de la Resolución Directoral N° 00700-2022-PRODUCE/DGPCHDI de fecha 23 de noviembre de 2022, mediante la cual se aprobó el cambio de titular del permiso de pesca para operar la embarcación pesquera TIBURON 9 con matrícula CE-4021-PM, en el extremo referido a la vigencia del contrato de arrendamiento de la citada embarcación, conforme al siguiente detalle: _x000a_Artículo 2.- Remitir copia de la presente Resolución Directoral, a la empresa PESQUERA ESTRELLITA DEL SUR S.A.C. _x000a_Artículo 3.-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3"/>
    <m/>
    <x v="1"/>
    <s v="Desde el 08 de agosto de 2022_x000a_hasta el 31 de enero de 2023."/>
    <m/>
    <m/>
    <m/>
    <s v="X"/>
    <m/>
    <m/>
    <m/>
    <m/>
    <m/>
    <m/>
    <m/>
    <m/>
    <m/>
    <m/>
    <m/>
    <m/>
    <m/>
    <m/>
    <m/>
    <m/>
  </r>
  <r>
    <n v="18"/>
    <x v="17"/>
    <s v="00078104-2022"/>
    <s v="ENERO"/>
    <d v="2023-01-05T00:00:00"/>
    <s v="05/01/2023"/>
    <m/>
    <s v=""/>
    <s v=""/>
    <s v=""/>
    <s v="Artículo 1.- Aceptar el desistimiento del procedimiento de cambio de titular del permiso de pesca para operar la embarcación pesquera OLLEROS con matrícula CO-6337-PM y 199.82 de capacidad de bodega; formulado por la empresa R.H. ADMINISTRACIONES S.A. mediante el escrito adjunto con registro Nº 00078104-2022-3; dándose por concluido el mencionado procedimiento administrativo. _x000a_Artículo 2.- Notificar la presente Resolución Directoral a la empresa R.H. ADMINISTRACIONES S.A. _x000a_Artículo 3.-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m/>
    <x v="1"/>
    <m/>
    <s v="ACEPTAR DESISTIMIENTO"/>
    <m/>
    <m/>
    <s v="X"/>
    <m/>
    <m/>
    <m/>
    <m/>
    <m/>
    <m/>
    <m/>
    <m/>
    <m/>
    <m/>
    <m/>
    <m/>
    <m/>
    <m/>
    <m/>
    <m/>
  </r>
  <r>
    <n v="19"/>
    <x v="18"/>
    <s v="00086337-2022"/>
    <s v="ENERO"/>
    <d v="2023-01-05T00:00:00"/>
    <s v="05/01/2023"/>
    <m/>
    <s v=""/>
    <s v=""/>
    <s v=""/>
    <s v="Solicita permiso de pesca para operar la embarcación pesquera de bandera ecuatoriana denominada LIZANNY Z con matrícula P-04-00998 y 603 toneladas de capacidad de acarreo, con número de buque de la CIAT 16322"/>
    <s v="DECHDI"/>
    <s v="CHD"/>
    <s v="ATUN"/>
    <s v="buque de la CIAT"/>
    <x v="4"/>
    <m/>
    <x v="0"/>
    <m/>
    <m/>
    <m/>
    <m/>
    <s v="X"/>
    <s v="X"/>
    <m/>
    <m/>
    <m/>
    <m/>
    <m/>
    <m/>
    <m/>
    <m/>
    <m/>
    <m/>
    <m/>
    <m/>
    <m/>
    <m/>
    <m/>
  </r>
  <r>
    <n v="20"/>
    <x v="19"/>
    <s v="00026571-2022"/>
    <s v="ENERO"/>
    <d v="2023-01-05T00:00:00"/>
    <s v="05/01/2023"/>
    <m/>
    <s v=""/>
    <s v=""/>
    <s v=""/>
    <s v="Artículo 1.- Aceptar el desistimiento formulado por la empresa TECNOLOGICA DE ALIMENTOS S.A., respecto a la solicitud de autorización de instalación para el incremento de capacidad de la planta de procesamiento de 140 t/h a 240 t/h, por traslado físico de 100 t/h de capacidad de procesamiento de la planta de procesamiento de harina de pescado de alto contenido proteínico, ubicada en Caleta Tierra Colorada S/N Zona Industrial – III, Tierra Colorada, distrito y provincia de Paita, departamento de Piura, hacia el establecimiento industrial pesquero, ubicada en Caleta Vegueta, distrito de Vegueta, provincia Huaura, departamento de Lima._x000a_Artículo 2.- Declarar concluida la solicitud de autorización de instalación de plantas de procesamiento pesquero presentada con escrito de registro N° 00026571-2022, por la empresa TECNOLOGICA DE ALIMENTOS S.A., ordenándose el archivamiento de la misma. _x000a_Artículo 3.- Remitir copia de la presente Resolución Directoral a la Dirección General de Supervisión, Fiscalización y Sanción del Despacho Viceministerial de Pesca y Acuicultura del Ministerio de la Producción y disponer su publicación en el Portal Institucional del Ministerio de la Producción (www.gob.pe/produce)."/>
    <s v="DPCHDI"/>
    <m/>
    <m/>
    <m/>
    <x v="5"/>
    <m/>
    <x v="1"/>
    <m/>
    <s v="ACEPTAR DESISTIMIENTO"/>
    <m/>
    <m/>
    <m/>
    <m/>
    <m/>
    <m/>
    <m/>
    <m/>
    <m/>
    <m/>
    <m/>
    <m/>
    <m/>
    <m/>
    <m/>
    <m/>
    <m/>
    <m/>
    <m/>
  </r>
  <r>
    <n v="21"/>
    <x v="20"/>
    <s v="00072258-2022"/>
    <s v="ENERO"/>
    <d v="2023-01-05T00:00:00"/>
    <s v="05/01/2023"/>
    <m/>
    <s v=""/>
    <s v=""/>
    <s v=""/>
    <s v="Aceptar el DESISTIMIENTO formulado por la empresa ESMERALDA CORP S.A.C., respecto a la solicitud de cambio de titular de la licencia de operación para operar la planta de congelado de productos hidrobiológicos de 52.16 t/día de capacidad instalada, ubicada en el establecimiento industrial pesquero de la Autopista Panamericana Sur Km. 18.5, Mz G, Lote 1, distrito San Juan de Miraflores, provincia y departamento de Lima."/>
    <s v="DPCHDI"/>
    <m/>
    <m/>
    <m/>
    <x v="6"/>
    <m/>
    <x v="1"/>
    <s v=" - "/>
    <s v="ACEPTAR DESISTIMIENTO"/>
    <m/>
    <m/>
    <m/>
    <m/>
    <m/>
    <m/>
    <m/>
    <m/>
    <m/>
    <m/>
    <m/>
    <m/>
    <m/>
    <m/>
    <m/>
    <m/>
    <m/>
    <m/>
    <m/>
  </r>
  <r>
    <n v="22"/>
    <x v="21"/>
    <s v="00087859-2022"/>
    <s v="ENERO"/>
    <d v="2023-01-05T00:00:00"/>
    <s v="05/01/2023"/>
    <m/>
    <s v=""/>
    <s v=""/>
    <s v=""/>
    <s v="Modificar la autorización al plan de trabajo denominado: “Estudio de Impacto Ambiental Semi Detallado (EIA-sd) del Estudio Definitivo del Proyecto: &quot;Creación de la Vía de Evitamiento de Tumbes”, otorgada mediante Resolución Directoral N° 00077-2022-PRODUCE/DGPCHDI de fecha 28 de Enero de 2022, a favor del PROYECTO ESPECIAL DE INFRAESTRUCTURA DE TRANSPORTE NACIONAL - PROVIAS NACIONAL, únicamente en el extremo referido al plazo para su ejecución, por doce (12) meses adicionales contados desde el vencimiento de la vigencia de la autorización antes indicada; por lo que, el plazo de la autorización vencerá con fecha 09 de Febrero de 2024."/>
    <s v="DECHDI"/>
    <m/>
    <m/>
    <m/>
    <x v="7"/>
    <m/>
    <x v="1"/>
    <m/>
    <m/>
    <m/>
    <m/>
    <m/>
    <s v="X"/>
    <m/>
    <m/>
    <m/>
    <m/>
    <m/>
    <m/>
    <m/>
    <m/>
    <m/>
    <m/>
    <m/>
    <m/>
    <m/>
    <m/>
    <m/>
  </r>
  <r>
    <n v="23"/>
    <x v="22"/>
    <s v="00087284-2022"/>
    <s v="ENERO"/>
    <d v="2023-01-05T00:00:00"/>
    <s v="05/01/2023"/>
    <m/>
    <s v=""/>
    <s v=""/>
    <s v=""/>
    <s v="Modificar la autorización al plan de trabajo denominado: “Estudio de Impacto Ambiental Semidetallado (EIA-sd) del Estudio Definitivo del Proyecto “Creación de la Vía de Evitamiento a la ciudad de Juanjuí”, otorgada mediante Resolución Directoral N° 00228-2022-PRODUCE/DGPCHDI de fecha 28 de marzo de 2022, a favor del PROYECTO ESPECIAL DE INFRAESTRUCTURA DE TRANSPORTE NACIONAL - PROVIAS NACIONAL, únicamente en el extremo referido al plazo para su ejecución, por doce (12) meses adicionales contados desde el vencimiento de la vigencia de la autorización antes indicada; por lo que, el plazo de la autorización vencerá con fecha 22 de abril de 2024."/>
    <s v="DECHDI"/>
    <m/>
    <m/>
    <m/>
    <x v="7"/>
    <m/>
    <x v="1"/>
    <m/>
    <m/>
    <m/>
    <m/>
    <m/>
    <s v="X"/>
    <m/>
    <m/>
    <m/>
    <m/>
    <m/>
    <m/>
    <m/>
    <m/>
    <m/>
    <m/>
    <m/>
    <m/>
    <m/>
    <m/>
    <m/>
  </r>
  <r>
    <n v="24"/>
    <x v="23"/>
    <s v="00086412-2022"/>
    <s v="ENERO"/>
    <d v="2023-01-05T00:00:00"/>
    <s v="05/01/2023"/>
    <m/>
    <s v=""/>
    <s v=""/>
    <s v=""/>
    <s v="Modificar la autorización al plan de trabajo denominado: “EVALUACIÓN HIDROBIOLÓGICA PARA EL ESTUDIO DE IMPACTO AMBIENTAL DETALLADO (EIA-D) PARA EL PROYECTO “MEJORAMIENTO DE LA CARRETERA IZCUCHACA - HUANTA, TRAMO: IZCUCHACA MAYOCC”, otorgada mediante Resolución Directoral N° 00819-2021-PRODUCE/DGPCHDI de fecha 10 de diciembre de 2021, a favor del PROYECTO ESPECIAL DE INFRAESTRUCTURA DE TRANSPORTE NACIONAL - PROVIAS NACIONAL, únicamente en el extremo referido al plazo para su ejecución, por doce (12) meses adicionales, contados desde el vencimiento de la vigencia de la autorización antes indicada; por lo que, el plazo de la autorización vencerá con fecha 24 de febrero de 2024."/>
    <s v="DECHDI"/>
    <m/>
    <m/>
    <m/>
    <x v="7"/>
    <m/>
    <x v="1"/>
    <m/>
    <m/>
    <m/>
    <m/>
    <m/>
    <s v="X"/>
    <m/>
    <m/>
    <m/>
    <m/>
    <m/>
    <m/>
    <m/>
    <m/>
    <m/>
    <m/>
    <m/>
    <m/>
    <m/>
    <m/>
    <m/>
  </r>
  <r>
    <n v="25"/>
    <x v="24"/>
    <s v="00062273-2022"/>
    <s v="ENERO"/>
    <d v="2023-01-06T00:00:00"/>
    <s v="06/01/2023"/>
    <m/>
    <s v=""/>
    <s v=""/>
    <s v=""/>
    <s v="Otorgar a la empresa CEPSA PERUANA S.A.C., autorización para realizar las actividades de colecta de recursos hidrobiológicos conforme al plan de trabajo denominado: “Monitoreo Hidrobiológico en el marco de los compromisos del Estudio de Impacto Ambiental Detallado (EIA-D) del proyecto de Desarrollo e Instalaciones de Producción del Lote 131”, en atención a la solicitud presentada por escrito con registro N° 00062273-2022, reformulado a través del escrito adjunto con registro N° 00062273-2022-2, por el periodo de ocho (8) meses contados a partir de la notificación de la presente Resolución Directoral."/>
    <s v="DECHDI"/>
    <m/>
    <m/>
    <m/>
    <x v="0"/>
    <m/>
    <x v="0"/>
    <m/>
    <m/>
    <m/>
    <m/>
    <m/>
    <s v="X"/>
    <m/>
    <m/>
    <m/>
    <m/>
    <m/>
    <m/>
    <m/>
    <m/>
    <m/>
    <m/>
    <m/>
    <m/>
    <m/>
    <m/>
    <m/>
  </r>
  <r>
    <n v="26"/>
    <x v="25"/>
    <s v="00064027-2022"/>
    <s v="ENERO"/>
    <d v="2023-01-06T00:00:00"/>
    <s v="06/01/2023"/>
    <m/>
    <s v=""/>
    <s v=""/>
    <s v=""/>
    <s v="Otorgar a la empresa CONSORCIO MINERO HORIZONTE S.A., autorización para realizar las actividades de colecta de recursos hidrobiológicos conforme al plan de trabajo denominado: “Plan de trabajo para la evaluación hidrobiológica en cumplimiento a la Modificación de Estudio de Impacto Ambiental (MEIA) detallado del Proyecto ampliación del depósito de relaves filtrados, cianurados y depósito de desmonte de mina en la quebrada Curaubamba de la Unidad de Minera Parcoy”, en atención a la solicitud presentada por escrito con registro N° 00064027-2022, reformulado a través del escrito adjunto con registro N° 00064027-2022-3, por el periodo de sesenta (60) meses contados a partir de la notificación de la presente Resolución Directoral."/>
    <s v="DECHDI"/>
    <m/>
    <m/>
    <m/>
    <x v="0"/>
    <m/>
    <x v="0"/>
    <m/>
    <m/>
    <m/>
    <m/>
    <m/>
    <s v="X"/>
    <m/>
    <s v="X"/>
    <m/>
    <m/>
    <m/>
    <m/>
    <m/>
    <m/>
    <m/>
    <m/>
    <m/>
    <m/>
    <m/>
    <m/>
    <m/>
  </r>
  <r>
    <n v="27"/>
    <x v="26"/>
    <s v="00064222-2022"/>
    <s v="ENERO"/>
    <d v="2023-01-06T00:00:00"/>
    <s v="06/01/2023"/>
    <m/>
    <s v=""/>
    <s v=""/>
    <s v=""/>
    <s v="Artículo 1.- Otorgar a la empresa SOUTHERN PERU COPPER CORPORATION, SUCURSAL DEL PERÚ, autorización para realizar las actividades de colecta de recursos hidrobiológicos conforme al plan de trabajo denominado: “Monitoreo Hidrobiológico en el Marco del Estudio de Impacto Ambiental del Proyecto Ampliación de la Concentradora Toquepala y Recrecimiento del Embalse de Relaves de Quebrada Honda”, en atención a la solicitud presentada por escrito con registro N° 00064222-2022, reformulado a través del escrito con registro N° 00080760-2022, por el periodo de veinticuatro (24) meses contados a partir de la notificación de la presente Resolución Directoral. El referido plan comprende las siguientes circunscripciones territoriales:"/>
    <s v="DECHDI"/>
    <m/>
    <m/>
    <m/>
    <x v="0"/>
    <m/>
    <x v="0"/>
    <m/>
    <m/>
    <m/>
    <m/>
    <m/>
    <s v="X"/>
    <m/>
    <m/>
    <m/>
    <m/>
    <m/>
    <m/>
    <m/>
    <m/>
    <m/>
    <m/>
    <m/>
    <m/>
    <m/>
    <m/>
    <m/>
  </r>
  <r>
    <n v="28"/>
    <x v="27"/>
    <s v="00164519-2017"/>
    <s v="ENERO"/>
    <d v="2023-01-06T00:00:00"/>
    <s v="06/01/2023"/>
    <n v="22812"/>
    <s v="ENALIZ"/>
    <s v="IO-22812-CM"/>
    <s v="JIMENEZ RAMOS RICARDO MARCIAL Y SRA. GUTIERREZ DE JIMENEZ JUANA PILAR"/>
    <s v="Artículo 1.- Aceptar el desistimiento presentado por el señor JORGE LUIS ZERILLO ESPINOZA respecto de la solicitud de otorgamiento del permiso de pesca para operar la embarcación pesquera de menor escala ENALIZ con matrícula IO-22812-CM y 30.56 m3 de capacidad de bodega, en el marco del Decreto Supremo N° 005-2012-PRODUCE y de la Resolución Ministerial N° 433-2012-PRODUCE, signada con registro N° 00164519-2017 de fecha 10 de noviembre de 2017, dándose por concluido el procedimiento administrativo. _x000a_Artículo 2.- Lo resuelto en el artículo 1 de la presente Resolución Directoral no afecta la vigencia de la Resolución Directoral N° 00277-2021-PRODUCE/DGPCHDI, con la cual se otorgó permiso de pesca para operar la embarcación pesquera de menor escala ENALIZ con matrícula IO-22812-CM y 30.56 m3 de capacidad de bodega a favor de los señores JORGE LUIS ZERILLO ESPINOZA y LOURDES FUENTES NACARINO ROSAS. _x000a_Artículo 3.- Remitir copia de la presente Resolución, a la Dirección General de Supervisión, Fiscalización y Sanción del Despacho Viceministerial de Pesca y Acuicultura del Ministerio de la Producción; a la Dirección General de Capitanías y Guardacostas del Ministerio de Defensa (DICAPI); al Gobierno Regional de Lima, así como disponer su publicación en el Portal Institucional del Ministerio de la Producción (www.gob.pe/produce)."/>
    <s v="DECHDI"/>
    <s v="MENOR ESCALA"/>
    <s v="ANCHOVETA"/>
    <s v="MENOR ESCALA"/>
    <x v="8"/>
    <m/>
    <x v="1"/>
    <m/>
    <m/>
    <m/>
    <m/>
    <s v="X"/>
    <m/>
    <m/>
    <m/>
    <m/>
    <m/>
    <m/>
    <m/>
    <m/>
    <m/>
    <m/>
    <m/>
    <m/>
    <m/>
    <m/>
    <m/>
    <m/>
  </r>
  <r>
    <n v="29"/>
    <x v="28"/>
    <s v="00072125-2022"/>
    <s v="ENERO"/>
    <d v="2023-01-09T00:00:00"/>
    <s v="09/01/2023"/>
    <n v="238"/>
    <s v="TALARA 1"/>
    <s v="CE-0238-PM"/>
    <s v="CFG INVESTMENT S.A.C."/>
    <s v="Otorgar a favor de la empresa CFG INVESTMENT S.A.C., la autorización de incremento de flota para adquirir una embarcación de 347.81 m³ de capacidad de bodega, vía sustitución de la embarcación pesquera no siniestrada TALARA 1 con matrícula CE-0238-PM y 347.81 m³ de capacidad de bodega, para la extracción de los recursos Anchoveta y Sardina con destino al consumo humano indirecto."/>
    <s v="DECHDI"/>
    <s v="CHI"/>
    <m/>
    <m/>
    <x v="9"/>
    <s v="Por Sustitución"/>
    <x v="0"/>
    <m/>
    <m/>
    <m/>
    <m/>
    <s v="X"/>
    <m/>
    <s v="X"/>
    <m/>
    <m/>
    <m/>
    <m/>
    <m/>
    <m/>
    <m/>
    <m/>
    <m/>
    <m/>
    <m/>
    <m/>
    <m/>
    <m/>
  </r>
  <r>
    <n v="30"/>
    <x v="29"/>
    <s v="00078321-2022"/>
    <s v="ENERO"/>
    <d v="2023-01-11T00:00:00"/>
    <s v="11/01/2023"/>
    <m/>
    <s v=""/>
    <s v=""/>
    <s v=""/>
    <s v="Otorgar a la empresa ATN 3 S.A., autorización para realizar las actividades de colecta de recursos hidrobiológicos"/>
    <s v="DECHDI"/>
    <m/>
    <m/>
    <m/>
    <x v="0"/>
    <m/>
    <x v="0"/>
    <m/>
    <m/>
    <m/>
    <m/>
    <m/>
    <s v="X"/>
    <m/>
    <m/>
    <m/>
    <m/>
    <m/>
    <m/>
    <m/>
    <m/>
    <m/>
    <m/>
    <m/>
    <m/>
    <m/>
    <m/>
    <m/>
  </r>
  <r>
    <n v="31"/>
    <x v="30"/>
    <s v="00000890-2023"/>
    <s v="ENERO"/>
    <d v="2023-01-11T00:00:00"/>
    <s v="11/01/2023"/>
    <m/>
    <s v=""/>
    <s v=""/>
    <s v=""/>
    <s v="Rectificar el error material contenido en los considerandos 4 y 8, de la parte considerativa, y el artículo 1 de la parte resolutiva, de la Resolución Directoral 740-2022-PRODUCE/DGPCHDI otorgada a favor de la empresa FENIX POWER PERU S.A"/>
    <s v="DECHDI"/>
    <m/>
    <m/>
    <m/>
    <x v="3"/>
    <m/>
    <x v="1"/>
    <m/>
    <m/>
    <m/>
    <m/>
    <m/>
    <s v="X"/>
    <m/>
    <m/>
    <m/>
    <m/>
    <m/>
    <m/>
    <m/>
    <m/>
    <m/>
    <m/>
    <m/>
    <m/>
    <m/>
    <m/>
    <m/>
  </r>
  <r>
    <n v="32"/>
    <x v="31"/>
    <s v="00085173-2022"/>
    <s v="ENERO"/>
    <d v="2023-01-13T00:00:00"/>
    <s v="13/01/2023"/>
    <n v="18102"/>
    <s v="CRISTO VIENE"/>
    <s v="PL-18102-CM"/>
    <s v="ISIQUE URCIA MARIA CRUZ ;SANCHEZ AZABACHE CASIMIRO"/>
    <s v="Artículo 1.- Declarar que la solicitud de ampliación del plazo para la ejecución de la autorización de incremento de flota dispuesta mediante Resolución Directoral N° 00545-2021-PRODUCE/DGPCHDI de fecha 22 de julio de 2021, a favor del señor CHRISTIAAN JOEL PINTO MAGUIÑA, para la construcción de una nueva embarcación de 50.71 m³ de capacidad de bodega, vía sustitución de la embarcación pesquera no siniestrada CRISTO VIENE con matrícula PL-18102-CM y 50.71 m³ de capacidad de bodega, para la extracción del recurso Anchoveta con destino al consumo humano indirecto; solicitada mediante el escrito con registro N° 00085173- 2022, ha sido aprobada automáticamente a la fecha de presentación de dicha solicitud, en concordancia con el artículo 33 del TUO de la Ley N° 27444."/>
    <s v="DECHDI"/>
    <m/>
    <m/>
    <m/>
    <x v="10"/>
    <m/>
    <x v="0"/>
    <m/>
    <m/>
    <m/>
    <m/>
    <s v="X"/>
    <m/>
    <m/>
    <m/>
    <m/>
    <m/>
    <m/>
    <m/>
    <m/>
    <m/>
    <m/>
    <m/>
    <m/>
    <m/>
    <m/>
    <m/>
    <m/>
  </r>
  <r>
    <n v="33"/>
    <x v="32"/>
    <s v="00081069-2022"/>
    <s v="ENERO"/>
    <d v="2023-01-13T00:00:00"/>
    <s v="13/01/2023"/>
    <n v="16853"/>
    <s v="MICHELA"/>
    <s v="CO-16853-PM"/>
    <s v="PESQUERA DIAMANTE S.A."/>
    <s v="Artículo 1.- Declarar que la solicitud de ampliación del plazo para la ejecución de la autorización de incremento de flota dispuesta mediante Resolución Directoral N° 00406-2021-PRODUCE/DGPCHDI de fecha 31 de mayo de 2021, a favor de la empresa PESQUERA DIAMANTE S.A., para la construcción de una nueva embarcación de 401.17 m3 de capacidad de bodega, vía sustitución de la embarcación pesquera no siniestrada MICHELA con matrícula CO-16853-PM y 401.17 m³ de capacidad de bodega, para la extracción de los recursos Anchoveta y Sardina con destino al consumo humano indirecto y de los recursos Jurel y Caballa con destino al consumo humano directo; solicitada mediante el escrito con registro N° 00081069-2022, ha sido aprobada automáticamente a la fecha de presentación de dicha solicitud, en concordancia con el artículo 32 del TUO de la Ley N° 27444"/>
    <s v="DECHDI"/>
    <m/>
    <m/>
    <m/>
    <x v="10"/>
    <m/>
    <x v="0"/>
    <m/>
    <m/>
    <m/>
    <m/>
    <s v="X"/>
    <m/>
    <m/>
    <m/>
    <m/>
    <m/>
    <m/>
    <m/>
    <m/>
    <m/>
    <m/>
    <m/>
    <m/>
    <m/>
    <m/>
    <m/>
    <m/>
  </r>
  <r>
    <n v="34"/>
    <x v="33"/>
    <s v="00077715-2022"/>
    <s v="ENERO"/>
    <d v="2023-01-13T00:00:00"/>
    <s v="13/01/2023"/>
    <n v="18661"/>
    <s v="ANA ROSA"/>
    <s v="PL-18661-CM"/>
    <s v="CORPORACION DON JULIO S.A.C."/>
    <s v="Declarar que la solicitud de ampliación del plazo para la ejecución de la autorización de incremento de flota dispuesta mediante Resolución Directoral N° 00541-2021-PRODUCE/DGPCHDI de fecha 20 de_x000a_julio de 2021, a favor de la empresa CORPORACION DON JULIO S.A.C., para la construcción de una nueva embarcación de 65.24 m³ de capacidad de bodega, vía sustitución de la embarcación pesquera no siniestrada ANA ROSA con matrícula PL-18661-CM y 65.24 m³ de capacidad de bodega, para la extracción del recurso Anchoveta con destino al consumo humano directo e indirecto y de los recursos Sardina, Jurel y Caballa con destino al consumo humano directo, solicitada mediante el escrito con registro N° 00077715-2022, ha sido aprobada automáticamente a la fecha de presentación de dicha solicitud, en concordancia con el artículo 33 del TUO de la Ley N° 27444."/>
    <s v="DECHDI"/>
    <m/>
    <m/>
    <m/>
    <x v="10"/>
    <m/>
    <x v="0"/>
    <m/>
    <m/>
    <m/>
    <m/>
    <s v="X"/>
    <m/>
    <m/>
    <m/>
    <m/>
    <m/>
    <m/>
    <m/>
    <m/>
    <m/>
    <m/>
    <m/>
    <m/>
    <m/>
    <m/>
    <m/>
    <m/>
  </r>
  <r>
    <n v="35"/>
    <x v="34"/>
    <s v="00005529-2022"/>
    <s v="ENERO"/>
    <d v="2023-01-13T00:00:00"/>
    <s v="13/01/2023"/>
    <n v="22595"/>
    <s v="ROSA MARIA"/>
    <s v="PL-22595-PM"/>
    <s v="GRUPO EMPRESARIAL PESQUERO SANTISTEBAN S.A.C."/>
    <s v="Declarar como no presentada la solicitud de cambio de titular del permiso de pesca para operar la embarcación pesquera ROSA MARIA "/>
    <s v="DECHDI"/>
    <m/>
    <m/>
    <m/>
    <x v="1"/>
    <m/>
    <x v="1"/>
    <s v=" - "/>
    <s v="DECLARAR COMO NO PRESENTADA"/>
    <m/>
    <m/>
    <s v="X"/>
    <m/>
    <m/>
    <m/>
    <m/>
    <m/>
    <m/>
    <m/>
    <m/>
    <m/>
    <m/>
    <m/>
    <m/>
    <m/>
    <m/>
    <m/>
    <m/>
  </r>
  <r>
    <n v="36"/>
    <x v="35"/>
    <s v="00076391-2022"/>
    <s v="ENERO"/>
    <d v="2023-01-13T00:00:00"/>
    <s v="13/01/2023"/>
    <n v="11901"/>
    <s v="JUAN PABLO 2"/>
    <s v="PL-11901-CM"/>
    <s v="GRUPO VIMALCA S.A.C."/>
    <s v="Declarar que la solicitud de ampliación del plazo para la ejecución de la autorización de incremento de flota dispuesta mediante Resolución Directoral N° 00376-2021-PRODUCE/DGPCHDI de fecha 18 de mayo de 2021, a favor de la empresa GRUPO VIMALCA S.A.C., para la construcción de una nueva embarcación de 38 m3 de capacidad de bodega, vía sustitución de la embarcación pesquera no siniestrada JUAN PABLO 2 con matrícula PL-11901-CM y 38 m³ de capacidad de bodega, para la extracción del recurso Anchoveta con destino al consumo humano indirecto y del recurso Sardina con destino al consumo humano directo; solicitada mediante el escrito con registro N° 00076391-2022, ha sido aprobada automáticamente a la fecha de presentación de dicha solicitud, en concordancia con el artículo 33 del TUO de la Ley N° 27444."/>
    <s v="DECHDI"/>
    <m/>
    <m/>
    <m/>
    <x v="10"/>
    <m/>
    <x v="0"/>
    <m/>
    <m/>
    <m/>
    <m/>
    <s v="X"/>
    <m/>
    <m/>
    <m/>
    <m/>
    <m/>
    <m/>
    <m/>
    <m/>
    <m/>
    <m/>
    <m/>
    <m/>
    <m/>
    <m/>
    <m/>
    <m/>
  </r>
  <r>
    <n v="37"/>
    <x v="36"/>
    <s v="00075603-2022"/>
    <s v="ENERO"/>
    <d v="2023-01-13T00:00:00"/>
    <s v="13/01/2023"/>
    <n v="28767"/>
    <s v="LIOBRAND"/>
    <s v="PL-28767-CM"/>
    <s v="GRUPO FERVANA S.A.C"/>
    <s v="Artículo 1.- Aprobar a favor de la empresa GRUPO FERVANA S.A.C. el cambio de titular del permiso de pesca para operar la embarcación pesquera LIOBRAND con matrícula PL-28767-CM y 32.35 m3 de capacidad de bodega, para la extracción de los recursos Anchoveta (Engraulis ringens y Anchoa nasus), Jurel (Trachurus picturatus murphyl), Caballa (Scomber japonicus peruanus), Bonito (Sarda chiliensis chiliensis), Perico (Coryphaena hippirus), Atún (Thunnus albacares, Thunnus obesus y Otras especies de Atún), Barrilete (Katsuwonus pelamis), Cabrilla (Paralabrax humeralis), Cojinova (Seriolella violácea), Congrio (Genypterus maculatus), Corvina (Cilus gilberti), Lisa (Mugil cephalus), Lorna (Sciaena deliciosa), Pámpano (Trachinotus paitensis), Robalo (Centropomus), Suco (Paralonchurus peruanus) y Cachema (Cynoscion analis), con destino al consumo humano directo. _x000a_Artículo 2.- En mérito del cambio de titularidad a que se refiere el artículo 1 de la presente resolución, la empresa GRUPO FERVANA S.A.C.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_x000a_Artículo 3.- En mérito al cambio de titular del permiso de pesca a que se refiere el artículo 1 de la presente resolución, los titulares del permiso de pesca de la embarcación pesquera LIOBRAND con matrícula PL-28767-CM y 32.35 m3 de capacidad de bodega, deberán cumplir las disposiciones normativas vigentes en lo correspondiente al desarrollo de las actividades pesqueras previas a su procesamiento. _x000a_Artículo 4.- Dejar sin efecto la titularidad del permiso de pesca otorgada a favor del señor JOEL ESAUL PALMA LEYTON, a través de la Resolución Directoral N° 224-2017-PRODUCE/DGPCHDI, para operar la embarcación pesquera LIOBRAND con matrícula PL-28767-CM._x000a_Artículo 5.- Excluir al señor JOEL ESAUL PALMA LEYTON del listado a que se refiere el artículo 14 del Reglamento de la Ley General de Pesca; y, el Anexo I de la Resolución Ministerial N° 346-2011-PRODUCE, a fin de incluir en su lugar a la empresa GRUPO FERVANA S.A.C., como titular del permiso de pesca para operar la embarcación pesquera LIOBRAND con matrícula PL-28767-CM. 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m/>
    <m/>
    <m/>
    <m/>
    <m/>
    <m/>
    <m/>
    <m/>
    <m/>
    <m/>
    <m/>
    <m/>
    <m/>
    <m/>
    <m/>
  </r>
  <r>
    <n v="38"/>
    <x v="37"/>
    <s v="00063143-2022"/>
    <s v="ENERO"/>
    <d v="2023-01-16T00:00:00"/>
    <s v="16/01/2023"/>
    <m/>
    <s v=""/>
    <s v=""/>
    <s v=""/>
    <s v="Otorgar a la empresa NEGOCIOS INDUSTRIALES REAL NIRSA S.A., permiso de pesca para operar la embarcación pesquera de cerco de bandera ecuatoriana denominada VIA SIMOUN "/>
    <s v="DECHDI"/>
    <s v="CHD"/>
    <s v="ATUN"/>
    <s v="buque de la CIAT"/>
    <x v="4"/>
    <m/>
    <x v="0"/>
    <m/>
    <m/>
    <m/>
    <m/>
    <s v="X"/>
    <s v="X"/>
    <m/>
    <m/>
    <m/>
    <m/>
    <m/>
    <m/>
    <m/>
    <m/>
    <m/>
    <m/>
    <m/>
    <m/>
    <m/>
    <m/>
    <m/>
  </r>
  <r>
    <n v="39"/>
    <x v="38"/>
    <s v="00083871-2022"/>
    <s v="ENERO"/>
    <d v="2023-01-16T00:00:00"/>
    <s v="16/01/2023"/>
    <m/>
    <s v=""/>
    <s v=""/>
    <s v=""/>
    <s v="Otorgar a la empresa PESQUERA UGAVI S.A., permiso de pesca para operar la embarcación pesquera de cerco de bandera ecuatoriana denominada UGAVI "/>
    <s v="DECHDI"/>
    <s v="CHD"/>
    <s v="ATUN"/>
    <s v="buque de la CIAT"/>
    <x v="4"/>
    <m/>
    <x v="0"/>
    <m/>
    <m/>
    <m/>
    <m/>
    <s v="X"/>
    <s v="X"/>
    <m/>
    <m/>
    <m/>
    <m/>
    <m/>
    <m/>
    <m/>
    <m/>
    <m/>
    <m/>
    <m/>
    <m/>
    <m/>
    <m/>
    <m/>
  </r>
  <r>
    <n v="40"/>
    <x v="39"/>
    <s v="00091494-2022"/>
    <s v="ENERO"/>
    <d v="2023-01-17T00:00:00"/>
    <s v="17/01/2023"/>
    <n v="54871"/>
    <s v="SIEMPRE MI HERNANCITO II"/>
    <s v="PT-54871-PM"/>
    <s v="PANTA DE PERICHE JULIA ;PANTA PANTA JOSE ANDRES ;PANTA PERICHE MARIA CANDIDA ;PERICHE ECA PEDRO CELESTINO"/>
    <s v="Estimar en parte el recurso de reconsideración formulado por la señora MARÍA CANDIDA PANTA PERICHE, en el extremo referido precisando que la nominación de la embarcación pesquera SIEMPRE MI HERNANCITO II con matrícula PT-54871-PM para realizar actividad extractiva durante la Segunda Temporada de Pesca Norte Centro del año 2022, por lo que corresponde incluir a laseñora MARÍA CANDIDA PANTA PERICHE en la nominación otorgada, mediante la Carta N° 00000489-2022-PRODUCE/DGPCHDI, por las consideraciones expuestas en la presente Resolución Directoral,"/>
    <s v="DECHDI"/>
    <m/>
    <m/>
    <m/>
    <x v="11"/>
    <s v="RECONSIDERACION"/>
    <x v="1"/>
    <m/>
    <m/>
    <m/>
    <m/>
    <s v="X"/>
    <m/>
    <m/>
    <m/>
    <m/>
    <m/>
    <m/>
    <m/>
    <m/>
    <m/>
    <m/>
    <m/>
    <m/>
    <m/>
    <m/>
    <m/>
    <m/>
  </r>
  <r>
    <n v="41"/>
    <x v="40"/>
    <s v="00002547-2023"/>
    <s v="ENERO"/>
    <d v="2023-01-18T00:00:00"/>
    <s v="18/01/2023"/>
    <m/>
    <s v=""/>
    <s v=""/>
    <s v=""/>
    <s v="Modificar la autorización al plan de trabajo denominado: “Autorización para colecta y monitoreo de recursos hidrobiológicos para el levantamiento de la Línea de Base del Estudio de Impacto Ambiental del Proyecto de Explotación Katy”, otorgada mediante Resolución Directoral N° 00211- 2022-PRODUCE/DGPCHDI de fecha 18 de marzo de 2022, a favor de la empresa CULTINOR S.A.C., únicamente en el extremo referido al plazo para su ejecución, por doce (12) meses adicionales contados desde el vencimiento de la vigencia de la autorización antes indicada; por lo que, el plazo de la autorización vencerá con fecha 28 de marzo de 2024."/>
    <s v="DECHDI"/>
    <m/>
    <m/>
    <m/>
    <x v="7"/>
    <s v="Modificar la autorización al plan de trabajo únicamente en el extremo referido al plazo para su ejecución"/>
    <x v="1"/>
    <m/>
    <m/>
    <m/>
    <m/>
    <m/>
    <s v="X"/>
    <m/>
    <m/>
    <m/>
    <m/>
    <m/>
    <m/>
    <m/>
    <m/>
    <m/>
    <m/>
    <m/>
    <m/>
    <m/>
    <m/>
    <m/>
  </r>
  <r>
    <n v="42"/>
    <x v="41"/>
    <s v="00091661-2022"/>
    <s v="ENERO"/>
    <d v="2023-01-18T00:00:00"/>
    <s v="18/01/2023"/>
    <m/>
    <s v=""/>
    <s v=""/>
    <s v=""/>
    <s v="Modificar la autorización al plan de trabajo denominado: “Evaluación Hidrobiológica en el área de estudio del Proyecto Apumayo” en el marco del Estudio de Línea Base para la Segunda Modificación del Estudio de Impacto Ambiental (en adelante Segunda MEIA) de la Unidad Minera Apumayo”, otorgada mediante Resolución Directoral N° 00043-2022-PRODUCE/DGPCHDI de fecha 20 de enero de 2022, a favor de la empresa APUMAYO S.A.C., únicamente en el extremo referido al plazo para su ejecución, por doce (12) meses adicionales contados desde el vencimiento de la vigencia de la autorización antes indicada; por lo que, el plazo de la autorización vencerá con fecha 21 de enero de 2024."/>
    <s v="DECHDI"/>
    <m/>
    <m/>
    <m/>
    <x v="7"/>
    <s v="Modificar la autorización al plan de trabajo únicamente en el extremo referido al plazo para su ejecución"/>
    <x v="1"/>
    <m/>
    <m/>
    <m/>
    <m/>
    <m/>
    <s v="X"/>
    <m/>
    <m/>
    <m/>
    <m/>
    <m/>
    <m/>
    <m/>
    <m/>
    <m/>
    <m/>
    <m/>
    <m/>
    <m/>
    <m/>
    <m/>
  </r>
  <r>
    <n v="43"/>
    <x v="42"/>
    <s v="00049234-2022"/>
    <s v="ENERO"/>
    <d v="2023-01-18T00:00:00"/>
    <s v="18/01/2023"/>
    <m/>
    <s v=""/>
    <s v=""/>
    <s v=""/>
    <s v="Otorgar a la empresa PETROLIFERA PETROLEUM DEL PERU S.A.C., autorización para realizar las actividades de colecta de recursos hidrobiológicos "/>
    <s v="DECHDI"/>
    <m/>
    <m/>
    <m/>
    <x v="0"/>
    <m/>
    <x v="0"/>
    <m/>
    <m/>
    <m/>
    <m/>
    <m/>
    <s v="X"/>
    <m/>
    <s v="X"/>
    <m/>
    <m/>
    <m/>
    <m/>
    <m/>
    <m/>
    <m/>
    <m/>
    <m/>
    <m/>
    <m/>
    <m/>
    <m/>
  </r>
  <r>
    <n v="44"/>
    <x v="43"/>
    <s v="00063144-2022"/>
    <s v="ENERO"/>
    <d v="2023-01-19T00:00:00"/>
    <s v="19/01/2023"/>
    <m/>
    <s v=""/>
    <s v=""/>
    <s v=""/>
    <s v="Otorgar a la empresa NEGOCIOS INDUSTRIALES REAL NIRSA S.A., permiso de pesca para operar la embarcación pesquera de cerco de bandera ecuatoriana denominada GABRIELA A "/>
    <s v="DECHDI"/>
    <s v="CHD"/>
    <s v="ATUN"/>
    <s v="buque de la CIAT"/>
    <x v="4"/>
    <m/>
    <x v="0"/>
    <m/>
    <m/>
    <m/>
    <m/>
    <s v="X"/>
    <s v="X"/>
    <m/>
    <m/>
    <m/>
    <m/>
    <m/>
    <m/>
    <m/>
    <m/>
    <m/>
    <m/>
    <m/>
    <m/>
    <m/>
    <m/>
    <m/>
  </r>
  <r>
    <n v="45"/>
    <x v="44"/>
    <s v="00063257-2022"/>
    <s v="ENERO"/>
    <d v="2023-01-19T00:00:00"/>
    <s v="19/01/2023"/>
    <m/>
    <s v=""/>
    <s v=""/>
    <s v=""/>
    <s v="Otorgar a la empresa NEGOCIOS INDUSTRIALES REAL NIRSA S.A., permiso de pesca para operar la embarcación pesquera de cerco de bandera ecuatoriana denominada ROBERTO A  "/>
    <s v="DECHDI"/>
    <s v="CHD"/>
    <s v="ATUN"/>
    <s v="buque de la CIAT"/>
    <x v="4"/>
    <m/>
    <x v="0"/>
    <m/>
    <m/>
    <m/>
    <m/>
    <s v="X"/>
    <s v="X"/>
    <m/>
    <m/>
    <m/>
    <m/>
    <m/>
    <m/>
    <m/>
    <m/>
    <m/>
    <m/>
    <m/>
    <m/>
    <m/>
    <m/>
    <m/>
  </r>
  <r>
    <n v="46"/>
    <x v="45"/>
    <s v="00063261-2022"/>
    <s v="ENERO"/>
    <d v="2023-01-19T00:00:00"/>
    <s v="19/01/2023"/>
    <m/>
    <s v=""/>
    <s v=""/>
    <s v=""/>
    <s v="Otorgar a la empresa MANTARAYA NICARAGUA, SOCIEDAD ANÓNIMA,  permiso de pesca para operar la embarcación pesquera de cerco de bandera nicaragüense denominada MARIA EULOGIA "/>
    <s v="DECHDI"/>
    <s v="CHD"/>
    <s v="ATUN"/>
    <s v="buque de la CIAT"/>
    <x v="4"/>
    <m/>
    <x v="0"/>
    <m/>
    <m/>
    <m/>
    <m/>
    <s v="X"/>
    <s v="X"/>
    <m/>
    <m/>
    <m/>
    <m/>
    <m/>
    <m/>
    <m/>
    <m/>
    <m/>
    <m/>
    <m/>
    <m/>
    <m/>
    <m/>
    <m/>
  </r>
  <r>
    <n v="47"/>
    <x v="46"/>
    <s v="00067747-2022"/>
    <s v="ENERO"/>
    <d v="2023-01-19T00:00:00"/>
    <s v="19/01/2023"/>
    <n v="2270"/>
    <s v="DELFIN 2"/>
    <s v="PL-2270-CM"/>
    <s v="FIESTAS JACINTO CARLOS ALBERTO ;FIESTAS JACINTO ESTEBAN ;FIESTAS JACINTO MAGUIN ;FIESTAS JACINTO ROMAN MACARIO ;FIESTAS JACINTO SEBASTIAN ;FIESTAS JACINTO URCINO"/>
    <s v="Aceptar el desistimiento de la autorización de incremento de flota para la construcción de una nueva e/p vía sustitución de la e/p no siniestrada DELFIN 2 formulado por ROMAN MACARIO, ESTEBAN, URCINO, SEBASTIAN, CARLOS ALBERTO FIESTAS JACINTO y ROSA FIESTAS DE FIESTAS"/>
    <s v="DECHDI"/>
    <m/>
    <m/>
    <m/>
    <x v="9"/>
    <s v="Por Sustitución"/>
    <x v="1"/>
    <m/>
    <s v="ACEPTAR DESISTIMIENTO"/>
    <m/>
    <m/>
    <s v="X"/>
    <m/>
    <m/>
    <m/>
    <m/>
    <m/>
    <m/>
    <m/>
    <m/>
    <m/>
    <m/>
    <m/>
    <m/>
    <m/>
    <m/>
    <m/>
    <m/>
  </r>
  <r>
    <n v="48"/>
    <x v="47"/>
    <s v="00063148-2022"/>
    <s v="ENERO"/>
    <d v="2023-01-19T00:00:00"/>
    <s v="19/01/2023"/>
    <m/>
    <s v=""/>
    <s v=""/>
    <s v=""/>
    <s v="Otorgar a la empresa MANTARAYA FISHING CORP., permiso de pesca para operar la embarcación pesquera de cerco de bandera panameña denominada EL MARQUEZ "/>
    <s v="DECHDI"/>
    <s v="CHD"/>
    <s v="ATUN"/>
    <s v="buque de la CIAT"/>
    <x v="4"/>
    <m/>
    <x v="0"/>
    <m/>
    <m/>
    <m/>
    <m/>
    <s v="X"/>
    <s v="X"/>
    <m/>
    <m/>
    <m/>
    <m/>
    <m/>
    <m/>
    <m/>
    <m/>
    <m/>
    <m/>
    <m/>
    <m/>
    <m/>
    <m/>
    <m/>
  </r>
  <r>
    <n v="49"/>
    <x v="48"/>
    <s v="00064404-2022"/>
    <s v="ENERO"/>
    <d v="2023-01-19T00:00:00"/>
    <s v="19/01/2023"/>
    <n v="16671"/>
    <s v="MI TOMASA BEATRIZ"/>
    <s v="PL-16671-CM"/>
    <s v="FRANCISCO JAVIER TEQUE PUESCAS, LEONCIO WILFREDO TEQUE PUESCAS, MATILDE MARTINEZ JACINTO y JUANA SANTISTEBAN GALAN"/>
    <s v="Artículo 1.- Aprobar a favor de los señores FRANCISCO JAVIER TEQUE PUESCAS, LEONCIO WILFREDO TEQUE PUESCAS, MATILDE MARTINEZ JACINTO y JUANA SANTISTEBAN GALAN el cambio de titular del permiso de pesca para operar la embarcación pesquera MI TOMASA BEATRIZ con matrícula PL-16671-CM y 38.08 m3 de capacidad de bodega, para la extracción de los recursos Anchoveta y Sardina con destino al consumo humano directo e in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MI TOMASA BEATRIZ con matrícula PL16671-CM y 38.08 m3 de capacidad de bodega, deberán cumplir las disposiciones normativas vigentes en lo correspondiente al desarrollo de las actividades pesqueras previas a su procesamiento. _x000a_Artículo 3.- Dejar sin efecto la titularidad del permiso de pesca otorgado a favor del señor LEONCIO WILFREDO TEQUE PUESCAS, ANGELITA LOCONO DE TEQUE, FRANCISCO JAVIER TEQUE PUESCAS, MATILDE MARTINEZ JACINTO, MARCARIO TEQUE PUESCAS y JUANA SATISTEBAN GALAN, a través de la Resolución Directoral N° 594-2015-PRODUCE/DGCHI, para operar la embarcación pesquera MI TOMASA BEATRIZ con matrícula PL-16671-CM. _x000a_Artículo 4.- Excluir a los señores LEONCIO WILFREDO TEQUE PUESCAS, ANGELITA LOCONO DE TEQUE, FRANCISCO JAVIER TEQUE PUESCAS, MATILDE MARTINEZ JACINTO, MARCARIO TEQUE PUESCAS y JUANA SATISTEBAN GALAN, de los listados a que se refiere el artículo 14 del Reglamento de la Ley General de Pesca; y, el Anexo II de la Resolución Ministerial N° 347-2011-PRODUCE, a fin de incluir en su lugar a los señores FRANCISCO JAVIER TEQUE PUESCAS, LEONCIO WILFREDO TEQUE PUESCAS, MATILDE MARTINEZ JACINTO y JUANA SANTISTEBAN GALAN, como titulares del permiso de pesca para operar la embarcación pesquera MI TOMASA BEATRIZ con matrícula PL-16671-CM. _x000a_Artículo 5.- En mérito al cambio de titularidad a que se refiere el artículo 1 de la presente resolución directoral, los señores FRANCISCO JAVIER TEQUE PUESCAS, LEONCIO WILFREDO TEQUE PUESCAS, MATILDE MARTINEZ JACINTO y JUANA SANTISTEBAN GALAN, deberán tener en consideración lo dispuesto por la Resolución Ministerial Nº 781-97-PE y el Decreto Supremo Nº 001-2002-PRODUCE, respecto al recurso Sardina con destino al consumo humano directo e indirecto, comprendido en el permiso de pesca para operar la embarcación pesquera MI TOMASA BEATRIZ con matrícula PL-16671-CM. En cuanto al recurso Anchoveta con destino al consumo humano directo comprendido en el citado permiso de pesca, no podrán realizar actividad extractiva de dicho recurso en concordancia con lo dispuesto en el Reglamento de Ordenamiento Pesquero del Recurso Anchoveta para Consumo Humano Directo; y, en el segundo párrafo del artículo 9 de la Ley General de Pesca. _x000a_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50"/>
    <x v="49"/>
    <s v="00067054-2022"/>
    <s v="ENERO"/>
    <d v="2023-01-24T00:00:00"/>
    <s v="24/01/2023"/>
    <m/>
    <s v=""/>
    <s v=""/>
    <s v=""/>
    <s v="Otorgar a la empresa COMPAÑIA DE MINAS BUENAVENTURA S.A.A., autorización para realizar las actividades de colecta de recursos hidrobiológicos."/>
    <s v="DECHDI"/>
    <m/>
    <m/>
    <m/>
    <x v="0"/>
    <m/>
    <x v="0"/>
    <m/>
    <m/>
    <m/>
    <m/>
    <m/>
    <s v="X"/>
    <m/>
    <m/>
    <m/>
    <m/>
    <m/>
    <m/>
    <m/>
    <m/>
    <m/>
    <m/>
    <m/>
    <m/>
    <m/>
    <m/>
    <m/>
  </r>
  <r>
    <n v="51"/>
    <x v="50"/>
    <s v="00066465-2022"/>
    <s v="ENERO"/>
    <d v="2023-01-24T00:00:00"/>
    <s v="24/01/2023"/>
    <m/>
    <s v=""/>
    <s v=""/>
    <s v=""/>
    <s v="Artículo 1.- Otorgar a la empresa TERMINALES DEL PERÚ, autorización para realizar las_x000a_actividades de colecta de recursos hidrobiológicos conforme al plan de trabajo denominado: “Línea Base_x000a_Hidrobiológica del “Plan de Abandono Parcial de la Tubería Submarina del Terminal de Supe”, en_x000a_atención a la solicitud presentada por escrito con registro N° 00066465-2022, reformulado a través del_x000a_escrito adjunto con registro N° 00086564-2022, por el periodo de seis (6) meses contados a partir de la_x000a_notificación de la presente Resolución Directoral. El referido plan comprende las siguientes_x000a_circunscripciones territoriales:."/>
    <s v="DECHDI"/>
    <m/>
    <m/>
    <m/>
    <x v="0"/>
    <m/>
    <x v="0"/>
    <m/>
    <m/>
    <m/>
    <m/>
    <m/>
    <s v="X"/>
    <m/>
    <m/>
    <m/>
    <m/>
    <m/>
    <m/>
    <m/>
    <m/>
    <m/>
    <m/>
    <m/>
    <m/>
    <m/>
    <m/>
    <m/>
  </r>
  <r>
    <n v="52"/>
    <x v="51"/>
    <s v="00069946-2022"/>
    <s v="ENERO"/>
    <d v="2023-01-24T00:00:00"/>
    <s v="24/01/2023"/>
    <m/>
    <s v=""/>
    <s v=""/>
    <s v=""/>
    <s v="Otorgar a la empresa NEXA RESOURCES PERU S.A.A., autorización para realizar las actividades de colecta de recursos hidrobiológicos conforme al plan de trabajo denominado: Evaluación hidrobiológica para la “Declaración de Impacto Ambiental del Proyecto de Exploración Minera Huarangayoc”, en atención a la solicitud presentada por escrito con registro N° 00069946-2022,_x000a_reformulado a través del escrito adjunto con registro N° 00069946-2022-2, por el periodo de cuatro (4)_x000a_meses contados a partir de la notificación de la presente Resolución Directoral"/>
    <s v="DECHDI"/>
    <m/>
    <m/>
    <m/>
    <x v="0"/>
    <m/>
    <x v="0"/>
    <m/>
    <m/>
    <m/>
    <m/>
    <m/>
    <s v="X"/>
    <m/>
    <m/>
    <m/>
    <m/>
    <m/>
    <m/>
    <m/>
    <m/>
    <m/>
    <m/>
    <m/>
    <m/>
    <m/>
    <m/>
    <m/>
  </r>
  <r>
    <n v="53"/>
    <x v="52"/>
    <s v="00070799-2022"/>
    <s v="ENERO"/>
    <d v="2023-01-24T00:00:00"/>
    <s v="24/01/2023"/>
    <m/>
    <s v=""/>
    <s v=""/>
    <s v=""/>
    <s v="Otorgar a la empresa COMPAÑIA MINERA ZAFRANAL S.A.C., autorización para realizar las actividades de colecta de recursos hidrobiológicos conforme al plan de trabajo denominado: “MONITOREO HIDROBIOLÓGICO ASOCIADO A LA CUARTA MODIFICACIÓN DEL ESTUDIO DE IMPACTO AMBIENTAL SEMIDETALLADO DEL PROYECTO DE EXPLORACIÓN ZAFRANAL 2022-2023”, en atención a la solicitud presentada por escrito con registro N° 00070799-2022, reformulado a través del escrito adjunto con registro N° 00070799-2022-1, por el periodo de doce (12) meses contados a partir de la notificación de la presente Resolución Directoral."/>
    <s v="DECHDI"/>
    <m/>
    <m/>
    <m/>
    <x v="0"/>
    <m/>
    <x v="0"/>
    <m/>
    <m/>
    <m/>
    <m/>
    <m/>
    <s v="X"/>
    <m/>
    <m/>
    <m/>
    <m/>
    <m/>
    <m/>
    <m/>
    <m/>
    <m/>
    <m/>
    <m/>
    <m/>
    <m/>
    <m/>
    <m/>
  </r>
  <r>
    <n v="54"/>
    <x v="53"/>
    <s v="00075330-2022"/>
    <s v="ENERO"/>
    <d v="2023-01-24T00:00:00"/>
    <s v="24/01/2023"/>
    <m/>
    <s v=""/>
    <s v=""/>
    <s v=""/>
    <s v="Otorgar a la empresa AJINOMOTO DEL PERU S.A., autorización para realizar las actividades de colecta de recursos hidrobiológicos conforme al plan de trabajo denominado: “Monitoreo Hidrobiológico en la zona marina de la Playa de Oquendo donde se encuentran ubicados los puntos de monitoreos ambientales del emisario submarino de la Planta AJINOMOTO, en la Provincia Constitucional del Callao”, en atención a la solicitud presentada por escrito con registro N° 00075330-2022, reformulado a través del escrito con registro N° 00089316-2022, por el periodo de dos (2) meses contados a partir de la notificación de la presente Resolución Directoral."/>
    <s v="DECHDI"/>
    <m/>
    <m/>
    <m/>
    <x v="0"/>
    <m/>
    <x v="0"/>
    <m/>
    <m/>
    <m/>
    <m/>
    <m/>
    <s v="X"/>
    <m/>
    <m/>
    <m/>
    <m/>
    <m/>
    <m/>
    <m/>
    <m/>
    <m/>
    <m/>
    <m/>
    <m/>
    <m/>
    <m/>
    <m/>
  </r>
  <r>
    <n v="55"/>
    <x v="54"/>
    <s v="00063993-2022"/>
    <s v="ENERO"/>
    <d v="2023-01-24T00:00:00"/>
    <s v="24/01/2023"/>
    <m/>
    <s v=""/>
    <s v=""/>
    <s v=""/>
    <s v="Otorgar a la empresa YURA S.A., autorización para realizar las actividades de colecta de recursos hidrobiológicos conforme al plan de trabajo denominado: “Monitoreo Hidrobiológico como parte del cumplimiento de las obligaciones dispuestas por el SERNANP y consignadas en la Resolución Directoral N° 561-2019-PRODUCE/DVMYPEI/DIGGAM que aprueba el estudio de Actualización e Integración de las Certificaciones Ambientales de la Planta Industrial y Actividades Conexas de YURA S.A.”, en atención a la solicitud presentada por escrito con registro N° 00063993-2022, reformulado a través del escrito adjunto con registro N° 00063993-2022-1, por el periodo de sesenta (60) meses contados a partir de la notificación de la presente Resolución Directoral"/>
    <s v="DECHDI"/>
    <m/>
    <m/>
    <m/>
    <x v="0"/>
    <m/>
    <x v="0"/>
    <m/>
    <m/>
    <m/>
    <m/>
    <m/>
    <s v="X"/>
    <m/>
    <s v="X"/>
    <m/>
    <m/>
    <m/>
    <m/>
    <m/>
    <m/>
    <m/>
    <m/>
    <m/>
    <m/>
    <m/>
    <m/>
    <m/>
  </r>
  <r>
    <n v="56"/>
    <x v="55"/>
    <s v="00057962-2022"/>
    <s v="ENERO"/>
    <d v="2023-01-24T00:00:00"/>
    <s v="24/01/2023"/>
    <m/>
    <s v=""/>
    <s v=""/>
    <s v=""/>
    <s v="Otorgar a la empresa CERRO DE PASCO RESOURCES SUBSIDIARIA DEL PERU S.A.C., autorización para realizar las actividades de colecta de recursos hidrobiológicos conforme al plan de trabajo denominado: “Estudio Hidrobiológico para la Segunda Modificación del Estudio de Impacto Ambiental Detallado del Proyecto de Explotación de Mina Santander”, en atención a la solicitud presentada por escrito con registro N° 00057962-2022, reformulado a través del escrito adjunto con registro N° 00057962-2022-2, por el periodo de veinticuatro (24) meses contados a partir de la notificación de la presente Resolución Directoral."/>
    <s v="DECHDI"/>
    <m/>
    <m/>
    <m/>
    <x v="0"/>
    <m/>
    <x v="0"/>
    <m/>
    <m/>
    <m/>
    <m/>
    <m/>
    <s v="X"/>
    <m/>
    <m/>
    <m/>
    <m/>
    <m/>
    <m/>
    <m/>
    <m/>
    <m/>
    <m/>
    <m/>
    <m/>
    <m/>
    <m/>
    <m/>
  </r>
  <r>
    <n v="57"/>
    <x v="56"/>
    <s v="00080784-2022"/>
    <s v="ENERO"/>
    <d v="2023-01-25T00:00:00"/>
    <s v="25/01/2023"/>
    <n v="2770"/>
    <s v="DON ROBERTH"/>
    <s v="CE-2770-PM"/>
    <s v="PESQUERA CAPRICORNIO S.A."/>
    <s v="Declarar que la solicitud de modificación del permiso de pesca por cambio de matrícula de la embarcación pesquera DON ROBERTH, de CE-2770-PM a CO-2770-PM, presentada por la empresa PESQUERA CAPRICORNIO S.A., ha sido aprobada automáticamente a la fecha de presentación del escrito con registro N° 00080784-2022, esto es 22 de noviembre de 2022, en concordancia con el artículo 33 del Texto Único Ordenado (TUO) de la Ley Nº 27444, Ley del Procedimiento Administrativo General, aprobado por Decreto Supremo Nº 004-2019-JUS."/>
    <s v="DECHDI"/>
    <m/>
    <m/>
    <m/>
    <x v="12"/>
    <s v="por cambio de matrícula"/>
    <x v="0"/>
    <m/>
    <m/>
    <m/>
    <m/>
    <s v="X"/>
    <m/>
    <m/>
    <m/>
    <m/>
    <m/>
    <m/>
    <m/>
    <m/>
    <m/>
    <m/>
    <m/>
    <m/>
    <m/>
    <m/>
    <m/>
    <m/>
  </r>
  <r>
    <n v="58"/>
    <x v="57"/>
    <s v="00060659-2022"/>
    <s v="ENERO"/>
    <d v="2023-01-25T00:00:00"/>
    <s v="25/01/2023"/>
    <n v="23104"/>
    <s v="MODESTO"/>
    <s v="CO-23104-CM"/>
    <s v="CI?RA PARDO DANIELA ISABEL ;CI?RA PARDO MATIAS EDUARDO ;CI?RA PARDO NICOLAS MATEO ;CI?RA SALAZAR ROSA IVETTE ;CI?RA ZEGARRA ROSA MARIA"/>
    <s v="Otorgar a favor de los señores ROSA MARIA CIÑERA ZEGARRA, NICOLAS MATEO CIÑERA PARDO, MATIAS EDUARDO CIÑERA PARDO, DANIELA ISABEL CIÑERA PARDO y ROSA IVETTE CIÑERA SALAZAR, la autorización de incremento de flota para construir una nueva embarcación pesquera de 108.51 m3 de capacidad de bodega, vía sustitución de la embarcación pesquera MODESTO con matrícula CO-23104-CM y 108.51 m3 de capacidad de bodega, para la extracción del recurso Anchoveta destino al consumo humano indirecto"/>
    <s v="DECHDI"/>
    <m/>
    <m/>
    <m/>
    <x v="9"/>
    <s v="Construcción Por sustitución"/>
    <x v="0"/>
    <m/>
    <m/>
    <m/>
    <m/>
    <s v="X"/>
    <m/>
    <m/>
    <m/>
    <m/>
    <m/>
    <m/>
    <m/>
    <m/>
    <m/>
    <m/>
    <m/>
    <m/>
    <m/>
    <m/>
    <m/>
    <m/>
  </r>
  <r>
    <n v="59"/>
    <x v="58"/>
    <s v="00052314-2022"/>
    <s v="ENERO"/>
    <d v="2023-01-25T00:00:00"/>
    <s v="25/01/2023"/>
    <n v="28927"/>
    <s v="JULIO VALERIANO"/>
    <s v="CE-28927-CM"/>
    <s v="INVERSIONES VIKEYLI E.I.R.L."/>
    <s v="Otorgar a favor de la empresa INVERSIONES VIKEYLI E.I.R.L., la autorización de incremento de flota para construir una nueva embarcación pesquera vía sustitución de la embarcación pesquera no siniestrada JULIO VALERIANO "/>
    <s v="DECHDI"/>
    <m/>
    <m/>
    <m/>
    <x v="9"/>
    <s v="Construcción Por sustitución"/>
    <x v="0"/>
    <m/>
    <m/>
    <m/>
    <m/>
    <s v="X"/>
    <m/>
    <m/>
    <m/>
    <m/>
    <m/>
    <m/>
    <m/>
    <m/>
    <m/>
    <m/>
    <m/>
    <m/>
    <m/>
    <m/>
    <m/>
    <m/>
  </r>
  <r>
    <n v="60"/>
    <x v="59"/>
    <s v="00090805-2022"/>
    <s v="ENERO"/>
    <d v="2023-01-25T00:00:00"/>
    <s v="25/01/2023"/>
    <n v="16854"/>
    <s v="TIBURON 7"/>
    <s v="CO-16854-PM"/>
    <s v="PESQUERA LUCIANA S.A.C"/>
    <s v="Artículo 1.- Ampliar el plazo de vigencia del cambio de titular de permiso de pesca para operar la embarcación pesquera TIBURON 7 con matrícula CO-16854-PM y 438.48 m3 de capacidad de bodega, a favor de la empresa PESQUERA LUCIANA S.A.C., aprobado mediante Resolución Directoral Nº 00671-2022- PRODUCE/DGPCHDI, hasta el 31 de julio de 2023, manteniéndose vigentes todos los demás extremos la mencionada resolución directoral. _x000a_Artículo 2.- Encargar a la Dirección de Extracción Pesquera para Consumo Humano Directo e Indirecto la adopción de acciones correspondientes a la actualización del Listado aprobado por Resolución Ministerial N° 347-2011-PRODUCE para su actualización al vencimiento del plazo dispuesto en el artículo 1 de la presente resolución respecto al anterior titular del permiso de pesca de la embarcación pesquera TIBURON 7 con matrícula CO-16854-PM y 438.48 m3 de capacidad de bodega. _x000a_Artículo 3.- Remitir copia de la presente Resolución Directoral, a la empresa PESQUERA LUCIANA S.A.C. _x000a_Artículo 4.-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31 de julio de 2023"/>
    <m/>
    <m/>
    <m/>
    <s v="X"/>
    <m/>
    <s v="X"/>
    <m/>
    <m/>
    <m/>
    <m/>
    <m/>
    <m/>
    <m/>
    <m/>
    <m/>
    <m/>
    <m/>
    <m/>
    <m/>
    <m/>
  </r>
  <r>
    <n v="61"/>
    <x v="60"/>
    <s v="00072772-2022"/>
    <s v="ENERO"/>
    <d v="2023-01-25T00:00:00"/>
    <s v="25/01/2023"/>
    <m/>
    <s v="ESTELA DE ORO II _x000a_ESTELA DE PLATA_x000a_JUANCHO_x000a_NUEVA RESBALOSA_x000a_SIMON"/>
    <s v="CO-13099-PM_x000a_CO-6255-PM_x000a_CO 12232-PM_x000a_CO-13012-PM_x000a_CO-18517-PM"/>
    <s v=""/>
    <s v="Autorizar la asociación o incorporación definitiva del Porcentaje Máximo de Captura por Embarcación solicitada por la empresa AUSTRAL GROUP S.A.A.;. "/>
    <s v="DECHDI"/>
    <m/>
    <m/>
    <m/>
    <x v="13"/>
    <m/>
    <x v="0"/>
    <m/>
    <m/>
    <m/>
    <m/>
    <s v="X"/>
    <m/>
    <m/>
    <m/>
    <m/>
    <m/>
    <m/>
    <m/>
    <m/>
    <m/>
    <m/>
    <m/>
    <m/>
    <m/>
    <m/>
    <m/>
    <m/>
  </r>
  <r>
    <n v="62"/>
    <x v="61"/>
    <s v="00090367-2022"/>
    <s v="ENERO"/>
    <d v="2023-01-25T00:00:00"/>
    <s v="25/01/2023"/>
    <n v="4120"/>
    <s v="TIBURON 4"/>
    <s v="CE-4120-PM"/>
    <s v="PESQUERA MARBLAU S.A.C"/>
    <s v="Artículo 1.- Ampliar el plazo de vigencia del cambio de titular de permiso de pesca para operar la embarcación pesquera TIBURON 4 con matrícula CE-4120-PM y 251.99 m3 de capacidad de bodega, a favor de la empresa PESQUERA MARBLAU S.A.C., aprobado Directoral Nº 00689-2022-PRODUCE/DGPCHI hasta el 31 de julio de 2023, manteniéndose vigentes todos los demás extremos la mencionada resolución directoral. _x000a_Artículo 2.- Encargar a la Dirección de Extracción Pesquera para Consumo Humano Directo e Indirecto la adopción de acciones correspondientes a la actualización del Listado aprobado por Resolución Ministerial N° 347- 2011-PRODUCE para su actualización al vencimiento del plazo dispuesto en el artículo 1 de la presente resolución respecto al anterior titular del permiso de pesca de la embarcación pesquera TIBURON 4 con matrícula CE-4120- PM y 251.99 m3 de capacidad de bodega. _x000a_Artículo 3.- Remitir copia de la presente Resolución Directoral, a la empresa PESQUERA MARBLAU S.A.C. _x000a_Artículo 4.-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31 de julio de 2023"/>
    <m/>
    <m/>
    <m/>
    <s v="X"/>
    <m/>
    <s v="X"/>
    <m/>
    <m/>
    <m/>
    <m/>
    <m/>
    <m/>
    <m/>
    <m/>
    <m/>
    <m/>
    <m/>
    <m/>
    <m/>
    <m/>
  </r>
  <r>
    <n v="63"/>
    <x v="62"/>
    <s v="00003932-2023"/>
    <s v="ENERO"/>
    <d v="2023-01-26T00:00:00"/>
    <s v="26/01/2023"/>
    <m/>
    <s v=""/>
    <s v=""/>
    <s v=""/>
    <s v="Dejar sin efecto la Resolución Directoral No. 758-2019-PRODUCE/DGPCHDI que aprobó la Directiva Interna No. 002-2019-PRODUCE/DGPCHDI Lineamientos para la Atención de Solicitudes relacionadas con el Otorgamiento de Permisos de Pesca para Operar Embarcaciones de Bandera Extranjera."/>
    <s v="DGPCHDI"/>
    <m/>
    <m/>
    <m/>
    <x v="14"/>
    <s v="NORMATIVA"/>
    <x v="1"/>
    <m/>
    <m/>
    <m/>
    <m/>
    <m/>
    <m/>
    <m/>
    <m/>
    <m/>
    <m/>
    <m/>
    <m/>
    <m/>
    <m/>
    <m/>
    <m/>
    <m/>
    <m/>
    <m/>
    <m/>
    <m/>
  </r>
  <r>
    <n v="64"/>
    <x v="63"/>
    <s v="00003574-2023"/>
    <s v="ENERO"/>
    <d v="2023-01-26T00:00:00"/>
    <s v="26/01/2023"/>
    <m/>
    <s v=""/>
    <s v=""/>
    <s v=""/>
    <s v="Rectificar de Oficio el error material - NEGOCIOS INDUSTRIALES REAL NIRSA S.A"/>
    <s v="DECHDI"/>
    <m/>
    <m/>
    <m/>
    <x v="3"/>
    <m/>
    <x v="1"/>
    <m/>
    <m/>
    <m/>
    <m/>
    <s v="X"/>
    <m/>
    <m/>
    <m/>
    <m/>
    <m/>
    <m/>
    <m/>
    <m/>
    <m/>
    <m/>
    <m/>
    <m/>
    <m/>
    <m/>
    <m/>
    <m/>
  </r>
  <r>
    <n v="65"/>
    <x v="64"/>
    <s v="00003610-2023"/>
    <s v="ENERO"/>
    <d v="2023-01-26T00:00:00"/>
    <s v="26/01/2023"/>
    <m/>
    <s v=""/>
    <s v=""/>
    <s v=""/>
    <s v="Rectificar de Oficio el error material - MANTARAYA NICARAGUA, SOCIEDAD ANÓNIMA"/>
    <s v="DECHDI"/>
    <m/>
    <m/>
    <m/>
    <x v="3"/>
    <m/>
    <x v="1"/>
    <m/>
    <m/>
    <m/>
    <m/>
    <s v="X"/>
    <m/>
    <m/>
    <m/>
    <m/>
    <m/>
    <m/>
    <m/>
    <m/>
    <m/>
    <m/>
    <m/>
    <m/>
    <m/>
    <m/>
    <m/>
    <m/>
  </r>
  <r>
    <n v="66"/>
    <x v="65"/>
    <s v="00003691-2023"/>
    <s v="ENERO"/>
    <d v="2023-01-26T00:00:00"/>
    <s v="26/01/2023"/>
    <m/>
    <s v=""/>
    <s v=""/>
    <s v=""/>
    <s v="Rectificar de Oficio el error material PESQUERA UGAVI S.A"/>
    <s v="DECHDI"/>
    <m/>
    <m/>
    <m/>
    <x v="3"/>
    <m/>
    <x v="1"/>
    <m/>
    <m/>
    <m/>
    <m/>
    <s v="X"/>
    <m/>
    <m/>
    <m/>
    <m/>
    <m/>
    <m/>
    <m/>
    <m/>
    <m/>
    <m/>
    <m/>
    <m/>
    <m/>
    <m/>
    <m/>
    <m/>
  </r>
  <r>
    <n v="67"/>
    <x v="66"/>
    <s v="00003556-2023"/>
    <s v="ENERO"/>
    <d v="2023-01-26T00:00:00"/>
    <s v="26/01/2023"/>
    <m/>
    <s v=""/>
    <s v=""/>
    <s v=""/>
    <s v="Rectificar de oficio el error material CORPFISHTUNA S.A"/>
    <s v="DECHDI"/>
    <m/>
    <m/>
    <m/>
    <x v="3"/>
    <m/>
    <x v="1"/>
    <m/>
    <m/>
    <m/>
    <m/>
    <s v="X"/>
    <m/>
    <m/>
    <m/>
    <m/>
    <m/>
    <m/>
    <m/>
    <m/>
    <m/>
    <m/>
    <m/>
    <m/>
    <m/>
    <m/>
    <m/>
    <m/>
  </r>
  <r>
    <n v="68"/>
    <x v="67"/>
    <s v="00003715-2023"/>
    <s v="ENERO"/>
    <d v="2023-01-26T00:00:00"/>
    <s v="26/01/2023"/>
    <m/>
    <s v=""/>
    <s v=""/>
    <s v=""/>
    <s v="Rectificar de Oficio el error material NEGOCIOS INDUSTRIALES REAL NIRSA S.A., "/>
    <s v="DECHDI"/>
    <m/>
    <m/>
    <m/>
    <x v="3"/>
    <m/>
    <x v="1"/>
    <m/>
    <m/>
    <m/>
    <m/>
    <s v="X"/>
    <m/>
    <m/>
    <m/>
    <m/>
    <m/>
    <m/>
    <m/>
    <m/>
    <m/>
    <m/>
    <m/>
    <m/>
    <m/>
    <m/>
    <m/>
    <m/>
  </r>
  <r>
    <n v="69"/>
    <x v="68"/>
    <s v="00003567-2023"/>
    <s v="ENERO"/>
    <d v="2023-01-26T00:00:00"/>
    <s v="26/01/2023"/>
    <m/>
    <s v=""/>
    <s v=""/>
    <s v=""/>
    <s v="Rectificar de Oficio el error material MANTARAYA FISHING CORP"/>
    <s v="DECHDI"/>
    <m/>
    <m/>
    <m/>
    <x v="3"/>
    <m/>
    <x v="1"/>
    <m/>
    <m/>
    <m/>
    <m/>
    <s v="X"/>
    <m/>
    <m/>
    <m/>
    <m/>
    <m/>
    <m/>
    <m/>
    <m/>
    <m/>
    <m/>
    <m/>
    <m/>
    <m/>
    <m/>
    <m/>
    <m/>
  </r>
  <r>
    <n v="70"/>
    <x v="69"/>
    <s v="00003671-2023"/>
    <s v="ENERO"/>
    <d v="2023-01-26T00:00:00"/>
    <s v="26/01/2023"/>
    <m/>
    <s v=""/>
    <s v=""/>
    <s v=""/>
    <s v="Rectificar de Oficio el error material NEGOCIOS INDUSTRIALES REAL NIRSA S.A., "/>
    <s v="DECHDI"/>
    <m/>
    <m/>
    <m/>
    <x v="3"/>
    <m/>
    <x v="1"/>
    <m/>
    <m/>
    <m/>
    <m/>
    <s v="X"/>
    <m/>
    <m/>
    <m/>
    <m/>
    <m/>
    <m/>
    <m/>
    <m/>
    <m/>
    <m/>
    <m/>
    <m/>
    <m/>
    <m/>
    <m/>
    <m/>
  </r>
  <r>
    <n v="71"/>
    <x v="70"/>
    <s v="00090804-2022"/>
    <s v="ENERO"/>
    <d v="2023-01-26T00:00:00"/>
    <s v="26/01/2023"/>
    <n v="4021"/>
    <s v="TIBURON 9"/>
    <s v="CE-4021-PM"/>
    <s v="PESQUERA ESTRELLITA DEL SUR S.A.C"/>
    <s v="Artículo 1.- Ampliar el plazo de vigencia del cambio de titular de permiso de pesca para operar la embarcación pesquera TIBURON 9 con matrícula CE-4021-PM y 310.71 m3 de capacidad de bodega, a favor de la empresa PESQUERA ESTRELLITA DEL SUR S.A.C., aprobado Directoral Nº 00700-2022- PRODUCE/DGPCHI, modificada mediante Resolución Directoral N° 0017-2023-PRODUCE/DGPCHDI, hasta el 31 de julio de 2023, manteniéndose vigentes todos los demás extremos la mencionada resolución directoral. _x000a_Artículo 2.- Encargar a la Dirección de Extracción Pesquera para Consumo Humano Directo e Indirecto la adopción de acciones correspondientes a la actualización del Listado aprobado por Resolución Ministerial N° 347-2011-PRODUCE para su actualización al vencimiento del plazo dispuesto en el artículo 1 de la presente resolución respecto al anterior titular del permiso de pesca de la embarcación pesquera TIBURON 9 con matrícula CE-4021-PM y 310.71 m3 de capacidad de bodega. _x000a_Artículo 3.- Remitir copia de la presente Resolución Directoral, a la empresa PESQUERA ESTRELLITA DEL SUR S.A.C. _x000a_Artículo 4.-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m/>
    <x v="0"/>
    <s v="31 de julio de 2023"/>
    <m/>
    <m/>
    <m/>
    <s v="X"/>
    <m/>
    <m/>
    <m/>
    <m/>
    <m/>
    <m/>
    <m/>
    <m/>
    <m/>
    <m/>
    <m/>
    <m/>
    <m/>
    <m/>
    <m/>
    <m/>
  </r>
  <r>
    <n v="72"/>
    <x v="71"/>
    <s v="00066150-2022"/>
    <s v="ENERO"/>
    <d v="2023-01-26T00:00:00"/>
    <s v="26/01/2023"/>
    <n v="6188"/>
    <s v="MILAGRO DE LA VIRGEN"/>
    <s v="PT-6188-CM"/>
    <s v="VITE ZETA SANTOS"/>
    <s v="Otorgar a favor del señor SANTOS VITE ZETA, la autorización de incremento de flota para construir una nueva embarcación pesquera de 94.60 m3de capacidad de bodega, vía sustitución de la embarcación pesquera no siniestrada MILAGRO DE LA VIRGEN con matrícula PT-6188-CM y 94.60 m3 de capacidad de bodega, para la extracción del recurso Anchoveta con destino al consumo humano directo e indirecto y del recurso Sardina con destino al consumo humano directo"/>
    <s v="DECHDI"/>
    <m/>
    <m/>
    <m/>
    <x v="9"/>
    <s v="Construcción Por sustitución"/>
    <x v="0"/>
    <m/>
    <m/>
    <m/>
    <m/>
    <s v="X"/>
    <m/>
    <m/>
    <m/>
    <m/>
    <m/>
    <m/>
    <m/>
    <m/>
    <m/>
    <m/>
    <m/>
    <m/>
    <m/>
    <m/>
    <m/>
    <m/>
  </r>
  <r>
    <n v="73"/>
    <x v="72"/>
    <s v="00050577-2022"/>
    <s v="ENERO"/>
    <d v="2023-01-26T00:00:00"/>
    <s v="26/01/2023"/>
    <n v="21084"/>
    <s v="DON ALBERTO"/>
    <s v="PT-21084-PM"/>
    <s v="PESQUERA PACIFICO DEL NORTE S.A.C."/>
    <s v="Otorgar a favor de la empresa FISH LIXAMAR S.A.C., la autorización de incremento de flota para construir una nueva embarcación pesquera de 100 m3 de capacidad de bodega, vía sustitución de la embarcación pesquera no siniestrada DON ALBERTO con matrícula PT-21084-PM y 100 m3 de capacidad de bodega, para la extracción del recurso Anchoveta con destino al consumo humano directo e indirecto y de los recursos Sardina, Jurel y Caballa con destino al consumo humano directo."/>
    <s v="DECHDI"/>
    <m/>
    <m/>
    <m/>
    <x v="9"/>
    <s v="Construcción Por sustitución"/>
    <x v="0"/>
    <m/>
    <m/>
    <m/>
    <m/>
    <s v="X"/>
    <m/>
    <m/>
    <m/>
    <m/>
    <m/>
    <m/>
    <m/>
    <m/>
    <m/>
    <m/>
    <m/>
    <m/>
    <m/>
    <m/>
    <m/>
    <m/>
  </r>
  <r>
    <n v="74"/>
    <x v="73"/>
    <s v="00059957-2022"/>
    <s v="ENERO"/>
    <d v="2023-01-27T00:00:00"/>
    <s v="27/01/2023"/>
    <m/>
    <s v=""/>
    <s v=""/>
    <s v=""/>
    <s v="Declarar en abandono el procedimiento de solicitud cambio de titularidad de la licencia de operación de la planta de procesamiento pesquero presentada por la empresa GER EXPORT S.A"/>
    <s v="DPCHDI"/>
    <m/>
    <m/>
    <m/>
    <x v="6"/>
    <m/>
    <x v="1"/>
    <m/>
    <s v="DECLARAR EN ABANDONO"/>
    <m/>
    <m/>
    <m/>
    <m/>
    <s v="X"/>
    <m/>
    <s v="X"/>
    <m/>
    <m/>
    <m/>
    <m/>
    <m/>
    <m/>
    <m/>
    <m/>
    <m/>
    <m/>
    <m/>
    <m/>
  </r>
  <r>
    <n v="75"/>
    <x v="74"/>
    <s v="00006233-2023"/>
    <s v="ENERO"/>
    <d v="2023-01-27T00:00:00"/>
    <s v="27/01/2023"/>
    <m/>
    <s v=""/>
    <s v=""/>
    <s v=""/>
    <s v="Artículo 1.- Modificar la autorización al plan de trabajo denominado: “Línea Base Biológica del Estudio de Impacto Ambiental detallado del Estudio Definitivo del proyecto “Construcción del puente Nación Asháninca y accesos, ubicado sobre el río Ene en la red vial nacional ruta PE-28C, provincia de Satipo, región Junín”, otorgada mediante Resolución Directoral N° 00210-2022-PRODUCE/DGPCHDI de fecha 18 de Marzo de 2022, a favor delPROYECTO ESPECIAL DE INFRAESTRUCTURA DE TRANSPORTE NACIONAL - PROVIAS NACIONAL, únicamente en el extremo referido al plazo para su ejecución, por seis (6) meses adicionales contados desde el vencimiento de la vigencia de la autorización antes indicada; por lo que, el plazo de la autorización vencerá con fecha 26 de octubre de 2023."/>
    <s v="DECHDI"/>
    <m/>
    <m/>
    <m/>
    <x v="7"/>
    <s v="Modificar la autorización al plan de trabajo únicamente en el extremo referido al plazo para su ejecución"/>
    <x v="1"/>
    <m/>
    <m/>
    <m/>
    <m/>
    <m/>
    <s v="X"/>
    <m/>
    <m/>
    <m/>
    <m/>
    <m/>
    <m/>
    <m/>
    <m/>
    <m/>
    <m/>
    <m/>
    <m/>
    <m/>
    <m/>
    <m/>
  </r>
  <r>
    <n v="76"/>
    <x v="75"/>
    <s v="00047683-2022"/>
    <s v="ENERO"/>
    <d v="2023-01-27T00:00:00"/>
    <s v="27/01/2023"/>
    <m/>
    <s v=""/>
    <s v=""/>
    <s v=""/>
    <s v="Otorgar a el PROYECTO ESPECIAL DE INFRAESTRUCTURA DE TRANSPORTE NACIONAL - PROVIAS NACIONAL, autorización para realizar las actividades de colecta de recursos hidrobiológicos "/>
    <s v="DECHDI"/>
    <m/>
    <m/>
    <m/>
    <x v="0"/>
    <m/>
    <x v="0"/>
    <m/>
    <m/>
    <m/>
    <m/>
    <m/>
    <s v="X"/>
    <m/>
    <m/>
    <m/>
    <m/>
    <m/>
    <m/>
    <m/>
    <m/>
    <m/>
    <m/>
    <m/>
    <m/>
    <m/>
    <m/>
    <m/>
  </r>
  <r>
    <n v="77"/>
    <x v="76"/>
    <s v="00063321-2022"/>
    <s v="ENERO"/>
    <d v="2023-01-27T00:00:00"/>
    <s v="27/01/2023"/>
    <m/>
    <s v=""/>
    <s v=""/>
    <s v=""/>
    <s v="Otorgar a favor de la ciudadana ALICIA LOURDES MARREROS HERRERA, la Autorización para efectuar investigación pesquera especializada sin uso de embarcación"/>
    <s v="DECHDI"/>
    <m/>
    <m/>
    <m/>
    <x v="2"/>
    <m/>
    <x v="0"/>
    <m/>
    <m/>
    <m/>
    <m/>
    <m/>
    <s v="X"/>
    <m/>
    <s v="X"/>
    <m/>
    <m/>
    <m/>
    <m/>
    <m/>
    <m/>
    <m/>
    <m/>
    <m/>
    <m/>
    <m/>
    <m/>
    <m/>
  </r>
  <r>
    <n v="78"/>
    <x v="77"/>
    <s v="00067381-2022"/>
    <s v="ENERO"/>
    <d v="2023-01-27T00:00:00"/>
    <s v="27/01/2023"/>
    <m/>
    <s v=""/>
    <s v=""/>
    <s v=""/>
    <s v="Otorgar a la empresa MARCOBRE S.A.C., autorización para realizar las actividades de colecta de recursos hidrobiológicos "/>
    <s v="DECHDI"/>
    <m/>
    <m/>
    <m/>
    <x v="0"/>
    <m/>
    <x v="0"/>
    <m/>
    <m/>
    <m/>
    <m/>
    <m/>
    <s v="X"/>
    <m/>
    <m/>
    <m/>
    <m/>
    <m/>
    <m/>
    <m/>
    <m/>
    <m/>
    <m/>
    <m/>
    <m/>
    <m/>
    <m/>
    <m/>
  </r>
  <r>
    <n v="79"/>
    <x v="78"/>
    <s v="00068702-2022"/>
    <s v="ENERO"/>
    <d v="2023-01-27T00:00:00"/>
    <s v="27/01/2023"/>
    <m/>
    <s v=""/>
    <s v=""/>
    <s v=""/>
    <s v="Otorgar a la empresa TTT GRUPO MORIQHAWA S.A.C - TTT GM S.A.C., autorización para realizar las actividades de colecta de recursos hidrobiológicos "/>
    <s v="DECHDI"/>
    <m/>
    <m/>
    <m/>
    <x v="0"/>
    <m/>
    <x v="0"/>
    <m/>
    <m/>
    <m/>
    <m/>
    <m/>
    <s v="X"/>
    <m/>
    <s v="X"/>
    <m/>
    <m/>
    <m/>
    <m/>
    <m/>
    <m/>
    <m/>
    <m/>
    <m/>
    <m/>
    <m/>
    <m/>
    <m/>
  </r>
  <r>
    <n v="80"/>
    <x v="79"/>
    <s v="00000581-2023"/>
    <s v="ENERO"/>
    <d v="2023-01-27T00:00:00"/>
    <s v="27/01/2023"/>
    <m/>
    <s v=""/>
    <s v=""/>
    <s v=""/>
    <s v="Otorgar a la empresa FISHECUADOR S.A., representada en el país por los señores Omar Diego Carcovich Jibaja y Eduardo Carcovich Carcovich, permiso de pesca para operar la embarcación pesquera de cerco de bandera ecuatoriana denominada DOÑA CHULE "/>
    <s v="DECHDI"/>
    <s v="CHD"/>
    <s v="ATUN"/>
    <s v="buque de la CIAT"/>
    <x v="4"/>
    <m/>
    <x v="0"/>
    <m/>
    <m/>
    <m/>
    <m/>
    <s v="X"/>
    <s v="X"/>
    <m/>
    <m/>
    <m/>
    <m/>
    <m/>
    <m/>
    <m/>
    <m/>
    <m/>
    <m/>
    <m/>
    <m/>
    <m/>
    <m/>
    <m/>
  </r>
  <r>
    <n v="81"/>
    <x v="80"/>
    <s v="00085743-2022"/>
    <s v="ENERO"/>
    <d v="2023-01-27T00:00:00"/>
    <s v="27/01/2023"/>
    <m/>
    <s v=""/>
    <s v=""/>
    <s v=""/>
    <s v="Otorgar a la empresa PESCAPECES S.A., representada en el país por los señores Omar Diego Carcovich Jibaja y Eduardo Carcovich Carcovich, permiso de pesca para operar la embarcación pesquera de cerco de bandera  ecuatoriana denominada PACIFIC TUNA "/>
    <s v="DECHDI"/>
    <s v="CHD"/>
    <s v="ATUN"/>
    <s v="buque de la CIAT"/>
    <x v="4"/>
    <m/>
    <x v="0"/>
    <m/>
    <m/>
    <m/>
    <m/>
    <s v="X"/>
    <s v="X"/>
    <m/>
    <m/>
    <m/>
    <m/>
    <m/>
    <m/>
    <m/>
    <m/>
    <m/>
    <m/>
    <m/>
    <m/>
    <m/>
    <m/>
    <m/>
  </r>
  <r>
    <n v="82"/>
    <x v="81"/>
    <s v="00090962-2022"/>
    <s v="ENERO"/>
    <d v="2023-01-27T00:00:00"/>
    <s v="27/01/2023"/>
    <m/>
    <s v=""/>
    <s v=""/>
    <s v=""/>
    <s v="Otorgar a la empresa ECUAVESSEL S.A., representada en el país por los señores Omar Diego Carcovich Jibaja y Eduardo Carcovich Carcovich, permiso de pesca para operar la embarcación pesquera de cerco de bandera ecuatoriana denominada AMALIS "/>
    <s v="DECHDI"/>
    <s v="CHD"/>
    <s v="ATUN"/>
    <s v="buque de la CIAT"/>
    <x v="4"/>
    <m/>
    <x v="0"/>
    <m/>
    <m/>
    <m/>
    <m/>
    <s v="X"/>
    <s v="X"/>
    <m/>
    <m/>
    <m/>
    <m/>
    <m/>
    <m/>
    <m/>
    <m/>
    <m/>
    <m/>
    <m/>
    <m/>
    <m/>
    <m/>
    <m/>
  </r>
  <r>
    <n v="83"/>
    <x v="82"/>
    <s v="00091693-2022"/>
    <s v="ENERO"/>
    <d v="2023-01-27T00:00:00"/>
    <s v="27/01/2023"/>
    <n v="4851"/>
    <s v="BEATITA DE HUMAY 3_x000a_BEATITA DE HUMAY 1"/>
    <s v="PL-4851-PM_x000a_PL-10319-PM"/>
    <s v="CUSTODIO HUAMANCHUMO NICOLASA"/>
    <s v="Artículo 1.- Declarar que la solicitud de ampliación del plazo para la ejecución de la autorización de incremento de flota dispuesta mediante Resolución Directoral N° 00540-2021-PRODUCE/DGPCHDI de fecha 20 de julio de 2021, a favor de la señora NICOLASA CUSTODIO HUAMANCHUMO, para la para ampliar la capacidad de bodega de la embarcación pesquera BEATITA DE HUMAY 3 con matrícula PL-4851-PM, de 39.10 m3 a 72.27 m3 , vía sustitución de la embarcación pesquera no siniestrada BEATITA DE HUMAY 1 con matrícula PL-10319-PM y 33.17 m³ de capacidad de bodega, para la extracción del recurso Anchoveta con destino al consumo humano indirecto; solicitada mediante el escrito con registro N°00091693-2022, ha sido aprobada automáticamente a la fecha de presentación de dicha solicitud, en concordancia con el artículo 33 del TUO de la Ley N° 27444."/>
    <s v="DECHDI"/>
    <m/>
    <m/>
    <m/>
    <x v="10"/>
    <m/>
    <x v="0"/>
    <m/>
    <m/>
    <m/>
    <m/>
    <s v="X"/>
    <m/>
    <m/>
    <m/>
    <m/>
    <m/>
    <m/>
    <m/>
    <m/>
    <m/>
    <m/>
    <m/>
    <m/>
    <m/>
    <m/>
    <m/>
    <m/>
  </r>
  <r>
    <n v="84"/>
    <x v="83"/>
    <s v="00070401-2022"/>
    <s v="ENERO"/>
    <d v="2023-01-27T00:00:00"/>
    <s v="27/01/2023"/>
    <n v="1766"/>
    <s v="BELISSA"/>
    <s v="HO-1766-CM"/>
    <s v="PESQUERA KEOPS S.A.C."/>
    <s v="Declarar en abandono el procedimiento de solicitud de cambio de titular del permiso de pesca para operar la embarcación pesquera BELISSA "/>
    <s v="DECHDI"/>
    <m/>
    <m/>
    <m/>
    <x v="1"/>
    <m/>
    <x v="1"/>
    <s v=" - "/>
    <s v="DECLARAR EN ABANDONO"/>
    <m/>
    <m/>
    <s v="X"/>
    <m/>
    <m/>
    <m/>
    <m/>
    <m/>
    <m/>
    <m/>
    <m/>
    <m/>
    <m/>
    <m/>
    <m/>
    <m/>
    <m/>
    <m/>
    <m/>
  </r>
  <r>
    <n v="85"/>
    <x v="84"/>
    <s v="00091556-2022"/>
    <s v="ENERO"/>
    <d v="2023-01-27T00:00:00"/>
    <s v="27/01/2023"/>
    <m/>
    <s v=""/>
    <s v=""/>
    <s v=""/>
    <s v="Otorgar a la empresa PACIFICTUNA S.A., representada en el país por los señores Omar Diego Carcovich Jibaja y Eduardo Carcovich Carcovich, permiso de pesca para operar la embarcación pesquera de cerco de bandera ecuatoriana denominada DOÑA TULA "/>
    <s v="DECHDI"/>
    <s v="CHD"/>
    <s v="ATUN"/>
    <s v="buque de la CIAT"/>
    <x v="4"/>
    <m/>
    <x v="0"/>
    <m/>
    <m/>
    <m/>
    <m/>
    <s v="X"/>
    <s v="X"/>
    <m/>
    <m/>
    <m/>
    <m/>
    <m/>
    <m/>
    <m/>
    <m/>
    <m/>
    <m/>
    <m/>
    <m/>
    <m/>
    <m/>
    <m/>
  </r>
  <r>
    <n v="86"/>
    <x v="85"/>
    <s v="00075687-2022"/>
    <s v="ENERO"/>
    <d v="2023-01-27T00:00:00"/>
    <s v="27/01/2023"/>
    <m/>
    <s v=""/>
    <s v=""/>
    <s v=""/>
    <s v="Otorgar a la empresa GAS NATURAL DE LIMA Y CALLAO S.A., autorización para realizar las actividades de colecta de recursos hidrobiológicos "/>
    <s v="DECHDI"/>
    <m/>
    <m/>
    <m/>
    <x v="0"/>
    <m/>
    <x v="0"/>
    <m/>
    <m/>
    <m/>
    <m/>
    <m/>
    <s v="X"/>
    <m/>
    <m/>
    <m/>
    <m/>
    <m/>
    <m/>
    <m/>
    <m/>
    <m/>
    <m/>
    <m/>
    <m/>
    <m/>
    <m/>
    <m/>
  </r>
  <r>
    <n v="87"/>
    <x v="86"/>
    <s v="00075680-2022"/>
    <s v="ENERO"/>
    <d v="2023-01-27T00:00:00"/>
    <s v="27/01/2023"/>
    <m/>
    <s v=""/>
    <s v=""/>
    <s v=""/>
    <s v="Otorgar a la empresa GAS NATURAL DE LIMA Y CALLAO S.A., autorización para realizar las actividades de colecta de recursos hidrobiológicos "/>
    <s v="DECHDI"/>
    <m/>
    <m/>
    <m/>
    <x v="0"/>
    <m/>
    <x v="0"/>
    <m/>
    <m/>
    <m/>
    <m/>
    <m/>
    <s v="X"/>
    <m/>
    <m/>
    <m/>
    <m/>
    <m/>
    <m/>
    <m/>
    <m/>
    <m/>
    <m/>
    <m/>
    <m/>
    <m/>
    <m/>
    <m/>
  </r>
  <r>
    <n v="88"/>
    <x v="87"/>
    <s v="00075401-2022"/>
    <s v="ENERO"/>
    <d v="2023-01-27T00:00:00"/>
    <s v="27/01/2023"/>
    <m/>
    <s v=""/>
    <s v=""/>
    <s v=""/>
    <s v="Otorgar a la empresa SOUTHERN PERU COPPER CORPORATION, SUCURSAL DEL PERÚ, autorización para realizar las actividades de colecta de recursos hidrobiológicos"/>
    <s v="DECHDI"/>
    <m/>
    <m/>
    <m/>
    <x v="0"/>
    <m/>
    <x v="0"/>
    <m/>
    <m/>
    <m/>
    <m/>
    <m/>
    <s v="X"/>
    <m/>
    <m/>
    <m/>
    <m/>
    <m/>
    <m/>
    <m/>
    <m/>
    <m/>
    <m/>
    <m/>
    <m/>
    <m/>
    <m/>
    <m/>
  </r>
  <r>
    <n v="89"/>
    <x v="88"/>
    <s v="00074493-2022"/>
    <s v="ENERO"/>
    <d v="2023-01-27T00:00:00"/>
    <s v="27/01/2023"/>
    <m/>
    <s v=""/>
    <s v=""/>
    <s v=""/>
    <s v="Otorgar a la empresa GAS NATURAL DE LIMA Y CALLAO S.A., autorización para realizar las actividades de colecta de recursos hidrobiológicos "/>
    <s v="DECHDI"/>
    <m/>
    <m/>
    <m/>
    <x v="0"/>
    <m/>
    <x v="0"/>
    <m/>
    <m/>
    <m/>
    <m/>
    <m/>
    <s v="X"/>
    <m/>
    <m/>
    <m/>
    <m/>
    <m/>
    <m/>
    <m/>
    <m/>
    <m/>
    <m/>
    <m/>
    <m/>
    <m/>
    <m/>
    <m/>
  </r>
  <r>
    <n v="90"/>
    <x v="89"/>
    <s v="00088474-2022"/>
    <s v="ENERO"/>
    <d v="2023-01-30T00:00:00"/>
    <s v="30/01/2023"/>
    <m/>
    <s v=""/>
    <s v=""/>
    <s v=""/>
    <s v="Otorgar a la empresa ALETAMARILLA S.A., permiso de pesca para operar la embarcación pesquera de cerco de bandera ecuatoriana denominada DOÑA NANCY ."/>
    <s v="DECHDI"/>
    <s v="CHD"/>
    <s v="ATUN"/>
    <s v="buque de la CIAT"/>
    <x v="4"/>
    <m/>
    <x v="0"/>
    <m/>
    <m/>
    <m/>
    <m/>
    <s v="X"/>
    <s v="X"/>
    <m/>
    <m/>
    <m/>
    <m/>
    <m/>
    <m/>
    <m/>
    <m/>
    <m/>
    <m/>
    <m/>
    <m/>
    <m/>
    <m/>
    <m/>
  </r>
  <r>
    <n v="91"/>
    <x v="90"/>
    <s v="00087641-2022"/>
    <s v="ENERO"/>
    <d v="2023-01-30T00:00:00"/>
    <s v="30/01/2023"/>
    <m/>
    <s v=""/>
    <s v=""/>
    <s v=""/>
    <s v="Otorgar a la empresa AACH HOLDING COMPANY LLC., permiso de pesca para operar la embarcación pesquera de cerco de bandera estadounidense denominada ISABELLA "/>
    <s v="DECHDI"/>
    <s v="CHD"/>
    <s v="ATUN"/>
    <s v="buque de la CIAT"/>
    <x v="4"/>
    <m/>
    <x v="0"/>
    <m/>
    <m/>
    <m/>
    <m/>
    <s v="X"/>
    <s v="X"/>
    <m/>
    <m/>
    <m/>
    <m/>
    <m/>
    <m/>
    <m/>
    <m/>
    <m/>
    <m/>
    <m/>
    <m/>
    <m/>
    <m/>
    <m/>
  </r>
  <r>
    <n v="92"/>
    <x v="91"/>
    <s v="00088470-2022"/>
    <s v="ENERO"/>
    <d v="2023-01-30T00:00:00"/>
    <s v="30/01/2023"/>
    <m/>
    <s v=""/>
    <s v=""/>
    <s v=""/>
    <s v="Otorgar a la empresa AACH HOLDING COMPANY LLC., permiso de pesca para operar la embarcación pesquera de cerco de bandera estadounidense denominada DANIELA "/>
    <s v="DECHDI"/>
    <s v="CHD"/>
    <s v="ATUN"/>
    <s v="buque de la CIAT"/>
    <x v="4"/>
    <m/>
    <x v="0"/>
    <m/>
    <m/>
    <m/>
    <m/>
    <s v="X"/>
    <s v="X"/>
    <m/>
    <m/>
    <m/>
    <m/>
    <m/>
    <m/>
    <m/>
    <m/>
    <m/>
    <m/>
    <m/>
    <m/>
    <m/>
    <m/>
    <m/>
  </r>
  <r>
    <n v="93"/>
    <x v="92"/>
    <s v="00070829-2022"/>
    <s v="ENERO"/>
    <d v="2023-01-30T00:00:00"/>
    <s v="30/01/2023"/>
    <m/>
    <s v=""/>
    <s v=""/>
    <s v=""/>
    <s v="Otorgar a la empresa MINERA CHINALCO PERU S.A., autorización para realizar las actividades de colecta de recursos hidrobiológicos."/>
    <s v="DECHDI"/>
    <m/>
    <m/>
    <m/>
    <x v="0"/>
    <m/>
    <x v="0"/>
    <m/>
    <m/>
    <m/>
    <m/>
    <m/>
    <s v="X"/>
    <m/>
    <m/>
    <m/>
    <m/>
    <m/>
    <m/>
    <m/>
    <m/>
    <m/>
    <m/>
    <m/>
    <m/>
    <m/>
    <m/>
    <m/>
  </r>
  <r>
    <n v="94"/>
    <x v="93"/>
    <s v="00072264-2022"/>
    <s v="ENERO"/>
    <d v="2023-01-30T00:00:00"/>
    <s v="30/01/2023"/>
    <m/>
    <s v=""/>
    <s v=""/>
    <s v=""/>
    <s v="Otorgar a la empresa COMPAÑIA MINERA KOLPA S.A., autorización para realizar las actividades de colecta de recursos hidrobiológicos."/>
    <s v="DECHDI"/>
    <m/>
    <m/>
    <m/>
    <x v="0"/>
    <m/>
    <x v="0"/>
    <m/>
    <m/>
    <m/>
    <m/>
    <m/>
    <s v="X"/>
    <m/>
    <m/>
    <m/>
    <m/>
    <m/>
    <m/>
    <m/>
    <m/>
    <m/>
    <m/>
    <m/>
    <m/>
    <m/>
    <m/>
    <m/>
  </r>
  <r>
    <n v="95"/>
    <x v="94"/>
    <s v="00085422-2022"/>
    <s v="ENERO"/>
    <d v="2023-01-30T00:00:00"/>
    <s v="30/01/2023"/>
    <n v="45"/>
    <s v="MAGALY"/>
    <s v="CO-0045-CM"/>
    <s v="ESPINO ROSAS EVELYN MAGALY"/>
    <s v="Artículo 1.- Como consecuencia de lo resuelto en la Resolución Viceministerial N° 00111-2022- PRODUCE/DVPA, corresponde asignar el Porcentaje Máximo de Captura por Embarcación (PMCE) y el Límite Máximo de Captura por Embarcación (LMCE) a la embarcación pesquera MAGALY con matrícula CO-0045-CM, según el siguiente detalle_x000a_Artículo 2.- Modificar el Listado de Asignación de los Porcentajes Máximos de Captura por Embarcación (PMCE) para la Zona Norte – Centro aprobado por Resolución Directoral N° 843-2008- PRODUCE/DGEPP y el Listado de Asignación de los Porcentajes Máximos de Captura por Embarcación (PMCE) para la Zona Sur aprobado por Resolución Directoral N° 376-2009-PRODUCE/DGEPP, en concordancia con el artículo 10 de Reglamento del Decreto Legislativo N° 1084 aprobado por Decreto Supremo N° 021-2008-PRODUCE. _x000a_Artículo 3.- Incluir el permiso de pesca otorgado mediante la presente resolución, en los listados a que se refiere el artículo 14 del Reglamento de la Ley General de Pesca, comprendidos en el Anexo II de la Resolución Ministerial N° 347-2011-PRODUCE._x000a_ Artículo 4.- Encargar a la Dirección de Extracción para Consumo Humano Directo e Indirecto la adopción de acciones destinadas a la modificación de los listados de asignación de PMCE y LMCE correspondientes, en concordancia con lo dispuesto en la presente resolución directoral. _x000a_Artículo 5.- Remitir copia de la presente resolución, al Despacho Viceministerial de Pesca y Acuicultu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7"/>
    <s v="PMCE"/>
    <x v="0"/>
    <m/>
    <m/>
    <m/>
    <m/>
    <s v="X"/>
    <m/>
    <m/>
    <m/>
    <m/>
    <m/>
    <m/>
    <m/>
    <m/>
    <m/>
    <m/>
    <m/>
    <m/>
    <m/>
    <m/>
    <m/>
    <m/>
  </r>
  <r>
    <n v="96"/>
    <x v="95"/>
    <s v="00079925-2022"/>
    <s v="ENERO"/>
    <d v="2023-01-31T00:00:00"/>
    <s v="31/01/2023"/>
    <m/>
    <s v="CASACA_x000a_ROSA II"/>
    <s v="CO-12234-PM_x000a_CO-16948-PM"/>
    <s v=""/>
    <s v="Otorgar a favor de la empresa AUSTRAL GROUP S.A.A. la autorización de incremento de flota para adquirir una embarcación pesquera de 955.1 m3 de capacidad de bodega, vía sustitución de las capacidades de bodega de las embarcaciones pesqueras no siniestradas CASACA con matrícula CO-12234-PM y 520.77 m³ de capacidad de bodega, y de la embarcación no siniestrada ROSA II con matrícula CO-16948-PM y 441.20 m³ de capacidad de bodega, para la extracción de los recursos Anchoveta y Sardina para el consumo humano indirecto."/>
    <s v="DECHDI"/>
    <m/>
    <m/>
    <m/>
    <x v="9"/>
    <s v="Por Sustitución"/>
    <x v="0"/>
    <m/>
    <m/>
    <m/>
    <m/>
    <s v="X"/>
    <m/>
    <m/>
    <m/>
    <m/>
    <m/>
    <m/>
    <m/>
    <m/>
    <m/>
    <m/>
    <m/>
    <m/>
    <m/>
    <m/>
    <m/>
    <m/>
  </r>
  <r>
    <n v="97"/>
    <x v="96"/>
    <s v="00080780-2022"/>
    <s v="FEBRERO"/>
    <d v="2023-02-01T00:00:00"/>
    <s v="01/02/2023"/>
    <n v="6387"/>
    <s v="CAPRICORNIO 5"/>
    <s v="CE-6387-PM"/>
    <s v="PESQUERA CAPRICORNIO S.A."/>
    <s v="Declarar que la solicitud de modificación del permiso de pesca por cambio de matrícula de la embarcación pesquera CAPRICORNIO 5, de CE-6387-PM a CO-6387-PM, presentada por la empresa PESQUERA CAPRICORNIO S.A., ha sido aprobada automáticamente a la fecha de presentación del escrito con registro N° 00080780-2022, esto es 22 de noviembre de 2022, en concordancia con el artículo 33 del Texto Único Ordenado (TUO) de la Ley Nº 27444, Ley del Procedimiento Administrativo General, aprobado por Decreto Supremo Nº 004-2019-JUS."/>
    <s v="DECHDI"/>
    <m/>
    <m/>
    <m/>
    <x v="12"/>
    <s v="por cambio de matrícula"/>
    <x v="0"/>
    <m/>
    <m/>
    <m/>
    <m/>
    <s v="X"/>
    <m/>
    <m/>
    <m/>
    <m/>
    <m/>
    <m/>
    <m/>
    <m/>
    <m/>
    <m/>
    <m/>
    <m/>
    <m/>
    <m/>
    <m/>
    <m/>
  </r>
  <r>
    <n v="98"/>
    <x v="97"/>
    <s v="00004438-2021"/>
    <s v="FEBRERO"/>
    <d v="2023-02-01T00:00:00"/>
    <s v="01/02/2023"/>
    <m/>
    <s v=""/>
    <s v=""/>
    <s v=""/>
    <s v="Declarar la conclusión del procedimiento de queja por defectos de tramitación, sin pronunciamiento sobre el fondo, formulada por la señora MARIA DEL ROSARIO LA JARA COLONIO "/>
    <s v="DPCHDI"/>
    <m/>
    <m/>
    <m/>
    <x v="15"/>
    <m/>
    <x v="1"/>
    <m/>
    <m/>
    <m/>
    <m/>
    <m/>
    <m/>
    <m/>
    <m/>
    <m/>
    <m/>
    <m/>
    <m/>
    <m/>
    <m/>
    <m/>
    <m/>
    <m/>
    <m/>
    <m/>
    <m/>
    <m/>
  </r>
  <r>
    <n v="99"/>
    <x v="98"/>
    <s v="00072874-2022"/>
    <s v="FEBRERO"/>
    <d v="2023-02-01T00:00:00"/>
    <s v="01/02/2023"/>
    <n v="27032"/>
    <s v="TIMOTEO II"/>
    <s v="CO-27032-CM"/>
    <s v="PESQUERA KEOPS S.A.C."/>
    <s v="Declarar en abandono el procedimiento de solicitud de cambio de titular del permiso de pesca para operar la embarcación pesquera TIMOTEO II presentada por la empresa LA CALADA S.A.C. "/>
    <s v="DECHDI"/>
    <m/>
    <m/>
    <m/>
    <x v="1"/>
    <m/>
    <x v="1"/>
    <s v=" - "/>
    <s v="DECLARAR EN ABANDONO"/>
    <m/>
    <m/>
    <s v="X"/>
    <m/>
    <m/>
    <m/>
    <m/>
    <m/>
    <m/>
    <m/>
    <m/>
    <m/>
    <m/>
    <m/>
    <m/>
    <m/>
    <m/>
    <m/>
    <m/>
  </r>
  <r>
    <n v="100"/>
    <x v="99"/>
    <s v="00072877-2022"/>
    <s v="FEBRERO"/>
    <d v="2023-02-01T00:00:00"/>
    <s v="01/02/2023"/>
    <n v="23162"/>
    <s v="DINA"/>
    <s v="CE-23162-CM"/>
    <s v="PESQUERA KEOPS S.A.C."/>
    <s v="Declarar en abandono el procedimiento de solicitud de cambio de titular del permiso de pesca para operar la embarcación pesquera DINA presentada por la empresa LA CALADA S.A.C. "/>
    <s v="DECHDI"/>
    <m/>
    <m/>
    <m/>
    <x v="1"/>
    <m/>
    <x v="1"/>
    <s v=" - "/>
    <s v="DECLARAR EN ABANDONO"/>
    <m/>
    <m/>
    <s v="X"/>
    <m/>
    <m/>
    <m/>
    <m/>
    <m/>
    <m/>
    <m/>
    <m/>
    <m/>
    <m/>
    <m/>
    <m/>
    <m/>
    <m/>
    <m/>
    <m/>
  </r>
  <r>
    <n v="101"/>
    <x v="100"/>
    <s v="00072885-2022"/>
    <s v="FEBRERO"/>
    <d v="2023-02-01T00:00:00"/>
    <s v="01/02/2023"/>
    <n v="4569"/>
    <s v="FERNANDOS III"/>
    <s v="PT-4569-BM"/>
    <s v="PESQUERA KEOPS S.A.C."/>
    <s v="Declarar en abandono el procedimiento de solicitud de cambio de titular del permiso de pesca para operar la embarcación pesquera FERNANDOS III "/>
    <s v="DECHDI"/>
    <m/>
    <m/>
    <m/>
    <x v="1"/>
    <m/>
    <x v="1"/>
    <s v=" - "/>
    <s v="DECLARAR EN ABANDONO"/>
    <m/>
    <m/>
    <s v="X"/>
    <m/>
    <m/>
    <m/>
    <m/>
    <m/>
    <m/>
    <m/>
    <m/>
    <m/>
    <m/>
    <m/>
    <m/>
    <m/>
    <m/>
    <m/>
    <m/>
  </r>
  <r>
    <n v="102"/>
    <x v="101"/>
    <s v="00072891-2022"/>
    <s v="FEBRERO"/>
    <d v="2023-02-01T00:00:00"/>
    <s v="01/02/2023"/>
    <n v="28831"/>
    <s v="LUCERITO"/>
    <s v="HO-28831-CM"/>
    <s v="PESQUERA KEOPS S.A.C."/>
    <s v="Declarar en abandono el procedimiento de solicitud de cambio de titular del permiso de pesca para operar la embarcación pesquera LUCERITO presentada por la empresa LA CALADA S.A.C. "/>
    <s v="DECHDI"/>
    <m/>
    <m/>
    <m/>
    <x v="1"/>
    <m/>
    <x v="1"/>
    <s v=" - "/>
    <s v="DECLARAR EN ABANDONO"/>
    <m/>
    <m/>
    <s v="X"/>
    <m/>
    <m/>
    <m/>
    <m/>
    <m/>
    <m/>
    <m/>
    <m/>
    <m/>
    <m/>
    <m/>
    <m/>
    <m/>
    <m/>
    <m/>
    <m/>
  </r>
  <r>
    <n v="103"/>
    <x v="102"/>
    <s v="00059457-2022"/>
    <s v="FEBRERO"/>
    <d v="2023-02-01T00:00:00"/>
    <s v="01/02/2023"/>
    <n v="3658"/>
    <s v="MI JOSE RAYMUNDO"/>
    <s v="PL-3658-CM"/>
    <s v="MAR &amp; JU S.A.C"/>
    <s v="Artículo 1.- Aceptar la renuncia a la extracción de los recursos Anchoveta y Sardina con destino al consumo humano directo, comprendidos en el permiso de pesca para operar la embarcación pesquera MI JOSE RAYMUNDO con matrícula PL-3658-CM. _x000a_Artículo 2.- Aprobar a favor de la empresa MAR &amp; JU S.A.C. el cambio de titular del permiso de pesca para operar la embarcación pesquera MI JOSE RAYMUNDO con matrícula PL-3658-CM y 42.19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º 1084. _x000a_Artículo 3.- En mérito al permiso de pesca a que se refiere el artículo 2 de la presente resolución, el titular del permiso de pesca de la embarcación pesquera MI JOSE RAYMUNDO con matrícula PL-3658-CM y 42.19 m3 de capacidad de bodega, deberá cumplir las disposiciones normativas vigentes en lo correspondiente al desarrollo de las actividades pesqueras previas a su procesamiento. _x000a_Artículo 4.- Dejar sin efecto la titularidad del permiso de pesca otorgada a favor del señor MARCELINO BANCES LLAUCE a través de la Resolución Directoral N° 033-2003-PRE/P-LL y modificatoria; para operar la embarcación pesquera MI JOSE RAYMUNDO con matrícula PL-3658-CM._x000a_Artículo 5.- Excluir al señor MARCELINO BANCES LLAUCE, de los listados a que se refiere el artículo 14 del Reglamento de la Ley General de Pesca; y, el Anexo II de la Resolución Ministerial Nº 347-2011-PRODUCE, a fin de incluir en su lugar a la empresa MAR &amp; JU S.A.C., como titular del permiso de pesca para operar la embarcación pesquera MI JOSE RAYMUNDO con matrícula PL-3658-CM. _x000a_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104"/>
    <x v="103"/>
    <s v="00072887-2022"/>
    <s v="FEBRERO"/>
    <d v="2023-02-01T00:00:00"/>
    <s v="01/02/2023"/>
    <n v="23623"/>
    <s v="CELESTINA I"/>
    <s v="IO-23623-CM"/>
    <s v="PESQUERA KEOPS S.A.C."/>
    <s v="Declarar en abandono el procedimiento de solicitud de cambio de titular del permiso de pesca para operar la embarcación pesquera CELESTINA I ; presentada por la empresa LA CALADA S.A.C. "/>
    <s v="DECHDI"/>
    <m/>
    <m/>
    <m/>
    <x v="1"/>
    <m/>
    <x v="1"/>
    <s v=" - "/>
    <s v="DECLARAR EN ABANDONO"/>
    <m/>
    <m/>
    <s v="X"/>
    <m/>
    <m/>
    <m/>
    <m/>
    <m/>
    <m/>
    <m/>
    <m/>
    <m/>
    <m/>
    <m/>
    <m/>
    <m/>
    <m/>
    <m/>
    <m/>
  </r>
  <r>
    <n v="105"/>
    <x v="104"/>
    <s v="00072897-2022"/>
    <s v="FEBRERO"/>
    <d v="2023-02-01T00:00:00"/>
    <s v="01/02/2023"/>
    <n v="969"/>
    <s v="KIKO I"/>
    <s v="CE-0969-CM"/>
    <s v="PESQUERA KEOPS S.A.C."/>
    <s v="Declarar en abandono el procedimiento de solicitud de cambio de titular del permiso de pesca para operar la embarcación pesquera KIKO I presentada por la empresa LA CALADA S.A.C."/>
    <s v="DECHDI"/>
    <m/>
    <m/>
    <m/>
    <x v="1"/>
    <m/>
    <x v="1"/>
    <s v=" - "/>
    <s v="DECLARAR EN ABANDONO"/>
    <m/>
    <m/>
    <s v="X"/>
    <m/>
    <m/>
    <m/>
    <m/>
    <m/>
    <m/>
    <m/>
    <m/>
    <m/>
    <m/>
    <m/>
    <m/>
    <m/>
    <m/>
    <m/>
    <m/>
  </r>
  <r>
    <n v="106"/>
    <x v="105"/>
    <s v="00072892-2022"/>
    <s v="FEBRERO"/>
    <d v="2023-02-01T00:00:00"/>
    <s v="01/02/2023"/>
    <n v="4887"/>
    <s v="PILAR"/>
    <s v="CO-04887-CM"/>
    <s v="PESQUERA KEOPS S.A.C."/>
    <s v="Declarar en abandono el procedimiento de solicitud de cambio de titular del permiso de pesca para operar la embarcación pesquera PILAR presentada por la empresa LA CALADA S.A.C. "/>
    <s v="DECHDI"/>
    <m/>
    <m/>
    <m/>
    <x v="1"/>
    <m/>
    <x v="1"/>
    <s v=" - "/>
    <s v="DECLARAR EN ABANDONO"/>
    <m/>
    <m/>
    <s v="X"/>
    <m/>
    <m/>
    <m/>
    <m/>
    <m/>
    <m/>
    <m/>
    <m/>
    <m/>
    <m/>
    <m/>
    <m/>
    <m/>
    <m/>
    <m/>
    <m/>
  </r>
  <r>
    <n v="107"/>
    <x v="106"/>
    <s v="00087921-2022"/>
    <s v="FEBRERO"/>
    <d v="2023-02-01T00:00:00"/>
    <s v="01/02/2023"/>
    <m/>
    <s v=""/>
    <s v=""/>
    <s v=""/>
    <s v="Otorgar a la empresa COMPAÑÍA SUR TUNA SURTUNA S.A., permiso de pesca para operar la embarcación pesquera de cerco de bandera ecuatoriana denominada ADRIA DEL MAR "/>
    <s v="DECHDI"/>
    <s v="CHD"/>
    <s v="ATUN"/>
    <s v="buque de la CIAT"/>
    <x v="4"/>
    <m/>
    <x v="0"/>
    <m/>
    <m/>
    <m/>
    <m/>
    <s v="X"/>
    <s v="X"/>
    <m/>
    <m/>
    <m/>
    <m/>
    <m/>
    <m/>
    <m/>
    <m/>
    <m/>
    <m/>
    <m/>
    <m/>
    <m/>
    <m/>
    <m/>
  </r>
  <r>
    <n v="108"/>
    <x v="107"/>
    <s v="00087658-2022"/>
    <s v="FEBRERO"/>
    <d v="2023-02-01T00:00:00"/>
    <s v="01/02/2023"/>
    <m/>
    <s v=""/>
    <s v=""/>
    <s v=""/>
    <s v="Otorgar a la empresa PESQUERA MIRIAM, S.A., permiso de pesca para operar la embarcación pesquera de cerco de bandera panameña denominada LJUBICA ."/>
    <s v="DECHDI"/>
    <s v="CHD"/>
    <s v="ATUN"/>
    <s v="buque de la CIAT"/>
    <x v="4"/>
    <m/>
    <x v="0"/>
    <m/>
    <m/>
    <m/>
    <m/>
    <s v="X"/>
    <s v="X"/>
    <m/>
    <m/>
    <m/>
    <m/>
    <m/>
    <m/>
    <m/>
    <m/>
    <m/>
    <m/>
    <m/>
    <m/>
    <m/>
    <m/>
    <m/>
  </r>
  <r>
    <n v="109"/>
    <x v="108"/>
    <s v="00005897-2023"/>
    <s v="FEBRERO"/>
    <d v="2023-02-01T00:00:00"/>
    <s v="01/02/2023"/>
    <m/>
    <s v=""/>
    <s v=""/>
    <s v=""/>
    <s v="Otorgar a la empresa ELVAYKA KYOEI S.A., representada en el país por el señor Mario Alfonso Miranda Eyzaguirre, permiso de pesca para operar la embarcación pesquera de cerco de bandera ecuatoriana denominada DON IGILIO "/>
    <s v="DECHDI"/>
    <s v="CHD"/>
    <s v="ATUN"/>
    <s v="buque de la CIAT"/>
    <x v="4"/>
    <m/>
    <x v="0"/>
    <m/>
    <m/>
    <m/>
    <m/>
    <s v="X"/>
    <s v="X"/>
    <m/>
    <m/>
    <m/>
    <m/>
    <m/>
    <m/>
    <m/>
    <m/>
    <m/>
    <m/>
    <m/>
    <m/>
    <m/>
    <m/>
    <m/>
  </r>
  <r>
    <n v="110"/>
    <x v="109"/>
    <s v="00005907-2023"/>
    <s v="FEBRERO"/>
    <d v="2023-02-01T00:00:00"/>
    <s v="01/02/2023"/>
    <m/>
    <s v=""/>
    <s v=""/>
    <s v=""/>
    <s v="Otorgar a la empresa PESQUERA DOÑAROGE S.A., representada en el país por el señor Mario Alfonso Miranda Eyzaguirre, permiso de pesca para operar la embarcación pesquera de cerco de bandera ecuatoriana denominada DOÑA ROGE "/>
    <s v="DECHDI"/>
    <s v="CHD"/>
    <s v="ATUN"/>
    <s v="buque de la CIAT"/>
    <x v="4"/>
    <m/>
    <x v="0"/>
    <m/>
    <m/>
    <m/>
    <m/>
    <s v="X"/>
    <s v="X"/>
    <m/>
    <m/>
    <m/>
    <m/>
    <m/>
    <m/>
    <m/>
    <m/>
    <m/>
    <m/>
    <m/>
    <m/>
    <m/>
    <m/>
    <m/>
  </r>
  <r>
    <n v="111"/>
    <x v="110"/>
    <s v="00005895-2023"/>
    <s v="FEBRERO"/>
    <d v="2023-02-01T00:00:00"/>
    <s v="01/02/2023"/>
    <m/>
    <s v=""/>
    <s v=""/>
    <s v=""/>
    <s v="Otorgar a la empresa ELVAYKA KYOEI S.A., representada en el país por Mario Alfonso Miranda Eyzaguirre, permiso de pesca para operar la embarcación pesquera de cerco de bandera ecuatoriana denominada CHIARA"/>
    <s v="DECHDI"/>
    <s v="CHD"/>
    <s v="ATUN"/>
    <s v="buque de la CIAT"/>
    <x v="4"/>
    <m/>
    <x v="0"/>
    <m/>
    <m/>
    <m/>
    <m/>
    <s v="X"/>
    <s v="X"/>
    <m/>
    <m/>
    <m/>
    <m/>
    <m/>
    <m/>
    <m/>
    <m/>
    <m/>
    <m/>
    <m/>
    <m/>
    <m/>
    <m/>
    <m/>
  </r>
  <r>
    <n v="112"/>
    <x v="111"/>
    <s v="00005904-2023"/>
    <s v="FEBRERO"/>
    <d v="2023-02-01T00:00:00"/>
    <s v="01/02/2023"/>
    <m/>
    <s v=""/>
    <s v=""/>
    <s v=""/>
    <s v="Otorgar a la empresa PESQUERA DOÑAMARUJA S.A., representada en el país por el señor Mario Alfonso Miranda Eyzaguirre, permiso de pesca para operar la embarcación pesquera de cerco de bandera ecuatoriana denominada DOÑA MARUJA "/>
    <s v="DECHDI"/>
    <s v="CHD"/>
    <s v="ATUN"/>
    <s v="buque de la CIAT"/>
    <x v="4"/>
    <m/>
    <x v="0"/>
    <m/>
    <m/>
    <m/>
    <m/>
    <s v="X"/>
    <s v="X"/>
    <m/>
    <m/>
    <m/>
    <m/>
    <m/>
    <m/>
    <m/>
    <m/>
    <m/>
    <m/>
    <m/>
    <m/>
    <m/>
    <m/>
    <m/>
  </r>
  <r>
    <n v="113"/>
    <x v="112"/>
    <s v="00005908-2023"/>
    <s v="FEBRERO"/>
    <d v="2023-02-01T00:00:00"/>
    <s v="01/02/2023"/>
    <m/>
    <s v=""/>
    <s v=""/>
    <s v=""/>
    <s v="Otorgar a la empresa ELVAYKA KYOEI S.A., representada en el país por el señor Mario Alfonso Miranda Eyzaguirre, permiso de pesca para operar la embarcación pesquera de cerco de bandera ecuatoriana denominada GIULIETTA "/>
    <s v="DECHDI"/>
    <s v="CHD"/>
    <s v="ATUN"/>
    <s v="buque de la CIAT"/>
    <x v="4"/>
    <m/>
    <x v="0"/>
    <m/>
    <m/>
    <m/>
    <m/>
    <s v="X"/>
    <s v="X"/>
    <m/>
    <m/>
    <m/>
    <m/>
    <m/>
    <m/>
    <m/>
    <m/>
    <m/>
    <m/>
    <m/>
    <m/>
    <m/>
    <m/>
    <m/>
  </r>
  <r>
    <n v="114"/>
    <x v="113"/>
    <s v="00005902-2023"/>
    <s v="FEBRERO"/>
    <d v="2023-02-01T00:00:00"/>
    <s v="01/02/2023"/>
    <m/>
    <s v=""/>
    <s v=""/>
    <s v=""/>
    <s v="Otorgar a la empresa PESQUERA DON BARTOLO S.A., representada en el país por Mario Alfonso Miranda Eyzaguirre, permiso de pesca para operar la embarcación pesquera de cerco de bandera ecuatoriana denominada DON BARTOLO."/>
    <s v="DECHDI"/>
    <s v="CHD"/>
    <s v="ATUN"/>
    <s v="buque de la CIAT"/>
    <x v="4"/>
    <m/>
    <x v="0"/>
    <m/>
    <m/>
    <m/>
    <m/>
    <s v="X"/>
    <s v="X"/>
    <m/>
    <m/>
    <m/>
    <m/>
    <m/>
    <m/>
    <m/>
    <m/>
    <m/>
    <m/>
    <m/>
    <m/>
    <m/>
    <m/>
    <m/>
  </r>
  <r>
    <n v="115"/>
    <x v="114"/>
    <s v="00003006-2023"/>
    <s v="FEBRERO"/>
    <d v="2023-02-01T00:00:00"/>
    <s v="01/02/2023"/>
    <m/>
    <s v=""/>
    <s v=""/>
    <s v=""/>
    <s v="Otorgar a la empresa BUEHS BOWEN DANIEL ROBERTO, representada en el país por los señores Omar Diego Carcovich Jibaja y Eduardo Carcovich Carcovich, permiso de pesca para operar la embarcación pesquera de cerco de bandera ecuatoriana denominada CAP. BERNY B"/>
    <s v="DECHDI"/>
    <s v="CHD"/>
    <s v="ATUN"/>
    <s v="buque de la CIAT"/>
    <x v="4"/>
    <m/>
    <x v="0"/>
    <m/>
    <m/>
    <m/>
    <m/>
    <s v="X"/>
    <s v="X"/>
    <m/>
    <m/>
    <m/>
    <m/>
    <m/>
    <m/>
    <m/>
    <m/>
    <m/>
    <m/>
    <m/>
    <m/>
    <m/>
    <m/>
    <m/>
  </r>
  <r>
    <n v="116"/>
    <x v="115"/>
    <s v="00088480-2022"/>
    <s v="FEBRERO"/>
    <d v="2023-02-01T00:00:00"/>
    <s v="01/02/2023"/>
    <m/>
    <s v=""/>
    <s v=""/>
    <s v=""/>
    <s v="Otorgar a la empresa FISHECUADOR S.A., representada en el país por los señores Omar Diego Carcovich Jibaja y Eduardo Carcovich Carcovich, permiso de pesca para operar la embarcación pesquera de cerco de bandera ecuatoriana denominada EASTERN PACIFIC "/>
    <s v="DECHDI"/>
    <s v="CHD"/>
    <s v="ATUN"/>
    <s v="buque de la CIAT"/>
    <x v="4"/>
    <m/>
    <x v="0"/>
    <m/>
    <m/>
    <m/>
    <m/>
    <s v="X"/>
    <s v="X"/>
    <m/>
    <m/>
    <m/>
    <m/>
    <m/>
    <m/>
    <m/>
    <m/>
    <m/>
    <m/>
    <m/>
    <m/>
    <m/>
    <m/>
    <m/>
  </r>
  <r>
    <n v="117"/>
    <x v="116"/>
    <s v="00087664-2022"/>
    <s v="FEBRERO"/>
    <d v="2023-02-01T00:00:00"/>
    <s v="01/02/2023"/>
    <m/>
    <s v=""/>
    <s v=""/>
    <s v=""/>
    <s v="Otorgar a la empresa CAPITAL PROPERTY INTERNATIONAL INC., representada en el país por los señores Omar Diego Carcovich Jibaja y Eduardo Carcovich Carcovich, permiso de pesca para operar la embarcación pesquera de cerco de bandera panameña denominada DIVA MARIA "/>
    <s v="DECHDI"/>
    <s v="CHD"/>
    <s v="ATUN"/>
    <s v="buque de la CIAT"/>
    <x v="4"/>
    <m/>
    <x v="0"/>
    <m/>
    <m/>
    <m/>
    <m/>
    <s v="X"/>
    <s v="X"/>
    <m/>
    <m/>
    <m/>
    <m/>
    <m/>
    <m/>
    <m/>
    <m/>
    <m/>
    <m/>
    <m/>
    <m/>
    <m/>
    <m/>
    <m/>
  </r>
  <r>
    <n v="118"/>
    <x v="117"/>
    <s v="00068215-2022"/>
    <s v="FEBRERO"/>
    <d v="2023-02-01T00:00:00"/>
    <s v="01/02/2023"/>
    <m/>
    <s v=""/>
    <s v=""/>
    <s v=""/>
    <s v="Otorgar a la empresa NEXA RESOURCES ATACOCHA S.A.A., autorización para realizar las actividades de colecta de recursos hidrobiológicos "/>
    <s v="DECHDI"/>
    <m/>
    <m/>
    <m/>
    <x v="0"/>
    <m/>
    <x v="0"/>
    <m/>
    <m/>
    <m/>
    <m/>
    <s v="X"/>
    <s v="X"/>
    <m/>
    <m/>
    <m/>
    <m/>
    <m/>
    <m/>
    <m/>
    <m/>
    <m/>
    <m/>
    <m/>
    <m/>
    <m/>
    <m/>
    <m/>
  </r>
  <r>
    <n v="119"/>
    <x v="118"/>
    <s v="00005909-2023"/>
    <s v="FEBRERO"/>
    <d v="2023-02-01T00:00:00"/>
    <s v="01/02/2023"/>
    <m/>
    <s v=""/>
    <s v=""/>
    <s v=""/>
    <s v="Otorgar a la empresa TRANSMARINA C.A., representada en el país por el señor Mario Alfonso Miranda Eyzaguirre, permiso de pesca para operar la embarcación pesquera de cerco de bandera ecuatoriana denominada MIRANDA "/>
    <s v="DECHDI"/>
    <s v="CHD"/>
    <s v="ATUN"/>
    <s v="buque de la CIAT"/>
    <x v="4"/>
    <m/>
    <x v="0"/>
    <m/>
    <m/>
    <m/>
    <m/>
    <s v="X"/>
    <s v="X"/>
    <m/>
    <m/>
    <m/>
    <m/>
    <m/>
    <m/>
    <m/>
    <m/>
    <m/>
    <m/>
    <m/>
    <m/>
    <m/>
    <m/>
    <m/>
  </r>
  <r>
    <n v="120"/>
    <x v="119"/>
    <s v="00081250-2022"/>
    <s v="FEBRERO"/>
    <d v="2023-02-01T00:00:00"/>
    <s v="01/02/2023"/>
    <m/>
    <s v=""/>
    <s v=""/>
    <s v=""/>
    <s v="Otorgar a la empresa CONCESIONARIA TRANSMISORA REQUE TUMBES S.A.C., autorización para realizar las actividades de colecta de recursos hidrobiológicos "/>
    <s v="DECHDI"/>
    <m/>
    <m/>
    <m/>
    <x v="0"/>
    <m/>
    <x v="0"/>
    <m/>
    <m/>
    <m/>
    <m/>
    <m/>
    <s v="X"/>
    <m/>
    <m/>
    <m/>
    <m/>
    <m/>
    <m/>
    <m/>
    <m/>
    <m/>
    <m/>
    <m/>
    <m/>
    <m/>
    <m/>
    <m/>
  </r>
  <r>
    <n v="121"/>
    <x v="120"/>
    <s v="00087652-2022"/>
    <s v="FEBRERO"/>
    <d v="2023-02-01T00:00:00"/>
    <s v="01/02/2023"/>
    <m/>
    <s v=""/>
    <s v=""/>
    <s v=""/>
    <s v="Otorgar a la empresa ELMACORP S.A., representada en el país por los señores Omar Diego Carcovich Jibaja y Eduardo Carcovich Carcovich, permiso de pesca para operar la embarcación pesquera de cerco de bandera ecuatoriana denominada ARIETE "/>
    <s v="DECHDI"/>
    <s v="CHD"/>
    <s v="ATUN"/>
    <s v="buque de la CIAT"/>
    <x v="4"/>
    <m/>
    <x v="0"/>
    <m/>
    <m/>
    <m/>
    <m/>
    <s v="X"/>
    <s v="X"/>
    <m/>
    <m/>
    <m/>
    <m/>
    <m/>
    <m/>
    <m/>
    <m/>
    <m/>
    <m/>
    <m/>
    <m/>
    <m/>
    <m/>
    <m/>
  </r>
  <r>
    <n v="122"/>
    <x v="121"/>
    <s v="00089250-2022"/>
    <s v="FEBRERO"/>
    <d v="2023-02-01T00:00:00"/>
    <s v="01/02/2023"/>
    <m/>
    <s v=""/>
    <s v=""/>
    <s v=""/>
    <s v="Otorgar a la empresa INTELPESCA S.A., representada en el país por los señores Omar Diego Carcovich Jibaja y Eduardo Carcovich Carcovich, permiso de pesca para operar la embarcación pesquera de cerco de bandera ecuatoriana denominada CONNIE JEAN TWO "/>
    <s v="DECHDI"/>
    <s v="CHD"/>
    <s v="ATUN"/>
    <s v="buque de la CIAT"/>
    <x v="4"/>
    <m/>
    <x v="0"/>
    <m/>
    <m/>
    <m/>
    <m/>
    <s v="X"/>
    <s v="X"/>
    <m/>
    <m/>
    <m/>
    <m/>
    <m/>
    <m/>
    <m/>
    <m/>
    <m/>
    <m/>
    <m/>
    <m/>
    <m/>
    <m/>
    <m/>
  </r>
  <r>
    <n v="123"/>
    <x v="122"/>
    <s v="00087653-2022"/>
    <s v="FEBRERO"/>
    <d v="2023-02-01T00:00:00"/>
    <s v="01/02/2023"/>
    <m/>
    <s v=""/>
    <s v=""/>
    <s v=""/>
    <s v="Otorgar a la empresa PACIFIC MERCANTIL TUNA S.A., representada en el país por los señores Omar Diego Carcovich Jibaja y Eduardo Carcovich Carcovich, permiso de pesca para operar la embarcación pesquera de cerco de bandera panameña denominada JUAN PABLO II "/>
    <s v="DECHDI"/>
    <s v="CHD"/>
    <s v="ATUN"/>
    <s v="buque de la CIAT"/>
    <x v="4"/>
    <m/>
    <x v="0"/>
    <m/>
    <m/>
    <m/>
    <m/>
    <s v="X"/>
    <s v="X"/>
    <m/>
    <m/>
    <m/>
    <m/>
    <m/>
    <m/>
    <m/>
    <m/>
    <m/>
    <m/>
    <m/>
    <m/>
    <m/>
    <m/>
    <m/>
  </r>
  <r>
    <n v="124"/>
    <x v="123"/>
    <s v="00077299-2022"/>
    <s v="FEBRERO"/>
    <d v="2023-02-02T00:00:00"/>
    <s v="02/02/2023"/>
    <m/>
    <s v=""/>
    <s v=""/>
    <s v=""/>
    <s v="Artículo 1.-Otorgar a favor de los señores FRANCISCO JAVIER TEQUE PUESCAS, LEONCIO WILFREDO TEQUE PUESCAS, MATILDE MARTINEZ JACINTO y JUANA SANTISTEBAN GALAN, la autorización de incremento de flota para construir una nueva embarcación pesquera de 38.08 m³, de capacidad de bodega, vía sustitución de la embarcación pesquera no siniestrada MI TOMASA BEATRIZ con matrícula PL-16671-CM y 38.08 m³ de capacidad de bodega, para la extracción de los recursos Anchoveta y Sardina con destino al consumo humano directo e indirecto. _x000a_Artículo 2.- La autorización de incremento de flota a que se refiere el artículo 1 de la presente Resolución Directoral, queda condicionada al cumplimiento de las sanciones administrativas referidas en el numeral 10.1 del considerando 10 de la presente resolución, vinculadas a la embarcación que será sustituida MI TOMASA BEATRIZ con matrícula PL-16671-CM. _x000a_Artículo 3- Incluir la autorización de incremento de flota a que se refiere el artículo 1 de la presente Resolución Directoral, en el Anexo VI de la Resolución Ministerial Nº 347-2011-PRODUCE. _x000a_Artículo 4.- La embarcación pesquera no siniestrada MI TOMASA BEATRIZ con matrícula PL-16671-CM y 38.08 m³ de capacidad de bodega, podrá seguir operando hasta que la nueva embarcación materia de la presente autorización, ejecute el incremento de flota y solicite la obtención del permiso de pesca. Asimismo, los señores FRANCISCO JAVIER TEQUE PUESCAS, LEONCIO WILFREDO TEQUE PUESCAS, MATILDE MARTINEZ JACINTO y JUANA SANTISTEBAN GALAN, deberán acreditar la certificación expresa que prueba la destrucción o desguace de la mencionada embarcación pesquera, emitida por la autoridad marítima, como requisito previo para el otorgamiento del permiso de pesca a la nueva embarcación pesquera; en concordancia con lo dispuesto en el artículo 9 del Reglamento de la Ley Nº 26920. _x000a_Artículo 5.- La vigencia de la autorización de incremento de flota a que se refiere el artículo 2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os señores FRANCISCO JAVIER TEQUE PUESCAS, LEONCIO WILFREDO TEQUE PUESCAS, MATILDE MARTINEZ JACINTO y JUANA SANTISTEBAN GALAN, no acreditan la ejecución total dentro del plazo otorgado, o de su ampliatoria, o esta ejecución es distinta a los términos aprobados, incurren en causal de caducidad de la autorización de incremento de flota, de conformidad con lo dispuesto en el subnumeral 37.1.6 del numeral 37.1 del referido artículo. _x000a_Artículo 6.- Los señores FRANCISCO JAVIER TEQUE PUESCAS, LEONCIO WILFREDO TEQUE PUESCAS, MATILDE MARTINEZ JACINTO y JUANA SANTISTEBAN GALAN podrán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_x000a_Artículo 7.- El permiso de pesca para operar la nueva embarcación pesquera deberá solicitarse dentro del plazo de un (1) año contado a partir de la acreditación del término de la construcción de dicha embarcación, de conformidad con lo dispuesto en el numeral 28-A.3 del artículo 28-A del Reglamento de la Ley General de Pesca, incorporado por el artículo 3 del Decreto Supremo N° 004-2020-PRODUCE. _x000a_Artículo 8.- En mérito a la autorización de incremento de flota a que se refiere el artículo 1 de la presente Resolución Directoral, los señores FRANCISCO JAVIER TEQUE PUESCAS, LEONCIO WILFREDO TEQUE PUESCAS, MATILDE MARTINEZ JACINTO y JUANA SANTISTEBAN GALAN deberá tener en consideración lo dispuesto por la Resolución Ministerial Nº 781-97-PE y el Decreto Supremo Nº 001-2002-PRODUCE, respecto a la extracción del recurso Sardina con destino al consumo humano directo e indirecto comprendido en el permiso de pesca para operar la embarcación pesquera MI TOMASA BEATRIZ con matrícula PL-16671-CM, objeto de sustitución. En cuanto a la extracción del recurso Anchoveta con destino al consumo humano directo comprendido en el aludido permiso de pesca, no podrá realizar actividad extractiva del mencionado recurso para dicho destino conforme a lo dispuesto en el Reglamento de Ordenamiento Pesquero del Recurso Anchoveta para Consumo Humano Directo, aprobado por Decreto Supremo Nº 005-2017-PRODUCE, modificado por Decreto Supremo Nº 008-2017-PRODUCE; y, en el segundo párrafo del artículo 9 de la Ley General de Pesca_x000a_Artículo 9.-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9"/>
    <m/>
    <x v="0"/>
    <m/>
    <m/>
    <m/>
    <m/>
    <s v="X"/>
    <m/>
    <m/>
    <m/>
    <m/>
    <m/>
    <m/>
    <m/>
    <m/>
    <m/>
    <m/>
    <m/>
    <m/>
    <m/>
    <m/>
    <m/>
    <m/>
  </r>
  <r>
    <n v="125"/>
    <x v="124"/>
    <s v="00080456-2022"/>
    <s v="FEBRERO"/>
    <d v="2023-02-02T00:00:00"/>
    <s v="02/02/2023"/>
    <m/>
    <s v=""/>
    <s v=""/>
    <s v=""/>
    <s v="Otorgar a favor de la empresa ROSA ESTEBAN PALMA S.A.C., la autorización de incremento de flota para construir una nueva embarcación pesquera de 105.62 m³ de capacidad de bodega, vía sustitución de la embarcación pesquera no siniestrada GENESIS con matrícula CO-15126-PM y 105.62 m³de capacidad de bodega, para la extracción del recurso Anchoveta con destino al consumo humano indirecto. "/>
    <s v="DECHDI"/>
    <m/>
    <m/>
    <m/>
    <x v="9"/>
    <s v="Construcción Por sustitución"/>
    <x v="0"/>
    <m/>
    <m/>
    <m/>
    <m/>
    <s v="X"/>
    <m/>
    <m/>
    <m/>
    <m/>
    <m/>
    <m/>
    <m/>
    <m/>
    <m/>
    <m/>
    <m/>
    <m/>
    <m/>
    <m/>
    <m/>
    <m/>
  </r>
  <r>
    <n v="126"/>
    <x v="125"/>
    <s v="00078219-2022"/>
    <s v="FEBRERO"/>
    <d v="2023-02-02T00:00:00"/>
    <s v="02/02/2023"/>
    <n v="22169"/>
    <s v="DON GUILLERMO"/>
    <s v="PT-22169-CM"/>
    <s v="CHERRE NUNURA GUILLERMO"/>
    <s v="Declarar en abandono el procedimiento de solicitud de cambio de titular del permiso de pesca para operar la embarcación pesquera DON GUILLERMO presentada por la señora MERCEDES PERICHE DE CHERRE "/>
    <s v="DECHDI"/>
    <m/>
    <m/>
    <m/>
    <x v="1"/>
    <m/>
    <x v="1"/>
    <s v=" - "/>
    <s v="DECLARAR EN ABANDONO"/>
    <m/>
    <m/>
    <s v="X"/>
    <m/>
    <m/>
    <m/>
    <m/>
    <m/>
    <m/>
    <m/>
    <m/>
    <m/>
    <m/>
    <m/>
    <m/>
    <m/>
    <m/>
    <m/>
    <m/>
  </r>
  <r>
    <n v="127"/>
    <x v="126"/>
    <s v="00002767-2023"/>
    <s v="FEBRERO"/>
    <d v="2023-02-02T00:00:00"/>
    <s v="02/02/2023"/>
    <m/>
    <s v=""/>
    <s v=""/>
    <s v=""/>
    <s v="Declarar que la solicitud de modificación del permiso de pesca para operar la embarcación pesquera PAOLA en el extremo referido a la denominación del titular PESQUERA PAOLA S.A.C. a NEGOINVERSIONES PAOLA S.A.C ha sido aprobada automáticamente. "/>
    <s v="DECHDI"/>
    <m/>
    <m/>
    <m/>
    <x v="12"/>
    <s v="en el extremo referido a la denominación del titular"/>
    <x v="0"/>
    <m/>
    <m/>
    <m/>
    <m/>
    <s v="X"/>
    <m/>
    <m/>
    <m/>
    <m/>
    <m/>
    <m/>
    <m/>
    <m/>
    <m/>
    <m/>
    <m/>
    <m/>
    <m/>
    <m/>
    <m/>
    <m/>
  </r>
  <r>
    <n v="128"/>
    <x v="127"/>
    <s v="00070642-2022"/>
    <s v="FEBRERO"/>
    <d v="2023-02-02T00:00:00"/>
    <s v="02/02/2023"/>
    <n v="22721"/>
    <s v="PAMELA FERNANDA"/>
    <s v="PS-22721-CM"/>
    <s v="CANELO HUASASQUICHE FERNANDO HERMENEJILDO"/>
    <s v="Aceptar el desistimiento del procedimiento de cambio de titular del permiso de pesca para operar la embarcación pesquera PAMELA FERNANDA formulado por el señor JESUS SANTOS SUCLUPE URCIA "/>
    <s v="DECHDI"/>
    <m/>
    <m/>
    <m/>
    <x v="1"/>
    <m/>
    <x v="1"/>
    <s v=" - "/>
    <s v="ACEPTAR DESISTIMIENTO"/>
    <m/>
    <m/>
    <s v="X"/>
    <m/>
    <m/>
    <m/>
    <m/>
    <m/>
    <m/>
    <m/>
    <m/>
    <m/>
    <m/>
    <m/>
    <m/>
    <m/>
    <m/>
    <m/>
    <m/>
  </r>
  <r>
    <n v="129"/>
    <x v="128"/>
    <s v="NO TIENE"/>
    <s v="FEBRERO"/>
    <d v="2023-02-06T00:00:00"/>
    <s v="06/02/2023"/>
    <m/>
    <s v=""/>
    <s v=""/>
    <s v=""/>
    <s v="Artículo 1.- Declarar fundado el recurso de reconsideración formulado por la empresa FISHECUADOR S.A. mediante escrito con registro N° 00007999-2023, contra el literal b) del artículo 1 de la Resolución Directoral N° 00116-2023-PRODUCE/DGPCHDI. _x000a_Artículo 2.- Modificar el literal b) del artículo 1 de la Resolución Directoral N° 00116-2023- PRODUCE/DGPCHDI, conforme al siguiente detalle:_x000a_“b) Período de vigencia del permiso de pesca. - Tres (3) meses, contados desde el 13 de febrero al 13 de mayo de 2023”._x000a_Artículo 3.-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s v="ATUN"/>
    <s v="buque de la CIAT"/>
    <x v="4"/>
    <s v="RECONSIDERACION"/>
    <x v="1"/>
    <m/>
    <m/>
    <m/>
    <m/>
    <s v="X"/>
    <m/>
    <m/>
    <m/>
    <m/>
    <m/>
    <m/>
    <m/>
    <m/>
    <m/>
    <m/>
    <m/>
    <m/>
    <m/>
    <m/>
    <m/>
    <m/>
  </r>
  <r>
    <n v="130"/>
    <x v="129"/>
    <s v="00091692-2022"/>
    <s v="FEBRERO"/>
    <d v="2023-02-07T00:00:00"/>
    <s v="07/02/2023"/>
    <m/>
    <s v=""/>
    <s v=""/>
    <s v=""/>
    <s v="Artículo 1.- Declarar que la solicitud de ampliación del plazo para la ejecución de la autorización de incremento de flota dispuesta mediante Resolución Directoral Nº 00516-2021-PRODUCE/DGPCHDI de fecha 13 de julio de 2021, a favor del señor MERCEDES MARIA TUME ECA, para la construcción de una nueva embarcación de 85.15 m³ de capacidad de bodega, vía sustitución de la embarcación pesquera no siniestrada VIRGEN DE LAS MERCEDES con matrícula TA-19641-PM y 85.15 m³ de capacidad de bodega, para la extracción del recurso Anchoveta con destino al consumo humano indirecto; solicitada mediante el escrito con registro Nº 00091692- 2022, ha sido aprobada automáticamente a la fecha de presentación de dicha solicitud, esto es, desde el 29 de diciembre de 2022, en concordancia con el artículo 33 del TUO de la Ley Nº 27444."/>
    <s v="DECHDI"/>
    <m/>
    <m/>
    <m/>
    <x v="10"/>
    <m/>
    <x v="0"/>
    <m/>
    <m/>
    <m/>
    <m/>
    <s v="X"/>
    <m/>
    <m/>
    <m/>
    <m/>
    <m/>
    <m/>
    <m/>
    <m/>
    <m/>
    <m/>
    <m/>
    <m/>
    <m/>
    <m/>
    <m/>
    <m/>
  </r>
  <r>
    <n v="131"/>
    <x v="130"/>
    <s v="00006932-2023"/>
    <s v="FEBRERO"/>
    <d v="2023-02-07T00:00:00"/>
    <s v="07/02/2023"/>
    <m/>
    <s v=""/>
    <s v=""/>
    <s v=""/>
    <s v="Artículo 1.- Declarar que la solicitud de ampliación del plazo para la ejecución de la autorización de incremento de flota dispuesta mediante Resolución Directoral Nº 00575-2021-PRODUCE/DGPCHDI de fecha 17 de agosto de 2021, a favor de los señores MANUEL BERNARDINO FIESTAS ECHE y TEODORA QUEREVALU DE FIESTAS, para la construcción de una nueva embarcación de 36.87 m³ de capacidad de bodega, vía sustitución de la embarcación pesquera no siniestrada JESUS NAZARENO CAUTIVO con matrícula PT-11102-CM y 36.87 m³ de capacidad de bodega, para la extracción del recurso Anchoveta con destino al consumo humano indirecto; solicitada mediante el escrito con registro Nº 00006932-2023, ha sido aprobada automáticamente a la fecha de presentación de dicha solicitud, esto es, desde el 30 de enero de 2023, en concordancia con el artículo 33 del TUO de la Ley Nº 27444."/>
    <s v="DECHDI"/>
    <m/>
    <m/>
    <m/>
    <x v="10"/>
    <m/>
    <x v="0"/>
    <m/>
    <m/>
    <m/>
    <m/>
    <s v="X"/>
    <m/>
    <m/>
    <m/>
    <m/>
    <m/>
    <m/>
    <m/>
    <m/>
    <m/>
    <m/>
    <m/>
    <m/>
    <m/>
    <m/>
    <m/>
    <m/>
  </r>
  <r>
    <n v="132"/>
    <x v="131"/>
    <s v="00090268-2022"/>
    <s v="FEBRERO"/>
    <d v="2023-02-09T00:00:00"/>
    <s v="09/02/2023"/>
    <n v="3881"/>
    <s v="DOS HERMANOS"/>
    <s v="PT-3881-CM"/>
    <s v="PERU FROST S.A.C"/>
    <s v="Artículo 1.- Aprobar a favor de la empresa PERU FROST S.A.C. el cambio de titular del permiso de pesca para operar la embarcación pesquera DOS HERMANOS con matrícula PT-3881-CM y 84.58 m3 de capacidad de bodega, para la extracción del recurso Merluza con destino al consumo humano directo. _x000a_Artículo 2.- En mérito al cambio de titular del permiso de pesca a que se refiere el artículo 1 de la presente resolución, los titulares del permiso de pesca de la embarcación pesquera DOS HERMANOS con matrícula PT-3881-CM y 84.58 m3 de capacidad de bodega, deberán cumplir las disposiciones normativas vigentes en lo correspondiente al desarrollo de las actividades pesqueras previas a su procesamiento. _x000a_Artículo 3.- En mérito del cambio de titularidad a que se refiere el artículo 1 de la presente resolución, la empresa PERU FROST S.A.C. podrá realizar actividad extractiva del recurso Merluza para consumo humano directo, teniendo en cuenta lo dispuesto en el Reglamento de Ordenamiento Pesquero del Recurso Merluza, aprobado por Decreto Supremo N° 016-2003-PRODUCE; y, lo dispuesto en el segundo párrafo del artículo 9 de la Ley General de Pesca, aprobada por Decreto Ley N° 25977. _x000a_Artículo 4.- Dejar sin efecto la titularidad del permiso de pesca otorgada a favor de la empresa PESQUERA HAYDUK S.A., a través de la Resolución Directoral N° 382-2001-PE/DNEPP, para operar la embarcación pesquera DOS HERMANOS con matrícula PT-3881-CM. _x000a_Artículo 5.- Excluir a la empresa PESQUERA HAYDUK S.A. de los listados a que se refiere el artículo 14 del Reglamento de la Ley General de Pesca; y, el Anexo I de la Resolución Ministerial N° 347-2011-PRODUCE, a fin de incluir en su lugar a la empresa PERU FROST S.A.C., como titular del permiso de pesca para operar la embarcación pesquera DOS HERMANOS con matrícula PT-3881-CM.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m/>
    <m/>
    <m/>
    <m/>
    <m/>
    <m/>
    <m/>
    <m/>
    <m/>
    <m/>
    <m/>
    <m/>
    <m/>
    <m/>
    <m/>
  </r>
  <r>
    <n v="133"/>
    <x v="132"/>
    <s v="00048578-2022"/>
    <s v="FEBRERO"/>
    <d v="2023-02-09T00:00:00"/>
    <s v="09/02/2023"/>
    <m/>
    <s v=""/>
    <s v=""/>
    <s v=""/>
    <s v="Aceptar la renuncia formulada por la empresa PESQUERA EXALMAR S.A.A., al permiso de pesca para operar la embarcación pesquera MILAGROSA CONCEPCION II "/>
    <s v="DECHDI"/>
    <m/>
    <m/>
    <m/>
    <x v="8"/>
    <m/>
    <x v="1"/>
    <m/>
    <s v="ACEPTAR RENUNCIA"/>
    <m/>
    <m/>
    <s v="X"/>
    <m/>
    <m/>
    <m/>
    <m/>
    <m/>
    <m/>
    <m/>
    <m/>
    <m/>
    <m/>
    <m/>
    <m/>
    <m/>
    <m/>
    <m/>
    <m/>
  </r>
  <r>
    <n v="134"/>
    <x v="133"/>
    <s v="00072685-2022"/>
    <s v="FEBRERO"/>
    <d v="2023-02-09T00:00:00"/>
    <s v="09/02/2023"/>
    <m/>
    <s v=""/>
    <s v=""/>
    <s v=""/>
    <s v="Aceptar el Desistimiento respecto a la queja por defectos de tramitación, sin pronunciamiento sobre el fondo, formulada por el señor MANUEL RAMON PAZO QUEREVALU "/>
    <s v="DECHDI"/>
    <m/>
    <m/>
    <m/>
    <x v="15"/>
    <m/>
    <x v="1"/>
    <m/>
    <s v="ACEPTAR DESISTIMIENTO"/>
    <m/>
    <m/>
    <m/>
    <m/>
    <m/>
    <m/>
    <m/>
    <m/>
    <m/>
    <m/>
    <m/>
    <m/>
    <m/>
    <m/>
    <m/>
    <m/>
    <m/>
    <m/>
    <m/>
  </r>
  <r>
    <n v="135"/>
    <x v="134"/>
    <s v="00075449-2022"/>
    <s v="FEBRERO"/>
    <d v="2023-02-10T00:00:00"/>
    <s v="10/02/2023"/>
    <m/>
    <s v=""/>
    <s v=""/>
    <s v=""/>
    <s v="Declarar improcedente la solicitud de autorización de incremento de flota para construir una nueva embarcación pesquera de 105.99 m³ de capacidad de bodega, vía sustitución de la embarcación pesquera no siniestrada JEHOVA JIREH con matrícula CE-36489-PM y 105.99 m³ de capacidad de bodega, para la extracción del recurso Anchoveta con destino al consumo humano indirecto; presentada por los señores JUAN ANTONIO CUSTODIO HUAMANCHUMO y MARIA FRANCISCA ZAVALETA MARTINEZ."/>
    <s v="DECHDI"/>
    <m/>
    <m/>
    <m/>
    <x v="9"/>
    <s v="Por Sustitución"/>
    <x v="1"/>
    <m/>
    <s v="DECLARAR IMPROCEDENTE"/>
    <m/>
    <m/>
    <s v="X"/>
    <m/>
    <m/>
    <m/>
    <m/>
    <m/>
    <m/>
    <m/>
    <m/>
    <m/>
    <m/>
    <m/>
    <m/>
    <m/>
    <m/>
    <m/>
    <m/>
  </r>
  <r>
    <n v="136"/>
    <x v="135"/>
    <s v="00068243-2022"/>
    <s v="FEBRERO"/>
    <d v="2023-02-13T00:00:00"/>
    <s v="13/02/2023"/>
    <m/>
    <s v=""/>
    <s v=""/>
    <s v=""/>
    <s v="Artículo 1.- Modificar la autorización para realizar actividades de colecta de recursos hidrobiológicos conforme al plan de trabajo denominado: “LÍNEA BASE HIDROBIOLÓGICA DE LA TERCERA MODIFICACIÓN DEL ESTUDIO IMPACTO AMBIENTAL DETALLADO (EIA-d – Categoría III) DE LA U.M. LAGUNAS NORTE”, otorgada mediante Resolución Directoral N° 0095-2022-PRODUCE/DGPCHDI de fecha 9 de febrero de 2022, a favor de la empresa MINERA BOROO MISQUICHILCA S.A, en el extremo referido al plazo para su ejecución, por doce (12) meses adicionales contados desde el vencimiento de la vigencia de la autorización antes indicada; por lo que, el plazo de la autorización vencerá con fecha 11 de febrero de 2024._x000a_Artículo 2.- La empresa MINERA BOROO MISQUICHILCA S.A., deberá realizar la colecta de muestras de especímenes hidrobiológicos siguiendo los procedimientos establecidos en el Plan de trabajo trabajo denominado: “LÍNEA BASE HIDROBIOLÓGICA DE LA TERCERA MODIFICACIÓN DEL ESTUDIO IMPACTO AMBIENTAL DETALLADO (EIA-d – Categoría III) DE LA U.M. LAGUNAS NORTE” presentado con el escrito con registro N° 00068243-2022. _x000a_Artículo 3.- En la ejecución del plan de trabajo, la empresa MINERA BOROO MISQUICHILCA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7"/>
    <s v="Modificar la autorización al plan de trabajo únicamente en el extremo referido al plazo para su ejecución"/>
    <x v="1"/>
    <m/>
    <m/>
    <m/>
    <m/>
    <m/>
    <s v="X"/>
    <m/>
    <m/>
    <m/>
    <m/>
    <m/>
    <m/>
    <m/>
    <m/>
    <m/>
    <m/>
    <m/>
    <m/>
    <m/>
    <m/>
    <m/>
  </r>
  <r>
    <n v="137"/>
    <x v="136"/>
    <s v="00074553-2022"/>
    <s v="FEBRERO"/>
    <d v="2023-02-13T00:00:00"/>
    <s v="13/02/2023"/>
    <m/>
    <s v=""/>
    <s v=""/>
    <s v=""/>
    <s v="Otorgar a la empresa PAN AMERICAN SILVER HUARON S.A., autorización para realizar las actividades de colecta de recursos hidrobiológicos conforme al plan de trabajo denominado: “Linea Base Hidrobiológica para la Modificación del Estudio de Impacto Ambiental de la &quot;Unidad Minera Huarón”, en atención a la solicitud presentada por escrito con registro N° 00074553-2022, reformulado a través del escrito adjunto con registro N° 00074553-2022-2, por el periodo de veinticuatro_x000a_(24) meses contados a partir de la notificación de la presente Resolución Directoral."/>
    <s v="DECHDI"/>
    <m/>
    <m/>
    <m/>
    <x v="0"/>
    <m/>
    <x v="0"/>
    <m/>
    <m/>
    <m/>
    <m/>
    <m/>
    <s v="X"/>
    <m/>
    <s v="X"/>
    <m/>
    <m/>
    <m/>
    <m/>
    <m/>
    <m/>
    <m/>
    <m/>
    <m/>
    <m/>
    <m/>
    <m/>
    <m/>
  </r>
  <r>
    <n v="138"/>
    <x v="137"/>
    <s v="00001018-2023"/>
    <s v="FEBRERO"/>
    <d v="2023-02-13T00:00:00"/>
    <s v="13/02/2023"/>
    <m/>
    <s v=""/>
    <s v=""/>
    <s v=""/>
    <s v="Otorgar a la empresa HUDBAY PERU S.A.C., autorización para realizar las actividades de colecta de recursos hidrobiológicos conforme al plan de trabajo denominado: “Línea base hidrobiológica de la Declaración de Impacto Ambiental (Dia) para los proyectos de exploración Maria Reyna SW y Caballito”, en atención a la solicitud presentada por escrito con registro N° 00001018-2023, por el periodo de doce (12) meses contados a partir de la notificación de la presente Resolución_x000a_Directoral."/>
    <s v="DECHDI"/>
    <m/>
    <m/>
    <m/>
    <x v="0"/>
    <m/>
    <x v="0"/>
    <m/>
    <m/>
    <m/>
    <m/>
    <m/>
    <s v="X"/>
    <m/>
    <m/>
    <m/>
    <m/>
    <m/>
    <m/>
    <m/>
    <m/>
    <m/>
    <m/>
    <m/>
    <m/>
    <m/>
    <m/>
    <m/>
  </r>
  <r>
    <n v="139"/>
    <x v="138"/>
    <s v="00087694-2022"/>
    <s v="FEBRERO"/>
    <d v="2023-02-13T00:00:00"/>
    <s v="13/02/2023"/>
    <m/>
    <s v=""/>
    <s v=""/>
    <s v=""/>
    <s v="Otorgar a la empresa HANNAN RESOURCES PERU S.A.C., autorización para realizar las actividades de colecta de recursos hidrobiológicos conforme al plan de trabajo denominado: “Línea Base Hidrobiológica para la Declaración de Impacto Ambiental (DIA) del Proyecto de Exploración Valiente”, en atención a la solicitud presentada por escrito con registro N° 00087694-2022, reformulado a través del escrito adjunto con registro N° 00087694-2022-2, por el periodo de doce (12) meses contados a partir de la notificación de la presente Resolución Directoral."/>
    <s v="DECHDI"/>
    <m/>
    <m/>
    <m/>
    <x v="0"/>
    <m/>
    <x v="0"/>
    <m/>
    <m/>
    <m/>
    <m/>
    <m/>
    <s v="X"/>
    <m/>
    <m/>
    <m/>
    <m/>
    <m/>
    <m/>
    <m/>
    <m/>
    <m/>
    <m/>
    <m/>
    <m/>
    <m/>
    <m/>
    <m/>
  </r>
  <r>
    <n v="140"/>
    <x v="139"/>
    <s v="00077204-2022"/>
    <s v="FEBRERO"/>
    <d v="2023-02-14T00:00:00"/>
    <d v="2023-02-14T00:00:00"/>
    <n v="22201"/>
    <s v="FLIPER"/>
    <s v="CE-22201-CM"/>
    <s v="PERICHE INGA CHARLES MICHAEL"/>
    <s v="Solicita la aprobación del cambio de titular del permiso de pesca para operar la embarcación pesquera de menor escala FLIPER con matrícula CE-22201-CM y 29.40 m3 de capacidad de bodega, para la extracción de los recursos Anchoveta y otros recursos hidrobiológicos con destino al consumo humano directo"/>
    <s v="DECHDI"/>
    <s v="CHD"/>
    <m/>
    <s v="MENOR ESCALA"/>
    <x v="1"/>
    <m/>
    <x v="1"/>
    <s v=" - "/>
    <s v="DECLARAR EN ABANDONO"/>
    <m/>
    <m/>
    <s v="X"/>
    <m/>
    <m/>
    <m/>
    <m/>
    <m/>
    <m/>
    <m/>
    <m/>
    <m/>
    <m/>
    <m/>
    <m/>
    <m/>
    <m/>
    <m/>
    <m/>
  </r>
  <r>
    <n v="141"/>
    <x v="140"/>
    <s v="00006152-2023"/>
    <s v="FEBRERO"/>
    <d v="2023-02-15T00:00:00"/>
    <d v="2023-02-15T00:00:00"/>
    <n v="3299"/>
    <s v="MARIA MAGALY"/>
    <s v="PT-3299-CM"/>
    <s v="CORPORACION PALVAR S.A.C."/>
    <s v="Aceptar la renuncia formulada por la EMPRESA CARED E.I.R.L. a la autorización de incremento de flota para construir una nueva embarcación pesquera de 69.64m3 de capacidad de bodega, vía sustitución de la embarcación pesquera no siniestrada MARIA MAGALY con matrícula PT-3299-PM y 69.64m3 de capacidad de bodega, otorgada mediante la Resolución Directoral Nº 00652-2021-PRODUCE/DGPCHDI [artículo 2], por las consideraciones expuestas en la parte considerativa de la presente resolución directoral."/>
    <s v="DECHDI"/>
    <m/>
    <m/>
    <m/>
    <x v="9"/>
    <s v="Construcción Por sustitución"/>
    <x v="1"/>
    <m/>
    <s v="RENUNCIA"/>
    <m/>
    <m/>
    <s v="X"/>
    <m/>
    <m/>
    <m/>
    <m/>
    <m/>
    <m/>
    <m/>
    <m/>
    <m/>
    <m/>
    <m/>
    <m/>
    <m/>
    <m/>
    <m/>
    <m/>
  </r>
  <r>
    <n v="142"/>
    <x v="141"/>
    <s v="00001026-2023"/>
    <s v="FEBRERO"/>
    <d v="2023-02-15T00:00:00"/>
    <d v="2023-02-15T00:00:00"/>
    <n v="3888"/>
    <s v="CINTHIA"/>
    <s v="PT-3888-CM"/>
    <s v="RODRIGUEZ VARGAS MARGARITA CARMEN"/>
    <s v="Artículo 1.- Declarar que la solicitud de ampliación del plazo para la ejecución de la autorización de incremento de flota dispuesta mediante Resolución Directoral Nº 00501-2021- PRODUCE/DGPCHDI de fecha 05 de julio de 2021, a favor de la señora MARGARITA CARMEN RODRIGUEZ VARGAS, para la construcción de una nueva embarcación de 87.11 m³ de capacidad de bodega, vía sustitución de la embarcación pesquera no siniestrada CINTHIA con matrícula PT3888-CM y 87.11 m³ de capacidad de bodega, para la extracción del recurso Anchoveta con destino al consumo humano indirecto; solicitada mediante el escrito con registro Nº 00001026-2023, ha sido aprobada automáticamente a la fecha de presentación de dicha solicitud, esto es, desde el 05 de enero de 2023, en concordancia con el artículo 33 del TUO de la Ley Nº 27444."/>
    <s v="DECHDI"/>
    <m/>
    <m/>
    <m/>
    <x v="10"/>
    <m/>
    <x v="0"/>
    <m/>
    <m/>
    <m/>
    <m/>
    <s v="X"/>
    <m/>
    <m/>
    <m/>
    <m/>
    <m/>
    <m/>
    <m/>
    <m/>
    <m/>
    <m/>
    <m/>
    <m/>
    <m/>
    <m/>
    <m/>
    <m/>
  </r>
  <r>
    <n v="143"/>
    <x v="142"/>
    <s v="00006695-2023"/>
    <s v="FEBRERO"/>
    <d v="2023-02-15T00:00:00"/>
    <d v="2023-02-15T00:00:00"/>
    <n v="11171"/>
    <s v="MELCHORITA II"/>
    <s v="PT-11171-CM"/>
    <s v="QUEREVALU LLENQUE HUMBERTO ;QUEREVALU LLENQUE JOSE SANTIAGO ;QUEREVALU LLENQUE PEDRO PABLO"/>
    <s v="Artículo 1.- Declarar que la solicitud de ampliación del plazo para la ejecución de la autorización de incremento de flota dispuesta mediante Resolución Directoral Nº 00660-2021- PRODUCE/DGPCHDI de fecha 27 de setiembre de 2021, a favor de los señores HUMBERTO QUEREVALU LLENQUE, PEDRO PABLO QUEREVALU LLENQUE y JOSÉ SANTIAGO QUEREVALU LLENQUE, para la construcción de una nueva embarcación de 40 m³ de capacidad de bodega, vía sustitución de la embarcación pesquera no siniestrada MELCHORITA II con matrícula PT-11171-CM, para la extracción del recurso Anchoveta con destino al consumo humano indirecto; solicitada mediante el escrito con registro Nº 00006695-2023, ha sido aprobada automáticamente a la fecha de presentación de dicha solicitud, en concordancia con el artículo 33 del TUO de la Ley Nº 27444."/>
    <s v="DECHDI"/>
    <m/>
    <m/>
    <m/>
    <x v="10"/>
    <m/>
    <x v="0"/>
    <m/>
    <m/>
    <m/>
    <m/>
    <s v="X"/>
    <m/>
    <m/>
    <m/>
    <m/>
    <m/>
    <m/>
    <m/>
    <m/>
    <m/>
    <m/>
    <m/>
    <m/>
    <m/>
    <m/>
    <m/>
    <m/>
  </r>
  <r>
    <n v="144"/>
    <x v="143"/>
    <s v="00054073-2022"/>
    <s v="FEBRERO"/>
    <d v="2023-02-15T00:00:00"/>
    <d v="2023-02-15T00:00:00"/>
    <n v="16853"/>
    <s v="MICHELA"/>
    <s v="CO-16853-PM"/>
    <s v="PESQUERA DIAMANTE S.A."/>
    <s v="Aceptar el desistimiento del procedimiento autorización de incremento de flota para construir una nueva embarcación pesquera de 592.51 m3 de capacidad de bodega, vía sustitución de la embarcación pesquera no siniestrada MICHELA con matrícula CO-16853-PM y 401.17 m3 de capacidad de bodega y reconocimiento de saldo de 191.34 m3; formulado por la empresa PESQUERA DIAMANTE S.A. mediante el escrito adjunto con registro Nº 00062650-2022-1; dándose por concluido el mencionado procedimiento administrativo."/>
    <s v="DECHDI"/>
    <m/>
    <m/>
    <m/>
    <x v="9"/>
    <s v="Construcción Por sustitución"/>
    <x v="1"/>
    <m/>
    <s v="ACEPTAR DESISTIMIENTO"/>
    <m/>
    <m/>
    <s v="X"/>
    <m/>
    <m/>
    <m/>
    <m/>
    <m/>
    <m/>
    <m/>
    <m/>
    <m/>
    <m/>
    <m/>
    <m/>
    <m/>
    <m/>
    <m/>
    <m/>
  </r>
  <r>
    <n v="145"/>
    <x v="144"/>
    <s v="00008778-2023"/>
    <s v="FEBRERO"/>
    <d v="2023-02-15T00:00:00"/>
    <d v="2023-02-15T00:00:00"/>
    <m/>
    <s v=""/>
    <s v=""/>
    <s v=""/>
    <s v="Otorgar a la empresa CAPIFISH S.A., representada en el país por los señores Omar Diego Carcovich Jibaja y Eduardo Carcovich Carcovich, permiso de pesca para operar la embarcación pesquera de cerco de bandera ecuatoriana denominada PERLA DEL MAR con matrícula P-04-01077, en la extracción del recurso Atún con destino al consumo humano directo."/>
    <s v="DECHDI"/>
    <s v="CHD"/>
    <s v="ATUN"/>
    <s v="buque de la CIAT"/>
    <x v="4"/>
    <m/>
    <x v="0"/>
    <m/>
    <m/>
    <m/>
    <m/>
    <s v="X"/>
    <s v="X"/>
    <m/>
    <m/>
    <m/>
    <m/>
    <m/>
    <m/>
    <m/>
    <m/>
    <m/>
    <m/>
    <m/>
    <m/>
    <m/>
    <m/>
    <m/>
  </r>
  <r>
    <n v="146"/>
    <x v="145"/>
    <s v="00008476-2023"/>
    <s v="FEBRERO"/>
    <d v="2023-02-15T00:00:00"/>
    <d v="2023-02-15T00:00:00"/>
    <m/>
    <s v=""/>
    <s v=""/>
    <s v=""/>
    <s v="Rectificar de Oficio el error material contenido en el literal f del artículo 3 de la Resolución Directoral Nro. 00653-2022-PRODUCE/DGPCHDI."/>
    <s v="DECHDI"/>
    <m/>
    <m/>
    <m/>
    <x v="3"/>
    <m/>
    <x v="1"/>
    <m/>
    <m/>
    <m/>
    <m/>
    <s v="X"/>
    <m/>
    <m/>
    <m/>
    <m/>
    <m/>
    <m/>
    <m/>
    <m/>
    <m/>
    <m/>
    <m/>
    <m/>
    <m/>
    <m/>
    <m/>
    <m/>
  </r>
  <r>
    <n v="147"/>
    <x v="146"/>
    <s v="00008412-2023"/>
    <s v="FEBRERO"/>
    <d v="2023-02-15T00:00:00"/>
    <d v="2023-02-15T00:00:00"/>
    <m/>
    <s v=""/>
    <s v=""/>
    <s v=""/>
    <s v="Otorgar a la empresa ATUN ESTRIBELA S.A., representada en el país por los señores Omar Diego Carcovich Jibaja y Eduardo Carcovich Carcovich, permiso de pesca para operar la embarcación pesquera de cerco de bandera ecuatoriana denominada ALEJANDRA con matrícula P-04-00764, en la extracción del recurso Atún con destino al consumo humano directo."/>
    <s v="DECHDI"/>
    <s v="CHD"/>
    <s v="ATUN"/>
    <s v="buque de la CIAT"/>
    <x v="4"/>
    <m/>
    <x v="0"/>
    <m/>
    <m/>
    <m/>
    <m/>
    <s v="X"/>
    <s v="X"/>
    <m/>
    <m/>
    <m/>
    <m/>
    <m/>
    <m/>
    <m/>
    <m/>
    <m/>
    <m/>
    <m/>
    <m/>
    <m/>
    <m/>
    <m/>
  </r>
  <r>
    <n v="148"/>
    <x v="147"/>
    <s v="00008411-2023"/>
    <s v="FEBRERO"/>
    <d v="2023-02-15T00:00:00"/>
    <d v="2023-02-15T00:00:00"/>
    <m/>
    <s v=""/>
    <s v=""/>
    <s v=""/>
    <s v="Otorgar a la empresa PESQUERA TUNAQUICK S.A., representada en el país por los señores Omar Diego Carcovich Jibaja y Eduardo Carcovich Carcovich, permiso de pesca para operar la embarcación pesquera de cerco de bandera ecuatoriana denominada JORGE MARIO con matrícula P-04-01011, en la extracción del recurso Atún con destino al consumo humano directo."/>
    <s v="DECHDI"/>
    <s v="CHD"/>
    <s v="ATUN"/>
    <s v="buque de la CIAT"/>
    <x v="4"/>
    <m/>
    <x v="0"/>
    <m/>
    <m/>
    <m/>
    <m/>
    <s v="X"/>
    <s v="X"/>
    <m/>
    <m/>
    <m/>
    <m/>
    <m/>
    <m/>
    <m/>
    <m/>
    <m/>
    <m/>
    <m/>
    <m/>
    <m/>
    <m/>
    <m/>
  </r>
  <r>
    <n v="149"/>
    <x v="148"/>
    <s v="00008974-2023"/>
    <s v="FEBRERO"/>
    <d v="2023-02-15T00:00:00"/>
    <d v="2023-02-15T00:00:00"/>
    <m/>
    <s v=""/>
    <s v=""/>
    <s v=""/>
    <s v="Otorgar a la empresa BRISATUN S.A., representada en el país por los señores Omar Diego Carcovich Jibaja y Eduardo Carcovich Carcovich, permiso de pesca para operar la embarcación pesquera de cerco de bandera ecuatoriana denominada VICTORIA DEL MAR con matrícula P-04-00867, en la extracción del recurso Atún con destino al consumo humano directo."/>
    <s v="DECHDI"/>
    <s v="CHD"/>
    <s v="ATUN"/>
    <s v="buque de la CIAT"/>
    <x v="4"/>
    <m/>
    <x v="0"/>
    <m/>
    <m/>
    <m/>
    <m/>
    <s v="X"/>
    <s v="X"/>
    <m/>
    <m/>
    <m/>
    <m/>
    <m/>
    <m/>
    <m/>
    <m/>
    <m/>
    <m/>
    <m/>
    <m/>
    <m/>
    <m/>
    <m/>
  </r>
  <r>
    <n v="150"/>
    <x v="149"/>
    <s v="MEMORANDO N° 00000037-2023-PRODUCE/DGPCHDI"/>
    <s v="FEBRERO"/>
    <d v="2023-02-17T00:00:00"/>
    <d v="2023-02-17T00:00:00"/>
    <m/>
    <s v=""/>
    <s v=""/>
    <s v=""/>
    <s v="Aprobar el Plan Interno de Gestión de la DGPCHDI 2023, que obra en anexo y forma parte integrante de la presente Resolución Directoral. "/>
    <s v="DGPCHDI"/>
    <m/>
    <m/>
    <m/>
    <x v="14"/>
    <s v="Plan Interno de Gestión de la DGPCHDI 2023"/>
    <x v="1"/>
    <m/>
    <m/>
    <m/>
    <m/>
    <m/>
    <m/>
    <m/>
    <m/>
    <m/>
    <m/>
    <m/>
    <m/>
    <m/>
    <m/>
    <m/>
    <m/>
    <m/>
    <m/>
    <m/>
    <m/>
    <m/>
  </r>
  <r>
    <n v="151"/>
    <x v="150"/>
    <s v="00008912-2023"/>
    <s v="FEBRERO"/>
    <d v="2023-02-17T00:00:00"/>
    <d v="2023-02-17T00:00:00"/>
    <m/>
    <s v=""/>
    <s v=""/>
    <s v=""/>
    <s v="ampliación del plazo para la ejecución de la autorización de incremento de flota dispuesta mediante Resolución Directoral 00574-2021-PRODUCE/DGPCHDI "/>
    <s v="DECHDI"/>
    <m/>
    <m/>
    <m/>
    <x v="10"/>
    <m/>
    <x v="0"/>
    <m/>
    <m/>
    <m/>
    <m/>
    <s v="X"/>
    <m/>
    <m/>
    <m/>
    <m/>
    <m/>
    <m/>
    <m/>
    <m/>
    <m/>
    <m/>
    <m/>
    <m/>
    <m/>
    <m/>
    <m/>
    <m/>
  </r>
  <r>
    <n v="152"/>
    <x v="151"/>
    <s v="00090269-2022"/>
    <s v="FEBRERO"/>
    <d v="2023-02-20T00:00:00"/>
    <d v="2023-02-20T00:00:00"/>
    <n v="935"/>
    <s v="UNION I"/>
    <s v="PT-0935-CM"/>
    <s v="PERU FROST S.A.C"/>
    <s v="Artículo 1.- Aprobar a favor de la empresa PERU FROST S.A.C. el cambio de titular del permiso de pesca para operar la embarcación pesquera UNION I con matrícula PT-0935-CM y 95.63 m3 de capacidad de bodega, para la extracción del recurso Merluza con destino al consumo humano directo._x000a_Artículo 2.- En mérito al cambio de titular del permiso de pesca a que se refiere el artículo 1 de la presente resolución, los titulares del permiso de pesca de la embarcación pesquera UNION I con matrícula PT-0935-CM y 95.63 m3 de capacidad de bodega, deberán cumplir las disposiciones normativas vigentes en lo correspondiente al desarrollo de las actividades pesqueras previas a su procesamiento. _x000a_Artículo 3.- En mérito del cambio de titularidad a que se refiere el artículo 1 de la presente resolución, la empresa PERU FROST S.A.C. podrá realizar actividad extractiva del recurso Merluza para consumo humano directo, teniendo en cuenta lo dispuesto en el Reglamento de Ordenamiento Pesquero del Recurso Merluza, aprobado por Decreto Supremo N° 016-2003-PRODUCE; y, lo dispuesto en el segundo párrafo del artículo 9 de la Ley General de Pesca, aprobada por Decreto Ley N° 25977._x000a_Artículo 4.- Dejar sin efecto la titularidad del permiso de pesca otorgada a favor de la empresa PESQUERA HAYDUK S.A., a través de la Resolución Directoral Regional N° 138-2004-PRODUCE/DNEPP, para operar la embarcación pesquera UNION I con matrícula PT-0935-CM._x000a_Artículo 5.- Excluir a la empresa PESQUERA HAYDUK S.A. de los listados a que se refiere el artículo 14 del Reglamento de la Ley General de Pesca; y, el Anexo I de la Resolución Ministerial N° 347-2011-PRODUCE, a fin de incluir en su lugar a la empresa PERU FROST S.A.C., como titular del permiso de pesca para operar la embarcación pesquera UNION I con matrícula PT-0935-CM._x000a_Artículo 6.- Remitir copia de la presente resolución, a la Dirección General de Supervisión, Fiscalización y Sanción del Despacho Viceministerial de Pesca y Acuicultura del Ministerio de laProducción; y, a la Dirección General de Capitanías y Guardacostas del Ministerio de Defensa; así como disponer su publicación en el Portal Institucional del Ministerio de la Producción (www.gob.pe/produce). "/>
    <s v="DECHDI"/>
    <m/>
    <m/>
    <m/>
    <x v="1"/>
    <m/>
    <x v="0"/>
    <s v=" - "/>
    <m/>
    <m/>
    <m/>
    <s v="X"/>
    <m/>
    <m/>
    <m/>
    <m/>
    <m/>
    <m/>
    <m/>
    <m/>
    <m/>
    <m/>
    <m/>
    <m/>
    <m/>
    <m/>
    <m/>
    <m/>
  </r>
  <r>
    <n v="153"/>
    <x v="152"/>
    <s v="00004544-2023"/>
    <s v="FEBRERO"/>
    <d v="2023-02-20T00:00:00"/>
    <d v="2023-02-20T00:00:00"/>
    <n v="28753"/>
    <s v="MANUEL EDUARDO"/>
    <s v="PT-28753-PM"/>
    <s v="AYALA DE JACINTO YOLANDA ;ECA DE JACINTO CLARA ;JACINTO PANTA CRESCENCIO ;JACINTO PANTA VICTORINO"/>
    <s v="Otorgar a favor de los señores CRESCENCIO JACINTO PANTA y YOLANDA AYALA DE JACINTO, la autorización de incremento de flota para construir una embarcación de 101.33 m³ de capacidad de bodega, vía sustitución de la embarcación pesquera no siniestrada MANUEL EDUARDO con matrícula PT-28753-PM y 101.33 m³ de capacidad de bodega, para la extracción del recurso Anchoveta con destino al consumo humano indirecto."/>
    <s v="DECHDI"/>
    <m/>
    <m/>
    <m/>
    <x v="9"/>
    <s v="Construcción Por sustitución"/>
    <x v="0"/>
    <m/>
    <m/>
    <m/>
    <m/>
    <s v="X"/>
    <m/>
    <s v="X"/>
    <m/>
    <m/>
    <m/>
    <m/>
    <m/>
    <m/>
    <m/>
    <m/>
    <m/>
    <m/>
    <m/>
    <m/>
    <m/>
    <m/>
  </r>
  <r>
    <n v="154"/>
    <x v="153"/>
    <s v="00000908-2023"/>
    <s v="FEBRERO"/>
    <d v="2023-02-20T00:00:00"/>
    <d v="2023-02-20T00:00:00"/>
    <n v="18107"/>
    <s v="ROXANA 3"/>
    <s v="PL-18107-CM"/>
    <s v="FELIPA ROXANA OROSCO NUNTON"/>
    <s v="Artículo 1.- Aprobar a favor de la señora FELIPA ROXANA OROSCO NUNTON el cambio de titular del permiso de pesca para operar la embarcación pesquera ROXANA 3 con matrícula PL18107-CM y 57.63 m3 de capacidad de bodega, para la extracción de los recursos Anchoveta y Sardina con destino al consumo humano indirecto y los recursos Cabrilla, Suco, Lorna y Cachema con destino al consumo humano 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ROXANA 3 con matrícula PL-18107-CM y 57.63 m3 de capacidad de bodega, deberán cumplir las disposiciones normativas vigentes en lo correspondiente al desarrollo de las actividades pesqueras previas a su procesamiento. _x000a_Artículo 3.- Dejar sin efecto la titularidad del permiso de pesca otorgado a favor de la empresa GROUP VIOLETA S.A.C., a través de la Resolución Directoral N° 573-2017-PRODUCE/DGPCHDI, para operar la embarcación pesquera ROXANA 3 con matrícula PL-18107-CM. _x000a_Artículo 4.- Excluir a la empresa GROUP VIOLETA S.A.C., de los listados a que se refiere el artículo 14 del Reglamento de la Ley General de Pesca; y, el Anexo II de la Resolución Ministerial N° 347-2011-PRODUCE, a fin de incluir en su lugar a la señora FELIPA ROXANA OROSCO NUNTON, como titular del permiso de pesca para operar la embarcación pesquera Roxana 3 con matrícula PL-18107-CM. _x000a_Artículo 5.- En mérito al cambio de titularidad a que se refiere el artículo 1 de la presente resolución directoral, la señora FELIPA ROXANA OROSCO NUNTON deberá tener en consideración lo dispuesto por la Resolución Ministerial Nº 781-97-PE y el Decreto Supremo Nº 001- 2002-PRODUCE, respecto al recurso Sardina con destino al consumo humano indirecto, comprendido en el permiso de pesca para operar la embarcación pesquera ROXANA 3 con matrícula PL-18107-CM. _x000a_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m/>
    <x v="0"/>
    <s v=" - "/>
    <m/>
    <m/>
    <m/>
    <s v="X"/>
    <m/>
    <s v="X"/>
    <m/>
    <m/>
    <m/>
    <m/>
    <m/>
    <m/>
    <m/>
    <m/>
    <m/>
    <m/>
    <m/>
    <m/>
    <m/>
    <m/>
  </r>
  <r>
    <n v="155"/>
    <x v="154"/>
    <s v="_x0009__x000a_00001940-2023"/>
    <s v="FEBRERO"/>
    <d v="2023-02-20T00:00:00"/>
    <d v="2023-02-20T00:00:00"/>
    <n v="28617"/>
    <s v="NUEVA ESPERANZA"/>
    <s v="CO-28617-PM"/>
    <s v="EMPRESA PESQUERA MARIA DEL ROCIO S.R.L."/>
    <s v="Artículo 1.- Aprobar a favor de la EMPRESA PESQUERA MARIA DEL ROCIO S.R.L. el cambio de titular del permiso de pesca para operar la embarcación pesquera NUEVA ESPERANZA con matrícula CO-28617-PM y 127.45 m3 de capacidad de bodega, para la extracción de los recursos Anchoveta y Sardina con destino al consumo humano in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NUEVA ESPERANZA con matrícula CO-28617-PM y 127.45 m3 de capacidad de bodega, deberán cumplir las disposiciones normativas vigentes en lo correspondiente al desarrollo de las actividades pesqueras previas a su procesamiento. _x000a_Artículo 3.- Dejar sin efecto la titularidad del permiso de pesca otorgado a favor de la EMPRESA PESQUERA MARISU S.R.L., a través de la Resolución Directoral N° 208-2008- PRODUCE/DGEPP de fecha 18 de abril del 2008, para operar la embarcación pesquera NUEVA ESPERANZA con matrícula CO-28617-PM. _x000a_Artículo 4.- Excluir a la EMPRESA PESQUERA MARISU S.R.L., de los listados a que se refiere el artículo 14 del Reglamento de la Ley General de Pesca; y, el Anexo II de la Resolución Ministerial N° 347-2011-PRODUCE, a fin de incluir en su lugar a la EMPRESA PESQUERA MARIA DEL ROCIO S.R.L., como titular del permiso de pesca para operar la embarcación pesquera NUEVA ESPERANZA con matrícula CO-28617-PM. _x000a_Artículo 5.- En mérito al cambio de titularidad a que se refiere el artículo 1 de la presente resolución directoral, EMPRESA PESQUERA MARIA DEL ROCIO S.R.L., deberán tener en consideración lo dispuesto por la Resolución Ministerial Nº 781-97-PE y el Decreto Supremo Nº 001-2002-PRODUCE, respecto al recurso Sardina con destino al consumo humano indirecto, comprendido en el permiso de pesca para operar la embarcación pesquera NUEVA ESPERANZA con matrícula CO-28617-PM. _x000a_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156"/>
    <x v="155"/>
    <s v="00005319-2023"/>
    <s v="FEBRERO"/>
    <d v="2023-02-20T00:00:00"/>
    <d v="2023-02-20T00:00:00"/>
    <n v="55049"/>
    <s v="LORENA"/>
    <s v="PT-55049-CM"/>
    <s v="JUAN MARTÍNEZ JACINTO y MARIA DILSIA PANTA ECA"/>
    <s v="Artículo 1.- Aprobar a favor de los señores JUAN MARTÍNEZ JACINTO y MARIA DILSIA PANTA ECA el cambio de titular del permiso de pesca para operar la embarcación pesquera LORENA con matrícula PT-55049-CM y 105.83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LORENA con matrícula PT-55049-CM y 105.83 m3 de capacidad de bodega, deberán cumplir las disposiciones normativas vigentes en lo correspondiente al desarrollo de las actividades pesqueras previas a su procesamiento. _x000a_Artículo 3.- Dejar sin efecto la titularidad del permiso de pesca otorgado a favor de los señores JULIO MARTÍNEZ JACINTO e HILDA MARUJA PANTA DE MARTÍNEZ, a través de la Resolución Directoral N° 668-2017-PRODUCE/DGPCHDI de fecha 21 de noviembre del 2017, para operar la embarcación pesquera LORENA con matrícula PT-55049-CM. _x000a_Artículo 4.- Excluir a los señores JULIO MARTÍNEZ JACINTO e HILDA MARUJA PANTA DE MARTÍNEZ, de los listados a que se refiere el artículo 14 del Reglamento de la Ley General de Pesca; y, el Anexo II de la Resolución Ministerial N° 347-2011-PRODUCE, como titulares del permiso de pesca para operar la embarcación pesquera LORENA con matrícula PT-55049-CM, en concordancia a lo establecido en el artículo 1 de la presente resolución.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157"/>
    <x v="156"/>
    <s v="00006123-2023"/>
    <s v="FEBRERO"/>
    <d v="2023-02-20T00:00:00"/>
    <d v="2023-02-20T00:00:00"/>
    <n v="28407"/>
    <s v="SAMANTHA"/>
    <s v="CE-28407-CM"/>
    <s v="FRESH FISH LM S.A.C"/>
    <s v="Artículo 1.- Aprobar a favor de la empresa FRESH FISH LM S.A.C. el cambio de titular del permiso de pesca para operar la embarcación pesquera SAMANTHA con matrícula CE-28407-CM y 24.60 m3 de capacidad de bodega, para la extracción de los recursos Anchoveta (Engraulis ringens / Anchoa nasus), Atún Aleta Amarilla (Thunnus albacares), Atún de Ojo Grande (Thunnus obesus), Barrilete (Katsuwonus pelamis), Bonito (Sarda chiliensis chiliensis), Caballa (Scomber japonicus peruanus), Cabinza Serránida (Paranthias colonus), Cabrilla (Paralabrax humeralis), Cachema (Cynoscion analis), Coco/Suco (Paralonchurus peruanus), Cojinova (Seriolella violácea), Congrio (Genypterus maculatus), Corvina (Cilus gilberti), Jurel (Trachurus murphyi), Lenguado (Paralichtys adspersus), Lisa (Mugil cephalus), Machete (Ethmidium maculatum), Pampano (Trachinotus paitensis), Pampanito (Peprilus medius), Pejerrey (Odontesthes regia regia), Perico o Dorado (Coryphaena hippurus), Pez espada (Xiphias gladius), Pota (Dosidicus gigas), Raya (Raja velezi, Myliobatis peruvianus, Myliobatis chiliensis, Rhinoptera steindachneri, Dasyatis brevis), Robalo (Centropomus spp.), Tiburón (Sphyrna spp, Galeorthinus galeus, Isurus oxyrinchus, Sphyrna tiburo, Alopias vulpinus), Tollo (Mustelus spp) y Zorro (Albula volpes), con destino al consumo humano directo, siempre que la embarcación pesquera cuente con los artes y aparejos adecuados para la extracción de cada uno de ellos. _x000a_Artículo 2.- En mérito del cambio de titularidad a que se refiere el artículo 1 de la presente resolución, la empresa FRESH FISH LM S.A.C., podrá realizar actividad extractiva del recurso Anchoveta para consumo humano directo, teniendo en cuenta lo dispuesto en el Reglamento de Ordenamiento Pesquero del Recurso Anchoveta para Consumo Humano Directo, aprobado por Decreto Supremo N° 005-2017-PRODUCE, modificado por Decreto Supremo N° 008-2017- PRODUCE; y, lo dispuesto en el segundo párrafo del artículo 9 de la Ley General de Pesca, aprobada por Decreto Ley N° 25977. _x000a_Artículo 3.- Dejar sin efecto la titularidad del permiso de pesca otorgado a favor del señor SANTOS BENITO LEYVA VILLAJULCA, a través de la Resolución Directoral N° 00220-2022- PRODUCE/DGPCHDI, de fecha 21 de marzo del 2022, para operar la embarcación pesquera SAMANTHA con matrícula CE-28407-CM. _x000a_Artículo 4.- Excluir al señor SANTOS BENITO LEYVA VILLAJULCA, de los listados a que se refiere el artículo 14 del Reglamento de la Ley General de Pesca; y, el Anexo II de la Resolución Ministerial N° 347-2011-PRODUCE, como titular del permiso de pesca para operar la embarcación SAMANTHA con matrícula CE-28407-CM, en concordancia a lo establecido en el artículo 1 de la presente resolución.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158"/>
    <x v="157"/>
    <s v="00005321-2023"/>
    <s v="FEBRERO"/>
    <d v="2023-02-20T00:00:00"/>
    <d v="2023-02-20T00:00:00"/>
    <n v="18072"/>
    <s v="MARIA DEL ROSIO"/>
    <s v="TA-18072-CM"/>
    <s v="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
    <s v="Artículo 1.- Aprobar a favor de los señores 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 el cambio de titular del permiso de pesca para operar la embarcación pesquera MARIA DEL ROSIO con matrícula TA-18072-CM y 60.30 m3 de capacidad de bodega, para la extracción del recurso Anchoveta con destino al consumo humano directo e indirecto y del recurso Sardina con destino al consumo humano 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MARIA DEL ROSIO con matrícula TA-18072-CM y 60.30 m3 de capacidad de bodega, deberán cumplir las disposiciones normativas vigentes en lo correspondiente al desarrollo de las actividades pesqueras previas a su procesamiento. _x000a_Artículo 3.- Dejar sin efecto la titularidad del permiso de pesca otorgado a favor de los señores JUAN MARTINEZ JACINTO, MARÍA DILSIA PANTA ECA, JULIO MARTINEZ JACINTO e HILDA MARUJA PANTA DE MARTINEZ, a través de la Resolución Directoral N° 259-2014- PRODUCE/DGCHI, para operar la embarcación pesquera MARIA DEL ROSIO con matrícula TA18072-CM. _x000a_Artículo 4.- Excluir a los señores JUAN MARTINEZ JACINTO, MARIA DILSIA PANTA ECA, JULIO MARTINEZ JACINTO e HILDA MARUJA PANTA DE MARTINEZ, de los listados a que se refiere el artículo 14 del Reglamento de la Ley General de Pesca; y, el Anexo II de la Resolución Ministerial N° 347-2011-PRODUCE, a fin de incluir en su lugar a los señores 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 como titulares del permiso de pesca para operar la embarcación pesquera MARIA DEL ROSIO con matrícula TA-18072-CM. _x000a_Artículo 5.- En mérito al cambio de titularidad a que se refiere el artículo 1 de la presente resolución directoral, los señores 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 en cuanto al recurso Anchoveta con destino al consumo humano directo comprendido en el citado permiso de pesca, deberán tener en consideración que no podrán realizar actividad extractiva de dicho recurso en concordancia con lo dispuesto en el Reglamento de Ordenamiento Pesquero del Recurso Anchoveta para Consumo Humano Directo; y, el segundo párrafo del artículo 9 de la Ley General de Pesca. _x000a_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159"/>
    <x v="158"/>
    <s v="00073493-2022"/>
    <s v="FEBRERO"/>
    <d v="2023-02-21T00:00:00"/>
    <d v="2023-02-21T00:00:00"/>
    <n v="20883"/>
    <s v="GYRLY LIZBETH"/>
    <s v="PS-20883-BM"/>
    <s v="EMMA VALDIVIA ALDO LEONARDO"/>
    <s v="solicitan la aprobación del cambio de titular del permiso de pesca para operar la embarcación pesquera de menor escala GYRLY LIZBETH con matrícula PS-20883-BM y 9.33 m3 de capacidad de bodega."/>
    <s v="DECHDI"/>
    <m/>
    <m/>
    <s v="MENOR ESCALA"/>
    <x v="1"/>
    <m/>
    <x v="1"/>
    <s v=" - "/>
    <s v="DECLARAR EN ABANDONO"/>
    <m/>
    <m/>
    <s v="X"/>
    <m/>
    <m/>
    <m/>
    <m/>
    <m/>
    <m/>
    <m/>
    <m/>
    <m/>
    <m/>
    <m/>
    <m/>
    <m/>
    <m/>
    <m/>
    <m/>
  </r>
  <r>
    <n v="160"/>
    <x v="159"/>
    <s v="00002141-2023"/>
    <s v="FEBRERO"/>
    <d v="2023-02-21T00:00:00"/>
    <d v="2023-02-21T00:00:00"/>
    <n v="2625"/>
    <s v="ROSA SILVIA 2"/>
    <s v="PT-2625-CM"/>
    <s v="PERU FROST S.A.C."/>
    <s v="Artículo 1.- Aprobar a favor de la empresa PERU FROST S.A.C. el cambio de titular del permiso de pesca para operar la embarcación pesquera ROSA SILVIA 2 con matrícula PT-2625- CM y 80.13 m3 de capacidad de bodega, para la extracción del recurso Merluza con destino al consumo humano directo. _x000a_Artículo 2.- En mérito al cambio de titular del permiso de pesca a que se refiere el artículo 1 de la presente resolución, los titulares del permiso de pesca de la embarcación pesquera ROSA SILVIA 2 con matrícula PT-2625-CM y 80. m3 de capacidad de bodega, deberán cumplir las disposiciones normativas vigentes en lo correspondiente al desarrollo de las actividades pesqueras previas a su procesamiento. _x000a_Artículo 3.- En mérito del cambio de titularidad a que se refiere el artículo 1 de la presente resolución, la empresa PERU FROST S.A.C. podrá realizar actividad extractiva del recurso Merluza para consumo humano directo, teniendo en cuenta lo dispuesto en el Reglamento de Ordenamiento Pesquero del Recurso Merluza, aprobado por Decreto Supremo N° 016-2003-PRODUCE; y, lo dispuesto en el segundo párrafo del artículo 9 de la Ley General de Pesca, aprobada por Decreto Ley N° 25977. _x000a_Artículo 4.- La vigencia de la aprobación del cambio de titularidad de permiso de pesca al que hace referencia el artículo 1 de la presente Resolución Directoral, queda condicionada al resultado del recurso impugnatorio interpuesto contra la Resolución Directoral N° 02172-2022- PRODUCE/DS-PA referida en el numeral 7.2 del considerando 7 de la presente resolución. _x000a_Artículo 5.- Dejar sin efecto la titularidad del permiso de pesca otorgada a favor de la empresa PESQUERA HAYDUK S.A., a través de la Resolución Ministerial N° 591-97-PE, para operar la embarcación pesquera ROSA SILVIA 2 con matrícula PT-2625-CM. _x000a_Artículo 6.- Excluir a la empresa PESQUERA HAYDUK S.A. de los listados a que se refiere el artículo 14 del Reglamento de la Ley General de Pesca; y, el Anexo I de la Resolución Ministerial N° 346-2011-PRODUCE, a fin de incluir en su lugar a la empresa PERU FROST S.A.C., como titular del permiso de pesca para operar la embarcación pesquera ROSA SILVIA 2 con matrícula PT-2625- CM. _x000a_Artículo 7.-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_x000a_"/>
    <s v="DECHDI"/>
    <m/>
    <m/>
    <m/>
    <x v="1"/>
    <m/>
    <x v="0"/>
    <s v=" La vigencia de la aprobación del cambio de titularidad de permiso de pesca al que hace referencia el artículo 1 de la presente Resolución Directoral, queda condicionada al resultado del recurso impugnatorio interpuesto contra la Resolución Directoral N° 02172-2022- PRODUCE/DS-PA referida en el numeral 7.2 del considerando 7 de la presente resolución. "/>
    <m/>
    <m/>
    <m/>
    <s v="X"/>
    <m/>
    <m/>
    <m/>
    <m/>
    <m/>
    <m/>
    <m/>
    <m/>
    <m/>
    <m/>
    <m/>
    <m/>
    <m/>
    <m/>
    <m/>
    <m/>
  </r>
  <r>
    <n v="161"/>
    <x v="160"/>
    <s v="00011100-2023"/>
    <s v="FEBRERO"/>
    <d v="2023-02-21T00:00:00"/>
    <d v="2023-02-21T00:00:00"/>
    <m/>
    <s v=""/>
    <s v=""/>
    <s v=""/>
    <s v="Participación en el Crucero de Imarpe "/>
    <s v="DECHDI"/>
    <m/>
    <m/>
    <m/>
    <x v="16"/>
    <m/>
    <x v="1"/>
    <m/>
    <m/>
    <m/>
    <m/>
    <s v="X"/>
    <m/>
    <m/>
    <m/>
    <m/>
    <m/>
    <m/>
    <m/>
    <m/>
    <m/>
    <m/>
    <m/>
    <m/>
    <m/>
    <m/>
    <m/>
    <m/>
  </r>
  <r>
    <n v="162"/>
    <x v="161"/>
    <s v="00002141-2023"/>
    <s v="FEBRERO"/>
    <d v="2023-02-22T00:00:00"/>
    <d v="2023-02-22T00:00:00"/>
    <n v="2625"/>
    <s v="ROSA SILVIA 2"/>
    <s v="PT-2625-CM"/>
    <s v="PESQUERA HAYDUK S.A."/>
    <s v="solicita el cambio de titularidad del permiso de pesca para operar la embarcación pesquera ROSA SILVIA 2 con matrícula PT-2625-CM y 80.13 m3 de capacidad de bodega para la extracción del recurso Merluza con destino al consumo humano directo"/>
    <s v="DECHDI"/>
    <s v="CHD"/>
    <m/>
    <m/>
    <x v="1"/>
    <m/>
    <x v="1"/>
    <s v=" - "/>
    <s v="ANULADA POR DUPLICIDAD  CON RD 00160-2023-PRODUCE/DGPCHDI"/>
    <m/>
    <m/>
    <s v="X"/>
    <m/>
    <m/>
    <m/>
    <m/>
    <m/>
    <m/>
    <m/>
    <m/>
    <m/>
    <m/>
    <m/>
    <m/>
    <m/>
    <m/>
    <m/>
    <m/>
  </r>
  <r>
    <n v="163"/>
    <x v="162"/>
    <s v="00078193-2022"/>
    <s v="FEBRERO"/>
    <d v="2023-02-22T00:00:00"/>
    <d v="2023-02-22T00:00:00"/>
    <m/>
    <s v=""/>
    <s v=""/>
    <s v=""/>
    <s v="Otorgar a la empresa MINERA BARRICK PERU S.A., autorización para realizar las actividades de colecta de recursos hidrobiológicos conforme al plan de trabajo denominado: “Elaboración de la línea base hidrobiológica para la Declaración de Impacto Ambiental del Proyecto de exploración minera Libélula”, en atención a la solicitud presentada por escrito con registro N° 00078193-2022, reformulado a través del escrito adjunto con registro N° 00002589-2023, por el periodo de doce (12) meses contados a partir de la notificación de la presente Resolución Directoral "/>
    <s v="DECHDI"/>
    <m/>
    <m/>
    <m/>
    <x v="0"/>
    <m/>
    <x v="0"/>
    <m/>
    <m/>
    <m/>
    <m/>
    <m/>
    <s v="X"/>
    <m/>
    <m/>
    <m/>
    <m/>
    <m/>
    <m/>
    <m/>
    <m/>
    <m/>
    <m/>
    <m/>
    <m/>
    <m/>
    <m/>
    <m/>
  </r>
  <r>
    <n v="164"/>
    <x v="163"/>
    <s v="00088488-2022"/>
    <s v="FEBRERO"/>
    <d v="2023-02-22T00:00:00"/>
    <d v="2023-02-22T00:00:00"/>
    <m/>
    <s v=""/>
    <s v=""/>
    <s v=""/>
    <s v="Otorgar a la empresa COMPAÑÍA MINERA ARES S.A.C., autorización para realizar las actividades de colecta de recursos hidrobiológicos conforme al plan de trabajo denominado: “Línea Base Hidrobiológica de la Modificación de la Declaración del Impacto  Ambiental (MDIA) del Proyecto de Exploración Minera Pablo Sur”, en atención a la solicitud presentada por escrito con registro N° 00088488-2022, reformulado a través del escrito adjunto con registro N° 00088488-2022-1, por el periodo de seis (6) meses contados a partir de la notificación de la presente Resolución Directoral."/>
    <s v="DECHDI"/>
    <m/>
    <m/>
    <m/>
    <x v="0"/>
    <m/>
    <x v="0"/>
    <m/>
    <m/>
    <m/>
    <m/>
    <m/>
    <s v="X"/>
    <m/>
    <m/>
    <m/>
    <m/>
    <m/>
    <m/>
    <m/>
    <m/>
    <m/>
    <m/>
    <m/>
    <m/>
    <m/>
    <m/>
    <m/>
  </r>
  <r>
    <n v="165"/>
    <x v="164"/>
    <s v="00085744-2022"/>
    <s v="FEBRERO"/>
    <d v="2023-02-22T00:00:00"/>
    <d v="2023-02-22T00:00:00"/>
    <m/>
    <s v=""/>
    <s v=""/>
    <s v=""/>
    <s v="Otorgar a la empresa ELECTRO ARAZA S.A.C., autorización para realizar las actividades de colecta de recursos hidrobiológicos conforme al plan de trabajo denominado: “Línea Base Biológica de la Modificación del Estudio de Impacto Ambiental de la Línea de Transmisión Eléctrica Limacpunco – Onocora – Tintaya en 220 kV”, en atención a la solicitud presentada por escrito con registro N° 00085744-2022, reformulado a través del escrito adjunto con registro N° 00004108-2023, por el periodo de doce (12) meses contados a partir de la notificación de la presente Resolución Directoral. "/>
    <s v="DECHDI"/>
    <m/>
    <m/>
    <m/>
    <x v="0"/>
    <m/>
    <x v="0"/>
    <m/>
    <m/>
    <m/>
    <m/>
    <m/>
    <s v="X"/>
    <m/>
    <m/>
    <m/>
    <m/>
    <m/>
    <m/>
    <m/>
    <m/>
    <m/>
    <m/>
    <m/>
    <m/>
    <m/>
    <m/>
    <m/>
  </r>
  <r>
    <n v="166"/>
    <x v="165"/>
    <s v="00086717-2022"/>
    <s v="FEBRERO"/>
    <d v="2023-02-22T00:00:00"/>
    <d v="2023-02-22T00:00:00"/>
    <m/>
    <s v=""/>
    <s v=""/>
    <s v=""/>
    <s v="Otorgar a la empresa HUDBAY PERU S.A.C., autorización para realizar las actividades de colecta de recursos hidrobiológicos conforme al plan de trabajo denominado: “Línea Base de Flora y Fauna Acuática en el marco de la Cuarta Modificación del Estudio de Impacto Ambiental detallado de la Unidad Minera Constancia”, en atención a la solicitud presentada por escrito con registro N° 00086717-2022, reformulado a través del escrito adjunto con registro N° 00086717-2022-2, por el periodo de doce (12) meses contados a partir de la notificación de la presente Resolución Directoral. "/>
    <s v="DECHDI"/>
    <m/>
    <m/>
    <m/>
    <x v="0"/>
    <m/>
    <x v="0"/>
    <m/>
    <m/>
    <m/>
    <m/>
    <m/>
    <s v="X"/>
    <m/>
    <m/>
    <m/>
    <m/>
    <m/>
    <m/>
    <m/>
    <m/>
    <m/>
    <m/>
    <m/>
    <m/>
    <m/>
    <m/>
    <m/>
  </r>
  <r>
    <n v="167"/>
    <x v="166"/>
    <s v="00072316-2022"/>
    <s v="FEBRERO"/>
    <d v="2023-02-22T00:00:00"/>
    <d v="2023-02-22T00:00:00"/>
    <n v="3428"/>
    <s v="SAN MARTIN DE PORRAS"/>
    <s v="TA-3428-CM"/>
    <s v="PERICHE INGA ELMER GUSTAVO"/>
    <s v="cambio de titular del permiso de pesca para operar la embarcación pesquera de menor escala SAN MARTIN DE PORRES con matrícula TA-3428-CM y 22.89 m3 de capacidad de bodega, para la extracción de los recursos Anchoveta y otros recursos hidrobiológicos con destino al consumo humano directo; en el marco del procedimiento de cambio de titularidad del permiso de pesca de embarcaciones de bandera nacional"/>
    <s v="DECHDI"/>
    <s v="CHD"/>
    <m/>
    <s v="MENOR ESCALA"/>
    <x v="1"/>
    <m/>
    <x v="1"/>
    <s v=" - "/>
    <s v="DECLARAR EN ABANDONO"/>
    <m/>
    <m/>
    <s v="X"/>
    <m/>
    <m/>
    <m/>
    <m/>
    <m/>
    <m/>
    <m/>
    <m/>
    <m/>
    <m/>
    <m/>
    <m/>
    <m/>
    <m/>
    <m/>
    <m/>
  </r>
  <r>
    <n v="168"/>
    <x v="167"/>
    <s v="00002666-2023"/>
    <s v="FEBRERO"/>
    <d v="2023-02-22T00:00:00"/>
    <d v="2023-02-22T00:00:00"/>
    <m/>
    <s v=""/>
    <s v=""/>
    <s v=""/>
    <s v="Artículo 1.- OTORGAR a favor de la empresa ESMERALDA CORP S.A.C., licencia de operación a la planta de procesamiento pesquero de enlatado de productos hidrobiológicos, con una capacidad instalada de 1650 cajas/turno, ubicada en la Mz. “G”, Lote 01, Urbanización Pre-urbana Tipo Huerta (Carretera Panamericana Sur Km. 18.5), distrito de San Juan de Miraflores, provincia y departamento de Lima. "/>
    <s v="DPCHDI"/>
    <m/>
    <m/>
    <m/>
    <x v="17"/>
    <m/>
    <x v="0"/>
    <m/>
    <m/>
    <m/>
    <m/>
    <m/>
    <m/>
    <s v="X"/>
    <m/>
    <s v="X"/>
    <m/>
    <m/>
    <m/>
    <m/>
    <m/>
    <m/>
    <m/>
    <m/>
    <m/>
    <m/>
    <m/>
    <m/>
  </r>
  <r>
    <n v="169"/>
    <x v="168"/>
    <s v="00003066-2023"/>
    <s v="FEBRERO"/>
    <d v="2023-02-22T00:00:00"/>
    <d v="2023-02-22T00:00:00"/>
    <m/>
    <s v=""/>
    <s v=""/>
    <s v=""/>
    <s v="Artículo 1.- LEVANTAR la suspensión temporal dispuesta en la Resolución Directoral N° 00152-2021-PRODUCE/DGPCHDI, a solicitud de la empresa PESQUERA DON AMERICO S.A.C, de la licencia de operación otorgada mediante Resolución Directoral Nº 00070-2021-PRODUCE/DGPCHDI, de fecha 27 de enero de 2021, para que desarrolle la actividad de procesamiento de productos hidrobiológicos a través de su planta de harina de pescado de alto contenido proteínico (ACP), con capacidad instalada de 50 t/h de procesamiento de materia prima, ubicada en el establecimiento industrial pesquero sito en avenida San Martin N° 680, distrito Carquín, provincia Huaura, departamento Lima."/>
    <s v="DPCHDI"/>
    <m/>
    <m/>
    <m/>
    <x v="18"/>
    <m/>
    <x v="1"/>
    <m/>
    <m/>
    <m/>
    <m/>
    <m/>
    <m/>
    <s v="X"/>
    <m/>
    <s v="X"/>
    <m/>
    <m/>
    <m/>
    <m/>
    <m/>
    <m/>
    <m/>
    <m/>
    <m/>
    <m/>
    <m/>
    <m/>
  </r>
  <r>
    <n v="170"/>
    <x v="169"/>
    <s v="00012268-2023"/>
    <s v="FEBRERO"/>
    <d v="2023-02-23T00:00:00"/>
    <d v="2023-02-23T00:00:00"/>
    <m/>
    <s v=""/>
    <s v=""/>
    <s v=""/>
    <s v="Artículo 1.- Declarar que la solicitud de ampliación del plazo para la ejecución de la autorización de incremento de flota dispuesta mediante Resolución Directoral Nº 00616-2021- PRODUCE/DGPCHDI de fecha 9 de setiembre de 2021, a favor de la empresa GRUPO NUNTON S.A.C., para la construcción de una nueva embarcación de 77.37 m³ de capacidad de bodega, vía sustitución de la embarcación pesquera no siniestrada MI ANDREITA con matrícula PL-29219-CM, para la extracción del recurso Anchoveta con destino al consumo humano indirecto; presentada mediante el escrito con registro Nº 00012268-2023, ha sido aprobada automáticamente a la fecha de presentación de dicha solicitud, en concordancia con el artículo 33 del TUO de la Ley Nº 27444."/>
    <s v="DECHDI"/>
    <m/>
    <m/>
    <m/>
    <x v="10"/>
    <m/>
    <x v="0"/>
    <m/>
    <m/>
    <m/>
    <m/>
    <s v="X"/>
    <m/>
    <m/>
    <m/>
    <m/>
    <m/>
    <m/>
    <m/>
    <m/>
    <m/>
    <m/>
    <m/>
    <m/>
    <m/>
    <m/>
    <m/>
    <m/>
  </r>
  <r>
    <n v="171"/>
    <x v="170"/>
    <s v="00004878-2023"/>
    <s v="FEBRERO"/>
    <d v="2023-02-23T00:00:00"/>
    <d v="2023-02-23T00:00:00"/>
    <m/>
    <s v=""/>
    <s v=""/>
    <s v=""/>
    <s v="Designar a los profesionales que se encargarán de llevar a cabo los procedimientos de fiscalización posterior de los expedientes tramitados en la Dirección General de Pesca para Consumo Humano Directo e Indirecto, durante el segundo semestre del año 2022"/>
    <s v="DGPCHDI"/>
    <m/>
    <m/>
    <m/>
    <x v="14"/>
    <s v="FISCALIZACION POSTERIOR"/>
    <x v="1"/>
    <m/>
    <m/>
    <m/>
    <m/>
    <m/>
    <m/>
    <m/>
    <m/>
    <m/>
    <m/>
    <m/>
    <m/>
    <m/>
    <m/>
    <m/>
    <m/>
    <m/>
    <m/>
    <m/>
    <m/>
    <m/>
  </r>
  <r>
    <n v="172"/>
    <x v="171"/>
    <s v="00059273-2022"/>
    <s v="FEBRERO"/>
    <d v="2023-02-24T00:00:00"/>
    <d v="2023-02-24T00:00:00"/>
    <n v="3972"/>
    <s v="MI JOSE Y MERCEDES"/>
    <s v="PT-3972-BM"/>
    <s v="PAIVA CHERRES JOSE ;PAIVA FIESTAS DE PAIVA MARGARITA"/>
    <s v="solicita la aprobación del cambio de titular del permiso de pesca para operar la embarcación pesquera de menor escala MI JOSE Y MERCEDES con matrícula PT-3972-BM y 16.61 m3 de capacidad de bodega, para la extracción de los recursos Anchoveta y otros recursos hidrobiológicos con destino al consumo humano directo"/>
    <s v="DECHDI"/>
    <s v="CHD"/>
    <m/>
    <s v="MENOR ESCALA"/>
    <x v="1"/>
    <m/>
    <x v="1"/>
    <s v=" - "/>
    <s v="DECLARAR EN ABANDONO"/>
    <m/>
    <m/>
    <s v="X"/>
    <m/>
    <m/>
    <m/>
    <m/>
    <m/>
    <m/>
    <m/>
    <m/>
    <m/>
    <m/>
    <m/>
    <m/>
    <m/>
    <m/>
    <m/>
    <m/>
  </r>
  <r>
    <n v="173"/>
    <x v="172"/>
    <s v="00005317-2023"/>
    <s v="FEBRERO"/>
    <d v="2023-02-24T00:00:00"/>
    <d v="2023-02-24T00:00:00"/>
    <n v="65521"/>
    <s v="MARISOL"/>
    <s v="PT-65521-PM"/>
    <s v="JULIO MARTINEZ JACINTO, HILDA MARUJA PANTA DE MARTINEZ, BENJAMIN MARTINEZ JACINTO y CONCEPCION PANTA PERICHE"/>
    <s v="Artículo 1.- Aprobar a favor de los señores JULIO MARTINEZ JACINTO, HILDA MARUJA PANTA DE MARTINEZ, BENJAMIN MARTINEZ JACINTO y CONCEPCION PANTA PERICHE el cambio de titular del permiso de pesca para operar la embarcación pesquera MARISOL con matrícula PT-65521-PM y 104.78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MARISOL con matrícula PT-65521-PM y 104.78 m3 de capacidad de bodega, deberán cumplir las disposiciones normativas vigentes en lo correspondiente al desarrollo de las actividades pesqueras previas a su procesamiento. _x000a_Artículo 3.- Dejar sin efecto la titularidad del permiso de pesca otorgado a favor de los señores BENJAMIN MARTINEZ JACINTO y JUAN MARTINEZ JACINTO, a través de la Resolución Directoral N° 00667-2021-PRODUCE/DGPCHDI, para operar la embarcación pesquera MARISOL con matrícula PT-65521-PM. _x000a_Artículo 4.- Excluir al señor JUAN MARTINEZ JACINTO, de los listados a que se refiere el artículo 14 del Reglamento de la Ley General de Pesca; y, el Anexo II de la Resolución Ministerial N° 347-2011-PRODUCE, a fin de incluir en su lugar a los señores JULIO MARTINEZ JACINTO, HILDA MARUJA PANTA DE MARTINEZ y CONCEPCION PANTA PERICHE con el señor BENJAMIN MARTINEZ JACINTO, como titulares del permiso de pesca para operar la embarcación pesquera MARISOL con matrícula PT-65521-PM.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s v="CHI"/>
    <s v="ANCHOVETA"/>
    <m/>
    <x v="1"/>
    <m/>
    <x v="0"/>
    <s v=" - "/>
    <m/>
    <m/>
    <m/>
    <s v="X"/>
    <m/>
    <s v="X"/>
    <m/>
    <m/>
    <m/>
    <m/>
    <m/>
    <m/>
    <m/>
    <m/>
    <m/>
    <m/>
    <m/>
    <m/>
    <m/>
    <m/>
  </r>
  <r>
    <n v="174"/>
    <x v="173"/>
    <s v="00050275-2022"/>
    <s v="FEBRERO"/>
    <d v="2023-02-24T00:00:00"/>
    <d v="2023-02-24T00:00:00"/>
    <n v="20865"/>
    <s v="CHACAS I"/>
    <s v="CO-20865-CM"/>
    <s v="AMEZ SILVA BENJAMIN HERMINIO"/>
    <s v="Declarar improcedente la solicitud de autorización de incremento de flota para construir una nueva embarcación pesquera de menor escala, vía sustitución de la embarcación pesquera siniestrada CHACAS I con matrícula CO-20865-CM y 29.17 m3 de capacidad de bodega."/>
    <s v="DECHDI"/>
    <s v="CHD"/>
    <s v="ANCHOVETA"/>
    <s v="MENOR ESCALA"/>
    <x v="9"/>
    <s v="Por Sustitución"/>
    <x v="1"/>
    <m/>
    <s v="DECLARAR IMPROCEDENTE"/>
    <m/>
    <m/>
    <s v="X"/>
    <m/>
    <m/>
    <m/>
    <m/>
    <m/>
    <m/>
    <m/>
    <m/>
    <m/>
    <m/>
    <m/>
    <m/>
    <m/>
    <m/>
    <m/>
    <m/>
  </r>
  <r>
    <n v="175"/>
    <x v="174"/>
    <s v="00008398-2023"/>
    <s v="FEBRERO"/>
    <d v="2023-02-24T00:00:00"/>
    <d v="2023-02-24T00:00:00"/>
    <n v="25739"/>
    <s v="MARIA MIA"/>
    <s v="CO-25739-CM"/>
    <s v="FRESH FISH LM S.A.C"/>
    <s v="Artículo 1.- Aprobar a favor de la empresa FRESH FISH LM S.A.C. el cambio de titular del permiso de pesca para operar la embarcación pesquera de menor escala MARIA MIA con matrícula CO-25739-CM y 29.33 m3 de capacidad de bodega, para la extracción de los recursos Anchoveta, Jurel, Caballa, Lisa, Cachema, Bonito, Perico, Barrilete, Cojinova, Congrio, Lorna, Corvina, Pampanito, Atún, Raya, Tiburón, Tollo, Pota, Pejerrey, Pintadilla, Pez espada, Ojo de uva, Volador, Calamar, Machete, Mero, Langostino y Cabinza con destino al consumo humano directo, en los mismos términos en que fue otorgado. _x000a_Artículo 2.- En mérito del cambio de titularidad a que se refiere el artículo 1 de la presente resolución, la empresa FRESH FISH S.A.C.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_x000a_Artículo 3.- Dejar sin efecto la titularidad del permiso de pesca otorgada a favor de la empresa PESQUERA SAN PEDRITO S.A.C., a través de la Resolución Directoral N° 00479- 2020-PRODUCE/DGPCHDI, para operar la embarcación pesquera MARIA MIA con matrícula CO-25739-CM. _x000a_Artículo 4.- Excluir a la empresa PESQUERA SAN PEDRITO S.A.C. de los listados a que se refiere el artículo 14 del Reglamento de la Ley General de Pesca; y, el Anexo I de la Resolución Ministerial N° 346-2011-PRODUCE, a fin de incluir en su lugar a la empresa FRESH FISH S.A.C., como titular del permiso de pesca para operar la embarcación pesquera MARIA MIA con matrícula CO-25739-CM.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s v="MENOR ESCALA"/>
    <x v="1"/>
    <m/>
    <x v="0"/>
    <s v=" - "/>
    <m/>
    <m/>
    <m/>
    <s v="X"/>
    <m/>
    <m/>
    <m/>
    <m/>
    <m/>
    <m/>
    <m/>
    <m/>
    <m/>
    <m/>
    <m/>
    <m/>
    <m/>
    <m/>
    <m/>
    <m/>
  </r>
  <r>
    <n v="176"/>
    <x v="175"/>
    <s v="00005416-2023"/>
    <s v="FEBRERO"/>
    <d v="2023-02-24T00:00:00"/>
    <d v="2023-02-24T00:00:00"/>
    <n v="16806"/>
    <s v="FLORA I"/>
    <s v="CO-16806-CM"/>
    <s v="EMPRESA PESQUERA FLORA S.A.C."/>
    <s v="Declarar como no presentada la solicitud de autorización de incremento de flota para construir una nueva embarcación pesquera de 109 m3 de capacidad de bodega, vía sustitución de la embarcación pesquera no siniestrada FLORA I con matrícula CO-16806-CM."/>
    <s v="DECHDI"/>
    <m/>
    <m/>
    <m/>
    <x v="9"/>
    <s v="Por Sustitución"/>
    <x v="1"/>
    <m/>
    <s v="DECLARAR COMO NO PRESENTADA"/>
    <m/>
    <m/>
    <s v="X"/>
    <m/>
    <m/>
    <m/>
    <m/>
    <m/>
    <m/>
    <m/>
    <m/>
    <m/>
    <m/>
    <m/>
    <m/>
    <m/>
    <m/>
    <m/>
    <m/>
  </r>
  <r>
    <n v="177"/>
    <x v="176"/>
    <s v="00083612-2022"/>
    <s v="FEBRERO"/>
    <d v="2023-02-24T00:00:00"/>
    <d v="2023-02-24T00:00:00"/>
    <n v="65810"/>
    <s v="MONITOR HUASCAR IV"/>
    <s v="PL-65810-PM"/>
    <s v="AMERICAN MAR S.A.C"/>
    <s v="Artículo 1.- Aprobar a favor de la empresa AMERICAN MAR S.A.C. el cambio de titularidad del permiso de pesca para operar la embarcación pesquera MONITOR HUASCAR IV con matrícula PL-65810-PM y 110.00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_x000a_Artículo 2.- En mérito al cambio de titular del permiso de pesca a que se refiere el artículo 1 de la presente resolución, los titulares del permiso de pesca de la embarcación pesquera MONITOR HUASCAR IV con matrícula PL-65810-PM y 110.00 m3 de capacidad de bodega, para la extracción del recurso Anchoveta con destino al consumo humano indirecto, deberán cumplir las disposiciones normativas vigentes en lo correspondiente al desarrollo de las actividades pesqueras previas a su procesamiento. _x000a_Artículo 3.- El cambio de titularidad aprobado en el artículo 1 de la presente Resolución Directoral, se encontrará vigente hasta el término de la segunda temporada de pesca 2023 Zona Centro-Norte, conforme a lo señalado en los considerandos 6 y 7 de la presente resolución. Vencido dicho plazo, el cambio de titular antes referido quedará sin efecto; y la titularidad del permiso de pesca para operar la embarcación pesquera MONITOR HUASCAR IV con matrícula PL-65810-PM, volverá a la empresa PESQUERA ORLAND S.A.C. _x000a_Artículo 4.- Dejar sin efecto la titularidad del permiso de pesca otorgado a favor de la empresa PESQUERA ORLAND S.A.C., a través de la Resolución Directoral N° 271-2022- PRODUCE/DGPCHDI, para operar la embarcación pesquera MONITOR HUASCAR IV con matrícula PL-65810-PM. _x000a_Artículo 5.- Excluir a la empresa PESQUERA ORLAND S.A.C., de los listados a que se refiere el artículo 14 del Reglamento de la Ley General de Pesca; y, el Anexo II de la Resolución Ministerial N° 347-2011-PRODUCE, a fin de incluir en su lugar a la empresa AMERICAN MAR S.A.C., como titular del permiso de pesca para operar la embarcación pesquera MONITOR HUASCAR IV con matrícula PL-65810-PM.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hasta el término de la segunda temporada de pesca 2023 Zona _x000a_Centro-Norte, conforme a lo señalado en los considerandos 6 y 7 de la presente resolución"/>
    <m/>
    <m/>
    <m/>
    <s v="X"/>
    <m/>
    <m/>
    <m/>
    <m/>
    <m/>
    <m/>
    <m/>
    <m/>
    <m/>
    <m/>
    <m/>
    <m/>
    <m/>
    <m/>
    <m/>
    <m/>
  </r>
  <r>
    <n v="178"/>
    <x v="177"/>
    <s v="00002887-2023"/>
    <s v="FEBRERO"/>
    <d v="2023-02-24T00:00:00"/>
    <d v="2023-02-24T00:00:00"/>
    <m/>
    <s v=""/>
    <s v=""/>
    <s v=""/>
    <s v="Otorgar a la empresa COMPAÑIA MINERA CARAVELI S.A.C., autorización para realizar las actividades de colecta de recursos hidrobiológicos."/>
    <s v="DECHDI"/>
    <m/>
    <m/>
    <m/>
    <x v="0"/>
    <m/>
    <x v="0"/>
    <m/>
    <m/>
    <m/>
    <m/>
    <m/>
    <s v="X"/>
    <m/>
    <s v="X"/>
    <m/>
    <m/>
    <m/>
    <m/>
    <m/>
    <m/>
    <m/>
    <m/>
    <m/>
    <m/>
    <m/>
    <m/>
    <m/>
  </r>
  <r>
    <n v="179"/>
    <x v="178"/>
    <s v="00075187-2022"/>
    <s v="FEBRERO"/>
    <d v="2023-02-24T00:00:00"/>
    <d v="2023-02-24T00:00:00"/>
    <m/>
    <s v=""/>
    <s v=""/>
    <s v=""/>
    <s v="Otorgar a la empresa NEXA RESOURCES PERU S.A.A., autorización para realizar las actividades de colecta de recursos hidrobiológicos."/>
    <s v="DECHDI"/>
    <m/>
    <m/>
    <m/>
    <x v="0"/>
    <m/>
    <x v="0"/>
    <m/>
    <m/>
    <m/>
    <m/>
    <m/>
    <s v="X"/>
    <m/>
    <m/>
    <m/>
    <m/>
    <m/>
    <m/>
    <m/>
    <m/>
    <m/>
    <m/>
    <m/>
    <m/>
    <m/>
    <m/>
    <m/>
  </r>
  <r>
    <n v="180"/>
    <x v="179"/>
    <s v="00077322-2022"/>
    <s v="FEBRERO"/>
    <d v="2023-02-24T00:00:00"/>
    <d v="2023-02-24T00:00:00"/>
    <m/>
    <s v=""/>
    <s v=""/>
    <s v=""/>
    <s v="Otorgar al consorcio TERMINALES DEL PERÚ, autorización para realizar las actividades de colecta de recursos hidrobiológicos."/>
    <s v="DECHDI"/>
    <m/>
    <m/>
    <m/>
    <x v="0"/>
    <m/>
    <x v="0"/>
    <m/>
    <m/>
    <m/>
    <m/>
    <m/>
    <s v="X"/>
    <m/>
    <m/>
    <m/>
    <m/>
    <m/>
    <m/>
    <m/>
    <m/>
    <m/>
    <m/>
    <m/>
    <m/>
    <m/>
    <m/>
    <m/>
  </r>
  <r>
    <n v="181"/>
    <x v="180"/>
    <s v="00078078-2022"/>
    <s v="FEBRERO"/>
    <d v="2023-02-24T00:00:00"/>
    <d v="2023-02-24T00:00:00"/>
    <m/>
    <s v=""/>
    <s v=""/>
    <s v=""/>
    <s v="Otorgar a la empresa NEXA RESOURCES PERU S.A.A., autorización para realizar las actividades de colecta de recursos hidrobiológicos."/>
    <s v="DECHDI"/>
    <m/>
    <m/>
    <m/>
    <x v="0"/>
    <m/>
    <x v="0"/>
    <m/>
    <m/>
    <m/>
    <m/>
    <m/>
    <s v="X"/>
    <m/>
    <m/>
    <m/>
    <m/>
    <m/>
    <m/>
    <m/>
    <m/>
    <m/>
    <m/>
    <m/>
    <m/>
    <m/>
    <m/>
    <m/>
  </r>
  <r>
    <n v="182"/>
    <x v="181"/>
    <s v="00002445-2023"/>
    <s v="FEBRERO"/>
    <d v="2023-02-24T00:00:00"/>
    <d v="2023-02-24T00:00:00"/>
    <n v="21757"/>
    <s v="JM"/>
    <s v="CE-21757-CM"/>
    <s v="MARTIN VITE CHEVEZ y ROXANA INES GONZALES CHERRE"/>
    <s v="Artículo 1.- Aprobar a favor de los señores MARTIN VITE CHEVEZ y ROXANA INES GONZALES CHERRE el cambio de titular del permiso de pesca para operar la embarcación pesquera de menor escala JM con matrícula CE-21757-CM y 21.11 m3 de capacidad de bodega, para la extracción de los recursos Anchoveta (Engraulis ringens y Anchoa nasus), Jurel (Trachurus picturatus murphyi), Caballa (Scomber japonicus Peruanus), Perico (Coryphaena hippurus), Lisa (Mugil cephalus), Lorna (Sciaena deliciosa), Machete (Ethmidium maculatum) y Tollo (Mustelus mento, Mustelus whitneyi, Triakis maculata, Otras especies de Tollo) con destino al consumo humano directo. _x000a_Artículo 2.- En mérito del cambio de titularidad a que se refiere el artículo 1 de la presente resolución, los señores MARTIN VITE CHEVEZ y ROXANA INES GONZALES CHERRE podrán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_x000a_Artículo 3.- Dejar sin efecto el cambio de titular del permiso de pesca otorgada a favor de los señores ESTUARDO EUSEBIO DIEZ MALCA y ELIZABETH DAPNE MEZA GUZMAN, a través de la Resolución Directoral N° 00046-2022-PRODUCE/DGPCHDI, para operar la embarcación pesquera JM con matrícula CE-21757-CM. _x000a_Artículo 4.- Excluir a los señores ESTUARDO EUSEBIO DIEZ MALCA y ELIZABETH DAPNE MEZA GUZMAN de los listados a que se refiere el artículo 14 del Reglamento de la Ley General de Pesca; y, el Anexo I de la Resolución Ministerial N° 346-2011-PRODUCE, a fin de incluir en su lugar a los señores MARTIN VITE CHEVEZ y ROXANA INES GONZALES CHERRE, como titulares del permiso de pesca para operar la embarcación pesquera JM con matrícula CE-21757-CM.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s v="MENOR ESCALA"/>
    <x v="1"/>
    <m/>
    <x v="0"/>
    <s v=" - "/>
    <m/>
    <m/>
    <m/>
    <s v="X"/>
    <m/>
    <m/>
    <m/>
    <m/>
    <m/>
    <m/>
    <m/>
    <m/>
    <m/>
    <m/>
    <m/>
    <m/>
    <m/>
    <m/>
    <m/>
    <m/>
  </r>
  <r>
    <n v="183"/>
    <x v="182"/>
    <s v="00006118-2023"/>
    <s v="FEBRERO"/>
    <d v="2023-02-24T00:00:00"/>
    <d v="2023-02-24T00:00:00"/>
    <n v="28408"/>
    <s v="SABRINA"/>
    <s v="CE-28408-CM"/>
    <s v="FRESH FISH LM S.A.C"/>
    <s v="Artículo 1.- Aprobar a favor de la empresa FRESH FISH LM S.A.C. el cambio de titular del permiso de pesca para operar la embarcación pesquera de menor escala SABRINA con matrícula CE-28408-CM y 24.60 m3 de capacidad de bodega, para la extracción de los recursos Anchoveta (Engraulis ringens / Anchoa nasus), Atún Aleta Amarilla (Thunnus albacares), Atún de Ojo Grande (Thunnus obesus), Barrilete (Katsuwonus pelamis), Bonito (Sarda chiliensis chiliensis), Caballa (Scomber japonicus peruanus), Cabinza Serránida (Paranthias colonus), Cabrilla (Paralabrax humeralis), Cachema (Cynoscion analis), Coco/Suco (Paralonchurus peruanus), Cojinova (Seriolella violácea), Congrio (Genypterus maculatus), Corvina (Cilus gilberti), Jurel (Trachurus murphyi), Lenguado (Paralichtys adspersus), Lisa (Mugil cephalus), Machete (Ethmidium maculatum), Pampano (Trachinotus paitensis), Pampanito (Peprilus medius), Pejerrey (Odontesthes regia regia), Perico o Dorado (Coryphaena hippurus), Pez espada (Xiphias gladius), Pota (Dosidicus gigas), Raya (Raja velezi, Myliobatis peruvianus, Myliobatis chiliensis, Rhinoptera steindachneri, Dasyatis brevis), Robalo (Centropomus spp.), Tiburón (Sphyrna spp, Galeorthinus galeus, Isurus oxyrinchus, Sphyrna tiburo, Alopias vulpinus), Tollo (Mustelus spp) y Zorro (Albula volpes), con destino al consumo humano directo, siempre que la embarcación pesquera cuente con los artes y aparejos adecuados para la extracción de cada uno de ellos. _x000a_Artículo 2.- En mérito del cambio de titularidad a que se refiere el artículo 1 de la presente resolución, la empresa FRESH FISH LM S.A.C.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_x000a_ Artículo 3.- Dejar sin efecto el cambio de titular del permiso de pesca otorgada a favor del SANTOS BENITO LEYVA VILLAJULCA a través de la Resolución Directoral N° 00280-2022- PRODUCE/DGPCHDI, para operar la embarcación pesquera SABRINA con matrícula CE-28408- CM. _x000a_Artículo 4.- Excluir ¡Error! No se encuentra el origen de la referencia. SANTOS BENITO LEYVA VILLAJULCA de los listados a que se refiere el artículo 14 del Reglamento de la Ley General de Pesca; y, el Anexo I de la Resolución Ministerial N° 346-2011-PRODUCE, a fin de incluir en su lugar a la empresa FRESH FISH LM S.A.C., como titular del permiso de pesca para operar la embarcación pesquera SABRINA con matrícula CE-28408-CM.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s v="MENOR ESCALA"/>
    <x v="1"/>
    <m/>
    <x v="0"/>
    <s v=" - "/>
    <m/>
    <m/>
    <m/>
    <s v="X"/>
    <m/>
    <m/>
    <m/>
    <m/>
    <m/>
    <m/>
    <m/>
    <m/>
    <m/>
    <m/>
    <m/>
    <m/>
    <m/>
    <m/>
    <m/>
    <m/>
  </r>
  <r>
    <n v="184"/>
    <x v="183"/>
    <s v="00088823-2022"/>
    <s v="FEBRERO"/>
    <d v="2023-02-24T00:00:00"/>
    <d v="2023-02-24T00:00:00"/>
    <n v="22133"/>
    <s v="VICTOR III"/>
    <s v="CO-22133-PM"/>
    <s v="GROUP VIOLETA S.A.C"/>
    <s v="Otorgar a favor de la señora FELIPA ROXANA OROSCO NUNTON, la autorización de incremento de flota para construir una nueva embarcación pesquera de 105.27 m3 de capacidad de bodega, vía sustitución de la embarcación pesquera VICTOR III con matrícula CO-22133-PM y 105.27 m3 de capacidad de bodega, para la extracción del recurso Anchoveta destino al consumo humano indirecto. "/>
    <s v="DECHDI"/>
    <m/>
    <m/>
    <m/>
    <x v="9"/>
    <s v="Construcción Por sustitución"/>
    <x v="0"/>
    <m/>
    <m/>
    <m/>
    <m/>
    <s v="X"/>
    <m/>
    <m/>
    <m/>
    <m/>
    <m/>
    <m/>
    <m/>
    <m/>
    <m/>
    <m/>
    <m/>
    <m/>
    <m/>
    <m/>
    <m/>
    <m/>
  </r>
  <r>
    <n v="185"/>
    <x v="184"/>
    <s v="00005324-2023"/>
    <s v="FEBRERO"/>
    <d v="2023-02-24T00:00:00"/>
    <d v="2023-02-24T00:00:00"/>
    <m/>
    <s v=""/>
    <s v=""/>
    <s v=""/>
    <s v="Otorgar a favor los señores ELMER MARTINEZ PANTA, LAZARO MARTINEZ PANTA, JOSE ARTURO MARTINEZ PANTA, PEDRO PABLO MARTINEZ PANTA, JOSE SANTOS MARTINEZ PANTA, CESAR ANTONIO MARTINEZ PANTA, JOSE LUIS MARTINEZ PANTA, JOSE LUIS MARTINEZ ECA, JULIO CESAR MARTINEZ ECA, LEO MARTINEZ ECA, TEOFILO MARTINEZ ECA y RAMON EMILIO MARTINEZ BANCAYAN, la autorización de incremento de flota para construir una nueva embarcación pesquera de 60.30 m3 de capacidad de bodega, vía sustitución de la embarcación pesquera MARIA DEL ROSIO con matrícula TA-18072- CM y 60.30 m3 de capacidad de bodega, para la extracción del recurso Anchoveta con destino al consumo humano directo e indirecto y del recurso Sardina con destino al consumo humano directo. "/>
    <s v="DECHDI"/>
    <m/>
    <m/>
    <m/>
    <x v="9"/>
    <s v="Construcción Por sustitución"/>
    <x v="0"/>
    <m/>
    <m/>
    <m/>
    <m/>
    <s v="X"/>
    <m/>
    <m/>
    <m/>
    <m/>
    <m/>
    <m/>
    <m/>
    <m/>
    <m/>
    <m/>
    <m/>
    <m/>
    <m/>
    <m/>
    <m/>
    <m/>
  </r>
  <r>
    <n v="186"/>
    <x v="185"/>
    <s v="00082951-2022"/>
    <s v="FEBRERO"/>
    <d v="2023-02-27T00:00:00"/>
    <d v="2023-02-27T00:00:00"/>
    <m/>
    <s v=""/>
    <s v=""/>
    <s v=""/>
    <s v="Otorgar a favor de los señores ESTEBAN ACOSTA PINGO e ISABEL FIESTAS DE ACOSTA, la autorización de incremento de flota para construir una embarcación de 36.01 m3 de capacidad de bodega, vía sustitución de la embarcación pesquera no siniestrada DIOS ES AMOR con matrícula PL-19023-CM y 36.01 m3 de capacidad de bodega, para la extracción del recurso Anchoveta con destino al consumo humano indirecto."/>
    <s v="DECHDI"/>
    <m/>
    <m/>
    <m/>
    <x v="9"/>
    <s v="Construcción Por sustitución"/>
    <x v="0"/>
    <m/>
    <m/>
    <m/>
    <m/>
    <s v="X"/>
    <m/>
    <s v="X"/>
    <m/>
    <m/>
    <m/>
    <m/>
    <m/>
    <m/>
    <m/>
    <m/>
    <m/>
    <m/>
    <m/>
    <m/>
    <m/>
    <m/>
  </r>
  <r>
    <n v="187"/>
    <x v="186"/>
    <s v="00064647-2022"/>
    <s v="FEBRERO"/>
    <d v="2023-02-27T00:00:00"/>
    <d v="2023-02-27T00:00:00"/>
    <n v="63738"/>
    <s v="FLOR DE MARIA"/>
    <s v="PL-63738-CM"/>
    <s v=""/>
    <s v="Declarar como no presentada la solicitud de aprobación del cambio de titular del permiso de pesca para operar la embarcación pesquera FLOR DE MARIA con matrícula PL-63738-CM y 109.83 m3 de capacidad de bodega."/>
    <s v="DECHDI"/>
    <m/>
    <m/>
    <m/>
    <x v="1"/>
    <m/>
    <x v="1"/>
    <s v=" - "/>
    <s v="DECLARAR COMO NO PRESENTADA"/>
    <m/>
    <m/>
    <s v="X"/>
    <m/>
    <m/>
    <m/>
    <m/>
    <m/>
    <m/>
    <m/>
    <m/>
    <m/>
    <m/>
    <m/>
    <m/>
    <m/>
    <m/>
    <m/>
    <m/>
  </r>
  <r>
    <n v="188"/>
    <x v="187"/>
    <s v="00091434-2022"/>
    <s v="FEBRERO"/>
    <d v="2023-02-27T00:00:00"/>
    <d v="2023-02-27T00:00:00"/>
    <n v="5984"/>
    <s v="VICTORIA"/>
    <s v="SY-5984-CM"/>
    <s v="FELIPA ROXANA OROSCO NUNTON"/>
    <s v="Artículo 1.- Aprobar a favor de la señora FELIPA ROXANA OROSCO NUNTON el cambio de titular del permiso de pesca para operar la embarcación pesquera VICTORIA con matrícula SY-5984-CM y 95.39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VICTORIA con matrícula SY-5984-CM y 95.39 m3 de capacidad de bodega, deberán cumplir las disposiciones normativas vigentes en lo correspondiente al desarrollo de las actividades pesqueras previas a su procesamiento. _x000a_Artículo 3.- Dejar sin efecto la titularidad del permiso de pesca otorgado a favor de la empresa GROUP VIOLETA S.A.C., a través de la Resolución Directoral N° 675-2019-PRODUCE/DGPCHDI, para operar la embarcación pesquera VICTORIA con matrícula SY-5984-CM. _x000a_Artículo 4.- Excluir a la empresa GROUP VIOLETA S.A.C., de los listados a que se refiere el artículo 14 del Reglamento de la Ley General de Pesca; y, el Anexo II de la Resolución Ministerial N° 347-2011-PRODUCE, a fin de incluir en su lugar a la señora FELIPA ROXANA OROSCO NUNTON, como titular del permiso de pesca para operar la embarcación pesquera VICTORIA con matrícula SY5984-CM.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189"/>
    <x v="188"/>
    <s v="00069729-2022"/>
    <s v="FEBRERO"/>
    <d v="2023-02-27T00:00:00"/>
    <d v="2023-02-27T00:00:00"/>
    <m/>
    <s v=""/>
    <s v=""/>
    <s v=""/>
    <s v="Otorgar a la empresa UNACEM PERU S.A., autorización para realizar las actividades de colecta de recursos hidrobiológicos "/>
    <s v="DECHDI"/>
    <m/>
    <m/>
    <m/>
    <x v="0"/>
    <m/>
    <x v="0"/>
    <m/>
    <m/>
    <m/>
    <m/>
    <m/>
    <s v="X"/>
    <m/>
    <m/>
    <m/>
    <m/>
    <m/>
    <m/>
    <m/>
    <m/>
    <m/>
    <m/>
    <m/>
    <m/>
    <m/>
    <m/>
    <m/>
  </r>
  <r>
    <n v="190"/>
    <x v="189"/>
    <s v="00076800-2022"/>
    <s v="FEBRERO"/>
    <d v="2023-02-27T00:00:00"/>
    <d v="2023-02-27T00:00:00"/>
    <m/>
    <s v=""/>
    <s v=""/>
    <s v=""/>
    <s v="Otorgar a la empresa VERANO CAPITAL PERU S.A.C., autorización para realizar las actividades de colecta de recursos hidrobiológicos"/>
    <s v="DECHDI"/>
    <m/>
    <m/>
    <m/>
    <x v="0"/>
    <m/>
    <x v="0"/>
    <m/>
    <m/>
    <m/>
    <m/>
    <m/>
    <s v="X"/>
    <m/>
    <m/>
    <m/>
    <m/>
    <m/>
    <m/>
    <m/>
    <m/>
    <m/>
    <m/>
    <m/>
    <m/>
    <m/>
    <m/>
    <m/>
  </r>
  <r>
    <n v="191"/>
    <x v="190"/>
    <s v="00005811-2023"/>
    <s v="FEBRERO"/>
    <d v="2023-02-27T00:00:00"/>
    <d v="2023-02-27T00:00:00"/>
    <n v="50331"/>
    <s v="MI HERNANCITO"/>
    <s v="PT-50331-PM"/>
    <s v="CARLOS PASCUAL PANTA JACINTO, MARIA FLORINDA PERICHE PANTA DE PANTA, CRUZ MARIA PANTA JACINTO, FROILAN PANTA PERICHE, MARIA EDITH PANTA JACINTO, EDWING ECA ECA, MARIA ANGELICA PANTA JACINTO y SAUL PANTA MARTINEZ"/>
    <s v="Artículo 1.- Aprobar a favor de los señores CARLOS PASCUAL PANTA JACINTO, MARIA FLORINDA PERICHE PANTA DE PANTA, CRUZ MARIA PANTA JACINTO, FROILAN PANTA PERICHE, MARIA EDITH PANTA JACINTO, EDWING ECA ECA, MARIA ANGELICA PANTA JACINTO y SAUL PANTA MARTINEZ el cambio de titular del permiso de pesca para operar la embarcación pesquera MI HERNANCITO con matrícula PT-50331-PM y 71.1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_x000a_Artículo 2.- En mérito al cambio de titular del permiso de pesca a que se refiere el artículo 1 de la presente resolución, los titulares del permiso de pesca de la embarcación pesquera HERNANCITO con matrícula PT-50331-PM y 71.10 m3 de capacidad de bodega, deberán cumplir las disposiciones normativas vigentes en lo correspondiente al desarrollo de las actividades pesqueras previas a su procesamiento. _x000a_Artículo 3.- Dejar sin efecto la titularidad del permiso de pesca otorgado a favor de los señores EDUARDO PANTA PANTA y CARMEN ROSA JACINTO DE PANTA, a través de la Resolución Directoral N° 076-2015-PRODUCE/DGCHI, para operar la embarcación pesquera MI HERNANCITO con matrícula PT-50331-PM. _x000a_Artículo 4.- Excluir a los señores EDUARDO PANTA PANTA y CARMEN ROSA JACINTO DE PANTA, de los listados a que se refiere el artículo 14 del Reglamento de la Ley General de Pesca; y, el Anexo II de la Resolución Ministerial N° 347-2011-PRODUCE, a fin de incluir en su lugar a los señores CARLOS PASCUAL PANTA JACINTO, MARIA FLORINDA PERICHE PANTA DE PANTA, CRUZ MARIA PANTA JACINTO, FROILAN PANTA PERICHE, MARIA EDITH PANTA JACINTO, EDWING ECA ECA, MARIA ANGELICA PANTA JACINTO y SAUL PANTA MARTINEZ, como titulares del permiso de pesca para operar la embarcación pesquera MI HERNANCITO con matrícula PT-50331-PM.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192"/>
    <x v="191"/>
    <s v="00010279-2023"/>
    <s v="MARZO"/>
    <d v="2023-03-06T00:00:00"/>
    <d v="2023-03-06T00:00:00"/>
    <m/>
    <s v=""/>
    <s v=""/>
    <s v=""/>
    <s v="Declarar la conclusión del procedimiento de queja por defectos de tramitación, sin pronunciamiento sobre el fondo, respecto a la queja formulada por el señor CRESCENCIO JACINTO PANTA contra la Directora de la Dirección de Extracción para Consumo Humano Directo e Indirecto mediante el escrito con registro Nro. 00010279-2023-E, por sustracción de la materia, por los fundamentos expuestos en la parte considerativa de la presente Resolución Directoral."/>
    <s v="DECHDI"/>
    <s v="CHD"/>
    <m/>
    <m/>
    <x v="15"/>
    <m/>
    <x v="1"/>
    <m/>
    <m/>
    <m/>
    <m/>
    <m/>
    <m/>
    <m/>
    <m/>
    <m/>
    <m/>
    <m/>
    <m/>
    <m/>
    <m/>
    <m/>
    <m/>
    <m/>
    <m/>
    <m/>
    <m/>
    <m/>
  </r>
  <r>
    <n v="193"/>
    <x v="192"/>
    <s v="00086036-2022"/>
    <s v="MARZO"/>
    <d v="2023-03-06T00:00:00"/>
    <d v="2023-03-06T00:00:00"/>
    <n v="16853"/>
    <s v="MICHELA"/>
    <s v="CO-16853-PM"/>
    <s v="PESQUERA DIAMANTE S.A."/>
    <s v="Modificar el artículo 1 de la Resolución Directoral Nro. 0406-2021-PRODUCE/DGPCHDI de fecha 31 de mayo de 2021 - Otorgar a favor de la empresa PESQUERA DIAMANTE S.A., autorización de incremento de flota para construir una nueva embarcación pesquera de 592.51 m3 de capacidad de bodega de capacidad de bodega, vía sustitución de la embarcación pesquera no siniestrada MICHELA con matrícula CO-16853-PM y 401.17 m3 de capacidad de bodega y vía utilización parcial del saldo de 191.34 m3."/>
    <s v="DECHDI"/>
    <m/>
    <m/>
    <m/>
    <x v="9"/>
    <s v="Construcción Por sustitución"/>
    <x v="0"/>
    <m/>
    <m/>
    <m/>
    <m/>
    <s v="X"/>
    <m/>
    <m/>
    <m/>
    <m/>
    <m/>
    <m/>
    <m/>
    <m/>
    <m/>
    <m/>
    <m/>
    <m/>
    <m/>
    <m/>
    <m/>
    <m/>
  </r>
  <r>
    <n v="194"/>
    <x v="193"/>
    <s v="00008777-2023"/>
    <s v="MARZO"/>
    <d v="2023-03-06T00:00:00"/>
    <d v="2023-03-06T00:00:00"/>
    <m/>
    <s v=""/>
    <s v=""/>
    <s v=""/>
    <s v="Renovación del permiso de pesca otorgado mediante Resolución Directoral Nro. 00653-2022-PRODUCE rectificada mediante Resolución Directoral Nro. 00146-2023-PRODUCE/DGPCHDI, para operar la embarcación pesquera de bandera extranjera denominada NATALY con matrícula P-00-00759, presentada por la empresa SENZER S.A., ha sido aprobada con su sola presentación, renovándose el citado permiso del 6 de febrero al 6 de mayo del 2023."/>
    <s v="DECHDI"/>
    <s v="CHD"/>
    <s v="ATUN"/>
    <s v="buque de la CIAT"/>
    <x v="19"/>
    <m/>
    <x v="0"/>
    <m/>
    <m/>
    <m/>
    <m/>
    <s v="X"/>
    <s v="X"/>
    <m/>
    <m/>
    <m/>
    <m/>
    <m/>
    <m/>
    <m/>
    <m/>
    <m/>
    <m/>
    <m/>
    <m/>
    <m/>
    <m/>
    <m/>
  </r>
  <r>
    <n v="195"/>
    <x v="194"/>
    <s v="00072981-2022"/>
    <s v="MARZO"/>
    <d v="2023-03-07T00:00:00"/>
    <d v="2023-03-07T00:00:00"/>
    <m/>
    <s v=""/>
    <s v=""/>
    <s v=""/>
    <s v="Otorgar a la empresa UNACEM PERU S.A., autorización para realizar las actividades de colecta de recursos hidrobiológicos conforme al plan de trabajo denominado Monitoreo Hidrobiológico de la Unidad Económica Administrativa Las Dunas"/>
    <s v="DECHDI"/>
    <m/>
    <m/>
    <m/>
    <x v="0"/>
    <m/>
    <x v="0"/>
    <m/>
    <m/>
    <m/>
    <m/>
    <m/>
    <s v="X"/>
    <m/>
    <m/>
    <m/>
    <m/>
    <m/>
    <m/>
    <m/>
    <m/>
    <m/>
    <m/>
    <m/>
    <m/>
    <m/>
    <m/>
    <m/>
  </r>
  <r>
    <n v="196"/>
    <x v="195"/>
    <s v="00068612-2022"/>
    <s v="MARZO"/>
    <d v="2023-03-07T00:00:00"/>
    <d v="2023-03-07T00:00:00"/>
    <m/>
    <s v=""/>
    <s v=""/>
    <s v=""/>
    <s v="Otorgar a la empresa HUDBAY PERU S.A.C., autorización para realizar las actividades de colecta de recursos hidrobiológicos conforme al plan de trabajo denominado Monitoreo de Flora y Fauna Acuática de la Unidad Minera Constancia en el marco de la Tercera Modificación del Estudio de Impacto Ambiental detallado de la Unidad Minera Constancia, aprobada mediante R.D. Nro. 00038-2022-SENACE-PE/DEAR."/>
    <s v="DECHDI"/>
    <m/>
    <m/>
    <m/>
    <x v="0"/>
    <m/>
    <x v="0"/>
    <m/>
    <m/>
    <m/>
    <m/>
    <m/>
    <s v="X"/>
    <m/>
    <m/>
    <m/>
    <m/>
    <m/>
    <m/>
    <m/>
    <m/>
    <m/>
    <m/>
    <m/>
    <m/>
    <m/>
    <m/>
    <m/>
  </r>
  <r>
    <n v="197"/>
    <x v="196"/>
    <s v="00063400-2022"/>
    <s v="MARZO"/>
    <d v="2023-03-07T00:00:00"/>
    <d v="2023-03-07T00:00:00"/>
    <m/>
    <s v=""/>
    <s v=""/>
    <s v=""/>
    <s v="Otorgar a la empresa COMPAÑIA DE MINAS BUENAVENTURA S.A.A., autorización para realizar las actividades de colecta de recursos hidrobiológicos conforme al plan de trabajo denominado Estudios de Caudal Ecológico y Fondo Químico Natural para la Modificación del Estudio de Impacto Ambiental de la Unidad Minera Julcani."/>
    <s v="DECHDI"/>
    <m/>
    <m/>
    <m/>
    <x v="0"/>
    <m/>
    <x v="0"/>
    <m/>
    <m/>
    <m/>
    <m/>
    <m/>
    <s v="X"/>
    <m/>
    <m/>
    <m/>
    <m/>
    <m/>
    <m/>
    <m/>
    <m/>
    <m/>
    <m/>
    <m/>
    <m/>
    <m/>
    <m/>
    <m/>
  </r>
  <r>
    <n v="198"/>
    <x v="197"/>
    <s v="00002345-2023"/>
    <s v="MARZO"/>
    <d v="2023-03-07T00:00:00"/>
    <d v="2023-03-07T00:00:00"/>
    <n v="238"/>
    <s v="TALARA 1"/>
    <s v="CE-0238-PM"/>
    <s v="CFG INVESTMENT S.A.C."/>
    <s v="Artículo 1.- Estimar el recurso de reconsideración formulado por la empresa CFG INVESTMENT S.A.C., contra la Resolución Directoral N° 00029-2023-PRODUCE/DGPCHDI, por los fundamentos expuestos en la parte considerativa de la presente Resolución Directoral. _x000a_Artículo 2.- Modificar únicamente el artículo 1 de la Resolución Directoral N° 00029-2023- PRODUCE/DGPCHDI de fecha 9 de enero de 2023, conforme a lo siguiente: “(…) Artículo 1.- Otorgar a favor de la empresa CFG INVESTMENT S.A.C., la autorización de incremento de flota para la adquisición de la embarcación NUEVA OFELITA con matrícula CO13721-PM y su modificación de 440.64 m³ a 347.81 m³ de capacidad de bodega, vía sustitución de la embarcación pesquera no siniestrada TALARA 1 con matrícula CE-0238-PM y 347.81 m³ de capacidad de bodega, para la extracción de los recursos Anchoveta y Sardina con destino al consumo humano indirecto. (…)” _x000a_Artículo 3.-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9"/>
    <s v="RECONSIDERACION"/>
    <x v="0"/>
    <m/>
    <m/>
    <m/>
    <m/>
    <s v="X"/>
    <m/>
    <m/>
    <m/>
    <m/>
    <m/>
    <m/>
    <m/>
    <m/>
    <m/>
    <m/>
    <m/>
    <m/>
    <m/>
    <m/>
    <m/>
    <m/>
  </r>
  <r>
    <n v="199"/>
    <x v="198"/>
    <s v="00011603-2023"/>
    <s v="MARZO"/>
    <d v="2023-03-08T00:00:00"/>
    <d v="2023-03-08T00:00:00"/>
    <m/>
    <s v=""/>
    <s v=""/>
    <s v=""/>
    <s v="DECLARAR que la solicitud de renovación del permiso de pesca otorgado mediante Resolución Directoral Nro. 00670-2022-PRODUCE/DGPCHDI, para operar la embarcación pesquera de bandera extranjera denominada GLORIA A con matrícula Nro. P-00-00743 presentada por la empresa NEGOCIOS INDUSTRIALES REAL NIRSA S.A., ha sido aprobada con su sola presentación, renovándose el citado permiso del 21 de febrero al 21 de abril de 2023."/>
    <s v="DECHDI"/>
    <s v="CHD"/>
    <s v="ATUN"/>
    <s v="buque de la CIAT"/>
    <x v="19"/>
    <m/>
    <x v="0"/>
    <m/>
    <m/>
    <m/>
    <m/>
    <s v="X"/>
    <s v="X"/>
    <m/>
    <m/>
    <m/>
    <m/>
    <m/>
    <m/>
    <m/>
    <m/>
    <m/>
    <m/>
    <m/>
    <m/>
    <m/>
    <m/>
    <m/>
  </r>
  <r>
    <n v="200"/>
    <x v="199"/>
    <s v="00068181-2022"/>
    <s v="MARZO"/>
    <d v="2023-03-08T00:00:00"/>
    <d v="2023-03-08T00:00:00"/>
    <m/>
    <s v=""/>
    <s v=""/>
    <s v=""/>
    <s v="Otorgar a favor de MARTHA STEFFANY CALDERON RIOS, la Autorización para efectuar investigación pesquera especializada sin uso de embarcación, conforme a los términos contenidos en el plan de investigación denominado DIVERSIDAD DE ESPECIES DE BAGRE ALTOANDINO."/>
    <s v="DECHDI"/>
    <m/>
    <m/>
    <m/>
    <x v="2"/>
    <m/>
    <x v="0"/>
    <m/>
    <m/>
    <m/>
    <m/>
    <m/>
    <s v="X"/>
    <m/>
    <m/>
    <m/>
    <s v="x"/>
    <m/>
    <m/>
    <m/>
    <m/>
    <m/>
    <m/>
    <m/>
    <m/>
    <m/>
    <m/>
    <m/>
  </r>
  <r>
    <n v="201"/>
    <x v="200"/>
    <s v="00077769-2022"/>
    <s v="MARZO"/>
    <d v="2023-03-08T00:00:00"/>
    <d v="2023-03-08T00:00:00"/>
    <m/>
    <s v=""/>
    <s v=""/>
    <s v=""/>
    <s v="Otorgar a la empresa TERMINALES DEL PERÚ, autorización para realizar las actividades de colecta de recursos hidrobiológicos conforme al plan de trabajo denominado Línea Base Hidrobiológica del Plan de Abandono Parcial de la Tubería Submarina del Terminal de Eten"/>
    <s v="DECHDI"/>
    <m/>
    <m/>
    <m/>
    <x v="0"/>
    <m/>
    <x v="0"/>
    <m/>
    <m/>
    <m/>
    <m/>
    <m/>
    <s v="X"/>
    <m/>
    <m/>
    <m/>
    <m/>
    <m/>
    <m/>
    <m/>
    <m/>
    <m/>
    <m/>
    <m/>
    <m/>
    <m/>
    <m/>
    <m/>
  </r>
  <r>
    <n v="202"/>
    <x v="201"/>
    <s v="00078816-2022"/>
    <s v="MARZO"/>
    <d v="2023-03-08T00:00:00"/>
    <d v="2023-03-08T00:00:00"/>
    <m/>
    <s v=""/>
    <s v=""/>
    <s v=""/>
    <s v="Otorgar a la empresa CORI PUNO S.A.C., autorización para realizar las actividades de colecta de recursos hidrobiológicos conforme al plan de trabajo denominado Evaluación de Comunidades Hidrobiológicas para la Modificación del Estudio de Impacto Ambiental del Proyecto Ampliación de la Explotación a Tajo Abierto y Beneficio de Minerales hasta 3500 TMSD de la Unidad Minera Untuca."/>
    <s v="DECHDI"/>
    <m/>
    <m/>
    <m/>
    <x v="0"/>
    <m/>
    <x v="0"/>
    <m/>
    <m/>
    <m/>
    <m/>
    <m/>
    <s v="X"/>
    <m/>
    <m/>
    <m/>
    <m/>
    <m/>
    <m/>
    <m/>
    <m/>
    <m/>
    <m/>
    <m/>
    <m/>
    <m/>
    <m/>
    <m/>
  </r>
  <r>
    <n v="203"/>
    <x v="202"/>
    <s v="00079492-2022"/>
    <s v="MARZO"/>
    <d v="2023-03-08T00:00:00"/>
    <d v="2023-03-08T00:00:00"/>
    <m/>
    <s v=""/>
    <s v=""/>
    <s v=""/>
    <s v="Otorgar a la empresa TERMINALES DEL PERÚ, autorización para realizar las actividades de colecta de recursos hidrobiológicos conforme al plan de trabajo denominado Línea Base Hidrobiológica del Plan de Abandono Parcial de la Tubería Submarina del Terminal de Chimbote."/>
    <s v="DECHDI"/>
    <m/>
    <m/>
    <m/>
    <x v="0"/>
    <m/>
    <x v="0"/>
    <m/>
    <m/>
    <m/>
    <m/>
    <m/>
    <s v="X"/>
    <m/>
    <m/>
    <m/>
    <m/>
    <m/>
    <m/>
    <m/>
    <m/>
    <m/>
    <m/>
    <m/>
    <m/>
    <m/>
    <m/>
    <m/>
  </r>
  <r>
    <n v="204"/>
    <x v="203"/>
    <s v="00079608-2022"/>
    <s v="MARZO"/>
    <d v="2023-03-08T00:00:00"/>
    <d v="2023-03-08T00:00:00"/>
    <m/>
    <s v=""/>
    <s v=""/>
    <s v=""/>
    <s v="Otorgar a la empresa CONTONGA MINERIA S.A.C., autorización para realizar las actividades de colecta de recursos hidrobiológicos conforme al plan de trabajo denominado Monitoreos Hidrobiológicos previstos en la Modificación del Estudio de Impacto Ambiental."/>
    <s v="DECHDI"/>
    <m/>
    <m/>
    <m/>
    <x v="0"/>
    <m/>
    <x v="0"/>
    <m/>
    <m/>
    <m/>
    <m/>
    <m/>
    <s v="X"/>
    <m/>
    <m/>
    <m/>
    <m/>
    <m/>
    <m/>
    <m/>
    <m/>
    <m/>
    <m/>
    <m/>
    <m/>
    <m/>
    <m/>
    <m/>
  </r>
  <r>
    <n v="205"/>
    <x v="204"/>
    <s v="00087515-2022"/>
    <s v="MARZO"/>
    <d v="2023-03-08T00:00:00"/>
    <d v="2023-03-08T00:00:00"/>
    <m/>
    <s v=""/>
    <s v=""/>
    <s v=""/>
    <s v="Otorgar a la empresa COMPAÑÍA DE MINAS BUENAVENTURA S.A.A, autorización para realizar las actividades de colecta de recursos hidrobiológicos conforme al plan de trabajo denominado LÍNEA BASE HIDROBIOLÓGICA DE LA CUARTA MODIFICACIÓN DEL ESTUDIO DE IMPACTO AMBIENTAL SEMIDETALLADO DEL PROYECTO DE EXPLORACIÓN CHUCAPACA."/>
    <s v="DECHDI"/>
    <m/>
    <m/>
    <m/>
    <x v="0"/>
    <m/>
    <x v="0"/>
    <m/>
    <m/>
    <m/>
    <m/>
    <m/>
    <s v="X"/>
    <m/>
    <m/>
    <m/>
    <m/>
    <m/>
    <m/>
    <m/>
    <m/>
    <m/>
    <m/>
    <m/>
    <m/>
    <m/>
    <m/>
    <m/>
  </r>
  <r>
    <n v="206"/>
    <x v="205"/>
    <s v="00012732-2023"/>
    <s v="MARZO"/>
    <d v="2023-03-08T00:00:00"/>
    <d v="2023-03-08T00:00:00"/>
    <n v="18107"/>
    <s v="ROXANA 3"/>
    <s v="PL-18107-CM"/>
    <s v="COMPANY ANCHOA V&amp;V S.A.C"/>
    <s v="Artículo 1.- Aprobar a favor de la empresa COMPANY ANCHOA V&amp;V S.A.C. el cambio de titular del permiso de pesca para operar la embarcación pesquera ROXANA 3 con matrícula PL18107-CM y 57.63 m3 de capacidad de bodega, para la extracción de los recursos Anchoveta y Sardina con destino al consumo humano indirecto y los recursos Cabrilla, Suco, Lorna y Cachema con destino al consumo humano directo. Asimismo, aprobar a su favor el cambio de titular del P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ROXANA 3 con matrícula PL-18107-CM y 57.63 m3 de capacidad de bodega, deberán cumplir las disposiciones normativas vigentes en lo correspondiente al desarrollo de las actividades pesqueras previas a su procesamiento. _x000a_Artículo 3.- La vigencia de la aprobación del cambio de titularidad de permiso de pesca a que hace referencia el artículo 1 de la presente Resolución Directoral, se encontrará vigente hasta el 31 de enero del 2032, conforme se ha señalado en el considerando 6 de la presente resolución. Vencido dicho plazo, el cambio de titular antes referido quedará sin efecto; y la titularidad del permiso de pesca para operar la embarcación pesquera ROXANA 3 con matrícula PL-18107-CM, volverá a la señora FELIPA ROXANA OROSCO NUNTON. _x000a_Artículo 4.- Excluir a la señora FELIPA ROXANA OROSCO NUNTON, de los listados a que se refiere el artículo 14 del Reglamento de la Ley General de Pesca; y, el Anexo II de la Resolución Ministerial N° 347-2011-PRODUCE, a fin de incluir en su lugar a la empresa COMPANY ANCHOA V&amp;V S.A.C., como titular del permiso de pesca para operar la embarcación pesquera ROXANA 3 con matrícula PL-18107-CM. _x000a_Artículo 5.- En mérito al cambio de titularidad a que se refiere el artículo 1 de la presente resolución directoral, la empresa COMPANY ANCHOA V&amp;V S.A.C. deberá tener en consideración lo dispuesto por la Resolución Ministerial Nº 781-97-PE y el Decreto Supremo Nº 001-2002- PRODUCE, respecto al recurso Sardina con destino al consumo humano indirecto, comprendido en el permiso de pesca para operar la embarcación pesquera ROXANA 3 con matrícula PL-18107-CM. _x000a_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hasta el 31 de enero del 2032"/>
    <m/>
    <m/>
    <m/>
    <s v="X"/>
    <m/>
    <s v="X"/>
    <m/>
    <m/>
    <m/>
    <m/>
    <m/>
    <m/>
    <m/>
    <m/>
    <m/>
    <m/>
    <m/>
    <m/>
    <m/>
    <m/>
  </r>
  <r>
    <n v="207"/>
    <x v="206"/>
    <s v="00087668-2022"/>
    <s v="MARZO"/>
    <d v="2023-03-08T00:00:00"/>
    <d v="2023-03-08T00:00:00"/>
    <n v="2512"/>
    <s v="LIBERTAD"/>
    <s v="CE-02512-CM"/>
    <s v="TRANSPORTES ANGHELLO S.A.C."/>
    <s v="Declarar improcedente la solicitud de modificación del permiso de pesca por aumento de capacidad de bodega vía incremento de flota autorizado, de la embarcación LIBERTAD con matrícula CE-2512-CM, de 15 m3 a 31.50 m3 de capacidad de bodega; presentada por la empresa TRANSPORTES ANGHELLO S.A.C., mediante escrito con registro Nº 00087668-2022-E."/>
    <s v="DECHDI"/>
    <m/>
    <m/>
    <m/>
    <x v="12"/>
    <s v="por aumento de capacidad de bodega"/>
    <x v="1"/>
    <m/>
    <s v="DECLARAR IMPROCEDENTE"/>
    <m/>
    <m/>
    <s v="X"/>
    <m/>
    <m/>
    <m/>
    <m/>
    <m/>
    <m/>
    <m/>
    <m/>
    <m/>
    <m/>
    <m/>
    <m/>
    <m/>
    <m/>
    <m/>
    <m/>
  </r>
  <r>
    <n v="208"/>
    <x v="207"/>
    <s v="00013857-2023"/>
    <s v="MARZO"/>
    <d v="2023-03-09T00:00:00"/>
    <d v="2023-03-09T00:00:00"/>
    <m/>
    <s v=""/>
    <s v=""/>
    <s v=""/>
    <s v="Modificar el artículo 1 de la Resolución Directoral Nro..00161-2023-PRODUCE/DGPCHDI, conforme lo solicitado por el Instituto del Mar del Perú y Autorizar al Instituto del Mar del Perú a realizar el Crucero de Evaluación Hidroacústica de la Anchoveta y otros Recursos Pelágicos-Crucero 2302-04"/>
    <s v="DECHDI"/>
    <m/>
    <m/>
    <m/>
    <x v="16"/>
    <m/>
    <x v="1"/>
    <m/>
    <m/>
    <m/>
    <m/>
    <s v="X"/>
    <m/>
    <m/>
    <m/>
    <m/>
    <m/>
    <m/>
    <m/>
    <m/>
    <m/>
    <m/>
    <m/>
    <m/>
    <m/>
    <m/>
    <m/>
    <m/>
  </r>
  <r>
    <n v="209"/>
    <x v="208"/>
    <s v="00015329-2023"/>
    <s v="MARZO"/>
    <d v="2023-03-09T00:00:00"/>
    <d v="2023-03-09T00:00:00"/>
    <n v="4847"/>
    <s v="ROSA ISIDORA"/>
    <s v="PL-4847-CM"/>
    <s v="TEQUE FIESTAS DUVAN SAMIR ;TEQUE FIESTAS FIORELLA YAQUELINE ;TEQUE FIESTAS JOSE CARLOS ;TEQUE FIESTAS JOSE EDWING ;TEQUE FIESTAS JOSUE VALERIANO ;TEQUE FIESTAS LUIS HENRY"/>
    <s v="Declarar que la solicitud de modificación del permiso de pesca por cambio de matrícula de la embarcación pesquera ROSA ISIDORA, de PL-4847-CM a PL-4847-PM, presentada por los señores JOSE EDWING TEQUE FIESTAS, LUIS HENRY TEQUE FIESTAS, DUVAN SAMIR TEQUE FIESTAS, JOSUE VALERIANO TEQUE FIESTAS, FIORELLA YAQUELIN TEQUE FIESTAS y JOSE CARLOS TEQUE FIESTAS, ha sido aprobada automáticamente a la fecha de presentación del escrito con registro 00015329-2023, esto es 7 de marzo de 2023."/>
    <s v="DECHDI"/>
    <m/>
    <m/>
    <m/>
    <x v="12"/>
    <s v="por cambio de matrícula"/>
    <x v="0"/>
    <m/>
    <m/>
    <m/>
    <m/>
    <s v="X"/>
    <m/>
    <m/>
    <m/>
    <m/>
    <m/>
    <m/>
    <m/>
    <m/>
    <m/>
    <m/>
    <m/>
    <m/>
    <m/>
    <m/>
    <m/>
    <m/>
  </r>
  <r>
    <n v="210"/>
    <x v="209"/>
    <s v="00015181-2023"/>
    <s v="MARZO"/>
    <d v="2023-03-10T00:00:00"/>
    <d v="2023-03-10T00:00:00"/>
    <m/>
    <s v=""/>
    <s v=""/>
    <s v=""/>
    <s v="Otorgar a la empresa PISCANTUR S.A., representada en el país por los señores Rudy Bill Neyra Balta y Juan Abel Neyra Balta, permiso de pesca para operar la embarcación pesquera de cerco de bandera ecuatoriana denominada AMADA ISABEL con matrícula P-04-00869, en la extracción del recurso Atún con destino al consumo humano directo"/>
    <s v="DECHDI"/>
    <s v="CHD"/>
    <s v="ATUN"/>
    <s v="buque de la CIAT"/>
    <x v="4"/>
    <m/>
    <x v="0"/>
    <m/>
    <m/>
    <m/>
    <m/>
    <s v="X"/>
    <s v="X"/>
    <m/>
    <m/>
    <m/>
    <m/>
    <m/>
    <m/>
    <m/>
    <m/>
    <m/>
    <m/>
    <m/>
    <m/>
    <m/>
    <m/>
    <m/>
  </r>
  <r>
    <n v="211"/>
    <x v="210"/>
    <s v="00011632-2023"/>
    <s v="MARZO"/>
    <d v="2023-03-13T00:00:00"/>
    <d v="2023-03-13T00:00:00"/>
    <m/>
    <s v=""/>
    <s v=""/>
    <s v=""/>
    <s v="Otorgar al FIDEICOMISO DE GARANTIA AESA, representada en el país por los señores Omar Diego Carcovich Jibaja y Eduardo Carcovich Carcovich, permiso de pesca para operar la embarcación pesquera de cerco de bandera ecuatoriana denominada PS-1 con matrícula P-04-00939, en la extracción del recurso Atún con destino al consumo humano directo"/>
    <s v="DECHDI"/>
    <s v="CHD"/>
    <s v="ATUN"/>
    <s v="buque de la CIAT"/>
    <x v="4"/>
    <m/>
    <x v="0"/>
    <m/>
    <m/>
    <m/>
    <m/>
    <s v="X"/>
    <s v="X"/>
    <m/>
    <m/>
    <m/>
    <m/>
    <m/>
    <m/>
    <m/>
    <m/>
    <m/>
    <m/>
    <m/>
    <m/>
    <m/>
    <m/>
    <m/>
  </r>
  <r>
    <n v="212"/>
    <x v="211"/>
    <s v="00004657-2023"/>
    <s v="MARZO"/>
    <d v="2023-03-13T00:00:00"/>
    <d v="2023-03-13T00:00:00"/>
    <n v="21126"/>
    <s v="DON DANIEL"/>
    <s v="CO-21126-CM"/>
    <s v="JACINTO PANTA JAVIER"/>
    <s v="Dejar sin efecto el artículo 4 de la Resolución Directoral Nro. 202-2018-PRODUCE/DGPCHDI de fecha 23 de febrero de 2018 para operar la embarcación pesquera de menor escala DON DANIEL con matrícula CO-21126-CM"/>
    <s v="DECHDI"/>
    <m/>
    <m/>
    <s v="MENOR ESCALA"/>
    <x v="7"/>
    <s v="DEJAR SIN EFECTO CONDICIONAMIENTO"/>
    <x v="1"/>
    <m/>
    <m/>
    <m/>
    <m/>
    <s v="X"/>
    <m/>
    <m/>
    <m/>
    <m/>
    <m/>
    <m/>
    <m/>
    <m/>
    <m/>
    <m/>
    <m/>
    <m/>
    <m/>
    <m/>
    <m/>
    <m/>
  </r>
  <r>
    <n v="213"/>
    <x v="212"/>
    <s v="00048045-2019"/>
    <s v="MARZO"/>
    <d v="2023-03-13T00:00:00"/>
    <d v="2023-03-13T00:00:00"/>
    <n v="28712"/>
    <s v="FABRIZIO Y HIROSHI"/>
    <s v="CE-28712-CM"/>
    <s v="GUZMAN VALENZUELA MARGARITA JUANA ;MALCA QUINTANA CARMEN ROSA"/>
    <s v="Dejar sin efecto el artículo 4 de la Resolución Directoral Nro 170-2017-PRODUCE/DGPCHDI de fecha 14 de julio de 2017, que dispuso determinado condicionamiento al permiso de pesca para operar la embarcación pesquera de menor escala FABRIZIO Y HIROSHI con matrícula CE-28712-CM, conforme a los fundamentos expuestos en la parte considerativa de la presente resolución."/>
    <s v="DECHDI"/>
    <m/>
    <m/>
    <s v="MENOR ESCALA"/>
    <x v="7"/>
    <s v="DEJAR SIN EFECTO CONDICIONAMIENTO"/>
    <x v="1"/>
    <m/>
    <m/>
    <m/>
    <m/>
    <s v="X"/>
    <m/>
    <m/>
    <m/>
    <m/>
    <m/>
    <m/>
    <m/>
    <m/>
    <m/>
    <m/>
    <m/>
    <m/>
    <m/>
    <m/>
    <m/>
    <m/>
  </r>
  <r>
    <n v="214"/>
    <x v="213"/>
    <s v="00004676-2023"/>
    <s v="MARZO"/>
    <d v="2023-03-13T00:00:00"/>
    <d v="2023-03-13T00:00:00"/>
    <m/>
    <s v=""/>
    <s v=""/>
    <s v=""/>
    <s v="Otorgar a la empresa COMPAÑÍA MINERA ANTAMINA S.A., autorización para realizar las actividades de colecta de recursos hidrobiológicos conforme al plan de trabajo denominado: Caracterización biológica en áreas de interés en Antamina"/>
    <s v="DECHDI"/>
    <m/>
    <m/>
    <m/>
    <x v="0"/>
    <m/>
    <x v="0"/>
    <m/>
    <m/>
    <m/>
    <m/>
    <m/>
    <s v="X"/>
    <m/>
    <m/>
    <m/>
    <m/>
    <m/>
    <m/>
    <m/>
    <m/>
    <m/>
    <m/>
    <m/>
    <m/>
    <m/>
    <m/>
    <m/>
  </r>
  <r>
    <n v="215"/>
    <x v="214"/>
    <s v="00015650-2023"/>
    <s v="MARZO"/>
    <d v="2023-03-13T00:00:00"/>
    <d v="2023-03-13T00:00:00"/>
    <m/>
    <s v=""/>
    <s v=""/>
    <s v=""/>
    <s v="Aceptar la renuncia formulada por la empresa ELECTRO SUR ESTE S.A.A.; a la autorización para efectuar actividades de colecta de recursos hidrobiológicos conforme al plan de trabajo denominado: PLAN AMBIENTAL DETALLADO DE LA CENTRAL HIDROELÉCTRICA DE POCOHUANCA otorgada mediante la Resolución Directoral Nro 00011-2023-PRODUCE/DGPCHDI."/>
    <s v="DECHDI"/>
    <m/>
    <m/>
    <m/>
    <x v="0"/>
    <m/>
    <x v="1"/>
    <m/>
    <s v="ACEPTAR RENUNCIA"/>
    <m/>
    <m/>
    <m/>
    <s v="X"/>
    <m/>
    <m/>
    <m/>
    <m/>
    <m/>
    <m/>
    <m/>
    <m/>
    <m/>
    <m/>
    <m/>
    <m/>
    <m/>
    <m/>
    <m/>
  </r>
  <r>
    <n v="216"/>
    <x v="215"/>
    <s v="00080865-2022"/>
    <s v="MARZO"/>
    <d v="2023-03-13T00:00:00"/>
    <d v="2023-03-13T00:00:00"/>
    <m/>
    <s v=""/>
    <s v=""/>
    <s v=""/>
    <s v="Otorgar a la empresa REPSOL EXPLORACION PERU SUCURSAL DEL PERU, autorización para realizar las actividades de colecta de recursos hidrobiológicos conforme al plan de trabajo denominado:Monitoreo Hidrobiológico para el Estudio de Caracterización, ERSA y Plan Dirigido a la Remediación en el Lote 57 - Unidad 100 Kinteroni."/>
    <s v="DECHDI"/>
    <m/>
    <m/>
    <m/>
    <x v="0"/>
    <m/>
    <x v="0"/>
    <m/>
    <m/>
    <m/>
    <m/>
    <m/>
    <s v="X"/>
    <m/>
    <s v="X"/>
    <m/>
    <m/>
    <m/>
    <m/>
    <m/>
    <m/>
    <m/>
    <m/>
    <m/>
    <m/>
    <m/>
    <m/>
    <m/>
  </r>
  <r>
    <n v="217"/>
    <x v="216"/>
    <s v="00091193-2022"/>
    <s v="MARZO"/>
    <d v="2023-03-13T00:00:00"/>
    <d v="2023-03-13T00:00:00"/>
    <m/>
    <s v=""/>
    <s v=""/>
    <s v=""/>
    <s v="Otorgar a la empresa RED DE ENERGIA DEL PERU S.A., autorización para realizar las actividades de colecta de recursos hidrobiológicos conforme al plan de trabajo denominado: LÍNEA BASE HIDROBIOLÓGICA-TEMPORADA HÚMEDA-DE LA MODIFICACIÓN DE PAMA PARA EL PROYECTO TERCER CIRCUITO CHILCA INDEPENDENCIA 220 kV Y AMPLIACIÓN DE SUBESTACIONES ASOCIADAS"/>
    <s v="DECHDI"/>
    <m/>
    <m/>
    <m/>
    <x v="0"/>
    <m/>
    <x v="0"/>
    <m/>
    <m/>
    <m/>
    <m/>
    <m/>
    <s v="X"/>
    <m/>
    <m/>
    <m/>
    <m/>
    <m/>
    <m/>
    <m/>
    <m/>
    <m/>
    <m/>
    <m/>
    <m/>
    <m/>
    <m/>
    <m/>
  </r>
  <r>
    <n v="218"/>
    <x v="217"/>
    <s v="00004299-2023"/>
    <s v="MARZO"/>
    <d v="2023-03-13T00:00:00"/>
    <d v="2023-03-13T00:00:00"/>
    <m/>
    <s v=""/>
    <s v=""/>
    <s v=""/>
    <s v="Modificar la autorización para realizar actividades de colecta de recursos hidrobiológicos conforme al plan de trabajo denominado: Monitoreo Hidrobiológico del Estudio de Impacto Ambiental del Proyecto Centrales Hidroeléctricas del Rio Araza, otorgada mediante Resolución Directoral Nro 00036-2022-PRODUCE/DGPCHDI de fecha 20 de Enero de 2022, a favor de la empresa ELECTRO ARAZA S.A.C., únicamente en el extremo referido al plazo para su ejecución, por doce meses adicionales."/>
    <s v="DECHDI"/>
    <m/>
    <m/>
    <m/>
    <x v="7"/>
    <s v="Modificar la autorización al plan de trabajo únicamente en el extremo referido al plazo para su ejecución"/>
    <x v="1"/>
    <m/>
    <m/>
    <m/>
    <m/>
    <m/>
    <s v="X"/>
    <m/>
    <m/>
    <m/>
    <m/>
    <m/>
    <m/>
    <m/>
    <m/>
    <m/>
    <m/>
    <m/>
    <m/>
    <m/>
    <m/>
    <m/>
  </r>
  <r>
    <n v="219"/>
    <x v="218"/>
    <s v="00012786-2023"/>
    <s v="MARZO"/>
    <d v="2023-03-13T00:00:00"/>
    <d v="2023-03-13T00:00:00"/>
    <m/>
    <s v=""/>
    <s v=""/>
    <s v=""/>
    <s v="Modificar la autorización al plan de trabajo denominado: “Monitoreo Hidrobiológico en el marco de los compromisos del Estudio de Impacto Ambiental Detallado (EIA-D) del proyecto de Desarrollo e Instalaciones de Producción del Lote 131”, otorgada mediante Resolución Directoral N° 00025-2023-PRODUCE/DGPCHDI de fecha 6 de Enero de 2023, a favor de la empresa CEPSA PERUANA S.A.C., únicamente en el extremo referido al plazo para su ejecución, el cual será de veinticuatro (24) meses; por lo que, el plazo de la autorización vencerá con fecha 9 de enero de 2025."/>
    <s v="DECHDI"/>
    <m/>
    <m/>
    <m/>
    <x v="7"/>
    <s v="Modificar la autorización al plan de trabajo únicamente en el extremo referido al plazo para su ejecución"/>
    <x v="1"/>
    <m/>
    <m/>
    <m/>
    <m/>
    <m/>
    <s v="X"/>
    <m/>
    <m/>
    <m/>
    <m/>
    <m/>
    <m/>
    <m/>
    <m/>
    <m/>
    <m/>
    <m/>
    <m/>
    <m/>
    <m/>
    <m/>
  </r>
  <r>
    <n v="220"/>
    <x v="219"/>
    <s v="00011735-2023"/>
    <s v="MARZO"/>
    <d v="2023-03-14T00:00:00"/>
    <d v="2023-03-14T00:00:00"/>
    <n v="6383"/>
    <s v="ROSITA AMALIA"/>
    <s v="PL-6383-CM"/>
    <s v="BERNAL CASTRO ANGELITA ;CASTRO URCIA VICTOR RAUL"/>
    <s v="Declarar que la solicitud de ampliación del plazo para la ejecución de la autorización de incremento de flota dispuesta mediante RD Nro. 607-2021-PRODUCE/DGPCHDI, a favor de los señores VICTOR RAUL CASTRO URCIA y ANGELITA BERNAL CASTRO, para la construcción de una nueva embarcación de 37.70 m3 de capacidad de bodega, vía sustitución de la embarcación pesquera no siniestrada ROSITA AMALIA con matrícula PL-6383-CM y 37.70 m3 de capacidad de bodega, ha sido aprobada automáticamente."/>
    <s v="DECHDI"/>
    <m/>
    <m/>
    <m/>
    <x v="10"/>
    <m/>
    <x v="0"/>
    <m/>
    <m/>
    <m/>
    <m/>
    <s v="X"/>
    <m/>
    <m/>
    <m/>
    <m/>
    <m/>
    <m/>
    <m/>
    <m/>
    <m/>
    <m/>
    <m/>
    <m/>
    <m/>
    <m/>
    <m/>
    <m/>
  </r>
  <r>
    <n v="221"/>
    <x v="220"/>
    <s v="00015596-2023"/>
    <s v="MARZO"/>
    <d v="2023-03-14T00:00:00"/>
    <d v="2023-03-14T00:00:00"/>
    <m/>
    <s v=""/>
    <s v=""/>
    <s v=""/>
    <s v="Otorgar a la empresa GEOPAXI S.A., representada en el país por los señores Omar Diego Carcovich Jibaja y Eduardo Carcovich Carcovich, permiso de pesca para operar la embarcación pesquera de cerco de bandera ecuatoriana denominada EILEEN MARIE con matrícula P-04-00753, en la extracción del recurso Atún con destino al consumo humano directo"/>
    <s v="DECHDI"/>
    <s v="CHD"/>
    <s v="ATUN"/>
    <s v="buque de la CIAT"/>
    <x v="4"/>
    <m/>
    <x v="0"/>
    <m/>
    <m/>
    <m/>
    <m/>
    <s v="X"/>
    <s v="X"/>
    <m/>
    <m/>
    <m/>
    <m/>
    <m/>
    <m/>
    <m/>
    <m/>
    <m/>
    <m/>
    <m/>
    <m/>
    <m/>
    <m/>
    <m/>
  </r>
  <r>
    <n v="222"/>
    <x v="221"/>
    <s v="00012211-2023"/>
    <s v="MARZO"/>
    <d v="2023-03-14T00:00:00"/>
    <d v="2023-03-14T00:00:00"/>
    <n v="3299"/>
    <s v="MARIA MAGALY"/>
    <s v="PT-3299-CM"/>
    <s v="CORPORACION PALVAR S.A.C."/>
    <s v="Otorgar a favor de la EMPRESA CARED E.I.R.L., la autorización de incremento de flota para construir una nueva embarcación pesquera de 69.64 m3de capacidad de bodega, vía sustitución de la embarcación pesquera MARIA MAGALY con matrícula PT-3299-PM y 69.64 m3 de capacidad de bodega, para la extracción del recurso Anchoveta con destino al consumo humano indirecto."/>
    <s v="DECHDI"/>
    <s v="CHI"/>
    <s v="ANCHOVETA"/>
    <m/>
    <x v="9"/>
    <s v="Construcción Por sustitución"/>
    <x v="0"/>
    <m/>
    <m/>
    <m/>
    <m/>
    <s v="X"/>
    <m/>
    <m/>
    <m/>
    <m/>
    <m/>
    <m/>
    <m/>
    <m/>
    <m/>
    <m/>
    <m/>
    <m/>
    <m/>
    <m/>
    <m/>
    <m/>
  </r>
  <r>
    <n v="223"/>
    <x v="222"/>
    <s v="00015833-2023"/>
    <s v="MARZO"/>
    <d v="2023-03-15T00:00:00"/>
    <d v="2023-03-15T00:00:00"/>
    <m/>
    <s v=""/>
    <s v=""/>
    <s v=""/>
    <s v="Otorgar a la empresa BIGTUNA S.A., representada en el país por el señor Gonzalo Martín Ganoza García-Arrese, permiso de pesca para operar la embarcación pesquera de cerco de bandera ecuatoriana denominada SANSUN RANGER con matrícula P-04-00522, en la extracción del recurso Atún con destino al consumo humano directo."/>
    <s v="DECHDI"/>
    <s v="CHD"/>
    <s v="ATUN"/>
    <s v="buque de la CIAT"/>
    <x v="4"/>
    <m/>
    <x v="0"/>
    <m/>
    <m/>
    <m/>
    <m/>
    <s v="X"/>
    <s v="X"/>
    <m/>
    <m/>
    <m/>
    <m/>
    <m/>
    <m/>
    <m/>
    <m/>
    <m/>
    <m/>
    <m/>
    <m/>
    <m/>
    <m/>
    <m/>
  </r>
  <r>
    <n v="224"/>
    <x v="223"/>
    <s v="00006154-2023"/>
    <s v="MARZO"/>
    <d v="2023-03-16T00:00:00"/>
    <d v="2023-03-16T00:00:00"/>
    <m/>
    <s v=""/>
    <s v=""/>
    <s v=""/>
    <s v="Declarar como no presentada la solicitud de autorización para realizar las actividades de colecta de recursos hidrobiológicos conforme al plan de trabajo denominado Monitoreo hidrobiológico del Estudio de Impacto Ambiental."/>
    <s v="DECHDI"/>
    <m/>
    <m/>
    <m/>
    <x v="0"/>
    <m/>
    <x v="1"/>
    <m/>
    <s v="DECLARAR COMO NO PRESENTADA"/>
    <m/>
    <m/>
    <m/>
    <s v="X"/>
    <m/>
    <m/>
    <m/>
    <m/>
    <m/>
    <m/>
    <m/>
    <m/>
    <m/>
    <m/>
    <m/>
    <m/>
    <m/>
    <m/>
    <m/>
  </r>
  <r>
    <n v="225"/>
    <x v="224"/>
    <s v="00080168-2022"/>
    <s v="MARZO"/>
    <d v="2023-03-16T00:00:00"/>
    <d v="2023-03-16T00:00:00"/>
    <m/>
    <s v=""/>
    <s v=""/>
    <s v=""/>
    <s v="Otorgar a PROVIAS DESCENTRALIZADO autorización para realizar las actividades de colecta de recursos hidrobiológicos conforme al plan de trabajo denominado Línea Base Biológica de la evaluación ambiental preliminar del Estudio Definitivo del proyecto."/>
    <s v="DECHDI"/>
    <m/>
    <m/>
    <m/>
    <x v="0"/>
    <m/>
    <x v="0"/>
    <m/>
    <m/>
    <m/>
    <m/>
    <m/>
    <s v="X"/>
    <m/>
    <s v="X"/>
    <m/>
    <m/>
    <m/>
    <m/>
    <m/>
    <m/>
    <m/>
    <m/>
    <m/>
    <m/>
    <m/>
    <m/>
    <m/>
  </r>
  <r>
    <n v="226"/>
    <x v="225"/>
    <s v="00086110-2022"/>
    <s v="MARZO"/>
    <d v="2023-03-16T00:00:00"/>
    <d v="2023-03-16T00:00:00"/>
    <m/>
    <s v=""/>
    <s v=""/>
    <s v=""/>
    <s v="Otorgar al CONSORCIO NATIVIDAD DE CHINCHERO, autorización para realizar las actividades de colecta de recursos hidrobiológicos conforme al plan de trabajo denominado Monitoreo Biológico para la Ampliación del Proyecto."/>
    <s v="DECHDI"/>
    <m/>
    <m/>
    <m/>
    <x v="0"/>
    <m/>
    <x v="0"/>
    <m/>
    <m/>
    <m/>
    <m/>
    <m/>
    <s v="X"/>
    <m/>
    <m/>
    <m/>
    <m/>
    <m/>
    <m/>
    <m/>
    <m/>
    <m/>
    <m/>
    <m/>
    <m/>
    <m/>
    <m/>
    <m/>
  </r>
  <r>
    <n v="227"/>
    <x v="226"/>
    <s v="00089483-2022"/>
    <s v="MARZO"/>
    <d v="2023-03-16T00:00:00"/>
    <d v="2023-03-16T00:00:00"/>
    <m/>
    <s v=""/>
    <s v=""/>
    <s v=""/>
    <s v="Otorgar a la empresa SAVIA PERÚ S.A., autorización para realizar las actividades de colecta de recursos hidrobiológicos conforme al plan de trabajo denominado EVALUACIÓN HIDROBIOLÓGICA PARA LA LÍNEA BASE BIOLÓGICA PARA LA MODIFICACIÓN DEL PLAN DE ABANDONO EN EL ÁMBITO DE LA PLATAFORMA VV DEL LOTE Z-2B."/>
    <s v="DECHDI"/>
    <m/>
    <m/>
    <m/>
    <x v="0"/>
    <m/>
    <x v="0"/>
    <m/>
    <m/>
    <m/>
    <m/>
    <m/>
    <s v="X"/>
    <m/>
    <m/>
    <m/>
    <m/>
    <m/>
    <m/>
    <m/>
    <m/>
    <m/>
    <m/>
    <m/>
    <m/>
    <m/>
    <m/>
    <m/>
  </r>
  <r>
    <n v="228"/>
    <x v="227"/>
    <s v="00090174-2022"/>
    <s v="MARZO"/>
    <d v="2023-03-16T00:00:00"/>
    <d v="2023-03-16T00:00:00"/>
    <m/>
    <s v=""/>
    <s v=""/>
    <s v=""/>
    <s v="Declarar como no presentada la solicitud de autorización para realizar las actividades de colecta de recursos hidrobiológicos conforme al plan de trabajo denominado PROYECTO DE INVERSIÓN."/>
    <s v="DECHDI"/>
    <m/>
    <m/>
    <m/>
    <x v="0"/>
    <m/>
    <x v="1"/>
    <m/>
    <s v="DECLARAR COMO NO PRESENTADA"/>
    <m/>
    <m/>
    <m/>
    <s v="X"/>
    <m/>
    <s v="X"/>
    <m/>
    <m/>
    <m/>
    <m/>
    <m/>
    <m/>
    <m/>
    <m/>
    <m/>
    <m/>
    <m/>
    <m/>
    <m/>
  </r>
  <r>
    <n v="229"/>
    <x v="228"/>
    <s v="00087974-2022"/>
    <s v="MARZO"/>
    <d v="2023-03-16T00:00:00"/>
    <d v="2023-03-16T00:00:00"/>
    <m/>
    <s v=""/>
    <s v=""/>
    <s v=""/>
    <s v="Declarar como no presentada la solicitud de autorización para realizar las actividades de colecta de recursos hidrobiológicos conforme al plan de trabajo denominado Línea Base Hidrobiológica del Estudio de Impacto Ambiental Semidetallado del Proyecto Eólico Flug."/>
    <s v="DECHDI"/>
    <m/>
    <m/>
    <m/>
    <x v="0"/>
    <m/>
    <x v="1"/>
    <m/>
    <s v="DECLARAR COMO NO PRESENTADA"/>
    <m/>
    <m/>
    <m/>
    <s v="X"/>
    <m/>
    <m/>
    <m/>
    <m/>
    <m/>
    <m/>
    <m/>
    <m/>
    <m/>
    <m/>
    <m/>
    <m/>
    <m/>
    <m/>
    <m/>
  </r>
  <r>
    <n v="230"/>
    <x v="229"/>
    <s v="00049701-2022"/>
    <s v="MARZO"/>
    <d v="2023-03-16T00:00:00"/>
    <d v="2023-03-16T00:00:00"/>
    <m/>
    <s v=""/>
    <s v=""/>
    <s v=""/>
    <s v="Otorgar a la empresa EMPRESA DE GENERACION ELECTRICA RIO BAÑOS S.A.C., autorización para realizar las actividades de colecta de recursos hidrobiológicos conforme al plan de trabajo denominado Caracterización Hidrobiológica para la Modificación de la Declaración de Impacto Ambiental."/>
    <s v="DECHDI"/>
    <m/>
    <m/>
    <m/>
    <x v="0"/>
    <m/>
    <x v="0"/>
    <m/>
    <m/>
    <m/>
    <m/>
    <m/>
    <s v="X"/>
    <m/>
    <m/>
    <m/>
    <m/>
    <m/>
    <m/>
    <m/>
    <m/>
    <m/>
    <m/>
    <m/>
    <m/>
    <m/>
    <m/>
    <m/>
  </r>
  <r>
    <n v="231"/>
    <x v="230"/>
    <s v="00016809-2023"/>
    <s v="MARZO"/>
    <d v="2023-03-16T00:00:00"/>
    <d v="2023-03-16T00:00:00"/>
    <m/>
    <s v=""/>
    <s v=""/>
    <s v=""/>
    <s v="Artículo 1.- Modificar la autorización al plan de trabajo denominado: “Línea Base para la Evaluación de desempeño ambiental de las operaciones mineras de la Unidad Minera Sierra Sumaq Rumi”, otorgada mediante Resolución Directoral N° 00429-2022-PRODUCE/DGPCHDI de fecha 06 de Julio de 2022, a favor de la empresa SIERRA POLI S.A.C., únicamente en el extremo referido al plazo para su ejecución, por doce (12) meses adicionales contados desde el vencimiento de la vigencia de la autorización antes indicada; por lo que, el plazo de la autorización vencerá con fecha 8 de julio de 2024. _x000a_Artículo 2.- En la ejecución del plan de trabajo, la empresa SIERRA POLI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s v="DECHDI"/>
    <m/>
    <m/>
    <m/>
    <x v="7"/>
    <s v="Modificar la autorización al plan de trabajo únicamente en el extremo referido al plazo para su ejecución"/>
    <x v="1"/>
    <m/>
    <m/>
    <m/>
    <m/>
    <m/>
    <s v="X"/>
    <m/>
    <m/>
    <m/>
    <m/>
    <m/>
    <m/>
    <m/>
    <m/>
    <m/>
    <m/>
    <m/>
    <m/>
    <m/>
    <m/>
    <m/>
  </r>
  <r>
    <n v="232"/>
    <x v="231"/>
    <s v="00016385-2023"/>
    <s v="MARZO"/>
    <d v="2023-03-16T00:00:00"/>
    <d v="2023-03-16T00:00:00"/>
    <m/>
    <s v=""/>
    <s v=""/>
    <s v=""/>
    <s v="DECLARAR que la solicitud de renovación del permiso de pesca otorgado mediante Resolución Directoral N 00694-2022-PRODUCE/DGPCHDI, para operar la embarcación pesquera de bandera extranjera denominada RICKY A con matricula P-00-00767, presentada por la empresa NEGOCIOS INDUSTRIALES REAL NIRSA S.A., ha sido aprobada con su sola presentación, renovándose el citado permiso del 16 de marzo del 2023 al 16 de abril de 2023. "/>
    <s v="DECHDI"/>
    <s v="CHD"/>
    <s v="ATUN"/>
    <s v="buque de la CIAT"/>
    <x v="19"/>
    <m/>
    <x v="0"/>
    <m/>
    <m/>
    <m/>
    <m/>
    <s v="X"/>
    <s v="X"/>
    <m/>
    <m/>
    <m/>
    <m/>
    <m/>
    <m/>
    <m/>
    <m/>
    <m/>
    <m/>
    <m/>
    <m/>
    <m/>
    <m/>
    <m/>
  </r>
  <r>
    <n v="233"/>
    <x v="232"/>
    <s v="00016415-2023"/>
    <s v="MARZO"/>
    <d v="2023-03-16T00:00:00"/>
    <d v="2023-03-16T00:00:00"/>
    <m/>
    <s v=""/>
    <s v=""/>
    <s v=""/>
    <s v="DECLARAR que la solicitud de renovación del permiso de pesca otorgado mediante Resolución Directoral N 00709-2022-PRODUCE/DGPCHDI, para operar la embarcación pesquera de bandera extranjera denominada ELIZABETH F con matrícula P-00-00649, presentada por la empresa NEGOCIOS INDUSTRIALES REAL NIRSA S.A., ha sido aprobada con su sola presentación, renovándose el citado permiso del 16 de marzo al 16 de abril de 2023. "/>
    <s v="DECHDI"/>
    <s v="CHD"/>
    <s v="ATUN"/>
    <s v="buque de la CIAT"/>
    <x v="19"/>
    <m/>
    <x v="0"/>
    <m/>
    <m/>
    <m/>
    <m/>
    <s v="X"/>
    <s v="X"/>
    <m/>
    <m/>
    <m/>
    <m/>
    <m/>
    <m/>
    <m/>
    <m/>
    <m/>
    <m/>
    <m/>
    <m/>
    <m/>
    <m/>
    <m/>
  </r>
  <r>
    <n v="234"/>
    <x v="233"/>
    <s v="00012593-2023"/>
    <s v="MARZO"/>
    <d v="2023-03-16T00:00:00"/>
    <d v="2023-03-16T00:00:00"/>
    <m/>
    <s v=""/>
    <s v=""/>
    <s v=""/>
    <s v="Dar por cumplido el encargo realizado a la Dirección de Extracción para Consumo Humano Directo e Indirecto, a través de la Resolución Directoral 00438-2022-PRODUCE/DGPCHDI, con la emisión de los Informes 00000004-2023-PRODUCE/DECHDI y N 0000005-2023-PRODUCE/DECHDI."/>
    <s v="DECHDI"/>
    <s v="CHD"/>
    <m/>
    <m/>
    <x v="14"/>
    <s v=" Evaluación de inicio del procedimiento de recálculo de PMCE"/>
    <x v="1"/>
    <m/>
    <m/>
    <m/>
    <m/>
    <s v="X"/>
    <m/>
    <m/>
    <m/>
    <m/>
    <m/>
    <m/>
    <m/>
    <m/>
    <m/>
    <m/>
    <m/>
    <m/>
    <m/>
    <m/>
    <m/>
    <m/>
  </r>
  <r>
    <n v="235"/>
    <x v="234"/>
    <s v="00010306-2023"/>
    <s v="MARZO"/>
    <d v="2023-03-16T00:00:00"/>
    <d v="2023-03-16T00:00:00"/>
    <n v="21059"/>
    <s v="MI ANITA"/>
    <s v="TA-21059-PM"/>
    <s v="CHUNGA ECA ROSA ESTHER ;ECA DE JACINTO PAULINA ;JACINTO ECA JUAN PASCUAL ;JACINTO ECA PABLO ;PANTA ECA MARITZA"/>
    <s v="Aceptar el desistimiento del procedimiento de ampliación del plazo para ejecutar la autorización de incremento de flota para la construcción de una nueva embarcación pesquera de 108.25 m3 de capacidad de bodega, vía sustitución de la embarcación no siniestrada MI ANITA con matrícula TA-21059-PM y 108.25 m3 de capacidad de bodega."/>
    <s v="DECHDI"/>
    <m/>
    <m/>
    <m/>
    <x v="10"/>
    <m/>
    <x v="1"/>
    <m/>
    <s v="ACEPTAR DESISTIMIENTO"/>
    <m/>
    <m/>
    <s v="X"/>
    <m/>
    <m/>
    <m/>
    <m/>
    <m/>
    <m/>
    <m/>
    <m/>
    <m/>
    <m/>
    <m/>
    <m/>
    <m/>
    <m/>
    <m/>
    <m/>
  </r>
  <r>
    <n v="236"/>
    <x v="235"/>
    <s v="00016411-2023"/>
    <s v="MARZO"/>
    <d v="2023-03-16T00:00:00"/>
    <d v="2023-03-16T00:00:00"/>
    <m/>
    <s v=""/>
    <s v=""/>
    <s v=""/>
    <s v="DECLARAR que la solicitud de renovación del permiso de pesca otorgado mediante Resolución Directoral Nro 00660-2022-PRODUCE/DGPCHDI, para operar la embarcación pesquera de bandera extranjera denominada ROSA F con matrícula P-00-00715, presentada por la empresa NEGOCIOS INDUSTRIALES REAL NIRSA S.A., ha sido aprobada con su sola presentación, renovándose el citado permiso del 16 de marzo al 16 de mayo de 2023. "/>
    <s v="DECHDI"/>
    <s v="CHD"/>
    <s v="ATUN"/>
    <s v="buque de la CIAT"/>
    <x v="19"/>
    <m/>
    <x v="0"/>
    <m/>
    <m/>
    <m/>
    <m/>
    <s v="X"/>
    <s v="X"/>
    <m/>
    <m/>
    <m/>
    <m/>
    <m/>
    <m/>
    <m/>
    <m/>
    <m/>
    <m/>
    <m/>
    <m/>
    <m/>
    <m/>
    <m/>
  </r>
  <r>
    <n v="237"/>
    <x v="236"/>
    <s v="00016409-2023"/>
    <s v="MARZO"/>
    <d v="2023-03-16T00:00:00"/>
    <d v="2023-03-16T00:00:00"/>
    <m/>
    <s v=""/>
    <s v=""/>
    <s v=""/>
    <s v="DECLARAR que la solicitud de renovación del permiso de pesca otorgado mediante Resolución Directoral N 00750-2022-PRODUCE/DGPCHDI, para operar la embarcación pesquera de bandera extranjera denominada JOCAY con matrícula P-04-00965, presentada por la empresa PESQUERA UGAVI S.A., ha sido aprobada con su sola presentación, renovándose el citado permiso del 17 de marzo al 17 de mayo de 2023. "/>
    <s v="DECHDI"/>
    <s v="CHD"/>
    <s v="ATUN"/>
    <s v="buque de la CIAT"/>
    <x v="19"/>
    <m/>
    <x v="0"/>
    <m/>
    <m/>
    <m/>
    <m/>
    <s v="X"/>
    <s v="X"/>
    <m/>
    <m/>
    <m/>
    <m/>
    <m/>
    <m/>
    <m/>
    <m/>
    <m/>
    <m/>
    <m/>
    <m/>
    <m/>
    <m/>
    <m/>
  </r>
  <r>
    <n v="238"/>
    <x v="237"/>
    <s v="00016390-2023"/>
    <s v="MARZO"/>
    <d v="2023-03-17T00:00:00"/>
    <d v="2023-03-17T00:00:00"/>
    <m/>
    <s v=""/>
    <s v=""/>
    <s v=""/>
    <s v="DECLARAR que la solicitud de renovación del permiso de pesca otorgado mediante Resolución Directoral 00611-2022-PRODUCE/DGPCHDI para operar la embarcación pesquera de bandera extranjera denominada RAFA A con matrícula P-00-00727, presentada por la empresa NEGOCIOS INDUSTRIALES REAL NIRSA S.A., ha sido aprobada con su sola presentación, renovándose el citado permiso del 16 de marzo al 16 de mayo del 2023. "/>
    <s v="DECHDI"/>
    <s v="CHD"/>
    <s v="ATUN"/>
    <s v="buque de la CIAT"/>
    <x v="19"/>
    <m/>
    <x v="0"/>
    <m/>
    <m/>
    <m/>
    <m/>
    <s v="X"/>
    <s v="X"/>
    <m/>
    <m/>
    <m/>
    <m/>
    <m/>
    <m/>
    <m/>
    <m/>
    <m/>
    <m/>
    <m/>
    <m/>
    <m/>
    <m/>
    <m/>
  </r>
  <r>
    <n v="239"/>
    <x v="238"/>
    <s v="00016360-2023"/>
    <s v="MARZO"/>
    <d v="2023-03-17T00:00:00"/>
    <d v="2023-03-17T00:00:00"/>
    <m/>
    <s v=""/>
    <s v=""/>
    <s v=""/>
    <s v="Otorgar a la empresa DELFITEC S.A., representada en el país por la señora Ydania Marlene Roncalla Cayetano, permiso de pesca para operar la embarcación pesquera de cerco de bandera ecuatoriana denominada ROSSANA L con matrícula P-00-00839, en la extracción del recurso Atún con destino al consumo humano directo"/>
    <s v="DECHDI"/>
    <s v="CHD"/>
    <s v="ATUN"/>
    <s v="buque de la CIAT"/>
    <x v="4"/>
    <m/>
    <x v="0"/>
    <m/>
    <m/>
    <m/>
    <m/>
    <s v="X"/>
    <s v="X"/>
    <m/>
    <m/>
    <m/>
    <m/>
    <m/>
    <m/>
    <m/>
    <m/>
    <m/>
    <m/>
    <m/>
    <m/>
    <m/>
    <m/>
    <m/>
  </r>
  <r>
    <n v="240"/>
    <x v="239"/>
    <s v="00016361-2023"/>
    <s v="MARZO"/>
    <d v="2023-03-17T00:00:00"/>
    <d v="2023-03-17T00:00:00"/>
    <m/>
    <s v=""/>
    <s v=""/>
    <s v=""/>
    <s v="Otorgar a la empresa ANILISA S.A., representada en el país por la señora Ydania Marlene Roncalla Cayetano, permiso de pesca para operar la embarcación pesquera de cerco de bandera ecuatoriana denominada FIORELLA L con matrícula P-00-00561, en la extracción del recurso Atún con destino al consumo humano directo, conforme al siguiente detalle"/>
    <s v="DECHDI"/>
    <s v="CHD"/>
    <s v="ATUN"/>
    <s v="buque de la CIAT"/>
    <x v="4"/>
    <m/>
    <x v="0"/>
    <m/>
    <m/>
    <m/>
    <m/>
    <s v="X"/>
    <s v="X"/>
    <m/>
    <m/>
    <m/>
    <m/>
    <m/>
    <m/>
    <m/>
    <m/>
    <m/>
    <m/>
    <m/>
    <m/>
    <m/>
    <m/>
    <m/>
  </r>
  <r>
    <n v="241"/>
    <x v="240"/>
    <s v="00016394-2023"/>
    <s v="MARZO"/>
    <d v="2023-03-17T00:00:00"/>
    <d v="2023-03-17T00:00:00"/>
    <m/>
    <s v=""/>
    <s v=""/>
    <s v=""/>
    <s v="DECLARAR que la solicitud de renovación del permiso de pesca otorgado mediante Resolución Directoral 00758-2022-PRODUCE/DGPCHDI para operar la embarcación pesquera de bandera extranjera denominada SISARGAS con matrícula ESA-07580, presentada por la empresa UNIOCEAN EL SALVADOR S.A DE C.V., ha sido aprobada con su sola presentación, renovándose el citado permiso del 26 de marzo al 26 de mayo del 2023. "/>
    <s v="DECHDI"/>
    <s v="CHD"/>
    <s v="ATUN"/>
    <s v="buque de la CIAT"/>
    <x v="19"/>
    <m/>
    <x v="0"/>
    <m/>
    <m/>
    <m/>
    <m/>
    <s v="X"/>
    <s v="X"/>
    <m/>
    <m/>
    <m/>
    <m/>
    <m/>
    <m/>
    <m/>
    <m/>
    <m/>
    <m/>
    <m/>
    <m/>
    <m/>
    <m/>
    <m/>
  </r>
  <r>
    <n v="242"/>
    <x v="241"/>
    <s v="00016366-2023"/>
    <s v="MARZO"/>
    <d v="2023-03-17T00:00:00"/>
    <d v="2023-03-17T00:00:00"/>
    <m/>
    <s v=""/>
    <s v=""/>
    <s v=""/>
    <s v="Otorgar a la empresa LUMITOP S.A., representada en el país por la señora Ydania Marlene Roncalla Cayetano, permiso de pesca para operar la embarcación pesquera de cerco de bandera ecuatoriana denominada DOMENICA L con matrícula P-00-00764, en la extracción del recurso Atún con destino al consumo humano directo"/>
    <s v="DECHDI"/>
    <s v="CHD"/>
    <s v="ATUN"/>
    <s v="buque de la CIAT"/>
    <x v="4"/>
    <m/>
    <x v="0"/>
    <m/>
    <m/>
    <m/>
    <m/>
    <s v="X"/>
    <s v="X"/>
    <m/>
    <m/>
    <m/>
    <m/>
    <m/>
    <m/>
    <m/>
    <m/>
    <m/>
    <m/>
    <m/>
    <m/>
    <m/>
    <m/>
    <m/>
  </r>
  <r>
    <n v="243"/>
    <x v="242"/>
    <s v="00016356-2023"/>
    <s v="MARZO"/>
    <d v="2023-03-17T00:00:00"/>
    <d v="2023-03-17T00:00:00"/>
    <m/>
    <s v=""/>
    <s v=""/>
    <s v=""/>
    <s v="Otorgar a la empresa MAGRISACORP S.A., representada en el país por la señora Ydania Marlene Roncalla Cayetano, permiso de pesca para operar la embarcación pesquera de cerco de bandera ecuatoriana denominada PANCHITO L con matrícula P-00-00878, en la extracción del recurso Atún con destino al consumo humano directo"/>
    <s v="DECHDI"/>
    <s v="CHD"/>
    <s v="ATUN"/>
    <s v="buque de la CIAT"/>
    <x v="4"/>
    <m/>
    <x v="0"/>
    <m/>
    <m/>
    <m/>
    <m/>
    <s v="X"/>
    <s v="X"/>
    <m/>
    <m/>
    <m/>
    <m/>
    <m/>
    <m/>
    <m/>
    <m/>
    <m/>
    <m/>
    <m/>
    <m/>
    <m/>
    <m/>
    <m/>
  </r>
  <r>
    <n v="244"/>
    <x v="243"/>
    <s v="00017511-2023"/>
    <s v="MARZO"/>
    <d v="2023-03-21T00:00:00"/>
    <d v="2023-03-21T00:00:00"/>
    <m/>
    <s v=""/>
    <s v=""/>
    <s v=""/>
    <s v="DECLARAR que la solicitud de renovación del permiso de pesca otorgado mediante Resolución Directoral 00666-2022-PRODUCE/DGPCHDI para operar la embarcación pesquera de bandera extranjera denominada MARIA DEL MAR A con matrícula 31756-06-CH, presentada por la empresa NEGOCIOS INDUSTRIALES REAL NIRSA S.A, ha sido aprobada con su sola presentación, renovándose el citado permiso del 16 de marzo al 16 de abril del 2023. "/>
    <s v="DECHDI"/>
    <s v="CHD"/>
    <s v="ATUN"/>
    <s v="buque de la CIAT"/>
    <x v="19"/>
    <m/>
    <x v="0"/>
    <m/>
    <m/>
    <m/>
    <m/>
    <s v="X"/>
    <s v="X"/>
    <m/>
    <m/>
    <m/>
    <m/>
    <m/>
    <m/>
    <m/>
    <m/>
    <m/>
    <m/>
    <m/>
    <m/>
    <m/>
    <m/>
    <m/>
  </r>
  <r>
    <n v="245"/>
    <x v="244"/>
    <s v="00017850-2023"/>
    <s v="MARZO"/>
    <d v="2023-03-21T00:00:00"/>
    <d v="2023-03-21T00:00:00"/>
    <n v="21062"/>
    <s v="SIEMPRE LEONOR"/>
    <s v="TA-21062-PM"/>
    <s v="PESQUERA ANYELES S.A.C."/>
    <s v="Artículo 1.- Declarar que la solicitud de ampliación del plazo para la ejecución de la autorización de incremento de flota dispuesta mediante Resolución Directoral Nº 00703-2021-PRODUCE/DGPCHDI de fecha 19 de octubre de 2021, a favor de la empresa PESQUERA ANYELES S.A.C, para la construcción de una nueva embarcación de 108.17 m³ de capacidad de bodega, vía sustitución de la embarcación pesquera no siniestrada SIEMPRE LEONOR con matrícula TA-21062-PM, para la extracción del recurso Anchoveta con destino al consumo humano indirecto; presentada mediante el escrito con registro Nº 00017850-2023-E, ha sido aprobada automáticamente a la fecha de presentación de dicha solicitud, en concordancia con el artículo 33 del TUO de la Ley Nº 27444."/>
    <s v="DECHDI"/>
    <s v="CHI"/>
    <s v="ANCHOVETA"/>
    <m/>
    <x v="10"/>
    <m/>
    <x v="0"/>
    <m/>
    <m/>
    <m/>
    <m/>
    <s v="X"/>
    <m/>
    <m/>
    <m/>
    <m/>
    <m/>
    <m/>
    <m/>
    <m/>
    <m/>
    <m/>
    <m/>
    <m/>
    <m/>
    <m/>
    <m/>
    <m/>
  </r>
  <r>
    <n v="246"/>
    <x v="245"/>
    <s v="00017733-2023"/>
    <s v="MARZO"/>
    <d v="2023-03-21T00:00:00"/>
    <d v="2023-03-21T00:00:00"/>
    <m/>
    <s v=""/>
    <s v=""/>
    <s v=""/>
    <s v="DECLARAR que la solicitud de renovación del permiso de pesca otorgado mediante Resolución Directoral 00763-2022-PRODUCE/DGPCHDI, para operar la embarcación pesquera de bandera extranjera denominada ANTONIO H con matrícula P-00-00880, presentada por la empresa PACIFICTUNA S.A., ha sido aprobada con su sola presentación, renovándose el citado permiso del 31 de marzo al 30 de junio de 2023. "/>
    <s v="DECHDI"/>
    <s v="CHD"/>
    <s v="ATUN"/>
    <s v="buque de la CIAT"/>
    <x v="19"/>
    <m/>
    <x v="0"/>
    <m/>
    <m/>
    <m/>
    <m/>
    <s v="X"/>
    <s v="X"/>
    <m/>
    <m/>
    <m/>
    <m/>
    <m/>
    <m/>
    <m/>
    <m/>
    <m/>
    <m/>
    <m/>
    <m/>
    <m/>
    <m/>
    <m/>
  </r>
  <r>
    <n v="247"/>
    <x v="246"/>
    <s v="00017273-2023"/>
    <s v="MARZO"/>
    <d v="2023-03-21T00:00:00"/>
    <d v="2023-03-21T00:00:00"/>
    <m/>
    <s v=""/>
    <s v=""/>
    <s v=""/>
    <s v="Otorgar a la empresa PESDEL S.A., representada en el país por los señores Rudy Bill Neyra Balta y Juan Abel Neyra Balta, permiso de pesca para operar la embarcación pesquera de cerco de bandera ecuatoriana denominada LIZI con matrícula P-00-00788, en la extracción del recurso Atún con destino al consumo humano directo."/>
    <s v="DECHDI"/>
    <s v="CHD"/>
    <s v="ATUN"/>
    <s v="buque de la CIAT"/>
    <x v="4"/>
    <m/>
    <x v="0"/>
    <m/>
    <m/>
    <m/>
    <m/>
    <s v="X"/>
    <s v="X"/>
    <m/>
    <m/>
    <m/>
    <m/>
    <m/>
    <m/>
    <m/>
    <m/>
    <m/>
    <m/>
    <m/>
    <m/>
    <m/>
    <m/>
    <m/>
  </r>
  <r>
    <n v="248"/>
    <x v="247"/>
    <s v="00002823-2023"/>
    <s v="MARZO"/>
    <d v="2023-03-22T00:00:00"/>
    <d v="2023-03-22T00:00:00"/>
    <n v="67632"/>
    <s v="JOSE DE LA CRUZ"/>
    <s v="PT-67632-CM"/>
    <s v="ADRIANO ALVARADO FIESTAS, VICTOR ALVARADO FIESTAS, EDUARDO ALVARADO FIESTAS y MARIA INOCENTA FIESTAS MARTINEZ"/>
    <s v="Declarar como no presentada la solicitud de permiso de pesca para embarcaciones de menor y mayor escala de bandera nacional de la embarcación JOSE DE LA CRUZ con matrícula PT-67632-CM de 82.30 m3 de capacidad de bodega, presentado por los señores ADRIANO ALVARADO FIESTAS, VICTOR ALVARADO FIESTAS, EDUARDO ALVARADO FIESTAS y MARIA INOCENTA FIESTAS MARTINEZ "/>
    <s v="DECHDI"/>
    <m/>
    <m/>
    <m/>
    <x v="8"/>
    <m/>
    <x v="1"/>
    <m/>
    <s v="DECLARAR COMO NO PRESENTADA"/>
    <m/>
    <m/>
    <s v="X"/>
    <m/>
    <m/>
    <m/>
    <m/>
    <m/>
    <m/>
    <m/>
    <m/>
    <m/>
    <m/>
    <m/>
    <m/>
    <m/>
    <m/>
    <m/>
    <m/>
  </r>
  <r>
    <n v="249"/>
    <x v="248"/>
    <s v="00082622-2022"/>
    <s v="MARZO"/>
    <d v="2023-03-22T00:00:00"/>
    <d v="2023-03-22T00:00:00"/>
    <n v="5297"/>
    <s v="ROSA AMELIA 1"/>
    <s v="PL-5297-CM"/>
    <s v="LLENQUE JACINTO JOSE MARIANO"/>
    <s v="Declarar en abandono el procedimiento de solicitud de cambio de titular del permiso de pesca para operar la ROSA AMELIA 1 con matrícula PL-5297-CM y 35.00 m3 de capacidad de bodega, para la extracción de los recursos Anchoveta y otros recursos hidrobiológicos con destino al consumo humano directo; presentada por el señor JOSÉ RUBEN LLENQUE FIESTAS"/>
    <s v="DECHDI"/>
    <s v="CHD"/>
    <m/>
    <m/>
    <x v="1"/>
    <m/>
    <x v="1"/>
    <s v=" - "/>
    <s v="DECLARAR EN ABANDONO"/>
    <m/>
    <m/>
    <s v="X"/>
    <m/>
    <m/>
    <m/>
    <m/>
    <m/>
    <m/>
    <m/>
    <m/>
    <m/>
    <m/>
    <m/>
    <m/>
    <m/>
    <m/>
    <m/>
    <m/>
  </r>
  <r>
    <n v="250"/>
    <x v="249"/>
    <s v="00039226-2022"/>
    <s v="MARZO"/>
    <d v="2023-03-22T00:00:00"/>
    <d v="2023-03-22T00:00:00"/>
    <m/>
    <s v=""/>
    <s v=""/>
    <s v=""/>
    <s v="APROBAR a favor de la empresa INDUSTRIAL PESQUERA YACILA S.A. el cambio de titularidad de la licencia de operación de la planta de procesamiento pesquero para la producción de congelado con una capacidad instalada de 15 t/día, ubicada en la Zona Industrial III, Sector A, Mz. 2, Lote 2, Tierra Colorada, distrito y provincia de Paita, departamento de Piura. "/>
    <s v="DPCHDI"/>
    <m/>
    <m/>
    <m/>
    <x v="6"/>
    <m/>
    <x v="0"/>
    <s v="se observa que el último contrato de arrendamiento celebrado por la empresa INDUSTRIAL PESQUERA YACILA S.A. y la empresa RUNAPESCA S.A.C. (glosado en el numeral 6.4 de la presente resolución), no habría sido renovado por las partes desde el 31 de marzo del 2019, fecha en la que perdió sustento material, porque a raíz de ello se transfirió el dominio del referido bien a favor de la empresa INDUSTRIAL PESQUERA _x000a_YACILA S.A. "/>
    <m/>
    <m/>
    <m/>
    <m/>
    <m/>
    <s v="X"/>
    <m/>
    <s v="X"/>
    <m/>
    <m/>
    <m/>
    <m/>
    <m/>
    <m/>
    <m/>
    <m/>
    <m/>
    <m/>
    <m/>
    <m/>
  </r>
  <r>
    <n v="251"/>
    <x v="250"/>
    <s v="00033247-2022"/>
    <s v="MARZO"/>
    <d v="2023-03-23T00:00:00"/>
    <d v="2023-03-23T00:00:00"/>
    <m/>
    <s v=""/>
    <s v=""/>
    <s v=""/>
    <s v="Declarar en abandono el procedimiento de autorización para efectuar Investigación Pesquera Especializada, para ejecutar el plan de Investigación denominado ECOSISTEMAS ACUATICOS DEL PARQUE NACIONAL YANACHAGA-CHEMILLEN, DIVERSIDAD BIOLOGICA Y ESTADO ACTUAL DE CONSERVACION RELACIONADO A POSIBLES EFECTOS DEL CAMBIO CLIMATICO-PARTE II"/>
    <s v="DECHDI"/>
    <m/>
    <m/>
    <m/>
    <x v="2"/>
    <m/>
    <x v="1"/>
    <m/>
    <s v="DECLARAR EN ABANDONO"/>
    <m/>
    <m/>
    <m/>
    <s v="X"/>
    <m/>
    <s v="X"/>
    <m/>
    <s v="x"/>
    <m/>
    <m/>
    <m/>
    <m/>
    <m/>
    <m/>
    <m/>
    <m/>
    <m/>
    <m/>
    <m/>
  </r>
  <r>
    <n v="252"/>
    <x v="251"/>
    <s v="00040036-2022"/>
    <s v="MARZO"/>
    <d v="2023-03-23T00:00:00"/>
    <d v="2023-03-23T00:00:00"/>
    <m/>
    <s v=""/>
    <s v=""/>
    <s v=""/>
    <s v="Declarar en abandono el procedimiento de autorización para efectuar Investigación Pesquera Especializada, para ejecutar el plan de investigación denominado: BOSQUES DE MACROALGAS LAMINARIALES DEL SUR DE PERÚ: UN ESTUDIO SOSTENIBLE"/>
    <s v="DECHDI"/>
    <m/>
    <m/>
    <m/>
    <x v="2"/>
    <m/>
    <x v="1"/>
    <m/>
    <s v="DECLARAR EN ABANDONO"/>
    <m/>
    <m/>
    <m/>
    <s v="X"/>
    <m/>
    <s v="X"/>
    <m/>
    <m/>
    <m/>
    <m/>
    <m/>
    <m/>
    <m/>
    <m/>
    <m/>
    <m/>
    <m/>
    <m/>
    <m/>
  </r>
  <r>
    <n v="253"/>
    <x v="252"/>
    <s v="00047907-2022"/>
    <s v="MARZO"/>
    <d v="2023-03-23T00:00:00"/>
    <d v="2023-03-23T00:00:00"/>
    <m/>
    <s v=""/>
    <s v=""/>
    <s v=""/>
    <s v="Declarar en abandono el procedimiento de autorización para efectuar Investigación Pesquera Especializada, para ejecutar el plan de investigación denominado Efecto de la perturbación del bosque ribereño sobre la comunidad de peces de los ríos Tumbaro, Naranjillo y Mayo en la Comunidad Nativa de Shampuyacu, Awajun, Perú."/>
    <s v="DECHDI"/>
    <m/>
    <m/>
    <m/>
    <x v="2"/>
    <m/>
    <x v="1"/>
    <m/>
    <s v="DECLARAR EN ABANDONO"/>
    <m/>
    <m/>
    <m/>
    <s v="X"/>
    <m/>
    <m/>
    <m/>
    <s v="x"/>
    <m/>
    <m/>
    <m/>
    <m/>
    <m/>
    <m/>
    <m/>
    <m/>
    <m/>
    <m/>
    <m/>
  </r>
  <r>
    <n v="254"/>
    <x v="253"/>
    <s v="00049069-2022"/>
    <s v="MARZO"/>
    <d v="2023-03-23T00:00:00"/>
    <d v="2023-03-23T00:00:00"/>
    <m/>
    <s v=""/>
    <s v=""/>
    <s v=""/>
    <s v="Declarar en abandono el procedimiento de autorización de actividades de colecta de recursos hidrobiológicos para el levantamiento de línea de base de estudios ambientales e instrumentos de gestión ambiental complementarios sin uso de embarcación; para ejecutar el plan de trabajo denominado COLECTA DE RECURSOS HISDROBILOGICOS COMO LINEA DE BASE AMBIENTAL PARA LA CENTRAL HIDROELÉCTRICA EL MUYO BAGUA - AMAZONAS"/>
    <s v="DECHDI"/>
    <m/>
    <m/>
    <m/>
    <x v="0"/>
    <m/>
    <x v="1"/>
    <m/>
    <s v="DECLARAR EN ABANDONO"/>
    <m/>
    <m/>
    <m/>
    <m/>
    <m/>
    <m/>
    <m/>
    <m/>
    <m/>
    <m/>
    <m/>
    <m/>
    <m/>
    <m/>
    <m/>
    <m/>
    <m/>
    <m/>
    <m/>
  </r>
  <r>
    <n v="255"/>
    <x v="254"/>
    <s v="00049811-2022"/>
    <s v="MARZO"/>
    <d v="2023-03-23T00:00:00"/>
    <d v="2023-03-23T00:00:00"/>
    <m/>
    <s v=""/>
    <s v=""/>
    <s v=""/>
    <s v="Artículo 1.- Declarar en abandono el procedimiento de solicitud de autorización de actividades de colecta de recursos hidrobiológicos para el levantamiento de línea de base de estudios ambientales e instrumentos de gestión ambiental complementarios sin uso de embarcación para ejecutar el plan de trabajo denominado: “CREACIÓN DE LOS SERVICIOS DEL DESEMBARCADERO PESQUERO ARTESANAL LASCONCHITAS, DISTRITO DE ANCÓN, PROVINCIA DE LIMA, DEPARTAMENTO DE LIMA”, presentado por la empresa ECODESARROLLO AMBIENTAL S.A.C. a través del escrito con registro N° 00049811-2022; por los fundamentos expuestos en la parte considerativa de la presente resolución"/>
    <s v="DECHDI"/>
    <m/>
    <m/>
    <m/>
    <x v="0"/>
    <m/>
    <x v="1"/>
    <m/>
    <s v="DECLARAR EN ABANDONO"/>
    <m/>
    <m/>
    <m/>
    <s v="X"/>
    <m/>
    <m/>
    <m/>
    <m/>
    <m/>
    <m/>
    <m/>
    <m/>
    <m/>
    <m/>
    <m/>
    <m/>
    <m/>
    <m/>
    <m/>
  </r>
  <r>
    <n v="256"/>
    <x v="255"/>
    <s v="00050268-2022"/>
    <s v="MARZO"/>
    <d v="2023-03-23T00:00:00"/>
    <d v="2023-03-23T00:00:00"/>
    <m/>
    <s v=""/>
    <s v=""/>
    <s v=""/>
    <s v="Declarar en abandono el procedimiento de autorización para efectuar Investigación Pesquera Especializada, para ejecutar el plan de investigación denominado “Desarrollo experimental e implementación de red cerco con dispositivos selectores de mallas hexagonales (HEXDSC) para la captura de anchoveta para consumo humano directo (CHD) por AAPASUR en la región Moquegua”, iniciado por la ASOCIACION ARMADORES DE PESCA ARTESANAL DEL SUR a través del escrito con registro N° 00050268-2022 y precisado mediente escrito con registro N° 00067255-2022; por los fundamentos expuestos en la parte considerativa de la presente resolución. "/>
    <s v="DECHDI"/>
    <m/>
    <m/>
    <m/>
    <x v="2"/>
    <m/>
    <x v="1"/>
    <m/>
    <s v="DECLARAR EN ABANDONO"/>
    <m/>
    <m/>
    <m/>
    <s v="X"/>
    <m/>
    <m/>
    <m/>
    <m/>
    <m/>
    <m/>
    <m/>
    <m/>
    <m/>
    <m/>
    <m/>
    <m/>
    <m/>
    <m/>
    <m/>
  </r>
  <r>
    <n v="257"/>
    <x v="256"/>
    <s v="00054655-2022"/>
    <s v="MARZO"/>
    <d v="2023-03-23T00:00:00"/>
    <d v="2023-03-23T00:00:00"/>
    <m/>
    <s v=""/>
    <s v=""/>
    <s v=""/>
    <s v="Artículo 1.- Declarar en abandono el procedimiento de ampliación de plazo para ejecutar el plan de investigación denominado «Evaluación y monitoreo poblacional del recurso Lessonia nigrescens “aracanto negro” en el litoral de la provincia de Ilo, Región Moquegua» aprobado por Resolución Directoral N° 00778- 2021-PRODUCE/DGPCHDI, iniciado por la empresa ASOCIACION LAS BRISAS a través del escrito con registro N° 00054655-2022;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así como disponer su publicación en el Portal Institucional del Ministerio de la Producción (www.gob.pe/produce)."/>
    <s v="DECHDI"/>
    <m/>
    <m/>
    <m/>
    <x v="2"/>
    <m/>
    <x v="1"/>
    <m/>
    <s v="DECLARAR EN ABANDONO"/>
    <m/>
    <m/>
    <m/>
    <m/>
    <m/>
    <m/>
    <m/>
    <m/>
    <m/>
    <m/>
    <m/>
    <m/>
    <m/>
    <m/>
    <m/>
    <m/>
    <m/>
    <m/>
    <m/>
  </r>
  <r>
    <n v="258"/>
    <x v="257"/>
    <s v="00062895-2022"/>
    <s v="MARZO"/>
    <d v="2023-03-23T00:00:00"/>
    <d v="2023-03-23T00:00:00"/>
    <m/>
    <s v=""/>
    <s v=""/>
    <s v=""/>
    <s v="Artículo 1.- Declarar en abandono el procedimiento de ampliación de plazo para ejecutar el plan de investigación denominado «Evaluación de Comunidades Hidrobiológicas para el Proyecto Modificación del Estudio de Impacto Ambiental “Ampliación de la Explotación a Tajo Abierto y Beneficio de Minerales hasta 3500 TMS/D» aprobado por Resolución Directoral N° 00495-2020-PRODUCE/DGPCHDI y modificada en el extremo de su plazo por Resolución Directoral N° 00653-2021-PRODUCE/DGPCHDI”, iniciado por la empresa CORI PUNO S.A.C. a través del escrito con registro N° 00062895-2022;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así como disponer su publicación en el Portal Institucional del Ministerio de la Producción (www.gob.pe/produce)."/>
    <s v="DECHDI"/>
    <m/>
    <m/>
    <m/>
    <x v="2"/>
    <m/>
    <x v="1"/>
    <m/>
    <s v="DECLARAR EN ABANDONO"/>
    <m/>
    <m/>
    <m/>
    <m/>
    <m/>
    <m/>
    <m/>
    <m/>
    <m/>
    <m/>
    <m/>
    <m/>
    <m/>
    <m/>
    <m/>
    <m/>
    <m/>
    <m/>
    <m/>
  </r>
  <r>
    <n v="259"/>
    <x v="258"/>
    <s v="00064391-2022"/>
    <s v="MARZO"/>
    <d v="2023-03-23T00:00:00"/>
    <d v="2023-03-23T00:00:00"/>
    <m/>
    <s v=""/>
    <s v=""/>
    <s v=""/>
    <s v="Declarar en abandono el procedimiento de autorización para efectuar Investigación Pesquera Especializada, iniciado por la ciudadana TIFFANY CARLY RODRIGUEZ LOPEZ a través del escrito con registro N° 00064391-2022; por los fundamentos expuestos en la parte considerativa de la presente resolución. "/>
    <s v="DECHDI"/>
    <m/>
    <m/>
    <m/>
    <x v="2"/>
    <m/>
    <x v="1"/>
    <m/>
    <s v="DECLARAR EN ABANDONO"/>
    <m/>
    <m/>
    <m/>
    <m/>
    <m/>
    <m/>
    <m/>
    <m/>
    <m/>
    <m/>
    <m/>
    <m/>
    <m/>
    <m/>
    <m/>
    <m/>
    <m/>
    <m/>
    <m/>
  </r>
  <r>
    <n v="260"/>
    <x v="259"/>
    <s v="00068358-2022"/>
    <s v="MARZO"/>
    <d v="2023-03-23T00:00:00"/>
    <d v="2023-03-23T00:00:00"/>
    <m/>
    <s v=""/>
    <s v=""/>
    <s v=""/>
    <s v="Artículo 1.- Declarar en abandono el procedimiento de “autorización para la importación de especies vivas con fines de recreación y/o difusión cultural”, iniciado por el señor EDDY EDUARDO DEL CARPIO LEON a través del escrito con registro N° 00068358-2022; por los fundamentos expuestos en la parte considerativa de la presente resolución. _x000a_Artículo 2.- Queda a salvo el derecho del administrado a volver a presentar su solitud, cumpliendo con los requisitos establecidos de ley. _x000a_Artículo 3.- Remitir copia de la presente resolución, a la Dirección General de Supervisión, Fiscalización y Sanción del Despacho Viceministerial de Pesca y Acuicultura del Ministerio de la Producción; así como disponer su publicación en el Portal Institucional del Ministerio de la Producción (www.gob.pe/produce)."/>
    <s v="DECHDI"/>
    <m/>
    <m/>
    <m/>
    <x v="20"/>
    <m/>
    <x v="1"/>
    <m/>
    <s v="DECLARAR EN ABANDONO"/>
    <m/>
    <m/>
    <m/>
    <m/>
    <m/>
    <m/>
    <m/>
    <m/>
    <m/>
    <m/>
    <m/>
    <m/>
    <m/>
    <m/>
    <m/>
    <m/>
    <m/>
    <m/>
    <m/>
  </r>
  <r>
    <n v="261"/>
    <x v="260"/>
    <s v="00071619-2022"/>
    <s v="MARZO"/>
    <d v="2023-03-23T00:00:00"/>
    <d v="2023-03-23T00:00:00"/>
    <m/>
    <s v=""/>
    <s v=""/>
    <s v=""/>
    <s v="Declarar en abandono el procedimiento de autorización para efectuar Investigación Pesquera Especializada, para ejecutar el plan de investigación denominado BIOLOGÍA REPRODUCTIVA Y DINÁMICA POBLACIONAL DEL &quot;CANGREJO VIOLÁCEO&quot; Platyxanthus orbignyi EN PUERTO ETEN, iniciado por el señor JORGE ANTONIO FUPUY CHUNG a través del escrito con registro N° 00071619-2022; por los fundamentos expuestos en la parte considerativa de la presente resolución"/>
    <s v="DECHDI"/>
    <m/>
    <m/>
    <m/>
    <x v="2"/>
    <m/>
    <x v="1"/>
    <m/>
    <s v="DECLARAR EN ABANDONO"/>
    <m/>
    <m/>
    <m/>
    <m/>
    <m/>
    <m/>
    <m/>
    <m/>
    <m/>
    <m/>
    <m/>
    <m/>
    <m/>
    <m/>
    <m/>
    <m/>
    <m/>
    <m/>
    <m/>
  </r>
  <r>
    <n v="262"/>
    <x v="261"/>
    <s v="00072625-2022"/>
    <s v="MARZO"/>
    <d v="2023-03-23T00:00:00"/>
    <d v="2023-03-23T00:00:00"/>
    <m/>
    <s v=""/>
    <s v=""/>
    <s v=""/>
    <s v="Artículo 1.- Declarar en abandono el procedimiento presentado con el asunto “SOLICITO PERMISO DE COLECTA DE RECURSOS HIDROBIOLÓGICOS (NECTON) PARA INVESTIGACIÓN CIENTÍFICA”, iniciado por el señor ANGLIO FRANKLIN ZEVALLOS ALMANZA a través del escrito con registro N° 00072625-2022; por los fundamentos expuestos en la parte considerativa de la presente resolución. _x000a_Artículo 2.- Queda a salvo el derecho del administrado a volver a presentar su solitud, cumpliendo con los requisitos establecidos de ley. _x000a_Artículo 3.- Remitir copia de la presente resolución, a la Dirección General de Supervisión, Fiscalización y Sanción del Despacho Viceministerial de Pesca y Acuicultura del Ministerio de la Producción; así como disponer su publicación en el Portal Institucional del Ministerio de la Producción (www.gob.pe/produce). "/>
    <s v="DECHDI"/>
    <m/>
    <m/>
    <m/>
    <x v="0"/>
    <m/>
    <x v="1"/>
    <m/>
    <s v="DECLARAR EN ABANDONO"/>
    <m/>
    <m/>
    <m/>
    <m/>
    <m/>
    <m/>
    <m/>
    <m/>
    <m/>
    <m/>
    <m/>
    <m/>
    <m/>
    <m/>
    <m/>
    <m/>
    <m/>
    <m/>
    <m/>
  </r>
  <r>
    <n v="263"/>
    <x v="262"/>
    <s v="00073984-2022"/>
    <s v="MARZO"/>
    <d v="2023-03-23T00:00:00"/>
    <d v="2023-03-23T00:00:00"/>
    <m/>
    <s v=""/>
    <s v=""/>
    <s v=""/>
    <s v="Declarar en abandono el procedimiento de autorización para efectuar Investigación Pesquera Especializada, denominado “Caracterización de la biodiversidad de invertebrados marinos en la costa sur del Perú”, iniciado por la señora JESSICA WHELPLEY a través del escrito con registro N° 00073984-2022; por los fundamentos expuestos en la parte considerativa de la presente resolución. "/>
    <s v="DECHDI"/>
    <m/>
    <m/>
    <m/>
    <x v="2"/>
    <m/>
    <x v="1"/>
    <m/>
    <s v="DECLARAR EN ABANDONO"/>
    <m/>
    <m/>
    <m/>
    <s v="X"/>
    <m/>
    <m/>
    <m/>
    <m/>
    <m/>
    <m/>
    <m/>
    <m/>
    <m/>
    <m/>
    <m/>
    <m/>
    <m/>
    <m/>
    <m/>
  </r>
  <r>
    <n v="264"/>
    <x v="263"/>
    <s v="00077046-2022"/>
    <s v="MARZO"/>
    <d v="2023-03-23T00:00:00"/>
    <d v="2023-03-23T00:00:00"/>
    <m/>
    <s v=""/>
    <s v=""/>
    <s v=""/>
    <s v="Declarar en abandono el procedimiento de autorización para efectuar Investigación Pesquera Especializada, para ejecutar el plan de investigación denominado “Potencial biológico de los microorganismos asociados a las macroalgas y su interés en el campo agroalimentario e industrial” iniciado por la ciudadana NANCY MARIBEL ARANA TORRES a través del escrito con registro N° 00077046-2022; por los fundamentos expuestos en la parte considerativa de la presente resolución. "/>
    <s v="DECHDI"/>
    <m/>
    <m/>
    <m/>
    <x v="2"/>
    <m/>
    <x v="1"/>
    <m/>
    <s v="DECLARAR EN ABANDONO"/>
    <m/>
    <m/>
    <m/>
    <s v="X"/>
    <m/>
    <m/>
    <m/>
    <m/>
    <m/>
    <m/>
    <m/>
    <m/>
    <m/>
    <m/>
    <m/>
    <m/>
    <m/>
    <m/>
    <m/>
  </r>
  <r>
    <n v="265"/>
    <x v="264"/>
    <s v="00006117-2023"/>
    <s v="MARZO"/>
    <d v="2023-03-23T00:00:00"/>
    <d v="2023-03-23T00:00:00"/>
    <n v="38070"/>
    <s v="PTC 5"/>
    <s v="TA-38070-CM"/>
    <s v="FRESH FISH LM S.A.C"/>
    <s v="Artículo 1.- Aprobar a favor de la empresa FRESH FISH LM S.A.C. el cambio de titular del permiso de pesca para operar la embarcación pesquera de menor escala PTC 5 con matrícula TA-38070-CM y 22.98 m3 de capacidad de bodega, para la extracción de los recursos Anchoveta, Atún, Barrilete, Bonito, Caballa, Cabinza, Cabrilla, Cojinova, Congrio, Corvina, Jurel, Lisa, Machete, Mero, Ojo de Uva, Pampano, Pejerrey, perico, Pez Espada, Raya, , Tiburón, Tollo, Volador, Langostino, Calamar, Pota, Lorna, Cachema y Pintadilla con destino al consumo humano directo, en los mismos términos en que fue otorgado._x000a_Artículo 2.- En mérito del cambio de titularidad a que se refiere el artículo 1 de la presente resolución, la empresa FRESH FISH S.A.C.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_x000a_Artículo 3.- Dejar sin efecto la titularidad del permiso de pesca otorgada a favor de la empresa PESQUERA SAN PEDRITO S.A.C., a través de la Resolución Directoral N° 00598-2021-PRODUCE/DGPCHDI, para operar la embarcación pesquera PTC 5 con matrícula TA-38070-CM. _x000a_Artículo 4.- Excluir a la empresa PESQUERA SAN PEDRITO S.A.C. de los listados a que se refiere el artículo 14 del Reglamento de la Ley General de Pesca; y, el Anexo I de la Resolución Ministerial N° 346-2011-PRODUCE, a fin de incluir en su lugar a la empresa FRESH FISH S.A.C., como titular del permiso de pesca para operar la embarcación pesquera PTC 5 con matrícula TA-38070-CM.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s v="MENOR ESCALA"/>
    <x v="1"/>
    <m/>
    <x v="0"/>
    <s v=" - "/>
    <m/>
    <m/>
    <m/>
    <s v="X"/>
    <m/>
    <m/>
    <m/>
    <m/>
    <m/>
    <m/>
    <m/>
    <m/>
    <m/>
    <m/>
    <m/>
    <m/>
    <m/>
    <m/>
    <m/>
    <m/>
  </r>
  <r>
    <n v="266"/>
    <x v="265"/>
    <s v="00088214-2022"/>
    <s v="MARZO"/>
    <d v="2023-03-24T00:00:00"/>
    <d v="2023-03-24T00:00:00"/>
    <m/>
    <s v=""/>
    <s v=""/>
    <s v=""/>
    <s v="Otorgar a la empresa VOLCAN COMPAÑÍA MINERA S.A.A., autorización para realizar las actividades de colecta de recursos hidrobiológicos "/>
    <s v="DECHDI"/>
    <m/>
    <m/>
    <m/>
    <x v="0"/>
    <m/>
    <x v="0"/>
    <m/>
    <m/>
    <m/>
    <m/>
    <m/>
    <m/>
    <m/>
    <m/>
    <m/>
    <m/>
    <m/>
    <m/>
    <m/>
    <m/>
    <m/>
    <m/>
    <m/>
    <m/>
    <m/>
    <m/>
    <m/>
  </r>
  <r>
    <n v="267"/>
    <x v="266"/>
    <s v="00003831-2023"/>
    <s v="MARZO"/>
    <d v="2023-03-24T00:00:00"/>
    <d v="2023-03-24T00:00:00"/>
    <n v="2208"/>
    <s v="MARIA"/>
    <s v="TA-2208-CM"/>
    <s v="ECA PANTA JULIA ESTHER ;PANTA FIESTAS DE PERICHE MELVA ;PERICHE MARTINEZ AGUSTIN ;PERICHE MARTINEZ ANTONIO ;PERICHE MARTINEZ NEPTALI ;RAMIREZ PANTA ELIZA"/>
    <s v="Otorgar a favor de los señores AGUSTIN PERICHE MARTINEZ, MELVA PANTA FIESTAS, ANTONIO PERICHE MARTINEZ, ELIZA RAMIREZ PANTA, NEPTALI PERICHE MARTINEZ, JULIA ESTHER ECA PANTA y LUIS PERICHE MARTINEZ, la autorización de incremento de flota para construir una nueva embarcación pesquera de 33.01 m3 de capacidad de bodega, vía sustitución de la embarcación pesquera no siniestrada MARIA con matrícula TA-2208-CM y 33.01 m3 de capacidad de bodega, para la extracción del recurso Anchoveta con destino al "/>
    <s v="DECHDI"/>
    <m/>
    <m/>
    <m/>
    <x v="9"/>
    <s v="Construcción Por sustitución"/>
    <x v="0"/>
    <m/>
    <m/>
    <m/>
    <m/>
    <s v="X"/>
    <m/>
    <m/>
    <m/>
    <m/>
    <m/>
    <m/>
    <m/>
    <m/>
    <m/>
    <m/>
    <m/>
    <m/>
    <m/>
    <m/>
    <m/>
    <m/>
  </r>
  <r>
    <n v="268"/>
    <x v="267"/>
    <s v="00011308-2023"/>
    <s v="MARZO"/>
    <d v="2023-03-24T00:00:00"/>
    <d v="2023-03-24T00:00:00"/>
    <n v="61709"/>
    <s v="SIEMPRE MI CAUTIVO"/>
    <s v="PT-61709-CM"/>
    <s v="PAZO QUEREVALU SANTOS ELOY"/>
    <s v="Otorgar a favor del señor SANTOS ELOY PAZO QUEREVALU, la autorización de incremento de flota para construir una nueva embarcación pesquera de 33.49 m3 de capacidad de bodega, vía sustitución de la embarcación pesquera SIEMPRE MI CAUTIVO con matrícula PT-61709-CM y 33.49 m3 de capacidad de bodega, para la extracción del recurso Anchoveta destino al consumo humano indirecto."/>
    <s v="DECHDI"/>
    <m/>
    <m/>
    <m/>
    <x v="9"/>
    <s v="Construcción Por sustitución"/>
    <x v="0"/>
    <m/>
    <m/>
    <m/>
    <m/>
    <s v="X"/>
    <m/>
    <m/>
    <m/>
    <m/>
    <m/>
    <m/>
    <m/>
    <m/>
    <m/>
    <m/>
    <m/>
    <m/>
    <m/>
    <m/>
    <m/>
    <m/>
  </r>
  <r>
    <n v="269"/>
    <x v="268"/>
    <s v="00079614-2022"/>
    <s v="MARZO"/>
    <d v="2023-03-24T00:00:00"/>
    <d v="2023-03-24T00:00:00"/>
    <m/>
    <s v=""/>
    <s v=""/>
    <s v=""/>
    <s v="APROBAR a favor de la empresa FISHPRO NOR PERU S.A.C., el cambio de titularidad de la licencia de operación de las plantas de procesamiento pesquero para la producción de curado y de harina residual, complementaria y accesoria a su actividad principal de curado, con capacidades instaladas de 400 t/mes y 05 t/h respectivamente, ubicadas en el establecimiento industrial pesquero sito en la Zona Industrial del Km. 45.3 de la Carretera Sullana-Paita, distrito de Colán, provincia de Paita, departamen"/>
    <s v="DPCHDI"/>
    <m/>
    <m/>
    <m/>
    <x v="6"/>
    <m/>
    <x v="0"/>
    <s v="la vigencia del presente arrendamiento  tendrá un plazo forzoso de diez (10) años que iniciara el 04 de julio de 2022 hasta el 03  de julio de 2032."/>
    <m/>
    <m/>
    <m/>
    <m/>
    <m/>
    <s v="X"/>
    <m/>
    <s v="X"/>
    <m/>
    <m/>
    <m/>
    <m/>
    <m/>
    <m/>
    <m/>
    <m/>
    <m/>
    <m/>
    <m/>
    <m/>
  </r>
  <r>
    <n v="270"/>
    <x v="269"/>
    <s v="00001485-2023"/>
    <s v="MARZO"/>
    <d v="2023-03-27T00:00:00"/>
    <d v="2023-03-27T00:00:00"/>
    <n v="68050"/>
    <s v="ANDES 53"/>
    <s v="a CE-68050-PM"/>
    <s v="CFG INVESTMENT S.A.C"/>
    <s v="Dejar sin efecto el artículo 8 de la Resolución Directoral N° 00710-2022-PRODUCE/DGPCHDI de  fecha 24 de noviembre de 2022, que dispuso determinado condicionamiento al permiso de pesca otorgado en el  artículo 1 de dicha resolución a favor de la empresa CFG INVESTMENT S.A.C., para operar la embarcación pesquera  ANDES 53 con matrícula CE-68050-PM y 537.33 m³de capacidad de bodega, para la extracción de los recursos  Anchoveta y Sardina con destino al consumo humano indirecto."/>
    <s v="DECHDI"/>
    <m/>
    <m/>
    <m/>
    <x v="7"/>
    <s v="DEJAR SIN EFECTO CONDICIONAMIENTO"/>
    <x v="1"/>
    <m/>
    <s v="Acredito el desguace de la EP HUACHO 10 y PIZARRO 9"/>
    <m/>
    <m/>
    <s v="X"/>
    <m/>
    <m/>
    <m/>
    <m/>
    <m/>
    <m/>
    <m/>
    <m/>
    <m/>
    <m/>
    <m/>
    <m/>
    <m/>
    <m/>
    <m/>
    <m/>
  </r>
  <r>
    <n v="271"/>
    <x v="270"/>
    <s v="00014767-2023"/>
    <s v="MARZO"/>
    <d v="2023-03-27T00:00:00"/>
    <d v="2023-03-27T00:00:00"/>
    <m/>
    <s v=""/>
    <s v=""/>
    <s v=""/>
    <s v="Ampliación del plazo para efectuar la autorización de incremento de flota - EMPRESA PESQUERA ISLA CIES S.A.C."/>
    <s v="DECHDI"/>
    <m/>
    <m/>
    <m/>
    <x v="10"/>
    <m/>
    <x v="0"/>
    <m/>
    <m/>
    <m/>
    <m/>
    <s v="X"/>
    <m/>
    <m/>
    <m/>
    <m/>
    <m/>
    <m/>
    <m/>
    <m/>
    <m/>
    <m/>
    <m/>
    <m/>
    <m/>
    <m/>
    <m/>
    <m/>
  </r>
  <r>
    <n v="272"/>
    <x v="271"/>
    <s v="00083016-2022"/>
    <s v="MARZO"/>
    <d v="2023-03-27T00:00:00"/>
    <d v="2023-03-27T00:00:00"/>
    <m/>
    <s v=""/>
    <s v=""/>
    <s v=""/>
    <s v="Artículo 1.- Modificar la autorización del plan de trabajo denominado: “Evaluación hidrobiológica para la Elaboración de la Línea base biológica para el Plan Ambiental Detallado (PAD) de la “CH Huanchay”, otorgada mediante Resolución Directoral N° 00480-2022- PRODUCE/DGPCHDI de fecha 25 de julio del 2022, a favor de la empresa COMPAÑIA MINERA CHUNGAR S.A.C., únicamente en el extremo referido a la circunscripción territorial para su ejecución conforme al detalle siguiente:"/>
    <s v="DECHDI"/>
    <m/>
    <m/>
    <m/>
    <x v="7"/>
    <s v="Modificar la autorización al plan de trabajo únicamente en el extremo referido a la circunscripción territorial"/>
    <x v="1"/>
    <m/>
    <m/>
    <m/>
    <m/>
    <m/>
    <s v="X"/>
    <m/>
    <m/>
    <m/>
    <m/>
    <m/>
    <m/>
    <m/>
    <m/>
    <m/>
    <m/>
    <m/>
    <m/>
    <m/>
    <m/>
    <m/>
  </r>
  <r>
    <n v="273"/>
    <x v="272"/>
    <s v="00019572-2023"/>
    <s v="MARZO"/>
    <d v="2023-03-27T00:00:00"/>
    <d v="2023-03-27T00:00:00"/>
    <m/>
    <s v=""/>
    <s v=""/>
    <s v=""/>
    <s v="Artículo 1.- Modificar la autorización para realizar las actividades de colecta de recursos_x000a_hidrobiológicos conforme al plan de trabajo denominado: “Estudio de Impacto Ambiental_x000a_Detallado (EIA-D) del proyecto &quot;CREACIÓN DE LA VÍA DE EVITAMIENTO EN LA CIUDAD DE_x000a_JAÉN”, otorgada mediante Resolución Directoral N° 00513-2022-PRODUCE/DGPCHDI de fecha_x000a_16 de agosto de 2022, a favor del PROYECTO ESPECIAL DE INFRAESTRUCTURA DE_x000a_TRANSPORTE NACIONAL - PROVIAS NACIONAL, únicamente en el extremo referido al plazo_x000a_para su ejecución, por siete (7) meses adicionales contados desde el vencimiento de la vigencia de_x000a_la autorización antes indicada; por lo que, el plazo de la autorización vencerá con fecha 26 de_x000a_octubre de 2023. "/>
    <s v="DECHDI"/>
    <m/>
    <m/>
    <m/>
    <x v="7"/>
    <s v="Modificar la autorización al plan de trabajo únicamente en el extremo referido al plazo para su ejecución"/>
    <x v="1"/>
    <m/>
    <m/>
    <m/>
    <m/>
    <m/>
    <s v="X"/>
    <m/>
    <m/>
    <m/>
    <m/>
    <m/>
    <m/>
    <m/>
    <m/>
    <m/>
    <m/>
    <m/>
    <m/>
    <m/>
    <m/>
    <m/>
  </r>
  <r>
    <n v="274"/>
    <x v="273"/>
    <s v="00017851-2023"/>
    <s v="MARZO"/>
    <d v="2023-03-27T00:00:00"/>
    <d v="2023-03-27T00:00:00"/>
    <m/>
    <s v=""/>
    <s v=""/>
    <s v=""/>
    <s v="Artículo 1.- Modificar la autorización de colecta de recursos hidrobiológicos para ejecutar el plan de trabajo denominado: “Levantamiento de Línea Base para la Actualización del Plan de Cierre”, otorgada mediante Resolución Directoral N° 00431-2022-PRODUCE/DGPCHDI de fecha 06 de julio de 2022, a favor de la empresa SIERRA ANTAPITE S.A.C., únicamente en el extremo referido al plazo para su ejecución, por doce (12) meses adicionales contados desde el vencimiento de la vigencia de la autorización antes indicada; por lo que, el plazo de la autorización vencerá con fecha 8 de julio de 2024."/>
    <s v="DECHDI"/>
    <m/>
    <m/>
    <m/>
    <x v="7"/>
    <s v="Modificar la autorización al plan de trabajo únicamente en el extremo referido al plazo para su ejecución"/>
    <x v="1"/>
    <m/>
    <m/>
    <m/>
    <m/>
    <m/>
    <s v="X"/>
    <m/>
    <m/>
    <m/>
    <m/>
    <m/>
    <m/>
    <m/>
    <m/>
    <m/>
    <m/>
    <m/>
    <m/>
    <m/>
    <m/>
    <m/>
  </r>
  <r>
    <n v="275"/>
    <x v="274"/>
    <s v="00005243-2023"/>
    <s v="MARZO"/>
    <d v="2023-03-27T00:00:00"/>
    <d v="2023-03-27T00:00:00"/>
    <m/>
    <s v=""/>
    <s v=""/>
    <s v=""/>
    <s v="Artículo 1.- Declarar en abandono el procedimiento de ampliación de plazo para ejecutar el plan de investigación denominado: “Línea Base Hidrobiológica de la Segunda Modificación del Estudio de Impacto Ambiental Integrado de la Unidad de Producción Santa María (2MEIA-I UP Santa María)”, aprobado por Resolución Directoral N° 00003-2021- PRODUCE/DGPCHDI y modificada por Resolución Directoral N° 00227-2022- PRODUCE/DGPCHDI, iniciado por la empresa CIA MINERA PODEROSA S.A. a través del escrito con registro N° 00005243-2023;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así como disponer su publicación en el Portal Institucional del Ministerio de la Producción (www.gob.pe/produce)."/>
    <s v="DECHDI"/>
    <m/>
    <m/>
    <m/>
    <x v="0"/>
    <m/>
    <x v="1"/>
    <m/>
    <s v="DECLARAR EN ABANDONO"/>
    <m/>
    <m/>
    <m/>
    <m/>
    <m/>
    <m/>
    <m/>
    <m/>
    <m/>
    <m/>
    <m/>
    <m/>
    <m/>
    <m/>
    <m/>
    <m/>
    <m/>
    <m/>
    <m/>
  </r>
  <r>
    <n v="276"/>
    <x v="275"/>
    <s v="00004267-2023"/>
    <s v="MARZO"/>
    <d v="2023-03-27T00:00:00"/>
    <d v="2023-03-27T00:00:00"/>
    <m/>
    <s v=""/>
    <s v=""/>
    <s v=""/>
    <s v="Otorgar a la empresa CNPC PERU S.A., autorización para realizar las actividades de colecta de recursos hidrobiológicos "/>
    <s v="DECHDI"/>
    <m/>
    <m/>
    <m/>
    <x v="0"/>
    <m/>
    <x v="0"/>
    <m/>
    <m/>
    <m/>
    <m/>
    <m/>
    <s v="X"/>
    <m/>
    <m/>
    <m/>
    <m/>
    <m/>
    <m/>
    <m/>
    <m/>
    <m/>
    <m/>
    <m/>
    <m/>
    <m/>
    <m/>
    <m/>
  </r>
  <r>
    <n v="277"/>
    <x v="276"/>
    <s v="00066736-2022"/>
    <s v="MARZO"/>
    <d v="2023-03-27T00:00:00"/>
    <d v="2023-03-27T00:00:00"/>
    <m/>
    <s v=""/>
    <s v=""/>
    <s v=""/>
    <s v="Declarar en abandono el procedimiento de ampliación de plazo para ejecutar el plan de investigación iniciado por el PROYECTO ESPECIAL DE INFRAESTRUCTURA DE TRANSPORTE NACIONAL - PROVIAS NACIONAL "/>
    <s v="DECHDI"/>
    <m/>
    <m/>
    <m/>
    <x v="0"/>
    <m/>
    <x v="1"/>
    <m/>
    <s v="DECLARAR EN ABANDONO"/>
    <m/>
    <m/>
    <m/>
    <m/>
    <m/>
    <m/>
    <m/>
    <m/>
    <m/>
    <m/>
    <m/>
    <m/>
    <m/>
    <m/>
    <m/>
    <m/>
    <m/>
    <m/>
    <m/>
  </r>
  <r>
    <n v="278"/>
    <x v="277"/>
    <s v="00063240-2022"/>
    <s v="MARZO"/>
    <d v="2023-03-27T00:00:00"/>
    <d v="2023-03-27T00:00:00"/>
    <m/>
    <s v=""/>
    <s v=""/>
    <s v=""/>
    <s v="Declarar en abandono el procedimiento de ampliación de plazo para ejecutar actividades de colecta de recursos hidrobiológicos iniciado por la empresa NEXA RESOURCES PERU S.A.A"/>
    <s v="DECHDI"/>
    <m/>
    <m/>
    <m/>
    <x v="0"/>
    <m/>
    <x v="1"/>
    <m/>
    <s v="DECLARAR EN ABANDONO"/>
    <m/>
    <m/>
    <m/>
    <m/>
    <m/>
    <m/>
    <m/>
    <m/>
    <m/>
    <m/>
    <m/>
    <m/>
    <m/>
    <m/>
    <m/>
    <m/>
    <m/>
    <m/>
    <m/>
  </r>
  <r>
    <n v="279"/>
    <x v="278"/>
    <s v="00003533-2023"/>
    <s v="MARZO"/>
    <d v="2023-03-29T00:00:00"/>
    <d v="2023-03-29T00:00:00"/>
    <n v="2820"/>
    <s v="DOMINGUIN"/>
    <s v="ZS-2820-CM"/>
    <s v="DOMINGUIN S.A."/>
    <s v="Declarar la CADUCIDAD del permiso de pesca otorgado a la empresa DOMINGUIN S.A. para operar de la embarcación DOMINGUIN con matrícula ZS-2820-CM, por haber incurrido en la causal de caducidad prevista en el numeral 33.6 del artículo 33 del Reglamento de la Ley General de Pesca."/>
    <s v="DECHDI"/>
    <m/>
    <m/>
    <m/>
    <x v="21"/>
    <m/>
    <x v="1"/>
    <m/>
    <m/>
    <m/>
    <m/>
    <s v="X"/>
    <m/>
    <m/>
    <m/>
    <m/>
    <m/>
    <m/>
    <m/>
    <m/>
    <m/>
    <m/>
    <m/>
    <m/>
    <m/>
    <m/>
    <m/>
    <m/>
  </r>
  <r>
    <n v="280"/>
    <x v="279"/>
    <s v="00096859-2019"/>
    <s v="MARZO"/>
    <d v="2023-03-30T00:00:00"/>
    <d v="2023-03-30T00:00:00"/>
    <m/>
    <s v=""/>
    <s v=""/>
    <s v=""/>
    <s v="Artículo 1.- Dejar sin efecto el artículo 3 de la Resolución Directoral N° 287-2018-PRODUCE/DGPCHDI de fecha 23 de marzo de 2018, que dispuso determinado condicionamiento al permiso de pesca para operar la embarcación pesquera de menor escala RODAS II con matrícula CO-23135-CM, conforme a los fundamentos expuestos en la parte considerativa de la presente resolución. _x000a_Artículo 2.- Notificar la presente Resolución Directoral a la EMPRESA PESQUERA ARTESANAL COSTA DEL SOL S.A.C. _x000a_Artículo 3.- Remitir copia de la presente Resolución Directoral a la Dirección General de Supervisión, Fiscalización y Sanción del Despacho Viceministerial de Pesca y Acuicultura del Ministerio de la Producción; a la Dirección General de Capitanías y Guardacostas del Ministerio de Defensa (DICAPI); al Gobierno Regional de Piura, así como disponer su publicación en el Portal Institucional del Ministerio de la Producción (www.gob.pe/produce)."/>
    <s v="DECHDI"/>
    <s v="MENOR ESCALA"/>
    <m/>
    <s v="MENOR ESCALA"/>
    <x v="7"/>
    <s v="DEJAR SIN EFECTO CONDICIONAMIENTO"/>
    <x v="1"/>
    <m/>
    <m/>
    <m/>
    <m/>
    <s v="X"/>
    <m/>
    <m/>
    <m/>
    <m/>
    <m/>
    <m/>
    <m/>
    <m/>
    <s v="x"/>
    <m/>
    <m/>
    <m/>
    <m/>
    <m/>
    <m/>
    <m/>
  </r>
  <r>
    <n v="281"/>
    <x v="280"/>
    <s v="00012220-2023"/>
    <s v="MARZO"/>
    <d v="2023-03-30T00:00:00"/>
    <d v="2023-03-30T00:00:00"/>
    <m/>
    <s v=""/>
    <s v=""/>
    <s v=""/>
    <s v="Otorgar a favor de la empresa PESCA Y TRANSPORTES P &amp; P E.I.R.L., la autorización de incremento de flota para construir una nueva embarcación pesquera, vía sustitución de la embarcación pesquera DOÑA TANA."/>
    <s v="DECHDI"/>
    <m/>
    <m/>
    <m/>
    <x v="9"/>
    <s v="Construcción Por sustitución"/>
    <x v="0"/>
    <m/>
    <m/>
    <m/>
    <m/>
    <s v="X"/>
    <m/>
    <m/>
    <m/>
    <m/>
    <m/>
    <m/>
    <m/>
    <m/>
    <m/>
    <m/>
    <m/>
    <m/>
    <m/>
    <m/>
    <m/>
    <m/>
  </r>
  <r>
    <n v="282"/>
    <x v="281"/>
    <s v="00015914-2023"/>
    <s v="MARZO"/>
    <d v="2023-03-30T00:00:00"/>
    <d v="2023-03-30T00:00:00"/>
    <n v="63738"/>
    <s v="FLOR DE MARIA"/>
    <s v="PL-63738-PM"/>
    <s v="PESQUERA AUGUSTO Y MARIA S.A.C"/>
    <s v="Artículo 1.- Aprobar a favor de la empresa PESQUERA AUGUSTO Y MARIA S.A.C. el cambio de titular del permiso de pesca para operar la embarcación pesquera FLOR DE MARIA con matrícula PL-63738-PM y 109.83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_x000a_Artículo 2.- En mérito al cambio de titular del permiso de pesca a que se refiere el artículo 1 de la presente resolución, los titulares del permiso de pesca de la embarcación pesquera FLOR DE MARIA con matrícula PL-63738-PM y 109.83 m3 de capacidad de bodega, deberán cumplir las disposiciones normativas vigentes en lo correspondiente al desarrollo de las actividades pesqueras previas a su procesamiento. _x000a_Artículo 3.- La vigencia de la aprobación del cambio de titularidad de permiso de pesca a que hace referencia el artículo 1 de la presente Resolución Directoral, se encontrará vigente para las temporadas de pesca 2022-I y 2022-II Zona Norte – Centro; temporadas 2023-I y 2023-II Zona Sur, quedando sin efecto al término de la última temporada de pesca del año 2023 aprobado por la autoridad competente, conforme se ha señalado en el considerando 6 de la presente resolución, el cambio de titular antes referido quedará sin efecto; y la titularidad del permiso de pesca para operar la embarcación pesquera FLOR DE MARIA con matrícula PL-63738-PM y 109.83 m3 , volverá a la señora YOLANDA VITE GORDILLO, ANA ELVA BANCES MERINO y el señor LUIS ENRIQUE SANTISTEBAN OLIVOS. _x000a_Artículo 4.- Excluir a la señora YOLANDA VITE GORDILLO, ANA ELVA BANCES MERINO y el señor LUIS ENRIQUE SANTISTEBAN OLIVOS, de los listados a que se refiere el artículo 14 del Reglamento de la Ley General de Pesca; y, el Anexo II de la Resolución Ministerial N° 347-2011- PRODUCE, como titulares del permiso de pesca para operar la embarcación pesquera FLOR DE MARIA con matrícula PL-63738-PM, en concordancia a lo establecido en el artículo 1 de la presente resolución.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Vigente para las temporadas de pesca 2022-I y 2022-II Zona Norte – Centro; temporadas 2023-I y 2023-II Zona Sur, quedando sin efecto al término de la última temporada de pesca del año 2023"/>
    <m/>
    <m/>
    <m/>
    <s v="X"/>
    <m/>
    <s v="X"/>
    <m/>
    <m/>
    <m/>
    <m/>
    <m/>
    <m/>
    <m/>
    <m/>
    <m/>
    <m/>
    <m/>
    <m/>
    <m/>
    <m/>
  </r>
  <r>
    <n v="283"/>
    <x v="282"/>
    <s v="00018853-2023"/>
    <s v="MARZO"/>
    <d v="2023-03-30T00:00:00"/>
    <d v="2023-03-30T00:00:00"/>
    <m/>
    <s v=""/>
    <s v=""/>
    <s v=""/>
    <s v="DECLARAR que la solicitud de renovación del permiso de pesca otorgado mediante Resolución Directoral 00762-2022-PRODUCE/DGPCHDI, para operar la embarcación pesquera de bandera extranjera denominada REINA DE LA PAZ con matrícula 34810-09-C, presentada por la empresa MAR PACIFICO TUNA S.A., ha sido aprobada con su sola presentación, renovándose el citado permiso del 31 de marzo al 30 de junio de 2023"/>
    <s v="DECHDI"/>
    <s v="CHD"/>
    <s v="ATUN"/>
    <s v="buque de la CIAT"/>
    <x v="19"/>
    <m/>
    <x v="0"/>
    <m/>
    <m/>
    <m/>
    <m/>
    <s v="X"/>
    <s v="X"/>
    <m/>
    <m/>
    <m/>
    <m/>
    <m/>
    <m/>
    <m/>
    <m/>
    <m/>
    <m/>
    <m/>
    <m/>
    <m/>
    <m/>
    <m/>
  </r>
  <r>
    <n v="284"/>
    <x v="283"/>
    <s v="00019043-2023"/>
    <s v="MARZO"/>
    <d v="2023-03-31T00:00:00"/>
    <d v="2023-03-31T00:00:00"/>
    <m/>
    <s v=""/>
    <s v=""/>
    <s v=""/>
    <s v="Otorgar a la empresa FOLITOP S.A., representada en el país por la señora Ydania Marlene Roncalla Cayetano, permiso de pesca para operar la embarcación pesquera de cerco de bandera ecuatoriana denominada CLAUDIA L con matrícula P-00-00864, en la extracción del recurso Atún con destino al consumo humano directo"/>
    <s v="DECHDI"/>
    <s v="CHD"/>
    <s v="ATUN"/>
    <s v="buque de la CIAT"/>
    <x v="4"/>
    <m/>
    <x v="0"/>
    <m/>
    <m/>
    <m/>
    <m/>
    <s v="X"/>
    <s v="X"/>
    <m/>
    <m/>
    <m/>
    <m/>
    <m/>
    <m/>
    <m/>
    <m/>
    <m/>
    <m/>
    <m/>
    <m/>
    <m/>
    <m/>
    <m/>
  </r>
  <r>
    <n v="285"/>
    <x v="284"/>
    <s v="00019192-2023"/>
    <s v="MARZO"/>
    <d v="2023-03-31T00:00:00"/>
    <d v="2023-03-31T00:00:00"/>
    <m/>
    <s v=""/>
    <s v=""/>
    <s v=""/>
    <s v="Otorgar a la empresa GEOPAXI S.A., representada en el país por los señores Omar Diego Carcovich Jibaja y Eduardo Carcovich Carcovich, permiso de pesca para operar la embarcación pesquera de cerco de bandera ecuatoriana denominada GOLD TUNA con matrícula P-04-00657, en la extracción del recurso Atún con destino al consumo humano directo"/>
    <s v="DECHDI"/>
    <s v="CHD"/>
    <s v="ATUN"/>
    <s v="buque de la CIAT"/>
    <x v="4"/>
    <m/>
    <x v="0"/>
    <m/>
    <m/>
    <m/>
    <m/>
    <s v="X"/>
    <s v="X"/>
    <m/>
    <m/>
    <m/>
    <m/>
    <m/>
    <m/>
    <m/>
    <m/>
    <m/>
    <m/>
    <m/>
    <m/>
    <m/>
    <m/>
    <m/>
  </r>
  <r>
    <n v="286"/>
    <x v="285"/>
    <s v="00071140-2022"/>
    <s v="MARZO"/>
    <d v="2023-03-31T00:00:00"/>
    <d v="2023-03-31T00:00:00"/>
    <n v="21147"/>
    <s v="REYNA VICTORIA"/>
    <s v="CE-21147-CM"/>
    <s v="PAOLA BERTILDE PANTA PANTA y RUDY VERÓNICA ECA IMAN"/>
    <s v="Artículo 1.- Aprobar a favor de las señoras PAOLA BERTILDE PANTA PANTA y RUDY VERÓNICA ECA IMAN el cambio de titular del permiso de pesca para operar la embarcación pesquera de menor escala REYNA VICTORIA con matrícula CE-21147-CM y 31.82 m3 de capacidad de bodega, para la extracción de los recursos Anchoveta (Engraulis ringens y Anchoa nasus), Jurel (Trachurus murphii), Caballa (Scomber japonicus) y Bonito (Sarda Chilemsis chilensis) con destino al consumo humano directo. _x000a_Artículo 2.- En mérito del cambio de titularidad a que se refiere el artículo 1 de la presente resolución, las señoras PAOLA BERTILDE PANTA PANTA y RUDY VERÓNICA ECA IMAN podrán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_x000a_Artículo 3.- Dejar sin efecto el permiso de pesca otorgado a favor de los señores CESAR FERNANDO TORRES CARRILLO y MARIA CLEMENCIA VALDEZ MALPARTIDA, a través de la Resolución Directoral N° 00495-2018-PRODUCE/DGPCHDI, para operar la embarcación pesquera REYNA VICTORIA con matrícula CE-21147-CM. _x000a_Artículo 4.- Excluir a los señores CESAR FERNANDO TORRES CARRILLO y MARIA CLEMENCIA VALDEZ MALPARTIDA de los listados a que se refiere el artículo 14 del Reglamento de la Ley General de Pesca; y, el Anexo I de la Resolución Ministerial N° 346-2011-PRODUCE, a fin de incluir en su lugar a las señoras PAOLA BERTILDE PANTA PANTA y RUDY VERÓNICA ECA IMAN, como titulares del permiso de pesca para operar la embarcación pesquera REYNA VICTORIA con matrícula CE-21147-CM.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s v="CHD"/>
    <m/>
    <s v="MENOR ESCALA"/>
    <x v="1"/>
    <m/>
    <x v="0"/>
    <s v=" - "/>
    <m/>
    <m/>
    <m/>
    <s v="X"/>
    <m/>
    <m/>
    <m/>
    <m/>
    <m/>
    <m/>
    <m/>
    <m/>
    <m/>
    <m/>
    <m/>
    <m/>
    <m/>
    <m/>
    <m/>
    <m/>
  </r>
  <r>
    <n v="287"/>
    <x v="286"/>
    <s v="00008881-2023"/>
    <s v="MARZO"/>
    <d v="2023-03-31T00:00:00"/>
    <d v="2023-03-31T00:00:00"/>
    <n v="3972"/>
    <s v="MI JOSE Y MERCEDES"/>
    <s v="PT-3972-BM"/>
    <s v="EMPRESA PESQUERA ROSIJAT MA E.I.R.L"/>
    <s v="Artículo 1.- Aprobar a favor de la empresa EMPRESA PESQUERA ROSIJAT MA E.I.R.L. el cambio de titular del permiso de pesca para operar la embarcación pesquera MI JOSE Y MERCEDES con matrícula PT-3972-BM y 16.61 m3 de capacidad de bodega, para la extracción de los recursos Anchoveta (Engraulis ringens y Anchoa nasus), Jurel (Trachurus picturatus murphyi), Caballa (Scomber japonicus Peruanus), Bonito (Sarda chiliensis chiliensis), Perico (Coryphaena hippurus), Atún (Thunus albacares, Thunus obesus, y Otras especies de atún), Barrilete (Katsuwonus pelamis), Bereche (Larimus pacificus), Cabrilla (Paralabrax humeralis), Cojinova (Serialella violacea), Congrio (Genypterus maculatus), Corvina (CiIus gilberti), Lisa (Mugil cephalus), Lorna (Sciaena deliciosa), Pámpano (Trachinotus paitensis), Robalo (Centropomus), Suco (Paralonchurus peruanus), y Cachema (Cynoscion analis) con destino al consumo humano directo. _x000a_Artículo 2.- En mérito del cambio de titularidad a que se refiere el artículo 1 de la presente resolución, la empresa EMPRESA PESQUERA ROSIJAT MA E.I.R.L. podrán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_x000a_Artículo 3.- Dejar sin efecto el cambio de titular del permiso de pesca otorgada a favor de los señores JOSÉ PAIVA CHERRES y MARGARITA PAIVA FIESTAS DE PAIVA, a través de la Resolución Directoral N° 068-2001-CTAR-PIURA-DIREPE-DR y adecuada mediante Resolución Directoral N° 295- 2017-PRODUCE/DGPCHDI, para operar la embarcación pesquera MI JOSE Y MERCEDES con matrícula PT-3972-BM. _x000a_Artículo 4.- Excluir a los señores JOSÉ PAIVA CHERRES y MARGARITA PAIVA FIESTAS DE PAIVA de los listados a que se refiere el artículo 14 del Reglamento de la Ley General de Pesca; y, el Anexo I de la Resolución Ministerial N° 346-2011-PRODUCE, a fin de incluir en su lugar a EMPRESA PESQUERA ROSIJAT MA E.I.R.L., como titular del permiso de pesca para operar la embarcación pesquera MI JOSE Y MERCEDES con matrícula PT-3972-BM.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
    <s v="DECHDI"/>
    <s v="CHD"/>
    <m/>
    <m/>
    <x v="1"/>
    <m/>
    <x v="0"/>
    <s v=" - "/>
    <m/>
    <m/>
    <m/>
    <s v="X"/>
    <m/>
    <m/>
    <m/>
    <m/>
    <m/>
    <m/>
    <m/>
    <m/>
    <m/>
    <m/>
    <m/>
    <m/>
    <m/>
    <m/>
    <m/>
    <m/>
  </r>
  <r>
    <n v="288"/>
    <x v="287"/>
    <s v="00014550-2023"/>
    <s v="MARZO"/>
    <d v="2023-03-31T00:00:00"/>
    <d v="2023-03-31T00:00:00"/>
    <m/>
    <s v=""/>
    <s v=""/>
    <s v=""/>
    <s v="Otorgar al PROYECTO ESPECIAL DE INFRAESTRUCTURA DE TRANSPORTE NACIONAL - PROVIAS NACIONAL, autorización para realizar las actividades de colecta de recursos hidrobiológicos conforme al plan de trabajo denominado: EVALUACIÓN HIDROBIOLÓGICA DE LA LÍNEA BASE DEL ESTUDIO DE IMPACTO AMBIENTAL DETALLADO DEL PROYECTO CREACION CONSTRUCCION DE LA SEGUNDA CALZADA DE LA RUTA PE-1N, TRAMO: LAMBAYEQUE-PIURA, EN LA PROVINCIA DE LAMBAYEQUE DEL DEPARTAMENTO DE LAMBAYEQUE Y LA PROVINCIA DE SECHURA DEL DEPARTAMEN"/>
    <s v="DECHDI"/>
    <m/>
    <m/>
    <m/>
    <x v="0"/>
    <m/>
    <x v="0"/>
    <m/>
    <m/>
    <m/>
    <m/>
    <m/>
    <s v="X"/>
    <m/>
    <m/>
    <m/>
    <m/>
    <m/>
    <m/>
    <m/>
    <m/>
    <m/>
    <m/>
    <m/>
    <m/>
    <m/>
    <m/>
    <m/>
  </r>
  <r>
    <n v="289"/>
    <x v="288"/>
    <s v="00000098-2023"/>
    <s v="MARZO"/>
    <d v="2023-03-31T00:00:00"/>
    <d v="2023-03-31T00:00:00"/>
    <m/>
    <s v=""/>
    <s v=""/>
    <s v=""/>
    <s v="Otorgar a la empresa ORAZUL ENERGY PERU S.A., autorización para realizar las actividades de colecta de recursos hidrobiológicos conforme al plan de trabajo denominado: Monitoreo hidrobiológico del Plan de Manejo Ambiental de la Planta de Tratamiento de Aguas Residuales domésticas de la Central Hidroeléctrica Carhuaquero."/>
    <s v="DECHDI"/>
    <m/>
    <m/>
    <m/>
    <x v="0"/>
    <m/>
    <x v="0"/>
    <m/>
    <m/>
    <m/>
    <m/>
    <m/>
    <s v="X"/>
    <m/>
    <m/>
    <m/>
    <m/>
    <m/>
    <m/>
    <m/>
    <m/>
    <m/>
    <m/>
    <m/>
    <m/>
    <m/>
    <m/>
    <m/>
  </r>
  <r>
    <n v="290"/>
    <x v="289"/>
    <s v="00000109-2023"/>
    <s v="MARZO"/>
    <d v="2023-03-31T00:00:00"/>
    <d v="2023-03-31T00:00:00"/>
    <m/>
    <s v=""/>
    <s v=""/>
    <s v=""/>
    <s v="Otorgar a la empresa ORAZUL ENERGY PERU S.A., autorización para realizar las actividades de colecta de recursos hidrobiológicos conforme al plan de trabajo denominado: Monitoreo Hidrobiológico del Plan de Manejo Ambiental de las Plantas de Tratamiento de Aguas Residuales Domésticas de la Central Hidroeléctrica Cañón del Pato"/>
    <s v="DECHDI"/>
    <m/>
    <m/>
    <m/>
    <x v="0"/>
    <m/>
    <x v="0"/>
    <m/>
    <m/>
    <m/>
    <m/>
    <m/>
    <s v="X"/>
    <s v="X"/>
    <m/>
    <m/>
    <m/>
    <m/>
    <m/>
    <m/>
    <m/>
    <m/>
    <m/>
    <m/>
    <m/>
    <m/>
    <m/>
    <m/>
  </r>
  <r>
    <n v="291"/>
    <x v="290"/>
    <s v="00081142-2022"/>
    <s v="MARZO"/>
    <d v="2023-03-31T00:00:00"/>
    <d v="2023-03-31T00:00:00"/>
    <m/>
    <s v="GUANAY  e IPANEMA"/>
    <s v="CO-14964-PM_x000a_CO-14268-PM"/>
    <s v=""/>
    <s v="Artículo 1.- Como consecuencia de lo resuelto en la Resolución Ministerial N° 000048-2023- PRODUCE, que en estricto cumplimiento de la Resolución N° 11 de fecha 22 de noviembre de 2022, emitida por el Sexto Juzgado Contencioso Administrativo Permanente de la Corte Superior de Justicia de Lima en el expediente N° 10066-2016-0-1801-JR-CA-06, se declaró nula la Resolución Ministerial N° 265-2016-PRODUCE de fecha 20 de julio de 2016; y, en consecuencia, se dispuso la conservación de los efectos jurídicos de la Resolución Viceministerial N° 016-2016-PRODUCE/DVPA de fecha 22 de enero de 2016, corresponde asignar el nuevo Porcentaje Máximo de Captura por Embarcación (PMCE) a las embarcaciones pesqueras GUANAY con matrícula CO-14964-PM e IPANEMA con matrícula CO14268-PM, según el siguiente detalle y teniendo en cuenta lo expuesto en los considerandos de la presente resolución directoral:_x000a_Artículo 2.- Modificar el Listado de Asignación de los Porcentajes Máximos de Captura por Embarcación (PMCE) para la Zona Norte-Centro aprobado por Resolución Directoral N° 843-2008- PRODUCE/DGEPP, en concordancia con el artículo 10 de Reglamento del Decreto Legislativo N° 1084 aprobado por Decreto Supremo N° 021-2008-PRODUCE. _x000a_Artículo 3.- Encargar a la Dirección de Extracción para Consumo Humano Directo e Indirecto la adopción de acciones destinadas a la modificación de los listados de asignación de PMCE correspondiente, en concordancia con lo dispuesto en la presente resolución directoral. _x000a_Artículo 4.- Remitir copia de la presente resolución, al Despacho Ministerial, al Despacho Viceministerial de Pesca y Acuicultura, a la Procuraduría Públic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7"/>
    <s v="PMCE"/>
    <x v="0"/>
    <m/>
    <s v="JUDICIAL"/>
    <m/>
    <m/>
    <s v="X"/>
    <m/>
    <m/>
    <m/>
    <m/>
    <m/>
    <m/>
    <m/>
    <m/>
    <m/>
    <m/>
    <m/>
    <m/>
    <m/>
    <m/>
    <m/>
    <m/>
  </r>
  <r>
    <n v="292"/>
    <x v="291"/>
    <s v="00053169-2022"/>
    <s v="MARZO"/>
    <d v="2023-03-31T00:00:00"/>
    <d v="2023-03-31T00:00:00"/>
    <n v="18163"/>
    <s v="KIARA"/>
    <s v="CO-18163-CM"/>
    <s v="PESQUERA YOLY S.A.C."/>
    <s v="Declarar improcedente la solicitud de cambio de titularidad del permiso de pesca para operar la embarcación pesquera KIARA con matrícula CO-18163-CM y 100.37 m3 de capacidad de bodega; presentada por la empresa GRUPO EMPRESARIAL PERUVIAN S.A.C."/>
    <s v="DECHDI"/>
    <m/>
    <m/>
    <m/>
    <x v="1"/>
    <m/>
    <x v="1"/>
    <s v=" - "/>
    <s v="DECLARAR IMPROCEDENTE"/>
    <m/>
    <m/>
    <s v="X"/>
    <m/>
    <m/>
    <m/>
    <m/>
    <m/>
    <m/>
    <m/>
    <m/>
    <m/>
    <m/>
    <m/>
    <m/>
    <m/>
    <m/>
    <m/>
    <m/>
  </r>
  <r>
    <n v="293"/>
    <x v="292"/>
    <s v="00087896-2022"/>
    <s v="MARZO"/>
    <d v="2023-03-31T00:00:00"/>
    <d v="2023-03-31T00:00:00"/>
    <m/>
    <s v=""/>
    <s v=""/>
    <s v=""/>
    <s v="APROBAR a favor de la empresa ESMERALDA CORP S.A.C., el cambio de titularidad de la licencia de operación de la planta de procesamiento pesquero para la producción de congelado, con una capacidad instalada de 44.16 t/día, ubicada en el establecimiento industrial pesquero de la Autopista Panamericana Sur Km. 18.5, Mz. G, Lote 1, distrito San Juan de Miraflores, provincia y departamento Lima"/>
    <s v="DPCHDI"/>
    <m/>
    <m/>
    <m/>
    <x v="6"/>
    <m/>
    <x v="0"/>
    <m/>
    <m/>
    <m/>
    <m/>
    <m/>
    <m/>
    <s v="X"/>
    <m/>
    <s v="X"/>
    <m/>
    <m/>
    <m/>
    <m/>
    <m/>
    <m/>
    <m/>
    <m/>
    <m/>
    <m/>
    <m/>
    <m/>
  </r>
  <r>
    <n v="294"/>
    <x v="293"/>
    <s v="00014173-2023"/>
    <s v="ABRIL"/>
    <d v="2023-04-03T00:00:00"/>
    <d v="2023-04-03T00:00:00"/>
    <n v="4334"/>
    <s v="MI ALBERTO II"/>
    <s v="PL-4334-CM"/>
    <s v=" JAN ALBERTO SANCHEZ JACINTO y la señora MAHER NICOLAZA SANCHEZ JACINTO DE UCHOFEN"/>
    <s v="Artículo 1.- Aprobar a favor del señor JAN ALBERTO SANCHEZ JACINTO y la señora MAHER NICOLAZA SANCHEZ JACINTO DE UCHOFEN el cambio de titular del permiso de pesca para operar la embarcación pesquera MI ALBERTO II con matrícula PL-4334-CM y 33.50 m3 de capacidad de bodega, para la extracción del recurso Anchoveta con destino al consumo humano indirecto y el recurso Sardina con destino al consumo humano directo. Asimismo, aprobar a su favor el cambio de titular del PMCE y LMCE otorgado para la actividad extractiva del recurso Anchoveta con destino al consumo humano indirecto, en el marco del Reglamento del Decreto Legislativo N° 1084._x000a_Artículo 2.- En mérito al cambio de titular del permiso de pesca a que se refiere el artículo 1 de la presente resolución, los titulares del permiso de pesca de la embarcación pesquera MI ALBERTO II con matrícula PL-4334-CM y 33.50 m3 de capacidad de bodega, deberán cumplir las disposiciones normativas vigentes en lo correspondiente al desarrollo de las actividades pesqueras previas a su procesamiento. _x000a_Artículo 3.- Dejar sin efecto la titularidad del permiso de pesca otorgado a favor de los señores JAN ALBERTO SANCHEZ JACINTO y MOISES SESAIN SANCHEZ JACINTO, a través de la Resolución Directoral N° 00319-2021-PRODUCE/DGPCHDI, para operar la embarcación pesquera MI ALBERTO II con matrícula PL-4334-CM. _x000a_Artículo 4.- Excluir a los señores JAN ALBERTO SANCHEZ JACINTO y MOISES SESAIN SANCHEZ JACINTO, de los listados a que se refiere el artículo 14 del Reglamento de la Ley General de Pesca; y, el Anexo II de la Resolución Ministerial N° 347-2011-PRODUCE, a fin de incluir en su lugar al señor JAN ALBERTO SANCHEZ JACINTO y la señora MAHER NICOLAZA SANCHEZ JACINTO DE UCHOFEN, como titulares del permiso de pesca para operar la embarcación pesquera MI ALBERTO II con matrícula PL-4334-CM.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s v="CHI"/>
    <s v="ANCHOVETA"/>
    <m/>
    <x v="1"/>
    <m/>
    <x v="0"/>
    <s v=" - "/>
    <m/>
    <m/>
    <m/>
    <s v="X"/>
    <m/>
    <s v="X"/>
    <m/>
    <m/>
    <m/>
    <m/>
    <m/>
    <m/>
    <m/>
    <m/>
    <m/>
    <m/>
    <m/>
    <m/>
    <m/>
    <m/>
  </r>
  <r>
    <n v="295"/>
    <x v="294"/>
    <s v="00058524-2022"/>
    <s v="ABRIL"/>
    <d v="2023-04-05T00:00:00"/>
    <d v="2023-04-05T00:00:00"/>
    <n v="23225"/>
    <s v="GRACIELA"/>
    <s v="CO-23225-PM"/>
    <s v="PESQUERA DIAMANTE S.A."/>
    <s v="Declarar improcedente la solicitud de modificación del permiso de pesca por aumento de capacidad de bodega vía incremento de flota autorizado, de la embarcación GRACIELA con matrícula CO-23225-PM, de 379.08 m3 a 450.00 m3 de capacidad de bodega; presentada por la empresa PESQUERA DIAMANTES S.A., mediante escrito con registro Nº 00058524-2022."/>
    <s v="DECHDI"/>
    <m/>
    <m/>
    <m/>
    <x v="12"/>
    <s v="por aumento de capacidad de bodega"/>
    <x v="1"/>
    <m/>
    <s v="DECLARAR IMPROCEDENTE"/>
    <m/>
    <m/>
    <s v="X"/>
    <m/>
    <m/>
    <m/>
    <m/>
    <m/>
    <m/>
    <m/>
    <m/>
    <m/>
    <m/>
    <m/>
    <m/>
    <m/>
    <m/>
    <m/>
    <m/>
  </r>
  <r>
    <n v="296"/>
    <x v="295"/>
    <s v="00039435-2022"/>
    <s v="ABRIL"/>
    <d v="2023-04-05T00:00:00"/>
    <d v="2023-04-05T00:00:00"/>
    <m/>
    <s v=""/>
    <s v=""/>
    <s v=""/>
    <s v="Artículo 1.- Declarar la sustracción de la materia en relación al recurso de reconsideración formulado por la señora MARIA CRISTINA ECA DE TUME, mediante escrito N° 00039435-2022, contra el Oficio Nº 00000625-2022-PRODUCE/DGPCHDI, que denegó la solicitud de modificación de la nominación (asociación temporal del LMCE) de las embarcaciones pesqueras BENDICION DEL SEÑOR (PT-65512-PM), DON TEOFILO (PT-63625-PM) y EL PULPO II (PT-5528-CM); para realizar la actividad extractiva de los recursos Anchoveta y Anchoveta Blanca con destino al consumo humano indirecto, durante la Primera Temporada de Pesca Zona Norte-Centro 2022, presentada a través del escrito con registro N° 00080051-2022, por los motivos expuestos en la presente resolución. _x000a_Artículo 2.- Notificar a la señora MARIA CRISTINA ECA DE TUME, para los fines pertinentes. Artículo 3.- Disponer la publicación de la presente resolución en el Portal Institucional del Ministerio de la Producción (www.gob.pe/produce)."/>
    <s v="DECHDI"/>
    <m/>
    <m/>
    <m/>
    <x v="11"/>
    <s v="RECONSIDERACION"/>
    <x v="1"/>
    <m/>
    <m/>
    <m/>
    <m/>
    <m/>
    <m/>
    <m/>
    <m/>
    <m/>
    <m/>
    <m/>
    <m/>
    <m/>
    <m/>
    <m/>
    <m/>
    <m/>
    <m/>
    <m/>
    <m/>
    <m/>
  </r>
  <r>
    <n v="297"/>
    <x v="296"/>
    <s v="00000930-2023"/>
    <s v="ABRIL"/>
    <d v="2023-04-05T00:00:00"/>
    <d v="2023-04-05T00:00:00"/>
    <n v="21678"/>
    <s v="DON JOSE I"/>
    <s v="CO-21678-PM"/>
    <s v="PESQUERA CANTABRIA S.A."/>
    <s v="Artículo 1.- Aprobar a favor de la empresa PESQUERA CANTABRIA S.A. el cambio de titular del permiso de pesca para operar la embarcación pesquera DON JOSE I con matrícula CO-21678-PM y 139.74 m3 de capacidad de bodega, para la extracción de los recursos Anchoveta y Sardina con destino al consumo humano indirecto. Asimismo, aprobar a su favor el cambio de titular del PMCE y LMCE otorgado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DON JOSE I con matrícula CO-21678-PM y 139.74 m3 de capacidad de bodega, deberá cumplir las disposiciones normativas vigentes en lo correspondiente al desarrollo de las actividades pesqueras previas a su procesamiento _x000a_Artículo 3.- Dejar sin efecto la titularidad del permiso de pesca otorgado a favor de la empresa PESQUERA CALYPSO S.A.C., a través de la Resolución Directoral Resolución Directoral Nº 673-2008- PRODUCE/DGEPP, para operar la embarcación pesquera DON JOSE I con matrícula CO-21678-PM. _x000a_Artículo 4.- Excluir a la empresa PESQUERA CALYPSO S.A.C., de los listados a que se refiere el artículo 14 del Reglamento de la Ley General de Pesca; y, el Anexo II de la Resolución Ministerial N° 347-2011-PRODUCE, a fin de incluir en su lugar a la empresa PESQUERA CANTABRIA S.A., como titular del permiso de pesca para operar la embarcación pesquera DON JOSE I con matrícula CO-21678- PM._x000a_Artículo 5.- En mérito al cambio de titularidad a que se refiere el artículo 1 de la presente Resolución Directoral, la empresa PESQUERA CANTABRIA S.A., deberá tener en consideración lo dispuesto por la Resolución Ministerial Nº 781-97-PE y el Decreto Supremo Nº 001-2002-PRODUCE, respecto al recurso Sardina con destino al consumo humano indirecto comprendido en el permiso de pesca para operar la embarcación DON JOSE I con matrícula CO-21678-PM. _x000a_Artículo 6.-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s v="CHD"/>
    <s v="ANCHOVETA Y SARDINA"/>
    <m/>
    <x v="1"/>
    <m/>
    <x v="0"/>
    <s v=" - "/>
    <m/>
    <m/>
    <m/>
    <s v="X"/>
    <m/>
    <s v="X"/>
    <m/>
    <m/>
    <m/>
    <m/>
    <m/>
    <m/>
    <m/>
    <m/>
    <m/>
    <m/>
    <m/>
    <m/>
    <m/>
    <m/>
  </r>
  <r>
    <n v="298"/>
    <x v="297"/>
    <s v="00064032-2022"/>
    <s v="ABRIL"/>
    <d v="2023-04-05T00:00:00"/>
    <d v="2023-04-05T00:00:00"/>
    <n v="22595"/>
    <s v="ROSA MARIA"/>
    <s v="PL-22595-PM"/>
    <s v="CARLOS ALBERTO SANTISTEBAN OLIVOS y MIGUEL ANGEL SANTISTEBAN OLIVOS"/>
    <s v="Artículo 1.- Aprobar a favor de los señores CARLOS ALBERTO SANTISTEBAN OLIVOS y MIGUEL ANGEL SANTISTEBAN OLIVOS el cambio de titular del permiso de pesca para operar la embarcación pesquera ROSA MARIA con matrícula PL-22595-PM y 99.08 m3 de capacidad de bodega, para la extracción del recurso Anchoveta con destino al consumo humano indirecto. Asimismo, aprobar a su favor el cambio de titular de los PMCE otorgado para la actividad extractiva del recurso Anchoveta con destino al consumo humano indirecto, en el marco del Reglamento del Decreto Legislativo Nº 1084. _x000a_Artículo 2.- La vigencia del cambio de titular del permiso de pesca a que se refiere el artículo 1 de la presente Resolución Directoral, queda condicionada al cumplimiento del pago de las sanciones de multa fraccionadas, referidas en el numeral 7.1 del considerando 7 de la presente resolución. _x000a_Artículo 3.- Dejar sin efecto la titularidad del permiso de pesca otorgada a favor del GRUPO EMPRESARIAL PESQUERO SANTISTEBAN S.A.C., a través de la Resolución Directoral N° 375-2015- PRODUCE/DGCHI, para operar la embarcación pesquera ROSA MARIA con matrícula PL-22595-PM. _x000a_Artículo 4.- Excluir a la empresa GRUPO EMPRESARIAL PESQUERO SANTISTEBAN S.A.C., de los listados a que se refiere el artículo 14 del Reglamento de la Ley General de Pesca; y, el Anexo II de la Resolución Ministerial Nº 347-2011-PRODUCE, a fin de incluir en su lugar a los señores CARLOS ALBERTO SANTISTEBAN OLIVOS y MIGUEL ANGEL SANTISTEBAN OLIVOS, como titulares del permiso de pesca para operar la embarcación pesquera ROSA MARIA con matrícula PL-22595-PM.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I"/>
    <s v="ANCHOVETA"/>
    <m/>
    <x v="1"/>
    <m/>
    <x v="0"/>
    <s v="La vigencia del cambio de titular del permiso de pesca a que se refiere el artículo 1 de la presente Resolución Directoral, queda condicionada al cumplimiento del pago de las sanciones de multa fraccionadas, referidas en el numeral 7.1 del considerando 7 de la presente resolución."/>
    <m/>
    <m/>
    <m/>
    <s v="X"/>
    <m/>
    <m/>
    <m/>
    <m/>
    <m/>
    <m/>
    <m/>
    <m/>
    <m/>
    <m/>
    <m/>
    <m/>
    <m/>
    <m/>
    <m/>
    <m/>
  </r>
  <r>
    <n v="299"/>
    <x v="298"/>
    <s v="00059311-2022"/>
    <s v="ABRIL"/>
    <d v="2023-04-05T00:00:00"/>
    <d v="2023-04-05T00:00:00"/>
    <n v="4156"/>
    <s v="MARIA LUZ"/>
    <s v="PL-4156-CM"/>
    <s v="PESQUERA EXALMAR S.A.A."/>
    <s v="Artículo 1.- Aceptar la renuncia formulada por la empresa PESQUERA EXALMAR S.A., al acceso a los recursos Anchoveta y Sardina con destino al consumo humano directo, comprendido en el permiso de pesca para operar la embarcación pesquera MARIA LUZ con matrícula PL-4156-CM. _x000a_Artículo 2.- Autorizar la asociación o incorporación definitiva del PMCE proveniente de la ex embarcación pesquera [aportante] MARIA LUZ con matrícula PL-4156-CM, a favor de las embarcaciones pesqueras MARIA MERCEDES con matrícula PL-11393-CM y MARIA MERCEDES con matrícula PL-17979-CM para las Zona NorteCentro y la Zona Sur; solicitada por la empresa PESQUERA EXALMAR S.A. a través del escrito con registro N° 00059311-2022. _x000a_Artículo 3.- Como consecuencia de lo dispuesto en el artículo 2 de la presente Resolución Directoral, el PMCE para la Zona Norte-Centro, Zona Sur y el LMCE para la Zona Sur, de las embarcaciones pesqueras receptoras, es conforme al siguiente detalle:_x000a_Artículo 4.- Encargar a la Dirección de Extracción para Consumo Humano Directo e Indirecto, la adopción de acciones destinadas a la modificación del Listado de Asignación de PMCE y LMCE, en concordancia con lo dispuesto en los artículos 2 y 3 de la presente resolución directoral. _x000a_Artículo 5.- Cancelar el permiso de pesca para operar la embarcación pesquera no siniestrada MARIA LUZ con matrícula PL-4156-CM, otorgado a través de la Resolución Directoral Nº 157-2003-PRODUCE/DNEPP y modificatorias. En consecuencia, excluir a la referida embarcación pesquera, del Anexo I e incluirla en el Anexo V de la Resolución Ministerial N° 347-2011-PRODUCE.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3"/>
    <m/>
    <x v="0"/>
    <m/>
    <m/>
    <m/>
    <m/>
    <s v="X"/>
    <m/>
    <m/>
    <m/>
    <m/>
    <m/>
    <m/>
    <m/>
    <m/>
    <m/>
    <m/>
    <m/>
    <m/>
    <m/>
    <m/>
    <m/>
    <m/>
  </r>
  <r>
    <n v="300"/>
    <x v="299"/>
    <s v="00016480-2023"/>
    <s v="ABRIL"/>
    <d v="2023-04-10T00:00:00"/>
    <d v="2023-04-10T00:00:00"/>
    <m/>
    <s v=""/>
    <s v=""/>
    <s v=""/>
    <s v="Declarar como no presentada la solicitud de autorización de incremento de flota para la construcción de una nueva embarcación pesquera, presentado por el señor PERCY ANTONIO SOTERO CHANG a través del escrito con registro 00016480-2023."/>
    <s v="DECHDI"/>
    <m/>
    <m/>
    <m/>
    <x v="9"/>
    <m/>
    <x v="1"/>
    <m/>
    <s v="DECLARAR COMO NO PRESENTADA"/>
    <m/>
    <m/>
    <m/>
    <m/>
    <m/>
    <m/>
    <m/>
    <m/>
    <m/>
    <m/>
    <m/>
    <m/>
    <m/>
    <m/>
    <m/>
    <m/>
    <m/>
    <m/>
    <m/>
  </r>
  <r>
    <n v="301"/>
    <x v="300"/>
    <s v="00021142-2023"/>
    <s v="ABRIL"/>
    <d v="2023-04-11T00:00:00"/>
    <d v="2023-04-11T00:00:00"/>
    <m/>
    <s v=""/>
    <s v=""/>
    <s v=""/>
    <s v="Declarar que la solicitud de renovación del permiso de pesca otorgado para operar la e/p de bandera extranjera denominada LIZANNY Z presentada por la empresa CORPFISHTUNA S.A., ha sido aprobada con su sola presentación, renovándose el citado permiso."/>
    <s v="DECHDI"/>
    <s v="CHD"/>
    <s v="ATUN"/>
    <s v="buque de la CIAT"/>
    <x v="19"/>
    <m/>
    <x v="0"/>
    <m/>
    <m/>
    <m/>
    <m/>
    <s v="X"/>
    <s v="X"/>
    <m/>
    <m/>
    <m/>
    <m/>
    <m/>
    <m/>
    <m/>
    <m/>
    <m/>
    <m/>
    <m/>
    <m/>
    <m/>
    <m/>
    <m/>
  </r>
  <r>
    <n v="302"/>
    <x v="301"/>
    <s v="00016487-2023"/>
    <s v="ABRIL"/>
    <d v="2023-04-11T00:00:00"/>
    <d v="2023-04-11T00:00:00"/>
    <m/>
    <s v=""/>
    <s v=""/>
    <s v=""/>
    <s v="Declarar como no presentada la solicitud de autorización de incremento de flota para la construcción de una nueva embarcación pesquera, presentado por el señor JUAN JOSELITO CAMPOS ALMENDRAS "/>
    <s v="DECHDI"/>
    <m/>
    <m/>
    <m/>
    <x v="9"/>
    <m/>
    <x v="1"/>
    <m/>
    <s v="DECLARAR COMO NO PRESENTADA"/>
    <m/>
    <m/>
    <m/>
    <m/>
    <m/>
    <m/>
    <m/>
    <m/>
    <m/>
    <m/>
    <m/>
    <m/>
    <m/>
    <m/>
    <m/>
    <m/>
    <m/>
    <m/>
    <m/>
  </r>
  <r>
    <n v="303"/>
    <x v="302"/>
    <s v="00018900-2023"/>
    <s v="ABRIL"/>
    <d v="2023-04-11T00:00:00"/>
    <d v="2023-04-11T00:00:00"/>
    <n v="22133"/>
    <s v="VICTOR III"/>
    <s v="CO-22133-PM"/>
    <s v="COMPANY ANCHOA V&amp;V S.A.C"/>
    <s v="Artículo 1.- Aprobar a favor de la empresa COMPANY ANCHOA V&amp;V S.A.C. el cambio de titular del permiso de pesca para operar la embarcación pesquera VICTOR III con matrícula CO-22133-PM y 105.27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VICTOR III con matrícula CO-22133-PM y 105.27 m3 de capacidad de bodega, deberán cumplir las disposiciones normativas vigentes en lo correspondiente al desarrollo de las actividades pesqueras previas a su procesamiento. _x000a_Artículo 3.- La vigencia de la aprobación del cambio de titularidad de permiso de pesca a que hace referencia el artículo 1 de la presente Resolución Directoral, se encontrará vigente mientras dure el contrato de arrendamiento de la embarcación, esto es hasta el 31 de enero del 2032, conforme lo indicado en el considerando 6 de la presente resolución. Vencido dicho plazo, el cambio de titular antes referido quedará sin efecto; y la titularidad del permiso de pesca para operar la embarcación pesquera embarcación pesquera VICTOR III con matrícula CO-22133-PM, volverá a la señora FELIPA ROXANA OROSCO NUNTON. _x000a_Artículo 4.- Excluir a la señora FELIPA ROXANA OROSCO NUNTON, de los listados a que se refiere el artículo 14 del Reglamento de la Ley General de Pesca; y, el Anexo II de la Resolución Ministerial N° 347-2011-PRODUCE, a fin de incluir en su lugar a la empresa COMPANY ANCHOA V&amp;V S.A.C., como titular del permiso de pesca para operar la embarcación pesquera VICTOR III con matrícula CO-22133-PM.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m/>
    <x v="0"/>
    <s v="31 de enero del 2032"/>
    <m/>
    <m/>
    <m/>
    <s v="X"/>
    <m/>
    <s v="X"/>
    <m/>
    <m/>
    <m/>
    <m/>
    <m/>
    <m/>
    <m/>
    <m/>
    <m/>
    <m/>
    <m/>
    <m/>
    <m/>
    <m/>
  </r>
  <r>
    <n v="304"/>
    <x v="303"/>
    <s v="00069978-2022"/>
    <s v="ABRIL"/>
    <d v="2023-04-11T00:00:00"/>
    <d v="2023-04-11T00:00:00"/>
    <m/>
    <s v=""/>
    <s v=""/>
    <s v=""/>
    <s v="Declarar la conclusión del procedimiento de queja por defectos de tramitación, sin pronunciamiento sobre el fondo, respecto a la queja formulada por la empresa INDUSTRIAL PESQUERA YACILA S.A., contra el Director de la Dirección de Procesamiento para Consumo Humano Directo e Indirecto mediante el escrito con registro 00069978-2022, por sustracción de la materia"/>
    <s v="DPCHDI"/>
    <m/>
    <m/>
    <m/>
    <x v="15"/>
    <m/>
    <x v="1"/>
    <m/>
    <m/>
    <m/>
    <m/>
    <m/>
    <m/>
    <m/>
    <m/>
    <m/>
    <m/>
    <m/>
    <m/>
    <m/>
    <m/>
    <m/>
    <m/>
    <m/>
    <m/>
    <m/>
    <m/>
    <m/>
  </r>
  <r>
    <n v="305"/>
    <x v="304"/>
    <s v="00049767-2022"/>
    <s v="ABRIL"/>
    <d v="2023-04-14T00:00:00"/>
    <d v="2023-04-14T00:00:00"/>
    <n v="23545"/>
    <s v="ALONDRA"/>
    <s v="HO-23545-CM"/>
    <s v="ANDECORP S.A.C"/>
    <s v="Artículo 1.- Aprobar a favor de la empresa ANDECORP S.A.C. el cambio de titular del permiso de pesca para operar la embarcación pesquera ALONDRA con matrícula HO-23545-CM y 12.15 m3 de capacidad de bodega, del recurso Anchoveta con destino al consumo humano directo. Asimismo, aprobar a su favor el cambio de titular del PMCE otorgado para la actividad extractiva del recurso Anchoveta con destino al consumo humano indirecto, en el marco del Reglamento del Decreto Legislativo N° 1084. _x000a_Artículo 2.- En mérito del cambio de titularidad a que se refiere el artículo 1 de la presente resolución, la empresa ANDECORP S.A.C. podrá realizar actividad extractiva del recurso Anchoveta para consumo humano directo, teniendo en cuenta lo dispuesto en el Reglamento de Ordenamiento Pesquero del Recurso Anchoveta para Consumo Humano Directo, aprobado por Decreto Supremo N° 005-2017-PRODUCE, modificado por Decreto Supremo N° 008-2017-PRODUCE; y, lo dispuesto en el segundo párrafo del artículo 9 de la Ley General de Pesca, aprobada por Decreto Ley N° 25977. _x000a_Artículo 3.- Dejar sin efecto la titularidad del permiso de pesca otorgado a favor la empresa AMERICA GLOBAL S.A.C, a través de la Resolución Directoral N° 132-2018-PRODUCE/DGPCHDI de fecha 14 de febrero de 2018, para operar la embarcación pesquera ALONDRA con matrícula HO-23545- CM. _x000a_Artículo 4.- Inscribir a la empresa ANDECORP S.A.C. en reemplazo de la AMERICA GLOBAL S.A.C, como titular de la embarcación pesquera ALONDRA con matrícula HO-23545-CM en el Registro Nacional de Embarcaciones Pesqueras para Consumo Humano Directo, a que se refiere el artículo 7 del Reglamento de Ordenamiento Pesquero del Recurso Anchoveta para Consumo Humano Directo, aprobado por Decreto Supremo N° 005-2017-PRODUCE, modificado por Decreto Supremo N° 008-2017- PRODUCE.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s v="CHD"/>
    <s v="ANCHOVETA"/>
    <m/>
    <x v="1"/>
    <m/>
    <x v="0"/>
    <s v=" - "/>
    <m/>
    <m/>
    <m/>
    <s v="X"/>
    <m/>
    <s v="X"/>
    <m/>
    <m/>
    <m/>
    <m/>
    <m/>
    <m/>
    <m/>
    <m/>
    <m/>
    <m/>
    <m/>
    <m/>
    <m/>
    <m/>
  </r>
  <r>
    <n v="306"/>
    <x v="305"/>
    <s v="00062558-2022"/>
    <s v="ABRIL"/>
    <d v="2023-04-14T00:00:00"/>
    <d v="2023-04-14T00:00:00"/>
    <m/>
    <s v=""/>
    <s v=""/>
    <s v=""/>
    <s v="Declarar la conclusión del procedimiento de queja por defectos de tramitación, sin pronunciamiento sobre el fondo, respecto a la queja formulada por la empresa GRUPO EMPRESARIAL PERUVIAN S.A.C., contra la Dirección de Extracción para Consumo Humano Directo e Indirecto."/>
    <s v="DECHDI"/>
    <s v="CHD"/>
    <m/>
    <m/>
    <x v="15"/>
    <m/>
    <x v="1"/>
    <m/>
    <m/>
    <m/>
    <m/>
    <m/>
    <m/>
    <m/>
    <m/>
    <m/>
    <m/>
    <m/>
    <m/>
    <m/>
    <m/>
    <m/>
    <m/>
    <m/>
    <m/>
    <m/>
    <m/>
    <m/>
  </r>
  <r>
    <n v="307"/>
    <x v="306"/>
    <s v="00020433-2023"/>
    <s v="ABRIL"/>
    <d v="2023-04-14T00:00:00"/>
    <d v="2023-04-14T00:00:00"/>
    <m/>
    <s v=""/>
    <s v=""/>
    <s v=""/>
    <s v="Aceptar el desistimiento respecto a la queja por defectos de tramitación, sin pronunciamiento sobre el fondo, formulada por la empresa PESQUERA CANTABRIA S.A. contra la Dirección de Extracción para Consumo Humano Directo e Indirecto."/>
    <s v="DECHDI"/>
    <s v="CHD"/>
    <m/>
    <m/>
    <x v="15"/>
    <m/>
    <x v="1"/>
    <m/>
    <s v="ACEPTAR DESISTIMIENTO"/>
    <m/>
    <m/>
    <m/>
    <m/>
    <m/>
    <m/>
    <m/>
    <m/>
    <m/>
    <m/>
    <m/>
    <m/>
    <m/>
    <m/>
    <m/>
    <m/>
    <m/>
    <m/>
    <m/>
  </r>
  <r>
    <n v="308"/>
    <x v="307"/>
    <s v="00016813-2023"/>
    <s v="ABRIL"/>
    <d v="2023-04-14T00:00:00"/>
    <d v="2023-04-14T00:00:00"/>
    <m/>
    <s v=""/>
    <s v=""/>
    <s v=""/>
    <s v="APROBAR por única vez la ampliación del plazo de la autorización de instalación otorgada mediante Resolución Directoral 00197-2022-PRODUCE/DGPCHDI, presentada por la empresa FRUTAS DON RUY S.A.C."/>
    <s v="DPCHDI"/>
    <m/>
    <m/>
    <m/>
    <x v="22"/>
    <m/>
    <x v="0"/>
    <m/>
    <m/>
    <m/>
    <m/>
    <m/>
    <m/>
    <s v="X"/>
    <m/>
    <s v="X"/>
    <m/>
    <m/>
    <m/>
    <m/>
    <m/>
    <m/>
    <m/>
    <m/>
    <m/>
    <m/>
    <m/>
    <m/>
  </r>
  <r>
    <n v="309"/>
    <x v="308"/>
    <s v="00086026-2022"/>
    <s v="ABRIL"/>
    <d v="2023-04-14T00:00:00"/>
    <d v="2023-04-14T00:00:00"/>
    <m/>
    <s v=""/>
    <s v=""/>
    <s v=""/>
    <s v="Otorgar a favor de la empresa PESQUERA DIAMANTE S.A., la autorización de incremento de flota para modificar (ampliar) la capacidad de bodega de la embarcación pesquera GRACIELA con matrícula CO-23225-PM, de 379.08 m³ a 450 m³ de capacidad de bodega, vía utilización parcial del saldo [esto es 70.92 m³ de capacidad de bodega] reservado en la Resolución Directoral N° 00713-2022- PRODUCE/DGPCHDI, para la extracción de los recursos Anchoveta y Sardina con destino al consumo humano indirecto y de los recursos Jurel y Caballa con destino al consumo humano directo."/>
    <s v="DECHDI"/>
    <m/>
    <m/>
    <m/>
    <x v="9"/>
    <s v="vía utilización parcial del saldo"/>
    <x v="0"/>
    <m/>
    <m/>
    <m/>
    <m/>
    <s v="X"/>
    <m/>
    <m/>
    <m/>
    <m/>
    <m/>
    <m/>
    <m/>
    <m/>
    <m/>
    <m/>
    <m/>
    <m/>
    <m/>
    <m/>
    <m/>
    <m/>
  </r>
  <r>
    <n v="310"/>
    <x v="309"/>
    <s v="00021290-2023"/>
    <s v="ABRIL"/>
    <d v="2023-04-14T00:00:00"/>
    <d v="2023-04-14T00:00:00"/>
    <n v="36489"/>
    <s v="JEHOVA JIREH"/>
    <s v="CE-36489-PM"/>
    <s v="JUAN ANTONIO CUSTODIO HUAMANCHUMO y MARIA FRANCISCA ZAVALETA MARTINEZ"/>
    <s v="Artículo 1.- Aprobar a favor de los señores JUAN ANTONIO CUSTODIO HUAMANCHUMO y MARIA FRANCISCA ZAVALETA MARTINEZ el cambio de titular del permiso de pesca para operar la embarcación pesquera JEHOVA JIREH con matrícula CE-36489-PM y 105.99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JEHOVA JIREH con matrícula CE-36489- PM y 105.99 m3 de capacidad de bodega, deberán cumplir las disposiciones normativas vigentes en lo correspondiente al desarrollo de las actividades pesqueras previas a su procesamiento. _x000a_Artículo 3.- Dejar sin efecto la titularidad del permiso de pesca otorgado a favor de la empresa PESQUERA JEHOVA PROVEERA S.A.C., a través de la Resolución Directoral N° 00461-2021-PRODUCE/DGPCHDI, para operar la embarcación pesquera JEHOVA JIREH con matrícula CE-36489-PM. _x000a_Artículo 4.- Excluir a la empresa PESQUERA JEHOVA PROVEERA S.A.C., de los listados a que se refiere el artículo 14 del Reglamento de la Ley General de Pesca; y, el Anexo II de la Resolución Ministerial N° 347-2011- PRODUCE, a fin de incluir en su lugar a los señores JUAN ANTONIO CUSTODIO HUAMANCHUMO y MARIA FRANCISCA ZAVALETA MARTINEZ, como titulares del permiso de pesca para operar la embarcación pesquera JEHOVA JIREH con matrícula CE-36489-PM.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m/>
    <x v="0"/>
    <s v=" - "/>
    <m/>
    <m/>
    <m/>
    <s v="X"/>
    <m/>
    <s v="X"/>
    <m/>
    <m/>
    <m/>
    <m/>
    <m/>
    <m/>
    <m/>
    <m/>
    <m/>
    <m/>
    <m/>
    <m/>
    <m/>
    <m/>
  </r>
  <r>
    <n v="311"/>
    <x v="310"/>
    <s v="00021390-2023"/>
    <s v="ABRIL"/>
    <d v="2023-04-14T00:00:00"/>
    <d v="2023-04-14T00:00:00"/>
    <m/>
    <s v=""/>
    <s v=""/>
    <s v=""/>
    <s v="Declarar improcedente la solicitud de ampliación de plazo para la ejecución de la autorización de incremento de flota para la construcción de una nueva embarcación pesquera, vía sustitución de la embarcación no siniestrada JESUS EN TI CONFIO - PESQUERA VIOMAR S.A.C. "/>
    <s v="DECHDI"/>
    <m/>
    <m/>
    <m/>
    <x v="10"/>
    <m/>
    <x v="1"/>
    <m/>
    <s v="DECLARAR IMPROCEDENTE"/>
    <m/>
    <m/>
    <s v="X"/>
    <m/>
    <m/>
    <m/>
    <m/>
    <m/>
    <m/>
    <m/>
    <m/>
    <m/>
    <m/>
    <m/>
    <m/>
    <m/>
    <m/>
    <m/>
    <m/>
  </r>
  <r>
    <n v="312"/>
    <x v="311"/>
    <s v="00077844-2022"/>
    <s v="ABRIL"/>
    <d v="2023-04-14T00:00:00"/>
    <d v="2023-04-14T00:00:00"/>
    <m/>
    <s v=""/>
    <s v=""/>
    <s v=""/>
    <s v="Otorgar a favor de los señores JOSE EDWING TEQUE FIESTAS, LUIS HENRY TEQUE FIESTAS, DUVAN SAMIR TEQUE FIESTAS, JOSUE VALERIANO TEQUE FIESTAS, FIORELLA YAQUELINE TEQUE FIESTAS y JOSE CARLOS TEQUE FIESTAS, la autorización de incremento de flota para construir una nueva embarcación pesquera de 52.40 m3 de capacidad de bodega, vía sustitución de la embarcación pesquera no siniestrada ROSA ISIDORA con matrícula PL-4847-PM y 52.40 m3 de capacidad de bodega, para la extracción del recurso Anchoveta con destino al consumo humano directo e indirecto. "/>
    <s v="DECHDI"/>
    <m/>
    <m/>
    <m/>
    <x v="9"/>
    <s v="Construcción Por sustitución"/>
    <x v="0"/>
    <m/>
    <m/>
    <m/>
    <m/>
    <s v="X"/>
    <m/>
    <m/>
    <m/>
    <m/>
    <m/>
    <m/>
    <m/>
    <m/>
    <m/>
    <m/>
    <m/>
    <m/>
    <m/>
    <m/>
    <m/>
    <m/>
  </r>
  <r>
    <n v="313"/>
    <x v="312"/>
    <s v="00019235-2023"/>
    <s v="ABRIL"/>
    <d v="2023-04-14T00:00:00"/>
    <d v="2023-04-14T00:00:00"/>
    <m/>
    <s v=""/>
    <s v=""/>
    <s v=""/>
    <s v="Artículo 1.- LEVANTAR la suspensión temporal dispuesta en la Resolución Directoral N° 00285-2021- PRODUCE/DGPCHDI, a solicitud de la empresa TECNOLOGICA DE ALIMENTOS S.A., de la licencia de operación otorgada mediante Resolución Directoral N° 084-2002-PRODUCE/DNEPP, de fecha 24 de marzo de 2002, para que desarrolle la actividad de procesamiento de productos hidrobiológicos a través de su planta de harina de de pescado de alto contenido proteínico (ACP), con capacidad instalada de 100 t/h de procesamiento de materia prima, ubicada en el establecimiento industrial pesquero sito en el Km. 15.5 de la carretera Pisco-Paracas, distrito de Paracas, provincia de Pisco, departamento de Ica. _x000a_Artículo 2.- DEJAR SIN EFECTO la Resolución Directoral N° 00285-2021-PRODUCE/DGPCHDI, que dispuso la suspensión temporal de la planta de procesamiento, a solicitud de la empresa TECNOLOGICA DE ALIMENTOS S.A. _x000a_Artículo 3.- En mérito de lo dispuesto en el artículo 1 de la presente resolución, el titular de la planta puede desarrollar las actividades de procesamiento conforme a la licencia de operación, cumpliendo con las disposiciones normativas vigentes. _x000a_Artículo 4.- Remitir copia de la presente Resolución Directoral a la Dirección General de Asuntos Ambientales Pesqueros y Acuícolas, Dirección General de Supervisión, Fiscalización Sanción, al Organismo Nacional de Sanidad Pesquera-SANIPES del Ministerio de la Producción y al Organismo de Evaluación y Fiscalización Ambiental - OEFA y disponer su publicación en el Portal Institucional del Ministerio de la Producción: www.produce.gob.pe."/>
    <s v="DPCHDI"/>
    <m/>
    <m/>
    <m/>
    <x v="23"/>
    <m/>
    <x v="1"/>
    <m/>
    <m/>
    <m/>
    <m/>
    <m/>
    <m/>
    <s v="X"/>
    <m/>
    <s v="X"/>
    <m/>
    <m/>
    <m/>
    <m/>
    <m/>
    <m/>
    <m/>
    <m/>
    <m/>
    <m/>
    <m/>
    <m/>
  </r>
  <r>
    <n v="314"/>
    <x v="313"/>
    <s v="00027158-2022"/>
    <s v="ABRIL"/>
    <d v="2023-04-14T00:00:00"/>
    <d v="2023-04-14T00:00:00"/>
    <n v="2333"/>
    <s v="MIGUELITO II"/>
    <s v="TA-2333-BM"/>
    <s v="VARGAS MELO EUSTERIO"/>
    <s v="Improcedente la solicitud de rectificación de error material de la Resolución Directoral que aprobó el cambio de titularidad del permiso de pesca de la embarcación pesquera MIGUELITO II a favor de la empresa PESQUERA SAN SEBASTIÁN S.A.C"/>
    <s v="DECHDI"/>
    <m/>
    <m/>
    <m/>
    <x v="1"/>
    <m/>
    <x v="1"/>
    <s v=" - "/>
    <s v="DECLARAR IMPROCEDENTE"/>
    <m/>
    <m/>
    <m/>
    <m/>
    <m/>
    <m/>
    <m/>
    <m/>
    <m/>
    <m/>
    <m/>
    <m/>
    <m/>
    <m/>
    <m/>
    <m/>
    <m/>
    <m/>
    <m/>
  </r>
  <r>
    <n v="315"/>
    <x v="314"/>
    <s v="00023089-2023"/>
    <s v="ABRIL"/>
    <d v="2023-04-14T00:00:00"/>
    <d v="2023-04-14T00:00:00"/>
    <m/>
    <s v=""/>
    <s v=""/>
    <s v=""/>
    <s v="DECLARAR que la solicitud de renovación del permiso de pesca, para operar la embarcación pesquera de bandera extranjera denominada GLORIA A, presentada por la empresa NEGOCIOS INDUSTRIALES REAL NIRSA S.A., ha sido aprobada con su sola presentación"/>
    <s v="DECHDI"/>
    <s v="CHD"/>
    <s v="ATUN"/>
    <s v="buque de la CIAT"/>
    <x v="19"/>
    <m/>
    <x v="0"/>
    <m/>
    <m/>
    <m/>
    <m/>
    <s v="X"/>
    <s v="X"/>
    <m/>
    <m/>
    <m/>
    <m/>
    <m/>
    <m/>
    <m/>
    <m/>
    <m/>
    <m/>
    <m/>
    <m/>
    <m/>
    <m/>
    <m/>
  </r>
  <r>
    <n v="316"/>
    <x v="315"/>
    <s v="00027156-2022"/>
    <s v="ABRIL"/>
    <d v="2023-04-14T00:00:00"/>
    <d v="2023-04-14T00:00:00"/>
    <n v="23553"/>
    <s v="JESUS AURELIO II"/>
    <s v="PT-23553-CM"/>
    <s v="PESQUERA BERLITA S.A.C."/>
    <s v="Improcedente la solicitud de rectificación de error material que aprobó el cambio de titularidad del permiso de pesca de la embarcación pesquera JESÚS AURELIO II a favor de la empresa PESQUERA BERLITA S.A.C"/>
    <s v="DECHDI"/>
    <m/>
    <m/>
    <m/>
    <x v="1"/>
    <m/>
    <x v="1"/>
    <s v=" - "/>
    <s v="DECLARAR IMPROCEDENTE"/>
    <m/>
    <m/>
    <m/>
    <m/>
    <m/>
    <m/>
    <m/>
    <m/>
    <m/>
    <m/>
    <m/>
    <m/>
    <m/>
    <m/>
    <m/>
    <m/>
    <m/>
    <m/>
    <m/>
  </r>
  <r>
    <n v="317"/>
    <x v="316"/>
    <s v="00023110-2023"/>
    <s v="ABRIL"/>
    <d v="2023-04-14T00:00:00"/>
    <d v="2023-04-14T00:00:00"/>
    <m/>
    <s v=""/>
    <s v=""/>
    <s v=""/>
    <s v="DECLARAR que la solicitud de renovación del permiso de pesca otorgado para operar la embarcación pesquera de bandera extranjera denominada GABRIELA A presentada por la empresa NEGOCIOS INDUSTRIALES REAL NIRSA S.A., ha sido aprobada con su sola presentación"/>
    <s v="DECHDI"/>
    <s v="CHD"/>
    <s v="ATUN"/>
    <s v="buque de la CIAT"/>
    <x v="19"/>
    <m/>
    <x v="0"/>
    <m/>
    <m/>
    <m/>
    <m/>
    <s v="X"/>
    <s v="X"/>
    <m/>
    <m/>
    <m/>
    <m/>
    <m/>
    <m/>
    <m/>
    <m/>
    <m/>
    <m/>
    <m/>
    <m/>
    <m/>
    <m/>
    <m/>
  </r>
  <r>
    <n v="318"/>
    <x v="317"/>
    <s v="00023101-2023"/>
    <s v="ABRIL"/>
    <d v="2023-04-14T00:00:00"/>
    <d v="2023-04-14T00:00:00"/>
    <m/>
    <s v=""/>
    <s v=""/>
    <s v=""/>
    <s v="DECLARAR que la solicitud de renovación del permiso de pesca otorgado para operar la embarcación pesquera de bandera extranjera denominada RICKY A presentada por la empresa NEGOCIOS INDUSTRIALES REAL NIRSA S.A. ha sido aprobada con su sola presentación"/>
    <s v="DECHDI"/>
    <s v="CHD"/>
    <s v="ATUN"/>
    <s v="buque de la CIAT"/>
    <x v="19"/>
    <m/>
    <x v="0"/>
    <m/>
    <m/>
    <m/>
    <m/>
    <s v="X"/>
    <s v="X"/>
    <m/>
    <m/>
    <m/>
    <m/>
    <m/>
    <m/>
    <m/>
    <m/>
    <m/>
    <m/>
    <m/>
    <m/>
    <m/>
    <m/>
    <m/>
  </r>
  <r>
    <n v="319"/>
    <x v="318"/>
    <s v="00023111-2023"/>
    <s v="ABRIL"/>
    <d v="2023-04-14T00:00:00"/>
    <d v="2023-04-14T00:00:00"/>
    <m/>
    <s v=""/>
    <s v=""/>
    <s v=""/>
    <s v="DECLARAR que la solicitud de renovación del permiso de pesca otorgado para operar la embarcación pesquera de bandera extranjera denominada ROBERTO A, presentada por la empresa NEGOCIOS INDUSTRIALES REAL NIRSA S.A., ha sido aprobada con su sola presentación"/>
    <s v="DECHDI"/>
    <s v="CHD"/>
    <s v="ATUN"/>
    <s v="buque de la CIAT"/>
    <x v="19"/>
    <m/>
    <x v="0"/>
    <m/>
    <m/>
    <m/>
    <m/>
    <s v="X"/>
    <s v="X"/>
    <m/>
    <m/>
    <m/>
    <m/>
    <m/>
    <m/>
    <m/>
    <m/>
    <m/>
    <m/>
    <m/>
    <m/>
    <m/>
    <m/>
    <m/>
  </r>
  <r>
    <n v="320"/>
    <x v="319"/>
    <s v="00070657-2022"/>
    <s v="ABRIL"/>
    <d v="2023-04-14T00:00:00"/>
    <d v="2023-04-14T00:00:00"/>
    <m/>
    <s v=""/>
    <s v=""/>
    <s v=""/>
    <s v="Artículo 1.- DESESTIMAR el recurso de reconsideración formulado por la empresa PESQUERA BERLITA S.A.C. contra la Resolución Directoral N° 00583-2022-PRODUCE/DGPCHDI de fecha 29 de setiembre del 2022, formulada con el escrito con registro N° 00070657-2022. _x000a_Artículo 2.- Remitir copia de la presente Resolución Directoral, a la empresa PESQUERA BERLITA S.A.C. _x000a_Artículo 3.-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s v="RECONSIDERACION"/>
    <x v="1"/>
    <m/>
    <m/>
    <m/>
    <m/>
    <s v="X"/>
    <m/>
    <m/>
    <m/>
    <m/>
    <m/>
    <m/>
    <m/>
    <m/>
    <m/>
    <m/>
    <m/>
    <m/>
    <m/>
    <m/>
    <m/>
    <m/>
  </r>
  <r>
    <n v="321"/>
    <x v="320"/>
    <s v="00023104-2023"/>
    <s v="ABRIL"/>
    <d v="2023-04-14T00:00:00"/>
    <d v="2023-04-14T00:00:00"/>
    <m/>
    <s v=""/>
    <s v=""/>
    <s v=""/>
    <s v="DECLARAR que la solicitud de renovación del permiso de pesca otorgado para operar la embarcación pesquera de bandera extranjera denominada ELIZABETH F presentada por la empresa NEGOCIOS INDUSTRIALES REAL NIRSA S.A., ha sido aprobada con su sola presentación."/>
    <s v="DECHDI"/>
    <s v="CHD"/>
    <s v="ATUN"/>
    <s v="buque de la CIAT"/>
    <x v="19"/>
    <m/>
    <x v="0"/>
    <m/>
    <m/>
    <m/>
    <m/>
    <s v="X"/>
    <s v="X"/>
    <m/>
    <m/>
    <m/>
    <m/>
    <m/>
    <m/>
    <m/>
    <m/>
    <m/>
    <m/>
    <m/>
    <m/>
    <m/>
    <m/>
    <m/>
  </r>
  <r>
    <n v="322"/>
    <x v="321"/>
    <s v="00024967-2023"/>
    <s v="ABRIL"/>
    <d v="2023-04-14T00:00:00"/>
    <d v="2023-04-14T00:00:00"/>
    <m/>
    <s v=""/>
    <s v=""/>
    <s v=""/>
    <s v="Publicar la relación de embarcaciones pesqueras que participan en la ejecución de la Operación EUREKA LXXIV autorizada en el artículo 1 de la Resolución Ministerial 136-2023-PRODUCE "/>
    <s v="DECHDI"/>
    <m/>
    <m/>
    <m/>
    <x v="16"/>
    <s v="Operación EUREKA LXXIV"/>
    <x v="1"/>
    <m/>
    <m/>
    <m/>
    <m/>
    <s v="X"/>
    <s v="X"/>
    <m/>
    <m/>
    <m/>
    <m/>
    <m/>
    <m/>
    <m/>
    <m/>
    <m/>
    <m/>
    <m/>
    <m/>
    <m/>
    <m/>
    <m/>
  </r>
  <r>
    <n v="323"/>
    <x v="322"/>
    <s v="00017607-2023"/>
    <s v="ABRIL"/>
    <d v="2023-04-17T00:00:00"/>
    <d v="2023-04-17T00:00:00"/>
    <m/>
    <s v=""/>
    <s v=""/>
    <s v=""/>
    <s v="Aceptar el desistimiento del procedimiento de ampliación de plazo a la autorización para realizar las actividades de colecta de recursos hidrobiológicos conforme al plan de trabajo denominado: Moniterio Hidrobiológico del Proyecto de Exploración Minera Colquipucro otorgado mediante Resolución Directoral 00457-2022-PRODUCE/DGPCHDI de fecha 13 de julio de 2022"/>
    <s v="DECHDI"/>
    <m/>
    <m/>
    <m/>
    <x v="0"/>
    <m/>
    <x v="1"/>
    <m/>
    <s v="ACEPTAR DESISTIMIENTO"/>
    <m/>
    <m/>
    <s v="X"/>
    <m/>
    <m/>
    <m/>
    <m/>
    <m/>
    <m/>
    <m/>
    <m/>
    <m/>
    <m/>
    <m/>
    <m/>
    <m/>
    <m/>
    <m/>
    <m/>
  </r>
  <r>
    <n v="324"/>
    <x v="323"/>
    <s v="00021532-2023"/>
    <s v="ABRIL"/>
    <d v="2023-04-17T00:00:00"/>
    <d v="2023-04-17T00:00:00"/>
    <m/>
    <s v=""/>
    <s v=""/>
    <s v=""/>
    <s v="Aceptar el desistimiento respecto a la queja por defectos de tramitación, sin pronunciamiento sobre el fondo, formulada por la empresa PESQUERA DIAMANTE S.A. contra la Dirección de Extracción para Consumo Humano Directo e Indirecto"/>
    <s v="DECHDI"/>
    <s v="CHD"/>
    <m/>
    <m/>
    <x v="15"/>
    <m/>
    <x v="1"/>
    <m/>
    <s v="ACEPTAR DESISTIMIENTO"/>
    <m/>
    <m/>
    <m/>
    <m/>
    <m/>
    <m/>
    <m/>
    <m/>
    <m/>
    <m/>
    <m/>
    <m/>
    <m/>
    <m/>
    <m/>
    <m/>
    <m/>
    <m/>
    <m/>
  </r>
  <r>
    <n v="325"/>
    <x v="324"/>
    <s v="00023107-2023"/>
    <s v="ABRIL"/>
    <d v="2023-04-17T00:00:00"/>
    <d v="2023-04-17T00:00:00"/>
    <m/>
    <s v=""/>
    <s v=""/>
    <s v=""/>
    <s v="DECLARAR que la solicitud de renovación del permiso de pesca otorgado mediante Resolución Directoral 00048-2023-PRODUCE/DGPCHDI, para operar la embarcación pesquera de bandera extranjera denominada EL MARQUEZ con matrícula 30927-05-E, presentada por la empresa MANTARAYA FISHING CORP., ha sido aprobada con su sola presentación renovándose el citado permiso del 21 de abril al 21 de mayo de 2023"/>
    <s v="DECHDI"/>
    <s v="CHD"/>
    <s v="ATUN"/>
    <s v="buque de la CIAT"/>
    <x v="19"/>
    <m/>
    <x v="0"/>
    <m/>
    <m/>
    <m/>
    <m/>
    <s v="X"/>
    <s v="X"/>
    <m/>
    <m/>
    <m/>
    <m/>
    <m/>
    <m/>
    <m/>
    <m/>
    <m/>
    <m/>
    <m/>
    <m/>
    <m/>
    <m/>
    <m/>
  </r>
  <r>
    <n v="326"/>
    <x v="325"/>
    <s v="00005459-2023"/>
    <s v="ABRIL"/>
    <d v="2023-04-17T00:00:00"/>
    <d v="2023-04-17T00:00:00"/>
    <m/>
    <s v=""/>
    <s v=""/>
    <s v=""/>
    <s v="Declarar en abandono el procedimiento de autorización para efectuar Investigación Pesquera Especializada, para ejecutar el proyecto de Investigación denominado ECOLOGIA DEL SISTEMA DE POZAS INTERMAREALES EN EL ECOSISTEMA MARINO TROPICAL DEL PERÚ iniciado por la señora ADRIANA GONZALEZ PESTANA "/>
    <s v="DECHDI"/>
    <m/>
    <m/>
    <m/>
    <x v="2"/>
    <m/>
    <x v="1"/>
    <m/>
    <s v="DECLARAR EN ABANDONO"/>
    <m/>
    <m/>
    <m/>
    <s v="X"/>
    <m/>
    <m/>
    <m/>
    <m/>
    <m/>
    <m/>
    <m/>
    <m/>
    <m/>
    <m/>
    <m/>
    <m/>
    <m/>
    <m/>
    <m/>
  </r>
  <r>
    <n v="327"/>
    <x v="326"/>
    <s v="00085973-2022"/>
    <s v="ABRIL"/>
    <d v="2023-04-17T00:00:00"/>
    <d v="2023-04-17T00:00:00"/>
    <m/>
    <s v=""/>
    <s v=""/>
    <s v=""/>
    <s v="Declarar en abandono el procedimiento de ampliación de autorización para efectuar Investigación Pesquera Especializada, para ejecutar el proyecto de Investigación denominado LINEA BASE HIDROBIOLOGICA DEL ESTUDIO AMBIENTAL PROYECTO DE EXPLORACION QUICAY II, iniciado por empresa COORPORACION MINERA CENTAURO S.A.C."/>
    <s v="DECHDI"/>
    <m/>
    <m/>
    <m/>
    <x v="2"/>
    <m/>
    <x v="1"/>
    <m/>
    <s v="DECLARAR EN ABANDONO"/>
    <m/>
    <m/>
    <m/>
    <s v="X"/>
    <m/>
    <m/>
    <m/>
    <m/>
    <m/>
    <m/>
    <m/>
    <m/>
    <m/>
    <m/>
    <m/>
    <m/>
    <m/>
    <m/>
    <m/>
  </r>
  <r>
    <n v="328"/>
    <x v="327"/>
    <s v="00083494-2022"/>
    <s v="ABRIL"/>
    <d v="2023-04-17T00:00:00"/>
    <d v="2023-04-17T00:00:00"/>
    <m/>
    <s v=""/>
    <s v=""/>
    <s v=""/>
    <s v="Declarar en abandono el procedimiento de autorización para efectuar Investigación Pesquera Especializada, para ejecutar el proyecto de Investigación denominado INVESTIGACION SOBRE EL FORRAJEO DE LA BIOPELICULA POR LAS AVES PLAYERAS EN LA BAHIA AGUADA RESERVA NACIONAL DE PARACAS, iniciado por el Señor RONALD CORNELIUS YDENBERG."/>
    <s v="DECHDI"/>
    <m/>
    <m/>
    <m/>
    <x v="2"/>
    <m/>
    <x v="1"/>
    <m/>
    <s v="DECLARAR EN ABANDONO"/>
    <m/>
    <m/>
    <m/>
    <s v="X"/>
    <m/>
    <m/>
    <m/>
    <m/>
    <m/>
    <m/>
    <m/>
    <m/>
    <m/>
    <m/>
    <m/>
    <m/>
    <m/>
    <m/>
    <m/>
  </r>
  <r>
    <n v="329"/>
    <x v="328"/>
    <s v="00080320-2022"/>
    <s v="ABRIL"/>
    <d v="2023-04-17T00:00:00"/>
    <d v="2023-04-17T00:00:00"/>
    <m/>
    <s v=""/>
    <s v=""/>
    <s v=""/>
    <s v="Declarar en abandono el procedimiento de ampliación de autorización para efectuar Investigación Pesquera Especializada, para ejecutar el proyecto de Investigación denominado CAPACIDAD DE RESPUESTA DE LA COMUNIDAD DE MACRO INVERTEBRADOS BENTONICOS A LA VARIABILIDAD HIDROBIOLOGICA E HIDROQUIMICA EN RIOS DE LA CUENCA DEL RIO LOCUMBA Iniciado por la señora PAOLA ROSEMERY FRANCO VASQUEZ."/>
    <s v="DECHDI"/>
    <m/>
    <m/>
    <m/>
    <x v="2"/>
    <m/>
    <x v="1"/>
    <m/>
    <s v="DECLARAR EN ABANDONO"/>
    <m/>
    <m/>
    <m/>
    <s v="X"/>
    <m/>
    <m/>
    <m/>
    <m/>
    <m/>
    <m/>
    <m/>
    <m/>
    <m/>
    <m/>
    <m/>
    <m/>
    <m/>
    <m/>
    <m/>
  </r>
  <r>
    <n v="330"/>
    <x v="329"/>
    <s v="00006183-2023"/>
    <s v="ABRIL"/>
    <d v="2023-04-17T00:00:00"/>
    <d v="2023-04-17T00:00:00"/>
    <m/>
    <s v=""/>
    <s v=""/>
    <s v=""/>
    <s v="Declarar en abandono el procedimiento de ampliación de autorización para colecta de recursos hidrobiológicos para el levantamiento de línea de base de estudios ambientales o para monitoreo hidrobiológicos previstos en un instrumento de gestión ambiental , para ejecutar el plan de trabajo denominado MONITOREO HIDROBIOLOGICO 2023 Y ELABORACION DEL INFORME RESPECTIVO iniciado por ELECTRO ORIENTE S.A "/>
    <s v="DECHDI"/>
    <m/>
    <m/>
    <m/>
    <x v="0"/>
    <m/>
    <x v="1"/>
    <m/>
    <s v="DECLARAR EN ABANDONO"/>
    <m/>
    <m/>
    <m/>
    <s v="X"/>
    <m/>
    <m/>
    <m/>
    <m/>
    <m/>
    <m/>
    <m/>
    <m/>
    <m/>
    <m/>
    <m/>
    <m/>
    <m/>
    <m/>
    <m/>
  </r>
  <r>
    <n v="331"/>
    <x v="330"/>
    <s v="00069886-2022"/>
    <s v="ABRIL"/>
    <d v="2023-04-18T00:00:00"/>
    <d v="2023-04-18T00:00:00"/>
    <n v="22512"/>
    <s v="LORIS"/>
    <s v="CO-22512-CM"/>
    <s v="LOCONI SERQUEN ANGEL ;RISCO RODRIGUEZ GRIMALDINA"/>
    <s v="Declarar como no presentada la solicitud de aprobación del cambio de titular del permiso de pesca para operar la embarcación pesquera de menor escala LORIS presentada por la empresa INVERSIONES ANCRIS E.I.R.L. "/>
    <s v="DECHDI"/>
    <m/>
    <m/>
    <s v="MENOR ESCALA"/>
    <x v="1"/>
    <m/>
    <x v="1"/>
    <s v=" - "/>
    <s v="DECLARAR COMO NO PRESENTADA"/>
    <m/>
    <m/>
    <s v="X"/>
    <m/>
    <m/>
    <m/>
    <m/>
    <m/>
    <m/>
    <m/>
    <m/>
    <m/>
    <m/>
    <m/>
    <m/>
    <m/>
    <m/>
    <m/>
    <m/>
  </r>
  <r>
    <n v="332"/>
    <x v="331"/>
    <s v="00090343-2022"/>
    <s v="ABRIL"/>
    <d v="2023-04-18T00:00:00"/>
    <d v="2023-04-18T00:00:00"/>
    <n v="54871"/>
    <s v="SIEMPRE MI HERNANCITO II"/>
    <s v="PT-54871-PM"/>
    <s v="PANTA DE PERICHE JULIA ;PANTA PANTA JOSE ANDRES ;PANTA PERICHE MARIA CANDIDA ;PERICHE ECA PEDRO CELESTINO"/>
    <s v="Declarar como no presentada la solicitud de aprobación del cambio de titular del permiso de pesca para operar la embarcación pesquera SIEMPRE MI HERNANCITO II, presentada por la señora MARIA CANDIDA PANTA PERICHE "/>
    <s v="DECHDI"/>
    <m/>
    <m/>
    <m/>
    <x v="1"/>
    <m/>
    <x v="1"/>
    <s v=" - "/>
    <s v="DECLARAR COMO NO PRESENTADA"/>
    <m/>
    <m/>
    <s v="X"/>
    <m/>
    <m/>
    <m/>
    <m/>
    <m/>
    <m/>
    <m/>
    <m/>
    <m/>
    <m/>
    <m/>
    <m/>
    <m/>
    <m/>
    <m/>
    <m/>
  </r>
  <r>
    <n v="333"/>
    <x v="332"/>
    <s v="00091460-2022"/>
    <s v="ABRIL"/>
    <d v="2023-04-18T00:00:00"/>
    <d v="2023-04-18T00:00:00"/>
    <m/>
    <s v=""/>
    <s v=""/>
    <s v=""/>
    <s v="Declarar como no presentada la solicitud de autorización para realizar las actividades de colecta de recursos hidrobiológicos conforme al plan de trabajo denominado: Estudio de Impacto Ambiental detallado del Proyecto de Desarrollo del Área Noroeste del Lote 64 Campo Situche Central presentada por la empresa PETRÓLEOS DEL PERÚ "/>
    <s v="DECHDI"/>
    <m/>
    <m/>
    <m/>
    <x v="0"/>
    <m/>
    <x v="1"/>
    <m/>
    <s v="DECLARAR COMO NO PRESENTADA"/>
    <m/>
    <m/>
    <m/>
    <s v="X"/>
    <m/>
    <s v="X"/>
    <m/>
    <m/>
    <m/>
    <m/>
    <m/>
    <m/>
    <m/>
    <m/>
    <m/>
    <m/>
    <m/>
    <m/>
    <m/>
  </r>
  <r>
    <n v="334"/>
    <x v="333"/>
    <s v="00021768-2023"/>
    <s v="ABRIL"/>
    <d v="2023-04-19T00:00:00"/>
    <d v="2023-04-19T00:00:00"/>
    <m/>
    <s v=""/>
    <s v=""/>
    <s v=""/>
    <s v="Aceptar el Desistimiento respecto a la queja administrativa por defecto de tramitación, sin pronunciamiento sobre el fondo, formulada por la empresa PESQUERA DIAMANTE S.A. contra la Dirección de Procesamiento para Consumo Humano Directo e Indirecto "/>
    <s v="DPCHDI"/>
    <m/>
    <m/>
    <m/>
    <x v="15"/>
    <m/>
    <x v="1"/>
    <m/>
    <s v="ACEPTAR DESISTIMIENTO"/>
    <m/>
    <m/>
    <m/>
    <m/>
    <m/>
    <m/>
    <m/>
    <m/>
    <m/>
    <m/>
    <m/>
    <m/>
    <m/>
    <m/>
    <m/>
    <m/>
    <m/>
    <m/>
    <m/>
  </r>
  <r>
    <n v="335"/>
    <x v="334"/>
    <s v="00085258-2022"/>
    <s v="ABRIL"/>
    <d v="2023-04-19T00:00:00"/>
    <d v="2023-04-19T00:00:00"/>
    <m/>
    <s v=""/>
    <s v=""/>
    <s v=""/>
    <s v="Otorgar a la empresa OLEAGINOSAS PUCALLPA S.A.C., autorización para realizar las actividades de colecta de recursos hidrobiológicos."/>
    <s v="DECHDI"/>
    <m/>
    <m/>
    <m/>
    <x v="0"/>
    <m/>
    <x v="0"/>
    <m/>
    <m/>
    <m/>
    <m/>
    <m/>
    <s v="X"/>
    <m/>
    <m/>
    <m/>
    <m/>
    <m/>
    <m/>
    <m/>
    <m/>
    <m/>
    <m/>
    <m/>
    <m/>
    <m/>
    <m/>
    <m/>
  </r>
  <r>
    <n v="336"/>
    <x v="335"/>
    <s v="00083357-2022"/>
    <s v="ABRIL"/>
    <d v="2023-04-19T00:00:00"/>
    <d v="2023-04-19T00:00:00"/>
    <m/>
    <s v=""/>
    <s v=""/>
    <s v=""/>
    <s v="Otorgar a la empresa SOCIEDAD MINERA EL BROCAL S.A.A., autorización para realizar las actividades de colecta de recursos hidrobiológicos "/>
    <s v="DECHDI"/>
    <m/>
    <m/>
    <m/>
    <x v="0"/>
    <m/>
    <x v="0"/>
    <m/>
    <m/>
    <m/>
    <m/>
    <m/>
    <s v="X"/>
    <m/>
    <m/>
    <m/>
    <m/>
    <m/>
    <m/>
    <m/>
    <m/>
    <m/>
    <m/>
    <m/>
    <m/>
    <m/>
    <m/>
    <m/>
  </r>
  <r>
    <n v="337"/>
    <x v="336"/>
    <s v="00079998-2022"/>
    <s v="ABRIL"/>
    <d v="2023-04-19T00:00:00"/>
    <d v="2023-04-19T00:00:00"/>
    <m/>
    <s v=""/>
    <s v=""/>
    <s v=""/>
    <s v="Otorgar a la empresa VOLCAN COMPAÑIA MINERA S.A.A., autorización para realizar las actividades de colecta de recursos hidrobiológicos "/>
    <s v="DECHDI"/>
    <m/>
    <m/>
    <m/>
    <x v="0"/>
    <m/>
    <x v="0"/>
    <m/>
    <m/>
    <m/>
    <m/>
    <m/>
    <s v="X"/>
    <m/>
    <m/>
    <m/>
    <m/>
    <m/>
    <m/>
    <m/>
    <m/>
    <m/>
    <m/>
    <m/>
    <m/>
    <m/>
    <m/>
    <m/>
  </r>
  <r>
    <n v="338"/>
    <x v="337"/>
    <s v="00070448-2021"/>
    <s v="ABRIL"/>
    <d v="2023-04-19T00:00:00"/>
    <d v="2023-04-19T00:00:00"/>
    <m/>
    <s v=""/>
    <s v=""/>
    <s v=""/>
    <s v="Declarar en abandono el procedimiento de modificación de la autorización de colecta otorgada con la Resolución Directoral 00089-2022- PRODUCE/DGPCHDI, iniciado por la empresa SOUTHERN PERU COPPER CORPORATION SUCURSAL DEL PERU a través del escrito adjunto con registro 00070448-2021-E"/>
    <s v="DECHDI"/>
    <m/>
    <m/>
    <m/>
    <x v="0"/>
    <m/>
    <x v="1"/>
    <m/>
    <s v="DECLARAR EN ABANDONO"/>
    <m/>
    <m/>
    <m/>
    <s v="X"/>
    <m/>
    <m/>
    <m/>
    <m/>
    <m/>
    <m/>
    <m/>
    <m/>
    <m/>
    <m/>
    <m/>
    <m/>
    <m/>
    <m/>
    <m/>
  </r>
  <r>
    <n v="339"/>
    <x v="338"/>
    <s v="00034197-2022"/>
    <s v="ABRIL"/>
    <d v="2023-04-19T00:00:00"/>
    <d v="2023-04-19T00:00:00"/>
    <m/>
    <s v=""/>
    <s v=""/>
    <s v=""/>
    <s v="Declarar en abandono el procedimiento de autorización para efectuar Investigación Pesquera Especializada, para ejecutar el proyecto de Investigación denominado ECOLOGÍA ACUÁTICA DE SISTEMAS FLUVIALES INTERMITENTES EN LA VERTIENTE OCCIDENTAL DE LA REGIÓN iniciado por el Señor PABLO JUAN FRANCO LEON "/>
    <s v="DECHDI"/>
    <m/>
    <m/>
    <m/>
    <x v="2"/>
    <m/>
    <x v="1"/>
    <m/>
    <s v="DECLARAR EN ABANDONO"/>
    <m/>
    <m/>
    <m/>
    <s v="X"/>
    <m/>
    <m/>
    <m/>
    <m/>
    <m/>
    <m/>
    <m/>
    <m/>
    <m/>
    <m/>
    <m/>
    <m/>
    <m/>
    <m/>
    <m/>
  </r>
  <r>
    <n v="340"/>
    <x v="339"/>
    <s v="00021193-2023"/>
    <s v="ABRIL"/>
    <d v="2023-04-19T00:00:00"/>
    <d v="2023-04-19T00:00:00"/>
    <n v="5984"/>
    <s v="VICTORIA"/>
    <s v="SY-5984-CM"/>
    <s v=" COMPANY ANCHOA V&amp;V S.A.C"/>
    <s v="Artículo 1.- Aprobar a favor de la empresa COMPANY ANCHOA V&amp;V S.A.C. el cambio de titular del permiso de pesca para operar la embarcación pesquera VICTORIA con matrícula SY-5984-CM y 95.39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VICTORIA con matrícula SY-5984-CM y 95.39 m3 de capacidad de bodega, deberán cumplir las disposiciones normativas vigentes en lo correspondiente al desarrollo de las actividades pesqueras previas a su procesamiento. _x000a_Artículo 3.- La vigencia de la aprobación del cambio de titularidad de permiso de pesca a que hace referencia el artículo 1 de la presente Resolución Directoral, se encontrará vigente mientras dure el contrato de arrendamiento de la embarcación, esto es hasta el 31 de diciembre del 2032, conforme lo indicado en el considerando 6 de la presente resolución. Vencido dicho plazo, el cambio de titular antes referido quedará sin efecto; y la titularidad del permiso de pesca para operar la embarcación pesquera embarcación pesquera VICTORIA con matrícula SY-5984-CM, volverá a la señora FELIPA ROXANA OROSCO NUNTON. _x000a_Artículo 4.- Excluir a la señora FELIPA ROXANA OROSCO NUNTON, de los listados a que se refiere el artículo 14 del Reglamento de la Ley General de Pesca; y, el Anexo II de la Resolución Ministerial N° 347- 2011-PRODUCE, a fin de incluir en su lugar a la empresa COMPANY ANCHOA V&amp;V S.A.C., como titular del permiso de pesca para operar la embarcación pesquera VICTORIA con matrícula SY-5984-CM.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I"/>
    <s v="ANCHOVETA"/>
    <m/>
    <x v="1"/>
    <m/>
    <x v="0"/>
    <s v="hasta el 31 de diciembre del 2032"/>
    <m/>
    <m/>
    <m/>
    <s v="X"/>
    <m/>
    <s v="X"/>
    <m/>
    <m/>
    <m/>
    <m/>
    <m/>
    <m/>
    <m/>
    <m/>
    <m/>
    <m/>
    <m/>
    <m/>
    <m/>
    <m/>
  </r>
  <r>
    <n v="341"/>
    <x v="340"/>
    <s v="00024316-2023"/>
    <s v="ABRIL"/>
    <d v="2023-04-19T00:00:00"/>
    <d v="2023-04-19T00:00:00"/>
    <m/>
    <s v=""/>
    <s v=""/>
    <s v=""/>
    <s v="Otorgar a la empresa PESDEL S.A., representada en el país por el señor Rudy Bill Neyra Balta, permiso de pesca para operar la embarcación pesquera de cerco de bandera ecuatoriana denominada MARTINA C con matrícula P-04-00591, en la extracción del recurso Atún con destino al consumo humano directo"/>
    <s v="DECHDI"/>
    <s v="CHD"/>
    <s v="ATUN"/>
    <s v="buque de la CIAT"/>
    <x v="4"/>
    <m/>
    <x v="0"/>
    <m/>
    <m/>
    <m/>
    <m/>
    <s v="X"/>
    <s v="X"/>
    <m/>
    <m/>
    <m/>
    <m/>
    <m/>
    <m/>
    <m/>
    <m/>
    <m/>
    <m/>
    <m/>
    <m/>
    <m/>
    <m/>
    <m/>
  </r>
  <r>
    <n v="342"/>
    <x v="341"/>
    <s v="00071856-2022"/>
    <s v="ABRIL"/>
    <d v="2023-04-19T00:00:00"/>
    <d v="2023-04-19T00:00:00"/>
    <m/>
    <s v=""/>
    <s v=""/>
    <s v=""/>
    <s v="Declarar como no presentada la solicitud de autorización para realizar las actividades de colecta de recursos hidrobiológicos conforme al plan de trabajo denominado: CARACTERIZACIÓN DE LOS ECOSISTEMAS ACUÁTICOS PARA LA LÍNEA BASE BIOLÓGICA DEL ESTUDIO DE IMPACTO AMBIENTAL SEMIDETALLADO DEL PROYECTO CREACIÓN DE LOS SERVICIOS DE TRANSITABILIDAD VEHICULAR RUTA CU-104 TRAMO PUENTE TAHUIS Y SAN ANTONIO DEL DISTRITO DE YANATILE PROVINCIA DE CALCA, DEPARTAMENTO DEL CUSCO"/>
    <s v="DECHDI"/>
    <m/>
    <m/>
    <m/>
    <x v="0"/>
    <m/>
    <x v="1"/>
    <m/>
    <s v="DECLARAR COMO NO PRESENTADA"/>
    <m/>
    <m/>
    <m/>
    <s v="X"/>
    <m/>
    <m/>
    <m/>
    <m/>
    <m/>
    <m/>
    <m/>
    <m/>
    <m/>
    <m/>
    <m/>
    <m/>
    <m/>
    <m/>
    <m/>
  </r>
  <r>
    <n v="343"/>
    <x v="342"/>
    <s v="00006116-2023"/>
    <s v="ABRIL"/>
    <d v="2023-04-19T00:00:00"/>
    <d v="2023-04-19T00:00:00"/>
    <n v="29484"/>
    <s v="DAYAIR"/>
    <s v="CO-29484-CM"/>
    <s v="PTC ARMADORES SAC"/>
    <s v="Declarar como no presentada la solicitud de cambio de titularidad de permiso de pesca para operar la embarcación pesquera DAYAIR con matrícula CO-29484-CM y 31.95 m3 de capacidad de bodega; presentada por la empresa FRESH FISH LM S.A.C"/>
    <s v="DECHDI"/>
    <m/>
    <m/>
    <m/>
    <x v="1"/>
    <m/>
    <x v="1"/>
    <s v=" - "/>
    <s v="DECLARAR COMO NO PRESENTADA"/>
    <m/>
    <m/>
    <s v="X"/>
    <m/>
    <m/>
    <m/>
    <m/>
    <m/>
    <m/>
    <m/>
    <m/>
    <m/>
    <m/>
    <m/>
    <m/>
    <m/>
    <m/>
    <m/>
    <m/>
  </r>
  <r>
    <n v="344"/>
    <x v="343"/>
    <s v="00015321-2023"/>
    <s v="ABRIL"/>
    <d v="2023-04-20T00:00:00"/>
    <d v="2023-04-20T00:00:00"/>
    <n v="23869"/>
    <s v="ERICK"/>
    <s v="ZS-23869-BM"/>
    <s v="PANTA PANTA ANGEL"/>
    <s v="Declarar como no presentada la solicitud de cambio de titularidad de permiso de pesca para operar la e/p ERICK y modificación del permiso de pesca por cambio de nombre de la e/p mencionada; del señor PERCY ZETA RUMICHE "/>
    <s v="DECHDI"/>
    <m/>
    <m/>
    <m/>
    <x v="1"/>
    <m/>
    <x v="1"/>
    <s v=" - "/>
    <s v="DECLARAR COMO NO PRESENTADA"/>
    <m/>
    <m/>
    <s v="X"/>
    <m/>
    <m/>
    <m/>
    <m/>
    <m/>
    <m/>
    <m/>
    <m/>
    <m/>
    <m/>
    <m/>
    <m/>
    <m/>
    <m/>
    <m/>
    <m/>
  </r>
  <r>
    <n v="345"/>
    <x v="344"/>
    <s v="00023902-2023"/>
    <s v="ABRIL"/>
    <d v="2023-04-20T00:00:00"/>
    <d v="2023-04-20T00:00:00"/>
    <m/>
    <s v=""/>
    <s v=""/>
    <s v=""/>
    <s v="Dejar sin efecto el artículo 3 de la Resolución Directoral 00557-2021-PRODUCE/DGPCHDI para operar la embarcación pesquera de menor escala SABINA"/>
    <s v="DECHDI"/>
    <s v="MENOR ESCALA"/>
    <m/>
    <s v="MENOR ESCALA"/>
    <x v="7"/>
    <s v="DEJAR SIN EFECTO CONDICIONAMIENTO"/>
    <x v="1"/>
    <m/>
    <m/>
    <m/>
    <m/>
    <s v="X"/>
    <m/>
    <m/>
    <m/>
    <m/>
    <m/>
    <m/>
    <m/>
    <m/>
    <m/>
    <s v="x"/>
    <m/>
    <m/>
    <m/>
    <m/>
    <m/>
    <m/>
  </r>
  <r>
    <n v="346"/>
    <x v="345"/>
    <s v="00006426-2023"/>
    <s v="ABRIL"/>
    <d v="2023-04-20T00:00:00"/>
    <d v="2023-04-20T00:00:00"/>
    <m/>
    <s v=""/>
    <s v=""/>
    <s v=""/>
    <s v="Otorgar a la empresa PERUANA DE INVERSIONES EN ENERGIAS RENOVABLES S.A., autorización para realizar las actividades de colecta de recursos hidrobiológicos conforme al plan de trabajo denominado: Monitoreo hidrobiológico anual del Informe Técnico Sustentatorio para la Reubicación y Ampliación de Componentes de la Central Hidroeléctrica Manta"/>
    <s v="DECHDI"/>
    <m/>
    <m/>
    <m/>
    <x v="0"/>
    <m/>
    <x v="0"/>
    <m/>
    <m/>
    <m/>
    <m/>
    <m/>
    <s v="X"/>
    <m/>
    <m/>
    <m/>
    <m/>
    <m/>
    <m/>
    <m/>
    <m/>
    <m/>
    <m/>
    <m/>
    <m/>
    <m/>
    <m/>
    <m/>
  </r>
  <r>
    <n v="347"/>
    <x v="346"/>
    <s v="00006261-2023"/>
    <s v="ABRIL"/>
    <d v="2023-04-20T00:00:00"/>
    <d v="2023-04-20T00:00:00"/>
    <m/>
    <s v=""/>
    <s v=""/>
    <s v=""/>
    <s v="Otorgar a la empresa SALAVERRY TERMINAL INTERNACIONAL S.A., autorización para realizar las actividades de colecta de recursos hidrobiológicos conforme al plan de trabajo denominado: Evaluación Hidrobiológica Complementaria para la Línea Base de la Modificación del Estudio de Impacto Ambiental Detallado del proyecto Modernización y desarrollo del Terminal Portuario Multipropósito de Salaverry"/>
    <s v="DECHDI"/>
    <m/>
    <m/>
    <m/>
    <x v="0"/>
    <m/>
    <x v="0"/>
    <m/>
    <m/>
    <m/>
    <m/>
    <m/>
    <s v="X"/>
    <m/>
    <m/>
    <m/>
    <m/>
    <m/>
    <m/>
    <m/>
    <m/>
    <m/>
    <m/>
    <m/>
    <m/>
    <m/>
    <m/>
    <m/>
  </r>
  <r>
    <n v="348"/>
    <x v="347"/>
    <s v="00006170-2023"/>
    <s v="ABRIL"/>
    <d v="2023-04-20T00:00:00"/>
    <d v="2023-04-20T00:00:00"/>
    <m/>
    <s v=""/>
    <s v=""/>
    <s v=""/>
    <s v="Otorgar a la empresa KAIZEN DISCOVERY PERU S.A.C., autorización para realizar las actividades de colecta de recursos hidrobiológicos conforme al plan de trabajo denominado: Línea Base Hidrobiológica para la Declaración de Impacto Ambiental del Proyecto de Exploración Minera Pinaya"/>
    <s v="DECHDI"/>
    <m/>
    <m/>
    <m/>
    <x v="0"/>
    <m/>
    <x v="0"/>
    <m/>
    <m/>
    <m/>
    <m/>
    <m/>
    <s v="X"/>
    <m/>
    <m/>
    <m/>
    <m/>
    <m/>
    <m/>
    <m/>
    <m/>
    <m/>
    <m/>
    <m/>
    <m/>
    <m/>
    <m/>
    <m/>
  </r>
  <r>
    <n v="349"/>
    <x v="348"/>
    <s v="00005313-2023"/>
    <s v="ABRIL"/>
    <d v="2023-04-20T00:00:00"/>
    <d v="2023-04-20T00:00:00"/>
    <m/>
    <s v=""/>
    <s v=""/>
    <s v=""/>
    <s v="Otorgar a la empresa KALLPA GENERACION S.A., autorización para realizar las actividades de colecta de recursos hidrobiológicos conforme al plan de trabajo denominado: Investigación hidrobiológica - Actualización del Estudio de Impacto Ambiental Proyecto - Modificación de los Componentes de la Central Hidroeléctrica Cerro del Águila"/>
    <s v="DECHDI"/>
    <m/>
    <m/>
    <m/>
    <x v="0"/>
    <m/>
    <x v="0"/>
    <m/>
    <m/>
    <m/>
    <m/>
    <m/>
    <s v="X"/>
    <m/>
    <m/>
    <m/>
    <m/>
    <m/>
    <m/>
    <m/>
    <m/>
    <m/>
    <m/>
    <m/>
    <m/>
    <m/>
    <m/>
    <m/>
  </r>
  <r>
    <n v="350"/>
    <x v="349"/>
    <s v="00004926-2023"/>
    <s v="ABRIL"/>
    <d v="2023-04-20T00:00:00"/>
    <d v="2023-04-20T00:00:00"/>
    <m/>
    <s v=""/>
    <s v=""/>
    <s v=""/>
    <s v="Otorgar a la empresa INLAND ENERGY S.A.C, autorización para realizar las actividades de colecta de recursos hidrobiológicos conforme al plan de trabajo denominado: Monitoreo hidrobiológico del estudio de impacto ambiental detallado de la Central Hidroeléctrica Santa Teresa II en la etapa de construcción"/>
    <s v="DECHDI"/>
    <m/>
    <m/>
    <m/>
    <x v="0"/>
    <m/>
    <x v="0"/>
    <m/>
    <m/>
    <m/>
    <m/>
    <m/>
    <s v="X"/>
    <m/>
    <s v="X"/>
    <m/>
    <m/>
    <m/>
    <m/>
    <m/>
    <m/>
    <m/>
    <m/>
    <m/>
    <m/>
    <m/>
    <m/>
    <m/>
  </r>
  <r>
    <n v="351"/>
    <x v="350"/>
    <s v="00019561-2023"/>
    <s v="ABRIL"/>
    <d v="2023-04-20T00:00:00"/>
    <d v="2023-04-20T00:00:00"/>
    <m/>
    <s v=""/>
    <s v=""/>
    <s v=""/>
    <s v="Declarar la caducidad de la autorización de incremento de flota otorgada por Resolución Directoral 518-2021-PRODUCE/DGPCHDI, en concordancia con lo dispuesto en el subnumeral 37.1.6 del numeral 37.1 del artículo 37 del Reglamento de la Ley General de Pesca,"/>
    <s v="DECHDI"/>
    <m/>
    <m/>
    <m/>
    <x v="9"/>
    <s v="CADUCIDAD"/>
    <x v="1"/>
    <m/>
    <m/>
    <m/>
    <m/>
    <s v="X"/>
    <m/>
    <m/>
    <m/>
    <m/>
    <m/>
    <m/>
    <m/>
    <m/>
    <m/>
    <m/>
    <m/>
    <m/>
    <m/>
    <m/>
    <m/>
    <m/>
  </r>
  <r>
    <n v="352"/>
    <x v="351"/>
    <s v="00090589-2022"/>
    <s v="ABRIL"/>
    <d v="2023-04-21T00:00:00"/>
    <d v="2023-04-21T00:00:00"/>
    <m/>
    <s v=""/>
    <s v=""/>
    <s v=""/>
    <s v="Otorgar a la empresa REFINERIA LA PAMPILLA S.A.A., autorización para realizar las actividades de colecta de recursos hidrobiológicos "/>
    <s v="DECHDI"/>
    <m/>
    <m/>
    <m/>
    <x v="0"/>
    <m/>
    <x v="0"/>
    <m/>
    <m/>
    <m/>
    <m/>
    <m/>
    <s v="X"/>
    <m/>
    <s v="X"/>
    <m/>
    <m/>
    <m/>
    <m/>
    <m/>
    <m/>
    <m/>
    <m/>
    <m/>
    <m/>
    <m/>
    <m/>
    <m/>
  </r>
  <r>
    <n v="353"/>
    <x v="352"/>
    <s v="00015974-2023"/>
    <s v="ABRIL"/>
    <d v="2023-04-21T00:00:00"/>
    <d v="2023-04-21T00:00:00"/>
    <m/>
    <s v=""/>
    <s v=""/>
    <s v=""/>
    <s v="Otorgar a favor de los señores JUAN PASCUAL JACINTO ECA, ROSA ESTHER CHUNGA ECA, PABLO JACINTO ECA, MARITZA PANTA ECA, JOSE SANTOS JACINTO ECA y GLADYS MAGALI PANTA ALVAREZ DE JACINTO, autorización de incremento de flota para construir una nueva embarcación pesquera vía sustitución de la embarcación pesquera no siniestrada MI ANITA "/>
    <s v="DECHDI"/>
    <m/>
    <m/>
    <m/>
    <x v="9"/>
    <s v="Construcción Por sustitución"/>
    <x v="0"/>
    <m/>
    <m/>
    <m/>
    <m/>
    <s v="X"/>
    <m/>
    <m/>
    <m/>
    <m/>
    <m/>
    <m/>
    <m/>
    <m/>
    <m/>
    <m/>
    <m/>
    <m/>
    <m/>
    <m/>
    <m/>
    <m/>
  </r>
  <r>
    <n v="354"/>
    <x v="353"/>
    <s v="00008171-2023"/>
    <s v="ABRIL"/>
    <d v="2023-04-24T00:00:00"/>
    <d v="2023-04-24T00:00:00"/>
    <m/>
    <s v=""/>
    <s v=""/>
    <s v=""/>
    <s v="Otorgar a la empresa SOCIEDAD MINERA CERRO VERDE S.A.A., autorización para realizar las actividades de colecta de recursos hidrobiológicos "/>
    <s v="DECHDI"/>
    <m/>
    <m/>
    <m/>
    <x v="0"/>
    <m/>
    <x v="0"/>
    <m/>
    <m/>
    <m/>
    <m/>
    <m/>
    <s v="X"/>
    <m/>
    <m/>
    <m/>
    <m/>
    <m/>
    <m/>
    <m/>
    <m/>
    <m/>
    <m/>
    <m/>
    <m/>
    <m/>
    <m/>
    <m/>
  </r>
  <r>
    <n v="355"/>
    <x v="354"/>
    <s v="00006543-2023"/>
    <s v="ABRIL"/>
    <d v="2023-04-24T00:00:00"/>
    <d v="2023-04-24T00:00:00"/>
    <m/>
    <s v=""/>
    <s v=""/>
    <s v=""/>
    <s v="Otorgar a la empresa COMPAÑIA MINERA CHUNGAR S.A.C., autorización para realizar las actividades de colecta de recursos hidrobiológicos."/>
    <s v="DECHDI"/>
    <m/>
    <m/>
    <m/>
    <x v="0"/>
    <m/>
    <x v="0"/>
    <m/>
    <m/>
    <m/>
    <m/>
    <m/>
    <s v="X"/>
    <m/>
    <m/>
    <m/>
    <m/>
    <m/>
    <m/>
    <m/>
    <m/>
    <m/>
    <m/>
    <m/>
    <m/>
    <m/>
    <m/>
    <m/>
  </r>
  <r>
    <n v="356"/>
    <x v="355"/>
    <s v="00007195-2023"/>
    <s v="ABRIL"/>
    <d v="2023-04-24T00:00:00"/>
    <d v="2023-04-24T00:00:00"/>
    <m/>
    <s v=""/>
    <s v=""/>
    <s v=""/>
    <s v="Otorgar a favor de la ciudadana MARIA JOSE SANCHEZ CANEVARO, la Autorización para efectuar investigación pesquera especializada con uso de embarcación."/>
    <s v="DECHDI"/>
    <m/>
    <m/>
    <m/>
    <x v="2"/>
    <m/>
    <x v="0"/>
    <m/>
    <m/>
    <m/>
    <m/>
    <m/>
    <s v="X"/>
    <m/>
    <s v="X"/>
    <m/>
    <m/>
    <m/>
    <m/>
    <m/>
    <m/>
    <m/>
    <m/>
    <m/>
    <m/>
    <m/>
    <m/>
    <m/>
  </r>
  <r>
    <n v="357"/>
    <x v="356"/>
    <s v="00007297-2023"/>
    <s v="ABRIL"/>
    <d v="2023-04-24T00:00:00"/>
    <d v="2023-04-24T00:00:00"/>
    <m/>
    <s v=""/>
    <s v=""/>
    <s v=""/>
    <s v="Otorgar a la empresa OLEAGINOSAS PADRE ABAD SOCIEDAD ANONIMA, autorización para realizar las actividades de colecta de recursos hidrobiológicos "/>
    <s v="DECHDI"/>
    <m/>
    <m/>
    <m/>
    <x v="0"/>
    <m/>
    <x v="0"/>
    <m/>
    <m/>
    <m/>
    <m/>
    <m/>
    <s v="X"/>
    <m/>
    <m/>
    <m/>
    <m/>
    <m/>
    <m/>
    <m/>
    <m/>
    <m/>
    <m/>
    <m/>
    <m/>
    <m/>
    <m/>
    <m/>
  </r>
  <r>
    <n v="358"/>
    <x v="357"/>
    <s v="00001343-2023"/>
    <s v="ABRIL"/>
    <d v="2023-04-24T00:00:00"/>
    <d v="2023-04-24T00:00:00"/>
    <n v="19821"/>
    <s v="DON SEBASTIAN 3"/>
    <s v="PL-19821-CM"/>
    <s v=" MARIA AGUSTINA MARTINEZ QUEREBALU y ROMULA GALAN DE LLENQUE"/>
    <s v="Artículo 1.- Aprobar a favor de las señoras MARIA AGUSTINA MARTINEZ QUEREBALU y ROMULA GALAN DE LLENQUE el cambio de titular del permiso de pesca para operar la embarcación pesquera DON SEBASTIAN 3 con matrícula PL-19821-CM y 39.99 m3 de capacidad de bodega, para la extracción de los recursos Anchoveta y Sardina con destino al consumo humano directo e indirecto. Asimismo, aprobar a su favor el cambio de titular del PMCE otorgado para la actividad extractiva del recurso Anchoveta con destino al consumo humano indirecto, en el marco del Reglamento del Decreto Legislativo Nº 1084._x000a_Artículo 2.- En mérito al cambio de titular del permiso de pesca a que se refiere el artículo 1 de la presente resolución, el titular del permiso de pesca de la embarcación pesquera DON SEBASTIAN 3 con matrícula PL-19821- CM y 39.99 m3 de capacidad de bodega, deberá cumplir las disposiciones normativas vigentes en lo correspondiente al desarrollo de las actividades pesqueras previas a su procesamiento. _x000a_Artículo 3.- Dejar sin efecto la titularidad del permiso de pesca otorgado a favor de los señores BENJAMIN LLENQUE FIESTAS y LUIS LLENQUE FIESTAS, a través de la Resolución Directoral Nº 047-2000-CTAR PIURA/DIREPEDR del 30 de octubre de 2000, para operar la embarcación pesquera DON SEBASTIAN 3 con matrícula PL-19821- CM. _x000a_Artículo 4.- Excluir a los señores BENJAMIN LLENQUE FIESTAS y LUIS LLENQUE FIESTAS, de los listados a que se refiere el artículo 14 del Reglamento de la Ley General de Pesca; y, el Anexo II de la Resolución Ministerial N° 347-2011-PRODUCE, a fin de incluir en su lugar a las señoras MARIA AGUSTINA MARTINEZ QUEREBALU y ROMULA GALAN DE LLENQUE, como titulares del permiso de pesca para operar la embarcación pesquera DON SEBASTIAN 3 con matrícula PL-19821-CM. _x000a_Artículo 5.- En mérito al cambio de titularidad a que se refiere el artículo 1 de la presente Resolución Directoral, las señoras MARIA AGUSTINA MARTINEZ QUEREBALU y ROMULA GALAN DE LLENQUE deberán tener en consideración lo dispuesto por la Resolución Ministerial Nº 781-97-PE y el Decreto Supremo Nº 001-2002- PRODUCE, respecto al recurso Sardina con destino al consumo humano directo e indirecto comprendido en el permiso de pesca para operar la embarcación DON SEBASTIAN 3 con matrícula PL-19821-CM. En cuanto al recurso Anchoveta con destino al consumo humano directo comprendido en el citado permiso de pesca, las referidas personas no podrán realizar actividad extractiva de dicho recurso en concordancia con lo dispuesto en el Reglamento de Ordenamiento Pesquero del Recurso Anchoveta para Consumo Humano Directo, y en el segundo párrafo del artículo 9 de la Ley General de Pesca. _x000a_Artículo 6.-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m/>
    <x v="0"/>
    <s v=" - "/>
    <m/>
    <m/>
    <m/>
    <s v="X"/>
    <m/>
    <s v="X"/>
    <m/>
    <m/>
    <m/>
    <m/>
    <m/>
    <m/>
    <m/>
    <m/>
    <m/>
    <m/>
    <m/>
    <m/>
    <m/>
    <m/>
  </r>
  <r>
    <n v="359"/>
    <x v="358"/>
    <s v="00006548-2023"/>
    <s v="ABRIL"/>
    <d v="2023-04-24T00:00:00"/>
    <d v="2023-04-24T00:00:00"/>
    <m/>
    <s v=""/>
    <s v=""/>
    <s v=""/>
    <s v="Otorgar a la empresa COMPAÑIA MINERA CHUNGAR S.A.C., autorización para realizar las actividades de colecta de recursos hidrobiológicos conforme al plan de trabajo denominado: PLAN AMBIENTAL DETALLADO DE LA CENTRAL HIDROELÉCTRICA BAÑOS V."/>
    <s v="DECHDI"/>
    <m/>
    <m/>
    <m/>
    <x v="0"/>
    <m/>
    <x v="0"/>
    <m/>
    <m/>
    <m/>
    <m/>
    <m/>
    <s v="X"/>
    <m/>
    <m/>
    <m/>
    <m/>
    <m/>
    <m/>
    <m/>
    <m/>
    <m/>
    <m/>
    <m/>
    <m/>
    <m/>
    <m/>
    <m/>
  </r>
  <r>
    <n v="360"/>
    <x v="359"/>
    <s v="00012808-2023"/>
    <s v="ABRIL"/>
    <d v="2023-04-24T00:00:00"/>
    <d v="2023-04-24T00:00:00"/>
    <n v="68736"/>
    <s v="KARINA"/>
    <s v="CO-68736-PM"/>
    <s v="FIDEL PERICHE MARTINEZ"/>
    <s v="Otorgar a favor del señor FIDEL PERICHE MARTINEZ, permiso de pesca para operar la embarcación pesquera KARINA con matrícula CO-68736-PM y 37.29 m3 de capacidad de bodega, para la extracción del recurso Anchoveta con destino al consumo humano indirecto, en virtud de la ejecución de la autorización de incremento de flota otorgada mediante Resolución Directoral 00125-2021-PRODUCE/DGPCHDI, ampliada en su plazo por la Resolución Directoral 00416-2022-PRODUCE/DGPCHDI."/>
    <s v="DECHDI"/>
    <s v="CHI"/>
    <s v="ANCHOVETA"/>
    <m/>
    <x v="8"/>
    <m/>
    <x v="0"/>
    <m/>
    <m/>
    <m/>
    <m/>
    <s v="X"/>
    <m/>
    <m/>
    <m/>
    <m/>
    <m/>
    <m/>
    <m/>
    <m/>
    <m/>
    <m/>
    <m/>
    <m/>
    <m/>
    <m/>
    <m/>
    <m/>
  </r>
  <r>
    <n v="361"/>
    <x v="360"/>
    <s v="00025563-2023"/>
    <s v="ABRIL"/>
    <d v="2023-04-24T00:00:00"/>
    <d v="2023-04-24T00:00:00"/>
    <m/>
    <s v=""/>
    <s v=""/>
    <s v=""/>
    <s v="DECLARAR que la solicitud de renovación del permiso de pesca otorgado mediante Resolución Directoral 00039-2023-PRODUCE/DGPCHDI para operar la embarcación pesquera de bandera extranjera denominada UGAVI con matrícula P-04-00700, presentada por la empresa PESQUERA UGAVI S.A., ha sido aprobada con su sola presentación"/>
    <s v="DECHDI"/>
    <s v="CHD"/>
    <s v="ATUN"/>
    <s v="buque de la CIAT"/>
    <x v="19"/>
    <m/>
    <x v="0"/>
    <m/>
    <m/>
    <m/>
    <m/>
    <s v="X"/>
    <s v="X"/>
    <m/>
    <m/>
    <m/>
    <m/>
    <m/>
    <m/>
    <m/>
    <m/>
    <m/>
    <m/>
    <m/>
    <m/>
    <m/>
    <m/>
    <m/>
  </r>
  <r>
    <n v="362"/>
    <x v="361"/>
    <s v="00025565-2023"/>
    <s v="ABRIL"/>
    <d v="2023-04-24T00:00:00"/>
    <d v="2023-04-24T00:00:00"/>
    <m/>
    <s v=""/>
    <s v=""/>
    <s v=""/>
    <s v="DECLARAR que la solicitud de renovación del permiso de pesca otorgado mediante Resolución Directoral 00085-2023-PRODUCE/DGPCHDI para operar la embarcación pesquera de bandera extranjera denominada DOÑA TULA con matrícula P-00-00822, presentada por la empresa PACIFICTUNA S.A., ha sido aprobada con su sola presentación"/>
    <s v="DECHDI"/>
    <s v="CHD"/>
    <s v="ATUN"/>
    <s v="buque de la CIAT"/>
    <x v="19"/>
    <m/>
    <x v="0"/>
    <m/>
    <m/>
    <m/>
    <m/>
    <s v="X"/>
    <s v="X"/>
    <m/>
    <m/>
    <m/>
    <m/>
    <m/>
    <m/>
    <m/>
    <m/>
    <m/>
    <m/>
    <m/>
    <m/>
    <m/>
    <m/>
    <m/>
  </r>
  <r>
    <n v="363"/>
    <x v="362"/>
    <s v="00027132-2023"/>
    <s v="ABRIL"/>
    <d v="2023-04-24T00:00:00"/>
    <d v="2023-04-24T00:00:00"/>
    <m/>
    <s v=""/>
    <s v=""/>
    <s v=""/>
    <s v="DECLARAR que la solicitud de renovación del permiso de pesca otorgado mediante Resolución Directoral 00121-2023-PRODUCE/DGPCHDI, para operar la embarcación pesquera de bandera extranjera denominada ARIETE con matrícula P-00-00855, presentada por la empresa ELMACORP S.A., ha sido aprobada con su sola presentación"/>
    <s v="DECHDI"/>
    <s v="CHD"/>
    <s v="ATUN"/>
    <s v="buque de la CIAT"/>
    <x v="19"/>
    <m/>
    <x v="0"/>
    <m/>
    <m/>
    <m/>
    <m/>
    <s v="X"/>
    <s v="X"/>
    <m/>
    <m/>
    <m/>
    <m/>
    <m/>
    <m/>
    <m/>
    <m/>
    <m/>
    <m/>
    <m/>
    <m/>
    <m/>
    <m/>
    <m/>
  </r>
  <r>
    <n v="364"/>
    <x v="363"/>
    <s v="00027134-2023"/>
    <s v="ABRIL"/>
    <d v="2023-04-25T00:00:00"/>
    <d v="2023-04-25T00:00:00"/>
    <m/>
    <s v=""/>
    <s v=""/>
    <s v=""/>
    <s v="DECLARAR que la solicitud de renovación del permiso de pesca para operar la e/p de bandera extranjera denominada LJUBICA presentada por la empresa PESQUERA MIRIAM S.A., ha sido aprobada con su sola presentación"/>
    <s v="DECHDI"/>
    <s v="CHD"/>
    <s v="ATUN"/>
    <s v="buque de la CIAT"/>
    <x v="19"/>
    <m/>
    <x v="0"/>
    <m/>
    <m/>
    <m/>
    <m/>
    <s v="X"/>
    <s v="X"/>
    <m/>
    <m/>
    <m/>
    <m/>
    <m/>
    <m/>
    <m/>
    <m/>
    <m/>
    <m/>
    <m/>
    <m/>
    <m/>
    <m/>
    <m/>
  </r>
  <r>
    <n v="365"/>
    <x v="364"/>
    <s v="00019198-2023"/>
    <s v="ABRIL"/>
    <d v="2023-04-25T00:00:00"/>
    <d v="2023-04-25T00:00:00"/>
    <m/>
    <s v=""/>
    <s v=""/>
    <s v=""/>
    <s v="Otorgar a la empresa TINKA RESOURCES S.A.C., autorización para realizar las actividades de colecta de recursos hidrobiológicos"/>
    <s v="DECHDI"/>
    <m/>
    <m/>
    <m/>
    <x v="0"/>
    <m/>
    <x v="0"/>
    <m/>
    <m/>
    <m/>
    <m/>
    <m/>
    <s v="X"/>
    <m/>
    <m/>
    <m/>
    <m/>
    <m/>
    <m/>
    <m/>
    <m/>
    <m/>
    <m/>
    <m/>
    <m/>
    <m/>
    <m/>
    <m/>
  </r>
  <r>
    <n v="366"/>
    <x v="365"/>
    <s v="00019166-2023"/>
    <s v="ABRIL"/>
    <d v="2023-04-25T00:00:00"/>
    <d v="2023-04-25T00:00:00"/>
    <m/>
    <s v=""/>
    <s v=""/>
    <s v=""/>
    <s v="Otorgar a la empresa NEXA RESOURCES PERU S.A.A., autorización para realizar las actividades de colecta de recursos hidrobiológicos "/>
    <s v="DECHDI"/>
    <m/>
    <m/>
    <m/>
    <x v="0"/>
    <m/>
    <x v="0"/>
    <m/>
    <m/>
    <m/>
    <m/>
    <m/>
    <s v="X"/>
    <m/>
    <m/>
    <m/>
    <m/>
    <m/>
    <m/>
    <m/>
    <m/>
    <m/>
    <m/>
    <m/>
    <m/>
    <m/>
    <m/>
    <m/>
  </r>
  <r>
    <n v="367"/>
    <x v="366"/>
    <s v="00019149-2023"/>
    <s v="ABRIL"/>
    <d v="2023-04-25T00:00:00"/>
    <d v="2023-04-25T00:00:00"/>
    <m/>
    <s v=""/>
    <s v=""/>
    <s v=""/>
    <s v="Otorgar a la empresa STATKRAFT PERU S.A., autorización para realizar las actividades de colecta de recursos hidrobiológicos "/>
    <s v="DECHDI"/>
    <m/>
    <m/>
    <m/>
    <x v="0"/>
    <m/>
    <x v="0"/>
    <m/>
    <m/>
    <m/>
    <m/>
    <m/>
    <s v="X"/>
    <m/>
    <m/>
    <m/>
    <m/>
    <m/>
    <m/>
    <m/>
    <m/>
    <m/>
    <m/>
    <m/>
    <m/>
    <m/>
    <m/>
    <m/>
  </r>
  <r>
    <n v="368"/>
    <x v="367"/>
    <s v="00017853-2023"/>
    <s v="ABRIL"/>
    <d v="2023-04-25T00:00:00"/>
    <d v="2023-04-25T00:00:00"/>
    <m/>
    <s v=""/>
    <s v=""/>
    <s v=""/>
    <s v="Otorgar a la empresa SIERRA ANTAPITE S.A.C., autorización para realizar las actividades de colecta de recursos hidrobiológicos "/>
    <s v="DECHDI"/>
    <m/>
    <m/>
    <m/>
    <x v="0"/>
    <m/>
    <x v="0"/>
    <m/>
    <m/>
    <m/>
    <m/>
    <m/>
    <s v="X"/>
    <m/>
    <m/>
    <m/>
    <m/>
    <m/>
    <m/>
    <m/>
    <m/>
    <m/>
    <m/>
    <m/>
    <m/>
    <m/>
    <m/>
    <m/>
  </r>
  <r>
    <n v="369"/>
    <x v="368"/>
    <s v="00012878-2023"/>
    <s v="ABRIL"/>
    <d v="2023-04-25T00:00:00"/>
    <d v="2023-04-25T00:00:00"/>
    <m/>
    <s v=""/>
    <s v=""/>
    <s v=""/>
    <s v="Otorgar a la empresa CNPC PERU S.A., autorización para realizar las actividades de colecta de recursos hidrobiológicos "/>
    <s v="DECHDI"/>
    <m/>
    <m/>
    <m/>
    <x v="0"/>
    <m/>
    <x v="0"/>
    <m/>
    <m/>
    <m/>
    <m/>
    <m/>
    <s v="X"/>
    <m/>
    <m/>
    <m/>
    <m/>
    <m/>
    <m/>
    <m/>
    <m/>
    <m/>
    <m/>
    <m/>
    <m/>
    <m/>
    <m/>
    <m/>
  </r>
  <r>
    <n v="370"/>
    <x v="369"/>
    <s v="00012719-2023"/>
    <s v="ABRIL"/>
    <d v="2023-04-25T00:00:00"/>
    <d v="2023-04-25T00:00:00"/>
    <n v="28646"/>
    <s v="EL NAVEGANTE"/>
    <s v="HO-28646-CM"/>
    <s v="PESCA Y TRANSPORTES P &amp; P E.I.R.L"/>
    <s v="Otorgar a favor de la empresa PESCA Y TRANSPORTES P &amp; P E.I.R.L., la autorización de incremento de flota para construir una nueva embarcación pesquera de menor escala vía sustitución de la embarcación pesquera no siniestrada EL NAVEGANTE "/>
    <s v="DECHDI"/>
    <s v="CHD"/>
    <s v="ANCHOVETA"/>
    <s v="MENOR ESCALA"/>
    <x v="9"/>
    <s v="Construcción Por sustitución"/>
    <x v="0"/>
    <m/>
    <m/>
    <m/>
    <m/>
    <s v="X"/>
    <m/>
    <m/>
    <m/>
    <m/>
    <m/>
    <m/>
    <m/>
    <m/>
    <m/>
    <m/>
    <m/>
    <m/>
    <m/>
    <m/>
    <m/>
    <m/>
  </r>
  <r>
    <n v="371"/>
    <x v="370"/>
    <s v="00027454-2023"/>
    <s v="ABRIL"/>
    <d v="2023-04-26T00:00:00"/>
    <d v="2023-04-26T00:00:00"/>
    <m/>
    <s v=""/>
    <s v=""/>
    <s v=""/>
    <s v="DECLARAR que la solicitud de renovación del permiso de pesca, presentada por la empresa AACH HOLDING COMPANY LLC., ha sido aprobada con su sola presentación, renovándose el citado permiso."/>
    <s v="DECHDI"/>
    <s v="CHD"/>
    <s v="ATUN"/>
    <s v="buque de la CIAT"/>
    <x v="19"/>
    <m/>
    <x v="0"/>
    <m/>
    <m/>
    <m/>
    <m/>
    <s v="X"/>
    <s v="X"/>
    <m/>
    <m/>
    <m/>
    <m/>
    <m/>
    <m/>
    <m/>
    <m/>
    <m/>
    <m/>
    <m/>
    <m/>
    <m/>
    <m/>
    <m/>
  </r>
  <r>
    <n v="372"/>
    <x v="371"/>
    <s v="00059311-2022"/>
    <s v="ABRIL"/>
    <d v="2023-04-26T00:00:00"/>
    <d v="2023-04-26T00:00:00"/>
    <m/>
    <s v=""/>
    <s v=""/>
    <s v=""/>
    <s v="Rectificar el error material contenido en el artículo 3 de la Resolución Directoral 00299-2023-PRODUCE/DGPCHDI"/>
    <s v="DECHDI"/>
    <m/>
    <m/>
    <m/>
    <x v="3"/>
    <m/>
    <x v="1"/>
    <m/>
    <m/>
    <m/>
    <m/>
    <s v="X"/>
    <m/>
    <m/>
    <m/>
    <m/>
    <m/>
    <m/>
    <m/>
    <m/>
    <m/>
    <m/>
    <m/>
    <m/>
    <m/>
    <m/>
    <m/>
    <m/>
  </r>
  <r>
    <n v="373"/>
    <x v="372"/>
    <s v="00023268-2023"/>
    <s v="ABRIL"/>
    <d v="2023-04-27T00:00:00"/>
    <d v="2023-04-27T00:00:00"/>
    <m/>
    <s v=""/>
    <s v=""/>
    <s v=""/>
    <s v="Otorgar a favor de los señores JUAN ANTONIO CUSTODIO HUAMANCHUMO y MARIA FRANCISCA ZAVALETA MARTINEZ, la autorización de incremento de flota para construir una nueva embarcación pesquera de 105.99 m3 de capacidad de bodega, vía sustitución de la embarcación pesquera JEHOVA JIREH con matrícula CE-36489-PM y 105.99 m3 de capacidad de bodega, para la extracción del recurso Anchoveta con destino al consumo humano indirecto."/>
    <s v="DECHDI"/>
    <m/>
    <m/>
    <m/>
    <x v="9"/>
    <s v="Construcción Por sustitución"/>
    <x v="0"/>
    <m/>
    <m/>
    <m/>
    <m/>
    <s v="X"/>
    <m/>
    <m/>
    <m/>
    <m/>
    <m/>
    <m/>
    <m/>
    <m/>
    <m/>
    <m/>
    <m/>
    <m/>
    <m/>
    <m/>
    <m/>
    <m/>
  </r>
  <r>
    <n v="374"/>
    <x v="373"/>
    <s v="00062756-2018"/>
    <s v="ABRIL"/>
    <d v="2023-04-27T00:00:00"/>
    <d v="2023-04-27T00:00:00"/>
    <m/>
    <s v=""/>
    <s v=""/>
    <s v=""/>
    <s v="Declarar en abandono la solicitud de recurso de reconsideración, presentado por el señor NOE MIJAIL IPANAQUE OROSCO"/>
    <s v="DECHDI"/>
    <m/>
    <m/>
    <m/>
    <x v="8"/>
    <s v="RECONSIDERACION"/>
    <x v="1"/>
    <m/>
    <s v="DECLARAR EN ABANDONO"/>
    <m/>
    <m/>
    <s v="X"/>
    <m/>
    <m/>
    <m/>
    <m/>
    <m/>
    <m/>
    <m/>
    <m/>
    <m/>
    <m/>
    <s v="x"/>
    <m/>
    <m/>
    <m/>
    <m/>
    <m/>
  </r>
  <r>
    <n v="375"/>
    <x v="374"/>
    <s v="00028184-2023"/>
    <s v="ABRIL"/>
    <d v="2023-04-27T00:00:00"/>
    <d v="2023-04-27T00:00:00"/>
    <m/>
    <s v=""/>
    <s v=""/>
    <s v=""/>
    <s v="DECLARAR que la solicitud de renovación del permiso de pesca presentada por la empresa PESQUERA DONBARTOLO S.A., ha sido aprobada con su sola presentación"/>
    <s v="DECHDI"/>
    <s v="CHD"/>
    <s v="ATUN"/>
    <s v="buque de la CIAT"/>
    <x v="19"/>
    <m/>
    <x v="0"/>
    <m/>
    <m/>
    <m/>
    <m/>
    <s v="X"/>
    <s v="X"/>
    <m/>
    <m/>
    <m/>
    <m/>
    <m/>
    <m/>
    <m/>
    <m/>
    <m/>
    <m/>
    <m/>
    <m/>
    <m/>
    <m/>
    <m/>
  </r>
  <r>
    <n v="376"/>
    <x v="375"/>
    <s v="00032580-2018"/>
    <s v="ABRIL"/>
    <d v="2023-04-27T00:00:00"/>
    <d v="2023-04-27T00:00:00"/>
    <m/>
    <s v=""/>
    <s v=""/>
    <s v=""/>
    <s v="Desestimar el recurso de reconsideración formulado por los señores CARLOS PASCUAL PANTA JACINTO y MARIA FLORINDA PERICHE PANTA DE PANTA que declaró improcedente la solicitud de otorgamiento del permiso de pesca para operar la embarcación pesquera de menor escala CAUTIVO DE AYABACA "/>
    <s v="DECHDI"/>
    <s v="MENOR ESCALA"/>
    <m/>
    <s v="MENOR ESCALA"/>
    <x v="8"/>
    <m/>
    <x v="1"/>
    <m/>
    <s v="DECLARAR IMPROCEDENTE"/>
    <m/>
    <m/>
    <s v="X"/>
    <m/>
    <m/>
    <m/>
    <m/>
    <m/>
    <m/>
    <m/>
    <m/>
    <m/>
    <m/>
    <m/>
    <m/>
    <m/>
    <m/>
    <m/>
    <m/>
  </r>
  <r>
    <n v="377"/>
    <x v="376"/>
    <s v="00016671-2023"/>
    <s v="ABRIL"/>
    <d v="2023-04-27T00:00:00"/>
    <d v="2023-04-27T00:00:00"/>
    <m/>
    <s v=""/>
    <s v=""/>
    <s v=""/>
    <s v="Otorgar a favor de los señores SANTOS VICENTE ECHE RAMIREZ, VICTORINO ECHE RAMIREZ, ANTONIO ECHE RAMIREZ, JULIO ECHE RAMIREZ y MARGARITA RAMIREZ RUMICHE, permiso de pesca para operar la embarcación pesquera MI FELICIANO "/>
    <s v="DECHDI"/>
    <m/>
    <m/>
    <m/>
    <x v="8"/>
    <m/>
    <x v="0"/>
    <m/>
    <m/>
    <m/>
    <m/>
    <s v="X"/>
    <m/>
    <s v="X"/>
    <m/>
    <m/>
    <m/>
    <m/>
    <m/>
    <m/>
    <m/>
    <m/>
    <m/>
    <m/>
    <m/>
    <m/>
    <m/>
    <m/>
  </r>
  <r>
    <n v="378"/>
    <x v="377"/>
    <s v="00028183-2023"/>
    <s v="ABRIL"/>
    <d v="2023-04-27T00:00:00"/>
    <d v="2023-04-27T00:00:00"/>
    <m/>
    <s v=""/>
    <s v=""/>
    <s v=""/>
    <s v="DECLARAR que la solicitud de renovación del permiso de pesca para operar la embarcación pesquera de bandera extranjera denominada CHIARA presentada por la empresa a ELVAYKA KYOEI S.A., ha sido aprobada con su sola presentación."/>
    <s v="DECHDI"/>
    <s v="CHD"/>
    <s v="ATUN"/>
    <s v="buque de la CIAT"/>
    <x v="19"/>
    <m/>
    <x v="0"/>
    <m/>
    <m/>
    <m/>
    <m/>
    <s v="X"/>
    <s v="X"/>
    <m/>
    <m/>
    <m/>
    <m/>
    <m/>
    <m/>
    <m/>
    <m/>
    <m/>
    <m/>
    <m/>
    <m/>
    <m/>
    <m/>
    <m/>
  </r>
  <r>
    <n v="379"/>
    <x v="378"/>
    <s v="00083164-2013"/>
    <s v="ABRIL"/>
    <d v="2023-04-27T00:00:00"/>
    <d v="2023-04-27T00:00:00"/>
    <m/>
    <s v=""/>
    <s v=""/>
    <s v=""/>
    <s v="Reconocer la participación de la señora GLORIA ISABEL REYES MAURICIO como sucesora procedimental del señor JULIO CESAR VELÁSQUEZ BENITES, respecto del recurso de reconsideración; Aceptar el desistimiento presentado por la señora GLORIA ISABEL REYES MAURICIO respecto del recurso de reconsideración."/>
    <s v="DECHDI"/>
    <m/>
    <m/>
    <m/>
    <x v="8"/>
    <m/>
    <x v="1"/>
    <m/>
    <s v="ACEPTAR DESISTIMIENTO"/>
    <m/>
    <m/>
    <s v="X"/>
    <m/>
    <m/>
    <m/>
    <m/>
    <m/>
    <m/>
    <m/>
    <m/>
    <m/>
    <m/>
    <m/>
    <s v="x"/>
    <m/>
    <m/>
    <m/>
    <m/>
  </r>
  <r>
    <n v="380"/>
    <x v="379"/>
    <s v="00028186-2023"/>
    <s v="ABRIL"/>
    <d v="2023-04-27T00:00:00"/>
    <d v="2023-04-27T00:00:00"/>
    <m/>
    <s v=""/>
    <s v=""/>
    <s v=""/>
    <s v="DECLARAR que la solicitud de renovación del permiso de pesca para operar la embarcación pesquera de bandera extranjera denominada GIULIETTA , presentada por la empresa a ELVAYKA KYOEI S.A., ha sido aprobada con su sola presentación"/>
    <s v="DECHDI"/>
    <s v="CHD"/>
    <s v="ATUN"/>
    <s v="buque de la CIAT"/>
    <x v="19"/>
    <m/>
    <x v="0"/>
    <m/>
    <m/>
    <m/>
    <m/>
    <s v="X"/>
    <s v="X"/>
    <m/>
    <m/>
    <m/>
    <m/>
    <m/>
    <m/>
    <m/>
    <m/>
    <m/>
    <m/>
    <m/>
    <m/>
    <m/>
    <m/>
    <m/>
  </r>
  <r>
    <n v="381"/>
    <x v="380"/>
    <s v="00028185-2023"/>
    <s v="ABRIL"/>
    <d v="2023-04-27T00:00:00"/>
    <d v="2023-04-27T00:00:00"/>
    <m/>
    <s v=""/>
    <s v=""/>
    <s v=""/>
    <s v="DECLARAR que la solicitud de renovación del permiso de pesca para operar la embarcación pesquera de bandera extranjera denominada DOÑA MARUJA, presentada por la empresa a PESQUERA DOÑAMARUJA S.A., ha sido aprobada con su sola presentación."/>
    <s v="DECHDI"/>
    <s v="CHD"/>
    <s v="ATUN"/>
    <s v="buque de la CIAT"/>
    <x v="19"/>
    <m/>
    <x v="0"/>
    <m/>
    <m/>
    <m/>
    <m/>
    <s v="X"/>
    <s v="X"/>
    <m/>
    <m/>
    <m/>
    <m/>
    <m/>
    <m/>
    <m/>
    <m/>
    <m/>
    <m/>
    <m/>
    <m/>
    <m/>
    <m/>
    <m/>
  </r>
  <r>
    <n v="382"/>
    <x v="381"/>
    <s v="00049767-2022"/>
    <s v="ABRIL"/>
    <d v="2023-04-27T00:00:00"/>
    <d v="2023-04-27T00:00:00"/>
    <m/>
    <s v=""/>
    <s v=""/>
    <s v=""/>
    <s v="Rectificar el error material contenido en el artículo 1 de la Resolución Directoral 305-2023-PRODUCE/DGPCHDI"/>
    <s v="DECHDI"/>
    <m/>
    <m/>
    <m/>
    <x v="3"/>
    <m/>
    <x v="1"/>
    <m/>
    <m/>
    <m/>
    <m/>
    <s v="X"/>
    <m/>
    <m/>
    <m/>
    <m/>
    <m/>
    <m/>
    <m/>
    <m/>
    <m/>
    <m/>
    <m/>
    <m/>
    <m/>
    <m/>
    <m/>
    <m/>
  </r>
  <r>
    <n v="383"/>
    <x v="382"/>
    <s v="00027415-2023"/>
    <s v="MAYO"/>
    <d v="2023-05-03T00:00:00"/>
    <d v="2023-05-03T00:00:00"/>
    <m/>
    <s v=""/>
    <s v=""/>
    <s v=""/>
    <s v="DECLARAR que la solicitud de renovación del permiso de pesca para operar la embarcación pesquera de bandera extranjera denominada CAP. BERNY B. presentada por la empresa BUEHS BOWEN DANIEL ROBERTO, ha sido aprobada con su sola presentación."/>
    <s v="DECHDI"/>
    <s v="CHD"/>
    <s v="ATUN"/>
    <s v="buque de la CIAT"/>
    <x v="19"/>
    <m/>
    <x v="0"/>
    <m/>
    <m/>
    <m/>
    <m/>
    <s v="X"/>
    <s v="X"/>
    <m/>
    <m/>
    <m/>
    <m/>
    <m/>
    <m/>
    <m/>
    <m/>
    <m/>
    <m/>
    <m/>
    <m/>
    <m/>
    <m/>
    <m/>
  </r>
  <r>
    <n v="384"/>
    <x v="383"/>
    <s v="00028156-2023"/>
    <s v="MAYO"/>
    <d v="2023-05-03T00:00:00"/>
    <d v="2023-05-03T00:00:00"/>
    <m/>
    <s v=""/>
    <s v=""/>
    <s v=""/>
    <s v="DECLARAR que la solicitud de renovación del permiso de pesca para operar la embarcación pesquera de bandera extranjera denominada DOÑA NANCY presentada por la empresa  ALETAMARILLA S.A., ha sido aprobada con su sola presentación"/>
    <s v="DECHDI"/>
    <s v="CHD"/>
    <s v="ATUN"/>
    <s v="buque de la CIAT"/>
    <x v="19"/>
    <m/>
    <x v="0"/>
    <m/>
    <m/>
    <m/>
    <m/>
    <s v="X"/>
    <s v="X"/>
    <m/>
    <m/>
    <m/>
    <m/>
    <m/>
    <m/>
    <m/>
    <m/>
    <m/>
    <m/>
    <m/>
    <m/>
    <m/>
    <m/>
    <m/>
  </r>
  <r>
    <n v="385"/>
    <x v="384"/>
    <s v="00016310-2023"/>
    <s v="MAYO"/>
    <d v="2023-05-03T00:00:00"/>
    <d v="2023-05-03T00:00:00"/>
    <n v="68695"/>
    <s v="MI HERMINIA"/>
    <s v="PT-68695-PM"/>
    <s v="DEMETRIO JACINTO CHUNGA, MARIA SANTOS TRINIDAD PANTA DE JACINTO, LUCAS JACINTO PANTA y LIDIA PANTA PANTA DE JACINTO"/>
    <s v="Otorgar a favor de los señores DEMETRIO JACINTO CHUNGA, MARIA SANTOS TRINIDAD PANTA DE JACINTO, LUCAS JACINTO PANTA y LIDIA PANTA PANTA DE JACINTO, permiso de pesca para operar la embarcación pesquera MI HERMINIA con matrícula PT-68695-PM y 92.75 m3 de capacidad de bodega para la extracción del recurso Anchoveta con destino al consumo humano indirecto"/>
    <s v="DECHDI"/>
    <s v="CHI"/>
    <s v="ANCHOVETA"/>
    <m/>
    <x v="8"/>
    <m/>
    <x v="0"/>
    <m/>
    <m/>
    <m/>
    <m/>
    <s v="X"/>
    <m/>
    <s v="X"/>
    <m/>
    <m/>
    <m/>
    <m/>
    <m/>
    <m/>
    <m/>
    <m/>
    <m/>
    <m/>
    <m/>
    <m/>
    <m/>
    <m/>
  </r>
  <r>
    <n v="386"/>
    <x v="385"/>
    <s v="00028162-2023"/>
    <s v="MAYO"/>
    <d v="2023-05-03T00:00:00"/>
    <d v="2023-05-03T00:00:00"/>
    <m/>
    <s v=""/>
    <s v=""/>
    <s v=""/>
    <s v="DECLARAR que la solicitud de renovación del permiso de pesca otorgado mediante Resolución Directoral 00107-2023-PRODUCE/DGPCHDI, para operar la embarcación pesquera de bandera extranjera denominada ADRIA DEL MAR con matrícula P-04-00006, presentada por la empresa a COMPAÑÍA SUR TUNA SURTUNA S.A., ha sido aprobada con su sola presentación"/>
    <s v="DECHDI"/>
    <s v="CHD"/>
    <s v="ATUN"/>
    <s v="buque de la CIAT"/>
    <x v="19"/>
    <m/>
    <x v="0"/>
    <m/>
    <m/>
    <m/>
    <m/>
    <s v="X"/>
    <s v="X"/>
    <m/>
    <m/>
    <m/>
    <m/>
    <m/>
    <m/>
    <m/>
    <m/>
    <m/>
    <m/>
    <m/>
    <m/>
    <m/>
    <m/>
    <m/>
  </r>
  <r>
    <n v="387"/>
    <x v="386"/>
    <s v="00028700-2023"/>
    <s v="MAYO"/>
    <d v="2023-05-03T00:00:00"/>
    <d v="2023-05-03T00:00:00"/>
    <m/>
    <s v=""/>
    <s v=""/>
    <s v=""/>
    <s v="DECLARAR que la solicitud de renovación del permiso de pesca otorgado mediante Resolución Directoral N° 00081-2023-PRODUCE/DGPCHDI, para operar la embarcación pesquera de cerco de bandera ecuatoriana denominada PACIFIC TUNA con matrícula P-04-00942, presentada por la empresa PESCAPECES S.A., ha sido aprobada con su sola presentación, renovándose el citado permiso del 01 de mayo al 01 de junio de 2023."/>
    <s v="DECHDI"/>
    <s v="CHD"/>
    <s v="ATUN"/>
    <s v="buque de la CIAT"/>
    <x v="19"/>
    <m/>
    <x v="0"/>
    <m/>
    <m/>
    <m/>
    <m/>
    <s v="X"/>
    <s v="X"/>
    <m/>
    <m/>
    <m/>
    <m/>
    <m/>
    <m/>
    <m/>
    <m/>
    <m/>
    <m/>
    <m/>
    <m/>
    <m/>
    <m/>
    <m/>
  </r>
  <r>
    <n v="388"/>
    <x v="387"/>
    <s v="00024345-2023"/>
    <s v="MAYO"/>
    <d v="2023-05-04T00:00:00"/>
    <d v="2023-05-04T00:00:00"/>
    <n v="67632"/>
    <s v="JOSE DE LA CRUZ"/>
    <s v="PT-67632-CM"/>
    <s v="ADRIANO ALVARADO FIESTAS, VICTOR ALVARADO FIESTAS, EDUARDO ALVARADO FIESTAS y MARIA INOCENTA FIESTAS MARTINEZ"/>
    <s v="Artículo 1.- Estimar el recurso de reconsideración formulado por los señores ADRIANO ALVARADO FIESTAS, VICTOR ALVARADO FIESTAS, EDUARDO ALVARADO FIESTAS y MARIA INOCENTA FIESTAS MARTINEZ mediante escrito con registro Nº 00024345-2023-E, contra la Resolución Directoral N° 00248-2023-PRODUCE/DGPCHDI. _x0009__x000a_Artículo 2.- Retrotraer la solicitud de permiso de pesca presentada con el escrito con registro Nº 0002823-2023 al momento de su presentación y admitir a trámite. _x000a_Artículo 3.- Notificar a los señores ADRIANO ALVARADO FIESTAS, VICTOR ALVARADO FIESTAS, EDUARDO ALVARADO FIESTAS y MARIA INOCENTA FIESTAS MARTINEZ._x000a_Artículo 4.- Disponer la publicación de la presente resolución en el Portal Institucional del Ministerio de la Producción (www.gob.pe/produce)."/>
    <s v="DECHDI"/>
    <m/>
    <m/>
    <m/>
    <x v="8"/>
    <s v="RECONSIDERACION"/>
    <x v="1"/>
    <m/>
    <m/>
    <m/>
    <m/>
    <m/>
    <m/>
    <m/>
    <m/>
    <m/>
    <m/>
    <m/>
    <m/>
    <m/>
    <m/>
    <m/>
    <m/>
    <m/>
    <m/>
    <m/>
    <m/>
    <m/>
  </r>
  <r>
    <n v="389"/>
    <x v="388"/>
    <s v="00029997-2023"/>
    <s v="MAYO"/>
    <d v="2023-05-08T00:00:00"/>
    <d v="2023-05-08T00:00:00"/>
    <m/>
    <s v=""/>
    <s v=""/>
    <s v=""/>
    <s v="DECLARAR que la solicitud de renovación del permiso de pesca otorgado mediante Resolución Directoral Nro. 00092-2023-PRODUCE/DGPCHDI, para operar la embarcación pesquera de cerco de bandera estadounidense denominada DANIELA con matrícula 531005, presentada por la empresa AACH HOLDING COMPANY LLC., ha sido aprobada con su sola presentación, "/>
    <s v="DECHDI"/>
    <s v="CHD"/>
    <s v="ATUN"/>
    <s v="buque de la CIAT"/>
    <x v="19"/>
    <m/>
    <x v="0"/>
    <m/>
    <m/>
    <m/>
    <m/>
    <s v="X"/>
    <s v="X"/>
    <m/>
    <m/>
    <m/>
    <m/>
    <m/>
    <m/>
    <m/>
    <m/>
    <m/>
    <m/>
    <m/>
    <m/>
    <m/>
    <m/>
    <m/>
  </r>
  <r>
    <n v="390"/>
    <x v="389"/>
    <s v="00000933-2023"/>
    <s v="MAYO"/>
    <d v="2023-05-08T00:00:00"/>
    <d v="2023-05-08T00:00:00"/>
    <n v="28571"/>
    <s v="ILE? I"/>
    <s v="CO-28571-PM"/>
    <s v="PESQUERA CANTABRIA S.A"/>
    <s v="Artículo 1.- Aprobar a favor de la empresa PESQUERA CANTABRIA S.A. el cambio de titular del permiso de pesca para operar la embarcación pesquera ILEÑA I con matrícula CO-28571-PM y 479.60 m3 de capacidad de bodega, para la extracción de los recursos Jurel y Caballa con destino al consumo humano directo. _x000a_Artículo 2.- En mérito al cambio de titular del permiso de pesca a que se refiere el artículo 1 de la presente resolución, el titular del permiso de pesca de la embarcación pesquera ILEÑA I con matrícula CO-28571-PM y 479.60 m3 de capacidad de bodega, deberá cumplir las disposiciones normativas vigentes conforme lo dispuesto en el segundo párrafo del artículo 9 de la Ley General de Pesca y lo correspondiente al desarrollo de las actividades pesqueras previas a su procesamiento. _x000a_Artículo 3.- Dejar sin efecto la titularidad del permiso de pesca otorgado a favor de la empresa INVERSIONES PESQUERAS LIGURIA S.A.C., a través de la Resolución Directoral N° 00294-2020- PRODUCE/DGPCHDI, para operar la embarcación pesquera ILEÑA I con matrícula CO-28571-PM. _x000a_Artículo 4.- Excluir a la empresa INVERSIONES PESQUERAS LIGURIA S.A.C., de los listados a que se refiere el artículo 14 del Reglamento de la Ley General de Pesca; y, el Anexo II de la Resolución Ministerial N° 347-2011-PRODUCE, a fin de incluir en su lugar a la empresa PESQUERA CANTABRIA S.A., como titular del permiso de pesca para operar la embarcación pesquera ILEÑA I con matrícula CO28571-PM. _x000a_Artículo 5.- La vigencia del cambio de titularidad aprobado en el artículo 1 de la presente resolución se mantendrá vigente siempre que no se desnaturalice el “Contrato de Colaboración Empresarial” que sustentó la modificación de la forma de ejecución de las autorizaciones de incremento de flota en virtud a la Resolución Viceministerial N° 043-2016-PRODUCE/DVPA. _x000a_Artículo 6.-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La vigencia del cambio de titularidad aprobado en el artículo 1 de la presente resolución se mantendrá vigente siempre que no se desnaturalice el “Contrato de Colaboración Empresarial” que sustentó la modificación de la forma de ejecución de las autorizaciones de incremento de flota en virtud a la Resolución Viceministerial N° 043-2016-PRODUCE/DVPA. "/>
    <m/>
    <m/>
    <m/>
    <s v="X"/>
    <m/>
    <s v="X"/>
    <m/>
    <m/>
    <m/>
    <m/>
    <m/>
    <m/>
    <m/>
    <m/>
    <m/>
    <m/>
    <m/>
    <m/>
    <m/>
    <m/>
  </r>
  <r>
    <n v="391"/>
    <x v="390"/>
    <s v="00024874-2023"/>
    <s v="MAYO"/>
    <d v="2023-05-08T00:00:00"/>
    <d v="2023-05-08T00:00:00"/>
    <n v="23225"/>
    <s v="GRACIELA"/>
    <s v="CO-23225-PM"/>
    <s v="PESQUERA DIAMANTE S.A."/>
    <s v="Otorgar a favor de la empresa PESQUERA DIAMANTE S.A., la modificación del permiso de pesca para operar la embarcación pesquera GRACIELA con matrícula CO-23225-PM, en el extremo referido a la capacidad de bodega de 379.08 m3 a 450 m3 de capacidad de bodega."/>
    <s v="DECHDI"/>
    <m/>
    <m/>
    <m/>
    <x v="12"/>
    <s v="por aumento de capacidad de bodega"/>
    <x v="0"/>
    <m/>
    <m/>
    <m/>
    <m/>
    <s v="X"/>
    <m/>
    <m/>
    <m/>
    <m/>
    <m/>
    <m/>
    <m/>
    <m/>
    <m/>
    <m/>
    <m/>
    <m/>
    <m/>
    <m/>
    <m/>
    <m/>
  </r>
  <r>
    <n v="392"/>
    <x v="391"/>
    <s v="00028038-2023"/>
    <s v="MAYO"/>
    <d v="2023-05-08T00:00:00"/>
    <d v="2023-05-08T00:00:00"/>
    <m/>
    <s v=""/>
    <s v=""/>
    <s v=""/>
    <s v="Aceptar el desistimiento de la solicitud de modificación del profesional responsable de las actividades de colecta autorizadas con la Resolución Directoral Nro. 810-2019-PRODUCE/DGPCHDI para ejecutar el plan de trabajo."/>
    <s v="DECHDI"/>
    <m/>
    <m/>
    <m/>
    <x v="0"/>
    <m/>
    <x v="1"/>
    <m/>
    <s v="ACEPTAR DESISTIMIENTO"/>
    <m/>
    <m/>
    <s v="X"/>
    <m/>
    <m/>
    <m/>
    <m/>
    <m/>
    <m/>
    <m/>
    <m/>
    <m/>
    <m/>
    <m/>
    <m/>
    <m/>
    <m/>
    <m/>
    <m/>
  </r>
  <r>
    <n v="393"/>
    <x v="392"/>
    <s v="00063983-2018"/>
    <s v="MAYO"/>
    <d v="2023-05-08T00:00:00"/>
    <d v="2023-05-08T00:00:00"/>
    <m/>
    <s v=""/>
    <s v=""/>
    <s v=""/>
    <s v="Desestimar el recurso de reconsideración formulado por la señora GISSELLA JANETH RAMOS TINCO, mediante escrito con registro 00063983-2018 de fecha 10 de julio de 2018, interpuesto contra la Resolución Directoral 581-2018-PRODUCE/DGPCHDI, que declaró improcedente la solicitud de otorgamiento del permiso de pesca para operar la embarcación pesquera de menor escala CORSARIO 2 con matrícula HO-25507-BM y 6 m3 de capacidad de bodega."/>
    <s v="DECHDI"/>
    <s v="MENOR ESCALA"/>
    <m/>
    <s v="MENOR ESCALA"/>
    <x v="12"/>
    <m/>
    <x v="1"/>
    <m/>
    <s v="DECLARAR IMPROCEDENTE"/>
    <m/>
    <m/>
    <s v="X"/>
    <m/>
    <m/>
    <m/>
    <m/>
    <m/>
    <m/>
    <m/>
    <m/>
    <m/>
    <m/>
    <m/>
    <s v="x"/>
    <m/>
    <m/>
    <m/>
    <m/>
  </r>
  <r>
    <n v="394"/>
    <x v="393"/>
    <s v="00013217-2023"/>
    <s v="MAYO"/>
    <d v="2023-05-09T00:00:00"/>
    <d v="2023-05-09T00:00:00"/>
    <m/>
    <s v=""/>
    <s v=""/>
    <s v=""/>
    <s v="Otorgar a la empresa SEDAPAR S.A., autorización para realizar las actividades de colecta de recursos hidrobiológicos conforme al plan de trabajo denominado Programa de Monitoreo Hidrobiológico del Río Chili - SEDAPAR."/>
    <s v="DECHDI"/>
    <m/>
    <m/>
    <m/>
    <x v="0"/>
    <m/>
    <x v="0"/>
    <m/>
    <m/>
    <m/>
    <m/>
    <m/>
    <s v="X"/>
    <m/>
    <m/>
    <m/>
    <m/>
    <m/>
    <m/>
    <m/>
    <m/>
    <m/>
    <m/>
    <m/>
    <m/>
    <m/>
    <m/>
    <m/>
  </r>
  <r>
    <n v="395"/>
    <x v="394"/>
    <s v="00022585-2023"/>
    <s v="MAYO"/>
    <d v="2023-05-09T00:00:00"/>
    <d v="2023-05-09T00:00:00"/>
    <m/>
    <s v=""/>
    <s v=""/>
    <s v=""/>
    <s v="Artículo 1.- Modificar la autorización al plan de trabajo denominado: “Estudio de Biodiversidad de la U.M. Las Bambas”, otorgada mediante Resolución Directoral N° 00275-2021-PRODUCE/DGPCHDI de fecha 12 de Abril de 2021, a favor de la empresa MINERA LAS BAMBAS S.A., únicamente en el extremo referido al plazo para su ejecución, por treinta y seis (36) meses adicionales contados desde el vencimiento de la vigencia de la autorización antes indicada; por lo que, el plazo de la autorización vencerá con fecha 13 de Abril de 2026. _x000a_Artículo 2.- En la ejecución del plan de trabajo, la empresa MINERA LAS BAMBAS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s v="DECHDI"/>
    <m/>
    <m/>
    <m/>
    <x v="7"/>
    <s v="MODFICACION DE PLAN DE TRABAJO DE COLECTA"/>
    <x v="1"/>
    <m/>
    <m/>
    <m/>
    <m/>
    <m/>
    <s v="X"/>
    <m/>
    <m/>
    <m/>
    <m/>
    <m/>
    <m/>
    <m/>
    <m/>
    <m/>
    <m/>
    <m/>
    <m/>
    <m/>
    <m/>
    <m/>
  </r>
  <r>
    <n v="396"/>
    <x v="395"/>
    <s v="00011900-2023"/>
    <s v="MAYO"/>
    <d v="2023-05-09T00:00:00"/>
    <d v="2023-05-09T00:00:00"/>
    <m/>
    <s v=""/>
    <s v=""/>
    <s v=""/>
    <s v="Otorgar a la empresa CHAKANA RESOURCES S.A.C., autorización para realizar las actividades de colecta de recursos hidrobiológicos conforme al plan de trabajo denominado Monitoreo Hidrobiológico en el Proyecto de Exploración Minera Soledad."/>
    <s v="DECHDI"/>
    <m/>
    <m/>
    <m/>
    <x v="0"/>
    <m/>
    <x v="0"/>
    <m/>
    <m/>
    <m/>
    <m/>
    <m/>
    <s v="X"/>
    <m/>
    <m/>
    <m/>
    <m/>
    <m/>
    <m/>
    <m/>
    <m/>
    <m/>
    <m/>
    <m/>
    <m/>
    <m/>
    <m/>
    <m/>
  </r>
  <r>
    <n v="397"/>
    <x v="396"/>
    <s v="00012149-2023"/>
    <s v="MAYO"/>
    <d v="2023-05-09T00:00:00"/>
    <d v="2023-05-09T00:00:00"/>
    <m/>
    <s v=""/>
    <s v=""/>
    <s v=""/>
    <s v="Otorgar a la empresa PLUSPETROL PERU CORPORATION S.A., autorización para realizar las actividades de colecta de recursos hidrobiológicos conforme al plan de trabajo denominado Línea Base Hidrobiológica del Informe Técnico Sustentatorio para la Perforación de un pozo en la Locación Pagoreni B - Lote 56."/>
    <s v="DECHDI"/>
    <m/>
    <m/>
    <m/>
    <x v="0"/>
    <m/>
    <x v="0"/>
    <m/>
    <m/>
    <m/>
    <m/>
    <m/>
    <s v="X"/>
    <m/>
    <m/>
    <m/>
    <m/>
    <m/>
    <m/>
    <m/>
    <m/>
    <m/>
    <m/>
    <m/>
    <m/>
    <m/>
    <m/>
    <m/>
  </r>
  <r>
    <n v="398"/>
    <x v="397"/>
    <s v="00030417-2023"/>
    <s v="MAYO"/>
    <d v="2023-05-09T00:00:00"/>
    <d v="2023-05-09T00:00:00"/>
    <m/>
    <s v=""/>
    <s v=""/>
    <s v=""/>
    <s v="Declarar la caducidad de la autorización de incremento de flota otorgada por Resolución Directoral Nro. 00082-2021-PRODUCE/DGPCHDI, en concordancia con lo dispuesto en el subnumeral 37.1.6 del numeral 37.1 del artículo 37 del Reglamento de la Ley General de Pesca."/>
    <s v="DECHDI"/>
    <m/>
    <m/>
    <m/>
    <x v="9"/>
    <s v="CADUCIDAD"/>
    <x v="1"/>
    <m/>
    <m/>
    <m/>
    <m/>
    <s v="X"/>
    <m/>
    <m/>
    <m/>
    <m/>
    <m/>
    <m/>
    <m/>
    <m/>
    <m/>
    <m/>
    <m/>
    <m/>
    <m/>
    <m/>
    <m/>
    <m/>
  </r>
  <r>
    <n v="399"/>
    <x v="398"/>
    <s v="00006161-2023"/>
    <s v="MAYO"/>
    <d v="2023-05-10T00:00:00"/>
    <d v="2023-05-10T00:00:00"/>
    <m/>
    <s v=""/>
    <s v=""/>
    <s v=""/>
    <s v="Otorgar a la empresa COMPAñIA ELECTRICA EL PLATANAL S.A., autorización para realizar las actividades de colecta de recursos hidrobiológicos conforme al plan de trabajo denominado: Monitoreo hidrobiológico del Plan de Manejo Ambiental del Embalse de la Laguna Paucarcocha del proyecto Hidroeléctrico El Platanal"/>
    <s v="DECHDI"/>
    <m/>
    <m/>
    <m/>
    <x v="0"/>
    <m/>
    <x v="0"/>
    <m/>
    <m/>
    <m/>
    <m/>
    <m/>
    <s v="X"/>
    <m/>
    <m/>
    <m/>
    <m/>
    <m/>
    <m/>
    <m/>
    <m/>
    <m/>
    <m/>
    <m/>
    <m/>
    <m/>
    <m/>
    <m/>
  </r>
  <r>
    <n v="400"/>
    <x v="399"/>
    <s v="00010131-2023"/>
    <s v="MAYO"/>
    <d v="2023-05-10T00:00:00"/>
    <d v="2023-05-10T00:00:00"/>
    <m/>
    <s v=""/>
    <s v=""/>
    <s v=""/>
    <s v="Otorgar a la empresa ELECTRO DUNAS S.A.A., autorización para realizar las actividades de colecta de recursos hidrobiológicos conforme al plan de trabajo denominado LINEA BASE BIOLÓGICA DEL ESTUDIO DE IMPACTO AMBIENTAL SEMIDETALLADO DEL PROYECTO SET EL ÁNGEL DE 220/60/10 KV DE 120 MVA, LÍNEA DE TRANSMISIÓN DE 220 KV INDEPENDENCIA EL ÁNGEL, LÍNEA DE TRANSMISIÓN DE 60 KV EL ÁNGEL PARACAS Y LÍNEA DE TRANSMISIÓN DE 60 KV EL ÁNGEL ALTO LA LUNA"/>
    <s v="DECHDI"/>
    <m/>
    <m/>
    <m/>
    <x v="0"/>
    <m/>
    <x v="0"/>
    <m/>
    <m/>
    <m/>
    <m/>
    <m/>
    <s v="X"/>
    <m/>
    <m/>
    <m/>
    <m/>
    <m/>
    <m/>
    <m/>
    <m/>
    <m/>
    <m/>
    <m/>
    <m/>
    <m/>
    <m/>
    <m/>
  </r>
  <r>
    <n v="401"/>
    <x v="400"/>
    <s v="00011572-2023"/>
    <s v="MAYO"/>
    <d v="2023-05-10T00:00:00"/>
    <d v="2023-05-10T00:00:00"/>
    <m/>
    <s v=""/>
    <s v=""/>
    <s v=""/>
    <s v="Otorgar a la empresa ARIANA OPERACIONES MINERAS S.A.C., autorización para realizar las actividades de colecta de recursos hidrobiológicos conforme al plan de trabajo denominado: LÍNEA BASE HIDROBIOLÓGICA DEL PROYECTO MINERO ARIANA"/>
    <s v="DECHDI"/>
    <m/>
    <m/>
    <m/>
    <x v="0"/>
    <m/>
    <x v="0"/>
    <m/>
    <m/>
    <m/>
    <m/>
    <m/>
    <s v="X"/>
    <m/>
    <m/>
    <m/>
    <m/>
    <m/>
    <m/>
    <m/>
    <m/>
    <m/>
    <m/>
    <m/>
    <m/>
    <m/>
    <m/>
    <m/>
  </r>
  <r>
    <n v="402"/>
    <x v="401"/>
    <s v="00010614-2023"/>
    <s v="MAYO"/>
    <d v="2023-05-10T00:00:00"/>
    <d v="2023-05-10T00:00:00"/>
    <m/>
    <s v=""/>
    <s v=""/>
    <s v=""/>
    <s v="Declarar como no presentada la solicitud de autorización para realizar las actividades de colecta de recursos hidrobiológicos conforme al plan de trabajo denominado: MONITOREO HIDROBIOLOGICO DEL ESTUDIO DE IMPACTO AMBIENTAL SEMIDETALLADO PARA EL PROYECTO DE EXPLORACIÓN MINERA LA GRANJA Y SUS MODIFICATORIAS, presentada por la empresa RIO TINTO MINERA PERÚ LIMITADA S.A.C"/>
    <s v="DECHDI"/>
    <m/>
    <m/>
    <m/>
    <x v="0"/>
    <m/>
    <x v="1"/>
    <m/>
    <s v="DECLARAR COMO NO PRESENTADA"/>
    <m/>
    <m/>
    <m/>
    <s v="X"/>
    <m/>
    <m/>
    <m/>
    <m/>
    <m/>
    <m/>
    <m/>
    <m/>
    <m/>
    <m/>
    <m/>
    <m/>
    <m/>
    <m/>
    <m/>
  </r>
  <r>
    <n v="403"/>
    <x v="402"/>
    <s v="00010256-2023"/>
    <s v="MAYO"/>
    <d v="2023-05-10T00:00:00"/>
    <d v="2023-05-10T00:00:00"/>
    <m/>
    <s v=""/>
    <s v=""/>
    <s v=""/>
    <s v="Declarar como no presentada la solicitud de autorización para realizar las actividades de colecta de recursos hidrobiológicos conforme al plan de trabajo denominado: MONITOREO HIDROBIOLÓGICO DEL INFORME TECNICO SUSTENTARIO ITS Nro 5 DEL PROYECTO CENTRAL HIDROELÉCTRICA SAN GABAN III presentada por la empresa HYDRO GLOBAL PERU S.A.C"/>
    <s v="DECHDI"/>
    <m/>
    <m/>
    <m/>
    <x v="0"/>
    <m/>
    <x v="1"/>
    <m/>
    <s v="DECLARAR COMO NO PRESENTADA"/>
    <m/>
    <m/>
    <m/>
    <s v="X"/>
    <m/>
    <m/>
    <m/>
    <m/>
    <m/>
    <m/>
    <m/>
    <m/>
    <m/>
    <m/>
    <m/>
    <m/>
    <m/>
    <m/>
    <m/>
  </r>
  <r>
    <n v="404"/>
    <x v="403"/>
    <s v="00031579-2023"/>
    <s v="MAYO"/>
    <d v="2023-05-10T00:00:00"/>
    <d v="2023-05-10T00:00:00"/>
    <m/>
    <s v=""/>
    <s v=""/>
    <s v=""/>
    <s v="Autorizar a las embarcaciones pesqueras industriales detalladas en el siguiente cuadro para participar en la rospección de Evaluación Hidroacústica de Anchoveta y Otros Recursos Costeros Crucero 2304-06 conforme al Plan del Crucero propuesto por el Instituto del Mar del Perú IMARPE"/>
    <s v="DECHDI"/>
    <m/>
    <m/>
    <m/>
    <x v="16"/>
    <m/>
    <x v="1"/>
    <m/>
    <m/>
    <m/>
    <m/>
    <s v="X"/>
    <m/>
    <m/>
    <m/>
    <m/>
    <m/>
    <m/>
    <m/>
    <m/>
    <m/>
    <m/>
    <m/>
    <m/>
    <m/>
    <m/>
    <m/>
    <m/>
  </r>
  <r>
    <n v="405"/>
    <x v="404"/>
    <s v="00083358-2022"/>
    <s v="MAYO"/>
    <d v="2023-05-11T00:00:00"/>
    <d v="2023-05-11T00:00:00"/>
    <m/>
    <s v=""/>
    <s v=""/>
    <s v=""/>
    <s v="Otorgar a la empresa SOCIEDAD MINERA EL BROCAL S.A.A., autorización para realizar las actividades de colecta de recursos hidrobiológicos conforme al plan de trabajo denominado: Evaluación de Línea Base Hidrobiológica del Plan Ambiental Detallado de la Minicentral Hidroeléctrica Sacsamarca"/>
    <s v="DECHDI"/>
    <m/>
    <m/>
    <m/>
    <x v="0"/>
    <m/>
    <x v="0"/>
    <m/>
    <m/>
    <m/>
    <m/>
    <m/>
    <s v="X"/>
    <m/>
    <m/>
    <m/>
    <m/>
    <m/>
    <m/>
    <m/>
    <m/>
    <m/>
    <m/>
    <m/>
    <m/>
    <m/>
    <m/>
    <m/>
  </r>
  <r>
    <n v="406"/>
    <x v="405"/>
    <s v="00013612-2023"/>
    <s v="MAYO"/>
    <d v="2023-05-11T00:00:00"/>
    <d v="2023-05-11T00:00:00"/>
    <m/>
    <s v=""/>
    <s v=""/>
    <s v=""/>
    <s v="Aceptar el desistimiento de la solicitud de autorización de actividades de colecta de recursos hidrobiológicos para el levantamiento de línea base de estudios ambientales e instrumentos de gestión ambiental complementarios, para el plan de trabajo denominado: Evaluación Hidrobiológica en marco del Estudio de la Línea base biológica del Estudio de Impacto Ambiental Semidetallado de la Central Eólica Ika Sur"/>
    <s v="DECHDI"/>
    <m/>
    <m/>
    <m/>
    <x v="0"/>
    <m/>
    <x v="1"/>
    <m/>
    <s v="ACEPTAR DESISTIMIENTO"/>
    <m/>
    <m/>
    <s v="X"/>
    <m/>
    <m/>
    <m/>
    <m/>
    <m/>
    <m/>
    <m/>
    <m/>
    <m/>
    <m/>
    <m/>
    <m/>
    <m/>
    <m/>
    <m/>
    <m/>
  </r>
  <r>
    <n v="407"/>
    <x v="406"/>
    <s v="00030341-2023"/>
    <s v="MAYO"/>
    <d v="2023-05-11T00:00:00"/>
    <d v="2023-05-11T00:00:00"/>
    <m/>
    <s v=""/>
    <s v=""/>
    <s v=""/>
    <s v="DECLARAR que la solicitud de renovación del permiso de pesca otorgado mediante Resolución Directoral 00116-2023-PRODUCE/DGPCHDI, para operar la embarcación pesquera de bandera extranjera denominada EASTERN PACIFIC con matrícula P-00-00861, presentada por la empresa FISHECUADOR S.A., ha sido aprobada con su sola presentación, renovándose el citado permiso del 14 de mayo al 14 de junio de 2023. "/>
    <s v="DECHDI"/>
    <s v="CHD"/>
    <s v="ATUN"/>
    <s v="buque de la CIAT"/>
    <x v="19"/>
    <m/>
    <x v="0"/>
    <m/>
    <m/>
    <m/>
    <m/>
    <s v="X"/>
    <s v="X"/>
    <m/>
    <m/>
    <m/>
    <m/>
    <m/>
    <m/>
    <m/>
    <m/>
    <m/>
    <m/>
    <m/>
    <m/>
    <m/>
    <m/>
    <m/>
  </r>
  <r>
    <n v="408"/>
    <x v="407"/>
    <s v="00030486-2023"/>
    <s v="MAYO"/>
    <d v="2023-05-11T00:00:00"/>
    <d v="2023-05-11T00:00:00"/>
    <m/>
    <s v=""/>
    <s v=""/>
    <s v=""/>
    <s v="DECLARAR que la solicitud de renovación del permiso de pesca otorgado mediante Resolución Directoral 00080-2023-PRODUCE/DGPCHDI, para operar la embarcación pesquera de cerco de bandera estadounidense denominada DOÑA CHULE con matrícula P-00-00705, presentada por la empresa FISHECUADOR S.A., ha sido aprobada con su sola presentación, renovándose el citado permiso del 07 de mayo al 07 de junio de 2023. "/>
    <s v="DECHDI"/>
    <s v="CHD"/>
    <s v="ATUN"/>
    <s v="buque de la CIAT"/>
    <x v="19"/>
    <m/>
    <x v="0"/>
    <m/>
    <m/>
    <m/>
    <m/>
    <s v="X"/>
    <s v="X"/>
    <m/>
    <m/>
    <m/>
    <m/>
    <m/>
    <m/>
    <m/>
    <m/>
    <m/>
    <m/>
    <m/>
    <m/>
    <m/>
    <m/>
    <m/>
  </r>
  <r>
    <n v="409"/>
    <x v="408"/>
    <s v="00016497-2023"/>
    <s v="MAYO"/>
    <d v="2023-05-11T00:00:00"/>
    <d v="2023-05-11T00:00:00"/>
    <m/>
    <s v=""/>
    <s v=""/>
    <s v=""/>
    <s v="OTORGAR a favor de la empresa ESMERALDA CORP S.A.C., licencia de operación de la planta de harina residual de descartes y residuos de recursos hidrobiológicos, accesoria y complementaria al funcionamiento de sus actividades principales congelado y enlatado para consumo humano indirecto, con una capacidad instalada de 3 t/H "/>
    <s v="DPCHDI"/>
    <m/>
    <m/>
    <m/>
    <x v="17"/>
    <m/>
    <x v="0"/>
    <m/>
    <m/>
    <m/>
    <m/>
    <m/>
    <m/>
    <s v="X"/>
    <m/>
    <s v="X"/>
    <m/>
    <m/>
    <m/>
    <m/>
    <m/>
    <m/>
    <m/>
    <m/>
    <m/>
    <m/>
    <m/>
    <m/>
  </r>
  <r>
    <n v="410"/>
    <x v="409"/>
    <s v="00015722-2023"/>
    <s v="MAYO"/>
    <d v="2023-05-11T00:00:00"/>
    <d v="2023-05-11T00:00:00"/>
    <m/>
    <s v=""/>
    <s v=""/>
    <s v=""/>
    <s v="MODIFICAR la licencia de operación otorgada en favor de la empresa PERUVIAN SEA FOOD S.A., mediante Resolución Directoral 222-2006-PRODUCE/DGEPP, modificada por Resolución Directoral 00385-2021-PRODUCE/DGPCHDI, en el extremo referido a la capacidad instalada de la planta de procesamiento para la producción de congelado, consignándose 402 t/día como nueva capacidad de procesamiento."/>
    <s v="DPCHDI"/>
    <m/>
    <m/>
    <m/>
    <x v="24"/>
    <s v=" en el extremo referido a la capacidad instalada de la planta"/>
    <x v="0"/>
    <m/>
    <m/>
    <m/>
    <m/>
    <m/>
    <m/>
    <s v="X"/>
    <m/>
    <s v="X"/>
    <m/>
    <m/>
    <m/>
    <m/>
    <m/>
    <m/>
    <m/>
    <m/>
    <m/>
    <m/>
    <m/>
    <m/>
  </r>
  <r>
    <n v="411"/>
    <x v="410"/>
    <s v="00030350-2023"/>
    <s v="MAYO"/>
    <d v="2023-05-12T00:00:00"/>
    <d v="2023-05-12T00:00:00"/>
    <n v="22949"/>
    <s v="MIGUEL ANGEL"/>
    <s v="CE-22949-CM"/>
    <s v="PESQUERA ANAMAR S.A.C"/>
    <s v="Declarar que la solicitud de modificación de los permisos de pesca para operar las embarcaciones pesqueras MIGUEL ANGEL con matrícula CE-22949-CM y MIGUEL ANGEL I con matrícula CE-22950-CM otorgados respectivamente por las Resoluciones Directorales Nos. 133-2018-PRODUCE/DGPCHDI y 134-2018-PRODUCE/DGPCHDI, en el extremo referido a la denominación del titular PESQUERA ANAMAR S.A.C. a ANAMAR S.A.C ha sido aprobada automáticamente."/>
    <s v="DECHDI"/>
    <m/>
    <m/>
    <m/>
    <x v="12"/>
    <s v="en el extremo referido a la denominación del titular"/>
    <x v="0"/>
    <m/>
    <m/>
    <m/>
    <m/>
    <s v="X"/>
    <m/>
    <m/>
    <m/>
    <m/>
    <m/>
    <m/>
    <m/>
    <m/>
    <m/>
    <m/>
    <m/>
    <m/>
    <m/>
    <m/>
    <m/>
    <m/>
  </r>
  <r>
    <n v="412"/>
    <x v="411"/>
    <s v="00063188-2018"/>
    <s v="MAYO"/>
    <d v="2023-05-12T00:00:00"/>
    <d v="2023-05-12T00:00:00"/>
    <n v="28205"/>
    <s v="JOSE I"/>
    <s v="CE-28205-CM"/>
    <s v="CAMPOS DE MOY LILIAM MARIA"/>
    <s v="Desestimar el recurso de reconsideración formulado por la señora LILIAM MARIA CAMPOS DE MOY, mediante escrito con registro 00063188-2018-E de fecha 9 de julio de 2018, interpuesto contra la Resolución Directoral N 576-2018-PRODUCE/DGPCHDI, que declaró improcedente la solicitud de otorgamiento del permiso de pesca para operar la embarcación pesquera de menor escala JOSE I con matrícula CE-28205-CM y 20.91 m3 de capacidad de bodega"/>
    <s v="DECHDI"/>
    <s v="MENOR ESCALA"/>
    <m/>
    <s v="MENOR ESCALA"/>
    <x v="8"/>
    <m/>
    <x v="1"/>
    <m/>
    <s v="DECLARAR IMPROCEDENTE"/>
    <m/>
    <m/>
    <s v="X"/>
    <m/>
    <m/>
    <m/>
    <m/>
    <m/>
    <m/>
    <m/>
    <m/>
    <m/>
    <s v="x"/>
    <m/>
    <m/>
    <m/>
    <m/>
    <m/>
    <m/>
  </r>
  <r>
    <n v="413"/>
    <x v="412"/>
    <s v="00138508-2017"/>
    <s v="MAYO"/>
    <d v="2023-05-12T00:00:00"/>
    <d v="2023-05-12T00:00:00"/>
    <m/>
    <s v=""/>
    <s v=""/>
    <s v=""/>
    <s v="Artículo 1.- En cumplimiento al mandato judicial corresponde reconocer lo dispuesto por el Poder Judicial; es decir, NULA la Resolución Directoral N° 302-2013-PRODUCE/DGCHD y en consecuencia no corresponde considerar el registro de la embarcación en el ítem 65 del “Registro de Embarcaciones Pesqueras de Menor Estala para la extracción del Recurso Anchoveta (Engraulis ringens) y Anchoveta blanca (Anchoa nasus)” a que se refieren las Resoluciones Directorales N° 349-2015-PRODUCE DGCHD y N° 323-2016-PRODUCE-DGCHD._x000a_Artículo 2.- Como consecuencia de lo dispuesto en el artículo 1 de la presente resolución directoral, corresponde declarar IMPROCEDENTE la solicitud de adecuación del permiso de pesca otorgado por Resolución Directoral N° 302-2013-PRODUCE/DGCHD, para operar la embarcación pesquera de menor escala JOSE OSCAR con matrícula PL-04448-BM y 32.53 m3 de capacidad de bodega, en el marco de lo dispuesto en la Primera Disposición Complementaria Transitoria del Reglamento de Ordenamiento Pesquero del Recurso Anchoveta para Consumo Humano Directo, aprobado por Decreto Supremo N° 005-2017-PRODUCE, modificado por Decreto Supremo N° 008-2017-PRODUCE, presentada por el señor OSCAR HUMBERTO MARTINEZ LLENQUE, mediante escrito con registro N° 00138508-2017-E, conforme a los fundamentos expuestos en la parte considerativa de la presente Resolución Directoral._x000a_Articulo 3.- Remitir copia de la presente Resolución Directoral, a la Dirección General de Supervisión, Fiscalización y Sanción de Pesca y Acuicultura del Ministerio de la Producción; a la Dirección General de Capitanías y Guardacostas del Ministerio de Defensa (DICAPI); y, a la Dirección Regional de la Producción del Gobierno Regional de Piura, así como disponer su publicación en el Portal Institucional del Ministerio de la Producción (www.gob.pe/produce)."/>
    <s v="DECHDI"/>
    <m/>
    <m/>
    <s v="MENOR ESCALA"/>
    <x v="8"/>
    <s v="ADECUACION"/>
    <x v="1"/>
    <m/>
    <s v="DECLARAR IMPROCEDENTE"/>
    <m/>
    <m/>
    <s v="X"/>
    <m/>
    <m/>
    <m/>
    <m/>
    <m/>
    <m/>
    <m/>
    <m/>
    <s v="x"/>
    <m/>
    <m/>
    <m/>
    <m/>
    <m/>
    <m/>
    <m/>
  </r>
  <r>
    <n v="414"/>
    <x v="413"/>
    <s v="00030632-2023"/>
    <s v="MAYO"/>
    <d v="2023-05-12T00:00:00"/>
    <d v="2023-05-12T00:00:00"/>
    <m/>
    <s v=""/>
    <s v=""/>
    <s v=""/>
    <s v="Declarar que la solicitud de ampliación del plazo para la ejecución de la autorización de incremento de flota dispuesta mediante Resolución Directoral 00773-2021-PRODUCE/DGPCHDI de fecha 05 de mayo de 2023, a favor de la empresa PESQUERA ARTESANAL DON PANCHO S.A.C., para la construcción de una nueva embarcación de 29.67 m3"/>
    <s v="DECHDI"/>
    <m/>
    <m/>
    <m/>
    <x v="10"/>
    <m/>
    <x v="0"/>
    <m/>
    <m/>
    <m/>
    <m/>
    <s v="X"/>
    <m/>
    <m/>
    <m/>
    <m/>
    <m/>
    <m/>
    <m/>
    <m/>
    <m/>
    <m/>
    <m/>
    <m/>
    <m/>
    <m/>
    <m/>
    <m/>
  </r>
  <r>
    <n v="415"/>
    <x v="414"/>
    <s v="00025311-2023"/>
    <s v="MAYO"/>
    <d v="2023-05-15T00:00:00"/>
    <d v="2023-05-15T00:00:00"/>
    <m/>
    <s v=""/>
    <s v=""/>
    <s v=""/>
    <s v="SUSPENDER por única vez, los efectos de la Resolución Directoral 422-2007-PRODUCE/DGEPP modificada por Resolución Directoral 141-2009-PRODUCE/DGEPP y Resolución Directoral 497-2014-PRODUCE/DGCHI, otorgada a la empresa TECNOLOGICA DE ALIMENTOS S.A., para la operación de la planta de procesamiento de productos hidrobiológicos para la producción de harina de pescado de alto contenido proteínico con una capacidad instalada de 141 t/h de procesamiento de materia prima."/>
    <s v="DPCHDI"/>
    <m/>
    <m/>
    <m/>
    <x v="23"/>
    <m/>
    <x v="1"/>
    <m/>
    <m/>
    <m/>
    <m/>
    <m/>
    <m/>
    <s v="X"/>
    <m/>
    <s v="X"/>
    <m/>
    <m/>
    <m/>
    <m/>
    <m/>
    <m/>
    <m/>
    <m/>
    <m/>
    <m/>
    <m/>
    <m/>
  </r>
  <r>
    <n v="416"/>
    <x v="415"/>
    <s v="00001368-2023"/>
    <s v="MAYO"/>
    <d v="2023-05-16T00:00:00"/>
    <d v="2023-05-16T00:00:00"/>
    <m/>
    <s v=""/>
    <s v=""/>
    <s v=""/>
    <s v="Declarar IMPROCEDENTE la solicitud de autorización para efectuar el proyecto de investigación denominado: “Investigación Pesquera del bacalao de profundidad (Dissostichus eleginoides SMITT, 1898) y posibilidades de optimizar su explotación sustentable, en el Dominio Marítimo Peruano (enero, 2023- diciembre, 2024)”, presentada por el señor JULIO GASTON ZEVALLOS VALLADOLID mediante escrito con registro N° 00001368-2023 de vistos, reformulado a través del escrito adjunto con registro N° 00023551-2023 y complementado con escrito con registro N° 00024039- 2023"/>
    <s v="DECHDI"/>
    <m/>
    <m/>
    <m/>
    <x v="2"/>
    <m/>
    <x v="1"/>
    <m/>
    <s v="DECLARAR IMPROCEDENTE"/>
    <m/>
    <m/>
    <m/>
    <s v="X"/>
    <m/>
    <m/>
    <m/>
    <m/>
    <m/>
    <m/>
    <m/>
    <m/>
    <m/>
    <m/>
    <m/>
    <m/>
    <m/>
    <m/>
    <m/>
  </r>
  <r>
    <n v="417"/>
    <x v="416"/>
    <s v="00030746-2023"/>
    <s v="MAYO"/>
    <d v="2023-05-16T00:00:00"/>
    <d v="2023-05-16T00:00:00"/>
    <m/>
    <s v=""/>
    <s v=""/>
    <s v=""/>
    <s v="DECLARAR que la solicitud de renovación del permiso de pesca otorgado mediante Resolución Directoral Nro. 00082-2023-PRODUCE/DGPCHDI, para operar la embarcación pesquera de bandera extranjera.denominada AMALIS con matrícula P-00-00696 presentada por la empresa ECUAVESSELS.A., ha sido aprobada con su sola presentación, renovándose el citado permiso del 14 de mayo al 14 de junio de 2023."/>
    <s v="DECHDI"/>
    <s v="CHD"/>
    <s v="ATUN"/>
    <s v="buque de la CIAT"/>
    <x v="19"/>
    <m/>
    <x v="0"/>
    <m/>
    <m/>
    <m/>
    <m/>
    <s v="X"/>
    <s v="X"/>
    <m/>
    <m/>
    <m/>
    <m/>
    <m/>
    <m/>
    <m/>
    <m/>
    <m/>
    <m/>
    <m/>
    <m/>
    <m/>
    <m/>
    <m/>
  </r>
  <r>
    <n v="418"/>
    <x v="417"/>
    <s v="00031547-2023"/>
    <s v="MAYO"/>
    <d v="2023-05-16T00:00:00"/>
    <d v="2023-05-16T00:00:00"/>
    <m/>
    <s v=""/>
    <s v=""/>
    <s v=""/>
    <s v="DECLARAR que la solicitud de renovación del permiso de pesca otorgado mediante Resolución Directoral Nro. 00611-2022-PRODUCE/DGPCHDI, para operar la embarcación pesquera de bandera extranjera denominada RAFA A con matrícula P-00-00727, presentada por la empresa NEGOCIOS INDUSTRIALES REAL NIRSA S.A., ha sido aprobada con su sola presentación, renovándose el citado permiso del 17 de mayo al 17 de junio de 2023. "/>
    <s v="DECHDI"/>
    <s v="CHD"/>
    <s v="ATUN"/>
    <s v="buque de la CIAT"/>
    <x v="19"/>
    <m/>
    <x v="0"/>
    <m/>
    <m/>
    <m/>
    <m/>
    <s v="X"/>
    <s v="X"/>
    <m/>
    <m/>
    <m/>
    <m/>
    <m/>
    <m/>
    <m/>
    <m/>
    <m/>
    <m/>
    <m/>
    <m/>
    <m/>
    <m/>
    <m/>
  </r>
  <r>
    <n v="419"/>
    <x v="418"/>
    <s v="00030744-2023"/>
    <s v="MAYO"/>
    <d v="2023-05-16T00:00:00"/>
    <d v="2023-05-16T00:00:00"/>
    <m/>
    <s v=""/>
    <s v=""/>
    <s v=""/>
    <s v="DECLARAR que la solicitud de renovación del permiso de pesca otorgado mediante Resolución Directoral Nro. 00122-2023-PRODUCE/DGPCHDI para operar la embarcación pesquera de bandera extranjera denominada CONNIE JEAN TWO con matrícula INTERNAC 33652 43991-12-B presentada por la empresa INTELPESCA S.A., ha sido aprobada con su sola presentación, renovándose el citado permiso del 14 de mayo al 14 de junio del 2023. "/>
    <s v="DECHDI"/>
    <s v="CHD"/>
    <s v="ATUN"/>
    <s v="buque de la CIAT"/>
    <x v="19"/>
    <m/>
    <x v="0"/>
    <m/>
    <m/>
    <m/>
    <m/>
    <s v="X"/>
    <s v="X"/>
    <m/>
    <m/>
    <m/>
    <m/>
    <m/>
    <m/>
    <m/>
    <m/>
    <m/>
    <m/>
    <m/>
    <m/>
    <m/>
    <m/>
    <m/>
  </r>
  <r>
    <n v="420"/>
    <x v="419"/>
    <s v="00031541-2023"/>
    <s v="MAYO"/>
    <d v="2023-05-17T00:00:00"/>
    <d v="2023-05-17T00:00:00"/>
    <m/>
    <s v=""/>
    <s v=""/>
    <s v=""/>
    <s v="DECLARAR que la solicitud de renovación del permiso de pesca otorgado mediante Resolución Directoral N° 00660-2023-PRODUCE/DGPCHDI para operar la embarcación pesquera de bandera extranjera denominada ROSA F con matrícula N° P-00-00715, presentada por la empresa NEGOCIOS INDUSTRIALES REAL NIRSA S.A., ha sido aprobada con su sola presentación, renovándose el citado permiso del 17 de mayo al 17 de junio del 2023"/>
    <s v="DECHDI"/>
    <s v="CHD"/>
    <s v="ATUN"/>
    <s v="buque de la CIAT"/>
    <x v="19"/>
    <m/>
    <x v="0"/>
    <m/>
    <m/>
    <m/>
    <m/>
    <s v="X"/>
    <s v="X"/>
    <m/>
    <m/>
    <m/>
    <m/>
    <m/>
    <m/>
    <m/>
    <m/>
    <m/>
    <m/>
    <m/>
    <m/>
    <m/>
    <m/>
    <m/>
  </r>
  <r>
    <n v="421"/>
    <x v="420"/>
    <s v="00031536-2023"/>
    <s v="MAYO"/>
    <d v="2023-05-17T00:00:00"/>
    <d v="2023-05-17T00:00:00"/>
    <m/>
    <s v=""/>
    <s v=""/>
    <s v=""/>
    <s v="DECLARAR que la solicitud de renovación del permiso de pesca otorgado mediante Resolución Directoral 00709-2022-PRODUCE/DGPCHDI, para operar la embarcación pesquera de bandera extranjera denominada ELIZABETH F con matrícula P-00-00649, presentada por la empresa NEGOCIOS INDUSTRIALES REAL NIRSA S.A., ha sido aprobada con su sola presentación, renovándose el citado permiso del 18 de mayo al 18 de junio de 2023."/>
    <s v="DECHDI"/>
    <s v="CHD"/>
    <s v="ATUN"/>
    <s v="buque de la CIAT"/>
    <x v="19"/>
    <m/>
    <x v="0"/>
    <m/>
    <m/>
    <m/>
    <m/>
    <s v="X"/>
    <s v="X"/>
    <m/>
    <m/>
    <m/>
    <m/>
    <m/>
    <m/>
    <m/>
    <m/>
    <m/>
    <m/>
    <m/>
    <m/>
    <m/>
    <m/>
    <m/>
  </r>
  <r>
    <n v="422"/>
    <x v="421"/>
    <s v="00033630-2023"/>
    <s v="MAYO"/>
    <d v="2023-05-18T00:00:00"/>
    <d v="2023-05-18T00:00:00"/>
    <n v="11884"/>
    <s v="PROFETA DANIEL II"/>
    <s v="PT-11884-CM"/>
    <s v="PESQUERA SANTIS S.A.C."/>
    <s v="Declarar que la solicitud de modificación del permiso de pesca por cambio de matrícula de la embarcación pesquera PROFETA DANIEL II, de PT-11884-CM a PT-11884-PM, presentada por la empresa PESQUERA ORLAND S.A.C.; ha sido aprobada automáticamente a la fecha de presentación del escrito con registro N° 00033630-2023, esto es 16 de mayo de 2023"/>
    <s v="DECHDI"/>
    <m/>
    <m/>
    <m/>
    <x v="12"/>
    <s v="por cambio de matrícula"/>
    <x v="0"/>
    <m/>
    <m/>
    <m/>
    <m/>
    <s v="X"/>
    <m/>
    <m/>
    <m/>
    <m/>
    <m/>
    <m/>
    <m/>
    <m/>
    <m/>
    <m/>
    <m/>
    <m/>
    <m/>
    <m/>
    <m/>
    <m/>
  </r>
  <r>
    <n v="423"/>
    <x v="422"/>
    <s v="00078886-2022"/>
    <s v="MAYO"/>
    <d v="2023-05-18T00:00:00"/>
    <d v="2023-05-18T00:00:00"/>
    <n v="18102"/>
    <s v="CRISTO VIENE"/>
    <s v="PL-18102-CM"/>
    <s v="ISIQUE URCIA MARIA CRUZ ;SANCHEZ AZABACHE CASIMIRO"/>
    <s v="Artículo 1.- Declarar Inadmisible el recurso de reconsideración formulado por el señor ERICK FRANCISCO MOY CAMPOS, mediante el escrito con registro N° 00078886-2022, contra la Resolución Directoral N° 00638-2022-PRODUCE/DGPCHDI, que declaró improcedente la solicitud de cambio de titularidad del permiso de pesca de la embarcación siniestrada CRISTO VIENE con matrícula PL-18102- CM y 50.61 m³ de capacidad de bodega, para la extracción del recurso Anchoveta con destino al consumo humano indirecto y la asociación o incorporación definitiva del Porcentaje Máximo de Captura por Embarcación (PMCE) de la embarcación siniestrada CRISTO VIENE con matrícula PL-18102-CM a favor de la embarcación pesquera SAN MARTIN DE PORRAS IV con matrícula CO-18297-CM. _x000a_Artículo 2.- Notificar al señor ERICK FRANCISCO MOY CAMPOS, para los fines pertinentes. Artículo 3.- Disponer la publicación de la presente resolución en el Portal Institucional del Ministerio de la Producción (www.gob.pe/produce)."/>
    <s v="DECHDI"/>
    <m/>
    <m/>
    <m/>
    <x v="1"/>
    <m/>
    <x v="1"/>
    <s v=" - "/>
    <s v="DECLARAR INADMISIBLE EL RECURSO DE RECONSIDERACIÓN"/>
    <m/>
    <m/>
    <m/>
    <m/>
    <m/>
    <m/>
    <m/>
    <m/>
    <m/>
    <m/>
    <m/>
    <m/>
    <m/>
    <m/>
    <m/>
    <m/>
    <m/>
    <m/>
    <m/>
  </r>
  <r>
    <n v="424"/>
    <x v="423"/>
    <s v="00032976-2023"/>
    <s v="MAYO"/>
    <d v="2023-05-19T00:00:00"/>
    <d v="2023-05-19T00:00:00"/>
    <m/>
    <s v=""/>
    <s v=""/>
    <s v=""/>
    <s v="DECLARAR que la solicitud de renovación del permiso de pesca otorgado mediante Resolución Directoral 00147-2023-PRODUCE/DGPCHDI, para operar la embarcación pesquera de bandera extranjera denominada ALEJANDRA con matrícula P-04-00764, presentada por la empresa ATUN ESTRIBELA S.A., ha sido aprobada con su sola presentación, renovándose el citado permiso del 17 de mayo al 17 de junio de 2023.  "/>
    <s v="DECHDI"/>
    <s v="CHD"/>
    <s v="ATUN"/>
    <s v="buque de la CIAT"/>
    <x v="19"/>
    <m/>
    <x v="0"/>
    <m/>
    <m/>
    <m/>
    <m/>
    <s v="X"/>
    <s v="X"/>
    <m/>
    <m/>
    <m/>
    <m/>
    <m/>
    <m/>
    <m/>
    <m/>
    <m/>
    <m/>
    <m/>
    <m/>
    <m/>
    <m/>
    <m/>
  </r>
  <r>
    <n v="425"/>
    <x v="424"/>
    <s v="00032983-2023"/>
    <s v="MAYO"/>
    <d v="2023-05-19T00:00:00"/>
    <d v="2023-05-19T00:00:00"/>
    <m/>
    <s v=""/>
    <s v=""/>
    <s v=""/>
    <s v="DECLARAR que la solicitud de renovación del permiso de pesca otorgado mediante Resolución Directoral 00148-2023-PRODUCE/DGPCHDI, para operar la embarcación pesquera de bandera extranjera denominada JORGE MARIO con matrícula P-04-01011, presentada por la empresa PESQUERA TUNAQUICK S.A., ha sido aprobada con su sola presentación, renovándose el citado permiso del 17 de mayo al 17 de junio de 2023.  "/>
    <s v="DECHDI"/>
    <s v="CHD"/>
    <s v="ATUN"/>
    <s v="buque de la CIAT"/>
    <x v="19"/>
    <m/>
    <x v="0"/>
    <m/>
    <m/>
    <m/>
    <m/>
    <s v="X"/>
    <s v="X"/>
    <m/>
    <m/>
    <m/>
    <m/>
    <m/>
    <m/>
    <m/>
    <m/>
    <m/>
    <m/>
    <m/>
    <m/>
    <m/>
    <m/>
    <m/>
  </r>
  <r>
    <n v="426"/>
    <x v="425"/>
    <s v="00031920-2023"/>
    <s v="MAYO"/>
    <d v="2023-05-22T00:00:00"/>
    <d v="2023-05-22T00:00:00"/>
    <m/>
    <s v=""/>
    <s v=""/>
    <s v=""/>
    <s v="DECLARAR que la solicitud de renovación del permiso de pesca otorgado mediante Resolución Directoral N° 00149-2023-PRODUCE/DGPCHDI, para operar la embarcación pesquera de bandera extranjera denominada VICTORIA DEL MAR con matrícula P-04-00867, presentada por la empresa BRISATUN S.A., ha sido aprobada con su sola presentación, renovándose el citado permiso del 17 de mayo al 17 de junio de 2023."/>
    <s v="DECHDI"/>
    <s v="CHD"/>
    <s v="ATUN"/>
    <s v="buque de la CIAT"/>
    <x v="19"/>
    <m/>
    <x v="0"/>
    <m/>
    <m/>
    <m/>
    <m/>
    <s v="X"/>
    <s v="X"/>
    <m/>
    <m/>
    <m/>
    <m/>
    <m/>
    <m/>
    <m/>
    <m/>
    <m/>
    <m/>
    <m/>
    <m/>
    <m/>
    <m/>
    <m/>
  </r>
  <r>
    <n v="427"/>
    <x v="426"/>
    <s v="00033187-2023"/>
    <s v="MAYO"/>
    <d v="2023-05-22T00:00:00"/>
    <d v="2023-05-22T00:00:00"/>
    <m/>
    <s v=""/>
    <s v=""/>
    <s v=""/>
    <s v="DECLARAR que la solicitud de renovación del permiso de pesca otorgado mediante Resolución Directoral N° 00709-2022-PRODUCE/DGPCHDI, para operar la embarcación pesquera de bandera extranjera denominada ROBERTO A con matrícula N° P-00-00740, presentada por la empresa NEGOCIOS INDUSTRIALES REAL NIRSA S.A., ha sido aprobada con su sola presentación, renovándose el citado permiso del 22 de mayo al 22 de junio de 2023."/>
    <s v="DECHDI"/>
    <s v="CHD"/>
    <s v="ATUN"/>
    <s v="buque de la CIAT"/>
    <x v="19"/>
    <m/>
    <x v="0"/>
    <m/>
    <m/>
    <m/>
    <m/>
    <s v="X"/>
    <s v="X"/>
    <m/>
    <m/>
    <m/>
    <m/>
    <m/>
    <m/>
    <m/>
    <m/>
    <m/>
    <m/>
    <m/>
    <m/>
    <m/>
    <m/>
    <m/>
  </r>
  <r>
    <n v="428"/>
    <x v="427"/>
    <s v="00012742-2023"/>
    <s v="MAYO"/>
    <d v="2023-05-22T00:00:00"/>
    <d v="2023-05-22T00:00:00"/>
    <m/>
    <s v=""/>
    <s v=""/>
    <s v=""/>
    <s v="Otorgar a favor la organización CONCIENCIA MARINA, la Autorización para efectuar investigación pesquera especializada con uso de embarcación., conforme a los términos contenidos en el plan de investigación denominado: “IDENTIFICACIÓN DE HIDROCARBUROS AROMÁTICOS POLICÍCLICOS – HAPS – EN ESPECIES ÍCTICAS EN ZONAS AFECTADAS POR DERRAME DE HIDROCARBUROS”"/>
    <s v="DECHDI"/>
    <m/>
    <m/>
    <m/>
    <x v="2"/>
    <m/>
    <x v="0"/>
    <m/>
    <m/>
    <m/>
    <m/>
    <m/>
    <s v="X"/>
    <m/>
    <m/>
    <m/>
    <m/>
    <m/>
    <m/>
    <m/>
    <m/>
    <m/>
    <m/>
    <m/>
    <m/>
    <m/>
    <m/>
    <m/>
  </r>
  <r>
    <n v="429"/>
    <x v="428"/>
    <s v="00033190-2023"/>
    <s v="MAYO"/>
    <d v="2023-05-22T00:00:00"/>
    <d v="2023-05-22T00:00:00"/>
    <m/>
    <s v=""/>
    <s v=""/>
    <s v=""/>
    <s v="DECLARAR que la solicitud de renovación del permiso de pesca otorgado mediante Resolución Directoral N° 00044-2023-PRODUCE/DGPCHDI, para operar la embarcación pesquera de bandera extranjera denominada GABRIELA A con matricula P-00-00738, presentada por la empresa NEGOCIOS INDUSTRIALES REAL NIRSA S.A., ha sido aprobada con su sola presentación, renovándose el citado permiso del 22 de mayo al 22 de junio de 2023."/>
    <s v="DECHDI"/>
    <s v="CHD"/>
    <s v="ATUN"/>
    <s v="buque de la CIAT"/>
    <x v="19"/>
    <m/>
    <x v="0"/>
    <m/>
    <m/>
    <m/>
    <m/>
    <s v="X"/>
    <s v="X"/>
    <m/>
    <m/>
    <m/>
    <m/>
    <m/>
    <m/>
    <m/>
    <m/>
    <m/>
    <m/>
    <m/>
    <m/>
    <m/>
    <m/>
    <m/>
  </r>
  <r>
    <n v="430"/>
    <x v="429"/>
    <s v="00033181-2023"/>
    <s v="MAYO"/>
    <d v="2023-05-23T00:00:00"/>
    <d v="2023-05-23T00:00:00"/>
    <m/>
    <s v=""/>
    <s v=""/>
    <s v=""/>
    <s v="DECLARAR que la solicitud de renovación del permiso de pesca otorgado mediante Resolución Directoral 00670-2023-PRODUCE/DGPCHDI para operar la embarcación pesquera de bandera extranjera denominada GLORIA A con matrícula P-00-00743, presentada por la empresa NEGOCIOS INDUSTRIALES REAL NIRSA S.A., ha sido aprobada con su sola presentación, renovándose el citado permiso del 23 de mayo al 23 de junio del 2023."/>
    <s v="DECHDI"/>
    <s v="CHD"/>
    <s v="ATUN"/>
    <s v="buque de la CIAT"/>
    <x v="19"/>
    <m/>
    <x v="0"/>
    <m/>
    <m/>
    <m/>
    <m/>
    <s v="X"/>
    <s v="X"/>
    <m/>
    <m/>
    <m/>
    <m/>
    <m/>
    <m/>
    <m/>
    <m/>
    <m/>
    <m/>
    <m/>
    <m/>
    <m/>
    <m/>
    <m/>
  </r>
  <r>
    <n v="431"/>
    <x v="430"/>
    <s v="00008263-2023"/>
    <s v="MAYO"/>
    <d v="2023-05-23T00:00:00"/>
    <d v="2023-05-23T00:00:00"/>
    <m/>
    <s v=""/>
    <s v=""/>
    <s v=""/>
    <s v="Aceptar el desistimiento formulado por la empresa TECNOLOGICA DE ALIMENTOS S.A., respecto a la solicitud de autorización de instalación para el incremento de capacidad de la planta de procesamiento de 140 t/h a 240 t/h, por traslado físico de 100 t/h de capacidad de procesamiento de la planta de procesamiento de harina de pescado de alto contenido proteínico"/>
    <s v="DPCHDI"/>
    <m/>
    <m/>
    <m/>
    <x v="5"/>
    <m/>
    <x v="1"/>
    <m/>
    <s v="ACEPTAR DESISTIMIENTO"/>
    <m/>
    <m/>
    <m/>
    <m/>
    <m/>
    <m/>
    <m/>
    <m/>
    <m/>
    <m/>
    <m/>
    <m/>
    <m/>
    <m/>
    <m/>
    <m/>
    <m/>
    <m/>
    <m/>
  </r>
  <r>
    <n v="432"/>
    <x v="431"/>
    <s v="00002823-2023"/>
    <s v="MAYO"/>
    <d v="2023-05-23T00:00:00"/>
    <d v="2023-05-23T00:00:00"/>
    <n v="67632"/>
    <s v="JOSE DE LA CRUZ"/>
    <s v="PT-67632-CM"/>
    <s v="ADRIANO ALVARADO FIESTAS, VICTOR ALVARADO FIESTAS, EDUARDO ALVARADO FIESTAS y MARIA INOCENTA FIESTAS MARTINEZ"/>
    <s v="Otorgar a favor de los señores ADRIANO ALVARADO FIESTAS, VICTOR ALVARADO FIESTAS, EDUARDO ALVARADO FIESTAS y MARÍA INOCENTA FIESTAS MARTINEZ, permiso de pesca para operar la embarcación pesquera JOSE DE LA CRUZ con matrícula PT-67632-CM y 82.30 m3 de capacidad de bodega, para la extracción del recurso Anchoveta con destino al consumo humano indirecto, en virtud de la ejecución de la autorización de incremento de flota otorgada mediante Resolución Directoral N° 00827-2021-PRODUCE/DGPCHDI de fecha"/>
    <s v="DECHDI"/>
    <s v="CHI"/>
    <s v="ANCHOVETA"/>
    <m/>
    <x v="8"/>
    <m/>
    <x v="0"/>
    <m/>
    <m/>
    <m/>
    <m/>
    <s v="X"/>
    <m/>
    <m/>
    <m/>
    <m/>
    <m/>
    <m/>
    <m/>
    <m/>
    <m/>
    <m/>
    <m/>
    <m/>
    <m/>
    <m/>
    <m/>
    <m/>
  </r>
  <r>
    <n v="433"/>
    <x v="432"/>
    <s v="00033183-2023"/>
    <s v="MAYO"/>
    <d v="2023-05-23T00:00:00"/>
    <d v="2023-05-23T00:00:00"/>
    <m/>
    <s v=""/>
    <s v=""/>
    <s v=""/>
    <s v="DECLARAR que la solicitud de renovación del permiso de pesca otorgado mediante Resolución Directoral 00048-2023-PRODUCE/DGPCHDI para operar la embarcación pesquera de bandera extranjera denominada EL MARQUEZ con matrícula 30927-05-E, presentada por la empresa MANTARAYA FISHING CORP., ha sido aprobada con su sola presentación, renovándose el citado permiso del 22 de mayo al 22 de junio del 2023. "/>
    <s v="DECHDI"/>
    <s v="CHD"/>
    <s v="ATUN"/>
    <s v="buque de la CIAT"/>
    <x v="19"/>
    <m/>
    <x v="0"/>
    <m/>
    <m/>
    <m/>
    <m/>
    <s v="X"/>
    <s v="X"/>
    <m/>
    <m/>
    <m/>
    <m/>
    <m/>
    <m/>
    <m/>
    <m/>
    <m/>
    <m/>
    <m/>
    <m/>
    <m/>
    <m/>
    <m/>
  </r>
  <r>
    <n v="434"/>
    <x v="433"/>
    <s v="00029225-2023"/>
    <s v="MAYO"/>
    <d v="2023-05-23T00:00:00"/>
    <d v="2023-05-23T00:00:00"/>
    <n v="68677"/>
    <s v="MI FELICIANO"/>
    <s v="PT-68677-PM"/>
    <s v="SANTOS VICENTE ECHE RAMIREZ, ALEJANDRINA SABA ECHE, VICTORINO ECHE RAMIREZ, FELICITA JACINTO ECHE, ANTONIO ECHE RAMIREZ, MARIA MARCELINA FIESTAS PANTA, JULIO ECHE RAMIREZ, LUCY SABA ECHE y MARGARITA RAMIREZ RUMICHE"/>
    <s v="Artículo 1.- Aprobar a favor de los señores SANTOS VICENTE ECHE RAMIREZ, ALEJANDRINA SABA ECHE, VICTORINO ECHE RAMIREZ, FELICITA JACINTO ECHE, ANTONIO ECHE RAMIREZ, MARIA MARCELINA FIESTAS PANTA, JULIO ECHE RAMIREZ, LUCY SABA ECHE y MARGARITA RAMIREZ RUMICHE el cambio de titular del permiso de pesca para operar la embarcación pesquera MI FELICIANO con matrícula PT-68677-PM y 34.11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MI FELICIANO con matrícula PT-68677-PM y 34.11 m3 de capacidad de bodega, deberá cumplir las disposiciones normativas vigentes en lo correspondiente al desarrollo de las actividades pesqueras previas a su procesamiento _x000a_Artículo 3.- Dejar sin efecto la titularidad del permiso de pesca otorgado a favor de los señores SANTOS VICENTE ECHE RAMIREZ, VICTORINO ECHE RAMIREZ, ANTONIO ECHE RAMIREZ, JULIO ECHE RAMIREZ y MARGARITA RAMIREZ RUMICHE, a través de la Resolución Directoral Nº 00377-2023-PRODUCE/DGPCHDI del 27 de abril de 2023, para operar la embarcación pesquera MI FELICIANO con matrícula PT-68677-PM. _x000a_Artículo 4.- En mérito al cambio de titular del permiso de pesca a que se refiere el artículo 1 de la presente resolución, incluir además de los señores SANTOS VICENTE ECHE RAMIREZ, VICTORINO ECHE RAMIREZ, ANTONIO ECHE RAMIREZ, JULIO ECHE RAMIREZ y MARGARITA RAMIREZ RUMICHE, a las señoras ALEJANDRINA SABA ECHE, FELICITA JACINTO ECHE, MARIA MARCELINA FIESTAS PANTA y LUCY SABA ECHE en los listados a que se refiere el artículo 14 del Reglamento de la Ley General de Pesca; y, el Anexo II de la Resolución Ministerial N° 347-2011-PRODUCE, como titulares del permiso de pesca para operar la embarcación pesquera MI FELICIANO con matrícula PT-68677-PM. _x000a_Artículo 5.-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s v="CHI"/>
    <s v="ANCHOVETA"/>
    <m/>
    <x v="1"/>
    <m/>
    <x v="0"/>
    <s v=" - "/>
    <m/>
    <m/>
    <m/>
    <s v="X"/>
    <m/>
    <s v="X"/>
    <m/>
    <m/>
    <m/>
    <m/>
    <m/>
    <m/>
    <m/>
    <m/>
    <m/>
    <m/>
    <m/>
    <m/>
    <m/>
    <m/>
  </r>
  <r>
    <n v="435"/>
    <x v="434"/>
    <s v="00017127-2023"/>
    <s v="MAYO"/>
    <d v="2023-05-23T00:00:00"/>
    <d v="2023-05-23T00:00:00"/>
    <m/>
    <s v=""/>
    <s v=""/>
    <s v=""/>
    <s v="APROBAR a favor de la empresa CORPORACIÓN MARQUEZA S.A.C., el cambio de titularidad de la licencia de operación de las plantas de procesamiento pesquero para la producción de enlatado y de harina residual accesoria y complementaria a su actividad principal, con capacidades instaladas de 5286 cajas/turno y 9 t/h de procesamiento de descartes y residuos, respectivamente"/>
    <s v="DPCHDI"/>
    <m/>
    <m/>
    <m/>
    <x v="6"/>
    <m/>
    <x v="0"/>
    <m/>
    <m/>
    <m/>
    <m/>
    <m/>
    <m/>
    <s v="X"/>
    <m/>
    <s v="X"/>
    <m/>
    <m/>
    <m/>
    <m/>
    <m/>
    <m/>
    <m/>
    <m/>
    <m/>
    <m/>
    <m/>
    <m/>
  </r>
  <r>
    <n v="436"/>
    <x v="435"/>
    <s v="00021198-2023"/>
    <s v="MAYO"/>
    <d v="2023-05-23T00:00:00"/>
    <d v="2023-05-23T00:00:00"/>
    <m/>
    <s v=""/>
    <s v=""/>
    <s v=""/>
    <s v="Otorgar a la empresa COMPAÑIA ELECTRICA EL PLATANAL S.A., autorización para realizar las actividades de colecta de recursos hidrobiológicos conforme al plan de trabajo denominado: Plan de Trabajo - Monitoreo hidrobiológico, fuera de Áreas Naturales Protegidas, del Estudio de Impacto Ambiental de la Central Hidroeléctrica El Platanal"/>
    <s v="DECHDI"/>
    <m/>
    <m/>
    <m/>
    <x v="0"/>
    <m/>
    <x v="0"/>
    <m/>
    <m/>
    <m/>
    <m/>
    <m/>
    <s v="X"/>
    <m/>
    <m/>
    <m/>
    <m/>
    <m/>
    <m/>
    <m/>
    <m/>
    <m/>
    <m/>
    <m/>
    <m/>
    <m/>
    <m/>
    <m/>
  </r>
  <r>
    <n v="437"/>
    <x v="436"/>
    <s v="00029286-2023"/>
    <s v="MAYO"/>
    <d v="2023-05-23T00:00:00"/>
    <d v="2023-05-23T00:00:00"/>
    <m/>
    <s v=""/>
    <s v=""/>
    <s v=""/>
    <s v="Otorgar a la empresa EMPRESA DE GENERACION ELECTRICA ROSA S.A.C., autorización para realizar las actividades de colecta de recursos hidrobiológicos conforme al plan de trabajo denominado: Línea Base Hidrobiológica para el Estudio de Impacto Ambiental Semidetallado de la Central Eólica Rosa y su interconexión al SEIN"/>
    <s v="DECHDI"/>
    <m/>
    <m/>
    <m/>
    <x v="0"/>
    <m/>
    <x v="0"/>
    <m/>
    <m/>
    <m/>
    <m/>
    <m/>
    <s v="X"/>
    <m/>
    <m/>
    <m/>
    <m/>
    <m/>
    <m/>
    <m/>
    <m/>
    <m/>
    <m/>
    <m/>
    <m/>
    <m/>
    <m/>
    <m/>
  </r>
  <r>
    <n v="438"/>
    <x v="437"/>
    <s v="00029863-2023"/>
    <s v="MAYO"/>
    <d v="2023-05-23T00:00:00"/>
    <d v="2023-05-23T00:00:00"/>
    <m/>
    <s v=""/>
    <s v=""/>
    <s v=""/>
    <s v="Otorgar a la empresa COMPAÑIA DE MINAS BUENAVENTURA S.A.A., autorización para realizar las actividades de colecta de recursos hidrobiológicos conforme al plan de trabajo denominado: Monitoreo Hidrobiológico en el Proyecto de Explotación Minera San Gabriel"/>
    <s v="DECHDI"/>
    <m/>
    <m/>
    <m/>
    <x v="0"/>
    <m/>
    <x v="0"/>
    <m/>
    <m/>
    <m/>
    <m/>
    <m/>
    <s v="X"/>
    <m/>
    <m/>
    <m/>
    <m/>
    <m/>
    <m/>
    <m/>
    <m/>
    <m/>
    <m/>
    <m/>
    <m/>
    <m/>
    <m/>
    <m/>
  </r>
  <r>
    <n v="439"/>
    <x v="438"/>
    <s v="00079058-2022"/>
    <s v="MAYO"/>
    <d v="2023-05-23T00:00:00"/>
    <d v="2023-05-23T00:00:00"/>
    <m/>
    <s v=""/>
    <s v=""/>
    <s v=""/>
    <s v="Declarar como NO PRESENTADA la solicitud de autorización para realizar las actividades de colecta de recursos hidrobiológicos conforme al plan de trabajo denominado: ELABORACIÓN DE LA LÍNEA BASE HIDROBIOLÓGICA EN EL MARCO DEL ESTUDIO DE IMPACTO AMBIENTAL DETALLADO DEL PROYECTO DE PROSPECCIÓN SÍSMICA 2D EN EL LOTE 95 presentada por la empresa PETROTAL PERÚ S.R.L"/>
    <s v="DECHDI"/>
    <m/>
    <m/>
    <m/>
    <x v="0"/>
    <m/>
    <x v="1"/>
    <m/>
    <s v="DECLARAR COMO NO PRESENTADA"/>
    <m/>
    <m/>
    <m/>
    <s v="X"/>
    <m/>
    <s v="X"/>
    <m/>
    <m/>
    <m/>
    <m/>
    <m/>
    <m/>
    <m/>
    <m/>
    <m/>
    <m/>
    <m/>
    <m/>
    <m/>
  </r>
  <r>
    <n v="440"/>
    <x v="439"/>
    <s v="00020429-2023"/>
    <s v="MAYO"/>
    <d v="2023-05-24T00:00:00"/>
    <d v="2023-05-24T00:00:00"/>
    <m/>
    <s v=""/>
    <s v=""/>
    <s v=""/>
    <s v="Declarar la conclusión del procedimiento de queja por defectos de tramitación, sin pronunciamiento sobre el fondo, respecto a la queja formulada por la empresa PESQUERA CANTABRIA S.A., contra la Dirección de Extracción para Consumo Humano Directo e Indirecto por sustracción de la materia"/>
    <s v="DECHDI"/>
    <s v="CHD"/>
    <m/>
    <m/>
    <x v="15"/>
    <m/>
    <x v="1"/>
    <m/>
    <m/>
    <m/>
    <m/>
    <m/>
    <m/>
    <m/>
    <m/>
    <m/>
    <m/>
    <m/>
    <m/>
    <m/>
    <m/>
    <m/>
    <m/>
    <m/>
    <m/>
    <m/>
    <m/>
    <m/>
  </r>
  <r>
    <n v="441"/>
    <x v="440"/>
    <s v="00079207-2022"/>
    <s v="MAYO"/>
    <d v="2023-05-24T00:00:00"/>
    <d v="2023-05-24T00:00:00"/>
    <m/>
    <s v=""/>
    <s v=""/>
    <s v=""/>
    <s v="Otorgar a PROVIAS DESCENTRALIZADO, autorización para realizar las actividades de colecta de recursos hidrobiológicos conforme al plan de trabajo denominado: Evaluación Hidrobiológica de la Evaluación Preliminar Ambiental para la elaboración del expediente técnico de obra del proyecto CREACIÓN DEL PUENTE PICHIS Y ACCESOS, DISTRITO PUERTO BERMUDEZ, PROVINCIA DE OXAPAMPA REGION DE PASCO."/>
    <s v="DECHDI"/>
    <m/>
    <m/>
    <m/>
    <x v="0"/>
    <m/>
    <x v="0"/>
    <m/>
    <m/>
    <m/>
    <m/>
    <m/>
    <s v="X"/>
    <m/>
    <s v="X"/>
    <m/>
    <m/>
    <m/>
    <m/>
    <m/>
    <m/>
    <m/>
    <m/>
    <m/>
    <m/>
    <m/>
    <m/>
    <m/>
  </r>
  <r>
    <n v="442"/>
    <x v="441"/>
    <s v="00029475-2023"/>
    <s v="MAYO"/>
    <d v="2023-05-24T00:00:00"/>
    <d v="2023-05-24T00:00:00"/>
    <n v="19862"/>
    <s v="JESUS EN TI CONFIO"/>
    <s v="PT-19862-CM"/>
    <s v="FRANCISCA PERICHE MARTINEZ DE PANTA"/>
    <s v="Artículo 1.- Aprobar a favor de la señora FRANCISCA PERICHE MARTINEZ DE PANTA el cambio de titular del permiso de pesca para operar la embarcación pesquera JESUS EN TI CONFIO con matrícula PT-19862-CM y 56.63 m3 de capacidad de bodega, para la extracción de los recursos Anchoveta y Sardina con destino al consumo humano directo e indirecto y los recursos Jurel y Caballa con destino al consumo humano directo. Asimismo, aprobar a su favor el cambio de titular del P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a titular del permiso de pesca de la embarcación pesquera JESUS EN TI CONFIO con matrícula PT-19862-CM y 56.63 m3 de capacidad de bodega, deberá cumplir las disposiciones normativas vigentes en lo correspondiente al desarrollo de las actividades pesqueras previas a su procesamiento. _x000a_Artículo 3.- Dejar sin efecto la titularidad del permiso de pesca otorgado a favor de la EMPRESA PESQUERA JESUS EN TI CONFIO S.R.L., a través de la Resolución Directoral N° 344- 2016-PRODUCE/DGCHI, para operar la embarcación pesquera JESUS EN TI CONFIO con matrícula PT-19862-CM. _x000a_Artículo 4.- Excluir a la EMPRESA PESQUERA JESUS EN TI CONFIO S.R.L., de los listados a que se refiere el artículo 14 del Reglamento de la Ley General de Pesca; y, el Anexo II de la Resolución Ministerial N° 347-2011-PRODUCE, a fin de incluir en su lugar a la señora FRANCISCA PERICHE MARTINEZ DE PANTA, como titular del permiso de pesca para operar la embarcación pesquera JESUS EN TI CONFIO con matrícula PT-19862-CM. _x000a_Artículo 5.- En mérito al cambio de titularidad a que se refiere el artículo 1 de la presente resolución directoral, la señora FRANCISCA PERICHE MARTINEZ DE PANTA, en cuanto al recurso Anchoveta con destino al consumo humano directo comprendido en el citado permiso de pesca, deberá tener en consideración que no podrán realizar actividad extractiva de dicho recurso en concordancia con lo dispuesto en el Reglamento de Ordenamiento Pesquero del Recurso Anchoveta para Consumo Humano Directo; y, el segundo párrafo del artículo 9 de la Ley General de Pesca._x000a_Artículo 6.- En mérito al cambio de titularidad a que se refiere el artículo 1 de la presente resolución directoral, la señora FRANCISCA PERICHE MARTINEZ DE PANTA deberá tener en consideración lo dispuesto por la Resolución Ministerial Nº 781-97-PE y el Decreto Supremo Nº 001- 2002-PRODUCE, respecto al recurso Sardina con destino al consumo humano directo e indirecto, así como, lo establecido en el segundo párrafo del artículo 9 de la Ley General de Pesca, respecto a los recursos Jurel y Caballa con destino al consumo humano directo comprendidos, en el permiso de pesca para operar la embarcación pesquera JESUS EN TI CONFIO con matrícula PT-19862- CM. _x000a_Artículo 7.-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m/>
    <m/>
    <x v="1"/>
    <m/>
    <x v="0"/>
    <s v=" - "/>
    <m/>
    <m/>
    <m/>
    <s v="X"/>
    <m/>
    <s v="X"/>
    <m/>
    <m/>
    <m/>
    <m/>
    <m/>
    <m/>
    <m/>
    <m/>
    <m/>
    <m/>
    <m/>
    <m/>
    <m/>
    <m/>
  </r>
  <r>
    <n v="443"/>
    <x v="442"/>
    <s v="00021477-2023"/>
    <s v="MAYO"/>
    <d v="2023-05-24T00:00:00"/>
    <d v="2023-05-24T00:00:00"/>
    <n v="5821"/>
    <s v="NI? DEL MILAGRO 2"/>
    <s v="PT-05821-BM"/>
    <s v="CAMPOS NEYRA RUTH EVELYN"/>
    <s v="Artículo 1.- Aprobar a favor del señor JACOBO ALBERTO CAVENAGO ZOLEZZI el cambio de titular del permiso de pesca para operar la embarcación pesquera de menor escala NIÑO DEL MILAGRO 2 con matrícula PT-05821-BM y 20.55 m3 de capacidad de bodega, para la extracción de los recursos Anchoveta (Engraulis ringens/Anchoa nasus); Atún aleta amarilla (Thunnus albacares); Atún de ojo grande (Thunnus obesus); Barracuda (Sphyraena ensis); Barrilete (Katsuwonus pelamis); Bonito (Sarda chiliensis chiliensis), Caballa (Scomberjaponicus peruanus); Cabinza serránida (Paranthias colonus); Cabrilla (Paralabrax humeralis); Camotillo (Diplectrum spp); Chiri/Pampanito (Peprilus medius), Coco/suco (Paralonchurus peruanus); Cojinova (Seriolella violacea); Congrio (Genypterus maculatus); Corvina (Cilus gilberti); Doncella (Herman hias peruanus); Perico o Dorado (Coryphaeno hippurus); Espejo (Seleneperuviana); Jurel (Trachurus murphii); Lenguado (Paralichtys adspersus); Lisa (Mugil cephalus); Machete (Ethmidium maculatum); Pámpano (Trachinotus paitensis); Pejerrey (Odontesthes regio regia); Pez espada (Xiphias gladius); Pintadilla (Cheilodactylus variegatus); Pota (Dosidicus gigas); Raya (Raja velezi, Myliobatís peruvianus, Myliobatis chiliensis, Rhinoptera steindachneri, Dasyatis brevis); Robalo (Centropomus spp.), Tiburón (Sphyrna spp, Galeorthinus galeus, Isurus oxyrinchus, Sphyrna tiburo, Alopias spp.); Tollo (Mustelus spp); y, Zorro (Albula volpes) con destino al consumo humano directo. _x000a_Artículo 2.- En mérito del cambio de titularidad a que se refiere el artículo 1 de la presente resolución, el señor JACOBO ALBERTO CAVENAGO ZOLEZZI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_x000a_Artículo 3.- Dejar sin efecto la titularidad del permiso de pesca otorgada a favor de la señora RUTH EVELYN CAMPOS NEYRA, a través de la Resolución Directoral N° 546-2019- PRODUCE/DGPCHDI, para operar la embarcación pesquera NIÑO DEL MILAGRO 2 con matrícula PT-05821-BM. _x000a_Artículo 4.- Excluir a la señora RUTH EVELYN CAMPOS NEYRA de los listados a que se refiere el artículo 14 del Reglamento de la Ley General de Pesca; y, el Anexo I de la Resolución Ministerial N° 346-2011-PRODUCE, a fin de incluir en su lugar al señor JACOBO ALBERTO CAVENAGO ZOLEZZI, como titular del permiso de pesca para operar la embarcación pesquera NIÑO DEL MILAGRO 2 con matrícula PT-05821-BM.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m/>
    <s v="MENOR ESCALA"/>
    <x v="1"/>
    <m/>
    <x v="0"/>
    <s v=" - "/>
    <m/>
    <m/>
    <m/>
    <s v="X"/>
    <m/>
    <m/>
    <m/>
    <m/>
    <m/>
    <m/>
    <m/>
    <m/>
    <m/>
    <m/>
    <m/>
    <m/>
    <m/>
    <m/>
    <m/>
    <m/>
  </r>
  <r>
    <n v="444"/>
    <x v="443"/>
    <s v="00022018-2023"/>
    <s v="MAYO"/>
    <d v="2023-05-24T00:00:00"/>
    <d v="2023-05-24T00:00:00"/>
    <n v="18663"/>
    <s v="MI GLADYS GLASILDA"/>
    <s v="PL-18663-CM"/>
    <s v="SANDOVAL DAMIAN MARIA HUMBERTA ;SUCLUPE TEJADA JOSE DE LA ROSA"/>
    <s v="Otorgar a favor de la señora MARIA HUMBERTA SANDOVAL DAMIAN, autorización de incremento de flota para construir una nueva embarcación pesquera de 104.65 m3 de capacidad de bodega, vía sustitución de la embarcación pesquera no siniestrada GUIAME MADRE MIA con matrícula PT-20063-CM y de la embarcación pesquera no siniestrada MI GLADYS GLASILDA con matrícula PL-18663-CM, para la extracción del recurso Anchoveta con destino al consumo indirecto."/>
    <s v="DECHDI"/>
    <m/>
    <m/>
    <m/>
    <x v="9"/>
    <s v="Construcción Por sustitución"/>
    <x v="0"/>
    <m/>
    <m/>
    <m/>
    <m/>
    <s v="X"/>
    <m/>
    <m/>
    <m/>
    <m/>
    <m/>
    <m/>
    <m/>
    <m/>
    <m/>
    <m/>
    <m/>
    <m/>
    <m/>
    <m/>
    <m/>
    <m/>
  </r>
  <r>
    <n v="445"/>
    <x v="444"/>
    <s v="00023812-2023"/>
    <s v="MAYO"/>
    <d v="2023-05-24T00:00:00"/>
    <d v="2023-05-24T00:00:00"/>
    <n v="68826"/>
    <s v="MI ANDREITA"/>
    <s v="PL-68826-PM"/>
    <s v="GRUPO NUNTON S.A.C"/>
    <s v="Otorgar a favor de la empresa GRUPO NUNTON S.A.C., permiso de pesca para operar la embarcación pesquera MI ANDREITA con matrícula PL-68826-PM y 77.37 m3 de capacidad de bodega, para la extracción del recurso Anchoveta con destino al consumo humano indirecto, en virtud de la ejecución de la autorización de incremento de flota otorgada mediante Resolución Directoral 00616-2021-PRODUCE/DGPCHDI, ampliada en su plazo mediante la Resolución Directoral 00170-2023-PRODUCE/DGPCHDI."/>
    <s v="DECHDI"/>
    <s v="CHI"/>
    <s v="ANCHOVETA"/>
    <m/>
    <x v="8"/>
    <m/>
    <x v="0"/>
    <m/>
    <m/>
    <m/>
    <m/>
    <s v="X"/>
    <m/>
    <s v="X"/>
    <m/>
    <m/>
    <m/>
    <m/>
    <m/>
    <m/>
    <m/>
    <m/>
    <m/>
    <m/>
    <m/>
    <m/>
    <m/>
    <m/>
  </r>
  <r>
    <n v="446"/>
    <x v="445"/>
    <s v="00016064-2023"/>
    <s v="MAYO"/>
    <d v="2023-05-25T00:00:00"/>
    <d v="2023-05-25T00:00:00"/>
    <m/>
    <s v=""/>
    <s v=""/>
    <s v=""/>
    <s v="Artículo 1.- Modificar la autorización de colecta de recursos hidrobiológicos de acuerdo al Plan de Trabajo denominado: “Evaluación hidrobiológica para la Elaboración de la Línea Base Biológica para el Estudio de Impacto Ambiental detallado (EIAd) del Proyecto “Planta de producción de Hidrógeno Verde Horizonte de Verano”, otorgada mediante Resolución Directoral N° 00190-2023-PRODUCE/DGPCHDI de fecha 17 de setiembre del 2021, a favor de la empresa HORIZONTE DE VERANO S.A.C, únicamente en el extremo referido a la circunscripción territorial para su ejecución conforme al detalle propuesto en anexo, que forma parte integrante de la presente Resolución Directoral."/>
    <s v="DECHDI"/>
    <m/>
    <m/>
    <m/>
    <x v="7"/>
    <s v="Modificar la autorización al plan de trabajo únicamente en el extremo referido a la circunscripción territorial"/>
    <x v="1"/>
    <m/>
    <m/>
    <m/>
    <m/>
    <m/>
    <s v="X"/>
    <m/>
    <m/>
    <m/>
    <m/>
    <m/>
    <m/>
    <m/>
    <m/>
    <m/>
    <m/>
    <m/>
    <m/>
    <m/>
    <m/>
    <m/>
  </r>
  <r>
    <n v="447"/>
    <x v="446"/>
    <s v="00016483-2018"/>
    <s v="MAYO"/>
    <d v="2023-05-25T00:00:00"/>
    <d v="2023-05-25T00:00:00"/>
    <n v="32605"/>
    <s v="CHAVELITA 4"/>
    <s v="PT-32605-CM"/>
    <s v="PAZO LLENQUE BADONY GALINDO"/>
    <s v="Desestimar el recurso de reconsideración formulado por el señor BADONY GALINDO PAZO LLENQUE, interpuesto contra la Resolución Directoral 065-2018-PRODUCE/DGPCHDI de fecha 25 de enero de 2018, que declaró improcedente la solicitud de otorgamiento del permiso de pesca para operar la embarcación pesquera de menor escala CHAVELITA 4 con matrícula PT-32605-CM "/>
    <s v="DECHDI"/>
    <s v="MENOR ESCALA"/>
    <m/>
    <s v="MENOR ESCALA"/>
    <x v="8"/>
    <s v="RECONSIDERACION"/>
    <x v="1"/>
    <m/>
    <s v="DECLARAR IMPROCEDENTE"/>
    <m/>
    <m/>
    <s v="X"/>
    <m/>
    <m/>
    <m/>
    <m/>
    <m/>
    <m/>
    <m/>
    <m/>
    <s v="x"/>
    <m/>
    <m/>
    <s v="x"/>
    <m/>
    <m/>
    <m/>
    <m/>
  </r>
  <r>
    <n v="448"/>
    <x v="447"/>
    <s v="00036122-2023"/>
    <s v="MAYO"/>
    <d v="2023-05-25T00:00:00"/>
    <d v="2023-05-25T00:00:00"/>
    <m/>
    <s v=""/>
    <s v=""/>
    <s v=""/>
    <s v="Modificar el artículo 1 de la Resolución Directoral 00404-2023-PRODUCE/DGPCHDI, conforme lo solicitado por el Instituto del Mar del Perú"/>
    <s v="DECHDI"/>
    <m/>
    <m/>
    <m/>
    <x v="16"/>
    <s v="“Prospección _x000a_de Evaluación Hidroacústica de Anchoveta y Otros Recursos Costeros – (Crucero 2304-06)”"/>
    <x v="1"/>
    <m/>
    <m/>
    <m/>
    <m/>
    <s v="X"/>
    <m/>
    <m/>
    <m/>
    <m/>
    <m/>
    <m/>
    <m/>
    <m/>
    <m/>
    <m/>
    <m/>
    <m/>
    <m/>
    <m/>
    <m/>
    <m/>
  </r>
  <r>
    <n v="449"/>
    <x v="448"/>
    <s v="00016487-2023"/>
    <s v="MAYO"/>
    <d v="2023-05-25T00:00:00"/>
    <d v="2023-05-25T00:00:00"/>
    <m/>
    <s v=""/>
    <s v=""/>
    <s v=""/>
    <s v="Rectificar el error material contenido en el considerando 9 de la Resolución Directoral 00302-2023-PRODUCE/DGPCHDI"/>
    <s v="DECHDI"/>
    <m/>
    <m/>
    <m/>
    <x v="3"/>
    <m/>
    <x v="1"/>
    <m/>
    <m/>
    <m/>
    <m/>
    <s v="X"/>
    <m/>
    <m/>
    <m/>
    <m/>
    <m/>
    <m/>
    <m/>
    <m/>
    <m/>
    <m/>
    <m/>
    <m/>
    <m/>
    <m/>
    <m/>
    <m/>
  </r>
  <r>
    <n v="450"/>
    <x v="449"/>
    <s v="00017689-2023"/>
    <s v="MAYO"/>
    <d v="2023-05-25T00:00:00"/>
    <d v="2023-05-25T00:00:00"/>
    <m/>
    <s v=""/>
    <s v=""/>
    <s v=""/>
    <s v="Otorgar a la empresa SOCIEDAD MINERA CERRO VERDE S.A.A., autorización para realizar las actividades de colecta de recursos hidrobiológicos conforme al plan de trabajo denominado Evaluación de Línea Base Hidrobiológica del Río Chili para la Segunda Modificación del Estudio de Impacto Ambiental y Social de la Expansión de la Unidad de Producción Cerro Verde"/>
    <s v="DECHDI"/>
    <m/>
    <m/>
    <m/>
    <x v="0"/>
    <m/>
    <x v="0"/>
    <m/>
    <m/>
    <m/>
    <m/>
    <m/>
    <s v="X"/>
    <m/>
    <m/>
    <m/>
    <m/>
    <m/>
    <m/>
    <m/>
    <m/>
    <m/>
    <m/>
    <m/>
    <m/>
    <m/>
    <m/>
    <m/>
  </r>
  <r>
    <n v="451"/>
    <x v="450"/>
    <s v="00020629-2023"/>
    <s v="MAYO"/>
    <d v="2023-05-25T00:00:00"/>
    <d v="2023-05-25T00:00:00"/>
    <m/>
    <s v=""/>
    <s v=""/>
    <s v=""/>
    <s v="Otorgar a la empresa COMPAÑIA MINERA ZAFRANAL S.A.C., autorización para realizar las actividades de colecta de recursos hidrobiológicos conforme al plan de trabajo denominado: Monitoreo Hidrobiológico en el marco de la Tercera Modificación del Estudio de Impacto Ambiental Semidetallado del Proyecto de Exploración Zafranal."/>
    <s v="DECHDI"/>
    <m/>
    <m/>
    <m/>
    <x v="0"/>
    <m/>
    <x v="0"/>
    <m/>
    <m/>
    <m/>
    <m/>
    <m/>
    <s v="X"/>
    <m/>
    <m/>
    <m/>
    <m/>
    <m/>
    <m/>
    <m/>
    <m/>
    <m/>
    <m/>
    <m/>
    <m/>
    <m/>
    <m/>
    <m/>
  </r>
  <r>
    <n v="452"/>
    <x v="451"/>
    <s v="00017610-2023"/>
    <s v="MAYO"/>
    <d v="2023-05-25T00:00:00"/>
    <d v="2023-05-25T00:00:00"/>
    <m/>
    <s v=""/>
    <s v=""/>
    <s v=""/>
    <s v="Otorgar a la empresa TINKA RESOURCES S.A.C., autorización para realizar las actividades de colecta de recursos hidrobiológicos conforme al plan de trabajo denominado: Monitoreo Hidrobiológico del Proyecto de Exploración Minera Ayawilca"/>
    <s v="DECHDI"/>
    <m/>
    <m/>
    <m/>
    <x v="0"/>
    <m/>
    <x v="0"/>
    <m/>
    <m/>
    <m/>
    <m/>
    <m/>
    <s v="X"/>
    <m/>
    <m/>
    <m/>
    <m/>
    <m/>
    <m/>
    <m/>
    <m/>
    <m/>
    <m/>
    <m/>
    <m/>
    <m/>
    <m/>
    <m/>
  </r>
  <r>
    <n v="453"/>
    <x v="452"/>
    <s v="00030059-2023"/>
    <s v="MAYO"/>
    <d v="2023-05-25T00:00:00"/>
    <d v="2023-05-25T00:00:00"/>
    <m/>
    <s v=""/>
    <s v=""/>
    <s v=""/>
    <s v="Modificar la autorización del plan de trabajo denominado: Linea Base Hidrobiológica para la Modificación del Estudio de Impacto Ambiental de la Unidad Minera Ilo"/>
    <s v="DECHDI"/>
    <m/>
    <m/>
    <m/>
    <x v="7"/>
    <s v="MODFICACION DE PLAN DE TRABAJO DE COLECTA"/>
    <x v="1"/>
    <m/>
    <m/>
    <m/>
    <m/>
    <m/>
    <s v="X"/>
    <m/>
    <m/>
    <m/>
    <m/>
    <m/>
    <m/>
    <m/>
    <m/>
    <m/>
    <m/>
    <m/>
    <m/>
    <m/>
    <m/>
    <m/>
  </r>
  <r>
    <n v="454"/>
    <x v="453"/>
    <s v="00029987-2023"/>
    <s v="MAYO"/>
    <d v="2023-05-25T00:00:00"/>
    <d v="2023-05-25T00:00:00"/>
    <m/>
    <s v=""/>
    <s v=""/>
    <s v=""/>
    <s v="Levantar la suspensión del permiso de pesca de menor escala otorgado a favor de MARIO NATIVIDAD JAHUIRA CRUZ y JUANA ARIAS DE JAHUIRA a través de la Resolución Directoral 387-2013-PRODUCE/DGCHD, adecuado por Resolución Directoral 442-2017-PRODUCE/DGPCHDI, para operar la embarcación pesquera HELENA con matrícula IO-20930-BM, dispuesta mediante Resolución Directoral 00176-2021-PRODUCE/DGPCHDI. "/>
    <s v="DECHDI"/>
    <s v="MENOR ESCALA"/>
    <m/>
    <s v="MENOR ESCALA"/>
    <x v="25"/>
    <m/>
    <x v="1"/>
    <m/>
    <m/>
    <m/>
    <m/>
    <s v="X"/>
    <m/>
    <m/>
    <m/>
    <m/>
    <m/>
    <m/>
    <m/>
    <m/>
    <m/>
    <m/>
    <m/>
    <m/>
    <s v="X"/>
    <m/>
    <m/>
    <m/>
  </r>
  <r>
    <n v="455"/>
    <x v="454"/>
    <s v="00014476-2023"/>
    <s v="MAYO"/>
    <d v="2023-05-25T00:00:00"/>
    <d v="2023-05-25T00:00:00"/>
    <m/>
    <s v=""/>
    <s v=""/>
    <s v=""/>
    <s v="Otorgar a la empresa MINERA BOROO MISQUICHILCA S.A., autorización para realizar las actividades de colecta de recursos hidrobiológicos conforme al plan de trabajo denominado: Estudios hidrobiológicos para la línea base hidrobiológica para la Segunda Modificación de la Declaración de Impacto Ambiental - Segunda MDIA - del Proyecto de Exploración Minera La Capilla"/>
    <s v="DECHDI"/>
    <m/>
    <m/>
    <m/>
    <x v="0"/>
    <m/>
    <x v="0"/>
    <m/>
    <m/>
    <m/>
    <m/>
    <m/>
    <s v="X"/>
    <m/>
    <m/>
    <m/>
    <m/>
    <m/>
    <m/>
    <m/>
    <m/>
    <m/>
    <m/>
    <m/>
    <m/>
    <m/>
    <m/>
    <m/>
  </r>
  <r>
    <n v="456"/>
    <x v="455"/>
    <s v="00016987-2023"/>
    <s v="MAYO"/>
    <d v="2023-05-25T00:00:00"/>
    <d v="2023-05-25T00:00:00"/>
    <m/>
    <s v=""/>
    <s v=""/>
    <s v=""/>
    <s v="Modificar la autorización del plan de trabajo denominado: Modificación del Estudio de Impacto Ambiental Detallado de la Unidad Minera Nueva Acumulación Quenamari San Rafael"/>
    <s v="DECHDI"/>
    <m/>
    <m/>
    <m/>
    <x v="7"/>
    <s v="MODFICACION DE PLAN DE TRABAJO DE COLECTA"/>
    <x v="1"/>
    <m/>
    <m/>
    <m/>
    <m/>
    <m/>
    <s v="X"/>
    <m/>
    <m/>
    <m/>
    <m/>
    <m/>
    <m/>
    <m/>
    <m/>
    <m/>
    <m/>
    <m/>
    <m/>
    <m/>
    <m/>
    <m/>
  </r>
  <r>
    <n v="457"/>
    <x v="456"/>
    <s v="00016907-2023"/>
    <s v="MAYO"/>
    <d v="2023-05-25T00:00:00"/>
    <d v="2023-05-25T00:00:00"/>
    <m/>
    <s v=""/>
    <s v=""/>
    <s v=""/>
    <s v="Otorgar a el GOBIERNO REGIONAL AYACUCHO, autorización para realizar las actividades de colecta de recursos hidrobiológicos conforme al plan de trabajo denominado: Estudio de Impacto Ambiental Semi Detallado del proyecto: Creación del puente interregional Sivia Pichari y accesos, localizado en el distrito de Pichari provincia de la Convención departamento de Ayacucho"/>
    <s v="DECHDI"/>
    <m/>
    <m/>
    <m/>
    <x v="0"/>
    <m/>
    <x v="0"/>
    <m/>
    <m/>
    <m/>
    <m/>
    <m/>
    <s v="X"/>
    <m/>
    <m/>
    <m/>
    <m/>
    <m/>
    <m/>
    <m/>
    <m/>
    <m/>
    <m/>
    <m/>
    <m/>
    <m/>
    <m/>
    <m/>
  </r>
  <r>
    <n v="458"/>
    <x v="457"/>
    <s v="00029212-2023"/>
    <s v="MAYO"/>
    <d v="2023-05-26T00:00:00"/>
    <d v="2023-05-26T00:00:00"/>
    <n v="14044"/>
    <s v="ZAIDA ISABEL"/>
    <s v="PL-14044-CM"/>
    <s v="JEHOVA ES LUZ DEL MUNDO S.A.C"/>
    <s v="Artículo 1.- Aceptar la renuncia formulada por la empresa JEHOVA ES LUZ DEL MUNDO S.A.C., a la extracción del recurso Anchoveta con destino al consumo humano directo y del recurso Sardina con destino al consumo humano directo e indirecto, comprendidos en el permiso de pesca para operar la embarcación pesquera ZAIDA ISABEL con matrícula PL-14044-CM. _x000a_Artículo 2.- Aprobar a favor de la empresa JEHOVA ES LUZ DEL MUNDO S.A.C. el cambio de titular del permiso de pesca para operar la embarcación pesquera ZAIDA ISABEL con matrícula PL-14044-CM y 35.0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_x000a_Artículo 3.- En mérito al cambio de titular del permiso de pesca a que se refiere el artículo 2 de la presente resolución, la titular del permiso de pesca de la embarcación pesquera ZAIDA ISABEL con matrícula PL-14044-CM y 35.00 m3 de capacidad de bodega, deberá cumplir las disposiciones normativas vigentes en lo correspondiente al desarrollo de las actividades pesqueras previas a su procesamiento. _x000a_Artículo 4.- Dejar sin efecto la titularidad del permiso de pesca otorgado a favor de la señora ZAIDA XIOMARA BERNAL HUAMANCHUMO, a través de la Resolución Directoral N° 566-2010-PRODUCE/DGEPP, para operar la embarcación pesquera ZAIDA ISABEL con matrícula PL-14044-CM. _x000a_Artículo 5.- Excluir a la señora ZAIDA XIOMARA BERNAL HUAMANCHUMO, de los listados a que se refiere el artículo 14 del Reglamento de la Ley General de Pesca; y, el Anexo II de la Resolución Ministerial N° 347-2011- PRODUCE, a fin de incluir en su lugar a la empresa JEHOVA ES LUZ DEL MUNDO S.A.C., como titular del permiso de pesca para operar la embarcación pesquera ZAIDA ISABEL con matrícula PL-14044-CM. _x000a_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m/>
    <x v="0"/>
    <s v=" - "/>
    <m/>
    <m/>
    <m/>
    <s v="X"/>
    <m/>
    <s v="X"/>
    <m/>
    <m/>
    <m/>
    <m/>
    <m/>
    <m/>
    <m/>
    <m/>
    <m/>
    <m/>
    <m/>
    <m/>
    <m/>
    <m/>
  </r>
  <r>
    <n v="459"/>
    <x v="458"/>
    <s v="00027808-2023"/>
    <s v="MAYO"/>
    <d v="2023-05-26T00:00:00"/>
    <d v="2023-05-26T00:00:00"/>
    <m/>
    <s v=""/>
    <s v=""/>
    <s v=""/>
    <s v="DESESTIMAR el recurso de reconsideración formulado por la empresa PESQUERA VIOMAR S.A.C. "/>
    <s v="DECHDI"/>
    <m/>
    <m/>
    <m/>
    <x v="10"/>
    <s v="RECONSIDERACION"/>
    <x v="1"/>
    <m/>
    <s v="DESESTIMAR"/>
    <m/>
    <m/>
    <s v="X"/>
    <m/>
    <m/>
    <m/>
    <m/>
    <m/>
    <m/>
    <m/>
    <m/>
    <m/>
    <m/>
    <m/>
    <m/>
    <m/>
    <m/>
    <m/>
    <m/>
  </r>
  <r>
    <n v="460"/>
    <x v="459"/>
    <s v="00012722-2023"/>
    <s v="MAYO"/>
    <d v="2023-05-26T00:00:00"/>
    <d v="2023-05-26T00:00:00"/>
    <m/>
    <s v=""/>
    <s v=""/>
    <s v=""/>
    <s v="Declarar como NO PRESENTADA la solicitud de autorización para realizar las actividades de colecta de recursos hidrobiológicos presentada por la empresa CIA MINERA PODEROSA S A "/>
    <s v="DECHDI"/>
    <m/>
    <m/>
    <m/>
    <x v="0"/>
    <m/>
    <x v="1"/>
    <m/>
    <s v="DECLARAR COMO NO PRESENTADA"/>
    <m/>
    <m/>
    <m/>
    <s v="X"/>
    <m/>
    <s v="X"/>
    <m/>
    <m/>
    <m/>
    <m/>
    <m/>
    <m/>
    <m/>
    <m/>
    <m/>
    <m/>
    <m/>
    <m/>
    <m/>
  </r>
  <r>
    <n v="461"/>
    <x v="460"/>
    <s v="00021038-2023"/>
    <s v="MAYO"/>
    <d v="2023-05-26T00:00:00"/>
    <d v="2023-05-26T00:00:00"/>
    <m/>
    <s v=""/>
    <s v=""/>
    <s v=""/>
    <s v="Declarar como NO PRESENTADA la solicitud de autorización para realizar las actividades de colecta de recursos hidrobiológicos presentada por el PLAN COPESCO NACIONAL "/>
    <s v="DECHDI"/>
    <m/>
    <m/>
    <m/>
    <x v="0"/>
    <m/>
    <x v="1"/>
    <m/>
    <s v="DECLARAR COMO NO PRESENTADA"/>
    <m/>
    <m/>
    <m/>
    <s v="X"/>
    <m/>
    <s v="X"/>
    <m/>
    <m/>
    <m/>
    <m/>
    <m/>
    <m/>
    <m/>
    <m/>
    <m/>
    <m/>
    <m/>
    <m/>
    <m/>
  </r>
  <r>
    <n v="462"/>
    <x v="461"/>
    <s v="00017751-2023"/>
    <s v="MAYO"/>
    <d v="2023-05-26T00:00:00"/>
    <d v="2023-05-26T00:00:00"/>
    <n v="19884"/>
    <s v="DON ROLO I"/>
    <s v="PL-19884-CM"/>
    <s v="INURRITEGUI BERNAL MARIA ALINA ;JAIME PE? WILMER FAUSTINO"/>
    <s v="Aceptar la renuncia formulada por la empresa MEGUI INVESTMENT S.A.C., al permiso de pesca para operar la embarcación pesquera DON ROLO I con matrícula PL-19884-PM, en el extremo referido a la extracción del recurso Sardina con destino al consumo humano indirecto."/>
    <s v="DECHDI"/>
    <m/>
    <m/>
    <m/>
    <x v="8"/>
    <m/>
    <x v="1"/>
    <m/>
    <s v="ACEPTAR RENUNCIA"/>
    <m/>
    <m/>
    <s v="X"/>
    <m/>
    <m/>
    <m/>
    <m/>
    <m/>
    <m/>
    <m/>
    <m/>
    <m/>
    <m/>
    <m/>
    <m/>
    <m/>
    <m/>
    <m/>
    <m/>
  </r>
  <r>
    <n v="463"/>
    <x v="462"/>
    <s v="00029794-2023"/>
    <s v="MAYO"/>
    <d v="2023-05-29T00:00:00"/>
    <d v="2023-05-29T00:00:00"/>
    <n v="23534"/>
    <s v="HELENA II"/>
    <s v="IO-23534-CM"/>
    <s v="ARIAS DE JAHUIRA JUANA ;JAHUIRA CRUZ MARIO NATIVIDAD"/>
    <s v="Levantar la suspensión del permiso de pesca de menor escala otorgado a favor de MARIO NATIVIDAD JAHUIRA CRUZ y JUANA ARIAS DE JAHUIRA a través de la Resolución Directoral N° 395-2013-PRODUCE/DGCHD, adecuado por Resolución Directoral N° 423-2017-PRODUCE/DGPCHDI, para operar la embarcación pesquera HELENA II con matrícula IO-23534-CM, dispuesta mediante Resolución Directoral N° 00192-2021-PRODUCE/DGPCHDI."/>
    <s v="DECHDI"/>
    <s v="MENOR ESCALA"/>
    <m/>
    <s v="MENOR ESCALA"/>
    <x v="25"/>
    <m/>
    <x v="1"/>
    <m/>
    <m/>
    <m/>
    <m/>
    <s v="X"/>
    <m/>
    <m/>
    <m/>
    <m/>
    <m/>
    <m/>
    <m/>
    <m/>
    <m/>
    <m/>
    <m/>
    <m/>
    <s v="X"/>
    <m/>
    <m/>
    <m/>
  </r>
  <r>
    <n v="464"/>
    <x v="463"/>
    <s v="00015947-2023"/>
    <s v="MAYO"/>
    <d v="2023-05-29T00:00:00"/>
    <d v="2023-05-29T00:00:00"/>
    <m/>
    <s v=""/>
    <s v=""/>
    <s v=""/>
    <s v="Declarar la CADUCIDAD de la autorización de incremento de flota otorgada por Resolución Directoral 104-2019-PRODUCE/DGPCHDI"/>
    <s v="DECHDI"/>
    <m/>
    <m/>
    <m/>
    <x v="9"/>
    <s v="CADUCIDAD"/>
    <x v="1"/>
    <m/>
    <m/>
    <m/>
    <m/>
    <s v="X"/>
    <m/>
    <m/>
    <m/>
    <m/>
    <m/>
    <m/>
    <m/>
    <m/>
    <m/>
    <m/>
    <m/>
    <m/>
    <m/>
    <m/>
    <m/>
    <m/>
  </r>
  <r>
    <n v="465"/>
    <x v="464"/>
    <s v="00004977-2023"/>
    <s v="MAYO"/>
    <d v="2023-05-30T00:00:00"/>
    <d v="2023-05-30T00:00:00"/>
    <m/>
    <s v=""/>
    <s v=""/>
    <s v=""/>
    <s v="OTORGAR a favor de la empresa PESQUERA JUANITA S.R.L., la autorización de instalación de una planta de procesamiento pesquero para la producción de enlatado, con una capacidad de 480 cajas/turno, en el Establecimiento Industrial Pesquero de congelado y harina residual accesoria y complementaria de productos hidrobiológicos"/>
    <s v="DPCHDI"/>
    <m/>
    <m/>
    <m/>
    <x v="5"/>
    <m/>
    <x v="0"/>
    <m/>
    <m/>
    <m/>
    <m/>
    <m/>
    <m/>
    <s v="X"/>
    <m/>
    <s v="X"/>
    <m/>
    <m/>
    <m/>
    <m/>
    <m/>
    <m/>
    <m/>
    <m/>
    <m/>
    <m/>
    <m/>
    <m/>
  </r>
  <r>
    <n v="466"/>
    <x v="465"/>
    <s v="00015787-2021"/>
    <s v="MAYO"/>
    <d v="2023-05-30T00:00:00"/>
    <d v="2023-05-30T00:00:00"/>
    <m/>
    <s v=""/>
    <s v=""/>
    <s v=""/>
    <s v="Aceptar el desistimiento formulado por la empresa PESQUERA HAYDUK S.A.,  respecto a la solicitud de modificación de los artículos 2 y 6 de su licencia de operación aprobada mediante Resolución Directoral 303-2011-PRODUCE/DGEPP"/>
    <s v="DPCHDI"/>
    <m/>
    <m/>
    <m/>
    <x v="17"/>
    <m/>
    <x v="1"/>
    <m/>
    <s v="ACEPTAR DESISTIMIENTO"/>
    <m/>
    <m/>
    <m/>
    <m/>
    <m/>
    <m/>
    <m/>
    <m/>
    <m/>
    <m/>
    <m/>
    <m/>
    <m/>
    <m/>
    <m/>
    <m/>
    <m/>
    <m/>
    <m/>
  </r>
  <r>
    <n v="467"/>
    <x v="466"/>
    <s v="00013616-2023"/>
    <s v="MAYO"/>
    <d v="2023-05-30T00:00:00"/>
    <d v="2023-05-30T00:00:00"/>
    <m/>
    <s v=""/>
    <s v=""/>
    <s v=""/>
    <s v="Otorgar a favor de la empresa INVERSIONES GUIAME MADRE MIA S.A.C., permiso de pesca para operar la embarcación pesquera GUIAME MADRE MIA con matrícula PT-68661-PM y 83.17 m3 de capacidad de bodega, para la extracción del recurso Anchoveta y Sardina con destino al consumo humano indirecto, en virtud de la ejecución de la autorización de incremento de flota otorgada mediante Resolución Directoral N° 00558-2021- PRODUCE/DGPCHDI. "/>
    <s v="DECHDI"/>
    <m/>
    <m/>
    <m/>
    <x v="8"/>
    <m/>
    <x v="0"/>
    <m/>
    <m/>
    <m/>
    <m/>
    <s v="X"/>
    <m/>
    <s v="X"/>
    <m/>
    <m/>
    <m/>
    <m/>
    <m/>
    <m/>
    <m/>
    <m/>
    <m/>
    <m/>
    <m/>
    <m/>
    <m/>
    <m/>
  </r>
  <r>
    <n v="468"/>
    <x v="467"/>
    <s v="00025436-2023"/>
    <s v="MAYO"/>
    <d v="2023-05-31T00:00:00"/>
    <d v="2023-05-31T00:00:00"/>
    <m/>
    <s v=""/>
    <s v=""/>
    <s v=""/>
    <s v="Aprobar el Plan Interno de Gestión de la DGPCHDI 2023 - Actualizado a mayo 2023 - que obra en anexo y forma parte integrante de la presente Resolución Directoral. "/>
    <s v="DGPCHDI"/>
    <m/>
    <m/>
    <m/>
    <x v="14"/>
    <s v="Plan Interno de Gestión de la DGPCHDI 2023"/>
    <x v="1"/>
    <m/>
    <m/>
    <m/>
    <m/>
    <m/>
    <m/>
    <m/>
    <m/>
    <m/>
    <m/>
    <m/>
    <m/>
    <m/>
    <m/>
    <m/>
    <m/>
    <m/>
    <m/>
    <m/>
    <m/>
    <m/>
  </r>
  <r>
    <n v="469"/>
    <x v="468"/>
    <s v="00046796-2018"/>
    <s v="MAYO"/>
    <d v="2023-05-31T00:00:00"/>
    <d v="2023-05-31T00:00:00"/>
    <m/>
    <s v=""/>
    <s v=""/>
    <s v=""/>
    <s v="Desestimar el recurso de reconsideración formulado por el señor LUCIO LOAIZA MORA"/>
    <s v="DECHDI"/>
    <m/>
    <m/>
    <s v="MENOR ESCALA"/>
    <x v="8"/>
    <s v="RECONSIDERACION"/>
    <x v="1"/>
    <m/>
    <s v="DESESTIMAR"/>
    <m/>
    <m/>
    <s v="X"/>
    <m/>
    <m/>
    <m/>
    <m/>
    <m/>
    <m/>
    <m/>
    <m/>
    <m/>
    <m/>
    <m/>
    <m/>
    <s v="X"/>
    <m/>
    <m/>
    <m/>
  </r>
  <r>
    <n v="470"/>
    <x v="469"/>
    <s v="00036589-2023"/>
    <s v="MAYO"/>
    <d v="2023-05-31T00:00:00"/>
    <d v="2023-05-31T00:00:00"/>
    <m/>
    <s v=""/>
    <s v=""/>
    <s v=""/>
    <s v="SUSPENDER por única vez, los efectos de la Resolución Directoral 189-98-PE/DNPP modificada por Resolución Directoral 906-2009-PRODUCE/DGEPP, otorgada a la empresa PESQUERA HAYDUK S.A"/>
    <s v="DPCHDI"/>
    <m/>
    <m/>
    <m/>
    <x v="23"/>
    <m/>
    <x v="1"/>
    <m/>
    <m/>
    <m/>
    <m/>
    <m/>
    <m/>
    <s v="X"/>
    <m/>
    <s v="X"/>
    <m/>
    <m/>
    <m/>
    <m/>
    <m/>
    <m/>
    <m/>
    <m/>
    <m/>
    <m/>
    <m/>
    <m/>
  </r>
  <r>
    <n v="471"/>
    <x v="470"/>
    <s v="00079043-2013"/>
    <s v="MAYO"/>
    <d v="2023-05-31T00:00:00"/>
    <d v="2023-05-31T00:00:00"/>
    <m/>
    <s v=""/>
    <s v=""/>
    <s v=""/>
    <s v="Declarar la conclusión del procedimiento recursivo de reconsideración sin pronunciamiento sobre el fondo, formulado por el señor BADONY GALINDO PAZO LLENQUE, contra la Resolución Directoral 169-2013-PRODUCE/DGCHD"/>
    <s v="DECHDI"/>
    <m/>
    <m/>
    <s v="MENOR ESCALA"/>
    <x v="8"/>
    <s v="RECONSIDERACION"/>
    <x v="1"/>
    <m/>
    <m/>
    <m/>
    <m/>
    <s v="X"/>
    <m/>
    <m/>
    <m/>
    <m/>
    <m/>
    <m/>
    <m/>
    <m/>
    <s v="x"/>
    <m/>
    <m/>
    <s v="x"/>
    <m/>
    <m/>
    <m/>
    <m/>
  </r>
  <r>
    <n v="472"/>
    <x v="471"/>
    <s v="00019506-2023"/>
    <s v="JUNIO"/>
    <d v="2023-06-01T00:00:00"/>
    <d v="2023-06-01T00:00:00"/>
    <m/>
    <s v=""/>
    <s v=""/>
    <s v=""/>
    <s v="Declarar la caducidad de la autorización de incremento de flota otorgada por Resolución Directoral 615-2021-PRODUCE/DGPCHDI - PESQUERA VIOMAR S.A.C."/>
    <s v="DECHDI"/>
    <m/>
    <m/>
    <m/>
    <x v="9"/>
    <s v="CADUCIDAD"/>
    <x v="1"/>
    <m/>
    <m/>
    <m/>
    <m/>
    <s v="X"/>
    <m/>
    <m/>
    <m/>
    <m/>
    <m/>
    <m/>
    <m/>
    <m/>
    <m/>
    <m/>
    <m/>
    <m/>
    <m/>
    <m/>
    <m/>
    <m/>
  </r>
  <r>
    <n v="473"/>
    <x v="472"/>
    <s v="00036970-2023"/>
    <s v="JUNIO"/>
    <d v="2023-06-01T00:00:00"/>
    <d v="2023-06-01T00:00:00"/>
    <m/>
    <s v=""/>
    <s v=""/>
    <s v=""/>
    <s v="Declarar que la solicitud de ampliación del plazo para la ejecución de la autorización de incremento de flota ha sido aprobada automáticamente - CORPORACION DON ELVIS S.A.C., "/>
    <s v="DECHDI"/>
    <m/>
    <m/>
    <m/>
    <x v="10"/>
    <m/>
    <x v="0"/>
    <m/>
    <m/>
    <m/>
    <m/>
    <s v="X"/>
    <m/>
    <m/>
    <m/>
    <m/>
    <m/>
    <m/>
    <m/>
    <m/>
    <m/>
    <m/>
    <m/>
    <m/>
    <m/>
    <m/>
    <m/>
    <m/>
  </r>
  <r>
    <n v="474"/>
    <x v="473"/>
    <s v="00019288-2023"/>
    <s v="JUNIO"/>
    <d v="2023-06-01T00:00:00"/>
    <d v="2023-06-01T00:00:00"/>
    <m/>
    <s v=""/>
    <s v=""/>
    <s v=""/>
    <s v="Declarar la caducidad de la autorización de incremento de flota otorgada por Resolución Directoral 00149-2020-PRODUCE/DGPCHDI, ampliada en su plazo mediante la Resolución Directoral 00106-2021-PRODUCE/DGPCHDI, en concordancia con lo dispuesto en el subnumeral 37.1.6 del numeral 37.1 del artículo 37 del Reglamento de la Ley General de Pesca"/>
    <s v="DECHDI"/>
    <m/>
    <m/>
    <m/>
    <x v="9"/>
    <s v="CADUCIDAD"/>
    <x v="1"/>
    <m/>
    <m/>
    <m/>
    <m/>
    <s v="X"/>
    <m/>
    <m/>
    <m/>
    <m/>
    <m/>
    <m/>
    <m/>
    <m/>
    <m/>
    <m/>
    <m/>
    <m/>
    <m/>
    <m/>
    <m/>
    <m/>
  </r>
  <r>
    <n v="475"/>
    <x v="474"/>
    <s v="00037509-2023"/>
    <s v="JUNIO"/>
    <d v="2023-06-02T00:00:00"/>
    <d v="2023-06-02T00:00:00"/>
    <m/>
    <s v=""/>
    <s v=""/>
    <s v=""/>
    <s v="DECLARAR que la solicitud de renovación del permiso de pesca otorgado mediante Resolución Directoral 00081-2023-PRODUCE/DGPCHDI para operar la embarcación pesquera de bandera extranjera denominada PACIFIC TUNA con matrícula P-04-00942, presentada por la empresa PESCAPECES S.A., ha sido aprobada con su sola presentación, renovándose el citado permiso del 2 de junio al 2 de julio del 2023."/>
    <s v="DECHDI"/>
    <s v="CHD"/>
    <s v="ATUN"/>
    <s v="buque de la CIAT"/>
    <x v="19"/>
    <m/>
    <x v="0"/>
    <m/>
    <m/>
    <m/>
    <m/>
    <s v="X"/>
    <s v="X"/>
    <m/>
    <m/>
    <m/>
    <m/>
    <m/>
    <m/>
    <m/>
    <m/>
    <m/>
    <m/>
    <m/>
    <m/>
    <m/>
    <m/>
    <m/>
  </r>
  <r>
    <n v="476"/>
    <x v="475"/>
    <s v="00024959-2023"/>
    <s v="JUNIO"/>
    <d v="2023-06-02T00:00:00"/>
    <d v="2023-06-02T00:00:00"/>
    <m/>
    <s v=""/>
    <s v=""/>
    <s v=""/>
    <s v="Otorgar a favor de los señores ANA VIOLETA SABA BOLO y MANUEL NICANOR ALVAREZ SABA, permiso de pesca para operar la embarcación pesquera JHONNY MANUELITO II con matrícula CO-68747-PM y 75.03 m3 de capacidad de bodega, para la extracción del recurso Anchoveta con destino al consumo humano indirecto, en virtud de la ejecución de la autorización de incremento de flota otorgada mediante Resolución Directoral Nº 564-2020-PRODUCE/DGPCHDI, ampliada en su plazo de ejecución con la Resolución Directoral Nº 234-2022-PRODUCE/DGPCHDI. "/>
    <s v="DECHDI"/>
    <m/>
    <m/>
    <m/>
    <x v="8"/>
    <m/>
    <x v="0"/>
    <m/>
    <m/>
    <m/>
    <m/>
    <s v="X"/>
    <m/>
    <s v="X"/>
    <m/>
    <m/>
    <m/>
    <m/>
    <m/>
    <m/>
    <m/>
    <m/>
    <m/>
    <m/>
    <m/>
    <m/>
    <m/>
    <m/>
  </r>
  <r>
    <n v="477"/>
    <x v="476"/>
    <s v="00026336-2023"/>
    <s v="JUNIO"/>
    <d v="2023-06-02T00:00:00"/>
    <d v="2023-06-02T00:00:00"/>
    <m/>
    <s v=""/>
    <s v=""/>
    <s v=""/>
    <s v="Aprobar el Listado de Asignación de Límites Máximos de Captura por Embarcación de la Zona Norte-Centro para la extracción del recurso Anchoveta, correspondiente a la Primera Temporada de Pesca de Anchoveta del año 2023 de la Zona Norte-Centro, establecida mediante Resolución Ministerial 00191-2023-PRODUCE, el mismo que se adjunta a la presente resolución"/>
    <s v="DECHDI"/>
    <m/>
    <m/>
    <m/>
    <x v="26"/>
    <s v="Primera Temporada de Pesca de Anchoveta del año 2023 de la Zona Norte-Centro"/>
    <x v="1"/>
    <m/>
    <m/>
    <m/>
    <m/>
    <m/>
    <m/>
    <m/>
    <m/>
    <m/>
    <m/>
    <m/>
    <m/>
    <m/>
    <m/>
    <m/>
    <m/>
    <m/>
    <m/>
    <m/>
    <m/>
    <m/>
  </r>
  <r>
    <n v="478"/>
    <x v="477"/>
    <s v="00032667-2023"/>
    <s v="JUNIO"/>
    <d v="2023-06-05T00:00:00"/>
    <d v="2023-06-05T00:00:00"/>
    <m/>
    <s v=""/>
    <s v=""/>
    <s v=""/>
    <s v="APROBAR por única vez la ampliación del plazo de la autorización de instalación, presentada por la empresa ESMERALDA CORP S.A.C"/>
    <s v="DPCHDI"/>
    <m/>
    <m/>
    <m/>
    <x v="22"/>
    <m/>
    <x v="0"/>
    <m/>
    <m/>
    <m/>
    <m/>
    <m/>
    <m/>
    <s v="X"/>
    <m/>
    <s v="X"/>
    <m/>
    <m/>
    <m/>
    <m/>
    <m/>
    <m/>
    <m/>
    <m/>
    <m/>
    <m/>
    <m/>
    <m/>
  </r>
  <r>
    <n v="479"/>
    <x v="478"/>
    <s v="00020944-2023"/>
    <s v="JUNIO"/>
    <d v="2023-06-06T00:00:00"/>
    <d v="2023-06-06T00:00:00"/>
    <m/>
    <s v=""/>
    <s v=""/>
    <s v=""/>
    <s v="Otorgar a la empresa SEDAPAR S.A., autorización para realizar las actividades de colecta de recursos hidrobiológicos conforme al plan de trabajo denominado Evaluación de línea base hidrobiológica del río Chili para la modificación del estudio de impacto ambiental detallado del proyecto Ampliación y Mejoramiento del Sistema de Emisores y Tratamiento de Aguas Residuales de Arequipa Metropolitana Planta de Tratamiento de Aguas Residuales La Enlozada"/>
    <s v="DECHDI"/>
    <m/>
    <m/>
    <m/>
    <x v="0"/>
    <m/>
    <x v="0"/>
    <m/>
    <m/>
    <m/>
    <m/>
    <m/>
    <s v="X"/>
    <m/>
    <m/>
    <m/>
    <m/>
    <m/>
    <m/>
    <m/>
    <m/>
    <m/>
    <m/>
    <m/>
    <m/>
    <m/>
    <m/>
    <m/>
  </r>
  <r>
    <n v="480"/>
    <x v="479"/>
    <s v="00031164-2023"/>
    <s v="JUNIO"/>
    <d v="2023-06-06T00:00:00"/>
    <d v="2023-06-06T00:00:00"/>
    <m/>
    <s v=""/>
    <s v=""/>
    <s v=""/>
    <s v="DECLARAR que la solicitud de renovación del permiso de pesca otorgado mediante Resolución Directoral 00653-2022-PRODUCE rectificada mediante Resolución Directoral 00146-2023-PRODUCE/DGPCHDI, para operar la embarcación pesquera de bandera extranjera denominada NATALY con matrícula P-00-00759, presentada por la empresa SENZER S.A., ha sido aprobada con su sola presentación, renovándose el citado permiso del 7 de mayo al 7 de julio del 2023. "/>
    <s v="DECHDI"/>
    <s v="CHD"/>
    <s v="ATUN"/>
    <s v="buque de la CIAT"/>
    <x v="19"/>
    <m/>
    <x v="0"/>
    <m/>
    <m/>
    <m/>
    <m/>
    <s v="X"/>
    <s v="X"/>
    <m/>
    <m/>
    <m/>
    <m/>
    <m/>
    <m/>
    <m/>
    <m/>
    <m/>
    <m/>
    <m/>
    <m/>
    <m/>
    <m/>
    <m/>
  </r>
  <r>
    <n v="481"/>
    <x v="480"/>
    <s v="00020900-2023"/>
    <s v="JUNIO"/>
    <d v="2023-06-07T00:00:00"/>
    <d v="2023-06-07T00:00:00"/>
    <m/>
    <s v=""/>
    <s v=""/>
    <s v=""/>
    <s v="Otorgar al señor ERMED ROEL SILVA AGIP, autorización para realizar las actividades de colecta de recursos hidrobiológicos "/>
    <s v="DECHDI"/>
    <m/>
    <m/>
    <m/>
    <x v="0"/>
    <m/>
    <x v="0"/>
    <m/>
    <m/>
    <m/>
    <m/>
    <m/>
    <s v="X"/>
    <m/>
    <m/>
    <m/>
    <m/>
    <m/>
    <m/>
    <m/>
    <m/>
    <m/>
    <m/>
    <m/>
    <m/>
    <m/>
    <m/>
    <m/>
  </r>
  <r>
    <n v="482"/>
    <x v="481"/>
    <s v="00004346-2023"/>
    <s v="JUNIO"/>
    <d v="2023-06-07T00:00:00"/>
    <d v="2023-06-07T00:00:00"/>
    <m/>
    <s v=""/>
    <s v=""/>
    <s v=""/>
    <s v="Otorgar a favor de la ciudadana JUDITH SHIRLEY LUDEÑA SEMINARIO, la Autorización para efectuar investigación pesquera especializada sin uso de embarcación."/>
    <s v="DECHDI"/>
    <m/>
    <m/>
    <m/>
    <x v="2"/>
    <m/>
    <x v="0"/>
    <m/>
    <m/>
    <m/>
    <m/>
    <m/>
    <s v="X"/>
    <m/>
    <s v="X"/>
    <m/>
    <m/>
    <m/>
    <m/>
    <m/>
    <m/>
    <m/>
    <m/>
    <m/>
    <m/>
    <m/>
    <m/>
    <m/>
  </r>
  <r>
    <n v="483"/>
    <x v="482"/>
    <s v="00013727-2023"/>
    <s v="JUNIO"/>
    <d v="2023-06-07T00:00:00"/>
    <d v="2023-06-07T00:00:00"/>
    <m/>
    <s v=""/>
    <s v=""/>
    <s v=""/>
    <s v="Otorgar a la empresa SAVIA PERU S.A., autorización para realizar las actividades de colecta de recursos hidrobiológicos"/>
    <s v="DECHDI"/>
    <m/>
    <m/>
    <m/>
    <x v="0"/>
    <m/>
    <x v="0"/>
    <m/>
    <m/>
    <m/>
    <m/>
    <m/>
    <s v="X"/>
    <m/>
    <m/>
    <m/>
    <m/>
    <m/>
    <m/>
    <m/>
    <m/>
    <m/>
    <m/>
    <m/>
    <m/>
    <m/>
    <m/>
    <m/>
  </r>
  <r>
    <n v="484"/>
    <x v="483"/>
    <s v="00020370-2023"/>
    <s v="JUNIO"/>
    <d v="2023-06-07T00:00:00"/>
    <d v="2023-06-07T00:00:00"/>
    <m/>
    <s v=""/>
    <s v=""/>
    <s v=""/>
    <s v="Otorgar a la empresa KANAY S.A.C., autorización para realizar las actividades de colecta de recursos hidrobiológicos "/>
    <s v="DECHDI"/>
    <m/>
    <m/>
    <m/>
    <x v="0"/>
    <m/>
    <x v="0"/>
    <m/>
    <m/>
    <m/>
    <m/>
    <m/>
    <s v="X"/>
    <m/>
    <m/>
    <m/>
    <m/>
    <m/>
    <m/>
    <m/>
    <m/>
    <m/>
    <m/>
    <m/>
    <m/>
    <m/>
    <m/>
    <m/>
  </r>
  <r>
    <n v="485"/>
    <x v="484"/>
    <s v="00030608-2023"/>
    <s v="JUNIO"/>
    <d v="2023-06-07T00:00:00"/>
    <d v="2023-06-07T00:00:00"/>
    <m/>
    <s v=""/>
    <s v=""/>
    <s v=""/>
    <s v="Artículo 1.- Declarar IMPROCEDENTE la solicitud de autorización para efectuar el proyecto de investigación denominado: “POTENCIAL DE MACROALGAS DEL SUR DE PERÚ PARA LA OBTENCION DE SUBPRODUCTOS: UN ESTUDIO SOSTENIBLE”, presentada por el señor PAUL MARTIN BALTAZAR GUERRERO mediante escrito con registro N° 00030608- 2023,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s v="DECHDI"/>
    <m/>
    <m/>
    <m/>
    <x v="2"/>
    <m/>
    <x v="1"/>
    <m/>
    <s v="DECLARAR IMPROCEDENTE"/>
    <m/>
    <m/>
    <m/>
    <s v="X"/>
    <m/>
    <s v="X"/>
    <m/>
    <m/>
    <m/>
    <m/>
    <m/>
    <m/>
    <m/>
    <m/>
    <m/>
    <m/>
    <m/>
    <m/>
    <m/>
  </r>
  <r>
    <n v="486"/>
    <x v="485"/>
    <s v="00033620-2023"/>
    <s v="JUNIO"/>
    <d v="2023-06-07T00:00:00"/>
    <d v="2023-06-07T00:00:00"/>
    <m/>
    <s v=""/>
    <s v=""/>
    <s v=""/>
    <s v="Modificar la autorización al plan de trabajo denominado, a favor de la empresa LA ARENA S.A."/>
    <s v="DECHDI"/>
    <m/>
    <m/>
    <m/>
    <x v="7"/>
    <s v="MODFICACION DE PLAN DE TRABAJO DE COLECTA"/>
    <x v="1"/>
    <m/>
    <m/>
    <m/>
    <m/>
    <m/>
    <s v="X"/>
    <m/>
    <m/>
    <m/>
    <m/>
    <m/>
    <m/>
    <m/>
    <m/>
    <m/>
    <m/>
    <m/>
    <m/>
    <m/>
    <m/>
    <m/>
  </r>
  <r>
    <n v="487"/>
    <x v="486"/>
    <s v="00030858-2023"/>
    <s v="JUNIO"/>
    <d v="2023-06-07T00:00:00"/>
    <d v="2023-06-07T00:00:00"/>
    <m/>
    <s v=""/>
    <s v=""/>
    <s v=""/>
    <s v="Declarar IMPROCEDENTE la solicitud de autorización para efectuar el proyecto de investigación denominado: “POTENCIAL ACUICOLA DE MACROALGAS DEL SUR DE PERÚ: UN ESTUDIO SOSTENIBLE”, presentada por el señor PAUL MARTIN  BALTAZAR GUERRERO mediante escrito con registro N° 00030858-2023, por los fundamentos expuestos en la parte considerativa de la presente resolución."/>
    <s v="DECHDI"/>
    <m/>
    <m/>
    <m/>
    <x v="2"/>
    <m/>
    <x v="1"/>
    <m/>
    <s v="DECLARAR IMPROCEDENTE"/>
    <m/>
    <m/>
    <m/>
    <s v="X"/>
    <m/>
    <s v="X"/>
    <m/>
    <m/>
    <m/>
    <m/>
    <m/>
    <m/>
    <m/>
    <m/>
    <m/>
    <m/>
    <m/>
    <m/>
    <m/>
  </r>
  <r>
    <n v="488"/>
    <x v="487"/>
    <s v="00030607-2023"/>
    <s v="JUNIO"/>
    <d v="2023-06-07T00:00:00"/>
    <d v="2023-06-07T00:00:00"/>
    <m/>
    <s v=""/>
    <s v=""/>
    <s v=""/>
    <s v="Declarar IMPROCEDENTE la solicitud de autorización para efectuar el proyecto de investigación presentada por el señor PAUL MARTIN BALTAZAR GUERRERO "/>
    <s v="DECHDI"/>
    <m/>
    <m/>
    <m/>
    <x v="2"/>
    <m/>
    <x v="1"/>
    <m/>
    <s v="DECLARAR IMPROCEDENTE"/>
    <m/>
    <m/>
    <m/>
    <s v="X"/>
    <m/>
    <s v="X"/>
    <m/>
    <m/>
    <m/>
    <m/>
    <m/>
    <m/>
    <m/>
    <m/>
    <m/>
    <m/>
    <m/>
    <m/>
    <m/>
  </r>
  <r>
    <n v="489"/>
    <x v="488"/>
    <s v="00038729-2023"/>
    <s v="JUNIO"/>
    <d v="2023-06-07T00:00:00"/>
    <d v="2023-06-07T00:00:00"/>
    <m/>
    <s v=""/>
    <s v=""/>
    <s v=""/>
    <s v="Declarar que la solicitud de modificación del permiso de pesca por cambio de matrícula de la embarcación pesquera LORENA presentada por los señores JUAN MARTINEZ JACINTO y MARIA DILSIA PANTA ECA, ha sido aprobada automáticamente "/>
    <s v="DECHDI"/>
    <m/>
    <m/>
    <m/>
    <x v="12"/>
    <s v="por cambio de matrícula"/>
    <x v="0"/>
    <m/>
    <m/>
    <m/>
    <m/>
    <s v="X"/>
    <m/>
    <m/>
    <m/>
    <m/>
    <m/>
    <m/>
    <m/>
    <m/>
    <m/>
    <m/>
    <m/>
    <m/>
    <m/>
    <m/>
    <m/>
    <m/>
  </r>
  <r>
    <n v="490"/>
    <x v="489"/>
    <s v="00038430-2023"/>
    <s v="JUNIO"/>
    <d v="2023-06-07T00:00:00"/>
    <d v="2023-06-07T00:00:00"/>
    <m/>
    <s v=""/>
    <s v=""/>
    <s v=""/>
    <s v="Rectificar el error material contenido en el artículo 2 de la Resolución Directoral 00704-2022-PRODUCE/DGPCHDI de fecha 24 de noviembre de 2022"/>
    <s v="DECHDI"/>
    <m/>
    <m/>
    <m/>
    <x v="3"/>
    <m/>
    <x v="1"/>
    <m/>
    <m/>
    <m/>
    <m/>
    <s v="X"/>
    <m/>
    <m/>
    <m/>
    <m/>
    <m/>
    <m/>
    <m/>
    <m/>
    <m/>
    <m/>
    <m/>
    <m/>
    <m/>
    <m/>
    <m/>
    <m/>
  </r>
  <r>
    <n v="491"/>
    <x v="490"/>
    <s v="00038057-2023"/>
    <s v="JUNIO"/>
    <d v="2023-06-08T00:00:00"/>
    <d v="2023-06-08T00:00:00"/>
    <m/>
    <s v=""/>
    <s v=""/>
    <s v=""/>
    <s v="Dejar sin efecto el artículo 3 de la Resolución Directoral 761-2022-PRODUCE/DGPCHDI, que dispuso determinado condicionamiento a la vigencia del permiso de pesca a favor de la empresa PESQUERA KARIN S.A.C."/>
    <s v="DECHDI"/>
    <m/>
    <m/>
    <m/>
    <x v="7"/>
    <s v="DEJAR SIN EFECTO CONDICIONAMIENTO"/>
    <x v="1"/>
    <m/>
    <m/>
    <m/>
    <m/>
    <s v="X"/>
    <m/>
    <m/>
    <m/>
    <m/>
    <m/>
    <m/>
    <m/>
    <m/>
    <m/>
    <m/>
    <m/>
    <m/>
    <m/>
    <m/>
    <m/>
    <m/>
  </r>
  <r>
    <n v="492"/>
    <x v="491"/>
    <s v="00033900-2023"/>
    <s v="JUNIO"/>
    <d v="2023-06-12T00:00:00"/>
    <d v="2023-06-12T00:00:00"/>
    <m/>
    <s v=""/>
    <s v=""/>
    <s v=""/>
    <s v="Otorgar a la empresa RIO TINTO MINING AND EXPLORATION S.A.C., autorización para realizar las actividades de colecta de recursos hidrobiológicos "/>
    <s v="DECHDI"/>
    <m/>
    <m/>
    <m/>
    <x v="0"/>
    <m/>
    <x v="0"/>
    <m/>
    <m/>
    <m/>
    <m/>
    <m/>
    <s v="X"/>
    <m/>
    <m/>
    <m/>
    <m/>
    <m/>
    <m/>
    <m/>
    <m/>
    <m/>
    <m/>
    <m/>
    <m/>
    <m/>
    <m/>
    <m/>
  </r>
  <r>
    <n v="493"/>
    <x v="492"/>
    <s v="NO TIENE"/>
    <s v="JUNIO"/>
    <d v="2023-06-12T00:00:00"/>
    <d v="2023-06-12T00:00:00"/>
    <m/>
    <s v=""/>
    <s v=""/>
    <s v=""/>
    <s v="Otorgar al PROYECTO ESPECIAL DE INFRAESTRUCTURA DE TRANSPORTE NACIONAL - PROVIAS NACIONAL, autorización para realizar las actividades de colecta de recursos hidrobiológicos"/>
    <s v="DECHDI"/>
    <m/>
    <m/>
    <m/>
    <x v="0"/>
    <m/>
    <x v="0"/>
    <m/>
    <m/>
    <m/>
    <m/>
    <m/>
    <s v="X"/>
    <m/>
    <s v="X"/>
    <m/>
    <m/>
    <m/>
    <m/>
    <m/>
    <m/>
    <m/>
    <m/>
    <m/>
    <m/>
    <m/>
    <m/>
    <m/>
  </r>
  <r>
    <n v="494"/>
    <x v="493"/>
    <s v="00027812-2023"/>
    <s v="JUNIO"/>
    <d v="2023-06-12T00:00:00"/>
    <d v="2023-06-12T00:00:00"/>
    <m/>
    <s v=""/>
    <s v=""/>
    <s v=""/>
    <s v="Dejar sin efecto la Resolución Directoral 477-2023-PRODUCE/DGPCHDI, que aprobó el Listado de Asignación de Límites Máximos de Captura por Embarcación -LMCE- de la Zona Norte-Centro para la extracción del recurso Anchoveta, correspondiente a la Primera Temporada de Pesca de Anchoveta del año 2023 de la Zona Norte-Centro."/>
    <s v="DECHDI"/>
    <m/>
    <m/>
    <m/>
    <x v="26"/>
    <s v="Primera Temporada de Pesca de Anchoveta del año 2023 de la Zona Norte-Centro"/>
    <x v="1"/>
    <m/>
    <m/>
    <m/>
    <m/>
    <m/>
    <m/>
    <m/>
    <m/>
    <m/>
    <m/>
    <m/>
    <m/>
    <m/>
    <m/>
    <m/>
    <m/>
    <m/>
    <m/>
    <m/>
    <m/>
    <m/>
  </r>
  <r>
    <n v="495"/>
    <x v="494"/>
    <s v="00031598-2023"/>
    <s v="JUNIO"/>
    <d v="2023-06-13T00:00:00"/>
    <d v="2023-06-13T00:00:00"/>
    <n v="10602"/>
    <s v="JOSE LUIS"/>
    <s v="PL-10602-PM"/>
    <s v="MARIA TOMASA TEJADA SANTAMARIA VDA. DE SUCLUPE, NELY SUCLUPE TEJADA DE HUAMANCHUMO, ELVIS EMANUEL SUCLUPE SANDOVAL, GEORGINIA SUCLUPE TEJADA, VIRGINIA SUCLUPE TEJADA, CARMEN ROSA SUCLUPE TEJADA DE SANCHEZ, LUIS MIGUEL SUCLUPE TEJADA, GRICELDA EFFIO SUCLUPE, MARCELA SUCLUPE TEJADA, MARIA JUANA SUCLUPE TEJADA DE BANCES y MARIA SANTOS SUCLUPE TEJADA DE MENDOZA"/>
    <s v="Artículo 1.- Aprobar a favor de la señores MARIA TOMASA TEJADA SANTAMARIA VDA. DE SUCLUPE, NELY SUCLUPE TEJADA DE HUAMANCHUMO, ELVIS EMANUEL SUCLUPE SANDOVAL, GEORGINIA SUCLUPE TEJADA, VIRGINIA SUCLUPE TEJADA, CARMEN ROSA SUCLUPE TEJADA DE SANCHEZ, LUIS MIGUEL SUCLUPE TEJADA, GRICELDA EFFIO SUCLUPE, MARCELA SUCLUPE TEJADA, MARIA JUANA SUCLUPE TEJADA DE BANCES y MARIA SANTOS SUCLUPE TEJADA DE MENDOZA el cambio de titular del permiso de pesca para operar la embarcación pesquera JOSE LUIS con matrícula PL-10602-PM y 94.96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a titular del permiso de pesca de la embarcación pesquera JOSE LUIS con matrícula PL-10602-PM y 94.96 m3 de capacidad de bodega, deberá cumplir las disposiciones normativas vigentes en lo correspondiente al desarrollo de las actividades pesqueras previas a su procesamiento. _x000a_Artículo 3.- Dejar sin efecto la titularidad del permiso de pesca otorgado a favor de los señores MARIA TOMASA TEJADA SANTAMARIA VDA. DE SUCLUPE, JOSE DE LA ROSA SUCLUPE TEJADA, CRICELDA EFFIO SUCLUPE, NELY SUCLUPE TEJADA DE HUAMANCHUMO, MARIA JUANA SUCLUPE TEJADA DE BANCES, CAMEN ROSA SUCLUPE TEJADA DE SANCHEZ, MARCELA SUCLUPE TEJADA, VIRGINIA SUCLUPE TEJADA, MARIA SANTOS SUCLUPE TEJADA DE MENDOZA, GEORGINA SUCLUPE TEJADA y LUIS MIGUEL SUCLUPE TEJADA, a través de la Resolución Directoral N° 121-2012-PRODUCE/DGEPP, modificado por Resolución Directoral N° 530-2019-PRODUCE/DGPCHDI, para operar la embarcación pesquera JOSE LUIS con matrícula PL-10602-PM._x000a_Artículo 4.- Excluir a los señores MARIA TOMASA TEJADA SANTAMARIA VDA. DE SUCLUPE, JOSE DE LA ROSA SUCLUPE TEJADA, CRICELDA EFFIO SUCLUPE, NELY SUCLUPE TEJADA DE HUAMANCHUMO, MARIA JUANA SUCLUPE TEJADA DE BANCES, CAMEN ROSA SUCLUPE TEJADA DE SANCHEZ, MARCELA SUCLUPE TEJADA, VIRGINIA SUCLUPE TEJADA, MARIA SANTOS SUCLUPE TEJADA DE MENDOZA, GEORGINA SUCLUPE TEJADA y LUIS MIGUEL SUCLUPE TEJADA, de los listados a que se refiere el artículo 14 del Reglamento de la Ley General de Pesca; y, el Anexo II de la Resolución Ministerial N° 347- 2011-PRODUCE, a fin de incluir en su lugar a los señores MARIA TOMASA TEJADA SANTAMARIA VDA. DE SUCLUPE, NELY SUCLUPE TEJADA DE HUAMANCHUMO, ELVIS EMANUEL SUCLUPE SANDOVAL, GEORGINIA SUCLUPE TEJADA, VIRGINIA SUCLUPE TEJADA, CARMEN ROSA SUCLUPE TEJADA DE SANCHEZ, LUIS MIGUEL SUCLUPE TEJADA, GRICELDA EFFIO SUCLUPE, MARCELA SUCLUPE TEJADA, MARIA JUANA SUCLUPE TEJADA DE BANCES y MARIA SANTOS SUCLUPE TEJADA DE MENDOZA, como titular del permiso de pesca para operar la embarcación pesquera JOSE LUIS con matrícula PL10602-PM.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496"/>
    <x v="495"/>
    <s v="00040544-2023"/>
    <s v="JUNIO"/>
    <d v="2023-06-13T00:00:00"/>
    <d v="2023-06-13T00:00:00"/>
    <m/>
    <s v=""/>
    <s v=""/>
    <s v=""/>
    <s v="Modificar la autorización al plan de trabajo denominado: Línea Base Hidrobiológica del Estudio de Impacto Ambiental Semidetallado Parque Eólico Pescadores y su interconexión al SEIN otorgada mediante Resolución Directoral 00595-2022-PRODUCE/DGPCHDI de fecha 05 de Octubre de 2022, a favor de la empresa NAUPAC GENERACION RENOVABLE PERU S.A.C"/>
    <s v="DECHDI"/>
    <m/>
    <m/>
    <m/>
    <x v="7"/>
    <s v="MODFICACION DE PLAN DE TRABAJO DE COLECTA"/>
    <x v="1"/>
    <m/>
    <m/>
    <m/>
    <m/>
    <m/>
    <s v="X"/>
    <m/>
    <m/>
    <m/>
    <m/>
    <m/>
    <m/>
    <m/>
    <m/>
    <m/>
    <m/>
    <m/>
    <m/>
    <m/>
    <m/>
    <m/>
  </r>
  <r>
    <n v="497"/>
    <x v="496"/>
    <s v="00028230-2023"/>
    <s v="JUNIO"/>
    <d v="2023-06-13T00:00:00"/>
    <d v="2023-06-13T00:00:00"/>
    <m/>
    <s v=""/>
    <s v=""/>
    <s v=""/>
    <s v="Artículo 1.- Modificar la autorización al plan de trabajo denominado: “Monitoreo hidrobiológico anual del Informe Técnico Sustentatorio para la Reubicación y Ampliación de Componentes de la Central Hidroeléctrica Manta”, otorgada mediante Resolución Directoral N° 00346-2023-PRODUCE/DGPCHDI de fecha 20 de Abril de 2023, a favor de la empresa PERUANA DE INVERSIONES EN ENERGIAS RENOVABLES S.A., únicamente en el extremo referido al plazo para su ejecución, por cuarenta y ocho (48) meses adicionales contados desde el vencimiento de la vigencia de la autorización antes indicada; por lo que, el plazo de la autorización vencerá con fecha 24 de Abril de 2028._x000a_Artículo 2.- En la ejecución del plan de trabajo, la empresa PERUANA DE INVERSIONES EN ENERGIAS RENOVABLES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s v="DECHDI"/>
    <m/>
    <m/>
    <m/>
    <x v="7"/>
    <s v="Modificar la autorización al plan de trabajo únicamente en el extremo referido al plazo para su ejecución"/>
    <x v="1"/>
    <m/>
    <m/>
    <m/>
    <m/>
    <m/>
    <s v="X"/>
    <m/>
    <m/>
    <m/>
    <m/>
    <m/>
    <m/>
    <m/>
    <m/>
    <m/>
    <m/>
    <m/>
    <m/>
    <m/>
    <m/>
    <m/>
  </r>
  <r>
    <n v="498"/>
    <x v="497"/>
    <s v="00043784-2022"/>
    <s v="JUNIO"/>
    <d v="2023-06-13T00:00:00"/>
    <d v="2023-06-13T00:00:00"/>
    <n v="3533"/>
    <s v="MI BARTOLITA"/>
    <s v="PL-3533-CM"/>
    <s v="MERCEDES AYMAR PUESCAS FIESTAS"/>
    <s v="Artículo 1- Aceptar la renuncia formulada la señora MERCEDES AYMAR PUESCAS FIESTAS al acceso a la extracción del recurso Anchoveta con destino al consumo humano directo y del recurso Sardina con destino al consumo humano directo e indirecto, comprendidos en el permiso de pesca para operar la embarcación pesquera MI BARTOLITA con matrícula PL-3533- CM. _x000a_Artículo 2.- Aprobar a favor de la señora MERCEDES AYMAR PUESCAS FIESTAS el cambio de titular del permiso de pesca para operar la embarcación pesquera MI BARTOLITA con matrícula PL-3533-CM y 36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_x000a_Artículo 3.- En mérito al cambio de titular del permiso de pesca a que se refiere el artículo 1 de la presente resolución, el titular del permiso de pesca de la embarcación pesquera MI BARTOLITA con matrícula PL-3533-CM y 36.00 m3 de capacidad de bodega, deberá cumplir las disposiciones normativas vigentes en lo correspondiente al desarrollo de las actividades pesqueras previas a su procesamiento. _x000a_Artículo 4.- Dejar sin efecto la titularidad del permiso de pesca otorgada a favor de los señores JUAN CANCIO PUESCAS GALÁN y CONCEPCIÓN FIESTAS DE PUESCAS a través de la Resolución Directoral N° 266-2014-PRODUCE/DGCHI del 30 de julio de 2014, para operar la embarcación pesquera MI BARTOLITA con matrícula PL-3533-CM. _x000a_Artículo 5.- Excluir a los señores JUAN CANCIO PUESCAS GALÁN y CONCEPCIÓN FIESTAS DE PUESCAS de los listados a que se refiere el artículo 14 del Reglamento de la Ley General de Pesca; y, el Anexo II de la Resolución Ministerial N° 347-2011-PRODUCE, a fin de incluir en su lugar a la señora MERCEDES AYMAR PUESCAS FIESTAS, como titular del permiso de pesca para operar la embarcación pesquera MI BARTOLITA con matrícula PL-3533-CM. _x000a_Artículo 6.-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s v="CHD"/>
    <m/>
    <m/>
    <x v="1"/>
    <m/>
    <x v="0"/>
    <s v=" - "/>
    <m/>
    <m/>
    <m/>
    <s v="X"/>
    <m/>
    <s v="X"/>
    <m/>
    <m/>
    <m/>
    <m/>
    <m/>
    <m/>
    <m/>
    <m/>
    <m/>
    <m/>
    <m/>
    <m/>
    <m/>
    <m/>
  </r>
  <r>
    <n v="499"/>
    <x v="498"/>
    <s v="00019307-2023"/>
    <s v="JUNIO"/>
    <d v="2023-06-14T00:00:00"/>
    <d v="2023-06-14T00:00:00"/>
    <m/>
    <s v=""/>
    <s v=""/>
    <s v=""/>
    <s v="Otorgar a favor de la la empresa TRANSPORTES ANGHELLO S.A.C., la autorización de incremento de flota para modificar (ampliar) la capacidad de bodega de la embarcación pesquera LIBERTAD con matrícula CE-02512-CM, de 15.00 m³ a 31.50 m³, vía sustitución de la embarcación pesquera VICTORIA ELENA con matrícula CO-29473-BM de capacidad de bodega, para la extracción de los recursos Anchoveta, Barrilete, Bonito, Caballa, Cabrilla, Cojinova, Corvina, Jurel, Lisa y Machete con destino al consumo humano directo, en el marco del procedimiento de autorización de incremento de flota del Texto Único de Procedimientos Administrativos (TUPA) del Ministerio de la Producción, aprobado por Decreto Supremo Nº 023-2021-PRODUCE."/>
    <s v="DECHDI"/>
    <m/>
    <m/>
    <m/>
    <x v="9"/>
    <s v="para modificar (ampliar) la capacidad de bodega"/>
    <x v="0"/>
    <m/>
    <m/>
    <m/>
    <m/>
    <s v="X"/>
    <m/>
    <m/>
    <m/>
    <m/>
    <m/>
    <m/>
    <m/>
    <m/>
    <m/>
    <m/>
    <m/>
    <m/>
    <m/>
    <m/>
    <m/>
    <m/>
  </r>
  <r>
    <n v="500"/>
    <x v="499"/>
    <s v="00038813-2023"/>
    <s v="JUNIO"/>
    <d v="2023-06-15T00:00:00"/>
    <d v="2023-06-15T00:00:00"/>
    <m/>
    <s v=""/>
    <s v=""/>
    <s v=""/>
    <s v="Modificar la autorización al plan de trabajo a favor de la empresa COMPAÑIA MINERA ARGENTUM S.A."/>
    <s v="DECHDI"/>
    <m/>
    <m/>
    <m/>
    <x v="7"/>
    <s v="MODFICACION DE PLAN DE TRABAJO DE COLECTA"/>
    <x v="1"/>
    <m/>
    <m/>
    <m/>
    <m/>
    <m/>
    <s v="X"/>
    <m/>
    <m/>
    <m/>
    <m/>
    <m/>
    <m/>
    <m/>
    <m/>
    <m/>
    <m/>
    <m/>
    <m/>
    <m/>
    <m/>
    <m/>
  </r>
  <r>
    <n v="501"/>
    <x v="500"/>
    <s v="00023029-2023"/>
    <s v="JUNIO"/>
    <d v="2023-06-15T00:00:00"/>
    <d v="2023-06-15T00:00:00"/>
    <m/>
    <s v=""/>
    <s v=""/>
    <s v=""/>
    <s v="Declarar en abandono el procedimiento de solicitud de autorización para la operación de acuario comercial; presentada por la empresa ACUARIUM LOS OLIVOS E.I.R.L. "/>
    <s v="DECHDI"/>
    <m/>
    <m/>
    <m/>
    <x v="27"/>
    <m/>
    <x v="1"/>
    <m/>
    <s v="DECLARAR EN ABANDONO"/>
    <m/>
    <m/>
    <m/>
    <s v="X"/>
    <m/>
    <m/>
    <m/>
    <m/>
    <m/>
    <m/>
    <m/>
    <m/>
    <m/>
    <m/>
    <m/>
    <m/>
    <s v="X"/>
    <m/>
    <m/>
  </r>
  <r>
    <n v="502"/>
    <x v="501"/>
    <s v="00029211-2023"/>
    <s v="JUNIO"/>
    <d v="2023-06-15T00:00:00"/>
    <d v="2023-06-15T00:00:00"/>
    <n v="6578"/>
    <s v="JEHOVA ES LUZ DEL MUNDO"/>
    <s v="PL-6578-PM"/>
    <s v="JEHOVA ES LUZ DEL MUNDO S.A.C"/>
    <s v="Artículo 1.- Aprobar a favor de empresa JEHOVA ES LUZ DEL MUNDO S.A.C., el cambio de titular del permiso de pesca para operar la embarcación pesquera JEHOVA ES LUZ DEL MUNDO con matrícula PL-6578-PM y 56.85 m3 de capacidad de bodega, para la extracción del recurso Anchoveta con destino al consumo humano directo e indirecto y del recurso Sardina con destino al consumo humano directo. Asimismo, aprobar a su favor el cambio de titular del P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a titular del permiso de pesca de la embarcación pesquera JEHOVA ES LUZ DEL MUNDO con matrícula PL-6578-PM y 56.85 m3 de capacidad de bodega, deberá cumplir las disposiciones normativas vigentes en lo correspondiente al desarrollo de las actividades pesqueras previas a su procesamiento. _x000a_Artículo 3.- Dejar sin efecto la titularidad del permiso de pesca otorgado a favor del señor AURELIO GUIANFRANCO BERNAL HUAMANCHUMO, a través de la Resolución Directoral N° 291- 2010-PRODUCE/DGEPP, para operar la embarcación pesquera JEHOVA ES LUZ DEL MUNDO con matrícula PL-6578-PM. _x000a_Artículo 4.- Excluir al señor AURELIO GUIANFRANCO BERNAL HUAMANCHUMO, de los listados a que se refiere el artículo 14 del Reglamento de la Ley General de Pesca; y, el Anexo II de la Resolución Ministerial N° 347-2011-PRODUCE, a fin de incluir en su lugar a la empresa JEHOVA ES LUZ DEL MUNDO S.A.C., como titular del permiso de pesca para operar la embarcación pesquera JEHOVA ES LUZ DEL MUNDO con matrícula PL-6578-PM. _x000a_Artículo 5.- En mérito al cambio de titularidad a que se refiere el artículo 1 de la presente resolución directoral, la empresa JEHOVA ES LUZ DEL MUNDO S.A.C., en cuanto al recurso Anchoveta con destino al consumo humano directo comprendido en el citado permiso de pesca, deberán tener en consideración que no podrán realizar actividad extractiva de dicho recurso en concordancia con lo dispuesto en el Reglamento de Ordenamiento Pesquero del Recurso Anchoveta para Consumo Humano Directo; y, el segundo párrafo del artículo 9 de la Ley General de Pesca. _x000a_Artículo 6.- En mérito al cambio de titularidad a que se refiere el artículo 1 de la presente resolución directoral, la empresa JEHOVA ES LUZ DEL MUNDO S.A.C., deberá tener en consideración lo dispuesto por la Resolución Ministerial Nº 781-97-PE, el Decreto Supremo Nº 001-2002-PRODUCE, y el segundo párrafo del artículo 9 de la Ley General de Pesca, respecto al recurso Sardina con destino al consumo humano directo._x000a_Artículo 7.-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503"/>
    <x v="502"/>
    <s v="00040779-2023"/>
    <s v="JUNIO"/>
    <d v="2023-06-16T00:00:00"/>
    <d v="2023-06-16T00:00:00"/>
    <m/>
    <s v=""/>
    <s v=""/>
    <s v=""/>
    <s v="DECLARAR que la solicitud de renovación del permiso de pesca para operar la e/p de bandera extranjera denominada RAFA A presentada por la empresa NEGOCIOS INDUSTRIALES REAL NIRSA S.A., ha sido aprobada con su sola presentación, renovándose el citado permiso "/>
    <s v="DECHDI"/>
    <s v="CHD"/>
    <s v="ATUN"/>
    <s v="buque de la CIAT"/>
    <x v="19"/>
    <m/>
    <x v="0"/>
    <m/>
    <m/>
    <m/>
    <m/>
    <s v="X"/>
    <m/>
    <s v="X"/>
    <m/>
    <m/>
    <m/>
    <m/>
    <m/>
    <m/>
    <m/>
    <m/>
    <m/>
    <m/>
    <m/>
    <m/>
    <m/>
    <m/>
  </r>
  <r>
    <n v="504"/>
    <x v="503"/>
    <s v="00040782-2023"/>
    <s v="JUNIO"/>
    <d v="2023-06-16T00:00:00"/>
    <d v="2023-06-16T00:00:00"/>
    <m/>
    <s v=""/>
    <s v=""/>
    <s v=""/>
    <s v="Artículo 1.- DECLARAR que la solicitud de renovación del permiso de pesca otorgado mediante Resolución Directoral N° 00709-2022-PRODUCE/DGPCHDI para operar la embarcación pesquera de bandera extranjera denominada ELIZABETH F con matrícula N° P-00-00649, presentada por la empresa NEGOCIOS INDUSTRIALES REAL NIRSA S.A., ha sido aprobada con su sola presentación, renovándose el citado permiso del 19 de junio al 19 de julio del 2023."/>
    <s v="DECHDI"/>
    <s v="CHD"/>
    <s v="ATUN"/>
    <s v="buque de la CIAT"/>
    <x v="19"/>
    <m/>
    <x v="0"/>
    <m/>
    <m/>
    <m/>
    <m/>
    <s v="X"/>
    <m/>
    <s v="X"/>
    <m/>
    <m/>
    <m/>
    <m/>
    <m/>
    <m/>
    <m/>
    <m/>
    <m/>
    <m/>
    <m/>
    <m/>
    <m/>
    <m/>
  </r>
  <r>
    <n v="505"/>
    <x v="504"/>
    <s v="00041522-2023"/>
    <s v="JUNIO"/>
    <d v="2023-06-20T00:00:00"/>
    <d v="2023-06-20T00:00:00"/>
    <m/>
    <s v=""/>
    <s v=""/>
    <s v=""/>
    <s v="DECLARAR que la solicitud de renovación del permiso de pesca presentada por la empresa DELFITEC S.A., ha sido aprobada con su sola presentación"/>
    <s v="DECHDI"/>
    <s v="CHD"/>
    <s v="ATUN"/>
    <s v="buque de la CIAT"/>
    <x v="19"/>
    <m/>
    <x v="0"/>
    <m/>
    <m/>
    <m/>
    <m/>
    <s v="X"/>
    <s v="X"/>
    <m/>
    <m/>
    <m/>
    <m/>
    <m/>
    <m/>
    <m/>
    <m/>
    <m/>
    <m/>
    <m/>
    <m/>
    <m/>
    <m/>
    <m/>
  </r>
  <r>
    <n v="506"/>
    <x v="505"/>
    <s v="00025702-2023"/>
    <s v="JUNIO"/>
    <d v="2023-06-20T00:00:00"/>
    <d v="2023-06-20T00:00:00"/>
    <m/>
    <s v=""/>
    <s v=""/>
    <s v=""/>
    <s v="Declarar la caducidad de la autorización de incremento de flota otorgada por Resolución Directoral 536-2019-PRODUCE/DGPCHDI"/>
    <s v="DECHDI"/>
    <m/>
    <m/>
    <m/>
    <x v="9"/>
    <s v="CADUCIDAD"/>
    <x v="1"/>
    <m/>
    <m/>
    <m/>
    <m/>
    <s v="X"/>
    <m/>
    <m/>
    <m/>
    <m/>
    <m/>
    <m/>
    <m/>
    <m/>
    <m/>
    <m/>
    <m/>
    <m/>
    <m/>
    <m/>
    <m/>
    <m/>
  </r>
  <r>
    <n v="507"/>
    <x v="506"/>
    <s v="00035685-2023"/>
    <s v="JUNIO"/>
    <d v="2023-06-20T00:00:00"/>
    <d v="2023-06-20T00:00:00"/>
    <n v="61936"/>
    <s v="DON MANUEL III"/>
    <s v="PL-61936-PM "/>
    <s v="WALTER HUMBERTO SANTAMARIA GALAN"/>
    <s v="Declarar como no presentada la solicitud de cambio de titularidad de permiso de pesca para operar la embarcación pesquera DON MANUEL III con matrícula PL-61936-PM presentada por el señor WALTER HUMBERTO SANTAMARIA GALAN "/>
    <s v="DECHDI"/>
    <m/>
    <m/>
    <m/>
    <x v="1"/>
    <m/>
    <x v="1"/>
    <s v=" - "/>
    <s v="DECLARAR COMO NO PRESENTADA"/>
    <m/>
    <m/>
    <s v="X"/>
    <m/>
    <m/>
    <m/>
    <m/>
    <m/>
    <m/>
    <m/>
    <m/>
    <m/>
    <m/>
    <m/>
    <m/>
    <m/>
    <m/>
    <m/>
    <m/>
  </r>
  <r>
    <n v="508"/>
    <x v="507"/>
    <s v="00041789-2023"/>
    <s v="JUNIO"/>
    <d v="2023-06-21T00:00:00"/>
    <d v="2023-06-21T00:00:00"/>
    <m/>
    <s v=""/>
    <s v=""/>
    <s v=""/>
    <s v="la solicitud de renovación del permiso de pesca otorgado mediante Resolución Directoral 00670-2023-PRODUCE/DGPCHDI para operar la embarcación pesquera de bandera extranjera denominada GLORIA A con matrícula P-00-00743, presentada por la empresa NEGOCIOS INDUSTRIALES REAL NIRSA S.A., ha sido aprobada con su sola presentación, renovándose el citado permiso del 24 de junio al 24 de julio de 2023"/>
    <s v="DECHDI"/>
    <s v="CHD"/>
    <s v="ATUN"/>
    <s v="buque de la CIAT"/>
    <x v="19"/>
    <m/>
    <x v="0"/>
    <m/>
    <m/>
    <m/>
    <m/>
    <s v="X"/>
    <s v="X"/>
    <m/>
    <m/>
    <m/>
    <m/>
    <m/>
    <m/>
    <m/>
    <m/>
    <m/>
    <m/>
    <m/>
    <m/>
    <m/>
    <m/>
    <m/>
  </r>
  <r>
    <n v="509"/>
    <x v="508"/>
    <s v="00028103-2023"/>
    <s v="JUNIO"/>
    <d v="2023-06-21T00:00:00"/>
    <d v="2023-06-21T00:00:00"/>
    <m/>
    <s v=""/>
    <s v=""/>
    <s v=""/>
    <s v="Modificar la Resolución Directoral 00810-2019-PRODUCE/DGPCHDI, únicamente en el extremo referido a la denominación del plan de investigación, denominándose ahora: Monitoreo Hidrobiológico para la Declaración de Impacto Ambiental del Proyecto Central Hidroeléctrica Rapaz II y la Línea de Transmisión en 10 Kv, presentado por EMPRESA COMUNAL HIDROELÉCTRICA SAN CRISTOBAL DE RAPAZ S.A.C. "/>
    <s v="DECHDI"/>
    <m/>
    <m/>
    <m/>
    <x v="7"/>
    <s v="Modificacion únicamente en el extremo referido a la denominación del plan de investigación"/>
    <x v="1"/>
    <m/>
    <m/>
    <m/>
    <m/>
    <m/>
    <s v="X"/>
    <m/>
    <m/>
    <m/>
    <m/>
    <m/>
    <m/>
    <m/>
    <m/>
    <m/>
    <m/>
    <m/>
    <m/>
    <m/>
    <m/>
    <m/>
  </r>
  <r>
    <n v="510"/>
    <x v="509"/>
    <s v="00022694-2023"/>
    <s v="JUNIO"/>
    <d v="2023-06-21T00:00:00"/>
    <d v="2023-06-21T00:00:00"/>
    <m/>
    <s v=""/>
    <s v=""/>
    <s v=""/>
    <s v="Modificar la Resolución Directoral 525-2019-PRODUCE/DGPCHDI, únicamente en el extremo referido a la denominación del plan de investigación, denominándose ahora: Monitoreo Hidrobiológico para la Modificación del Estudio de Impacto Ambiental del Proyecto Minero Santa Este - Nueva Área De Explotación En La Unidad Minera lscaycruz, presentado por EMPRESA MINERA LOS QUENUALES S.A"/>
    <s v="DECHDI"/>
    <m/>
    <m/>
    <m/>
    <x v="7"/>
    <s v="Modificacion únicamente en el extremo referido a la denominación del plan de investigación"/>
    <x v="1"/>
    <m/>
    <m/>
    <m/>
    <m/>
    <m/>
    <s v="X"/>
    <m/>
    <m/>
    <m/>
    <m/>
    <m/>
    <m/>
    <m/>
    <m/>
    <m/>
    <m/>
    <m/>
    <m/>
    <m/>
    <m/>
    <m/>
  </r>
  <r>
    <n v="511"/>
    <x v="510"/>
    <s v="00041783-2023"/>
    <s v="JUNIO"/>
    <d v="2023-06-22T00:00:00"/>
    <d v="2023-06-22T00:00:00"/>
    <m/>
    <s v=""/>
    <s v=""/>
    <s v=""/>
    <s v="DECLARAR que la solicitud de renovación del permiso de pesca presentada por la empresa NEGOCIOS INDUSTRIALES REAL NIRSA S.A., ha sido aprobada con su sola presentación"/>
    <s v="DECHDI"/>
    <s v="CHD"/>
    <s v="ATUN"/>
    <s v="buque de la CIAT"/>
    <x v="19"/>
    <m/>
    <x v="0"/>
    <m/>
    <m/>
    <m/>
    <m/>
    <s v="X"/>
    <s v="X"/>
    <m/>
    <m/>
    <m/>
    <m/>
    <m/>
    <m/>
    <m/>
    <m/>
    <m/>
    <m/>
    <m/>
    <m/>
    <m/>
    <m/>
    <m/>
  </r>
  <r>
    <n v="512"/>
    <x v="511"/>
    <s v="00041784-2023"/>
    <s v="JUNIO"/>
    <d v="2023-06-22T00:00:00"/>
    <d v="2023-06-22T00:00:00"/>
    <m/>
    <s v=""/>
    <s v=""/>
    <s v=""/>
    <s v="DECLARAR que la solicitud de renovación del permiso de pesca presentada por la empresa MANTARAYA FISHING CORP., ha sido aprobada con su sola presentación"/>
    <s v="DECHDI"/>
    <s v="CHD"/>
    <s v="ATUN"/>
    <s v="buque de la CIAT"/>
    <x v="19"/>
    <m/>
    <x v="0"/>
    <m/>
    <m/>
    <m/>
    <m/>
    <s v="X"/>
    <s v="X"/>
    <m/>
    <m/>
    <m/>
    <m/>
    <m/>
    <m/>
    <m/>
    <m/>
    <m/>
    <m/>
    <m/>
    <m/>
    <m/>
    <m/>
    <m/>
  </r>
  <r>
    <n v="513"/>
    <x v="512"/>
    <s v="00027989-2023"/>
    <s v="JUNIO"/>
    <d v="2023-06-26T00:00:00"/>
    <d v="2023-06-26T00:00:00"/>
    <m/>
    <s v=""/>
    <s v=""/>
    <s v=""/>
    <s v="APROBAR a favor de la empresa TRIADA FOODS S.A.C., el cambio de titularidad de la licencia de operación de las plantas de procesamiento pesquero"/>
    <s v="DPCHDI"/>
    <m/>
    <m/>
    <m/>
    <x v="6"/>
    <m/>
    <x v="0"/>
    <m/>
    <m/>
    <m/>
    <m/>
    <m/>
    <m/>
    <s v="X"/>
    <m/>
    <s v="X"/>
    <m/>
    <m/>
    <m/>
    <m/>
    <m/>
    <m/>
    <m/>
    <m/>
    <m/>
    <m/>
    <m/>
    <m/>
  </r>
  <r>
    <n v="514"/>
    <x v="513"/>
    <s v="00031646-2023"/>
    <s v="JUNIO"/>
    <d v="2023-06-26T00:00:00"/>
    <d v="2023-06-26T00:00:00"/>
    <m/>
    <s v=""/>
    <s v=""/>
    <s v=""/>
    <s v="Otorgar a favor de los señores MARIA TOMASA TEJADA SANTAMARIA VDA. DE SUCLUPE, NELY SUCLUPE TEJADA DE HUAMANCHUMO, ELVIS EMANUEL SUCLUPE SANDOVAL, GEORGINIA SUCLUPE TEJADA, VIRGINIA SUCLUPE TEJADA, CARMEN ROSA SUCLUPE TEJADA DE SANCHEZ, LUIS MIGUEL SUCLUPE TEJADA, GRICELDA EFFIO SUCLUPE, MARCELA SUCLUPE TEJADA, MARIA JUANA SUCLUPE TEJADA DE BANCES y MARIA SANTOS SUCLUPE TEJADA DE MENDOZA, la autorización de incremento de flota para construir una nueva embarcación pesquera de 94.96 m3 de capacidad de bodega, vía sustitución de la embarcación pesquera JOSE LUIS con matrícula PL-10602-PM y 94.96 m3 de capacidad de bodega, para la extracción del recurso Anchoveta con destino al consumo humano indirecto."/>
    <s v="DECHDI"/>
    <m/>
    <m/>
    <m/>
    <x v="9"/>
    <s v="Construcción Por sustitución"/>
    <x v="0"/>
    <m/>
    <m/>
    <m/>
    <m/>
    <s v="X"/>
    <m/>
    <m/>
    <m/>
    <m/>
    <m/>
    <m/>
    <m/>
    <m/>
    <m/>
    <m/>
    <m/>
    <m/>
    <m/>
    <m/>
    <m/>
    <m/>
  </r>
  <r>
    <n v="515"/>
    <x v="514"/>
    <s v="00042141-2023"/>
    <s v="JUNIO"/>
    <d v="2023-06-27T00:00:00"/>
    <d v="2023-06-27T00:00:00"/>
    <m/>
    <s v=""/>
    <s v=""/>
    <s v=""/>
    <s v="La solicitud de renovación del permiso de pesca otorgado mediante Resolución Directoral 00149-2023-PRODUCE/DGPCHDI, para operar la embarcación pesquera de bandera extranjera denominada VICTORIA DEL MAR con matrícula P-04-00867, presentada por la empresa BRISATUN S.A., ha sido aprobada con su sola presentación, renovándose el citado permiso del 18 de junio al 18 de julio de 2023."/>
    <s v="DECHDI"/>
    <s v="CHD"/>
    <s v="ATUN"/>
    <s v="buque de la CIAT"/>
    <x v="19"/>
    <m/>
    <x v="0"/>
    <m/>
    <m/>
    <m/>
    <m/>
    <s v="X"/>
    <s v="X"/>
    <m/>
    <m/>
    <m/>
    <m/>
    <m/>
    <m/>
    <m/>
    <m/>
    <m/>
    <m/>
    <m/>
    <m/>
    <m/>
    <m/>
    <m/>
  </r>
  <r>
    <n v="516"/>
    <x v="515"/>
    <s v="00032439-2023"/>
    <s v="JUNIO"/>
    <d v="2023-06-27T00:00:00"/>
    <d v="2023-06-27T00:00:00"/>
    <m/>
    <s v=""/>
    <s v=""/>
    <s v=""/>
    <s v="Declarar como no presentada la solicitud de modificación del permiso de pesca para operar la embarcación pesquera MONITOR HUASCAR N° 2 de matrícula PL-4158-BM, en el extremo referido al nombre, de MONITOR HUASCAR N° 2 a MONITOR HUASCAR 2; presentada por los señores MANUEL SANTISTEBAN URCIA y ANA ROSA LLUEN CASTRO mediante escrito con registro N° 00032439-2023"/>
    <s v="DECHDI"/>
    <m/>
    <m/>
    <m/>
    <x v="12"/>
    <s v="en el extremo referido al nombre"/>
    <x v="1"/>
    <m/>
    <s v="DECLARAR COMO NO PRESENTADA"/>
    <m/>
    <m/>
    <s v="X"/>
    <m/>
    <m/>
    <m/>
    <m/>
    <m/>
    <m/>
    <m/>
    <m/>
    <m/>
    <m/>
    <m/>
    <m/>
    <m/>
    <m/>
    <m/>
    <m/>
  </r>
  <r>
    <n v="517"/>
    <x v="516"/>
    <s v="00041785-2023"/>
    <s v="JUNIO"/>
    <d v="2023-06-27T00:00:00"/>
    <d v="2023-06-27T00:00:00"/>
    <m/>
    <s v=""/>
    <s v=""/>
    <s v=""/>
    <s v="DECLARAR que la solicitud de renovación del permiso de pesca otorgado mediante Resolución Directoral N° 00044-2023-PRODUCE/DGPCHDI, para operar la embarcación pesquera de bandera extranjera denominada GABRIELA A con matricula P-00-00738, presentada por la empresa NEGOCIOS INDUSTRIALES REAL NIRSA S.A., ha sido aprobada con su sola presentación, renovándose el citado permiso del 23 de junio al 23 de julio de 2023."/>
    <s v="DECHDI"/>
    <s v="CHD"/>
    <s v="ATUN"/>
    <s v="buque de la CIAT"/>
    <x v="19"/>
    <m/>
    <x v="0"/>
    <m/>
    <m/>
    <m/>
    <m/>
    <s v="X"/>
    <s v="X"/>
    <m/>
    <m/>
    <m/>
    <m/>
    <m/>
    <m/>
    <m/>
    <m/>
    <m/>
    <m/>
    <m/>
    <m/>
    <m/>
    <m/>
    <m/>
  </r>
  <r>
    <n v="518"/>
    <x v="517"/>
    <s v="00041860-2023"/>
    <s v="JUNIO"/>
    <d v="2023-06-28T00:00:00"/>
    <d v="2023-06-28T00:00:00"/>
    <m/>
    <s v=""/>
    <s v=""/>
    <s v=""/>
    <s v="DECLARAR que la solicitud de renovación del permiso de pesca, para operar la embarcación pesquera de bandera extranjera denominada SANSUN RANGER ha sido aprobada con su sola presentación."/>
    <s v="DECHDI"/>
    <s v="CHD"/>
    <s v="ATUN"/>
    <s v="buque de la CIAT"/>
    <x v="19"/>
    <m/>
    <x v="0"/>
    <m/>
    <m/>
    <m/>
    <m/>
    <s v="X"/>
    <s v="X"/>
    <m/>
    <m/>
    <m/>
    <m/>
    <m/>
    <m/>
    <m/>
    <m/>
    <m/>
    <m/>
    <m/>
    <m/>
    <m/>
    <m/>
    <m/>
  </r>
  <r>
    <n v="519"/>
    <x v="518"/>
    <s v="00040594-2023"/>
    <s v="JUNIO"/>
    <d v="2023-06-28T00:00:00"/>
    <d v="2023-06-28T00:00:00"/>
    <n v="20871"/>
    <s v="MONITOR HUASCAR"/>
    <s v="PL-20871-CM"/>
    <s v="ORLANDO SANTISTEBAN BANCE"/>
    <s v="Artículo 1.- Aprobar a favor del señor ORLANDO SANTISTEBAN BANCES el cambio de titular del permiso de pesca para operar la embarcación pesquera MONITOR HUASCAR con matrícula PL-20871-CM y 49.17 m3 de capacidad de bodega, para la extracción del recurso Anchoveta con destino al consumo humano in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el titular del permiso de pesca de la embarcación pesquera MONITOR HUASCAR con matrícula PL20871-CM y 49.17 m3 de capacidad de bodega, deberá cumplir las disposiciones normativas vigentes en lo correspondiente al desarrollo de las actividades pesqueras previas a su procesamiento._x000a_Artículo 3.- Dejar sin efecto la titularidad del permiso de pesca otorgado a favor de la empresa SANTIS PERU S.A.C., a través de la Resolución Directoral N° 00176-2022-PRODUCE/DGPCHDI, para operar la embarcación pesquera MONITOR HUASCAR con matrícula PL-20871-CM. _x000a_Artículo 4.- Excluir a la empresa SANTIS PERU S.A.C., de los listados a que se refiere el artículo 14 del Reglamento de la Ley General de Pesca; y, el Anexo II de la Resolución Ministerial N° 347-2011-PRODUCE, a fin de incluir en su lugar al señor ORLANDO SANTISTEBAN BANCES, como titular del permiso de pesca para operar la embarcación pesquera MONITOR HUASCAR con matrícula PL-20871-CM.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520"/>
    <x v="519"/>
    <s v="00044716-2023"/>
    <s v="JUNIO"/>
    <d v="2023-06-28T00:00:00"/>
    <d v="2023-06-28T00:00:00"/>
    <m/>
    <s v=""/>
    <s v=""/>
    <s v=""/>
    <s v="Declarar que la solicitud de ampliación del plazo para la ejecución de la autorización de incremento de flota dispuesta a favor de la empresa PESQUERA DON ADOLFO E.I.R.L., ha sido aprobada automáticamente "/>
    <s v="DECHDI"/>
    <m/>
    <m/>
    <m/>
    <x v="10"/>
    <m/>
    <x v="0"/>
    <m/>
    <m/>
    <m/>
    <m/>
    <s v="X"/>
    <m/>
    <m/>
    <m/>
    <m/>
    <m/>
    <m/>
    <m/>
    <m/>
    <m/>
    <m/>
    <m/>
    <m/>
    <m/>
    <m/>
    <m/>
    <m/>
  </r>
  <r>
    <n v="521"/>
    <x v="520"/>
    <s v="00044406-2023"/>
    <s v="JUNIO"/>
    <d v="2023-06-28T00:00:00"/>
    <d v="2023-06-28T00:00:00"/>
    <n v="3533"/>
    <s v="MI BARTOLITA"/>
    <s v="PL-3533-CM"/>
    <s v="FIESTAS DE PUESCAS CONCEPCION ;PUESCAS GALAN JUAN CANCIO"/>
    <s v="Declarar que la solicitud de modificación del permiso de pesca por cambio de nombre de la embarcación pesquera MI BARTOLITA con matrícula PL-3533-CM, de MI BARTOLITA a MI BARTOLITA I, presentada por la señora MERCEDES AYMAR PUESCAS FIESTAS, ha sido aprobada automáticamente "/>
    <s v="DECHDI"/>
    <m/>
    <m/>
    <m/>
    <x v="12"/>
    <s v=" por cambio de nombre"/>
    <x v="0"/>
    <m/>
    <m/>
    <m/>
    <m/>
    <s v="X"/>
    <m/>
    <m/>
    <m/>
    <m/>
    <m/>
    <m/>
    <m/>
    <m/>
    <m/>
    <m/>
    <m/>
    <m/>
    <m/>
    <m/>
    <m/>
    <m/>
  </r>
  <r>
    <n v="522"/>
    <x v="521"/>
    <s v="00042404-2023"/>
    <s v="JUNIO"/>
    <d v="2023-06-28T00:00:00"/>
    <d v="2023-06-28T00:00:00"/>
    <m/>
    <s v=""/>
    <s v=""/>
    <s v=""/>
    <s v="Declarar que la solicitud de ampliación del plazo para la ejecución de la autorización de incremento de flota a favor de la empresa INVERSIONES CANOMAR E.I.R.L., ha sido aprobada automáticamente "/>
    <s v="DECHDI"/>
    <m/>
    <m/>
    <m/>
    <x v="10"/>
    <m/>
    <x v="0"/>
    <m/>
    <m/>
    <m/>
    <m/>
    <s v="X"/>
    <m/>
    <m/>
    <m/>
    <m/>
    <m/>
    <m/>
    <m/>
    <m/>
    <m/>
    <m/>
    <m/>
    <m/>
    <m/>
    <m/>
    <m/>
    <m/>
  </r>
  <r>
    <n v="523"/>
    <x v="522"/>
    <s v="00031281-2023"/>
    <s v="JUNIO"/>
    <d v="2023-06-30T00:00:00"/>
    <d v="2023-06-30T00:00:00"/>
    <m/>
    <s v=""/>
    <s v=""/>
    <s v=""/>
    <s v="Aprobar el Listado de Asignación de los Límites Máximos de Captura por Embarcación - LMCE - correspondiente al Régimen Provisional de Pesca del Recurso de Merluza julio 2023 - junio 2024"/>
    <s v="DECHDI"/>
    <m/>
    <m/>
    <m/>
    <x v="26"/>
    <s v="Régimen Provisional de Pesca del Recurso de Merluza julio 2023 - junio 2024"/>
    <x v="1"/>
    <m/>
    <m/>
    <m/>
    <m/>
    <s v="X"/>
    <m/>
    <m/>
    <m/>
    <m/>
    <m/>
    <m/>
    <m/>
    <m/>
    <m/>
    <m/>
    <m/>
    <m/>
    <m/>
    <m/>
    <m/>
    <m/>
  </r>
  <r>
    <n v="524"/>
    <x v="523"/>
    <s v="00066710-2022"/>
    <s v="JULIO"/>
    <d v="2023-07-04T00:00:00"/>
    <d v="2023-07-04T00:00:00"/>
    <m/>
    <s v=""/>
    <s v=""/>
    <s v=""/>
    <s v="Aceptar el desistimiento formulado por la empresa PERU FROST S.A.C., respecto a la solicitud de cambio de titularidad de la Licencia de Operación de la planta de procesamiento pesquero "/>
    <s v="DPCHDI"/>
    <m/>
    <m/>
    <m/>
    <x v="6"/>
    <m/>
    <x v="1"/>
    <m/>
    <s v="ACEPTAR DESISTIMIENTO"/>
    <m/>
    <m/>
    <m/>
    <m/>
    <m/>
    <m/>
    <m/>
    <m/>
    <m/>
    <m/>
    <m/>
    <m/>
    <m/>
    <m/>
    <m/>
    <m/>
    <m/>
    <m/>
    <m/>
  </r>
  <r>
    <n v="525"/>
    <x v="524"/>
    <s v="00025057-2023"/>
    <s v="JULIO"/>
    <d v="2023-07-04T00:00:00"/>
    <d v="2023-07-04T00:00:00"/>
    <m/>
    <s v=""/>
    <s v=""/>
    <s v=""/>
    <s v="Otorgar a la empresa PETROLEOS DEL PERU PETROPERU SA, autorización para realizar las actividades de colecta de recursos hidrobiológicos "/>
    <s v="DECHDI"/>
    <m/>
    <m/>
    <m/>
    <x v="0"/>
    <m/>
    <x v="0"/>
    <m/>
    <m/>
    <m/>
    <m/>
    <m/>
    <s v="X"/>
    <m/>
    <m/>
    <m/>
    <m/>
    <m/>
    <m/>
    <m/>
    <m/>
    <m/>
    <m/>
    <m/>
    <m/>
    <m/>
    <m/>
    <m/>
  </r>
  <r>
    <n v="526"/>
    <x v="525"/>
    <s v="00022606-2023"/>
    <s v="JULIO"/>
    <d v="2023-07-04T00:00:00"/>
    <d v="2023-07-04T00:00:00"/>
    <m/>
    <s v=""/>
    <s v=""/>
    <s v=""/>
    <s v="Otorgar a la empresa MINSUR S.A., autorización para realizar las actividades de colecta de recursos hidrobiológicos."/>
    <s v="DECHDI"/>
    <m/>
    <m/>
    <m/>
    <x v="0"/>
    <m/>
    <x v="0"/>
    <m/>
    <m/>
    <m/>
    <m/>
    <m/>
    <s v="X"/>
    <m/>
    <m/>
    <m/>
    <m/>
    <m/>
    <m/>
    <m/>
    <m/>
    <m/>
    <m/>
    <m/>
    <m/>
    <m/>
    <m/>
    <m/>
  </r>
  <r>
    <n v="527"/>
    <x v="526"/>
    <s v="00042397-2023"/>
    <s v="JULIO"/>
    <d v="2023-07-04T00:00:00"/>
    <d v="2023-07-04T00:00:00"/>
    <m/>
    <s v=""/>
    <s v=""/>
    <s v=""/>
    <s v="Rectificar el error material, con respecto a la Titular de la autorización de actividades de colecta de recursos hidrobiológicos para efectuar monitoreos previstos en un Instrumento de Gestión Ambiental sin uso de embarcación RIO TINTO MINERA PERU LIMITADA S.A.C."/>
    <s v="DECHDI"/>
    <m/>
    <m/>
    <m/>
    <x v="3"/>
    <m/>
    <x v="1"/>
    <m/>
    <m/>
    <m/>
    <m/>
    <m/>
    <s v="X"/>
    <m/>
    <m/>
    <m/>
    <m/>
    <m/>
    <m/>
    <m/>
    <m/>
    <m/>
    <m/>
    <m/>
    <m/>
    <m/>
    <m/>
    <m/>
  </r>
  <r>
    <n v="528"/>
    <x v="527"/>
    <s v="00027222-2023"/>
    <s v="JULIO"/>
    <d v="2023-07-04T00:00:00"/>
    <d v="2023-07-04T00:00:00"/>
    <m/>
    <s v=""/>
    <s v=""/>
    <s v=""/>
    <s v="Otorgar al PROYECTO ESPECIAL DE INFRAESTRUCTURA DE TRANSPORTE NACIONAL - PROVIAS NACIONAL, autorización para realizar las actividades de colecta de recursos hidrobiológicos."/>
    <s v="DECHDI"/>
    <m/>
    <m/>
    <m/>
    <x v="0"/>
    <m/>
    <x v="0"/>
    <m/>
    <m/>
    <m/>
    <m/>
    <m/>
    <s v="X"/>
    <m/>
    <m/>
    <m/>
    <m/>
    <m/>
    <m/>
    <m/>
    <m/>
    <m/>
    <m/>
    <m/>
    <m/>
    <m/>
    <m/>
    <m/>
  </r>
  <r>
    <n v="529"/>
    <x v="528"/>
    <s v="00025625-2023"/>
    <s v="JULIO"/>
    <d v="2023-07-04T00:00:00"/>
    <d v="2023-07-04T00:00:00"/>
    <m/>
    <s v=""/>
    <s v=""/>
    <s v=""/>
    <s v="Otorgar a la empresa REPSOL EXPLORACION PERU S.A., SUCURSAL DEL PERU, autorización para realizar las actividades de colecta de recursos hidrobiológicos."/>
    <s v="DECHDI"/>
    <m/>
    <m/>
    <m/>
    <x v="0"/>
    <m/>
    <x v="0"/>
    <m/>
    <m/>
    <m/>
    <m/>
    <m/>
    <s v="X"/>
    <m/>
    <m/>
    <m/>
    <m/>
    <m/>
    <m/>
    <m/>
    <m/>
    <m/>
    <m/>
    <m/>
    <m/>
    <m/>
    <m/>
    <m/>
  </r>
  <r>
    <n v="530"/>
    <x v="529"/>
    <s v="00025592-2023"/>
    <s v="JULIO"/>
    <d v="2023-07-04T00:00:00"/>
    <d v="2023-07-04T00:00:00"/>
    <m/>
    <s v=""/>
    <s v=""/>
    <s v=""/>
    <s v="Declarar como NO PRESENTADA la solicitud de autorización para realizar las actividades de colecta de recursos hidrobiológicos, presentada por la empresa COMPAÑIA DE MINAS BUENAVENTURA S.A.A."/>
    <s v="DECHDI"/>
    <m/>
    <m/>
    <m/>
    <x v="0"/>
    <m/>
    <x v="1"/>
    <m/>
    <s v="DECLARAR COMO NO PRESENTADA"/>
    <m/>
    <m/>
    <m/>
    <s v="X"/>
    <m/>
    <m/>
    <m/>
    <m/>
    <m/>
    <m/>
    <m/>
    <m/>
    <m/>
    <m/>
    <m/>
    <m/>
    <m/>
    <m/>
    <m/>
  </r>
  <r>
    <n v="531"/>
    <x v="530"/>
    <s v="00025308-2023"/>
    <s v="JULIO"/>
    <d v="2023-07-04T00:00:00"/>
    <d v="2023-07-04T00:00:00"/>
    <m/>
    <s v=""/>
    <s v=""/>
    <s v=""/>
    <s v="Otorgar a la empresa ATN 1 S.A., autorización para realizar las actividades de colecta de recursos hidrobiológicos "/>
    <s v="DECHDI"/>
    <m/>
    <m/>
    <m/>
    <x v="0"/>
    <m/>
    <x v="0"/>
    <m/>
    <m/>
    <m/>
    <m/>
    <m/>
    <s v="X"/>
    <m/>
    <m/>
    <m/>
    <m/>
    <m/>
    <m/>
    <m/>
    <m/>
    <m/>
    <m/>
    <m/>
    <m/>
    <m/>
    <m/>
    <m/>
  </r>
  <r>
    <n v="532"/>
    <x v="531"/>
    <s v="00025238-2023"/>
    <s v="JULIO"/>
    <d v="2023-07-04T00:00:00"/>
    <d v="2023-07-04T00:00:00"/>
    <m/>
    <s v=""/>
    <s v=""/>
    <s v=""/>
    <s v="Otorgar a la empresa COMPAÑIA DE MINAS BUENAVENTURA S.A.A., autorización para realizar las actividades de colecta de recursos hidrobiológicos "/>
    <s v="DECHDI"/>
    <m/>
    <m/>
    <m/>
    <x v="0"/>
    <m/>
    <x v="0"/>
    <m/>
    <m/>
    <m/>
    <m/>
    <m/>
    <s v="X"/>
    <m/>
    <m/>
    <m/>
    <m/>
    <m/>
    <m/>
    <m/>
    <m/>
    <m/>
    <m/>
    <m/>
    <m/>
    <m/>
    <m/>
    <m/>
  </r>
  <r>
    <n v="533"/>
    <x v="532"/>
    <s v="00033594-2023"/>
    <s v="JULIO"/>
    <d v="2023-07-04T00:00:00"/>
    <d v="2023-07-04T00:00:00"/>
    <m/>
    <s v="SANDRA MILAGROS_x000a_CUZCO 2_x000a_LIMA 9_x000a_PIZARRO 3"/>
    <s v="PS-7631-PM_x000a_TM 7919-PM_x000a_PS-7991_x000a_CE-07529"/>
    <s v=""/>
    <s v="Declarar como no presentada la solicitud de cambio de titular del permiso de pesca de las embarcaciones SANDRA MILAGROS CUZCO 2 LIMA 9 y PIZARRO 3 presentada por el señor NASSER ODE JAMIS "/>
    <s v="DECHDI"/>
    <m/>
    <m/>
    <m/>
    <x v="1"/>
    <m/>
    <x v="1"/>
    <s v=" - "/>
    <s v="DECLARAR COMO NO PRESENTADA"/>
    <m/>
    <m/>
    <s v="X"/>
    <m/>
    <m/>
    <m/>
    <m/>
    <m/>
    <m/>
    <m/>
    <m/>
    <m/>
    <m/>
    <m/>
    <m/>
    <m/>
    <m/>
    <m/>
    <m/>
  </r>
  <r>
    <n v="534"/>
    <x v="533"/>
    <s v="00006082-2023"/>
    <s v="JULIO"/>
    <d v="2023-07-07T00:00:00"/>
    <d v="2023-07-07T00:00:00"/>
    <m/>
    <s v=""/>
    <s v=""/>
    <s v=""/>
    <s v="Otorgar a favor de la ciudadana LIZZETT YUMIRA VEGA PISCONTE, la Autorización para efectuar investigación pesquera especializada con uso de embarcación"/>
    <s v="DECHDI"/>
    <m/>
    <m/>
    <m/>
    <x v="2"/>
    <m/>
    <x v="0"/>
    <m/>
    <m/>
    <m/>
    <m/>
    <m/>
    <s v="X"/>
    <m/>
    <s v="X"/>
    <m/>
    <m/>
    <m/>
    <m/>
    <m/>
    <m/>
    <m/>
    <m/>
    <m/>
    <m/>
    <m/>
    <m/>
    <m/>
  </r>
  <r>
    <n v="535"/>
    <x v="534"/>
    <s v="00037372-2023"/>
    <s v="JULIO"/>
    <d v="2023-07-07T00:00:00"/>
    <d v="2023-07-07T00:00:00"/>
    <m/>
    <s v=""/>
    <s v=""/>
    <s v=""/>
    <s v="Artículo 1.- Autorizar el uso de las embarcaciones MI JENIFER (CO-59875-BM); FELICITA ALBERTINA (PT-34687-BM); KIKE (PS-17017-BM) y LOS HERMANOS TARZANCITOS (PS-00593- BM), para su participación en la ejecución del plan de trabajo denominado “Muestreo Hidrobiológico de las formaciones costeras incluidas en las Resoluciones 206-2022-OEFA/DSEM y 234-2022- OEFA/DSEM”, aprobado por Resolución Directoral N° 00352-2023-PRODUCE/DGPCHDI, en atención a la solitud presentada por la empresa REFINERIA LA PAMPILLA S.A.A. mediante escrito con registro N° 00037372-2023 precisado a través de escrito adjunto con registro N° 00037372-2023-2. _x000a_Artículo 2.- La presente autorización tendrá vigencia, en tanto en tanto se encuentre vigente la Resolución Directoral N° 00352-2023-PRODUCE/DGPCHDI. _x000a_Artículo 3.- La presente autorización no otorga ni modifica en extremo alguno el permiso de pesca y sus alcances de las citadas embarcaciones, siendo consideradas solo para participar en la ejecución del plan de trabajo señalado en el párrafo precedente, cuya ejecución fue aprobada mediante Resolución Directoral N° 00352-2023-PRODUCE/DGPCHDI _x000a_Artículo 4.- Sin perjuicio de lo anterior, la empresa REFINERIA LA PAMPILLA S.A.A., deberá gestionar ante el Servicio Nacional de Áreas Naturales Protegidas por el Estado - SERNANP, el permiso correspondiente para el acceso de las embarcaciones y su tripulación a las áreas de reserva bajo su administración. _x000a_Artículo 5.- Adicionalmente, durante la ejecución del plan de trabajo, la empresa REFINERIA LA PAMPILLA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6.- La empresa REFINERIA LA PAMPILLA S.A.A., deberá realizar la colecta de muestras de especímenes hidrobiológicos siguiendo los procedimientos establecidos en el Plan de trabajo, aprobado mediante Resolución Directoral N° 00352-2023-PRODUCE/DGPCHDI. _x000a_Artículo 7.-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s v="DECHDI"/>
    <m/>
    <m/>
    <m/>
    <x v="2"/>
    <m/>
    <x v="0"/>
    <m/>
    <m/>
    <m/>
    <m/>
    <m/>
    <s v="X"/>
    <m/>
    <s v="X"/>
    <m/>
    <m/>
    <m/>
    <m/>
    <m/>
    <m/>
    <m/>
    <m/>
    <m/>
    <m/>
    <m/>
    <m/>
    <m/>
  </r>
  <r>
    <n v="536"/>
    <x v="535"/>
    <s v="00043180-2023"/>
    <s v="JULIO"/>
    <d v="2023-07-10T00:00:00"/>
    <d v="2023-07-10T00:00:00"/>
    <m/>
    <s v=""/>
    <s v=""/>
    <s v=""/>
    <s v="Artículo 1.- Modificar la autorización al plan de trabajo denominado: “PLAN DE TRABAJO DEL MONITOREO HIDROBIOLÓGICO EN LAS ZONAS DE ABASTECIMIENTO Y OPERACIONES, EN EL CONTEXTO DEL PROYECTO: “MONITOREO BIOLÓGICO E HIDROBIOLÓGICO DE LA MODIFICACIÓN DEL ESTUDIO DE IMPACTO AMBIENTAL DE LA UNIDAD MINERA CERRO LINDO PARA AMPLIACI”, otorgada mediante Resolución Directoral N° 00181-2023-PRODUCE/DGPCHDI de fecha 24 de Febrero de 2023, a favor de la empresa NEXA RESOURCES PERU S.A.A., únicamente en el extremo referido al plazo para su ejecución, por veinticuatro (24) meses adicionales contados desde el vencimiento de la vigencia de la autorización antes indicada; por lo que, el plazo de la autorización vencerá con fecha 28 de Agosto de 2025."/>
    <s v="DECHDI"/>
    <m/>
    <m/>
    <m/>
    <x v="7"/>
    <s v="Modificacion únicamente en el extremo referido al plazo para su ejecución"/>
    <x v="1"/>
    <m/>
    <m/>
    <m/>
    <m/>
    <m/>
    <s v="X"/>
    <m/>
    <m/>
    <m/>
    <m/>
    <m/>
    <m/>
    <m/>
    <m/>
    <m/>
    <m/>
    <m/>
    <m/>
    <m/>
    <m/>
    <m/>
  </r>
  <r>
    <n v="537"/>
    <x v="536"/>
    <s v="00042416-2023"/>
    <s v="JULIO"/>
    <d v="2023-07-10T00:00:00"/>
    <d v="2023-07-10T00:00:00"/>
    <m/>
    <s v=""/>
    <s v=""/>
    <s v=""/>
    <s v="Artículo 1.- Modificar la autorización al plan de trabajo denominado: “Línea Base Hidrobiológica Complementaria de la Modificación del Estudio de Impacto Ambiental Detallado de la UEA Retamas, Proyecto Optimización de Procesos e Implementación de Componentes Nuevos - MEIA de la UEA Retamas”, otorgada mediante Resolución Directoral N° 00478-2022-PRODUCE/DGPCHDI de fecha 22 de Julio de 2022, a favor de la empresaMINERA AURIFERA RETAMAS S.A., únicamente en el extremo referido al plazo para su ejecución, por doce (12) meses adicionales contados desde el vencimiento de la vigencia de la autorización antes indicada; por lo que, el plazo de la autorización vencerá con fecha 27 de Julio de 2024."/>
    <s v="DECHDI"/>
    <m/>
    <m/>
    <m/>
    <x v="7"/>
    <s v="Modificacion únicamente en el extremo referido al plazo para su ejecución"/>
    <x v="1"/>
    <m/>
    <m/>
    <m/>
    <m/>
    <m/>
    <s v="X"/>
    <m/>
    <s v="X"/>
    <m/>
    <m/>
    <m/>
    <m/>
    <m/>
    <m/>
    <m/>
    <m/>
    <m/>
    <m/>
    <m/>
    <m/>
    <m/>
  </r>
  <r>
    <n v="538"/>
    <x v="537"/>
    <s v="00041466-2023"/>
    <s v="JULIO"/>
    <d v="2023-07-10T00:00:00"/>
    <d v="2023-07-10T00:00:00"/>
    <m/>
    <s v=""/>
    <s v=""/>
    <s v=""/>
    <s v="Artículo 1.- Modificar la autorización al plan de investigación denominado: “ESTRUCTURA OCEANOGRÁFICA, ECOLÓGICA Y MOLECULAR DE LA BIODIVERSIDAD SUBMAREAL DE LA RESERVA DE PUNTA DE COLES, PARA SU MANEJO SOSTENIBLE”, otorgada mediante Resolución Directoral N° 00463-2022-PRODUCE/DGPCHDI de fecha 13 de Julio de 2022, a favor del señor HEBERT HERNAN SOTO GONZALES, únicamente en el extremo referido al plazo para su ejecución, por doce (12) meses adicionales contados desde el vencimiento de la vigencia de la autorización antes indicada; consecuentemente, el plazo de la autorización vencerá con fecha 19 de Junio de 2024."/>
    <s v="DECHDI"/>
    <m/>
    <m/>
    <m/>
    <x v="7"/>
    <s v="Modificacion únicamente en el extremo referido al plazo para su ejecución"/>
    <x v="1"/>
    <m/>
    <m/>
    <m/>
    <m/>
    <m/>
    <s v="X"/>
    <m/>
    <s v="X"/>
    <m/>
    <m/>
    <m/>
    <m/>
    <m/>
    <m/>
    <m/>
    <m/>
    <m/>
    <m/>
    <m/>
    <m/>
    <m/>
  </r>
  <r>
    <n v="539"/>
    <x v="538"/>
    <s v="00045423-2023"/>
    <s v="JULIO"/>
    <d v="2023-07-10T00:00:00"/>
    <d v="2023-07-10T00:00:00"/>
    <m/>
    <s v=""/>
    <s v=""/>
    <s v=""/>
    <s v="DECLARAR que la solicitud de renovación del permiso de pesca presentada por la empresa PESCAPECES S.A. ha sido aprobada con su sola presentación."/>
    <s v="DECHDI"/>
    <s v="CHD"/>
    <s v="ATUN"/>
    <s v="buque de la CIAT"/>
    <x v="19"/>
    <m/>
    <x v="0"/>
    <m/>
    <m/>
    <m/>
    <m/>
    <s v="X"/>
    <s v="X"/>
    <m/>
    <m/>
    <m/>
    <m/>
    <m/>
    <m/>
    <m/>
    <m/>
    <m/>
    <m/>
    <m/>
    <m/>
    <m/>
    <m/>
    <m/>
  </r>
  <r>
    <n v="540"/>
    <x v="539"/>
    <s v="00035420-2023"/>
    <s v="JULIO"/>
    <d v="2023-07-10T00:00:00"/>
    <d v="2023-07-10T00:00:00"/>
    <m/>
    <s v="MI JUAN AUGUSTO_x000a_PROFETA DANIEL"/>
    <s v="PL2118-CM_x000a_PT-11884-CM"/>
    <s v=" PESQUERA ORLAND S.A.C"/>
    <s v="Autorizar la asociación o incorporación definitiva del PMCE proveniente de la embarcación pesquera MI JUAN AUGUSTO a favor de de la embarcación pesquera PROFETA DANIEL II para la Zona Norte-Centro; solicitada por la empresa PESQUERA ORLAND S.A.C"/>
    <s v="DECHDI"/>
    <m/>
    <m/>
    <m/>
    <x v="13"/>
    <m/>
    <x v="0"/>
    <m/>
    <m/>
    <m/>
    <m/>
    <s v="X"/>
    <m/>
    <m/>
    <m/>
    <m/>
    <m/>
    <m/>
    <m/>
    <m/>
    <m/>
    <m/>
    <m/>
    <m/>
    <m/>
    <m/>
    <m/>
    <m/>
  </r>
  <r>
    <n v="541"/>
    <x v="540"/>
    <s v="00028717-2023"/>
    <s v="JULIO"/>
    <d v="2023-07-12T00:00:00"/>
    <d v="2023-07-12T00:00:00"/>
    <m/>
    <s v=""/>
    <s v=""/>
    <s v=""/>
    <s v="Otorgar a la empresa PETROLEOS DEL PERU PETROPERU SA, autorización para realizar las actividades de colecta de recursos hidrobiológicos conforme al plan de trabajo denominado: “Estudio de Impacto Ambiental detallado del Proyecto de Desarrollo del Área Noroeste del Lote 64 - Campo Situche Central”"/>
    <s v="DECHDI"/>
    <m/>
    <m/>
    <m/>
    <x v="0"/>
    <m/>
    <x v="0"/>
    <m/>
    <m/>
    <m/>
    <m/>
    <m/>
    <s v="X"/>
    <m/>
    <s v="X"/>
    <m/>
    <m/>
    <m/>
    <m/>
    <m/>
    <m/>
    <m/>
    <m/>
    <m/>
    <m/>
    <m/>
    <m/>
    <m/>
  </r>
  <r>
    <n v="542"/>
    <x v="541"/>
    <s v="00005307-2023"/>
    <s v="JULIO"/>
    <d v="2023-07-13T00:00:00"/>
    <d v="2023-07-13T00:00:00"/>
    <m/>
    <s v=""/>
    <s v=""/>
    <s v=""/>
    <s v="Desestimar el recurso de reconsideración formulado por la señora JUANA MARIA SOLAR BORJA "/>
    <s v="DECHDI"/>
    <m/>
    <m/>
    <m/>
    <x v="8"/>
    <s v="RECONSIDERACION"/>
    <x v="1"/>
    <m/>
    <s v="DESESTIMAR"/>
    <m/>
    <m/>
    <s v="X"/>
    <m/>
    <m/>
    <m/>
    <m/>
    <m/>
    <m/>
    <m/>
    <m/>
    <m/>
    <m/>
    <m/>
    <m/>
    <m/>
    <m/>
    <m/>
    <m/>
  </r>
  <r>
    <n v="543"/>
    <x v="542"/>
    <s v="00047372-2023"/>
    <s v="JULIO"/>
    <d v="2023-07-14T00:00:00"/>
    <d v="2023-07-14T00:00:00"/>
    <m/>
    <s v=""/>
    <s v=""/>
    <s v=""/>
    <s v="Artículo 1.- Modificar la autorización al plan de trabajo denominado: “Evaluación hidrobiológica para la Elaboración de la Línea base biológica para el Plan Ambiental Detallado (PAD) de la “CH Huanchay”, otorgada mediante Resolución Directoral N° 00480-2022-PRODUCE/DGPCHDI de fecha 25 de Julio de 2022, a favor de la empresa COMPAÑIA MINERA CHUNGAR S.A.C., únicamente en el extremo referido al plazo para su ejecución, por doce (12) meses adicionales contados desde el vencimiento de la vigencia de la autorización antes indicada; por lo que, el plazo de la autorización vencerá con fecha 01 de Agosto de 2024."/>
    <s v="DECHDI"/>
    <m/>
    <m/>
    <m/>
    <x v="7"/>
    <s v="Modificacion únicamente en el extremo referido al plazo para su ejecución"/>
    <x v="1"/>
    <m/>
    <m/>
    <m/>
    <m/>
    <m/>
    <s v="X"/>
    <m/>
    <m/>
    <m/>
    <m/>
    <m/>
    <m/>
    <m/>
    <m/>
    <m/>
    <m/>
    <m/>
    <m/>
    <m/>
    <m/>
    <m/>
  </r>
  <r>
    <n v="544"/>
    <x v="543"/>
    <s v="00048416-2023"/>
    <s v="JULIO"/>
    <d v="2023-07-14T00:00:00"/>
    <d v="2023-07-14T00:00:00"/>
    <m/>
    <s v=""/>
    <s v=""/>
    <s v=""/>
    <s v="Declarar que la solicitud de ampliación del plazo para la ejecución de la autorización de incremento de flota a favor de la señora NICOLASA CUSTODIO HUAMANCHUMO, ha sido aprobada automáticamente a la fecha de presentación de dicha solicitud."/>
    <s v="DECHDI"/>
    <m/>
    <m/>
    <m/>
    <x v="10"/>
    <m/>
    <x v="0"/>
    <m/>
    <m/>
    <m/>
    <m/>
    <s v="X"/>
    <m/>
    <m/>
    <m/>
    <m/>
    <m/>
    <m/>
    <m/>
    <m/>
    <m/>
    <m/>
    <m/>
    <m/>
    <m/>
    <m/>
    <m/>
    <m/>
  </r>
  <r>
    <n v="545"/>
    <x v="544"/>
    <s v="00045373-2023"/>
    <s v="JULIO"/>
    <d v="2023-07-14T00:00:00"/>
    <d v="2023-07-14T00:00:00"/>
    <n v="18667"/>
    <s v="MILAGRO DE MI MADRE"/>
    <s v="TA-18667-PM"/>
    <s v="PANTA ECA LINA ANDREA ;PERICHE PANTA HERMINIO"/>
    <s v="Declarar que la solicitud de ampliación del plazo para la ejecución de la autorización de incremento de flota dispuesta mediante Resolución Directoral Nº 00272-2022-PRODUCE/DGPCHDI de fecha 13 de abril de 2022, a favor de los señores HERMINIO PERICHE PANTA y LINA ANDREA PANTA ECA, para la construcción de una nueva embarcación de 42.93 m³ de capacidad de bodega, vía sustitución de la embarcación pesquera no siniestrada MILAGRO DE MI MADRE con matrícula TA-18667-PM, para la extracción del recurso "/>
    <s v="DECHDI"/>
    <m/>
    <m/>
    <m/>
    <x v="10"/>
    <m/>
    <x v="0"/>
    <m/>
    <m/>
    <m/>
    <m/>
    <s v="X"/>
    <m/>
    <m/>
    <m/>
    <m/>
    <m/>
    <m/>
    <m/>
    <m/>
    <m/>
    <m/>
    <m/>
    <m/>
    <m/>
    <m/>
    <m/>
    <m/>
  </r>
  <r>
    <n v="546"/>
    <x v="545"/>
    <s v="00016658-2023"/>
    <s v="JULIO"/>
    <d v="2023-07-17T00:00:00"/>
    <d v="2023-07-17T00:00:00"/>
    <n v="4851"/>
    <s v="BEATITA DE HUMAY 3"/>
    <s v="PL-4851-PM"/>
    <s v="CUSTODIO HUAMANCHUMO NICOLASA"/>
    <s v="Artículo 1.- Otorgar a favor de la señora NICOLASA CUSTODIO HUAMANCHUMO, la modificación del permiso de pesca para ampliar la capacidad de bodega de la embarcación pesquera BEATITA DE HUMAY 3 con matrícula PL-4851-PM, de 39.10 m³ a 72.27 m³ de capacidad de bodega, para la extracción del recurso Anchoveta con destino al consumo humano indirecto, en virtud de la ejecución de la autorización de incremento de flota otorgada mediante Resolución Directoral N° 00540-2021-PRODUCE/DGPCHDI de fecha 20 de julio de 2021."/>
    <s v="DECHDI"/>
    <m/>
    <m/>
    <m/>
    <x v="12"/>
    <s v="para ampliar la capacidad de bodega de la embarcación pesquera"/>
    <x v="0"/>
    <m/>
    <m/>
    <m/>
    <m/>
    <s v="X"/>
    <m/>
    <m/>
    <m/>
    <m/>
    <m/>
    <m/>
    <m/>
    <m/>
    <m/>
    <m/>
    <m/>
    <m/>
    <m/>
    <m/>
    <m/>
    <m/>
  </r>
  <r>
    <n v="547"/>
    <x v="546"/>
    <s v="00005503-2023"/>
    <s v="JULIO"/>
    <d v="2023-07-18T00:00:00"/>
    <d v="2023-07-18T00:00:00"/>
    <m/>
    <s v=""/>
    <s v=""/>
    <s v=""/>
    <s v="OTORGAR a favor de la empresa PROVEEDORA DE PRODUCTOS MARINOS S.A.C., la autorización de instalación para el incremento de capacidad de procesamiento"/>
    <s v="DPCHDI"/>
    <m/>
    <m/>
    <m/>
    <x v="5"/>
    <m/>
    <x v="0"/>
    <m/>
    <m/>
    <m/>
    <m/>
    <m/>
    <m/>
    <s v="X"/>
    <m/>
    <s v="X"/>
    <m/>
    <m/>
    <m/>
    <m/>
    <m/>
    <m/>
    <m/>
    <m/>
    <m/>
    <m/>
    <m/>
    <m/>
  </r>
  <r>
    <n v="548"/>
    <x v="547"/>
    <s v="00035436-2023"/>
    <s v="JULIO"/>
    <d v="2023-07-20T00:00:00"/>
    <d v="2023-07-20T00:00:00"/>
    <n v="3027"/>
    <s v="JESUS EN TI CONFIO I"/>
    <s v="PL-3027-CM"/>
    <s v="MARIANO PANTA JACINTO, ROSA ISABLE RUIZ JACINTO DE PANTA, MARIA CONCEPCIÓN PANTA DE PERICHE y FROILAN PERICHE ECHE"/>
    <s v="Artículo 1.- Aprobar a favor de los señores MARIANO PANTA JACINTO, ROSA ISABLE RUIZ JACINTO DE PANTA, MARIA CONCEPCIÓN PANTA DE PERICHE y FROILAN PERICHE ECHE, el cambio de titular del permiso de pesca para operar la embarcación pesquera JESUS EN TI CONFIO 1 con matrícula PL-3027-CM y 72.31 m3 de capacidad de bodega, para la extracción del recurso Anchoveta con destino al consumo humano directo e indirecto y Sardina con destino al consumo humano directo. Asimismo, aprobar a su favor el cambio de titular del P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JESUS EN TI CONFIO 1 con matrícula PL-3027-CM y 72.31 m3 de capacidad de bodega, deberán cumplir las disposiciones normativas vigentes en lo correspondiente al desarrollo de las actividades pesqueras previas a su procesamiento. _x000a_Artículo 3.- Dejar sin efecto la titularidad del permiso de pesca otorgado a favor de los señores MARIANO PANTA JACINTO, ROSA ISABEL RUIZ JACINTO DE PANTA, MARÍA TEMPORA JACINTO DE PANTA, MARÍA CONCEPCIÓN PANTA DE PERICHE, FRANCISCA PERICHE MARTINEZ DE PANTA, ROSA MARIA PANTA PERICHE, EBET NOE PANTA PERICHE, CRUZ MARIA PANTA PERICHE, JOSE ORLANDO PANTA PERICHE y MARÍA MILAGROS PANTA PERICHE, a través de la Resolución Directoral N° 00203-2022-PRODUCE/DGPCHDI, para operar la embarcación pesquera JESUS EN TI CONFIO 1 con matrícula PL-3027-CM . _x000a_Artículo 4.- Excluir a los señores MARIANO PANTA JACINTO, ROSA ISABEL RUIZ JACINTO DE PANTA, MARÍA TEMPORA JACINTO DE PANTA, MARÍA CONCEPCIÓN PANTA DE PERICHE, FRANCISCA PERICHE MARTINEZ DE PANTA, ROSA MARIA PANTA PERICHE, EBET NOE PANTA PERICHE, CRUZ MARIA PANTA PERICHE, JOSE ORLANDO PANTA PERICHE y MARÍA MILAGROS PANTA PERICHE, de los listados a que se refiere el artículo 14 del Reglamento de la Ley General de Pesca; y, el Anexo II de la Resolución Ministerial N° 347-2011-PRODUCE, a fin de incluir en su lugar a los señores MARIANO PANTA JACINTO, ROSA ISABEL RUIZ JACINTO DE PANTA, MARIA CONCEPCIÓN PANTA DE PERICHE y FROILAN PERICHE ECHE, como titulares del permiso de pesca para operar la embarcación pesquera JESUS EN TI CONFIO 1 con matrícula PL-3027-CM. _x000a_Artículo 5.- En mérito al cambio de titularidad a que se refiere el artículo 1 de la presente resolución directoral, los señores MARIANO PANTA JACINTO, ROSA ISABEL RUIZ JACINTO DE PANTA, MARIA CONCEPCIÓN PANTA DE PERICHE y FROILAN PERICHE ECHE, en cuanto al recurso Anchoveta con destino al consumo humano directo comprendido en el citado permiso de pesca, deberán tener en consideración que no podrán realizar actividad extractiva de dicho recurso en concordancia con lo dispuesto en el Reglamento de Ordenamiento Pesquero del Recurso Anchoveta para Consumo Humano Directo; y, el segundo párrafo del artículo 9 de la Ley General de Pesca. _x000a_Artículo 6.- En mérito al cambio de titularidad a que se refiere el artículo 1 de la presente resolución directoral, los señores MARIANO PANTA JACINTO, ROSA ISABEL RUIZ JACINTO DE PANTA, MARIA CONCEPCIÓN PANTA DE PERICHE y FROILAN PERICHE ECHE, deberá tener en consideración lo dispuesto por la Resolución Ministerial Nº 781-97-PE y el Decreto Supremo Nº 001-2002-PRODUCE._x000a_Artículo 7.-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549"/>
    <x v="548"/>
    <s v="00023231-2023"/>
    <s v="JULIO"/>
    <d v="2023-07-20T00:00:00"/>
    <d v="2023-07-20T00:00:00"/>
    <n v="20941"/>
    <s v="NEPTUNA"/>
    <s v="HO-20941-CM"/>
    <s v="INVERSIONES MAR DE ISABEL S.A.C."/>
    <s v="Declarar improcedente la solicitud de cambio de titularidad del permiso de pesca para operar la embarcación pesquera NEPTUNA con matrícula HO-20941-CM"/>
    <s v="DECHDI"/>
    <m/>
    <m/>
    <m/>
    <x v="1"/>
    <m/>
    <x v="1"/>
    <s v=" - "/>
    <s v="DECLARAR IMPROCEDENTE"/>
    <m/>
    <m/>
    <s v="X"/>
    <m/>
    <m/>
    <m/>
    <m/>
    <m/>
    <m/>
    <m/>
    <m/>
    <m/>
    <m/>
    <m/>
    <m/>
    <m/>
    <m/>
    <m/>
    <m/>
  </r>
  <r>
    <n v="550"/>
    <x v="549"/>
    <s v="00040400-2023"/>
    <s v="JULIO"/>
    <d v="2023-07-20T00:00:00"/>
    <d v="2023-07-20T00:00:00"/>
    <n v="22201"/>
    <s v="FLIPER"/>
    <s v="CE-22201-CM"/>
    <s v="PLACIDA RUIZ ANTÓN VDA DE SANDOVAL"/>
    <s v="Artículo 1.- Aprobar a favor de la señora PLACIDA RUIZ ANTÓN VDA DE SANDOVAL el cambio de titular del permiso de pesca para operar la embarcación pesquera FLIPER con matrícula CE-22201- CM y 29.43 m3 de capacidad de bodega, para la extracción de los recursos Anchoveta (Engraulis ringens y Anchoa nasus), Lisa (Mugil cephalus), Jurel (Trachurus murphii), Caballa (Scomber japonicus peruanos), Bonito (Sarda chilensis chilensis), Cachema (Cynoscion analis), Coco/suco (Paralonchurus peruanos), Tollo (Mustelus spp.), Perico (Coryphaena hippurus), Barrilete (Katsuwonus pelamis), Cojinova (Seriolella violacea), Congrio (Genypterus maculatus), Lorna (Sciaena deliciosa), Corvina (Cilus gilberti), Pámpano (Trachinotus paitensis), Atún (Thunnus spp.), Raya (Raja velezi, Myliobatis peruvianus, Myliobatis chiliensis, Rhinoptera steindachneri, Dasyatis brevis), Chiri/Palometa/Pampanito (Peprilus medius), Robalo (Centropomus spp.), Cabrilla (Paralabrax humeralis), Bereche (Larimus pacificas), Sierra (Scomberomorus sierra), Pota (Dosídicus gigas), Calamar (Coligo hagii), Albacora (Thunnus alalunga) y Tiburón (Sphyrna spp, Galeorthinus galeus, Isurus oxyrinchus, Sphyrna tiburo, Alopias vulpinus) con destino al consumo humano directo. _x000a_Artículo 2.- En mérito al cambio de titular del permiso de pesca a que se refiere el artículo 1 de la presente resolución, el titular del permiso de pesca de la embarcación pesquera FLIPER con matrícula CE-22201-CM y 29.43 m3 de capacidad de bodega podrá realizar actividad extractiva del recurso Anchoveta para consumo humano directo, teniendo en cuenta lo dispuesto en el Reglamento de Ordenamiento Pesquero del Recurso Anchoveta para Consumo Humano Directo, aprobado por Decreto Supremo N° 005-2017-PRODUCE; y, lo dispuesto en el segundo párrafo del artículo 9 de la Ley General de Pesca, aprobada por Decreto Ley N° 25977. _x000a_Artículo 3.- Dejar sin efecto la titularidad del permiso de pesca otorgado a favor del señor CHARLES MICHAEL PERICHE INGA, a través de la Resolución Directoral Nº 325-2018- PRODUCE/DGPCHDI, para operar la embarcación pesquera FLIPER con matrícula CE-22201-CM. _x000a_Artículo 4.- Excluir al señor CHARLES MICHAEL PERICHE INGA, de los listados a que se refiere el artículo 14 del Reglamento de la Ley General de Pesca; y, el Anexo I de la Resolución Ministerial N° 346-2011-PRODUCE, a fin de incluir en su lugar a la señora PLACIDA RUIZ ANTÓN VDA DE SANDOVAL, como titular del permiso de pesca para operar la embarcación pesquera FLIPER con matrícula CE-22201-CM. _x000a_Artículo 5.-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551"/>
    <x v="550"/>
    <s v="00036340-2023"/>
    <s v="JULIO"/>
    <d v="2023-07-21T00:00:00"/>
    <d v="2023-07-21T00:00:00"/>
    <m/>
    <s v=""/>
    <s v=""/>
    <s v=""/>
    <s v="Rectificar el error material contenido en los considerandos 1, 2 y 4, y en los artículos 1 y 4 de la Resolución Directoral 00032-2023-PRODUCE/DGPCHDI."/>
    <s v="DECHDI"/>
    <m/>
    <m/>
    <m/>
    <x v="3"/>
    <m/>
    <x v="1"/>
    <m/>
    <m/>
    <m/>
    <m/>
    <s v="X"/>
    <m/>
    <m/>
    <m/>
    <m/>
    <m/>
    <m/>
    <m/>
    <m/>
    <m/>
    <m/>
    <m/>
    <m/>
    <m/>
    <m/>
    <m/>
    <m/>
  </r>
  <r>
    <n v="552"/>
    <x v="551"/>
    <s v="00045339-2023"/>
    <s v="JULIO"/>
    <d v="2023-07-21T00:00:00"/>
    <d v="2023-07-21T00:00:00"/>
    <m/>
    <s v=""/>
    <s v=""/>
    <s v=""/>
    <s v="Declarar que la solicitud de ampliación del plazo para la ejecución de la autorización de incremento de flota a favor de la empresa PESQUERA RITA CECILIA E.I.R.L., ha sido aprobada automáticamente "/>
    <s v="DECHDI"/>
    <m/>
    <m/>
    <m/>
    <x v="10"/>
    <m/>
    <x v="0"/>
    <m/>
    <m/>
    <m/>
    <m/>
    <s v="X"/>
    <m/>
    <m/>
    <m/>
    <m/>
    <m/>
    <m/>
    <m/>
    <m/>
    <m/>
    <m/>
    <m/>
    <m/>
    <m/>
    <m/>
    <m/>
    <m/>
  </r>
  <r>
    <n v="553"/>
    <x v="552"/>
    <s v="00022300-2023"/>
    <s v="JULIO"/>
    <d v="2023-07-21T00:00:00"/>
    <d v="2023-07-21T00:00:00"/>
    <n v="22114"/>
    <s v="DELIA I"/>
    <s v="CE-22114-CM"/>
    <s v="GRANDA ZAPATA ROXANNA NATHALY CECILIA"/>
    <s v="Declarar como no presentada la solicitud de aprobación del cambio de titular del permiso de pesca para operar la embarcación pesquera DELIA I presentada por la empresa DNG S.A.C. "/>
    <s v="DECHDI"/>
    <m/>
    <m/>
    <m/>
    <x v="1"/>
    <m/>
    <x v="1"/>
    <s v=" - "/>
    <s v="DECLARAR COMO NO PRESENTADA"/>
    <m/>
    <m/>
    <s v="X"/>
    <m/>
    <m/>
    <m/>
    <m/>
    <m/>
    <m/>
    <m/>
    <m/>
    <m/>
    <m/>
    <m/>
    <m/>
    <m/>
    <m/>
    <m/>
    <m/>
  </r>
  <r>
    <n v="554"/>
    <x v="553"/>
    <s v="00019942-2023"/>
    <s v="JULIO"/>
    <d v="2023-07-21T00:00:00"/>
    <d v="2023-07-21T00:00:00"/>
    <n v="63211"/>
    <s v="BENDICIÓN DE MI MADRE"/>
    <s v=" PT-63211-PM"/>
    <s v=""/>
    <s v="Declarar en abandono el procedimiento de solicitud de cambio de titular del permiso de pesca para operar la embarcación pesquera BENDICIÓN DE MI MADRE presentada por el señor SEBASTIAN PERICHE PERICHE "/>
    <s v="DECHDI"/>
    <m/>
    <m/>
    <m/>
    <x v="1"/>
    <m/>
    <x v="1"/>
    <s v=" - "/>
    <s v="DECLARAR EN ABANDONO"/>
    <m/>
    <m/>
    <s v="X"/>
    <m/>
    <m/>
    <m/>
    <m/>
    <m/>
    <m/>
    <m/>
    <m/>
    <m/>
    <m/>
    <m/>
    <m/>
    <m/>
    <m/>
    <m/>
    <m/>
  </r>
  <r>
    <n v="555"/>
    <x v="554"/>
    <s v="00002992-2019"/>
    <s v="JULIO"/>
    <d v="2023-07-21T00:00:00"/>
    <d v="2023-07-21T00:00:00"/>
    <m/>
    <s v=""/>
    <s v=""/>
    <s v=""/>
    <s v="Desestimar el recurso de reconsideración formulado por el señor GREGORIO PANTA ECA, mediante el escrito con registro N° 00002992-2019-E de fecha 10 de enero de 2019, interpuesto contra la Resolución Directoral N° 027-2019-PRODUCE/DGPCHDI de fecha 4 de enero de 2019, que declaró improcedente la solicitud de otorgamiento del permiso de pesca para operar la embarcación pesquera de menor escala ANA MARIA con matrícula PT-11103-BM y 25.44 m3 de capacidad de bodega"/>
    <s v="DECHDI"/>
    <s v="MENOR ESCALA"/>
    <m/>
    <s v="MENOR ESCALA"/>
    <x v="8"/>
    <s v="RECONSIDERACION"/>
    <x v="1"/>
    <m/>
    <s v="DECLARAR IMPROCEDENTE"/>
    <m/>
    <m/>
    <s v="X"/>
    <m/>
    <m/>
    <m/>
    <m/>
    <m/>
    <m/>
    <m/>
    <m/>
    <m/>
    <m/>
    <m/>
    <m/>
    <m/>
    <m/>
    <m/>
    <m/>
  </r>
  <r>
    <n v="556"/>
    <x v="555"/>
    <s v="00046731-2023"/>
    <s v="JULIO"/>
    <d v="2023-07-24T00:00:00"/>
    <d v="2023-07-24T00:00:00"/>
    <m/>
    <s v=""/>
    <s v=""/>
    <s v=""/>
    <s v="Artículo 1.- SUSPENDER por única vez, los efectos de la Resolución Directoral N° 185-2013-PRODUCE/DGCHI, otorgada a la empresa CFG INVESTMENT S.A.C., para que se dedique a la actividad de procesamiento pesquero, a través de su planta de harina de pescado de alto contenido proteínico y aceite de pescado, con una capacidad instalada de 145 t/h de procesamiento de materia prima, en el establecimiento industrial pesquero ubicado a la altura del km. 754 de la Panamericana Sur, localidad de La Planchada, distrito de Ocoña, provincia de Camaná, departamento de Arequipa._x000a_Artículo 2.- La suspensión temporal referida en el artículo 1 de la presente resolución directoral, es de dos (2) años, contados a partir del día siguiente de la notificación de la presente resolución._x000a_Artículo 3.- La empresa CFG INVESTMENT S.A.C., de conformidad con el artículo 53 del Reglamento de la Ley General de Pesca, podrá solicitar su reincorporación a la actividad de procesamiento antes del periodo señalado en el artículo 2 de la presente resolución._x000a_Artículo 4.- Remitir copia de la presente Resolución Directoral a la Dirección General de Asuntos Ambientales Pesqueros y Acuícolas, Dirección General de Supervisión, Fiscalización y Sanción, al Organismo Nacional de Sanidad Pesquera - SANIPES del Ministerio de la Producción y al Organismo de Evaluación y Fiscalización Ambiental - OEFA y disponer su publicación en el Portal Institucional del Ministerio de la Producción: www.produce.gob.pe. "/>
    <s v="DPCHDI"/>
    <m/>
    <m/>
    <m/>
    <x v="23"/>
    <m/>
    <x v="1"/>
    <m/>
    <m/>
    <m/>
    <m/>
    <m/>
    <m/>
    <s v="X"/>
    <m/>
    <s v="X"/>
    <m/>
    <m/>
    <m/>
    <m/>
    <m/>
    <m/>
    <m/>
    <m/>
    <m/>
    <m/>
    <m/>
    <m/>
  </r>
  <r>
    <n v="557"/>
    <x v="556"/>
    <s v="00050871-2023"/>
    <s v="JULIO"/>
    <d v="2023-07-24T00:00:00"/>
    <d v="2023-07-24T00:00:00"/>
    <m/>
    <s v=""/>
    <s v=""/>
    <s v=""/>
    <s v="Declarar la caducidad de la autorización de incremento de flota otorgada por Resolución Directoral N° 00499-2020-PRODUCE/DGPCHDI, ampliada en su plazo mediante la Resolución Directoral N° 00233-2022-PRODUCE/DGPCHDI"/>
    <s v="DECHDI"/>
    <m/>
    <m/>
    <m/>
    <x v="9"/>
    <s v="CADUCIDAD"/>
    <x v="1"/>
    <m/>
    <m/>
    <m/>
    <m/>
    <s v="X"/>
    <m/>
    <m/>
    <m/>
    <m/>
    <m/>
    <m/>
    <m/>
    <m/>
    <m/>
    <m/>
    <m/>
    <m/>
    <m/>
    <m/>
    <m/>
    <m/>
  </r>
  <r>
    <n v="558"/>
    <x v="557"/>
    <s v="00023752-2018"/>
    <s v="JULIO"/>
    <d v="2023-07-24T00:00:00"/>
    <d v="2023-07-24T00:00:00"/>
    <n v="22253"/>
    <s v="VICTOR OSWALDO"/>
    <s v="CE-22253-CM"/>
    <s v="CALDAS MARTINEZ JUAN OSWALDO Y SU CONYUGE DO? MARLENY ELVIRA BACA SALINAS"/>
    <s v="Otorgar al señor JUAN OSWALDO CALDAS MARTINEZ y la señora MARLENY ELVIRA BACA SALINAS, permiso de pesca para operar la embarcación pesquera de menor escala VICTOR OSWALDO con matrícula CE-22253-CM y 25.89 m3 de capacidad de bodega. En consecuencia, el permiso de pesca de menor escala en mención, habilita al señor JUAN OSWALDO CALDAS MARTINEZ y la señora MARLENY ELVIRA BACA SALINAS, para operar la embarcación VICTOR OSWALDO con matrícula CE-22253-CM"/>
    <s v="DECHDI"/>
    <s v="MENOR ESCALA"/>
    <m/>
    <s v="MENOR ESCALA"/>
    <x v="8"/>
    <m/>
    <x v="0"/>
    <m/>
    <m/>
    <m/>
    <m/>
    <s v="X"/>
    <m/>
    <m/>
    <m/>
    <m/>
    <m/>
    <m/>
    <m/>
    <m/>
    <m/>
    <s v="x"/>
    <m/>
    <m/>
    <m/>
    <m/>
    <m/>
    <m/>
  </r>
  <r>
    <n v="559"/>
    <x v="558"/>
    <s v="00000433-2022"/>
    <s v="JULIO"/>
    <d v="2023-07-25T00:00:00"/>
    <d v="2023-07-25T00:00:00"/>
    <m/>
    <s v=""/>
    <s v=""/>
    <s v=""/>
    <s v="Rectificar el error material contenido en los considerandos 6, 9, 10 y en el artículo 1 de la Resolución Directoral N° 00153-2022-PRODUCE/DGPCHDI de fecha 25 de febrero de 2022"/>
    <s v="DECHDI"/>
    <m/>
    <m/>
    <m/>
    <x v="3"/>
    <m/>
    <x v="1"/>
    <m/>
    <m/>
    <m/>
    <m/>
    <s v="X"/>
    <m/>
    <m/>
    <m/>
    <m/>
    <m/>
    <m/>
    <m/>
    <m/>
    <m/>
    <m/>
    <m/>
    <m/>
    <m/>
    <m/>
    <m/>
    <m/>
  </r>
  <r>
    <n v="560"/>
    <x v="559"/>
    <s v="00056926-2022"/>
    <s v="JULIO"/>
    <d v="2023-07-25T00:00:00"/>
    <d v="2023-07-25T00:00:00"/>
    <m/>
    <s v=""/>
    <s v=""/>
    <s v=""/>
    <s v="Declarar la caducidad de la autorización de incremento de flota otorgada por Resolución Directoral N° 372-2020-PRODUCE/DGPCHDI, en concordancia con lo dispuesto en el subnumeral 37.1.6 del numeral 37.1 del artículo 37 del Reglamento de la Ley General de Pesca"/>
    <s v="DECHDI"/>
    <m/>
    <m/>
    <m/>
    <x v="9"/>
    <s v="CADUCIDAD"/>
    <x v="1"/>
    <m/>
    <m/>
    <m/>
    <m/>
    <s v="X"/>
    <m/>
    <m/>
    <m/>
    <m/>
    <m/>
    <m/>
    <m/>
    <m/>
    <m/>
    <m/>
    <m/>
    <m/>
    <m/>
    <m/>
    <m/>
    <m/>
  </r>
  <r>
    <n v="561"/>
    <x v="560"/>
    <s v="00051042-2023"/>
    <s v="JULIO"/>
    <d v="2023-07-26T00:00:00"/>
    <d v="2023-07-26T00:00:00"/>
    <m/>
    <s v=""/>
    <s v=""/>
    <s v=""/>
    <s v="Declarar que la solicitud de ampliación del plazo para la ejecución de la autorización de incremento de flota  a favor de la empresa PESQUERA ARTESANAL DON PANCHO S. A. C ha sido aprobada automáticamente"/>
    <s v="DECHDI"/>
    <m/>
    <m/>
    <m/>
    <x v="10"/>
    <m/>
    <x v="0"/>
    <m/>
    <m/>
    <m/>
    <m/>
    <s v="X"/>
    <m/>
    <m/>
    <m/>
    <m/>
    <m/>
    <m/>
    <m/>
    <m/>
    <m/>
    <m/>
    <m/>
    <m/>
    <m/>
    <m/>
    <m/>
    <m/>
  </r>
  <r>
    <n v="562"/>
    <x v="561"/>
    <s v="00035436-2023"/>
    <s v="JULIO"/>
    <d v="2023-07-26T00:00:00"/>
    <d v="2023-07-26T00:00:00"/>
    <m/>
    <s v=""/>
    <s v=""/>
    <s v=""/>
    <s v="Rectificar el error material contenido en el artículo 1 de la Resolución Directoral 548-2023-PRODUJCE/DGPCHDI"/>
    <s v="DECHDI"/>
    <m/>
    <m/>
    <m/>
    <x v="3"/>
    <m/>
    <x v="1"/>
    <m/>
    <m/>
    <m/>
    <m/>
    <s v="X"/>
    <m/>
    <m/>
    <m/>
    <m/>
    <m/>
    <m/>
    <m/>
    <m/>
    <m/>
    <m/>
    <m/>
    <m/>
    <m/>
    <m/>
    <m/>
    <m/>
  </r>
  <r>
    <n v="563"/>
    <x v="562"/>
    <s v="00052023-2023"/>
    <s v="JULIO"/>
    <d v="2023-07-26T00:00:00"/>
    <d v="2023-07-26T00:00:00"/>
    <m/>
    <s v=""/>
    <s v=""/>
    <s v=""/>
    <s v="Autorizar al Instituto del Mar del Perú (IMARPE) a ejecutar el “Plan de Monitoreo continuo de los aspectos biológicos pesqueros de la Anchoveta Cr. 2307-08&quot;, con la participación de las embarcaciones pesqueras industriales"/>
    <s v="DECHDI"/>
    <m/>
    <m/>
    <m/>
    <x v="16"/>
    <m/>
    <x v="1"/>
    <m/>
    <m/>
    <m/>
    <m/>
    <s v="X"/>
    <m/>
    <m/>
    <m/>
    <m/>
    <m/>
    <m/>
    <m/>
    <m/>
    <m/>
    <m/>
    <m/>
    <m/>
    <m/>
    <m/>
    <m/>
    <m/>
  </r>
  <r>
    <n v="564"/>
    <x v="563"/>
    <s v="00046148-2023"/>
    <s v="AGOSTO"/>
    <d v="2023-08-01T00:00:00"/>
    <d v="2023-08-01T00:00:00"/>
    <m/>
    <s v=""/>
    <s v=""/>
    <s v=""/>
    <s v="SUSPENDER por única vez, los efectos de la Resolución Directoral N° 060-2000-PE/DNPP, otorgada a la empresa CONSERVERA Y ATUNERA DEL MAR S.A., para que se dedique a la actividad de procesamiento pesquero, a través de su planta de enlatado de productos hidrobiológicos para consumo humano y planta de harina residual, de carácter accesorio y de uso exclusivo para el procesamiento de residuos de pescado y especies desechadas y/o descartadas, con capacidades instaladas de 3,488 cajas/turno y 10 th,"/>
    <s v="DPCHDI"/>
    <m/>
    <m/>
    <m/>
    <x v="23"/>
    <m/>
    <x v="1"/>
    <m/>
    <m/>
    <m/>
    <m/>
    <m/>
    <m/>
    <s v="X"/>
    <m/>
    <s v="X"/>
    <m/>
    <m/>
    <m/>
    <m/>
    <m/>
    <m/>
    <m/>
    <m/>
    <m/>
    <m/>
    <m/>
    <m/>
  </r>
  <r>
    <n v="565"/>
    <x v="564"/>
    <s v="00026937-2023"/>
    <s v="AGOSTO"/>
    <d v="2023-08-01T00:00:00"/>
    <d v="2023-08-01T00:00:00"/>
    <m/>
    <s v=""/>
    <s v=""/>
    <s v=""/>
    <s v="Declarar en abandono el procedimiento de ampliación de plazo para ejecutar el plan de investigación denominado: “Elaboración de la Línea Base Hidrobiológica de la III Modificación del Estudio de Impacto Ambiental de la Unidad Minera Yanacocha”"/>
    <s v="DECHDI"/>
    <m/>
    <m/>
    <m/>
    <x v="0"/>
    <m/>
    <x v="1"/>
    <m/>
    <s v="DECLARAR EN ABANDONO"/>
    <m/>
    <m/>
    <m/>
    <m/>
    <m/>
    <m/>
    <m/>
    <m/>
    <m/>
    <m/>
    <m/>
    <m/>
    <m/>
    <m/>
    <m/>
    <m/>
    <m/>
    <m/>
    <m/>
  </r>
  <r>
    <n v="566"/>
    <x v="565"/>
    <s v="00005064-2023"/>
    <s v="AGOSTO"/>
    <d v="2023-08-01T00:00:00"/>
    <d v="2023-08-01T00:00:00"/>
    <m/>
    <s v=""/>
    <s v=""/>
    <s v=""/>
    <s v="Declarar en abandono el procedimiento de ampliación de plazo para ejecutar el plan de trabajo denominado: “Evaluación Hidrobiológica en el marco del Estudio de Línea Base para la Declaración de Impacto Ambiental (DIA) para e l Estudio Definitivo del proyecto “Construcción de puentes por reemplazo en Puno” de los estudios: Estudio 1: Puente s Independencia y Caccachi y Estudio 2: Puentes Ramis y Huancané”"/>
    <s v="DECHDI"/>
    <m/>
    <m/>
    <m/>
    <x v="0"/>
    <m/>
    <x v="1"/>
    <m/>
    <s v="DECLARAR EN ABANDONO"/>
    <m/>
    <m/>
    <m/>
    <m/>
    <m/>
    <m/>
    <m/>
    <m/>
    <m/>
    <m/>
    <m/>
    <m/>
    <m/>
    <m/>
    <m/>
    <m/>
    <m/>
    <m/>
    <m/>
  </r>
  <r>
    <n v="567"/>
    <x v="566"/>
    <s v="00013818-2023"/>
    <s v="AGOSTO"/>
    <d v="2023-08-01T00:00:00"/>
    <d v="2023-08-01T00:00:00"/>
    <m/>
    <s v=""/>
    <s v=""/>
    <s v=""/>
    <s v="Declarar en abandono el procedimiento de ampliación de plazo para ejecutar el plan de investigación denominado: “Monitoreo del ecosistema acuático en la Unidad Minera (U.M.) Pierina"/>
    <s v="DECHDI"/>
    <m/>
    <m/>
    <m/>
    <x v="0"/>
    <m/>
    <x v="1"/>
    <m/>
    <s v="DECLARAR EN ABANDONO"/>
    <m/>
    <m/>
    <m/>
    <m/>
    <m/>
    <m/>
    <m/>
    <m/>
    <m/>
    <m/>
    <m/>
    <m/>
    <m/>
    <m/>
    <m/>
    <m/>
    <m/>
    <m/>
    <m/>
  </r>
  <r>
    <n v="568"/>
    <x v="567"/>
    <s v="00022192-2023"/>
    <s v="AGOSTO"/>
    <d v="2023-08-02T00:00:00"/>
    <d v="2023-08-02T00:00:00"/>
    <m/>
    <s v=""/>
    <s v=""/>
    <s v=""/>
    <s v="Declarar en abandono el procedimiento de autorización para efectuar Investigación Pesquera Especializada, iniciado por la ciudadana MARTHA STEFFANY CALDERON RIOS"/>
    <s v="DECHDI"/>
    <m/>
    <m/>
    <m/>
    <x v="2"/>
    <m/>
    <x v="1"/>
    <m/>
    <s v="DECLARAR EN ABANDONO"/>
    <m/>
    <m/>
    <m/>
    <m/>
    <m/>
    <m/>
    <m/>
    <m/>
    <m/>
    <m/>
    <m/>
    <m/>
    <m/>
    <m/>
    <m/>
    <m/>
    <m/>
    <m/>
    <m/>
  </r>
  <r>
    <n v="569"/>
    <x v="568"/>
    <s v="00018115-2023"/>
    <s v="AGOSTO"/>
    <d v="2023-08-02T00:00:00"/>
    <d v="2023-08-02T00:00:00"/>
    <m/>
    <s v=""/>
    <s v=""/>
    <s v=""/>
    <s v="Declarar en abandono el procedimiento de autorización para efectuar Investigación Pesquera Especializada, iniciado por la EMBAJADA DE LOS ESTADOS UNIDOS DE AMÉRICA"/>
    <s v="DECHDI"/>
    <m/>
    <m/>
    <m/>
    <x v="2"/>
    <m/>
    <x v="1"/>
    <m/>
    <s v="DECLARAR EN ABANDONO"/>
    <m/>
    <m/>
    <m/>
    <m/>
    <m/>
    <m/>
    <m/>
    <m/>
    <m/>
    <m/>
    <m/>
    <m/>
    <m/>
    <m/>
    <m/>
    <m/>
    <m/>
    <m/>
    <m/>
  </r>
  <r>
    <n v="570"/>
    <x v="569"/>
    <s v="00014672-2023"/>
    <s v="AGOSTO"/>
    <d v="2023-08-02T00:00:00"/>
    <d v="2023-08-02T00:00:00"/>
    <m/>
    <s v=""/>
    <s v=""/>
    <s v=""/>
    <s v="Declarar en abandono el procedimiento de autorización para efectuar Investigación Pesquera Especializada, iniciado por el señor EDWIN JORGE VEGA PORTALATINO a través del escrito con registro N° 00014672-2023; por los fundamentos expuestos en la parte considerativa de la presente resolución"/>
    <s v="DECHDI"/>
    <m/>
    <m/>
    <m/>
    <x v="2"/>
    <m/>
    <x v="1"/>
    <m/>
    <s v="DECLARAR EN ABANDONO"/>
    <m/>
    <m/>
    <m/>
    <m/>
    <m/>
    <m/>
    <m/>
    <m/>
    <m/>
    <m/>
    <m/>
    <m/>
    <m/>
    <m/>
    <m/>
    <m/>
    <m/>
    <m/>
    <m/>
  </r>
  <r>
    <n v="571"/>
    <x v="570"/>
    <s v="00050557-2023"/>
    <s v="AGOSTO"/>
    <d v="2023-08-02T00:00:00"/>
    <d v="2023-08-02T00:00:00"/>
    <m/>
    <s v=""/>
    <s v=""/>
    <s v=""/>
    <s v="Declarar la conclusión del procedimiento de queja por defectos de tramitación, sin pronunciamiento sobre el fondo, respecto a la queja formulada por la empresa PESQUERA RITA CECILIA E.I.R.L. contra la Dirección de Extracción para Consumo Humano Directo e Indirecto mediante el escrito con registro N° 00050557-2023"/>
    <s v="DECHDI"/>
    <s v="CHD"/>
    <m/>
    <m/>
    <x v="15"/>
    <m/>
    <x v="1"/>
    <m/>
    <m/>
    <m/>
    <m/>
    <m/>
    <m/>
    <m/>
    <m/>
    <m/>
    <m/>
    <m/>
    <m/>
    <m/>
    <m/>
    <m/>
    <m/>
    <m/>
    <m/>
    <m/>
    <m/>
    <m/>
  </r>
  <r>
    <n v="572"/>
    <x v="571"/>
    <s v="00039999-2023"/>
    <s v="AGOSTO"/>
    <d v="2023-08-02T00:00:00"/>
    <d v="2023-08-02T00:00:00"/>
    <m/>
    <s v=""/>
    <s v=""/>
    <s v=""/>
    <s v="Declarar en abandono el procedimiento de autorización para efectuar Investigación Pesquera Especializada, iniciado por la ciudadana ELIZABETH CAMPBELL FLORIAN a través del escrito con registro N° 00039999-2023"/>
    <s v="DECHDI"/>
    <m/>
    <m/>
    <m/>
    <x v="2"/>
    <m/>
    <x v="1"/>
    <m/>
    <s v="DECLARAR EN ABANDONO"/>
    <m/>
    <m/>
    <m/>
    <m/>
    <m/>
    <m/>
    <m/>
    <m/>
    <m/>
    <m/>
    <m/>
    <m/>
    <m/>
    <m/>
    <m/>
    <m/>
    <m/>
    <m/>
    <m/>
  </r>
  <r>
    <n v="573"/>
    <x v="572"/>
    <s v="00032111-2023"/>
    <s v="AGOSTO"/>
    <d v="2023-08-02T00:00:00"/>
    <d v="2023-08-02T00:00:00"/>
    <m/>
    <s v=""/>
    <s v=""/>
    <s v=""/>
    <s v="Declarar en abandono el procedimiento de autorización para efectuar Investigación Pesquera Especializada, iniciado por la empresa INTREPID PERU SOCIEDAD ANOMINA CERRADA - INTREPID PERU S.A.C. a través del escrito con registro N° 00032111-2023"/>
    <s v="DECHDI"/>
    <m/>
    <m/>
    <m/>
    <x v="2"/>
    <m/>
    <x v="1"/>
    <m/>
    <s v="DECLARAR EN ABANDONO"/>
    <m/>
    <m/>
    <m/>
    <m/>
    <m/>
    <m/>
    <m/>
    <m/>
    <m/>
    <m/>
    <m/>
    <m/>
    <m/>
    <m/>
    <m/>
    <m/>
    <m/>
    <m/>
    <m/>
  </r>
  <r>
    <n v="574"/>
    <x v="573"/>
    <s v="00025099-2023"/>
    <s v="AGOSTO"/>
    <d v="2023-08-02T00:00:00"/>
    <d v="2023-08-02T00:00:00"/>
    <m/>
    <s v=""/>
    <s v=""/>
    <s v=""/>
    <s v="Declarar en abandono el procedimiento de autorización para efectuar Investigación Pesquera Especializada, iniciado por la ciudadana MILAGROS REYES GARAY a través del escrito con registro N° 00025099-2023"/>
    <s v="DECHDI"/>
    <m/>
    <m/>
    <m/>
    <x v="2"/>
    <m/>
    <x v="1"/>
    <m/>
    <s v="DECLARAR EN ABANDONO"/>
    <m/>
    <m/>
    <m/>
    <m/>
    <m/>
    <m/>
    <m/>
    <m/>
    <m/>
    <m/>
    <m/>
    <m/>
    <m/>
    <m/>
    <m/>
    <m/>
    <m/>
    <m/>
    <m/>
  </r>
  <r>
    <n v="575"/>
    <x v="574"/>
    <s v="00046180-2023"/>
    <s v="AGOSTO"/>
    <d v="2023-08-02T00:00:00"/>
    <d v="2023-08-02T00:00:00"/>
    <m/>
    <s v=""/>
    <s v=""/>
    <s v=""/>
    <s v="Declarar que la solicitud de ampliación del plazo para la ejecución de la autorización de incremento de flota dispuesta mediante Resolución Directoral Nº 00118-2022-PRODUCE/DGPCHDI a favor de la empresa PESQUERA MAZE S.R.L., ha sido aprobada automáticamente a la fecha de presentación de dicha solicitud"/>
    <s v="DECHDI"/>
    <m/>
    <m/>
    <m/>
    <x v="10"/>
    <m/>
    <x v="0"/>
    <m/>
    <m/>
    <m/>
    <m/>
    <s v="X"/>
    <m/>
    <m/>
    <m/>
    <m/>
    <m/>
    <m/>
    <m/>
    <m/>
    <m/>
    <m/>
    <m/>
    <m/>
    <m/>
    <m/>
    <m/>
    <m/>
  </r>
  <r>
    <n v="576"/>
    <x v="575"/>
    <s v="00048970-2023"/>
    <s v="AGOSTO"/>
    <d v="2023-08-03T00:00:00"/>
    <d v="2023-08-03T00:00:00"/>
    <n v="4021"/>
    <s v="TIBURON 9"/>
    <s v="CE-4021-PM"/>
    <s v="PESQUERA ESTRELLITA DEL SUR S.A.C"/>
    <s v="Artículo 1.- Aprobar a favor de la empresa PESQUERA ESTRELLITA DEL SUR S.A.C. el cambio de titular del permiso de pesca para operar la embarcación pesquera TIBURON 9 con matrícula CE-4021-PM y 310.71 m3 de capacidad de bodega, vigente a partir del 1 de agosto de 2023, para la extracción de los recursos Anchoveta y Sardina con destino al consumo humano in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a titular del permiso de pesca de la embarcación pesquera TIBURON 9 con matrícula CE-4021-PM y 310.71 m3 de capacidad de bodega, deberá cumplir las disposiciones normativas vigentes en lo correspondiente al desarrollo de las actividades pesqueras previas a su procesamiento. _x000a_Artículo 3.- Dejar sin efecto la titularidad del permiso de pesca otorgado a favor de la empresa PESQUERA CARAL S.A., a través de la Resolución Directoral N° N° 628-2015-PRODUCE/DGCHI, para operar la embarcación pesquera TIBURON 9 con matrícula CE-4021-PM. _x000a_Artículo 4.- Excluir a la empresa PESQUERA CARAL S.A., de los listados a que se refiere el artículo 14 del Reglamento de la Ley General de Pesca; y, el Anexo II de la Resolución Ministerial N° 347-2011-PRODUCE, a fin de incluir en su lugar a la empresa PESQUERA ESTRELLITA DEL SUR S.A.C., como titular del permiso de pesca para operar la embarcación pesquera TIBURON 9 con matrícula CE-4021-PM. _x000a_Artículo 5.- En mérito al cambio de titularidad a que se refiere el artículo 1 de la presente resolución directoral, la empresa PESQUERA ESTRELLITA DEL SUR S.A.C. deberá tener en consideración lo dispuesto por la Resolución Ministerial Nº 781-97-PE, y el Decreto Supremo Nº 001-2002-PRODUCE, respecto al recurso Sardina con destino al consumo humano indirecto comprendido en el permiso de pesca para operar la embarcación pesquera TIBURON 9 con matrícula CE-4021-PM.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m/>
    <m/>
    <m/>
    <m/>
    <m/>
    <m/>
    <m/>
    <m/>
    <m/>
    <m/>
    <m/>
    <m/>
    <m/>
    <m/>
    <m/>
  </r>
  <r>
    <n v="577"/>
    <x v="576"/>
    <s v="00046581-2023"/>
    <s v="AGOSTO"/>
    <d v="2023-08-03T00:00:00"/>
    <d v="2023-08-03T00:00:00"/>
    <n v="16854"/>
    <s v="TIBURON 7"/>
    <s v="CO-16854-PM"/>
    <s v="PESQUERA LUCIANA S.A.C."/>
    <s v="Artículo 1.- Aprobar a favor de la empresa PESQUERA LUCIANA S.A.C. el cambio de titular del permiso de pesca para operar la embarcación pesquera TIBURON 7 con matrícula CO-16854-PM y 438.48 m3 de capacidad de bodega, vigente a partir del 01 de agosto del 2023, para la extracción de los recursos Anchoveta y Sardina con destino al consumo humano indirecto, y, Jurel y Caballa con destino al consumo humano 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a titular del permiso de pesca de la embarcación pesquera TIBURON 7 con matrícula CO-16854-PM y 438.48 m3 de capacidad de bodega, deberán cumplir las disposiciones normativas vigentes en lo correspondiente al desarrollo de las actividades pesqueras previas a su procesamiento. _x000a_Artículo 3.- Dejar sin efecto la titularidad del permiso de pesca otorgado a favor de la empresa PESQUERA CARAL S.A., a través de la Resolución Directoral N° 072-2014-PRODUCE/DGPCHDI, para operar la embarcación pesquera TIBURON 7 con matrícula CO-16854-PM. _x000a_Artículo 4.- Excluir a la empresa PESQUERA CARAL S.A. de los listados a que se refiere el artículo 14 del Reglamento de la Ley General de Pesca: y, el Anexo I de la Resolución Ministerial N° 347-2011-PRODUCE, a fin de incluir en su lugar a la empresa PESQUERA LUCIANA S.A.C., como titular del permiso de pesca para operar la la embarcación pesquera TIBURON 7 con matrícula CO-16854-PM. _x000a_Artículo 5.- En mérito al cambio de titularidad a que se refiere el artículo 1 de la presente resolución directoral, la empresa PESQUERA LUCIANA S.A.C. deberá tener en consideración lo dispuesto por la Resolución Ministerial Nº 781-97-PE, y el Decreto Supremo Nº 001-2002-PRODUCE, respecto al recurso Sardina con destino al consumo humano indirecto comprendido en el permiso de pesca para operar la embarcación pesquera TIBURON 7 con matrícula CO-16854-PM. _x000a_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578"/>
    <x v="577"/>
    <s v="00048973-2023"/>
    <s v="AGOSTO"/>
    <d v="2023-08-03T00:00:00"/>
    <d v="2023-08-03T00:00:00"/>
    <n v="4120"/>
    <s v="TIBURON 4"/>
    <s v="CE-4120-PM"/>
    <s v="PESQUERA MARBLAU S.A.C"/>
    <s v="Artículo 1.- Aprobar a favor de la empresa PESQUERA MARBLAU S.A.C., el cambio de titular del permiso de pesca para operar la embarcación pesquera TIBURON 4 con matrícula CE-4120-PM y 251.99 m3 de capacidad de bodega, vigente a partir del 01 de agosto del 2023, para la extracción de los recursos Anchoveta y Sardina con destino al consumo humano indirecto. Asimismo, aprobar a su favor el cambio de titular del PMCE y L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a titular del permiso de pesca de la embarcación pesquera TIBURON 4 con matrícula CE-4120-PM y 251.99 m3 de capacidad de bodega, deberán cumplir las disposiciones normativas vigentes en lo correspondiente al desarrollo de las actividades pesqueras previas a su procesamiento. _x000a_Artículo 3.- Dejar sin efecto la titularidad del permiso de pesca otorgado a favor de la empresa PESQUERA CARAL S.A., a través de la Resolución Directoral Nº 285-2014-PRODUCE/DGCHI, para operar la embarcación pesquera TIBURON 4 con matrícula CE-4120-PM. _x000a_Artículo 4.- Excluir a la empresa PESQUERA CARAL S.A. de los listados a que se refiere el artículo 14 del Reglamento de la Ley General de Pesca: y, el Anexo I de la Resolución Ministerial N° 347-2011-PRODUCE, a fin de incluir en su lugar a la empresa PESQUERA LUCIANA S.A.C., como titular del permiso de pesca para operar la embarcación pesquera TIBURON 4 con matrícula CE-4120-PM. _x000a_Artículo 5.- En mérito al cambio de titularidad a que se refiere el artículo 1 de la presente resolución directoral, la empresa PESQUERA MARBLAU S.A.C., deberá tener en consideración lo dispuesto por la Resolución Ministerial Nº 781-97-PE, y el Decreto Supremo Nº 001-2002-PRODUCE, respecto al recurso Sardina con destino al consumo humano indirecto comprendido en el permiso de pesca para operar la embarcación pesquera TIBURON 4 con matrícula CE-4120-PM. _x000a_Artículo 6.-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579"/>
    <x v="578"/>
    <s v="00038232-2023"/>
    <s v="AGOSTO"/>
    <d v="2023-08-03T00:00:00"/>
    <d v="2023-08-03T00:00:00"/>
    <m/>
    <s v=""/>
    <s v=""/>
    <s v=""/>
    <s v="Aprobar el Listado de Asignación de Límites Máximos de Captura por Embarcación (LMCE) de la Zona Norte-Centro para la extracción del recurso Anchoveta, correspondiente a la Primera Temporada de Pesca de Anchoveta del año 2023 de la Zona Norte-Centro, establecida mediante Resolución Ministerial N° 000191-2023-PRODUCE"/>
    <s v="DECHDI"/>
    <m/>
    <m/>
    <m/>
    <x v="26"/>
    <s v="Primera Temporada de Pesca de Anchoveta del año 2023 de la Zona Norte-Centro"/>
    <x v="1"/>
    <m/>
    <m/>
    <m/>
    <m/>
    <m/>
    <m/>
    <m/>
    <m/>
    <m/>
    <m/>
    <m/>
    <m/>
    <m/>
    <m/>
    <m/>
    <m/>
    <m/>
    <m/>
    <m/>
    <m/>
    <m/>
  </r>
  <r>
    <n v="580"/>
    <x v="579"/>
    <s v="00033702-2023"/>
    <s v="AGOSTO"/>
    <d v="2023-08-04T00:00:00"/>
    <d v="2023-08-04T00:00:00"/>
    <m/>
    <s v=""/>
    <s v=""/>
    <s v=""/>
    <s v="Declarar que la solicitud de modificación del permiso de pesca por cambio de matrícula de la embarcación pesquera MONITOR HUASCAR, presentada por la empresa PESQUERA ORLAND S.A.C., ha sido aprobada automáticamente a la fecha de presentación."/>
    <s v="DECHDI"/>
    <m/>
    <m/>
    <m/>
    <x v="12"/>
    <s v="por cambio de matrícula"/>
    <x v="0"/>
    <m/>
    <m/>
    <m/>
    <m/>
    <s v="X"/>
    <m/>
    <m/>
    <m/>
    <m/>
    <m/>
    <m/>
    <m/>
    <m/>
    <m/>
    <m/>
    <m/>
    <m/>
    <m/>
    <m/>
    <m/>
    <m/>
  </r>
  <r>
    <n v="581"/>
    <x v="580"/>
    <s v="00032277-2023"/>
    <s v="AGOSTO"/>
    <d v="2023-08-04T00:00:00"/>
    <d v="2023-08-04T00:00:00"/>
    <m/>
    <s v=""/>
    <s v=""/>
    <s v=""/>
    <s v="Artículo 1.- Modificar la autorización del plan de trabajo, otorgada mediante Resolución Directoral N° 00178-2023-PRODUCE/DGPCHDI de fecha 24 de febrero del 2023, actualizando su denominación a: «Plan de trabajo para la colecta de recursos hidrobiológicos para el levantamiento de línea base hidrobiológica – Temporada Seca y Húmeda, para la Segunda Modificatoria del Estudio de Impacto Ambiental del Proyecto de Explotación y Beneficio de Minerales Auríferos “La Estrella”», a favor de la empresa COMPAÑIA MINERA CARAVELI S.A.C., en los extremos referidos al plazo para su ejecución, esto es, ampliándolo hasta el 28 de febrero de 2025, y a la circunscripción territorial para su ejecución"/>
    <s v="DECHDI"/>
    <m/>
    <m/>
    <m/>
    <x v="7"/>
    <s v="Modificacion únicamente en el extremo referido al plazo para su ejecución"/>
    <x v="1"/>
    <m/>
    <m/>
    <m/>
    <m/>
    <m/>
    <s v="X"/>
    <m/>
    <s v="X"/>
    <m/>
    <m/>
    <m/>
    <m/>
    <m/>
    <m/>
    <m/>
    <m/>
    <m/>
    <m/>
    <m/>
    <m/>
    <m/>
  </r>
  <r>
    <n v="582"/>
    <x v="581"/>
    <s v="00029012-2023"/>
    <s v="AGOSTO"/>
    <d v="2023-08-04T00:00:00"/>
    <d v="2023-08-04T00:00:00"/>
    <m/>
    <s v=""/>
    <s v=""/>
    <s v=""/>
    <s v="Otorgar a la empresa NEXA RESOURCES PERU S.A.A., autorización para realizar las actividades de colecta de recursos hidrobiológicos "/>
    <s v="DECHDI"/>
    <m/>
    <m/>
    <m/>
    <x v="0"/>
    <m/>
    <x v="0"/>
    <m/>
    <m/>
    <m/>
    <m/>
    <m/>
    <s v="X"/>
    <m/>
    <m/>
    <m/>
    <m/>
    <m/>
    <m/>
    <m/>
    <m/>
    <m/>
    <m/>
    <m/>
    <m/>
    <m/>
    <m/>
    <m/>
  </r>
  <r>
    <n v="583"/>
    <x v="582"/>
    <s v="00030543-2023"/>
    <s v="AGOSTO"/>
    <d v="2023-08-04T00:00:00"/>
    <d v="2023-08-04T00:00:00"/>
    <m/>
    <s v=""/>
    <s v=""/>
    <s v=""/>
    <s v="Otorgar a la empresa NEXA RESOURCES ATACOCHA S.A.A., autorización para realizar las actividades de colecta de recursos hidrobiológicos conforme al plan de trabajo denominado: “Monitoreo Hidrobiológico en el marco de la Segunda Modificación del Estudio de Impacto Ambiental de la Ampliación de Capacidad de Producción de la Planta Concentradora de la Concesión de Beneficio Chicrín N.° 2 a 5000 TMD”"/>
    <s v="DECHDI"/>
    <m/>
    <m/>
    <m/>
    <x v="0"/>
    <m/>
    <x v="0"/>
    <m/>
    <m/>
    <m/>
    <m/>
    <m/>
    <s v="X"/>
    <m/>
    <m/>
    <m/>
    <m/>
    <m/>
    <m/>
    <m/>
    <m/>
    <m/>
    <m/>
    <m/>
    <m/>
    <m/>
    <m/>
    <m/>
  </r>
  <r>
    <n v="584"/>
    <x v="583"/>
    <s v="00029277-2023"/>
    <s v="AGOSTO"/>
    <d v="2023-08-04T00:00:00"/>
    <d v="2023-08-04T00:00:00"/>
    <m/>
    <s v=""/>
    <s v=""/>
    <s v=""/>
    <s v="Otorgar a la empresa EMPRESA DE GENERACION ELECTRICA QUERCUS S.A.C., autorización para realizar las actividades de colecta de recursos hidrobiológicos "/>
    <s v="DECHDI"/>
    <m/>
    <m/>
    <m/>
    <x v="0"/>
    <m/>
    <x v="0"/>
    <m/>
    <m/>
    <m/>
    <m/>
    <m/>
    <s v="X"/>
    <m/>
    <m/>
    <m/>
    <m/>
    <m/>
    <m/>
    <m/>
    <m/>
    <m/>
    <m/>
    <m/>
    <m/>
    <m/>
    <m/>
    <m/>
  </r>
  <r>
    <n v="585"/>
    <x v="584"/>
    <s v="00031438-2023"/>
    <s v="AGOSTO"/>
    <d v="2023-08-04T00:00:00"/>
    <d v="2023-08-04T00:00:00"/>
    <m/>
    <s v=""/>
    <s v=""/>
    <s v=""/>
    <s v="Otorgar al PROYECTO ESPECIAL DE INFRAESTRUCTURA DE TRANSPORTE NACIONAL - PROVIAS NACIONAL, autorización para realizar las actividades de colecta de recursos hidrobiológicos conforme al plan de trabajo denominado: “Plan de Trabajo para la Colecta de Recursos Hidrobiológicos para el Levantamiento de Línea Base del Estudio de Impacto Ambiental Semidetallado del Proyecto"/>
    <s v="DECHDI"/>
    <m/>
    <m/>
    <m/>
    <x v="0"/>
    <m/>
    <x v="0"/>
    <m/>
    <m/>
    <m/>
    <m/>
    <m/>
    <s v="X"/>
    <m/>
    <m/>
    <m/>
    <m/>
    <m/>
    <m/>
    <m/>
    <m/>
    <m/>
    <m/>
    <m/>
    <m/>
    <m/>
    <m/>
    <m/>
  </r>
  <r>
    <n v="586"/>
    <x v="585"/>
    <s v="00032913-2023"/>
    <s v="AGOSTO"/>
    <d v="2023-08-04T00:00:00"/>
    <d v="2023-08-04T00:00:00"/>
    <m/>
    <s v=""/>
    <s v=""/>
    <s v=""/>
    <s v="Otorgar a la empresa OLEAGINOSAS AMAZONICAS S.A., autorización para realizar las actividades de colecta de recursos hidrobiológicos conforme al plan de trabajo denominado: “Monitoreo Hidrobiológico del Programa de Adecuación y Manejo Ambiental (PAMA)”"/>
    <s v="DECHDI"/>
    <m/>
    <m/>
    <m/>
    <x v="0"/>
    <m/>
    <x v="0"/>
    <m/>
    <m/>
    <m/>
    <m/>
    <m/>
    <s v="X"/>
    <m/>
    <m/>
    <m/>
    <m/>
    <m/>
    <m/>
    <m/>
    <m/>
    <m/>
    <m/>
    <m/>
    <m/>
    <m/>
    <m/>
    <m/>
  </r>
  <r>
    <n v="587"/>
    <x v="586"/>
    <s v="00030282-2023"/>
    <s v="AGOSTO"/>
    <d v="2023-08-04T00:00:00"/>
    <d v="2023-08-04T00:00:00"/>
    <m/>
    <s v=""/>
    <s v=""/>
    <s v=""/>
    <s v="Otorgar a la empresa COMPAÑIA MINERA KOLPA S.A., autorización para realizar las actividades de colecta de recursos hidrobiológicos "/>
    <s v="DECHDI"/>
    <m/>
    <m/>
    <m/>
    <x v="0"/>
    <m/>
    <x v="0"/>
    <m/>
    <m/>
    <m/>
    <m/>
    <m/>
    <s v="X"/>
    <m/>
    <m/>
    <m/>
    <m/>
    <m/>
    <m/>
    <m/>
    <m/>
    <m/>
    <m/>
    <m/>
    <m/>
    <m/>
    <m/>
    <m/>
  </r>
  <r>
    <n v="588"/>
    <x v="587"/>
    <s v="00037353-2023"/>
    <s v="AGOSTO"/>
    <d v="2023-08-08T00:00:00"/>
    <d v="2023-08-08T00:00:00"/>
    <n v="2265"/>
    <s v="MI JUAN"/>
    <s v="PL-002265-CM"/>
    <s v="EMPRESA JEHOVA PODEROSO GIGANTE E.I.R.L"/>
    <s v="Artículo 1.- Aprobar a favor de la EMPRESA JEHOVA PODEROSO GIGANTE E.I.R.L. el cambio de titular del permiso de pesca para operar la embarcación pesquera MI JUAN con matrícula PL-2265-PM y 83.10 m3 de capacidad de bodega, para la extracción del recurso Anchoveta con destino al consumo humano directo e indirecto y del recurso Sardina con destino al consumo humano directo. Asimismo, aprobar a su favor el cambio de titular del PMCE otorgado para la actividad extractiva del recurso Anchoveta con destino al consumo humano indirecto, en el marco del Reglamento del Decreto Legislativo Nº 1084. _x000a_Artículo 2.- El cambio de titularidad aprobado en el artículo 1 de la presente Resolución Directoral, se encontrará vigente hasta el 15 de abril de 2024, conforme a lo señalado en el considerando 6 de la presente resolución. _x000a_Artículo 3.- En mérito al cambio de titular del permiso de pesca al que se refiere el artículo 1 de la presente resolución, el titular del permiso de pesca de la embarcación pesquera MI JUAN con matrícula PL2265-PM y 83.10 m3 de capacidad de bodega, deberá cumplir las disposiciones normativas vigentes en lo correspondiente al desarrollo de las actividades pesqueras previas a su procesamiento _x000a_Artículo 4.- Dejar sin efecto la titularidad del permiso de pesca otorgado a favor de los señores JUAN ANTONIO CUSTODIO HUAMANCHUMO y MARIA FRANCISCA ZAVALETA MARTINEZ, a través de la Resolución Directoral Nº 128-2003-PRODUCE/DNEPP del 22 de mayo de 2003, para operar la embarcación pesquera MI JUAN con matrícula PL-2265-PM. _x000a_Artículo 5.- En mérito al cambio de titular del permiso de pesca a que se refiere el artículo 1 de la presente resolución, excluir a los señores JUAN ANTONIO CUSTODIO HUAMANCHUMO y MARIA FRANCISCA ZAVALETA MARTINEZ e incluir en su lugar a la EMPRESA JEHOVA PODEROSO GIGANTE E.I.R.L. en los listados a que se refiere el artículo 14 del Reglamento de la Ley General de Pesca; y, el Anexo II de la Resolución Ministerial N° 347-2011-PRODUCE, como titular del permiso de pesca para operar la embarcación pesquera MI JUAN con matrícula PL-2265-PM. _x000a_Artículo 6.- En mérito al cambio de titularidad a que se refiere el artículo 1 de la presente resolución directoral, EMPRESA JEHOVA PODEROSO GIGANTE E.I.R.L., en cuanto al recurso Anchoveta con destino al consumo humano directo comprendido en el citado permiso de pesca, deberá tener en consideración que no podrán realizar actividad extractiva de dicho recurso en concordancia con lo dispuesto en el Reglamento de Ordenamiento Pesquero del Recurso Anchoveta para Consumo Humano Directo; y, el segundo párrafo del artículo 9 de la Ley General de Pesca. _x000a_Artículo 7.- En mérito al cambio de titularidad a que se refiere el artículo 1 de la presente resolución directoral, EMPRESA JEHOVA PODEROSO GIGANTE E.I.R.L., deberá tener en consideración lo dispuesto por la Resolución Ministerial Nº 781-97-PE y el Decreto Supremo Nº 001-2002-PRODUCE, respecto al recurso Sardina con destino al consumo humano directo, en el permiso de pesca para operar la embarcación pesquera MI JUAN con matrícula PL-2265-PM. _x000a_Artículo 8.-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589"/>
    <x v="588"/>
    <s v="00050478-2023"/>
    <s v="AGOSTO"/>
    <d v="2023-08-08T00:00:00"/>
    <d v="2023-08-08T00:00:00"/>
    <m/>
    <s v=""/>
    <s v=""/>
    <s v=""/>
    <s v="Declarar que la solicitud de ampliación del plazo para la ejecución de la autorización de incremento de flota a favor del señor FRANCISCO ANTON BANCAYAN ha sido aprobada automáticamente "/>
    <s v="DECHDI"/>
    <m/>
    <m/>
    <m/>
    <x v="10"/>
    <m/>
    <x v="0"/>
    <m/>
    <m/>
    <m/>
    <m/>
    <s v="X"/>
    <m/>
    <m/>
    <m/>
    <m/>
    <m/>
    <m/>
    <m/>
    <m/>
    <m/>
    <m/>
    <m/>
    <m/>
    <m/>
    <m/>
    <m/>
    <m/>
  </r>
  <r>
    <n v="590"/>
    <x v="589"/>
    <s v="00033956-2023"/>
    <s v="AGOSTO"/>
    <d v="2023-08-09T00:00:00"/>
    <d v="2023-08-09T00:00:00"/>
    <m/>
    <s v=""/>
    <s v=""/>
    <s v=""/>
    <s v="Otorgar a favor de la empresa JEHOVA ES LUZ DEL MUNDO S.A.C. la autorización de incremento de flota modificar la capacidad de bodega de la embarcación pesquera JEHOVA ES LUZ DEL MUNDO vía sustitución de la embarcación pesquera ZAIDA ISABEL "/>
    <s v="DECHDI"/>
    <m/>
    <m/>
    <m/>
    <x v="9"/>
    <s v="Por Sustitución"/>
    <x v="0"/>
    <m/>
    <m/>
    <m/>
    <m/>
    <s v="X"/>
    <m/>
    <m/>
    <m/>
    <m/>
    <m/>
    <m/>
    <m/>
    <m/>
    <m/>
    <m/>
    <m/>
    <m/>
    <m/>
    <m/>
    <m/>
    <m/>
  </r>
  <r>
    <n v="591"/>
    <x v="590"/>
    <s v="00042385-2023"/>
    <s v="AGOSTO"/>
    <d v="2023-08-09T00:00:00"/>
    <d v="2023-08-09T00:00:00"/>
    <m/>
    <s v=""/>
    <s v=""/>
    <s v=""/>
    <s v="Otorgar a favor de la empresa INVERSIONES MOREDA S.A.C. la autorización de incremento de flota para construir una nueva embarcación pesquera vía sustitución de la embarcación pesquera no siniestrada TINO"/>
    <s v="DECHDI"/>
    <m/>
    <m/>
    <m/>
    <x v="9"/>
    <s v="Construcción Por sustitución"/>
    <x v="0"/>
    <m/>
    <m/>
    <m/>
    <m/>
    <s v="X"/>
    <m/>
    <m/>
    <m/>
    <m/>
    <m/>
    <m/>
    <m/>
    <m/>
    <m/>
    <m/>
    <m/>
    <m/>
    <m/>
    <m/>
    <m/>
    <m/>
  </r>
  <r>
    <n v="592"/>
    <x v="591"/>
    <s v="00031349-2023"/>
    <s v="AGOSTO"/>
    <d v="2023-08-09T00:00:00"/>
    <d v="2023-08-09T00:00:00"/>
    <m/>
    <s v=""/>
    <s v=""/>
    <s v=""/>
    <s v="Declarar como NO PRESENTADA la solicitud de autorización para realizar las actividades de colecta de recursos hidrobiológicos presentada por la empresa VIRTUOSA S.A.C. "/>
    <s v="DECHDI"/>
    <m/>
    <m/>
    <m/>
    <x v="0"/>
    <m/>
    <x v="1"/>
    <m/>
    <s v="DECLARAR COMO NO PRESENTADA"/>
    <m/>
    <m/>
    <m/>
    <s v="X"/>
    <m/>
    <m/>
    <m/>
    <m/>
    <m/>
    <m/>
    <m/>
    <m/>
    <m/>
    <m/>
    <m/>
    <m/>
    <m/>
    <m/>
    <m/>
  </r>
  <r>
    <n v="593"/>
    <x v="592"/>
    <s v="00047151-2023"/>
    <s v="AGOSTO"/>
    <d v="2023-08-09T00:00:00"/>
    <d v="2023-08-09T00:00:00"/>
    <n v="19038"/>
    <s v="VIRGEN DE LA PUERTA-1"/>
    <s v="CE-19038-CM"/>
    <s v="PESQUERA ARTESANAL SAN LORENZO S.A.C."/>
    <s v="Declarar como no presentada la solicitud de aprobación del cambio de titular del permiso de pesca para operar la embarcación pesquera de menor escala VIRGEN DE LA PUERTA 1 presentada por la empresa PESQUERA CALYPSO S. A. C."/>
    <s v="DECHDI"/>
    <m/>
    <m/>
    <s v="MENOR ESCALA"/>
    <x v="1"/>
    <m/>
    <x v="1"/>
    <s v=" - "/>
    <s v="DECLARAR COMO NO PRESENTADA"/>
    <m/>
    <m/>
    <s v="X"/>
    <m/>
    <m/>
    <m/>
    <m/>
    <m/>
    <m/>
    <m/>
    <m/>
    <m/>
    <m/>
    <m/>
    <m/>
    <m/>
    <m/>
    <m/>
    <m/>
  </r>
  <r>
    <n v="594"/>
    <x v="593"/>
    <s v="00037476-2023"/>
    <s v="AGOSTO"/>
    <d v="2023-08-09T00:00:00"/>
    <d v="2023-08-09T00:00:00"/>
    <m/>
    <s v=""/>
    <s v=""/>
    <s v=""/>
    <s v="Designar a los profesionales que se encargarán de llevar a cabo los procedimientos de fiscalización posterior de los expedientes tramitados en la Dirección General de Pesca para Consumo Humano Directo e Indirecto, durante el primer semestre del año 2023"/>
    <s v="DGPCHDI"/>
    <m/>
    <m/>
    <m/>
    <x v="14"/>
    <s v="FISCALIZACION POSTERIOR"/>
    <x v="1"/>
    <m/>
    <m/>
    <m/>
    <m/>
    <m/>
    <m/>
    <m/>
    <m/>
    <m/>
    <m/>
    <m/>
    <m/>
    <m/>
    <m/>
    <m/>
    <m/>
    <m/>
    <m/>
    <m/>
    <m/>
    <m/>
  </r>
  <r>
    <n v="595"/>
    <x v="594"/>
    <s v="00032552-2023"/>
    <s v="AGOSTO"/>
    <d v="2023-08-10T00:00:00"/>
    <d v="2023-08-10T00:00:00"/>
    <n v="27950"/>
    <s v="MI JOSE LUIS Nº 2"/>
    <s v="PL-27950-PM"/>
    <s v="NELY SUCLUPE TEJADA DE HUAMANCHUMO, ELVIS EMANUEL SUCLUPE SANDOVAL, GEORGINIA SUCLUPE TEJADA, VIRGINIA SUCLUPE TEJADA, CARMEN ROSA SUCLUPE TEJADA DE SANCHEZ, LUIS MIGUEL SUCLUPE TEJADA, GRICELDA EFFIO SUCLUPE, MARCELA SUCLUPE TEJADA, MARIA JUANA SUCLUPE TEJADA DE BANCES, MARIA SANTOS SUCLUPE TEJADA DE MENDOZA y MARIA TOMASA TEJADA SANTAMARIA VDA. DE SUCLUPE"/>
    <s v="Artículo 1.- Aprobar a favor de los señores NELY SUCLUPE TEJADA DE HUAMANCHUMO, ELVIS EMANUEL SUCLUPE SANDOVAL, GEORGINIA SUCLUPE TEJADA, VIRGINIA SUCLUPE TEJADA, CARMEN ROSA SUCLUPE TEJADA DE SANCHEZ, LUIS MIGUEL SUCLUPE TEJADA, GRICELDA EFFIO SUCLUPE, MARCELA SUCLUPE TEJADA, MARIA JUANA SUCLUPE TEJADA DE BANCES, MARIA SANTOS SUCLUPE TEJADA DE MENDOZA y MARIA TOMASA TEJADA SANTAMARIA VDA. DE SUCLUPE el cambio de titular del permiso de pesca para operar la embarcación pesquera MI JOSE LUIS N° 2 con matrícula PL-27950-PM y 105.83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º 1084._x000a_Artículo 2.- En mérito al cambio de titular del permiso de pesca al que se refiere el artículo 1 de la presente resolución, los titulares del permiso de pesca de la embarcación pesquera MI JOSE LUIS N° 2 con matrícula PL-27950-PM y 105.83 m3 de capacidad de bodega, deberán cumplir las disposiciones normativas vigentes en lo correspondiente al desarrollo de las actividades pesqueras previas a su procesamiento._x000a_Artículo 3.- Dejar sin efecto la titularidad del permiso de pesca otorgado a favor MARÍA TOMASA TEJADA SANTAMARIA VDA. DE SUCLUPE, JOSÉ DE LA ROSA SUCLUPE TEJADA, GRICELDA EFFIO SUCLUPE, NELY SUCLUPE TEJADA DE HUAMANCHUMO, MARÍA JUANA SUCLUPE TEJADA DE BANCES, CARMEN ROSA SUCLUPE TEJADA DE SÁNCHEZ, MARCELA SUCLUPE TEJADA, VIRGINIA SUCLUPE TEJADA, MARÍA SANTOS SUCLUPE TEJADA DE MENDOZA, GEORGINIA SUCLUPE TEJADA y LUIS MIGUEL SUCLUPE TEJADA, a través de la Resolución Directoral Nº 121-2012-PRODUCE/DGEPP, modificado por la Resolución Directoral N° 682-2019-PRODUCE/DGPCHDI, para operar la embarcación pesquera MI JOSE LUIS N° 2 con matrícula PL-27950-PM._x000a_Artículo 4.- En mérito al cambio de titular del permiso de pesca a que se refiere el artículo 1 de la presente resolución, excluir a los señores MARÍA TOMASA TEJADA SANTAMARIA VDA. DE SUCLUPE, JOSÉ DE LA ROSA SUCLUPE TEJADA, GRICELDA EFFIO SUCLUPE, NELY SUCLUPE TEJADA DE HUAMANCHUMO, MARÍA JUANA SUCLUPE TEJADA DE BANCES, CARMEN ROSA SUCLUPE TEJADA DE SÁNCHEZ, MARCELA SUCLUPE TEJADA, VIRGINIA SUCLUPE TEJADA, MARÍA SANTOS SUCLUPE TEJADA DE MENDOZA, GEORGINIA SUCLUPE TEJADA y LUIS MIGUEL SUCLUPE TEJADA e incluir en su lugar a los señores NELY SUCLUPE TEJADA DE HUAMANCHUMO, ELVIS EMANUEL SUCLUPE SANDOVAL, GEORGINIA SUCLUPE TEJADA, VIRGINIA SUCLUPE TEJADA, CARMEN ROSA SUCLUPE TEJADA DE SANCHEZ, LUIS MIGUEL SUCLUPE TEJADA, GRICELDA EFFIO SUCLUPE, MARCELA SUCLUPE TEJADA, MARIA JUANA SUCLUPE TEJADA DE BANCES, MARIA SANTOS SUCLUPE TEJADA DE MENDOZA y MARIA TOMASA TEJADA SANTAMARIA VDA. DE SUCLUPE en los listados a que se refiere el artículo 14 del Reglamento de la Ley General de Pesca; y, el Anexo II de la Resolución Ministerial N° 347-2011-PRODUCE, como titular del permiso de pesca para operar la embarcación pesquera MI JOSE LUIS N° 2 con matrícula PL-27950-PM._x000a_Artículo 5.-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596"/>
    <x v="595"/>
    <s v="00055820-2023"/>
    <s v="AGOSTO"/>
    <d v="2023-08-10T00:00:00"/>
    <d v="2023-08-10T00:00:00"/>
    <m/>
    <s v=""/>
    <s v=""/>
    <s v=""/>
    <s v="APROBAR por única vez la ampliación del plazo de la autorización de instalación otorgada mediante Resolución Directoral N° 00527-2022-PRODUCE/DGPCHDI, presentada por la empresa PESQUERA HERMANOS CORDOVA S.A.C."/>
    <s v="DPCHDI"/>
    <m/>
    <m/>
    <m/>
    <x v="22"/>
    <m/>
    <x v="0"/>
    <m/>
    <m/>
    <m/>
    <m/>
    <m/>
    <m/>
    <s v="X"/>
    <m/>
    <s v="X"/>
    <m/>
    <m/>
    <m/>
    <m/>
    <m/>
    <m/>
    <m/>
    <m/>
    <m/>
    <m/>
    <m/>
    <m/>
  </r>
  <r>
    <n v="597"/>
    <x v="596"/>
    <s v="00048188-2023"/>
    <s v="AGOSTO"/>
    <d v="2023-08-10T00:00:00"/>
    <d v="2023-08-10T00:00:00"/>
    <m/>
    <s v=""/>
    <s v=""/>
    <s v=""/>
    <s v="SUSPENDER por única vez, los efectos de la Resolución Directoral N° 1860-2018-PRODUCE/DGPCHDI, otorgada a la empresa VIVSALA S.R.L., para que se dedique a la actividad de procesamiento pesquero, a través de su planta de procesamiento pesquero para la producción de harina de pescado residual accesoria y complementaria a las actividades de procesamiento de recursos hidrobiológicos con destino al consumo humano directo"/>
    <s v="DPCHDI"/>
    <m/>
    <m/>
    <m/>
    <x v="23"/>
    <m/>
    <x v="1"/>
    <m/>
    <m/>
    <m/>
    <m/>
    <m/>
    <m/>
    <s v="X"/>
    <m/>
    <s v="X"/>
    <m/>
    <m/>
    <m/>
    <m/>
    <m/>
    <m/>
    <m/>
    <m/>
    <m/>
    <m/>
    <m/>
    <m/>
  </r>
  <r>
    <n v="598"/>
    <x v="597"/>
    <s v="00056301-2023"/>
    <s v="AGOSTO"/>
    <d v="2023-08-10T00:00:00"/>
    <d v="2023-08-10T00:00:00"/>
    <m/>
    <s v=""/>
    <s v=""/>
    <s v=""/>
    <s v="Declarar que la solicitud de ampliación del plazo para la ejecución de la autorización de incremento de flota a favor de la empresa PESQUERA SALVE S.R.L ha sido aprobada automáticamente a la fecha de presentación."/>
    <s v="DECHDI"/>
    <m/>
    <m/>
    <m/>
    <x v="10"/>
    <m/>
    <x v="0"/>
    <m/>
    <m/>
    <m/>
    <m/>
    <s v="X"/>
    <m/>
    <m/>
    <m/>
    <m/>
    <m/>
    <m/>
    <m/>
    <m/>
    <m/>
    <m/>
    <m/>
    <m/>
    <m/>
    <m/>
    <m/>
    <m/>
  </r>
  <r>
    <n v="599"/>
    <x v="598"/>
    <s v="00039551-2023"/>
    <s v="AGOSTO"/>
    <d v="2023-08-10T00:00:00"/>
    <d v="2023-08-10T00:00:00"/>
    <m/>
    <s v=""/>
    <s v=""/>
    <s v=""/>
    <s v="Aprobar el “Plan Interno de Gestión de la DGPCHDI 2023” [Actualizado a julio 2023], que obra en anexo y forma parte integrante de la presente Resolución Directoral"/>
    <s v="DGPCHDI"/>
    <m/>
    <m/>
    <m/>
    <x v="14"/>
    <s v="Plan Interno de Gestión de la DGPCHDI 2023"/>
    <x v="1"/>
    <m/>
    <m/>
    <m/>
    <m/>
    <m/>
    <m/>
    <m/>
    <m/>
    <m/>
    <m/>
    <m/>
    <m/>
    <m/>
    <m/>
    <m/>
    <m/>
    <m/>
    <m/>
    <m/>
    <m/>
    <m/>
  </r>
  <r>
    <n v="600"/>
    <x v="599"/>
    <s v="00030573-2023"/>
    <s v="AGOSTO"/>
    <d v="2023-08-10T00:00:00"/>
    <d v="2023-08-10T00:00:00"/>
    <n v="62209"/>
    <s v="MONITOR HUASCAR 1"/>
    <s v="PL-62209-PM"/>
    <s v="PESQUERA ORLAND S. A. C"/>
    <s v="Otorgar a favor de la empresa PESQUERA ORLAND S. A. C., la modificación del permiso de pesca para ampliar la capacidad de bodega de la embarcación pesquera MONITOR HUASCAR 1 con matrícula PL-62209-PM, de 103.90 m³ a 110 m³ de capacidad de bodega, para la extracción del recurso Anchoveta con destino al consumo humano indirecto"/>
    <s v="DECHDI"/>
    <s v="CHI"/>
    <s v="ANCHOVETA"/>
    <m/>
    <x v="12"/>
    <s v="para ampliar la capacidad de bodega de la embarcación pesquera"/>
    <x v="0"/>
    <m/>
    <m/>
    <m/>
    <m/>
    <s v="X"/>
    <m/>
    <m/>
    <m/>
    <m/>
    <m/>
    <m/>
    <m/>
    <m/>
    <m/>
    <m/>
    <m/>
    <m/>
    <m/>
    <m/>
    <m/>
    <m/>
  </r>
  <r>
    <n v="601"/>
    <x v="600"/>
    <s v="00030559-2023"/>
    <s v="AGOSTO"/>
    <d v="2023-08-10T00:00:00"/>
    <d v="2023-08-10T00:00:00"/>
    <m/>
    <s v=""/>
    <s v=""/>
    <s v=""/>
    <s v="Otorgar a favor de la empresa PESQUERA ORLAND S. A. C., la modificación del permiso de pesca para ampliar la capacidad de bodega de la embarcación pesquera PROFETA DANIEL II "/>
    <s v="DECHDI"/>
    <m/>
    <m/>
    <m/>
    <x v="12"/>
    <s v="para ampliar la capacidad de bodega de la embarcación pesquera"/>
    <x v="0"/>
    <m/>
    <m/>
    <m/>
    <m/>
    <s v="X"/>
    <m/>
    <m/>
    <m/>
    <m/>
    <m/>
    <m/>
    <m/>
    <m/>
    <m/>
    <m/>
    <m/>
    <m/>
    <m/>
    <m/>
    <m/>
    <m/>
  </r>
  <r>
    <n v="602"/>
    <x v="601"/>
    <s v="00030713-2023"/>
    <s v="AGOSTO"/>
    <d v="2023-08-10T00:00:00"/>
    <d v="2023-08-10T00:00:00"/>
    <n v="31443"/>
    <s v="MONITOR HUASCAR"/>
    <s v="CE-31443-CM"/>
    <s v="PESQUERA MAQUEN S.A.C."/>
    <s v="Otorgar a favor de la empresa PESQUERA ORLAND S. A. C., la modificación del permiso de pesca para ampliar la capacidad de bodega de la embarcación pesquera MONITOR HUASCAR con matrícula CE-31443-CM, de 99.32 m³ a 110 m³ de capacidad de bodega, para la extracción del recurso Anchoveta con destino al consumo humano indirecto"/>
    <s v="DECHDI"/>
    <s v="CHI"/>
    <s v="ANCHOVETA"/>
    <m/>
    <x v="12"/>
    <s v="para ampliar la capacidad de bodega de la embarcación pesquera"/>
    <x v="0"/>
    <m/>
    <m/>
    <m/>
    <m/>
    <s v="X"/>
    <m/>
    <m/>
    <m/>
    <m/>
    <m/>
    <m/>
    <m/>
    <m/>
    <m/>
    <m/>
    <m/>
    <m/>
    <m/>
    <m/>
    <m/>
    <m/>
  </r>
  <r>
    <n v="603"/>
    <x v="602"/>
    <s v="00049350-2023"/>
    <s v="AGOSTO"/>
    <d v="2023-08-11T00:00:00"/>
    <d v="2023-08-11T00:00:00"/>
    <n v="28543"/>
    <s v="DON GE"/>
    <s v="PL-28543-CM"/>
    <s v="PESQUERA ARTESANAL SAN LORENZO S.A.C."/>
    <s v="Declarar como no presentada la solicitud de aprobación del cambio de titular del permiso de pesca para operar la embarcación pesquera de menor escala DON GE presentada por la empresa PESQUERA CALYPSO S. A. C. "/>
    <s v="DECHDI"/>
    <m/>
    <m/>
    <s v="MENOR ESCALA"/>
    <x v="1"/>
    <m/>
    <x v="1"/>
    <s v=" - "/>
    <s v="DECLARAR COMO NO PRESENTADA"/>
    <m/>
    <m/>
    <s v="X"/>
    <m/>
    <m/>
    <m/>
    <m/>
    <m/>
    <m/>
    <m/>
    <m/>
    <m/>
    <m/>
    <m/>
    <m/>
    <m/>
    <m/>
    <m/>
    <m/>
  </r>
  <r>
    <n v="604"/>
    <x v="603"/>
    <s v="00047163-2023"/>
    <s v="AGOSTO"/>
    <d v="2023-08-11T00:00:00"/>
    <d v="2023-08-11T00:00:00"/>
    <n v="21720"/>
    <s v="DON PEDRO"/>
    <s v="CE-21720-CM"/>
    <s v="PESQUERA ARTESANAL SAN LORENZO S.A.C."/>
    <s v="Declarar como no presentada la solicitud de cambio de titularidad de permiso de pesca para operar la embarcación pesquera DON PEDRO presentada por la empresa PESQUERA CALYPSO S.A.C"/>
    <s v="DECHDI"/>
    <m/>
    <m/>
    <m/>
    <x v="1"/>
    <m/>
    <x v="1"/>
    <s v=" - "/>
    <s v="DECLARAR COMO NO PRESENTADA"/>
    <m/>
    <m/>
    <s v="X"/>
    <m/>
    <m/>
    <m/>
    <m/>
    <m/>
    <m/>
    <m/>
    <m/>
    <m/>
    <m/>
    <m/>
    <m/>
    <m/>
    <m/>
    <m/>
    <m/>
  </r>
  <r>
    <n v="605"/>
    <x v="604"/>
    <s v="00030949-2023"/>
    <s v="AGOSTO"/>
    <d v="2023-08-11T00:00:00"/>
    <d v="2023-08-11T00:00:00"/>
    <m/>
    <s v=""/>
    <s v=""/>
    <s v=""/>
    <s v="Otorgar a la empresa TECK PERU S.A., autorización para realizar las actividades de colecta de recursos hidrobiológicos "/>
    <s v="DECHDI"/>
    <m/>
    <m/>
    <m/>
    <x v="0"/>
    <m/>
    <x v="0"/>
    <m/>
    <m/>
    <m/>
    <m/>
    <m/>
    <s v="X"/>
    <m/>
    <m/>
    <m/>
    <m/>
    <m/>
    <m/>
    <m/>
    <m/>
    <m/>
    <m/>
    <m/>
    <m/>
    <m/>
    <m/>
    <m/>
  </r>
  <r>
    <n v="606"/>
    <x v="605"/>
    <s v="00046721-2023"/>
    <s v="AGOSTO"/>
    <d v="2023-08-11T00:00:00"/>
    <d v="2023-08-11T00:00:00"/>
    <m/>
    <s v=""/>
    <s v=""/>
    <s v=""/>
    <s v="SUSPENDER por única vez, los efectos de la Resolución Directoral 396-2011-PRODUCE/DGEPP otorgada a la empresa CFG INVESTMENT S.A.C"/>
    <s v="DPCHDI"/>
    <m/>
    <m/>
    <m/>
    <x v="23"/>
    <m/>
    <x v="1"/>
    <m/>
    <m/>
    <m/>
    <m/>
    <m/>
    <m/>
    <s v="X"/>
    <m/>
    <m/>
    <m/>
    <m/>
    <m/>
    <m/>
    <m/>
    <m/>
    <m/>
    <m/>
    <m/>
    <m/>
    <m/>
    <m/>
  </r>
  <r>
    <n v="607"/>
    <x v="606"/>
    <s v="00049364-2023"/>
    <s v="AGOSTO"/>
    <d v="2023-08-11T00:00:00"/>
    <d v="2023-08-11T00:00:00"/>
    <n v="28403"/>
    <s v="JEHOVA ES MI PASTOR"/>
    <s v="PL-28403-CM"/>
    <s v="PESQUERA ARTESANAL VIRGEN DE GUADALUPE S.A.C."/>
    <s v="Declarar como no presentada la solicitud de cambio de titularidad de permiso de pesca para operar la embarcación pesquera JEHOVA ES MI PASTOR presentada por la empresa PESQUERA CALYPSO S.A.C. "/>
    <s v="DECHDI"/>
    <m/>
    <m/>
    <m/>
    <x v="1"/>
    <m/>
    <x v="1"/>
    <s v=" - "/>
    <s v="DECLARAR COMO NO PRESENTADA"/>
    <m/>
    <m/>
    <s v="X"/>
    <m/>
    <m/>
    <m/>
    <m/>
    <m/>
    <m/>
    <m/>
    <m/>
    <m/>
    <m/>
    <m/>
    <m/>
    <m/>
    <m/>
    <m/>
    <m/>
  </r>
  <r>
    <n v="608"/>
    <x v="607"/>
    <s v="00049339-2023"/>
    <s v="AGOSTO"/>
    <d v="2023-08-11T00:00:00"/>
    <d v="2023-08-11T00:00:00"/>
    <n v="28541"/>
    <s v="LA LURY"/>
    <s v="PL-28541-CM"/>
    <s v="PESQUERA ARTESANAL SAN LORENZO S.A.C."/>
    <s v="Declarar como no presentada la solicitud de aprobación del cambio de titular del permiso de pesca para operar la embarcación pesquera LA LURY presentada por la empresa PESQUERA CALYPSO S.A.C"/>
    <s v="DECHDI"/>
    <m/>
    <m/>
    <m/>
    <x v="1"/>
    <m/>
    <x v="1"/>
    <s v=" - "/>
    <s v="DECLARAR COMO NO PRESENTADA"/>
    <m/>
    <m/>
    <s v="X"/>
    <m/>
    <m/>
    <m/>
    <m/>
    <m/>
    <m/>
    <m/>
    <m/>
    <m/>
    <m/>
    <m/>
    <m/>
    <m/>
    <m/>
    <m/>
    <m/>
  </r>
  <r>
    <n v="609"/>
    <x v="608"/>
    <s v="00049090-2023"/>
    <s v="AGOSTO"/>
    <d v="2023-08-11T00:00:00"/>
    <d v="2023-08-11T00:00:00"/>
    <n v="29603"/>
    <s v="ABELITO"/>
    <s v="PL-29603-CM"/>
    <s v="NUNTON IMAN LORENZO"/>
    <s v="Declarar como no presentada la solicitud de aprobación del cambio de titular del permiso de pesca para operar la embarcación pesquera ABELITO; presentada por la EMPRESA PESQUERA LYBKA S.A.C"/>
    <s v="DECHDI"/>
    <m/>
    <m/>
    <m/>
    <x v="1"/>
    <m/>
    <x v="1"/>
    <s v=" - "/>
    <s v="DECLARAR COMO NO PRESENTADA"/>
    <m/>
    <m/>
    <s v="X"/>
    <m/>
    <m/>
    <m/>
    <m/>
    <m/>
    <m/>
    <m/>
    <m/>
    <m/>
    <m/>
    <m/>
    <m/>
    <m/>
    <m/>
    <m/>
    <m/>
  </r>
  <r>
    <n v="610"/>
    <x v="609"/>
    <s v="00048638-2019"/>
    <s v="AGOSTO"/>
    <d v="2023-08-11T00:00:00"/>
    <d v="2023-08-11T00:00:00"/>
    <m/>
    <s v=""/>
    <s v=""/>
    <s v=""/>
    <s v="Reconocer que se ha producido la caducidad de pleno derecho de la autorización de incremento de flota para la construcción de una nueva embarcación pesquera de 400 m3 de capacidad de bodega, vía sustitución de la embarcación ALESHKA con matrícula CO-13919-PM, otorgada mediante Resolución Directoral N° 725-2011-PRODUCE/DGEPP, prorrogada con la Resolución Directoral N° 182-2014-PRODUCE/DGCHD, rectificada con la Resolución Directoral N° 420-2014- PRODUCE/DGCHD."/>
    <s v="DECHDI"/>
    <m/>
    <m/>
    <m/>
    <x v="9"/>
    <s v="CADUCIDAD"/>
    <x v="1"/>
    <m/>
    <s v="Por Sustitución"/>
    <m/>
    <m/>
    <s v="X"/>
    <m/>
    <m/>
    <m/>
    <m/>
    <m/>
    <m/>
    <m/>
    <m/>
    <m/>
    <m/>
    <m/>
    <m/>
    <m/>
    <m/>
    <m/>
    <m/>
  </r>
  <r>
    <n v="611"/>
    <x v="610"/>
    <s v="00021295-2023"/>
    <s v="AGOSTO"/>
    <d v="2023-08-14T00:00:00"/>
    <d v="2023-08-14T00:00:00"/>
    <m/>
    <s v=""/>
    <s v=""/>
    <s v=""/>
    <s v="Otorgar a favor de la AUTORIDAD AUTONOMA DE MAJES, autorización para realizar las actividades de colecta de recursos hidrobiológicos "/>
    <s v="DECHDI"/>
    <m/>
    <m/>
    <m/>
    <x v="0"/>
    <m/>
    <x v="0"/>
    <m/>
    <m/>
    <m/>
    <m/>
    <m/>
    <s v="X"/>
    <m/>
    <m/>
    <m/>
    <m/>
    <m/>
    <m/>
    <m/>
    <m/>
    <m/>
    <m/>
    <m/>
    <m/>
    <m/>
    <m/>
    <m/>
  </r>
  <r>
    <n v="612"/>
    <x v="611"/>
    <s v="00039539-2023"/>
    <s v="AGOSTO"/>
    <d v="2023-08-14T00:00:00"/>
    <d v="2023-08-14T00:00:00"/>
    <m/>
    <s v=""/>
    <s v=""/>
    <s v=""/>
    <s v="Artículo 1.- Modificar la autorización del plan de trabajo cuya denominación actual es: “Monitoreo Hidrobiológico del Informe Técnico Sustentatorio del Proyecto de Modificación de la Ubicación, Líneas de Flujo y Vías de Acceso de 14 Pozos de Producción, en el Lote XIII A y del Informe Técnico Sustentatorio del Proyecto de Modificación de la Ubicación, Líneas de Flujo y Vías de Acceso de 10 Pozos de Producción y la Conversión de Pozo Productor a Pozo Inyector de 26 Pozos y Adecuación o Reemplazo de sus Líneas de Inyección en el Lote XIII-A”, otorgada mediante Resolución Directoral N° 00686-2022-PRODUCE/DGPCHDI de fecha 18 de noviembre de 2022, a favor de la empresa OLYMPIC PERÚ INC. SUCURSAL DEL PERÚ, en el extremo referido a la circunscripción territorial, conforme al detalle siguiente"/>
    <s v="DECHDI"/>
    <m/>
    <m/>
    <m/>
    <x v="7"/>
    <s v="Modificacion únicamente en el extremo referido a la circunscripción territorial,"/>
    <x v="1"/>
    <m/>
    <m/>
    <m/>
    <m/>
    <m/>
    <s v="X"/>
    <m/>
    <m/>
    <m/>
    <m/>
    <m/>
    <m/>
    <m/>
    <m/>
    <m/>
    <m/>
    <m/>
    <m/>
    <m/>
    <m/>
    <m/>
  </r>
  <r>
    <n v="613"/>
    <x v="612"/>
    <s v="00047168-2023"/>
    <s v="AGOSTO"/>
    <d v="2023-08-14T00:00:00"/>
    <d v="2023-08-14T00:00:00"/>
    <m/>
    <s v=""/>
    <s v=""/>
    <s v=""/>
    <s v="Otorgar a favor de la empresa COMPAÑÍA DE MINAS BUENAVENTURA S.A.A, autorización para realizar las actividades de colecta de recursos hidrobiológicos."/>
    <s v="DECHDI"/>
    <m/>
    <m/>
    <m/>
    <x v="0"/>
    <m/>
    <x v="0"/>
    <m/>
    <m/>
    <m/>
    <m/>
    <m/>
    <s v="X"/>
    <m/>
    <m/>
    <m/>
    <m/>
    <m/>
    <m/>
    <m/>
    <m/>
    <m/>
    <m/>
    <m/>
    <m/>
    <m/>
    <m/>
    <m/>
  </r>
  <r>
    <n v="614"/>
    <x v="613"/>
    <s v="00039338-2023"/>
    <s v="AGOSTO"/>
    <d v="2023-08-15T00:00:00"/>
    <d v="2023-08-15T00:00:00"/>
    <m/>
    <s v=""/>
    <s v=""/>
    <s v=""/>
    <s v="Otorgar a favor de los señores LARRY ALBERTO PANTA SANCHEZ y JHONATAN BERNARDO PANTA SANCHEZ la autorización de incremento de flota modificar (ampliar) la capacidad de bodega de la embarcación pesquera SABINA BEATRIZ 2 con matrícula PL-2749-PM de 45.59 m³ a 79.04 m³ vía sustitución de la embarcación pesquera SABINA BEATRIZ N° 4 con matrícula PL-5662-CM de 33.45 m³ de capacidad de bodega, para la extracción del recurso Anchoveta con destino al consumo humano indirecto."/>
    <s v="DECHDI"/>
    <m/>
    <m/>
    <m/>
    <x v="9"/>
    <s v="Por Sustitución"/>
    <x v="0"/>
    <m/>
    <m/>
    <m/>
    <m/>
    <s v="X"/>
    <m/>
    <m/>
    <m/>
    <m/>
    <m/>
    <m/>
    <m/>
    <m/>
    <m/>
    <m/>
    <m/>
    <m/>
    <m/>
    <m/>
    <m/>
    <m/>
  </r>
  <r>
    <n v="615"/>
    <x v="614"/>
    <s v="00032395-2023"/>
    <s v="AGOSTO"/>
    <d v="2023-08-15T00:00:00"/>
    <d v="2023-08-15T00:00:00"/>
    <m/>
    <s v=""/>
    <s v=""/>
    <s v=""/>
    <s v="Otorgar a favor de la empresa PESQUERA VIOMAR S.A.C., autorización de incremento de flota para construir una nueva embarcación pesquera vía sustitución de la embarcación pesquera no siniestrada JESUS EN TI CONFIO"/>
    <s v="DECHDI"/>
    <m/>
    <m/>
    <m/>
    <x v="9"/>
    <s v="Construcción Por sustitución"/>
    <x v="0"/>
    <m/>
    <m/>
    <m/>
    <m/>
    <s v="X"/>
    <m/>
    <m/>
    <m/>
    <m/>
    <m/>
    <m/>
    <m/>
    <m/>
    <m/>
    <m/>
    <m/>
    <m/>
    <m/>
    <m/>
    <m/>
    <m/>
  </r>
  <r>
    <n v="616"/>
    <x v="615"/>
    <s v="00032262-2023"/>
    <s v="AGOSTO"/>
    <d v="2023-08-15T00:00:00"/>
    <d v="2023-08-15T00:00:00"/>
    <m/>
    <s v=""/>
    <s v=""/>
    <s v=""/>
    <s v="Otorgar a favor de la empresa REFINERIA LA PAMPILLA S.A.A, autorización para realizar las actividades de colecta de recursos hidrobiológicos "/>
    <s v="DECHDI"/>
    <m/>
    <m/>
    <m/>
    <x v="0"/>
    <m/>
    <x v="0"/>
    <m/>
    <m/>
    <m/>
    <m/>
    <m/>
    <s v="X"/>
    <m/>
    <m/>
    <m/>
    <m/>
    <m/>
    <m/>
    <m/>
    <m/>
    <m/>
    <m/>
    <m/>
    <m/>
    <m/>
    <m/>
    <m/>
  </r>
  <r>
    <n v="617"/>
    <x v="616"/>
    <s v="00030512-2023"/>
    <s v="AGOSTO"/>
    <d v="2023-08-15T00:00:00"/>
    <d v="2023-08-15T00:00:00"/>
    <m/>
    <s v=""/>
    <s v=""/>
    <s v=""/>
    <s v="Otorgar a favor de a la empresa NEXA RESOURCES EL PORVENIR S.A.C., autorización para realizar las actividades de colecta de recursos hidrobiológicos "/>
    <s v="DECHDI"/>
    <m/>
    <m/>
    <m/>
    <x v="0"/>
    <m/>
    <x v="0"/>
    <m/>
    <m/>
    <m/>
    <m/>
    <m/>
    <s v="X"/>
    <m/>
    <m/>
    <m/>
    <m/>
    <m/>
    <m/>
    <m/>
    <m/>
    <m/>
    <m/>
    <m/>
    <m/>
    <m/>
    <m/>
    <m/>
  </r>
  <r>
    <n v="618"/>
    <x v="617"/>
    <s v="00033167-2023"/>
    <s v="AGOSTO"/>
    <d v="2023-08-15T00:00:00"/>
    <d v="2023-08-15T00:00:00"/>
    <m/>
    <s v=""/>
    <s v=""/>
    <s v=""/>
    <s v="Otorgar a la empresa MINSUR S.A., autorización para realizar las actividades de colecta de recursos hidrobiológicos "/>
    <s v="DECHDI"/>
    <m/>
    <m/>
    <m/>
    <x v="0"/>
    <m/>
    <x v="0"/>
    <m/>
    <m/>
    <m/>
    <m/>
    <m/>
    <s v="X"/>
    <m/>
    <m/>
    <m/>
    <m/>
    <m/>
    <m/>
    <m/>
    <m/>
    <m/>
    <m/>
    <m/>
    <m/>
    <m/>
    <m/>
    <m/>
  </r>
  <r>
    <n v="619"/>
    <x v="618"/>
    <s v="00041247-2023"/>
    <s v="AGOSTO"/>
    <d v="2023-08-15T00:00:00"/>
    <d v="2023-08-15T00:00:00"/>
    <n v="38109"/>
    <s v="HUACHO CINCO"/>
    <s v="IO-38109-PM"/>
    <s v="PESQUERA MAJAT S.A.C."/>
    <s v="Declarar la CADUCIDAD del permiso de pesca otorgado a favor de la empresa PESQUERA MAJAT S.A.C., para operar la embarcación HUACHO CINCO con matrícula IO-38109-PM mediante la Resolución Directoral N° 131-2016-PRODUCE/ DGCHD, por la causal de caducidad prevista en el numeral 33.8 del artículo 33 del RLGP"/>
    <s v="DECHDI"/>
    <m/>
    <m/>
    <m/>
    <x v="21"/>
    <m/>
    <x v="1"/>
    <m/>
    <m/>
    <m/>
    <m/>
    <s v="X"/>
    <s v="X"/>
    <m/>
    <m/>
    <m/>
    <m/>
    <m/>
    <m/>
    <m/>
    <m/>
    <m/>
    <m/>
    <m/>
    <m/>
    <m/>
    <m/>
    <m/>
  </r>
  <r>
    <n v="620"/>
    <x v="619"/>
    <s v="00036238-2023"/>
    <s v="AGOSTO"/>
    <d v="2023-08-15T00:00:00"/>
    <d v="2023-08-15T00:00:00"/>
    <n v="19579"/>
    <s v="MARIA JOSE"/>
    <s v="CO-19579-PM"/>
    <s v="PESQUERA DIAMANTE S.A."/>
    <s v="Archivar el procedimiento de caducidad del permiso de pesca para operar la embarcación MARIA JOSE con matrícula CO-19579-PM, iniciado mediante el Carta N° 00000420-2023-PRODUCE/DGPCHDI de fecha 11 de mayo de 2023, por la causal de caducidad prevista en el numeral 33.8 del artículo 33 del Reglamento de la Ley General de Pesca."/>
    <s v="DECHDI"/>
    <m/>
    <m/>
    <m/>
    <x v="21"/>
    <m/>
    <x v="1"/>
    <m/>
    <s v="Archivar el procedimiento de caducidad"/>
    <m/>
    <m/>
    <s v="X"/>
    <m/>
    <m/>
    <m/>
    <m/>
    <m/>
    <m/>
    <m/>
    <m/>
    <m/>
    <m/>
    <m/>
    <m/>
    <m/>
    <m/>
    <m/>
    <m/>
  </r>
  <r>
    <n v="621"/>
    <x v="620"/>
    <s v="00072478-2019"/>
    <s v="AGOSTO"/>
    <s v="16/08/2023"/>
    <s v="16/08/2023"/>
    <m/>
    <s v=""/>
    <s v=""/>
    <s v=""/>
    <s v="Declarar IMPROCEDENTE la petición administrativa relacionada al acceso a los recursos bonito, caballa, coco, cojinova, jurel, lisa, perico, tiburón, pota, lorna, cachema, barrilete y otros recursos hidrobiológicos, solicitada por el señor PEDRO REGALADO VITE ZETA."/>
    <s v="DECHDI"/>
    <m/>
    <m/>
    <m/>
    <x v="7"/>
    <s v="ACCESO A OTROS RECURSOS"/>
    <x v="1"/>
    <m/>
    <s v="DECLARAR IMPROCEDENTE"/>
    <m/>
    <m/>
    <s v="X"/>
    <m/>
    <m/>
    <m/>
    <m/>
    <m/>
    <m/>
    <m/>
    <m/>
    <m/>
    <m/>
    <m/>
    <m/>
    <m/>
    <m/>
    <m/>
    <m/>
  </r>
  <r>
    <n v="622"/>
    <x v="621"/>
    <s v="00057926-2023"/>
    <s v="AGOSTO"/>
    <s v="16/08/2023"/>
    <s v="16/08/2023"/>
    <m/>
    <s v=""/>
    <s v=""/>
    <s v=""/>
    <s v="Artículo 1.- Modificar la autorización al plan de trabajo denominado: “Línea Base Hidrobiológica de la Modificación de la Declaración del Impacto Ambiental (MDIA) del Proyecto de Exploración Minera Pablo Sur”, otorgada mediante Resolución Directoral N° 00164-2023-PRODUCE/DGPCHDI de fecha 22 de Febrero de 2023, a favor de la empresa COMPANIA MINERA ARES S.A.C., únicamente en el extremo referido al plazo para su ejecución, por seis (6) meses adicionales contados desde el vencimiento de la vigencia de la autorización antes indicada; por lo que, el plazo de la autorización vencerá con fecha 24 de Febrero de 2024."/>
    <s v="DECHDI"/>
    <m/>
    <m/>
    <m/>
    <x v="7"/>
    <s v="Modificacion únicamente en el extremo referido al plazo para su ejecución"/>
    <x v="1"/>
    <m/>
    <m/>
    <m/>
    <m/>
    <m/>
    <s v="X"/>
    <m/>
    <m/>
    <m/>
    <m/>
    <m/>
    <m/>
    <m/>
    <m/>
    <m/>
    <m/>
    <m/>
    <m/>
    <m/>
    <m/>
    <m/>
  </r>
  <r>
    <n v="623"/>
    <x v="622"/>
    <s v="00039422-2023"/>
    <s v="AGOSTO"/>
    <s v="16/08/2023"/>
    <s v="16/08/2023"/>
    <m/>
    <s v=""/>
    <s v=""/>
    <s v=""/>
    <s v="Otorgar a la empresa MINERA CHINALCO PERU S.A., autorización para realizar las actividades de colecta de recursos hidrobiológicos "/>
    <s v="DECHDI"/>
    <m/>
    <m/>
    <m/>
    <x v="0"/>
    <m/>
    <x v="0"/>
    <m/>
    <m/>
    <m/>
    <m/>
    <m/>
    <s v="X"/>
    <m/>
    <m/>
    <m/>
    <m/>
    <m/>
    <m/>
    <m/>
    <m/>
    <m/>
    <m/>
    <m/>
    <m/>
    <m/>
    <m/>
    <m/>
  </r>
  <r>
    <n v="624"/>
    <x v="623"/>
    <s v="00036334-2023"/>
    <s v="AGOSTO"/>
    <s v="16/08/2023"/>
    <s v="16/08/2023"/>
    <m/>
    <s v=""/>
    <s v=""/>
    <s v=""/>
    <s v="Declarar como NO PRESENTADA la solicitud de autorización para realizar las actividades de colecta de recursos hidrobiológicos presentada por la empresa VOLCAN COMPAÑIA MINERA S.A.A."/>
    <s v="DECHDI"/>
    <m/>
    <m/>
    <m/>
    <x v="0"/>
    <m/>
    <x v="1"/>
    <m/>
    <s v="DECLARAR COMO NO PRESENTADA"/>
    <m/>
    <m/>
    <m/>
    <s v="X"/>
    <m/>
    <m/>
    <m/>
    <m/>
    <m/>
    <m/>
    <m/>
    <m/>
    <m/>
    <m/>
    <m/>
    <m/>
    <m/>
    <m/>
    <m/>
  </r>
  <r>
    <n v="625"/>
    <x v="624"/>
    <s v="00032797-2023"/>
    <s v="AGOSTO"/>
    <s v="16/08/2023"/>
    <s v="16/08/2023"/>
    <m/>
    <s v=""/>
    <s v=""/>
    <s v=""/>
    <s v="Declarar como NO PRESENTADA la solicitud de autorización para realizar las actividades de colecta de recursos hidrobiológicos presentada por la empresa CONSORCIO MINERO HORIZONTE S.A. "/>
    <s v="DECHDI"/>
    <m/>
    <m/>
    <m/>
    <x v="0"/>
    <m/>
    <x v="1"/>
    <m/>
    <s v="DECLARAR COMO NO PRESENTADA"/>
    <m/>
    <m/>
    <m/>
    <s v="X"/>
    <m/>
    <s v="X"/>
    <m/>
    <m/>
    <m/>
    <m/>
    <m/>
    <m/>
    <m/>
    <m/>
    <m/>
    <m/>
    <m/>
    <m/>
    <m/>
  </r>
  <r>
    <n v="626"/>
    <x v="625"/>
    <s v="00012391-2023"/>
    <s v="AGOSTO"/>
    <s v="16/08/2023"/>
    <s v="16/08/2023"/>
    <m/>
    <s v=""/>
    <s v=""/>
    <s v=""/>
    <s v="Otorgar a favor del señor EDMUNDO GERARDO MORENO TERRAZAS, la Autorización para efectuar investigación pesquera especializada sin uso de embarcación"/>
    <s v="DECHDI"/>
    <m/>
    <m/>
    <m/>
    <x v="2"/>
    <m/>
    <x v="0"/>
    <m/>
    <m/>
    <m/>
    <m/>
    <m/>
    <s v="X"/>
    <m/>
    <s v="X"/>
    <m/>
    <m/>
    <m/>
    <m/>
    <m/>
    <m/>
    <m/>
    <m/>
    <m/>
    <m/>
    <m/>
    <m/>
    <m/>
  </r>
  <r>
    <n v="627"/>
    <x v="626"/>
    <s v="00043799-2023"/>
    <s v="AGOSTO"/>
    <s v="16/08/2023"/>
    <s v="16/08/2023"/>
    <n v="1517"/>
    <s v="MARGARITA ISABEL"/>
    <s v="PL-1517-CM"/>
    <s v="NEGOCIOS HB S.A.C"/>
    <s v="Artículo 1.- Aprobar a favor de la empresa NEGOCIOS HB S.A.C., el cambio de titular del permiso de pesca para operar la embarcación pesquera MARGARITA ISABEL con matrícula PL-1517-CM y 34.10 m3 de capacidad de bodega, para la extracción de los recursos Anchoveta y Sardina con destino al consumo humano directo e indirecto. Asimismo, aprobar a su favor el cambio de titular del P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MARGARITA ISABEL con matrícula PL1517-CM y 34.10 m3 de capacidad de bodega, deberán cumplir las disposiciones normativas vigentes en lo correspondiente al desarrollo de las actividades pesqueras previas a su procesamiento. _x000a_Artículo 3.- En mérito al cambio de titular del permiso de pesca a que se refiere el artículo 1 de la presente Resolución Directoral, queda condicionada al cumplimiento de las sanciones administrativas referidas en el numeral 7.1 del considerando 7 de la presente resolución, vinculadas a la embarcación MARGARITA ISABEL con matrícula PL1517-CM. _x000a_Artículo 4.- Dejar sin efecto la titularidad del permiso de pesca otorgado a favor de la empresa INVERSIONES PESQUERAS HB S.A.C., a través de la Resolución Directoral N° 054-2013-PRODUCE/DGCHI, para operar la embarcación pesquera MARGARITA ISABEL con matrícula PL-1517-CM._x000a_Artículo 5.- Excluir a la empresa INVERSIONES PESQUERAS HB S.A.C., de los listados a que se refiere el artículo 14 del Reglamento de la Ley General de Pesca; y, el Anexo II de la Resolución Ministerial N° 347-2011-PRODUCE, a fin de incluir en su lugar a la empresa NEGOCIOS HB S.A.C., como titular del permiso de pesca para operar la embarcación pesquera MARGARITA ISABEL con matrícula PL-1517-CM. _x000a_Artículo 6.- En mérito al cambio de titularidad a que se refiere el artículo 1 de la presente resolución directoral, la empresa NEGOCIOS HB S.A.C., en cuanto al recurso Anchoveta con destino al consumo humano directo comprendido en el citado permiso de pesca, deberá tener en consideración que no podrán realizar actividad extractiva de dicho recurso en concordancia con lo dispuesto en el Reglamento de Ordenamiento Pesquero del Recurso Anchoveta para Consumo Humano Directo; y, el segundo párrafo del artículo 9 de la Ley General de Pesca. _x000a_Artículo 7.- En mérito al cambio de titularidad a que se refiere el artículo 1 de la presente resolución directoral, la empresa NEGOCIOS HB S.A.C., deberá tener en consideración lo dispuesto por la Resolución Ministerial Nº 781-97-PE, y el Decreto Supremo Nº 001-2002-PRODUCE, respecto al recurso Sardina comprendido en el permiso de pesca para operar la embarcación pesquera MARGARITA ISABEL con matrícula PL-1517-CM. Artículo 8.-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s v="X"/>
    <m/>
    <m/>
    <m/>
    <m/>
    <m/>
    <m/>
    <m/>
    <m/>
    <m/>
    <m/>
    <m/>
    <m/>
    <m/>
    <m/>
  </r>
  <r>
    <n v="628"/>
    <x v="627"/>
    <s v="00022575-2023"/>
    <s v="AGOSTO"/>
    <s v="16/08/2023"/>
    <s v="16/08/2023"/>
    <m/>
    <s v=""/>
    <s v=""/>
    <s v=""/>
    <s v="APROBAR a favor de la empresa CFG INVESTMENT S.A.C., el cambio de titularidad de la licencia de operación de la planta de procesamiento pesquero para la producción de harina de pescado de alto contenido proteínico "/>
    <s v="DPCHDI"/>
    <m/>
    <m/>
    <m/>
    <x v="6"/>
    <m/>
    <x v="0"/>
    <m/>
    <m/>
    <m/>
    <m/>
    <m/>
    <m/>
    <s v="X"/>
    <m/>
    <s v="X"/>
    <m/>
    <m/>
    <m/>
    <m/>
    <m/>
    <m/>
    <m/>
    <m/>
    <m/>
    <m/>
    <m/>
    <m/>
  </r>
  <r>
    <n v="629"/>
    <x v="628"/>
    <s v="00035607-2023"/>
    <s v="AGOSTO"/>
    <s v="16/08/2023"/>
    <s v="16/08/2023"/>
    <n v="15259"/>
    <s v="CHAVELI II"/>
    <s v="CE-15259-PM"/>
    <s v="PESQUERA HAYDUK S.A."/>
    <s v="Archivar el procedimiento de caducidad del permiso de pesca para operar la embarcación CHAVELI II "/>
    <s v="DECHDI"/>
    <m/>
    <m/>
    <m/>
    <x v="21"/>
    <m/>
    <x v="1"/>
    <m/>
    <s v="Archivar el procedimiento de caducidad"/>
    <m/>
    <m/>
    <s v="X"/>
    <m/>
    <m/>
    <m/>
    <m/>
    <m/>
    <m/>
    <m/>
    <m/>
    <m/>
    <m/>
    <m/>
    <m/>
    <m/>
    <m/>
    <m/>
    <m/>
  </r>
  <r>
    <n v="630"/>
    <x v="629"/>
    <s v="00051015-2023"/>
    <s v="AGOSTO"/>
    <s v="17/08/2023"/>
    <s v="17/08/2023"/>
    <n v="3401"/>
    <s v="MI DIONICIO 3"/>
    <s v="PT-3401-CM"/>
    <s v="LOBOS MARINOS S.A.C"/>
    <s v="Artículo 1.- Aprobar a favor de la empresa LOBOS MARINOS S.A.C. el cambio de titular del permiso de pesca para operar la embarcación pesquera de mayor escala MI DIONICIO 3 con matrícula PT-3401-CM y 50.00 m3 de capacidad de bodega, para la extracción del recurso Anchoveta con destino al consumo humano directo e indirecto y del recurso Sardina con destino al consumo humano directo. Asimismo, aprobar a su favor el cambio de titular del PMCE y LMCE otorgado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la titular del permiso de pesca de la embarcación MI DIONICIO 3 con matrícula PT-3401-CM y 50.00 m3 , deberán cumplir las disposiciones normativas vigentes en lo correspondiente al desarrollo de las actividades pesqueras previas a su procesamiento._x000a_Artículo 3.- Dejar sin efecto la titularidad del permiso de pesca otorgado a favor de a los señores VÍCTOR SANTISTEBAN URCIA y MARÍA DE LA CRUZ CASTRO PALMA, a través de la Resolución Directoral N° 176- 2016-PRODUCE/DGCHI, para operar la embarcación pesquera MI DIONICIO 3 con matrícula PT-3401-CM. _x000a_Artículo 4.- Excluir a los señores VÍCTOR SANTISTEBAN URCIA y MARÍA DE LA CRUZ CASTRO PALMA de los listados a que se refiere el artículo 14 del Reglamento de la Ley General de Pesca; y, el Anexo I de la Resolución Ministerial N° 347-2011-PRODUCE, a fin de incluir en su lugar a la empresa LOBOS MARINOS S.A.C.; como titular del permiso de pesca para operar la embarcación pesquera MI DIONICIO 3 con matrícula PT-3401-CM. _x000a_Artículo 5.- En mérito al cambio de titularidad a que se refiere el artículo 1 de la presente resolución directoral, la empresa LOBOS MARINOS S.A.C.; en cuanto al recurso Anchoveta con destino al consumo humano directo comprendido en el citado permiso de pesca, deberán tener en consideración que no podrán realizar actividad extractiva de dicho recurso en concordancia con lo dispuesto en el Reglamento de Ordenamiento Pesquero del Recurso Anchoveta para Consumo Humano Directo; y, el segundo párrafo del artículo 9 de la Ley General de Pesca.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 - "/>
    <m/>
    <m/>
    <m/>
    <s v="X"/>
    <m/>
    <m/>
    <m/>
    <m/>
    <m/>
    <m/>
    <m/>
    <m/>
    <m/>
    <m/>
    <m/>
    <m/>
    <m/>
    <m/>
    <m/>
    <m/>
  </r>
  <r>
    <n v="631"/>
    <x v="630"/>
    <s v="00033875-2023"/>
    <s v="AGOSTO"/>
    <s v="17/08/2023"/>
    <s v="17/08/2023"/>
    <m/>
    <s v=""/>
    <s v=""/>
    <s v=""/>
    <s v="Otorgar a la empresa RÍO TINTO MINING AND EXPLORATION S.A.C., autorización para realizar las actividades de colecta de recursos hidrobiológicos "/>
    <s v="DECHDI"/>
    <m/>
    <m/>
    <m/>
    <x v="0"/>
    <m/>
    <x v="0"/>
    <m/>
    <m/>
    <m/>
    <m/>
    <m/>
    <s v="X"/>
    <m/>
    <m/>
    <m/>
    <m/>
    <m/>
    <m/>
    <m/>
    <m/>
    <m/>
    <m/>
    <m/>
    <m/>
    <m/>
    <m/>
    <m/>
  </r>
  <r>
    <n v="632"/>
    <x v="631"/>
    <s v="00035878-2023"/>
    <s v="AGOSTO"/>
    <s v="17/08/2023"/>
    <s v="17/08/2023"/>
    <n v="21455"/>
    <s v="KIARA B"/>
    <s v="CE-21455-PM"/>
    <s v="PESQUERA HAYDUK S.A."/>
    <s v="Archivar el procedimiento de caducidad del permiso de pesca para operar la embarcación KIARA B con matrícula CE-21455-PM, iniciado mediante el Carta N° 00000421-2023-PRODUCE/DGPCHDI de fecha 11 de mayo de 2023, por la causal de caducidad prevista en el numeral 33.8 del artículo 33 del Reglamento de la Ley General de Pesca."/>
    <s v="DECHDI"/>
    <m/>
    <m/>
    <m/>
    <x v="21"/>
    <m/>
    <x v="1"/>
    <m/>
    <s v="Archivar el procedimiento de caducidad"/>
    <m/>
    <m/>
    <s v="X"/>
    <m/>
    <m/>
    <m/>
    <m/>
    <m/>
    <m/>
    <m/>
    <m/>
    <m/>
    <m/>
    <m/>
    <m/>
    <m/>
    <m/>
    <m/>
    <m/>
  </r>
  <r>
    <n v="633"/>
    <x v="632"/>
    <s v="00035610-2023"/>
    <s v="AGOSTO"/>
    <s v="17/08/2023"/>
    <s v="17/08/2023"/>
    <n v="15261"/>
    <s v="YAGODA B"/>
    <s v="CE-15261-PM"/>
    <s v="PESQUERA HAYDUK S.A."/>
    <s v="Archivar el procedimiento de caducidad del permiso de pesca para operar la embarcación YAGODA B con matrícula CE-15261-PM, iniciado mediante el Carta N° 00000425-2023-PRODUCE/DGPCHDI de fecha 11 de mayo de 2023, por la causal de caducidad prevista en el numeral 33.8 del artículo 33 del Reglamento de la Ley General de Pesca."/>
    <s v="DECHDI"/>
    <m/>
    <m/>
    <m/>
    <x v="21"/>
    <m/>
    <x v="1"/>
    <m/>
    <s v="Archivar el procedimiento de caducidad"/>
    <m/>
    <m/>
    <s v="X"/>
    <m/>
    <m/>
    <m/>
    <m/>
    <m/>
    <m/>
    <m/>
    <m/>
    <m/>
    <m/>
    <m/>
    <m/>
    <m/>
    <m/>
    <m/>
    <m/>
  </r>
  <r>
    <n v="634"/>
    <x v="633"/>
    <s v="00072478-2019"/>
    <s v="AGOSTO"/>
    <s v="22/08/2023"/>
    <s v="22/08/2023"/>
    <m/>
    <s v=""/>
    <s v=""/>
    <s v=""/>
    <s v="Declarar la conclusión del procedimiento de queja por defectos de tramitación, sin pronunciamiento sobre el fondo, respecto a la queja formulada por el señor PEDRO REGALADO VITE ZETA contra el Director de la Dirección de Extracción para Consumo Humano Directo e Indirecto"/>
    <s v="DECHDI"/>
    <s v="CHD"/>
    <m/>
    <m/>
    <x v="15"/>
    <m/>
    <x v="1"/>
    <m/>
    <m/>
    <m/>
    <m/>
    <m/>
    <m/>
    <m/>
    <m/>
    <m/>
    <m/>
    <m/>
    <m/>
    <m/>
    <m/>
    <m/>
    <m/>
    <m/>
    <m/>
    <m/>
    <m/>
    <m/>
  </r>
  <r>
    <n v="635"/>
    <x v="634"/>
    <s v="00020882-2023"/>
    <s v="AGOSTO"/>
    <s v="22/08/2023"/>
    <s v="22/08/2023"/>
    <m/>
    <s v=""/>
    <s v=""/>
    <s v=""/>
    <s v="Declarar la conclusión del procedimiento de queja por defectos de tramitación, sin pronunciamiento sobre el fondo, respecto a la queja formulada por el C &amp; C CONSULTORIA Y ASESORIA LEGAL E.I.R.L contra la Dirección de Extracción para Consumo Humano Directo e Indirecto"/>
    <s v="DECHDI"/>
    <s v="CHD"/>
    <m/>
    <m/>
    <x v="15"/>
    <m/>
    <x v="1"/>
    <m/>
    <m/>
    <m/>
    <m/>
    <m/>
    <m/>
    <m/>
    <m/>
    <m/>
    <m/>
    <m/>
    <m/>
    <m/>
    <m/>
    <m/>
    <m/>
    <m/>
    <m/>
    <m/>
    <m/>
    <m/>
  </r>
  <r>
    <n v="636"/>
    <x v="635"/>
    <s v="00035481-2023"/>
    <s v="AGOSTO"/>
    <s v="23/08/2023"/>
    <s v="23/08/2023"/>
    <m/>
    <s v=""/>
    <s v=""/>
    <s v=""/>
    <s v="Otorgar a favor de la empresa INLAND ENERGY S.A.C., autorización para realizar las actividades de colecta de recursos hidrobiológicos conforme al plan de trabajo denominado: “Monitoreo hidrobiológico del Estudio de Impacto Ambiental del Proyecto Central Hidroeléctrica Santa Teresa.”"/>
    <s v="DECHDI"/>
    <m/>
    <m/>
    <m/>
    <x v="0"/>
    <m/>
    <x v="0"/>
    <m/>
    <m/>
    <m/>
    <m/>
    <m/>
    <s v="X"/>
    <m/>
    <s v="X"/>
    <m/>
    <m/>
    <m/>
    <m/>
    <m/>
    <m/>
    <m/>
    <m/>
    <m/>
    <m/>
    <m/>
    <m/>
    <m/>
  </r>
  <r>
    <n v="637"/>
    <x v="636"/>
    <s v="00042052-2023"/>
    <s v="AGOSTO"/>
    <s v="23/08/2023"/>
    <s v="23/08/2023"/>
    <n v="15260"/>
    <s v="ISABELITA_x000a_MARYLIN II_x000a_BAMAR VIII _x000a_BAMAR II"/>
    <s v="CE-28791-PM_x000a_CE-15260-PM_x000a_CO-19867-PM_x000a_CE-16661-PM"/>
    <s v="PESQUERA HAYDUK S.A."/>
    <s v="Dejar sin efecto el intercambio de capacidad de acarreo con permiso de pesca para la extracción de recurso atún de las embarcaciones ISABELITA con matrícula CE-28791-PM, MARYLIN II con matrícula CE-15260-PM, BAMAR VIII con matrícula CO-19867-PM y BAMAR II con matrícula CE-16661-PM a que se refiere el artículo 2 de la Resolución Directoral N° 581-2022-PRODUCE/DGPCHDI, conforme a los fundamentos expuestos en la presente resolución."/>
    <s v="DECHDI"/>
    <m/>
    <m/>
    <m/>
    <x v="7"/>
    <s v="Capacidad de acarreo con permiso de pesca para la extracción de recurso atún"/>
    <x v="1"/>
    <m/>
    <m/>
    <m/>
    <m/>
    <s v="X"/>
    <m/>
    <m/>
    <m/>
    <m/>
    <m/>
    <m/>
    <m/>
    <m/>
    <m/>
    <m/>
    <m/>
    <m/>
    <m/>
    <m/>
    <m/>
    <m/>
  </r>
  <r>
    <n v="638"/>
    <x v="637"/>
    <s v="00035994-2023"/>
    <s v="AGOSTO"/>
    <s v="23/08/2023"/>
    <s v="23/08/2023"/>
    <n v="16661"/>
    <s v="BAMAR II"/>
    <s v="CE-16661-PM"/>
    <s v="PESQUERA HAYDUK S.A."/>
    <s v="Archivar el procedimiento de caducidad del permiso de pesca para operar la embarcación BAMAR II con matrícula CE-16661-PM, iniciado mediante el Carta N° 00000423-2023-PRODUCE/DGPCHDI de fecha 11 de mayo de 2023, por la causal de caducidad prevista en el numeral 33.8 del artículo 33 del Reglamento de la Ley General de Pesca."/>
    <s v="DECHDI"/>
    <m/>
    <m/>
    <m/>
    <x v="21"/>
    <m/>
    <x v="1"/>
    <m/>
    <s v="Archivar el procedimiento de caducidad"/>
    <m/>
    <m/>
    <s v="X"/>
    <m/>
    <m/>
    <m/>
    <m/>
    <m/>
    <m/>
    <m/>
    <m/>
    <m/>
    <m/>
    <m/>
    <m/>
    <m/>
    <m/>
    <m/>
    <m/>
  </r>
  <r>
    <n v="639"/>
    <x v="638"/>
    <s v="00035992-2023"/>
    <s v="AGOSTO"/>
    <s v="23/08/2023"/>
    <s v="23/08/2023"/>
    <n v="15260"/>
    <s v="MARYLIN II"/>
    <s v="CE-15260-PM"/>
    <s v="PESQUERA HAYDUK S.A."/>
    <s v="Archivar el procedimiento de caducidad del permiso de pesca para operar la embarcación MARYLIN II con matrícula CE-15260-PM, iniciado mediante el Carta N° 00000419-2023-PRODUCE/DGPCHDI de fecha 11 de mayo de 2023, por la causal de caducidad prevista en el numeral 33.8 del artículo 33 del Reglamento de la Ley General de Pesca."/>
    <s v="DECHDI"/>
    <m/>
    <m/>
    <m/>
    <x v="21"/>
    <m/>
    <x v="1"/>
    <m/>
    <s v="Archivar el procedimiento de caducidad"/>
    <m/>
    <m/>
    <s v="X"/>
    <m/>
    <m/>
    <m/>
    <m/>
    <m/>
    <m/>
    <m/>
    <m/>
    <m/>
    <m/>
    <m/>
    <m/>
    <m/>
    <m/>
    <m/>
    <m/>
  </r>
  <r>
    <n v="640"/>
    <x v="639"/>
    <s v="00035990-2023"/>
    <s v="AGOSTO"/>
    <s v="23/08/2023"/>
    <s v="23/08/2023"/>
    <n v="19867"/>
    <s v="BAMAR VIII"/>
    <s v="CO-19867-PM"/>
    <s v="PESQUERA HAYDUK S.A."/>
    <s v="Archivar el procedimiento de caducidad del permiso de pesca para operar la embarcación BAMAR VIII de matrícula CO-19867-PM, iniciado mediante el Carta N° 00000422-2023-PRODUCE/DGPCHDI de fecha 11 de mayo de 2023, por la causal de caducidad prevista en el numeral 33.8 del artículo 33 del Reglamento de la Ley General de Pesca."/>
    <s v="DECHDI"/>
    <m/>
    <m/>
    <m/>
    <x v="21"/>
    <m/>
    <x v="1"/>
    <m/>
    <s v="Archivar el procedimiento de caducidad"/>
    <m/>
    <m/>
    <s v="X"/>
    <m/>
    <m/>
    <m/>
    <m/>
    <m/>
    <m/>
    <m/>
    <m/>
    <m/>
    <m/>
    <m/>
    <m/>
    <m/>
    <m/>
    <m/>
    <m/>
  </r>
  <r>
    <n v="641"/>
    <x v="640"/>
    <s v="00032854-2023"/>
    <s v="AGOSTO"/>
    <s v="24/08/2023"/>
    <s v="24/08/2023"/>
    <m/>
    <s v=""/>
    <s v=""/>
    <s v=""/>
    <s v="Otorgar a favor de la empresa GRUPO VIMALCA S.A.C., permiso de pesca para operar la embarcación pesquera JUAN PABLO 2 "/>
    <s v="DECHDI"/>
    <m/>
    <m/>
    <m/>
    <x v="8"/>
    <m/>
    <x v="0"/>
    <m/>
    <m/>
    <m/>
    <m/>
    <s v="X"/>
    <m/>
    <s v="X"/>
    <m/>
    <m/>
    <m/>
    <m/>
    <m/>
    <m/>
    <m/>
    <m/>
    <m/>
    <m/>
    <m/>
    <m/>
    <m/>
    <m/>
  </r>
  <r>
    <n v="642"/>
    <x v="641"/>
    <s v="00057793-2023"/>
    <s v="AGOSTO"/>
    <s v="24/08/2023"/>
    <s v="24/08/2023"/>
    <m/>
    <s v=""/>
    <s v=""/>
    <s v=""/>
    <s v="Declarar que la solicitud de modificación del permiso de pesca por cambio de nombre de la embarcación pesquera MI JOSE Y MERCEDES; de MI JOSE Y MERCEDES a ROSITA JANET, presentada por la EMPRESA PESQUERA ROSIJAT MA E.I.R.L ha sido aprobada automáticamente a la fecha de presentación."/>
    <s v="DECHDI"/>
    <m/>
    <m/>
    <m/>
    <x v="12"/>
    <s v=" por cambio de nombre"/>
    <x v="0"/>
    <m/>
    <m/>
    <m/>
    <m/>
    <s v="X"/>
    <m/>
    <m/>
    <m/>
    <m/>
    <m/>
    <m/>
    <m/>
    <m/>
    <m/>
    <m/>
    <m/>
    <m/>
    <m/>
    <m/>
    <m/>
    <m/>
  </r>
  <r>
    <n v="643"/>
    <x v="642"/>
    <s v="00041951-2023"/>
    <s v="AGOSTO"/>
    <s v="25/08/2023"/>
    <s v="25/08/2023"/>
    <m/>
    <s v=""/>
    <s v=""/>
    <s v=""/>
    <s v="Declarar como NO PRESENTADA la solicitud de autorización para realizar las actividades de colecta de recursos hidrobiológicos conforme al plan de trabajo denominado: “Línea Base Hidrobiológica para el Primer Informe Técnico Sustentatorio de la Segunda MEIAsd del Proyecto de Exploración Anamaray”"/>
    <s v="DECHDI"/>
    <m/>
    <m/>
    <m/>
    <x v="0"/>
    <m/>
    <x v="1"/>
    <m/>
    <s v="DECLARAR COMO NO PRESENTADA"/>
    <m/>
    <m/>
    <m/>
    <s v="X"/>
    <m/>
    <m/>
    <m/>
    <m/>
    <m/>
    <m/>
    <m/>
    <m/>
    <m/>
    <m/>
    <m/>
    <m/>
    <m/>
    <m/>
    <m/>
  </r>
  <r>
    <n v="644"/>
    <x v="643"/>
    <s v="00040928-2023"/>
    <s v="AGOSTO"/>
    <s v="25/08/2023"/>
    <s v="25/08/2023"/>
    <m/>
    <s v=""/>
    <s v=""/>
    <s v=""/>
    <s v="Otorgar a la empresa COMPANIA MINERA ANTAMINA S.A., autorización para realizar las actividades de colecta de recursos hidrobiológicos conforme al plan de trabajo denominado: “Caracterización biológica en áreas colindantes a Antamina”"/>
    <s v="DECHDI"/>
    <m/>
    <m/>
    <m/>
    <x v="0"/>
    <m/>
    <x v="0"/>
    <m/>
    <m/>
    <m/>
    <m/>
    <m/>
    <s v="X"/>
    <m/>
    <m/>
    <m/>
    <m/>
    <m/>
    <m/>
    <m/>
    <m/>
    <m/>
    <m/>
    <m/>
    <m/>
    <m/>
    <m/>
    <m/>
  </r>
  <r>
    <n v="645"/>
    <x v="644"/>
    <s v="00060295-2023"/>
    <s v="AGOSTO"/>
    <s v="25/08/2023"/>
    <s v="25/08/2023"/>
    <m/>
    <s v=""/>
    <s v=""/>
    <s v=""/>
    <s v="Declarar que la solicitud de ampliación del plazo para la ejecución de la autorización de incremento de flota dispuesta mediante Resolución Directoral Nº 00185-2022-PRODUCE/DGPCHDI , ha sido aprobada automáticamente "/>
    <s v="DECHDI"/>
    <m/>
    <m/>
    <m/>
    <x v="10"/>
    <m/>
    <x v="0"/>
    <m/>
    <m/>
    <m/>
    <m/>
    <s v="X"/>
    <m/>
    <m/>
    <m/>
    <m/>
    <m/>
    <m/>
    <m/>
    <m/>
    <m/>
    <m/>
    <m/>
    <m/>
    <m/>
    <m/>
    <m/>
    <m/>
  </r>
  <r>
    <n v="646"/>
    <x v="645"/>
    <s v="00060964-2023"/>
    <s v="AGOSTO"/>
    <s v="25/08/2023"/>
    <s v="25/08/2023"/>
    <m/>
    <s v=""/>
    <s v=""/>
    <s v=""/>
    <s v="Autorizar a las embarcaciones pesqueras industriales detalladas en el siguiente cuadro para participar en el “Crucero de Evaluación de Biomasa Desovante de la Anchoveta aplicando el Método de Producción de Huevos (MPH 2308-09)”, conforme al Plan del Crucero propuesto por el Instituto del Mar del Perú (IMARPE): "/>
    <s v="DECHDI"/>
    <m/>
    <m/>
    <m/>
    <x v="16"/>
    <m/>
    <x v="1"/>
    <m/>
    <m/>
    <m/>
    <m/>
    <s v="X"/>
    <m/>
    <m/>
    <m/>
    <m/>
    <m/>
    <m/>
    <m/>
    <m/>
    <m/>
    <m/>
    <m/>
    <m/>
    <m/>
    <m/>
    <m/>
    <m/>
  </r>
  <r>
    <n v="647"/>
    <x v="646"/>
    <s v="00045269-2023"/>
    <s v="AGOSTO"/>
    <d v="2023-08-29T00:00:00"/>
    <d v="2023-08-29T00:00:00"/>
    <d v="1934-05-17T00:00:00"/>
    <s v="ARYANNA"/>
    <s v="CO-12556-CM"/>
    <s v="GRUPO FERVANA S.A.C"/>
    <s v="Artículo 1.- Aprobar a favor de la empresa GRUPO FERVANA S.A.C. el cambio de titular del permiso de pesca para operar la embarcación pesquera de menor escala ARYANNA con matrícula CO-12556-CM y 32.54 m3 de capacidad de bodega, para la extracción de los recursos hidrobiológicos con destino al consumo humano directo, con excepción del recurso Bacalao de profundidad y plenamente explotados. _x000a_Artículo 2.- Dejar sin efecto la titularidad del permiso de pesca otorgada a favor de los señores RIGOBERTO PALMA BERNAL y ZORAIDA LEYTON CHANAME, a través de la Resolución Directoral N° 1472-2018- PRODUCE/DGPCHDI, para operar la embarcación pesquera ARYANNA con matrícula CO-12556-CM y 32.54 m3._x000a_Artículo 3.- Excluir a los señores RIGOBERTO PALMA BERNAL y ZORAIDA LEYTON CHANAME de los listados a que se refiere el artículo 14 del Reglamento de la Ley General de Pesca; y, el Anexo I de la Resolución Ministerial N° 346-2011-PRODUCE, a fin de incluir en su lugar a la empresa GRUPO FERVANA S.A.C., como titular del permiso de pesca para operar la embarcación pesquera ARYANNA con matrícula CO-12556-CM._x000a_Artículo 4.-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s v="MENOR ESCALA"/>
    <x v="1"/>
    <m/>
    <x v="0"/>
    <s v=" - "/>
    <m/>
    <m/>
    <m/>
    <s v="X"/>
    <m/>
    <m/>
    <m/>
    <m/>
    <m/>
    <m/>
    <m/>
    <m/>
    <m/>
    <m/>
    <m/>
    <m/>
    <m/>
    <m/>
    <m/>
    <m/>
  </r>
  <r>
    <n v="648"/>
    <x v="647"/>
    <s v="00046039-2023"/>
    <s v="AGOSTO"/>
    <d v="2023-08-29T00:00:00"/>
    <d v="2023-08-29T00:00:00"/>
    <m/>
    <s v=""/>
    <s v=""/>
    <s v=""/>
    <s v="Declarar Improcedente la queja por defecto de tramitación formulada por el señor CHRISTIAN IVAN PANTA RUIZ mediante escrito de registro N° 00046039-2023-E, contra el Director de Extracción para Consumo Humano Directo e Indirecto"/>
    <s v="DECHDI"/>
    <s v="CHD"/>
    <m/>
    <m/>
    <x v="15"/>
    <m/>
    <x v="1"/>
    <m/>
    <s v="DECLARAR IMPROCEDENTE"/>
    <m/>
    <m/>
    <m/>
    <m/>
    <m/>
    <m/>
    <m/>
    <m/>
    <m/>
    <m/>
    <m/>
    <m/>
    <m/>
    <m/>
    <m/>
    <m/>
    <m/>
    <m/>
    <m/>
  </r>
  <r>
    <n v="649"/>
    <x v="648"/>
    <s v="00033009-2023"/>
    <s v="AGOSTO"/>
    <d v="2023-08-31T00:00:00"/>
    <d v="2023-08-31T00:00:00"/>
    <m/>
    <s v=""/>
    <s v=""/>
    <s v=""/>
    <s v="Declarar Improcedente el recurso de reconsideración formulado por la empresa HYDRO GLOBAL PERU S.A.C. contra la Resolución Directoral N° 00403-2023-PRODUCE/DGPCHDI"/>
    <s v="DECHDI"/>
    <m/>
    <m/>
    <m/>
    <x v="0"/>
    <s v="RECONSIDERACION"/>
    <x v="1"/>
    <m/>
    <s v="DECLARAR IMPROCEDENTE"/>
    <m/>
    <m/>
    <m/>
    <m/>
    <m/>
    <m/>
    <m/>
    <m/>
    <m/>
    <m/>
    <m/>
    <m/>
    <m/>
    <m/>
    <m/>
    <m/>
    <m/>
    <m/>
    <m/>
  </r>
  <r>
    <n v="650"/>
    <x v="649"/>
    <s v="00038260-2023"/>
    <s v="AGOSTO"/>
    <d v="2023-08-31T00:00:00"/>
    <d v="2023-08-31T00:00:00"/>
    <n v="13721"/>
    <s v="NUEVA OFELITA"/>
    <s v="CO-13721-PM"/>
    <s v="AUSTRAL GROUP S.A.A"/>
    <s v="Otorgar a favor de la empresa CFG INVESTMENT S.A.C., permiso de pesca para operar la embarcación pesquera ANDES 31 con matrícula CO-13721-PM"/>
    <s v="DECHDI"/>
    <m/>
    <m/>
    <m/>
    <x v="8"/>
    <m/>
    <x v="0"/>
    <m/>
    <m/>
    <m/>
    <m/>
    <s v="X"/>
    <m/>
    <m/>
    <m/>
    <m/>
    <m/>
    <m/>
    <m/>
    <m/>
    <m/>
    <m/>
    <m/>
    <m/>
    <m/>
    <m/>
    <m/>
    <m/>
  </r>
  <r>
    <n v="651"/>
    <x v="650"/>
    <s v="00043960-2023"/>
    <s v="AGOSTO"/>
    <d v="2023-08-31T00:00:00"/>
    <d v="2023-08-31T00:00:00"/>
    <m/>
    <s v=""/>
    <s v=""/>
    <s v=""/>
    <s v="Declarar IMPROCEDENTE la petición administrativa relacionada al acceso a los recursos atún, barrilete, bereche, mero, ojo de uva, robalo, sierra, tamborín/melva, barracuda, chiri, pintadilla, tollo pintado, señorita, albacora, cabinza, camotillo, majorrilla, doncella, pampanito, machete, pejerrey, pez espada, pez volador, zorro, coco, cojinova, cabrilla, corvina, chita, lenguado, lisa, langostino, calamar, calamar gigante y/o Pota, Lorna, cachema, caballa y lomo negro, solicitada por la empresa PESQUERA BERLITA S.A.C., por las consideraciones expuestas en la presente resolución directoral. "/>
    <s v="DECHDI"/>
    <m/>
    <m/>
    <m/>
    <x v="7"/>
    <s v="ACCESO A OTROS RECURSOS"/>
    <x v="1"/>
    <m/>
    <s v="DECLARAR IMPROCEDENTE"/>
    <m/>
    <m/>
    <s v="X"/>
    <m/>
    <m/>
    <m/>
    <m/>
    <m/>
    <m/>
    <m/>
    <m/>
    <m/>
    <m/>
    <m/>
    <m/>
    <m/>
    <m/>
    <m/>
    <m/>
  </r>
  <r>
    <n v="652"/>
    <x v="651"/>
    <s v="00043961-2023"/>
    <s v="SETIEMBRE"/>
    <d v="2023-09-01T00:00:00"/>
    <d v="2023-09-01T00:00:00"/>
    <m/>
    <s v=""/>
    <s v=""/>
    <s v=""/>
    <s v="Declarar IMPROCEDENTE la petición administrativa relacionada al acceso a los recursos atún, barrilete, bereche, mero, ojo de uva, robalo, sierra, tamborín/melva, barracuda, chiri, pintadilla, tollo pintado, señorita, albacora, cabinza, camotillo, majorrilla, doncella, pampanito, machete, pejerrey, pez espada, pez volador, zorro, coco, cojinova, cabrilla, corvina, chita, lenguado, lisa, langostino, calamar, calamar gigante y/o Pota, Lorna, cachema, caballa y lomo negro, solicitada por la empresa PESQUERA BERLITA S.A.C., por las consideraciones expuestas en la presente resolución directoral. "/>
    <s v="DECHDI"/>
    <m/>
    <m/>
    <m/>
    <x v="7"/>
    <s v="ACCESO A OTROS RECURSOS"/>
    <x v="1"/>
    <m/>
    <s v="DECLARAR IMPROCEDENTE"/>
    <m/>
    <m/>
    <s v="X"/>
    <m/>
    <m/>
    <m/>
    <m/>
    <m/>
    <m/>
    <m/>
    <m/>
    <m/>
    <m/>
    <m/>
    <m/>
    <m/>
    <m/>
    <m/>
    <m/>
  </r>
  <r>
    <n v="653"/>
    <x v="652"/>
    <s v="00028654-2023"/>
    <s v="SETIEMBRE"/>
    <d v="2023-09-01T00:00:00"/>
    <d v="2023-09-01T00:00:00"/>
    <m/>
    <s v=""/>
    <s v=""/>
    <s v=""/>
    <s v="OTORGAR a favor de la empresa MICROEMPRESA CRUDO Y COCIDO S.A.C., la autorización de instalación para el aumento de capacidad de procesamiento de 2288 cajas/turno a 3536 cajas/turno de la planta de enlatado de productos hidrobiológicos"/>
    <s v="DPCHDI"/>
    <m/>
    <m/>
    <m/>
    <x v="5"/>
    <m/>
    <x v="0"/>
    <m/>
    <m/>
    <m/>
    <m/>
    <m/>
    <m/>
    <s v="X"/>
    <m/>
    <s v="X"/>
    <m/>
    <m/>
    <m/>
    <m/>
    <m/>
    <m/>
    <m/>
    <m/>
    <m/>
    <m/>
    <m/>
    <m/>
  </r>
  <r>
    <n v="654"/>
    <x v="653"/>
    <s v="00043967-2023"/>
    <s v="SETIEMBRE"/>
    <d v="2023-09-01T00:00:00"/>
    <d v="2023-09-01T00:00:00"/>
    <m/>
    <s v=""/>
    <s v=""/>
    <s v=""/>
    <s v="Declarar IMPROCEDENTE la petición administrativa relacionada al acceso a los recursos atún, barrilete, bereche, mero, ojo de uva, robalo, sierra, tamborín/melva, barracuda, chiri, pintadilla, tollo pintado, señorita, albacora, cabinza, camotillo, majorrilla, doncella, pampanito, machete, pejerrey, pez espada, pez volador, zorro, coco, cojinova, cabrilla, corvina, chita, lenguado, lisa, langostino, calamar, calamar gigante y/o Pota, Lorna, cachema, caballa y lomo negro, solicitada por la empresa PESQUERA SAN SEBASTIÁN S.A.C., por las consideraciones expuestas en la presente resolución directoral. "/>
    <s v="DECHDI"/>
    <m/>
    <m/>
    <m/>
    <x v="7"/>
    <s v="ACCESO A OTROS RECURSOS"/>
    <x v="1"/>
    <m/>
    <s v="DECLARAR IMPROCEDENTE"/>
    <m/>
    <m/>
    <s v="X"/>
    <m/>
    <m/>
    <m/>
    <m/>
    <m/>
    <m/>
    <m/>
    <m/>
    <m/>
    <m/>
    <m/>
    <m/>
    <m/>
    <m/>
    <m/>
    <m/>
  </r>
  <r>
    <n v="655"/>
    <x v="654"/>
    <s v="00051201-2023"/>
    <s v="SETIEMBRE"/>
    <d v="2023-09-05T00:00:00"/>
    <d v="2023-09-05T00:00:00"/>
    <m/>
    <s v=""/>
    <s v=""/>
    <s v=""/>
    <s v="Otorgar a la empresa BHP WORLD EXPLORATION INC. SUCURSAL DEL PERU, autorización para realizar las actividades de colecta de recursos hidrobiológicos "/>
    <s v="DECHDI"/>
    <m/>
    <m/>
    <m/>
    <x v="0"/>
    <m/>
    <x v="0"/>
    <m/>
    <m/>
    <m/>
    <m/>
    <m/>
    <s v="X"/>
    <m/>
    <m/>
    <m/>
    <m/>
    <m/>
    <m/>
    <m/>
    <m/>
    <m/>
    <m/>
    <m/>
    <m/>
    <m/>
    <m/>
    <m/>
  </r>
  <r>
    <n v="656"/>
    <x v="655"/>
    <s v="00060063-2023"/>
    <s v="SETIEMBRE"/>
    <d v="2023-09-06T00:00:00"/>
    <d v="2023-09-06T00:00:00"/>
    <m/>
    <m/>
    <m/>
    <s v=""/>
    <s v="Otorgar a la empresa VOLCAN COMPAÑIA MINERA S.A.A., autorización para realizar las actividades de colecta de recursos hidrobiológicos"/>
    <s v="DECHDI"/>
    <m/>
    <m/>
    <m/>
    <x v="0"/>
    <m/>
    <x v="0"/>
    <m/>
    <m/>
    <m/>
    <m/>
    <m/>
    <s v="X"/>
    <m/>
    <m/>
    <m/>
    <m/>
    <m/>
    <m/>
    <m/>
    <m/>
    <m/>
    <m/>
    <m/>
    <m/>
    <m/>
    <m/>
    <m/>
  </r>
  <r>
    <n v="657"/>
    <x v="656"/>
    <s v="00043464-2023"/>
    <s v="SETIEMBRE"/>
    <d v="2023-09-07T00:00:00"/>
    <d v="2023-09-07T00:00:00"/>
    <m/>
    <s v=""/>
    <s v=""/>
    <s v=""/>
    <s v="Artículo 1.- Modificar la autorización del plan de trabajo denominado: “Línea Base Hidrobiológica para la Modificación del Estudio de Impacto Ambiental de la &quot;Unidad Minera Huarón”, otorgada mediante Resolución Directoral N° 00137-2023-PRODUCE/DGPCHDI de fecha 13 de febrero del 2023, a favor de la empresa Pan American Silver Huarón S.A., en el extremo referido a la circunscripción territorial para su ejecución conforme al detalle propuesto en anexo, que  forma parte integrante de la presente Resolución Directora"/>
    <s v="DECHDI"/>
    <m/>
    <m/>
    <m/>
    <x v="7"/>
    <s v="Modificacion únicamente en el extremo referido a la circunscripción territorial,"/>
    <x v="1"/>
    <m/>
    <m/>
    <m/>
    <m/>
    <m/>
    <s v="X"/>
    <m/>
    <m/>
    <m/>
    <m/>
    <m/>
    <m/>
    <m/>
    <m/>
    <m/>
    <m/>
    <m/>
    <m/>
    <m/>
    <m/>
    <m/>
  </r>
  <r>
    <n v="658"/>
    <x v="657"/>
    <s v="00041042-2023"/>
    <s v="SETIEMBRE"/>
    <d v="2023-09-07T00:00:00"/>
    <d v="2023-09-07T00:00:00"/>
    <m/>
    <s v=""/>
    <s v=""/>
    <s v=""/>
    <s v="Declarar Improcedente el recurso de reconsideración formulado por la empresa PETROTAL PERÚ S.R.L"/>
    <s v="DECHDI"/>
    <m/>
    <m/>
    <m/>
    <x v="0"/>
    <s v="RECONSIDERACION"/>
    <x v="1"/>
    <m/>
    <s v="DECLARAR IMPROCEDENTE"/>
    <m/>
    <m/>
    <m/>
    <m/>
    <m/>
    <m/>
    <m/>
    <m/>
    <m/>
    <m/>
    <m/>
    <m/>
    <m/>
    <m/>
    <m/>
    <m/>
    <m/>
    <m/>
    <m/>
  </r>
  <r>
    <n v="659"/>
    <x v="658"/>
    <s v="00040996-2023"/>
    <s v="SETIEMBRE"/>
    <d v="2023-09-07T00:00:00"/>
    <d v="2023-09-07T00:00:00"/>
    <m/>
    <s v=""/>
    <s v=""/>
    <s v=""/>
    <s v="Aceptar el DESISTIMIENTO formulado por la empresa ESMERALDA CORP S.A.C., respecto a la solicitud de suspensión temporal de licencia de operación de la planta de harina residual de descartes y residuos de recursos hidrobiológicos, accesoria y complementaria al funcionamiento de sus actividades principales (congelado y enlatado) para consumo humano indirecto"/>
    <s v="DPCHDI"/>
    <m/>
    <m/>
    <m/>
    <x v="23"/>
    <m/>
    <x v="1"/>
    <m/>
    <s v="ACEPTAR DESISTIMIENTO"/>
    <m/>
    <m/>
    <m/>
    <m/>
    <m/>
    <m/>
    <m/>
    <m/>
    <m/>
    <m/>
    <m/>
    <m/>
    <m/>
    <m/>
    <m/>
    <m/>
    <m/>
    <m/>
    <m/>
  </r>
  <r>
    <n v="660"/>
    <x v="659"/>
    <s v="00039035-2023"/>
    <s v="SETIEMBRE"/>
    <d v="2023-09-07T00:00:00"/>
    <d v="2023-09-07T00:00:00"/>
    <m/>
    <m/>
    <m/>
    <s v=""/>
    <s v="Otorgar a la empresa COMPAÑÍA MINERA ARGENTUM S.A., autorización para realizar las actividades de colecta de recursos hidrobiológicos conforme al plan de trabajo denominado: “Monitoreo Hidrobiológico del “Estudio de Impacto Ambiental semidetallado del Proyecto de Exploración Minera Ticlio”"/>
    <s v="DECHDI"/>
    <m/>
    <m/>
    <m/>
    <x v="0"/>
    <m/>
    <x v="0"/>
    <m/>
    <m/>
    <m/>
    <m/>
    <m/>
    <s v="X"/>
    <m/>
    <m/>
    <m/>
    <m/>
    <m/>
    <m/>
    <m/>
    <m/>
    <m/>
    <m/>
    <m/>
    <m/>
    <m/>
    <m/>
    <m/>
  </r>
  <r>
    <n v="661"/>
    <x v="660"/>
    <s v="00064123-2023"/>
    <s v="SETIEMBRE"/>
    <d v="2023-09-08T00:00:00"/>
    <d v="2023-09-08T00:00:00"/>
    <m/>
    <m/>
    <m/>
    <s v=""/>
    <s v="Autorizar a las embarcaciones pesqueras industriales detalladas en el siguiente cuadro para participar en el Crucero de Evaluación Hidroacústica de Anchoveta y Otros Recursos Pelágicos Cr 2309 - 10, conforme al Plan del Crucero propuesto por el Instituto del Mar del Perú"/>
    <s v="DECHDI"/>
    <m/>
    <m/>
    <m/>
    <x v="16"/>
    <m/>
    <x v="1"/>
    <m/>
    <m/>
    <m/>
    <m/>
    <s v="X"/>
    <m/>
    <m/>
    <m/>
    <m/>
    <m/>
    <m/>
    <m/>
    <m/>
    <m/>
    <m/>
    <m/>
    <m/>
    <m/>
    <m/>
    <m/>
    <m/>
  </r>
  <r>
    <n v="662"/>
    <x v="661"/>
    <s v="00062645-2023"/>
    <s v="SETIEMBRE"/>
    <d v="2023-09-08T00:00:00"/>
    <d v="2023-09-08T00:00:00"/>
    <m/>
    <m/>
    <m/>
    <s v=""/>
    <s v="Declarar que la solicitud de ampliación del plazo para la ejecución de la autorización de incremento de flota a favor de la empresa SAKANA DEL PERU S.A., para la construcción de una nueva embarcación vía sustitución de la e/p no siniestrada EKANS ha sido aprobada automáticamente"/>
    <s v="DECHDI"/>
    <m/>
    <m/>
    <m/>
    <x v="10"/>
    <m/>
    <x v="0"/>
    <m/>
    <m/>
    <m/>
    <m/>
    <s v="X"/>
    <m/>
    <m/>
    <m/>
    <m/>
    <m/>
    <m/>
    <m/>
    <m/>
    <m/>
    <m/>
    <m/>
    <m/>
    <m/>
    <m/>
    <m/>
    <m/>
  </r>
  <r>
    <n v="663"/>
    <x v="662"/>
    <s v="00062649-2023"/>
    <s v="SETIEMBRE"/>
    <d v="2023-09-08T00:00:00"/>
    <d v="2023-09-08T00:00:00"/>
    <m/>
    <m/>
    <m/>
    <s v=""/>
    <s v="Declarar que la solicitud de ampliación del plazo para la ejecución de la autorización de incremento de flota a favor de la empresa SAKANA DEL PERU S.A., para la construcción de una nueva embarcación vía sustitución de la e/p no siniestrada TIUSKA ha sido aprobada automáticamente a la fecha de presentación "/>
    <s v="DECHDI"/>
    <m/>
    <m/>
    <m/>
    <x v="10"/>
    <m/>
    <x v="0"/>
    <m/>
    <m/>
    <m/>
    <m/>
    <s v="X"/>
    <m/>
    <m/>
    <m/>
    <m/>
    <m/>
    <m/>
    <m/>
    <m/>
    <m/>
    <m/>
    <m/>
    <m/>
    <m/>
    <m/>
    <m/>
    <m/>
  </r>
  <r>
    <n v="664"/>
    <x v="663"/>
    <s v="00061446-2023"/>
    <s v="SETIEMBRE"/>
    <d v="2023-09-08T00:00:00"/>
    <d v="2023-09-08T00:00:00"/>
    <m/>
    <m/>
    <m/>
    <s v=""/>
    <s v="Aceptar el desistimiento del procedimiento de cambio de titularidad de la autorización del incremento de flota, vía sustitución de la e/p no siniestrada SEÑOR DE LA SOLEDAD formulado por los señores JOSÉ ARTURO JACINTO MONTENEGRO y CRISTINA LUCILA BELTRAN ORTEGA"/>
    <s v="DECHDI"/>
    <m/>
    <m/>
    <m/>
    <x v="1"/>
    <s v="Por Sustitución"/>
    <x v="1"/>
    <s v=" - "/>
    <s v="ACEPTAR DESISTIMIENTO"/>
    <m/>
    <m/>
    <s v="X"/>
    <m/>
    <m/>
    <m/>
    <m/>
    <m/>
    <m/>
    <m/>
    <m/>
    <m/>
    <m/>
    <m/>
    <m/>
    <m/>
    <m/>
    <m/>
    <m/>
  </r>
  <r>
    <n v="665"/>
    <x v="664"/>
    <s v="00024171-2023"/>
    <s v="SETIEMBRE"/>
    <d v="2023-09-08T00:00:00"/>
    <d v="2023-09-08T00:00:00"/>
    <m/>
    <s v=""/>
    <s v=""/>
    <s v=""/>
    <s v="Declarar como IMPROCEDENTE  la solicitud de aprobación del permiso de pesca para operar la e/p MARIA ANGELITA presentada por los señores ISIDORA GALAN DE ECHE, ALDAIR ALEXIS ECHE GALAN, CESAR ALBERTO ECHE GALAN, EDER JAVIER ECHE GALAN, JORGE LUIS ECHE GALAN, JUNIOR GALINDO ECHE GALAN, KEVIN DENILSON ECHE GALAN y WILMER DAVID ECHE GALAN"/>
    <s v="DECHDI"/>
    <m/>
    <m/>
    <m/>
    <x v="8"/>
    <m/>
    <x v="1"/>
    <m/>
    <s v="DECLARAR IMPROCEDENTE"/>
    <m/>
    <m/>
    <s v="X"/>
    <m/>
    <m/>
    <m/>
    <m/>
    <m/>
    <m/>
    <m/>
    <m/>
    <m/>
    <m/>
    <m/>
    <m/>
    <m/>
    <m/>
    <m/>
    <m/>
  </r>
  <r>
    <n v="666"/>
    <x v="665"/>
    <s v="00038738-2023"/>
    <s v="SETIEMBRE"/>
    <d v="2023-09-14T00:00:00"/>
    <d v="2023-09-14T00:00:00"/>
    <m/>
    <m/>
    <m/>
    <s v=""/>
    <s v="Otorgar a la empresa EMPRESA DE GENERACIÓN ELÉCTRICA CICLÓN DEL NORTE S.A.C, autorización para realizar las actividades de colecta de recursos hidrobiológicos conforme al plan de trabajo denominado: “Evaluación de Línea Base Hidrobiológica del Estudio de Impacto Ambiental Semidetallado (EIA-sd) del Proyecto “Central Eólica Ciclón”"/>
    <s v="DECHDI"/>
    <m/>
    <m/>
    <m/>
    <x v="0"/>
    <m/>
    <x v="0"/>
    <m/>
    <m/>
    <m/>
    <m/>
    <m/>
    <s v="X"/>
    <m/>
    <m/>
    <m/>
    <m/>
    <m/>
    <m/>
    <m/>
    <m/>
    <m/>
    <m/>
    <m/>
    <m/>
    <m/>
    <m/>
    <m/>
  </r>
  <r>
    <n v="667"/>
    <x v="666"/>
    <s v="00038735-2023"/>
    <s v="SETIEMBRE"/>
    <d v="2023-09-14T00:00:00"/>
    <d v="2023-09-14T00:00:00"/>
    <m/>
    <m/>
    <m/>
    <s v=""/>
    <s v="Otorgar a la empresa Zapote S.A.C., autorización para realizar las actividades de colecta de recursos hidrobiológicos conforme al plan de trabajo denominado: “Evaluación de Línea Base hidrobiológica del Estudio de Impacto Ambiental Semidetallado (EIA-sd) del Proyecto “Central Eólica Zapote”"/>
    <s v="DECHDI"/>
    <m/>
    <m/>
    <m/>
    <x v="0"/>
    <m/>
    <x v="0"/>
    <m/>
    <m/>
    <m/>
    <m/>
    <m/>
    <s v="X"/>
    <m/>
    <m/>
    <m/>
    <m/>
    <m/>
    <m/>
    <m/>
    <m/>
    <m/>
    <m/>
    <m/>
    <m/>
    <m/>
    <m/>
    <m/>
  </r>
  <r>
    <n v="668"/>
    <x v="667"/>
    <s v="00039875-2023"/>
    <s v="SETIEMBRE"/>
    <d v="2023-09-19T00:00:00"/>
    <d v="2023-09-19T00:00:00"/>
    <m/>
    <m/>
    <m/>
    <s v=""/>
    <s v="Otorgar a la empresa VALE EXPLORATION PERU S.A.C., autorización para realizar las actividades de colecta de recursos hidrobiológicos conforme al plan de trabajo denominado: “Evaluación Hidrobiológica para la Declaración de Impacto Ambiental del Proyecto de Exploración Minera Chaska”"/>
    <s v="DECHDI"/>
    <m/>
    <m/>
    <m/>
    <x v="0"/>
    <m/>
    <x v="0"/>
    <m/>
    <m/>
    <m/>
    <m/>
    <m/>
    <s v="X"/>
    <m/>
    <m/>
    <m/>
    <m/>
    <m/>
    <m/>
    <m/>
    <m/>
    <m/>
    <m/>
    <m/>
    <m/>
    <m/>
    <m/>
    <m/>
  </r>
  <r>
    <n v="669"/>
    <x v="668"/>
    <s v="00062383-2023"/>
    <s v="SETIEMBRE"/>
    <d v="2023-09-19T00:00:00"/>
    <d v="2023-09-19T00:00:00"/>
    <n v="11860"/>
    <s v="MI SAN MARTIN III"/>
    <s v="PT-11860-CM"/>
    <s v="PANTA JACINTO SUSANA ;PANTA PANTA PATRICIO"/>
    <s v="Artículo 1.- Declarar que la solicitud de ampliación del plazo para la ejecución de la autorización de incremento de flota dispuesta mediante Resolución Directoral Nº 00222-2022-PRODUCE/DGPCHDI de fecha 25 de abril de 2022, a favor del señor JULIO CESAR PANTA PANTA, para construir una nueva embarcación pesquera de 51.78 m³ de capacidad de bodega, vía sustitución de la embarcación pesquera no siniestrada MI SAN MARTIN III con matrícula PT-11860-CM y 51.78 m³ de capacidad de bodega, para la extracción de los recursos Anchoveta y Sardina con destino al consumo humano directo e indirecto; solicitada mediante el escrito con registro Nº 00062383-2023-E, ha sido aprobada automáticamente a la fecha de presentación de dicha solicitud, en concordancia con el artículo 33 del TUO de la Ley Nº 27444."/>
    <s v="DECHDI"/>
    <m/>
    <m/>
    <m/>
    <x v="10"/>
    <m/>
    <x v="0"/>
    <m/>
    <m/>
    <m/>
    <m/>
    <s v="X"/>
    <m/>
    <m/>
    <m/>
    <m/>
    <m/>
    <m/>
    <m/>
    <m/>
    <m/>
    <m/>
    <m/>
    <m/>
    <m/>
    <m/>
    <m/>
    <m/>
  </r>
  <r>
    <n v="670"/>
    <x v="669"/>
    <s v="00047479-2023"/>
    <s v="SETIEMBRE"/>
    <d v="2023-09-19T00:00:00"/>
    <d v="2023-09-19T00:00:00"/>
    <n v="68933"/>
    <s v="MODESTO 8"/>
    <s v="CE-68933-PM"/>
    <s v="PESQUERA NIROCI S.A.C"/>
    <s v="Otorgar a favor de la empresa PESQUERA NIROCI S.A.C., permiso de pesca para operar la embarcación pesquera MODESTO 8 con matrícula CE-68933-PM, de 277.53 m³ de capacidad de bodega, para la extracción del recurso Anchoveta con destino al consumo humano indirecto, en virtud de la ejecución de la autorización de incremento de flota otorgada mediante Resolución Directoral Nº 004-2022-PRODUCE/DGPCHDI"/>
    <s v="DECHDI"/>
    <s v="CHI"/>
    <s v="ANCHOVETA"/>
    <m/>
    <x v="8"/>
    <m/>
    <x v="0"/>
    <m/>
    <m/>
    <m/>
    <m/>
    <s v="X"/>
    <m/>
    <m/>
    <m/>
    <m/>
    <m/>
    <m/>
    <m/>
    <m/>
    <m/>
    <m/>
    <m/>
    <m/>
    <m/>
    <m/>
    <m/>
    <m/>
  </r>
  <r>
    <n v="671"/>
    <x v="670"/>
    <s v="00066025-2023"/>
    <s v="SETIEMBRE"/>
    <d v="2023-09-19T00:00:00"/>
    <d v="2023-09-19T00:00:00"/>
    <n v="19733"/>
    <s v="ASMAR II"/>
    <s v="PL-19733-CM"/>
    <s v="CORPORACION PESQUERA ERMA S.A.C."/>
    <s v="Artículo 1.- Declarar que la solicitud de ampliación del plazo para la ejecución de la autorización de incremento de flota dispuesta mediante Resolución Directoral Nº 00307-2022-PRODUCE/DGPCHDI de fecha 4 de mayo de 2022, a favor de la empresa CORPORACION PESQUERA ERMA S.A.C., para la construcción de una nueva embarcación de 98.17 m3 de capacidad de bodega, vía sustitución de la embarcación pesquera no siniestrada ASMAR II con matrícula PL-19733-CM, para la extracción del recurso Anchoveta con destino al consumo humano indirecto; solicitada mediante el escrito con registro Nº 00066025-2023, ha sido aprobada automáticamente a la fecha de presentación de dicha solicitud, en concordancia con el artículo 33 del TUO de la Ley Nº 27444."/>
    <s v="DECHDI"/>
    <s v="CHI"/>
    <s v="ANCHOVETA"/>
    <m/>
    <x v="10"/>
    <m/>
    <x v="0"/>
    <m/>
    <m/>
    <m/>
    <m/>
    <s v="X"/>
    <m/>
    <m/>
    <m/>
    <m/>
    <m/>
    <m/>
    <m/>
    <m/>
    <m/>
    <m/>
    <m/>
    <m/>
    <m/>
    <m/>
    <m/>
    <m/>
  </r>
  <r>
    <n v="672"/>
    <x v="671"/>
    <s v="00000938-2023"/>
    <s v="SETIEMBRE"/>
    <d v="2023-09-19T00:00:00"/>
    <d v="2023-09-19T00:00:00"/>
    <n v="28571"/>
    <s v="ILE? I"/>
    <s v="CO-28571-PM"/>
    <s v="PESQUERA APNEA S.A.C."/>
    <s v="Otorgar a favor de la empresa PESQUERA CANTABRIA S. A., autorización de incremento de flota para ampliar el permiso de pesca para operar la embarcación ILEÑA I con matrícula CO-28571-PM, para la extracción de los recursos Anchoveta y Sardina con destino al consumo humano indirecto, provenientes de las embarcaciones pesqueras ASIA 2 con matrícula CE-0256-PM, ALFA con matrícula CO-12432-PM y DON JOSE I de matrícula CO-21678-PM."/>
    <s v="DECHDI"/>
    <m/>
    <m/>
    <m/>
    <x v="9"/>
    <s v="para ampliar el permiso de pesca"/>
    <x v="0"/>
    <m/>
    <m/>
    <m/>
    <m/>
    <s v="X"/>
    <m/>
    <s v="X"/>
    <m/>
    <m/>
    <m/>
    <m/>
    <m/>
    <m/>
    <m/>
    <m/>
    <m/>
    <m/>
    <m/>
    <m/>
    <m/>
    <m/>
  </r>
  <r>
    <n v="673"/>
    <x v="672"/>
    <s v="00056196-2023"/>
    <s v="SETIEMBRE"/>
    <d v="2023-09-20T00:00:00"/>
    <d v="2023-09-20T00:00:00"/>
    <m/>
    <s v=""/>
    <s v=""/>
    <s v=""/>
    <s v="OTORGAR a favor de la empresa PESCADOS Y CEFALOPODOS DEL PERU SOCIEDAD ANONIMA CERRADA-PECEPE S.A.C, la autorización de instalación de una planta de procesamiento pesquero para la producción de congelado de productos hidrobiológicos."/>
    <s v="DPCHDI"/>
    <m/>
    <m/>
    <m/>
    <x v="5"/>
    <m/>
    <x v="0"/>
    <m/>
    <m/>
    <m/>
    <m/>
    <m/>
    <m/>
    <s v="X"/>
    <m/>
    <s v="X"/>
    <m/>
    <m/>
    <m/>
    <m/>
    <m/>
    <m/>
    <m/>
    <m/>
    <m/>
    <m/>
    <m/>
    <m/>
  </r>
  <r>
    <n v="674"/>
    <x v="673"/>
    <s v="00047691-2023"/>
    <s v="SETIEMBRE"/>
    <d v="2023-09-20T00:00:00"/>
    <d v="2023-09-20T00:00:00"/>
    <m/>
    <s v=""/>
    <s v=""/>
    <s v=""/>
    <s v="Otorgar a favor del señor VICTOR GRABIEL NUNTON BERNAL, permiso de pesca para operar la embarcación pesquera FIORELLA  "/>
    <s v="DECHDI"/>
    <m/>
    <m/>
    <m/>
    <x v="8"/>
    <m/>
    <x v="0"/>
    <m/>
    <m/>
    <m/>
    <m/>
    <s v="X"/>
    <m/>
    <m/>
    <m/>
    <m/>
    <m/>
    <m/>
    <m/>
    <m/>
    <m/>
    <m/>
    <m/>
    <m/>
    <m/>
    <m/>
    <m/>
    <m/>
  </r>
  <r>
    <n v="675"/>
    <x v="674"/>
    <s v="00068030-2023"/>
    <s v="SETIEMBRE"/>
    <d v="2023-09-21T00:00:00"/>
    <d v="2023-09-21T00:00:00"/>
    <m/>
    <m/>
    <m/>
    <s v=""/>
    <s v="Artículo 1.- Declarar que la solicitud de ampliación del plazo para la ejecución de la autorización de incremento de flota dispuesta mediante Resolución Directoral Nº 00277-2022-PRODUCE/DGPCHDI de fecha 20 de abril de 2022, a favor de la empresa PESQUERA EXALMAR S.A.A., para la construcción de una nueva embarcación de 560 m3 de capacidad de bodega, vía sustitución de la embarcación pesquera no siniestrada SAMANCO 3 con matrícula CE-4503-PM y de la embarcación pesquera siniestrada MERLIN con matrícula CE-2412-PM, para la extracción del recurso Anchoveta con destino al consumo humano indirecto; solicitada mediante el escrito con registro Nº 00068030-2023, ha sido aprobada automáticamente a la fecha de presentación de dicha solicitud, en concordancia con el artículo 33 del TUO de la Ley Nº 27444."/>
    <s v="DECHDI"/>
    <m/>
    <m/>
    <m/>
    <x v="10"/>
    <m/>
    <x v="0"/>
    <m/>
    <m/>
    <m/>
    <m/>
    <s v="X"/>
    <m/>
    <m/>
    <m/>
    <m/>
    <m/>
    <m/>
    <m/>
    <m/>
    <m/>
    <m/>
    <m/>
    <m/>
    <m/>
    <m/>
    <m/>
    <m/>
  </r>
  <r>
    <n v="676"/>
    <x v="675"/>
    <s v="00041803-2023"/>
    <s v="SETIEMBRE"/>
    <d v="2023-09-21T00:00:00"/>
    <d v="2023-09-21T00:00:00"/>
    <m/>
    <m/>
    <m/>
    <s v=""/>
    <s v="Otorgar a la empresa HIDROELÉCTRICA HUANCHOR S.A.C., autorización para realizar las actividades de colecta de recursos hidrobiológicos conforme al plan de trabajo denominado: “Línea Base Hidrobiológica para la Modificación de la Declaración de Impacto Ambiental (MDIA) de la Central Hidroeléctrica Huanchor y la Línea de Transmisión 50 kV S.E. Huanchor - S.E. San Mateo”, "/>
    <s v="DECHDI"/>
    <m/>
    <m/>
    <m/>
    <x v="0"/>
    <m/>
    <x v="0"/>
    <m/>
    <m/>
    <m/>
    <m/>
    <m/>
    <s v="X"/>
    <m/>
    <m/>
    <m/>
    <m/>
    <m/>
    <m/>
    <m/>
    <m/>
    <m/>
    <m/>
    <m/>
    <m/>
    <m/>
    <m/>
    <m/>
  </r>
  <r>
    <n v="677"/>
    <x v="676"/>
    <s v="00035246-2023"/>
    <s v="SETIEMBRE"/>
    <d v="2023-09-21T00:00:00"/>
    <d v="2023-09-21T00:00:00"/>
    <m/>
    <m/>
    <m/>
    <s v=""/>
    <s v="Otorgar a la EMPRESA REGIONAL DE SERVICIO PÚBLICO DE ELECTRICIDAD DEL ORIENTE S.A., autorización para realizar las actividades de colecta de recursos hidrobiológicos conforme al plan de trabajo denominado: “Plan Ambiental Detallado de la Central Hidroeléctrica Quanda”"/>
    <s v="DECHDI"/>
    <m/>
    <m/>
    <m/>
    <x v="0"/>
    <m/>
    <x v="0"/>
    <m/>
    <m/>
    <m/>
    <m/>
    <m/>
    <s v="X"/>
    <m/>
    <m/>
    <m/>
    <m/>
    <m/>
    <m/>
    <m/>
    <m/>
    <m/>
    <m/>
    <m/>
    <m/>
    <m/>
    <m/>
    <m/>
  </r>
  <r>
    <n v="678"/>
    <x v="677"/>
    <s v="00040620-2023"/>
    <s v="SETIEMBRE"/>
    <d v="2023-09-21T00:00:00"/>
    <d v="2023-09-21T00:00:00"/>
    <m/>
    <m/>
    <m/>
    <s v=""/>
    <s v="Otorgar a la empresa Cori Puno S.A.C., autorización para realizar las actividades de colecta de recursos hidrobiológicos conforme al plan de trabajo denominado: “Evaluación de Comunidades Hidrobiológicas para la Modificación del Estudio de Impacto Ambiental del Proyecto “Ampliación de la Explotación a Tajo Abierto y Beneficio de Minerales hasta 3500 TMS/D”, "/>
    <s v="DECHDI"/>
    <m/>
    <m/>
    <m/>
    <x v="0"/>
    <m/>
    <x v="0"/>
    <m/>
    <m/>
    <m/>
    <m/>
    <m/>
    <s v="X"/>
    <m/>
    <m/>
    <m/>
    <m/>
    <m/>
    <m/>
    <m/>
    <m/>
    <m/>
    <m/>
    <m/>
    <m/>
    <m/>
    <m/>
    <m/>
  </r>
  <r>
    <n v="679"/>
    <x v="678"/>
    <s v="00052281-2023"/>
    <s v="SETIEMBRE"/>
    <d v="2023-09-21T00:00:00"/>
    <d v="2023-09-21T00:00:00"/>
    <n v="28542"/>
    <s v="DON WILY"/>
    <s v="PL-28542-CM"/>
    <s v="PESQUERA CALYPSO S.A.C."/>
    <s v="Artículo 1.- Acumular los procedimientos administrativos presentados mediante los escritos con registros Nº Nº 00052281-2023 y N° 00066705-2023, iniciados por la empresa PESQUERA CALYPSO S.A.C., de acuerdo con los fundamentos expuestos en la parte considerativa de la presente resolución. _x000a_Artículo 2.- Aprobar a favor de la empresa PESQUERA CALYPSO S.A.C. el cambio de titular del permiso de pesca para operar la embarcación pesquera de menor escala DON WILY con matrícula PL28542-CM y 32.33 m3 de capacidad de bodega, para la extracción de los recursos Anchoveta, Jurel, Caballa, Bonito, Perico, Atún, Barrilete, Bereche, Cabrilla, Cojinova, Congrio, Corvina, Lisa, Lorna, Pampano, Robalo, Suco, Cachema, Chiri/Palometa, Tollo, Centolla y Sierra con destino al consumo humano directo. _x000a_Artículo 3.- Dejar sin efecto la titularidad del permiso de pesca otorgada a favor de los señores INVERSIONES PESQUERAS LIGURIA S.A.C., a través de la Resolución Directoral N° 010-2020- PRODUCE/DGPCHDI, para operar la embarcación pesquera DON WILY con matrícula PL-28542-CM y 32.33 m3 de capacidad de bodega. _x000a_Artículo 4.- Excluir a la empresa INVERSIONES PESQUERAS LIGURIA S.A.C. de los listados a que se refiere el artículo 14 del Reglamento de la Ley General de Pesca; y, el Anexo I de la Resolución Ministerial N° 346-2011-PRODUCE, a fin de incluir en su lugar a la empresa PESQUERA CALYPSO S.A.C., como titular del permiso de pesca para operar la embarcación pesquera DON WILY con matrícula PL-28542-CM. _x000a_Artículo 5.- Incluir a la empresa PESQUERA CALYPSO S.A.C., como titular del permiso de pesca para operar la embarcación pesquera de menor escala DON WILY con matrícula PL-28542-CM y 32.33 m3 de capacidad de bodega, en el Registro Nacional de Embarcaciones Pesqueras para Consumo Humano Directo a que se refiere el artículo 7 del Reglamento de Ordenamiento Pesquero del Recurso Anchoveta para Consumo Humano Directo.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s v="MENOR ESCALA"/>
    <x v="1"/>
    <m/>
    <x v="0"/>
    <s v=" - "/>
    <m/>
    <m/>
    <m/>
    <s v="X"/>
    <m/>
    <m/>
    <m/>
    <m/>
    <m/>
    <m/>
    <m/>
    <m/>
    <m/>
    <m/>
    <m/>
    <m/>
    <m/>
    <m/>
    <m/>
    <m/>
  </r>
  <r>
    <n v="680"/>
    <x v="679"/>
    <s v="00052262-2023"/>
    <s v="SETIEMBRE"/>
    <d v="2023-09-21T00:00:00"/>
    <d v="2023-09-21T00:00:00"/>
    <n v="22695"/>
    <s v="VENTISQUERO"/>
    <s v="CO-22695-CM"/>
    <s v=" PESQUERA CALYPSO S.A.C."/>
    <s v="Artículo 1.- Acumular los procedimientos administrativos presentados mediante los escritos con registros Nº 00052262-2023 y N° 00066701-2023, iniciados por la empresa PESQUERA CALYPSO S.A.C., de acuerdo con los fundamentos expuestos en la parte considerativa de la presente resolución, a pedido de la administrada. _x000a_Artículo 2.- Aprobar a favor de la empresa PESQUERA CALYPSO S.A.C. el cambio de titular del permiso de pesca para operar la embarcación pesquera de menor escala VENTISQUERO con matrícula CO-22695-CM y 30.26 m³ de capacidad de bodega, para la extracción de los recursos Anchoveta (Engraulis ringens y Anchoa nasus), Jurel (Trachurus murphii), Caballa (Scomber japonicus peru anus), Bonito (Sarda chiliensis chiliensis), Perico o Dorado (Coryphaena hippurus), Atún (Thunnus spp), Barrilete (Katsuwonus pelamis), Bereche (Larimus pacificus), Cabrilla (Paralabrax humeralis), Cojinova (Seriolella violácea), Congrio (Genypterus maculatus), Corvina (Cilus gilberti), Lisa (Mugil cephalus), Lorna (Sciane deliciosa), Pámpano (Trachinotus paitensis), Robalo (Centropomus nigrescens), Coco/suco (Paralonchurus peruanus), Cachema (Cynoscion analis) con destino al consumo humano directo. _x000a_Artículo 3.- Dejar sin efecto la titularidad del permiso de pesca otorgada a favor de los señores INVERSIONES PESQUERAS LIGURIA S.A.C., a través de la Resolución Directoral N° 00261-2020- PRODUCE/DGPCHDI, para operar la embarcación pesquera VENTISQUERO con matrícula CO-22695- CM y 30.26 m³ de capacidad de bodega. _x000a_Artículo 4.- Excluir a la empresa INVERSIONES PESQUERAS LIGURIA S.A.C. de los listados a que se refiere el artículo 14 del Reglamento de la Ley General de Pesca; y, el Anexo I de la Resolución Ministerial N° 346-2011-PRODUCE, a fin de incluir en su lugar a la empresa PESQUERA CALYPSO S.A.C., como titular del permiso de pesca para operar la embarcación pesquera VENTISQUERO con matrícula CO-22695-CM. _x000a_Artículo 5.- Incluir a la empresa PESQUERA CALYPSO S.A.C., como titular del permiso de pesca para operar la embarcación pesquera de menor escala VENTISQUERO con matrícula CO-22695-CM y 30.26 m³ de capacidad de bodega, en el Registro Nacional de Embarcaciones Pesqueras para Consumo Humano Directo a que se refiere el artículo 7 del Reglamento de Ordenamiento Pesquero del Recurso Anchoveta para Consumo Humano Directo.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s v="MENOR ESCALA"/>
    <x v="1"/>
    <m/>
    <x v="0"/>
    <s v=" - "/>
    <m/>
    <m/>
    <m/>
    <s v="X"/>
    <m/>
    <m/>
    <m/>
    <m/>
    <m/>
    <m/>
    <m/>
    <m/>
    <m/>
    <m/>
    <m/>
    <m/>
    <m/>
    <m/>
    <m/>
    <m/>
  </r>
  <r>
    <n v="681"/>
    <x v="680"/>
    <s v="00005210-2023"/>
    <s v="SETIEMBRE"/>
    <d v="2023-09-22T00:00:00"/>
    <d v="2023-09-22T00:00:00"/>
    <m/>
    <s v=""/>
    <s v=""/>
    <s v=""/>
    <s v="OTORGAR a favor de la empresa CONSORCIO INDUSTRIAL SUR PERU S.A.C., la autorización de instalación para el aumento de capacidad de procesamiento de la planta de congelado"/>
    <s v="DPCHDI"/>
    <m/>
    <m/>
    <m/>
    <x v="5"/>
    <m/>
    <x v="0"/>
    <m/>
    <m/>
    <m/>
    <m/>
    <m/>
    <m/>
    <s v="X"/>
    <m/>
    <s v="X"/>
    <m/>
    <m/>
    <m/>
    <m/>
    <m/>
    <m/>
    <m/>
    <m/>
    <m/>
    <m/>
    <m/>
    <m/>
  </r>
  <r>
    <n v="682"/>
    <x v="681"/>
    <s v="00032456-2023"/>
    <s v="SETIEMBRE"/>
    <d v="2023-09-25T00:00:00"/>
    <d v="2023-09-25T00:00:00"/>
    <m/>
    <s v=""/>
    <s v=""/>
    <s v=""/>
    <s v="OTORGAR a favor de la empresa FERNANDEZ S.A.C., la autorización de instalación para el aumento de capacidad de procesamiento."/>
    <s v="DPCHDI"/>
    <m/>
    <m/>
    <m/>
    <x v="5"/>
    <m/>
    <x v="0"/>
    <m/>
    <m/>
    <m/>
    <m/>
    <m/>
    <m/>
    <s v="X"/>
    <m/>
    <s v="X"/>
    <m/>
    <m/>
    <m/>
    <m/>
    <m/>
    <m/>
    <m/>
    <m/>
    <m/>
    <m/>
    <m/>
    <m/>
  </r>
  <r>
    <n v="683"/>
    <x v="682"/>
    <s v="00047937-2023"/>
    <s v="SETIEMBRE"/>
    <d v="2023-09-25T00:00:00"/>
    <d v="2023-09-25T00:00:00"/>
    <n v="16661"/>
    <s v="BAMAR II"/>
    <s v="CE-16661-PM"/>
    <s v="PESQUERA HAYDUK S.A."/>
    <s v="Rectificar el error material contenido en la parte de vistos de la Resolución Directoral 638 2023 PRODUCE DGPCHDI"/>
    <s v="DECHDI"/>
    <m/>
    <m/>
    <m/>
    <x v="3"/>
    <m/>
    <x v="1"/>
    <m/>
    <s v="ERROR MATERIAL"/>
    <m/>
    <m/>
    <s v="X"/>
    <m/>
    <m/>
    <m/>
    <m/>
    <m/>
    <m/>
    <m/>
    <m/>
    <m/>
    <m/>
    <m/>
    <m/>
    <m/>
    <m/>
    <m/>
    <m/>
  </r>
  <r>
    <n v="684"/>
    <x v="683"/>
    <s v="00047166-2023"/>
    <s v="SETIEMBRE"/>
    <d v="2023-09-25T00:00:00"/>
    <d v="2023-09-25T00:00:00"/>
    <n v="28358"/>
    <s v="KAREN"/>
    <s v="CE-28358-CM"/>
    <s v="PESQUERA CALYPSO S.A.C"/>
    <s v="Artículo 1.- Acumular los procedimientos administrativos presentados mediante los escritos con registros Nº Nº 00047166-2023 y N° 00066714-2023, iniciados por la empresa PESQUERA CALYPSO S.A.C., de acuerdo con los fundamentos expuestos en la parte considerativa de la presente resolución. _x000a_Artículo 2.- Aprobar a favor de la empresa PESQUERA CALYPSO S.A.C. el cambio de titular del permiso de pesca para operar la embarcación pesquera de menor escala KAREN con matrícula CE-28358-CM y 31.19 m3 de capacidad de bodega, para la extracción de los recursos Anchoveta, Jurel, Caballa, Bonito, Perico, Atún, Barrilete, Bereche, Cabrilla, Cojinova, Congrio, Corvina, Lisa, Lorna, Pampano, Robalo, Suco, Cachema, Chiri/Palometa, Tollo, Centolla y Sierra con destino al consumo humano directo._x000a_Artículo 3.- Dejar sin efecto la titularidad del permiso de pesca otorgada a favor de los señores INVERSIONES PESQUERAS LIGURIA S.A.C., a través de la Resolución Directoral N° 00006-2020-PRODUCE/DGPCHDI, para operar la embarcación pesquera KAREN con matrícula CE-28358-CM y 31.19 m3 de capacidad de bodega. _x000a_Artículo 4.- Excluir a la empresa INVERSIONES PESQUERAS LIGURIA S.A.C. de los listados a que se refiere el artículo 14 del Reglamento de la Ley General de Pesca; y, el Anexo I de la Resolución Ministerial N° 346-2011- PRODUCE, a fin de incluir en su lugar a la empresa PESQUERA CALYPSO S.A.C., como titular del permiso de pesca para operar la embarcación pesquera KAREN con matrícula CE-28358-CM. _x000a_Artículo 5.- Incluir a la empresa PESQUERA CALYPSO S.A.C., como titular del permiso de pesca para operar la embarcación pesquera de menor escala KAREN con matrícula CE-28358-CM y 31.19 m3 de capacidad de bodega, en el Registro Nacional de Embarcaciones Pesqueras para Consumo Humano Directo a que se refiere el artículo 7 del Reglamento de Ordenamiento Pesquero del Recurso Anchoveta para Consumo Humano Directo.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s v="MENOR ESCALA"/>
    <x v="1"/>
    <m/>
    <x v="0"/>
    <s v=" - "/>
    <m/>
    <m/>
    <m/>
    <s v="X"/>
    <m/>
    <m/>
    <m/>
    <m/>
    <m/>
    <m/>
    <m/>
    <m/>
    <m/>
    <m/>
    <m/>
    <m/>
    <m/>
    <m/>
    <m/>
    <m/>
  </r>
  <r>
    <n v="685"/>
    <x v="684"/>
    <s v="00042883-2023"/>
    <s v="SETIEMBRE"/>
    <d v="2023-09-25T00:00:00"/>
    <d v="2023-09-25T00:00:00"/>
    <m/>
    <s v=""/>
    <s v=""/>
    <s v=""/>
    <s v="Declarar como NO PRESENTADA la solicitud de autorización para realizar las actividades de colecta de recursos hidrobiológicos "/>
    <s v="DECHDI"/>
    <m/>
    <m/>
    <m/>
    <x v="0"/>
    <m/>
    <x v="1"/>
    <m/>
    <s v="DECLARAR COMO NO PRESENTADA"/>
    <m/>
    <m/>
    <m/>
    <s v="X"/>
    <m/>
    <s v="X"/>
    <m/>
    <m/>
    <m/>
    <m/>
    <m/>
    <m/>
    <m/>
    <m/>
    <m/>
    <m/>
    <m/>
    <m/>
    <m/>
  </r>
  <r>
    <n v="686"/>
    <x v="685"/>
    <s v="00044129-2023"/>
    <s v="SETIEMBRE"/>
    <d v="2023-09-25T00:00:00"/>
    <d v="2023-09-25T00:00:00"/>
    <m/>
    <s v=""/>
    <s v=""/>
    <s v=""/>
    <s v="Otorgar a la empresa ENEL GENERACIÓN PERÚ S.A.A., autorización para realizar las actividades de colecta de recursos hidrobiológicos "/>
    <s v="DECHDI"/>
    <m/>
    <m/>
    <m/>
    <x v="0"/>
    <m/>
    <x v="0"/>
    <m/>
    <m/>
    <m/>
    <m/>
    <m/>
    <s v="X"/>
    <m/>
    <m/>
    <m/>
    <m/>
    <m/>
    <m/>
    <m/>
    <m/>
    <m/>
    <m/>
    <m/>
    <m/>
    <m/>
    <m/>
    <m/>
  </r>
  <r>
    <n v="687"/>
    <x v="686"/>
    <s v="00035300-2023"/>
    <s v="SETIEMBRE"/>
    <d v="2023-09-26T00:00:00"/>
    <d v="2023-09-26T00:00:00"/>
    <n v="1459"/>
    <s v="AREQUIPA 10"/>
    <s v="CO-1459-PM"/>
    <s v="PESQUERA ANA MARIA SRL"/>
    <s v="Modificar únicamente el artículo 1 de la Resolución Directoral N° 00270-2022-PRODUCE/DGPCHDI de fecha 13 de abril de 2022 - Precisar que la modificación de la autorización de incremento de flota, a que hace  referencia el artículo 1 de la presente resolución directoral, es únicamente referido a la modalidad de la autorización de incremento de flota otorgada mediante la Resolución Directoral N° 00270-2022- PRODUCE/DGPCHDI, manteniendo las demás disposiciones de la citada resolución directoral, en tiempo y forma."/>
    <s v="DECHDI"/>
    <m/>
    <m/>
    <m/>
    <x v="9"/>
    <m/>
    <x v="1"/>
    <m/>
    <s v="Modificación de la autorización de incremento de flota, únicamente referido a la modalidad de la autorización"/>
    <m/>
    <m/>
    <s v="X"/>
    <m/>
    <m/>
    <m/>
    <m/>
    <m/>
    <m/>
    <m/>
    <m/>
    <m/>
    <m/>
    <m/>
    <m/>
    <m/>
    <m/>
    <m/>
    <m/>
  </r>
  <r>
    <n v="688"/>
    <x v="687"/>
    <s v="00058101-2023"/>
    <s v="SETIEMBRE"/>
    <d v="2023-09-26T00:00:00"/>
    <d v="2023-09-26T00:00:00"/>
    <n v="17733"/>
    <s v="JOSE GUADALUPE"/>
    <s v="PT-17733-BM"/>
    <s v="EDITH MARCELA ECHE ECHE, RUDY VERONICA ECA IMAN y DIANA CAROLINA PANTA JACINTO"/>
    <s v="Artículo 1.- Aprobar a favor de las señoras EDITH MARCELA ECHE ECHE, RUDY VERONICA ECA IMAN y DIANA CAROLINA PANTA JACINTO, el cambio de titular del permiso de pesca para operar la embarcación pesquera de menor escala JOSE GUADALUPE con matrícula PT-17733-BM y 29.89 m3 de capacidad de bodega, para la extracción de los recursos anchoveta, bonito/chauchilla, cabrilla/ cabrillon, coco/suco, cojinova, congrio, corvina/palmera, cherela. Chita, doncella, fortuno, jurel, lenguado, lisa, mero, ojo de uva, pardo/pargo, pejerrey, perela, perico, tollo, tramboyo, calamar, pota, lorna, cachema/ayanque, reineta, viuda, peje blanco, chiri, pintadilla, guitarra, falso volador, señorita; con destino al consumo humano directo. _x000a_Artículo 3.- Dejar sin efecto la titularidad del permiso de pesca otorgada a favor del señor MARTIN MARINO PAZO NUNURA, a través de la Resolución Directoral N° 040-2018-PRODUCE/DGPCHDI, para operar la embarcación pesquera JOSE GUADALUPE con matrícula PT-17733-BM y 29.89 m3 de capacidad de bodega._x000a_Artículo 4.- Excluir al señor MARTIN MARINO PAZO NUNURA de los listados a que se refiere el artículo 14 del Reglamento de la Ley General de Pesca; y, el Anexo I de la Resolución Ministerial N° 346- 2011-PRODUCE, a fin de incluir en su lugar a las señoras EDITH MARCELA ECHE ECHE, RUDY VERONICA ECA IMAN y DIANA CAROLINA PANTA JACINTO, como titular del permiso de pesca para operar la embarcación pesquera JOSE GUADALUPE con matrícula PT-17733-BM. _x000a_Artículo 5.- Incluir a las señoras EDITH MARCELA ECHE ECHE, RUDY VERONICA ECA IMAN y DIANA CAROLINA PANTA JACINTO, como titular del permiso de pesca para operar la embarcación pesquera de menor escala JOSE GUADALUPE con matrícula PT-17733-BM y 29.89 m3 de capacidad de bodega, en el Registro Nacional de Embarcaciones Pesqueras para Consumo Humano Directo a que se refiere el artículo 7 del Reglamento de Ordenamiento Pesquero del Recurso Anchoveta para Consumo Humano Directo.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s v="MENOR ESCALA"/>
    <x v="1"/>
    <m/>
    <x v="0"/>
    <s v=" - "/>
    <m/>
    <m/>
    <m/>
    <s v="X"/>
    <m/>
    <m/>
    <m/>
    <m/>
    <m/>
    <m/>
    <m/>
    <m/>
    <m/>
    <m/>
    <m/>
    <m/>
    <m/>
    <m/>
    <m/>
    <m/>
  </r>
  <r>
    <n v="689"/>
    <x v="688"/>
    <s v="00054252-2023"/>
    <s v="SETIEMBRE"/>
    <d v="2023-09-27T00:00:00"/>
    <d v="2023-09-27T00:00:00"/>
    <m/>
    <s v=""/>
    <s v=""/>
    <s v=""/>
    <s v="Declarar la conclusión del procedimiento de queja por defectos de tramitación, sin pronunciamiento sobre el fondo, respecto a la queja formulada por los señores Isidora Galan De Eche, Aldair Alexis Eche Galan, Cesar Alberto Eche Galan, Eder Javier Eche Galan, Jorge Luis Eche Galan, Junior Galindo Eche Galan, Kevin Denilson Eche Galan y Wilmer David Eche Galan."/>
    <s v="DECHDI"/>
    <m/>
    <m/>
    <m/>
    <x v="15"/>
    <m/>
    <x v="1"/>
    <m/>
    <m/>
    <m/>
    <m/>
    <m/>
    <m/>
    <m/>
    <m/>
    <m/>
    <m/>
    <m/>
    <m/>
    <m/>
    <m/>
    <m/>
    <m/>
    <m/>
    <m/>
    <m/>
    <m/>
    <m/>
  </r>
  <r>
    <n v="690"/>
    <x v="689"/>
    <s v="00065927-2023"/>
    <s v="SETIEMBRE"/>
    <d v="2023-09-27T00:00:00"/>
    <d v="2023-09-27T00:00:00"/>
    <m/>
    <s v=""/>
    <s v=""/>
    <s v=""/>
    <s v="Declarar que la solicitud de ampliación del plazo para la ejecución de la autorización de incremento de flota a favor de los señores VALENTIN RUMICHE PANTA, ROBERT ECHE ECA, ANITA ECHE SANCHEZ DE RUMICHE y CONSUELO ECA IMAN, ha sido aprobada automáticamente"/>
    <s v="DECHDI"/>
    <m/>
    <m/>
    <m/>
    <x v="10"/>
    <m/>
    <x v="0"/>
    <m/>
    <m/>
    <m/>
    <m/>
    <s v="X"/>
    <m/>
    <m/>
    <m/>
    <m/>
    <m/>
    <m/>
    <m/>
    <m/>
    <m/>
    <m/>
    <m/>
    <m/>
    <m/>
    <m/>
    <m/>
    <m/>
  </r>
  <r>
    <n v="691"/>
    <x v="690"/>
    <s v="00066710-2023"/>
    <s v="SETIEMBRE"/>
    <d v="2023-09-28T00:00:00"/>
    <d v="2023-09-28T00:00:00"/>
    <n v="28541"/>
    <s v="LA LURY"/>
    <s v="PL-28541-CM"/>
    <s v="PESQUERA CALYPSO S.A.C"/>
    <s v="Artículo 1.- Aprobar a favor de la empresa PESQUERA CALYPSO S.A.C. el cambio de titular del permiso de pesca para operar la embarcación pesquera de menor escala LA LURY con matrícula PL-28541-CM y 32.39 m3 de capacidad de bodega, para la extracción los recursos Anchoveta, Jurel, Caballa, Lisa, Cachema Bonito, Perico, Barrilete, Cojinova, Congrio, Lorna, Corvina, Chiri-Palometa, Atún, Tollo, Pámpano, Robalo, Suco, Centolla, Cabrilla, Bereche y Sierra con destino al consumo humano directo. _x000a_Artículo 3.- Dejar sin efecto la titularidad del permiso de pesca otorgada a favor de los señores INVERSIONES PESQUERAS LIGURIA S.A.C., a través de la Resolución Directoral N° 010-2020-PRODUCE/DGPCHDI, para operar la embarcación pesquera LA LURY con matrícula PL-28541-CM y 32.39 m3 de capacidad de bodega._x000a_Artículo 4.- Excluir a la empresa INVERSIONES PESQUERAS LIGURIA S.A.C. de los listados a que se refiere el artículo 14 del Reglamento de la Ley General de Pesca; y, el Anexo I de la Resolución Ministerial N° 346-2011-PRODUCE, a fin de incluir en su lugar a la empresa PESQUERA CALYPSO S.A.C., como titular del permiso de pesca para operar la embarcación pesquera LA LURY con matrícula PL-28541-CM._x000a_Artículo 5.- Incluir a la empresa PESQUERA CALYPSO S.A.C., como titular del permiso de pesca para operar la embarcación pesquera de menor escala LA LURY con matrícula PL-28541-CM y 32.39 m3 de capacidad de bodega, en el Registro Nacional de Embarcaciones Pesqueras para Consumo Humano Directo a que se refiere el artículo 7 del Reglamento de Ordenamiento Pesquero del Recurso Anchoveta para Consumo Humano Directo.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s v="DECHDI"/>
    <s v="CHD"/>
    <m/>
    <s v="MENOR ESCALA"/>
    <x v="1"/>
    <m/>
    <x v="0"/>
    <s v=" - "/>
    <m/>
    <m/>
    <m/>
    <s v="X"/>
    <m/>
    <m/>
    <m/>
    <m/>
    <m/>
    <m/>
    <m/>
    <m/>
    <m/>
    <m/>
    <m/>
    <m/>
    <m/>
    <m/>
    <m/>
    <m/>
  </r>
  <r>
    <n v="692"/>
    <x v="691"/>
    <s v="00000938-2023"/>
    <s v="SETIEMBRE"/>
    <d v="2023-09-29T00:00:00"/>
    <d v="2023-09-29T00:00:00"/>
    <n v="28571"/>
    <s v="ILE? I"/>
    <s v="CO-28571-PM"/>
    <s v="PESQUERA APNEA S.A.C."/>
    <s v="Rectificar el error material contenido en el artículo 10 de la Resolución Directoral 672-2023-PRODUCE/DGPCHDI"/>
    <s v="DECHDI"/>
    <m/>
    <m/>
    <m/>
    <x v="3"/>
    <m/>
    <x v="1"/>
    <m/>
    <s v="ERROR MATERIAL"/>
    <m/>
    <m/>
    <s v="X"/>
    <m/>
    <m/>
    <m/>
    <m/>
    <m/>
    <m/>
    <m/>
    <m/>
    <m/>
    <m/>
    <m/>
    <m/>
    <m/>
    <m/>
    <m/>
    <m/>
  </r>
  <r>
    <n v="693"/>
    <x v="692"/>
    <s v="00055147-2023"/>
    <s v="SETIEMBRE"/>
    <d v="2023-09-29T00:00:00"/>
    <d v="2023-09-29T00:00:00"/>
    <n v="67632"/>
    <s v="JOSE DE LA CRUZ"/>
    <s v="PT-67632-CM"/>
    <s v="MARCIAL &amp; AGUSTINA E.I.R.L."/>
    <s v="Artículo 1.- Aprobar a favor de la empresa MARCIAL &amp; AGUSTINA E.I.R.L. el cambio de titular del permiso de pesca para operar la embarcación pesquera JOSE DE LA CRUZ con matrícula PT-67632-CM y 82.30 m3 de capacidad de bodega, para la extracción del recurso Anchoveta con destino al consumo humano indirecto. Asimismo, aprobar a su favor el cambio de titular del PMCE otorgado para la actividad extractiva del recurso Anchoveta con destino al consumo humano indirecto, en el marco del Reglamento del Decreto Legislativo N° 1084. _x000a_Artículo 2.- En mérito al cambio de titular del permiso de pesca a que se refiere el artículo 1 de la presente resolución, los titulares del permiso de pesca de la embarcación pesquera JOSE DE LA CRUZ con matrícula PT-67632-CM y 82.30 m3 de capacidad de bodega, deberán cumplir las disposiciones normativas vigentes en lo correspondiente al desarrollo de las actividades pesqueras previas a su procesamiento._x000a_Artículo 3.- La vigencia de la aprobación del cambio de titularidad de permiso de pesca a que hace referencia el artículo 1 de la presente Resolución Directoral, se encontrará vigente mientras dure el contrato de arrendamiento de la embarcación, esto es hasta el 01 de agosto del 2025, conforme lo indicado en el considerando 6 de la presente resolución. Vencido dicho plazo, el cambio de titular antes referido quedará sin efecto; y la titularidad del permiso de pesca para operar la embarcación pesquera embarcación pesquera JOSE DE LA CRUZ con matrícula PT-67632-CM y 82.30 m3, volverá a los señores ADRIANO ALVARADO FIESTAS, VICTOR ALVARADO FIESTAS, EDUARDO ALVARADO FIESTAS y MARÍA INOCENTA FIESTAS MARTINEZ._x000a_Artículo 4.- Excluir a los señores ADRIANO ALVARADO FIESTAS, VICTOR ALVARADO FIESTAS, EDUARDO ALVARADO FIESTAS y MARÍA INOCENTA FIESTAS MARTINEZ, de los listados a que se refiere el artículo 14 del Reglamento de la Ley General de Pesca; y, el Anexo II de la Resolución Ministerial N° 347-2011-PRODUCE, a fin de incluir en su lugar a la empresa MARCIAL &amp; AGUSTINA E.I.R.L., como titular del permiso de pesca para operar la embarcación pesquera JOSE DE LA CRUZ con matrícula PT-67632-CM.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s v="DECHDI"/>
    <s v="CHI"/>
    <s v="ANCHOVETA"/>
    <m/>
    <x v="1"/>
    <m/>
    <x v="0"/>
    <s v="se encontrará vigente mientras dure el contrato  de arrendamiento de la embarcación, esto es hasta el 01 de agosto del 2025"/>
    <m/>
    <m/>
    <m/>
    <s v="X"/>
    <m/>
    <m/>
    <m/>
    <m/>
    <m/>
    <m/>
    <m/>
    <m/>
    <m/>
    <m/>
    <m/>
    <m/>
    <m/>
    <m/>
    <m/>
    <m/>
  </r>
  <r>
    <n v="694"/>
    <x v="693"/>
    <s v="00068181-2023"/>
    <s v="SETIEMBRE"/>
    <d v="2023-09-29T00:00:00"/>
    <d v="2023-09-29T00:00:00"/>
    <m/>
    <s v=""/>
    <s v=""/>
    <s v=""/>
    <s v="Artículo 1.- Modificar la autorización al plan de trabajo denominado: “Estudio Hidrobiológico para el Estudio de Impacto Ambiental Semidetallado para el Proyecto para el Proyecto “Nueva SET El Ángel de 220/60/10 Kv de 120 MVA, Línea de Transmisión de 220 Kv Independencia-El Ángel, Línea de Transmisión de 60 kV El Ángel- Paracas y Líneas de Transmisión de 60 kV El Ángel- Alto La Luna”, otorgada mediante Resolución Directoral N° 00400-2023-PRODUCE/DGPCHDI de fecha 10 de Mayo de 2023, a favor de la empresa ELECTRO DUNAS S.A.A., únicamente en el extremo referido al plazo para su ejecución, por seis (6) meses adicionales contados desde el vencimiento de la vigencia de la autorización antes indicada; por lo que, el plazo de la autorización vencerá con fecha 11 de mayo de 2024."/>
    <s v="DECHDI"/>
    <m/>
    <m/>
    <m/>
    <x v="7"/>
    <s v="Modificacion únicamente en el extremo referido al plazo para su ejecución"/>
    <x v="1"/>
    <m/>
    <m/>
    <m/>
    <m/>
    <m/>
    <s v="X"/>
    <m/>
    <m/>
    <m/>
    <m/>
    <m/>
    <m/>
    <m/>
    <m/>
    <m/>
    <m/>
    <m/>
    <m/>
    <m/>
    <m/>
    <m/>
  </r>
  <r>
    <n v="695"/>
    <x v="694"/>
    <s v="00040970-2023"/>
    <s v="SETIEMBRE"/>
    <d v="2023-09-29T00:00:00"/>
    <d v="2023-09-29T00:00:00"/>
    <m/>
    <s v=""/>
    <s v=""/>
    <s v=""/>
    <s v="Otorgar a la empresa CNPC PERU S.A., autorización para realizar las actividades de colecta de recursos hidrobiológicos "/>
    <s v="DECHDI"/>
    <m/>
    <m/>
    <m/>
    <x v="0"/>
    <m/>
    <x v="0"/>
    <m/>
    <m/>
    <m/>
    <m/>
    <m/>
    <s v="X"/>
    <m/>
    <m/>
    <m/>
    <m/>
    <m/>
    <m/>
    <m/>
    <m/>
    <m/>
    <m/>
    <m/>
    <m/>
    <m/>
    <m/>
    <m/>
  </r>
  <r>
    <n v="696"/>
    <x v="695"/>
    <s v="00042344-2023"/>
    <s v="SETIEMBRE"/>
    <d v="2023-09-29T00:00:00"/>
    <d v="2023-09-29T00:00:00"/>
    <m/>
    <s v=""/>
    <s v=""/>
    <s v=""/>
    <s v="Declarar como NO PRESENTADA la solicitud de autorización para realizar las actividades de colecta de recursos hidrobiológicos"/>
    <s v="DECHDI"/>
    <m/>
    <m/>
    <m/>
    <x v="0"/>
    <m/>
    <x v="1"/>
    <m/>
    <s v="DECLARAR COMO NO PRESENTADA"/>
    <m/>
    <m/>
    <m/>
    <s v="X"/>
    <m/>
    <m/>
    <m/>
    <m/>
    <m/>
    <m/>
    <m/>
    <m/>
    <m/>
    <m/>
    <m/>
    <m/>
    <m/>
    <m/>
    <m/>
  </r>
  <r>
    <n v="697"/>
    <x v="696"/>
    <s v="00038366-2023"/>
    <s v="SETIEMBRE"/>
    <d v="2023-09-29T00:00:00"/>
    <d v="2023-09-29T00:00:00"/>
    <n v="68154"/>
    <s v="BEATITA DE HUMAY III"/>
    <s v="CE-68154-PM"/>
    <s v="NICOLASA CUSTODIO HUAMANCHUMO"/>
    <s v="Otorgar a favor de la señora NICOLASA CUSTODIO HUAMANCHUMO, permiso de pesca para operar la embarcación pesquera BEATITA DE HUMAY III con matrícula CE-68154-PM y 108.98 m³ de capacidad de bodega, para la extracción del recurso Anchoveta con destino al consumo humano indirecto, en virtud de la  ejecución de la autorización de incremento de flota otorgada mediante Resolución Directoral Nº 0044-2021-PRODUCE/DGPCHDI y que fue ampliada en su plazo por Resolución Directoral Nº 0044-2021-PRODUCE/DGPCHDI."/>
    <s v="DECHDI"/>
    <s v="CHI"/>
    <s v="ANCHOVETA"/>
    <m/>
    <x v="8"/>
    <m/>
    <x v="0"/>
    <m/>
    <m/>
    <m/>
    <m/>
    <s v="X"/>
    <m/>
    <s v="X"/>
    <m/>
    <m/>
    <m/>
    <m/>
    <m/>
    <m/>
    <m/>
    <m/>
    <m/>
    <m/>
    <m/>
    <m/>
    <m/>
    <m/>
  </r>
  <r>
    <n v="698"/>
    <x v="697"/>
    <s v="00030489-2023"/>
    <s v="SETIEMBRE"/>
    <d v="2023-09-29T00:00:00"/>
    <d v="2023-09-29T00:00:00"/>
    <m/>
    <s v=""/>
    <s v=""/>
    <s v=""/>
    <s v="Artículo 1.- MODIFICAR la licencia de operación otorgada a favor de la empresa OCEANO SEAFOOD S.A., mediante Resolución Directoral N° 131-2017-PRODUCE/DGPCHDI, modificado con Resolución Directoral N° 433-2019- PRODUCE/DGPCHDI, en el extremo referido al aumento de capacidad instalada de la planta de congelado de productos hidrobiológicos, consignándose 115.2 t/día, como nueva capacidad de procesamiento, ubicado en la Calle Carlos Concha N° 180, Provincia Constitucional del Callao."/>
    <s v="DPCHDI"/>
    <m/>
    <m/>
    <m/>
    <x v="24"/>
    <s v="MODIFICAR la licencia de operación, en el extremo referido al aumento de capacidad instalada de la planta de congelado de productos hidrobiológicos"/>
    <x v="0"/>
    <m/>
    <m/>
    <m/>
    <m/>
    <m/>
    <m/>
    <s v="X"/>
    <m/>
    <s v="X"/>
    <m/>
    <m/>
    <m/>
    <m/>
    <m/>
    <m/>
    <m/>
    <m/>
    <m/>
    <m/>
    <m/>
    <m/>
  </r>
  <r>
    <n v="699"/>
    <x v="698"/>
    <s v="00049841-2023"/>
    <s v="SETIEMBRE"/>
    <d v="2023-09-29T00:00:00"/>
    <d v="2023-09-29T00:00:00"/>
    <m/>
    <s v=""/>
    <s v=""/>
    <s v=""/>
    <s v="APROBAR a favor de la empresa SORAYA S.A.C., el cambio de titularidad de la licencia de operación de la planta de procesamiento pesquero para la producción de enlatado de productos hidrobiológicos"/>
    <s v="DPCHDI"/>
    <m/>
    <m/>
    <m/>
    <x v="6"/>
    <m/>
    <x v="0"/>
    <s v="La vigencia del cambio de titularidad de las licencias de operación descritas en los _x000a_artículos 2 y 3, así como los artículos 7 y 8 de la presente resolución directoral, queda condicionado, a la _x000a_presentación del convenio de abastecimiento descrito en el considerando 15 de la presente resolución _x000a_directoral."/>
    <m/>
    <m/>
    <m/>
    <m/>
    <m/>
    <s v="X"/>
    <m/>
    <s v="X"/>
    <m/>
    <m/>
    <m/>
    <m/>
    <m/>
    <m/>
    <m/>
    <m/>
    <m/>
    <m/>
    <m/>
    <m/>
  </r>
  <r>
    <n v="700"/>
    <x v="699"/>
    <s v="00069973-2023"/>
    <s v="OCTUBRE"/>
    <d v="2023-10-02T00:00:00"/>
    <d v="2023-10-02T00:00:00"/>
    <m/>
    <s v=""/>
    <s v=""/>
    <s v=""/>
    <s v="Declarar que la solicitud de ampliación del plazo para la ejecución de la autorización de incremento de flota para adquirir una e/p vía sustitución de la e/p siniestrada AREQUIPA 10 ha sido aprobada automáticamente a la fecha de presentación de dicha solicitud - empresa PESQUERA ANA MARIA S.R.L. "/>
    <s v="DECHDI"/>
    <m/>
    <m/>
    <m/>
    <x v="10"/>
    <m/>
    <x v="0"/>
    <m/>
    <m/>
    <m/>
    <m/>
    <s v="X"/>
    <m/>
    <m/>
    <m/>
    <m/>
    <m/>
    <m/>
    <m/>
    <m/>
    <m/>
    <m/>
    <m/>
    <m/>
    <m/>
    <m/>
    <m/>
    <m/>
  </r>
  <r>
    <n v="701"/>
    <x v="700"/>
    <s v="00063279-2023"/>
    <s v="OCTUBRE"/>
    <d v="2023-10-02T00:00:00"/>
    <d v="2023-10-02T00:00:00"/>
    <m/>
    <s v=""/>
    <s v=""/>
    <s v=""/>
    <s v="Levantar la suspensión del permiso de pesca de menor escala otorgado a favor de los señores EDWIN MARIO JAHUIRA ARIAS y KEENDYS JAHUIRA ARIAS para operar la embarcación pesquera NEPTUNIA V "/>
    <s v="DECHDI"/>
    <s v="MENOR ESCALA"/>
    <m/>
    <s v="MENOR ESCALA"/>
    <x v="25"/>
    <m/>
    <x v="1"/>
    <m/>
    <m/>
    <m/>
    <m/>
    <s v="X"/>
    <m/>
    <m/>
    <m/>
    <m/>
    <m/>
    <m/>
    <m/>
    <m/>
    <m/>
    <m/>
    <m/>
    <m/>
    <s v="X"/>
    <m/>
    <m/>
    <m/>
  </r>
  <r>
    <n v="702"/>
    <x v="701"/>
    <s v="00063327-2023"/>
    <s v="OCTUBRE"/>
    <d v="2023-10-02T00:00:00"/>
    <d v="2023-10-02T00:00:00"/>
    <n v="21079"/>
    <s v="BAMBOOCHA"/>
    <s v="CO-21079-CM"/>
    <s v="PPFISH TRADING S.A.C."/>
    <s v="Declarar como no presentada la solicitud de aprobación del cambio de titular del permiso de pesca para operar la embarcación pesquera BAMBOOCHA empresa PPFISH TRADING S.A.C."/>
    <s v="DECHDI"/>
    <m/>
    <m/>
    <m/>
    <x v="1"/>
    <m/>
    <x v="1"/>
    <s v=" - "/>
    <s v="DECLARAR COMO NO PRESENTADA"/>
    <m/>
    <m/>
    <s v="X"/>
    <m/>
    <m/>
    <m/>
    <m/>
    <m/>
    <m/>
    <m/>
    <m/>
    <m/>
    <m/>
    <m/>
    <m/>
    <m/>
    <m/>
    <m/>
    <m/>
  </r>
  <r>
    <n v="703"/>
    <x v="702"/>
    <s v="00056778-2023"/>
    <s v="OCTUBRE"/>
    <d v="2023-10-04T00:00:00"/>
    <d v="2023-10-04T00:00:00"/>
    <n v="63319"/>
    <s v="MI ESTELITA"/>
    <s v="CO-63319-CM"/>
    <s v="PPFISH TRADING S.A.C."/>
    <s v="Declarar en abandono el procedimiento de solicitud de cambio de titular del permiso de pesca para operar la embarcación pesquera MI ESTELITA con matrícula CO-63319-CM y 15.44 m³ de capacidad de bodega; presentada por la señora DOLORES MONTERO ZAPATA mediante escrito con registro N° 00056778-2023; por los fundamentos expuestos en la parte considerativa de la presente resolución. "/>
    <s v="DECHDI"/>
    <m/>
    <m/>
    <m/>
    <x v="1"/>
    <m/>
    <x v="1"/>
    <s v=" - "/>
    <s v="DECLARAR EN ABANDONO"/>
    <m/>
    <m/>
    <s v="X"/>
    <m/>
    <m/>
    <m/>
    <m/>
    <m/>
    <m/>
    <m/>
    <m/>
    <m/>
    <m/>
    <m/>
    <m/>
    <m/>
    <m/>
    <m/>
    <m/>
  </r>
  <r>
    <n v="704"/>
    <x v="703"/>
    <s v="00066690-2023"/>
    <s v="OCTUBRE"/>
    <d v="2023-10-05T00:00:00"/>
    <d v="2023-10-05T00:00:00"/>
    <n v="19038"/>
    <s v="VIRGEN DE LA PUERTA-1"/>
    <s v="CE-19038-CM"/>
    <s v="PESQUERA CALYPSO S.A.C"/>
    <s v="Artículo 1.- Aprobar a favor de la empresa PESQUERA CALYPSO S.A.C. el cambio de titular del permiso de pesca para operar la embarcación pesquera de menor escala VIRGEN DE LA PUERTA 1 con matrícula CE-19038-CM y 29.31 m3 de capacidad de bodega, para la extracción los recursos Anchoveta, Jurel, Caballa, Lisa, Cachema Bonito, Perico, Barrilete, Cojinova, Congrio, Lorna, Corvina, Chiri-Palometa, Atún, Tollo, Pámpano, Robalo, Suco, Centolla, Cabrilla, Bereche y Sierra con destino al consumo humano directo. _x000a_Artículo 3.- Dejar sin efecto la titularidad del permiso de pesca otorgada a favor de los señores INVERSIONES PESQUERAS LIGURIA S.A.C., a través de la Resolución Directoral N° 00066- 2020-PRODUCE/DGPCHDI, para operar la embarcación pesquera VIRGEN DE LA PUERTA 1 con matrícula CE-19038-CM y 29.31 m3 de capacidad de bodega. _x000a_Artículo 4.- Excluir a la empresa INVERSIONES PESQUERAS LIGURIA S.A.C. de los listados a que se refiere el artículo 14 del Reglamento de la Ley General de Pesca; y, el Anexo I de la Resolución Ministerial N° 346-2011-PRODUCE, a fin de incluir en su lugar a la empresa PESQUERA CALYPSO S.A.C., como titular del permiso de pesca para operar la embarcación pesquera VIRGEN DE LA PUERTA 1 con matrícula CE-19038-CM. _x000a_Artículo 5.- Incluir a la empresa PESQUERA CALYPSO S.A.C., como titular del permiso de pesca para operar la embarcación pesquera de menor escala VIRGEN DE LA PUERTA 1 con matrícula CE-19038-CM y 29.31 m3 de capacidad de bodega, en el Registro Nacional de Embarcaciones Pesqueras para Consumo Humano Directo a que se refiere el artículo 7 del Reglamento de Ordenamiento Pesquero del Recurso Anchoveta para Consumo Humano Directo.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s v="MENOR ESCALA"/>
    <x v="1"/>
    <m/>
    <x v="0"/>
    <s v=" - "/>
    <m/>
    <m/>
    <m/>
    <s v="X"/>
    <m/>
    <m/>
    <m/>
    <m/>
    <m/>
    <m/>
    <m/>
    <m/>
    <m/>
    <m/>
    <m/>
    <m/>
    <m/>
    <m/>
    <m/>
    <m/>
  </r>
  <r>
    <n v="705"/>
    <x v="704"/>
    <s v="00071590-2023"/>
    <s v="OCTUBRE"/>
    <d v="2023-10-05T00:00:00"/>
    <d v="2023-10-05T00:00:00"/>
    <m/>
    <s v=""/>
    <s v=""/>
    <s v=""/>
    <s v="Autorizar a las embarcaciones pesqueras industriales detalladas en el siguiente cuadro para participar en el “Crucero de Evaluación Hidroacústica de Anchoveta y Otros Recursos Pelágicos Cr 2309-10”, conforme al Plan del Crucero propuesto por el Instituto del Mar del Perú "/>
    <s v="DECHDI"/>
    <m/>
    <m/>
    <m/>
    <x v="16"/>
    <m/>
    <x v="1"/>
    <m/>
    <m/>
    <m/>
    <m/>
    <s v="X"/>
    <m/>
    <m/>
    <m/>
    <m/>
    <m/>
    <m/>
    <m/>
    <m/>
    <m/>
    <m/>
    <m/>
    <m/>
    <m/>
    <m/>
    <m/>
    <m/>
  </r>
  <r>
    <n v="706"/>
    <x v="705"/>
    <s v="00056891-2023"/>
    <s v="OCTUBRE"/>
    <d v="2023-10-06T00:00:00"/>
    <d v="2023-10-06T00:00:00"/>
    <n v="28831"/>
    <s v="LUCERITO"/>
    <s v="HO-28831-CM"/>
    <s v="PESQUERA KEOPS S.A.C."/>
    <s v="Aceptar el desistimiento del procedimiento de cambio de titular del permiso de pesca para operar la embarcación pesquera LUCERITO con matrícula HO-28831-CM y 26.76 m3 de capacidad de bodega; formulado por la empresa LA CALADA S.A. mediante el escrito adjunto con registro Nº 00056891-2023-2; dándose por concluido el mencionado procedimiento administrativo"/>
    <s v="DECHDI"/>
    <m/>
    <m/>
    <m/>
    <x v="1"/>
    <m/>
    <x v="1"/>
    <s v=" - "/>
    <s v="ACEPTAR DESISTIMIENTO"/>
    <m/>
    <m/>
    <s v="X"/>
    <m/>
    <m/>
    <m/>
    <m/>
    <m/>
    <m/>
    <m/>
    <m/>
    <m/>
    <m/>
    <m/>
    <m/>
    <m/>
    <m/>
    <m/>
    <m/>
  </r>
  <r>
    <n v="707"/>
    <x v="706"/>
    <s v="00056881-2023"/>
    <s v="OCTUBRE"/>
    <d v="2023-10-06T00:00:00"/>
    <d v="2023-10-06T00:00:00"/>
    <n v="27032"/>
    <s v="TIMOTEO II"/>
    <s v="CO-27032-CM"/>
    <s v="PESQUERA KEOPS S.A.C."/>
    <s v="Aceptar el desistimiento al procedimiento de cambio de titular del permiso de pesca para operar la embarcación pesquera TIMOTEO II con matrícula CO-27032-CM y 32.45 m3 de capacidad de bodega, iniciado mediante escrito con registro Nº 00056881-2023; formulado por la empresa LA CALADA S.A. a través del escrito adjunto con registro Nº 00056881-2023-2; dándose por concluido el mencionado procedimiento administrativo."/>
    <s v="DECHDI"/>
    <m/>
    <m/>
    <m/>
    <x v="1"/>
    <m/>
    <x v="1"/>
    <s v=" - "/>
    <s v="ACEPTAR DESISTIMIENTO"/>
    <m/>
    <m/>
    <s v="X"/>
    <m/>
    <m/>
    <m/>
    <m/>
    <m/>
    <m/>
    <m/>
    <m/>
    <m/>
    <m/>
    <m/>
    <m/>
    <m/>
    <m/>
    <m/>
    <m/>
  </r>
  <r>
    <n v="708"/>
    <x v="707"/>
    <s v="00066382-2023"/>
    <s v="OCTUBRE"/>
    <d v="2023-10-06T00:00:00"/>
    <d v="2023-10-06T00:00:00"/>
    <m/>
    <s v=""/>
    <s v=""/>
    <s v=""/>
    <s v="Artículo 1.- Declarar como no presentada la solicitud de “autorización para la importación de especies vivas con fines de recreación y/o difusión cultural”, iniciado por la empresa CASTA IMPORT E.I.R.L., a través del escrito con registro N° 00066382-2023; por los fundamentos expuestos en la parte considerativa de la presente resolución."/>
    <s v="DECHDI"/>
    <m/>
    <m/>
    <m/>
    <x v="28"/>
    <m/>
    <x v="1"/>
    <m/>
    <s v="DECLARAR COMO NO PRESENTADA"/>
    <m/>
    <m/>
    <m/>
    <m/>
    <m/>
    <m/>
    <m/>
    <m/>
    <m/>
    <m/>
    <m/>
    <m/>
    <m/>
    <m/>
    <m/>
    <m/>
    <m/>
    <m/>
    <m/>
  </r>
  <r>
    <n v="709"/>
    <x v="708"/>
    <s v="00035580-2023"/>
    <s v="OCTUBRE"/>
    <d v="2023-10-06T00:00:00"/>
    <d v="2023-10-06T00:00:00"/>
    <m/>
    <s v=""/>
    <s v=""/>
    <s v=""/>
    <s v="Artículo 1.- Modificar la autorización del plan de trabajo denominado: “Monitoreo Hidrobiológico en el Proyecto de Exploración Yumpag Carama”, otorgada mediante Resolución Directoral N° 00692-2021- PRODUCE/DGPCHDI de fecha 14 de octubre del 2021, a favor de la empresa COMPAÑIA DE MINAS BUENAVENTURA S.A.A., en los extremos referidos a la metodología al incluir el estudio de necton (peces) y al plazo para su ejecución, esto es, ampliándolo hasta el 20 de octubre de 2026"/>
    <s v="DECHDI"/>
    <m/>
    <m/>
    <m/>
    <x v="7"/>
    <s v="Modificacion únicamente  en los extremos referidos a la metodología"/>
    <x v="1"/>
    <m/>
    <m/>
    <m/>
    <m/>
    <m/>
    <s v="X"/>
    <m/>
    <m/>
    <m/>
    <m/>
    <m/>
    <m/>
    <m/>
    <m/>
    <m/>
    <m/>
    <m/>
    <m/>
    <m/>
    <m/>
    <m/>
  </r>
  <r>
    <n v="710"/>
    <x v="709"/>
    <s v="00036755-2023"/>
    <s v="OCTUBRE"/>
    <d v="2023-10-06T00:00:00"/>
    <d v="2023-10-06T00:00:00"/>
    <m/>
    <s v=""/>
    <s v=""/>
    <s v=""/>
    <s v="Otorgar a la Empresa Regional de Servicio Público de Electricidad del Oriente, autorización para realizar las actividades de colecta de recursos hidrobiológicos "/>
    <s v="DECHDI"/>
    <m/>
    <m/>
    <m/>
    <x v="0"/>
    <m/>
    <x v="0"/>
    <m/>
    <m/>
    <m/>
    <m/>
    <m/>
    <s v="X"/>
    <m/>
    <m/>
    <m/>
    <m/>
    <m/>
    <m/>
    <m/>
    <m/>
    <m/>
    <m/>
    <m/>
    <m/>
    <m/>
    <m/>
    <m/>
  </r>
  <r>
    <n v="711"/>
    <x v="710"/>
    <s v="00060172-2023"/>
    <s v="OCTUBRE"/>
    <d v="2023-10-06T00:00:00"/>
    <d v="2023-10-06T00:00:00"/>
    <n v="3871"/>
    <s v="MI CARMENCITA I"/>
    <s v="PT-03871-CM"/>
    <s v="DESEMBARCADERO PESQUERO MULTIPROPOSITO JUAN PABLO SOCIEDAD ANONIMA CERRADA"/>
    <s v="Declarar Improcedente la solicitud de aprobación del cambio de titular del permiso de pesca para operar la embarcación pesquera MI CARMENCITA I con matrícula PT-03871-CM y 24.43 m3 de capacidad de bodega, para la extracción de los recursos Anchoveta y otros recursos hidrobiológicos con destino al consumo humano directo; presentada por la empresa CONSORCIO MUZA S.A.C. mediante escrito con registro N° 00060172-2023"/>
    <s v="DECHDI"/>
    <m/>
    <m/>
    <m/>
    <x v="1"/>
    <m/>
    <x v="1"/>
    <s v=" - "/>
    <s v="DECLARAR IMPROCEDENTE"/>
    <m/>
    <m/>
    <s v="X"/>
    <m/>
    <m/>
    <m/>
    <m/>
    <m/>
    <m/>
    <m/>
    <m/>
    <m/>
    <m/>
    <m/>
    <m/>
    <m/>
    <m/>
    <m/>
    <m/>
  </r>
  <r>
    <n v="712"/>
    <x v="711"/>
    <s v="00057625-2023"/>
    <s v="OCTUBRE"/>
    <d v="2023-10-06T00:00:00"/>
    <d v="2023-10-06T00:00:00"/>
    <m/>
    <s v=""/>
    <s v=""/>
    <s v=""/>
    <s v="Declarar en abandono el procedimiento de solicitud de ampliación de plazo de autorización de incremento de flota por sustitución de la embarcación pesquera CHAVELITA presentada por los señores TOMAS AQUILINO PAZO LLENQUE y MARIA FRANCISCA LLENQUE DE PAZO "/>
    <s v="DECHDI"/>
    <m/>
    <m/>
    <m/>
    <x v="10"/>
    <m/>
    <x v="0"/>
    <m/>
    <m/>
    <m/>
    <m/>
    <s v="X"/>
    <m/>
    <m/>
    <m/>
    <m/>
    <m/>
    <m/>
    <m/>
    <m/>
    <m/>
    <m/>
    <m/>
    <m/>
    <m/>
    <m/>
    <m/>
    <m/>
  </r>
  <r>
    <n v="713"/>
    <x v="712"/>
    <s v="00036470-2023"/>
    <s v="OCTUBRE"/>
    <d v="2023-10-06T00:00:00"/>
    <d v="2023-10-06T00:00:00"/>
    <m/>
    <s v=""/>
    <s v=""/>
    <s v=""/>
    <s v="Otorgar a la Empresa Regional de Servicio Público de Electricidad del Oriente S.A., autorización para realizar las actividades de colecta de recursos hidrobiológicos "/>
    <s v="DECHDI"/>
    <m/>
    <m/>
    <m/>
    <x v="0"/>
    <m/>
    <x v="0"/>
    <m/>
    <m/>
    <m/>
    <m/>
    <m/>
    <s v="X"/>
    <m/>
    <m/>
    <m/>
    <m/>
    <m/>
    <m/>
    <m/>
    <m/>
    <m/>
    <m/>
    <m/>
    <m/>
    <m/>
    <m/>
    <m/>
  </r>
  <r>
    <n v="714"/>
    <x v="713"/>
    <s v="00036716-2023"/>
    <s v="OCTUBRE"/>
    <d v="2023-10-06T00:00:00"/>
    <d v="2023-10-06T00:00:00"/>
    <n v="43278"/>
    <s v="DON ROBERTH"/>
    <s v="PT-43278-PM"/>
    <s v="ALVAREZ DE PANTA LUISA ;PANTA IPANAQUE ARTEMIO ;PANTA IPANAQUE MIGUEL ;PANTA IPANAQUE VENANCIO ;PANTA IPANAQUE VICENTE ;RUIZ DE PANTA SANTOS EMERENCIANA ;TUME PANTA FELICITA"/>
    <s v="Declarar improcedente la solicitud de cambio de titular del permiso de pesca para operar la embarcación pesquera DON ROBERTH con matrícula PT-43278-PM y 72.06 m³ de capacidad de bodega"/>
    <s v="DECHDI"/>
    <m/>
    <m/>
    <m/>
    <x v="1"/>
    <m/>
    <x v="1"/>
    <s v=" - "/>
    <s v="DECLARAR IMPROCEDENTE"/>
    <m/>
    <m/>
    <s v="X"/>
    <m/>
    <m/>
    <m/>
    <m/>
    <m/>
    <m/>
    <m/>
    <m/>
    <m/>
    <m/>
    <m/>
    <m/>
    <m/>
    <m/>
    <m/>
    <m/>
  </r>
  <r>
    <n v="715"/>
    <x v="714"/>
    <s v="00050947-2023"/>
    <s v="OCTUBRE"/>
    <d v="2023-10-11T00:00:00"/>
    <d v="2023-10-11T00:00:00"/>
    <m/>
    <s v=""/>
    <s v=""/>
    <s v=""/>
    <s v="Declarar como NO PRESENTADA la solicitud de autorización para realizar las actividades de colecta de recursos hidrobiológicos conforme al plan de trabajo denominado: “Evaluación Biológica para la Declaración de Impacto Ambiental del Proyecto Central Hidroeléctrica Roca Grande"/>
    <s v="DECHDI"/>
    <m/>
    <m/>
    <m/>
    <x v="0"/>
    <m/>
    <x v="1"/>
    <m/>
    <s v="DECLARAR COMO NO PRESENTADA"/>
    <m/>
    <m/>
    <m/>
    <s v="X"/>
    <m/>
    <m/>
    <m/>
    <m/>
    <m/>
    <m/>
    <m/>
    <m/>
    <m/>
    <m/>
    <m/>
    <m/>
    <m/>
    <m/>
    <m/>
  </r>
  <r>
    <n v="716"/>
    <x v="715"/>
    <s v="00045308-2023"/>
    <s v="OCTUBRE"/>
    <d v="2023-10-11T00:00:00"/>
    <d v="2023-10-11T00:00:00"/>
    <m/>
    <s v=""/>
    <s v=""/>
    <s v=""/>
    <s v="Artículo 1.- Modificar la autorización del plan de trabajo denominado: “Evaluación Hidrobiológica para la Línea base de la Segunda Modificación del Estudio de Impacto Ambiental (MEIA) del “Proyecto Línea de Transmisión 220 kV Machupicchu – Quencoro – Onocora Tintaya y Subestaciones Asociadas”, otorgada mediante Resolución Directoral N° 00030-2023-PRODUCE/DGPCHDI de fecha 11 de enero de 2023, a favor de la empresa ATN 3 S.A., en los extremos referidos al plazo para su ejecución, esto es, ampliándolo hasta el 13 de enero del 2025, y a la circunscripción territorial para su ejecución conforme al detalle siguiente:"/>
    <s v="DECHDI"/>
    <m/>
    <m/>
    <m/>
    <x v="7"/>
    <s v="Modificacion únicamente en el extremo referido a la circunscripción territorial,"/>
    <x v="1"/>
    <m/>
    <m/>
    <m/>
    <m/>
    <m/>
    <s v="X"/>
    <m/>
    <m/>
    <m/>
    <m/>
    <m/>
    <m/>
    <m/>
    <m/>
    <m/>
    <m/>
    <m/>
    <m/>
    <m/>
    <m/>
    <m/>
  </r>
  <r>
    <n v="717"/>
    <x v="716"/>
    <s v="00071891-2023"/>
    <s v="OCTUBRE"/>
    <d v="2023-10-11T00:00:00"/>
    <d v="2023-10-11T00:00:00"/>
    <d v="1906-03-28T00:00:00"/>
    <s v="CRUZ DEL SUR III"/>
    <s v="PL-2279-CM"/>
    <s v="LOBOS MARINOS S.A.C."/>
    <s v="Aceptar la renuncia formulada por la empresa LOBOS MARINOS S.A.C. a la autorización de incremento de flota para construir una nueva embarcación pesquera de 73.95 m³ de capacidad de bodega, vía sustitución de la embarcación pesquera no siniestrada CRUZ DEL SUR III con matrícula PL-2279-PM y 73.95 m³ de capacidad de bodega"/>
    <s v="DECHDI"/>
    <m/>
    <m/>
    <m/>
    <x v="9"/>
    <s v="Construcción Por sustitución"/>
    <x v="1"/>
    <m/>
    <s v="ACEPTAR RENUNCIA"/>
    <m/>
    <m/>
    <s v="X"/>
    <m/>
    <m/>
    <m/>
    <m/>
    <m/>
    <m/>
    <m/>
    <m/>
    <m/>
    <m/>
    <m/>
    <m/>
    <m/>
    <m/>
    <m/>
    <m/>
  </r>
  <r>
    <n v="718"/>
    <x v="717"/>
    <s v="00061286-2023"/>
    <s v="OCTUBRE"/>
    <d v="2023-10-11T00:00:00"/>
    <d v="2023-10-11T00:00:00"/>
    <m/>
    <s v=""/>
    <s v=""/>
    <s v=""/>
    <s v="Otorgar a la empresa COMPAÑIA DE MINAS BUENAVENTURA S.A.A., autorización para realizar las actividades de colecta de recursos hidrobiológicos conforme al plan de trabajo denominado: “Evaluación complementaria para la Línea Base Hidrobiológica para la Modificación del Estudio de Impacto Ambiental de la Unidad Minera Julcani”"/>
    <s v="DECHDI"/>
    <m/>
    <m/>
    <m/>
    <x v="0"/>
    <m/>
    <x v="0"/>
    <m/>
    <m/>
    <m/>
    <m/>
    <m/>
    <s v="X"/>
    <m/>
    <m/>
    <m/>
    <m/>
    <m/>
    <m/>
    <m/>
    <m/>
    <m/>
    <m/>
    <m/>
    <m/>
    <m/>
    <m/>
    <m/>
  </r>
  <r>
    <n v="719"/>
    <x v="718"/>
    <s v="00066722-2023"/>
    <s v="OCTUBRE"/>
    <d v="2023-10-11T00:00:00"/>
    <d v="2023-10-11T00:00:00"/>
    <n v="21720"/>
    <s v="DON PEDRO"/>
    <s v="CE-21720-CM"/>
    <s v="PESQUERA CALYPSO S.A.C."/>
    <s v="Artículo 1.- Aprobar a favor de la empresa PESQUERA CALYPSO S.A.C., el cambio de titular del permiso de pesca para operar la embarcación pesquera de menor escala DON PEDRO con matrícula CE-21720-CM y 24.12 m3 de capacidad de bodega, para la extracción de los recursos Anchoveta, Jurel, Caballa, Lisa, Cachema, Bonito, Perico, Barrilete, Cojinova, Congrio, Lorna, Corvina, Chiri/Palometa, Atún, Tollo, Pámpano, Robalo, Suco, Centolla, Cabrilla, Bereche y Sierra con destino al consumo humano directo. _x000a_Artículo 2.- Dejar sin efecto la titularidad del permiso de pesca otorgada a favor de la empresa INVERSIONES PESQUERAS LIGURIA S.A.C., a través de la Resolución Directoral N° 00167-2020- PRODUCE/DGPCHDI, para operar la embarcación pesquera de menor escala DON PEDRO con matrícula CE-21720-CM y 24.12 m3 de capacidad de bodega. _x000a_Artículo 3.- Excluir a la empresa INVERSIONES PESQUERAS LIGURIA S.A.C. de los listados a que se refiere el artículo 14 del Reglamento de la Ley General de Pesca; y, del Anexo I de la Resolución Ministerial N° 346-2011-PRODUCE, a fin de incluir en su lugar a la empresa PESQUERA CALYPSO S.A.C., como titular del permiso de pesca para operar la embarcación pesquera de menor escala DON PEDRO con matrícula CE-21720-CM. _x000a_Artículo 4.- Incluir a la empresa PESQUERA CALYPSO S.A.C., como titular del permiso de pesca para operar la embarcación pesquera de menor escala DON PEDRO con matrícula CE-21720-CM y 24.12 m3 de capacidad de bodega, en el Registro Nacional de Embarcaciones Pesqueras para Consumo Humano Directo a que se refiere el artículo 7 del Reglamento de Ordenamiento Pesquero del Recurso Anchoveta para Consumo Humano Directo. _x000a_Artículo 5.- Remitir copia de la presente resolución,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s v="MENOR ESCALA"/>
    <x v="1"/>
    <m/>
    <x v="0"/>
    <s v=" - "/>
    <m/>
    <m/>
    <m/>
    <s v="X"/>
    <m/>
    <s v="X"/>
    <m/>
    <m/>
    <m/>
    <m/>
    <m/>
    <m/>
    <m/>
    <m/>
    <m/>
    <m/>
    <m/>
    <m/>
    <m/>
    <m/>
  </r>
  <r>
    <n v="720"/>
    <x v="719"/>
    <s v="00066119-2023"/>
    <s v="OCTUBRE"/>
    <d v="2023-10-11T00:00:00"/>
    <d v="2023-10-11T00:00:00"/>
    <m/>
    <s v=""/>
    <s v=""/>
    <s v=""/>
    <s v="Artículo 1.- Modificar la autorización del plan de trabajo denominado: “PLAN DE TRABAJO PARA LA AUTORIZACIÓN DE COLECTA DE RECURSOS HIDROBIOLÓGICOS PARA EL LEVANTAMIENTO DE LÍNEA DE BASE PARA EL ESTUDIO DE IMPACTO AMBIENTAL DETALLADO DEL PROYECTO &quot;NUEVA CARRETERA CENTRAL DANIEL ALCIDES CARRIÓN (CDACNCC)”, otorgada mediante Resolución Directoral N° 00528-2023-PRODUCE/DGPCHDI de fecha 04 de julio del 2023, a favor del PROYECTO ESPECIAL DE INFRAESTRUCTURA DE TRANSPORTE NACIONAL - PROVIAS NACIONAL, en el extremo referido a la circunscripción territorial para su ejecución conforme al detalle propuesto en anexo, que forma parte integrante de la presente Resolución Directoral."/>
    <s v="DECHDI"/>
    <m/>
    <m/>
    <m/>
    <x v="7"/>
    <s v="Modificar la autorización del plan de trabajo en el extremo referido a la circunscripción territorial "/>
    <x v="1"/>
    <m/>
    <m/>
    <m/>
    <m/>
    <m/>
    <s v="X"/>
    <m/>
    <m/>
    <m/>
    <m/>
    <m/>
    <m/>
    <m/>
    <m/>
    <m/>
    <m/>
    <m/>
    <m/>
    <m/>
    <m/>
    <m/>
  </r>
  <r>
    <n v="721"/>
    <x v="720"/>
    <s v="00066724-2023"/>
    <s v="OCTUBRE"/>
    <d v="2023-10-12T00:00:00"/>
    <d v="2023-10-12T00:00:00"/>
    <n v="28543"/>
    <s v="DON GE"/>
    <s v="PL-28543-CM"/>
    <s v="PESQUERA CALYPSO S.A.C"/>
    <s v="Artículo 1.- Aprobar a favor de la empresa PESQUERA CALYPSO S.A.C. el cambio de titular del permiso de pesca para operar la embarcación pesquera de menor escala DON GE con matrícula PL-28543-CM y 32.39 m3 de capacidad de bodega, para la extracción de los recursos Anchoveta, Jurel, Caballa, Lisa, Cachema Bonito, Perico, Barrilete, Cojinova, Congrio, Lorna, Corvina, Chiri-Palometa, Atún, Tollo, Pámpano, Robalo, Suco, Centolla, Cabrilla, Bereche y Sierra con destino al consumo humano directo. _x000a_Artículo 2.- Dejar sin efecto la titularidad del permiso de pesca otorgada a favor de los señores INVERSIONES PESQUERAS LIGURIA S.A.C., a través de la Resolución Directoral N° 00812-2019-PRODUCE/DGPCHDI, para operar la embarcación pesquera DON GE con matrícula PL-28543-CM y 32.39 m3 de capacidad de bodega._x000a_Artículo 3.- Excluir a la empresa INVERSIONES PESQUERAS LIGURIA S.A.C. de los listados a que se refiere el artículo 14 del Reglamento de la Ley General de Pesca; y, el Anexo I de la Resolución Ministerial N° 346-2011-PRODUCE, a fin de incluir en su lugar a la empresa PESQUERA CALYPSO S.A.C., como titular del permiso de pesca para operar la embarcación pesquera DON GE con matrícula PL-28543-CM._x000a_Artículo 4.- Incluir a la empresa PESQUERA CALYPSO S.A.C., como titular del permiso de pesca para operar la embarcación pesquera de menor escala DON GE con matrícula PL-28543-CM y 32.39 m3 de capacidad de bodega, en el Registro Nacional de Embarcaciones Pesqueras para Consumo Humano Directo a que se refiere el artículo 7 del Reglamento de Ordenamiento Pesquero del Recurso Anchoveta para Consumo Humano Directo.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s v="MENOR ESCALA"/>
    <x v="1"/>
    <m/>
    <x v="0"/>
    <s v=" - "/>
    <m/>
    <m/>
    <m/>
    <s v="X"/>
    <m/>
    <m/>
    <m/>
    <m/>
    <m/>
    <m/>
    <m/>
    <m/>
    <m/>
    <m/>
    <m/>
    <m/>
    <m/>
    <m/>
    <m/>
    <m/>
  </r>
  <r>
    <n v="722"/>
    <x v="721"/>
    <s v="00045291-2023"/>
    <s v="OCTUBRE"/>
    <d v="2023-10-13T00:00:00"/>
    <d v="2023-10-13T00:00:00"/>
    <m/>
    <s v=""/>
    <s v=""/>
    <s v=""/>
    <s v="Otorgar a la empresa MINERA YANACOCHA S.R.L., autorización para realizar las actividades de colecta de recursos hidrobiológicos conforme al plan de trabajo denominado: “Elaboración de la Línea Base Hidrobiológica de la III Modificación del Estudio de Impacto Ambiental de la Unidad Minera Yanacocha”"/>
    <s v="DECHDI"/>
    <m/>
    <m/>
    <m/>
    <x v="0"/>
    <m/>
    <x v="0"/>
    <m/>
    <m/>
    <m/>
    <m/>
    <m/>
    <s v="X"/>
    <m/>
    <m/>
    <m/>
    <m/>
    <m/>
    <m/>
    <m/>
    <m/>
    <m/>
    <m/>
    <m/>
    <m/>
    <m/>
    <m/>
    <m/>
  </r>
  <r>
    <n v="723"/>
    <x v="722"/>
    <s v="00038549-2023"/>
    <s v="OCTUBRE"/>
    <d v="2023-10-13T00:00:00"/>
    <d v="2023-10-13T00:00:00"/>
    <m/>
    <s v=""/>
    <s v=""/>
    <s v=""/>
    <s v="Aceptar el desistimiento presentado por PROVIAS DESCENTRALIZADO, al procedimiento de autorización de actividades de colecta de recursos hidrobiológicos para el levantamiento de línea de base de estudios ambientales e instrumentos de gestión ambiental complementarios"/>
    <s v="DECHDI"/>
    <m/>
    <m/>
    <m/>
    <x v="0"/>
    <m/>
    <x v="1"/>
    <m/>
    <s v="ACEPTAR DESISTIMIENTO"/>
    <m/>
    <m/>
    <m/>
    <s v="X"/>
    <m/>
    <m/>
    <m/>
    <m/>
    <m/>
    <m/>
    <m/>
    <m/>
    <m/>
    <m/>
    <m/>
    <m/>
    <m/>
    <m/>
    <m/>
  </r>
  <r>
    <n v="724"/>
    <x v="723"/>
    <s v="00049093-2023"/>
    <s v="OCTUBRE"/>
    <d v="2023-10-13T00:00:00"/>
    <d v="2023-10-13T00:00:00"/>
    <n v="27252"/>
    <s v="MARIA MARTINA"/>
    <s v="PL-27252-CM"/>
    <s v="EMPRESA PESQUERA LYBKA S.A.C"/>
    <s v="Artículo 1.- Dejar sin efecto el artículo 4 de la Resolución Directoral N° 593-2017-PRODUCE/DGPCHDI, que dispuso determinado condicionamiento a la vigencia del permiso de pesca de menor escala otorgado a través del artículo 1 de dicha resolución, para operar la embarcación pesquera MARIA MARTINA con matrícula PL-27252-CM, por los fundamentos expuestos en la parte considerativa de la presente resolución directoral. _x000a_Artículo 2.- Aprobar a favor de la EMPRESA PESQUERA LYBKA S.A.C. el cambio de titular del permiso de pesca para operar la embarcación pesquera de menor escala MARIA MARTINA con matrícula PL-27252-CM y 31.36 m3 de capacidad de bodega, para la extracción de los recursos Anchoveta (Engraulis ringens y Anchoa nasus), Atún aleta amarilla (Thunnus albacares), Atún de ojo grande (Thunnus obesus), Atún aleta azul (Thunnus spp), Albacora (Thunnus alalunga), Barrilete (Katsuwonus pelamis), Barrilete negro (Auxis rochei/thazard), Pez espada (Xiphias gladius), Perico o Dorado (Coryphaena hippurus), Pez Volador (Hirundichthys rondeletii), Cazón (Cacharhinus spp), Tiburón Azul (Prionace glauca) Tiburón bonito (Isurus oxrinchus), Tiburón martillo (Sphyma zygaena), Tiburón gato (Heterodontus quoyi), Tiburón zorro (Alopias vulnipus), Tiburón de aleta (Galeorhinus zyopferus), Jurel (Trachurus murphii), Caballa (Scomber japonicus peru anus), Pota (Dosidicus gigas), Falso volador (Prionotus stephanophrys), Tollo (Mustelus spp), Cachema (Cynoscion analis), Cabrilla (Paralabrax humeralis), Pejerrey (Odonteshes regia regia), Lisa (Mugil cephalus), Lorna (Sciaena deliciosa), Cojinova (Seriolella violácea), Corvina (Cilus gilberti), Bonito (Sarda chiliensis chiliensis) y Lenguado (Paralichtys adspersus) con destino al consumo humano directo. _x000a_Artículo 3.- Dejar sin efecto la titularidad del permiso de pesca otorgada a favor del señor VICTOR NUNTON IMAN, a través de la Resolución Directoral N° 330-2013-PRODUCE/DGCHD, adecuado mediante la Resolución Directoral N° 593-2017-PRODUCE/DGPCHDI, para operar la embarcación pesquera MARIA MARTINA con matrícula PL-27252-CM y 31.36 m3 de capacidad de bodega._x000a_Artículo 4.- Excluir al señor VICTOR NUNTON IMAN de los listados a que se refiere el artículo 14 del Reglamento de la Ley General de Pesca; y, el Anexo I de la Resolución Ministerial N° 346-2011-PRODUCE, a fin de incluir en su lugar a la EMPRESA PESQUERA LYBKA S.A.C., como titular del permiso de pesca para operar la embarcación pesquera MARIA MARTINA con matrícula PL-27252-CM._x000a_Artículo 5.- Incluir a la EMPRESA PESQUERA LYBKA S.A.C., como titular del permiso de pesca para operar la embarcación pesquera de menor escala MARIA MARTINA con matrícula PL-27252-CM, en el Registro Nacional de Embarcaciones Pesqueras para Consumo Humano Directo a que se refiere el artículo 7 del Reglamento de Ordenamiento Pesquero del Recurso Anchoveta para Consumo Humano Directo.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s v="DECHDI"/>
    <m/>
    <m/>
    <s v="MENOR ESCALA"/>
    <x v="1"/>
    <m/>
    <x v="0"/>
    <s v=" - "/>
    <m/>
    <m/>
    <m/>
    <s v="X"/>
    <m/>
    <m/>
    <m/>
    <m/>
    <m/>
    <m/>
    <m/>
    <m/>
    <m/>
    <m/>
    <m/>
    <m/>
    <m/>
    <m/>
    <m/>
    <m/>
  </r>
  <r>
    <n v="725"/>
    <x v="724"/>
    <s v="00072816-2023"/>
    <s v="OCTUBRE"/>
    <d v="2023-10-13T00:00:00"/>
    <d v="2023-10-13T00:00:00"/>
    <m/>
    <s v=""/>
    <s v=""/>
    <s v=""/>
    <s v="Declarar que la solicitud de ampliación del plazo para la ejecución de la autorización de incremento de flota dispuesta mediante Resolución Directoral Nº 00242-2022-PRODUCE/DGPCHDI, a favor de la EMPRESA PESQUERO CUSTODIO S.C.R.L., ha sido aprobada automáticamente."/>
    <s v="DECHDI"/>
    <m/>
    <m/>
    <m/>
    <x v="10"/>
    <m/>
    <x v="0"/>
    <m/>
    <m/>
    <m/>
    <m/>
    <s v="X"/>
    <m/>
    <m/>
    <m/>
    <m/>
    <m/>
    <m/>
    <m/>
    <m/>
    <m/>
    <m/>
    <m/>
    <m/>
    <m/>
    <m/>
    <m/>
    <m/>
  </r>
  <r>
    <n v="726"/>
    <x v="725"/>
    <s v="00046207-2023"/>
    <s v="OCTUBRE"/>
    <d v="2023-10-16T00:00:00"/>
    <d v="2023-10-16T00:00:00"/>
    <m/>
    <s v=""/>
    <s v=""/>
    <s v=""/>
    <s v="Otorgar a la Compañía Minera Poderosa S.A., autorización para realizar las actividades de colecta de recursos hidrobiológicos conforme al plan de trabajo denominado: “Línea Base Hidrobiológica para la Modificación del Estudio de Impacto Ambiental Integrado de la Unidad de Producción Santa María (2MEIA-I UP Santa María)”, "/>
    <s v="DECHDI"/>
    <m/>
    <m/>
    <m/>
    <x v="0"/>
    <m/>
    <x v="0"/>
    <m/>
    <m/>
    <m/>
    <m/>
    <m/>
    <s v="X"/>
    <m/>
    <s v="X"/>
    <m/>
    <m/>
    <m/>
    <m/>
    <m/>
    <m/>
    <m/>
    <m/>
    <m/>
    <m/>
    <m/>
    <m/>
    <m/>
  </r>
  <r>
    <n v="727"/>
    <x v="726"/>
    <s v="00074407-2023"/>
    <s v="OCTUBRE"/>
    <d v="2023-10-16T00:00:00"/>
    <d v="2023-10-16T00:00:00"/>
    <d v="1937-07-25T00:00:00"/>
    <s v="NUEVA OFELITA"/>
    <s v="CO-13721-PM"/>
    <s v="AUSTRAL GROUP S.A.A"/>
    <s v="Dejar sin efecto el artículo 8 de la Resolución Directoral N° 00650-2023-PRODUCE/DGPCHDI de fecha 31 de agosto de 2022, que dispuso determinado condicionamiento a la vigencia del permiso de pesca otorgado en el artículo 1 de dicha resolución a favor de la empresa CFG INVESTMENT S.A.C., para operar la embarcación pesquera ANDES 31 con matrícula CO-13721-PM, de 347.81 m³ de capacidad de bodega"/>
    <s v="DECHDI"/>
    <m/>
    <m/>
    <m/>
    <x v="7"/>
    <s v="DEJAR SIN EFECTO CONDICIONAMIENTO"/>
    <x v="1"/>
    <m/>
    <m/>
    <m/>
    <m/>
    <s v="X"/>
    <m/>
    <m/>
    <m/>
    <m/>
    <m/>
    <m/>
    <m/>
    <m/>
    <m/>
    <m/>
    <m/>
    <m/>
    <m/>
    <m/>
    <m/>
    <m/>
  </r>
  <r>
    <n v="728"/>
    <x v="727"/>
    <s v="00040447-2023"/>
    <s v="OCTUBRE"/>
    <d v="2023-10-17T00:00:00"/>
    <d v="2023-10-17T00:00:00"/>
    <m/>
    <s v=""/>
    <s v=""/>
    <s v=""/>
    <s v="En estricto cumplimiento del mandato judicial contenido en la Resolución N° 1 del 15 de agosto de 2023 expedida por el Juez del Tercer Juzgado Especializado en lo Contencioso Administrativo de la Corte Superior de Justicia de Lima, corresponde suspender provisionalmente los efectos jurídicos de los siguientes actos administrativos: (i) La Resolución Directoral N° 314-2005-PRODUCE/DNEPP del 31 de octubre de 2005; (ii) la Resolución Directoral N° 435-2009-PRODUCE/DGEPP del 15 de junio de 2009; y, "/>
    <s v="DECHDI"/>
    <m/>
    <m/>
    <m/>
    <x v="7"/>
    <s v="JUDICIAL"/>
    <x v="1"/>
    <m/>
    <m/>
    <m/>
    <m/>
    <s v="X"/>
    <m/>
    <m/>
    <m/>
    <m/>
    <m/>
    <m/>
    <m/>
    <m/>
    <m/>
    <m/>
    <m/>
    <m/>
    <m/>
    <m/>
    <m/>
    <m/>
  </r>
  <r>
    <n v="729"/>
    <x v="728"/>
    <s v="00043314-2023"/>
    <s v="OCTUBRE"/>
    <d v="2023-10-18T00:00:00"/>
    <d v="2023-10-18T00:00:00"/>
    <n v="3030"/>
    <s v="CRISTO SALVADOR"/>
    <s v="PL-3030-CM"/>
    <s v="VICTOR YOMI OROSCO NUNTON"/>
    <s v="Artículo 1.- Aprobar a favor del señor VICTOR YOMI OROSCO NUNTON, el cambio de titular del permiso de pesca para operar la embarcación pesquera CRISTO SALVADOR con matrícula PL-3030-CM y 105.09 m3 de capacidad de bodega, para la extracción del recurso Anchoveta con destino al consumo humano directo e indirecto y del recurso Sardina con destino al consumo humano 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CRISTO SALVADOR con matrícula PL-3030-CM y 105.09 m3 de capacidad de bodega, deberán cumplir las disposiciones normativas vigentes en lo correspondiente al desarrollo de las actividades pesqueras previas a su procesamiento. _x000a_Artículo 3.- Dejar sin efecto la titularidad del permiso de pesca otorgada a favor de la empresa GROUP VIOLETA S.A.C., a través de la Resolución Directoral RD. N° 117-2018-PRODUCE/DGPCHDI, para operar la embarcación pesquera CRISTO SALVADOR con matrícula PL-3030-CM._x000a_Artículo 4.- Excluir a la empresa GROUP VIOLETA S.A.C., de los listados a que se refiere el artículo 14 del Reglamento de la Ley General de Pesca; y, el Anexo II de la Resolución Ministerial Nº 347-2011-PRODUCE, a fin de incluir en su lugar al señor VICTOR YOMI OROSCO NUNTON, como titular del permiso de pesca para operar la embarcación pesquera CRISTO SALVADOR con matrícula PL-3030-CM. _x000a_Artículo 5.- En mérito al cambio de titularidad a que se refiere el artículo 1 de la presente resolución directoral, el señor VICTOR YOMI OROSCO NUNTON, en cuanto a los recursos Anchoveta y Sardina con destino al consumo humano directo, comprendidos en el permiso de pesca para operar la embarcación pesquera CRISTO SALVADOR 3 con matrícula PL-3030-CM, deberá tener en consideración que no podrán realizar actividades extractivas de dichos recursos en concordancia con lo dispuesto en el Reglamento de Ordenamiento Pesquero del Recurso Anchoveta para Consumo Humano Directo, el segundo párrafo del artículo 9 de la Ley General de Pesca y la Resolución Ministerial Nº 781-97-PE, según corresponde.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m/>
    <x v="0"/>
    <s v=" - "/>
    <m/>
    <m/>
    <m/>
    <s v="X"/>
    <m/>
    <m/>
    <m/>
    <m/>
    <m/>
    <m/>
    <m/>
    <m/>
    <m/>
    <m/>
    <m/>
    <m/>
    <m/>
    <m/>
    <m/>
    <m/>
  </r>
  <r>
    <n v="730"/>
    <x v="729"/>
    <s v="00077330-2022"/>
    <s v="OCTUBRE"/>
    <d v="2023-10-18T00:00:00"/>
    <d v="2023-10-18T00:00:00"/>
    <m/>
    <s v=""/>
    <s v=""/>
    <s v=""/>
    <s v="Artículo 1.- MODIFICAR la licencia de operación otorgada a favor de la empresa PESQUERA DIAMANTE S.A., mediante Resolución Directoral N° 059-99-PE/DNPP, modificada por las Resoluciones Directorales N° 226-2002-PE/DNEPP, N° 176-2006-PRODUCE/DGEPP, N° 245-2012-PRODUCE/DGEPP y N° 605- 2017-PRODUCE/DGPCHDI, en el extremo referido al aumento de la capacidad instalada de la planta de harina de pescado de alto contenido proteínico, consignándose 205 t/h como nueva capacidad de procesamiento en mérito a la ejecución de la autorización para el aumento de capacidad contenida en la Resolución Directoral Nº 00600-2020-PRODUCE/DGPCHDI, ampliada con Resolución Directoral Nº 00110-2022-PRODUCE/DGPCHDI, realizada en el establecimiento industrial pesquero ubicado en la Av. Prolongación Centenario N° 1956, Provincia Constitucional del Callao."/>
    <s v="DPCHDI"/>
    <m/>
    <m/>
    <m/>
    <x v="24"/>
    <s v="MODIFICAR la licencia de operación, en el extremo referido al aumento de capacidad instalada de la planta de congelado de productos hidrobiológicos"/>
    <x v="0"/>
    <m/>
    <m/>
    <m/>
    <m/>
    <m/>
    <m/>
    <s v="X"/>
    <m/>
    <s v="X"/>
    <m/>
    <m/>
    <m/>
    <m/>
    <m/>
    <m/>
    <m/>
    <m/>
    <m/>
    <m/>
    <m/>
    <m/>
  </r>
  <r>
    <n v="731"/>
    <x v="730"/>
    <s v="00068719-2023"/>
    <s v="OCTUBRE"/>
    <d v="2023-10-18T00:00:00"/>
    <d v="2023-10-18T00:00:00"/>
    <n v="4334"/>
    <s v="MI ALBERTO II"/>
    <s v="PL-4334-CM"/>
    <s v="JAN ALBERTO SANCHEZ JACINTO"/>
    <s v="Artículo 1.- Aprobar a favor del señor JAN ALBERTO SANCHEZ JACINTO el cambio de titular del permiso de pesca para operar la embarcación pesquera MI ALBERTO II con matrícula PL-4334-CM y 33.50 m3 de capacidad de bodega, para la extracción de los recursos de Sardina con destino al consumo humano directo y el recurso de Anchovet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Dejar sin efecto la titularidad del permiso de pesca otorgada a favor de los señores JAN ALBERTO SANCHEZ JACINTO y la señora MAHER NICOLAZA SANCHEZ JACINTO DE UCHOFEN, a través de la Resolución Directoral N° 00812-2019-PRODUCE/DGPCHDI, para operar la embarcación pesquera MI ALBERTO II con matrícula PL-4334- CM y 33.50 m3 de capacidad de bodega. _x000a_Artículo 3.- Excluir a los señores JAN ALBERTO SANCHEZ JACINTO y la señora MAHER NICOLAZA SANCHEZ JACINTO DE UCHOFEN de los listados a que se refiere el artículo 14 del Reglamento de la Ley General de Pesca; y, el Anexo I de la Resolución Ministerial N° 346-2011-PRODUCE, a fin de incluir en su lugar al señor JAN ALBERTO SANCHEZ JACINTO, como titular del permiso de pesca para operar la embarcación pesquera MI ALBERTO II con matrícula PL-4334-CM. _x000a_Artículo 4.- En mérito al cambio de titularidad a que se refiere el artículo 1 de la presente resolución directoral, el señor JAN ALBERTO SANCHEZ JACINTO, en cuanto al recurso Sardina con destino al consumo humano directo comprendido en el permiso de pesca para operar la embarcación pesquera MI ALBERTO II con matrícula PL4334-CM, deberá tener en consideración lo establecido en la Resolución Ministerial Nº 781-97-PE.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m/>
    <x v="0"/>
    <s v=" - "/>
    <m/>
    <m/>
    <m/>
    <s v="X"/>
    <m/>
    <m/>
    <m/>
    <m/>
    <m/>
    <m/>
    <m/>
    <m/>
    <m/>
    <m/>
    <m/>
    <m/>
    <m/>
    <m/>
    <m/>
    <m/>
  </r>
  <r>
    <n v="732"/>
    <x v="731"/>
    <s v="00047087-2023"/>
    <s v="OCTUBRE"/>
    <d v="2023-10-18T00:00:00"/>
    <d v="2023-10-18T00:00:00"/>
    <m/>
    <s v=""/>
    <s v=""/>
    <s v=""/>
    <s v="Otorgar a la empresa REFINERIA LA PAMPILLA S.A.A., autorización para realizar las actividades de colecta de recursos hidrobiológicos"/>
    <s v="DECHDI"/>
    <m/>
    <m/>
    <m/>
    <x v="0"/>
    <m/>
    <x v="0"/>
    <m/>
    <m/>
    <m/>
    <m/>
    <m/>
    <s v="X"/>
    <m/>
    <s v="X"/>
    <m/>
    <m/>
    <m/>
    <m/>
    <m/>
    <m/>
    <m/>
    <m/>
    <m/>
    <m/>
    <m/>
    <m/>
    <m/>
  </r>
  <r>
    <n v="733"/>
    <x v="732"/>
    <s v="00048512-2023"/>
    <s v="OCTUBRE"/>
    <d v="2023-10-19T00:00:00"/>
    <d v="2023-10-19T00:00:00"/>
    <m/>
    <s v=""/>
    <s v=""/>
    <s v=""/>
    <s v="Otorgar a la COMPAÑÍA DE MINAS BUENAVENTURA S.A.A., autorización para realizar las actividades de colecta de recursos hidrobiológicos conforme al plan de trabajo denominado: “Monitoreo Hidrobiológico en el Proyecto de Exploración Mayra"/>
    <s v="DECHDI"/>
    <m/>
    <m/>
    <m/>
    <x v="0"/>
    <m/>
    <x v="0"/>
    <m/>
    <m/>
    <m/>
    <m/>
    <m/>
    <s v="X"/>
    <m/>
    <m/>
    <m/>
    <m/>
    <m/>
    <m/>
    <m/>
    <m/>
    <m/>
    <m/>
    <m/>
    <m/>
    <m/>
    <m/>
    <m/>
  </r>
  <r>
    <n v="734"/>
    <x v="733"/>
    <s v="00044932-2023"/>
    <s v="OCTUBRE"/>
    <d v="2023-10-20T00:00:00"/>
    <d v="2023-10-20T00:00:00"/>
    <m/>
    <s v=""/>
    <s v=""/>
    <s v=""/>
    <s v="Artículo 1.- Reconocer con eficacia anticipada al 9 de diciembre de 2008, a favor de la empresa AUSTRAL GROUP S.A.A. que el permiso de pesca para operar la embarcación MALENA con matrícula CO-15724-PM -actualmente cancelado-, comprendía la extracción de los recursos jurel y caballa con destino al Consumo Humano Directo, como resultado de la evaluación a la solicitud presentada mediante escrito con registro N° 00054714 de fecha 7 de agosto de 2007._x000a_Artículo 2.- Disponer que como consecuencia de lo dispuesto en el artículo 1 de la presente resolución directoral, para todos sus efectos, debe entenderse que, en las resoluciones directorales emitidas con posterioridad al 7 de agosto de 2007, la embarcación MALENA con matrícula CO-15724-PM contaba con acceso a la extracción de los recursos jurel y caballa con destino al Consumo Humano Directo, hasta el momento de su cancelación a través de la Resolución Directoral N° 012-2017-PRODUCE/DGPCHDI de fecha 25 de mayo de 2017._x000a_Artículo 3.- Precisar que el permiso de pesca para operar la embarcación pesquera LIGRUNN con matrícula CO-52127-PM y 867.17 m3 de capacidad de bodega, otorgado a favor de la empresa AUSTRAL GROUP S.A.A. a través de la Resolución Directoral N° 012-2017-PRODUCE/DGPCHDI de fecha 25 de mayo de 2017, comprende la extracción de los recursos jurel y caballa con destino al Consumo Humano Directo, en virtud de la ejecución de la autorización de incremento de flota otorgada mediante Resolución Directoral N° 041-2017-PRODUCE/DGPI, vía sustitución de la embarcación MALENA con matrícula CO-15724-PM._x000a_Artículo 4.- Remitir copia de la presente Resolución Directoral a la Dirección General de Supervisión y Fiscalización y Sanción del Despacho Viceministerial de Pesca y Acuicultura y a la Procuraduría Pública del Ministerio de la Producción, así como disponer su publicación en el Portal Institucional del Ministerio de la Producción (www.gob.pe/produce)."/>
    <s v="DECHDI"/>
    <m/>
    <m/>
    <m/>
    <x v="7"/>
    <m/>
    <x v="1"/>
    <m/>
    <m/>
    <m/>
    <m/>
    <m/>
    <m/>
    <m/>
    <m/>
    <m/>
    <m/>
    <m/>
    <m/>
    <m/>
    <m/>
    <m/>
    <m/>
    <m/>
    <m/>
    <m/>
    <m/>
    <m/>
  </r>
  <r>
    <n v="735"/>
    <x v="734"/>
    <s v="00017772-2023"/>
    <s v="OCTUBRE"/>
    <d v="2023-10-20T00:00:00"/>
    <d v="2023-10-20T00:00:00"/>
    <m/>
    <s v=""/>
    <s v=""/>
    <s v=""/>
    <s v="Aceptar el desistimiento formulado por el INSTITUTO TECNOLÓGICO DE LA PRODUCCIÓN, respecto a la solicitud de autorización de instalación de las plantas de procesamiento pesquero de congelado, curado y ensilado"/>
    <s v="DPCHDI"/>
    <m/>
    <m/>
    <m/>
    <x v="5"/>
    <m/>
    <x v="1"/>
    <m/>
    <s v="ACEPTAR DESISTIMIENTO"/>
    <m/>
    <m/>
    <m/>
    <m/>
    <m/>
    <m/>
    <m/>
    <m/>
    <m/>
    <m/>
    <m/>
    <m/>
    <m/>
    <m/>
    <m/>
    <m/>
    <m/>
    <m/>
    <m/>
  </r>
  <r>
    <n v="736"/>
    <x v="735"/>
    <s v="00048632-2023"/>
    <s v="OCTUBRE"/>
    <d v="2023-10-20T00:00:00"/>
    <d v="2023-10-20T00:00:00"/>
    <m/>
    <s v=""/>
    <s v=""/>
    <s v=""/>
    <s v="Artículo 1.- Como consecuencia de lo resuelto en la Resolución Viceministerial N° 00019-2023-PRODUCE/DVPA, y el condicionamiento dispuesto en los artículos 2 y 7 de la Resolución Directoral N° 00273-2021-PRODUCE/DGPCHDI corresponde suspender provisionalmente el permiso de pesca para operar para operar la embarcación pesquera LUKINA con matrícula CO-19978-CM que fue otorgada mediante la Resolución Viceministerial N° 04-2016-PRODUCE/DVPA, por las consideraciones expuestas en la parte considerativa de la presente resolución directoral._x000a_Artículo 2.- Como consecuencia de lo resuelto en el artículo 1 de la presente resolución directoral corresponde suspender las disposiciones contenidas en la Resolución Directoral N° 1511-2018-PRODUCE/DGPCHDI y en la Resolución Directoral N° 00273-2021-PRODUCE/DGPCHDI._x000a_Artículo 3.- Lo dispuesto en la presente Resolución Directoral es de carácter temporal y se encuentra condicionado a la vigencia del mandato cautelar contenido en la Resolución N° 4, de fecha 20 de setiembre de 2023, emitida en el Expediente N° 12456-2019-8-1801-JR-CA-07, el Séptimo Juzgado Especializado en lo Contencioso Administrativo de la Corte Superior de Justicia de Lima y al proceso judicial que se sigue en dicha sala._x000a_Artículo 4.- Encargar a la Dirección de Extracción Pesquera para Consumo Humano Directo e Indirecto, la adopción de acciones destinadas a la modificación a los Listados de Asignación de PMCE en concordancia con lo dispuesto en el artículo 1 de la presente Resolución Directoral._x000a_Artículo 5.- Remitir la presente Resolución Directoral, a la Procuraduría Pública del Ministerio de la Producción y a los señores CARLOS MEDARDO QUEVEDO VASQUEZ e HILDA TERESA ZULOETA GALLO._x000a_Artículo 6.- Remitir copia de la presente resolución, al Despacho Viceministerial de Pesca y Acuicultu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29"/>
    <s v="JUDICIAL"/>
    <x v="1"/>
    <m/>
    <m/>
    <m/>
    <m/>
    <s v="X"/>
    <m/>
    <m/>
    <m/>
    <m/>
    <m/>
    <m/>
    <m/>
    <m/>
    <m/>
    <m/>
    <m/>
    <m/>
    <m/>
    <m/>
    <m/>
    <m/>
  </r>
  <r>
    <n v="737"/>
    <x v="736"/>
    <s v="00071159-2023"/>
    <s v="OCTUBRE"/>
    <d v="2023-10-23T00:00:00"/>
    <d v="2023-10-23T00:00:00"/>
    <m/>
    <s v=""/>
    <s v=""/>
    <s v=""/>
    <s v="Declarar que la solicitud de ampliación del plazo para la ejecución de la autorización de incremento de flota a favor del señor FRANK MILUTIN PUENTE DJUROVICH, para construir una e/p vía sustitución de la e/p no siniestrada SIEMPRE CON DIOS ha sido aprobada automáticamente al momento de su presentación."/>
    <s v="DECHDI"/>
    <m/>
    <m/>
    <m/>
    <x v="10"/>
    <m/>
    <x v="0"/>
    <m/>
    <m/>
    <m/>
    <m/>
    <s v="X"/>
    <m/>
    <m/>
    <m/>
    <m/>
    <m/>
    <m/>
    <m/>
    <m/>
    <m/>
    <m/>
    <m/>
    <m/>
    <m/>
    <m/>
    <m/>
    <m/>
  </r>
  <r>
    <n v="738"/>
    <x v="737"/>
    <s v="00053795-2023"/>
    <s v="OCTUBRE"/>
    <d v="2023-10-23T00:00:00"/>
    <d v="2023-10-23T00:00:00"/>
    <m/>
    <s v=""/>
    <s v=""/>
    <s v=""/>
    <s v="Aprobar el Listado de Asignación de Límites Máximos de Captura por Embarcación LMCE de la Zona Norte Centro para la extracción del recurso Anchoveta, correspondiente a la Segunda Temporada de Pesca de Anchoveta del año 2023 de la Zona Norte Centro"/>
    <s v="DECHDI"/>
    <m/>
    <m/>
    <m/>
    <x v="26"/>
    <s v="Segunda Temporada de Pesca de Anchoveta del año 2023 de la Zona Norte Centro"/>
    <x v="1"/>
    <m/>
    <m/>
    <m/>
    <m/>
    <m/>
    <m/>
    <m/>
    <m/>
    <m/>
    <m/>
    <m/>
    <m/>
    <m/>
    <m/>
    <m/>
    <m/>
    <m/>
    <m/>
    <m/>
    <m/>
    <m/>
  </r>
  <r>
    <n v="739"/>
    <x v="738"/>
    <s v="00046783-2023"/>
    <s v="OCTUBRE"/>
    <d v="2023-10-24T00:00:00"/>
    <d v="2023-10-24T00:00:00"/>
    <m/>
    <s v=""/>
    <s v=""/>
    <s v=""/>
    <s v="Declarar como NO PRESENTADA la solicitud de autorización para realizar las actividades de colecta de recursos hidrobiológicos presentada por la empresa ANGLO AMERICAN QUELLAVECO S.A"/>
    <s v="DECHDI"/>
    <m/>
    <m/>
    <m/>
    <x v="0"/>
    <m/>
    <x v="1"/>
    <m/>
    <s v="DECLARAR COMO NO PRESENTADA"/>
    <m/>
    <m/>
    <m/>
    <s v="X"/>
    <m/>
    <m/>
    <m/>
    <m/>
    <m/>
    <m/>
    <m/>
    <m/>
    <m/>
    <m/>
    <m/>
    <m/>
    <m/>
    <m/>
    <m/>
  </r>
  <r>
    <n v="740"/>
    <x v="739"/>
    <s v="00074364-2023"/>
    <s v="OCTUBRE"/>
    <d v="2023-10-24T00:00:00"/>
    <d v="2023-10-24T00:00:00"/>
    <n v="20644"/>
    <s v="AMOR DE CRISTO"/>
    <s v="PL-20644-CM"/>
    <s v="WALTER HUMBERTO SANTAMARIA GALAN"/>
    <s v="Artículo 1.- Aprobar a favor del señor WALTER HUMBERTO SANTAMARIA GALAN, el cambio de titular del permiso de pesca para operar la embarcación pesquera AMOR DE CRISTO con matrícula PL-20644-CM y 39 m3 de capacidad de bodega, para la extracción del recurso Anchoveta con destino al consumo humano directo e indirecto y del recurso Sardina con destino al consumo humano directo. Asimismo, aprobar a su favor el cambio de titular de los PMCE y LMCE otorgados para la actividad extractiva del recurso Anchoveta con destino al consumo humano indirecto, en el marco del Reglamento del Decreto Legislativo Nº 1084._x000a_Artículo 2.- En mérito al cambio de titular del permiso de pesca a que se refiere el artículo 1 de la presente resolución, el titular del permiso de pesca de la embarcación pesquera AMOR DE CRISTO con matrícula PL-20644-CM y 39 m3 de capacidad de bodega, deberán cumplir las disposiciones normativas vigentes en lo correspondiente al desarrollo de las actividades pesqueras previas a su procesamiento._x000a_Artículo 3.- Dejar sin efecto la titularidad del permiso de pesca otorgada a favor de la empresa PESQUERA PACASMAYO E.I.R.L., a través de la Resolución Directoral RD. N° 00643-2020-PRODUCE/DGPCHDI, para operar la embarcación pesquera AMOR DE CRISTO con matrícula PL-20644-CM._x000a_Artículo 4.- Excluir a la empresa PESQUERA PACASMAYO E.I.R.L., de los listados a que se refiere el artículo 14 del Reglamento de la Ley General de Pesca; y, el Anexo II de la Resolución Ministerial Nº 347-2011-PRODUCE, a fin de incluir en su lugar al señor WALTER HUMBERTO SANTAMARIA GALAN, como titular del permiso de pesca para operar la embarcación pesquera AMOR DE CRISTO con matrícula PL-20644-CM._x000a_Artículo 5.- En mérito al cambio de titularidad a que se refiere el artículo 1 de la presente resolución directoral, el señor WALTER HUMBERTO SANTAMARIA GALAN, en cuanto a los recursos Anchoveta y Sardina con destino al consumo humano directo, comprendidos en el permiso de pesca para operar la embarcación pesquera AMOR DE CRISTO con matrícula PL-20644-CM, deberá tener en consideración que no podrán realizar actividades extractivas de dichos recursos en concordancia con lo dispuesto en el Reglamento de Ordenamiento Pesquero del Recurso Anchoveta para Consumo Humano Directo, el segundo párrafo del artículo 9 de la Ley General de Pesca y la Resolución Ministerial Nº 781-97-PE, según corresponde.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s v="DECHDI"/>
    <m/>
    <m/>
    <m/>
    <x v="1"/>
    <m/>
    <x v="0"/>
    <s v=" - "/>
    <m/>
    <m/>
    <m/>
    <s v="X"/>
    <m/>
    <m/>
    <m/>
    <m/>
    <m/>
    <m/>
    <m/>
    <m/>
    <m/>
    <m/>
    <m/>
    <m/>
    <m/>
    <m/>
    <m/>
    <m/>
  </r>
  <r>
    <n v="741"/>
    <x v="740"/>
    <s v="00074350-2023"/>
    <s v="OCTUBRE"/>
    <d v="2023-10-24T00:00:00"/>
    <d v="2023-10-24T00:00:00"/>
    <n v="61936"/>
    <s v="DON MANUEL III"/>
    <s v="PL-61936-PM"/>
    <s v="WALTER HUMBERTO SANTAMARIA GALAN"/>
    <s v="Artículo 1.- Aprobar a favor del señor WALTER HUMBERTO SANTAMARIA GALAN, el cambio de titular del permiso de pesca para operar la embarcación pesquera DON MANUEL III con matrícula PL-61936-PM y 53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_x000a_Artículo 2.- En mérito al cambio de titular del permiso de pesca a que se refiere el artículo 1 de la presente resolución, el titular del permiso de pesca de la embarcación pesquera DON MANUEL III con matrícula PL-61936-PM y 53 m3 de capacidad de bodega, deberán cumplir las disposiciones normativas vigentes en lo correspondiente al desarrollo de las actividades pesqueras previas a su procesamiento._x000a_ Artículo 3.- Dejar sin efecto la titularidad del permiso de pesca otorgada a favor de la empresa PESQUERA PACASMAYO E.I.R.L., a través de la Resolución Directoral N° 00074-2020-PRODUCE/DGPCHDI, para operar la embarcación pesquera DON MANUEL III con matrícula PL-61936-PM._x000a_ Artículo 4.- Excluir a la empresa PESQUERA PACASMAYO E.I.R.L., de los listados a que se refiere el artículo 14 del Reglamento de la Ley General de Pesca; y, el Anexo II de la Resolución Ministerial Nº 347-2011-PRODUCE, a fin de incluir en su lugar al señor WALTER HUMBERTO SANTAMARIA GALAN, como titular del permiso de pesca para operar la embarcación pesquera DON MANUEL III con matrícula PL-61936-PM.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
    <m/>
    <x v="0"/>
    <s v=" - "/>
    <m/>
    <m/>
    <m/>
    <s v="X"/>
    <m/>
    <m/>
    <m/>
    <m/>
    <m/>
    <m/>
    <m/>
    <m/>
    <m/>
    <m/>
    <m/>
    <m/>
    <m/>
    <m/>
    <m/>
    <m/>
  </r>
  <r>
    <n v="742"/>
    <x v="741"/>
    <s v="00076860-2023"/>
    <s v="OCTUBRE"/>
    <d v="2023-10-25T00:00:00"/>
    <d v="2023-10-25T00:00:00"/>
    <m/>
    <s v=""/>
    <s v=""/>
    <s v=""/>
    <s v="Aceptar el Desistimiento respecto a la queja administrativa por defecto de tramitación, sin pronunciamiento sobre el fondo, formulada por la empresa PESQUERA DIAMANTE S.A. "/>
    <s v="DECHDI"/>
    <m/>
    <m/>
    <m/>
    <x v="15"/>
    <m/>
    <x v="1"/>
    <m/>
    <s v="ACEPTAR DESISTIMIENTO"/>
    <m/>
    <m/>
    <m/>
    <m/>
    <m/>
    <m/>
    <m/>
    <m/>
    <m/>
    <m/>
    <m/>
    <m/>
    <m/>
    <m/>
    <m/>
    <m/>
    <m/>
    <m/>
    <m/>
  </r>
  <r>
    <n v="743"/>
    <x v="742"/>
    <s v="00015799-2023"/>
    <s v="OCTUBRE"/>
    <d v="2023-10-26T00:00:00"/>
    <d v="2023-10-26T00:00:00"/>
    <m/>
    <s v=""/>
    <s v=""/>
    <s v=""/>
    <s v="OTORGAR a favor de la empresa GERVASI PERU S.A.C., la autorización para la instalación de una planta de procesamiento pesquero para la producción de curado (filete de anchoas), con una capacidad de 240 t/mes, y la autorización de instalación de una plata de harina residual de descartes y residuos de recursos hidrobiológicos, accesoria y complementaria al funcionamiento de su actividad principal (enlatado y curado) para consumo humano indirecto, con una capacidad de 6.87 t/h"/>
    <s v="DPCHDI"/>
    <m/>
    <m/>
    <m/>
    <x v="5"/>
    <m/>
    <x v="0"/>
    <m/>
    <m/>
    <m/>
    <m/>
    <m/>
    <m/>
    <s v="X"/>
    <m/>
    <s v="X"/>
    <m/>
    <m/>
    <m/>
    <m/>
    <m/>
    <m/>
    <m/>
    <m/>
    <m/>
    <m/>
    <m/>
    <m/>
  </r>
  <r>
    <n v="744"/>
    <x v="743"/>
    <s v="00078825-2023"/>
    <s v="OCTUBRE"/>
    <d v="2023-10-26T00:00:00"/>
    <d v="2023-10-26T00:00:00"/>
    <m/>
    <s v=""/>
    <s v=""/>
    <s v=""/>
    <s v="Artículo 1.- Modificar la autorización al plan de trabajo denominado: “Estudio de Impacto Ambiental Detallado (EIA-D) del proyecto “CREACIÓN DE LA VÍA DE EVITAMIENTO EN LA CIUDAD DE JAÉN”, otorgada mediante Resolución Directoral N° 00513-2022-PRODUCE/DGPCHDI de fecha 25 de agosto de 2022, a favor del PROYECTO ESPECIAL DE INFRAESTRUCTURA DE TRANSPORTE NACIONAL - PROVIAS NACIONAL, únicamente en el extremo referido al plazo para su ejecución, por siete (7) meses adicionales contados desde el vencimiento de la vigencia de la autorización antes indicada; por lo que, el plazo de la autorización vencerá con fecha 26 de mayo de 2024."/>
    <s v="DECHDI"/>
    <m/>
    <m/>
    <m/>
    <x v="7"/>
    <s v="Modificacion únicamente en el extremo referido al plazo para su ejecución"/>
    <x v="1"/>
    <m/>
    <m/>
    <m/>
    <m/>
    <m/>
    <s v="X"/>
    <m/>
    <m/>
    <m/>
    <m/>
    <m/>
    <m/>
    <m/>
    <m/>
    <m/>
    <m/>
    <m/>
    <m/>
    <m/>
    <m/>
    <m/>
  </r>
  <r>
    <n v="745"/>
    <x v="744"/>
    <s v="00053033-2023"/>
    <s v="OCTUBRE"/>
    <d v="2023-10-26T00:00:00"/>
    <d v="2023-10-26T00:00:00"/>
    <m/>
    <s v=""/>
    <s v=""/>
    <s v=""/>
    <s v="Otorgar al PROYECTO ESPECIAL DE INFRAESTRUCTURA DE TRANSPORTE NACIONAL – PROVIAS NACIONAL, autorización para realizar las actividades de colecta de recursos hidrobiológicos"/>
    <s v="DECHDI"/>
    <m/>
    <m/>
    <m/>
    <x v="0"/>
    <m/>
    <x v="0"/>
    <m/>
    <m/>
    <m/>
    <m/>
    <m/>
    <s v="X"/>
    <m/>
    <m/>
    <m/>
    <m/>
    <m/>
    <m/>
    <m/>
    <m/>
    <m/>
    <m/>
    <m/>
    <m/>
    <m/>
    <m/>
    <m/>
  </r>
  <r>
    <n v="746"/>
    <x v="745"/>
    <s v="00033297-2022"/>
    <s v="OCTUBRE"/>
    <d v="2023-10-27T00:00:00"/>
    <d v="2023-10-27T00:00:00"/>
    <d v="1954-11-07T00:00:00"/>
    <s v="VICTORIA"/>
    <s v="HO-20035-CM"/>
    <s v="TRANSPORTES ANGHELLO S.A.C."/>
    <s v="Artículo 1.- Acumular de oficio los procedimientos administrativos iniciados mediante los_x000a_escritos con registros N° 00026155-2021-E y N° 00033297-2022-E, de fechas 27 de abril de 2021 y 25 mayo de 2022, respectivamente, presentados por la EMPRESA PESQUERA JORMARAN S.A.C., de acuerdo con los fundamentos expuestos en la parte considerativa de la presente Resolución Directoral._x000a_Artículo 2.- Reconocer, en concordancia con el Informe N° 00000090-2022-PRODUCE/OGAJ y en aplicación del silencio administrativo positivo, que desde el 8 de junio de 2021 se ha declarado fundado el recurso de apelación interpuesto por la EMPRESA PESQUERA JORMARAN S.A.C. a través del escrito de registro N° 00026155-2021-E y se ha otorgado a su favor el cambio de titular del permiso de pesca otorgado mediante Resolución Directoral N° 085-2014-PRODUCE/DGCHD para operar la embarcación pesquera de menor escala VICTORIA con matrícula HO-20035-CM y y 32.15 m3 de capacidad de bodega para la extracción de los recursos Anchoveta y Anchoveta Blanca, con destino al consumo humano directo, conforme a los fundamentos expuestos en la parte considerativa de la presente Resolución Directoral;_x000a_Artículo 3.- Dejar sin efecto el condicionamiento dispuesto en el artículo 2 de la Resolución Directoral N° 085-2014-PRODUCE/DGCHD respecto a la vigencia del permiso de pesca para operar la embarcación pesquera de menor escala VICTORIA con matrícula HO-20035-CM, conforme a los fundamentos expuestos en la parte considerativa de la presente Resolución Directoral._x000a_Artículo 4.- Adecuar a favor de la EMPRESA PESQUERA JORMARAN S.A.C. el permiso de pesca para operar la embarcación pesquera de menor escala VICTORIA con matrícula HO 20035-CM y 32.15 m3 de capacidad de bodega y en consecuencia reconocer que dicho permiso de pesca comprende la extracción de los recursos Anchoveta (Engraulis ringens/Anchoa nasus), Atún aleta amarilla (Thunnus albacares), Atún de ojo grande (Thunnus obesus), Barrilete (Katsuwonus pelamis), Bereche (Larimus pacificus), Bonito (Sarda chiliensis chiliensis), Caballa (Scomber japonicus peruanus), Cabinza serránida (Paranthias colonus), Coco/Suco (Paralonchurus peruanus), Cojinova (Seriolella violácea), Congrio (Genypterus maculatus), Corvina (Cilus gilberti), Doncella (Hemanthias peruanus), Jurel (Trachurus murphyi), Lenguado (Paralichthys adspersus), Lorna (Sciaena deliciosa), Chiri lomo negro (Peprilus snyderi), Machete (Ethmidium maculatum), Pámpano (Trachinotus paitensis), Chiri/Palometa/Pampanito (Peprilus medius), Pejerrey (Odontesthes regia regia), Pez espada (Xiphias gladius), Pintadilla (Cheilodactylus variegatus), Pota/Calamar gigante (Dosidicus gigas), Raya (Raja velezi, Myliobatis peruvianus, Myliobatis chiliensis, Rhinoptera steindachneri, Dasyatis brevis), Robalo (Centropomus spp.), Tiburón (Carcharodon carcharias, Sphyrna tiburo, Sphyrna zygaena, Sphyrna spp., lsurus oxyrinchus, Alopias vulpinus, Alopias superciliosus, Alopias pelagicus, Alopias spp., Galeorhinus galeus), Tollo fino (Mustelus mento) y Zorro (Albula volpes), con destino al consumo humano directo, siempre que la embarcación pesquera cuente con artes y aparejos adecuados conforme a la normativa vigente con excepción: a) de los recursos plenamente explotados o en recuperación, y b) de aquellos recursos que se encontraban fuera de los alcances del permiso de pesca artesanal que dio origen al permiso de menor escala._x000a_Artículo 5.- Declarar improcedente la solicitud de permiso de pesca para operar la embarcación pesquera de menor escala VICTORIA con matrícula HO-20035-CM, en el extremo relacionado al acceso a los recursos Cabrilla (Paralabrax humeralis), Cachema (Cynoscion analis),Lisa (Mugil cephalus), Mantarraya (Manta birostris, Mobula birostris), Merlín Negro (Makaira indica), Perico/Dorado (Coryphaena hippurus), Pez vela (Istiophorus platypterus), Sardina (Sardinopssagax), Tiburón ballena (Rhincodon typus) y otros no sujetos a restricción, por los fundamentos expuestos en la parte considerativa de la presente Resolución Directoral._x000a_Artículo 6.- El titular del permiso de pesca a que se refiere el artículo 4 de la presente Resolución Directoral, deberá mantener operativo el sistema de seguimiento satelital o similar durante la faena de pesca, conforme a lo señalado en el numeral 8.5 del artículo 8 del Reglamento de Ordenamiento Pesquero del Recursos Anchoveta para Consumo Humano Directo, aprobado por Decreto Supremo N° 005-2017-PRODUCE, modificado por el Decreto Supremo N° 008-2017-PRODUCE. Asimismo, deberá tener en cuenta lo dispuesto en el Reglamento del Sistema de Seguimiento Satelital para embarcaciones pesqueras (SISESAT), aprobado por Decreto Supremo N° 001-2014-PRODUCE._x000a_Artículo 7.- El permiso de pesca a que se refiere el artículo 4 de la presente Resolución Directoral, podrá ser ejercido cumpliendo las normas del ordenamiento pesquero, en concordancia con lo dispuesto en el artículo 9 de la Ley General de Pesca, aprobada por Decreto Ley N° 25977; así como las normas en materia de seguridad, ambiental, sanidad y demás normas que resulten aplicables establecidos por la normativa vigente._x000a_Articulo 8.- Inscribir el permiso de pesca que se indica en el artículo 4 de la presente Resolución Directoral, en el Registro Nacional de Embarcaciones Pesqueras para Consumo Humano Directo al que se hace referencia en el artículo 7 del Reglamento de Ordenamiento Pesquero del Recurso Anchoveta para Consumo Humano Directo, aprobado por Decreto Supremo N° 005-2017-PRODUCE, modificado por el Decreto Supremo N° 008-2017-PRODUCE._x000a_Artículo 9.- La embarcación pesquera a que se refiere la presente Resolución Directoral, podrá ser empleada en la actividad extractiva del recurso Anchoveta, siempre que se cumplan con las siguientes condiciones, en concordancia con el artículo 4 del Reglamento del Ordenamiento Pesquero del Recurso Anchoveta para Consumo Humano Directo, aprobado por Decreto Supremo N° 005-2017-PRODUCE, modificado por el Decreto Supremo N° 008-2017-PRODUCE:_x000a_Artículo 10.- Remitir copia de la presente Resolución Directoral, a la Dirección General de Supervisión, Fiscalización y Sanción de Pesca y Acuicultura del Ministerio de la Producción; a la Dirección General de Capitanías y Guardacostas del Ministerio de Defensa (DICAPI); al Gobierno Regional de Lima, así como disponer su publicación en el Portal Institucional del Ministerio de la Producción (www.gob.pe/produce)."/>
    <s v="DECHDI"/>
    <s v="MENOR ESCALA"/>
    <m/>
    <s v="MENOR ESCALA"/>
    <x v="8"/>
    <s v="ADECUACION"/>
    <x v="0"/>
    <m/>
    <m/>
    <m/>
    <m/>
    <s v="X"/>
    <m/>
    <m/>
    <m/>
    <m/>
    <m/>
    <m/>
    <m/>
    <m/>
    <m/>
    <m/>
    <m/>
    <s v="x"/>
    <m/>
    <m/>
    <m/>
    <m/>
  </r>
  <r>
    <n v="747"/>
    <x v="746"/>
    <s v="00069810-2023"/>
    <s v="OCTUBRE"/>
    <d v="2023-10-27T00:00:00"/>
    <d v="2023-10-27T00:00:00"/>
    <d v="1905-07-15T00:00:00"/>
    <s v="PLEBEYO"/>
    <s v="CE-2023-PM"/>
    <s v="PESQUERA E &amp; M S.A.C."/>
    <s v="Artículo 1.- Acumular de oficio los procedimientos administrativos iniciados mediante los registros N° 00034262-2022-E, N° 00047782-2022-E, N° 00048157-2022-E, N° 00052513-2022-E, N° 00059966-2022-E, N° 00090937-2022-E, N° 00023145-2023-E, N° 00024434-2023-E, N° 00036475-2023-E, N° 00036494-2023-E, N° 00036952-2023-E, N° 00042207-2023-E, N° 00044593-2023-E, N° 00064678-2022-E y N° 00022469-2023-E, N° 00029694-2023-E, por los señores MILDO EUDOCIO MARTINEZ MORENO y HUGO VALUIS DAMIÁN de acuerdo con los fundamentos expuestos en la parte considerativa de la presente Resolución Directoral._x000a_Artículo 2.- Aprobar la participación de HORTENCIA ALVINA CAMPOS LÓPEZ en calidad de copropietaria de la embarcación PLEBEYO con matrícula CE-2023-PM en la solicitud de sucesión procedimental, conforme a los fundamentos expuestos en la parte considerativa de la presente Resolución Directoral;_x000a_Artículo 3.- Declarar improcedente la solicitud de abstención de la autoridad administrativa solicitada mediante escrito con registro N° 00036952-2023-E de fecha 29 de mayo de 2023, conforme a los fundamentos expuestos en la parte considerativa de la presente Resolución Directoral._x000a_Artículo 4.- Reconocer como sucesores procesales a los señores MILDO EUDOCIO MARTINEZ MORENO, HUGO VALUIS DAMIÁN, HORTENCIA ALVINA CAMPOS LÓPEZ, ESTEBAN MANUEL ZEVALLOS RODRÍGUEZ, EUGENIO LEÓN MARIÑOS y MASÍAS LEÓN MARIÑOS, en calidad de copropietarios de la embarcación siniestrada PLEBEYO con matrícula CE-2023-PM, en la autorización de incremento de flota otorgada con Resolución Directoral N° 417-2015-PRODUCE/DGCHI, conforme a los fundamentos expuestos en la parte considerativa de la presente Resolución Directoral._x000a_Artículo 5.- Entiéndase que el reconocimiento dispuesto en el artículo 4 de la presente resolución directoral sucede procedimentalmente a la empresa PESQUERA E&amp;M S.A.C. en la autorización de incremento de flota otorgada con Resolución Directoral N° 417-2015-PRODUCE/DGCHI, a efectos de su _x000a_Artículo 6.- Disponer que, la vigencia de la autorización de incremento de flota a que se refiere el artículo 4 de la presente resolución, tendrá un plazo de dieciocho (18) meses contados desde la notificación de la presente resolución directoral, en concordancia con lo dispuesto en el subnumeral 37.1.5 del numeral 37.1 del artículo 37 del Reglamento de la Ley General de Pesca, modificado por el artículo 2 del Decreto Supremo N° 004-2020-PRODUCE._x000a_Artículo 7.-Declarar IMPROCEDENTE la solicitud de cambio de titularidad de permiso de pesca para operar la embarcación PLEBEYO con matrícula CE-2023-PM solicitada por los señores MILDO EUDOCIO MARTINEZ MORENO y HUGO VALUIS DAMIÁN a través de escrito con registro N° 00034262-2022-E, conforme a los fundamentos expuestos en la parte considerativa de la presente Resolución Directoral;_x000a_Artículo 8.-Declarar IMPROCEDENTE la solicitud de autorización de incremento de flota, vía sustitución de la embarcación siniestrada PLEBEYO con matrícula CE-2023-PM, solicitada por los señores MILDO EUDOCIO MARTINEZ MORENO y HUGO VALUIS DAMIÁN a través de escrito con registro N° 00034262-2022-E, conforme a los fundamentos expuestos en la parte considerativa de la presente Resolución Directoral;_x000a_Artículo 9.- Remitir copia de la presente Resolución Directoral, a la Dirección General de Supervisión, Fiscalización y Sanción de Pesca y Acuicultura, a la Procuraduría Pública, a la Dirección General de Capitanías y Guardacostas del Ministerio de Defensa (DICAPI); al Gobierno Regional de Lima, así como disponer su publicación en el Portal Institucional del Ministerio de la Producción (www.gob.pe/produce). _x000a_"/>
    <s v="DECHDI"/>
    <m/>
    <m/>
    <m/>
    <x v="7"/>
    <m/>
    <x v="1"/>
    <m/>
    <m/>
    <m/>
    <m/>
    <s v="X"/>
    <m/>
    <m/>
    <m/>
    <m/>
    <m/>
    <m/>
    <m/>
    <m/>
    <m/>
    <m/>
    <m/>
    <s v="x"/>
    <m/>
    <m/>
    <m/>
    <m/>
  </r>
  <r>
    <n v="748"/>
    <x v="747"/>
    <s v="00075594-2023"/>
    <s v="OCTUBRE"/>
    <d v="2023-10-31T00:00:00"/>
    <d v="2023-10-31T00:00:00"/>
    <m/>
    <s v=""/>
    <s v=""/>
    <s v=""/>
    <s v="Otorgar a la empresa NEGOCIOS INDUSTRIALES REAL NIRSA S.A., representada en el país por el señor Omar Diego Carcovich Jibaja, permiso de pesca para operar la embarcación pesquera de cerco de bandera ecuatoriana denominada GLORIA A con matrícula P-00-00743, en la extracción del recurso Atún con destino al consumo humano directo,"/>
    <s v="DECHDI"/>
    <s v="CHD"/>
    <s v="ATUN"/>
    <s v="buque de la CIAT"/>
    <x v="4"/>
    <m/>
    <x v="0"/>
    <m/>
    <m/>
    <m/>
    <m/>
    <s v="X"/>
    <s v="X"/>
    <m/>
    <m/>
    <m/>
    <m/>
    <m/>
    <m/>
    <m/>
    <m/>
    <m/>
    <m/>
    <m/>
    <m/>
    <m/>
    <m/>
    <m/>
  </r>
  <r>
    <n v="749"/>
    <x v="748"/>
    <s v="00078247-2023"/>
    <s v="OCTUBRE"/>
    <d v="2023-10-31T00:00:00"/>
    <d v="2023-10-31T00:00:00"/>
    <m/>
    <s v=""/>
    <s v=""/>
    <s v=""/>
    <s v="Otorgar a la empresa COMPAÑIA SUR TUNA SURTUNA S.A. representada en el país por el señor Omar Diego Carcovich Jibaja, permiso de pesca para operar la embarcación pesquera de cerco de bandera ecuatoriana denominada ADRIA DEL MAR con matrícula P-04-00006, en la extracción del recurso Atún con destino al consumo humano directo"/>
    <s v="DECHDI"/>
    <s v="CHD"/>
    <s v="ATUN"/>
    <s v="buque de la CIAT"/>
    <x v="4"/>
    <m/>
    <x v="0"/>
    <m/>
    <m/>
    <m/>
    <m/>
    <s v="X"/>
    <s v="X"/>
    <m/>
    <m/>
    <m/>
    <m/>
    <m/>
    <m/>
    <m/>
    <m/>
    <m/>
    <m/>
    <m/>
    <m/>
    <m/>
    <m/>
    <m/>
  </r>
  <r>
    <n v="750"/>
    <x v="749"/>
    <s v="00075615-2023"/>
    <s v="NOVIEMBRE"/>
    <d v="2023-11-02T00:00:00"/>
    <d v="2023-11-02T00:00:00"/>
    <m/>
    <s v=""/>
    <s v=""/>
    <s v=""/>
    <s v="Otorgar a la empresa NEGOCIOS INDUSTRIALES REAL NIRSA S.A., representada en el país por el señor Omar Diego Carcovich Jibaja, permiso de pesca para operar la embarcación pesquera de cerco de bandera ecuatoriana denominada ROSA F con matrícula P-00-00715, en la extracción del recurso Atún con destino al consumo humano directo"/>
    <s v="DECHDI"/>
    <s v="CHD"/>
    <s v="ATUN"/>
    <s v="buque de la CIAT"/>
    <x v="4"/>
    <m/>
    <x v="0"/>
    <m/>
    <m/>
    <m/>
    <m/>
    <s v="X"/>
    <s v="X"/>
    <m/>
    <m/>
    <m/>
    <m/>
    <m/>
    <m/>
    <m/>
    <m/>
    <m/>
    <m/>
    <m/>
    <m/>
    <m/>
    <m/>
    <m/>
  </r>
  <r>
    <n v="751"/>
    <x v="750"/>
    <s v="00075589-2023"/>
    <s v="NOVIEMBRE"/>
    <d v="2023-11-02T00:00:00"/>
    <d v="2023-11-02T00:00:00"/>
    <m/>
    <s v=""/>
    <s v=""/>
    <s v=""/>
    <s v="Otorgar a la empresa NEGOCIOS INDUSTRIALES REAL NIRSA S.A., representada en el país por el señor Omar Diego Carcovich Jibaja, permiso de pesca para operar la embarcación pesquera de cerco de bandera ecuatoriana denominada ELIZABETH F con matrícula P-00-00649, en la extracción del recurso Atún con destino al consumo humano directo"/>
    <s v="DECHDI"/>
    <s v="CHD"/>
    <s v="ATUN"/>
    <s v="buque de la CIAT"/>
    <x v="4"/>
    <m/>
    <x v="0"/>
    <m/>
    <m/>
    <m/>
    <m/>
    <s v="X"/>
    <s v="X"/>
    <m/>
    <m/>
    <m/>
    <m/>
    <m/>
    <m/>
    <m/>
    <m/>
    <m/>
    <m/>
    <m/>
    <m/>
    <m/>
    <m/>
    <m/>
  </r>
  <r>
    <n v="752"/>
    <x v="751"/>
    <s v="00075606-2023"/>
    <s v="NOVIEMBRE"/>
    <d v="2023-11-02T00:00:00"/>
    <d v="2023-11-02T00:00:00"/>
    <m/>
    <s v=""/>
    <s v=""/>
    <s v=""/>
    <s v="Otorgar a la empresa NEGOCIOS INDUSTRIALES REAL NIRSA S.A., representada en el país por el señor Omar Diego Carcovich Jibaja, permiso de pesca para operar la embarcación pesquera de cerco de bandera ecuatoriana denominada ROBERTO A con matrícula P-00-00740, en la extracción del recurso Atún con destino al consumo humano directo"/>
    <s v="DECHDI"/>
    <s v="CHD"/>
    <s v="ATUN"/>
    <s v="buque de la CIAT"/>
    <x v="4"/>
    <m/>
    <x v="0"/>
    <m/>
    <m/>
    <m/>
    <m/>
    <s v="X"/>
    <s v="X"/>
    <m/>
    <m/>
    <m/>
    <m/>
    <m/>
    <m/>
    <m/>
    <m/>
    <m/>
    <m/>
    <m/>
    <m/>
    <m/>
    <m/>
    <m/>
  </r>
  <r>
    <n v="753"/>
    <x v="752"/>
    <s v="00023314-2023"/>
    <s v="NOVIEMBRE"/>
    <d v="2023-11-03T00:00:00"/>
    <d v="2023-11-03T00:00:00"/>
    <m/>
    <s v=""/>
    <s v=""/>
    <s v=""/>
    <s v="OTORGAR a favor de la empresa DISMAR SEAFOOD S.A.C., la autorización de instalación de una planta de procesamiento pesquero para la producción de congelado de productos hidrobiológicos"/>
    <s v="DPCHDI"/>
    <m/>
    <m/>
    <m/>
    <x v="5"/>
    <m/>
    <x v="0"/>
    <m/>
    <m/>
    <m/>
    <m/>
    <m/>
    <m/>
    <s v="X"/>
    <m/>
    <s v="X"/>
    <m/>
    <m/>
    <m/>
    <m/>
    <m/>
    <m/>
    <m/>
    <m/>
    <m/>
    <m/>
    <m/>
    <m/>
  </r>
  <r>
    <n v="754"/>
    <x v="753"/>
    <s v="00079222-2023"/>
    <s v="NOVIEMBRE"/>
    <d v="2023-11-03T00:00:00"/>
    <d v="2023-11-03T00:00:00"/>
    <m/>
    <s v=""/>
    <s v=""/>
    <s v=""/>
    <s v="Artículo 1.- Modificar el título del plan de trabajo aprobado mediante Resolución Directoral N° 00368-2021-PRODUCE/DGPCHDI, cuya denominación actual es: “Monitoreo Hidrobiológico del Primer Informe Técnico Sustentatorio (ITS) de la Cuarta Modificación del Estudio de Impacto Ambiental semidetallado del Proyecto de Exploración Minera Cañón Florida”, _x000a_Artículo 2.- Ampliar el plazo de ejecución de la autorización otorgada mediante Resolución Directoral N° 00368-2021-PRODUCE/DGPCHDI por un periodo de doce (12) meses por lo que el plazo de la referida autorización tendrá vigencia hasta el 18 de diciembre del 2024"/>
    <s v="DECHDI"/>
    <m/>
    <m/>
    <m/>
    <x v="7"/>
    <s v="Modificacion del titulo y el plazo para su ejecución"/>
    <x v="1"/>
    <m/>
    <m/>
    <m/>
    <m/>
    <m/>
    <s v="X"/>
    <m/>
    <m/>
    <m/>
    <m/>
    <m/>
    <m/>
    <m/>
    <m/>
    <m/>
    <m/>
    <m/>
    <m/>
    <m/>
    <m/>
    <m/>
  </r>
  <r>
    <n v="755"/>
    <x v="754"/>
    <s v="00075388-2023"/>
    <s v="NOVIEMBRE"/>
    <d v="2023-11-03T00:00:00"/>
    <d v="2023-11-03T00:00:00"/>
    <m/>
    <s v=""/>
    <s v=""/>
    <s v=""/>
    <s v="Artículo 1.- Modificar el título del plan de trabajo aprobado mediante Resolución Directoral N° 00238-2021-PRODUCE/DGPCHDI, cuya denominación actual es: “Monitoreo Hidrobiológico del Primer Informe Técnico Sustentatorio (ITS) de la Tercera Modificación del Estudio de Impacto Ambiental semidetallado del Proyecto de Exploración Minera “El Padrino”._x000a_Artículo 2.- Ampliar el plazo de ejecución de la autorización otorgada mediante Resolución Directoral N° 00238-2021-PRODUCE/DGPCHDI por un periodo de doce (12) meses por lo que el plazo de la referida autorización tendrá vigencia hasta el 30 de noviembre del 2024"/>
    <s v="DECHDI"/>
    <m/>
    <m/>
    <m/>
    <x v="7"/>
    <s v="Modificacion del titulo y el plazo para su ejecución"/>
    <x v="1"/>
    <m/>
    <m/>
    <m/>
    <m/>
    <m/>
    <s v="X"/>
    <m/>
    <m/>
    <m/>
    <m/>
    <m/>
    <m/>
    <m/>
    <m/>
    <m/>
    <m/>
    <m/>
    <m/>
    <m/>
    <m/>
    <m/>
  </r>
  <r>
    <n v="756"/>
    <x v="755"/>
    <s v="00049793-2023"/>
    <s v="NOVIEMBRE"/>
    <d v="2023-11-03T00:00:00"/>
    <d v="2023-11-03T00:00:00"/>
    <m/>
    <s v=""/>
    <s v=""/>
    <s v=""/>
    <s v="Declarar como NO PRESENTADA la solicitud de autorización para realizar las actividades de colecta de recursos hidrobiológicos - Ministerio de Energía y Minas."/>
    <s v="DECHDI"/>
    <m/>
    <m/>
    <m/>
    <x v="0"/>
    <m/>
    <x v="1"/>
    <m/>
    <s v="DECLARAR COMO NO PRESENTADA"/>
    <m/>
    <m/>
    <m/>
    <s v="X"/>
    <m/>
    <m/>
    <m/>
    <m/>
    <m/>
    <m/>
    <m/>
    <m/>
    <m/>
    <m/>
    <m/>
    <m/>
    <m/>
    <m/>
    <m/>
  </r>
  <r>
    <n v="757"/>
    <x v="756"/>
    <s v="00040447-2023"/>
    <s v="NOVIEMBRE"/>
    <d v="2023-11-03T00:00:00"/>
    <d v="2023-11-03T00:00:00"/>
    <m/>
    <s v=""/>
    <s v=""/>
    <s v=""/>
    <s v="En estricto cumplimiento de lo dispuesto en la Resolución No. TRES de fecha 24 de octubre de 2023 expedida por el Tercer Juzgado Especializado en lo Contencioso Administrativo de la Corte Superior de Justicia de Lima, corresponde dejar sin efecto la Resolución Directoral No.728-2023-PRODUCE/DGPCHDI."/>
    <s v="DECHDI"/>
    <m/>
    <m/>
    <m/>
    <x v="7"/>
    <s v="JUDICIAL"/>
    <x v="1"/>
    <m/>
    <m/>
    <m/>
    <m/>
    <s v="X"/>
    <m/>
    <m/>
    <m/>
    <m/>
    <m/>
    <m/>
    <m/>
    <m/>
    <m/>
    <m/>
    <m/>
    <m/>
    <m/>
    <m/>
    <m/>
    <m/>
  </r>
  <r>
    <n v="758"/>
    <x v="757"/>
    <s v="00079748-2023"/>
    <s v="NOVIEMBRE"/>
    <d v="2023-11-06T00:00:00"/>
    <d v="2023-11-06T00:00:00"/>
    <m/>
    <s v=""/>
    <s v=""/>
    <s v=""/>
    <s v="Otorgar a la empresa PESQUERA MIRIAM S.A., representada en el país por el señor Omar Diego Carcovich Jibaja, permiso de pesca para operar la embarcación pesquera de cerco de bandera panameña denominada LJUBICA "/>
    <s v="DECHDI"/>
    <s v="CHD"/>
    <s v="ATUN"/>
    <s v="buque de la CIAT"/>
    <x v="4"/>
    <m/>
    <x v="0"/>
    <m/>
    <m/>
    <m/>
    <m/>
    <s v="X"/>
    <s v="X"/>
    <m/>
    <m/>
    <m/>
    <m/>
    <m/>
    <m/>
    <m/>
    <m/>
    <m/>
    <m/>
    <m/>
    <m/>
    <m/>
    <m/>
    <m/>
  </r>
  <r>
    <n v="759"/>
    <x v="758"/>
    <s v="00040447-2023"/>
    <s v="NOVIEMBRE"/>
    <d v="2023-11-06T00:00:00"/>
    <d v="2023-11-06T00:00:00"/>
    <m/>
    <s v=""/>
    <s v=""/>
    <s v=""/>
    <s v="Modificar el Porcentaje Máximo de Captura por Embarcación PMCE de las embarcaciones MARU y ANDES 52 "/>
    <s v="DECHDI"/>
    <m/>
    <m/>
    <m/>
    <x v="7"/>
    <s v="Modificar el Porcentaje Máximo de Captura por Embarcación PMCE"/>
    <x v="1"/>
    <m/>
    <m/>
    <m/>
    <m/>
    <s v="X"/>
    <m/>
    <m/>
    <m/>
    <m/>
    <m/>
    <m/>
    <m/>
    <m/>
    <m/>
    <m/>
    <m/>
    <m/>
    <m/>
    <m/>
    <m/>
    <m/>
  </r>
  <r>
    <n v="760"/>
    <x v="759"/>
    <s v="00060173-2023"/>
    <s v="NOVIEMBRE"/>
    <d v="2023-11-07T00:00:00"/>
    <d v="2023-11-07T00:00:00"/>
    <n v="25026"/>
    <s v="MI CARMENCITA"/>
    <s v="PT-25026-CM"/>
    <s v="DESEMBARCADERO PESQUERO MULTIPROPOSITO JUAN PABLO SOCIEDAD ANONIMA CERRADA"/>
    <s v="Declarar en abandono el procedimiento de solicitud de cambio de titular del permiso de pesca para operar la embarcación pesquera MI CARMENCITA con matrícula PT-25026-CM y 25.18 m3 de capacidad de bodega; presentada por la empresa CONSORCIO MUZA S.A.C.; mediante escrito con registro N° 00060173-2023; por los fundamentos expuestos en la parte considerativa de la presente resolución. "/>
    <s v="DECHDI"/>
    <m/>
    <m/>
    <m/>
    <x v="1"/>
    <m/>
    <x v="1"/>
    <s v=" - "/>
    <s v="DECLARAR EN ABANDONO"/>
    <m/>
    <m/>
    <s v="X"/>
    <m/>
    <m/>
    <m/>
    <m/>
    <m/>
    <m/>
    <m/>
    <m/>
    <m/>
    <m/>
    <m/>
    <m/>
    <m/>
    <m/>
    <m/>
    <m/>
  </r>
  <r>
    <n v="761"/>
    <x v="760"/>
    <s v="00049799-2023"/>
    <s v="NOVIEMBRE"/>
    <d v="2023-11-07T00:00:00"/>
    <d v="2023-11-07T00:00:00"/>
    <m/>
    <s v=""/>
    <s v=""/>
    <s v=""/>
    <s v="Otorgar al MINISTERIO DE ENERGÍA Y MINAS, autorización para realizar las actividades de colecta de recursos hidrobiológicos conforme al plan de trabajo denominado: “Evaluación hidrobiológica para el Plan de Abandono en el marco del Estudio de Preinversión a nivel de Perfil de 01 Pasivo Ambiental del Sub Sector Hidrocarburos (PASH) de Alto Riesgo. Zona 3”, "/>
    <s v="DECHDI"/>
    <m/>
    <m/>
    <m/>
    <x v="0"/>
    <m/>
    <x v="0"/>
    <m/>
    <m/>
    <m/>
    <m/>
    <m/>
    <s v="X"/>
    <m/>
    <m/>
    <m/>
    <m/>
    <m/>
    <m/>
    <m/>
    <m/>
    <m/>
    <m/>
    <m/>
    <m/>
    <m/>
    <m/>
    <m/>
  </r>
  <r>
    <n v="762"/>
    <x v="761"/>
    <s v="00054844-2023"/>
    <s v="NOVIEMBRE"/>
    <d v="2023-11-07T00:00:00"/>
    <d v="2023-11-07T00:00:00"/>
    <m/>
    <s v=""/>
    <s v=""/>
    <s v=""/>
    <s v="Otorgar a la AUTORIDAD AUTONOMA DE MAJES, autorización para realizar las actividades de colecta de recursos hidrobiológicos conforme al plan de trabajo denominado: «Línea Base Hidrobiológica de la Modificatoria del Estudio de Impacto Ambiental de la “Represa de  Angostura y Gestión Ambiental a Nivel Definitivo”»"/>
    <s v="DECHDI"/>
    <m/>
    <m/>
    <m/>
    <x v="0"/>
    <m/>
    <x v="0"/>
    <m/>
    <m/>
    <m/>
    <m/>
    <m/>
    <s v="X"/>
    <m/>
    <m/>
    <m/>
    <m/>
    <m/>
    <m/>
    <m/>
    <m/>
    <m/>
    <m/>
    <m/>
    <m/>
    <m/>
    <m/>
    <m/>
  </r>
  <r>
    <n v="763"/>
    <x v="762"/>
    <s v="00054340-2023"/>
    <s v="NOVIEMBRE"/>
    <d v="2023-11-07T00:00:00"/>
    <d v="2023-11-07T00:00:00"/>
    <m/>
    <s v=""/>
    <s v=""/>
    <s v=""/>
    <s v="Otorgar a la empresa NEWMONT PERU S.R.L., autorización para realizar las actividades de colecta de recursos hidrobiológicos conforme al plan de trabajo denominado: “MONITOREO HIDROBIOLÓGICO DE LA DECLARACIÓN DE IMPACTO AMBIENTAL (DIA) DEL PROSPECTO ILUMINADORA”"/>
    <s v="DECHDI"/>
    <m/>
    <m/>
    <m/>
    <x v="0"/>
    <m/>
    <x v="0"/>
    <m/>
    <m/>
    <m/>
    <m/>
    <m/>
    <s v="X"/>
    <m/>
    <m/>
    <m/>
    <m/>
    <m/>
    <m/>
    <m/>
    <m/>
    <m/>
    <m/>
    <m/>
    <m/>
    <m/>
    <m/>
    <m/>
  </r>
  <r>
    <n v="764"/>
    <x v="763"/>
    <s v="00067968-2023"/>
    <s v="NOVIEMBRE"/>
    <d v="2023-11-07T00:00:00"/>
    <d v="2023-11-07T00:00:00"/>
    <m/>
    <s v=""/>
    <s v=""/>
    <s v=""/>
    <s v="Artículo 1.- Modificar la autorización del plan de trabajo denominado: “Línea Base Hidrobiológica para la Segunda Modificación del Estudio de Impacto Ambiental detallado del Proyecto Antapaccay Expansión Tintaya - Integración Coroccohuayco”, otorgada mediante Resolución Directoral N° 00683- 2022-PRODUCE/DGPCHDI de fecha 18 de noviembre del 2022, a favor de la empresa COMPAÑÍA MINERA ANTAPACCAY S.A., en los extremos referidos al plazo para su ejecución, esto es, ampliándolo hasta el 19 de noviembre de 2024, y a la circunscripción territorial para su ejecución conforme al detalle propuesto en anexo, que forma parte integrante de la presente Resolución Directoral."/>
    <s v="DECHDI"/>
    <m/>
    <m/>
    <m/>
    <x v="7"/>
    <s v="Modificar la autorización del plan de trabajo en el extremo referido a la circunscripción territorial "/>
    <x v="1"/>
    <m/>
    <m/>
    <m/>
    <m/>
    <m/>
    <s v="X"/>
    <m/>
    <m/>
    <m/>
    <m/>
    <m/>
    <m/>
    <m/>
    <m/>
    <m/>
    <m/>
    <m/>
    <m/>
    <m/>
    <m/>
    <m/>
  </r>
  <r>
    <n v="765"/>
    <x v="764"/>
    <s v="00067703-2023"/>
    <s v="NOVIEMBRE"/>
    <d v="2023-11-07T00:00:00"/>
    <d v="2023-11-07T00:00:00"/>
    <m/>
    <s v=""/>
    <s v=""/>
    <s v=""/>
    <s v="Artículo 1.- Modificar la autorización del plan de trabajo denominado: “Caracterización biológica en áreas colindantes a Antamina”, otorgada mediante Resolución Directoral N° 0744-2022- PRODUCE/DGPCHDI de fecha 15 de diciembre del 2022, a favor de la empresa COMPAÑÍA MINERA ANTAMINA S.A., en el extremo referido a la circunscripción territorial para su ejecución conforme al detalle propuesto en anexo, que forma parte integrante de la presente Resolución Directoral."/>
    <s v="DECHDI"/>
    <m/>
    <m/>
    <m/>
    <x v="7"/>
    <s v="Modificar la autorización del plan de trabajo en el extremo referido a la circunscripción territorial "/>
    <x v="1"/>
    <m/>
    <m/>
    <m/>
    <m/>
    <m/>
    <s v="X"/>
    <m/>
    <m/>
    <m/>
    <m/>
    <m/>
    <m/>
    <m/>
    <m/>
    <m/>
    <m/>
    <m/>
    <m/>
    <m/>
    <m/>
    <m/>
  </r>
  <r>
    <n v="766"/>
    <x v="765"/>
    <s v="00046671-2023"/>
    <s v="NOVIEMBRE"/>
    <d v="2023-11-08T00:00:00"/>
    <d v="2023-11-08T00:00:00"/>
    <m/>
    <s v=""/>
    <s v=""/>
    <s v=""/>
    <s v="Otorgar a la empresa FERROVIAS CENTRAL ANDINA S.A., autorización para realizar las actividades de colecta de recursos hidrobiológicos"/>
    <s v="DECHDI"/>
    <m/>
    <m/>
    <m/>
    <x v="0"/>
    <m/>
    <x v="0"/>
    <m/>
    <m/>
    <m/>
    <m/>
    <m/>
    <s v="X"/>
    <m/>
    <s v="X"/>
    <m/>
    <m/>
    <m/>
    <m/>
    <m/>
    <m/>
    <m/>
    <m/>
    <m/>
    <m/>
    <m/>
    <m/>
    <m/>
  </r>
  <r>
    <n v="767"/>
    <x v="766"/>
    <s v="00062402-2023"/>
    <s v="NOVIEMBRE"/>
    <d v="2023-11-09T00:00:00"/>
    <d v="2023-11-09T00:00:00"/>
    <n v="5821"/>
    <s v="NI? DEL MILAGRO 2"/>
    <s v="PT-05821-BM"/>
    <s v="CAMPOS NEYRA RUTH EVELYN"/>
    <s v="Otorgar a favor del señor JACOBO ALBERTO CAVENAGO ZOLEZZI, la autorización de incremento de flota para construir una nueva embarcación pesquera de menor escala con 20.55 m³ de capacidad de bodega, vía sustitución de la embarcación pesquera no siniestrada NIÑO DEL MILAGRO 2 con matrícula PT-05821-BM y 20.55 m³ de capacidad de bodega"/>
    <s v="DECHDI"/>
    <s v="CHD"/>
    <s v="ANCHOVETA"/>
    <s v="MENOR ESCALA"/>
    <x v="9"/>
    <s v="Construcción Por sustitución"/>
    <x v="0"/>
    <m/>
    <m/>
    <m/>
    <m/>
    <s v="X"/>
    <m/>
    <m/>
    <m/>
    <m/>
    <m/>
    <m/>
    <m/>
    <m/>
    <m/>
    <m/>
    <m/>
    <m/>
    <m/>
    <m/>
    <m/>
    <m/>
  </r>
  <r>
    <n v="768"/>
    <x v="767"/>
    <s v="00056886-2023"/>
    <s v="NOVIEMBRE"/>
    <d v="2023-11-09T00:00:00"/>
    <d v="2023-11-09T00:00:00"/>
    <n v="4887"/>
    <s v="PILAR"/>
    <s v="CO-04887-CM"/>
    <s v="PESQUERA KEOPS S.A.C."/>
    <s v="Declarar Improcedente la solicitud de aprobación del cambio de titular del permiso de pesca para operar la embarcación pesquera PILAR con matrícula CO-04887-CM y 31.78 m3 de capacidad de bodega, para la extracción de los recursos Anchoveta con destino al consumo humano directo; presentada por la empresa LA CALADA S.A. mediante escrito con registro N° 00056886-2023; por los fundamentos expuestos en la parte considerativa de la presente resolución"/>
    <s v="DECHDI"/>
    <m/>
    <m/>
    <m/>
    <x v="1"/>
    <m/>
    <x v="1"/>
    <s v=" - "/>
    <s v="DECLARAR IMPROCEDENTE"/>
    <m/>
    <m/>
    <s v="X"/>
    <m/>
    <m/>
    <m/>
    <m/>
    <m/>
    <m/>
    <m/>
    <m/>
    <m/>
    <m/>
    <m/>
    <m/>
    <m/>
    <m/>
    <m/>
    <m/>
  </r>
  <r>
    <n v="769"/>
    <x v="768"/>
    <s v="00056888-2023"/>
    <s v="NOVIEMBRE"/>
    <d v="2023-11-09T00:00:00"/>
    <d v="2023-11-09T00:00:00"/>
    <n v="1766"/>
    <s v="BELISSA"/>
    <s v="HO-1766-CM"/>
    <s v="PESQUERA KEOPS S.A.C."/>
    <s v="Declarar Improcedente la solicitud de aprobación del cambio de titular del permiso de pesca para operar la embarcación pesquera BELISSA con matrícula HO-01766-CM y 31.77 m³ de capacidad de bodega, para la extracción de los recursos Anchoveta con destino al consumo humano directo; presentada por la empresa LA CALADA S.A. mediante escrito con registro N° 00056888-2023; por los fundamentos expuestos en la parte considerativa de la presente resolución."/>
    <s v="DECHDI"/>
    <m/>
    <m/>
    <m/>
    <x v="1"/>
    <m/>
    <x v="1"/>
    <s v=" - "/>
    <s v="DECLARAR IMPROCEDENTE"/>
    <m/>
    <m/>
    <s v="X"/>
    <m/>
    <m/>
    <m/>
    <m/>
    <m/>
    <m/>
    <m/>
    <m/>
    <m/>
    <m/>
    <m/>
    <m/>
    <m/>
    <m/>
    <m/>
    <m/>
  </r>
  <r>
    <n v="770"/>
    <x v="769"/>
    <s v="00080223-2023"/>
    <s v="NOVIEMBRE"/>
    <d v="2023-11-10T00:00:00"/>
    <d v="2023-11-10T00:00:00"/>
    <m/>
    <s v=""/>
    <s v=""/>
    <s v=""/>
    <s v="Aceptar el desistimiento formulado por la empresa MARFREEZE S.A.C., respecto a la solicitud de cambio de titularidad de la licencia de operación para operar la planta de congelado de productos hidrobiológicos."/>
    <s v="DPCHDI"/>
    <m/>
    <m/>
    <m/>
    <x v="6"/>
    <m/>
    <x v="1"/>
    <s v=" - "/>
    <s v="ACEPTAR DESISTIMIENTO"/>
    <m/>
    <m/>
    <m/>
    <m/>
    <m/>
    <m/>
    <m/>
    <m/>
    <m/>
    <m/>
    <m/>
    <m/>
    <m/>
    <m/>
    <m/>
    <m/>
    <m/>
    <m/>
    <m/>
  </r>
  <r>
    <n v="771"/>
    <x v="770"/>
    <s v="00035429-2023"/>
    <s v="NOVIEMBRE"/>
    <d v="2023-11-14T00:00:00"/>
    <d v="2023-11-14T00:00:00"/>
    <m/>
    <s v=""/>
    <s v=""/>
    <s v=""/>
    <s v="Otorgar a favor de los señores VICENTE HUAMANCHUMO CASAS y MARIA VICTORIA SIPION DE HUAMANCHUMO, permiso de pesca para operar la embarcación pesquera NUESTRA SEÑORA DE LA PAZ 3 con matrícula CE-68934-PM y 39.62 m³ de capacidad de bodega"/>
    <s v="DECHDI"/>
    <m/>
    <m/>
    <m/>
    <x v="8"/>
    <m/>
    <x v="0"/>
    <m/>
    <m/>
    <m/>
    <m/>
    <s v="X"/>
    <m/>
    <s v="X"/>
    <m/>
    <m/>
    <m/>
    <m/>
    <m/>
    <m/>
    <m/>
    <m/>
    <m/>
    <m/>
    <m/>
    <m/>
    <m/>
    <m/>
  </r>
  <r>
    <n v="772"/>
    <x v="771"/>
    <s v="00072339-2023"/>
    <s v="NOVIEMBRE"/>
    <d v="2023-11-14T00:00:00"/>
    <d v="2023-11-14T00:00:00"/>
    <m/>
    <s v=""/>
    <s v=""/>
    <s v=""/>
    <s v="Declarar improcedente la solicitud de permiso de pesca para operar la embarcación pesquera de bandera ecuatoriana denominada ANTONIO H con matrícula P-00-00880"/>
    <s v="DECHDI"/>
    <m/>
    <s v="ATUN"/>
    <m/>
    <x v="8"/>
    <m/>
    <x v="1"/>
    <m/>
    <s v="DECLARAR IMPROCEDENTE"/>
    <m/>
    <m/>
    <s v="X"/>
    <s v="X"/>
    <m/>
    <m/>
    <m/>
    <m/>
    <m/>
    <m/>
    <m/>
    <m/>
    <m/>
    <m/>
    <m/>
    <m/>
    <m/>
    <m/>
    <m/>
  </r>
  <r>
    <n v="773"/>
    <x v="772"/>
    <s v="00037185-2023"/>
    <s v="NOVIEMBRE"/>
    <d v="2023-11-16T00:00:00"/>
    <d v="2023-11-16T00:00:00"/>
    <n v="22114"/>
    <s v="DELIA I"/>
    <s v="CE-22114-CM"/>
    <s v="GRANDA ZAPATA ROXANNA NATHALY CECILIA"/>
    <s v="Aprobar a favor de la empresa DNG S.A.C. el cambio de titular del permiso de pesca para operar la embarcación pesquera de menor escala DELIA I con matrícula CE-22114-CM y 19.22 m3 de capacidad de bodega, para la extracción de los recursos Anchoveta, Atún aleta amarilla, atún de ojo grande, Barrilete, bereche, bonito, caballa, cabinza serránida, Cabrilla, Cachema, Chiri/Pampanito/Palometa, Chiri Lomo Negro, Coco/Suco, Cojinova, Congrio, Corvina, Doncella, Matache, Pámpano, Pejerrey, Perico/Dorado, Pez espada, Pintadilla, Pota, Raya, Robalo, Tiburón, Tollo Fino, Zorro con destino al consumo humano directo. y Otorgar a favor de la empresa DNG S.A.C., la autorización de incremento de flota para construir  una nueva embarcación pesquera de menor escala con 19.22 m3  de capacidad de bodega, vía sustitución de la  embarcación pesquera no siniestrada JUAN ENRIQUE I (ex DELIA I) con matrícula CE-22114-CM y 19.22 m3 de capacidad de bodega"/>
    <s v="DECHDI"/>
    <m/>
    <m/>
    <s v="MENOR ESCALA"/>
    <x v="1"/>
    <m/>
    <x v="0"/>
    <s v=" - "/>
    <m/>
    <m/>
    <m/>
    <s v="X"/>
    <m/>
    <m/>
    <m/>
    <m/>
    <m/>
    <m/>
    <m/>
    <m/>
    <m/>
    <m/>
    <m/>
    <m/>
    <m/>
    <m/>
    <m/>
    <m/>
  </r>
  <r>
    <n v="774"/>
    <x v="773"/>
    <s v="00081919-2023"/>
    <s v="NOVIEMBRE"/>
    <d v="2023-11-16T00:00:00"/>
    <d v="2023-11-16T00:00:00"/>
    <m/>
    <s v=""/>
    <s v=""/>
    <s v=""/>
    <s v="Aceptar el desistimiento del recurso de reconsideración interpuesto por la empresa NEGOCIOS INDUSTRIALES REAL NIRSA S.A., E/P GLORIA A "/>
    <s v="DECHDI"/>
    <m/>
    <m/>
    <m/>
    <x v="4"/>
    <s v="RECONSIDERACION"/>
    <x v="1"/>
    <m/>
    <s v="ACEPTAR DESISTIMIENTO"/>
    <m/>
    <m/>
    <m/>
    <m/>
    <m/>
    <m/>
    <m/>
    <m/>
    <m/>
    <m/>
    <m/>
    <m/>
    <m/>
    <m/>
    <m/>
    <m/>
    <m/>
    <m/>
    <m/>
  </r>
  <r>
    <n v="775"/>
    <x v="774"/>
    <s v="00081921-2023"/>
    <s v="NOVIEMBRE"/>
    <d v="2023-11-16T00:00:00"/>
    <d v="2023-11-16T00:00:00"/>
    <m/>
    <s v=""/>
    <s v=""/>
    <s v=""/>
    <s v="Aceptar el desistimiento del recurso de reconsideración; interpuesto por la empresa NEGOCIOS INDUSTRIALES REAL NIRSA S.A e/p ROSA F"/>
    <s v="DECHDI"/>
    <m/>
    <m/>
    <m/>
    <x v="4"/>
    <m/>
    <x v="1"/>
    <m/>
    <s v="ACEPTAR DESISTIMIENTO"/>
    <m/>
    <m/>
    <m/>
    <m/>
    <m/>
    <m/>
    <m/>
    <m/>
    <m/>
    <m/>
    <m/>
    <m/>
    <m/>
    <m/>
    <m/>
    <m/>
    <m/>
    <m/>
    <m/>
  </r>
  <r>
    <n v="776"/>
    <x v="775"/>
    <s v="00045852-2023"/>
    <s v="NOVIEMBRE"/>
    <d v="2023-11-16T00:00:00"/>
    <d v="2023-11-16T00:00:00"/>
    <m/>
    <s v=""/>
    <s v=""/>
    <s v=""/>
    <s v="Artículo 1.- MODIFICAR la licencia de operación otorgada a favor de la empresa OCEANO SEAFOOD S.A., mediante Resolución Directoral N° 336-2019-PRODUCE/DGPCHDI, en el extremo referido al aumento de capacidad instalada de la planta de congelado de productos hidrobiológicos, consignándose 86.18 t/día,como nueva capacidad de procesamiento, ubicado en la avenida Los Diamantes, Mz. C, Lote 7, Zona Industrial II, distrito y provincia de Paita, departamento de Piura."/>
    <s v="DPCHDI"/>
    <m/>
    <m/>
    <m/>
    <x v="24"/>
    <s v="MODIFICAR la licencia de operación, en el extremo referido al aumento de capacidad instalada de la planta de congelado de productos hidrobiológicos"/>
    <x v="0"/>
    <m/>
    <m/>
    <m/>
    <m/>
    <m/>
    <m/>
    <s v="X"/>
    <m/>
    <s v="X"/>
    <m/>
    <m/>
    <m/>
    <m/>
    <m/>
    <m/>
    <m/>
    <m/>
    <m/>
    <m/>
    <m/>
    <m/>
  </r>
  <r>
    <n v="777"/>
    <x v="776"/>
    <s v="00077408-2023"/>
    <s v="NOVIEMBRE"/>
    <d v="2023-11-16T00:00:00"/>
    <d v="2023-11-16T00:00:00"/>
    <m/>
    <s v=""/>
    <s v=""/>
    <s v=""/>
    <s v="LEVANTAR la suspensión temporal, a solicitud de la empresa INVERSIONES PESQUERAS LIGURIA S.A.C"/>
    <s v="DPCHDI"/>
    <m/>
    <m/>
    <m/>
    <x v="18"/>
    <m/>
    <x v="1"/>
    <m/>
    <m/>
    <m/>
    <m/>
    <m/>
    <m/>
    <s v="X"/>
    <m/>
    <s v="X"/>
    <m/>
    <m/>
    <m/>
    <m/>
    <m/>
    <m/>
    <m/>
    <m/>
    <m/>
    <m/>
    <m/>
    <m/>
  </r>
  <r>
    <n v="778"/>
    <x v="777"/>
    <s v="00081236-2023"/>
    <s v="NOVIEMBRE"/>
    <d v="2023-11-16T00:00:00"/>
    <d v="2023-11-16T00:00:00"/>
    <m/>
    <s v=""/>
    <s v=""/>
    <s v=""/>
    <s v="Aceptar el desistimiento al procedimiento del recurso de reconsideración contra la Resolución Directoral N° 00752-2023-PRODUCE/DGPCHDI; interpuesto por la empresa NEGOCIOS INDUSTRIALES REAL NIRSA S.A"/>
    <s v="DECHDI"/>
    <m/>
    <m/>
    <m/>
    <x v="4"/>
    <m/>
    <x v="1"/>
    <m/>
    <s v="ACEPTAR DESISTIMIENTO"/>
    <m/>
    <m/>
    <m/>
    <m/>
    <m/>
    <m/>
    <m/>
    <m/>
    <m/>
    <m/>
    <m/>
    <m/>
    <m/>
    <m/>
    <m/>
    <m/>
    <m/>
    <m/>
    <m/>
  </r>
  <r>
    <n v="779"/>
    <x v="778"/>
    <s v="00081923-2023"/>
    <s v="NOVIEMBRE"/>
    <d v="2023-11-16T00:00:00"/>
    <d v="2023-11-16T00:00:00"/>
    <m/>
    <s v=""/>
    <s v=""/>
    <s v=""/>
    <s v="Aceptar el desistimiento al procedimiento del recurso de reconsideración contra la Resolución Directoral N° 00751-2023-PRODUCE/DGPCHDI; interpuesto por la empresa NEGOCIOS INDUSTRIALES REAL NIRSA S.A."/>
    <s v="DECHDI"/>
    <m/>
    <m/>
    <m/>
    <x v="4"/>
    <m/>
    <x v="1"/>
    <m/>
    <s v="ACEPTAR DESISTIMIENTO"/>
    <m/>
    <m/>
    <m/>
    <m/>
    <m/>
    <m/>
    <m/>
    <m/>
    <m/>
    <m/>
    <m/>
    <m/>
    <m/>
    <m/>
    <m/>
    <m/>
    <m/>
    <m/>
    <m/>
  </r>
  <r>
    <n v="780"/>
    <x v="779"/>
    <s v="00083630-2023"/>
    <s v="NOVIEMBRE"/>
    <d v="2023-11-16T00:00:00"/>
    <d v="2023-11-16T00:00:00"/>
    <m/>
    <s v=""/>
    <s v=""/>
    <s v=""/>
    <s v="Aceptar el desistimiento al procedimiento de modificación del permiso de pesca otorgado mediante Directoral N° 00750-2023-PRODUCE/DGPCHDI; presentado por la empresa NEGOCIOS INDUSTRIALES REAL NIRSA S.A."/>
    <s v="DECHDI"/>
    <m/>
    <m/>
    <m/>
    <x v="4"/>
    <m/>
    <x v="1"/>
    <m/>
    <s v="ACEPTAR DESISTIMIENTO"/>
    <m/>
    <m/>
    <m/>
    <m/>
    <m/>
    <m/>
    <m/>
    <m/>
    <m/>
    <m/>
    <m/>
    <m/>
    <m/>
    <m/>
    <m/>
    <m/>
    <m/>
    <m/>
    <m/>
  </r>
  <r>
    <n v="781"/>
    <x v="780"/>
    <s v="00083632-2023"/>
    <s v="NOVIEMBRE"/>
    <d v="2023-11-16T00:00:00"/>
    <d v="2023-11-16T00:00:00"/>
    <m/>
    <s v=""/>
    <s v=""/>
    <s v=""/>
    <s v="Aceptar el desistimiento al procedimiento de modificación del permiso de pesca otorgado mediante Directoral N° 00751-2023-PRODUCE/DGPCHDI; presentado por la empresa NEGOCIOS INDUSTRIALES REAL NIRSA S.A"/>
    <s v="DECHDI"/>
    <m/>
    <m/>
    <m/>
    <x v="4"/>
    <m/>
    <x v="1"/>
    <m/>
    <s v="ACEPTAR DESISTIMIENTO"/>
    <m/>
    <m/>
    <m/>
    <m/>
    <m/>
    <m/>
    <m/>
    <m/>
    <m/>
    <m/>
    <m/>
    <m/>
    <m/>
    <m/>
    <m/>
    <m/>
    <m/>
    <m/>
    <m/>
  </r>
  <r>
    <n v="782"/>
    <x v="781"/>
    <s v="00083633-2023"/>
    <s v="NOVIEMBRE"/>
    <d v="2023-11-17T00:00:00"/>
    <d v="2023-11-17T00:00:00"/>
    <m/>
    <s v=""/>
    <s v=""/>
    <s v=""/>
    <s v="Aceptar el desistimiento al procedimiento de modificación del permiso de pesca presentado por la empresa NEGOCIOS INDUSTRIALES REAL NIRSA S.A."/>
    <s v="DECHDI"/>
    <m/>
    <m/>
    <m/>
    <x v="4"/>
    <m/>
    <x v="1"/>
    <m/>
    <s v="ACEPTAR DESISTIMIENTO"/>
    <m/>
    <m/>
    <m/>
    <m/>
    <m/>
    <m/>
    <m/>
    <m/>
    <m/>
    <m/>
    <m/>
    <m/>
    <m/>
    <m/>
    <m/>
    <m/>
    <m/>
    <m/>
    <m/>
  </r>
  <r>
    <n v="783"/>
    <x v="782"/>
    <s v="00083660-2023"/>
    <s v="NOVIEMBRE"/>
    <d v="2023-11-17T00:00:00"/>
    <d v="2023-11-17T00:00:00"/>
    <m/>
    <s v=""/>
    <s v=""/>
    <s v=""/>
    <s v="Aceptar el desistimiento al procedimiento de modificación del permiso de pesca presentado por la empresa NEGOCIOS INDUSTRIALES REAL NIRSA S.A. e/p ROBERTO A "/>
    <s v="DECHDI"/>
    <m/>
    <m/>
    <m/>
    <x v="4"/>
    <m/>
    <x v="1"/>
    <m/>
    <s v="ACEPTAR DESISTIMIENTO"/>
    <m/>
    <m/>
    <m/>
    <m/>
    <m/>
    <m/>
    <m/>
    <m/>
    <m/>
    <m/>
    <m/>
    <m/>
    <m/>
    <m/>
    <m/>
    <m/>
    <m/>
    <m/>
    <m/>
  </r>
  <r>
    <n v="784"/>
    <x v="783"/>
    <s v="00071733-2023"/>
    <s v="NOVIEMBRE"/>
    <d v="2023-11-17T00:00:00"/>
    <d v="2023-11-17T00:00:00"/>
    <m/>
    <s v=""/>
    <s v=""/>
    <s v=""/>
    <s v="Artículo 1.- MODIFICAR el artículo 2 de la Resolución Directoral Nº 00698-2023-PRODUCE/DGPCHDI, consignándose en adelante lo siguiente: La empresa OCEANO SEAFOOD S.A., está obligada a poner en operación los equipos y sistemas de mitigación señalados en el Anexo de la Resolución Directoral N° 145-2018-PRODUCE/DGAAMPA, actualizada mediante Resolución Directoral Nº 00045-2023-PRODUCE/DGAAMPA."/>
    <s v="DPCHDI"/>
    <m/>
    <m/>
    <m/>
    <x v="7"/>
    <m/>
    <x v="1"/>
    <m/>
    <m/>
    <m/>
    <m/>
    <m/>
    <m/>
    <s v="X"/>
    <m/>
    <s v="X"/>
    <m/>
    <m/>
    <m/>
    <m/>
    <m/>
    <m/>
    <m/>
    <m/>
    <m/>
    <m/>
    <m/>
    <m/>
  </r>
  <r>
    <n v="785"/>
    <x v="784"/>
    <s v="00068760-2023"/>
    <s v="NOVIEMBRE"/>
    <d v="2023-11-17T00:00:00"/>
    <d v="2023-11-17T00:00:00"/>
    <m/>
    <s v=""/>
    <s v=""/>
    <s v=""/>
    <s v="OTORGAR a favor de la empresa PESCADOS Y CEFALOPODOS DEL PERU S.A.C., la licencia de operación de la planta de procesamiento pesquero de congelado de productos hidrobiológicos"/>
    <s v="DPCHDI"/>
    <m/>
    <m/>
    <m/>
    <x v="17"/>
    <m/>
    <x v="0"/>
    <m/>
    <m/>
    <m/>
    <m/>
    <m/>
    <m/>
    <s v="X"/>
    <m/>
    <s v="X"/>
    <m/>
    <m/>
    <m/>
    <m/>
    <m/>
    <m/>
    <m/>
    <m/>
    <m/>
    <m/>
    <m/>
    <m/>
  </r>
  <r>
    <n v="786"/>
    <x v="785"/>
    <s v="00043734-2023"/>
    <s v="NOVIEMBRE"/>
    <d v="2023-11-20T00:00:00"/>
    <d v="2023-11-20T00:00:00"/>
    <m/>
    <s v=""/>
    <s v=""/>
    <s v=""/>
    <s v="Declarar como NO PRESENTADA la solicitud de autorización para realizar las actividades de colecta de recursos hidrobiológicos conforme al plan de trabajo denominado: “LINEA DE BASE DE LA DECLARACIÓN DE IMPACTO AMBIENTAL DEL PROYECTO MEJORAMIENTO DEL CAMINO VECINAL EMP.5N (PUERTO PIZANA) - VILLA LOS ÁNGELES - LA FLORIDA - DISTRITO DE PÓLVORA - PROVINCIA DE TOCACHE, DEPARTAMENTO DE SAN MARTÍN”"/>
    <s v="DECHDI"/>
    <m/>
    <m/>
    <m/>
    <x v="0"/>
    <m/>
    <x v="1"/>
    <m/>
    <s v="DECLARAR COMO NO PRESENTADA"/>
    <m/>
    <m/>
    <m/>
    <s v="X"/>
    <m/>
    <s v="X"/>
    <m/>
    <m/>
    <m/>
    <m/>
    <m/>
    <m/>
    <m/>
    <m/>
    <m/>
    <m/>
    <m/>
    <m/>
    <m/>
  </r>
  <r>
    <n v="787"/>
    <x v="786"/>
    <s v="00055874-2023"/>
    <s v="NOVIEMBRE"/>
    <d v="2023-11-20T00:00:00"/>
    <d v="2023-11-20T00:00:00"/>
    <m/>
    <s v=""/>
    <s v=""/>
    <s v=""/>
    <s v="Declarar como NO PRESENTADA la solicitud de autorización para realizar las actividades de colecta de recursos hidrobiológicos conforme al plan de trabajo denominado: “Autorización de actividades de colecta de recursos hidrobiológicos con uso de embarcación para el levantamiento de la línea base hidrobiológica en el marco de la Modificación del Estudio de Impacto Ambiental (MEIA) del proyecto de explotación y beneficio minero mina Pampa del Pongo”, "/>
    <s v="DECHDI"/>
    <m/>
    <m/>
    <m/>
    <x v="0"/>
    <m/>
    <x v="1"/>
    <m/>
    <s v="DECLARAR COMO NO PRESENTADA"/>
    <m/>
    <m/>
    <m/>
    <s v="X"/>
    <m/>
    <m/>
    <m/>
    <m/>
    <m/>
    <m/>
    <m/>
    <m/>
    <m/>
    <m/>
    <m/>
    <m/>
    <m/>
    <m/>
    <m/>
  </r>
  <r>
    <n v="788"/>
    <x v="787"/>
    <s v="00057940-2023"/>
    <s v="NOVIEMBRE"/>
    <d v="2023-11-20T00:00:00"/>
    <d v="2023-11-20T00:00:00"/>
    <m/>
    <s v=""/>
    <s v=""/>
    <s v=""/>
    <s v="Otorgar a la empresa MINERA BARRICK PERU S.A., autorización para realizar las actividades de colecta de recursos hidrobiológicos conforme al plan de trabajo denominado: «PLAN DE TRABAJO PARA LA AUTORIZACIÓN DE COLECTA DE RECURSOS HIDROBIOLÓGICOS PARA EL “MONITOREO HIDROBIOLÓGICO SEMESTRAL EN EL ÁREA DE INFLUENCIA DE LA UNIDAD MINERA PIERINA”"/>
    <s v="DECHDI"/>
    <m/>
    <m/>
    <m/>
    <x v="0"/>
    <m/>
    <x v="0"/>
    <m/>
    <m/>
    <m/>
    <m/>
    <m/>
    <s v="X"/>
    <m/>
    <m/>
    <m/>
    <m/>
    <m/>
    <m/>
    <m/>
    <m/>
    <m/>
    <m/>
    <m/>
    <m/>
    <m/>
    <m/>
    <m/>
  </r>
  <r>
    <n v="789"/>
    <x v="788"/>
    <s v="00069064-2023"/>
    <s v="NOVIEMBRE"/>
    <d v="2023-11-21T00:00:00"/>
    <d v="2023-11-21T00:00:00"/>
    <m/>
    <s v=""/>
    <s v=""/>
    <s v=""/>
    <s v="Otorgar a favor de la EMPRESA PESQUERA JAIS S.A.C., permiso de pesca para operar la embarcación pesquera PEDRO ESTEBAN con matrícula PL-69411-PM y 34.95 m3 de capacidad de bodega"/>
    <s v="DECHDI"/>
    <m/>
    <m/>
    <m/>
    <x v="8"/>
    <m/>
    <x v="0"/>
    <m/>
    <m/>
    <m/>
    <m/>
    <s v="X"/>
    <m/>
    <s v="X"/>
    <m/>
    <m/>
    <m/>
    <m/>
    <m/>
    <m/>
    <m/>
    <m/>
    <m/>
    <m/>
    <m/>
    <m/>
    <m/>
    <m/>
  </r>
  <r>
    <n v="790"/>
    <x v="789"/>
    <s v="00057694-2023"/>
    <s v="NOVIEMBRE"/>
    <d v="2023-11-21T00:00:00"/>
    <d v="2023-11-21T00:00:00"/>
    <m/>
    <s v=""/>
    <s v=""/>
    <s v=""/>
    <s v="Otorgar a la empresa CARBON LATAM PERU S.A.C., autorización para realizar las actividades de colecta de recursos hidrobiológicos conforme al plan de trabajo denominado: “Línea Base Biológica de la Declaración de Impacto Ambiental del Proyecto Central Hidroeléctrica Pallca - Huarochirí (Lima)”"/>
    <s v="DECHDI"/>
    <m/>
    <m/>
    <m/>
    <x v="0"/>
    <m/>
    <x v="0"/>
    <m/>
    <m/>
    <m/>
    <m/>
    <m/>
    <s v="X"/>
    <m/>
    <m/>
    <m/>
    <m/>
    <m/>
    <m/>
    <m/>
    <m/>
    <m/>
    <m/>
    <m/>
    <m/>
    <m/>
    <m/>
    <m/>
  </r>
  <r>
    <n v="791"/>
    <x v="790"/>
    <s v="00072414-2023"/>
    <s v="NOVIEMBRE"/>
    <d v="2023-11-22T00:00:00"/>
    <d v="2023-11-22T00:00:00"/>
    <m/>
    <s v=""/>
    <s v=""/>
    <s v=""/>
    <s v="Artículo 1.- MODIFICAR la licencia de operación otorgada en favor de la empresa MICROEMPRESA CRUDO Y COCIDO S.A.C., mediante Resolución Directoral N° 00687-2022-PRODUCE/DGPCHDI, en el extremo referido a la capacidad instalada de la planta de procesamiento para la producción de congelado, consignándose 3,536 cajas/turno como nueva capacidad de procesamiento, en mérito a la ejecución de la autorización para el incremento de capacidad contenida en la Resolución Directoral N° 653-2023-PRODUCE-DGPCHDI, realizada en el establecimiento industrial pesquero ubicado en la Av. Enrique Meiggs N° 480, Mz. P, Lote 4, pueblo joven Miramar Bajo, distrito de Chimbote, departamento de Ancash. "/>
    <s v="DPCHDI"/>
    <m/>
    <m/>
    <m/>
    <x v="24"/>
    <s v="MODIFICAR la licencia de operación, en el extremo referido al aumento de capacidad instalada de la planta de congelado de productos hidrobiológicos"/>
    <x v="0"/>
    <m/>
    <m/>
    <m/>
    <m/>
    <m/>
    <m/>
    <s v="X"/>
    <m/>
    <s v="X"/>
    <m/>
    <m/>
    <m/>
    <m/>
    <m/>
    <m/>
    <m/>
    <m/>
    <m/>
    <m/>
    <m/>
    <m/>
  </r>
  <r>
    <n v="792"/>
    <x v="791"/>
    <s v="00062331-2023"/>
    <s v="NOVIEMBRE"/>
    <d v="2023-11-22T00:00:00"/>
    <d v="2023-11-22T00:00:00"/>
    <m/>
    <s v=""/>
    <s v=""/>
    <s v=""/>
    <s v="DECLARAR que la solicitud de modificación por cambio de razón social de la licencia de operación presentada por la empresa AQUANOVA S.A.C ha sido aprobada con su sola presentación."/>
    <s v="DPCHDI"/>
    <m/>
    <m/>
    <m/>
    <x v="24"/>
    <s v="CAMBIO DE NOMBRE O RAZON SOLICAL"/>
    <x v="0"/>
    <m/>
    <m/>
    <m/>
    <m/>
    <m/>
    <m/>
    <s v="X"/>
    <m/>
    <s v="X"/>
    <m/>
    <m/>
    <m/>
    <m/>
    <m/>
    <m/>
    <m/>
    <m/>
    <m/>
    <m/>
    <m/>
    <m/>
  </r>
  <r>
    <n v="793"/>
    <x v="792"/>
    <s v="00080824-2023"/>
    <s v="NOVIEMBRE"/>
    <d v="2023-11-22T00:00:00"/>
    <d v="2023-11-22T00:00:00"/>
    <n v="3871"/>
    <s v="MI CARMENCITA I"/>
    <s v="PT-03871-CM"/>
    <s v="CONSORCIO MUZA S.A.C"/>
    <s v="Artículo 1.- Aprobar a favor de la empresa CONSORCIO MUZA S.A.C. el cambio de titular del permiso de pesca para operar la embarcación pesquera de menor escala MI CARMENCITA I con matrícula PT-03871-CM y 24.43 m3 de capacidad de bodega, para la extracción de los recursos Anchoveta (Engraulis ringens y Anchoa nasus), Jurel (Trachurus murphii), Caballa (Scomber japonicus peru anus), Bonito (Sarda chiliensis chiliensis), Perico o Dorado (Coryphaena hippurus), Atún (Thunnus spp), Barrilete (Katsuwonus pelamis), Bereche (Larimus pacificus), Cabrilla (Paralabrax humeralis), Cojinova (Seriolella violácea), Congrio (Genypterus maculatus), Corvina (Cilus gilberti), Lisa (Mugil cephalus), Lorna (Sciane deliciosa), Pámpano (Trachinotus paitensis), Robalo (Centropomus nigrescens), Coco/suco (Paralonchurus peruanus), Cachema (Cynoscion analis) con destino al consumo humano directo. _x000a_Artículo 2.- La vigencia del cambio de titular del permiso de pesca a que se refiere el artículo 1 de la presente Resolución Directoral, queda condicionada al cumplimiento del pago de la sanción de multa en estado de “suspendida”, referida en el numeral 7.1 del considerando 7 de la presente resolución. _x000a_Artículo 3.- Dejar sin efecto la titularidad del permiso de pesca otorgada a favor de los señores DESEMBARCADERO PESQUERO MULTIPROPOSITO JUAN PABLO S.A.C., a través de la Resolución Directoral N° 00222-2018-PRODUCE/DGPCHDI, para operar la embarcación pesquera MI CARMENCITA I con matrícula PT-03871-CM y 24.43 m3 de capacidad de bodega. _x000a_Artículo 4.- Excluir a la empresa DESEMBARCADERO PESQUERO MULTIPROPOSITO JUAN PABLO S.A.C. de los listados a que se refiere el artículo 14 del Reglamento de la Ley General de Pesca; y, el Anexo I de la Resolución Ministerial N° 346-2011-PRODUCE, a fin de incluir en su lugar a la empresa CONSORCIO MUZA S.A.C., como titular del permiso de pesca para operar la embarcación pesquera MI CARMENCITA I con matrícula PT-03871-CM. _x000a_Artículo 5.- Incluir a la empresa CONSORCIO MUZA S.A.C., como titular del permiso de pesca para operar la embarcación pesquera de menor escala MI CARMENCITA I con matrícula PT-03871-CM y, en el Registro Nacional de Embarcaciones Pesqueras para Consumo Humano Directo a que se refiere el artículo 7 del Reglamento de Ordenamiento Pesquero del Recurso Anchoveta para Consumo Humano Directo.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m/>
    <s v="MENOR ESCALA"/>
    <x v="1"/>
    <m/>
    <x v="0"/>
    <s v="La vigencia del cambio de titular del permiso de pesca a que se refiere el artículo 1 de la presente Resolución Directoral, queda condicionada al cumplimiento del pago de la sanción de multa en estado de “suspendida”, referida en el numeral 7.1 del considerando 7 de la presente resolución."/>
    <m/>
    <m/>
    <m/>
    <s v="X"/>
    <m/>
    <m/>
    <m/>
    <m/>
    <m/>
    <m/>
    <m/>
    <m/>
    <m/>
    <m/>
    <m/>
    <m/>
    <m/>
    <m/>
    <m/>
    <m/>
  </r>
  <r>
    <n v="794"/>
    <x v="793"/>
    <s v="00047661-2023"/>
    <s v="NOVIEMBRE"/>
    <d v="2023-11-23T00:00:00"/>
    <d v="2023-11-23T00:00:00"/>
    <m/>
    <s v=""/>
    <s v=""/>
    <s v=""/>
    <s v="Declarar improcedente la solicitud de autorización para realizar las actividades de colecta de recursos hidrobiológicos presentada por la señora Angela Fiorela Sulca Miranda "/>
    <s v="DECHDI"/>
    <m/>
    <m/>
    <m/>
    <x v="0"/>
    <m/>
    <x v="1"/>
    <m/>
    <s v="DECLARAR IMPROCEDENTE"/>
    <m/>
    <m/>
    <m/>
    <s v="X"/>
    <m/>
    <s v="X"/>
    <m/>
    <m/>
    <m/>
    <m/>
    <m/>
    <m/>
    <m/>
    <m/>
    <m/>
    <m/>
    <m/>
    <m/>
    <m/>
  </r>
  <r>
    <n v="795"/>
    <x v="794"/>
    <s v="00069942-2023"/>
    <s v="NOVIEMBRE"/>
    <d v="2023-11-23T00:00:00"/>
    <d v="2023-11-23T00:00:00"/>
    <m/>
    <s v=""/>
    <s v=""/>
    <s v=""/>
    <s v="Otorgar a la empresa BHP WORLD EXPLORATION INC. SUCURSAL DEL PERÚ, autorización para realizar las actividades de colecta de recursos hidrobiológicos conforme al plan de trabajo denominado: “LÍNEA BASE HIDROBIOLÓGICA DE LA DECLARACIÓN DE IMPACTO AMBIENTAL (DIA – CATEGORÍA I) DEL PROYECTO DE EXPLORACIÓN MINERA CORRACORRAL”"/>
    <s v="DECHDI"/>
    <m/>
    <m/>
    <m/>
    <x v="0"/>
    <m/>
    <x v="0"/>
    <m/>
    <m/>
    <m/>
    <m/>
    <m/>
    <s v="X"/>
    <m/>
    <m/>
    <m/>
    <m/>
    <m/>
    <m/>
    <m/>
    <m/>
    <m/>
    <m/>
    <m/>
    <m/>
    <m/>
    <m/>
    <m/>
  </r>
  <r>
    <n v="796"/>
    <x v="795"/>
    <s v="00083092-2023"/>
    <s v="NOVIEMBRE"/>
    <d v="2023-11-24T00:00:00"/>
    <d v="2023-11-24T00:00:00"/>
    <m/>
    <s v=""/>
    <s v=""/>
    <s v=""/>
    <s v="Otorgar a la empresa NEGOCIOS INDUSTRIALES REAL NIRSA S.A., representada en el país por el señor Omar Diego Carcovich Jibaja, permiso de pesca para operar la embarcación pesquera de cerco de bandera ecuatoriana denominada RAFA A con matrícula P-00-00727, en la extracción del recurso Atún con destino al consumo humano directo"/>
    <s v="DECHDI"/>
    <s v="CHD"/>
    <s v="ATUN"/>
    <s v="buque de la CIAT"/>
    <x v="4"/>
    <m/>
    <x v="0"/>
    <m/>
    <m/>
    <m/>
    <m/>
    <s v="X"/>
    <s v="X"/>
    <m/>
    <m/>
    <m/>
    <m/>
    <m/>
    <m/>
    <m/>
    <m/>
    <m/>
    <m/>
    <m/>
    <m/>
    <m/>
    <m/>
    <m/>
  </r>
  <r>
    <n v="797"/>
    <x v="796"/>
    <s v="00076461-2023"/>
    <s v="NOVIEMBRE"/>
    <d v="2023-11-27T00:00:00"/>
    <d v="2023-11-27T00:00:00"/>
    <m/>
    <s v=""/>
    <s v=""/>
    <s v=""/>
    <s v="OTORGAR a favor del INSTITUTO TECNOLÓGICO DE LA PRODUCCIÓN, la autorización de instalación de las plantas de procesamiento pesquero para la producción de congelado, curado-ahumado- y curado-seco salado- de recursos hidrobiológicos."/>
    <s v="DPCHDI"/>
    <m/>
    <m/>
    <m/>
    <x v="5"/>
    <m/>
    <x v="0"/>
    <m/>
    <m/>
    <m/>
    <m/>
    <m/>
    <m/>
    <s v="X"/>
    <m/>
    <s v="X"/>
    <m/>
    <m/>
    <m/>
    <m/>
    <m/>
    <m/>
    <m/>
    <m/>
    <m/>
    <m/>
    <m/>
    <m/>
  </r>
  <r>
    <n v="798"/>
    <x v="797"/>
    <s v="00075597-2023"/>
    <s v="NOVIEMBRE"/>
    <d v="2023-11-27T00:00:00"/>
    <d v="2023-11-27T00:00:00"/>
    <m/>
    <s v=""/>
    <s v=""/>
    <s v=""/>
    <s v="Otorgar a la empresa NEGOCIOS INDUSTRIALES REAL NIRSA S.A., representada en el país por el señor Omar Diego Carcovich Jibaja, permiso de pesca para operar la embarcación pesquera de cerco de bandera ecuatoriana denominada MILENA A "/>
    <s v="DECHDI"/>
    <s v="CHD"/>
    <s v="ATUN"/>
    <s v="buque de la CIAT"/>
    <x v="4"/>
    <m/>
    <x v="0"/>
    <m/>
    <m/>
    <m/>
    <m/>
    <s v="X"/>
    <s v="X"/>
    <m/>
    <m/>
    <m/>
    <m/>
    <m/>
    <m/>
    <m/>
    <m/>
    <m/>
    <m/>
    <m/>
    <m/>
    <m/>
    <m/>
    <m/>
  </r>
  <r>
    <n v="799"/>
    <x v="798"/>
    <s v="00062698-2023"/>
    <s v="NOVIEMBRE"/>
    <d v="2023-11-28T00:00:00"/>
    <d v="2023-11-28T00:00:00"/>
    <m/>
    <s v=""/>
    <s v=""/>
    <s v=""/>
    <s v="Artículo 1.- Modificar la autorización del plan de trabajo denominado: “Evaluación Hidrobiológica en el área de estudio del Proyecto Apumayo” en el marco del Estudio de Línea Base para la Segunda Modificación del Estudio de Impacto Ambiental (en adelante Segunda MEIA) de la Unidad Minera Apumayo”, otorgada mediante Resolución Directoral N° 00043-2022-PRODUCE/DGPCHDI de fecha 20 de enero del 2022, a favor de la empresa APUMAYO S.A.C., en los extremos referidos a la circunscripción territorial para su ejecución, conforme al detalle propuesto en anexo que forma parte integrante de la presente Resolución Directoral"/>
    <s v="DECHDI"/>
    <m/>
    <m/>
    <m/>
    <x v="7"/>
    <s v="Modificacion únicamente en el extremo referido a la circunscripción territorial,"/>
    <x v="1"/>
    <m/>
    <m/>
    <m/>
    <m/>
    <m/>
    <s v="X"/>
    <m/>
    <m/>
    <m/>
    <m/>
    <m/>
    <m/>
    <m/>
    <m/>
    <m/>
    <m/>
    <m/>
    <m/>
    <m/>
    <m/>
    <m/>
  </r>
  <r>
    <n v="800"/>
    <x v="799"/>
    <s v="00078978-2023"/>
    <s v="NOVIEMBRE"/>
    <d v="2023-11-28T00:00:00"/>
    <d v="2023-11-28T00:00:00"/>
    <m/>
    <s v=""/>
    <s v=""/>
    <s v=""/>
    <s v="Otorgar a la empresa COMPAÑÍA MINERA ARES S.A.C., autorización para realizar las actividades de colecta de recursos hidrobiológicos conforme al plan de trabajo denominado: “Línea Base Hidrobiológica de la Tercera Modificación del Estudio de Impacto Ambiental Detallado de la Unidad Minera Pallancata”, "/>
    <s v="DECHDI"/>
    <m/>
    <m/>
    <m/>
    <x v="0"/>
    <m/>
    <x v="0"/>
    <m/>
    <m/>
    <m/>
    <m/>
    <m/>
    <s v="X"/>
    <m/>
    <m/>
    <m/>
    <m/>
    <m/>
    <m/>
    <m/>
    <m/>
    <m/>
    <m/>
    <m/>
    <m/>
    <m/>
    <m/>
    <m/>
  </r>
  <r>
    <n v="801"/>
    <x v="800"/>
    <s v="00043061-2023"/>
    <s v="NOVIEMBRE"/>
    <d v="2023-11-28T00:00:00"/>
    <d v="2023-11-28T00:00:00"/>
    <m/>
    <s v=""/>
    <s v=""/>
    <s v=""/>
    <s v="Otorgar a PROYECTO ESPECIAL DE INFRAESTRUCTURA DE TRANSPORTE NACIONAL - PROVIAS NACIONAL, autorización para realizar las actividades de colecta de recursos hidrobiológicos conforme al plan de trabajo denominado: «CARACTERIZACIÓN HIDROBIOLÓGICA DEL ESTUDIO DE IMPACTO AMBIENTAL SEMIDETALLADO (EIA-SD) PARA EL ESTUDIO DEFINITIVO DEL PROYECTO “MEJORAMIENTO DE LA CARRETERA RUTA PE-1N T, TRAMO PAIMAS – AYABACA – EMP. PE-3N (SOCCHABAMBA)”"/>
    <s v="DECHDI"/>
    <m/>
    <m/>
    <m/>
    <x v="0"/>
    <m/>
    <x v="0"/>
    <m/>
    <m/>
    <m/>
    <m/>
    <m/>
    <s v="X"/>
    <m/>
    <m/>
    <m/>
    <m/>
    <m/>
    <m/>
    <m/>
    <m/>
    <m/>
    <m/>
    <m/>
    <m/>
    <m/>
    <m/>
    <m/>
  </r>
  <r>
    <n v="802"/>
    <x v="801"/>
    <s v="00087669-2023"/>
    <s v="NOVIEMBRE"/>
    <d v="2023-11-28T00:00:00"/>
    <d v="2023-11-28T00:00:00"/>
    <m/>
    <s v=""/>
    <s v=""/>
    <s v=""/>
    <s v="Aprobar la relación de las embarcaciones pesqueras cuyos armadores participarán voluntariamente en la pesca exploratoria “Operación Bacalao de Profundidad II”, autorizada por la Resolución Ministerial N° 000390-2023-PRODUCE, la cual, como Anexo Único, forma parte integrante de la presente Resolución Directoral."/>
    <s v="DGPCHDI"/>
    <m/>
    <m/>
    <m/>
    <x v="16"/>
    <s v="BACALAO DE PROFUNDIDAD"/>
    <x v="1"/>
    <m/>
    <m/>
    <m/>
    <m/>
    <s v="X"/>
    <m/>
    <m/>
    <m/>
    <m/>
    <m/>
    <m/>
    <m/>
    <m/>
    <m/>
    <m/>
    <m/>
    <m/>
    <m/>
    <m/>
    <m/>
    <m/>
  </r>
  <r>
    <n v="803"/>
    <x v="802"/>
    <s v="00040441-2023"/>
    <s v="NOVIEMBRE"/>
    <d v="2023-11-29T00:00:00"/>
    <d v="2023-11-29T00:00:00"/>
    <m/>
    <s v=""/>
    <s v=""/>
    <s v=""/>
    <s v="APROBAR a favor de la empresa BRANSOMAR S.A.C., el cambio de titularidad de la licencia de operación de las plantas de procesamiento pesquero para la producción de enlatado y harina de pescado de alto contenido proteínico."/>
    <s v="DPCHDI"/>
    <m/>
    <m/>
    <m/>
    <x v="6"/>
    <m/>
    <x v="0"/>
    <m/>
    <m/>
    <m/>
    <m/>
    <m/>
    <m/>
    <s v="X"/>
    <m/>
    <s v="X"/>
    <m/>
    <m/>
    <m/>
    <m/>
    <m/>
    <m/>
    <m/>
    <m/>
    <m/>
    <m/>
    <m/>
    <m/>
  </r>
  <r>
    <n v="804"/>
    <x v="803"/>
    <s v="00080272-2023"/>
    <s v="NOVIEMBRE"/>
    <d v="2023-11-30T00:00:00"/>
    <d v="2023-11-30T00:00:00"/>
    <m/>
    <s v=""/>
    <s v=""/>
    <s v=""/>
    <s v="SUSPENDER por única vez, los efectos de la Resolución Directoral N° 384-2018-PRODUCE/DGPCHDI, otorgada a la empresa PESQUERA PELAYO S.A.C., para que se dedique a la actividad de procesamiento pesquero, a través de su planta de procesamiento pesquero para la producción de harina de pescado de alto contenido proteínico, con una capacidad instalada de 92 t/h de procesamiento de materia prima"/>
    <s v="DPCHDI"/>
    <m/>
    <m/>
    <m/>
    <x v="23"/>
    <m/>
    <x v="1"/>
    <m/>
    <m/>
    <m/>
    <m/>
    <m/>
    <m/>
    <s v="X"/>
    <m/>
    <s v="X"/>
    <m/>
    <m/>
    <m/>
    <m/>
    <m/>
    <m/>
    <m/>
    <m/>
    <m/>
    <m/>
    <m/>
    <m/>
  </r>
  <r>
    <n v="805"/>
    <x v="804"/>
    <s v="00088336-2023"/>
    <s v="DICIEMBRE"/>
    <d v="2023-12-01T00:00:00"/>
    <d v="2023-12-01T00:00:00"/>
    <m/>
    <s v=""/>
    <s v=""/>
    <s v=""/>
    <s v="RECTIFICAR el error material MICROEMPRESA CRUDO Y COCIDO S.A.C"/>
    <s v="DPCHDI"/>
    <m/>
    <m/>
    <m/>
    <x v="3"/>
    <m/>
    <x v="1"/>
    <m/>
    <m/>
    <m/>
    <m/>
    <s v="X"/>
    <m/>
    <m/>
    <m/>
    <m/>
    <m/>
    <m/>
    <m/>
    <m/>
    <m/>
    <m/>
    <m/>
    <m/>
    <m/>
    <m/>
    <m/>
    <m/>
  </r>
  <r>
    <n v="806"/>
    <x v="805"/>
    <s v="00067995-2023"/>
    <s v="DICIEMBRE"/>
    <d v="2023-12-01T00:00:00"/>
    <d v="2023-12-01T00:00:00"/>
    <m/>
    <s v=""/>
    <s v=""/>
    <s v=""/>
    <s v="Otorgar a favor de la empresa LOBOS MARINOS S.A.C., autorización de incremento de flota para construir una nueva embarcación pesquera de 110 m³ de capacidad de bodega, vía sustitución de la embarcación pesquera no siniestrada CRUZ DEL SUR III con matrícula PL-02279-PM y 73.95 m3 de capacidad de bodega y de la embarcación pesquera no siniestrada MI DIONICIO 3 con matrícula PT-03401-CM y 50 m³ de capacidad de bodega, para la extracción del recurso Anchoveta con destino al consumo humano indirecto. "/>
    <s v="DECHDI"/>
    <m/>
    <m/>
    <m/>
    <x v="9"/>
    <s v="Construcción Por sustitución"/>
    <x v="0"/>
    <m/>
    <m/>
    <m/>
    <m/>
    <s v="X"/>
    <s v="X"/>
    <m/>
    <m/>
    <m/>
    <m/>
    <m/>
    <m/>
    <m/>
    <m/>
    <m/>
    <m/>
    <m/>
    <m/>
    <m/>
    <m/>
    <m/>
  </r>
  <r>
    <n v="807"/>
    <x v="806"/>
    <s v="00079438-2022"/>
    <s v="DICIEMBRE"/>
    <d v="2023-12-01T00:00:00"/>
    <d v="2023-12-01T00:00:00"/>
    <m/>
    <s v=""/>
    <s v=""/>
    <s v=""/>
    <s v="Declarar IMPROCEDENTE la solicitud de autorización de instalación de una planta de harina residual, accesoria y complementaria a su actividad principal."/>
    <s v="DPCHDI"/>
    <m/>
    <m/>
    <m/>
    <x v="5"/>
    <m/>
    <x v="1"/>
    <m/>
    <s v="DECLARAR IMPROCEDENTE"/>
    <m/>
    <m/>
    <m/>
    <m/>
    <m/>
    <m/>
    <m/>
    <m/>
    <m/>
    <m/>
    <m/>
    <m/>
    <m/>
    <m/>
    <m/>
    <m/>
    <m/>
    <m/>
    <m/>
  </r>
  <r>
    <n v="808"/>
    <x v="807"/>
    <s v="00086633-2023"/>
    <s v="DICIEMBRE"/>
    <d v="2023-12-01T00:00:00"/>
    <d v="2023-12-01T00:00:00"/>
    <m/>
    <s v=""/>
    <s v=""/>
    <s v=""/>
    <s v="Otorgar a la empresa ELMACORP S.A., representada en el país por el señor Omar Diego Carcovich Jibaja, permiso de pesca para operar la embarcación pesquera de cerco de bandera ecuatoriana denominada ARIETE con matrícula P-00-00855"/>
    <s v="DECHDI"/>
    <s v="CHD"/>
    <s v="ATUN"/>
    <s v="buque de la CIAT"/>
    <x v="4"/>
    <m/>
    <x v="0"/>
    <m/>
    <m/>
    <m/>
    <m/>
    <m/>
    <m/>
    <s v="X"/>
    <m/>
    <s v="X"/>
    <m/>
    <m/>
    <m/>
    <m/>
    <m/>
    <m/>
    <m/>
    <m/>
    <m/>
    <m/>
    <m/>
    <m/>
  </r>
  <r>
    <n v="809"/>
    <x v="808"/>
    <s v="00086914-2023"/>
    <s v="DICIEMBRE"/>
    <d v="2023-12-01T00:00:00"/>
    <d v="2023-12-01T00:00:00"/>
    <m/>
    <s v=""/>
    <s v=""/>
    <s v=""/>
    <s v="Otorgar a la empresa SENZER S.A., representada en el país por el señor Gonzalo Martín Ganoza Garcia Arrese, permiso de pesca para operar la embarcación pesquera de cerco de bandera ecuatoriana denominada NATALY con matrícula P-00-00759"/>
    <s v="DECHDI"/>
    <s v="CHD"/>
    <s v="ATUN"/>
    <s v="buque de la CIAT"/>
    <x v="4"/>
    <m/>
    <x v="0"/>
    <m/>
    <m/>
    <m/>
    <m/>
    <m/>
    <m/>
    <s v="X"/>
    <m/>
    <s v="X"/>
    <m/>
    <m/>
    <m/>
    <m/>
    <m/>
    <m/>
    <m/>
    <m/>
    <m/>
    <m/>
    <m/>
    <m/>
  </r>
  <r>
    <n v="810"/>
    <x v="809"/>
    <s v="00075619-2023"/>
    <s v="DICIEMBRE"/>
    <d v="2023-12-01T00:00:00"/>
    <d v="2023-12-01T00:00:00"/>
    <m/>
    <s v=""/>
    <s v=""/>
    <s v=""/>
    <s v="Otorgar a la empresa NEGOCIOS INDUSTRIALES REAL NIRSA S.A., representada en el país por el señor Omar Diego Carcovich Jibaja, permiso de pesca para operar la embarcación pesquera de cerco de bandera ecuatoriana denominada MARIA DEL MAR A con matrícula N° INTERNAC {15534} 31756-06-CH"/>
    <s v="DECHDI"/>
    <s v="CHD"/>
    <s v="ATUN"/>
    <s v="buque de la CIAT"/>
    <x v="4"/>
    <m/>
    <x v="0"/>
    <m/>
    <m/>
    <m/>
    <m/>
    <s v="X"/>
    <m/>
    <s v="X"/>
    <m/>
    <m/>
    <m/>
    <m/>
    <m/>
    <m/>
    <m/>
    <m/>
    <m/>
    <m/>
    <m/>
    <m/>
    <m/>
    <m/>
  </r>
  <r>
    <n v="811"/>
    <x v="810"/>
    <s v="00059488-2023"/>
    <s v="DICIEMBRE"/>
    <d v="2023-12-01T00:00:00"/>
    <d v="2023-12-01T00:00:00"/>
    <m/>
    <s v=""/>
    <s v=""/>
    <s v=""/>
    <s v="Declarar como NO PRESENTADA la solicitud de autorización para realizar las actividades de colecta de recursos hidrobiológicos conforme al plan de trabajo denominado: “Monitoreo Complementario de la distribución potencial del bagre life para la Central Hidroeléctrica El Platanal”"/>
    <s v="DECHDI"/>
    <m/>
    <m/>
    <m/>
    <x v="0"/>
    <m/>
    <x v="1"/>
    <m/>
    <s v="DECLARAR COMO NO PRESENTADA"/>
    <m/>
    <m/>
    <s v="X"/>
    <s v="X"/>
    <m/>
    <m/>
    <m/>
    <m/>
    <m/>
    <m/>
    <m/>
    <m/>
    <m/>
    <m/>
    <m/>
    <m/>
    <m/>
    <m/>
    <m/>
  </r>
  <r>
    <n v="812"/>
    <x v="811"/>
    <s v="00047561-2023"/>
    <s v="DICIEMBRE"/>
    <d v="2023-12-01T00:00:00"/>
    <d v="2023-12-01T00:00:00"/>
    <m/>
    <s v=""/>
    <s v=""/>
    <s v=""/>
    <s v="Otorgar a favor del señor Julio Manuel Araujo Flores, la autorización para efectuar investigación pesquera especializada sin uso de embarcación., conforme a los términos contenidos en el plan de investigación denominado: “Bibliotecas de referencia de códigos de barras de ADN para apoyar el monitoreo con ADN ambiental en el sureste de la Amazonía peruana”, "/>
    <s v="DECHDI"/>
    <m/>
    <m/>
    <m/>
    <x v="2"/>
    <m/>
    <x v="0"/>
    <m/>
    <m/>
    <m/>
    <m/>
    <s v="X"/>
    <m/>
    <m/>
    <m/>
    <m/>
    <m/>
    <m/>
    <m/>
    <m/>
    <m/>
    <m/>
    <m/>
    <m/>
    <m/>
    <m/>
    <m/>
    <m/>
  </r>
  <r>
    <n v="813"/>
    <x v="812"/>
    <s v="00076420-2023"/>
    <s v="DICIEMBRE"/>
    <d v="2023-12-04T00:00:00"/>
    <d v="2023-12-04T00:00:00"/>
    <n v="3030"/>
    <s v="CRISTO SALVADOR"/>
    <s v="PL-3030-CM"/>
    <s v="GROUP VIOLETA S.A.C"/>
    <s v="Artículo 1.- Aprobar a favor de la empresa GROUP VIOLETA S.A.C., el cambio de titular del permiso de pesca para operar la embarcación pesquera CRISTO SALVADOR con matrícula PL-03030-CM y 105.09 m3 de capacidad de bodega, para la extracción del recurso Anchoveta con destino al consumo humano directo e indirecto y del recurso Sardina con destino al consumo humano 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CRISTO SALVADOR con matrícula PL-03030-CM y 105.09 m3 de capacidad de bodega, deberán cumplir las disposiciones normativas vigentes en lo correspondiente al desarrollo de las actividades pesqueras previas a su procesamiento._x000a_Artículo 3.- El cambio de titularidad aprobado en el artículo 1 de la presente Resolución Directoral, se encontrará vigente hasta el hasta el 31 de diciembre de 2030, conforme a lo señalado en el considerando 6 de la presente resolución. Vencido dicho plazo, el cambio de titular antes referido quedará sin efecto; y la titularidad del permiso de pesca para operar la embarcación pesquera CRISTO SALVADOR con matrícula PL03030-CM, volverá al señor VICTOR YOMI OROSOCO NUNTON. _x000a_Artículo 4.- Dejar sin efecto la titularidad del permiso de pesca otorgada a favor de la empresa GROUP VIOLETA S.A.C., a través de la Resolución Directoral N° 00729-2023-PRODUCE/DGPCHDI, para operar la embarcación pesquera CRISTO SALVADOR con matrícula PL-3030-CM. _x000a_Artículo 5.- Excluir a la empresa GROUP VIOLETA S.A.C., de los listados a que se refiere el artículo 14 del Reglamento de la Ley General de Pesca; y, el Anexo II de la Resolución Ministerial Nº 347-2011-PRODUCE, a fin de incluir en su lugar al señor VICTOR YOMI OROSCO NUNTON, como titular del permiso de pesca para operar la embarcación pesquera CRISTO SALVADOR con matrícula PL-3030-CM. _x000a_Artículo 6.- En mérito al cambio de titularidad a que se refiere el artículo 1 de la presente resolución directoral, la empresa GROUP VIOLETA S.A.C., en cuanto a los recursos Anchoveta y Sardina con destino al consumo humano directo, comprendidos en el permiso de pesca para operar la embarcación pesquera CRISTO SALVADOR 3 con matrícula PL-03030-CM, deberá tener en consideración que no podrán realizar actividades extractivas de dichos recursos en concordancia con lo dispuesto en el Reglamento de Ordenamiento Pesquero del Recurso Anchoveta para Consumo Humano Directo, el segundo párrafo del artículo 9 de la Ley General de Pesca y la Resolución Ministerial Nº 781-97-PE, según corresponde. _x000a_Artículo 7.-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1"/>
    <m/>
    <x v="0"/>
    <s v="hasta el 31 de diciembre de 2030"/>
    <m/>
    <m/>
    <m/>
    <s v="X"/>
    <m/>
    <m/>
    <m/>
    <m/>
    <m/>
    <m/>
    <m/>
    <m/>
    <m/>
    <m/>
    <m/>
    <m/>
    <m/>
    <m/>
    <m/>
    <m/>
  </r>
  <r>
    <n v="814"/>
    <x v="813"/>
    <s v="00085604-2023"/>
    <s v="DICIEMBRE"/>
    <d v="2023-12-06T00:00:00"/>
    <d v="2023-12-06T00:00:00"/>
    <m/>
    <m/>
    <m/>
    <s v=""/>
    <s v="Otorgar a la empresa NEGOCIOS INDUSTRIALES REAL NIRSA S.A., representada en el país por el señor Omar Diego Carcovich Jibaja, permiso de pesca para operar la embarcación pesquera de cerco de bandera ecuatoriana denominada VIA SIMOUN con matrícula P-00-00782"/>
    <s v="DECHDI"/>
    <s v="CHD"/>
    <s v="ATUN"/>
    <s v="buque de la CIAT"/>
    <x v="4"/>
    <m/>
    <x v="0"/>
    <m/>
    <m/>
    <m/>
    <m/>
    <s v="X"/>
    <s v="X"/>
    <m/>
    <m/>
    <m/>
    <m/>
    <m/>
    <m/>
    <m/>
    <m/>
    <m/>
    <m/>
    <m/>
    <m/>
    <m/>
    <m/>
    <m/>
  </r>
  <r>
    <n v="815"/>
    <x v="814"/>
    <s v="00060738-2023"/>
    <s v="DICIEMBRE"/>
    <d v="2023-12-06T00:00:00"/>
    <d v="2023-12-06T00:00:00"/>
    <m/>
    <m/>
    <m/>
    <s v=""/>
    <s v="Declarar como NO PRESENTADA la solicitud de autorización para realizar las actividades de colecta de recursos hidrobiológicos conforme al plan de trabajo denominado: “Monitoreo de Biodiversidad en el Proyecto Construcción de la Vía Evitamiento (L=20,154 Km), en las inmediaciones del Proyecto Minero Quellaveco, del Camino Cuajone – Toquepala perteneciente al Tramo MO-523 – Camino Evitamiento”"/>
    <s v="DECHDI"/>
    <m/>
    <m/>
    <m/>
    <x v="0"/>
    <m/>
    <x v="1"/>
    <m/>
    <s v="DECLARAR COMO NO PRESENTADA"/>
    <m/>
    <m/>
    <m/>
    <s v="X"/>
    <m/>
    <m/>
    <m/>
    <m/>
    <m/>
    <m/>
    <m/>
    <m/>
    <m/>
    <m/>
    <m/>
    <m/>
    <m/>
    <m/>
    <m/>
  </r>
  <r>
    <n v="816"/>
    <x v="815"/>
    <s v="00058620-2023"/>
    <s v="DICIEMBRE"/>
    <d v="2023-12-11T00:00:00"/>
    <d v="2023-12-11T00:00:00"/>
    <m/>
    <m/>
    <m/>
    <s v=""/>
    <s v="Declarar como NO PRESENTADA la solicitud de autorización para realizar las actividades de colecta de recursos hidrobiológicos, empresa CHINANGO S.A.C"/>
    <s v="DECHDI"/>
    <m/>
    <m/>
    <m/>
    <x v="0"/>
    <m/>
    <x v="1"/>
    <m/>
    <s v="DECLARAR COMO NO PRESENTADA"/>
    <m/>
    <m/>
    <m/>
    <s v="X"/>
    <m/>
    <m/>
    <m/>
    <m/>
    <m/>
    <m/>
    <m/>
    <m/>
    <m/>
    <m/>
    <m/>
    <m/>
    <m/>
    <m/>
    <m/>
  </r>
  <r>
    <n v="817"/>
    <x v="816"/>
    <s v="00057419-2023"/>
    <s v="DICIEMBRE"/>
    <d v="2023-12-11T00:00:00"/>
    <d v="2023-12-11T00:00:00"/>
    <m/>
    <m/>
    <m/>
    <s v=""/>
    <s v="Otorgar a la empresa SUMMA GOLD CORPORATION S.A.C., autorización para realizar las actividades de colecta de recursos hidrobiológicos "/>
    <s v="DECHDI"/>
    <m/>
    <m/>
    <m/>
    <x v="0"/>
    <m/>
    <x v="0"/>
    <m/>
    <m/>
    <m/>
    <m/>
    <m/>
    <s v="X"/>
    <m/>
    <m/>
    <m/>
    <m/>
    <m/>
    <m/>
    <m/>
    <m/>
    <m/>
    <m/>
    <m/>
    <m/>
    <m/>
    <m/>
    <m/>
  </r>
  <r>
    <n v="818"/>
    <x v="817"/>
    <s v="00083104-2023"/>
    <s v="DICIEMBRE"/>
    <d v="2023-12-11T00:00:00"/>
    <d v="2023-12-11T00:00:00"/>
    <m/>
    <m/>
    <m/>
    <s v=""/>
    <s v="Otorgar a la empresa NEGOCIOS INDUSTRIALES REAL NIRSA S.A., representada en el país por el señor Omar Diego Carcovich Jibaja, permiso de pesca para operar la embarcación pesquera de cerco de bandera ecuatoriana denominada GABRIELA A "/>
    <s v="DECHDI"/>
    <s v="CHD"/>
    <s v="ATUN"/>
    <s v="buque de la CIAT"/>
    <x v="4"/>
    <m/>
    <x v="0"/>
    <m/>
    <m/>
    <m/>
    <m/>
    <s v="X"/>
    <s v="X"/>
    <m/>
    <m/>
    <m/>
    <m/>
    <m/>
    <m/>
    <m/>
    <m/>
    <m/>
    <m/>
    <m/>
    <m/>
    <m/>
    <m/>
    <m/>
  </r>
  <r>
    <n v="819"/>
    <x v="818"/>
    <s v="00088475-2023"/>
    <s v="DICIEMBRE"/>
    <d v="2023-12-11T00:00:00"/>
    <d v="2023-12-11T00:00:00"/>
    <m/>
    <m/>
    <m/>
    <s v=""/>
    <s v="Otorgar al FIDEICOMISO DE GARANTIA AESA, representado en el país por el señor Omar Diego Carcovich Jibaja, permiso de pesca para operar la embarcación pesquera de cerco de bandera ecuatoriana denominada PS-1 "/>
    <s v="DECHDI"/>
    <s v="CHD"/>
    <s v="ATUN"/>
    <s v="buque de la CIAT"/>
    <x v="4"/>
    <m/>
    <x v="0"/>
    <m/>
    <m/>
    <m/>
    <m/>
    <s v="X"/>
    <s v="X"/>
    <m/>
    <m/>
    <m/>
    <m/>
    <m/>
    <m/>
    <m/>
    <m/>
    <m/>
    <m/>
    <m/>
    <m/>
    <m/>
    <m/>
    <m/>
  </r>
  <r>
    <n v="820"/>
    <x v="819"/>
    <s v="00058526-2023"/>
    <s v="DICIEMBRE"/>
    <d v="2023-12-12T00:00:00"/>
    <d v="2023-12-12T00:00:00"/>
    <m/>
    <m/>
    <m/>
    <s v=""/>
    <s v="Declarar como NO PRESENTADA la solicitud de autorización para realizar las actividades de colecta de recursos hidrobiológicos MINERA LAS BAMBAS S.A."/>
    <s v="DECHDI"/>
    <m/>
    <m/>
    <m/>
    <x v="0"/>
    <m/>
    <x v="1"/>
    <m/>
    <s v="DECLARAR COMO NO PRESENTADA"/>
    <m/>
    <m/>
    <m/>
    <s v="X"/>
    <m/>
    <m/>
    <m/>
    <m/>
    <m/>
    <m/>
    <m/>
    <m/>
    <m/>
    <m/>
    <m/>
    <m/>
    <m/>
    <m/>
    <m/>
  </r>
  <r>
    <n v="821"/>
    <x v="820"/>
    <s v="00075365-2022"/>
    <s v="DICIEMBRE"/>
    <d v="2023-12-12T00:00:00"/>
    <d v="2023-12-12T00:00:00"/>
    <m/>
    <m/>
    <m/>
    <s v=""/>
    <s v="Aceptar el desistimiento a la solicitud, vía derecho de petición, de incorporación definitiva del Porcentaje Máximo de Captura por Embarcación formulado por la empresa TECNOLOGICA DE ALIMENTOS S.A"/>
    <s v="DECHDI"/>
    <m/>
    <m/>
    <m/>
    <x v="13"/>
    <m/>
    <x v="1"/>
    <m/>
    <s v="ACEPTAR DESISTIMIENTO"/>
    <m/>
    <m/>
    <s v="X"/>
    <m/>
    <m/>
    <m/>
    <m/>
    <m/>
    <m/>
    <m/>
    <m/>
    <m/>
    <m/>
    <m/>
    <m/>
    <m/>
    <m/>
    <m/>
    <m/>
  </r>
  <r>
    <n v="822"/>
    <x v="821"/>
    <s v="00060891-2023"/>
    <s v="DICIEMBRE"/>
    <d v="2023-12-13T00:00:00"/>
    <d v="2023-12-13T00:00:00"/>
    <m/>
    <s v=""/>
    <s v=""/>
    <s v=""/>
    <s v="Artículo 1.- Declarar fundado el recurso de reconsideración formulado por la empresa PESQUERA MAJAT S.A.C. mediante escrito con registro N° 00060891-2023, contra la Resolución Directoral N° 00619-2023-PRODUCE/DGPCHDI, por los fundamentos expuestos en la presente Resolución Directoral. _x000a_Artículo 2.- Como consecuencia de lo dispuesto en el artículo 1 de la presente resolución directoral se deja sin efecto la Resolución Directoral N° 00619-2023-PRODUCE/DGPCHDI. Por consiguiente, se restituye la vigencia del permiso de pesca otorgado mediante Resolución Directoral N° 131-2016-PRODUCE/DGCHD. _x000a_Artículo 3.- Archivar el procedimiento de caducidad del permiso de pesca para operar la embarcación HUACHO CINCO con matrícula IO-38109-PM iniciado mediante el Carta N° 00000424-2023-PRODUCE/DGPCHDI de fecha 11 de mayo de 2023, por la causal de caducidad prevista en el numeral 33.8 del artículo 33 del Reglamento de la Ley General de Pesca._x000a_Artículo 2.- NOTIFICAR la presente Resolución Directoral a la empresa PESQUERA MAJAT S.A.C._x000a_Artículo 3.- REMITIR copia de la presente Resolución Directoral al Despacho Viceministerial de Pesca y Acuicultura del Ministerio de la Producción, a la Dirección General de Supervisión, Fiscalización y Sanción, a la Dirección General de Políticas y Análisis Regulatorio de Pesca y Acuicultura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21"/>
    <s v="RECONSIDERACION"/>
    <x v="1"/>
    <m/>
    <m/>
    <m/>
    <m/>
    <s v="X"/>
    <m/>
    <m/>
    <m/>
    <m/>
    <m/>
    <m/>
    <m/>
    <m/>
    <m/>
    <m/>
    <m/>
    <m/>
    <m/>
    <m/>
    <m/>
    <m/>
  </r>
  <r>
    <n v="823"/>
    <x v="822"/>
    <s v="00089290-2023"/>
    <s v="DICIEMBRE"/>
    <d v="2023-12-13T00:00:00"/>
    <d v="2023-12-13T00:00:00"/>
    <m/>
    <m/>
    <m/>
    <s v=""/>
    <s v="Otorgar a la empresa MAR PACIFICO TUNA S.A., representado en el país por el señor Omar Diego Carcovich Jibaja, permiso de pesca para operar la embarcación pesquera de cerco de bandera panameña denominada REINA DE LA PAZ "/>
    <s v="DECHDI"/>
    <s v="CHD"/>
    <s v="ATUN"/>
    <s v="buque de la CIAT"/>
    <x v="4"/>
    <m/>
    <x v="0"/>
    <m/>
    <m/>
    <m/>
    <m/>
    <s v="X"/>
    <s v="X"/>
    <m/>
    <m/>
    <m/>
    <m/>
    <m/>
    <m/>
    <m/>
    <m/>
    <m/>
    <m/>
    <m/>
    <m/>
    <m/>
    <m/>
    <m/>
  </r>
  <r>
    <n v="824"/>
    <x v="823"/>
    <s v="00083116-2023"/>
    <s v="DICIEMBRE"/>
    <d v="2023-12-13T00:00:00"/>
    <d v="2023-12-13T00:00:00"/>
    <m/>
    <m/>
    <m/>
    <s v=""/>
    <s v="Declarar que la solicitud de ampliación del plazo para la ejecución de la autorización de incremento de flota a favor de la empresa CORPORACION D BALPI S.A.C , ha sido aprobada automáticamente a la fecha de presentación de dicha solicitud"/>
    <s v="DECHDI"/>
    <m/>
    <m/>
    <m/>
    <x v="10"/>
    <m/>
    <x v="0"/>
    <m/>
    <m/>
    <m/>
    <m/>
    <s v="X"/>
    <m/>
    <m/>
    <m/>
    <m/>
    <m/>
    <m/>
    <m/>
    <m/>
    <m/>
    <m/>
    <m/>
    <m/>
    <m/>
    <m/>
    <m/>
    <m/>
  </r>
  <r>
    <n v="825"/>
    <x v="824"/>
    <s v="00083113-2023"/>
    <s v="DICIEMBRE"/>
    <d v="2023-12-14T00:00:00"/>
    <d v="2023-12-14T00:00:00"/>
    <m/>
    <m/>
    <m/>
    <s v=""/>
    <s v="Aceptar el desistimiento al procedimiento de otorgamiento de permiso de pesca para embarcación de bandera extranjera; presentado por la empresa MANTARAYA FISHING CORP"/>
    <s v="DECHDI"/>
    <s v="CHD"/>
    <s v="ATUN"/>
    <s v="buque de la CIAT"/>
    <x v="4"/>
    <m/>
    <x v="1"/>
    <m/>
    <s v="ACEPTAR DESISTIMIENTO"/>
    <m/>
    <m/>
    <m/>
    <m/>
    <m/>
    <m/>
    <m/>
    <m/>
    <m/>
    <m/>
    <m/>
    <m/>
    <m/>
    <m/>
    <m/>
    <m/>
    <m/>
    <m/>
    <m/>
  </r>
  <r>
    <n v="826"/>
    <x v="825"/>
    <s v="00068786-2023"/>
    <s v="DICIEMBRE"/>
    <d v="2023-12-15T00:00:00"/>
    <d v="2023-12-15T00:00:00"/>
    <m/>
    <m/>
    <m/>
    <s v=""/>
    <s v="MODIFICAR la licencia de operación otorgada en favor de la empresa PROVEEDORA DE PRODUCTOS MARINOS S.A.C."/>
    <s v="DPCHDI"/>
    <m/>
    <m/>
    <m/>
    <x v="17"/>
    <m/>
    <x v="0"/>
    <m/>
    <m/>
    <m/>
    <m/>
    <m/>
    <m/>
    <s v="X"/>
    <m/>
    <s v="X"/>
    <m/>
    <m/>
    <m/>
    <m/>
    <m/>
    <m/>
    <m/>
    <m/>
    <m/>
    <m/>
    <m/>
    <m/>
  </r>
  <r>
    <n v="827"/>
    <x v="826"/>
    <s v="00052870-2023"/>
    <s v="DICIEMBRE"/>
    <d v="2023-12-15T00:00:00"/>
    <d v="2023-12-15T00:00:00"/>
    <m/>
    <s v=""/>
    <s v=""/>
    <s v=""/>
    <s v="APROBAR a favor de la empresa MARFREEZE S.A.C., el cambio de titularidad de la licencia de operación de la planta de procesamiento pesquero para la producción de congelado de productos hidrobiológicos."/>
    <s v="DPCHDI"/>
    <m/>
    <m/>
    <m/>
    <x v="6"/>
    <m/>
    <x v="0"/>
    <m/>
    <m/>
    <m/>
    <m/>
    <m/>
    <m/>
    <s v="X"/>
    <m/>
    <s v="X"/>
    <m/>
    <m/>
    <m/>
    <m/>
    <m/>
    <m/>
    <m/>
    <m/>
    <m/>
    <m/>
    <m/>
    <m/>
  </r>
  <r>
    <n v="828"/>
    <x v="827"/>
    <s v="00082129-2022"/>
    <s v="DICIEMBRE"/>
    <d v="2023-12-15T00:00:00"/>
    <d v="2023-12-15T00:00:00"/>
    <m/>
    <m/>
    <m/>
    <s v=""/>
    <s v="Otorgar a favor de los señores JOSE ROBERTO ECHE PANTA, ELOY PANTA ÁLVAREZ y GLADYS ECHE PANTA, permiso de pesca para operar la embarcación pesquera DON GREGORIO con matrícula PT-67299-PM, de 86.50 m³ de capacidad de bodega"/>
    <s v="DECHDI"/>
    <m/>
    <m/>
    <m/>
    <x v="4"/>
    <m/>
    <x v="0"/>
    <m/>
    <m/>
    <m/>
    <m/>
    <s v="X"/>
    <m/>
    <s v="X"/>
    <m/>
    <m/>
    <m/>
    <m/>
    <m/>
    <m/>
    <m/>
    <m/>
    <m/>
    <m/>
    <m/>
    <m/>
    <m/>
    <m/>
  </r>
  <r>
    <n v="829"/>
    <x v="828"/>
    <s v="00070314-2023"/>
    <s v="DICIEMBRE"/>
    <d v="2023-12-18T00:00:00"/>
    <d v="2023-12-18T00:00:00"/>
    <m/>
    <s v=""/>
    <s v=""/>
    <s v=""/>
    <s v="Artículo 1.- Declarar Improcedente el recurso de reconsideración formulado por los señores ISIDORA GALAN DE ECHE, ALDAIR ALEXIS ECHE GALAN, CESAR ALBERTO ECHE GALAN, EDER JAVIER ECHE GALAN, JORGE LUIS ECHE GALAN, JUNIOR GALINDO ECHE GALAN, KEVIN DENILSON ECHE GALAN y WILMER DAVID ECHE GALAN, mediante escrito con registro Nº 00070314- 2023-E, contra la Resolución Directoral N° 00665-2023-PRODUCE/DGPCHDI, de acuerdo a los fundamentos expuestos en la parte considerativa de la presente resolución. _x000a_Artículo 2.- Notificar a los señores ISIDORA GALAN DE ECHE, ALDAIR ALEXIS ECHE GALAN, CESAR ALBERTO ECHE GALAN, EDER JAVIER ECHE GALAN, JORGE LUIS ECHE GALAN, JUNIOR GALINDO ECHE GALAN, KEVIN DENILSON ECHE GALAN y WILMER DAVID ECHE GALAN, para los fines pertinentes. _x000a_Artículo 3.- Disponer la publicación de la presente resolución en el Portal Institucional del Ministerio de la Producción (www.gob.pe/produce)."/>
    <s v="DECHDI"/>
    <m/>
    <m/>
    <m/>
    <x v="8"/>
    <s v="RECONSIDERACION"/>
    <x v="1"/>
    <m/>
    <s v="DECLARAR IMPROCEDENTE"/>
    <m/>
    <m/>
    <m/>
    <m/>
    <m/>
    <m/>
    <m/>
    <m/>
    <m/>
    <m/>
    <m/>
    <m/>
    <m/>
    <m/>
    <m/>
    <m/>
    <m/>
    <m/>
    <m/>
  </r>
  <r>
    <n v="830"/>
    <x v="829"/>
    <s v="00042439-2021"/>
    <s v="DICIEMBRE"/>
    <d v="2023-12-20T00:00:00"/>
    <d v="2023-12-20T00:00:00"/>
    <m/>
    <s v=""/>
    <s v=""/>
    <s v=""/>
    <s v="Desestimar el recurso de reconsideración formulado por la empresa PESQUERA E&amp;M S.A.C."/>
    <s v="DECHDI"/>
    <m/>
    <m/>
    <m/>
    <x v="8"/>
    <s v="RECONSIDERACION"/>
    <x v="1"/>
    <m/>
    <s v="DESESTIMAR"/>
    <m/>
    <m/>
    <s v="X"/>
    <m/>
    <m/>
    <m/>
    <m/>
    <m/>
    <m/>
    <m/>
    <m/>
    <m/>
    <m/>
    <m/>
    <m/>
    <m/>
    <m/>
    <m/>
    <m/>
  </r>
  <r>
    <n v="831"/>
    <x v="830"/>
    <s v="00067256-2023"/>
    <s v="DICIEMBRE"/>
    <d v="2023-12-20T00:00:00"/>
    <d v="2023-12-20T00:00:00"/>
    <m/>
    <s v=""/>
    <s v=""/>
    <s v=""/>
    <s v="Declarar fundado el recurso de reconsideración. Otorgar a COMPAÑÍA DE MINAS BUENAVENTURA S.A.A., autorización para realizar las actividades de colecta de recursos hidrobiológicos "/>
    <s v="DECHDI"/>
    <m/>
    <m/>
    <m/>
    <x v="0"/>
    <m/>
    <x v="0"/>
    <m/>
    <m/>
    <m/>
    <m/>
    <m/>
    <s v="X"/>
    <m/>
    <m/>
    <m/>
    <m/>
    <m/>
    <m/>
    <m/>
    <m/>
    <m/>
    <m/>
    <m/>
    <m/>
    <m/>
    <m/>
    <m/>
  </r>
  <r>
    <n v="832"/>
    <x v="831"/>
    <s v="00061421-2023"/>
    <s v="DICIEMBRE"/>
    <d v="2023-12-22T00:00:00"/>
    <d v="2023-12-22T00:00:00"/>
    <m/>
    <s v=""/>
    <s v=""/>
    <s v=""/>
    <s v="Declarar como NO PRESENTADA la solicitud de autorización para realizar las actividades de colecta de recursos hidrobiológicos presentada por la COMPAÑÍA MINERA SAN IGNACIO DE MOROCOCHA "/>
    <s v="DECHDI"/>
    <m/>
    <m/>
    <m/>
    <x v="0"/>
    <m/>
    <x v="1"/>
    <m/>
    <s v="DECLARAR COMO NO PRESENTADA"/>
    <m/>
    <m/>
    <m/>
    <s v="X"/>
    <m/>
    <m/>
    <m/>
    <m/>
    <m/>
    <m/>
    <m/>
    <m/>
    <m/>
    <m/>
    <m/>
    <m/>
    <m/>
    <m/>
    <m/>
  </r>
  <r>
    <n v="833"/>
    <x v="832"/>
    <s v="00084209-2023"/>
    <s v="DICIEMBRE"/>
    <d v="2023-12-22T00:00:00"/>
    <d v="2023-12-22T00:00:00"/>
    <n v="23352"/>
    <s v="LOBO II"/>
    <s v="PT-23352-CM"/>
    <s v="PLACIDA RUIZ ANTON VDA. DE SANDOVAL"/>
    <s v="Artículo 1.- Aprobar a favor de la señora PLACIDA RUIZ ANTON VDA. DE SANDOVAL el cambio de titular del permiso de pesca para operar la embarcación pesquera de menor escala MI LOBO II con matrícula PT-23352-CM y 25.35 m3 de capacidad de bodega, para la extracción de los recursos Anchoveta (Engraulis ringens y Anchoa nasus), Jurel (Trachurus picturatus murphyi), Caballa (Scomber japonicus), Lisa (Mugil cephalus), Cachema (Cynoscion analis), Bonito (Sarda chiliensis chiliensis), Suco (Paralonchurus peruanus), Tollo (Mustelus mento, Mustelus whitneyi, Triakis maculata, otras especies de Tollo) con destino al consumo humano directo. _x000a_Artículo 2.- Dejar sin efecto la titularidad del permiso de pesca otorgada a favor de la señora FRIDA JIMENA PERICHE INGA, a través de la Resolución Directoral N° 355-2014-PRODUCE/DGCHD adecuada con la Resolución Directoral N° 236-2017-PRODUCE/DGPCHDI, para operar la embarcación pesquera MI LOBO II con matrícula PT-23352-CM y 25.35 m3 de capacidad de bodega. _x000a_Artículo 3.- Excluir a la señora FRIDA JIMENA PERICHE INGA de los listados a que se refiere el artículo 14 del Reglamento de la Ley General de Pesca; y, el Anexo I de la Resolución Ministerial N° 346-2011- PRODUCE, a fin de incluir en su lugar a la señora PLACIDA RUIZ ANTON VDA. DE SANDOVAL, como titular del permiso de pesca para operar la embarcación pesquera MI LOBO II con matrícula PT-23352-CM. _x000a_Artículo 4.- Incluir a la señora PLACIDA RUIZ ANTON VDA. DE SANDOVAL, como titular del permiso de pesca para operar la embarcación pesquera de menor escala MI LOBO II con matrícula PT-23352-CM y, en el Registro Nacional de Embarcaciones Pesqueras para Consumo Humano Directo a que se refiere el artículo 7 del Reglamento de Ordenamiento Pesquero del Recurso Anchoveta para Consumo Humano Directo.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m/>
    <s v="MENOR ESCALA"/>
    <x v="1"/>
    <m/>
    <x v="0"/>
    <s v=" - "/>
    <m/>
    <m/>
    <m/>
    <s v="X"/>
    <m/>
    <m/>
    <m/>
    <m/>
    <m/>
    <m/>
    <m/>
    <m/>
    <m/>
    <m/>
    <m/>
    <m/>
    <m/>
    <m/>
    <m/>
    <m/>
  </r>
  <r>
    <n v="834"/>
    <x v="833"/>
    <s v="00064031-2023"/>
    <s v="DICIEMBRE"/>
    <d v="2023-12-27T00:00:00"/>
    <d v="2023-12-27T00:00:00"/>
    <n v="5668"/>
    <s v="MARIA MERCEDES"/>
    <s v="PL-5668-CM"/>
    <s v="CARLA YLIANA JORDAN MARTINEZ DE BALZA TASSARA y UMBERTO GIUSEPPE BALZA TASSARA MATTA"/>
    <s v="Artículo 1.- Aprobar a favor de los señores CARLA YLIANA JORDAN MARTINEZ DE BALZA TASSARA y UMBERTO GIUSEPPE BALZA TASSARA MATTA, el cambio de titular del permiso de pesca para operar la embarcación pesquera MARIA MERCEDES con matrícula PL-5668-CM y 77.37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MARIA MERCEDES con matrícula PL-5668-CM y 77.37 m3 de capacidad de bodega, deberán cumplir las disposiciones normativas vigentes en lo correspondiente al desarrollo de las actividades pesqueras previas a su procesamiento. _x000a_Artículo 3.- Dejar sin efecto la titularidad del permiso de pesca otorgada a favor de la empresa PESQUERA EXALMAR S.A.A., a través de la Resolución Directoral N° 00357-2021- PRODUCE/DGPCHDI, para operar la embarcación pesquera MARIA MERCEDES con matrícula PL5668-CM. _x000a_Artículo 4.- Excluir a la empresa PESQUERA EXALMAR S.A.A., de los listados a que se refiere el artículo 14 del Reglamento de la Ley General de Pesca; y, el Anexo II de la Resolución Ministerial Nº 347-2011-PRODUCE, a fin de incluir en su lugar a los señores CARLA YLIANA JORDAN MARTINEZ DE BALZA TASSARA y UMBERTO GIUSEPPE BALZA TASSARA MATTA, como titular del permiso de pesca para operar la embarcación pesquera MARIA MERCEDES con matrícula PL-5668-CM.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I"/>
    <m/>
    <m/>
    <x v="1"/>
    <m/>
    <x v="0"/>
    <s v=" - "/>
    <m/>
    <m/>
    <m/>
    <s v="X"/>
    <m/>
    <m/>
    <m/>
    <m/>
    <m/>
    <m/>
    <m/>
    <m/>
    <m/>
    <m/>
    <m/>
    <m/>
    <m/>
    <m/>
    <m/>
    <m/>
  </r>
  <r>
    <n v="835"/>
    <x v="834"/>
    <s v="00081431-2023"/>
    <s v="DICIEMBRE"/>
    <d v="2023-12-27T00:00:00"/>
    <d v="2023-12-27T00:00:00"/>
    <n v="19895"/>
    <s v="MI ELVIS 2"/>
    <s v="PL-19895-CM"/>
    <s v=" JOSE ORLANDO TEQUE GALAN"/>
    <s v="Artículo 1.- Aprobar a favor del señor JOSE ORLANDO TEQUE GALAN el cambio de titular del permiso de pesca para operar la embarcación pesquera MI ELVIS 2 con matrícula PL-19895-CM y 59.97 m3 de capacidad de bodega, para la extracción del recurso Anchoveta y Sardina con destino al consumo humano directo e indirecto. Asimismo, aprobar a su favor el cambio de titular de los PMCE otorgados para la actividad extractiva del recurso Anchoveta con destino al consumo humano indirecto, en el marco del Reglamento del Decreto Legislativo Nº 1084. _x000a_Artículo 2.- Dejar sin efecto la titularidad del permiso de pesca otorgada a favor de la empresa GRUPO MI ELVIS S.A.C., a través de la Resolución Directoral N° 00472-2021-PRODUCE/DGPCHDI, para operar la embarcación pesquera MI ELVIS 2 con matrícula PL-19895-CM y 59.97 m3 de capacidad de bodega. _x000a_Artículo 3.- Excluir a la empresa GRUPO MI ELVIS S.A.C., de los listados a que se refiere el artículo 14 del Reglamento de la Ley General de Pesca; y, el Anexo I de la Resolución Ministerial N° 346- 2011-PRODUCE, a fin de incluir en su lugar al señor JOSE ORLANDO TEQUE GALAN, como titular del permiso de pesca para operar la embarcación pesquera MI ELVIS 2 con matrícula PL-19895-CM. _x000a_Artículo 4.- En mérito al cambio de titularidad a que se refiere el artículo 1 de la presente Resolución Directoral, el señor JOSE ORLANDO TEQUE GALAN deberá tener en consideración lo dispuesto por la Resolución Ministerial Nº 781-97-PE y el Decreto Supremo Nº 001-2002-PRODUCE, respecto al acceso del recurso Sardina con destino al consumo humano directo e indirecto, comprendido en el permiso de pesca para operar la embarcación pesquera MI ELVIS 2 con matrícula PL-19895-CM. En cuanto al recurso Anchoveta con destino al consumo humano directo comprendido en el citado permiso de pesca, la referida empresa no podrá realizar actividad extractiva de dicho recurso para el mencionado destino, en concordancia con lo dispuesto en el Reglamento de Ordenamiento Pesquero del Recurso Anchoveta para Consumo Humano Directo, y en el segundo párrafo del artículo 9 de la Ley General de Pesca.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 CHI"/>
    <m/>
    <m/>
    <x v="1"/>
    <m/>
    <x v="0"/>
    <s v=" - "/>
    <m/>
    <m/>
    <m/>
    <s v="X"/>
    <m/>
    <m/>
    <m/>
    <m/>
    <m/>
    <m/>
    <m/>
    <m/>
    <m/>
    <m/>
    <m/>
    <m/>
    <m/>
    <m/>
    <m/>
    <m/>
  </r>
  <r>
    <n v="836"/>
    <x v="835"/>
    <s v="00093822-2023"/>
    <s v="DICIEMBRE"/>
    <d v="2023-12-27T00:00:00"/>
    <d v="2023-12-27T00:00:00"/>
    <m/>
    <s v=""/>
    <s v=""/>
    <s v=""/>
    <s v="Otorgar a la empresa PESDEL S.A., representada en el país por el señor Rudy Bill Neyra Balta, permiso de pesca para operar la embarcación pesquera de cerco de bandera ecuatoriana denominada LIZI con matrícula P-00-00788, en la extracción del recurso Atún con destino al consumo humano directo"/>
    <s v="DECHDI"/>
    <s v="CHD"/>
    <s v="ATUN"/>
    <s v="buque de la CIAT"/>
    <x v="4"/>
    <m/>
    <x v="0"/>
    <m/>
    <m/>
    <m/>
    <m/>
    <s v="X"/>
    <s v="X"/>
    <m/>
    <m/>
    <m/>
    <m/>
    <m/>
    <m/>
    <m/>
    <m/>
    <m/>
    <m/>
    <m/>
    <m/>
    <m/>
    <m/>
    <m/>
  </r>
  <r>
    <n v="837"/>
    <x v="836"/>
    <s v="00075913-2023"/>
    <s v="DICIEMBRE"/>
    <d v="2023-12-29T00:00:00"/>
    <d v="2023-12-29T00:00:00"/>
    <m/>
    <s v=""/>
    <s v=""/>
    <s v=""/>
    <s v="Otorgar a la empresa ECORER S.A.C., autorización para realizar las actividades de colecta de recursos hidrobiológicos "/>
    <s v="DECHDI"/>
    <m/>
    <m/>
    <m/>
    <x v="0"/>
    <m/>
    <x v="0"/>
    <m/>
    <m/>
    <m/>
    <m/>
    <m/>
    <s v="X"/>
    <m/>
    <s v="X"/>
    <m/>
    <m/>
    <m/>
    <m/>
    <m/>
    <m/>
    <m/>
    <m/>
    <m/>
    <m/>
    <m/>
    <m/>
    <m/>
  </r>
  <r>
    <n v="838"/>
    <x v="837"/>
    <s v="00091728-2023"/>
    <s v="DICIEMBRE"/>
    <d v="2023-12-29T00:00:00"/>
    <d v="2023-12-29T00:00:00"/>
    <m/>
    <s v=""/>
    <s v=""/>
    <s v=""/>
    <s v="Otorgar a la empresa BUEHS BOWEN DANIEL ROBERTO, representado en el país por el señor Omar Diego Carcovich Jibaja, permiso de pesca para operar la embarcación pesquera de cerco de bandera ecuatoriana denominada CAP. BERNY B. con matrícula P-04-00584,"/>
    <s v="DECHDI"/>
    <s v="CHD"/>
    <s v="ATUN"/>
    <s v="buque de la CIAT"/>
    <x v="4"/>
    <m/>
    <x v="0"/>
    <m/>
    <m/>
    <m/>
    <m/>
    <s v="X"/>
    <s v="X"/>
    <m/>
    <m/>
    <m/>
    <m/>
    <m/>
    <m/>
    <m/>
    <m/>
    <m/>
    <m/>
    <m/>
    <m/>
    <m/>
    <m/>
    <m/>
  </r>
  <r>
    <n v="839"/>
    <x v="838"/>
    <s v="00093941-2023"/>
    <s v="DICIEMBRE"/>
    <d v="2023-12-29T00:00:00"/>
    <d v="2023-12-29T00:00:00"/>
    <m/>
    <s v=""/>
    <s v=""/>
    <s v=""/>
    <s v="Artículo 1.- Acumular las solicitudes presentadas mediante los escritos con registros Nº 00093941-2023, 00092967-2023 y N° 00094578-2023, relacionadas a la embarcación pesquera DON GREGORIO con matrícula PT 67299-PM, de acuerdo con los fundamentos expuestos en la parte considerativa de la presente resolución._x000a_Artículo 2.- SUSPENDER de oficio la ejecución de la Resolución Directoral N° 00828-2023-PRODUCE/DGPCHDI, en amparo a lo indicado en el literal a) del numeral 226.2 del artículo 226 del Texto Único Ordenado de la Ley N° 27444 – Ley de Procedimiento Administrativo General, aprobado mediante Decreto Supremo N° 004-2019-JUS._x000a_Artículo 3.- Como consecuencia de lo resuelto en el artículo 1 de la presente resolución, SUSPENDER la nominación otorgada mediante Carta Nº 00000974-2023-PRODUCE/DGPCHDI, al amparo del numeral 226.4 del artículo 226 del Texto Único Ordenado de la Ley N° 27444 – Ley de Procedimiento Administrativo General, aprobado mediante Decreto Supremo N° 004-2019-JUS._x000a_Artículo 4.- Declarar IMPROCEDENTE la solicitud de asociación presentada por la empresa PESQUERA EXALMAR S.A.A. y, los señores JOSÉ ROBERTO ECHE PANTA, ELOY PANTA ÁLVAREZ y GLADYS ECHE PANTA, mediante escrito con registro N° 00092967-2023, en mérito a la suspensión de la ejecución de la Resolución Directoral N° 00828-2023-PRODUCE/DGPCHDI y la suspensión de la nominación otorgada mediante Carta Nº 00000974-2023-PRODUCE/DGPCHDI._x000a_Artículo 5.- La suspensión de la ejecución de la Resolución Directoral N° 00828-2023-PRODUCE/DGPCHDI, dispuesta en el artículo 1 de la presente resolución, en mérito a lo dispuesto en el literal b) del numeral 226.2 y el numeral 226.4 del artículo 226 del TUO LPAG, no constituye un adelanto de opinión o pronunciamiento respecto al recurso de reconsideración planteado por la empresa SERVICIOS CONSTRUCTIVOS CAPURRO Y GONZALES S.A.C., que será atendido en tiempo y forma oportuna. _x000a_Artículo 6.- Notificar a los señores JOSÉ ROBERTO ECHE PANTA, ELOY PANTA ÁLVAREZ y GLADYS ECHE PANTA, a la empresa PESQUERA EXALMAR S.A.A. y a la empresa SERVICIOS CONSTRUCTIVOS CAPURRO Y GONZALES S.A.C., para los fines pertinentes._x000a_Artículo 7.-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1"/>
    <m/>
    <x v="1"/>
    <m/>
    <m/>
    <m/>
    <m/>
    <s v="X"/>
    <m/>
    <m/>
    <m/>
    <m/>
    <m/>
    <m/>
    <m/>
    <m/>
    <m/>
    <m/>
    <m/>
    <m/>
    <m/>
    <m/>
    <m/>
    <m/>
  </r>
  <r>
    <n v="840"/>
    <x v="839"/>
    <s v="00054325-2023"/>
    <s v="DICIEMBRE"/>
    <d v="2023-12-29T00:00:00"/>
    <d v="2023-12-29T00:00:00"/>
    <m/>
    <s v=""/>
    <s v=""/>
    <s v=""/>
    <s v="Otorgar a la empresa MINERA RÍO PLATA SOCIEDAD ANÓNIMA CERRADA, autorización para realizar las actividades de colecta de recursos hidrobiológicos "/>
    <s v="DECHDI"/>
    <m/>
    <m/>
    <m/>
    <x v="0"/>
    <m/>
    <x v="0"/>
    <m/>
    <m/>
    <m/>
    <m/>
    <m/>
    <s v="X"/>
    <m/>
    <m/>
    <m/>
    <m/>
    <m/>
    <m/>
    <m/>
    <m/>
    <m/>
    <m/>
    <m/>
    <m/>
    <m/>
    <m/>
    <m/>
  </r>
  <r>
    <n v="841"/>
    <x v="840"/>
    <s v="00089021-2023"/>
    <s v="DICIEMBRE"/>
    <d v="2023-12-29T00:00:00"/>
    <d v="2023-12-29T00:00:00"/>
    <m/>
    <s v=""/>
    <s v=""/>
    <s v=""/>
    <s v="Rectificar el error material contenido en el artículo 1 de la Resolución Directoral 798-2023-PRODUCE/DGPCHDI"/>
    <s v="DECHDI"/>
    <m/>
    <m/>
    <m/>
    <x v="3"/>
    <m/>
    <x v="1"/>
    <m/>
    <m/>
    <m/>
    <m/>
    <s v="X"/>
    <m/>
    <m/>
    <m/>
    <m/>
    <m/>
    <m/>
    <m/>
    <m/>
    <m/>
    <m/>
    <m/>
    <m/>
    <m/>
    <m/>
    <m/>
    <m/>
  </r>
  <r>
    <n v="842"/>
    <x v="841"/>
    <s v="00044611-2023"/>
    <s v="DICIEMBRE"/>
    <d v="2023-12-29T00:00:00"/>
    <d v="2023-12-29T00:00:00"/>
    <m/>
    <s v=""/>
    <s v=""/>
    <s v=""/>
    <s v="Otorgar a favor del señor Paul Martin Baltazar Guerrero, la autorización para efectuar investigación pesquera especializada sin uso de embarcación"/>
    <s v="DECHDI"/>
    <m/>
    <m/>
    <m/>
    <x v="2"/>
    <m/>
    <x v="0"/>
    <m/>
    <m/>
    <m/>
    <m/>
    <m/>
    <s v="X"/>
    <m/>
    <s v="X"/>
    <m/>
    <m/>
    <m/>
    <m/>
    <m/>
    <m/>
    <m/>
    <m/>
    <m/>
    <m/>
    <m/>
    <m/>
    <m/>
  </r>
  <r>
    <n v="843"/>
    <x v="842"/>
    <s v="00061438-2023"/>
    <s v="DICIEMBRE"/>
    <d v="2023-12-29T00:00:00"/>
    <d v="2023-12-29T00:00:00"/>
    <m/>
    <s v=""/>
    <s v=""/>
    <s v=""/>
    <s v="Declarar improcedente la solicitud de autorización para efectuar el proyecto de investigación, presentado por el señor Julio Gastón Zevallos Valladolid"/>
    <s v="DECHDI"/>
    <m/>
    <m/>
    <m/>
    <x v="2"/>
    <m/>
    <x v="1"/>
    <m/>
    <s v="DECLARAR IMPROCEDENTE"/>
    <m/>
    <m/>
    <m/>
    <s v="X"/>
    <m/>
    <m/>
    <m/>
    <m/>
    <m/>
    <m/>
    <m/>
    <m/>
    <m/>
    <m/>
    <m/>
    <m/>
    <m/>
    <m/>
    <m/>
  </r>
  <r>
    <n v="844"/>
    <x v="843"/>
    <s v="00089409-2023"/>
    <s v="DICIEMBRE"/>
    <d v="2023-12-29T00:00:00"/>
    <d v="2023-12-29T00:00:00"/>
    <m/>
    <s v=""/>
    <s v=""/>
    <s v=""/>
    <s v="Declarar que la solicitud de ampliación del plazo para la ejecución de la autorización de incremento de flota, empresa INVERSIONES PESQUERAS LIGURIA S.A.C"/>
    <s v="DECHDI"/>
    <m/>
    <m/>
    <m/>
    <x v="10"/>
    <m/>
    <x v="0"/>
    <m/>
    <m/>
    <m/>
    <m/>
    <s v="X"/>
    <m/>
    <m/>
    <m/>
    <m/>
    <m/>
    <m/>
    <m/>
    <m/>
    <m/>
    <m/>
    <m/>
    <m/>
    <m/>
    <m/>
    <m/>
    <m/>
  </r>
  <r>
    <n v="845"/>
    <x v="844"/>
    <s v="00089407-2023"/>
    <s v="DICIEMBRE"/>
    <d v="2023-12-29T00:00:00"/>
    <d v="2023-12-29T00:00:00"/>
    <m/>
    <s v=""/>
    <s v=""/>
    <s v=""/>
    <s v="Declarar que la solicitud de ampliación del plazo para la ejecución de la autorización de incremento de flota, empresa INVERSIONES PESQUERAS LIGURIA  S.A.C"/>
    <s v="DECHDI"/>
    <m/>
    <m/>
    <m/>
    <x v="10"/>
    <m/>
    <x v="0"/>
    <m/>
    <m/>
    <m/>
    <m/>
    <s v="X"/>
    <m/>
    <m/>
    <m/>
    <m/>
    <m/>
    <m/>
    <m/>
    <m/>
    <m/>
    <m/>
    <m/>
    <m/>
    <m/>
    <m/>
    <m/>
    <m/>
  </r>
  <r>
    <n v="846"/>
    <x v="845"/>
    <s v="00076932-2023"/>
    <s v="DICIEMBRE"/>
    <d v="2023-12-29T00:00:00"/>
    <d v="2023-12-29T00:00:00"/>
    <m/>
    <s v=""/>
    <s v=""/>
    <s v=""/>
    <s v="Otorgar a la empresa ELÉCTRICA ROCA GRANDE S.A.C., autorización para realizar las actividades de colecta de recursos hidrobiológicos "/>
    <s v="DECHDI"/>
    <m/>
    <m/>
    <m/>
    <x v="0"/>
    <m/>
    <x v="0"/>
    <m/>
    <m/>
    <m/>
    <m/>
    <m/>
    <s v="X"/>
    <m/>
    <m/>
    <m/>
    <m/>
    <m/>
    <m/>
    <m/>
    <m/>
    <m/>
    <m/>
    <m/>
    <m/>
    <m/>
    <m/>
    <m/>
  </r>
  <r>
    <n v="847"/>
    <x v="846"/>
    <s v="00074525-2023"/>
    <s v="DICIEMBRE"/>
    <d v="2023-12-29T00:00:00"/>
    <d v="2023-12-29T00:00:00"/>
    <m/>
    <s v=""/>
    <s v=""/>
    <s v=""/>
    <s v="Autorizar la asociación o incorporación definitiva del PMCE proveniente de la embarcación pesquera SAN MARTIN DE PORRAS IV a favor de de la embarcación pesquera BENDICION DE DIOS solicitada por el señor ERICK FRANCISCO MOY CAMPOS "/>
    <s v="DECHDI"/>
    <m/>
    <m/>
    <m/>
    <x v="13"/>
    <m/>
    <x v="0"/>
    <m/>
    <m/>
    <m/>
    <m/>
    <s v="X"/>
    <m/>
    <m/>
    <m/>
    <m/>
    <m/>
    <m/>
    <m/>
    <m/>
    <m/>
    <m/>
    <m/>
    <m/>
    <m/>
    <m/>
    <m/>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
  <r>
    <n v="1"/>
    <s v="00001-2024-PRODUCE/DGPCHDI"/>
    <s v="00085489-2023"/>
    <d v="2023-11-20T00:00:00"/>
    <s v="ENERO"/>
    <d v="2024-01-03T00:00:00"/>
    <d v="2024-01-03T00:00:00"/>
    <d v="2023-12-13T00:00:00"/>
    <s v="NO"/>
    <n v="1242"/>
    <s v="NATALIE"/>
    <s v="CE-1242-PM"/>
    <s v="PESQUERA CASABLANCA S.A.C."/>
    <s v="Artículo 1.- Aprobar a favor de la empresa PESQUERA AGUAMARINA S.A.C., el cambio de titular del permiso de pesca para operar la embarcación pesquera NATALIE con matrícula CE-01242- PM y 251.99 m3 de capacidad de bodega, para la extracción de los recursos Anchoveta y Sardina con destino al consumo humano indirecto. Asimismo, aprobar a su favor el cambio de titular de los PMCE y L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NATALIE con matrícula CE-01242-PM y 251.99 m3 de capacidad de bodega, deberán cumplir las disposiciones normativas vigentes en lo correspondiente al desarrollo de las actividades pesqueras previas a su procesamiento. _x000a_Artículo 3.- Dejar sin efecto la titularidad del permiso de pesca otorgada a favor de la empresa PESQUERA CASABLANCA S.A.C., a través de la Resolución Directoral N° 077-2006- PRODUCE/DNEPP, para operar la embarcación pesquera NATALIE con matrícula CE-1242-PM. _x000a_Artículo 4.- Excluir a la empresa PESQUERA CASABLANCA S.A.C., de los listados a que se refiere el artículo 14 del Reglamento de la Ley General de Pesca; y, el Anexo II de la Resolución Ministerial Nº 347-2011-PRODUCE, a fin de incluir en su lugar a la empresa PESQUERA AGUAMARINA S.A.C., como titular del permiso de pesca para operar la embarcación pesquera NATALIE con matrícula CE-01242-PM. _x000a_Artículo 5.- En mérito al cambio de titularidad a que se refiere el artículo 1 de la presente resolución directoral, la empresa PESQUERA AGUAMARINA S.A.C., en cuanto al recurso Sardina con destino al consumo humano indirecto, comprendido en el permiso de pesca para operar la embarcación pesquera NATALIE con matrícula CE-01242-PM, deberá tener en consideración que mediante Resolución Ministerial Nº 781-97-PE, se declaró a dicha especie como recurso plenamente explotado. Asimismo, con Decreto Supremo Nº 001-2002-PRODUCE se declaró que la mencionada especie sería destinada solo al consumo humano directo.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I"/>
    <s v="ANCHOVETA Y SARDINA"/>
    <m/>
    <x v="0"/>
    <m/>
    <x v="0"/>
    <s v=" - "/>
    <m/>
    <s v="00000819-2024-PRODUCE/DGPCHDI"/>
    <m/>
    <s v="X"/>
    <m/>
    <m/>
    <m/>
    <m/>
    <m/>
    <m/>
    <m/>
    <m/>
    <m/>
    <m/>
    <m/>
    <m/>
    <m/>
    <m/>
    <s v="00000001-2024-PRODUCE/DGPCHDI"/>
    <d v="2024-01-03T00:00:00"/>
  </r>
  <r>
    <n v="2"/>
    <s v="00002-2024-PRODUCE/DGPCHDI"/>
    <s v="00065703-2023"/>
    <d v="2023-09-12T00:00:00"/>
    <s v="ENERO"/>
    <d v="2024-01-03T00:00:00"/>
    <d v="2024-01-03T00:00:00"/>
    <d v="2023-10-03T00:00:00"/>
    <s v="NO"/>
    <n v="29484"/>
    <s v="DAYAIR"/>
    <s v="CO-29484-CM"/>
    <s v="PTC ARMADORES SAC"/>
    <s v="Artículo 1.- Aprobar a favor de la empresa FRESH FISH LM S.A.C. el cambio de titular del permiso de pesca para operar la embarcación pesquera de menor escala DAYAIR con matrícula CO-29484-CM y 31.95 m3 de capacidad de bodega, para la extracción de los recursos Anchoveta, Jurel, Caballa, Lisa, Cachema, Bonito, Perico, Barrillete, Cojinova, Congrio, Lorna, Corvina, Pampanito, Atún, Raya, Tiburón, Tollo, Pota, Pejerrey, Pintadilla, Pez Espada, Ojo de Uva, Volador, Calamar, Machete, Mero, Langostino y Cabinza con destino al consumo humano directo. _x000a_Artículo 2.- Dejar sin efecto la titularidad del permiso de pesca otorgada a favor de la empresa PESQUERA SAN PEDRITO S.A.C., a través de la Resolución Directoral N° 00346-2021- PRODUCE/DGPCHDI, para operar la embarcación pesquera DAYAIR con matrícula CO-29484-CM y 31.95 m3 de capacidad de bodega. _x000a_Artículo 3.- Excluir a la empresa PESQUERA SAN PEDRITO S.A.C. de los listados a que se refiere el artículo 14 del Reglamento de la Ley General de Pesca; y, el Anexo I de la Resolución Ministerial N° 346-2011-PRODUCE, a fin de incluir en su lugar a la empresa FRESH FISH LM S.A.C., como titular del permiso de pesca para operar la embarcación DAYAIR con matrícula CO-29484-CM. _x000a_Artículo 4.- Incluir a la empresa FRESH FISH LM S.A.C., como titular del permiso de pesca para operar la embarcación pesquera de menor escala DAYAIR con matrícula CO-29484-CM y, en el Registro Nacional de Embarcaciones Pesqueras para Consumo Humano Directo a que se refiere el artículo 7 del Reglamento de Ordenamiento Pesquero del Recurso Anchoveta para Consumo Humano Directo._x000a_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m/>
    <s v="Menor Escala"/>
    <x v="0"/>
    <m/>
    <x v="0"/>
    <s v="- "/>
    <m/>
    <s v="00000820-2024-PRODUCE/DGPCHDI"/>
    <m/>
    <s v="X"/>
    <m/>
    <m/>
    <m/>
    <m/>
    <m/>
    <m/>
    <m/>
    <m/>
    <m/>
    <m/>
    <m/>
    <m/>
    <m/>
    <m/>
    <s v="00000002-2024-PRODUCE/DGPCHDI"/>
    <d v="2024-01-03T00:00:00"/>
  </r>
  <r>
    <n v="3"/>
    <s v="00003-2024-PRODUCE/DGPCHDI"/>
    <s v="00095170-2023"/>
    <d v="2023-12-27T00:00:00"/>
    <s v="ENERO"/>
    <d v="2024-01-03T00:00:00"/>
    <d v="2024-01-03T00:00:00"/>
    <d v="2024-01-05T00:00:00"/>
    <s v="SI"/>
    <m/>
    <s v="AMALIS"/>
    <s v=" P-00-00696"/>
    <s v="ECUAVESEEL S.A"/>
    <s v="Artículo 1.- Otorgar a la empresa ECUAVESEEL S.A., representada en el país por el señor Rudy Bill Neyra Balta, permiso de pesca para operar la embarcación pesquera de cerco de bandera ecuatoriana denominada AMALIS con matrícula P-00-00696, en la extracción del recurso Atún con destino al consumo humano directo, conforme al siguiente detalle:_x000a_Artículo 2.- La Carta Fianza N° 0011-0186-9800031850-45 emitida por el Banco BBVA Perú, presentada por la empresa ECUAVESEEL S.A., será ejecutada en caso de incumplimiento de la obligación de entrega del recurso Atún en concordancia con el numeral 6.5.2 del artículo 6 del Reglamento de Ordenamiento Pesquero del Atún aprobado por Decreto Supremo N° 032-2003- 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 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840-2024-PRODUCE/DGPCHDI"/>
    <m/>
    <s v="X"/>
    <s v="X"/>
    <m/>
    <m/>
    <m/>
    <m/>
    <m/>
    <m/>
    <m/>
    <m/>
    <m/>
    <m/>
    <m/>
    <m/>
    <m/>
    <s v="00000003-2024-PRODUCE/DGPCHDI"/>
    <d v="2024-01-03T00:00:00"/>
  </r>
  <r>
    <n v="4"/>
    <s v="00004-2024-PRODUCE/DGPCHDI"/>
    <s v="00095177-2023"/>
    <d v="2023-12-27T00:00:00"/>
    <s v="ENERO"/>
    <d v="2024-01-03T00:00:00"/>
    <d v="2024-01-03T00:00:00"/>
    <d v="2024-01-05T00:00:00"/>
    <s v="SI"/>
    <m/>
    <s v="EASTERN PACIFIC"/>
    <s v="P-00-00861"/>
    <s v="FISHECUADOR S.A"/>
    <s v="Artículo 1.- Otorgar a la empresa FISHECUADOR S.A., representado en el país por el señor Rudy Bill Neyra Balta, permiso de pesca para operar la embarcación pesquera de cerco de bandera ecuatoriana denominada EASTERN PACIFIC con matrícula P-00-00861, en la extracción del recurso Atún con destino al consumo humano directo, conforme al siguiente detalle:_x000a_Artículo 2.- La Carta Fianza N° 0011-0186-9800031885-41 emitida por el BBVA Banco Continental, presentada por la empresa FISHECUADOR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841-2024-PRODUCE/DGPCHDI"/>
    <m/>
    <s v="X"/>
    <s v="X"/>
    <m/>
    <m/>
    <m/>
    <m/>
    <m/>
    <m/>
    <m/>
    <m/>
    <m/>
    <m/>
    <m/>
    <m/>
    <m/>
    <s v="00000004-2024-PRODUCE/DGPCHDI"/>
    <d v="2024-01-03T00:00:00"/>
  </r>
  <r>
    <n v="5"/>
    <s v="00005-2024-PRODUCE/DGPCHDI"/>
    <s v="00042762-2022"/>
    <m/>
    <s v="ENERO"/>
    <d v="2024-01-04T00:00:00"/>
    <d v="2024-01-04T00:00:00"/>
    <s v="-"/>
    <s v="NO ES TUPA"/>
    <n v="36422"/>
    <s v="MALAGA 1"/>
    <s v="CO-36422-PM"/>
    <s v="PESQUERA MAJAT S.A.C."/>
    <s v="Artículo 1.- Como consecuencia de lo resuelto en el artículo 2 de la Resolución Viceministerial N° 00026-2023-PRODUCE/DVPA, corresponde retrotraer el procedimiento administrativo al momento en que el vicio se produjo; es decir, antes de la emisión de la Resolución Directoral N° 00578-2022- PRODUCE/DGPCHDI de fecha 23 de setiembre de 2022; por los fundamentos expuestos en la parte considerativa de la presente resolución directoral._x000a_Artículo 2.- Como consecuencia de lo dispuesto en el artículo 1 de la presente resolución directoral, corresponde dejar sin efecto el permiso de pesca otorgado a favor de la empresa PESQUERA MAJAT S.A. para operar la embarcación pesquera MALAGA 1 con matrícula CO-36422-PM, a través de la Resolución Directoral N° 00578-2022-PRODUCE/DGPCHDI de fecha 23 de setiembre de 2022 al haberse declarado nula dicha resolución. _x000a_Artículo 3.- Excluir el permiso de pesca a que se refiere el artículo 2 de la presente resolución directoral de los listados a que se refiere el artículo 14 del Reglamento de la Ley General de Pesca, comprendido en el Anexo I de la Resolución Ministerial N° 347-2011-PRODUCE; por los fundamentos expuestos en la parte considerativa de la presente resolución directoral. _x000a_Artículo 4.- Como consecuencia de lo dispuesto en el artículo 1 de la presente resolución directoral, se encarga a la Dirección de Extracción para Consumo Humano Directo e Indirecto la evaluación del trámite de adecuación o regulación de la embarcación MALAGA 1 (antes Locumba 10) con matrícula CO-36422-PM, a los dispositivos legales vigentes, en atención a los escritos con registros N° 00059594-2021-E de fecha 28 de setiembre de 2021, N° 00063699-2021-E de fecha 18 de octubre de 2021, N° 00006952-2022-E de fecha 2 de febrero de 2022, N° 00008870-2022-E de fecha 11 de febrero de 2022, N° 00008874-2022-E de fecha 11 de febrero de 2022 y N° 00047765-2022-E, de fecha 18 de julio de 2022 [acumulados al escrito con registro N° 00047313-2021-E de fecha 26 de julio de 2021], presentados por la empresa PESQUERA MAJAT S.A. en atención del Oficio N° 00001497-2021- PRODUCE/DGPCHDI. _x000a_Artículo 5.- Encargar a la Dirección de Extracción para Consumo Humano Directo e Indirecto la adopción de acciones destinadas a la actualización de los listados de asignación de PMCE y LMCE correspondientes, en concordancia con lo dispuesto en la presente resolución directoral._x000a_Artículo 6.- Remitir copia de la presente resolución, al Despacho Viceministerial de Pesca y Acuicultura, a la Dirección General de Supervisión, Fiscalización y Sanción del Despacho Viceministerial de Pesca y Acuicultura del Ministerio de la Producción, a la Procuraduría Pública del Ministerio de la Producción, al Órgano de Control Institucional del Ministerio de la Producción; y, a la Dirección General de Capitanías y Guardacostas del Ministerio de Defensa. Artículo 7.- Disponer la publicación de la presente Resolución Directoral en el Portal Institucional del Ministerio de la Producción (www.gob.pe/produce)."/>
    <s v="DECHDI"/>
    <m/>
    <m/>
    <m/>
    <x v="2"/>
    <s v=" Dejar sin efecto el permiso de pesca otorgado"/>
    <x v="1"/>
    <m/>
    <m/>
    <s v="00000095-2024-PRODUCE/DGPCHDI"/>
    <m/>
    <s v="X"/>
    <m/>
    <m/>
    <m/>
    <m/>
    <m/>
    <m/>
    <m/>
    <m/>
    <m/>
    <m/>
    <m/>
    <m/>
    <m/>
    <m/>
    <s v="00000005-2024-PRODUCE/DGPCHDI"/>
    <d v="2024-01-04T00:00:00"/>
  </r>
  <r>
    <n v="6"/>
    <s v="00006-2024-PRODUCE/DGPCHDI"/>
    <s v="00095971-2023"/>
    <m/>
    <s v="ENERO"/>
    <d v="2024-01-05T00:00:00"/>
    <d v="2024-01-05T00:00:00"/>
    <m/>
    <s v="NO"/>
    <n v="17720"/>
    <s v="DON GREGORIO"/>
    <s v="PT-17720-CM"/>
    <s v="ECHE PANTA JOSE ROBERTO ;GLADYS ECHE PANTA ;PANTA ALVAREZ ELOY"/>
    <s v="Artículo 1.- LEVANTAR LA SUSPENSIÓN de la ejecución de la Resolución Directoral N° 00828-2023-PRODUCE/DGPCHDI, en amparo a lo indicado en el numeral 226.5 del artículo 226 del Texto Único Ordenado de la Ley N° 27444 – Ley de Procedimiento Administrativo General, aprobado mediante Decreto Supremo N° 004-2019-JUS. _x000a_Artículo 2.- Como consecuencia de lo resuelto en el artículo 1 de la presente resolución, LEVANTAR LA SUSPENSIÓN de la nominación otorgada mediante Carta Nº 00000974-2023- PRODUCE/DGPCHDI, al amparo del numeral 226.5 del artículo 226 del Texto Único Ordenado de la Ley N° 27444 – Ley de Procedimiento Administrativo General, aprobado mediante Decreto Supremo N° 004-2019-JUS. _x000a_Artículo 3.- Encargar a la Dirección de Extracción para Consumo Humano Directo e Indirecto (DECHDI) continuar con la evaluación recurso de reconsideración interpuesto por la empresa SERVICIOS CONSTRUCTIVOS CAPURRO Y GONZALES S.A.C. sobre la Resolución Directoral N° 00828-2023-PRODUCE/DGPCHDI. _x000a_Artículo 4.- Notificar a los señores JOSÉ ROBERTO ECHE PANTA, ELOY PANTA ÁLVAREZ y GLADYS ECHE PANTA, a la empresa PESQUERA EXALMAR S.A.A. y a la empresa SERVICIOS CONSTRUCTIVOS CAPURRO Y GONZALES S.A.C., para los fines pertinentes.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3"/>
    <s v="LEVANTAR LA SUSPENSIÓN de la nominación otorgada"/>
    <x v="0"/>
    <m/>
    <m/>
    <s v="_x0009_00000844-2024-PRODUCE/DGPCHDI"/>
    <m/>
    <s v="X"/>
    <m/>
    <s v="X"/>
    <m/>
    <m/>
    <m/>
    <m/>
    <m/>
    <m/>
    <m/>
    <m/>
    <m/>
    <m/>
    <m/>
    <m/>
    <s v="00000006-2024-PRODUCE/DGPCHDI_x000a_00000007-2024-PRODUCE/DGPCHDI_x000a_00000008-2024-PRODUCE/DGPCHDI"/>
    <s v="05/01/2024_x000a_05/01/2024_x000a_05/01/2024"/>
  </r>
  <r>
    <n v="7"/>
    <s v="00007-2024-PRODUCE/DGPCHDI"/>
    <s v="00001004-2023"/>
    <m/>
    <s v="ENERO"/>
    <d v="2024-01-08T00:00:00"/>
    <d v="2024-01-08T00:00:00"/>
    <s v="-"/>
    <s v="NO ES TUPA"/>
    <n v="2122"/>
    <s v="RICHARD ALEXANDER"/>
    <s v="PL-2122-CM"/>
    <s v="BARRETO PAREDES FERNANDO RICHARD"/>
    <s v="Artículo 1.- En estricto cumplimiento al mandato judicial contenido en la Resolución N° SIETE de fecha 23 de agosto de 2023, expedida en el marco de la nulidad deducida por esta Procuraduría Pública del Ministerio de la Producción, contra las resoluciones judiciales N° UNO de fecha 3 de diciembre de 2021 y N° TRES de fecha 2 de marzo de 2022, por el Décimo Octavo Juzgado de Familia de la Corte Superior de Justicia de Lima en el Expediente N° 20182-2021-0-1801-JR-FC-18, corresponde dejar sin efecto las Resoluciones Directorales N° 00501-2022-PRODUCE/DGPCHDI y N° 00572-2022- PRODUCE/DGPCHDI, de fecha 9 de agosto y 10 de setiembre de 2022, respectivamente, las cuales fueron emitida en estricto cumplimiento al mandato judicial contenido en la Resolución N° UNO de fecha 3 de diciembre de 2021 y N° TRES de fecha 2 de marzo de 2022. _x000a_Artículo 2.- Encargar a la Dirección de Extracción para Consumo Humano Directo e Indirecto la adopción de acciones destinadas a la actualización del estado del permiso de pesca de la embarcación RICHARD ALEXANDER con matrícula PL-2122-CM, conforme a los mandatos judiciales expedidos en los procesos judiciales informados por la Procuraduría Pública. _x000a_Artículo 2.- NOTIFICAR la presente Resolución Directoral a la señora MABEL ZORAIDA ROSALES UGARTE y al señor FERNANDO RICHARD BARRETO PAREDES. _x000a_Artículo 3.- REMITIR copia de la presente Resolución Directoral a la Procuraduría Públic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2"/>
    <s v="JUDICIAL"/>
    <x v="0"/>
    <m/>
    <m/>
    <s v="_x0009_0000900-2024-PRODUCE/DGPCHDI"/>
    <m/>
    <s v="X"/>
    <m/>
    <m/>
    <m/>
    <m/>
    <m/>
    <m/>
    <m/>
    <m/>
    <m/>
    <m/>
    <m/>
    <m/>
    <m/>
    <m/>
    <s v="00000009-2024-PRODUCE/DGPCHDI_x000a_00000010-2024-PRODUCE/DGPCHDI"/>
    <s v="09/01/2024_x000a_09/01/2024"/>
  </r>
  <r>
    <n v="8"/>
    <s v="00008-2024-PRODUCE/DGPCHDI"/>
    <s v="00094519-2023"/>
    <d v="2023-12-22T00:00:00"/>
    <s v="ENERO"/>
    <d v="2024-01-09T00:00:00"/>
    <d v="2024-01-09T00:00:00"/>
    <d v="2024-01-04T00:00:00"/>
    <s v="NO"/>
    <m/>
    <s v=" SISARGAS"/>
    <s v="ESA-07580"/>
    <s v="UNIOCEAN EL SALVADOR S.A. DE C.V"/>
    <s v="Artículo 1.- Otorgar a la empresa UNIOCEAN EL SALVADOR S.A. DE C.V., representado en el país por el señor Omar Diego Carcovich Jibaja , permiso de pesca para operar la embarcación pesquera de cerco de bandera salvadoreña denominada SISARGAS con matrícula ESA-07580, en la extracción del recurso Atún con destino al consumo humano directo, conforme al siguiente detalle:_x000a_Artículo 2.- La Carta Fianza N° 1090259 (D000-04020218) emitida por el Banco de Crédito, presentada por la empresa UNIOCEAN EL SALVADOR S.A. DE C.V.,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_x0009_0000901-2024-PRODUCE/DGPCHDI"/>
    <m/>
    <s v="X"/>
    <s v="X"/>
    <m/>
    <m/>
    <m/>
    <m/>
    <m/>
    <m/>
    <m/>
    <m/>
    <m/>
    <m/>
    <m/>
    <m/>
    <m/>
    <s v="00000011-2024-PRODUCE/DGPCHDI"/>
    <d v="2024-01-09T00:00:00"/>
  </r>
  <r>
    <n v="9"/>
    <s v="00009-2024-PRODUCE/DGPCHDI"/>
    <s v="00082219-2023"/>
    <m/>
    <s v="ENERO"/>
    <d v="2024-01-09T00:00:00"/>
    <d v="2024-01-09T00:00:00"/>
    <m/>
    <s v="NO"/>
    <m/>
    <s v=""/>
    <s v=""/>
    <s v=""/>
    <s v="Artículo 1.- Declarar como no presentada la solicitud de Certificado de Procedencia y Certificado Acreditación de Origen Legal de Productos Hidrobiológicos con Fines de Exportación, presentada por la empresa INVERSIONES CFC S.A.C. mediante escrito de registro N° 00082219-2023; por los fundamentos expuestos en la parte considerativa de la presente resolución. _x000a_Artículo 2.- La empresa INVERSIONES CFC S.A.C. se encuentran facultada a presentar nuevamente la solicitud de Certificado de Procedencia y Certificado Acreditación de Origen Legal de Productos Hidrobiológicos con Fines de Exportación, dando cumplimiento a las normas del ordenamiento pesquero que resulten aplicables."/>
    <s v="DPCHDI"/>
    <m/>
    <m/>
    <m/>
    <x v="4"/>
    <m/>
    <x v="1"/>
    <m/>
    <s v="DECLARAR COMO NO PRESENTADA"/>
    <s v="NO SE NOTIFICA"/>
    <m/>
    <m/>
    <m/>
    <m/>
    <m/>
    <m/>
    <m/>
    <m/>
    <m/>
    <m/>
    <m/>
    <m/>
    <m/>
    <m/>
    <m/>
    <m/>
    <s v="00000012-2024-PRODUCE/DGPCHDI"/>
    <d v="2024-01-09T00:00:00"/>
  </r>
  <r>
    <n v="10"/>
    <s v="00010-2024-PRODUCE/DGPCHDI"/>
    <s v="00095173-2023"/>
    <d v="2023-12-27T00:00:00"/>
    <s v="ENERO"/>
    <d v="2024-01-10T00:00:00"/>
    <d v="2024-01-10T00:00:00"/>
    <d v="2024-01-05T00:00:00"/>
    <s v="NO"/>
    <m/>
    <s v="DOÑA CHULE  "/>
    <s v="P-00-00705"/>
    <s v="FISHECUADOR S.A"/>
    <s v="Artículo 1.- Otorgar a la empresa FISHECUADOR S.A., representado en el país por el señor Rudy Bill Neyra Balta, permiso de pesca para operar la embarcación pesquera de cerco de bandera ecuatoriana denominada DOÑA CHULE con matrícula P-00-00705, en la extracción del recurso Atún con destino al consumo humano directo, conforme al siguiente detalle:_x000a_Artículo 2.- La Carta Fianza N° 0011-0186-9800031877-48 emitida por el BBVA Banco Continental, presentada por la empresa FISHECUADOR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_x0009_0000902-2024-PRODUCE/DGPCHDI"/>
    <m/>
    <s v="X"/>
    <s v="X"/>
    <m/>
    <m/>
    <m/>
    <m/>
    <m/>
    <m/>
    <m/>
    <m/>
    <m/>
    <m/>
    <m/>
    <m/>
    <m/>
    <s v="00000013-2024-PRODUCE/DGPCHDI"/>
    <d v="2024-01-10T00:00:00"/>
  </r>
  <r>
    <n v="11"/>
    <s v="00011-2024-PRODUCE/DGPCHDI"/>
    <s v="00000365-2024"/>
    <d v="2024-01-03T00:00:00"/>
    <s v="ENERO"/>
    <d v="2024-01-10T00:00:00"/>
    <d v="2024-01-10T00:00:00"/>
    <d v="2024-01-10T00:00:00"/>
    <s v="SI"/>
    <m/>
    <s v="DON IGILIO"/>
    <s v="P-04-01073"/>
    <s v="ELVAYKA KYOEI S.A"/>
    <s v="Artículo 1.- Otorgar a la empresa ELVAYKA KYOEI S.A.; representada en el país por el señor MARIO ALFONZO MIRANDA EYZAGUIRRE, permiso de pesca para operar la embarcación pesquera de cerco de bandera ecuatoriana denominada DON IGILIO con matrícula P-04-01073, en la extracción del recurso Atún con destino al consumo humano directo, conforme al siguiente detalle:_x000a_Artículo 2.- La Carta Fianza N° 1090889 [D193-02512841] emitida por el Banco de Crédito del Perú,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_x0009_0000903-2024-PRODUCE/DGPCHDI"/>
    <m/>
    <s v="X"/>
    <s v="X"/>
    <m/>
    <m/>
    <m/>
    <m/>
    <m/>
    <m/>
    <m/>
    <m/>
    <m/>
    <m/>
    <m/>
    <m/>
    <m/>
    <s v="00000014-2024-PRODUCE/DGPCHDI"/>
    <d v="2024-01-10T00:00:00"/>
  </r>
  <r>
    <n v="12"/>
    <s v="00012-2024-PRODUCE/DGPCHDI"/>
    <s v="00000372-2024"/>
    <d v="2024-01-03T00:00:00"/>
    <s v="ENERO"/>
    <d v="2024-01-10T00:00:00"/>
    <d v="2024-01-10T00:00:00"/>
    <d v="2024-01-10T00:00:00"/>
    <s v="SI"/>
    <m/>
    <s v="DOÑA ROGE"/>
    <s v="P-04-00697"/>
    <s v="PESQUERA DOÑA ROGE S.A"/>
    <s v="Artículo 1.- Otorgar a la empresa PESQUERA DOÑA ROGE S.A.; representada en el país por el señor MARIO ALFONZO MIRANDA EYZAGUIRRE, permiso de pesca para operar la embarcación pesquera de cerco de bandera ecuatoriana denominada DOÑA ROGE con matrícula P-04-00697, en la extracción del recurso Atún con destino al consumo humano directo, conforme al siguiente detalle:_x000a_Artículo 2.- La Carta Fianza N° 1090882 [D193-02512852] emitida por el Banco de Crédito del Perú, presentada por la empresa PESQUERA DOÑAROGE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_x0009_0000904-2024-PRODUCE/DGPCHDI"/>
    <m/>
    <s v="X"/>
    <s v="X"/>
    <m/>
    <m/>
    <m/>
    <m/>
    <m/>
    <m/>
    <m/>
    <m/>
    <m/>
    <m/>
    <m/>
    <m/>
    <m/>
    <s v="00000015-2024-PRODUCE/DGPCHDI"/>
    <d v="2024-01-10T00:00:00"/>
  </r>
  <r>
    <n v="13"/>
    <s v="00013-2024-PRODUCE/DGPCHDI"/>
    <s v="00084209-2023"/>
    <m/>
    <s v="ENERO"/>
    <d v="2024-01-10T00:00:00"/>
    <d v="2024-01-10T00:00:00"/>
    <s v="-"/>
    <s v="NO ES TUPA"/>
    <n v="23352"/>
    <s v="LOBO II"/>
    <s v="PT-23352-CM"/>
    <s v="PERICHE INGA FRIDA JIMENA"/>
    <s v="Artículo 1.- Rectificar el error material contenido los artículos 1, 2,3 y 4; los considerandos 6, 8 y 9; y en los numerales 7.1 y 7.3 del considerando 7 de la Resolución Directoral N° 00833-2023- PRODUCE/DGPCHDI de fecha 22 de diciembre de 2023, conforme al siguiente detalle:_x000a_Artículo 2.-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5"/>
    <m/>
    <x v="1"/>
    <m/>
    <m/>
    <s v="_x0009_0000905-2024-PRODUCE/DGPCHDI"/>
    <m/>
    <s v="X"/>
    <m/>
    <m/>
    <m/>
    <m/>
    <m/>
    <m/>
    <m/>
    <m/>
    <m/>
    <m/>
    <m/>
    <m/>
    <m/>
    <m/>
    <s v="00000016-2024-PRODUCE/DGPCHDI"/>
    <d v="2024-01-10T00:00:00"/>
  </r>
  <r>
    <n v="14"/>
    <s v="00014-2024-PRODUCE/DGPCHDI"/>
    <s v="00061066-2023"/>
    <m/>
    <s v="ENERO"/>
    <d v="2024-01-11T00:00:00"/>
    <d v="2024-01-11T00:00:00"/>
    <m/>
    <s v="NO"/>
    <m/>
    <s v=""/>
    <s v=""/>
    <s v=""/>
    <s v="Artículo 1.- Declarar como no presentada la solicitud de Certificado de Procedencia y Certificado Acreditación de Origen Legal de Productos Hidrobiológicos con Fines de Exportación, presentada por la empresa ALGAEX S.A. mediante escrito de registro N° 00061066-2023; por los fundamentos expuestos en la parte considerativa de la presente resolución. _x000a_Artículo 2.- La empresa ALGAEX S.A. se encuentran facultada a presentar nuevamente la solicitud de Certificado de Procedencia y Certificado Acreditación de Origen Legal de Productos Hidrobiológicos con Fines de Exportación, dando cumplimiento a las normas del ordenamiento pesquero que resulten aplicables."/>
    <s v="DPCHDI"/>
    <m/>
    <m/>
    <m/>
    <x v="4"/>
    <m/>
    <x v="1"/>
    <m/>
    <s v="DECLARAR COMO NO PRESENTADA"/>
    <s v="NO SE NOTIFICA"/>
    <m/>
    <m/>
    <m/>
    <m/>
    <m/>
    <m/>
    <m/>
    <m/>
    <m/>
    <m/>
    <m/>
    <m/>
    <m/>
    <m/>
    <m/>
    <m/>
    <s v="00000017-2024-PRODUCE/DGPCHDI"/>
    <d v="2024-01-11T00:00:00"/>
  </r>
  <r>
    <n v="15"/>
    <s v="00015-2024-PRODUCE/DGPCHDI"/>
    <s v="00081891-2023"/>
    <m/>
    <s v="ENERO"/>
    <d v="2024-01-11T00:00:00"/>
    <d v="2024-01-11T00:00:00"/>
    <m/>
    <s v="NO"/>
    <m/>
    <s v=""/>
    <s v=""/>
    <s v=""/>
    <s v="Artículo 1.- Otorgar a la COMPAÑÍA DE MINAS BUENAVENTURA S.A.A., autorización para realizar las actividades de colecta de recursos hidrobiológicos conforme al plan de trabajo denominado: “Monitoreo Hidrobiológico en la Unidad Minera (U.M.) Tambomayo”, en atención a la solicitud presentada con escrito de registro N° 00081891-2023, por el periodo de veintisiete (27) meses contados a partir de la notificación de la presente Resolución Directoral. El referido plan comprende las siguientes circunscripciones territoriales:_x000a_Artículo 2.- La COMPAÑÍA DE MINAS BUENAVENTURA S.A.A. es responsable de aplicar las medidas de seguridad y eliminación de impactos que se puedan producir por las actividades propias del plan de trabajo. _x000a_Artículo 3.- En la ejecución del plan de trabajo, la COMPAÑÍA DE MINAS BUENAVENTURA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_x0009_0000906-2024-PRODUCE/DGPCHDI"/>
    <m/>
    <m/>
    <s v="X"/>
    <m/>
    <m/>
    <m/>
    <m/>
    <m/>
    <m/>
    <m/>
    <m/>
    <m/>
    <m/>
    <m/>
    <m/>
    <m/>
    <s v="00000018-2024-PRODUCE/DGPCHDI"/>
    <d v="2024-01-11T00:00:00"/>
  </r>
  <r>
    <n v="16"/>
    <s v="00016-2024-PRODUCE/DGPCHDI"/>
    <s v="00063831-2023"/>
    <m/>
    <s v="ENERO"/>
    <d v="2024-01-11T00:00:00"/>
    <d v="2024-01-11T00:00:00"/>
    <m/>
    <s v="NO"/>
    <m/>
    <s v=""/>
    <s v=""/>
    <s v=""/>
    <s v="Artículo 1.- Otorgar a la empresa STATKRAFT PERU S.A., autorización para realizar las actividades de colecta de recursos hidrobiológicos conforme al plan de trabajo denominado: “Caracterización hidrobiológica para la Modificación del Programa de Adecuación y Manejo Ambiental (MPAMA) para el Sistema Eléctrico conformado por las Centrales Hidroeléctricas de: Yaupi, Malpaso, Pachachaca, La Oroya y el Sistema de Transmisión Eléctrica - Mejoramiento y Automatización de la Presa Manto”, en atención a la solicitud presentada con escrito de registro N° 00063831-2023, reformulado a través del escrito adjunto de registro N° 00063831-2023-1, por el periodo de doce (12) meses contados a partir de la notificación de la presente Resolución Directoral. El referido plan comprende las siguientes circunscripciones territoriales:_x000a_Artículo 2.- La empresa STATKRAFT PERU S.A. es responsable de aplicar las medidas de seguridad y eliminación de impactos que se puedan producir por las actividades propias del plan de trabajo. _x000a_Artículo 3.- En la ejecución del plan de trabajo, la empresa STATKRAFT PERU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_x0009_0000907-2024-PRODUCE/DGPCHDI"/>
    <m/>
    <m/>
    <s v="X"/>
    <m/>
    <m/>
    <m/>
    <m/>
    <m/>
    <m/>
    <m/>
    <m/>
    <m/>
    <m/>
    <m/>
    <m/>
    <m/>
    <s v="00000019-2024-PRODUCE/DGPCHDI"/>
    <d v="2024-01-11T00:00:00"/>
  </r>
  <r>
    <n v="17"/>
    <s v="00017-2024-PRODUCE/DGPCHDI"/>
    <s v="00089442-2023"/>
    <d v="2023-12-04T00:00:00"/>
    <s v="ENERO"/>
    <d v="2024-01-11T00:00:00"/>
    <d v="2024-01-11T00:00:00"/>
    <d v="2023-12-20T00:00:00"/>
    <s v="NO"/>
    <m/>
    <s v="MARIA EULOGIA"/>
    <s v="INTERNAC {16356} 47024-15-D"/>
    <s v="NEGOCIOS INDUSTRIALES REAL NIRSA S.A"/>
    <s v="Artículo 1.- Otorgar a la empresa NEGOCIOS INDUSTRIALES REAL NIRSA S.A., representado en el país por el señor Omar Diego Carcovich Jibaja, permiso de pesca para operar la embarcación pesquera de cerco de bandera ecuatoriana denominada MARIA EULOGIA con matrícula INTERNAC {16356} 47024-15-D, en la extracción del recurso Atún con destino al consumo humano directo, conforme al siguiente detalle:_x000a_Artículo 2.- La Carta Fianza N° 1085584 (D000-03994439) emitida por el Banco de Crédito, presentada por la empresa NEGOCIOS INDUSTRIALES REAL NIRS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 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 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_x0009_0000909-2024-PRODUCE/DGPCHDI"/>
    <m/>
    <s v="X"/>
    <s v="X"/>
    <m/>
    <m/>
    <m/>
    <m/>
    <m/>
    <m/>
    <m/>
    <m/>
    <m/>
    <m/>
    <m/>
    <m/>
    <m/>
    <s v="00000020-2024-PRODUCE/DGPCHDI"/>
    <d v="2024-01-11T00:00:00"/>
  </r>
  <r>
    <n v="18"/>
    <s v="00018-2024-PRODUCE/DGPCHDI"/>
    <s v="00079241-2023"/>
    <m/>
    <s v="ENERO"/>
    <d v="2024-01-11T00:00:00"/>
    <d v="2024-01-11T00:00:00"/>
    <m/>
    <s v="NO"/>
    <m/>
    <s v=""/>
    <s v=""/>
    <s v=""/>
    <s v="Artículo 1.- MODIFICAR la licencia de operación otorgada a favor de la empresa OCEANO SEAFOOD S.A., mediante Resolución Directoral N° 335-2019-PRODUCE/DGPCHDI, en el extremo referido al aumento de las capacidades instaladas de la planta de congelado de productos hidrobiológicos a 160 t/día y de la planta de harina residual accesoria y complementaria a su actividad principal de congelado a 10 t/h, ambas situadas en el establecimiento industrial pesquero ubicado en Av. Los Pescadores N° 994, Zona Industrial I, distrito y provincia de Paita, departamento de Piura. _x000a_Artículo 2.- La empresa OCEANO SEAFOOD S.A., está obligada a poner en operación los equipos y sistemas de mitigación señalados en el Anexo de la Resolución Directoral N° 00001- 2021-PRODUCE/DGAAMPA._x000a_Artículo 3.- La empresa OCEANO SEAFOOD S.A., debe cumplir, entre otras, las condiciones siguientes, en concordancia con el numeral 53.1 del artículo 53 del Reglamento de la Ley General de Pesca, aprobado por Decreto Supremo N° 012-2001-PE, con relación a la planta de procesamiento pesquero referida en el artículo 1 de la presente Resolución Directoral:_x000a_Artículo 4.- El incumplimiento de lo establecido en los artículos 2 y 3 de la presente Resolución Directoral, será causal de caducidad del derecho otorgado o de la aplicación de las sanciones que pudieran corresponder, según sea el caso, sin perjuicio de la aplicación del numeral 53.5 del artículo 53 del Reglamento de la Ley General de Pesca, aprobado por Decreto Supremo N° 012-2001-PE, y normas modificatorias, sobre la caducidad de la licencia de operación. _x000a_Artículo 5.- Remitir copia de la presente Resolución Directoral a la Dirección General de Supervisión, Fiscalización y Sanción del Despacho Viceministerial de Pesca y Acuicultura del Ministerio de la Producción, al Organismo Nacional de Sanidad Pesquera-SANIPES del Ministerio de la Producción y al Organismo de Evaluación y Fiscalización Ambiental-OEFA y disponer su publicación en el Portal Institucional del Ministerio de la Producción: www.produce.gob.pe."/>
    <s v="DPCHDI"/>
    <m/>
    <m/>
    <m/>
    <x v="7"/>
    <s v=" en el extremo referido a la capacidad instalada de la planta"/>
    <x v="0"/>
    <m/>
    <m/>
    <s v="_x0009_0000910-2024-PRODUCE/DGPCHDI"/>
    <m/>
    <m/>
    <m/>
    <s v="X"/>
    <m/>
    <s v="X"/>
    <m/>
    <m/>
    <m/>
    <m/>
    <m/>
    <m/>
    <m/>
    <m/>
    <m/>
    <m/>
    <s v="00000021-2024-PRODUCE/DGPCHDI"/>
    <d v="2024-01-11T00:00:00"/>
  </r>
  <r>
    <n v="19"/>
    <s v="00019-2024-PRODUCE/DGPCHDI"/>
    <s v="00002360-2024"/>
    <m/>
    <s v="ENERO"/>
    <d v="2024-01-11T00:00:00"/>
    <d v="2024-01-11T00:00:00"/>
    <s v="-"/>
    <s v="NO ES TUPA"/>
    <m/>
    <s v="DOÑA ROGE"/>
    <s v="P-04-00697"/>
    <s v="PESQUERA DOÑA ROGE S.A"/>
    <s v="Artículo 1.- Rectificar el error material contenido en el artículo 1 y en numeral 3.1 del considerando 3 de la Resolución Directoral N° 00012-2024-PRODUCE/DGPCHDI de fecha 10 de enero del 2024, conforme al siguiente detalle:_x000a_Artículo 2.-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s v="ATUN"/>
    <s v="buque de la CIAT"/>
    <x v="5"/>
    <m/>
    <x v="1"/>
    <m/>
    <m/>
    <s v="_x0009_0000912-2024-PRODUCE/DGPCHDI"/>
    <m/>
    <s v="X"/>
    <m/>
    <m/>
    <m/>
    <m/>
    <m/>
    <m/>
    <m/>
    <m/>
    <m/>
    <m/>
    <m/>
    <m/>
    <m/>
    <m/>
    <s v="00000022-2024-PRODUCE/DGPCHDI"/>
    <d v="2024-01-11T00:00:00"/>
  </r>
  <r>
    <n v="20"/>
    <s v="00020-2024-PRODUCE/DGPCHDI"/>
    <s v="00002358-2024"/>
    <m/>
    <s v="ENERO"/>
    <d v="2024-01-11T00:00:00"/>
    <d v="2024-01-11T00:00:00"/>
    <s v="-"/>
    <s v="NO ES TUPA"/>
    <m/>
    <s v="DON IGILIO"/>
    <s v="P-04-01073"/>
    <s v="ELVAYKA KYOEI S.A"/>
    <s v="Artículo 1.- Rectificar el error material contenido en el artículo 1 y en numeral 3.1 del considerando 3 de la Resolución Directoral N° 00011-2024-PRODUCE/DGPCHDI de fecha 10 de enero del 2024, conforme al siguiente detalle:_x000a_Artículo 2.-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s v="ATUN"/>
    <s v="buque de la CIAT"/>
    <x v="5"/>
    <m/>
    <x v="1"/>
    <m/>
    <m/>
    <s v="_x0009_0000913-2024-PRODUCE/DGPCHDI"/>
    <m/>
    <s v="X"/>
    <m/>
    <m/>
    <m/>
    <m/>
    <m/>
    <m/>
    <m/>
    <m/>
    <m/>
    <m/>
    <m/>
    <m/>
    <m/>
    <m/>
    <s v="00000023-2024-PRODUCE/DGPCHDI"/>
    <d v="2024-01-11T00:00:00"/>
  </r>
  <r>
    <n v="21"/>
    <s v="00021-2024-PRODUCE/DGPCHDI"/>
    <s v="00094506-2023"/>
    <d v="2023-12-22T00:00:00"/>
    <s v="ENERO"/>
    <d v="2024-01-12T00:00:00"/>
    <d v="2024-01-12T00:00:00"/>
    <d v="2024-01-04T00:00:00"/>
    <s v="NO"/>
    <m/>
    <s v="JOCAY"/>
    <s v="P-04-00965"/>
    <s v="PESQUERA UGAVI S.A"/>
    <s v="Artículo 1.- Otorgar a la empresa PESQUERA UGAVI S.A. , representado en el país por el señor Omar Diego Carcovich Jibaja , permiso de pesca para operar la embarcación pesquera de cerco de bandera ecuatoriana denominada JOCAY con matrícula P-04-00965, en la extracción del recurso Atún con destino al consumo humano directo, conforme al siguiente detalle:_x000a_Artículo 2.- La Carta Fianza N° 1090258 (D000-04020228) emitida por el Banco de Crédito, presentada por la empresa PESQUERA UGAVI S.A. ,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_x0009_0000914-2024-PRODUCE/DGPCHDI"/>
    <m/>
    <s v="X"/>
    <s v="X"/>
    <m/>
    <m/>
    <m/>
    <m/>
    <m/>
    <m/>
    <m/>
    <m/>
    <m/>
    <m/>
    <m/>
    <m/>
    <m/>
    <s v="00000024-2024-PRODUCE/DGPCHDI"/>
    <d v="2024-01-12T00:00:00"/>
  </r>
  <r>
    <n v="22"/>
    <s v="00022-2024-PRODUCE/DGPCHDI"/>
    <s v="00056927-2023"/>
    <m/>
    <s v="ENERO"/>
    <d v="2024-01-12T00:00:00"/>
    <d v="2024-01-12T00:00:00"/>
    <m/>
    <s v="NO"/>
    <m/>
    <s v=""/>
    <s v=""/>
    <s v=""/>
    <s v="Artículo 1.- Otorgar a la COMPAÑÍA DE MINAS BUENAVENTURA S.A.A., autorización para realizar las actividades de colecta de recursos hidrobiológicos conforme al plan de trabajo denominado: “Monitoreo Hidrobiológico en la Unidad Económica Administrativa (U.E.A.) “Uchucchacua”, en atención a la solicitud presentada con escrito de registro N° 00056927- 2023, reformulado a través del escrito adjunto de registro N° 00056927-2023-1, por el periodo de veintiocho (28) meses contados a partir de la notificación de la presente Resolución Directoral. El referido plan comprende las siguientes circunscripciones territoriales:_x000a_Artículo 2.- La COMPAÑÍA DE MINAS BUENAVENTURA S.A.A. es responsable de aplicar las medidas de seguridad y eliminación de impactos que se puedan producir por las actividades propias del plan de trabajo. _x000a_Artículo 3.- En la ejecución del plan de trabajo, la COMPAÑÍA DE MINAS BUENAVENTURA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_x0009_0000918-2024-PRODUCE/DGPCHDI"/>
    <m/>
    <m/>
    <s v="X"/>
    <m/>
    <m/>
    <m/>
    <m/>
    <m/>
    <m/>
    <m/>
    <m/>
    <m/>
    <m/>
    <m/>
    <m/>
    <m/>
    <s v="00000025-2024-PRODUCE/DGPCHDI"/>
    <d v="2024-01-12T00:00:00"/>
  </r>
  <r>
    <n v="23"/>
    <s v="00023-2024-PRODUCE/DGPCHDI"/>
    <s v="00058626-2023"/>
    <m/>
    <s v="ENERO"/>
    <d v="2024-01-12T00:00:00"/>
    <d v="2024-01-12T00:00:00"/>
    <m/>
    <s v="NO"/>
    <m/>
    <s v=""/>
    <s v=""/>
    <s v=""/>
    <s v="Artículo 1.- Otorgar a la empresa CHINANGO S.A.C., autorización para realizar las actividades de colecta de recursos hidrobiológicos conforme al plan de trabajo denominado: “Levantamiento Complementario para la Línea Base del Plan Ambiental Detallado del proyecto Central Hidroeléctrica Yanango”, en atención a la solicitud presentada con escrito de registro N° 00058626-2023, reformulado a través del escrito de registro N° 00076475-2023, por el periodo de doce (12) meses contados a partir de la notificación de la presente Resolución Directoral. El referido plan comprende las siguientes circunscripciones territoriales:_x000a_Artículo 2.- La empresa CHINANGO S.A.C. es responsable de aplicar las medidas de seguridad y eliminación de impactos que se puedan producir por las actividades propias del plan de trabajo. _x000a_Artículo 3.- En la ejecución del plan de trabajo, la empresa CHINANGO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_x0009_0000919-2024-PRODUCE/DGPCHDI"/>
    <m/>
    <m/>
    <s v="X"/>
    <m/>
    <m/>
    <m/>
    <m/>
    <m/>
    <m/>
    <m/>
    <m/>
    <m/>
    <m/>
    <m/>
    <m/>
    <m/>
    <s v="00000026-2024-PRODUCE/DGPCHDI"/>
    <d v="2024-01-12T00:00:00"/>
  </r>
  <r>
    <n v="24"/>
    <s v="00024-2024-PRODUCE/DGPCHDI"/>
    <s v="00095195-2023"/>
    <d v="2023-12-27T00:00:00"/>
    <s v="ENERO"/>
    <d v="2024-01-15T00:00:00"/>
    <d v="2024-01-15T00:00:00"/>
    <d v="2023-01-05T00:00:00"/>
    <s v="NO"/>
    <m/>
    <s v=" LIZANNY Z"/>
    <s v="P-04-00998"/>
    <s v="CORPFISHTUNA S.A"/>
    <s v="Artículo 1.- Otorgar a la empresa CORPFISHTUNA S.A., representado en el país por el señor Omar Diego Carcovich Jibaja, permiso de pesca para operar la embarcación pesquera de cerco de bandera ecuatoriana denominada LIZANNY Z con matrícula P-04-00998, en la extracción del recurso Atún con destino al consumo humano directo, conforme al siguiente detalle:_x000a_Artículo 2.- La Carta Fianza N° 1090925 (D000-04022527) emitida por el Banco de Crédito, presentada por la empresa CORPFISH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_x0009_0000920-2024-PRODUCE/DGPCHDI"/>
    <m/>
    <s v="X"/>
    <s v="X"/>
    <m/>
    <m/>
    <m/>
    <m/>
    <m/>
    <m/>
    <m/>
    <m/>
    <m/>
    <m/>
    <m/>
    <m/>
    <m/>
    <s v="00000027-2024-PRODUCE/DGPCHDI"/>
    <d v="2024-01-15T00:00:00"/>
  </r>
  <r>
    <n v="25"/>
    <s v="00025-2024-PRODUCE/DGPCHDI"/>
    <s v="00000688-2024"/>
    <d v="2024-01-04T00:00:00"/>
    <s v="ENERO"/>
    <d v="2024-01-16T00:00:00"/>
    <d v="2024-01-16T00:00:00"/>
    <d v="2024-01-11T00:00:00"/>
    <s v="NO"/>
    <m/>
    <s v="GUAYATUNA DOS"/>
    <s v="P-00-00846"/>
    <s v="GUAYATUNA S.A"/>
    <s v="Artículo 1.- Otorgar a la empresa GUAYATUNA S.A.; representada en el país por el señor OMAR DIEGO CARCOVICH JIBAJA, permiso de pesca para operar la embarcación pesquera de cerco de bandera ecuatoriana denominada GUAYATUNA DOS con matrícula P-00-00846, en la extracción del recurso Atún con destino al consumo humano directo, conforme al siguiente detalle:_x000a_Artículo 2.- La Carta Fianza N° 1091268 [D000-04026763] emitida por el Banco de Crédito del Perú, presentada por la empresa GUAYA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_x0009_0000921-2024-PRODUCE/DGPCHDI"/>
    <m/>
    <s v="X"/>
    <s v="X"/>
    <m/>
    <m/>
    <m/>
    <m/>
    <m/>
    <m/>
    <m/>
    <m/>
    <m/>
    <m/>
    <m/>
    <m/>
    <m/>
    <s v="00000028-2024-PRODUCE/DGPCHDI"/>
    <d v="2024-01-16T00:00:00"/>
  </r>
  <r>
    <n v="26"/>
    <s v="00026-2024-PRODUCE/DGPCHDI"/>
    <s v="00001863-2024"/>
    <d v="2014-01-10T00:00:00"/>
    <s v="ENERO"/>
    <d v="2024-01-16T00:00:00"/>
    <d v="2024-01-16T00:00:00"/>
    <d v="2024-01-17T00:00:00"/>
    <s v="SI"/>
    <m/>
    <s v="AMADA ISABEL "/>
    <s v="P-04-008689"/>
    <s v="PISCANTUR S.A"/>
    <s v="Artículo 1.- Otorgar a la empresa PISCANTUR S.A., representado en el país por el señor Rudy Bill Neyra Balta, permiso de pesca para operar la embarcación pesquera de cerco de bandera ecuatoriana denominada AMADA ISABEL con matrícula P-04-008689, en la extracción del recurso Atún con destino al consumo humano directo, conforme al siguiente detalle:_x000a_Artículo 2.- La Carta Fianza N° 0011-0186-9800031931-43 emitida por el BBVA Banco Continental, presentada por la empresa PISCANTUR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_x0009_0000922-2024-PRODUCE/DGPCHDI"/>
    <m/>
    <s v="X"/>
    <s v="X"/>
    <m/>
    <m/>
    <m/>
    <m/>
    <m/>
    <m/>
    <m/>
    <m/>
    <m/>
    <m/>
    <m/>
    <m/>
    <m/>
    <s v="00000029-2024-PRODUCE/DGPCHDI"/>
    <d v="2024-01-16T00:00:00"/>
  </r>
  <r>
    <n v="27"/>
    <s v="00027-2024-PRODUCE/DGPCHDI"/>
    <s v="00056731-2023"/>
    <m/>
    <s v="ENERO"/>
    <d v="2024-01-16T00:00:00"/>
    <d v="2024-01-16T00:00:00"/>
    <m/>
    <s v="NO"/>
    <m/>
    <s v=""/>
    <s v=""/>
    <s v=""/>
    <s v="Artículo 1.- Otorgar a la empresa Activos Mineros S.A.C., autorización para realizar las actividades de colecta de recursos hidrobiológicos conforme al plan de trabajo denominado: “Elaboración del Estudio de Plan de Cierre de los 64 Pasivos Ambientales Mineros El Dorado, Distrito y Provincia de Hualgayoc, Región Cajamarca”, en atención a la solicitud presentada con escrito de registro N° 00056731-2023, reformulado a través del escrito de registro N° 00080721-2023, por el periodo de veinticuatro (24) meses contados a partir de la notificación de la presente Resolución Directoral. El referido plan comprende las circunscripciones territoriales detalladas en anexo que forma parte integrante de la presente Resolución Directoral. _x000a_Artículo 2.- La empresa Activos Mineros S.A.C. es responsable de aplicar las medidas de seguridad y eliminación de impactos que se puedan producir por las actividades propias del plan de trabajo. _x000a_Artículo 3.- En la ejecución del plan de trabajo, la empresa Activos Mineros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0923-2024-PRODUCE/DGPCHDI"/>
    <m/>
    <m/>
    <s v="X"/>
    <m/>
    <m/>
    <m/>
    <m/>
    <m/>
    <m/>
    <m/>
    <m/>
    <m/>
    <m/>
    <m/>
    <m/>
    <m/>
    <s v="00000030-2024-PRODUCE/DGPCHDI"/>
    <d v="2024-01-17T00:00:00"/>
  </r>
  <r>
    <n v="28"/>
    <s v="00028-2024-PRODUCE/DGPCHDI"/>
    <s v="00054494-2023"/>
    <m/>
    <s v="ENERO"/>
    <d v="2024-01-16T00:00:00"/>
    <d v="2024-01-16T00:00:00"/>
    <m/>
    <s v="NO"/>
    <m/>
    <s v=""/>
    <s v=""/>
    <s v=""/>
    <s v="Artículo 1.- Otorgar al GOBIERNO REGIONAL JUNÍN, autorización para realizar las actividades de colecta de recursos hidrobiológicos conforme al plan de trabajo denominado: “Evaluación Hidrobiológica para la Línea base biológica de la Declaración de Impacto Ambiental del proyecto &quot;MEJORAMIENTO DEL SERVICIO DE TRANSITABILIDAD A TRAVÉS DEL PUENTE EN LA AV. PERÚ SOBRE EL RÍO MAZAMARI - DISTRITO DE MAZAMARI - PROVINCIA DE SATIPO – DEPARTAMENTO DE JUNÍN”, en atención a la solicitud presentada con escrito de registro N° 00054494- 2023, reformulado a través del escrito adjunto de registro N° 00054494-2023-1, por el periodo de seis (6) meses contados a partir de la notificación de la presente Resolución Directoral. El referido plan comprende las siguientes circunscripciones territoriales:_x000a_Artículo 2.- El GOBIERNO REGIONAL JUNÍN es responsable de aplicar las medidas de seguridad y eliminación de impactos que se puedan producir por las actividades propias del plan de trabajo. _x000a_Artículo 3.- En la ejecución del plan de trabajo, el GOBIERNO REGIONAL JUNÍN,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0975-2024-PRODUCE/DGPCHDI"/>
    <m/>
    <m/>
    <s v="X"/>
    <m/>
    <m/>
    <m/>
    <m/>
    <m/>
    <m/>
    <m/>
    <m/>
    <m/>
    <m/>
    <m/>
    <m/>
    <m/>
    <s v="00000031-2024-PRODUCE/DGPCHDI"/>
    <d v="2024-01-17T00:00:00"/>
  </r>
  <r>
    <n v="29"/>
    <s v="00029-2024-PRODUCE/DGPCHDI"/>
    <s v="00000686-2024"/>
    <d v="2024-01-04T00:00:00"/>
    <s v="ENERO"/>
    <d v="2024-01-17T00:00:00"/>
    <d v="2024-01-17T00:00:00"/>
    <d v="2024-01-11T00:00:00"/>
    <s v="NO"/>
    <m/>
    <s v="GUAYATUNA UNO"/>
    <s v="P-04-00845"/>
    <s v="GUAYATUNA S.A"/>
    <s v="Artículo 1.- Otorgar a la empresa GUAYATUNA S.A., representado en el país por el señor Omar Diego Carcovich Jibaja, permiso de pesca para operar la embarcación pesquera de cerco de bandera ecuatoriana denominada GUAYATUNA UNO con matrícula P-04-00845, en la extracción del recurso Atún con destino al consumo humano directo, conforme al siguiente detalle:_x000a_Artículo 2.- La Carta Fianza N° 1091267 (D000-04026752) emitida por el Banco de Crédito, presentada por la empresa GUAYA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976-2024-PRODUCE/DGPCHDI"/>
    <m/>
    <s v="X"/>
    <s v="X"/>
    <m/>
    <m/>
    <m/>
    <m/>
    <m/>
    <m/>
    <m/>
    <m/>
    <m/>
    <m/>
    <m/>
    <m/>
    <m/>
    <s v="00000032-2024-PRODUCE/DGPCHDI"/>
    <d v="2024-01-17T00:00:00"/>
  </r>
  <r>
    <n v="30"/>
    <s v="00030-2024-PRODUCE/DGPCHDI"/>
    <s v="00087956-2023"/>
    <m/>
    <s v="ENERO"/>
    <d v="2024-01-17T00:00:00"/>
    <d v="2024-01-17T00:00:00"/>
    <s v="-"/>
    <s v="NO ES TUPA"/>
    <n v="36422"/>
    <s v="MALAGA 1"/>
    <s v="CO-36422-PM"/>
    <s v="PESQUERA MAJAT S.A.C."/>
    <s v="Artículo 1.- Rectificar el error material contenido en el considerando 1, y en los artículos 2 y 4 de la parte resolutiva de la citada Resolución Directoral N° 00005-2024-PRODUCE/DGPCHDI de fecha 4 de enero del 2024, conforme al siguiente detalle:_x000a_Artículo 2.- Notificar la presente Resolución Directoral a la empresa PESQUERA MAJAT S.A.C. _x000a_Artículo 3.- Remitir copia de la presente Resolución Directoral, al Despacho Viceministerial de Pesca y Acuicultura, a la Dirección General de Supervisión, Fiscalización y Sanción del Despacho Viceministerial de Pesca y Acuicultura del Ministerio de la Producción, a la Procuraduría Pública del Ministerio de la Producción, al Órgano de Control Institucional del Ministerio de la Producción; y, a la Dirección General de Capitanías y Guardacostas del Ministerio de Defensa. _x000a_Artículo 4.- Disponer la publicación de la presente Resolución Directoral en el Portal Institucional del Ministerio de la Producción (www.gob.pe/produce)."/>
    <s v="DECHDI"/>
    <m/>
    <m/>
    <m/>
    <x v="5"/>
    <m/>
    <x v="1"/>
    <m/>
    <m/>
    <s v="_x0009_00000423-2024-PRODUCE/DGPCHDI"/>
    <s v="00000003-2024-PRODUCE/DGPCHDI"/>
    <s v="X"/>
    <m/>
    <m/>
    <m/>
    <m/>
    <m/>
    <m/>
    <m/>
    <m/>
    <m/>
    <m/>
    <m/>
    <m/>
    <m/>
    <m/>
    <s v="00000034-2024-PRODUCE/DGPCHDI"/>
    <d v="2024-01-17T00:00:00"/>
  </r>
  <r>
    <n v="31"/>
    <s v="00031-2024-PRODUCE/DGPCHDI"/>
    <s v="00000376-2024"/>
    <d v="2024-01-03T00:00:00"/>
    <s v="ENERO"/>
    <d v="2024-01-17T00:00:00"/>
    <d v="2024-01-17T00:00:00"/>
    <d v="2024-01-10T00:00:00"/>
    <s v="NO"/>
    <m/>
    <s v=" GIULIETTA"/>
    <s v="P-04-00911"/>
    <s v="ELVAYKA KYOEI S.A"/>
    <s v="Artículo 1.- Otorgar a la empresa ELVAYKA KYOEI S.A., representado en el país por el señor Mario Alfonso Miranda Eyzaguirre, permiso de pesca para operar la embarcación pesquera de cerco de bandera ecuatoriana denominada GIULIETTA con matrícula P-04-00911, en la extracción del recurso Atún con destino al consumo humano directo, conforme al siguiente detalle:_x000a_Artículo 2.- La Carta Fianza N° 1090883 (D193-02512865) emitida por el Banco de Crédito,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_x0009__x000a_00000977-2024-PRODUCE/DGPCHDI"/>
    <m/>
    <s v="X"/>
    <s v="X"/>
    <m/>
    <m/>
    <m/>
    <m/>
    <m/>
    <m/>
    <m/>
    <m/>
    <m/>
    <m/>
    <m/>
    <m/>
    <m/>
    <s v="00000033-2024-PRODUCE/DGPCHDI"/>
    <d v="2024-01-17T00:00:00"/>
  </r>
  <r>
    <n v="32"/>
    <s v="00032-2024-PRODUCE/DGPCHDI"/>
    <s v="00086327-2023"/>
    <m/>
    <s v="ENERO"/>
    <d v="2024-01-17T00:00:00"/>
    <d v="2024-01-17T00:00:00"/>
    <m/>
    <s v="NO"/>
    <m/>
    <s v=""/>
    <s v=""/>
    <s v=""/>
    <s v="Artículo 1.- Otorgar a PROVIAS DESCENTRALIZADO, autorización para realizar las actividades de colecta de recursos hidrobiológicos conforme al plan de trabajo denominado: “LINEA DE BASE DE LA DECLARACIÓN DE IMPACTO AMBIENTAL DEL PROYECTO MEJORAMIENTO DEL CAMINO VECINAL EMP.5N (PUERTO PIZANA) - VILLA LOS ÁNGELES – LA FLORIDA - DISTRITO DE PÓLVORA - PROVINCIA DE TOCACHE, DEPARTAMENTO DE SAN MARTÍN”, en atención a la solicitud presentada con escrito de registro N° 00086327-2023, por el periodo de cuatro (4) meses contados a partir de la notificación de la presente Resolución Directoral. El referido plan comprende las siguientes circunscripciones territoriales:_x000a_Artículo 2.- PROVIAS DESCENTRALIZADO es responsable de aplicar las medidas de seguridad y eliminación de impactos que se puedan producir por las actividades propias del plan de trabajo._x000a_Artículo 3.- En la ejecución del plan de trabajo, PROVIAS DESCENTRALIZADO,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PROVIAS DESCENTRALIZADO deberá tener en cuenta los aspectos señalados en la Opinión Técnica N° 1449-2023-SERNANP-DGANP, remitida a través del Oficio N° 206-2023- SERNANP-DGANP-SGD; conforme a lo expuesto en la parte considerativa de la presente resolución. _x000a_Artículo 5.- La presente autorización no constituye el otorgamiento de otro derecho a favor del titular del plan de trabajo. Artículo 6.-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s v="DECHDI"/>
    <m/>
    <m/>
    <m/>
    <x v="6"/>
    <m/>
    <x v="0"/>
    <m/>
    <m/>
    <s v="00000978-2024-PRODUCE/DGPCHDI"/>
    <m/>
    <m/>
    <s v="X"/>
    <m/>
    <s v="X"/>
    <m/>
    <m/>
    <m/>
    <m/>
    <m/>
    <m/>
    <m/>
    <m/>
    <m/>
    <m/>
    <m/>
    <s v="00000035-2024-PRODUCE/DGPCHDI"/>
    <d v="2024-01-17T00:00:00"/>
  </r>
  <r>
    <n v="33"/>
    <s v="00033-2024-PRODUCE/DGPCHDI"/>
    <s v="00000363-2024"/>
    <d v="2024-01-03T00:00:00"/>
    <s v="ENERO"/>
    <d v="2024-01-18T00:00:00"/>
    <d v="2024-01-18T00:00:00"/>
    <d v="2024-01-10T00:00:00"/>
    <s v="NO"/>
    <m/>
    <s v="CHIARA"/>
    <s v="P-04-00960"/>
    <s v="ELVAYKA KYOEI S.A"/>
    <s v="Artículo 1.- Otorgar a la empresa ELVAYKA KYOEI S.A., representado en el país por el señor Mario Alfonso Miranda Eyzaguirre, permiso de pesca para operar la embarcación pesquera de cerco de bandera ecuatoriana denominada CHIARA con matrícula P-04-00960, en la extracción del recurso Atún con destino al consumo humano directo, conforme al siguiente detalle:_x000a_Artículo 2.- La Carta Fianza N° 1090886 (D193-02512834) emitida por el Banco de Crédito,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979-2024-PRODUCE/DGPCHDI"/>
    <m/>
    <s v="X"/>
    <s v="X"/>
    <m/>
    <m/>
    <m/>
    <m/>
    <m/>
    <m/>
    <m/>
    <m/>
    <m/>
    <m/>
    <m/>
    <m/>
    <m/>
    <s v="00000036-2024-PRODUCE/DGPCHDI"/>
    <d v="2024-01-19T00:00:00"/>
  </r>
  <r>
    <n v="34"/>
    <s v="00034-2024-PRODUCE/DGPCHDI"/>
    <s v="00076200-2023"/>
    <d v="2023-10-19T00:00:00"/>
    <s v="ENERO"/>
    <d v="2024-01-18T00:00:00"/>
    <d v="2024-01-18T00:00:00"/>
    <d v="2023-11-14T00:00:00"/>
    <s v="NO"/>
    <n v="18168"/>
    <s v="JUANA ROSA 3"/>
    <s v="PL-18168-CM"/>
    <s v="IPANAQUE OROSCO ISRAEL ABIMAEL"/>
    <s v="Artículo 1.- Aprobar a favor de la señora MARIA TOMASA TEJADA SANTAMARIA el cambio de titular del permiso de pesca para operar la embarcación pesquera JUANA ROSA 3 con matrícula PL18168-CM y 52.55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Dejar sin efecto la titularidad del permiso de pesca otorgada a favor del señor Israel Abimael Ipanaque Orosco, a través de la Resolución Directoral N° 257-2014-PRODUCE/DGCHI, para operar la embarcación pesquera JUANA ROSA 3 con matrícula PL-18168-CM y 52.55 m3 de capacidad de bodega. _x000a_Artículo 3.- Excluir al señor Israel Abimael Ipanaque Orosco, de los listados a que se refiere el artículo 14 del Reglamento de la Ley General de Pesca; y, el Anexo I de la Resolución Ministerial N° 346- 2011-PRODUCE, a fin de incluir en su lugar a la señora MARIA TOMASA TEJADA SANTAMARIA, como titular del permiso de pesca para operar la embarcación pesquera JUANA ROSA 3 con matrícula PL-18168-CM. _x000a_Artículo 4.-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I"/>
    <m/>
    <m/>
    <x v="0"/>
    <m/>
    <x v="0"/>
    <s v="- "/>
    <m/>
    <s v="00000980-2024-PRODUCE/DGPCHDI"/>
    <m/>
    <s v="X"/>
    <m/>
    <m/>
    <m/>
    <m/>
    <m/>
    <m/>
    <m/>
    <m/>
    <m/>
    <m/>
    <m/>
    <m/>
    <m/>
    <m/>
    <s v="00000037-2024-PRODUCE/DGPCHDI"/>
    <d v="2024-01-19T00:00:00"/>
  </r>
  <r>
    <n v="35"/>
    <s v="00035-2024-PRODUCE/DGPCHDI"/>
    <s v="00061570-2023"/>
    <m/>
    <s v="ENERO"/>
    <d v="2024-01-18T00:00:00"/>
    <d v="2024-01-18T00:00:00"/>
    <m/>
    <s v="NO"/>
    <m/>
    <s v=""/>
    <s v=""/>
    <s v=""/>
    <s v="Artículo 1.- Declarar como no presentada la solicitud de Certificado de Procedencia y Certificado Acreditación de Origen Legal de Productos Hidrobiológicos con Fines de Exportación, presentada por la empresa NEW STAR COMERCIAL SOTOMAYOR E.I.R.L. mediante escrito de registro N° 00061570-2023; por los fundamentos expuestos en la parte considerativa de la presente resolución. _x000a_Artículo 2.- La empresa NEW STAR COMERCIAL SOTOMAYOR E.I.R.L. se encuentran facultada a presentar nuevamente la solicitud de Certificado de Procedencia y Certificado Acreditación de Origen Legal de Productos Hidrobiológicos con Fines de Exportación, dando cumplimiento a las normas del ordenamiento pesquero que resulten aplicables."/>
    <s v="DPCHDI"/>
    <m/>
    <m/>
    <m/>
    <x v="4"/>
    <m/>
    <x v="1"/>
    <m/>
    <s v="DECLARAR COMO NO PRESENTADA"/>
    <s v="NO SE NOTIFICA"/>
    <m/>
    <m/>
    <m/>
    <m/>
    <m/>
    <m/>
    <m/>
    <m/>
    <m/>
    <m/>
    <m/>
    <m/>
    <m/>
    <m/>
    <m/>
    <m/>
    <s v="00000041-2024-PRODUCE/DGPCHDI"/>
    <d v="2024-01-19T00:00:00"/>
  </r>
  <r>
    <n v="36"/>
    <s v="00036-2024-PRODUCE/DGPCHDI"/>
    <s v="00000245-2024"/>
    <d v="2024-01-03T00:00:00"/>
    <s v="ENERO"/>
    <d v="2024-01-18T00:00:00"/>
    <d v="2024-01-18T00:00:00"/>
    <d v="2024-01-10T00:00:00"/>
    <s v="NO"/>
    <m/>
    <s v="PERLA DEL MAR"/>
    <s v="P-04-01077"/>
    <s v="CAPIFISH S.A"/>
    <s v="Artículo 1.- Otorgar a la empresa CAPIFISH S.A.; representada en el país por el señor OMAR DIEGO CARCOVICH JIBAJA, permiso de pesca para operar la embarcación pesquera de cerco de bandera ecuatoriana denominada PERLA DEL MAR con matrícula P-04-01077, en la extracción del recurso Atún con destino al consumo humano directo, conforme al siguiente detalle:_x000a_Artículo 2.- La Carta Fianza N° 1090260 D000-04020934 emitida por el Banco de Crédito del Perú, presentada por la empresa CAPIFISH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981-2024-PRODUCE/DGPCHDI"/>
    <m/>
    <s v="X"/>
    <s v="X"/>
    <m/>
    <m/>
    <m/>
    <m/>
    <m/>
    <m/>
    <m/>
    <m/>
    <m/>
    <m/>
    <m/>
    <m/>
    <m/>
    <s v="00000038-2024-PRODUCE/DGPCHDI"/>
    <d v="2024-01-19T00:00:00"/>
  </r>
  <r>
    <n v="37"/>
    <s v="00037-2024-PRODUCE/DGPCHDI"/>
    <s v="00095169-2023"/>
    <d v="2023-12-27T00:00:00"/>
    <s v="ENERO"/>
    <d v="2024-01-18T00:00:00"/>
    <d v="2024-01-18T00:00:00"/>
    <d v="2024-01-05T00:00:00"/>
    <s v="NO"/>
    <m/>
    <s v="CONNIE JEAN TWO "/>
    <s v="INTERNAC [33652]"/>
    <s v="INTELPESCA S.A"/>
    <s v="Artículo 1.- Otorgar a la empresa INTELPESCA S.A.; representada en el país por el señor RUDY BILL NEYRA BALTA, permiso de pesca para operar la embarcación pesquera de cerco de bandera ecuatoriana denominada CONNIE JEAN TWO con matrícula INTERNAC [33652] 43991-12-E, en la extracción del recurso Atún con destino al consumo humano directo, conforme al siguiente detalle:_x000a_Artículo 2.- La Carta Fianza N° 0011-0186-9800031869-45 emitida por el Banco BBVA Perú, presentada por la empresa INTELPESC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982-2024-PRODUCE/DGPCHDI"/>
    <m/>
    <s v="X"/>
    <s v="X"/>
    <m/>
    <m/>
    <m/>
    <m/>
    <m/>
    <m/>
    <m/>
    <m/>
    <m/>
    <m/>
    <m/>
    <m/>
    <m/>
    <s v="00000039-2024-PRODUCE/DGPCHDI"/>
    <d v="2024-01-19T00:00:00"/>
  </r>
  <r>
    <n v="38"/>
    <s v="00038-2024-PRODUCE/DGPCHDI"/>
    <s v="00049801-2023"/>
    <m/>
    <s v="ENERO"/>
    <d v="2024-01-18T00:00:00"/>
    <d v="2024-01-18T00:00:00"/>
    <m/>
    <s v="NO"/>
    <m/>
    <s v=""/>
    <s v=""/>
    <s v=""/>
    <s v="Artículo 1.- Otorgar a la empresa Ministerio de Energía y Minas, autorización para realizar las actividades de colecta de recursos hidrobiológicos conforme al plan de trabajo denominado: “Evaluación hidrobiológica para el Plan de Abandono en el marco del Estudio de Preinversión a nivel de Perfil de 01 Pasivo Ambiental del Sub Sector Hidrocarburos (PASH) de Alto Riesgo. Zona 4”, en atención a la solicitud presentada con escrito de registro N° 00049801-2023, reformulado a través del escrito adjunto de registro N° 00049801-2023-1, por el periodo de nueve (9) meses contados a partir de la notificación de la presente Resolución Directoral. El referido plan comprende las siguientes circunscripciones territoriales:_x000a_Artículo 2.- El Ministerio de Energía y Minas es responsable de aplicar las medidas de seguridad y eliminación de impactos que se puedan producir por las actividades propias del plan de trabajo. _x000a_Artículo 3.- En la ejecución del plan de trabajo, el Ministerio de Energía y Minas,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El Ministerio de Energía y Minas deberá tener en cuenta los aspectos señalados en la Opinión Técnica N° 1377-2023-SERNANP-DGANP, remitida a través del Oficio N° 053-2023- SERNANP-DGANP-SGD; conforme a lo expuesto en la parte considerativa de la presente resolución. _x000a_Artículo 5.- La presente autorización no constituye el otorgamiento de otro derecho a favor del titular del plan de trabajo. Artículo 6.-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s v="DECHDI"/>
    <m/>
    <m/>
    <m/>
    <x v="6"/>
    <m/>
    <x v="0"/>
    <m/>
    <m/>
    <s v="00000983-2024-PRODUCE/DGPCHDI"/>
    <m/>
    <m/>
    <s v="X"/>
    <m/>
    <s v="X"/>
    <m/>
    <m/>
    <m/>
    <m/>
    <m/>
    <m/>
    <m/>
    <m/>
    <m/>
    <m/>
    <m/>
    <s v="00000040-2024-PRODUCE/DGPCHDI"/>
    <d v="2024-01-19T00:00:00"/>
  </r>
  <r>
    <n v="39"/>
    <s v="00039-2024-PRODUCE/DGPCHDI"/>
    <s v="00002959-2024"/>
    <m/>
    <s v="ENERO"/>
    <d v="2024-01-19T00:00:00"/>
    <d v="2024-01-19T00:00:00"/>
    <s v="-"/>
    <s v="NO ES TUPA"/>
    <m/>
    <s v=""/>
    <s v=""/>
    <s v=""/>
    <s v="Artículo 1.- Designar a los profesionales que se encargarán de llevar a cabo los procedimientos de fiscalización posterior de los expedientes tramitados en la Dirección General de Pesca para Consumo Humano Directo e Indirecto, durante el segundo semestre del año 2023, de acuerdo al siguiente detalle: _x000a_1. Elizabeth Liliana Lucano Urioste _x000a_2. Ricardo Andrés Paredes Valverde _x000a_3. Zoraida Lucia Quispe Oré _x000a_4. Luis Domingo Valderrama La Rosa _x000a_Artículo 2.- Remitir copia de la presente Resolución Directoral a la Oficina General de Tecnología de la Información del Ministerio de la Producción y a los profesionales indicados en el artículo 1 de la presente resolución; asimismo, disponer su publicación en el Portal Institucional del Ministerio de la Producción (www.gob.pe/produce)."/>
    <s v="DGPCHDI"/>
    <m/>
    <m/>
    <m/>
    <x v="8"/>
    <s v="FISCALIZACION POSTERIOR"/>
    <x v="1"/>
    <m/>
    <m/>
    <s v="MEMORANDO _x000a_00000040-2024-PRODUCE/DGPCHDI"/>
    <m/>
    <m/>
    <m/>
    <m/>
    <m/>
    <m/>
    <m/>
    <m/>
    <m/>
    <m/>
    <m/>
    <m/>
    <m/>
    <m/>
    <m/>
    <m/>
    <m/>
    <m/>
  </r>
  <r>
    <n v="40"/>
    <s v="00040-2024-PRODUCE/DGPCHDI"/>
    <s v="00000368-2024"/>
    <m/>
    <s v="ENERO"/>
    <d v="2024-01-19T00:00:00"/>
    <d v="2024-01-19T00:00:00"/>
    <m/>
    <s v="NO"/>
    <m/>
    <s v=" JUAN PABLO II"/>
    <s v="52878-21"/>
    <s v="PACIFIC MERCANTIL TUNA S.A"/>
    <s v="Artículo 1.- Otorgar a la empresa PACIFIC MERCANTIL TUNA S.A., representado en el país por el señor Omar Diego Carcovich Jibaja, permiso de pesca para operar la embarcación pesquera de cerco de bandera panameña denominada JUAN PABLO II con Registro N° 52878-21, en la extracción del recurso Atún con destino al consumo humano directo, conforme al siguiente detalle:_x000a_Artículo 2.- La Carta Fianza N° 1091266 [D000-04025455] emitida por el Banco de Crédito, presentada por la empresa PACIFIC MERCANTIL 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984-2024-PRODUCE/DGPCHDI"/>
    <m/>
    <s v="X"/>
    <s v="X"/>
    <m/>
    <m/>
    <m/>
    <m/>
    <m/>
    <m/>
    <m/>
    <m/>
    <m/>
    <m/>
    <m/>
    <m/>
    <m/>
    <s v="00000042-2024-PRODUCE/DGPCHDI"/>
    <d v="2024-01-19T00:00:00"/>
  </r>
  <r>
    <n v="41"/>
    <s v="00041-2024-PRODUCE/DGPCHDI"/>
    <s v="00064340-2023"/>
    <m/>
    <s v="ENERO"/>
    <d v="2024-01-19T00:00:00"/>
    <d v="2024-01-19T00:00:00"/>
    <m/>
    <s v="NO"/>
    <m/>
    <s v=""/>
    <s v=""/>
    <s v=""/>
    <s v="Artículo 1.- Declarar como NO PRESENTADA la solicitud de autorización para realizar las actividades de colecta de recursos hidrobiológicos conforme al plan de trabajo denominado: “Servicio de monitoreo biológico en los embalses Pillones, Chalhuanca y Bamputañe”, presentada por la Empresa de Generación Eléctrica de Arequipa S.A. – EGASA a través del escrito con registro N° 00064340-2023 reformulado mediante escrito adjunto con registro N° 00084247-2023,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
    <s v="DECHDI"/>
    <m/>
    <m/>
    <m/>
    <x v="6"/>
    <m/>
    <x v="1"/>
    <m/>
    <s v="DECLARAR COMO NO PRESENTADA"/>
    <s v="00000985-2024-PRODUCE/DGPCHDI"/>
    <m/>
    <m/>
    <s v="X"/>
    <m/>
    <m/>
    <m/>
    <m/>
    <m/>
    <m/>
    <m/>
    <m/>
    <m/>
    <m/>
    <m/>
    <m/>
    <m/>
    <s v="00000043-2024-PRODUCE/DGPCHDI"/>
    <d v="2024-01-19T00:00:00"/>
  </r>
  <r>
    <n v="42"/>
    <s v="00042-2024-PRODUCE/DGPCHDI"/>
    <s v="00001400-2024"/>
    <m/>
    <s v="ENERO"/>
    <d v="2024-01-19T00:00:00"/>
    <d v="2024-01-19T00:00:00"/>
    <m/>
    <s v="NO"/>
    <m/>
    <s v=" RICKY A "/>
    <s v="P-00-00767"/>
    <s v="NEGOCIOS INDUSTRIALES REAL NIRSA S.A"/>
    <s v="Artículo 1.- Otorgar a la empresa NEGOCIOS INDUSTRIALES REAL NIRSA S.A., representado en el país por el señor Omar Diego Carcovich Jibaja, permiso de pesca para operar la embarcación pesquera de cerco de bandera ecuatoriana denominada RICKY A con matrícula P-00-00767, en la extracción del recurso Atún con destino al consumo humano directo, conforme al siguiente detalle:_x000a_Artículo 2.- La Carta Fianza N° 1091753 (D000-04025448) emitida por el Banco de Crédito, presentada por la empresa NEGOCIOS INDUSTRIALES REAL NIRSA S.A., será ejecutada en caso de incumplimiento de la obligación de entrega del recurso Atún en concordancia con el numeral 6.5.2 del artículo 6 del Reglamento de Ordenamiento Pesquero del Atún aprobado por Decreto Supremo N° 032-2003- 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986-2024-PRODUCE/DGPCHDI"/>
    <m/>
    <s v="X"/>
    <s v="X"/>
    <m/>
    <m/>
    <m/>
    <m/>
    <m/>
    <m/>
    <m/>
    <m/>
    <m/>
    <m/>
    <m/>
    <m/>
    <m/>
    <s v="00000044-2024-PRODUCE/DGPCHDI"/>
    <d v="2024-01-19T00:00:00"/>
  </r>
  <r>
    <n v="43"/>
    <s v="00043-2024-PRODUCE/DGPCHDI"/>
    <s v="00001528-2024"/>
    <m/>
    <s v="ENERO"/>
    <d v="2024-01-19T00:00:00"/>
    <d v="2024-01-19T00:00:00"/>
    <m/>
    <s v="NO"/>
    <m/>
    <s v="SANSUN RANGER"/>
    <s v=" P-04-00522"/>
    <s v="BIGTUNA S.A"/>
    <s v="Artículo 1.- Otorgar a la empresa BIGTUNA S.A., representado en el país por el señor Omar Diego Carcovich Jibaja, permiso de pesca para operar la embarcación pesquera de cerco de bandera ecuatoriana denominada SANSUN RANGER con matrícula P-04-00522, en la extracción del recurso Atún con destino al consumo humano directo, conforme al siguiente detalle:_x000a_Artículo 2.- La Carta Fianza N° 1090262 [D000-04020937] emitida por el Banco de Crédito, presentada por la empresa BIG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987-2024-PRODUCE/DGPCHDI"/>
    <m/>
    <s v="X"/>
    <s v="X"/>
    <m/>
    <m/>
    <m/>
    <m/>
    <m/>
    <m/>
    <m/>
    <m/>
    <m/>
    <m/>
    <m/>
    <m/>
    <m/>
    <s v="00000045-2024-PRODUCE/DGPCHDI"/>
    <d v="2024-01-19T00:00:00"/>
  </r>
  <r>
    <n v="44"/>
    <s v="00044-2024-PRODUCE/DGPCHDI"/>
    <s v="00002227-2024"/>
    <m/>
    <s v="ENERO"/>
    <d v="2024-01-19T00:00:00"/>
    <d v="2024-01-19T00:00:00"/>
    <m/>
    <s v="NO"/>
    <m/>
    <s v=" ALEJANDRA"/>
    <s v="P-00-00764"/>
    <s v="FIDEICOMISO DE GARANTIA AESA"/>
    <s v="Artículo 1.- Otorgar al FIDEICOMISO DE GARANTIA AESA, representado en el país por el señor Omar Diego Carcovich Jibaja, permiso de pesca para operar la embarcación pesquera de cerco de bandera ecuatoriana denominada ALEJANDRA con matrícula P-00-00764, en la extracción del recurso Atún con destino al consumo humano directo, conforme al siguiente detalle:_x000a_Artículo 2.- La Carta Fianza N° 1092345 [D000-04027953] emitida por el Banco de Crédito, presentada por el FIDEICOMISO DE GARANTIA AESA, será ejecutada en caso de incumplimiento de la obligación de entrega del recurso Atún en concordancia con el numeral 6.5.2 del artículo 6 del Reglamento de Ordenamiento Pesquero del Atún aprobado por Decreto Supremo N° 032-2003- 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 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988-2024-PRODUCE/DGPCHDI"/>
    <m/>
    <s v="X"/>
    <s v="X"/>
    <m/>
    <m/>
    <m/>
    <m/>
    <m/>
    <m/>
    <m/>
    <m/>
    <m/>
    <m/>
    <m/>
    <m/>
    <m/>
    <s v="00000046-2024-PRODUCE/DGPCHDI"/>
    <d v="2024-01-19T00:00:00"/>
  </r>
  <r>
    <n v="45"/>
    <s v="00045-2024-PRODUCE/DGPCHDI"/>
    <s v="00000250-2024"/>
    <m/>
    <s v="ENERO"/>
    <d v="2024-01-19T00:00:00"/>
    <d v="2024-01-19T00:00:00"/>
    <m/>
    <s v="NO"/>
    <m/>
    <s v="DOÑA NANCY "/>
    <s v="P-00-00506"/>
    <s v="ALETAMARILLA S.A"/>
    <s v="Artículo 1.- Otorgar a la empresa ALETAMARILLA S.A., representado en el país por el señor Omar Diego Carcovich Jibaja, permiso de pesca para operar la embarcación pesquera de cerco de bandera ecuatoriana denominada DOÑA NANCY con matrícula P-00-00506, en la extracción del recurso Atún con destino al consumo humano directo, conforme al siguiente detalle:_x000a_Artículo 2.- La Carta Fianza N° 1090261 (D000-04020929) emitida por el Banco de Crédito, presentada por la empresa ALETAMARILL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990-2024-PRODUCE/DGPCHDI"/>
    <m/>
    <s v="X"/>
    <s v="X"/>
    <m/>
    <m/>
    <m/>
    <m/>
    <m/>
    <m/>
    <m/>
    <m/>
    <m/>
    <m/>
    <m/>
    <m/>
    <m/>
    <s v="00000047-2024-PRODUCE/DGPCHDI"/>
    <d v="2024-01-19T00:00:00"/>
  </r>
  <r>
    <n v="46"/>
    <s v="00046-2024-PRODUCE/DGPCHDI"/>
    <s v="00003639-2024"/>
    <m/>
    <s v="ENERO"/>
    <d v="2024-01-19T00:00:00"/>
    <d v="2024-01-19T00:00:00"/>
    <s v="-"/>
    <s v="NO ES TUPA"/>
    <m/>
    <s v=""/>
    <s v=""/>
    <s v=""/>
    <s v="Artículo 1.- Reconocer que desde el 9 de noviembre de 2021, ha devenido en inaplicable y sin efecto la Resolución Directoral N° 510-2019-PRODUCE/DGPCHDI, que aprobó la Directiva Interna N° 001-2019-PRODUCE/DGPCHDI: “Lineamientos para la Atención de Solicitudes relacionadas con el Otorgamiento de Permisos o Certificados de exportación, importación o reexportación de especies hidrobiológicas comprendidas en los Apéndices de la Convención sobre el Comercio Internacional de Especies amenazadas de Fauna y Flora Silvestres (CITES)”. _x000a_Artículo 2.- Encargar a la Dirección de Extracción para Consumo Humano Directo e Indirecto la implementación de criterios internos para la evaluación de las solicitudes permisos o certificados de exportación, importación o reexportación de especies hidrobiológicas comprendidas en los Apéndices de la Convención sobre el Comercio Internacional de Especies amenazadas de Fauna y Flora Silvestres (CITES), de acuerdo al marco normativo correspondiente, en tanto se culmine el Análisis de Calidad Regulatoria respectivo. _x000a_Artículo 3.- Remitir copia de la presente Resolución Directoral a la Oficina General de Planeamiento, Presupuesto y Modernización; asimismo, disponer la publicación correspondiente en el portal institucional del Ministerio de la Producción (www.gob.pe/produce)."/>
    <s v="DGPCHDI"/>
    <m/>
    <m/>
    <m/>
    <x v="8"/>
    <s v="DIRECTIVA"/>
    <x v="1"/>
    <m/>
    <m/>
    <s v="00000665-2024-PRODUCE/DGPCHDI"/>
    <m/>
    <m/>
    <m/>
    <m/>
    <m/>
    <m/>
    <m/>
    <m/>
    <m/>
    <m/>
    <m/>
    <m/>
    <m/>
    <m/>
    <m/>
    <m/>
    <m/>
    <m/>
  </r>
  <r>
    <n v="47"/>
    <s v="00047-2024-PRODUCE/DGPCHDI"/>
    <s v="00000928-2024"/>
    <m/>
    <s v="ENERO"/>
    <d v="2024-01-19T00:00:00"/>
    <d v="2024-01-19T00:00:00"/>
    <m/>
    <s v="NO"/>
    <m/>
    <s v=" MARIA ISABEL  "/>
    <s v="P-00- 00531"/>
    <s v=" CORPORACIÓN ECUATORIANA DE PESCA ECUAOCEANICA S.A"/>
    <s v="Artículo 1.- Otorgar a la empresa CORPORACIÓN ECUATORIANA DE PESCA ECUAOCEANICA S.A., representado en el país por el señor Omar Diego Carcovich Jibaja, permiso de pesca para operar la embarcación pesquera de cerco de bandera ecuatoriana denominada MARIA ISABEL con matrícula N° P-00- 00531, en la extracción del recurso Atún con destino al consumo humano directo, conforme al siguiente detalle:_x000a_Artículo 2.- La Carta Fianza N° 1092344 [D000-04027938] emitida por el Banco de Crédito, presentada por la empresa CORPORACIÓN ECUATORIANA DE PESCA ECUAOCEANICA S.A., será ejecutada en caso de incumplimiento de la obligación de entrega del recurso Atún en concordancia con el numeral 6.5.2 del artículo 6 del Reglamento de Ordenamiento Pesquero del Atún aprobado por Decreto Supremo N° 032- 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991-2024-PRODUCE/DGPCHDI"/>
    <m/>
    <s v="X"/>
    <s v="X"/>
    <m/>
    <m/>
    <m/>
    <m/>
    <m/>
    <m/>
    <m/>
    <m/>
    <m/>
    <m/>
    <m/>
    <m/>
    <m/>
    <s v="00000048-2024-PRODUCE/DGPCHDI"/>
    <d v="2024-01-19T00:00:00"/>
  </r>
  <r>
    <n v="48"/>
    <s v="00048-2024-PRODUCE/DGPCHDI"/>
    <s v="00000378-2024"/>
    <m/>
    <s v="ENERO"/>
    <d v="2024-01-19T00:00:00"/>
    <d v="2024-01-19T00:00:00"/>
    <m/>
    <s v="NO"/>
    <m/>
    <s v="MIRANDA"/>
    <s v="P-04-01023"/>
    <s v=" TRANSMARINA C.A"/>
    <s v="Artículo 1.- Aceptar el desistimiento presentado por la empresa TRANSMARINA C.A. con escrito adjunto con registro Nº 00000378-2024-3, al procedimiento de otorgamiento de permiso de pesca para embarcación de bandera extranjera iniciado a través del escrito con registro Nº 00000378-2024, dándose por concluido el mencionado procedimiento administrativo. _x000a_Artículo 2.- Remitir copia de la presente Resolución Directoral, a la Dirección General de Supervisión, Fiscalización y Sanción del Despacho Viceministerial de Pesca y Acuicultura del Ministerio de la Producción; así como disponer su publicación en el portal institucional del Ministerio de la Producción (www.gob.pe/produce)."/>
    <s v="DECHDI"/>
    <s v="CHD"/>
    <s v="ATUN"/>
    <s v="buque de la CIAT"/>
    <x v="1"/>
    <m/>
    <x v="1"/>
    <m/>
    <s v="ACEPTAR DESISTIMIENTO"/>
    <s v="00000992-2024-PRODUCE/DGPCHDI"/>
    <m/>
    <m/>
    <m/>
    <m/>
    <m/>
    <m/>
    <m/>
    <m/>
    <m/>
    <m/>
    <m/>
    <m/>
    <m/>
    <m/>
    <m/>
    <m/>
    <s v="00000049-2024-PRODUCE/DGPCHDI"/>
    <d v="2024-01-19T00:00:00"/>
  </r>
  <r>
    <n v="49"/>
    <s v="00049-2024-PRODUCE/DGPCHDI"/>
    <s v="00088949-2023"/>
    <m/>
    <s v="ENERO"/>
    <d v="2024-01-23T00:00:00"/>
    <d v="2024-01-23T00:00:00"/>
    <s v="-"/>
    <s v="NO ES TUPA"/>
    <m/>
    <s v=""/>
    <s v=""/>
    <s v=""/>
    <s v="Artículo 1.- Modificar la autorización al plan de trabajo denominado: “MONITOREO BIOLÓGICO PARA LOS SECTORES COSTA, SIERRA Y SELVA (2020-2022) DEL SISTEMA DE TRANSPORTE DE GAS NATURAL Y DE LÍQUIDOS DE GAS NATURAL (STD). PROGRAMA DE MONITOEO BIOLÓGICO”, otorgada mediante Resolución Directoral N° 00574-2020-PRODUCE/DGPCHDI de fecha 05 de diciembre de 2020, a favor de la empresa TRANSPORTADORA DE GAS DEL PERÚ S.A., únicamente en el extremo referido al plazo para su ejecución, por veinticuatro (24) meses adicionales contados desde el vencimiento de la vigencia de la autorización antes indicada; por lo que, el plazo de la autorización vencerá con fecha 11 de diciembre de 2025. _x000a_Artículo 2.- En la ejecución del plan de trabajo, la empresa TRANSPORTADORA DE GAS DEL PERÚ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ión y Aprovechamiento Sostenible de la Diversidad Biológica, el cual establece que los derechos otorgados sobre recursos biológicos no otorgan derechos sobre los recursos genéticos. 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s v="DECHDI"/>
    <m/>
    <m/>
    <m/>
    <x v="2"/>
    <s v="Modificar la autorización al plan de trabajo únicamente en el extremo referido al plazo para su ejecución"/>
    <x v="1"/>
    <m/>
    <m/>
    <s v="00000993-2024-PRODUCE/DGPCHDI"/>
    <m/>
    <m/>
    <s v="X"/>
    <m/>
    <m/>
    <m/>
    <m/>
    <m/>
    <m/>
    <m/>
    <m/>
    <m/>
    <m/>
    <m/>
    <m/>
    <m/>
    <s v="00000050-2024-PRODUCE/DGPCHDI"/>
    <d v="2024-01-23T00:00:00"/>
  </r>
  <r>
    <n v="50"/>
    <s v="00050-2024-PRODUCE/DGPCHDI"/>
    <s v="00059527-2023"/>
    <m/>
    <s v="ENERO"/>
    <d v="2024-01-23T00:00:00"/>
    <d v="2024-01-23T00:00:00"/>
    <m/>
    <s v="NO"/>
    <m/>
    <s v=""/>
    <s v=""/>
    <s v=""/>
    <s v="Artículo 1.- Declarar como NO PRESENTADA la solicitud de autorización para realizar las actividades de colecta de recursos hidrobiológicos conforme al plan de trabajo denominado: “EVALUACIÓN HIDROBIOLÓGICA PARA LA EVALUACIÓN AMBIENTAL PRELIMINAR (EVAP): “MEJORAMIENTO Y AMPLIACIÓN DE LOS SERVICIOS TURÍSTICOS PÚBLICOS DEL EMBARCADERO DE PUNO EN LA ZONA DE USO TURÍSTICO DE LA RESERVA NACIONAL DEL TITICACA, DISTRITO DE PUNO – PROVINCIA DE PUNO – DEPARTAMENTO DE PUNO, DURANTE AMBAS TEMPORADAS”, presentada por el PLAN COPESCO NACIONAL a través del escrito con registro N° 00059527-2023 reformulado mediante escrito con registro N° 00081883-2023,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s v="DECHDI"/>
    <m/>
    <m/>
    <m/>
    <x v="6"/>
    <m/>
    <x v="1"/>
    <m/>
    <s v="DECLARAR COMO NO PRESENTADA"/>
    <s v="00000994-2024-PRODUCE/DGPCHDI"/>
    <m/>
    <m/>
    <s v="X"/>
    <m/>
    <m/>
    <m/>
    <m/>
    <m/>
    <m/>
    <m/>
    <m/>
    <m/>
    <m/>
    <m/>
    <m/>
    <m/>
    <s v="00000051-2024-PRODUCE/DGPCHDI"/>
    <d v="2024-01-23T00:00:00"/>
  </r>
  <r>
    <n v="51"/>
    <s v="00051-2024-PRODUCE/DGPCHDI"/>
    <s v="00086886-2023"/>
    <m/>
    <s v="ENERO"/>
    <d v="2024-01-23T00:00:00"/>
    <d v="2024-01-23T00:00:00"/>
    <m/>
    <s v="NO"/>
    <m/>
    <s v=""/>
    <s v=""/>
    <s v=""/>
    <s v="Artículo 1.- Aceptar el desistimiento presentado por CONSORCIO TRANSMANTARO S.A. a través del escrito con registro N° 00000823-2024, al procedimiento de autorización de actividades de colecta de recursos hidrobiológicos para el levantamiento de línea de base de estudios ambientales e instrumentos de gestión ambiental complementarios; iniciado con escrito de registro N° 00086886-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1"/>
    <m/>
    <s v="ACEPTAR DESISTIMIENTO"/>
    <s v="00000997-2024-PRODUCE/DGPCHDI"/>
    <m/>
    <m/>
    <s v="X"/>
    <m/>
    <m/>
    <m/>
    <m/>
    <m/>
    <m/>
    <m/>
    <m/>
    <m/>
    <m/>
    <m/>
    <m/>
    <m/>
    <s v="00000052-2024-PRODUCE/DGPCHDI"/>
    <d v="2024-01-23T00:00:00"/>
  </r>
  <r>
    <n v="52"/>
    <s v="00052-2024-PRODUCE/DGPCHDI"/>
    <s v="INFORME N° 00000002-2024-PRODUCE/DECHDI-pencinas"/>
    <m/>
    <s v="ENERO"/>
    <d v="2024-01-23T00:00:00"/>
    <d v="2024-01-23T00:00:00"/>
    <s v="-"/>
    <s v="NO ES TUPA"/>
    <m/>
    <s v=""/>
    <s v=""/>
    <s v=""/>
    <s v="Artículo 1.- Rectificar el error material contenido en el campo 12 del Permiso de Importación CITES N° 2337, de fecha 28 de diciembre de 2023, en la información correspondiente al “número de permiso del país de origen”, emitiendo un nuevo permiso de importación en sustitución del permiso errado, conforme al siguiente detalle: _x000a_Artículo 2.-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s v="DECHDI"/>
    <m/>
    <m/>
    <m/>
    <x v="5"/>
    <s v=" PERMISOS CITES N° 2337 - IMPORTACION "/>
    <x v="1"/>
    <m/>
    <m/>
    <s v="00001001-2024-PRODUCE/DGPCHDI"/>
    <m/>
    <m/>
    <m/>
    <m/>
    <m/>
    <m/>
    <m/>
    <m/>
    <m/>
    <m/>
    <m/>
    <m/>
    <m/>
    <m/>
    <m/>
    <m/>
    <s v="00000053-2024-PRODUCE/DGPCHDI"/>
    <d v="2024-01-23T00:00:00"/>
  </r>
  <r>
    <n v="53"/>
    <s v="00053-2024-PRODUCE/DGPCHDI"/>
    <s v="00003655-2024"/>
    <m/>
    <s v="ENERO"/>
    <d v="2024-01-24T00:00:00"/>
    <d v="2024-01-24T00:00:00"/>
    <m/>
    <s v="NO"/>
    <m/>
    <s v="HELLAS TUNA "/>
    <s v="52450-21-A"/>
    <s v=" JULIE L, S.A"/>
    <s v="Artículo 1.- Otorgar a la empresa JULIE L, S.A., representado en el país por el señor Rudy Bill Neyra Balta, permiso de pesca para operar la embarcación pesquera de cerco de bandera panameña denominada HELLAS TUNA con Registro N° 52450-21-A, en la extracción del recurso Atún con destino al consumo humano directo, conforme al siguiente detalle:_x000a_Artículo 2.- La Carta Fianza N° 0011-01869800031958-46 emitida por el BBVA Banco Continental, presentada por la empresa JULIE L,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005-2024-PRODUCE/DGPCHDI"/>
    <m/>
    <s v="X"/>
    <s v="X"/>
    <m/>
    <m/>
    <m/>
    <m/>
    <m/>
    <m/>
    <m/>
    <m/>
    <m/>
    <m/>
    <m/>
    <m/>
    <m/>
    <s v="00000054-2024-PRODUCE/DGPCHDI"/>
    <d v="2024-01-24T00:00:00"/>
  </r>
  <r>
    <n v="54"/>
    <s v="00054-2024-PRODUCE/DGPCHDI"/>
    <s v="00003954-2024"/>
    <m/>
    <s v="ENERO"/>
    <d v="2024-01-24T00:00:00"/>
    <d v="2024-01-24T00:00:00"/>
    <m/>
    <s v="NO"/>
    <m/>
    <s v=" MILENKA C"/>
    <s v="P-04-00951"/>
    <s v=" PESDEL S.A"/>
    <s v="Artículo 1.- Otorgar a la empresa PESDEL S.A., representado en el país por el señor Rudy Bill Neyra Balta, permiso de pesca para operar la embarcación pesquera de cerco de bandera ecuatoriana denominada MILENKA C con matrícula P-04-00951, en la extracción del recurso Atún con destino al consumo humano directo, conforme al siguiente detalle:_x000a_Artículo 2.- La Carta Fianza N° 0011-0186-9800031974-43 emitida por el BBVA Banco Continental, presentada por la empresa PESDEL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007-2024-PRODUCE/DGPCHDI"/>
    <m/>
    <s v="X"/>
    <s v="X"/>
    <m/>
    <m/>
    <m/>
    <m/>
    <m/>
    <m/>
    <m/>
    <m/>
    <m/>
    <m/>
    <m/>
    <m/>
    <m/>
    <s v="00000055-2024-PRODUCE/DGPCHDI"/>
    <d v="2024-01-24T00:00:00"/>
  </r>
  <r>
    <n v="55"/>
    <s v="00055-2024-PRODUCE/DGPCHDI"/>
    <s v="00003840-2024"/>
    <m/>
    <s v="ENERO"/>
    <d v="2024-01-24T00:00:00"/>
    <d v="2024-01-24T00:00:00"/>
    <m/>
    <s v="NO"/>
    <m/>
    <s v="CLAUDIA L"/>
    <s v="P-00-00864"/>
    <s v="FOLITOP S.A"/>
    <s v="Artículo 1.- Otorgar a la empresa FOLITOP S.A., representado en el país por la ciudadana Ydania Marlene Roncalla Cayetano, permiso de pesca para operar la embarcación pesquera de cerco de bandera ecuatoriana denominada CLAUDIA L con matrícula N° P-00-00864, en la extracción del recurso Atún con destino al consumo humano directo, conforme al siguiente detalle:_x000a_Artículo 2.- La Carta Fianza N° 1092516 [D000-04036041] emitida por el Banco de Crédito, presentada por la empresa FOLITOP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008-2024-PRODUCE/DGPCHDI"/>
    <m/>
    <s v="X"/>
    <s v="X"/>
    <m/>
    <m/>
    <m/>
    <m/>
    <m/>
    <m/>
    <m/>
    <m/>
    <m/>
    <m/>
    <m/>
    <m/>
    <m/>
    <s v="00000056-2024-PRODUCE/DGPCHDI"/>
    <d v="2024-01-24T00:00:00"/>
  </r>
  <r>
    <n v="56"/>
    <s v="00056-2024-PRODUCE/DGPCHDI"/>
    <s v="00004247-2024"/>
    <m/>
    <s v="ENERO"/>
    <d v="2024-01-24T00:00:00"/>
    <d v="2024-01-24T00:00:00"/>
    <m/>
    <s v="NO"/>
    <m/>
    <s v="EMILIO"/>
    <s v="P-04-00961"/>
    <s v="MOLLITIAM S.A"/>
    <s v="Artículo 1.- Otorgar a la empresa MOLLITIAM S.A., representado en el país por el señor Rudy Bill Neyra Balta, permiso de pesca para operar la embarcación pesquera de cerco de bandera ecuatoriana denominada EMILIO con matrícula P-04-00961, en la extracción del recurso Atún con destino al consumo humano directo, conforme al siguiente detalle:_x000a_Artículo 2.- La Carta Fianza N° 0011-0186-9800031982-46 emitida por el BBVA Banco Continental, presentada por la empresa MOLLITIAM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009-2024-PRODUCE/DGPCHDI"/>
    <m/>
    <s v="X"/>
    <s v="X"/>
    <m/>
    <m/>
    <m/>
    <m/>
    <m/>
    <m/>
    <m/>
    <m/>
    <m/>
    <m/>
    <m/>
    <m/>
    <m/>
    <s v="00000057-2024-PRODUCE/DGPCHDI"/>
    <d v="2024-01-24T00:00:00"/>
  </r>
  <r>
    <n v="57"/>
    <s v="00057-2024-PRODUCE/DGPCHDI"/>
    <s v="00003955-2024"/>
    <m/>
    <s v="ENERO"/>
    <d v="2024-01-24T00:00:00"/>
    <d v="2024-01-24T00:00:00"/>
    <m/>
    <s v="NO"/>
    <m/>
    <s v="MARTINA C"/>
    <s v="P-04-00591"/>
    <s v="PESDEL S.A"/>
    <s v="Artículo 1.- Otorgar a la empresa PESDEL S.A., representado en el país por el señor Rudy Bill Neyra Balta, permiso de pesca para operar la embarcación pesquera de cerco de bandera ecuatoriana denominada MARTINA C con matrícula P-04-00591, en la extracción del recurso Atún con destino al consumo humano directo, conforme al siguiente detalle:_x000a_Artículo 2.- La Carta Fianza N° 0011-0186-9800031966-49 emitida por el Banco de Crédito, presentada por la empresa PESDEL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010-2024-PRODUCE/DGPCHDI"/>
    <m/>
    <s v="X"/>
    <s v="X"/>
    <m/>
    <m/>
    <m/>
    <m/>
    <m/>
    <m/>
    <m/>
    <m/>
    <m/>
    <m/>
    <m/>
    <m/>
    <m/>
    <s v="00000058-2024-PRODUCE/DGPCHDI"/>
    <d v="2024-01-24T00:00:00"/>
  </r>
  <r>
    <n v="58"/>
    <s v="00058-2024-PRODUCE/DGPCHDI"/>
    <s v="00091734-2023"/>
    <m/>
    <s v="ENERO"/>
    <d v="2024-01-25T00:00:00"/>
    <d v="2024-01-25T00:00:00"/>
    <m/>
    <s v="NO"/>
    <m/>
    <s v=""/>
    <s v=""/>
    <s v=""/>
    <s v="Artículo 1.- Otorgar a la empresa PESQUERA JEAN S.A.C. el permiso de importación CTES Nº 2351, que en calidad de anexo forma parte de la presente resolución, correspondiente a la importación de 7,190.00 Kilogramos de “aletas en estado seco” de la especie Alopias pelagicus; 380.00 Kilogramos de “aletas en estado seco” de la especie Alopias superciliosus y 1,650.00 Kilogramos de “aletas en estado seco” de la especie Carcharhinus falciformis, el mismo que tiene una validez de doce (12) meses. _x000a_Artículo 2.- La empresa PESQUERA JEAN S.A.C., debe solicitar oportunamente a la Dirección General de Supervisión, Fiscalización y Sanción (DGSFS – PA), la inspección de verificación de los productos autorizados para su importación, para lo cual deberán de presentar el permiso de importación en original con la firma correspondiente en el ítem Nº 4.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s v="DECHDI"/>
    <m/>
    <m/>
    <m/>
    <x v="9"/>
    <s v="IMPORTACION"/>
    <x v="0"/>
    <m/>
    <s v="CTES Nº 2351"/>
    <s v="00001011-2024-PRODUCE/DGPCHDI"/>
    <m/>
    <m/>
    <m/>
    <m/>
    <m/>
    <m/>
    <m/>
    <m/>
    <m/>
    <m/>
    <m/>
    <m/>
    <m/>
    <m/>
    <m/>
    <m/>
    <s v="00000059-2024-PRODUCE/DGPCHDI"/>
    <d v="2024-01-25T00:00:00"/>
  </r>
  <r>
    <n v="59"/>
    <s v="00059-2024-PRODUCE/DGPCHDI"/>
    <s v="00004212-2024"/>
    <m/>
    <s v="ENERO"/>
    <d v="2024-01-25T00:00:00"/>
    <d v="2024-01-25T00:00:00"/>
    <m/>
    <s v="NO"/>
    <m/>
    <s v="ROSSANA L "/>
    <s v="P-00-00839"/>
    <s v=" DELFITEC S.A"/>
    <s v="Artículo 1.- Otorgar a la empresa DELFITEC S.A., representado en el país por la ciudadana Ydania Marlene Roncalla Cayetano, permiso de pesca para operar la embarcación pesquera de cerco de bandera ecuatoriana denominada ROSSANA L con matrícula N° P-00-00839, en la extracción del recurso Atún con destino al consumo humano directo, conforme al siguiente detalle:_x000a_Artículo 2.- La Carta Fianza N° 1092518 [D000-04037080] emitida por el Banco de Crédito, presentada por la empresa DELFITEC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 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012-2024-PRODUCE/DGPCHDI"/>
    <m/>
    <s v="X"/>
    <s v="X"/>
    <m/>
    <m/>
    <m/>
    <m/>
    <m/>
    <m/>
    <m/>
    <m/>
    <m/>
    <m/>
    <m/>
    <m/>
    <m/>
    <s v="00000061-2024-PRODUCE/DGPCHDI"/>
    <d v="2024-01-25T00:00:00"/>
  </r>
  <r>
    <n v="60"/>
    <s v="00060-2024-PRODUCE/DGPCHDI"/>
    <s v="00004799-2024"/>
    <m/>
    <s v="ENERO"/>
    <d v="2024-01-25T00:00:00"/>
    <d v="2024-01-25T00:00:00"/>
    <s v="-"/>
    <s v="NO ES TUPA"/>
    <m/>
    <s v=""/>
    <s v=""/>
    <s v=""/>
    <s v="Artículo 1.- Rectificar el error material contenido en el Artículo 1 de la Resolución Directoral N° 00052-2024-PRODUCE/DGPCHDI de fecha 23 de enero de 2024, referido a la información contenida en el campo 12 del Permiso de Importación CITES N° 2346, de fecha 23 de enero de 2024, emitiendo un nuevo permiso de importación [Permiso CITES Nº 2353] en sustitución del permiso errado, conforme al siguiente detalle:_x000a_Artículo 2.-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s v="DECHDI"/>
    <m/>
    <m/>
    <m/>
    <x v="5"/>
    <s v=" PERMISOS CITES N° 2353 - IMPORTACION "/>
    <x v="1"/>
    <m/>
    <m/>
    <s v="00001014-2024-PRODUCE/DGPCHDI"/>
    <m/>
    <m/>
    <m/>
    <m/>
    <m/>
    <m/>
    <m/>
    <m/>
    <m/>
    <m/>
    <m/>
    <m/>
    <m/>
    <m/>
    <m/>
    <m/>
    <s v="00000060-2024-PRODUCE/DGPCHDI"/>
    <d v="2024-01-25T00:00:00"/>
  </r>
  <r>
    <n v="61"/>
    <s v="00061-2024-PRODUCE/DGPCHDI"/>
    <s v="00044460-2023"/>
    <m/>
    <s v="ENERO"/>
    <d v="2024-01-26T00:00:00"/>
    <d v="2024-01-26T00:00:00"/>
    <m/>
    <s v="NO"/>
    <m/>
    <s v=""/>
    <s v=""/>
    <s v=""/>
    <s v="Artículo 1.- Otorgar a favor de la empresa SNC LAVALIN PERÚ S.A., la autorización para efectuar investigación pesquera especializada sin uso de embarcación., conforme a los términos contenidos en el plan de investigación denominado: “Caracterización de la flora y fauna acuática de bofedales y lagunas existentes entre las provincias de Espinar (Cusco) y Caylloma (Arequipa)”, presentado mediante escrito con registro N° 00044460-2023, reformulado a través del escrito adjunto con registro N° 00044460-2023-1, por el periodo de seis (6) meses contados a partir del día siguiente de la notificación de la presente Resolución Directoral. El referido plan comprende las circunscripciones territoriales detalladas en anexo que forma parte integrante de la presente Resolución Directoral. _x000a_Artículo 2.- La extracción de los recursos se deberá realizar dentro del plazo señalado en el artículo 1 de la presente resolución, y mediante el empleo de los equipos y metodología indicados en el plan de investigación. _x000a_Artículo 3.- La empresa SNC LAVALIN PERÚ S.A., es responsable de aplicar las medidas de seguridad y eliminación de impactos que se puedan producir por las actividades propias de la investigación. _x000a_Artículo 4.- La empresa SNC LAVALIN PERÚ S.A., dentro de los sesenta (60) días calendarios posteriores a la culminación del plazo concedido en la autorización correspondiente, se encuentra obligada a presentar la información completa relativa a los resultados de la investigación realizada. _x000a_Artículo 5.- En la ejecución del plan de trabajo, la empresa SNC LAVALIN PERÚ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6.- La presente autorización no constituye el otorgamiento de otro derecho a favor del titular del plan de trabajo. _x000a_Artículo 7.- Remitir la empresa SNC LAVALIN PERÚ S.A., el Oficio N° 2681-2023-SERNANPDGANP-SGD con su informe N° 1194-2023-SERNANP-DGANP adjunto, emitidos por SERNANP, que contiene determinadas recomendaciones que deberán ser tomadas en cuenta en la ejecución del proyecto de investigación a que se refiere el artículo 1 de la presente resolución _x000a_Artículo 8.-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s v="DECHDI"/>
    <m/>
    <m/>
    <m/>
    <x v="10"/>
    <m/>
    <x v="0"/>
    <m/>
    <m/>
    <s v="00001015-2024-PRODUCE/DGPCHDI"/>
    <m/>
    <m/>
    <s v="X"/>
    <m/>
    <s v="X"/>
    <m/>
    <m/>
    <m/>
    <m/>
    <m/>
    <m/>
    <m/>
    <m/>
    <m/>
    <m/>
    <m/>
    <s v="00000062-2024-PRODUCE/DGPCHDI"/>
    <d v="2024-01-26T00:00:00"/>
  </r>
  <r>
    <n v="62"/>
    <s v="00062-2024-PRODUCE/DGPCHDI"/>
    <s v="00058579-2023"/>
    <m/>
    <s v="ENERO"/>
    <d v="2024-01-26T00:00:00"/>
    <d v="2024-01-26T00:00:00"/>
    <m/>
    <s v="NO"/>
    <m/>
    <s v=""/>
    <s v=""/>
    <s v=""/>
    <s v="Artículo 1.- Otorgar a la empresa ENEL GENERACIÓN PERÚ S.A.A., autorización para realizar las actividades de colecta de recursos hidrobiológicos conforme al plan de trabajo denominado: “Levantamiento Complementario para la Línea Base del Plan Ambiental Detallado del proyecto “Central Hidroeléctrica Huinco”, en atención a la solicitud presentada con escrito de registro N° 00058579-2023, reformulado a través del escrito con registro N° 00078699-2023, por el periodo de doce (12) meses contados a partir de la notificación de la presente Resolución Directoral. El referido plan comprende las circunscripciones territoriales detalladas en anexo que forma parte integrante de la presente Resolución Directoral. _x000a_Artículo 2.- La empresa ENEL GENERACIÓN PERÚ S.A.A. es responsable de aplicar las medidas de seguridad y eliminación de impactos que se puedan producir por las actividades propias del plan de trabajo. _x000a_Artículo 3.- En la ejecución del plan de trabajo, la empresa ENEL GENERACIÓN PERÚ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1016-2024-PRODUCE/DGPCHDI"/>
    <m/>
    <m/>
    <s v="X"/>
    <m/>
    <m/>
    <m/>
    <m/>
    <m/>
    <m/>
    <m/>
    <m/>
    <m/>
    <m/>
    <m/>
    <m/>
    <m/>
    <s v="00000063-2024-PRODUCE/DGPCHDI"/>
    <d v="2024-01-26T00:00:00"/>
  </r>
  <r>
    <n v="63"/>
    <s v="00063-2024-PRODUCE/DGPCHDI"/>
    <s v="00095798-2023"/>
    <m/>
    <s v="ENERO"/>
    <d v="2024-01-26T00:00:00"/>
    <d v="2024-01-26T00:00:00"/>
    <m/>
    <s v="NO"/>
    <m/>
    <m/>
    <s v=""/>
    <s v=""/>
    <s v="Artículo 1.- Otorgar a la empresa LAMARQOCHA INVERSIONES S.A.C., el certificado de reexportación CITES Nº 2352, que en calidad de anexo forma parte de la presente resolución, correspondiente a la reexportación de 2,599 Kilogramos de “aletas en estado seco” de la especie Alopias pelagicus (Tiburón Zorro Pelágico); 174 Kilogramos de “aletas en estado seco” de la especie Alopias superciliosus (Tiburón Zorro Ojón); y, 1,400 Kilogramos de “aletas en estado seco” de la especie Carcharhinus falciformis (Tiburón Mantequero), incluidas en el Anexo II de la Convención CITES, con destino al país de Hong Kong, certificado de reexportación válido por seis (06) meses. _x000a_Artículo 2.- La empresa LAMARQOCHA INVERSIONES S.A.C., debe solicitar oportunamente a la Dirección General de Supervisión, Fiscalización y Sanción (DGSFS-PA), la inspección de verificación de los productos autorizados para su reexportación, para lo cual deberán de presentar el permiso de reexportación en original con la firma correspondiente en el ítem Nº 4. _x000a_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s v="DECHDI"/>
    <m/>
    <m/>
    <m/>
    <x v="9"/>
    <s v="REEXPORTACION"/>
    <x v="0"/>
    <m/>
    <s v="CITES 2352"/>
    <s v="00001018-2024-PRODUCE/DGPCHDI"/>
    <m/>
    <m/>
    <m/>
    <m/>
    <m/>
    <m/>
    <m/>
    <m/>
    <m/>
    <m/>
    <m/>
    <m/>
    <m/>
    <m/>
    <m/>
    <m/>
    <s v="00000064-2024-PRODUCE/DGPCHDI"/>
    <d v="2024-01-26T00:00:00"/>
  </r>
  <r>
    <n v="64"/>
    <s v="00064-2024-PRODUCE/DGPCHDI"/>
    <s v="00071349-2023"/>
    <m/>
    <s v="ENERO"/>
    <d v="2024-01-26T00:00:00"/>
    <d v="2024-01-26T00:00:00"/>
    <m/>
    <s v="NO"/>
    <n v="13069"/>
    <s v="MI DELFINITA"/>
    <s v="PL-13069-CM"/>
    <s v="EMPRESA PESQUERA CD E.I.R.L."/>
    <s v="Artículo 1.- Declarar que la solicitud de ampliación del plazo para la ejecución de la autorización de incremento de flota dispuesta mediante Resolución Directoral Nº 00310-2022-PRODUCE/DGPCHDI, a favor de la EMPRESA PESQUERA CD E.I.R.L., para construir una embarcación pesquera de 33.62 m³ de capacidad de bodega, vía sustitución de la embarcación pesquera no siniestrada MI DELFINITA con matrícula PL-13069- CM y 33.62 m³ de capacidad de bodega, para la extracción de los recursos Anchoveta y Sardina con destino al consumo humano directo e indirecto; solicitada mediante el escrito con registro Nº 00071349-2023, ha sido aprobada automáticamente a la fecha de presentación de dicha solicitud, en concordancia con el artículo 33 del TUO de la Ley Nº 27444. _x000a_Artículo 2.- La ampliación del plazo de la autorización de incremento de flota a que se refiere el artículo 1 de la presente resolución, será por un (1) año improrrogable, adicional al plazo otorgado a través de la Resolución Directoral Nº 00310-2022-PRODUCE/DGPCHDI, esto es hasta el 13 de noviembre 2024. Si la EMPRESA PESQUERA CD E.I.R.L. no acredita la ejecución total dentro del plazo otorgado, o esta ejecución es distinta a los términos aprobados, incurre en causal de caducidad de la autorización de incremento de flota, de conformidad con lo dispuesto en el subnumeral 37.1.6 del numeral 37.1 del artículo 37 del Reglamento de la Ley General de Pesca, aprobado por Decreto Supremo N° 012-2001-PE, incorporado por el artículo 3 del Decreto Supremo N° 004-2020-PRODUCE. _x000a_Artículo 3.- Incluir la prórroga del plazo de autorización de incremento de flota a que se refiere el artículo 1 de la presente resolución, en el Anexo III de la Resolución Ministerial Nº 346-2011-PRODUCE. _x000a_Artículo 4.- El permiso de pesca deberá solicitarse dentro del plazo de un (1) año contado a partir de la acreditación de la construcción de la nueva embarcación pesquera, de conformidad con lo dispuesto en el numeral 28-A.3 del artículo 28-A del Reglamento de la Ley General de Pesca, incorporado por el artículo 3 del Decreto Supremo N° 004-2020-PRODUCE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1"/>
    <m/>
    <x v="0"/>
    <m/>
    <m/>
    <s v="00001019-2024-PRODUCE/DGPCHDI"/>
    <m/>
    <s v="X"/>
    <m/>
    <m/>
    <m/>
    <m/>
    <m/>
    <m/>
    <m/>
    <m/>
    <m/>
    <m/>
    <m/>
    <m/>
    <m/>
    <m/>
    <s v="00000065-2024-PRODUCE/DGPCHDI"/>
    <d v="2024-01-26T00:00:00"/>
  </r>
  <r>
    <n v="65"/>
    <s v="00065-2024-PRODUCE/DGPCHDI"/>
    <s v="00076873-2023"/>
    <d v="2023-10-20T00:00:00"/>
    <s v="ENERO"/>
    <d v="2024-01-29T00:00:00"/>
    <d v="2024-01-29T00:00:00"/>
    <d v="2023-11-15T00:00:00"/>
    <s v="NO"/>
    <n v="2452"/>
    <s v="AMAZONAS 7"/>
    <s v="CE-2452-PM"/>
    <s v="RH ADMINISTRACIONES S.A."/>
    <s v="Artículo 1.- Declarar como no presentada la solicitud de aprobación del cambio de titular del permiso de pesca para operar la embarcación pesquera AMAZONAS 7 con matrícula CE-2452-PM y 268 m3 de capacidad de bodega, presentada por la empresa PESQUERA MALLORQUINA S.A.C., mediante escrito con registro N° 00076873-2023; por los fundamentos expuestos en la parte considerativa de la presente resolución.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COMO NO PRESENTADA"/>
    <s v="_x0009__x000a_00001021-2024-PRODUCE/DGPCHDI"/>
    <m/>
    <s v="X"/>
    <m/>
    <m/>
    <m/>
    <m/>
    <m/>
    <m/>
    <m/>
    <m/>
    <m/>
    <m/>
    <m/>
    <m/>
    <m/>
    <m/>
    <s v="00000066-2024-PRODUCE/DGPCHDI"/>
    <d v="2024-01-29T00:00:00"/>
  </r>
  <r>
    <n v="66"/>
    <s v="00066-2024-PRODUCE/DGPCHDI"/>
    <s v="00079877-2023"/>
    <d v="2023-10-30T00:00:00"/>
    <s v="ENERO"/>
    <d v="2024-01-29T00:00:00"/>
    <d v="2024-01-29T00:00:00"/>
    <d v="2023-11-23T00:00:00"/>
    <s v="NO"/>
    <n v="240"/>
    <s v="MACABI 1"/>
    <s v="CE-0240-PM"/>
    <s v="RH ADMINISTRACIONES S.A."/>
    <s v="Artículo 1.- Declarar como no presentada la solicitud de aprobación del cambio de titular del permiso de pesca para operar la embarcación pesquera MACABI 1 con matrícula CE-0240-PM y 265.56 m3 de capacidad de bodega, presentada por la empresa PESQUERA MALLORQUINA S.A.C., mediante escrito con registro N° 00079877-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COMO NO PRESENTADA"/>
    <s v="00001022-2024-PRODUCE/DGPCHDI"/>
    <m/>
    <s v="X"/>
    <m/>
    <m/>
    <m/>
    <m/>
    <m/>
    <m/>
    <m/>
    <m/>
    <m/>
    <m/>
    <m/>
    <m/>
    <m/>
    <m/>
    <s v="00000067-2024-PRODUCE/DGPCHDI"/>
    <d v="2024-01-29T00:00:00"/>
  </r>
  <r>
    <n v="67"/>
    <s v="00067-2024-PRODUCE/DGPCHDI"/>
    <s v="00079879-2023"/>
    <d v="2023-10-30T00:00:00"/>
    <s v="ENERO"/>
    <d v="2024-01-29T00:00:00"/>
    <d v="2024-01-29T00:00:00"/>
    <d v="2023-11-23T00:00:00"/>
    <s v="NO"/>
    <n v="224"/>
    <s v="MACABI 5"/>
    <s v="CE-0224-PM"/>
    <s v="RH ADMINISTRACIONES S.A."/>
    <s v="Artículo 1.- Declarar como no presentada la solicitud de aprobación del cambio de titular del permiso de pesca para operar la embarcación pesquera MACABI 5 con matrícula CE-0224-PM y 289.46 m3 de capacidad de bodega, presentada por la empresa PESQUERA MALLORQUINA S.A.C., mediante escrito con registro N° 00079879-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COMO NO PRESENTADA"/>
    <s v="00001023-2024-PRODUCE/DGPCHDI"/>
    <m/>
    <s v="X"/>
    <m/>
    <m/>
    <m/>
    <m/>
    <m/>
    <m/>
    <m/>
    <m/>
    <m/>
    <m/>
    <m/>
    <m/>
    <m/>
    <m/>
    <s v="00000068-2024-PRODUCE/DGPCHDI"/>
    <d v="2024-01-29T00:00:00"/>
  </r>
  <r>
    <n v="68"/>
    <s v="00068-2024-PRODUCE/DGPCHDI"/>
    <s v="00079880-2023"/>
    <d v="2023-10-30T00:00:00"/>
    <s v="ENERO"/>
    <d v="2024-01-29T00:00:00"/>
    <d v="2024-01-29T00:00:00"/>
    <d v="2023-11-23T00:00:00"/>
    <s v="NO"/>
    <n v="227"/>
    <s v="MACABI 9"/>
    <s v="CE-0227-PM"/>
    <s v="RH ADMINISTRACIONES S.A."/>
    <s v="Artículo 1.- Declarar como no presentada la solicitud de aprobación del cambio de titular del permiso de pesca para operar la embarcación pesquera MACABI 9 con matrícula CE-0227-PM y 287.30 m3 de capacidad de bodega, presentada por la empresa PESQUERA MALLORQUINA S.A.C., mediante escrito con registro N° 00079880-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COMO NO PRESENTADA"/>
    <s v="00001024-2024-PRODUCE/DGPCHDI"/>
    <m/>
    <s v="X"/>
    <m/>
    <m/>
    <m/>
    <m/>
    <m/>
    <m/>
    <m/>
    <m/>
    <m/>
    <m/>
    <m/>
    <m/>
    <m/>
    <m/>
    <s v="00000069-2024-PRODUCE/DGPCHDI"/>
    <d v="2024-01-29T00:00:00"/>
  </r>
  <r>
    <n v="69"/>
    <s v="00069-2024-PRODUCE/DGPCHDI"/>
    <s v="00079882-2023"/>
    <d v="2023-10-30T00:00:00"/>
    <s v="ENERO"/>
    <d v="2024-01-29T00:00:00"/>
    <d v="2024-01-29T00:00:00"/>
    <d v="2023-11-23T00:00:00"/>
    <s v="NO"/>
    <n v="29416"/>
    <s v="MACABI 10"/>
    <s v="CE-29416-PM"/>
    <s v="RH ADMINISTRACIONES S.A."/>
    <s v="Artículo 1.- Declarar como no presentada la solicitud de aprobación del cambio de titular del permiso de pesca para operar la embarcación pesquera MACABI 10 con matrícula CE-29416-PM y 289.33 m3 de capacidad de bodega, presentada por la empresa PESQUERA MALLORQUINA S.A.C.mediante escrito con registro N° 00079882-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COMO NO PRESENTADA"/>
    <s v="00001025-2024-PRODUCE/DGPCHDI"/>
    <m/>
    <s v="X"/>
    <m/>
    <m/>
    <m/>
    <m/>
    <m/>
    <m/>
    <m/>
    <m/>
    <m/>
    <m/>
    <m/>
    <m/>
    <m/>
    <m/>
    <s v="00000070-2024-PRODUCE/DGPCHDI"/>
    <d v="2024-01-29T00:00:00"/>
  </r>
  <r>
    <n v="70"/>
    <s v="00070-2024-PRODUCE/DGPCHDI"/>
    <s v="00079883-2023"/>
    <d v="2023-10-30T00:00:00"/>
    <s v="ENERO"/>
    <d v="2024-01-30T00:00:00"/>
    <d v="2024-01-30T00:00:00"/>
    <d v="2023-11-23T00:00:00"/>
    <s v="NO"/>
    <n v="67"/>
    <s v="MANTARO 10"/>
    <s v="CE-0067-PM"/>
    <s v="RH ADMINISTRACIONES S.A."/>
    <s v="Artículo 1.- Declarar como no presentada la solicitud de aprobación del cambio de titular del permiso de pesca para operar la embarcación pesquera MANTARO 10 con matrícula CE-0067-PM y 198.78 m3 de capacidad de bodega, presentada por la empresa PESQUERA MALLORQUINA S.A.C., mediante escrito con registro N° 00079883-2023 de vistos;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COMO NO PRESENTADA"/>
    <s v="00000847-2024-PRODUCE/DGPCHDI"/>
    <m/>
    <s v="X"/>
    <m/>
    <m/>
    <m/>
    <m/>
    <m/>
    <m/>
    <m/>
    <m/>
    <m/>
    <m/>
    <m/>
    <m/>
    <m/>
    <m/>
    <s v="00000071-2024-PRODUCE/DGPCHDI"/>
    <d v="2024-01-30T00:00:00"/>
  </r>
  <r>
    <n v="71"/>
    <s v="00071-2024-PRODUCE/DGPCHDI"/>
    <s v="00001158-2024"/>
    <m/>
    <s v="ENERO"/>
    <d v="2024-01-30T00:00:00"/>
    <d v="2024-01-30T00:00:00"/>
    <m/>
    <s v="NO"/>
    <m/>
    <s v="DOÑA LUCIA"/>
    <s v="49357-18-A"/>
    <s v="BONITO DEL NORTE CORP"/>
    <s v="Artículo 1.- Otorgar a la empresa BONITO DEL NORTE CORP.., representado en el país por el señor Rudy Bill Neyra Balta, permiso de pesca para operar la embarcación pesquera de cerco de bandera panameña denominada DOÑA LUCIA con registro 49357-18-A, en la extracción del recurso Atún con destino al consumo humano directo, conforme al siguiente detalle:_x000a_Artículo 2.- La Carta Fianza N° 0011-0186-9800031923-40 emitida por el Banco BBVA, presentada por la empresa BONITO DEL NORTE CORP.,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 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 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0848-2024-PRODUCE/DGPCHDI"/>
    <m/>
    <s v="X"/>
    <s v="X"/>
    <m/>
    <m/>
    <m/>
    <m/>
    <m/>
    <m/>
    <m/>
    <m/>
    <m/>
    <m/>
    <m/>
    <m/>
    <m/>
    <s v="00000072-2024-PRODUCE/DGPCHDI"/>
    <d v="2024-01-30T00:00:00"/>
  </r>
  <r>
    <n v="72"/>
    <s v="00072-2024-PRODUCE/DGPCHDI"/>
    <s v="00004724-2024"/>
    <m/>
    <s v="ENERO"/>
    <d v="2024-01-30T00:00:00"/>
    <d v="2024-01-30T00:00:00"/>
    <m/>
    <s v="NO"/>
    <m/>
    <s v="CONNIE JEAN TWO "/>
    <s v="INTERNAC [33652]"/>
    <s v="INTELPESCA S.A"/>
    <s v="Artículo 1.- Declarar como IMPROCEDENTE la solicitud de modificación del periodo de vigencia del permiso de pesca para operar la embarcación pesquera de cerco de bandera ecuatoriana denominada CONNIE JEAN TWO con matrícula INTERNAC [33652] 43991-12-E, autorizada mediante Resolución Directoral N° 00037-2024-PRODUCE/DGPCHDI. _x000a_Artículo 2.-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s v="ATUN"/>
    <s v="buque de la CIAT"/>
    <x v="1"/>
    <m/>
    <x v="1"/>
    <m/>
    <s v="DECLARAR IMPROCEDENTE"/>
    <s v="00000850-2024-PRODUCE/DGPCHDI"/>
    <m/>
    <s v="X"/>
    <m/>
    <m/>
    <m/>
    <m/>
    <m/>
    <m/>
    <m/>
    <m/>
    <m/>
    <m/>
    <m/>
    <m/>
    <m/>
    <m/>
    <s v="00000073-2024-PRODUCE/DGPCHDI"/>
    <d v="2024-01-30T00:00:00"/>
  </r>
  <r>
    <n v="73"/>
    <s v="00073-2024-PRODUCE/DGPCHDI"/>
    <s v="00000170-2024"/>
    <m/>
    <s v="ENERO"/>
    <d v="2024-01-30T00:00:00"/>
    <d v="2024-01-30T00:00:00"/>
    <m/>
    <s v="NO"/>
    <m/>
    <s v=""/>
    <s v=""/>
    <s v=""/>
    <s v="Artículo 1.- Declarar improcedente la solicitud de Permiso de Exportación CITES presentada por la empresa INVERSIONES PERU FLIPPERS E.I.R.L. mediante escrito con registro N° 00000170-2024, debido a que la especie Alopias vulpinus (Tiburón zorro común) no cuenta con Dictamen de Extracción no Perjudicial vigente, emitido por el Ministerio del Ambiente como Autoridad Científica CITES. _x000a_Artículo 2.- La empresa INVERSIONES PERU FLIPPERS E.I.R.L., se encuentran facultada a presentar nuevamente la solicitud de Permiso de Exportación CITES, dando cumplimiento todas las condiciones previstas en las normas nacionales e internaciones vigentes.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s v="DECHDI"/>
    <m/>
    <m/>
    <m/>
    <x v="9"/>
    <s v="EXPORTACIÓN"/>
    <x v="1"/>
    <m/>
    <s v="DECLARAR IMPROCEDENTE"/>
    <s v="00000851-2024-PRODUCE/DGPCHDI"/>
    <m/>
    <m/>
    <m/>
    <m/>
    <m/>
    <m/>
    <m/>
    <m/>
    <m/>
    <m/>
    <m/>
    <m/>
    <m/>
    <m/>
    <m/>
    <m/>
    <s v="00000075-2024-PRODUCE/DGPCHDI"/>
    <d v="2024-01-30T00:00:00"/>
  </r>
  <r>
    <n v="74"/>
    <s v="00074-2024-PRODUCE/DGPCHDI"/>
    <s v="00005286-2024"/>
    <m/>
    <s v="ENERO"/>
    <d v="2024-01-30T00:00:00"/>
    <d v="2024-01-30T00:00:00"/>
    <m/>
    <s v="NO"/>
    <m/>
    <s v=""/>
    <s v=""/>
    <s v=""/>
    <s v="Artículo 1.- Otorgar a la empresa ACUARIO SAN JUAN E.I.R.L., el Certificado de Origen de especies comprendidas en el Apéndice III de la Convención Cites, con Certificado CITES Nº 2354, que en calidad de anexo forma parte de la presente resolución, certificado de exportación válido por seis (6) meses, correspondiente a la exportación de rayas amazónicas incluidas en el Anexo III de la Convención CITES, con destino al país de Japón, conforme al siguiente detalle: _x000a_Artículo 2.- La empresa ACUARIO SAN JUAN E.I.R.L., debe solicitar oportunamente a la Dirección General de Supervisión, Fiscalización y Sanción – PA (DGSFS–PA), la inspección de verificación de cantidad y/o peso de los especímenes autorizados para exportar con la debida anticipación, para lo cual deberán de presentar el certificado de origen en original con la firma correspondiente en el ítem Nº 4. _x000a_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s v="DECHDI"/>
    <m/>
    <m/>
    <m/>
    <x v="9"/>
    <s v="CERTIFICADO DE ORIGEN"/>
    <x v="0"/>
    <m/>
    <s v="CITES Nº 2354"/>
    <s v="00000857-2024-PRODUCE/DGPCHDI"/>
    <m/>
    <m/>
    <m/>
    <m/>
    <m/>
    <m/>
    <m/>
    <m/>
    <m/>
    <m/>
    <m/>
    <m/>
    <m/>
    <m/>
    <m/>
    <m/>
    <s v="00000074-2024-PRODUCE/DGPCHDI"/>
    <d v="2024-01-30T00:00:00"/>
  </r>
  <r>
    <n v="75"/>
    <s v="00075-2024-PRODUCE/DGPCHDI"/>
    <s v="00004694-2024"/>
    <m/>
    <s v="ENERO"/>
    <d v="2024-01-30T00:00:00"/>
    <d v="2024-01-30T00:00:00"/>
    <m/>
    <s v="NO"/>
    <m/>
    <s v="DOÑA CHULE  "/>
    <s v="P-00-00705"/>
    <s v="FISHECUADOR S.A"/>
    <s v="Artículo 1.- Declarar Improcedente el recurso de reconsideración formulado por la empresa FISHECUADOR S.A., mediante escrito con registro Nº 00004694-2024-E, contra el literal b) del artículo 1 de la Resolución Directoral N° 00010-2024-PRODUCE/DGPCHDI, de acuerdo a los fundamentos expuestos en la parte considerativa de la presente resolución. _x000a_Artículo 2.- Notificar a la empresa FISHECUADOR S.A., para los fines pertinentes. Artículo 3.- Disponer la publicación de la presente resolución en el Portal Institucional del Ministerio de la Producción (www.gob.pe/produce)."/>
    <s v="DECHDI"/>
    <s v="CHD"/>
    <s v="ATUN"/>
    <s v="buque de la CIAT"/>
    <x v="1"/>
    <m/>
    <x v="1"/>
    <m/>
    <s v="DECLARAR IMPROCEDENTE"/>
    <s v="NO SE NOTIFICA"/>
    <m/>
    <m/>
    <m/>
    <m/>
    <m/>
    <m/>
    <m/>
    <m/>
    <m/>
    <m/>
    <m/>
    <m/>
    <m/>
    <m/>
    <m/>
    <m/>
    <s v="00000076-2024-PRODUCE/DGPCHDI"/>
    <d v="2024-01-30T00:00:00"/>
  </r>
  <r>
    <n v="76"/>
    <s v="00076-2024-PRODUCE/DGPCHDI"/>
    <s v="00059489-2023"/>
    <m/>
    <s v="ENERO"/>
    <d v="2024-01-31T00:00:00"/>
    <d v="2024-01-31T00:00:00"/>
    <m/>
    <s v="NO"/>
    <m/>
    <s v=""/>
    <s v=""/>
    <s v=""/>
    <s v="Artículo 1.- Otorgar a la COMPAÑÍA ELÉCTRICA EL PLATANAL S.A., autorización para realizar las actividades de colecta de recursos hidrobiológicos conforme al plan de trabajo denominado: “Monitoreo Complementario de la distribución potencial del pejerrey para la Central Hidroeléctrica El Platanal”, en atención a la solicitud presentada con escrito de registro N° 00059489-2023, reformulado a través del escrito de registro N° 00084668-2023, por el periodo de veinticuatro (24) meses contados a partir de la notificación de la presente Resolución Directoral. El referido plan comprende las circunscripciones territoriales detalladas en anexo que forma parte integrante de la presente Resolución Directoral. _x000a_Artículo 2.- La COMPAÑÍA ELÉCTRICA EL PLATANAL S.A. es responsable de aplicar las medidas de seguridad y eliminación de impactos que se puedan producir por las actividades propias del plan de trabajo. _x000a_Artículo 3.- En la ejecución del plan de trabajo, la COMPAÑÍA ELÉCTRICA EL PLATANAL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1026-2024-PRODUCE/DGPCHDI"/>
    <m/>
    <m/>
    <s v="X"/>
    <m/>
    <m/>
    <m/>
    <m/>
    <m/>
    <m/>
    <m/>
    <m/>
    <m/>
    <m/>
    <m/>
    <m/>
    <m/>
    <s v="00000077-2024-PRODUCE/DGPCHDI"/>
    <d v="2024-01-31T00:00:00"/>
  </r>
  <r>
    <n v="77"/>
    <s v="00077-2024-PRODUCE/DGPCHDI"/>
    <s v="00090411-2023"/>
    <m/>
    <s v="ENERO"/>
    <d v="2024-01-31T00:00:00"/>
    <d v="2024-01-31T00:00:00"/>
    <m/>
    <s v="NO"/>
    <m/>
    <s v=""/>
    <s v=""/>
    <s v=""/>
    <s v="Artículo 1.- Otorgar a la empresa JINZHAO MINING PERU S.A., autorización para realizar las actividades de colecta de recursos hidrobiológicos conforme al plan de trabajo denominado: “Autorización de actividades de colecta de recursos hidrobiológicos con uso de embarcación para el levantamiento de la línea base hidrobiológica en el marco de la Modificación del Estudio de Impacto Ambiental (MEIA) del proyecto de explotación y beneficio minero mina Pampa del Pongo”, en atención a la solicitud presentada con escrito de registro N° 00090411-2023 por el periodo de doce (12) meses contados a partir de la notificación de la presente Resolución Directoral. El referido plan comprende las circunscripciones territoriales detalladas en el siguiente cuadro._x000a_Artículo 2.- La empresa JINZHAO MINING PERU S.A. es responsable de aplicar las medidas de seguridad y eliminación de impactos que se puedan producir por las actividades propias del plan de trabajo. _x000a_Artículo 3.- En la ejecución del plan de trabajo, la empresa JINZHAO MINING PERU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1027-2024-PRODUCE/DGPCHDI"/>
    <m/>
    <m/>
    <s v="X"/>
    <m/>
    <m/>
    <m/>
    <m/>
    <m/>
    <m/>
    <m/>
    <m/>
    <m/>
    <m/>
    <m/>
    <m/>
    <m/>
    <s v="00000078-2024-PRODUCE/DGPCHDI"/>
    <d v="2024-01-31T00:00:00"/>
  </r>
  <r>
    <n v="78"/>
    <s v="00078-2024-PRODUCE/DGPCHDI"/>
    <s v="00092152-2023"/>
    <m/>
    <s v="ENERO"/>
    <d v="2024-01-31T00:00:00"/>
    <d v="2024-01-31T00:00:00"/>
    <m/>
    <s v="NO"/>
    <m/>
    <s v=""/>
    <s v=""/>
    <s v=""/>
    <s v="Artículo 1.- Otorgar a la COMPAÑÍA ELÉCTRICA EL PLATANAL S.A., autorización para realizar las actividades de colecta de recursos hidrobiológicos conforme al plan de trabajo denominado: “Monitoreo Complementario de la distribución potencial del bagre life para la Central Hidroeléctrica El Platanal”, en atención a la solicitud presentada con escrito de registro N° 00092152-2023, por el periodo de veinticuatro (24) meses contados a partir de la notificación de la presente Resolución Directoral. El referido plan comprende las circunscripciones territoriales detalladas en anexo que forma parte integrante de la presente Resolución Directoral. _x000a_Artículo 2.- La COMPAÑÍA ELÉCTRICA EL PLATANAL S.A. es responsable de aplicar las medidas de seguridad y eliminación de impactos que se puedan producir por las actividades propias del plan de trabajo. _x000a_Artículo 3.- En la ejecución del plan de trabajo, la COMPAÑÍA ELÉCTRICA EL PLATANAL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1028-2024-PRODUCE/DGPCHDI"/>
    <m/>
    <m/>
    <s v="X"/>
    <m/>
    <m/>
    <m/>
    <m/>
    <m/>
    <m/>
    <m/>
    <m/>
    <m/>
    <m/>
    <m/>
    <m/>
    <m/>
    <s v="00000079-2024-PRODUCE/DGPCHDI"/>
    <d v="2024-01-31T00:00:00"/>
  </r>
  <r>
    <n v="79"/>
    <s v="00079-2024-PRODUCE/DGPCHDI"/>
    <s v="00082077-2023"/>
    <m/>
    <s v="ENERO"/>
    <d v="2024-01-31T00:00:00"/>
    <d v="2024-01-31T00:00:00"/>
    <m/>
    <s v="NO"/>
    <n v="2254"/>
    <s v="JOSE RAMOS II"/>
    <s v="PL-2254-CM"/>
    <s v="EMPRESA PESQUERA JOSE RAMOS S.A.C."/>
    <s v="Artículo 1.- Otorgar a favor de la empresa JOSE LOLO SOCIEDAD ANONIMA CERRADA, la autorización de incremento de flota para construir una nueva embarcación pesquera de 90.53 m³ de capacidad de bodega vía sustitución de la embarcación pesquera no siniestrada JOSE RAMOS II con matrícula PL-2254-CM y 90.53 m³ de capacidad de bodega, para la extracción del recurso Anchoveta con destino al consumo humano indirecto. _x000a_Artículo 2.- La autorización de incremento de flota a que se refiere el artículo 1 de la presente Resolución Directoral, queda condicionada al cumplimiento de las sanciones administrativas referidas en el numeral 10.1 del considerando 10 de la presente resolución, vinculadas a la embarcación que será sustituida JOSE RAMOS II con matrícula PL-2254-CM. _x000a_Artículo 3- Incluir la autorización de incremento de flota a que se refiere el artículo 1 de la presente Resolución Directoral, en el Anexo VI de la Resolución Ministerial Nº 347-2011-PRODUCE. _x000a_Artículo 4.- La embarcación pesquera no siniestrada JOSE RAMOS II con matrícula PL-2254-CM, podrá seguir operando hasta que la nueva embarcación materia de la presente autorización, ejecute el incremento de flota y solicite la obtención del permiso de pesca. Asimismo, la empresa JOSE LOLO SOCIEDAD ANONIMA CERRADA, deberá acreditar la certificación expresa que prueba la destrucción o desguace de la mencionada embarcación pesquera, emitida por la autoridad marítima, como requisito previo para el otorgamiento del permiso de pesca a la nueva embarcación pesquera; en concordancia con lo dispuesto en el artículo 9 del Reglamento de la Ley Nº 26920. _x000a_Artículo 5.- La vigencia de la autorización de incremento de flota a que se refiere el artículo 1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a empresa JOSE LOLO SOCIEDAD ANONIMA CERRADA, no acredita la ejecución total dentro del plazo otorgado, o de su ampliatoria, o esta ejecución es distinta a los términos aprobados, incurre en causal de caducidad de la autorización de incremento de flota, de conformidad con lo dispuesto en el subnumeral 37.1.6 del numeral 37.1 del referido artículo._x000a_Artículo 6.- La empresa JOSE LOLO SOCIEDAD ANONIMA CERRADA podrá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_x000a_Artículo 7.- El permiso de pesca para operar la nueva embarcación pesquera deberá solicitarse dentro del plazo de un (1) año contado a partir de la acreditación del término de la construcción de dicha embarcación, de conformidad con lo dispuesto en el numeral 28-A.3 del artículo 28-A del Reglamento de la Ley General de Pesca, incorporado por el artículo 3 del Decreto Supremo N° 004-2020-PRODUCE. _x000a_Artículo 8 -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2"/>
    <m/>
    <x v="0"/>
    <m/>
    <s v="condicionada al cumplimiento de las sanciones administrativas"/>
    <s v="00001029-2024-PRODUCE/DGPCHDI"/>
    <m/>
    <s v="X"/>
    <m/>
    <m/>
    <m/>
    <m/>
    <m/>
    <m/>
    <m/>
    <m/>
    <m/>
    <m/>
    <m/>
    <m/>
    <m/>
    <m/>
    <s v="00000080-2024-PRODUCE/DGPCHDI"/>
    <d v="2024-01-31T00:00:00"/>
  </r>
  <r>
    <n v="80"/>
    <s v="00080-2024-PRODUCE/DGPCHDI"/>
    <s v="00001158-2024"/>
    <m/>
    <s v="FEBRERO"/>
    <d v="2024-02-01T00:00:00"/>
    <d v="2024-02-01T00:00:00"/>
    <s v="-"/>
    <s v="NO ES TUPA"/>
    <m/>
    <s v="DOÑA LUCIA"/>
    <s v="49357-18-A"/>
    <s v="BONITO DEL NORTE CORP"/>
    <s v="Artículo 1.- Rectificar el error material contenido en el numeral 4.1 del considerando 4 de la Resolución Directoral N° 00071-2024-PRODUCE/DGPCHDI de fecha 30 de enero del 2024, conforme al siguiente detalle:_x000a_Artículo 2.- Remitir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s v="ATUN"/>
    <s v="buque de la CIAT"/>
    <x v="5"/>
    <m/>
    <x v="1"/>
    <m/>
    <m/>
    <s v="00001062-2024-PRODUCE/DGPCHDI"/>
    <m/>
    <s v="X"/>
    <m/>
    <m/>
    <m/>
    <m/>
    <m/>
    <m/>
    <m/>
    <m/>
    <m/>
    <m/>
    <m/>
    <m/>
    <m/>
    <m/>
    <s v="00000081-2024-PRODUCE/DGPCHDI"/>
    <d v="2024-02-01T00:00:00"/>
  </r>
  <r>
    <n v="81"/>
    <s v="00081-2024-PRODUCE/DGPCHDI"/>
    <s v="00003134-2024"/>
    <m/>
    <s v="FEBRERO"/>
    <d v="2024-02-01T00:00:00"/>
    <d v="2024-02-01T00:00:00"/>
    <m/>
    <s v="NO"/>
    <m/>
    <s v=""/>
    <s v=""/>
    <s v=""/>
    <s v="Artículo 1.– SUSPENDER por única vez, los efectos de la Resolución Directoral N° 325- 2008-PRODUCE/DGEPP modificada por Resolución Directoral N° 144-2013-PRODUCE/DGCHI, otorgada a la empresa PESQUERA DIAMANTE S.A., para la operación de la planta de procesamiento de productos hidrobiológicos para la producción de harina de pescado de alto contenido proteínico con una capacidad instalada de 178 t/h de procesamiento de materia prima, en su establecimiento industrial pesquero, ubicado en la Carretera Pisco-Paracas 15.5, distrito de Paracas, provincia de Pisco, departamento de Ica. _x000a_Artículo 2. – La suspensión temporal referida en el artículo 1 de la presente resolución directoral, es de dos (2) años, contados a partir del día siguiente de la notificación de la presente resolución. _x000a_Artículo 3. – La empresa PESQUERA DIAMANTE S.A., de conformidad con el artículo 53 del Reglamento de la Ley General de Pesca, podrá solicitar su reincorporación a la actividad de procesamiento antes del periodo señalado en el artículo 2 de la presente resolución. _x000a_Artículo 4. – Remitir copia de la presente Resolución Directoral a la Dirección General de Asuntos Ambientales Pesqueros y Acuícolas, Dirección General de Supervisión, Fiscalización y Sanción, al Organismo Nacional de Sanidad Pesquera - SANIPES del Ministerio de la Producción y al Organismo de Evaluación y Fiscalización Ambiental - OEFA y disponer su publicación en el Portal Institucional del Ministerio de la Producción: www.produce.gob.pe."/>
    <s v="DPCHDI"/>
    <m/>
    <m/>
    <m/>
    <x v="13"/>
    <s v="SUSPENSION DE LICIENCIA"/>
    <x v="1"/>
    <m/>
    <m/>
    <s v="00001063-2024-PRODUCE/DGPCHDI"/>
    <m/>
    <m/>
    <m/>
    <s v="X"/>
    <m/>
    <s v="X"/>
    <m/>
    <m/>
    <m/>
    <m/>
    <m/>
    <m/>
    <m/>
    <m/>
    <m/>
    <m/>
    <s v="00000082-2024-PRODUCE/DGPCHDI"/>
    <d v="2024-02-01T00:00:00"/>
  </r>
  <r>
    <n v="82"/>
    <s v="00082-2024-PRODUCE/DGPCHDI"/>
    <s v="00082129-2022"/>
    <m/>
    <s v="FEBRERO"/>
    <d v="2024-02-01T00:00:00"/>
    <d v="2024-02-01T00:00:00"/>
    <s v="-"/>
    <s v="NO ES TUPA"/>
    <n v="17720"/>
    <s v="DON GREGORIO"/>
    <s v="PT-17720-CM"/>
    <s v="ECHE PANTA JOSE ROBERTO ;GLADYS ECHE PANTA ;PANTA ALVAREZ ELOY"/>
    <s v="Artículo 1.- En estricto cumplimiento de la Resolución N° 01 de fecha 15 de enero del 2024, integrada por Resolución N° 02 de fecha 19 de enero del 204, emitida por el Juzgado Civil de Lurín, en el marco de la Acción de Amparo con Exp. Nro. 00005-2024-16-3003-JR-CI-01, corresponde suspender los efectos de la Resolución N° 00828- 2023-PRODUCE/DGPCHDI de fecha 15 de diciembre de 2023, con la que se otorgó permiso de pesca a favor de los señores JOSE ROBERTO ECHE PANTA, ELOY PANTA ÁLVAREZ y GLADYS ECHE PANTA para operar la embarcación pesquera DON GREGORIO con matrícula PT-67299-PM, de 86.50 m³ de capacidad de bodega, para la extracción del recurso Anchoveta con destino al consumo humano indirecto y retrotraer la situación jurídica al momento previo al de su emisión. _x000a_Artículo 2.- Lo dispuesto en el artículo 1 de la presente resolución directoral se encuentra condicionado a la vigencia del mandato cautelar contenido en la Resolución N° 01 de fecha 15 de enero del 2024, integrada por Resolución N° 02 de fecha 19 de enero del 204, emitida por el Juzgado Civil de Lurín, en el marco de la Acción de Amparo con Exp. Nro. 00005-2024-16-3003-JR-CI-01 [cuaderno cautelar]. _x000a_Artículo 3.- Notificar a los señores JOSÉ ROBERTO ECHE PANTA, ELOY PANTA ÁLVAREZ y GLADYS ECHE PANTA, y a la empresa SERVICIOS CONSTRUCTIVOS CAPURRO Y GONZALES S.A.C. _x000a_Artículo 4.- Remitir la presente resolución, al Despacho Viceministerial de Pesca y Acuicultura, a la Procuraduría Pública del Ministerio de la Produc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I"/>
    <m/>
    <m/>
    <x v="2"/>
    <s v="JUDICIAL"/>
    <x v="0"/>
    <m/>
    <m/>
    <s v="_x0009__x000a_00001064-2024-PRODUCE/DGPCHDI"/>
    <m/>
    <s v="X"/>
    <m/>
    <m/>
    <m/>
    <m/>
    <m/>
    <m/>
    <m/>
    <m/>
    <m/>
    <m/>
    <m/>
    <m/>
    <m/>
    <m/>
    <s v="00000083-2024-PRODUCE/DGPCHDI"/>
    <d v="2024-02-01T00:00:00"/>
  </r>
  <r>
    <n v="83"/>
    <s v="00083-2024-PRODUCE/DGPCHDI"/>
    <s v="00083155-2023"/>
    <m/>
    <s v="FEBRERO"/>
    <d v="2024-02-01T00:00:00"/>
    <d v="2024-02-01T00:00:00"/>
    <m/>
    <s v="NO"/>
    <m/>
    <s v=""/>
    <s v=""/>
    <s v=""/>
    <s v="Artículo 1.- Otorgar a la empresa PAN AMERICAN SILVER HUARON S.A., autorización para realizar las actividades de colecta de recursos hidrobiológicos conforme al plan de trabajo denominado: Línea Base Hidrobiológica para la Declaración de Impacto Ambiental del Proyecto de Exploración Minera de la &quot;Unidad Minera Huarón”, en atención a la solicitud presentada con escrito de registro N° 00083155-2023, por el periodo de seis (6) meses contados a partir de la notificación de la presente Resolución Directoral. El referido plan comprende las circunscripciones territoriales detalladas en anexo que forma parte integrante de la presente Resolución Directoral. _x000a_Artículo 2.- La empresa PAN AMERICAN SILVER HUARON S.A. es responsable de aplicar las medidas de seguridad y eliminación de impactos que se puedan producir por las actividades propias del plan de trabajo. _x000a_Artículo 3.- En la ejecución del plan de trabajo, la empresa PAN AMERICAN SILVER HUARON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1065-2024-PRODUCE/DGPCHDI"/>
    <m/>
    <m/>
    <s v="X"/>
    <m/>
    <m/>
    <m/>
    <m/>
    <m/>
    <m/>
    <m/>
    <m/>
    <m/>
    <m/>
    <m/>
    <m/>
    <m/>
    <s v="00000084-2024-PRODUCE/DGPCHDI"/>
    <d v="2024-02-02T00:00:00"/>
  </r>
  <r>
    <n v="84"/>
    <s v="00084-2024-PRODUCE/DGPCHDI"/>
    <s v="00061177-2023"/>
    <m/>
    <s v="FEBRERO"/>
    <d v="2024-02-01T00:00:00"/>
    <d v="2024-02-01T00:00:00"/>
    <m/>
    <s v="NO"/>
    <m/>
    <s v=""/>
    <s v=""/>
    <s v=""/>
    <s v="Artículo 1.- Otorgar a la empresa CULTINOR S.A.C., autorización para realizar las actividades de colecta de recursos hidrobiológicos conforme al plan de trabajo denominado: “Línea Base Hidrobiológica para el Estudio de Impacto Ambiental Detallado del Proyecto de Explotación Katy”, en atención a la solicitud presentada con escrito de registro N° 00061177-2023, reformulado a través del escrito adjunto de registro N° 00061177-2023-1, por el periodo de doce (12) meses contados a partir de la notificación de la presente Resolución Directoral. El referido plan comprende las circunscripciones territoriales detalladas en anexo que forma parte integrante de la presente Resolución Directoral. _x000a_Artículo 2.- La empresa CULTINOR S.A.C. es responsable de aplicar las medidas de seguridad y eliminación de impactos que se puedan producir por las actividades propias del plan de trabajo. _x000a_Artículo 3.- En la ejecución del plan de trabajo, la empresa CULTINOR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1066-2024-PRODUCE/DGPCHDI"/>
    <m/>
    <m/>
    <s v="X"/>
    <m/>
    <m/>
    <m/>
    <m/>
    <m/>
    <m/>
    <m/>
    <m/>
    <m/>
    <m/>
    <m/>
    <m/>
    <m/>
    <s v="00000085-2024-PRODUCE/DGPCHDI"/>
    <d v="2024-02-02T00:00:00"/>
  </r>
  <r>
    <n v="85"/>
    <s v="00085-2024-PRODUCE/DGPCHDI"/>
    <s v="00080194-2023"/>
    <m/>
    <s v="FEBRERO"/>
    <d v="2024-02-01T00:00:00"/>
    <d v="2024-02-01T00:00:00"/>
    <m/>
    <s v="NO"/>
    <m/>
    <s v=""/>
    <s v=""/>
    <s v=""/>
    <s v="Artículo 1.- Otorgar a la empresa ANGLO AMERICAN QUELLAVECO S.A., autorización para realizar las actividades de colecta de recursos hidrobiológicos conforme al plan de trabajo denominado: “Monitoreo de Biodiversidad en el Proyecto: “Monitoreo Biológico de la Operación Quellaveco - Periodo 2023-2026”, en atención a la solicitud presentada con escrito de registro N° 00080194-2023, por el periodo de treinta y seis (36) meses contados a partir de la notificación de la presente Resolución Directoral. El referido plan comprende las circunscripciones territoriales detalladas en anexo que forma parte integrante de la presente Resolución Directoral. _x000a_Artículo 2.- La empresa ANGLO AMERICAN QUELLAVECO S.A. es responsable de aplicar las medidas de seguridad y eliminación de impactos que se puedan producir por las actividades propias del plan de trabajo. _x000a_Artículo 3.- En la ejecución del plan de trabajo, la empresa ANGLO AMERICAN QUELLAVECO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_x0009__x000a_00001067-2024-PRODUCE/DGPCHDI"/>
    <m/>
    <m/>
    <s v="X"/>
    <m/>
    <m/>
    <m/>
    <m/>
    <m/>
    <m/>
    <m/>
    <m/>
    <m/>
    <m/>
    <m/>
    <m/>
    <m/>
    <s v="00000086-2024-PRODUCE/DGPCHDI"/>
    <d v="2024-02-02T00:00:00"/>
  </r>
  <r>
    <n v="86"/>
    <s v="00086-2024-PRODUCE/DGPCHDI"/>
    <s v="00001892-2024"/>
    <m/>
    <s v="FEBRERO"/>
    <d v="2024-02-01T00:00:00"/>
    <d v="2024-02-01T00:00:00"/>
    <m/>
    <s v="NO"/>
    <n v="17603"/>
    <s v="AUREA KARINA"/>
    <s v="PL-17603-CM"/>
    <s v="CHAFLOQUE PALMA JESSICA KARINA"/>
    <s v="Artículo 1.- Declarar que la solicitud de ampliación del plazo para la ejecución de la autorización de incremento de flota dispuesta mediante Resolución Directoral Nº 00693-2022-PRODUCE/DGPCHDI de fecha 22 de noviembre de 2022, a favor de la administrada JESSICA KARINA CHAFLOQUE PALMA, para la construcción de una nueva embarcación de 34.58 m³ de capacidad de bodega, vía sustitución de la embarcación pesquera no siniestrada AUREA KARINA con matrícula PL-17603-CM y 34.58 m³ de capacidad de bodega, para la extracción de los recursos Anchoveta y Sardina con destino al consumo humano indirecto; solicitada mediante el escrito con registro Nº 00001892-2024, ha sido aprobada automáticamente a la fecha de presentación de dicha solicitud, esto es, el 10 de noviembre de 2023, en concordancia con el artículo 33 del TUO de la Ley Nº 27444. _x000a_Artículo 2.- La ampliación del plazo de la autorización de incremento de flota a que se refiere el artículo 1 de la presente resolución, es por un (1) año improrrogable, adicional al plazo otorgado a través de la Resolución Directoral Nº 00693-2022-PRODUCE/DGPCHDI, esto es, hasta el 22 de mayo de 2025. Si la administrada JESSICA KARINA CHAFLOQUE PALMA, no acredita la ejecución total dentro del plazo otorgado, o esta ejecución es distinta a los términos aprobados, incurre en causal de caducidad de la autorización de incremento de flota, de conformidad con lo dispuesto en el subnumeral 37.1.6 del numeral 37.1 del artículo 37 del Reglamento de la Ley General de Pesca, aprobado por Decreto Supremo N° 012-2001-PE, incorporado por el artículo 3 del Decreto Supremo N° 004-2020-PRODUCE. _x000a_Artículo 3.- Incluir la prórroga del plazo de autorización de incremento de flota a que se refiere el artículo 1 de la presente resolución, en el Anexo VI de la Resolución Ministerial Nº 347-2011-PRODUCE. _x000a_Artículo 4.- La embarcación pesquera no siniestrada referida en el artículo 1, podrá operar hasta que la nueva embarcación a construir, se encuentre en condiciones de efectuar faenas de pesca, en cuyo caso, deberá procederse conforme a lo establecido en el numeral 12.5 del artículo 12 del Reglamento de la Ley General de Pesca. _x000a_Artículo 5.- El permiso de pesca deberá solicitarse dentro del plazo de un (1) año contado a partir de la acreditación del término de construcción de la embarcación pesquera, de conformidad con lo dispuesto en el numeral 28-A.3 del artículo 28-A del Reglamento de la Ley General de Pesca, incorporado por el artículo 3 del Decreto Supremo N° 004-2020-PRODUCE.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I"/>
    <s v="ANCHOVETA Y SARDINA"/>
    <m/>
    <x v="11"/>
    <m/>
    <x v="0"/>
    <m/>
    <m/>
    <s v="00001068-2024-PRODUCE/DGPCHDI"/>
    <m/>
    <s v="X"/>
    <m/>
    <m/>
    <m/>
    <m/>
    <m/>
    <m/>
    <m/>
    <m/>
    <m/>
    <m/>
    <m/>
    <m/>
    <m/>
    <m/>
    <s v="00000087-2024-PRODUCE/DGPCHDI"/>
    <d v="2024-02-02T00:00:00"/>
  </r>
  <r>
    <n v="87"/>
    <s v="00087-2024-PRODUCE/DGPCHDI"/>
    <s v="00093941-2023"/>
    <m/>
    <s v="FEBRERO"/>
    <d v="2024-02-01T00:00:00"/>
    <d v="2024-02-01T00:00:00"/>
    <s v="-"/>
    <s v="NO ES TUPA"/>
    <n v="17720"/>
    <s v="DON GREGORIO"/>
    <s v="PT-17720-CM"/>
    <s v="ECHE PANTA JOSE ROBERTO ;GLADYS ECHE PANTA ;PANTA ALVAREZ ELOY"/>
    <s v="Artículo 1.- SUSPENSIÓN del procedimiento del recurso de reconsideración presentado contra Resolución Directoral N° 00828-2023-PRODUCE/DGPCHDI, presentada con escrito de registro 00093941-2023, hasta que se resuelva el recurso de apelación contra la Resolución de Capitanía RC N° 009-2023/MGP/DGCG/PT-M y se logre dilucidar la existencia o desguace de la embarcación pesquera DON GREGORIO con matrícula PT-17720-PM. _x000a_Artículo 2- SUSPENSIÓN del procedimiento del recurso de reconsideración presentado contra Resolución Directoral N° 006-2024-PRODUCE/DGPCHDI, presentada con escrito de registro 00001042-2024, hasta que se resuelva el recurso de apelación contra la Resolución de Capitanía RC N° 009-2023/MGP/DGCG/PT-M y se logre dilucidar la existencia o desguace de la embarcación pesquera DON GREGORIO con matrícula PT-17720-PM _x000a_Artículo 3.- Notificar a los señores JOSÉ ROBERTO ECHE PANTA, ELOY PANTA ÁLVAREZ y GLADYS ECHE PANTA, y a la empresa SERVICIOS CONSTRUCTIVOS CAPURRO Y GONZALES S.A.C. _x000a_Artículo 4.- Remitir la presente resolución, al Despacho Viceministerial de Pesca y Acuicultura, a la Procuraduría Pública del Ministerio de la Produc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2"/>
    <s v="RECURSO DE RECONSIDERANCION"/>
    <x v="1"/>
    <m/>
    <s v="SUSPENSIÓN del procedimiento del recurso de reconsideración"/>
    <s v="_x0009__x000a_00001069-2024-PRODUCE/DGPCHDI"/>
    <m/>
    <s v="X"/>
    <m/>
    <m/>
    <m/>
    <m/>
    <m/>
    <m/>
    <m/>
    <m/>
    <m/>
    <m/>
    <m/>
    <m/>
    <m/>
    <m/>
    <s v="00000088-2024-PRODUCE/DGPCHDI"/>
    <d v="2024-02-02T00:00:00"/>
  </r>
  <r>
    <n v="88"/>
    <s v="00088-2024-PRODUCE/DGPCHDI"/>
    <s v="00090584-2023"/>
    <m/>
    <s v="FEBRERO"/>
    <d v="2024-02-01T00:00:00"/>
    <d v="2024-02-01T00:00:00"/>
    <m/>
    <s v="NO"/>
    <m/>
    <s v=""/>
    <s v=""/>
    <s v=""/>
    <s v="Artículo 1.- Otorgar a la empresa MINSUR S.A, autorización para realizar las actividades de colecta de recursos hidrobiológicos conforme al plan de trabajo denominado: MONITOREO HIDROBIOLÓGICO DE LA DECLARACIÓN DE IMPACTO AMBIENTAL (DIA – CATEGORÍA I) DEL PROYECTO DE EXPLORACIÓN MINERA “SUMAC WAYRA”, en atención a la solicitud presentada con escrito de registro N° 00090584-2023, por el periodo de veinticuatro (24) meses contados a partir de la notificación de la presente Resolución Directoral. El referido plan comprende las siguientes circunscripciones territoriales:_x000a_Artículo 2.- La empresa MINSUR S.A es responsable de aplicar las medidas de seguridad y eliminación de impactos que se puedan producir por las actividades propias del plan de trabajo. _x000a_Artículo 3.- En la ejecución del plan de trabajo, la empresa MINSUR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1070-2024-PRODUCE/DGPCHDI"/>
    <m/>
    <m/>
    <s v="X"/>
    <m/>
    <m/>
    <m/>
    <m/>
    <m/>
    <m/>
    <m/>
    <m/>
    <m/>
    <m/>
    <m/>
    <m/>
    <m/>
    <s v="00000089-2024-PRODUCE/DGPCHDI"/>
    <d v="2024-02-02T00:00:00"/>
  </r>
  <r>
    <n v="89"/>
    <s v="00089-2024-PRODUCE/DGPCHDI"/>
    <s v="00079347-2023"/>
    <m/>
    <s v="FEBRERO"/>
    <d v="2024-02-01T00:00:00"/>
    <d v="2024-02-01T00:00:00"/>
    <m/>
    <s v="NO"/>
    <m/>
    <s v=""/>
    <s v=""/>
    <s v=""/>
    <s v="Artículo 1.- Aceptar el desistimiento presentado por la empresa ENEL GENERACIÓN PERÚ S.A.A. a través del escrito con registro N° 00001789-2024, al procedimiento de autorización de actividades de colecta de recursos hidrobiológicos para el levantamiento de línea de base de estudios ambientales e instrumentos de gestión ambiental complementarios; iniciado con escrito de registro N° 00079347-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1"/>
    <m/>
    <s v="ACEPTAR DESISTIMIENTO"/>
    <s v="00001071-2024-PRODUCE/DGPCHDI"/>
    <m/>
    <m/>
    <s v="X"/>
    <m/>
    <m/>
    <m/>
    <m/>
    <m/>
    <m/>
    <m/>
    <m/>
    <m/>
    <m/>
    <m/>
    <m/>
    <m/>
    <s v="00000090-2024-PRODUCE/DGPCHDI"/>
    <d v="2024-02-02T00:00:00"/>
  </r>
  <r>
    <n v="90"/>
    <s v="00090-2024-PRODUCE/DGPCHDI"/>
    <s v="00058563-2023"/>
    <m/>
    <s v="FEBRERO"/>
    <d v="2024-02-01T00:00:00"/>
    <d v="2024-02-01T00:00:00"/>
    <m/>
    <s v="NO"/>
    <m/>
    <s v=""/>
    <s v=""/>
    <s v=""/>
    <s v="Artículo 1.- Otorgar a la empresa ENEL GENERACIÓN PERÚ S.A.A., autorización para realizar las actividades de colecta de recursos hidrobiológicos conforme al plan de trabajo denominado: Levantamiento Complementario para la Línea Base del Plan Ambiental Detallado del proyecto “Central Hidroeléctrica Callahuanca”, en atención a la solicitud presentada con escrito de registro N° 00058563-2023, reformulado a través del escrito de registro N° 00078643-2023, por el periodo de doce (12) meses contados a partir de la notificación de la presente Resolución Directoral. El referido plan comprende las siguientes circunscripciones territoriales:_x000a_Artículo 2.- La empresa ENEL GENERACIÓN PERÚ S.A.A. es responsable de aplicar las medidas de seguridad y eliminación de impactos que se puedan producir por las actividades propias del plan de trabajo. _x000a_Artículo 3.- En la ejecución del plan de trabajo, la empresa ENEL GENERACIÓN PERÚ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_x0009__x000a_00001072-2024-PRODUCE/DGPCHDI"/>
    <m/>
    <m/>
    <s v="X"/>
    <m/>
    <m/>
    <m/>
    <m/>
    <m/>
    <m/>
    <m/>
    <m/>
    <m/>
    <m/>
    <m/>
    <m/>
    <m/>
    <s v="00000091-2024-PRODUCE/DGPCHDI"/>
    <d v="2024-02-02T00:00:00"/>
  </r>
  <r>
    <n v="91"/>
    <s v="00091-2024-PRODUCE/DGPCHDI"/>
    <s v="00086708-2023"/>
    <m/>
    <s v="FEBRERO"/>
    <d v="2024-02-01T00:00:00"/>
    <d v="2024-02-01T00:00:00"/>
    <m/>
    <s v="NO"/>
    <m/>
    <s v=""/>
    <s v=""/>
    <s v=""/>
    <s v="Artículo 1.- Aceptar el desistimiento presentado por el CONSORCIO TRANSMANTARO S.A. a través del escrito con registro N° 00000828-2024, al procedimiento de autorización de actividades de colecta de recursos hidrobiológicos para el levantamiento de línea de base de estudios ambientales e instrumentos de gestión ambiental complementarios; iniciado con escrito de registro N° 00086708-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1"/>
    <m/>
    <s v="ACEPTAR DESISTIMIENTO"/>
    <s v="00001073-2024-PRODUCE/DGPCHDI"/>
    <m/>
    <m/>
    <s v="X"/>
    <m/>
    <m/>
    <m/>
    <m/>
    <m/>
    <m/>
    <m/>
    <m/>
    <m/>
    <m/>
    <m/>
    <m/>
    <m/>
    <s v="00000092-2024-PRODUCE/DGPCHDI"/>
    <d v="2024-02-02T00:00:00"/>
  </r>
  <r>
    <n v="92"/>
    <s v="00092-2024-PRODUCE/DGPCHDI"/>
    <s v="00092117-2023"/>
    <m/>
    <s v="FEBRERO"/>
    <d v="2024-02-01T00:00:00"/>
    <d v="2024-02-01T00:00:00"/>
    <m/>
    <s v="NO"/>
    <m/>
    <s v=""/>
    <s v=""/>
    <s v=""/>
    <s v="Artículo 1.- Otorgar a la empresa CHINANGO S.A.C., autorización para realizar las actividades de colecta de recursos hidrobiológicos conforme al plan de trabajo denominado: Levantamiento Complementario para la Línea Base del Plan Ambiental Detallado del proyecto “Central Hidroeléctrica Chimay”, en atención a la solicitud presentada con escrito de registro N° 00092117-2023, por el periodo de doce (12) meses contados a partir de la notificación de la presente Resolución Directoral. El referido plan comprende la siguiente circunscripción territorial:_x000a_Artículo 2.- La empresa CHINANGO S.A.C. es responsable de aplicar las medidas de seguridad y eliminación de impactos que se puedan producir por las actividades propias del plan de trabajo. _x000a_Artículo 3.- En la ejecución del plan de trabajo, la empresa CHINANGO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
    <s v="DECHDI"/>
    <m/>
    <m/>
    <m/>
    <x v="6"/>
    <m/>
    <x v="0"/>
    <m/>
    <m/>
    <s v="00001074-2024-PRODUCE/DGPCHDI"/>
    <m/>
    <m/>
    <s v="X"/>
    <m/>
    <m/>
    <m/>
    <m/>
    <m/>
    <m/>
    <m/>
    <m/>
    <m/>
    <m/>
    <m/>
    <m/>
    <m/>
    <s v="00000093-2024-PRODUCE/DGPCHDI"/>
    <d v="2024-02-02T00:00:00"/>
  </r>
  <r>
    <n v="93"/>
    <s v="00093-2024-PRODUCE/DGPCHDI"/>
    <s v="00019983-2023"/>
    <d v="2023-03-27T00:00:00"/>
    <s v="FEBRERO"/>
    <d v="2024-02-02T00:00:00"/>
    <d v="2024-02-02T00:00:00"/>
    <d v="2023-04-19T00:00:00"/>
    <s v="NO"/>
    <n v="17720"/>
    <s v="DON GREGORIO"/>
    <s v="PT-17720-CM"/>
    <s v="ECHE PANTA JOSE ROBERTO ;GLADYS ECHE PANTA ;PANTA ALVAREZ ELOY"/>
    <s v="Artículo 1.- SUSPENSIÓN del procedimiento iniciado con el registro N° 00019983-2023 por la empresa SERVICIOS CONSTRUCTIVOS Y GONZALES S.A.C., para la aprobación del cambio de titular del permiso de pesca para operar la embarcación pesquera DON GREGORIO con matrícula PT-17720-PM y 86.50 m3 , hasta que se resuelva el recurso de apelación contra la Resolución de Capitanía RC N° 009-2023/MGP/DGCG/PT-M y se logre dilucidar la existencia o desguace de la embarcación pesquera DON GREGORIO con matrícula PT-17720-PM.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s v="DECHDI"/>
    <m/>
    <m/>
    <m/>
    <x v="0"/>
    <s v="SUSPENDER TEMPORALMENTE EL PROCEDIMIENTO"/>
    <x v="1"/>
    <s v=" - "/>
    <m/>
    <s v="00001075-2024-PRODUCE/DGPCHDI"/>
    <m/>
    <s v="X"/>
    <m/>
    <m/>
    <m/>
    <m/>
    <m/>
    <m/>
    <m/>
    <m/>
    <m/>
    <m/>
    <m/>
    <m/>
    <m/>
    <m/>
    <s v="00000094-2024-PRODUCE/DGPCHDI"/>
    <d v="2024-02-02T00:00:00"/>
  </r>
  <r>
    <n v="94"/>
    <s v="00094-2024-PRODUCE/DGPCHDI"/>
    <s v="00092038-2023"/>
    <d v="2023-12-14T00:00:00"/>
    <s v="FEBRERO"/>
    <d v="2024-02-02T00:00:00"/>
    <d v="2024-02-02T00:00:00"/>
    <d v="2024-01-12T00:00:00"/>
    <s v="NO"/>
    <n v="6337"/>
    <s v="OLLEROS"/>
    <s v="CO-6337-PM"/>
    <s v="PESQUERA CASABLANCA S.A.C."/>
    <s v="Artículo 1.- Aprobar a favor de la empresa PESQUERA MALLORQUINA S.A.C., el cambio de titular del permiso de pesca para operar la embarcación pesquera OLLEROS con matrícula CO-6337- PM y 199.82 m3 de capacidad de bodega, para la extracción de los recursos Anchoveta y Sardin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OLLEROS con matrícula CO-6337-PM y 199.82 m3 de capacidad de bodega, deberán cumplir las disposiciones normativas vigentes en lo correspondiente al desarrollo de las actividades pesqueras previas a su procesamiento. _x000a_Artículo 3.- Dejar sin efecto la titularidad del permiso de pesca otorgada a favor de la empresa PESQUERA CASABLANCA S.A.C., a través de la Resolución Directoral N° 049-2001-PE/DNEPP, para operar la embarcación pesquera OLLEROS con matrícula CO-6337-PM. _x000a_Artículo 4.- Excluir a la empresa PESQUERA CASABLANCA S.A.C., de los listados a que se refiere el artículo 14 del Reglamento de la Ley General de Pesca; y, el Anexo II de la Resolución Ministerial Nº 347-2011-PRODUCE, a fin de incluir en su lugar a la empresa PESQUERA MALLORQUINA S.A.C., como titular del permiso de pesca para operar la embarcación pesquera OLLEROS con matrícula CO-6337-PM. _x000a_Artículo 5.- En mérito al cambio de titularidad a que se refiere el artículo 1 de la presente resolución directoral, la empresa PESQUERA MALLORQUINA S.A.C., deberán tener en consideración lo dispuesto por la Resolución Ministerial Nº 781-97-PE y el Decreto Supremo Nº 001-2002-PRODUCE, respecto al recurso Sardina con destino al consumo humano indirecto, comprendido en el permiso de pesca para operar la embarcación pesquera OLLEROS con matrícula CO-6337-PM.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I"/>
    <s v="ANCHOVETA Y SARDINA"/>
    <m/>
    <x v="0"/>
    <m/>
    <x v="0"/>
    <s v=" - "/>
    <m/>
    <s v="00001076-2024-PRODUCE/DGPCHDI"/>
    <m/>
    <s v="X"/>
    <m/>
    <m/>
    <m/>
    <m/>
    <m/>
    <m/>
    <m/>
    <m/>
    <m/>
    <m/>
    <m/>
    <m/>
    <m/>
    <m/>
    <s v="00000095-2024-PRODUCE/DGPCHDI"/>
    <d v="2024-02-02T00:00:00"/>
  </r>
  <r>
    <n v="95"/>
    <s v="00095-2024-PRODUCE/DGPCHDI"/>
    <s v="00003061-2024"/>
    <d v="2024-01-15T00:00:00"/>
    <s v="FEBRERO"/>
    <d v="2024-02-02T00:00:00"/>
    <d v="2024-02-02T00:00:00"/>
    <d v="2024-02-07T00:00:00"/>
    <s v="SI"/>
    <n v="6384"/>
    <s v="ROSA MARIA 5"/>
    <s v="PL-6384-CM"/>
    <s v="GRUPO EMPRESARIAL PESQUERO SANTISTEBAN S.A.C."/>
    <s v="Artículo 1.- Aprobar a favor de la empresa PESQUERA AUGUSTO Y MARIA S.A.C. el cambio de titular del permiso de pesca para operar la embarcación pesquera ROSA MARIA 5 con matrícula PL-06384-CM y 36.93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ROSA MARIA 5 con matrícula PL-06384-CM y 36.93 m3 de capacidad de bodega, deberán cumplir las disposiciones normativas vigentes en lo correspondiente al desarrollo de las actividades pesqueras previas a su procesamiento. _x000a_Artículo 3.- El cambio de titular del permiso de pesca aprobado en el artículo 1 de la presente resolución, se encontrará vigente hasta el término de la segunda temporada de pesca 2024-II Zona NorteCentro, por lo que quedara sin efecto al término de la última temporada de pesca del año 2024 aprobado por la autoridad competente, conforme se ha señalado en el considerando 6 de la presente resolución, el cambio de titular antes referido quedará sin efecto; y la titularidad del permiso de pesca para operar la embarcación pesquera ROSA MARIA 5 con matrícula PL-06384-CM y 36.93 m³de capacidad de bodega, volverá a los señores CARLOS ALBERTO SANTISTEBAN OLIVOS y MIGUEL ANGEL SANTISTEBAN OLIVOS. _x000a_Artículo 4.- Dejar sin efecto la titularidad del permiso de pesca otorgada a favor de los señores CARLOS ALBERTO SANTISTEBAN OLIVOS y MIGUEL ANGEL SANTISTEBAN OLIVOS, a través de la Resolución Directoral N° 00441-2022-PRODUCE/DGPCHDI, para operar la embarcación pesquera ROSA MARIA 5 con matrícula PL06384-CM durante la vigencia el cambio de titular del permiso de pesca aprobado en el artículo 1 en concordancia con lo señalado en el artículo 3 de la presente resolución directoral._x000a_Artículo 5.- Excluir a los señores CARLOS ALBERTO SANTISTEBAN OLIVOS y MIGUEL ANGEL SANTISTEBAN OLIVOS de los listados a que se refiere el artículo 14 del Reglamento de la Ley General de Pesca; y, el Anexo II de la Resolución Ministerial Nº 347-2011-PRODUCE, a fin de incluir en su lugar a la empresa PESQUERA AUGUSTO Y MARIA S.A.C., como titular del permiso de pesca para operar la embarcación pesquera ROSA MARIA 5 con matrícula PL-06384-CM.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s v="DECHDI"/>
    <s v="CHI"/>
    <s v="ANCHOVETA"/>
    <m/>
    <x v="0"/>
    <m/>
    <x v="0"/>
    <s v="vigente hasta el término de la segunda temporada de pesca 2024-II Zona NorteCentro"/>
    <m/>
    <s v="00001077-2024-PRODUCE/DGPCHDI"/>
    <m/>
    <s v="X"/>
    <m/>
    <m/>
    <m/>
    <m/>
    <m/>
    <m/>
    <m/>
    <m/>
    <m/>
    <m/>
    <m/>
    <m/>
    <m/>
    <m/>
    <s v="00000096-2024-PRODUCE/DGPCHDI"/>
    <d v="2024-02-02T00:00:00"/>
  </r>
  <r>
    <n v="96"/>
    <s v="00096-2024-PRODUCE/DGPCHDI"/>
    <s v="00006255-2024"/>
    <m/>
    <s v="FEBRERO"/>
    <d v="2024-02-02T00:00:00"/>
    <d v="2024-02-02T00:00:00"/>
    <m/>
    <s v="NO"/>
    <m/>
    <s v="JORGE MARIO "/>
    <s v="P-04-01011"/>
    <s v="PESQUERA TUNAQUICK S."/>
    <s v="Artículo 1.- Otorgar a la empresa PESQUERA TUNAQUICK S.A., representado en el país por el señor Omar Diego Carcovich Jibaja, permiso de pesca para operar la embarcación pesquera de cerco de bandera ecuatoriana denominada JORGE MARIO con matrícula P-04-01011, en la extracción del recurso Atún con destino al consumo humano directo, conforme al siguiente detalle:_x000a_Artículo 2.- La Carta Fianza N° 1091323 [D000-04032371] emitida por el BCP Banco de Crédito del Perú, presentada por la empresa PESQUERA TUNAQUICK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
    <s v="DECHDI"/>
    <s v="CHD"/>
    <s v="ATUN"/>
    <s v="buque de la CIAT"/>
    <x v="1"/>
    <m/>
    <x v="0"/>
    <m/>
    <m/>
    <s v="00001078-2024-PRODUCE/DGPCHDI"/>
    <m/>
    <s v="X"/>
    <s v="X"/>
    <m/>
    <m/>
    <m/>
    <m/>
    <m/>
    <m/>
    <m/>
    <m/>
    <m/>
    <m/>
    <m/>
    <m/>
    <m/>
    <s v="00000097-2024-PRODUCE/DGPCHDI"/>
    <d v="2024-02-02T00:00:00"/>
  </r>
  <r>
    <n v="97"/>
    <s v="00097-2024-PRODUCE/DGPCHDI"/>
    <s v="00093989-2023"/>
    <d v="2023-12-20T00:00:00"/>
    <s v="FEBRERO"/>
    <d v="2024-02-02T00:00:00"/>
    <d v="2024-02-02T00:00:00"/>
    <d v="2024-01-16T00:00:00"/>
    <s v="NO"/>
    <n v="67299"/>
    <s v="DON GREGORIO"/>
    <s v="PT-67299-PM"/>
    <s v="MARIA ESTHER ECHE PANTA y JULIO CESAR RUMICHE PANTA"/>
    <s v="Artículo 1.- SUSPENSIÓN del procedimiento iniciado con registro N° 00093989-2023 por los señores MARIA ESTHER ECHE PANTA y JULIO CESAR RUMICHE PANTA, para la aprobación del cambio de titular del permiso de pesca para operar la embarcación pesquera DON GREGORIO con matrícula PT-67299-PM, de 86.50 m³, mientras se mantenga vigente el mandato cautelar contenido en la Resolución N° 01 de fecha 15 de enero del 2024, integrada por Resolución N° 02 de fecha 19 de enero del 204, emitida por el Juzgado Civil de Lurín, en el marco de la Acción de Amparo con Exp. Nro. 00005- 2024-16-3003-JR-CI-01 [cuaderno cautelar].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s v="DECHDI"/>
    <m/>
    <m/>
    <m/>
    <x v="0"/>
    <s v="SUSPENDER TEMPORALMENTE EL PROCEDIMIENTO"/>
    <x v="1"/>
    <s v=" - "/>
    <m/>
    <s v="00001079-2024-PRODUCE/DGPCHDI"/>
    <m/>
    <s v="X"/>
    <m/>
    <m/>
    <m/>
    <m/>
    <m/>
    <m/>
    <m/>
    <m/>
    <m/>
    <m/>
    <m/>
    <m/>
    <m/>
    <m/>
    <s v="00000098-2024-PRODUCE/DGPCHDI"/>
    <d v="2024-02-02T00:00:00"/>
  </r>
  <r>
    <n v="98"/>
    <s v="00098-2024-PRODUCE/DGPCHDI"/>
    <s v="00066995-2023"/>
    <d v="2023-09-18T00:00:00"/>
    <s v="FEBRERO"/>
    <d v="2024-02-05T00:00:00"/>
    <d v="2024-02-05T00:00:00"/>
    <d v="2023-10-31T00:00:00"/>
    <s v="NO"/>
    <n v="5506"/>
    <s v="SE?R DE LA SOLEDAD"/>
    <s v="PT-5506-BM"/>
    <s v="PESQUERA MI GABRIELA S.A.C."/>
    <s v="Artículo 1.- Acumular los procedimientos administrativos presentados mediante los escritos con registros Nº 00066995-2023 y N° 00085369-2023, iniciados por la empresa PESQUERA MI GABRIELA S.A.C.; de acuerdo con los fundamentos expuestos en la parte considerativa de la presente resolución. _x000a_Artículo 2.- Aprobar a favor de la empresa PESQUERA MI GABRIELA S.A.C.; el cambio de titular del permiso de pesca para operar la embarcación pesquera SEÑOR DE LA SOLEDAD con matrícula PT-5506-BM y 48.19 m3 de capacidad de bodega, para la extracción del recurso Anchoveta con destino al consumo humano indirecto. _x000a_Artículo 3.- Otorgar a favor de la empresa PESQUERA MI GABRIELA S.A.C.; permiso de pesca para operar la embarcación pesquera SEÑOR DE LA SOLEDAD con matrícula PT-69216-PM y 48.19 m3 de capacidad de bodega, para la extracción del recurso Anchoveta con destino al consumo humano indirecto, en virtud de la ejecución de la autorización de incremento de flota otorgada mediante Resolución Directoral Nº 00543-2021-PRODUCE/DGPCHDI ampliada en su plazo de ejecución mediante Resolución Directoral Nº 00752-2022-PRODUCE/DGPCHDI. _x000a_Artículo 4.- En mérito al permiso de pesca a que se refiere el artículo 3 de la presente resolución, la empresa PESQUERA MI GABRIELA S.A.C.; deberá cumplir las disposiciones normativas vigentes en lo correspondiente al desarrollo de las actividades pesqueras previas a su procesamiento. _x000a_Artículo 5.- Asignar el Porcentaje Máximo de Captura por Embarcación – PMCE, a la embarcación pesquera SEÑOR DE LA SOLEDAD con matrícula PT-69216-PM; conforme al siguiente detalle:_x000a_Artículo 6.- Excluir a la ex embarcación SEÑOR DE LA SOLEDAD con matrícula PT-5506-BM del Listado de Asignación de PMCE contenido en la Resolución Directoral Nº 843-2008-PRODUCE/DGEPP; e, incluir en su lugar a la embarcación pesquera SEÑOR DE LA SOLEDAD con matrícula PT-69216-PM, con el PMCE indicado en el artículo 5 de la presente resolución. _x000a_Artículo 7.- Dejar sin efecto la autorización de incremento de flota otorgada por Resolución Directoral Nº 00543-2021-PRODUCE/DGPCHDI ampliada en su plazo mediante Resolución Directoral Nº 00752-2022- PRODUCE/DGPCHDI., al haberse ejecutado dicha autorización. Asimismo, excluir la citada autorización del Anexo VI de la Resolución Ministerial Nº 347-2011-PRODUCE. _x000a_Artículo 8.- Reconocer que la fecha de término de desguace de la ex embarcación SEÑOR DE LA SOLEDAD con matrícula PT-5506-BM es el 18 de octubre del 2023 conforme a lo señalada en el Acta de Constatación de Operaciones de Desguace 2023-PT emitido por la Capitanía del Puerto de Paita. _x000a_Artículo 9.- Cancelar el permiso de pesca correspondiente a la ex embarcación SEÑOR DE LA SOLEDAD con matrícula PT-5506-BM otorgado por Resolución Directoral N° 057-2000-CTAR PIURA/DIREPE-DR y modificatorias; y, en consecuencia, excluir a la citada ex embarcación del Anexo II e incluirla en el Anexo V A) de la Resolución Ministerial Nº 347-2011-PRODUCE. _x000a_Artículo 10.- Incluir el permiso de pesca otorgado mediante la presente resolución, en los listados a que se refiere el artículo 14 del Reglamento de la Ley General de Pesca, comprendidos en el Anexo II de la Resolución Ministerial Nº 347-2011-PRODUCE. _x000a_Artículo 11.-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s v="DECHDI"/>
    <m/>
    <m/>
    <m/>
    <x v="14"/>
    <m/>
    <x v="0"/>
    <m/>
    <m/>
    <s v="00001110-2024-PRODUCE/DGPCHDI"/>
    <m/>
    <s v="X"/>
    <m/>
    <m/>
    <m/>
    <m/>
    <m/>
    <m/>
    <m/>
    <m/>
    <m/>
    <m/>
    <m/>
    <m/>
    <m/>
    <m/>
    <s v="00000100-2024-PRODUCE/DGPCHDI"/>
    <d v="2024-02-05T00:00:00"/>
  </r>
  <r>
    <n v="99"/>
    <s v="00099-2024-PRODUCE/DGPCHDI"/>
    <s v="00091032-2023"/>
    <m/>
    <s v="FEBRERO"/>
    <d v="2024-02-07T00:00:00"/>
    <d v="2024-02-07T00:00:00"/>
    <m/>
    <s v="NO"/>
    <m/>
    <s v=""/>
    <s v=""/>
    <s v=""/>
    <s v="Artículo 1.- Otorgar a la empresa MEJIA C. EXPORT S.A.C. el Certificado pre convención CITES Nº 2357, que en calidad de anexo forma parte de la presente resolución, correspondiente a 1,603.00 kg de “aletas en estado seco” de la especie Prionace glauca (Tiburón azul), incluida en el Anexo II de la de la Convención CITES, para su exportación con destino la República de Singapur, con una vigencia por seis (6) meses. _x000a_Artículo 3.- La empresa MEJIA C. EXPORT S.A.C., debe solicitar oportunamente a la Dirección General de Supervisión, Fiscalización y Sanción (DGSFS – PA), la inspección de verificación de los productos autorizados para su exportación, para lo cual deberán de presentar el Certificado pre convención CITES en original con la firma correspondiente en el ítem Nº 4. _x000a_Artículo 4.-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
    <s v="DECHDI"/>
    <m/>
    <m/>
    <m/>
    <x v="9"/>
    <s v="CERTIFICADO PRE CONVENSION CITES"/>
    <x v="0"/>
    <m/>
    <s v=" CITES No. 2357"/>
    <s v="00001145-2024-PRODUCE/DGPCHDI"/>
    <m/>
    <m/>
    <m/>
    <m/>
    <m/>
    <m/>
    <m/>
    <m/>
    <m/>
    <m/>
    <m/>
    <m/>
    <m/>
    <m/>
    <m/>
    <m/>
    <s v="00000101-2024-PRODUCE/DGPCHDI"/>
    <d v="2024-02-07T00:00:00"/>
  </r>
  <r>
    <n v="100"/>
    <s v="00100-2024-PRODUCE/DGPCHDI"/>
    <s v="00006602-2024"/>
    <m/>
    <s v="FEBRERO"/>
    <d v="2024-02-08T00:00:00"/>
    <d v="2024-02-08T00:00:00"/>
    <s v="-"/>
    <s v="NO ES TUPA"/>
    <m/>
    <s v=""/>
    <s v=""/>
    <s v=""/>
    <s v="Artículo 1.- Autorizar a las embarcaciones pesqueras industriales detalladas en el siguiente cuadro para participar en el “CRUCERO DE EVALUACIÓN HIDROACÚSTICA DE ANCHOVETA Y OTROS RECURSOS PELÁGICOS CR 2402-04”, conforme al Plan del Crucero propuesto por el Instituto del Mar del Perú (IMARPE): _x000a_Artículo 2.- En mérito a la autorización a que se refiere el artículo 1 de la presente resolución, el IMARPE, al término de la ejecución del plan (fecha de inicio: 15/02/2024 - fecha de fin: 01/04/2024) deberá informar al Ministerio de la Producción los resultados completos de la investigación realizada. Artículo 3.- El Instituto del Mar del Perú (IMARPE) deberá llevar a cabo sus actividades siguiendo el Plan del “CRUCERO DE EVALUACIÓN HIDROACÚSTICA DE ANCHOVETA Y OTROS RECURSOS PELÁGICOS CR 2402-04”. Artículo 4.- La presente autorización no constituye el otorgamiento de otro derecho a los titulares de los permisos de pesca de las embarcaciones pesqueras autorizadas en el artículo 1 de la presente resolución. Artículo 5.- Remitir copia de la presente resolución directoral, al Despacho Viceministerial de Pesca y Acuicultu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s v="DECHDI"/>
    <m/>
    <m/>
    <m/>
    <x v="15"/>
    <s v=" “CRUCERO DE EVALUACIÓN HIDROACÚSTICA DE ANCHOVETA Y OTROS RECURSOS PELÁGICOS CR 2402-04”"/>
    <x v="0"/>
    <m/>
    <m/>
    <s v="00001170-2024-PRODUCE/DGPCHDI"/>
    <m/>
    <s v="X"/>
    <s v="X"/>
    <m/>
    <m/>
    <m/>
    <m/>
    <m/>
    <m/>
    <m/>
    <m/>
    <m/>
    <m/>
    <m/>
    <m/>
    <m/>
    <s v="00000102-2024-PRODUCE/DGPCHDI"/>
    <d v="2024-02-08T00:00:00"/>
  </r>
  <r>
    <n v="101"/>
    <s v="00101-2024-PRODUCE/DGPCHDI"/>
    <s v="00007867-2024"/>
    <m/>
    <s v="FEBRERO"/>
    <d v="2024-02-08T00:00:00"/>
    <d v="2024-02-08T00:00:00"/>
    <m/>
    <s v="NO"/>
    <m/>
    <s v=" LJUBICA"/>
    <s v="47924-16-A"/>
    <s v="PESQUERA MIRIAM S.A"/>
    <s v="Artículo 1.- DECLARAR que la solicitud de renovación del permiso de pesca otorgado mediante Resolución Directoral N° 00758-2023-PRODUCE/DGPCHDI, para operar la embarcación pesquera de bandera extranjera denominada LJUBICA con Registro N° 47924-16-A, presentada por la empresa PESQUERA MIRIAM S.A., ha sido aprobada con su sola presentación, renovándose el citado permiso del 9 de febrero al 9 de abril de 2024. 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LJUBICA con Registro N° 47924-16-A, conforme a lo establecido en el numeral 6.5.1 del artículo 6 del Reglamento de Ordenamiento Pesquero del Atún, en coordinación con la Dirección General de Supervisión, Fiscalización y Sanción. 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
    <s v="DECHDI"/>
    <s v="CHD"/>
    <s v="ATUN"/>
    <s v="buque de la CIAT"/>
    <x v="16"/>
    <m/>
    <x v="0"/>
    <m/>
    <m/>
    <s v="00001171-2024-PRODUCE/DGPCHDI"/>
    <m/>
    <s v="X"/>
    <s v="X"/>
    <m/>
    <m/>
    <m/>
    <m/>
    <m/>
    <m/>
    <m/>
    <m/>
    <m/>
    <m/>
    <m/>
    <m/>
    <m/>
    <s v="00000103-2024-PRODUCE/DGPCHDI"/>
    <d v="2024-02-08T00:00:00"/>
  </r>
  <r>
    <n v="102"/>
    <s v="00102-2024-PRODUCE/DGPCHDI"/>
    <s v="00008214-2024"/>
    <m/>
    <s v="FEBRERO"/>
    <d v="2024-02-09T00:00:00"/>
    <d v="2024-02-09T00:00:00"/>
    <m/>
    <s v="NO"/>
    <m/>
    <s v="ADRIA DEL MAR"/>
    <s v="P-04-00006"/>
    <s v="PESQUERA MIRIAM S.A"/>
    <s v="Artículo 1.- DECLARAR que la solicitud de renovación del permiso de pesca otorgado mediante Resolución Directoral N° 00749-2023-PRODUCE/DGPCHDI, para operar la embarcación pesquera de bandera extranjera denominada ADRIA DEL MAR con matrícula N° P-04-00006, presentada por la empresa PESQUERA MIRIAM S.A., ha sido aprobada con su sola presentación, renovándose el citado permiso del 9 de febrero al 9 de marzo de 2024. 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ADRIA DEL MAR con matrícula N° P-04-00006, conforme a lo establecido en el numeral 6.5.1 del artículo 6 del Reglamento de Ordenamiento Pesquero del Atún, en coordinación con la Dirección General de Supervisión, Fiscalización y Sanción. 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
    <s v="DECHDI"/>
    <s v="CHD"/>
    <s v="ATUN"/>
    <s v="buque de la CIAT"/>
    <x v="16"/>
    <m/>
    <x v="0"/>
    <m/>
    <m/>
    <s v="_x0009__x000a_00001192-2024-PRODUCE/DGPCHDI"/>
    <m/>
    <s v="X"/>
    <s v="X"/>
    <m/>
    <m/>
    <m/>
    <m/>
    <m/>
    <m/>
    <m/>
    <m/>
    <m/>
    <m/>
    <m/>
    <m/>
    <m/>
    <s v="00000104-2024-PRODUCE/DGPCHDI"/>
    <d v="2024-02-09T18:50:48"/>
  </r>
  <r>
    <n v="103"/>
    <s v="00103-2024-PRODUCE/DGPCHDI"/>
    <s v="00005707-2024"/>
    <m/>
    <s v="FEBRERO"/>
    <d v="2024-02-09T00:00:00"/>
    <d v="2024-02-09T00:00:00"/>
    <m/>
    <s v="NO"/>
    <m/>
    <s v=" EL MARQUEZ  "/>
    <s v="INTERNAC {15516}"/>
    <s v=" NIRSA S.A"/>
    <s v="Artículo 1.- Otorgar a la empresa NIRSA S.A., representado en el país por el señor Omar Diego Carcovich Jibaja, permiso de pesca para operar la embarcación pesquera de cerco de bandera ecuatoriana denominada EL MARQUEZ con matrícula INTERNAC {15516} 30927-05-I, en la extracción del recurso Atún con destino al consumo humano directo, conforme al siguiente detalle:_x000a_Artículo 2.- La Carta Fianza N° 1096367 [D000-04036603] emitida por el BCP Banco de Crédito del Perú, presentada por la empresa NIRS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193-2024-PRODUCE/DGPCHDI"/>
    <m/>
    <s v="X"/>
    <s v="X"/>
    <m/>
    <m/>
    <m/>
    <m/>
    <m/>
    <m/>
    <m/>
    <m/>
    <m/>
    <m/>
    <m/>
    <m/>
    <m/>
    <s v="00000105-2024-PRODUCE/DGPCHDI"/>
    <d v="2024-02-09T18:31:26"/>
  </r>
  <r>
    <n v="104"/>
    <s v="00104-2024-PRODUCE/DGPCHDI"/>
    <s v="00062161-2023"/>
    <m/>
    <s v="FEBRERO"/>
    <d v="2024-02-09T00:00:00"/>
    <d v="2024-02-09T00:00:00"/>
    <m/>
    <s v="NO"/>
    <m/>
    <s v=""/>
    <s v=""/>
    <s v=""/>
    <s v="Artículo 1.- Aceptar el desistimiento presentado por el SERVICIO INDUSTRIAL DE LA MARINA IQUITOS S.R. Ltda. a través del escrito con registro N° 00004230-2024, al procedimiento de autorización de actividades de colecta de recursos hidrobiológicos para el levantamiento de línea de base de estudios ambientales e instrumentos de gestión ambiental complementarios; iniciado con escrito de registro N° 00062161-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1"/>
    <m/>
    <s v="ACEPTAR DESISTIMIENTO"/>
    <s v="00001199-2024-PRODUCE/DGPCHDI"/>
    <m/>
    <m/>
    <s v="X"/>
    <m/>
    <m/>
    <m/>
    <m/>
    <m/>
    <m/>
    <m/>
    <m/>
    <m/>
    <m/>
    <m/>
    <m/>
    <m/>
    <s v="00000111-2024-PRODUCE/DGPCHDI"/>
    <d v="2024-02-09T18:30:29"/>
  </r>
  <r>
    <n v="105"/>
    <s v="00105-2024-PRODUCE/DGPCHDI"/>
    <s v="00089230-2023"/>
    <m/>
    <s v="FEBRERO"/>
    <d v="2024-02-09T00:00:00"/>
    <d v="2024-02-09T00:00:00"/>
    <m/>
    <s v="NO"/>
    <m/>
    <s v=""/>
    <s v=""/>
    <s v=""/>
    <s v="Artículo 1.- Aceptar el desistimiento presentado por la empresa INTERSUR CONCESIONES S.A. a través del escrito con registro N° 00004100-2024, al procedimiento de autorización de actividades de colecta de recursos hidrobiológicos para monitoreos hidrobiológicos previstos en un instrumento de gestión ambiental; iniciado con escrito de registro N° 00089230-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1"/>
    <m/>
    <s v="ACEPTAR DESISTIMIENTO"/>
    <s v="00001194-2024-PRODUCE/DGPCHDI"/>
    <m/>
    <m/>
    <s v="X"/>
    <m/>
    <m/>
    <m/>
    <m/>
    <m/>
    <m/>
    <m/>
    <m/>
    <m/>
    <m/>
    <m/>
    <m/>
    <m/>
    <s v="00000106-2024-PRODUCE/DGPCHDI"/>
    <d v="2024-02-09T18:29:47"/>
  </r>
  <r>
    <n v="106"/>
    <s v="00106-2024-PRODUCE/DGPCHDI"/>
    <s v="00087533-2023"/>
    <m/>
    <s v="FEBRERO"/>
    <d v="2024-02-09T00:00:00"/>
    <d v="2024-02-09T00:00:00"/>
    <m/>
    <s v="NO"/>
    <m/>
    <s v=""/>
    <s v=""/>
    <s v=""/>
    <s v="Artículo 1.- Aceptar el desistimiento presentado por el CONSORCIO TRANSMANTARO S.A. a través del escrito adjunto con registro N° 00087533-2023-1, al procedimiento de autorización de actividades de colecta de recursos hidrobiológicos para el levantamiento de línea de base de estudios ambientales e instrumentos de gestión ambiental complementarios; iniciado con escrito de registro N° 00087533-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1"/>
    <m/>
    <s v="ACEPTAR DESISTIMIENTO"/>
    <s v="00001195-2024-PRODUCE/DGPCHDI"/>
    <m/>
    <m/>
    <s v="X"/>
    <m/>
    <m/>
    <m/>
    <m/>
    <m/>
    <m/>
    <m/>
    <m/>
    <m/>
    <m/>
    <m/>
    <m/>
    <m/>
    <s v="00000107-2024-PRODUCE/DGPCHDI"/>
    <d v="2024-02-09T18:28:59"/>
  </r>
  <r>
    <n v="107"/>
    <s v="00107-2024-PRODUCE/DGPCHDI"/>
    <s v="00060729-2023"/>
    <m/>
    <s v="FEBRERO"/>
    <d v="2024-02-09T00:00:00"/>
    <d v="2024-02-09T00:00:00"/>
    <m/>
    <s v="NO"/>
    <m/>
    <s v=""/>
    <s v=""/>
    <s v=""/>
    <s v="Artículo 1.- Otorgar a la empresa NEXA RESOURCES CAJAMARQUILLA S.A., autorización para realizar las actividades de colecta de recursos hidrobiológicos conforme al plan de trabajo denominado: “Monitoreo Hidrobiológico en marco de la Modificación del Estudio de Impacto Ambiental para la Ampliación de Capacidad Instalada de la Refinería de Zinc a 320 K - Votorantim Metais – Cajamarquilla S.A.&quot;, en atención a la solicitud presentada con escrito de registro N° 00060729-2023, reformulado a través del escrito de registro N° 00084459-2023, por el periodo de veinticuatro (24) meses contados a partir de la notificación de la presente Resolución Directoral. El referido plan comprende las siguientes circunscripciones territoriales:_x000a_Artículo 2.- La empresa NEXA RESOURCES CAJAMARQUILLA S.A. es responsable de aplicar las medidas de seguridad y eliminación de impactos que se puedan producir por las actividades propias del plan de trabajo. _x000a_Artículo 3.- En la ejecución del plan de trabajo, la empresa NEXA RESOURCES CAJAMARQUILLA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1196-2024-PRODUCE/DGPCHDI"/>
    <m/>
    <m/>
    <s v="X"/>
    <m/>
    <m/>
    <m/>
    <m/>
    <m/>
    <m/>
    <m/>
    <m/>
    <m/>
    <m/>
    <m/>
    <m/>
    <m/>
    <s v="00000108-2024-PRODUCE/DGPCHDI"/>
    <d v="2024-02-09T18:28:18"/>
  </r>
  <r>
    <n v="108"/>
    <s v="00108-2024-PRODUCE/DGPCHDI"/>
    <s v="00088264-2023"/>
    <m/>
    <s v="FEBRERO"/>
    <d v="2024-02-09T00:00:00"/>
    <d v="2024-02-09T00:00:00"/>
    <s v="-"/>
    <s v="NO ES TUPA"/>
    <m/>
    <s v=""/>
    <s v=""/>
    <s v=""/>
    <s v="Artículo 1.- Modificar la autorización del plan de trabajo denominado: “Línea Base Biológica para el Informe Técnico Sustentatorio (ITS) para el ITS Proyecto de Modificación de Facilidades de Producción para el Proyecto de Desarrollo – Lote 58”, otorgada mediante Resolución Directoral N° 00695-2023-PRODUCE/DGPCHDI de fecha 29 de setiembre del 2023, a favor de la empresa CNPC PERU S.A., en el extremo referido a la circunscripción territorial para su ejecución conforme al detalle propuesto en anexo, que forma parte integrante de la presente Resolución Directoral. _x000a_Artículo 2.- La empresa CNPC PERU S.A., deberá realizar la colecta de muestras de especímenes hidrobiológicos siguiendo los procedimientos establecidos en el Plan de trabajo, aprobado mediante Resolución Directoral N° 00695-2023-PRODUCE/DGPCHDI, en los extremos que no hayan sido materia de modificación. _x000a_Artículo 3.- En la ejecución del plan de trabajo, la empresa CNPC PERU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2"/>
    <s v="Modificar la autorización al plan de trabajo únicamente en el extremo referido a la circunscripción territorial"/>
    <x v="1"/>
    <m/>
    <m/>
    <s v="00001197-2024-PRODUCE/DGPCHDI"/>
    <m/>
    <m/>
    <s v="X"/>
    <m/>
    <m/>
    <m/>
    <m/>
    <m/>
    <m/>
    <m/>
    <m/>
    <m/>
    <m/>
    <m/>
    <m/>
    <m/>
    <s v="00000109-2024-PRODUCE/DGPCHDI"/>
    <d v="2024-02-09T18:27:32"/>
  </r>
  <r>
    <n v="109"/>
    <s v="00109-2024-PRODUCE/DGPCHDI"/>
    <s v="00072997-2023"/>
    <m/>
    <s v="FEBRERO"/>
    <d v="2024-02-09T00:00:00"/>
    <d v="2024-02-09T00:00:00"/>
    <m/>
    <s v="NO"/>
    <m/>
    <s v=""/>
    <s v=""/>
    <s v=""/>
    <s v="Artículo 1.- Declarar como NO PRESENTADA la solicitud de autorización para realizar las actividades de colecta de recursos hidrobiológicos conforme al plan de trabajo denominado: “LÍNEA BASE HIDROBIOLÓGICA DE LA DECLARACIÓN DE IMPACTO AMBIENTAL (DIA - CATEGORÍA I) DEL PROYECTO DE EXPLORACIÓN LLICLLAO”, presentada por la empresa COMPAÑÍA DE MINAS BUENAVENTURA S.A.A. a través del escrito con registro N° 00072997-2023 reformulado mediante escrito con registro N° 00094571-2023,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s v="DECHDI"/>
    <m/>
    <m/>
    <m/>
    <x v="6"/>
    <m/>
    <x v="1"/>
    <m/>
    <s v="DECLARAR COMO NO PRESENTADA"/>
    <s v="00001198-2024-PRODUCE/DGPCHDI"/>
    <m/>
    <m/>
    <s v="X"/>
    <m/>
    <m/>
    <m/>
    <m/>
    <m/>
    <m/>
    <m/>
    <m/>
    <m/>
    <m/>
    <m/>
    <m/>
    <m/>
    <s v="00000110-2024-PRODUCE/DGPCHDI"/>
    <d v="2024-02-09T00:00:00"/>
  </r>
  <r>
    <n v="110"/>
    <s v="00110-2024-PRODUCE/DGPCHDI"/>
    <s v="00007944-2024"/>
    <m/>
    <s v="FEBRERO"/>
    <d v="2024-02-12T00:00:00"/>
    <d v="2024-02-12T00:00:00"/>
    <m/>
    <s v="NO"/>
    <m/>
    <s v=" DANIELA"/>
    <n v="531005"/>
    <s v=" AACH HOLDING COMPANY LLC"/>
    <s v="Artículo 1.- Otorgar a la empresa AACH HOLDING COMPANY LLC. ; representada en el país por el señor OMAR DIEGO CARCOVICH JIBAJA, permiso de pesca para operar la embarcación pesquera de cerco de bandera estadounidense denominada DANIELA con matrícula 531005 , en la extracción del recurso Atún con destino al consumo humano directo, conforme al siguiente detalle:_x000a_Artículo 2.- La Carta Fianza N° 1090443 [D000-04012608] emitida por el Banco BCP del Perú, presentada por la empresa AACH HOLDING COMPANY LLC. .,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s v="DECHDI"/>
    <s v="CHD"/>
    <s v="ATUN"/>
    <s v="buque de la CIAT"/>
    <x v="1"/>
    <m/>
    <x v="0"/>
    <m/>
    <m/>
    <s v="00001229-2024-PRODUCE/DGPCHDI"/>
    <m/>
    <m/>
    <m/>
    <m/>
    <m/>
    <m/>
    <m/>
    <m/>
    <m/>
    <m/>
    <m/>
    <m/>
    <m/>
    <m/>
    <m/>
    <m/>
    <s v="00000112-2024-PRODUCE/DGPCHDI"/>
    <d v="2024-02-12T00:00:00"/>
  </r>
  <r>
    <n v="111"/>
    <s v="00111-2024-PRODUCE/DGPCHDI"/>
    <s v="00091018-2023"/>
    <d v="2023-12-11T00:00:00"/>
    <s v="FEBRERO"/>
    <d v="2024-02-13T00:00:00"/>
    <d v="2024-02-13T00:00:00"/>
    <d v="2024-01-05T00:00:00"/>
    <s v="NO"/>
    <n v="4887"/>
    <s v="PILAR"/>
    <s v="CO-04887-CM"/>
    <s v="PESQUERA KEOPS S.A.C."/>
    <s v="Artículo 1.- Suspender temporalmente y por única vez, el procedimiento de cambio de titular del permiso de pesca para operar la embarcación pesquera PILAR con matrícula CO-04887-CM y 31.78 m3 de capacidad de bodega, para la extracción del recurso Anchoveta y otros recursos hidrobiológicos con destino al consumo humano directo, solicitado por la empresa LA CALADA S.A.C., iniciado mediante el escrito con registros N° 00091018-2023. _x000a_Artículo 2.- La suspensión dispuesta en el artículo 1 de la presente resolución directoral tendrá vigencia por el plazo de treinta (30) días hábiles, periodo durante el cual, la empresa LA CALADA S.A.C., podrá solicitar el levantamiento de la suspensión mediante documento escrito, acreditando la subsanación de las observaciones comunicadas, según lo expuesto en la parte considerativa de la presente resolución directoral, caso contrario se procederá conforme a ley. 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s v="ANCHOVETA Y OTROS"/>
    <m/>
    <x v="0"/>
    <s v="SUSPENDER TEMPORALMENTE EL PROCEDIMIENTO"/>
    <x v="1"/>
    <m/>
    <m/>
    <s v="00001248-2024-PRODUCE/DGPCHDI"/>
    <m/>
    <s v="X"/>
    <m/>
    <m/>
    <m/>
    <m/>
    <m/>
    <m/>
    <m/>
    <m/>
    <m/>
    <m/>
    <m/>
    <m/>
    <m/>
    <m/>
    <s v="00000113-2024-PRODUCE/DGPCHDI"/>
    <d v="2024-02-14T17:58:09"/>
  </r>
  <r>
    <n v="112"/>
    <s v="00112-2024-PRODUCE/DGPCHDI"/>
    <s v="00078126-2023"/>
    <m/>
    <s v="FEBRERO"/>
    <d v="2024-02-13T00:00:00"/>
    <d v="2024-02-13T00:00:00"/>
    <m/>
    <s v="NO"/>
    <m/>
    <s v=""/>
    <s v=""/>
    <s v=""/>
    <s v="Artículo 1.- Aceptar el desistimiento presentado por el CONSORCIO TRANSMANTARO S.A. a través del escrito con registro N° 00005696-2024, al procedimiento de autorización de actividades de colecta de recursos hidrobiológicos para el levantamiento de línea de base de estudios ambientales e instrumentos de gestión ambiental complementarios; iniciado con escrito de registro N° 00078126-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1"/>
    <m/>
    <s v="ACEPTAR DESISTIMIENTO"/>
    <s v="00001249-2024-PRODUCE/DGPCHDI"/>
    <m/>
    <m/>
    <s v="X"/>
    <m/>
    <m/>
    <m/>
    <m/>
    <m/>
    <m/>
    <m/>
    <m/>
    <m/>
    <m/>
    <m/>
    <m/>
    <m/>
    <s v="00000114-2024-PRODUCE/DGPCHDI"/>
    <d v="2024-02-14T17:57:26"/>
  </r>
  <r>
    <n v="113"/>
    <s v="00113-2024-PRODUCE/DGPCHDI"/>
    <s v="00044613-2023"/>
    <m/>
    <s v="FEBRERO"/>
    <d v="2024-02-13T00:00:00"/>
    <d v="2024-02-13T00:00:00"/>
    <m/>
    <s v="NO"/>
    <m/>
    <s v=""/>
    <s v=""/>
    <s v=""/>
    <s v="Artículo 1.- Otorgar a favor del señor PAUL MARTIN BALTAZAR GUERRERO, la Autorización para efectuar investigación pesquera especializada sin uso de embarcación, conforme a los términos contenidos en el plan de investigación denominado: “POTENCIAL DE MACROALGAS DEL SUR DE PERÚ PARA LA OBTENCIÓN DE SUBPRODUCTOS: UN ESTUDIO SOSTENIBLE”, presentado mediante escrito con registro N° 00044613-2023, reformulado a través del escrito con registro N° 00095218-2023, por el periodo de veinticuatro (24) meses contados a partir del día siguiente de la notificación de la presente Resolución Directoral. El referido plan comprende las siguientes circunscripciones territoriales:_x000a_Artículo 2.- La extracción de los recursos se deberá realizar dentro del plazo señalado en el artículo 1 de la presente resolución, y mediante el empleo de los equipos y metodología indicados en el plan de investigación. _x000a_Artículo 3.- El señor PAUL MARTIN BALTAZAR GUERRERO es responsable de aplicar las medidas de seguridad y eliminación de impactos que se puedan producir por las actividades propias de la investigación. _x000a_Artículo 4.- El señor PAUL MARTIN BALTAZAR GUERRERO, dentro de los sesenta (60) días calendarios posteriores a la culminación del plazo concedido en la autorización correspondiente, se encuentra obligada a presentar la información completa relativa a los resultados de la investigación realizada. _x000a_Artículo 5.- En la ejecución del plan de trabajo, el señor PAUL MARTIN BALTAZAR GUERRERO,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6.- La presente autorización no constituye el otorgamiento de otro derecho a favor del titular del plan de trabajo. _x000a_Artículo 7.- Remitir al señor PAUL MARTIN BALTAZAR GUERRERO, el Oficio N° 000017- 2023-SERNANP/DGANP-SGD con su informe N° 1345-2023-SERNANP-DGANP adjunto, emitidos por SERNANP, que contiene determinadas recomendaciones que deberán ser tomadas en cuenta en la ejecución del proyecto de investigación a que se refiere el artículo 1 de la presente resolución _x000a_Artículo 8.-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s v="DECHDI"/>
    <m/>
    <m/>
    <m/>
    <x v="10"/>
    <m/>
    <x v="0"/>
    <m/>
    <m/>
    <s v="00001250-2024-PRODUCE/DGPCHDI"/>
    <m/>
    <m/>
    <s v="X"/>
    <m/>
    <s v="X"/>
    <m/>
    <m/>
    <m/>
    <m/>
    <m/>
    <m/>
    <m/>
    <m/>
    <m/>
    <m/>
    <m/>
    <s v="00000115-2024-PRODUCE/DGPCHDI"/>
    <d v="2024-02-14T17:53:07"/>
  </r>
  <r>
    <n v="114"/>
    <s v="00114-2024-PRODUCE/DGPCHDI"/>
    <s v="00076098-2023"/>
    <m/>
    <s v="FEBRERO"/>
    <d v="2024-02-13T00:00:00"/>
    <d v="2024-02-13T00:00:00"/>
    <m/>
    <s v="NO"/>
    <m/>
    <s v=""/>
    <s v=""/>
    <s v=""/>
    <s v="Artículo 1.- Aceptar el desistimiento presentado por PROVIAS DESCENTRALIZADO a través del escrito con registro N° 00005825-2024, al procedimiento de autorización de actividades de colecta de recursos hidrobiológicos para el levantamiento de línea de base de estudios ambientales e instrumentos de gestión ambiental complementarios; iniciado con escrito de registro N° 00076098-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1"/>
    <m/>
    <s v="ACEPTAR DESISTIMIENTO"/>
    <s v="00001251-2024-PRODUCE/DGPCHDI"/>
    <m/>
    <m/>
    <s v="X"/>
    <m/>
    <m/>
    <m/>
    <m/>
    <m/>
    <m/>
    <m/>
    <m/>
    <m/>
    <m/>
    <m/>
    <m/>
    <m/>
    <s v="00000116-2024-PRODUCE/DGPCHDI"/>
    <d v="2024-02-14T09:33:10"/>
  </r>
  <r>
    <n v="115"/>
    <s v="00115-2024-PRODUCE/DGPCHDI"/>
    <s v="00071201-2023"/>
    <m/>
    <s v="FEBRERO"/>
    <d v="2024-02-13T00:00:00"/>
    <d v="2024-02-13T00:00:00"/>
    <m/>
    <s v="NO"/>
    <m/>
    <s v=""/>
    <s v=""/>
    <s v=""/>
    <s v="Artículo 1.- Declarar improcedente la solicitud de autorización para efectuar el proyecto de investigación denominado: “Biología y ecología del tiburón ballena frente a la costa norte del Perú”, presentada por ECOCEÁNICA a través del escrito con registro N° 00071201-2023 reformulado mediante escrito adjunto con registro N° 00071201-2023-1, por los fundamentos expuestos en la parte considerativa de la presente resolución. _x000a_Artículo 2.- La organización ECOCEÁNICA, podrá presentar una nueva solicitud dando cumplimiento a todos los requisitos previstos Texto Único de Procedimientos Administrativos del Ministerio de la Producción, aprobado mediante Decreto Supremo N° 023-2021-PRODUCE. 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s v="DECHDI"/>
    <m/>
    <m/>
    <m/>
    <x v="10"/>
    <m/>
    <x v="1"/>
    <m/>
    <s v="DECLARAR IMPROCEDENTE"/>
    <s v="00001252-2024-PRODUCE/DGPCHDI"/>
    <m/>
    <m/>
    <s v="X"/>
    <m/>
    <m/>
    <m/>
    <m/>
    <m/>
    <m/>
    <m/>
    <m/>
    <m/>
    <m/>
    <m/>
    <m/>
    <m/>
    <s v="00000117-2024-PRODUCE/DGPCHDI"/>
    <d v="2024-02-14T09:32:28"/>
  </r>
  <r>
    <n v="116"/>
    <s v="00116-2024-PRODUCE/DGPCHDI"/>
    <s v="00009468-2024"/>
    <m/>
    <s v="FEBRERO"/>
    <d v="2024-02-14T00:00:00"/>
    <d v="2024-02-14T00:00:00"/>
    <s v="-"/>
    <s v="NO ES TUPA"/>
    <m/>
    <s v=""/>
    <s v=""/>
    <s v=""/>
    <s v="Artículo 1.- Modificar el artículo 1 de la Resolución Directoral N° 00100-2024-PRODUCE/DGPCHDI, conforme lo solicitado por el Instituto del Mar del Perú (IMARPE), el cual quedará redactado de la siguiente manera:_x000a_ “Artículo 1.- Autorizar al el Instituto del Mar del Perú (IMARPE) a realizar el “CRUCERO DE EVALUACIÓN HIDROACÚSTICA DE ANCHOVETA Y OTROS RECURSOS PELÁGICOS CR 2402-04&quot;, conforme al Plan del Crucero propuesto, con la participación de las embarcaciones pesqueras industriales detalladas en el cuadro siguiente:_x000a_Artículo 2.- Los demás extremos de la Resolución Directoral N° 00100-2024-PRODUCE/DGPCHDI se mantienen sin modificación. _x000a_Artículo 3.- Remitir copia de la presente resolución directoral, al Despacho Viceministerial de Pesca y Acuicultu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5"/>
    <s v=" “CRUCERO DE EVALUACIÓN HIDROACÚSTICA DE ANCHOVETA Y OTROS RECURSOS PELÁGICOS CR 2402-04”"/>
    <x v="0"/>
    <m/>
    <m/>
    <s v="00001265-2024-PRODUCE/DGPCHDI"/>
    <m/>
    <s v="X"/>
    <s v="X"/>
    <m/>
    <m/>
    <m/>
    <m/>
    <m/>
    <m/>
    <m/>
    <m/>
    <m/>
    <m/>
    <m/>
    <m/>
    <m/>
    <s v="00000118-2024-PRODUCE/DGPCHDI"/>
    <d v="2024-02-14T09:31:31"/>
  </r>
  <r>
    <n v="117"/>
    <s v="00117-2024-PRODUCE/DGPCHDI"/>
    <s v="00000167-2024"/>
    <m/>
    <s v="FEBRERO"/>
    <d v="2024-02-14T00:00:00"/>
    <d v="2024-02-14T00:00:00"/>
    <m/>
    <s v="NO"/>
    <m/>
    <s v=""/>
    <s v=""/>
    <s v=""/>
    <s v="Artículo 1.- Declarar improcedente la solicitud de Permiso de Exportación CITES presentada por la empresa INVERSIONES PERU FLIPPERS E.I.R.L. mediante escrito con registro N° 00000167-2024, por los considerandos expuestos en la presente resolución. _x000a_Artículo 2.- La empresa INVERSIONES PERU FLIPPERS E.I.R.L., se encuentran facultada a presentar nuevamente la solicitud de Permiso de Exportación CITES, dando cumplimiento todas las condiciones previstas en las normas nacionales e internacionales vigentes.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s v="DECHDI"/>
    <m/>
    <m/>
    <m/>
    <x v="9"/>
    <s v="EXPORTACIÓN"/>
    <x v="1"/>
    <m/>
    <s v="DECLARAR IMPROCEDENTE"/>
    <s v="00001266-2024-PRODUCE/DGPCHDI"/>
    <m/>
    <m/>
    <m/>
    <m/>
    <m/>
    <m/>
    <m/>
    <m/>
    <m/>
    <m/>
    <m/>
    <m/>
    <m/>
    <m/>
    <m/>
    <m/>
    <s v="00000119-2024-PRODUCE/DGPCHDI"/>
    <d v="2024-02-14T09:30:36"/>
  </r>
  <r>
    <n v="118"/>
    <s v="00118-2024-PRODUCE/DGPCHDI"/>
    <s v="00091032-2023"/>
    <m/>
    <s v="FEBRERO"/>
    <d v="2024-02-14T00:00:00"/>
    <d v="2024-02-14T00:00:00"/>
    <s v="-"/>
    <s v="NO ES TUPA"/>
    <m/>
    <s v=""/>
    <s v=""/>
    <s v=""/>
    <s v="Artículo 1.- Declarar la conclusión del procedimiento de queja por defectos de tramitación, sin pronunciamiento sobre el fondo, formulada la empresa MEJIA C. EXPORT S.A.C., contra el Director de la Dirección de Extracción para Consumo Humano Directo e Indirecto mediante el escrito con registro N° 00006237-2024, al haberse producido la sustracción de la materia, por los fundamentos expuestos en la parte considerativa de la presente Resolución Directoral. _x000a_Artículo 2.- Disponer la publicación de la presente resolución en el Portal Institucional del Ministerio de la Producción (www.gob.pe/produce)."/>
    <s v="DECHDI"/>
    <m/>
    <m/>
    <m/>
    <x v="17"/>
    <m/>
    <x v="1"/>
    <m/>
    <m/>
    <s v="NO SE NOTIFICA"/>
    <m/>
    <m/>
    <m/>
    <m/>
    <m/>
    <m/>
    <m/>
    <m/>
    <m/>
    <m/>
    <m/>
    <m/>
    <m/>
    <m/>
    <m/>
    <m/>
    <s v="00000120-2024-PRODUCE/DGPCHDI"/>
    <d v="2024-02-14T09:29:18"/>
  </r>
  <r>
    <n v="119"/>
    <s v="00119-2024-PRODUCE/DGPCHDI"/>
    <s v="00009895-2024"/>
    <m/>
    <s v="FEBRERO"/>
    <d v="2024-02-15T00:00:00"/>
    <d v="2024-02-15T00:00:00"/>
    <m/>
    <s v="NO"/>
    <m/>
    <s v="MILENA A"/>
    <s v="INTERNAC (15535) (29947-04-H)"/>
    <s v="NEGOCIOS INDUSTRIALES REAL NIRSA S.A"/>
    <s v="Artículo 1.- DECLARAR que la solicitud de renovación del permiso de pesca otorgado mediante Resolución Directoral N° 00798-2023-PRODUCE/DGPCHDI, para operar la embarcación pesquera de bandera extranjera denominada MILENA A con matrícula INTERNAC (15535) (29947-04-H), presentada por la empresa NEGOCIOS INDUSTRIALES REAL NIRSA S.A., ha sido aprobada con su sola presentación, renovándose el citado permiso del 28 de febrero al 28 de marzo de 2024. 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MILENA A con matrícula INTERNAC (15535) (29947-04-H), conforme a lo establecido en el numeral 6.5.1 del artículo 6 del Reglamento de Ordenamiento Pesquero del Atún, en coordinación con la Dirección General de Supervisión, Fiscalización y Sanción. 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6"/>
    <m/>
    <x v="0"/>
    <m/>
    <m/>
    <s v="00001297-2024-PRODUCE/DGPCHDI"/>
    <m/>
    <s v="X"/>
    <s v="X"/>
    <m/>
    <m/>
    <m/>
    <m/>
    <m/>
    <m/>
    <m/>
    <m/>
    <m/>
    <m/>
    <m/>
    <m/>
    <m/>
    <s v="00000121-2024-PRODUCE/DGPCHDI"/>
    <d v="2024-02-16T19:02:03"/>
  </r>
  <r>
    <n v="120"/>
    <s v="00120-2024-PRODUCE/DGPCHDI"/>
    <s v="00001004-2023"/>
    <d v="2023-01-05T00:00:00"/>
    <s v="FEBRERO"/>
    <d v="2024-02-15T00:00:00"/>
    <d v="2024-02-15T00:00:00"/>
    <d v="2023-01-26T00:00:00"/>
    <s v="NO"/>
    <n v="2122"/>
    <s v="RICHARD ALEXANDER"/>
    <s v="PL-2122-CM"/>
    <s v="BARRETO PAREDES FERNANDO RICHARD"/>
    <s v="Artículo 1.- Declarar improcedente la solicitud de cambio de titular del permiso de pesca para operar la embarcación pesquera RICHARD ALEXANDER con matrícula PL-2122-CM y 52.51 m³ de capacidad de bodega; presentada por la señora MABEL ZORAIDA ROSALES UGARTE mediante escrito con registro N° 00001004-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IMPROCEDENTE"/>
    <s v="00000900-2024-PRODUCE/DGPCHDI"/>
    <m/>
    <s v="X"/>
    <m/>
    <m/>
    <m/>
    <m/>
    <m/>
    <m/>
    <m/>
    <m/>
    <m/>
    <m/>
    <m/>
    <m/>
    <m/>
    <m/>
    <s v="00000122-2024-PRODUCE/DGPCHDI"/>
    <d v="2024-02-16T09:31:44"/>
  </r>
  <r>
    <n v="121"/>
    <s v="00121-2024-PRODUCE/DGPCHDI"/>
    <s v="00091014-2023"/>
    <d v="2023-12-11T00:00:00"/>
    <s v="FEBRERO"/>
    <d v="2024-02-15T00:00:00"/>
    <d v="2024-02-15T00:00:00"/>
    <d v="2024-01-05T00:00:00"/>
    <s v="NO"/>
    <n v="1766"/>
    <s v="BELISSA"/>
    <s v="HO-1766-CM"/>
    <s v="PESQUERA KEOPS S.A.C."/>
    <s v="Artículo 1.- Suspender temporalmente y por única vez, el procedimiento de cambio de titular del permiso de pesca para operar la embarcación pesquera BELISSA con matrícula HO-01766-CM y 31.77 m3 de capacidad de bodega, para la extracción del recurso Anchoveta y otros recursos hidrobiológicos con destino al consumo humano directo, solicitado por la empresa LA CALADA S.A.C., iniciado mediante el escrito con registros N° 00091014-2023. _x000a_Artículo 2.- La suspensión dispuesta en el artículo 1 de la presente resolución directoral tendrá vigencia por el plazo de treinta (30) días hábiles, periodo durante el cual, la empresa LA CALADA S.A.C., podrá solicitar el levantamiento de la suspensión mediante documento escrito, acreditando la subsanación de las observaciones comunicadas, según lo expuesto en la parte considerativa de la presente resolución directoral, caso contrario se procederá conforme a ley. 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s v="CHD"/>
    <s v="ANCHOVETA Y OTROS"/>
    <m/>
    <x v="0"/>
    <s v="SUSPENDER TEMPORALMENTE EL PROCEDIMIENTO"/>
    <x v="1"/>
    <m/>
    <m/>
    <s v="00001299-2024-PRODUCE/DGPCHDI"/>
    <m/>
    <s v="X"/>
    <m/>
    <m/>
    <m/>
    <m/>
    <m/>
    <m/>
    <m/>
    <m/>
    <m/>
    <m/>
    <m/>
    <m/>
    <m/>
    <m/>
    <s v="00000123-2024-PRODUCE/DGPCHDI"/>
    <d v="2024-02-16T09:30:59"/>
  </r>
  <r>
    <n v="122"/>
    <s v="00122-2024-PRODUCE/DGPCHDI"/>
    <s v="00077853-2023"/>
    <d v="2023-10-24T00:00:00"/>
    <s v="FEBRERO"/>
    <d v="2024-02-16T00:00:00"/>
    <d v="2024-02-16T00:00:00"/>
    <d v="2023-11-15T00:00:00"/>
    <s v="NO"/>
    <n v="5297"/>
    <s v="ROSA AMELIA 1"/>
    <s v="PL-5297-CM"/>
    <s v="LLENQUE JACINTO JOSE MARIANO"/>
    <s v="Artículo 1.- Declarar como no presentada la solicitud de aprobación del cambio de titular del permiso de pesca para operar la embarcación pesquera ROSA AMELIA 1 con matrícula PL-5297-CM y 34.99 m3 de capacidad de bodega, presentada por el señor JOSÉ RUBÉN LLENQUE FIESTAS, mediante escrito con registro N° 00077853-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COMO NO PRESENTADA"/>
    <s v="00001322-2024-PRODUCE/DGPCHDI"/>
    <m/>
    <s v="X"/>
    <m/>
    <m/>
    <m/>
    <m/>
    <m/>
    <m/>
    <m/>
    <m/>
    <m/>
    <m/>
    <m/>
    <m/>
    <m/>
    <m/>
    <s v="00000124-2024-PRODUCE/DGPCHDI"/>
    <d v="2024-02-16T09:30:15"/>
  </r>
  <r>
    <n v="123"/>
    <s v="00123-2024-PRODUCE/DGPCHDI"/>
    <s v="00089571-2023"/>
    <m/>
    <s v="FEBRERO"/>
    <d v="2024-02-19T00:00:00"/>
    <d v="2024-02-19T00:00:00"/>
    <m/>
    <s v="NO"/>
    <m/>
    <s v=""/>
    <s v=""/>
    <s v=""/>
    <s v="Artículo 1.- Declarar improcedente la solicitud de Permiso de Exportación CITES presentada por la empresa LAMARQOCHA INVERSIONES S.A.C. mediante escrito con registro N° 00089571-2024, por los considerandos expuestos en la presente resolución. _x000a_Artículo 2.-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s v="DECHDI"/>
    <m/>
    <m/>
    <m/>
    <x v="9"/>
    <s v="EXPORTACIÓN"/>
    <x v="1"/>
    <m/>
    <s v="DECLARAR IMPROCEDENTE"/>
    <s v="00001342-2024-PRODUCE/DGPCHDI"/>
    <m/>
    <m/>
    <m/>
    <m/>
    <m/>
    <m/>
    <m/>
    <m/>
    <m/>
    <m/>
    <m/>
    <m/>
    <m/>
    <m/>
    <m/>
    <m/>
    <s v="00000125-2024-PRODUCE/DGPCHDI"/>
    <d v="2024-02-19T19:23:44"/>
  </r>
  <r>
    <n v="124"/>
    <s v="00124-2024-PRODUCE/DGPCHDI"/>
    <s v="00009276-2024"/>
    <m/>
    <s v="FEBRERO"/>
    <d v="2024-02-19T00:00:00"/>
    <d v="2024-02-19T00:00:00"/>
    <m/>
    <s v="NO"/>
    <m/>
    <s v="UGAVI"/>
    <s v="P-04-00700"/>
    <s v="PESQUERA UGAVI S.A"/>
    <s v="Artículo 1.- Otorgar a la empresa PESQUERA UGAVI S.A., representado en el país por el señor Omar Diego Carcovich Jibaja, permiso de pesca para operar la embarcación pesquera de cerco de bandera ecuatoriana denominada UGAVI con matrícula P-04-00700, en la extracción del recurso Atún con destino al consumo humano directo, conforme al siguiente detalle:_x000a_Artículo 2.- La Carta Fianza N° 1095653 [D000-04039493] emitida por el Banco de Crédito, presentada por la empresa PESQUERA UGAV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363-2024-PRODUCE/DGPCHDI"/>
    <m/>
    <s v="X"/>
    <s v="X"/>
    <m/>
    <m/>
    <m/>
    <m/>
    <m/>
    <m/>
    <m/>
    <m/>
    <m/>
    <m/>
    <m/>
    <m/>
    <m/>
    <s v="00000126-2024-PRODUCE/DGPCHDI"/>
    <d v="2024-02-19T19:22:55"/>
  </r>
  <r>
    <n v="125"/>
    <s v="00125-2024-PRODUCE/DGPCHDI"/>
    <s v="00084327-2023"/>
    <m/>
    <s v="FEBRERO"/>
    <d v="2024-02-19T00:00:00"/>
    <d v="2024-02-19T00:00:00"/>
    <m/>
    <s v="NO"/>
    <n v="3043"/>
    <s v="SAN ANTONIO 2"/>
    <s v="CE-3043-PM"/>
    <s v="INVERSIONES ECCOLA S.A.C."/>
    <s v="Artículo 1.- Otorgar a favor de la empresa INVERSIONES ECCOLA S.A.C. la autorización de incremento de flota para adquirir una embarcación y modificar su capacidad de bodega a 278 m³, vía sustitución de las capacidades de bodega de la embarcación pesquera no siniestrada SAN ANTONIO 2 con matrícula CE-03043-PM y 278 m3 de capacidad de bodega, para la extracción de los recursos Anchoveta y Sardina para el consumo humano indirecto. _x000a_Artículo 2.- Incluir la autorización de incremento de flota a que se refiere el artículo 1 de la presente Resolución Directoral, en el Anexo VI de la Resolución Ministerial Nº 347-2011-PRODUCE. _x000a_Artículo 3.- La embarcación pesquera no siniestrada SAN ANTONIO 2 con matrícula CE-03043-PM, podrán seguir operando hasta que se ejecute el incremento de flota y se solicite la obtención del permiso de pesca. _x000a_Artículo 4.- La vigencia de la autorización de incremento de flota a que se refiere el artículo 1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a empresa INVERSIONES ECCOLA S.A.C, no acredita la ejecución total dentro del plazo otorgado, o de su ampliatoria, o esta ejecución es distinta a los términos aprobados, incurre en causal de caducidad de la autorización de incremento de flota, de conformidad con lo dispuesto en el subnumeral 37.1.6 del numeral 37.1 del referido artículo. _x000a_Artículo 5.- La empresa INVERSIONES ECCOLA S.A.C. podrá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_x000a_Artículo 6.- El permiso de pesca para operar la embarcación que será adquirida, deberá solicitarse dentro del plazo de un (1) año contado a partir de la acreditación de dicha adquisición, de conformidad con lo dispuesto en el numeral 28-A.3 del artículo 28-A del Reglamento de la Ley General de Pesca, incorporado por el artículo 3 del Decreto Supremo N° 004-2020-PRODUCE. _x000a_Artículo 7.- En mérito a la autorización de incremento de flota a que se refiere el artículo 1 de la presente resolución, la empresa INVERSIONES ECCOLA S.A.C., deberá tener en consideración lo dispuesto en la Resolución Ministerial Nº 781-97-PE y el Decreto Supremo Nº 001-2002-PRODUCE, respecto al extremo de los permisos de pesca para operar las embarcaciones pesqueras no siniestrada SAN ANTONIO 2 con matrícula CE- 03043-PM objeto de sustitución, que autorizan el acceso al recurso Sardina con destino al consumo humano indirecto. _x000a_Artículo 8.-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2"/>
    <m/>
    <x v="0"/>
    <m/>
    <m/>
    <s v="00001364-2024-PRODUCE/DGPCHDI"/>
    <m/>
    <s v="X"/>
    <m/>
    <m/>
    <m/>
    <m/>
    <m/>
    <m/>
    <m/>
    <m/>
    <m/>
    <m/>
    <m/>
    <m/>
    <m/>
    <m/>
    <s v="00000127-2024-PRODUCE/DGPCHDI"/>
    <d v="2024-02-19T19:22:08"/>
  </r>
  <r>
    <n v="126"/>
    <s v="00126-2024-PRODUCE/DGPCHDI"/>
    <s v="00005055-2024"/>
    <m/>
    <s v="FEBRERO"/>
    <d v="2024-02-19T00:00:00"/>
    <d v="2024-02-19T00:00:00"/>
    <m/>
    <s v="NO"/>
    <m/>
    <s v=""/>
    <s v=""/>
    <s v=""/>
    <s v="Artículo 1.- Declarar Improcedente el recurso de reconsideración formulado por el señor JULIO GASTÓN ZEVALLOS VALLADOLID, mediante escrito con registro Nº 0005055-2024, contra la Resolución Directoral N° 00843- 2023-PRODUCE/DGPCHDI, de acuerdo a los fundamentos expuestos en la parte considerativa de la presente resolución. _x000a_Artículo 2.- Notificar el señor JULIO GASTÓN ZEVALLOS VALLADOLID, para los fines pertinentes. Artículo 3.- Disponer la publicación de la presente resolución en el Portal Institucional del Ministerio de la Producción (www.gob.pe/produce)."/>
    <s v="DECHDI"/>
    <m/>
    <m/>
    <m/>
    <x v="6"/>
    <s v="RECURSO DE RECONSIDERANCION"/>
    <x v="1"/>
    <m/>
    <s v="DECLARAR IMPROCEDENTE"/>
    <s v="NO SE NOTIFICA"/>
    <s v="SOLO SE PUBLICA"/>
    <m/>
    <m/>
    <m/>
    <m/>
    <m/>
    <m/>
    <m/>
    <m/>
    <m/>
    <m/>
    <m/>
    <m/>
    <m/>
    <m/>
    <m/>
    <s v="00000128-2024-PRODUCE/DGPCHDI"/>
    <d v="2024-02-19T19:21:23"/>
  </r>
  <r>
    <n v="127"/>
    <s v="00127-2024-PRODUCE/DGPCHDI"/>
    <s v="00076484-2023"/>
    <m/>
    <s v="FEBRERO"/>
    <d v="2024-02-19T00:00:00"/>
    <d v="2024-02-19T00:00:00"/>
    <m/>
    <s v="NO"/>
    <m/>
    <s v=""/>
    <s v=""/>
    <s v=""/>
    <s v="Artículo 1.- Aceptar el desistimiento presentado por la empresa PUERTO MALDONADO TRANSMISORA DE ENERGÍA S.A.C. a través del escrito con registro N° 00006911-2024, al procedimiento de autorización de actividades de colecta de recursos hidrobiológicos para el levantamiento de línea de base de estudios ambientales e instrumentos de gestión ambiental complementarios; iniciado con escrito de registro N° 00076484-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
    <s v="DECHDI"/>
    <m/>
    <m/>
    <m/>
    <x v="6"/>
    <m/>
    <x v="1"/>
    <m/>
    <s v="ACEPTAR DESISTIMIENTO"/>
    <s v="00001365-2024-PRODUCE/DGPCHDI"/>
    <m/>
    <m/>
    <s v="X"/>
    <m/>
    <m/>
    <m/>
    <m/>
    <m/>
    <m/>
    <m/>
    <m/>
    <m/>
    <m/>
    <m/>
    <m/>
    <m/>
    <s v="00000129-2024-PRODUCE/DGPCHDI"/>
    <d v="2024-02-19T19:20:32"/>
  </r>
  <r>
    <n v="128"/>
    <s v="00128-2024-PRODUCE/DGPCHDI"/>
    <s v="00076335-2023"/>
    <m/>
    <s v="FEBRERO"/>
    <d v="2024-02-19T00:00:00"/>
    <d v="2024-02-19T00:00:00"/>
    <m/>
    <s v="NO"/>
    <m/>
    <s v=""/>
    <s v=""/>
    <s v=""/>
    <s v="Artículo 1.- Aceptar el desistimiento presentado por la empresa CATALINA HUANCA SOCIEDAD MINERA S.A.C. a través del escrito con registro N° 00006711-2024, al procedimiento de autorización de actividades de colecta de recursos hidrobiológicos para el levantamiento de línea de base de estudios ambientales e instrumentos de gestión ambiental complementarios; iniciado con escrito de registro N° 00076335-2023, dando por concluido el mencionado procedimiento administrativo.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1"/>
    <m/>
    <s v="ACEPTAR DESISTIMIENTO"/>
    <s v="00001366-2024-PRODUCE/DGPCHDI"/>
    <m/>
    <m/>
    <s v="X"/>
    <m/>
    <m/>
    <m/>
    <m/>
    <m/>
    <m/>
    <m/>
    <m/>
    <m/>
    <m/>
    <m/>
    <m/>
    <m/>
    <s v="00000130-2024-PRODUCE/DGPCHDI"/>
    <d v="2024-02-19T19:19:39"/>
  </r>
  <r>
    <n v="129"/>
    <s v="00129-2024-PRODUCE/DGPCHDI"/>
    <s v="00003823-2024"/>
    <m/>
    <s v="FEBRERO"/>
    <d v="2024-02-20T00:00:00"/>
    <d v="2024-02-20T00:00:00"/>
    <s v="-"/>
    <s v="NO ES TUPA"/>
    <m/>
    <s v=""/>
    <s v=""/>
    <s v=""/>
    <s v="Artículo 1.- Declarar la conclusión del procedimiento de queja por defectos de tramitación, sin pronunciamiento sobre el fondo, respecto a la queja formulada por la empresa PESQUERA MI GABRIELA S.A.C. contra la Dirección de Extracción para Consumo Humano Directo e Indirecto, mediante el escrito con registro N° 00003823-2024, por sustracción de la materia, por los fundamentos expuestos en la parte considerativa de la presente Resolución Directoral. _x000a_Artículo 2.- Disponer la publicación de la presente resolución en el Portal Institucional del Ministerio de la Producción (www.gob.pe/produce)."/>
    <s v="DECHDI"/>
    <m/>
    <m/>
    <m/>
    <x v="17"/>
    <m/>
    <x v="1"/>
    <m/>
    <m/>
    <s v="NO SE NOTIFICA"/>
    <s v="SOLO SE PUBLICA"/>
    <m/>
    <m/>
    <m/>
    <m/>
    <m/>
    <m/>
    <m/>
    <m/>
    <m/>
    <m/>
    <m/>
    <m/>
    <m/>
    <m/>
    <m/>
    <s v="00000131-2024-PRODUCE/DGPCHDI"/>
    <d v="2024-02-20T19:29:12"/>
  </r>
  <r>
    <n v="130"/>
    <s v="00130-2024-PRODUCE/DGPCHDI"/>
    <s v="00009978-2024"/>
    <m/>
    <s v="FEBRERO"/>
    <d v="2024-02-20T00:00:00"/>
    <d v="2024-02-20T00:00:00"/>
    <m/>
    <s v="NO"/>
    <m/>
    <s v=""/>
    <s v=""/>
    <s v=""/>
    <s v="Artículo 1.- LEVANTAR la suspensión temporal dispuesta en la Resolución Directoral N° 00804-2023-PRODUCE/DGPCHDI, a solicitud de la empresa PESQUERA PELAYO S.A.C., de la licencia de operación otorgada mediante Resolución Directoral N° 384-2018-PRODUCE/DGPCHDI, de fecha 11 de abril de 2018, para que desarrolle la actividad de procesamiento pesquero a través de su planta de harina de pescado de alto contenido proteínico, con capacidad instalada de 92 t/h de procesamiento de materia prima, ubicada en n la Av. La Marina Cuadra Uno, distrito de Supe Puerto, provincia de Barranca, departamento de Lima. _x000a_Artículo 2.- DEJAR SIN EFECTO la Resolución Directoral N° 00804-2023- PRODUCE/DGPCHDI, que dispuso la suspensión temporal de la planta de procesamiento, a solicitud de la empresa PESQUERA PELAYO S.A.C. _x000a_Artículo 3.- En mérito de lo dispuesto en el artículo 1 de la presente resolución, el titular de la planta puede desarrollar las actividades de procesamiento conforme a la licencia de operación, cumpliendo con las disposiciones normativas vigentes. _x000a_Artículo 4.- Remitir copia de la presente Resolución Directoral a la Dirección General de Asuntos Ambientales Pesqueros y Acuícolas, Dirección General de Supervisión, Fiscalización Sanción, al Organismo Nacional de Sanidad Pesquera-SANIPES del Ministerio de la Producción y al Organismo de Evaluación y Fiscalización Ambiental - OEFA y disponer su publicación en el Portal Institucional del Ministerio de la Producción: www.produce.gob.pe."/>
    <s v="DPCHDI"/>
    <m/>
    <m/>
    <m/>
    <x v="18"/>
    <s v="LEVANTAMIENTO DE SUSPENSIÓN"/>
    <x v="1"/>
    <m/>
    <m/>
    <s v="00001367-2024-PRODUCE/DGPCHDI"/>
    <m/>
    <m/>
    <m/>
    <s v="X"/>
    <m/>
    <s v="X"/>
    <m/>
    <m/>
    <m/>
    <m/>
    <m/>
    <m/>
    <m/>
    <m/>
    <m/>
    <m/>
    <s v="00000132-2024-PRODUCE/DGPCHDI"/>
    <d v="2024-02-20T19:28:35"/>
  </r>
  <r>
    <n v="131"/>
    <s v="00131-2024-PRODUCE/DGPCHDI"/>
    <s v="00084253-2023"/>
    <m/>
    <s v="FEBRERO"/>
    <d v="2024-02-20T00:00:00"/>
    <d v="2024-02-20T00:00:00"/>
    <m/>
    <s v="NO"/>
    <n v="22834"/>
    <s v="MARU"/>
    <s v="CO-22834-CM"/>
    <s v="QUEZADA QUEZADA AUGUSTO CESAR"/>
    <s v="Artículo 1.- Declarar como NO PRESENTADA la solicitud de autorización de incremento de flota para la construcción de una nueva embarcación pesquera de 29.95 m3 de capacidad de bodega, vía sustitución de la embarcación pesquera de menor escala no siniestrada MARU con matrícula CO-22834- CM y 29.95 m3 de capacidad de bodega, presentada por señor el AUGUSTO CESAR QUEZADA QUEZADA, mediante escrito con registro N° 00084253-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s v="Menor Escala"/>
    <x v="12"/>
    <m/>
    <x v="1"/>
    <m/>
    <s v="DECLARAR COMO NO PRESENTADA"/>
    <s v="00001368-2024-PRODUCE/DGPCHDI"/>
    <m/>
    <s v="X"/>
    <m/>
    <m/>
    <m/>
    <m/>
    <m/>
    <m/>
    <m/>
    <m/>
    <m/>
    <m/>
    <m/>
    <m/>
    <m/>
    <m/>
    <s v="00000133-2024-PRODUCE/DGPCHDI"/>
    <d v="2024-02-20T19:16:28"/>
  </r>
  <r>
    <n v="132"/>
    <s v="00132-2024-PRODUCE/DGPCHDI"/>
    <s v="00088368-2023"/>
    <m/>
    <s v="FEBRERO"/>
    <d v="2024-02-20T00:00:00"/>
    <d v="2024-02-20T00:00:00"/>
    <m/>
    <s v="NO"/>
    <n v="2256"/>
    <s v="NI? DEL MILAGRO"/>
    <s v="PL-2256-CM"/>
    <s v="FIESTAS FIESTAS JOSE SANTOS"/>
    <s v="Artículo 1.- Declarar como NO PRESENTADA la solicitud autorización de incremento de flota para la construcción de una nueva embarcación pesquera de 35.23 m3 de capacidad de bodega, vía sustitución de la embarcación pesquera no siniestrada NIÑO DEL MILAGRO con matrícula PL-2256-CM y 35.23 m3 de capacidad de bodega, presentada por señor el JOSÉ SANTOS FIESTAS FIESTAS, mediante escrito con registro N° 00088368-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2"/>
    <m/>
    <x v="1"/>
    <m/>
    <s v="DECLARAR COMO NO PRESENTADA"/>
    <s v="00001369-2024-PRODUCE/DGPCHDI"/>
    <m/>
    <s v="X"/>
    <m/>
    <m/>
    <m/>
    <m/>
    <m/>
    <m/>
    <m/>
    <m/>
    <m/>
    <m/>
    <m/>
    <m/>
    <m/>
    <m/>
    <s v="00000134-2024-PRODUCE/DGPCHDI"/>
    <d v="2024-02-20T19:15:51"/>
  </r>
  <r>
    <n v="133"/>
    <s v="00133-2024-PRODUCE/DGPCHDI"/>
    <s v="00009274-2024"/>
    <m/>
    <s v="FEBRERO"/>
    <d v="2024-02-21T00:00:00"/>
    <d v="2024-02-21T00:00:00"/>
    <m/>
    <s v="NO"/>
    <m/>
    <s v="VICTORIA DEL MAR"/>
    <s v="P-04-00867"/>
    <s v=" BRISATUN S.A"/>
    <s v="Artículo 1.- Otorgar a la empresa BRISATUN S.A., representado en el país por el señor Omar Diego Carcovich Jibaja, permiso de pesca para operar la embarcación pesquera de cerco de bandera ecuatoriana denominada VICTORIA DEL MAR con matrícula P-04-00867, en la extracción del recurso Atún con destino al consumo humano directo, conforme al siguiente detalle:_x000a_Artículo 2.- La Carta Fianza N° 1004851 [D000-04047173] emitida por el Banco de Crédito del Perú - BCP, presentada por la empresa BRISATUN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401-2024-PRODUCE/DGPCHDI"/>
    <m/>
    <s v="X"/>
    <s v="X"/>
    <m/>
    <m/>
    <m/>
    <m/>
    <m/>
    <m/>
    <m/>
    <m/>
    <m/>
    <m/>
    <m/>
    <m/>
    <m/>
    <s v="00000135-2024-PRODUCE/DGPCHDI"/>
    <d v="2024-02-21T18:50:05"/>
  </r>
  <r>
    <n v="134"/>
    <s v="00134-2024-PRODUCE/DGPCHDI"/>
    <s v="00067354-2023"/>
    <m/>
    <s v="FEBRERO"/>
    <d v="2024-02-21T00:00:00"/>
    <d v="2024-02-21T00:00:00"/>
    <m/>
    <s v="NO"/>
    <m/>
    <s v=""/>
    <s v=""/>
    <s v=""/>
    <s v="Artículo 1.- Declarar improcedente la solicitud de Certificado de Origen CITES para la exportación de 8 ejemplares de la especie Potamotrygon motoro (Raya motoro) hacia el país de Estados Unidos, presentada por la empresa YACURUNA´S INTERNATIONAL ENTERPRISE E.I.R.L. mediante escrito con registro N° 00067354-2023, por los considerandos expuestos en la presente resolución. _x000a_Artículo 2.- La empresa YACURUNA´S INTERNATIONAL ENTERPRISE E.I.R.L., se encuentra facultada a presentar nuevamente la solicitud de Certificado de Origen CITES, dando cumplimiento a todas las condiciones previstas en las normas nacionales e internacionales vigentes.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s v="DECHDI"/>
    <m/>
    <m/>
    <m/>
    <x v="9"/>
    <s v="CERTIFICADO DE ORIGEN"/>
    <x v="1"/>
    <m/>
    <s v="DECLARAR IMPROCEDENTE"/>
    <s v="00001400-2024-PRODUCE/DGPCHDI"/>
    <m/>
    <m/>
    <m/>
    <m/>
    <m/>
    <m/>
    <m/>
    <m/>
    <m/>
    <m/>
    <m/>
    <m/>
    <m/>
    <m/>
    <m/>
    <m/>
    <s v="00000136-2024-PRODUCE/DGPCHDI"/>
    <d v="2024-02-21T18:49:14"/>
  </r>
  <r>
    <n v="135"/>
    <s v="00135-2024-PRODUCE/DGPCHDI"/>
    <s v="00002723-2024"/>
    <d v="2024-01-12T00:00:00"/>
    <s v="FEBRERO"/>
    <d v="2024-02-21T00:00:00"/>
    <d v="2024-02-21T00:00:00"/>
    <d v="2024-02-09T00:00:00"/>
    <s v="NO"/>
    <n v="22595"/>
    <s v="ROSA MARIA"/>
    <s v="PL-22595-PM"/>
    <s v="GRUPO EMPRESARIAL PESQUERO SANTISTEBAN S.A.C."/>
    <s v="Artículo 1.- Declarar como NO PRESENTADA la solicitud de aprobación del cambio de titular del permiso de pesca para operar la embarcación pesquera ROSA MARIA con matrícula PL-22595- PM y 99.08 m3 de capacidad de bodega, presentada por la empresa PESQUERA AUGUSTO Y MARIA S.A.C., mediante escrito con registro N° 00002723-2024;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COMO NO PRESENTADA"/>
    <s v="00001399-2024-PRODUCE/DGPCHDI"/>
    <m/>
    <s v="X"/>
    <m/>
    <m/>
    <m/>
    <m/>
    <m/>
    <m/>
    <m/>
    <m/>
    <m/>
    <m/>
    <m/>
    <m/>
    <m/>
    <m/>
    <s v="00000137-2024-PRODUCE/DGPCHDI"/>
    <d v="2024-02-21T18:47:57"/>
  </r>
  <r>
    <n v="136"/>
    <s v="00136-2024-PRODUCE/DGPCHDI"/>
    <s v="00087739-2023"/>
    <m/>
    <s v="FEBRERO"/>
    <s v="22/02/2024"/>
    <s v="22/02/2024"/>
    <m/>
    <s v="NO"/>
    <m/>
    <s v=""/>
    <s v=""/>
    <s v=""/>
    <s v="Artículo 1.- Otorgar a la empresa KDN PERÚ S.A.C. el Certificado pre convención CITES Nº 2363, que en calidad de anexo forma parte de la presente resolución, correspondiente a 72.10 kilogramos de “aletas en estado seco” de la especie Prionace glauca (Tiburón azul), incluida en el Anexo II de la de la Convención CITES, para su exportación con destino al país de Japón, con una vigencia por seis (6) meses. _x000a_Artículo 2.- La empresa KDN PERÚ S.A.C., debe solicitar oportunamente a la Dirección General de Supervisión, Fiscalización y Sanción (DGSFS – PA), la inspección de verificación de los productos autorizados para su exportación, para lo cual deberán de alcanzar la presente resolución directoral y el certificado pre convención CITES en original con la firma correspondiente en el ítem Nº 4. _x000a_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s v="DECHDI"/>
    <m/>
    <m/>
    <m/>
    <x v="9"/>
    <s v="CERTIFICADO PRE CONVENSION CITES"/>
    <x v="0"/>
    <m/>
    <m/>
    <s v="00001422-2024-PRODUCE/DGPCHDI"/>
    <m/>
    <m/>
    <m/>
    <m/>
    <m/>
    <m/>
    <m/>
    <m/>
    <m/>
    <m/>
    <m/>
    <m/>
    <m/>
    <m/>
    <m/>
    <m/>
    <s v="00000138-2024-PRODUCE/DGPCHDI"/>
    <d v="2024-02-22T20:12:57"/>
  </r>
  <r>
    <n v="137"/>
    <s v="00137-2024-PRODUCE/DGPCHDI"/>
    <s v="00011999-2024"/>
    <m/>
    <s v="FEBRERO"/>
    <s v="23/02/2024"/>
    <s v="23/02/2024"/>
    <m/>
    <s v="NO"/>
    <m/>
    <s v="NATALY"/>
    <s v="P-00-00759"/>
    <s v="SENZER S.A"/>
    <s v="Artículo 1.- DECLARAR que la solicitud de renovación del permiso de pesca otorgado mediante Resolución Directoral N° 00809-2023-PRODUCE/DGPCHDI, para operar la embarcación pesquera de bandera extranjera denominada NATALY con Registro N° P-00-00759, ha sido aprobada con su sola presentación, renovándose el citado permiso del 5 de marzo al 5 de junio de 2024.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NATALY con Registro N° P-00-00759, conforme a lo establecido en el numeral 6.5.1 del artículo 6 del Reglamento de Ordenamiento Pesquero del Atún, en coordinación con la Dirección General de Supervisión, Fiscalización y Sanción.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6"/>
    <m/>
    <x v="0"/>
    <m/>
    <m/>
    <s v="00001490-2024-PRODUCE/DGPCHDI"/>
    <m/>
    <s v="X"/>
    <s v="X"/>
    <m/>
    <m/>
    <m/>
    <m/>
    <m/>
    <m/>
    <m/>
    <m/>
    <m/>
    <m/>
    <m/>
    <m/>
    <m/>
    <s v="00000139-2024-PRODUCE/DGPCHDI"/>
    <d v="2024-02-23T20:59:24"/>
  </r>
  <r>
    <n v="138"/>
    <s v="00138-2024-PRODUCE/DGPCHDI"/>
    <s v="00065518-2023"/>
    <m/>
    <s v="FEBRERO"/>
    <s v="23/02/2024"/>
    <s v="23/02/2024"/>
    <m/>
    <s v="NO"/>
    <m/>
    <s v=""/>
    <s v=""/>
    <s v=""/>
    <s v="Artículo 1.- Otorgar a la empresa INVERSIONES LA MADDALENA S.A.C, autorización para realizar las actividades de colecta de recursos hidrobiológicos conforme al plan de trabajo denominado: “Evaluación Ambiental Preliminar (EVAP) del Proyecto: &quot;Marina y Muelle Náutico, Turístico y Recreativo, Bahía de Miraflores”, en atención a la solicitud presentada con escrito de registro N° 00065518-2023, reformulado a través del escrito adjunto de registro N° 00065518-2023-1, por el periodo de doce (12) meses contados a partir de la notificación de la presente Resolución Directoral. El referido plan comprende las siguientes circunscripciones territoriales: El referido plan comprende las circunscripciones territoriales detalladas en anexo que forma parte integrante de la presente Resolución Directoral._x000a_Artículo 2.- La empresa INVERSIONES LA MADDALENA S.A.C es responsable de aplicar las medidas de seguridad y eliminación de impactos que se puedan producir por las actividades propias del plan de trabajo. _x000a_Artículo 3.- En la ejecución del plan de trabajo, la empresa INVERSIONES LA MADDALENA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1491-2024-PRODUCE/DGPCHDI"/>
    <m/>
    <m/>
    <s v="X"/>
    <m/>
    <m/>
    <m/>
    <m/>
    <m/>
    <m/>
    <m/>
    <m/>
    <m/>
    <m/>
    <m/>
    <m/>
    <m/>
    <s v="00000140-2024-PRODUCE/DGPCHDI"/>
    <d v="2024-02-23T20:52:40"/>
  </r>
  <r>
    <n v="139"/>
    <s v="00139-2024-PRODUCE/DGPCHDI"/>
    <s v="00065209-2023"/>
    <m/>
    <s v="FEBRERO"/>
    <s v="23/02/2024"/>
    <s v="23/02/2024"/>
    <m/>
    <s v="NO"/>
    <m/>
    <s v=""/>
    <s v=""/>
    <s v=""/>
    <s v="Artículo 1.- Declarar como NO PRESENTADA la solicitud de autorización para realizar las actividades de colecta de recursos hidrobiológicos conforme al plan de trabajo denominado: “Monitoreo hidrobiológico del Informe Técnico Sustentatorio (ITS) Nº 5 del Proyecto Central Hidroeléctrica San Gabán III”, presentada por la empresa HYDRO GLOBAL PERÚ S.A.C. a través del escrito con registro N° 00065209-2023 reformulado mediante escrito adjunto con registro N° 00065209-2023-2,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s v="DECHDI"/>
    <m/>
    <m/>
    <m/>
    <x v="6"/>
    <m/>
    <x v="1"/>
    <m/>
    <s v="DECLARAR COMO NO PRESENTADA"/>
    <s v="00001492-2024-PRODUCE/DGPCHDI"/>
    <m/>
    <m/>
    <s v="X"/>
    <m/>
    <m/>
    <m/>
    <m/>
    <m/>
    <m/>
    <m/>
    <m/>
    <m/>
    <m/>
    <m/>
    <m/>
    <m/>
    <s v="00000141-2024-PRODUCE/DGPCHDI"/>
    <d v="2024-02-23T20:52:02"/>
  </r>
  <r>
    <n v="140"/>
    <s v="00140-2024-PRODUCE/DGPCHDI"/>
    <s v="00088528-2023"/>
    <m/>
    <s v="FEBRERO"/>
    <s v="23/02/2024"/>
    <s v="23/02/2024"/>
    <m/>
    <s v="NO"/>
    <m/>
    <s v=""/>
    <s v=""/>
    <s v=""/>
    <s v="Artículo 1.- Aceptar el desistimiento presentado por la EMPRESA DE GENERACIÓN ELÉCTRICA SANTA LORENZA S.A.C.a través del escrito con registro N° 00001411-2024, al procedimiento de autorización de actividades de colecta de recursos hidrobiológicos para el levantamiento de línea de base de estudios ambientales e instrumentos de gestión ambiental complementarios; iniciado con escrito de registro N° 00088528-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1"/>
    <m/>
    <s v="ACEPTAR DESISTIMIENTO"/>
    <s v="00001493-2024-PRODUCE/DGPCHDI"/>
    <m/>
    <m/>
    <s v="X"/>
    <m/>
    <m/>
    <m/>
    <m/>
    <m/>
    <m/>
    <m/>
    <m/>
    <m/>
    <m/>
    <m/>
    <m/>
    <m/>
    <s v="00000142-2024-PRODUCE/DGPCHDI"/>
    <d v="2024-02-23T20:50:34"/>
  </r>
  <r>
    <n v="141"/>
    <s v="00141-2024-PRODUCE/DGPCHDI"/>
    <s v="00082168-2023"/>
    <m/>
    <s v="FEBRERO"/>
    <s v="23/02/2024"/>
    <s v="23/02/2024"/>
    <m/>
    <s v="NO"/>
    <n v="54871"/>
    <s v="SIEMPRE MI HERNANCITO II"/>
    <s v="PT-54871-PM"/>
    <s v="PANTA DE PERICHE JULIA ;PANTA PANTA JOSE ANDRES ;PANTA PERICHE MARIA CANDIDA ;PERICHE ECA PEDRO CELESTINO"/>
    <s v="Artículo 1.- Declarar improcedente el recurso de reconsideración formulado por la señora MARÍA CANDIDA PANTA PERICHE mediante escrito con registro N° 00082168-2023, contra las Cartas N° 00000718-2023-PRODUCE/DGPCHDI y N° 00000719-2023-PRODUCE/DGPCHDI, con las cuales se comunicó que la nominación de la embarcación pesquera SIEMPRE MI HERNANCITO II con matrícula PT-54871-PM, para realizar actividad extractiva de los recursos Anchoveta y Anchoveta Blanca, durante la Segunda Temporada de Pesca Zona Norte Centro del año 2023, fue aprobada a favor de los titulares del permiso de pesca para operar la citada embarcación;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3"/>
    <m/>
    <x v="1"/>
    <m/>
    <s v="DECLARAR IMPROCEDENTE"/>
    <s v="00001494-2024-PRODUCE/DGPCHDI"/>
    <m/>
    <s v="X"/>
    <m/>
    <m/>
    <m/>
    <m/>
    <m/>
    <m/>
    <m/>
    <m/>
    <m/>
    <m/>
    <m/>
    <m/>
    <m/>
    <m/>
    <s v="00000143-2024-PRODUCE/DGPCHDI"/>
    <d v="2024-02-23T20:46:08"/>
  </r>
  <r>
    <n v="142"/>
    <s v="00142-2024-PRODUCE/DGPCHDI"/>
    <s v="00091160-2023"/>
    <m/>
    <s v="FEBRERO"/>
    <s v="23/02/2024"/>
    <s v="23/02/2024"/>
    <s v="-"/>
    <s v="NO ES TUPA"/>
    <m/>
    <s v=""/>
    <s v=""/>
    <s v=""/>
    <s v="Artículo 1.- Modificar la autorización al plan de trabajo denominado: “Monitoreo Hidrobiológico de la Declaración de Impacto Ambiental (DIA) del proyecto de Exploración Minera “El Carmen”, otorgada mediante Resolución Directoral N° 00179-2023-PRODUCE/DGPCHDI de fecha 24 de Febrero de 2023, a favor de la empresa NEXA RESOURCES PERU S.A.A., únicamente en el extremo referido al plazo para su ejecución, por doce (12) meses adicionales contados desde el vencimiento de la vigencia de la autorización antes indicada; por lo que, el plazo de la autorización vencerá con fecha 28 de febrero de 2025. _x000a_Artículo 2.- En la ejecución del plan de trabajo, la empresa NEXA RESOURCES PERU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s v="DECHDI"/>
    <m/>
    <m/>
    <m/>
    <x v="2"/>
    <s v="Modificar la autorización al plan de trabajo únicamente en el extremo referido al plazo para su ejecución"/>
    <x v="1"/>
    <m/>
    <m/>
    <s v="000014952024-PRODUCE/DGPCHDI"/>
    <m/>
    <m/>
    <s v="X"/>
    <m/>
    <m/>
    <m/>
    <m/>
    <m/>
    <m/>
    <m/>
    <m/>
    <m/>
    <m/>
    <m/>
    <m/>
    <m/>
    <s v="00000144-2024-PRODUCE/DGPCHDI"/>
    <d v="2024-02-23T19:14:30"/>
  </r>
  <r>
    <n v="143"/>
    <s v="00143-2024-PRODUCE/DGPCHDI"/>
    <s v="00000370-2024"/>
    <m/>
    <s v="FEBRERO"/>
    <d v="2024-02-27T00:00:00"/>
    <d v="2024-02-28T00:00:00"/>
    <m/>
    <s v="NO"/>
    <m/>
    <s v="DON F"/>
    <s v=" P-04-01099"/>
    <s v="ELVAYKA KYOEI S.A"/>
    <s v="Artículo 1.- Otorgar a la empresa ELVAYKA KYOEI S.A., representado en el país por el señor Mario Alfonso Miranda Eyzaguirre, permiso de pesca para operar la embarcación pesquera de cerco de bandera ecuatoriana denominada DON F con matrícula P-04-01099, en la extracción del recurso Atún con destino al consumo humano directo, conforme al siguiente detalle:_x000a_Artículo 2.- La Carta Fianza N° 1090888 [D193-02512839] emitida por el Banco de Crédito del Perú,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484-2024-PRODUCE/DGPCHDI"/>
    <m/>
    <s v="X"/>
    <s v="X"/>
    <m/>
    <m/>
    <m/>
    <m/>
    <m/>
    <m/>
    <m/>
    <m/>
    <m/>
    <m/>
    <m/>
    <m/>
    <m/>
    <s v="00000145-2024-PRODUCE/DGPCHDI"/>
    <d v="2024-02-27T00:00:00"/>
  </r>
  <r>
    <n v="144"/>
    <s v="00144-2024-PRODUCE/DGPCHDI"/>
    <s v="00000357-2024"/>
    <m/>
    <s v="FEBRERO"/>
    <d v="2024-02-28T00:00:00"/>
    <d v="2024-02-28T00:00:00"/>
    <m/>
    <s v="NO"/>
    <m/>
    <s v="ANDREA D"/>
    <s v="P-04-01100"/>
    <s v="ELVAYKA KYOEI S.A"/>
    <s v="Artículo 1.- Otorgar a la empresa ELVAYKA KYOEI S.A., representado en el país por el señor Mario Alfonso Miranda Eyzaguirre, permiso de pesca para operar la embarcación pesquera de cerco de bandera ecuatoriana denominada ANDREA D con matrícula P-04-01100, en la extracción del recurso Atún con destino al consumo humano directo, conforme al siguiente detalle:_x000a_Artículo 2.- La Carta Fianza N° 1090885 [D193-02512832] emitida por el Banco de Crédito,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
    <m/>
    <x v="0"/>
    <m/>
    <m/>
    <s v="00001485-2024-PRODUCE/DGPCHDI"/>
    <m/>
    <s v="X"/>
    <s v="X"/>
    <m/>
    <m/>
    <m/>
    <m/>
    <m/>
    <m/>
    <m/>
    <m/>
    <m/>
    <m/>
    <m/>
    <m/>
    <m/>
    <s v="00000146-2024-PRODUCE/DGPCHDI"/>
    <d v="2024-02-28T00:00:00"/>
  </r>
  <r>
    <n v="145"/>
    <s v="00145-2024-PRODUCE/DGPCHDI"/>
    <s v="00094599-2023"/>
    <m/>
    <s v="FEBRERO"/>
    <d v="2024-02-28T00:00:00"/>
    <d v="2024-02-28T00:00:00"/>
    <m/>
    <s v="NO"/>
    <n v="19842"/>
    <s v="PALBER"/>
    <s v="CE-19842-PM"/>
    <s v="COPEMARY S.A.C."/>
    <s v="Artículo 1.- Declarar como no presentada la solicitud de autorización de incremento de flota para la construcción de una embarcación pesquera en sustitución de la embarcación pesquera PALBER con matrícula CE19842-PM, presentada por la empresa COPEMARY S.A.C., mediante escrito con registro N° 00094599-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2"/>
    <m/>
    <x v="1"/>
    <m/>
    <s v="DECLARAR COMO NO PRESENTADA"/>
    <s v="00001488-2024-PRODUCE/DGPCHDI"/>
    <m/>
    <s v="X"/>
    <m/>
    <m/>
    <m/>
    <m/>
    <m/>
    <m/>
    <m/>
    <m/>
    <m/>
    <m/>
    <m/>
    <m/>
    <m/>
    <m/>
    <s v="00000147-2024-PRODUCE/DGPCHDI"/>
    <d v="2024-02-28T00:00:00"/>
  </r>
  <r>
    <n v="146"/>
    <s v="00146-2024-PRODUCE/DGPCHDI"/>
    <s v="00094829-2023"/>
    <m/>
    <s v="FEBRERO"/>
    <d v="2024-02-28T00:00:00"/>
    <d v="2024-02-28T00:00:00"/>
    <m/>
    <s v="NO"/>
    <n v="2257"/>
    <s v="MILAGROSA CRUZ DE CHALPON"/>
    <s v="PL-2257-CM"/>
    <s v="COMERCIALIZADORA PESQUERA S &amp; M S.A.C."/>
    <s v="Artículo 1.- Declarar como no presentada la solicitud de autorización de incremento de flota para la construcción de una embarcación pesquera en sustitución de la embarcación pesquera MILAGROSA CRUZ DE CHALPON con matrícula PL-02257-CM, presentada por la empresa COPEMARY S.A.C., mediante escrito con registro N° 00094829-2023; por los fundamentos expuestos en la parte considerativa de la presente resolución.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2"/>
    <m/>
    <x v="1"/>
    <m/>
    <s v="DECLARAR COMO NO PRESENTADA"/>
    <s v=" 00001489-2024-PRODUCE/DGPCHDI"/>
    <m/>
    <s v="X"/>
    <m/>
    <m/>
    <m/>
    <m/>
    <m/>
    <m/>
    <m/>
    <m/>
    <m/>
    <m/>
    <m/>
    <m/>
    <m/>
    <m/>
    <s v="00000148-2024-PRODUCE/DGPCHDI"/>
    <d v="2024-02-28T00:00:00"/>
  </r>
  <r>
    <n v="147"/>
    <s v="00147-2024-PRODUCE/DGPCHDI"/>
    <s v="00068190-2023"/>
    <m/>
    <s v="FEBRERO"/>
    <d v="2024-02-29T00:00:00"/>
    <d v="2024-02-29T00:00:00"/>
    <m/>
    <s v="NO"/>
    <m/>
    <s v=""/>
    <s v=""/>
    <s v=""/>
    <s v="Artículo 1.- Otorgar a la empresa ELECTRO DUNAS S.A.A., autorización para realizar las actividades de_x000a_colecta de recursos hidrobiológicos conforme al plan de trabajo denominado: LINEA BASE BIOLÓGICA DEL ESTUDIO DE IMPACTO AMBIENTAL SEMIDETALLADO DEL PROYECTO “SET EL ÁNGEL DE 220/60/10 KV DE 120 MVA Y LÍNEA DE TRANSMISIÓN DE 220 KV INDEPENDENCIA – EL ÁNGEL”, en atención a la solicitud presentada con escrito de registro N° 00068190-2023, reformulado a través del escrito adjunto de registro N° 00068190-2023-1, por el periodo de doce (12) meses contados a partir de la notificación de la presente Resolución Directoral. El referido plan comprende las siguientes circunscripciones territoriales:_x000a__x000a_Artículo 2.- La empresa ELECTRO DUNAS S.A.A. es responsable de aplicar las medidas de seguridad y_x000a_eliminación de impactos que se puedan producir por las actividades propias del plan de trabajo._x000a_Artículo 3.- En la ejecución del plan de trabajo, la empresa ELECTRO DUNAS S.A.A., deberá observar_x000a_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4.- La presente autorización no constituye el otorgamiento de otro derecho a favor del titular del_x000a_plan de trabajo._x000a_Artículo 5.- Remitir copia de la presente resolución, a la Dirección General de Supervisión, Fiscalización y_x000a_Sanción del Despacho Viceministerial de Pesca y Acuicultura del Ministerio de la Producción; al Instituto del Mar del Perú (IMARPE); así como disponer su publicación en el Portal Institucional del Ministerio de la Producción (www.gob.pe/produce)."/>
    <s v="DECHDI"/>
    <m/>
    <m/>
    <m/>
    <x v="6"/>
    <m/>
    <x v="0"/>
    <m/>
    <m/>
    <s v="00001516-2024-PRODUCE/DGPCHDI"/>
    <m/>
    <m/>
    <s v="X"/>
    <m/>
    <m/>
    <m/>
    <m/>
    <m/>
    <m/>
    <m/>
    <m/>
    <m/>
    <m/>
    <m/>
    <m/>
    <m/>
    <s v="00000149-2024-PRODUCE/DGPCHDI"/>
    <d v="2024-02-29T00:00:00"/>
  </r>
  <r>
    <n v="148"/>
    <s v="00148-2024-PRODUCE/DGPCHDI"/>
    <s v="00069950-2023"/>
    <m/>
    <s v="FEBRERO"/>
    <d v="2024-02-29T00:00:00"/>
    <d v="2024-02-29T00:00:00"/>
    <m/>
    <s v="NO"/>
    <m/>
    <s v=""/>
    <s v=""/>
    <s v=""/>
    <s v="Artículo 1.- Otorgar a la empresa STATKRAFT PERU S.A., autorización para realizar las_x000a_actividades de colecta de recursos hidrobiológicos conforme al plan de trabajo denominado: “Línea Base Hidrobiológica para la Evaluación Ambiental de la purga de sedimentos de la presa Checras de la Central Hidroeléctrica Cheves de Statkraft Perú S.A.”, en atención a la solicitud presentada con escrito de registro N° 00069950-2023, reformulado a través del escrito adjunto de registro N° 00069950-2023-1, por el periodo de doce (12) meses contados a partir de la notificación de la presente Resolución Directoral. El referido plan comprende las siguientes circunscripciones territoriales:_x000a_Artículo 2.- La empresa STATKRAFT PERU S.A. es responsable de aplicar las medidas de_x000a_seguridad y eliminación de impactos que se puedan producir por las actividades propias del plan de trabajo._x000a_Artículo 3.- En la ejecución del plan de trabajo, la empresa STATKRAFT PERU S.A., deberá_x000a_observar 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4.- La presente autorización no constituye el otorgamiento de otro derecho a favor del_x000a_titular del plan de trabajo._x000a_Artículo 5.- Remitir copia de la presente resolución, a la Dirección General de Supervisión, Fiscalización y Sanción del Despacho Viceministerial de Pesca y Acuicultura del Ministerio de la_x000a_Producción; al Instituto del Mar del Perú (IMARPE); así como disponer su publicación en el Portal_x000a_Institucional del Ministerio de la Producción (www.gob.pe/produce)."/>
    <s v="DECHDI"/>
    <m/>
    <m/>
    <m/>
    <x v="6"/>
    <m/>
    <x v="0"/>
    <m/>
    <m/>
    <s v="_x0009__x000a_00001515-2024-PRODUCE/DGPCHDI"/>
    <m/>
    <m/>
    <s v="X"/>
    <m/>
    <m/>
    <m/>
    <m/>
    <m/>
    <m/>
    <m/>
    <m/>
    <m/>
    <m/>
    <m/>
    <m/>
    <m/>
    <s v="00000150-2024-PRODUCE/DGPCHDI"/>
    <d v="2024-02-29T00:00:00"/>
  </r>
  <r>
    <n v="149"/>
    <s v="00149-2024-PRODUCE/DGPCHDI"/>
    <s v="00012515-2024"/>
    <m/>
    <s v="MARZO"/>
    <d v="2024-03-01T00:00:00"/>
    <d v="2024-03-01T00:00:00"/>
    <m/>
    <s v="NO"/>
    <m/>
    <s v=""/>
    <s v=""/>
    <s v=""/>
    <s v="Artículo 1.- Otorgar a la empresa ACUA CORP S.A.C, el Certificado de Origen CITES de especies comprendidas en el Apéndice III de la Convención Cites, con Certificado de Origen CITES Nº 2369, que en calidad de anexo forma parte de la presente resolución, certificado válido por seis (6) meses, correspondiente a la exportación de rayas amazónicas incluidas en el Apéndice III de la Convención CITES, con destino al país de Reino Unido, conforme al siguiente detalle:_x000a_Artículo 2.- La empresa ACUA CORP S.A.C, debe solicitar oportunamente a la Dirección General de Supervisión, Fiscalización y Sanción – PA (DGSFS–PA), la inspección de verificación de cantidad y/o peso de los especímenes autorizados para exportar con la debida anticipación, para lo cual deberán de presentar el certificado de origen en original con la firma correspondiente en el ítem Nº 4. _x000a_Artículo 3.- Remitir la presente resolución, a la Dirección General de Supervisión, Fiscalización y Sanción del Despacho Viceministerial de Pesca y Acuicultura; así como disponer su publicación en el Portal Institucional del Ministerio de la Producción (www.gob.pe/produce). "/>
    <s v="DECHDI"/>
    <m/>
    <m/>
    <m/>
    <x v="9"/>
    <s v="CERTIFICADO DE ORIGEN"/>
    <x v="0"/>
    <m/>
    <s v="CITES Nº 2369"/>
    <m/>
    <m/>
    <m/>
    <m/>
    <m/>
    <m/>
    <m/>
    <m/>
    <m/>
    <m/>
    <m/>
    <m/>
    <m/>
    <m/>
    <m/>
    <m/>
    <m/>
    <s v="00000151-2024-PRODUCE/DGPCHDI"/>
    <m/>
  </r>
  <r>
    <n v="150"/>
    <s v="00150-2024-PRODUCE/DGPCHDI"/>
    <s v="00009876-2024"/>
    <d v="2024-02-12T00:00:00"/>
    <s v="MARZO"/>
    <d v="2024-03-01T00:00:00"/>
    <d v="2024-03-01T00:00:00"/>
    <d v="2024-03-04T00:00:00"/>
    <s v="SI"/>
    <n v="5529"/>
    <s v="MI SE?R CAUTIVO"/>
    <s v="PT-5529-CM"/>
    <s v="ECA PUESCAS JIMMY"/>
    <s v="Artículo 1.- Declarar como NO PRESENTADA la solicitud de aprobación del cambio de titular del permiso de pesca para operar la embarcación pesquera MI SEÑOR CAUTIVO con matrícula PT-5529-CM y 34.33 m3 de capacidad de bodega, presentada por el señor JOSE ROSARIO OROSCO CASTRO, mediante escrito con registro N° 00009876-2024; por los fundamentos expuestos en la parte considerativa de la presente resolución._x000a_Artículo 2.- El administrado queda facultado a presentar una nueva solicitud de cambio de titular del permiso de pesca dando cumplimiento a todos los requisitos del ordenamiento pesquero vigente. 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COMO NO PRESENTADA"/>
    <m/>
    <m/>
    <m/>
    <m/>
    <m/>
    <m/>
    <m/>
    <m/>
    <m/>
    <m/>
    <m/>
    <m/>
    <m/>
    <m/>
    <m/>
    <m/>
    <m/>
    <m/>
    <m/>
  </r>
  <r>
    <n v="151"/>
    <s v="00151-2024-PRODUCE/DGPCHDI"/>
    <s v="00012075-2024-I"/>
    <m/>
    <s v="MARZO"/>
    <d v="2024-03-04T00:00:00"/>
    <d v="2024-03-04T00:00:00"/>
    <s v="-"/>
    <s v="NO ES TUPA"/>
    <m/>
    <s v=""/>
    <s v=""/>
    <s v=""/>
    <s v="Artículo 1.- Aprobar el Listado de Asignación de Límites Máximos de Captura por Embarcación (LMCE) de la Zona Sur para la extracción del recurso Anchoveta, correspondiente a la Primera Temporada de Pesca de Anchoveta del año 2024 de la Zona Sur, establecida mediante Resolución Ministerial N° 000059-2024-PRODUCE, el mismo que se adjunta a la presente resolución (anexo) y da cumplimiento a lo dispuesto en el Decreto Legislativo N° 1084, Ley sobre Límites Máximos de Captura por Embarcación._x000a_Artículo 2.- Los titulares de permiso de pesca de las embarcaciones pesqueras comprendidas en el anexo de la presente resolución directoral cumplen con las condiciones para el desarrollo de las actividades pesqueras, dispuestas en el artículo 5 de la Resolución Ministerial N° 059-2024-PRODUCE en adición a lo dispuesto en la normativa pesquera aplicable._x000a_Artículo 3.- Publicar la presente resolución directoral, incluyendo el listado (Anexo) a que se refiere el_x000a_artículo 1, en el Portal Institucional del Ministerio de la Producción (www.gob.pe/produce)."/>
    <s v="DECHDI"/>
    <m/>
    <m/>
    <m/>
    <x v="19"/>
    <s v="Primera Temporada de Pesca de Anchoveta del año 2023 de la Zona Sur"/>
    <x v="1"/>
    <m/>
    <m/>
    <m/>
    <m/>
    <m/>
    <m/>
    <m/>
    <m/>
    <m/>
    <m/>
    <m/>
    <m/>
    <m/>
    <m/>
    <m/>
    <m/>
    <m/>
    <m/>
    <m/>
    <m/>
    <m/>
  </r>
  <r>
    <n v="152"/>
    <s v="00152-2024-PRODUCE/DGPCHDI"/>
    <s v="00014338-2024"/>
    <m/>
    <s v="MARZO"/>
    <d v="2024-03-06T00:00:00"/>
    <d v="2024-03-06T00:00:00"/>
    <m/>
    <s v="NO"/>
    <m/>
    <s v=""/>
    <s v=""/>
    <s v=""/>
    <s v="Artículo 1.- DECLARAR que la solicitud de renovación del permiso de pesca otorgado mediante Resolución Directoral N° 00810-2023-PRODUCE/DGPCHDI, para operar la embarcación pesquera de bandera extranjera denominada MARIA DEL MAR A con matrícula N° INTERNAC {15534} 31756-06-CH, presentada por la empresa NEGOCIOS INDUSTRIALES REAL NIRSA S.A., ha sido aprobada con su sola presentación, renovándose el citado permiso del 06 de marzo al 06 de abril de 2024.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MARIA DEL MAR A con matrícula N° INTERNAC {15534} 31756-06-CH, conforme a lo establecido en el numeral 6.5.1 del artículo 6 del Reglamento de Ordenamiento Pesquero del Atún, en coordinación con la Dirección General de Supervisión, Fiscalización y Sanción.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6"/>
    <m/>
    <x v="0"/>
    <m/>
    <m/>
    <m/>
    <m/>
    <m/>
    <m/>
    <m/>
    <m/>
    <m/>
    <m/>
    <m/>
    <m/>
    <m/>
    <m/>
    <m/>
    <m/>
    <m/>
    <m/>
    <m/>
    <m/>
    <m/>
  </r>
  <r>
    <n v="153"/>
    <s v="00153-2024-PRODUCE/DGPCHDI"/>
    <s v="00014252-2024"/>
    <m/>
    <s v="MARZO"/>
    <d v="2024-03-06T00:00:00"/>
    <d v="2024-03-06T00:00:00"/>
    <m/>
    <s v="NO"/>
    <m/>
    <s v=""/>
    <s v=""/>
    <s v=""/>
    <s v="Artículo 1.- DECLARAR que la solicitud de renovación del permiso de pesca otorgado mediante Resolución Directoral N° 00808-2023-PRODUCE/DGPCHDI, para operar la embarcación pesquera de bandera extranjera denominada ARIETE con matrícula P-00-00855, presentada por la empresa ELMACORP S.A., ha sido aprobada con su sola presentación, renovándose el citado permiso del 06 de marzo al 06 de junio de 2024.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ARIETE con matrícula P-00-00855, conforme a lo establecido en el numeral 6.5.1 del artículo 6 del Reglamento de Ordenamiento Pesquero del Atún, en coordinación con la Dirección General de Supervisión, Fiscalización y Sanción._x000a_Artículo 3.- Remitir copia de la presente Resolución Directoral, a la Dirección General de Supervisión,_x000a_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6"/>
    <m/>
    <x v="0"/>
    <m/>
    <m/>
    <m/>
    <m/>
    <m/>
    <m/>
    <m/>
    <m/>
    <m/>
    <m/>
    <m/>
    <m/>
    <m/>
    <m/>
    <m/>
    <m/>
    <m/>
    <m/>
    <m/>
    <m/>
    <m/>
  </r>
  <r>
    <n v="154"/>
    <s v="00154-2024-PRODUCE/DGPCHDI"/>
    <s v="00014341-2024"/>
    <m/>
    <s v="MARZO"/>
    <d v="2024-03-06T00:00:00"/>
    <d v="2024-03-06T00:00:00"/>
    <m/>
    <s v="NO"/>
    <m/>
    <s v=""/>
    <s v=""/>
    <s v=""/>
    <s v="Artículo 1.- DECLARAR que la solicitud de renovación del permiso de pesca otorgado mediante Resolución Directoral N° 00814-2023-PRODUCE/DGPCHDI, para operar la embarcación pesquera de bandera extranjera denominada VIA SIMOUN con matrícula P-00-00782, presentada por la empresa NEGOCIOS INDUSTRIALES REAL NIRSA S.A., ha sido aprobada con su sola presentación, renovándose el citado permiso del 11 de marzo al 11 de abril de 2024.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VIA SIMOUN con matrícula P-00-00782, conforme a lo establecido en el numeral 6.5.1 del artículo 6 del Reglamento de Ordenamiento Pesquero del Atún, en coordinación con la Dirección General de Supervisión, Fiscalización y Sanción._x000a_Artículo 3.- Remitir copia de la presente Resolución Directoral, a la Dirección General de Supervisión,_x000a_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6"/>
    <m/>
    <x v="0"/>
    <m/>
    <m/>
    <m/>
    <m/>
    <m/>
    <m/>
    <m/>
    <m/>
    <m/>
    <m/>
    <m/>
    <m/>
    <m/>
    <m/>
    <m/>
    <m/>
    <m/>
    <m/>
    <m/>
    <m/>
    <m/>
  </r>
  <r>
    <n v="155"/>
    <s v="00155-2024-PRODUCE/DGPCHDI"/>
    <s v="00004299-2024"/>
    <m/>
    <s v="MARZO"/>
    <d v="2024-03-06T00:00:00"/>
    <d v="2024-03-06T00:00:00"/>
    <m/>
    <s v="NO"/>
    <m/>
    <s v=""/>
    <s v=""/>
    <s v=""/>
    <s v="Artículo 1.- Declarar la caducidad de la autorización de incremento de flota otorgada mediante el artículo 2 por Resolución Directoral N° 00366-2021-PRODUCE/DGPCHDI, ampliada a su plazo mediante la Resolución Directoral N° 00692-2022-PRODUCE/DGPCHDI, en concordancia con lo dispuesto en el subnumeral 37.1.6 del numeral 37.1 del artículo 37 del Reglamento de la Ley General de Pesca, conforme a los fundamentos expuestos en la parte considerativa de la presente resolución; debiéndose excluir dicha autorización del Anexo VI de la Resolución Ministerial Nº 347-2011-PRODUCE. _x000a_Artículo 2.- Otorgar a favor de la EMPRESA PESQUERA JESUS ELIZABETH S.R.L., la autorización de incremento de flota para construir una nueva embarcación pesquera de 106.18 m³ de capacidad de bodega, vía sustitución de la embarcación pesquera no siniestrada SANTA ISABEL con matrícula CO-18318-PM y 106.18 m³ de capacidad de bodega, para la extracción del recurso Anchoveta con destino al consumo humano indirecto. _x000a_Artículo 3- Incluir la autorización de incremento de flota a que se refiere el artículo 2 de la presente Resolución Directoral, en el Anexo VI de la Resolución Ministerial Nº 347-2011-PRODUCE. _x000a_Artículo 4.- La embarcación pesquera no siniestrada SANTA ISABEL con matrícula CO-18318-PM, podrá seguir operando hasta que la nueva embarcación materia de la presente autorización, ejecute el incremento de flota y solicite la obtención del permiso de pesca. Asimismo, la EMPRESA PESQUERA JESUS ELIZABETH S.R.L., deberá acreditar la certificación expresa que prueba la destrucción o desguace de la mencionada embarcación pesquera, emitida por la autoridad marítima, como requisito previo para el otorgamiento del permiso de pesca a la nueva embarcación pesquera; en concordancia con lo dispuesto en el artículo 9 del Reglamento de la Ley Nº 26920._x000a_Artículo 5.- La vigencia de la autorización de incremento de flota a que se refiere el artículo 2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a EMPRESA PESQUERA JESUS ELIZABETH S.R.L., no acredita la ejecución total dentro del plazo otorgado, o de su ampliatoria, o esta ejecución es distinta a los términos aprobados, incurre en causal de caducidad de la autorización de incremento de flota, de conformidad con lo dispuesto en el subnumeral 37.1.6 del numeral 37.1 del referido artículo. _x000a_Artículo 6.- La EMPRESA PESQUERA JESUS ELIZABETH S.R.L. podrá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_x000a_Artículo 7.- El permiso de pesca para operar la nueva embarcación pesquera deberá solicitarse dentro del plazo de un (1) año contado a partir de la acreditación del término de la construcción de dicha embarcación, de conformidad con lo dispuesto en el numeral 28-A.3 del artículo 28-A del Reglamento de la Ley General de Pesca, incorporado por el artículo 3 del Decreto Supremo N° 004-2020-PRODUCE. _x000a_Artículo 8 -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12"/>
    <m/>
    <x v="0"/>
    <m/>
    <m/>
    <m/>
    <m/>
    <m/>
    <m/>
    <m/>
    <m/>
    <m/>
    <m/>
    <m/>
    <m/>
    <m/>
    <m/>
    <m/>
    <m/>
    <m/>
    <m/>
    <m/>
    <m/>
    <m/>
  </r>
  <r>
    <n v="156"/>
    <s v="00156-2024-PRODUCE/DGPCHDI"/>
    <s v="00015311-2024"/>
    <m/>
    <s v="MARZO"/>
    <d v="2024-03-06T00:00:00"/>
    <d v="2024-03-06T00:00:00"/>
    <m/>
    <s v="NO"/>
    <m/>
    <s v=""/>
    <s v=""/>
    <s v=""/>
    <s v="Artículo 1.- DECLARAR que la solicitud de renovación del permiso de pesca otorgado mediante Resolución Directoral N° 00749-2023-PRODUCE/DGPCHDI, para operar la embarcación pesquera de bandera extranjera denominada ADRIA DEL MAR con matrícula N° P-04-00006, presentada por la empresa COMPAÑIA SUR TUNA SURTUNA S.A., ha sido aprobada con su sola presentación, renovándose el citado permiso del 10 de marzo al 10 de abril de 2024. 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ADRIA DEL MAR con matrícula N° P-04-00006, conforme a lo establecido en el numeral 6.5.1 del artículo 6 del Reglamento de Ordenamiento Pesquero del Atún, en coordinación con la Dirección General de Supervisión, Fiscalización y Sanción. 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s v="DECHDI"/>
    <s v="CHD"/>
    <s v="ATUN"/>
    <s v="buque de la CIAT"/>
    <x v="16"/>
    <m/>
    <x v="0"/>
    <m/>
    <m/>
    <m/>
    <m/>
    <m/>
    <m/>
    <m/>
    <m/>
    <m/>
    <m/>
    <m/>
    <m/>
    <m/>
    <m/>
    <m/>
    <m/>
    <m/>
    <m/>
    <m/>
    <m/>
    <m/>
  </r>
  <r>
    <n v="157"/>
    <s v="00157-2024-PRODUCE/DGPCHDI"/>
    <s v="00084195-2023"/>
    <m/>
    <s v="MARZO"/>
    <d v="2024-03-06T00:00:00"/>
    <d v="2024-03-06T00:00:00"/>
    <m/>
    <s v="NO"/>
    <m/>
    <s v=""/>
    <s v=""/>
    <s v=""/>
    <s v="Artículo 1.- OTORGAR a favor de la empresa MONT BLANC EXPORT S.R.L., la autorización de instalación para el aumento de capacidad de procesamiento de 12 t/día a 55 t/día de la planta de congelado de productos hidrobiológicos, a ejecutarse en el establecimiento industrial pesquero ubicado en la Calle José Miranda N° 965, distrito y provincia de Pisco, departamento de Ica. _x000a_Artículo 2.- La empresa MONT BLANC EXPORT S.R.L., debe ejecutar la autorización de instalación para el aumento de capacidad de procesamiento de la planta referida en el artículo 1 de la presente Resolución Directoral, asegurando que dicha planta cuente con sistemas de producción que aseguren el adecuado aprovechamiento de los recursos pesqueros; con los medios adecuados de transporte y de recepción que eviten mermas y permitan la óptima conservación de la materia prima; reducir y minimizar los riesgos de contaminación ambiental, implementando sistemas de recuperación y tratamiento de residuos y desechos, sin perjuicio de lo establecido en los artículos 7 y 8 del Reglamento de Gestión Ambiental de los Subsectores Pesca y Acuicultura; cumplir las normas del Reglamento de Seguridad e Higiene Industrial; cumplir las disposiciones que dicte la autoridad sanitaria competente; e, implementar sistemas de aseguramiento de la calidad; en concordancia con el numeral 53.1 del artículo 53 del Reglamento de la Ley General de Pesca, aprobado mediante Decreto Supremo N° 012-2001-PE. Asimismo, deberá implementar los compromisos ambientales asumidos por la administrada y que forman parte de la Resolución Directoral N° 00132-2022-PRODUCE/DGAAMPA de fecha 23 de noviembre del 2022. _x000a_Artículo 3.- La autorización referida en el artículo 1 de la presente resolución, tiene vigencia de un (1) año, contado a partir de la fecha de su notificación, renovable por una sola vez y por razones económicas. La autorización caduca al no acreditarse la instalación de la planta de procesamiento según el plazo concedido o, de ser el caso, al término de la ampliación de plazo correspondiente. _x000a_Artículo 4.- El incumplimiento de lo señalado en los artículos 2 y 3 de la presente resolución, serán causales de caducidad del derecho otorgado o de las sanciones que resulten aplicables conforme a la normativa vigente, según corresponda. _x000a_Artículo 5.- Remitir copia de la presente Resolución Directoral a la Dirección General de Supervisión, Fiscalización y Sanción del Despacho Viceministerial de Pesca y Acuicultura del Ministerio de la Producción, al Organismo Nacional de Sanidad Pesquera – SANIPES del Ministerio de la Producción y al Organismo de Evaluación y Fiscalización Ambiental - OEFA y disponer su publicación en el Portal Institucional del Ministerio de la Producción: www.produce.gob.pe."/>
    <s v="DPCHDI"/>
    <m/>
    <m/>
    <m/>
    <x v="20"/>
    <m/>
    <x v="2"/>
    <m/>
    <m/>
    <m/>
    <m/>
    <m/>
    <m/>
    <m/>
    <m/>
    <m/>
    <m/>
    <m/>
    <m/>
    <m/>
    <m/>
    <m/>
    <m/>
    <m/>
    <m/>
    <m/>
    <m/>
    <m/>
  </r>
  <r>
    <n v="158"/>
    <s v="00158-2024-PRODUCE/DGPCHDI"/>
    <s v="00068903-2023"/>
    <m/>
    <s v="MARZO"/>
    <d v="2024-03-06T00:00:00"/>
    <d v="2024-03-06T00:00:00"/>
    <m/>
    <s v="NO"/>
    <m/>
    <s v=""/>
    <s v=""/>
    <s v=""/>
    <s v="Artículo 1.- Otorgar a la empresa SOUTHERN PERU COPPER CORPORATION, SUCURSAL DEL PERÚ, autorización para realizar las actividades de colecta de recursos hidrobiológicos conforme al plan de trabajo denominado: Línea Base Hidrobiológica para la “Modificación del Estudio de Impacto Ambiental de las Unidades Mineras Cuajone y Toquepala”, en atención a la solicitud presentada con escrito de registro N° 00068903-2023, reformulado a través del escrito de registro N° 00093111-2023, por el periodo de doce (12) meses contados a partir de la notificación de la presente Resolución Directoral. El referido plan comprende las circunscripciones territoriales detalladas en anexo que forma parte integrante de la presente Resolución Directoral._x000a_Artículo 2.- La empresa SOUTHERN PERU COPPER CORPORATION, SUCURSAL DEL PERÚ es responsable de aplicar las medidas de seguridad y eliminación de impactos que se puedan producir por las actividades propias del plan de trabajo. _x000a_Artículo 3.- En la ejecución del plan de trabajo, la empresa SOUTHERN PERU COPPER CORPORATION, SUCURSAL DEL PERÚ,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2"/>
    <m/>
    <m/>
    <m/>
    <m/>
    <m/>
    <m/>
    <m/>
    <m/>
    <m/>
    <m/>
    <m/>
    <m/>
    <m/>
    <m/>
    <m/>
    <m/>
    <m/>
    <m/>
    <m/>
    <m/>
    <m/>
  </r>
  <r>
    <n v="159"/>
    <s v="00159-2024-PRODUCE/DGPCHDI"/>
    <s v="00069932-2023"/>
    <m/>
    <s v="MARZO"/>
    <d v="2024-03-06T00:00:00"/>
    <d v="2024-03-06T00:00:00"/>
    <m/>
    <s v="NO"/>
    <m/>
    <s v=""/>
    <s v=""/>
    <s v=""/>
    <s v="Artículo 1.- Otorgar a la empresa BHP WORLD EXPLORATION INC. SUCURSAL DEL PERÚ, autorización para realizar las actividades de colecta de recursos hidrobiológicos conforme al plan de trabajo denominado: “LÍNEA BASE HIDROBIOLÓGICA DE LA DECLARACIÓN DE IMPACTO AMBIENTAL (DIA – CATEGORÍA I) DEL PROYECTO DE EXPLORACIÓN MINERA ACCOPATA”, en atención a la solicitud presentada con escrito de registro N° 00069932-2023, reformulado a través del escrito adjunto de registro N° 00069932-2023-2, por el periodo de doce (12) meses contados a partir de la notificación de la presente Resolución Directoral. El referido plan comprende las siguientes circunscripciones territoriales:_x000a_Artículo 2.- La empresa BHP WORLD EXPLORATION INC. SUCURSAL DEL PERÚ es responsable de aplicar las medidas de seguridad y eliminación de impactos que se puedan producir por las actividades propias del plan de trabajo. _x000a_Artículo 3.- En la ejecución del plan de trabajo, la empresa BHP WORLD EXPLORATION INC. SUCURSAL DEL PERÚ,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2"/>
    <m/>
    <m/>
    <m/>
    <m/>
    <m/>
    <m/>
    <m/>
    <m/>
    <m/>
    <m/>
    <m/>
    <m/>
    <m/>
    <m/>
    <m/>
    <m/>
    <m/>
    <m/>
    <m/>
    <m/>
    <m/>
  </r>
  <r>
    <n v="160"/>
    <s v="00160-2024-PRODUCE/DGPCHDI"/>
    <s v="00066236-2023"/>
    <m/>
    <s v="MARZO"/>
    <d v="2024-03-06T00:00:00"/>
    <d v="2024-03-06T00:00:00"/>
    <m/>
    <s v="NO"/>
    <m/>
    <s v=""/>
    <s v=""/>
    <s v=""/>
    <s v="Artículo 1.- Otorgar a PLUSPETROL PERU CORPORATION S.A., autorización para realizar las actividades de colecta de recursos hidrobiológicos conforme al plan de trabajo denominado: Línea Base Hidrobiológica del “Informe Técnico Sustentatorio del Sistema de Compresión Mipaya-Lote 56”, en atención a la solicitud presentada con escrito de registro N° 00066236-2023, reformulado a través del escrito adjunto de registro N° 00066236-2023-1, por el periodo de doce (12) meses contados a partir de la notificación de la presente Resolución Directoral. El referido plan comprende las circunscripciones territoriales detalladas en anexo que forma parte integrante de la presente Resolución Directoral. _x000a_Artículo 2.- PLUSPETROL PERU CORPORATION S.A. es responsable de aplicar las medidas de seguridad y eliminación de impactos que se puedan producir por las actividades propias del plan de trabajo._x000a_Artículo 3.- En la ejecución del plan de trabajo, PLUSPETROL PERU CORPORATION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s v="DECHDI"/>
    <m/>
    <m/>
    <m/>
    <x v="6"/>
    <m/>
    <x v="2"/>
    <m/>
    <m/>
    <m/>
    <m/>
    <m/>
    <m/>
    <m/>
    <m/>
    <m/>
    <m/>
    <m/>
    <m/>
    <m/>
    <m/>
    <m/>
    <m/>
    <m/>
    <m/>
    <m/>
    <m/>
    <m/>
  </r>
  <r>
    <n v="161"/>
    <s v="00161-2024-PRODUCE/DGPCHDI"/>
    <s v="00044612-2023"/>
    <m/>
    <s v="MARZO"/>
    <d v="2024-03-06T00:00:00"/>
    <d v="2024-03-06T00:00:00"/>
    <m/>
    <s v="NO"/>
    <m/>
    <s v=""/>
    <s v=""/>
    <s v=""/>
    <s v="Artículo 1.- Otorgar a favor del señor PAUL MARTIN BALTAZAR GUERRERO, la Autorización para efectuar investigación pesquera especializada sin uso de embarcación., conforme a los términos contenidos en el plan de investigación denominado: “POTENCIAL ACUICOLA DE MACROALGAS DEL SUR DE PERÚ: UN ESTUDIO SOSTENIBLE”, presentado mediante escrito con registro N° 00044612-2023, reformulado a través del escrito con registro N° 00092474-2023, por el periodo de veinticuatro (24) meses contados a partir del día siguiente de la notificación de la presente Resolución Directoral. El referido plan comprende las siguientes circunscripciones territoriales:_x000a_Artículo 2.- La extracción de los recursos se deberá realizar dentro del plazo señalado en el artículo 1 de la presente resolución, y mediante el empleo de los equipos y metodología indicados en el plan de investigación. _x000a_Artículo 3.- El señor PAUL MARTIN BALTAZAR GUERREROes responsable de aplicar las medidas de seguridad y eliminación de impactos que se puedan producir por las actividades propias de la investigación. _x000a_Artículo 4.- El señor PAUL MARTIN BALTAZAR GUERRERO, dentro de los sesenta (60) días calendarios posteriores a la culminación del plazo concedido en la autorización correspondiente, se encuentra obligada a presentar la información completa relativa a los resultados de la investigación realizada. _x000a_Artículo 5.- En la ejecución del plan de trabajo, el señor PAUL MARTIN BALTAZAR GUERRERO,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6.- La presente autorización no constituye el otorgamiento de otro derecho a favor del titular del plan de trabajo. _x000a_Artículo 7.- Remitir al señor PAUL MARTIN BALTAZAR GUERRERO, el Oficio N° 2730-2023-SERNANPDGANP con su informe N° 1217-2023-SERNANP-DGANP adjunto, emitidos por SERNANP, que contiene determinadas recomendaciones que deberán ser tomadas en cuenta en la ejecución del proyecto de investigación a que se refiere el artículo 1 de la presente resolución _x000a_Artículo 8.-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s v="DECHDI"/>
    <m/>
    <m/>
    <m/>
    <x v="10"/>
    <m/>
    <x v="2"/>
    <m/>
    <m/>
    <m/>
    <m/>
    <m/>
    <m/>
    <m/>
    <m/>
    <m/>
    <m/>
    <m/>
    <m/>
    <m/>
    <m/>
    <m/>
    <m/>
    <m/>
    <m/>
    <m/>
    <m/>
    <m/>
  </r>
  <r>
    <n v="162"/>
    <s v="00162-2024-PRODUCE/DGPCHDI"/>
    <s v="00009942-2024"/>
    <d v="2024-02-12T00:00:00"/>
    <s v="MARZO"/>
    <d v="2024-03-06T00:00:00"/>
    <d v="2024-03-06T00:00:00"/>
    <d v="2024-03-04T00:00:00"/>
    <s v="NO"/>
    <m/>
    <s v=""/>
    <s v=""/>
    <s v=""/>
    <s v="Artículo 1.- Aprobar a favor de la empresa PESQUERA ORLAND S.A.C., el cambio de titular del permiso de pesca para operar la embarcación pesquera VALENTINA con matrícula PL-56286-PM y 81.28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VALENTINA con matrícula PL-56286-PM y 81.28 m3 de capacidad de bodega, deberán cumplir las disposiciones normativas vigentes en lo correspondiente al desarrollo de las actividades pesqueras previas a su procesamiento. _x000a_Artículo 3.- Dejar sin efecto la titularidad del permiso de pesca otorgada a favor de la empresa AMERICAN MAR S.A.C., a través de la Resolución Directoral N° 00145-2022-PRODUCE/DGPCHDI, para operar la embarcación pesquera VALENTINA con matrícula PL-56286-PM. _x000a_Artículo 4.- Excluir a la empresa AMERICAN MAR S.A.C., de los listados a que se refiere el artículo 14 del Reglamento de la Ley General de Pesca; y, el Anexo II de la Resolución Ministerial Nº 347-2011-PRODUCE, a fin de incluir en su lugar a la empresa PESQUERA ORLAND S.A.C, como titular del permiso de pesca para operar la embarcación pesquera VALENTINA con matrícula PL-56286-PM. _x000a_Artículo 5.-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0"/>
    <s v=" - "/>
    <m/>
    <m/>
    <m/>
    <m/>
    <m/>
    <m/>
    <m/>
    <m/>
    <m/>
    <m/>
    <m/>
    <m/>
    <m/>
    <m/>
    <m/>
    <m/>
    <m/>
    <m/>
    <m/>
    <m/>
  </r>
  <r>
    <n v="163"/>
    <s v="00163-2024-PRODUCE/DGPCHDI"/>
    <s v="00059554-2023"/>
    <d v="2023-08-18T00:00:00"/>
    <s v="MARZO"/>
    <d v="2024-03-06T00:00:00"/>
    <d v="2024-03-06T00:00:00"/>
    <d v="2023-09-11T00:00:00"/>
    <s v="NO"/>
    <n v="61973"/>
    <s v="GRATITUD 4"/>
    <s v="CO-61973-PM"/>
    <s v="CARLA YLIANA JORDAN MARTINEZ DE BALZA TASSARA y UMBERTO GIUSEPPE BALZA TASSARA MATTA"/>
    <s v="Artículo 1.- Aprobar a favor de los señores CARLA YLIANA JORDAN MARTINEZ DE BALZA TASSARA y UMBERTO GIUSEPPE BALZA TASSARA MATTA, el cambio de titular del permiso de pesca para operar la embarcación pesquera GRATITUD 4 con matrícula CO-61973-PM y 48.97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GRATITUD 4 con matrícula CO-61973-PM y 48.97 m3 de capacidad de bodega, deberán cumplir las disposiciones normativas vigentes en lo correspondiente al desarrollo de las actividades pesqueras previas a su procesamiento. _x000a_Artículo 3.- Dejar sin efecto la titularidad del permiso de pesca otorgada a favor de los señores ESPERANZA DEL SOCORRO GRANJA CORDOVA, VICTOR MATTIAS LOPEZ GRANJA y LUIS FABIANO LOPEZ GRANJA, a través de la Resolución Directoral N° 00308-2020-PRODUCE/DGPCHDI, para operar la embarcación pesquera GRATITUD 4 con matrícula CO-61973-PM _x000a_Artículo 4.- Excluir a los señores ESPERANZA DEL SOCORRO GRANJA CORDOVA, VICTOR MATTIAS LOPEZ GRANJA y LUIS FABIANO LOPEZ GRANJA, de los listados a que se refiere el artículo 14 del Reglamento de la Ley General de Pesca; y, el Anexo II de la Resolución Ministerial Nº 347-2011-PRODUCE, a fin de incluir en su lugar a los señores CARLA YLIANA JORDAN MARTINEZ DE BALZA TASSARA y UMBERTO GIUSEPPE BALZA TASSARA MATTA, como titular del permiso de pesca para operar la embarcación pesquera GRATITUD 4 con matrícula CO-61973-PM .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0"/>
    <s v=" - "/>
    <m/>
    <m/>
    <m/>
    <m/>
    <m/>
    <m/>
    <m/>
    <m/>
    <m/>
    <m/>
    <m/>
    <m/>
    <m/>
    <m/>
    <m/>
    <m/>
    <m/>
    <m/>
    <m/>
    <m/>
  </r>
  <r>
    <n v="164"/>
    <s v="00164-2024-PRODUCE/DGPCHDI"/>
    <s v="00043765-2023"/>
    <m/>
    <s v="MARZO"/>
    <d v="2024-03-11T00:00:00"/>
    <d v="2024-03-11T00:00:00"/>
    <m/>
    <s v="NO"/>
    <m/>
    <s v=""/>
    <s v=""/>
    <s v=""/>
    <s v="Artículo 1.- Otorgar a favor de la señora MARIA INOCENTA SANTAMARIA SANTISTEBAN, permiso de pesca para operar la embarcación pesquera VIVIANA con matrícula PL-68842-CM, de 29.51 m³ de capacidad de bodega, para la extracción de los recursos Anchoveta (Engraulis ringens y Anchoa nasus), Bonito (Sarda chiliensis chiliensis), Caballa (Scomber japonicus peruanus), Cachema (Cynoscion analis), Jurel (Trachurus murphii), Lisa (Mugil cephalus), Lorna (Sciaena deliciosa), Machete (Ethmidium maculatum), Suco (Paralonchurus peruanus) y Pota (Dosidicus gigas) con destino al consumo humano directo, en virtud de la ejecución de la autorización de incremento de flota otorgada mediante Resolución Directoral Nº 00275-2022-PRODUCE/DGPCHDI._x000a_Artículo 2.- En mérito al permiso de pesca a que se refiere el artículo 1 de la presente resolución, a la señora MARIA INOCENTA SANTAMARIA SANTISTEBAN, deberá cumplir la normativa pesquera vigente en lo correspondiente al desarrollo de las actividades pesqueras previas a su procesamiento._x000a_Artículo 3.- Dejar sin efecto la autorización de incremento de flota otorgada por Resolución Directoral N° 000275-2022-PRODUCE/DGPCHDI, al haberse ejecutado dicha autorización._x000a_Artículo 4.- Cancelar el permiso de pesca correspondiente a la embarcación pesquera VIVIANA con matrícula PL-22725-CM otorgado por Resolución Directoral Nº 007-2006-GR-LL/DIREPRO y modificatorias.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21"/>
    <m/>
    <x v="0"/>
    <m/>
    <m/>
    <m/>
    <m/>
    <m/>
    <m/>
    <m/>
    <m/>
    <m/>
    <m/>
    <m/>
    <m/>
    <m/>
    <m/>
    <m/>
    <m/>
    <m/>
    <m/>
    <m/>
    <m/>
    <m/>
  </r>
  <r>
    <n v="165"/>
    <s v="00165-2024-PRODUCE/DGPCHDI"/>
    <s v="00009246-2024"/>
    <d v="2024-02-08T00:00:00"/>
    <s v="MARZO"/>
    <d v="2024-03-11T00:00:00"/>
    <d v="2024-03-11T00:00:00"/>
    <d v="2024-02-29T00:00:00"/>
    <s v="NO"/>
    <m/>
    <s v=""/>
    <s v=""/>
    <s v=""/>
    <s v="Artículo 1.- Declarar como NO PRESENTADA la solicitud de aprobación del cambio de titular del permiso de pesca para operar la embarcación pesquera NEPEÑA con matrícula CO-22410-CM y 32.38 m3 de capacidad de bodega, presentada por la empresa INDUSTRIA ALIMENTARIA ECO GARDEN S.A.C., mediante escrito con registro N° 00009246-2024; por los fundamentos expuestos en la parte considerativa de la presente resolución._x000a_Artículo 2.- La empresa INDUSTRIA ALIMENTARIA ECO GARDEN S.A.C., se encuentra facultada a presentar nuevamente la solicitud de cambio de titular del permiso de pesca para operar la embarcación pesquera NEPEÑA con matrícula CO-22410-CM y 32.38 m3 de capacidad de bodega, dando cumplimiento todas las condiciones previstas en la normativa pesquera vigente.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1"/>
    <m/>
    <s v="DECLARAR COMO NO PRESENTADA"/>
    <m/>
    <m/>
    <m/>
    <m/>
    <m/>
    <m/>
    <m/>
    <m/>
    <m/>
    <m/>
    <m/>
    <m/>
    <m/>
    <m/>
    <m/>
    <m/>
    <m/>
    <m/>
    <m/>
  </r>
  <r>
    <n v="166"/>
    <s v="00166-2024-PRODUCE/DGPCHDI"/>
    <s v="00053558-2023"/>
    <m/>
    <s v="MARZO"/>
    <d v="2024-03-11T00:00:00"/>
    <d v="2024-03-11T00:00:00"/>
    <m/>
    <s v="NO"/>
    <m/>
    <s v=""/>
    <s v=""/>
    <s v=""/>
    <s v="Artículo 1.- Autorizar la asociación o incorporación definitiva del PMCE proveniente de la embarcación pesquera CONSTANTE con matrícula PT-13532-PM y 399.91 m³ de capacidad de bodega, a favor de la embarcación pesquera BAMAR VIII con matrícula CO-19867-PM y 650.00 m³ de capacidad de bodega, para la Zona Norte-Centro y Zona Sur; solicitada por la empresa PESQUERA HAYDUK S.A. a través del escrito con registro N° 00053558-2023._x000a_Artículo 2.- Como consecuencia de lo dispuesto en el artículo 1 de la presente Resolución Directoral, el PMCE para la Zona Norte-Centro y Sur, de la embarcación pesquera receptora es conforme al siguiente detalle:_x000a_Artículo 3.- Encargar a la Dirección de Extracción para Consumo Humano Directo e Indirecto, la adopción de acciones destinadas a la modificación del Listado de Asignación de PMCE, en concordancia con lo dispuesto en los artículos 1 y 2 de la presente resolución directoral._x000a_Artículo 4.- Cancelar el permiso de pesca para operar la embarcación pesquera no siniestrada CONSTANTE con matrícula PT-13532-PM, otorgado a través de la Resolución Ministerial N° 324-97-PE y modificatorias. En consecuencia, excluir a la referida embarcación pesquera, del Anexo I e incluirla en el Anexo V de la Resolución Ministerial N° 347-2011-PRODUCE.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22"/>
    <m/>
    <x v="0"/>
    <m/>
    <m/>
    <m/>
    <m/>
    <m/>
    <m/>
    <m/>
    <m/>
    <m/>
    <m/>
    <m/>
    <m/>
    <m/>
    <m/>
    <m/>
    <m/>
    <m/>
    <m/>
    <m/>
    <m/>
    <m/>
  </r>
  <r>
    <n v="167"/>
    <s v="00167-2024-PRODUCE/DGPCHDI"/>
    <s v="00086085-2023"/>
    <m/>
    <s v="MARZO"/>
    <d v="2024-03-11T00:00:00"/>
    <d v="2024-03-11T00:00:00"/>
    <m/>
    <s v="NO"/>
    <m/>
    <s v=""/>
    <s v=""/>
    <s v=""/>
    <s v="Artículo 1.- MODIFICAR la licencia de operación otorgada a favor de la empresa ESMERALDA CORP S.A.C., mediante el artículo 4 de la Resolución Directoral Nº 00286-2021-PRODUCE/DGPCHDI, modificado por el artículo 3 de la Resolución Directoral Nº 00293-2023-PRODUCE/DGPCHDI en el extremo referido al aumento de la capacidad instalada de la planta de congelado de productos hidrobiológicos a 208.62 t/día, ubicado en el establecimiento industrial pesquero de la Autopista Panamericana Sur Km. 18.5, Mz G, Lote 1, distrito San Juan de Miraflores, provincia y departamento de Lima, en merito a la autorización de instalación aprobada mediante Resolución Directoral Nº 00400-2022-PRODUCE/DGPCHDI, ampliada en el plazo por Resolución Directoral Nº 00478-2023-PRODUCE/DGPCHDI._x000a_Artículo 2.- MODIFICAR el artículo 1 de la presente Resolución Directoral en el extremo de la capacidad instalada, siendo la nueva capacidad 252.78 t/día, de la planta de procesamiento pesquero para la producción de congelado de productos hidrobiológicos, ubicada en el establecimiento industrial pesquero de la Autopista Panamericana Sur Km. 18.5, Mz. G, Lote 1, distrito San Juan de Miraflores, provincia y departamento Lima, de acuerdo a lo expuesto en los considerandos de la presente Resolución Directoral._x000a_Artículo 3.- La empresa ESMERALDA CORP S.A.C. está obligada a poner en operación los equipos y sistemas de mitigación señalados en el Anexo de la Resolución Directoral N° 00003-2022- PRODUCE/DGAAMPA._x000a_Artículo 4.- La empresa ESMERALDA CORP S.A.C., debe cumplir, entre otras, las condiciones siguientes, en concordancia con el numeral 53.1 del artículo 53 del Reglamento de la Ley General de Pesca, aprobado por Decreto Supremo N° 012-2001-PE, con relación a la planta de procesamiento pesquero referida en el artículo 1 de la presente Resolución Directoral:_x000a_Artículo 5.- El incumplimiento de lo establecido en los artículos 4 y 5 de la presente Resolución Directoral, será causal de caducidad del derecho otorgado o de la aplicación de las sanciones que pudieran corresponder, según sea el caso, sin perjuicio de la aplicación del numeral 53.5 del artículo 53 del Reglamento de la Ley General de Pesca, aprobado por Decreto Supremo N° 012-2001-PE, y normas modificatorias, sobre la caducidad de la licencia de operación._x000a_Artículo 6.- Remitir copia de la presente Resolución Directoral a la Dirección General de Supervisión, Fiscalización y Sanción del Despacho Viceministerial de Pesca y Acuicultura del Ministerio de la Producción, al Organismo Nacional de Sanidad Pesquera-SANIPES del Ministerio de la Producción y al Organismo de Evaluación y Fiscalización Ambiental-OEFA y disponer su publicación en el Portal Institucional del Ministerio de la Producción: www.produce.gob.pe."/>
    <s v="DPCHDI"/>
    <m/>
    <m/>
    <m/>
    <x v="7"/>
    <s v=" en el extremo referido a la capacidad instalada de la planta"/>
    <x v="2"/>
    <m/>
    <m/>
    <m/>
    <m/>
    <m/>
    <m/>
    <m/>
    <m/>
    <m/>
    <m/>
    <m/>
    <m/>
    <m/>
    <m/>
    <m/>
    <m/>
    <m/>
    <m/>
    <m/>
    <m/>
    <m/>
  </r>
  <r>
    <n v="168"/>
    <s v="00168-2024-PRODUCE/DGPCHDI"/>
    <s v="00011816-2024"/>
    <m/>
    <s v="MARZO"/>
    <d v="2024-03-12T00:00:00"/>
    <d v="2024-03-12T00:00:00"/>
    <m/>
    <s v="NO"/>
    <m/>
    <s v=""/>
    <s v=""/>
    <s v=""/>
    <s v="Artículo 1.- Otorgar por razones de carácter económico, la suspensión voluntaria del permiso de pesca para operar la embarcación pesquera de menor escala EKANS con matrícula CO-20769-BM, otorgado a través de la Resolución Directoral Nº 035-2016-PRODUCE/DGCHD; solicitada por la empresa SAKANA DEL PERU S.A. a través del escrito con registro N° 00011816-2024._x000a_Artículo 2.- La suspensión del permiso pesca a que se refiere el artículo 1 de la presente Resolución Directoral, aplicará hasta que la empresa SAKANA DEL PERU S.A. comunique su reincorporación a la actividad extractiva, de conformidad con lo dispuesto por el numeral 28-A.9 del artículo 28 del Reglamento de la Ley General de Pesca, modificado por el artículo 3 del Decreto Supremo N° 004-2020-PRODUCE, concordante con el numeral 33.4 del artículo 33 del citado Reglamento._x000a_Artículo 3.-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23"/>
    <m/>
    <x v="2"/>
    <m/>
    <m/>
    <m/>
    <m/>
    <m/>
    <m/>
    <m/>
    <m/>
    <m/>
    <m/>
    <m/>
    <m/>
    <m/>
    <m/>
    <m/>
    <m/>
    <m/>
    <m/>
    <m/>
    <m/>
    <m/>
  </r>
  <r>
    <n v="169"/>
    <s v="00169-2024-PRODUCE/DGPCHDI"/>
    <s v="00009241-2024"/>
    <m/>
    <s v="MARZO"/>
    <d v="2024-03-12T00:00:00"/>
    <d v="2024-03-12T00:00:00"/>
    <m/>
    <s v="NO"/>
    <m/>
    <s v=""/>
    <s v=""/>
    <s v=""/>
    <s v="Artículo 1.- Declarar como NO PRESENTADA la solicitud de aprobación del cambio de titular del permiso de pesca para operar la embarcación pesquera PEREGRINO con matrícula CO-34946-CM y 32.40 m3 de capacidad de bodega, presentada por la empresa INDUSTRIA ALIMENTARIA ECO GARDEN S.A.C., mediante escrito con registro N° 00009241-2024; por los fundamentos expuestos en la parte considerativa de la presente resolución. _x000a_Artículo 2.- La empresa INDUSTRIA ALIMENTARIA ECO GARDEN S.A.C., se encuentra facultada a presentar nuevamente la solicitud de cambio de titular del permiso de pesca para operar la embarcación pesquera PEREGRINO con matrícula CO-34946-CM y 32.40 m3 de capacidad de bodega, dando cumplimiento todas las condiciones previstas en la normativa pesquera vigente.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s v="DECHDI"/>
    <m/>
    <m/>
    <m/>
    <x v="0"/>
    <m/>
    <x v="2"/>
    <m/>
    <s v="DECLARAR COMO NO PRESENTADO"/>
    <m/>
    <m/>
    <m/>
    <m/>
    <m/>
    <m/>
    <m/>
    <m/>
    <m/>
    <m/>
    <m/>
    <m/>
    <m/>
    <m/>
    <m/>
    <m/>
    <m/>
    <m/>
    <m/>
  </r>
  <r>
    <n v="170"/>
    <s v="00170-2024-PRODUCE/DGPCHDI"/>
    <s v="00009218-2024"/>
    <m/>
    <s v="MARZO"/>
    <d v="2024-03-12T00:00:00"/>
    <d v="2024-03-12T00:00:00"/>
    <m/>
    <s v="NO"/>
    <m/>
    <s v=""/>
    <s v=""/>
    <s v=""/>
    <s v="Artículo 1.- Declarar como NO PRESENTADA la solicitud de aprobación del cambio de titular del permiso de pesca para operar la embarcación pesquera VICTORIA 4 con matrícula CO-21533-CM y 28.65 m3 de capacidad de bodega, presentada por la empresa INDUSTRIA ALIMENTARIA ECO GARDEN S.A.C., mediante escrito con registro N° 00009218-2024; por los fundamentos expuestos en la parte considerativa de la presente resolución. _x000a_Artículo 2.- La empresa INDUSTRIA ALIMENTARIA ECO GARDEN S.A.C., se encuentra facultada a presentar nuevamente la solicitud de cambio de titular del permiso de pesca para operar la embarcación pesquera VICTORIA 4 con matrícula CO-21533-CM y 28.65m3 de capacidad de bodega, dando cumplimiento todas las condiciones previstas en la normativa pesquera vigente.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s v="DECHDI"/>
    <m/>
    <m/>
    <m/>
    <x v="0"/>
    <m/>
    <x v="2"/>
    <m/>
    <s v="DECLARAR COMO NO PRESENTADO"/>
    <m/>
    <m/>
    <m/>
    <m/>
    <m/>
    <m/>
    <m/>
    <m/>
    <m/>
    <m/>
    <m/>
    <m/>
    <m/>
    <m/>
    <m/>
    <m/>
    <m/>
    <m/>
    <m/>
  </r>
  <r>
    <n v="171"/>
    <s v="00171-2024-PRODUCE/DGPCHDI"/>
    <s v="00011414-2024"/>
    <m/>
    <s v="MARZO"/>
    <d v="2024-03-12T00:00:00"/>
    <d v="2024-03-12T00:00:00"/>
    <m/>
    <s v="NO"/>
    <m/>
    <s v=""/>
    <s v=""/>
    <s v=""/>
    <s v="Artículo 1.- Otorgar a la empresa ACUA CORP S.A.C., el Certificado de Origen de especies comprendidas en el Apéndice III de la Convención Cites, con Certificado CITES Nº 2379, que en calidad de anexo forma parte de la presente resolución, certificado de exportación válido por seis (6) meses, correspondiente a la exportación de rayas amazónicas incluidas en el Apéndice III de la Convención CITES, con destino al país de Reino Unido, conforme al siguiente detalle:_x000a_Artículo 2.- La empresa ACUA CORP S.A.C., debe solicitar oportunamente a la Dirección General de Supervisión, Fiscalización y Sanción – PA (DGSFS–PA), la inspección de verificación de cantidad y/o peso de los especímenes autorizados para exportar con la debida anticipación, para lo cual deberán de presentar la presente resolución directoral y el certificado de origen en original con la firma correspondiente en el ítem Nº 4. _x000a_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
    <s v="DECHDI"/>
    <m/>
    <m/>
    <m/>
    <x v="9"/>
    <s v="CERTIFICADO DE ORIGEN"/>
    <x v="2"/>
    <m/>
    <s v="CITES Nº 2379"/>
    <m/>
    <m/>
    <m/>
    <m/>
    <m/>
    <m/>
    <m/>
    <m/>
    <m/>
    <m/>
    <m/>
    <m/>
    <m/>
    <m/>
    <m/>
    <m/>
    <m/>
    <s v="00000172-2024-PRODUCE/DGPCHDI"/>
    <m/>
  </r>
  <r>
    <n v="172"/>
    <s v="00172-2024-PRODUCE/DGPCHDI"/>
    <s v="00007662-2024"/>
    <m/>
    <s v="MARZO"/>
    <d v="2024-03-12T00:00:00"/>
    <d v="2024-03-12T00:00:00"/>
    <m/>
    <s v="NO"/>
    <m/>
    <s v=""/>
    <s v=""/>
    <s v=""/>
    <s v="Artículo 1.- Declarar IMPROCEDENTE la solicitud presentada por la empresa PESQUERA JEAN S.A.C., para la reexportación de 7,180.00 Kilogramos de “aletas en estado seco” de la especie Alopias pelagicus (Tiburón Zorro Pelágico); 370 Kilogramos de “aletas en estado seco” de la especie Alopias superciliosus (Tiburón Zorro Ojón); y, 1,640.00 Kilogramos de “aletas en estado seco” de la especie Carcharhinus falciformis (Tiburón Mantequero), cuyo país de origen es Ecuador, en acato a la   Notificación a las Partes N° 2024/043, referida en el considerando 5 de la presente resolución directoral._x000a_Artículo 2.- En caso la Secretaría de la Convención sobre el Comercio Internacional de Especies Amenazadas de Fauna y Flora Silvestre, comunique el levantamiento de la suspensión de las transacciones con fines comerciales de especímenes de tiburones provenientes de Ecuador señalada en el considerando 5 de la presente resolución, la empresa PESQUERA JEAN S.A.C., podrá presentar nuevamente una solicitud de Certificado de Reexportación CITES, dando cumplimiento a todas las condiciones previstas en las normas nacionales e internaciones vigentes.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
    <s v="DECHDI"/>
    <m/>
    <m/>
    <m/>
    <x v="9"/>
    <s v="REEXPORTACION"/>
    <x v="2"/>
    <m/>
    <s v="DECLARAR IMPROCEDENTE"/>
    <m/>
    <m/>
    <m/>
    <m/>
    <m/>
    <m/>
    <m/>
    <m/>
    <m/>
    <m/>
    <m/>
    <m/>
    <m/>
    <m/>
    <m/>
    <m/>
    <m/>
    <s v="00000173-2024-PRODUCE/DGPCHDI"/>
    <m/>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n v="1"/>
    <s v="00001-2024-PRODUCE/DGPCHDI"/>
    <s v="00085489-2023"/>
    <d v="2023-11-20T00:00:00"/>
    <x v="0"/>
    <d v="2024-01-03T00:00:00"/>
    <d v="2024-01-03T00:00:00"/>
    <d v="2023-12-13T00:00:00"/>
    <s v="NO"/>
    <n v="1242"/>
    <s v="NATALIE"/>
    <s v="CE-1242-PM"/>
    <s v="PESQUERA CASABLANCA S.A.C."/>
    <s v="Artículo 1.- Aprobar a favor de la empresa PESQUERA AGUAMARINA S.A.C., el cambio de titular del permiso de pesca para operar la embarcación pesquera NATALIE con matrícula CE-01242- PM y 251.99 m3 de capacidad de bodega, para la extracción de los recursos Anchoveta y Sardina con destino al consumo humano indirecto. Asimismo, aprobar a su favor el cambio de titular de los PMCE y L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NATALIE con matrícula CE-01242-PM y 251.99 m3 de capacidad de bodega, deberán cumplir las disposiciones normativas vigentes en lo correspondiente al desarrollo de las actividades pesqueras previas a su procesamiento. _x000a_Artículo 3.- Dejar sin efecto la titularidad del permiso de pesca otorgada a favor de la empresa PESQUERA CASABLANCA S.A.C., a través de la Resolución Directoral N° 077-2006- PRODUCE/DNEPP, para operar la embarcación pesquera NATALIE con matrícula CE-1242-PM. _x000a_Artículo 4.- Excluir a la empresa PESQUERA CASABLANCA S.A.C., de los listados a que se refiere el artículo 14 del Reglamento de la Ley General de Pesca; y, el Anexo II de la Resolución Ministerial Nº 347-2011-PRODUCE, a fin de incluir en su lugar a la empresa PESQUERA AGUAMARINA S.A.C., como titular del permiso de pesca para operar la embarcación pesquera NATALIE con matrícula CE-01242-PM. _x000a_Artículo 5.- En mérito al cambio de titularidad a que se refiere el artículo 1 de la presente resolución directoral, la empresa PESQUERA AGUAMARINA S.A.C., en cuanto al recurso Sardina con destino al consumo humano indirecto, comprendido en el permiso de pesca para operar la embarcación pesquera NATALIE con matrícula CE-01242-PM, deberá tener en consideración que mediante Resolución Ministerial Nº 781-97-PE, se declaró a dicha especie como recurso plenamente explotado. Asimismo, con Decreto Supremo Nº 001-2002-PRODUCE se declaró que la mencionada especie sería destinada solo al consumo humano directo.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I"/>
    <s v="ANCHOVETA Y SARDINA"/>
    <m/>
    <s v="CAMBIO DE TITULAR DEL PERMISO DE PESCA"/>
    <m/>
    <s v=" - "/>
    <m/>
    <s v="00000819-2024-PRODUCE/DGPCHDI"/>
    <m/>
    <s v="X"/>
    <m/>
    <m/>
    <m/>
    <m/>
    <m/>
    <m/>
    <m/>
    <m/>
    <m/>
    <m/>
    <m/>
    <m/>
    <m/>
    <m/>
    <s v="00000001-2024-PRODUCE/DGPCHDI"/>
    <d v="2024-01-03T00:00:00"/>
  </r>
  <r>
    <n v="2"/>
    <s v="00002-2024-PRODUCE/DGPCHDI"/>
    <s v="00065703-2023"/>
    <d v="2023-09-12T00:00:00"/>
    <x v="0"/>
    <d v="2024-01-03T00:00:00"/>
    <d v="2024-01-03T00:00:00"/>
    <d v="2023-10-03T00:00:00"/>
    <s v="NO"/>
    <n v="29484"/>
    <s v="DAYAIR"/>
    <s v="CO-29484-CM"/>
    <s v="PTC ARMADORES SAC"/>
    <s v="Artículo 1.- Aprobar a favor de la empresa FRESH FISH LM S.A.C. el cambio de titular del permiso de pesca para operar la embarcación pesquera de menor escala DAYAIR con matrícula CO-29484-CM y 31.95 m3 de capacidad de bodega, para la extracción de los recursos Anchoveta, Jurel, Caballa, Lisa, Cachema, Bonito, Perico, Barrillete, Cojinova, Congrio, Lorna, Corvina, Pampanito, Atún, Raya, Tiburón, Tollo, Pota, Pejerrey, Pintadilla, Pez Espada, Ojo de Uva, Volador, Calamar, Machete, Mero, Langostino y Cabinza con destino al consumo humano directo. _x000a_Artículo 2.- Dejar sin efecto la titularidad del permiso de pesca otorgada a favor de la empresa PESQUERA SAN PEDRITO S.A.C., a través de la Resolución Directoral N° 00346-2021- PRODUCE/DGPCHDI, para operar la embarcación pesquera DAYAIR con matrícula CO-29484-CM y 31.95 m3 de capacidad de bodega. _x000a_Artículo 3.- Excluir a la empresa PESQUERA SAN PEDRITO S.A.C. de los listados a que se refiere el artículo 14 del Reglamento de la Ley General de Pesca; y, el Anexo I de la Resolución Ministerial N° 346-2011-PRODUCE, a fin de incluir en su lugar a la empresa FRESH FISH LM S.A.C., como titular del permiso de pesca para operar la embarcación DAYAIR con matrícula CO-29484-CM. _x000a_Artículo 4.- Incluir a la empresa FRESH FISH LM S.A.C., como titular del permiso de pesca para operar la embarcación pesquera de menor escala DAYAIR con matrícula CO-29484-CM y, en el Registro Nacional de Embarcaciones Pesqueras para Consumo Humano Directo a que se refiere el artículo 7 del Reglamento de Ordenamiento Pesquero del Recurso Anchoveta para Consumo Humano Directo._x000a_ 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D"/>
    <m/>
    <s v="Menor Escala"/>
    <s v="CAMBIO DE TITULAR DEL PERMISO DE PESCA"/>
    <m/>
    <s v="- "/>
    <m/>
    <s v="00000820-2024-PRODUCE/DGPCHDI"/>
    <m/>
    <s v="X"/>
    <m/>
    <m/>
    <m/>
    <m/>
    <m/>
    <m/>
    <m/>
    <m/>
    <m/>
    <m/>
    <m/>
    <m/>
    <m/>
    <m/>
    <s v="00000002-2024-PRODUCE/DGPCHDI"/>
    <d v="2024-01-03T00:00:00"/>
  </r>
  <r>
    <n v="3"/>
    <s v="00003-2024-PRODUCE/DGPCHDI"/>
    <s v="00095170-2023"/>
    <d v="2023-12-27T00:00:00"/>
    <x v="0"/>
    <d v="2024-01-03T00:00:00"/>
    <d v="2024-01-03T00:00:00"/>
    <d v="2024-01-05T00:00:00"/>
    <s v="SI"/>
    <m/>
    <s v="AMALIS"/>
    <s v=" P-00-00696"/>
    <s v="ECUAVESEEL S.A"/>
    <s v="Artículo 1.- Otorgar a la empresa ECUAVESEEL S.A., representada en el país por el señor Rudy Bill Neyra Balta, permiso de pesca para operar la embarcación pesquera de cerco de bandera ecuatoriana denominada AMALIS con matrícula P-00-00696, en la extracción del recurso Atún con destino al consumo humano directo, conforme al siguiente detalle:_x000a_Artículo 2.- La Carta Fianza N° 0011-0186-9800031850-45 emitida por el Banco BBVA Perú, presentada por la empresa ECUAVESEEL S.A., será ejecutada en caso de incumplimiento de la obligación de entrega del recurso Atún en concordancia con el numeral 6.5.2 del artículo 6 del Reglamento de Ordenamiento Pesquero del Atún aprobado por Decreto Supremo N° 032-2003- 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 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 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840-2024-PRODUCE/DGPCHDI"/>
    <m/>
    <s v="X"/>
    <s v="X"/>
    <m/>
    <m/>
    <m/>
    <m/>
    <m/>
    <m/>
    <m/>
    <m/>
    <m/>
    <m/>
    <m/>
    <m/>
    <m/>
    <s v="00000003-2024-PRODUCE/DGPCHDI"/>
    <d v="2024-01-03T00:00:00"/>
  </r>
  <r>
    <n v="4"/>
    <s v="00004-2024-PRODUCE/DGPCHDI"/>
    <s v="00095177-2023"/>
    <d v="2023-12-27T00:00:00"/>
    <x v="0"/>
    <d v="2024-01-03T00:00:00"/>
    <d v="2024-01-03T00:00:00"/>
    <d v="2024-01-05T00:00:00"/>
    <s v="SI"/>
    <m/>
    <s v="EASTERN PACIFIC"/>
    <s v="P-00-00861"/>
    <s v="FISHECUADOR S.A"/>
    <s v="Artículo 1.- Otorgar a la empresa FISHECUADOR S.A., representado en el país por el señor Rudy Bill Neyra Balta, permiso de pesca para operar la embarcación pesquera de cerco de bandera ecuatoriana denominada EASTERN PACIFIC con matrícula P-00-00861, en la extracción del recurso Atún con destino al consumo humano directo, conforme al siguiente detalle:_x000a_Artículo 2.- La Carta Fianza N° 0011-0186-9800031885-41 emitida por el BBVA Banco Continental, presentada por la empresa FISHECUADOR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841-2024-PRODUCE/DGPCHDI"/>
    <m/>
    <s v="X"/>
    <s v="X"/>
    <m/>
    <m/>
    <m/>
    <m/>
    <m/>
    <m/>
    <m/>
    <m/>
    <m/>
    <m/>
    <m/>
    <m/>
    <m/>
    <s v="00000004-2024-PRODUCE/DGPCHDI"/>
    <d v="2024-01-03T00:00:00"/>
  </r>
  <r>
    <n v="5"/>
    <s v="00005-2024-PRODUCE/DGPCHDI"/>
    <s v="00042762-2022"/>
    <m/>
    <x v="0"/>
    <d v="2024-01-04T00:00:00"/>
    <d v="2024-01-04T00:00:00"/>
    <s v="-"/>
    <s v="NO ES TUPA"/>
    <n v="36422"/>
    <s v="MALAGA 1"/>
    <s v="CO-36422-PM"/>
    <s v="PESQUERA MAJAT S.A.C."/>
    <s v="Artículo 1.- Como consecuencia de lo resuelto en el artículo 2 de la Resolución Viceministerial N° 00026-2023-PRODUCE/DVPA, corresponde retrotraer el procedimiento administrativo al momento en que el vicio se produjo; es decir, antes de la emisión de la Resolución Directoral N° 00578-2022- PRODUCE/DGPCHDI de fecha 23 de setiembre de 2022; por los fundamentos expuestos en la parte considerativa de la presente resolución directoral._x000a_Artículo 2.- Como consecuencia de lo dispuesto en el artículo 1 de la presente resolución directoral, corresponde dejar sin efecto el permiso de pesca otorgado a favor de la empresa PESQUERA MAJAT S.A. para operar la embarcación pesquera MALAGA 1 con matrícula CO-36422-PM, a través de la Resolución Directoral N° 00578-2022-PRODUCE/DGPCHDI de fecha 23 de setiembre de 2022 al haberse declarado nula dicha resolución. _x000a_Artículo 3.- Excluir el permiso de pesca a que se refiere el artículo 2 de la presente resolución directoral de los listados a que se refiere el artículo 14 del Reglamento de la Ley General de Pesca, comprendido en el Anexo I de la Resolución Ministerial N° 347-2011-PRODUCE; por los fundamentos expuestos en la parte considerativa de la presente resolución directoral. _x000a_Artículo 4.- Como consecuencia de lo dispuesto en el artículo 1 de la presente resolución directoral, se encarga a la Dirección de Extracción para Consumo Humano Directo e Indirecto la evaluación del trámite de adecuación o regulación de la embarcación MALAGA 1 (antes Locumba 10) con matrícula CO-36422-PM, a los dispositivos legales vigentes, en atención a los escritos con registros N° 00059594-2021-E de fecha 28 de setiembre de 2021, N° 00063699-2021-E de fecha 18 de octubre de 2021, N° 00006952-2022-E de fecha 2 de febrero de 2022, N° 00008870-2022-E de fecha 11 de febrero de 2022, N° 00008874-2022-E de fecha 11 de febrero de 2022 y N° 00047765-2022-E, de fecha 18 de julio de 2022 [acumulados al escrito con registro N° 00047313-2021-E de fecha 26 de julio de 2021], presentados por la empresa PESQUERA MAJAT S.A. en atención del Oficio N° 00001497-2021- PRODUCE/DGPCHDI. _x000a_Artículo 5.- Encargar a la Dirección de Extracción para Consumo Humano Directo e Indirecto la adopción de acciones destinadas a la actualización de los listados de asignación de PMCE y LMCE correspondientes, en concordancia con lo dispuesto en la presente resolución directoral._x000a_Artículo 6.- Remitir copia de la presente resolución, al Despacho Viceministerial de Pesca y Acuicultura, a la Dirección General de Supervisión, Fiscalización y Sanción del Despacho Viceministerial de Pesca y Acuicultura del Ministerio de la Producción, a la Procuraduría Pública del Ministerio de la Producción, al Órgano de Control Institucional del Ministerio de la Producción; y, a la Dirección General de Capitanías y Guardacostas del Ministerio de Defensa. Artículo 7.- Disponer la publicación de la presente Resolución Directoral en el Portal Institucional del Ministerio de la Producción (www.gob.pe/produce)."/>
    <x v="0"/>
    <m/>
    <m/>
    <m/>
    <s v="OTROS"/>
    <s v=" Dejar sin efecto el permiso de pesca otorgado"/>
    <m/>
    <m/>
    <s v="00000095-2024-PRODUCE/DGPCHDI"/>
    <m/>
    <s v="X"/>
    <m/>
    <m/>
    <m/>
    <m/>
    <m/>
    <m/>
    <m/>
    <m/>
    <m/>
    <m/>
    <m/>
    <m/>
    <m/>
    <m/>
    <s v="00000005-2024-PRODUCE/DGPCHDI"/>
    <d v="2024-01-04T00:00:00"/>
  </r>
  <r>
    <n v="6"/>
    <s v="00006-2024-PRODUCE/DGPCHDI"/>
    <s v="00095971-2023"/>
    <m/>
    <x v="0"/>
    <d v="2024-01-05T00:00:00"/>
    <d v="2024-01-05T00:00:00"/>
    <m/>
    <s v="NO"/>
    <n v="17720"/>
    <s v="DON GREGORIO"/>
    <s v="PT-17720-CM"/>
    <s v="ECHE PANTA JOSE ROBERTO ;GLADYS ECHE PANTA ;PANTA ALVAREZ ELOY"/>
    <s v="Artículo 1.- LEVANTAR LA SUSPENSIÓN de la ejecución de la Resolución Directoral N° 00828-2023-PRODUCE/DGPCHDI, en amparo a lo indicado en el numeral 226.5 del artículo 226 del Texto Único Ordenado de la Ley N° 27444 – Ley de Procedimiento Administrativo General, aprobado mediante Decreto Supremo N° 004-2019-JUS. _x000a_Artículo 2.- Como consecuencia de lo resuelto en el artículo 1 de la presente resolución, LEVANTAR LA SUSPENSIÓN de la nominación otorgada mediante Carta Nº 00000974-2023- PRODUCE/DGPCHDI, al amparo del numeral 226.5 del artículo 226 del Texto Único Ordenado de la Ley N° 27444 – Ley de Procedimiento Administrativo General, aprobado mediante Decreto Supremo N° 004-2019-JUS. _x000a_Artículo 3.- Encargar a la Dirección de Extracción para Consumo Humano Directo e Indirecto (DECHDI) continuar con la evaluación recurso de reconsideración interpuesto por la empresa SERVICIOS CONSTRUCTIVOS CAPURRO Y GONZALES S.A.C. sobre la Resolución Directoral N° 00828-2023-PRODUCE/DGPCHDI. _x000a_Artículo 4.- Notificar a los señores JOSÉ ROBERTO ECHE PANTA, ELOY PANTA ÁLVAREZ y GLADYS ECHE PANTA, a la empresa PESQUERA EXALMAR S.A.A. y a la empresa SERVICIOS CONSTRUCTIVOS CAPURRO Y GONZALES S.A.C., para los fines pertinentes. _x000a_Artículo 5.-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NOMINACION DE EMBARCACIONES PESQUERAS"/>
    <s v="LEVANTAR LA SUSPENSIÓN de la nominación otorgada"/>
    <m/>
    <m/>
    <s v="_x0009_00000844-2024-PRODUCE/DGPCHDI"/>
    <m/>
    <s v="X"/>
    <m/>
    <s v="X"/>
    <m/>
    <m/>
    <m/>
    <m/>
    <m/>
    <m/>
    <m/>
    <m/>
    <m/>
    <m/>
    <m/>
    <m/>
    <s v="00000006-2024-PRODUCE/DGPCHDI_x000a_00000007-2024-PRODUCE/DGPCHDI_x000a_00000008-2024-PRODUCE/DGPCHDI"/>
    <s v="05/01/2024_x000a_05/01/2024_x000a_05/01/2024"/>
  </r>
  <r>
    <n v="7"/>
    <s v="00007-2024-PRODUCE/DGPCHDI"/>
    <s v="00001004-2023"/>
    <m/>
    <x v="0"/>
    <d v="2024-01-08T00:00:00"/>
    <d v="2024-01-08T00:00:00"/>
    <s v="-"/>
    <s v="NO ES TUPA"/>
    <n v="2122"/>
    <s v="RICHARD ALEXANDER"/>
    <s v="PL-2122-CM"/>
    <s v="BARRETO PAREDES FERNANDO RICHARD"/>
    <s v="Artículo 1.- En estricto cumplimiento al mandato judicial contenido en la Resolución N° SIETE de fecha 23 de agosto de 2023, expedida en el marco de la nulidad deducida por esta Procuraduría Pública del Ministerio de la Producción, contra las resoluciones judiciales N° UNO de fecha 3 de diciembre de 2021 y N° TRES de fecha 2 de marzo de 2022, por el Décimo Octavo Juzgado de Familia de la Corte Superior de Justicia de Lima en el Expediente N° 20182-2021-0-1801-JR-FC-18, corresponde dejar sin efecto las Resoluciones Directorales N° 00501-2022-PRODUCE/DGPCHDI y N° 00572-2022- PRODUCE/DGPCHDI, de fecha 9 de agosto y 10 de setiembre de 2022, respectivamente, las cuales fueron emitida en estricto cumplimiento al mandato judicial contenido en la Resolución N° UNO de fecha 3 de diciembre de 2021 y N° TRES de fecha 2 de marzo de 2022. _x000a_Artículo 2.- Encargar a la Dirección de Extracción para Consumo Humano Directo e Indirecto la adopción de acciones destinadas a la actualización del estado del permiso de pesca de la embarcación RICHARD ALEXANDER con matrícula PL-2122-CM, conforme a los mandatos judiciales expedidos en los procesos judiciales informados por la Procuraduría Pública. _x000a_Artículo 2.- NOTIFICAR la presente Resolución Directoral a la señora MABEL ZORAIDA ROSALES UGARTE y al señor FERNANDO RICHARD BARRETO PAREDES. _x000a_Artículo 3.- REMITIR copia de la presente Resolución Directoral a la Procuraduría Públic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OTROS"/>
    <s v="JUDICIAL"/>
    <m/>
    <m/>
    <s v="_x0009_0000900-2024-PRODUCE/DGPCHDI"/>
    <m/>
    <s v="X"/>
    <m/>
    <m/>
    <m/>
    <m/>
    <m/>
    <m/>
    <m/>
    <m/>
    <m/>
    <m/>
    <m/>
    <m/>
    <m/>
    <m/>
    <s v="00000009-2024-PRODUCE/DGPCHDI_x000a_00000010-2024-PRODUCE/DGPCHDI"/>
    <s v="09/01/2024_x000a_09/01/2024"/>
  </r>
  <r>
    <n v="8"/>
    <s v="00008-2024-PRODUCE/DGPCHDI"/>
    <s v="00094519-2023"/>
    <d v="2023-12-22T00:00:00"/>
    <x v="0"/>
    <d v="2024-01-09T00:00:00"/>
    <d v="2024-01-09T00:00:00"/>
    <d v="2024-01-04T00:00:00"/>
    <s v="NO"/>
    <m/>
    <s v=" SISARGAS"/>
    <s v="ESA-07580"/>
    <s v="UNIOCEAN EL SALVADOR S.A. DE C.V"/>
    <s v="Artículo 1.- Otorgar a la empresa UNIOCEAN EL SALVADOR S.A. DE C.V., representado en el país por el señor Omar Diego Carcovich Jibaja , permiso de pesca para operar la embarcación pesquera de cerco de bandera salvadoreña denominada SISARGAS con matrícula ESA-07580, en la extracción del recurso Atún con destino al consumo humano directo, conforme al siguiente detalle:_x000a_Artículo 2.- La Carta Fianza N° 1090259 (D000-04020218) emitida por el Banco de Crédito, presentada por la empresa UNIOCEAN EL SALVADOR S.A. DE C.V.,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_x0009_0000901-2024-PRODUCE/DGPCHDI"/>
    <m/>
    <s v="X"/>
    <s v="X"/>
    <m/>
    <m/>
    <m/>
    <m/>
    <m/>
    <m/>
    <m/>
    <m/>
    <m/>
    <m/>
    <m/>
    <m/>
    <m/>
    <s v="00000011-2024-PRODUCE/DGPCHDI"/>
    <d v="2024-01-09T00:00:00"/>
  </r>
  <r>
    <n v="9"/>
    <s v="00009-2024-PRODUCE/DGPCHDI"/>
    <s v="00082219-2023"/>
    <m/>
    <x v="0"/>
    <d v="2024-01-09T00:00:00"/>
    <d v="2024-01-09T00:00:00"/>
    <m/>
    <s v="NO"/>
    <m/>
    <s v=""/>
    <s v=""/>
    <s v=""/>
    <s v="Artículo 1.- Declarar como no presentada la solicitud de Certificado de Procedencia y Certificado Acreditación de Origen Legal de Productos Hidrobiológicos con Fines de Exportación, presentada por la empresa INVERSIONES CFC S.A.C. mediante escrito de registro N° 00082219-2023; por los fundamentos expuestos en la parte considerativa de la presente resolución. _x000a_Artículo 2.- La empresa INVERSIONES CFC S.A.C. se encuentran facultada a presentar nuevamente la solicitud de Certificado de Procedencia y Certificado Acreditación de Origen Legal de Productos Hidrobiológicos con Fines de Exportación, dando cumplimiento a las normas del ordenamiento pesquero que resulten aplicables."/>
    <x v="1"/>
    <m/>
    <m/>
    <m/>
    <s v="CERTIFICADO DE PROCEDENCIA"/>
    <m/>
    <m/>
    <s v="DECLARAR COMO NO PRESENTADA"/>
    <s v="NO SE NOTIFICA"/>
    <m/>
    <m/>
    <m/>
    <m/>
    <m/>
    <m/>
    <m/>
    <m/>
    <m/>
    <m/>
    <m/>
    <m/>
    <m/>
    <m/>
    <m/>
    <m/>
    <s v="00000012-2024-PRODUCE/DGPCHDI"/>
    <d v="2024-01-09T00:00:00"/>
  </r>
  <r>
    <n v="10"/>
    <s v="00010-2024-PRODUCE/DGPCHDI"/>
    <s v="00095173-2023"/>
    <d v="2023-12-27T00:00:00"/>
    <x v="0"/>
    <d v="2024-01-10T00:00:00"/>
    <d v="2024-01-10T00:00:00"/>
    <d v="2024-01-05T00:00:00"/>
    <s v="NO"/>
    <m/>
    <s v="DOÑA CHULE  "/>
    <s v="P-00-00705"/>
    <s v="FISHECUADOR S.A"/>
    <s v="Artículo 1.- Otorgar a la empresa FISHECUADOR S.A., representado en el país por el señor Rudy Bill Neyra Balta, permiso de pesca para operar la embarcación pesquera de cerco de bandera ecuatoriana denominada DOÑA CHULE con matrícula P-00-00705, en la extracción del recurso Atún con destino al consumo humano directo, conforme al siguiente detalle:_x000a_Artículo 2.- La Carta Fianza N° 0011-0186-9800031877-48 emitida por el BBVA Banco Continental, presentada por la empresa FISHECUADOR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_x0009_0000902-2024-PRODUCE/DGPCHDI"/>
    <m/>
    <s v="X"/>
    <s v="X"/>
    <m/>
    <m/>
    <m/>
    <m/>
    <m/>
    <m/>
    <m/>
    <m/>
    <m/>
    <m/>
    <m/>
    <m/>
    <m/>
    <s v="00000013-2024-PRODUCE/DGPCHDI"/>
    <d v="2024-01-10T00:00:00"/>
  </r>
  <r>
    <n v="11"/>
    <s v="00011-2024-PRODUCE/DGPCHDI"/>
    <s v="00000365-2024"/>
    <d v="2024-01-03T00:00:00"/>
    <x v="0"/>
    <d v="2024-01-10T00:00:00"/>
    <d v="2024-01-10T00:00:00"/>
    <d v="2024-01-10T00:00:00"/>
    <s v="SI"/>
    <m/>
    <s v="DON IGILIO"/>
    <s v="P-04-01073"/>
    <s v="ELVAYKA KYOEI S.A"/>
    <s v="Artículo 1.- Otorgar a la empresa ELVAYKA KYOEI S.A.; representada en el país por el señor MARIO ALFONZO MIRANDA EYZAGUIRRE, permiso de pesca para operar la embarcación pesquera de cerco de bandera ecuatoriana denominada DON IGILIO con matrícula P-04-01073, en la extracción del recurso Atún con destino al consumo humano directo, conforme al siguiente detalle:_x000a_Artículo 2.- La Carta Fianza N° 1090889 [D193-02512841] emitida por el Banco de Crédito del Perú,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_x0009_0000903-2024-PRODUCE/DGPCHDI"/>
    <m/>
    <s v="X"/>
    <s v="X"/>
    <m/>
    <m/>
    <m/>
    <m/>
    <m/>
    <m/>
    <m/>
    <m/>
    <m/>
    <m/>
    <m/>
    <m/>
    <m/>
    <s v="00000014-2024-PRODUCE/DGPCHDI"/>
    <d v="2024-01-10T00:00:00"/>
  </r>
  <r>
    <n v="12"/>
    <s v="00012-2024-PRODUCE/DGPCHDI"/>
    <s v="00000372-2024"/>
    <d v="2024-01-03T00:00:00"/>
    <x v="0"/>
    <d v="2024-01-10T00:00:00"/>
    <d v="2024-01-10T00:00:00"/>
    <d v="2024-01-10T00:00:00"/>
    <s v="SI"/>
    <m/>
    <s v="DOÑA ROGE"/>
    <s v="P-04-00697"/>
    <s v="PESQUERA DOÑA ROGE S.A"/>
    <s v="Artículo 1.- Otorgar a la empresa PESQUERA DOÑA ROGE S.A.; representada en el país por el señor MARIO ALFONZO MIRANDA EYZAGUIRRE, permiso de pesca para operar la embarcación pesquera de cerco de bandera ecuatoriana denominada DOÑA ROGE con matrícula P-04-00697, en la extracción del recurso Atún con destino al consumo humano directo, conforme al siguiente detalle:_x000a_Artículo 2.- La Carta Fianza N° 1090882 [D193-02512852] emitida por el Banco de Crédito del Perú, presentada por la empresa PESQUERA DOÑAROGE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_x0009_0000904-2024-PRODUCE/DGPCHDI"/>
    <m/>
    <s v="X"/>
    <s v="X"/>
    <m/>
    <m/>
    <m/>
    <m/>
    <m/>
    <m/>
    <m/>
    <m/>
    <m/>
    <m/>
    <m/>
    <m/>
    <m/>
    <s v="00000015-2024-PRODUCE/DGPCHDI"/>
    <d v="2024-01-10T00:00:00"/>
  </r>
  <r>
    <n v="13"/>
    <s v="00013-2024-PRODUCE/DGPCHDI"/>
    <s v="00084209-2023"/>
    <m/>
    <x v="0"/>
    <d v="2024-01-10T00:00:00"/>
    <d v="2024-01-10T00:00:00"/>
    <s v="-"/>
    <s v="NO ES TUPA"/>
    <n v="23352"/>
    <s v="LOBO II"/>
    <s v="PT-23352-CM"/>
    <s v="PERICHE INGA FRIDA JIMENA"/>
    <s v="Artículo 1.- Rectificar el error material contenido los artículos 1, 2,3 y 4; los considerandos 6, 8 y 9; y en los numerales 7.1 y 7.3 del considerando 7 de la Resolución Directoral N° 00833-2023- PRODUCE/DGPCHDI de fecha 22 de diciembre de 2023, conforme al siguiente detalle:_x000a_Artículo 2.-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RECTIFICAR ERROR MATERIAL"/>
    <m/>
    <m/>
    <m/>
    <s v="_x0009_0000905-2024-PRODUCE/DGPCHDI"/>
    <m/>
    <s v="X"/>
    <m/>
    <m/>
    <m/>
    <m/>
    <m/>
    <m/>
    <m/>
    <m/>
    <m/>
    <m/>
    <m/>
    <m/>
    <m/>
    <m/>
    <s v="00000016-2024-PRODUCE/DGPCHDI"/>
    <d v="2024-01-10T00:00:00"/>
  </r>
  <r>
    <n v="14"/>
    <s v="00014-2024-PRODUCE/DGPCHDI"/>
    <s v="00061066-2023"/>
    <m/>
    <x v="0"/>
    <d v="2024-01-11T00:00:00"/>
    <d v="2024-01-11T00:00:00"/>
    <m/>
    <s v="NO"/>
    <m/>
    <s v=""/>
    <s v=""/>
    <s v=""/>
    <s v="Artículo 1.- Declarar como no presentada la solicitud de Certificado de Procedencia y Certificado Acreditación de Origen Legal de Productos Hidrobiológicos con Fines de Exportación, presentada por la empresa ALGAEX S.A. mediante escrito de registro N° 00061066-2023; por los fundamentos expuestos en la parte considerativa de la presente resolución. _x000a_Artículo 2.- La empresa ALGAEX S.A. se encuentran facultada a presentar nuevamente la solicitud de Certificado de Procedencia y Certificado Acreditación de Origen Legal de Productos Hidrobiológicos con Fines de Exportación, dando cumplimiento a las normas del ordenamiento pesquero que resulten aplicables."/>
    <x v="1"/>
    <m/>
    <m/>
    <m/>
    <s v="CERTIFICADO DE PROCEDENCIA"/>
    <m/>
    <m/>
    <s v="DECLARAR COMO NO PRESENTADA"/>
    <s v="NO SE NOTIFICA"/>
    <m/>
    <m/>
    <m/>
    <m/>
    <m/>
    <m/>
    <m/>
    <m/>
    <m/>
    <m/>
    <m/>
    <m/>
    <m/>
    <m/>
    <m/>
    <m/>
    <s v="00000017-2024-PRODUCE/DGPCHDI"/>
    <d v="2024-01-11T00:00:00"/>
  </r>
  <r>
    <n v="15"/>
    <s v="00015-2024-PRODUCE/DGPCHDI"/>
    <s v="00081891-2023"/>
    <m/>
    <x v="0"/>
    <d v="2024-01-11T00:00:00"/>
    <d v="2024-01-11T00:00:00"/>
    <m/>
    <s v="NO"/>
    <m/>
    <s v=""/>
    <s v=""/>
    <s v=""/>
    <s v="Artículo 1.- Otorgar a la COMPAÑÍA DE MINAS BUENAVENTURA S.A.A., autorización para realizar las actividades de colecta de recursos hidrobiológicos conforme al plan de trabajo denominado: “Monitoreo Hidrobiológico en la Unidad Minera (U.M.) Tambomayo”, en atención a la solicitud presentada con escrito de registro N° 00081891-2023, por el periodo de veintisiete (27) meses contados a partir de la notificación de la presente Resolución Directoral. El referido plan comprende las siguientes circunscripciones territoriales:_x000a_Artículo 2.- La COMPAÑÍA DE MINAS BUENAVENTURA S.A.A. es responsable de aplicar las medidas de seguridad y eliminación de impactos que se puedan producir por las actividades propias del plan de trabajo. _x000a_Artículo 3.- En la ejecución del plan de trabajo, la COMPAÑÍA DE MINAS BUENAVENTURA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_x0009_0000906-2024-PRODUCE/DGPCHDI"/>
    <m/>
    <m/>
    <s v="X"/>
    <m/>
    <m/>
    <m/>
    <m/>
    <m/>
    <m/>
    <m/>
    <m/>
    <m/>
    <m/>
    <m/>
    <m/>
    <m/>
    <s v="00000018-2024-PRODUCE/DGPCHDI"/>
    <d v="2024-01-11T00:00:00"/>
  </r>
  <r>
    <n v="16"/>
    <s v="00016-2024-PRODUCE/DGPCHDI"/>
    <s v="00063831-2023"/>
    <m/>
    <x v="0"/>
    <d v="2024-01-11T00:00:00"/>
    <d v="2024-01-11T00:00:00"/>
    <m/>
    <s v="NO"/>
    <m/>
    <s v=""/>
    <s v=""/>
    <s v=""/>
    <s v="Artículo 1.- Otorgar a la empresa STATKRAFT PERU S.A., autorización para realizar las actividades de colecta de recursos hidrobiológicos conforme al plan de trabajo denominado: “Caracterización hidrobiológica para la Modificación del Programa de Adecuación y Manejo Ambiental (MPAMA) para el Sistema Eléctrico conformado por las Centrales Hidroeléctricas de: Yaupi, Malpaso, Pachachaca, La Oroya y el Sistema de Transmisión Eléctrica - Mejoramiento y Automatización de la Presa Manto”, en atención a la solicitud presentada con escrito de registro N° 00063831-2023, reformulado a través del escrito adjunto de registro N° 00063831-2023-1, por el periodo de doce (12) meses contados a partir de la notificación de la presente Resolución Directoral. El referido plan comprende las siguientes circunscripciones territoriales:_x000a_Artículo 2.- La empresa STATKRAFT PERU S.A. es responsable de aplicar las medidas de seguridad y eliminación de impactos que se puedan producir por las actividades propias del plan de trabajo. _x000a_Artículo 3.- En la ejecución del plan de trabajo, la empresa STATKRAFT PERU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_x0009_0000907-2024-PRODUCE/DGPCHDI"/>
    <m/>
    <m/>
    <s v="X"/>
    <m/>
    <m/>
    <m/>
    <m/>
    <m/>
    <m/>
    <m/>
    <m/>
    <m/>
    <m/>
    <m/>
    <m/>
    <m/>
    <s v="00000019-2024-PRODUCE/DGPCHDI"/>
    <d v="2024-01-11T00:00:00"/>
  </r>
  <r>
    <n v="17"/>
    <s v="00017-2024-PRODUCE/DGPCHDI"/>
    <s v="00089442-2023"/>
    <d v="2023-12-04T00:00:00"/>
    <x v="0"/>
    <d v="2024-01-11T00:00:00"/>
    <d v="2024-01-11T00:00:00"/>
    <d v="2023-12-20T00:00:00"/>
    <s v="NO"/>
    <m/>
    <s v="MARIA EULOGIA"/>
    <s v="INTERNAC {16356} 47024-15-D"/>
    <s v="NEGOCIOS INDUSTRIALES REAL NIRSA S.A"/>
    <s v="Artículo 1.- Otorgar a la empresa NEGOCIOS INDUSTRIALES REAL NIRSA S.A., representado en el país por el señor Omar Diego Carcovich Jibaja, permiso de pesca para operar la embarcación pesquera de cerco de bandera ecuatoriana denominada MARIA EULOGIA con matrícula INTERNAC {16356} 47024-15-D, en la extracción del recurso Atún con destino al consumo humano directo, conforme al siguiente detalle:_x000a_Artículo 2.- La Carta Fianza N° 1085584 (D000-03994439) emitida por el Banco de Crédito, presentada por la empresa NEGOCIOS INDUSTRIALES REAL NIRS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 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 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_x0009_0000909-2024-PRODUCE/DGPCHDI"/>
    <m/>
    <s v="X"/>
    <s v="X"/>
    <m/>
    <m/>
    <m/>
    <m/>
    <m/>
    <m/>
    <m/>
    <m/>
    <m/>
    <m/>
    <m/>
    <m/>
    <m/>
    <s v="00000020-2024-PRODUCE/DGPCHDI"/>
    <d v="2024-01-11T00:00:00"/>
  </r>
  <r>
    <n v="18"/>
    <s v="00018-2024-PRODUCE/DGPCHDI"/>
    <s v="00079241-2023"/>
    <m/>
    <x v="0"/>
    <d v="2024-01-11T00:00:00"/>
    <d v="2024-01-11T00:00:00"/>
    <m/>
    <s v="NO"/>
    <m/>
    <s v=""/>
    <s v=""/>
    <s v=""/>
    <s v="Artículo 1.- MODIFICAR la licencia de operación otorgada a favor de la empresa OCEANO SEAFOOD S.A., mediante Resolución Directoral N° 335-2019-PRODUCE/DGPCHDI, en el extremo referido al aumento de las capacidades instaladas de la planta de congelado de productos hidrobiológicos a 160 t/día y de la planta de harina residual accesoria y complementaria a su actividad principal de congelado a 10 t/h, ambas situadas en el establecimiento industrial pesquero ubicado en Av. Los Pescadores N° 994, Zona Industrial I, distrito y provincia de Paita, departamento de Piura. _x000a_Artículo 2.- La empresa OCEANO SEAFOOD S.A., está obligada a poner en operación los equipos y sistemas de mitigación señalados en el Anexo de la Resolución Directoral N° 00001- 2021-PRODUCE/DGAAMPA._x000a_Artículo 3.- La empresa OCEANO SEAFOOD S.A., debe cumplir, entre otras, las condiciones siguientes, en concordancia con el numeral 53.1 del artículo 53 del Reglamento de la Ley General de Pesca, aprobado por Decreto Supremo N° 012-2001-PE, con relación a la planta de procesamiento pesquero referida en el artículo 1 de la presente Resolución Directoral:_x000a_Artículo 4.- El incumplimiento de lo establecido en los artículos 2 y 3 de la presente Resolución Directoral, será causal de caducidad del derecho otorgado o de la aplicación de las sanciones que pudieran corresponder, según sea el caso, sin perjuicio de la aplicación del numeral 53.5 del artículo 53 del Reglamento de la Ley General de Pesca, aprobado por Decreto Supremo N° 012-2001-PE, y normas modificatorias, sobre la caducidad de la licencia de operación. _x000a_Artículo 5.- Remitir copia de la presente Resolución Directoral a la Dirección General de Supervisión, Fiscalización y Sanción del Despacho Viceministerial de Pesca y Acuicultura del Ministerio de la Producción, al Organismo Nacional de Sanidad Pesquera-SANIPES del Ministerio de la Producción y al Organismo de Evaluación y Fiscalización Ambiental-OEFA y disponer su publicación en el Portal Institucional del Ministerio de la Producción: www.produce.gob.pe."/>
    <x v="1"/>
    <m/>
    <m/>
    <m/>
    <s v="MODIFICACION DE LICENCIA DE OPERACIONES"/>
    <s v=" en el extremo referido a la capacidad instalada de la planta"/>
    <m/>
    <m/>
    <s v="_x0009_0000910-2024-PRODUCE/DGPCHDI"/>
    <m/>
    <m/>
    <m/>
    <s v="X"/>
    <m/>
    <s v="X"/>
    <m/>
    <m/>
    <m/>
    <m/>
    <m/>
    <m/>
    <m/>
    <m/>
    <m/>
    <m/>
    <s v="00000021-2024-PRODUCE/DGPCHDI"/>
    <d v="2024-01-11T00:00:00"/>
  </r>
  <r>
    <n v="19"/>
    <s v="00019-2024-PRODUCE/DGPCHDI"/>
    <s v="00002360-2024"/>
    <m/>
    <x v="0"/>
    <d v="2024-01-11T00:00:00"/>
    <d v="2024-01-11T00:00:00"/>
    <s v="-"/>
    <s v="NO ES TUPA"/>
    <m/>
    <s v="DOÑA ROGE"/>
    <s v="P-04-00697"/>
    <s v="PESQUERA DOÑA ROGE S.A"/>
    <s v="Artículo 1.- Rectificar el error material contenido en el artículo 1 y en numeral 3.1 del considerando 3 de la Resolución Directoral N° 00012-2024-PRODUCE/DGPCHDI de fecha 10 de enero del 2024, conforme al siguiente detalle:_x000a_Artículo 2.-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D"/>
    <s v="ATUN"/>
    <s v="buque de la CIAT"/>
    <s v="RECTIFICAR ERROR MATERIAL"/>
    <m/>
    <m/>
    <m/>
    <s v="_x0009_0000912-2024-PRODUCE/DGPCHDI"/>
    <m/>
    <s v="X"/>
    <m/>
    <m/>
    <m/>
    <m/>
    <m/>
    <m/>
    <m/>
    <m/>
    <m/>
    <m/>
    <m/>
    <m/>
    <m/>
    <m/>
    <s v="00000022-2024-PRODUCE/DGPCHDI"/>
    <d v="2024-01-11T00:00:00"/>
  </r>
  <r>
    <n v="20"/>
    <s v="00020-2024-PRODUCE/DGPCHDI"/>
    <s v="00002358-2024"/>
    <m/>
    <x v="0"/>
    <d v="2024-01-11T00:00:00"/>
    <d v="2024-01-11T00:00:00"/>
    <s v="-"/>
    <s v="NO ES TUPA"/>
    <m/>
    <s v="DON IGILIO"/>
    <s v="P-04-01073"/>
    <s v="ELVAYKA KYOEI S.A"/>
    <s v="Artículo 1.- Rectificar el error material contenido en el artículo 1 y en numeral 3.1 del considerando 3 de la Resolución Directoral N° 00011-2024-PRODUCE/DGPCHDI de fecha 10 de enero del 2024, conforme al siguiente detalle:_x000a_Artículo 2.- Remitir copia de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D"/>
    <s v="ATUN"/>
    <s v="buque de la CIAT"/>
    <s v="RECTIFICAR ERROR MATERIAL"/>
    <m/>
    <m/>
    <m/>
    <s v="_x0009_0000913-2024-PRODUCE/DGPCHDI"/>
    <m/>
    <s v="X"/>
    <m/>
    <m/>
    <m/>
    <m/>
    <m/>
    <m/>
    <m/>
    <m/>
    <m/>
    <m/>
    <m/>
    <m/>
    <m/>
    <m/>
    <s v="00000023-2024-PRODUCE/DGPCHDI"/>
    <d v="2024-01-11T00:00:00"/>
  </r>
  <r>
    <n v="21"/>
    <s v="00021-2024-PRODUCE/DGPCHDI"/>
    <s v="00094506-2023"/>
    <d v="2023-12-22T00:00:00"/>
    <x v="0"/>
    <d v="2024-01-12T00:00:00"/>
    <d v="2024-01-12T00:00:00"/>
    <d v="2024-01-04T00:00:00"/>
    <s v="NO"/>
    <m/>
    <s v="JOCAY"/>
    <s v="P-04-00965"/>
    <s v="PESQUERA UGAVI S.A"/>
    <s v="Artículo 1.- Otorgar a la empresa PESQUERA UGAVI S.A. , representado en el país por el señor Omar Diego Carcovich Jibaja , permiso de pesca para operar la embarcación pesquera de cerco de bandera ecuatoriana denominada JOCAY con matrícula P-04-00965, en la extracción del recurso Atún con destino al consumo humano directo, conforme al siguiente detalle:_x000a_Artículo 2.- La Carta Fianza N° 1090258 (D000-04020228) emitida por el Banco de Crédito, presentada por la empresa PESQUERA UGAVI S.A. ,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_x0009_0000914-2024-PRODUCE/DGPCHDI"/>
    <m/>
    <s v="X"/>
    <s v="X"/>
    <m/>
    <m/>
    <m/>
    <m/>
    <m/>
    <m/>
    <m/>
    <m/>
    <m/>
    <m/>
    <m/>
    <m/>
    <m/>
    <s v="00000024-2024-PRODUCE/DGPCHDI"/>
    <d v="2024-01-12T00:00:00"/>
  </r>
  <r>
    <n v="22"/>
    <s v="00022-2024-PRODUCE/DGPCHDI"/>
    <s v="00056927-2023"/>
    <m/>
    <x v="0"/>
    <d v="2024-01-12T00:00:00"/>
    <d v="2024-01-12T00:00:00"/>
    <m/>
    <s v="NO"/>
    <m/>
    <s v=""/>
    <s v=""/>
    <s v=""/>
    <s v="Artículo 1.- Otorgar a la COMPAÑÍA DE MINAS BUENAVENTURA S.A.A., autorización para realizar las actividades de colecta de recursos hidrobiológicos conforme al plan de trabajo denominado: “Monitoreo Hidrobiológico en la Unidad Económica Administrativa (U.E.A.) “Uchucchacua”, en atención a la solicitud presentada con escrito de registro N° 00056927- 2023, reformulado a través del escrito adjunto de registro N° 00056927-2023-1, por el periodo de veintiocho (28) meses contados a partir de la notificación de la presente Resolución Directoral. El referido plan comprende las siguientes circunscripciones territoriales:_x000a_Artículo 2.- La COMPAÑÍA DE MINAS BUENAVENTURA S.A.A. es responsable de aplicar las medidas de seguridad y eliminación de impactos que se puedan producir por las actividades propias del plan de trabajo. _x000a_Artículo 3.- En la ejecución del plan de trabajo, la COMPAÑÍA DE MINAS BUENAVENTURA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_x0009_0000918-2024-PRODUCE/DGPCHDI"/>
    <m/>
    <m/>
    <s v="X"/>
    <m/>
    <m/>
    <m/>
    <m/>
    <m/>
    <m/>
    <m/>
    <m/>
    <m/>
    <m/>
    <m/>
    <m/>
    <m/>
    <s v="00000025-2024-PRODUCE/DGPCHDI"/>
    <d v="2024-01-12T00:00:00"/>
  </r>
  <r>
    <n v="23"/>
    <s v="00023-2024-PRODUCE/DGPCHDI"/>
    <s v="00058626-2023"/>
    <m/>
    <x v="0"/>
    <d v="2024-01-12T00:00:00"/>
    <d v="2024-01-12T00:00:00"/>
    <m/>
    <s v="NO"/>
    <m/>
    <s v=""/>
    <s v=""/>
    <s v=""/>
    <s v="Artículo 1.- Otorgar a la empresa CHINANGO S.A.C., autorización para realizar las actividades de colecta de recursos hidrobiológicos conforme al plan de trabajo denominado: “Levantamiento Complementario para la Línea Base del Plan Ambiental Detallado del proyecto Central Hidroeléctrica Yanango”, en atención a la solicitud presentada con escrito de registro N° 00058626-2023, reformulado a través del escrito de registro N° 00076475-2023, por el periodo de doce (12) meses contados a partir de la notificación de la presente Resolución Directoral. El referido plan comprende las siguientes circunscripciones territoriales:_x000a_Artículo 2.- La empresa CHINANGO S.A.C. es responsable de aplicar las medidas de seguridad y eliminación de impactos que se puedan producir por las actividades propias del plan de trabajo. _x000a_Artículo 3.- En la ejecución del plan de trabajo, la empresa CHINANGO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_x0009_0000919-2024-PRODUCE/DGPCHDI"/>
    <m/>
    <m/>
    <s v="X"/>
    <m/>
    <m/>
    <m/>
    <m/>
    <m/>
    <m/>
    <m/>
    <m/>
    <m/>
    <m/>
    <m/>
    <m/>
    <m/>
    <s v="00000026-2024-PRODUCE/DGPCHDI"/>
    <d v="2024-01-12T00:00:00"/>
  </r>
  <r>
    <n v="24"/>
    <s v="00024-2024-PRODUCE/DGPCHDI"/>
    <s v="00095195-2023"/>
    <d v="2023-12-27T00:00:00"/>
    <x v="0"/>
    <d v="2024-01-15T00:00:00"/>
    <d v="2024-01-15T00:00:00"/>
    <d v="2023-01-05T00:00:00"/>
    <s v="NO"/>
    <m/>
    <s v=" LIZANNY Z"/>
    <s v="P-04-00998"/>
    <s v="CORPFISHTUNA S.A"/>
    <s v="Artículo 1.- Otorgar a la empresa CORPFISHTUNA S.A., representado en el país por el señor Omar Diego Carcovich Jibaja, permiso de pesca para operar la embarcación pesquera de cerco de bandera ecuatoriana denominada LIZANNY Z con matrícula P-04-00998, en la extracción del recurso Atún con destino al consumo humano directo, conforme al siguiente detalle:_x000a_Artículo 2.- La Carta Fianza N° 1090925 (D000-04022527) emitida por el Banco de Crédito, presentada por la empresa CORPFISH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_x0009_0000920-2024-PRODUCE/DGPCHDI"/>
    <m/>
    <s v="X"/>
    <s v="X"/>
    <m/>
    <m/>
    <m/>
    <m/>
    <m/>
    <m/>
    <m/>
    <m/>
    <m/>
    <m/>
    <m/>
    <m/>
    <m/>
    <s v="00000027-2024-PRODUCE/DGPCHDI"/>
    <d v="2024-01-15T00:00:00"/>
  </r>
  <r>
    <n v="25"/>
    <s v="00025-2024-PRODUCE/DGPCHDI"/>
    <s v="00000688-2024"/>
    <d v="2024-01-04T00:00:00"/>
    <x v="0"/>
    <d v="2024-01-16T00:00:00"/>
    <d v="2024-01-16T00:00:00"/>
    <d v="2024-01-11T00:00:00"/>
    <s v="NO"/>
    <m/>
    <s v="GUAYATUNA DOS"/>
    <s v="P-00-00846"/>
    <s v="GUAYATUNA S.A"/>
    <s v="Artículo 1.- Otorgar a la empresa GUAYATUNA S.A.; representada en el país por el señor OMAR DIEGO CARCOVICH JIBAJA, permiso de pesca para operar la embarcación pesquera de cerco de bandera ecuatoriana denominada GUAYATUNA DOS con matrícula P-00-00846, en la extracción del recurso Atún con destino al consumo humano directo, conforme al siguiente detalle:_x000a_Artículo 2.- La Carta Fianza N° 1091268 [D000-04026763] emitida por el Banco de Crédito del Perú, presentada por la empresa GUAYA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_x0009_0000921-2024-PRODUCE/DGPCHDI"/>
    <m/>
    <s v="X"/>
    <s v="X"/>
    <m/>
    <m/>
    <m/>
    <m/>
    <m/>
    <m/>
    <m/>
    <m/>
    <m/>
    <m/>
    <m/>
    <m/>
    <m/>
    <s v="00000028-2024-PRODUCE/DGPCHDI"/>
    <d v="2024-01-16T00:00:00"/>
  </r>
  <r>
    <n v="26"/>
    <s v="00026-2024-PRODUCE/DGPCHDI"/>
    <s v="00001863-2024"/>
    <d v="2014-01-10T00:00:00"/>
    <x v="0"/>
    <d v="2024-01-16T00:00:00"/>
    <d v="2024-01-16T00:00:00"/>
    <d v="2024-01-17T00:00:00"/>
    <s v="SI"/>
    <m/>
    <s v="AMADA ISABEL "/>
    <s v="P-04-008689"/>
    <s v="PISCANTUR S.A"/>
    <s v="Artículo 1.- Otorgar a la empresa PISCANTUR S.A., representado en el país por el señor Rudy Bill Neyra Balta, permiso de pesca para operar la embarcación pesquera de cerco de bandera ecuatoriana denominada AMADA ISABEL con matrícula P-04-008689, en la extracción del recurso Atún con destino al consumo humano directo, conforme al siguiente detalle:_x000a_Artículo 2.- La Carta Fianza N° 0011-0186-9800031931-43 emitida por el BBVA Banco Continental, presentada por la empresa PISCANTUR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_x0009_0000922-2024-PRODUCE/DGPCHDI"/>
    <m/>
    <s v="X"/>
    <s v="X"/>
    <m/>
    <m/>
    <m/>
    <m/>
    <m/>
    <m/>
    <m/>
    <m/>
    <m/>
    <m/>
    <m/>
    <m/>
    <m/>
    <s v="00000029-2024-PRODUCE/DGPCHDI"/>
    <d v="2024-01-16T00:00:00"/>
  </r>
  <r>
    <n v="27"/>
    <s v="00027-2024-PRODUCE/DGPCHDI"/>
    <s v="00056731-2023"/>
    <m/>
    <x v="0"/>
    <d v="2024-01-16T00:00:00"/>
    <d v="2024-01-16T00:00:00"/>
    <m/>
    <s v="NO"/>
    <m/>
    <s v=""/>
    <s v=""/>
    <s v=""/>
    <s v="Artículo 1.- Otorgar a la empresa Activos Mineros S.A.C., autorización para realizar las actividades de colecta de recursos hidrobiológicos conforme al plan de trabajo denominado: “Elaboración del Estudio de Plan de Cierre de los 64 Pasivos Ambientales Mineros El Dorado, Distrito y Provincia de Hualgayoc, Región Cajamarca”, en atención a la solicitud presentada con escrito de registro N° 00056731-2023, reformulado a través del escrito de registro N° 00080721-2023, por el periodo de veinticuatro (24) meses contados a partir de la notificación de la presente Resolución Directoral. El referido plan comprende las circunscripciones territoriales detalladas en anexo que forma parte integrante de la presente Resolución Directoral. _x000a_Artículo 2.- La empresa Activos Mineros S.A.C. es responsable de aplicar las medidas de seguridad y eliminación de impactos que se puedan producir por las actividades propias del plan de trabajo. _x000a_Artículo 3.- En la ejecución del plan de trabajo, la empresa Activos Mineros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0923-2024-PRODUCE/DGPCHDI"/>
    <m/>
    <m/>
    <s v="X"/>
    <m/>
    <m/>
    <m/>
    <m/>
    <m/>
    <m/>
    <m/>
    <m/>
    <m/>
    <m/>
    <m/>
    <m/>
    <m/>
    <s v="00000030-2024-PRODUCE/DGPCHDI"/>
    <d v="2024-01-17T00:00:00"/>
  </r>
  <r>
    <n v="28"/>
    <s v="00028-2024-PRODUCE/DGPCHDI"/>
    <s v="00054494-2023"/>
    <m/>
    <x v="0"/>
    <d v="2024-01-16T00:00:00"/>
    <d v="2024-01-16T00:00:00"/>
    <m/>
    <s v="NO"/>
    <m/>
    <s v=""/>
    <s v=""/>
    <s v=""/>
    <s v="Artículo 1.- Otorgar al GOBIERNO REGIONAL JUNÍN, autorización para realizar las actividades de colecta de recursos hidrobiológicos conforme al plan de trabajo denominado: “Evaluación Hidrobiológica para la Línea base biológica de la Declaración de Impacto Ambiental del proyecto &quot;MEJORAMIENTO DEL SERVICIO DE TRANSITABILIDAD A TRAVÉS DEL PUENTE EN LA AV. PERÚ SOBRE EL RÍO MAZAMARI - DISTRITO DE MAZAMARI - PROVINCIA DE SATIPO – DEPARTAMENTO DE JUNÍN”, en atención a la solicitud presentada con escrito de registro N° 00054494- 2023, reformulado a través del escrito adjunto de registro N° 00054494-2023-1, por el periodo de seis (6) meses contados a partir de la notificación de la presente Resolución Directoral. El referido plan comprende las siguientes circunscripciones territoriales:_x000a_Artículo 2.- El GOBIERNO REGIONAL JUNÍN es responsable de aplicar las medidas de seguridad y eliminación de impactos que se puedan producir por las actividades propias del plan de trabajo. _x000a_Artículo 3.- En la ejecución del plan de trabajo, el GOBIERNO REGIONAL JUNÍN,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0975-2024-PRODUCE/DGPCHDI"/>
    <m/>
    <m/>
    <s v="X"/>
    <m/>
    <m/>
    <m/>
    <m/>
    <m/>
    <m/>
    <m/>
    <m/>
    <m/>
    <m/>
    <m/>
    <m/>
    <m/>
    <s v="00000031-2024-PRODUCE/DGPCHDI"/>
    <d v="2024-01-17T00:00:00"/>
  </r>
  <r>
    <n v="29"/>
    <s v="00029-2024-PRODUCE/DGPCHDI"/>
    <s v="00000686-2024"/>
    <d v="2024-01-04T00:00:00"/>
    <x v="0"/>
    <d v="2024-01-17T00:00:00"/>
    <d v="2024-01-17T00:00:00"/>
    <d v="2024-01-11T00:00:00"/>
    <s v="NO"/>
    <m/>
    <s v="GUAYATUNA UNO"/>
    <s v="P-04-00845"/>
    <s v="GUAYATUNA S.A"/>
    <s v="Artículo 1.- Otorgar a la empresa GUAYATUNA S.A., representado en el país por el señor Omar Diego Carcovich Jibaja, permiso de pesca para operar la embarcación pesquera de cerco de bandera ecuatoriana denominada GUAYATUNA UNO con matrícula P-04-00845, en la extracción del recurso Atún con destino al consumo humano directo, conforme al siguiente detalle:_x000a_Artículo 2.- La Carta Fianza N° 1091267 (D000-04026752) emitida por el Banco de Crédito, presentada por la empresa GUAYA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976-2024-PRODUCE/DGPCHDI"/>
    <m/>
    <s v="X"/>
    <s v="X"/>
    <m/>
    <m/>
    <m/>
    <m/>
    <m/>
    <m/>
    <m/>
    <m/>
    <m/>
    <m/>
    <m/>
    <m/>
    <m/>
    <s v="00000032-2024-PRODUCE/DGPCHDI"/>
    <d v="2024-01-17T00:00:00"/>
  </r>
  <r>
    <n v="30"/>
    <s v="00030-2024-PRODUCE/DGPCHDI"/>
    <s v="00087956-2023"/>
    <m/>
    <x v="0"/>
    <d v="2024-01-17T00:00:00"/>
    <d v="2024-01-17T00:00:00"/>
    <s v="-"/>
    <s v="NO ES TUPA"/>
    <n v="36422"/>
    <s v="MALAGA 1"/>
    <s v="CO-36422-PM"/>
    <s v="PESQUERA MAJAT S.A.C."/>
    <s v="Artículo 1.- Rectificar el error material contenido en el considerando 1, y en los artículos 2 y 4 de la parte resolutiva de la citada Resolución Directoral N° 00005-2024-PRODUCE/DGPCHDI de fecha 4 de enero del 2024, conforme al siguiente detalle:_x000a_Artículo 2.- Notificar la presente Resolución Directoral a la empresa PESQUERA MAJAT S.A.C. _x000a_Artículo 3.- Remitir copia de la presente Resolución Directoral, al Despacho Viceministerial de Pesca y Acuicultura, a la Dirección General de Supervisión, Fiscalización y Sanción del Despacho Viceministerial de Pesca y Acuicultura del Ministerio de la Producción, a la Procuraduría Pública del Ministerio de la Producción, al Órgano de Control Institucional del Ministerio de la Producción; y, a la Dirección General de Capitanías y Guardacostas del Ministerio de Defensa. _x000a_Artículo 4.- Disponer la publicación de la presente Resolución Directoral en el Portal Institucional del Ministerio de la Producción (www.gob.pe/produce)."/>
    <x v="0"/>
    <m/>
    <m/>
    <m/>
    <s v="RECTIFICAR ERROR MATERIAL"/>
    <m/>
    <m/>
    <m/>
    <s v="_x0009_00000423-2024-PRODUCE/DGPCHDI"/>
    <s v="00000003-2024-PRODUCE/DGPCHDI"/>
    <s v="X"/>
    <m/>
    <m/>
    <m/>
    <m/>
    <m/>
    <m/>
    <m/>
    <m/>
    <m/>
    <m/>
    <m/>
    <m/>
    <m/>
    <m/>
    <s v="00000034-2024-PRODUCE/DGPCHDI"/>
    <d v="2024-01-17T00:00:00"/>
  </r>
  <r>
    <n v="31"/>
    <s v="00031-2024-PRODUCE/DGPCHDI"/>
    <s v="00000376-2024"/>
    <d v="2024-01-03T00:00:00"/>
    <x v="0"/>
    <d v="2024-01-17T00:00:00"/>
    <d v="2024-01-17T00:00:00"/>
    <d v="2024-01-10T00:00:00"/>
    <s v="NO"/>
    <m/>
    <s v=" GIULIETTA"/>
    <s v="P-04-00911"/>
    <s v="ELVAYKA KYOEI S.A"/>
    <s v="Artículo 1.- Otorgar a la empresa ELVAYKA KYOEI S.A., representado en el país por el señor Mario Alfonso Miranda Eyzaguirre, permiso de pesca para operar la embarcación pesquera de cerco de bandera ecuatoriana denominada GIULIETTA con matrícula P-04-00911, en la extracción del recurso Atún con destino al consumo humano directo, conforme al siguiente detalle:_x000a_Artículo 2.- La Carta Fianza N° 1090883 (D193-02512865) emitida por el Banco de Crédito,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_x0009__x000a_00000977-2024-PRODUCE/DGPCHDI"/>
    <m/>
    <s v="X"/>
    <s v="X"/>
    <m/>
    <m/>
    <m/>
    <m/>
    <m/>
    <m/>
    <m/>
    <m/>
    <m/>
    <m/>
    <m/>
    <m/>
    <m/>
    <s v="00000033-2024-PRODUCE/DGPCHDI"/>
    <d v="2024-01-17T00:00:00"/>
  </r>
  <r>
    <n v="32"/>
    <s v="00032-2024-PRODUCE/DGPCHDI"/>
    <s v="00086327-2023"/>
    <m/>
    <x v="0"/>
    <d v="2024-01-17T00:00:00"/>
    <d v="2024-01-17T00:00:00"/>
    <m/>
    <s v="NO"/>
    <m/>
    <s v=""/>
    <s v=""/>
    <s v=""/>
    <s v="Artículo 1.- Otorgar a PROVIAS DESCENTRALIZADO, autorización para realizar las actividades de colecta de recursos hidrobiológicos conforme al plan de trabajo denominado: “LINEA DE BASE DE LA DECLARACIÓN DE IMPACTO AMBIENTAL DEL PROYECTO MEJORAMIENTO DEL CAMINO VECINAL EMP.5N (PUERTO PIZANA) - VILLA LOS ÁNGELES – LA FLORIDA - DISTRITO DE PÓLVORA - PROVINCIA DE TOCACHE, DEPARTAMENTO DE SAN MARTÍN”, en atención a la solicitud presentada con escrito de registro N° 00086327-2023, por el periodo de cuatro (4) meses contados a partir de la notificación de la presente Resolución Directoral. El referido plan comprende las siguientes circunscripciones territoriales:_x000a_Artículo 2.- PROVIAS DESCENTRALIZADO es responsable de aplicar las medidas de seguridad y eliminación de impactos que se puedan producir por las actividades propias del plan de trabajo._x000a_Artículo 3.- En la ejecución del plan de trabajo, PROVIAS DESCENTRALIZADO,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PROVIAS DESCENTRALIZADO deberá tener en cuenta los aspectos señalados en la Opinión Técnica N° 1449-2023-SERNANP-DGANP, remitida a través del Oficio N° 206-2023- SERNANP-DGANP-SGD; conforme a lo expuesto en la parte considerativa de la presente resolución. _x000a_Artículo 5.- La presente autorización no constituye el otorgamiento de otro derecho a favor del titular del plan de trabajo. Artículo 6.-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x v="0"/>
    <m/>
    <m/>
    <m/>
    <s v="COLECTA"/>
    <m/>
    <m/>
    <m/>
    <s v="00000978-2024-PRODUCE/DGPCHDI"/>
    <m/>
    <m/>
    <s v="X"/>
    <m/>
    <s v="X"/>
    <m/>
    <m/>
    <m/>
    <m/>
    <m/>
    <m/>
    <m/>
    <m/>
    <m/>
    <m/>
    <m/>
    <s v="00000035-2024-PRODUCE/DGPCHDI"/>
    <d v="2024-01-17T00:00:00"/>
  </r>
  <r>
    <n v="33"/>
    <s v="00033-2024-PRODUCE/DGPCHDI"/>
    <s v="00000363-2024"/>
    <d v="2024-01-03T00:00:00"/>
    <x v="0"/>
    <d v="2024-01-18T00:00:00"/>
    <d v="2024-01-18T00:00:00"/>
    <d v="2024-01-10T00:00:00"/>
    <s v="NO"/>
    <m/>
    <s v="CHIARA"/>
    <s v="P-04-00960"/>
    <s v="ELVAYKA KYOEI S.A"/>
    <s v="Artículo 1.- Otorgar a la empresa ELVAYKA KYOEI S.A., representado en el país por el señor Mario Alfonso Miranda Eyzaguirre, permiso de pesca para operar la embarcación pesquera de cerco de bandera ecuatoriana denominada CHIARA con matrícula P-04-00960, en la extracción del recurso Atún con destino al consumo humano directo, conforme al siguiente detalle:_x000a_Artículo 2.- La Carta Fianza N° 1090886 (D193-02512834) emitida por el Banco de Crédito,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979-2024-PRODUCE/DGPCHDI"/>
    <m/>
    <s v="X"/>
    <s v="X"/>
    <m/>
    <m/>
    <m/>
    <m/>
    <m/>
    <m/>
    <m/>
    <m/>
    <m/>
    <m/>
    <m/>
    <m/>
    <m/>
    <s v="00000036-2024-PRODUCE/DGPCHDI"/>
    <d v="2024-01-19T00:00:00"/>
  </r>
  <r>
    <n v="34"/>
    <s v="00034-2024-PRODUCE/DGPCHDI"/>
    <s v="00076200-2023"/>
    <d v="2023-10-19T00:00:00"/>
    <x v="0"/>
    <d v="2024-01-18T00:00:00"/>
    <d v="2024-01-18T00:00:00"/>
    <d v="2023-11-14T00:00:00"/>
    <s v="NO"/>
    <n v="18168"/>
    <s v="JUANA ROSA 3"/>
    <s v="PL-18168-CM"/>
    <s v="IPANAQUE OROSCO ISRAEL ABIMAEL"/>
    <s v="Artículo 1.- Aprobar a favor de la señora MARIA TOMASA TEJADA SANTAMARIA el cambio de titular del permiso de pesca para operar la embarcación pesquera JUANA ROSA 3 con matrícula PL18168-CM y 52.55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Dejar sin efecto la titularidad del permiso de pesca otorgada a favor del señor Israel Abimael Ipanaque Orosco, a través de la Resolución Directoral N° 257-2014-PRODUCE/DGCHI, para operar la embarcación pesquera JUANA ROSA 3 con matrícula PL-18168-CM y 52.55 m3 de capacidad de bodega. _x000a_Artículo 3.- Excluir al señor Israel Abimael Ipanaque Orosco, de los listados a que se refiere el artículo 14 del Reglamento de la Ley General de Pesca; y, el Anexo I de la Resolución Ministerial N° 346- 2011-PRODUCE, a fin de incluir en su lugar a la señora MARIA TOMASA TEJADA SANTAMARIA, como titular del permiso de pesca para operar la embarcación pesquera JUANA ROSA 3 con matrícula PL-18168-CM. _x000a_Artículo 4.-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I"/>
    <m/>
    <m/>
    <s v="CAMBIO DE TITULAR DEL PERMISO DE PESCA"/>
    <m/>
    <s v="- "/>
    <m/>
    <s v="00000980-2024-PRODUCE/DGPCHDI"/>
    <m/>
    <s v="X"/>
    <m/>
    <m/>
    <m/>
    <m/>
    <m/>
    <m/>
    <m/>
    <m/>
    <m/>
    <m/>
    <m/>
    <m/>
    <m/>
    <m/>
    <s v="00000037-2024-PRODUCE/DGPCHDI"/>
    <d v="2024-01-19T00:00:00"/>
  </r>
  <r>
    <n v="35"/>
    <s v="00035-2024-PRODUCE/DGPCHDI"/>
    <s v="00061570-2023"/>
    <m/>
    <x v="0"/>
    <d v="2024-01-18T00:00:00"/>
    <d v="2024-01-18T00:00:00"/>
    <m/>
    <s v="NO"/>
    <m/>
    <s v=""/>
    <s v=""/>
    <s v=""/>
    <s v="Artículo 1.- Declarar como no presentada la solicitud de Certificado de Procedencia y Certificado Acreditación de Origen Legal de Productos Hidrobiológicos con Fines de Exportación, presentada por la empresa NEW STAR COMERCIAL SOTOMAYOR E.I.R.L. mediante escrito de registro N° 00061570-2023; por los fundamentos expuestos en la parte considerativa de la presente resolución. _x000a_Artículo 2.- La empresa NEW STAR COMERCIAL SOTOMAYOR E.I.R.L. se encuentran facultada a presentar nuevamente la solicitud de Certificado de Procedencia y Certificado Acreditación de Origen Legal de Productos Hidrobiológicos con Fines de Exportación, dando cumplimiento a las normas del ordenamiento pesquero que resulten aplicables."/>
    <x v="1"/>
    <m/>
    <m/>
    <m/>
    <s v="CERTIFICADO DE PROCEDENCIA"/>
    <m/>
    <m/>
    <s v="DECLARAR COMO NO PRESENTADA"/>
    <s v="NO SE NOTIFICA"/>
    <m/>
    <m/>
    <m/>
    <m/>
    <m/>
    <m/>
    <m/>
    <m/>
    <m/>
    <m/>
    <m/>
    <m/>
    <m/>
    <m/>
    <m/>
    <m/>
    <s v="00000041-2024-PRODUCE/DGPCHDI"/>
    <d v="2024-01-19T00:00:00"/>
  </r>
  <r>
    <n v="36"/>
    <s v="00036-2024-PRODUCE/DGPCHDI"/>
    <s v="00000245-2024"/>
    <d v="2024-01-03T00:00:00"/>
    <x v="0"/>
    <d v="2024-01-18T00:00:00"/>
    <d v="2024-01-18T00:00:00"/>
    <d v="2024-01-10T00:00:00"/>
    <s v="NO"/>
    <m/>
    <s v="PERLA DEL MAR"/>
    <s v="P-04-01077"/>
    <s v="CAPIFISH S.A"/>
    <s v="Artículo 1.- Otorgar a la empresa CAPIFISH S.A.; representada en el país por el señor OMAR DIEGO CARCOVICH JIBAJA, permiso de pesca para operar la embarcación pesquera de cerco de bandera ecuatoriana denominada PERLA DEL MAR con matrícula P-04-01077, en la extracción del recurso Atún con destino al consumo humano directo, conforme al siguiente detalle:_x000a_Artículo 2.- La Carta Fianza N° 1090260 D000-04020934 emitida por el Banco de Crédito del Perú, presentada por la empresa CAPIFISH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981-2024-PRODUCE/DGPCHDI"/>
    <m/>
    <s v="X"/>
    <s v="X"/>
    <m/>
    <m/>
    <m/>
    <m/>
    <m/>
    <m/>
    <m/>
    <m/>
    <m/>
    <m/>
    <m/>
    <m/>
    <m/>
    <s v="00000038-2024-PRODUCE/DGPCHDI"/>
    <d v="2024-01-19T00:00:00"/>
  </r>
  <r>
    <n v="37"/>
    <s v="00037-2024-PRODUCE/DGPCHDI"/>
    <s v="00095169-2023"/>
    <d v="2023-12-27T00:00:00"/>
    <x v="0"/>
    <d v="2024-01-18T00:00:00"/>
    <d v="2024-01-18T00:00:00"/>
    <d v="2024-01-05T00:00:00"/>
    <s v="NO"/>
    <m/>
    <s v="CONNIE JEAN TWO "/>
    <s v="INTERNAC [33652]"/>
    <s v="INTELPESCA S.A"/>
    <s v="Artículo 1.- Otorgar a la empresa INTELPESCA S.A.; representada en el país por el señor RUDY BILL NEYRA BALTA, permiso de pesca para operar la embarcación pesquera de cerco de bandera ecuatoriana denominada CONNIE JEAN TWO con matrícula INTERNAC [33652] 43991-12-E, en la extracción del recurso Atún con destino al consumo humano directo, conforme al siguiente detalle:_x000a_Artículo 2.- La Carta Fianza N° 0011-0186-9800031869-45 emitida por el Banco BBVA Perú, presentada por la empresa INTELPESC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982-2024-PRODUCE/DGPCHDI"/>
    <m/>
    <s v="X"/>
    <s v="X"/>
    <m/>
    <m/>
    <m/>
    <m/>
    <m/>
    <m/>
    <m/>
    <m/>
    <m/>
    <m/>
    <m/>
    <m/>
    <m/>
    <s v="00000039-2024-PRODUCE/DGPCHDI"/>
    <d v="2024-01-19T00:00:00"/>
  </r>
  <r>
    <n v="38"/>
    <s v="00038-2024-PRODUCE/DGPCHDI"/>
    <s v="00049801-2023"/>
    <m/>
    <x v="0"/>
    <d v="2024-01-18T00:00:00"/>
    <d v="2024-01-18T00:00:00"/>
    <m/>
    <s v="NO"/>
    <m/>
    <s v=""/>
    <s v=""/>
    <s v=""/>
    <s v="Artículo 1.- Otorgar a la empresa Ministerio de Energía y Minas, autorización para realizar las actividades de colecta de recursos hidrobiológicos conforme al plan de trabajo denominado: “Evaluación hidrobiológica para el Plan de Abandono en el marco del Estudio de Preinversión a nivel de Perfil de 01 Pasivo Ambiental del Sub Sector Hidrocarburos (PASH) de Alto Riesgo. Zona 4”, en atención a la solicitud presentada con escrito de registro N° 00049801-2023, reformulado a través del escrito adjunto de registro N° 00049801-2023-1, por el periodo de nueve (9) meses contados a partir de la notificación de la presente Resolución Directoral. El referido plan comprende las siguientes circunscripciones territoriales:_x000a_Artículo 2.- El Ministerio de Energía y Minas es responsable de aplicar las medidas de seguridad y eliminación de impactos que se puedan producir por las actividades propias del plan de trabajo. _x000a_Artículo 3.- En la ejecución del plan de trabajo, el Ministerio de Energía y Minas,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El Ministerio de Energía y Minas deberá tener en cuenta los aspectos señalados en la Opinión Técnica N° 1377-2023-SERNANP-DGANP, remitida a través del Oficio N° 053-2023- SERNANP-DGANP-SGD; conforme a lo expuesto en la parte considerativa de la presente resolución. _x000a_Artículo 5.- La presente autorización no constituye el otorgamiento de otro derecho a favor del titular del plan de trabajo. Artículo 6.-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x v="0"/>
    <m/>
    <m/>
    <m/>
    <s v="COLECTA"/>
    <m/>
    <m/>
    <m/>
    <s v="00000983-2024-PRODUCE/DGPCHDI"/>
    <m/>
    <m/>
    <s v="X"/>
    <m/>
    <s v="X"/>
    <m/>
    <m/>
    <m/>
    <m/>
    <m/>
    <m/>
    <m/>
    <m/>
    <m/>
    <m/>
    <m/>
    <s v="00000040-2024-PRODUCE/DGPCHDI"/>
    <d v="2024-01-19T00:00:00"/>
  </r>
  <r>
    <n v="39"/>
    <s v="00039-2024-PRODUCE/DGPCHDI"/>
    <s v="00002959-2024"/>
    <m/>
    <x v="0"/>
    <d v="2024-01-19T00:00:00"/>
    <d v="2024-01-19T00:00:00"/>
    <s v="-"/>
    <s v="NO ES TUPA"/>
    <m/>
    <s v=""/>
    <s v=""/>
    <s v=""/>
    <s v="Artículo 1.- Designar a los profesionales que se encargarán de llevar a cabo los procedimientos de fiscalización posterior de los expedientes tramitados en la Dirección General de Pesca para Consumo Humano Directo e Indirecto, durante el segundo semestre del año 2023, de acuerdo al siguiente detalle: _x000a_1. Elizabeth Liliana Lucano Urioste _x000a_2. Ricardo Andrés Paredes Valverde _x000a_3. Zoraida Lucia Quispe Oré _x000a_4. Luis Domingo Valderrama La Rosa _x000a_Artículo 2.- Remitir copia de la presente Resolución Directoral a la Oficina General de Tecnología de la Información del Ministerio de la Producción y a los profesionales indicados en el artículo 1 de la presente resolución; asimismo, disponer su publicación en el Portal Institucional del Ministerio de la Producción (www.gob.pe/produce)."/>
    <x v="2"/>
    <m/>
    <m/>
    <m/>
    <s v="INTERNO"/>
    <s v="FISCALIZACION POSTERIOR"/>
    <m/>
    <m/>
    <s v="MEMORANDO _x000a_00000040-2024-PRODUCE/DGPCHDI"/>
    <m/>
    <m/>
    <m/>
    <m/>
    <m/>
    <m/>
    <m/>
    <m/>
    <m/>
    <m/>
    <m/>
    <m/>
    <m/>
    <m/>
    <m/>
    <m/>
    <m/>
    <m/>
  </r>
  <r>
    <n v="40"/>
    <s v="00040-2024-PRODUCE/DGPCHDI"/>
    <s v="00000368-2024"/>
    <m/>
    <x v="0"/>
    <d v="2024-01-19T00:00:00"/>
    <d v="2024-01-19T00:00:00"/>
    <m/>
    <s v="NO"/>
    <m/>
    <s v=" JUAN PABLO II"/>
    <s v="52878-21"/>
    <s v="PACIFIC MERCANTIL TUNA S.A"/>
    <s v="Artículo 1.- Otorgar a la empresa PACIFIC MERCANTIL TUNA S.A., representado en el país por el señor Omar Diego Carcovich Jibaja, permiso de pesca para operar la embarcación pesquera de cerco de bandera panameña denominada JUAN PABLO II con Registro N° 52878-21, en la extracción del recurso Atún con destino al consumo humano directo, conforme al siguiente detalle:_x000a_Artículo 2.- La Carta Fianza N° 1091266 [D000-04025455] emitida por el Banco de Crédito, presentada por la empresa PACIFIC MERCANTIL 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984-2024-PRODUCE/DGPCHDI"/>
    <m/>
    <s v="X"/>
    <s v="X"/>
    <m/>
    <m/>
    <m/>
    <m/>
    <m/>
    <m/>
    <m/>
    <m/>
    <m/>
    <m/>
    <m/>
    <m/>
    <m/>
    <s v="00000042-2024-PRODUCE/DGPCHDI"/>
    <d v="2024-01-19T00:00:00"/>
  </r>
  <r>
    <n v="41"/>
    <s v="00041-2024-PRODUCE/DGPCHDI"/>
    <s v="00064340-2023"/>
    <m/>
    <x v="0"/>
    <d v="2024-01-19T00:00:00"/>
    <d v="2024-01-19T00:00:00"/>
    <m/>
    <s v="NO"/>
    <m/>
    <s v=""/>
    <s v=""/>
    <s v=""/>
    <s v="Artículo 1.- Declarar como NO PRESENTADA la solicitud de autorización para realizar las actividades de colecta de recursos hidrobiológicos conforme al plan de trabajo denominado: “Servicio de monitoreo biológico en los embalses Pillones, Chalhuanca y Bamputañe”, presentada por la Empresa de Generación Eléctrica de Arequipa S.A. – EGASA a través del escrito con registro N° 00064340-2023 reformulado mediante escrito adjunto con registro N° 00084247-2023,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
    <x v="0"/>
    <m/>
    <m/>
    <m/>
    <s v="COLECTA"/>
    <m/>
    <m/>
    <s v="DECLARAR COMO NO PRESENTADA"/>
    <s v="00000985-2024-PRODUCE/DGPCHDI"/>
    <m/>
    <m/>
    <s v="X"/>
    <m/>
    <m/>
    <m/>
    <m/>
    <m/>
    <m/>
    <m/>
    <m/>
    <m/>
    <m/>
    <m/>
    <m/>
    <m/>
    <s v="00000043-2024-PRODUCE/DGPCHDI"/>
    <d v="2024-01-19T00:00:00"/>
  </r>
  <r>
    <n v="42"/>
    <s v="00042-2024-PRODUCE/DGPCHDI"/>
    <s v="00001400-2024"/>
    <m/>
    <x v="0"/>
    <d v="2024-01-19T00:00:00"/>
    <d v="2024-01-19T00:00:00"/>
    <m/>
    <s v="NO"/>
    <m/>
    <s v=" RICKY A "/>
    <s v="P-00-00767"/>
    <s v="NEGOCIOS INDUSTRIALES REAL NIRSA S.A"/>
    <s v="Artículo 1.- Otorgar a la empresa NEGOCIOS INDUSTRIALES REAL NIRSA S.A., representado en el país por el señor Omar Diego Carcovich Jibaja, permiso de pesca para operar la embarcación pesquera de cerco de bandera ecuatoriana denominada RICKY A con matrícula P-00-00767, en la extracción del recurso Atún con destino al consumo humano directo, conforme al siguiente detalle:_x000a_Artículo 2.- La Carta Fianza N° 1091753 (D000-04025448) emitida por el Banco de Crédito, presentada por la empresa NEGOCIOS INDUSTRIALES REAL NIRSA S.A., será ejecutada en caso de incumplimiento de la obligación de entrega del recurso Atún en concordancia con el numeral 6.5.2 del artículo 6 del Reglamento de Ordenamiento Pesquero del Atún aprobado por Decreto Supremo N° 032-2003- 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986-2024-PRODUCE/DGPCHDI"/>
    <m/>
    <s v="X"/>
    <s v="X"/>
    <m/>
    <m/>
    <m/>
    <m/>
    <m/>
    <m/>
    <m/>
    <m/>
    <m/>
    <m/>
    <m/>
    <m/>
    <m/>
    <s v="00000044-2024-PRODUCE/DGPCHDI"/>
    <d v="2024-01-19T00:00:00"/>
  </r>
  <r>
    <n v="43"/>
    <s v="00043-2024-PRODUCE/DGPCHDI"/>
    <s v="00001528-2024"/>
    <m/>
    <x v="0"/>
    <d v="2024-01-19T00:00:00"/>
    <d v="2024-01-19T00:00:00"/>
    <m/>
    <s v="NO"/>
    <m/>
    <s v="SANSUN RANGER"/>
    <s v=" P-04-00522"/>
    <s v="BIGTUNA S.A"/>
    <s v="Artículo 1.- Otorgar a la empresa BIGTUNA S.A., representado en el país por el señor Omar Diego Carcovich Jibaja, permiso de pesca para operar la embarcación pesquera de cerco de bandera ecuatoriana denominada SANSUN RANGER con matrícula P-04-00522, en la extracción del recurso Atún con destino al consumo humano directo, conforme al siguiente detalle:_x000a_Artículo 2.- La Carta Fianza N° 1090262 [D000-04020937] emitida por el Banco de Crédito, presentada por la empresa BIGTUN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987-2024-PRODUCE/DGPCHDI"/>
    <m/>
    <s v="X"/>
    <s v="X"/>
    <m/>
    <m/>
    <m/>
    <m/>
    <m/>
    <m/>
    <m/>
    <m/>
    <m/>
    <m/>
    <m/>
    <m/>
    <m/>
    <s v="00000045-2024-PRODUCE/DGPCHDI"/>
    <d v="2024-01-19T00:00:00"/>
  </r>
  <r>
    <n v="44"/>
    <s v="00044-2024-PRODUCE/DGPCHDI"/>
    <s v="00002227-2024"/>
    <m/>
    <x v="0"/>
    <d v="2024-01-19T00:00:00"/>
    <d v="2024-01-19T00:00:00"/>
    <m/>
    <s v="NO"/>
    <m/>
    <s v=" ALEJANDRA"/>
    <s v="P-00-00764"/>
    <s v="FIDEICOMISO DE GARANTIA AESA"/>
    <s v="Artículo 1.- Otorgar al FIDEICOMISO DE GARANTIA AESA, representado en el país por el señor Omar Diego Carcovich Jibaja, permiso de pesca para operar la embarcación pesquera de cerco de bandera ecuatoriana denominada ALEJANDRA con matrícula P-00-00764, en la extracción del recurso Atún con destino al consumo humano directo, conforme al siguiente detalle:_x000a_Artículo 2.- La Carta Fianza N° 1092345 [D000-04027953] emitida por el Banco de Crédito, presentada por el FIDEICOMISO DE GARANTIA AESA, será ejecutada en caso de incumplimiento de la obligación de entrega del recurso Atún en concordancia con el numeral 6.5.2 del artículo 6 del Reglamento de Ordenamiento Pesquero del Atún aprobado por Decreto Supremo N° 032-2003- 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 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988-2024-PRODUCE/DGPCHDI"/>
    <m/>
    <s v="X"/>
    <s v="X"/>
    <m/>
    <m/>
    <m/>
    <m/>
    <m/>
    <m/>
    <m/>
    <m/>
    <m/>
    <m/>
    <m/>
    <m/>
    <m/>
    <s v="00000046-2024-PRODUCE/DGPCHDI"/>
    <d v="2024-01-19T00:00:00"/>
  </r>
  <r>
    <n v="45"/>
    <s v="00045-2024-PRODUCE/DGPCHDI"/>
    <s v="00000250-2024"/>
    <m/>
    <x v="0"/>
    <d v="2024-01-19T00:00:00"/>
    <d v="2024-01-19T00:00:00"/>
    <m/>
    <s v="NO"/>
    <m/>
    <s v="DOÑA NANCY "/>
    <s v="P-00-00506"/>
    <s v="ALETAMARILLA S.A"/>
    <s v="Artículo 1.- Otorgar a la empresa ALETAMARILLA S.A., representado en el país por el señor Omar Diego Carcovich Jibaja, permiso de pesca para operar la embarcación pesquera de cerco de bandera ecuatoriana denominada DOÑA NANCY con matrícula P-00-00506, en la extracción del recurso Atún con destino al consumo humano directo, conforme al siguiente detalle:_x000a_Artículo 2.- La Carta Fianza N° 1090261 (D000-04020929) emitida por el Banco de Crédito, presentada por la empresa ALETAMARILL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990-2024-PRODUCE/DGPCHDI"/>
    <m/>
    <s v="X"/>
    <s v="X"/>
    <m/>
    <m/>
    <m/>
    <m/>
    <m/>
    <m/>
    <m/>
    <m/>
    <m/>
    <m/>
    <m/>
    <m/>
    <m/>
    <s v="00000047-2024-PRODUCE/DGPCHDI"/>
    <d v="2024-01-19T00:00:00"/>
  </r>
  <r>
    <n v="46"/>
    <s v="00046-2024-PRODUCE/DGPCHDI"/>
    <s v="00003639-2024"/>
    <m/>
    <x v="0"/>
    <d v="2024-01-19T00:00:00"/>
    <d v="2024-01-19T00:00:00"/>
    <s v="-"/>
    <s v="NO ES TUPA"/>
    <m/>
    <s v=""/>
    <s v=""/>
    <s v=""/>
    <s v="Artículo 1.- Reconocer que desde el 9 de noviembre de 2021, ha devenido en inaplicable y sin efecto la Resolución Directoral N° 510-2019-PRODUCE/DGPCHDI, que aprobó la Directiva Interna N° 001-2019-PRODUCE/DGPCHDI: “Lineamientos para la Atención de Solicitudes relacionadas con el Otorgamiento de Permisos o Certificados de exportación, importación o reexportación de especies hidrobiológicas comprendidas en los Apéndices de la Convención sobre el Comercio Internacional de Especies amenazadas de Fauna y Flora Silvestres (CITES)”. _x000a_Artículo 2.- Encargar a la Dirección de Extracción para Consumo Humano Directo e Indirecto la implementación de criterios internos para la evaluación de las solicitudes permisos o certificados de exportación, importación o reexportación de especies hidrobiológicas comprendidas en los Apéndices de la Convención sobre el Comercio Internacional de Especies amenazadas de Fauna y Flora Silvestres (CITES), de acuerdo al marco normativo correspondiente, en tanto se culmine el Análisis de Calidad Regulatoria respectivo. _x000a_Artículo 3.- Remitir copia de la presente Resolución Directoral a la Oficina General de Planeamiento, Presupuesto y Modernización; asimismo, disponer la publicación correspondiente en el portal institucional del Ministerio de la Producción (www.gob.pe/produce)."/>
    <x v="2"/>
    <m/>
    <m/>
    <m/>
    <s v="INTERNO"/>
    <s v="DIRECTIVA"/>
    <m/>
    <m/>
    <s v="00000665-2024-PRODUCE/DGPCHDI"/>
    <m/>
    <m/>
    <m/>
    <m/>
    <m/>
    <m/>
    <m/>
    <m/>
    <m/>
    <m/>
    <m/>
    <m/>
    <m/>
    <m/>
    <m/>
    <m/>
    <m/>
    <m/>
  </r>
  <r>
    <n v="47"/>
    <s v="00047-2024-PRODUCE/DGPCHDI"/>
    <s v="00000928-2024"/>
    <m/>
    <x v="0"/>
    <d v="2024-01-19T00:00:00"/>
    <d v="2024-01-19T00:00:00"/>
    <m/>
    <s v="NO"/>
    <m/>
    <s v=" MARIA ISABEL  "/>
    <s v="P-00- 00531"/>
    <s v=" CORPORACIÓN ECUATORIANA DE PESCA ECUAOCEANICA S.A"/>
    <s v="Artículo 1.- Otorgar a la empresa CORPORACIÓN ECUATORIANA DE PESCA ECUAOCEANICA S.A., representado en el país por el señor Omar Diego Carcovich Jibaja, permiso de pesca para operar la embarcación pesquera de cerco de bandera ecuatoriana denominada MARIA ISABEL con matrícula N° P-00- 00531, en la extracción del recurso Atún con destino al consumo humano directo, conforme al siguiente detalle:_x000a_Artículo 2.- La Carta Fianza N° 1092344 [D000-04027938] emitida por el Banco de Crédito, presentada por la empresa CORPORACIÓN ECUATORIANA DE PESCA ECUAOCEANICA S.A., será ejecutada en caso de incumplimiento de la obligación de entrega del recurso Atún en concordancia con el numeral 6.5.2 del artículo 6 del Reglamento de Ordenamiento Pesquero del Atún aprobado por Decreto Supremo N° 032- 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991-2024-PRODUCE/DGPCHDI"/>
    <m/>
    <s v="X"/>
    <s v="X"/>
    <m/>
    <m/>
    <m/>
    <m/>
    <m/>
    <m/>
    <m/>
    <m/>
    <m/>
    <m/>
    <m/>
    <m/>
    <m/>
    <s v="00000048-2024-PRODUCE/DGPCHDI"/>
    <d v="2024-01-19T00:00:00"/>
  </r>
  <r>
    <n v="48"/>
    <s v="00048-2024-PRODUCE/DGPCHDI"/>
    <s v="00000378-2024"/>
    <m/>
    <x v="0"/>
    <d v="2024-01-19T00:00:00"/>
    <d v="2024-01-19T00:00:00"/>
    <m/>
    <s v="NO"/>
    <m/>
    <s v="MIRANDA"/>
    <s v="P-04-01023"/>
    <s v=" TRANSMARINA C.A"/>
    <s v="Artículo 1.- Aceptar el desistimiento presentado por la empresa TRANSMARINA C.A. con escrito adjunto con registro Nº 00000378-2024-3, al procedimiento de otorgamiento de permiso de pesca para embarcación de bandera extranjera iniciado a través del escrito con registro Nº 00000378-2024, dándose por concluido el mencionado procedimiento administrativo. _x000a_Artículo 2.- Remitir copia de la presente Resolución Directoral, a la Dirección General de Supervisión, Fiscalización y Sanción del Despacho Viceministerial de Pesca y Acuicultura del Ministerio de la Producción; así como disponer su publicación en el portal institucional del Ministerio de la Producción (www.gob.pe/produce)."/>
    <x v="0"/>
    <s v="CHD"/>
    <s v="ATUN"/>
    <s v="buque de la CIAT"/>
    <s v="PERMISO DE PESCA DE BANDERA EXTRANJERA"/>
    <m/>
    <m/>
    <s v="ACEPTAR DESISTIMIENTO"/>
    <s v="00000992-2024-PRODUCE/DGPCHDI"/>
    <m/>
    <m/>
    <m/>
    <m/>
    <m/>
    <m/>
    <m/>
    <m/>
    <m/>
    <m/>
    <m/>
    <m/>
    <m/>
    <m/>
    <m/>
    <m/>
    <s v="00000049-2024-PRODUCE/DGPCHDI"/>
    <d v="2024-01-19T00:00:00"/>
  </r>
  <r>
    <n v="49"/>
    <s v="00049-2024-PRODUCE/DGPCHDI"/>
    <s v="00088949-2023"/>
    <m/>
    <x v="0"/>
    <d v="2024-01-23T00:00:00"/>
    <d v="2024-01-23T00:00:00"/>
    <s v="-"/>
    <s v="NO ES TUPA"/>
    <m/>
    <s v=""/>
    <s v=""/>
    <s v=""/>
    <s v="Artículo 1.- Modificar la autorización al plan de trabajo denominado: “MONITOREO BIOLÓGICO PARA LOS SECTORES COSTA, SIERRA Y SELVA (2020-2022) DEL SISTEMA DE TRANSPORTE DE GAS NATURAL Y DE LÍQUIDOS DE GAS NATURAL (STD). PROGRAMA DE MONITOEO BIOLÓGICO”, otorgada mediante Resolución Directoral N° 00574-2020-PRODUCE/DGPCHDI de fecha 05 de diciembre de 2020, a favor de la empresa TRANSPORTADORA DE GAS DEL PERÚ S.A., únicamente en el extremo referido al plazo para su ejecución, por veinticuatro (24) meses adicionales contados desde el vencimiento de la vigencia de la autorización antes indicada; por lo que, el plazo de la autorización vencerá con fecha 11 de diciembre de 2025. _x000a_Artículo 2.- En la ejecución del plan de trabajo, la empresa TRANSPORTADORA DE GAS DEL PERÚ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ión y Aprovechamiento Sostenible de la Diversidad Biológica, el cual establece que los derechos otorgados sobre recursos biológicos no otorgan derechos sobre los recursos genéticos. 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x v="0"/>
    <m/>
    <m/>
    <m/>
    <s v="OTROS"/>
    <s v="Modificar la autorización al plan de trabajo únicamente en el extremo referido al plazo para su ejecución"/>
    <m/>
    <m/>
    <s v="00000993-2024-PRODUCE/DGPCHDI"/>
    <m/>
    <m/>
    <s v="X"/>
    <m/>
    <m/>
    <m/>
    <m/>
    <m/>
    <m/>
    <m/>
    <m/>
    <m/>
    <m/>
    <m/>
    <m/>
    <m/>
    <s v="00000050-2024-PRODUCE/DGPCHDI"/>
    <d v="2024-01-23T00:00:00"/>
  </r>
  <r>
    <n v="50"/>
    <s v="00050-2024-PRODUCE/DGPCHDI"/>
    <s v="00059527-2023"/>
    <m/>
    <x v="0"/>
    <d v="2024-01-23T00:00:00"/>
    <d v="2024-01-23T00:00:00"/>
    <m/>
    <s v="NO"/>
    <m/>
    <s v=""/>
    <s v=""/>
    <s v=""/>
    <s v="Artículo 1.- Declarar como NO PRESENTADA la solicitud de autorización para realizar las actividades de colecta de recursos hidrobiológicos conforme al plan de trabajo denominado: “EVALUACIÓN HIDROBIOLÓGICA PARA LA EVALUACIÓN AMBIENTAL PRELIMINAR (EVAP): “MEJORAMIENTO Y AMPLIACIÓN DE LOS SERVICIOS TURÍSTICOS PÚBLICOS DEL EMBARCADERO DE PUNO EN LA ZONA DE USO TURÍSTICO DE LA RESERVA NACIONAL DEL TITICACA, DISTRITO DE PUNO – PROVINCIA DE PUNO – DEPARTAMENTO DE PUNO, DURANTE AMBAS TEMPORADAS”, presentada por el PLAN COPESCO NACIONAL a través del escrito con registro N° 00059527-2023 reformulado mediante escrito con registro N° 00081883-2023,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x v="0"/>
    <m/>
    <m/>
    <m/>
    <s v="COLECTA"/>
    <m/>
    <m/>
    <s v="DECLARAR COMO NO PRESENTADA"/>
    <s v="00000994-2024-PRODUCE/DGPCHDI"/>
    <m/>
    <m/>
    <s v="X"/>
    <m/>
    <m/>
    <m/>
    <m/>
    <m/>
    <m/>
    <m/>
    <m/>
    <m/>
    <m/>
    <m/>
    <m/>
    <m/>
    <s v="00000051-2024-PRODUCE/DGPCHDI"/>
    <d v="2024-01-23T00:00:00"/>
  </r>
  <r>
    <n v="51"/>
    <s v="00051-2024-PRODUCE/DGPCHDI"/>
    <s v="00086886-2023"/>
    <m/>
    <x v="0"/>
    <d v="2024-01-23T00:00:00"/>
    <d v="2024-01-23T00:00:00"/>
    <m/>
    <s v="NO"/>
    <m/>
    <s v=""/>
    <s v=""/>
    <s v=""/>
    <s v="Artículo 1.- Aceptar el desistimiento presentado por CONSORCIO TRANSMANTARO S.A. a través del escrito con registro N° 00000823-2024, al procedimiento de autorización de actividades de colecta de recursos hidrobiológicos para el levantamiento de línea de base de estudios ambientales e instrumentos de gestión ambiental complementarios; iniciado con escrito de registro N° 00086886-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s v="ACEPTAR DESISTIMIENTO"/>
    <s v="00000997-2024-PRODUCE/DGPCHDI"/>
    <m/>
    <m/>
    <s v="X"/>
    <m/>
    <m/>
    <m/>
    <m/>
    <m/>
    <m/>
    <m/>
    <m/>
    <m/>
    <m/>
    <m/>
    <m/>
    <m/>
    <s v="00000052-2024-PRODUCE/DGPCHDI"/>
    <d v="2024-01-23T00:00:00"/>
  </r>
  <r>
    <n v="52"/>
    <s v="00052-2024-PRODUCE/DGPCHDI"/>
    <s v="INFORME N° 00000002-2024-PRODUCE/DECHDI-pencinas"/>
    <m/>
    <x v="0"/>
    <d v="2024-01-23T00:00:00"/>
    <d v="2024-01-23T00:00:00"/>
    <s v="-"/>
    <s v="NO ES TUPA"/>
    <m/>
    <s v=""/>
    <s v=""/>
    <s v=""/>
    <s v="Artículo 1.- Rectificar el error material contenido en el campo 12 del Permiso de Importación CITES N° 2337, de fecha 28 de diciembre de 2023, en la información correspondiente al “número de permiso del país de origen”, emitiendo un nuevo permiso de importación en sustitución del permiso errado, conforme al siguiente detalle: _x000a_Artículo 2.-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x v="0"/>
    <m/>
    <m/>
    <m/>
    <s v="RECTIFICAR ERROR MATERIAL"/>
    <s v=" PERMISOS CITES N° 2337 - IMPORTACION "/>
    <m/>
    <m/>
    <s v="00001001-2024-PRODUCE/DGPCHDI"/>
    <m/>
    <m/>
    <m/>
    <m/>
    <m/>
    <m/>
    <m/>
    <m/>
    <m/>
    <m/>
    <m/>
    <m/>
    <m/>
    <m/>
    <m/>
    <m/>
    <s v="00000053-2024-PRODUCE/DGPCHDI"/>
    <d v="2024-01-23T00:00:00"/>
  </r>
  <r>
    <n v="53"/>
    <s v="00053-2024-PRODUCE/DGPCHDI"/>
    <s v="00003655-2024"/>
    <m/>
    <x v="0"/>
    <d v="2024-01-24T00:00:00"/>
    <d v="2024-01-24T00:00:00"/>
    <m/>
    <s v="NO"/>
    <m/>
    <s v="HELLAS TUNA "/>
    <s v="52450-21-A"/>
    <s v=" JULIE L, S.A"/>
    <s v="Artículo 1.- Otorgar a la empresa JULIE L, S.A., representado en el país por el señor Rudy Bill Neyra Balta, permiso de pesca para operar la embarcación pesquera de cerco de bandera panameña denominada HELLAS TUNA con Registro N° 52450-21-A, en la extracción del recurso Atún con destino al consumo humano directo, conforme al siguiente detalle:_x000a_Artículo 2.- La Carta Fianza N° 0011-01869800031958-46 emitida por el BBVA Banco Continental, presentada por la empresa JULIE L,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005-2024-PRODUCE/DGPCHDI"/>
    <m/>
    <s v="X"/>
    <s v="X"/>
    <m/>
    <m/>
    <m/>
    <m/>
    <m/>
    <m/>
    <m/>
    <m/>
    <m/>
    <m/>
    <m/>
    <m/>
    <m/>
    <s v="00000054-2024-PRODUCE/DGPCHDI"/>
    <d v="2024-01-24T00:00:00"/>
  </r>
  <r>
    <n v="54"/>
    <s v="00054-2024-PRODUCE/DGPCHDI"/>
    <s v="00003954-2024"/>
    <m/>
    <x v="0"/>
    <d v="2024-01-24T00:00:00"/>
    <d v="2024-01-24T00:00:00"/>
    <m/>
    <s v="NO"/>
    <m/>
    <s v=" MILENKA C"/>
    <s v="P-04-00951"/>
    <s v=" PESDEL S.A"/>
    <s v="Artículo 1.- Otorgar a la empresa PESDEL S.A., representado en el país por el señor Rudy Bill Neyra Balta, permiso de pesca para operar la embarcación pesquera de cerco de bandera ecuatoriana denominada MILENKA C con matrícula P-04-00951, en la extracción del recurso Atún con destino al consumo humano directo, conforme al siguiente detalle:_x000a_Artículo 2.- La Carta Fianza N° 0011-0186-9800031974-43 emitida por el BBVA Banco Continental, presentada por la empresa PESDEL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007-2024-PRODUCE/DGPCHDI"/>
    <m/>
    <s v="X"/>
    <s v="X"/>
    <m/>
    <m/>
    <m/>
    <m/>
    <m/>
    <m/>
    <m/>
    <m/>
    <m/>
    <m/>
    <m/>
    <m/>
    <m/>
    <s v="00000055-2024-PRODUCE/DGPCHDI"/>
    <d v="2024-01-24T00:00:00"/>
  </r>
  <r>
    <n v="55"/>
    <s v="00055-2024-PRODUCE/DGPCHDI"/>
    <s v="00003840-2024"/>
    <m/>
    <x v="0"/>
    <d v="2024-01-24T00:00:00"/>
    <d v="2024-01-24T00:00:00"/>
    <m/>
    <s v="NO"/>
    <m/>
    <s v="CLAUDIA L"/>
    <s v="P-00-00864"/>
    <s v="FOLITOP S.A"/>
    <s v="Artículo 1.- Otorgar a la empresa FOLITOP S.A., representado en el país por la ciudadana Ydania Marlene Roncalla Cayetano, permiso de pesca para operar la embarcación pesquera de cerco de bandera ecuatoriana denominada CLAUDIA L con matrícula N° P-00-00864, en la extracción del recurso Atún con destino al consumo humano directo, conforme al siguiente detalle:_x000a_Artículo 2.- La Carta Fianza N° 1092516 [D000-04036041] emitida por el Banco de Crédito, presentada por la empresa FOLITOP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008-2024-PRODUCE/DGPCHDI"/>
    <m/>
    <s v="X"/>
    <s v="X"/>
    <m/>
    <m/>
    <m/>
    <m/>
    <m/>
    <m/>
    <m/>
    <m/>
    <m/>
    <m/>
    <m/>
    <m/>
    <m/>
    <s v="00000056-2024-PRODUCE/DGPCHDI"/>
    <d v="2024-01-24T00:00:00"/>
  </r>
  <r>
    <n v="56"/>
    <s v="00056-2024-PRODUCE/DGPCHDI"/>
    <s v="00004247-2024"/>
    <m/>
    <x v="0"/>
    <d v="2024-01-24T00:00:00"/>
    <d v="2024-01-24T00:00:00"/>
    <m/>
    <s v="NO"/>
    <m/>
    <s v="EMILIO"/>
    <s v="P-04-00961"/>
    <s v="MOLLITIAM S.A"/>
    <s v="Artículo 1.- Otorgar a la empresa MOLLITIAM S.A., representado en el país por el señor Rudy Bill Neyra Balta, permiso de pesca para operar la embarcación pesquera de cerco de bandera ecuatoriana denominada EMILIO con matrícula P-04-00961, en la extracción del recurso Atún con destino al consumo humano directo, conforme al siguiente detalle:_x000a_Artículo 2.- La Carta Fianza N° 0011-0186-9800031982-46 emitida por el BBVA Banco Continental, presentada por la empresa MOLLITIAM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009-2024-PRODUCE/DGPCHDI"/>
    <m/>
    <s v="X"/>
    <s v="X"/>
    <m/>
    <m/>
    <m/>
    <m/>
    <m/>
    <m/>
    <m/>
    <m/>
    <m/>
    <m/>
    <m/>
    <m/>
    <m/>
    <s v="00000057-2024-PRODUCE/DGPCHDI"/>
    <d v="2024-01-24T00:00:00"/>
  </r>
  <r>
    <n v="57"/>
    <s v="00057-2024-PRODUCE/DGPCHDI"/>
    <s v="00003955-2024"/>
    <m/>
    <x v="0"/>
    <d v="2024-01-24T00:00:00"/>
    <d v="2024-01-24T00:00:00"/>
    <m/>
    <s v="NO"/>
    <m/>
    <s v="MARTINA C"/>
    <s v="P-04-00591"/>
    <s v="PESDEL S.A"/>
    <s v="Artículo 1.- Otorgar a la empresa PESDEL S.A., representado en el país por el señor Rudy Bill Neyra Balta, permiso de pesca para operar la embarcación pesquera de cerco de bandera ecuatoriana denominada MARTINA C con matrícula P-04-00591, en la extracción del recurso Atún con destino al consumo humano directo, conforme al siguiente detalle:_x000a_Artículo 2.- La Carta Fianza N° 0011-0186-9800031966-49 emitida por el Banco de Crédito, presentada por la empresa PESDEL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010-2024-PRODUCE/DGPCHDI"/>
    <m/>
    <s v="X"/>
    <s v="X"/>
    <m/>
    <m/>
    <m/>
    <m/>
    <m/>
    <m/>
    <m/>
    <m/>
    <m/>
    <m/>
    <m/>
    <m/>
    <m/>
    <s v="00000058-2024-PRODUCE/DGPCHDI"/>
    <d v="2024-01-24T00:00:00"/>
  </r>
  <r>
    <n v="58"/>
    <s v="00058-2024-PRODUCE/DGPCHDI"/>
    <s v="00091734-2023"/>
    <m/>
    <x v="0"/>
    <d v="2024-01-25T00:00:00"/>
    <d v="2024-01-25T00:00:00"/>
    <m/>
    <s v="NO"/>
    <m/>
    <s v=""/>
    <s v=""/>
    <s v=""/>
    <s v="Artículo 1.- Otorgar a la empresa PESQUERA JEAN S.A.C. el permiso de importación CTES Nº 2351, que en calidad de anexo forma parte de la presente resolución, correspondiente a la importación de 7,190.00 Kilogramos de “aletas en estado seco” de la especie Alopias pelagicus; 380.00 Kilogramos de “aletas en estado seco” de la especie Alopias superciliosus y 1,650.00 Kilogramos de “aletas en estado seco” de la especie Carcharhinus falciformis, el mismo que tiene una validez de doce (12) meses. _x000a_Artículo 2.- La empresa PESQUERA JEAN S.A.C., debe solicitar oportunamente a la Dirección General de Supervisión, Fiscalización y Sanción (DGSFS – PA), la inspección de verificación de los productos autorizados para su importación, para lo cual deberán de presentar el permiso de importación en original con la firma correspondiente en el ítem Nº 4.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x v="0"/>
    <m/>
    <m/>
    <m/>
    <s v="PERMISOS CITES"/>
    <s v="IMPORTACION"/>
    <m/>
    <s v="CTES Nº 2351"/>
    <s v="00001011-2024-PRODUCE/DGPCHDI"/>
    <m/>
    <m/>
    <m/>
    <m/>
    <m/>
    <m/>
    <m/>
    <m/>
    <m/>
    <m/>
    <m/>
    <m/>
    <m/>
    <m/>
    <m/>
    <m/>
    <s v="00000059-2024-PRODUCE/DGPCHDI"/>
    <d v="2024-01-25T00:00:00"/>
  </r>
  <r>
    <n v="59"/>
    <s v="00059-2024-PRODUCE/DGPCHDI"/>
    <s v="00004212-2024"/>
    <m/>
    <x v="0"/>
    <d v="2024-01-25T00:00:00"/>
    <d v="2024-01-25T00:00:00"/>
    <m/>
    <s v="NO"/>
    <m/>
    <s v="ROSSANA L "/>
    <s v="P-00-00839"/>
    <s v=" DELFITEC S.A"/>
    <s v="Artículo 1.- Otorgar a la empresa DELFITEC S.A., representado en el país por la ciudadana Ydania Marlene Roncalla Cayetano, permiso de pesca para operar la embarcación pesquera de cerco de bandera ecuatoriana denominada ROSSANA L con matrícula N° P-00-00839, en la extracción del recurso Atún con destino al consumo humano directo, conforme al siguiente detalle:_x000a_Artículo 2.- La Carta Fianza N° 1092518 [D000-04037080] emitida por el Banco de Crédito, presentada por la empresa DELFITEC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 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012-2024-PRODUCE/DGPCHDI"/>
    <m/>
    <s v="X"/>
    <s v="X"/>
    <m/>
    <m/>
    <m/>
    <m/>
    <m/>
    <m/>
    <m/>
    <m/>
    <m/>
    <m/>
    <m/>
    <m/>
    <m/>
    <s v="00000061-2024-PRODUCE/DGPCHDI"/>
    <d v="2024-01-25T00:00:00"/>
  </r>
  <r>
    <n v="60"/>
    <s v="00060-2024-PRODUCE/DGPCHDI"/>
    <s v="00004799-2024"/>
    <m/>
    <x v="0"/>
    <d v="2024-01-25T00:00:00"/>
    <d v="2024-01-25T00:00:00"/>
    <s v="-"/>
    <s v="NO ES TUPA"/>
    <m/>
    <s v=""/>
    <s v=""/>
    <s v=""/>
    <s v="Artículo 1.- Rectificar el error material contenido en el Artículo 1 de la Resolución Directoral N° 00052-2024-PRODUCE/DGPCHDI de fecha 23 de enero de 2024, referido a la información contenida en el campo 12 del Permiso de Importación CITES N° 2346, de fecha 23 de enero de 2024, emitiendo un nuevo permiso de importación [Permiso CITES Nº 2353] en sustitución del permiso errado, conforme al siguiente detalle:_x000a_Artículo 2.-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x v="0"/>
    <m/>
    <m/>
    <m/>
    <s v="RECTIFICAR ERROR MATERIAL"/>
    <s v=" PERMISOS CITES N° 2353 - IMPORTACION "/>
    <m/>
    <m/>
    <s v="00001014-2024-PRODUCE/DGPCHDI"/>
    <m/>
    <m/>
    <m/>
    <m/>
    <m/>
    <m/>
    <m/>
    <m/>
    <m/>
    <m/>
    <m/>
    <m/>
    <m/>
    <m/>
    <m/>
    <m/>
    <s v="00000060-2024-PRODUCE/DGPCHDI"/>
    <d v="2024-01-25T00:00:00"/>
  </r>
  <r>
    <n v="61"/>
    <s v="00061-2024-PRODUCE/DGPCHDI"/>
    <s v="00044460-2023"/>
    <m/>
    <x v="0"/>
    <d v="2024-01-26T00:00:00"/>
    <d v="2024-01-26T00:00:00"/>
    <m/>
    <s v="NO"/>
    <m/>
    <s v=""/>
    <s v=""/>
    <s v=""/>
    <s v="Artículo 1.- Otorgar a favor de la empresa SNC LAVALIN PERÚ S.A., la autorización para efectuar investigación pesquera especializada sin uso de embarcación., conforme a los términos contenidos en el plan de investigación denominado: “Caracterización de la flora y fauna acuática de bofedales y lagunas existentes entre las provincias de Espinar (Cusco) y Caylloma (Arequipa)”, presentado mediante escrito con registro N° 00044460-2023, reformulado a través del escrito adjunto con registro N° 00044460-2023-1, por el periodo de seis (6) meses contados a partir del día siguiente de la notificación de la presente Resolución Directoral. El referido plan comprende las circunscripciones territoriales detalladas en anexo que forma parte integrante de la presente Resolución Directoral. _x000a_Artículo 2.- La extracción de los recursos se deberá realizar dentro del plazo señalado en el artículo 1 de la presente resolución, y mediante el empleo de los equipos y metodología indicados en el plan de investigación. _x000a_Artículo 3.- La empresa SNC LAVALIN PERÚ S.A., es responsable de aplicar las medidas de seguridad y eliminación de impactos que se puedan producir por las actividades propias de la investigación. _x000a_Artículo 4.- La empresa SNC LAVALIN PERÚ S.A., dentro de los sesenta (60) días calendarios posteriores a la culminación del plazo concedido en la autorización correspondiente, se encuentra obligada a presentar la información completa relativa a los resultados de la investigación realizada. _x000a_Artículo 5.- En la ejecución del plan de trabajo, la empresa SNC LAVALIN PERÚ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6.- La presente autorización no constituye el otorgamiento de otro derecho a favor del titular del plan de trabajo. _x000a_Artículo 7.- Remitir la empresa SNC LAVALIN PERÚ S.A., el Oficio N° 2681-2023-SERNANPDGANP-SGD con su informe N° 1194-2023-SERNANP-DGANP adjunto, emitidos por SERNANP, que contiene determinadas recomendaciones que deberán ser tomadas en cuenta en la ejecución del proyecto de investigación a que se refiere el artículo 1 de la presente resolución _x000a_Artículo 8.-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x v="0"/>
    <m/>
    <m/>
    <m/>
    <s v="INVESTIGACION PESQUERA ESPECIALIZADA"/>
    <m/>
    <m/>
    <m/>
    <s v="00001015-2024-PRODUCE/DGPCHDI"/>
    <m/>
    <m/>
    <s v="X"/>
    <m/>
    <s v="X"/>
    <m/>
    <m/>
    <m/>
    <m/>
    <m/>
    <m/>
    <m/>
    <m/>
    <m/>
    <m/>
    <m/>
    <s v="00000062-2024-PRODUCE/DGPCHDI"/>
    <d v="2024-01-26T00:00:00"/>
  </r>
  <r>
    <n v="62"/>
    <s v="00062-2024-PRODUCE/DGPCHDI"/>
    <s v="00058579-2023"/>
    <m/>
    <x v="0"/>
    <d v="2024-01-26T00:00:00"/>
    <d v="2024-01-26T00:00:00"/>
    <m/>
    <s v="NO"/>
    <m/>
    <s v=""/>
    <s v=""/>
    <s v=""/>
    <s v="Artículo 1.- Otorgar a la empresa ENEL GENERACIÓN PERÚ S.A.A., autorización para realizar las actividades de colecta de recursos hidrobiológicos conforme al plan de trabajo denominado: “Levantamiento Complementario para la Línea Base del Plan Ambiental Detallado del proyecto “Central Hidroeléctrica Huinco”, en atención a la solicitud presentada con escrito de registro N° 00058579-2023, reformulado a través del escrito con registro N° 00078699-2023, por el periodo de doce (12) meses contados a partir de la notificación de la presente Resolución Directoral. El referido plan comprende las circunscripciones territoriales detalladas en anexo que forma parte integrante de la presente Resolución Directoral. _x000a_Artículo 2.- La empresa ENEL GENERACIÓN PERÚ S.A.A. es responsable de aplicar las medidas de seguridad y eliminación de impactos que se puedan producir por las actividades propias del plan de trabajo. _x000a_Artículo 3.- En la ejecución del plan de trabajo, la empresa ENEL GENERACIÓN PERÚ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1016-2024-PRODUCE/DGPCHDI"/>
    <m/>
    <m/>
    <s v="X"/>
    <m/>
    <m/>
    <m/>
    <m/>
    <m/>
    <m/>
    <m/>
    <m/>
    <m/>
    <m/>
    <m/>
    <m/>
    <m/>
    <s v="00000063-2024-PRODUCE/DGPCHDI"/>
    <d v="2024-01-26T00:00:00"/>
  </r>
  <r>
    <n v="63"/>
    <s v="00063-2024-PRODUCE/DGPCHDI"/>
    <s v="00095798-2023"/>
    <m/>
    <x v="0"/>
    <d v="2024-01-26T00:00:00"/>
    <d v="2024-01-26T00:00:00"/>
    <m/>
    <s v="NO"/>
    <m/>
    <m/>
    <s v=""/>
    <s v=""/>
    <s v="Artículo 1.- Otorgar a la empresa LAMARQOCHA INVERSIONES S.A.C., el certificado de reexportación CITES Nº 2352, que en calidad de anexo forma parte de la presente resolución, correspondiente a la reexportación de 2,599 Kilogramos de “aletas en estado seco” de la especie Alopias pelagicus (Tiburón Zorro Pelágico); 174 Kilogramos de “aletas en estado seco” de la especie Alopias superciliosus (Tiburón Zorro Ojón); y, 1,400 Kilogramos de “aletas en estado seco” de la especie Carcharhinus falciformis (Tiburón Mantequero), incluidas en el Anexo II de la Convención CITES, con destino al país de Hong Kong, certificado de reexportación válido por seis (06) meses. _x000a_Artículo 2.- La empresa LAMARQOCHA INVERSIONES S.A.C., debe solicitar oportunamente a la Dirección General de Supervisión, Fiscalización y Sanción (DGSFS-PA), la inspección de verificación de los productos autorizados para su reexportación, para lo cual deberán de presentar el permiso de reexportación en original con la firma correspondiente en el ítem Nº 4. _x000a_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x v="0"/>
    <m/>
    <m/>
    <m/>
    <s v="PERMISOS CITES"/>
    <s v="REEXPORTACION"/>
    <m/>
    <s v="CITES 2352"/>
    <s v="00001018-2024-PRODUCE/DGPCHDI"/>
    <m/>
    <m/>
    <m/>
    <m/>
    <m/>
    <m/>
    <m/>
    <m/>
    <m/>
    <m/>
    <m/>
    <m/>
    <m/>
    <m/>
    <m/>
    <m/>
    <s v="00000064-2024-PRODUCE/DGPCHDI"/>
    <d v="2024-01-26T00:00:00"/>
  </r>
  <r>
    <n v="64"/>
    <s v="00064-2024-PRODUCE/DGPCHDI"/>
    <s v="00071349-2023"/>
    <m/>
    <x v="0"/>
    <d v="2024-01-26T00:00:00"/>
    <d v="2024-01-26T00:00:00"/>
    <m/>
    <s v="NO"/>
    <n v="13069"/>
    <s v="MI DELFINITA"/>
    <s v="PL-13069-CM"/>
    <s v="EMPRESA PESQUERA CD E.I.R.L."/>
    <s v="Artículo 1.- Declarar que la solicitud de ampliación del plazo para la ejecución de la autorización de incremento de flota dispuesta mediante Resolución Directoral Nº 00310-2022-PRODUCE/DGPCHDI, a favor de la EMPRESA PESQUERA CD E.I.R.L., para construir una embarcación pesquera de 33.62 m³ de capacidad de bodega, vía sustitución de la embarcación pesquera no siniestrada MI DELFINITA con matrícula PL-13069- CM y 33.62 m³ de capacidad de bodega, para la extracción de los recursos Anchoveta y Sardina con destino al consumo humano directo e indirecto; solicitada mediante el escrito con registro Nº 00071349-2023, ha sido aprobada automáticamente a la fecha de presentación de dicha solicitud, en concordancia con el artículo 33 del TUO de la Ley Nº 27444. _x000a_Artículo 2.- La ampliación del plazo de la autorización de incremento de flota a que se refiere el artículo 1 de la presente resolución, será por un (1) año improrrogable, adicional al plazo otorgado a través de la Resolución Directoral Nº 00310-2022-PRODUCE/DGPCHDI, esto es hasta el 13 de noviembre 2024. Si la EMPRESA PESQUERA CD E.I.R.L. no acredita la ejecución total dentro del plazo otorgado, o esta ejecución es distinta a los términos aprobados, incurre en causal de caducidad de la autorización de incremento de flota, de conformidad con lo dispuesto en el subnumeral 37.1.6 del numeral 37.1 del artículo 37 del Reglamento de la Ley General de Pesca, aprobado por Decreto Supremo N° 012-2001-PE, incorporado por el artículo 3 del Decreto Supremo N° 004-2020-PRODUCE. _x000a_Artículo 3.- Incluir la prórroga del plazo de autorización de incremento de flota a que se refiere el artículo 1 de la presente resolución, en el Anexo III de la Resolución Ministerial Nº 346-2011-PRODUCE. _x000a_Artículo 4.- El permiso de pesca deberá solicitarse dentro del plazo de un (1) año contado a partir de la acreditación de la construcción de la nueva embarcación pesquera, de conformidad con lo dispuesto en el numeral 28-A.3 del artículo 28-A del Reglamento de la Ley General de Pesca, incorporado por el artículo 3 del Decreto Supremo N° 004-2020-PRODUCE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AMPLIACION DE PLAZO AIF"/>
    <m/>
    <m/>
    <m/>
    <s v="00001019-2024-PRODUCE/DGPCHDI"/>
    <m/>
    <s v="X"/>
    <m/>
    <m/>
    <m/>
    <m/>
    <m/>
    <m/>
    <m/>
    <m/>
    <m/>
    <m/>
    <m/>
    <m/>
    <m/>
    <m/>
    <s v="00000065-2024-PRODUCE/DGPCHDI"/>
    <d v="2024-01-26T00:00:00"/>
  </r>
  <r>
    <n v="65"/>
    <s v="00065-2024-PRODUCE/DGPCHDI"/>
    <s v="00076873-2023"/>
    <d v="2023-10-20T00:00:00"/>
    <x v="0"/>
    <d v="2024-01-29T00:00:00"/>
    <d v="2024-01-29T00:00:00"/>
    <d v="2023-11-15T00:00:00"/>
    <s v="NO"/>
    <n v="2452"/>
    <s v="AMAZONAS 7"/>
    <s v="CE-2452-PM"/>
    <s v="RH ADMINISTRACIONES S.A."/>
    <s v="Artículo 1.- Declarar como no presentada la solicitud de aprobación del cambio de titular del permiso de pesca para operar la embarcación pesquera AMAZONAS 7 con matrícula CE-2452-PM y 268 m3 de capacidad de bodega, presentada por la empresa PESQUERA MALLORQUINA S.A.C., mediante escrito con registro N° 00076873-2023; por los fundamentos expuestos en la parte considerativa de la presente resolución.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A"/>
    <s v="_x0009__x000a_00001021-2024-PRODUCE/DGPCHDI"/>
    <m/>
    <s v="X"/>
    <m/>
    <m/>
    <m/>
    <m/>
    <m/>
    <m/>
    <m/>
    <m/>
    <m/>
    <m/>
    <m/>
    <m/>
    <m/>
    <m/>
    <s v="00000066-2024-PRODUCE/DGPCHDI"/>
    <d v="2024-01-29T00:00:00"/>
  </r>
  <r>
    <n v="66"/>
    <s v="00066-2024-PRODUCE/DGPCHDI"/>
    <s v="00079877-2023"/>
    <d v="2023-10-30T00:00:00"/>
    <x v="0"/>
    <d v="2024-01-29T00:00:00"/>
    <d v="2024-01-29T00:00:00"/>
    <d v="2023-11-23T00:00:00"/>
    <s v="NO"/>
    <n v="240"/>
    <s v="MACABI 1"/>
    <s v="CE-0240-PM"/>
    <s v="RH ADMINISTRACIONES S.A."/>
    <s v="Artículo 1.- Declarar como no presentada la solicitud de aprobación del cambio de titular del permiso de pesca para operar la embarcación pesquera MACABI 1 con matrícula CE-0240-PM y 265.56 m3 de capacidad de bodega, presentada por la empresa PESQUERA MALLORQUINA S.A.C., mediante escrito con registro N° 00079877-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A"/>
    <s v="00001022-2024-PRODUCE/DGPCHDI"/>
    <m/>
    <s v="X"/>
    <m/>
    <m/>
    <m/>
    <m/>
    <m/>
    <m/>
    <m/>
    <m/>
    <m/>
    <m/>
    <m/>
    <m/>
    <m/>
    <m/>
    <s v="00000067-2024-PRODUCE/DGPCHDI"/>
    <d v="2024-01-29T00:00:00"/>
  </r>
  <r>
    <n v="67"/>
    <s v="00067-2024-PRODUCE/DGPCHDI"/>
    <s v="00079879-2023"/>
    <d v="2023-10-30T00:00:00"/>
    <x v="0"/>
    <d v="2024-01-29T00:00:00"/>
    <d v="2024-01-29T00:00:00"/>
    <d v="2023-11-23T00:00:00"/>
    <s v="NO"/>
    <n v="224"/>
    <s v="MACABI 5"/>
    <s v="CE-0224-PM"/>
    <s v="RH ADMINISTRACIONES S.A."/>
    <s v="Artículo 1.- Declarar como no presentada la solicitud de aprobación del cambio de titular del permiso de pesca para operar la embarcación pesquera MACABI 5 con matrícula CE-0224-PM y 289.46 m3 de capacidad de bodega, presentada por la empresa PESQUERA MALLORQUINA S.A.C., mediante escrito con registro N° 00079879-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A"/>
    <s v="00001023-2024-PRODUCE/DGPCHDI"/>
    <m/>
    <s v="X"/>
    <m/>
    <m/>
    <m/>
    <m/>
    <m/>
    <m/>
    <m/>
    <m/>
    <m/>
    <m/>
    <m/>
    <m/>
    <m/>
    <m/>
    <s v="00000068-2024-PRODUCE/DGPCHDI"/>
    <d v="2024-01-29T00:00:00"/>
  </r>
  <r>
    <n v="68"/>
    <s v="00068-2024-PRODUCE/DGPCHDI"/>
    <s v="00079880-2023"/>
    <d v="2023-10-30T00:00:00"/>
    <x v="0"/>
    <d v="2024-01-29T00:00:00"/>
    <d v="2024-01-29T00:00:00"/>
    <d v="2023-11-23T00:00:00"/>
    <s v="NO"/>
    <n v="227"/>
    <s v="MACABI 9"/>
    <s v="CE-0227-PM"/>
    <s v="RH ADMINISTRACIONES S.A."/>
    <s v="Artículo 1.- Declarar como no presentada la solicitud de aprobación del cambio de titular del permiso de pesca para operar la embarcación pesquera MACABI 9 con matrícula CE-0227-PM y 287.30 m3 de capacidad de bodega, presentada por la empresa PESQUERA MALLORQUINA S.A.C., mediante escrito con registro N° 00079880-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A"/>
    <s v="00001024-2024-PRODUCE/DGPCHDI"/>
    <m/>
    <s v="X"/>
    <m/>
    <m/>
    <m/>
    <m/>
    <m/>
    <m/>
    <m/>
    <m/>
    <m/>
    <m/>
    <m/>
    <m/>
    <m/>
    <m/>
    <s v="00000069-2024-PRODUCE/DGPCHDI"/>
    <d v="2024-01-29T00:00:00"/>
  </r>
  <r>
    <n v="69"/>
    <s v="00069-2024-PRODUCE/DGPCHDI"/>
    <s v="00079882-2023"/>
    <d v="2023-10-30T00:00:00"/>
    <x v="0"/>
    <d v="2024-01-29T00:00:00"/>
    <d v="2024-01-29T00:00:00"/>
    <d v="2023-11-23T00:00:00"/>
    <s v="NO"/>
    <n v="29416"/>
    <s v="MACABI 10"/>
    <s v="CE-29416-PM"/>
    <s v="RH ADMINISTRACIONES S.A."/>
    <s v="Artículo 1.- Declarar como no presentada la solicitud de aprobación del cambio de titular del permiso de pesca para operar la embarcación pesquera MACABI 10 con matrícula CE-29416-PM y 289.33 m3 de capacidad de bodega, presentada por la empresa PESQUERA MALLORQUINA S.A.C.mediante escrito con registro N° 00079882-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A"/>
    <s v="00001025-2024-PRODUCE/DGPCHDI"/>
    <m/>
    <s v="X"/>
    <m/>
    <m/>
    <m/>
    <m/>
    <m/>
    <m/>
    <m/>
    <m/>
    <m/>
    <m/>
    <m/>
    <m/>
    <m/>
    <m/>
    <s v="00000070-2024-PRODUCE/DGPCHDI"/>
    <d v="2024-01-29T00:00:00"/>
  </r>
  <r>
    <n v="70"/>
    <s v="00070-2024-PRODUCE/DGPCHDI"/>
    <s v="00079883-2023"/>
    <d v="2023-10-30T00:00:00"/>
    <x v="0"/>
    <d v="2024-01-30T00:00:00"/>
    <d v="2024-01-30T00:00:00"/>
    <d v="2023-11-23T00:00:00"/>
    <s v="NO"/>
    <n v="67"/>
    <s v="MANTARO 10"/>
    <s v="CE-0067-PM"/>
    <s v="RH ADMINISTRACIONES S.A."/>
    <s v="Artículo 1.- Declarar como no presentada la solicitud de aprobación del cambio de titular del permiso de pesca para operar la embarcación pesquera MANTARO 10 con matrícula CE-0067-PM y 198.78 m3 de capacidad de bodega, presentada por la empresa PESQUERA MALLORQUINA S.A.C., mediante escrito con registro N° 00079883-2023 de vistos;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A"/>
    <s v="00000847-2024-PRODUCE/DGPCHDI"/>
    <m/>
    <s v="X"/>
    <m/>
    <m/>
    <m/>
    <m/>
    <m/>
    <m/>
    <m/>
    <m/>
    <m/>
    <m/>
    <m/>
    <m/>
    <m/>
    <m/>
    <s v="00000071-2024-PRODUCE/DGPCHDI"/>
    <d v="2024-01-30T00:00:00"/>
  </r>
  <r>
    <n v="71"/>
    <s v="00071-2024-PRODUCE/DGPCHDI"/>
    <s v="00001158-2024"/>
    <m/>
    <x v="0"/>
    <d v="2024-01-30T00:00:00"/>
    <d v="2024-01-30T00:00:00"/>
    <m/>
    <s v="NO"/>
    <m/>
    <s v="DOÑA LUCIA"/>
    <s v="49357-18-A"/>
    <s v="BONITO DEL NORTE CORP"/>
    <s v="Artículo 1.- Otorgar a la empresa BONITO DEL NORTE CORP.., representado en el país por el señor Rudy Bill Neyra Balta, permiso de pesca para operar la embarcación pesquera de cerco de bandera panameña denominada DOÑA LUCIA con registro 49357-18-A, en la extracción del recurso Atún con destino al consumo humano directo, conforme al siguiente detalle:_x000a_Artículo 2.- La Carta Fianza N° 0011-0186-9800031923-40 emitida por el Banco BBVA, presentada por la empresa BONITO DEL NORTE CORP.,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 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 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0848-2024-PRODUCE/DGPCHDI"/>
    <m/>
    <s v="X"/>
    <s v="X"/>
    <m/>
    <m/>
    <m/>
    <m/>
    <m/>
    <m/>
    <m/>
    <m/>
    <m/>
    <m/>
    <m/>
    <m/>
    <m/>
    <s v="00000072-2024-PRODUCE/DGPCHDI"/>
    <d v="2024-01-30T00:00:00"/>
  </r>
  <r>
    <n v="72"/>
    <s v="00072-2024-PRODUCE/DGPCHDI"/>
    <s v="00004724-2024"/>
    <m/>
    <x v="0"/>
    <d v="2024-01-30T00:00:00"/>
    <d v="2024-01-30T00:00:00"/>
    <m/>
    <s v="NO"/>
    <m/>
    <s v="CONNIE JEAN TWO "/>
    <s v="INTERNAC [33652]"/>
    <s v="INTELPESCA S.A"/>
    <s v="Artículo 1.- Declarar como IMPROCEDENTE la solicitud de modificación del periodo de vigencia del permiso de pesca para operar la embarcación pesquera de cerco de bandera ecuatoriana denominada CONNIE JEAN TWO con matrícula INTERNAC [33652] 43991-12-E, autorizada mediante Resolución Directoral N° 00037-2024-PRODUCE/DGPCHDI. _x000a_Artículo 2.-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D"/>
    <s v="ATUN"/>
    <s v="buque de la CIAT"/>
    <s v="PERMISO DE PESCA DE BANDERA EXTRANJERA"/>
    <m/>
    <m/>
    <s v="DECLARAR IMPROCEDENTE"/>
    <s v="00000850-2024-PRODUCE/DGPCHDI"/>
    <m/>
    <s v="X"/>
    <m/>
    <m/>
    <m/>
    <m/>
    <m/>
    <m/>
    <m/>
    <m/>
    <m/>
    <m/>
    <m/>
    <m/>
    <m/>
    <m/>
    <s v="00000073-2024-PRODUCE/DGPCHDI"/>
    <d v="2024-01-30T00:00:00"/>
  </r>
  <r>
    <n v="73"/>
    <s v="00073-2024-PRODUCE/DGPCHDI"/>
    <s v="00000170-2024"/>
    <m/>
    <x v="0"/>
    <d v="2024-01-30T00:00:00"/>
    <d v="2024-01-30T00:00:00"/>
    <m/>
    <s v="NO"/>
    <m/>
    <s v=""/>
    <s v=""/>
    <s v=""/>
    <s v="Artículo 1.- Declarar improcedente la solicitud de Permiso de Exportación CITES presentada por la empresa INVERSIONES PERU FLIPPERS E.I.R.L. mediante escrito con registro N° 00000170-2024, debido a que la especie Alopias vulpinus (Tiburón zorro común) no cuenta con Dictamen de Extracción no Perjudicial vigente, emitido por el Ministerio del Ambiente como Autoridad Científica CITES. _x000a_Artículo 2.- La empresa INVERSIONES PERU FLIPPERS E.I.R.L., se encuentran facultada a presentar nuevamente la solicitud de Permiso de Exportación CITES, dando cumplimiento todas las condiciones previstas en las normas nacionales e internaciones vigentes.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x v="0"/>
    <m/>
    <m/>
    <m/>
    <s v="PERMISOS CITES"/>
    <s v="EXPORTACIÓN"/>
    <m/>
    <s v="DECLARAR IMPROCEDENTE"/>
    <s v="00000851-2024-PRODUCE/DGPCHDI"/>
    <m/>
    <m/>
    <m/>
    <m/>
    <m/>
    <m/>
    <m/>
    <m/>
    <m/>
    <m/>
    <m/>
    <m/>
    <m/>
    <m/>
    <m/>
    <m/>
    <s v="00000075-2024-PRODUCE/DGPCHDI"/>
    <d v="2024-01-30T00:00:00"/>
  </r>
  <r>
    <n v="74"/>
    <s v="00074-2024-PRODUCE/DGPCHDI"/>
    <s v="00005286-2024"/>
    <m/>
    <x v="0"/>
    <d v="2024-01-30T00:00:00"/>
    <d v="2024-01-30T00:00:00"/>
    <m/>
    <s v="NO"/>
    <m/>
    <s v=""/>
    <s v=""/>
    <s v=""/>
    <s v="Artículo 1.- Otorgar a la empresa ACUARIO SAN JUAN E.I.R.L., el Certificado de Origen de especies comprendidas en el Apéndice III de la Convención Cites, con Certificado CITES Nº 2354, que en calidad de anexo forma parte de la presente resolución, certificado de exportación válido por seis (6) meses, correspondiente a la exportación de rayas amazónicas incluidas en el Anexo III de la Convención CITES, con destino al país de Japón, conforme al siguiente detalle: _x000a_Artículo 2.- La empresa ACUARIO SAN JUAN E.I.R.L., debe solicitar oportunamente a la Dirección General de Supervisión, Fiscalización y Sanción – PA (DGSFS–PA), la inspección de verificación de cantidad y/o peso de los especímenes autorizados para exportar con la debida anticipación, para lo cual deberán de presentar el certificado de origen en original con la firma correspondiente en el ítem Nº 4. _x000a_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x v="0"/>
    <m/>
    <m/>
    <m/>
    <s v="PERMISOS CITES"/>
    <s v="CERTIFICADO DE ORIGEN"/>
    <m/>
    <s v="CITES Nº 2354"/>
    <s v="00000857-2024-PRODUCE/DGPCHDI"/>
    <m/>
    <m/>
    <m/>
    <m/>
    <m/>
    <m/>
    <m/>
    <m/>
    <m/>
    <m/>
    <m/>
    <m/>
    <m/>
    <m/>
    <m/>
    <m/>
    <s v="00000074-2024-PRODUCE/DGPCHDI"/>
    <d v="2024-01-30T00:00:00"/>
  </r>
  <r>
    <n v="75"/>
    <s v="00075-2024-PRODUCE/DGPCHDI"/>
    <s v="00004694-2024"/>
    <m/>
    <x v="0"/>
    <d v="2024-01-30T00:00:00"/>
    <d v="2024-01-30T00:00:00"/>
    <m/>
    <s v="NO"/>
    <m/>
    <s v="DOÑA CHULE  "/>
    <s v="P-00-00705"/>
    <s v="FISHECUADOR S.A"/>
    <s v="Artículo 1.- Declarar Improcedente el recurso de reconsideración formulado por la empresa FISHECUADOR S.A., mediante escrito con registro Nº 00004694-2024-E, contra el literal b) del artículo 1 de la Resolución Directoral N° 00010-2024-PRODUCE/DGPCHDI, de acuerdo a los fundamentos expuestos en la parte considerativa de la presente resolución. _x000a_Artículo 2.- Notificar a la empresa FISHECUADOR S.A., para los fines pertinentes. Artículo 3.- Disponer la publicación de la presente resolución en el Portal Institucional del Ministerio de la Producción (www.gob.pe/produce)."/>
    <x v="0"/>
    <s v="CHD"/>
    <s v="ATUN"/>
    <s v="buque de la CIAT"/>
    <s v="PERMISO DE PESCA DE BANDERA EXTRANJERA"/>
    <m/>
    <m/>
    <s v="DECLARAR IMPROCEDENTE"/>
    <s v="NO SE NOTIFICA"/>
    <m/>
    <m/>
    <m/>
    <m/>
    <m/>
    <m/>
    <m/>
    <m/>
    <m/>
    <m/>
    <m/>
    <m/>
    <m/>
    <m/>
    <m/>
    <m/>
    <s v="00000076-2024-PRODUCE/DGPCHDI"/>
    <d v="2024-01-30T00:00:00"/>
  </r>
  <r>
    <n v="76"/>
    <s v="00076-2024-PRODUCE/DGPCHDI"/>
    <s v="00059489-2023"/>
    <m/>
    <x v="0"/>
    <d v="2024-01-31T00:00:00"/>
    <d v="2024-01-31T00:00:00"/>
    <m/>
    <s v="NO"/>
    <m/>
    <s v=""/>
    <s v=""/>
    <s v=""/>
    <s v="Artículo 1.- Otorgar a la COMPAÑÍA ELÉCTRICA EL PLATANAL S.A., autorización para realizar las actividades de colecta de recursos hidrobiológicos conforme al plan de trabajo denominado: “Monitoreo Complementario de la distribución potencial del pejerrey para la Central Hidroeléctrica El Platanal”, en atención a la solicitud presentada con escrito de registro N° 00059489-2023, reformulado a través del escrito de registro N° 00084668-2023, por el periodo de veinticuatro (24) meses contados a partir de la notificación de la presente Resolución Directoral. El referido plan comprende las circunscripciones territoriales detalladas en anexo que forma parte integrante de la presente Resolución Directoral. _x000a_Artículo 2.- La COMPAÑÍA ELÉCTRICA EL PLATANAL S.A. es responsable de aplicar las medidas de seguridad y eliminación de impactos que se puedan producir por las actividades propias del plan de trabajo. _x000a_Artículo 3.- En la ejecución del plan de trabajo, la COMPAÑÍA ELÉCTRICA EL PLATANAL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1026-2024-PRODUCE/DGPCHDI"/>
    <m/>
    <m/>
    <s v="X"/>
    <m/>
    <m/>
    <m/>
    <m/>
    <m/>
    <m/>
    <m/>
    <m/>
    <m/>
    <m/>
    <m/>
    <m/>
    <m/>
    <s v="00000077-2024-PRODUCE/DGPCHDI"/>
    <d v="2024-01-31T00:00:00"/>
  </r>
  <r>
    <n v="77"/>
    <s v="00077-2024-PRODUCE/DGPCHDI"/>
    <s v="00090411-2023"/>
    <m/>
    <x v="0"/>
    <d v="2024-01-31T00:00:00"/>
    <d v="2024-01-31T00:00:00"/>
    <m/>
    <s v="NO"/>
    <m/>
    <s v=""/>
    <s v=""/>
    <s v=""/>
    <s v="Artículo 1.- Otorgar a la empresa JINZHAO MINING PERU S.A., autorización para realizar las actividades de colecta de recursos hidrobiológicos conforme al plan de trabajo denominado: “Autorización de actividades de colecta de recursos hidrobiológicos con uso de embarcación para el levantamiento de la línea base hidrobiológica en el marco de la Modificación del Estudio de Impacto Ambiental (MEIA) del proyecto de explotación y beneficio minero mina Pampa del Pongo”, en atención a la solicitud presentada con escrito de registro N° 00090411-2023 por el periodo de doce (12) meses contados a partir de la notificación de la presente Resolución Directoral. El referido plan comprende las circunscripciones territoriales detalladas en el siguiente cuadro._x000a_Artículo 2.- La empresa JINZHAO MINING PERU S.A. es responsable de aplicar las medidas de seguridad y eliminación de impactos que se puedan producir por las actividades propias del plan de trabajo. _x000a_Artículo 3.- En la ejecución del plan de trabajo, la empresa JINZHAO MINING PERU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1027-2024-PRODUCE/DGPCHDI"/>
    <m/>
    <m/>
    <s v="X"/>
    <m/>
    <m/>
    <m/>
    <m/>
    <m/>
    <m/>
    <m/>
    <m/>
    <m/>
    <m/>
    <m/>
    <m/>
    <m/>
    <s v="00000078-2024-PRODUCE/DGPCHDI"/>
    <d v="2024-01-31T00:00:00"/>
  </r>
  <r>
    <n v="78"/>
    <s v="00078-2024-PRODUCE/DGPCHDI"/>
    <s v="00092152-2023"/>
    <m/>
    <x v="0"/>
    <d v="2024-01-31T00:00:00"/>
    <d v="2024-01-31T00:00:00"/>
    <m/>
    <s v="NO"/>
    <m/>
    <s v=""/>
    <s v=""/>
    <s v=""/>
    <s v="Artículo 1.- Otorgar a la COMPAÑÍA ELÉCTRICA EL PLATANAL S.A., autorización para realizar las actividades de colecta de recursos hidrobiológicos conforme al plan de trabajo denominado: “Monitoreo Complementario de la distribución potencial del bagre life para la Central Hidroeléctrica El Platanal”, en atención a la solicitud presentada con escrito de registro N° 00092152-2023, por el periodo de veinticuatro (24) meses contados a partir de la notificación de la presente Resolución Directoral. El referido plan comprende las circunscripciones territoriales detalladas en anexo que forma parte integrante de la presente Resolución Directoral. _x000a_Artículo 2.- La COMPAÑÍA ELÉCTRICA EL PLATANAL S.A. es responsable de aplicar las medidas de seguridad y eliminación de impactos que se puedan producir por las actividades propias del plan de trabajo. _x000a_Artículo 3.- En la ejecución del plan de trabajo, la COMPAÑÍA ELÉCTRICA EL PLATANAL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1028-2024-PRODUCE/DGPCHDI"/>
    <m/>
    <m/>
    <s v="X"/>
    <m/>
    <m/>
    <m/>
    <m/>
    <m/>
    <m/>
    <m/>
    <m/>
    <m/>
    <m/>
    <m/>
    <m/>
    <m/>
    <s v="00000079-2024-PRODUCE/DGPCHDI"/>
    <d v="2024-01-31T00:00:00"/>
  </r>
  <r>
    <n v="79"/>
    <s v="00079-2024-PRODUCE/DGPCHDI"/>
    <s v="00082077-2023"/>
    <m/>
    <x v="0"/>
    <d v="2024-01-31T00:00:00"/>
    <d v="2024-01-31T00:00:00"/>
    <m/>
    <s v="NO"/>
    <n v="2254"/>
    <s v="JOSE RAMOS II"/>
    <s v="PL-2254-CM"/>
    <s v="EMPRESA PESQUERA JOSE RAMOS S.A.C."/>
    <s v="Artículo 1.- Otorgar a favor de la empresa JOSE LOLO SOCIEDAD ANONIMA CERRADA, la autorización de incremento de flota para construir una nueva embarcación pesquera de 90.53 m³ de capacidad de bodega vía sustitución de la embarcación pesquera no siniestrada JOSE RAMOS II con matrícula PL-2254-CM y 90.53 m³ de capacidad de bodega, para la extracción del recurso Anchoveta con destino al consumo humano indirecto. _x000a_Artículo 2.- La autorización de incremento de flota a que se refiere el artículo 1 de la presente Resolución Directoral, queda condicionada al cumplimiento de las sanciones administrativas referidas en el numeral 10.1 del considerando 10 de la presente resolución, vinculadas a la embarcación que será sustituida JOSE RAMOS II con matrícula PL-2254-CM. _x000a_Artículo 3- Incluir la autorización de incremento de flota a que se refiere el artículo 1 de la presente Resolución Directoral, en el Anexo VI de la Resolución Ministerial Nº 347-2011-PRODUCE. _x000a_Artículo 4.- La embarcación pesquera no siniestrada JOSE RAMOS II con matrícula PL-2254-CM, podrá seguir operando hasta que la nueva embarcación materia de la presente autorización, ejecute el incremento de flota y solicite la obtención del permiso de pesca. Asimismo, la empresa JOSE LOLO SOCIEDAD ANONIMA CERRADA, deberá acreditar la certificación expresa que prueba la destrucción o desguace de la mencionada embarcación pesquera, emitida por la autoridad marítima, como requisito previo para el otorgamiento del permiso de pesca a la nueva embarcación pesquera; en concordancia con lo dispuesto en el artículo 9 del Reglamento de la Ley Nº 26920. _x000a_Artículo 5.- La vigencia de la autorización de incremento de flota a que se refiere el artículo 1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a empresa JOSE LOLO SOCIEDAD ANONIMA CERRADA, no acredita la ejecución total dentro del plazo otorgado, o de su ampliatoria, o esta ejecución es distinta a los términos aprobados, incurre en causal de caducidad de la autorización de incremento de flota, de conformidad con lo dispuesto en el subnumeral 37.1.6 del numeral 37.1 del referido artículo._x000a_Artículo 6.- La empresa JOSE LOLO SOCIEDAD ANONIMA CERRADA podrá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_x000a_Artículo 7.- El permiso de pesca para operar la nueva embarcación pesquera deberá solicitarse dentro del plazo de un (1) año contado a partir de la acreditación del término de la construcción de dicha embarcación, de conformidad con lo dispuesto en el numeral 28-A.3 del artículo 28-A del Reglamento de la Ley General de Pesca, incorporado por el artículo 3 del Decreto Supremo N° 004-2020-PRODUCE. _x000a_Artículo 8 -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AUTORIZACION DE INCREMENTO DE FLOTA"/>
    <m/>
    <m/>
    <s v="condicionada al cumplimiento de las sanciones administrativas"/>
    <s v="00001029-2024-PRODUCE/DGPCHDI"/>
    <m/>
    <s v="X"/>
    <m/>
    <m/>
    <m/>
    <m/>
    <m/>
    <m/>
    <m/>
    <m/>
    <m/>
    <m/>
    <m/>
    <m/>
    <m/>
    <m/>
    <s v="00000080-2024-PRODUCE/DGPCHDI"/>
    <d v="2024-01-31T00:00:00"/>
  </r>
  <r>
    <n v="80"/>
    <s v="00080-2024-PRODUCE/DGPCHDI"/>
    <s v="00001158-2024"/>
    <m/>
    <x v="1"/>
    <d v="2024-02-01T00:00:00"/>
    <d v="2024-02-01T00:00:00"/>
    <s v="-"/>
    <s v="NO ES TUPA"/>
    <m/>
    <s v="DOÑA LUCIA"/>
    <s v="49357-18-A"/>
    <s v="BONITO DEL NORTE CORP"/>
    <s v="Artículo 1.- Rectificar el error material contenido en el numeral 4.1 del considerando 4 de la Resolución Directoral N° 00071-2024-PRODUCE/DGPCHDI de fecha 30 de enero del 2024, conforme al siguiente detalle:_x000a_Artículo 2.- Remitir la presente Resolución Directoral,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D"/>
    <s v="ATUN"/>
    <s v="buque de la CIAT"/>
    <s v="RECTIFICAR ERROR MATERIAL"/>
    <m/>
    <m/>
    <m/>
    <s v="00001062-2024-PRODUCE/DGPCHDI"/>
    <m/>
    <s v="X"/>
    <m/>
    <m/>
    <m/>
    <m/>
    <m/>
    <m/>
    <m/>
    <m/>
    <m/>
    <m/>
    <m/>
    <m/>
    <m/>
    <m/>
    <s v="00000081-2024-PRODUCE/DGPCHDI"/>
    <d v="2024-02-01T00:00:00"/>
  </r>
  <r>
    <n v="81"/>
    <s v="00081-2024-PRODUCE/DGPCHDI"/>
    <s v="00003134-2024"/>
    <m/>
    <x v="1"/>
    <d v="2024-02-01T00:00:00"/>
    <d v="2024-02-01T00:00:00"/>
    <m/>
    <s v="NO"/>
    <m/>
    <s v=""/>
    <s v=""/>
    <s v=""/>
    <s v="Artículo 1.– SUSPENDER por única vez, los efectos de la Resolución Directoral N° 325- 2008-PRODUCE/DGEPP modificada por Resolución Directoral N° 144-2013-PRODUCE/DGCHI, otorgada a la empresa PESQUERA DIAMANTE S.A., para la operación de la planta de procesamiento de productos hidrobiológicos para la producción de harina de pescado de alto contenido proteínico con una capacidad instalada de 178 t/h de procesamiento de materia prima, en su establecimiento industrial pesquero, ubicado en la Carretera Pisco-Paracas 15.5, distrito de Paracas, provincia de Pisco, departamento de Ica. _x000a_Artículo 2. – La suspensión temporal referida en el artículo 1 de la presente resolución directoral, es de dos (2) años, contados a partir del día siguiente de la notificación de la presente resolución. _x000a_Artículo 3. – La empresa PESQUERA DIAMANTE S.A., de conformidad con el artículo 53 del Reglamento de la Ley General de Pesca, podrá solicitar su reincorporación a la actividad de procesamiento antes del periodo señalado en el artículo 2 de la presente resolución. _x000a_Artículo 4. – Remitir copia de la presente Resolución Directoral a la Dirección General de Asuntos Ambientales Pesqueros y Acuícolas, Dirección General de Supervisión, Fiscalización y Sanción, al Organismo Nacional de Sanidad Pesquera - SANIPES del Ministerio de la Producción y al Organismo de Evaluación y Fiscalización Ambiental - OEFA y disponer su publicación en el Portal Institucional del Ministerio de la Producción: www.produce.gob.pe."/>
    <x v="1"/>
    <m/>
    <m/>
    <m/>
    <s v="SUSPENSION DE LICENCIA DE OPERACIONES"/>
    <s v="SUSPENSION DE LICIENCIA"/>
    <m/>
    <m/>
    <s v="00001063-2024-PRODUCE/DGPCHDI"/>
    <m/>
    <m/>
    <m/>
    <s v="X"/>
    <m/>
    <s v="X"/>
    <m/>
    <m/>
    <m/>
    <m/>
    <m/>
    <m/>
    <m/>
    <m/>
    <m/>
    <m/>
    <s v="00000082-2024-PRODUCE/DGPCHDI"/>
    <d v="2024-02-01T00:00:00"/>
  </r>
  <r>
    <n v="82"/>
    <s v="00082-2024-PRODUCE/DGPCHDI"/>
    <s v="00082129-2022"/>
    <m/>
    <x v="1"/>
    <d v="2024-02-01T00:00:00"/>
    <d v="2024-02-01T00:00:00"/>
    <s v="-"/>
    <s v="NO ES TUPA"/>
    <n v="17720"/>
    <s v="DON GREGORIO"/>
    <s v="PT-17720-CM"/>
    <s v="ECHE PANTA JOSE ROBERTO ;GLADYS ECHE PANTA ;PANTA ALVAREZ ELOY"/>
    <s v="Artículo 1.- En estricto cumplimiento de la Resolución N° 01 de fecha 15 de enero del 2024, integrada por Resolución N° 02 de fecha 19 de enero del 204, emitida por el Juzgado Civil de Lurín, en el marco de la Acción de Amparo con Exp. Nro. 00005-2024-16-3003-JR-CI-01, corresponde suspender los efectos de la Resolución N° 00828- 2023-PRODUCE/DGPCHDI de fecha 15 de diciembre de 2023, con la que se otorgó permiso de pesca a favor de los señores JOSE ROBERTO ECHE PANTA, ELOY PANTA ÁLVAREZ y GLADYS ECHE PANTA para operar la embarcación pesquera DON GREGORIO con matrícula PT-67299-PM, de 86.50 m³ de capacidad de bodega, para la extracción del recurso Anchoveta con destino al consumo humano indirecto y retrotraer la situación jurídica al momento previo al de su emisión. _x000a_Artículo 2.- Lo dispuesto en el artículo 1 de la presente resolución directoral se encuentra condicionado a la vigencia del mandato cautelar contenido en la Resolución N° 01 de fecha 15 de enero del 2024, integrada por Resolución N° 02 de fecha 19 de enero del 204, emitida por el Juzgado Civil de Lurín, en el marco de la Acción de Amparo con Exp. Nro. 00005-2024-16-3003-JR-CI-01 [cuaderno cautelar]. _x000a_Artículo 3.- Notificar a los señores JOSÉ ROBERTO ECHE PANTA, ELOY PANTA ÁLVAREZ y GLADYS ECHE PANTA, y a la empresa SERVICIOS CONSTRUCTIVOS CAPURRO Y GONZALES S.A.C. _x000a_Artículo 4.- Remitir la presente resolución, al Despacho Viceministerial de Pesca y Acuicultura, a la Procuraduría Pública del Ministerio de la Produc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I"/>
    <m/>
    <m/>
    <s v="OTROS"/>
    <s v="JUDICIAL"/>
    <m/>
    <m/>
    <s v="_x0009__x000a_00001064-2024-PRODUCE/DGPCHDI"/>
    <m/>
    <s v="X"/>
    <m/>
    <m/>
    <m/>
    <m/>
    <m/>
    <m/>
    <m/>
    <m/>
    <m/>
    <m/>
    <m/>
    <m/>
    <m/>
    <m/>
    <s v="00000083-2024-PRODUCE/DGPCHDI"/>
    <d v="2024-02-01T00:00:00"/>
  </r>
  <r>
    <n v="83"/>
    <s v="00083-2024-PRODUCE/DGPCHDI"/>
    <s v="00083155-2023"/>
    <m/>
    <x v="1"/>
    <d v="2024-02-01T00:00:00"/>
    <d v="2024-02-01T00:00:00"/>
    <m/>
    <s v="NO"/>
    <m/>
    <s v=""/>
    <s v=""/>
    <s v=""/>
    <s v="Artículo 1.- Otorgar a la empresa PAN AMERICAN SILVER HUARON S.A., autorización para realizar las actividades de colecta de recursos hidrobiológicos conforme al plan de trabajo denominado: Línea Base Hidrobiológica para la Declaración de Impacto Ambiental del Proyecto de Exploración Minera de la &quot;Unidad Minera Huarón”, en atención a la solicitud presentada con escrito de registro N° 00083155-2023, por el periodo de seis (6) meses contados a partir de la notificación de la presente Resolución Directoral. El referido plan comprende las circunscripciones territoriales detalladas en anexo que forma parte integrante de la presente Resolución Directoral. _x000a_Artículo 2.- La empresa PAN AMERICAN SILVER HUARON S.A. es responsable de aplicar las medidas de seguridad y eliminación de impactos que se puedan producir por las actividades propias del plan de trabajo. _x000a_Artículo 3.- En la ejecución del plan de trabajo, la empresa PAN AMERICAN SILVER HUARON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1065-2024-PRODUCE/DGPCHDI"/>
    <m/>
    <m/>
    <s v="X"/>
    <m/>
    <m/>
    <m/>
    <m/>
    <m/>
    <m/>
    <m/>
    <m/>
    <m/>
    <m/>
    <m/>
    <m/>
    <m/>
    <s v="00000084-2024-PRODUCE/DGPCHDI"/>
    <d v="2024-02-02T00:00:00"/>
  </r>
  <r>
    <n v="84"/>
    <s v="00084-2024-PRODUCE/DGPCHDI"/>
    <s v="00061177-2023"/>
    <m/>
    <x v="1"/>
    <d v="2024-02-01T00:00:00"/>
    <d v="2024-02-01T00:00:00"/>
    <m/>
    <s v="NO"/>
    <m/>
    <s v=""/>
    <s v=""/>
    <s v=""/>
    <s v="Artículo 1.- Otorgar a la empresa CULTINOR S.A.C., autorización para realizar las actividades de colecta de recursos hidrobiológicos conforme al plan de trabajo denominado: “Línea Base Hidrobiológica para el Estudio de Impacto Ambiental Detallado del Proyecto de Explotación Katy”, en atención a la solicitud presentada con escrito de registro N° 00061177-2023, reformulado a través del escrito adjunto de registro N° 00061177-2023-1, por el periodo de doce (12) meses contados a partir de la notificación de la presente Resolución Directoral. El referido plan comprende las circunscripciones territoriales detalladas en anexo que forma parte integrante de la presente Resolución Directoral. _x000a_Artículo 2.- La empresa CULTINOR S.A.C. es responsable de aplicar las medidas de seguridad y eliminación de impactos que se puedan producir por las actividades propias del plan de trabajo. _x000a_Artículo 3.- En la ejecución del plan de trabajo, la empresa CULTINOR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1066-2024-PRODUCE/DGPCHDI"/>
    <m/>
    <m/>
    <s v="X"/>
    <m/>
    <m/>
    <m/>
    <m/>
    <m/>
    <m/>
    <m/>
    <m/>
    <m/>
    <m/>
    <m/>
    <m/>
    <m/>
    <s v="00000085-2024-PRODUCE/DGPCHDI"/>
    <d v="2024-02-02T00:00:00"/>
  </r>
  <r>
    <n v="85"/>
    <s v="00085-2024-PRODUCE/DGPCHDI"/>
    <s v="00080194-2023"/>
    <m/>
    <x v="1"/>
    <d v="2024-02-01T00:00:00"/>
    <d v="2024-02-01T00:00:00"/>
    <m/>
    <s v="NO"/>
    <m/>
    <s v=""/>
    <s v=""/>
    <s v=""/>
    <s v="Artículo 1.- Otorgar a la empresa ANGLO AMERICAN QUELLAVECO S.A., autorización para realizar las actividades de colecta de recursos hidrobiológicos conforme al plan de trabajo denominado: “Monitoreo de Biodiversidad en el Proyecto: “Monitoreo Biológico de la Operación Quellaveco - Periodo 2023-2026”, en atención a la solicitud presentada con escrito de registro N° 00080194-2023, por el periodo de treinta y seis (36) meses contados a partir de la notificación de la presente Resolución Directoral. El referido plan comprende las circunscripciones territoriales detalladas en anexo que forma parte integrante de la presente Resolución Directoral. _x000a_Artículo 2.- La empresa ANGLO AMERICAN QUELLAVECO S.A. es responsable de aplicar las medidas de seguridad y eliminación de impactos que se puedan producir por las actividades propias del plan de trabajo. _x000a_Artículo 3.- En la ejecución del plan de trabajo, la empresa ANGLO AMERICAN QUELLAVECO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_x0009__x000a_00001067-2024-PRODUCE/DGPCHDI"/>
    <m/>
    <m/>
    <s v="X"/>
    <m/>
    <m/>
    <m/>
    <m/>
    <m/>
    <m/>
    <m/>
    <m/>
    <m/>
    <m/>
    <m/>
    <m/>
    <m/>
    <s v="00000086-2024-PRODUCE/DGPCHDI"/>
    <d v="2024-02-02T00:00:00"/>
  </r>
  <r>
    <n v="86"/>
    <s v="00086-2024-PRODUCE/DGPCHDI"/>
    <s v="00001892-2024"/>
    <m/>
    <x v="1"/>
    <d v="2024-02-01T00:00:00"/>
    <d v="2024-02-01T00:00:00"/>
    <m/>
    <s v="NO"/>
    <n v="17603"/>
    <s v="AUREA KARINA"/>
    <s v="PL-17603-CM"/>
    <s v="CHAFLOQUE PALMA JESSICA KARINA"/>
    <s v="Artículo 1.- Declarar que la solicitud de ampliación del plazo para la ejecución de la autorización de incremento de flota dispuesta mediante Resolución Directoral Nº 00693-2022-PRODUCE/DGPCHDI de fecha 22 de noviembre de 2022, a favor de la administrada JESSICA KARINA CHAFLOQUE PALMA, para la construcción de una nueva embarcación de 34.58 m³ de capacidad de bodega, vía sustitución de la embarcación pesquera no siniestrada AUREA KARINA con matrícula PL-17603-CM y 34.58 m³ de capacidad de bodega, para la extracción de los recursos Anchoveta y Sardina con destino al consumo humano indirecto; solicitada mediante el escrito con registro Nº 00001892-2024, ha sido aprobada automáticamente a la fecha de presentación de dicha solicitud, esto es, el 10 de noviembre de 2023, en concordancia con el artículo 33 del TUO de la Ley Nº 27444. _x000a_Artículo 2.- La ampliación del plazo de la autorización de incremento de flota a que se refiere el artículo 1 de la presente resolución, es por un (1) año improrrogable, adicional al plazo otorgado a través de la Resolución Directoral Nº 00693-2022-PRODUCE/DGPCHDI, esto es, hasta el 22 de mayo de 2025. Si la administrada JESSICA KARINA CHAFLOQUE PALMA, no acredita la ejecución total dentro del plazo otorgado, o esta ejecución es distinta a los términos aprobados, incurre en causal de caducidad de la autorización de incremento de flota, de conformidad con lo dispuesto en el subnumeral 37.1.6 del numeral 37.1 del artículo 37 del Reglamento de la Ley General de Pesca, aprobado por Decreto Supremo N° 012-2001-PE, incorporado por el artículo 3 del Decreto Supremo N° 004-2020-PRODUCE. _x000a_Artículo 3.- Incluir la prórroga del plazo de autorización de incremento de flota a que se refiere el artículo 1 de la presente resolución, en el Anexo VI de la Resolución Ministerial Nº 347-2011-PRODUCE. _x000a_Artículo 4.- La embarcación pesquera no siniestrada referida en el artículo 1, podrá operar hasta que la nueva embarcación a construir, se encuentre en condiciones de efectuar faenas de pesca, en cuyo caso, deberá procederse conforme a lo establecido en el numeral 12.5 del artículo 12 del Reglamento de la Ley General de Pesca. _x000a_Artículo 5.- El permiso de pesca deberá solicitarse dentro del plazo de un (1) año contado a partir de la acreditación del término de construcción de la embarcación pesquera, de conformidad con lo dispuesto en el numeral 28-A.3 del artículo 28-A del Reglamento de la Ley General de Pesca, incorporado por el artículo 3 del Decreto Supremo N° 004-2020-PRODUCE.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I"/>
    <s v="ANCHOVETA Y SARDINA"/>
    <m/>
    <s v="AMPLIACION DE PLAZO AIF"/>
    <m/>
    <m/>
    <m/>
    <s v="00001068-2024-PRODUCE/DGPCHDI"/>
    <m/>
    <s v="X"/>
    <m/>
    <m/>
    <m/>
    <m/>
    <m/>
    <m/>
    <m/>
    <m/>
    <m/>
    <m/>
    <m/>
    <m/>
    <m/>
    <m/>
    <s v="00000087-2024-PRODUCE/DGPCHDI"/>
    <d v="2024-02-02T00:00:00"/>
  </r>
  <r>
    <n v="87"/>
    <s v="00087-2024-PRODUCE/DGPCHDI"/>
    <s v="00093941-2023"/>
    <m/>
    <x v="1"/>
    <d v="2024-02-01T00:00:00"/>
    <d v="2024-02-01T00:00:00"/>
    <s v="-"/>
    <s v="NO ES TUPA"/>
    <n v="17720"/>
    <s v="DON GREGORIO"/>
    <s v="PT-17720-CM"/>
    <s v="ECHE PANTA JOSE ROBERTO ;GLADYS ECHE PANTA ;PANTA ALVAREZ ELOY"/>
    <s v="Artículo 1.- SUSPENSIÓN del procedimiento del recurso de reconsideración presentado contra Resolución Directoral N° 00828-2023-PRODUCE/DGPCHDI, presentada con escrito de registro 00093941-2023, hasta que se resuelva el recurso de apelación contra la Resolución de Capitanía RC N° 009-2023/MGP/DGCG/PT-M y se logre dilucidar la existencia o desguace de la embarcación pesquera DON GREGORIO con matrícula PT-17720-PM. _x000a_Artículo 2- SUSPENSIÓN del procedimiento del recurso de reconsideración presentado contra Resolución Directoral N° 006-2024-PRODUCE/DGPCHDI, presentada con escrito de registro 00001042-2024, hasta que se resuelva el recurso de apelación contra la Resolución de Capitanía RC N° 009-2023/MGP/DGCG/PT-M y se logre dilucidar la existencia o desguace de la embarcación pesquera DON GREGORIO con matrícula PT-17720-PM _x000a_Artículo 3.- Notificar a los señores JOSÉ ROBERTO ECHE PANTA, ELOY PANTA ÁLVAREZ y GLADYS ECHE PANTA, y a la empresa SERVICIOS CONSTRUCTIVOS CAPURRO Y GONZALES S.A.C. _x000a_Artículo 4.- Remitir la presente resolución, al Despacho Viceministerial de Pesca y Acuicultura, a la Procuraduría Pública del Ministerio de la Produc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OTROS"/>
    <s v="RECURSO DE RECONSIDERANCION"/>
    <m/>
    <s v="SUSPENSIÓN del procedimiento del recurso de reconsideración"/>
    <s v="_x0009__x000a_00001069-2024-PRODUCE/DGPCHDI"/>
    <m/>
    <s v="X"/>
    <m/>
    <m/>
    <m/>
    <m/>
    <m/>
    <m/>
    <m/>
    <m/>
    <m/>
    <m/>
    <m/>
    <m/>
    <m/>
    <m/>
    <s v="00000088-2024-PRODUCE/DGPCHDI"/>
    <d v="2024-02-02T00:00:00"/>
  </r>
  <r>
    <n v="88"/>
    <s v="00088-2024-PRODUCE/DGPCHDI"/>
    <s v="00090584-2023"/>
    <m/>
    <x v="1"/>
    <d v="2024-02-01T00:00:00"/>
    <d v="2024-02-01T00:00:00"/>
    <m/>
    <s v="NO"/>
    <m/>
    <s v=""/>
    <s v=""/>
    <s v=""/>
    <s v="Artículo 1.- Otorgar a la empresa MINSUR S.A, autorización para realizar las actividades de colecta de recursos hidrobiológicos conforme al plan de trabajo denominado: MONITOREO HIDROBIOLÓGICO DE LA DECLARACIÓN DE IMPACTO AMBIENTAL (DIA – CATEGORÍA I) DEL PROYECTO DE EXPLORACIÓN MINERA “SUMAC WAYRA”, en atención a la solicitud presentada con escrito de registro N° 00090584-2023, por el periodo de veinticuatro (24) meses contados a partir de la notificación de la presente Resolución Directoral. El referido plan comprende las siguientes circunscripciones territoriales:_x000a_Artículo 2.- La empresa MINSUR S.A es responsable de aplicar las medidas de seguridad y eliminación de impactos que se puedan producir por las actividades propias del plan de trabajo. _x000a_Artículo 3.- En la ejecución del plan de trabajo, la empresa MINSUR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1070-2024-PRODUCE/DGPCHDI"/>
    <m/>
    <m/>
    <s v="X"/>
    <m/>
    <m/>
    <m/>
    <m/>
    <m/>
    <m/>
    <m/>
    <m/>
    <m/>
    <m/>
    <m/>
    <m/>
    <m/>
    <s v="00000089-2024-PRODUCE/DGPCHDI"/>
    <d v="2024-02-02T00:00:00"/>
  </r>
  <r>
    <n v="89"/>
    <s v="00089-2024-PRODUCE/DGPCHDI"/>
    <s v="00079347-2023"/>
    <m/>
    <x v="1"/>
    <d v="2024-02-01T00:00:00"/>
    <d v="2024-02-01T00:00:00"/>
    <m/>
    <s v="NO"/>
    <m/>
    <s v=""/>
    <s v=""/>
    <s v=""/>
    <s v="Artículo 1.- Aceptar el desistimiento presentado por la empresa ENEL GENERACIÓN PERÚ S.A.A. a través del escrito con registro N° 00001789-2024, al procedimiento de autorización de actividades de colecta de recursos hidrobiológicos para el levantamiento de línea de base de estudios ambientales e instrumentos de gestión ambiental complementarios; iniciado con escrito de registro N° 00079347-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s v="ACEPTAR DESISTIMIENTO"/>
    <s v="00001071-2024-PRODUCE/DGPCHDI"/>
    <m/>
    <m/>
    <s v="X"/>
    <m/>
    <m/>
    <m/>
    <m/>
    <m/>
    <m/>
    <m/>
    <m/>
    <m/>
    <m/>
    <m/>
    <m/>
    <m/>
    <s v="00000090-2024-PRODUCE/DGPCHDI"/>
    <d v="2024-02-02T00:00:00"/>
  </r>
  <r>
    <n v="90"/>
    <s v="00090-2024-PRODUCE/DGPCHDI"/>
    <s v="00058563-2023"/>
    <m/>
    <x v="1"/>
    <d v="2024-02-01T00:00:00"/>
    <d v="2024-02-01T00:00:00"/>
    <m/>
    <s v="NO"/>
    <m/>
    <s v=""/>
    <s v=""/>
    <s v=""/>
    <s v="Artículo 1.- Otorgar a la empresa ENEL GENERACIÓN PERÚ S.A.A., autorización para realizar las actividades de colecta de recursos hidrobiológicos conforme al plan de trabajo denominado: Levantamiento Complementario para la Línea Base del Plan Ambiental Detallado del proyecto “Central Hidroeléctrica Callahuanca”, en atención a la solicitud presentada con escrito de registro N° 00058563-2023, reformulado a través del escrito de registro N° 00078643-2023, por el periodo de doce (12) meses contados a partir de la notificación de la presente Resolución Directoral. El referido plan comprende las siguientes circunscripciones territoriales:_x000a_Artículo 2.- La empresa ENEL GENERACIÓN PERÚ S.A.A. es responsable de aplicar las medidas de seguridad y eliminación de impactos que se puedan producir por las actividades propias del plan de trabajo. _x000a_Artículo 3.- En la ejecución del plan de trabajo, la empresa ENEL GENERACIÓN PERÚ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_x0009__x000a_00001072-2024-PRODUCE/DGPCHDI"/>
    <m/>
    <m/>
    <s v="X"/>
    <m/>
    <m/>
    <m/>
    <m/>
    <m/>
    <m/>
    <m/>
    <m/>
    <m/>
    <m/>
    <m/>
    <m/>
    <m/>
    <s v="00000091-2024-PRODUCE/DGPCHDI"/>
    <d v="2024-02-02T00:00:00"/>
  </r>
  <r>
    <n v="91"/>
    <s v="00091-2024-PRODUCE/DGPCHDI"/>
    <s v="00086708-2023"/>
    <m/>
    <x v="1"/>
    <d v="2024-02-01T00:00:00"/>
    <d v="2024-02-01T00:00:00"/>
    <m/>
    <s v="NO"/>
    <m/>
    <s v=""/>
    <s v=""/>
    <s v=""/>
    <s v="Artículo 1.- Aceptar el desistimiento presentado por el CONSORCIO TRANSMANTARO S.A. a través del escrito con registro N° 00000828-2024, al procedimiento de autorización de actividades de colecta de recursos hidrobiológicos para el levantamiento de línea de base de estudios ambientales e instrumentos de gestión ambiental complementarios; iniciado con escrito de registro N° 00086708-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s v="ACEPTAR DESISTIMIENTO"/>
    <s v="00001073-2024-PRODUCE/DGPCHDI"/>
    <m/>
    <m/>
    <s v="X"/>
    <m/>
    <m/>
    <m/>
    <m/>
    <m/>
    <m/>
    <m/>
    <m/>
    <m/>
    <m/>
    <m/>
    <m/>
    <m/>
    <s v="00000092-2024-PRODUCE/DGPCHDI"/>
    <d v="2024-02-02T00:00:00"/>
  </r>
  <r>
    <n v="92"/>
    <s v="00092-2024-PRODUCE/DGPCHDI"/>
    <s v="00092117-2023"/>
    <m/>
    <x v="1"/>
    <d v="2024-02-01T00:00:00"/>
    <d v="2024-02-01T00:00:00"/>
    <m/>
    <s v="NO"/>
    <m/>
    <s v=""/>
    <s v=""/>
    <s v=""/>
    <s v="Artículo 1.- Otorgar a la empresa CHINANGO S.A.C., autorización para realizar las actividades de colecta de recursos hidrobiológicos conforme al plan de trabajo denominado: Levantamiento Complementario para la Línea Base del Plan Ambiental Detallado del proyecto “Central Hidroeléctrica Chimay”, en atención a la solicitud presentada con escrito de registro N° 00092117-2023, por el periodo de doce (12) meses contados a partir de la notificación de la presente Resolución Directoral. El referido plan comprende la siguiente circunscripción territorial:_x000a_Artículo 2.- La empresa CHINANGO S.A.C. es responsable de aplicar las medidas de seguridad y eliminación de impactos que se puedan producir por las actividades propias del plan de trabajo. _x000a_Artículo 3.- En la ejecución del plan de trabajo, la empresa CHINANGO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
    <x v="0"/>
    <m/>
    <m/>
    <m/>
    <s v="COLECTA"/>
    <m/>
    <m/>
    <m/>
    <s v="00001074-2024-PRODUCE/DGPCHDI"/>
    <m/>
    <m/>
    <s v="X"/>
    <m/>
    <m/>
    <m/>
    <m/>
    <m/>
    <m/>
    <m/>
    <m/>
    <m/>
    <m/>
    <m/>
    <m/>
    <m/>
    <s v="00000093-2024-PRODUCE/DGPCHDI"/>
    <d v="2024-02-02T00:00:00"/>
  </r>
  <r>
    <n v="93"/>
    <s v="00093-2024-PRODUCE/DGPCHDI"/>
    <s v="00019983-2023"/>
    <d v="2023-03-27T00:00:00"/>
    <x v="1"/>
    <d v="2024-02-02T00:00:00"/>
    <d v="2024-02-02T00:00:00"/>
    <d v="2023-04-19T00:00:00"/>
    <s v="NO"/>
    <n v="17720"/>
    <s v="DON GREGORIO"/>
    <s v="PT-17720-CM"/>
    <s v="ECHE PANTA JOSE ROBERTO ;GLADYS ECHE PANTA ;PANTA ALVAREZ ELOY"/>
    <s v="Artículo 1.- SUSPENSIÓN del procedimiento iniciado con el registro N° 00019983-2023 por la empresa SERVICIOS CONSTRUCTIVOS Y GONZALES S.A.C., para la aprobación del cambio de titular del permiso de pesca para operar la embarcación pesquera DON GREGORIO con matrícula PT-17720-PM y 86.50 m3 , hasta que se resuelva el recurso de apelación contra la Resolución de Capitanía RC N° 009-2023/MGP/DGCG/PT-M y se logre dilucidar la existencia o desguace de la embarcación pesquera DON GREGORIO con matrícula PT-17720-PM.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x v="0"/>
    <m/>
    <m/>
    <m/>
    <s v="CAMBIO DE TITULAR DEL PERMISO DE PESCA"/>
    <s v="SUSPENDER TEMPORALMENTE EL PROCEDIMIENTO"/>
    <s v=" - "/>
    <m/>
    <s v="00001075-2024-PRODUCE/DGPCHDI"/>
    <m/>
    <s v="X"/>
    <m/>
    <m/>
    <m/>
    <m/>
    <m/>
    <m/>
    <m/>
    <m/>
    <m/>
    <m/>
    <m/>
    <m/>
    <m/>
    <m/>
    <s v="00000094-2024-PRODUCE/DGPCHDI"/>
    <d v="2024-02-02T00:00:00"/>
  </r>
  <r>
    <n v="94"/>
    <s v="00094-2024-PRODUCE/DGPCHDI"/>
    <s v="00092038-2023"/>
    <d v="2023-12-14T00:00:00"/>
    <x v="1"/>
    <d v="2024-02-02T00:00:00"/>
    <d v="2024-02-02T00:00:00"/>
    <d v="2024-01-12T00:00:00"/>
    <s v="NO"/>
    <n v="6337"/>
    <s v="OLLEROS"/>
    <s v="CO-6337-PM"/>
    <s v="PESQUERA CASABLANCA S.A.C."/>
    <s v="Artículo 1.- Aprobar a favor de la empresa PESQUERA MALLORQUINA S.A.C., el cambio de titular del permiso de pesca para operar la embarcación pesquera OLLEROS con matrícula CO-6337- PM y 199.82 m3 de capacidad de bodega, para la extracción de los recursos Anchoveta y Sardin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OLLEROS con matrícula CO-6337-PM y 199.82 m3 de capacidad de bodega, deberán cumplir las disposiciones normativas vigentes en lo correspondiente al desarrollo de las actividades pesqueras previas a su procesamiento. _x000a_Artículo 3.- Dejar sin efecto la titularidad del permiso de pesca otorgada a favor de la empresa PESQUERA CASABLANCA S.A.C., a través de la Resolución Directoral N° 049-2001-PE/DNEPP, para operar la embarcación pesquera OLLEROS con matrícula CO-6337-PM. _x000a_Artículo 4.- Excluir a la empresa PESQUERA CASABLANCA S.A.C., de los listados a que se refiere el artículo 14 del Reglamento de la Ley General de Pesca; y, el Anexo II de la Resolución Ministerial Nº 347-2011-PRODUCE, a fin de incluir en su lugar a la empresa PESQUERA MALLORQUINA S.A.C., como titular del permiso de pesca para operar la embarcación pesquera OLLEROS con matrícula CO-6337-PM. _x000a_Artículo 5.- En mérito al cambio de titularidad a que se refiere el artículo 1 de la presente resolución directoral, la empresa PESQUERA MALLORQUINA S.A.C., deberán tener en consideración lo dispuesto por la Resolución Ministerial Nº 781-97-PE y el Decreto Supremo Nº 001-2002-PRODUCE, respecto al recurso Sardina con destino al consumo humano indirecto, comprendido en el permiso de pesca para operar la embarcación pesquera OLLEROS con matrícula CO-6337-PM.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I"/>
    <s v="ANCHOVETA Y SARDINA"/>
    <m/>
    <s v="CAMBIO DE TITULAR DEL PERMISO DE PESCA"/>
    <m/>
    <s v=" - "/>
    <m/>
    <s v="00001076-2024-PRODUCE/DGPCHDI"/>
    <m/>
    <s v="X"/>
    <m/>
    <m/>
    <m/>
    <m/>
    <m/>
    <m/>
    <m/>
    <m/>
    <m/>
    <m/>
    <m/>
    <m/>
    <m/>
    <m/>
    <s v="00000095-2024-PRODUCE/DGPCHDI"/>
    <d v="2024-02-02T00:00:00"/>
  </r>
  <r>
    <n v="95"/>
    <s v="00095-2024-PRODUCE/DGPCHDI"/>
    <s v="00003061-2024"/>
    <d v="2024-01-15T00:00:00"/>
    <x v="1"/>
    <d v="2024-02-02T00:00:00"/>
    <d v="2024-02-02T00:00:00"/>
    <d v="2024-02-07T00:00:00"/>
    <s v="SI"/>
    <n v="6384"/>
    <s v="ROSA MARIA 5"/>
    <s v="PL-6384-CM"/>
    <s v="GRUPO EMPRESARIAL PESQUERO SANTISTEBAN S.A.C."/>
    <s v="Artículo 1.- Aprobar a favor de la empresa PESQUERA AUGUSTO Y MARIA S.A.C. el cambio de titular del permiso de pesca para operar la embarcación pesquera ROSA MARIA 5 con matrícula PL-06384-CM y 36.93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ROSA MARIA 5 con matrícula PL-06384-CM y 36.93 m3 de capacidad de bodega, deberán cumplir las disposiciones normativas vigentes en lo correspondiente al desarrollo de las actividades pesqueras previas a su procesamiento. _x000a_Artículo 3.- El cambio de titular del permiso de pesca aprobado en el artículo 1 de la presente resolución, se encontrará vigente hasta el término de la segunda temporada de pesca 2024-II Zona NorteCentro, por lo que quedara sin efecto al término de la última temporada de pesca del año 2024 aprobado por la autoridad competente, conforme se ha señalado en el considerando 6 de la presente resolución, el cambio de titular antes referido quedará sin efecto; y la titularidad del permiso de pesca para operar la embarcación pesquera ROSA MARIA 5 con matrícula PL-06384-CM y 36.93 m³de capacidad de bodega, volverá a los señores CARLOS ALBERTO SANTISTEBAN OLIVOS y MIGUEL ANGEL SANTISTEBAN OLIVOS. _x000a_Artículo 4.- Dejar sin efecto la titularidad del permiso de pesca otorgada a favor de los señores CARLOS ALBERTO SANTISTEBAN OLIVOS y MIGUEL ANGEL SANTISTEBAN OLIVOS, a través de la Resolución Directoral N° 00441-2022-PRODUCE/DGPCHDI, para operar la embarcación pesquera ROSA MARIA 5 con matrícula PL06384-CM durante la vigencia el cambio de titular del permiso de pesca aprobado en el artículo 1 en concordancia con lo señalado en el artículo 3 de la presente resolución directoral._x000a_Artículo 5.- Excluir a los señores CARLOS ALBERTO SANTISTEBAN OLIVOS y MIGUEL ANGEL SANTISTEBAN OLIVOS de los listados a que se refiere el artículo 14 del Reglamento de la Ley General de Pesca; y, el Anexo II de la Resolución Ministerial Nº 347-2011-PRODUCE, a fin de incluir en su lugar a la empresa PESQUERA AUGUSTO Y MARIA S.A.C., como titular del permiso de pesca para operar la embarcación pesquera ROSA MARIA 5 con matrícula PL-06384-CM. _x000a_Artículo 6.-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x v="0"/>
    <s v="CHI"/>
    <s v="ANCHOVETA"/>
    <m/>
    <s v="CAMBIO DE TITULAR DEL PERMISO DE PESCA"/>
    <m/>
    <s v="vigente hasta el término de la segunda temporada de pesca 2024-II Zona NorteCentro"/>
    <m/>
    <s v="00001077-2024-PRODUCE/DGPCHDI"/>
    <m/>
    <s v="X"/>
    <m/>
    <m/>
    <m/>
    <m/>
    <m/>
    <m/>
    <m/>
    <m/>
    <m/>
    <m/>
    <m/>
    <m/>
    <m/>
    <m/>
    <s v="00000096-2024-PRODUCE/DGPCHDI"/>
    <d v="2024-02-02T00:00:00"/>
  </r>
  <r>
    <n v="96"/>
    <s v="00096-2024-PRODUCE/DGPCHDI"/>
    <s v="00006255-2024"/>
    <m/>
    <x v="1"/>
    <d v="2024-02-02T00:00:00"/>
    <d v="2024-02-02T00:00:00"/>
    <m/>
    <s v="NO"/>
    <m/>
    <s v="JORGE MARIO "/>
    <s v="P-04-01011"/>
    <s v="PESQUERA TUNAQUICK S."/>
    <s v="Artículo 1.- Otorgar a la empresa PESQUERA TUNAQUICK S.A., representado en el país por el señor Omar Diego Carcovich Jibaja, permiso de pesca para operar la embarcación pesquera de cerco de bandera ecuatoriana denominada JORGE MARIO con matrícula P-04-01011, en la extracción del recurso Atún con destino al consumo humano directo, conforme al siguiente detalle:_x000a_Artículo 2.- La Carta Fianza N° 1091323 [D000-04032371] emitida por el BCP Banco de Crédito del Perú, presentada por la empresa PESQUERA TUNAQUICK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
    <x v="0"/>
    <s v="CHD"/>
    <s v="ATUN"/>
    <s v="buque de la CIAT"/>
    <s v="PERMISO DE PESCA DE BANDERA EXTRANJERA"/>
    <m/>
    <m/>
    <m/>
    <s v="00001078-2024-PRODUCE/DGPCHDI"/>
    <m/>
    <s v="X"/>
    <s v="X"/>
    <m/>
    <m/>
    <m/>
    <m/>
    <m/>
    <m/>
    <m/>
    <m/>
    <m/>
    <m/>
    <m/>
    <m/>
    <m/>
    <s v="00000097-2024-PRODUCE/DGPCHDI"/>
    <d v="2024-02-02T00:00:00"/>
  </r>
  <r>
    <n v="97"/>
    <s v="00097-2024-PRODUCE/DGPCHDI"/>
    <s v="00093989-2023"/>
    <d v="2023-12-20T00:00:00"/>
    <x v="1"/>
    <d v="2024-02-02T00:00:00"/>
    <d v="2024-02-02T00:00:00"/>
    <d v="2024-01-16T00:00:00"/>
    <s v="NO"/>
    <n v="67299"/>
    <s v="DON GREGORIO"/>
    <s v="PT-67299-PM"/>
    <s v="MARIA ESTHER ECHE PANTA y JULIO CESAR RUMICHE PANTA"/>
    <s v="Artículo 1.- SUSPENSIÓN del procedimiento iniciado con registro N° 00093989-2023 por los señores MARIA ESTHER ECHE PANTA y JULIO CESAR RUMICHE PANTA, para la aprobación del cambio de titular del permiso de pesca para operar la embarcación pesquera DON GREGORIO con matrícula PT-67299-PM, de 86.50 m³, mientras se mantenga vigente el mandato cautelar contenido en la Resolución N° 01 de fecha 15 de enero del 2024, integrada por Resolución N° 02 de fecha 19 de enero del 204, emitida por el Juzgado Civil de Lurín, en el marco de la Acción de Amparo con Exp. Nro. 00005- 2024-16-3003-JR-CI-01 [cuaderno cautelar].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x v="0"/>
    <m/>
    <m/>
    <m/>
    <s v="CAMBIO DE TITULAR DEL PERMISO DE PESCA"/>
    <s v="SUSPENDER TEMPORALMENTE EL PROCEDIMIENTO"/>
    <s v=" - "/>
    <m/>
    <s v="00001079-2024-PRODUCE/DGPCHDI"/>
    <m/>
    <s v="X"/>
    <m/>
    <m/>
    <m/>
    <m/>
    <m/>
    <m/>
    <m/>
    <m/>
    <m/>
    <m/>
    <m/>
    <m/>
    <m/>
    <m/>
    <s v="00000098-2024-PRODUCE/DGPCHDI"/>
    <d v="2024-02-02T00:00:00"/>
  </r>
  <r>
    <n v="98"/>
    <s v="00098-2024-PRODUCE/DGPCHDI"/>
    <s v="00066995-2023"/>
    <d v="2023-09-18T00:00:00"/>
    <x v="1"/>
    <d v="2024-02-05T00:00:00"/>
    <d v="2024-02-05T00:00:00"/>
    <d v="2023-10-31T00:00:00"/>
    <s v="NO"/>
    <n v="5506"/>
    <s v="SE?R DE LA SOLEDAD"/>
    <s v="PT-5506-BM"/>
    <s v="PESQUERA MI GABRIELA S.A.C."/>
    <s v="Artículo 1.- Acumular los procedimientos administrativos presentados mediante los escritos con registros Nº 00066995-2023 y N° 00085369-2023, iniciados por la empresa PESQUERA MI GABRIELA S.A.C.; de acuerdo con los fundamentos expuestos en la parte considerativa de la presente resolución. _x000a_Artículo 2.- Aprobar a favor de la empresa PESQUERA MI GABRIELA S.A.C.; el cambio de titular del permiso de pesca para operar la embarcación pesquera SEÑOR DE LA SOLEDAD con matrícula PT-5506-BM y 48.19 m3 de capacidad de bodega, para la extracción del recurso Anchoveta con destino al consumo humano indirecto. _x000a_Artículo 3.- Otorgar a favor de la empresa PESQUERA MI GABRIELA S.A.C.; permiso de pesca para operar la embarcación pesquera SEÑOR DE LA SOLEDAD con matrícula PT-69216-PM y 48.19 m3 de capacidad de bodega, para la extracción del recurso Anchoveta con destino al consumo humano indirecto, en virtud de la ejecución de la autorización de incremento de flota otorgada mediante Resolución Directoral Nº 00543-2021-PRODUCE/DGPCHDI ampliada en su plazo de ejecución mediante Resolución Directoral Nº 00752-2022-PRODUCE/DGPCHDI. _x000a_Artículo 4.- En mérito al permiso de pesca a que se refiere el artículo 3 de la presente resolución, la empresa PESQUERA MI GABRIELA S.A.C.; deberá cumplir las disposiciones normativas vigentes en lo correspondiente al desarrollo de las actividades pesqueras previas a su procesamiento. _x000a_Artículo 5.- Asignar el Porcentaje Máximo de Captura por Embarcación – PMCE, a la embarcación pesquera SEÑOR DE LA SOLEDAD con matrícula PT-69216-PM; conforme al siguiente detalle:_x000a_Artículo 6.- Excluir a la ex embarcación SEÑOR DE LA SOLEDAD con matrícula PT-5506-BM del Listado de Asignación de PMCE contenido en la Resolución Directoral Nº 843-2008-PRODUCE/DGEPP; e, incluir en su lugar a la embarcación pesquera SEÑOR DE LA SOLEDAD con matrícula PT-69216-PM, con el PMCE indicado en el artículo 5 de la presente resolución. _x000a_Artículo 7.- Dejar sin efecto la autorización de incremento de flota otorgada por Resolución Directoral Nº 00543-2021-PRODUCE/DGPCHDI ampliada en su plazo mediante Resolución Directoral Nº 00752-2022- PRODUCE/DGPCHDI., al haberse ejecutado dicha autorización. Asimismo, excluir la citada autorización del Anexo VI de la Resolución Ministerial Nº 347-2011-PRODUCE. _x000a_Artículo 8.- Reconocer que la fecha de término de desguace de la ex embarcación SEÑOR DE LA SOLEDAD con matrícula PT-5506-BM es el 18 de octubre del 2023 conforme a lo señalada en el Acta de Constatación de Operaciones de Desguace 2023-PT emitido por la Capitanía del Puerto de Paita. _x000a_Artículo 9.- Cancelar el permiso de pesca correspondiente a la ex embarcación SEÑOR DE LA SOLEDAD con matrícula PT-5506-BM otorgado por Resolución Directoral N° 057-2000-CTAR PIURA/DIREPE-DR y modificatorias; y, en consecuencia, excluir a la citada ex embarcación del Anexo II e incluirla en el Anexo V A) de la Resolución Ministerial Nº 347-2011-PRODUCE. _x000a_Artículo 10.- Incluir el permiso de pesca otorgado mediante la presente resolución, en los listados a que se refiere el artículo 14 del Reglamento de la Ley General de Pesca, comprendidos en el Anexo II de la Resolución Ministerial Nº 347-2011-PRODUCE. _x000a_Artículo 11.- Remitir copia de la presente resolución directoral, al Organismo Nacional de Sanidad Pesque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x v="0"/>
    <m/>
    <m/>
    <m/>
    <s v="CAMBIO DE TITULAR DEL PERMISO DE PESCA / PERMISO DE PESCA DE BANDERA NACIONAL"/>
    <m/>
    <m/>
    <m/>
    <s v="00001110-2024-PRODUCE/DGPCHDI"/>
    <m/>
    <s v="X"/>
    <m/>
    <m/>
    <m/>
    <m/>
    <m/>
    <m/>
    <m/>
    <m/>
    <m/>
    <m/>
    <m/>
    <m/>
    <m/>
    <m/>
    <s v="00000100-2024-PRODUCE/DGPCHDI"/>
    <d v="2024-02-05T00:00:00"/>
  </r>
  <r>
    <n v="99"/>
    <s v="00099-2024-PRODUCE/DGPCHDI"/>
    <s v="00091032-2023"/>
    <m/>
    <x v="1"/>
    <d v="2024-02-07T00:00:00"/>
    <d v="2024-02-07T00:00:00"/>
    <m/>
    <s v="NO"/>
    <m/>
    <s v=""/>
    <s v=""/>
    <s v=""/>
    <s v="Artículo 1.- Otorgar a la empresa MEJIA C. EXPORT S.A.C. el Certificado pre convención CITES Nº 2357, que en calidad de anexo forma parte de la presente resolución, correspondiente a 1,603.00 kg de “aletas en estado seco” de la especie Prionace glauca (Tiburón azul), incluida en el Anexo II de la de la Convención CITES, para su exportación con destino la República de Singapur, con una vigencia por seis (6) meses. _x000a_Artículo 3.- La empresa MEJIA C. EXPORT S.A.C., debe solicitar oportunamente a la Dirección General de Supervisión, Fiscalización y Sanción (DGSFS – PA), la inspección de verificación de los productos autorizados para su exportación, para lo cual deberán de presentar el Certificado pre convención CITES en original con la firma correspondiente en el ítem Nº 4. _x000a_Artículo 4.-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
    <x v="0"/>
    <m/>
    <m/>
    <m/>
    <s v="PERMISOS CITES"/>
    <s v="CERTIFICADO PRE CONVENSION CITES"/>
    <m/>
    <s v=" CITES No. 2357"/>
    <s v="00001145-2024-PRODUCE/DGPCHDI"/>
    <m/>
    <m/>
    <m/>
    <m/>
    <m/>
    <m/>
    <m/>
    <m/>
    <m/>
    <m/>
    <m/>
    <m/>
    <m/>
    <m/>
    <m/>
    <m/>
    <s v="00000101-2024-PRODUCE/DGPCHDI"/>
    <d v="2024-02-07T00:00:00"/>
  </r>
  <r>
    <n v="100"/>
    <s v="00100-2024-PRODUCE/DGPCHDI"/>
    <s v="00006602-2024"/>
    <m/>
    <x v="1"/>
    <d v="2024-02-08T00:00:00"/>
    <d v="2024-02-08T00:00:00"/>
    <s v="-"/>
    <s v="NO ES TUPA"/>
    <m/>
    <s v=""/>
    <s v=""/>
    <s v=""/>
    <s v="Artículo 1.- Autorizar a las embarcaciones pesqueras industriales detalladas en el siguiente cuadro para participar en el “CRUCERO DE EVALUACIÓN HIDROACÚSTICA DE ANCHOVETA Y OTROS RECURSOS PELÁGICOS CR 2402-04”, conforme al Plan del Crucero propuesto por el Instituto del Mar del Perú (IMARPE): _x000a_Artículo 2.- En mérito a la autorización a que se refiere el artículo 1 de la presente resolución, el IMARPE, al término de la ejecución del plan (fecha de inicio: 15/02/2024 - fecha de fin: 01/04/2024) deberá informar al Ministerio de la Producción los resultados completos de la investigación realizada. Artículo 3.- El Instituto del Mar del Perú (IMARPE) deberá llevar a cabo sus actividades siguiendo el Plan del “CRUCERO DE EVALUACIÓN HIDROACÚSTICA DE ANCHOVETA Y OTROS RECURSOS PELÁGICOS CR 2402-04”. Artículo 4.- La presente autorización no constituye el otorgamiento de otro derecho a los titulares de los permisos de pesca de las embarcaciones pesqueras autorizadas en el artículo 1 de la presente resolución. Artículo 5.- Remitir copia de la presente resolución directoral, al Despacho Viceministerial de Pesca y Acuicultu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
    <x v="0"/>
    <m/>
    <m/>
    <m/>
    <s v="PESCA EXPLORATORIA"/>
    <s v=" “CRUCERO DE EVALUACIÓN HIDROACÚSTICA DE ANCHOVETA Y OTROS RECURSOS PELÁGICOS CR 2402-04”"/>
    <m/>
    <m/>
    <s v="00001170-2024-PRODUCE/DGPCHDI"/>
    <m/>
    <s v="X"/>
    <s v="X"/>
    <m/>
    <m/>
    <m/>
    <m/>
    <m/>
    <m/>
    <m/>
    <m/>
    <m/>
    <m/>
    <m/>
    <m/>
    <m/>
    <s v="00000102-2024-PRODUCE/DGPCHDI"/>
    <d v="2024-02-08T00:00:00"/>
  </r>
  <r>
    <n v="101"/>
    <s v="00101-2024-PRODUCE/DGPCHDI"/>
    <s v="00007867-2024"/>
    <m/>
    <x v="1"/>
    <d v="2024-02-08T00:00:00"/>
    <d v="2024-02-08T00:00:00"/>
    <m/>
    <s v="NO"/>
    <m/>
    <s v=" LJUBICA"/>
    <s v="47924-16-A"/>
    <s v="PESQUERA MIRIAM S.A"/>
    <s v="Artículo 1.- DECLARAR que la solicitud de renovación del permiso de pesca otorgado mediante Resolución Directoral N° 00758-2023-PRODUCE/DGPCHDI, para operar la embarcación pesquera de bandera extranjera denominada LJUBICA con Registro N° 47924-16-A, presentada por la empresa PESQUERA MIRIAM S.A., ha sido aprobada con su sola presentación, renovándose el citado permiso del 9 de febrero al 9 de abril de 2024. 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LJUBICA con Registro N° 47924-16-A, conforme a lo establecido en el numeral 6.5.1 del artículo 6 del Reglamento de Ordenamiento Pesquero del Atún, en coordinación con la Dirección General de Supervisión, Fiscalización y Sanción. 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
    <x v="0"/>
    <s v="CHD"/>
    <s v="ATUN"/>
    <s v="buque de la CIAT"/>
    <s v="RENOVACION DE PERMISO DE PESCA DE BANDERA EXTRANJERA"/>
    <m/>
    <m/>
    <m/>
    <s v="00001171-2024-PRODUCE/DGPCHDI"/>
    <m/>
    <s v="X"/>
    <s v="X"/>
    <m/>
    <m/>
    <m/>
    <m/>
    <m/>
    <m/>
    <m/>
    <m/>
    <m/>
    <m/>
    <m/>
    <m/>
    <m/>
    <s v="00000103-2024-PRODUCE/DGPCHDI"/>
    <d v="2024-02-08T00:00:00"/>
  </r>
  <r>
    <n v="102"/>
    <s v="00102-2024-PRODUCE/DGPCHDI"/>
    <s v="00008214-2024"/>
    <m/>
    <x v="1"/>
    <d v="2024-02-09T00:00:00"/>
    <d v="2024-02-09T00:00:00"/>
    <m/>
    <s v="NO"/>
    <m/>
    <s v="ADRIA DEL MAR"/>
    <s v="P-04-00006"/>
    <s v="PESQUERA MIRIAM S.A"/>
    <s v="Artículo 1.- DECLARAR que la solicitud de renovación del permiso de pesca otorgado mediante Resolución Directoral N° 00749-2023-PRODUCE/DGPCHDI, para operar la embarcación pesquera de bandera extranjera denominada ADRIA DEL MAR con matrícula N° P-04-00006, presentada por la empresa PESQUERA MIRIAM S.A., ha sido aprobada con su sola presentación, renovándose el citado permiso del 9 de febrero al 9 de marzo de 2024. 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ADRIA DEL MAR con matrícula N° P-04-00006, conforme a lo establecido en el numeral 6.5.1 del artículo 6 del Reglamento de Ordenamiento Pesquero del Atún, en coordinación con la Dirección General de Supervisión, Fiscalización y Sanción. 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
    <x v="0"/>
    <s v="CHD"/>
    <s v="ATUN"/>
    <s v="buque de la CIAT"/>
    <s v="RENOVACION DE PERMISO DE PESCA DE BANDERA EXTRANJERA"/>
    <m/>
    <m/>
    <m/>
    <s v="_x0009__x000a_00001192-2024-PRODUCE/DGPCHDI"/>
    <m/>
    <s v="X"/>
    <s v="X"/>
    <m/>
    <m/>
    <m/>
    <m/>
    <m/>
    <m/>
    <m/>
    <m/>
    <m/>
    <m/>
    <m/>
    <m/>
    <m/>
    <s v="00000104-2024-PRODUCE/DGPCHDI"/>
    <d v="2024-02-09T18:50:48"/>
  </r>
  <r>
    <n v="103"/>
    <s v="00103-2024-PRODUCE/DGPCHDI"/>
    <s v="00005707-2024"/>
    <m/>
    <x v="1"/>
    <d v="2024-02-09T00:00:00"/>
    <d v="2024-02-09T00:00:00"/>
    <m/>
    <s v="NO"/>
    <m/>
    <s v=" EL MARQUEZ  "/>
    <s v="INTERNAC {15516}"/>
    <s v=" NIRSA S.A"/>
    <s v="Artículo 1.- Otorgar a la empresa NIRSA S.A., representado en el país por el señor Omar Diego Carcovich Jibaja, permiso de pesca para operar la embarcación pesquera de cerco de bandera ecuatoriana denominada EL MARQUEZ con matrícula INTERNAC {15516} 30927-05-I, en la extracción del recurso Atún con destino al consumo humano directo, conforme al siguiente detalle:_x000a_Artículo 2.- La Carta Fianza N° 1096367 [D000-04036603] emitida por el BCP Banco de Crédito del Perú, presentada por la empresa NIRSA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193-2024-PRODUCE/DGPCHDI"/>
    <m/>
    <s v="X"/>
    <s v="X"/>
    <m/>
    <m/>
    <m/>
    <m/>
    <m/>
    <m/>
    <m/>
    <m/>
    <m/>
    <m/>
    <m/>
    <m/>
    <m/>
    <s v="00000105-2024-PRODUCE/DGPCHDI"/>
    <d v="2024-02-09T18:31:26"/>
  </r>
  <r>
    <n v="104"/>
    <s v="00104-2024-PRODUCE/DGPCHDI"/>
    <s v="00062161-2023"/>
    <m/>
    <x v="1"/>
    <d v="2024-02-09T00:00:00"/>
    <d v="2024-02-09T00:00:00"/>
    <m/>
    <s v="NO"/>
    <m/>
    <s v=""/>
    <s v=""/>
    <s v=""/>
    <s v="Artículo 1.- Aceptar el desistimiento presentado por el SERVICIO INDUSTRIAL DE LA MARINA IQUITOS S.R. Ltda. a través del escrito con registro N° 00004230-2024, al procedimiento de autorización de actividades de colecta de recursos hidrobiológicos para el levantamiento de línea de base de estudios ambientales e instrumentos de gestión ambiental complementarios; iniciado con escrito de registro N° 00062161-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s v="ACEPTAR DESISTIMIENTO"/>
    <s v="00001199-2024-PRODUCE/DGPCHDI"/>
    <m/>
    <m/>
    <s v="X"/>
    <m/>
    <m/>
    <m/>
    <m/>
    <m/>
    <m/>
    <m/>
    <m/>
    <m/>
    <m/>
    <m/>
    <m/>
    <m/>
    <s v="00000111-2024-PRODUCE/DGPCHDI"/>
    <d v="2024-02-09T18:30:29"/>
  </r>
  <r>
    <n v="105"/>
    <s v="00105-2024-PRODUCE/DGPCHDI"/>
    <s v="00089230-2023"/>
    <m/>
    <x v="1"/>
    <d v="2024-02-09T00:00:00"/>
    <d v="2024-02-09T00:00:00"/>
    <m/>
    <s v="NO"/>
    <m/>
    <s v=""/>
    <s v=""/>
    <s v=""/>
    <s v="Artículo 1.- Aceptar el desistimiento presentado por la empresa INTERSUR CONCESIONES S.A. a través del escrito con registro N° 00004100-2024, al procedimiento de autorización de actividades de colecta de recursos hidrobiológicos para monitoreos hidrobiológicos previstos en un instrumento de gestión ambiental; iniciado con escrito de registro N° 00089230-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s v="ACEPTAR DESISTIMIENTO"/>
    <s v="00001194-2024-PRODUCE/DGPCHDI"/>
    <m/>
    <m/>
    <s v="X"/>
    <m/>
    <m/>
    <m/>
    <m/>
    <m/>
    <m/>
    <m/>
    <m/>
    <m/>
    <m/>
    <m/>
    <m/>
    <m/>
    <s v="00000106-2024-PRODUCE/DGPCHDI"/>
    <d v="2024-02-09T18:29:47"/>
  </r>
  <r>
    <n v="106"/>
    <s v="00106-2024-PRODUCE/DGPCHDI"/>
    <s v="00087533-2023"/>
    <m/>
    <x v="1"/>
    <d v="2024-02-09T00:00:00"/>
    <d v="2024-02-09T00:00:00"/>
    <m/>
    <s v="NO"/>
    <m/>
    <s v=""/>
    <s v=""/>
    <s v=""/>
    <s v="Artículo 1.- Aceptar el desistimiento presentado por el CONSORCIO TRANSMANTARO S.A. a través del escrito adjunto con registro N° 00087533-2023-1, al procedimiento de autorización de actividades de colecta de recursos hidrobiológicos para el levantamiento de línea de base de estudios ambientales e instrumentos de gestión ambiental complementarios; iniciado con escrito de registro N° 00087533-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s v="ACEPTAR DESISTIMIENTO"/>
    <s v="00001195-2024-PRODUCE/DGPCHDI"/>
    <m/>
    <m/>
    <s v="X"/>
    <m/>
    <m/>
    <m/>
    <m/>
    <m/>
    <m/>
    <m/>
    <m/>
    <m/>
    <m/>
    <m/>
    <m/>
    <m/>
    <s v="00000107-2024-PRODUCE/DGPCHDI"/>
    <d v="2024-02-09T18:28:59"/>
  </r>
  <r>
    <n v="107"/>
    <s v="00107-2024-PRODUCE/DGPCHDI"/>
    <s v="00060729-2023"/>
    <m/>
    <x v="1"/>
    <d v="2024-02-09T00:00:00"/>
    <d v="2024-02-09T00:00:00"/>
    <m/>
    <s v="NO"/>
    <m/>
    <s v=""/>
    <s v=""/>
    <s v=""/>
    <s v="Artículo 1.- Otorgar a la empresa NEXA RESOURCES CAJAMARQUILLA S.A., autorización para realizar las actividades de colecta de recursos hidrobiológicos conforme al plan de trabajo denominado: “Monitoreo Hidrobiológico en marco de la Modificación del Estudio de Impacto Ambiental para la Ampliación de Capacidad Instalada de la Refinería de Zinc a 320 K - Votorantim Metais – Cajamarquilla S.A.&quot;, en atención a la solicitud presentada con escrito de registro N° 00060729-2023, reformulado a través del escrito de registro N° 00084459-2023, por el periodo de veinticuatro (24) meses contados a partir de la notificación de la presente Resolución Directoral. El referido plan comprende las siguientes circunscripciones territoriales:_x000a_Artículo 2.- La empresa NEXA RESOURCES CAJAMARQUILLA S.A. es responsable de aplicar las medidas de seguridad y eliminación de impactos que se puedan producir por las actividades propias del plan de trabajo. _x000a_Artículo 3.- En la ejecución del plan de trabajo, la empresa NEXA RESOURCES CAJAMARQUILLA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1196-2024-PRODUCE/DGPCHDI"/>
    <m/>
    <m/>
    <s v="X"/>
    <m/>
    <m/>
    <m/>
    <m/>
    <m/>
    <m/>
    <m/>
    <m/>
    <m/>
    <m/>
    <m/>
    <m/>
    <m/>
    <s v="00000108-2024-PRODUCE/DGPCHDI"/>
    <d v="2024-02-09T18:28:18"/>
  </r>
  <r>
    <n v="108"/>
    <s v="00108-2024-PRODUCE/DGPCHDI"/>
    <s v="00088264-2023"/>
    <m/>
    <x v="1"/>
    <d v="2024-02-09T00:00:00"/>
    <d v="2024-02-09T00:00:00"/>
    <s v="-"/>
    <s v="NO ES TUPA"/>
    <m/>
    <s v=""/>
    <s v=""/>
    <s v=""/>
    <s v="Artículo 1.- Modificar la autorización del plan de trabajo denominado: “Línea Base Biológica para el Informe Técnico Sustentatorio (ITS) para el ITS Proyecto de Modificación de Facilidades de Producción para el Proyecto de Desarrollo – Lote 58”, otorgada mediante Resolución Directoral N° 00695-2023-PRODUCE/DGPCHDI de fecha 29 de setiembre del 2023, a favor de la empresa CNPC PERU S.A., en el extremo referido a la circunscripción territorial para su ejecución conforme al detalle propuesto en anexo, que forma parte integrante de la presente Resolución Directoral. _x000a_Artículo 2.- La empresa CNPC PERU S.A., deberá realizar la colecta de muestras de especímenes hidrobiológicos siguiendo los procedimientos establecidos en el Plan de trabajo, aprobado mediante Resolución Directoral N° 00695-2023-PRODUCE/DGPCHDI, en los extremos que no hayan sido materia de modificación. _x000a_Artículo 3.- En la ejecución del plan de trabajo, la empresa CNPC PERU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OTROS"/>
    <s v="Modificar la autorización al plan de trabajo únicamente en el extremo referido a la circunscripción territorial"/>
    <m/>
    <m/>
    <s v="00001197-2024-PRODUCE/DGPCHDI"/>
    <m/>
    <m/>
    <s v="X"/>
    <m/>
    <m/>
    <m/>
    <m/>
    <m/>
    <m/>
    <m/>
    <m/>
    <m/>
    <m/>
    <m/>
    <m/>
    <m/>
    <s v="00000109-2024-PRODUCE/DGPCHDI"/>
    <d v="2024-02-09T18:27:32"/>
  </r>
  <r>
    <n v="109"/>
    <s v="00109-2024-PRODUCE/DGPCHDI"/>
    <s v="00072997-2023"/>
    <m/>
    <x v="1"/>
    <d v="2024-02-09T00:00:00"/>
    <d v="2024-02-09T00:00:00"/>
    <m/>
    <s v="NO"/>
    <m/>
    <s v=""/>
    <s v=""/>
    <s v=""/>
    <s v="Artículo 1.- Declarar como NO PRESENTADA la solicitud de autorización para realizar las actividades de colecta de recursos hidrobiológicos conforme al plan de trabajo denominado: “LÍNEA BASE HIDROBIOLÓGICA DE LA DECLARACIÓN DE IMPACTO AMBIENTAL (DIA - CATEGORÍA I) DEL PROYECTO DE EXPLORACIÓN LLICLLAO”, presentada por la empresa COMPAÑÍA DE MINAS BUENAVENTURA S.A.A. a través del escrito con registro N° 00072997-2023 reformulado mediante escrito con registro N° 00094571-2023,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x v="0"/>
    <m/>
    <m/>
    <m/>
    <s v="COLECTA"/>
    <m/>
    <m/>
    <s v="DECLARAR COMO NO PRESENTADA"/>
    <s v="00001198-2024-PRODUCE/DGPCHDI"/>
    <m/>
    <m/>
    <s v="X"/>
    <m/>
    <m/>
    <m/>
    <m/>
    <m/>
    <m/>
    <m/>
    <m/>
    <m/>
    <m/>
    <m/>
    <m/>
    <m/>
    <s v="00000110-2024-PRODUCE/DGPCHDI"/>
    <d v="2024-02-09T00:00:00"/>
  </r>
  <r>
    <n v="110"/>
    <s v="00110-2024-PRODUCE/DGPCHDI"/>
    <s v="00007944-2024"/>
    <m/>
    <x v="1"/>
    <d v="2024-02-12T00:00:00"/>
    <d v="2024-02-12T00:00:00"/>
    <m/>
    <s v="NO"/>
    <m/>
    <s v=" DANIELA"/>
    <n v="531005"/>
    <s v=" AACH HOLDING COMPANY LLC"/>
    <s v="Artículo 1.- Otorgar a la empresa AACH HOLDING COMPANY LLC. ; representada en el país por el señor OMAR DIEGO CARCOVICH JIBAJA, permiso de pesca para operar la embarcación pesquera de cerco de bandera estadounidense denominada DANIELA con matrícula 531005 , en la extracción del recurso Atún con destino al consumo humano directo, conforme al siguiente detalle:_x000a_Artículo 2.- La Carta Fianza N° 1090443 [D000-04012608] emitida por el Banco BCP del Perú, presentada por la empresa AACH HOLDING COMPANY LLC. .,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259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x v="0"/>
    <s v="CHD"/>
    <s v="ATUN"/>
    <s v="buque de la CIAT"/>
    <s v="PERMISO DE PESCA DE BANDERA EXTRANJERA"/>
    <m/>
    <m/>
    <m/>
    <s v="00001229-2024-PRODUCE/DGPCHDI"/>
    <m/>
    <m/>
    <m/>
    <m/>
    <m/>
    <m/>
    <m/>
    <m/>
    <m/>
    <m/>
    <m/>
    <m/>
    <m/>
    <m/>
    <m/>
    <m/>
    <s v="00000112-2024-PRODUCE/DGPCHDI"/>
    <d v="2024-02-12T00:00:00"/>
  </r>
  <r>
    <n v="111"/>
    <s v="00111-2024-PRODUCE/DGPCHDI"/>
    <s v="00091018-2023"/>
    <d v="2023-12-11T00:00:00"/>
    <x v="1"/>
    <d v="2024-02-13T00:00:00"/>
    <d v="2024-02-13T00:00:00"/>
    <d v="2024-01-05T00:00:00"/>
    <s v="NO"/>
    <n v="4887"/>
    <s v="PILAR"/>
    <s v="CO-04887-CM"/>
    <s v="PESQUERA KEOPS S.A.C."/>
    <s v="Artículo 1.- Suspender temporalmente y por única vez, el procedimiento de cambio de titular del permiso de pesca para operar la embarcación pesquera PILAR con matrícula CO-04887-CM y 31.78 m3 de capacidad de bodega, para la extracción del recurso Anchoveta y otros recursos hidrobiológicos con destino al consumo humano directo, solicitado por la empresa LA CALADA S.A.C., iniciado mediante el escrito con registros N° 00091018-2023. _x000a_Artículo 2.- La suspensión dispuesta en el artículo 1 de la presente resolución directoral tendrá vigencia por el plazo de treinta (30) días hábiles, periodo durante el cual, la empresa LA CALADA S.A.C., podrá solicitar el levantamiento de la suspensión mediante documento escrito, acreditando la subsanación de las observaciones comunicadas, según lo expuesto en la parte considerativa de la presente resolución directoral, caso contrario se procederá conforme a ley. 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D"/>
    <s v="ANCHOVETA Y OTROS"/>
    <m/>
    <s v="CAMBIO DE TITULAR DEL PERMISO DE PESCA"/>
    <s v="SUSPENDER TEMPORALMENTE EL PROCEDIMIENTO"/>
    <m/>
    <m/>
    <s v="00001248-2024-PRODUCE/DGPCHDI"/>
    <m/>
    <s v="X"/>
    <m/>
    <m/>
    <m/>
    <m/>
    <m/>
    <m/>
    <m/>
    <m/>
    <m/>
    <m/>
    <m/>
    <m/>
    <m/>
    <m/>
    <s v="00000113-2024-PRODUCE/DGPCHDI"/>
    <d v="2024-02-14T17:58:09"/>
  </r>
  <r>
    <n v="112"/>
    <s v="00112-2024-PRODUCE/DGPCHDI"/>
    <s v="00078126-2023"/>
    <m/>
    <x v="1"/>
    <d v="2024-02-13T00:00:00"/>
    <d v="2024-02-13T00:00:00"/>
    <m/>
    <s v="NO"/>
    <m/>
    <s v=""/>
    <s v=""/>
    <s v=""/>
    <s v="Artículo 1.- Aceptar el desistimiento presentado por el CONSORCIO TRANSMANTARO S.A. a través del escrito con registro N° 00005696-2024, al procedimiento de autorización de actividades de colecta de recursos hidrobiológicos para el levantamiento de línea de base de estudios ambientales e instrumentos de gestión ambiental complementarios; iniciado con escrito de registro N° 00078126-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s v="ACEPTAR DESISTIMIENTO"/>
    <s v="00001249-2024-PRODUCE/DGPCHDI"/>
    <m/>
    <m/>
    <s v="X"/>
    <m/>
    <m/>
    <m/>
    <m/>
    <m/>
    <m/>
    <m/>
    <m/>
    <m/>
    <m/>
    <m/>
    <m/>
    <m/>
    <s v="00000114-2024-PRODUCE/DGPCHDI"/>
    <d v="2024-02-14T17:57:26"/>
  </r>
  <r>
    <n v="113"/>
    <s v="00113-2024-PRODUCE/DGPCHDI"/>
    <s v="00044613-2023"/>
    <m/>
    <x v="1"/>
    <d v="2024-02-13T00:00:00"/>
    <d v="2024-02-13T00:00:00"/>
    <m/>
    <s v="NO"/>
    <m/>
    <s v=""/>
    <s v=""/>
    <s v=""/>
    <s v="Artículo 1.- Otorgar a favor del señor PAUL MARTIN BALTAZAR GUERRERO, la Autorización para efectuar investigación pesquera especializada sin uso de embarcación, conforme a los términos contenidos en el plan de investigación denominado: “POTENCIAL DE MACROALGAS DEL SUR DE PERÚ PARA LA OBTENCIÓN DE SUBPRODUCTOS: UN ESTUDIO SOSTENIBLE”, presentado mediante escrito con registro N° 00044613-2023, reformulado a través del escrito con registro N° 00095218-2023, por el periodo de veinticuatro (24) meses contados a partir del día siguiente de la notificación de la presente Resolución Directoral. El referido plan comprende las siguientes circunscripciones territoriales:_x000a_Artículo 2.- La extracción de los recursos se deberá realizar dentro del plazo señalado en el artículo 1 de la presente resolución, y mediante el empleo de los equipos y metodología indicados en el plan de investigación. _x000a_Artículo 3.- El señor PAUL MARTIN BALTAZAR GUERRERO es responsable de aplicar las medidas de seguridad y eliminación de impactos que se puedan producir por las actividades propias de la investigación. _x000a_Artículo 4.- El señor PAUL MARTIN BALTAZAR GUERRERO, dentro de los sesenta (60) días calendarios posteriores a la culminación del plazo concedido en la autorización correspondiente, se encuentra obligada a presentar la información completa relativa a los resultados de la investigación realizada. _x000a_Artículo 5.- En la ejecución del plan de trabajo, el señor PAUL MARTIN BALTAZAR GUERRERO,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6.- La presente autorización no constituye el otorgamiento de otro derecho a favor del titular del plan de trabajo. _x000a_Artículo 7.- Remitir al señor PAUL MARTIN BALTAZAR GUERRERO, el Oficio N° 000017- 2023-SERNANP/DGANP-SGD con su informe N° 1345-2023-SERNANP-DGANP adjunto, emitidos por SERNANP, que contiene determinadas recomendaciones que deberán ser tomadas en cuenta en la ejecución del proyecto de investigación a que se refiere el artículo 1 de la presente resolución _x000a_Artículo 8.-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x v="0"/>
    <m/>
    <m/>
    <m/>
    <s v="INVESTIGACION PESQUERA ESPECIALIZADA"/>
    <m/>
    <m/>
    <m/>
    <s v="00001250-2024-PRODUCE/DGPCHDI"/>
    <m/>
    <m/>
    <s v="X"/>
    <m/>
    <s v="X"/>
    <m/>
    <m/>
    <m/>
    <m/>
    <m/>
    <m/>
    <m/>
    <m/>
    <m/>
    <m/>
    <m/>
    <s v="00000115-2024-PRODUCE/DGPCHDI"/>
    <d v="2024-02-14T17:53:07"/>
  </r>
  <r>
    <n v="114"/>
    <s v="00114-2024-PRODUCE/DGPCHDI"/>
    <s v="00076098-2023"/>
    <m/>
    <x v="1"/>
    <d v="2024-02-13T00:00:00"/>
    <d v="2024-02-13T00:00:00"/>
    <m/>
    <s v="NO"/>
    <m/>
    <s v=""/>
    <s v=""/>
    <s v=""/>
    <s v="Artículo 1.- Aceptar el desistimiento presentado por PROVIAS DESCENTRALIZADO a través del escrito con registro N° 00005825-2024, al procedimiento de autorización de actividades de colecta de recursos hidrobiológicos para el levantamiento de línea de base de estudios ambientales e instrumentos de gestión ambiental complementarios; iniciado con escrito de registro N° 00076098-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s v="ACEPTAR DESISTIMIENTO"/>
    <s v="00001251-2024-PRODUCE/DGPCHDI"/>
    <m/>
    <m/>
    <s v="X"/>
    <m/>
    <m/>
    <m/>
    <m/>
    <m/>
    <m/>
    <m/>
    <m/>
    <m/>
    <m/>
    <m/>
    <m/>
    <m/>
    <s v="00000116-2024-PRODUCE/DGPCHDI"/>
    <d v="2024-02-14T09:33:10"/>
  </r>
  <r>
    <n v="115"/>
    <s v="00115-2024-PRODUCE/DGPCHDI"/>
    <s v="00071201-2023"/>
    <m/>
    <x v="1"/>
    <d v="2024-02-13T00:00:00"/>
    <d v="2024-02-13T00:00:00"/>
    <m/>
    <s v="NO"/>
    <m/>
    <s v=""/>
    <s v=""/>
    <s v=""/>
    <s v="Artículo 1.- Declarar improcedente la solicitud de autorización para efectuar el proyecto de investigación denominado: “Biología y ecología del tiburón ballena frente a la costa norte del Perú”, presentada por ECOCEÁNICA a través del escrito con registro N° 00071201-2023 reformulado mediante escrito adjunto con registro N° 00071201-2023-1, por los fundamentos expuestos en la parte considerativa de la presente resolución. _x000a_Artículo 2.- La organización ECOCEÁNICA, podrá presentar una nueva solicitud dando cumplimiento a todos los requisitos previstos Texto Único de Procedimientos Administrativos del Ministerio de la Producción, aprobado mediante Decreto Supremo N° 023-2021-PRODUCE. 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x v="0"/>
    <m/>
    <m/>
    <m/>
    <s v="INVESTIGACION PESQUERA ESPECIALIZADA"/>
    <m/>
    <m/>
    <s v="DECLARAR IMPROCEDENTE"/>
    <s v="00001252-2024-PRODUCE/DGPCHDI"/>
    <m/>
    <m/>
    <s v="X"/>
    <m/>
    <m/>
    <m/>
    <m/>
    <m/>
    <m/>
    <m/>
    <m/>
    <m/>
    <m/>
    <m/>
    <m/>
    <m/>
    <s v="00000117-2024-PRODUCE/DGPCHDI"/>
    <d v="2024-02-14T09:32:28"/>
  </r>
  <r>
    <n v="116"/>
    <s v="00116-2024-PRODUCE/DGPCHDI"/>
    <s v="00009468-2024"/>
    <m/>
    <x v="1"/>
    <d v="2024-02-14T00:00:00"/>
    <d v="2024-02-14T00:00:00"/>
    <s v="-"/>
    <s v="NO ES TUPA"/>
    <m/>
    <s v=""/>
    <s v=""/>
    <s v=""/>
    <s v="Artículo 1.- Modificar el artículo 1 de la Resolución Directoral N° 00100-2024-PRODUCE/DGPCHDI, conforme lo solicitado por el Instituto del Mar del Perú (IMARPE), el cual quedará redactado de la siguiente manera:_x000a_ “Artículo 1.- Autorizar al el Instituto del Mar del Perú (IMARPE) a realizar el “CRUCERO DE EVALUACIÓN HIDROACÚSTICA DE ANCHOVETA Y OTROS RECURSOS PELÁGICOS CR 2402-04&quot;, conforme al Plan del Crucero propuesto, con la participación de las embarcaciones pesqueras industriales detalladas en el cuadro siguiente:_x000a_Artículo 2.- Los demás extremos de la Resolución Directoral N° 00100-2024-PRODUCE/DGPCHDI se mantienen sin modificación. _x000a_Artículo 3.- Remitir copia de la presente resolución directoral, al Despacho Viceministerial de Pesca y Acuicultura,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PESCA EXPLORATORIA"/>
    <s v=" “CRUCERO DE EVALUACIÓN HIDROACÚSTICA DE ANCHOVETA Y OTROS RECURSOS PELÁGICOS CR 2402-04”"/>
    <m/>
    <m/>
    <s v="00001265-2024-PRODUCE/DGPCHDI"/>
    <m/>
    <s v="X"/>
    <s v="X"/>
    <m/>
    <m/>
    <m/>
    <m/>
    <m/>
    <m/>
    <m/>
    <m/>
    <m/>
    <m/>
    <m/>
    <m/>
    <m/>
    <s v="00000118-2024-PRODUCE/DGPCHDI"/>
    <d v="2024-02-14T09:31:31"/>
  </r>
  <r>
    <n v="117"/>
    <s v="00117-2024-PRODUCE/DGPCHDI"/>
    <s v="00000167-2024"/>
    <m/>
    <x v="1"/>
    <d v="2024-02-14T00:00:00"/>
    <d v="2024-02-14T00:00:00"/>
    <m/>
    <s v="NO"/>
    <m/>
    <s v=""/>
    <s v=""/>
    <s v=""/>
    <s v="Artículo 1.- Declarar improcedente la solicitud de Permiso de Exportación CITES presentada por la empresa INVERSIONES PERU FLIPPERS E.I.R.L. mediante escrito con registro N° 00000167-2024, por los considerandos expuestos en la presente resolución. _x000a_Artículo 2.- La empresa INVERSIONES PERU FLIPPERS E.I.R.L., se encuentran facultada a presentar nuevamente la solicitud de Permiso de Exportación CITES, dando cumplimiento todas las condiciones previstas en las normas nacionales e internacionales vigentes.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x v="0"/>
    <m/>
    <m/>
    <m/>
    <s v="PERMISOS CITES"/>
    <s v="EXPORTACIÓN"/>
    <m/>
    <s v="DECLARAR IMPROCEDENTE"/>
    <s v="00001266-2024-PRODUCE/DGPCHDI"/>
    <m/>
    <m/>
    <m/>
    <m/>
    <m/>
    <m/>
    <m/>
    <m/>
    <m/>
    <m/>
    <m/>
    <m/>
    <m/>
    <m/>
    <m/>
    <m/>
    <s v="00000119-2024-PRODUCE/DGPCHDI"/>
    <d v="2024-02-14T09:30:36"/>
  </r>
  <r>
    <n v="118"/>
    <s v="00118-2024-PRODUCE/DGPCHDI"/>
    <s v="00091032-2023"/>
    <m/>
    <x v="1"/>
    <d v="2024-02-14T00:00:00"/>
    <d v="2024-02-14T00:00:00"/>
    <s v="-"/>
    <s v="NO ES TUPA"/>
    <m/>
    <s v=""/>
    <s v=""/>
    <s v=""/>
    <s v="Artículo 1.- Declarar la conclusión del procedimiento de queja por defectos de tramitación, sin pronunciamiento sobre el fondo, formulada la empresa MEJIA C. EXPORT S.A.C., contra el Director de la Dirección de Extracción para Consumo Humano Directo e Indirecto mediante el escrito con registro N° 00006237-2024, al haberse producido la sustracción de la materia, por los fundamentos expuestos en la parte considerativa de la presente Resolución Directoral. _x000a_Artículo 2.- Disponer la publicación de la presente resolución en el Portal Institucional del Ministerio de la Producción (www.gob.pe/produce)."/>
    <x v="0"/>
    <m/>
    <m/>
    <m/>
    <s v="QUEJA ADMINISTRATIVA"/>
    <m/>
    <m/>
    <m/>
    <s v="NO SE NOTIFICA"/>
    <m/>
    <m/>
    <m/>
    <m/>
    <m/>
    <m/>
    <m/>
    <m/>
    <m/>
    <m/>
    <m/>
    <m/>
    <m/>
    <m/>
    <m/>
    <m/>
    <s v="00000120-2024-PRODUCE/DGPCHDI"/>
    <d v="2024-02-14T09:29:18"/>
  </r>
  <r>
    <n v="119"/>
    <s v="00119-2024-PRODUCE/DGPCHDI"/>
    <s v="00009895-2024"/>
    <m/>
    <x v="1"/>
    <d v="2024-02-15T00:00:00"/>
    <d v="2024-02-15T00:00:00"/>
    <m/>
    <s v="NO"/>
    <m/>
    <s v="MILENA A"/>
    <s v="INTERNAC (15535) (29947-04-H)"/>
    <s v="NEGOCIOS INDUSTRIALES REAL NIRSA S.A"/>
    <s v="Artículo 1.- DECLARAR que la solicitud de renovación del permiso de pesca otorgado mediante Resolución Directoral N° 00798-2023-PRODUCE/DGPCHDI, para operar la embarcación pesquera de bandera extranjera denominada MILENA A con matrícula INTERNAC (15535) (29947-04-H), presentada por la empresa NEGOCIOS INDUSTRIALES REAL NIRSA S.A., ha sido aprobada con su sola presentación, renovándose el citado permiso del 28 de febrero al 28 de marzo de 2024. 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MILENA A con matrícula INTERNAC (15535) (29947-04-H), conforme a lo establecido en el numeral 6.5.1 del artículo 6 del Reglamento de Ordenamiento Pesquero del Atún, en coordinación con la Dirección General de Supervisión, Fiscalización y Sanción. 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RENOVACION DE PERMISO DE PESCA DE BANDERA EXTRANJERA"/>
    <m/>
    <m/>
    <m/>
    <s v="00001297-2024-PRODUCE/DGPCHDI"/>
    <m/>
    <s v="X"/>
    <s v="X"/>
    <m/>
    <m/>
    <m/>
    <m/>
    <m/>
    <m/>
    <m/>
    <m/>
    <m/>
    <m/>
    <m/>
    <m/>
    <m/>
    <s v="00000121-2024-PRODUCE/DGPCHDI"/>
    <d v="2024-02-16T19:02:03"/>
  </r>
  <r>
    <n v="120"/>
    <s v="00120-2024-PRODUCE/DGPCHDI"/>
    <s v="00001004-2023"/>
    <d v="2023-01-05T00:00:00"/>
    <x v="1"/>
    <d v="2024-02-15T00:00:00"/>
    <d v="2024-02-15T00:00:00"/>
    <d v="2023-01-26T00:00:00"/>
    <s v="NO"/>
    <n v="2122"/>
    <s v="RICHARD ALEXANDER"/>
    <s v="PL-2122-CM"/>
    <s v="BARRETO PAREDES FERNANDO RICHARD"/>
    <s v="Artículo 1.- Declarar improcedente la solicitud de cambio de titular del permiso de pesca para operar la embarcación pesquera RICHARD ALEXANDER con matrícula PL-2122-CM y 52.51 m³ de capacidad de bodega; presentada por la señora MABEL ZORAIDA ROSALES UGARTE mediante escrito con registro N° 00001004-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IMPROCEDENTE"/>
    <s v="00000900-2024-PRODUCE/DGPCHDI"/>
    <m/>
    <s v="X"/>
    <m/>
    <m/>
    <m/>
    <m/>
    <m/>
    <m/>
    <m/>
    <m/>
    <m/>
    <m/>
    <m/>
    <m/>
    <m/>
    <m/>
    <s v="00000122-2024-PRODUCE/DGPCHDI"/>
    <d v="2024-02-16T09:31:44"/>
  </r>
  <r>
    <n v="121"/>
    <s v="00121-2024-PRODUCE/DGPCHDI"/>
    <s v="00091014-2023"/>
    <d v="2023-12-11T00:00:00"/>
    <x v="1"/>
    <d v="2024-02-15T00:00:00"/>
    <d v="2024-02-15T00:00:00"/>
    <d v="2024-01-05T00:00:00"/>
    <s v="NO"/>
    <n v="1766"/>
    <s v="BELISSA"/>
    <s v="HO-1766-CM"/>
    <s v="PESQUERA KEOPS S.A.C."/>
    <s v="Artículo 1.- Suspender temporalmente y por única vez, el procedimiento de cambio de titular del permiso de pesca para operar la embarcación pesquera BELISSA con matrícula HO-01766-CM y 31.77 m3 de capacidad de bodega, para la extracción del recurso Anchoveta y otros recursos hidrobiológicos con destino al consumo humano directo, solicitado por la empresa LA CALADA S.A.C., iniciado mediante el escrito con registros N° 00091014-2023. _x000a_Artículo 2.- La suspensión dispuesta en el artículo 1 de la presente resolución directoral tendrá vigencia por el plazo de treinta (30) días hábiles, periodo durante el cual, la empresa LA CALADA S.A.C., podrá solicitar el levantamiento de la suspensión mediante documento escrito, acreditando la subsanación de las observaciones comunicadas, según lo expuesto en la parte considerativa de la presente resolución directoral, caso contrario se procederá conforme a ley. 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s v="CHD"/>
    <s v="ANCHOVETA Y OTROS"/>
    <m/>
    <s v="CAMBIO DE TITULAR DEL PERMISO DE PESCA"/>
    <s v="SUSPENDER TEMPORALMENTE EL PROCEDIMIENTO"/>
    <m/>
    <m/>
    <s v="00001299-2024-PRODUCE/DGPCHDI"/>
    <m/>
    <s v="X"/>
    <m/>
    <m/>
    <m/>
    <m/>
    <m/>
    <m/>
    <m/>
    <m/>
    <m/>
    <m/>
    <m/>
    <m/>
    <m/>
    <m/>
    <s v="00000123-2024-PRODUCE/DGPCHDI"/>
    <d v="2024-02-16T09:30:59"/>
  </r>
  <r>
    <n v="122"/>
    <s v="00122-2024-PRODUCE/DGPCHDI"/>
    <s v="00077853-2023"/>
    <d v="2023-10-24T00:00:00"/>
    <x v="1"/>
    <d v="2024-02-16T00:00:00"/>
    <d v="2024-02-16T00:00:00"/>
    <d v="2023-11-15T00:00:00"/>
    <s v="NO"/>
    <n v="5297"/>
    <s v="ROSA AMELIA 1"/>
    <s v="PL-5297-CM"/>
    <s v="LLENQUE JACINTO JOSE MARIANO"/>
    <s v="Artículo 1.- Declarar como no presentada la solicitud de aprobación del cambio de titular del permiso de pesca para operar la embarcación pesquera ROSA AMELIA 1 con matrícula PL-5297-CM y 34.99 m3 de capacidad de bodega, presentada por el señor JOSÉ RUBÉN LLENQUE FIESTAS, mediante escrito con registro N° 00077853-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A"/>
    <s v="00001322-2024-PRODUCE/DGPCHDI"/>
    <m/>
    <s v="X"/>
    <m/>
    <m/>
    <m/>
    <m/>
    <m/>
    <m/>
    <m/>
    <m/>
    <m/>
    <m/>
    <m/>
    <m/>
    <m/>
    <m/>
    <s v="00000124-2024-PRODUCE/DGPCHDI"/>
    <d v="2024-02-16T09:30:15"/>
  </r>
  <r>
    <n v="123"/>
    <s v="00123-2024-PRODUCE/DGPCHDI"/>
    <s v="00089571-2023"/>
    <m/>
    <x v="1"/>
    <d v="2024-02-19T00:00:00"/>
    <d v="2024-02-19T00:00:00"/>
    <m/>
    <s v="NO"/>
    <m/>
    <s v=""/>
    <s v=""/>
    <s v=""/>
    <s v="Artículo 1.- Declarar improcedente la solicitud de Permiso de Exportación CITES presentada por la empresa LAMARQOCHA INVERSIONES S.A.C. mediante escrito con registro N° 00089571-2024, por los considerandos expuestos en la presente resolución. _x000a_Artículo 2.-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x v="0"/>
    <m/>
    <m/>
    <m/>
    <s v="PERMISOS CITES"/>
    <s v="EXPORTACIÓN"/>
    <m/>
    <s v="DECLARAR IMPROCEDENTE"/>
    <s v="00001342-2024-PRODUCE/DGPCHDI"/>
    <m/>
    <m/>
    <m/>
    <m/>
    <m/>
    <m/>
    <m/>
    <m/>
    <m/>
    <m/>
    <m/>
    <m/>
    <m/>
    <m/>
    <m/>
    <m/>
    <s v="00000125-2024-PRODUCE/DGPCHDI"/>
    <d v="2024-02-19T19:23:44"/>
  </r>
  <r>
    <n v="124"/>
    <s v="00124-2024-PRODUCE/DGPCHDI"/>
    <s v="00009276-2024"/>
    <m/>
    <x v="1"/>
    <d v="2024-02-19T00:00:00"/>
    <d v="2024-02-19T00:00:00"/>
    <m/>
    <s v="NO"/>
    <m/>
    <s v="UGAVI"/>
    <s v="P-04-00700"/>
    <s v="PESQUERA UGAVI S.A"/>
    <s v="Artículo 1.- Otorgar a la empresa PESQUERA UGAVI S.A., representado en el país por el señor Omar Diego Carcovich Jibaja, permiso de pesca para operar la embarcación pesquera de cerco de bandera ecuatoriana denominada UGAVI con matrícula P-04-00700, en la extracción del recurso Atún con destino al consumo humano directo, conforme al siguiente detalle:_x000a_Artículo 2.- La Carta Fianza N° 1095653 [D000-04039493] emitida por el Banco de Crédito, presentada por la empresa PESQUERA UGAV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363-2024-PRODUCE/DGPCHDI"/>
    <m/>
    <s v="X"/>
    <s v="X"/>
    <m/>
    <m/>
    <m/>
    <m/>
    <m/>
    <m/>
    <m/>
    <m/>
    <m/>
    <m/>
    <m/>
    <m/>
    <m/>
    <s v="00000126-2024-PRODUCE/DGPCHDI"/>
    <d v="2024-02-19T19:22:55"/>
  </r>
  <r>
    <n v="125"/>
    <s v="00125-2024-PRODUCE/DGPCHDI"/>
    <s v="00084327-2023"/>
    <m/>
    <x v="1"/>
    <d v="2024-02-19T00:00:00"/>
    <d v="2024-02-19T00:00:00"/>
    <m/>
    <s v="NO"/>
    <n v="3043"/>
    <s v="SAN ANTONIO 2"/>
    <s v="CE-3043-PM"/>
    <s v="INVERSIONES ECCOLA S.A.C."/>
    <s v="Artículo 1.- Otorgar a favor de la empresa INVERSIONES ECCOLA S.A.C. la autorización de incremento de flota para adquirir una embarcación y modificar su capacidad de bodega a 278 m³, vía sustitución de las capacidades de bodega de la embarcación pesquera no siniestrada SAN ANTONIO 2 con matrícula CE-03043-PM y 278 m3 de capacidad de bodega, para la extracción de los recursos Anchoveta y Sardina para el consumo humano indirecto. _x000a_Artículo 2.- Incluir la autorización de incremento de flota a que se refiere el artículo 1 de la presente Resolución Directoral, en el Anexo VI de la Resolución Ministerial Nº 347-2011-PRODUCE. _x000a_Artículo 3.- La embarcación pesquera no siniestrada SAN ANTONIO 2 con matrícula CE-03043-PM, podrán seguir operando hasta que se ejecute el incremento de flota y se solicite la obtención del permiso de pesca. _x000a_Artículo 4.- La vigencia de la autorización de incremento de flota a que se refiere el artículo 1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a empresa INVERSIONES ECCOLA S.A.C, no acredita la ejecución total dentro del plazo otorgado, o de su ampliatoria, o esta ejecución es distinta a los términos aprobados, incurre en causal de caducidad de la autorización de incremento de flota, de conformidad con lo dispuesto en el subnumeral 37.1.6 del numeral 37.1 del referido artículo. _x000a_Artículo 5.- La empresa INVERSIONES ECCOLA S.A.C. podrá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_x000a_Artículo 6.- El permiso de pesca para operar la embarcación que será adquirida, deberá solicitarse dentro del plazo de un (1) año contado a partir de la acreditación de dicha adquisición, de conformidad con lo dispuesto en el numeral 28-A.3 del artículo 28-A del Reglamento de la Ley General de Pesca, incorporado por el artículo 3 del Decreto Supremo N° 004-2020-PRODUCE. _x000a_Artículo 7.- En mérito a la autorización de incremento de flota a que se refiere el artículo 1 de la presente resolución, la empresa INVERSIONES ECCOLA S.A.C., deberá tener en consideración lo dispuesto en la Resolución Ministerial Nº 781-97-PE y el Decreto Supremo Nº 001-2002-PRODUCE, respecto al extremo de los permisos de pesca para operar las embarcaciones pesqueras no siniestrada SAN ANTONIO 2 con matrícula CE- 03043-PM objeto de sustitución, que autorizan el acceso al recurso Sardina con destino al consumo humano indirecto. _x000a_Artículo 8.-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AUTORIZACION DE INCREMENTO DE FLOTA"/>
    <m/>
    <m/>
    <m/>
    <s v="00001364-2024-PRODUCE/DGPCHDI"/>
    <m/>
    <s v="X"/>
    <m/>
    <m/>
    <m/>
    <m/>
    <m/>
    <m/>
    <m/>
    <m/>
    <m/>
    <m/>
    <m/>
    <m/>
    <m/>
    <m/>
    <s v="00000127-2024-PRODUCE/DGPCHDI"/>
    <d v="2024-02-19T19:22:08"/>
  </r>
  <r>
    <n v="126"/>
    <s v="00126-2024-PRODUCE/DGPCHDI"/>
    <s v="00005055-2024"/>
    <m/>
    <x v="1"/>
    <d v="2024-02-19T00:00:00"/>
    <d v="2024-02-19T00:00:00"/>
    <m/>
    <s v="NO"/>
    <m/>
    <s v=""/>
    <s v=""/>
    <s v=""/>
    <s v="Artículo 1.- Declarar Improcedente el recurso de reconsideración formulado por el señor JULIO GASTÓN ZEVALLOS VALLADOLID, mediante escrito con registro Nº 0005055-2024, contra la Resolución Directoral N° 00843- 2023-PRODUCE/DGPCHDI, de acuerdo a los fundamentos expuestos en la parte considerativa de la presente resolución. _x000a_Artículo 2.- Notificar el señor JULIO GASTÓN ZEVALLOS VALLADOLID, para los fines pertinentes. Artículo 3.- Disponer la publicación de la presente resolución en el Portal Institucional del Ministerio de la Producción (www.gob.pe/produce)."/>
    <x v="0"/>
    <m/>
    <m/>
    <m/>
    <s v="COLECTA"/>
    <s v="RECURSO DE RECONSIDERANCION"/>
    <m/>
    <s v="DECLARAR IMPROCEDENTE"/>
    <s v="NO SE NOTIFICA"/>
    <s v="SOLO SE PUBLICA"/>
    <m/>
    <m/>
    <m/>
    <m/>
    <m/>
    <m/>
    <m/>
    <m/>
    <m/>
    <m/>
    <m/>
    <m/>
    <m/>
    <m/>
    <m/>
    <s v="00000128-2024-PRODUCE/DGPCHDI"/>
    <d v="2024-02-19T19:21:23"/>
  </r>
  <r>
    <n v="127"/>
    <s v="00127-2024-PRODUCE/DGPCHDI"/>
    <s v="00076484-2023"/>
    <m/>
    <x v="1"/>
    <d v="2024-02-19T00:00:00"/>
    <d v="2024-02-19T00:00:00"/>
    <m/>
    <s v="NO"/>
    <m/>
    <s v=""/>
    <s v=""/>
    <s v=""/>
    <s v="Artículo 1.- Aceptar el desistimiento presentado por la empresa PUERTO MALDONADO TRANSMISORA DE ENERGÍA S.A.C. a través del escrito con registro N° 00006911-2024, al procedimiento de autorización de actividades de colecta de recursos hidrobiológicos para el levantamiento de línea de base de estudios ambientales e instrumentos de gestión ambiental complementarios; iniciado con escrito de registro N° 00076484-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
    <x v="0"/>
    <m/>
    <m/>
    <m/>
    <s v="COLECTA"/>
    <m/>
    <m/>
    <s v="ACEPTAR DESISTIMIENTO"/>
    <s v="00001365-2024-PRODUCE/DGPCHDI"/>
    <m/>
    <m/>
    <s v="X"/>
    <m/>
    <m/>
    <m/>
    <m/>
    <m/>
    <m/>
    <m/>
    <m/>
    <m/>
    <m/>
    <m/>
    <m/>
    <m/>
    <s v="00000129-2024-PRODUCE/DGPCHDI"/>
    <d v="2024-02-19T19:20:32"/>
  </r>
  <r>
    <n v="128"/>
    <s v="00128-2024-PRODUCE/DGPCHDI"/>
    <s v="00076335-2023"/>
    <m/>
    <x v="1"/>
    <d v="2024-02-19T00:00:00"/>
    <d v="2024-02-19T00:00:00"/>
    <m/>
    <s v="NO"/>
    <m/>
    <s v=""/>
    <s v=""/>
    <s v=""/>
    <s v="Artículo 1.- Aceptar el desistimiento presentado por la empresa CATALINA HUANCA SOCIEDAD MINERA S.A.C. a través del escrito con registro N° 00006711-2024, al procedimiento de autorización de actividades de colecta de recursos hidrobiológicos para el levantamiento de línea de base de estudios ambientales e instrumentos de gestión ambiental complementarios; iniciado con escrito de registro N° 00076335-2023, dando por concluido el mencionado procedimiento administrativo.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s v="ACEPTAR DESISTIMIENTO"/>
    <s v="00001366-2024-PRODUCE/DGPCHDI"/>
    <m/>
    <m/>
    <s v="X"/>
    <m/>
    <m/>
    <m/>
    <m/>
    <m/>
    <m/>
    <m/>
    <m/>
    <m/>
    <m/>
    <m/>
    <m/>
    <m/>
    <s v="00000130-2024-PRODUCE/DGPCHDI"/>
    <d v="2024-02-19T19:19:39"/>
  </r>
  <r>
    <n v="129"/>
    <s v="00129-2024-PRODUCE/DGPCHDI"/>
    <s v="00003823-2024"/>
    <m/>
    <x v="1"/>
    <d v="2024-02-20T00:00:00"/>
    <d v="2024-02-20T00:00:00"/>
    <s v="-"/>
    <s v="NO ES TUPA"/>
    <m/>
    <s v=""/>
    <s v=""/>
    <s v=""/>
    <s v="Artículo 1.- Declarar la conclusión del procedimiento de queja por defectos de tramitación, sin pronunciamiento sobre el fondo, respecto a la queja formulada por la empresa PESQUERA MI GABRIELA S.A.C. contra la Dirección de Extracción para Consumo Humano Directo e Indirecto, mediante el escrito con registro N° 00003823-2024, por sustracción de la materia, por los fundamentos expuestos en la parte considerativa de la presente Resolución Directoral. _x000a_Artículo 2.- Disponer la publicación de la presente resolución en el Portal Institucional del Ministerio de la Producción (www.gob.pe/produce)."/>
    <x v="0"/>
    <m/>
    <m/>
    <m/>
    <s v="QUEJA ADMINISTRATIVA"/>
    <m/>
    <m/>
    <m/>
    <s v="NO SE NOTIFICA"/>
    <s v="SOLO SE PUBLICA"/>
    <m/>
    <m/>
    <m/>
    <m/>
    <m/>
    <m/>
    <m/>
    <m/>
    <m/>
    <m/>
    <m/>
    <m/>
    <m/>
    <m/>
    <m/>
    <s v="00000131-2024-PRODUCE/DGPCHDI"/>
    <d v="2024-02-20T19:29:12"/>
  </r>
  <r>
    <n v="130"/>
    <s v="00130-2024-PRODUCE/DGPCHDI"/>
    <s v="00009978-2024"/>
    <m/>
    <x v="1"/>
    <d v="2024-02-20T00:00:00"/>
    <d v="2024-02-20T00:00:00"/>
    <m/>
    <s v="NO"/>
    <m/>
    <s v=""/>
    <s v=""/>
    <s v=""/>
    <s v="Artículo 1.- LEVANTAR la suspensión temporal dispuesta en la Resolución Directoral N° 00804-2023-PRODUCE/DGPCHDI, a solicitud de la empresa PESQUERA PELAYO S.A.C., de la licencia de operación otorgada mediante Resolución Directoral N° 384-2018-PRODUCE/DGPCHDI, de fecha 11 de abril de 2018, para que desarrolle la actividad de procesamiento pesquero a través de su planta de harina de pescado de alto contenido proteínico, con capacidad instalada de 92 t/h de procesamiento de materia prima, ubicada en n la Av. La Marina Cuadra Uno, distrito de Supe Puerto, provincia de Barranca, departamento de Lima. _x000a_Artículo 2.- DEJAR SIN EFECTO la Resolución Directoral N° 00804-2023- PRODUCE/DGPCHDI, que dispuso la suspensión temporal de la planta de procesamiento, a solicitud de la empresa PESQUERA PELAYO S.A.C. _x000a_Artículo 3.- En mérito de lo dispuesto en el artículo 1 de la presente resolución, el titular de la planta puede desarrollar las actividades de procesamiento conforme a la licencia de operación, cumpliendo con las disposiciones normativas vigentes. _x000a_Artículo 4.- Remitir copia de la presente Resolución Directoral a la Dirección General de Asuntos Ambientales Pesqueros y Acuícolas, Dirección General de Supervisión, Fiscalización Sanción, al Organismo Nacional de Sanidad Pesquera-SANIPES del Ministerio de la Producción y al Organismo de Evaluación y Fiscalización Ambiental - OEFA y disponer su publicación en el Portal Institucional del Ministerio de la Producción: www.produce.gob.pe."/>
    <x v="1"/>
    <m/>
    <m/>
    <m/>
    <s v="LEVANTAMIENTO DE SUSPENSION DE LICENCIA DE OPERACIONES"/>
    <s v="LEVANTAMIENTO DE SUSPENSIÓN"/>
    <m/>
    <m/>
    <s v="00001367-2024-PRODUCE/DGPCHDI"/>
    <m/>
    <m/>
    <m/>
    <s v="X"/>
    <m/>
    <s v="X"/>
    <m/>
    <m/>
    <m/>
    <m/>
    <m/>
    <m/>
    <m/>
    <m/>
    <m/>
    <m/>
    <s v="00000132-2024-PRODUCE/DGPCHDI"/>
    <d v="2024-02-20T19:28:35"/>
  </r>
  <r>
    <n v="131"/>
    <s v="00131-2024-PRODUCE/DGPCHDI"/>
    <s v="00084253-2023"/>
    <m/>
    <x v="1"/>
    <d v="2024-02-20T00:00:00"/>
    <d v="2024-02-20T00:00:00"/>
    <m/>
    <s v="NO"/>
    <n v="22834"/>
    <s v="MARU"/>
    <s v="CO-22834-CM"/>
    <s v="QUEZADA QUEZADA AUGUSTO CESAR"/>
    <s v="Artículo 1.- Declarar como NO PRESENTADA la solicitud de autorización de incremento de flota para la construcción de una nueva embarcación pesquera de 29.95 m3 de capacidad de bodega, vía sustitución de la embarcación pesquera de menor escala no siniestrada MARU con matrícula CO-22834- CM y 29.95 m3 de capacidad de bodega, presentada por señor el AUGUSTO CESAR QUEZADA QUEZADA, mediante escrito con registro N° 00084253-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s v="Menor Escala"/>
    <s v="AUTORIZACION DE INCREMENTO DE FLOTA"/>
    <m/>
    <m/>
    <s v="DECLARAR COMO NO PRESENTADA"/>
    <s v="00001368-2024-PRODUCE/DGPCHDI"/>
    <m/>
    <s v="X"/>
    <m/>
    <m/>
    <m/>
    <m/>
    <m/>
    <m/>
    <m/>
    <m/>
    <m/>
    <m/>
    <m/>
    <m/>
    <m/>
    <m/>
    <s v="00000133-2024-PRODUCE/DGPCHDI"/>
    <d v="2024-02-20T19:16:28"/>
  </r>
  <r>
    <n v="132"/>
    <s v="00132-2024-PRODUCE/DGPCHDI"/>
    <s v="00088368-2023"/>
    <m/>
    <x v="1"/>
    <d v="2024-02-20T00:00:00"/>
    <d v="2024-02-20T00:00:00"/>
    <m/>
    <s v="NO"/>
    <n v="2256"/>
    <s v="NI? DEL MILAGRO"/>
    <s v="PL-2256-CM"/>
    <s v="FIESTAS FIESTAS JOSE SANTOS"/>
    <s v="Artículo 1.- Declarar como NO PRESENTADA la solicitud autorización de incremento de flota para la construcción de una nueva embarcación pesquera de 35.23 m3 de capacidad de bodega, vía sustitución de la embarcación pesquera no siniestrada NIÑO DEL MILAGRO con matrícula PL-2256-CM y 35.23 m3 de capacidad de bodega, presentada por señor el JOSÉ SANTOS FIESTAS FIESTAS, mediante escrito con registro N° 00088368-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AUTORIZACION DE INCREMENTO DE FLOTA"/>
    <m/>
    <m/>
    <s v="DECLARAR COMO NO PRESENTADA"/>
    <s v="00001369-2024-PRODUCE/DGPCHDI"/>
    <m/>
    <s v="X"/>
    <m/>
    <m/>
    <m/>
    <m/>
    <m/>
    <m/>
    <m/>
    <m/>
    <m/>
    <m/>
    <m/>
    <m/>
    <m/>
    <m/>
    <s v="00000134-2024-PRODUCE/DGPCHDI"/>
    <d v="2024-02-20T19:15:51"/>
  </r>
  <r>
    <n v="133"/>
    <s v="00133-2024-PRODUCE/DGPCHDI"/>
    <s v="00009274-2024"/>
    <m/>
    <x v="1"/>
    <d v="2024-02-21T00:00:00"/>
    <d v="2024-02-21T00:00:00"/>
    <m/>
    <s v="NO"/>
    <m/>
    <s v="VICTORIA DEL MAR"/>
    <s v="P-04-00867"/>
    <s v=" BRISATUN S.A"/>
    <s v="Artículo 1.- Otorgar a la empresa BRISATUN S.A., representado en el país por el señor Omar Diego Carcovich Jibaja, permiso de pesca para operar la embarcación pesquera de cerco de bandera ecuatoriana denominada VICTORIA DEL MAR con matrícula P-04-00867, en la extracción del recurso Atún con destino al consumo humano directo, conforme al siguiente detalle:_x000a_Artículo 2.- La Carta Fianza N° 1004851 [D000-04047173] emitida por el Banco de Crédito del Perú - BCP, presentada por la empresa BRISATUN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401-2024-PRODUCE/DGPCHDI"/>
    <m/>
    <s v="X"/>
    <s v="X"/>
    <m/>
    <m/>
    <m/>
    <m/>
    <m/>
    <m/>
    <m/>
    <m/>
    <m/>
    <m/>
    <m/>
    <m/>
    <m/>
    <s v="00000135-2024-PRODUCE/DGPCHDI"/>
    <d v="2024-02-21T18:50:05"/>
  </r>
  <r>
    <n v="134"/>
    <s v="00134-2024-PRODUCE/DGPCHDI"/>
    <s v="00067354-2023"/>
    <m/>
    <x v="1"/>
    <d v="2024-02-21T00:00:00"/>
    <d v="2024-02-21T00:00:00"/>
    <m/>
    <s v="NO"/>
    <m/>
    <s v=""/>
    <s v=""/>
    <s v=""/>
    <s v="Artículo 1.- Declarar improcedente la solicitud de Certificado de Origen CITES para la exportación de 8 ejemplares de la especie Potamotrygon motoro (Raya motoro) hacia el país de Estados Unidos, presentada por la empresa YACURUNA´S INTERNATIONAL ENTERPRISE E.I.R.L. mediante escrito con registro N° 00067354-2023, por los considerandos expuestos en la presente resolución. _x000a_Artículo 2.- La empresa YACURUNA´S INTERNATIONAL ENTERPRISE E.I.R.L., se encuentra facultada a presentar nuevamente la solicitud de Certificado de Origen CITES, dando cumplimiento a todas las condiciones previstas en las normas nacionales e internacionales vigentes.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x v="0"/>
    <m/>
    <m/>
    <m/>
    <s v="PERMISOS CITES"/>
    <s v="CERTIFICADO DE ORIGEN"/>
    <m/>
    <s v="DECLARAR IMPROCEDENTE"/>
    <s v="00001400-2024-PRODUCE/DGPCHDI"/>
    <m/>
    <m/>
    <m/>
    <m/>
    <m/>
    <m/>
    <m/>
    <m/>
    <m/>
    <m/>
    <m/>
    <m/>
    <m/>
    <m/>
    <m/>
    <m/>
    <s v="00000136-2024-PRODUCE/DGPCHDI"/>
    <d v="2024-02-21T18:49:14"/>
  </r>
  <r>
    <n v="135"/>
    <s v="00135-2024-PRODUCE/DGPCHDI"/>
    <s v="00002723-2024"/>
    <d v="2024-01-12T00:00:00"/>
    <x v="1"/>
    <d v="2024-02-21T00:00:00"/>
    <d v="2024-02-21T00:00:00"/>
    <d v="2024-02-09T00:00:00"/>
    <s v="NO"/>
    <n v="22595"/>
    <s v="ROSA MARIA"/>
    <s v="PL-22595-PM"/>
    <s v="GRUPO EMPRESARIAL PESQUERO SANTISTEBAN S.A.C."/>
    <s v="Artículo 1.- Declarar como NO PRESENTADA la solicitud de aprobación del cambio de titular del permiso de pesca para operar la embarcación pesquera ROSA MARIA con matrícula PL-22595- PM y 99.08 m3 de capacidad de bodega, presentada por la empresa PESQUERA AUGUSTO Y MARIA S.A.C., mediante escrito con registro N° 00002723-2024;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A"/>
    <s v="00001399-2024-PRODUCE/DGPCHDI"/>
    <m/>
    <s v="X"/>
    <m/>
    <m/>
    <m/>
    <m/>
    <m/>
    <m/>
    <m/>
    <m/>
    <m/>
    <m/>
    <m/>
    <m/>
    <m/>
    <m/>
    <s v="00000137-2024-PRODUCE/DGPCHDI"/>
    <d v="2024-02-21T18:47:57"/>
  </r>
  <r>
    <n v="136"/>
    <s v="00136-2024-PRODUCE/DGPCHDI"/>
    <s v="00087739-2023"/>
    <m/>
    <x v="1"/>
    <s v="22/02/2024"/>
    <s v="22/02/2024"/>
    <m/>
    <s v="NO"/>
    <m/>
    <s v=""/>
    <s v=""/>
    <s v=""/>
    <s v="Artículo 1.- Otorgar a la empresa KDN PERÚ S.A.C. el Certificado pre convención CITES Nº 2363, que en calidad de anexo forma parte de la presente resolución, correspondiente a 72.10 kilogramos de “aletas en estado seco” de la especie Prionace glauca (Tiburón azul), incluida en el Anexo II de la de la Convención CITES, para su exportación con destino al país de Japón, con una vigencia por seis (6) meses. _x000a_Artículo 2.- La empresa KDN PERÚ S.A.C., debe solicitar oportunamente a la Dirección General de Supervisión, Fiscalización y Sanción (DGSFS – PA), la inspección de verificación de los productos autorizados para su exportación, para lo cual deberán de alcanzar la presente resolución directoral y el certificado pre convención CITES en original con la firma correspondiente en el ítem Nº 4. _x000a_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x v="0"/>
    <m/>
    <m/>
    <m/>
    <s v="PERMISOS CITES"/>
    <s v="CERTIFICADO PRE CONVENSION CITES"/>
    <m/>
    <m/>
    <s v="00001422-2024-PRODUCE/DGPCHDI"/>
    <m/>
    <m/>
    <m/>
    <m/>
    <m/>
    <m/>
    <m/>
    <m/>
    <m/>
    <m/>
    <m/>
    <m/>
    <m/>
    <m/>
    <m/>
    <m/>
    <s v="00000138-2024-PRODUCE/DGPCHDI"/>
    <d v="2024-02-22T20:12:57"/>
  </r>
  <r>
    <n v="137"/>
    <s v="00137-2024-PRODUCE/DGPCHDI"/>
    <s v="00011999-2024"/>
    <m/>
    <x v="1"/>
    <s v="23/02/2024"/>
    <s v="23/02/2024"/>
    <m/>
    <s v="NO"/>
    <m/>
    <s v="NATALY"/>
    <s v="P-00-00759"/>
    <s v="SENZER S.A"/>
    <s v="Artículo 1.- DECLARAR que la solicitud de renovación del permiso de pesca otorgado mediante Resolución Directoral N° 00809-2023-PRODUCE/DGPCHDI, para operar la embarcación pesquera de bandera extranjera denominada NATALY con Registro N° P-00-00759, ha sido aprobada con su sola presentación, renovándose el citado permiso del 5 de marzo al 5 de junio de 2024.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NATALY con Registro N° P-00-00759, conforme a lo establecido en el numeral 6.5.1 del artículo 6 del Reglamento de Ordenamiento Pesquero del Atún, en coordinación con la Dirección General de Supervisión, Fiscalización y Sanción.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RENOVACION DE PERMISO DE PESCA DE BANDERA EXTRANJERA"/>
    <m/>
    <m/>
    <m/>
    <s v="00001490-2024-PRODUCE/DGPCHDI"/>
    <m/>
    <s v="X"/>
    <s v="X"/>
    <m/>
    <m/>
    <m/>
    <m/>
    <m/>
    <m/>
    <m/>
    <m/>
    <m/>
    <m/>
    <m/>
    <m/>
    <m/>
    <s v="00000139-2024-PRODUCE/DGPCHDI"/>
    <d v="2024-02-23T20:59:24"/>
  </r>
  <r>
    <n v="138"/>
    <s v="00138-2024-PRODUCE/DGPCHDI"/>
    <s v="00065518-2023"/>
    <m/>
    <x v="1"/>
    <s v="23/02/2024"/>
    <s v="23/02/2024"/>
    <m/>
    <s v="NO"/>
    <m/>
    <s v=""/>
    <s v=""/>
    <s v=""/>
    <s v="Artículo 1.- Otorgar a la empresa INVERSIONES LA MADDALENA S.A.C, autorización para realizar las actividades de colecta de recursos hidrobiológicos conforme al plan de trabajo denominado: “Evaluación Ambiental Preliminar (EVAP) del Proyecto: &quot;Marina y Muelle Náutico, Turístico y Recreativo, Bahía de Miraflores”, en atención a la solicitud presentada con escrito de registro N° 00065518-2023, reformulado a través del escrito adjunto de registro N° 00065518-2023-1, por el periodo de doce (12) meses contados a partir de la notificación de la presente Resolución Directoral. El referido plan comprende las siguientes circunscripciones territoriales: El referido plan comprende las circunscripciones territoriales detalladas en anexo que forma parte integrante de la presente Resolución Directoral._x000a_Artículo 2.- La empresa INVERSIONES LA MADDALENA S.A.C es responsable de aplicar las medidas de seguridad y eliminación de impactos que se puedan producir por las actividades propias del plan de trabajo. _x000a_Artículo 3.- En la ejecución del plan de trabajo, la empresa INVERSIONES LA MADDALENA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s v="00001491-2024-PRODUCE/DGPCHDI"/>
    <m/>
    <m/>
    <s v="X"/>
    <m/>
    <m/>
    <m/>
    <m/>
    <m/>
    <m/>
    <m/>
    <m/>
    <m/>
    <m/>
    <m/>
    <m/>
    <m/>
    <s v="00000140-2024-PRODUCE/DGPCHDI"/>
    <d v="2024-02-23T20:52:40"/>
  </r>
  <r>
    <n v="139"/>
    <s v="00139-2024-PRODUCE/DGPCHDI"/>
    <s v="00065209-2023"/>
    <m/>
    <x v="1"/>
    <s v="23/02/2024"/>
    <s v="23/02/2024"/>
    <m/>
    <s v="NO"/>
    <m/>
    <s v=""/>
    <s v=""/>
    <s v=""/>
    <s v="Artículo 1.- Declarar como NO PRESENTADA la solicitud de autorización para realizar las actividades de colecta de recursos hidrobiológicos conforme al plan de trabajo denominado: “Monitoreo hidrobiológico del Informe Técnico Sustentatorio (ITS) Nº 5 del Proyecto Central Hidroeléctrica San Gabán III”, presentada por la empresa HYDRO GLOBAL PERÚ S.A.C. a través del escrito con registro N° 00065209-2023 reformulado mediante escrito adjunto con registro N° 00065209-2023-2,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x v="0"/>
    <m/>
    <m/>
    <m/>
    <s v="COLECTA"/>
    <m/>
    <m/>
    <s v="DECLARAR COMO NO PRESENTADA"/>
    <s v="00001492-2024-PRODUCE/DGPCHDI"/>
    <m/>
    <m/>
    <s v="X"/>
    <m/>
    <m/>
    <m/>
    <m/>
    <m/>
    <m/>
    <m/>
    <m/>
    <m/>
    <m/>
    <m/>
    <m/>
    <m/>
    <s v="00000141-2024-PRODUCE/DGPCHDI"/>
    <d v="2024-02-23T20:52:02"/>
  </r>
  <r>
    <n v="140"/>
    <s v="00140-2024-PRODUCE/DGPCHDI"/>
    <s v="00088528-2023"/>
    <m/>
    <x v="1"/>
    <s v="23/02/2024"/>
    <s v="23/02/2024"/>
    <m/>
    <s v="NO"/>
    <m/>
    <s v=""/>
    <s v=""/>
    <s v=""/>
    <s v="Artículo 1.- Aceptar el desistimiento presentado por la EMPRESA DE GENERACIÓN ELÉCTRICA SANTA LORENZA S.A.C.a través del escrito con registro N° 00001411-2024, al procedimiento de autorización de actividades de colecta de recursos hidrobiológicos para el levantamiento de línea de base de estudios ambientales e instrumentos de gestión ambiental complementarios; iniciado con escrito de registro N° 00088528-2023, dando por concluido el mencionado procedimiento administrativo. 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s v="ACEPTAR DESISTIMIENTO"/>
    <s v="00001493-2024-PRODUCE/DGPCHDI"/>
    <m/>
    <m/>
    <s v="X"/>
    <m/>
    <m/>
    <m/>
    <m/>
    <m/>
    <m/>
    <m/>
    <m/>
    <m/>
    <m/>
    <m/>
    <m/>
    <m/>
    <s v="00000142-2024-PRODUCE/DGPCHDI"/>
    <d v="2024-02-23T20:50:34"/>
  </r>
  <r>
    <n v="141"/>
    <s v="00141-2024-PRODUCE/DGPCHDI"/>
    <s v="00082168-2023"/>
    <m/>
    <x v="1"/>
    <s v="23/02/2024"/>
    <s v="23/02/2024"/>
    <m/>
    <s v="NO"/>
    <n v="54871"/>
    <s v="SIEMPRE MI HERNANCITO II"/>
    <s v="PT-54871-PM"/>
    <s v="PANTA DE PERICHE JULIA ;PANTA PANTA JOSE ANDRES ;PANTA PERICHE MARIA CANDIDA ;PERICHE ECA PEDRO CELESTINO"/>
    <s v="Artículo 1.- Declarar improcedente el recurso de reconsideración formulado por la señora MARÍA CANDIDA PANTA PERICHE mediante escrito con registro N° 00082168-2023, contra las Cartas N° 00000718-2023-PRODUCE/DGPCHDI y N° 00000719-2023-PRODUCE/DGPCHDI, con las cuales se comunicó que la nominación de la embarcación pesquera SIEMPRE MI HERNANCITO II con matrícula PT-54871-PM, para realizar actividad extractiva de los recursos Anchoveta y Anchoveta Blanca, durante la Segunda Temporada de Pesca Zona Norte Centro del año 2023, fue aprobada a favor de los titulares del permiso de pesca para operar la citada embarcación; por los fundamentos expuestos en la parte considerativa de la presente resolución. _x000a_Artículo 2.-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NOMINACION DE EMBARCACIONES PESQUERAS"/>
    <m/>
    <m/>
    <s v="DECLARAR IMPROCEDENTE"/>
    <s v="00001494-2024-PRODUCE/DGPCHDI"/>
    <m/>
    <s v="X"/>
    <m/>
    <m/>
    <m/>
    <m/>
    <m/>
    <m/>
    <m/>
    <m/>
    <m/>
    <m/>
    <m/>
    <m/>
    <m/>
    <m/>
    <s v="00000143-2024-PRODUCE/DGPCHDI"/>
    <d v="2024-02-23T20:46:08"/>
  </r>
  <r>
    <n v="142"/>
    <s v="00142-2024-PRODUCE/DGPCHDI"/>
    <s v="00091160-2023"/>
    <m/>
    <x v="1"/>
    <s v="23/02/2024"/>
    <s v="23/02/2024"/>
    <s v="-"/>
    <s v="NO ES TUPA"/>
    <m/>
    <s v=""/>
    <s v=""/>
    <s v=""/>
    <s v="Artículo 1.- Modificar la autorización al plan de trabajo denominado: “Monitoreo Hidrobiológico de la Declaración de Impacto Ambiental (DIA) del proyecto de Exploración Minera “El Carmen”, otorgada mediante Resolución Directoral N° 00179-2023-PRODUCE/DGPCHDI de fecha 24 de Febrero de 2023, a favor de la empresa NEXA RESOURCES PERU S.A.A., únicamente en el extremo referido al plazo para su ejecución, por doce (12) meses adicionales contados desde el vencimiento de la vigencia de la autorización antes indicada; por lo que, el plazo de la autorización vencerá con fecha 28 de febrero de 2025. _x000a_Artículo 2.- En la ejecución del plan de trabajo, la empresa NEXA RESOURCES PERU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3.- Remitir copia de la presente resolución, a la Dirección General de Supervisión, Fiscalización y Sanción del Despacho Viceministerial de Pesca y Acuicultura del Ministerio de la Producción; y, al Instituto del Mar del Perú (IMARPE), así como disponer su publicación en el Portal Institucional del Ministerio de la Producción (www.gob.pe/produce)."/>
    <x v="0"/>
    <m/>
    <m/>
    <m/>
    <s v="OTROS"/>
    <s v="Modificar la autorización al plan de trabajo únicamente en el extremo referido al plazo para su ejecución"/>
    <m/>
    <m/>
    <s v="000014952024-PRODUCE/DGPCHDI"/>
    <m/>
    <m/>
    <s v="X"/>
    <m/>
    <m/>
    <m/>
    <m/>
    <m/>
    <m/>
    <m/>
    <m/>
    <m/>
    <m/>
    <m/>
    <m/>
    <m/>
    <s v="00000144-2024-PRODUCE/DGPCHDI"/>
    <d v="2024-02-23T19:14:30"/>
  </r>
  <r>
    <n v="143"/>
    <s v="00143-2024-PRODUCE/DGPCHDI"/>
    <s v="00000370-2024"/>
    <m/>
    <x v="1"/>
    <d v="2024-02-27T00:00:00"/>
    <d v="2024-02-28T00:00:00"/>
    <m/>
    <s v="NO"/>
    <m/>
    <s v="DON F"/>
    <s v=" P-04-01099"/>
    <s v="ELVAYKA KYOEI S.A"/>
    <s v="Artículo 1.- Otorgar a la empresa ELVAYKA KYOEI S.A., representado en el país por el señor Mario Alfonso Miranda Eyzaguirre, permiso de pesca para operar la embarcación pesquera de cerco de bandera ecuatoriana denominada DON F con matrícula P-04-01099, en la extracción del recurso Atún con destino al consumo humano directo, conforme al siguiente detalle:_x000a_Artículo 2.- La Carta Fianza N° 1090888 [D193-02512839] emitida por el Banco de Crédito del Perú,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 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484-2024-PRODUCE/DGPCHDI"/>
    <m/>
    <s v="X"/>
    <s v="X"/>
    <m/>
    <m/>
    <m/>
    <m/>
    <m/>
    <m/>
    <m/>
    <m/>
    <m/>
    <m/>
    <m/>
    <m/>
    <m/>
    <s v="00000145-2024-PRODUCE/DGPCHDI"/>
    <d v="2024-02-27T00:00:00"/>
  </r>
  <r>
    <n v="144"/>
    <s v="00144-2024-PRODUCE/DGPCHDI"/>
    <s v="00000357-2024"/>
    <m/>
    <x v="1"/>
    <d v="2024-02-28T00:00:00"/>
    <d v="2024-02-28T00:00:00"/>
    <m/>
    <s v="NO"/>
    <m/>
    <s v="ANDREA D"/>
    <s v="P-04-01100"/>
    <s v="ELVAYKA KYOEI S.A"/>
    <s v="Artículo 1.- Otorgar a la empresa ELVAYKA KYOEI S.A., representado en el país por el señor Mario Alfonso Miranda Eyzaguirre, permiso de pesca para operar la embarcación pesquera de cerco de bandera ecuatoriana denominada ANDREA D con matrícula P-04-01100, en la extracción del recurso Atún con destino al consumo humano directo, conforme al siguiente detalle:_x000a_Artículo 2.- La Carta Fianza N° 1090885 [D193-02512832] emitida por el Banco de Crédito, presentada por la empresa ELVAYKA KYOEI S.A., será ejecutada en caso de incumplimiento de la obligación de entrega del recurso Atún en concordancia con el numeral 6.5.2 del artículo 6 del Reglamento de Ordenamiento Pesquero del Atún aprobado por Decreto Supremo N° 032-2003-PRODUCE y modificatorias, correspondiéndole al órgano competente en materia de supervisión y fiscalización verificar el cumplimiento. _x000a_Artículo 3.- Las faenas de pesca que se efectúen en virtud del permiso de pesca referido en el artículo 1, se sujetan a los requisitos, condiciones, mecanismos de control, montos y formas de pago de derechos establecidos en la Ley General de Pesca, aprobada por Decreto Ley N° 68477, su Reglamento, aprobado por Decreto Supremo N° 012-2001-PE y en el Reglamento de Ordenamiento Pesquero del Recurso de Atún, aprobado por Decreto Supremo N° 032-2003-PRODUCE, así como aquellas establecidas en sus modificatorias y complementarias. Sin perjuicio de ello, se debe especificar las siguientes:_x000a_Artículo 4.- La actividad pesquera que se autoriza a través de la presente resolución, está sujeta a las disposiciones establecidas en los artículos anteriores, sin perjuicio del cumplimiento de las normas sobre sanidad, ambiente, navegación y demás que le sean aplicables. Esta Resolución Directoral no exonera al armador de los procedimientos administrativos cuya competencia corresponde al Ministerio de Defensa y demás dependencias de la Administración Pública. _x000a_Artículo 5.- En caso de incumplimiento de lo dispuesto en la presente resolución, se aplicará las sanciones que pudieran corresponder, según sea el caso, de conformidad con las disposiciones establecidas en la Ley General de Pesca, su Reglamento aprobado por Decreto Supremo N° 012-2001-PE, en el Reglamento de Ordenamiento Pesquero del Recurso de Atún, así como en el Reglamento de Fiscalización y Sanción de las Actividades Pesqueras y Acuícolas, aprobado con Decreto Supremo N° 017-2017-PRODUCE y modificatoria._x000a_Artículo 6.-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PERMISO DE PESCA DE BANDERA EXTRANJERA"/>
    <m/>
    <m/>
    <m/>
    <s v="00001485-2024-PRODUCE/DGPCHDI"/>
    <m/>
    <s v="X"/>
    <s v="X"/>
    <m/>
    <m/>
    <m/>
    <m/>
    <m/>
    <m/>
    <m/>
    <m/>
    <m/>
    <m/>
    <m/>
    <m/>
    <m/>
    <s v="00000146-2024-PRODUCE/DGPCHDI"/>
    <d v="2024-02-28T00:00:00"/>
  </r>
  <r>
    <n v="145"/>
    <s v="00145-2024-PRODUCE/DGPCHDI"/>
    <s v="00094599-2023"/>
    <m/>
    <x v="1"/>
    <d v="2024-02-28T00:00:00"/>
    <d v="2024-02-28T00:00:00"/>
    <m/>
    <s v="NO"/>
    <n v="19842"/>
    <s v="PALBER"/>
    <s v="CE-19842-PM"/>
    <s v="COPEMARY S.A.C."/>
    <s v="Artículo 1.- Declarar como no presentada la solicitud de autorización de incremento de flota para la construcción de una embarcación pesquera en sustitución de la embarcación pesquera PALBER con matrícula CE19842-PM, presentada por la empresa COPEMARY S.A.C., mediante escrito con registro N° 00094599-2023; por los fundamentos expuestos en la parte considerativa de la presente resolución. 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AUTORIZACION DE INCREMENTO DE FLOTA"/>
    <m/>
    <m/>
    <s v="DECLARAR COMO NO PRESENTADA"/>
    <s v="00001488-2024-PRODUCE/DGPCHDI"/>
    <m/>
    <s v="X"/>
    <m/>
    <m/>
    <m/>
    <m/>
    <m/>
    <m/>
    <m/>
    <m/>
    <m/>
    <m/>
    <m/>
    <m/>
    <m/>
    <m/>
    <s v="00000147-2024-PRODUCE/DGPCHDI"/>
    <d v="2024-02-28T00:00:00"/>
  </r>
  <r>
    <n v="146"/>
    <s v="00146-2024-PRODUCE/DGPCHDI"/>
    <s v="00094829-2023"/>
    <m/>
    <x v="1"/>
    <d v="2024-02-28T00:00:00"/>
    <d v="2024-02-28T00:00:00"/>
    <m/>
    <s v="NO"/>
    <n v="2257"/>
    <s v="MILAGROSA CRUZ DE CHALPON"/>
    <s v="PL-2257-CM"/>
    <s v="COMERCIALIZADORA PESQUERA S &amp; M S.A.C."/>
    <s v="Artículo 1.- Declarar como no presentada la solicitud de autorización de incremento de flota para la construcción de una embarcación pesquera en sustitución de la embarcación pesquera MILAGROSA CRUZ DE CHALPON con matrícula PL-02257-CM, presentada por la empresa COPEMARY S.A.C., mediante escrito con registro N° 00094829-2023; por los fundamentos expuestos en la parte considerativa de la presente resolución._x000a_Artículo 2.-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AUTORIZACION DE INCREMENTO DE FLOTA"/>
    <m/>
    <m/>
    <s v="DECLARAR COMO NO PRESENTADA"/>
    <s v=" 00001489-2024-PRODUCE/DGPCHDI"/>
    <m/>
    <s v="X"/>
    <m/>
    <m/>
    <m/>
    <m/>
    <m/>
    <m/>
    <m/>
    <m/>
    <m/>
    <m/>
    <m/>
    <m/>
    <m/>
    <m/>
    <s v="00000148-2024-PRODUCE/DGPCHDI"/>
    <d v="2024-02-28T00:00:00"/>
  </r>
  <r>
    <n v="147"/>
    <s v="00147-2024-PRODUCE/DGPCHDI"/>
    <s v="00068190-2023"/>
    <m/>
    <x v="1"/>
    <d v="2024-02-29T00:00:00"/>
    <d v="2024-02-29T00:00:00"/>
    <m/>
    <s v="NO"/>
    <m/>
    <s v=""/>
    <s v=""/>
    <s v=""/>
    <s v="Artículo 1.- Otorgar a la empresa ELECTRO DUNAS S.A.A., autorización para realizar las actividades de_x000a_colecta de recursos hidrobiológicos conforme al plan de trabajo denominado: LINEA BASE BIOLÓGICA DEL ESTUDIO DE IMPACTO AMBIENTAL SEMIDETALLADO DEL PROYECTO “SET EL ÁNGEL DE 220/60/10 KV DE 120 MVA Y LÍNEA DE TRANSMISIÓN DE 220 KV INDEPENDENCIA – EL ÁNGEL”, en atención a la solicitud presentada con escrito de registro N° 00068190-2023, reformulado a través del escrito adjunto de registro N° 00068190-2023-1, por el periodo de doce (12) meses contados a partir de la notificación de la presente Resolución Directoral. El referido plan comprende las siguientes circunscripciones territoriales:_x000a__x000a_Artículo 2.- La empresa ELECTRO DUNAS S.A.A. es responsable de aplicar las medidas de seguridad y_x000a_eliminación de impactos que se puedan producir por las actividades propias del plan de trabajo._x000a_Artículo 3.- En la ejecución del plan de trabajo, la empresa ELECTRO DUNAS S.A.A., deberá observar_x000a_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4.- La presente autorización no constituye el otorgamiento de otro derecho a favor del titular del_x000a_plan de trabajo._x000a_Artículo 5.- Remitir copia de la presente resolución, a la Dirección General de Supervisión, Fiscalización y_x000a_Sanción del Despacho Viceministerial de Pesca y Acuicultura del Ministerio de la Producción; al Instituto del Mar del Perú (IMARPE); así como disponer su publicación en el Portal Institucional del Ministerio de la Producción (www.gob.pe/produce)."/>
    <x v="0"/>
    <m/>
    <m/>
    <m/>
    <s v="COLECTA"/>
    <m/>
    <m/>
    <m/>
    <s v="00001516-2024-PRODUCE/DGPCHDI"/>
    <m/>
    <m/>
    <s v="X"/>
    <m/>
    <m/>
    <m/>
    <m/>
    <m/>
    <m/>
    <m/>
    <m/>
    <m/>
    <m/>
    <m/>
    <m/>
    <m/>
    <s v="00000149-2024-PRODUCE/DGPCHDI"/>
    <d v="2024-02-29T00:00:00"/>
  </r>
  <r>
    <n v="148"/>
    <s v="00148-2024-PRODUCE/DGPCHDI"/>
    <s v="00069950-2023"/>
    <m/>
    <x v="1"/>
    <d v="2024-02-29T00:00:00"/>
    <d v="2024-02-29T00:00:00"/>
    <m/>
    <s v="NO"/>
    <m/>
    <s v=""/>
    <s v=""/>
    <s v=""/>
    <s v="Artículo 1.- Otorgar a la empresa STATKRAFT PERU S.A., autorización para realizar las_x000a_actividades de colecta de recursos hidrobiológicos conforme al plan de trabajo denominado: “Línea Base Hidrobiológica para la Evaluación Ambiental de la purga de sedimentos de la presa Checras de la Central Hidroeléctrica Cheves de Statkraft Perú S.A.”, en atención a la solicitud presentada con escrito de registro N° 00069950-2023, reformulado a través del escrito adjunto de registro N° 00069950-2023-1, por el periodo de doce (12) meses contados a partir de la notificación de la presente Resolución Directoral. El referido plan comprende las siguientes circunscripciones territoriales:_x000a_Artículo 2.- La empresa STATKRAFT PERU S.A. es responsable de aplicar las medidas de_x000a_seguridad y eliminación de impactos que se puedan producir por las actividades propias del plan de trabajo._x000a_Artículo 3.- En la ejecución del plan de trabajo, la empresa STATKRAFT PERU S.A., deberá_x000a_observar 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4.- La presente autorización no constituye el otorgamiento de otro derecho a favor del_x000a_titular del plan de trabajo._x000a_Artículo 5.- Remitir copia de la presente resolución, a la Dirección General de Supervisión, Fiscalización y Sanción del Despacho Viceministerial de Pesca y Acuicultura del Ministerio de la_x000a_Producción; al Instituto del Mar del Perú (IMARPE); así como disponer su publicación en el Portal_x000a_Institucional del Ministerio de la Producción (www.gob.pe/produce)."/>
    <x v="0"/>
    <m/>
    <m/>
    <m/>
    <s v="COLECTA"/>
    <m/>
    <m/>
    <m/>
    <s v="_x0009__x000a_00001515-2024-PRODUCE/DGPCHDI"/>
    <m/>
    <m/>
    <s v="X"/>
    <m/>
    <m/>
    <m/>
    <m/>
    <m/>
    <m/>
    <m/>
    <m/>
    <m/>
    <m/>
    <m/>
    <m/>
    <m/>
    <s v="00000150-2024-PRODUCE/DGPCHDI"/>
    <d v="2024-02-29T00:00:00"/>
  </r>
  <r>
    <n v="149"/>
    <s v="00149-2024-PRODUCE/DGPCHDI"/>
    <s v="00012515-2024"/>
    <m/>
    <x v="2"/>
    <d v="2024-03-01T00:00:00"/>
    <d v="2024-03-01T00:00:00"/>
    <m/>
    <s v="NO"/>
    <m/>
    <s v=""/>
    <s v=""/>
    <s v=""/>
    <s v="Artículo 1.- Otorgar a la empresa ACUA CORP S.A.C, el Certificado de Origen CITES de especies comprendidas en el Apéndice III de la Convención Cites, con Certificado de Origen CITES Nº 2369, que en calidad de anexo forma parte de la presente resolución, certificado válido por seis (6) meses, correspondiente a la exportación de rayas amazónicas incluidas en el Apéndice III de la Convención CITES, con destino al país de Reino Unido, conforme al siguiente detalle:_x000a_Artículo 2.- La empresa ACUA CORP S.A.C, debe solicitar oportunamente a la Dirección General de Supervisión, Fiscalización y Sanción – PA (DGSFS–PA), la inspección de verificación de cantidad y/o peso de los especímenes autorizados para exportar con la debida anticipación, para lo cual deberán de presentar el certificado de origen en original con la firma correspondiente en el ítem Nº 4. _x000a_Artículo 3.- Remitir la presente resolución, a la Dirección General de Supervisión, Fiscalización y Sanción del Despacho Viceministerial de Pesca y Acuicultura; así como disponer su publicación en el Portal Institucional del Ministerio de la Producción (www.gob.pe/produce). "/>
    <x v="0"/>
    <m/>
    <m/>
    <m/>
    <s v="PERMISOS CITES"/>
    <s v="CERTIFICADO DE ORIGEN"/>
    <m/>
    <s v="CITES Nº 2369"/>
    <m/>
    <m/>
    <m/>
    <m/>
    <m/>
    <m/>
    <m/>
    <m/>
    <m/>
    <m/>
    <m/>
    <m/>
    <m/>
    <m/>
    <m/>
    <m/>
    <m/>
    <s v="00000151-2024-PRODUCE/DGPCHDI"/>
    <m/>
  </r>
  <r>
    <n v="150"/>
    <s v="00150-2024-PRODUCE/DGPCHDI"/>
    <s v="00009876-2024"/>
    <d v="2024-02-12T00:00:00"/>
    <x v="2"/>
    <d v="2024-03-01T00:00:00"/>
    <d v="2024-03-01T00:00:00"/>
    <d v="2024-03-04T00:00:00"/>
    <s v="SI"/>
    <n v="5529"/>
    <s v="MI SE?R CAUTIVO"/>
    <s v="PT-5529-CM"/>
    <s v="ECA PUESCAS JIMMY"/>
    <s v="Artículo 1.- Declarar como NO PRESENTADA la solicitud de aprobación del cambio de titular del permiso de pesca para operar la embarcación pesquera MI SEÑOR CAUTIVO con matrícula PT-5529-CM y 34.33 m3 de capacidad de bodega, presentada por el señor JOSE ROSARIO OROSCO CASTRO, mediante escrito con registro N° 00009876-2024; por los fundamentos expuestos en la parte considerativa de la presente resolución._x000a_Artículo 2.- El administrado queda facultado a presentar una nueva solicitud de cambio de titular del permiso de pesca dando cumplimiento a todos los requisitos del ordenamiento pesquero vigente. 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A"/>
    <m/>
    <m/>
    <m/>
    <m/>
    <m/>
    <m/>
    <m/>
    <m/>
    <m/>
    <m/>
    <m/>
    <m/>
    <m/>
    <m/>
    <m/>
    <m/>
    <m/>
    <m/>
    <m/>
  </r>
  <r>
    <n v="151"/>
    <s v="00151-2024-PRODUCE/DGPCHDI"/>
    <s v="00012075-2024-I"/>
    <m/>
    <x v="2"/>
    <d v="2024-03-04T00:00:00"/>
    <d v="2024-03-04T00:00:00"/>
    <s v="-"/>
    <s v="NO ES TUPA"/>
    <m/>
    <s v=""/>
    <s v=""/>
    <s v=""/>
    <s v="Artículo 1.- Aprobar el Listado de Asignación de Límites Máximos de Captura por Embarcación (LMCE) de la Zona Sur para la extracción del recurso Anchoveta, correspondiente a la Primera Temporada de Pesca de Anchoveta del año 2024 de la Zona Sur, establecida mediante Resolución Ministerial N° 000059-2024-PRODUCE, el mismo que se adjunta a la presente resolución (anexo) y da cumplimiento a lo dispuesto en el Decreto Legislativo N° 1084, Ley sobre Límites Máximos de Captura por Embarcación._x000a_Artículo 2.- Los titulares de permiso de pesca de las embarcaciones pesqueras comprendidas en el anexo de la presente resolución directoral cumplen con las condiciones para el desarrollo de las actividades pesqueras, dispuestas en el artículo 5 de la Resolución Ministerial N° 059-2024-PRODUCE en adición a lo dispuesto en la normativa pesquera aplicable._x000a_Artículo 3.- Publicar la presente resolución directoral, incluyendo el listado (Anexo) a que se refiere el_x000a_artículo 1, en el Portal Institucional del Ministerio de la Producción (www.gob.pe/produce)."/>
    <x v="0"/>
    <m/>
    <m/>
    <m/>
    <s v="LISTADOS DE ASIGNACION DE LMCE"/>
    <s v="Primera Temporada de Pesca de Anchoveta del año 2023 de la Zona Sur"/>
    <m/>
    <m/>
    <m/>
    <m/>
    <m/>
    <m/>
    <m/>
    <m/>
    <m/>
    <m/>
    <m/>
    <m/>
    <m/>
    <m/>
    <m/>
    <m/>
    <m/>
    <m/>
    <m/>
    <m/>
    <m/>
  </r>
  <r>
    <n v="152"/>
    <s v="00152-2024-PRODUCE/DGPCHDI"/>
    <s v="00014338-2024"/>
    <m/>
    <x v="2"/>
    <d v="2024-03-06T00:00:00"/>
    <d v="2024-03-06T00:00:00"/>
    <m/>
    <s v="NO"/>
    <m/>
    <s v=""/>
    <s v=""/>
    <s v=""/>
    <s v="Artículo 1.- DECLARAR que la solicitud de renovación del permiso de pesca otorgado mediante Resolución Directoral N° 00810-2023-PRODUCE/DGPCHDI, para operar la embarcación pesquera de bandera extranjera denominada MARIA DEL MAR A con matrícula N° INTERNAC {15534} 31756-06-CH, presentada por la empresa NEGOCIOS INDUSTRIALES REAL NIRSA S.A., ha sido aprobada con su sola presentación, renovándose el citado permiso del 06 de marzo al 06 de abril de 2024.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MARIA DEL MAR A con matrícula N° INTERNAC {15534} 31756-06-CH, conforme a lo establecido en el numeral 6.5.1 del artículo 6 del Reglamento de Ordenamiento Pesquero del Atún, en coordinación con la Dirección General de Supervisión, Fiscalización y Sanción.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RENOVACION DE PERMISO DE PESCA DE BANDERA EXTRANJERA"/>
    <m/>
    <m/>
    <m/>
    <m/>
    <m/>
    <m/>
    <m/>
    <m/>
    <m/>
    <m/>
    <m/>
    <m/>
    <m/>
    <m/>
    <m/>
    <m/>
    <m/>
    <m/>
    <m/>
    <m/>
    <m/>
    <m/>
  </r>
  <r>
    <n v="153"/>
    <s v="00153-2024-PRODUCE/DGPCHDI"/>
    <s v="00014252-2024"/>
    <m/>
    <x v="2"/>
    <d v="2024-03-06T00:00:00"/>
    <d v="2024-03-06T00:00:00"/>
    <m/>
    <s v="NO"/>
    <m/>
    <s v=""/>
    <s v=""/>
    <s v=""/>
    <s v="Artículo 1.- DECLARAR que la solicitud de renovación del permiso de pesca otorgado mediante Resolución Directoral N° 00808-2023-PRODUCE/DGPCHDI, para operar la embarcación pesquera de bandera extranjera denominada ARIETE con matrícula P-00-00855, presentada por la empresa ELMACORP S.A., ha sido aprobada con su sola presentación, renovándose el citado permiso del 06 de marzo al 06 de junio de 2024.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ARIETE con matrícula P-00-00855, conforme a lo establecido en el numeral 6.5.1 del artículo 6 del Reglamento de Ordenamiento Pesquero del Atún, en coordinación con la Dirección General de Supervisión, Fiscalización y Sanción._x000a_Artículo 3.- Remitir copia de la presente Resolución Directoral, a la Dirección General de Supervisión,_x000a_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RENOVACION DE PERMISO DE PESCA DE BANDERA EXTRANJERA"/>
    <m/>
    <m/>
    <m/>
    <m/>
    <m/>
    <m/>
    <m/>
    <m/>
    <m/>
    <m/>
    <m/>
    <m/>
    <m/>
    <m/>
    <m/>
    <m/>
    <m/>
    <m/>
    <m/>
    <m/>
    <m/>
    <m/>
  </r>
  <r>
    <n v="154"/>
    <s v="00154-2024-PRODUCE/DGPCHDI"/>
    <s v="00014341-2024"/>
    <m/>
    <x v="2"/>
    <d v="2024-03-06T00:00:00"/>
    <d v="2024-03-06T00:00:00"/>
    <m/>
    <s v="NO"/>
    <m/>
    <s v=""/>
    <s v=""/>
    <s v=""/>
    <s v="Artículo 1.- DECLARAR que la solicitud de renovación del permiso de pesca otorgado mediante Resolución Directoral N° 00814-2023-PRODUCE/DGPCHDI, para operar la embarcación pesquera de bandera extranjera denominada VIA SIMOUN con matrícula P-00-00782, presentada por la empresa NEGOCIOS INDUSTRIALES REAL NIRSA S.A., ha sido aprobada con su sola presentación, renovándose el citado permiso del 11 de marzo al 11 de abril de 2024.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VIA SIMOUN con matrícula P-00-00782, conforme a lo establecido en el numeral 6.5.1 del artículo 6 del Reglamento de Ordenamiento Pesquero del Atún, en coordinación con la Dirección General de Supervisión, Fiscalización y Sanción._x000a_Artículo 3.- Remitir copia de la presente Resolución Directoral, a la Dirección General de Supervisión,_x000a_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RENOVACION DE PERMISO DE PESCA DE BANDERA EXTRANJERA"/>
    <m/>
    <m/>
    <m/>
    <m/>
    <m/>
    <m/>
    <m/>
    <m/>
    <m/>
    <m/>
    <m/>
    <m/>
    <m/>
    <m/>
    <m/>
    <m/>
    <m/>
    <m/>
    <m/>
    <m/>
    <m/>
    <m/>
  </r>
  <r>
    <n v="155"/>
    <s v="00155-2024-PRODUCE/DGPCHDI"/>
    <s v="00004299-2024"/>
    <m/>
    <x v="2"/>
    <d v="2024-03-06T00:00:00"/>
    <d v="2024-03-06T00:00:00"/>
    <m/>
    <s v="NO"/>
    <m/>
    <s v=""/>
    <s v=""/>
    <s v=""/>
    <s v="Artículo 1.- Declarar la caducidad de la autorización de incremento de flota otorgada mediante el artículo 2 por Resolución Directoral N° 00366-2021-PRODUCE/DGPCHDI, ampliada a su plazo mediante la Resolución Directoral N° 00692-2022-PRODUCE/DGPCHDI, en concordancia con lo dispuesto en el subnumeral 37.1.6 del numeral 37.1 del artículo 37 del Reglamento de la Ley General de Pesca, conforme a los fundamentos expuestos en la parte considerativa de la presente resolución; debiéndose excluir dicha autorización del Anexo VI de la Resolución Ministerial Nº 347-2011-PRODUCE. _x000a_Artículo 2.- Otorgar a favor de la EMPRESA PESQUERA JESUS ELIZABETH S.R.L., la autorización de incremento de flota para construir una nueva embarcación pesquera de 106.18 m³ de capacidad de bodega, vía sustitución de la embarcación pesquera no siniestrada SANTA ISABEL con matrícula CO-18318-PM y 106.18 m³ de capacidad de bodega, para la extracción del recurso Anchoveta con destino al consumo humano indirecto. _x000a_Artículo 3- Incluir la autorización de incremento de flota a que se refiere el artículo 2 de la presente Resolución Directoral, en el Anexo VI de la Resolución Ministerial Nº 347-2011-PRODUCE. _x000a_Artículo 4.- La embarcación pesquera no siniestrada SANTA ISABEL con matrícula CO-18318-PM, podrá seguir operando hasta que la nueva embarcación materia de la presente autorización, ejecute el incremento de flota y solicite la obtención del permiso de pesca. Asimismo, la EMPRESA PESQUERA JESUS ELIZABETH S.R.L., deberá acreditar la certificación expresa que prueba la destrucción o desguace de la mencionada embarcación pesquera, emitida por la autoridad marítima, como requisito previo para el otorgamiento del permiso de pesca a la nueva embarcación pesquera; en concordancia con lo dispuesto en el artículo 9 del Reglamento de la Ley Nº 26920._x000a_Artículo 5.- La vigencia de la autorización de incremento de flota a que se refiere el artículo 2 de la presente resolución, tendrá un plazo de dieciocho (18) meses contados desde su notificación, en concordancia con lo dispuesto en el subnumeral 37.1.5 del numeral 37.1 del artículo 37 del Reglamento de la Ley General de Pesca, modificado por el artículo 2 del Decreto Supremo N° 004-2020-PRODUCE. Si la EMPRESA PESQUERA JESUS ELIZABETH S.R.L., no acredita la ejecución total dentro del plazo otorgado, o de su ampliatoria, o esta ejecución es distinta a los términos aprobados, incurre en causal de caducidad de la autorización de incremento de flota, de conformidad con lo dispuesto en el subnumeral 37.1.6 del numeral 37.1 del referido artículo. _x000a_Artículo 6.- La EMPRESA PESQUERA JESUS ELIZABETH S.R.L. podrá solicitar, por única vez y por razones económicas, la ampliación del plazo de ejecución hasta por un (1) año improrrogable, siempre que este pedido se realice antes de su vencimiento; en concordancia con lo dispuesto en el numeral 37.2 del artículo 37 del Reglamento de la Ley General de Pesca. _x000a_Artículo 7.- El permiso de pesca para operar la nueva embarcación pesquera deberá solicitarse dentro del plazo de un (1) año contado a partir de la acreditación del término de la construcción de dicha embarcación, de conformidad con lo dispuesto en el numeral 28-A.3 del artículo 28-A del Reglamento de la Ley General de Pesca, incorporado por el artículo 3 del Decreto Supremo N° 004-2020-PRODUCE. _x000a_Artículo 8 -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AUTORIZACION DE INCREMENTO DE FLOTA"/>
    <m/>
    <m/>
    <m/>
    <m/>
    <m/>
    <m/>
    <m/>
    <m/>
    <m/>
    <m/>
    <m/>
    <m/>
    <m/>
    <m/>
    <m/>
    <m/>
    <m/>
    <m/>
    <m/>
    <m/>
    <m/>
    <m/>
  </r>
  <r>
    <n v="156"/>
    <s v="00156-2024-PRODUCE/DGPCHDI"/>
    <s v="00015311-2024"/>
    <m/>
    <x v="2"/>
    <d v="2024-03-06T00:00:00"/>
    <d v="2024-03-06T00:00:00"/>
    <m/>
    <s v="NO"/>
    <m/>
    <s v=""/>
    <s v=""/>
    <s v=""/>
    <s v="Artículo 1.- DECLARAR que la solicitud de renovación del permiso de pesca otorgado mediante Resolución Directoral N° 00749-2023-PRODUCE/DGPCHDI, para operar la embarcación pesquera de bandera extranjera denominada ADRIA DEL MAR con matrícula N° P-04-00006, presentada por la empresa COMPAÑIA SUR TUNA SURTUNA S.A., ha sido aprobada con su sola presentación, renovándose el citado permiso del 10 de marzo al 10 de abril de 2024. 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ADRIA DEL MAR con matrícula N° P-04-00006, conforme a lo establecido en el numeral 6.5.1 del artículo 6 del Reglamento de Ordenamiento Pesquero del Atún, en coordinación con la Dirección General de Supervisión, Fiscalización y Sanción. 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0"/>
    <s v="CHD"/>
    <s v="ATUN"/>
    <s v="buque de la CIAT"/>
    <s v="RENOVACION DE PERMISO DE PESCA DE BANDERA EXTRANJERA"/>
    <m/>
    <m/>
    <m/>
    <m/>
    <m/>
    <m/>
    <m/>
    <m/>
    <m/>
    <m/>
    <m/>
    <m/>
    <m/>
    <m/>
    <m/>
    <m/>
    <m/>
    <m/>
    <m/>
    <m/>
    <m/>
    <m/>
  </r>
  <r>
    <n v="157"/>
    <s v="00157-2024-PRODUCE/DGPCHDI"/>
    <s v="00084195-2023"/>
    <m/>
    <x v="2"/>
    <d v="2024-03-06T00:00:00"/>
    <d v="2024-03-06T00:00:00"/>
    <m/>
    <s v="NO"/>
    <m/>
    <s v=""/>
    <s v=""/>
    <s v=""/>
    <s v="Artículo 1.- OTORGAR a favor de la empresa MONT BLANC EXPORT S.R.L., la autorización de instalación para el aumento de capacidad de procesamiento de 12 t/día a 55 t/día de la planta de congelado de productos hidrobiológicos, a ejecutarse en el establecimiento industrial pesquero ubicado en la Calle José Miranda N° 965, distrito y provincia de Pisco, departamento de Ica. _x000a_Artículo 2.- La empresa MONT BLANC EXPORT S.R.L., debe ejecutar la autorización de instalación para el aumento de capacidad de procesamiento de la planta referida en el artículo 1 de la presente Resolución Directoral, asegurando que dicha planta cuente con sistemas de producción que aseguren el adecuado aprovechamiento de los recursos pesqueros; con los medios adecuados de transporte y de recepción que eviten mermas y permitan la óptima conservación de la materia prima; reducir y minimizar los riesgos de contaminación ambiental, implementando sistemas de recuperación y tratamiento de residuos y desechos, sin perjuicio de lo establecido en los artículos 7 y 8 del Reglamento de Gestión Ambiental de los Subsectores Pesca y Acuicultura; cumplir las normas del Reglamento de Seguridad e Higiene Industrial; cumplir las disposiciones que dicte la autoridad sanitaria competente; e, implementar sistemas de aseguramiento de la calidad; en concordancia con el numeral 53.1 del artículo 53 del Reglamento de la Ley General de Pesca, aprobado mediante Decreto Supremo N° 012-2001-PE. Asimismo, deberá implementar los compromisos ambientales asumidos por la administrada y que forman parte de la Resolución Directoral N° 00132-2022-PRODUCE/DGAAMPA de fecha 23 de noviembre del 2022. _x000a_Artículo 3.- La autorización referida en el artículo 1 de la presente resolución, tiene vigencia de un (1) año, contado a partir de la fecha de su notificación, renovable por una sola vez y por razones económicas. La autorización caduca al no acreditarse la instalación de la planta de procesamiento según el plazo concedido o, de ser el caso, al término de la ampliación de plazo correspondiente. _x000a_Artículo 4.- El incumplimiento de lo señalado en los artículos 2 y 3 de la presente resolución, serán causales de caducidad del derecho otorgado o de las sanciones que resulten aplicables conforme a la normativa vigente, según corresponda. _x000a_Artículo 5.- Remitir copia de la presente Resolución Directoral a la Dirección General de Supervisión, Fiscalización y Sanción del Despacho Viceministerial de Pesca y Acuicultura del Ministerio de la Producción, al Organismo Nacional de Sanidad Pesquera – SANIPES del Ministerio de la Producción y al Organismo de Evaluación y Fiscalización Ambiental - OEFA y disponer su publicación en el Portal Institucional del Ministerio de la Producción: www.produce.gob.pe."/>
    <x v="1"/>
    <m/>
    <m/>
    <m/>
    <s v="AUTORIZACION DE INSTALACION"/>
    <m/>
    <m/>
    <m/>
    <m/>
    <m/>
    <m/>
    <m/>
    <m/>
    <m/>
    <m/>
    <m/>
    <m/>
    <m/>
    <m/>
    <m/>
    <m/>
    <m/>
    <m/>
    <m/>
    <m/>
    <m/>
    <m/>
  </r>
  <r>
    <n v="158"/>
    <s v="00158-2024-PRODUCE/DGPCHDI"/>
    <s v="00068903-2023"/>
    <m/>
    <x v="2"/>
    <d v="2024-03-06T00:00:00"/>
    <d v="2024-03-06T00:00:00"/>
    <m/>
    <s v="NO"/>
    <m/>
    <s v=""/>
    <s v=""/>
    <s v=""/>
    <s v="Artículo 1.- Otorgar a la empresa SOUTHERN PERU COPPER CORPORATION, SUCURSAL DEL PERÚ, autorización para realizar las actividades de colecta de recursos hidrobiológicos conforme al plan de trabajo denominado: Línea Base Hidrobiológica para la “Modificación del Estudio de Impacto Ambiental de las Unidades Mineras Cuajone y Toquepala”, en atención a la solicitud presentada con escrito de registro N° 00068903-2023, reformulado a través del escrito de registro N° 00093111-2023, por el periodo de doce (12) meses contados a partir de la notificación de la presente Resolución Directoral. El referido plan comprende las circunscripciones territoriales detalladas en anexo que forma parte integrante de la presente Resolución Directoral._x000a_Artículo 2.- La empresa SOUTHERN PERU COPPER CORPORATION, SUCURSAL DEL PERÚ es responsable de aplicar las medidas de seguridad y eliminación de impactos que se puedan producir por las actividades propias del plan de trabajo. _x000a_Artículo 3.- En la ejecución del plan de trabajo, la empresa SOUTHERN PERU COPPER CORPORATION, SUCURSAL DEL PERÚ,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m/>
    <m/>
    <m/>
    <m/>
    <m/>
    <m/>
    <m/>
    <m/>
    <m/>
    <m/>
    <m/>
    <m/>
    <m/>
    <m/>
    <m/>
    <m/>
    <m/>
    <m/>
    <m/>
  </r>
  <r>
    <n v="159"/>
    <s v="00159-2024-PRODUCE/DGPCHDI"/>
    <s v="00069932-2023"/>
    <m/>
    <x v="2"/>
    <d v="2024-03-06T00:00:00"/>
    <d v="2024-03-06T00:00:00"/>
    <m/>
    <s v="NO"/>
    <m/>
    <s v=""/>
    <s v=""/>
    <s v=""/>
    <s v="Artículo 1.- Otorgar a la empresa BHP WORLD EXPLORATION INC. SUCURSAL DEL PERÚ, autorización para realizar las actividades de colecta de recursos hidrobiológicos conforme al plan de trabajo denominado: “LÍNEA BASE HIDROBIOLÓGICA DE LA DECLARACIÓN DE IMPACTO AMBIENTAL (DIA – CATEGORÍA I) DEL PROYECTO DE EXPLORACIÓN MINERA ACCOPATA”, en atención a la solicitud presentada con escrito de registro N° 00069932-2023, reformulado a través del escrito adjunto de registro N° 00069932-2023-2, por el periodo de doce (12) meses contados a partir de la notificación de la presente Resolución Directoral. El referido plan comprende las siguientes circunscripciones territoriales:_x000a_Artículo 2.- La empresa BHP WORLD EXPLORATION INC. SUCURSAL DEL PERÚ es responsable de aplicar las medidas de seguridad y eliminación de impactos que se puedan producir por las actividades propias del plan de trabajo. _x000a_Artículo 3.- En la ejecución del plan de trabajo, la empresa BHP WORLD EXPLORATION INC. SUCURSAL DEL PERÚ,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m/>
    <m/>
    <m/>
    <m/>
    <m/>
    <m/>
    <m/>
    <m/>
    <m/>
    <m/>
    <m/>
    <m/>
    <m/>
    <m/>
    <m/>
    <m/>
    <m/>
    <m/>
    <m/>
  </r>
  <r>
    <n v="160"/>
    <s v="00160-2024-PRODUCE/DGPCHDI"/>
    <s v="00066236-2023"/>
    <m/>
    <x v="2"/>
    <d v="2024-03-06T00:00:00"/>
    <d v="2024-03-06T00:00:00"/>
    <m/>
    <s v="NO"/>
    <m/>
    <s v=""/>
    <s v=""/>
    <s v=""/>
    <s v="Artículo 1.- Otorgar a PLUSPETROL PERU CORPORATION S.A., autorización para realizar las actividades de colecta de recursos hidrobiológicos conforme al plan de trabajo denominado: Línea Base Hidrobiológica del “Informe Técnico Sustentatorio del Sistema de Compresión Mipaya-Lote 56”, en atención a la solicitud presentada con escrito de registro N° 00066236-2023, reformulado a través del escrito adjunto de registro N° 00066236-2023-1, por el periodo de doce (12) meses contados a partir de la notificación de la presente Resolución Directoral. El referido plan comprende las circunscripciones territoriales detalladas en anexo que forma parte integrante de la presente Resolución Directoral. _x000a_Artículo 2.- PLUSPETROL PERU CORPORATION S.A. es responsable de aplicar las medidas de seguridad y eliminación de impactos que se puedan producir por las actividades propias del plan de trabajo._x000a_Artículo 3.- En la ejecución del plan de trabajo, PLUSPETROL PERU CORPORATION S.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 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0"/>
    <m/>
    <m/>
    <m/>
    <s v="COLECTA"/>
    <m/>
    <m/>
    <m/>
    <m/>
    <m/>
    <m/>
    <m/>
    <m/>
    <m/>
    <m/>
    <m/>
    <m/>
    <m/>
    <m/>
    <m/>
    <m/>
    <m/>
    <m/>
    <m/>
    <m/>
    <m/>
    <m/>
  </r>
  <r>
    <n v="161"/>
    <s v="00161-2024-PRODUCE/DGPCHDI"/>
    <s v="00044612-2023"/>
    <m/>
    <x v="2"/>
    <d v="2024-03-06T00:00:00"/>
    <d v="2024-03-06T00:00:00"/>
    <m/>
    <s v="NO"/>
    <m/>
    <s v=""/>
    <s v=""/>
    <s v=""/>
    <s v="Artículo 1.- Otorgar a favor del señor PAUL MARTIN BALTAZAR GUERRERO, la Autorización para efectuar investigación pesquera especializada sin uso de embarcación., conforme a los términos contenidos en el plan de investigación denominado: “POTENCIAL ACUICOLA DE MACROALGAS DEL SUR DE PERÚ: UN ESTUDIO SOSTENIBLE”, presentado mediante escrito con registro N° 00044612-2023, reformulado a través del escrito con registro N° 00092474-2023, por el periodo de veinticuatro (24) meses contados a partir del día siguiente de la notificación de la presente Resolución Directoral. El referido plan comprende las siguientes circunscripciones territoriales:_x000a_Artículo 2.- La extracción de los recursos se deberá realizar dentro del plazo señalado en el artículo 1 de la presente resolución, y mediante el empleo de los equipos y metodología indicados en el plan de investigación. _x000a_Artículo 3.- El señor PAUL MARTIN BALTAZAR GUERREROes responsable de aplicar las medidas de seguridad y eliminación de impactos que se puedan producir por las actividades propias de la investigación. _x000a_Artículo 4.- El señor PAUL MARTIN BALTAZAR GUERRERO, dentro de los sesenta (60) días calendarios posteriores a la culminación del plazo concedido en la autorización correspondiente, se encuentra obligada a presentar la información completa relativa a los resultados de la investigación realizada. _x000a_Artículo 5.- En la ejecución del plan de trabajo, el señor PAUL MARTIN BALTAZAR GUERRERO,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6.- La presente autorización no constituye el otorgamiento de otro derecho a favor del titular del plan de trabajo. _x000a_Artículo 7.- Remitir al señor PAUL MARTIN BALTAZAR GUERRERO, el Oficio N° 2730-2023-SERNANPDGANP con su informe N° 1217-2023-SERNANP-DGANP adjunto, emitidos por SERNANP, que contiene determinadas recomendaciones que deberán ser tomadas en cuenta en la ejecución del proyecto de investigación a que se refiere el artículo 1 de la presente resolución _x000a_Artículo 8.-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x v="0"/>
    <m/>
    <m/>
    <m/>
    <s v="INVESTIGACION PESQUERA ESPECIALIZADA"/>
    <m/>
    <m/>
    <m/>
    <m/>
    <m/>
    <m/>
    <m/>
    <m/>
    <m/>
    <m/>
    <m/>
    <m/>
    <m/>
    <m/>
    <m/>
    <m/>
    <m/>
    <m/>
    <m/>
    <m/>
    <m/>
    <m/>
  </r>
  <r>
    <n v="162"/>
    <s v="00162-2024-PRODUCE/DGPCHDI"/>
    <s v="00009942-2024"/>
    <d v="2024-02-12T00:00:00"/>
    <x v="2"/>
    <d v="2024-03-06T00:00:00"/>
    <d v="2024-03-06T00:00:00"/>
    <d v="2024-03-04T00:00:00"/>
    <s v="NO"/>
    <m/>
    <s v=""/>
    <s v=""/>
    <s v=""/>
    <s v="Artículo 1.- Aprobar a favor de la empresa PESQUERA ORLAND S.A.C., el cambio de titular del permiso de pesca para operar la embarcación pesquera VALENTINA con matrícula PL-56286-PM y 81.28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VALENTINA con matrícula PL-56286-PM y 81.28 m3 de capacidad de bodega, deberán cumplir las disposiciones normativas vigentes en lo correspondiente al desarrollo de las actividades pesqueras previas a su procesamiento. _x000a_Artículo 3.- Dejar sin efecto la titularidad del permiso de pesca otorgada a favor de la empresa AMERICAN MAR S.A.C., a través de la Resolución Directoral N° 00145-2022-PRODUCE/DGPCHDI, para operar la embarcación pesquera VALENTINA con matrícula PL-56286-PM. _x000a_Artículo 4.- Excluir a la empresa AMERICAN MAR S.A.C., de los listados a que se refiere el artículo 14 del Reglamento de la Ley General de Pesca; y, el Anexo II de la Resolución Ministerial Nº 347-2011-PRODUCE, a fin de incluir en su lugar a la empresa PESQUERA ORLAND S.A.C, como titular del permiso de pesca para operar la embarcación pesquera VALENTINA con matrícula PL-56286-PM. _x000a_Artículo 5.-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s v=" - "/>
    <m/>
    <m/>
    <m/>
    <m/>
    <m/>
    <m/>
    <m/>
    <m/>
    <m/>
    <m/>
    <m/>
    <m/>
    <m/>
    <m/>
    <m/>
    <m/>
    <m/>
    <m/>
    <m/>
    <m/>
  </r>
  <r>
    <n v="163"/>
    <s v="00163-2024-PRODUCE/DGPCHDI"/>
    <s v="00059554-2023"/>
    <d v="2023-08-18T00:00:00"/>
    <x v="2"/>
    <d v="2024-03-06T00:00:00"/>
    <d v="2024-03-06T00:00:00"/>
    <d v="2023-09-11T00:00:00"/>
    <s v="NO"/>
    <n v="61973"/>
    <s v="GRATITUD 4"/>
    <s v="CO-61973-PM"/>
    <s v="CARLA YLIANA JORDAN MARTINEZ DE BALZA TASSARA y UMBERTO GIUSEPPE BALZA TASSARA MATTA"/>
    <s v="Artículo 1.- Aprobar a favor de los señores CARLA YLIANA JORDAN MARTINEZ DE BALZA TASSARA y UMBERTO GIUSEPPE BALZA TASSARA MATTA, el cambio de titular del permiso de pesca para operar la embarcación pesquera GRATITUD 4 con matrícula CO-61973-PM y 48.97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 _x000a_Artículo 2.- En mérito al cambio de titular del permiso de pesca a que se refiere el artículo 1 de la presente resolución, el titular del permiso de pesca de la embarcación pesquera GRATITUD 4 con matrícula CO-61973-PM y 48.97 m3 de capacidad de bodega, deberán cumplir las disposiciones normativas vigentes en lo correspondiente al desarrollo de las actividades pesqueras previas a su procesamiento. _x000a_Artículo 3.- Dejar sin efecto la titularidad del permiso de pesca otorgada a favor de los señores ESPERANZA DEL SOCORRO GRANJA CORDOVA, VICTOR MATTIAS LOPEZ GRANJA y LUIS FABIANO LOPEZ GRANJA, a través de la Resolución Directoral N° 00308-2020-PRODUCE/DGPCHDI, para operar la embarcación pesquera GRATITUD 4 con matrícula CO-61973-PM _x000a_Artículo 4.- Excluir a los señores ESPERANZA DEL SOCORRO GRANJA CORDOVA, VICTOR MATTIAS LOPEZ GRANJA y LUIS FABIANO LOPEZ GRANJA, de los listados a que se refiere el artículo 14 del Reglamento de la Ley General de Pesca; y, el Anexo II de la Resolución Ministerial Nº 347-2011-PRODUCE, a fin de incluir en su lugar a los señores CARLA YLIANA JORDAN MARTINEZ DE BALZA TASSARA y UMBERTO GIUSEPPE BALZA TASSARA MATTA, como titular del permiso de pesca para operar la embarcación pesquera GRATITUD 4 con matrícula CO-61973-PM . 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s v=" - "/>
    <m/>
    <m/>
    <m/>
    <m/>
    <m/>
    <m/>
    <m/>
    <m/>
    <m/>
    <m/>
    <m/>
    <m/>
    <m/>
    <m/>
    <m/>
    <m/>
    <m/>
    <m/>
    <m/>
    <m/>
  </r>
  <r>
    <n v="164"/>
    <s v="00164-2024-PRODUCE/DGPCHDI"/>
    <s v="00043765-2023"/>
    <m/>
    <x v="2"/>
    <d v="2024-03-11T00:00:00"/>
    <d v="2024-03-11T00:00:00"/>
    <m/>
    <s v="NO"/>
    <m/>
    <s v=""/>
    <s v=""/>
    <s v=""/>
    <s v="Artículo 1.- Otorgar a favor de la señora MARIA INOCENTA SANTAMARIA SANTISTEBAN, permiso de pesca para operar la embarcación pesquera VIVIANA con matrícula PL-68842-CM, de 29.51 m³ de capacidad de bodega, para la extracción de los recursos Anchoveta (Engraulis ringens y Anchoa nasus), Bonito (Sarda chiliensis chiliensis), Caballa (Scomber japonicus peruanus), Cachema (Cynoscion analis), Jurel (Trachurus murphii), Lisa (Mugil cephalus), Lorna (Sciaena deliciosa), Machete (Ethmidium maculatum), Suco (Paralonchurus peruanus) y Pota (Dosidicus gigas) con destino al consumo humano directo, en virtud de la ejecución de la autorización de incremento de flota otorgada mediante Resolución Directoral Nº 00275-2022-PRODUCE/DGPCHDI._x000a_Artículo 2.- En mérito al permiso de pesca a que se refiere el artículo 1 de la presente resolución, a la señora MARIA INOCENTA SANTAMARIA SANTISTEBAN, deberá cumplir la normativa pesquera vigente en lo correspondiente al desarrollo de las actividades pesqueras previas a su procesamiento._x000a_Artículo 3.- Dejar sin efecto la autorización de incremento de flota otorgada por Resolución Directoral N° 000275-2022-PRODUCE/DGPCHDI, al haberse ejecutado dicha autorización._x000a_Artículo 4.- Cancelar el permiso de pesca correspondiente a la embarcación pesquera VIVIANA con matrícula PL-22725-CM otorgado por Resolución Directoral Nº 007-2006-GR-LL/DIREPRO y modificatorias.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PERMISO DE PESCA DE BANDERA NACIONAL"/>
    <m/>
    <m/>
    <m/>
    <m/>
    <m/>
    <m/>
    <m/>
    <m/>
    <m/>
    <m/>
    <m/>
    <m/>
    <m/>
    <m/>
    <m/>
    <m/>
    <m/>
    <m/>
    <m/>
    <m/>
    <m/>
    <m/>
  </r>
  <r>
    <n v="165"/>
    <s v="00165-2024-PRODUCE/DGPCHDI"/>
    <s v="00009246-2024"/>
    <d v="2024-02-08T00:00:00"/>
    <x v="2"/>
    <d v="2024-03-11T00:00:00"/>
    <d v="2024-03-11T00:00:00"/>
    <d v="2024-02-29T00:00:00"/>
    <s v="NO"/>
    <m/>
    <s v=""/>
    <s v=""/>
    <s v=""/>
    <s v="Artículo 1.- Declarar como NO PRESENTADA la solicitud de aprobación del cambio de titular del permiso de pesca para operar la embarcación pesquera NEPEÑA con matrícula CO-22410-CM y 32.38 m3 de capacidad de bodega, presentada por la empresa INDUSTRIA ALIMENTARIA ECO GARDEN S.A.C., mediante escrito con registro N° 00009246-2024; por los fundamentos expuestos en la parte considerativa de la presente resolución._x000a_Artículo 2.- La empresa INDUSTRIA ALIMENTARIA ECO GARDEN S.A.C., se encuentra facultada a presentar nuevamente la solicitud de cambio de titular del permiso de pesca para operar la embarcación pesquera NEPEÑA con matrícula CO-22410-CM y 32.38 m3 de capacidad de bodega, dando cumplimiento todas las condiciones previstas en la normativa pesquera vigente.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A"/>
    <m/>
    <m/>
    <m/>
    <m/>
    <m/>
    <m/>
    <m/>
    <m/>
    <m/>
    <m/>
    <m/>
    <m/>
    <m/>
    <m/>
    <m/>
    <m/>
    <m/>
    <m/>
    <m/>
  </r>
  <r>
    <n v="166"/>
    <s v="00166-2024-PRODUCE/DGPCHDI"/>
    <s v="00053558-2023"/>
    <m/>
    <x v="2"/>
    <d v="2024-03-11T00:00:00"/>
    <d v="2024-03-11T00:00:00"/>
    <m/>
    <s v="NO"/>
    <m/>
    <s v=""/>
    <s v=""/>
    <s v=""/>
    <s v="Artículo 1.- Autorizar la asociación o incorporación definitiva del PMCE proveniente de la embarcación pesquera CONSTANTE con matrícula PT-13532-PM y 399.91 m³ de capacidad de bodega, a favor de la embarcación pesquera BAMAR VIII con matrícula CO-19867-PM y 650.00 m³ de capacidad de bodega, para la Zona Norte-Centro y Zona Sur; solicitada por la empresa PESQUERA HAYDUK S.A. a través del escrito con registro N° 00053558-2023._x000a_Artículo 2.- Como consecuencia de lo dispuesto en el artículo 1 de la presente Resolución Directoral, el PMCE para la Zona Norte-Centro y Sur, de la embarcación pesquera receptora es conforme al siguiente detalle:_x000a_Artículo 3.- Encargar a la Dirección de Extracción para Consumo Humano Directo e Indirecto, la adopción de acciones destinadas a la modificación del Listado de Asignación de PMCE, en concordancia con lo dispuesto en los artículos 1 y 2 de la presente resolución directoral._x000a_Artículo 4.- Cancelar el permiso de pesca para operar la embarcación pesquera no siniestrada CONSTANTE con matrícula PT-13532-PM, otorgado a través de la Resolución Ministerial N° 324-97-PE y modificatorias. En consecuencia, excluir a la referida embarcación pesquera, del Anexo I e incluirla en el Anexo V de la Resolución Ministerial N° 347-2011-PRODUCE._x000a_Artículo 5.-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AUTORIZACION DE ASOCIACION O INCORPORACION DEFINITIVA DE PMCE"/>
    <m/>
    <m/>
    <m/>
    <m/>
    <m/>
    <m/>
    <m/>
    <m/>
    <m/>
    <m/>
    <m/>
    <m/>
    <m/>
    <m/>
    <m/>
    <m/>
    <m/>
    <m/>
    <m/>
    <m/>
    <m/>
    <m/>
  </r>
  <r>
    <n v="167"/>
    <s v="00167-2024-PRODUCE/DGPCHDI"/>
    <s v="00086085-2023"/>
    <m/>
    <x v="2"/>
    <d v="2024-03-11T00:00:00"/>
    <d v="2024-03-11T00:00:00"/>
    <m/>
    <s v="NO"/>
    <m/>
    <s v=""/>
    <s v=""/>
    <s v=""/>
    <s v="Artículo 1.- MODIFICAR la licencia de operación otorgada a favor de la empresa ESMERALDA CORP S.A.C., mediante el artículo 4 de la Resolución Directoral Nº 00286-2021-PRODUCE/DGPCHDI, modificado por el artículo 3 de la Resolución Directoral Nº 00293-2023-PRODUCE/DGPCHDI en el extremo referido al aumento de la capacidad instalada de la planta de congelado de productos hidrobiológicos a 208.62 t/día, ubicado en el establecimiento industrial pesquero de la Autopista Panamericana Sur Km. 18.5, Mz G, Lote 1, distrito San Juan de Miraflores, provincia y departamento de Lima, en merito a la autorización de instalación aprobada mediante Resolución Directoral Nº 00400-2022-PRODUCE/DGPCHDI, ampliada en el plazo por Resolución Directoral Nº 00478-2023-PRODUCE/DGPCHDI._x000a_Artículo 2.- MODIFICAR el artículo 1 de la presente Resolución Directoral en el extremo de la capacidad instalada, siendo la nueva capacidad 252.78 t/día, de la planta de procesamiento pesquero para la producción de congelado de productos hidrobiológicos, ubicada en el establecimiento industrial pesquero de la Autopista Panamericana Sur Km. 18.5, Mz. G, Lote 1, distrito San Juan de Miraflores, provincia y departamento Lima, de acuerdo a lo expuesto en los considerandos de la presente Resolución Directoral._x000a_Artículo 3.- La empresa ESMERALDA CORP S.A.C. está obligada a poner en operación los equipos y sistemas de mitigación señalados en el Anexo de la Resolución Directoral N° 00003-2022- PRODUCE/DGAAMPA._x000a_Artículo 4.- La empresa ESMERALDA CORP S.A.C., debe cumplir, entre otras, las condiciones siguientes, en concordancia con el numeral 53.1 del artículo 53 del Reglamento de la Ley General de Pesca, aprobado por Decreto Supremo N° 012-2001-PE, con relación a la planta de procesamiento pesquero referida en el artículo 1 de la presente Resolución Directoral:_x000a_Artículo 5.- El incumplimiento de lo establecido en los artículos 4 y 5 de la presente Resolución Directoral, será causal de caducidad del derecho otorgado o de la aplicación de las sanciones que pudieran corresponder, según sea el caso, sin perjuicio de la aplicación del numeral 53.5 del artículo 53 del Reglamento de la Ley General de Pesca, aprobado por Decreto Supremo N° 012-2001-PE, y normas modificatorias, sobre la caducidad de la licencia de operación._x000a_Artículo 6.- Remitir copia de la presente Resolución Directoral a la Dirección General de Supervisión, Fiscalización y Sanción del Despacho Viceministerial de Pesca y Acuicultura del Ministerio de la Producción, al Organismo Nacional de Sanidad Pesquera-SANIPES del Ministerio de la Producción y al Organismo de Evaluación y Fiscalización Ambiental-OEFA y disponer su publicación en el Portal Institucional del Ministerio de la Producción: www.produce.gob.pe."/>
    <x v="1"/>
    <m/>
    <m/>
    <m/>
    <s v="MODIFICACION DE LICENCIA DE OPERACIONES"/>
    <s v=" en el extremo referido a la capacidad instalada de la planta"/>
    <m/>
    <m/>
    <m/>
    <m/>
    <m/>
    <m/>
    <m/>
    <m/>
    <m/>
    <m/>
    <m/>
    <m/>
    <m/>
    <m/>
    <m/>
    <m/>
    <m/>
    <m/>
    <m/>
    <m/>
    <m/>
  </r>
  <r>
    <n v="168"/>
    <s v="00168-2024-PRODUCE/DGPCHDI"/>
    <s v="00011816-2024"/>
    <m/>
    <x v="2"/>
    <d v="2024-03-12T00:00:00"/>
    <d v="2024-03-12T00:00:00"/>
    <m/>
    <s v="NO"/>
    <m/>
    <s v=""/>
    <s v=""/>
    <s v=""/>
    <s v="Artículo 1.- Otorgar por razones de carácter económico, la suspensión voluntaria del permiso de pesca para operar la embarcación pesquera de menor escala EKANS con matrícula CO-20769-BM, otorgado a través de la Resolución Directoral Nº 035-2016-PRODUCE/DGCHD; solicitada por la empresa SAKANA DEL PERU S.A. a través del escrito con registro N° 00011816-2024._x000a_Artículo 2.- La suspensión del permiso pesca a que se refiere el artículo 1 de la presente Resolución Directoral, aplicará hasta que la empresa SAKANA DEL PERU S.A. comunique su reincorporación a la actividad extractiva, de conformidad con lo dispuesto por el numeral 28-A.9 del artículo 28 del Reglamento de la Ley General de Pesca, modificado por el artículo 3 del Decreto Supremo N° 004-2020-PRODUCE, concordante con el numeral 33.4 del artículo 33 del citado Reglamento._x000a_Artículo 3.- Remitir copia de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SUSPENSION DEL PERMISO DE PESCA"/>
    <m/>
    <m/>
    <m/>
    <m/>
    <m/>
    <m/>
    <m/>
    <m/>
    <m/>
    <m/>
    <m/>
    <m/>
    <m/>
    <m/>
    <m/>
    <m/>
    <m/>
    <m/>
    <m/>
    <m/>
    <m/>
    <m/>
  </r>
  <r>
    <n v="169"/>
    <s v="00169-2024-PRODUCE/DGPCHDI"/>
    <s v="00009241-2024"/>
    <m/>
    <x v="2"/>
    <d v="2024-03-12T00:00:00"/>
    <d v="2024-03-12T00:00:00"/>
    <m/>
    <s v="NO"/>
    <m/>
    <s v=""/>
    <s v=""/>
    <s v=""/>
    <s v="Artículo 1.- Declarar como NO PRESENTADA la solicitud de aprobación del cambio de titular del permiso de pesca para operar la embarcación pesquera PEREGRINO con matrícula CO-34946-CM y 32.40 m3 de capacidad de bodega, presentada por la empresa INDUSTRIA ALIMENTARIA ECO GARDEN S.A.C., mediante escrito con registro N° 00009241-2024; por los fundamentos expuestos en la parte considerativa de la presente resolución. _x000a_Artículo 2.- La empresa INDUSTRIA ALIMENTARIA ECO GARDEN S.A.C., se encuentra facultada a presentar nuevamente la solicitud de cambio de titular del permiso de pesca para operar la embarcación pesquera PEREGRINO con matrícula CO-34946-CM y 32.40 m3 de capacidad de bodega, dando cumplimiento todas las condiciones previstas en la normativa pesquera vigente.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_x000a_"/>
    <x v="0"/>
    <m/>
    <m/>
    <m/>
    <s v="CAMBIO DE TITULAR DEL PERMISO DE PESCA"/>
    <m/>
    <m/>
    <s v="DECLARAR COMO NO PRESENTADO"/>
    <m/>
    <m/>
    <m/>
    <m/>
    <m/>
    <m/>
    <m/>
    <m/>
    <m/>
    <m/>
    <m/>
    <m/>
    <m/>
    <m/>
    <m/>
    <m/>
    <m/>
    <m/>
    <m/>
  </r>
  <r>
    <n v="170"/>
    <s v="00170-2024-PRODUCE/DGPCHDI"/>
    <s v="00009218-2024"/>
    <m/>
    <x v="2"/>
    <d v="2024-03-12T00:00:00"/>
    <d v="2024-03-12T00:00:00"/>
    <m/>
    <s v="NO"/>
    <m/>
    <s v=""/>
    <s v=""/>
    <s v=""/>
    <s v="Artículo 1.- Declarar como NO PRESENTADA la solicitud de aprobación del cambio de titular del permiso de pesca para operar la embarcación pesquera VICTORIA 4 con matrícula CO-21533-CM y 28.65 m3 de capacidad de bodega, presentada por la empresa INDUSTRIA ALIMENTARIA ECO GARDEN S.A.C., mediante escrito con registro N° 00009218-2024; por los fundamentos expuestos en la parte considerativa de la presente resolución. _x000a_Artículo 2.- La empresa INDUSTRIA ALIMENTARIA ECO GARDEN S.A.C., se encuentra facultada a presentar nuevamente la solicitud de cambio de titular del permiso de pesca para operar la embarcación pesquera VICTORIA 4 con matrícula CO-21533-CM y 28.65m3 de capacidad de bodega, dando cumplimiento todas las condiciones previstas en la normativa pesquera vigente._x000a_Artículo 3.-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0"/>
    <m/>
    <m/>
    <m/>
    <s v="CAMBIO DE TITULAR DEL PERMISO DE PESCA"/>
    <m/>
    <m/>
    <s v="DECLARAR COMO NO PRESENTADO"/>
    <m/>
    <m/>
    <m/>
    <m/>
    <m/>
    <m/>
    <m/>
    <m/>
    <m/>
    <m/>
    <m/>
    <m/>
    <m/>
    <m/>
    <m/>
    <m/>
    <m/>
    <m/>
    <m/>
  </r>
  <r>
    <n v="171"/>
    <s v="00171-2024-PRODUCE/DGPCHDI"/>
    <s v="00011414-2024"/>
    <m/>
    <x v="2"/>
    <d v="2024-03-12T00:00:00"/>
    <d v="2024-03-12T00:00:00"/>
    <m/>
    <s v="NO"/>
    <m/>
    <s v=""/>
    <s v=""/>
    <s v=""/>
    <s v="Artículo 1.- Otorgar a la empresa ACUA CORP S.A.C., el Certificado de Origen de especies comprendidas en el Apéndice III de la Convención Cites, con Certificado CITES Nº 2379, que en calidad de anexo forma parte de la presente resolución, certificado de exportación válido por seis (6) meses, correspondiente a la exportación de rayas amazónicas incluidas en el Apéndice III de la Convención CITES, con destino al país de Reino Unido, conforme al siguiente detalle:_x000a_Artículo 2.- La empresa ACUA CORP S.A.C., debe solicitar oportunamente a la Dirección General de Supervisión, Fiscalización y Sanción – PA (DGSFS–PA), la inspección de verificación de cantidad y/o peso de los especímenes autorizados para exportar con la debida anticipación, para lo cual deberán de presentar la presente resolución directoral y el certificado de origen en original con la firma correspondiente en el ítem Nº 4. _x000a_Artículo 3.- Remitir la presente resolución, a la Dirección General de Supervisión, Fiscalización y Sanción del Despacho Viceministerial de Pesca y Acuicultura, a la Dirección General de Diversidad Biológica del Ministerio de Ambiente; y, a la autoridad administrativa CITES del país de destino; así como disponer su publicación en el Portal Institucional del Ministerio de la Producción (www.gob.pe/produce). "/>
    <x v="0"/>
    <m/>
    <m/>
    <m/>
    <s v="PERMISOS CITES"/>
    <s v="CERTIFICADO DE ORIGEN"/>
    <m/>
    <s v="CITES Nº 2379"/>
    <m/>
    <m/>
    <m/>
    <m/>
    <m/>
    <m/>
    <m/>
    <m/>
    <m/>
    <m/>
    <m/>
    <m/>
    <m/>
    <m/>
    <m/>
    <m/>
    <m/>
    <s v="00000172-2024-PRODUCE/DGPCHDI"/>
    <m/>
  </r>
  <r>
    <n v="172"/>
    <s v="00172-2024-PRODUCE/DGPCHDI"/>
    <s v="00007662-2024"/>
    <m/>
    <x v="2"/>
    <d v="2024-03-12T00:00:00"/>
    <d v="2024-03-12T00:00:00"/>
    <m/>
    <s v="NO"/>
    <m/>
    <s v=""/>
    <s v=""/>
    <s v=""/>
    <s v="Artículo 1.- Declarar IMPROCEDENTE la solicitud presentada por la empresa PESQUERA JEAN S.A.C., para la reexportación de 7,180.00 Kilogramos de “aletas en estado seco” de la especie Alopias pelagicus (Tiburón Zorro Pelágico); 370 Kilogramos de “aletas en estado seco” de la especie Alopias superciliosus (Tiburón Zorro Ojón); y, 1,640.00 Kilogramos de “aletas en estado seco” de la especie Carcharhinus falciformis (Tiburón Mantequero), cuyo país de origen es Ecuador, en acato a la   Notificación a las Partes N° 2024/043, referida en el considerando 5 de la presente resolución directoral._x000a_Artículo 2.- En caso la Secretaría de la Convención sobre el Comercio Internacional de Especies Amenazadas de Fauna y Flora Silvestre, comunique el levantamiento de la suspensión de las transacciones con fines comerciales de especímenes de tiburones provenientes de Ecuador señalada en el considerando 5 de la presente resolución, la empresa PESQUERA JEAN S.A.C., podrá presentar nuevamente una solicitud de Certificado de Reexportación CITES, dando cumplimiento a todas las condiciones previstas en las normas nacionales e internaciones vigentes.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
    <x v="0"/>
    <m/>
    <m/>
    <m/>
    <s v="PERMISOS CITES"/>
    <s v="REEXPORTACION"/>
    <m/>
    <s v="DECLARAR IMPROCEDENTE"/>
    <m/>
    <m/>
    <m/>
    <m/>
    <m/>
    <m/>
    <m/>
    <m/>
    <m/>
    <m/>
    <m/>
    <m/>
    <m/>
    <m/>
    <m/>
    <m/>
    <m/>
    <s v="00000173-2024-PRODUCE/DGPCHDI"/>
    <m/>
  </r>
  <r>
    <n v="173"/>
    <s v="00173-2024-PRODUCE/DGPCHDI"/>
    <s v="00000892-2024"/>
    <d v="2024-01-05T00:00:00"/>
    <x v="2"/>
    <d v="2024-03-13T00:00:00"/>
    <d v="2024-03-13T00:00:00"/>
    <m/>
    <s v="NO"/>
    <m/>
    <s v=""/>
    <s v=""/>
    <s v=""/>
    <s v="Artículo 1.- Otorgar a la empresa FULL MOONT E.I.R.L. el permiso de importación CTES Nº 2380, que en calidad de anexo forma parte de la presente resolución, correspondiente a la importación de 9,000.00 Kilogramos de “aletas en estado seco” (inclusive pélvicas y anales) de la especie Prionace glauca, el mismo que tiene una validez de seis (06) meses._x000a_Artículo 2.- La empresa FULL MOONT E.I.R.L., debe solicitar oportunamente a la Dirección General de Supervisión, Fiscalización y Sanción (DGSFS – PA), la inspección de verificación de los productos autorizados para su importación, para lo cual deberán de presentar la presente resolución y el permiso de importación en original con la firma correspondiente en el ítem Nº 4. _x000a_Artículo 3.- Remitir la presente resolución, a la Dirección General de Supervisión, Fiscalización y Sanción del Despacho Viceministerial de Pesca y Acuicultura y a la Dirección General de Diversidad Biológica del Ministerio de Ambiente; así como disponer su publicación en el Portal Institucional del Ministerio de la Producción (www.gob.pe/produce). "/>
    <x v="0"/>
    <m/>
    <m/>
    <m/>
    <s v="PERMISOS CITES"/>
    <s v="IMPORTACION"/>
    <m/>
    <s v="CTES Nº 2380"/>
    <m/>
    <m/>
    <m/>
    <m/>
    <m/>
    <m/>
    <m/>
    <m/>
    <m/>
    <m/>
    <m/>
    <m/>
    <m/>
    <m/>
    <m/>
    <m/>
    <m/>
    <m/>
    <m/>
  </r>
  <r>
    <n v="174"/>
    <s v="00174-2024-PRODUCE/DGPCHDI"/>
    <s v="00009926-2024"/>
    <d v="2024-02-12T00:00:00"/>
    <x v="2"/>
    <d v="2024-03-13T00:00:00"/>
    <d v="2024-03-13T00:00:00"/>
    <d v="2024-03-04T00:00:00"/>
    <s v="NO"/>
    <m/>
    <s v=""/>
    <s v=""/>
    <s v=""/>
    <s v="Artículo 1.- Aprobar a favor de la empresa PESQUERA AUGUSTO Y MARIA S.A.C., el cambio de titular del permiso de pesca para operar la embarcación pesquera FLOR DE MARIA con matrícula PL-63738-PM y 109.83 m3 de capacidad de bodega, para la extracción del recurso Anchoveta con destino al consumo humano indirecto. Asimismo, aprobar a su favor el cambio de titular de los PMCE otorgados para la actividad extractiva del recurso Anchoveta con destino al consumo humano indirecto, en el marco del Reglamento del Decreto Legislativo Nº 1084._x000a_Artículo 2.- En mérito al cambio de titular del permiso de pesca a que se refiere el artículo 1 de la presente resolución, el titular del permiso de pesca de la embarcación pesquera FLOR DE MARIA con matrícula PL-63738-PM y 109.83 m3 de capacidad de bodega, deberán cumplir las disposiciones normativas vigentes en lo correspondiente al desarrollo de las actividades pesqueras previas a su procesamiento._x000a_Artículo 3.- El cambio de titularidad de permiso de pesca aprobado por el artículo 1 de la presente Resolución Directoral, se encontrará vigente para las temporadas de pesca 2024-I, 2024-II, 2025-I y 2025-II de la Zona Norte - Centro; y las temporadas 2024-I, 2024-II, 2025-I y 2025-II Zona Sur, quedando sin efecto al término de la última temporada de pesca del año 2025 aprobada por la autoridad competente, conforme se ha señalado en el considerando 6 de la presente resolución, el cambio de titular antes referido quedará sin efecto; y la titularidad del permiso de pesca para operar la embarcación pesquera FLOR DE MARIA con matrícula PL-63738-PM y 109.83 m3, revertirá a favor de la señora YOLANDA VITE GORDILLO, ANA ELVA BANCES MERINO y el señor LUIS ENRIQUE SANTISTEBAN OLIVOS._x000a_Artículo 4.- Encargar a la Dirección de Extracción para Consumo Humano Directo e Indirecto, la adopción de acciones destinadas a dar cumplimiento de las condiciones establecidas en el artículo 34 del Reglamento de la Ley General de Pesca, modificado por Decreto Supremo N° 004-2020-PRODUCE, en relación a la reversión de la titularidad del permiso de pesca, en concordancia con lo dispuesto en el artículo 3 de la presente Resolución Directoral._x000a_Artículo 5.- Excluir a la señora YOLANDA VITE GORDILLO, ANA ELVA BANCES MERINO y el señor LUIS ENRIQUE SANTISTEBAN OLIVOS, de los listados a que se refiere el artículo 14 del Reglamento de la Ley General de Pesca; y, el Anexo II de la Resolución Ministerial Nº 347-2011-PRODUCE, a fin de incluir en su lugar a la empresa PESQUERA AUGUSTO Y MARIA S.A.C., como titular del permiso de pesca para operar la embarcación pesquera FLOR DE MARIA con matrícula PL-63738-PM._x000a_Artículo 6.- Remitir la presente resolución, a la Dirección General de Supervisión, Fiscalización y Sanción del Despacho Viceministerial de Pesca y Acuicultura del Ministerio de la Producción; y, a la Dirección General de Capitanías y Guardacostas del Ministerio de Defensa; así como disponer su publicación en el Portal Institucional del Ministerio de la Producción (www.gob.pe/produce)."/>
    <x v="3"/>
    <m/>
    <m/>
    <m/>
    <s v="RENOVACION DE PERMISO DE PESCA DE BANDERA EXTRANJERA"/>
    <m/>
    <m/>
    <m/>
    <m/>
    <m/>
    <m/>
    <m/>
    <m/>
    <m/>
    <m/>
    <m/>
    <m/>
    <m/>
    <m/>
    <m/>
    <m/>
    <m/>
    <m/>
    <m/>
    <m/>
    <m/>
    <m/>
  </r>
  <r>
    <n v="175"/>
    <s v="00175-2024-PRODUCE/DGPCHDI"/>
    <s v="00015750-2024"/>
    <d v="2024-03-06T00:00:00"/>
    <x v="2"/>
    <d v="2024-03-13T00:00:00"/>
    <d v="2024-03-13T00:00:00"/>
    <m/>
    <s v="NO"/>
    <m/>
    <s v=""/>
    <s v=""/>
    <s v=""/>
    <s v="Artículo 1.- DECLARAR que la solicitud de renovación del permiso de pesca otorgado mediante Resolución Directoral N° 00823-2023-PRODUCE/DGPCHDI, para operar la embarcación pesquera de bandera extranjera denominada REINA DE LA PAZ con Matrícula de Nave N° 34810-09-CH, presentada por la empresa MAR PACIFICO TUNA S.A., ha sido aprobada con su sola presentación, renovándose el citado permiso del dos (2) meses; 14 de marzo al 14 de mayo de 2024._x000a_Artículo 2.- Encargar a la Dirección de Extracción para Consumo Humano Directo e Indirecto el registro de la renovación a que se refiere el artículo 1 y verificar el cumplimiento de la obligación de entrega del 30% de lo capturado o de la capacidad de acarreo de la embarcación pesquera REINA DE LA PAZ con Registro N° 34810-09-CH, conforme a lo establecido en el numeral 6.5.1 del artículo 6 del Reglamento de Ordenamiento Pesquero del Atún, en coordinación con la Dirección General de Supervisión, Fiscalización y Sanción. _x000a_Artículo 3.- Remitir copia de la presente Resolución Directoral, a la Dirección General de Supervisión, Fiscalización y Sanción del Despacho Viceministerial de Pesca y Acuicultura del Ministerio de la Producción; al Instituto del Mar del Perú (IMARPE); y, a la Dirección General de Capitanías y Guardacostas del Ministerio de Defensa (DICAPI); así como disponer su publicación en el portal institucional del Ministerio de la Producción (www.gob.pe/produce)."/>
    <x v="3"/>
    <m/>
    <m/>
    <m/>
    <m/>
    <m/>
    <m/>
    <m/>
    <m/>
    <m/>
    <m/>
    <m/>
    <m/>
    <m/>
    <m/>
    <m/>
    <m/>
    <m/>
    <m/>
    <m/>
    <m/>
    <m/>
    <m/>
    <m/>
    <m/>
    <m/>
    <m/>
  </r>
  <r>
    <n v="176"/>
    <s v="00176-2024-PRODUCE/DGPCHDI"/>
    <s v="00058612-2023"/>
    <d v="2023-08-16T00:00:00"/>
    <x v="2"/>
    <d v="2024-03-13T00:00:00"/>
    <d v="2024-03-13T00:00:00"/>
    <d v="2023-10-05T00:00:00"/>
    <s v="NO"/>
    <m/>
    <s v=""/>
    <s v=""/>
    <s v=""/>
    <s v="Artículo 1.- Otorgar a la empresa ENEL GENERACIÓN PERÚ S.A.A., autorización para realizar las actividades de colecta de recursos hidrobiológicos conforme al plan de trabajo denominado: LEVANTAMIENTO COMPLEMENTARIO DE LA LÍNEA BASE PARA EL PLAN AMBIENTAL DETALLADO (PAD) DE LA “CENTRAL HIDROELÉCTRICA MOYOPAMPA”, en atención a la solicitud presentada con escrito de registro N° 00058612-2023, reformulado a través del escrito de registro N° 00000390-2024, por el periodo de nueve (9) meses contados a partir de la notificación de la presente Resolución Directoral. El referido plan comprende las siguientes circunscripciones territoriales: _x000a_Artículo 2.- La empresa ENEL GENERACIÓN PERÚ S.A.A. es responsable de aplicar las medidas de seguridad y eliminación de impactos que se puedan producir por las actividades propias del plan de trabajo._x000a_Artículo 3.- En la ejecución del plan de trabajo, la empresa ENEL GENERACIÓN PERÚ S.A.A.,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3"/>
    <m/>
    <m/>
    <m/>
    <m/>
    <m/>
    <m/>
    <m/>
    <m/>
    <m/>
    <m/>
    <m/>
    <m/>
    <m/>
    <m/>
    <m/>
    <m/>
    <m/>
    <m/>
    <m/>
    <m/>
    <m/>
    <m/>
    <m/>
    <m/>
    <m/>
    <m/>
  </r>
  <r>
    <n v="177"/>
    <s v="00177-2024-PRODUCE/DGPCHDI"/>
    <s v="00073851-2023"/>
    <d v="2023-10-10T00:00:00"/>
    <x v="2"/>
    <d v="2024-03-13T00:00:00"/>
    <d v="2024-03-13T00:00:00"/>
    <d v="2023-11-29T00:00:00"/>
    <s v="NO"/>
    <m/>
    <s v=""/>
    <s v=""/>
    <s v=""/>
    <s v="Artículo 1.- Otorgar a la empresa HUDBAY PERU S.A.C., autorización para realizar las actividades de colecta de recursos hidrobiológicos conforme al plan de trabajo denominado: “Línea base hidrobiológica del EIAsd integral de los proyectos María Reyna y Caballito”, en atención a la solicitud presentada con escrito de registro N° 00073851-2023, reformulado a través del escrito de registro N° 00094244-2023, por el periodo de doce (12) meses contados a partir de la notificación de la presente Resolución Directoral. El referido plan comprende las circunscripciones territoriales detalladas en anexo que forma parte integrante de la presente Resolución Directoral._x000a_Artículo 2.- La empresa HUDBAY PERU S.A.C. es responsable de aplicar las medidas de seguridad y eliminación de impactos que se puedan producir por las actividades propias del plan de trabajo._x000a_Artículo 3.- En la ejecución del plan de trabajo, la empresa HUDBAY PERU S.A.C.,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4.- La presente autorización no constituye el otorgamiento de otro derecho a favor del titular del plan de trabajo._x000a_Artículo 5.-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3"/>
    <m/>
    <m/>
    <m/>
    <m/>
    <m/>
    <m/>
    <m/>
    <m/>
    <m/>
    <m/>
    <m/>
    <m/>
    <m/>
    <m/>
    <m/>
    <m/>
    <m/>
    <m/>
    <m/>
    <m/>
    <m/>
    <m/>
    <m/>
    <m/>
    <m/>
    <m/>
  </r>
  <r>
    <n v="178"/>
    <s v="00178-2024-PRODUCE/DGPCHDI"/>
    <s v="00069949-2023"/>
    <d v="2023-09-28T00:00:00"/>
    <x v="2"/>
    <d v="2024-03-13T00:00:00"/>
    <d v="2024-03-13T00:00:00"/>
    <d v="2023-11-20T00:00:00"/>
    <s v="NO"/>
    <m/>
    <s v=""/>
    <s v=""/>
    <s v=""/>
    <s v="Artículo 1.- Aceptar el desistimiento presentado por la empresa BHP WORLD EXPLORATION INC. SUCURSAL DEL PERÚ a través del escrito adjunto con registro N° 00069949-2023-2, al procedimiento de autorización de actividades de colecta de recursos hidrobiológicos para el levantamiento de línea de base de estudios ambientales e instrumentos de gestión ambiental complementarios; iniciado con escrito de registro N° 00069949-2023, dando por concluido el mencionado procedimiento administrativo.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3"/>
    <m/>
    <m/>
    <m/>
    <m/>
    <m/>
    <m/>
    <m/>
    <m/>
    <m/>
    <m/>
    <m/>
    <m/>
    <m/>
    <m/>
    <m/>
    <m/>
    <m/>
    <m/>
    <m/>
    <m/>
    <m/>
    <m/>
    <m/>
    <m/>
    <m/>
    <m/>
  </r>
  <r>
    <n v="179"/>
    <s v="00179-2024-PRODUCE/DGPCHDI"/>
    <s v="00069763-2023"/>
    <d v="2023-09-27T00:00:00"/>
    <x v="2"/>
    <d v="2024-03-13T00:00:00"/>
    <d v="2024-03-13T00:00:00"/>
    <d v="2023-10-26T00:00:00"/>
    <s v="NO"/>
    <m/>
    <s v=""/>
    <s v=""/>
    <s v=""/>
    <s v="Artículo 1.- Aceptar el desistimiento presentado por el PROYECTO ESPECIAL DE INFRAESTRUCTURA DE TRANSPORTE NACIONAL - PROVIAS NACIONAL a través del escrito con registro N° 00010865-2024, al procedimiento de autorización de actividades de colecta de recursos hidrobiológicos para el levantamiento de línea de base de estudios ambientales e instrumentos de gestión ambiental complementarios; iniciado con escrito de registro N° 00069763-2023, dando por concluido el mencionado procedimiento administrativo.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3"/>
    <m/>
    <m/>
    <m/>
    <m/>
    <m/>
    <m/>
    <m/>
    <m/>
    <m/>
    <m/>
    <m/>
    <m/>
    <m/>
    <m/>
    <m/>
    <m/>
    <m/>
    <m/>
    <m/>
    <m/>
    <m/>
    <m/>
    <m/>
    <m/>
    <m/>
    <m/>
  </r>
  <r>
    <n v="180"/>
    <s v="00180-2024-PRODUCE/DGPCHDI"/>
    <s v="00081773-2023"/>
    <d v="2023-11-07T00:00:00"/>
    <x v="2"/>
    <d v="2024-03-13T00:00:00"/>
    <d v="2024-03-13T00:00:00"/>
    <d v="2024-01-10T00:00:00"/>
    <s v="NO"/>
    <m/>
    <s v=""/>
    <s v=""/>
    <s v=""/>
    <s v="Artículo 1.- Aceptar el desistimiento presentado por la empresa CONCESIONARIA VIAL DEL SOL S.A. - COVISOL S.A. a través del escrito adjunto con registro N° 00081773-2023-2, al procedimiento de autorización de actividades de colecta de recursos hidrobiológicos para el levantamiento de línea de base de estudios ambientales e instrumentos de gestión ambiental complementarios; iniciado con escrito de registro N° 00081773-2023, dando por concluido el mencionado procedimiento administrativo.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3"/>
    <m/>
    <m/>
    <m/>
    <m/>
    <m/>
    <m/>
    <m/>
    <m/>
    <m/>
    <m/>
    <m/>
    <m/>
    <m/>
    <m/>
    <m/>
    <m/>
    <m/>
    <m/>
    <m/>
    <m/>
    <m/>
    <m/>
    <m/>
    <m/>
    <m/>
    <m/>
  </r>
  <r>
    <n v="181"/>
    <s v="00181-2024-PRODUCE/DGPCHDI"/>
    <s v="00079590-2023"/>
    <d v="2023-10-27T00:00:00"/>
    <x v="2"/>
    <d v="2024-03-13T00:00:00"/>
    <d v="2024-03-13T00:00:00"/>
    <m/>
    <s v="NO"/>
    <m/>
    <s v=""/>
    <s v=""/>
    <s v=""/>
    <s v="Artículo 1.- Otorgar a favor del señor RICARDO BRITZKE, la Autorización para efectuar investigación pesquera especializada sin uso de embarcación., conforme a los términos contenidos en el plan de investigación denominado: “Develando procesos evolutivos de la biodiversidad peruana a una escala genómica: Diversidad genética, introgresión y especiación en taxa con tiempos evolutivos cortos”, presentado mediante escrito con registro N° 00079590-2023, reformulado a través del escrito adjunto con registro N° 00079590-2023-1, por el periodo de veinticuatro (24) meses contados a partir del día siguiente de la notificación de la presente Resolución Directoral. El referido plan comprende las siguientes circunscripciones territoriales: _x000a_Artículo 2.- La extracción de los recursos se deberá realizar dentro del plazo señalado en el artículo 1 de la presente resolución, y mediante el empleo de los equipos y metodología indicados en el plan de investigación._x000a_Artículo 3.- El señor RICARDO BRITZKE es responsable de aplicar las medidas de seguridad y eliminación de impactos que se puedan producir por las actividades propias de la investigación._x000a_Artículo 4.- El señor RICARDO BRITZKE, dentro de los sesenta (60) días calendarios posteriores a la culminación del plazo concedido en la autorización correspondiente, se encuentra obligada a presentar la información completa relativa a los resultados de la investigación realizada._x000a_Artículo 5.- En la ejecución del plan de trabajo, el señor RICARDO BRITZKE, deberá observar estrictamente lo dispuesto en el artículo 27 de la Ley N° 26839, Ley sobre la Conservación y Aprovechamiento Sostenible de la Diversidad Biológica, el cual establece que los derechos otorgados sobre recursos biológicos no otorgan derechos sobre los recursos genéticos. _x000a_Artículo 6.- La presente autorización no constituye el otorgamiento de otro derecho a favor del titular del plan de trabajo._x000a_Artículo 7.- Remitir copia de la presente resolución, a la Dirección General de Supervisión, Fiscalización y Sanción del Despacho Viceministerial de Pesca y Acuicultura del Ministerio de la Producción; al Instituto del Mar del Perú (IMARPE); y, al Servicio Nacional de Áreas Naturales Protegidas por el Estado (SERNANP); así como disponer su publicación en el Portal Institucional del Ministerio de la Producción (www.gob.pe/produce)."/>
    <x v="3"/>
    <m/>
    <m/>
    <m/>
    <m/>
    <m/>
    <m/>
    <m/>
    <m/>
    <m/>
    <m/>
    <m/>
    <m/>
    <m/>
    <m/>
    <m/>
    <m/>
    <m/>
    <m/>
    <m/>
    <m/>
    <m/>
    <m/>
    <m/>
    <m/>
    <m/>
    <m/>
  </r>
  <r>
    <n v="182"/>
    <s v="00182-2024-PRODUCE/DGPCHDI"/>
    <s v="00087012-2023"/>
    <d v="2023-11-24T00:00:00"/>
    <x v="2"/>
    <d v="2024-03-13T00:00:00"/>
    <d v="2024-03-13T00:00:00"/>
    <d v="2023-12-28T00:00:00"/>
    <s v="NO"/>
    <m/>
    <s v=""/>
    <s v=""/>
    <s v=""/>
    <s v="Artículo 1.- Aceptar el desistimiento presentado por la empresa ATIPAQ Transmisora Eléctrica S.A. a través del escrito con registro N° 00007159-2024, al procedimiento de autorización de actividades de colecta de recursos hidrobiológicos para el levantamiento de línea de base de estudios ambientales e instrumentos de gestión ambiental complementarios; iniciado con escrito de registro N° 00087012-2023, dando por concluido el mencionado procedimiento administrativo.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3"/>
    <m/>
    <m/>
    <m/>
    <m/>
    <m/>
    <m/>
    <m/>
    <m/>
    <m/>
    <m/>
    <m/>
    <m/>
    <m/>
    <m/>
    <m/>
    <m/>
    <m/>
    <m/>
    <m/>
    <m/>
    <m/>
    <m/>
    <m/>
    <m/>
    <m/>
    <m/>
  </r>
  <r>
    <n v="183"/>
    <s v="00183-2024-PRODUCE/DGPCHDI"/>
    <s v="00089878-2023"/>
    <d v="2023-12-05T00:00:00"/>
    <x v="2"/>
    <d v="2024-03-13T00:00:00"/>
    <d v="2024-03-13T00:00:00"/>
    <d v="2024-01-24T00:00:00"/>
    <s v="NO"/>
    <m/>
    <s v=""/>
    <s v=""/>
    <s v=""/>
    <s v="Artículo 1.- Aceptar el desistimiento presentado por la empresa CONCESIONARIA TRANSMISORA ICA - POROMA S.A.C. a través del escrito adjunto con registro N° 00089878-2023-1, al procedimiento de autorización de actividades de colecta de recursos hidrobiológicos para el levantamiento de línea de base de estudios ambientales e instrumentos de gestión ambiental complementarios; iniciado con escrito de registro N° 00089878-2023, dando por concluido el mencionado procedimiento administrativo._x000a_Artículo 2.- Remitir copia de la presente resolución, a la Dirección General de Supervisión, Fiscalización y Sanción del Despacho Viceministerial de Pesca y Acuicultura del Ministerio de la Producción; al Instituto del Mar del Perú (IMARPE); así como disponer su publicación en el Portal Institucional del Ministerio de la Producción (www.gob.pe/produce)."/>
    <x v="3"/>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A5FD88-D3C3-4CC4-90E6-629687E66A38}" name="TablaDinámica2" cacheId="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C17" firstHeaderRow="0" firstDataRow="1" firstDataCol="1"/>
  <pivotFields count="14">
    <pivotField dataField="1" showAll="0"/>
    <pivotField showAll="0"/>
    <pivotField dataField="1" showAll="0"/>
    <pivotField showAll="0"/>
    <pivotField axis="axisRow" showAll="0">
      <items count="14">
        <item sd="0" x="0"/>
        <item sd="0" x="1"/>
        <item sd="0" x="3"/>
        <item sd="0" x="4"/>
        <item sd="0" x="5"/>
        <item sd="0" x="6"/>
        <item sd="0" x="7"/>
        <item sd="0" x="8"/>
        <item sd="0" x="9"/>
        <item sd="0" x="10"/>
        <item sd="0" x="11"/>
        <item sd="0" x="12"/>
        <item sd="0" x="2"/>
        <item t="default" sd="0"/>
      </items>
    </pivotField>
    <pivotField axis="axisRow" showAll="0">
      <items count="184">
        <item x="23"/>
        <item x="0"/>
        <item x="1"/>
        <item x="2"/>
        <item x="3"/>
        <item x="4"/>
        <item x="5"/>
        <item x="6"/>
        <item x="7"/>
        <item x="8"/>
        <item x="9"/>
        <item x="10"/>
        <item x="11"/>
        <item x="12"/>
        <item x="13"/>
        <item x="14"/>
        <item x="15"/>
        <item x="16"/>
        <item x="17"/>
        <item x="18"/>
        <item x="19"/>
        <item x="20"/>
        <item x="21"/>
        <item x="22"/>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t="default"/>
      </items>
    </pivotField>
    <pivotField showAll="0"/>
    <pivotField showAll="0"/>
    <pivotField showAll="0"/>
    <pivotField showAll="0"/>
    <pivotField showAll="0"/>
    <pivotField showAll="0"/>
    <pivotField showAll="0"/>
    <pivotField showAll="0"/>
  </pivotFields>
  <rowFields count="2">
    <field x="4"/>
    <field x="5"/>
  </rowFields>
  <rowItems count="14">
    <i>
      <x/>
    </i>
    <i>
      <x v="1"/>
    </i>
    <i>
      <x v="2"/>
    </i>
    <i>
      <x v="3"/>
    </i>
    <i>
      <x v="4"/>
    </i>
    <i>
      <x v="5"/>
    </i>
    <i>
      <x v="6"/>
    </i>
    <i>
      <x v="7"/>
    </i>
    <i>
      <x v="8"/>
    </i>
    <i>
      <x v="9"/>
    </i>
    <i>
      <x v="10"/>
    </i>
    <i>
      <x v="11"/>
    </i>
    <i>
      <x v="12"/>
    </i>
    <i t="grand">
      <x/>
    </i>
  </rowItems>
  <colFields count="1">
    <field x="-2"/>
  </colFields>
  <colItems count="2">
    <i>
      <x/>
    </i>
    <i i="1">
      <x v="1"/>
    </i>
  </colItems>
  <dataFields count="2">
    <dataField name="Cuenta de RESOLUCION DIRECTORAL N°" fld="2" subtotal="count" baseField="0" baseItem="0"/>
    <dataField name="Suma de N°"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F8A559-0825-4F7A-8C46-7A9AAB3A4380}" name="TablaDinámica4"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6" firstHeaderRow="1" firstDataRow="1" firstDataCol="1"/>
  <pivotFields count="12">
    <pivotField dataField="1" showAll="0"/>
    <pivotField showAll="0"/>
    <pivotField showAll="0"/>
    <pivotField axis="axisRow" showAll="0">
      <items count="13">
        <item sd="0" x="0"/>
        <item sd="0" x="1"/>
        <item sd="0" x="2"/>
        <item sd="0" x="3"/>
        <item sd="0" x="4"/>
        <item sd="0" x="5"/>
        <item sd="0" x="6"/>
        <item sd="0" x="7"/>
        <item sd="0" x="8"/>
        <item sd="0" x="9"/>
        <item sd="0" x="10"/>
        <item sd="0" x="11"/>
        <item t="default"/>
      </items>
    </pivotField>
    <pivotField showAll="0"/>
    <pivotField axis="axisRow" showAll="0">
      <items count="155">
        <item x="53"/>
        <item x="134"/>
        <item x="0"/>
        <item x="31"/>
        <item x="54"/>
        <item x="78"/>
        <item x="116"/>
        <item x="1"/>
        <item x="18"/>
        <item x="32"/>
        <item x="55"/>
        <item x="79"/>
        <item x="96"/>
        <item x="117"/>
        <item x="19"/>
        <item x="33"/>
        <item x="68"/>
        <item x="80"/>
        <item x="118"/>
        <item x="135"/>
        <item x="20"/>
        <item x="56"/>
        <item x="69"/>
        <item x="97"/>
        <item x="119"/>
        <item x="136"/>
        <item x="2"/>
        <item x="21"/>
        <item x="34"/>
        <item x="57"/>
        <item x="22"/>
        <item x="137"/>
        <item x="3"/>
        <item x="38"/>
        <item x="40"/>
        <item x="81"/>
        <item x="98"/>
        <item x="4"/>
        <item x="35"/>
        <item x="41"/>
        <item x="58"/>
        <item x="70"/>
        <item x="82"/>
        <item x="99"/>
        <item x="120"/>
        <item x="5"/>
        <item x="23"/>
        <item x="59"/>
        <item x="83"/>
        <item x="138"/>
        <item x="60"/>
        <item x="71"/>
        <item x="139"/>
        <item x="24"/>
        <item x="36"/>
        <item x="72"/>
        <item x="100"/>
        <item x="121"/>
        <item x="140"/>
        <item x="6"/>
        <item x="25"/>
        <item x="37"/>
        <item x="61"/>
        <item x="101"/>
        <item x="7"/>
        <item x="39"/>
        <item x="84"/>
        <item x="102"/>
        <item x="122"/>
        <item x="141"/>
        <item x="8"/>
        <item x="85"/>
        <item x="103"/>
        <item x="142"/>
        <item x="9"/>
        <item x="73"/>
        <item x="86"/>
        <item x="104"/>
        <item x="123"/>
        <item x="143"/>
        <item x="10"/>
        <item x="74"/>
        <item x="87"/>
        <item x="105"/>
        <item x="124"/>
        <item x="144"/>
        <item x="26"/>
        <item x="44"/>
        <item x="88"/>
        <item x="125"/>
        <item x="145"/>
        <item x="27"/>
        <item x="45"/>
        <item x="106"/>
        <item x="126"/>
        <item x="146"/>
        <item x="11"/>
        <item x="62"/>
        <item x="107"/>
        <item x="127"/>
        <item x="46"/>
        <item x="108"/>
        <item x="147"/>
        <item x="12"/>
        <item x="42"/>
        <item x="47"/>
        <item x="63"/>
        <item x="109"/>
        <item x="148"/>
        <item x="75"/>
        <item x="89"/>
        <item x="110"/>
        <item x="128"/>
        <item x="149"/>
        <item x="13"/>
        <item x="28"/>
        <item x="48"/>
        <item x="64"/>
        <item x="76"/>
        <item x="90"/>
        <item x="129"/>
        <item x="29"/>
        <item x="49"/>
        <item x="65"/>
        <item x="77"/>
        <item x="91"/>
        <item x="130"/>
        <item x="92"/>
        <item x="111"/>
        <item x="131"/>
        <item x="150"/>
        <item x="112"/>
        <item x="132"/>
        <item x="14"/>
        <item x="30"/>
        <item x="50"/>
        <item x="66"/>
        <item x="93"/>
        <item x="113"/>
        <item x="15"/>
        <item x="51"/>
        <item x="94"/>
        <item x="114"/>
        <item x="151"/>
        <item x="16"/>
        <item x="43"/>
        <item x="52"/>
        <item x="95"/>
        <item x="115"/>
        <item x="133"/>
        <item x="152"/>
        <item x="17"/>
        <item x="67"/>
        <item x="153"/>
        <item t="default"/>
      </items>
    </pivotField>
    <pivotField showAll="0"/>
    <pivotField showAll="0"/>
    <pivotField showAll="0"/>
    <pivotField showAll="0"/>
    <pivotField showAll="0"/>
    <pivotField showAll="0"/>
  </pivotFields>
  <rowFields count="2">
    <field x="3"/>
    <field x="5"/>
  </rowFields>
  <rowItems count="13">
    <i>
      <x/>
    </i>
    <i>
      <x v="1"/>
    </i>
    <i>
      <x v="2"/>
    </i>
    <i>
      <x v="3"/>
    </i>
    <i>
      <x v="4"/>
    </i>
    <i>
      <x v="5"/>
    </i>
    <i>
      <x v="6"/>
    </i>
    <i>
      <x v="7"/>
    </i>
    <i>
      <x v="8"/>
    </i>
    <i>
      <x v="9"/>
    </i>
    <i>
      <x v="10"/>
    </i>
    <i>
      <x v="11"/>
    </i>
    <i t="grand">
      <x/>
    </i>
  </rowItems>
  <colItems count="1">
    <i/>
  </colItems>
  <dataFields count="1">
    <dataField name="Cuenta de ID" fld="0" subtotal="countNums"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8EF520-017B-44D4-85B4-6DEF49175A0D}"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7" firstHeaderRow="1" firstDataRow="1" firstDataCol="1"/>
  <pivotFields count="13">
    <pivotField dataField="1" showAll="0"/>
    <pivotField showAll="0">
      <items count="8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741"/>
        <item t="default"/>
      </items>
    </pivotField>
    <pivotField showAll="0"/>
    <pivotField axis="axisRow" showAll="0">
      <items count="14">
        <item sd="0" x="0"/>
        <item sd="0" x="1"/>
        <item sd="0" x="2"/>
        <item sd="0" x="3"/>
        <item sd="0" x="4"/>
        <item sd="0" x="5"/>
        <item sd="0" x="6"/>
        <item sd="0" x="7"/>
        <item sd="0" x="8"/>
        <item sd="0" x="9"/>
        <item sd="0" x="10"/>
        <item sd="0" x="12"/>
        <item sd="0" x="11"/>
        <item t="default"/>
      </items>
    </pivotField>
    <pivotField showAll="0"/>
    <pivotField axis="axisRow" showAll="0">
      <items count="199">
        <item x="15"/>
        <item x="33"/>
        <item x="95"/>
        <item x="111"/>
        <item x="145"/>
        <item x="163"/>
        <item x="188"/>
        <item x="16"/>
        <item x="34"/>
        <item x="96"/>
        <item x="129"/>
        <item x="146"/>
        <item x="174"/>
        <item x="189"/>
        <item x="17"/>
        <item x="35"/>
        <item x="75"/>
        <item x="98"/>
        <item x="112"/>
        <item x="130"/>
        <item x="190"/>
        <item x="18"/>
        <item x="36"/>
        <item x="76"/>
        <item x="164"/>
        <item x="0"/>
        <item x="19"/>
        <item x="37"/>
        <item x="56"/>
        <item x="77"/>
        <item x="113"/>
        <item x="38"/>
        <item x="57"/>
        <item x="131"/>
        <item x="165"/>
        <item x="191"/>
        <item x="58"/>
        <item x="78"/>
        <item x="114"/>
        <item x="132"/>
        <item x="147"/>
        <item x="166"/>
        <item x="192"/>
        <item x="1"/>
        <item x="20"/>
        <item x="39"/>
        <item x="59"/>
        <item x="79"/>
        <item x="97"/>
        <item x="115"/>
        <item x="148"/>
        <item x="40"/>
        <item x="60"/>
        <item x="116"/>
        <item x="149"/>
        <item x="194"/>
        <item x="21"/>
        <item x="80"/>
        <item x="99"/>
        <item x="133"/>
        <item x="150"/>
        <item x="175"/>
        <item x="193"/>
        <item x="41"/>
        <item x="81"/>
        <item x="100"/>
        <item x="22"/>
        <item x="42"/>
        <item x="61"/>
        <item x="82"/>
        <item x="117"/>
        <item x="134"/>
        <item x="176"/>
        <item x="2"/>
        <item x="23"/>
        <item x="62"/>
        <item x="118"/>
        <item x="151"/>
        <item x="195"/>
        <item x="3"/>
        <item x="63"/>
        <item x="83"/>
        <item x="101"/>
        <item x="119"/>
        <item x="152"/>
        <item x="167"/>
        <item x="4"/>
        <item x="24"/>
        <item x="43"/>
        <item x="64"/>
        <item x="120"/>
        <item x="168"/>
        <item x="177"/>
        <item x="5"/>
        <item x="65"/>
        <item x="102"/>
        <item x="121"/>
        <item x="135"/>
        <item x="153"/>
        <item x="169"/>
        <item x="25"/>
        <item x="44"/>
        <item x="84"/>
        <item x="103"/>
        <item x="136"/>
        <item x="154"/>
        <item x="179"/>
        <item x="196"/>
        <item x="6"/>
        <item x="26"/>
        <item x="45"/>
        <item x="85"/>
        <item x="137"/>
        <item x="155"/>
        <item x="170"/>
        <item x="180"/>
        <item x="7"/>
        <item x="27"/>
        <item x="46"/>
        <item x="66"/>
        <item x="86"/>
        <item x="104"/>
        <item x="122"/>
        <item x="138"/>
        <item x="171"/>
        <item x="181"/>
        <item x="8"/>
        <item x="28"/>
        <item x="47"/>
        <item x="87"/>
        <item x="123"/>
        <item x="139"/>
        <item x="9"/>
        <item x="67"/>
        <item x="88"/>
        <item x="105"/>
        <item x="124"/>
        <item x="29"/>
        <item x="48"/>
        <item x="68"/>
        <item x="106"/>
        <item x="125"/>
        <item x="156"/>
        <item x="172"/>
        <item x="182"/>
        <item x="10"/>
        <item x="69"/>
        <item x="107"/>
        <item x="126"/>
        <item x="140"/>
        <item x="157"/>
        <item x="183"/>
        <item x="30"/>
        <item x="49"/>
        <item x="70"/>
        <item x="89"/>
        <item x="108"/>
        <item x="158"/>
        <item x="184"/>
        <item x="11"/>
        <item x="31"/>
        <item x="50"/>
        <item x="90"/>
        <item x="109"/>
        <item x="141"/>
        <item x="185"/>
        <item x="32"/>
        <item x="51"/>
        <item x="71"/>
        <item x="91"/>
        <item x="127"/>
        <item x="142"/>
        <item x="12"/>
        <item x="52"/>
        <item x="72"/>
        <item x="92"/>
        <item x="128"/>
        <item x="143"/>
        <item x="159"/>
        <item x="13"/>
        <item x="73"/>
        <item x="160"/>
        <item x="53"/>
        <item x="74"/>
        <item x="161"/>
        <item x="186"/>
        <item x="14"/>
        <item x="54"/>
        <item x="93"/>
        <item x="110"/>
        <item x="162"/>
        <item x="173"/>
        <item x="187"/>
        <item x="197"/>
        <item x="55"/>
        <item x="94"/>
        <item x="144"/>
        <item x="178"/>
        <item t="default"/>
      </items>
    </pivotField>
    <pivotField showAll="0"/>
    <pivotField showAll="0"/>
    <pivotField showAll="0"/>
    <pivotField showAll="0"/>
    <pivotField showAll="0"/>
    <pivotField showAll="0"/>
    <pivotField showAll="0"/>
  </pivotFields>
  <rowFields count="2">
    <field x="3"/>
    <field x="5"/>
  </rowFields>
  <rowItems count="14">
    <i>
      <x/>
    </i>
    <i>
      <x v="1"/>
    </i>
    <i>
      <x v="2"/>
    </i>
    <i>
      <x v="3"/>
    </i>
    <i>
      <x v="4"/>
    </i>
    <i>
      <x v="5"/>
    </i>
    <i>
      <x v="6"/>
    </i>
    <i>
      <x v="7"/>
    </i>
    <i>
      <x v="8"/>
    </i>
    <i>
      <x v="9"/>
    </i>
    <i>
      <x v="10"/>
    </i>
    <i>
      <x v="11"/>
    </i>
    <i>
      <x v="12"/>
    </i>
    <i t="grand">
      <x/>
    </i>
  </rowItems>
  <colItems count="1">
    <i/>
  </colItems>
  <dataFields count="1">
    <dataField name="Cuenta de ID" fld="0" subtotal="countNums"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8761D4-0053-4699-8CF9-831D2D6D5C0A}" name="TablaDinámica8"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6" firstHeaderRow="1" firstDataRow="1" firstDataCol="1"/>
  <pivotFields count="15">
    <pivotField showAll="0"/>
    <pivotField dataField="1" showAll="0"/>
    <pivotField showAll="0"/>
    <pivotField axis="axisRow" showAll="0">
      <items count="13">
        <item sd="0" x="0"/>
        <item x="1"/>
        <item x="2"/>
        <item x="3"/>
        <item x="4"/>
        <item x="5"/>
        <item x="6"/>
        <item x="7"/>
        <item x="8"/>
        <item x="9"/>
        <item x="10"/>
        <item sd="0" x="11"/>
        <item t="default"/>
      </items>
    </pivotField>
    <pivotField showAll="0"/>
    <pivotField showAll="0">
      <items count="168">
        <item x="156"/>
        <item x="157"/>
        <item x="158"/>
        <item x="159"/>
        <item x="160"/>
        <item x="161"/>
        <item x="162"/>
        <item x="147"/>
        <item x="148"/>
        <item x="163"/>
        <item x="149"/>
        <item x="150"/>
        <item x="164"/>
        <item x="151"/>
        <item x="152"/>
        <item x="153"/>
        <item x="154"/>
        <item x="165"/>
        <item x="155"/>
        <item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showAll="0"/>
    <pivotField showAll="0"/>
  </pivotFields>
  <rowFields count="1">
    <field x="3"/>
  </rowFields>
  <rowItems count="13">
    <i>
      <x/>
    </i>
    <i>
      <x v="1"/>
    </i>
    <i>
      <x v="2"/>
    </i>
    <i>
      <x v="3"/>
    </i>
    <i>
      <x v="4"/>
    </i>
    <i>
      <x v="5"/>
    </i>
    <i>
      <x v="6"/>
    </i>
    <i>
      <x v="7"/>
    </i>
    <i>
      <x v="8"/>
    </i>
    <i>
      <x v="9"/>
    </i>
    <i>
      <x v="10"/>
    </i>
    <i>
      <x v="11"/>
    </i>
    <i t="grand">
      <x/>
    </i>
  </rowItems>
  <colItems count="1">
    <i/>
  </colItems>
  <dataFields count="1">
    <dataField name="Cuenta de Resolución Directora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AC2529-E92D-41B8-8B52-851A1D7D12A3}" name="TablaDinámica2" cacheId="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34" firstHeaderRow="1" firstDataRow="1" firstDataCol="1"/>
  <pivotFields count="21">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7">
        <item sd="0" m="1" x="54"/>
        <item sd="0" x="3"/>
        <item sd="0" x="28"/>
        <item sd="0" x="7"/>
        <item sd="0" x="11"/>
        <item sd="0" x="12"/>
        <item sd="0" m="1" x="57"/>
        <item sd="0" x="24"/>
        <item sd="0" m="1" x="41"/>
        <item sd="0" m="1" x="59"/>
        <item sd="0" m="1" x="50"/>
        <item sd="0" x="13"/>
        <item sd="0" m="1" x="48"/>
        <item sd="0" m="1" x="52"/>
        <item sd="0" m="1" x="36"/>
        <item sd="0" m="1" x="65"/>
        <item sd="0" m="1" x="58"/>
        <item sd="0" m="1" x="55"/>
        <item sd="0" m="1" x="39"/>
        <item sd="0" m="1" x="32"/>
        <item sd="0" m="1" x="51"/>
        <item sd="0" m="1" x="33"/>
        <item sd="0" m="1" x="42"/>
        <item sd="0" m="1" x="40"/>
        <item sd="0" m="1" x="47"/>
        <item sd="0" m="1" x="60"/>
        <item sd="0" m="1" x="37"/>
        <item sd="0" m="1" x="62"/>
        <item sd="0" m="1" x="31"/>
        <item sd="0" m="1" x="63"/>
        <item sd="0" m="1" x="61"/>
        <item sd="0" m="1" x="64"/>
        <item sd="0" m="1" x="56"/>
        <item sd="0" m="1" x="44"/>
        <item sd="0" m="1" x="49"/>
        <item sd="0" m="1" x="34"/>
        <item sd="0" m="1" x="46"/>
        <item sd="0" m="1" x="38"/>
        <item sd="0" m="1" x="53"/>
        <item sd="0" m="1" x="43"/>
        <item sd="0" m="1" x="35"/>
        <item sd="0" m="1" x="45"/>
        <item sd="0" x="20"/>
        <item x="0"/>
        <item x="1"/>
        <item x="2"/>
        <item x="4"/>
        <item x="5"/>
        <item x="6"/>
        <item x="8"/>
        <item x="9"/>
        <item x="10"/>
        <item x="14"/>
        <item x="15"/>
        <item x="16"/>
        <item x="17"/>
        <item x="18"/>
        <item x="19"/>
        <item x="21"/>
        <item x="22"/>
        <item x="23"/>
        <item x="25"/>
        <item x="26"/>
        <item m="1" x="30"/>
        <item x="27"/>
        <item x="29"/>
        <item t="default" sd="0"/>
      </items>
    </pivotField>
    <pivotField showAll="0"/>
    <pivotField showAll="0"/>
    <pivotField showAll="0"/>
    <pivotField showAll="0"/>
  </pivotFields>
  <rowFields count="1">
    <field x="16"/>
  </rowFields>
  <rowItems count="31">
    <i>
      <x v="1"/>
    </i>
    <i>
      <x v="2"/>
    </i>
    <i>
      <x v="3"/>
    </i>
    <i>
      <x v="4"/>
    </i>
    <i>
      <x v="5"/>
    </i>
    <i>
      <x v="7"/>
    </i>
    <i>
      <x v="11"/>
    </i>
    <i>
      <x v="42"/>
    </i>
    <i>
      <x v="43"/>
    </i>
    <i>
      <x v="44"/>
    </i>
    <i>
      <x v="45"/>
    </i>
    <i>
      <x v="46"/>
    </i>
    <i>
      <x v="47"/>
    </i>
    <i>
      <x v="48"/>
    </i>
    <i>
      <x v="49"/>
    </i>
    <i>
      <x v="50"/>
    </i>
    <i>
      <x v="51"/>
    </i>
    <i>
      <x v="52"/>
    </i>
    <i>
      <x v="53"/>
    </i>
    <i>
      <x v="54"/>
    </i>
    <i>
      <x v="55"/>
    </i>
    <i>
      <x v="56"/>
    </i>
    <i>
      <x v="57"/>
    </i>
    <i>
      <x v="58"/>
    </i>
    <i>
      <x v="59"/>
    </i>
    <i>
      <x v="60"/>
    </i>
    <i>
      <x v="61"/>
    </i>
    <i>
      <x v="62"/>
    </i>
    <i>
      <x v="64"/>
    </i>
    <i>
      <x v="65"/>
    </i>
    <i t="grand">
      <x/>
    </i>
  </rowItems>
  <colItems count="1">
    <i/>
  </colItems>
  <dataFields count="1">
    <dataField name="Cuenta de Resolución Directoral" fld="1" subtotal="count" baseField="0" baseItem="0"/>
  </dataFields>
  <formats count="2">
    <format dxfId="179">
      <pivotArea outline="0" collapsedLevelsAreSubtotals="1" fieldPosition="0"/>
    </format>
    <format dxfId="17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F3561D5-4314-4DA0-8878-C731D9B8840C}" name="TablaDinámica10" cacheId="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6" firstHeaderRow="1" firstDataRow="1" firstDataCol="1"/>
  <pivotFields count="18">
    <pivotField showAll="0"/>
    <pivotField dataField="1" showAll="0"/>
    <pivotField showAll="0"/>
    <pivotField axis="axisRow" showAll="0">
      <items count="14">
        <item x="0"/>
        <item x="1"/>
        <item x="2"/>
        <item x="3"/>
        <item x="4"/>
        <item x="5"/>
        <item x="6"/>
        <item x="7"/>
        <item x="8"/>
        <item x="9"/>
        <item m="1" x="12"/>
        <item x="10"/>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13">
    <i>
      <x/>
    </i>
    <i>
      <x v="1"/>
    </i>
    <i>
      <x v="2"/>
    </i>
    <i>
      <x v="3"/>
    </i>
    <i>
      <x v="4"/>
    </i>
    <i>
      <x v="5"/>
    </i>
    <i>
      <x v="6"/>
    </i>
    <i>
      <x v="7"/>
    </i>
    <i>
      <x v="8"/>
    </i>
    <i>
      <x v="9"/>
    </i>
    <i>
      <x v="11"/>
    </i>
    <i>
      <x v="12"/>
    </i>
    <i t="grand">
      <x/>
    </i>
  </rowItems>
  <colItems count="1">
    <i/>
  </colItems>
  <dataFields count="1">
    <dataField name="Cuenta de Resolución Directora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4AFFCD9-E9BF-4EA8-B42C-770D7D2B5F0D}" name="TablaDinámica1" cacheId="4"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E17" firstHeaderRow="1" firstDataRow="2" firstDataCol="1"/>
  <pivotFields count="18">
    <pivotField compact="0" outline="0" showAll="0"/>
    <pivotField dataField="1" compact="0" outline="0" showAll="0"/>
    <pivotField compact="0" outline="0" showAll="0"/>
    <pivotField axis="axisRow" compact="0" outline="0" showAll="0">
      <items count="14">
        <item x="0"/>
        <item x="1"/>
        <item x="2"/>
        <item x="3"/>
        <item x="4"/>
        <item x="5"/>
        <item x="6"/>
        <item x="7"/>
        <item x="9"/>
        <item x="8"/>
        <item m="1" x="12"/>
        <item x="10"/>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5">
        <item x="0"/>
        <item x="2"/>
        <item x="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13">
    <i>
      <x/>
    </i>
    <i>
      <x v="1"/>
    </i>
    <i>
      <x v="2"/>
    </i>
    <i>
      <x v="3"/>
    </i>
    <i>
      <x v="4"/>
    </i>
    <i>
      <x v="5"/>
    </i>
    <i>
      <x v="6"/>
    </i>
    <i>
      <x v="7"/>
    </i>
    <i>
      <x v="8"/>
    </i>
    <i>
      <x v="9"/>
    </i>
    <i>
      <x v="11"/>
    </i>
    <i>
      <x v="12"/>
    </i>
    <i t="grand">
      <x/>
    </i>
  </rowItems>
  <colFields count="1">
    <field x="11"/>
  </colFields>
  <colItems count="4">
    <i>
      <x/>
    </i>
    <i>
      <x v="1"/>
    </i>
    <i>
      <x v="2"/>
    </i>
    <i t="grand">
      <x/>
    </i>
  </colItems>
  <dataFields count="1">
    <dataField name="Cuenta de Resolución Directoral" fld="1" subtotal="count" baseField="0" baseItem="0"/>
  </dataFields>
  <formats count="15">
    <format dxfId="151">
      <pivotArea outline="0" collapsedLevelsAreSubtotals="1" fieldPosition="0"/>
    </format>
    <format dxfId="150">
      <pivotArea field="11" type="button" dataOnly="0" labelOnly="1" outline="0" axis="axisCol" fieldPosition="0"/>
    </format>
    <format dxfId="149">
      <pivotArea type="topRight" dataOnly="0" labelOnly="1" outline="0" fieldPosition="0"/>
    </format>
    <format dxfId="148">
      <pivotArea dataOnly="0" labelOnly="1" outline="0" fieldPosition="0">
        <references count="1">
          <reference field="11" count="0"/>
        </references>
      </pivotArea>
    </format>
    <format dxfId="147">
      <pivotArea dataOnly="0" labelOnly="1" grandCol="1" outline="0" fieldPosition="0"/>
    </format>
    <format dxfId="146">
      <pivotArea type="all" dataOnly="0" outline="0" fieldPosition="0"/>
    </format>
    <format dxfId="145">
      <pivotArea outline="0" collapsedLevelsAreSubtotals="1" fieldPosition="0"/>
    </format>
    <format dxfId="144">
      <pivotArea type="origin" dataOnly="0" labelOnly="1" outline="0" fieldPosition="0"/>
    </format>
    <format dxfId="143">
      <pivotArea field="11" type="button" dataOnly="0" labelOnly="1" outline="0" axis="axisCol" fieldPosition="0"/>
    </format>
    <format dxfId="142">
      <pivotArea type="topRight" dataOnly="0" labelOnly="1" outline="0" fieldPosition="0"/>
    </format>
    <format dxfId="141">
      <pivotArea field="3" type="button" dataOnly="0" labelOnly="1" outline="0" axis="axisRow" fieldPosition="0"/>
    </format>
    <format dxfId="140">
      <pivotArea dataOnly="0" labelOnly="1" outline="0" fieldPosition="0">
        <references count="1">
          <reference field="3" count="0"/>
        </references>
      </pivotArea>
    </format>
    <format dxfId="139">
      <pivotArea dataOnly="0" labelOnly="1" grandRow="1" outline="0" fieldPosition="0"/>
    </format>
    <format dxfId="138">
      <pivotArea dataOnly="0" labelOnly="1" outline="0" fieldPosition="0">
        <references count="1">
          <reference field="11" count="0"/>
        </references>
      </pivotArea>
    </format>
    <format dxfId="137">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9915D85-289F-4BE1-9CBA-A98AA2D1E8ED}" name="TablaDinámica4" cacheId="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D35" firstHeaderRow="1" firstDataRow="2" firstDataCol="1"/>
  <pivotFields count="39">
    <pivotField showAll="0"/>
    <pivotField dataField="1" showAll="0">
      <items count="8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1">
        <item x="10"/>
        <item m="1" x="39"/>
        <item x="22"/>
        <item m="1" x="36"/>
        <item x="13"/>
        <item x="20"/>
        <item x="9"/>
        <item x="5"/>
        <item m="1" x="38"/>
        <item x="28"/>
        <item x="27"/>
        <item x="21"/>
        <item m="1" x="33"/>
        <item x="1"/>
        <item x="0"/>
        <item x="14"/>
        <item x="2"/>
        <item x="18"/>
        <item x="25"/>
        <item x="17"/>
        <item x="26"/>
        <item m="1" x="35"/>
        <item x="24"/>
        <item x="12"/>
        <item x="11"/>
        <item x="7"/>
        <item x="4"/>
        <item x="8"/>
        <item x="16"/>
        <item m="1" x="37"/>
        <item x="15"/>
        <item x="3"/>
        <item x="19"/>
        <item m="1" x="34"/>
        <item m="1" x="31"/>
        <item m="1" x="30"/>
        <item m="1" x="32"/>
        <item x="6"/>
        <item x="23"/>
        <item x="29"/>
        <item t="default"/>
      </items>
    </pivotField>
    <pivotField showAll="0"/>
    <pivotField axis="axisCol"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5"/>
  </rowFields>
  <rowItems count="31">
    <i>
      <x/>
    </i>
    <i>
      <x v="2"/>
    </i>
    <i>
      <x v="4"/>
    </i>
    <i>
      <x v="5"/>
    </i>
    <i>
      <x v="6"/>
    </i>
    <i>
      <x v="7"/>
    </i>
    <i>
      <x v="9"/>
    </i>
    <i>
      <x v="10"/>
    </i>
    <i>
      <x v="11"/>
    </i>
    <i>
      <x v="13"/>
    </i>
    <i>
      <x v="14"/>
    </i>
    <i>
      <x v="15"/>
    </i>
    <i>
      <x v="16"/>
    </i>
    <i>
      <x v="17"/>
    </i>
    <i>
      <x v="18"/>
    </i>
    <i>
      <x v="19"/>
    </i>
    <i>
      <x v="20"/>
    </i>
    <i>
      <x v="22"/>
    </i>
    <i>
      <x v="23"/>
    </i>
    <i>
      <x v="24"/>
    </i>
    <i>
      <x v="25"/>
    </i>
    <i>
      <x v="26"/>
    </i>
    <i>
      <x v="27"/>
    </i>
    <i>
      <x v="28"/>
    </i>
    <i>
      <x v="30"/>
    </i>
    <i>
      <x v="31"/>
    </i>
    <i>
      <x v="32"/>
    </i>
    <i>
      <x v="37"/>
    </i>
    <i>
      <x v="38"/>
    </i>
    <i>
      <x v="39"/>
    </i>
    <i t="grand">
      <x/>
    </i>
  </rowItems>
  <colFields count="1">
    <field x="17"/>
  </colFields>
  <colItems count="3">
    <i>
      <x/>
    </i>
    <i>
      <x v="1"/>
    </i>
    <i t="grand">
      <x/>
    </i>
  </colItems>
  <dataFields count="1">
    <dataField name="Cuenta de Resolución Directoral" fld="1" subtotal="count" baseField="0" baseItem="0"/>
  </dataFields>
  <formats count="16">
    <format dxfId="136">
      <pivotArea field="17" type="button" dataOnly="0" labelOnly="1" outline="0" axis="axisCol" fieldPosition="0"/>
    </format>
    <format dxfId="135">
      <pivotArea type="topRight" dataOnly="0" labelOnly="1" outline="0" fieldPosition="0"/>
    </format>
    <format dxfId="134">
      <pivotArea grandCol="1" outline="0" collapsedLevelsAreSubtotals="1" fieldPosition="0"/>
    </format>
    <format dxfId="133">
      <pivotArea type="all" dataOnly="0" outline="0" fieldPosition="0"/>
    </format>
    <format dxfId="132">
      <pivotArea outline="0" collapsedLevelsAreSubtotals="1" fieldPosition="0"/>
    </format>
    <format dxfId="131">
      <pivotArea type="origin" dataOnly="0" labelOnly="1" outline="0" fieldPosition="0"/>
    </format>
    <format dxfId="130">
      <pivotArea field="17" type="button" dataOnly="0" labelOnly="1" outline="0" axis="axisCol" fieldPosition="0"/>
    </format>
    <format dxfId="129">
      <pivotArea type="topRight" dataOnly="0" labelOnly="1" outline="0" fieldPosition="0"/>
    </format>
    <format dxfId="128">
      <pivotArea field="15" type="button" dataOnly="0" labelOnly="1" outline="0" axis="axisRow" fieldPosition="0"/>
    </format>
    <format dxfId="127">
      <pivotArea dataOnly="0" labelOnly="1" fieldPosition="0">
        <references count="1">
          <reference field="15" count="0"/>
        </references>
      </pivotArea>
    </format>
    <format dxfId="126">
      <pivotArea dataOnly="0" labelOnly="1" grandRow="1" outline="0" fieldPosition="0"/>
    </format>
    <format dxfId="125">
      <pivotArea dataOnly="0" labelOnly="1" grandCol="1" outline="0" fieldPosition="0"/>
    </format>
    <format dxfId="124">
      <pivotArea outline="0" collapsedLevelsAreSubtotals="1" fieldPosition="0">
        <references count="1">
          <reference field="17" count="0" selected="0"/>
        </references>
      </pivotArea>
    </format>
    <format dxfId="123">
      <pivotArea field="17" type="button" dataOnly="0" labelOnly="1" outline="0" axis="axisCol" fieldPosition="0"/>
    </format>
    <format dxfId="122">
      <pivotArea type="topRight" dataOnly="0" labelOnly="1" outline="0" fieldPosition="0"/>
    </format>
    <format dxfId="121">
      <pivotArea dataOnly="0" labelOnly="1" fieldPosition="0">
        <references count="1">
          <reference field="17"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F7EF78-A4DA-4121-A4A1-50BBEBEA93A5}" name="TablaDinámica1" cacheId="8"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B7" firstHeaderRow="1" firstDataRow="1" firstDataCol="1"/>
  <pivotFields count="41">
    <pivotField compact="0" outline="0" showAll="0"/>
    <pivotField dataField="1" compact="0" outline="0" showAll="0"/>
    <pivotField compact="0" outline="0" showAll="0"/>
    <pivotField compact="0" outline="0" showAll="0"/>
    <pivotField axis="axisRow" compact="0" outline="0" showAll="0">
      <items count="15">
        <item x="0"/>
        <item x="1"/>
        <item x="2"/>
        <item m="1" x="4"/>
        <item m="1" x="5"/>
        <item m="1" x="6"/>
        <item m="1" x="7"/>
        <item m="1" x="8"/>
        <item m="1" x="10"/>
        <item m="1" x="11"/>
        <item m="1" x="12"/>
        <item m="1" x="13"/>
        <item m="1" x="3"/>
        <item m="1" x="9"/>
        <item t="default"/>
      </items>
    </pivotField>
    <pivotField compact="0" numFmtId="164"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4"/>
  </rowFields>
  <rowItems count="4">
    <i>
      <x/>
    </i>
    <i>
      <x v="1"/>
    </i>
    <i>
      <x v="2"/>
    </i>
    <i t="grand">
      <x/>
    </i>
  </rowItems>
  <colItems count="1">
    <i/>
  </colItems>
  <dataFields count="1">
    <dataField name="Cuenta de Resolución Directora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B734DB5-5F97-40AD-82DE-32330A75C1D2}" name="TablaDinámica2" cacheId="8"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F8" firstHeaderRow="1" firstDataRow="2" firstDataCol="1"/>
  <pivotFields count="41">
    <pivotField compact="0" outline="0" showAll="0"/>
    <pivotField dataField="1" compact="0" outline="0" showAll="0"/>
    <pivotField compact="0" outline="0" showAll="0"/>
    <pivotField compact="0" outline="0" showAll="0"/>
    <pivotField axis="axisRow" compact="0" outline="0" showAll="0">
      <items count="15">
        <item x="0"/>
        <item x="1"/>
        <item x="2"/>
        <item m="1" x="4"/>
        <item m="1" x="5"/>
        <item m="1" x="6"/>
        <item m="1" x="7"/>
        <item m="1" x="8"/>
        <item m="1" x="10"/>
        <item m="1" x="11"/>
        <item m="1" x="12"/>
        <item m="1" x="13"/>
        <item m="1" x="3"/>
        <item m="1" x="9"/>
        <item t="default"/>
      </items>
    </pivotField>
    <pivotField compact="0" numFmtId="164"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5">
        <item x="0"/>
        <item x="2"/>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4"/>
  </rowFields>
  <rowItems count="4">
    <i>
      <x/>
    </i>
    <i>
      <x v="1"/>
    </i>
    <i>
      <x v="2"/>
    </i>
    <i t="grand">
      <x/>
    </i>
  </rowItems>
  <colFields count="1">
    <field x="14"/>
  </colFields>
  <colItems count="5">
    <i>
      <x/>
    </i>
    <i>
      <x v="1"/>
    </i>
    <i>
      <x v="2"/>
    </i>
    <i>
      <x v="3"/>
    </i>
    <i t="grand">
      <x/>
    </i>
  </colItems>
  <dataFields count="1">
    <dataField name="Cuenta de Resolución Directoral" fld="1" subtotal="count" baseField="0" baseItem="0"/>
  </dataFields>
  <formats count="5">
    <format dxfId="72">
      <pivotArea outline="0" collapsedLevelsAreSubtotals="1" fieldPosition="0"/>
    </format>
    <format dxfId="71">
      <pivotArea field="14" type="button" dataOnly="0" labelOnly="1" outline="0" axis="axisCol" fieldPosition="0"/>
    </format>
    <format dxfId="70">
      <pivotArea type="topRight" dataOnly="0" labelOnly="1" outline="0" fieldPosition="0"/>
    </format>
    <format dxfId="69">
      <pivotArea dataOnly="0" labelOnly="1" outline="0" fieldPosition="0">
        <references count="1">
          <reference field="14" count="0"/>
        </references>
      </pivotArea>
    </format>
    <format dxfId="68">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5E0AEEE-C406-4C27-BB47-594C64091BEE}" name="TablaDinámica6"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E29" firstHeaderRow="1" firstDataRow="2" firstDataCol="1"/>
  <pivotFields count="42">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7">
        <item x="11"/>
        <item x="12"/>
        <item m="1" x="25"/>
        <item m="1" x="24"/>
        <item x="4"/>
        <item x="6"/>
        <item x="8"/>
        <item x="10"/>
        <item x="18"/>
        <item x="19"/>
        <item x="7"/>
        <item x="3"/>
        <item x="2"/>
        <item x="1"/>
        <item x="9"/>
        <item x="15"/>
        <item x="17"/>
        <item x="5"/>
        <item x="16"/>
        <item x="13"/>
        <item x="0"/>
        <item x="14"/>
        <item x="20"/>
        <item x="21"/>
        <item x="22"/>
        <item x="23"/>
        <item t="default"/>
      </items>
    </pivotField>
    <pivotField showAll="0"/>
    <pivotField axis="axisCol"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25">
    <i>
      <x/>
    </i>
    <i>
      <x v="1"/>
    </i>
    <i>
      <x v="4"/>
    </i>
    <i>
      <x v="5"/>
    </i>
    <i>
      <x v="6"/>
    </i>
    <i>
      <x v="7"/>
    </i>
    <i>
      <x v="8"/>
    </i>
    <i>
      <x v="9"/>
    </i>
    <i>
      <x v="10"/>
    </i>
    <i>
      <x v="11"/>
    </i>
    <i>
      <x v="12"/>
    </i>
    <i>
      <x v="13"/>
    </i>
    <i>
      <x v="14"/>
    </i>
    <i>
      <x v="15"/>
    </i>
    <i>
      <x v="16"/>
    </i>
    <i>
      <x v="17"/>
    </i>
    <i>
      <x v="18"/>
    </i>
    <i>
      <x v="19"/>
    </i>
    <i>
      <x v="20"/>
    </i>
    <i>
      <x v="21"/>
    </i>
    <i>
      <x v="22"/>
    </i>
    <i>
      <x v="23"/>
    </i>
    <i>
      <x v="24"/>
    </i>
    <i>
      <x v="25"/>
    </i>
    <i t="grand">
      <x/>
    </i>
  </rowItems>
  <colFields count="1">
    <field x="20"/>
  </colFields>
  <colItems count="4">
    <i>
      <x/>
    </i>
    <i>
      <x v="1"/>
    </i>
    <i>
      <x v="2"/>
    </i>
    <i t="grand">
      <x/>
    </i>
  </colItems>
  <dataFields count="1">
    <dataField name="Cuenta de Resolución Directoral" fld="1" subtotal="count" baseField="0" baseItem="0"/>
  </dataFields>
  <formats count="15">
    <format dxfId="67">
      <pivotArea outline="0" collapsedLevelsAreSubtotals="1" fieldPosition="0"/>
    </format>
    <format dxfId="66">
      <pivotArea field="20" type="button" dataOnly="0" labelOnly="1" outline="0" axis="axisCol" fieldPosition="0"/>
    </format>
    <format dxfId="65">
      <pivotArea type="topRight" dataOnly="0" labelOnly="1" outline="0" fieldPosition="0"/>
    </format>
    <format dxfId="64">
      <pivotArea dataOnly="0" labelOnly="1" fieldPosition="0">
        <references count="1">
          <reference field="20" count="0"/>
        </references>
      </pivotArea>
    </format>
    <format dxfId="63">
      <pivotArea dataOnly="0" labelOnly="1" grandCol="1" outline="0" fieldPosition="0"/>
    </format>
    <format dxfId="62">
      <pivotArea type="all" dataOnly="0" outline="0" fieldPosition="0"/>
    </format>
    <format dxfId="61">
      <pivotArea outline="0" collapsedLevelsAreSubtotals="1" fieldPosition="0"/>
    </format>
    <format dxfId="60">
      <pivotArea type="origin" dataOnly="0" labelOnly="1" outline="0" fieldPosition="0"/>
    </format>
    <format dxfId="59">
      <pivotArea field="20" type="button" dataOnly="0" labelOnly="1" outline="0" axis="axisCol" fieldPosition="0"/>
    </format>
    <format dxfId="58">
      <pivotArea type="topRight" dataOnly="0" labelOnly="1" outline="0" fieldPosition="0"/>
    </format>
    <format dxfId="57">
      <pivotArea field="18" type="button" dataOnly="0" labelOnly="1" outline="0" axis="axisRow" fieldPosition="0"/>
    </format>
    <format dxfId="56">
      <pivotArea dataOnly="0" labelOnly="1" fieldPosition="0">
        <references count="1">
          <reference field="18" count="0"/>
        </references>
      </pivotArea>
    </format>
    <format dxfId="55">
      <pivotArea dataOnly="0" labelOnly="1" grandRow="1" outline="0" fieldPosition="0"/>
    </format>
    <format dxfId="54">
      <pivotArea dataOnly="0" labelOnly="1" fieldPosition="0">
        <references count="1">
          <reference field="20" count="0"/>
        </references>
      </pivotArea>
    </format>
    <format dxfId="53">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a35" displayName="Tabla35" ref="A1:N648" totalsRowShown="0" headerRowDxfId="218" dataDxfId="216" headerRowBorderDxfId="217" tableBorderDxfId="215" totalsRowBorderDxfId="214">
  <autoFilter ref="A1:N648"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000-000001000000}" name="ID" dataDxfId="213"/>
    <tableColumn id="2" xr3:uid="{00000000-0010-0000-0000-000002000000}" name="Resolución Directoral" dataDxfId="212"/>
    <tableColumn id="3" xr3:uid="{00000000-0010-0000-0000-000003000000}" name="REGISTRO" dataDxfId="211"/>
    <tableColumn id="12" xr3:uid="{8ED6E317-4194-4B3D-9198-DB55341C6878}" name="MES" dataDxfId="210"/>
    <tableColumn id="4" xr3:uid="{00000000-0010-0000-0000-000004000000}" name="FECHA PUBLICACIÓN" dataDxfId="209"/>
    <tableColumn id="5" xr3:uid="{00000000-0010-0000-0000-000005000000}" name="FECHA FIRMA" dataDxfId="208"/>
    <tableColumn id="13" xr3:uid="{5A38FADF-B33E-4169-9326-3684BB265976}" name="ID MATRICULA" dataDxfId="207"/>
    <tableColumn id="6" xr3:uid="{00000000-0010-0000-0000-000006000000}" name="EP" dataDxfId="206"/>
    <tableColumn id="7" xr3:uid="{00000000-0010-0000-0000-000007000000}" name="MATRICULA" dataDxfId="205"/>
    <tableColumn id="14" xr3:uid="{5D0E1F5E-F687-4382-842A-8CC57F691490}" name="TITULAR" dataDxfId="204">
      <calculatedColumnFormula>IFERROR(VLOOKUP(G2,[1]Hoja1!$B$2:$F$14234,4,FALSE),"")</calculatedColumnFormula>
    </tableColumn>
    <tableColumn id="8" xr3:uid="{00000000-0010-0000-0000-000008000000}" name="DESCRIPCIÓN" dataDxfId="203"/>
    <tableColumn id="9" xr3:uid="{00000000-0010-0000-0000-000009000000}" name="DIRECCION" dataDxfId="202"/>
    <tableColumn id="10" xr3:uid="{00000000-0010-0000-0000-00000A000000}" name="PROCEDIMIENTO" dataDxfId="201"/>
    <tableColumn id="11" xr3:uid="{00000000-0010-0000-0000-00000B000000}" name="Retornar Titular Anterior" dataDxfId="20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a3" displayName="Tabla3" ref="A1:O829" totalsRowShown="0" headerRowDxfId="199" dataDxfId="197" headerRowBorderDxfId="198" tableBorderDxfId="196" totalsRowBorderDxfId="195">
  <autoFilter ref="A1:O829" xr:uid="{00000000-000C-0000-FFFF-FFFF01000000}">
    <filterColumn colId="10">
      <filters>
        <filter val="Autorizar la asociación o incorporación definitiva del PMCE"/>
        <filter val="Autorizar la asociación o incorporación definitiva del PMCE proveniente de la embarcación desguazada TASA 47"/>
        <filter val="Autorizar la asociación o incorporación definitiva del PMCE proveniente de la embarcación pesquera BILBAO"/>
        <filter val="Autorizar la asociación o incorporación definitiva del PMCE proveniente de la embarcación pesquera DON LUCHO"/>
        <filter val="Autorizar la asociación o incorporación definitiva del PMCE proveniente de la embarcación siniestrada JOSE Y MARIA"/>
      </filters>
    </filterColumn>
  </autoFilter>
  <tableColumns count="15">
    <tableColumn id="1" xr3:uid="{00000000-0010-0000-0100-000001000000}" name="ID" dataDxfId="194"/>
    <tableColumn id="2" xr3:uid="{00000000-0010-0000-0100-000002000000}" name="Resolución Directoral" dataDxfId="193"/>
    <tableColumn id="3" xr3:uid="{00000000-0010-0000-0100-000003000000}" name="REGISTRO" dataDxfId="192"/>
    <tableColumn id="13" xr3:uid="{ADD3DD3F-708E-4A98-A086-C3FD8495E568}" name="MES" dataDxfId="191"/>
    <tableColumn id="4" xr3:uid="{00000000-0010-0000-0100-000004000000}" name="FECHA PUBLICACIÓN" dataDxfId="190"/>
    <tableColumn id="5" xr3:uid="{00000000-0010-0000-0100-000005000000}" name="FECHA FIRMA" dataDxfId="189"/>
    <tableColumn id="14" xr3:uid="{24B1F498-A036-4CEF-9BDF-9AA261264A10}" name="ID MATRICULA" dataDxfId="188"/>
    <tableColumn id="6" xr3:uid="{00000000-0010-0000-0100-000006000000}" name="EP" dataDxfId="187"/>
    <tableColumn id="7" xr3:uid="{00000000-0010-0000-0100-000007000000}" name="MATRICULA" dataDxfId="186"/>
    <tableColumn id="15" xr3:uid="{862F10DB-6B96-4772-95A1-84947D4007CC}" name="TITULAR" dataDxfId="185">
      <calculatedColumnFormula>IFERROR(VLOOKUP(G2,[1]Hoja1!$B$2:$F$14234,4,FALSE),"")</calculatedColumnFormula>
    </tableColumn>
    <tableColumn id="8" xr3:uid="{00000000-0010-0000-0100-000008000000}" name="DESCRIPCIÓN" dataDxfId="184"/>
    <tableColumn id="9" xr3:uid="{00000000-0010-0000-0100-000009000000}" name="UUOO" dataDxfId="183"/>
    <tableColumn id="10" xr3:uid="{00000000-0010-0000-0100-00000A000000}" name="PROCEDIMIENTO" dataDxfId="182"/>
    <tableColumn id="12" xr3:uid="{00000000-0010-0000-0100-00000C000000}" name="OBSERVACIONES" dataDxfId="181"/>
    <tableColumn id="11" xr3:uid="{00000000-0010-0000-0100-00000B000000}" name="Retornar Titular Anterior" dataDxfId="18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a1" displayName="Tabla1" ref="A1:U767" totalsRowShown="0" headerRowDxfId="177" dataDxfId="175" headerRowBorderDxfId="176" tableBorderDxfId="174" totalsRowBorderDxfId="173">
  <autoFilter ref="A1:U767" xr:uid="{00000000-000C-0000-FFFF-FFFF02000000}"/>
  <tableColumns count="21">
    <tableColumn id="1" xr3:uid="{00000000-0010-0000-0200-000001000000}" name="ID" dataDxfId="172"/>
    <tableColumn id="2" xr3:uid="{00000000-0010-0000-0200-000002000000}" name="Resolución Directoral" dataDxfId="171"/>
    <tableColumn id="3" xr3:uid="{00000000-0010-0000-0200-000003000000}" name="REGISTRO" dataDxfId="170"/>
    <tableColumn id="12" xr3:uid="{00690EC9-866B-4CA9-95F4-82A07DDCA4D3}" name="MES" dataDxfId="169"/>
    <tableColumn id="5" xr3:uid="{00000000-0010-0000-0200-000005000000}" name="FECHA PUBLICACIÓN" dataDxfId="168"/>
    <tableColumn id="6" xr3:uid="{00000000-0010-0000-0200-000006000000}" name="FECHA FIRMA" dataDxfId="167"/>
    <tableColumn id="15" xr3:uid="{DA62D341-79E6-4EAE-A6BE-6B1299979B14}" name="ID MATRICULA" dataDxfId="166"/>
    <tableColumn id="7" xr3:uid="{00000000-0010-0000-0200-000007000000}" name="EP" dataDxfId="165"/>
    <tableColumn id="4" xr3:uid="{00000000-0010-0000-0200-000004000000}" name="MATRICULA" dataDxfId="164"/>
    <tableColumn id="14" xr3:uid="{3ACB8672-81E4-4E8E-B3A0-DC394C92CD33}" name="TITULAR" dataDxfId="163">
      <calculatedColumnFormula>IFERROR(VLOOKUP(G2,[1]Hoja1!$B$2:$F$14234,4,FALSE),"")</calculatedColumnFormula>
    </tableColumn>
    <tableColumn id="9" xr3:uid="{00000000-0010-0000-0200-000009000000}" name="DESCRIPCIÓN" dataDxfId="162"/>
    <tableColumn id="10" xr3:uid="{00000000-0010-0000-0200-00000A000000}" name="UUOO" dataDxfId="161"/>
    <tableColumn id="19" xr3:uid="{5500F2E3-7D18-48E1-BB54-93E0D390545F}" name="DESTINO" dataDxfId="160"/>
    <tableColumn id="20" xr3:uid="{7817494D-F63D-49DF-9B0E-98712DF8BC47}" name="RECURSO" dataDxfId="159"/>
    <tableColumn id="21" xr3:uid="{3F626CE8-A80F-40BC-8C90-64FA554D55F0}" name="TIPO" dataDxfId="158"/>
    <tableColumn id="11" xr3:uid="{00000000-0010-0000-0200-00000B000000}" name="TUPA" dataDxfId="157"/>
    <tableColumn id="18" xr3:uid="{0D7B1725-2CC8-4D5C-8552-6482436EE647}" name="PROCEDIMIENTO" dataDxfId="156"/>
    <tableColumn id="22" xr3:uid="{DF1BC2E1-0A16-4ED3-91BD-C9387B537F0A}" name="OBSERVACIONES AL PROCEDIMIENTO" dataDxfId="155"/>
    <tableColumn id="8" xr3:uid="{00000000-0010-0000-0200-000008000000}" name="Retornar Titular Anterior" dataDxfId="154"/>
    <tableColumn id="13" xr3:uid="{50B2C317-8DAB-4613-809B-668571C72F1E}" name="OBSERVACIONES" dataDxfId="153"/>
    <tableColumn id="16" xr3:uid="{CC25BBCA-8ED7-4CB8-A8A0-6D2174D5279A}" name="OBSERVACIONES2" dataDxfId="152"/>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a13" displayName="Tabla13" ref="A1:AQ848" totalsRowShown="0" headerRowDxfId="120" dataDxfId="118" headerRowBorderDxfId="119" tableBorderDxfId="117" totalsRowBorderDxfId="116">
  <autoFilter ref="A1:AQ848" xr:uid="{00000000-000C-0000-FFFF-FFFF03000000}"/>
  <tableColumns count="43">
    <tableColumn id="1" xr3:uid="{00000000-0010-0000-0300-000001000000}" name="ID" dataDxfId="115"/>
    <tableColumn id="2" xr3:uid="{00000000-0010-0000-0300-000002000000}" name="Resolución Directoral" dataDxfId="114"/>
    <tableColumn id="3" xr3:uid="{00000000-0010-0000-0300-000003000000}" name="REGISTRO" dataDxfId="113"/>
    <tableColumn id="40" xr3:uid="{5E601B40-7EB9-4DBF-958D-FB757837EB45}" name="FECHA DE REGISTRO" dataDxfId="112">
      <calculatedColumnFormula>+INDEX([2]REPORTE_SEG_EXPEDIENTES!$F$1:$F$3006,MATCH(Tabla13[[#This Row],[REGISTRO]],[2]REPORTE_SEG_EXPEDIENTES!$B$1:$B$3006,0))</calculatedColumnFormula>
    </tableColumn>
    <tableColumn id="44" xr3:uid="{56EF8B1B-E03A-4A08-8711-A8DBCB9B37A8}" name="N° DIAS PARA ATENCIÓN" dataDxfId="111"/>
    <tableColumn id="14" xr3:uid="{90888E44-FC47-4AE6-9A5A-9EF62F5F5C59}" name="MES" dataDxfId="110"/>
    <tableColumn id="5" xr3:uid="{00000000-0010-0000-0300-000005000000}" name="FECHA PUBLICACIÓN" dataDxfId="109"/>
    <tableColumn id="6" xr3:uid="{00000000-0010-0000-0300-000006000000}" name="FECHA FIRMA" dataDxfId="108"/>
    <tableColumn id="41" xr3:uid="{1FFCF389-E440-4F86-8A78-23A9374C5554}" name="FECHA DE PLAZO MAXIMO DE ATENCION" dataDxfId="107">
      <calculatedColumnFormula>DATE(YEAR(D2), MONTH(D2), DAY(D2) + QUOTIENT(15 + DAY(D2) - 1 + DAY(DAY(D2 + 15)), 5) * 2 + DAY(D2 + 15) - DAY(D2))</calculatedColumnFormula>
    </tableColumn>
    <tableColumn id="42" xr3:uid="{E229CF2A-C682-4D90-9FDC-CA72D28590F8}" name="PROCEDIMIENTO ATENDIDO EN PLAZO_x000a_SI / NO" dataDxfId="106">
      <calculatedColumnFormula>IF(I2="-","NO ES TUPA",IF(Tabla5[[#This Row],[FECHA FIRMA]]&lt;=Tabla5[[#This Row],[FECHA DE PLAZO MAXIMO DE ATENCION]],"SI","NO"))</calculatedColumnFormula>
    </tableColumn>
    <tableColumn id="13" xr3:uid="{34459190-0EE3-4DDA-851C-C62BFF6EC1BF}" name="ID MATRICULA" dataDxfId="105"/>
    <tableColumn id="7" xr3:uid="{00000000-0010-0000-0300-000007000000}" name="EP" dataDxfId="104"/>
    <tableColumn id="8" xr3:uid="{00000000-0010-0000-0300-000008000000}" name="MATRICULA" dataDxfId="103"/>
    <tableColumn id="15" xr3:uid="{05A0C301-37D7-43F7-8EB2-CC19257B18CC}" name="TITULAR" dataDxfId="102">
      <calculatedColumnFormula>IFERROR(VLOOKUP(K2,[1]Hoja1!$B$2:$F$14234,4,FALSE),"")</calculatedColumnFormula>
    </tableColumn>
    <tableColumn id="9" xr3:uid="{00000000-0010-0000-0300-000009000000}" name="DESCRIPCIÓN" dataDxfId="101"/>
    <tableColumn id="10" xr3:uid="{00000000-0010-0000-0300-00000A000000}" name="UUOO" dataDxfId="100"/>
    <tableColumn id="16" xr3:uid="{FAC8A6D4-236E-4FF4-A25D-E17EEDCB1E9D}" name="DESTINO" dataDxfId="99"/>
    <tableColumn id="17" xr3:uid="{0ED9ED5C-28A3-463A-BCFF-7685E96485FD}" name="RECURSO" dataDxfId="98"/>
    <tableColumn id="18" xr3:uid="{218C0AC9-9E8F-46A6-86AB-F4360CA52878}" name="TIPO" dataDxfId="97"/>
    <tableColumn id="4" xr3:uid="{00000000-0010-0000-0300-000004000000}" name="PROCEDIMIENTO" dataDxfId="96"/>
    <tableColumn id="21" xr3:uid="{D3868859-5846-4FD1-9262-11F5F7286CFF}" name="OBSERVACIONES AL PROCEDIMIENTO" dataDxfId="95"/>
    <tableColumn id="39" xr3:uid="{965BF30E-DC5A-4477-8B48-A49EB439A932}" name="OTORGA DERECHO ADM?" dataDxfId="94"/>
    <tableColumn id="11" xr3:uid="{00000000-0010-0000-0300-00000B000000}" name="Retornar Titular Anterior" dataDxfId="93"/>
    <tableColumn id="12" xr3:uid="{33E9498A-D62E-4F84-9764-DD3A0312A072}" name="OBSERVACIONES" dataDxfId="92"/>
    <tableColumn id="19" xr3:uid="{6E412859-9803-4CFD-A9B7-D3F622A37190}" name="CONOCIMIENTO A UUOO_x000a_CON PROVEIDO" dataDxfId="91"/>
    <tableColumn id="20" xr3:uid="{A4CA5899-29F2-48B8-909C-4EE7DAAD3AE9}" name="CONOCIMIENTO A ENTIDADES_x000a_OFICIO" dataDxfId="90"/>
    <tableColumn id="22" xr3:uid="{233E7AEB-A8A3-4944-BC61-F1405021BCA1}" name="DICAPI" dataDxfId="89"/>
    <tableColumn id="23" xr3:uid="{0ABC9E54-FFC0-43F0-8510-38718CCC8766}" name="IMARPE" dataDxfId="88"/>
    <tableColumn id="24" xr3:uid="{8E9B1673-BB3E-40F0-B33C-96553A93F33B}" name="SANIPES" dataDxfId="87"/>
    <tableColumn id="25" xr3:uid="{7CE9FFB0-94B1-42CD-8981-369AF9DEC53F}" name="SERNANP" dataDxfId="86"/>
    <tableColumn id="26" xr3:uid="{75E8629C-26DC-4336-8249-5E0170D08592}" name="OEFA" dataDxfId="85"/>
    <tableColumn id="27" xr3:uid="{6BA21816-36FE-474C-8C1B-028E467243CE}" name="IIAP" dataDxfId="84"/>
    <tableColumn id="28" xr3:uid="{E90463DE-38FD-468A-B419-138B8F0F4221}" name="ANA" dataDxfId="83"/>
    <tableColumn id="29" xr3:uid="{7EF68F84-A3EC-4A23-9FC0-F229098CD0C9}" name="MINAM" dataDxfId="82"/>
    <tableColumn id="30" xr3:uid="{39037086-F1CB-4D89-8C20-52BCDF74586B}" name="JUZGADO" dataDxfId="81"/>
    <tableColumn id="31" xr3:uid="{09039F8B-6B20-4C78-8397-086FEA1600C7}" name="GORE _x000a_PIURA" dataDxfId="80"/>
    <tableColumn id="32" xr3:uid="{6D0DA72C-0AF8-4A05-B6DB-7711B0F82131}" name="GORE _x000a_ANCASH" dataDxfId="79"/>
    <tableColumn id="33" xr3:uid="{65582E83-243F-4407-BC48-A04EA41A1B2C}" name="GORE _x000a_LA LIBERTAD" dataDxfId="78"/>
    <tableColumn id="34" xr3:uid="{7DA9B3E8-2817-4878-B4F0-FAC371B1AB77}" name="GORE _x000a_LIMA" dataDxfId="77"/>
    <tableColumn id="35" xr3:uid="{BBA17B7B-E474-4B22-8C37-6ECDCEFE47DA}" name="GORE MOQUEGUA" dataDxfId="76"/>
    <tableColumn id="36" xr3:uid="{0B51CDF7-BE0D-4F0B-9138-51C77DB9CB47}" name="SUNAT" dataDxfId="75"/>
    <tableColumn id="37" xr3:uid="{E90491FA-A4FC-48DD-AE0F-0B20C517E5FA}" name="N°  NOTIFICACIÓN/ CÉDULA DE NOTIFICACIÓN" dataDxfId="74"/>
    <tableColumn id="38" xr3:uid="{7313971B-95A5-4CD3-B0A2-BE8714F2D3FA}" name="FECHA NOTIFICACIÓN/ CÉDULA DE NOTIFICACIÓN" dataDxfId="73"/>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ACDF873-1C55-41C9-B22B-AE0F3B967185}" name="Tabla5" displayName="Tabla5" ref="A1:AQ187" totalsRowShown="0" headerRowDxfId="52" dataDxfId="50" headerRowBorderDxfId="51" tableBorderDxfId="49">
  <tableColumns count="43">
    <tableColumn id="1" xr3:uid="{DE7E4A30-FFA8-42F5-BB34-EA2D72A04689}" name="ID" dataDxfId="48"/>
    <tableColumn id="2" xr3:uid="{097645C8-117E-4360-BF14-0816F608D84C}" name="Resolución Directoral" dataDxfId="47"/>
    <tableColumn id="26" xr3:uid="{14F9C031-72FE-47AE-9025-43993294EDF9}" name="REGISTRO" dataDxfId="46"/>
    <tableColumn id="25" xr3:uid="{FBF98768-A59B-49E3-824E-3F811F9E5193}" name="FECHA DE REGISTRO" dataDxfId="45"/>
    <tableColumn id="4" xr3:uid="{79CD311B-4673-4347-A10C-6E355F63C711}" name="MES" dataDxfId="44"/>
    <tableColumn id="5" xr3:uid="{EAA63731-AFBA-4E46-BA8C-86F04CB24B0C}" name="FECHA PUBLICACIÓN" dataDxfId="43"/>
    <tableColumn id="6" xr3:uid="{9ACF1F9A-B3A2-437F-B237-B8C1EB7601F6}" name="FECHA FIRMA" dataDxfId="42"/>
    <tableColumn id="23" xr3:uid="{C420E8B2-F5BE-456B-8ED7-61871C94C202}" name="FECHA DE PLAZO MAXIMO DE ATENCION" dataDxfId="41"/>
    <tableColumn id="24" xr3:uid="{AEC28C99-978E-4C5A-A4D6-D196E123A57B}" name="FECHA DE PLAZO MAXIMO CALCULADO" dataDxfId="40"/>
    <tableColumn id="20" xr3:uid="{B39EA38F-6C80-4456-A1F8-4FCB1917C4B5}" name="PROCEDIMIENTO ATENDIDO EN PLAZO_x000a_SI / NO" dataDxfId="39">
      <calculatedColumnFormula>IF(H2="-","NO ES TUPA",IF(Tabla5[[#This Row],[FECHA FIRMA]]&lt;=Tabla5[[#This Row],[FECHA DE PLAZO MAXIMO DE ATENCION]],"SI","NO"))</calculatedColumnFormula>
    </tableColumn>
    <tableColumn id="7" xr3:uid="{144999B4-F24E-4BA7-8449-6A3A7B55167E}" name="ID MATRICULA" dataDxfId="38"/>
    <tableColumn id="8" xr3:uid="{B6D2B6FF-1A74-4789-B789-594AF4C178E3}" name="EP" dataDxfId="37">
      <calculatedColumnFormula>IFERROR(VLOOKUP(K2,[1]Hoja1!$B$2:$F$14234,2,FALSE),"")</calculatedColumnFormula>
    </tableColumn>
    <tableColumn id="9" xr3:uid="{0906B1F1-FCEB-461B-96CD-BA01F2925B52}" name="MATRICULA" dataDxfId="36">
      <calculatedColumnFormula>IFERROR(VLOOKUP(K2,[1]Hoja1!$B$2:$F$14234,3,FALSE),"")</calculatedColumnFormula>
    </tableColumn>
    <tableColumn id="10" xr3:uid="{5BEF36F8-492A-4222-958F-C1E7A0784A97}" name="TITULAR" dataDxfId="35">
      <calculatedColumnFormula>IFERROR(VLOOKUP(K2,[1]Hoja1!$B$2:$F$14234,4,FALSE),"")</calculatedColumnFormula>
    </tableColumn>
    <tableColumn id="11" xr3:uid="{65DF1BD1-FD03-4847-972D-7FEC4D7C3F70}" name="DESCRIPCIÓN" dataDxfId="34"/>
    <tableColumn id="12" xr3:uid="{1BC5C842-BCBD-4AF5-B7A3-D33BAB48A356}" name="UUOO" dataDxfId="33"/>
    <tableColumn id="13" xr3:uid="{478F58E8-98B7-4527-A63E-09DE0671DD1D}" name="DESTINO" dataDxfId="32"/>
    <tableColumn id="14" xr3:uid="{680C961C-2618-43D4-B75F-624705FBB9A1}" name="RECURSO" dataDxfId="31"/>
    <tableColumn id="15" xr3:uid="{45BF9A59-6F73-42C0-86C0-A33314C76430}" name="TIPO" dataDxfId="30"/>
    <tableColumn id="3" xr3:uid="{E31B5551-2849-41F4-870C-BFEA5E4EBDF0}" name="PLAZO TUPA" dataDxfId="29"/>
    <tableColumn id="16" xr3:uid="{E831A035-9FED-4595-BC0B-FB06958C484E}" name="PROCEDIMIENTO" dataDxfId="28"/>
    <tableColumn id="19" xr3:uid="{1761A349-830E-4AF9-9CC2-3CE75C67F574}" name="OBSERVACIONES AL PROCEDIMIENTO" dataDxfId="27"/>
    <tableColumn id="17" xr3:uid="{7FA1CBE2-85EE-4240-9AB4-0CE94FC991AF}" name="Retornar Titular Anterior" dataDxfId="26"/>
    <tableColumn id="18" xr3:uid="{45C77CDF-A8C4-43C8-A540-D063956F3278}" name="OTRAS OBSERVACIONES" dataDxfId="25"/>
    <tableColumn id="27" xr3:uid="{4B5718ED-E499-449A-A07B-37248D55262A}" name="CONOCIMIENTO A UUOO_x000a_CON PROVEIDO" dataDxfId="24"/>
    <tableColumn id="28" xr3:uid="{4CC7AB08-6C85-4D99-B005-D7B8029062FE}" name="CONOCIMIENTO A ENTIDADES_x000a_OFICIO" dataDxfId="23"/>
    <tableColumn id="29" xr3:uid="{9E2762CE-3234-4634-AC5D-08676AEB0D00}" name="DICAPI" dataDxfId="22"/>
    <tableColumn id="30" xr3:uid="{E952890D-04DC-4A9F-BB69-B8C6D40F5432}" name="IMARPE" dataDxfId="21"/>
    <tableColumn id="31" xr3:uid="{82DBF8E7-6463-4790-8C05-8A9E8CAD2F08}" name="SANIPES" dataDxfId="20"/>
    <tableColumn id="32" xr3:uid="{805EE9A6-C86A-49E5-A135-3F331ED13A01}" name="SERNANP" dataDxfId="19"/>
    <tableColumn id="33" xr3:uid="{DF198BA9-4A6F-4C6F-80FF-A077BCE7F23B}" name="OEFA" dataDxfId="18"/>
    <tableColumn id="34" xr3:uid="{7426B6B2-4305-424B-A0F3-395449DD2972}" name="IIAP" dataDxfId="17"/>
    <tableColumn id="35" xr3:uid="{F051EFDA-E7F0-4682-83FA-0B2E13D7CC8A}" name="ANA" dataDxfId="16"/>
    <tableColumn id="36" xr3:uid="{EDA260E7-2117-427D-9472-4136797917E5}" name="MINAM" dataDxfId="15"/>
    <tableColumn id="37" xr3:uid="{BB19DFE5-2EBF-43D3-887A-DEFC845D945E}" name="JUZGADO" dataDxfId="14"/>
    <tableColumn id="38" xr3:uid="{2D320C67-B941-41D4-979B-C4215181F471}" name="GORE _x000a_PIURA" dataDxfId="13"/>
    <tableColumn id="39" xr3:uid="{75948C3E-85B1-460B-951D-6701F654BD2C}" name="GORE _x000a_ANCASH" dataDxfId="12"/>
    <tableColumn id="40" xr3:uid="{C8C0B10C-B794-4354-9A78-A5CAA2733C62}" name="GORE _x000a_LA LIBERTAD" dataDxfId="11"/>
    <tableColumn id="41" xr3:uid="{0DDC59F6-CBC9-4464-AE2F-E29EF457652A}" name="GORE _x000a_LIMA" dataDxfId="10"/>
    <tableColumn id="42" xr3:uid="{D694F945-D452-4225-B3C1-3092F247BB93}" name="GORE MOQUEGUA" dataDxfId="9"/>
    <tableColumn id="43" xr3:uid="{108A6358-7CDB-4425-BC02-5CDFCCD00F9A}" name="SUNAT" dataDxfId="8"/>
    <tableColumn id="21" xr3:uid="{CFD7ADB4-3DE4-4BE0-9734-F5E1ECFCE3D5}" name="N°  NOTIFICACIÓN/ CÉDULA DE NOTIFICACIÓN" dataDxfId="7"/>
    <tableColumn id="22" xr3:uid="{DEE24641-945C-4692-9AAF-9B7F0F506E33}" name="FECHA NOTIFICACIÓN/ CÉDULA DE NOTIFICACIÓN" dataDxfId="6"/>
  </tableColumns>
  <tableStyleInfo name="TableStyleLight13"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701" dT="2023-03-22T21:07:05.69" personId="{03E9F7A0-6174-4950-94C9-4B59F4976906}" id="{64439A76-47A7-4D28-B266-299AC7FA2045}">
    <text>rectificación de error material mediante RD 017-2023-PRODUCE/DGPCHDI</text>
  </threadedComment>
</ThreadedComments>
</file>

<file path=xl/worksheets/_rels/sheet1.xml.rels><?xml version="1.0" encoding="UTF-8" standalone="yes"?>
<Relationships xmlns="http://schemas.openxmlformats.org/package/2006/relationships"><Relationship Id="rId117" Type="http://schemas.openxmlformats.org/officeDocument/2006/relationships/hyperlink" Target="PDF%20RM%201970-1975/1971/RD_pdf_2017/RD-117-2017-PRODUCE-DGPCHDI.pdf" TargetMode="External"/><Relationship Id="rId671" Type="http://schemas.openxmlformats.org/officeDocument/2006/relationships/hyperlink" Target="PDF%20RM%201970-1975/1971/RD_pdf_2017/RD-671-2017-PRODUCE-DGPCHDI.pdf" TargetMode="External"/><Relationship Id="rId769" Type="http://schemas.openxmlformats.org/officeDocument/2006/relationships/hyperlink" Target="PDF%20RM%201970-1975/1971/RD_pdf_2017/RD-767-2017-PRODUCE-DGPCHDI.pdf" TargetMode="External"/><Relationship Id="rId21" Type="http://schemas.openxmlformats.org/officeDocument/2006/relationships/hyperlink" Target="PDF%20RM%201970-1975/1971/RD_pdf_2017/RD-021-2017-PRODUCE-DGPCHDI.pdf" TargetMode="External"/><Relationship Id="rId324" Type="http://schemas.openxmlformats.org/officeDocument/2006/relationships/hyperlink" Target="PDF%20RM%201970-1975/1971/RD_pdf_2017/RD-324-2017-PRODUCE-DGPCHDI.pdf" TargetMode="External"/><Relationship Id="rId531" Type="http://schemas.openxmlformats.org/officeDocument/2006/relationships/hyperlink" Target="PDF%20RM%201970-1975/1971/RD_pdf_2017/RD-531-2017-PRODUCE-DGPCHDI.pdf" TargetMode="External"/><Relationship Id="rId629" Type="http://schemas.openxmlformats.org/officeDocument/2006/relationships/hyperlink" Target="PDF%20RM%201970-1975/1971/RD_pdf_2017/RD-629-2017-PRODUCE-DGPCHDI.pdf" TargetMode="External"/><Relationship Id="rId170" Type="http://schemas.openxmlformats.org/officeDocument/2006/relationships/hyperlink" Target="PDF%20RM%201970-1975/1971/RD_pdf_2017/RD-170-2017-PRODUCE-DGPCHDI.pdf" TargetMode="External"/><Relationship Id="rId836" Type="http://schemas.openxmlformats.org/officeDocument/2006/relationships/hyperlink" Target="PDF%20RM%201970-1975/1971/RD_pdf_2017/RD-834-2017-PRODUCE-DGPCHDI.pdf" TargetMode="External"/><Relationship Id="rId268" Type="http://schemas.openxmlformats.org/officeDocument/2006/relationships/hyperlink" Target="PDF%20RM%201970-1975/1971/RD_pdf_2017/RD-268-2017-PRODUCE-DGPCHDI.pdf" TargetMode="External"/><Relationship Id="rId475" Type="http://schemas.openxmlformats.org/officeDocument/2006/relationships/hyperlink" Target="PDF%20RM%201970-1975/1971/RD_pdf_2017/RD-476-2017-PRODUCE-DGPCHDI.pdf" TargetMode="External"/><Relationship Id="rId682" Type="http://schemas.openxmlformats.org/officeDocument/2006/relationships/hyperlink" Target="PDF%20RM%201970-1975/1971/RD_pdf_2017/RD-682-2017-PRODUCE-DGPCHDI.pdf" TargetMode="External"/><Relationship Id="rId32" Type="http://schemas.openxmlformats.org/officeDocument/2006/relationships/hyperlink" Target="PDF%20RM%201970-1975/1971/RD_pdf_2017/RD-032-2017-PRODUCE-DGPCHDI.pdf" TargetMode="External"/><Relationship Id="rId128" Type="http://schemas.openxmlformats.org/officeDocument/2006/relationships/hyperlink" Target="PDF%20RM%201970-1975/1971/RD_pdf_2017/RD-128-2017-PRODUCE-DGPCHDI.pdf" TargetMode="External"/><Relationship Id="rId335" Type="http://schemas.openxmlformats.org/officeDocument/2006/relationships/hyperlink" Target="PDF%20RM%201970-1975/1971/RD_pdf_2017/RD-335-2017-PRODUCE-DGPCHDI.pdf" TargetMode="External"/><Relationship Id="rId542" Type="http://schemas.openxmlformats.org/officeDocument/2006/relationships/hyperlink" Target="PDF%20RM%201970-1975/1971/RD_pdf_2017/RD-542-2017-PRODUCE-DGPCHDI.pdf" TargetMode="External"/><Relationship Id="rId181" Type="http://schemas.openxmlformats.org/officeDocument/2006/relationships/hyperlink" Target="PDF%20RM%201970-1975/1971/RD_pdf_2017/RD-181-2017-PRODUCE-DGPCHDI.pdf" TargetMode="External"/><Relationship Id="rId402" Type="http://schemas.openxmlformats.org/officeDocument/2006/relationships/hyperlink" Target="PDF%20RM%201970-1975/1971/RD_pdf_2017/RD-403-2017-PRODUCE-DGPCHDI.pdf" TargetMode="External"/><Relationship Id="rId279" Type="http://schemas.openxmlformats.org/officeDocument/2006/relationships/hyperlink" Target="PDF%20RM%201970-1975/1971/RD_pdf_2017/RD-279-2017-PRODUCE-DGPCHDI.pdf" TargetMode="External"/><Relationship Id="rId486" Type="http://schemas.openxmlformats.org/officeDocument/2006/relationships/hyperlink" Target="PDF%20RM%201970-1975/1971/RD_pdf_2017/RD-487-2017-PRODUCE-DGPCHDI.pdf" TargetMode="External"/><Relationship Id="rId693" Type="http://schemas.openxmlformats.org/officeDocument/2006/relationships/hyperlink" Target="PDF%20RM%201970-1975/1971/RD_pdf_2017/RD-693-2017-PRODUCE-DGPCHDI.pdf" TargetMode="External"/><Relationship Id="rId707" Type="http://schemas.openxmlformats.org/officeDocument/2006/relationships/hyperlink" Target="PDF%20RM%201970-1975/1971/RD_pdf_2017/RD-707-2017-PRODUCE-DGPCHDI.pdf" TargetMode="External"/><Relationship Id="rId43" Type="http://schemas.openxmlformats.org/officeDocument/2006/relationships/hyperlink" Target="PDF%20RM%201970-1975/1971/RD_pdf_2017/RD-043-2017-PRODUCE-DGPCHDI.pdf" TargetMode="External"/><Relationship Id="rId139" Type="http://schemas.openxmlformats.org/officeDocument/2006/relationships/hyperlink" Target="PDF%20RM%201970-1975/1971/RD_pdf_2017/RD-139-2017-PRODUCE-DGPCHDI.pdf" TargetMode="External"/><Relationship Id="rId346" Type="http://schemas.openxmlformats.org/officeDocument/2006/relationships/hyperlink" Target="PDF%20RM%201970-1975/1971/RD_pdf_2017/RD-346-2017-PRODUCE-DGPCHDI.pdf" TargetMode="External"/><Relationship Id="rId553" Type="http://schemas.openxmlformats.org/officeDocument/2006/relationships/hyperlink" Target="PDF%20RM%201970-1975/1971/RD_pdf_2017/RD-553-2017-PRODUCE-DGPCHDI.pdf" TargetMode="External"/><Relationship Id="rId760" Type="http://schemas.openxmlformats.org/officeDocument/2006/relationships/hyperlink" Target="PDF%20RM%201970-1975/1971/RD_pdf_2017/RD-758-2017-PRODUCE-DGPCHDI.pdf" TargetMode="External"/><Relationship Id="rId192" Type="http://schemas.openxmlformats.org/officeDocument/2006/relationships/hyperlink" Target="PDF%20RM%201970-1975/1971/RD_pdf_2017/RD-192-2017-PRODUCE-DGPCHDI.pdf" TargetMode="External"/><Relationship Id="rId206" Type="http://schemas.openxmlformats.org/officeDocument/2006/relationships/hyperlink" Target="PDF%20RM%201970-1975/1971/RD_pdf_2017/RD-206-2017-PRODUCE-DGPCHDI.pdf" TargetMode="External"/><Relationship Id="rId413" Type="http://schemas.openxmlformats.org/officeDocument/2006/relationships/hyperlink" Target="PDF%20RM%201970-1975/1971/RD_pdf_2017/RD-414-2017-PRODUCE-DGPCHDI.pdf" TargetMode="External"/><Relationship Id="rId497" Type="http://schemas.openxmlformats.org/officeDocument/2006/relationships/hyperlink" Target="PDF%20RM%201970-1975/1971/RD_pdf_2017/RD-498-2017-PRODUCE-DGPCHDI.pdf" TargetMode="External"/><Relationship Id="rId620" Type="http://schemas.openxmlformats.org/officeDocument/2006/relationships/hyperlink" Target="PDF%20RM%201970-1975/1971/RD_pdf_2017/RD-620-2017-PRODUCE-DGPCHDI.pdf" TargetMode="External"/><Relationship Id="rId718" Type="http://schemas.openxmlformats.org/officeDocument/2006/relationships/hyperlink" Target="PDF%20RM%201970-1975/1971/RD_pdf_2017/RD-715-2017-PRODUCE-DGPCHDI.pdf" TargetMode="External"/><Relationship Id="rId357" Type="http://schemas.openxmlformats.org/officeDocument/2006/relationships/hyperlink" Target="PDF%20RM%201970-1975/1971/RD_pdf_2017/RD-357-2017-PRODUCE-DGPCHDI.pdf" TargetMode="External"/><Relationship Id="rId54" Type="http://schemas.openxmlformats.org/officeDocument/2006/relationships/hyperlink" Target="PDF%20RM%201970-1975/1971/RD_pdf_2017/RD-054-2017-PRODUCE-DGPCHDI.pdf" TargetMode="External"/><Relationship Id="rId217" Type="http://schemas.openxmlformats.org/officeDocument/2006/relationships/hyperlink" Target="PDF%20RM%201970-1975/1971/RD_pdf_2017/RD-217-2017-PRODUCE-DGPCHDI.pdf" TargetMode="External"/><Relationship Id="rId564" Type="http://schemas.openxmlformats.org/officeDocument/2006/relationships/hyperlink" Target="PDF%20RM%201970-1975/1971/RD_pdf_2017/RD-564-2017-PRODUCE-DGPCHDI.pdf" TargetMode="External"/><Relationship Id="rId771" Type="http://schemas.openxmlformats.org/officeDocument/2006/relationships/hyperlink" Target="PDF%20RM%201970-1975/1971/RD_pdf_2017/RD-769-2017-PRODUCE-DGPCHDI.pdf" TargetMode="External"/><Relationship Id="rId424" Type="http://schemas.openxmlformats.org/officeDocument/2006/relationships/hyperlink" Target="PDF%20RM%201970-1975/1971/RD_pdf_2017/RD-425-2017-PRODUCE-DGPCHDI.pdf" TargetMode="External"/><Relationship Id="rId631" Type="http://schemas.openxmlformats.org/officeDocument/2006/relationships/hyperlink" Target="PDF%20RM%201970-1975/1971/RD_pdf_2017/RD-631-2017-PRODUCE-DGPCHDI.pdf" TargetMode="External"/><Relationship Id="rId729" Type="http://schemas.openxmlformats.org/officeDocument/2006/relationships/hyperlink" Target="PDF%20RM%201970-1975/1971/RD_pdf_2017/RD-726-2017-PRODUCE-DGPCHDI.pdf" TargetMode="External"/><Relationship Id="rId270" Type="http://schemas.openxmlformats.org/officeDocument/2006/relationships/hyperlink" Target="PDF%20RM%201970-1975/1971/RD_pdf_2017/RD-270-2017-PRODUCE-DGPCHDI.pdf" TargetMode="External"/><Relationship Id="rId65" Type="http://schemas.openxmlformats.org/officeDocument/2006/relationships/hyperlink" Target="PDF%20RM%201970-1975/1971/RD_pdf_2017/RD-065-2017-PRODUCE-DGPCHDI.pdf" TargetMode="External"/><Relationship Id="rId130" Type="http://schemas.openxmlformats.org/officeDocument/2006/relationships/hyperlink" Target="PDF%20RM%201970-1975/1971/RD_pdf_2017/RD-130-2017-PRODUCE-DGPCHDI.pdf" TargetMode="External"/><Relationship Id="rId368" Type="http://schemas.openxmlformats.org/officeDocument/2006/relationships/hyperlink" Target="PDF%20RM%201970-1975/1971/RD_pdf_2017/RD-368-2017-PRODUCE-DGPCHDI.pdf" TargetMode="External"/><Relationship Id="rId575" Type="http://schemas.openxmlformats.org/officeDocument/2006/relationships/hyperlink" Target="PDF%20RM%201970-1975/1971/RD_pdf_2017/RD-575-2017-PRODUCE-DGPCHDI.pdf" TargetMode="External"/><Relationship Id="rId782" Type="http://schemas.openxmlformats.org/officeDocument/2006/relationships/hyperlink" Target="PDF%20RM%201970-1975/1971/RD_pdf_2017/RD-780-2017-PRODUCE-DGPCHDI.pdf" TargetMode="External"/><Relationship Id="rId228" Type="http://schemas.openxmlformats.org/officeDocument/2006/relationships/hyperlink" Target="PDF%20RM%201970-1975/1971/RD_pdf_2017/RD-228-2017-PRODUCE-DGPCHDI.pdf" TargetMode="External"/><Relationship Id="rId435" Type="http://schemas.openxmlformats.org/officeDocument/2006/relationships/hyperlink" Target="PDF%20RM%201970-1975/1971/RD_pdf_2017/RD-436-2017-PRODUCE-DGPCHDI.pdf" TargetMode="External"/><Relationship Id="rId642" Type="http://schemas.openxmlformats.org/officeDocument/2006/relationships/hyperlink" Target="PDF%20RM%201970-1975/1971/RD_pdf_2017/RD-642-2017-PRODUCE-DGPCHDI.pdf" TargetMode="External"/><Relationship Id="rId281" Type="http://schemas.openxmlformats.org/officeDocument/2006/relationships/hyperlink" Target="PDF%20RM%201970-1975/1971/RD_pdf_2017/RD-281-2017-PRODUCE-DGPCHDI.pdf" TargetMode="External"/><Relationship Id="rId502" Type="http://schemas.openxmlformats.org/officeDocument/2006/relationships/hyperlink" Target="PDF%20RM%201970-1975/1971/RD_pdf_2017/RD-503-2017-PRODUCE-DGPCHDI.pdf" TargetMode="External"/><Relationship Id="rId76" Type="http://schemas.openxmlformats.org/officeDocument/2006/relationships/hyperlink" Target="PDF%20RM%201970-1975/1971/RD_pdf_2017/RD-076-2017-PRODUCE-DGPCHDI.pdf" TargetMode="External"/><Relationship Id="rId141" Type="http://schemas.openxmlformats.org/officeDocument/2006/relationships/hyperlink" Target="PDF%20RM%201970-1975/1971/RD_pdf_2017/RD-141-2017-PRODUCE-DGPCHDI.pdf" TargetMode="External"/><Relationship Id="rId379" Type="http://schemas.openxmlformats.org/officeDocument/2006/relationships/hyperlink" Target="PDF%20RM%201970-1975/1971/RD_pdf_2017/RD-379-2017-PRODUCE-DGPCHDI.pdf" TargetMode="External"/><Relationship Id="rId586" Type="http://schemas.openxmlformats.org/officeDocument/2006/relationships/hyperlink" Target="PDF%20RM%201970-1975/1971/RD_pdf_2017/RD-586-2017-PRODUCE-DGPCHDI.pdf" TargetMode="External"/><Relationship Id="rId793" Type="http://schemas.openxmlformats.org/officeDocument/2006/relationships/hyperlink" Target="PDF%20RM%201970-1975/1971/RD_pdf_2017/RD-791-2017-PRODUCE-DGPCHDI.pdf" TargetMode="External"/><Relationship Id="rId807" Type="http://schemas.openxmlformats.org/officeDocument/2006/relationships/hyperlink" Target="PDF%20RM%201970-1975/1971/RD_pdf_2017/RD-805-2017-PRODUCE-DGPCHDI.pdf" TargetMode="External"/><Relationship Id="rId7" Type="http://schemas.openxmlformats.org/officeDocument/2006/relationships/hyperlink" Target="PDF%20RM%201970-1975/1971/RD_pdf_2017/RD-007-2017-PRODUCE-DGPCHDI.pdf" TargetMode="External"/><Relationship Id="rId239" Type="http://schemas.openxmlformats.org/officeDocument/2006/relationships/hyperlink" Target="PDF%20RM%201970-1975/1971/RD_pdf_2017/RD-239-2017-PRODUCE-DGPCHDI.pdf" TargetMode="External"/><Relationship Id="rId446" Type="http://schemas.openxmlformats.org/officeDocument/2006/relationships/hyperlink" Target="PDF%20RM%201970-1975/1971/RD_pdf_2017/RD-447-2017-PRODUCE-DGPCHDI.pdf" TargetMode="External"/><Relationship Id="rId653" Type="http://schemas.openxmlformats.org/officeDocument/2006/relationships/hyperlink" Target="PDF%20RM%201970-1975/1971/RD_pdf_2017/RD-653-2017-PRODUCE-DGPCHDI.pdf" TargetMode="External"/><Relationship Id="rId292" Type="http://schemas.openxmlformats.org/officeDocument/2006/relationships/hyperlink" Target="PDF%20RM%201970-1975/1971/RD_pdf_2017/RD-292-2017-PRODUCE-DGPCHDI.pdf" TargetMode="External"/><Relationship Id="rId306" Type="http://schemas.openxmlformats.org/officeDocument/2006/relationships/hyperlink" Target="PDF%20RM%201970-1975/1971/RD_pdf_2017/RD-306-2017-PRODUCE-DGPCHDI.pdf" TargetMode="External"/><Relationship Id="rId87" Type="http://schemas.openxmlformats.org/officeDocument/2006/relationships/hyperlink" Target="PDF%20RM%201970-1975/1971/RD_pdf_2017/RD-087-2017-PRODUCE-DGPCHDI.pdf" TargetMode="External"/><Relationship Id="rId513" Type="http://schemas.openxmlformats.org/officeDocument/2006/relationships/hyperlink" Target="PDF%20RM%201970-1975/1971/RD_pdf_2017/RD-513-2017-PRODUCE-DGPCHDI.pdf" TargetMode="External"/><Relationship Id="rId597" Type="http://schemas.openxmlformats.org/officeDocument/2006/relationships/hyperlink" Target="PDF%20RM%201970-1975/1971/RD_pdf_2017/RD-597-2017-PRODUCE-DGPCHDI.pdf" TargetMode="External"/><Relationship Id="rId720" Type="http://schemas.openxmlformats.org/officeDocument/2006/relationships/hyperlink" Target="PDF%20RM%201970-1975/1971/RD_pdf_2017/RD-717-2017-PRODUCE-DGPCHDI.pdf" TargetMode="External"/><Relationship Id="rId818" Type="http://schemas.openxmlformats.org/officeDocument/2006/relationships/hyperlink" Target="PDF%20RM%201970-1975/1971/RD_pdf_2017/RD-816-2017-PRODUCE-DGPCHDI.pdf" TargetMode="External"/><Relationship Id="rId152" Type="http://schemas.openxmlformats.org/officeDocument/2006/relationships/hyperlink" Target="PDF%20RM%201970-1975/1971/RD_pdf_2017/RD-152-2017-PRODUCE-DGPCHDI.pdf" TargetMode="External"/><Relationship Id="rId457" Type="http://schemas.openxmlformats.org/officeDocument/2006/relationships/hyperlink" Target="PDF%20RM%201970-1975/1971/RD_pdf_2017/RD-458-2017-PRODUCE-DGPCHDI.pdf" TargetMode="External"/><Relationship Id="rId664" Type="http://schemas.openxmlformats.org/officeDocument/2006/relationships/hyperlink" Target="PDF%20RM%201970-1975/1971/RD_pdf_2017/RD-664-2017-PRODUCE-DGPCHDI.pdf" TargetMode="External"/><Relationship Id="rId14" Type="http://schemas.openxmlformats.org/officeDocument/2006/relationships/hyperlink" Target="PDF%20RM%201970-1975/1971/RD_pdf_2017/RD-014-2017-PRODUCE-DGPCHDI.pdf" TargetMode="External"/><Relationship Id="rId317" Type="http://schemas.openxmlformats.org/officeDocument/2006/relationships/hyperlink" Target="PDF%20RM%201970-1975/1971/RD_pdf_2017/RD-317-2017-PRODUCE-DGPCHDI.pdf" TargetMode="External"/><Relationship Id="rId524" Type="http://schemas.openxmlformats.org/officeDocument/2006/relationships/hyperlink" Target="PDF%20RM%201970-1975/1971/RD_pdf_2017/RD-524-2017-PRODUCE-DGPCHDI.pdf" TargetMode="External"/><Relationship Id="rId731" Type="http://schemas.openxmlformats.org/officeDocument/2006/relationships/hyperlink" Target="PDF%20RM%201970-1975/1971/RD_pdf_2017/RD-728-2017-PRODUCE-DGPCHDI.pdf" TargetMode="External"/><Relationship Id="rId98" Type="http://schemas.openxmlformats.org/officeDocument/2006/relationships/hyperlink" Target="PDF%20RM%201970-1975/1971/RD_pdf_2017/RD-098-2017-PRODUCE-DGPCHDI.pdf" TargetMode="External"/><Relationship Id="rId163" Type="http://schemas.openxmlformats.org/officeDocument/2006/relationships/hyperlink" Target="PDF%20RM%201970-1975/1971/RD_pdf_2017/RD-163-2017-PRODUCE-DGPCHDI.pdf" TargetMode="External"/><Relationship Id="rId370" Type="http://schemas.openxmlformats.org/officeDocument/2006/relationships/hyperlink" Target="PDF%20RM%201970-1975/1971/RD_pdf_2017/RD-370-2017-PRODUCE-DGPCHDI.pdf" TargetMode="External"/><Relationship Id="rId829" Type="http://schemas.openxmlformats.org/officeDocument/2006/relationships/hyperlink" Target="PDF%20RM%201970-1975/1971/RD_pdf_2017/RD-827-2017-PRODUCE-DGPCHDI.pdf" TargetMode="External"/><Relationship Id="rId230" Type="http://schemas.openxmlformats.org/officeDocument/2006/relationships/hyperlink" Target="PDF%20RM%201970-1975/1971/RD_pdf_2017/RD-230-2017-PRODUCE-DGPCHDI.pdf" TargetMode="External"/><Relationship Id="rId468" Type="http://schemas.openxmlformats.org/officeDocument/2006/relationships/hyperlink" Target="PDF%20RM%201970-1975/1971/RD_pdf_2017/RD-469-2017-PRODUCE-DGPCHDI.pdf" TargetMode="External"/><Relationship Id="rId675" Type="http://schemas.openxmlformats.org/officeDocument/2006/relationships/hyperlink" Target="PDF%20RM%201970-1975/1971/RD_pdf_2017/RD-675-2017-PRODUCE-DGPCHDI.pdf" TargetMode="External"/><Relationship Id="rId25" Type="http://schemas.openxmlformats.org/officeDocument/2006/relationships/hyperlink" Target="PDF%20RM%201970-1975/1971/RD_pdf_2017/RD-025-2017-PRODUCE-DGPCHDI.pdf" TargetMode="External"/><Relationship Id="rId328" Type="http://schemas.openxmlformats.org/officeDocument/2006/relationships/hyperlink" Target="PDF%20RM%201970-1975/1971/RD_pdf_2017/RD-328-2017-PRODUCE-DGPCHDI.pdf" TargetMode="External"/><Relationship Id="rId535" Type="http://schemas.openxmlformats.org/officeDocument/2006/relationships/hyperlink" Target="PDF%20RM%201970-1975/1971/RD_pdf_2017/RD-535-2017-PRODUCE-DGPCHDI.pdf" TargetMode="External"/><Relationship Id="rId742" Type="http://schemas.openxmlformats.org/officeDocument/2006/relationships/hyperlink" Target="PDF%20RM%201970-1975/1971/RD_pdf_2017/RD-740-2017-PRODUCE-DGPCHDI.pdf" TargetMode="External"/><Relationship Id="rId174" Type="http://schemas.openxmlformats.org/officeDocument/2006/relationships/hyperlink" Target="PDF%20RM%201970-1975/1971/RD_pdf_2017/RD-174-2017-PRODUCE-DGPCHDI.pdf" TargetMode="External"/><Relationship Id="rId381" Type="http://schemas.openxmlformats.org/officeDocument/2006/relationships/hyperlink" Target="PDF%20RM%201970-1975/1971/RD_pdf_2017/RD-381-2017-PRODUCE-DGPCHDI.pdf" TargetMode="External"/><Relationship Id="rId602" Type="http://schemas.openxmlformats.org/officeDocument/2006/relationships/hyperlink" Target="PDF%20RM%201970-1975/1971/RD_pdf_2017/RD-602-2017-PRODUCE-DGPCHDI.pdf" TargetMode="External"/><Relationship Id="rId241" Type="http://schemas.openxmlformats.org/officeDocument/2006/relationships/hyperlink" Target="PDF%20RM%201970-1975/1971/RD_pdf_2017/RD-241-2017-PRODUCE-DGPCHDI.pdf" TargetMode="External"/><Relationship Id="rId479" Type="http://schemas.openxmlformats.org/officeDocument/2006/relationships/hyperlink" Target="PDF%20RM%201970-1975/1971/RD_pdf_2017/RD-480-2017-PRODUCE-DGPCHDI.pdf" TargetMode="External"/><Relationship Id="rId686" Type="http://schemas.openxmlformats.org/officeDocument/2006/relationships/hyperlink" Target="PDF%20RM%201970-1975/1971/RD_pdf_2017/RD-686-2017-PRODUCE-DGPCHDI.pdf" TargetMode="External"/><Relationship Id="rId36" Type="http://schemas.openxmlformats.org/officeDocument/2006/relationships/hyperlink" Target="PDF%20RM%201970-1975/1971/RD_pdf_2017/RD-036-2017-PRODUCE-DGPCHDI.pdf" TargetMode="External"/><Relationship Id="rId339" Type="http://schemas.openxmlformats.org/officeDocument/2006/relationships/hyperlink" Target="PDF%20RM%201970-1975/1971/RD_pdf_2017/RD-339-2017-PRODUCE-DGPCHDI.pdf" TargetMode="External"/><Relationship Id="rId546" Type="http://schemas.openxmlformats.org/officeDocument/2006/relationships/hyperlink" Target="PDF%20RM%201970-1975/1971/RD_pdf_2017/RD-546-2017-PRODUCE-DGPCHDI.pdf" TargetMode="External"/><Relationship Id="rId753" Type="http://schemas.openxmlformats.org/officeDocument/2006/relationships/hyperlink" Target="PDF%20RM%201970-1975/1971/RD_pdf_2017/RD-751-2017-PRODUCE-DGPCHDI.pdf" TargetMode="External"/><Relationship Id="rId101" Type="http://schemas.openxmlformats.org/officeDocument/2006/relationships/hyperlink" Target="PDF%20RM%201970-1975/1971/RD_pdf_2017/RD-101-2017-PRODUCE-DGPCHDI.pdf" TargetMode="External"/><Relationship Id="rId185" Type="http://schemas.openxmlformats.org/officeDocument/2006/relationships/hyperlink" Target="PDF%20RM%201970-1975/1971/RD_pdf_2017/RD-185-2017-PRODUCE-DGPCHDI.pdf" TargetMode="External"/><Relationship Id="rId406" Type="http://schemas.openxmlformats.org/officeDocument/2006/relationships/hyperlink" Target="PDF%20RM%201970-1975/1971/RD_pdf_2017/RD-407-2017-PRODUCE-DGPCHDI.pdf" TargetMode="External"/><Relationship Id="rId392" Type="http://schemas.openxmlformats.org/officeDocument/2006/relationships/hyperlink" Target="PDF%20RM%201970-1975/1971/RD_pdf_2017/RD-393-2017-PRODUCE-DGPCHDI.pdf" TargetMode="External"/><Relationship Id="rId613" Type="http://schemas.openxmlformats.org/officeDocument/2006/relationships/hyperlink" Target="PDF%20RM%201970-1975/1971/RD_pdf_2017/RD-613-2017-PRODUCE-DGPCHDI.pdf" TargetMode="External"/><Relationship Id="rId697" Type="http://schemas.openxmlformats.org/officeDocument/2006/relationships/hyperlink" Target="PDF%20RM%201970-1975/1971/RD_pdf_2017/RD-697-2017-PRODUCE-DGPCHDI.pdf" TargetMode="External"/><Relationship Id="rId820" Type="http://schemas.openxmlformats.org/officeDocument/2006/relationships/hyperlink" Target="PDF%20RM%201970-1975/1971/RD_pdf_2017/RD-818-2017-PRODUCE-DGPCHDI.pdf" TargetMode="External"/><Relationship Id="rId252" Type="http://schemas.openxmlformats.org/officeDocument/2006/relationships/hyperlink" Target="PDF%20RM%201970-1975/1971/RD_pdf_2017/RD-252-2017-PRODUCE-DGPCHDI.pdf" TargetMode="External"/><Relationship Id="rId47" Type="http://schemas.openxmlformats.org/officeDocument/2006/relationships/hyperlink" Target="PDF%20RM%201970-1975/1971/RD_pdf_2017/RD-047-2017-PRODUCE-DGPCHDI.pdf" TargetMode="External"/><Relationship Id="rId112" Type="http://schemas.openxmlformats.org/officeDocument/2006/relationships/hyperlink" Target="PDF%20RM%201970-1975/1971/RD_pdf_2017/RD-112-2017-PRODUCE-DGPCHDI.pdf" TargetMode="External"/><Relationship Id="rId557" Type="http://schemas.openxmlformats.org/officeDocument/2006/relationships/hyperlink" Target="PDF%20RM%201970-1975/1971/RD_pdf_2017/RD-557-2017-PRODUCE-DGPCHDI.pdf" TargetMode="External"/><Relationship Id="rId764" Type="http://schemas.openxmlformats.org/officeDocument/2006/relationships/hyperlink" Target="PDF%20RM%201970-1975/1971/RD_pdf_2017/RD-762-2017-PRODUCE-DGPCHDI.pdf" TargetMode="External"/><Relationship Id="rId196" Type="http://schemas.openxmlformats.org/officeDocument/2006/relationships/hyperlink" Target="PDF%20RM%201970-1975/1971/RD_pdf_2017/RD-196-2017-PRODUCE-DGPCHDI.pdf" TargetMode="External"/><Relationship Id="rId417" Type="http://schemas.openxmlformats.org/officeDocument/2006/relationships/hyperlink" Target="PDF%20RM%201970-1975/1971/RD_pdf_2017/RD-418-2017-PRODUCE-DGPCHDI.pdf" TargetMode="External"/><Relationship Id="rId624" Type="http://schemas.openxmlformats.org/officeDocument/2006/relationships/hyperlink" Target="PDF%20RM%201970-1975/1971/RD_pdf_2017/RD-624-2017-PRODUCE-DGPCHDI.pdf" TargetMode="External"/><Relationship Id="rId831" Type="http://schemas.openxmlformats.org/officeDocument/2006/relationships/hyperlink" Target="PDF%20RM%201970-1975/1971/RD_pdf_2017/RD-829-2017-PRODUCE-DGPCHDI.pdf" TargetMode="External"/><Relationship Id="rId263" Type="http://schemas.openxmlformats.org/officeDocument/2006/relationships/hyperlink" Target="PDF%20RM%201970-1975/1971/RD_pdf_2017/RD-263-2017-PRODUCE-DGPCHDI.pdf" TargetMode="External"/><Relationship Id="rId470" Type="http://schemas.openxmlformats.org/officeDocument/2006/relationships/hyperlink" Target="PDF%20RM%201970-1975/1971/RD_pdf_2017/RD-471-2017-PRODUCE-DGPCHDI.pdf" TargetMode="External"/><Relationship Id="rId58" Type="http://schemas.openxmlformats.org/officeDocument/2006/relationships/hyperlink" Target="PDF%20RM%201970-1975/1971/RD_pdf_2017/RD-058-2017-PRODUCE-DGPCHDI.pdf" TargetMode="External"/><Relationship Id="rId123" Type="http://schemas.openxmlformats.org/officeDocument/2006/relationships/hyperlink" Target="PDF%20RM%201970-1975/1971/RD_pdf_2017/RD-123-2017-PRODUCE-DGPCHDI.pdf" TargetMode="External"/><Relationship Id="rId330" Type="http://schemas.openxmlformats.org/officeDocument/2006/relationships/hyperlink" Target="PDF%20RM%201970-1975/1971/RD_pdf_2017/RD-330-2017-PRODUCE-DGPCHDI.pdf" TargetMode="External"/><Relationship Id="rId568" Type="http://schemas.openxmlformats.org/officeDocument/2006/relationships/hyperlink" Target="PDF%20RM%201970-1975/1971/RD_pdf_2017/RD-568-2017-PRODUCE-DGPCHDI.pdf" TargetMode="External"/><Relationship Id="rId775" Type="http://schemas.openxmlformats.org/officeDocument/2006/relationships/hyperlink" Target="PDF%20RM%201970-1975/1971/RD_pdf_2017/RD-773-2017-PRODUCE-DGPCHDI.pdf" TargetMode="External"/><Relationship Id="rId428" Type="http://schemas.openxmlformats.org/officeDocument/2006/relationships/hyperlink" Target="PDF%20RM%201970-1975/1971/RD_pdf_2017/RD-429-2017-PRODUCE-DGPCHDI.pdf" TargetMode="External"/><Relationship Id="rId635" Type="http://schemas.openxmlformats.org/officeDocument/2006/relationships/hyperlink" Target="PDF%20RM%201970-1975/1971/RD_pdf_2017/RD-635-2017-PRODUCE-DGPCHDI.pdf" TargetMode="External"/><Relationship Id="rId842" Type="http://schemas.openxmlformats.org/officeDocument/2006/relationships/drawing" Target="../drawings/drawing1.xml"/><Relationship Id="rId274" Type="http://schemas.openxmlformats.org/officeDocument/2006/relationships/hyperlink" Target="PDF%20RM%201970-1975/1971/RD_pdf_2017/RD-274-2017-PRODUCE-DGPCHDI.pdf" TargetMode="External"/><Relationship Id="rId481" Type="http://schemas.openxmlformats.org/officeDocument/2006/relationships/hyperlink" Target="PDF%20RM%201970-1975/1971/RD_pdf_2017/RD-482-2017-PRODUCE-DGPCHDI.pdf" TargetMode="External"/><Relationship Id="rId702" Type="http://schemas.openxmlformats.org/officeDocument/2006/relationships/hyperlink" Target="PDF%20RM%201970-1975/1971/RD_pdf_2017/RD-702-2017-PRODUCE-DGPCHDI.pdf" TargetMode="External"/><Relationship Id="rId69" Type="http://schemas.openxmlformats.org/officeDocument/2006/relationships/hyperlink" Target="PDF%20RM%201970-1975/1971/RD_pdf_2017/RD-069-2017-PRODUCE-DGPCHDI.pdf" TargetMode="External"/><Relationship Id="rId134" Type="http://schemas.openxmlformats.org/officeDocument/2006/relationships/hyperlink" Target="PDF%20RM%201970-1975/1971/RD_pdf_2017/RD-134-2017-PRODUCE-DGPCHDI.pdf" TargetMode="External"/><Relationship Id="rId579" Type="http://schemas.openxmlformats.org/officeDocument/2006/relationships/hyperlink" Target="PDF%20RM%201970-1975/1971/RD_pdf_2017/RD-579-2017-PRODUCE-DGPCHDI.pdf" TargetMode="External"/><Relationship Id="rId786" Type="http://schemas.openxmlformats.org/officeDocument/2006/relationships/hyperlink" Target="PDF%20RM%201970-1975/1971/RD_pdf_2017/RD-784-2017-PRODUCE-DGPCHDI.pdf" TargetMode="External"/><Relationship Id="rId341" Type="http://schemas.openxmlformats.org/officeDocument/2006/relationships/hyperlink" Target="PDF%20RM%201970-1975/1971/RD_pdf_2017/RD-341-2017-PRODUCE-DGPCHDI.pdf" TargetMode="External"/><Relationship Id="rId439" Type="http://schemas.openxmlformats.org/officeDocument/2006/relationships/hyperlink" Target="PDF%20RM%201970-1975/1971/RD_pdf_2017/RD-440-2017-PRODUCE-DGPCHDI.pdf" TargetMode="External"/><Relationship Id="rId646" Type="http://schemas.openxmlformats.org/officeDocument/2006/relationships/hyperlink" Target="PDF%20RM%201970-1975/1971/RD_pdf_2017/RD-646-2017-PRODUCE-DGPCHDI.pdf" TargetMode="External"/><Relationship Id="rId201" Type="http://schemas.openxmlformats.org/officeDocument/2006/relationships/hyperlink" Target="PDF%20RM%201970-1975/1971/RD_pdf_2017/RD-201-2017-PRODUCE-DGPCHDI.pdf" TargetMode="External"/><Relationship Id="rId285" Type="http://schemas.openxmlformats.org/officeDocument/2006/relationships/hyperlink" Target="PDF%20RM%201970-1975/1971/RD_pdf_2017/RD-285-2017-PRODUCE-DGPCHDI.pdf" TargetMode="External"/><Relationship Id="rId506" Type="http://schemas.openxmlformats.org/officeDocument/2006/relationships/hyperlink" Target="PDF%20RM%201970-1975/1971/RD_pdf_2017/RD-507-2017-PRODUCE-DGPCHDI.pdf" TargetMode="External"/><Relationship Id="rId492" Type="http://schemas.openxmlformats.org/officeDocument/2006/relationships/hyperlink" Target="PDF%20RM%201970-1975/1971/RD_pdf_2017/RD-493-2017-PRODUCE-DGPCHDI.pdf" TargetMode="External"/><Relationship Id="rId713" Type="http://schemas.openxmlformats.org/officeDocument/2006/relationships/hyperlink" Target="PDF%20RM%201970-1975/1971/RD_pdf_2017/RD-736-2017-PRODUCE-DGPCHDI.pdf" TargetMode="External"/><Relationship Id="rId797" Type="http://schemas.openxmlformats.org/officeDocument/2006/relationships/hyperlink" Target="PDF%20RM%201970-1975/1971/RD_pdf_2017/RD-795-2017-PRODUCE-DGPCHDI.pdf" TargetMode="External"/><Relationship Id="rId145" Type="http://schemas.openxmlformats.org/officeDocument/2006/relationships/hyperlink" Target="PDF%20RM%201970-1975/1971/RD_pdf_2017/RD-145-2017-PRODUCE-DGPCHDI.pdf" TargetMode="External"/><Relationship Id="rId352" Type="http://schemas.openxmlformats.org/officeDocument/2006/relationships/hyperlink" Target="PDF%20RM%201970-1975/1971/RD_pdf_2017/RD-352-2017-PRODUCE-DGPCHDI.pdf" TargetMode="External"/><Relationship Id="rId212" Type="http://schemas.openxmlformats.org/officeDocument/2006/relationships/hyperlink" Target="PDF%20RM%201970-1975/1971/RD_pdf_2017/RD-212-2017-PRODUCE-DGPCHDI.pdf" TargetMode="External"/><Relationship Id="rId657" Type="http://schemas.openxmlformats.org/officeDocument/2006/relationships/hyperlink" Target="PDF%20RM%201970-1975/1971/RD_pdf_2017/RD-657-2017-PRODUCE-DGPCHDI.pdf" TargetMode="External"/><Relationship Id="rId296" Type="http://schemas.openxmlformats.org/officeDocument/2006/relationships/hyperlink" Target="PDF%20RM%201970-1975/1971/RD_pdf_2017/RD-296-2017-PRODUCE-DGPCHDI.pdf" TargetMode="External"/><Relationship Id="rId517" Type="http://schemas.openxmlformats.org/officeDocument/2006/relationships/hyperlink" Target="PDF%20RM%201970-1975/1971/RD_pdf_2017/RD-517-2017-PRODUCE-DGPCHDI.pdf" TargetMode="External"/><Relationship Id="rId724" Type="http://schemas.openxmlformats.org/officeDocument/2006/relationships/hyperlink" Target="PDF%20RM%201970-1975/1971/RD_pdf_2017/RD-721-2017-PRODUCE-DGPCHDI.pdf" TargetMode="External"/><Relationship Id="rId60" Type="http://schemas.openxmlformats.org/officeDocument/2006/relationships/hyperlink" Target="PDF%20RM%201970-1975/1971/RD_pdf_2017/RD-060-2017-PRODUCE-DGPCHDI.pdf" TargetMode="External"/><Relationship Id="rId156" Type="http://schemas.openxmlformats.org/officeDocument/2006/relationships/hyperlink" Target="PDF%20RM%201970-1975/1971/RD_pdf_2017/RD-156-2017-PRODUCE-DGPCHDI.pdf" TargetMode="External"/><Relationship Id="rId363" Type="http://schemas.openxmlformats.org/officeDocument/2006/relationships/hyperlink" Target="PDF%20RM%201970-1975/1971/RD_pdf_2017/RD-363-2017-PRODUCE-DGPCHDI.pdf" TargetMode="External"/><Relationship Id="rId570" Type="http://schemas.openxmlformats.org/officeDocument/2006/relationships/hyperlink" Target="PDF%20RM%201970-1975/1971/RD_pdf_2017/RD-570-2017-PRODUCE-DGPCHDI.pdf" TargetMode="External"/><Relationship Id="rId223" Type="http://schemas.openxmlformats.org/officeDocument/2006/relationships/hyperlink" Target="PDF%20RM%201970-1975/1971/RD_pdf_2017/RD-223-2017-PRODUCE-DGPCHDI.pdf" TargetMode="External"/><Relationship Id="rId430" Type="http://schemas.openxmlformats.org/officeDocument/2006/relationships/hyperlink" Target="PDF%20RM%201970-1975/1971/RD_pdf_2017/RD-431-2017-PRODUCE-DGPCHDI.pdf" TargetMode="External"/><Relationship Id="rId668" Type="http://schemas.openxmlformats.org/officeDocument/2006/relationships/hyperlink" Target="PDF%20RM%201970-1975/1971/RD_pdf_2017/RD-668-2017-PRODUCE-DGPCHDI.pdf" TargetMode="External"/><Relationship Id="rId18" Type="http://schemas.openxmlformats.org/officeDocument/2006/relationships/hyperlink" Target="PDF%20RM%201970-1975/1971/RD_pdf_2017/RD-018-2017-PRODUCE-DGPCHDI.pdf" TargetMode="External"/><Relationship Id="rId528" Type="http://schemas.openxmlformats.org/officeDocument/2006/relationships/hyperlink" Target="PDF%20RM%201970-1975/1971/RD_pdf_2017/RD-527-2017-PRODUCE-DGPCHDI.pdf" TargetMode="External"/><Relationship Id="rId735" Type="http://schemas.openxmlformats.org/officeDocument/2006/relationships/hyperlink" Target="PDF%20RM%201970-1975/1971/RD_pdf_2017/RD-731-2017-PRODUCE-DGPCHDI.pdf" TargetMode="External"/><Relationship Id="rId167" Type="http://schemas.openxmlformats.org/officeDocument/2006/relationships/hyperlink" Target="PDF%20RM%201970-1975/1971/RD_pdf_2017/RD-167-2017-PRODUCE-DGPCHDI.pdf" TargetMode="External"/><Relationship Id="rId374" Type="http://schemas.openxmlformats.org/officeDocument/2006/relationships/hyperlink" Target="PDF%20RM%201970-1975/1971/RD_pdf_2017/RD-374-2017-PRODUCE-DGPCHDI.pdf" TargetMode="External"/><Relationship Id="rId581" Type="http://schemas.openxmlformats.org/officeDocument/2006/relationships/hyperlink" Target="PDF%20RM%201970-1975/1971/RD_pdf_2017/RD-581-2017-PRODUCE-DGPCHDI.pdf" TargetMode="External"/><Relationship Id="rId71" Type="http://schemas.openxmlformats.org/officeDocument/2006/relationships/hyperlink" Target="PDF%20RM%201970-1975/1971/RD_pdf_2017/RD-071-2017-PRODUCE-DGPCHDI.pdf" TargetMode="External"/><Relationship Id="rId234" Type="http://schemas.openxmlformats.org/officeDocument/2006/relationships/hyperlink" Target="PDF%20RM%201970-1975/1971/RD_pdf_2017/RD-234-2017-PRODUCE-DGPCHDI.pdf" TargetMode="External"/><Relationship Id="rId679" Type="http://schemas.openxmlformats.org/officeDocument/2006/relationships/hyperlink" Target="PDF%20RM%201970-1975/1971/RD_pdf_2017/RD-679-2017-PRODUCE-DGPCHDI.pdf" TargetMode="External"/><Relationship Id="rId802" Type="http://schemas.openxmlformats.org/officeDocument/2006/relationships/hyperlink" Target="PDF%20RM%201970-1975/1971/RD_pdf_2017/RD-800-2017-PRODUCE-DGPCHDI.pdf" TargetMode="External"/><Relationship Id="rId2" Type="http://schemas.openxmlformats.org/officeDocument/2006/relationships/hyperlink" Target="PDF%20RM%201970-1975/1971/RD_pdf_2017/RD-002-2017-PRODUCE-DGPCHDI.pdf" TargetMode="External"/><Relationship Id="rId29" Type="http://schemas.openxmlformats.org/officeDocument/2006/relationships/hyperlink" Target="PDF%20RM%201970-1975/1971/RD_pdf_2017/RD-029-2017-PRODUCE-DGPCHDI.pdf" TargetMode="External"/><Relationship Id="rId441" Type="http://schemas.openxmlformats.org/officeDocument/2006/relationships/hyperlink" Target="PDF%20RM%201970-1975/1971/RD_pdf_2017/RD-442-2017-PRODUCE-DGPCHDI.pdf" TargetMode="External"/><Relationship Id="rId539" Type="http://schemas.openxmlformats.org/officeDocument/2006/relationships/hyperlink" Target="PDF%20RM%201970-1975/1971/RD_pdf_2017/RD-539-2017-PRODUCE-DGPCHDI.pdf" TargetMode="External"/><Relationship Id="rId746" Type="http://schemas.openxmlformats.org/officeDocument/2006/relationships/hyperlink" Target="PDF%20RM%201970-1975/1971/RD_pdf_2017/RD-744-2017-PRODUCE-DGPCHDI.pdf" TargetMode="External"/><Relationship Id="rId178" Type="http://schemas.openxmlformats.org/officeDocument/2006/relationships/hyperlink" Target="PDF%20RM%201970-1975/1971/RD_pdf_2017/RD-178-2017-PRODUCE-DGPCHDI.pdf" TargetMode="External"/><Relationship Id="rId301" Type="http://schemas.openxmlformats.org/officeDocument/2006/relationships/hyperlink" Target="PDF%20RM%201970-1975/1971/RD_pdf_2017/RD-301-2017-PRODUCE-DGPCHDI.pdf" TargetMode="External"/><Relationship Id="rId82" Type="http://schemas.openxmlformats.org/officeDocument/2006/relationships/hyperlink" Target="PDF%20RM%201970-1975/1971/RD_pdf_2017/RD-082-2017-PRODUCE-DGPCHDI.pdf" TargetMode="External"/><Relationship Id="rId385" Type="http://schemas.openxmlformats.org/officeDocument/2006/relationships/hyperlink" Target="PDF%20RM%201970-1975/1971/RD_pdf_2017/RD-385-2017-PRODUCE-DGPCHDI.pdf" TargetMode="External"/><Relationship Id="rId592" Type="http://schemas.openxmlformats.org/officeDocument/2006/relationships/hyperlink" Target="PDF%20RM%201970-1975/1971/RD_pdf_2017/RD-593-2017-PRODUCE-DGPCHDI.pdf" TargetMode="External"/><Relationship Id="rId606" Type="http://schemas.openxmlformats.org/officeDocument/2006/relationships/hyperlink" Target="PDF%20RM%201970-1975/1971/RD_pdf_2017/RD-606-2017-PRODUCE-DGPCHDI.pdf" TargetMode="External"/><Relationship Id="rId813" Type="http://schemas.openxmlformats.org/officeDocument/2006/relationships/hyperlink" Target="PDF%20RM%201970-1975/1971/RD_pdf_2017/RD-811-2017-PRODUCE-DGPCHDI.pdf" TargetMode="External"/><Relationship Id="rId245" Type="http://schemas.openxmlformats.org/officeDocument/2006/relationships/hyperlink" Target="PDF%20RM%201970-1975/1971/RD_pdf_2017/RD-245-2017-PRODUCE-DGPCHDI.pdf" TargetMode="External"/><Relationship Id="rId452" Type="http://schemas.openxmlformats.org/officeDocument/2006/relationships/hyperlink" Target="PDF%20RM%201970-1975/1971/RD_pdf_2017/RD-453-2017-PRODUCE-DGPCHDI.pdf" TargetMode="External"/><Relationship Id="rId105" Type="http://schemas.openxmlformats.org/officeDocument/2006/relationships/hyperlink" Target="PDF%20RM%201970-1975/1971/RD_pdf_2017/RD-105-2017-PRODUCE-DGPCHDI.pdf" TargetMode="External"/><Relationship Id="rId312" Type="http://schemas.openxmlformats.org/officeDocument/2006/relationships/hyperlink" Target="PDF%20RM%201970-1975/1971/RD_pdf_2017/RD-312-2017-PRODUCE-DGPCHDI.pdf" TargetMode="External"/><Relationship Id="rId757" Type="http://schemas.openxmlformats.org/officeDocument/2006/relationships/hyperlink" Target="PDF%20RM%201970-1975/1971/RD_pdf_2017/RD-755-2017-PRODUCE-DGPCHDI.pdf" TargetMode="External"/><Relationship Id="rId93" Type="http://schemas.openxmlformats.org/officeDocument/2006/relationships/hyperlink" Target="PDF%20RM%201970-1975/1971/RD_pdf_2017/RD-093-2017-PRODUCE-DGPCHDI.pdf" TargetMode="External"/><Relationship Id="rId189" Type="http://schemas.openxmlformats.org/officeDocument/2006/relationships/hyperlink" Target="PDF%20RM%201970-1975/1971/RD_pdf_2017/RD-189-2017-PRODUCE-DGPCHDI.pdf" TargetMode="External"/><Relationship Id="rId396" Type="http://schemas.openxmlformats.org/officeDocument/2006/relationships/hyperlink" Target="PDF%20RM%201970-1975/1971/RD_pdf_2017/RD-397-2017-PRODUCE-DGPCHDI.pdf" TargetMode="External"/><Relationship Id="rId617" Type="http://schemas.openxmlformats.org/officeDocument/2006/relationships/hyperlink" Target="PDF%20RM%201970-1975/1971/RD_pdf_2017/RD-617-2017-PRODUCE-DGPCHDI.pdf" TargetMode="External"/><Relationship Id="rId824" Type="http://schemas.openxmlformats.org/officeDocument/2006/relationships/hyperlink" Target="PDF%20RM%201970-1975/1971/RD_pdf_2017/RD-822-2017-PRODUCE-DGPCHDI.pdf" TargetMode="External"/><Relationship Id="rId256" Type="http://schemas.openxmlformats.org/officeDocument/2006/relationships/hyperlink" Target="PDF%20RM%201970-1975/1971/RD_pdf_2017/RD-256-2017-PRODUCE-DGPCHDI.pdf" TargetMode="External"/><Relationship Id="rId463" Type="http://schemas.openxmlformats.org/officeDocument/2006/relationships/hyperlink" Target="PDF%20RM%201970-1975/1971/RD_pdf_2017/RD-464-2017-PRODUCE-DGPCHDI.pdf" TargetMode="External"/><Relationship Id="rId670" Type="http://schemas.openxmlformats.org/officeDocument/2006/relationships/hyperlink" Target="PDF%20RM%201970-1975/1971/RD_pdf_2017/RD-670-2017-PRODUCE-DGPCHDI.pdf" TargetMode="External"/><Relationship Id="rId116" Type="http://schemas.openxmlformats.org/officeDocument/2006/relationships/hyperlink" Target="PDF%20RM%201970-1975/1971/RD_pdf_2017/RD-116-2017-PRODUCE-DGPCHDI.pdf" TargetMode="External"/><Relationship Id="rId323" Type="http://schemas.openxmlformats.org/officeDocument/2006/relationships/hyperlink" Target="PDF%20RM%201970-1975/1971/RD_pdf_2017/RD-323-2017-PRODUCE-DGPCHDI.pdf" TargetMode="External"/><Relationship Id="rId530" Type="http://schemas.openxmlformats.org/officeDocument/2006/relationships/hyperlink" Target="PDF%20RM%201970-1975/1971/RD_pdf_2017/RD-530-2017-PRODUCE-DGPCHDI.pdf" TargetMode="External"/><Relationship Id="rId768" Type="http://schemas.openxmlformats.org/officeDocument/2006/relationships/hyperlink" Target="PDF%20RM%201970-1975/1971/RD_pdf_2017/RD-766-2017-PRODUCE-DGPCHDI.pdf" TargetMode="External"/><Relationship Id="rId20" Type="http://schemas.openxmlformats.org/officeDocument/2006/relationships/hyperlink" Target="PDF%20RM%201970-1975/1971/RD_pdf_2017/RD-020-2017-PRODUCE-DGPCHDI.pdf" TargetMode="External"/><Relationship Id="rId628" Type="http://schemas.openxmlformats.org/officeDocument/2006/relationships/hyperlink" Target="PDF%20RM%201970-1975/1971/RD_pdf_2017/RD-628-2017-PRODUCE-DGPCHDI.pdf" TargetMode="External"/><Relationship Id="rId835" Type="http://schemas.openxmlformats.org/officeDocument/2006/relationships/hyperlink" Target="PDF%20RM%201970-1975/1971/RD_pdf_2017/RD-833-2017-PRODUCE-DGPCHDI.pdf" TargetMode="External"/><Relationship Id="rId267" Type="http://schemas.openxmlformats.org/officeDocument/2006/relationships/hyperlink" Target="PDF%20RM%201970-1975/1971/RD_pdf_2017/RD-267-2017-PRODUCE-DGPCHDI.pdf" TargetMode="External"/><Relationship Id="rId474" Type="http://schemas.openxmlformats.org/officeDocument/2006/relationships/hyperlink" Target="PDF%20RM%201970-1975/1971/RD_pdf_2017/RD-475-2017-PRODUCE-DGPCHDI.pdf" TargetMode="External"/><Relationship Id="rId127" Type="http://schemas.openxmlformats.org/officeDocument/2006/relationships/hyperlink" Target="PDF%20RM%201970-1975/1971/RD_pdf_2017/RD-127-2017-PRODUCE-DGPCHDI.pdf" TargetMode="External"/><Relationship Id="rId681" Type="http://schemas.openxmlformats.org/officeDocument/2006/relationships/hyperlink" Target="PDF%20RM%201970-1975/1971/RD_pdf_2017/RD-681-2017-PRODUCE-DGPCHDI.pdf" TargetMode="External"/><Relationship Id="rId779" Type="http://schemas.openxmlformats.org/officeDocument/2006/relationships/hyperlink" Target="PDF%20RM%201970-1975/1971/RD_pdf_2017/RD-777-2017-PRODUCE-DGPCHDI.pdf" TargetMode="External"/><Relationship Id="rId31" Type="http://schemas.openxmlformats.org/officeDocument/2006/relationships/hyperlink" Target="PDF%20RM%201970-1975/1971/RD_pdf_2017/RD-031-2017-PRODUCE-DGPCHDI.pdf" TargetMode="External"/><Relationship Id="rId334" Type="http://schemas.openxmlformats.org/officeDocument/2006/relationships/hyperlink" Target="PDF%20RM%201970-1975/1971/RD_pdf_2017/RD-334-2017-PRODUCE-DGPCHDI.pdf" TargetMode="External"/><Relationship Id="rId541" Type="http://schemas.openxmlformats.org/officeDocument/2006/relationships/hyperlink" Target="PDF%20RM%201970-1975/1971/RD_pdf_2017/RD-541-2017-PRODUCE-DGPCHDI.pdf" TargetMode="External"/><Relationship Id="rId639" Type="http://schemas.openxmlformats.org/officeDocument/2006/relationships/hyperlink" Target="PDF%20RM%201970-1975/1971/RD_pdf_2017/RD-639-2017-PRODUCE-DGPCHDI.pdf" TargetMode="External"/><Relationship Id="rId180" Type="http://schemas.openxmlformats.org/officeDocument/2006/relationships/hyperlink" Target="PDF%20RM%201970-1975/1971/RD_pdf_2017/RD-180-2017-PRODUCE-DGPCHDI.pdf" TargetMode="External"/><Relationship Id="rId278" Type="http://schemas.openxmlformats.org/officeDocument/2006/relationships/hyperlink" Target="PDF%20RM%201970-1975/1971/RD_pdf_2017/RD-278-2017-PRODUCE-DGPCHDI.pdf" TargetMode="External"/><Relationship Id="rId401" Type="http://schemas.openxmlformats.org/officeDocument/2006/relationships/hyperlink" Target="PDF%20RM%201970-1975/1971/RD_pdf_2017/RD-402-2017-PRODUCE-DGPCHDI.pdf" TargetMode="External"/><Relationship Id="rId485" Type="http://schemas.openxmlformats.org/officeDocument/2006/relationships/hyperlink" Target="PDF%20RM%201970-1975/1971/RD_pdf_2017/RD-486-2017-PRODUCE-DGPCHDI.pdf" TargetMode="External"/><Relationship Id="rId692" Type="http://schemas.openxmlformats.org/officeDocument/2006/relationships/hyperlink" Target="PDF%20RM%201970-1975/1971/RD_pdf_2017/RD-692-2017-PRODUCE-DGPCHDI.pdf" TargetMode="External"/><Relationship Id="rId706" Type="http://schemas.openxmlformats.org/officeDocument/2006/relationships/hyperlink" Target="PDF%20RM%201970-1975/1971/RD_pdf_2017/RD-706-2017-PRODUCE-DGPCHDI.pdf" TargetMode="External"/><Relationship Id="rId42" Type="http://schemas.openxmlformats.org/officeDocument/2006/relationships/hyperlink" Target="PDF%20RM%201970-1975/1971/RD_pdf_2017/RD-042-2017-PRODUCE-DGPCHDI.pdf" TargetMode="External"/><Relationship Id="rId138" Type="http://schemas.openxmlformats.org/officeDocument/2006/relationships/hyperlink" Target="PDF%20RM%201970-1975/1971/RD_pdf_2017/RD-138-2017-PRODUCE-DGPCHDI.pdf" TargetMode="External"/><Relationship Id="rId345" Type="http://schemas.openxmlformats.org/officeDocument/2006/relationships/hyperlink" Target="PDF%20RM%201970-1975/1971/RD_pdf_2017/RD-345-2017-PRODUCE-DGPCHDI.pdf" TargetMode="External"/><Relationship Id="rId552" Type="http://schemas.openxmlformats.org/officeDocument/2006/relationships/hyperlink" Target="PDF%20RM%201970-1975/1971/RD_pdf_2017/RD-552-2017-PRODUCE-DGPCHDI.pdf" TargetMode="External"/><Relationship Id="rId191" Type="http://schemas.openxmlformats.org/officeDocument/2006/relationships/hyperlink" Target="PDF%20RM%201970-1975/1971/RD_pdf_2017/RD-191-2017-PRODUCE-DGPCHDI.pdf" TargetMode="External"/><Relationship Id="rId205" Type="http://schemas.openxmlformats.org/officeDocument/2006/relationships/hyperlink" Target="PDF%20RM%201970-1975/1971/RD_pdf_2017/RD-205-2017-PRODUCE-DGPCHDI.pdf" TargetMode="External"/><Relationship Id="rId412" Type="http://schemas.openxmlformats.org/officeDocument/2006/relationships/hyperlink" Target="PDF%20RM%201970-1975/1971/RD_pdf_2017/RD-413-2017-PRODUCE-DGPCHDI.pdf" TargetMode="External"/><Relationship Id="rId289" Type="http://schemas.openxmlformats.org/officeDocument/2006/relationships/hyperlink" Target="PDF%20RM%201970-1975/1971/RD_pdf_2017/RD-289-2017-PRODUCE-DGPCHDI.pdf" TargetMode="External"/><Relationship Id="rId496" Type="http://schemas.openxmlformats.org/officeDocument/2006/relationships/hyperlink" Target="PDF%20RM%201970-1975/1971/RD_pdf_2017/RD-497-2017-PRODUCE-DGPCHDI.pdf" TargetMode="External"/><Relationship Id="rId717" Type="http://schemas.openxmlformats.org/officeDocument/2006/relationships/hyperlink" Target="PDF%20RM%201970-1975/1971/RD_pdf_2017/RD-714-2017-PRODUCE-DGPCHDI.pdf" TargetMode="External"/><Relationship Id="rId53" Type="http://schemas.openxmlformats.org/officeDocument/2006/relationships/hyperlink" Target="PDF%20RM%201970-1975/1971/RD_pdf_2017/RD-053-2017-PRODUCE-DGPCHDI.pdf" TargetMode="External"/><Relationship Id="rId149" Type="http://schemas.openxmlformats.org/officeDocument/2006/relationships/hyperlink" Target="PDF%20RM%201970-1975/1971/RD_pdf_2017/RD-149-2017-PRODUCE-DGPCHDI.pdf" TargetMode="External"/><Relationship Id="rId356" Type="http://schemas.openxmlformats.org/officeDocument/2006/relationships/hyperlink" Target="PDF%20RM%201970-1975/1971/RD_pdf_2017/RD-356-2017-PRODUCE-DGPCHDI.pdf" TargetMode="External"/><Relationship Id="rId563" Type="http://schemas.openxmlformats.org/officeDocument/2006/relationships/hyperlink" Target="PDF%20RM%201970-1975/1971/RD_pdf_2017/RD-563-2017-PRODUCE-DGPCHDI.pdf" TargetMode="External"/><Relationship Id="rId770" Type="http://schemas.openxmlformats.org/officeDocument/2006/relationships/hyperlink" Target="PDF%20RM%201970-1975/1971/RD_pdf_2017/RD-768-2017-PRODUCE-DGPCHDI.pdf" TargetMode="External"/><Relationship Id="rId216" Type="http://schemas.openxmlformats.org/officeDocument/2006/relationships/hyperlink" Target="PDF%20RM%201970-1975/1971/RD_pdf_2017/RD-216-2017-PRODUCE-DGPCHDI.pdf" TargetMode="External"/><Relationship Id="rId423" Type="http://schemas.openxmlformats.org/officeDocument/2006/relationships/hyperlink" Target="PDF%20RM%201970-1975/1971/RD_pdf_2017/RD-424-2017-PRODUCE-DGPCHDI.pdf" TargetMode="External"/><Relationship Id="rId630" Type="http://schemas.openxmlformats.org/officeDocument/2006/relationships/hyperlink" Target="PDF%20RM%201970-1975/1971/RD_pdf_2017/RD-630-2017-PRODUCE-DGPCHDI.pdf" TargetMode="External"/><Relationship Id="rId728" Type="http://schemas.openxmlformats.org/officeDocument/2006/relationships/hyperlink" Target="PDF%20RM%201970-1975/1971/RD_pdf_2017/RD-725-2017-PRODUCE-DGPCHDI.pdf" TargetMode="External"/><Relationship Id="rId64" Type="http://schemas.openxmlformats.org/officeDocument/2006/relationships/hyperlink" Target="PDF%20RM%201970-1975/1971/RD_pdf_2017/RD-064-2017-PRODUCE-DGPCHDI.pdf" TargetMode="External"/><Relationship Id="rId367" Type="http://schemas.openxmlformats.org/officeDocument/2006/relationships/hyperlink" Target="PDF%20RM%201970-1975/1971/RD_pdf_2017/RD-367-2017-PRODUCE-DGPCHDI.pdf" TargetMode="External"/><Relationship Id="rId574" Type="http://schemas.openxmlformats.org/officeDocument/2006/relationships/hyperlink" Target="PDF%20RM%201970-1975/1971/RD_pdf_2017/RD-574-2017-PRODUCE-DGPCHDI.pdf" TargetMode="External"/><Relationship Id="rId227" Type="http://schemas.openxmlformats.org/officeDocument/2006/relationships/hyperlink" Target="PDF%20RM%201970-1975/1971/RD_pdf_2017/RD-227-2017-PRODUCE-DGPCHDI.pdf" TargetMode="External"/><Relationship Id="rId781" Type="http://schemas.openxmlformats.org/officeDocument/2006/relationships/hyperlink" Target="PDF%20RM%201970-1975/1971/RD_pdf_2017/RD-779-2017-PRODUCE-DGPCHDI.pdf" TargetMode="External"/><Relationship Id="rId434" Type="http://schemas.openxmlformats.org/officeDocument/2006/relationships/hyperlink" Target="PDF%20RM%201970-1975/1971/RD_pdf_2017/RD-435-2017-PRODUCE-DGPCHDI.pdf" TargetMode="External"/><Relationship Id="rId641" Type="http://schemas.openxmlformats.org/officeDocument/2006/relationships/hyperlink" Target="PDF%20RM%201970-1975/1971/RD_pdf_2017/RD-641-2017-PRODUCE-DGPCHDI.pdf" TargetMode="External"/><Relationship Id="rId739" Type="http://schemas.openxmlformats.org/officeDocument/2006/relationships/hyperlink" Target="PDF%20RM%201970-1975/1971/RD_pdf_2017/RD-737-2017-PRODUCE-DGPCHDI.pdf" TargetMode="External"/><Relationship Id="rId280" Type="http://schemas.openxmlformats.org/officeDocument/2006/relationships/hyperlink" Target="PDF%20RM%201970-1975/1971/RD_pdf_2017/RD-280-2017-PRODUCE-DGPCHDI.pdf" TargetMode="External"/><Relationship Id="rId501" Type="http://schemas.openxmlformats.org/officeDocument/2006/relationships/hyperlink" Target="PDF%20RM%201970-1975/1971/RD_pdf_2017/RD-502-2017-PRODUCE-DGPCHDI.pdf" TargetMode="External"/><Relationship Id="rId75" Type="http://schemas.openxmlformats.org/officeDocument/2006/relationships/hyperlink" Target="PDF%20RM%201970-1975/1971/RD_pdf_2017/RD-075-2017-PRODUCE-DGPCHDI.pdf" TargetMode="External"/><Relationship Id="rId140" Type="http://schemas.openxmlformats.org/officeDocument/2006/relationships/hyperlink" Target="PDF%20RM%201970-1975/1971/RD_pdf_2017/RD-140-2017-PRODUCE-DGPCHDI.pdf" TargetMode="External"/><Relationship Id="rId378" Type="http://schemas.openxmlformats.org/officeDocument/2006/relationships/hyperlink" Target="PDF%20RM%201970-1975/1971/RD_pdf_2017/RD-378-2017-PRODUCE-DGPCHDI.pdf" TargetMode="External"/><Relationship Id="rId585" Type="http://schemas.openxmlformats.org/officeDocument/2006/relationships/hyperlink" Target="PDF%20RM%201970-1975/1971/RD_pdf_2017/RD-585-2017-PRODUCE-DGPCHDI.pdf" TargetMode="External"/><Relationship Id="rId792" Type="http://schemas.openxmlformats.org/officeDocument/2006/relationships/hyperlink" Target="PDF%20RM%201970-1975/1971/RD_pdf_2017/RD-790-2017-PRODUCE-DGPCHDI.pdf" TargetMode="External"/><Relationship Id="rId806" Type="http://schemas.openxmlformats.org/officeDocument/2006/relationships/hyperlink" Target="PDF%20RM%201970-1975/1971/RD_pdf_2017/RD-804-2017-PRODUCE-DGPCHDI.pdf" TargetMode="External"/><Relationship Id="rId6" Type="http://schemas.openxmlformats.org/officeDocument/2006/relationships/hyperlink" Target="PDF%20RM%201970-1975/1971/RD_pdf_2017/RD-006-2017-PRODUCE-DGPCHDI.pdf" TargetMode="External"/><Relationship Id="rId238" Type="http://schemas.openxmlformats.org/officeDocument/2006/relationships/hyperlink" Target="PDF%20RM%201970-1975/1971/RD_pdf_2017/RD-238-2017-PRODUCE-DGPCHDI.pdf" TargetMode="External"/><Relationship Id="rId445" Type="http://schemas.openxmlformats.org/officeDocument/2006/relationships/hyperlink" Target="PDF%20RM%201970-1975/1971/RD_pdf_2017/RD-446-2017-PRODUCE-DGPCHDI.pdf" TargetMode="External"/><Relationship Id="rId652" Type="http://schemas.openxmlformats.org/officeDocument/2006/relationships/hyperlink" Target="PDF%20RM%201970-1975/1971/RD_pdf_2017/RD-652-2017-PRODUCE-DGPCHDI.pdf" TargetMode="External"/><Relationship Id="rId291" Type="http://schemas.openxmlformats.org/officeDocument/2006/relationships/hyperlink" Target="PDF%20RM%201970-1975/1971/RD_pdf_2017/RD-291-2017-PRODUCE-DGPCHDI.pdf" TargetMode="External"/><Relationship Id="rId305" Type="http://schemas.openxmlformats.org/officeDocument/2006/relationships/hyperlink" Target="PDF%20RM%201970-1975/1971/RD_pdf_2017/RD-305-2017-PRODUCE-DGPCHDI.pdf" TargetMode="External"/><Relationship Id="rId512" Type="http://schemas.openxmlformats.org/officeDocument/2006/relationships/hyperlink" Target="PDF%20RM%201970-1975/1971/RD_pdf_2017/RD-391-2017-PRODUCE-DGPCHDI.pdf" TargetMode="External"/><Relationship Id="rId86" Type="http://schemas.openxmlformats.org/officeDocument/2006/relationships/hyperlink" Target="PDF%20RM%201970-1975/1971/RD_pdf_2017/RD-086-2017-PRODUCE-DGPCHDI.pdf" TargetMode="External"/><Relationship Id="rId151" Type="http://schemas.openxmlformats.org/officeDocument/2006/relationships/hyperlink" Target="PDF%20RM%201970-1975/1971/RD_pdf_2017/RD-151-2017-PRODUCE-DGPCHDI.pdf" TargetMode="External"/><Relationship Id="rId389" Type="http://schemas.openxmlformats.org/officeDocument/2006/relationships/hyperlink" Target="PDF%20RM%201970-1975/1971/RD_pdf_2017/RD-389-2017-PRODUCE-DGPCHDI.pdf" TargetMode="External"/><Relationship Id="rId596" Type="http://schemas.openxmlformats.org/officeDocument/2006/relationships/hyperlink" Target="PDF%20RM%201970-1975/1971/RD_pdf_2017/RD-596-2017-PRODUCE-DGPCHDI.pdf" TargetMode="External"/><Relationship Id="rId817" Type="http://schemas.openxmlformats.org/officeDocument/2006/relationships/hyperlink" Target="PDF%20RM%201970-1975/1971/RD_pdf_2017/RD-815-2017-PRODUCE-DGPCHDI.pdf" TargetMode="External"/><Relationship Id="rId249" Type="http://schemas.openxmlformats.org/officeDocument/2006/relationships/hyperlink" Target="PDF%20RM%201970-1975/1971/RD_pdf_2017/RD-249-2017-PRODUCE-DGPCHDI.pdf" TargetMode="External"/><Relationship Id="rId456" Type="http://schemas.openxmlformats.org/officeDocument/2006/relationships/hyperlink" Target="PDF%20RM%201970-1975/1971/RD_pdf_2017/RD-457-2017-PRODUCE-DGPCHDI.pdf" TargetMode="External"/><Relationship Id="rId663" Type="http://schemas.openxmlformats.org/officeDocument/2006/relationships/hyperlink" Target="PDF%20RM%201970-1975/1971/RD_pdf_2017/RD-663-2017-PRODUCE-DGPCHDI.pdf" TargetMode="External"/><Relationship Id="rId13" Type="http://schemas.openxmlformats.org/officeDocument/2006/relationships/hyperlink" Target="PDF%20RM%201970-1975/1971/RD_pdf_2017/RD-013-2017-PRODUCE-DGPCHDI.pdf" TargetMode="External"/><Relationship Id="rId109" Type="http://schemas.openxmlformats.org/officeDocument/2006/relationships/hyperlink" Target="PDF%20RM%201970-1975/1971/RD_pdf_2017/RD-109-2017-PRODUCE-DGPCHDI.pdf" TargetMode="External"/><Relationship Id="rId316" Type="http://schemas.openxmlformats.org/officeDocument/2006/relationships/hyperlink" Target="PDF%20RM%201970-1975/1971/RD_pdf_2017/RD-316-2017-PRODUCE-DGPCHDI.pdf" TargetMode="External"/><Relationship Id="rId523" Type="http://schemas.openxmlformats.org/officeDocument/2006/relationships/hyperlink" Target="PDF%20RM%201970-1975/1971/RD_pdf_2017/RD-523-2017-PRODUCE-DGPCHDI.pdf" TargetMode="External"/><Relationship Id="rId97" Type="http://schemas.openxmlformats.org/officeDocument/2006/relationships/hyperlink" Target="PDF%20RM%201970-1975/1971/RD_pdf_2017/RD-097-2017-PRODUCE-DGPCHDI.pdf" TargetMode="External"/><Relationship Id="rId730" Type="http://schemas.openxmlformats.org/officeDocument/2006/relationships/hyperlink" Target="PDF%20RM%201970-1975/1971/RD_pdf_2017/RD-727-2017-PRODUCE-DGPCHDI.pdf" TargetMode="External"/><Relationship Id="rId828" Type="http://schemas.openxmlformats.org/officeDocument/2006/relationships/hyperlink" Target="PDF%20RM%201970-1975/1971/RD_pdf_2017/RD-826-2017-PRODUCE-DGPCHDI.pdf" TargetMode="External"/><Relationship Id="rId162" Type="http://schemas.openxmlformats.org/officeDocument/2006/relationships/hyperlink" Target="PDF%20RM%201970-1975/1971/RD_pdf_2017/RD-162-2017-PRODUCE-DGPCHDI.pdf" TargetMode="External"/><Relationship Id="rId467" Type="http://schemas.openxmlformats.org/officeDocument/2006/relationships/hyperlink" Target="PDF%20RM%201970-1975/1971/RD_pdf_2017/RD-468-2017-PRODUCE-DGPCHDI.pdf" TargetMode="External"/><Relationship Id="rId271" Type="http://schemas.openxmlformats.org/officeDocument/2006/relationships/hyperlink" Target="PDF%20RM%201970-1975/1971/RD_pdf_2017/RD-271-2017-PRODUCE-DGPCHDI.pdf" TargetMode="External"/><Relationship Id="rId674" Type="http://schemas.openxmlformats.org/officeDocument/2006/relationships/hyperlink" Target="PDF%20RM%201970-1975/1971/RD_pdf_2017/RD-674-2017-PRODUCE-DGPCHDI.pdf" TargetMode="External"/><Relationship Id="rId24" Type="http://schemas.openxmlformats.org/officeDocument/2006/relationships/hyperlink" Target="PDF%20RM%201970-1975/1971/RD_pdf_2017/RD-024-2017-PRODUCE-DGPCHDI.pdf" TargetMode="External"/><Relationship Id="rId66" Type="http://schemas.openxmlformats.org/officeDocument/2006/relationships/hyperlink" Target="PDF%20RM%201970-1975/1971/RD_pdf_2017/RD-066-2017-PRODUCE-DGPCHDI.pdf" TargetMode="External"/><Relationship Id="rId131" Type="http://schemas.openxmlformats.org/officeDocument/2006/relationships/hyperlink" Target="PDF%20RM%201970-1975/1971/RD_pdf_2017/RD-131-2017-PRODUCE-DGPCHDI.pdf" TargetMode="External"/><Relationship Id="rId327" Type="http://schemas.openxmlformats.org/officeDocument/2006/relationships/hyperlink" Target="PDF%20RM%201970-1975/1971/RD_pdf_2017/RD-327-2017-PRODUCE-DGPCHDI.pdf" TargetMode="External"/><Relationship Id="rId369" Type="http://schemas.openxmlformats.org/officeDocument/2006/relationships/hyperlink" Target="PDF%20RM%201970-1975/1971/RD_pdf_2017/RD-369-2017-PRODUCE-DGPCHDI.pdf" TargetMode="External"/><Relationship Id="rId534" Type="http://schemas.openxmlformats.org/officeDocument/2006/relationships/hyperlink" Target="PDF%20RM%201970-1975/1971/RD_pdf_2017/RD-534-2017-PRODUCE-DGPCHDI.pdf" TargetMode="External"/><Relationship Id="rId576" Type="http://schemas.openxmlformats.org/officeDocument/2006/relationships/hyperlink" Target="PDF%20RM%201970-1975/1971/RD_pdf_2017/RD-576-2017-PRODUCE-DGPCHDI.pdf" TargetMode="External"/><Relationship Id="rId741" Type="http://schemas.openxmlformats.org/officeDocument/2006/relationships/hyperlink" Target="PDF%20RM%201970-1975/1971/RD_pdf_2017/RD-739-2017-PRODUCE-DGPCHDI.pdf" TargetMode="External"/><Relationship Id="rId783" Type="http://schemas.openxmlformats.org/officeDocument/2006/relationships/hyperlink" Target="PDF%20RM%201970-1975/1971/RD_pdf_2017/RD-781-2017-PRODUCE-DGPCHDI.pdf" TargetMode="External"/><Relationship Id="rId839" Type="http://schemas.openxmlformats.org/officeDocument/2006/relationships/hyperlink" Target="PDF%20RM%201970-1975/1971/RD_pdf_2017/RD-837-2017-PRODUCE-DGPCHDI.pdf" TargetMode="External"/><Relationship Id="rId173" Type="http://schemas.openxmlformats.org/officeDocument/2006/relationships/hyperlink" Target="PDF%20RM%201970-1975/1971/RD_pdf_2017/RD-173-2017-PRODUCE-DGPCHDI.pdf" TargetMode="External"/><Relationship Id="rId229" Type="http://schemas.openxmlformats.org/officeDocument/2006/relationships/hyperlink" Target="PDF%20RM%201970-1975/1971/RD_pdf_2017/RD-229-2017-PRODUCE-DGPCHDI.pdf" TargetMode="External"/><Relationship Id="rId380" Type="http://schemas.openxmlformats.org/officeDocument/2006/relationships/hyperlink" Target="PDF%20RM%201970-1975/1971/RD_pdf_2017/RD-380-2017-PRODUCE-DGPCHDI.pdf" TargetMode="External"/><Relationship Id="rId436" Type="http://schemas.openxmlformats.org/officeDocument/2006/relationships/hyperlink" Target="PDF%20RM%201970-1975/1971/RD_pdf_2017/RD-437-2017-PRODUCE-DGPCHDI.pdf" TargetMode="External"/><Relationship Id="rId601" Type="http://schemas.openxmlformats.org/officeDocument/2006/relationships/hyperlink" Target="PDF%20RM%201970-1975/1971/RD_pdf_2017/RD-601-2017-PRODUCE-DGPCHDI.pdf" TargetMode="External"/><Relationship Id="rId643" Type="http://schemas.openxmlformats.org/officeDocument/2006/relationships/hyperlink" Target="PDF%20RM%201970-1975/1971/RD_pdf_2017/RD-643-2017-PRODUCE-DGPCHDI.pdf" TargetMode="External"/><Relationship Id="rId240" Type="http://schemas.openxmlformats.org/officeDocument/2006/relationships/hyperlink" Target="PDF%20RM%201970-1975/1971/RD_pdf_2017/RD-240-2017-PRODUCE-DGPCHDI.pdf" TargetMode="External"/><Relationship Id="rId478" Type="http://schemas.openxmlformats.org/officeDocument/2006/relationships/hyperlink" Target="PDF%20RM%201970-1975/1971/RD_pdf_2017/RD-479-2017-PRODUCE-DGPCHDI.pdf" TargetMode="External"/><Relationship Id="rId685" Type="http://schemas.openxmlformats.org/officeDocument/2006/relationships/hyperlink" Target="PDF%20RM%201970-1975/1971/RD_pdf_2017/RD-685-2017-PRODUCE-DGPCHDI.pdf" TargetMode="External"/><Relationship Id="rId35" Type="http://schemas.openxmlformats.org/officeDocument/2006/relationships/hyperlink" Target="PDF%20RM%201970-1975/1971/RD_pdf_2017/RD-035-2017-PRODUCE-DGPCHDI.pdf" TargetMode="External"/><Relationship Id="rId77" Type="http://schemas.openxmlformats.org/officeDocument/2006/relationships/hyperlink" Target="PDF%20RM%201970-1975/1971/RD_pdf_2017/RD-077-2017-PRODUCE-DGPCHDI.pdf" TargetMode="External"/><Relationship Id="rId100" Type="http://schemas.openxmlformats.org/officeDocument/2006/relationships/hyperlink" Target="PDF%20RM%201970-1975/1971/RD_pdf_2017/RD-100-2017-PRODUCE-DGPCHDI.pdf" TargetMode="External"/><Relationship Id="rId282" Type="http://schemas.openxmlformats.org/officeDocument/2006/relationships/hyperlink" Target="PDF%20RM%201970-1975/1971/RD_pdf_2017/RD-282-2017-PRODUCE-DGPCHDI.pdf" TargetMode="External"/><Relationship Id="rId338" Type="http://schemas.openxmlformats.org/officeDocument/2006/relationships/hyperlink" Target="PDF%20RM%201970-1975/1971/RD_pdf_2017/RD-338-2017-PRODUCE-DGPCHDI.pdf" TargetMode="External"/><Relationship Id="rId503" Type="http://schemas.openxmlformats.org/officeDocument/2006/relationships/hyperlink" Target="PDF%20RM%201970-1975/1971/RD_pdf_2017/RD-504-2017-PRODUCE-DGPCHDI.pdf" TargetMode="External"/><Relationship Id="rId545" Type="http://schemas.openxmlformats.org/officeDocument/2006/relationships/hyperlink" Target="PDF%20RM%201970-1975/1971/RD_pdf_2017/RD-545-2017-PRODUCE-DGPCHDI.pdf" TargetMode="External"/><Relationship Id="rId587" Type="http://schemas.openxmlformats.org/officeDocument/2006/relationships/hyperlink" Target="PDF%20RM%201970-1975/1971/RD_pdf_2017/RD-587-2017-PRODUCE-DGPCHDI.pdf" TargetMode="External"/><Relationship Id="rId710" Type="http://schemas.openxmlformats.org/officeDocument/2006/relationships/hyperlink" Target="PDF%20RM%201970-1975/1971/RD_pdf_2017/RD-710-2017-PRODUCE-DGPCHDI.pdf" TargetMode="External"/><Relationship Id="rId752" Type="http://schemas.openxmlformats.org/officeDocument/2006/relationships/hyperlink" Target="PDF%20RM%201970-1975/1971/RD_pdf_2017/RD-750-2017-PRODUCE-DGPCHDI.pdf" TargetMode="External"/><Relationship Id="rId808" Type="http://schemas.openxmlformats.org/officeDocument/2006/relationships/hyperlink" Target="PDF%20RM%201970-1975/1971/RD_pdf_2017/RD-806-2017-PRODUCE-DGPCHDI.pdf" TargetMode="External"/><Relationship Id="rId8" Type="http://schemas.openxmlformats.org/officeDocument/2006/relationships/hyperlink" Target="PDF%20RM%201970-1975/1971/RD_pdf_2017/RD-008-2017-PRODUCE-DGPCHDI.pdf" TargetMode="External"/><Relationship Id="rId142" Type="http://schemas.openxmlformats.org/officeDocument/2006/relationships/hyperlink" Target="PDF%20RM%201970-1975/1971/RD_pdf_2017/RD-142-2017-PRODUCE-DGPCHDI.pdf" TargetMode="External"/><Relationship Id="rId184" Type="http://schemas.openxmlformats.org/officeDocument/2006/relationships/hyperlink" Target="PDF%20RM%201970-1975/1971/RD_pdf_2017/RD-184-2017-PRODUCE-DGPCHDI.pdf" TargetMode="External"/><Relationship Id="rId391" Type="http://schemas.openxmlformats.org/officeDocument/2006/relationships/hyperlink" Target="PDF%20RM%201970-1975/1971/RD_pdf_2017/RD-392-2017-PRODUCE-DGPCHDI.pdf" TargetMode="External"/><Relationship Id="rId405" Type="http://schemas.openxmlformats.org/officeDocument/2006/relationships/hyperlink" Target="PDF%20RM%201970-1975/1971/RD_pdf_2017/RD-406-2017-PRODUCE-DGPCHDI.pdf" TargetMode="External"/><Relationship Id="rId447" Type="http://schemas.openxmlformats.org/officeDocument/2006/relationships/hyperlink" Target="PDF%20RM%201970-1975/1971/RD_pdf_2017/RD-448-2017-PRODUCE-DGPCHDI.pdf" TargetMode="External"/><Relationship Id="rId612" Type="http://schemas.openxmlformats.org/officeDocument/2006/relationships/hyperlink" Target="PDF%20RM%201970-1975/1971/RD_pdf_2017/RD-612-2017-PRODUCE-DGPCHDI.pdf" TargetMode="External"/><Relationship Id="rId794" Type="http://schemas.openxmlformats.org/officeDocument/2006/relationships/hyperlink" Target="PDF%20RM%201970-1975/1971/RD_pdf_2017/RD-792-2017-PRODUCE-DGPCHDI.pdf" TargetMode="External"/><Relationship Id="rId251" Type="http://schemas.openxmlformats.org/officeDocument/2006/relationships/hyperlink" Target="PDF%20RM%201970-1975/1971/RD_pdf_2017/RD-251-2017-PRODUCE-DGPCHDI.pdf" TargetMode="External"/><Relationship Id="rId489" Type="http://schemas.openxmlformats.org/officeDocument/2006/relationships/hyperlink" Target="PDF%20RM%201970-1975/1971/RD_pdf_2017/RD-490-2017-PRODUCE-DGPCHDI.pdf" TargetMode="External"/><Relationship Id="rId654" Type="http://schemas.openxmlformats.org/officeDocument/2006/relationships/hyperlink" Target="PDF%20RM%201970-1975/1971/RD_pdf_2017/RD-654-2017-PRODUCE-DGPCHDI.pdf" TargetMode="External"/><Relationship Id="rId696" Type="http://schemas.openxmlformats.org/officeDocument/2006/relationships/hyperlink" Target="PDF%20RM%201970-1975/1971/RD_pdf_2017/RD-696-2017-PRODUCE-DGPCHDI.pdf" TargetMode="External"/><Relationship Id="rId46" Type="http://schemas.openxmlformats.org/officeDocument/2006/relationships/hyperlink" Target="PDF%20RM%201970-1975/1971/RD_pdf_2017/RD-046-2017-PRODUCE-DGPCHDI.pdf" TargetMode="External"/><Relationship Id="rId293" Type="http://schemas.openxmlformats.org/officeDocument/2006/relationships/hyperlink" Target="PDF%20RM%201970-1975/1971/RD_pdf_2017/RD-293-2017-PRODUCE-DGPCHDI.pdf" TargetMode="External"/><Relationship Id="rId307" Type="http://schemas.openxmlformats.org/officeDocument/2006/relationships/hyperlink" Target="PDF%20RM%201970-1975/1971/RD_pdf_2017/RD-307-2017-PRODUCE-DGPCHDI.pdf" TargetMode="External"/><Relationship Id="rId349" Type="http://schemas.openxmlformats.org/officeDocument/2006/relationships/hyperlink" Target="PDF%20RM%201970-1975/1971/RD_pdf_2017/RD-349-2017-PRODUCE-DGPCHDI.pdf" TargetMode="External"/><Relationship Id="rId514" Type="http://schemas.openxmlformats.org/officeDocument/2006/relationships/hyperlink" Target="PDF%20RM%201970-1975/1971/RD_pdf_2017/RD-514-2017-PRODUCE-DGPCHDI.pdf" TargetMode="External"/><Relationship Id="rId556" Type="http://schemas.openxmlformats.org/officeDocument/2006/relationships/hyperlink" Target="PDF%20RM%201970-1975/1971/RD_pdf_2017/RD-556-2017-PRODUCE-DGPCHDI.pdf" TargetMode="External"/><Relationship Id="rId721" Type="http://schemas.openxmlformats.org/officeDocument/2006/relationships/hyperlink" Target="PDF%20RM%201970-1975/1971/RD_pdf_2017/RD-718-2017-PRODUCE-DGPCHDI.pdf" TargetMode="External"/><Relationship Id="rId763" Type="http://schemas.openxmlformats.org/officeDocument/2006/relationships/hyperlink" Target="PDF%20RM%201970-1975/1971/RD_pdf_2017/RD-761-2017-PRODUCE-DGPCHDI.pdf" TargetMode="External"/><Relationship Id="rId88" Type="http://schemas.openxmlformats.org/officeDocument/2006/relationships/hyperlink" Target="PDF%20RM%201970-1975/1971/RD_pdf_2017/RD-088-2017-PRODUCE-DGPCHDI.pdf" TargetMode="External"/><Relationship Id="rId111" Type="http://schemas.openxmlformats.org/officeDocument/2006/relationships/hyperlink" Target="PDF%20RM%201970-1975/1971/RD_pdf_2017/RD-111-2017-PRODUCE-DGPCHDI.pdf" TargetMode="External"/><Relationship Id="rId153" Type="http://schemas.openxmlformats.org/officeDocument/2006/relationships/hyperlink" Target="PDF%20RM%201970-1975/1971/RD_pdf_2017/RD-153-2017-PRODUCE-DGPCHDI.pdf" TargetMode="External"/><Relationship Id="rId195" Type="http://schemas.openxmlformats.org/officeDocument/2006/relationships/hyperlink" Target="PDF%20RM%201970-1975/1971/RD_pdf_2017/RD-195-2017-PRODUCE-DGPCHDI.pdf" TargetMode="External"/><Relationship Id="rId209" Type="http://schemas.openxmlformats.org/officeDocument/2006/relationships/hyperlink" Target="PDF%20RM%201970-1975/1971/RD_pdf_2017/RD-209-2017-PRODUCE-DGPCHDI.pdf" TargetMode="External"/><Relationship Id="rId360" Type="http://schemas.openxmlformats.org/officeDocument/2006/relationships/hyperlink" Target="PDF%20RM%201970-1975/1971/RD_pdf_2017/RD-360-2017-PRODUCE-DGPCHDI.pdf" TargetMode="External"/><Relationship Id="rId416" Type="http://schemas.openxmlformats.org/officeDocument/2006/relationships/hyperlink" Target="PDF%20RM%201970-1975/1971/RD_pdf_2017/RD-417-2017-PRODUCE-DGPCHDI.pdf" TargetMode="External"/><Relationship Id="rId598" Type="http://schemas.openxmlformats.org/officeDocument/2006/relationships/hyperlink" Target="PDF%20RM%201970-1975/1971/RD_pdf_2017/RD-598-2017-PRODUCE-DGPCHDI.pdf" TargetMode="External"/><Relationship Id="rId819" Type="http://schemas.openxmlformats.org/officeDocument/2006/relationships/hyperlink" Target="PDF%20RM%201970-1975/1971/RD_pdf_2017/RD-817-2017-PRODUCE-DGPCHDI.pdf" TargetMode="External"/><Relationship Id="rId220" Type="http://schemas.openxmlformats.org/officeDocument/2006/relationships/hyperlink" Target="PDF%20RM%201970-1975/1971/RD_pdf_2017/RD-220-2017-PRODUCE-DGPCHDI.pdf" TargetMode="External"/><Relationship Id="rId458" Type="http://schemas.openxmlformats.org/officeDocument/2006/relationships/hyperlink" Target="PDF%20RM%201970-1975/1971/RD_pdf_2017/RD-459-2017-PRODUCE-DGPCHDI.pdf" TargetMode="External"/><Relationship Id="rId623" Type="http://schemas.openxmlformats.org/officeDocument/2006/relationships/hyperlink" Target="PDF%20RM%201970-1975/1971/RD_pdf_2017/RD-623-2017-PRODUCE-DGPCHDI.pdf" TargetMode="External"/><Relationship Id="rId665" Type="http://schemas.openxmlformats.org/officeDocument/2006/relationships/hyperlink" Target="PDF%20RM%201970-1975/1971/RD_pdf_2017/RD-665-2017-PRODUCE-DGPCHDI.pdf" TargetMode="External"/><Relationship Id="rId830" Type="http://schemas.openxmlformats.org/officeDocument/2006/relationships/hyperlink" Target="PDF%20RM%201970-1975/1971/RD_pdf_2017/RD-828-2017-PRODUCE-DGPCHDI.pdf" TargetMode="External"/><Relationship Id="rId15" Type="http://schemas.openxmlformats.org/officeDocument/2006/relationships/hyperlink" Target="PDF%20RM%201970-1975/1971/RD_pdf_2017/RD-015-2017-PRODUCE-DGPCHDI.pdf" TargetMode="External"/><Relationship Id="rId57" Type="http://schemas.openxmlformats.org/officeDocument/2006/relationships/hyperlink" Target="PDF%20RM%201970-1975/1971/RD_pdf_2017/RD-057-2017-PRODUCE-DGPCHDI.pdf" TargetMode="External"/><Relationship Id="rId262" Type="http://schemas.openxmlformats.org/officeDocument/2006/relationships/hyperlink" Target="PDF%20RM%201970-1975/1971/RD_pdf_2017/RD-262-2017-PRODUCE-DGPCHDI.pdf" TargetMode="External"/><Relationship Id="rId318" Type="http://schemas.openxmlformats.org/officeDocument/2006/relationships/hyperlink" Target="PDF%20RM%201970-1975/1971/RD_pdf_2017/RD-318-2017-PRODUCE-DGPCHDI.pdf" TargetMode="External"/><Relationship Id="rId525" Type="http://schemas.openxmlformats.org/officeDocument/2006/relationships/hyperlink" Target="PDF%20RM%201970-1975/1971/RD_pdf_2017/RD-525-2017-PRODUCE-DGPCHDI.pdf" TargetMode="External"/><Relationship Id="rId567" Type="http://schemas.openxmlformats.org/officeDocument/2006/relationships/hyperlink" Target="PDF%20RM%201970-1975/1971/RD_pdf_2017/RD-567-2017-PRODUCE-DGPCHDI.pdf" TargetMode="External"/><Relationship Id="rId732" Type="http://schemas.openxmlformats.org/officeDocument/2006/relationships/hyperlink" Target="PDF%20RM%201970-1975/1971/RD_pdf_2017/RD-729-2017-PRODUCE-DGPCHDI.pdf" TargetMode="External"/><Relationship Id="rId99" Type="http://schemas.openxmlformats.org/officeDocument/2006/relationships/hyperlink" Target="PDF%20RM%201970-1975/1971/RD_pdf_2017/RD-099-2017-PRODUCE-DGPCHDI.pdf" TargetMode="External"/><Relationship Id="rId122" Type="http://schemas.openxmlformats.org/officeDocument/2006/relationships/hyperlink" Target="PDF%20RM%201970-1975/1971/RD_pdf_2017/RD-122-2017-PRODUCE-DGPCHDI.pdf" TargetMode="External"/><Relationship Id="rId164" Type="http://schemas.openxmlformats.org/officeDocument/2006/relationships/hyperlink" Target="PDF%20RM%201970-1975/1971/RD_pdf_2017/RD-164-2017-PRODUCE-DGPCHDI.pdf" TargetMode="External"/><Relationship Id="rId371" Type="http://schemas.openxmlformats.org/officeDocument/2006/relationships/hyperlink" Target="PDF%20RM%201970-1975/1971/RD_pdf_2017/RD-371-2017-PRODUCE-DGPCHDI.pdf" TargetMode="External"/><Relationship Id="rId774" Type="http://schemas.openxmlformats.org/officeDocument/2006/relationships/hyperlink" Target="PDF%20RM%201970-1975/1971/RD_pdf_2017/RD-772-2017-PRODUCE-DGPCHDI.pdf" TargetMode="External"/><Relationship Id="rId427" Type="http://schemas.openxmlformats.org/officeDocument/2006/relationships/hyperlink" Target="PDF%20RM%201970-1975/1971/RD_pdf_2017/RD-428-2017-PRODUCE-DGPCHDI.pdf" TargetMode="External"/><Relationship Id="rId469" Type="http://schemas.openxmlformats.org/officeDocument/2006/relationships/hyperlink" Target="PDF%20RM%201970-1975/1971/RD_pdf_2017/RD-470-2017-PRODUCE-DGPCHDI.pdf" TargetMode="External"/><Relationship Id="rId634" Type="http://schemas.openxmlformats.org/officeDocument/2006/relationships/hyperlink" Target="PDF%20RM%201970-1975/1971/RD_pdf_2017/RD-634-2017-PRODUCE-DGPCHDI.pdf" TargetMode="External"/><Relationship Id="rId676" Type="http://schemas.openxmlformats.org/officeDocument/2006/relationships/hyperlink" Target="PDF%20RM%201970-1975/1971/RD_pdf_2017/RD-676-2017-PRODUCE-DGPCHDI.pdf" TargetMode="External"/><Relationship Id="rId841" Type="http://schemas.openxmlformats.org/officeDocument/2006/relationships/printerSettings" Target="../printerSettings/printerSettings1.bin"/><Relationship Id="rId26" Type="http://schemas.openxmlformats.org/officeDocument/2006/relationships/hyperlink" Target="PDF%20RM%201970-1975/1971/RD_pdf_2017/RD-026-2017-PRODUCE-DGPCHDI.pdf" TargetMode="External"/><Relationship Id="rId231" Type="http://schemas.openxmlformats.org/officeDocument/2006/relationships/hyperlink" Target="PDF%20RM%201970-1975/1971/RD_pdf_2017/RD-231-2017-PRODUCE-DGPCHDI.pdf" TargetMode="External"/><Relationship Id="rId273" Type="http://schemas.openxmlformats.org/officeDocument/2006/relationships/hyperlink" Target="PDF%20RM%201970-1975/1971/RD_pdf_2017/RD-273-2017-PRODUCE-DGPCHDI.pdf" TargetMode="External"/><Relationship Id="rId329" Type="http://schemas.openxmlformats.org/officeDocument/2006/relationships/hyperlink" Target="PDF%20RM%201970-1975/1971/RD_pdf_2017/RD-329-2017-PRODUCE-DGPCHDI.pdf" TargetMode="External"/><Relationship Id="rId480" Type="http://schemas.openxmlformats.org/officeDocument/2006/relationships/hyperlink" Target="PDF%20RM%201970-1975/1971/RD_pdf_2017/RD-481-2017-PRODUCE-DGPCHDI.pdf" TargetMode="External"/><Relationship Id="rId536" Type="http://schemas.openxmlformats.org/officeDocument/2006/relationships/hyperlink" Target="PDF%20RM%201970-1975/1971/RD_pdf_2017/RD-536-2017-PRODUCE-DGPCHDI.pdf" TargetMode="External"/><Relationship Id="rId701" Type="http://schemas.openxmlformats.org/officeDocument/2006/relationships/hyperlink" Target="PDF%20RM%201970-1975/1971/RD_pdf_2017/RD-701-2017-PRODUCE-DGPCHDI.pdf" TargetMode="External"/><Relationship Id="rId68" Type="http://schemas.openxmlformats.org/officeDocument/2006/relationships/hyperlink" Target="PDF%20RM%201970-1975/1971/RD_pdf_2017/RD-068-2017-PRODUCE-DGPCHDI.pdf" TargetMode="External"/><Relationship Id="rId133" Type="http://schemas.openxmlformats.org/officeDocument/2006/relationships/hyperlink" Target="PDF%20RM%201970-1975/1971/RD_pdf_2017/RD-133-2017-PRODUCE-DGPCHDI.pdf" TargetMode="External"/><Relationship Id="rId175" Type="http://schemas.openxmlformats.org/officeDocument/2006/relationships/hyperlink" Target="PDF%20RM%201970-1975/1971/RD_pdf_2017/RD-175-2017-PRODUCE-DGPCHDI.pdf" TargetMode="External"/><Relationship Id="rId340" Type="http://schemas.openxmlformats.org/officeDocument/2006/relationships/hyperlink" Target="PDF%20RM%201970-1975/1971/RD_pdf_2017/RD-340-2017-PRODUCE-DGPCHDI.pdf" TargetMode="External"/><Relationship Id="rId578" Type="http://schemas.openxmlformats.org/officeDocument/2006/relationships/hyperlink" Target="PDF%20RM%201970-1975/1971/RD_pdf_2017/RD-578-2017-PRODUCE-DGPCHDI.pdf" TargetMode="External"/><Relationship Id="rId743" Type="http://schemas.openxmlformats.org/officeDocument/2006/relationships/hyperlink" Target="PDF%20RM%201970-1975/1971/RD_pdf_2017/RD-741-2017-PRODUCE-DGPCHDI.pdf" TargetMode="External"/><Relationship Id="rId785" Type="http://schemas.openxmlformats.org/officeDocument/2006/relationships/hyperlink" Target="PDF%20RM%201970-1975/1971/RD_pdf_2017/RD-783-2017-PRODUCE-DGPCHDI.pdf" TargetMode="External"/><Relationship Id="rId200" Type="http://schemas.openxmlformats.org/officeDocument/2006/relationships/hyperlink" Target="PDF%20RM%201970-1975/1971/RD_pdf_2017/RD-200-2017-PRODUCE-DGPCHDI.pdf" TargetMode="External"/><Relationship Id="rId382" Type="http://schemas.openxmlformats.org/officeDocument/2006/relationships/hyperlink" Target="PDF%20RM%201970-1975/1971/RD_pdf_2017/RD-382-2017-PRODUCE-DGPCHDI.pdf" TargetMode="External"/><Relationship Id="rId438" Type="http://schemas.openxmlformats.org/officeDocument/2006/relationships/hyperlink" Target="PDF%20RM%201970-1975/1971/RD_pdf_2017/RD-439-2017-PRODUCE-DGPCHDI.pdf" TargetMode="External"/><Relationship Id="rId603" Type="http://schemas.openxmlformats.org/officeDocument/2006/relationships/hyperlink" Target="PDF%20RM%201970-1975/1971/RD_pdf_2017/RD-603-2017-PRODUCE-DGPCHDI.pdf" TargetMode="External"/><Relationship Id="rId645" Type="http://schemas.openxmlformats.org/officeDocument/2006/relationships/hyperlink" Target="PDF%20RM%201970-1975/1971/RD_pdf_2017/RD-645-2017-PRODUCE-DGPCHDI.pdf" TargetMode="External"/><Relationship Id="rId687" Type="http://schemas.openxmlformats.org/officeDocument/2006/relationships/hyperlink" Target="PDF%20RM%201970-1975/1971/RD_pdf_2017/RD-687-2017-PRODUCE-DGPCHDI.pdf" TargetMode="External"/><Relationship Id="rId810" Type="http://schemas.openxmlformats.org/officeDocument/2006/relationships/hyperlink" Target="PDF%20RM%201970-1975/1971/RD_pdf_2017/RD-808-2017-PRODUCE-DGPCHDI.pdf" TargetMode="External"/><Relationship Id="rId242" Type="http://schemas.openxmlformats.org/officeDocument/2006/relationships/hyperlink" Target="PDF%20RM%201970-1975/1971/RD_pdf_2017/RD-242-2017-PRODUCE-DGPCHDI.pdf" TargetMode="External"/><Relationship Id="rId284" Type="http://schemas.openxmlformats.org/officeDocument/2006/relationships/hyperlink" Target="PDF%20RM%201970-1975/1971/RD_pdf_2017/RD-284-2017-PRODUCE-DGPCHDI.pdf" TargetMode="External"/><Relationship Id="rId491" Type="http://schemas.openxmlformats.org/officeDocument/2006/relationships/hyperlink" Target="PDF%20RM%201970-1975/1971/RD_pdf_2017/RD-492-2017-PRODUCE-DGPCHDI.pdf" TargetMode="External"/><Relationship Id="rId505" Type="http://schemas.openxmlformats.org/officeDocument/2006/relationships/hyperlink" Target="PDF%20RM%201970-1975/1971/RD_pdf_2017/RD-506-2017-PRODUCE-DGPCHDI.pdf" TargetMode="External"/><Relationship Id="rId712" Type="http://schemas.openxmlformats.org/officeDocument/2006/relationships/hyperlink" Target="PDF%20RM%201970-1975/1971/RD_pdf_2017/RD-712-2017-PRODUCE-DGPCHDI.pdf" TargetMode="External"/><Relationship Id="rId37" Type="http://schemas.openxmlformats.org/officeDocument/2006/relationships/hyperlink" Target="PDF%20RM%201970-1975/1971/RD_pdf_2017/RD-037-2017-PRODUCE-DGPCHDI.pdf" TargetMode="External"/><Relationship Id="rId79" Type="http://schemas.openxmlformats.org/officeDocument/2006/relationships/hyperlink" Target="PDF%20RM%201970-1975/1971/RD_pdf_2017/RD-079-2017-PRODUCE-DGPCHDI.pdf" TargetMode="External"/><Relationship Id="rId102" Type="http://schemas.openxmlformats.org/officeDocument/2006/relationships/hyperlink" Target="PDF%20RM%201970-1975/1971/RD_pdf_2017/RD-102-2017-PRODUCE-DGPCHDI.pdf" TargetMode="External"/><Relationship Id="rId144" Type="http://schemas.openxmlformats.org/officeDocument/2006/relationships/hyperlink" Target="PDF%20RM%201970-1975/1971/RD_pdf_2017/RD-144-2017-PRODUCE-DGPCHDI.pdf" TargetMode="External"/><Relationship Id="rId547" Type="http://schemas.openxmlformats.org/officeDocument/2006/relationships/hyperlink" Target="PDF%20RM%201970-1975/1971/RD_pdf_2017/RD-547-2017-PRODUCE-DGPCHDI.pdf" TargetMode="External"/><Relationship Id="rId589" Type="http://schemas.openxmlformats.org/officeDocument/2006/relationships/hyperlink" Target="PDF%20RM%201970-1975/1971/RD_pdf_2017/RD-589-2017-PRODUCE-DGPCHDI.pdf" TargetMode="External"/><Relationship Id="rId754" Type="http://schemas.openxmlformats.org/officeDocument/2006/relationships/hyperlink" Target="PDF%20RM%201970-1975/1971/RD_pdf_2017/RD-752-2017-PRODUCE-DGPCHDI.pdf" TargetMode="External"/><Relationship Id="rId796" Type="http://schemas.openxmlformats.org/officeDocument/2006/relationships/hyperlink" Target="PDF%20RM%201970-1975/1971/RD_pdf_2017/RD-794-2017-PRODUCE-DGPCHDI.pdf" TargetMode="External"/><Relationship Id="rId90" Type="http://schemas.openxmlformats.org/officeDocument/2006/relationships/hyperlink" Target="PDF%20RM%201970-1975/1971/RD_pdf_2017/RD-090-2017-PRODUCE-DGPCHDI.pdf" TargetMode="External"/><Relationship Id="rId186" Type="http://schemas.openxmlformats.org/officeDocument/2006/relationships/hyperlink" Target="PDF%20RM%201970-1975/1971/RD_pdf_2017/RD-186-2017-PRODUCE-DGPCHDI.pdf" TargetMode="External"/><Relationship Id="rId351" Type="http://schemas.openxmlformats.org/officeDocument/2006/relationships/hyperlink" Target="PDF%20RM%201970-1975/1971/RD_pdf_2017/RD-351-2017-PRODUCE-DGPCHDI.pdf" TargetMode="External"/><Relationship Id="rId393" Type="http://schemas.openxmlformats.org/officeDocument/2006/relationships/hyperlink" Target="PDF%20RM%201970-1975/1971/RD_pdf_2017/RD-394-2017-PRODUCE-DGPCHDI.pdf" TargetMode="External"/><Relationship Id="rId407" Type="http://schemas.openxmlformats.org/officeDocument/2006/relationships/hyperlink" Target="PDF%20RM%201970-1975/1971/RD_pdf_2017/RD-408-2017-PRODUCE-DGPCHDI.pdf" TargetMode="External"/><Relationship Id="rId449" Type="http://schemas.openxmlformats.org/officeDocument/2006/relationships/hyperlink" Target="PDF%20RM%201970-1975/1971/RD_pdf_2017/RD-450-2017-PRODUCE-DGPCHDI.pdf" TargetMode="External"/><Relationship Id="rId614" Type="http://schemas.openxmlformats.org/officeDocument/2006/relationships/hyperlink" Target="PDF%20RM%201970-1975/1971/RD_pdf_2017/RD-614-2017-PRODUCE-DGPCHDI.pdf" TargetMode="External"/><Relationship Id="rId656" Type="http://schemas.openxmlformats.org/officeDocument/2006/relationships/hyperlink" Target="PDF%20RM%201970-1975/1971/RD_pdf_2017/RD-656-2017-PRODUCE-DGPCHDI.pdf" TargetMode="External"/><Relationship Id="rId821" Type="http://schemas.openxmlformats.org/officeDocument/2006/relationships/hyperlink" Target="PDF%20RM%201970-1975/1971/RD_pdf_2017/RD-819-2017-PRODUCE-DGPCHDI.pdf" TargetMode="External"/><Relationship Id="rId211" Type="http://schemas.openxmlformats.org/officeDocument/2006/relationships/hyperlink" Target="PDF%20RM%201970-1975/1971/RD_pdf_2017/RD-211-2017-PRODUCE-DGPCHDI.pdf" TargetMode="External"/><Relationship Id="rId253" Type="http://schemas.openxmlformats.org/officeDocument/2006/relationships/hyperlink" Target="PDF%20RM%201970-1975/1971/RD_pdf_2017/RD-253-2017-PRODUCE-DGPCHDI.pdf" TargetMode="External"/><Relationship Id="rId295" Type="http://schemas.openxmlformats.org/officeDocument/2006/relationships/hyperlink" Target="PDF%20RM%201970-1975/1971/RD_pdf_2017/RD-295-2017-PRODUCE-DGPCHDI.pdf" TargetMode="External"/><Relationship Id="rId309" Type="http://schemas.openxmlformats.org/officeDocument/2006/relationships/hyperlink" Target="PDF%20RM%201970-1975/1971/RD_pdf_2017/RD-309-2017-PRODUCE-DGPCHDI.pdf" TargetMode="External"/><Relationship Id="rId460" Type="http://schemas.openxmlformats.org/officeDocument/2006/relationships/hyperlink" Target="PDF%20RM%201970-1975/1971/RD_pdf_2017/RD-461-2017-PRODUCE-DGPCHDI.pdf" TargetMode="External"/><Relationship Id="rId516" Type="http://schemas.openxmlformats.org/officeDocument/2006/relationships/hyperlink" Target="PDF%20RM%201970-1975/1971/RD_pdf_2017/RD-516-2017-PRODUCE-DGPCHDI.pdf" TargetMode="External"/><Relationship Id="rId698" Type="http://schemas.openxmlformats.org/officeDocument/2006/relationships/hyperlink" Target="PDF%20RM%201970-1975/1971/RD_pdf_2017/RD-698-2017-PRODUCE-DGPCHDI.pdf" TargetMode="External"/><Relationship Id="rId48" Type="http://schemas.openxmlformats.org/officeDocument/2006/relationships/hyperlink" Target="PDF%20RM%201970-1975/1971/RD_pdf_2017/RD-048-2017-PRODUCE-DGPCHDI.pdf" TargetMode="External"/><Relationship Id="rId113" Type="http://schemas.openxmlformats.org/officeDocument/2006/relationships/hyperlink" Target="PDF%20RM%201970-1975/1971/RD_pdf_2017/RD-113-2017-PRODUCE-DGPCHDI.pdf" TargetMode="External"/><Relationship Id="rId320" Type="http://schemas.openxmlformats.org/officeDocument/2006/relationships/hyperlink" Target="PDF%20RM%201970-1975/1971/RD_pdf_2017/RD-320-2017-PRODUCE-DGPCHDI.pdf" TargetMode="External"/><Relationship Id="rId558" Type="http://schemas.openxmlformats.org/officeDocument/2006/relationships/hyperlink" Target="PDF%20RM%201970-1975/1971/RD_pdf_2017/RD-558-2017-PRODUCE-DGPCHDI.pdf" TargetMode="External"/><Relationship Id="rId723" Type="http://schemas.openxmlformats.org/officeDocument/2006/relationships/hyperlink" Target="PDF%20RM%201970-1975/1971/RD_pdf_2017/RD-720-2017-PRODUCE-DGPCHDI.pdf" TargetMode="External"/><Relationship Id="rId765" Type="http://schemas.openxmlformats.org/officeDocument/2006/relationships/hyperlink" Target="PDF%20RM%201970-1975/1971/RD_pdf_2017/RD-763-2017-PRODUCE-DGPCHDI.pdf" TargetMode="External"/><Relationship Id="rId155" Type="http://schemas.openxmlformats.org/officeDocument/2006/relationships/hyperlink" Target="PDF%20RM%201970-1975/1971/RD_pdf_2017/RD-155-2017-PRODUCE-DGPCHDI.pdf" TargetMode="External"/><Relationship Id="rId197" Type="http://schemas.openxmlformats.org/officeDocument/2006/relationships/hyperlink" Target="PDF%20RM%201970-1975/1971/RD_pdf_2017/RD-197-2017-PRODUCE-DGPCHDI.pdf" TargetMode="External"/><Relationship Id="rId362" Type="http://schemas.openxmlformats.org/officeDocument/2006/relationships/hyperlink" Target="PDF%20RM%201970-1975/1971/RD_pdf_2017/RD-362-2017-PRODUCE-DGPCHDI.pdf" TargetMode="External"/><Relationship Id="rId418" Type="http://schemas.openxmlformats.org/officeDocument/2006/relationships/hyperlink" Target="PDF%20RM%201970-1975/1971/RD_pdf_2017/RD-419-2017-PRODUCE-DGPCHDI.pdf" TargetMode="External"/><Relationship Id="rId625" Type="http://schemas.openxmlformats.org/officeDocument/2006/relationships/hyperlink" Target="PDF%20RM%201970-1975/1971/RD_pdf_2017/RD-625-2017-PRODUCE-DGPCHDI.pdf" TargetMode="External"/><Relationship Id="rId832" Type="http://schemas.openxmlformats.org/officeDocument/2006/relationships/hyperlink" Target="PDF%20RM%201970-1975/1971/RD_pdf_2017/RD-830-2017-PRODUCE-DGPCHDI.pdf" TargetMode="External"/><Relationship Id="rId222" Type="http://schemas.openxmlformats.org/officeDocument/2006/relationships/hyperlink" Target="PDF%20RM%201970-1975/1971/RD_pdf_2017/RD-222-2017-PRODUCE-DGPCHDI.pdf" TargetMode="External"/><Relationship Id="rId264" Type="http://schemas.openxmlformats.org/officeDocument/2006/relationships/hyperlink" Target="PDF%20RM%201970-1975/1971/RD_pdf_2017/RD-264-2017-PRODUCE-DGPCHDI.pdf" TargetMode="External"/><Relationship Id="rId471" Type="http://schemas.openxmlformats.org/officeDocument/2006/relationships/hyperlink" Target="PDF%20RM%201970-1975/1971/RD_pdf_2017/RD-472-2017-PRODUCE-DGPCHDI.pdf" TargetMode="External"/><Relationship Id="rId667" Type="http://schemas.openxmlformats.org/officeDocument/2006/relationships/hyperlink" Target="PDF%20RM%201970-1975/1971/RD_pdf_2017/RD-667-2017-PRODUCE-DGPCHDI.pdf" TargetMode="External"/><Relationship Id="rId17" Type="http://schemas.openxmlformats.org/officeDocument/2006/relationships/hyperlink" Target="PDF%20RM%201970-1975/1971/RD_pdf_2017/RD-017-2017-PRODUCE-DGPCHDI.pdf" TargetMode="External"/><Relationship Id="rId59" Type="http://schemas.openxmlformats.org/officeDocument/2006/relationships/hyperlink" Target="PDF%20RM%201970-1975/1971/RD_pdf_2017/RD-059-2017-PRODUCE-DGPCHDI.pdf" TargetMode="External"/><Relationship Id="rId124" Type="http://schemas.openxmlformats.org/officeDocument/2006/relationships/hyperlink" Target="PDF%20RM%201970-1975/1971/RD_pdf_2017/RD-124-2017-PRODUCE-DGPCHDI.pdf" TargetMode="External"/><Relationship Id="rId527" Type="http://schemas.openxmlformats.org/officeDocument/2006/relationships/hyperlink" Target="PDF%20RM%201970-1975/1971/RD_pdf_2017/RD-528-2017-PRODUCE-DGPCHDI.pdf" TargetMode="External"/><Relationship Id="rId569" Type="http://schemas.openxmlformats.org/officeDocument/2006/relationships/hyperlink" Target="PDF%20RM%201970-1975/1971/RD_pdf_2017/RD-569-2017-PRODUCE-DGPCHDI.pdf" TargetMode="External"/><Relationship Id="rId734" Type="http://schemas.openxmlformats.org/officeDocument/2006/relationships/hyperlink" Target="dgpchdi_temp02/AppData/Local/Microsoft/Windows/Temporary%20Internet%20Files/Content.Outlook/AppData/Local/Microsoft/Windows/Temporary%20Internet%20Files/Content.Outlook/AppData/Local/Microsoft/Windows/Temporary%20Internet%20Files/Content.Outlook/AppData/Local/Microsoft/Windows/Temporary%20Internet%20Files/Content.Outlook/AppData/Local/Microsoft/Windows/Temporary%20Internet%20Files/Content.Outlook/AppData/Local/Microsoft/Windows/Temporary%20Internet%20Files/Content.Outlook/AppData/Local/Microsoft/Windows/Temporary%20Internet%20Files/Content.Outlook/R2W9N713/RD_pdf_2017/RD-712-2017-PRODUCE-DGPCHDI.pdf" TargetMode="External"/><Relationship Id="rId776" Type="http://schemas.openxmlformats.org/officeDocument/2006/relationships/hyperlink" Target="PDF%20RM%201970-1975/1971/RD_pdf_2017/RD-774-2017-PRODUCE-DGPCHDI.pdf" TargetMode="External"/><Relationship Id="rId70" Type="http://schemas.openxmlformats.org/officeDocument/2006/relationships/hyperlink" Target="PDF%20RM%201970-1975/1971/RD_pdf_2017/RD-070-2017-PRODUCE-DGPCHDI.pdf" TargetMode="External"/><Relationship Id="rId166" Type="http://schemas.openxmlformats.org/officeDocument/2006/relationships/hyperlink" Target="PDF%20RM%201970-1975/1971/RD_pdf_2017/RD-166-2017-PRODUCE-DGPCHDI.pdf" TargetMode="External"/><Relationship Id="rId331" Type="http://schemas.openxmlformats.org/officeDocument/2006/relationships/hyperlink" Target="PDF%20RM%201970-1975/1971/RD_pdf_2017/RD-331-2017-PRODUCE-DGPCHDI.pdf" TargetMode="External"/><Relationship Id="rId373" Type="http://schemas.openxmlformats.org/officeDocument/2006/relationships/hyperlink" Target="PDF%20RM%201970-1975/1971/RD_pdf_2017/RD-373-2017-PRODUCE-DGPCHDI.pdf" TargetMode="External"/><Relationship Id="rId429" Type="http://schemas.openxmlformats.org/officeDocument/2006/relationships/hyperlink" Target="PDF%20RM%201970-1975/1971/RD_pdf_2017/RD-430-2017-PRODUCE-DGPCHDI.pdf" TargetMode="External"/><Relationship Id="rId580" Type="http://schemas.openxmlformats.org/officeDocument/2006/relationships/hyperlink" Target="PDF%20RM%201970-1975/1971/RD_pdf_2017/RD-580-2017-PRODUCE-DGPCHDI.pdf" TargetMode="External"/><Relationship Id="rId636" Type="http://schemas.openxmlformats.org/officeDocument/2006/relationships/hyperlink" Target="PDF%20RM%201970-1975/1971/RD_pdf_2017/RD-636-2017-PRODUCE-DGPCHDI.pdf" TargetMode="External"/><Relationship Id="rId801" Type="http://schemas.openxmlformats.org/officeDocument/2006/relationships/hyperlink" Target="PDF%20RM%201970-1975/1971/RD_pdf_2017/RD-799-2017-PRODUCE-DGPCHDI.pdf" TargetMode="External"/><Relationship Id="rId1" Type="http://schemas.openxmlformats.org/officeDocument/2006/relationships/hyperlink" Target="PDF%20RM%201970-1975/1971/RD_pdf_2017/RD-001-2017-PRODUCE-DGPCHDI.pdf" TargetMode="External"/><Relationship Id="rId233" Type="http://schemas.openxmlformats.org/officeDocument/2006/relationships/hyperlink" Target="PDF%20RM%201970-1975/1971/RD_pdf_2017/RD-233-2017-PRODUCE-DGPCHDI.pdf" TargetMode="External"/><Relationship Id="rId440" Type="http://schemas.openxmlformats.org/officeDocument/2006/relationships/hyperlink" Target="PDF%20RM%201970-1975/1971/RD_pdf_2017/RD-441-2017-PRODUCE-DGPCHDI.pdf" TargetMode="External"/><Relationship Id="rId678" Type="http://schemas.openxmlformats.org/officeDocument/2006/relationships/hyperlink" Target="PDF%20RM%201970-1975/1971/RD_pdf_2017/RD-678-2017-PRODUCE-DGPCHDI.pdf" TargetMode="External"/><Relationship Id="rId28" Type="http://schemas.openxmlformats.org/officeDocument/2006/relationships/hyperlink" Target="PDF%20RM%201970-1975/1971/RD_pdf_2017/RD-028-2017-PRODUCE-DGPCHDI.pdf" TargetMode="External"/><Relationship Id="rId275" Type="http://schemas.openxmlformats.org/officeDocument/2006/relationships/hyperlink" Target="PDF%20RM%201970-1975/1971/RD_pdf_2017/RD-275-2017-PRODUCE-DGPCHDI.pdf" TargetMode="External"/><Relationship Id="rId300" Type="http://schemas.openxmlformats.org/officeDocument/2006/relationships/hyperlink" Target="PDF%20RM%201970-1975/1971/RD_pdf_2017/RD-300-2017-PRODUCE-DGPCHDI.pdf" TargetMode="External"/><Relationship Id="rId482" Type="http://schemas.openxmlformats.org/officeDocument/2006/relationships/hyperlink" Target="PDF%20RM%201970-1975/1971/RD_pdf_2017/RD-483-2017-PRODUCE-DGPCHDI.pdf" TargetMode="External"/><Relationship Id="rId538" Type="http://schemas.openxmlformats.org/officeDocument/2006/relationships/hyperlink" Target="PDF%20RM%201970-1975/1971/RD_pdf_2017/RD-538-2017-PRODUCE-DGPCHDI.pdf" TargetMode="External"/><Relationship Id="rId703" Type="http://schemas.openxmlformats.org/officeDocument/2006/relationships/hyperlink" Target="PDF%20RM%201970-1975/1971/RD_pdf_2017/RD-703-2017-PRODUCE-DGPCHDI.pdf" TargetMode="External"/><Relationship Id="rId745" Type="http://schemas.openxmlformats.org/officeDocument/2006/relationships/hyperlink" Target="PDF%20RM%201970-1975/1971/RD_pdf_2017/RD-743-2017-PRODUCE-DGPCHDI.pdf" TargetMode="External"/><Relationship Id="rId81" Type="http://schemas.openxmlformats.org/officeDocument/2006/relationships/hyperlink" Target="PDF%20RM%201970-1975/1971/RD_pdf_2017/RD-081-2017-PRODUCE-DGPCHDI.pdf" TargetMode="External"/><Relationship Id="rId135" Type="http://schemas.openxmlformats.org/officeDocument/2006/relationships/hyperlink" Target="PDF%20RM%201970-1975/1971/RD_pdf_2017/RD-135-2017-PRODUCE-DGPCHDI.pdf" TargetMode="External"/><Relationship Id="rId177" Type="http://schemas.openxmlformats.org/officeDocument/2006/relationships/hyperlink" Target="PDF%20RM%201970-1975/1971/RD_pdf_2017/RD-177-2017-PRODUCE-DGPCHDI.pdf" TargetMode="External"/><Relationship Id="rId342" Type="http://schemas.openxmlformats.org/officeDocument/2006/relationships/hyperlink" Target="PDF%20RM%201970-1975/1971/RD_pdf_2017/RD-342-2017-PRODUCE-DGPCHDI.pdf" TargetMode="External"/><Relationship Id="rId384" Type="http://schemas.openxmlformats.org/officeDocument/2006/relationships/hyperlink" Target="PDF%20RM%201970-1975/1971/RD_pdf_2017/RD-384-2017-PRODUCE-DGPCHDI.pdf" TargetMode="External"/><Relationship Id="rId591" Type="http://schemas.openxmlformats.org/officeDocument/2006/relationships/hyperlink" Target="PDF%20RM%201970-1975/1971/RD_pdf_2017/RD-591-2017-PRODUCE-DGPCHDI.pdf" TargetMode="External"/><Relationship Id="rId605" Type="http://schemas.openxmlformats.org/officeDocument/2006/relationships/hyperlink" Target="PDF%20RM%201970-1975/1971/RD_pdf_2017/RD-605-2017-PRODUCE-DGPCHDI.pdf" TargetMode="External"/><Relationship Id="rId787" Type="http://schemas.openxmlformats.org/officeDocument/2006/relationships/hyperlink" Target="PDF%20RM%201970-1975/1971/RD_pdf_2017/RD-785-2017-PRODUCE-DGPCHDI.pdf" TargetMode="External"/><Relationship Id="rId812" Type="http://schemas.openxmlformats.org/officeDocument/2006/relationships/hyperlink" Target="PDF%20RM%201970-1975/1971/RD_pdf_2017/RD-810-2017-PRODUCE-DGPCHDI.pdf" TargetMode="External"/><Relationship Id="rId202" Type="http://schemas.openxmlformats.org/officeDocument/2006/relationships/hyperlink" Target="PDF%20RM%201970-1975/1971/RD_pdf_2017/RD-202-2017-PRODUCE-DGPCHDI.pdf" TargetMode="External"/><Relationship Id="rId244" Type="http://schemas.openxmlformats.org/officeDocument/2006/relationships/hyperlink" Target="PDF%20RM%201970-1975/1971/RD_pdf_2017/RD-244-2017-PRODUCE-DGPCHDI.pdf" TargetMode="External"/><Relationship Id="rId647" Type="http://schemas.openxmlformats.org/officeDocument/2006/relationships/hyperlink" Target="PDF%20RM%201970-1975/1971/RD_pdf_2017/RD-647-2017-PRODUCE-DGPCHDI.pdf" TargetMode="External"/><Relationship Id="rId689" Type="http://schemas.openxmlformats.org/officeDocument/2006/relationships/hyperlink" Target="PDF%20RM%201970-1975/1971/RD_pdf_2017/RD-689-2017-PRODUCE-DGPCHDI.pdf" TargetMode="External"/><Relationship Id="rId39" Type="http://schemas.openxmlformats.org/officeDocument/2006/relationships/hyperlink" Target="PDF%20RM%201970-1975/1971/RD_pdf_2017/RD-039-2017-PRODUCE-DGPCHDI.pdf" TargetMode="External"/><Relationship Id="rId286" Type="http://schemas.openxmlformats.org/officeDocument/2006/relationships/hyperlink" Target="PDF%20RM%201970-1975/1971/RD_pdf_2017/RD-286-2017-PRODUCE-DGPCHDI.pdf" TargetMode="External"/><Relationship Id="rId451" Type="http://schemas.openxmlformats.org/officeDocument/2006/relationships/hyperlink" Target="PDF%20RM%201970-1975/1971/RD_pdf_2017/RD-452-2017-PRODUCE-DGPCHDI.pdf" TargetMode="External"/><Relationship Id="rId493" Type="http://schemas.openxmlformats.org/officeDocument/2006/relationships/hyperlink" Target="PDF%20RM%201970-1975/1971/RD_pdf_2017/RD-494-2017-PRODUCE-DGPCHDI.pdf" TargetMode="External"/><Relationship Id="rId507" Type="http://schemas.openxmlformats.org/officeDocument/2006/relationships/hyperlink" Target="PDF%20RM%201970-1975/1971/RD_pdf_2017/RD-508-2017-PRODUCE-DGPCHDI.pdf" TargetMode="External"/><Relationship Id="rId549" Type="http://schemas.openxmlformats.org/officeDocument/2006/relationships/hyperlink" Target="PDF%20RM%201970-1975/1971/RD_pdf_2017/RD-549-2017-PRODUCE-DGPCHDI.pdf" TargetMode="External"/><Relationship Id="rId714" Type="http://schemas.openxmlformats.org/officeDocument/2006/relationships/hyperlink" Target="dgpchdi_temp02/AppData/Local/Microsoft/Windows/Temporary%20Internet%20Files/Content.Outlook/AppData/Local/Microsoft/Windows/Temporary%20Internet%20Files/Content.Outlook/AppData/Local/Microsoft/Windows/Temporary%20Internet%20Files/Content.Outlook/AppData/Local/Microsoft/Windows/Temporary%20Internet%20Files/Content.Outlook/AppData/Local/Microsoft/Windows/Temporary%20Internet%20Files/Content.Outlook/AppData/Local/Microsoft/Windows/Temporary%20Internet%20Files/Content.Outlook/AppData/Local/Microsoft/Windows/Temporary%20Internet%20Files/Content.Outlook/R2W9N713/RD_pdf_2017/RD-712-2017-PRODUCE-DGPCHDI.pdf" TargetMode="External"/><Relationship Id="rId756" Type="http://schemas.openxmlformats.org/officeDocument/2006/relationships/hyperlink" Target="PDF%20RM%201970-1975/1971/RD_pdf_2017/RD-754-2017-PRODUCE-DGPCHDI.pdf" TargetMode="External"/><Relationship Id="rId50" Type="http://schemas.openxmlformats.org/officeDocument/2006/relationships/hyperlink" Target="PDF%20RM%201970-1975/1971/RD_pdf_2017/RD-050-2017-PRODUCE-DGPCHDI.pdf" TargetMode="External"/><Relationship Id="rId104" Type="http://schemas.openxmlformats.org/officeDocument/2006/relationships/hyperlink" Target="PDF%20RM%201970-1975/1971/RD_pdf_2017/RD-104-2017-PRODUCE-DGPCHDI.pdf" TargetMode="External"/><Relationship Id="rId146" Type="http://schemas.openxmlformats.org/officeDocument/2006/relationships/hyperlink" Target="PDF%20RM%201970-1975/1971/RD_pdf_2017/RD-146-2017-PRODUCE-DGPCHDI.pdf" TargetMode="External"/><Relationship Id="rId188" Type="http://schemas.openxmlformats.org/officeDocument/2006/relationships/hyperlink" Target="PDF%20RM%201970-1975/1971/RD_pdf_2017/RD-188-2017-PRODUCE-DGPCHDI.pdf" TargetMode="External"/><Relationship Id="rId311" Type="http://schemas.openxmlformats.org/officeDocument/2006/relationships/hyperlink" Target="PDF%20RM%201970-1975/1971/RD_pdf_2017/RD-311-2017-PRODUCE-DGPCHDI.pdf" TargetMode="External"/><Relationship Id="rId353" Type="http://schemas.openxmlformats.org/officeDocument/2006/relationships/hyperlink" Target="PDF%20RM%201970-1975/1971/RD_pdf_2017/RD-353-2017-PRODUCE-DGPCHDI.pdf" TargetMode="External"/><Relationship Id="rId395" Type="http://schemas.openxmlformats.org/officeDocument/2006/relationships/hyperlink" Target="PDF%20RM%201970-1975/1971/RD_pdf_2017/RD-396-2017-PRODUCE-DGPCHDI.pdf" TargetMode="External"/><Relationship Id="rId409" Type="http://schemas.openxmlformats.org/officeDocument/2006/relationships/hyperlink" Target="PDF%20RM%201970-1975/1971/RD_pdf_2017/RD-410-2017-PRODUCE-DGPCHDI.pdf" TargetMode="External"/><Relationship Id="rId560" Type="http://schemas.openxmlformats.org/officeDocument/2006/relationships/hyperlink" Target="PDF%20RM%201970-1975/1971/RD_pdf_2017/RD-560-2017-PRODUCE-DGPCHDI.pdf" TargetMode="External"/><Relationship Id="rId798" Type="http://schemas.openxmlformats.org/officeDocument/2006/relationships/hyperlink" Target="PDF%20RM%201970-1975/1971/RD_pdf_2017/RD-796-2017-PRODUCE-DGPCHDI.pdf" TargetMode="External"/><Relationship Id="rId92" Type="http://schemas.openxmlformats.org/officeDocument/2006/relationships/hyperlink" Target="PDF%20RM%201970-1975/1971/RD_pdf_2017/RD-092-2017-PRODUCE-DGPCHDI.pdf" TargetMode="External"/><Relationship Id="rId213" Type="http://schemas.openxmlformats.org/officeDocument/2006/relationships/hyperlink" Target="PDF%20RM%201970-1975/1971/RD_pdf_2017/RD-213-2017-PRODUCE-DGPCHDI.pdf" TargetMode="External"/><Relationship Id="rId420" Type="http://schemas.openxmlformats.org/officeDocument/2006/relationships/hyperlink" Target="PDF%20RM%201970-1975/1971/RD_pdf_2017/RD-421-2017-PRODUCE-DGPCHDI.pdf" TargetMode="External"/><Relationship Id="rId616" Type="http://schemas.openxmlformats.org/officeDocument/2006/relationships/hyperlink" Target="PDF%20RM%201970-1975/1971/RD_pdf_2017/RD-616-2017-PRODUCE-DGPCHDI.pdf" TargetMode="External"/><Relationship Id="rId658" Type="http://schemas.openxmlformats.org/officeDocument/2006/relationships/hyperlink" Target="PDF%20RM%201970-1975/1971/RD_pdf_2017/RD-658-2017-PRODUCE-DGPCHDI.pdf" TargetMode="External"/><Relationship Id="rId823" Type="http://schemas.openxmlformats.org/officeDocument/2006/relationships/hyperlink" Target="PDF%20RM%201970-1975/1971/RD_pdf_2017/RD-821-2017-PRODUCE-DGPCHDI.pdf" TargetMode="External"/><Relationship Id="rId255" Type="http://schemas.openxmlformats.org/officeDocument/2006/relationships/hyperlink" Target="PDF%20RM%201970-1975/1971/RD_pdf_2017/RD-255-2017-PRODUCE-DGPCHDI.pdf" TargetMode="External"/><Relationship Id="rId297" Type="http://schemas.openxmlformats.org/officeDocument/2006/relationships/hyperlink" Target="PDF%20RM%201970-1975/1971/RD_pdf_2017/RD-297-2017-PRODUCE-DGPCHDI.pdf" TargetMode="External"/><Relationship Id="rId462" Type="http://schemas.openxmlformats.org/officeDocument/2006/relationships/hyperlink" Target="PDF%20RM%201970-1975/1971/RD_pdf_2017/RD-463-2017-PRODUCE-DGPCHDI.pdf" TargetMode="External"/><Relationship Id="rId518" Type="http://schemas.openxmlformats.org/officeDocument/2006/relationships/hyperlink" Target="PDF%20RM%201970-1975/1971/RD_pdf_2017/RD-518-2017-PRODUCE-DGPCHDI.pdf" TargetMode="External"/><Relationship Id="rId725" Type="http://schemas.openxmlformats.org/officeDocument/2006/relationships/hyperlink" Target="PDF%20RM%201970-1975/1971/RD_pdf_2017/RD-722-2017-PRODUCE-DGPCHDI.pdf" TargetMode="External"/><Relationship Id="rId115" Type="http://schemas.openxmlformats.org/officeDocument/2006/relationships/hyperlink" Target="PDF%20RM%201970-1975/1971/RD_pdf_2017/RD-115-2017-PRODUCE-DGPCHDI.pdf" TargetMode="External"/><Relationship Id="rId157" Type="http://schemas.openxmlformats.org/officeDocument/2006/relationships/hyperlink" Target="PDF%20RM%201970-1975/1971/RD_pdf_2017/RD-157-2017-PRODUCE-DGPCHDI.pdf" TargetMode="External"/><Relationship Id="rId322" Type="http://schemas.openxmlformats.org/officeDocument/2006/relationships/hyperlink" Target="PDF%20RM%201970-1975/1971/RD_pdf_2017/RD-322-2017-PRODUCE-DGPCHDI.pdf" TargetMode="External"/><Relationship Id="rId364" Type="http://schemas.openxmlformats.org/officeDocument/2006/relationships/hyperlink" Target="PDF%20RM%201970-1975/1971/RD_pdf_2017/RD-364-2017-PRODUCE-DGPCHDI.pdf" TargetMode="External"/><Relationship Id="rId767" Type="http://schemas.openxmlformats.org/officeDocument/2006/relationships/hyperlink" Target="PDF%20RM%201970-1975/1971/RD_pdf_2017/RD-765-2017-PRODUCE-DGPCHDI.pdf" TargetMode="External"/><Relationship Id="rId61" Type="http://schemas.openxmlformats.org/officeDocument/2006/relationships/hyperlink" Target="PDF%20RM%201970-1975/1971/RD_pdf_2017/RD-061-2017-PRODUCE-DGPCHDI.pdf" TargetMode="External"/><Relationship Id="rId199" Type="http://schemas.openxmlformats.org/officeDocument/2006/relationships/hyperlink" Target="PDF%20RM%201970-1975/1971/RD_pdf_2017/RD-199-2017-PRODUCE-DGPCHDI.pdf" TargetMode="External"/><Relationship Id="rId571" Type="http://schemas.openxmlformats.org/officeDocument/2006/relationships/hyperlink" Target="PDF%20RM%201970-1975/1971/RD_pdf_2017/RD-571-2017-PRODUCE-DGPCHDI.pdf" TargetMode="External"/><Relationship Id="rId627" Type="http://schemas.openxmlformats.org/officeDocument/2006/relationships/hyperlink" Target="PDF%20RM%201970-1975/1971/RD_pdf_2017/RD-627-2017-PRODUCE-DGPCHDI.pdf" TargetMode="External"/><Relationship Id="rId669" Type="http://schemas.openxmlformats.org/officeDocument/2006/relationships/hyperlink" Target="PDF%20RM%201970-1975/1971/RD_pdf_2017/RD-669-2017-PRODUCE-DGPCHDI.pdf" TargetMode="External"/><Relationship Id="rId834" Type="http://schemas.openxmlformats.org/officeDocument/2006/relationships/hyperlink" Target="PDF%20RM%201970-1975/1971/RD_pdf_2017/RD-832-2017-PRODUCE-DGPCHDI.pdf" TargetMode="External"/><Relationship Id="rId19" Type="http://schemas.openxmlformats.org/officeDocument/2006/relationships/hyperlink" Target="PDF%20RM%201970-1975/1971/RD_pdf_2017/RD-019-2017-PRODUCE-DGPCHDI.pdf" TargetMode="External"/><Relationship Id="rId224" Type="http://schemas.openxmlformats.org/officeDocument/2006/relationships/hyperlink" Target="PDF%20RM%201970-1975/1971/RD_pdf_2017/RD-224-2017-PRODUCE-DGPCHDI.pdf" TargetMode="External"/><Relationship Id="rId266" Type="http://schemas.openxmlformats.org/officeDocument/2006/relationships/hyperlink" Target="PDF%20RM%201970-1975/1971/RD_pdf_2017/RD-266-2017-PRODUCE-DGPCHDI.pdf" TargetMode="External"/><Relationship Id="rId431" Type="http://schemas.openxmlformats.org/officeDocument/2006/relationships/hyperlink" Target="PDF%20RM%201970-1975/1971/RD_pdf_2017/RD-432-2017-PRODUCE-DGPCHDI.pdf" TargetMode="External"/><Relationship Id="rId473" Type="http://schemas.openxmlformats.org/officeDocument/2006/relationships/hyperlink" Target="PDF%20RM%201970-1975/1971/RD_pdf_2017/RD-474-2017-PRODUCE-DGPCHDI.pdf" TargetMode="External"/><Relationship Id="rId529" Type="http://schemas.openxmlformats.org/officeDocument/2006/relationships/hyperlink" Target="PDF%20RM%201970-1975/1971/RD_pdf_2017/RD-529-2017-PRODUCE-DGPCHDI.pdf" TargetMode="External"/><Relationship Id="rId680" Type="http://schemas.openxmlformats.org/officeDocument/2006/relationships/hyperlink" Target="PDF%20RM%201970-1975/1971/RD_pdf_2017/RD-680-2017-PRODUCE-DGPCHDI.pdf" TargetMode="External"/><Relationship Id="rId736" Type="http://schemas.openxmlformats.org/officeDocument/2006/relationships/hyperlink" Target="PDF%20RM%201970-1975/1971/RD_pdf_2017/RD-732-2017-PRODUCE-DGPCHDI.pdf" TargetMode="External"/><Relationship Id="rId30" Type="http://schemas.openxmlformats.org/officeDocument/2006/relationships/hyperlink" Target="PDF%20RM%201970-1975/1971/RD_pdf_2017/RD-030-2017-PRODUCE-DGPCHDI.pdf" TargetMode="External"/><Relationship Id="rId126" Type="http://schemas.openxmlformats.org/officeDocument/2006/relationships/hyperlink" Target="PDF%20RM%201970-1975/1971/RD_pdf_2017/RD-126-2017-PRODUCE-DGPCHDI.pdf" TargetMode="External"/><Relationship Id="rId168" Type="http://schemas.openxmlformats.org/officeDocument/2006/relationships/hyperlink" Target="PDF%20RM%201970-1975/1971/RD_pdf_2017/RD-168-2017-PRODUCE-DGPCHDI.pdf" TargetMode="External"/><Relationship Id="rId333" Type="http://schemas.openxmlformats.org/officeDocument/2006/relationships/hyperlink" Target="PDF%20RM%201970-1975/1971/RD_pdf_2017/RD-333-2017-PRODUCE-DGPCHDI.pdf" TargetMode="External"/><Relationship Id="rId540" Type="http://schemas.openxmlformats.org/officeDocument/2006/relationships/hyperlink" Target="PDF%20RM%201970-1975/1971/RD_pdf_2017/RD-540-2017-PRODUCE-DGPCHDI.pdf" TargetMode="External"/><Relationship Id="rId778" Type="http://schemas.openxmlformats.org/officeDocument/2006/relationships/hyperlink" Target="PDF%20RM%201970-1975/1971/RD_pdf_2017/RD-776-2017-PRODUCE-DGPCHDI.pdf" TargetMode="External"/><Relationship Id="rId72" Type="http://schemas.openxmlformats.org/officeDocument/2006/relationships/hyperlink" Target="PDF%20RM%201970-1975/1971/RD_pdf_2017/RD-072-2017-PRODUCE-DGPCHDI.pdf" TargetMode="External"/><Relationship Id="rId375" Type="http://schemas.openxmlformats.org/officeDocument/2006/relationships/hyperlink" Target="PDF%20RM%201970-1975/1971/RD_pdf_2017/RD-375-2017-PRODUCE-DGPCHDI.pdf" TargetMode="External"/><Relationship Id="rId582" Type="http://schemas.openxmlformats.org/officeDocument/2006/relationships/hyperlink" Target="PDF%20RM%201970-1975/1971/RD_pdf_2017/RD-582-2017-PRODUCE-DGPCHDI.pdf" TargetMode="External"/><Relationship Id="rId638" Type="http://schemas.openxmlformats.org/officeDocument/2006/relationships/hyperlink" Target="PDF%20RM%201970-1975/1971/RD_pdf_2017/RD-638-2017-PRODUCE-DGPCHDI.pdf" TargetMode="External"/><Relationship Id="rId803" Type="http://schemas.openxmlformats.org/officeDocument/2006/relationships/hyperlink" Target="PDF%20RM%201970-1975/1971/RD_pdf_2017/RD-801-2017-PRODUCE-DGPCHDI.pdf" TargetMode="External"/><Relationship Id="rId3" Type="http://schemas.openxmlformats.org/officeDocument/2006/relationships/hyperlink" Target="PDF%20RM%201970-1975/1971/RD_pdf_2017/RD-003-2017-PRODUCE-DGPCHDI.pdf" TargetMode="External"/><Relationship Id="rId235" Type="http://schemas.openxmlformats.org/officeDocument/2006/relationships/hyperlink" Target="PDF%20RM%201970-1975/1971/RD_pdf_2017/RD-235-2017-PRODUCE-DGPCHDI.pdf" TargetMode="External"/><Relationship Id="rId277" Type="http://schemas.openxmlformats.org/officeDocument/2006/relationships/hyperlink" Target="PDF%20RM%201970-1975/1971/RD_pdf_2017/RD-277-2017-PRODUCE-DGPCHDI.pdf" TargetMode="External"/><Relationship Id="rId400" Type="http://schemas.openxmlformats.org/officeDocument/2006/relationships/hyperlink" Target="PDF%20RM%201970-1975/1971/RD_pdf_2017/RD-401-2017-PRODUCE-DGPCHDI.pdf" TargetMode="External"/><Relationship Id="rId442" Type="http://schemas.openxmlformats.org/officeDocument/2006/relationships/hyperlink" Target="PDF%20RM%201970-1975/1971/RD_pdf_2017/RD-443-2017-PRODUCE-DGPCHDI.pdf" TargetMode="External"/><Relationship Id="rId484" Type="http://schemas.openxmlformats.org/officeDocument/2006/relationships/hyperlink" Target="PDF%20RM%201970-1975/1971/RD_pdf_2017/RD-485-2017-PRODUCE-DGPCHDI.pdf" TargetMode="External"/><Relationship Id="rId705" Type="http://schemas.openxmlformats.org/officeDocument/2006/relationships/hyperlink" Target="PDF%20RM%201970-1975/1971/RD_pdf_2017/RD-705-2017-PRODUCE-DGPCHDI.pdf" TargetMode="External"/><Relationship Id="rId137" Type="http://schemas.openxmlformats.org/officeDocument/2006/relationships/hyperlink" Target="PDF%20RM%201970-1975/1971/RD_pdf_2017/RD-137-2017-PRODUCE-DGPCHDI.pdf" TargetMode="External"/><Relationship Id="rId302" Type="http://schemas.openxmlformats.org/officeDocument/2006/relationships/hyperlink" Target="PDF%20RM%201970-1975/1971/RD_pdf_2017/RD-302-2017-PRODUCE-DGPCHDI.pdf" TargetMode="External"/><Relationship Id="rId344" Type="http://schemas.openxmlformats.org/officeDocument/2006/relationships/hyperlink" Target="PDF%20RM%201970-1975/1971/RD_pdf_2017/RD-344-2017-PRODUCE-DGPCHDI.pdf" TargetMode="External"/><Relationship Id="rId691" Type="http://schemas.openxmlformats.org/officeDocument/2006/relationships/hyperlink" Target="PDF%20RM%201970-1975/1971/RD_pdf_2017/RD-691-2017-PRODUCE-DGPCHDI.pdf" TargetMode="External"/><Relationship Id="rId747" Type="http://schemas.openxmlformats.org/officeDocument/2006/relationships/hyperlink" Target="PDF%20RM%201970-1975/1971/RD_pdf_2017/RD-745-2017-PRODUCE-DGPCHDI.pdf" TargetMode="External"/><Relationship Id="rId789" Type="http://schemas.openxmlformats.org/officeDocument/2006/relationships/hyperlink" Target="PDF%20RM%201970-1975/1971/RD_pdf_2017/RD-787-2017-PRODUCE-DGPCHDI.pdf" TargetMode="External"/><Relationship Id="rId41" Type="http://schemas.openxmlformats.org/officeDocument/2006/relationships/hyperlink" Target="PDF%20RM%201970-1975/1971/RD_pdf_2017/RD-041-2017-PRODUCE-DGPCHDI.pdf" TargetMode="External"/><Relationship Id="rId83" Type="http://schemas.openxmlformats.org/officeDocument/2006/relationships/hyperlink" Target="PDF%20RM%201970-1975/1971/RD_pdf_2017/RD-083-2017-PRODUCE-DGPCHDI.pdf" TargetMode="External"/><Relationship Id="rId179" Type="http://schemas.openxmlformats.org/officeDocument/2006/relationships/hyperlink" Target="PDF%20RM%201970-1975/1971/RD_pdf_2017/RD-179-2017-PRODUCE-DGPCHDI.pdf" TargetMode="External"/><Relationship Id="rId386" Type="http://schemas.openxmlformats.org/officeDocument/2006/relationships/hyperlink" Target="PDF%20RM%201970-1975/1971/RD_pdf_2017/RD-386-2017-PRODUCE-DGPCHDI.pdf" TargetMode="External"/><Relationship Id="rId551" Type="http://schemas.openxmlformats.org/officeDocument/2006/relationships/hyperlink" Target="PDF%20RM%201970-1975/1971/RD_pdf_2017/RD-551-2017-PRODUCE-DGPCHDI.pdf" TargetMode="External"/><Relationship Id="rId593" Type="http://schemas.openxmlformats.org/officeDocument/2006/relationships/hyperlink" Target="PDF%20RM%201970-1975/1971/RD_pdf_2017/RD-592-2017-PRODUCE-DGPCHDI.pdf" TargetMode="External"/><Relationship Id="rId607" Type="http://schemas.openxmlformats.org/officeDocument/2006/relationships/hyperlink" Target="PDF%20RM%201970-1975/1971/RD_pdf_2017/RD-607-2017-PRODUCE-DGPCHDI.pdf" TargetMode="External"/><Relationship Id="rId649" Type="http://schemas.openxmlformats.org/officeDocument/2006/relationships/hyperlink" Target="PDF%20RM%201970-1975/1971/RD_pdf_2017/RD-649-2017-PRODUCE-DGPCHDI.pdf" TargetMode="External"/><Relationship Id="rId814" Type="http://schemas.openxmlformats.org/officeDocument/2006/relationships/hyperlink" Target="PDF%20RM%201970-1975/1971/RD_pdf_2017/RD-812-2017-PRODUCE-DGPCHDI.pdf" TargetMode="External"/><Relationship Id="rId190" Type="http://schemas.openxmlformats.org/officeDocument/2006/relationships/hyperlink" Target="PDF%20RM%201970-1975/1971/RD_pdf_2017/RD-190-2017-PRODUCE-DGPCHDI.pdf" TargetMode="External"/><Relationship Id="rId204" Type="http://schemas.openxmlformats.org/officeDocument/2006/relationships/hyperlink" Target="PDF%20RM%201970-1975/1971/RD_pdf_2017/RD-204-2017-PRODUCE-DGPCHDI.pdf" TargetMode="External"/><Relationship Id="rId246" Type="http://schemas.openxmlformats.org/officeDocument/2006/relationships/hyperlink" Target="PDF%20RM%201970-1975/1971/RD_pdf_2017/RD-246-2017-PRODUCE-DGPCHDI.pdf" TargetMode="External"/><Relationship Id="rId288" Type="http://schemas.openxmlformats.org/officeDocument/2006/relationships/hyperlink" Target="PDF%20RM%201970-1975/1971/RD_pdf_2017/RD-288-2017-PRODUCE-DGPCHDI.pdf" TargetMode="External"/><Relationship Id="rId411" Type="http://schemas.openxmlformats.org/officeDocument/2006/relationships/hyperlink" Target="PDF%20RM%201970-1975/1971/RD_pdf_2017/RD-412-2017-PRODUCE-DGPCHDI.pdf" TargetMode="External"/><Relationship Id="rId453" Type="http://schemas.openxmlformats.org/officeDocument/2006/relationships/hyperlink" Target="PDF%20RM%201970-1975/1971/RD_pdf_2017/RD-454-2017-PRODUCE-DGPCHDI.pdf" TargetMode="External"/><Relationship Id="rId509" Type="http://schemas.openxmlformats.org/officeDocument/2006/relationships/hyperlink" Target="PDF%20RM%201970-1975/1971/RD_pdf_2017/RD-510-2017-PRODUCE-DGPCHDI.pdf" TargetMode="External"/><Relationship Id="rId660" Type="http://schemas.openxmlformats.org/officeDocument/2006/relationships/hyperlink" Target="PDF%20RM%201970-1975/1971/RD_pdf_2017/RD-660-2017-PRODUCE-DGPCHDI.pdf" TargetMode="External"/><Relationship Id="rId106" Type="http://schemas.openxmlformats.org/officeDocument/2006/relationships/hyperlink" Target="PDF%20RM%201970-1975/1971/RD_pdf_2017/RD-106-2017-PRODUCE-DGPCHDI.pdf" TargetMode="External"/><Relationship Id="rId313" Type="http://schemas.openxmlformats.org/officeDocument/2006/relationships/hyperlink" Target="PDF%20RM%201970-1975/1971/RD_pdf_2017/RD-313-2017-PRODUCE-DGPCHDI.pdf" TargetMode="External"/><Relationship Id="rId495" Type="http://schemas.openxmlformats.org/officeDocument/2006/relationships/hyperlink" Target="PDF%20RM%201970-1975/1971/RD_pdf_2017/RD-496-2017-PRODUCE-DGPCHDI.pdf" TargetMode="External"/><Relationship Id="rId716" Type="http://schemas.openxmlformats.org/officeDocument/2006/relationships/hyperlink" Target="PDF%20RM%201970-1975/1971/RD_pdf_2017/RD-713-2017-PRODUCE-DGPCHDI.pdf" TargetMode="External"/><Relationship Id="rId758" Type="http://schemas.openxmlformats.org/officeDocument/2006/relationships/hyperlink" Target="PDF%20RM%201970-1975/1971/RD_pdf_2017/RD-756-2017-PRODUCE-DGPCHDI.pdf" TargetMode="External"/><Relationship Id="rId10" Type="http://schemas.openxmlformats.org/officeDocument/2006/relationships/hyperlink" Target="PDF%20RM%201970-1975/1971/RD_pdf_2017/RD-010-2017-PRODUCE-DGPCHDI.pdf" TargetMode="External"/><Relationship Id="rId52" Type="http://schemas.openxmlformats.org/officeDocument/2006/relationships/hyperlink" Target="PDF%20RM%201970-1975/1971/RD_pdf_2017/RD-052-2017-PRODUCE-DGPCHDI.pdf" TargetMode="External"/><Relationship Id="rId94" Type="http://schemas.openxmlformats.org/officeDocument/2006/relationships/hyperlink" Target="PDF%20RM%201970-1975/1971/RD_pdf_2017/RD-094-2017-PRODUCE-DGPCHDI.pdf" TargetMode="External"/><Relationship Id="rId148" Type="http://schemas.openxmlformats.org/officeDocument/2006/relationships/hyperlink" Target="PDF%20RM%201970-1975/1971/RD_pdf_2017/RD-148-2017-PRODUCE-DGPCHDI.pdf" TargetMode="External"/><Relationship Id="rId355" Type="http://schemas.openxmlformats.org/officeDocument/2006/relationships/hyperlink" Target="PDF%20RM%201970-1975/1971/RD_pdf_2017/RD-355-2017-PRODUCE-DGPCHDI.pdf" TargetMode="External"/><Relationship Id="rId397" Type="http://schemas.openxmlformats.org/officeDocument/2006/relationships/hyperlink" Target="PDF%20RM%201970-1975/1971/RD_pdf_2017/RD-398-2017-PRODUCE-DGPCHDI.pdf" TargetMode="External"/><Relationship Id="rId520" Type="http://schemas.openxmlformats.org/officeDocument/2006/relationships/hyperlink" Target="PDF%20RM%201970-1975/1971/RD_pdf_2017/RD-520-2017-PRODUCE-DGPCHDI.pdf" TargetMode="External"/><Relationship Id="rId562" Type="http://schemas.openxmlformats.org/officeDocument/2006/relationships/hyperlink" Target="PDF%20RM%201970-1975/1971/RD_pdf_2017/RD-562-2017-PRODUCE-DGPCHDI.pdf" TargetMode="External"/><Relationship Id="rId618" Type="http://schemas.openxmlformats.org/officeDocument/2006/relationships/hyperlink" Target="PDF%20RM%201970-1975/1971/RD_pdf_2017/RD-618-2017-PRODUCE-DGPCHDI.pdf" TargetMode="External"/><Relationship Id="rId825" Type="http://schemas.openxmlformats.org/officeDocument/2006/relationships/hyperlink" Target="PDF%20RM%201970-1975/1971/RD_pdf_2017/RD-823-2017-PRODUCE-DGPCHDI.pdf" TargetMode="External"/><Relationship Id="rId215" Type="http://schemas.openxmlformats.org/officeDocument/2006/relationships/hyperlink" Target="PDF%20RM%201970-1975/1971/RD_pdf_2017/RD-215-2017-PRODUCE-DGPCHDI.pdf" TargetMode="External"/><Relationship Id="rId257" Type="http://schemas.openxmlformats.org/officeDocument/2006/relationships/hyperlink" Target="PDF%20RM%201970-1975/1971/RD_pdf_2017/RD-257-2017-PRODUCE-DGPCHDI.pdf" TargetMode="External"/><Relationship Id="rId422" Type="http://schemas.openxmlformats.org/officeDocument/2006/relationships/hyperlink" Target="PDF%20RM%201970-1975/1971/RD_pdf_2017/RD-423-2017-PRODUCE-DGPCHDI.pdf" TargetMode="External"/><Relationship Id="rId464" Type="http://schemas.openxmlformats.org/officeDocument/2006/relationships/hyperlink" Target="PDF%20RM%201970-1975/1971/RD_pdf_2017/RD-465-2017-PRODUCE-DGPCHDI.pdf" TargetMode="External"/><Relationship Id="rId299" Type="http://schemas.openxmlformats.org/officeDocument/2006/relationships/hyperlink" Target="PDF%20RM%201970-1975/1971/RD_pdf_2017/RD-299-2017-PRODUCE-DGPCHDI.pdf" TargetMode="External"/><Relationship Id="rId727" Type="http://schemas.openxmlformats.org/officeDocument/2006/relationships/hyperlink" Target="PDF%20RM%201970-1975/1971/RD_pdf_2017/RD-724-2017-PRODUCE-DGPCHDI.pdf" TargetMode="External"/><Relationship Id="rId63" Type="http://schemas.openxmlformats.org/officeDocument/2006/relationships/hyperlink" Target="PDF%20RM%201970-1975/1971/RD_pdf_2017/RD-063-2017-PRODUCE-DGPCHDI.pdf" TargetMode="External"/><Relationship Id="rId159" Type="http://schemas.openxmlformats.org/officeDocument/2006/relationships/hyperlink" Target="PDF%20RM%201970-1975/1971/RD_pdf_2017/RD-159-2017-PRODUCE-DGPCHDI.pdf" TargetMode="External"/><Relationship Id="rId366" Type="http://schemas.openxmlformats.org/officeDocument/2006/relationships/hyperlink" Target="PDF%20RM%201970-1975/1971/RD_pdf_2017/RD-366-2017-PRODUCE-DGPCHDI.pdf" TargetMode="External"/><Relationship Id="rId573" Type="http://schemas.openxmlformats.org/officeDocument/2006/relationships/hyperlink" Target="PDF%20RM%201970-1975/1971/RD_pdf_2017/RD-573-2017-PRODUCE-DGPCHDI.pdf" TargetMode="External"/><Relationship Id="rId780" Type="http://schemas.openxmlformats.org/officeDocument/2006/relationships/hyperlink" Target="PDF%20RM%201970-1975/1971/RD_pdf_2017/RD-778-2017-PRODUCE-DGPCHDI.pdf" TargetMode="External"/><Relationship Id="rId226" Type="http://schemas.openxmlformats.org/officeDocument/2006/relationships/hyperlink" Target="PDF%20RM%201970-1975/1971/RD_pdf_2017/RD-226-2017-PRODUCE-DGPCHDI.pdf" TargetMode="External"/><Relationship Id="rId433" Type="http://schemas.openxmlformats.org/officeDocument/2006/relationships/hyperlink" Target="PDF%20RM%201970-1975/1971/RD_pdf_2017/RD-434-2017-PRODUCE-DGPCHDI.pdf" TargetMode="External"/><Relationship Id="rId640" Type="http://schemas.openxmlformats.org/officeDocument/2006/relationships/hyperlink" Target="PDF%20RM%201970-1975/1971/RD_pdf_2017/RD-640-2017-PRODUCE-DGPCHDI.pdf" TargetMode="External"/><Relationship Id="rId738" Type="http://schemas.openxmlformats.org/officeDocument/2006/relationships/hyperlink" Target="PDF%20RM%201970-1975/1971/RD_pdf_2017/RD-735-2017-PRODUCE-DGPCHDI.pdf" TargetMode="External"/><Relationship Id="rId74" Type="http://schemas.openxmlformats.org/officeDocument/2006/relationships/hyperlink" Target="PDF%20RM%201970-1975/1971/RD_pdf_2017/RD-074-2017-PRODUCE-DGPCHDI.pdf" TargetMode="External"/><Relationship Id="rId377" Type="http://schemas.openxmlformats.org/officeDocument/2006/relationships/hyperlink" Target="PDF%20RM%201970-1975/1971/RD_pdf_2017/RD-377-2017-PRODUCE-DGPCHDI.pdf" TargetMode="External"/><Relationship Id="rId500" Type="http://schemas.openxmlformats.org/officeDocument/2006/relationships/hyperlink" Target="PDF%20RM%201970-1975/1971/RD_pdf_2017/RD-501-2017-PRODUCE-DGPCHDI.pdf" TargetMode="External"/><Relationship Id="rId584" Type="http://schemas.openxmlformats.org/officeDocument/2006/relationships/hyperlink" Target="PDF%20RM%201970-1975/1971/RD_pdf_2017/RD-584-2017-PRODUCE-DGPCHDI.pdf" TargetMode="External"/><Relationship Id="rId805" Type="http://schemas.openxmlformats.org/officeDocument/2006/relationships/hyperlink" Target="PDF%20RM%201970-1975/1971/RD_pdf_2017/RD-803-2017-PRODUCE-DGPCHDI.pdf" TargetMode="External"/><Relationship Id="rId5" Type="http://schemas.openxmlformats.org/officeDocument/2006/relationships/hyperlink" Target="PDF%20RM%201970-1975/1971/RD_pdf_2017/RD-005-2017-PRODUCE-DGPCHDI.pdf" TargetMode="External"/><Relationship Id="rId237" Type="http://schemas.openxmlformats.org/officeDocument/2006/relationships/hyperlink" Target="PDF%20RM%201970-1975/1971/RD_pdf_2017/RD-237-2017-PRODUCE-DGPCHDI.pdf" TargetMode="External"/><Relationship Id="rId791" Type="http://schemas.openxmlformats.org/officeDocument/2006/relationships/hyperlink" Target="PDF%20RM%201970-1975/1971/RD_pdf_2017/RD-789-2017-PRODUCE-DGPCHDI.pdf" TargetMode="External"/><Relationship Id="rId444" Type="http://schemas.openxmlformats.org/officeDocument/2006/relationships/hyperlink" Target="PDF%20RM%201970-1975/1971/RD_pdf_2017/RD-445-2017-PRODUCE-DGPCHDI.pdf" TargetMode="External"/><Relationship Id="rId651" Type="http://schemas.openxmlformats.org/officeDocument/2006/relationships/hyperlink" Target="PDF%20RM%201970-1975/1971/RD_pdf_2017/RD-651-2017-PRODUCE-DGPCHDI.pdf" TargetMode="External"/><Relationship Id="rId749" Type="http://schemas.openxmlformats.org/officeDocument/2006/relationships/hyperlink" Target="PDF%20RM%201970-1975/1971/RD_pdf_2017/RD-747-2017-PRODUCE-DGPCHDI.pdf" TargetMode="External"/><Relationship Id="rId290" Type="http://schemas.openxmlformats.org/officeDocument/2006/relationships/hyperlink" Target="PDF%20RM%201970-1975/1971/RD_pdf_2017/RD-290-2017-PRODUCE-DGPCHDI.pdf" TargetMode="External"/><Relationship Id="rId304" Type="http://schemas.openxmlformats.org/officeDocument/2006/relationships/hyperlink" Target="PDF%20RM%201970-1975/1971/RD_pdf_2017/RD-304-2017-PRODUCE-DGPCHDI.pdf" TargetMode="External"/><Relationship Id="rId388" Type="http://schemas.openxmlformats.org/officeDocument/2006/relationships/hyperlink" Target="PDF%20RM%201970-1975/1971/RD_pdf_2017/RD-388-2017-PRODUCE-DGPCHDI.pdf" TargetMode="External"/><Relationship Id="rId511" Type="http://schemas.openxmlformats.org/officeDocument/2006/relationships/hyperlink" Target="PDF%20RM%201970-1975/1971/RD_pdf_2017/RD-512-2017-PRODUCE-DGPCHDI.pdf" TargetMode="External"/><Relationship Id="rId609" Type="http://schemas.openxmlformats.org/officeDocument/2006/relationships/hyperlink" Target="PDF%20RM%201970-1975/1971/RD_pdf_2017/RD-611-2017-PRODUCE-DGPCHDI.pdf" TargetMode="External"/><Relationship Id="rId85" Type="http://schemas.openxmlformats.org/officeDocument/2006/relationships/hyperlink" Target="PDF%20RM%201970-1975/1971/RD_pdf_2017/RD-085-2017-PRODUCE-DGPCHDI.pdf" TargetMode="External"/><Relationship Id="rId150" Type="http://schemas.openxmlformats.org/officeDocument/2006/relationships/hyperlink" Target="PDF%20RM%201970-1975/1971/RD_pdf_2017/RD-150-2017-PRODUCE-DGPCHDI.pdf" TargetMode="External"/><Relationship Id="rId595" Type="http://schemas.openxmlformats.org/officeDocument/2006/relationships/hyperlink" Target="PDF%20RM%201970-1975/1971/RD_pdf_2017/RD-595-2017-PRODUCE-DGPCHDI.pdf" TargetMode="External"/><Relationship Id="rId816" Type="http://schemas.openxmlformats.org/officeDocument/2006/relationships/hyperlink" Target="PDF%20RM%201970-1975/1971/RD_pdf_2017/RD-814-2017-PRODUCE-DGPCHDI.pdf" TargetMode="External"/><Relationship Id="rId248" Type="http://schemas.openxmlformats.org/officeDocument/2006/relationships/hyperlink" Target="PDF%20RM%201970-1975/1971/RD_pdf_2017/RD-248-2017-PRODUCE-DGPCHDI.pdf" TargetMode="External"/><Relationship Id="rId455" Type="http://schemas.openxmlformats.org/officeDocument/2006/relationships/hyperlink" Target="PDF%20RM%201970-1975/1971/RD_pdf_2017/RD-456-2017-PRODUCE-DGPCHDI.pdf" TargetMode="External"/><Relationship Id="rId662" Type="http://schemas.openxmlformats.org/officeDocument/2006/relationships/hyperlink" Target="PDF%20RM%201970-1975/1971/RD_pdf_2017/RD-662-2017-PRODUCE-DGPCHDI.pdf" TargetMode="External"/><Relationship Id="rId12" Type="http://schemas.openxmlformats.org/officeDocument/2006/relationships/hyperlink" Target="PDF%20RM%201970-1975/1971/RD_pdf_2017/RD-012-2017-PRODUCE-DGPCHDI.pdf" TargetMode="External"/><Relationship Id="rId108" Type="http://schemas.openxmlformats.org/officeDocument/2006/relationships/hyperlink" Target="PDF%20RM%201970-1975/1971/RD_pdf_2017/RD-108-2017-PRODUCE-DGPCHDI.pdf" TargetMode="External"/><Relationship Id="rId315" Type="http://schemas.openxmlformats.org/officeDocument/2006/relationships/hyperlink" Target="PDF%20RM%201970-1975/1971/RD_pdf_2017/RD-315-2017-PRODUCE-DGPCHDI.pdf" TargetMode="External"/><Relationship Id="rId522" Type="http://schemas.openxmlformats.org/officeDocument/2006/relationships/hyperlink" Target="PDF%20RM%201970-1975/1971/RD_pdf_2017/RD-522-2017-PRODUCE-DGPCHDI.pdf" TargetMode="External"/><Relationship Id="rId96" Type="http://schemas.openxmlformats.org/officeDocument/2006/relationships/hyperlink" Target="PDF%20RM%201970-1975/1971/RD_pdf_2017/RD-096-2017-PRODUCE-DGPCHDI.pdf" TargetMode="External"/><Relationship Id="rId161" Type="http://schemas.openxmlformats.org/officeDocument/2006/relationships/hyperlink" Target="PDF%20RM%201970-1975/1971/RD_pdf_2017/RD-161-2017-PRODUCE-DGPCHDI.pdf" TargetMode="External"/><Relationship Id="rId399" Type="http://schemas.openxmlformats.org/officeDocument/2006/relationships/hyperlink" Target="PDF%20RM%201970-1975/1971/RD_pdf_2017/RD-400-2017-PRODUCE-DGPCHDI.pdf" TargetMode="External"/><Relationship Id="rId827" Type="http://schemas.openxmlformats.org/officeDocument/2006/relationships/hyperlink" Target="PDF%20RM%201970-1975/1971/RD_pdf_2017/RD-825-2017-PRODUCE-DGPCHDI.pdf" TargetMode="External"/><Relationship Id="rId259" Type="http://schemas.openxmlformats.org/officeDocument/2006/relationships/hyperlink" Target="PDF%20RM%201970-1975/1971/RD_pdf_2017/RD-259-2017-PRODUCE-DGPCHDI.pdf" TargetMode="External"/><Relationship Id="rId466" Type="http://schemas.openxmlformats.org/officeDocument/2006/relationships/hyperlink" Target="PDF%20RM%201970-1975/1971/RD_pdf_2017/RD-467-2017-PRODUCE-DGPCHDI.pdf" TargetMode="External"/><Relationship Id="rId673" Type="http://schemas.openxmlformats.org/officeDocument/2006/relationships/hyperlink" Target="PDF%20RM%201970-1975/1971/RD_pdf_2017/RD-673-2017-PRODUCE-DGPCHDI.pdf" TargetMode="External"/><Relationship Id="rId23" Type="http://schemas.openxmlformats.org/officeDocument/2006/relationships/hyperlink" Target="PDF%20RM%201970-1975/1971/RD_pdf_2017/RD-023-2017-PRODUCE-DGPCHDI.pdf" TargetMode="External"/><Relationship Id="rId119" Type="http://schemas.openxmlformats.org/officeDocument/2006/relationships/hyperlink" Target="PDF%20RM%201970-1975/1971/RD_pdf_2017/RD-119-2017-PRODUCE-DGPCHDI.pdf" TargetMode="External"/><Relationship Id="rId326" Type="http://schemas.openxmlformats.org/officeDocument/2006/relationships/hyperlink" Target="PDF%20RM%201970-1975/1971/RD_pdf_2017/RD-326-2017-PRODUCE-DGPCHDI.pdf" TargetMode="External"/><Relationship Id="rId533" Type="http://schemas.openxmlformats.org/officeDocument/2006/relationships/hyperlink" Target="PDF%20RM%201970-1975/1971/RD_pdf_2017/RD-533-2017-PRODUCE-DGPCHDI.pdf" TargetMode="External"/><Relationship Id="rId740" Type="http://schemas.openxmlformats.org/officeDocument/2006/relationships/hyperlink" Target="PDF%20RM%201970-1975/1971/RD_pdf_2017/RD-738-2017-PRODUCE-DGPCHDI.pdf" TargetMode="External"/><Relationship Id="rId838" Type="http://schemas.openxmlformats.org/officeDocument/2006/relationships/hyperlink" Target="PDF%20RM%201970-1975/1971/RD_pdf_2017/RD-836-2017-PRODUCE-DGPCHDI.pdf" TargetMode="External"/><Relationship Id="rId172" Type="http://schemas.openxmlformats.org/officeDocument/2006/relationships/hyperlink" Target="PDF%20RM%201970-1975/1971/RD_pdf_2017/RD-172-2017-PRODUCE-DGPCHDI.pdf" TargetMode="External"/><Relationship Id="rId477" Type="http://schemas.openxmlformats.org/officeDocument/2006/relationships/hyperlink" Target="PDF%20RM%201970-1975/1971/RD_pdf_2017/RD-478-2017-PRODUCE-DGPCHDI.pdf" TargetMode="External"/><Relationship Id="rId600" Type="http://schemas.openxmlformats.org/officeDocument/2006/relationships/hyperlink" Target="PDF%20RM%201970-1975/1971/RD_pdf_2017/RD-600-2017-PRODUCE-DGPCHDI.pdf" TargetMode="External"/><Relationship Id="rId684" Type="http://schemas.openxmlformats.org/officeDocument/2006/relationships/hyperlink" Target="PDF%20RM%201970-1975/1971/RD_pdf_2017/RD-684-2017-PRODUCE-DGPCHDI.pdf" TargetMode="External"/><Relationship Id="rId337" Type="http://schemas.openxmlformats.org/officeDocument/2006/relationships/hyperlink" Target="PDF%20RM%201970-1975/1971/RD_pdf_2017/RD-337-2017-PRODUCE-DGPCHDI.pdf" TargetMode="External"/><Relationship Id="rId34" Type="http://schemas.openxmlformats.org/officeDocument/2006/relationships/hyperlink" Target="PDF%20RM%201970-1975/1971/RD_pdf_2017/RD-034-2017-PRODUCE-DGPCHDI.pdf" TargetMode="External"/><Relationship Id="rId544" Type="http://schemas.openxmlformats.org/officeDocument/2006/relationships/hyperlink" Target="PDF%20RM%201970-1975/1971/RD_pdf_2017/RD-544-2017-PRODUCE-DGPCHDI.pdf" TargetMode="External"/><Relationship Id="rId751" Type="http://schemas.openxmlformats.org/officeDocument/2006/relationships/hyperlink" Target="PDF%20RM%201970-1975/1971/RD_pdf_2017/RD-749-2017-PRODUCE-DGPCHDI.pdf" TargetMode="External"/><Relationship Id="rId183" Type="http://schemas.openxmlformats.org/officeDocument/2006/relationships/hyperlink" Target="PDF%20RM%201970-1975/1971/RD_pdf_2017/RD-183-2017-PRODUCE-DGPCHDI.pdf" TargetMode="External"/><Relationship Id="rId390" Type="http://schemas.openxmlformats.org/officeDocument/2006/relationships/hyperlink" Target="PDF%20RM%201970-1975/1971/RD_pdf_2017/RD-390-2017-PRODUCE-DGPCHDI.pdf" TargetMode="External"/><Relationship Id="rId404" Type="http://schemas.openxmlformats.org/officeDocument/2006/relationships/hyperlink" Target="PDF%20RM%201970-1975/1971/RD_pdf_2017/RD-405-2017-PRODUCE-DGPCHDI.pdf" TargetMode="External"/><Relationship Id="rId611" Type="http://schemas.openxmlformats.org/officeDocument/2006/relationships/hyperlink" Target="PDF%20RM%201970-1975/1971/RD_pdf_2017/RD-610-2017-PRODUCE-DGPCHDI.pdf" TargetMode="External"/><Relationship Id="rId250" Type="http://schemas.openxmlformats.org/officeDocument/2006/relationships/hyperlink" Target="PDF%20RM%201970-1975/1971/RD_pdf_2017/RD-250-2017-PRODUCE-DGPCHDI.pdf" TargetMode="External"/><Relationship Id="rId488" Type="http://schemas.openxmlformats.org/officeDocument/2006/relationships/hyperlink" Target="PDF%20RM%201970-1975/1971/RD_pdf_2017/RD-489-2017-PRODUCE-DGPCHDI.pdf" TargetMode="External"/><Relationship Id="rId695" Type="http://schemas.openxmlformats.org/officeDocument/2006/relationships/hyperlink" Target="PDF%20RM%201970-1975/1971/RD_pdf_2017/RD-695-2017-PRODUCE-DGPCHDI.pdf" TargetMode="External"/><Relationship Id="rId709" Type="http://schemas.openxmlformats.org/officeDocument/2006/relationships/hyperlink" Target="PDF%20RM%201970-1975/1971/RD_pdf_2017/RD-709-2017-PRODUCE-DGPCHDI.pdf" TargetMode="External"/><Relationship Id="rId45" Type="http://schemas.openxmlformats.org/officeDocument/2006/relationships/hyperlink" Target="PDF%20RM%201970-1975/1971/RD_pdf_2017/RD-045-2017-PRODUCE-DGPCHDI.pdf" TargetMode="External"/><Relationship Id="rId110" Type="http://schemas.openxmlformats.org/officeDocument/2006/relationships/hyperlink" Target="PDF%20RM%201970-1975/1971/RD_pdf_2017/RD-110-2017-PRODUCE-DGPCHDI.pdf" TargetMode="External"/><Relationship Id="rId348" Type="http://schemas.openxmlformats.org/officeDocument/2006/relationships/hyperlink" Target="PDF%20RM%201970-1975/1971/RD_pdf_2017/RD-348-2017-PRODUCE-DGPCHDI.pdf" TargetMode="External"/><Relationship Id="rId555" Type="http://schemas.openxmlformats.org/officeDocument/2006/relationships/hyperlink" Target="PDF%20RM%201970-1975/1971/RD_pdf_2017/RD-555-2017-PRODUCE-DGPCHDI.pdf" TargetMode="External"/><Relationship Id="rId762" Type="http://schemas.openxmlformats.org/officeDocument/2006/relationships/hyperlink" Target="PDF%20RM%201970-1975/1971/RD_pdf_2017/RD-760-2017-PRODUCE-DGPCHDI.pdf" TargetMode="External"/><Relationship Id="rId194" Type="http://schemas.openxmlformats.org/officeDocument/2006/relationships/hyperlink" Target="PDF%20RM%201970-1975/1971/RD_pdf_2017/RD-194-2017-PRODUCE-DGPCHDI.pdf" TargetMode="External"/><Relationship Id="rId208" Type="http://schemas.openxmlformats.org/officeDocument/2006/relationships/hyperlink" Target="PDF%20RM%201970-1975/1971/RD_pdf_2017/RD-208-2017-PRODUCE-DGPCHDI.pdf" TargetMode="External"/><Relationship Id="rId415" Type="http://schemas.openxmlformats.org/officeDocument/2006/relationships/hyperlink" Target="PDF%20RM%201970-1975/1971/RD_pdf_2017/RD-416-2017-PRODUCE-DGPCHDI.pdf" TargetMode="External"/><Relationship Id="rId622" Type="http://schemas.openxmlformats.org/officeDocument/2006/relationships/hyperlink" Target="PDF%20RM%201970-1975/1971/RD_pdf_2017/RD-622-2017-PRODUCE-DGPCHDI.pdf" TargetMode="External"/><Relationship Id="rId261" Type="http://schemas.openxmlformats.org/officeDocument/2006/relationships/hyperlink" Target="PDF%20RM%201970-1975/1971/RD_pdf_2017/RD-261-2017-PRODUCE-DGPCHDI.pdf" TargetMode="External"/><Relationship Id="rId499" Type="http://schemas.openxmlformats.org/officeDocument/2006/relationships/hyperlink" Target="PDF%20RM%201970-1975/1971/RD_pdf_2017/RD-500-2017-PRODUCE-DGPCHDI.pdf" TargetMode="External"/><Relationship Id="rId56" Type="http://schemas.openxmlformats.org/officeDocument/2006/relationships/hyperlink" Target="PDF%20RM%201970-1975/1971/RD_pdf_2017/RD-056-2017-PRODUCE-DGPCHDI.pdf" TargetMode="External"/><Relationship Id="rId359" Type="http://schemas.openxmlformats.org/officeDocument/2006/relationships/hyperlink" Target="PDF%20RM%201970-1975/1971/RD_pdf_2017/RD-359-2017-PRODUCE-DGPCHDI.pdf" TargetMode="External"/><Relationship Id="rId566" Type="http://schemas.openxmlformats.org/officeDocument/2006/relationships/hyperlink" Target="PDF%20RM%201970-1975/1971/RD_pdf_2017/RD-566-2017-PRODUCE-DGPCHDI.pdf" TargetMode="External"/><Relationship Id="rId773" Type="http://schemas.openxmlformats.org/officeDocument/2006/relationships/hyperlink" Target="PDF%20RM%201970-1975/1971/RD_pdf_2017/RD-771-2017-PRODUCE-DGPCHDI.pdf" TargetMode="External"/><Relationship Id="rId121" Type="http://schemas.openxmlformats.org/officeDocument/2006/relationships/hyperlink" Target="PDF%20RM%201970-1975/1971/RD_pdf_2017/RD-121-2017-PRODUCE-DGPCHDI.pdf" TargetMode="External"/><Relationship Id="rId219" Type="http://schemas.openxmlformats.org/officeDocument/2006/relationships/hyperlink" Target="PDF%20RM%201970-1975/1971/RD_pdf_2017/RD-219-2017-PRODUCE-DGPCHDI.pdf" TargetMode="External"/><Relationship Id="rId426" Type="http://schemas.openxmlformats.org/officeDocument/2006/relationships/hyperlink" Target="PDF%20RM%201970-1975/1971/RD_pdf_2017/RD-427-2017-PRODUCE-DGPCHDI.pdf" TargetMode="External"/><Relationship Id="rId633" Type="http://schemas.openxmlformats.org/officeDocument/2006/relationships/hyperlink" Target="PDF%20RM%201970-1975/1971/RD_pdf_2017/RD-633-2017-PRODUCE-DGPCHDI.pdf" TargetMode="External"/><Relationship Id="rId840" Type="http://schemas.openxmlformats.org/officeDocument/2006/relationships/hyperlink" Target="PDF%20RM%201970-1975/1971/RD_pdf_2017/RD-838-2017-PRODUCE-DGPCHDI.pdf" TargetMode="External"/><Relationship Id="rId67" Type="http://schemas.openxmlformats.org/officeDocument/2006/relationships/hyperlink" Target="PDF%20RM%201970-1975/1971/RD_pdf_2017/RD-067-2017-PRODUCE-DGPCHDI.pdf" TargetMode="External"/><Relationship Id="rId272" Type="http://schemas.openxmlformats.org/officeDocument/2006/relationships/hyperlink" Target="PDF%20RM%201970-1975/1971/RD_pdf_2017/RD-272-2017-PRODUCE-DGPCHDI.pdf" TargetMode="External"/><Relationship Id="rId577" Type="http://schemas.openxmlformats.org/officeDocument/2006/relationships/hyperlink" Target="PDF%20RM%201970-1975/1971/RD_pdf_2017/RD-577-2017-PRODUCE-DGPCHDI.pdf" TargetMode="External"/><Relationship Id="rId700" Type="http://schemas.openxmlformats.org/officeDocument/2006/relationships/hyperlink" Target="PDF%20RM%201970-1975/1971/RD_pdf_2017/RD-700-2017-PRODUCE-DGPCHDI.pdf" TargetMode="External"/><Relationship Id="rId132" Type="http://schemas.openxmlformats.org/officeDocument/2006/relationships/hyperlink" Target="PDF%20RM%201970-1975/1971/RD_pdf_2017/RD-132-2017-PRODUCE-DGPCHDI.pdf" TargetMode="External"/><Relationship Id="rId784" Type="http://schemas.openxmlformats.org/officeDocument/2006/relationships/hyperlink" Target="PDF%20RM%201970-1975/1971/RD_pdf_2017/RD-782-2017-PRODUCE-DGPCHDI.pdf" TargetMode="External"/><Relationship Id="rId437" Type="http://schemas.openxmlformats.org/officeDocument/2006/relationships/hyperlink" Target="PDF%20RM%201970-1975/1971/RD_pdf_2017/RD-438-2017-PRODUCE-DGPCHDI.pdf" TargetMode="External"/><Relationship Id="rId644" Type="http://schemas.openxmlformats.org/officeDocument/2006/relationships/hyperlink" Target="PDF%20RM%201970-1975/1971/RD_pdf_2017/RD-644-2017-PRODUCE-DGPCHDI.pdf" TargetMode="External"/><Relationship Id="rId283" Type="http://schemas.openxmlformats.org/officeDocument/2006/relationships/hyperlink" Target="PDF%20RM%201970-1975/1971/RD_pdf_2017/RD-283-2017-PRODUCE-DGPCHDI.pdf" TargetMode="External"/><Relationship Id="rId490" Type="http://schemas.openxmlformats.org/officeDocument/2006/relationships/hyperlink" Target="PDF%20RM%201970-1975/1971/RD_pdf_2017/RD-491-2017-PRODUCE-DGPCHDI.pdf" TargetMode="External"/><Relationship Id="rId504" Type="http://schemas.openxmlformats.org/officeDocument/2006/relationships/hyperlink" Target="PDF%20RM%201970-1975/1971/RD_pdf_2017/RD-505-2017-PRODUCE-DGPCHDI.pdf" TargetMode="External"/><Relationship Id="rId711" Type="http://schemas.openxmlformats.org/officeDocument/2006/relationships/hyperlink" Target="PDF%20RM%201970-1975/1971/RD_pdf_2017/RD-711-2017-PRODUCE-DGPCHDI.pdf" TargetMode="External"/><Relationship Id="rId78" Type="http://schemas.openxmlformats.org/officeDocument/2006/relationships/hyperlink" Target="PDF%20RM%201970-1975/1971/RD_pdf_2017/RD-078-2017-PRODUCE-DGPCHDI.pdf" TargetMode="External"/><Relationship Id="rId143" Type="http://schemas.openxmlformats.org/officeDocument/2006/relationships/hyperlink" Target="PDF%20RM%201970-1975/1971/RD_pdf_2017/RD-143-2017-PRODUCE-DGPCHDI.pdf" TargetMode="External"/><Relationship Id="rId350" Type="http://schemas.openxmlformats.org/officeDocument/2006/relationships/hyperlink" Target="PDF%20RM%201970-1975/1971/RD_pdf_2017/RD-350-2017-PRODUCE-DGPCHDI.pdf" TargetMode="External"/><Relationship Id="rId588" Type="http://schemas.openxmlformats.org/officeDocument/2006/relationships/hyperlink" Target="PDF%20RM%201970-1975/1971/RD_pdf_2017/RD-588-2017-PRODUCE-DGPCHDI.pdf" TargetMode="External"/><Relationship Id="rId795" Type="http://schemas.openxmlformats.org/officeDocument/2006/relationships/hyperlink" Target="PDF%20RM%201970-1975/1971/RD_pdf_2017/RD-793-2017-PRODUCE-DGPCHDI.pdf" TargetMode="External"/><Relationship Id="rId809" Type="http://schemas.openxmlformats.org/officeDocument/2006/relationships/hyperlink" Target="PDF%20RM%201970-1975/1971/RD_pdf_2017/RD-807-2017-PRODUCE-DGPCHDI.pdf" TargetMode="External"/><Relationship Id="rId9" Type="http://schemas.openxmlformats.org/officeDocument/2006/relationships/hyperlink" Target="PDF%20RM%201970-1975/1971/RD_pdf_2017/RD-009-2017-PRODUCE-DGPCHDI.pdf" TargetMode="External"/><Relationship Id="rId210" Type="http://schemas.openxmlformats.org/officeDocument/2006/relationships/hyperlink" Target="PDF%20RM%201970-1975/1971/RD_pdf_2017/RD-210-2017-PRODUCE-DGPCHDI.pdf" TargetMode="External"/><Relationship Id="rId448" Type="http://schemas.openxmlformats.org/officeDocument/2006/relationships/hyperlink" Target="PDF%20RM%201970-1975/1971/RD_pdf_2017/RD-449-2017-PRODUCE-DGPCHDI.pdf" TargetMode="External"/><Relationship Id="rId655" Type="http://schemas.openxmlformats.org/officeDocument/2006/relationships/hyperlink" Target="PDF%20RM%201970-1975/1971/RD_pdf_2017/RD-655-2017-PRODUCE-DGPCHDI.pdf" TargetMode="External"/><Relationship Id="rId294" Type="http://schemas.openxmlformats.org/officeDocument/2006/relationships/hyperlink" Target="PDF%20RM%201970-1975/1971/RD_pdf_2017/RD-294-2017-PRODUCE-DGPCHDI.pdf" TargetMode="External"/><Relationship Id="rId308" Type="http://schemas.openxmlformats.org/officeDocument/2006/relationships/hyperlink" Target="PDF%20RM%201970-1975/1971/RD_pdf_2017/RD-308-2017-PRODUCE-DGPCHDI.pdf" TargetMode="External"/><Relationship Id="rId515" Type="http://schemas.openxmlformats.org/officeDocument/2006/relationships/hyperlink" Target="PDF%20RM%201970-1975/1971/RD_pdf_2017/RD-515-2017-PRODUCE-DGPCHDI.pdf" TargetMode="External"/><Relationship Id="rId722" Type="http://schemas.openxmlformats.org/officeDocument/2006/relationships/hyperlink" Target="PDF%20RM%201970-1975/1971/RD_pdf_2017/RD-719-2017-PRODUCE-DGPCHDI.pdf" TargetMode="External"/><Relationship Id="rId89" Type="http://schemas.openxmlformats.org/officeDocument/2006/relationships/hyperlink" Target="PDF%20RM%201970-1975/1971/RD_pdf_2017/RD-089-2017-PRODUCE-DGPCHDI.pdf" TargetMode="External"/><Relationship Id="rId154" Type="http://schemas.openxmlformats.org/officeDocument/2006/relationships/hyperlink" Target="PDF%20RM%201970-1975/1971/RD_pdf_2017/RD-154-2017-PRODUCE-DGPCHDI.pdf" TargetMode="External"/><Relationship Id="rId361" Type="http://schemas.openxmlformats.org/officeDocument/2006/relationships/hyperlink" Target="PDF%20RM%201970-1975/1971/RD_pdf_2017/RD-361-2017-PRODUCE-DGPCHDI.pdf" TargetMode="External"/><Relationship Id="rId599" Type="http://schemas.openxmlformats.org/officeDocument/2006/relationships/hyperlink" Target="PDF%20RM%201970-1975/1971/RD_pdf_2017/RD-599-2017-PRODUCE-DGPCHDI.pdf" TargetMode="External"/><Relationship Id="rId459" Type="http://schemas.openxmlformats.org/officeDocument/2006/relationships/hyperlink" Target="PDF%20RM%201970-1975/1971/RD_pdf_2017/RD-460-2017-PRODUCE-DGPCHDI.pdf" TargetMode="External"/><Relationship Id="rId666" Type="http://schemas.openxmlformats.org/officeDocument/2006/relationships/hyperlink" Target="PDF%20RM%201970-1975/1971/RD_pdf_2017/RD-666-2017-PRODUCE-DGPCHDI.pdf" TargetMode="External"/><Relationship Id="rId16" Type="http://schemas.openxmlformats.org/officeDocument/2006/relationships/hyperlink" Target="PDF%20RM%201970-1975/1971/RD_pdf_2017/RD-016-2017-PRODUCE-DGPCHDI.pdf" TargetMode="External"/><Relationship Id="rId221" Type="http://schemas.openxmlformats.org/officeDocument/2006/relationships/hyperlink" Target="PDF%20RM%201970-1975/1971/RD_pdf_2017/RD-221-2017-PRODUCE-DGPCHDI.pdf" TargetMode="External"/><Relationship Id="rId319" Type="http://schemas.openxmlformats.org/officeDocument/2006/relationships/hyperlink" Target="PDF%20RM%201970-1975/1971/RD_pdf_2017/RD-319-2017-PRODUCE-DGPCHDI.pdf" TargetMode="External"/><Relationship Id="rId526" Type="http://schemas.openxmlformats.org/officeDocument/2006/relationships/hyperlink" Target="PDF%20RM%201970-1975/1971/RD_pdf_2017/RD-526-2017-PRODUCE-DGPCHDI.pdf" TargetMode="External"/><Relationship Id="rId733" Type="http://schemas.openxmlformats.org/officeDocument/2006/relationships/hyperlink" Target="PDF%20RM%201970-1975/1971/RD_pdf_2017/RD-730-2017-PRODUCE-DGPCHDI.pdf" TargetMode="External"/><Relationship Id="rId165" Type="http://schemas.openxmlformats.org/officeDocument/2006/relationships/hyperlink" Target="PDF%20RM%201970-1975/1971/RD_pdf_2017/RD-165-2017-PRODUCE-DGPCHDI.pdf" TargetMode="External"/><Relationship Id="rId372" Type="http://schemas.openxmlformats.org/officeDocument/2006/relationships/hyperlink" Target="PDF%20RM%201970-1975/1971/RD_pdf_2017/RD-372-2017-PRODUCE-DGPCHDI.pdf" TargetMode="External"/><Relationship Id="rId677" Type="http://schemas.openxmlformats.org/officeDocument/2006/relationships/hyperlink" Target="PDF%20RM%201970-1975/1971/RD_pdf_2017/RD-677-2017-PRODUCE-DGPCHDI.pdf" TargetMode="External"/><Relationship Id="rId800" Type="http://schemas.openxmlformats.org/officeDocument/2006/relationships/hyperlink" Target="PDF%20RM%201970-1975/1971/RD_pdf_2017/RD-798-2017-PRODUCE-DGPCHDI.pdf" TargetMode="External"/><Relationship Id="rId232" Type="http://schemas.openxmlformats.org/officeDocument/2006/relationships/hyperlink" Target="PDF%20RM%201970-1975/1971/RD_pdf_2017/RD-232-2017-PRODUCE-DGPCHDI.pdf" TargetMode="External"/><Relationship Id="rId27" Type="http://schemas.openxmlformats.org/officeDocument/2006/relationships/hyperlink" Target="PDF%20RM%201970-1975/1971/RD_pdf_2017/RD-027-2017-PRODUCE-DGPCHDI.pdf" TargetMode="External"/><Relationship Id="rId537" Type="http://schemas.openxmlformats.org/officeDocument/2006/relationships/hyperlink" Target="PDF%20RM%201970-1975/1971/RD_pdf_2017/RD-537-2017-PRODUCE-DGPCHDI.pdf" TargetMode="External"/><Relationship Id="rId744" Type="http://schemas.openxmlformats.org/officeDocument/2006/relationships/hyperlink" Target="PDF%20RM%201970-1975/1971/RD_pdf_2017/RD-742-2017-PRODUCE-DGPCHDI.pdf" TargetMode="External"/><Relationship Id="rId80" Type="http://schemas.openxmlformats.org/officeDocument/2006/relationships/hyperlink" Target="PDF%20RM%201970-1975/1971/RD_pdf_2017/RD-080-2017-PRODUCE-DGPCHDI.pdf" TargetMode="External"/><Relationship Id="rId176" Type="http://schemas.openxmlformats.org/officeDocument/2006/relationships/hyperlink" Target="PDF%20RM%201970-1975/1971/RD_pdf_2017/RD-176-2017-PRODUCE-DGPCHDI.pdf" TargetMode="External"/><Relationship Id="rId383" Type="http://schemas.openxmlformats.org/officeDocument/2006/relationships/hyperlink" Target="PDF%20RM%201970-1975/1971/RD_pdf_2017/RD-383-2017-PRODUCE-DGPCHDI.pdf" TargetMode="External"/><Relationship Id="rId590" Type="http://schemas.openxmlformats.org/officeDocument/2006/relationships/hyperlink" Target="PDF%20RM%201970-1975/1971/RD_pdf_2017/RD-590-2017-PRODUCE-DGPCHDI.pdf" TargetMode="External"/><Relationship Id="rId604" Type="http://schemas.openxmlformats.org/officeDocument/2006/relationships/hyperlink" Target="PDF%20RM%201970-1975/1971/RD_pdf_2017/RD-604-2017-PRODUCE-DGPCHDI.pdf" TargetMode="External"/><Relationship Id="rId811" Type="http://schemas.openxmlformats.org/officeDocument/2006/relationships/hyperlink" Target="PDF%20RM%201970-1975/1971/RD_pdf_2017/RD-809-2017-PRODUCE-DGPCHDI.pdf" TargetMode="External"/><Relationship Id="rId243" Type="http://schemas.openxmlformats.org/officeDocument/2006/relationships/hyperlink" Target="PDF%20RM%201970-1975/1971/RD_pdf_2017/RD-243-2017-PRODUCE-DGPCHDI.pdf" TargetMode="External"/><Relationship Id="rId450" Type="http://schemas.openxmlformats.org/officeDocument/2006/relationships/hyperlink" Target="PDF%20RM%201970-1975/1971/RD_pdf_2017/RD-451-2017-PRODUCE-DGPCHDI.pdf" TargetMode="External"/><Relationship Id="rId688" Type="http://schemas.openxmlformats.org/officeDocument/2006/relationships/hyperlink" Target="PDF%20RM%201970-1975/1971/RD_pdf_2017/RD-688-2017-PRODUCE-DGPCHDI.pdf" TargetMode="External"/><Relationship Id="rId38" Type="http://schemas.openxmlformats.org/officeDocument/2006/relationships/hyperlink" Target="PDF%20RM%201970-1975/1971/RD_pdf_2017/RD-038-2017-PRODUCE-DGPCHDI.pdf" TargetMode="External"/><Relationship Id="rId103" Type="http://schemas.openxmlformats.org/officeDocument/2006/relationships/hyperlink" Target="PDF%20RM%201970-1975/1971/RD_pdf_2017/RD-103-2017-PRODUCE-DGPCHDI.pdf" TargetMode="External"/><Relationship Id="rId310" Type="http://schemas.openxmlformats.org/officeDocument/2006/relationships/hyperlink" Target="PDF%20RM%201970-1975/1971/RD_pdf_2017/RD-310-2017-PRODUCE-DGPCHDI.pdf" TargetMode="External"/><Relationship Id="rId548" Type="http://schemas.openxmlformats.org/officeDocument/2006/relationships/hyperlink" Target="PDF%20RM%201970-1975/1971/RD_pdf_2017/RD-548-2017-PRODUCE-DGPCHDI.pdf" TargetMode="External"/><Relationship Id="rId755" Type="http://schemas.openxmlformats.org/officeDocument/2006/relationships/hyperlink" Target="PDF%20RM%201970-1975/1971/RD_pdf_2017/RD-753-2017-PRODUCE-DGPCHDI.pdf" TargetMode="External"/><Relationship Id="rId91" Type="http://schemas.openxmlformats.org/officeDocument/2006/relationships/hyperlink" Target="PDF%20RM%201970-1975/1971/RD_pdf_2017/RD-091-2017-PRODUCE-DGPCHDI.pdf" TargetMode="External"/><Relationship Id="rId187" Type="http://schemas.openxmlformats.org/officeDocument/2006/relationships/hyperlink" Target="PDF%20RM%201970-1975/1971/RD_pdf_2017/RD-187-2017-PRODUCE-DGPCHDI.pdf" TargetMode="External"/><Relationship Id="rId394" Type="http://schemas.openxmlformats.org/officeDocument/2006/relationships/hyperlink" Target="PDF%20RM%201970-1975/1971/RD_pdf_2017/RD-395-2017-PRODUCE-DGPCHDI.pdf" TargetMode="External"/><Relationship Id="rId408" Type="http://schemas.openxmlformats.org/officeDocument/2006/relationships/hyperlink" Target="PDF%20RM%201970-1975/1971/RD_pdf_2017/RD-409-2017-PRODUCE-DGPCHDI.pdf" TargetMode="External"/><Relationship Id="rId615" Type="http://schemas.openxmlformats.org/officeDocument/2006/relationships/hyperlink" Target="PDF%20RM%201970-1975/1971/RD_pdf_2017/RD-615-2017-PRODUCE-DGPCHDI.pdf" TargetMode="External"/><Relationship Id="rId822" Type="http://schemas.openxmlformats.org/officeDocument/2006/relationships/hyperlink" Target="PDF%20RM%201970-1975/1971/RD_pdf_2017/RD-820-2017-PRODUCE-DGPCHDI.pdf" TargetMode="External"/><Relationship Id="rId254" Type="http://schemas.openxmlformats.org/officeDocument/2006/relationships/hyperlink" Target="PDF%20RM%201970-1975/1971/RD_pdf_2017/RD-254-2017-PRODUCE-DGPCHDI.pdf" TargetMode="External"/><Relationship Id="rId699" Type="http://schemas.openxmlformats.org/officeDocument/2006/relationships/hyperlink" Target="PDF%20RM%201970-1975/1971/RD_pdf_2017/RD-699-2017-PRODUCE-DGPCHDI.pdf" TargetMode="External"/><Relationship Id="rId49" Type="http://schemas.openxmlformats.org/officeDocument/2006/relationships/hyperlink" Target="PDF%20RM%201970-1975/1971/RD_pdf_2017/RD-049-2017-PRODUCE-DGPCHDI.pdf" TargetMode="External"/><Relationship Id="rId114" Type="http://schemas.openxmlformats.org/officeDocument/2006/relationships/hyperlink" Target="PDF%20RM%201970-1975/1971/RD_pdf_2017/RD-114-2017-PRODUCE-DGPCHDI.pdf" TargetMode="External"/><Relationship Id="rId461" Type="http://schemas.openxmlformats.org/officeDocument/2006/relationships/hyperlink" Target="PDF%20RM%201970-1975/1971/RD_pdf_2017/RD-462-2017-PRODUCE-DGPCHDI.pdf" TargetMode="External"/><Relationship Id="rId559" Type="http://schemas.openxmlformats.org/officeDocument/2006/relationships/hyperlink" Target="PDF%20RM%201970-1975/1971/RD_pdf_2017/RD-559-2017-PRODUCE-DGPCHDI.pdf" TargetMode="External"/><Relationship Id="rId766" Type="http://schemas.openxmlformats.org/officeDocument/2006/relationships/hyperlink" Target="PDF%20RM%201970-1975/1971/RD_pdf_2017/RD-764-2017-PRODUCE-DGPCHDI.pdf" TargetMode="External"/><Relationship Id="rId198" Type="http://schemas.openxmlformats.org/officeDocument/2006/relationships/hyperlink" Target="PDF%20RM%201970-1975/1971/RD_pdf_2017/RD-198-2017-PRODUCE-DGPCHDI.pdf" TargetMode="External"/><Relationship Id="rId321" Type="http://schemas.openxmlformats.org/officeDocument/2006/relationships/hyperlink" Target="PDF%20RM%201970-1975/1971/RD_pdf_2017/RD-321-2017-PRODUCE-DGPCHDI.pdf" TargetMode="External"/><Relationship Id="rId419" Type="http://schemas.openxmlformats.org/officeDocument/2006/relationships/hyperlink" Target="PDF%20RM%201970-1975/1971/RD_pdf_2017/RD-420-2017-PRODUCE-DGPCHDI.pdf" TargetMode="External"/><Relationship Id="rId626" Type="http://schemas.openxmlformats.org/officeDocument/2006/relationships/hyperlink" Target="PDF%20RM%201970-1975/1971/RD_pdf_2017/RD-626-2017-PRODUCE-DGPCHDI.pdf" TargetMode="External"/><Relationship Id="rId833" Type="http://schemas.openxmlformats.org/officeDocument/2006/relationships/hyperlink" Target="PDF%20RM%201970-1975/1971/RD_pdf_2017/RD-831-2017-PRODUCE-DGPCHDI.pdf" TargetMode="External"/><Relationship Id="rId265" Type="http://schemas.openxmlformats.org/officeDocument/2006/relationships/hyperlink" Target="PDF%20RM%201970-1975/1971/RD_pdf_2017/RD-265-2017-PRODUCE-DGPCHDI.pdf" TargetMode="External"/><Relationship Id="rId472" Type="http://schemas.openxmlformats.org/officeDocument/2006/relationships/hyperlink" Target="PDF%20RM%201970-1975/1971/RD_pdf_2017/RD-473-2017-PRODUCE-DGPCHDI.pdf" TargetMode="External"/><Relationship Id="rId125" Type="http://schemas.openxmlformats.org/officeDocument/2006/relationships/hyperlink" Target="PDF%20RM%201970-1975/1971/RD_pdf_2017/RD-125-2017-PRODUCE-DGPCHDI.pdf" TargetMode="External"/><Relationship Id="rId332" Type="http://schemas.openxmlformats.org/officeDocument/2006/relationships/hyperlink" Target="PDF%20RM%201970-1975/1971/RD_pdf_2017/RD-332-2017-PRODUCE-DGPCHDI.pdf" TargetMode="External"/><Relationship Id="rId777" Type="http://schemas.openxmlformats.org/officeDocument/2006/relationships/hyperlink" Target="PDF%20RM%201970-1975/1971/RD_pdf_2017/RD-775-2017-PRODUCE-DGPCHDI.pdf" TargetMode="External"/><Relationship Id="rId637" Type="http://schemas.openxmlformats.org/officeDocument/2006/relationships/hyperlink" Target="PDF%20RM%201970-1975/1971/RD_pdf_2017/RD-637-2017-PRODUCE-DGPCHDI.pdf" TargetMode="External"/><Relationship Id="rId276" Type="http://schemas.openxmlformats.org/officeDocument/2006/relationships/hyperlink" Target="PDF%20RM%201970-1975/1971/RD_pdf_2017/RD-276-2017-PRODUCE-DGPCHDI.pdf" TargetMode="External"/><Relationship Id="rId483" Type="http://schemas.openxmlformats.org/officeDocument/2006/relationships/hyperlink" Target="PDF%20RM%201970-1975/1971/RD_pdf_2017/RD-484-2017-PRODUCE-DGPCHDI.pdf" TargetMode="External"/><Relationship Id="rId690" Type="http://schemas.openxmlformats.org/officeDocument/2006/relationships/hyperlink" Target="PDF%20RM%201970-1975/1971/RD_pdf_2017/RD-690-2017-PRODUCE-DGPCHDI.pdf" TargetMode="External"/><Relationship Id="rId704" Type="http://schemas.openxmlformats.org/officeDocument/2006/relationships/hyperlink" Target="PDF%20RM%201970-1975/1971/RD_pdf_2017/RD-704-2017-PRODUCE-DGPCHDI.pdf" TargetMode="External"/><Relationship Id="rId40" Type="http://schemas.openxmlformats.org/officeDocument/2006/relationships/hyperlink" Target="PDF%20RM%201970-1975/1971/RD_pdf_2017/RD-040-2017-PRODUCE-DGPCHDI.pdf" TargetMode="External"/><Relationship Id="rId136" Type="http://schemas.openxmlformats.org/officeDocument/2006/relationships/hyperlink" Target="PDF%20RM%201970-1975/1971/RD_pdf_2017/RD-136-2017-PRODUCE-DGPCHDI.pdf" TargetMode="External"/><Relationship Id="rId343" Type="http://schemas.openxmlformats.org/officeDocument/2006/relationships/hyperlink" Target="PDF%20RM%201970-1975/1971/RD_pdf_2017/RD-343-2017-PRODUCE-DGPCHDI.pdf" TargetMode="External"/><Relationship Id="rId550" Type="http://schemas.openxmlformats.org/officeDocument/2006/relationships/hyperlink" Target="PDF%20RM%201970-1975/1971/RD_pdf_2017/RD-550-2017-PRODUCE-DGPCHDI.pdf" TargetMode="External"/><Relationship Id="rId788" Type="http://schemas.openxmlformats.org/officeDocument/2006/relationships/hyperlink" Target="PDF%20RM%201970-1975/1971/RD_pdf_2017/RD-786-2017-PRODUCE-DGPCHDI.pdf" TargetMode="External"/><Relationship Id="rId203" Type="http://schemas.openxmlformats.org/officeDocument/2006/relationships/hyperlink" Target="PDF%20RM%201970-1975/1971/RD_pdf_2017/RD-203-2017-PRODUCE-DGPCHDI.pdf" TargetMode="External"/><Relationship Id="rId648" Type="http://schemas.openxmlformats.org/officeDocument/2006/relationships/hyperlink" Target="PDF%20RM%201970-1975/1971/RD_pdf_2017/RD-648-2017-PRODUCE-DGPCHDI.pdf" TargetMode="External"/><Relationship Id="rId287" Type="http://schemas.openxmlformats.org/officeDocument/2006/relationships/hyperlink" Target="PDF%20RM%201970-1975/1971/RD_pdf_2017/RD-287-2017-PRODUCE-DGPCHDI.pdf" TargetMode="External"/><Relationship Id="rId410" Type="http://schemas.openxmlformats.org/officeDocument/2006/relationships/hyperlink" Target="PDF%20RM%201970-1975/1971/RD_pdf_2017/RD-411-2017-PRODUCE-DGPCHDI.pdf" TargetMode="External"/><Relationship Id="rId494" Type="http://schemas.openxmlformats.org/officeDocument/2006/relationships/hyperlink" Target="PDF%20RM%201970-1975/1971/RD_pdf_2017/RD-495-2017-PRODUCE-DGPCHDI.pdf" TargetMode="External"/><Relationship Id="rId508" Type="http://schemas.openxmlformats.org/officeDocument/2006/relationships/hyperlink" Target="PDF%20RM%201970-1975/1971/RD_pdf_2017/RD-509-2017-PRODUCE-DGPCHDI.pdf" TargetMode="External"/><Relationship Id="rId715" Type="http://schemas.openxmlformats.org/officeDocument/2006/relationships/hyperlink" Target="PDF%20RM%201970-1975/1971/RD_pdf_2017/RD-733-2017-PRODUCE-DGPCHDI.pdf" TargetMode="External"/><Relationship Id="rId147" Type="http://schemas.openxmlformats.org/officeDocument/2006/relationships/hyperlink" Target="PDF%20RM%201970-1975/1971/RD_pdf_2017/RD-147-2017-PRODUCE-DGPCHDI.pdf" TargetMode="External"/><Relationship Id="rId354" Type="http://schemas.openxmlformats.org/officeDocument/2006/relationships/hyperlink" Target="PDF%20RM%201970-1975/1971/RD_pdf_2017/RD-354-2017-PRODUCE-DGPCHDI.pdf" TargetMode="External"/><Relationship Id="rId799" Type="http://schemas.openxmlformats.org/officeDocument/2006/relationships/hyperlink" Target="PDF%20RM%201970-1975/1971/RD_pdf_2017/RD-797-2017-PRODUCE-DGPCHDI.pdf" TargetMode="External"/><Relationship Id="rId51" Type="http://schemas.openxmlformats.org/officeDocument/2006/relationships/hyperlink" Target="PDF%20RM%201970-1975/1971/RD_pdf_2017/RD-051-2017-PRODUCE-DGPCHDI.pdf" TargetMode="External"/><Relationship Id="rId561" Type="http://schemas.openxmlformats.org/officeDocument/2006/relationships/hyperlink" Target="PDF%20RM%201970-1975/1971/RD_pdf_2017/RD-561-2017-PRODUCE-DGPCHDI.pdf" TargetMode="External"/><Relationship Id="rId659" Type="http://schemas.openxmlformats.org/officeDocument/2006/relationships/hyperlink" Target="PDF%20RM%201970-1975/1971/RD_pdf_2017/RD-659-2017-PRODUCE-DGPCHDI.pdf" TargetMode="External"/><Relationship Id="rId214" Type="http://schemas.openxmlformats.org/officeDocument/2006/relationships/hyperlink" Target="PDF%20RM%201970-1975/1971/RD_pdf_2017/RD-214-2017-PRODUCE-DGPCHDI.pdf" TargetMode="External"/><Relationship Id="rId298" Type="http://schemas.openxmlformats.org/officeDocument/2006/relationships/hyperlink" Target="PDF%20RM%201970-1975/1971/RD_pdf_2017/RD-298-2017-PRODUCE-DGPCHDI.pdf" TargetMode="External"/><Relationship Id="rId421" Type="http://schemas.openxmlformats.org/officeDocument/2006/relationships/hyperlink" Target="PDF%20RM%201970-1975/1971/RD_pdf_2017/RD-422-2017-PRODUCE-DGPCHDI.pdf" TargetMode="External"/><Relationship Id="rId519" Type="http://schemas.openxmlformats.org/officeDocument/2006/relationships/hyperlink" Target="PDF%20RM%201970-1975/1971/RD_pdf_2017/RD-519-2017-PRODUCE-DGPCHDI.pdf" TargetMode="External"/><Relationship Id="rId158" Type="http://schemas.openxmlformats.org/officeDocument/2006/relationships/hyperlink" Target="PDF%20RM%201970-1975/1971/RD_pdf_2017/RD-158-2017-PRODUCE-DGPCHDI.pdf" TargetMode="External"/><Relationship Id="rId726" Type="http://schemas.openxmlformats.org/officeDocument/2006/relationships/hyperlink" Target="PDF%20RM%201970-1975/1971/RD_pdf_2017/RD-723-2017-PRODUCE-DGPCHDI.pdf" TargetMode="External"/><Relationship Id="rId62" Type="http://schemas.openxmlformats.org/officeDocument/2006/relationships/hyperlink" Target="PDF%20RM%201970-1975/1971/RD_pdf_2017/RD-062-2017-PRODUCE-DGPCHDI.pdf" TargetMode="External"/><Relationship Id="rId365" Type="http://schemas.openxmlformats.org/officeDocument/2006/relationships/hyperlink" Target="PDF%20RM%201970-1975/1971/RD_pdf_2017/RD-365-2017-PRODUCE-DGPCHDI.pdf" TargetMode="External"/><Relationship Id="rId572" Type="http://schemas.openxmlformats.org/officeDocument/2006/relationships/hyperlink" Target="PDF%20RM%201970-1975/1971/RD_pdf_2017/RD-572-2017-PRODUCE-DGPCHDI.pdf" TargetMode="External"/><Relationship Id="rId225" Type="http://schemas.openxmlformats.org/officeDocument/2006/relationships/hyperlink" Target="PDF%20RM%201970-1975/1971/RD_pdf_2017/RD-225-2017-PRODUCE-DGPCHDI.pdf" TargetMode="External"/><Relationship Id="rId432" Type="http://schemas.openxmlformats.org/officeDocument/2006/relationships/hyperlink" Target="PDF%20RM%201970-1975/1971/RD_pdf_2017/RD-433-2017-PRODUCE-DGPCHDI.pdf" TargetMode="External"/><Relationship Id="rId737" Type="http://schemas.openxmlformats.org/officeDocument/2006/relationships/hyperlink" Target="PDF%20RM%201970-1975/1971/RD_pdf_2017/RD-734-2017-PRODUCE-DGPCHDI.pdf" TargetMode="External"/><Relationship Id="rId73" Type="http://schemas.openxmlformats.org/officeDocument/2006/relationships/hyperlink" Target="PDF%20RM%201970-1975/1971/RD_pdf_2017/RD-073-2017-PRODUCE-DGPCHDI.pdf" TargetMode="External"/><Relationship Id="rId169" Type="http://schemas.openxmlformats.org/officeDocument/2006/relationships/hyperlink" Target="PDF%20RM%201970-1975/1971/RD_pdf_2017/RD-169-2017-PRODUCE-DGPCHDI.pdf" TargetMode="External"/><Relationship Id="rId376" Type="http://schemas.openxmlformats.org/officeDocument/2006/relationships/hyperlink" Target="PDF%20RM%201970-1975/1971/RD_pdf_2017/RD-376-2017-PRODUCE-DGPCHDI.pdf" TargetMode="External"/><Relationship Id="rId583" Type="http://schemas.openxmlformats.org/officeDocument/2006/relationships/hyperlink" Target="PDF%20RM%201970-1975/1971/RD_pdf_2017/RD-583-2017-PRODUCE-DGPCHDI.pdf" TargetMode="External"/><Relationship Id="rId790" Type="http://schemas.openxmlformats.org/officeDocument/2006/relationships/hyperlink" Target="PDF%20RM%201970-1975/1971/RD_pdf_2017/RD-788-2017-PRODUCE-DGPCHDI.pdf" TargetMode="External"/><Relationship Id="rId804" Type="http://schemas.openxmlformats.org/officeDocument/2006/relationships/hyperlink" Target="PDF%20RM%201970-1975/1971/RD_pdf_2017/RD-802-2017-PRODUCE-DGPCHDI.pdf" TargetMode="External"/><Relationship Id="rId4" Type="http://schemas.openxmlformats.org/officeDocument/2006/relationships/hyperlink" Target="PDF%20RM%201970-1975/1971/RD_pdf_2017/RD-004-2017-PRODUCE-DGPCHDI.pdf" TargetMode="External"/><Relationship Id="rId236" Type="http://schemas.openxmlformats.org/officeDocument/2006/relationships/hyperlink" Target="PDF%20RM%201970-1975/1971/RD_pdf_2017/RD-236-2017-PRODUCE-DGPCHDI.pdf" TargetMode="External"/><Relationship Id="rId443" Type="http://schemas.openxmlformats.org/officeDocument/2006/relationships/hyperlink" Target="PDF%20RM%201970-1975/1971/RD_pdf_2017/RD-444-2017-PRODUCE-DGPCHDI.pdf" TargetMode="External"/><Relationship Id="rId650" Type="http://schemas.openxmlformats.org/officeDocument/2006/relationships/hyperlink" Target="PDF%20RM%201970-1975/1971/RD_pdf_2017/RD-650-2017-PRODUCE-DGPCHDI.pdf" TargetMode="External"/><Relationship Id="rId303" Type="http://schemas.openxmlformats.org/officeDocument/2006/relationships/hyperlink" Target="PDF%20RM%201970-1975/1971/RD_pdf_2017/RD-303-2017-PRODUCE-DGPCHDI.pdf" TargetMode="External"/><Relationship Id="rId748" Type="http://schemas.openxmlformats.org/officeDocument/2006/relationships/hyperlink" Target="PDF%20RM%201970-1975/1971/RD_pdf_2017/RD-746-2017-PRODUCE-DGPCHDI.pdf" TargetMode="External"/><Relationship Id="rId84" Type="http://schemas.openxmlformats.org/officeDocument/2006/relationships/hyperlink" Target="PDF%20RM%201970-1975/1971/RD_pdf_2017/RD-084-2017-PRODUCE-DGPCHDI.pdf" TargetMode="External"/><Relationship Id="rId387" Type="http://schemas.openxmlformats.org/officeDocument/2006/relationships/hyperlink" Target="PDF%20RM%201970-1975/1971/RD_pdf_2017/RD-387-2017-PRODUCE-DGPCHDI.pdf" TargetMode="External"/><Relationship Id="rId510" Type="http://schemas.openxmlformats.org/officeDocument/2006/relationships/hyperlink" Target="PDF%20RM%201970-1975/1971/RD_pdf_2017/RD-511-2017-PRODUCE-DGPCHDI.pdf" TargetMode="External"/><Relationship Id="rId594" Type="http://schemas.openxmlformats.org/officeDocument/2006/relationships/hyperlink" Target="PDF%20RM%201970-1975/1971/RD_pdf_2017/RD-594-2017-PRODUCE-DGPCHDI.pdf" TargetMode="External"/><Relationship Id="rId608" Type="http://schemas.openxmlformats.org/officeDocument/2006/relationships/hyperlink" Target="PDF%20RM%201970-1975/1971/RD_pdf_2017/RD-608-2017-PRODUCE-DGPCHDI.pdf" TargetMode="External"/><Relationship Id="rId815" Type="http://schemas.openxmlformats.org/officeDocument/2006/relationships/hyperlink" Target="PDF%20RM%201970-1975/1971/RD_pdf_2017/RD-813-2017-PRODUCE-DGPCHDI.pdf" TargetMode="External"/><Relationship Id="rId247" Type="http://schemas.openxmlformats.org/officeDocument/2006/relationships/hyperlink" Target="PDF%20RM%201970-1975/1971/RD_pdf_2017/RD-247-2017-PRODUCE-DGPCHDI.pdf" TargetMode="External"/><Relationship Id="rId107" Type="http://schemas.openxmlformats.org/officeDocument/2006/relationships/hyperlink" Target="PDF%20RM%201970-1975/1971/RD_pdf_2017/RD-107-2017-PRODUCE-DGPCHDI.pdf" TargetMode="External"/><Relationship Id="rId454" Type="http://schemas.openxmlformats.org/officeDocument/2006/relationships/hyperlink" Target="PDF%20RM%201970-1975/1971/RD_pdf_2017/RD-455-2017-PRODUCE-DGPCHDI.pdf" TargetMode="External"/><Relationship Id="rId661" Type="http://schemas.openxmlformats.org/officeDocument/2006/relationships/hyperlink" Target="PDF%20RM%201970-1975/1971/RD_pdf_2017/RD-661-2017-PRODUCE-DGPCHDI.pdf" TargetMode="External"/><Relationship Id="rId759" Type="http://schemas.openxmlformats.org/officeDocument/2006/relationships/hyperlink" Target="PDF%20RM%201970-1975/1971/RD_pdf_2017/RD-757-2017-PRODUCE-DGPCHDI.pdf" TargetMode="External"/><Relationship Id="rId11" Type="http://schemas.openxmlformats.org/officeDocument/2006/relationships/hyperlink" Target="PDF%20RM%201970-1975/1971/RD_pdf_2017/RD-011-2017-PRODUCE-DGPCHDI.pdf" TargetMode="External"/><Relationship Id="rId314" Type="http://schemas.openxmlformats.org/officeDocument/2006/relationships/hyperlink" Target="PDF%20RM%201970-1975/1971/RD_pdf_2017/RD-314-2017-PRODUCE-DGPCHDI.pdf" TargetMode="External"/><Relationship Id="rId398" Type="http://schemas.openxmlformats.org/officeDocument/2006/relationships/hyperlink" Target="PDF%20RM%201970-1975/1971/RD_pdf_2017/RD-399-2017-PRODUCE-DGPCHDI.pdf" TargetMode="External"/><Relationship Id="rId521" Type="http://schemas.openxmlformats.org/officeDocument/2006/relationships/hyperlink" Target="PDF%20RM%201970-1975/1971/RD_pdf_2017/RD-521-2017-PRODUCE-DGPCHDI.pdf" TargetMode="External"/><Relationship Id="rId619" Type="http://schemas.openxmlformats.org/officeDocument/2006/relationships/hyperlink" Target="PDF%20RM%201970-1975/1971/RD_pdf_2017/RD-619-2017-PRODUCE-DGPCHDI.pdf" TargetMode="External"/><Relationship Id="rId95" Type="http://schemas.openxmlformats.org/officeDocument/2006/relationships/hyperlink" Target="PDF%20RM%201970-1975/1971/RD_pdf_2017/RD-095-2017-PRODUCE-DGPCHDI.pdf" TargetMode="External"/><Relationship Id="rId160" Type="http://schemas.openxmlformats.org/officeDocument/2006/relationships/hyperlink" Target="PDF%20RM%201970-1975/1971/RD_pdf_2017/RD-160-2017-PRODUCE-DGPCHDI.pdf" TargetMode="External"/><Relationship Id="rId826" Type="http://schemas.openxmlformats.org/officeDocument/2006/relationships/hyperlink" Target="PDF%20RM%201970-1975/1971/RD_pdf_2017/RD-824-2017-PRODUCE-DGPCHDI.pdf" TargetMode="External"/><Relationship Id="rId258" Type="http://schemas.openxmlformats.org/officeDocument/2006/relationships/hyperlink" Target="PDF%20RM%201970-1975/1971/RD_pdf_2017/RD-258-2017-PRODUCE-DGPCHDI.pdf" TargetMode="External"/><Relationship Id="rId465" Type="http://schemas.openxmlformats.org/officeDocument/2006/relationships/hyperlink" Target="PDF%20RM%201970-1975/1971/RD_pdf_2017/RD-466-2017-PRODUCE-DGPCHDI.pdf" TargetMode="External"/><Relationship Id="rId672" Type="http://schemas.openxmlformats.org/officeDocument/2006/relationships/hyperlink" Target="PDF%20RM%201970-1975/1971/RD_pdf_2017/RD-672-2017-PRODUCE-DGPCHDI.pdf" TargetMode="External"/><Relationship Id="rId22" Type="http://schemas.openxmlformats.org/officeDocument/2006/relationships/hyperlink" Target="PDF%20RM%201970-1975/1971/RD_pdf_2017/RD-022-2017-PRODUCE-DGPCHDI.pdf" TargetMode="External"/><Relationship Id="rId118" Type="http://schemas.openxmlformats.org/officeDocument/2006/relationships/hyperlink" Target="PDF%20RM%201970-1975/1971/RD_pdf_2017/RD-118-2017-PRODUCE-DGPCHDI.pdf" TargetMode="External"/><Relationship Id="rId325" Type="http://schemas.openxmlformats.org/officeDocument/2006/relationships/hyperlink" Target="PDF%20RM%201970-1975/1971/RD_pdf_2017/RD-325-2017-PRODUCE-DGPCHDI.pdf" TargetMode="External"/><Relationship Id="rId532" Type="http://schemas.openxmlformats.org/officeDocument/2006/relationships/hyperlink" Target="PDF%20RM%201970-1975/1971/RD_pdf_2017/RD-532-2017-PRODUCE-DGPCHDI.pdf" TargetMode="External"/><Relationship Id="rId171" Type="http://schemas.openxmlformats.org/officeDocument/2006/relationships/hyperlink" Target="PDF%20RM%201970-1975/1971/RD_pdf_2017/RD-171-2017-PRODUCE-DGPCHDI.pdf" TargetMode="External"/><Relationship Id="rId837" Type="http://schemas.openxmlformats.org/officeDocument/2006/relationships/hyperlink" Target="PDF%20RM%201970-1975/1971/RD_pdf_2017/RD-835-2017-PRODUCE-DGPCHDI.pdf" TargetMode="External"/><Relationship Id="rId269" Type="http://schemas.openxmlformats.org/officeDocument/2006/relationships/hyperlink" Target="PDF%20RM%201970-1975/1971/RD_pdf_2017/RD-269-2017-PRODUCE-DGPCHDI.pdf" TargetMode="External"/><Relationship Id="rId476" Type="http://schemas.openxmlformats.org/officeDocument/2006/relationships/hyperlink" Target="PDF%20RM%201970-1975/1971/RD_pdf_2017/RD-477-2017-PRODUCE-DGPCHDI.pdf" TargetMode="External"/><Relationship Id="rId683" Type="http://schemas.openxmlformats.org/officeDocument/2006/relationships/hyperlink" Target="PDF%20RM%201970-1975/1971/RD_pdf_2017/RD-683-2017-PRODUCE-DGPCHDI.pdf" TargetMode="External"/><Relationship Id="rId33" Type="http://schemas.openxmlformats.org/officeDocument/2006/relationships/hyperlink" Target="PDF%20RM%201970-1975/1971/RD_pdf_2017/RD-033-2017-PRODUCE-DGPCHDI.pdf" TargetMode="External"/><Relationship Id="rId129" Type="http://schemas.openxmlformats.org/officeDocument/2006/relationships/hyperlink" Target="PDF%20RM%201970-1975/1971/RD_pdf_2017/RD-129-2017-PRODUCE-DGPCHDI.pdf" TargetMode="External"/><Relationship Id="rId336" Type="http://schemas.openxmlformats.org/officeDocument/2006/relationships/hyperlink" Target="PDF%20RM%201970-1975/1971/RD_pdf_2017/RD-336-2017-PRODUCE-DGPCHDI.pdf" TargetMode="External"/><Relationship Id="rId543" Type="http://schemas.openxmlformats.org/officeDocument/2006/relationships/hyperlink" Target="PDF%20RM%201970-1975/1971/RD_pdf_2017/RD-543-2017-PRODUCE-DGPCHDI.pdf" TargetMode="External"/><Relationship Id="rId182" Type="http://schemas.openxmlformats.org/officeDocument/2006/relationships/hyperlink" Target="PDF%20RM%201970-1975/1971/RD_pdf_2017/RD-182-2017-PRODUCE-DGPCHDI.pdf" TargetMode="External"/><Relationship Id="rId403" Type="http://schemas.openxmlformats.org/officeDocument/2006/relationships/hyperlink" Target="PDF%20RM%201970-1975/1971/RD_pdf_2017/RD-404-2017-PRODUCE-DGPCHDI.pdf" TargetMode="External"/><Relationship Id="rId750" Type="http://schemas.openxmlformats.org/officeDocument/2006/relationships/hyperlink" Target="PDF%20RM%201970-1975/1971/RD_pdf_2017/RD-748-2017-PRODUCE-DGPCHDI.pdf" TargetMode="External"/><Relationship Id="rId487" Type="http://schemas.openxmlformats.org/officeDocument/2006/relationships/hyperlink" Target="PDF%20RM%201970-1975/1971/RD_pdf_2017/RD-488-2017-PRODUCE-DGPCHDI.pdf" TargetMode="External"/><Relationship Id="rId610" Type="http://schemas.openxmlformats.org/officeDocument/2006/relationships/hyperlink" Target="PDF%20RM%201970-1975/1971/RD_pdf_2017/RD-609-2017-PRODUCE-DGPCHDI.pdf" TargetMode="External"/><Relationship Id="rId694" Type="http://schemas.openxmlformats.org/officeDocument/2006/relationships/hyperlink" Target="PDF%20RM%201970-1975/1971/RD_pdf_2017/RD-694-2017-PRODUCE-DGPCHDI.pdf" TargetMode="External"/><Relationship Id="rId708" Type="http://schemas.openxmlformats.org/officeDocument/2006/relationships/hyperlink" Target="PDF%20RM%201970-1975/1971/RD_pdf_2017/RD-708-2017-PRODUCE-DGPCHDI.pdf" TargetMode="External"/><Relationship Id="rId347" Type="http://schemas.openxmlformats.org/officeDocument/2006/relationships/hyperlink" Target="PDF%20RM%201970-1975/1971/RD_pdf_2017/RD-347-2017-PRODUCE-DGPCHDI.pdf" TargetMode="External"/><Relationship Id="rId44" Type="http://schemas.openxmlformats.org/officeDocument/2006/relationships/hyperlink" Target="PDF%20RM%201970-1975/1971/RD_pdf_2017/RD-044-2017-PRODUCE-DGPCHDI.pdf" TargetMode="External"/><Relationship Id="rId554" Type="http://schemas.openxmlformats.org/officeDocument/2006/relationships/hyperlink" Target="PDF%20RM%201970-1975/1971/RD_pdf_2017/RD-554-2017-PRODUCE-DGPCHDI.pdf" TargetMode="External"/><Relationship Id="rId761" Type="http://schemas.openxmlformats.org/officeDocument/2006/relationships/hyperlink" Target="PDF%20RM%201970-1975/1971/RD_pdf_2017/RD-759-2017-PRODUCE-DGPCHDI.pdf" TargetMode="External"/><Relationship Id="rId193" Type="http://schemas.openxmlformats.org/officeDocument/2006/relationships/hyperlink" Target="PDF%20RM%201970-1975/1971/RD_pdf_2017/RD-193-2017-PRODUCE-DGPCHDI.pdf" TargetMode="External"/><Relationship Id="rId207" Type="http://schemas.openxmlformats.org/officeDocument/2006/relationships/hyperlink" Target="PDF%20RM%201970-1975/1971/RD_pdf_2017/RD-207-2017-PRODUCE-DGPCHDI.pdf" TargetMode="External"/><Relationship Id="rId414" Type="http://schemas.openxmlformats.org/officeDocument/2006/relationships/hyperlink" Target="PDF%20RM%201970-1975/1971/RD_pdf_2017/RD-415-2017-PRODUCE-DGPCHDI.pdf" TargetMode="External"/><Relationship Id="rId498" Type="http://schemas.openxmlformats.org/officeDocument/2006/relationships/hyperlink" Target="PDF%20RM%201970-1975/1971/RD_pdf_2017/RD-499-2017-PRODUCE-DGPCHDI.pdf" TargetMode="External"/><Relationship Id="rId621" Type="http://schemas.openxmlformats.org/officeDocument/2006/relationships/hyperlink" Target="PDF%20RM%201970-1975/1971/RD_pdf_2017/RD-621-2017-PRODUCE-DGPCHDI.pdf" TargetMode="External"/><Relationship Id="rId260" Type="http://schemas.openxmlformats.org/officeDocument/2006/relationships/hyperlink" Target="PDF%20RM%201970-1975/1971/RD_pdf_2017/RD-260-2017-PRODUCE-DGPCHDI.pdf" TargetMode="External"/><Relationship Id="rId719" Type="http://schemas.openxmlformats.org/officeDocument/2006/relationships/hyperlink" Target="PDF%20RM%201970-1975/1971/RD_pdf_2017/RD-716-2017-PRODUCE-DGPCHDI.pdf" TargetMode="External"/><Relationship Id="rId55" Type="http://schemas.openxmlformats.org/officeDocument/2006/relationships/hyperlink" Target="PDF%20RM%201970-1975/1971/RD_pdf_2017/RD-055-2017-PRODUCE-DGPCHDI.pdf" TargetMode="External"/><Relationship Id="rId120" Type="http://schemas.openxmlformats.org/officeDocument/2006/relationships/hyperlink" Target="PDF%20RM%201970-1975/1971/RD_pdf_2017/RD-120-2017-PRODUCE-DGPCHDI.pdf" TargetMode="External"/><Relationship Id="rId358" Type="http://schemas.openxmlformats.org/officeDocument/2006/relationships/hyperlink" Target="PDF%20RM%201970-1975/1971/RD_pdf_2017/RD-358-2017-PRODUCE-DGPCHDI.pdf" TargetMode="External"/><Relationship Id="rId565" Type="http://schemas.openxmlformats.org/officeDocument/2006/relationships/hyperlink" Target="PDF%20RM%201970-1975/1971/RD_pdf_2017/RD-565-2017-PRODUCE-DGPCHDI.pdf" TargetMode="External"/><Relationship Id="rId772" Type="http://schemas.openxmlformats.org/officeDocument/2006/relationships/hyperlink" Target="PDF%20RM%201970-1975/1971/RD_pdf_2017/RD-770-2017-PRODUCE-DGPCHDI.pdf" TargetMode="External"/><Relationship Id="rId218" Type="http://schemas.openxmlformats.org/officeDocument/2006/relationships/hyperlink" Target="PDF%20RM%201970-1975/1971/RD_pdf_2017/RD-218-2017-PRODUCE-DGPCHDI.pdf" TargetMode="External"/><Relationship Id="rId425" Type="http://schemas.openxmlformats.org/officeDocument/2006/relationships/hyperlink" Target="PDF%20RM%201970-1975/1971/RD_pdf_2017/RD-426-2017-PRODUCE-DGPCHDI.pdf" TargetMode="External"/><Relationship Id="rId632" Type="http://schemas.openxmlformats.org/officeDocument/2006/relationships/hyperlink" Target="PDF%20RM%201970-1975/1971/RD_pdf_2017/RD-632-2017-PRODUCE-DGPCHDI.pdf" TargetMode="External"/></Relationships>
</file>

<file path=xl/worksheets/_rels/sheet2.xml.rels><?xml version="1.0" encoding="UTF-8" standalone="yes"?>
<Relationships xmlns="http://schemas.openxmlformats.org/package/2006/relationships"><Relationship Id="rId1522" Type="http://schemas.openxmlformats.org/officeDocument/2006/relationships/hyperlink" Target="PDF%20RM%201970-1975/1971/RD_pdf_2018/RD%201525-2018-PRODUCE-DGPCHDI.pdf" TargetMode="External"/><Relationship Id="rId1827" Type="http://schemas.openxmlformats.org/officeDocument/2006/relationships/hyperlink" Target="PDF%20RM%201970-1975/1971/RD_pdf_2018/RD%201830-2018-PRODUCE-DGPCHDI.pdf" TargetMode="External"/><Relationship Id="rId21" Type="http://schemas.openxmlformats.org/officeDocument/2006/relationships/hyperlink" Target="PDF%20RM%201970-1975/1971/RD_pdf_2018/RD%20021-2018-PRODUCE-DGPCHDI.pdf" TargetMode="External"/><Relationship Id="rId170" Type="http://schemas.openxmlformats.org/officeDocument/2006/relationships/hyperlink" Target="PDF%20RM%201970-1975/1971/RD_pdf_2018/RD%20168-2018-PRODUCE-DGPCHDI.pdf" TargetMode="External"/><Relationship Id="rId268" Type="http://schemas.openxmlformats.org/officeDocument/2006/relationships/hyperlink" Target="PDF%20RM%201970-1975/1971/RD_pdf_2018/RD%20266-2018-PRODUCE-DGPCHDI.pdf" TargetMode="External"/><Relationship Id="rId475" Type="http://schemas.openxmlformats.org/officeDocument/2006/relationships/hyperlink" Target="PDF%20RM%201970-1975/1971/RD_pdf_2018/RD%20473-2018-PRODUCE-DGPCHDI.pdf" TargetMode="External"/><Relationship Id="rId682" Type="http://schemas.openxmlformats.org/officeDocument/2006/relationships/hyperlink" Target="PDF%20RM%201970-1975/1971/RD_pdf_2018/RD%20640-2018-PRODUCE-DGPCHDI.pdf" TargetMode="External"/><Relationship Id="rId128" Type="http://schemas.openxmlformats.org/officeDocument/2006/relationships/hyperlink" Target="PDF%20RM%201970-1975/1971/RD_pdf_2018/RD%20128-2018-PRODUCE-DGPCHDI.pdf" TargetMode="External"/><Relationship Id="rId335" Type="http://schemas.openxmlformats.org/officeDocument/2006/relationships/hyperlink" Target="PDF%20RM%201970-1975/1971/RD_pdf_2018/RD%20348-2018-PRODUCE-DGPCHDI.pdf" TargetMode="External"/><Relationship Id="rId542" Type="http://schemas.openxmlformats.org/officeDocument/2006/relationships/hyperlink" Target="PDF%20RM%201970-1975/1971/RD_pdf_2018/RD%20540-2018-PRODUCE-DGPCHDI.pdf" TargetMode="External"/><Relationship Id="rId987" Type="http://schemas.openxmlformats.org/officeDocument/2006/relationships/hyperlink" Target="PDF%20RM%201970-1975/1971/RD_pdf_2018/RD%20640-2018-PRODUCE-DGPCHDI.pdf" TargetMode="External"/><Relationship Id="rId1172" Type="http://schemas.openxmlformats.org/officeDocument/2006/relationships/hyperlink" Target="PDF%20RM%201970-1975/1971/RD_pdf_2018/RD%20640-2018-PRODUCE-DGPCHDI.pdf" TargetMode="External"/><Relationship Id="rId402" Type="http://schemas.openxmlformats.org/officeDocument/2006/relationships/hyperlink" Target="PDF%20RM%201970-1975/1971/RD_pdf_2018/RD%20400-2018-PRODUCE-DGPCHDI.pdf" TargetMode="External"/><Relationship Id="rId847" Type="http://schemas.openxmlformats.org/officeDocument/2006/relationships/hyperlink" Target="PDF%20RM%201970-1975/1971/RD_pdf_2018/RD%20640-2018-PRODUCE-DGPCHDI.pdf" TargetMode="External"/><Relationship Id="rId1032" Type="http://schemas.openxmlformats.org/officeDocument/2006/relationships/hyperlink" Target="PDF%20RM%201970-1975/1971/RD_pdf_2018/RD%20640-2018-PRODUCE-DGPCHDI.pdf" TargetMode="External"/><Relationship Id="rId1477" Type="http://schemas.openxmlformats.org/officeDocument/2006/relationships/hyperlink" Target="PDF%20RM%201970-1975/1971/RD_pdf_2018/RD%201480-2018-PRODUCE-DGPCHDI.pdf" TargetMode="External"/><Relationship Id="rId1684" Type="http://schemas.openxmlformats.org/officeDocument/2006/relationships/hyperlink" Target="PDF%20RM%201970-1975/1971/RD_pdf_2018/RD%201687-2018-PRODUCE-DGPCHDI.pdf" TargetMode="External"/><Relationship Id="rId707" Type="http://schemas.openxmlformats.org/officeDocument/2006/relationships/hyperlink" Target="PDF%20RM%201970-1975/1971/RD_pdf_2018/RD%20640-2018-PRODUCE-DGPCHDI.pdf" TargetMode="External"/><Relationship Id="rId914" Type="http://schemas.openxmlformats.org/officeDocument/2006/relationships/hyperlink" Target="PDF%20RM%201970-1975/1971/RD_pdf_2018/RD%20640-2018-PRODUCE-DGPCHDI.pdf" TargetMode="External"/><Relationship Id="rId1337" Type="http://schemas.openxmlformats.org/officeDocument/2006/relationships/hyperlink" Target="PDF%20RM%201970-1975/1971/RD_pdf_2018/RD%201340-2018-PRODUCE-DGPCHDI.pdf" TargetMode="External"/><Relationship Id="rId1544" Type="http://schemas.openxmlformats.org/officeDocument/2006/relationships/hyperlink" Target="PDF%20RM%201970-1975/1971/RD_pdf_2018/RD%201548-2018-PRODUCE-DGPCHDI.pdf" TargetMode="External"/><Relationship Id="rId1751" Type="http://schemas.openxmlformats.org/officeDocument/2006/relationships/hyperlink" Target="PDF%20RM%201970-1975/1971/RD_pdf_2018/RD%201754-2018-PRODUCE-DGPCHDI.pdf" TargetMode="External"/><Relationship Id="rId43" Type="http://schemas.openxmlformats.org/officeDocument/2006/relationships/hyperlink" Target="PDF%20RM%201970-1975/1971/RD_pdf_2018/RD%20043-2018-PRODUCE-DGPCHDI.pdf" TargetMode="External"/><Relationship Id="rId1404" Type="http://schemas.openxmlformats.org/officeDocument/2006/relationships/hyperlink" Target="PDF%20RM%201970-1975/1971/RD_pdf_2018/RD%201407-2018-PRODUCE-DGPCHDI.pdf" TargetMode="External"/><Relationship Id="rId1611" Type="http://schemas.openxmlformats.org/officeDocument/2006/relationships/hyperlink" Target="PDF%20RM%201970-1975/1971/RD_pdf_2018/RD%201613-2018-PRODUCE-DGPCHDI.pdf" TargetMode="External"/><Relationship Id="rId1849" Type="http://schemas.openxmlformats.org/officeDocument/2006/relationships/hyperlink" Target="PDF%20RM%201970-1975/1971/RD_pdf_2018/RD%201852-2018-PRODUCE-DGPCHDI.pdf" TargetMode="External"/><Relationship Id="rId192" Type="http://schemas.openxmlformats.org/officeDocument/2006/relationships/hyperlink" Target="PDF%20RM%201970-1975/1971/RD_pdf_2018/RD%20190-2018-PRODUCE-DGPCHDI.pdf" TargetMode="External"/><Relationship Id="rId1709" Type="http://schemas.openxmlformats.org/officeDocument/2006/relationships/hyperlink" Target="PDF%20RM%201970-1975/1971/RD_pdf_2018/RD%201712-2018-PRODUCE-DGPCHDI.pdf" TargetMode="External"/><Relationship Id="rId497" Type="http://schemas.openxmlformats.org/officeDocument/2006/relationships/hyperlink" Target="PDF%20RM%201970-1975/1971/RD_pdf_2018/RD%20495-2018-PRODUCE-DGPCHDI.pdf" TargetMode="External"/><Relationship Id="rId357" Type="http://schemas.openxmlformats.org/officeDocument/2006/relationships/hyperlink" Target="PDF%20RM%201970-1975/1971/RD_pdf_2018/RD%20340-2018-PRODUCE-DGPCHDI.pdf" TargetMode="External"/><Relationship Id="rId1194" Type="http://schemas.openxmlformats.org/officeDocument/2006/relationships/hyperlink" Target="PDF%20RM%201970-1975/1971/RD_pdf_2018/RD%20640-2018-PRODUCE-DGPCHDI.pdf" TargetMode="External"/><Relationship Id="rId217" Type="http://schemas.openxmlformats.org/officeDocument/2006/relationships/hyperlink" Target="PDF%20RM%201970-1975/1971/RD_pdf_2018/RD%20215-2018-PRODUCE-DGPCHDI.pdf" TargetMode="External"/><Relationship Id="rId564" Type="http://schemas.openxmlformats.org/officeDocument/2006/relationships/hyperlink" Target="PDF%20RM%201970-1975/1971/RD_pdf_2018/RD%20562-2018-PRODUCE-DGPCHDI.pdf" TargetMode="External"/><Relationship Id="rId771" Type="http://schemas.openxmlformats.org/officeDocument/2006/relationships/hyperlink" Target="PDF%20RM%201970-1975/1971/RD_pdf_2018/RD%20640-2018-PRODUCE-DGPCHDI.pdf" TargetMode="External"/><Relationship Id="rId869" Type="http://schemas.openxmlformats.org/officeDocument/2006/relationships/hyperlink" Target="PDF%20RM%201970-1975/1971/RD_pdf_2018/RD%20640-2018-PRODUCE-DGPCHDI.pdf" TargetMode="External"/><Relationship Id="rId1499" Type="http://schemas.openxmlformats.org/officeDocument/2006/relationships/hyperlink" Target="PDF%20RM%201970-1975/1971/RD_pdf_2018/RD%201502-2018-PRODUCE-DGPCHDI.pdf" TargetMode="External"/><Relationship Id="rId424" Type="http://schemas.openxmlformats.org/officeDocument/2006/relationships/hyperlink" Target="PDF%20RM%201970-1975/1971/RD_pdf_2018/RD%20422-2018-PRODUCE-DGPCHDI.pdf" TargetMode="External"/><Relationship Id="rId631" Type="http://schemas.openxmlformats.org/officeDocument/2006/relationships/hyperlink" Target="PDF%20RM%201970-1975/1971/RD_pdf_2018/RD%20628-2018-PRODUCE-DGPCHDI.pdf" TargetMode="External"/><Relationship Id="rId729" Type="http://schemas.openxmlformats.org/officeDocument/2006/relationships/hyperlink" Target="PDF%20RM%201970-1975/1971/RD_pdf_2018/RD%20640-2018-PRODUCE-DGPCHDI.pdf" TargetMode="External"/><Relationship Id="rId1054" Type="http://schemas.openxmlformats.org/officeDocument/2006/relationships/hyperlink" Target="PDF%20RM%201970-1975/1971/RD_pdf_2018/RD%20640-2018-PRODUCE-DGPCHDI.pdf" TargetMode="External"/><Relationship Id="rId1261" Type="http://schemas.openxmlformats.org/officeDocument/2006/relationships/hyperlink" Target="PDF%20RM%201970-1975/1971/RD_pdf_2018/RD%201263-2018-PRODUCE-DGPCHDI.pdf" TargetMode="External"/><Relationship Id="rId1359" Type="http://schemas.openxmlformats.org/officeDocument/2006/relationships/hyperlink" Target="PDF%20RM%201970-1975/1971/RD_pdf_2018/RD%201362-2018-PRODUCE-DGPCHDI.pdf" TargetMode="External"/><Relationship Id="rId936" Type="http://schemas.openxmlformats.org/officeDocument/2006/relationships/hyperlink" Target="PDF%20RM%201970-1975/1971/RD_pdf_2018/RD%20640-2018-PRODUCE-DGPCHDI.pdf" TargetMode="External"/><Relationship Id="rId1121" Type="http://schemas.openxmlformats.org/officeDocument/2006/relationships/hyperlink" Target="PDF%20RM%201970-1975/1971/RD_pdf_2018/RD%20640-2018-PRODUCE-DGPCHDI.pdf" TargetMode="External"/><Relationship Id="rId1219" Type="http://schemas.openxmlformats.org/officeDocument/2006/relationships/hyperlink" Target="PDF%20RM%201970-1975/1971/RD_pdf_2018/RD%201221-2018-PRODUCE-DGPCHDI.pdf" TargetMode="External"/><Relationship Id="rId1566" Type="http://schemas.openxmlformats.org/officeDocument/2006/relationships/hyperlink" Target="PDF%20RM%201970-1975/1971/RD_pdf_2018/RD%201565-2018-PRODUCE-DGPCHDI.pdf" TargetMode="External"/><Relationship Id="rId1773" Type="http://schemas.openxmlformats.org/officeDocument/2006/relationships/hyperlink" Target="PDF%20RM%201970-1975/1971/RD_pdf_2018/RD%201776-2018-PRODUCE-DGPCHDI.pdf" TargetMode="External"/><Relationship Id="rId65" Type="http://schemas.openxmlformats.org/officeDocument/2006/relationships/hyperlink" Target="PDF%20RM%201970-1975/1971/RD_pdf_2018/RD%20065-2018-PRODUCE-DGPCHDI.pdf" TargetMode="External"/><Relationship Id="rId1426" Type="http://schemas.openxmlformats.org/officeDocument/2006/relationships/hyperlink" Target="PDF%20RM%201970-1975/1971/RD_pdf_2018/RD%201429-2018-PRODUCE-DGPCHDI.pdf" TargetMode="External"/><Relationship Id="rId1633" Type="http://schemas.openxmlformats.org/officeDocument/2006/relationships/hyperlink" Target="PDF%20RM%201970-1975/1971/RD_pdf_2018/RD%201636-2018-PRODUCE-DGPCHDI.pdf" TargetMode="External"/><Relationship Id="rId1840" Type="http://schemas.openxmlformats.org/officeDocument/2006/relationships/hyperlink" Target="PDF%20RM%201970-1975/1971/RD_pdf_2018/RD%201843-2018-PRODUCE-DGPCHDI.pdf" TargetMode="External"/><Relationship Id="rId1700" Type="http://schemas.openxmlformats.org/officeDocument/2006/relationships/hyperlink" Target="PDF%20RM%201970-1975/1971/RD_pdf_2018/RD%201703-2018-PRODUCE-DGPCHDI.pdf" TargetMode="External"/><Relationship Id="rId281" Type="http://schemas.openxmlformats.org/officeDocument/2006/relationships/hyperlink" Target="PDF%20RM%201970-1975/1971/RD_pdf_2018/RD%20279-2018-PRODUCE-DGPCHDI.pdf" TargetMode="External"/><Relationship Id="rId141" Type="http://schemas.openxmlformats.org/officeDocument/2006/relationships/hyperlink" Target="PDF%20RM%201970-1975/1971/RD_pdf_2018/RD%20138-2018-PRODUCE-DGPCHDI.pdf" TargetMode="External"/><Relationship Id="rId379" Type="http://schemas.openxmlformats.org/officeDocument/2006/relationships/hyperlink" Target="PDF%20RM%201970-1975/1971/RD_pdf_2018/RD%20377-2018-PRODUCE-DGPCHDI.pdf" TargetMode="External"/><Relationship Id="rId586" Type="http://schemas.openxmlformats.org/officeDocument/2006/relationships/hyperlink" Target="PDF%20RM%201970-1975/1971/RD_pdf_2018/RD%20585-2018-PRODUCE-DGPCHDI.pdf" TargetMode="External"/><Relationship Id="rId793" Type="http://schemas.openxmlformats.org/officeDocument/2006/relationships/hyperlink" Target="PDF%20RM%201970-1975/1971/RD_pdf_2018/RD%20640-2018-PRODUCE-DGPCHDI.pdf" TargetMode="External"/><Relationship Id="rId7" Type="http://schemas.openxmlformats.org/officeDocument/2006/relationships/hyperlink" Target="PDF%20RM%201970-1975/1971/RD_pdf_2018/RD%20007-2018-PRODUCE-DGPCHDI.pdf" TargetMode="External"/><Relationship Id="rId239" Type="http://schemas.openxmlformats.org/officeDocument/2006/relationships/hyperlink" Target="PDF%20RM%201970-1975/1971/RD_pdf_2018/RD%20237-2018-PRODUCE-DGPCHDI.pdf" TargetMode="External"/><Relationship Id="rId446" Type="http://schemas.openxmlformats.org/officeDocument/2006/relationships/hyperlink" Target="PDF%20RM%201970-1975/1971/RD_pdf_2018/RD%20444-2018-PRODUCE-DGPCHDI.pdf" TargetMode="External"/><Relationship Id="rId653" Type="http://schemas.openxmlformats.org/officeDocument/2006/relationships/hyperlink" Target="PDF%20RM%201970-1975/1971/RD_pdf_2018/RD%20640-2018-PRODUCE-DGPCHDI.pdf" TargetMode="External"/><Relationship Id="rId1076" Type="http://schemas.openxmlformats.org/officeDocument/2006/relationships/hyperlink" Target="PDF%20RM%201970-1975/1971/RD_pdf_2018/RD%20640-2018-PRODUCE-DGPCHDI.pdf" TargetMode="External"/><Relationship Id="rId1283" Type="http://schemas.openxmlformats.org/officeDocument/2006/relationships/hyperlink" Target="PDF%20RM%201970-1975/1971/RD_pdf_2018/RD%201285-2018-PRODUCE-DGPCHDI.pdf" TargetMode="External"/><Relationship Id="rId1490" Type="http://schemas.openxmlformats.org/officeDocument/2006/relationships/hyperlink" Target="PDF%20RM%201970-1975/1971/RD_pdf_2018/RD%201493-2018-PRODUCE-DGPCHDI.pdf" TargetMode="External"/><Relationship Id="rId306" Type="http://schemas.openxmlformats.org/officeDocument/2006/relationships/hyperlink" Target="PDF%20RM%201970-1975/1971/RD_pdf_2018/RD%20304-2018-PRODUCE-DGPCHDI.pdf" TargetMode="External"/><Relationship Id="rId860" Type="http://schemas.openxmlformats.org/officeDocument/2006/relationships/hyperlink" Target="PDF%20RM%201970-1975/1971/RD_pdf_2018/RD%20640-2018-PRODUCE-DGPCHDI.pdf" TargetMode="External"/><Relationship Id="rId958" Type="http://schemas.openxmlformats.org/officeDocument/2006/relationships/hyperlink" Target="PDF%20RM%201970-1975/1971/RD_pdf_2018/RD%20640-2018-PRODUCE-DGPCHDI.pdf" TargetMode="External"/><Relationship Id="rId1143" Type="http://schemas.openxmlformats.org/officeDocument/2006/relationships/hyperlink" Target="PDF%20RM%201970-1975/1971/RD_pdf_2018/RD%20640-2018-PRODUCE-DGPCHDI.pdf" TargetMode="External"/><Relationship Id="rId1588" Type="http://schemas.openxmlformats.org/officeDocument/2006/relationships/hyperlink" Target="PDF%20RM%201970-1975/1971/RD_pdf_2018/RD%201591-2018-PRODUCE-DGPCHDI.pdf" TargetMode="External"/><Relationship Id="rId1795" Type="http://schemas.openxmlformats.org/officeDocument/2006/relationships/hyperlink" Target="PDF%20RM%201970-1975/1971/RD_pdf_2018/RD%201798-2018-PRODUCE-DGPCHDI.pdf" TargetMode="External"/><Relationship Id="rId87" Type="http://schemas.openxmlformats.org/officeDocument/2006/relationships/hyperlink" Target="PDF%20RM%201970-1975/1971/RD_pdf_2018/RD%20087-2018-PRODUCE-DGPCHDI.pdf" TargetMode="External"/><Relationship Id="rId513" Type="http://schemas.openxmlformats.org/officeDocument/2006/relationships/hyperlink" Target="PDF%20RM%201970-1975/1971/RD_pdf_2018/RD%20511-2018-PRODUCE-DGPCHDI.pdf" TargetMode="External"/><Relationship Id="rId720" Type="http://schemas.openxmlformats.org/officeDocument/2006/relationships/hyperlink" Target="PDF%20RM%201970-1975/1971/RD_pdf_2018/RD%20640-2018-PRODUCE-DGPCHDI.pdf" TargetMode="External"/><Relationship Id="rId818" Type="http://schemas.openxmlformats.org/officeDocument/2006/relationships/hyperlink" Target="PDF%20RM%201970-1975/1971/RD_pdf_2018/RD%20815-2018-PRODUCE-DGPCHDI.pdf" TargetMode="External"/><Relationship Id="rId1350" Type="http://schemas.openxmlformats.org/officeDocument/2006/relationships/hyperlink" Target="PDF%20RM%201970-1975/1971/RD_pdf_2018/RD%201353-2018-PRODUCE-DGPCHDI.pdf" TargetMode="External"/><Relationship Id="rId1448" Type="http://schemas.openxmlformats.org/officeDocument/2006/relationships/hyperlink" Target="PDF%20RM%201970-1975/1971/RD_pdf_2018/RD%201451-2018-PRODUCE-DGPCHDI.pdf" TargetMode="External"/><Relationship Id="rId1655" Type="http://schemas.openxmlformats.org/officeDocument/2006/relationships/hyperlink" Target="PDF%20RM%201970-1975/1971/RD_pdf_2018/RD%201658-2018-PRODUCE-DGPCHDI.pdf" TargetMode="External"/><Relationship Id="rId1003" Type="http://schemas.openxmlformats.org/officeDocument/2006/relationships/hyperlink" Target="PDF%20RM%201970-1975/1971/RD_pdf_2018/RD%20640-2018-PRODUCE-DGPCHDI.pdf" TargetMode="External"/><Relationship Id="rId1210" Type="http://schemas.openxmlformats.org/officeDocument/2006/relationships/hyperlink" Target="PDF%20RM%201970-1975/1971/RD_pdf_2018/RD%20640-2018-PRODUCE-DGPCHDI.pdf" TargetMode="External"/><Relationship Id="rId1308" Type="http://schemas.openxmlformats.org/officeDocument/2006/relationships/hyperlink" Target="PDF%20RM%201970-1975/1971/RD_pdf_2018/RD%201312-2018-PRODUCE-DGPCHDI.pdf" TargetMode="External"/><Relationship Id="rId1862" Type="http://schemas.openxmlformats.org/officeDocument/2006/relationships/hyperlink" Target="PDF%20RM%201970-1975/1971/RD_pdf_2018/RD%201865-2018-PRODUCE-DGPCHDI.pdf" TargetMode="External"/><Relationship Id="rId1515" Type="http://schemas.openxmlformats.org/officeDocument/2006/relationships/hyperlink" Target="PDF%20RM%201970-1975/1971/RD_pdf_2018/RD%201518-2018-PRODUCE-DGPCHDI.pdf" TargetMode="External"/><Relationship Id="rId1722" Type="http://schemas.openxmlformats.org/officeDocument/2006/relationships/hyperlink" Target="PDF%20RM%201970-1975/1971/RD_pdf_2018/RD%201725-2018-PRODUCE-DGPCHDI.pdf" TargetMode="External"/><Relationship Id="rId14" Type="http://schemas.openxmlformats.org/officeDocument/2006/relationships/hyperlink" Target="PDF%20RM%201970-1975/1971/RD_pdf_2018/RD%20014-2018-PRODUCE-DGPCHDI.pdf" TargetMode="External"/><Relationship Id="rId163" Type="http://schemas.openxmlformats.org/officeDocument/2006/relationships/hyperlink" Target="PDF%20RM%201970-1975/1971/RD_pdf_2018/RD%20150-2018-PRODUCE-DGPCHDI.pdf" TargetMode="External"/><Relationship Id="rId370" Type="http://schemas.openxmlformats.org/officeDocument/2006/relationships/hyperlink" Target="PDF%20RM%201970-1975/1971/RD_pdf_2018/RD%20368-2018-PRODUCE-DGPCHDI.pdf" TargetMode="External"/><Relationship Id="rId230" Type="http://schemas.openxmlformats.org/officeDocument/2006/relationships/hyperlink" Target="PDF%20RM%201970-1975/1971/RD_pdf_2018/RD%20228-2018-PRODUCE-DGPCHDI.pdf" TargetMode="External"/><Relationship Id="rId468" Type="http://schemas.openxmlformats.org/officeDocument/2006/relationships/hyperlink" Target="PDF%20RM%201970-1975/1971/RD_pdf_2018/RD%20466-2018-PRODUCE-DGPCHDI.pdf" TargetMode="External"/><Relationship Id="rId675" Type="http://schemas.openxmlformats.org/officeDocument/2006/relationships/hyperlink" Target="PDF%20RM%201970-1975/1971/RD_pdf_2018/RD%20640-2018-PRODUCE-DGPCHDI.pdf" TargetMode="External"/><Relationship Id="rId882" Type="http://schemas.openxmlformats.org/officeDocument/2006/relationships/hyperlink" Target="PDF%20RM%201970-1975/1971/RD_pdf_2018/RD%20640-2018-PRODUCE-DGPCHDI.pdf" TargetMode="External"/><Relationship Id="rId1098" Type="http://schemas.openxmlformats.org/officeDocument/2006/relationships/hyperlink" Target="PDF%20RM%201970-1975/1971/RD_pdf_2018/RD%20640-2018-PRODUCE-DGPCHDI.pdf" TargetMode="External"/><Relationship Id="rId328" Type="http://schemas.openxmlformats.org/officeDocument/2006/relationships/hyperlink" Target="PDF%20RM%201970-1975/1971/RD_pdf_2018/RD%20341-2018-PRODUCE-DGPCHDI.pdf" TargetMode="External"/><Relationship Id="rId535" Type="http://schemas.openxmlformats.org/officeDocument/2006/relationships/hyperlink" Target="PDF%20RM%201970-1975/1971/RD_pdf_2018/RD%20533-2018-PRODUCE-DGPCHDI.pdf" TargetMode="External"/><Relationship Id="rId742" Type="http://schemas.openxmlformats.org/officeDocument/2006/relationships/hyperlink" Target="PDF%20RM%201970-1975/1971/RD_pdf_2018/RD%20640-2018-PRODUCE-DGPCHDI.pdf" TargetMode="External"/><Relationship Id="rId1165" Type="http://schemas.openxmlformats.org/officeDocument/2006/relationships/hyperlink" Target="PDF%20RM%201970-1975/1971/RD_pdf_2018/RD%20640-2018-PRODUCE-DGPCHDI.pdf" TargetMode="External"/><Relationship Id="rId1372" Type="http://schemas.openxmlformats.org/officeDocument/2006/relationships/hyperlink" Target="PDF%20RM%201970-1975/1971/RD_pdf_2018/RD%201375-2018-PRODUCE-DGPCHDI.pdf" TargetMode="External"/><Relationship Id="rId602" Type="http://schemas.openxmlformats.org/officeDocument/2006/relationships/hyperlink" Target="PDF%20RM%201970-1975/1971/RD_pdf_2018/RD%20572-2018-PRODUCE-DGPCHDI.pdf" TargetMode="External"/><Relationship Id="rId1025" Type="http://schemas.openxmlformats.org/officeDocument/2006/relationships/hyperlink" Target="PDF%20RM%201970-1975/1971/RD_pdf_2018/RD%20640-2018-PRODUCE-DGPCHDI.pdf" TargetMode="External"/><Relationship Id="rId1232" Type="http://schemas.openxmlformats.org/officeDocument/2006/relationships/hyperlink" Target="PDF%20RM%201970-1975/1971/RD_pdf_2018/RD%201234-2018-PRODUCE-DGPCHDI.pdf" TargetMode="External"/><Relationship Id="rId1677" Type="http://schemas.openxmlformats.org/officeDocument/2006/relationships/hyperlink" Target="PDF%20RM%201970-1975/1971/RD_pdf_2018/RD%201680-2018-PRODUCE-DGPCHDI.pdf" TargetMode="External"/><Relationship Id="rId907" Type="http://schemas.openxmlformats.org/officeDocument/2006/relationships/hyperlink" Target="PDF%20RM%201970-1975/1971/RD_pdf_2018/RD%20640-2018-PRODUCE-DGPCHDI.pdf" TargetMode="External"/><Relationship Id="rId1537" Type="http://schemas.openxmlformats.org/officeDocument/2006/relationships/hyperlink" Target="PDF%20RM%201970-1975/1971/RD_pdf_2018/RD%201541-2018-PRODUCE-DGPCHDI.pdf" TargetMode="External"/><Relationship Id="rId1744" Type="http://schemas.openxmlformats.org/officeDocument/2006/relationships/hyperlink" Target="PDF%20RM%201970-1975/1971/RD_pdf_2018/RD%201747-2018-PRODUCE-DGPCHDI.pdf" TargetMode="External"/><Relationship Id="rId36" Type="http://schemas.openxmlformats.org/officeDocument/2006/relationships/hyperlink" Target="PDF%20RM%201970-1975/1971/RD_pdf_2018/RD%20036-2018-PRODUCE-DGPCHDI.pdf" TargetMode="External"/><Relationship Id="rId1604" Type="http://schemas.openxmlformats.org/officeDocument/2006/relationships/hyperlink" Target="PDF%20RM%201970-1975/1971/RD_pdf_2018/RD%201607-2018-PRODUCE-DGPCHDI.pdf" TargetMode="External"/><Relationship Id="rId185" Type="http://schemas.openxmlformats.org/officeDocument/2006/relationships/hyperlink" Target="PDF%20RM%201970-1975/1971/RD_pdf_2018/RD%20183-2018-PRODUCE-DGPCHDI.pdf" TargetMode="External"/><Relationship Id="rId1811" Type="http://schemas.openxmlformats.org/officeDocument/2006/relationships/hyperlink" Target="PDF%20RM%201970-1975/1971/RD_pdf_2018/RD%201814-2018-PRODUCE-DGPCHDI.pdf" TargetMode="External"/><Relationship Id="rId392" Type="http://schemas.openxmlformats.org/officeDocument/2006/relationships/hyperlink" Target="PDF%20RM%201970-1975/1971/RD_pdf_2018/RD%20390-2018-PRODUCE-DGPCHDI.pdf" TargetMode="External"/><Relationship Id="rId697" Type="http://schemas.openxmlformats.org/officeDocument/2006/relationships/hyperlink" Target="PDF%20RM%201970-1975/1971/RD_pdf_2018/RD%20640-2018-PRODUCE-DGPCHDI.pdf" TargetMode="External"/><Relationship Id="rId252" Type="http://schemas.openxmlformats.org/officeDocument/2006/relationships/hyperlink" Target="PDF%20RM%201970-1975/1971/RD_pdf_2018/RD%20250-2018-PRODUCE-DGPCHDI.pdf" TargetMode="External"/><Relationship Id="rId1187" Type="http://schemas.openxmlformats.org/officeDocument/2006/relationships/hyperlink" Target="PDF%20RM%201970-1975/1971/RD_pdf_2018/RD%20640-2018-PRODUCE-DGPCHDI.pdf" TargetMode="External"/><Relationship Id="rId112" Type="http://schemas.openxmlformats.org/officeDocument/2006/relationships/hyperlink" Target="PDF%20RM%201970-1975/1971/RD_pdf_2018/RD%20112-2018-PRODUCE-DGPCHDI.pdf" TargetMode="External"/><Relationship Id="rId557" Type="http://schemas.openxmlformats.org/officeDocument/2006/relationships/hyperlink" Target="PDF%20RM%201970-1975/1971/RD_pdf_2018/RD%20555-2018-PRODUCE-DGPCHDI.pdf" TargetMode="External"/><Relationship Id="rId764" Type="http://schemas.openxmlformats.org/officeDocument/2006/relationships/hyperlink" Target="PDF%20RM%201970-1975/1971/RD_pdf_2018/RD%20640-2018-PRODUCE-DGPCHDI.pdf" TargetMode="External"/><Relationship Id="rId971" Type="http://schemas.openxmlformats.org/officeDocument/2006/relationships/hyperlink" Target="PDF%20RM%201970-1975/1971/RD_pdf_2018/RD%20640-2018-PRODUCE-DGPCHDI.pdf" TargetMode="External"/><Relationship Id="rId1394" Type="http://schemas.openxmlformats.org/officeDocument/2006/relationships/hyperlink" Target="PDF%20RM%201970-1975/1971/RD_pdf_2018/RD%201397-2018-PRODUCE-DGPCHDI.pdf" TargetMode="External"/><Relationship Id="rId1699" Type="http://schemas.openxmlformats.org/officeDocument/2006/relationships/hyperlink" Target="PDF%20RM%201970-1975/1971/RD_pdf_2018/RD%201702-2018-PRODUCE-DGPCHDI.pdf" TargetMode="External"/><Relationship Id="rId417" Type="http://schemas.openxmlformats.org/officeDocument/2006/relationships/hyperlink" Target="PDF%20RM%201970-1975/1971/RD_pdf_2018/RD%20415-2018-PRODUCE-DGPCHDI.pdf" TargetMode="External"/><Relationship Id="rId624" Type="http://schemas.openxmlformats.org/officeDocument/2006/relationships/hyperlink" Target="PDF%20RM%201970-1975/1971/RD_pdf_2018/RD%20621-2018-PRODUCE-DGPCHDI.pdf" TargetMode="External"/><Relationship Id="rId831" Type="http://schemas.openxmlformats.org/officeDocument/2006/relationships/hyperlink" Target="PDF%20RM%201970-1975/1971/RD_pdf_2018/RD%20640-2018-PRODUCE-DGPCHDI.pdf" TargetMode="External"/><Relationship Id="rId1047" Type="http://schemas.openxmlformats.org/officeDocument/2006/relationships/hyperlink" Target="PDF%20RM%201970-1975/1971/RD_pdf_2018/RD%201049-2018-PRODUCE-DGPCHDI.pdf" TargetMode="External"/><Relationship Id="rId1254" Type="http://schemas.openxmlformats.org/officeDocument/2006/relationships/hyperlink" Target="PDF%20RM%201970-1975/1971/RD_pdf_2018/RD%201256-2018-PRODUCE-DGPCHDI.pdf" TargetMode="External"/><Relationship Id="rId1461" Type="http://schemas.openxmlformats.org/officeDocument/2006/relationships/hyperlink" Target="PDF%20RM%201970-1975/1971/RD_pdf_2018/RD%201464-2018-PRODUCE-DGPCHDI.pdf" TargetMode="External"/><Relationship Id="rId929" Type="http://schemas.openxmlformats.org/officeDocument/2006/relationships/hyperlink" Target="PDF%20RM%201970-1975/1971/RD_pdf_2018/RD%20640-2018-PRODUCE-DGPCHDI.pdf" TargetMode="External"/><Relationship Id="rId1114" Type="http://schemas.openxmlformats.org/officeDocument/2006/relationships/hyperlink" Target="PDF%20RM%201970-1975/1971/RD_pdf_2018/RD%20640-2018-PRODUCE-DGPCHDI.pdf" TargetMode="External"/><Relationship Id="rId1321" Type="http://schemas.openxmlformats.org/officeDocument/2006/relationships/hyperlink" Target="PDF%20RM%201970-1975/1971/RD_pdf_2018/RD%201324-2018-PRODUCE-DGPCHDI.pdf" TargetMode="External"/><Relationship Id="rId1559" Type="http://schemas.openxmlformats.org/officeDocument/2006/relationships/hyperlink" Target="PDF%20RM%201970-1975/1971/RD_pdf_2018/RD%201562-2018-PRODUCE-DGPCHDI.pdf" TargetMode="External"/><Relationship Id="rId1766" Type="http://schemas.openxmlformats.org/officeDocument/2006/relationships/hyperlink" Target="PDF%20RM%201970-1975/1971/RD_pdf_2018/RD%201769-2018-PRODUCE-DGPCHDI.pdf" TargetMode="External"/><Relationship Id="rId58" Type="http://schemas.openxmlformats.org/officeDocument/2006/relationships/hyperlink" Target="PDF%20RM%201970-1975/1971/RD_pdf_2018/RD%20058-2018-PRODUCE-DGPCHDI.pdf" TargetMode="External"/><Relationship Id="rId1419" Type="http://schemas.openxmlformats.org/officeDocument/2006/relationships/hyperlink" Target="PDF%20RM%201970-1975/1971/RD_pdf_2018/RD%201422-2018-PRODUCE-DGPCHDI.pdf" TargetMode="External"/><Relationship Id="rId1626" Type="http://schemas.openxmlformats.org/officeDocument/2006/relationships/hyperlink" Target="PDF%20RM%201970-1975/1971/RD_pdf_2018/RD%201629-2018-PRODUCE-DGPCHDI.pdf" TargetMode="External"/><Relationship Id="rId1833" Type="http://schemas.openxmlformats.org/officeDocument/2006/relationships/hyperlink" Target="PDF%20RM%201970-1975/1971/RD_pdf_2018/RD%201836-2018-PRODUCE-DGPCHDI.pdf" TargetMode="External"/><Relationship Id="rId274" Type="http://schemas.openxmlformats.org/officeDocument/2006/relationships/hyperlink" Target="PDF%20RM%201970-1975/1971/RD_pdf_2018/RD%20272-2018-PRODUCE-DGPCHDI.pdf" TargetMode="External"/><Relationship Id="rId481" Type="http://schemas.openxmlformats.org/officeDocument/2006/relationships/hyperlink" Target="PDF%20RM%201970-1975/1971/RD_pdf_2018/RD%20479-2018-PRODUCE-DGPCHDI.pdf" TargetMode="External"/><Relationship Id="rId134" Type="http://schemas.openxmlformats.org/officeDocument/2006/relationships/hyperlink" Target="PDF%20RM%201970-1975/1971/RD_pdf_2018/RD%20134-2018-PRODUCE-DGPCHDI.pdf" TargetMode="External"/><Relationship Id="rId579" Type="http://schemas.openxmlformats.org/officeDocument/2006/relationships/hyperlink" Target="PDF%20RM%201970-1975/1971/RD_pdf_2018/RD%20578-2018-PRODUCE-DGPCHDI.pdf" TargetMode="External"/><Relationship Id="rId786" Type="http://schemas.openxmlformats.org/officeDocument/2006/relationships/hyperlink" Target="PDF%20RM%201970-1975/1971/RD_pdf_2018/RD%20640-2018-PRODUCE-DGPCHDI.pdf" TargetMode="External"/><Relationship Id="rId993" Type="http://schemas.openxmlformats.org/officeDocument/2006/relationships/hyperlink" Target="PDF%20RM%201970-1975/1971/RD_pdf_2018/RD%20994-2018-PRODUCE-DGPCHDI.pdf" TargetMode="External"/><Relationship Id="rId341" Type="http://schemas.openxmlformats.org/officeDocument/2006/relationships/hyperlink" Target="PDF%20RM%201970-1975/1971/RD_pdf_2018/RD%20354-2018-PRODUCE-DGPCHDI.pdf" TargetMode="External"/><Relationship Id="rId439" Type="http://schemas.openxmlformats.org/officeDocument/2006/relationships/hyperlink" Target="PDF%20RM%201970-1975/1971/RD_pdf_2018/RD%20437-2018-PRODUCE-DGPCHDI.pdf" TargetMode="External"/><Relationship Id="rId646" Type="http://schemas.openxmlformats.org/officeDocument/2006/relationships/hyperlink" Target="file:///\\srvfile05\atencion%20de%20requerimientos%20archivo$\RESOLUCIONES%20DIRECTORALES%20-%20COOPERATIVA\RD%20N&#176;%20643-2018-PRODUCE-DGPCHDI.pdf" TargetMode="External"/><Relationship Id="rId1069" Type="http://schemas.openxmlformats.org/officeDocument/2006/relationships/hyperlink" Target="PDF%20RM%201970-1975/1971/RD_pdf_2018/RD%20640-2018-PRODUCE-DGPCHDI.pdf" TargetMode="External"/><Relationship Id="rId1276" Type="http://schemas.openxmlformats.org/officeDocument/2006/relationships/hyperlink" Target="PDF%20RM%201970-1975/1971/RD_pdf_2018/RD%201278-2018-PRODUCE-DGPCHDI.pdf" TargetMode="External"/><Relationship Id="rId1483" Type="http://schemas.openxmlformats.org/officeDocument/2006/relationships/hyperlink" Target="PDF%20RM%201970-1975/1971/RD_pdf_2018/RD%201486-2018-PRODUCE-DGPCHDI.pdf" TargetMode="External"/><Relationship Id="rId201" Type="http://schemas.openxmlformats.org/officeDocument/2006/relationships/hyperlink" Target="PDF%20RM%201970-1975/1971/RD_pdf_2018/RD%20199-2018-PRODUCE-DGPCHDI.pdf" TargetMode="External"/><Relationship Id="rId506" Type="http://schemas.openxmlformats.org/officeDocument/2006/relationships/hyperlink" Target="PDF%20RM%201970-1975/1971/RD_pdf_2018/RD%20504-2018-PRODUCE-DGPCHDI.pdf" TargetMode="External"/><Relationship Id="rId853" Type="http://schemas.openxmlformats.org/officeDocument/2006/relationships/hyperlink" Target="PDF%20RM%201970-1975/1971/RD_pdf_2018/RD%20640-2018-PRODUCE-DGPCHDI.pdf" TargetMode="External"/><Relationship Id="rId1136" Type="http://schemas.openxmlformats.org/officeDocument/2006/relationships/hyperlink" Target="PDF%20RM%201970-1975/1971/RD_pdf_2018/RD%20640-2018-PRODUCE-DGPCHDI.pdf" TargetMode="External"/><Relationship Id="rId1690" Type="http://schemas.openxmlformats.org/officeDocument/2006/relationships/hyperlink" Target="PDF%20RM%201970-1975/1971/RD_pdf_2018/RD%201693-2018-PRODUCE-DGPCHDI.pdf" TargetMode="External"/><Relationship Id="rId1788" Type="http://schemas.openxmlformats.org/officeDocument/2006/relationships/hyperlink" Target="PDF%20RM%201970-1975/1971/RD_pdf_2018/RD%201791-2018-PRODUCE-DGPCHDI.pdf" TargetMode="External"/><Relationship Id="rId713" Type="http://schemas.openxmlformats.org/officeDocument/2006/relationships/hyperlink" Target="PDF%20RM%201970-1975/1971/RD_pdf_2018/RD%20640-2018-PRODUCE-DGPCHDI.pdf" TargetMode="External"/><Relationship Id="rId920" Type="http://schemas.openxmlformats.org/officeDocument/2006/relationships/hyperlink" Target="PDF%20RM%201970-1975/1971/RD_pdf_2018/RD%20640-2018-PRODUCE-DGPCHDI.pdf" TargetMode="External"/><Relationship Id="rId1343" Type="http://schemas.openxmlformats.org/officeDocument/2006/relationships/hyperlink" Target="PDF%20RM%201970-1975/1971/RD_pdf_2018/RD%201346-2018-PRODUCE-DGPCHDI.pdf" TargetMode="External"/><Relationship Id="rId1550" Type="http://schemas.openxmlformats.org/officeDocument/2006/relationships/hyperlink" Target="PDF%20RM%201970-1975/1971/RD_pdf_2018/RD%201553-2018-PRODUCE-DGPCHDI.pdf" TargetMode="External"/><Relationship Id="rId1648" Type="http://schemas.openxmlformats.org/officeDocument/2006/relationships/hyperlink" Target="PDF%20RM%201970-1975/1971/RD_pdf_2018/RD%201651-2018-PRODUCE-DGPCHDI.pdf" TargetMode="External"/><Relationship Id="rId1203" Type="http://schemas.openxmlformats.org/officeDocument/2006/relationships/hyperlink" Target="PDF%20RM%201970-1975/1971/RD_pdf_2018/RD%20640-2018-PRODUCE-DGPCHDI.pdf" TargetMode="External"/><Relationship Id="rId1410" Type="http://schemas.openxmlformats.org/officeDocument/2006/relationships/hyperlink" Target="PDF%20RM%201970-1975/1971/RD_pdf_2018/RD%201413-2018-PRODUCE-DGPCHDI.pdf" TargetMode="External"/><Relationship Id="rId1508" Type="http://schemas.openxmlformats.org/officeDocument/2006/relationships/hyperlink" Target="PDF%20RM%201970-1975/1971/RD_pdf_2018/RD%201511-2018-PRODUCE-DGPCHDI.pdf" TargetMode="External"/><Relationship Id="rId1855" Type="http://schemas.openxmlformats.org/officeDocument/2006/relationships/hyperlink" Target="PDF%20RM%201970-1975/1971/RD_pdf_2018/RD%201858-2018-PRODUCE-DGPCHDI.pdf" TargetMode="External"/><Relationship Id="rId1715" Type="http://schemas.openxmlformats.org/officeDocument/2006/relationships/hyperlink" Target="PDF%20RM%201970-1975/1971/RD_pdf_2018/RD%201718-2018-PRODUCE-DGPCHDI.pdf" TargetMode="External"/><Relationship Id="rId296" Type="http://schemas.openxmlformats.org/officeDocument/2006/relationships/hyperlink" Target="PDF%20RM%201970-1975/1971/RD_pdf_2018/RD%20294-2018-PRODUCE-DGPCHDI.pdf" TargetMode="External"/><Relationship Id="rId156" Type="http://schemas.openxmlformats.org/officeDocument/2006/relationships/hyperlink" Target="PDF%20RM%201970-1975/1971/RD_pdf_2018/RD%20143-2018-PRODUCE-DGPCHDI.pdf" TargetMode="External"/><Relationship Id="rId363" Type="http://schemas.openxmlformats.org/officeDocument/2006/relationships/hyperlink" Target="PDF%20RM%201970-1975/1971/RD_pdf_2018/RD%20361-2018-PRODUCE-DGPCHDI.pdf" TargetMode="External"/><Relationship Id="rId570" Type="http://schemas.openxmlformats.org/officeDocument/2006/relationships/hyperlink" Target="PDF%20RM%201970-1975/1971/RD_pdf_2018/RD%20567-2018-PRODUCE-DGPCHDI.pdf" TargetMode="External"/><Relationship Id="rId223" Type="http://schemas.openxmlformats.org/officeDocument/2006/relationships/hyperlink" Target="PDF%20RM%201970-1975/1971/RD_pdf_2018/RD%20218-2018-PRODUCE-DGPCHDI.pdf" TargetMode="External"/><Relationship Id="rId430" Type="http://schemas.openxmlformats.org/officeDocument/2006/relationships/hyperlink" Target="PDF%20RM%201970-1975/1971/RD_pdf_2018/RD%20428-2018-PRODUCE-DGPCHDI.pdf" TargetMode="External"/><Relationship Id="rId668" Type="http://schemas.openxmlformats.org/officeDocument/2006/relationships/hyperlink" Target="PDF%20RM%201970-1975/1971/RD_pdf_2018/RD%20640-2018-PRODUCE-DGPCHDI.pdf" TargetMode="External"/><Relationship Id="rId875" Type="http://schemas.openxmlformats.org/officeDocument/2006/relationships/hyperlink" Target="PDF%20RM%201970-1975/1971/RD_pdf_2018/RD%20640-2018-PRODUCE-DGPCHDI.pdf" TargetMode="External"/><Relationship Id="rId1060" Type="http://schemas.openxmlformats.org/officeDocument/2006/relationships/hyperlink" Target="PDF%20RM%201970-1975/1971/RD_pdf_2018/RD%20640-2018-PRODUCE-DGPCHDI.pdf" TargetMode="External"/><Relationship Id="rId1298" Type="http://schemas.openxmlformats.org/officeDocument/2006/relationships/hyperlink" Target="PDF%20RM%201970-1975/1971/RD_pdf_2018/RD%201300-2018-PRODUCE-DGPCHDI.pdf" TargetMode="External"/><Relationship Id="rId528" Type="http://schemas.openxmlformats.org/officeDocument/2006/relationships/hyperlink" Target="PDF%20RM%201970-1975/1971/RD_pdf_2018/RD%20527-2018-PRODUCE-DGPCHDI.pdf" TargetMode="External"/><Relationship Id="rId735" Type="http://schemas.openxmlformats.org/officeDocument/2006/relationships/hyperlink" Target="PDF%20RM%201970-1975/1971/RD_pdf_2018/RD%20640-2018-PRODUCE-DGPCHDI.pdf" TargetMode="External"/><Relationship Id="rId942" Type="http://schemas.openxmlformats.org/officeDocument/2006/relationships/hyperlink" Target="PDF%20RM%201970-1975/1971/RD_pdf_2018/RD%20640-2018-PRODUCE-DGPCHDI.pdf" TargetMode="External"/><Relationship Id="rId1158" Type="http://schemas.openxmlformats.org/officeDocument/2006/relationships/hyperlink" Target="PDF%20RM%201970-1975/1971/RD_pdf_2018/RD%20640-2018-PRODUCE-DGPCHDI.pdf" TargetMode="External"/><Relationship Id="rId1365" Type="http://schemas.openxmlformats.org/officeDocument/2006/relationships/hyperlink" Target="PDF%20RM%201970-1975/1971/RD_pdf_2018/RD%201368-2018-PRODUCE-DGPCHDI.pdf" TargetMode="External"/><Relationship Id="rId1572" Type="http://schemas.openxmlformats.org/officeDocument/2006/relationships/hyperlink" Target="PDF%20RM%201970-1975/1971/RD_pdf_2018/RD%201575-2018-PRODUCE-DGPCHDI.pdf" TargetMode="External"/><Relationship Id="rId1018" Type="http://schemas.openxmlformats.org/officeDocument/2006/relationships/hyperlink" Target="PDF%20RM%201970-1975/1971/RD_pdf_2018/RD%20640-2018-PRODUCE-DGPCHDI.pdf" TargetMode="External"/><Relationship Id="rId1225" Type="http://schemas.openxmlformats.org/officeDocument/2006/relationships/hyperlink" Target="PDF%20RM%201970-1975/1971/RD_pdf_2018/RD%201227-2018-PRODUCE-DGPCHDI.pdf" TargetMode="External"/><Relationship Id="rId1432" Type="http://schemas.openxmlformats.org/officeDocument/2006/relationships/hyperlink" Target="PDF%20RM%201970-1975/1971/RD_pdf_2018/RD%201435-2018-PRODUCE-DGPCHDI.pdf" TargetMode="External"/><Relationship Id="rId71" Type="http://schemas.openxmlformats.org/officeDocument/2006/relationships/hyperlink" Target="PDF%20RM%201970-1975/1971/RD_pdf_2018/RD%20071-2018-PRODUCE-DGPCHDI.pdf" TargetMode="External"/><Relationship Id="rId802" Type="http://schemas.openxmlformats.org/officeDocument/2006/relationships/hyperlink" Target="PDF%20RM%201970-1975/1971/RD_pdf_2018/RD%20640-2018-PRODUCE-DGPCHDI.pdf" TargetMode="External"/><Relationship Id="rId1737" Type="http://schemas.openxmlformats.org/officeDocument/2006/relationships/hyperlink" Target="PDF%20RM%201970-1975/1971/RD_pdf_2018/RD%201740-2018-PRODUCE-DGPCHDI.pdf" TargetMode="External"/><Relationship Id="rId29" Type="http://schemas.openxmlformats.org/officeDocument/2006/relationships/hyperlink" Target="PDF%20RM%201970-1975/1971/RD_pdf_2018/RD%20029-2018-PRODUCE-DGPCHDI.pdf" TargetMode="External"/><Relationship Id="rId178" Type="http://schemas.openxmlformats.org/officeDocument/2006/relationships/hyperlink" Target="PDF%20RM%201970-1975/1971/RD_pdf_2018/RD%20176-2018-PRODUCE-DGPCHDI.pdf" TargetMode="External"/><Relationship Id="rId1804" Type="http://schemas.openxmlformats.org/officeDocument/2006/relationships/hyperlink" Target="PDF%20RM%201970-1975/1971/RD_pdf_2018/RD%201807-2018-PRODUCE-DGPCHDI.pdf" TargetMode="External"/><Relationship Id="rId385" Type="http://schemas.openxmlformats.org/officeDocument/2006/relationships/hyperlink" Target="PDF%20RM%201970-1975/1971/RD_pdf_2018/RD%20383-2018-PRODUCE-DGPCHDI.pdf" TargetMode="External"/><Relationship Id="rId592" Type="http://schemas.openxmlformats.org/officeDocument/2006/relationships/hyperlink" Target="PDF%20RM%201970-1975/1971/RD_pdf_2018/RD%20592-2018-PRODUCE-DGPCHDI.pdf" TargetMode="External"/><Relationship Id="rId245" Type="http://schemas.openxmlformats.org/officeDocument/2006/relationships/hyperlink" Target="PDF%20RM%201970-1975/1971/RD_pdf_2018/RD%20243-2018-PRODUCE-DGPCHDI.pdf" TargetMode="External"/><Relationship Id="rId452" Type="http://schemas.openxmlformats.org/officeDocument/2006/relationships/hyperlink" Target="PDF%20RM%201970-1975/1971/RD_pdf_2018/RD%20450-2018-PRODUCE-DGPCHDI.pdf" TargetMode="External"/><Relationship Id="rId897" Type="http://schemas.openxmlformats.org/officeDocument/2006/relationships/hyperlink" Target="PDF%20RM%201970-1975/1971/RD_pdf_2018/RD%20640-2018-PRODUCE-DGPCHDI.pdf" TargetMode="External"/><Relationship Id="rId1082" Type="http://schemas.openxmlformats.org/officeDocument/2006/relationships/hyperlink" Target="PDF%20RM%201970-1975/1971/RD_pdf_2018/RD%20640-2018-PRODUCE-DGPCHDI.pdf" TargetMode="External"/><Relationship Id="rId105" Type="http://schemas.openxmlformats.org/officeDocument/2006/relationships/hyperlink" Target="PDF%20RM%201970-1975/1971/RD_pdf_2018/RD%20105-2018-PRODUCE-DGPCHDI.pdf" TargetMode="External"/><Relationship Id="rId312" Type="http://schemas.openxmlformats.org/officeDocument/2006/relationships/hyperlink" Target="PDF%20RM%201970-1975/1971/RD_pdf_2018/RD%20310-2018-PRODUCE-DGPCHDI.pdf" TargetMode="External"/><Relationship Id="rId757" Type="http://schemas.openxmlformats.org/officeDocument/2006/relationships/hyperlink" Target="PDF%20RM%201970-1975/1971/RD_pdf_2018/RD%20640-2018-PRODUCE-DGPCHDI.pdf" TargetMode="External"/><Relationship Id="rId964" Type="http://schemas.openxmlformats.org/officeDocument/2006/relationships/hyperlink" Target="PDF%20RM%201970-1975/1971/RD_pdf_2018/RD%20640-2018-PRODUCE-DGPCHDI.pdf" TargetMode="External"/><Relationship Id="rId1387" Type="http://schemas.openxmlformats.org/officeDocument/2006/relationships/hyperlink" Target="PDF%20RM%201970-1975/1971/RD_pdf_2018/RD%201390-2018-PRODUCE-DGPCHDI.pdf" TargetMode="External"/><Relationship Id="rId1594" Type="http://schemas.openxmlformats.org/officeDocument/2006/relationships/hyperlink" Target="PDF%20RM%201970-1975/1971/RD_pdf_2018/RD%201597-2018-PRODUCE-DGPCHDI.pdf" TargetMode="External"/><Relationship Id="rId93" Type="http://schemas.openxmlformats.org/officeDocument/2006/relationships/hyperlink" Target="PDF%20RM%201970-1975/1971/RD_pdf_2018/RD%20093-2018-PRODUCE-DGPCHDI.pdf" TargetMode="External"/><Relationship Id="rId617" Type="http://schemas.openxmlformats.org/officeDocument/2006/relationships/hyperlink" Target="PDF%20RM%201970-1975/1971/RD_pdf_2018/RD%20614-2018-PRODUCE-DGPCHDI.pdf" TargetMode="External"/><Relationship Id="rId824" Type="http://schemas.openxmlformats.org/officeDocument/2006/relationships/hyperlink" Target="PDF%20RM%201970-1975/1971/RD_pdf_2018/RD%20822-2018-PRODUCE-DGPCHDI.pdf" TargetMode="External"/><Relationship Id="rId1247" Type="http://schemas.openxmlformats.org/officeDocument/2006/relationships/hyperlink" Target="PDF%20RM%201970-1975/1971/RD_pdf_2018/RD%201249-2018-PRODUCE-DGPCHDI.pdf" TargetMode="External"/><Relationship Id="rId1454" Type="http://schemas.openxmlformats.org/officeDocument/2006/relationships/hyperlink" Target="PDF%20RM%201970-1975/1971/RD_pdf_2018/RD%201457-2018-PRODUCE-DGPCHDI.pdf" TargetMode="External"/><Relationship Id="rId1661" Type="http://schemas.openxmlformats.org/officeDocument/2006/relationships/hyperlink" Target="PDF%20RM%201970-1975/1971/RD_pdf_2018/RD%201664-2018-PRODUCE-DGPCHDI.pdf" TargetMode="External"/><Relationship Id="rId1107" Type="http://schemas.openxmlformats.org/officeDocument/2006/relationships/hyperlink" Target="PDF%20RM%201970-1975/1971/RD_pdf_2018/RD%20640-2018-PRODUCE-DGPCHDI.pdf" TargetMode="External"/><Relationship Id="rId1314" Type="http://schemas.openxmlformats.org/officeDocument/2006/relationships/hyperlink" Target="PDF%20RM%201970-1975/1971/RD_pdf_2018/RD%201318-2018-PRODUCE-DGPCHDI.pdf" TargetMode="External"/><Relationship Id="rId1521" Type="http://schemas.openxmlformats.org/officeDocument/2006/relationships/hyperlink" Target="PDF%20RM%201970-1975/1971/RD_pdf_2018/RD%201524-2018-PRODUCE-DGPCHDI.pdf" TargetMode="External"/><Relationship Id="rId1759" Type="http://schemas.openxmlformats.org/officeDocument/2006/relationships/hyperlink" Target="PDF%20RM%201970-1975/1971/RD_pdf_2018/RD%201762-2018-PRODUCE-DGPCHDI.pdf" TargetMode="External"/><Relationship Id="rId1619" Type="http://schemas.openxmlformats.org/officeDocument/2006/relationships/hyperlink" Target="PDF%20RM%201970-1975/1971/RD_pdf_2018/RD%201622-2018-PRODUCE-DGPCHDI.pdf" TargetMode="External"/><Relationship Id="rId1826" Type="http://schemas.openxmlformats.org/officeDocument/2006/relationships/hyperlink" Target="PDF%20RM%201970-1975/1971/RD_pdf_2018/RD%201829-2018-PRODUCE-DGPCHDI.pdf" TargetMode="External"/><Relationship Id="rId20" Type="http://schemas.openxmlformats.org/officeDocument/2006/relationships/hyperlink" Target="PDF%20RM%201970-1975/1971/RD_pdf_2018/RD%20020-2018-PRODUCE-DGPCHDI.pdf" TargetMode="External"/><Relationship Id="rId267" Type="http://schemas.openxmlformats.org/officeDocument/2006/relationships/hyperlink" Target="PDF%20RM%201970-1975/1971/RD_pdf_2018/RD%20265-2018-PRODUCE-DGPCHDI.pdf" TargetMode="External"/><Relationship Id="rId474" Type="http://schemas.openxmlformats.org/officeDocument/2006/relationships/hyperlink" Target="PDF%20RM%201970-1975/1971/RD_pdf_2018/RD%20472-2018-PRODUCE-DGPCHDI.pdf" TargetMode="External"/><Relationship Id="rId127" Type="http://schemas.openxmlformats.org/officeDocument/2006/relationships/hyperlink" Target="PDF%20RM%201970-1975/1971/RD_pdf_2018/RD%20127-2018-PRODUCE-DGPCHDI.pdf" TargetMode="External"/><Relationship Id="rId681" Type="http://schemas.openxmlformats.org/officeDocument/2006/relationships/hyperlink" Target="PDF%20RM%201970-1975/1971/RD_pdf_2018/RD%20640-2018-PRODUCE-DGPCHDI.pdf" TargetMode="External"/><Relationship Id="rId779" Type="http://schemas.openxmlformats.org/officeDocument/2006/relationships/hyperlink" Target="PDF%20RM%201970-1975/1971/RD_pdf_2018/RD%20640-2018-PRODUCE-DGPCHDI.pdf" TargetMode="External"/><Relationship Id="rId986" Type="http://schemas.openxmlformats.org/officeDocument/2006/relationships/hyperlink" Target="PDF%20RM%201970-1975/1971/RD_pdf_2018/RD%20640-2018-PRODUCE-DGPCHDI.pdf" TargetMode="External"/><Relationship Id="rId334" Type="http://schemas.openxmlformats.org/officeDocument/2006/relationships/hyperlink" Target="PDF%20RM%201970-1975/1971/RD_pdf_2018/RD%20347-2018-PRODUCE-DGPCHDI.pdf" TargetMode="External"/><Relationship Id="rId541" Type="http://schemas.openxmlformats.org/officeDocument/2006/relationships/hyperlink" Target="PDF%20RM%201970-1975/1971/RD_pdf_2018/RD%20539-2018-PRODUCE-DGPCHDI.pdf" TargetMode="External"/><Relationship Id="rId639" Type="http://schemas.openxmlformats.org/officeDocument/2006/relationships/hyperlink" Target="PDF%20RM%201970-1975/1971/RD_pdf_2018/RD%20636-2018-PRODUCE-DGPCHDI.pdf" TargetMode="External"/><Relationship Id="rId1171" Type="http://schemas.openxmlformats.org/officeDocument/2006/relationships/hyperlink" Target="PDF%20RM%201970-1975/1971/RD_pdf_2018/RD%20640-2018-PRODUCE-DGPCHDI.pdf" TargetMode="External"/><Relationship Id="rId1269" Type="http://schemas.openxmlformats.org/officeDocument/2006/relationships/hyperlink" Target="PDF%20RM%201970-1975/1971/RD_pdf_2018/RD%201271-2018-PRODUCE-DGPCHDI.pdf" TargetMode="External"/><Relationship Id="rId1476" Type="http://schemas.openxmlformats.org/officeDocument/2006/relationships/hyperlink" Target="PDF%20RM%201970-1975/1971/RD_pdf_2018/RD%201479-2018-PRODUCE-DGPCHDI.pdf" TargetMode="External"/><Relationship Id="rId401" Type="http://schemas.openxmlformats.org/officeDocument/2006/relationships/hyperlink" Target="PDF%20RM%201970-1975/1971/RD_pdf_2018/RD%20399-2018-PRODUCE-DGPCHDI.pdf" TargetMode="External"/><Relationship Id="rId846" Type="http://schemas.openxmlformats.org/officeDocument/2006/relationships/hyperlink" Target="PDF%20RM%201970-1975/1971/RD_pdf_2018/RD%20640-2018-PRODUCE-DGPCHDI.pdf" TargetMode="External"/><Relationship Id="rId1031" Type="http://schemas.openxmlformats.org/officeDocument/2006/relationships/hyperlink" Target="PDF%20RM%201970-1975/1971/RD_pdf_2018/RD%20640-2018-PRODUCE-DGPCHDI.pdf" TargetMode="External"/><Relationship Id="rId1129" Type="http://schemas.openxmlformats.org/officeDocument/2006/relationships/hyperlink" Target="PDF%20RM%201970-1975/1971/RD_pdf_2018/RD%20640-2018-PRODUCE-DGPCHDI.pdf" TargetMode="External"/><Relationship Id="rId1683" Type="http://schemas.openxmlformats.org/officeDocument/2006/relationships/hyperlink" Target="PDF%20RM%201970-1975/1971/RD_pdf_2018/RD%201686-2018-PRODUCE-DGPCHDI.pdf" TargetMode="External"/><Relationship Id="rId706" Type="http://schemas.openxmlformats.org/officeDocument/2006/relationships/hyperlink" Target="PDF%20RM%201970-1975/1971/RD_pdf_2018/RD%20640-2018-PRODUCE-DGPCHDI.pdf" TargetMode="External"/><Relationship Id="rId913" Type="http://schemas.openxmlformats.org/officeDocument/2006/relationships/hyperlink" Target="PDF%20RM%201970-1975/1971/RD_pdf_2018/RD%20640-2018-PRODUCE-DGPCHDI.pdf" TargetMode="External"/><Relationship Id="rId1336" Type="http://schemas.openxmlformats.org/officeDocument/2006/relationships/hyperlink" Target="PDF%20RM%201970-1975/1971/RD_pdf_2018/RD%201339-2018-PRODUCE-DGPCHDI.pdf" TargetMode="External"/><Relationship Id="rId1543" Type="http://schemas.openxmlformats.org/officeDocument/2006/relationships/hyperlink" Target="PDF%20RM%201970-1975/1971/RD_pdf_2018/RD%201547-2018-PRODUCE-DGPCHDI.pdf" TargetMode="External"/><Relationship Id="rId1750" Type="http://schemas.openxmlformats.org/officeDocument/2006/relationships/hyperlink" Target="PDF%20RM%201970-1975/1971/RD_pdf_2018/RD%201753-2018-PRODUCE-DGPCHDI.pdf" TargetMode="External"/><Relationship Id="rId42" Type="http://schemas.openxmlformats.org/officeDocument/2006/relationships/hyperlink" Target="PDF%20RM%201970-1975/1971/RD_pdf_2018/RD%20042-2018-PRODUCE-DGPCHDI.pdf" TargetMode="External"/><Relationship Id="rId1403" Type="http://schemas.openxmlformats.org/officeDocument/2006/relationships/hyperlink" Target="PDF%20RM%201970-1975/1971/RD_pdf_2018/RD%201406-2018-PRODUCE-DGPCHDI.pdf" TargetMode="External"/><Relationship Id="rId1610" Type="http://schemas.openxmlformats.org/officeDocument/2006/relationships/hyperlink" Target="PDF%20RM%201970-1975/1971/RD_pdf_2018/RD%201613-2018-PRODUCE-DGPCHDI.pdf" TargetMode="External"/><Relationship Id="rId1848" Type="http://schemas.openxmlformats.org/officeDocument/2006/relationships/hyperlink" Target="PDF%20RM%201970-1975/1971/RD_pdf_2018/RD%201851-2018-PRODUCE-DGPCHDI.pdf" TargetMode="External"/><Relationship Id="rId191" Type="http://schemas.openxmlformats.org/officeDocument/2006/relationships/hyperlink" Target="PDF%20RM%201970-1975/1971/RD_pdf_2018/RD%20189-2018-PRODUCE-DGPCHDI.pdf" TargetMode="External"/><Relationship Id="rId1708" Type="http://schemas.openxmlformats.org/officeDocument/2006/relationships/hyperlink" Target="PDF%20RM%201970-1975/1971/RD_pdf_2018/RD%201711-2018-PRODUCE-DGPCHDI.pdf" TargetMode="External"/><Relationship Id="rId289" Type="http://schemas.openxmlformats.org/officeDocument/2006/relationships/hyperlink" Target="PDF%20RM%201970-1975/1971/RD_pdf_2018/RD%20287-2018-PRODUCE-DGPCHDI.pdf" TargetMode="External"/><Relationship Id="rId496" Type="http://schemas.openxmlformats.org/officeDocument/2006/relationships/hyperlink" Target="PDF%20RM%201970-1975/1971/RD_pdf_2018/RD%20494-2018-PRODUCE-DGPCHDI.pdf" TargetMode="External"/><Relationship Id="rId149" Type="http://schemas.openxmlformats.org/officeDocument/2006/relationships/hyperlink" Target="PDF%20RM%201970-1975/1971/RD_pdf_2018/RD%20158-2018-PRODUCE-DGPCHDI.pdf" TargetMode="External"/><Relationship Id="rId356" Type="http://schemas.openxmlformats.org/officeDocument/2006/relationships/hyperlink" Target="PDF%20RM%201970-1975/1971/RD_pdf_2018/RD%20339-2018-PRODUCE-DGPCHDI.pdf" TargetMode="External"/><Relationship Id="rId563" Type="http://schemas.openxmlformats.org/officeDocument/2006/relationships/hyperlink" Target="PDF%20RM%201970-1975/1971/RD_pdf_2018/RD%20561-2018-PRODUCE-DGPCHDI.pdf" TargetMode="External"/><Relationship Id="rId770" Type="http://schemas.openxmlformats.org/officeDocument/2006/relationships/hyperlink" Target="PDF%20RM%201970-1975/1971/RD_pdf_2018/RD%20640-2018-PRODUCE-DGPCHDI.pdf" TargetMode="External"/><Relationship Id="rId1193" Type="http://schemas.openxmlformats.org/officeDocument/2006/relationships/hyperlink" Target="PDF%20RM%201970-1975/1971/RD_pdf_2018/RD%20640-2018-PRODUCE-DGPCHDI.pdf" TargetMode="External"/><Relationship Id="rId216" Type="http://schemas.openxmlformats.org/officeDocument/2006/relationships/hyperlink" Target="PDF%20RM%201970-1975/1971/RD_pdf_2018/RD%20214-2018-PRODUCE-DGPCHDI.pdf" TargetMode="External"/><Relationship Id="rId423" Type="http://schemas.openxmlformats.org/officeDocument/2006/relationships/hyperlink" Target="PDF%20RM%201970-1975/1971/RD_pdf_2018/RD%20421-2018-PRODUCE-DGPCHDI.pdf" TargetMode="External"/><Relationship Id="rId868" Type="http://schemas.openxmlformats.org/officeDocument/2006/relationships/hyperlink" Target="PDF%20RM%201970-1975/1971/RD_pdf_2018/RD%20640-2018-PRODUCE-DGPCHDI.pdf" TargetMode="External"/><Relationship Id="rId1053" Type="http://schemas.openxmlformats.org/officeDocument/2006/relationships/hyperlink" Target="PDF%20RM%201970-1975/1971/RD_pdf_2018/RD%20640-2018-PRODUCE-DGPCHDI.pdf" TargetMode="External"/><Relationship Id="rId1260" Type="http://schemas.openxmlformats.org/officeDocument/2006/relationships/hyperlink" Target="PDF%20RM%201970-1975/1971/RD_pdf_2018/RD%201262-2018-PRODUCE-DGPCHDI.pdf" TargetMode="External"/><Relationship Id="rId1498" Type="http://schemas.openxmlformats.org/officeDocument/2006/relationships/hyperlink" Target="PDF%20RM%201970-1975/1971/RD_pdf_2018/RD%201501-2018-PRODUCE-DGPCHDI.pdf" TargetMode="External"/><Relationship Id="rId630" Type="http://schemas.openxmlformats.org/officeDocument/2006/relationships/hyperlink" Target="PDF%20RM%201970-1975/1971/RD_pdf_2018/RD%20627-2018-PRODUCE-DGPCHDI.pdf" TargetMode="External"/><Relationship Id="rId728" Type="http://schemas.openxmlformats.org/officeDocument/2006/relationships/hyperlink" Target="PDF%20RM%201970-1975/1971/RD_pdf_2018/RD%20640-2018-PRODUCE-DGPCHDI.pdf" TargetMode="External"/><Relationship Id="rId935" Type="http://schemas.openxmlformats.org/officeDocument/2006/relationships/hyperlink" Target="PDF%20RM%201970-1975/1971/RD_pdf_2018/RD%20640-2018-PRODUCE-DGPCHDI.pdf" TargetMode="External"/><Relationship Id="rId1358" Type="http://schemas.openxmlformats.org/officeDocument/2006/relationships/hyperlink" Target="PDF%20RM%201970-1975/1971/RD_pdf_2018/RD%201361-2018-PRODUCE-DGPCHDI.pdf" TargetMode="External"/><Relationship Id="rId1565" Type="http://schemas.openxmlformats.org/officeDocument/2006/relationships/hyperlink" Target="PDF%20RM%201970-1975/1971/RD_pdf_2018/RD%201580-2018-PRODUCE-DGPCHDI.pdf" TargetMode="External"/><Relationship Id="rId1772" Type="http://schemas.openxmlformats.org/officeDocument/2006/relationships/hyperlink" Target="PDF%20RM%201970-1975/1971/RD_pdf_2018/RD%201775-2018-PRODUCE-DGPCHDI.pdf" TargetMode="External"/><Relationship Id="rId64" Type="http://schemas.openxmlformats.org/officeDocument/2006/relationships/hyperlink" Target="PDF%20RM%201970-1975/1971/RD_pdf_2018/RD%20064-2018-PRODUCE-DGPCHDI.pdf" TargetMode="External"/><Relationship Id="rId1120" Type="http://schemas.openxmlformats.org/officeDocument/2006/relationships/hyperlink" Target="PDF%20RM%201970-1975/1971/RD_pdf_2018/RD%201122-2018-PRODUCE-DGPCHDI.pdf" TargetMode="External"/><Relationship Id="rId1218" Type="http://schemas.openxmlformats.org/officeDocument/2006/relationships/hyperlink" Target="PDF%20RM%201970-1975/1971/RD_pdf_2018/RD%201220-2018-PRODUCE-DGPCHDI.pdf" TargetMode="External"/><Relationship Id="rId1425" Type="http://schemas.openxmlformats.org/officeDocument/2006/relationships/hyperlink" Target="PDF%20RM%201970-1975/1971/RD_pdf_2018/RD%201428-2018-PRODUCE-DGPCHDI.pdf" TargetMode="External"/><Relationship Id="rId1632" Type="http://schemas.openxmlformats.org/officeDocument/2006/relationships/hyperlink" Target="PDF%20RM%201970-1975/1971/RD_pdf_2018/RD%201635-2018-PRODUCE-DGPCHDI.pdf" TargetMode="External"/><Relationship Id="rId280" Type="http://schemas.openxmlformats.org/officeDocument/2006/relationships/hyperlink" Target="PDF%20RM%201970-1975/1971/RD_pdf_2018/RD%20278-2018-PRODUCE-DGPCHDI.pdf" TargetMode="External"/><Relationship Id="rId140" Type="http://schemas.openxmlformats.org/officeDocument/2006/relationships/hyperlink" Target="PDF%20RM%201970-1975/1971/RD_pdf_2018/RD%20142-2018-PRODUCE-DGPCHDI.pdf" TargetMode="External"/><Relationship Id="rId378" Type="http://schemas.openxmlformats.org/officeDocument/2006/relationships/hyperlink" Target="PDF%20RM%201970-1975/1971/RD_pdf_2018/RD%20376-2018-PRODUCE-DGPCHDI.pdf" TargetMode="External"/><Relationship Id="rId585" Type="http://schemas.openxmlformats.org/officeDocument/2006/relationships/hyperlink" Target="PDF%20RM%201970-1975/1971/RD_pdf_2018/RD%20584-2018-PRODUCE-DGPCHDI.pdf" TargetMode="External"/><Relationship Id="rId792" Type="http://schemas.openxmlformats.org/officeDocument/2006/relationships/hyperlink" Target="PDF%20RM%201970-1975/1971/RD_pdf_2018/RD%20640-2018-PRODUCE-DGPCHDI.pdf" TargetMode="External"/><Relationship Id="rId6" Type="http://schemas.openxmlformats.org/officeDocument/2006/relationships/hyperlink" Target="PDF%20RM%201970-1975/1971/RD_pdf_2018/RD%20006-2018-PRODUCE-DGPCHDI.pdf" TargetMode="External"/><Relationship Id="rId238" Type="http://schemas.openxmlformats.org/officeDocument/2006/relationships/hyperlink" Target="PDF%20RM%201970-1975/1971/RD_pdf_2018/RD%20236-2018-PRODUCE-DGPCHDI.pdf" TargetMode="External"/><Relationship Id="rId445" Type="http://schemas.openxmlformats.org/officeDocument/2006/relationships/hyperlink" Target="PDF%20RM%201970-1975/1971/RD_pdf_2018/RD%20443-2018-PRODUCE-DGPCHDI.pdf" TargetMode="External"/><Relationship Id="rId652" Type="http://schemas.openxmlformats.org/officeDocument/2006/relationships/hyperlink" Target="PDF%20RM%201970-1975/1971/RD_pdf_2018/RD%20640-2018-PRODUCE-DGPCHDI.pdf" TargetMode="External"/><Relationship Id="rId1075" Type="http://schemas.openxmlformats.org/officeDocument/2006/relationships/hyperlink" Target="PDF%20RM%201970-1975/1971/RD_pdf_2018/RD%20640-2018-PRODUCE-DGPCHDI.pdf" TargetMode="External"/><Relationship Id="rId1282" Type="http://schemas.openxmlformats.org/officeDocument/2006/relationships/hyperlink" Target="PDF%20RM%201970-1975/1971/RD_pdf_2018/RD%201284-2018-PRODUCE-DGPCHDI.pdf" TargetMode="External"/><Relationship Id="rId305" Type="http://schemas.openxmlformats.org/officeDocument/2006/relationships/hyperlink" Target="PDF%20RM%201970-1975/1971/RD_pdf_2018/RD%20303-2018-PRODUCE-DGPCHDI.pdf" TargetMode="External"/><Relationship Id="rId512" Type="http://schemas.openxmlformats.org/officeDocument/2006/relationships/hyperlink" Target="PDF%20RM%201970-1975/1971/RD_pdf_2018/RD%20510-2018-PRODUCE-DGPCHDI.pdf" TargetMode="External"/><Relationship Id="rId957" Type="http://schemas.openxmlformats.org/officeDocument/2006/relationships/hyperlink" Target="PDF%20RM%201970-1975/1971/RD_pdf_2018/RD%20640-2018-PRODUCE-DGPCHDI.pdf" TargetMode="External"/><Relationship Id="rId1142" Type="http://schemas.openxmlformats.org/officeDocument/2006/relationships/hyperlink" Target="PDF%20RM%201970-1975/1971/RD_pdf_2018/RD%20640-2018-PRODUCE-DGPCHDI.pdf" TargetMode="External"/><Relationship Id="rId1587" Type="http://schemas.openxmlformats.org/officeDocument/2006/relationships/hyperlink" Target="PDF%20RM%201970-1975/1971/RD_pdf_2018/RD%201590-2018-PRODUCE-DGPCHDI.pdf" TargetMode="External"/><Relationship Id="rId1794" Type="http://schemas.openxmlformats.org/officeDocument/2006/relationships/hyperlink" Target="PDF%20RM%201970-1975/1971/RD_pdf_2018/RD%201797-2018-PRODUCE-DGPCHDI.pdf" TargetMode="External"/><Relationship Id="rId86" Type="http://schemas.openxmlformats.org/officeDocument/2006/relationships/hyperlink" Target="PDF%20RM%201970-1975/1971/RD_pdf_2018/RD%20086-2018-PRODUCE-DGPCHDI.pdf" TargetMode="External"/><Relationship Id="rId817" Type="http://schemas.openxmlformats.org/officeDocument/2006/relationships/hyperlink" Target="PDF%20RM%201970-1975/1971/RD_pdf_2018/RD%20640-2018-PRODUCE-DGPCHDI.pdf" TargetMode="External"/><Relationship Id="rId1002" Type="http://schemas.openxmlformats.org/officeDocument/2006/relationships/hyperlink" Target="PDF%20RM%201970-1975/1971/RD_pdf_2018/RD%20640-2018-PRODUCE-DGPCHDI.pdf" TargetMode="External"/><Relationship Id="rId1447" Type="http://schemas.openxmlformats.org/officeDocument/2006/relationships/hyperlink" Target="PDF%20RM%201970-1975/1971/RD_pdf_2018/RD%201450-2018-PRODUCE-DGPCHDI.pdf" TargetMode="External"/><Relationship Id="rId1654" Type="http://schemas.openxmlformats.org/officeDocument/2006/relationships/hyperlink" Target="PDF%20RM%201970-1975/1971/RD_pdf_2018/RD%201657-2018-PRODUCE-DGPCHDI.pdf" TargetMode="External"/><Relationship Id="rId1861" Type="http://schemas.openxmlformats.org/officeDocument/2006/relationships/hyperlink" Target="PDF%20RM%201970-1975/1971/RD_pdf_2018/RD%201864-2018-PRODUCE-DGPCHDI.pdf" TargetMode="External"/><Relationship Id="rId1307" Type="http://schemas.openxmlformats.org/officeDocument/2006/relationships/hyperlink" Target="PDF%20RM%201970-1975/1971/RD_pdf_2018/RD%201310-2018-PRODUCE-DGPCHDI.pdf" TargetMode="External"/><Relationship Id="rId1514" Type="http://schemas.openxmlformats.org/officeDocument/2006/relationships/hyperlink" Target="PDF%20RM%201970-1975/1971/RD_pdf_2018/RD%201517-2018-PRODUCE-DGPCHDI.pdf" TargetMode="External"/><Relationship Id="rId1721" Type="http://schemas.openxmlformats.org/officeDocument/2006/relationships/hyperlink" Target="PDF%20RM%201970-1975/1971/RD_pdf_2018/RD%201724-2018-PRODUCE-DGPCHDI.pdf" TargetMode="External"/><Relationship Id="rId13" Type="http://schemas.openxmlformats.org/officeDocument/2006/relationships/hyperlink" Target="PDF%20RM%201970-1975/1971/RD_pdf_2018/RD%20013-2018-PRODUCE-DGPCHDI.pdf" TargetMode="External"/><Relationship Id="rId1819" Type="http://schemas.openxmlformats.org/officeDocument/2006/relationships/hyperlink" Target="PDF%20RM%201970-1975/1971/RD_pdf_2018/RD%201822-2018-PRODUCE-DGPCHDI.pdf" TargetMode="External"/><Relationship Id="rId162" Type="http://schemas.openxmlformats.org/officeDocument/2006/relationships/hyperlink" Target="PDF%20RM%201970-1975/1971/RD_pdf_2018/RD%20149-2018-PRODUCE-DGPCHDI.pdf" TargetMode="External"/><Relationship Id="rId467" Type="http://schemas.openxmlformats.org/officeDocument/2006/relationships/hyperlink" Target="PDF%20RM%201970-1975/1971/RD_pdf_2018/RD%20465-2018-PRODUCE-DGPCHDI.pdf" TargetMode="External"/><Relationship Id="rId1097" Type="http://schemas.openxmlformats.org/officeDocument/2006/relationships/hyperlink" Target="PDF%20RM%201970-1975/1971/RD_pdf_2018/RD%20640-2018-PRODUCE-DGPCHDI.pdf" TargetMode="External"/><Relationship Id="rId674" Type="http://schemas.openxmlformats.org/officeDocument/2006/relationships/hyperlink" Target="PDF%20RM%201970-1975/1971/RD_pdf_2018/RD%20640-2018-PRODUCE-DGPCHDI.pdf" TargetMode="External"/><Relationship Id="rId881" Type="http://schemas.openxmlformats.org/officeDocument/2006/relationships/hyperlink" Target="PDF%20RM%201970-1975/1971/RD_pdf_2018/RD%20640-2018-PRODUCE-DGPCHDI.pdf" TargetMode="External"/><Relationship Id="rId979" Type="http://schemas.openxmlformats.org/officeDocument/2006/relationships/hyperlink" Target="PDF%20RM%201970-1975/1971/RD_pdf_2018/RD%20640-2018-PRODUCE-DGPCHDI.pdf" TargetMode="External"/><Relationship Id="rId327" Type="http://schemas.openxmlformats.org/officeDocument/2006/relationships/hyperlink" Target="PDF%20RM%201970-1975/1971/RD_pdf_2018/RD%20325-2018-PRODUCE-DGPCHDI.pdf" TargetMode="External"/><Relationship Id="rId534" Type="http://schemas.openxmlformats.org/officeDocument/2006/relationships/hyperlink" Target="PDF%20RM%201970-1975/1971/RD_pdf_2018/RD%20527-2018-PRODUCE-DGPCHDI.pdf" TargetMode="External"/><Relationship Id="rId741" Type="http://schemas.openxmlformats.org/officeDocument/2006/relationships/hyperlink" Target="PDF%20RM%201970-1975/1971/RD_pdf_2018/RD%20640-2018-PRODUCE-DGPCHDI.pdf" TargetMode="External"/><Relationship Id="rId839" Type="http://schemas.openxmlformats.org/officeDocument/2006/relationships/hyperlink" Target="PDF%20RM%201970-1975/1971/RD_pdf_2018/RD%20640-2018-PRODUCE-DGPCHDI.pdf" TargetMode="External"/><Relationship Id="rId1164" Type="http://schemas.openxmlformats.org/officeDocument/2006/relationships/hyperlink" Target="PDF%20RM%201970-1975/1971/RD_pdf_2018/RD%20640-2018-PRODUCE-DGPCHDI.pdf" TargetMode="External"/><Relationship Id="rId1371" Type="http://schemas.openxmlformats.org/officeDocument/2006/relationships/hyperlink" Target="PDF%20RM%201970-1975/1971/RD_pdf_2018/RD%201374-2018-PRODUCE-DGPCHDI.pdf" TargetMode="External"/><Relationship Id="rId1469" Type="http://schemas.openxmlformats.org/officeDocument/2006/relationships/hyperlink" Target="PDF%20RM%201970-1975/1971/RD_pdf_2018/RD%201472-2018-PRODUCE-DGPCHDI.pdf" TargetMode="External"/><Relationship Id="rId601" Type="http://schemas.openxmlformats.org/officeDocument/2006/relationships/hyperlink" Target="PDF%20RM%201970-1975/1971/RD_pdf_2018/RD%20571-2018-PRODUCE-DGPCHDI.pdf" TargetMode="External"/><Relationship Id="rId1024" Type="http://schemas.openxmlformats.org/officeDocument/2006/relationships/hyperlink" Target="PDF%20RM%201970-1975/1971/RD_pdf_2018/RD%20640-2018-PRODUCE-DGPCHDI.pdf" TargetMode="External"/><Relationship Id="rId1231" Type="http://schemas.openxmlformats.org/officeDocument/2006/relationships/hyperlink" Target="PDF%20RM%201970-1975/1971/RD_pdf_2018/RD%201233-2018-PRODUCE-DGPCHDI.pdf" TargetMode="External"/><Relationship Id="rId1676" Type="http://schemas.openxmlformats.org/officeDocument/2006/relationships/hyperlink" Target="PDF%20RM%201970-1975/1971/RD_pdf_2018/RD%201679-2018-PRODUCE-DGPCHDI.pdf" TargetMode="External"/><Relationship Id="rId906" Type="http://schemas.openxmlformats.org/officeDocument/2006/relationships/hyperlink" Target="PDF%20RM%201970-1975/1971/RD_pdf_2018/RD%20640-2018-PRODUCE-DGPCHDI.pdf" TargetMode="External"/><Relationship Id="rId1329" Type="http://schemas.openxmlformats.org/officeDocument/2006/relationships/hyperlink" Target="PDF%20RM%201970-1975/1971/RD_pdf_2018/RD%201332-2018-PRODUCE-DGPCHDI.pdf" TargetMode="External"/><Relationship Id="rId1536" Type="http://schemas.openxmlformats.org/officeDocument/2006/relationships/hyperlink" Target="PDF%20RM%201970-1975/1971/RD_pdf_2018/RD%201540-2018-PRODUCE-DGPCHDI.pdf" TargetMode="External"/><Relationship Id="rId1743" Type="http://schemas.openxmlformats.org/officeDocument/2006/relationships/hyperlink" Target="PDF%20RM%201970-1975/1971/RD_pdf_2018/RD%201746-2018-PRODUCE-DGPCHDI.pdf" TargetMode="External"/><Relationship Id="rId35" Type="http://schemas.openxmlformats.org/officeDocument/2006/relationships/hyperlink" Target="PDF%20RM%201970-1975/1971/RD_pdf_2018/RD%20035-2018-PRODUCE-DGPCHDI.pdf" TargetMode="External"/><Relationship Id="rId1603" Type="http://schemas.openxmlformats.org/officeDocument/2006/relationships/hyperlink" Target="PDF%20RM%201970-1975/1971/RD_pdf_2018/RD%201606-2018-PRODUCE-DGPCHDI.pdf" TargetMode="External"/><Relationship Id="rId1810" Type="http://schemas.openxmlformats.org/officeDocument/2006/relationships/hyperlink" Target="PDF%20RM%201970-1975/1971/RD_pdf_2018/RD%201813-2018-PRODUCE-DGPCHDI.pdf" TargetMode="External"/><Relationship Id="rId184" Type="http://schemas.openxmlformats.org/officeDocument/2006/relationships/hyperlink" Target="PDF%20RM%201970-1975/1971/RD_pdf_2018/RD%20182-2018-PRODUCE-DGPCHDI.pdf" TargetMode="External"/><Relationship Id="rId391" Type="http://schemas.openxmlformats.org/officeDocument/2006/relationships/hyperlink" Target="PDF%20RM%201970-1975/1971/RD_pdf_2018/RD%20389-2018-PRODUCE-DGPCHDI.pdf" TargetMode="External"/><Relationship Id="rId251" Type="http://schemas.openxmlformats.org/officeDocument/2006/relationships/hyperlink" Target="PDF%20RM%201970-1975/1971/RD_pdf_2018/RD%20249-2018-PRODUCE-DGPCHDI.pdf" TargetMode="External"/><Relationship Id="rId489" Type="http://schemas.openxmlformats.org/officeDocument/2006/relationships/hyperlink" Target="PDF%20RM%201970-1975/1971/RD_pdf_2018/RD%20487-2018-PRODUCE-DGPCHDI.pdf" TargetMode="External"/><Relationship Id="rId696" Type="http://schemas.openxmlformats.org/officeDocument/2006/relationships/hyperlink" Target="PDF%20RM%201970-1975/1971/RD_pdf_2018/RD%20640-2018-PRODUCE-DGPCHDI.pdf" TargetMode="External"/><Relationship Id="rId349" Type="http://schemas.openxmlformats.org/officeDocument/2006/relationships/hyperlink" Target="PDF%20RM%201970-1975/1971/RD_pdf_2018/RD%20332-2018-PRODUCE-DGPCHDI.pdf" TargetMode="External"/><Relationship Id="rId556" Type="http://schemas.openxmlformats.org/officeDocument/2006/relationships/hyperlink" Target="PDF%20RM%201970-1975/1971/RD_pdf_2018/RD%20554-2018-PRODUCE-DGPCHDI.pdf" TargetMode="External"/><Relationship Id="rId763" Type="http://schemas.openxmlformats.org/officeDocument/2006/relationships/hyperlink" Target="PDF%20RM%201970-1975/1971/RD_pdf_2018/RD%20640-2018-PRODUCE-DGPCHDI.pdf" TargetMode="External"/><Relationship Id="rId1186" Type="http://schemas.openxmlformats.org/officeDocument/2006/relationships/hyperlink" Target="PDF%20RM%201970-1975/1971/RD_pdf_2018/RD%20640-2018-PRODUCE-DGPCHDI.pdf" TargetMode="External"/><Relationship Id="rId1393" Type="http://schemas.openxmlformats.org/officeDocument/2006/relationships/hyperlink" Target="PDF%20RM%201970-1975/1971/RD_pdf_2018/RD%201396-2018-PRODUCE-DGPCHDI.pdf" TargetMode="External"/><Relationship Id="rId111" Type="http://schemas.openxmlformats.org/officeDocument/2006/relationships/hyperlink" Target="PDF%20RM%201970-1975/1971/RD_pdf_2018/RD%20111-2018-PRODUCE-DGPCHDI.pdf" TargetMode="External"/><Relationship Id="rId209" Type="http://schemas.openxmlformats.org/officeDocument/2006/relationships/hyperlink" Target="PDF%20RM%201970-1975/1971/RD_pdf_2018/RD%20207-2018-PRODUCE-DGPCHDI.pdf" TargetMode="External"/><Relationship Id="rId416" Type="http://schemas.openxmlformats.org/officeDocument/2006/relationships/hyperlink" Target="PDF%20RM%201970-1975/1971/RD_pdf_2018/RD%20414-2018-PRODUCE-DGPCHDI.pdf" TargetMode="External"/><Relationship Id="rId970" Type="http://schemas.openxmlformats.org/officeDocument/2006/relationships/hyperlink" Target="PDF%20RM%201970-1975/1971/RD_pdf_2018/RD%20640-2018-PRODUCE-DGPCHDI.pdf" TargetMode="External"/><Relationship Id="rId1046" Type="http://schemas.openxmlformats.org/officeDocument/2006/relationships/hyperlink" Target="PDF%20RM%201970-1975/1971/RD_pdf_2018/RD%20640-2018-PRODUCE-DGPCHDI.pdf" TargetMode="External"/><Relationship Id="rId1253" Type="http://schemas.openxmlformats.org/officeDocument/2006/relationships/hyperlink" Target="PDF%20RM%201970-1975/1971/RD_pdf_2018/RD%201255-2018-PRODUCE-DGPCHDI.pdf" TargetMode="External"/><Relationship Id="rId1698" Type="http://schemas.openxmlformats.org/officeDocument/2006/relationships/hyperlink" Target="PDF%20RM%201970-1975/1971/RD_pdf_2018/RD%201701-2018-PRODUCE-DGPCHDI.pdf" TargetMode="External"/><Relationship Id="rId623" Type="http://schemas.openxmlformats.org/officeDocument/2006/relationships/hyperlink" Target="PDF%20RM%201970-1975/1971/RD_pdf_2018/RD%20620-2018-PRODUCE-DGPCHDI.pdf" TargetMode="External"/><Relationship Id="rId830" Type="http://schemas.openxmlformats.org/officeDocument/2006/relationships/hyperlink" Target="PDF%20RM%201970-1975/1971/RD_pdf_2018/RD%20640-2018-PRODUCE-DGPCHDI.pdf" TargetMode="External"/><Relationship Id="rId928" Type="http://schemas.openxmlformats.org/officeDocument/2006/relationships/hyperlink" Target="PDF%20RM%201970-1975/1971/RD_pdf_2018/RD%20640-2018-PRODUCE-DGPCHDI.pdf" TargetMode="External"/><Relationship Id="rId1460" Type="http://schemas.openxmlformats.org/officeDocument/2006/relationships/hyperlink" Target="PDF%20RM%201970-1975/1971/RD_pdf_2018/RD%201463-2018-PRODUCE-DGPCHDI.pdf" TargetMode="External"/><Relationship Id="rId1558" Type="http://schemas.openxmlformats.org/officeDocument/2006/relationships/hyperlink" Target="PDF%20RM%201970-1975/1971/RD_pdf_2018/RD%201561-2018-PRODUCE-DGPCHDI.pdf" TargetMode="External"/><Relationship Id="rId1765" Type="http://schemas.openxmlformats.org/officeDocument/2006/relationships/hyperlink" Target="PDF%20RM%201970-1975/1971/RD_pdf_2018/RD%201768-2018-PRODUCE-DGPCHDI.pdf" TargetMode="External"/><Relationship Id="rId57" Type="http://schemas.openxmlformats.org/officeDocument/2006/relationships/hyperlink" Target="PDF%20RM%201970-1975/1971/RD_pdf_2018/RD%20057-2018-PRODUCE-DGPCHDI.pdf" TargetMode="External"/><Relationship Id="rId1113" Type="http://schemas.openxmlformats.org/officeDocument/2006/relationships/hyperlink" Target="PDF%20RM%201970-1975/1971/RD_pdf_2018/RD%20640-2018-PRODUCE-DGPCHDI.pdf" TargetMode="External"/><Relationship Id="rId1320" Type="http://schemas.openxmlformats.org/officeDocument/2006/relationships/hyperlink" Target="PDF%20RM%201970-1975/1971/RD_pdf_2018/RD%201323-2018-PRODUCE-DGPCHDI.pdf" TargetMode="External"/><Relationship Id="rId1418" Type="http://schemas.openxmlformats.org/officeDocument/2006/relationships/hyperlink" Target="PDF%20RM%201970-1975/1971/RD_pdf_2018/RD%201421-2018-PRODUCE-DGPCHDI.pdf" TargetMode="External"/><Relationship Id="rId1625" Type="http://schemas.openxmlformats.org/officeDocument/2006/relationships/hyperlink" Target="PDF%20RM%201970-1975/1971/RD_pdf_2018/RD%201628-2018-PRODUCE-DGPCHDI.pdf" TargetMode="External"/><Relationship Id="rId1832" Type="http://schemas.openxmlformats.org/officeDocument/2006/relationships/hyperlink" Target="PDF%20RM%201970-1975/1971/RD_pdf_2018/RD%201835-2018-PRODUCE-DGPCHDI.pdf" TargetMode="External"/><Relationship Id="rId273" Type="http://schemas.openxmlformats.org/officeDocument/2006/relationships/hyperlink" Target="PDF%20RM%201970-1975/1971/RD_pdf_2018/RD%20271-2018-PRODUCE-DGPCHDI.pdf" TargetMode="External"/><Relationship Id="rId480" Type="http://schemas.openxmlformats.org/officeDocument/2006/relationships/hyperlink" Target="PDF%20RM%201970-1975/1971/RD_pdf_2018/RD%20478-2018-PRODUCE-DGPCHDI.pdf" TargetMode="External"/><Relationship Id="rId133" Type="http://schemas.openxmlformats.org/officeDocument/2006/relationships/hyperlink" Target="PDF%20RM%201970-1975/1971/RD_pdf_2018/RD%20133-2018-PRODUCE-DGPCHDI.pdf" TargetMode="External"/><Relationship Id="rId340" Type="http://schemas.openxmlformats.org/officeDocument/2006/relationships/hyperlink" Target="PDF%20RM%201970-1975/1971/RD_pdf_2018/RD%20353-2018-PRODUCE-DGPCHDI.pdf" TargetMode="External"/><Relationship Id="rId578" Type="http://schemas.openxmlformats.org/officeDocument/2006/relationships/hyperlink" Target="PDF%20RM%201970-1975/1971/RD_pdf_2018/RD%20577-2018-PRODUCE-DGPCHDI.pdf" TargetMode="External"/><Relationship Id="rId785" Type="http://schemas.openxmlformats.org/officeDocument/2006/relationships/hyperlink" Target="PDF%20RM%201970-1975/1971/RD_pdf_2018/RD%20640-2018-PRODUCE-DGPCHDI.pdf" TargetMode="External"/><Relationship Id="rId992" Type="http://schemas.openxmlformats.org/officeDocument/2006/relationships/hyperlink" Target="PDF%20RM%201970-1975/1971/RD_pdf_2018/RD%20640-2018-PRODUCE-DGPCHDI.pdf" TargetMode="External"/><Relationship Id="rId200" Type="http://schemas.openxmlformats.org/officeDocument/2006/relationships/hyperlink" Target="PDF%20RM%201970-1975/1971/RD_pdf_2018/RD%20198-2018-PRODUCE-DGPCHDI.pdf" TargetMode="External"/><Relationship Id="rId438" Type="http://schemas.openxmlformats.org/officeDocument/2006/relationships/hyperlink" Target="PDF%20RM%201970-1975/1971/RD_pdf_2018/RD%20436-2018-PRODUCE-DGPCHDI.pdf" TargetMode="External"/><Relationship Id="rId645" Type="http://schemas.openxmlformats.org/officeDocument/2006/relationships/hyperlink" Target="file:///\\srvfile05\atencion%20de%20requerimientos%20archivo$\RESOLUCIONES%20DIRECTORALES%20-%20COOPERATIVA\RD%20N&#176;%20642-2018-PRODUCE-DGPCHDI.pdf" TargetMode="External"/><Relationship Id="rId852" Type="http://schemas.openxmlformats.org/officeDocument/2006/relationships/hyperlink" Target="PDF%20RM%201970-1975/1971/RD_pdf_2018/RD%20640-2018-PRODUCE-DGPCHDI.pdf" TargetMode="External"/><Relationship Id="rId1068" Type="http://schemas.openxmlformats.org/officeDocument/2006/relationships/hyperlink" Target="PDF%20RM%201970-1975/1971/RD_pdf_2018/RD%20640-2018-PRODUCE-DGPCHDI.pdf" TargetMode="External"/><Relationship Id="rId1275" Type="http://schemas.openxmlformats.org/officeDocument/2006/relationships/hyperlink" Target="PDF%20RM%201970-1975/1971/RD_pdf_2018/RD%201277-2018-PRODUCE-DGPCHDI.pdf" TargetMode="External"/><Relationship Id="rId1482" Type="http://schemas.openxmlformats.org/officeDocument/2006/relationships/hyperlink" Target="PDF%20RM%201970-1975/1971/RD_pdf_2018/RD%201485-2018-PRODUCE-DGPCHDI.pdf" TargetMode="External"/><Relationship Id="rId505" Type="http://schemas.openxmlformats.org/officeDocument/2006/relationships/hyperlink" Target="PDF%20RM%201970-1975/1971/RD_pdf_2018/RD%20503-2018-PRODUCE-DGPCHDI.pdf" TargetMode="External"/><Relationship Id="rId712" Type="http://schemas.openxmlformats.org/officeDocument/2006/relationships/hyperlink" Target="PDF%20RM%201970-1975/1971/RD_pdf_2018/RD%20640-2018-PRODUCE-DGPCHDI.pdf" TargetMode="External"/><Relationship Id="rId1135" Type="http://schemas.openxmlformats.org/officeDocument/2006/relationships/hyperlink" Target="PDF%20RM%201970-1975/1971/RD_pdf_2018/RD%20640-2018-PRODUCE-DGPCHDI.pdf" TargetMode="External"/><Relationship Id="rId1342" Type="http://schemas.openxmlformats.org/officeDocument/2006/relationships/hyperlink" Target="PDF%20RM%201970-1975/1971/RD_pdf_2018/RD%201345-2018-PRODUCE-DGPCHDI.pdf" TargetMode="External"/><Relationship Id="rId1787" Type="http://schemas.openxmlformats.org/officeDocument/2006/relationships/hyperlink" Target="PDF%20RM%201970-1975/1971/RD_pdf_2018/RD%201790-2018-PRODUCE-DGPCHDI.pdf" TargetMode="External"/><Relationship Id="rId79" Type="http://schemas.openxmlformats.org/officeDocument/2006/relationships/hyperlink" Target="PDF%20RM%201970-1975/1971/RD_pdf_2018/RD%20079-2018-PRODUCE-DGPCHDI.pdf" TargetMode="External"/><Relationship Id="rId1202" Type="http://schemas.openxmlformats.org/officeDocument/2006/relationships/hyperlink" Target="PDF%20RM%201970-1975/1971/RD_pdf_2018/RD%20640-2018-PRODUCE-DGPCHDI.pdf" TargetMode="External"/><Relationship Id="rId1647" Type="http://schemas.openxmlformats.org/officeDocument/2006/relationships/hyperlink" Target="PDF%20RM%201970-1975/1971/RD_pdf_2018/RD%201650-2018-PRODUCE-DGPCHDI.pdf" TargetMode="External"/><Relationship Id="rId1854" Type="http://schemas.openxmlformats.org/officeDocument/2006/relationships/hyperlink" Target="PDF%20RM%201970-1975/1971/RD_pdf_2018/RD%201857-2018-PRODUCE-DGPCHDI.pdf" TargetMode="External"/><Relationship Id="rId1507" Type="http://schemas.openxmlformats.org/officeDocument/2006/relationships/hyperlink" Target="PDF%20RM%201970-1975/1971/RD_pdf_2018/RD%201510-2018-PRODUCE-DGPCHDI.pdf" TargetMode="External"/><Relationship Id="rId1714" Type="http://schemas.openxmlformats.org/officeDocument/2006/relationships/hyperlink" Target="PDF%20RM%201970-1975/1971/RD_pdf_2018/RD%201717-2018-PRODUCE-DGPCHDI.pdf" TargetMode="External"/><Relationship Id="rId295" Type="http://schemas.openxmlformats.org/officeDocument/2006/relationships/hyperlink" Target="PDF%20RM%201970-1975/1971/RD_pdf_2018/RD%20293-2018-PRODUCE-DGPCHDI.pdf" TargetMode="External"/><Relationship Id="rId155" Type="http://schemas.openxmlformats.org/officeDocument/2006/relationships/hyperlink" Target="PDF%20RM%201970-1975/1971/RD_pdf_2018/RD%20141-2018-PRODUCE-DGPCHDI.pdf" TargetMode="External"/><Relationship Id="rId362" Type="http://schemas.openxmlformats.org/officeDocument/2006/relationships/hyperlink" Target="PDF%20RM%201970-1975/1971/RD_pdf_2018/RD%20360-2018-PRODUCE-DGPCHDI.pdf" TargetMode="External"/><Relationship Id="rId1297" Type="http://schemas.openxmlformats.org/officeDocument/2006/relationships/hyperlink" Target="PDF%20RM%201970-1975/1971/RD_pdf_2018/RD%201299-2018-PRODUCE-DGPCHDI.pdf" TargetMode="External"/><Relationship Id="rId222" Type="http://schemas.openxmlformats.org/officeDocument/2006/relationships/hyperlink" Target="PDF%20RM%201970-1975/1971/RD_pdf_2018/RD%20221-2018-PRODUCE-DGPCHDI.pdf" TargetMode="External"/><Relationship Id="rId667" Type="http://schemas.openxmlformats.org/officeDocument/2006/relationships/hyperlink" Target="PDF%20RM%201970-1975/1971/RD_pdf_2018/RD%20640-2018-PRODUCE-DGPCHDI.pdf" TargetMode="External"/><Relationship Id="rId874" Type="http://schemas.openxmlformats.org/officeDocument/2006/relationships/hyperlink" Target="PDF%20RM%201970-1975/1971/RD_pdf_2018/RD%20640-2018-PRODUCE-DGPCHDI.pdf" TargetMode="External"/><Relationship Id="rId527" Type="http://schemas.openxmlformats.org/officeDocument/2006/relationships/hyperlink" Target="PDF%20RM%201970-1975/1971/RD_pdf_2018/RD%20526-2018-PRODUCE-DGPCHDI.pdf" TargetMode="External"/><Relationship Id="rId734" Type="http://schemas.openxmlformats.org/officeDocument/2006/relationships/hyperlink" Target="PDF%20RM%201970-1975/1971/RD_pdf_2018/RD%20640-2018-PRODUCE-DGPCHDI.pdf" TargetMode="External"/><Relationship Id="rId941" Type="http://schemas.openxmlformats.org/officeDocument/2006/relationships/hyperlink" Target="PDF%20RM%201970-1975/1971/RD_pdf_2018/RD%20640-2018-PRODUCE-DGPCHDI.pdf" TargetMode="External"/><Relationship Id="rId1157" Type="http://schemas.openxmlformats.org/officeDocument/2006/relationships/hyperlink" Target="PDF%20RM%201970-1975/1971/RD_pdf_2018/RD%20640-2018-PRODUCE-DGPCHDI.pdf" TargetMode="External"/><Relationship Id="rId1364" Type="http://schemas.openxmlformats.org/officeDocument/2006/relationships/hyperlink" Target="PDF%20RM%201970-1975/1971/RD_pdf_2018/RD%201367-2018-PRODUCE-DGPCHDI.pdf" TargetMode="External"/><Relationship Id="rId1571" Type="http://schemas.openxmlformats.org/officeDocument/2006/relationships/hyperlink" Target="PDF%20RM%201970-1975/1971/RD_pdf_2018/RD%201567-2018-PRODUCE-DGPCHDI.pdf" TargetMode="External"/><Relationship Id="rId70" Type="http://schemas.openxmlformats.org/officeDocument/2006/relationships/hyperlink" Target="PDF%20RM%201970-1975/1971/RD_pdf_2018/RD%20070-2018-PRODUCE-DGPCHDI.pdf" TargetMode="External"/><Relationship Id="rId801" Type="http://schemas.openxmlformats.org/officeDocument/2006/relationships/hyperlink" Target="PDF%20RM%201970-1975/1971/RD_pdf_2018/RD%20640-2018-PRODUCE-DGPCHDI.pdf" TargetMode="External"/><Relationship Id="rId1017" Type="http://schemas.openxmlformats.org/officeDocument/2006/relationships/hyperlink" Target="PDF%20RM%201970-1975/1971/RD_pdf_2018/RD%20640-2018-PRODUCE-DGPCHDI.pdf" TargetMode="External"/><Relationship Id="rId1224" Type="http://schemas.openxmlformats.org/officeDocument/2006/relationships/hyperlink" Target="PDF%20RM%201970-1975/1971/RD_pdf_2018/RD%201226-2018-PRODUCE-DGPCHDI.pdf" TargetMode="External"/><Relationship Id="rId1431" Type="http://schemas.openxmlformats.org/officeDocument/2006/relationships/hyperlink" Target="PDF%20RM%201970-1975/1971/RD_pdf_2018/RD%201434-2018-PRODUCE-DGPCHDI.pdf" TargetMode="External"/><Relationship Id="rId1669" Type="http://schemas.openxmlformats.org/officeDocument/2006/relationships/hyperlink" Target="PDF%20RM%201970-1975/1971/RD_pdf_2018/RD%201672-2018-PRODUCE-DGPCHDI.pdf" TargetMode="External"/><Relationship Id="rId1529" Type="http://schemas.openxmlformats.org/officeDocument/2006/relationships/hyperlink" Target="PDF%20RM%201970-1975/1971/RD_pdf_2018/RD%201533-2018-PRODUCE-DGPCHDI.pdf" TargetMode="External"/><Relationship Id="rId1736" Type="http://schemas.openxmlformats.org/officeDocument/2006/relationships/hyperlink" Target="PDF%20RM%201970-1975/1971/RD_pdf_2018/RD%201739-2018-PRODUCE-DGPCHDI.pdf" TargetMode="External"/><Relationship Id="rId28" Type="http://schemas.openxmlformats.org/officeDocument/2006/relationships/hyperlink" Target="PDF%20RM%201970-1975/1971/RD_pdf_2018/RD%20028-2018-PRODUCE-DGPCHDI.pdf" TargetMode="External"/><Relationship Id="rId1803" Type="http://schemas.openxmlformats.org/officeDocument/2006/relationships/hyperlink" Target="PDF%20RM%201970-1975/1971/RD_pdf_2018/RD%201806-2018-PRODUCE-DGPCHDI.pdf" TargetMode="External"/><Relationship Id="rId177" Type="http://schemas.openxmlformats.org/officeDocument/2006/relationships/hyperlink" Target="PDF%20RM%201970-1975/1971/RD_pdf_2018/RD%20175-2018-PRODUCE-DGPCHDI.pdf" TargetMode="External"/><Relationship Id="rId384" Type="http://schemas.openxmlformats.org/officeDocument/2006/relationships/hyperlink" Target="PDF%20RM%201970-1975/1971/RD_pdf_2018/RD%20382-2018-PRODUCE-DGPCHDI.pdf" TargetMode="External"/><Relationship Id="rId591" Type="http://schemas.openxmlformats.org/officeDocument/2006/relationships/hyperlink" Target="PDF%20RM%201970-1975/1971/RD_pdf_2018/RD%20591-2018-PRODUCE-DGPCHDI.pdf" TargetMode="External"/><Relationship Id="rId244" Type="http://schemas.openxmlformats.org/officeDocument/2006/relationships/hyperlink" Target="PDF%20RM%201970-1975/1971/RD_pdf_2018/RD%20242-2018-PRODUCE-DGPCHDI.pdf" TargetMode="External"/><Relationship Id="rId689" Type="http://schemas.openxmlformats.org/officeDocument/2006/relationships/hyperlink" Target="PDF%20RM%201970-1975/1971/RD_pdf_2018/RD%20640-2018-PRODUCE-DGPCHDI.pdf" TargetMode="External"/><Relationship Id="rId896" Type="http://schemas.openxmlformats.org/officeDocument/2006/relationships/hyperlink" Target="PDF%20RM%201970-1975/1971/RD_pdf_2018/RD%20640-2018-PRODUCE-DGPCHDI.pdf" TargetMode="External"/><Relationship Id="rId1081" Type="http://schemas.openxmlformats.org/officeDocument/2006/relationships/hyperlink" Target="PDF%20RM%201970-1975/1971/RD_pdf_2018/RD%20640-2018-PRODUCE-DGPCHDI.pdf" TargetMode="External"/><Relationship Id="rId451" Type="http://schemas.openxmlformats.org/officeDocument/2006/relationships/hyperlink" Target="PDF%20RM%201970-1975/1971/RD_pdf_2018/RD%20449-2018-PRODUCE-DGPCHDI.pdf" TargetMode="External"/><Relationship Id="rId549" Type="http://schemas.openxmlformats.org/officeDocument/2006/relationships/hyperlink" Target="PDF%20RM%201970-1975/1971/RD_pdf_2018/RD%20547-2018-PRODUCE-DGPCHDI.pdf" TargetMode="External"/><Relationship Id="rId756" Type="http://schemas.openxmlformats.org/officeDocument/2006/relationships/hyperlink" Target="PDF%20RM%201970-1975/1971/RD_pdf_2018/RD%20640-2018-PRODUCE-DGPCHDI.pdf" TargetMode="External"/><Relationship Id="rId1179" Type="http://schemas.openxmlformats.org/officeDocument/2006/relationships/hyperlink" Target="PDF%20RM%201970-1975/1971/RD_pdf_2018/RD%20640-2018-PRODUCE-DGPCHDI.pdf" TargetMode="External"/><Relationship Id="rId1386" Type="http://schemas.openxmlformats.org/officeDocument/2006/relationships/hyperlink" Target="PDF%20RM%201970-1975/1971/RD_pdf_2018/RD%201389-2018-PRODUCE-DGPCHDI.pdf" TargetMode="External"/><Relationship Id="rId1593" Type="http://schemas.openxmlformats.org/officeDocument/2006/relationships/hyperlink" Target="PDF%20RM%201970-1975/1971/RD_pdf_2018/RD%201596-2018-PRODUCE-DGPCHDI.pdf" TargetMode="External"/><Relationship Id="rId104" Type="http://schemas.openxmlformats.org/officeDocument/2006/relationships/hyperlink" Target="PDF%20RM%201970-1975/1971/RD_pdf_2018/RD%20104-2018-PRODUCE-DGPCHDI.pdf" TargetMode="External"/><Relationship Id="rId311" Type="http://schemas.openxmlformats.org/officeDocument/2006/relationships/hyperlink" Target="PDF%20RM%201970-1975/1971/RD_pdf_2018/RD%20309-2018-PRODUCE-DGPCHDI.pdf" TargetMode="External"/><Relationship Id="rId409" Type="http://schemas.openxmlformats.org/officeDocument/2006/relationships/hyperlink" Target="PDF%20RM%201970-1975/1971/RD_pdf_2018/RD%20407-2018-PRODUCE-DGPCHDI.pdf" TargetMode="External"/><Relationship Id="rId963" Type="http://schemas.openxmlformats.org/officeDocument/2006/relationships/hyperlink" Target="PDF%20RM%201970-1975/1971/RD_pdf_2018/RD%20640-2018-PRODUCE-DGPCHDI.pdf" TargetMode="External"/><Relationship Id="rId1039" Type="http://schemas.openxmlformats.org/officeDocument/2006/relationships/hyperlink" Target="PDF%20RM%201970-1975/1971/RD_pdf_2018/RD%20640-2018-PRODUCE-DGPCHDI.pdf" TargetMode="External"/><Relationship Id="rId1246" Type="http://schemas.openxmlformats.org/officeDocument/2006/relationships/hyperlink" Target="PDF%20RM%201970-1975/1971/RD_pdf_2018/RD%201248-2018-PRODUCE-DGPCHDI.pdf" TargetMode="External"/><Relationship Id="rId92" Type="http://schemas.openxmlformats.org/officeDocument/2006/relationships/hyperlink" Target="PDF%20RM%201970-1975/1971/RD_pdf_2018/RD%20092-2018-PRODUCE-DGPCHDI.pdf" TargetMode="External"/><Relationship Id="rId616" Type="http://schemas.openxmlformats.org/officeDocument/2006/relationships/hyperlink" Target="PDF%20RM%201970-1975/1971/RD_pdf_2018/RD%20613-2018-PRODUCE-DGPCHDI.pdf" TargetMode="External"/><Relationship Id="rId823" Type="http://schemas.openxmlformats.org/officeDocument/2006/relationships/hyperlink" Target="PDF%20RM%201970-1975/1971/RD_pdf_2018/RD%20640-2018-PRODUCE-DGPCHDI.pdf" TargetMode="External"/><Relationship Id="rId1453" Type="http://schemas.openxmlformats.org/officeDocument/2006/relationships/hyperlink" Target="PDF%20RM%201970-1975/1971/RD_pdf_2018/RD%201456-2018-PRODUCE-DGPCHDI.pdf" TargetMode="External"/><Relationship Id="rId1660" Type="http://schemas.openxmlformats.org/officeDocument/2006/relationships/hyperlink" Target="PDF%20RM%201970-1975/1971/RD_pdf_2018/RD%201663-2018-PRODUCE-DGPCHDI.pdf" TargetMode="External"/><Relationship Id="rId1758" Type="http://schemas.openxmlformats.org/officeDocument/2006/relationships/hyperlink" Target="PDF%20RM%201970-1975/1971/RD_pdf_2018/RD%201761-2018-PRODUCE-DGPCHDI.pdf" TargetMode="External"/><Relationship Id="rId1106" Type="http://schemas.openxmlformats.org/officeDocument/2006/relationships/hyperlink" Target="PDF%20RM%201970-1975/1971/RD_pdf_2018/RD%20640-2018-PRODUCE-DGPCHDI.pdf" TargetMode="External"/><Relationship Id="rId1313" Type="http://schemas.openxmlformats.org/officeDocument/2006/relationships/hyperlink" Target="PDF%20RM%201970-1975/1971/RD_pdf_2018/RD%201317-2018-PRODUCE-DGPCHDI.pdf" TargetMode="External"/><Relationship Id="rId1520" Type="http://schemas.openxmlformats.org/officeDocument/2006/relationships/hyperlink" Target="PDF%20RM%201970-1975/1971/RD_pdf_2018/RD%201523-2018-PRODUCE-DGPCHDI.pdf" TargetMode="External"/><Relationship Id="rId1618" Type="http://schemas.openxmlformats.org/officeDocument/2006/relationships/hyperlink" Target="PDF%20RM%201970-1975/1971/RD_pdf_2018/RD%201621-2018-PRODUCE-DGPCHDI.pdf" TargetMode="External"/><Relationship Id="rId1825" Type="http://schemas.openxmlformats.org/officeDocument/2006/relationships/hyperlink" Target="PDF%20RM%201970-1975/1971/RD_pdf_2018/RD%201828-2018-PRODUCE-DGPCHDI.pdf" TargetMode="External"/><Relationship Id="rId199" Type="http://schemas.openxmlformats.org/officeDocument/2006/relationships/hyperlink" Target="PDF%20RM%201970-1975/1971/RD_pdf_2018/RD%20197-2018-PRODUCE-DGPCHDI.pdf" TargetMode="External"/><Relationship Id="rId266" Type="http://schemas.openxmlformats.org/officeDocument/2006/relationships/hyperlink" Target="PDF%20RM%201970-1975/1971/RD_pdf_2018/RD%20264-2018-PRODUCE-DGPCHDI.pdf" TargetMode="External"/><Relationship Id="rId473" Type="http://schemas.openxmlformats.org/officeDocument/2006/relationships/hyperlink" Target="PDF%20RM%201970-1975/1971/RD_pdf_2018/RD%20471-2018-PRODUCE-DGPCHDI.pdf" TargetMode="External"/><Relationship Id="rId680" Type="http://schemas.openxmlformats.org/officeDocument/2006/relationships/hyperlink" Target="PDF%20RM%201970-1975/1971/RD_pdf_2018/RD%20640-2018-PRODUCE-DGPCHDI.pdf" TargetMode="External"/><Relationship Id="rId126" Type="http://schemas.openxmlformats.org/officeDocument/2006/relationships/hyperlink" Target="PDF%20RM%201970-1975\1971\RD_pdf_2018\RD%20126-2018-PRODUCE-DGPCHDI.pdf" TargetMode="External"/><Relationship Id="rId333" Type="http://schemas.openxmlformats.org/officeDocument/2006/relationships/hyperlink" Target="PDF%20RM%201970-1975/1971/RD_pdf_2018/RD%20346-2018-PRODUCE-DGPCHDI.pdf" TargetMode="External"/><Relationship Id="rId540" Type="http://schemas.openxmlformats.org/officeDocument/2006/relationships/hyperlink" Target="PDF%20RM%201970-1975/1971/RD_pdf_2018/RD%20538-2018-PRODUCE-DGPCHDI.pdf" TargetMode="External"/><Relationship Id="rId778" Type="http://schemas.openxmlformats.org/officeDocument/2006/relationships/hyperlink" Target="PDF%20RM%201970-1975/1971/RD_pdf_2018/RD%20640-2018-PRODUCE-DGPCHDI.pdf" TargetMode="External"/><Relationship Id="rId985" Type="http://schemas.openxmlformats.org/officeDocument/2006/relationships/hyperlink" Target="PDF%20RM%201970-1975/1971/RD_pdf_2018/RD%20640-2018-PRODUCE-DGPCHDI.pdf" TargetMode="External"/><Relationship Id="rId1170" Type="http://schemas.openxmlformats.org/officeDocument/2006/relationships/hyperlink" Target="PDF%20RM%201970-1975/1971/RD_pdf_2018/RD%20640-2018-PRODUCE-DGPCHDI.pdf" TargetMode="External"/><Relationship Id="rId638" Type="http://schemas.openxmlformats.org/officeDocument/2006/relationships/hyperlink" Target="PDF%20RM%201970-1975/1971/RD_pdf_2018/RD%20635-2018-PRODUCE-DGPCHDI.pdf" TargetMode="External"/><Relationship Id="rId845" Type="http://schemas.openxmlformats.org/officeDocument/2006/relationships/hyperlink" Target="PDF%20RM%201970-1975/1971/RD_pdf_2018/RD%20640-2018-PRODUCE-DGPCHDI.pdf" TargetMode="External"/><Relationship Id="rId1030" Type="http://schemas.openxmlformats.org/officeDocument/2006/relationships/hyperlink" Target="PDF%20RM%201970-1975/1971/RD_pdf_2018/RD%20640-2018-PRODUCE-DGPCHDI.pdf" TargetMode="External"/><Relationship Id="rId1268" Type="http://schemas.openxmlformats.org/officeDocument/2006/relationships/hyperlink" Target="PDF%20RM%201970-1975/1971/RD_pdf_2018/RD%201270-2018-PRODUCE-DGPCHDI.pdf" TargetMode="External"/><Relationship Id="rId1475" Type="http://schemas.openxmlformats.org/officeDocument/2006/relationships/hyperlink" Target="PDF%20RM%201970-1975/1971/RD_pdf_2018/RD%201478-2018-PRODUCE-DGPCHDI.pdf" TargetMode="External"/><Relationship Id="rId1682" Type="http://schemas.openxmlformats.org/officeDocument/2006/relationships/hyperlink" Target="PDF%20RM%201970-1975/1971/RD_pdf_2018/RD%201685-2018-PRODUCE-DGPCHDI.pdf" TargetMode="External"/><Relationship Id="rId400" Type="http://schemas.openxmlformats.org/officeDocument/2006/relationships/hyperlink" Target="PDF%20RM%201970-1975/1971/RD_pdf_2018/RD%20398-2018-PRODUCE-DGPCHDI.pdf" TargetMode="External"/><Relationship Id="rId705" Type="http://schemas.openxmlformats.org/officeDocument/2006/relationships/hyperlink" Target="PDF%20RM%201970-1975/1971/RD_pdf_2018/RD%20640-2018-PRODUCE-DGPCHDI.pdf" TargetMode="External"/><Relationship Id="rId1128" Type="http://schemas.openxmlformats.org/officeDocument/2006/relationships/hyperlink" Target="PDF%20RM%201970-1975/1971/RD_pdf_2018/RD%20640-2018-PRODUCE-DGPCHDI.pdf" TargetMode="External"/><Relationship Id="rId1335" Type="http://schemas.openxmlformats.org/officeDocument/2006/relationships/hyperlink" Target="PDF%20RM%201970-1975/1971/RD_pdf_2018/RD%201338-2018-PRODUCE-DGPCHDI.pdf" TargetMode="External"/><Relationship Id="rId1542" Type="http://schemas.openxmlformats.org/officeDocument/2006/relationships/hyperlink" Target="PDF%20RM%201970-1975/1971/RD_pdf_2018/RD%201546-2018-PRODUCE-DGPCHDI.pdf" TargetMode="External"/><Relationship Id="rId912" Type="http://schemas.openxmlformats.org/officeDocument/2006/relationships/hyperlink" Target="PDF%20RM%201970-1975/1971/RD_pdf_2018/RD%20640-2018-PRODUCE-DGPCHDI.pdf" TargetMode="External"/><Relationship Id="rId1847" Type="http://schemas.openxmlformats.org/officeDocument/2006/relationships/hyperlink" Target="PDF%20RM%201970-1975/1971/RD_pdf_2018/RD%201850-2018-PRODUCE-DGPCHDI.pdf" TargetMode="External"/><Relationship Id="rId41" Type="http://schemas.openxmlformats.org/officeDocument/2006/relationships/hyperlink" Target="PDF%20RM%201970-1975/1971/RD_pdf_2018/RD%20041-2018-PRODUCE-DGPCHDI.pdf" TargetMode="External"/><Relationship Id="rId1402" Type="http://schemas.openxmlformats.org/officeDocument/2006/relationships/hyperlink" Target="PDF%20RM%201970-1975/1971/RD_pdf_2018/RD%201405-2018-PRODUCE-DGPCHDI.pdf" TargetMode="External"/><Relationship Id="rId1707" Type="http://schemas.openxmlformats.org/officeDocument/2006/relationships/hyperlink" Target="PDF%20RM%201970-1975/1971/RD_pdf_2018/RD%201710-2018-PRODUCE-DGPCHDI.pdf" TargetMode="External"/><Relationship Id="rId190" Type="http://schemas.openxmlformats.org/officeDocument/2006/relationships/hyperlink" Target="PDF%20RM%201970-1975/1971/RD_pdf_2018/RD%20188-2018-PRODUCE-DGPCHDI.pdf" TargetMode="External"/><Relationship Id="rId288" Type="http://schemas.openxmlformats.org/officeDocument/2006/relationships/hyperlink" Target="PDF%20RM%201970-1975/1971/RD_pdf_2018/RD%20286-2018-PRODUCE-DGPCHDI.pdf" TargetMode="External"/><Relationship Id="rId495" Type="http://schemas.openxmlformats.org/officeDocument/2006/relationships/hyperlink" Target="PDF%20RM%201970-1975/1971/RD_pdf_2018/RD%20493-2018-PRODUCE-DGPCHDI.pdf" TargetMode="External"/><Relationship Id="rId148" Type="http://schemas.openxmlformats.org/officeDocument/2006/relationships/hyperlink" Target="PDF%20RM%201970-1975/1971/RD_pdf_2018/RD%20157-2018-PRODUCE-DGPCHDI.pdf" TargetMode="External"/><Relationship Id="rId355" Type="http://schemas.openxmlformats.org/officeDocument/2006/relationships/hyperlink" Target="PDF%20RM%201970-1975/1971/RD_pdf_2018/RD%20338-2018-PRODUCE-DGPCHDI.pdf" TargetMode="External"/><Relationship Id="rId562" Type="http://schemas.openxmlformats.org/officeDocument/2006/relationships/hyperlink" Target="PDF%20RM%201970-1975/1971/RD_pdf_2018/RD%20560-2018-PRODUCE-DGPCHDI.pdf" TargetMode="External"/><Relationship Id="rId1192" Type="http://schemas.openxmlformats.org/officeDocument/2006/relationships/hyperlink" Target="PDF%20RM%201970-1975/1971/RD_pdf_2018/RD%20640-2018-PRODUCE-DGPCHDI.pdf" TargetMode="External"/><Relationship Id="rId215" Type="http://schemas.openxmlformats.org/officeDocument/2006/relationships/hyperlink" Target="PDF%20RM%201970-1975/1971/RD_pdf_2018/RD%20213-2018-PRODUCE-DGPCHDI.pdf" TargetMode="External"/><Relationship Id="rId422" Type="http://schemas.openxmlformats.org/officeDocument/2006/relationships/hyperlink" Target="PDF%20RM%201970-1975/1971/RD_pdf_2018/RD%20420-2018-PRODUCE-DGPCHDI.pdf" TargetMode="External"/><Relationship Id="rId867" Type="http://schemas.openxmlformats.org/officeDocument/2006/relationships/hyperlink" Target="PDF%20RM%201970-1975/1971/RD_pdf_2018/RD%20640-2018-PRODUCE-DGPCHDI.pdf" TargetMode="External"/><Relationship Id="rId1052" Type="http://schemas.openxmlformats.org/officeDocument/2006/relationships/hyperlink" Target="PDF%20RM%201970-1975/1971/RD_pdf_2018/RD%20640-2018-PRODUCE-DGPCHDI.pdf" TargetMode="External"/><Relationship Id="rId1497" Type="http://schemas.openxmlformats.org/officeDocument/2006/relationships/hyperlink" Target="PDF%20RM%201970-1975/1971/RD_pdf_2018/RD%201500-2018-PRODUCE-DGPCHDI.pdf" TargetMode="External"/><Relationship Id="rId727" Type="http://schemas.openxmlformats.org/officeDocument/2006/relationships/hyperlink" Target="PDF%20RM%201970-1975/1971/RD_pdf_2018/RD%20640-2018-PRODUCE-DGPCHDI.pdf" TargetMode="External"/><Relationship Id="rId934" Type="http://schemas.openxmlformats.org/officeDocument/2006/relationships/hyperlink" Target="PDF%20RM%201970-1975/1971/RD_pdf_2018/RD%20640-2018-PRODUCE-DGPCHDI.pdf" TargetMode="External"/><Relationship Id="rId1357" Type="http://schemas.openxmlformats.org/officeDocument/2006/relationships/hyperlink" Target="PDF%20RM%201970-1975/1971/RD_pdf_2018/RD%201360-2018-PRODUCE-DGPCHDI.pdf" TargetMode="External"/><Relationship Id="rId1564" Type="http://schemas.openxmlformats.org/officeDocument/2006/relationships/hyperlink" Target="PDF%20RM%201970-1975/1971/RD_pdf_2018/RD%201572-2018-PRODUCE-DGPCHDI.pdf" TargetMode="External"/><Relationship Id="rId1771" Type="http://schemas.openxmlformats.org/officeDocument/2006/relationships/hyperlink" Target="PDF%20RM%201970-1975/1971/RD_pdf_2018/RD%201774-2018-PRODUCE-DGPCHDI.pdf" TargetMode="External"/><Relationship Id="rId63" Type="http://schemas.openxmlformats.org/officeDocument/2006/relationships/hyperlink" Target="PDF%20RM%201970-1975/1971/RD_pdf_2018/RD%20063-2018-PRODUCE-DGPCHDI.pdf" TargetMode="External"/><Relationship Id="rId1217" Type="http://schemas.openxmlformats.org/officeDocument/2006/relationships/hyperlink" Target="PDF%20RM%201970-1975/1971/RD_pdf_2018/RD%20640-2018-PRODUCE-DGPCHDI.pdf" TargetMode="External"/><Relationship Id="rId1424" Type="http://schemas.openxmlformats.org/officeDocument/2006/relationships/hyperlink" Target="PDF%20RM%201970-1975/1971/RD_pdf_2018/RD%201427-2018-PRODUCE-DGPCHDI.pdf" TargetMode="External"/><Relationship Id="rId1631" Type="http://schemas.openxmlformats.org/officeDocument/2006/relationships/hyperlink" Target="PDF%20RM%201970-1975/1971/RD_pdf_2018/RD%201634-2018-PRODUCE-DGPCHDI.pdf" TargetMode="External"/><Relationship Id="rId1869" Type="http://schemas.openxmlformats.org/officeDocument/2006/relationships/drawing" Target="../drawings/drawing2.xml"/><Relationship Id="rId1729" Type="http://schemas.openxmlformats.org/officeDocument/2006/relationships/hyperlink" Target="PDF%20RM%201970-1975/1971/RD_pdf_2018/RD%201732-2018-PRODUCE-DGPCHDI.pdf" TargetMode="External"/><Relationship Id="rId377" Type="http://schemas.openxmlformats.org/officeDocument/2006/relationships/hyperlink" Target="PDF%20RM%201970-1975/1971/RD_pdf_2018/RD%20375-2018-PRODUCE-DGPCHDI.pdf" TargetMode="External"/><Relationship Id="rId584" Type="http://schemas.openxmlformats.org/officeDocument/2006/relationships/hyperlink" Target="PDF%20RM%201970-1975/1971/RD_pdf_2018/RD%20583-2018-PRODUCE-DGPCHDI.pdf" TargetMode="External"/><Relationship Id="rId5" Type="http://schemas.openxmlformats.org/officeDocument/2006/relationships/hyperlink" Target="PDF%20RM%201970-1975/1971/RD_pdf_2018/RD%20005-2018-PRODUCE-DGPCHDI.pdf" TargetMode="External"/><Relationship Id="rId237" Type="http://schemas.openxmlformats.org/officeDocument/2006/relationships/hyperlink" Target="PDF%20RM%201970-1975/1971/RD_pdf_2018/RD%20235-2018-PRODUCE-DGPCHDI.pdf" TargetMode="External"/><Relationship Id="rId791" Type="http://schemas.openxmlformats.org/officeDocument/2006/relationships/hyperlink" Target="PDF%20RM%201970-1975/1971/RD_pdf_2018/RD%20640-2018-PRODUCE-DGPCHDI.pdf" TargetMode="External"/><Relationship Id="rId889" Type="http://schemas.openxmlformats.org/officeDocument/2006/relationships/hyperlink" Target="PDF%20RM%201970-1975/1971/RD_pdf_2018/RD%20640-2018-PRODUCE-DGPCHDI.pdf" TargetMode="External"/><Relationship Id="rId1074" Type="http://schemas.openxmlformats.org/officeDocument/2006/relationships/hyperlink" Target="PDF%20RM%201970-1975/1971/RD_pdf_2018/RD%20640-2018-PRODUCE-DGPCHDI.pdf" TargetMode="External"/><Relationship Id="rId444" Type="http://schemas.openxmlformats.org/officeDocument/2006/relationships/hyperlink" Target="PDF%20RM%201970-1975/1971/RD_pdf_2018/RD%20442-2018-PRODUCE-DGPCHDI.pdf" TargetMode="External"/><Relationship Id="rId651" Type="http://schemas.openxmlformats.org/officeDocument/2006/relationships/hyperlink" Target="PDF%20RM%201970-1975/1971/RD_pdf_2018/RD%20640-2018-PRODUCE-DGPCHDI.pdf" TargetMode="External"/><Relationship Id="rId749" Type="http://schemas.openxmlformats.org/officeDocument/2006/relationships/hyperlink" Target="PDF%20RM%201970-1975/1971/RD_pdf_2018/RD%20640-2018-PRODUCE-DGPCHDI.pdf" TargetMode="External"/><Relationship Id="rId1281" Type="http://schemas.openxmlformats.org/officeDocument/2006/relationships/hyperlink" Target="PDF%20RM%201970-1975/1971/RD_pdf_2018/RD%201283-2018-PRODUCE-DGPCHDI.pdf" TargetMode="External"/><Relationship Id="rId1379" Type="http://schemas.openxmlformats.org/officeDocument/2006/relationships/hyperlink" Target="PDF%20RM%201970-1975/1971/RD_pdf_2018/RD%201382-2018-PRODUCE-DGPCHDI.pdf" TargetMode="External"/><Relationship Id="rId1586" Type="http://schemas.openxmlformats.org/officeDocument/2006/relationships/hyperlink" Target="PDF%20RM%201970-1975/1971/RD_pdf_2018/RD%201589-2018-PRODUCE-DGPCHDI.pdf" TargetMode="External"/><Relationship Id="rId304" Type="http://schemas.openxmlformats.org/officeDocument/2006/relationships/hyperlink" Target="PDF%20RM%201970-1975/1971/RD_pdf_2018/RD%20302-2018-PRODUCE-DGPCHDI.pdf" TargetMode="External"/><Relationship Id="rId511" Type="http://schemas.openxmlformats.org/officeDocument/2006/relationships/hyperlink" Target="PDF%20RM%201970-1975/1971/RD_pdf_2018/RD%20509-2018-PRODUCE-DGPCHDI.pdf" TargetMode="External"/><Relationship Id="rId609" Type="http://schemas.openxmlformats.org/officeDocument/2006/relationships/hyperlink" Target="PDF%20RM%201970-1975/1971/RD_pdf_2018/RD%20606-2018-PRODUCE-DGPCHDI.pdf" TargetMode="External"/><Relationship Id="rId956" Type="http://schemas.openxmlformats.org/officeDocument/2006/relationships/hyperlink" Target="PDF%20RM%201970-1975/1971/RD_pdf_2018/RD%20640-2018-PRODUCE-DGPCHDI.pdf" TargetMode="External"/><Relationship Id="rId1141" Type="http://schemas.openxmlformats.org/officeDocument/2006/relationships/hyperlink" Target="PDF%20RM%201970-1975/1971/RD_pdf_2018/RD%20640-2018-PRODUCE-DGPCHDI.pdf" TargetMode="External"/><Relationship Id="rId1239" Type="http://schemas.openxmlformats.org/officeDocument/2006/relationships/hyperlink" Target="PDF%20RM%201970-1975/1971/RD_pdf_2018/RD%201241-2018-PRODUCE-DGPCHDI.pdf" TargetMode="External"/><Relationship Id="rId1793" Type="http://schemas.openxmlformats.org/officeDocument/2006/relationships/hyperlink" Target="PDF%20RM%201970-1975/1971/RD_pdf_2018/RD%201796-2018-PRODUCE-DGPCHDI.pdf" TargetMode="External"/><Relationship Id="rId85" Type="http://schemas.openxmlformats.org/officeDocument/2006/relationships/hyperlink" Target="PDF%20RM%201970-1975/1971/RD_pdf_2018/RD%20085-2018-PRODUCE-DGPCHDI.pdf" TargetMode="External"/><Relationship Id="rId816" Type="http://schemas.openxmlformats.org/officeDocument/2006/relationships/hyperlink" Target="PDF%20RM%201970-1975/1971/RD_pdf_2018/RD%20640-2018-PRODUCE-DGPCHDI.pdf" TargetMode="External"/><Relationship Id="rId1001" Type="http://schemas.openxmlformats.org/officeDocument/2006/relationships/hyperlink" Target="PDF%20RM%201970-1975/1971/RD_pdf_2018/RD%20640-2018-PRODUCE-DGPCHDI.pdf" TargetMode="External"/><Relationship Id="rId1446" Type="http://schemas.openxmlformats.org/officeDocument/2006/relationships/hyperlink" Target="PDF%20RM%201970-1975/1971/RD_pdf_2018/RD%201449-2018-PRODUCE-DGPCHDI.pdf" TargetMode="External"/><Relationship Id="rId1653" Type="http://schemas.openxmlformats.org/officeDocument/2006/relationships/hyperlink" Target="PDF%20RM%201970-1975/1971/RD_pdf_2018/RD%201656-2018-PRODUCE-DGPCHDI.pdf" TargetMode="External"/><Relationship Id="rId1860" Type="http://schemas.openxmlformats.org/officeDocument/2006/relationships/hyperlink" Target="PDF%20RM%201970-1975/1971/RD_pdf_2018/RD%201863-2018-PRODUCE-DGPCHDI.pdf" TargetMode="External"/><Relationship Id="rId1306" Type="http://schemas.openxmlformats.org/officeDocument/2006/relationships/hyperlink" Target="PDF%20RM%201970-1975/1971/RD_pdf_2018/RD%201309-2018-PRODUCE-DGPCHDI.pdf" TargetMode="External"/><Relationship Id="rId1513" Type="http://schemas.openxmlformats.org/officeDocument/2006/relationships/hyperlink" Target="PDF%20RM%201970-1975/1971/RD_pdf_2018/RD%201516-2018-PRODUCE-DGPCHDI.pdf" TargetMode="External"/><Relationship Id="rId1720" Type="http://schemas.openxmlformats.org/officeDocument/2006/relationships/hyperlink" Target="PDF%20RM%201970-1975/1971/RD_pdf_2018/RD%201723-2018-PRODUCE-DGPCHDI.pdf" TargetMode="External"/><Relationship Id="rId12" Type="http://schemas.openxmlformats.org/officeDocument/2006/relationships/hyperlink" Target="PDF%20RM%201970-1975/1971/RD_pdf_2018/RD%20012-2018-PRODUCE-DGPCHDI.pdf" TargetMode="External"/><Relationship Id="rId1818" Type="http://schemas.openxmlformats.org/officeDocument/2006/relationships/hyperlink" Target="PDF%20RM%201970-1975/1971/RD_pdf_2018/RD%201821-2018-PRODUCE-DGPCHDI.pdf" TargetMode="External"/><Relationship Id="rId161" Type="http://schemas.openxmlformats.org/officeDocument/2006/relationships/hyperlink" Target="PDF%20RM%201970-1975/1971/RD_pdf_2018/RD%20148-2018-PRODUCE-DGPCHDI.pdf" TargetMode="External"/><Relationship Id="rId399" Type="http://schemas.openxmlformats.org/officeDocument/2006/relationships/hyperlink" Target="PDF%20RM%201970-1975/1971/RD_pdf_2018/RD%20397-2018-PRODUCE-DGPCHDI.pdf" TargetMode="External"/><Relationship Id="rId259" Type="http://schemas.openxmlformats.org/officeDocument/2006/relationships/hyperlink" Target="PDF%20RM%201970-1975/1971/RD_pdf_2018/RD%20257-2018-PRODUCE-DGPCHDI.pdf" TargetMode="External"/><Relationship Id="rId466" Type="http://schemas.openxmlformats.org/officeDocument/2006/relationships/hyperlink" Target="PDF%20RM%201970-1975/1971/RD_pdf_2018/RD%20464-2018-PRODUCE-DGPCHDI.pdf" TargetMode="External"/><Relationship Id="rId673" Type="http://schemas.openxmlformats.org/officeDocument/2006/relationships/hyperlink" Target="PDF%20RM%201970-1975/1971/RD_pdf_2018/RD%20640-2018-PRODUCE-DGPCHDI.pdf" TargetMode="External"/><Relationship Id="rId880" Type="http://schemas.openxmlformats.org/officeDocument/2006/relationships/hyperlink" Target="PDF%20RM%201970-1975/1971/RD_pdf_2018/RD%20640-2018-PRODUCE-DGPCHDI.pdf" TargetMode="External"/><Relationship Id="rId1096" Type="http://schemas.openxmlformats.org/officeDocument/2006/relationships/hyperlink" Target="PDF%20RM%201970-1975/1971/RD_pdf_2018/RD%20640-2018-PRODUCE-DGPCHDI.pdf" TargetMode="External"/><Relationship Id="rId119" Type="http://schemas.openxmlformats.org/officeDocument/2006/relationships/hyperlink" Target="PDF%20RM%201970-1975/1971/RD_pdf_2018/RD%20119-2018-PRODUCE-DGPCHDI.pdf" TargetMode="External"/><Relationship Id="rId326" Type="http://schemas.openxmlformats.org/officeDocument/2006/relationships/hyperlink" Target="PDF%20RM%201970-1975/1971/RD_pdf_2018/RD%20324-2018-PRODUCE-DGPCHDI.pdf" TargetMode="External"/><Relationship Id="rId533" Type="http://schemas.openxmlformats.org/officeDocument/2006/relationships/hyperlink" Target="PDF%20RM%201970-1975/1971/RD_pdf_2018/RD%20531-2018-PRODUCE-DGPCHDI.pdf" TargetMode="External"/><Relationship Id="rId978" Type="http://schemas.openxmlformats.org/officeDocument/2006/relationships/hyperlink" Target="PDF%20RM%201970-1975/1971/RD_pdf_2018/RD%20640-2018-PRODUCE-DGPCHDI.pdf" TargetMode="External"/><Relationship Id="rId1163" Type="http://schemas.openxmlformats.org/officeDocument/2006/relationships/hyperlink" Target="PDF%20RM%201970-1975/1971/RD_pdf_2018/RD%20640-2018-PRODUCE-DGPCHDI.pdf" TargetMode="External"/><Relationship Id="rId1370" Type="http://schemas.openxmlformats.org/officeDocument/2006/relationships/hyperlink" Target="PDF%20RM%201970-1975/1971/RD_pdf_2018/RD%201373-2018-PRODUCE-DGPCHDI.pdf" TargetMode="External"/><Relationship Id="rId740" Type="http://schemas.openxmlformats.org/officeDocument/2006/relationships/hyperlink" Target="PDF%20RM%201970-1975/1971/RD_pdf_2018/RD%20640-2018-PRODUCE-DGPCHDI.pdf" TargetMode="External"/><Relationship Id="rId838" Type="http://schemas.openxmlformats.org/officeDocument/2006/relationships/hyperlink" Target="PDF%20RM%201970-1975/1971/RD_pdf_2018/RD%20640-2018-PRODUCE-DGPCHDI.pdf" TargetMode="External"/><Relationship Id="rId1023" Type="http://schemas.openxmlformats.org/officeDocument/2006/relationships/hyperlink" Target="PDF%20RM%201970-1975/1971/RD_pdf_2018/RD%20640-2018-PRODUCE-DGPCHDI.pdf" TargetMode="External"/><Relationship Id="rId1468" Type="http://schemas.openxmlformats.org/officeDocument/2006/relationships/hyperlink" Target="PDF%20RM%201970-1975/1971/RD_pdf_2018/RD%201471-2018-PRODUCE-DGPCHDI.pdf" TargetMode="External"/><Relationship Id="rId1675" Type="http://schemas.openxmlformats.org/officeDocument/2006/relationships/hyperlink" Target="PDF%20RM%201970-1975/1971/RD_pdf_2018/RD%201678-2018-PRODUCE-DGPCHDI.pdf" TargetMode="External"/><Relationship Id="rId600" Type="http://schemas.openxmlformats.org/officeDocument/2006/relationships/hyperlink" Target="PDF%20RM%201970-1975/1971/RD_pdf_2018/RD%20600-2018-PRODUCE-DGPCHDI.pdf" TargetMode="External"/><Relationship Id="rId1230" Type="http://schemas.openxmlformats.org/officeDocument/2006/relationships/hyperlink" Target="PDF%20RM%201970-1975/1971/RD_pdf_2018/RD%201232-2018-PRODUCE-DGPCHDI.pdf" TargetMode="External"/><Relationship Id="rId1328" Type="http://schemas.openxmlformats.org/officeDocument/2006/relationships/hyperlink" Target="PDF%20RM%201970-1975/1971/RD_pdf_2018/RD%201331-2018-PRODUCE-DGPCHDI.pdf" TargetMode="External"/><Relationship Id="rId1535" Type="http://schemas.openxmlformats.org/officeDocument/2006/relationships/hyperlink" Target="PDF%20RM%201970-1975/1971/RD_pdf_2018/RD%201539-2018-PRODUCE-DGPCHDI.pdf" TargetMode="External"/><Relationship Id="rId905" Type="http://schemas.openxmlformats.org/officeDocument/2006/relationships/hyperlink" Target="PDF%20RM%201970-1975/1971/RD_pdf_2018/RD%20640-2018-PRODUCE-DGPCHDI.pdf" TargetMode="External"/><Relationship Id="rId1742" Type="http://schemas.openxmlformats.org/officeDocument/2006/relationships/hyperlink" Target="PDF%20RM%201970-1975/1971/RD_pdf_2018/RD%201745-2018-PRODUCE-DGPCHDI.pdf" TargetMode="External"/><Relationship Id="rId34" Type="http://schemas.openxmlformats.org/officeDocument/2006/relationships/hyperlink" Target="PDF%20RM%201970-1975/1971/RD_pdf_2018/RD%20034-2018-PRODUCE-DGPCHDI.pdf" TargetMode="External"/><Relationship Id="rId1602" Type="http://schemas.openxmlformats.org/officeDocument/2006/relationships/hyperlink" Target="PDF%20RM%201970-1975/1971/RD_pdf_2018/RD%201605-2018-PRODUCE-DGPCHDI.pdf" TargetMode="External"/><Relationship Id="rId183" Type="http://schemas.openxmlformats.org/officeDocument/2006/relationships/hyperlink" Target="PDF%20RM%201970-1975/1971/RD_pdf_2018/RD%20181-2018-PRODUCE-DGPCHDI.pdf" TargetMode="External"/><Relationship Id="rId390" Type="http://schemas.openxmlformats.org/officeDocument/2006/relationships/hyperlink" Target="PDF%20RM%201970-1975/1971/RD_pdf_2018/RD%20388-2018-PRODUCE-DGPCHDI.pdf" TargetMode="External"/><Relationship Id="rId250" Type="http://schemas.openxmlformats.org/officeDocument/2006/relationships/hyperlink" Target="PDF%20RM%201970-1975/1971/RD_pdf_2018/RD%20248-2018-PRODUCE-DGPCHDI.pdf" TargetMode="External"/><Relationship Id="rId488" Type="http://schemas.openxmlformats.org/officeDocument/2006/relationships/hyperlink" Target="PDF%20RM%201970-1975/1971/RD_pdf_2018/RD%20486-2018-PRODUCE-DGPCHDI.pdf" TargetMode="External"/><Relationship Id="rId695" Type="http://schemas.openxmlformats.org/officeDocument/2006/relationships/hyperlink" Target="PDF%20RM%201970-1975/1971/RD_pdf_2018/RD%20640-2018-PRODUCE-DGPCHDI.pdf" TargetMode="External"/><Relationship Id="rId110" Type="http://schemas.openxmlformats.org/officeDocument/2006/relationships/hyperlink" Target="PDF%20RM%201970-1975/1971/RD_pdf_2018/RD%20110-2018-PRODUCE-DGPCHDI.pdf" TargetMode="External"/><Relationship Id="rId348" Type="http://schemas.openxmlformats.org/officeDocument/2006/relationships/hyperlink" Target="PDF%20RM%201970-1975/1971/RD_pdf_2018/RD%20329-2018-PRODUCE-DGPCHDI.pdf" TargetMode="External"/><Relationship Id="rId555" Type="http://schemas.openxmlformats.org/officeDocument/2006/relationships/hyperlink" Target="PDF%20RM%201970-1975/1971/RD_pdf_2018/RD%20553-2018-PRODUCE-DGPCHDI.pdf" TargetMode="External"/><Relationship Id="rId762" Type="http://schemas.openxmlformats.org/officeDocument/2006/relationships/hyperlink" Target="PDF%20RM%201970-1975/1971/RD_pdf_2018/RD%20640-2018-PRODUCE-DGPCHDI.pdf" TargetMode="External"/><Relationship Id="rId1185" Type="http://schemas.openxmlformats.org/officeDocument/2006/relationships/hyperlink" Target="PDF%20RM%201970-1975/1971/RD_pdf_2018/RD%20640-2018-PRODUCE-DGPCHDI.pdf" TargetMode="External"/><Relationship Id="rId1392" Type="http://schemas.openxmlformats.org/officeDocument/2006/relationships/hyperlink" Target="PDF%20RM%201970-1975/1971/RD_pdf_2018/RD%201395-2018-PRODUCE-DGPCHDI.pdf" TargetMode="External"/><Relationship Id="rId208" Type="http://schemas.openxmlformats.org/officeDocument/2006/relationships/hyperlink" Target="PDF%20RM%201970-1975/1971/RD_pdf_2018/RD%20206-2018-PRODUCE-DGPCHDI.pdf" TargetMode="External"/><Relationship Id="rId415" Type="http://schemas.openxmlformats.org/officeDocument/2006/relationships/hyperlink" Target="PDF%20RM%201970-1975/1971/RD_pdf_2018/RD%20413-2018-PRODUCE-DGPCHDI.pdf" TargetMode="External"/><Relationship Id="rId622" Type="http://schemas.openxmlformats.org/officeDocument/2006/relationships/hyperlink" Target="PDF%20RM%201970-1975/1971/RD_pdf_2018/RD%20619-2018-PRODUCE-DGPCHDI.pdf" TargetMode="External"/><Relationship Id="rId1045" Type="http://schemas.openxmlformats.org/officeDocument/2006/relationships/hyperlink" Target="PDF%20RM%201970-1975/1971/RD_pdf_2018/RD%20640-2018-PRODUCE-DGPCHDI.pdf" TargetMode="External"/><Relationship Id="rId1252" Type="http://schemas.openxmlformats.org/officeDocument/2006/relationships/hyperlink" Target="PDF%20RM%201970-1975/1971/RD_pdf_2018/RD%201254-2018-PRODUCE-DGPCHDI.pdf" TargetMode="External"/><Relationship Id="rId1697" Type="http://schemas.openxmlformats.org/officeDocument/2006/relationships/hyperlink" Target="PDF%20RM%201970-1975/1971/RD_pdf_2018/RD%201700-2018-PRODUCE-DGPCHDI.pdf" TargetMode="External"/><Relationship Id="rId927" Type="http://schemas.openxmlformats.org/officeDocument/2006/relationships/hyperlink" Target="PDF%20RM%201970-1975/1971/RD_pdf_2018/RD%20640-2018-PRODUCE-DGPCHDI.pdf" TargetMode="External"/><Relationship Id="rId1112" Type="http://schemas.openxmlformats.org/officeDocument/2006/relationships/hyperlink" Target="PDF%20RM%201970-1975/1971/RD_pdf_2018/RD%20640-2018-PRODUCE-DGPCHDI.pdf" TargetMode="External"/><Relationship Id="rId1557" Type="http://schemas.openxmlformats.org/officeDocument/2006/relationships/hyperlink" Target="PDF%20RM%201970-1975/1971/RD_pdf_2018/RD%201560-2018-PRODUCE-DGPCHDI.pdf" TargetMode="External"/><Relationship Id="rId1764" Type="http://schemas.openxmlformats.org/officeDocument/2006/relationships/hyperlink" Target="PDF%20RM%201970-1975/1971/RD_pdf_2018/RD%201767-2018-PRODUCE-DGPCHDI.pdf" TargetMode="External"/><Relationship Id="rId56" Type="http://schemas.openxmlformats.org/officeDocument/2006/relationships/hyperlink" Target="PDF%20RM%201970-1975/1971/RD_pdf_2018/RD%20056-2018-PRODUCE-DGPCHDI.pdf" TargetMode="External"/><Relationship Id="rId1417" Type="http://schemas.openxmlformats.org/officeDocument/2006/relationships/hyperlink" Target="PDF%20RM%201970-1975/1971/RD_pdf_2018/RD%201420-2018-PRODUCE-DGPCHDI.pdf" TargetMode="External"/><Relationship Id="rId1624" Type="http://schemas.openxmlformats.org/officeDocument/2006/relationships/hyperlink" Target="PDF%20RM%201970-1975/1971/RD_pdf_2018/RD%201627-2018-PRODUCE-DGPCHDI.pdf" TargetMode="External"/><Relationship Id="rId1831" Type="http://schemas.openxmlformats.org/officeDocument/2006/relationships/hyperlink" Target="PDF%20RM%201970-1975/1971/RD_pdf_2018/RD%201834-2018-PRODUCE-DGPCHDI.pdf" TargetMode="External"/><Relationship Id="rId272" Type="http://schemas.openxmlformats.org/officeDocument/2006/relationships/hyperlink" Target="PDF%20RM%201970-1975/1971/RD_pdf_2018/RD%20270-2018-PRODUCE-DGPCHDI.pdf" TargetMode="External"/><Relationship Id="rId577" Type="http://schemas.openxmlformats.org/officeDocument/2006/relationships/hyperlink" Target="PDF%20RM%201970-1975/1971/RD_pdf_2018/RD%20576-2018-PRODUCE-DGPCHDI.pdf" TargetMode="External"/><Relationship Id="rId132" Type="http://schemas.openxmlformats.org/officeDocument/2006/relationships/hyperlink" Target="PDF%20RM%201970-1975/1971/RD_pdf_2018/RD%20132-2018-PRODUCE-DGPCHDI.pdf" TargetMode="External"/><Relationship Id="rId784" Type="http://schemas.openxmlformats.org/officeDocument/2006/relationships/hyperlink" Target="PDF%20RM%201970-1975/1971/RD_pdf_2018/RD%20640-2018-PRODUCE-DGPCHDI.pdf" TargetMode="External"/><Relationship Id="rId991" Type="http://schemas.openxmlformats.org/officeDocument/2006/relationships/hyperlink" Target="PDF%20RM%201970-1975/1971/RD_pdf_2018/RD%20640-2018-PRODUCE-DGPCHDI.pdf" TargetMode="External"/><Relationship Id="rId1067" Type="http://schemas.openxmlformats.org/officeDocument/2006/relationships/hyperlink" Target="PDF%20RM%201970-1975/1971/RD_pdf_2018/RD%20640-2018-PRODUCE-DGPCHDI.pdf" TargetMode="External"/><Relationship Id="rId437" Type="http://schemas.openxmlformats.org/officeDocument/2006/relationships/hyperlink" Target="PDF%20RM%201970-1975/1971/RD_pdf_2018/RD%20435-2018-PRODUCE-DGPCHDI.pdf" TargetMode="External"/><Relationship Id="rId644" Type="http://schemas.openxmlformats.org/officeDocument/2006/relationships/hyperlink" Target="file:///\\srvfile05\atencion%20de%20requerimientos%20archivo$\RESOLUCIONES%20DIRECTORALES%20-%20COOPERATIVA\RD%20N&#176;%20641-2018-PRODUCE-DGPCHDI.pdf" TargetMode="External"/><Relationship Id="rId851" Type="http://schemas.openxmlformats.org/officeDocument/2006/relationships/hyperlink" Target="PDF%20RM%201970-1975/1971/RD_pdf_2018/RD%20640-2018-PRODUCE-DGPCHDI.pdf" TargetMode="External"/><Relationship Id="rId1274" Type="http://schemas.openxmlformats.org/officeDocument/2006/relationships/hyperlink" Target="PDF%20RM%201970-1975/1971/RD_pdf_2018/RD%201276-2018-PRODUCE-DGPCHDI.pdf" TargetMode="External"/><Relationship Id="rId1481" Type="http://schemas.openxmlformats.org/officeDocument/2006/relationships/hyperlink" Target="PDF%20RM%201970-1975/1971/RD_pdf_2018/RD%201484-2018-PRODUCE-DGPCHDI.pdf" TargetMode="External"/><Relationship Id="rId1579" Type="http://schemas.openxmlformats.org/officeDocument/2006/relationships/hyperlink" Target="PDF%20RM%201970-1975/1971/RD_pdf_2018/RD%201582-2018-PRODUCE-DGPCHDI.pdf" TargetMode="External"/><Relationship Id="rId504" Type="http://schemas.openxmlformats.org/officeDocument/2006/relationships/hyperlink" Target="PDF%20RM%201970-1975/1971/RD_pdf_2018/RD%20502-2018-PRODUCE-DGPCHDI.pdf" TargetMode="External"/><Relationship Id="rId711" Type="http://schemas.openxmlformats.org/officeDocument/2006/relationships/hyperlink" Target="PDF%20RM%201970-1975/1971/RD_pdf_2018/RD%20640-2018-PRODUCE-DGPCHDI.pdf" TargetMode="External"/><Relationship Id="rId949" Type="http://schemas.openxmlformats.org/officeDocument/2006/relationships/hyperlink" Target="PDF%20RM%201970-1975/1971/RD_pdf_2018/RD%20640-2018-PRODUCE-DGPCHDI.pdf" TargetMode="External"/><Relationship Id="rId1134" Type="http://schemas.openxmlformats.org/officeDocument/2006/relationships/hyperlink" Target="PDF%20RM%201970-1975/1971/RD_pdf_2018/RD%20640-2018-PRODUCE-DGPCHDI.pdf" TargetMode="External"/><Relationship Id="rId1341" Type="http://schemas.openxmlformats.org/officeDocument/2006/relationships/hyperlink" Target="PDF%20RM%201970-1975/1971/RD_pdf_2018/RD%201344-2018-PRODUCE-DGPCHDI.pdf" TargetMode="External"/><Relationship Id="rId1786" Type="http://schemas.openxmlformats.org/officeDocument/2006/relationships/hyperlink" Target="PDF%20RM%201970-1975/1971/RD_pdf_2018/RD%201789-2018-PRODUCE-DGPCHDI.pdf" TargetMode="External"/><Relationship Id="rId78" Type="http://schemas.openxmlformats.org/officeDocument/2006/relationships/hyperlink" Target="PDF%20RM%201970-1975/1971/RD_pdf_2018/RD%20078-2018-PRODUCE-DGPCHDI.pdf" TargetMode="External"/><Relationship Id="rId809" Type="http://schemas.openxmlformats.org/officeDocument/2006/relationships/hyperlink" Target="PDF%20RM%201970-1975/1971/RD_pdf_2018/RD%20640-2018-PRODUCE-DGPCHDI.pdf" TargetMode="External"/><Relationship Id="rId1201" Type="http://schemas.openxmlformats.org/officeDocument/2006/relationships/hyperlink" Target="PDF%20RM%201970-1975/1971/RD_pdf_2018/RD%20640-2018-PRODUCE-DGPCHDI.pdf" TargetMode="External"/><Relationship Id="rId1439" Type="http://schemas.openxmlformats.org/officeDocument/2006/relationships/hyperlink" Target="PDF%20RM%201970-1975/1971/RD_pdf_2018/RD%201442-2018-PRODUCE-DGPCHDI.pdf" TargetMode="External"/><Relationship Id="rId1646" Type="http://schemas.openxmlformats.org/officeDocument/2006/relationships/hyperlink" Target="PDF%20RM%201970-1975/1971/RD_pdf_2018/RD%201649-2018-PRODUCE-DGPCHDI.pdf" TargetMode="External"/><Relationship Id="rId1853" Type="http://schemas.openxmlformats.org/officeDocument/2006/relationships/hyperlink" Target="PDF%20RM%201970-1975/1971/RD_pdf_2018/RD%201856-2018-PRODUCE-DGPCHDI.pdf" TargetMode="External"/><Relationship Id="rId1506" Type="http://schemas.openxmlformats.org/officeDocument/2006/relationships/hyperlink" Target="PDF%20RM%201970-1975/1971/RD_pdf_2018/RD%201509-2018-PRODUCE-DGPCHDI.pdf" TargetMode="External"/><Relationship Id="rId1713" Type="http://schemas.openxmlformats.org/officeDocument/2006/relationships/hyperlink" Target="PDF%20RM%201970-1975/1971/RD_pdf_2018/RD%201716-2018-PRODUCE-DGPCHDI.pdf" TargetMode="External"/><Relationship Id="rId294" Type="http://schemas.openxmlformats.org/officeDocument/2006/relationships/hyperlink" Target="PDF%20RM%201970-1975/1971/RD_pdf_2018/RD%20292-2018-PRODUCE-DGPCHDI.pdf" TargetMode="External"/><Relationship Id="rId154" Type="http://schemas.openxmlformats.org/officeDocument/2006/relationships/hyperlink" Target="PDF%20RM%201970-1975/1971/RD_pdf_2018/RD%20140-2018-PRODUCE-DGPCHDI.pdf" TargetMode="External"/><Relationship Id="rId361" Type="http://schemas.openxmlformats.org/officeDocument/2006/relationships/hyperlink" Target="PDF%20RM%201970-1975/1971/RD_pdf_2018/RD%20359-2018-PRODUCE-DGPCHDI.pdf" TargetMode="External"/><Relationship Id="rId599" Type="http://schemas.openxmlformats.org/officeDocument/2006/relationships/hyperlink" Target="PDF%20RM%201970-1975/1971/RD_pdf_2018/RD%20599-2018-PRODUCE-DGPCHDI.pdf" TargetMode="External"/><Relationship Id="rId459" Type="http://schemas.openxmlformats.org/officeDocument/2006/relationships/hyperlink" Target="PDF%20RM%201970-1975/1971/RD_pdf_2018/RD%20457-2018-PRODUCE-DGPCHDI.pdf" TargetMode="External"/><Relationship Id="rId666" Type="http://schemas.openxmlformats.org/officeDocument/2006/relationships/hyperlink" Target="PDF%20RM%201970-1975/1971/RD_pdf_2018/RD%20640-2018-PRODUCE-DGPCHDI.pdf" TargetMode="External"/><Relationship Id="rId873" Type="http://schemas.openxmlformats.org/officeDocument/2006/relationships/hyperlink" Target="PDF%20RM%201970-1975/1971/RD_pdf_2018/RD%20640-2018-PRODUCE-DGPCHDI.pdf" TargetMode="External"/><Relationship Id="rId1089" Type="http://schemas.openxmlformats.org/officeDocument/2006/relationships/hyperlink" Target="PDF%20RM%201970-1975/1971/RD_pdf_2018/RD%20640-2018-PRODUCE-DGPCHDI.pdf" TargetMode="External"/><Relationship Id="rId1296" Type="http://schemas.openxmlformats.org/officeDocument/2006/relationships/hyperlink" Target="PDF%20RM%201970-1975/1971/RD_pdf_2018/RD%201298-2018-PRODUCE-DGPCHDI.pdf" TargetMode="External"/><Relationship Id="rId221" Type="http://schemas.openxmlformats.org/officeDocument/2006/relationships/hyperlink" Target="PDF%20RM%201970-1975/1971/RD_pdf_2018/RD%20220-2018-PRODUCE-DGPCHDI.pdf" TargetMode="External"/><Relationship Id="rId319" Type="http://schemas.openxmlformats.org/officeDocument/2006/relationships/hyperlink" Target="PDF%20RM%201970-1975/1971/RD_pdf_2018/RD%20317-2018-PRODUCE-DGPCHDI.pdf" TargetMode="External"/><Relationship Id="rId526" Type="http://schemas.openxmlformats.org/officeDocument/2006/relationships/hyperlink" Target="PDF%20RM%201970-1975/1971/RD_pdf_2018/RD%20524-2018-PRODUCE-DGPCHDI.pdf" TargetMode="External"/><Relationship Id="rId1156" Type="http://schemas.openxmlformats.org/officeDocument/2006/relationships/hyperlink" Target="PDF%20RM%201970-1975/1971/RD_pdf_2018/RD%20640-2018-PRODUCE-DGPCHDI.pdf" TargetMode="External"/><Relationship Id="rId1363" Type="http://schemas.openxmlformats.org/officeDocument/2006/relationships/hyperlink" Target="PDF%20RM%201970-1975/1971/RD_pdf_2018/RD%201366-2018-PRODUCE-DGPCHDI.pdf" TargetMode="External"/><Relationship Id="rId733" Type="http://schemas.openxmlformats.org/officeDocument/2006/relationships/hyperlink" Target="PDF%20RM%201970-1975/1971/RD_pdf_2018/RD%20640-2018-PRODUCE-DGPCHDI.pdf" TargetMode="External"/><Relationship Id="rId940" Type="http://schemas.openxmlformats.org/officeDocument/2006/relationships/hyperlink" Target="PDF%20RM%201970-1975/1971/RD_pdf_2018/RD%20640-2018-PRODUCE-DGPCHDI.pdf" TargetMode="External"/><Relationship Id="rId1016" Type="http://schemas.openxmlformats.org/officeDocument/2006/relationships/hyperlink" Target="PDF%20RM%201970-1975/1971/RD_pdf_2018/RD%20640-2018-PRODUCE-DGPCHDI.pdf" TargetMode="External"/><Relationship Id="rId1570" Type="http://schemas.openxmlformats.org/officeDocument/2006/relationships/hyperlink" Target="PDF%20RM%201970-1975/1971/RD_pdf_2018/RD%201574-2018-PRODUCE-DGPCHDI.pdf" TargetMode="External"/><Relationship Id="rId1668" Type="http://schemas.openxmlformats.org/officeDocument/2006/relationships/hyperlink" Target="PDF%20RM%201970-1975/1971/RD_pdf_2018/RD%201671-2018-PRODUCE-DGPCHDI.pdf" TargetMode="External"/><Relationship Id="rId800" Type="http://schemas.openxmlformats.org/officeDocument/2006/relationships/hyperlink" Target="PDF%20RM%201970-1975/1971/RD_pdf_2018/RD%20640-2018-PRODUCE-DGPCHDI.pdf" TargetMode="External"/><Relationship Id="rId1223" Type="http://schemas.openxmlformats.org/officeDocument/2006/relationships/hyperlink" Target="PDF%20RM%201970-1975/1971/RD_pdf_2018/RD%201225-2018-PRODUCE-DGPCHDI.pdf" TargetMode="External"/><Relationship Id="rId1430" Type="http://schemas.openxmlformats.org/officeDocument/2006/relationships/hyperlink" Target="PDF%20RM%201970-1975/1971/RD_pdf_2018/RD%201433-2018-PRODUCE-DGPCHDI.pdf" TargetMode="External"/><Relationship Id="rId1528" Type="http://schemas.openxmlformats.org/officeDocument/2006/relationships/hyperlink" Target="PDF%20RM%201970-1975/1971/RD_pdf_2018/RD%201531-2018-PRODUCE-DGPCHDI.pdf" TargetMode="External"/><Relationship Id="rId1735" Type="http://schemas.openxmlformats.org/officeDocument/2006/relationships/hyperlink" Target="PDF%20RM%201970-1975/1971/RD_pdf_2018/RD%201738-2018-PRODUCE-DGPCHDI.pdf" TargetMode="External"/><Relationship Id="rId27" Type="http://schemas.openxmlformats.org/officeDocument/2006/relationships/hyperlink" Target="PDF%20RM%201970-1975/1971/RD_pdf_2018/RD%20023-2018-PRODUCE-DGPCHDI.pdf" TargetMode="External"/><Relationship Id="rId1802" Type="http://schemas.openxmlformats.org/officeDocument/2006/relationships/hyperlink" Target="PDF%20RM%201970-1975/1971/RD_pdf_2018/RD%201805-2018-PRODUCE-DGPCHDI.pdf" TargetMode="External"/><Relationship Id="rId176" Type="http://schemas.openxmlformats.org/officeDocument/2006/relationships/hyperlink" Target="PDF%20RM%201970-1975/1971/RD_pdf_2018/RD%20174-2018-PRODUCE-DGPCHDI.pdf" TargetMode="External"/><Relationship Id="rId383" Type="http://schemas.openxmlformats.org/officeDocument/2006/relationships/hyperlink" Target="PDF%20RM%201970-1975/1971/RD_pdf_2018/RD%20381-2018-PRODUCE-DGPCHDI.pdf" TargetMode="External"/><Relationship Id="rId590" Type="http://schemas.openxmlformats.org/officeDocument/2006/relationships/hyperlink" Target="PDF%20RM%201970-1975/1971/RD_pdf_2018/RD%20590-2018-PRODUCE-DGPCHDI.pdf" TargetMode="External"/><Relationship Id="rId243" Type="http://schemas.openxmlformats.org/officeDocument/2006/relationships/hyperlink" Target="PDF%20RM%201970-1975/1971/RD_pdf_2018/RD%20241-2018-PRODUCE-DGPCHDI.pdf" TargetMode="External"/><Relationship Id="rId450" Type="http://schemas.openxmlformats.org/officeDocument/2006/relationships/hyperlink" Target="PDF%20RM%201970-1975/1971/RD_pdf_2018/RD%20448-2018-PRODUCE-DGPCHDI.pdf" TargetMode="External"/><Relationship Id="rId688" Type="http://schemas.openxmlformats.org/officeDocument/2006/relationships/hyperlink" Target="PDF%20RM%201970-1975/1971/RD_pdf_2018/RD%20640-2018-PRODUCE-DGPCHDI.pdf" TargetMode="External"/><Relationship Id="rId895" Type="http://schemas.openxmlformats.org/officeDocument/2006/relationships/hyperlink" Target="PDF%20RM%201970-1975/1971/RD_pdf_2018/RD%20640-2018-PRODUCE-DGPCHDI.pdf" TargetMode="External"/><Relationship Id="rId1080" Type="http://schemas.openxmlformats.org/officeDocument/2006/relationships/hyperlink" Target="PDF%20RM%201970-1975/1971/RD_pdf_2018/RD%20640-2018-PRODUCE-DGPCHDI.pdf" TargetMode="External"/><Relationship Id="rId103" Type="http://schemas.openxmlformats.org/officeDocument/2006/relationships/hyperlink" Target="PDF%20RM%201970-1975/1971/RD_pdf_2018/RD%20103-2018-PRODUCE-DGPCHDI.pdf" TargetMode="External"/><Relationship Id="rId310" Type="http://schemas.openxmlformats.org/officeDocument/2006/relationships/hyperlink" Target="PDF%20RM%201970-1975/1971/RD_pdf_2018/RD%20308-2018-PRODUCE-DGPCHDI.pdf" TargetMode="External"/><Relationship Id="rId548" Type="http://schemas.openxmlformats.org/officeDocument/2006/relationships/hyperlink" Target="PDF%20RM%201970-1975/1971/RD_pdf_2018/RD%20546-2018-PRODUCE-DGPCHDI.pdf" TargetMode="External"/><Relationship Id="rId755" Type="http://schemas.openxmlformats.org/officeDocument/2006/relationships/hyperlink" Target="PDF%20RM%201970-1975/1971/RD_pdf_2018/RD%20640-2018-PRODUCE-DGPCHDI.pdf" TargetMode="External"/><Relationship Id="rId962" Type="http://schemas.openxmlformats.org/officeDocument/2006/relationships/hyperlink" Target="PDF%20RM%201970-1975/1971/RD_pdf_2018/RD%20640-2018-PRODUCE-DGPCHDI.pdf" TargetMode="External"/><Relationship Id="rId1178" Type="http://schemas.openxmlformats.org/officeDocument/2006/relationships/hyperlink" Target="PDF%20RM%201970-1975/1971/RD_pdf_2018/RD%20640-2018-PRODUCE-DGPCHDI.pdf" TargetMode="External"/><Relationship Id="rId1385" Type="http://schemas.openxmlformats.org/officeDocument/2006/relationships/hyperlink" Target="PDF%20RM%201970-1975/1971/RD_pdf_2018/RD%201388-2018-PRODUCE-DGPCHDI.pdf" TargetMode="External"/><Relationship Id="rId1592" Type="http://schemas.openxmlformats.org/officeDocument/2006/relationships/hyperlink" Target="PDF%20RM%201970-1975/1971/RD_pdf_2018/RD%201595-2018-PRODUCE-DGPCHDI.pdf" TargetMode="External"/><Relationship Id="rId91" Type="http://schemas.openxmlformats.org/officeDocument/2006/relationships/hyperlink" Target="PDF%20RM%201970-1975/1971/RD_pdf_2018/RD%20091-2018-PRODUCE-DGPCHDI.pdf" TargetMode="External"/><Relationship Id="rId408" Type="http://schemas.openxmlformats.org/officeDocument/2006/relationships/hyperlink" Target="PDF%20RM%201970-1975/1971/RD_pdf_2018/RD%20406-2018-PRODUCE-DGPCHDI.pdf" TargetMode="External"/><Relationship Id="rId615" Type="http://schemas.openxmlformats.org/officeDocument/2006/relationships/hyperlink" Target="PDF%20RM%201970-1975/1971/RD_pdf_2018/RD%20612-2018-PRODUCE-DGPCHDI.pdf" TargetMode="External"/><Relationship Id="rId822" Type="http://schemas.openxmlformats.org/officeDocument/2006/relationships/hyperlink" Target="PDF%20RM%201970-1975/1971/RD_pdf_2018/RD%20640-2018-PRODUCE-DGPCHDI.pdf" TargetMode="External"/><Relationship Id="rId1038" Type="http://schemas.openxmlformats.org/officeDocument/2006/relationships/hyperlink" Target="PDF%20RM%201970-1975/1971/RD_pdf_2018/RD%20640-2018-PRODUCE-DGPCHDI.pdf" TargetMode="External"/><Relationship Id="rId1245" Type="http://schemas.openxmlformats.org/officeDocument/2006/relationships/hyperlink" Target="PDF%20RM%201970-1975/1971/RD_pdf_2018/RD%201247-2018-PRODUCE-DGPCHDI.pdf" TargetMode="External"/><Relationship Id="rId1452" Type="http://schemas.openxmlformats.org/officeDocument/2006/relationships/hyperlink" Target="PDF%20RM%201970-1975/1971/RD_pdf_2018/RD%201455-2018-PRODUCE-DGPCHDI.pdf" TargetMode="External"/><Relationship Id="rId1105" Type="http://schemas.openxmlformats.org/officeDocument/2006/relationships/hyperlink" Target="PDF%20RM%201970-1975/1971/RD_pdf_2018/RD%20640-2018-PRODUCE-DGPCHDI.pdf" TargetMode="External"/><Relationship Id="rId1312" Type="http://schemas.openxmlformats.org/officeDocument/2006/relationships/hyperlink" Target="PDF%20RM%201970-1975/1971/RD_pdf_2018/RD%201316-2018-PRODUCE-DGPCHDI.pdf" TargetMode="External"/><Relationship Id="rId1757" Type="http://schemas.openxmlformats.org/officeDocument/2006/relationships/hyperlink" Target="PDF%20RM%201970-1975/1971/RD_pdf_2018/RD%201760-2018-PRODUCE-DGPCHDI.pdf" TargetMode="External"/><Relationship Id="rId49" Type="http://schemas.openxmlformats.org/officeDocument/2006/relationships/hyperlink" Target="PDF%20RM%201970-1975/1971/RD_pdf_2018/RD%20049-2018-PRODUCE-DGPCHDI.pdf" TargetMode="External"/><Relationship Id="rId1617" Type="http://schemas.openxmlformats.org/officeDocument/2006/relationships/hyperlink" Target="PDF%20RM%201970-1975/1971/RD_pdf_2018/RD%201620-2018-PRODUCE-DGPCHDI.pdf" TargetMode="External"/><Relationship Id="rId1824" Type="http://schemas.openxmlformats.org/officeDocument/2006/relationships/hyperlink" Target="PDF%20RM%201970-1975/1971/RD_pdf_2018/RD%201827-2018-PRODUCE-DGPCHDI.pdf" TargetMode="External"/><Relationship Id="rId198" Type="http://schemas.openxmlformats.org/officeDocument/2006/relationships/hyperlink" Target="PDF%20RM%201970-1975/1971/RD_pdf_2018/RD%20196-2018-PRODUCE-DGPCHDI.pdf" TargetMode="External"/><Relationship Id="rId265" Type="http://schemas.openxmlformats.org/officeDocument/2006/relationships/hyperlink" Target="PDF%20RM%201970-1975/1971/RD_pdf_2018/RD%20263-2018-PRODUCE-DGPCHDI.pdf" TargetMode="External"/><Relationship Id="rId472" Type="http://schemas.openxmlformats.org/officeDocument/2006/relationships/hyperlink" Target="PDF%20RM%201970-1975/1971/RD_pdf_2018/RD%20470-2018-PRODUCE-DGPCHDI.pdf" TargetMode="External"/><Relationship Id="rId125" Type="http://schemas.openxmlformats.org/officeDocument/2006/relationships/hyperlink" Target="PDF%20RM%201970-1975/1971/RD_pdf_2018/RD%20125-2018-PRODUCE-DGPCHDI.pdf" TargetMode="External"/><Relationship Id="rId332" Type="http://schemas.openxmlformats.org/officeDocument/2006/relationships/hyperlink" Target="PDF%20RM%201970-1975/1971/RD_pdf_2018/RD%20345-2018-PRODUCE-DGPCHDI.pdf" TargetMode="External"/><Relationship Id="rId777" Type="http://schemas.openxmlformats.org/officeDocument/2006/relationships/hyperlink" Target="PDF%20RM%201970-1975/1971/RD_pdf_2018/RD%20640-2018-PRODUCE-DGPCHDI.pdf" TargetMode="External"/><Relationship Id="rId984" Type="http://schemas.openxmlformats.org/officeDocument/2006/relationships/hyperlink" Target="PDF%20RM%201970-1975/1971/RD_pdf_2018/RD%20640-2018-PRODUCE-DGPCHDI.pdf" TargetMode="External"/><Relationship Id="rId637" Type="http://schemas.openxmlformats.org/officeDocument/2006/relationships/hyperlink" Target="PDF%20RM%201970-1975/1971/RD_pdf_2018/RD%20634-2018-PRODUCE-DGPCHDI.pdf" TargetMode="External"/><Relationship Id="rId844" Type="http://schemas.openxmlformats.org/officeDocument/2006/relationships/hyperlink" Target="PDF%20RM%201970-1975/1971/RD_pdf_2018/RD%20640-2018-PRODUCE-DGPCHDI.pdf" TargetMode="External"/><Relationship Id="rId1267" Type="http://schemas.openxmlformats.org/officeDocument/2006/relationships/hyperlink" Target="PDF%20RM%201970-1975/1971/RD_pdf_2018/RD%201269-2018-PRODUCE-DGPCHDI.pdf" TargetMode="External"/><Relationship Id="rId1474" Type="http://schemas.openxmlformats.org/officeDocument/2006/relationships/hyperlink" Target="PDF%20RM%201970-1975/1971/RD_pdf_2018/RD%201477-2018-PRODUCE-DGPCHDI.pdf" TargetMode="External"/><Relationship Id="rId1681" Type="http://schemas.openxmlformats.org/officeDocument/2006/relationships/hyperlink" Target="PDF%20RM%201970-1975/1971/RD_pdf_2018/RD%201684-2018-PRODUCE-DGPCHDI.pdf" TargetMode="External"/><Relationship Id="rId704" Type="http://schemas.openxmlformats.org/officeDocument/2006/relationships/hyperlink" Target="PDF%20RM%201970-1975/1971/RD_pdf_2018/RD%20640-2018-PRODUCE-DGPCHDI.pdf" TargetMode="External"/><Relationship Id="rId911" Type="http://schemas.openxmlformats.org/officeDocument/2006/relationships/hyperlink" Target="PDF%20RM%201970-1975/1971/RD_pdf_2018/RD%20640-2018-PRODUCE-DGPCHDI.pdf" TargetMode="External"/><Relationship Id="rId1127" Type="http://schemas.openxmlformats.org/officeDocument/2006/relationships/hyperlink" Target="PDF%20RM%201970-1975/1971/RD_pdf_2018/RD%20640-2018-PRODUCE-DGPCHDI.pdf" TargetMode="External"/><Relationship Id="rId1334" Type="http://schemas.openxmlformats.org/officeDocument/2006/relationships/hyperlink" Target="PDF%20RM%201970-1975/1971/RD_pdf_2018/RD%201337-2018-PRODUCE-DGPCHDI.pdf" TargetMode="External"/><Relationship Id="rId1541" Type="http://schemas.openxmlformats.org/officeDocument/2006/relationships/hyperlink" Target="PDF%20RM%201970-1975/1971/RD_pdf_2018/RD%201545-2018-PRODUCE-DGPCHDI.pdf" TargetMode="External"/><Relationship Id="rId1779" Type="http://schemas.openxmlformats.org/officeDocument/2006/relationships/hyperlink" Target="PDF%20RM%201970-1975/1971/RD_pdf_2018/RD%201782-2018-PRODUCE-DGPCHDI.pdf" TargetMode="External"/><Relationship Id="rId40" Type="http://schemas.openxmlformats.org/officeDocument/2006/relationships/hyperlink" Target="PDF%20RM%201970-1975/1971/RD_pdf_2018/RD%20040-2018-PRODUCE-DGPCHDI.pdf" TargetMode="External"/><Relationship Id="rId1401" Type="http://schemas.openxmlformats.org/officeDocument/2006/relationships/hyperlink" Target="PDF%20RM%201970-1975/1971/RD_pdf_2018/RD%201404-2018-PRODUCE-DGPCHDI.pdf" TargetMode="External"/><Relationship Id="rId1639" Type="http://schemas.openxmlformats.org/officeDocument/2006/relationships/hyperlink" Target="PDF%20RM%201970-1975/1971/RD_pdf_2018/RD%201642-2018-PRODUCE-DGPCHDI.pdf" TargetMode="External"/><Relationship Id="rId1846" Type="http://schemas.openxmlformats.org/officeDocument/2006/relationships/hyperlink" Target="PDF%20RM%201970-1975/1971/RD_pdf_2018/RD%201818-2018-PRODUCE-DGPCHDI.pdf" TargetMode="External"/><Relationship Id="rId1706" Type="http://schemas.openxmlformats.org/officeDocument/2006/relationships/hyperlink" Target="PDF%20RM%201970-1975/1971/RD_pdf_2018/RD%201709-2018-PRODUCE-DGPCHDI.pdf" TargetMode="External"/><Relationship Id="rId287" Type="http://schemas.openxmlformats.org/officeDocument/2006/relationships/hyperlink" Target="PDF%20RM%201970-1975/1971/RD_pdf_2018/RD%20285-2018-PRODUCE-DGPCHDI.pdf" TargetMode="External"/><Relationship Id="rId494" Type="http://schemas.openxmlformats.org/officeDocument/2006/relationships/hyperlink" Target="PDF%20RM%201970-1975/1971/RD_pdf_2018/RD%20492-2018-PRODUCE-DGPCHDI.pdf" TargetMode="External"/><Relationship Id="rId147" Type="http://schemas.openxmlformats.org/officeDocument/2006/relationships/hyperlink" Target="PDF%20RM%201970-1975/1971/RD_pdf_2018/RD%20156-2018-PRODUCE-DGPCHDI.pdf" TargetMode="External"/><Relationship Id="rId354" Type="http://schemas.openxmlformats.org/officeDocument/2006/relationships/hyperlink" Target="PDF%20RM%201970-1975/1971/RD_pdf_2018/RD%20337-2018-PRODUCE-DGPCHDI.pdf" TargetMode="External"/><Relationship Id="rId799" Type="http://schemas.openxmlformats.org/officeDocument/2006/relationships/hyperlink" Target="PDF%20RM%201970-1975/1971/RD_pdf_2018/RD%20640-2018-PRODUCE-DGPCHDI.pdf" TargetMode="External"/><Relationship Id="rId1191" Type="http://schemas.openxmlformats.org/officeDocument/2006/relationships/hyperlink" Target="PDF%20RM%201970-1975/1971/RD_pdf_2018/RD%20640-2018-PRODUCE-DGPCHDI.pdf" TargetMode="External"/><Relationship Id="rId561" Type="http://schemas.openxmlformats.org/officeDocument/2006/relationships/hyperlink" Target="PDF%20RM%201970-1975/1971/RD_pdf_2018/RD%20559-2018-PRODUCE-DGPCHDI.pdf" TargetMode="External"/><Relationship Id="rId659" Type="http://schemas.openxmlformats.org/officeDocument/2006/relationships/hyperlink" Target="PDF%20RM%201970-1975/1971/RD_pdf_2018/RD%20640-2018-PRODUCE-DGPCHDI.pdf" TargetMode="External"/><Relationship Id="rId866" Type="http://schemas.openxmlformats.org/officeDocument/2006/relationships/hyperlink" Target="PDF%20RM%201970-1975/1971/RD_pdf_2018/RD%20640-2018-PRODUCE-DGPCHDI.pdf" TargetMode="External"/><Relationship Id="rId1289" Type="http://schemas.openxmlformats.org/officeDocument/2006/relationships/hyperlink" Target="PDF%20RM%201970-1975/1971/RD_pdf_2018/RD%201291-2018-PRODUCE-DGPCHDI.pdf" TargetMode="External"/><Relationship Id="rId1496" Type="http://schemas.openxmlformats.org/officeDocument/2006/relationships/hyperlink" Target="PDF%20RM%201970-1975/1971/RD_pdf_2018/RD%201499-2018-PRODUCE-DGPCHDI.pdf" TargetMode="External"/><Relationship Id="rId214" Type="http://schemas.openxmlformats.org/officeDocument/2006/relationships/hyperlink" Target="PDF%20RM%201970-1975/1971/RD_pdf_2018/RD%20212-2018-PRODUCE-DGPCHDI.pdf" TargetMode="External"/><Relationship Id="rId421" Type="http://schemas.openxmlformats.org/officeDocument/2006/relationships/hyperlink" Target="PDF%20RM%201970-1975/1971/RD_pdf_2018/RD%20419-2018-PRODUCE-DGPCHDI.pdf" TargetMode="External"/><Relationship Id="rId519" Type="http://schemas.openxmlformats.org/officeDocument/2006/relationships/hyperlink" Target="PDF%20RM%201970-1975/1971/RD_pdf_2018/RD%20517-2018-PRODUCE-DGPCHDI.pdf" TargetMode="External"/><Relationship Id="rId1051" Type="http://schemas.openxmlformats.org/officeDocument/2006/relationships/hyperlink" Target="PDF%20RM%201970-1975/1971/RD_pdf_2018/RD%201053-2018-PRODUCE-DGPCHDI.pdf" TargetMode="External"/><Relationship Id="rId1149" Type="http://schemas.openxmlformats.org/officeDocument/2006/relationships/hyperlink" Target="PDF%20RM%201970-1975/1971/RD_pdf_2018/RD%20640-2018-PRODUCE-DGPCHDI.pdf" TargetMode="External"/><Relationship Id="rId1356" Type="http://schemas.openxmlformats.org/officeDocument/2006/relationships/hyperlink" Target="PDF%20RM%201970-1975/1971/RD_pdf_2018/RD%201359-2018-PRODUCE-DGPCHDI.pdf" TargetMode="External"/><Relationship Id="rId726" Type="http://schemas.openxmlformats.org/officeDocument/2006/relationships/hyperlink" Target="PDF%20RM%201970-1975/1971/RD_pdf_2018/RD%20640-2018-PRODUCE-DGPCHDI.pdf" TargetMode="External"/><Relationship Id="rId933" Type="http://schemas.openxmlformats.org/officeDocument/2006/relationships/hyperlink" Target="PDF%20RM%201970-1975/1971/RD_pdf_2018/RD%20640-2018-PRODUCE-DGPCHDI.pdf" TargetMode="External"/><Relationship Id="rId1009" Type="http://schemas.openxmlformats.org/officeDocument/2006/relationships/hyperlink" Target="PDF%20RM%201970-1975/1971/RD_pdf_2018/RD%20640-2018-PRODUCE-DGPCHDI.pdf" TargetMode="External"/><Relationship Id="rId1563" Type="http://schemas.openxmlformats.org/officeDocument/2006/relationships/hyperlink" Target="PDF%20RM%201970-1975/1971/RD_pdf_2018/RD%201564-2018-PRODUCE-DGPCHDI.pdf" TargetMode="External"/><Relationship Id="rId1770" Type="http://schemas.openxmlformats.org/officeDocument/2006/relationships/hyperlink" Target="PDF%20RM%201970-1975/1971/RD_pdf_2018/RD%201773-2018-PRODUCE-DGPCHDI.pdf" TargetMode="External"/><Relationship Id="rId1868" Type="http://schemas.openxmlformats.org/officeDocument/2006/relationships/printerSettings" Target="../printerSettings/printerSettings2.bin"/><Relationship Id="rId62" Type="http://schemas.openxmlformats.org/officeDocument/2006/relationships/hyperlink" Target="PDF%20RM%201970-1975/1971/RD_pdf_2018/RD%20062-2018-PRODUCE-DGPCHDI.pdf" TargetMode="External"/><Relationship Id="rId1216" Type="http://schemas.openxmlformats.org/officeDocument/2006/relationships/hyperlink" Target="PDF%20RM%201970-1975/1971/RD_pdf_2018/RD%20640-2018-PRODUCE-DGPCHDI.pdf" TargetMode="External"/><Relationship Id="rId1423" Type="http://schemas.openxmlformats.org/officeDocument/2006/relationships/hyperlink" Target="PDF%20RM%201970-1975/1971/RD_pdf_2018/RD%201426-2018-PRODUCE-DGPCHDI.pdf" TargetMode="External"/><Relationship Id="rId1630" Type="http://schemas.openxmlformats.org/officeDocument/2006/relationships/hyperlink" Target="PDF%20RM%201970-1975/1971/RD_pdf_2018/RD%201633-2018-PRODUCE-DGPCHDI.pdf" TargetMode="External"/><Relationship Id="rId1728" Type="http://schemas.openxmlformats.org/officeDocument/2006/relationships/hyperlink" Target="PDF%20RM%201970-1975/1971/RD_pdf_2018/RD%201731-2018-PRODUCE-DGPCHDI.pdf" TargetMode="External"/><Relationship Id="rId169" Type="http://schemas.openxmlformats.org/officeDocument/2006/relationships/hyperlink" Target="PDF%20RM%201970-1975/1971/RD_pdf_2018/RD%20167-2018-PRODUCE-DGPCHDI.pdf" TargetMode="External"/><Relationship Id="rId376" Type="http://schemas.openxmlformats.org/officeDocument/2006/relationships/hyperlink" Target="PDF%20RM%201970-1975/1971/RD_pdf_2018/RD%20374-2018-PRODUCE-DGPCHDI.pdf" TargetMode="External"/><Relationship Id="rId583" Type="http://schemas.openxmlformats.org/officeDocument/2006/relationships/hyperlink" Target="PDF%20RM%201970-1975/1971/RD_pdf_2018/RD%20582-2018-PRODUCE-DGPCHDI.pdf" TargetMode="External"/><Relationship Id="rId790" Type="http://schemas.openxmlformats.org/officeDocument/2006/relationships/hyperlink" Target="PDF%20RM%201970-1975/1971/RD_pdf_2018/RD%20640-2018-PRODUCE-DGPCHDI.pdf" TargetMode="External"/><Relationship Id="rId4" Type="http://schemas.openxmlformats.org/officeDocument/2006/relationships/hyperlink" Target="PDF%20RM%201970-1975/1971/RD_pdf_2018/RD%20004-2018-PRODUCE-DGPCHDI.pdf" TargetMode="External"/><Relationship Id="rId236" Type="http://schemas.openxmlformats.org/officeDocument/2006/relationships/hyperlink" Target="PDF%20RM%201970-1975/1971/RD_pdf_2018/RD%20234-2018-PRODUCE-DGPCHDI.pdf" TargetMode="External"/><Relationship Id="rId443" Type="http://schemas.openxmlformats.org/officeDocument/2006/relationships/hyperlink" Target="PDF%20RM%201970-1975/1971/RD_pdf_2018/RD%20441-2018-PRODUCE-DGPCHDI.pdf" TargetMode="External"/><Relationship Id="rId650" Type="http://schemas.openxmlformats.org/officeDocument/2006/relationships/hyperlink" Target="file:///\\srvfile05\archivo%20dgpi$\ATENCION%20DE%20REQUERIMIENTOS%20ARCHIVO\RESOLUCIONES%20DIRECTORALES%20-%20COOPERATIVA\RD%20N&#176;%20647-2018-PRODUCE-DGPCHDI.pdf" TargetMode="External"/><Relationship Id="rId888" Type="http://schemas.openxmlformats.org/officeDocument/2006/relationships/hyperlink" Target="PDF%20RM%201970-1975/1971/RD_pdf_2018/RD%20640-2018-PRODUCE-DGPCHDI.pdf" TargetMode="External"/><Relationship Id="rId1073" Type="http://schemas.openxmlformats.org/officeDocument/2006/relationships/hyperlink" Target="PDF%20RM%201970-1975/1971/RD_pdf_2018/RD%20640-2018-PRODUCE-DGPCHDI.pdf" TargetMode="External"/><Relationship Id="rId1280" Type="http://schemas.openxmlformats.org/officeDocument/2006/relationships/hyperlink" Target="PDF%20RM%201970-1975/1971/RD_pdf_2018/RD%201282-2018-PRODUCE-DGPCHDI.pdf" TargetMode="External"/><Relationship Id="rId303" Type="http://schemas.openxmlformats.org/officeDocument/2006/relationships/hyperlink" Target="PDF%20RM%201970-1975/1971/RD_pdf_2018/RD%20301-2018-PRODUCE-DGPCHDI.pdf" TargetMode="External"/><Relationship Id="rId748" Type="http://schemas.openxmlformats.org/officeDocument/2006/relationships/hyperlink" Target="PDF%20RM%201970-1975/1971/RD_pdf_2018/RD%20640-2018-PRODUCE-DGPCHDI.pdf" TargetMode="External"/><Relationship Id="rId955" Type="http://schemas.openxmlformats.org/officeDocument/2006/relationships/hyperlink" Target="PDF%20RM%201970-1975/1971/RD_pdf_2018/RD%20640-2018-PRODUCE-DGPCHDI.pdf" TargetMode="External"/><Relationship Id="rId1140" Type="http://schemas.openxmlformats.org/officeDocument/2006/relationships/hyperlink" Target="PDF%20RM%201970-1975/1971/RD_pdf_2018/RD%20640-2018-PRODUCE-DGPCHDI.pdf" TargetMode="External"/><Relationship Id="rId1378" Type="http://schemas.openxmlformats.org/officeDocument/2006/relationships/hyperlink" Target="PDF%20RM%201970-1975/1971/RD_pdf_2018/RD%201381-2018-PRODUCE-DGPCHDI.pdf" TargetMode="External"/><Relationship Id="rId1585" Type="http://schemas.openxmlformats.org/officeDocument/2006/relationships/hyperlink" Target="PDF%20RM%201970-1975/1971/RD_pdf_2018/RD%201588-2018-PRODUCE-DGPCHDI.pdf" TargetMode="External"/><Relationship Id="rId1792" Type="http://schemas.openxmlformats.org/officeDocument/2006/relationships/hyperlink" Target="PDF%20RM%201970-1975/1971/RD_pdf_2018/RD%201795-2018-PRODUCE-DGPCHDI.pdf" TargetMode="External"/><Relationship Id="rId84" Type="http://schemas.openxmlformats.org/officeDocument/2006/relationships/hyperlink" Target="PDF%20RM%201970-1975/1971/RD_pdf_2018/RD%20084-2018-PRODUCE-DGPCHDI.pdf" TargetMode="External"/><Relationship Id="rId510" Type="http://schemas.openxmlformats.org/officeDocument/2006/relationships/hyperlink" Target="PDF%20RM%201970-1975/1971/RD_pdf_2018/RD%20508-2018-PRODUCE-DGPCHDI.pdf" TargetMode="External"/><Relationship Id="rId608" Type="http://schemas.openxmlformats.org/officeDocument/2006/relationships/hyperlink" Target="PDF%20RM%201970-1975/1971/RD_pdf_2018/RD%20605-2018-PRODUCE-DGPCHDI.pdf" TargetMode="External"/><Relationship Id="rId815" Type="http://schemas.openxmlformats.org/officeDocument/2006/relationships/hyperlink" Target="PDF%20RM%201970-1975/1971/RD_pdf_2018/RD%20640-2018-PRODUCE-DGPCHDI.pdf" TargetMode="External"/><Relationship Id="rId1238" Type="http://schemas.openxmlformats.org/officeDocument/2006/relationships/hyperlink" Target="PDF%20RM%201970-1975/1971/RD_pdf_2018/RD%201240-2018-PRODUCE-DGPCHDI.pdf" TargetMode="External"/><Relationship Id="rId1445" Type="http://schemas.openxmlformats.org/officeDocument/2006/relationships/hyperlink" Target="PDF%20RM%201970-1975/1971/RD_pdf_2018/RD%201448-2018-PRODUCE-DGPCHDI.pdf" TargetMode="External"/><Relationship Id="rId1652" Type="http://schemas.openxmlformats.org/officeDocument/2006/relationships/hyperlink" Target="PDF%20RM%201970-1975/1971/RD_pdf_2018/RD%201655-2018-PRODUCE-DGPCHDI.pdf" TargetMode="External"/><Relationship Id="rId1000" Type="http://schemas.openxmlformats.org/officeDocument/2006/relationships/hyperlink" Target="PDF%20RM%201970-1975/1971/RD_pdf_2018/RD%20640-2018-PRODUCE-DGPCHDI.pdf" TargetMode="External"/><Relationship Id="rId1305" Type="http://schemas.openxmlformats.org/officeDocument/2006/relationships/hyperlink" Target="PDF%20RM%201970-1975/1971/RD_pdf_2018/RD%201308-2018-PRODUCE-DGPCHDI.pdf" TargetMode="External"/><Relationship Id="rId1512" Type="http://schemas.openxmlformats.org/officeDocument/2006/relationships/hyperlink" Target="PDF%20RM%201970-1975/1971/RD_pdf_2018/RD%201515-2018-PRODUCE-DGPCHDI.pdf" TargetMode="External"/><Relationship Id="rId1817" Type="http://schemas.openxmlformats.org/officeDocument/2006/relationships/hyperlink" Target="PDF%20RM%201970-1975/1971/RD_pdf_2018/RD%201820-2018-PRODUCE-DGPCHDI.pdf" TargetMode="External"/><Relationship Id="rId11" Type="http://schemas.openxmlformats.org/officeDocument/2006/relationships/hyperlink" Target="PDF%20RM%201970-1975/1971/RD_pdf_2018/RD%20011-2018-PRODUCE-DGPCHDI.pdf" TargetMode="External"/><Relationship Id="rId398" Type="http://schemas.openxmlformats.org/officeDocument/2006/relationships/hyperlink" Target="PDF%20RM%201970-1975/1971/RD_pdf_2018/RD%20396-2018-PRODUCE-DGPCHDI.pdf" TargetMode="External"/><Relationship Id="rId160" Type="http://schemas.openxmlformats.org/officeDocument/2006/relationships/hyperlink" Target="PDF%20RM%201970-1975/1971/RD_pdf_2018/RD%20147-2018-PRODUCE-DGPCHDI.pdf" TargetMode="External"/><Relationship Id="rId258" Type="http://schemas.openxmlformats.org/officeDocument/2006/relationships/hyperlink" Target="PDF%20RM%201970-1975/1971/RD_pdf_2018/RD%20256-2018-PRODUCE-DGPCHDI.pdf" TargetMode="External"/><Relationship Id="rId465" Type="http://schemas.openxmlformats.org/officeDocument/2006/relationships/hyperlink" Target="PDF%20RM%201970-1975/1971/RD_pdf_2018/RD%20463-2018-PRODUCE-DGPCHDI.pdf" TargetMode="External"/><Relationship Id="rId672" Type="http://schemas.openxmlformats.org/officeDocument/2006/relationships/hyperlink" Target="PDF%20RM%201970-1975/1971/RD_pdf_2018/RD%20640-2018-PRODUCE-DGPCHDI.pdf" TargetMode="External"/><Relationship Id="rId1095" Type="http://schemas.openxmlformats.org/officeDocument/2006/relationships/hyperlink" Target="PDF%20RM%201970-1975/1971/RD_pdf_2018/RD%20640-2018-PRODUCE-DGPCHDI.pdf" TargetMode="External"/><Relationship Id="rId118" Type="http://schemas.openxmlformats.org/officeDocument/2006/relationships/hyperlink" Target="PDF%20RM%201970-1975/1971/RD_pdf_2018/RD%20118-2018-PRODUCE-DGPCHDI.pdf" TargetMode="External"/><Relationship Id="rId325" Type="http://schemas.openxmlformats.org/officeDocument/2006/relationships/hyperlink" Target="PDF%20RM%201970-1975/1971/RD_pdf_2018/RD%20323-2018-PRODUCE-DGPCHDI.pdf" TargetMode="External"/><Relationship Id="rId532" Type="http://schemas.openxmlformats.org/officeDocument/2006/relationships/hyperlink" Target="PDF%20RM%201970-1975/1971/RD_pdf_2018/RD%20527-2018-PRODUCE-DGPCHDI.pdf" TargetMode="External"/><Relationship Id="rId977" Type="http://schemas.openxmlformats.org/officeDocument/2006/relationships/hyperlink" Target="PDF%20RM%201970-1975/1971/RD_pdf_2018/RD%20640-2018-PRODUCE-DGPCHDI.pdf" TargetMode="External"/><Relationship Id="rId1162" Type="http://schemas.openxmlformats.org/officeDocument/2006/relationships/hyperlink" Target="PDF%20RM%201970-1975/1971/RD_pdf_2018/RD%20640-2018-PRODUCE-DGPCHDI.pdf" TargetMode="External"/><Relationship Id="rId837" Type="http://schemas.openxmlformats.org/officeDocument/2006/relationships/hyperlink" Target="PDF%20RM%201970-1975/1971/RD_pdf_2018/RD%20640-2018-PRODUCE-DGPCHDI.pdf" TargetMode="External"/><Relationship Id="rId1022" Type="http://schemas.openxmlformats.org/officeDocument/2006/relationships/hyperlink" Target="PDF%20RM%201970-1975/1971/RD_pdf_2018/RD%20640-2018-PRODUCE-DGPCHDI.pdf" TargetMode="External"/><Relationship Id="rId1467" Type="http://schemas.openxmlformats.org/officeDocument/2006/relationships/hyperlink" Target="PDF%20RM%201970-1975/1971/RD_pdf_2018/RD%201470-2018-PRODUCE-DGPCHDI.pdf" TargetMode="External"/><Relationship Id="rId1674" Type="http://schemas.openxmlformats.org/officeDocument/2006/relationships/hyperlink" Target="PDF%20RM%201970-1975/1971/RD_pdf_2018/RD%201677-2018-PRODUCE-DGPCHDI.pdf" TargetMode="External"/><Relationship Id="rId904" Type="http://schemas.openxmlformats.org/officeDocument/2006/relationships/hyperlink" Target="PDF%20RM%201970-1975/1971/RD_pdf_2018/RD%20640-2018-PRODUCE-DGPCHDI.pdf" TargetMode="External"/><Relationship Id="rId1327" Type="http://schemas.openxmlformats.org/officeDocument/2006/relationships/hyperlink" Target="PDF%20RM%201970-1975/1971/RD_pdf_2018/RD%201330-2018-PRODUCE-DGPCHDI.pdf" TargetMode="External"/><Relationship Id="rId1534" Type="http://schemas.openxmlformats.org/officeDocument/2006/relationships/hyperlink" Target="PDF%20RM%201970-1975/1971/RD_pdf_2018/RD%201538-2018-PRODUCE-DGPCHDI.pdf" TargetMode="External"/><Relationship Id="rId1741" Type="http://schemas.openxmlformats.org/officeDocument/2006/relationships/hyperlink" Target="PDF%20RM%201970-1975/1971/RD_pdf_2018/RD%201744-2018-PRODUCE-DGPCHDI.pdf" TargetMode="External"/><Relationship Id="rId33" Type="http://schemas.openxmlformats.org/officeDocument/2006/relationships/hyperlink" Target="PDF%20RM%201970-1975/1971/RD_pdf_2018/RD%20033-2018-PRODUCE-DGPCHDI.pdf" TargetMode="External"/><Relationship Id="rId1601" Type="http://schemas.openxmlformats.org/officeDocument/2006/relationships/hyperlink" Target="PDF%20RM%201970-1975/1971/RD_pdf_2018/RD%201604-2018-PRODUCE-DGPCHDI.pdf" TargetMode="External"/><Relationship Id="rId1839" Type="http://schemas.openxmlformats.org/officeDocument/2006/relationships/hyperlink" Target="PDF%20RM%201970-1975/1971/RD_pdf_2018/RD%201842-2018-PRODUCE-DGPCHDI.pdf" TargetMode="External"/><Relationship Id="rId182" Type="http://schemas.openxmlformats.org/officeDocument/2006/relationships/hyperlink" Target="PDF%20RM%201970-1975/1971/RD_pdf_2018/RD%20180-2018-PRODUCE-DGPCHDI.pdf" TargetMode="External"/><Relationship Id="rId487" Type="http://schemas.openxmlformats.org/officeDocument/2006/relationships/hyperlink" Target="PDF%20RM%201970-1975/1971/RD_pdf_2018/RD%20485-2018-PRODUCE-DGPCHDI.pdf" TargetMode="External"/><Relationship Id="rId694" Type="http://schemas.openxmlformats.org/officeDocument/2006/relationships/hyperlink" Target="PDF%20RM%201970-1975/1971/RD_pdf_2018/RD%20640-2018-PRODUCE-DGPCHDI.pdf" TargetMode="External"/><Relationship Id="rId347" Type="http://schemas.openxmlformats.org/officeDocument/2006/relationships/hyperlink" Target="PDF%20RM%201970-1975/1971/RD_pdf_2018/RD%20334-2018-PRODUCE-DGPCHDI.pdf" TargetMode="External"/><Relationship Id="rId999" Type="http://schemas.openxmlformats.org/officeDocument/2006/relationships/hyperlink" Target="PDF%20RM%201970-1975/1971/RD_pdf_2018/RD%20640-2018-PRODUCE-DGPCHDI.pdf" TargetMode="External"/><Relationship Id="rId1184" Type="http://schemas.openxmlformats.org/officeDocument/2006/relationships/hyperlink" Target="PDF%20RM%201970-1975/1971/RD_pdf_2018/RD%20640-2018-PRODUCE-DGPCHDI.pdf" TargetMode="External"/><Relationship Id="rId554" Type="http://schemas.openxmlformats.org/officeDocument/2006/relationships/hyperlink" Target="PDF%20RM%201970-1975/1971/RD_pdf_2018/RD%20552-2018-PRODUCE-DGPCHDI.pdf" TargetMode="External"/><Relationship Id="rId761" Type="http://schemas.openxmlformats.org/officeDocument/2006/relationships/hyperlink" Target="PDF%20RM%201970-1975/1971/RD_pdf_2018/RD%20640-2018-PRODUCE-DGPCHDI.pdf" TargetMode="External"/><Relationship Id="rId859" Type="http://schemas.openxmlformats.org/officeDocument/2006/relationships/hyperlink" Target="PDF%20RM%201970-1975/1971/RD_pdf_2018/RD%20640-2018-PRODUCE-DGPCHDI.pdf" TargetMode="External"/><Relationship Id="rId1391" Type="http://schemas.openxmlformats.org/officeDocument/2006/relationships/hyperlink" Target="PDF%20RM%201970-1975/1971/RD_pdf_2018/RD%201394-2018-PRODUCE-DGPCHDI.pdf" TargetMode="External"/><Relationship Id="rId1489" Type="http://schemas.openxmlformats.org/officeDocument/2006/relationships/hyperlink" Target="PDF%20RM%201970-1975/1971/RD_pdf_2018/RD%201492-2018-PRODUCE-DGPCHDI.pdf" TargetMode="External"/><Relationship Id="rId1696" Type="http://schemas.openxmlformats.org/officeDocument/2006/relationships/hyperlink" Target="PDF%20RM%201970-1975/1971/RD_pdf_2018/RD%201699-2018-PRODUCE-DGPCHDI.pdf" TargetMode="External"/><Relationship Id="rId207" Type="http://schemas.openxmlformats.org/officeDocument/2006/relationships/hyperlink" Target="PDF%20RM%201970-1975/1971/RD_pdf_2018/RD%20205-2018-PRODUCE-DGPCHDI.pdf" TargetMode="External"/><Relationship Id="rId414" Type="http://schemas.openxmlformats.org/officeDocument/2006/relationships/hyperlink" Target="PDF%20RM%201970-1975/1971/RD_pdf_2018/RD%20412-2018-PRODUCE-DGPCHDI.pdf" TargetMode="External"/><Relationship Id="rId621" Type="http://schemas.openxmlformats.org/officeDocument/2006/relationships/hyperlink" Target="PDF%20RM%201970-1975/1971/RD_pdf_2018/RD%20618-2018-PRODUCE-DGPCHDI.pdf" TargetMode="External"/><Relationship Id="rId1044" Type="http://schemas.openxmlformats.org/officeDocument/2006/relationships/hyperlink" Target="PDF%20RM%201970-1975/1971/RD_pdf_2018/RD%20640-2018-PRODUCE-DGPCHDI.pdf" TargetMode="External"/><Relationship Id="rId1251" Type="http://schemas.openxmlformats.org/officeDocument/2006/relationships/hyperlink" Target="PDF%20RM%201970-1975/1971/RD_pdf_2018/RD%201253-2018-PRODUCE-DGPCHDI.pdf" TargetMode="External"/><Relationship Id="rId1349" Type="http://schemas.openxmlformats.org/officeDocument/2006/relationships/hyperlink" Target="PDF%20RM%201970-1975/1971/RD_pdf_2018/RD%201352-2018-PRODUCE-DGPCHDI.pdf" TargetMode="External"/><Relationship Id="rId719" Type="http://schemas.openxmlformats.org/officeDocument/2006/relationships/hyperlink" Target="PDF%20RM%201970-1975/1971/RD_pdf_2018/RD%20640-2018-PRODUCE-DGPCHDI.pdf" TargetMode="External"/><Relationship Id="rId926" Type="http://schemas.openxmlformats.org/officeDocument/2006/relationships/hyperlink" Target="PDF%20RM%201970-1975/1971/RD_pdf_2018/RD%20640-2018-PRODUCE-DGPCHDI.pdf" TargetMode="External"/><Relationship Id="rId1111" Type="http://schemas.openxmlformats.org/officeDocument/2006/relationships/hyperlink" Target="PDF%20RM%201970-1975/1971/RD_pdf_2018/RD%20640-2018-PRODUCE-DGPCHDI.pdf" TargetMode="External"/><Relationship Id="rId1556" Type="http://schemas.openxmlformats.org/officeDocument/2006/relationships/hyperlink" Target="PDF%20RM%201970-1975/1971/RD_pdf_2018/RD%201559-2018-PRODUCE-DGPCHDI.pdf" TargetMode="External"/><Relationship Id="rId1763" Type="http://schemas.openxmlformats.org/officeDocument/2006/relationships/hyperlink" Target="PDF%20RM%201970-1975/1971/RD_pdf_2018/RD%201766-2018-PRODUCE-DGPCHDI.pdf" TargetMode="External"/><Relationship Id="rId55" Type="http://schemas.openxmlformats.org/officeDocument/2006/relationships/hyperlink" Target="PDF%20RM%201970-1975/1971/RD_pdf_2018/RD%20055-2018-PRODUCE-DGPCHDI.pdf" TargetMode="External"/><Relationship Id="rId1209" Type="http://schemas.openxmlformats.org/officeDocument/2006/relationships/hyperlink" Target="PDF%20RM%201970-1975/1971/RD_pdf_2018/RD%20640-2018-PRODUCE-DGPCHDI.pdf" TargetMode="External"/><Relationship Id="rId1416" Type="http://schemas.openxmlformats.org/officeDocument/2006/relationships/hyperlink" Target="PDF%20RM%201970-1975/1971/RD_pdf_2018/RD%201419-2018-PRODUCE-DGPCHDI.pdf" TargetMode="External"/><Relationship Id="rId1623" Type="http://schemas.openxmlformats.org/officeDocument/2006/relationships/hyperlink" Target="PDF%20RM%201970-1975/1971/RD_pdf_2018/RD%201626-2018-PRODUCE-DGPCHDI.pdf" TargetMode="External"/><Relationship Id="rId1830" Type="http://schemas.openxmlformats.org/officeDocument/2006/relationships/hyperlink" Target="PDF%20RM%201970-1975/1971/RD_pdf_2018/RD%201833-2018-PRODUCE-DGPCHDI.pdf" TargetMode="External"/><Relationship Id="rId271" Type="http://schemas.openxmlformats.org/officeDocument/2006/relationships/hyperlink" Target="PDF%20RM%201970-1975/1971/RD_pdf_2018/RD%20269-2018-PRODUCE-DGPCHDI.pdf" TargetMode="External"/><Relationship Id="rId66" Type="http://schemas.openxmlformats.org/officeDocument/2006/relationships/hyperlink" Target="PDF%20RM%201970-1975/1971/RD_pdf_2018/RD%20066-2018-PRODUCE-DGPCHDI.pdf" TargetMode="External"/><Relationship Id="rId131" Type="http://schemas.openxmlformats.org/officeDocument/2006/relationships/hyperlink" Target="PDF%20RM%201970-1975/1971/RD_pdf_2018/RD%20131-2018-PRODUCE-DGPCHDI.pdf" TargetMode="External"/><Relationship Id="rId369" Type="http://schemas.openxmlformats.org/officeDocument/2006/relationships/hyperlink" Target="PDF%20RM%201970-1975/1971/RD_pdf_2018/RD%20367-2018-PRODUCE-DGPCHDI.pdf" TargetMode="External"/><Relationship Id="rId576" Type="http://schemas.openxmlformats.org/officeDocument/2006/relationships/hyperlink" Target="PDF%20RM%201970-1975/1971/RD_pdf_2018/RD%20575-2018-PRODUCE-DGPCHDI.pdf" TargetMode="External"/><Relationship Id="rId783" Type="http://schemas.openxmlformats.org/officeDocument/2006/relationships/hyperlink" Target="PDF%20RM%201970-1975/1971/RD_pdf_2018/RD%20640-2018-PRODUCE-DGPCHDI.pdf" TargetMode="External"/><Relationship Id="rId990" Type="http://schemas.openxmlformats.org/officeDocument/2006/relationships/hyperlink" Target="PDF%20RM%201970-1975/1971/RD_pdf_2018/RD%20640-2018-PRODUCE-DGPCHDI.pdf" TargetMode="External"/><Relationship Id="rId1427" Type="http://schemas.openxmlformats.org/officeDocument/2006/relationships/hyperlink" Target="PDF%20RM%201970-1975/1971/RD_pdf_2018/RD%201430-2018-PRODUCE-DGPCHDI.pdf" TargetMode="External"/><Relationship Id="rId1634" Type="http://schemas.openxmlformats.org/officeDocument/2006/relationships/hyperlink" Target="PDF%20RM%201970-1975/1971/RD_pdf_2018/RD%201637-2018-PRODUCE-DGPCHDI.pdf" TargetMode="External"/><Relationship Id="rId1841" Type="http://schemas.openxmlformats.org/officeDocument/2006/relationships/hyperlink" Target="PDF%20RM%201970-1975/1971/RD_pdf_2018/RD%201844-2018-PRODUCE-DGPCHDI.pdf" TargetMode="External"/><Relationship Id="rId229" Type="http://schemas.openxmlformats.org/officeDocument/2006/relationships/hyperlink" Target="PDF%20RM%201970-1975/1971/RD_pdf_2018/RD%20227-2018-PRODUCE-DGPCHDI.pdf" TargetMode="External"/><Relationship Id="rId436" Type="http://schemas.openxmlformats.org/officeDocument/2006/relationships/hyperlink" Target="PDF%20RM%201970-1975/1971/RD_pdf_2018/RD%20434-2018-PRODUCE-DGPCHDI.pdf" TargetMode="External"/><Relationship Id="rId643" Type="http://schemas.openxmlformats.org/officeDocument/2006/relationships/hyperlink" Target="PDF%20RM%201970-1975/1971/RD_pdf_2018/RD%20640-2018-PRODUCE-DGPCHDI.pdf" TargetMode="External"/><Relationship Id="rId1066" Type="http://schemas.openxmlformats.org/officeDocument/2006/relationships/hyperlink" Target="PDF%20RM%201970-1975/1971/RD_pdf_2018/RD%20640-2018-PRODUCE-DGPCHDI.pdf" TargetMode="External"/><Relationship Id="rId1273" Type="http://schemas.openxmlformats.org/officeDocument/2006/relationships/hyperlink" Target="PDF%20RM%201970-1975/1971/RD_pdf_2018/RD%201275-2018-PRODUCE-DGPCHDI.pdf" TargetMode="External"/><Relationship Id="rId1480" Type="http://schemas.openxmlformats.org/officeDocument/2006/relationships/hyperlink" Target="PDF%20RM%201970-1975/1971/RD_pdf_2018/RD%201483-2018-PRODUCE-DGPCHDI.pdf" TargetMode="External"/><Relationship Id="rId850" Type="http://schemas.openxmlformats.org/officeDocument/2006/relationships/hyperlink" Target="PDF%20RM%201970-1975/1971/RD_pdf_2018/RD%20640-2018-PRODUCE-DGPCHDI.pdf" TargetMode="External"/><Relationship Id="rId948" Type="http://schemas.openxmlformats.org/officeDocument/2006/relationships/hyperlink" Target="PDF%20RM%201970-1975/1971/RD_pdf_2018/RD%20640-2018-PRODUCE-DGPCHDI.pdf" TargetMode="External"/><Relationship Id="rId1133" Type="http://schemas.openxmlformats.org/officeDocument/2006/relationships/hyperlink" Target="PDF%20RM%201970-1975/1971/RD_pdf_2018/RD%20640-2018-PRODUCE-DGPCHDI.pdf" TargetMode="External"/><Relationship Id="rId1578" Type="http://schemas.openxmlformats.org/officeDocument/2006/relationships/hyperlink" Target="PDF%20RM%201970-1975/1971/RD_pdf_2018/RD%201578-2018-PRODUCE-DGPCHDI.pdf" TargetMode="External"/><Relationship Id="rId1701" Type="http://schemas.openxmlformats.org/officeDocument/2006/relationships/hyperlink" Target="PDF%20RM%201970-1975/1971/RD_pdf_2018/RD%201704-2018-PRODUCE-DGPCHDI.pdf" TargetMode="External"/><Relationship Id="rId1785" Type="http://schemas.openxmlformats.org/officeDocument/2006/relationships/hyperlink" Target="PDF%20RM%201970-1975/1971/RD_pdf_2018/RD%201788-2018-PRODUCE-DGPCHDI.pdf" TargetMode="External"/><Relationship Id="rId77" Type="http://schemas.openxmlformats.org/officeDocument/2006/relationships/hyperlink" Target="PDF%20RM%201970-1975/1971/RD_pdf_2018/RD%20077-2018-PRODUCE-DGPCHDI.pdf" TargetMode="External"/><Relationship Id="rId282" Type="http://schemas.openxmlformats.org/officeDocument/2006/relationships/hyperlink" Target="PDF%20RM%201970-1975/1971/RD_pdf_2018/RD%20280-2018-PRODUCE-DGPCHDI.pdf" TargetMode="External"/><Relationship Id="rId503" Type="http://schemas.openxmlformats.org/officeDocument/2006/relationships/hyperlink" Target="PDF%20RM%201970-1975/1971/RD_pdf_2018/RD%20501-2018-PRODUCE-DGPCHDI.pdf" TargetMode="External"/><Relationship Id="rId587" Type="http://schemas.openxmlformats.org/officeDocument/2006/relationships/hyperlink" Target="PDF%20RM%201970-1975/1971/RD_pdf_2018/RD%20586-2018-PRODUCE-DGPCHDI.pdf" TargetMode="External"/><Relationship Id="rId710" Type="http://schemas.openxmlformats.org/officeDocument/2006/relationships/hyperlink" Target="PDF%20RM%201970-1975/1971/RD_pdf_2018/RD%20640-2018-PRODUCE-DGPCHDI.pdf" TargetMode="External"/><Relationship Id="rId808" Type="http://schemas.openxmlformats.org/officeDocument/2006/relationships/hyperlink" Target="PDF%20RM%201970-1975/1971/RD_pdf_2018/RD%20640-2018-PRODUCE-DGPCHDI.pdf" TargetMode="External"/><Relationship Id="rId1340" Type="http://schemas.openxmlformats.org/officeDocument/2006/relationships/hyperlink" Target="PDF%20RM%201970-1975/1971/RD_pdf_2018/RD%201343-2018-PRODUCE-DGPCHDI.pdf" TargetMode="External"/><Relationship Id="rId1438" Type="http://schemas.openxmlformats.org/officeDocument/2006/relationships/hyperlink" Target="PDF%20RM%201970-1975/1971/RD_pdf_2018/RD%201441-2018-PRODUCE-DGPCHDI.pdf" TargetMode="External"/><Relationship Id="rId1645" Type="http://schemas.openxmlformats.org/officeDocument/2006/relationships/hyperlink" Target="PDF%20RM%201970-1975/1971/RD_pdf_2018/RD%201648-2018-PRODUCE-DGPCHDI.pdf" TargetMode="External"/><Relationship Id="rId8" Type="http://schemas.openxmlformats.org/officeDocument/2006/relationships/hyperlink" Target="PDF%20RM%201970-1975/1971/RD_pdf_2018/RD%20008-2018-PRODUCE-DGPCHDI.pdf" TargetMode="External"/><Relationship Id="rId142" Type="http://schemas.openxmlformats.org/officeDocument/2006/relationships/hyperlink" Target="PDF%20RM%201970-1975/1971/RD_pdf_2018/RD%20151-2018-PRODUCE-DGPCHDI.pdf" TargetMode="External"/><Relationship Id="rId447" Type="http://schemas.openxmlformats.org/officeDocument/2006/relationships/hyperlink" Target="PDF%20RM%201970-1975/1971/RD_pdf_2018/RD%20445-2018-PRODUCE-DGPCHDI.pdf" TargetMode="External"/><Relationship Id="rId794" Type="http://schemas.openxmlformats.org/officeDocument/2006/relationships/hyperlink" Target="PDF%20RM%201970-1975/1971/RD_pdf_2018/RD%20640-2018-PRODUCE-DGPCHDI.pdf" TargetMode="External"/><Relationship Id="rId1077" Type="http://schemas.openxmlformats.org/officeDocument/2006/relationships/hyperlink" Target="PDF%20RM%201970-1975/1971/RD_pdf_2018/RD%20640-2018-PRODUCE-DGPCHDI.pdf" TargetMode="External"/><Relationship Id="rId1200" Type="http://schemas.openxmlformats.org/officeDocument/2006/relationships/hyperlink" Target="PDF%20RM%201970-1975/1971/RD_pdf_2018/RD%20640-2018-PRODUCE-DGPCHDI.pdf" TargetMode="External"/><Relationship Id="rId1852" Type="http://schemas.openxmlformats.org/officeDocument/2006/relationships/hyperlink" Target="PDF%20RM%201970-1975/1971/RD_pdf_2018/RD%201855-2018-PRODUCE-DGPCHDI.pdf" TargetMode="External"/><Relationship Id="rId654" Type="http://schemas.openxmlformats.org/officeDocument/2006/relationships/hyperlink" Target="PDF%20RM%201970-1975/1971/RD_pdf_2018/RD%20640-2018-PRODUCE-DGPCHDI.pdf" TargetMode="External"/><Relationship Id="rId861" Type="http://schemas.openxmlformats.org/officeDocument/2006/relationships/hyperlink" Target="PDF%20RM%201970-1975/1971/RD_pdf_2018/RD%20640-2018-PRODUCE-DGPCHDI.pdf" TargetMode="External"/><Relationship Id="rId959" Type="http://schemas.openxmlformats.org/officeDocument/2006/relationships/hyperlink" Target="PDF%20RM%201970-1975/1971/RD_pdf_2018/RD%20640-2018-PRODUCE-DGPCHDI.pdf" TargetMode="External"/><Relationship Id="rId1284" Type="http://schemas.openxmlformats.org/officeDocument/2006/relationships/hyperlink" Target="PDF%20RM%201970-1975/1971/RD_pdf_2018/RD%201286-2018-PRODUCE-DGPCHDI.pdf" TargetMode="External"/><Relationship Id="rId1491" Type="http://schemas.openxmlformats.org/officeDocument/2006/relationships/hyperlink" Target="PDF%20RM%201970-1975/1971/RD_pdf_2018/RD%201494-2018-PRODUCE-DGPCHDI.pdf" TargetMode="External"/><Relationship Id="rId1505" Type="http://schemas.openxmlformats.org/officeDocument/2006/relationships/hyperlink" Target="PDF%20RM%201970-1975/1971/RD_pdf_2018/RD%201508-2018-PRODUCE-DGPCHDI.pdf" TargetMode="External"/><Relationship Id="rId1589" Type="http://schemas.openxmlformats.org/officeDocument/2006/relationships/hyperlink" Target="PDF%20RM%201970-1975/1971/RD_pdf_2018/RD%201592-2018-PRODUCE-DGPCHDI.pdf" TargetMode="External"/><Relationship Id="rId1712" Type="http://schemas.openxmlformats.org/officeDocument/2006/relationships/hyperlink" Target="PDF%20RM%201970-1975/1971/RD_pdf_2018/RD%201715-2018-PRODUCE-DGPCHDI.pdf" TargetMode="External"/><Relationship Id="rId293" Type="http://schemas.openxmlformats.org/officeDocument/2006/relationships/hyperlink" Target="PDF%20RM%201970-1975/1971/RD_pdf_2018/RD%20291-2018-PRODUCE-DGPCHDI.pdf" TargetMode="External"/><Relationship Id="rId307" Type="http://schemas.openxmlformats.org/officeDocument/2006/relationships/hyperlink" Target="PDF%20RM%201970-1975/1971/RD_pdf_2018/RD%20305-2018-PRODUCE-DGPCHDI.pdf" TargetMode="External"/><Relationship Id="rId514" Type="http://schemas.openxmlformats.org/officeDocument/2006/relationships/hyperlink" Target="PDF%20RM%201970-1975/1971/RD_pdf_2018/RD%20512-2018-PRODUCE-DGPCHDI.pdf" TargetMode="External"/><Relationship Id="rId721" Type="http://schemas.openxmlformats.org/officeDocument/2006/relationships/hyperlink" Target="PDF%20RM%201970-1975/1971/RD_pdf_2018/RD%20640-2018-PRODUCE-DGPCHDI.pdf" TargetMode="External"/><Relationship Id="rId1144" Type="http://schemas.openxmlformats.org/officeDocument/2006/relationships/hyperlink" Target="PDF%20RM%201970-1975/1971/RD_pdf_2018/RD%20640-2018-PRODUCE-DGPCHDI.pdf" TargetMode="External"/><Relationship Id="rId1351" Type="http://schemas.openxmlformats.org/officeDocument/2006/relationships/hyperlink" Target="PDF%20RM%201970-1975/1971/RD_pdf_2018/RD%201354-2018-PRODUCE-DGPCHDI.pdf" TargetMode="External"/><Relationship Id="rId1449" Type="http://schemas.openxmlformats.org/officeDocument/2006/relationships/hyperlink" Target="PDF%20RM%201970-1975/1971/RD_pdf_2018/RD%201452-2018-PRODUCE-DGPCHDI.pdf" TargetMode="External"/><Relationship Id="rId1796" Type="http://schemas.openxmlformats.org/officeDocument/2006/relationships/hyperlink" Target="PDF%20RM%201970-1975/1971/RD_pdf_2018/RD%201799-2018-PRODUCE-DGPCHDI.pdf" TargetMode="External"/><Relationship Id="rId88" Type="http://schemas.openxmlformats.org/officeDocument/2006/relationships/hyperlink" Target="PDF%20RM%201970-1975/1971/RD_pdf_2018/RD%20088-2018-PRODUCE-DGPCHDI.pdf" TargetMode="External"/><Relationship Id="rId153" Type="http://schemas.openxmlformats.org/officeDocument/2006/relationships/hyperlink" Target="PDF%20RM%201970-1975/1971/RD_pdf_2018/RD%20139-2018-PRODUCE-DGPCHDI.pdf" TargetMode="External"/><Relationship Id="rId360" Type="http://schemas.openxmlformats.org/officeDocument/2006/relationships/hyperlink" Target="PDF%20RM%201970-1975/1971/RD_pdf_2018/RD%20358-2018-PRODUCE-DGPCHDI.pdf" TargetMode="External"/><Relationship Id="rId598" Type="http://schemas.openxmlformats.org/officeDocument/2006/relationships/hyperlink" Target="PDF%20RM%201970-1975/1971/RD_pdf_2018/RD%20598-2018-PRODUCE-DGPCHDI.pdf" TargetMode="External"/><Relationship Id="rId819" Type="http://schemas.openxmlformats.org/officeDocument/2006/relationships/hyperlink" Target="PDF%20RM%201970-1975/1971/RD_pdf_2018/RD%20640-2018-PRODUCE-DGPCHDI.pdf" TargetMode="External"/><Relationship Id="rId1004" Type="http://schemas.openxmlformats.org/officeDocument/2006/relationships/hyperlink" Target="PDF%20RM%201970-1975/1971/RD_pdf_2018/RD%20640-2018-PRODUCE-DGPCHDI.pdf" TargetMode="External"/><Relationship Id="rId1211" Type="http://schemas.openxmlformats.org/officeDocument/2006/relationships/hyperlink" Target="PDF%20RM%201970-1975/1971/RD_pdf_2018/RD%20640-2018-PRODUCE-DGPCHDI.pdf" TargetMode="External"/><Relationship Id="rId1656" Type="http://schemas.openxmlformats.org/officeDocument/2006/relationships/hyperlink" Target="PDF%20RM%201970-1975/1971/RD_pdf_2018/RD%201659-2018-PRODUCE-DGPCHDI.pdf" TargetMode="External"/><Relationship Id="rId1863" Type="http://schemas.openxmlformats.org/officeDocument/2006/relationships/hyperlink" Target="PDF%20RM%201970-1975/1971/RD_pdf_2018/RD%201865-2018-PRODUCE-DGPCHDI.pdf" TargetMode="External"/><Relationship Id="rId220" Type="http://schemas.openxmlformats.org/officeDocument/2006/relationships/hyperlink" Target="PDF%20RM%201970-1975/1971/RD_pdf_2018/RD%20219-2018-PRODUCE-DGPCHDI.pdf" TargetMode="External"/><Relationship Id="rId458" Type="http://schemas.openxmlformats.org/officeDocument/2006/relationships/hyperlink" Target="PDF%20RM%201970-1975/1971/RD_pdf_2018/RD%20456-2018-PRODUCE-DGPCHDI.pdf" TargetMode="External"/><Relationship Id="rId665" Type="http://schemas.openxmlformats.org/officeDocument/2006/relationships/hyperlink" Target="PDF%20RM%201970-1975/1971/RD_pdf_2018/RD%20640-2018-PRODUCE-DGPCHDI.pdf" TargetMode="External"/><Relationship Id="rId872" Type="http://schemas.openxmlformats.org/officeDocument/2006/relationships/hyperlink" Target="PDF%20RM%201970-1975/1971/RD_pdf_2018/RD%20640-2018-PRODUCE-DGPCHDI.pdf" TargetMode="External"/><Relationship Id="rId1088" Type="http://schemas.openxmlformats.org/officeDocument/2006/relationships/hyperlink" Target="PDF%20RM%201970-1975/1971/RD_pdf_2018/RD%20640-2018-PRODUCE-DGPCHDI.pdf" TargetMode="External"/><Relationship Id="rId1295" Type="http://schemas.openxmlformats.org/officeDocument/2006/relationships/hyperlink" Target="PDF%20RM%201970-1975/1971/RD_pdf_2018/RD%201297-2018-PRODUCE-DGPCHDI.pdf" TargetMode="External"/><Relationship Id="rId1309" Type="http://schemas.openxmlformats.org/officeDocument/2006/relationships/hyperlink" Target="PDF%20RM%201970-1975/1971/RD_pdf_2018/RD%201313-2018-PRODUCE-DGPCHDI.pdf" TargetMode="External"/><Relationship Id="rId1516" Type="http://schemas.openxmlformats.org/officeDocument/2006/relationships/hyperlink" Target="PDF%20RM%201970-1975/1971/RD_pdf_2018/RD%201519-2018-PRODUCE-DGPCHDI.pdf" TargetMode="External"/><Relationship Id="rId1723" Type="http://schemas.openxmlformats.org/officeDocument/2006/relationships/hyperlink" Target="PDF%20RM%201970-1975/1971/RD_pdf_2018/RD%201726-2018-PRODUCE-DGPCHDI.pdf" TargetMode="External"/><Relationship Id="rId15" Type="http://schemas.openxmlformats.org/officeDocument/2006/relationships/hyperlink" Target="PDF%20RM%201970-1975/1971/RD_pdf_2018/RD%20015-2018-PRODUCE-DGPCHDI.pdf" TargetMode="External"/><Relationship Id="rId318" Type="http://schemas.openxmlformats.org/officeDocument/2006/relationships/hyperlink" Target="PDF%20RM%201970-1975/1971/RD_pdf_2018/RD%20316-2018-PRODUCE-DGPCHDI.pdf" TargetMode="External"/><Relationship Id="rId525" Type="http://schemas.openxmlformats.org/officeDocument/2006/relationships/hyperlink" Target="PDF%20RM%201970-1975/1971/RD_pdf_2018/RD%20523-2018-PRODUCE-DGPCHDI.pdf" TargetMode="External"/><Relationship Id="rId732" Type="http://schemas.openxmlformats.org/officeDocument/2006/relationships/hyperlink" Target="PDF%20RM%201970-1975/1971/RD_pdf_2018/RD%20640-2018-PRODUCE-DGPCHDI.pdf" TargetMode="External"/><Relationship Id="rId1155" Type="http://schemas.openxmlformats.org/officeDocument/2006/relationships/hyperlink" Target="PDF%20RM%201970-1975/1971/RD_pdf_2018/RD%20640-2018-PRODUCE-DGPCHDI.pdf" TargetMode="External"/><Relationship Id="rId1362" Type="http://schemas.openxmlformats.org/officeDocument/2006/relationships/hyperlink" Target="PDF%20RM%201970-1975/1971/RD_pdf_2018/RD%201365-2018-PRODUCE-DGPCHDI.pdf" TargetMode="External"/><Relationship Id="rId99" Type="http://schemas.openxmlformats.org/officeDocument/2006/relationships/hyperlink" Target="PDF%20RM%201970-1975/1971/RD_pdf_2018/RD%20099-2018-PRODUCE-DGPCHDI.pdf" TargetMode="External"/><Relationship Id="rId164" Type="http://schemas.openxmlformats.org/officeDocument/2006/relationships/hyperlink" Target="PDF%20RM%201970-1975/1971/RD_pdf_2018/RD%20162-2018-PRODUCE-DGPCHDI.pdf" TargetMode="External"/><Relationship Id="rId371" Type="http://schemas.openxmlformats.org/officeDocument/2006/relationships/hyperlink" Target="PDF%20RM%201970-1975/1971/RD_pdf_2018/RD%20369-2018-PRODUCE-DGPCHDI.pdf" TargetMode="External"/><Relationship Id="rId1015" Type="http://schemas.openxmlformats.org/officeDocument/2006/relationships/hyperlink" Target="PDF%20RM%201970-1975/1971/RD_pdf_2018/RD%20640-2018-PRODUCE-DGPCHDI.pdf" TargetMode="External"/><Relationship Id="rId1222" Type="http://schemas.openxmlformats.org/officeDocument/2006/relationships/hyperlink" Target="PDF%20RM%201970-1975/1971/RD_pdf_2018/RD%201224-2018-PRODUCE-DGPCHDI.pdf" TargetMode="External"/><Relationship Id="rId1667" Type="http://schemas.openxmlformats.org/officeDocument/2006/relationships/hyperlink" Target="PDF%20RM%201970-1975/1971/RD_pdf_2018/RD%201670-2018-PRODUCE-DGPCHDI.pdf" TargetMode="External"/><Relationship Id="rId469" Type="http://schemas.openxmlformats.org/officeDocument/2006/relationships/hyperlink" Target="PDF%20RM%201970-1975/1971/RD_pdf_2018/RD%20467-2018-PRODUCE-DGPCHDI.pdf" TargetMode="External"/><Relationship Id="rId676" Type="http://schemas.openxmlformats.org/officeDocument/2006/relationships/hyperlink" Target="PDF%20RM%201970-1975/1971/RD_pdf_2018/RD%20640-2018-PRODUCE-DGPCHDI.pdf" TargetMode="External"/><Relationship Id="rId883" Type="http://schemas.openxmlformats.org/officeDocument/2006/relationships/hyperlink" Target="PDF%20RM%201970-1975/1971/RD_pdf_2018/RD%20640-2018-PRODUCE-DGPCHDI.pdf" TargetMode="External"/><Relationship Id="rId1099" Type="http://schemas.openxmlformats.org/officeDocument/2006/relationships/hyperlink" Target="PDF%20RM%201970-1975/1971/RD_pdf_2018/RD%20640-2018-PRODUCE-DGPCHDI.pdf" TargetMode="External"/><Relationship Id="rId1527" Type="http://schemas.openxmlformats.org/officeDocument/2006/relationships/hyperlink" Target="PDF%20RM%201970-1975/1971/RD_pdf_2018/RD%201530-2018-PRODUCE-DGPCHDI.pdf" TargetMode="External"/><Relationship Id="rId1734" Type="http://schemas.openxmlformats.org/officeDocument/2006/relationships/hyperlink" Target="PDF%20RM%201970-1975/1971/RD_pdf_2018/RD%201737-2018-PRODUCE-DGPCHDI.pdf" TargetMode="External"/><Relationship Id="rId26" Type="http://schemas.openxmlformats.org/officeDocument/2006/relationships/hyperlink" Target="PDF%20RM%201970-1975/1971/RD_pdf_2018/RD%20027-2018-PRODUCE-DGPCHDI.pdf" TargetMode="External"/><Relationship Id="rId231" Type="http://schemas.openxmlformats.org/officeDocument/2006/relationships/hyperlink" Target="PDF%20RM%201970-1975/1971/RD_pdf_2018/RD%20229-2018-PRODUCE-DGPCHDI.pdf" TargetMode="External"/><Relationship Id="rId329" Type="http://schemas.openxmlformats.org/officeDocument/2006/relationships/hyperlink" Target="PDF%20RM%201970-1975/1971/RD_pdf_2018/RD%20342-2018-PRODUCE-DGPCHDI.pdf" TargetMode="External"/><Relationship Id="rId536" Type="http://schemas.openxmlformats.org/officeDocument/2006/relationships/hyperlink" Target="PDF%20RM%201970-1975/1971/RD_pdf_2018/RD%20534-2018-PRODUCE-DGPCHDI.pdf" TargetMode="External"/><Relationship Id="rId1166" Type="http://schemas.openxmlformats.org/officeDocument/2006/relationships/hyperlink" Target="PDF%20RM%201970-1975/1971/RD_pdf_2018/RD%20640-2018-PRODUCE-DGPCHDI.pdf" TargetMode="External"/><Relationship Id="rId1373" Type="http://schemas.openxmlformats.org/officeDocument/2006/relationships/hyperlink" Target="PDF%20RM%201970-1975/1971/RD_pdf_2018/RD%201376-2018-PRODUCE-DGPCHDI.pdf" TargetMode="External"/><Relationship Id="rId175" Type="http://schemas.openxmlformats.org/officeDocument/2006/relationships/hyperlink" Target="PDF%20RM%201970-1975/1971/RD_pdf_2018/RD%20173-2018-PRODUCE-DGPCHDI.pdf" TargetMode="External"/><Relationship Id="rId743" Type="http://schemas.openxmlformats.org/officeDocument/2006/relationships/hyperlink" Target="PDF%20RM%201970-1975/1971/RD_pdf_2018/RD%20640-2018-PRODUCE-DGPCHDI.pdf" TargetMode="External"/><Relationship Id="rId950" Type="http://schemas.openxmlformats.org/officeDocument/2006/relationships/hyperlink" Target="PDF%20RM%201970-1975/1971/RD_pdf_2018/RD%20640-2018-PRODUCE-DGPCHDI.pdf" TargetMode="External"/><Relationship Id="rId1026" Type="http://schemas.openxmlformats.org/officeDocument/2006/relationships/hyperlink" Target="PDF%20RM%201970-1975/1971/RD_pdf_2018/RD%20640-2018-PRODUCE-DGPCHDI.pdf" TargetMode="External"/><Relationship Id="rId1580" Type="http://schemas.openxmlformats.org/officeDocument/2006/relationships/hyperlink" Target="PDF%20RM%201970-1975/1971/RD_pdf_2018/RD%201583-2018-PRODUCE-DGPCHDI.pdf" TargetMode="External"/><Relationship Id="rId1678" Type="http://schemas.openxmlformats.org/officeDocument/2006/relationships/hyperlink" Target="PDF%20RM%201970-1975/1971/RD_pdf_2018/RD%201681-2018-PRODUCE-DGPCHDI.pdf" TargetMode="External"/><Relationship Id="rId1801" Type="http://schemas.openxmlformats.org/officeDocument/2006/relationships/hyperlink" Target="PDF%20RM%201970-1975/1971/RD_pdf_2018/RD%201804-2018-PRODUCE-DGPCHDI.pdf" TargetMode="External"/><Relationship Id="rId382" Type="http://schemas.openxmlformats.org/officeDocument/2006/relationships/hyperlink" Target="PDF%20RM%201970-1975/1971/RD_pdf_2018/RD%20380-2018-PRODUCE-DGPCHDI.pdf" TargetMode="External"/><Relationship Id="rId603" Type="http://schemas.openxmlformats.org/officeDocument/2006/relationships/hyperlink" Target="PDF%20RM%201970-1975/1971/RD_pdf_2018/RD%20589-2018-PRODUCE-DGPCHDI.pdf" TargetMode="External"/><Relationship Id="rId687" Type="http://schemas.openxmlformats.org/officeDocument/2006/relationships/hyperlink" Target="PDF%20RM%201970-1975/1971/RD_pdf_2018/RD%20640-2018-PRODUCE-DGPCHDI.pdf" TargetMode="External"/><Relationship Id="rId810" Type="http://schemas.openxmlformats.org/officeDocument/2006/relationships/hyperlink" Target="PDF%20RM%201970-1975/1971/RD_pdf_2018/RD%20640-2018-PRODUCE-DGPCHDI.pdf" TargetMode="External"/><Relationship Id="rId908" Type="http://schemas.openxmlformats.org/officeDocument/2006/relationships/hyperlink" Target="PDF%20RM%201970-1975/1971/RD_pdf_2018/RD%20640-2018-PRODUCE-DGPCHDI.pdf" TargetMode="External"/><Relationship Id="rId1233" Type="http://schemas.openxmlformats.org/officeDocument/2006/relationships/hyperlink" Target="PDF%20RM%201970-1975/1971/RD_pdf_2018/RD%201235-2018-PRODUCE-DGPCHDI.pdf" TargetMode="External"/><Relationship Id="rId1440" Type="http://schemas.openxmlformats.org/officeDocument/2006/relationships/hyperlink" Target="PDF%20RM%201970-1975/1971/RD_pdf_2018/RD%201443-2018-PRODUCE-DGPCHDI.pdf" TargetMode="External"/><Relationship Id="rId1538" Type="http://schemas.openxmlformats.org/officeDocument/2006/relationships/hyperlink" Target="PDF%20RM%201970-1975/1971/RD_pdf_2018/RD%201542-2018-PRODUCE-DGPCHDI.pdf" TargetMode="External"/><Relationship Id="rId242" Type="http://schemas.openxmlformats.org/officeDocument/2006/relationships/hyperlink" Target="PDF%20RM%201970-1975/1971/RD_pdf_2018/RD%20240-2018-PRODUCE-DGPCHDI.pdf" TargetMode="External"/><Relationship Id="rId894" Type="http://schemas.openxmlformats.org/officeDocument/2006/relationships/hyperlink" Target="PDF%20RM%201970-1975/1971/RD_pdf_2018/RD%20640-2018-PRODUCE-DGPCHDI.pdf" TargetMode="External"/><Relationship Id="rId1177" Type="http://schemas.openxmlformats.org/officeDocument/2006/relationships/hyperlink" Target="PDF%20RM%201970-1975/1971/RD_pdf_2018/RD%20640-2018-PRODUCE-DGPCHDI.pdf" TargetMode="External"/><Relationship Id="rId1300" Type="http://schemas.openxmlformats.org/officeDocument/2006/relationships/hyperlink" Target="PDF%20RM%201970-1975/1971/RD_pdf_2018/RD%201302-2018-PRODUCE-DGPCHDI.pdf" TargetMode="External"/><Relationship Id="rId1745" Type="http://schemas.openxmlformats.org/officeDocument/2006/relationships/hyperlink" Target="PDF%20RM%201970-1975/1971/RD_pdf_2018/RD%201748-2018-PRODUCE-DGPCHDI.pdf" TargetMode="External"/><Relationship Id="rId37" Type="http://schemas.openxmlformats.org/officeDocument/2006/relationships/hyperlink" Target="PDF%20RM%201970-1975/1971/RD_pdf_2018/RD%20037-2018-PRODUCE-DGPCHDI.pdf" TargetMode="External"/><Relationship Id="rId102" Type="http://schemas.openxmlformats.org/officeDocument/2006/relationships/hyperlink" Target="PDF%20RM%201970-1975/1971/RD_pdf_2018/RD%20102-2018-PRODUCE-DGPCHDI.pdf" TargetMode="External"/><Relationship Id="rId547" Type="http://schemas.openxmlformats.org/officeDocument/2006/relationships/hyperlink" Target="PDF%20RM%201970-1975/1971/RD_pdf_2018/RD%20545-2018-PRODUCE-DGPCHDI.pdf" TargetMode="External"/><Relationship Id="rId754" Type="http://schemas.openxmlformats.org/officeDocument/2006/relationships/hyperlink" Target="PDF%20RM%201970-1975/1971/RD_pdf_2018/RD%20640-2018-PRODUCE-DGPCHDI.pdf" TargetMode="External"/><Relationship Id="rId961" Type="http://schemas.openxmlformats.org/officeDocument/2006/relationships/hyperlink" Target="PDF%20RM%201970-1975/1971/RD_pdf_2018/RD%20640-2018-PRODUCE-DGPCHDI.pdf" TargetMode="External"/><Relationship Id="rId1384" Type="http://schemas.openxmlformats.org/officeDocument/2006/relationships/hyperlink" Target="PDF%20RM%201970-1975/1971/RD_pdf_2018/RD%201387-2018-PRODUCE-DGPCHDI.pdf" TargetMode="External"/><Relationship Id="rId1591" Type="http://schemas.openxmlformats.org/officeDocument/2006/relationships/hyperlink" Target="PDF%20RM%201970-1975/1971/RD_pdf_2018/RD%201594-2018-PRODUCE-DGPCHDI.pdf" TargetMode="External"/><Relationship Id="rId1605" Type="http://schemas.openxmlformats.org/officeDocument/2006/relationships/hyperlink" Target="PDF%20RM%201970-1975/1971/RD_pdf_2018/RD%201608-2018-PRODUCE-DGPCHDI.pdf" TargetMode="External"/><Relationship Id="rId1689" Type="http://schemas.openxmlformats.org/officeDocument/2006/relationships/hyperlink" Target="PDF%20RM%201970-1975/1971/RD_pdf_2018/RD%201692-2018-PRODUCE-DGPCHDI.pdf" TargetMode="External"/><Relationship Id="rId1812" Type="http://schemas.openxmlformats.org/officeDocument/2006/relationships/hyperlink" Target="PDF%20RM%201970-1975/1971/RD_pdf_2018/RD%201815-2018-PRODUCE-DGPCHDI.pdf" TargetMode="External"/><Relationship Id="rId90" Type="http://schemas.openxmlformats.org/officeDocument/2006/relationships/hyperlink" Target="PDF%20RM%201970-1975/1971/RD_pdf_2018/RD%20090-2018-PRODUCE-DGPCHDI.pdf" TargetMode="External"/><Relationship Id="rId186" Type="http://schemas.openxmlformats.org/officeDocument/2006/relationships/hyperlink" Target="PDF%20RM%201970-1975/1971/RD_pdf_2018/RD%20184-2018-PRODUCE-DGPCHDI.pdf" TargetMode="External"/><Relationship Id="rId393" Type="http://schemas.openxmlformats.org/officeDocument/2006/relationships/hyperlink" Target="PDF%20RM%201970-1975/1971/RD_pdf_2018/RD%20391-2018-PRODUCE-DGPCHDI.pdf" TargetMode="External"/><Relationship Id="rId407" Type="http://schemas.openxmlformats.org/officeDocument/2006/relationships/hyperlink" Target="PDF%20RM%201970-1975/1971/RD_pdf_2018/RD%20405-2018-PRODUCE-DGPCHDI.pdf" TargetMode="External"/><Relationship Id="rId614" Type="http://schemas.openxmlformats.org/officeDocument/2006/relationships/hyperlink" Target="PDF%20RM%201970-1975/1971/RD_pdf_2018/RD%20611-2018-PRODUCE-DGPCHDI.pdf" TargetMode="External"/><Relationship Id="rId821" Type="http://schemas.openxmlformats.org/officeDocument/2006/relationships/hyperlink" Target="PDF%20RM%201970-1975/1971/RD_pdf_2018/RD%20640-2018-PRODUCE-DGPCHDI.pdf" TargetMode="External"/><Relationship Id="rId1037" Type="http://schemas.openxmlformats.org/officeDocument/2006/relationships/hyperlink" Target="PDF%20RM%201970-1975/1971/RD_pdf_2018/RD%20640-2018-PRODUCE-DGPCHDI.pdf" TargetMode="External"/><Relationship Id="rId1244" Type="http://schemas.openxmlformats.org/officeDocument/2006/relationships/hyperlink" Target="PDF%20RM%201970-1975/1971/RD_pdf_2018/RD%201246-2018-PRODUCE-DGPCHDI.pdf" TargetMode="External"/><Relationship Id="rId1451" Type="http://schemas.openxmlformats.org/officeDocument/2006/relationships/hyperlink" Target="PDF%20RM%201970-1975/1971/RD_pdf_2018/RD%201454-2018-PRODUCE-DGPCHDI.pdf" TargetMode="External"/><Relationship Id="rId253" Type="http://schemas.openxmlformats.org/officeDocument/2006/relationships/hyperlink" Target="PDF%20RM%201970-1975/1971/RD_pdf_2018/RD%20251-2018-PRODUCE-DGPCHDI.pdf" TargetMode="External"/><Relationship Id="rId460" Type="http://schemas.openxmlformats.org/officeDocument/2006/relationships/hyperlink" Target="PDF%20RM%201970-1975/1971/RD_pdf_2018/RD%20458-2018-PRODUCE-DGPCHDI.pdf" TargetMode="External"/><Relationship Id="rId698" Type="http://schemas.openxmlformats.org/officeDocument/2006/relationships/hyperlink" Target="PDF%20RM%201970-1975/1971/RD_pdf_2018/RD%20640-2018-PRODUCE-DGPCHDI.pdf" TargetMode="External"/><Relationship Id="rId919" Type="http://schemas.openxmlformats.org/officeDocument/2006/relationships/hyperlink" Target="PDF%20RM%201970-1975/1971/RD_pdf_2018/RD%20640-2018-PRODUCE-DGPCHDI.pdf" TargetMode="External"/><Relationship Id="rId1090" Type="http://schemas.openxmlformats.org/officeDocument/2006/relationships/hyperlink" Target="PDF%20RM%201970-1975/1971/RD_pdf_2018/RD%201092-2018-PRODUCE-DGPCHDI.pdf" TargetMode="External"/><Relationship Id="rId1104" Type="http://schemas.openxmlformats.org/officeDocument/2006/relationships/hyperlink" Target="PDF%20RM%201970-1975/1971/RD_pdf_2018/RD%20640-2018-PRODUCE-DGPCHDI.pdf" TargetMode="External"/><Relationship Id="rId1311" Type="http://schemas.openxmlformats.org/officeDocument/2006/relationships/hyperlink" Target="PDF%20RM%201970-1975/1971/RD_pdf_2018/RD%201315-2018-PRODUCE-DGPCHDI.pdf" TargetMode="External"/><Relationship Id="rId1549" Type="http://schemas.openxmlformats.org/officeDocument/2006/relationships/hyperlink" Target="PDF%20RM%201970-1975/1971/RD_pdf_2018/RD%201552-2018-PRODUCE-DGPCHDI.pdf" TargetMode="External"/><Relationship Id="rId1756" Type="http://schemas.openxmlformats.org/officeDocument/2006/relationships/hyperlink" Target="PDF%20RM%201970-1975/1971/RD_pdf_2018/RD%201759-2018-PRODUCE-DGPCHDI.pdf" TargetMode="External"/><Relationship Id="rId48" Type="http://schemas.openxmlformats.org/officeDocument/2006/relationships/hyperlink" Target="PDF%20RM%201970-1975/1971/RD_pdf_2018/RD%20048-2018-PRODUCE-DGPCHDI.pdf" TargetMode="External"/><Relationship Id="rId113" Type="http://schemas.openxmlformats.org/officeDocument/2006/relationships/hyperlink" Target="PDF%20RM%201970-1975/1971/RD_pdf_2018/RD%20113-2018-PRODUCE-DGPCHDI.pdf" TargetMode="External"/><Relationship Id="rId320" Type="http://schemas.openxmlformats.org/officeDocument/2006/relationships/hyperlink" Target="PDF%20RM%201970-1975/1971/RD_pdf_2018/RD%20318-2018-PRODUCE-DGPCHDI.pdf" TargetMode="External"/><Relationship Id="rId558" Type="http://schemas.openxmlformats.org/officeDocument/2006/relationships/hyperlink" Target="PDF%20RM%201970-1975/1971/RD_pdf_2018/RD%20556-2018-PRODUCE-DGPCHDI.pdf" TargetMode="External"/><Relationship Id="rId765" Type="http://schemas.openxmlformats.org/officeDocument/2006/relationships/hyperlink" Target="PDF%20RM%201970-1975/1971/RD_pdf_2018/RD%20640-2018-PRODUCE-DGPCHDI.pdf" TargetMode="External"/><Relationship Id="rId972" Type="http://schemas.openxmlformats.org/officeDocument/2006/relationships/hyperlink" Target="PDF%20RM%201970-1975/1971/RD_pdf_2018/RD%20640-2018-PRODUCE-DGPCHDI.pdf" TargetMode="External"/><Relationship Id="rId1188" Type="http://schemas.openxmlformats.org/officeDocument/2006/relationships/hyperlink" Target="PDF%20RM%201970-1975/1971/RD_pdf_2018/RD%20640-2018-PRODUCE-DGPCHDI.pdf" TargetMode="External"/><Relationship Id="rId1395" Type="http://schemas.openxmlformats.org/officeDocument/2006/relationships/hyperlink" Target="PDF%20RM%201970-1975/1971/RD_pdf_2018/RD%201398-2018-PRODUCE-DGPCHDI.pdf" TargetMode="External"/><Relationship Id="rId1409" Type="http://schemas.openxmlformats.org/officeDocument/2006/relationships/hyperlink" Target="PDF%20RM%201970-1975/1971/RD_pdf_2018/RD%201412-2018-PRODUCE-DGPCHDI.pdf" TargetMode="External"/><Relationship Id="rId1616" Type="http://schemas.openxmlformats.org/officeDocument/2006/relationships/hyperlink" Target="PDF%20RM%201970-1975/1971/RD_pdf_2018/RD%201619-2018-PRODUCE-DGPCHDI.pdf" TargetMode="External"/><Relationship Id="rId1823" Type="http://schemas.openxmlformats.org/officeDocument/2006/relationships/hyperlink" Target="PDF%20RM%201970-1975/1971/RD_pdf_2018/RD%201826-2018-PRODUCE-DGPCHDI.pdf" TargetMode="External"/><Relationship Id="rId197" Type="http://schemas.openxmlformats.org/officeDocument/2006/relationships/hyperlink" Target="PDF%20RM%201970-1975/1971/RD_pdf_2018/RD%20195-2018-PRODUCE-DGPCHDI.pdf" TargetMode="External"/><Relationship Id="rId418" Type="http://schemas.openxmlformats.org/officeDocument/2006/relationships/hyperlink" Target="PDF%20RM%201970-1975/1971/RD_pdf_2018/RD%20416-2018-PRODUCE-DGPCHDI.pdf" TargetMode="External"/><Relationship Id="rId625" Type="http://schemas.openxmlformats.org/officeDocument/2006/relationships/hyperlink" Target="PDF%20RM%201970-1975/1971/RD_pdf_2018/RD%20622-2018-PRODUCE-DGPCHDI.pdf" TargetMode="External"/><Relationship Id="rId832" Type="http://schemas.openxmlformats.org/officeDocument/2006/relationships/hyperlink" Target="PDF%20RM%201970-1975/1971/RD_pdf_2018/RD%20640-2018-PRODUCE-DGPCHDI.pdf" TargetMode="External"/><Relationship Id="rId1048" Type="http://schemas.openxmlformats.org/officeDocument/2006/relationships/hyperlink" Target="PDF%20RM%201970-1975/1971/RD_pdf_2018/RD%201050-2018-PRODUCE-DGPCHDI.pdf" TargetMode="External"/><Relationship Id="rId1255" Type="http://schemas.openxmlformats.org/officeDocument/2006/relationships/hyperlink" Target="PDF%20RM%201970-1975/1971/RD_pdf_2018/RD%201257-2018-PRODUCE-DGPCHDI.pdf" TargetMode="External"/><Relationship Id="rId1462" Type="http://schemas.openxmlformats.org/officeDocument/2006/relationships/hyperlink" Target="PDF%20RM%201970-1975/1971/RD_pdf_2018/RD%201465-2018-PRODUCE-DGPCHDI.pdf" TargetMode="External"/><Relationship Id="rId264" Type="http://schemas.openxmlformats.org/officeDocument/2006/relationships/hyperlink" Target="PDF%20RM%201970-1975/1971/RD_pdf_2018/RD%20262-2018-PRODUCE-DGPCHDI.pdf" TargetMode="External"/><Relationship Id="rId471" Type="http://schemas.openxmlformats.org/officeDocument/2006/relationships/hyperlink" Target="PDF%20RM%201970-1975/1971/RD_pdf_2018/RD%20469-2018-PRODUCE-DGPCHDI.pdf" TargetMode="External"/><Relationship Id="rId1115" Type="http://schemas.openxmlformats.org/officeDocument/2006/relationships/hyperlink" Target="PDF%20RM%201970-1975/1971/RD_pdf_2018/RD%20640-2018-PRODUCE-DGPCHDI.pdf" TargetMode="External"/><Relationship Id="rId1322" Type="http://schemas.openxmlformats.org/officeDocument/2006/relationships/hyperlink" Target="PDF%20RM%201970-1975/1971/RD_pdf_2018/RD%201325-2018-PRODUCE-DGPCHDI.pdf" TargetMode="External"/><Relationship Id="rId1767" Type="http://schemas.openxmlformats.org/officeDocument/2006/relationships/hyperlink" Target="PDF%20RM%201970-1975/1971/RD_pdf_2018/RD%201770-2018-PRODUCE-DGPCHDI.pdf" TargetMode="External"/><Relationship Id="rId59" Type="http://schemas.openxmlformats.org/officeDocument/2006/relationships/hyperlink" Target="PDF%20RM%201970-1975/1971/RD_pdf_2018/RD%20059-2018-PRODUCE-DGPCHDI.pdf" TargetMode="External"/><Relationship Id="rId124" Type="http://schemas.openxmlformats.org/officeDocument/2006/relationships/hyperlink" Target="PDF%20RM%201970-1975/1971/RD_pdf_2018/RD%20124-2018-PRODUCE-DGPCHDI.pdf" TargetMode="External"/><Relationship Id="rId569" Type="http://schemas.openxmlformats.org/officeDocument/2006/relationships/hyperlink" Target="PDF%20RM%201970-1975/1971/RD_pdf_2018/RD%20566-2018-PRODUCE-DGPCHDI.pdf" TargetMode="External"/><Relationship Id="rId776" Type="http://schemas.openxmlformats.org/officeDocument/2006/relationships/hyperlink" Target="PDF%20RM%201970-1975/1971/RD_pdf_2018/RD%20640-2018-PRODUCE-DGPCHDI.pdf" TargetMode="External"/><Relationship Id="rId983" Type="http://schemas.openxmlformats.org/officeDocument/2006/relationships/hyperlink" Target="PDF%20RM%201970-1975/1971/RD_pdf_2018/RD%20640-2018-PRODUCE-DGPCHDI.pdf" TargetMode="External"/><Relationship Id="rId1199" Type="http://schemas.openxmlformats.org/officeDocument/2006/relationships/hyperlink" Target="PDF%20RM%201970-1975/1971/RD_pdf_2018/RD%20640-2018-PRODUCE-DGPCHDI.pdf" TargetMode="External"/><Relationship Id="rId1627" Type="http://schemas.openxmlformats.org/officeDocument/2006/relationships/hyperlink" Target="PDF%20RM%201970-1975/1971/RD_pdf_2018/RD%201630-2018-PRODUCE-DGPCHDI.pdf" TargetMode="External"/><Relationship Id="rId1834" Type="http://schemas.openxmlformats.org/officeDocument/2006/relationships/hyperlink" Target="PDF%20RM%201970-1975/1971/RD_pdf_2018/RD%201837-2018-PRODUCE-DGPCHDI.pdf" TargetMode="External"/><Relationship Id="rId331" Type="http://schemas.openxmlformats.org/officeDocument/2006/relationships/hyperlink" Target="PDF%20RM%201970-1975/1971/RD_pdf_2018/RD%20335-2018-PRODUCE-DGPCHDI.pdf" TargetMode="External"/><Relationship Id="rId429" Type="http://schemas.openxmlformats.org/officeDocument/2006/relationships/hyperlink" Target="PDF%20RM%201970-1975/1971/RD_pdf_2018/RD%20427-2018-PRODUCE-DGPCHDI.pdf" TargetMode="External"/><Relationship Id="rId636" Type="http://schemas.openxmlformats.org/officeDocument/2006/relationships/hyperlink" Target="PDF%20RM%201970-1975/1971/RD_pdf_2018/RD%20631-2018-PRODUCE-DGPCHDI.pdf" TargetMode="External"/><Relationship Id="rId1059" Type="http://schemas.openxmlformats.org/officeDocument/2006/relationships/hyperlink" Target="PDF%20RM%201970-1975/1971/RD_pdf_2018/RD%20640-2018-PRODUCE-DGPCHDI.pdf" TargetMode="External"/><Relationship Id="rId1266" Type="http://schemas.openxmlformats.org/officeDocument/2006/relationships/hyperlink" Target="PDF%20RM%201970-1975/1971/RD_pdf_2018/RD%201268-2018-PRODUCE-DGPCHDI.pdf" TargetMode="External"/><Relationship Id="rId1473" Type="http://schemas.openxmlformats.org/officeDocument/2006/relationships/hyperlink" Target="PDF%20RM%201970-1975/1971/RD_pdf_2018/RD%201476-2018-PRODUCE-DGPCHDI.pdf" TargetMode="External"/><Relationship Id="rId843" Type="http://schemas.openxmlformats.org/officeDocument/2006/relationships/hyperlink" Target="PDF%20RM%201970-1975/1971/RD_pdf_2018/RD%20640-2018-PRODUCE-DGPCHDI.pdf" TargetMode="External"/><Relationship Id="rId1126" Type="http://schemas.openxmlformats.org/officeDocument/2006/relationships/hyperlink" Target="PDF%20RM%201970-1975/1971/RD_pdf_2018/RD%20640-2018-PRODUCE-DGPCHDI.pdf" TargetMode="External"/><Relationship Id="rId1680" Type="http://schemas.openxmlformats.org/officeDocument/2006/relationships/hyperlink" Target="PDF%20RM%201970-1975/1971/RD_pdf_2018/RD%201683-2018-PRODUCE-DGPCHDI.pdf" TargetMode="External"/><Relationship Id="rId1778" Type="http://schemas.openxmlformats.org/officeDocument/2006/relationships/hyperlink" Target="PDF%20RM%201970-1975/1971/RD_pdf_2018/RD%201781-2018-PRODUCE-DGPCHDI.pdf" TargetMode="External"/><Relationship Id="rId275" Type="http://schemas.openxmlformats.org/officeDocument/2006/relationships/hyperlink" Target="PDF%20RM%201970-1975/1971/RD_pdf_2018/RD%20273-2018-PRODUCE-DGPCHDI.pdf" TargetMode="External"/><Relationship Id="rId482" Type="http://schemas.openxmlformats.org/officeDocument/2006/relationships/hyperlink" Target="PDF%20RM%201970-1975/1971/RD_pdf_2018/RD%20480-2018-PRODUCE-DGPCHDI.pdf" TargetMode="External"/><Relationship Id="rId703" Type="http://schemas.openxmlformats.org/officeDocument/2006/relationships/hyperlink" Target="PDF%20RM%201970-1975/1971/RD_pdf_2018/RD%20640-2018-PRODUCE-DGPCHDI.pdf" TargetMode="External"/><Relationship Id="rId910" Type="http://schemas.openxmlformats.org/officeDocument/2006/relationships/hyperlink" Target="PDF%20RM%201970-1975/1971/RD_pdf_2018/RD%20640-2018-PRODUCE-DGPCHDI.pdf" TargetMode="External"/><Relationship Id="rId1333" Type="http://schemas.openxmlformats.org/officeDocument/2006/relationships/hyperlink" Target="PDF%20RM%201970-1975/1971/RD_pdf_2018/RD%201336-2018-PRODUCE-DGPCHDI.pdf" TargetMode="External"/><Relationship Id="rId1540" Type="http://schemas.openxmlformats.org/officeDocument/2006/relationships/hyperlink" Target="PDF%20RM%201970-1975/1971/RD_pdf_2018/RD%201544-2018-PRODUCE-DGPCHDI.pdf" TargetMode="External"/><Relationship Id="rId1638" Type="http://schemas.openxmlformats.org/officeDocument/2006/relationships/hyperlink" Target="PDF%20RM%201970-1975/1971/RD_pdf_2018/RD%201641-2018-PRODUCE-DGPCHDI.pdf" TargetMode="External"/><Relationship Id="rId135" Type="http://schemas.openxmlformats.org/officeDocument/2006/relationships/hyperlink" Target="PDF%20RM%201970-1975/1971/RD_pdf_2018/RD%20135-2018-PRODUCE-DGPCHDI.pdf" TargetMode="External"/><Relationship Id="rId342" Type="http://schemas.openxmlformats.org/officeDocument/2006/relationships/hyperlink" Target="PDF%20RM%201970-1975/1971/RD_pdf_2018/RD%20355-2018-PRODUCE-DGPCHDI.pdf" TargetMode="External"/><Relationship Id="rId787" Type="http://schemas.openxmlformats.org/officeDocument/2006/relationships/hyperlink" Target="PDF%20RM%201970-1975/1971/RD_pdf_2018/RD%20640-2018-PRODUCE-DGPCHDI.pdf" TargetMode="External"/><Relationship Id="rId994" Type="http://schemas.openxmlformats.org/officeDocument/2006/relationships/hyperlink" Target="PDF%20RM%201970-1975/1971/RD_pdf_2018/RD%20640-2018-PRODUCE-DGPCHDI.pdf" TargetMode="External"/><Relationship Id="rId1400" Type="http://schemas.openxmlformats.org/officeDocument/2006/relationships/hyperlink" Target="PDF%20RM%201970-1975/1971/RD_pdf_2018/RD%201403-2018-PRODUCE-DGPCHDI.pdf" TargetMode="External"/><Relationship Id="rId1845" Type="http://schemas.openxmlformats.org/officeDocument/2006/relationships/hyperlink" Target="PDF%20RM%201970-1975/1971/RD_pdf_2018/RD%201848-2018-PRODUCE-DGPCHDI.pdf" TargetMode="External"/><Relationship Id="rId202" Type="http://schemas.openxmlformats.org/officeDocument/2006/relationships/hyperlink" Target="PDF%20RM%201970-1975/1971/RD_pdf_2018/RD%20200-2018-PRODUCE-DGPCHDI.pdf" TargetMode="External"/><Relationship Id="rId647" Type="http://schemas.openxmlformats.org/officeDocument/2006/relationships/hyperlink" Target="file:///\\srvfile05\atencion%20de%20requerimientos%20archivo$\RESOLUCIONES%20DIRECTORALES%20-%20COOPERATIVA\RD%20N&#176;%20644-2018-PRODUCE-DGPCHDI.pdf" TargetMode="External"/><Relationship Id="rId854" Type="http://schemas.openxmlformats.org/officeDocument/2006/relationships/hyperlink" Target="PDF%20RM%201970-1975/1971/RD_pdf_2018/RD%20640-2018-PRODUCE-DGPCHDI.pdf" TargetMode="External"/><Relationship Id="rId1277" Type="http://schemas.openxmlformats.org/officeDocument/2006/relationships/hyperlink" Target="PDF%20RM%201970-1975/1971/RD_pdf_2018/RD%201279-2018-PRODUCE-DGPCHDI.pdf" TargetMode="External"/><Relationship Id="rId1484" Type="http://schemas.openxmlformats.org/officeDocument/2006/relationships/hyperlink" Target="PDF%20RM%201970-1975/1971/RD_pdf_2018/RD%201487-2018-PRODUCE-DGPCHDI.pdf" TargetMode="External"/><Relationship Id="rId1691" Type="http://schemas.openxmlformats.org/officeDocument/2006/relationships/hyperlink" Target="PDF%20RM%201970-1975/1971/RD_pdf_2018/RD%201694-2018-PRODUCE-DGPCHDI.pdf" TargetMode="External"/><Relationship Id="rId1705" Type="http://schemas.openxmlformats.org/officeDocument/2006/relationships/hyperlink" Target="PDF%20RM%201970-1975/1971/RD_pdf_2018/RD%201708-2018-PRODUCE-DGPCHDI.pdf" TargetMode="External"/><Relationship Id="rId286" Type="http://schemas.openxmlformats.org/officeDocument/2006/relationships/hyperlink" Target="PDF%20RM%201970-1975/1971/RD_pdf_2018/RD%20284-2018-PRODUCE-DGPCHDI.pdf" TargetMode="External"/><Relationship Id="rId493" Type="http://schemas.openxmlformats.org/officeDocument/2006/relationships/hyperlink" Target="PDF%20RM%201970-1975/1971/RD_pdf_2018/RD%20491-2018-PRODUCE-DGPCHDI.pdf" TargetMode="External"/><Relationship Id="rId507" Type="http://schemas.openxmlformats.org/officeDocument/2006/relationships/hyperlink" Target="PDF%20RM%201970-1975/1971/RD_pdf_2018/RD%20505-2018-PRODUCE-DGPCHDI.pdf" TargetMode="External"/><Relationship Id="rId714" Type="http://schemas.openxmlformats.org/officeDocument/2006/relationships/hyperlink" Target="PDF%20RM%201970-1975/1971/RD_pdf_2018/RD%20640-2018-PRODUCE-DGPCHDI.pdf" TargetMode="External"/><Relationship Id="rId921" Type="http://schemas.openxmlformats.org/officeDocument/2006/relationships/hyperlink" Target="PDF%20RM%201970-1975/1971/RD_pdf_2018/RD%20640-2018-PRODUCE-DGPCHDI.pdf" TargetMode="External"/><Relationship Id="rId1137" Type="http://schemas.openxmlformats.org/officeDocument/2006/relationships/hyperlink" Target="PDF%20RM%201970-1975/1971/RD_pdf_2018/RD%20640-2018-PRODUCE-DGPCHDI.pdf" TargetMode="External"/><Relationship Id="rId1344" Type="http://schemas.openxmlformats.org/officeDocument/2006/relationships/hyperlink" Target="PDF%20RM%201970-1975/1971/RD_pdf_2018/RD%201347-2018-PRODUCE-DGPCHDI.pdf" TargetMode="External"/><Relationship Id="rId1551" Type="http://schemas.openxmlformats.org/officeDocument/2006/relationships/hyperlink" Target="PDF%20RM%201970-1975/1971/RD_pdf_2018/RD%201554-2018-PRODUCE-DGPCHDI.pdf" TargetMode="External"/><Relationship Id="rId1789" Type="http://schemas.openxmlformats.org/officeDocument/2006/relationships/hyperlink" Target="PDF%20RM%201970-1975/1971/RD_pdf_2018/RD%201792-2018-PRODUCE-DGPCHDI.pdf" TargetMode="External"/><Relationship Id="rId50" Type="http://schemas.openxmlformats.org/officeDocument/2006/relationships/hyperlink" Target="PDF%20RM%201970-1975/1971/RD_pdf_2018/RD%20050-2018-PRODUCE-DGPCHDI.pdf" TargetMode="External"/><Relationship Id="rId146" Type="http://schemas.openxmlformats.org/officeDocument/2006/relationships/hyperlink" Target="PDF%20RM%201970-1975/1971/RD_pdf_2018/RD%20155-2018-PRODUCE-DGPCHDI.pdf" TargetMode="External"/><Relationship Id="rId353" Type="http://schemas.openxmlformats.org/officeDocument/2006/relationships/hyperlink" Target="PDF%20RM%201970-1975/1971/RD_pdf_2018/RD%20336-2018-PRODUCE-DGPCHDI.pdf" TargetMode="External"/><Relationship Id="rId560" Type="http://schemas.openxmlformats.org/officeDocument/2006/relationships/hyperlink" Target="PDF%20RM%201970-1975/1971/RD_pdf_2018/RD%20558-2018-PRODUCE-DGPCHDI.pdf" TargetMode="External"/><Relationship Id="rId798" Type="http://schemas.openxmlformats.org/officeDocument/2006/relationships/hyperlink" Target="PDF%20RM%201970-1975/1971/RD_pdf_2018/RD%20640-2018-PRODUCE-DGPCHDI.pdf" TargetMode="External"/><Relationship Id="rId1190" Type="http://schemas.openxmlformats.org/officeDocument/2006/relationships/hyperlink" Target="PDF%20RM%201970-1975/1971/RD_pdf_2018/RD%20640-2018-PRODUCE-DGPCHDI.pdf" TargetMode="External"/><Relationship Id="rId1204" Type="http://schemas.openxmlformats.org/officeDocument/2006/relationships/hyperlink" Target="PDF%20RM%201970-1975/1971/RD_pdf_2018/RD%20640-2018-PRODUCE-DGPCHDI.pdf" TargetMode="External"/><Relationship Id="rId1411" Type="http://schemas.openxmlformats.org/officeDocument/2006/relationships/hyperlink" Target="PDF%20RM%201970-1975/1971/RD_pdf_2018/RD%201414-2018-PRODUCE-DGPCHDI.pdf" TargetMode="External"/><Relationship Id="rId1649" Type="http://schemas.openxmlformats.org/officeDocument/2006/relationships/hyperlink" Target="PDF%20RM%201970-1975/1971/RD_pdf_2018/RD%201652-2018-PRODUCE-DGPCHDI.pdf" TargetMode="External"/><Relationship Id="rId1856" Type="http://schemas.openxmlformats.org/officeDocument/2006/relationships/hyperlink" Target="PDF%20RM%201970-1975/1971/RD_pdf_2018/RD%201859-2018-PRODUCE-DGPCHDI.pdf" TargetMode="External"/><Relationship Id="rId213" Type="http://schemas.openxmlformats.org/officeDocument/2006/relationships/hyperlink" Target="PDF%20RM%201970-1975/1971/RD_pdf_2018/RD%20211-2018-PRODUCE-DGPCHDI.pdf" TargetMode="External"/><Relationship Id="rId420" Type="http://schemas.openxmlformats.org/officeDocument/2006/relationships/hyperlink" Target="PDF%20RM%201970-1975/1971/RD_pdf_2018/RD%20418-2018-PRODUCE-DGPCHDI.pdf" TargetMode="External"/><Relationship Id="rId658" Type="http://schemas.openxmlformats.org/officeDocument/2006/relationships/hyperlink" Target="PDF%20RM%201970-1975/1971/RD_pdf_2018/RD%20640-2018-PRODUCE-DGPCHDI.pdf" TargetMode="External"/><Relationship Id="rId865" Type="http://schemas.openxmlformats.org/officeDocument/2006/relationships/hyperlink" Target="PDF%20RM%201970-1975/1971/RD_pdf_2018/RD%20640-2018-PRODUCE-DGPCHDI.pdf" TargetMode="External"/><Relationship Id="rId1050" Type="http://schemas.openxmlformats.org/officeDocument/2006/relationships/hyperlink" Target="PDF%20RM%201970-1975/1971/RD_pdf_2018/RD%20640-2018-PRODUCE-DGPCHDI.pdf" TargetMode="External"/><Relationship Id="rId1288" Type="http://schemas.openxmlformats.org/officeDocument/2006/relationships/hyperlink" Target="PDF%20RM%201970-1975/1971/RD_pdf_2018/RD%201290-2018-PRODUCE-DGPCHDI.pdf" TargetMode="External"/><Relationship Id="rId1495" Type="http://schemas.openxmlformats.org/officeDocument/2006/relationships/hyperlink" Target="PDF%20RM%201970-1975/1971/RD_pdf_2018/RD%201498-2018-PRODUCE-DGPCHDI.pdf" TargetMode="External"/><Relationship Id="rId1509" Type="http://schemas.openxmlformats.org/officeDocument/2006/relationships/hyperlink" Target="PDF%20RM%201970-1975/1971/RD_pdf_2018/RD%201512-2018-PRODUCE-DGPCHDI.pdf" TargetMode="External"/><Relationship Id="rId1716" Type="http://schemas.openxmlformats.org/officeDocument/2006/relationships/hyperlink" Target="PDF%20RM%201970-1975/1971/RD_pdf_2018/RD%201719-2018-PRODUCE-DGPCHDI.pdf" TargetMode="External"/><Relationship Id="rId297" Type="http://schemas.openxmlformats.org/officeDocument/2006/relationships/hyperlink" Target="PDF%20RM%201970-1975/1971/RD_pdf_2018/RD%20273-2018-PRODUCE-DGPCHDI.pdf" TargetMode="External"/><Relationship Id="rId518" Type="http://schemas.openxmlformats.org/officeDocument/2006/relationships/hyperlink" Target="PDF%20RM%201970-1975/1971/RD_pdf_2018/RD%20516-2018-PRODUCE-DGPCHDI.pdf" TargetMode="External"/><Relationship Id="rId725" Type="http://schemas.openxmlformats.org/officeDocument/2006/relationships/hyperlink" Target="PDF%20RM%201970-1975/1971/RD_pdf_2018/RD%20640-2018-PRODUCE-DGPCHDI.pdf" TargetMode="External"/><Relationship Id="rId932" Type="http://schemas.openxmlformats.org/officeDocument/2006/relationships/hyperlink" Target="PDF%20RM%201970-1975/1971/RD_pdf_2018/RD%20640-2018-PRODUCE-DGPCHDI.pdf" TargetMode="External"/><Relationship Id="rId1148" Type="http://schemas.openxmlformats.org/officeDocument/2006/relationships/hyperlink" Target="PDF%20RM%201970-1975/1971/RD_pdf_2018/RD%20640-2018-PRODUCE-DGPCHDI.pdf" TargetMode="External"/><Relationship Id="rId1355" Type="http://schemas.openxmlformats.org/officeDocument/2006/relationships/hyperlink" Target="PDF%20RM%201970-1975/1971/RD_pdf_2018/RD%201358-2018-PRODUCE-DGPCHDI.pdf" TargetMode="External"/><Relationship Id="rId1562" Type="http://schemas.openxmlformats.org/officeDocument/2006/relationships/hyperlink" Target="PDF%20RM%201970-1975/1971/RD_pdf_2018/RD%201579-2018-PRODUCE-DGPCHDI.pdf" TargetMode="External"/><Relationship Id="rId157" Type="http://schemas.openxmlformats.org/officeDocument/2006/relationships/hyperlink" Target="PDF%20RM%201970-1975/1971/RD_pdf_2018/RD%20144-2018-PRODUCE-DGPCHDI.pdf" TargetMode="External"/><Relationship Id="rId364" Type="http://schemas.openxmlformats.org/officeDocument/2006/relationships/hyperlink" Target="PDF%20RM%201970-1975/1971/RD_pdf_2018/RD%20356-2018-PRODUCE-DGPCHDI.pdf" TargetMode="External"/><Relationship Id="rId1008" Type="http://schemas.openxmlformats.org/officeDocument/2006/relationships/hyperlink" Target="PDF%20RM%201970-1975/1971/RD_pdf_2018/RD%20640-2018-PRODUCE-DGPCHDI.pdf" TargetMode="External"/><Relationship Id="rId1215" Type="http://schemas.openxmlformats.org/officeDocument/2006/relationships/hyperlink" Target="PDF%20RM%201970-1975/1971/RD_pdf_2018/RD%20640-2018-PRODUCE-DGPCHDI.pdf" TargetMode="External"/><Relationship Id="rId1422" Type="http://schemas.openxmlformats.org/officeDocument/2006/relationships/hyperlink" Target="PDF%20RM%201970-1975/1971/RD_pdf_2018/RD%201425-2018-PRODUCE-DGPCHDI.pdf" TargetMode="External"/><Relationship Id="rId1867" Type="http://schemas.openxmlformats.org/officeDocument/2006/relationships/hyperlink" Target="PDF%20RM%201970-1975/1971/RD_pdf_2018/RD%201865-2018-PRODUCE-DGPCHDI.pdf" TargetMode="External"/><Relationship Id="rId61" Type="http://schemas.openxmlformats.org/officeDocument/2006/relationships/hyperlink" Target="PDF%20RM%201970-1975/1971/RD_pdf_2018/RD%20061-2018-PRODUCE-DGPCHDI.pdf" TargetMode="External"/><Relationship Id="rId571" Type="http://schemas.openxmlformats.org/officeDocument/2006/relationships/hyperlink" Target="PDF%20RM%201970-1975/1971/RD_pdf_2018/RD%20568-2018-PRODUCE-DGPCHDI.pdf" TargetMode="External"/><Relationship Id="rId669" Type="http://schemas.openxmlformats.org/officeDocument/2006/relationships/hyperlink" Target="PDF%20RM%201970-1975/1971/RD_pdf_2018/RD%20640-2018-PRODUCE-DGPCHDI.pdf" TargetMode="External"/><Relationship Id="rId876" Type="http://schemas.openxmlformats.org/officeDocument/2006/relationships/hyperlink" Target="PDF%20RM%201970-1975/1971/RD_pdf_2018/RD%20640-2018-PRODUCE-DGPCHDI.pdf" TargetMode="External"/><Relationship Id="rId1299" Type="http://schemas.openxmlformats.org/officeDocument/2006/relationships/hyperlink" Target="PDF%20RM%201970-1975/1971/RD_pdf_2018/RD%201301-2018-PRODUCE-DGPCHDI.pdf" TargetMode="External"/><Relationship Id="rId1727" Type="http://schemas.openxmlformats.org/officeDocument/2006/relationships/hyperlink" Target="PDF%20RM%201970-1975/1971/RD_pdf_2018/RD%201730-2018-PRODUCE-DGPCHDI.pdf" TargetMode="External"/><Relationship Id="rId19" Type="http://schemas.openxmlformats.org/officeDocument/2006/relationships/hyperlink" Target="PDF%20RM%201970-1975/1971/RD_pdf_2018/RD%20019-2018-PRODUCE-DGPCHDI.pdf" TargetMode="External"/><Relationship Id="rId224" Type="http://schemas.openxmlformats.org/officeDocument/2006/relationships/hyperlink" Target="PDF%20RM%201970-1975/1971/RD_pdf_2018/RD%20222-2018-PRODUCE-DGPCHDI.pdf" TargetMode="External"/><Relationship Id="rId431" Type="http://schemas.openxmlformats.org/officeDocument/2006/relationships/hyperlink" Target="PDF%20RM%201970-1975/1971/RD_pdf_2018/RD%20429-2018-PRODUCE-DGPCHDI.pdf" TargetMode="External"/><Relationship Id="rId529" Type="http://schemas.openxmlformats.org/officeDocument/2006/relationships/hyperlink" Target="PDF%20RM%201970-1975/1971/RD_pdf_2018/RD%20525-2018-PRODUCE-DGPCHDI.pdf" TargetMode="External"/><Relationship Id="rId736" Type="http://schemas.openxmlformats.org/officeDocument/2006/relationships/hyperlink" Target="PDF%20RM%201970-1975/1971/RD_pdf_2018/RD%20640-2018-PRODUCE-DGPCHDI.pdf" TargetMode="External"/><Relationship Id="rId1061" Type="http://schemas.openxmlformats.org/officeDocument/2006/relationships/hyperlink" Target="PDF%20RM%201970-1975/1971/RD_pdf_2018/RD%20640-2018-PRODUCE-DGPCHDI.pdf" TargetMode="External"/><Relationship Id="rId1159" Type="http://schemas.openxmlformats.org/officeDocument/2006/relationships/hyperlink" Target="PDF%20RM%201970-1975/1971/RD_pdf_2018/RD%20640-2018-PRODUCE-DGPCHDI.pdf" TargetMode="External"/><Relationship Id="rId1366" Type="http://schemas.openxmlformats.org/officeDocument/2006/relationships/hyperlink" Target="PDF%20RM%201970-1975/1971/RD_pdf_2018/RD%201369-2018-PRODUCE-DGPCHDI.pdf" TargetMode="External"/><Relationship Id="rId168" Type="http://schemas.openxmlformats.org/officeDocument/2006/relationships/hyperlink" Target="PDF%20RM%201970-1975/1971/RD_pdf_2018/RD%20166-2018-PRODUCE-DGPCHDI.pdf" TargetMode="External"/><Relationship Id="rId943" Type="http://schemas.openxmlformats.org/officeDocument/2006/relationships/hyperlink" Target="PDF%20RM%201970-1975/1971/RD_pdf_2018/RD%20640-2018-PRODUCE-DGPCHDI.pdf" TargetMode="External"/><Relationship Id="rId1019" Type="http://schemas.openxmlformats.org/officeDocument/2006/relationships/hyperlink" Target="PDF%20RM%201970-1975/1971/RD_pdf_2018/RD%20640-2018-PRODUCE-DGPCHDI.pdf" TargetMode="External"/><Relationship Id="rId1573" Type="http://schemas.openxmlformats.org/officeDocument/2006/relationships/hyperlink" Target="PDF%20RM%201970-1975/1971/RD_pdf_2018/RD%201568-2018-PRODUCE-DGPCHDI.pdf" TargetMode="External"/><Relationship Id="rId1780" Type="http://schemas.openxmlformats.org/officeDocument/2006/relationships/hyperlink" Target="PDF%20RM%201970-1975/1971/RD_pdf_2018/RD%201783-2018-PRODUCE-DGPCHDI.pdf" TargetMode="External"/><Relationship Id="rId72" Type="http://schemas.openxmlformats.org/officeDocument/2006/relationships/hyperlink" Target="PDF%20RM%201970-1975/1971/RD_pdf_2018/RD%20072-2018-PRODUCE-DGPCHDI.pdf" TargetMode="External"/><Relationship Id="rId375" Type="http://schemas.openxmlformats.org/officeDocument/2006/relationships/hyperlink" Target="PDF%20RM%201970-1975/1971/RD_pdf_2018/RD%20373-2018-PRODUCE-DGPCHDI.pdf" TargetMode="External"/><Relationship Id="rId582" Type="http://schemas.openxmlformats.org/officeDocument/2006/relationships/hyperlink" Target="PDF%20RM%201970-1975/1971/RD_pdf_2018/RD%20581-2018-PRODUCE-DGPCHDI.pdf" TargetMode="External"/><Relationship Id="rId803" Type="http://schemas.openxmlformats.org/officeDocument/2006/relationships/hyperlink" Target="PDF%20RM%201970-1975/1971/RD_pdf_2018/RD%20640-2018-PRODUCE-DGPCHDI.pdf" TargetMode="External"/><Relationship Id="rId1226" Type="http://schemas.openxmlformats.org/officeDocument/2006/relationships/hyperlink" Target="PDF%20RM%201970-1975/1971/RD_pdf_2018/RD%201228-2018-PRODUCE-DGPCHDI.pdf" TargetMode="External"/><Relationship Id="rId1433" Type="http://schemas.openxmlformats.org/officeDocument/2006/relationships/hyperlink" Target="PDF%20RM%201970-1975/1971/RD_pdf_2018/RD%201436-2018-PRODUCE-DGPCHDI.pdf" TargetMode="External"/><Relationship Id="rId1640" Type="http://schemas.openxmlformats.org/officeDocument/2006/relationships/hyperlink" Target="PDF%20RM%201970-1975/1971/RD_pdf_2018/RD%201643-2018-PRODUCE-DGPCHDI.pdf" TargetMode="External"/><Relationship Id="rId1738" Type="http://schemas.openxmlformats.org/officeDocument/2006/relationships/hyperlink" Target="PDF%20RM%201970-1975/1971/RD_pdf_2018/RD%201741-2018-PRODUCE-DGPCHDI.pdf" TargetMode="External"/><Relationship Id="rId3" Type="http://schemas.openxmlformats.org/officeDocument/2006/relationships/hyperlink" Target="PDF%20RM%201970-1975/1971/RD_pdf_2018/RD%20003-2018-PRODUCE-DGPCHDI.pdf" TargetMode="External"/><Relationship Id="rId235" Type="http://schemas.openxmlformats.org/officeDocument/2006/relationships/hyperlink" Target="PDF%20RM%201970-1975/1971/RD_pdf_2018/RD%20233-2018-PRODUCE-DGPCHDI.pdf" TargetMode="External"/><Relationship Id="rId442" Type="http://schemas.openxmlformats.org/officeDocument/2006/relationships/hyperlink" Target="PDF%20RM%201970-1975/1971/RD_pdf_2018/RD%20440-2018-PRODUCE-DGPCHDI.pdf" TargetMode="External"/><Relationship Id="rId887" Type="http://schemas.openxmlformats.org/officeDocument/2006/relationships/hyperlink" Target="PDF%20RM%201970-1975/1971/RD_pdf_2018/RD%20640-2018-PRODUCE-DGPCHDI.pdf" TargetMode="External"/><Relationship Id="rId1072" Type="http://schemas.openxmlformats.org/officeDocument/2006/relationships/hyperlink" Target="PDF%20RM%201970-1975/1971/RD_pdf_2018/RD%20640-2018-PRODUCE-DGPCHDI.pdf" TargetMode="External"/><Relationship Id="rId1500" Type="http://schemas.openxmlformats.org/officeDocument/2006/relationships/hyperlink" Target="PDF%20RM%201970-1975/1971/RD_pdf_2018/RD%201503-2018-PRODUCE-DGPCHDI.pdf" TargetMode="External"/><Relationship Id="rId302" Type="http://schemas.openxmlformats.org/officeDocument/2006/relationships/hyperlink" Target="PDF%20RM%201970-1975/1971/RD_pdf_2018/RD%20300-2018-PRODUCE-DGPCHDI.pdf" TargetMode="External"/><Relationship Id="rId747" Type="http://schemas.openxmlformats.org/officeDocument/2006/relationships/hyperlink" Target="PDF%20RM%201970-1975/1971/RD_pdf_2018/RD%20640-2018-PRODUCE-DGPCHDI.pdf" TargetMode="External"/><Relationship Id="rId954" Type="http://schemas.openxmlformats.org/officeDocument/2006/relationships/hyperlink" Target="PDF%20RM%201970-1975/1971/RD_pdf_2018/RD%20640-2018-PRODUCE-DGPCHDI.pdf" TargetMode="External"/><Relationship Id="rId1377" Type="http://schemas.openxmlformats.org/officeDocument/2006/relationships/hyperlink" Target="PDF%20RM%201970-1975/1971/RD_pdf_2018/RD%201380-2018-PRODUCE-DGPCHDI.pdf" TargetMode="External"/><Relationship Id="rId1584" Type="http://schemas.openxmlformats.org/officeDocument/2006/relationships/hyperlink" Target="PDF%20RM%201970-1975/1971/RD_pdf_2018/RD%201587-2018-PRODUCE-DGPCHDI.pdf" TargetMode="External"/><Relationship Id="rId1791" Type="http://schemas.openxmlformats.org/officeDocument/2006/relationships/hyperlink" Target="PDF%20RM%201970-1975/1971/RD_pdf_2018/RD%201794-2018-PRODUCE-DGPCHDI.pdf" TargetMode="External"/><Relationship Id="rId1805" Type="http://schemas.openxmlformats.org/officeDocument/2006/relationships/hyperlink" Target="PDF%20RM%201970-1975/1971/RD_pdf_2018/RD%201808-2018-PRODUCE-DGPCHDI.pdf" TargetMode="External"/><Relationship Id="rId83" Type="http://schemas.openxmlformats.org/officeDocument/2006/relationships/hyperlink" Target="PDF%20RM%201970-1975/1971/RD_pdf_2018/RD%20083-2018-PRODUCE-DGPCHDI.pdf" TargetMode="External"/><Relationship Id="rId179" Type="http://schemas.openxmlformats.org/officeDocument/2006/relationships/hyperlink" Target="PDF%20RM%201970-1975/1971/RD_pdf_2018/RD%20177-2018-PRODUCE-DGPCHDI.pdf" TargetMode="External"/><Relationship Id="rId386" Type="http://schemas.openxmlformats.org/officeDocument/2006/relationships/hyperlink" Target="PDF%20RM%201970-1975/1971/RD_pdf_2018/RD%20384-2018-PRODUCE-DGPCHDI.pdf" TargetMode="External"/><Relationship Id="rId593" Type="http://schemas.openxmlformats.org/officeDocument/2006/relationships/hyperlink" Target="PDF%20RM%201970-1975/1971/RD_pdf_2018/RD%20593-2018-PRODUCE-DGPCHDI.pdf" TargetMode="External"/><Relationship Id="rId607" Type="http://schemas.openxmlformats.org/officeDocument/2006/relationships/hyperlink" Target="PDF%20RM%201970-1975/1971/RD_pdf_2018/RD%20604-2018-PRODUCE-DGPCHDI.pdf" TargetMode="External"/><Relationship Id="rId814" Type="http://schemas.openxmlformats.org/officeDocument/2006/relationships/hyperlink" Target="PDF%20RM%201970-1975/1971/RD_pdf_2018/RD%20640-2018-PRODUCE-DGPCHDI.pdf" TargetMode="External"/><Relationship Id="rId1237" Type="http://schemas.openxmlformats.org/officeDocument/2006/relationships/hyperlink" Target="PDF%20RM%201970-1975/1971/RD_pdf_2018/RD%201239-2018-PRODUCE-DGPCHDI.pdf" TargetMode="External"/><Relationship Id="rId1444" Type="http://schemas.openxmlformats.org/officeDocument/2006/relationships/hyperlink" Target="PDF%20RM%201970-1975/1971/RD_pdf_2018/RD%201447-2018-PRODUCE-DGPCHDI.pdf" TargetMode="External"/><Relationship Id="rId1651" Type="http://schemas.openxmlformats.org/officeDocument/2006/relationships/hyperlink" Target="PDF%20RM%201970-1975/1971/RD_pdf_2018/RD%201654-2018-PRODUCE-DGPCHDI.pdf" TargetMode="External"/><Relationship Id="rId246" Type="http://schemas.openxmlformats.org/officeDocument/2006/relationships/hyperlink" Target="PDF%20RM%201970-1975/1971/RD_pdf_2018/RD%20244-2018-PRODUCE-DGPCHDI.pdf" TargetMode="External"/><Relationship Id="rId453" Type="http://schemas.openxmlformats.org/officeDocument/2006/relationships/hyperlink" Target="PDF%20RM%201970-1975/1971/RD_pdf_2018/RD%20451-2018-PRODUCE-DGPCHDI.pdf" TargetMode="External"/><Relationship Id="rId660" Type="http://schemas.openxmlformats.org/officeDocument/2006/relationships/hyperlink" Target="PDF%20RM%201970-1975/1971/RD_pdf_2018/RD%20640-2018-PRODUCE-DGPCHDI.pdf" TargetMode="External"/><Relationship Id="rId898" Type="http://schemas.openxmlformats.org/officeDocument/2006/relationships/hyperlink" Target="PDF%20RM%201970-1975/1971/RD_pdf_2018/RD%20640-2018-PRODUCE-DGPCHDI.pdf" TargetMode="External"/><Relationship Id="rId1083" Type="http://schemas.openxmlformats.org/officeDocument/2006/relationships/hyperlink" Target="PDF%20RM%201970-1975/1971/RD_pdf_2018/RD%20640-2018-PRODUCE-DGPCHDI.pdf" TargetMode="External"/><Relationship Id="rId1290" Type="http://schemas.openxmlformats.org/officeDocument/2006/relationships/hyperlink" Target="PDF%20RM%201970-1975/1971/RD_pdf_2018/RD%201292-2018-PRODUCE-DGPCHDI.pdf" TargetMode="External"/><Relationship Id="rId1304" Type="http://schemas.openxmlformats.org/officeDocument/2006/relationships/hyperlink" Target="PDF%20RM%201970-1975/1971/RD_pdf_2018/RD%201307-2018-PRODUCE-DGPCHDI.pdf" TargetMode="External"/><Relationship Id="rId1511" Type="http://schemas.openxmlformats.org/officeDocument/2006/relationships/hyperlink" Target="PDF%20RM%201970-1975/1971/RD_pdf_2018/RD%201514-2018-PRODUCE-DGPCHDI.pdf" TargetMode="External"/><Relationship Id="rId1749" Type="http://schemas.openxmlformats.org/officeDocument/2006/relationships/hyperlink" Target="PDF%20RM%201970-1975/1971/RD_pdf_2018/RD%201752-2018-PRODUCE-DGPCHDI.pdf" TargetMode="External"/><Relationship Id="rId106" Type="http://schemas.openxmlformats.org/officeDocument/2006/relationships/hyperlink" Target="PDF%20RM%201970-1975/1971/RD_pdf_2018/RD%20106-2018-PRODUCE-DGPCHDI.pdf" TargetMode="External"/><Relationship Id="rId313" Type="http://schemas.openxmlformats.org/officeDocument/2006/relationships/hyperlink" Target="PDF%20RM%201970-1975/1971/RD_pdf_2018/RD%20311-2018-PRODUCE-DGPCHDI.pdf" TargetMode="External"/><Relationship Id="rId758" Type="http://schemas.openxmlformats.org/officeDocument/2006/relationships/hyperlink" Target="PDF%20RM%201970-1975/1971/RD_pdf_2018/RD%20640-2018-PRODUCE-DGPCHDI.pdf" TargetMode="External"/><Relationship Id="rId965" Type="http://schemas.openxmlformats.org/officeDocument/2006/relationships/hyperlink" Target="PDF%20RM%201970-1975/1971/RD_pdf_2018/RD%20640-2018-PRODUCE-DGPCHDI.pdf" TargetMode="External"/><Relationship Id="rId1150" Type="http://schemas.openxmlformats.org/officeDocument/2006/relationships/hyperlink" Target="PDF%20RM%201970-1975/1971/RD_pdf_2018/RD%20640-2018-PRODUCE-DGPCHDI.pdf" TargetMode="External"/><Relationship Id="rId1388" Type="http://schemas.openxmlformats.org/officeDocument/2006/relationships/hyperlink" Target="PDF%20RM%201970-1975/1971/RD_pdf_2018/RD%201391-2018-PRODUCE-DGPCHDI.pdf" TargetMode="External"/><Relationship Id="rId1595" Type="http://schemas.openxmlformats.org/officeDocument/2006/relationships/hyperlink" Target="PDF%20RM%201970-1975/1971/RD_pdf_2018/RD%201598-2018-PRODUCE-DGPCHDI.pdf" TargetMode="External"/><Relationship Id="rId1609" Type="http://schemas.openxmlformats.org/officeDocument/2006/relationships/hyperlink" Target="PDF%20RM%201970-1975/1971/RD_pdf_2018/RD%201612-2018-PRODUCE-DGPCHDI.pdf" TargetMode="External"/><Relationship Id="rId1816" Type="http://schemas.openxmlformats.org/officeDocument/2006/relationships/hyperlink" Target="PDF%20RM%201970-1975/1971/RD_pdf_2018/RD%201819-2018-PRODUCE-DGPCHDI.pdf" TargetMode="External"/><Relationship Id="rId10" Type="http://schemas.openxmlformats.org/officeDocument/2006/relationships/hyperlink" Target="PDF%20RM%201970-1975/1971/RD_pdf_2018/RD%20010-2018-PRODUCE-DGPCHDI.pdf" TargetMode="External"/><Relationship Id="rId94" Type="http://schemas.openxmlformats.org/officeDocument/2006/relationships/hyperlink" Target="PDF%20RM%201970-1975/1971/RD_pdf_2018/RD%20094-2018-PRODUCE-DGPCHDI.pdf" TargetMode="External"/><Relationship Id="rId397" Type="http://schemas.openxmlformats.org/officeDocument/2006/relationships/hyperlink" Target="PDF%20RM%201970-1975/1971/RD_pdf_2018/RD%20395-2018-PRODUCE-DGPCHDI.pdf" TargetMode="External"/><Relationship Id="rId520" Type="http://schemas.openxmlformats.org/officeDocument/2006/relationships/hyperlink" Target="PDF%20RM%201970-1975/1971/RD_pdf_2018/RD%20518-2018-PRODUCE-DGPCHDI.pdf" TargetMode="External"/><Relationship Id="rId618" Type="http://schemas.openxmlformats.org/officeDocument/2006/relationships/hyperlink" Target="PDF%20RM%201970-1975/1971/RD_pdf_2018/RD%20615-2018-PRODUCE-DGPCHDI.pdf" TargetMode="External"/><Relationship Id="rId825" Type="http://schemas.openxmlformats.org/officeDocument/2006/relationships/hyperlink" Target="PDF%20RM%201970-1975/1971/RD_pdf_2018/RD%20640-2018-PRODUCE-DGPCHDI.pdf" TargetMode="External"/><Relationship Id="rId1248" Type="http://schemas.openxmlformats.org/officeDocument/2006/relationships/hyperlink" Target="PDF%20RM%201970-1975/1971/RD_pdf_2018/RD%201250-2018-PRODUCE-DGPCHDI.pdf" TargetMode="External"/><Relationship Id="rId1455" Type="http://schemas.openxmlformats.org/officeDocument/2006/relationships/hyperlink" Target="PDF%20RM%201970-1975/1971/RD_pdf_2018/RD%201458-2018-PRODUCE-DGPCHDI.pdf" TargetMode="External"/><Relationship Id="rId1662" Type="http://schemas.openxmlformats.org/officeDocument/2006/relationships/hyperlink" Target="PDF%20RM%201970-1975/1971/RD_pdf_2018/RD%201665-2018-PRODUCE-DGPCHDI.pdf" TargetMode="External"/><Relationship Id="rId257" Type="http://schemas.openxmlformats.org/officeDocument/2006/relationships/hyperlink" Target="PDF%20RM%201970-1975/1971/RD_pdf_2018/RD%20255-2018-PRODUCE-DGPCHDI.pdf" TargetMode="External"/><Relationship Id="rId464" Type="http://schemas.openxmlformats.org/officeDocument/2006/relationships/hyperlink" Target="PDF%20RM%201970-1975/1971/RD_pdf_2018/RD%20462-2018-PRODUCE-DGPCHDI.pdf" TargetMode="External"/><Relationship Id="rId1010" Type="http://schemas.openxmlformats.org/officeDocument/2006/relationships/hyperlink" Target="PDF%20RM%201970-1975/1971/RD_pdf_2018/RD%20640-2018-PRODUCE-DGPCHDI.pdf" TargetMode="External"/><Relationship Id="rId1094" Type="http://schemas.openxmlformats.org/officeDocument/2006/relationships/hyperlink" Target="PDF%20RM%201970-1975/1971/RD_pdf_2018/RD%20640-2018-PRODUCE-DGPCHDI.pdf" TargetMode="External"/><Relationship Id="rId1108" Type="http://schemas.openxmlformats.org/officeDocument/2006/relationships/hyperlink" Target="PDF%20RM%201970-1975/1971/RD_pdf_2018/RD%20640-2018-PRODUCE-DGPCHDI.pdf" TargetMode="External"/><Relationship Id="rId1315" Type="http://schemas.openxmlformats.org/officeDocument/2006/relationships/hyperlink" Target="PDF%20RM%201970-1975/1971/RD_pdf_2018/RD%201319-2018-PRODUCE-DGPCHDI.pdf" TargetMode="External"/><Relationship Id="rId117" Type="http://schemas.openxmlformats.org/officeDocument/2006/relationships/hyperlink" Target="PDF%20RM%201970-1975/1971/RD_pdf_2018/RD%20117-2018-PRODUCE-DGPCHDI.pdf" TargetMode="External"/><Relationship Id="rId671" Type="http://schemas.openxmlformats.org/officeDocument/2006/relationships/hyperlink" Target="PDF%20RM%201970-1975/1971/RD_pdf_2018/RD%20640-2018-PRODUCE-DGPCHDI.pdf" TargetMode="External"/><Relationship Id="rId769" Type="http://schemas.openxmlformats.org/officeDocument/2006/relationships/hyperlink" Target="PDF%20RM%201970-1975/1971/RD_pdf_2018/RD%20640-2018-PRODUCE-DGPCHDI.pdf" TargetMode="External"/><Relationship Id="rId976" Type="http://schemas.openxmlformats.org/officeDocument/2006/relationships/hyperlink" Target="PDF%20RM%201970-1975/1971/RD_pdf_2018/RD%20640-2018-PRODUCE-DGPCHDI.pdf" TargetMode="External"/><Relationship Id="rId1399" Type="http://schemas.openxmlformats.org/officeDocument/2006/relationships/hyperlink" Target="PDF%20RM%201970-1975/1971/RD_pdf_2018/RD%201402-2018-PRODUCE-DGPCHDI.pdf" TargetMode="External"/><Relationship Id="rId324" Type="http://schemas.openxmlformats.org/officeDocument/2006/relationships/hyperlink" Target="PDF%20RM%201970-1975/1971/RD_pdf_2018/RD%20322-2018-PRODUCE-DGPCHDI.pdf" TargetMode="External"/><Relationship Id="rId531" Type="http://schemas.openxmlformats.org/officeDocument/2006/relationships/hyperlink" Target="PDF%20RM%201970-1975/1971/RD_pdf_2018/RD%20529-2018-PRODUCE-DGPCHDI.pdf" TargetMode="External"/><Relationship Id="rId629" Type="http://schemas.openxmlformats.org/officeDocument/2006/relationships/hyperlink" Target="PDF%20RM%201970-1975/1971/RD_pdf_2018/RD%20626-2018-PRODUCE-DGPCHDI.pdf" TargetMode="External"/><Relationship Id="rId1161" Type="http://schemas.openxmlformats.org/officeDocument/2006/relationships/hyperlink" Target="PDF%20RM%201970-1975/1971/RD_pdf_2018/RD%20640-2018-PRODUCE-DGPCHDI.pdf" TargetMode="External"/><Relationship Id="rId1259" Type="http://schemas.openxmlformats.org/officeDocument/2006/relationships/hyperlink" Target="PDF%20RM%201970-1975/1971/RD_pdf_2018/RD%201261-2018-PRODUCE-DGPCHDI.pdf" TargetMode="External"/><Relationship Id="rId1466" Type="http://schemas.openxmlformats.org/officeDocument/2006/relationships/hyperlink" Target="PDF%20RM%201970-1975/1971/RD_pdf_2018/RD%201469-2018-PRODUCE-DGPCHDI.pdf" TargetMode="External"/><Relationship Id="rId836" Type="http://schemas.openxmlformats.org/officeDocument/2006/relationships/hyperlink" Target="PDF%20RM%201970-1975/1971/RD_pdf_2018/RD%20640-2018-PRODUCE-DGPCHDI.pdf" TargetMode="External"/><Relationship Id="rId1021" Type="http://schemas.openxmlformats.org/officeDocument/2006/relationships/hyperlink" Target="PDF%20RM%201970-1975/1971/RD_pdf_2018/RD%20640-2018-PRODUCE-DGPCHDI.pdf" TargetMode="External"/><Relationship Id="rId1119" Type="http://schemas.openxmlformats.org/officeDocument/2006/relationships/hyperlink" Target="PDF%20RM%201970-1975/1971/RD_pdf_2018/RD%20640-2018-PRODUCE-DGPCHDI.pdf" TargetMode="External"/><Relationship Id="rId1673" Type="http://schemas.openxmlformats.org/officeDocument/2006/relationships/hyperlink" Target="PDF%20RM%201970-1975/1971/RD_pdf_2018/RD%201676-2018-PRODUCE-DGPCHDI.pdf" TargetMode="External"/><Relationship Id="rId903" Type="http://schemas.openxmlformats.org/officeDocument/2006/relationships/hyperlink" Target="PDF%20RM%201970-1975/1971/RD_pdf_2018/RD%20640-2018-PRODUCE-DGPCHDI.pdf" TargetMode="External"/><Relationship Id="rId1326" Type="http://schemas.openxmlformats.org/officeDocument/2006/relationships/hyperlink" Target="PDF%20RM%201970-1975/1971/RD_pdf_2018/RD%201329-2018-PRODUCE-DGPCHDI.pdf" TargetMode="External"/><Relationship Id="rId1533" Type="http://schemas.openxmlformats.org/officeDocument/2006/relationships/hyperlink" Target="PDF%20RM%201970-1975/1971/RD_pdf_2018/RD%201537-2018-PRODUCE-DGPCHDI.pdf" TargetMode="External"/><Relationship Id="rId1740" Type="http://schemas.openxmlformats.org/officeDocument/2006/relationships/hyperlink" Target="PDF%20RM%201970-1975/1971/RD_pdf_2018/RD%201743-2018-PRODUCE-DGPCHDI.pdf" TargetMode="External"/><Relationship Id="rId32" Type="http://schemas.openxmlformats.org/officeDocument/2006/relationships/hyperlink" Target="PDF%20RM%201970-1975/1971/RD_pdf_2018/RD%20032-2018-PRODUCE-DGPCHDI.pdf" TargetMode="External"/><Relationship Id="rId1600" Type="http://schemas.openxmlformats.org/officeDocument/2006/relationships/hyperlink" Target="PDF%20RM%201970-1975/1971/RD_pdf_2018/RD%201603-2018-PRODUCE-DGPCHDI.pdf" TargetMode="External"/><Relationship Id="rId1838" Type="http://schemas.openxmlformats.org/officeDocument/2006/relationships/hyperlink" Target="PDF%20RM%201970-1975/1971/RD_pdf_2018/RD%201841-2018-PRODUCE-DGPCHDI.pdf" TargetMode="External"/><Relationship Id="rId181" Type="http://schemas.openxmlformats.org/officeDocument/2006/relationships/hyperlink" Target="PDF%20RM%201970-1975/1971/RD_pdf_2018/RD%20179-2018-PRODUCE-DGPCHDI.pdf" TargetMode="External"/><Relationship Id="rId279" Type="http://schemas.openxmlformats.org/officeDocument/2006/relationships/hyperlink" Target="PDF%20RM%201970-1975/1971/RD_pdf_2018/RD%20277-2018-PRODUCE-DGPCHDI.pdf" TargetMode="External"/><Relationship Id="rId486" Type="http://schemas.openxmlformats.org/officeDocument/2006/relationships/hyperlink" Target="PDF%20RM%201970-1975/1971/RD_pdf_2018/RD%20484-2018-PRODUCE-DGPCHDI.pdf" TargetMode="External"/><Relationship Id="rId693" Type="http://schemas.openxmlformats.org/officeDocument/2006/relationships/hyperlink" Target="PDF%20RM%201970-1975/1971/RD_pdf_2018/RD%20640-2018-PRODUCE-DGPCHDI.pdf" TargetMode="External"/><Relationship Id="rId139" Type="http://schemas.openxmlformats.org/officeDocument/2006/relationships/hyperlink" Target="PDF%20RM%201970-1975/1971/RD_pdf_2018/RD%20138-2018-PRODUCE-DGPCHDI.pdf" TargetMode="External"/><Relationship Id="rId346" Type="http://schemas.openxmlformats.org/officeDocument/2006/relationships/hyperlink" Target="PDF%20RM%201970-1975/1971/RD_pdf_2018/RD%20331-2018-PRODUCE-DGPCHDI.pdf" TargetMode="External"/><Relationship Id="rId553" Type="http://schemas.openxmlformats.org/officeDocument/2006/relationships/hyperlink" Target="PDF%20RM%201970-1975/1971/RD_pdf_2018/RD%20551-2018-PRODUCE-DGPCHDI.pdf" TargetMode="External"/><Relationship Id="rId760" Type="http://schemas.openxmlformats.org/officeDocument/2006/relationships/hyperlink" Target="PDF%20RM%201970-1975/1971/RD_pdf_2018/RD%20640-2018-PRODUCE-DGPCHDI.pdf" TargetMode="External"/><Relationship Id="rId998" Type="http://schemas.openxmlformats.org/officeDocument/2006/relationships/hyperlink" Target="PDF%20RM%201970-1975/1971/RD_pdf_2018/RD%20640-2018-PRODUCE-DGPCHDI.pdf" TargetMode="External"/><Relationship Id="rId1183" Type="http://schemas.openxmlformats.org/officeDocument/2006/relationships/hyperlink" Target="PDF%20RM%201970-1975/1971/RD_pdf_2018/RD%20640-2018-PRODUCE-DGPCHDI.pdf" TargetMode="External"/><Relationship Id="rId1390" Type="http://schemas.openxmlformats.org/officeDocument/2006/relationships/hyperlink" Target="PDF%20RM%201970-1975/1971/RD_pdf_2018/RD%201393-2018-PRODUCE-DGPCHDI.pdf" TargetMode="External"/><Relationship Id="rId206" Type="http://schemas.openxmlformats.org/officeDocument/2006/relationships/hyperlink" Target="PDF%20RM%201970-1975/1971/RD_pdf_2018/RD%20204-2018-PRODUCE-DGPCHDI.pdf" TargetMode="External"/><Relationship Id="rId413" Type="http://schemas.openxmlformats.org/officeDocument/2006/relationships/hyperlink" Target="PDF%20RM%201970-1975/1971/RD_pdf_2018/RD%20411-2018-PRODUCE-DGPCHDI.pdf" TargetMode="External"/><Relationship Id="rId858" Type="http://schemas.openxmlformats.org/officeDocument/2006/relationships/hyperlink" Target="PDF%20RM%201970-1975/1971/RD_pdf_2018/RD%20640-2018-PRODUCE-DGPCHDI.pdf" TargetMode="External"/><Relationship Id="rId1043" Type="http://schemas.openxmlformats.org/officeDocument/2006/relationships/hyperlink" Target="PDF%20RM%201970-1975/1971/RD_pdf_2018/RD%20640-2018-PRODUCE-DGPCHDI.pdf" TargetMode="External"/><Relationship Id="rId1488" Type="http://schemas.openxmlformats.org/officeDocument/2006/relationships/hyperlink" Target="PDF%20RM%201970-1975/1971/RD_pdf_2018/RD%201491-2018-PRODUCE-DGPCHDI.pdf" TargetMode="External"/><Relationship Id="rId1695" Type="http://schemas.openxmlformats.org/officeDocument/2006/relationships/hyperlink" Target="PDF%20RM%201970-1975/1971/RD_pdf_2018/RD%201698-2018-PRODUCE-DGPCHDI.pdf" TargetMode="External"/><Relationship Id="rId620" Type="http://schemas.openxmlformats.org/officeDocument/2006/relationships/hyperlink" Target="PDF%20RM%201970-1975/1971/RD_pdf_2018/RD%20617-2018-PRODUCE-DGPCHDI.pdf" TargetMode="External"/><Relationship Id="rId718" Type="http://schemas.openxmlformats.org/officeDocument/2006/relationships/hyperlink" Target="PDF%20RM%201970-1975/1971/RD_pdf_2018/RD%20640-2018-PRODUCE-DGPCHDI.pdf" TargetMode="External"/><Relationship Id="rId925" Type="http://schemas.openxmlformats.org/officeDocument/2006/relationships/hyperlink" Target="PDF%20RM%201970-1975/1971/RD_pdf_2018/RD%20640-2018-PRODUCE-DGPCHDI.pdf" TargetMode="External"/><Relationship Id="rId1250" Type="http://schemas.openxmlformats.org/officeDocument/2006/relationships/hyperlink" Target="PDF%20RM%201970-1975/1971/RD_pdf_2018/RD%201252-2018-PRODUCE-DGPCHDI.pdf" TargetMode="External"/><Relationship Id="rId1348" Type="http://schemas.openxmlformats.org/officeDocument/2006/relationships/hyperlink" Target="PDF%20RM%201970-1975/1971/RD_pdf_2018/RD%201351-2018-PRODUCE-DGPCHDI.pdf" TargetMode="External"/><Relationship Id="rId1555" Type="http://schemas.openxmlformats.org/officeDocument/2006/relationships/hyperlink" Target="PDF%20RM%201970-1975/1971/RD_pdf_2018/RD%201558-2018-PRODUCE-DGPCHDI.pdf" TargetMode="External"/><Relationship Id="rId1762" Type="http://schemas.openxmlformats.org/officeDocument/2006/relationships/hyperlink" Target="PDF%20RM%201970-1975/1971/RD_pdf_2018/RD%201765-2018-PRODUCE-DGPCHDI.pdf" TargetMode="External"/><Relationship Id="rId1110" Type="http://schemas.openxmlformats.org/officeDocument/2006/relationships/hyperlink" Target="PDF%20RM%201970-1975/1971/RD_pdf_2018/RD%20640-2018-PRODUCE-DGPCHDI.pdf" TargetMode="External"/><Relationship Id="rId1208" Type="http://schemas.openxmlformats.org/officeDocument/2006/relationships/hyperlink" Target="PDF%20RM%201970-1975/1971/RD_pdf_2018/RD%20640-2018-PRODUCE-DGPCHDI.pdf" TargetMode="External"/><Relationship Id="rId1415" Type="http://schemas.openxmlformats.org/officeDocument/2006/relationships/hyperlink" Target="PDF%20RM%201970-1975/1971/RD_pdf_2018/RD%201418-2018-PRODUCE-DGPCHDI.pdf" TargetMode="External"/><Relationship Id="rId54" Type="http://schemas.openxmlformats.org/officeDocument/2006/relationships/hyperlink" Target="PDF%20RM%201970-1975/1971/RD_pdf_2018/RD%20054-2018-PRODUCE-DGPCHDI.pdf" TargetMode="External"/><Relationship Id="rId1622" Type="http://schemas.openxmlformats.org/officeDocument/2006/relationships/hyperlink" Target="PDF%20RM%201970-1975/1971/RD_pdf_2018/RD%201625-2018-PRODUCE-DGPCHDI.pdf" TargetMode="External"/><Relationship Id="rId270" Type="http://schemas.openxmlformats.org/officeDocument/2006/relationships/hyperlink" Target="PDF%20RM%201970-1975/1971/RD_pdf_2018/RD%20268-2018-PRODUCE-DGPCHDI.pdf" TargetMode="External"/><Relationship Id="rId130" Type="http://schemas.openxmlformats.org/officeDocument/2006/relationships/hyperlink" Target="PDF%20RM%201970-1975/1971/RD_pdf_2018/RD%20130-2018-PRODUCE-DGPCHDI.pdf" TargetMode="External"/><Relationship Id="rId368" Type="http://schemas.openxmlformats.org/officeDocument/2006/relationships/hyperlink" Target="PDF%20RM%201970-1975/1971/RD_pdf_2018/RD%20366-2018-PRODUCE-DGPCHDI.pdf" TargetMode="External"/><Relationship Id="rId575" Type="http://schemas.openxmlformats.org/officeDocument/2006/relationships/hyperlink" Target="PDF%20RM%201970-1975/1971/RD_pdf_2018/RD%20574-2018-PRODUCE-DGPCHDI.pdf" TargetMode="External"/><Relationship Id="rId782" Type="http://schemas.openxmlformats.org/officeDocument/2006/relationships/hyperlink" Target="PDF%20RM%201970-1975/1971/RD_pdf_2018/RD%20640-2018-PRODUCE-DGPCHDI.pdf" TargetMode="External"/><Relationship Id="rId228" Type="http://schemas.openxmlformats.org/officeDocument/2006/relationships/hyperlink" Target="PDF%20RM%201970-1975/1971/RD_pdf_2018/RD%20226-2018-PRODUCE-DGPCHDI.pdf" TargetMode="External"/><Relationship Id="rId435" Type="http://schemas.openxmlformats.org/officeDocument/2006/relationships/hyperlink" Target="PDF%20RM%201970-1975/1971/RD_pdf_2018/RD%20433-2018-PRODUCE-DGPCHDI.pdf" TargetMode="External"/><Relationship Id="rId642" Type="http://schemas.openxmlformats.org/officeDocument/2006/relationships/hyperlink" Target="PDF%20RM%201970-1975/1971/RD_pdf_2018/RD%20639-2018-PRODUCE-DGPCHDI.pdf" TargetMode="External"/><Relationship Id="rId1065" Type="http://schemas.openxmlformats.org/officeDocument/2006/relationships/hyperlink" Target="PDF%20RM%201970-1975/1971/RD_pdf_2018/RD%20640-2018-PRODUCE-DGPCHDI.pdf" TargetMode="External"/><Relationship Id="rId1272" Type="http://schemas.openxmlformats.org/officeDocument/2006/relationships/hyperlink" Target="PDF%20RM%201970-1975/1971/RD_pdf_2018/RD%201274-2018-PRODUCE-DGPCHDI.pdf" TargetMode="External"/><Relationship Id="rId502" Type="http://schemas.openxmlformats.org/officeDocument/2006/relationships/hyperlink" Target="PDF%20RM%201970-1975/1971/RD_pdf_2018/RD%20500-2018-PRODUCE-DGPCHDI.pdf" TargetMode="External"/><Relationship Id="rId947" Type="http://schemas.openxmlformats.org/officeDocument/2006/relationships/hyperlink" Target="PDF%20RM%201970-1975/1971/RD_pdf_2018/RD%20640-2018-PRODUCE-DGPCHDI.pdf" TargetMode="External"/><Relationship Id="rId1132" Type="http://schemas.openxmlformats.org/officeDocument/2006/relationships/hyperlink" Target="PDF%20RM%201970-1975/1971/RD_pdf_2018/RD%20640-2018-PRODUCE-DGPCHDI.pdf" TargetMode="External"/><Relationship Id="rId1577" Type="http://schemas.openxmlformats.org/officeDocument/2006/relationships/hyperlink" Target="PDF%20RM%201970-1975/1971/RD_pdf_2018/RD%201570-2018-PRODUCE-DGPCHDI.pdf" TargetMode="External"/><Relationship Id="rId1784" Type="http://schemas.openxmlformats.org/officeDocument/2006/relationships/hyperlink" Target="PDF%20RM%201970-1975/1971/RD_pdf_2018/RD%201787-2018-PRODUCE-DGPCHDI.pdf" TargetMode="External"/><Relationship Id="rId76" Type="http://schemas.openxmlformats.org/officeDocument/2006/relationships/hyperlink" Target="PDF%20RM%201970-1975/1971/RD_pdf_2018/RD%20076-2018-PRODUCE-DGPCHDI.pdf" TargetMode="External"/><Relationship Id="rId807" Type="http://schemas.openxmlformats.org/officeDocument/2006/relationships/hyperlink" Target="PDF%20RM%201970-1975/1971/RD_pdf_2018/RD%20640-2018-PRODUCE-DGPCHDI.pdf" TargetMode="External"/><Relationship Id="rId1437" Type="http://schemas.openxmlformats.org/officeDocument/2006/relationships/hyperlink" Target="PDF%20RM%201970-1975/1971/RD_pdf_2018/RD%201440-2018-PRODUCE-DGPCHDI.pdf" TargetMode="External"/><Relationship Id="rId1644" Type="http://schemas.openxmlformats.org/officeDocument/2006/relationships/hyperlink" Target="PDF%20RM%201970-1975/1971/RD_pdf_2018/RD%201647-2018-PRODUCE-DGPCHDI.pdf" TargetMode="External"/><Relationship Id="rId1851" Type="http://schemas.openxmlformats.org/officeDocument/2006/relationships/hyperlink" Target="PDF%20RM%201970-1975/1971/RD_pdf_2018/RD%201854-2018-PRODUCE-DGPCHDI.pdf" TargetMode="External"/><Relationship Id="rId1504" Type="http://schemas.openxmlformats.org/officeDocument/2006/relationships/hyperlink" Target="PDF%20RM%201970-1975/1971/RD_pdf_2018/RD%201507-2018-PRODUCE-DGPCHDI.pdf" TargetMode="External"/><Relationship Id="rId1711" Type="http://schemas.openxmlformats.org/officeDocument/2006/relationships/hyperlink" Target="PDF%20RM%201970-1975/1971/RD_pdf_2018/RD%201714-2018-PRODUCE-DGPCHDI.pdf" TargetMode="External"/><Relationship Id="rId292" Type="http://schemas.openxmlformats.org/officeDocument/2006/relationships/hyperlink" Target="PDF%20RM%201970-1975/1971/RD_pdf_2018/RD%20290-2018-PRODUCE-DGPCHDI.pdf" TargetMode="External"/><Relationship Id="rId1809" Type="http://schemas.openxmlformats.org/officeDocument/2006/relationships/hyperlink" Target="PDF%20RM%201970-1975/1971/RD_pdf_2018/RD%201812-2018-PRODUCE-DGPCHDI.pdf" TargetMode="External"/><Relationship Id="rId597" Type="http://schemas.openxmlformats.org/officeDocument/2006/relationships/hyperlink" Target="PDF%20RM%201970-1975/1971/RD_pdf_2018/RD%20597-2018-PRODUCE-DGPCHDI.pdf" TargetMode="External"/><Relationship Id="rId152" Type="http://schemas.openxmlformats.org/officeDocument/2006/relationships/hyperlink" Target="PDF%20RM%201970-1975/1971/RD_pdf_2018/RD%20161-2018-PRODUCE-DGPCHDI.pdf" TargetMode="External"/><Relationship Id="rId457" Type="http://schemas.openxmlformats.org/officeDocument/2006/relationships/hyperlink" Target="PDF%20RM%201970-1975/1971/RD_pdf_2018/RD%20455-2018-PRODUCE-DGPCHDI.pdf" TargetMode="External"/><Relationship Id="rId1087" Type="http://schemas.openxmlformats.org/officeDocument/2006/relationships/hyperlink" Target="PDF%20RM%201970-1975/1971/RD_pdf_2018/RD%20640-2018-PRODUCE-DGPCHDI.pdf" TargetMode="External"/><Relationship Id="rId1294" Type="http://schemas.openxmlformats.org/officeDocument/2006/relationships/hyperlink" Target="PDF%20RM%201970-1975/1971/RD_pdf_2018/RD%201296-2018-PRODUCE-DGPCHDI.pdf" TargetMode="External"/><Relationship Id="rId664" Type="http://schemas.openxmlformats.org/officeDocument/2006/relationships/hyperlink" Target="PDF%20RM%201970-1975/1971/RD_pdf_2018/RD%20640-2018-PRODUCE-DGPCHDI.pdf" TargetMode="External"/><Relationship Id="rId871" Type="http://schemas.openxmlformats.org/officeDocument/2006/relationships/hyperlink" Target="PDF%20RM%201970-1975/1971/RD_pdf_2018/RD%20640-2018-PRODUCE-DGPCHDI.pdf" TargetMode="External"/><Relationship Id="rId969" Type="http://schemas.openxmlformats.org/officeDocument/2006/relationships/hyperlink" Target="PDF%20RM%201970-1975/1971/RD_pdf_2018/RD%20640-2018-PRODUCE-DGPCHDI.pdf" TargetMode="External"/><Relationship Id="rId1599" Type="http://schemas.openxmlformats.org/officeDocument/2006/relationships/hyperlink" Target="PDF%20RM%201970-1975/1971/RD_pdf_2018/RD%201602-2018-PRODUCE-DGPCHDI.pdf" TargetMode="External"/><Relationship Id="rId317" Type="http://schemas.openxmlformats.org/officeDocument/2006/relationships/hyperlink" Target="PDF%20RM%201970-1975/1971/RD_pdf_2018/RD%20315-2018-PRODUCE-DGPCHDI.pdf" TargetMode="External"/><Relationship Id="rId524" Type="http://schemas.openxmlformats.org/officeDocument/2006/relationships/hyperlink" Target="PDF%20RM%201970-1975/1971/RD_pdf_2018/RD%20522-2018-PRODUCE-DGPCHDI.pdf" TargetMode="External"/><Relationship Id="rId731" Type="http://schemas.openxmlformats.org/officeDocument/2006/relationships/hyperlink" Target="PDF%20RM%201970-1975/1971/RD_pdf_2018/RD%20640-2018-PRODUCE-DGPCHDI.pdf" TargetMode="External"/><Relationship Id="rId1154" Type="http://schemas.openxmlformats.org/officeDocument/2006/relationships/hyperlink" Target="PDF%20RM%201970-1975/1971/RD_pdf_2018/RD%20640-2018-PRODUCE-DGPCHDI.pdf" TargetMode="External"/><Relationship Id="rId1361" Type="http://schemas.openxmlformats.org/officeDocument/2006/relationships/hyperlink" Target="PDF%20RM%201970-1975/1971/RD_pdf_2018/RD%201364-2018-PRODUCE-DGPCHDI.pdf" TargetMode="External"/><Relationship Id="rId1459" Type="http://schemas.openxmlformats.org/officeDocument/2006/relationships/hyperlink" Target="PDF%20RM%201970-1975/1971/RD_pdf_2018/RD%201462-2018-PRODUCE-DGPCHDI.pdf" TargetMode="External"/><Relationship Id="rId98" Type="http://schemas.openxmlformats.org/officeDocument/2006/relationships/hyperlink" Target="PDF%20RM%201970-1975/1971/RD_pdf_2018/RD%20098-2018-PRODUCE-DGPCHDI.pdf" TargetMode="External"/><Relationship Id="rId829" Type="http://schemas.openxmlformats.org/officeDocument/2006/relationships/hyperlink" Target="PDF%20RM%201970-1975/1971/RD_pdf_2018/RD%20640-2018-PRODUCE-DGPCHDI.pdf" TargetMode="External"/><Relationship Id="rId1014" Type="http://schemas.openxmlformats.org/officeDocument/2006/relationships/hyperlink" Target="PDF%20RM%201970-1975/1971/RD_pdf_2018/RD%20640-2018-PRODUCE-DGPCHDI.pdf" TargetMode="External"/><Relationship Id="rId1221" Type="http://schemas.openxmlformats.org/officeDocument/2006/relationships/hyperlink" Target="PDF%20RM%201970-1975/1971/RD_pdf_2018/RD%201223-2018-PRODUCE-DGPCHDI.pdf" TargetMode="External"/><Relationship Id="rId1666" Type="http://schemas.openxmlformats.org/officeDocument/2006/relationships/hyperlink" Target="PDF%20RM%201970-1975/1971/RD_pdf_2018/RD%201669-2018-PRODUCE-DGPCHDI.pdf" TargetMode="External"/><Relationship Id="rId1319" Type="http://schemas.openxmlformats.org/officeDocument/2006/relationships/hyperlink" Target="PDF%20RM%201970-1975/1971/RD_pdf_2018/RD%201322-2018-PRODUCE-DGPCHDI.pdf" TargetMode="External"/><Relationship Id="rId1526" Type="http://schemas.openxmlformats.org/officeDocument/2006/relationships/hyperlink" Target="PDF%20RM%201970-1975/1971/RD_pdf_2018/RD%201529-2018-PRODUCE-DGPCHDI.pdf" TargetMode="External"/><Relationship Id="rId1733" Type="http://schemas.openxmlformats.org/officeDocument/2006/relationships/hyperlink" Target="PDF%20RM%201970-1975/1971/RD_pdf_2018/RD%201736-2018-PRODUCE-DGPCHDI.pdf" TargetMode="External"/><Relationship Id="rId25" Type="http://schemas.openxmlformats.org/officeDocument/2006/relationships/hyperlink" Target="PDF%20RM%201970-1975/1971/RD_pdf_2018/RD%20026-2018-PRODUCE-DGPCHDI.pdf" TargetMode="External"/><Relationship Id="rId1800" Type="http://schemas.openxmlformats.org/officeDocument/2006/relationships/hyperlink" Target="PDF%20RM%201970-1975/1971/RD_pdf_2018/RD%201803-2018-PRODUCE-DGPCHDI.pdf" TargetMode="External"/><Relationship Id="rId174" Type="http://schemas.openxmlformats.org/officeDocument/2006/relationships/hyperlink" Target="PDF%20RM%201970-1975/1971/RD_pdf_2018/RD%20172-2018-PRODUCE-DGPCHDI.pdf" TargetMode="External"/><Relationship Id="rId381" Type="http://schemas.openxmlformats.org/officeDocument/2006/relationships/hyperlink" Target="PDF%20RM%201970-1975/1971/RD_pdf_2018/RD%20379-2018-PRODUCE-DGPCHDI.pdf" TargetMode="External"/><Relationship Id="rId241" Type="http://schemas.openxmlformats.org/officeDocument/2006/relationships/hyperlink" Target="PDF%20RM%201970-1975/1971/RD_pdf_2018/RD%20239-2018-PRODUCE-DGPCHDI.pdf" TargetMode="External"/><Relationship Id="rId479" Type="http://schemas.openxmlformats.org/officeDocument/2006/relationships/hyperlink" Target="PDF%20RM%201970-1975/1971/RD_pdf_2018/RD%20477-2018-PRODUCE-DGPCHDI.pdf" TargetMode="External"/><Relationship Id="rId686" Type="http://schemas.openxmlformats.org/officeDocument/2006/relationships/hyperlink" Target="PDF%20RM%201970-1975/1971/RD_pdf_2018/RD%20640-2018-PRODUCE-DGPCHDI.pdf" TargetMode="External"/><Relationship Id="rId893" Type="http://schemas.openxmlformats.org/officeDocument/2006/relationships/hyperlink" Target="PDF%20RM%201970-1975/1971/RD_pdf_2018/RD%20640-2018-PRODUCE-DGPCHDI.pdf" TargetMode="External"/><Relationship Id="rId339" Type="http://schemas.openxmlformats.org/officeDocument/2006/relationships/hyperlink" Target="PDF%20RM%201970-1975/1971/RD_pdf_2018/RD%20352-2018-PRODUCE-DGPCHDI.pdf" TargetMode="External"/><Relationship Id="rId546" Type="http://schemas.openxmlformats.org/officeDocument/2006/relationships/hyperlink" Target="PDF%20RM%201970-1975/1971/RD_pdf_2018/RD%20544-2018-PRODUCE-DGPCHDI.pdf" TargetMode="External"/><Relationship Id="rId753" Type="http://schemas.openxmlformats.org/officeDocument/2006/relationships/hyperlink" Target="PDF%20RM%201970-1975/1971/RD_pdf_2018/RD%20640-2018-PRODUCE-DGPCHDI.pdf" TargetMode="External"/><Relationship Id="rId1176" Type="http://schemas.openxmlformats.org/officeDocument/2006/relationships/hyperlink" Target="PDF%20RM%201970-1975/1971/RD_pdf_2018/RD%20640-2018-PRODUCE-DGPCHDI.pdf" TargetMode="External"/><Relationship Id="rId1383" Type="http://schemas.openxmlformats.org/officeDocument/2006/relationships/hyperlink" Target="PDF%20RM%201970-1975/1971/RD_pdf_2018/RD%201386-2018-PRODUCE-DGPCHDI.pdf" TargetMode="External"/><Relationship Id="rId101" Type="http://schemas.openxmlformats.org/officeDocument/2006/relationships/hyperlink" Target="PDF%20RM%201970-1975/1971/RD_pdf_2018/RD%20101-2018-PRODUCE-DGPCHDI.pdf" TargetMode="External"/><Relationship Id="rId406" Type="http://schemas.openxmlformats.org/officeDocument/2006/relationships/hyperlink" Target="PDF%20RM%201970-1975/1971/RD_pdf_2018/RD%20404-2018-PRODUCE-DGPCHDI.pdf" TargetMode="External"/><Relationship Id="rId960" Type="http://schemas.openxmlformats.org/officeDocument/2006/relationships/hyperlink" Target="PDF%20RM%201970-1975/1971/RD_pdf_2018/RD%20640-2018-PRODUCE-DGPCHDI.pdf" TargetMode="External"/><Relationship Id="rId1036" Type="http://schemas.openxmlformats.org/officeDocument/2006/relationships/hyperlink" Target="PDF%20RM%201970-1975/1971/RD_pdf_2018/RD%20640-2018-PRODUCE-DGPCHDI.pdf" TargetMode="External"/><Relationship Id="rId1243" Type="http://schemas.openxmlformats.org/officeDocument/2006/relationships/hyperlink" Target="PDF%20RM%201970-1975/1971/RD_pdf_2018/RD%201245-2018-PRODUCE-DGPCHDI.pdf" TargetMode="External"/><Relationship Id="rId1590" Type="http://schemas.openxmlformats.org/officeDocument/2006/relationships/hyperlink" Target="PDF%20RM%201970-1975/1971/RD_pdf_2018/RD%201593-2018-PRODUCE-DGPCHDI.pdf" TargetMode="External"/><Relationship Id="rId1688" Type="http://schemas.openxmlformats.org/officeDocument/2006/relationships/hyperlink" Target="PDF%20RM%201970-1975/1971/RD_pdf_2018/RD%201691-2018-PRODUCE-DGPCHDI.pdf" TargetMode="External"/><Relationship Id="rId613" Type="http://schemas.openxmlformats.org/officeDocument/2006/relationships/hyperlink" Target="PDF%20RM%201970-1975/1971/RD_pdf_2018/RD%20610-2018-PRODUCE-DGPCHDI.pdf" TargetMode="External"/><Relationship Id="rId820" Type="http://schemas.openxmlformats.org/officeDocument/2006/relationships/hyperlink" Target="PDF%20RM%201970-1975/1971/RD_pdf_2018/RD%20640-2018-PRODUCE-DGPCHDI.pdf" TargetMode="External"/><Relationship Id="rId918" Type="http://schemas.openxmlformats.org/officeDocument/2006/relationships/hyperlink" Target="PDF%20RM%201970-1975/1971/RD_pdf_2018/RD%20640-2018-PRODUCE-DGPCHDI.pdf" TargetMode="External"/><Relationship Id="rId1450" Type="http://schemas.openxmlformats.org/officeDocument/2006/relationships/hyperlink" Target="PDF%20RM%201970-1975/1971/RD_pdf_2018/RD%201453-2018-PRODUCE-DGPCHDI.pdf" TargetMode="External"/><Relationship Id="rId1548" Type="http://schemas.openxmlformats.org/officeDocument/2006/relationships/hyperlink" Target="PDF%20RM%201970-1975/1971/RD_pdf_2018/RD%201551-2018-PRODUCE-DGPCHDI.pdf" TargetMode="External"/><Relationship Id="rId1755" Type="http://schemas.openxmlformats.org/officeDocument/2006/relationships/hyperlink" Target="PDF%20RM%201970-1975/1971/RD_pdf_2018/RD%201758-2018-PRODUCE-DGPCHDI.pdf" TargetMode="External"/><Relationship Id="rId1103" Type="http://schemas.openxmlformats.org/officeDocument/2006/relationships/hyperlink" Target="PDF%20RM%201970-1975/1971/RD_pdf_2018/RD%20640-2018-PRODUCE-DGPCHDI.pdf" TargetMode="External"/><Relationship Id="rId1310" Type="http://schemas.openxmlformats.org/officeDocument/2006/relationships/hyperlink" Target="PDF%20RM%201970-1975/1971/RD_pdf_2018/RD%201314-2018-PRODUCE-DGPCHDI.pdf" TargetMode="External"/><Relationship Id="rId1408" Type="http://schemas.openxmlformats.org/officeDocument/2006/relationships/hyperlink" Target="PDF%20RM%201970-1975/1971/RD_pdf_2018/RD%201411-2018-PRODUCE-DGPCHDI.pdf" TargetMode="External"/><Relationship Id="rId47" Type="http://schemas.openxmlformats.org/officeDocument/2006/relationships/hyperlink" Target="PDF%20RM%201970-1975/1971/RD_pdf_2018/RD%20047-2018-PRODUCE-DGPCHDI.pdf" TargetMode="External"/><Relationship Id="rId1615" Type="http://schemas.openxmlformats.org/officeDocument/2006/relationships/hyperlink" Target="PDF%20RM%201970-1975/1971/RD_pdf_2018/RD%201618-2018-PRODUCE-DGPCHDI.pdf" TargetMode="External"/><Relationship Id="rId1822" Type="http://schemas.openxmlformats.org/officeDocument/2006/relationships/hyperlink" Target="PDF%20RM%201970-1975/1971/RD_pdf_2018/RD%201825-2018-PRODUCE-DGPCHDI.pdf" TargetMode="External"/><Relationship Id="rId196" Type="http://schemas.openxmlformats.org/officeDocument/2006/relationships/hyperlink" Target="PDF%20RM%201970-1975/1971/RD_pdf_2018/RD%20194-2018-PRODUCE-DGPCHDI.pdf" TargetMode="External"/><Relationship Id="rId263" Type="http://schemas.openxmlformats.org/officeDocument/2006/relationships/hyperlink" Target="PDF%20RM%201970-1975/1971/RD_pdf_2018/RD%20261-2018-PRODUCE-DGPCHDI.pdf" TargetMode="External"/><Relationship Id="rId470" Type="http://schemas.openxmlformats.org/officeDocument/2006/relationships/hyperlink" Target="PDF%20RM%201970-1975/1971/RD_pdf_2018/RD%20468-2018-PRODUCE-DGPCHDI.pdf" TargetMode="External"/><Relationship Id="rId123" Type="http://schemas.openxmlformats.org/officeDocument/2006/relationships/hyperlink" Target="PDF%20RM%201970-1975/1971/RD_pdf_2018/RD%20123-2018-PRODUCE-DGPCHDI.pdf" TargetMode="External"/><Relationship Id="rId330" Type="http://schemas.openxmlformats.org/officeDocument/2006/relationships/hyperlink" Target="PDF%20RM%201970-1975/1971/RD_pdf_2018/RD%20343-2018-PRODUCE-DGPCHDI.pdf" TargetMode="External"/><Relationship Id="rId568" Type="http://schemas.openxmlformats.org/officeDocument/2006/relationships/hyperlink" Target="PDF%20RM%201970-1975/1971/RD_pdf_2018/RD%20565-2018-PRODUCE-DGPCHDI.pdf" TargetMode="External"/><Relationship Id="rId775" Type="http://schemas.openxmlformats.org/officeDocument/2006/relationships/hyperlink" Target="PDF%20RM%201970-1975/1971/RD_pdf_2018/RD%20640-2018-PRODUCE-DGPCHDI.pdf" TargetMode="External"/><Relationship Id="rId982" Type="http://schemas.openxmlformats.org/officeDocument/2006/relationships/hyperlink" Target="PDF%20RM%201970-1975/1971/RD_pdf_2018/RD%20640-2018-PRODUCE-DGPCHDI.pdf" TargetMode="External"/><Relationship Id="rId1198" Type="http://schemas.openxmlformats.org/officeDocument/2006/relationships/hyperlink" Target="PDF%20RM%201970-1975/1971/RD_pdf_2018/RD%20640-2018-PRODUCE-DGPCHDI.pdf" TargetMode="External"/><Relationship Id="rId428" Type="http://schemas.openxmlformats.org/officeDocument/2006/relationships/hyperlink" Target="PDF%20RM%201970-1975/1971/RD_pdf_2018/RD%20426-2018-PRODUCE-DGPCHDI.pdf" TargetMode="External"/><Relationship Id="rId635" Type="http://schemas.openxmlformats.org/officeDocument/2006/relationships/hyperlink" Target="PDF%20RM%201970-1975/1971/RD_pdf_2018/RD%20632-2018-PRODUCE-DGPCHDI.pdf" TargetMode="External"/><Relationship Id="rId842" Type="http://schemas.openxmlformats.org/officeDocument/2006/relationships/hyperlink" Target="PDF%20RM%201970-1975/1971/RD_pdf_2018/RD%20640-2018-PRODUCE-DGPCHDI.pdf" TargetMode="External"/><Relationship Id="rId1058" Type="http://schemas.openxmlformats.org/officeDocument/2006/relationships/hyperlink" Target="PDF%20RM%201970-1975/1971/RD_pdf_2018/RD%20640-2018-PRODUCE-DGPCHDI.pdf" TargetMode="External"/><Relationship Id="rId1265" Type="http://schemas.openxmlformats.org/officeDocument/2006/relationships/hyperlink" Target="PDF%20RM%201970-1975/1971/RD_pdf_2018/RD%201267-2018-PRODUCE-DGPCHDI.pdf" TargetMode="External"/><Relationship Id="rId1472" Type="http://schemas.openxmlformats.org/officeDocument/2006/relationships/hyperlink" Target="PDF%20RM%201970-1975/1971/RD_pdf_2018/RD%201475-2018-PRODUCE-DGPCHDI.pdf" TargetMode="External"/><Relationship Id="rId702" Type="http://schemas.openxmlformats.org/officeDocument/2006/relationships/hyperlink" Target="PDF%20RM%201970-1975/1971/RD_pdf_2018/RD%20640-2018-PRODUCE-DGPCHDI.pdf" TargetMode="External"/><Relationship Id="rId1125" Type="http://schemas.openxmlformats.org/officeDocument/2006/relationships/hyperlink" Target="PDF%20RM%201970-1975/1971/RD_pdf_2018/RD%20640-2018-PRODUCE-DGPCHDI.pdf" TargetMode="External"/><Relationship Id="rId1332" Type="http://schemas.openxmlformats.org/officeDocument/2006/relationships/hyperlink" Target="PDF%20RM%201970-1975/1971/RD_pdf_2018/RD%201335-2018-PRODUCE-DGPCHDI.pdf" TargetMode="External"/><Relationship Id="rId1777" Type="http://schemas.openxmlformats.org/officeDocument/2006/relationships/hyperlink" Target="PDF%20RM%201970-1975/1971/RD_pdf_2018/RD%201780-2018-PRODUCE-DGPCHDI.pdf" TargetMode="External"/><Relationship Id="rId69" Type="http://schemas.openxmlformats.org/officeDocument/2006/relationships/hyperlink" Target="PDF%20RM%201970-1975/1971/RD_pdf_2018/RD%20069-2018-PRODUCE-DGPCHDI.pdf" TargetMode="External"/><Relationship Id="rId1637" Type="http://schemas.openxmlformats.org/officeDocument/2006/relationships/hyperlink" Target="PDF%20RM%201970-1975/1971/RD_pdf_2018/RD%201640-2018-PRODUCE-DGPCHDI.pdf" TargetMode="External"/><Relationship Id="rId1844" Type="http://schemas.openxmlformats.org/officeDocument/2006/relationships/hyperlink" Target="PDF%20RM%201970-1975/1971/RD_pdf_2018/RD%201847-2018-PRODUCE-DGPCHDI.pdf" TargetMode="External"/><Relationship Id="rId1704" Type="http://schemas.openxmlformats.org/officeDocument/2006/relationships/hyperlink" Target="PDF%20RM%201970-1975/1971/RD_pdf_2018/RD%201707-2018-PRODUCE-DGPCHDI.pdf" TargetMode="External"/><Relationship Id="rId285" Type="http://schemas.openxmlformats.org/officeDocument/2006/relationships/hyperlink" Target="PDF%20RM%201970-1975/1971/RD_pdf_2018/RD%20283-2018-PRODUCE-DGPCHDI.pdf" TargetMode="External"/><Relationship Id="rId492" Type="http://schemas.openxmlformats.org/officeDocument/2006/relationships/hyperlink" Target="PDF%20RM%201970-1975/1971/RD_pdf_2018/RD%20490-2018-PRODUCE-DGPCHDI.pdf" TargetMode="External"/><Relationship Id="rId797" Type="http://schemas.openxmlformats.org/officeDocument/2006/relationships/hyperlink" Target="PDF%20RM%201970-1975/1971/RD_pdf_2018/RD%20640-2018-PRODUCE-DGPCHDI.pdf" TargetMode="External"/><Relationship Id="rId145" Type="http://schemas.openxmlformats.org/officeDocument/2006/relationships/hyperlink" Target="PDF%20RM%201970-1975/1971/RD_pdf_2018/RD%20154-2018-PRODUCE-DGPCHDI.pdf" TargetMode="External"/><Relationship Id="rId352" Type="http://schemas.openxmlformats.org/officeDocument/2006/relationships/hyperlink" Target="PDF%20RM%201970-1975/1971/RD_pdf_2018/RD%20333-2018-PRODUCE-DGPCHDI.pdf" TargetMode="External"/><Relationship Id="rId1287" Type="http://schemas.openxmlformats.org/officeDocument/2006/relationships/hyperlink" Target="PDF%20RM%201970-1975/1971/RD_pdf_2018/RD%201289-2018-PRODUCE-DGPCHDI.pdf" TargetMode="External"/><Relationship Id="rId212" Type="http://schemas.openxmlformats.org/officeDocument/2006/relationships/hyperlink" Target="PDF%20RM%201970-1975/1971/RD_pdf_2018/RD%20210-2018-PRODUCE-DGPCHDI.pdf" TargetMode="External"/><Relationship Id="rId657" Type="http://schemas.openxmlformats.org/officeDocument/2006/relationships/hyperlink" Target="PDF%20RM%201970-1975/1971/RD_pdf_2018/RD%20640-2018-PRODUCE-DGPCHDI.pdf" TargetMode="External"/><Relationship Id="rId864" Type="http://schemas.openxmlformats.org/officeDocument/2006/relationships/hyperlink" Target="PDF%20RM%201970-1975/1971/RD_pdf_2018/RD%20640-2018-PRODUCE-DGPCHDI.pdf" TargetMode="External"/><Relationship Id="rId1494" Type="http://schemas.openxmlformats.org/officeDocument/2006/relationships/hyperlink" Target="PDF%20RM%201970-1975/1971/RD_pdf_2018/RD%201497-2018-PRODUCE-DGPCHDI.pdf" TargetMode="External"/><Relationship Id="rId1799" Type="http://schemas.openxmlformats.org/officeDocument/2006/relationships/hyperlink" Target="PDF%20RM%201970-1975/1971/RD_pdf_2018/RD%201802-2018-PRODUCE-DGPCHDI.pdf" TargetMode="External"/><Relationship Id="rId517" Type="http://schemas.openxmlformats.org/officeDocument/2006/relationships/hyperlink" Target="PDF%20RM%201970-1975/1971/RD_pdf_2018/RD%20515-2018-PRODUCE-DGPCHDI.pdf" TargetMode="External"/><Relationship Id="rId724" Type="http://schemas.openxmlformats.org/officeDocument/2006/relationships/hyperlink" Target="PDF%20RM%201970-1975/1971/RD_pdf_2018/RD%20640-2018-PRODUCE-DGPCHDI.pdf" TargetMode="External"/><Relationship Id="rId931" Type="http://schemas.openxmlformats.org/officeDocument/2006/relationships/hyperlink" Target="PDF%20RM%201970-1975/1971/RD_pdf_2018/RD%20640-2018-PRODUCE-DGPCHDI.pdf" TargetMode="External"/><Relationship Id="rId1147" Type="http://schemas.openxmlformats.org/officeDocument/2006/relationships/hyperlink" Target="PDF%20RM%201970-1975/1971/RD_pdf_2018/RD%20640-2018-PRODUCE-DGPCHDI.pdf" TargetMode="External"/><Relationship Id="rId1354" Type="http://schemas.openxmlformats.org/officeDocument/2006/relationships/hyperlink" Target="PDF%20RM%201970-1975/1971/RD_pdf_2018/RD%201357-2018-PRODUCE-DGPCHDI.pdf" TargetMode="External"/><Relationship Id="rId1561" Type="http://schemas.openxmlformats.org/officeDocument/2006/relationships/hyperlink" Target="PDF%20RM%201970-1975/1971/RD_pdf_2018/RD%201571-2018-PRODUCE-DGPCHDI.pdf" TargetMode="External"/><Relationship Id="rId60" Type="http://schemas.openxmlformats.org/officeDocument/2006/relationships/hyperlink" Target="PDF%20RM%201970-1975/1971/RD_pdf_2018/RD%20060-2018-PRODUCE-DGPCHDI.pdf" TargetMode="External"/><Relationship Id="rId1007" Type="http://schemas.openxmlformats.org/officeDocument/2006/relationships/hyperlink" Target="PDF%20RM%201970-1975/1971/RD_pdf_2018/RD%20640-2018-PRODUCE-DGPCHDI.pdf" TargetMode="External"/><Relationship Id="rId1214" Type="http://schemas.openxmlformats.org/officeDocument/2006/relationships/hyperlink" Target="PDF%20RM%201970-1975/1971/RD_pdf_2018/RD%20640-2018-PRODUCE-DGPCHDI.pdf" TargetMode="External"/><Relationship Id="rId1421" Type="http://schemas.openxmlformats.org/officeDocument/2006/relationships/hyperlink" Target="PDF%20RM%201970-1975/1971/RD_pdf_2018/RD%201424-2018-PRODUCE-DGPCHDI.pdf" TargetMode="External"/><Relationship Id="rId1659" Type="http://schemas.openxmlformats.org/officeDocument/2006/relationships/hyperlink" Target="PDF%20RM%201970-1975/1971/RD_pdf_2018/RD%201662-2018-PRODUCE-DGPCHDI.pdf" TargetMode="External"/><Relationship Id="rId1866" Type="http://schemas.openxmlformats.org/officeDocument/2006/relationships/hyperlink" Target="PDF%20RM%201970-1975/1971/RD_pdf_2018/RD%201865-2018-PRODUCE-DGPCHDI.pdf" TargetMode="External"/><Relationship Id="rId1519" Type="http://schemas.openxmlformats.org/officeDocument/2006/relationships/hyperlink" Target="PDF%20RM%201970-1975/1971/RD_pdf_2018/RD%201522-2018-PRODUCE-DGPCHDI.pdf" TargetMode="External"/><Relationship Id="rId1726" Type="http://schemas.openxmlformats.org/officeDocument/2006/relationships/hyperlink" Target="PDF%20RM%201970-1975/1971/RD_pdf_2018/RD%201729-2018-PRODUCE-DGPCHDI.pdf" TargetMode="External"/><Relationship Id="rId18" Type="http://schemas.openxmlformats.org/officeDocument/2006/relationships/hyperlink" Target="PDF%20RM%201970-1975/1971/RD_pdf_2018/RD%20018-2018-PRODUCE-DGPCHDI.pdf" TargetMode="External"/><Relationship Id="rId167" Type="http://schemas.openxmlformats.org/officeDocument/2006/relationships/hyperlink" Target="PDF%20RM%201970-1975/1971/RD_pdf_2018/RD%20165-2018-PRODUCE-DGPCHDI.pdf" TargetMode="External"/><Relationship Id="rId374" Type="http://schemas.openxmlformats.org/officeDocument/2006/relationships/hyperlink" Target="PDF%20RM%201970-1975/1971/RD_pdf_2018/RD%20372-2018-PRODUCE-DGPCHDI.pdf" TargetMode="External"/><Relationship Id="rId581" Type="http://schemas.openxmlformats.org/officeDocument/2006/relationships/hyperlink" Target="PDF%20RM%201970-1975/1971/RD_pdf_2018/RD%20580-2018-PRODUCE-DGPCHDI.pdf" TargetMode="External"/><Relationship Id="rId234" Type="http://schemas.openxmlformats.org/officeDocument/2006/relationships/hyperlink" Target="PDF%20RM%201970-1975/1971/RD_pdf_2018/RD%20232-2018-PRODUCE-DGPCHDI.pdf" TargetMode="External"/><Relationship Id="rId679" Type="http://schemas.openxmlformats.org/officeDocument/2006/relationships/hyperlink" Target="PDF%20RM%201970-1975/1971/RD_pdf_2018/RD%20640-2018-PRODUCE-DGPCHDI.pdf" TargetMode="External"/><Relationship Id="rId886" Type="http://schemas.openxmlformats.org/officeDocument/2006/relationships/hyperlink" Target="PDF%20RM%201970-1975/1971/RD_pdf_2018/RD%20640-2018-PRODUCE-DGPCHDI.pdf" TargetMode="External"/><Relationship Id="rId2" Type="http://schemas.openxmlformats.org/officeDocument/2006/relationships/hyperlink" Target="PDF%20RM%201970-1975/1971/RD_pdf_2018/RD%20002-2018-PRODUCE-DGPCHDI.pdf" TargetMode="External"/><Relationship Id="rId441" Type="http://schemas.openxmlformats.org/officeDocument/2006/relationships/hyperlink" Target="PDF%20RM%201970-1975/1971/RD_pdf_2018/RD%20439-2018-PRODUCE-DGPCHDI.pdf" TargetMode="External"/><Relationship Id="rId539" Type="http://schemas.openxmlformats.org/officeDocument/2006/relationships/hyperlink" Target="PDF%20RM%201970-1975/1971/RD_pdf_2018/RD%20537-2018-PRODUCE-DGPCHDI.pdf" TargetMode="External"/><Relationship Id="rId746" Type="http://schemas.openxmlformats.org/officeDocument/2006/relationships/hyperlink" Target="PDF%20RM%201970-1975/1971/RD_pdf_2018/RD%20640-2018-PRODUCE-DGPCHDI.pdf" TargetMode="External"/><Relationship Id="rId1071" Type="http://schemas.openxmlformats.org/officeDocument/2006/relationships/hyperlink" Target="PDF%20RM%201970-1975/1971/RD_pdf_2018/RD%20640-2018-PRODUCE-DGPCHDI.pdf" TargetMode="External"/><Relationship Id="rId1169" Type="http://schemas.openxmlformats.org/officeDocument/2006/relationships/hyperlink" Target="PDF%20RM%201970-1975/1971/RD_pdf_2018/RD%20640-2018-PRODUCE-DGPCHDI.pdf" TargetMode="External"/><Relationship Id="rId1376" Type="http://schemas.openxmlformats.org/officeDocument/2006/relationships/hyperlink" Target="PDF%20RM%201970-1975/1971/RD_pdf_2018/RD%201379-2018-PRODUCE-DGPCHDI.pdf" TargetMode="External"/><Relationship Id="rId1583" Type="http://schemas.openxmlformats.org/officeDocument/2006/relationships/hyperlink" Target="PDF%20RM%201970-1975/1971/RD_pdf_2018/RD%201586-2018-PRODUCE-DGPCHDI.pdf" TargetMode="External"/><Relationship Id="rId301" Type="http://schemas.openxmlformats.org/officeDocument/2006/relationships/hyperlink" Target="PDF%20RM%201970-1975/1971/RD_pdf_2018/RD%20299-2018-PRODUCE-DGPCHDI.pdf" TargetMode="External"/><Relationship Id="rId953" Type="http://schemas.openxmlformats.org/officeDocument/2006/relationships/hyperlink" Target="PDF%20RM%201970-1975/1971/RD_pdf_2018/RD%20640-2018-PRODUCE-DGPCHDI.pdf" TargetMode="External"/><Relationship Id="rId1029" Type="http://schemas.openxmlformats.org/officeDocument/2006/relationships/hyperlink" Target="PDF%20RM%201970-1975/1971/RD_pdf_2018/RD%20640-2018-PRODUCE-DGPCHDI.pdf" TargetMode="External"/><Relationship Id="rId1236" Type="http://schemas.openxmlformats.org/officeDocument/2006/relationships/hyperlink" Target="PDF%20RM%201970-1975/1971/RD_pdf_2018/RD%201238-2018-PRODUCE-DGPCHDI.pdf" TargetMode="External"/><Relationship Id="rId1790" Type="http://schemas.openxmlformats.org/officeDocument/2006/relationships/hyperlink" Target="PDF%20RM%201970-1975/1971/RD_pdf_2018/RD%201793-2018-PRODUCE-DGPCHDI.pdf" TargetMode="External"/><Relationship Id="rId82" Type="http://schemas.openxmlformats.org/officeDocument/2006/relationships/hyperlink" Target="PDF%20RM%201970-1975/1971/RD_pdf_2018/RD%20082-2018-PRODUCE-DGPCHDI.pdf" TargetMode="External"/><Relationship Id="rId606" Type="http://schemas.openxmlformats.org/officeDocument/2006/relationships/hyperlink" Target="PDF%20RM%201970-1975/1971/RD_pdf_2018/RD%20603-2018-PRODUCE-DGPCHDI.pdf" TargetMode="External"/><Relationship Id="rId813" Type="http://schemas.openxmlformats.org/officeDocument/2006/relationships/hyperlink" Target="PDF%20RM%201970-1975/1971/RD_pdf_2018/RD%20640-2018-PRODUCE-DGPCHDI.pdf" TargetMode="External"/><Relationship Id="rId1443" Type="http://schemas.openxmlformats.org/officeDocument/2006/relationships/hyperlink" Target="PDF%20RM%201970-1975/1971/RD_pdf_2018/RD%201446-2018-PRODUCE-DGPCHDI.pdf" TargetMode="External"/><Relationship Id="rId1650" Type="http://schemas.openxmlformats.org/officeDocument/2006/relationships/hyperlink" Target="PDF%20RM%201970-1975/1971/RD_pdf_2018/RD%201653-2018-PRODUCE-DGPCHDI.pdf" TargetMode="External"/><Relationship Id="rId1748" Type="http://schemas.openxmlformats.org/officeDocument/2006/relationships/hyperlink" Target="PDF%20RM%201970-1975/1971/RD_pdf_2018/RD%201751-2018-PRODUCE-DGPCHDI.pdf" TargetMode="External"/><Relationship Id="rId1303" Type="http://schemas.openxmlformats.org/officeDocument/2006/relationships/hyperlink" Target="PDF%20RM%201970-1975/1971/RD_pdf_2018/RD%201306-2018-PRODUCE-DGPCHDI.pdf" TargetMode="External"/><Relationship Id="rId1510" Type="http://schemas.openxmlformats.org/officeDocument/2006/relationships/hyperlink" Target="PDF%20RM%201970-1975/1971/RD_pdf_2018/RD%201513-2018-PRODUCE-DGPCHDI.pdf" TargetMode="External"/><Relationship Id="rId1608" Type="http://schemas.openxmlformats.org/officeDocument/2006/relationships/hyperlink" Target="PDF%20RM%201970-1975/1971/RD_pdf_2018/RD%201611-2018-PRODUCE-DGPCHDI.pdf" TargetMode="External"/><Relationship Id="rId1815" Type="http://schemas.openxmlformats.org/officeDocument/2006/relationships/hyperlink" Target="PDF%20RM%201970-1975/1971/RD_pdf_2018/RD%201818-2018-PRODUCE-DGPCHDI.pdf" TargetMode="External"/><Relationship Id="rId189" Type="http://schemas.openxmlformats.org/officeDocument/2006/relationships/hyperlink" Target="PDF%20RM%201970-1975/1971/RD_pdf_2018/RD%20187-2018-PRODUCE-DGPCHDI.pdf" TargetMode="External"/><Relationship Id="rId396" Type="http://schemas.openxmlformats.org/officeDocument/2006/relationships/hyperlink" Target="PDF%20RM%201970-1975/1971/RD_pdf_2018/RD%20394-2018-PRODUCE-DGPCHDI.pdf" TargetMode="External"/><Relationship Id="rId256" Type="http://schemas.openxmlformats.org/officeDocument/2006/relationships/hyperlink" Target="PDF%20RM%201970-1975/1971/RD_pdf_2018/RD%20254-2018-PRODUCE-DGPCHDI.pdf" TargetMode="External"/><Relationship Id="rId463" Type="http://schemas.openxmlformats.org/officeDocument/2006/relationships/hyperlink" Target="PDF%20RM%201970-1975/1971/RD_pdf_2018/RD%20461-2018-PRODUCE-DGPCHDI.pdf" TargetMode="External"/><Relationship Id="rId670" Type="http://schemas.openxmlformats.org/officeDocument/2006/relationships/hyperlink" Target="PDF%20RM%201970-1975/1971/RD_pdf_2018/RD%20640-2018-PRODUCE-DGPCHDI.pdf" TargetMode="External"/><Relationship Id="rId1093" Type="http://schemas.openxmlformats.org/officeDocument/2006/relationships/hyperlink" Target="PDF%20RM%201970-1975/1971/RD_pdf_2018/RD%20640-2018-PRODUCE-DGPCHDI.pdf" TargetMode="External"/><Relationship Id="rId116" Type="http://schemas.openxmlformats.org/officeDocument/2006/relationships/hyperlink" Target="PDF%20RM%201970-1975/1971/RD_pdf_2018/RD%20116-2018-PRODUCE-DGPCHDI.pdf" TargetMode="External"/><Relationship Id="rId323" Type="http://schemas.openxmlformats.org/officeDocument/2006/relationships/hyperlink" Target="PDF%20RM%201970-1975/1971/RD_pdf_2018/RD%20321-2018-PRODUCE-DGPCHDI.pdf" TargetMode="External"/><Relationship Id="rId530" Type="http://schemas.openxmlformats.org/officeDocument/2006/relationships/hyperlink" Target="PDF%20RM%201970-1975/1971/RD_pdf_2018/RD%20528-2018-PRODUCE-DGPCHDI.pdf" TargetMode="External"/><Relationship Id="rId768" Type="http://schemas.openxmlformats.org/officeDocument/2006/relationships/hyperlink" Target="PDF%20RM%201970-1975/1971/RD_pdf_2018/RD%20640-2018-PRODUCE-DGPCHDI.pdf" TargetMode="External"/><Relationship Id="rId975" Type="http://schemas.openxmlformats.org/officeDocument/2006/relationships/hyperlink" Target="PDF%20RM%201970-1975/1971/RD_pdf_2018/RD%20640-2018-PRODUCE-DGPCHDI.pdf" TargetMode="External"/><Relationship Id="rId1160" Type="http://schemas.openxmlformats.org/officeDocument/2006/relationships/hyperlink" Target="PDF%20RM%201970-1975/1971/RD_pdf_2018/RD%20640-2018-PRODUCE-DGPCHDI.pdf" TargetMode="External"/><Relationship Id="rId1398" Type="http://schemas.openxmlformats.org/officeDocument/2006/relationships/hyperlink" Target="PDF%20RM%201970-1975/1971/RD_pdf_2018/RD%201401-2018-PRODUCE-DGPCHDI.pdf" TargetMode="External"/><Relationship Id="rId628" Type="http://schemas.openxmlformats.org/officeDocument/2006/relationships/hyperlink" Target="PDF%20RM%201970-1975/1971/RD_pdf_2018/RD%20625-2018-PRODUCE-DGPCHDI.pdf" TargetMode="External"/><Relationship Id="rId835" Type="http://schemas.openxmlformats.org/officeDocument/2006/relationships/hyperlink" Target="PDF%20RM%201970-1975/1971/RD_pdf_2018/RD%20640-2018-PRODUCE-DGPCHDI.pdf" TargetMode="External"/><Relationship Id="rId1258" Type="http://schemas.openxmlformats.org/officeDocument/2006/relationships/hyperlink" Target="PDF%20RM%201970-1975/1971/RD_pdf_2018/RD%201260-2018-PRODUCE-DGPCHDI.pdf" TargetMode="External"/><Relationship Id="rId1465" Type="http://schemas.openxmlformats.org/officeDocument/2006/relationships/hyperlink" Target="PDF%20RM%201970-1975/1971/RD_pdf_2018/RD%201468-2018-PRODUCE-DGPCHDI.pdf" TargetMode="External"/><Relationship Id="rId1672" Type="http://schemas.openxmlformats.org/officeDocument/2006/relationships/hyperlink" Target="PDF%20RM%201970-1975/1971/RD_pdf_2018/RD%201675-2018-PRODUCE-DGPCHDI.pdf" TargetMode="External"/><Relationship Id="rId1020" Type="http://schemas.openxmlformats.org/officeDocument/2006/relationships/hyperlink" Target="PDF%20RM%201970-1975/1971/RD_pdf_2018/RD%20640-2018-PRODUCE-DGPCHDI.pdf" TargetMode="External"/><Relationship Id="rId1118" Type="http://schemas.openxmlformats.org/officeDocument/2006/relationships/hyperlink" Target="PDF%20RM%201970-1975/1971/RD_pdf_2018/RD%20640-2018-PRODUCE-DGPCHDI.pdf" TargetMode="External"/><Relationship Id="rId1325" Type="http://schemas.openxmlformats.org/officeDocument/2006/relationships/hyperlink" Target="PDF%20RM%201970-1975/1971/RD_pdf_2018/RD%201328-2018-PRODUCE-DGPCHDI.pdf" TargetMode="External"/><Relationship Id="rId1532" Type="http://schemas.openxmlformats.org/officeDocument/2006/relationships/hyperlink" Target="PDF%20RM%201970-1975/1971/RD_pdf_2018/RD%201536-2018-PRODUCE-DGPCHDI.pdf" TargetMode="External"/><Relationship Id="rId902" Type="http://schemas.openxmlformats.org/officeDocument/2006/relationships/hyperlink" Target="PDF%20RM%201970-1975/1971/RD_pdf_2018/RD%20640-2018-PRODUCE-DGPCHDI.pdf" TargetMode="External"/><Relationship Id="rId1837" Type="http://schemas.openxmlformats.org/officeDocument/2006/relationships/hyperlink" Target="PDF%20RM%201970-1975/1971/RD_pdf_2018/RD%201840-2018-PRODUCE-DGPCHDI.pdf" TargetMode="External"/><Relationship Id="rId31" Type="http://schemas.openxmlformats.org/officeDocument/2006/relationships/hyperlink" Target="PDF%20RM%201970-1975/1971/RD_pdf_2018/RD%20031-2018-PRODUCE-DGPCHDI.pdf" TargetMode="External"/><Relationship Id="rId180" Type="http://schemas.openxmlformats.org/officeDocument/2006/relationships/hyperlink" Target="PDF%20RM%201970-1975/1971/RD_pdf_2018/RD%20178-2018-PRODUCE-DGPCHDI.pdf" TargetMode="External"/><Relationship Id="rId278" Type="http://schemas.openxmlformats.org/officeDocument/2006/relationships/hyperlink" Target="PDF%20RM%201970-1975/1971/RD_pdf_2018/RD%20276-2018-PRODUCE-DGPCHDI.pdf" TargetMode="External"/><Relationship Id="rId485" Type="http://schemas.openxmlformats.org/officeDocument/2006/relationships/hyperlink" Target="PDF%20RM%201970-1975/1971/RD_pdf_2018/RD%20483-2018-PRODUCE-DGPCHDI.pdf" TargetMode="External"/><Relationship Id="rId692" Type="http://schemas.openxmlformats.org/officeDocument/2006/relationships/hyperlink" Target="PDF%20RM%201970-1975/1971/RD_pdf_2018/RD%20640-2018-PRODUCE-DGPCHDI.pdf" TargetMode="External"/><Relationship Id="rId138" Type="http://schemas.openxmlformats.org/officeDocument/2006/relationships/hyperlink" Target="PDF%20RM%201970-1975/1971/RD_pdf_2018/RD%20138-2018-PRODUCE-DGPCHDI.pdf" TargetMode="External"/><Relationship Id="rId345" Type="http://schemas.openxmlformats.org/officeDocument/2006/relationships/hyperlink" Target="PDF%20RM%201970-1975/1971/RD_pdf_2018/RD%20328-2018-PRODUCE-DGPCHDI.pdf" TargetMode="External"/><Relationship Id="rId552" Type="http://schemas.openxmlformats.org/officeDocument/2006/relationships/hyperlink" Target="PDF%20RM%201970-1975/1971/RD_pdf_2018/RD%20550-2018-PRODUCE-DGPCHDI.pdf" TargetMode="External"/><Relationship Id="rId997" Type="http://schemas.openxmlformats.org/officeDocument/2006/relationships/hyperlink" Target="PDF%20RM%201970-1975/1971/RD_pdf_2018/RD%20640-2018-PRODUCE-DGPCHDI.pdf" TargetMode="External"/><Relationship Id="rId1182" Type="http://schemas.openxmlformats.org/officeDocument/2006/relationships/hyperlink" Target="PDF%20RM%201970-1975/1971/RD_pdf_2018/RD%20640-2018-PRODUCE-DGPCHDI.pdf" TargetMode="External"/><Relationship Id="rId205" Type="http://schemas.openxmlformats.org/officeDocument/2006/relationships/hyperlink" Target="PDF%20RM%201970-1975/1971/RD_pdf_2018/RD%20203-2018-PRODUCE-DGPCHDI.pdf" TargetMode="External"/><Relationship Id="rId412" Type="http://schemas.openxmlformats.org/officeDocument/2006/relationships/hyperlink" Target="PDF%20RM%201970-1975/1971/RD_pdf_2018/RD%20410-2018-PRODUCE-DGPCHDI.pdf" TargetMode="External"/><Relationship Id="rId857" Type="http://schemas.openxmlformats.org/officeDocument/2006/relationships/hyperlink" Target="PDF%20RM%201970-1975/1971/RD_pdf_2018/RD%20640-2018-PRODUCE-DGPCHDI.pdf" TargetMode="External"/><Relationship Id="rId1042" Type="http://schemas.openxmlformats.org/officeDocument/2006/relationships/hyperlink" Target="PDF%20RM%201970-1975/1971/RD_pdf_2018/RD%20640-2018-PRODUCE-DGPCHDI.pdf" TargetMode="External"/><Relationship Id="rId1487" Type="http://schemas.openxmlformats.org/officeDocument/2006/relationships/hyperlink" Target="PDF%20RM%201970-1975/1971/RD_pdf_2018/RD%201490-2018-PRODUCE-DGPCHDI.pdf" TargetMode="External"/><Relationship Id="rId1694" Type="http://schemas.openxmlformats.org/officeDocument/2006/relationships/hyperlink" Target="PDF%20RM%201970-1975/1971/RD_pdf_2018/RD%201697-2018-PRODUCE-DGPCHDI.pdf" TargetMode="External"/><Relationship Id="rId717" Type="http://schemas.openxmlformats.org/officeDocument/2006/relationships/hyperlink" Target="PDF%20RM%201970-1975/1971/RD_pdf_2018/RD%20640-2018-PRODUCE-DGPCHDI.pdf" TargetMode="External"/><Relationship Id="rId924" Type="http://schemas.openxmlformats.org/officeDocument/2006/relationships/hyperlink" Target="PDF%20RM%201970-1975/1971/RD_pdf_2018/RD%20640-2018-PRODUCE-DGPCHDI.pdf" TargetMode="External"/><Relationship Id="rId1347" Type="http://schemas.openxmlformats.org/officeDocument/2006/relationships/hyperlink" Target="PDF%20RM%201970-1975/1971/RD_pdf_2018/RD%201350-2018-PRODUCE-DGPCHDI.pdf" TargetMode="External"/><Relationship Id="rId1554" Type="http://schemas.openxmlformats.org/officeDocument/2006/relationships/hyperlink" Target="PDF%20RM%201970-1975/1971/RD_pdf_2018/RD%201557-2018-PRODUCE-DGPCHDI.pdf" TargetMode="External"/><Relationship Id="rId1761" Type="http://schemas.openxmlformats.org/officeDocument/2006/relationships/hyperlink" Target="PDF%20RM%201970-1975/1971/RD_pdf_2018/RD%201764-2018-PRODUCE-DGPCHDI.pdf" TargetMode="External"/><Relationship Id="rId53" Type="http://schemas.openxmlformats.org/officeDocument/2006/relationships/hyperlink" Target="PDF%20RM%201970-1975/1971/RD_pdf_2018/RD%20053-2018-PRODUCE-DGPCHDI.pdf" TargetMode="External"/><Relationship Id="rId1207" Type="http://schemas.openxmlformats.org/officeDocument/2006/relationships/hyperlink" Target="PDF%20RM%201970-1975/1971/RD_pdf_2018/RD%20640-2018-PRODUCE-DGPCHDI.pdf" TargetMode="External"/><Relationship Id="rId1414" Type="http://schemas.openxmlformats.org/officeDocument/2006/relationships/hyperlink" Target="PDF%20RM%201970-1975/1971/RD_pdf_2018/RD%201417-2018-PRODUCE-DGPCHDI.pdf" TargetMode="External"/><Relationship Id="rId1621" Type="http://schemas.openxmlformats.org/officeDocument/2006/relationships/hyperlink" Target="PDF%20RM%201970-1975/1971/RD_pdf_2018/RD%201624-2018-PRODUCE-DGPCHDI.pdf" TargetMode="External"/><Relationship Id="rId1859" Type="http://schemas.openxmlformats.org/officeDocument/2006/relationships/hyperlink" Target="PDF%20RM%201970-1975/1971/RD_pdf_2018/RD%201862-2018-PRODUCE-DGPCHDI.pdf" TargetMode="External"/><Relationship Id="rId1719" Type="http://schemas.openxmlformats.org/officeDocument/2006/relationships/hyperlink" Target="PDF%20RM%201970-1975/1971/RD_pdf_2018/RD%201722-2018-PRODUCE-DGPCHDI.pdf" TargetMode="External"/><Relationship Id="rId367" Type="http://schemas.openxmlformats.org/officeDocument/2006/relationships/hyperlink" Target="PDF%20RM%201970-1975/1971/RD_pdf_2018/RD%20365-2018-PRODUCE-DGPCHDI.pdf" TargetMode="External"/><Relationship Id="rId574" Type="http://schemas.openxmlformats.org/officeDocument/2006/relationships/hyperlink" Target="PDF%20RM%201970-1975/1971/RD_pdf_2018/RD%20573-2018-PRODUCE-DGPCHDI.pdf" TargetMode="External"/><Relationship Id="rId227" Type="http://schemas.openxmlformats.org/officeDocument/2006/relationships/hyperlink" Target="PDF%20RM%201970-1975/1971/RD_pdf_2018/RD%20225-2018-PRODUCE-DGPCHDI.pdf" TargetMode="External"/><Relationship Id="rId781" Type="http://schemas.openxmlformats.org/officeDocument/2006/relationships/hyperlink" Target="PDF%20RM%201970-1975/1971/RD_pdf_2018/RD%20640-2018-PRODUCE-DGPCHDI.pdf" TargetMode="External"/><Relationship Id="rId879" Type="http://schemas.openxmlformats.org/officeDocument/2006/relationships/hyperlink" Target="PDF%20RM%201970-1975/1971/RD_pdf_2018/RD%20640-2018-PRODUCE-DGPCHDI.pdf" TargetMode="External"/><Relationship Id="rId434" Type="http://schemas.openxmlformats.org/officeDocument/2006/relationships/hyperlink" Target="PDF%20RM%201970-1975/1971/RD_pdf_2018/RD%20432-2018-PRODUCE-DGPCHDI.pdf" TargetMode="External"/><Relationship Id="rId641" Type="http://schemas.openxmlformats.org/officeDocument/2006/relationships/hyperlink" Target="PDF%20RM%201970-1975/1971/RD_pdf_2018/RD%20638-2018-PRODUCE-DGPCHDI.pdf" TargetMode="External"/><Relationship Id="rId739" Type="http://schemas.openxmlformats.org/officeDocument/2006/relationships/hyperlink" Target="PDF%20RM%201970-1975/1971/RD_pdf_2018/RD%20640-2018-PRODUCE-DGPCHDI.pdf" TargetMode="External"/><Relationship Id="rId1064" Type="http://schemas.openxmlformats.org/officeDocument/2006/relationships/hyperlink" Target="PDF%20RM%201970-1975/1971/RD_pdf_2018/RD%20640-2018-PRODUCE-DGPCHDI.pdf" TargetMode="External"/><Relationship Id="rId1271" Type="http://schemas.openxmlformats.org/officeDocument/2006/relationships/hyperlink" Target="PDF%20RM%201970-1975/1971/RD_pdf_2018/RD%201273-2018-PRODUCE-DGPCHDI.pdf" TargetMode="External"/><Relationship Id="rId1369" Type="http://schemas.openxmlformats.org/officeDocument/2006/relationships/hyperlink" Target="PDF%20RM%201970-1975/1971/RD_pdf_2018/RD%201372-2018-PRODUCE-DGPCHDI.pdf" TargetMode="External"/><Relationship Id="rId1576" Type="http://schemas.openxmlformats.org/officeDocument/2006/relationships/hyperlink" Target="PDF%20RM%201970-1975/1971/RD_pdf_2018/RD%201577-2018-PRODUCE-DGPCHDI.pdf" TargetMode="External"/><Relationship Id="rId501" Type="http://schemas.openxmlformats.org/officeDocument/2006/relationships/hyperlink" Target="PDF%20RM%201970-1975/1971/RD_pdf_2018/RD%20499-2018-PRODUCE-DGPCHDI.pdf" TargetMode="External"/><Relationship Id="rId946" Type="http://schemas.openxmlformats.org/officeDocument/2006/relationships/hyperlink" Target="PDF%20RM%201970-1975/1971/RD_pdf_2018/RD%20640-2018-PRODUCE-DGPCHDI.pdf" TargetMode="External"/><Relationship Id="rId1131" Type="http://schemas.openxmlformats.org/officeDocument/2006/relationships/hyperlink" Target="PDF%20RM%201970-1975/1971/RD_pdf_2018/RD%20640-2018-PRODUCE-DGPCHDI.pdf" TargetMode="External"/><Relationship Id="rId1229" Type="http://schemas.openxmlformats.org/officeDocument/2006/relationships/hyperlink" Target="PDF%20RM%201970-1975/1971/RD_pdf_2018/RD%201231-2018-PRODUCE-DGPCHDI.pdf" TargetMode="External"/><Relationship Id="rId1783" Type="http://schemas.openxmlformats.org/officeDocument/2006/relationships/hyperlink" Target="PDF%20RM%201970-1975/1971/RD_pdf_2018/RD%201786-2018-PRODUCE-DGPCHDI.pdf" TargetMode="External"/><Relationship Id="rId75" Type="http://schemas.openxmlformats.org/officeDocument/2006/relationships/hyperlink" Target="PDF%20RM%201970-1975/1971/RD_pdf_2018/RD%20075-2018-PRODUCE-DGPCHDI.pdf" TargetMode="External"/><Relationship Id="rId806" Type="http://schemas.openxmlformats.org/officeDocument/2006/relationships/hyperlink" Target="PDF%20RM%201970-1975/1971/RD_pdf_2018/RD%20640-2018-PRODUCE-DGPCHDI.pdf" TargetMode="External"/><Relationship Id="rId1436" Type="http://schemas.openxmlformats.org/officeDocument/2006/relationships/hyperlink" Target="PDF%20RM%201970-1975/1971/RD_pdf_2018/RD%201439-2018-PRODUCE-DGPCHDI.pdf" TargetMode="External"/><Relationship Id="rId1643" Type="http://schemas.openxmlformats.org/officeDocument/2006/relationships/hyperlink" Target="PDF%20RM%201970-1975/1971/RD_pdf_2018/RD%201646-2018-PRODUCE-DGPCHDI.pdf" TargetMode="External"/><Relationship Id="rId1850" Type="http://schemas.openxmlformats.org/officeDocument/2006/relationships/hyperlink" Target="PDF%20RM%201970-1975/1971/RD_pdf_2018/RD%201853-2018-PRODUCE-DGPCHDI.pdf" TargetMode="External"/><Relationship Id="rId1503" Type="http://schemas.openxmlformats.org/officeDocument/2006/relationships/hyperlink" Target="PDF%20RM%201970-1975/1971/RD_pdf_2018/RD%201506-2018-PRODUCE-DGPCHDI.pdf" TargetMode="External"/><Relationship Id="rId1710" Type="http://schemas.openxmlformats.org/officeDocument/2006/relationships/hyperlink" Target="PDF%20RM%201970-1975/1971/RD_pdf_2018/RD%201713-2018-PRODUCE-DGPCHDI.pdf" TargetMode="External"/><Relationship Id="rId291" Type="http://schemas.openxmlformats.org/officeDocument/2006/relationships/hyperlink" Target="PDF%20RM%201970-1975/1971/RD_pdf_2018/RD%20289-2018-PRODUCE-DGPCHDI.pdf" TargetMode="External"/><Relationship Id="rId1808" Type="http://schemas.openxmlformats.org/officeDocument/2006/relationships/hyperlink" Target="PDF%20RM%201970-1975/1971/RD_pdf_2018/RD%201811-2018-PRODUCE-DGPCHDI.pdf" TargetMode="External"/><Relationship Id="rId151" Type="http://schemas.openxmlformats.org/officeDocument/2006/relationships/hyperlink" Target="PDF%20RM%201970-1975/1971/RD_pdf_2018/RD%20160-2018-PRODUCE-DGPCHDI.pdf" TargetMode="External"/><Relationship Id="rId389" Type="http://schemas.openxmlformats.org/officeDocument/2006/relationships/hyperlink" Target="PDF%20RM%201970-1975/1971/RD_pdf_2018/RD%20387-2018-PRODUCE-DGPCHDI.pdf" TargetMode="External"/><Relationship Id="rId596" Type="http://schemas.openxmlformats.org/officeDocument/2006/relationships/hyperlink" Target="PDF%20RM%201970-1975/1971/RD_pdf_2018/RD%20596-2018-PRODUCE-DGPCHDI.pdf" TargetMode="External"/><Relationship Id="rId249" Type="http://schemas.openxmlformats.org/officeDocument/2006/relationships/hyperlink" Target="PDF%20RM%201970-1975/1971/RD_pdf_2018/RD%20247-2018-PRODUCE-DGPCHDI.pdf" TargetMode="External"/><Relationship Id="rId456" Type="http://schemas.openxmlformats.org/officeDocument/2006/relationships/hyperlink" Target="PDF%20RM%201970-1975/1971/RD_pdf_2018/RD%20454-2018-PRODUCE-DGPCHDI.pdf" TargetMode="External"/><Relationship Id="rId663" Type="http://schemas.openxmlformats.org/officeDocument/2006/relationships/hyperlink" Target="PDF%20RM%201970-1975/1971/RD_pdf_2018/RD%20640-2018-PRODUCE-DGPCHDI.pdf" TargetMode="External"/><Relationship Id="rId870" Type="http://schemas.openxmlformats.org/officeDocument/2006/relationships/hyperlink" Target="PDF%20RM%201970-1975/1971/RD_pdf_2018/RD%20640-2018-PRODUCE-DGPCHDI.pdf" TargetMode="External"/><Relationship Id="rId1086" Type="http://schemas.openxmlformats.org/officeDocument/2006/relationships/hyperlink" Target="PDF%20RM%201970-1975/1971/RD_pdf_2018/RD%20640-2018-PRODUCE-DGPCHDI.pdf" TargetMode="External"/><Relationship Id="rId1293" Type="http://schemas.openxmlformats.org/officeDocument/2006/relationships/hyperlink" Target="PDF%20RM%201970-1975/1971/RD_pdf_2018/RD%201295-2018-PRODUCE-DGPCHDI.pdf" TargetMode="External"/><Relationship Id="rId109" Type="http://schemas.openxmlformats.org/officeDocument/2006/relationships/hyperlink" Target="PDF%20RM%201970-1975/1971/RD_pdf_2018/RD%20109-2018-PRODUCE-DGPCHDI.pdf" TargetMode="External"/><Relationship Id="rId316" Type="http://schemas.openxmlformats.org/officeDocument/2006/relationships/hyperlink" Target="PDF%20RM%201970-1975/1971/RD_pdf_2018/RD%20314-2018-PRODUCE-DGPCHDI.pdf" TargetMode="External"/><Relationship Id="rId523" Type="http://schemas.openxmlformats.org/officeDocument/2006/relationships/hyperlink" Target="PDF%20RM%201970-1975/1971/RD_pdf_2018/RD%20521-2018-PRODUCE-DGPCHDI.pdf" TargetMode="External"/><Relationship Id="rId968" Type="http://schemas.openxmlformats.org/officeDocument/2006/relationships/hyperlink" Target="PDF%20RM%201970-1975/1971/RD_pdf_2018/RD%20640-2018-PRODUCE-DGPCHDI.pdf" TargetMode="External"/><Relationship Id="rId1153" Type="http://schemas.openxmlformats.org/officeDocument/2006/relationships/hyperlink" Target="PDF%20RM%201970-1975/1971/RD_pdf_2018/RD%20640-2018-PRODUCE-DGPCHDI.pdf" TargetMode="External"/><Relationship Id="rId1598" Type="http://schemas.openxmlformats.org/officeDocument/2006/relationships/hyperlink" Target="PDF%20RM%201970-1975/1971/RD_pdf_2018/RD%201601-2018-PRODUCE-DGPCHDI.pdf" TargetMode="External"/><Relationship Id="rId97" Type="http://schemas.openxmlformats.org/officeDocument/2006/relationships/hyperlink" Target="PDF%20RM%201970-1975/1971/RD_pdf_2018/RD%20097-2018-PRODUCE-DGPCHDI.pdf" TargetMode="External"/><Relationship Id="rId730" Type="http://schemas.openxmlformats.org/officeDocument/2006/relationships/hyperlink" Target="PDF%20RM%201970-1975/1971/RD_pdf_2018/RD%20640-2018-PRODUCE-DGPCHDI.pdf" TargetMode="External"/><Relationship Id="rId828" Type="http://schemas.openxmlformats.org/officeDocument/2006/relationships/hyperlink" Target="PDF%20RM%201970-1975/1971/RD_pdf_2018/RD%20640-2018-PRODUCE-DGPCHDI.pdf" TargetMode="External"/><Relationship Id="rId1013" Type="http://schemas.openxmlformats.org/officeDocument/2006/relationships/hyperlink" Target="PDF%20RM%201970-1975/1971/RD_pdf_2018/RD%20640-2018-PRODUCE-DGPCHDI.pdf" TargetMode="External"/><Relationship Id="rId1360" Type="http://schemas.openxmlformats.org/officeDocument/2006/relationships/hyperlink" Target="PDF%20RM%201970-1975/1971/RD_pdf_2018/RD%201363-2018-PRODUCE-DGPCHDI.pdf" TargetMode="External"/><Relationship Id="rId1458" Type="http://schemas.openxmlformats.org/officeDocument/2006/relationships/hyperlink" Target="PDF%20RM%201970-1975/1971/RD_pdf_2018/RD%201461-2018-PRODUCE-DGPCHDI.pdf" TargetMode="External"/><Relationship Id="rId1665" Type="http://schemas.openxmlformats.org/officeDocument/2006/relationships/hyperlink" Target="PDF%20RM%201970-1975/1971/RD_pdf_2018/RD%201668-2018-PRODUCE-DGPCHDI.pdf" TargetMode="External"/><Relationship Id="rId1220" Type="http://schemas.openxmlformats.org/officeDocument/2006/relationships/hyperlink" Target="PDF%20RM%201970-1975/1971/RD_pdf_2018/RD%201222-2018-PRODUCE-DGPCHDI.pdf" TargetMode="External"/><Relationship Id="rId1318" Type="http://schemas.openxmlformats.org/officeDocument/2006/relationships/hyperlink" Target="PDF%20RM%201970-1975/1971/RD_pdf_2018/RD%201321-2018-PRODUCE-DGPCHDI.pdf" TargetMode="External"/><Relationship Id="rId1525" Type="http://schemas.openxmlformats.org/officeDocument/2006/relationships/hyperlink" Target="PDF%20RM%201970-1975/1971/RD_pdf_2018/RD%201528-2018-PRODUCE-DGPCHDI.pdf" TargetMode="External"/><Relationship Id="rId1732" Type="http://schemas.openxmlformats.org/officeDocument/2006/relationships/hyperlink" Target="PDF%20RM%201970-1975/1971/RD_pdf_2018/RD%201735-2018-PRODUCE-DGPCHDI.pdf" TargetMode="External"/><Relationship Id="rId24" Type="http://schemas.openxmlformats.org/officeDocument/2006/relationships/hyperlink" Target="PDF%20RM%201970-1975/1971/RD_pdf_2018/RD%20025-2018-PRODUCE-DGPCHDI.pdf" TargetMode="External"/><Relationship Id="rId173" Type="http://schemas.openxmlformats.org/officeDocument/2006/relationships/hyperlink" Target="PDF%20RM%201970-1975/1971/RD_pdf_2018/RD%20171-2018-PRODUCE-DGPCHDI.pdf" TargetMode="External"/><Relationship Id="rId380" Type="http://schemas.openxmlformats.org/officeDocument/2006/relationships/hyperlink" Target="PDF%20RM%201970-1975/1971/RD_pdf_2018/RD%20378-2018-PRODUCE-DGPCHDI.pdf" TargetMode="External"/><Relationship Id="rId240" Type="http://schemas.openxmlformats.org/officeDocument/2006/relationships/hyperlink" Target="PDF%20RM%201970-1975/1971/RD_pdf_2018/RD%20238-2018-PRODUCE-DGPCHDI.pdf" TargetMode="External"/><Relationship Id="rId478" Type="http://schemas.openxmlformats.org/officeDocument/2006/relationships/hyperlink" Target="PDF%20RM%201970-1975/1971/RD_pdf_2018/RD%20476-2018-PRODUCE-DGPCHDI.pdf" TargetMode="External"/><Relationship Id="rId685" Type="http://schemas.openxmlformats.org/officeDocument/2006/relationships/hyperlink" Target="PDF%20RM%201970-1975/1971/RD_pdf_2018/RD%20640-2018-PRODUCE-DGPCHDI.pdf" TargetMode="External"/><Relationship Id="rId892" Type="http://schemas.openxmlformats.org/officeDocument/2006/relationships/hyperlink" Target="PDF%20RM%201970-1975/1971/RD_pdf_2018/RD%20640-2018-PRODUCE-DGPCHDI.pdf" TargetMode="External"/><Relationship Id="rId100" Type="http://schemas.openxmlformats.org/officeDocument/2006/relationships/hyperlink" Target="PDF%20RM%201970-1975/1971/RD_pdf_2018/RD%20100-2018-PRODUCE-DGPCHDI.pdf" TargetMode="External"/><Relationship Id="rId338" Type="http://schemas.openxmlformats.org/officeDocument/2006/relationships/hyperlink" Target="PDF%20RM%201970-1975/1971/RD_pdf_2018/RD%20351-2018-PRODUCE-DGPCHDI.pdf" TargetMode="External"/><Relationship Id="rId545" Type="http://schemas.openxmlformats.org/officeDocument/2006/relationships/hyperlink" Target="PDF%20RM%201970-1975/1971/RD_pdf_2018/RD%20543-2018-PRODUCE-DGPCHDI.pdf" TargetMode="External"/><Relationship Id="rId752" Type="http://schemas.openxmlformats.org/officeDocument/2006/relationships/hyperlink" Target="PDF%20RM%201970-1975/1971/RD_pdf_2018/RD%20640-2018-PRODUCE-DGPCHDI.pdf" TargetMode="External"/><Relationship Id="rId1175" Type="http://schemas.openxmlformats.org/officeDocument/2006/relationships/hyperlink" Target="PDF%20RM%201970-1975/1971/RD_pdf_2018/RD%20640-2018-PRODUCE-DGPCHDI.pdf" TargetMode="External"/><Relationship Id="rId1382" Type="http://schemas.openxmlformats.org/officeDocument/2006/relationships/hyperlink" Target="PDF%20RM%201970-1975/1971/RD_pdf_2018/RD%201385-2018-PRODUCE-DGPCHDI.pdf" TargetMode="External"/><Relationship Id="rId405" Type="http://schemas.openxmlformats.org/officeDocument/2006/relationships/hyperlink" Target="PDF%20RM%201970-1975/1971/RD_pdf_2018/RD%20403-2018-PRODUCE-DGPCHDI.pdf" TargetMode="External"/><Relationship Id="rId612" Type="http://schemas.openxmlformats.org/officeDocument/2006/relationships/hyperlink" Target="PDF%20RM%201970-1975/1971/RD_pdf_2018/RD%20609-2018-PRODUCE-DGPCHDI.pdf" TargetMode="External"/><Relationship Id="rId1035" Type="http://schemas.openxmlformats.org/officeDocument/2006/relationships/hyperlink" Target="PDF%20RM%201970-1975/1971/RD_pdf_2018/RD%20640-2018-PRODUCE-DGPCHDI.pdf" TargetMode="External"/><Relationship Id="rId1242" Type="http://schemas.openxmlformats.org/officeDocument/2006/relationships/hyperlink" Target="PDF%20RM%201970-1975/1971/RD_pdf_2018/RD%201244-2018-PRODUCE-DGPCHDI.pdf" TargetMode="External"/><Relationship Id="rId1687" Type="http://schemas.openxmlformats.org/officeDocument/2006/relationships/hyperlink" Target="PDF%20RM%201970-1975/1971/RD_pdf_2018/RD%201690-2018-PRODUCE-DGPCHDI.pdf" TargetMode="External"/><Relationship Id="rId917" Type="http://schemas.openxmlformats.org/officeDocument/2006/relationships/hyperlink" Target="PDF%20RM%201970-1975/1971/RD_pdf_2018/RD%20640-2018-PRODUCE-DGPCHDI.pdf" TargetMode="External"/><Relationship Id="rId1102" Type="http://schemas.openxmlformats.org/officeDocument/2006/relationships/hyperlink" Target="PDF%20RM%201970-1975/1971/RD_pdf_2018/RD%20640-2018-PRODUCE-DGPCHDI.pdf" TargetMode="External"/><Relationship Id="rId1547" Type="http://schemas.openxmlformats.org/officeDocument/2006/relationships/hyperlink" Target="PDF%20RM%201970-1975/1971/RD_pdf_2018/RD%201550-2018-PRODUCE-DGPCHDI.pdf" TargetMode="External"/><Relationship Id="rId1754" Type="http://schemas.openxmlformats.org/officeDocument/2006/relationships/hyperlink" Target="PDF%20RM%201970-1975/1971/RD_pdf_2018/RD%201757-2018-PRODUCE-DGPCHDI.pdf" TargetMode="External"/><Relationship Id="rId46" Type="http://schemas.openxmlformats.org/officeDocument/2006/relationships/hyperlink" Target="PDF%20RM%201970-1975/1971/RD_pdf_2018/RD%20046-2018-PRODUCE-DGPCHDI.pdf" TargetMode="External"/><Relationship Id="rId1407" Type="http://schemas.openxmlformats.org/officeDocument/2006/relationships/hyperlink" Target="PDF%20RM%201970-1975/1971/RD_pdf_2018/RD%201410-2018-PRODUCE-DGPCHDI.pdf" TargetMode="External"/><Relationship Id="rId1614" Type="http://schemas.openxmlformats.org/officeDocument/2006/relationships/hyperlink" Target="PDF%20RM%201970-1975/1971/RD_pdf_2018/RD%201617-2018-PRODUCE-DGPCHDI.pdf" TargetMode="External"/><Relationship Id="rId1821" Type="http://schemas.openxmlformats.org/officeDocument/2006/relationships/hyperlink" Target="PDF%20RM%201970-1975/1971/RD_pdf_2018/RD%201824-2018-PRODUCE-DGPCHDI.pdf" TargetMode="External"/><Relationship Id="rId195" Type="http://schemas.openxmlformats.org/officeDocument/2006/relationships/hyperlink" Target="PDF%20RM%201970-1975/1971/RD_pdf_2018/RD%20193-2018-PRODUCE-DGPCHDI.pdf" TargetMode="External"/><Relationship Id="rId262" Type="http://schemas.openxmlformats.org/officeDocument/2006/relationships/hyperlink" Target="PDF%20RM%201970-1975/1971/RD_pdf_2018/RD%20260-2018-PRODUCE-DGPCHDI.pdf" TargetMode="External"/><Relationship Id="rId567" Type="http://schemas.openxmlformats.org/officeDocument/2006/relationships/hyperlink" Target="PDF%20RM%201970-1975/1971/RD_pdf_2018/RD%20564-2018-PRODUCE-DGPCHDI.pdf" TargetMode="External"/><Relationship Id="rId1197" Type="http://schemas.openxmlformats.org/officeDocument/2006/relationships/hyperlink" Target="PDF%20RM%201970-1975/1971/RD_pdf_2018/RD%20640-2018-PRODUCE-DGPCHDI.pdf" TargetMode="External"/><Relationship Id="rId122" Type="http://schemas.openxmlformats.org/officeDocument/2006/relationships/hyperlink" Target="PDF%20RM%201970-1975/1971/RD_pdf_2018/RD%20122-2018-PRODUCE-DGPCHDI.pdf" TargetMode="External"/><Relationship Id="rId774" Type="http://schemas.openxmlformats.org/officeDocument/2006/relationships/hyperlink" Target="PDF%20RM%201970-1975/1971/RD_pdf_2018/RD%20640-2018-PRODUCE-DGPCHDI.pdf" TargetMode="External"/><Relationship Id="rId981" Type="http://schemas.openxmlformats.org/officeDocument/2006/relationships/hyperlink" Target="PDF%20RM%201970-1975/1971/RD_pdf_2018/RD%20640-2018-PRODUCE-DGPCHDI.pdf" TargetMode="External"/><Relationship Id="rId1057" Type="http://schemas.openxmlformats.org/officeDocument/2006/relationships/hyperlink" Target="PDF%20RM%201970-1975/1971/RD_pdf_2018/RD%20640-2018-PRODUCE-DGPCHDI.pdf" TargetMode="External"/><Relationship Id="rId427" Type="http://schemas.openxmlformats.org/officeDocument/2006/relationships/hyperlink" Target="PDF%20RM%201970-1975/1971/RD_pdf_2018/RD%20425-2018-PRODUCE-DGPCHDI.pdf" TargetMode="External"/><Relationship Id="rId634" Type="http://schemas.openxmlformats.org/officeDocument/2006/relationships/hyperlink" Target="PDF%20RM%201970-1975/1971/RD_pdf_2018/RD%20631-2018-PRODUCE-DGPCHDI.pdf" TargetMode="External"/><Relationship Id="rId841" Type="http://schemas.openxmlformats.org/officeDocument/2006/relationships/hyperlink" Target="PDF%20RM%201970-1975/1971/RD_pdf_2018/RD%20640-2018-PRODUCE-DGPCHDI.pdf" TargetMode="External"/><Relationship Id="rId1264" Type="http://schemas.openxmlformats.org/officeDocument/2006/relationships/hyperlink" Target="PDF%20RM%201970-1975/1971/RD_pdf_2018/RD%201266-2018-PRODUCE-DGPCHDI.pdf" TargetMode="External"/><Relationship Id="rId1471" Type="http://schemas.openxmlformats.org/officeDocument/2006/relationships/hyperlink" Target="PDF%20RM%201970-1975/1971/RD_pdf_2018/RD%201474-2018-PRODUCE-DGPCHDI.pdf" TargetMode="External"/><Relationship Id="rId1569" Type="http://schemas.openxmlformats.org/officeDocument/2006/relationships/hyperlink" Target="PDF%20RM%201970-1975/1971/RD_pdf_2018/RD%201566-2018-PRODUCE-DGPCHDI.pdf" TargetMode="External"/><Relationship Id="rId701" Type="http://schemas.openxmlformats.org/officeDocument/2006/relationships/hyperlink" Target="PDF%20RM%201970-1975/1971/RD_pdf_2018/RD%20640-2018-PRODUCE-DGPCHDI.pdf" TargetMode="External"/><Relationship Id="rId939" Type="http://schemas.openxmlformats.org/officeDocument/2006/relationships/hyperlink" Target="PDF%20RM%201970-1975/1971/RD_pdf_2018/RD%20640-2018-PRODUCE-DGPCHDI.pdf" TargetMode="External"/><Relationship Id="rId1124" Type="http://schemas.openxmlformats.org/officeDocument/2006/relationships/hyperlink" Target="PDF%20RM%201970-1975/1971/RD_pdf_2018/RD%20640-2018-PRODUCE-DGPCHDI.pdf" TargetMode="External"/><Relationship Id="rId1331" Type="http://schemas.openxmlformats.org/officeDocument/2006/relationships/hyperlink" Target="PDF%20RM%201970-1975/1971/RD_pdf_2018/RD%201334-2018-PRODUCE-DGPCHDI.pdf" TargetMode="External"/><Relationship Id="rId1776" Type="http://schemas.openxmlformats.org/officeDocument/2006/relationships/hyperlink" Target="PDF%20RM%201970-1975/1971/RD_pdf_2018/RD%201779-2018-PRODUCE-DGPCHDI.pdf" TargetMode="External"/><Relationship Id="rId68" Type="http://schemas.openxmlformats.org/officeDocument/2006/relationships/hyperlink" Target="PDF%20RM%201970-1975/1971/RD_pdf_2018/RD%20068-2018-PRODUCE-DGPCHDI.pdf" TargetMode="External"/><Relationship Id="rId1429" Type="http://schemas.openxmlformats.org/officeDocument/2006/relationships/hyperlink" Target="PDF%20RM%201970-1975/1971/RD_pdf_2018/RD%201432-2018-PRODUCE-DGPCHDI.pdf" TargetMode="External"/><Relationship Id="rId1636" Type="http://schemas.openxmlformats.org/officeDocument/2006/relationships/hyperlink" Target="PDF%20RM%201970-1975/1971/RD_pdf_2018/RD%201639-2018-PRODUCE-DGPCHDI.pdf" TargetMode="External"/><Relationship Id="rId1843" Type="http://schemas.openxmlformats.org/officeDocument/2006/relationships/hyperlink" Target="PDF%20RM%201970-1975/1971/RD_pdf_2018/RD%201846-2018-PRODUCE-DGPCHDI.pdf" TargetMode="External"/><Relationship Id="rId1703" Type="http://schemas.openxmlformats.org/officeDocument/2006/relationships/hyperlink" Target="PDF%20RM%201970-1975/1971/RD_pdf_2018/RD%201706-2018-PRODUCE-DGPCHDI.pdf" TargetMode="External"/><Relationship Id="rId284" Type="http://schemas.openxmlformats.org/officeDocument/2006/relationships/hyperlink" Target="PDF%20RM%201970-1975/1971/RD_pdf_2018/RD%20282-2018-PRODUCE-DGPCHDI.pdf" TargetMode="External"/><Relationship Id="rId491" Type="http://schemas.openxmlformats.org/officeDocument/2006/relationships/hyperlink" Target="PDF%20RM%201970-1975/1971/RD_pdf_2018/RD%20489-2018-PRODUCE-DGPCHDI.pdf" TargetMode="External"/><Relationship Id="rId144" Type="http://schemas.openxmlformats.org/officeDocument/2006/relationships/hyperlink" Target="PDF%20RM%201970-1975/1971/RD_pdf_2018/RD%20153-2018-PRODUCE-DGPCHDI.pdf" TargetMode="External"/><Relationship Id="rId589" Type="http://schemas.openxmlformats.org/officeDocument/2006/relationships/hyperlink" Target="PDF%20RM%201970-1975/1971/RD_pdf_2018/RD%20588-2018-PRODUCE-DGPCHDI.pdf" TargetMode="External"/><Relationship Id="rId796" Type="http://schemas.openxmlformats.org/officeDocument/2006/relationships/hyperlink" Target="PDF%20RM%201970-1975/1971/RD_pdf_2018/RD%20640-2018-PRODUCE-DGPCHDI.pdf" TargetMode="External"/><Relationship Id="rId351" Type="http://schemas.openxmlformats.org/officeDocument/2006/relationships/hyperlink" Target="PDF%20RM%201970-1975/1971/RD_pdf_2018/RD%20330-2018-PRODUCE-DGPCHDI.pdf" TargetMode="External"/><Relationship Id="rId449" Type="http://schemas.openxmlformats.org/officeDocument/2006/relationships/hyperlink" Target="PDF%20RM%201970-1975/1971/RD_pdf_2018/RD%20447-2018-PRODUCE-DGPCHDI.pdf" TargetMode="External"/><Relationship Id="rId656" Type="http://schemas.openxmlformats.org/officeDocument/2006/relationships/hyperlink" Target="PDF%20RM%201970-1975/1971/RD_pdf_2018/RD%20640-2018-PRODUCE-DGPCHDI.pdf" TargetMode="External"/><Relationship Id="rId863" Type="http://schemas.openxmlformats.org/officeDocument/2006/relationships/hyperlink" Target="PDF%20RM%201970-1975/1971/RD_pdf_2018/RD%20640-2018-PRODUCE-DGPCHDI.pdf" TargetMode="External"/><Relationship Id="rId1079" Type="http://schemas.openxmlformats.org/officeDocument/2006/relationships/hyperlink" Target="PDF%20RM%201970-1975/1971/RD_pdf_2018/RD%20640-2018-PRODUCE-DGPCHDI.pdf" TargetMode="External"/><Relationship Id="rId1286" Type="http://schemas.openxmlformats.org/officeDocument/2006/relationships/hyperlink" Target="PDF%20RM%201970-1975/1971/RD_pdf_2018/RD%201288-2018-PRODUCE-DGPCHDI.pdf" TargetMode="External"/><Relationship Id="rId1493" Type="http://schemas.openxmlformats.org/officeDocument/2006/relationships/hyperlink" Target="PDF%20RM%201970-1975/1971/RD_pdf_2018/RD%201496-2018-PRODUCE-DGPCHDI.pdf" TargetMode="External"/><Relationship Id="rId211" Type="http://schemas.openxmlformats.org/officeDocument/2006/relationships/hyperlink" Target="PDF%20RM%201970-1975/1971/RD_pdf_2018/RD%20209-2018-PRODUCE-DGPCHDI.pdf" TargetMode="External"/><Relationship Id="rId309" Type="http://schemas.openxmlformats.org/officeDocument/2006/relationships/hyperlink" Target="PDF%20RM%201970-1975/1971/RD_pdf_2018/RD%20307-2018-PRODUCE-DGPCHDI.pdf" TargetMode="External"/><Relationship Id="rId516" Type="http://schemas.openxmlformats.org/officeDocument/2006/relationships/hyperlink" Target="PDF%20RM%201970-1975/1971/RD_pdf_2018/RD%20514-2018-PRODUCE-DGPCHDI.pdf" TargetMode="External"/><Relationship Id="rId1146" Type="http://schemas.openxmlformats.org/officeDocument/2006/relationships/hyperlink" Target="PDF%20RM%201970-1975/1971/RD_pdf_2018/RD%20640-2018-PRODUCE-DGPCHDI.pdf" TargetMode="External"/><Relationship Id="rId1798" Type="http://schemas.openxmlformats.org/officeDocument/2006/relationships/hyperlink" Target="PDF%20RM%201970-1975/1971/RD_pdf_2018/RD%201801-2018-PRODUCE-DGPCHDI.pdf" TargetMode="External"/><Relationship Id="rId723" Type="http://schemas.openxmlformats.org/officeDocument/2006/relationships/hyperlink" Target="PDF%20RM%201970-1975/1971/RD_pdf_2018/RD%20640-2018-PRODUCE-DGPCHDI.pdf" TargetMode="External"/><Relationship Id="rId930" Type="http://schemas.openxmlformats.org/officeDocument/2006/relationships/hyperlink" Target="PDF%20RM%201970-1975/1971/RD_pdf_2018/RD%20640-2018-PRODUCE-DGPCHDI.pdf" TargetMode="External"/><Relationship Id="rId1006" Type="http://schemas.openxmlformats.org/officeDocument/2006/relationships/hyperlink" Target="PDF%20RM%201970-1975/1971/RD_pdf_2018/RD%20640-2018-PRODUCE-DGPCHDI.pdf" TargetMode="External"/><Relationship Id="rId1353" Type="http://schemas.openxmlformats.org/officeDocument/2006/relationships/hyperlink" Target="PDF%20RM%201970-1975/1971/RD_pdf_2018/RD%201356-2018-PRODUCE-DGPCHDI.pdf" TargetMode="External"/><Relationship Id="rId1560" Type="http://schemas.openxmlformats.org/officeDocument/2006/relationships/hyperlink" Target="PDF%20RM%201970-1975/1971/RD_pdf_2018/RD%201563-2018-PRODUCE-DGPCHDI.pdf" TargetMode="External"/><Relationship Id="rId1658" Type="http://schemas.openxmlformats.org/officeDocument/2006/relationships/hyperlink" Target="PDF%20RM%201970-1975/1971/RD_pdf_2018/RD%201661-2018-PRODUCE-DGPCHDI.pdf" TargetMode="External"/><Relationship Id="rId1865" Type="http://schemas.openxmlformats.org/officeDocument/2006/relationships/hyperlink" Target="PDF%20RM%201970-1975/1971/RD_pdf_2018/RD%201865-2018-PRODUCE-DGPCHDI.pdf" TargetMode="External"/><Relationship Id="rId1213" Type="http://schemas.openxmlformats.org/officeDocument/2006/relationships/hyperlink" Target="PDF%20RM%201970-1975/1971/RD_pdf_2018/RD%20640-2018-PRODUCE-DGPCHDI.pdf" TargetMode="External"/><Relationship Id="rId1420" Type="http://schemas.openxmlformats.org/officeDocument/2006/relationships/hyperlink" Target="PDF%20RM%201970-1975/1971/RD_pdf_2018/RD%201423-2018-PRODUCE-DGPCHDI.pdf" TargetMode="External"/><Relationship Id="rId1518" Type="http://schemas.openxmlformats.org/officeDocument/2006/relationships/hyperlink" Target="PDF%20RM%201970-1975/1971/RD_pdf_2018/RD%201521-2018-PRODUCE-DGPCHDI.pdf" TargetMode="External"/><Relationship Id="rId1725" Type="http://schemas.openxmlformats.org/officeDocument/2006/relationships/hyperlink" Target="PDF%20RM%201970-1975/1971/RD_pdf_2018/RD%201728-2018-PRODUCE-DGPCHDI.pdf" TargetMode="External"/><Relationship Id="rId17" Type="http://schemas.openxmlformats.org/officeDocument/2006/relationships/hyperlink" Target="PDF%20RM%201970-1975/1971/RD_pdf_2018/RD%20017-2018-PRODUCE-DGPCHDI.pdf" TargetMode="External"/><Relationship Id="rId166" Type="http://schemas.openxmlformats.org/officeDocument/2006/relationships/hyperlink" Target="PDF%20RM%201970-1975/1971/RD_pdf_2018/RD%20164-2018-PRODUCE-DGPCHDI.pdf" TargetMode="External"/><Relationship Id="rId373" Type="http://schemas.openxmlformats.org/officeDocument/2006/relationships/hyperlink" Target="PDF%20RM%201970-1975/1971/RD_pdf_2018/RD%20371-2018-PRODUCE-DGPCHDI.pdf" TargetMode="External"/><Relationship Id="rId580" Type="http://schemas.openxmlformats.org/officeDocument/2006/relationships/hyperlink" Target="PDF%20RM%201970-1975/1971/RD_pdf_2018/RD%20579-2018-PRODUCE-DGPCHDI.pdf" TargetMode="External"/><Relationship Id="rId1" Type="http://schemas.openxmlformats.org/officeDocument/2006/relationships/hyperlink" Target="PDF%20RM%201970-1975/1971/RD_pdf_2018/RD%20001-2018-PRODUCE-DGPCHDI.pdf" TargetMode="External"/><Relationship Id="rId233" Type="http://schemas.openxmlformats.org/officeDocument/2006/relationships/hyperlink" Target="PDF%20RM%201970-1975/1971/RD_pdf_2018/RD%20231-2018-PRODUCE-DGPCHDI.pdf" TargetMode="External"/><Relationship Id="rId440" Type="http://schemas.openxmlformats.org/officeDocument/2006/relationships/hyperlink" Target="PDF%20RM%201970-1975/1971/RD_pdf_2018/RD%20438-2018-PRODUCE-DGPCHDI.pdf" TargetMode="External"/><Relationship Id="rId678" Type="http://schemas.openxmlformats.org/officeDocument/2006/relationships/hyperlink" Target="PDF%20RM%201970-1975/1971/RD_pdf_2018/RD%20640-2018-PRODUCE-DGPCHDI.pdf" TargetMode="External"/><Relationship Id="rId885" Type="http://schemas.openxmlformats.org/officeDocument/2006/relationships/hyperlink" Target="PDF%20RM%201970-1975/1971/RD_pdf_2018/RD%20640-2018-PRODUCE-DGPCHDI.pdf" TargetMode="External"/><Relationship Id="rId1070" Type="http://schemas.openxmlformats.org/officeDocument/2006/relationships/hyperlink" Target="PDF%20RM%201970-1975/1971/RD_pdf_2018/RD%20640-2018-PRODUCE-DGPCHDI.pdf" TargetMode="External"/><Relationship Id="rId300" Type="http://schemas.openxmlformats.org/officeDocument/2006/relationships/hyperlink" Target="PDF%20RM%201970-1975/1971/RD_pdf_2018/RD%20298-2018-PRODUCE-DGPCHDI.pdf" TargetMode="External"/><Relationship Id="rId538" Type="http://schemas.openxmlformats.org/officeDocument/2006/relationships/hyperlink" Target="PDF%20RM%201970-1975/1971/RD_pdf_2018/RD%20536-2018-PRODUCE-DGPCHDI.pdf" TargetMode="External"/><Relationship Id="rId745" Type="http://schemas.openxmlformats.org/officeDocument/2006/relationships/hyperlink" Target="PDF%20RM%201970-1975/1971/RD_pdf_2018/RD%20640-2018-PRODUCE-DGPCHDI.pdf" TargetMode="External"/><Relationship Id="rId952" Type="http://schemas.openxmlformats.org/officeDocument/2006/relationships/hyperlink" Target="PDF%20RM%201970-1975/1971/RD_pdf_2018/RD%20640-2018-PRODUCE-DGPCHDI.pdf" TargetMode="External"/><Relationship Id="rId1168" Type="http://schemas.openxmlformats.org/officeDocument/2006/relationships/hyperlink" Target="PDF%20RM%201970-1975/1971/RD_pdf_2018/RD%20640-2018-PRODUCE-DGPCHDI.pdf" TargetMode="External"/><Relationship Id="rId1375" Type="http://schemas.openxmlformats.org/officeDocument/2006/relationships/hyperlink" Target="PDF%20RM%201970-1975/1971/RD_pdf_2018/RD%201378-2018-PRODUCE-DGPCHDI.pdf" TargetMode="External"/><Relationship Id="rId1582" Type="http://schemas.openxmlformats.org/officeDocument/2006/relationships/hyperlink" Target="PDF%20RM%201970-1975/1971/RD_pdf_2018/RD%201585-2018-PRODUCE-DGPCHDI.pdf" TargetMode="External"/><Relationship Id="rId81" Type="http://schemas.openxmlformats.org/officeDocument/2006/relationships/hyperlink" Target="PDF%20RM%201970-1975/1971/RD_pdf_2018/RD%20081-2018-PRODUCE-DGPCHDI.pdf" TargetMode="External"/><Relationship Id="rId605" Type="http://schemas.openxmlformats.org/officeDocument/2006/relationships/hyperlink" Target="PDF%20RM%201970-1975/1971/RD_pdf_2018/RD%20602-2018-PRODUCE-DGPCHDI.pdf" TargetMode="External"/><Relationship Id="rId812" Type="http://schemas.openxmlformats.org/officeDocument/2006/relationships/hyperlink" Target="PDF%20RM%201970-1975/1971/RD_pdf_2018/RD%20640-2018-PRODUCE-DGPCHDI.pdf" TargetMode="External"/><Relationship Id="rId1028" Type="http://schemas.openxmlformats.org/officeDocument/2006/relationships/hyperlink" Target="PDF%20RM%201970-1975/1971/RD_pdf_2018/RD%20640-2018-PRODUCE-DGPCHDI.pdf" TargetMode="External"/><Relationship Id="rId1235" Type="http://schemas.openxmlformats.org/officeDocument/2006/relationships/hyperlink" Target="PDF%20RM%201970-1975/1971/RD_pdf_2018/RD%201237-2018-PRODUCE-DGPCHDI.pdf" TargetMode="External"/><Relationship Id="rId1442" Type="http://schemas.openxmlformats.org/officeDocument/2006/relationships/hyperlink" Target="PDF%20RM%201970-1975/1971/RD_pdf_2018/RD%201445-2018-PRODUCE-DGPCHDI.pdf" TargetMode="External"/><Relationship Id="rId1302" Type="http://schemas.openxmlformats.org/officeDocument/2006/relationships/hyperlink" Target="PDF%20RM%201970-1975/1971/RD_pdf_2018/RD%201305-2018-PRODUCE-DGPCHDI.pdf" TargetMode="External"/><Relationship Id="rId1747" Type="http://schemas.openxmlformats.org/officeDocument/2006/relationships/hyperlink" Target="PDF%20RM%201970-1975/1971/RD_pdf_2018/RD%201750-2018-PRODUCE-DGPCHDI.pdf" TargetMode="External"/><Relationship Id="rId39" Type="http://schemas.openxmlformats.org/officeDocument/2006/relationships/hyperlink" Target="PDF%20RM%201970-1975/1971/RD_pdf_2018/RD%20039-2018-PRODUCE-DGPCHDI.pdf" TargetMode="External"/><Relationship Id="rId1607" Type="http://schemas.openxmlformats.org/officeDocument/2006/relationships/hyperlink" Target="PDF%20RM%201970-1975/1971/RD_pdf_2018/RD%201610-2018-PRODUCE-DGPCHDI.pdf" TargetMode="External"/><Relationship Id="rId1814" Type="http://schemas.openxmlformats.org/officeDocument/2006/relationships/hyperlink" Target="PDF%20RM%201970-1975/1971/RD_pdf_2018/RD%201817-2018-PRODUCE-DGPCHDI.pdf" TargetMode="External"/><Relationship Id="rId188" Type="http://schemas.openxmlformats.org/officeDocument/2006/relationships/hyperlink" Target="PDF%20RM%201970-1975/1971/RD_pdf_2018/RD%20186-2018-PRODUCE-DGPCHDI.pdf" TargetMode="External"/><Relationship Id="rId395" Type="http://schemas.openxmlformats.org/officeDocument/2006/relationships/hyperlink" Target="PDF%20RM%201970-1975/1971/RD_pdf_2018/RD%20393-2018-PRODUCE-DGPCHDI.pdf" TargetMode="External"/><Relationship Id="rId255" Type="http://schemas.openxmlformats.org/officeDocument/2006/relationships/hyperlink" Target="PDF%20RM%201970-1975/1971/RD_pdf_2018/RD%20253-2018-PRODUCE-DGPCHDI.pdf" TargetMode="External"/><Relationship Id="rId462" Type="http://schemas.openxmlformats.org/officeDocument/2006/relationships/hyperlink" Target="PDF%20RM%201970-1975/1971/RD_pdf_2018/RD%20460-2018-PRODUCE-DGPCHDI.pdf" TargetMode="External"/><Relationship Id="rId1092" Type="http://schemas.openxmlformats.org/officeDocument/2006/relationships/hyperlink" Target="PDF%20RM%201970-1975/1971/RD_pdf_2018/RD%20640-2018-PRODUCE-DGPCHDI.pdf" TargetMode="External"/><Relationship Id="rId1397" Type="http://schemas.openxmlformats.org/officeDocument/2006/relationships/hyperlink" Target="PDF%20RM%201970-1975/1971/RD_pdf_2018/RD%201400-2018-PRODUCE-DGPCHDI.pdf" TargetMode="External"/><Relationship Id="rId115" Type="http://schemas.openxmlformats.org/officeDocument/2006/relationships/hyperlink" Target="PDF%20RM%201970-1975/1971/RD_pdf_2018/RD%20115-2018-PRODUCE-DGPCHDI.pdf" TargetMode="External"/><Relationship Id="rId322" Type="http://schemas.openxmlformats.org/officeDocument/2006/relationships/hyperlink" Target="PDF%20RM%201970-1975/1971/RD_pdf_2018/RD%20320-2018-PRODUCE-DGPCHDI.pdf" TargetMode="External"/><Relationship Id="rId767" Type="http://schemas.openxmlformats.org/officeDocument/2006/relationships/hyperlink" Target="PDF%20RM%201970-1975/1971/RD_pdf_2018/RD%20640-2018-PRODUCE-DGPCHDI.pdf" TargetMode="External"/><Relationship Id="rId974" Type="http://schemas.openxmlformats.org/officeDocument/2006/relationships/hyperlink" Target="PDF%20RM%201970-1975/1971/RD_pdf_2018/RD%20640-2018-PRODUCE-DGPCHDI.pdf" TargetMode="External"/><Relationship Id="rId627" Type="http://schemas.openxmlformats.org/officeDocument/2006/relationships/hyperlink" Target="PDF%20RM%201970-1975/1971/RD_pdf_2018/RD%20624-2018-PRODUCE-DGPCHDI.pdf" TargetMode="External"/><Relationship Id="rId834" Type="http://schemas.openxmlformats.org/officeDocument/2006/relationships/hyperlink" Target="PDF%20RM%201970-1975/1971/RD_pdf_2018/RD%20640-2018-PRODUCE-DGPCHDI.pdf" TargetMode="External"/><Relationship Id="rId1257" Type="http://schemas.openxmlformats.org/officeDocument/2006/relationships/hyperlink" Target="PDF%20RM%201970-1975/1971/RD_pdf_2018/RD%201259-2018-PRODUCE-DGPCHDI.pdf" TargetMode="External"/><Relationship Id="rId1464" Type="http://schemas.openxmlformats.org/officeDocument/2006/relationships/hyperlink" Target="PDF%20RM%201970-1975/1971/RD_pdf_2018/RD%201467-2018-PRODUCE-DGPCHDI.pdf" TargetMode="External"/><Relationship Id="rId1671" Type="http://schemas.openxmlformats.org/officeDocument/2006/relationships/hyperlink" Target="PDF%20RM%201970-1975/1971/RD_pdf_2018/RD%201674-2018-PRODUCE-DGPCHDI.pdf" TargetMode="External"/><Relationship Id="rId901" Type="http://schemas.openxmlformats.org/officeDocument/2006/relationships/hyperlink" Target="PDF%20RM%201970-1975/1971/RD_pdf_2018/RD%20640-2018-PRODUCE-DGPCHDI.pdf" TargetMode="External"/><Relationship Id="rId1117" Type="http://schemas.openxmlformats.org/officeDocument/2006/relationships/hyperlink" Target="PDF%20RM%201970-1975/1971/RD_pdf_2018/RD%20640-2018-PRODUCE-DGPCHDI.pdf" TargetMode="External"/><Relationship Id="rId1324" Type="http://schemas.openxmlformats.org/officeDocument/2006/relationships/hyperlink" Target="PDF%20RM%201970-1975/1971/RD_pdf_2018/RD%201327-2018-PRODUCE-DGPCHDI.pdf" TargetMode="External"/><Relationship Id="rId1531" Type="http://schemas.openxmlformats.org/officeDocument/2006/relationships/hyperlink" Target="PDF%20RM%201970-1975/1971/RD_pdf_2018/RD%201535-2018-PRODUCE-DGPCHDI.pdf" TargetMode="External"/><Relationship Id="rId1769" Type="http://schemas.openxmlformats.org/officeDocument/2006/relationships/hyperlink" Target="PDF%20RM%201970-1975/1971/RD_pdf_2018/RD%201772-2018-PRODUCE-DGPCHDI.pdf" TargetMode="External"/><Relationship Id="rId30" Type="http://schemas.openxmlformats.org/officeDocument/2006/relationships/hyperlink" Target="PDF%20RM%201970-1975/1971/RD_pdf_2018/RD%20030-2018-PRODUCE-DGPCHDI.pdf" TargetMode="External"/><Relationship Id="rId1629" Type="http://schemas.openxmlformats.org/officeDocument/2006/relationships/hyperlink" Target="PDF%20RM%201970-1975/1971/RD_pdf_2018/RD%201632-2018-PRODUCE-DGPCHDI.pdf" TargetMode="External"/><Relationship Id="rId1836" Type="http://schemas.openxmlformats.org/officeDocument/2006/relationships/hyperlink" Target="PDF%20RM%201970-1975/1971/RD_pdf_2018/RD%201839-2018-PRODUCE-DGPCHDI.pdf" TargetMode="External"/><Relationship Id="rId277" Type="http://schemas.openxmlformats.org/officeDocument/2006/relationships/hyperlink" Target="PDF%20RM%201970-1975/1971/RD_pdf_2018/RD%20275-2018-PRODUCE-DGPCHDI.pdf" TargetMode="External"/><Relationship Id="rId484" Type="http://schemas.openxmlformats.org/officeDocument/2006/relationships/hyperlink" Target="PDF%20RM%201970-1975/1971/RD_pdf_2018/RD%20482-2018-PRODUCE-DGPCHDI.pdf" TargetMode="External"/><Relationship Id="rId137" Type="http://schemas.openxmlformats.org/officeDocument/2006/relationships/hyperlink" Target="PDF%20RM%201970-1975/1971/RD_pdf_2018/RD%20137-2018-PRODUCE-DGPCHDI.pdf" TargetMode="External"/><Relationship Id="rId344" Type="http://schemas.openxmlformats.org/officeDocument/2006/relationships/hyperlink" Target="PDF%20RM%201970-1975/1971/RD_pdf_2018/RD%20327-2018-PRODUCE-DGPCHDI.pdf" TargetMode="External"/><Relationship Id="rId691" Type="http://schemas.openxmlformats.org/officeDocument/2006/relationships/hyperlink" Target="PDF%20RM%201970-1975/1971/RD_pdf_2018/RD%20640-2018-PRODUCE-DGPCHDI.pdf" TargetMode="External"/><Relationship Id="rId789" Type="http://schemas.openxmlformats.org/officeDocument/2006/relationships/hyperlink" Target="PDF%20RM%201970-1975/1971/RD_pdf_2018/RD%20640-2018-PRODUCE-DGPCHDI.pdf" TargetMode="External"/><Relationship Id="rId996" Type="http://schemas.openxmlformats.org/officeDocument/2006/relationships/hyperlink" Target="PDF%20RM%201970-1975/1971/RD_pdf_2018/RD%20640-2018-PRODUCE-DGPCHDI.pdf" TargetMode="External"/><Relationship Id="rId551" Type="http://schemas.openxmlformats.org/officeDocument/2006/relationships/hyperlink" Target="PDF%20RM%201970-1975/1971/RD_pdf_2018/RD%20549-2018-PRODUCE-DGPCHDI.pdf" TargetMode="External"/><Relationship Id="rId649" Type="http://schemas.openxmlformats.org/officeDocument/2006/relationships/hyperlink" Target="file:///\\srvfile05\archivo%20dgpi$\ATENCION%20DE%20REQUERIMIENTOS%20ARCHIVO\RESOLUCIONES%20DIRECTORALES%20-%20COOPERATIVA\RD%20N&#176;%20646-2018-PRODUCE-DGPCHDI.pdf" TargetMode="External"/><Relationship Id="rId856" Type="http://schemas.openxmlformats.org/officeDocument/2006/relationships/hyperlink" Target="PDF%20RM%201970-1975/1971/RD_pdf_2018/RD%20640-2018-PRODUCE-DGPCHDI.pdf" TargetMode="External"/><Relationship Id="rId1181" Type="http://schemas.openxmlformats.org/officeDocument/2006/relationships/hyperlink" Target="PDF%20RM%201970-1975/1971/RD_pdf_2018/RD%20640-2018-PRODUCE-DGPCHDI.pdf" TargetMode="External"/><Relationship Id="rId1279" Type="http://schemas.openxmlformats.org/officeDocument/2006/relationships/hyperlink" Target="PDF%20RM%201970-1975/1971/RD_pdf_2018/RD%201281-2018-PRODUCE-DGPCHDI.pdf" TargetMode="External"/><Relationship Id="rId1486" Type="http://schemas.openxmlformats.org/officeDocument/2006/relationships/hyperlink" Target="PDF%20RM%201970-1975/1971/RD_pdf_2018/RD%201489-2018-PRODUCE-DGPCHDI.pdf" TargetMode="External"/><Relationship Id="rId204" Type="http://schemas.openxmlformats.org/officeDocument/2006/relationships/hyperlink" Target="PDF%20RM%201970-1975/1971/RD_pdf_2018/RD%20202-2018-PRODUCE-DGPCHDI.pdf" TargetMode="External"/><Relationship Id="rId411" Type="http://schemas.openxmlformats.org/officeDocument/2006/relationships/hyperlink" Target="PDF%20RM%201970-1975/1971/RD_pdf_2018/RD%20409-2018-PRODUCE-DGPCHDI.pdf" TargetMode="External"/><Relationship Id="rId509" Type="http://schemas.openxmlformats.org/officeDocument/2006/relationships/hyperlink" Target="PDF%20RM%201970-1975/1971/RD_pdf_2018/RD%20507-2018-PRODUCE-DGPCHDI.pdf" TargetMode="External"/><Relationship Id="rId1041" Type="http://schemas.openxmlformats.org/officeDocument/2006/relationships/hyperlink" Target="PDF%20RM%201970-1975/1971/RD_pdf_2018/RD%20640-2018-PRODUCE-DGPCHDI.pdf" TargetMode="External"/><Relationship Id="rId1139" Type="http://schemas.openxmlformats.org/officeDocument/2006/relationships/hyperlink" Target="PDF%20RM%201970-1975/1971/RD_pdf_2018/RD%20640-2018-PRODUCE-DGPCHDI.pdf" TargetMode="External"/><Relationship Id="rId1346" Type="http://schemas.openxmlformats.org/officeDocument/2006/relationships/hyperlink" Target="PDF%20RM%201970-1975/1971/RD_pdf_2018/RD%201349-2018-PRODUCE-DGPCHDI.pdf" TargetMode="External"/><Relationship Id="rId1693" Type="http://schemas.openxmlformats.org/officeDocument/2006/relationships/hyperlink" Target="PDF%20RM%201970-1975/1971/RD_pdf_2018/RD%201696-2018-PRODUCE-DGPCHDI.pdf" TargetMode="External"/><Relationship Id="rId716" Type="http://schemas.openxmlformats.org/officeDocument/2006/relationships/hyperlink" Target="PDF%20RM%201970-1975/1971/RD_pdf_2018/RD%20640-2018-PRODUCE-DGPCHDI.pdf" TargetMode="External"/><Relationship Id="rId923" Type="http://schemas.openxmlformats.org/officeDocument/2006/relationships/hyperlink" Target="PDF%20RM%201970-1975/1971/RD_pdf_2018/RD%20640-2018-PRODUCE-DGPCHDI.pdf" TargetMode="External"/><Relationship Id="rId1553" Type="http://schemas.openxmlformats.org/officeDocument/2006/relationships/hyperlink" Target="PDF%20RM%201970-1975/1971/RD_pdf_2018/RD%201556-2018-PRODUCE-DGPCHDI.pdf" TargetMode="External"/><Relationship Id="rId1760" Type="http://schemas.openxmlformats.org/officeDocument/2006/relationships/hyperlink" Target="PDF%20RM%201970-1975/1971/RD_pdf_2018/RD%201763-2018-PRODUCE-DGPCHDI.pdf" TargetMode="External"/><Relationship Id="rId1858" Type="http://schemas.openxmlformats.org/officeDocument/2006/relationships/hyperlink" Target="PDF%20RM%201970-1975/1971/RD_pdf_2018/RD%201861-2018-PRODUCE-DGPCHDI.pdf" TargetMode="External"/><Relationship Id="rId52" Type="http://schemas.openxmlformats.org/officeDocument/2006/relationships/hyperlink" Target="PDF%20RM%201970-1975/1971/RD_pdf_2018/RD%20052-2018-PRODUCE-DGPCHDI.pdf" TargetMode="External"/><Relationship Id="rId1206" Type="http://schemas.openxmlformats.org/officeDocument/2006/relationships/hyperlink" Target="PDF%20RM%201970-1975/1971/RD_pdf_2018/RD%20640-2018-PRODUCE-DGPCHDI.pdf" TargetMode="External"/><Relationship Id="rId1413" Type="http://schemas.openxmlformats.org/officeDocument/2006/relationships/hyperlink" Target="PDF%20RM%201970-1975/1971/RD_pdf_2018/RD%201416-2018-PRODUCE-DGPCHDI.pdf" TargetMode="External"/><Relationship Id="rId1620" Type="http://schemas.openxmlformats.org/officeDocument/2006/relationships/hyperlink" Target="PDF%20RM%201970-1975/1971/RD_pdf_2018/RD%201623-2018-PRODUCE-DGPCHDI.pdf" TargetMode="External"/><Relationship Id="rId1718" Type="http://schemas.openxmlformats.org/officeDocument/2006/relationships/hyperlink" Target="PDF%20RM%201970-1975/1971/RD_pdf_2018/RD%201721-2018-PRODUCE-DGPCHDI.pdf" TargetMode="External"/><Relationship Id="rId299" Type="http://schemas.openxmlformats.org/officeDocument/2006/relationships/hyperlink" Target="PDF%20RM%201970-1975/1971/RD_pdf_2018/RD%20297-2018-PRODUCE-DGPCHDI.pdf" TargetMode="External"/><Relationship Id="rId159" Type="http://schemas.openxmlformats.org/officeDocument/2006/relationships/hyperlink" Target="PDF%20RM%201970-1975/1971/RD_pdf_2018/RD%20146-2018-PRODUCE-DGPCHDI.pdf" TargetMode="External"/><Relationship Id="rId366" Type="http://schemas.openxmlformats.org/officeDocument/2006/relationships/hyperlink" Target="PDF%20RM%201970-1975/1971/RD_pdf_2018/RD%20364-2018-PRODUCE-DGPCHDI.pdf" TargetMode="External"/><Relationship Id="rId573" Type="http://schemas.openxmlformats.org/officeDocument/2006/relationships/hyperlink" Target="PDF%20RM%201970-1975/1971/RD_pdf_2018/RD%20570-2018-PRODUCE-DGPCHDI.pdf" TargetMode="External"/><Relationship Id="rId780" Type="http://schemas.openxmlformats.org/officeDocument/2006/relationships/hyperlink" Target="PDF%20RM%201970-1975/1971/RD_pdf_2018/RD%20640-2018-PRODUCE-DGPCHDI.pdf" TargetMode="External"/><Relationship Id="rId226" Type="http://schemas.openxmlformats.org/officeDocument/2006/relationships/hyperlink" Target="PDF%20RM%201970-1975/1971/RD_pdf_2018/RD%20224-2018-PRODUCE-DGPCHDI.pdf" TargetMode="External"/><Relationship Id="rId433" Type="http://schemas.openxmlformats.org/officeDocument/2006/relationships/hyperlink" Target="PDF%20RM%201970-1975/1971/RD_pdf_2018/RD%20431-2018-PRODUCE-DGPCHDI.pdf" TargetMode="External"/><Relationship Id="rId878" Type="http://schemas.openxmlformats.org/officeDocument/2006/relationships/hyperlink" Target="PDF%20RM%201970-1975/1971/RD_pdf_2018/RD%20640-2018-PRODUCE-DGPCHDI.pdf" TargetMode="External"/><Relationship Id="rId1063" Type="http://schemas.openxmlformats.org/officeDocument/2006/relationships/hyperlink" Target="PDF%20RM%201970-1975/1971/RD_pdf_2018/RD%20640-2018-PRODUCE-DGPCHDI.pdf" TargetMode="External"/><Relationship Id="rId1270" Type="http://schemas.openxmlformats.org/officeDocument/2006/relationships/hyperlink" Target="PDF%20RM%201970-1975/1971/RD_pdf_2018/RD%201272-2018-PRODUCE-DGPCHDI.pdf" TargetMode="External"/><Relationship Id="rId640" Type="http://schemas.openxmlformats.org/officeDocument/2006/relationships/hyperlink" Target="PDF%20RM%201970-1975/1971/RD_pdf_2018/RD%20637-2018-PRODUCE-DGPCHDI.pdf" TargetMode="External"/><Relationship Id="rId738" Type="http://schemas.openxmlformats.org/officeDocument/2006/relationships/hyperlink" Target="PDF%20RM%201970-1975/1971/RD_pdf_2018/RD%20640-2018-PRODUCE-DGPCHDI.pdf" TargetMode="External"/><Relationship Id="rId945" Type="http://schemas.openxmlformats.org/officeDocument/2006/relationships/hyperlink" Target="PDF%20RM%201970-1975/1971/RD_pdf_2018/RD%20640-2018-PRODUCE-DGPCHDI.pdf" TargetMode="External"/><Relationship Id="rId1368" Type="http://schemas.openxmlformats.org/officeDocument/2006/relationships/hyperlink" Target="PDF%20RM%201970-1975/1971/RD_pdf_2018/RD%201371-2018-PRODUCE-DGPCHDI.pdf" TargetMode="External"/><Relationship Id="rId1575" Type="http://schemas.openxmlformats.org/officeDocument/2006/relationships/hyperlink" Target="PDF%20RM%201970-1975/1971/RD_pdf_2018/RD%201569-2018-PRODUCE-DGPCHDI.pdf" TargetMode="External"/><Relationship Id="rId1782" Type="http://schemas.openxmlformats.org/officeDocument/2006/relationships/hyperlink" Target="PDF%20RM%201970-1975/1971/RD_pdf_2018/RD%201785-2018-PRODUCE-DGPCHDI.pdf" TargetMode="External"/><Relationship Id="rId74" Type="http://schemas.openxmlformats.org/officeDocument/2006/relationships/hyperlink" Target="PDF%20RM%201970-1975/1971/RD_pdf_2018/RD%20074-2018-PRODUCE-DGPCHDI.pdf" TargetMode="External"/><Relationship Id="rId500" Type="http://schemas.openxmlformats.org/officeDocument/2006/relationships/hyperlink" Target="PDF%20RM%201970-1975/1971/RD_pdf_2018/RD%20498-2018-PRODUCE-DGPCHDI.pdf" TargetMode="External"/><Relationship Id="rId805" Type="http://schemas.openxmlformats.org/officeDocument/2006/relationships/hyperlink" Target="PDF%20RM%201970-1975/1971/RD_pdf_2018/RD%20640-2018-PRODUCE-DGPCHDI.pdf" TargetMode="External"/><Relationship Id="rId1130" Type="http://schemas.openxmlformats.org/officeDocument/2006/relationships/hyperlink" Target="PDF%20RM%201970-1975/1971/RD_pdf_2018/RD%20640-2018-PRODUCE-DGPCHDI.pdf" TargetMode="External"/><Relationship Id="rId1228" Type="http://schemas.openxmlformats.org/officeDocument/2006/relationships/hyperlink" Target="PDF%20RM%201970-1975/1971/RD_pdf_2018/RD%201230-2018-PRODUCE-DGPCHDI.pdf" TargetMode="External"/><Relationship Id="rId1435" Type="http://schemas.openxmlformats.org/officeDocument/2006/relationships/hyperlink" Target="PDF%20RM%201970-1975/1971/RD_pdf_2018/RD%201438-2018-PRODUCE-DGPCHDI.pdf" TargetMode="External"/><Relationship Id="rId1642" Type="http://schemas.openxmlformats.org/officeDocument/2006/relationships/hyperlink" Target="PDF%20RM%201970-1975/1971/RD_pdf_2018/RD%201645-2018-PRODUCE-DGPCHDI.pdf" TargetMode="External"/><Relationship Id="rId1502" Type="http://schemas.openxmlformats.org/officeDocument/2006/relationships/hyperlink" Target="PDF%20RM%201970-1975/1971/RD_pdf_2018/RD%201505-2018-PRODUCE-DGPCHDI.pdf" TargetMode="External"/><Relationship Id="rId1807" Type="http://schemas.openxmlformats.org/officeDocument/2006/relationships/hyperlink" Target="PDF%20RM%201970-1975/1971/RD_pdf_2018/RD%201810-2018-PRODUCE-DGPCHDI.pdf" TargetMode="External"/><Relationship Id="rId290" Type="http://schemas.openxmlformats.org/officeDocument/2006/relationships/hyperlink" Target="PDF%20RM%201970-1975/1971/RD_pdf_2018/RD%20288-2018-PRODUCE-DGPCHDI.pdf" TargetMode="External"/><Relationship Id="rId388" Type="http://schemas.openxmlformats.org/officeDocument/2006/relationships/hyperlink" Target="PDF%20RM%201970-1975/1971/RD_pdf_2018/RD%20386-2018-PRODUCE-DGPCHDI.pdf" TargetMode="External"/><Relationship Id="rId150" Type="http://schemas.openxmlformats.org/officeDocument/2006/relationships/hyperlink" Target="PDF%20RM%201970-1975/1971/RD_pdf_2018/RD%20159-2018-PRODUCE-DGPCHDI.pdf" TargetMode="External"/><Relationship Id="rId595" Type="http://schemas.openxmlformats.org/officeDocument/2006/relationships/hyperlink" Target="PDF%20RM%201970-1975/1971/RD_pdf_2018/RD%20595-2018-PRODUCE-DGPCHDI.pdf" TargetMode="External"/><Relationship Id="rId248" Type="http://schemas.openxmlformats.org/officeDocument/2006/relationships/hyperlink" Target="PDF%20RM%201970-1975/1971/RD_pdf_2018/RD%20246-2018-PRODUCE-DGPCHDI.pdf" TargetMode="External"/><Relationship Id="rId455" Type="http://schemas.openxmlformats.org/officeDocument/2006/relationships/hyperlink" Target="PDF%20RM%201970-1975/1971/RD_pdf_2018/RD%20453-2018-PRODUCE-DGPCHDI.pdf" TargetMode="External"/><Relationship Id="rId662" Type="http://schemas.openxmlformats.org/officeDocument/2006/relationships/hyperlink" Target="PDF%20RM%201970-1975/1971/RD_pdf_2018/RD%20640-2018-PRODUCE-DGPCHDI.pdf" TargetMode="External"/><Relationship Id="rId1085" Type="http://schemas.openxmlformats.org/officeDocument/2006/relationships/hyperlink" Target="PDF%20RM%201970-1975/1971/RD_pdf_2018/RD%20640-2018-PRODUCE-DGPCHDI.pdf" TargetMode="External"/><Relationship Id="rId1292" Type="http://schemas.openxmlformats.org/officeDocument/2006/relationships/hyperlink" Target="PDF%20RM%201970-1975/1971/RD_pdf_2018/RD%201294-2018-PRODUCE-DGPCHDI.pdf" TargetMode="External"/><Relationship Id="rId108" Type="http://schemas.openxmlformats.org/officeDocument/2006/relationships/hyperlink" Target="PDF%20RM%201970-1975/1971/RD_pdf_2018/RD%20108-2018-PRODUCE-DGPCHDI.pdf" TargetMode="External"/><Relationship Id="rId315" Type="http://schemas.openxmlformats.org/officeDocument/2006/relationships/hyperlink" Target="PDF%20RM%201970-1975/1971/RD_pdf_2018/RD%20313-2018-PRODUCE-DGPCHDI.pdf" TargetMode="External"/><Relationship Id="rId522" Type="http://schemas.openxmlformats.org/officeDocument/2006/relationships/hyperlink" Target="PDF%20RM%201970-1975/1971/RD_pdf_2018/RD%20520-2018-PRODUCE-DGPCHDI.pdf" TargetMode="External"/><Relationship Id="rId967" Type="http://schemas.openxmlformats.org/officeDocument/2006/relationships/hyperlink" Target="PDF%20RM%201970-1975/1971/RD_pdf_2018/RD%20640-2018-PRODUCE-DGPCHDI.pdf" TargetMode="External"/><Relationship Id="rId1152" Type="http://schemas.openxmlformats.org/officeDocument/2006/relationships/hyperlink" Target="PDF%20RM%201970-1975/1971/RD_pdf_2018/RD%20640-2018-PRODUCE-DGPCHDI.pdf" TargetMode="External"/><Relationship Id="rId1597" Type="http://schemas.openxmlformats.org/officeDocument/2006/relationships/hyperlink" Target="PDF%20RM%201970-1975/1971/RD_pdf_2018/RD%201600-2018-PRODUCE-DGPCHDI.pdf" TargetMode="External"/><Relationship Id="rId96" Type="http://schemas.openxmlformats.org/officeDocument/2006/relationships/hyperlink" Target="PDF%20RM%201970-1975/1971/RD_pdf_2018/RD%20096-2018-PRODUCE-DGPCHDI.pdf" TargetMode="External"/><Relationship Id="rId827" Type="http://schemas.openxmlformats.org/officeDocument/2006/relationships/hyperlink" Target="PDF%20RM%201970-1975/1971/RD_pdf_2018/RD%20640-2018-PRODUCE-DGPCHDI.pdf" TargetMode="External"/><Relationship Id="rId1012" Type="http://schemas.openxmlformats.org/officeDocument/2006/relationships/hyperlink" Target="PDF%20RM%201970-1975/1971/RD_pdf_2018/RD%20640-2018-PRODUCE-DGPCHDI.pdf" TargetMode="External"/><Relationship Id="rId1457" Type="http://schemas.openxmlformats.org/officeDocument/2006/relationships/hyperlink" Target="PDF%20RM%201970-1975/1971/RD_pdf_2018/RD%201460-2018-PRODUCE-DGPCHDI.pdf" TargetMode="External"/><Relationship Id="rId1664" Type="http://schemas.openxmlformats.org/officeDocument/2006/relationships/hyperlink" Target="PDF%20RM%201970-1975/1971/RD_pdf_2018/RD%201667-2018-PRODUCE-DGPCHDI.pdf" TargetMode="External"/><Relationship Id="rId1317" Type="http://schemas.openxmlformats.org/officeDocument/2006/relationships/hyperlink" Target="PDF%20RM%201970-1975/1971/RD_pdf_2018/RD%201320-2018-PRODUCE-DGPCHDI.pdf" TargetMode="External"/><Relationship Id="rId1524" Type="http://schemas.openxmlformats.org/officeDocument/2006/relationships/hyperlink" Target="PDF%20RM%201970-1975/1971/RD_pdf_2018/RD%201527-2018-PRODUCE-DGPCHDI.pdf" TargetMode="External"/><Relationship Id="rId1731" Type="http://schemas.openxmlformats.org/officeDocument/2006/relationships/hyperlink" Target="PDF%20RM%201970-1975/1971/RD_pdf_2018/RD%201734-2018-PRODUCE-DGPCHDI.pdf" TargetMode="External"/><Relationship Id="rId23" Type="http://schemas.openxmlformats.org/officeDocument/2006/relationships/hyperlink" Target="PDF%20RM%201970-1975/1971/RD_pdf_2018/RD%20024-2018-PRODUCE-DGPCHDI.pdf" TargetMode="External"/><Relationship Id="rId1829" Type="http://schemas.openxmlformats.org/officeDocument/2006/relationships/hyperlink" Target="PDF%20RM%201970-1975/1971/RD_pdf_2018/RD%201832-2018-PRODUCE-DGPCHDI.pdf" TargetMode="External"/><Relationship Id="rId172" Type="http://schemas.openxmlformats.org/officeDocument/2006/relationships/hyperlink" Target="PDF%20RM%201970-1975/1971/RD_pdf_2018/RD%20170-2018-PRODUCE-DGPCHDI.pdf" TargetMode="External"/><Relationship Id="rId477" Type="http://schemas.openxmlformats.org/officeDocument/2006/relationships/hyperlink" Target="PDF%20RM%201970-1975/1971/RD_pdf_2018/RD%20475-2018-PRODUCE-DGPCHDI.pdf" TargetMode="External"/><Relationship Id="rId684" Type="http://schemas.openxmlformats.org/officeDocument/2006/relationships/hyperlink" Target="PDF%20RM%201970-1975/1971/RD_pdf_2018/RD%20640-2018-PRODUCE-DGPCHDI.pdf" TargetMode="External"/><Relationship Id="rId337" Type="http://schemas.openxmlformats.org/officeDocument/2006/relationships/hyperlink" Target="PDF%20RM%201970-1975/1971/RD_pdf_2018/RD%20350-2018-PRODUCE-DGPCHDI.pdf" TargetMode="External"/><Relationship Id="rId891" Type="http://schemas.openxmlformats.org/officeDocument/2006/relationships/hyperlink" Target="PDF%20RM%201970-1975/1971/RD_pdf_2018/RD%20640-2018-PRODUCE-DGPCHDI.pdf" TargetMode="External"/><Relationship Id="rId989" Type="http://schemas.openxmlformats.org/officeDocument/2006/relationships/hyperlink" Target="PDF%20RM%201970-1975/1971/RD_pdf_2018/RD%20640-2018-PRODUCE-DGPCHDI.pdf" TargetMode="External"/><Relationship Id="rId544" Type="http://schemas.openxmlformats.org/officeDocument/2006/relationships/hyperlink" Target="PDF%20RM%201970-1975/1971/RD_pdf_2018/RD%20527-2018-PRODUCE-DGPCHDI.pdf" TargetMode="External"/><Relationship Id="rId751" Type="http://schemas.openxmlformats.org/officeDocument/2006/relationships/hyperlink" Target="PDF%20RM%201970-1975/1971/RD_pdf_2018/RD%20640-2018-PRODUCE-DGPCHDI.pdf" TargetMode="External"/><Relationship Id="rId849" Type="http://schemas.openxmlformats.org/officeDocument/2006/relationships/hyperlink" Target="PDF%20RM%201970-1975/1971/RD_pdf_2018/RD%20640-2018-PRODUCE-DGPCHDI.pdf" TargetMode="External"/><Relationship Id="rId1174" Type="http://schemas.openxmlformats.org/officeDocument/2006/relationships/hyperlink" Target="PDF%20RM%201970-1975/1971/RD_pdf_2018/RD%20640-2018-PRODUCE-DGPCHDI.pdf" TargetMode="External"/><Relationship Id="rId1381" Type="http://schemas.openxmlformats.org/officeDocument/2006/relationships/hyperlink" Target="PDF%20RM%201970-1975/1971/RD_pdf_2018/RD%201384-2018-PRODUCE-DGPCHDI.pdf" TargetMode="External"/><Relationship Id="rId1479" Type="http://schemas.openxmlformats.org/officeDocument/2006/relationships/hyperlink" Target="PDF%20RM%201970-1975/1971/RD_pdf_2018/RD%201482-2018-PRODUCE-DGPCHDI.pdf" TargetMode="External"/><Relationship Id="rId1686" Type="http://schemas.openxmlformats.org/officeDocument/2006/relationships/hyperlink" Target="PDF%20RM%201970-1975/1971/RD_pdf_2018/RD%201689-2018-PRODUCE-DGPCHDI.pdf" TargetMode="External"/><Relationship Id="rId404" Type="http://schemas.openxmlformats.org/officeDocument/2006/relationships/hyperlink" Target="PDF%20RM%201970-1975/1971/RD_pdf_2018/RD%20402-2018-PRODUCE-DGPCHDI.pdf" TargetMode="External"/><Relationship Id="rId611" Type="http://schemas.openxmlformats.org/officeDocument/2006/relationships/hyperlink" Target="PDF%20RM%201970-1975/1971/RD_pdf_2018/RD%20608-2018-PRODUCE-DGPCHDI.pdf" TargetMode="External"/><Relationship Id="rId1034" Type="http://schemas.openxmlformats.org/officeDocument/2006/relationships/hyperlink" Target="PDF%20RM%201970-1975/1971/RD_pdf_2018/RD%20640-2018-PRODUCE-DGPCHDI.pdf" TargetMode="External"/><Relationship Id="rId1241" Type="http://schemas.openxmlformats.org/officeDocument/2006/relationships/hyperlink" Target="PDF%20RM%201970-1975/1971/RD_pdf_2018/RD%201243-2018-PRODUCE-DGPCHDI.pdf" TargetMode="External"/><Relationship Id="rId1339" Type="http://schemas.openxmlformats.org/officeDocument/2006/relationships/hyperlink" Target="PDF%20RM%201970-1975/1971/RD_pdf_2018/RD%201342-2018-PRODUCE-DGPCHDI.pdf" TargetMode="External"/><Relationship Id="rId709" Type="http://schemas.openxmlformats.org/officeDocument/2006/relationships/hyperlink" Target="PDF%20RM%201970-1975/1971/RD_pdf_2018/RD%20640-2018-PRODUCE-DGPCHDI.pdf" TargetMode="External"/><Relationship Id="rId916" Type="http://schemas.openxmlformats.org/officeDocument/2006/relationships/hyperlink" Target="PDF%20RM%201970-1975/1971/RD_pdf_2018/RD%20640-2018-PRODUCE-DGPCHDI.pdf" TargetMode="External"/><Relationship Id="rId1101" Type="http://schemas.openxmlformats.org/officeDocument/2006/relationships/hyperlink" Target="PDF%20RM%201970-1975/1971/RD_pdf_2018/RD%20640-2018-PRODUCE-DGPCHDI.pdf" TargetMode="External"/><Relationship Id="rId1546" Type="http://schemas.openxmlformats.org/officeDocument/2006/relationships/hyperlink" Target="PDF%20RM%201970-1975/1971/RD_pdf_2018/RD%201532-2018-PRODUCE-DGPCHDI.pdf" TargetMode="External"/><Relationship Id="rId1753" Type="http://schemas.openxmlformats.org/officeDocument/2006/relationships/hyperlink" Target="PDF%20RM%201970-1975/1971/RD_pdf_2018/RD%201756-2018-PRODUCE-DGPCHDI.pdf" TargetMode="External"/><Relationship Id="rId45" Type="http://schemas.openxmlformats.org/officeDocument/2006/relationships/hyperlink" Target="PDF%20RM%201970-1975/1971/RD_pdf_2018/RD%20045-2018-PRODUCE-DGPCHDI.pdf" TargetMode="External"/><Relationship Id="rId1406" Type="http://schemas.openxmlformats.org/officeDocument/2006/relationships/hyperlink" Target="PDF%20RM%201970-1975/1971/RD_pdf_2018/RD%201409-2018-PRODUCE-DGPCHDI.pdf" TargetMode="External"/><Relationship Id="rId1613" Type="http://schemas.openxmlformats.org/officeDocument/2006/relationships/hyperlink" Target="PDF%20RM%201970-1975/1971/RD_pdf_2018/RD%201616-2018-PRODUCE-DGPCHDI.pdf" TargetMode="External"/><Relationship Id="rId1820" Type="http://schemas.openxmlformats.org/officeDocument/2006/relationships/hyperlink" Target="PDF%20RM%201970-1975/1971/RD_pdf_2018/RD%201823-2018-PRODUCE-DGPCHDI.pdf" TargetMode="External"/><Relationship Id="rId194" Type="http://schemas.openxmlformats.org/officeDocument/2006/relationships/hyperlink" Target="PDF%20RM%201970-1975/1971/RD_pdf_2018/RD%20192-2018-PRODUCE-DGPCHDI.pdf" TargetMode="External"/><Relationship Id="rId261" Type="http://schemas.openxmlformats.org/officeDocument/2006/relationships/hyperlink" Target="PDF%20RM%201970-1975/1971/RD_pdf_2018/RD%20259-2018-PRODUCE-DGPCHDI-1.pdf" TargetMode="External"/><Relationship Id="rId499" Type="http://schemas.openxmlformats.org/officeDocument/2006/relationships/hyperlink" Target="PDF%20RM%201970-1975/1971/RD_pdf_2018/RD%20497-2018-PRODUCE-DGPCHDI.pdf" TargetMode="External"/><Relationship Id="rId359" Type="http://schemas.openxmlformats.org/officeDocument/2006/relationships/hyperlink" Target="PDF%20RM%201970-1975/1971/RD_pdf_2018/RD%20357-2018-PRODUCE-DGPCHDI.pdf" TargetMode="External"/><Relationship Id="rId566" Type="http://schemas.openxmlformats.org/officeDocument/2006/relationships/hyperlink" Target="PDF%20RM%201970-1975/1971/RD_pdf_2018/RD%20562-2018-PRODUCE-DGPCHDI.pdf" TargetMode="External"/><Relationship Id="rId773" Type="http://schemas.openxmlformats.org/officeDocument/2006/relationships/hyperlink" Target="PDF%20RM%201970-1975/1971/RD_pdf_2018/RD%20640-2018-PRODUCE-DGPCHDI.pdf" TargetMode="External"/><Relationship Id="rId1196" Type="http://schemas.openxmlformats.org/officeDocument/2006/relationships/hyperlink" Target="PDF%20RM%201970-1975/1971/RD_pdf_2018/RD%20640-2018-PRODUCE-DGPCHDI.pdf" TargetMode="External"/><Relationship Id="rId121" Type="http://schemas.openxmlformats.org/officeDocument/2006/relationships/hyperlink" Target="PDF%20RM%201970-1975/1971/RD_pdf_2018/RD%20121-2018-PRODUCE-DGPCHDI.pdf" TargetMode="External"/><Relationship Id="rId219" Type="http://schemas.openxmlformats.org/officeDocument/2006/relationships/hyperlink" Target="PDF%20RM%201970-1975/1971/RD_pdf_2018/RD%20217-2018-PRODUCE-DGPCHDI.pdf" TargetMode="External"/><Relationship Id="rId426" Type="http://schemas.openxmlformats.org/officeDocument/2006/relationships/hyperlink" Target="PDF%20RM%201970-1975/1971/RD_pdf_2018/RD%20424-2018-PRODUCE-DGPCHDI.pdf" TargetMode="External"/><Relationship Id="rId633" Type="http://schemas.openxmlformats.org/officeDocument/2006/relationships/hyperlink" Target="PDF%20RM%201970-1975/1971/RD_pdf_2018/RD%20630-2018-PRODUCE-DGPCHDI.pdf" TargetMode="External"/><Relationship Id="rId980" Type="http://schemas.openxmlformats.org/officeDocument/2006/relationships/hyperlink" Target="PDF%20RM%201970-1975/1971/RD_pdf_2018/RD%20640-2018-PRODUCE-DGPCHDI.pdf" TargetMode="External"/><Relationship Id="rId1056" Type="http://schemas.openxmlformats.org/officeDocument/2006/relationships/hyperlink" Target="PDF%20RM%201970-1975/1971/RD_pdf_2018/RD%20640-2018-PRODUCE-DGPCHDI.pdf" TargetMode="External"/><Relationship Id="rId1263" Type="http://schemas.openxmlformats.org/officeDocument/2006/relationships/hyperlink" Target="PDF%20RM%201970-1975/1971/RD_pdf_2018/RD%201265-2018-PRODUCE-DGPCHDI.pdf" TargetMode="External"/><Relationship Id="rId840" Type="http://schemas.openxmlformats.org/officeDocument/2006/relationships/hyperlink" Target="PDF%20RM%201970-1975/1971/RD_pdf_2018/RD%20640-2018-PRODUCE-DGPCHDI.pdf" TargetMode="External"/><Relationship Id="rId938" Type="http://schemas.openxmlformats.org/officeDocument/2006/relationships/hyperlink" Target="PDF%20RM%201970-1975/1971/RD_pdf_2018/RD%20640-2018-PRODUCE-DGPCHDI.pdf" TargetMode="External"/><Relationship Id="rId1470" Type="http://schemas.openxmlformats.org/officeDocument/2006/relationships/hyperlink" Target="PDF%20RM%201970-1975/1971/RD_pdf_2018/RD%201473-2018-PRODUCE-DGPCHDI.pdf" TargetMode="External"/><Relationship Id="rId1568" Type="http://schemas.openxmlformats.org/officeDocument/2006/relationships/hyperlink" Target="PDF%20RM%201970-1975/1971/RD_pdf_2018/RD%201581-2018-PRODUCE-DGPCHDI.pdf" TargetMode="External"/><Relationship Id="rId1775" Type="http://schemas.openxmlformats.org/officeDocument/2006/relationships/hyperlink" Target="PDF%20RM%201970-1975/1971/RD_pdf_2018/RD%201778-2018-PRODUCE-DGPCHDI.pdf" TargetMode="External"/><Relationship Id="rId67" Type="http://schemas.openxmlformats.org/officeDocument/2006/relationships/hyperlink" Target="PDF%20RM%201970-1975/1971/RD_pdf_2018/RD%20067-2018-PRODUCE-DGPCHDI.pdf" TargetMode="External"/><Relationship Id="rId700" Type="http://schemas.openxmlformats.org/officeDocument/2006/relationships/hyperlink" Target="PDF%20RM%201970-1975/1971/RD_pdf_2018/RD%20640-2018-PRODUCE-DGPCHDI.pdf" TargetMode="External"/><Relationship Id="rId1123" Type="http://schemas.openxmlformats.org/officeDocument/2006/relationships/hyperlink" Target="PDF%20RM%201970-1975/1971/RD_pdf_2018/RD%20640-2018-PRODUCE-DGPCHDI.pdf" TargetMode="External"/><Relationship Id="rId1330" Type="http://schemas.openxmlformats.org/officeDocument/2006/relationships/hyperlink" Target="PDF%20RM%201970-1975/1971/RD_pdf_2018/RD%201333-2018-PRODUCE-DGPCHDI.pdf" TargetMode="External"/><Relationship Id="rId1428" Type="http://schemas.openxmlformats.org/officeDocument/2006/relationships/hyperlink" Target="PDF%20RM%201970-1975/1971/RD_pdf_2018/RD%201431-2018-PRODUCE-DGPCHDI.pdf" TargetMode="External"/><Relationship Id="rId1635" Type="http://schemas.openxmlformats.org/officeDocument/2006/relationships/hyperlink" Target="PDF%20RM%201970-1975/1971/RD_pdf_2018/RD%201638-2018-PRODUCE-DGPCHDI.pdf" TargetMode="External"/><Relationship Id="rId1842" Type="http://schemas.openxmlformats.org/officeDocument/2006/relationships/hyperlink" Target="PDF%20RM%201970-1975/1971/RD_pdf_2018/RD%201845-2018-PRODUCE-DGPCHDI.pdf" TargetMode="External"/><Relationship Id="rId1702" Type="http://schemas.openxmlformats.org/officeDocument/2006/relationships/hyperlink" Target="PDF%20RM%201970-1975/1971/RD_pdf_2018/RD%201705-2018-PRODUCE-DGPCHDI.pdf" TargetMode="External"/><Relationship Id="rId283" Type="http://schemas.openxmlformats.org/officeDocument/2006/relationships/hyperlink" Target="PDF%20RM%201970-1975/1971/RD_pdf_2018/RD%20281-2018-PRODUCE-DGPCHDI.pdf" TargetMode="External"/><Relationship Id="rId490" Type="http://schemas.openxmlformats.org/officeDocument/2006/relationships/hyperlink" Target="PDF%20RM%201970-1975/1971/RD_pdf_2018/RD%20488-2018-PRODUCE-DGPCHDI.pdf" TargetMode="External"/><Relationship Id="rId143" Type="http://schemas.openxmlformats.org/officeDocument/2006/relationships/hyperlink" Target="PDF%20RM%201970-1975/1971/RD_pdf_2018/RD%20152-2018-PRODUCE-DGPCHDI.pdf" TargetMode="External"/><Relationship Id="rId350" Type="http://schemas.openxmlformats.org/officeDocument/2006/relationships/hyperlink" Target="PDF%20RM%201970-1975/1971/RD_pdf_2018/RD%20335-2018-PRODUCE-DGPCHDI.pdf" TargetMode="External"/><Relationship Id="rId588" Type="http://schemas.openxmlformats.org/officeDocument/2006/relationships/hyperlink" Target="PDF%20RM%201970-1975/1971/RD_pdf_2018/RD%20587-2018-PRODUCE-DGPCHDI.pdf" TargetMode="External"/><Relationship Id="rId795" Type="http://schemas.openxmlformats.org/officeDocument/2006/relationships/hyperlink" Target="PDF%20RM%201970-1975/1971/RD_pdf_2018/RD%20640-2018-PRODUCE-DGPCHDI.pdf" TargetMode="External"/><Relationship Id="rId9" Type="http://schemas.openxmlformats.org/officeDocument/2006/relationships/hyperlink" Target="PDF%20RM%201970-1975/1971/RD_pdf_2018/RD%20009-2018-PRODUCE-DGPCHDI.pdf" TargetMode="External"/><Relationship Id="rId210" Type="http://schemas.openxmlformats.org/officeDocument/2006/relationships/hyperlink" Target="PDF%20RM%201970-1975/1971/RD_pdf_2018/RD%20208-2018-PRODUCE-DGPCHDI.pdf" TargetMode="External"/><Relationship Id="rId448" Type="http://schemas.openxmlformats.org/officeDocument/2006/relationships/hyperlink" Target="PDF%20RM%201970-1975/1971/RD_pdf_2018/RD%20446-2018-PRODUCE-DGPCHDI.pdf" TargetMode="External"/><Relationship Id="rId655" Type="http://schemas.openxmlformats.org/officeDocument/2006/relationships/hyperlink" Target="PDF%20RM%201970-1975/1971/RD_pdf_2018/RD%20640-2018-PRODUCE-DGPCHDI.pdf" TargetMode="External"/><Relationship Id="rId862" Type="http://schemas.openxmlformats.org/officeDocument/2006/relationships/hyperlink" Target="PDF%20RM%201970-1975/1971/RD_pdf_2018/RD%20640-2018-PRODUCE-DGPCHDI.pdf" TargetMode="External"/><Relationship Id="rId1078" Type="http://schemas.openxmlformats.org/officeDocument/2006/relationships/hyperlink" Target="PDF%20RM%201970-1975/1971/RD_pdf_2018/RD%20640-2018-PRODUCE-DGPCHDI.pdf" TargetMode="External"/><Relationship Id="rId1285" Type="http://schemas.openxmlformats.org/officeDocument/2006/relationships/hyperlink" Target="PDF%20RM%201970-1975/1971/RD_pdf_2018/RD%201287-2018-PRODUCE-DGPCHDI.pdf" TargetMode="External"/><Relationship Id="rId1492" Type="http://schemas.openxmlformats.org/officeDocument/2006/relationships/hyperlink" Target="PDF%20RM%201970-1975/1971/RD_pdf_2018/RD%201495-2018-PRODUCE-DGPCHDI.pdf" TargetMode="External"/><Relationship Id="rId308" Type="http://schemas.openxmlformats.org/officeDocument/2006/relationships/hyperlink" Target="PDF%20RM%201970-1975/1971/RD_pdf_2018/RD%20306-2018-PRODUCE-DGPCHDI.pdf" TargetMode="External"/><Relationship Id="rId515" Type="http://schemas.openxmlformats.org/officeDocument/2006/relationships/hyperlink" Target="PDF%20RM%201970-1975/1971/RD_pdf_2018/RD%20513-2018-PRODUCE-DGPCHDI.pdf" TargetMode="External"/><Relationship Id="rId722" Type="http://schemas.openxmlformats.org/officeDocument/2006/relationships/hyperlink" Target="PDF%20RM%201970-1975/1971/RD_pdf_2018/RD%20640-2018-PRODUCE-DGPCHDI.pdf" TargetMode="External"/><Relationship Id="rId1145" Type="http://schemas.openxmlformats.org/officeDocument/2006/relationships/hyperlink" Target="PDF%20RM%201970-1975/1971/RD_pdf_2018/RD%20640-2018-PRODUCE-DGPCHDI.pdf" TargetMode="External"/><Relationship Id="rId1352" Type="http://schemas.openxmlformats.org/officeDocument/2006/relationships/hyperlink" Target="PDF%20RM%201970-1975/1971/RD_pdf_2018/RD%201355-2018-PRODUCE-DGPCHDI.pdf" TargetMode="External"/><Relationship Id="rId1797" Type="http://schemas.openxmlformats.org/officeDocument/2006/relationships/hyperlink" Target="PDF%20RM%201970-1975/1971/RD_pdf_2018/RD%201800-2018-PRODUCE-DGPCHDI.pdf" TargetMode="External"/><Relationship Id="rId89" Type="http://schemas.openxmlformats.org/officeDocument/2006/relationships/hyperlink" Target="PDF%20RM%201970-1975/1971/RD_pdf_2018/RD%20089-2018-PRODUCE-DGPCHDI.pdf" TargetMode="External"/><Relationship Id="rId1005" Type="http://schemas.openxmlformats.org/officeDocument/2006/relationships/hyperlink" Target="PDF%20RM%201970-1975/1971/RD_pdf_2018/RD%20640-2018-PRODUCE-DGPCHDI.pdf" TargetMode="External"/><Relationship Id="rId1212" Type="http://schemas.openxmlformats.org/officeDocument/2006/relationships/hyperlink" Target="PDF%20RM%201970-1975/1971/RD_pdf_2018/RD%20640-2018-PRODUCE-DGPCHDI.pdf" TargetMode="External"/><Relationship Id="rId1657" Type="http://schemas.openxmlformats.org/officeDocument/2006/relationships/hyperlink" Target="PDF%20RM%201970-1975/1971/RD_pdf_2018/RD%201660-2018-PRODUCE-DGPCHDI.pdf" TargetMode="External"/><Relationship Id="rId1864" Type="http://schemas.openxmlformats.org/officeDocument/2006/relationships/hyperlink" Target="PDF%20RM%201970-1975/1971/RD_pdf_2018/RD%201865-2018-PRODUCE-DGPCHDI.pdf" TargetMode="External"/><Relationship Id="rId1517" Type="http://schemas.openxmlformats.org/officeDocument/2006/relationships/hyperlink" Target="PDF%20RM%201970-1975/1971/RD_pdf_2018/RD%201520-2018-PRODUCE-DGPCHDI.pdf" TargetMode="External"/><Relationship Id="rId1724" Type="http://schemas.openxmlformats.org/officeDocument/2006/relationships/hyperlink" Target="PDF%20RM%201970-1975/1971/RD_pdf_2018/RD%201727-2018-PRODUCE-DGPCHDI.pdf" TargetMode="External"/><Relationship Id="rId16" Type="http://schemas.openxmlformats.org/officeDocument/2006/relationships/hyperlink" Target="PDF%20RM%201970-1975/1971/RD_pdf_2018/RD%20016-2018-PRODUCE-DGPCHDI.pdf" TargetMode="External"/><Relationship Id="rId165" Type="http://schemas.openxmlformats.org/officeDocument/2006/relationships/hyperlink" Target="PDF%20RM%201970-1975/1971/RD_pdf_2018/RD%20163-2018-PRODUCE-DGPCHDI.pdf" TargetMode="External"/><Relationship Id="rId372" Type="http://schemas.openxmlformats.org/officeDocument/2006/relationships/hyperlink" Target="PDF%20RM%201970-1975/1971/RD_pdf_2018/RD%20370-2018-PRODUCE-DGPCHDI.pdf" TargetMode="External"/><Relationship Id="rId677" Type="http://schemas.openxmlformats.org/officeDocument/2006/relationships/hyperlink" Target="PDF%20RM%201970-1975/1971/RD_pdf_2018/RD%20640-2018-PRODUCE-DGPCHDI.pdf" TargetMode="External"/><Relationship Id="rId232" Type="http://schemas.openxmlformats.org/officeDocument/2006/relationships/hyperlink" Target="PDF%20RM%201970-1975/1971/RD_pdf_2018/RD%20230-2018-PRODUCE-DGPCHDI.pdf" TargetMode="External"/><Relationship Id="rId884" Type="http://schemas.openxmlformats.org/officeDocument/2006/relationships/hyperlink" Target="PDF%20RM%201970-1975/1971/RD_pdf_2018/RD%20640-2018-PRODUCE-DGPCHDI.pdf" TargetMode="External"/><Relationship Id="rId537" Type="http://schemas.openxmlformats.org/officeDocument/2006/relationships/hyperlink" Target="PDF%20RM%201970-1975/1971/RD_pdf_2018/RD%20535-2018-PRODUCE-DGPCHDI.pdf" TargetMode="External"/><Relationship Id="rId744" Type="http://schemas.openxmlformats.org/officeDocument/2006/relationships/hyperlink" Target="PDF%20RM%201970-1975/1971/RD_pdf_2018/RD%20640-2018-PRODUCE-DGPCHDI.pdf" TargetMode="External"/><Relationship Id="rId951" Type="http://schemas.openxmlformats.org/officeDocument/2006/relationships/hyperlink" Target="PDF%20RM%201970-1975/1971/RD_pdf_2018/RD%20640-2018-PRODUCE-DGPCHDI.pdf" TargetMode="External"/><Relationship Id="rId1167" Type="http://schemas.openxmlformats.org/officeDocument/2006/relationships/hyperlink" Target="PDF%20RM%201970-1975/1971/RD_pdf_2018/RD%20640-2018-PRODUCE-DGPCHDI.pdf" TargetMode="External"/><Relationship Id="rId1374" Type="http://schemas.openxmlformats.org/officeDocument/2006/relationships/hyperlink" Target="PDF%20RM%201970-1975/1971/RD_pdf_2018/RD%201377-2018-PRODUCE-DGPCHDI.pdf" TargetMode="External"/><Relationship Id="rId1581" Type="http://schemas.openxmlformats.org/officeDocument/2006/relationships/hyperlink" Target="PDF%20RM%201970-1975/1971/RD_pdf_2018/RD%201584-2018-PRODUCE-DGPCHDI.pdf" TargetMode="External"/><Relationship Id="rId1679" Type="http://schemas.openxmlformats.org/officeDocument/2006/relationships/hyperlink" Target="PDF%20RM%201970-1975/1971/RD_pdf_2018/RD%201682-2018-PRODUCE-DGPCHDI.pdf" TargetMode="External"/><Relationship Id="rId80" Type="http://schemas.openxmlformats.org/officeDocument/2006/relationships/hyperlink" Target="PDF%20RM%201970-1975/1971/RD_pdf_2018/RD%20080-2018-PRODUCE-DGPCHDI.pdf" TargetMode="External"/><Relationship Id="rId604" Type="http://schemas.openxmlformats.org/officeDocument/2006/relationships/hyperlink" Target="PDF%20RM%201970-1975/1971/RD_pdf_2018/RD%20601-2018-PRODUCE-DGPCHDI.pdf" TargetMode="External"/><Relationship Id="rId811" Type="http://schemas.openxmlformats.org/officeDocument/2006/relationships/hyperlink" Target="PDF%20RM%201970-1975/1971/RD_pdf_2018/RD%20640-2018-PRODUCE-DGPCHDI.pdf" TargetMode="External"/><Relationship Id="rId1027" Type="http://schemas.openxmlformats.org/officeDocument/2006/relationships/hyperlink" Target="PDF%20RM%201970-1975/1971/RD_pdf_2018/RD%20640-2018-PRODUCE-DGPCHDI.pdf" TargetMode="External"/><Relationship Id="rId1234" Type="http://schemas.openxmlformats.org/officeDocument/2006/relationships/hyperlink" Target="PDF%20RM%201970-1975/1971/RD_pdf_2018/RD%201236-2018-PRODUCE-DGPCHDI.pdf" TargetMode="External"/><Relationship Id="rId1441" Type="http://schemas.openxmlformats.org/officeDocument/2006/relationships/hyperlink" Target="PDF%20RM%201970-1975/1971/RD_pdf_2018/RD%201444-2018-PRODUCE-DGPCHDI.pdf" TargetMode="External"/><Relationship Id="rId909" Type="http://schemas.openxmlformats.org/officeDocument/2006/relationships/hyperlink" Target="PDF%20RM%201970-1975/1971/RD_pdf_2018/RD%20640-2018-PRODUCE-DGPCHDI.pdf" TargetMode="External"/><Relationship Id="rId1301" Type="http://schemas.openxmlformats.org/officeDocument/2006/relationships/hyperlink" Target="PDF%20RM%201970-1975/1971/RD_pdf_2018/RD%201304-2018-PRODUCE-DGPCHDI.pdf" TargetMode="External"/><Relationship Id="rId1539" Type="http://schemas.openxmlformats.org/officeDocument/2006/relationships/hyperlink" Target="PDF%20RM%201970-1975/1971/RD_pdf_2018/RD%201543-2018-PRODUCE-DGPCHDI.pdf" TargetMode="External"/><Relationship Id="rId1746" Type="http://schemas.openxmlformats.org/officeDocument/2006/relationships/hyperlink" Target="PDF%20RM%201970-1975/1971/RD_pdf_2018/RD%201749-2018-PRODUCE-DGPCHDI.pdf" TargetMode="External"/><Relationship Id="rId38" Type="http://schemas.openxmlformats.org/officeDocument/2006/relationships/hyperlink" Target="PDF%20RM%201970-1975/1971/RD_pdf_2018/RD%20038-2018-PRODUCE-DGPCHDI.pdf" TargetMode="External"/><Relationship Id="rId1606" Type="http://schemas.openxmlformats.org/officeDocument/2006/relationships/hyperlink" Target="PDF%20RM%201970-1975/1971/RD_pdf_2018/RD%201609-2018-PRODUCE-DGPCHDI.pdf" TargetMode="External"/><Relationship Id="rId1813" Type="http://schemas.openxmlformats.org/officeDocument/2006/relationships/hyperlink" Target="PDF%20RM%201970-1975/1971/RD_pdf_2018/RD%201816-2018-PRODUCE-DGPCHDI.pdf" TargetMode="External"/><Relationship Id="rId187" Type="http://schemas.openxmlformats.org/officeDocument/2006/relationships/hyperlink" Target="PDF%20RM%201970-1975/1971/RD_pdf_2018/RD%20185-2018-PRODUCE-DGPCHDI.pdf" TargetMode="External"/><Relationship Id="rId394" Type="http://schemas.openxmlformats.org/officeDocument/2006/relationships/hyperlink" Target="PDF%20RM%201970-1975/1971/RD_pdf_2018/RD%20392-2018-PRODUCE-DGPCHDI.pdf" TargetMode="External"/><Relationship Id="rId254" Type="http://schemas.openxmlformats.org/officeDocument/2006/relationships/hyperlink" Target="PDF%20RM%201970-1975/1971/RD_pdf_2018/RD%20252-2018-PRODUCE-DGPCHDI.pdf" TargetMode="External"/><Relationship Id="rId699" Type="http://schemas.openxmlformats.org/officeDocument/2006/relationships/hyperlink" Target="PDF%20RM%201970-1975/1971/RD_pdf_2018/RD%20640-2018-PRODUCE-DGPCHDI.pdf" TargetMode="External"/><Relationship Id="rId1091" Type="http://schemas.openxmlformats.org/officeDocument/2006/relationships/hyperlink" Target="PDF%20RM%201970-1975/1971/RD_pdf_2018/RD%20640-2018-PRODUCE-DGPCHDI.pdf" TargetMode="External"/><Relationship Id="rId114" Type="http://schemas.openxmlformats.org/officeDocument/2006/relationships/hyperlink" Target="PDF%20RM%201970-1975/1971/RD_pdf_2018/RD%20114-2018-PRODUCE-DGPCHDI.pdf" TargetMode="External"/><Relationship Id="rId461" Type="http://schemas.openxmlformats.org/officeDocument/2006/relationships/hyperlink" Target="PDF%20RM%201970-1975/1971/RD_pdf_2018/RD%20459-2018-PRODUCE-DGPCHDI.pdf" TargetMode="External"/><Relationship Id="rId559" Type="http://schemas.openxmlformats.org/officeDocument/2006/relationships/hyperlink" Target="PDF%20RM%201970-1975/1971/RD_pdf_2018/RD%20557-2018-PRODUCE-DGPCHDI.pdf" TargetMode="External"/><Relationship Id="rId766" Type="http://schemas.openxmlformats.org/officeDocument/2006/relationships/hyperlink" Target="PDF%20RM%201970-1975/1971/RD_pdf_2018/RD%20640-2018-PRODUCE-DGPCHDI.pdf" TargetMode="External"/><Relationship Id="rId1189" Type="http://schemas.openxmlformats.org/officeDocument/2006/relationships/hyperlink" Target="PDF%20RM%201970-1975/1971/RD_pdf_2018/RD%20640-2018-PRODUCE-DGPCHDI.pdf" TargetMode="External"/><Relationship Id="rId1396" Type="http://schemas.openxmlformats.org/officeDocument/2006/relationships/hyperlink" Target="PDF%20RM%201970-1975/1971/RD_pdf_2018/RD%201399-2018-PRODUCE-DGPCHDI.pdf" TargetMode="External"/><Relationship Id="rId321" Type="http://schemas.openxmlformats.org/officeDocument/2006/relationships/hyperlink" Target="PDF%20RM%201970-1975/1971/RD_pdf_2018/RD%20319-2018-PRODUCE-DGPCHDI.pdf" TargetMode="External"/><Relationship Id="rId419" Type="http://schemas.openxmlformats.org/officeDocument/2006/relationships/hyperlink" Target="PDF%20RM%201970-1975/1971/RD_pdf_2018/RD%20417-2018-PRODUCE-DGPCHDI.pdf" TargetMode="External"/><Relationship Id="rId626" Type="http://schemas.openxmlformats.org/officeDocument/2006/relationships/hyperlink" Target="PDF%20RM%201970-1975/1971/RD_pdf_2018/RD%20623-2018-PRODUCE-DGPCHDI.pdf" TargetMode="External"/><Relationship Id="rId973" Type="http://schemas.openxmlformats.org/officeDocument/2006/relationships/hyperlink" Target="PDF%20RM%201970-1975/1971/RD_pdf_2018/RD%20640-2018-PRODUCE-DGPCHDI.pdf" TargetMode="External"/><Relationship Id="rId1049" Type="http://schemas.openxmlformats.org/officeDocument/2006/relationships/hyperlink" Target="PDF%20RM%201970-1975/1971/RD_pdf_2018/RD%20640-2018-PRODUCE-DGPCHDI.pdf" TargetMode="External"/><Relationship Id="rId1256" Type="http://schemas.openxmlformats.org/officeDocument/2006/relationships/hyperlink" Target="PDF%20RM%201970-1975/1971/RD_pdf_2018/RD%201258-2018-PRODUCE-DGPCHDI.pdf" TargetMode="External"/><Relationship Id="rId833" Type="http://schemas.openxmlformats.org/officeDocument/2006/relationships/hyperlink" Target="PDF%20RM%201970-1975/1971/RD_pdf_2018/RD%20640-2018-PRODUCE-DGPCHDI.pdf" TargetMode="External"/><Relationship Id="rId1116" Type="http://schemas.openxmlformats.org/officeDocument/2006/relationships/hyperlink" Target="PDF%20RM%201970-1975/1971/RD_pdf_2018/RD%20640-2018-PRODUCE-DGPCHDI.pdf" TargetMode="External"/><Relationship Id="rId1463" Type="http://schemas.openxmlformats.org/officeDocument/2006/relationships/hyperlink" Target="PDF%20RM%201970-1975/1971/RD_pdf_2018/RD%201466-2018-PRODUCE-DGPCHDI.pdf" TargetMode="External"/><Relationship Id="rId1670" Type="http://schemas.openxmlformats.org/officeDocument/2006/relationships/hyperlink" Target="PDF%20RM%201970-1975/1971/RD_pdf_2018/RD%201673-2018-PRODUCE-DGPCHDI.pdf" TargetMode="External"/><Relationship Id="rId1768" Type="http://schemas.openxmlformats.org/officeDocument/2006/relationships/hyperlink" Target="PDF%20RM%201970-1975/1971/RD_pdf_2018/RD%201771-2018-PRODUCE-DGPCHDI.pdf" TargetMode="External"/><Relationship Id="rId900" Type="http://schemas.openxmlformats.org/officeDocument/2006/relationships/hyperlink" Target="PDF%20RM%201970-1975/1971/RD_pdf_2018/RD%20640-2018-PRODUCE-DGPCHDI.pdf" TargetMode="External"/><Relationship Id="rId1323" Type="http://schemas.openxmlformats.org/officeDocument/2006/relationships/hyperlink" Target="PDF%20RM%201970-1975/1971/RD_pdf_2018/RD%201326-2018-PRODUCE-DGPCHDI.pdf" TargetMode="External"/><Relationship Id="rId1530" Type="http://schemas.openxmlformats.org/officeDocument/2006/relationships/hyperlink" Target="PDF%20RM%201970-1975/1971/RD_pdf_2018/RD%201534-2018-PRODUCE-DGPCHDI.pdf" TargetMode="External"/><Relationship Id="rId1628" Type="http://schemas.openxmlformats.org/officeDocument/2006/relationships/hyperlink" Target="PDF%20RM%201970-1975/1971/RD_pdf_2018/RD%201631-2018-PRODUCE-DGPCHDI.pdf" TargetMode="External"/><Relationship Id="rId1835" Type="http://schemas.openxmlformats.org/officeDocument/2006/relationships/hyperlink" Target="PDF%20RM%201970-1975/1971/RD_pdf_2018/RD%201838-2018-PRODUCE-DGPCHDI.pdf" TargetMode="External"/><Relationship Id="rId276" Type="http://schemas.openxmlformats.org/officeDocument/2006/relationships/hyperlink" Target="PDF%20RM%201970-1975/1971/RD_pdf_2018/RD%20274-2018-PRODUCE-DGPCHDI.pdf" TargetMode="External"/><Relationship Id="rId483" Type="http://schemas.openxmlformats.org/officeDocument/2006/relationships/hyperlink" Target="PDF%20RM%201970-1975/1971/RD_pdf_2018/RD%20481-2018-PRODUCE-DGPCHDI.pdf" TargetMode="External"/><Relationship Id="rId690" Type="http://schemas.openxmlformats.org/officeDocument/2006/relationships/hyperlink" Target="PDF%20RM%201970-1975/1971/RD_pdf_2018/RD%20640-2018-PRODUCE-DGPCHDI.pdf" TargetMode="External"/><Relationship Id="rId136" Type="http://schemas.openxmlformats.org/officeDocument/2006/relationships/hyperlink" Target="PDF%20RM%201970-1975/1971/RD_pdf_2018/RD%20136-2018-PRODUCE-DGPCHDI.pdf" TargetMode="External"/><Relationship Id="rId343" Type="http://schemas.openxmlformats.org/officeDocument/2006/relationships/hyperlink" Target="PDF%20RM%201970-1975/1971/RD_pdf_2018/RD%20326-2018-PRODUCE-DGPCHDI.pdf" TargetMode="External"/><Relationship Id="rId550" Type="http://schemas.openxmlformats.org/officeDocument/2006/relationships/hyperlink" Target="PDF%20RM%201970-1975/1971/RD_pdf_2018/RD%20548-2018-PRODUCE-DGPCHDI.pdf" TargetMode="External"/><Relationship Id="rId788" Type="http://schemas.openxmlformats.org/officeDocument/2006/relationships/hyperlink" Target="PDF%20RM%201970-1975/1971/RD_pdf_2018/RD%20640-2018-PRODUCE-DGPCHDI.pdf" TargetMode="External"/><Relationship Id="rId995" Type="http://schemas.openxmlformats.org/officeDocument/2006/relationships/hyperlink" Target="PDF%20RM%201970-1975/1971/RD_pdf_2018/RD%20640-2018-PRODUCE-DGPCHDI.pdf" TargetMode="External"/><Relationship Id="rId1180" Type="http://schemas.openxmlformats.org/officeDocument/2006/relationships/hyperlink" Target="PDF%20RM%201970-1975/1971/RD_pdf_2018/RD%20640-2018-PRODUCE-DGPCHDI.pdf" TargetMode="External"/><Relationship Id="rId203" Type="http://schemas.openxmlformats.org/officeDocument/2006/relationships/hyperlink" Target="PDF%20RM%201970-1975/1971/RD_pdf_2018/RD%20201-2018-PRODUCE-DGPCHDI.pdf" TargetMode="External"/><Relationship Id="rId648" Type="http://schemas.openxmlformats.org/officeDocument/2006/relationships/hyperlink" Target="file:///\\srvfile05\archivo%20dgpi$\ATENCION%20DE%20REQUERIMIENTOS%20ARCHIVO\RESOLUCIONES%20DIRECTORALES%20-%20COOPERATIVA\RD%20N&#176;%20645-2018-PRODUCE-DGPCHDI.pdf" TargetMode="External"/><Relationship Id="rId855" Type="http://schemas.openxmlformats.org/officeDocument/2006/relationships/hyperlink" Target="PDF%20RM%201970-1975/1971/RD_pdf_2018/RD%20640-2018-PRODUCE-DGPCHDI.pdf" TargetMode="External"/><Relationship Id="rId1040" Type="http://schemas.openxmlformats.org/officeDocument/2006/relationships/hyperlink" Target="PDF%20RM%201970-1975/1971/RD_pdf_2018/RD%20640-2018-PRODUCE-DGPCHDI.pdf" TargetMode="External"/><Relationship Id="rId1278" Type="http://schemas.openxmlformats.org/officeDocument/2006/relationships/hyperlink" Target="PDF%20RM%201970-1975/1971/RD_pdf_2018/RD%201280-2018-PRODUCE-DGPCHDI.pdf" TargetMode="External"/><Relationship Id="rId1485" Type="http://schemas.openxmlformats.org/officeDocument/2006/relationships/hyperlink" Target="PDF%20RM%201970-1975/1971/RD_pdf_2018/RD%201488-2018-PRODUCE-DGPCHDI.pdf" TargetMode="External"/><Relationship Id="rId1692" Type="http://schemas.openxmlformats.org/officeDocument/2006/relationships/hyperlink" Target="PDF%20RM%201970-1975/1971/RD_pdf_2018/RD%201695-2018-PRODUCE-DGPCHDI.pdf" TargetMode="External"/><Relationship Id="rId410" Type="http://schemas.openxmlformats.org/officeDocument/2006/relationships/hyperlink" Target="PDF%20RM%201970-1975/1971/RD_pdf_2018/RD%20408-2018-PRODUCE-DGPCHDI.pdf" TargetMode="External"/><Relationship Id="rId508" Type="http://schemas.openxmlformats.org/officeDocument/2006/relationships/hyperlink" Target="PDF%20RM%201970-1975/1971/RD_pdf_2018/RD%20506-2018-PRODUCE-DGPCHDI.pdf" TargetMode="External"/><Relationship Id="rId715" Type="http://schemas.openxmlformats.org/officeDocument/2006/relationships/hyperlink" Target="PDF%20RM%201970-1975/1971/RD_pdf_2018/RD%20640-2018-PRODUCE-DGPCHDI.pdf" TargetMode="External"/><Relationship Id="rId922" Type="http://schemas.openxmlformats.org/officeDocument/2006/relationships/hyperlink" Target="PDF%20RM%201970-1975/1971/RD_pdf_2018/RD%20640-2018-PRODUCE-DGPCHDI.pdf" TargetMode="External"/><Relationship Id="rId1138" Type="http://schemas.openxmlformats.org/officeDocument/2006/relationships/hyperlink" Target="PDF%20RM%201970-1975/1971/RD_pdf_2018/RD%20640-2018-PRODUCE-DGPCHDI.pdf" TargetMode="External"/><Relationship Id="rId1345" Type="http://schemas.openxmlformats.org/officeDocument/2006/relationships/hyperlink" Target="PDF%20RM%201970-1975/1971/RD_pdf_2018/RD%201348-2018-PRODUCE-DGPCHDI.pdf" TargetMode="External"/><Relationship Id="rId1552" Type="http://schemas.openxmlformats.org/officeDocument/2006/relationships/hyperlink" Target="PDF%20RM%201970-1975/1971/RD_pdf_2018/RD%201555-2018-PRODUCE-DGPCHDI.pdf" TargetMode="External"/><Relationship Id="rId1205" Type="http://schemas.openxmlformats.org/officeDocument/2006/relationships/hyperlink" Target="PDF%20RM%201970-1975/1971/RD_pdf_2018/RD%20640-2018-PRODUCE-DGPCHDI.pdf" TargetMode="External"/><Relationship Id="rId1857" Type="http://schemas.openxmlformats.org/officeDocument/2006/relationships/hyperlink" Target="PDF%20RM%201970-1975/1971/RD_pdf_2018/RD%201860-2018-PRODUCE-DGPCHDI.pdf" TargetMode="External"/><Relationship Id="rId51" Type="http://schemas.openxmlformats.org/officeDocument/2006/relationships/hyperlink" Target="PDF%20RM%201970-1975/1971/RD_pdf_2018/RD%20051-2018-PRODUCE-DGPCHDI.pdf" TargetMode="External"/><Relationship Id="rId1412" Type="http://schemas.openxmlformats.org/officeDocument/2006/relationships/hyperlink" Target="PDF%20RM%201970-1975/1971/RD_pdf_2018/RD%201415-2018-PRODUCE-DGPCHDI.pdf" TargetMode="External"/><Relationship Id="rId1717" Type="http://schemas.openxmlformats.org/officeDocument/2006/relationships/hyperlink" Target="PDF%20RM%201970-1975/1971/RD_pdf_2018/RD%201720-2018-PRODUCE-DGPCHDI.pdf" TargetMode="External"/><Relationship Id="rId298" Type="http://schemas.openxmlformats.org/officeDocument/2006/relationships/hyperlink" Target="PDF%20RM%201970-1975/1971/RD_pdf_2018/RD%20296-2018-PRODUCE-DGPCHDI.pdf" TargetMode="External"/><Relationship Id="rId158" Type="http://schemas.openxmlformats.org/officeDocument/2006/relationships/hyperlink" Target="PDF%20RM%201970-1975/1971/RD_pdf_2018/RD%20145-2018-PRODUCE-DGPCHDI.pdf" TargetMode="External"/><Relationship Id="rId365" Type="http://schemas.openxmlformats.org/officeDocument/2006/relationships/hyperlink" Target="PDF%20RM%201970-1975/1971/RD_pdf_2018/RD%20363-2018-PRODUCE-DGPCHDI.pdf" TargetMode="External"/><Relationship Id="rId572" Type="http://schemas.openxmlformats.org/officeDocument/2006/relationships/hyperlink" Target="PDF%20RM%201970-1975/1971/RD_pdf_2018/RD%20569-2018-PRODUCE-DGPCHDI.pdf" TargetMode="External"/><Relationship Id="rId225" Type="http://schemas.openxmlformats.org/officeDocument/2006/relationships/hyperlink" Target="PDF%20RM%201970-1975/1971/RD_pdf_2018/RD%20223-2018-PRODUCE-DGPCHDI.pdf" TargetMode="External"/><Relationship Id="rId432" Type="http://schemas.openxmlformats.org/officeDocument/2006/relationships/hyperlink" Target="PDF%20RM%201970-1975/1971/RD_pdf_2018/RD%20430-2018-PRODUCE-DGPCHDI.pdf" TargetMode="External"/><Relationship Id="rId877" Type="http://schemas.openxmlformats.org/officeDocument/2006/relationships/hyperlink" Target="PDF%20RM%201970-1975/1971/RD_pdf_2018/RD%20640-2018-PRODUCE-DGPCHDI.pdf" TargetMode="External"/><Relationship Id="rId1062" Type="http://schemas.openxmlformats.org/officeDocument/2006/relationships/hyperlink" Target="PDF%20RM%201970-1975/1971/RD_pdf_2018/RD%20640-2018-PRODUCE-DGPCHDI.pdf" TargetMode="External"/><Relationship Id="rId737" Type="http://schemas.openxmlformats.org/officeDocument/2006/relationships/hyperlink" Target="PDF%20RM%201970-1975/1971/RD_pdf_2018/RD%20640-2018-PRODUCE-DGPCHDI.pdf" TargetMode="External"/><Relationship Id="rId944" Type="http://schemas.openxmlformats.org/officeDocument/2006/relationships/hyperlink" Target="PDF%20RM%201970-1975/1971/RD_pdf_2018/RD%20640-2018-PRODUCE-DGPCHDI.pdf" TargetMode="External"/><Relationship Id="rId1367" Type="http://schemas.openxmlformats.org/officeDocument/2006/relationships/hyperlink" Target="PDF%20RM%201970-1975/1971/RD_pdf_2018/RD%201370-2018-PRODUCE-DGPCHDI.pdf" TargetMode="External"/><Relationship Id="rId1574" Type="http://schemas.openxmlformats.org/officeDocument/2006/relationships/hyperlink" Target="PDF%20RM%201970-1975/1971/RD_pdf_2018/RD%201576-2018-PRODUCE-DGPCHDI.pdf" TargetMode="External"/><Relationship Id="rId1781" Type="http://schemas.openxmlformats.org/officeDocument/2006/relationships/hyperlink" Target="PDF%20RM%201970-1975/1971/RD_pdf_2018/RD%201784-2018-PRODUCE-DGPCHDI.pdf" TargetMode="External"/><Relationship Id="rId73" Type="http://schemas.openxmlformats.org/officeDocument/2006/relationships/hyperlink" Target="PDF%20RM%201970-1975/1971/RD_pdf_2018/RD%20073-2018-PRODUCE-DGPCHDI.pdf" TargetMode="External"/><Relationship Id="rId804" Type="http://schemas.openxmlformats.org/officeDocument/2006/relationships/hyperlink" Target="PDF%20RM%201970-1975/1971/RD_pdf_2018/RD%20640-2018-PRODUCE-DGPCHDI.pdf" TargetMode="External"/><Relationship Id="rId1227" Type="http://schemas.openxmlformats.org/officeDocument/2006/relationships/hyperlink" Target="PDF%20RM%201970-1975/1971/RD_pdf_2018/RD%201229-2018-PRODUCE-DGPCHDI.pdf" TargetMode="External"/><Relationship Id="rId1434" Type="http://schemas.openxmlformats.org/officeDocument/2006/relationships/hyperlink" Target="PDF%20RM%201970-1975/1971/RD_pdf_2018/RD%201437-2018-PRODUCE-DGPCHDI.pdf" TargetMode="External"/><Relationship Id="rId1641" Type="http://schemas.openxmlformats.org/officeDocument/2006/relationships/hyperlink" Target="PDF%20RM%201970-1975/1971/RD_pdf_2018/RD%201644-2018-PRODUCE-DGPCHDI.pdf" TargetMode="External"/><Relationship Id="rId1501" Type="http://schemas.openxmlformats.org/officeDocument/2006/relationships/hyperlink" Target="PDF%20RM%201970-1975/1971/RD_pdf_2018/RD%201504-2018-PRODUCE-DGPCHDI.pdf" TargetMode="External"/><Relationship Id="rId1739" Type="http://schemas.openxmlformats.org/officeDocument/2006/relationships/hyperlink" Target="PDF%20RM%201970-1975/1971/RD_pdf_2018/RD%201742-2018-PRODUCE-DGPCHDI.pdf" TargetMode="External"/><Relationship Id="rId1806" Type="http://schemas.openxmlformats.org/officeDocument/2006/relationships/hyperlink" Target="PDF%20RM%201970-1975/1971/RD_pdf_2018/RD%201809-2018-PRODUCE-DGPCHDI.pdf" TargetMode="External"/><Relationship Id="rId387" Type="http://schemas.openxmlformats.org/officeDocument/2006/relationships/hyperlink" Target="PDF%20RM%201970-1975/1971/RD_pdf_2018/RD%20385-2018-PRODUCE-DGPCHDI.pdf" TargetMode="External"/><Relationship Id="rId594" Type="http://schemas.openxmlformats.org/officeDocument/2006/relationships/hyperlink" Target="PDF%20RM%201970-1975/1971/RD_pdf_2018/RD%20594-2018-PRODUCE-DGPCHDI.pdf" TargetMode="External"/><Relationship Id="rId247" Type="http://schemas.openxmlformats.org/officeDocument/2006/relationships/hyperlink" Target="PDF%20RM%201970-1975/1971/RD_pdf_2018/RD%20245-2018-PRODUCE-DGPCHDI.pdf" TargetMode="External"/><Relationship Id="rId899" Type="http://schemas.openxmlformats.org/officeDocument/2006/relationships/hyperlink" Target="PDF%20RM%201970-1975/1971/RD_pdf_2018/RD%20640-2018-PRODUCE-DGPCHDI.pdf" TargetMode="External"/><Relationship Id="rId1084" Type="http://schemas.openxmlformats.org/officeDocument/2006/relationships/hyperlink" Target="PDF%20RM%201970-1975/1971/RD_pdf_2018/RD%20640-2018-PRODUCE-DGPCHDI.pdf" TargetMode="External"/><Relationship Id="rId107" Type="http://schemas.openxmlformats.org/officeDocument/2006/relationships/hyperlink" Target="PDF%20RM%201970-1975/1971/RD_pdf_2018/RD%20107-2018-PRODUCE-DGPCHDI.pdf" TargetMode="External"/><Relationship Id="rId454" Type="http://schemas.openxmlformats.org/officeDocument/2006/relationships/hyperlink" Target="PDF%20RM%201970-1975/1971/RD_pdf_2018/RD%20452-2018-PRODUCE-DGPCHDI.pdf" TargetMode="External"/><Relationship Id="rId661" Type="http://schemas.openxmlformats.org/officeDocument/2006/relationships/hyperlink" Target="PDF%20RM%201970-1975/1971/RD_pdf_2018/RD%20640-2018-PRODUCE-DGPCHDI.pdf" TargetMode="External"/><Relationship Id="rId759" Type="http://schemas.openxmlformats.org/officeDocument/2006/relationships/hyperlink" Target="PDF%20RM%201970-1975/1971/RD_pdf_2018/RD%20640-2018-PRODUCE-DGPCHDI.pdf" TargetMode="External"/><Relationship Id="rId966" Type="http://schemas.openxmlformats.org/officeDocument/2006/relationships/hyperlink" Target="PDF%20RM%201970-1975/1971/RD_pdf_2018/RD%20640-2018-PRODUCE-DGPCHDI.pdf" TargetMode="External"/><Relationship Id="rId1291" Type="http://schemas.openxmlformats.org/officeDocument/2006/relationships/hyperlink" Target="PDF%20RM%201970-1975/1971/RD_pdf_2018/RD%201293-2018-PRODUCE-DGPCHDI.pdf" TargetMode="External"/><Relationship Id="rId1389" Type="http://schemas.openxmlformats.org/officeDocument/2006/relationships/hyperlink" Target="PDF%20RM%201970-1975/1971/RD_pdf_2018/RD%201392-2018-PRODUCE-DGPCHDI.pdf" TargetMode="External"/><Relationship Id="rId1596" Type="http://schemas.openxmlformats.org/officeDocument/2006/relationships/hyperlink" Target="PDF%20RM%201970-1975/1971/RD_pdf_2018/RD%201599-2018-PRODUCE-DGPCHDI.pdf" TargetMode="External"/><Relationship Id="rId314" Type="http://schemas.openxmlformats.org/officeDocument/2006/relationships/hyperlink" Target="PDF%20RM%201970-1975/1971/RD_pdf_2018/RD%20312-2018-PRODUCE-DGPCHDI.pdf" TargetMode="External"/><Relationship Id="rId521" Type="http://schemas.openxmlformats.org/officeDocument/2006/relationships/hyperlink" Target="PDF%20RM%201970-1975/1971/RD_pdf_2018/RD%20519-2018-PRODUCE-DGPCHDI.pdf" TargetMode="External"/><Relationship Id="rId619" Type="http://schemas.openxmlformats.org/officeDocument/2006/relationships/hyperlink" Target="PDF%20RM%201970-1975/1971/RD_pdf_2018/RD%20616-2018-PRODUCE-DGPCHDI.pdf" TargetMode="External"/><Relationship Id="rId1151" Type="http://schemas.openxmlformats.org/officeDocument/2006/relationships/hyperlink" Target="PDF%20RM%201970-1975/1971/RD_pdf_2018/RD%20640-2018-PRODUCE-DGPCHDI.pdf" TargetMode="External"/><Relationship Id="rId1249" Type="http://schemas.openxmlformats.org/officeDocument/2006/relationships/hyperlink" Target="PDF%20RM%201970-1975/1971/RD_pdf_2018/RD%201251-2018-PRODUCE-DGPCHDI.pdf" TargetMode="External"/><Relationship Id="rId95" Type="http://schemas.openxmlformats.org/officeDocument/2006/relationships/hyperlink" Target="PDF%20RM%201970-1975/1971/RD_pdf_2018/RD%20095-2018-PRODUCE-DGPCHDI.pdf" TargetMode="External"/><Relationship Id="rId826" Type="http://schemas.openxmlformats.org/officeDocument/2006/relationships/hyperlink" Target="PDF%20RM%201970-1975/1971/RD_pdf_2018/RD%20640-2018-PRODUCE-DGPCHDI.pdf" TargetMode="External"/><Relationship Id="rId1011" Type="http://schemas.openxmlformats.org/officeDocument/2006/relationships/hyperlink" Target="PDF%20RM%201970-1975/1971/RD_pdf_2018/RD%20640-2018-PRODUCE-DGPCHDI.pdf" TargetMode="External"/><Relationship Id="rId1109" Type="http://schemas.openxmlformats.org/officeDocument/2006/relationships/hyperlink" Target="PDF%20RM%201970-1975/1971/RD_pdf_2018/RD%20640-2018-PRODUCE-DGPCHDI.pdf" TargetMode="External"/><Relationship Id="rId1456" Type="http://schemas.openxmlformats.org/officeDocument/2006/relationships/hyperlink" Target="PDF%20RM%201970-1975/1971/RD_pdf_2018/RD%201459-2018-PRODUCE-DGPCHDI.pdf" TargetMode="External"/><Relationship Id="rId1663" Type="http://schemas.openxmlformats.org/officeDocument/2006/relationships/hyperlink" Target="PDF%20RM%201970-1975/1971/RD_pdf_2018/RD%201666-2018-PRODUCE-DGPCHDI.pdf" TargetMode="External"/><Relationship Id="rId1316" Type="http://schemas.openxmlformats.org/officeDocument/2006/relationships/hyperlink" Target="PDF%20RM%201970-1975/1971/RD_pdf_2018/RD%201303-2018-PRODUCE-DGPCHDI.pdf" TargetMode="External"/><Relationship Id="rId1523" Type="http://schemas.openxmlformats.org/officeDocument/2006/relationships/hyperlink" Target="PDF%20RM%201970-1975/1971/RD_pdf_2018/RD%201526-2018-PRODUCE-DGPCHDI.pdf" TargetMode="External"/><Relationship Id="rId1730" Type="http://schemas.openxmlformats.org/officeDocument/2006/relationships/hyperlink" Target="PDF%20RM%201970-1975/1971/RD_pdf_2018/RD%201733-2018-PRODUCE-DGPCHDI.pdf" TargetMode="External"/><Relationship Id="rId22" Type="http://schemas.openxmlformats.org/officeDocument/2006/relationships/hyperlink" Target="PDF%20RM%201970-1975/1971/RD_pdf_2018/RD%20022-2018-PRODUCE-DGPCHDI.pdf" TargetMode="External"/><Relationship Id="rId1828" Type="http://schemas.openxmlformats.org/officeDocument/2006/relationships/hyperlink" Target="PDF%20RM%201970-1975/1971/RD_pdf_2018/RD%201831-2018-PRODUCE-DGPCHDI.pdf" TargetMode="External"/><Relationship Id="rId171" Type="http://schemas.openxmlformats.org/officeDocument/2006/relationships/hyperlink" Target="PDF%20RM%201970-1975/1971/RD_pdf_2018/RD%20169-2018-PRODUCE-DGPCHDI.pdf" TargetMode="External"/><Relationship Id="rId269" Type="http://schemas.openxmlformats.org/officeDocument/2006/relationships/hyperlink" Target="PDF%20RM%201970-1975/1971/RD_pdf_2018/RD%20267-2018-PRODUCE-DGPCHDI.pdf" TargetMode="External"/><Relationship Id="rId476" Type="http://schemas.openxmlformats.org/officeDocument/2006/relationships/hyperlink" Target="PDF%20RM%201970-1975/1971/RD_pdf_2018/RD%20474-2018-PRODUCE-DGPCHDI.pdf" TargetMode="External"/><Relationship Id="rId683" Type="http://schemas.openxmlformats.org/officeDocument/2006/relationships/hyperlink" Target="PDF%20RM%201970-1975/1971/RD_pdf_2018/RD%20640-2018-PRODUCE-DGPCHDI.pdf" TargetMode="External"/><Relationship Id="rId890" Type="http://schemas.openxmlformats.org/officeDocument/2006/relationships/hyperlink" Target="PDF%20RM%201970-1975/1971/RD_pdf_2018/RD%20640-2018-PRODUCE-DGPCHDI.pdf" TargetMode="External"/><Relationship Id="rId129" Type="http://schemas.openxmlformats.org/officeDocument/2006/relationships/hyperlink" Target="PDF%20RM%201970-1975/1971/RD_pdf_2018/RD%20129-2018-PRODUCE-DGPCHDI.pdf" TargetMode="External"/><Relationship Id="rId336" Type="http://schemas.openxmlformats.org/officeDocument/2006/relationships/hyperlink" Target="PDF%20RM%201970-1975/1971/RD_pdf_2018/RD%20349-2018-PRODUCE-DGPCHDI.pdf" TargetMode="External"/><Relationship Id="rId543" Type="http://schemas.openxmlformats.org/officeDocument/2006/relationships/hyperlink" Target="PDF%20RM%201970-1975/1971/RD_pdf_2018/RD%20541-2018-PRODUCE-DGPCHDI.pdf" TargetMode="External"/><Relationship Id="rId988" Type="http://schemas.openxmlformats.org/officeDocument/2006/relationships/hyperlink" Target="PDF%20RM%201970-1975/1971/RD_pdf_2018/RD%20640-2018-PRODUCE-DGPCHDI.pdf" TargetMode="External"/><Relationship Id="rId1173" Type="http://schemas.openxmlformats.org/officeDocument/2006/relationships/hyperlink" Target="PDF%20RM%201970-1975/1971/RD_pdf_2018/RD%20640-2018-PRODUCE-DGPCHDI.pdf" TargetMode="External"/><Relationship Id="rId1380" Type="http://schemas.openxmlformats.org/officeDocument/2006/relationships/hyperlink" Target="PDF%20RM%201970-1975/1971/RD_pdf_2018/RD%201383-2018-PRODUCE-DGPCHDI.pdf" TargetMode="External"/><Relationship Id="rId403" Type="http://schemas.openxmlformats.org/officeDocument/2006/relationships/hyperlink" Target="PDF%20RM%201970-1975/1971/RD_pdf_2018/RD%20401-2018-PRODUCE-DGPCHDI.pdf" TargetMode="External"/><Relationship Id="rId750" Type="http://schemas.openxmlformats.org/officeDocument/2006/relationships/hyperlink" Target="PDF%20RM%201970-1975/1971/RD_pdf_2018/RD%20640-2018-PRODUCE-DGPCHDI.pdf" TargetMode="External"/><Relationship Id="rId848" Type="http://schemas.openxmlformats.org/officeDocument/2006/relationships/hyperlink" Target="PDF%20RM%201970-1975/1971/RD_pdf_2018/RD%20640-2018-PRODUCE-DGPCHDI.pdf" TargetMode="External"/><Relationship Id="rId1033" Type="http://schemas.openxmlformats.org/officeDocument/2006/relationships/hyperlink" Target="PDF%20RM%201970-1975/1971/RD_pdf_2018/RD%20640-2018-PRODUCE-DGPCHDI.pdf" TargetMode="External"/><Relationship Id="rId1478" Type="http://schemas.openxmlformats.org/officeDocument/2006/relationships/hyperlink" Target="PDF%20RM%201970-1975/1971/RD_pdf_2018/RD%201481-2018-PRODUCE-DGPCHDI.pdf" TargetMode="External"/><Relationship Id="rId1685" Type="http://schemas.openxmlformats.org/officeDocument/2006/relationships/hyperlink" Target="PDF%20RM%201970-1975/1971/RD_pdf_2018/RD%201688-2018-PRODUCE-DGPCHDI.pdf" TargetMode="External"/><Relationship Id="rId610" Type="http://schemas.openxmlformats.org/officeDocument/2006/relationships/hyperlink" Target="PDF%20RM%201970-1975/1971/RD_pdf_2018/RD%20607-2018-PRODUCE-DGPCHDI.pdf" TargetMode="External"/><Relationship Id="rId708" Type="http://schemas.openxmlformats.org/officeDocument/2006/relationships/hyperlink" Target="PDF%20RM%201970-1975/1971/RD_pdf_2018/RD%20640-2018-PRODUCE-DGPCHDI.pdf" TargetMode="External"/><Relationship Id="rId915" Type="http://schemas.openxmlformats.org/officeDocument/2006/relationships/hyperlink" Target="PDF%20RM%201970-1975/1971/RD_pdf_2018/RD%20640-2018-PRODUCE-DGPCHDI.pdf" TargetMode="External"/><Relationship Id="rId1240" Type="http://schemas.openxmlformats.org/officeDocument/2006/relationships/hyperlink" Target="PDF%20RM%201970-1975/1971/RD_pdf_2018/RD%201242-2018-PRODUCE-DGPCHDI.pdf" TargetMode="External"/><Relationship Id="rId1338" Type="http://schemas.openxmlformats.org/officeDocument/2006/relationships/hyperlink" Target="PDF%20RM%201970-1975/1971/RD_pdf_2018/RD%201341-2018-PRODUCE-DGPCHDI.pdf" TargetMode="External"/><Relationship Id="rId1545" Type="http://schemas.openxmlformats.org/officeDocument/2006/relationships/hyperlink" Target="PDF%20RM%201970-1975/1971/RD_pdf_2018/RD%201549-2018-PRODUCE-DGPCHDI.pdf" TargetMode="External"/><Relationship Id="rId1100" Type="http://schemas.openxmlformats.org/officeDocument/2006/relationships/hyperlink" Target="PDF%20RM%201970-1975/1971/RD_pdf_2018/RD%20640-2018-PRODUCE-DGPCHDI.pdf" TargetMode="External"/><Relationship Id="rId1405" Type="http://schemas.openxmlformats.org/officeDocument/2006/relationships/hyperlink" Target="PDF%20RM%201970-1975/1971/RD_pdf_2018/RD%201408-2018-PRODUCE-DGPCHDI.pdf" TargetMode="External"/><Relationship Id="rId1752" Type="http://schemas.openxmlformats.org/officeDocument/2006/relationships/hyperlink" Target="PDF%20RM%201970-1975/1971/RD_pdf_2018/RD%201755-2018-PRODUCE-DGPCHDI.pdf" TargetMode="External"/><Relationship Id="rId44" Type="http://schemas.openxmlformats.org/officeDocument/2006/relationships/hyperlink" Target="PDF%20RM%201970-1975/1971/RD_pdf_2018/RD%20044-2018-PRODUCE-DGPCHDI.pdf" TargetMode="External"/><Relationship Id="rId1612" Type="http://schemas.openxmlformats.org/officeDocument/2006/relationships/hyperlink" Target="PDF%20RM%201970-1975/1971/RD_pdf_2018/RD%201613-2018-PRODUCE-DGPCHDI.pdf" TargetMode="External"/><Relationship Id="rId193" Type="http://schemas.openxmlformats.org/officeDocument/2006/relationships/hyperlink" Target="PDF%20RM%201970-1975/1971/RD_pdf_2018/RD%20191-2018-PRODUCE-DGPCHDI.pdf" TargetMode="External"/><Relationship Id="rId498" Type="http://schemas.openxmlformats.org/officeDocument/2006/relationships/hyperlink" Target="PDF%20RM%201970-1975/1971/RD_pdf_2018/RD%20496-2018-PRODUCE-DGPCHDI.pdf" TargetMode="External"/><Relationship Id="rId260" Type="http://schemas.openxmlformats.org/officeDocument/2006/relationships/hyperlink" Target="PDF%20RM%201970-1975/1971/RD_pdf_2018/RD%20258-2018-PRODUCE-DGPCHDI.pdf" TargetMode="External"/><Relationship Id="rId120" Type="http://schemas.openxmlformats.org/officeDocument/2006/relationships/hyperlink" Target="PDF%20RM%201970-1975/1971/RD_pdf_2018/RD%20120-2018-PRODUCE-DGPCHDI.pdf" TargetMode="External"/><Relationship Id="rId358" Type="http://schemas.openxmlformats.org/officeDocument/2006/relationships/hyperlink" Target="PDF%20RM%201970-1975/1971/RD_pdf_2018/RD%20356-2018-PRODUCE-DGPCHDI.pdf" TargetMode="External"/><Relationship Id="rId565" Type="http://schemas.openxmlformats.org/officeDocument/2006/relationships/hyperlink" Target="PDF%20RM%201970-1975/1971/RD_pdf_2018/RD%20563-2018-PRODUCE-DGPCHDI.pdf" TargetMode="External"/><Relationship Id="rId772" Type="http://schemas.openxmlformats.org/officeDocument/2006/relationships/hyperlink" Target="PDF%20RM%201970-1975/1971/RD_pdf_2018/RD%20640-2018-PRODUCE-DGPCHDI.pdf" TargetMode="External"/><Relationship Id="rId1195" Type="http://schemas.openxmlformats.org/officeDocument/2006/relationships/hyperlink" Target="PDF%20RM%201970-1975/1971/RD_pdf_2018/RD%20640-2018-PRODUCE-DGPCHDI.pdf" TargetMode="External"/><Relationship Id="rId218" Type="http://schemas.openxmlformats.org/officeDocument/2006/relationships/hyperlink" Target="PDF%20RM%201970-1975/1971/RD_pdf_2018/RD%20216-2018-PRODUCE-DGPCHDI.pdf" TargetMode="External"/><Relationship Id="rId425" Type="http://schemas.openxmlformats.org/officeDocument/2006/relationships/hyperlink" Target="PDF%20RM%201970-1975/1971/RD_pdf_2018/RD%20423-2018-PRODUCE-DGPCHDI.pdf" TargetMode="External"/><Relationship Id="rId632" Type="http://schemas.openxmlformats.org/officeDocument/2006/relationships/hyperlink" Target="PDF%20RM%201970-1975/1971/RD_pdf_2018/RD%20629-2018-PRODUCE-DGPCHDI.pdf" TargetMode="External"/><Relationship Id="rId1055" Type="http://schemas.openxmlformats.org/officeDocument/2006/relationships/hyperlink" Target="PDF%20RM%201970-1975/1971/RD_pdf_2018/RD%20640-2018-PRODUCE-DGPCHDI.pdf" TargetMode="External"/><Relationship Id="rId1262" Type="http://schemas.openxmlformats.org/officeDocument/2006/relationships/hyperlink" Target="PDF%20RM%201970-1975/1971/RD_pdf_2018/RD%201264-2018-PRODUCE-DGPCHDI.pdf" TargetMode="External"/><Relationship Id="rId937" Type="http://schemas.openxmlformats.org/officeDocument/2006/relationships/hyperlink" Target="PDF%20RM%201970-1975/1971/RD_pdf_2018/RD%20640-2018-PRODUCE-DGPCHDI.pdf" TargetMode="External"/><Relationship Id="rId1122" Type="http://schemas.openxmlformats.org/officeDocument/2006/relationships/hyperlink" Target="PDF%20RM%201970-1975/1971/RD_pdf_2018/RD%20640-2018-PRODUCE-DGPCHDI.pdf" TargetMode="External"/><Relationship Id="rId1567" Type="http://schemas.openxmlformats.org/officeDocument/2006/relationships/hyperlink" Target="PDF%20RM%201970-1975/1971/RD_pdf_2018/RD%201573-2018-PRODUCE-DGPCHDI.pdf" TargetMode="External"/><Relationship Id="rId1774" Type="http://schemas.openxmlformats.org/officeDocument/2006/relationships/hyperlink" Target="PDF%20RM%201970-1975/1971/RD_pdf_2018/RD%201777-2018-PRODUCE-DGPCHDI.pdf"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17" Type="http://schemas.openxmlformats.org/officeDocument/2006/relationships/hyperlink" Target="PDF%20RM%201970-1975/1971/RD_pdf_2019/RD%20117-2019-PRODUCE-DGPCHDI.pdf" TargetMode="External"/><Relationship Id="rId671" Type="http://schemas.openxmlformats.org/officeDocument/2006/relationships/hyperlink" Target="PDF%20RM%201970-1975/1971/RD_pdf_2019/RD%20671-2019-PRODUCE-DGPCHDI.pdf" TargetMode="External"/><Relationship Id="rId769" Type="http://schemas.openxmlformats.org/officeDocument/2006/relationships/hyperlink" Target="PDF%20RM%201970-1975/1971/RD_pdf_2019/RD%20769-2019-PRODUCE-DGPCHDI.pdf" TargetMode="External"/><Relationship Id="rId21" Type="http://schemas.openxmlformats.org/officeDocument/2006/relationships/hyperlink" Target="PDF%20RM%201970-1975/1971/RD_pdf_2019/RD%20021-2019-PRODUCE-DGPCHDI.pdf" TargetMode="External"/><Relationship Id="rId324" Type="http://schemas.openxmlformats.org/officeDocument/2006/relationships/hyperlink" Target="PDF%20RM%201970-1975/1971/RD_pdf_2019/RD%20324-2019-PRODUCE-DGPCHDI.pdf" TargetMode="External"/><Relationship Id="rId531" Type="http://schemas.openxmlformats.org/officeDocument/2006/relationships/hyperlink" Target="PDF%20RM%201970-1975/1971/RD_pdf_2019/RD%20531-2019-PRODUCE-DGPCHDI.pdf" TargetMode="External"/><Relationship Id="rId629" Type="http://schemas.openxmlformats.org/officeDocument/2006/relationships/hyperlink" Target="PDF%20RM%201970-1975/1971/RD_pdf_2019/RD%20629-2019-PRODUCE-DGPCHDI.pdf" TargetMode="External"/><Relationship Id="rId170" Type="http://schemas.openxmlformats.org/officeDocument/2006/relationships/hyperlink" Target="PDF%20RM%201970-1975/1971/RD_pdf_2019/RD%20170-2019-PRODUCE-DGPCHDI.pdf" TargetMode="External"/><Relationship Id="rId268" Type="http://schemas.openxmlformats.org/officeDocument/2006/relationships/hyperlink" Target="PDF%20RM%201970-1975/1971/RD_pdf_2019/RD%20268-2019-PRODUCE-DGPCHDI.pdf" TargetMode="External"/><Relationship Id="rId475" Type="http://schemas.openxmlformats.org/officeDocument/2006/relationships/hyperlink" Target="PDF%20RM%201970-1975/1971/RD_pdf_2019/RD%20475-2019-PRODUCE-DGPCHDI.pdf" TargetMode="External"/><Relationship Id="rId682" Type="http://schemas.openxmlformats.org/officeDocument/2006/relationships/hyperlink" Target="PDF%20RM%201970-1975/1971/RD_pdf_2019/RD%20682-2019-PRODUCE-DGPCHDI.pdf" TargetMode="External"/><Relationship Id="rId32" Type="http://schemas.openxmlformats.org/officeDocument/2006/relationships/hyperlink" Target="PDF%20RM%201970-1975/1971/RD_pdf_2019/RD%20032-2019-PRODUCE-DGPCHDI.pdf" TargetMode="External"/><Relationship Id="rId128" Type="http://schemas.openxmlformats.org/officeDocument/2006/relationships/hyperlink" Target="PDF%20RM%201970-1975/1971/RD_pdf_2019/RD%20128-2019-PRODUCE-DGPCHDI.pdf" TargetMode="External"/><Relationship Id="rId335" Type="http://schemas.openxmlformats.org/officeDocument/2006/relationships/hyperlink" Target="PDF%20RM%201970-1975/1971/RD_pdf_2019/RD%20335-2019-PRODUCE-DGPCHDI.pdf" TargetMode="External"/><Relationship Id="rId542" Type="http://schemas.openxmlformats.org/officeDocument/2006/relationships/hyperlink" Target="PDF%20RM%201970-1975/1971/RD_pdf_2019/RD%20542-2019-PRODUCE-DGPCHDI.pdf" TargetMode="External"/><Relationship Id="rId181" Type="http://schemas.openxmlformats.org/officeDocument/2006/relationships/hyperlink" Target="PDF%20RM%201970-1975/1971/RD_pdf_2019/RD%20181-2019-PRODUCE-DGPCHDI.pdf" TargetMode="External"/><Relationship Id="rId402" Type="http://schemas.openxmlformats.org/officeDocument/2006/relationships/hyperlink" Target="PDF%20RM%201970-1975/1971/RD_pdf_2019/RD%20402-2019-PRODUCE-DGPCHDI.pdf" TargetMode="External"/><Relationship Id="rId279" Type="http://schemas.openxmlformats.org/officeDocument/2006/relationships/hyperlink" Target="PDF%20RM%201970-1975/1971/RD_pdf_2019/RD%20279-2019-PRODUCE-DGPCHDI.pdf" TargetMode="External"/><Relationship Id="rId486" Type="http://schemas.openxmlformats.org/officeDocument/2006/relationships/hyperlink" Target="PDF%20RM%201970-1975/1971/RD_pdf_2019/RD%20486-2019-PRODUCE-DGPCHDI.pdf" TargetMode="External"/><Relationship Id="rId693" Type="http://schemas.openxmlformats.org/officeDocument/2006/relationships/hyperlink" Target="PDF%20RM%201970-1975/1971/RD_pdf_2019/RD%20693-2019-PRODUCE-DGPCHDI.pdf" TargetMode="External"/><Relationship Id="rId707" Type="http://schemas.openxmlformats.org/officeDocument/2006/relationships/hyperlink" Target="PDF%20RM%201970-1975/1971/RD_pdf_2019/RD%20707-2019-PRODUCE-DGPCHDI.pdf" TargetMode="External"/><Relationship Id="rId43" Type="http://schemas.openxmlformats.org/officeDocument/2006/relationships/hyperlink" Target="PDF%20RM%201970-1975/1971/RD_pdf_2019/RD%20043-2019-PRODUCE-DGPCHDI.pdf" TargetMode="External"/><Relationship Id="rId139" Type="http://schemas.openxmlformats.org/officeDocument/2006/relationships/hyperlink" Target="PDF%20RM%201970-1975/1971/RD_pdf_2019/RD%20139-2019-PRODUCE-DGPCHDI.pdf" TargetMode="External"/><Relationship Id="rId346" Type="http://schemas.openxmlformats.org/officeDocument/2006/relationships/hyperlink" Target="PDF%20RM%201970-1975/1971/RD_pdf_2019/RD%20346-2019-PRODUCE-DGPCHDI.pdf" TargetMode="External"/><Relationship Id="rId553" Type="http://schemas.openxmlformats.org/officeDocument/2006/relationships/hyperlink" Target="PDF%20RM%201970-1975/1971/RD_pdf_2019/RD%20553-2019-PRODUCE-DGPCHDI.pdf" TargetMode="External"/><Relationship Id="rId760" Type="http://schemas.openxmlformats.org/officeDocument/2006/relationships/hyperlink" Target="PDF%20RM%201970-1975/1971/RD_pdf_2019/RD%20760-2019-PRODUCE-DGPCHDI.pdf" TargetMode="External"/><Relationship Id="rId192" Type="http://schemas.openxmlformats.org/officeDocument/2006/relationships/hyperlink" Target="PDF%20RM%201970-1975/1971/RD_pdf_2019/RD%20192-2019-PRODUCE-DGPCHDI.pdf" TargetMode="External"/><Relationship Id="rId206" Type="http://schemas.openxmlformats.org/officeDocument/2006/relationships/hyperlink" Target="PDF%20RM%201970-1975/1971/RD_pdf_2019/RD%20206-2019-PRODUCE-DGPCHDI.pdf" TargetMode="External"/><Relationship Id="rId413" Type="http://schemas.openxmlformats.org/officeDocument/2006/relationships/hyperlink" Target="PDF%20RM%201970-1975/1971/RD_pdf_2019/RD%20413-2019-PRODUCE-DGPCHDI.pdf" TargetMode="External"/><Relationship Id="rId497" Type="http://schemas.openxmlformats.org/officeDocument/2006/relationships/hyperlink" Target="PDF%20RM%201970-1975/1971/RD_pdf_2019/RD%20497-2019-PRODUCE-DGPCHDI.pdf" TargetMode="External"/><Relationship Id="rId620" Type="http://schemas.openxmlformats.org/officeDocument/2006/relationships/hyperlink" Target="PDF%20RM%201970-1975/1971/RD_pdf_2019/RD%20620-2019-PRODUCE-DGPCHDI.pdf" TargetMode="External"/><Relationship Id="rId718" Type="http://schemas.openxmlformats.org/officeDocument/2006/relationships/hyperlink" Target="PDF%20RM%201970-1975/1971/RD_pdf_2019/RD%20718-2019-PRODUCE-DGPCHDI.pdf" TargetMode="External"/><Relationship Id="rId357" Type="http://schemas.openxmlformats.org/officeDocument/2006/relationships/hyperlink" Target="PDF%20RM%201970-1975/1971/RD_pdf_2019/RD%20357-2019-PRODUCE-DGPCHDI.pdf" TargetMode="External"/><Relationship Id="rId54" Type="http://schemas.openxmlformats.org/officeDocument/2006/relationships/hyperlink" Target="PDF%20RM%201970-1975/1971/RD_pdf_2019/RD%20054-2019-PRODUCE-DGPCHDI.pdf" TargetMode="External"/><Relationship Id="rId217" Type="http://schemas.openxmlformats.org/officeDocument/2006/relationships/hyperlink" Target="PDF%20RM%201970-1975/1971/RD_pdf_2019/RD%20217-2019-PRODUCE-DGPCHDI.pdf" TargetMode="External"/><Relationship Id="rId564" Type="http://schemas.openxmlformats.org/officeDocument/2006/relationships/hyperlink" Target="PDF%20RM%201970-1975/1971/RD_pdf_2019/RD%20564-2019-PRODUCE-DGPCHDI.pdf" TargetMode="External"/><Relationship Id="rId771" Type="http://schemas.openxmlformats.org/officeDocument/2006/relationships/hyperlink" Target="PDF%20RM%201970-1975/1971/RD_pdf_2019/RD%20771-2019-PRODUCE-DGPCHDI.pdf" TargetMode="External"/><Relationship Id="rId424" Type="http://schemas.openxmlformats.org/officeDocument/2006/relationships/hyperlink" Target="PDF%20RM%201970-1975/1971/RD_pdf_2019/RD%20424-2019-PRODUCE-DGPCHDI.pdf" TargetMode="External"/><Relationship Id="rId631" Type="http://schemas.openxmlformats.org/officeDocument/2006/relationships/hyperlink" Target="PDF%20RM%201970-1975/1971/RD_pdf_2019/RD%20631-2019-PRODUCE-DGPCHDI.pdf" TargetMode="External"/><Relationship Id="rId729" Type="http://schemas.openxmlformats.org/officeDocument/2006/relationships/hyperlink" Target="PDF%20RM%201970-1975/1971/RD_pdf_2019/RD%20729-2019-PRODUCE-DGPCHDI.pdf" TargetMode="External"/><Relationship Id="rId270" Type="http://schemas.openxmlformats.org/officeDocument/2006/relationships/hyperlink" Target="PDF%20RM%201970-1975/1971/RD_pdf_2019/RD%20270-2019-PRODUCE-DGPCHDI.pdf" TargetMode="External"/><Relationship Id="rId65" Type="http://schemas.openxmlformats.org/officeDocument/2006/relationships/hyperlink" Target="PDF%20RM%201970-1975/1971/RD_pdf_2019/RD%20065-2019-PRODUCE-DGPCHDI.pdf" TargetMode="External"/><Relationship Id="rId130" Type="http://schemas.openxmlformats.org/officeDocument/2006/relationships/hyperlink" Target="PDF%20RM%201970-1975/1971/RD_pdf_2019/RD%20130-2019-PRODUCE-DGPCHDI.pdf" TargetMode="External"/><Relationship Id="rId368" Type="http://schemas.openxmlformats.org/officeDocument/2006/relationships/hyperlink" Target="PDF%20RM%201970-1975/1971/RD_pdf_2019/RD%20368-2019-PRODUCE-DGPCHDI.pdf" TargetMode="External"/><Relationship Id="rId575" Type="http://schemas.openxmlformats.org/officeDocument/2006/relationships/hyperlink" Target="PDF%20RM%201970-1975/1971/RD_pdf_2019/RD%20575-2019-PRODUCE-DGPCHDI.pdf" TargetMode="External"/><Relationship Id="rId782" Type="http://schemas.openxmlformats.org/officeDocument/2006/relationships/hyperlink" Target="PDF%20RM%201970-1975/1971/RD_pdf_2019/RD%20782-2019-PRODUCE-DGPCHDI.pdf" TargetMode="External"/><Relationship Id="rId228" Type="http://schemas.openxmlformats.org/officeDocument/2006/relationships/hyperlink" Target="PDF%20RM%201970-1975/1971/RD_pdf_2019/RD%20228-2019-PRODUCE-DGPCHDI.pdf" TargetMode="External"/><Relationship Id="rId435" Type="http://schemas.openxmlformats.org/officeDocument/2006/relationships/hyperlink" Target="PDF%20RM%201970-1975/1971/RD_pdf_2019/RD%20435-2019-PRODUCE-DGPCHDI.pdf" TargetMode="External"/><Relationship Id="rId642" Type="http://schemas.openxmlformats.org/officeDocument/2006/relationships/hyperlink" Target="PDF%20RM%201970-1975/1971/RD_pdf_2019/RD%20642-2019-PRODUCE-DGPCHDI.pdf" TargetMode="External"/><Relationship Id="rId281" Type="http://schemas.openxmlformats.org/officeDocument/2006/relationships/hyperlink" Target="PDF%20RM%201970-1975/1971/RD_pdf_2019/RD%20281-2019-PRODUCE-DGPCHDI.pdf" TargetMode="External"/><Relationship Id="rId502" Type="http://schemas.openxmlformats.org/officeDocument/2006/relationships/hyperlink" Target="PDF%20RM%201970-1975/1971/RD_pdf_2019/RD%20502-2019-PRODUCE-DGPCHDI.pdf" TargetMode="External"/><Relationship Id="rId76" Type="http://schemas.openxmlformats.org/officeDocument/2006/relationships/hyperlink" Target="PDF%20RM%201970-1975/1971/RD_pdf_2019/RD%20076-2019-PRODUCE-DGPCHDI.pdf" TargetMode="External"/><Relationship Id="rId141" Type="http://schemas.openxmlformats.org/officeDocument/2006/relationships/hyperlink" Target="PDF%20RM%201970-1975/1971/RD_pdf_2019/RD%20141-2019-PRODUCE-DGPCHDI.pdf" TargetMode="External"/><Relationship Id="rId379" Type="http://schemas.openxmlformats.org/officeDocument/2006/relationships/hyperlink" Target="PDF%20RM%201970-1975/1971/RD_pdf_2019/RD%20379-2019-PRODUCE-DGPCHDI.pdf" TargetMode="External"/><Relationship Id="rId586" Type="http://schemas.openxmlformats.org/officeDocument/2006/relationships/hyperlink" Target="PDF%20RM%201970-1975/1971/RD_pdf_2019/RD%20586-2019-PRODUCE-DGPCHDI.pdf" TargetMode="External"/><Relationship Id="rId793" Type="http://schemas.openxmlformats.org/officeDocument/2006/relationships/hyperlink" Target="PDF%20RM%201970-1975/1971/RD_pdf_2019/RD%20793-2019-PRODUCE-DGPCHDI.pdf" TargetMode="External"/><Relationship Id="rId807" Type="http://schemas.openxmlformats.org/officeDocument/2006/relationships/hyperlink" Target="PDF%20RM%201970-1975/1971/RD_pdf_2019/RD%20807-2019-PRODUCE-DGPCHDI.pdf" TargetMode="External"/><Relationship Id="rId7" Type="http://schemas.openxmlformats.org/officeDocument/2006/relationships/hyperlink" Target="PDF%20RM%201970-1975/1971/RD_pdf_2019/RD%20007-2019-PRODUCE-DGPCHDI.pdf" TargetMode="External"/><Relationship Id="rId239" Type="http://schemas.openxmlformats.org/officeDocument/2006/relationships/hyperlink" Target="PDF%20RM%201970-1975/1971/RD_pdf_2019/RD%20239-2019-PRODUCE-DGPCHDI.pdf" TargetMode="External"/><Relationship Id="rId446" Type="http://schemas.openxmlformats.org/officeDocument/2006/relationships/hyperlink" Target="PDF%20RM%201970-1975/1971/RD_pdf_2019/RD%20446-2019-PRODUCE-DGPCHDI.pdf" TargetMode="External"/><Relationship Id="rId653" Type="http://schemas.openxmlformats.org/officeDocument/2006/relationships/hyperlink" Target="PDF%20RM%201970-1975/1971/RD_pdf_2019/RD%20653-2019-PRODUCE-DGPCHDI.pdf" TargetMode="External"/><Relationship Id="rId292" Type="http://schemas.openxmlformats.org/officeDocument/2006/relationships/hyperlink" Target="PDF%20RM%201970-1975/1971/RD_pdf_2019/RD%20292-2019-PRODUCE-DGPCHDI.pdf" TargetMode="External"/><Relationship Id="rId306" Type="http://schemas.openxmlformats.org/officeDocument/2006/relationships/hyperlink" Target="PDF%20RM%201970-1975/1971/RD_pdf_2019/RD%20306-2019-PRODUCE-DGPCHDI.pdf" TargetMode="External"/><Relationship Id="rId87" Type="http://schemas.openxmlformats.org/officeDocument/2006/relationships/hyperlink" Target="PDF%20RM%201970-1975/1971/RD_pdf_2019/RD%20087-2019-PRODUCE-DGPCHDI.pdf" TargetMode="External"/><Relationship Id="rId513" Type="http://schemas.openxmlformats.org/officeDocument/2006/relationships/hyperlink" Target="PDF%20RM%201970-1975/1971/RD_pdf_2019/RD%20513-2019-PRODUCE-DGPCHDI.pdf" TargetMode="External"/><Relationship Id="rId597" Type="http://schemas.openxmlformats.org/officeDocument/2006/relationships/hyperlink" Target="PDF%20RM%201970-1975/1971/RD_pdf_2019/RD%20597-2019-PRODUCE-DGPCHDI.pdf" TargetMode="External"/><Relationship Id="rId720" Type="http://schemas.openxmlformats.org/officeDocument/2006/relationships/hyperlink" Target="PDF%20RM%201970-1975/1971/RD_pdf_2019/RD%20720-2019-PRODUCE-DGPCHDI.pdf" TargetMode="External"/><Relationship Id="rId818" Type="http://schemas.openxmlformats.org/officeDocument/2006/relationships/hyperlink" Target="PDF%20RM%201970-1975/1971/RD_pdf_2019/RD%20818-2019-PRODUCE-DGPCHDI.pdf" TargetMode="External"/><Relationship Id="rId152" Type="http://schemas.openxmlformats.org/officeDocument/2006/relationships/hyperlink" Target="PDF%20RM%201970-1975/1971/RD_pdf_2019/RD%20152-2019-PRODUCE-DGPCHDI.pdf" TargetMode="External"/><Relationship Id="rId457" Type="http://schemas.openxmlformats.org/officeDocument/2006/relationships/hyperlink" Target="PDF%20RM%201970-1975/1971/RD_pdf_2019/RD%20457-2019-PRODUCE-DGPCHDI.pdf" TargetMode="External"/><Relationship Id="rId664" Type="http://schemas.openxmlformats.org/officeDocument/2006/relationships/hyperlink" Target="PDF%20RM%201970-1975/1971/RD_pdf_2019/RD%20664-2019-PRODUCE-DGPCHDI.pdf" TargetMode="External"/><Relationship Id="rId14" Type="http://schemas.openxmlformats.org/officeDocument/2006/relationships/hyperlink" Target="PDF%20RM%201970-1975/1971/RD_pdf_2019/RD%20014-2019-PRODUCE-DGPCHDI.pdf" TargetMode="External"/><Relationship Id="rId317" Type="http://schemas.openxmlformats.org/officeDocument/2006/relationships/hyperlink" Target="PDF%20RM%201970-1975/1971/RD_pdf_2019/RD%20317-2019-PRODUCE-DGPCHDI.pdf" TargetMode="External"/><Relationship Id="rId524" Type="http://schemas.openxmlformats.org/officeDocument/2006/relationships/hyperlink" Target="PDF%20RM%201970-1975/1971/RD_pdf_2019/RD%20524-2019-PRODUCE-DGPCHDI.pdf" TargetMode="External"/><Relationship Id="rId731" Type="http://schemas.openxmlformats.org/officeDocument/2006/relationships/hyperlink" Target="PDF%20RM%201970-1975/1971/RD_pdf_2019/RD%20731-2019-PRODUCE-DGPCHDI.pdf" TargetMode="External"/><Relationship Id="rId98" Type="http://schemas.openxmlformats.org/officeDocument/2006/relationships/hyperlink" Target="PDF%20RM%201970-1975/1971/RD_pdf_2019/RD%20098-2019-PRODUCE-DGPCHDI.pdf" TargetMode="External"/><Relationship Id="rId163" Type="http://schemas.openxmlformats.org/officeDocument/2006/relationships/hyperlink" Target="PDF%20RM%201970-1975/1971/RD_pdf_2019/RD%20163-2019-PRODUCE-DGPCHDI.pdf" TargetMode="External"/><Relationship Id="rId370" Type="http://schemas.openxmlformats.org/officeDocument/2006/relationships/hyperlink" Target="PDF%20RM%201970-1975/1971/RD_pdf_2019/RD%20370-2019-PRODUCE-DGPCHDI.pdf" TargetMode="External"/><Relationship Id="rId829" Type="http://schemas.openxmlformats.org/officeDocument/2006/relationships/hyperlink" Target="PDF%20RM%201970-1975/1971/RD_pdf_2019/RD%20829-2019-PRODUCE-DGPCHDI.pdf" TargetMode="External"/><Relationship Id="rId230" Type="http://schemas.openxmlformats.org/officeDocument/2006/relationships/hyperlink" Target="PDF%20RM%201970-1975/1971/RD_pdf_2019/RD%20230-2019-PRODUCE-DGPCHDI.pdf" TargetMode="External"/><Relationship Id="rId468" Type="http://schemas.openxmlformats.org/officeDocument/2006/relationships/hyperlink" Target="PDF%20RM%201970-1975/1971/RD_pdf_2019/RD%20468-2019-PRODUCE-DGPCHDI.pdf" TargetMode="External"/><Relationship Id="rId675" Type="http://schemas.openxmlformats.org/officeDocument/2006/relationships/hyperlink" Target="PDF%20RM%201970-1975/1971/RD_pdf_2019/RD%20675-2019-PRODUCE-DGPCHDI.pdf" TargetMode="External"/><Relationship Id="rId25" Type="http://schemas.openxmlformats.org/officeDocument/2006/relationships/hyperlink" Target="PDF%20RM%201970-1975/1971/RD_pdf_2019/RD%20025-2019-PRODUCE-DGPCHDI.pdf" TargetMode="External"/><Relationship Id="rId328" Type="http://schemas.openxmlformats.org/officeDocument/2006/relationships/hyperlink" Target="PDF%20RM%201970-1975/1971/RD_pdf_2019/RD%20328-2019-PRODUCE-DGPCHDI.pdf" TargetMode="External"/><Relationship Id="rId535" Type="http://schemas.openxmlformats.org/officeDocument/2006/relationships/hyperlink" Target="PDF%20RM%201970-1975/1971/RD_pdf_2019/RD%20535-2019-PRODUCE-DGPCHDI.pdf" TargetMode="External"/><Relationship Id="rId742" Type="http://schemas.openxmlformats.org/officeDocument/2006/relationships/hyperlink" Target="PDF%20RM%201970-1975/1971/RD_pdf_2019/RD%20742-2019-PRODUCE-DGPCHDI.pdf" TargetMode="External"/><Relationship Id="rId174" Type="http://schemas.openxmlformats.org/officeDocument/2006/relationships/hyperlink" Target="PDF%20RM%201970-1975/1971/RD_pdf_2019/RD%20174-2019-PRODUCE-DGPCHDI.pdf" TargetMode="External"/><Relationship Id="rId381" Type="http://schemas.openxmlformats.org/officeDocument/2006/relationships/hyperlink" Target="PDF%20RM%201970-1975/1971/RD_pdf_2019/RD%20381-2019-PRODUCE-DGPCHDI.pdf" TargetMode="External"/><Relationship Id="rId602" Type="http://schemas.openxmlformats.org/officeDocument/2006/relationships/hyperlink" Target="PDF%20RM%201970-1975/1971/RD_pdf_2019/RD%20602-2019-PRODUCE-DGPCHDI.pdf" TargetMode="External"/><Relationship Id="rId241" Type="http://schemas.openxmlformats.org/officeDocument/2006/relationships/hyperlink" Target="PDF%20RM%201970-1975/1971/RD_pdf_2019/RD%20241-2019-PRODUCE-DGPCHDI.pdf" TargetMode="External"/><Relationship Id="rId479" Type="http://schemas.openxmlformats.org/officeDocument/2006/relationships/hyperlink" Target="PDF%20RM%201970-1975/1971/RD_pdf_2019/RD%20479-2019-PRODUCE-DGPCHDI.pdf" TargetMode="External"/><Relationship Id="rId686" Type="http://schemas.openxmlformats.org/officeDocument/2006/relationships/hyperlink" Target="PDF%20RM%201970-1975/1971/RD_pdf_2019/RD%20686-2019-PRODUCE-DGPCHDI.pdf" TargetMode="External"/><Relationship Id="rId36" Type="http://schemas.openxmlformats.org/officeDocument/2006/relationships/hyperlink" Target="PDF%20RM%201970-1975/1971/RD_pdf_2019/RD%20036-2019-PRODUCE-DGPCHDI.pdf" TargetMode="External"/><Relationship Id="rId339" Type="http://schemas.openxmlformats.org/officeDocument/2006/relationships/hyperlink" Target="PDF%20RM%201970-1975/1971/RD_pdf_2019/RD%20339-2019-PRODUCE-DGPCHDI.pdf" TargetMode="External"/><Relationship Id="rId546" Type="http://schemas.openxmlformats.org/officeDocument/2006/relationships/hyperlink" Target="PDF%20RM%201970-1975/1971/RD_pdf_2019/RD%20546-2019-PRODUCE-DGPCHDI.pdf" TargetMode="External"/><Relationship Id="rId753" Type="http://schemas.openxmlformats.org/officeDocument/2006/relationships/hyperlink" Target="PDF%20RM%201970-1975/1971/RD_pdf_2019/RD%20753-2019-PRODUCE-DGPCHDI.pdf" TargetMode="External"/><Relationship Id="rId101" Type="http://schemas.openxmlformats.org/officeDocument/2006/relationships/hyperlink" Target="PDF%20RM%201970-1975/1971/RD_pdf_2019/RD%20101-2019-PRODUCE-DGPCHDI.pdf" TargetMode="External"/><Relationship Id="rId185" Type="http://schemas.openxmlformats.org/officeDocument/2006/relationships/hyperlink" Target="PDF%20RM%201970-1975/1971/RD_pdf_2019/RD%20185-2019-PRODUCE-DGPCHDI.pdf" TargetMode="External"/><Relationship Id="rId406" Type="http://schemas.openxmlformats.org/officeDocument/2006/relationships/hyperlink" Target="PDF%20RM%201970-1975/1971/RD_pdf_2019/RD%20406-2019-PRODUCE-DGPCHDI.pdf" TargetMode="External"/><Relationship Id="rId392" Type="http://schemas.openxmlformats.org/officeDocument/2006/relationships/hyperlink" Target="PDF%20RM%201970-1975/1971/RD_pdf_2019/RD%20392-2019-PRODUCE-DGPCHDI.pdf" TargetMode="External"/><Relationship Id="rId613" Type="http://schemas.openxmlformats.org/officeDocument/2006/relationships/hyperlink" Target="PDF%20RM%201970-1975/1971/RD_pdf_2019/RD%20613-2019-PRODUCE-DGPCHDI.pdf" TargetMode="External"/><Relationship Id="rId697" Type="http://schemas.openxmlformats.org/officeDocument/2006/relationships/hyperlink" Target="PDF%20RM%201970-1975/1971/RD_pdf_2019/RD%20697-2019-PRODUCE-DGPCHDI.pdf" TargetMode="External"/><Relationship Id="rId820" Type="http://schemas.openxmlformats.org/officeDocument/2006/relationships/hyperlink" Target="PDF%20RM%201970-1975/1971/RD_pdf_2019/RD%20820-2019-PRODUCE-DGPCHDI.pdf" TargetMode="External"/><Relationship Id="rId252" Type="http://schemas.openxmlformats.org/officeDocument/2006/relationships/hyperlink" Target="PDF%20RM%201970-1975/1971/RD_pdf_2019/RD%20252-2019-PRODUCE-DGPCHDI.pdf" TargetMode="External"/><Relationship Id="rId47" Type="http://schemas.openxmlformats.org/officeDocument/2006/relationships/hyperlink" Target="PDF%20RM%201970-1975/1971/RD_pdf_2019/RD%20047-2019-PRODUCE-DGPCHDI.pdf" TargetMode="External"/><Relationship Id="rId112" Type="http://schemas.openxmlformats.org/officeDocument/2006/relationships/hyperlink" Target="PDF%20RM%201970-1975/1971/RD_pdf_2019/RD%20112-2019-PRODUCE-DGPCHDI.pdf" TargetMode="External"/><Relationship Id="rId557" Type="http://schemas.openxmlformats.org/officeDocument/2006/relationships/hyperlink" Target="PDF%20RM%201970-1975/1971/RD_pdf_2019/RD%20557-2019-PRODUCE-DGPCHDI.pdf" TargetMode="External"/><Relationship Id="rId764" Type="http://schemas.openxmlformats.org/officeDocument/2006/relationships/hyperlink" Target="PDF%20RM%201970-1975/1971/RD_pdf_2019/RD%20738-2019-PRODUCE-DGPCHDI.pdf" TargetMode="External"/><Relationship Id="rId196" Type="http://schemas.openxmlformats.org/officeDocument/2006/relationships/hyperlink" Target="PDF%20RM%201970-1975/1971/RD_pdf_2019/RD%20196-2019-PRODUCE-DGPCHDI.pdf" TargetMode="External"/><Relationship Id="rId417" Type="http://schemas.openxmlformats.org/officeDocument/2006/relationships/hyperlink" Target="PDF%20RM%201970-1975/1971/RD_pdf_2019/RD%20417-2019-PRODUCE-DGPCHDI.pdf" TargetMode="External"/><Relationship Id="rId624" Type="http://schemas.openxmlformats.org/officeDocument/2006/relationships/hyperlink" Target="PDF%20RM%201970-1975/1971/RD_pdf_2019/RD%20624-2019-PRODUCE-DGPCHDI.pdf" TargetMode="External"/><Relationship Id="rId263" Type="http://schemas.openxmlformats.org/officeDocument/2006/relationships/hyperlink" Target="PDF%20RM%201970-1975/1971/RD_pdf_2019/RD%20263-2019-PRODUCE-DGPCHDI.pdf" TargetMode="External"/><Relationship Id="rId470" Type="http://schemas.openxmlformats.org/officeDocument/2006/relationships/hyperlink" Target="PDF%20RM%201970-1975/1971/RD_pdf_2019/RD%20470-2019-PRODUCE-DGPCHDI.pdf" TargetMode="External"/><Relationship Id="rId58" Type="http://schemas.openxmlformats.org/officeDocument/2006/relationships/hyperlink" Target="PDF%20RM%201970-1975/1971/RD_pdf_2019/RD%20058-2019-PRODUCE-DGPCHDI.pdf" TargetMode="External"/><Relationship Id="rId123" Type="http://schemas.openxmlformats.org/officeDocument/2006/relationships/hyperlink" Target="PDF%20RM%201970-1975/1971/RD_pdf_2019/RD%20123-2019-PRODUCE-DGPCHDI.pdf" TargetMode="External"/><Relationship Id="rId330" Type="http://schemas.openxmlformats.org/officeDocument/2006/relationships/hyperlink" Target="PDF%20RM%201970-1975/1971/RD_pdf_2019/RD%20330-2019-PRODUCE-DGPCHDI.pdf" TargetMode="External"/><Relationship Id="rId568" Type="http://schemas.openxmlformats.org/officeDocument/2006/relationships/hyperlink" Target="PDF%20RM%201970-1975/1971/RD_pdf_2019/RD%20568-2019-PRODUCE-DGPCHDI.pdf" TargetMode="External"/><Relationship Id="rId775" Type="http://schemas.openxmlformats.org/officeDocument/2006/relationships/hyperlink" Target="PDF%20RM%201970-1975/1971/RD_pdf_2019/RD%20775-2019-PRODUCE-DGPCHDI.pdf" TargetMode="External"/><Relationship Id="rId428" Type="http://schemas.openxmlformats.org/officeDocument/2006/relationships/hyperlink" Target="PDF%20RM%201970-1975/1971/RD_pdf_2019/RD%20428-2019-PRODUCE-DGPCHDI.pdf" TargetMode="External"/><Relationship Id="rId635" Type="http://schemas.openxmlformats.org/officeDocument/2006/relationships/hyperlink" Target="PDF%20RM%201970-1975/1971/RD_pdf_2019/RD%20635-2019-PRODUCE-DGPCHDI.pdf" TargetMode="External"/><Relationship Id="rId274" Type="http://schemas.openxmlformats.org/officeDocument/2006/relationships/hyperlink" Target="PDF%20RM%201970-1975/1971/RD_pdf_2019/RD%20274-2019-PRODUCE-DGPCHDI.pdf" TargetMode="External"/><Relationship Id="rId481" Type="http://schemas.openxmlformats.org/officeDocument/2006/relationships/hyperlink" Target="PDF%20RM%201970-1975/1971/RD_pdf_2019/RD%20481-2019-PRODUCE-DGPCHDI.pdf" TargetMode="External"/><Relationship Id="rId702" Type="http://schemas.openxmlformats.org/officeDocument/2006/relationships/hyperlink" Target="PDF%20RM%201970-1975/1971/RD_pdf_2019/RD%20702-2019-PRODUCE-DGPCHDI.pdf" TargetMode="External"/><Relationship Id="rId69" Type="http://schemas.openxmlformats.org/officeDocument/2006/relationships/hyperlink" Target="PDF%20RM%201970-1975/1971/RD_pdf_2019/RD%20069-2019-PRODUCE-DGPCHDI.pdf" TargetMode="External"/><Relationship Id="rId134" Type="http://schemas.openxmlformats.org/officeDocument/2006/relationships/hyperlink" Target="PDF%20RM%201970-1975/1971/RD_pdf_2019/RD%20134-2019-PRODUCE-DGPCHDI.pdf" TargetMode="External"/><Relationship Id="rId579" Type="http://schemas.openxmlformats.org/officeDocument/2006/relationships/hyperlink" Target="PDF%20RM%201970-1975/1971/RD_pdf_2019/RD%20579-2019-PRODUCE-DGPCHDI.pdf" TargetMode="External"/><Relationship Id="rId786" Type="http://schemas.openxmlformats.org/officeDocument/2006/relationships/hyperlink" Target="PDF%20RM%201970-1975/1971/RD_pdf_2019/RD%20786-2019-PRODUCE-DGPCHDI.pdf" TargetMode="External"/><Relationship Id="rId341" Type="http://schemas.openxmlformats.org/officeDocument/2006/relationships/hyperlink" Target="PDF%20RM%201970-1975/1971/RD_pdf_2019/RD%20341-2019-PRODUCE-DGPCHDI.pdf" TargetMode="External"/><Relationship Id="rId439" Type="http://schemas.openxmlformats.org/officeDocument/2006/relationships/hyperlink" Target="PDF%20RM%201970-1975/1971/RD_pdf_2019/RD%20439-2019-PRODUCE-DGPCHDI.pdf" TargetMode="External"/><Relationship Id="rId646" Type="http://schemas.openxmlformats.org/officeDocument/2006/relationships/hyperlink" Target="PDF%20RM%201970-1975/1971/RD_pdf_2019/RD%20646-2019-PRODUCE-DGPCHDI.pdf" TargetMode="External"/><Relationship Id="rId201" Type="http://schemas.openxmlformats.org/officeDocument/2006/relationships/hyperlink" Target="PDF%20RM%201970-1975/1971/RD_pdf_2019/RD%20201-2019-PRODUCE-DGPCHDI.pdf" TargetMode="External"/><Relationship Id="rId285" Type="http://schemas.openxmlformats.org/officeDocument/2006/relationships/hyperlink" Target="PDF%20RM%201970-1975/1971/RD_pdf_2019/RD%20285-2019-PRODUCE-DGPCHDI.pdf" TargetMode="External"/><Relationship Id="rId506" Type="http://schemas.openxmlformats.org/officeDocument/2006/relationships/hyperlink" Target="PDF%20RM%201970-1975/1971/RD_pdf_2019/RD%20506-2019-PRODUCE-DGPCHDI.pdf" TargetMode="External"/><Relationship Id="rId492" Type="http://schemas.openxmlformats.org/officeDocument/2006/relationships/hyperlink" Target="PDF%20RM%201970-1975/1971/RD_pdf_2019/RD%20492-2019-PRODUCE-DGPCHDI.pdf" TargetMode="External"/><Relationship Id="rId713" Type="http://schemas.openxmlformats.org/officeDocument/2006/relationships/hyperlink" Target="PDF%20RM%201970-1975/1971/RD_pdf_2019/RD%20713-2019-PRODUCE-DGPCHDI.pdf" TargetMode="External"/><Relationship Id="rId797" Type="http://schemas.openxmlformats.org/officeDocument/2006/relationships/hyperlink" Target="PDF%20RM%201970-1975/1971/RD_pdf_2019/RD%20797-2019-PRODUCE-DGPCHDI.pdf" TargetMode="External"/><Relationship Id="rId145" Type="http://schemas.openxmlformats.org/officeDocument/2006/relationships/hyperlink" Target="PDF%20RM%201970-1975/1971/RD_pdf_2019/RD%20145-2019-PRODUCE-DGPCHDI.pdf" TargetMode="External"/><Relationship Id="rId352" Type="http://schemas.openxmlformats.org/officeDocument/2006/relationships/hyperlink" Target="PDF%20RM%201970-1975/1971/RD_pdf_2019/RD%20352-2019-PRODUCE-DGPCHDI.pdf" TargetMode="External"/><Relationship Id="rId212" Type="http://schemas.openxmlformats.org/officeDocument/2006/relationships/hyperlink" Target="PDF%20RM%201970-1975/1971/RD_pdf_2019/RD%20212-2019-PRODUCE-DGPCHDI.pdf" TargetMode="External"/><Relationship Id="rId657" Type="http://schemas.openxmlformats.org/officeDocument/2006/relationships/hyperlink" Target="PDF%20RM%201970-1975/1971/RD_pdf_2019/RD%20657-2019-PRODUCE-DGPCHDI.pdf" TargetMode="External"/><Relationship Id="rId296" Type="http://schemas.openxmlformats.org/officeDocument/2006/relationships/hyperlink" Target="PDF%20RM%201970-1975/1971/RD_pdf_2019/RD%20296-2019-PRODUCE-DGPCHDI.pdf" TargetMode="External"/><Relationship Id="rId517" Type="http://schemas.openxmlformats.org/officeDocument/2006/relationships/hyperlink" Target="PDF%20RM%201970-1975/1971/RD_pdf_2019/RD%20517-2019-PRODUCE-DGPCHDI.pdf" TargetMode="External"/><Relationship Id="rId724" Type="http://schemas.openxmlformats.org/officeDocument/2006/relationships/hyperlink" Target="PDF%20RM%201970-1975/1971/RD_pdf_2019/RD%20724-2019-PRODUCE-DGPCHDI.pdf" TargetMode="External"/><Relationship Id="rId60" Type="http://schemas.openxmlformats.org/officeDocument/2006/relationships/hyperlink" Target="PDF%20RM%201970-1975/1971/RD_pdf_2019/RD%20060-2019-PRODUCE-DGPCHDI.pdf" TargetMode="External"/><Relationship Id="rId156" Type="http://schemas.openxmlformats.org/officeDocument/2006/relationships/hyperlink" Target="PDF%20RM%201970-1975/1971/RD_pdf_2019/RD%20156-2019-PRODUCE-DGPCHDI.pdf" TargetMode="External"/><Relationship Id="rId363" Type="http://schemas.openxmlformats.org/officeDocument/2006/relationships/hyperlink" Target="PDF%20RM%201970-1975/1971/RD_pdf_2019/RD%20363-2019-PRODUCE-DGPCHDI.pdf" TargetMode="External"/><Relationship Id="rId570" Type="http://schemas.openxmlformats.org/officeDocument/2006/relationships/hyperlink" Target="PDF%20RM%201970-1975/1971/RD_pdf_2019/RD%20570-2019-PRODUCE-DGPCHDI.pdf" TargetMode="External"/><Relationship Id="rId223" Type="http://schemas.openxmlformats.org/officeDocument/2006/relationships/hyperlink" Target="PDF%20RM%201970-1975/1971/RD_pdf_2019/RD%20223-2019-PRODUCE-DGPCHDI.pdf" TargetMode="External"/><Relationship Id="rId430" Type="http://schemas.openxmlformats.org/officeDocument/2006/relationships/hyperlink" Target="PDF%20RM%201970-1975/1971/RD_pdf_2019/RD%20430-2019-PRODUCE-DGPCHDI.pdf" TargetMode="External"/><Relationship Id="rId668" Type="http://schemas.openxmlformats.org/officeDocument/2006/relationships/hyperlink" Target="PDF%20RM%201970-1975/1971/RD_pdf_2019/RD%20668-2019-PRODUCE-DGPCHDI.pdf" TargetMode="External"/><Relationship Id="rId18" Type="http://schemas.openxmlformats.org/officeDocument/2006/relationships/hyperlink" Target="PDF%20RM%201970-1975/1971/RD_pdf_2019/RD%20018-2019-PRODUCE-DGPCHDI.pdf" TargetMode="External"/><Relationship Id="rId528" Type="http://schemas.openxmlformats.org/officeDocument/2006/relationships/hyperlink" Target="PDF%20RM%201970-1975/1971/RD_pdf_2019/RD%20528-2019-PRODUCE-DGPCHDI.pdf" TargetMode="External"/><Relationship Id="rId735" Type="http://schemas.openxmlformats.org/officeDocument/2006/relationships/hyperlink" Target="PDF%20RM%201970-1975/1971/RD_pdf_2019/RD%20735-2019-PRODUCE-DGPCHDI.pdf" TargetMode="External"/><Relationship Id="rId167" Type="http://schemas.openxmlformats.org/officeDocument/2006/relationships/hyperlink" Target="PDF%20RM%201970-1975/1971/RD_pdf_2019/RD%20167-2019-PRODUCE-DGPCHDI.pdf" TargetMode="External"/><Relationship Id="rId374" Type="http://schemas.openxmlformats.org/officeDocument/2006/relationships/hyperlink" Target="PDF%20RM%201970-1975/1971/RD_pdf_2019/RD%20374-2019-PRODUCE-DGPCHDI.pdf" TargetMode="External"/><Relationship Id="rId581" Type="http://schemas.openxmlformats.org/officeDocument/2006/relationships/hyperlink" Target="PDF%20RM%201970-1975/1971/RD_pdf_2019/RD%20581-2019-PRODUCE-DGPCHDI.pdf" TargetMode="External"/><Relationship Id="rId71" Type="http://schemas.openxmlformats.org/officeDocument/2006/relationships/hyperlink" Target="PDF%20RM%201970-1975/1971/RD_pdf_2019/RD%20071-2019-PRODUCE-DGPCHDI.pdf" TargetMode="External"/><Relationship Id="rId234" Type="http://schemas.openxmlformats.org/officeDocument/2006/relationships/hyperlink" Target="PDF%20RM%201970-1975/1971/RD_pdf_2019/RD%20234-2019-PRODUCE-DGPCHDI.pdf" TargetMode="External"/><Relationship Id="rId679" Type="http://schemas.openxmlformats.org/officeDocument/2006/relationships/hyperlink" Target="PDF%20RM%201970-1975/1971/RD_pdf_2019/RD%20679-2019-PRODUCE-DGPCHDI.pdf" TargetMode="External"/><Relationship Id="rId802" Type="http://schemas.openxmlformats.org/officeDocument/2006/relationships/hyperlink" Target="PDF%20RM%201970-1975/1971/RD_pdf_2019/RD%20802-2019-PRODUCE-DGPCHDI.pdf" TargetMode="External"/><Relationship Id="rId2" Type="http://schemas.openxmlformats.org/officeDocument/2006/relationships/hyperlink" Target="PDF%20RM%201970-1975/1971/RD_pdf_2019/RD%20002-2019-PRODUCE-DGPCHDI.pdf" TargetMode="External"/><Relationship Id="rId29" Type="http://schemas.openxmlformats.org/officeDocument/2006/relationships/hyperlink" Target="PDF%20RM%201970-1975/1971/RD_pdf_2019/RD%20029-2019-PRODUCE-DGPCHDI.pdf" TargetMode="External"/><Relationship Id="rId441" Type="http://schemas.openxmlformats.org/officeDocument/2006/relationships/hyperlink" Target="PDF%20RM%201970-1975/1971/RD_pdf_2019/RD%20441-2019-PRODUCE-DGPCHDI.pdf" TargetMode="External"/><Relationship Id="rId539" Type="http://schemas.openxmlformats.org/officeDocument/2006/relationships/hyperlink" Target="PDF%20RM%201970-1975/1971/RD_pdf_2019/RD%20539-2019-PRODUCE-DGPCHDI.pdf" TargetMode="External"/><Relationship Id="rId746" Type="http://schemas.openxmlformats.org/officeDocument/2006/relationships/hyperlink" Target="PDF%20RM%201970-1975/1971/RD_pdf_2019/RD%20738-2019-PRODUCE-DGPCHDI.pdf" TargetMode="External"/><Relationship Id="rId178" Type="http://schemas.openxmlformats.org/officeDocument/2006/relationships/hyperlink" Target="PDF%20RM%201970-1975/1971/RD_pdf_2019/RD%20178-2019-PRODUCE-DGPCHDI.pdf" TargetMode="External"/><Relationship Id="rId301" Type="http://schemas.openxmlformats.org/officeDocument/2006/relationships/hyperlink" Target="PDF%20RM%201970-1975/1971/RD_pdf_2019/RD%20301-2019-PRODUCE-DGPCHDI.pdf" TargetMode="External"/><Relationship Id="rId82" Type="http://schemas.openxmlformats.org/officeDocument/2006/relationships/hyperlink" Target="PDF%20RM%201970-1975/1971/RD_pdf_2019/RD%20082-2019-PRODUCE-DGPCHDI.pdf" TargetMode="External"/><Relationship Id="rId385" Type="http://schemas.openxmlformats.org/officeDocument/2006/relationships/hyperlink" Target="PDF%20RM%201970-1975/1971/RD_pdf_2019/RD%20385-2019-PRODUCE-DGPCHDI.pdf" TargetMode="External"/><Relationship Id="rId592" Type="http://schemas.openxmlformats.org/officeDocument/2006/relationships/hyperlink" Target="PDF%20RM%201970-1975/1971/RD_pdf_2019/RD%20592-2019-PRODUCE-DGPCHDI.pdf" TargetMode="External"/><Relationship Id="rId606" Type="http://schemas.openxmlformats.org/officeDocument/2006/relationships/hyperlink" Target="PDF%20RM%201970-1975/1971/RD_pdf_2019/RD%20606-2019-PRODUCE-DGPCHDI.pdf" TargetMode="External"/><Relationship Id="rId813" Type="http://schemas.openxmlformats.org/officeDocument/2006/relationships/hyperlink" Target="PDF%20RM%201970-1975/1971/RD_pdf_2019/RD%20813-2019-PRODUCE-DGPCHDI.pdf" TargetMode="External"/><Relationship Id="rId245" Type="http://schemas.openxmlformats.org/officeDocument/2006/relationships/hyperlink" Target="PDF%20RM%201970-1975/1971/RD_pdf_2019/RD%20245-2019-PRODUCE-DGPCHDI.pdf" TargetMode="External"/><Relationship Id="rId452" Type="http://schemas.openxmlformats.org/officeDocument/2006/relationships/hyperlink" Target="PDF%20RM%201970-1975/1971/RD_pdf_2019/RD%20452-2019-PRODUCE-DGPCHDI.pdf" TargetMode="External"/><Relationship Id="rId105" Type="http://schemas.openxmlformats.org/officeDocument/2006/relationships/hyperlink" Target="PDF%20RM%201970-1975/1971/RD_pdf_2019/RD%20105-2019-PRODUCE-DGPCHDI.pdf" TargetMode="External"/><Relationship Id="rId312" Type="http://schemas.openxmlformats.org/officeDocument/2006/relationships/hyperlink" Target="PDF%20RM%201970-1975/1971/RD_pdf_2019/RD%20312-2019-PRODUCE-DGPCHDI.pdf" TargetMode="External"/><Relationship Id="rId757" Type="http://schemas.openxmlformats.org/officeDocument/2006/relationships/hyperlink" Target="PDF%20RM%201970-1975/1971/RD_pdf_2019/RD%20757-2019-PRODUCE-DGPCHDI.pdf" TargetMode="External"/><Relationship Id="rId93" Type="http://schemas.openxmlformats.org/officeDocument/2006/relationships/hyperlink" Target="PDF%20RM%201970-1975/1971/RD_pdf_2019/RD%20093-2019-PRODUCE-DGPCHDI.pdf" TargetMode="External"/><Relationship Id="rId189" Type="http://schemas.openxmlformats.org/officeDocument/2006/relationships/hyperlink" Target="PDF%20RM%201970-1975/1971/RD_pdf_2019/RD%20189-2019-PRODUCE-DGPCHDI.pdf" TargetMode="External"/><Relationship Id="rId396" Type="http://schemas.openxmlformats.org/officeDocument/2006/relationships/hyperlink" Target="PDF%20RM%201970-1975/1971/RD_pdf_2019/RD%20396-2019-PRODUCE-DGPCHDI.pdf" TargetMode="External"/><Relationship Id="rId617" Type="http://schemas.openxmlformats.org/officeDocument/2006/relationships/hyperlink" Target="PDF%20RM%201970-1975/1971/RD_pdf_2019/RD%20617-2019-PRODUCE-DGPCHDI.pdf" TargetMode="External"/><Relationship Id="rId824" Type="http://schemas.openxmlformats.org/officeDocument/2006/relationships/hyperlink" Target="PDF%20RM%201970-1975/1971/RD_pdf_2019/RD%20824-2019-PRODUCE-DGPCHDI.pdf" TargetMode="External"/><Relationship Id="rId256" Type="http://schemas.openxmlformats.org/officeDocument/2006/relationships/hyperlink" Target="PDF%20RM%201970-1975/1971/RD_pdf_2019/RD%20256-2019-PRODUCE-DGPCHDI.pdf" TargetMode="External"/><Relationship Id="rId463" Type="http://schemas.openxmlformats.org/officeDocument/2006/relationships/hyperlink" Target="PDF%20RM%201970-1975/1971/RD_pdf_2019/RD%20463-2019-PRODUCE-DGPCHDI.pdf" TargetMode="External"/><Relationship Id="rId670" Type="http://schemas.openxmlformats.org/officeDocument/2006/relationships/hyperlink" Target="PDF%20RM%201970-1975/1971/RD_pdf_2019/RD%20670-2019-PRODUCE-DGPCHDI.pdf" TargetMode="External"/><Relationship Id="rId116" Type="http://schemas.openxmlformats.org/officeDocument/2006/relationships/hyperlink" Target="PDF%20RM%201970-1975/1971/RD_pdf_2019/RD%20116-2019-PRODUCE-DGPCHDI.pdf" TargetMode="External"/><Relationship Id="rId323" Type="http://schemas.openxmlformats.org/officeDocument/2006/relationships/hyperlink" Target="PDF%20RM%201970-1975/1971/RD_pdf_2019/RD%20323-2019-PRODUCE-DGPCHDI.pdf" TargetMode="External"/><Relationship Id="rId530" Type="http://schemas.openxmlformats.org/officeDocument/2006/relationships/hyperlink" Target="PDF%20RM%201970-1975/1971/RD_pdf_2019/RD%20530-2019-PRODUCE-DGPCHDI.pdf" TargetMode="External"/><Relationship Id="rId768" Type="http://schemas.openxmlformats.org/officeDocument/2006/relationships/hyperlink" Target="PDF%20RM%201970-1975/1971/RD_pdf_2019/RD%20768-2019-PRODUCE-DGPCHDI.pdf" TargetMode="External"/><Relationship Id="rId20" Type="http://schemas.openxmlformats.org/officeDocument/2006/relationships/hyperlink" Target="PDF%20RM%201970-1975/1971/RD_pdf_2019/RD%20020-2019-PRODUCE-DGPCHDI.pdf" TargetMode="External"/><Relationship Id="rId628" Type="http://schemas.openxmlformats.org/officeDocument/2006/relationships/hyperlink" Target="PDF%20RM%201970-1975/1971/RD_pdf_2019/RD%20628-2019-PRODUCE-DGPCHDI.pdf" TargetMode="External"/><Relationship Id="rId267" Type="http://schemas.openxmlformats.org/officeDocument/2006/relationships/hyperlink" Target="PDF%20RM%201970-1975/1971/RD_pdf_2019/RD%20267-2019-PRODUCE-DGPCHDI.pdf" TargetMode="External"/><Relationship Id="rId474" Type="http://schemas.openxmlformats.org/officeDocument/2006/relationships/hyperlink" Target="PDF%20RM%201970-1975/1971/RD_pdf_2019/RD%20474-2019-PRODUCE-DGPCHDI.pdf" TargetMode="External"/><Relationship Id="rId127" Type="http://schemas.openxmlformats.org/officeDocument/2006/relationships/hyperlink" Target="PDF%20RM%201970-1975/1971/RD_pdf_2019/RD%20127-2019-PRODUCE-DGPCHDI.pdf" TargetMode="External"/><Relationship Id="rId681" Type="http://schemas.openxmlformats.org/officeDocument/2006/relationships/hyperlink" Target="PDF%20RM%201970-1975/1971/RD_pdf_2019/RD%20681-2019-PRODUCE-DGPCHDI.pdf" TargetMode="External"/><Relationship Id="rId779" Type="http://schemas.openxmlformats.org/officeDocument/2006/relationships/hyperlink" Target="PDF%20RM%201970-1975/1971/RD_pdf_2019/RD%20779-2019-PRODUCE-DGPCHDI.pdf" TargetMode="External"/><Relationship Id="rId31" Type="http://schemas.openxmlformats.org/officeDocument/2006/relationships/hyperlink" Target="PDF%20RM%201970-1975/1971/RD_pdf_2019/RD%20031-2019-PRODUCE-DGPCHDI.pdf" TargetMode="External"/><Relationship Id="rId334" Type="http://schemas.openxmlformats.org/officeDocument/2006/relationships/hyperlink" Target="PDF%20RM%201970-1975/1971/RD_pdf_2019/RD%20334-2019-PRODUCE-DGPCHDI.pdf" TargetMode="External"/><Relationship Id="rId541" Type="http://schemas.openxmlformats.org/officeDocument/2006/relationships/hyperlink" Target="PDF%20RM%201970-1975/1971/RD_pdf_2019/RD%20541-2019-PRODUCE-DGPCHDI.pdf" TargetMode="External"/><Relationship Id="rId639" Type="http://schemas.openxmlformats.org/officeDocument/2006/relationships/hyperlink" Target="PDF%20RM%201970-1975/1971/RD_pdf_2019/RD%20639-2019-PRODUCE-DGPCHDI.pdf" TargetMode="External"/><Relationship Id="rId180" Type="http://schemas.openxmlformats.org/officeDocument/2006/relationships/hyperlink" Target="PDF%20RM%201970-1975/1971/RD_pdf_2019/RD%20180-2019-PRODUCE-DGPCHDI.pdf" TargetMode="External"/><Relationship Id="rId278" Type="http://schemas.openxmlformats.org/officeDocument/2006/relationships/hyperlink" Target="PDF%20RM%201970-1975/1971/RD_pdf_2019/RD%20278-2019-PRODUCE-DGPCHDI.pdf" TargetMode="External"/><Relationship Id="rId401" Type="http://schemas.openxmlformats.org/officeDocument/2006/relationships/hyperlink" Target="PDF%20RM%201970-1975/1971/RD_pdf_2019/RD%20401-2019-PRODUCE-DGPCHDI.pdf" TargetMode="External"/><Relationship Id="rId485" Type="http://schemas.openxmlformats.org/officeDocument/2006/relationships/hyperlink" Target="PDF%20RM%201970-1975/1971/RD_pdf_2019/RD%20485-2019-PRODUCE-DGPCHDI.pdf" TargetMode="External"/><Relationship Id="rId692" Type="http://schemas.openxmlformats.org/officeDocument/2006/relationships/hyperlink" Target="PDF%20RM%201970-1975/1971/RD_pdf_2019/RD%20692-2019-PRODUCE-DGPCHDI.pdf" TargetMode="External"/><Relationship Id="rId706" Type="http://schemas.openxmlformats.org/officeDocument/2006/relationships/hyperlink" Target="PDF%20RM%201970-1975/1971/RD_pdf_2019/RD%20706-2019-PRODUCE-DGPCHDI.pdf" TargetMode="External"/><Relationship Id="rId42" Type="http://schemas.openxmlformats.org/officeDocument/2006/relationships/hyperlink" Target="PDF%20RM%201970-1975/1971/RD_pdf_2019/RD%20042-2019-PRODUCE-DGPCHDI.pdf" TargetMode="External"/><Relationship Id="rId138" Type="http://schemas.openxmlformats.org/officeDocument/2006/relationships/hyperlink" Target="PDF%20RM%201970-1975/1971/RD_pdf_2019/RD%20138-2019-PRODUCE-DGPCHDI.pdf" TargetMode="External"/><Relationship Id="rId345" Type="http://schemas.openxmlformats.org/officeDocument/2006/relationships/hyperlink" Target="PDF%20RM%201970-1975/1971/RD_pdf_2019/RD%20345-2019-PRODUCE-DGPCHDI.pdf" TargetMode="External"/><Relationship Id="rId552" Type="http://schemas.openxmlformats.org/officeDocument/2006/relationships/hyperlink" Target="PDF%20RM%201970-1975/1971/RD_pdf_2019/RD%20552-2019-PRODUCE-DGPCHDI.pdf" TargetMode="External"/><Relationship Id="rId191" Type="http://schemas.openxmlformats.org/officeDocument/2006/relationships/hyperlink" Target="PDF%20RM%201970-1975/1971/RD_pdf_2019/RD%20191-2019-PRODUCE-DGPCHDI.pdf" TargetMode="External"/><Relationship Id="rId205" Type="http://schemas.openxmlformats.org/officeDocument/2006/relationships/hyperlink" Target="PDF%20RM%201970-1975/1971/RD_pdf_2019/RD%20205-2019-PRODUCE-DGPCHDI.pdf" TargetMode="External"/><Relationship Id="rId412" Type="http://schemas.openxmlformats.org/officeDocument/2006/relationships/hyperlink" Target="PDF%20RM%201970-1975/1971/RD_pdf_2019/RD%20412-2019-PRODUCE-DGPCHDI.pdf" TargetMode="External"/><Relationship Id="rId289" Type="http://schemas.openxmlformats.org/officeDocument/2006/relationships/hyperlink" Target="PDF%20RM%201970-1975/1971/RD_pdf_2019/RD%20289-2019-PRODUCE-DGPCHDI.pdf" TargetMode="External"/><Relationship Id="rId496" Type="http://schemas.openxmlformats.org/officeDocument/2006/relationships/hyperlink" Target="PDF%20RM%201970-1975/1971/RD_pdf_2019/RD%20496-2019-PRODUCE-DGPCHDI.pdf" TargetMode="External"/><Relationship Id="rId717" Type="http://schemas.openxmlformats.org/officeDocument/2006/relationships/hyperlink" Target="PDF%20RM%201970-1975/1971/RD_pdf_2019/RD%20717-2019-PRODUCE-DGPCHDI.pdf" TargetMode="External"/><Relationship Id="rId53" Type="http://schemas.openxmlformats.org/officeDocument/2006/relationships/hyperlink" Target="PDF%20RM%201970-1975/1971/RD_pdf_2019/RD%20053-2019-PRODUCE-DGPCHDI.pdf" TargetMode="External"/><Relationship Id="rId149" Type="http://schemas.openxmlformats.org/officeDocument/2006/relationships/hyperlink" Target="PDF%20RM%201970-1975/1971/RD_pdf_2019/RD%20149-2019-PRODUCE-DGPCHDI.pdf" TargetMode="External"/><Relationship Id="rId356" Type="http://schemas.openxmlformats.org/officeDocument/2006/relationships/hyperlink" Target="PDF%20RM%201970-1975/1971/RD_pdf_2019/RD%20356-2019-PRODUCE-DGPCHDI.pdf" TargetMode="External"/><Relationship Id="rId563" Type="http://schemas.openxmlformats.org/officeDocument/2006/relationships/hyperlink" Target="PDF%20RM%201970-1975/1971/RD_pdf_2019/RD%20563-2019-PRODUCE-DGPCHDI.pdf" TargetMode="External"/><Relationship Id="rId770" Type="http://schemas.openxmlformats.org/officeDocument/2006/relationships/hyperlink" Target="PDF%20RM%201970-1975/1971/RD_pdf_2019/RD%20770-2019-PRODUCE-DGPCHDI.pdf" TargetMode="External"/><Relationship Id="rId216" Type="http://schemas.openxmlformats.org/officeDocument/2006/relationships/hyperlink" Target="PDF%20RM%201970-1975/1971/RD_pdf_2019/RD%20216-2019-PRODUCE-DGPCHDI.pdf" TargetMode="External"/><Relationship Id="rId423" Type="http://schemas.openxmlformats.org/officeDocument/2006/relationships/hyperlink" Target="PDF%20RM%201970-1975/1971/RD_pdf_2019/RD%20423-2019-PRODUCE-DGPCHDI.pdf" TargetMode="External"/><Relationship Id="rId630" Type="http://schemas.openxmlformats.org/officeDocument/2006/relationships/hyperlink" Target="PDF%20RM%201970-1975/1971/RD_pdf_2019/RD%20630-2019-PRODUCE-DGPCHDI.pdf" TargetMode="External"/><Relationship Id="rId728" Type="http://schemas.openxmlformats.org/officeDocument/2006/relationships/hyperlink" Target="PDF%20RM%201970-1975/1971/RD_pdf_2019/RD%20728-2019-PRODUCE-DGPCHDI.pdf" TargetMode="External"/><Relationship Id="rId64" Type="http://schemas.openxmlformats.org/officeDocument/2006/relationships/hyperlink" Target="PDF%20RM%201970-1975/1971/RD_pdf_2019/RD%20064-2019-PRODUCE-DGPCHDI.pdf" TargetMode="External"/><Relationship Id="rId367" Type="http://schemas.openxmlformats.org/officeDocument/2006/relationships/hyperlink" Target="PDF%20RM%201970-1975/1971/RD_pdf_2019/RD%20367-2019-PRODUCE-DGPCHDI.pdf" TargetMode="External"/><Relationship Id="rId574" Type="http://schemas.openxmlformats.org/officeDocument/2006/relationships/hyperlink" Target="PDF%20RM%201970-1975/1971/RD_pdf_2019/RD%20574-2019-PRODUCE-DGPCHDI.pdf" TargetMode="External"/><Relationship Id="rId227" Type="http://schemas.openxmlformats.org/officeDocument/2006/relationships/hyperlink" Target="PDF%20RM%201970-1975/1971/RD_pdf_2019/RD%20227-2019-PRODUCE-DGPCHDI.pdf" TargetMode="External"/><Relationship Id="rId781" Type="http://schemas.openxmlformats.org/officeDocument/2006/relationships/hyperlink" Target="PDF%20RM%201970-1975/1971/RD_pdf_2019/RD%20781-2019-PRODUCE-DGPCHDI.pdf" TargetMode="External"/><Relationship Id="rId434" Type="http://schemas.openxmlformats.org/officeDocument/2006/relationships/hyperlink" Target="PDF%20RM%201970-1975/1971/RD_pdf_2019/RD%20434-2019-PRODUCE-DGPCHDI.pdf" TargetMode="External"/><Relationship Id="rId641" Type="http://schemas.openxmlformats.org/officeDocument/2006/relationships/hyperlink" Target="PDF%20RM%201970-1975/1971/RD_pdf_2019/RD%20641-2019-PRODUCE-DGPCHDI.pdf" TargetMode="External"/><Relationship Id="rId739" Type="http://schemas.openxmlformats.org/officeDocument/2006/relationships/hyperlink" Target="PDF%20RM%201970-1975/1971/RD_pdf_2019/RD%20739-2019-PRODUCE-DGPCHDI.pdf" TargetMode="External"/><Relationship Id="rId280" Type="http://schemas.openxmlformats.org/officeDocument/2006/relationships/hyperlink" Target="PDF%20RM%201970-1975/1971/RD_pdf_2019/RD%20280-2019-PRODUCE-DGPCHDI.pdf" TargetMode="External"/><Relationship Id="rId501" Type="http://schemas.openxmlformats.org/officeDocument/2006/relationships/hyperlink" Target="PDF%20RM%201970-1975/1971/RD_pdf_2019/RD%20501-2019-PRODUCE-DGPCHDI.pdf" TargetMode="External"/><Relationship Id="rId75" Type="http://schemas.openxmlformats.org/officeDocument/2006/relationships/hyperlink" Target="PDF%20RM%201970-1975/1971/RD_pdf_2019/RD%20075-2019-PRODUCE-DGPCHDI.pdf" TargetMode="External"/><Relationship Id="rId140" Type="http://schemas.openxmlformats.org/officeDocument/2006/relationships/hyperlink" Target="PDF%20RM%201970-1975/1971/RD_pdf_2019/RD%20140-2019-PRODUCE-DGPCHDI.pdf" TargetMode="External"/><Relationship Id="rId378" Type="http://schemas.openxmlformats.org/officeDocument/2006/relationships/hyperlink" Target="PDF%20RM%201970-1975/1971/RD_pdf_2019/RD%20378-2019-PRODUCE-DGPCHDI.pdf" TargetMode="External"/><Relationship Id="rId585" Type="http://schemas.openxmlformats.org/officeDocument/2006/relationships/hyperlink" Target="PDF%20RM%201970-1975/1971/RD_pdf_2019/RD%20585-2019-PRODUCE-DGPCHDI.pdf" TargetMode="External"/><Relationship Id="rId792" Type="http://schemas.openxmlformats.org/officeDocument/2006/relationships/hyperlink" Target="PDF%20RM%201970-1975/1971/RD_pdf_2019/RD%20792-2019-PRODUCE-DGPCHDI.pdf" TargetMode="External"/><Relationship Id="rId806" Type="http://schemas.openxmlformats.org/officeDocument/2006/relationships/hyperlink" Target="PDF%20RM%201970-1975/1971/RD_pdf_2019/RD%20806-2019-PRODUCE-DGPCHDI.pdf" TargetMode="External"/><Relationship Id="rId6" Type="http://schemas.openxmlformats.org/officeDocument/2006/relationships/hyperlink" Target="PDF%20RM%201970-1975/1971/RD_pdf_2019/RD%20006-2019-PRODUCE-DGPCHDI.pdf" TargetMode="External"/><Relationship Id="rId238" Type="http://schemas.openxmlformats.org/officeDocument/2006/relationships/hyperlink" Target="PDF%20RM%201970-1975/1971/RD_pdf_2019/RD%20238-2019-PRODUCE-DGPCHDI.pdf" TargetMode="External"/><Relationship Id="rId445" Type="http://schemas.openxmlformats.org/officeDocument/2006/relationships/hyperlink" Target="PDF%20RM%201970-1975/1971/RD_pdf_2019/RD%20445-2019-PRODUCE-DGPCHDI.pdf" TargetMode="External"/><Relationship Id="rId652" Type="http://schemas.openxmlformats.org/officeDocument/2006/relationships/hyperlink" Target="PDF%20RM%201970-1975/1971/RD_pdf_2019/RD%20652-2019-PRODUCE-DGPCHDI.pdf" TargetMode="External"/><Relationship Id="rId291" Type="http://schemas.openxmlformats.org/officeDocument/2006/relationships/hyperlink" Target="PDF%20RM%201970-1975/1971/RD_pdf_2019/RD%20291-2019-PRODUCE-DGPCHDI.pdf" TargetMode="External"/><Relationship Id="rId305" Type="http://schemas.openxmlformats.org/officeDocument/2006/relationships/hyperlink" Target="PDF%20RM%201970-1975/1971/RD_pdf_2019/RD%20305-2019-PRODUCE-DGPCHDI.pdf" TargetMode="External"/><Relationship Id="rId512" Type="http://schemas.openxmlformats.org/officeDocument/2006/relationships/hyperlink" Target="PDF%20RM%201970-1975/1971/RD_pdf_2019/RD%20512-2019-PRODUCE-DGPCHDI.pdf" TargetMode="External"/><Relationship Id="rId86" Type="http://schemas.openxmlformats.org/officeDocument/2006/relationships/hyperlink" Target="PDF%20RM%201970-1975/1971/RD_pdf_2019/RD%20086-2019-PRODUCE-DGPCHDI.pdf" TargetMode="External"/><Relationship Id="rId151" Type="http://schemas.openxmlformats.org/officeDocument/2006/relationships/hyperlink" Target="PDF%20RM%201970-1975/1971/RD_pdf_2019/RD%20151-2019-PRODUCE-DGPCHDI.pdf" TargetMode="External"/><Relationship Id="rId389" Type="http://schemas.openxmlformats.org/officeDocument/2006/relationships/hyperlink" Target="PDF%20RM%201970-1975/1971/RD_pdf_2019/RD%20389-2019-PRODUCE-DGPCHDI.pdf" TargetMode="External"/><Relationship Id="rId596" Type="http://schemas.openxmlformats.org/officeDocument/2006/relationships/hyperlink" Target="PDF%20RM%201970-1975/1971/RD_pdf_2019/RD%20596-2019-PRODUCE-DGPCHDI.pdf" TargetMode="External"/><Relationship Id="rId817" Type="http://schemas.openxmlformats.org/officeDocument/2006/relationships/hyperlink" Target="PDF%20RM%201970-1975/1971/RD_pdf_2019/RD%20817-2019-PRODUCE-DGPCHDI.pdf" TargetMode="External"/><Relationship Id="rId249" Type="http://schemas.openxmlformats.org/officeDocument/2006/relationships/hyperlink" Target="PDF%20RM%201970-1975/1971/RD_pdf_2019/RD%20249-2019-PRODUCE-DGPCHDI.pdf" TargetMode="External"/><Relationship Id="rId456" Type="http://schemas.openxmlformats.org/officeDocument/2006/relationships/hyperlink" Target="PDF%20RM%201970-1975/1971/RD_pdf_2019/RD%20456-2019-PRODUCE-DGPCHDI.pdf" TargetMode="External"/><Relationship Id="rId663" Type="http://schemas.openxmlformats.org/officeDocument/2006/relationships/hyperlink" Target="PDF%20RM%201970-1975/1971/RD_pdf_2019/RD%20663-2019-PRODUCE-DGPCHDI.pdf" TargetMode="External"/><Relationship Id="rId13" Type="http://schemas.openxmlformats.org/officeDocument/2006/relationships/hyperlink" Target="PDF%20RM%201970-1975/1971/RD_pdf_2019/RD%20013-2019-PRODUCE-DGPCHDI.pdf" TargetMode="External"/><Relationship Id="rId109" Type="http://schemas.openxmlformats.org/officeDocument/2006/relationships/hyperlink" Target="PDF%20RM%201970-1975/1971/RD_pdf_2019/RD%20109-2019-PRODUCE-DGPCHDI.pdf" TargetMode="External"/><Relationship Id="rId260" Type="http://schemas.openxmlformats.org/officeDocument/2006/relationships/hyperlink" Target="PDF%20RM%201970-1975/1971/RD_pdf_2019/RD%20260-2019-PRODUCE-DGPCHDI.pdf" TargetMode="External"/><Relationship Id="rId316" Type="http://schemas.openxmlformats.org/officeDocument/2006/relationships/hyperlink" Target="PDF%20RM%201970-1975/1971/RD_pdf_2019/RD%20316-2019-PRODUCE-DGPCHDI.pdf" TargetMode="External"/><Relationship Id="rId523" Type="http://schemas.openxmlformats.org/officeDocument/2006/relationships/hyperlink" Target="PDF%20RM%201970-1975/1971/RD_pdf_2019/RD%20523-2019-PRODUCE-DGPCHDI.pdf" TargetMode="External"/><Relationship Id="rId719" Type="http://schemas.openxmlformats.org/officeDocument/2006/relationships/hyperlink" Target="PDF%20RM%201970-1975/1971/RD_pdf_2019/RD%20719-2019-PRODUCE-DGPCHDI.pdf" TargetMode="External"/><Relationship Id="rId55" Type="http://schemas.openxmlformats.org/officeDocument/2006/relationships/hyperlink" Target="PDF%20RM%201970-1975/1971/RD_pdf_2019/RD%20055-2019-PRODUCE-DGPCHDI.pdf" TargetMode="External"/><Relationship Id="rId97" Type="http://schemas.openxmlformats.org/officeDocument/2006/relationships/hyperlink" Target="PDF%20RM%201970-1975/1971/RD_pdf_2019/RD%20097-2019-PRODUCE-DGPCHDI.pdf" TargetMode="External"/><Relationship Id="rId120" Type="http://schemas.openxmlformats.org/officeDocument/2006/relationships/hyperlink" Target="PDF%20RM%201970-1975/1971/RD_pdf_2019/RD%20120-2019-PRODUCE-DGPCHDI.pdf" TargetMode="External"/><Relationship Id="rId358" Type="http://schemas.openxmlformats.org/officeDocument/2006/relationships/hyperlink" Target="PDF%20RM%201970-1975/1971/RD_pdf_2019/RD%20358-2019-PRODUCE-DGPCHDI.pdf" TargetMode="External"/><Relationship Id="rId565" Type="http://schemas.openxmlformats.org/officeDocument/2006/relationships/hyperlink" Target="PDF%20RM%201970-1975/1971/RD_pdf_2019/RD%20565-2019-PRODUCE-DGPCHDI.pdf" TargetMode="External"/><Relationship Id="rId730" Type="http://schemas.openxmlformats.org/officeDocument/2006/relationships/hyperlink" Target="PDF%20RM%201970-1975/1971/RD_pdf_2019/RD%20730-2019-PRODUCE-DGPCHDI.pdf" TargetMode="External"/><Relationship Id="rId772" Type="http://schemas.openxmlformats.org/officeDocument/2006/relationships/hyperlink" Target="PDF%20RM%201970-1975/1971/RD_pdf_2019/RD%20772-2019-PRODUCE-DGPCHDI.pdf" TargetMode="External"/><Relationship Id="rId828" Type="http://schemas.openxmlformats.org/officeDocument/2006/relationships/hyperlink" Target="PDF%20RM%201970-1975/1971/RD_pdf_2019/RD%20828-2019-PRODUCE-DGPCHDI.pdf" TargetMode="External"/><Relationship Id="rId162" Type="http://schemas.openxmlformats.org/officeDocument/2006/relationships/hyperlink" Target="PDF%20RM%201970-1975/1971/RD_pdf_2019/RD%20162-2019-PRODUCE-DGPCHDI.pdf" TargetMode="External"/><Relationship Id="rId218" Type="http://schemas.openxmlformats.org/officeDocument/2006/relationships/hyperlink" Target="PDF%20RM%201970-1975/1971/RD_pdf_2019/RD%20218-2019-PRODUCE-DGPCHDI.pdf" TargetMode="External"/><Relationship Id="rId425" Type="http://schemas.openxmlformats.org/officeDocument/2006/relationships/hyperlink" Target="PDF%20RM%201970-1975/1971/RD_pdf_2019/RD%20425-2019-PRODUCE-DGPCHDI.pdf" TargetMode="External"/><Relationship Id="rId467" Type="http://schemas.openxmlformats.org/officeDocument/2006/relationships/hyperlink" Target="PDF%20RM%201970-1975/1971/RD_pdf_2019/RD%20467-2019-PRODUCE-DGPCHDI.pdf" TargetMode="External"/><Relationship Id="rId632" Type="http://schemas.openxmlformats.org/officeDocument/2006/relationships/hyperlink" Target="PDF%20RM%201970-1975/1971/RD_pdf_2019/RD%20632-2019-PRODUCE-DGPCHDI.pdf" TargetMode="External"/><Relationship Id="rId271" Type="http://schemas.openxmlformats.org/officeDocument/2006/relationships/hyperlink" Target="PDF%20RM%201970-1975/1971/RD_pdf_2019/RD%20271-2019-PRODUCE-DGPCHDI.pdf" TargetMode="External"/><Relationship Id="rId674" Type="http://schemas.openxmlformats.org/officeDocument/2006/relationships/hyperlink" Target="PDF%20RM%201970-1975/1971/RD_pdf_2019/RD%20674-2019-PRODUCE-DGPCHDI.pdf" TargetMode="External"/><Relationship Id="rId24" Type="http://schemas.openxmlformats.org/officeDocument/2006/relationships/hyperlink" Target="PDF%20RM%201970-1975/1971/RD_pdf_2019/RD%20024-2019-PRODUCE-DGPCHDI.pdf" TargetMode="External"/><Relationship Id="rId66" Type="http://schemas.openxmlformats.org/officeDocument/2006/relationships/hyperlink" Target="PDF%20RM%201970-1975/1971/RD_pdf_2019/RD%20066-2019-PRODUCE-DGPCHDI.pdf" TargetMode="External"/><Relationship Id="rId131" Type="http://schemas.openxmlformats.org/officeDocument/2006/relationships/hyperlink" Target="PDF%20RM%201970-1975/1971/RD_pdf_2019/RD%20131-2019-PRODUCE-DGPCHDI.pdf" TargetMode="External"/><Relationship Id="rId327" Type="http://schemas.openxmlformats.org/officeDocument/2006/relationships/hyperlink" Target="PDF%20RM%201970-1975/1971/RD_pdf_2019/RD%20327-2019-PRODUCE-DGPCHDI.pdf" TargetMode="External"/><Relationship Id="rId369" Type="http://schemas.openxmlformats.org/officeDocument/2006/relationships/hyperlink" Target="PDF%20RM%201970-1975/1971/RD_pdf_2019/RD%20369-2019-PRODUCE-DGPCHDI.pdf" TargetMode="External"/><Relationship Id="rId534" Type="http://schemas.openxmlformats.org/officeDocument/2006/relationships/hyperlink" Target="PDF%20RM%201970-1975/1971/RD_pdf_2019/RD%20534-2019-PRODUCE-DGPCHDI.pdf" TargetMode="External"/><Relationship Id="rId576" Type="http://schemas.openxmlformats.org/officeDocument/2006/relationships/hyperlink" Target="PDF%20RM%201970-1975/1971/RD_pdf_2019/RD%20576-2019-PRODUCE-DGPCHDI.pdf" TargetMode="External"/><Relationship Id="rId741" Type="http://schemas.openxmlformats.org/officeDocument/2006/relationships/hyperlink" Target="PDF%20RM%201970-1975/1971/RD_pdf_2019/RD%20741-2019-PRODUCE-DGPCHDI.pdf" TargetMode="External"/><Relationship Id="rId783" Type="http://schemas.openxmlformats.org/officeDocument/2006/relationships/hyperlink" Target="PDF%20RM%201970-1975/1971/RD_pdf_2019/RD%20783-2019-PRODUCE-DGPCHDI.pdf" TargetMode="External"/><Relationship Id="rId173" Type="http://schemas.openxmlformats.org/officeDocument/2006/relationships/hyperlink" Target="PDF%20RM%201970-1975/1971/RD_pdf_2019/RD%20173-2019-PRODUCE-DGPCHDI.pdf" TargetMode="External"/><Relationship Id="rId229" Type="http://schemas.openxmlformats.org/officeDocument/2006/relationships/hyperlink" Target="PDF%20RM%201970-1975/1971/RD_pdf_2019/RD%20229-2019-PRODUCE-DGPCHDI.pdf" TargetMode="External"/><Relationship Id="rId380" Type="http://schemas.openxmlformats.org/officeDocument/2006/relationships/hyperlink" Target="PDF%20RM%201970-1975/1971/RD_pdf_2019/RD%20380-2019-PRODUCE-DGPCHDI.pdf" TargetMode="External"/><Relationship Id="rId436" Type="http://schemas.openxmlformats.org/officeDocument/2006/relationships/hyperlink" Target="PDF%20RM%201970-1975/1971/RD_pdf_2019/RD%20436-2019-PRODUCE-DGPCHDI.pdf" TargetMode="External"/><Relationship Id="rId601" Type="http://schemas.openxmlformats.org/officeDocument/2006/relationships/hyperlink" Target="PDF%20RM%201970-1975/1971/RD_pdf_2019/RD%20601-2019-PRODUCE-DGPCHDI.pdf" TargetMode="External"/><Relationship Id="rId643" Type="http://schemas.openxmlformats.org/officeDocument/2006/relationships/hyperlink" Target="PDF%20RM%201970-1975/1971/RD_pdf_2019/RD%20643-2019-PRODUCE-DGPCHDI.pdf" TargetMode="External"/><Relationship Id="rId240" Type="http://schemas.openxmlformats.org/officeDocument/2006/relationships/hyperlink" Target="PDF%20RM%201970-1975/1971/RD_pdf_2019/RD%20240-2019-PRODUCE-DGPCHDI.pdf" TargetMode="External"/><Relationship Id="rId478" Type="http://schemas.openxmlformats.org/officeDocument/2006/relationships/hyperlink" Target="PDF%20RM%201970-1975/1971/RD_pdf_2019/RD%20478-2019-PRODUCE-DGPCHDI.pdf" TargetMode="External"/><Relationship Id="rId685" Type="http://schemas.openxmlformats.org/officeDocument/2006/relationships/hyperlink" Target="PDF%20RM%201970-1975/1971/RD_pdf_2019/RD%20685-2019-PRODUCE-DGPCHDI.pdf" TargetMode="External"/><Relationship Id="rId35" Type="http://schemas.openxmlformats.org/officeDocument/2006/relationships/hyperlink" Target="PDF%20RM%201970-1975/1971/RD_pdf_2019/RD%20035-2019-PRODUCE-DGPCHDI.pdf" TargetMode="External"/><Relationship Id="rId77" Type="http://schemas.openxmlformats.org/officeDocument/2006/relationships/hyperlink" Target="PDF%20RM%201970-1975/1971/RD_pdf_2019/RD%20077-2019-PRODUCE-DGPCHDI.pdf" TargetMode="External"/><Relationship Id="rId100" Type="http://schemas.openxmlformats.org/officeDocument/2006/relationships/hyperlink" Target="PDF%20RM%201970-1975/1971/RD_pdf_2019/RD%20100-2019-PRODUCE-DGPCHDI.pdf" TargetMode="External"/><Relationship Id="rId282" Type="http://schemas.openxmlformats.org/officeDocument/2006/relationships/hyperlink" Target="PDF%20RM%201970-1975/1971/RD_pdf_2019/RD%20282-2019-PRODUCE-DGPCHDI.pdf" TargetMode="External"/><Relationship Id="rId338" Type="http://schemas.openxmlformats.org/officeDocument/2006/relationships/hyperlink" Target="PDF%20RM%201970-1975/1971/RD_pdf_2019/RD%20338-2019-PRODUCE-DGPCHDI.pdf" TargetMode="External"/><Relationship Id="rId503" Type="http://schemas.openxmlformats.org/officeDocument/2006/relationships/hyperlink" Target="PDF%20RM%201970-1975/1971/RD_pdf_2019/RD%20503-2019-PRODUCE-DGPCHDI.pdf" TargetMode="External"/><Relationship Id="rId545" Type="http://schemas.openxmlformats.org/officeDocument/2006/relationships/hyperlink" Target="PDF%20RM%201970-1975/1971/RD_pdf_2019/RD%20545-2019-PRODUCE-DGPCHDI.pdf" TargetMode="External"/><Relationship Id="rId587" Type="http://schemas.openxmlformats.org/officeDocument/2006/relationships/hyperlink" Target="PDF%20RM%201970-1975/1971/RD_pdf_2019/RD%20587-2019-PRODUCE-DGPCHDI.pdf" TargetMode="External"/><Relationship Id="rId710" Type="http://schemas.openxmlformats.org/officeDocument/2006/relationships/hyperlink" Target="PDF%20RM%201970-1975/1971/RD_pdf_2019/RD%20710-2019-PRODUCE-DGPCHDI.pdf" TargetMode="External"/><Relationship Id="rId752" Type="http://schemas.openxmlformats.org/officeDocument/2006/relationships/hyperlink" Target="PDF%20RM%201970-1975/1971/RD_pdf_2019/RD%20752-2019-PRODUCE-DGPCHDI.pdf" TargetMode="External"/><Relationship Id="rId808" Type="http://schemas.openxmlformats.org/officeDocument/2006/relationships/hyperlink" Target="PDF%20RM%201970-1975/1971/RD_pdf_2019/RD%20808-2019-PRODUCE-DGPCHDI.pdf" TargetMode="External"/><Relationship Id="rId8" Type="http://schemas.openxmlformats.org/officeDocument/2006/relationships/hyperlink" Target="PDF%20RM%201970-1975/1971/RD_pdf_2019/RD%20008-2019-PRODUCE-DGPCHDI.pdf" TargetMode="External"/><Relationship Id="rId142" Type="http://schemas.openxmlformats.org/officeDocument/2006/relationships/hyperlink" Target="PDF%20RM%201970-1975/1971/RD_pdf_2019/RD%20142-2019-PRODUCE-DGPCHDI.pdf" TargetMode="External"/><Relationship Id="rId184" Type="http://schemas.openxmlformats.org/officeDocument/2006/relationships/hyperlink" Target="PDF%20RM%201970-1975/1971/RD_pdf_2019/RD%20184-2019-PRODUCE-DGPCHDI.pdf" TargetMode="External"/><Relationship Id="rId391" Type="http://schemas.openxmlformats.org/officeDocument/2006/relationships/hyperlink" Target="PDF%20RM%201970-1975/1971/RD_pdf_2019/RD%20391-2019-PRODUCE-DGPCHDI.pdf" TargetMode="External"/><Relationship Id="rId405" Type="http://schemas.openxmlformats.org/officeDocument/2006/relationships/hyperlink" Target="PDF%20RM%201970-1975/1971/RD_pdf_2019/RD%20405-2019-PRODUCE-DGPCHDI.pdf" TargetMode="External"/><Relationship Id="rId447" Type="http://schemas.openxmlformats.org/officeDocument/2006/relationships/hyperlink" Target="PDF%20RM%201970-1975/1971/RD_pdf_2019/RD%20447-2019-PRODUCE-DGPCHDI.pdf" TargetMode="External"/><Relationship Id="rId612" Type="http://schemas.openxmlformats.org/officeDocument/2006/relationships/hyperlink" Target="PDF%20RM%201970-1975/1971/RD_pdf_2019/RD%20612-2019-PRODUCE-DGPCHDI.pdf" TargetMode="External"/><Relationship Id="rId794" Type="http://schemas.openxmlformats.org/officeDocument/2006/relationships/hyperlink" Target="PDF%20RM%201970-1975/1971/RD_pdf_2019/RD%20794-2019-PRODUCE-DGPCHDI.pdf" TargetMode="External"/><Relationship Id="rId251" Type="http://schemas.openxmlformats.org/officeDocument/2006/relationships/hyperlink" Target="PDF%20RM%201970-1975/1971/RD_pdf_2019/RD%20251-2019-PRODUCE-DGPCHDI.pdf" TargetMode="External"/><Relationship Id="rId489" Type="http://schemas.openxmlformats.org/officeDocument/2006/relationships/hyperlink" Target="PDF%20RM%201970-1975/1971/RD_pdf_2019/RD%20489-2019-PRODUCE-DGPCHDI.pdf" TargetMode="External"/><Relationship Id="rId654" Type="http://schemas.openxmlformats.org/officeDocument/2006/relationships/hyperlink" Target="PDF%20RM%201970-1975/1971/RD_pdf_2019/RD%20654-2019-PRODUCE-DGPCHDI.pdf" TargetMode="External"/><Relationship Id="rId696" Type="http://schemas.openxmlformats.org/officeDocument/2006/relationships/hyperlink" Target="PDF%20RM%201970-1975/1971/RD_pdf_2019/RD%20696-2019-PRODUCE-DGPCHDI.pdf" TargetMode="External"/><Relationship Id="rId46" Type="http://schemas.openxmlformats.org/officeDocument/2006/relationships/hyperlink" Target="PDF%20RM%201970-1975/1971/RD_pdf_2019/RD%20046-2019-PRODUCE-DGPCHDI.pdf" TargetMode="External"/><Relationship Id="rId293" Type="http://schemas.openxmlformats.org/officeDocument/2006/relationships/hyperlink" Target="PDF%20RM%201970-1975/1971/RD_pdf_2019/RD%20293-2019-PRODUCE-DGPCHDI.pdf" TargetMode="External"/><Relationship Id="rId307" Type="http://schemas.openxmlformats.org/officeDocument/2006/relationships/hyperlink" Target="PDF%20RM%201970-1975/1971/RD_pdf_2019/RD%20307-2019-PRODUCE-DGPCHDI.pdf" TargetMode="External"/><Relationship Id="rId349" Type="http://schemas.openxmlformats.org/officeDocument/2006/relationships/hyperlink" Target="PDF%20RM%201970-1975/1971/RD_pdf_2019/RD%20349-2019-PRODUCE-DGPCHDI.pdf" TargetMode="External"/><Relationship Id="rId514" Type="http://schemas.openxmlformats.org/officeDocument/2006/relationships/hyperlink" Target="PDF%20RM%201970-1975/1971/RD_pdf_2019/RD%20514-2019-PRODUCE-DGPCHDI.pdf" TargetMode="External"/><Relationship Id="rId556" Type="http://schemas.openxmlformats.org/officeDocument/2006/relationships/hyperlink" Target="PDF%20RM%201970-1975/1971/RD_pdf_2019/RD%20556-2019-PRODUCE-DGPCHDI.pdf" TargetMode="External"/><Relationship Id="rId721" Type="http://schemas.openxmlformats.org/officeDocument/2006/relationships/hyperlink" Target="PDF%20RM%201970-1975/1971/RD_pdf_2019/RD%20721-2019-PRODUCE-DGPCHDI.pdf" TargetMode="External"/><Relationship Id="rId763" Type="http://schemas.openxmlformats.org/officeDocument/2006/relationships/hyperlink" Target="PDF%20RM%201970-1975/1971/RD_pdf_2019/RD%20763-2019-PRODUCE-DGPCHDI.pdf" TargetMode="External"/><Relationship Id="rId88" Type="http://schemas.openxmlformats.org/officeDocument/2006/relationships/hyperlink" Target="PDF%20RM%201970-1975/1971/RD_pdf_2019/RD%20088-2019-PRODUCE-DGPCHDI.pdf" TargetMode="External"/><Relationship Id="rId111" Type="http://schemas.openxmlformats.org/officeDocument/2006/relationships/hyperlink" Target="PDF%20RM%201970-1975/1971/RD_pdf_2019/RD%20111-2019-PRODUCE-DGPCHDI.pdf" TargetMode="External"/><Relationship Id="rId153" Type="http://schemas.openxmlformats.org/officeDocument/2006/relationships/hyperlink" Target="PDF%20RM%201970-1975/1971/RD_pdf_2019/RD%20153-2019-PRODUCE-DGPCHDI.pdf" TargetMode="External"/><Relationship Id="rId195" Type="http://schemas.openxmlformats.org/officeDocument/2006/relationships/hyperlink" Target="PDF%20RM%201970-1975/1971/RD_pdf_2019/RD%20195-2019-PRODUCE-DGPCHDI.pdf" TargetMode="External"/><Relationship Id="rId209" Type="http://schemas.openxmlformats.org/officeDocument/2006/relationships/hyperlink" Target="PDF%20RM%201970-1975/1971/RD_pdf_2019/RD%20209-2019-PRODUCE-DGPCHDI.pdf" TargetMode="External"/><Relationship Id="rId360" Type="http://schemas.openxmlformats.org/officeDocument/2006/relationships/hyperlink" Target="PDF%20RM%201970-1975/1971/RD_pdf_2019/RD%20360-2019-PRODUCE-DGPCHDI.pdf" TargetMode="External"/><Relationship Id="rId416" Type="http://schemas.openxmlformats.org/officeDocument/2006/relationships/hyperlink" Target="PDF%20RM%201970-1975/1971/RD_pdf_2019/RD%20416-2019-PRODUCE-DGPCHDI.pdf" TargetMode="External"/><Relationship Id="rId598" Type="http://schemas.openxmlformats.org/officeDocument/2006/relationships/hyperlink" Target="PDF%20RM%201970-1975/1971/RD_pdf_2019/RD%20598-2019-PRODUCE-DGPCHDI.pdf" TargetMode="External"/><Relationship Id="rId819" Type="http://schemas.openxmlformats.org/officeDocument/2006/relationships/hyperlink" Target="PDF%20RM%201970-1975/1971/RD_pdf_2019/RD%20819-2019-PRODUCE-DGPCHDI.pdf" TargetMode="External"/><Relationship Id="rId220" Type="http://schemas.openxmlformats.org/officeDocument/2006/relationships/hyperlink" Target="PDF%20RM%201970-1975/1971/RD_pdf_2019/RD%20220-2019-PRODUCE-DGPCHDI.pdf" TargetMode="External"/><Relationship Id="rId458" Type="http://schemas.openxmlformats.org/officeDocument/2006/relationships/hyperlink" Target="PDF%20RM%201970-1975/1971/RD_pdf_2019/RD%20458-2019-PRODUCE-DGPCHDI.pdf" TargetMode="External"/><Relationship Id="rId623" Type="http://schemas.openxmlformats.org/officeDocument/2006/relationships/hyperlink" Target="PDF%20RM%201970-1975/1971/RD_pdf_2019/RD%20623-2019-PRODUCE-DGPCHDI.pdf" TargetMode="External"/><Relationship Id="rId665" Type="http://schemas.openxmlformats.org/officeDocument/2006/relationships/hyperlink" Target="PDF%20RM%201970-1975/1971/RD_pdf_2019/RD%20665-2019-PRODUCE-DGPCHDI.pdf" TargetMode="External"/><Relationship Id="rId830" Type="http://schemas.openxmlformats.org/officeDocument/2006/relationships/hyperlink" Target="PDF%20RM%201970-1975/1971/RD_pdf_2019/RD%20830-2019-PRODUCE-DGPCHDI.pdf" TargetMode="External"/><Relationship Id="rId15" Type="http://schemas.openxmlformats.org/officeDocument/2006/relationships/hyperlink" Target="PDF%20RM%201970-1975/1971/RD_pdf_2019/RD%20015-2019-PRODUCE-DGPCHDI.pdf" TargetMode="External"/><Relationship Id="rId57" Type="http://schemas.openxmlformats.org/officeDocument/2006/relationships/hyperlink" Target="PDF%20RM%201970-1975/1971/RD_pdf_2019/RD%20057-2019-PRODUCE-DGPCHDI.pdf" TargetMode="External"/><Relationship Id="rId262" Type="http://schemas.openxmlformats.org/officeDocument/2006/relationships/hyperlink" Target="PDF%20RM%201970-1975/1971/RD_pdf_2019/RD%20262-2019-PRODUCE-DGPCHDI.pdf" TargetMode="External"/><Relationship Id="rId318" Type="http://schemas.openxmlformats.org/officeDocument/2006/relationships/hyperlink" Target="PDF%20RM%201970-1975/1971/RD_pdf_2019/RD%20318-2019-PRODUCE-DGPCHDI.pdf" TargetMode="External"/><Relationship Id="rId525" Type="http://schemas.openxmlformats.org/officeDocument/2006/relationships/hyperlink" Target="PDF%20RM%201970-1975/1971/RD_pdf_2019/RD%20525-2019-PRODUCE-DGPCHDI.pdf" TargetMode="External"/><Relationship Id="rId567" Type="http://schemas.openxmlformats.org/officeDocument/2006/relationships/hyperlink" Target="PDF%20RM%201970-1975/1971/RD_pdf_2019/RD%20567-2019-PRODUCE-DGPCHDI.pdf" TargetMode="External"/><Relationship Id="rId732" Type="http://schemas.openxmlformats.org/officeDocument/2006/relationships/hyperlink" Target="PDF%20RM%201970-1975/1971/RD_pdf_2019/RD%20732-2019-PRODUCE-DGPCHDI.pdf" TargetMode="External"/><Relationship Id="rId99" Type="http://schemas.openxmlformats.org/officeDocument/2006/relationships/hyperlink" Target="PDF%20RM%201970-1975/1971/RD_pdf_2019/RD%20099-2019-PRODUCE-DGPCHDI.pdf" TargetMode="External"/><Relationship Id="rId122" Type="http://schemas.openxmlformats.org/officeDocument/2006/relationships/hyperlink" Target="PDF%20RM%201970-1975/1971/RD_pdf_2019/RD%20122-2019-PRODUCE-DGPCHDI.pdf" TargetMode="External"/><Relationship Id="rId164" Type="http://schemas.openxmlformats.org/officeDocument/2006/relationships/hyperlink" Target="PDF%20RM%201970-1975/1971/RD_pdf_2019/RD%20164-2019-PRODUCE-DGPCHDI.pdf" TargetMode="External"/><Relationship Id="rId371" Type="http://schemas.openxmlformats.org/officeDocument/2006/relationships/hyperlink" Target="PDF%20RM%201970-1975/1971/RD_pdf_2019/RD%20371-2019-PRODUCE-DGPCHDI.pdf" TargetMode="External"/><Relationship Id="rId774" Type="http://schemas.openxmlformats.org/officeDocument/2006/relationships/hyperlink" Target="PDF%20RM%201970-1975/1971/RD_pdf_2019/RD%20774-2019-PRODUCE-DGPCHDI.pdf" TargetMode="External"/><Relationship Id="rId427" Type="http://schemas.openxmlformats.org/officeDocument/2006/relationships/hyperlink" Target="PDF%20RM%201970-1975/1971/RD_pdf_2019/RD%20427-2019-PRODUCE-DGPCHDI.pdf" TargetMode="External"/><Relationship Id="rId469" Type="http://schemas.openxmlformats.org/officeDocument/2006/relationships/hyperlink" Target="PDF%20RM%201970-1975/1971/RD_pdf_2019/RD%20469-2019-PRODUCE-DGPCHDI.pdf" TargetMode="External"/><Relationship Id="rId634" Type="http://schemas.openxmlformats.org/officeDocument/2006/relationships/hyperlink" Target="PDF%20RM%201970-1975/1971/RD_pdf_2019/RD%20634-2019-PRODUCE-DGPCHDI.pdf" TargetMode="External"/><Relationship Id="rId676" Type="http://schemas.openxmlformats.org/officeDocument/2006/relationships/hyperlink" Target="PDF%20RM%201970-1975/1971/RD_pdf_2019/RD%20676-2019-PRODUCE-DGPCHDI.pdf" TargetMode="External"/><Relationship Id="rId26" Type="http://schemas.openxmlformats.org/officeDocument/2006/relationships/hyperlink" Target="PDF%20RM%201970-1975/1971/RD_pdf_2019/RD%20026-2019-PRODUCE-DGPCHDI.pdf" TargetMode="External"/><Relationship Id="rId231" Type="http://schemas.openxmlformats.org/officeDocument/2006/relationships/hyperlink" Target="PDF%20RM%201970-1975/1971/RD_pdf_2019/RD%20231-2019-PRODUCE-DGPCHDI.pdf" TargetMode="External"/><Relationship Id="rId273" Type="http://schemas.openxmlformats.org/officeDocument/2006/relationships/hyperlink" Target="PDF%20RM%201970-1975/1971/RD_pdf_2019/RD%20273-2019-PRODUCE-DGPCHDI.pdf" TargetMode="External"/><Relationship Id="rId329" Type="http://schemas.openxmlformats.org/officeDocument/2006/relationships/hyperlink" Target="PDF%20RM%201970-1975/1971/RD_pdf_2019/RD%20329-2019-PRODUCE-DGPCHDI.pdf" TargetMode="External"/><Relationship Id="rId480" Type="http://schemas.openxmlformats.org/officeDocument/2006/relationships/hyperlink" Target="PDF%20RM%201970-1975/1971/RD_pdf_2019/RD%20480-2019-PRODUCE-DGPCHDI.pdf" TargetMode="External"/><Relationship Id="rId536" Type="http://schemas.openxmlformats.org/officeDocument/2006/relationships/hyperlink" Target="PDF%20RM%201970-1975/1971/RD_pdf_2019/RD%20536-2019-PRODUCE-DGPCHDI.pdf" TargetMode="External"/><Relationship Id="rId701" Type="http://schemas.openxmlformats.org/officeDocument/2006/relationships/hyperlink" Target="PDF%20RM%201970-1975/1971/RD_pdf_2019/RD%20701-2019-PRODUCE-DGPCHDI.pdf" TargetMode="External"/><Relationship Id="rId68" Type="http://schemas.openxmlformats.org/officeDocument/2006/relationships/hyperlink" Target="PDF%20RM%201970-1975/1971/RD_pdf_2019/RD%20068-2019-PRODUCE-DGPCHDI.pdf" TargetMode="External"/><Relationship Id="rId133" Type="http://schemas.openxmlformats.org/officeDocument/2006/relationships/hyperlink" Target="PDF%20RM%201970-1975/1971/RD_pdf_2019/RD%20133-2019-PRODUCE-DGPCHDI.pdf" TargetMode="External"/><Relationship Id="rId175" Type="http://schemas.openxmlformats.org/officeDocument/2006/relationships/hyperlink" Target="PDF%20RM%201970-1975/1971/RD_pdf_2019/RD%20175-2019-PRODUCE-DGPCHDI.pdf" TargetMode="External"/><Relationship Id="rId340" Type="http://schemas.openxmlformats.org/officeDocument/2006/relationships/hyperlink" Target="PDF%20RM%201970-1975/1971/RD_pdf_2019/RD%20340-2019-PRODUCE-DGPCHDI.pdf" TargetMode="External"/><Relationship Id="rId578" Type="http://schemas.openxmlformats.org/officeDocument/2006/relationships/hyperlink" Target="PDF%20RM%201970-1975/1971/RD_pdf_2019/RD%20578-2019-PRODUCE-DGPCHDI.pdf" TargetMode="External"/><Relationship Id="rId743" Type="http://schemas.openxmlformats.org/officeDocument/2006/relationships/hyperlink" Target="PDF%20RM%201970-1975/1971/RD_pdf_2019/RD%20743-2019-PRODUCE-DGPCHDI.pdf" TargetMode="External"/><Relationship Id="rId785" Type="http://schemas.openxmlformats.org/officeDocument/2006/relationships/hyperlink" Target="PDF%20RM%201970-1975/1971/RD_pdf_2019/RD%20785-2019-PRODUCE-DGPCHDI.pdf" TargetMode="External"/><Relationship Id="rId200" Type="http://schemas.openxmlformats.org/officeDocument/2006/relationships/hyperlink" Target="PDF%20RM%201970-1975/1971/RD_pdf_2019/RD%20200-2019-PRODUCE-DGPCHDI.pdf" TargetMode="External"/><Relationship Id="rId382" Type="http://schemas.openxmlformats.org/officeDocument/2006/relationships/hyperlink" Target="PDF%20RM%201970-1975/1971/RD_pdf_2019/RD%20382-2019-PRODUCE-DGPCHDI.pdf" TargetMode="External"/><Relationship Id="rId438" Type="http://schemas.openxmlformats.org/officeDocument/2006/relationships/hyperlink" Target="PDF%20RM%201970-1975/1971/RD_pdf_2019/RD%20438-2019-PRODUCE-DGPCHDI.pdf" TargetMode="External"/><Relationship Id="rId603" Type="http://schemas.openxmlformats.org/officeDocument/2006/relationships/hyperlink" Target="PDF%20RM%201970-1975/1971/RD_pdf_2019/RD%20603-2019-PRODUCE-DGPCHDI.pdf" TargetMode="External"/><Relationship Id="rId645" Type="http://schemas.openxmlformats.org/officeDocument/2006/relationships/hyperlink" Target="PDF%20RM%201970-1975/1971/RD_pdf_2019/RD%20645-2019-PRODUCE-DGPCHDI.pdf" TargetMode="External"/><Relationship Id="rId687" Type="http://schemas.openxmlformats.org/officeDocument/2006/relationships/hyperlink" Target="PDF%20RM%201970-1975/1971/RD_pdf_2019/RD%20687-2019-PRODUCE-DGPCHDI.pdf" TargetMode="External"/><Relationship Id="rId810" Type="http://schemas.openxmlformats.org/officeDocument/2006/relationships/hyperlink" Target="PDF%20RM%201970-1975/1971/RD_pdf_2019/RD%20810-2019-PRODUCE-DGPCHDI.pdf" TargetMode="External"/><Relationship Id="rId242" Type="http://schemas.openxmlformats.org/officeDocument/2006/relationships/hyperlink" Target="PDF%20RM%201970-1975/1971/RD_pdf_2019/RD%20242-2019-PRODUCE-DGPCHDI.pdf" TargetMode="External"/><Relationship Id="rId284" Type="http://schemas.openxmlformats.org/officeDocument/2006/relationships/hyperlink" Target="PDF%20RM%201970-1975/1971/RD_pdf_2019/RD%20284-2019-PRODUCE-DGPCHDI.pdf" TargetMode="External"/><Relationship Id="rId491" Type="http://schemas.openxmlformats.org/officeDocument/2006/relationships/hyperlink" Target="PDF%20RM%201970-1975/1971/RD_pdf_2019/RD%20491-2019-PRODUCE-DGPCHDI.pdf" TargetMode="External"/><Relationship Id="rId505" Type="http://schemas.openxmlformats.org/officeDocument/2006/relationships/hyperlink" Target="PDF%20RM%201970-1975/1971/RD_pdf_2019/RD%20505-2019-PRODUCE-DGPCHDI.pdf" TargetMode="External"/><Relationship Id="rId712" Type="http://schemas.openxmlformats.org/officeDocument/2006/relationships/hyperlink" Target="PDF%20RM%201970-1975/1971/RD_pdf_2019/RD%20712-2019-PRODUCE-DGPCHDI.pdf" TargetMode="External"/><Relationship Id="rId37" Type="http://schemas.openxmlformats.org/officeDocument/2006/relationships/hyperlink" Target="PDF%20RM%201970-1975/1971/RD_pdf_2019/RD%20037-2019-PRODUCE-DGPCHDI.pdf" TargetMode="External"/><Relationship Id="rId79" Type="http://schemas.openxmlformats.org/officeDocument/2006/relationships/hyperlink" Target="PDF%20RM%201970-1975/1971/RD_pdf_2019/RD%20079-2019-PRODUCE-DGPCHDI.pdf" TargetMode="External"/><Relationship Id="rId102" Type="http://schemas.openxmlformats.org/officeDocument/2006/relationships/hyperlink" Target="PDF%20RM%201970-1975/1971/RD_pdf_2019/RD%20102-2019-PRODUCE-DGPCHDI.pdf" TargetMode="External"/><Relationship Id="rId144" Type="http://schemas.openxmlformats.org/officeDocument/2006/relationships/hyperlink" Target="PDF%20RM%201970-1975/1971/RD_pdf_2019/RD%20144-2019-PRODUCE-DGPCHDI.pdf" TargetMode="External"/><Relationship Id="rId547" Type="http://schemas.openxmlformats.org/officeDocument/2006/relationships/hyperlink" Target="PDF%20RM%201970-1975/1971/RD_pdf_2019/RD%20547-2019-PRODUCE-DGPCHDI.pdf" TargetMode="External"/><Relationship Id="rId589" Type="http://schemas.openxmlformats.org/officeDocument/2006/relationships/hyperlink" Target="PDF%20RM%201970-1975/1971/RD_pdf_2019/RD%20589-2019-PRODUCE-DGPCHDI.pdf" TargetMode="External"/><Relationship Id="rId754" Type="http://schemas.openxmlformats.org/officeDocument/2006/relationships/hyperlink" Target="PDF%20RM%201970-1975/1971/RD_pdf_2019/RD%20754-2019-PRODUCE-DGPCHDI.pdf" TargetMode="External"/><Relationship Id="rId796" Type="http://schemas.openxmlformats.org/officeDocument/2006/relationships/hyperlink" Target="PDF%20RM%201970-1975/1971/RD_pdf_2019/RD%20796-2019-PRODUCE-DGPCHDI.pdf" TargetMode="External"/><Relationship Id="rId90" Type="http://schemas.openxmlformats.org/officeDocument/2006/relationships/hyperlink" Target="PDF%20RM%201970-1975/1971/RD_pdf_2019/RD%20090-2019-PRODUCE-DGPCHDI.pdf" TargetMode="External"/><Relationship Id="rId186" Type="http://schemas.openxmlformats.org/officeDocument/2006/relationships/hyperlink" Target="PDF%20RM%201970-1975/1971/RD_pdf_2019/RD%20186-2019-PRODUCE-DGPCHDI.pdf" TargetMode="External"/><Relationship Id="rId351" Type="http://schemas.openxmlformats.org/officeDocument/2006/relationships/hyperlink" Target="PDF%20RM%201970-1975/1971/RD_pdf_2019/RD%20351-2019-PRODUCE-DGPCHDI.pdf" TargetMode="External"/><Relationship Id="rId393" Type="http://schemas.openxmlformats.org/officeDocument/2006/relationships/hyperlink" Target="PDF%20RM%201970-1975/1971/RD_pdf_2019/RD%20393-2019-PRODUCE-DGPCHDI.pdf" TargetMode="External"/><Relationship Id="rId407" Type="http://schemas.openxmlformats.org/officeDocument/2006/relationships/hyperlink" Target="PDF%20RM%201970-1975/1971/RD_pdf_2019/RD%20407-2019-PRODUCE-DGPCHDI.pdf" TargetMode="External"/><Relationship Id="rId449" Type="http://schemas.openxmlformats.org/officeDocument/2006/relationships/hyperlink" Target="PDF%20RM%201970-1975/1971/RD_pdf_2019/RD%20449-2019-PRODUCE-DGPCHDI.pdf" TargetMode="External"/><Relationship Id="rId614" Type="http://schemas.openxmlformats.org/officeDocument/2006/relationships/hyperlink" Target="PDF%20RM%201970-1975/1971/RD_pdf_2019/RD%20614-2019-PRODUCE-DGPCHDI.pdf" TargetMode="External"/><Relationship Id="rId656" Type="http://schemas.openxmlformats.org/officeDocument/2006/relationships/hyperlink" Target="PDF%20RM%201970-1975/1971/RD_pdf_2019/RD%20656-2019-PRODUCE-DGPCHDI.pdf" TargetMode="External"/><Relationship Id="rId821" Type="http://schemas.openxmlformats.org/officeDocument/2006/relationships/hyperlink" Target="PDF%20RM%201970-1975/1971/RD_pdf_2019/RD%20821-2019-PRODUCE-DGPCHDI.pdf" TargetMode="External"/><Relationship Id="rId211" Type="http://schemas.openxmlformats.org/officeDocument/2006/relationships/hyperlink" Target="PDF%20RM%201970-1975/1971/RD_pdf_2019/RD%20211-2019-PRODUCE-DGPCHDI.pdf" TargetMode="External"/><Relationship Id="rId253" Type="http://schemas.openxmlformats.org/officeDocument/2006/relationships/hyperlink" Target="PDF%20RM%201970-1975/1971/RD_pdf_2019/RD%20253-2019-PRODUCE-DGPCHDI.pdf" TargetMode="External"/><Relationship Id="rId295" Type="http://schemas.openxmlformats.org/officeDocument/2006/relationships/hyperlink" Target="PDF%20RM%201970-1975/1971/RD_pdf_2019/RD%20295-2019-PRODUCE-DGPCHDI.pdf" TargetMode="External"/><Relationship Id="rId309" Type="http://schemas.openxmlformats.org/officeDocument/2006/relationships/hyperlink" Target="PDF%20RM%201970-1975/1971/RD_pdf_2019/RD%20309-2019-PRODUCE-DGPCHDI.pdf" TargetMode="External"/><Relationship Id="rId460" Type="http://schemas.openxmlformats.org/officeDocument/2006/relationships/hyperlink" Target="PDF%20RM%201970-1975/1971/RD_pdf_2019/RD%20460-2019-PRODUCE-DGPCHDI.pdf" TargetMode="External"/><Relationship Id="rId516" Type="http://schemas.openxmlformats.org/officeDocument/2006/relationships/hyperlink" Target="PDF%20RM%201970-1975/1971/RD_pdf_2019/RD%20516-2019-PRODUCE-DGPCHDI.pdf" TargetMode="External"/><Relationship Id="rId698" Type="http://schemas.openxmlformats.org/officeDocument/2006/relationships/hyperlink" Target="PDF%20RM%201970-1975/1971/RD_pdf_2019/RD%20698-2019-PRODUCE-DGPCHDI.pdf" TargetMode="External"/><Relationship Id="rId48" Type="http://schemas.openxmlformats.org/officeDocument/2006/relationships/hyperlink" Target="PDF%20RM%201970-1975/1971/RD_pdf_2019/RD%20048-2019-PRODUCE-DGPCHDI.pdf" TargetMode="External"/><Relationship Id="rId113" Type="http://schemas.openxmlformats.org/officeDocument/2006/relationships/hyperlink" Target="PDF%20RM%201970-1975/1971/RD_pdf_2019/RD%20113-2019-PRODUCE-DGPCHDI.pdf" TargetMode="External"/><Relationship Id="rId320" Type="http://schemas.openxmlformats.org/officeDocument/2006/relationships/hyperlink" Target="PDF%20RM%201970-1975/1971/RD_pdf_2019/RD%20320-2019-PRODUCE-DGPCHDI.pdf" TargetMode="External"/><Relationship Id="rId558" Type="http://schemas.openxmlformats.org/officeDocument/2006/relationships/hyperlink" Target="PDF%20RM%201970-1975/1971/RD_pdf_2019/RD%20558-2019-PRODUCE-DGPCHDI.pdf" TargetMode="External"/><Relationship Id="rId723" Type="http://schemas.openxmlformats.org/officeDocument/2006/relationships/hyperlink" Target="PDF%20RM%201970-1975/1971/RD_pdf_2019/RD%20723-2019-PRODUCE-DGPCHDI.pdf" TargetMode="External"/><Relationship Id="rId765" Type="http://schemas.openxmlformats.org/officeDocument/2006/relationships/hyperlink" Target="PDF%20RM%201970-1975/1971/RD_pdf_2019/RD%20738-2019-PRODUCE-DGPCHDI.pdf" TargetMode="External"/><Relationship Id="rId155" Type="http://schemas.openxmlformats.org/officeDocument/2006/relationships/hyperlink" Target="PDF%20RM%201970-1975/1971/RD_pdf_2019/RD%20155-2019-PRODUCE-DGPCHDI.pdf" TargetMode="External"/><Relationship Id="rId197" Type="http://schemas.openxmlformats.org/officeDocument/2006/relationships/hyperlink" Target="PDF%20RM%201970-1975/1971/RD_pdf_2019/RD%20197-2019-PRODUCE-DGPCHDI.pdf" TargetMode="External"/><Relationship Id="rId362" Type="http://schemas.openxmlformats.org/officeDocument/2006/relationships/hyperlink" Target="PDF%20RM%201970-1975/1971/RD_pdf_2019/RD%20362-2019-PRODUCE-DGPCHDI.pdf" TargetMode="External"/><Relationship Id="rId418" Type="http://schemas.openxmlformats.org/officeDocument/2006/relationships/hyperlink" Target="PDF%20RM%201970-1975/1971/RD_pdf_2019/RD%20418-2019-PRODUCE-DGPCHDI.pdf" TargetMode="External"/><Relationship Id="rId625" Type="http://schemas.openxmlformats.org/officeDocument/2006/relationships/hyperlink" Target="PDF%20RM%201970-1975/1971/RD_pdf_2019/RD%20625-2019-PRODUCE-DGPCHDI.pdf" TargetMode="External"/><Relationship Id="rId222" Type="http://schemas.openxmlformats.org/officeDocument/2006/relationships/hyperlink" Target="PDF%20RM%201970-1975/1971/RD_pdf_2019/RD%20222-2019-PRODUCE-DGPCHDI.pdf" TargetMode="External"/><Relationship Id="rId264" Type="http://schemas.openxmlformats.org/officeDocument/2006/relationships/hyperlink" Target="PDF%20RM%201970-1975/1971/RD_pdf_2019/RD%20264-2019-PRODUCE-DGPCHDI.pdf" TargetMode="External"/><Relationship Id="rId471" Type="http://schemas.openxmlformats.org/officeDocument/2006/relationships/hyperlink" Target="PDF%20RM%201970-1975/1971/RD_pdf_2019/RD%20471-2019-PRODUCE-DGPCHDI.pdf" TargetMode="External"/><Relationship Id="rId667" Type="http://schemas.openxmlformats.org/officeDocument/2006/relationships/hyperlink" Target="PDF%20RM%201970-1975/1971/RD_pdf_2019/RD%20667-2019-PRODUCE-DGPCHDI.pdf" TargetMode="External"/><Relationship Id="rId17" Type="http://schemas.openxmlformats.org/officeDocument/2006/relationships/hyperlink" Target="PDF%20RM%201970-1975/1971/RD_pdf_2019/RD%20017-2019-PRODUCE-DGPCHDI.pdf" TargetMode="External"/><Relationship Id="rId59" Type="http://schemas.openxmlformats.org/officeDocument/2006/relationships/hyperlink" Target="PDF%20RM%201970-1975/1971/RD_pdf_2019/RD%20059-2019-PRODUCE-DGPCHDI.pdf" TargetMode="External"/><Relationship Id="rId124" Type="http://schemas.openxmlformats.org/officeDocument/2006/relationships/hyperlink" Target="PDF%20RM%201970-1975/1971/RD_pdf_2019/RD%20124-2019-PRODUCE-DGPCHDI.pdf" TargetMode="External"/><Relationship Id="rId527" Type="http://schemas.openxmlformats.org/officeDocument/2006/relationships/hyperlink" Target="PDF%20RM%201970-1975/1971/RD_pdf_2019/RD%20527-2019-PRODUCE-DGPCHDI.pdf" TargetMode="External"/><Relationship Id="rId569" Type="http://schemas.openxmlformats.org/officeDocument/2006/relationships/hyperlink" Target="PDF%20RM%201970-1975/1971/RD_pdf_2019/RD%20569-2019-PRODUCE-DGPCHDI.pdf" TargetMode="External"/><Relationship Id="rId734" Type="http://schemas.openxmlformats.org/officeDocument/2006/relationships/hyperlink" Target="PDF%20RM%201970-1975/1971/RD_pdf_2019/RD%20734-2019-PRODUCE-DGPCHDI.pdf" TargetMode="External"/><Relationship Id="rId776" Type="http://schemas.openxmlformats.org/officeDocument/2006/relationships/hyperlink" Target="PDF%20RM%201970-1975/1971/RD_pdf_2019/RD%20776-2019-PRODUCE-DGPCHDI.pdf" TargetMode="External"/><Relationship Id="rId70" Type="http://schemas.openxmlformats.org/officeDocument/2006/relationships/hyperlink" Target="PDF%20RM%201970-1975/1971/RD_pdf_2019/RD%20070-2019-PRODUCE-DGPCHDI.pdf" TargetMode="External"/><Relationship Id="rId166" Type="http://schemas.openxmlformats.org/officeDocument/2006/relationships/hyperlink" Target="PDF%20RM%201970-1975/1971/RD_pdf_2019/RD%20166-2019-PRODUCE-DGPCHDI.pdf" TargetMode="External"/><Relationship Id="rId331" Type="http://schemas.openxmlformats.org/officeDocument/2006/relationships/hyperlink" Target="PDF%20RM%201970-1975/1971/RD_pdf_2019/RD%20331-2019-PRODUCE-DGPCHDI.pdf" TargetMode="External"/><Relationship Id="rId373" Type="http://schemas.openxmlformats.org/officeDocument/2006/relationships/hyperlink" Target="PDF%20RM%201970-1975/1971/RD_pdf_2019/RD%20373-2019-PRODUCE-DGPCHDI.pdf" TargetMode="External"/><Relationship Id="rId429" Type="http://schemas.openxmlformats.org/officeDocument/2006/relationships/hyperlink" Target="PDF%20RM%201970-1975/1971/RD_pdf_2019/RD%20429-2019-PRODUCE-DGPCHDI.pdf" TargetMode="External"/><Relationship Id="rId580" Type="http://schemas.openxmlformats.org/officeDocument/2006/relationships/hyperlink" Target="PDF%20RM%201970-1975/1971/RD_pdf_2019/RD%20580-2019-PRODUCE-DGPCHDI.pdf" TargetMode="External"/><Relationship Id="rId636" Type="http://schemas.openxmlformats.org/officeDocument/2006/relationships/hyperlink" Target="PDF%20RM%201970-1975/1971/RD_pdf_2019/RD%20636-2019-PRODUCE-DGPCHDI.pdf" TargetMode="External"/><Relationship Id="rId801" Type="http://schemas.openxmlformats.org/officeDocument/2006/relationships/hyperlink" Target="PDF%20RM%201970-1975/1971/RD_pdf_2019/RD%20801-2019-PRODUCE-DGPCHDI.pdf" TargetMode="External"/><Relationship Id="rId1" Type="http://schemas.openxmlformats.org/officeDocument/2006/relationships/hyperlink" Target="PDF%20RM%201970-1975/1971/RD_pdf_2019/RD%20001-2019-PRODUCE-DGPCHDI.pdf" TargetMode="External"/><Relationship Id="rId233" Type="http://schemas.openxmlformats.org/officeDocument/2006/relationships/hyperlink" Target="PDF%20RM%201970-1975/1971/RD_pdf_2019/RD%20233-2019-PRODUCE-DGPCHDI.pdf" TargetMode="External"/><Relationship Id="rId440" Type="http://schemas.openxmlformats.org/officeDocument/2006/relationships/hyperlink" Target="PDF%20RM%201970-1975/1971/RD_pdf_2019/RD%20440-2019-PRODUCE-DGPCHDI.pdf" TargetMode="External"/><Relationship Id="rId678" Type="http://schemas.openxmlformats.org/officeDocument/2006/relationships/hyperlink" Target="PDF%20RM%201970-1975/1971/RD_pdf_2019/RD%20678-2019-PRODUCE-DGPCHDI.pdf" TargetMode="External"/><Relationship Id="rId28" Type="http://schemas.openxmlformats.org/officeDocument/2006/relationships/hyperlink" Target="PDF%20RM%201970-1975/1971/RD_pdf_2019/RD%20028-2019-PRODUCE-DGPCHDI.pdf" TargetMode="External"/><Relationship Id="rId275" Type="http://schemas.openxmlformats.org/officeDocument/2006/relationships/hyperlink" Target="PDF%20RM%201970-1975/1971/RD_pdf_2019/RD%20275-2019-PRODUCE-DGPCHDI.pdf" TargetMode="External"/><Relationship Id="rId300" Type="http://schemas.openxmlformats.org/officeDocument/2006/relationships/hyperlink" Target="PDF%20RM%201970-1975/1971/RD_pdf_2019/RD%20300-2019-PRODUCE-DGPCHDI.pdf" TargetMode="External"/><Relationship Id="rId482" Type="http://schemas.openxmlformats.org/officeDocument/2006/relationships/hyperlink" Target="PDF%20RM%201970-1975/1971/RD_pdf_2019/RD%20482-2019-PRODUCE-DGPCHDI.pdf" TargetMode="External"/><Relationship Id="rId538" Type="http://schemas.openxmlformats.org/officeDocument/2006/relationships/hyperlink" Target="PDF%20RM%201970-1975/1971/RD_pdf_2019/RD%20538-2019-PRODUCE-DGPCHDI.pdf" TargetMode="External"/><Relationship Id="rId703" Type="http://schemas.openxmlformats.org/officeDocument/2006/relationships/hyperlink" Target="PDF%20RM%201970-1975/1971/RD_pdf_2019/RD%20703-2019-PRODUCE-DGPCHDI.pdf" TargetMode="External"/><Relationship Id="rId745" Type="http://schemas.openxmlformats.org/officeDocument/2006/relationships/hyperlink" Target="PDF%20RM%201970-1975/1971/RD_pdf_2019/RD%20738-2019-PRODUCE-DGPCHDI.pdf" TargetMode="External"/><Relationship Id="rId81" Type="http://schemas.openxmlformats.org/officeDocument/2006/relationships/hyperlink" Target="PDF%20RM%201970-1975/1971/RD_pdf_2019/RD%20081-2019-PRODUCE-DGPCHDI.pdf" TargetMode="External"/><Relationship Id="rId135" Type="http://schemas.openxmlformats.org/officeDocument/2006/relationships/hyperlink" Target="PDF%20RM%201970-1975/1971/RD_pdf_2019/RD%20135-2019-PRODUCE-DGPCHDI.pdf" TargetMode="External"/><Relationship Id="rId177" Type="http://schemas.openxmlformats.org/officeDocument/2006/relationships/hyperlink" Target="PDF%20RM%201970-1975/1971/RD_pdf_2019/RD%20177-2019-PRODUCE-DGPCHDI.pdf" TargetMode="External"/><Relationship Id="rId342" Type="http://schemas.openxmlformats.org/officeDocument/2006/relationships/hyperlink" Target="PDF%20RM%201970-1975/1971/RD_pdf_2019/RD%20342-2019-PRODUCE-DGPCHDI.pdf" TargetMode="External"/><Relationship Id="rId384" Type="http://schemas.openxmlformats.org/officeDocument/2006/relationships/hyperlink" Target="PDF%20RM%201970-1975/1971/RD_pdf_2019/RD%20384-2019-PRODUCE-DGPCHDI.pdf" TargetMode="External"/><Relationship Id="rId591" Type="http://schemas.openxmlformats.org/officeDocument/2006/relationships/hyperlink" Target="PDF%20RM%201970-1975/1971/RD_pdf_2019/RD%20591-2019-PRODUCE-DGPCHDI.pdf" TargetMode="External"/><Relationship Id="rId605" Type="http://schemas.openxmlformats.org/officeDocument/2006/relationships/hyperlink" Target="PDF%20RM%201970-1975/1971/RD_pdf_2019/RD%20605-2019-PRODUCE-DGPCHDI.pdf" TargetMode="External"/><Relationship Id="rId787" Type="http://schemas.openxmlformats.org/officeDocument/2006/relationships/hyperlink" Target="PDF%20RM%201970-1975/1971/RD_pdf_2019/RD%20787-2019-PRODUCE-DGPCHDI.pdf" TargetMode="External"/><Relationship Id="rId812" Type="http://schemas.openxmlformats.org/officeDocument/2006/relationships/hyperlink" Target="PDF%20RM%201970-1975/1971/RD_pdf_2019/RD%20812-2019-PRODUCE-DGPCHDI.pdf" TargetMode="External"/><Relationship Id="rId202" Type="http://schemas.openxmlformats.org/officeDocument/2006/relationships/hyperlink" Target="PDF%20RM%201970-1975/1971/RD_pdf_2019/RD%20202-2019-PRODUCE-DGPCHDI.pdf" TargetMode="External"/><Relationship Id="rId244" Type="http://schemas.openxmlformats.org/officeDocument/2006/relationships/hyperlink" Target="PDF%20RM%201970-1975/1971/RD_pdf_2019/RD%20244-2019-PRODUCE-DGPCHDI.pdf" TargetMode="External"/><Relationship Id="rId647" Type="http://schemas.openxmlformats.org/officeDocument/2006/relationships/hyperlink" Target="PDF%20RM%201970-1975/1971/RD_pdf_2019/RD%20647-2019-PRODUCE-DGPCHDI.pdf" TargetMode="External"/><Relationship Id="rId689" Type="http://schemas.openxmlformats.org/officeDocument/2006/relationships/hyperlink" Target="PDF%20RM%201970-1975/1971/RD_pdf_2019/RD%20689-2019-PRODUCE-DGPCHDI.pdf" TargetMode="External"/><Relationship Id="rId39" Type="http://schemas.openxmlformats.org/officeDocument/2006/relationships/hyperlink" Target="PDF%20RM%201970-1975/1971/RD_pdf_2019/RD%20039-2019-PRODUCE-DGPCHDI.pdf" TargetMode="External"/><Relationship Id="rId286" Type="http://schemas.openxmlformats.org/officeDocument/2006/relationships/hyperlink" Target="PDF%20RM%201970-1975/1971/RD_pdf_2019/RD%20286-2019-PRODUCE-DGPCHDI.pdf" TargetMode="External"/><Relationship Id="rId451" Type="http://schemas.openxmlformats.org/officeDocument/2006/relationships/hyperlink" Target="PDF%20RM%201970-1975/1971/RD_pdf_2019/RD%20451-2019-PRODUCE-DGPCHDI.pdf" TargetMode="External"/><Relationship Id="rId493" Type="http://schemas.openxmlformats.org/officeDocument/2006/relationships/hyperlink" Target="PDF%20RM%201970-1975/1971/RD_pdf_2019/RD%20493-2019-PRODUCE-DGPCHDI.pdf" TargetMode="External"/><Relationship Id="rId507" Type="http://schemas.openxmlformats.org/officeDocument/2006/relationships/hyperlink" Target="PDF%20RM%201970-1975/1971/RD_pdf_2019/RD%20507-2019-PRODUCE-DGPCHDI.pdf" TargetMode="External"/><Relationship Id="rId549" Type="http://schemas.openxmlformats.org/officeDocument/2006/relationships/hyperlink" Target="PDF%20RM%201970-1975/1971/RD_pdf_2019/RD%20549-2019-PRODUCE-DGPCHDI.pdf" TargetMode="External"/><Relationship Id="rId714" Type="http://schemas.openxmlformats.org/officeDocument/2006/relationships/hyperlink" Target="PDF%20RM%201970-1975/1971/RD_pdf_2019/RD%20714-2019-PRODUCE-DGPCHDI.pdf" TargetMode="External"/><Relationship Id="rId756" Type="http://schemas.openxmlformats.org/officeDocument/2006/relationships/hyperlink" Target="PDF%20RM%201970-1975/1971/RD_pdf_2019/RD%20756-2019-PRODUCE-DGPCHDI.pdf" TargetMode="External"/><Relationship Id="rId50" Type="http://schemas.openxmlformats.org/officeDocument/2006/relationships/hyperlink" Target="PDF%20RM%201970-1975/1971/RD_pdf_2019/RD%20050-2019-PRODUCE-DGPCHDI.pdf" TargetMode="External"/><Relationship Id="rId104" Type="http://schemas.openxmlformats.org/officeDocument/2006/relationships/hyperlink" Target="PDF%20RM%201970-1975/1971/RD_pdf_2019/RD%20104-2019-PRODUCE-DGPCHDI.pdf" TargetMode="External"/><Relationship Id="rId146" Type="http://schemas.openxmlformats.org/officeDocument/2006/relationships/hyperlink" Target="PDF%20RM%201970-1975/1971/RD_pdf_2019/RD%20146-2019-PRODUCE-DGPCHDI.pdf" TargetMode="External"/><Relationship Id="rId188" Type="http://schemas.openxmlformats.org/officeDocument/2006/relationships/hyperlink" Target="PDF%20RM%201970-1975/1971/RD_pdf_2019/RD%20188-2019-PRODUCE-DGPCHDI.pdf" TargetMode="External"/><Relationship Id="rId311" Type="http://schemas.openxmlformats.org/officeDocument/2006/relationships/hyperlink" Target="PDF%20RM%201970-1975/1971/RD_pdf_2019/RD%20311-2019-PRODUCE-DGPCHDI.pdf" TargetMode="External"/><Relationship Id="rId353" Type="http://schemas.openxmlformats.org/officeDocument/2006/relationships/hyperlink" Target="PDF%20RM%201970-1975/1971/RD_pdf_2019/RD%20353-2019-PRODUCE-DGPCHDI.pdf" TargetMode="External"/><Relationship Id="rId395" Type="http://schemas.openxmlformats.org/officeDocument/2006/relationships/hyperlink" Target="PDF%20RM%201970-1975/1971/RD_pdf_2019/RD%20394-2019-PRODUCE-DGPCHDI.pdf" TargetMode="External"/><Relationship Id="rId409" Type="http://schemas.openxmlformats.org/officeDocument/2006/relationships/hyperlink" Target="PDF%20RM%201970-1975/1971/RD_pdf_2019/RD%20409-2019-PRODUCE-DGPCHDI.pdf" TargetMode="External"/><Relationship Id="rId560" Type="http://schemas.openxmlformats.org/officeDocument/2006/relationships/hyperlink" Target="PDF%20RM%201970-1975/1971/RD_pdf_2019/RD%20560-2019-PRODUCE-DGPCHDI.pdf" TargetMode="External"/><Relationship Id="rId798" Type="http://schemas.openxmlformats.org/officeDocument/2006/relationships/hyperlink" Target="PDF%20RM%201970-1975/1971/RD_pdf_2019/RD%20798-2019-PRODUCE-DGPCHDI.pdf" TargetMode="External"/><Relationship Id="rId92" Type="http://schemas.openxmlformats.org/officeDocument/2006/relationships/hyperlink" Target="PDF%20RM%201970-1975/1971/RD_pdf_2019/RD%20092-2019-PRODUCE-DGPCHDI.pdf" TargetMode="External"/><Relationship Id="rId213" Type="http://schemas.openxmlformats.org/officeDocument/2006/relationships/hyperlink" Target="PDF%20RM%201970-1975/1971/RD_pdf_2019/RD%20212-2019-PRODUCE-DGPCHDI.pdf" TargetMode="External"/><Relationship Id="rId420" Type="http://schemas.openxmlformats.org/officeDocument/2006/relationships/hyperlink" Target="PDF%20RM%201970-1975/1971/RD_pdf_2019/RD%20420-2019-PRODUCE-DGPCHDI.pdf" TargetMode="External"/><Relationship Id="rId616" Type="http://schemas.openxmlformats.org/officeDocument/2006/relationships/hyperlink" Target="PDF%20RM%201970-1975/1971/RD_pdf_2019/RD%20616-2019-PRODUCE-DGPCHDI.pdf" TargetMode="External"/><Relationship Id="rId658" Type="http://schemas.openxmlformats.org/officeDocument/2006/relationships/hyperlink" Target="PDF%20RM%201970-1975/1971/RD_pdf_2019/RD%20658-2019-PRODUCE-DGPCHDI.pdf" TargetMode="External"/><Relationship Id="rId823" Type="http://schemas.openxmlformats.org/officeDocument/2006/relationships/hyperlink" Target="PDF%20RM%201970-1975/1971/RD_pdf_2019/RD%20823-2019-PRODUCE-DGPCHDI.pdf" TargetMode="External"/><Relationship Id="rId255" Type="http://schemas.openxmlformats.org/officeDocument/2006/relationships/hyperlink" Target="PDF%20RM%201970-1975/1971/RD_pdf_2019/RD%20255-2019-PRODUCE-DGPCHDI.pdf" TargetMode="External"/><Relationship Id="rId297" Type="http://schemas.openxmlformats.org/officeDocument/2006/relationships/hyperlink" Target="PDF%20RM%201970-1975/1971/RD_pdf_2019/RD%20297-2019-PRODUCE-DGPCHDI.pdf" TargetMode="External"/><Relationship Id="rId462" Type="http://schemas.openxmlformats.org/officeDocument/2006/relationships/hyperlink" Target="PDF%20RM%201970-1975/1971/RD_pdf_2019/RD%20462-2019-PRODUCE-DGPCHDI.pdf" TargetMode="External"/><Relationship Id="rId518" Type="http://schemas.openxmlformats.org/officeDocument/2006/relationships/hyperlink" Target="PDF%20RM%201970-1975/1971/RD_pdf_2019/RD%20518-2019-PRODUCE-DGPCHDI.pdf" TargetMode="External"/><Relationship Id="rId725" Type="http://schemas.openxmlformats.org/officeDocument/2006/relationships/hyperlink" Target="PDF%20RM%201970-1975/1971/RD_pdf_2019/RD%20725-2019-PRODUCE-DGPCHDI.pdf" TargetMode="External"/><Relationship Id="rId115" Type="http://schemas.openxmlformats.org/officeDocument/2006/relationships/hyperlink" Target="PDF%20RM%201970-1975/1971/RD_pdf_2019/RD%20115-2019-PRODUCE-DGPCHDI.pdf" TargetMode="External"/><Relationship Id="rId157" Type="http://schemas.openxmlformats.org/officeDocument/2006/relationships/hyperlink" Target="PDF%20RM%201970-1975/1971/RD_pdf_2019/RD%20157-2019-PRODUCE-DGPCHDI.pdf" TargetMode="External"/><Relationship Id="rId322" Type="http://schemas.openxmlformats.org/officeDocument/2006/relationships/hyperlink" Target="PDF%20RM%201970-1975/1971/RD_pdf_2019/RD%20322-2019-PRODUCE-DGPCHDI.pdf" TargetMode="External"/><Relationship Id="rId364" Type="http://schemas.openxmlformats.org/officeDocument/2006/relationships/hyperlink" Target="PDF%20RM%201970-1975/1971/RD_pdf_2019/RD%20364-2019-PRODUCE-DGPCHDI.pdf" TargetMode="External"/><Relationship Id="rId767" Type="http://schemas.openxmlformats.org/officeDocument/2006/relationships/hyperlink" Target="PDF%20RM%201970-1975/1971/RD_pdf_2019/RD%20767-2019-PRODUCE-DGPCHDI.pdf" TargetMode="External"/><Relationship Id="rId61" Type="http://schemas.openxmlformats.org/officeDocument/2006/relationships/hyperlink" Target="PDF%20RM%201970-1975/1971/RD_pdf_2019/RD%20061-2019-PRODUCE-DGPCHDI.pdf" TargetMode="External"/><Relationship Id="rId199" Type="http://schemas.openxmlformats.org/officeDocument/2006/relationships/hyperlink" Target="PDF%20RM%201970-1975/1971/RD_pdf_2019/RD%20199-2019-PRODUCE-DGPCHDI.pdf" TargetMode="External"/><Relationship Id="rId571" Type="http://schemas.openxmlformats.org/officeDocument/2006/relationships/hyperlink" Target="PDF%20RM%201970-1975/1971/RD_pdf_2019/RD%20571-2019-PRODUCE-DGPCHDI.pdf" TargetMode="External"/><Relationship Id="rId627" Type="http://schemas.openxmlformats.org/officeDocument/2006/relationships/hyperlink" Target="PDF%20RM%201970-1975/1971/RD_pdf_2019/RD%20627-2019-PRODUCE-DGPCHDI.pdf" TargetMode="External"/><Relationship Id="rId669" Type="http://schemas.openxmlformats.org/officeDocument/2006/relationships/hyperlink" Target="PDF%20RM%201970-1975/1971/RD_pdf_2019/RD%20669-2019-PRODUCE-DGPCHDI.pdf" TargetMode="External"/><Relationship Id="rId19" Type="http://schemas.openxmlformats.org/officeDocument/2006/relationships/hyperlink" Target="PDF%20RM%201970-1975/1971/RD_pdf_2019/RD%20019-2019-PRODUCE-DGPCHDI.pdf" TargetMode="External"/><Relationship Id="rId224" Type="http://schemas.openxmlformats.org/officeDocument/2006/relationships/hyperlink" Target="PDF%20RM%201970-1975/1971/RD_pdf_2019/RD%20224-2019-PRODUCE-DGPCHDI.pdf" TargetMode="External"/><Relationship Id="rId266" Type="http://schemas.openxmlformats.org/officeDocument/2006/relationships/hyperlink" Target="PDF%20RM%201970-1975/1971/RD_pdf_2019/RD%20266-2019-PRODUCE-DGPCHDI.pdf" TargetMode="External"/><Relationship Id="rId431" Type="http://schemas.openxmlformats.org/officeDocument/2006/relationships/hyperlink" Target="PDF%20RM%201970-1975/1971/RD_pdf_2019/RD%20431-2019-PRODUCE-DGPCHDI.pdf" TargetMode="External"/><Relationship Id="rId473" Type="http://schemas.openxmlformats.org/officeDocument/2006/relationships/hyperlink" Target="PDF%20RM%201970-1975/1971/RD_pdf_2019/RD%20473-2019-PRODUCE-DGPCHDI.pdf" TargetMode="External"/><Relationship Id="rId529" Type="http://schemas.openxmlformats.org/officeDocument/2006/relationships/hyperlink" Target="PDF%20RM%201970-1975/1971/RD_pdf_2019/RD%20529-2019-PRODUCE-DGPCHDI.pdf" TargetMode="External"/><Relationship Id="rId680" Type="http://schemas.openxmlformats.org/officeDocument/2006/relationships/hyperlink" Target="PDF%20RM%201970-1975/1971/RD_pdf_2019/RD%20680-2019-PRODUCE-DGPCHDI.pdf" TargetMode="External"/><Relationship Id="rId736" Type="http://schemas.openxmlformats.org/officeDocument/2006/relationships/hyperlink" Target="PDF%20RM%201970-1975/1971/RD_pdf_2019/RD%20736-2019-PRODUCE-DGPCHDI.pdf" TargetMode="External"/><Relationship Id="rId30" Type="http://schemas.openxmlformats.org/officeDocument/2006/relationships/hyperlink" Target="PDF%20RM%201970-1975/1971/RD_pdf_2019/RD%20030-2019-PRODUCE-DGPCHDI.pdf" TargetMode="External"/><Relationship Id="rId126" Type="http://schemas.openxmlformats.org/officeDocument/2006/relationships/hyperlink" Target="PDF%20RM%201970-1975/1971/RD_pdf_2019/RD%20126-2019-PRODUCE-DGPCHDI.pdf" TargetMode="External"/><Relationship Id="rId168" Type="http://schemas.openxmlformats.org/officeDocument/2006/relationships/hyperlink" Target="PDF%20RM%201970-1975/1971/RD_pdf_2019/RD%20168-2019-PRODUCE-DGPCHDI.pdf" TargetMode="External"/><Relationship Id="rId333" Type="http://schemas.openxmlformats.org/officeDocument/2006/relationships/hyperlink" Target="PDF%20RM%201970-1975/1971/RD_pdf_2019/RD%20333-2019-PRODUCE-DGPCHDI.pdf" TargetMode="External"/><Relationship Id="rId540" Type="http://schemas.openxmlformats.org/officeDocument/2006/relationships/hyperlink" Target="PDF%20RM%201970-1975/1971/RD_pdf_2019/RD%20540-2019-PRODUCE-DGPCHDI.pdf" TargetMode="External"/><Relationship Id="rId778" Type="http://schemas.openxmlformats.org/officeDocument/2006/relationships/hyperlink" Target="PDF%20RM%201970-1975/1971/RD_pdf_2019/RD%20778-2019-PRODUCE-DGPCHDI.pdf" TargetMode="External"/><Relationship Id="rId72" Type="http://schemas.openxmlformats.org/officeDocument/2006/relationships/hyperlink" Target="PDF%20RM%201970-1975/1971/RD_pdf_2019/RD%20072-2019-PRODUCE-DGPCHDI.pdf" TargetMode="External"/><Relationship Id="rId375" Type="http://schemas.openxmlformats.org/officeDocument/2006/relationships/hyperlink" Target="PDF%20RM%201970-1975/1971/RD_pdf_2019/RD%20375-2019-PRODUCE-DGPCHDI.pdf" TargetMode="External"/><Relationship Id="rId582" Type="http://schemas.openxmlformats.org/officeDocument/2006/relationships/hyperlink" Target="PDF%20RM%201970-1975/1971/RD_pdf_2019/RD%20582-2019-PRODUCE-DGPCHDI.pdf" TargetMode="External"/><Relationship Id="rId638" Type="http://schemas.openxmlformats.org/officeDocument/2006/relationships/hyperlink" Target="PDF%20RM%201970-1975/1971/RD_pdf_2019/RD%20638-2019-PRODUCE-DGPCHDI.pdf" TargetMode="External"/><Relationship Id="rId803" Type="http://schemas.openxmlformats.org/officeDocument/2006/relationships/hyperlink" Target="PDF%20RM%201970-1975/1971/RD_pdf_2019/RD%20803-2019-PRODUCE-DGPCHDI.pdf" TargetMode="External"/><Relationship Id="rId3" Type="http://schemas.openxmlformats.org/officeDocument/2006/relationships/hyperlink" Target="PDF%20RM%201970-1975/1971/RD_pdf_2019/RD%20003-2019-PRODUCE-DGPCHDI.pdf" TargetMode="External"/><Relationship Id="rId235" Type="http://schemas.openxmlformats.org/officeDocument/2006/relationships/hyperlink" Target="PDF%20RM%201970-1975/1971/RD_pdf_2019/RD%20235-2019-PRODUCE-DGPCHDI.pdf" TargetMode="External"/><Relationship Id="rId277" Type="http://schemas.openxmlformats.org/officeDocument/2006/relationships/hyperlink" Target="PDF%20RM%201970-1975/1971/RD_pdf_2019/RD%20277-2019-PRODUCE-DGPCHDI.pdf" TargetMode="External"/><Relationship Id="rId400" Type="http://schemas.openxmlformats.org/officeDocument/2006/relationships/hyperlink" Target="PDF%20RM%201970-1975/1971/RD_pdf_2019/RD%20400-2019-PRODUCE-DGPCHDI.pdf" TargetMode="External"/><Relationship Id="rId442" Type="http://schemas.openxmlformats.org/officeDocument/2006/relationships/hyperlink" Target="PDF%20RM%201970-1975/1971/RD_pdf_2019/RD%20442-2019-PRODUCE-DGPCHDI.pdf" TargetMode="External"/><Relationship Id="rId484" Type="http://schemas.openxmlformats.org/officeDocument/2006/relationships/hyperlink" Target="PDF%20RM%201970-1975/1971/RD_pdf_2019/RD%20484-2019-PRODUCE-DGPCHDI.pdf" TargetMode="External"/><Relationship Id="rId705" Type="http://schemas.openxmlformats.org/officeDocument/2006/relationships/hyperlink" Target="PDF%20RM%201970-1975/1971/RD_pdf_2019/RD%20705-2019-PRODUCE-DGPCHDI.pdf" TargetMode="External"/><Relationship Id="rId137" Type="http://schemas.openxmlformats.org/officeDocument/2006/relationships/hyperlink" Target="PDF%20RM%201970-1975/1971/RD_pdf_2019/RD%20137-2019-PRODUCE-DGPCHDI.pdf" TargetMode="External"/><Relationship Id="rId302" Type="http://schemas.openxmlformats.org/officeDocument/2006/relationships/hyperlink" Target="PDF%20RM%201970-1975/1971/RD_pdf_2019/RD%20302-2019-PRODUCE-DGPCHDI.pdf" TargetMode="External"/><Relationship Id="rId344" Type="http://schemas.openxmlformats.org/officeDocument/2006/relationships/hyperlink" Target="PDF%20RM%201970-1975/1971/RD_pdf_2019/RD%20344-2019-PRODUCE-DGPCHDI.pdf" TargetMode="External"/><Relationship Id="rId691" Type="http://schemas.openxmlformats.org/officeDocument/2006/relationships/hyperlink" Target="PDF%20RM%201970-1975/1971/RD_pdf_2019/RD%20691-2019-PRODUCE-DGPCHDI.pdf" TargetMode="External"/><Relationship Id="rId747" Type="http://schemas.openxmlformats.org/officeDocument/2006/relationships/hyperlink" Target="PDF%20RM%201970-1975/1971/RD_pdf_2019/RD%20747-2019-PRODUCE-DGPCHDI.pdf" TargetMode="External"/><Relationship Id="rId789" Type="http://schemas.openxmlformats.org/officeDocument/2006/relationships/hyperlink" Target="PDF%20RM%201970-1975/1971/RD_pdf_2019/RD%20789-2019-PRODUCE-DGPCHDI.pdf" TargetMode="External"/><Relationship Id="rId41" Type="http://schemas.openxmlformats.org/officeDocument/2006/relationships/hyperlink" Target="PDF%20RM%201970-1975/1971/RD_pdf_2019/RD%20041-2019-PRODUCE-DGPCHDI.pdf" TargetMode="External"/><Relationship Id="rId83" Type="http://schemas.openxmlformats.org/officeDocument/2006/relationships/hyperlink" Target="PDF%20RM%201970-1975/1971/RD_pdf_2019/RD%20083-2019-PRODUCE-DGPCHDI.pdf" TargetMode="External"/><Relationship Id="rId179" Type="http://schemas.openxmlformats.org/officeDocument/2006/relationships/hyperlink" Target="PDF%20RM%201970-1975/1971/RD_pdf_2019/RD%20179-2019-PRODUCE-DGPCHDI.pdf" TargetMode="External"/><Relationship Id="rId386" Type="http://schemas.openxmlformats.org/officeDocument/2006/relationships/hyperlink" Target="PDF%20RM%201970-1975/1971/RD_pdf_2019/RD%20386-2019-PRODUCE-DGPCHDI.pdf" TargetMode="External"/><Relationship Id="rId551" Type="http://schemas.openxmlformats.org/officeDocument/2006/relationships/hyperlink" Target="PDF%20RM%201970-1975/1971/RD_pdf_2019/RD%20551-2019-PRODUCE-DGPCHDI.pdf" TargetMode="External"/><Relationship Id="rId593" Type="http://schemas.openxmlformats.org/officeDocument/2006/relationships/hyperlink" Target="PDF%20RM%201970-1975/1971/RD_pdf_2019/RD%20593-2019-PRODUCE-DGPCHDI.pdf" TargetMode="External"/><Relationship Id="rId607" Type="http://schemas.openxmlformats.org/officeDocument/2006/relationships/hyperlink" Target="PDF%20RM%201970-1975/1971/RD_pdf_2019/RD%20607-2019-PRODUCE-DGPCHDI.pdf" TargetMode="External"/><Relationship Id="rId649" Type="http://schemas.openxmlformats.org/officeDocument/2006/relationships/hyperlink" Target="PDF%20RM%201970-1975/1971/RD_pdf_2019/RD%20649-2019-PRODUCE-DGPCHDI.pdf" TargetMode="External"/><Relationship Id="rId814" Type="http://schemas.openxmlformats.org/officeDocument/2006/relationships/hyperlink" Target="PDF%20RM%201970-1975/1971/RD_pdf_2019/RD%20814-2019-PRODUCE-DGPCHDI.pdf" TargetMode="External"/><Relationship Id="rId190" Type="http://schemas.openxmlformats.org/officeDocument/2006/relationships/hyperlink" Target="PDF%20RM%201970-1975/1971/RD_pdf_2019/RD%20190-2019-PRODUCE-DGPCHDI.pdf" TargetMode="External"/><Relationship Id="rId204" Type="http://schemas.openxmlformats.org/officeDocument/2006/relationships/hyperlink" Target="PDF%20RM%201970-1975/1971/RD_pdf_2019/RD%20204-2019-PRODUCE-DGPCHDI.pdf" TargetMode="External"/><Relationship Id="rId246" Type="http://schemas.openxmlformats.org/officeDocument/2006/relationships/hyperlink" Target="PDF%20RM%201970-1975/1971/RD_pdf_2019/RD%20246-2019-PRODUCE-DGPCHDI.pdf" TargetMode="External"/><Relationship Id="rId288" Type="http://schemas.openxmlformats.org/officeDocument/2006/relationships/hyperlink" Target="PDF%20RM%201970-1975/1971/RD_pdf_2019/RD%20288-2019-PRODUCE-DGPCHDI.pdf" TargetMode="External"/><Relationship Id="rId411" Type="http://schemas.openxmlformats.org/officeDocument/2006/relationships/hyperlink" Target="PDF%20RM%201970-1975/1971/RD_pdf_2019/RD%20411-2019-PRODUCE-DGPCHDI.pdf" TargetMode="External"/><Relationship Id="rId453" Type="http://schemas.openxmlformats.org/officeDocument/2006/relationships/hyperlink" Target="PDF%20RM%201970-1975/1971/RD_pdf_2019/RD%20453-2019-PRODUCE-DGPCHDI.pdf" TargetMode="External"/><Relationship Id="rId509" Type="http://schemas.openxmlformats.org/officeDocument/2006/relationships/hyperlink" Target="PDF%20RM%201970-1975/1971/RD_pdf_2019/RD%20509-2019-PRODUCE-DGPCHDI.pdf" TargetMode="External"/><Relationship Id="rId660" Type="http://schemas.openxmlformats.org/officeDocument/2006/relationships/hyperlink" Target="PDF%20RM%201970-1975/1971/RD_pdf_2019/RD%20660-2019-PRODUCE-DGPCHDI.pdf" TargetMode="External"/><Relationship Id="rId106" Type="http://schemas.openxmlformats.org/officeDocument/2006/relationships/hyperlink" Target="PDF%20RM%201970-1975/1971/RD_pdf_2019/RD%20106-2019-PRODUCE-DGPCHDI.pdf" TargetMode="External"/><Relationship Id="rId313" Type="http://schemas.openxmlformats.org/officeDocument/2006/relationships/hyperlink" Target="PDF%20RM%201970-1975/1971/RD_pdf_2019/RD%20313-2019-PRODUCE-DGPCHDI.pdf" TargetMode="External"/><Relationship Id="rId495" Type="http://schemas.openxmlformats.org/officeDocument/2006/relationships/hyperlink" Target="PDF%20RM%201970-1975/1971/RD_pdf_2019/RD%20495-2019-PRODUCE-DGPCHDI.pdf" TargetMode="External"/><Relationship Id="rId716" Type="http://schemas.openxmlformats.org/officeDocument/2006/relationships/hyperlink" Target="PDF%20RM%201970-1975/1971/RD_pdf_2019/RD%20716-2019-PRODUCE-DGPCHDI.pdf" TargetMode="External"/><Relationship Id="rId758" Type="http://schemas.openxmlformats.org/officeDocument/2006/relationships/hyperlink" Target="PDF%20RM%201970-1975/1971/RD_pdf_2019/RD%20758-2019-PRODUCE-DGPCHDI.pdf" TargetMode="External"/><Relationship Id="rId10" Type="http://schemas.openxmlformats.org/officeDocument/2006/relationships/hyperlink" Target="PDF%20RM%201970-1975/1971/RD_pdf_2019/RD%20010-2019-PRODUCE-DGPCHDI.pdf" TargetMode="External"/><Relationship Id="rId52" Type="http://schemas.openxmlformats.org/officeDocument/2006/relationships/hyperlink" Target="PDF%20RM%201970-1975/1971/RD_pdf_2019/RD%20052-2019-PRODUCE-DGPCHDI.pdf" TargetMode="External"/><Relationship Id="rId94" Type="http://schemas.openxmlformats.org/officeDocument/2006/relationships/hyperlink" Target="PDF%20RM%201970-1975/1971/RD_pdf_2019/RD%20094-2019-PRODUCE-DGPCHDI.pdf" TargetMode="External"/><Relationship Id="rId148" Type="http://schemas.openxmlformats.org/officeDocument/2006/relationships/hyperlink" Target="PDF%20RM%201970-1975/1971/RD_pdf_2019/RD%20148-2019-PRODUCE-DGPCHDI.pdf" TargetMode="External"/><Relationship Id="rId355" Type="http://schemas.openxmlformats.org/officeDocument/2006/relationships/hyperlink" Target="PDF%20RM%201970-1975/1971/RD_pdf_2019/RD%20355-2019-PRODUCE-DGPCHDI.pdf" TargetMode="External"/><Relationship Id="rId397" Type="http://schemas.openxmlformats.org/officeDocument/2006/relationships/hyperlink" Target="PDF%20RM%201970-1975/1971/RD_pdf_2019/RD%20397-2019-PRODUCE-DGPCHDI.pdf" TargetMode="External"/><Relationship Id="rId520" Type="http://schemas.openxmlformats.org/officeDocument/2006/relationships/hyperlink" Target="PDF%20RM%201970-1975/1971/RD_pdf_2019/RD%20520-2019-PRODUCE-DGPCHDI.pdf" TargetMode="External"/><Relationship Id="rId562" Type="http://schemas.openxmlformats.org/officeDocument/2006/relationships/hyperlink" Target="PDF%20RM%201970-1975/1971/RD_pdf_2019/RD%20562-2019-PRODUCE-DGPCHDI.pdf" TargetMode="External"/><Relationship Id="rId618" Type="http://schemas.openxmlformats.org/officeDocument/2006/relationships/hyperlink" Target="PDF%20RM%201970-1975/1971/RD_pdf_2019/RD%20618-2019-PRODUCE-DGPCHDI.pdf" TargetMode="External"/><Relationship Id="rId825" Type="http://schemas.openxmlformats.org/officeDocument/2006/relationships/hyperlink" Target="PDF%20RM%201970-1975/1971/RD_pdf_2019/RD%20825-2019-PRODUCE-DGPCHDI.pdf" TargetMode="External"/><Relationship Id="rId215" Type="http://schemas.openxmlformats.org/officeDocument/2006/relationships/hyperlink" Target="PDF%20RM%201970-1975/1971/RD_pdf_2019/RD%20215-2019-PRODUCE-DGPCHDI.pdf" TargetMode="External"/><Relationship Id="rId257" Type="http://schemas.openxmlformats.org/officeDocument/2006/relationships/hyperlink" Target="PDF%20RM%201970-1975/1971/RD_pdf_2019/RD%20257-2019-PRODUCE-DGPCHDI.pdf" TargetMode="External"/><Relationship Id="rId422" Type="http://schemas.openxmlformats.org/officeDocument/2006/relationships/hyperlink" Target="PDF%20RM%201970-1975/1971/RD_pdf_2019/RD%20422-2019-PRODUCE-DGPCHDI.pdf" TargetMode="External"/><Relationship Id="rId464" Type="http://schemas.openxmlformats.org/officeDocument/2006/relationships/hyperlink" Target="PDF%20RM%201970-1975/1971/RD_pdf_2019/RD%20464-2019-PRODUCE-DGPCHDI.pdf" TargetMode="External"/><Relationship Id="rId299" Type="http://schemas.openxmlformats.org/officeDocument/2006/relationships/hyperlink" Target="PDF%20RM%201970-1975/1971/RD_pdf_2019/RD%20299-2019-PRODUCE-DGPCHDI.pdf" TargetMode="External"/><Relationship Id="rId727" Type="http://schemas.openxmlformats.org/officeDocument/2006/relationships/hyperlink" Target="PDF%20RM%201970-1975/1971/RD_pdf_2019/RD%20727-2019-PRODUCE-DGPCHDI.pdf" TargetMode="External"/><Relationship Id="rId63" Type="http://schemas.openxmlformats.org/officeDocument/2006/relationships/hyperlink" Target="PDF%20RM%201970-1975/1971/RD_pdf_2019/RD%20063-2019-PRODUCE-DGPCHDI.pdf" TargetMode="External"/><Relationship Id="rId159" Type="http://schemas.openxmlformats.org/officeDocument/2006/relationships/hyperlink" Target="PDF%20RM%201970-1975/1971/RD_pdf_2019/RD%20159-2019-PRODUCE-DGPCHDI.pdf" TargetMode="External"/><Relationship Id="rId366" Type="http://schemas.openxmlformats.org/officeDocument/2006/relationships/hyperlink" Target="PDF%20RM%201970-1975/1971/RD_pdf_2019/RD%20366-2019-PRODUCE-DGPCHDI.pdf" TargetMode="External"/><Relationship Id="rId573" Type="http://schemas.openxmlformats.org/officeDocument/2006/relationships/hyperlink" Target="PDF%20RM%201970-1975/1971/RD_pdf_2019/RD%20573-2019-PRODUCE-DGPCHDI.pdf" TargetMode="External"/><Relationship Id="rId780" Type="http://schemas.openxmlformats.org/officeDocument/2006/relationships/hyperlink" Target="PDF%20RM%201970-1975/1971/RD_pdf_2019/RD%20780-2019-PRODUCE-DGPCHDI.pdf" TargetMode="External"/><Relationship Id="rId226" Type="http://schemas.openxmlformats.org/officeDocument/2006/relationships/hyperlink" Target="PDF%20RM%201970-1975/1971/RD_pdf_2019/RD%20226-2019-PRODUCE-DGPCHDI.pdf" TargetMode="External"/><Relationship Id="rId433" Type="http://schemas.openxmlformats.org/officeDocument/2006/relationships/hyperlink" Target="PDF%20RM%201970-1975/1971/RD_pdf_2019/RD%20433-2019-PRODUCE-DGPCHDI.pdf" TargetMode="External"/><Relationship Id="rId640" Type="http://schemas.openxmlformats.org/officeDocument/2006/relationships/hyperlink" Target="PDF%20RM%201970-1975/1971/RD_pdf_2019/RD%20640-2019-PRODUCE-DGPCHDI.pdf" TargetMode="External"/><Relationship Id="rId738" Type="http://schemas.openxmlformats.org/officeDocument/2006/relationships/hyperlink" Target="PDF%20RM%201970-1975/1971/RD_pdf_2019/RD%20738-2019-PRODUCE-DGPCHDI.pdf" TargetMode="External"/><Relationship Id="rId74" Type="http://schemas.openxmlformats.org/officeDocument/2006/relationships/hyperlink" Target="PDF%20RM%201970-1975/1971/RD_pdf_2019/RD%20074-2019-PRODUCE-DGPCHDI.pdf" TargetMode="External"/><Relationship Id="rId377" Type="http://schemas.openxmlformats.org/officeDocument/2006/relationships/hyperlink" Target="PDF%20RM%201970-1975/1971/RD_pdf_2019/RD%20377-2019-PRODUCE-DGPCHDI.pdf" TargetMode="External"/><Relationship Id="rId500" Type="http://schemas.openxmlformats.org/officeDocument/2006/relationships/hyperlink" Target="PDF%20RM%201970-1975/1971/RD_pdf_2019/RD%20500-2019-PRODUCE-DGPCHDI.pdf" TargetMode="External"/><Relationship Id="rId584" Type="http://schemas.openxmlformats.org/officeDocument/2006/relationships/hyperlink" Target="PDF%20RM%201970-1975/1971/RD_pdf_2019/RD%20584-2019-PRODUCE-DGPCHDI.pdf" TargetMode="External"/><Relationship Id="rId805" Type="http://schemas.openxmlformats.org/officeDocument/2006/relationships/hyperlink" Target="PDF%20RM%201970-1975/1971/RD_pdf_2019/RD%20805-2019-PRODUCE-DGPCHDI.pdf" TargetMode="External"/><Relationship Id="rId5" Type="http://schemas.openxmlformats.org/officeDocument/2006/relationships/hyperlink" Target="PDF%20RM%201970-1975/1971/RD_pdf_2019/RD%20005-2019-PRODUCE-DGPCHDI.pdf" TargetMode="External"/><Relationship Id="rId237" Type="http://schemas.openxmlformats.org/officeDocument/2006/relationships/hyperlink" Target="PDF%20RM%201970-1975/1971/RD_pdf_2019/RD%20237-2019-PRODUCE-DGPCHDI.pdf" TargetMode="External"/><Relationship Id="rId791" Type="http://schemas.openxmlformats.org/officeDocument/2006/relationships/hyperlink" Target="PDF%20RM%201970-1975/1971/RD_pdf_2019/RD%20791-2019-PRODUCE-DGPCHDI.pdf" TargetMode="External"/><Relationship Id="rId444" Type="http://schemas.openxmlformats.org/officeDocument/2006/relationships/hyperlink" Target="PDF%20RM%201970-1975/1971/RD_pdf_2019/RD%20444-2019-PRODUCE-DGPCHDI.pdf" TargetMode="External"/><Relationship Id="rId651" Type="http://schemas.openxmlformats.org/officeDocument/2006/relationships/hyperlink" Target="PDF%20RM%201970-1975/1971/RD_pdf_2019/RD%20651-2019-PRODUCE-DGPCHDI.pdf" TargetMode="External"/><Relationship Id="rId749" Type="http://schemas.openxmlformats.org/officeDocument/2006/relationships/hyperlink" Target="PDF%20RM%201970-1975/1971/RD_pdf_2019/RD%20749-2019-PRODUCE-DGPCHDI.pdf" TargetMode="External"/><Relationship Id="rId290" Type="http://schemas.openxmlformats.org/officeDocument/2006/relationships/hyperlink" Target="PDF%20RM%201970-1975/1971/RD_pdf_2019/RD%20290-2019-PRODUCE-DGPCHDI.pdf" TargetMode="External"/><Relationship Id="rId304" Type="http://schemas.openxmlformats.org/officeDocument/2006/relationships/hyperlink" Target="PDF%20RM%201970-1975/1971/RD_pdf_2019/RD%20304-2019-PRODUCE-DGPCHDI.pdf" TargetMode="External"/><Relationship Id="rId388" Type="http://schemas.openxmlformats.org/officeDocument/2006/relationships/hyperlink" Target="PDF%20RM%201970-1975/1971/RD_pdf_2019/RD%20388-2019-PRODUCE-DGPCHDI.pdf" TargetMode="External"/><Relationship Id="rId511" Type="http://schemas.openxmlformats.org/officeDocument/2006/relationships/hyperlink" Target="PDF%20RM%201970-1975/1971/RD_pdf_2019/RD%20511-2019-PRODUCE-DGPCHDI.pdf" TargetMode="External"/><Relationship Id="rId609" Type="http://schemas.openxmlformats.org/officeDocument/2006/relationships/hyperlink" Target="PDF%20RM%201970-1975/1971/RD_pdf_2019/RD%20609-2019-PRODUCE-DGPCHDI.pdf" TargetMode="External"/><Relationship Id="rId85" Type="http://schemas.openxmlformats.org/officeDocument/2006/relationships/hyperlink" Target="PDF%20RM%201970-1975/1971/RD_pdf_2019/RD%20085-2019-PRODUCE-DGPCHDI.pdf" TargetMode="External"/><Relationship Id="rId150" Type="http://schemas.openxmlformats.org/officeDocument/2006/relationships/hyperlink" Target="PDF%20RM%201970-1975/1971/RD_pdf_2019/RD%20150-2019-PRODUCE-DGPCHDI.pdf" TargetMode="External"/><Relationship Id="rId595" Type="http://schemas.openxmlformats.org/officeDocument/2006/relationships/hyperlink" Target="PDF%20RM%201970-1975/1971/RD_pdf_2019/RD%20595-2019-PRODUCE-DGPCHDI.pdf" TargetMode="External"/><Relationship Id="rId816" Type="http://schemas.openxmlformats.org/officeDocument/2006/relationships/hyperlink" Target="PDF%20RM%201970-1975/1971/RD_pdf_2019/RD%20816-2019-PRODUCE-DGPCHDI.pdf" TargetMode="External"/><Relationship Id="rId248" Type="http://schemas.openxmlformats.org/officeDocument/2006/relationships/hyperlink" Target="PDF%20RM%201970-1975/1971/RD_pdf_2019/RD%20248-2019-PRODUCE-DGPCHDI.pdf" TargetMode="External"/><Relationship Id="rId455" Type="http://schemas.openxmlformats.org/officeDocument/2006/relationships/hyperlink" Target="PDF%20RM%201970-1975/1971/RD_pdf_2019/RD%20455-2019-PRODUCE-DGPCHDI.pdf" TargetMode="External"/><Relationship Id="rId662" Type="http://schemas.openxmlformats.org/officeDocument/2006/relationships/hyperlink" Target="PDF%20RM%201970-1975/1971/RD_pdf_2019/RD%20662-2019-PRODUCE-DGPCHDI.pdf" TargetMode="External"/><Relationship Id="rId12" Type="http://schemas.openxmlformats.org/officeDocument/2006/relationships/hyperlink" Target="PDF%20RM%201970-1975/1971/RD_pdf_2019/RD%20012-2019-PRODUCE-DGPCHDI.pdf" TargetMode="External"/><Relationship Id="rId108" Type="http://schemas.openxmlformats.org/officeDocument/2006/relationships/hyperlink" Target="PDF%20RM%201970-1975/1971/RD_pdf_2019/RD%20108-2019-PRODUCE-DGPCHDI.pdf" TargetMode="External"/><Relationship Id="rId315" Type="http://schemas.openxmlformats.org/officeDocument/2006/relationships/hyperlink" Target="PDF%20RM%201970-1975/1971/RD_pdf_2019/RD%20315-2019-PRODUCE-DGPCHDI.pdf" TargetMode="External"/><Relationship Id="rId522" Type="http://schemas.openxmlformats.org/officeDocument/2006/relationships/hyperlink" Target="PDF%20RM%201970-1975/1971/RD_pdf_2019/RD%20522-2019-PRODUCE-DGPCHDI.pdf" TargetMode="External"/><Relationship Id="rId96" Type="http://schemas.openxmlformats.org/officeDocument/2006/relationships/hyperlink" Target="PDF%20RM%201970-1975/1971/RD_pdf_2019/RD%20096-2019-PRODUCE-DGPCHDI.pdf" TargetMode="External"/><Relationship Id="rId161" Type="http://schemas.openxmlformats.org/officeDocument/2006/relationships/hyperlink" Target="PDF%20RM%201970-1975/1971/RD_pdf_2019/RD%20161-2019-PRODUCE-DGPCHDI.pdf" TargetMode="External"/><Relationship Id="rId399" Type="http://schemas.openxmlformats.org/officeDocument/2006/relationships/hyperlink" Target="PDF%20RM%201970-1975/1971/RD_pdf_2019/RD%20399-2019-PRODUCE-DGPCHDI.pdf" TargetMode="External"/><Relationship Id="rId827" Type="http://schemas.openxmlformats.org/officeDocument/2006/relationships/hyperlink" Target="PDF%20RM%201970-1975/1971/RD_pdf_2019/RD%20777-2019-PRODUCE-DGPCHDI.pdf" TargetMode="External"/><Relationship Id="rId259" Type="http://schemas.openxmlformats.org/officeDocument/2006/relationships/hyperlink" Target="PDF%20RM%201970-1975/1971/RD_pdf_2019/RD%20259-2019-PRODUCE-DGPCHDI.pdf" TargetMode="External"/><Relationship Id="rId466" Type="http://schemas.openxmlformats.org/officeDocument/2006/relationships/hyperlink" Target="PDF%20RM%201970-1975/1971/RD_pdf_2019/RD%20466-2019-PRODUCE-DGPCHDI.pdf" TargetMode="External"/><Relationship Id="rId673" Type="http://schemas.openxmlformats.org/officeDocument/2006/relationships/hyperlink" Target="PDF%20RM%201970-1975/1971/RD_pdf_2019/RD%20673-2019-PRODUCE-DGPCHDI.pdf" TargetMode="External"/><Relationship Id="rId23" Type="http://schemas.openxmlformats.org/officeDocument/2006/relationships/hyperlink" Target="PDF%20RM%201970-1975/1971/RD_pdf_2019/RD%20023-2019-PRODUCE-DGPCHDI.pdf" TargetMode="External"/><Relationship Id="rId119" Type="http://schemas.openxmlformats.org/officeDocument/2006/relationships/hyperlink" Target="PDF%20RM%201970-1975/1971/RD_pdf_2019/RD%20119-2019-PRODUCE-DGPCHDI.pdf" TargetMode="External"/><Relationship Id="rId326" Type="http://schemas.openxmlformats.org/officeDocument/2006/relationships/hyperlink" Target="PDF%20RM%201970-1975/1971/RD_pdf_2019/RD%20326-2019-PRODUCE-DGPCHDI.pdf" TargetMode="External"/><Relationship Id="rId533" Type="http://schemas.openxmlformats.org/officeDocument/2006/relationships/hyperlink" Target="PDF%20RM%201970-1975/1971/RD_pdf_2019/RD%20533-2019-PRODUCE-DGPCHDI.pdf" TargetMode="External"/><Relationship Id="rId740" Type="http://schemas.openxmlformats.org/officeDocument/2006/relationships/hyperlink" Target="PDF%20RM%201970-1975/1971/RD_pdf_2019/RD%20740-2019-PRODUCE-DGPCHDI.pdf" TargetMode="External"/><Relationship Id="rId172" Type="http://schemas.openxmlformats.org/officeDocument/2006/relationships/hyperlink" Target="PDF%20RM%201970-1975/1971/RD_pdf_2019/RD%20172-2019-PRODUCE-DGPCHDI.pdf" TargetMode="External"/><Relationship Id="rId477" Type="http://schemas.openxmlformats.org/officeDocument/2006/relationships/hyperlink" Target="PDF%20RM%201970-1975/1971/RD_pdf_2019/RD%20477-2019-PRODUCE-DGPCHDI.pdf" TargetMode="External"/><Relationship Id="rId600" Type="http://schemas.openxmlformats.org/officeDocument/2006/relationships/hyperlink" Target="PDF%20RM%201970-1975/1971/RD_pdf_2019/RD%20600-2019-PRODUCE-DGPCHDI.pdf" TargetMode="External"/><Relationship Id="rId684" Type="http://schemas.openxmlformats.org/officeDocument/2006/relationships/hyperlink" Target="PDF%20RM%201970-1975/1971/RD_pdf_2019/RD%20684-2019-PRODUCE-DGPCHDI.pdf" TargetMode="External"/><Relationship Id="rId337" Type="http://schemas.openxmlformats.org/officeDocument/2006/relationships/hyperlink" Target="PDF%20RM%201970-1975/1971/RD_pdf_2019/RD%20337-2019-PRODUCE-DGPCHDI.pdf" TargetMode="External"/><Relationship Id="rId34" Type="http://schemas.openxmlformats.org/officeDocument/2006/relationships/hyperlink" Target="PDF%20RM%201970-1975/1971/RD_pdf_2019/RD%20034-2019-PRODUCE-DGPCHDI.pdf" TargetMode="External"/><Relationship Id="rId544" Type="http://schemas.openxmlformats.org/officeDocument/2006/relationships/hyperlink" Target="PDF%20RM%201970-1975/1971/RD_pdf_2019/RD%20544-2019-PRODUCE-DGPCHDI.pdf" TargetMode="External"/><Relationship Id="rId751" Type="http://schemas.openxmlformats.org/officeDocument/2006/relationships/hyperlink" Target="PDF%20RM%201970-1975/1971/RD_pdf_2019/RD%20751-2019-PRODUCE-DGPCHDI.pdf" TargetMode="External"/><Relationship Id="rId183" Type="http://schemas.openxmlformats.org/officeDocument/2006/relationships/hyperlink" Target="PDF%20RM%201970-1975/1971/RD_pdf_2019/RD%20183-2019-PRODUCE-DGPCHDI.pdf" TargetMode="External"/><Relationship Id="rId390" Type="http://schemas.openxmlformats.org/officeDocument/2006/relationships/hyperlink" Target="PDF%20RM%201970-1975/1971/RD_pdf_2019/RD%20390-2019-PRODUCE-DGPCHDI.pdf" TargetMode="External"/><Relationship Id="rId404" Type="http://schemas.openxmlformats.org/officeDocument/2006/relationships/hyperlink" Target="PDF%20RM%201970-1975/1971/RD_pdf_2019/RD%20404-2019-PRODUCE-DGPCHDI.pdf" TargetMode="External"/><Relationship Id="rId611" Type="http://schemas.openxmlformats.org/officeDocument/2006/relationships/hyperlink" Target="PDF%20RM%201970-1975/1971/RD_pdf_2019/RD%20611-2019-PRODUCE-DGPCHDI.pdf" TargetMode="External"/><Relationship Id="rId250" Type="http://schemas.openxmlformats.org/officeDocument/2006/relationships/hyperlink" Target="PDF%20RM%201970-1975/1971/RD_pdf_2019/RD%20250-2019-PRODUCE-DGPCHDI.pdf" TargetMode="External"/><Relationship Id="rId488" Type="http://schemas.openxmlformats.org/officeDocument/2006/relationships/hyperlink" Target="PDF%20RM%201970-1975/1971/RD_pdf_2019/RD%20488-2019-PRODUCE-DGPCHDI.pdf" TargetMode="External"/><Relationship Id="rId695" Type="http://schemas.openxmlformats.org/officeDocument/2006/relationships/hyperlink" Target="PDF%20RM%201970-1975/1971/RD_pdf_2019/RD%20695-2019-PRODUCE-DGPCHDI.pdf" TargetMode="External"/><Relationship Id="rId709" Type="http://schemas.openxmlformats.org/officeDocument/2006/relationships/hyperlink" Target="PDF%20RM%201970-1975/1971/RD_pdf_2019/RD%20709-2019-PRODUCE-DGPCHDI.pdf" TargetMode="External"/><Relationship Id="rId45" Type="http://schemas.openxmlformats.org/officeDocument/2006/relationships/hyperlink" Target="PDF%20RM%201970-1975/1971/RD_pdf_2019/RD%20045-2019-PRODUCE-DGPCHDI.pdf" TargetMode="External"/><Relationship Id="rId110" Type="http://schemas.openxmlformats.org/officeDocument/2006/relationships/hyperlink" Target="PDF%20RM%201970-1975/1971/RD_pdf_2019/RD%20110-2019-PRODUCE-DGPCHDI.pdf" TargetMode="External"/><Relationship Id="rId348" Type="http://schemas.openxmlformats.org/officeDocument/2006/relationships/hyperlink" Target="PDF%20RM%201970-1975/1971/RD_pdf_2019/RD%20348-2019-PRODUCE-DGPCHDI.pdf" TargetMode="External"/><Relationship Id="rId555" Type="http://schemas.openxmlformats.org/officeDocument/2006/relationships/hyperlink" Target="PDF%20RM%201970-1975/1971/RD_pdf_2019/RD%20555-2019-PRODUCE-DGPCHDI.pdf" TargetMode="External"/><Relationship Id="rId762" Type="http://schemas.openxmlformats.org/officeDocument/2006/relationships/hyperlink" Target="PDF%20RM%201970-1975/1971/RD_pdf_2019/RD%20762-2019-PRODUCE-DGPCHDI.pdf" TargetMode="External"/><Relationship Id="rId194" Type="http://schemas.openxmlformats.org/officeDocument/2006/relationships/hyperlink" Target="PDF%20RM%201970-1975/1971/RD_pdf_2019/RD%20194-2019-PRODUCE-DGPCHDI.pdf" TargetMode="External"/><Relationship Id="rId208" Type="http://schemas.openxmlformats.org/officeDocument/2006/relationships/hyperlink" Target="PDF%20RM%201970-1975/1971/RD_pdf_2019/RD%20208-2019-PRODUCE-DGPCHDI.pdf" TargetMode="External"/><Relationship Id="rId415" Type="http://schemas.openxmlformats.org/officeDocument/2006/relationships/hyperlink" Target="PDF%20RM%201970-1975/1971/RD_pdf_2019/RD%20415-2019-PRODUCE-DGPCHDI.pdf" TargetMode="External"/><Relationship Id="rId622" Type="http://schemas.openxmlformats.org/officeDocument/2006/relationships/hyperlink" Target="PDF%20RM%201970-1975/1971/RD_pdf_2019/RD%20622-2019-PRODUCE-DGPCHDI.pdf" TargetMode="External"/><Relationship Id="rId261" Type="http://schemas.openxmlformats.org/officeDocument/2006/relationships/hyperlink" Target="PDF%20RM%201970-1975/1971/RD_pdf_2019/RD%20261-2019-PRODUCE-DGPCHDI.pdf" TargetMode="External"/><Relationship Id="rId499" Type="http://schemas.openxmlformats.org/officeDocument/2006/relationships/hyperlink" Target="PDF%20RM%201970-1975/1971/RD_pdf_2019/RD%20499-2019-PRODUCE-DGPCHDI.pdf" TargetMode="External"/><Relationship Id="rId56" Type="http://schemas.openxmlformats.org/officeDocument/2006/relationships/hyperlink" Target="PDF%20RM%201970-1975/1971/RD_pdf_2019/RD%20056-2019-PRODUCE-DGPCHDI.pdf" TargetMode="External"/><Relationship Id="rId359" Type="http://schemas.openxmlformats.org/officeDocument/2006/relationships/hyperlink" Target="PDF%20RM%201970-1975/1971/RD_pdf_2019/RD%20359-2019-PRODUCE-DGPCHDI.pdf" TargetMode="External"/><Relationship Id="rId566" Type="http://schemas.openxmlformats.org/officeDocument/2006/relationships/hyperlink" Target="PDF%20RM%201970-1975/1971/RD_pdf_2019/RD%20566-2019-PRODUCE-DGPCHDI.pdf" TargetMode="External"/><Relationship Id="rId773" Type="http://schemas.openxmlformats.org/officeDocument/2006/relationships/hyperlink" Target="PDF%20RM%201970-1975/1971/RD_pdf_2019/RD%20773-2019-PRODUCE-DGPCHDI.pdf" TargetMode="External"/><Relationship Id="rId121" Type="http://schemas.openxmlformats.org/officeDocument/2006/relationships/hyperlink" Target="PDF%20RM%201970-1975/1971/RD_pdf_2019/RD%20121-2019-PRODUCE-DGPCHDI.pdf" TargetMode="External"/><Relationship Id="rId219" Type="http://schemas.openxmlformats.org/officeDocument/2006/relationships/hyperlink" Target="PDF%20RM%201970-1975/1971/RD_pdf_2019/RD%20219-2019-PRODUCE-DGPCHDI.pdf" TargetMode="External"/><Relationship Id="rId426" Type="http://schemas.openxmlformats.org/officeDocument/2006/relationships/hyperlink" Target="PDF%20RM%201970-1975/1971/RD_pdf_2019/RD%20426-2019-PRODUCE-DGPCHDI.pdf" TargetMode="External"/><Relationship Id="rId633" Type="http://schemas.openxmlformats.org/officeDocument/2006/relationships/hyperlink" Target="PDF%20RM%201970-1975/1971/RD_pdf_2019/RD%20633-2019-PRODUCE-DGPCHDI.pdf" TargetMode="External"/><Relationship Id="rId67" Type="http://schemas.openxmlformats.org/officeDocument/2006/relationships/hyperlink" Target="PDF%20RM%201970-1975/1971/RD_pdf_2019/RD%20067-2019-PRODUCE-DGPCHDI.pdf" TargetMode="External"/><Relationship Id="rId272" Type="http://schemas.openxmlformats.org/officeDocument/2006/relationships/hyperlink" Target="PDF%20RM%201970-1975/1971/RD_pdf_2019/RD%20272-2019-PRODUCE-DGPCHDI.pdf" TargetMode="External"/><Relationship Id="rId577" Type="http://schemas.openxmlformats.org/officeDocument/2006/relationships/hyperlink" Target="PDF%20RM%201970-1975/1971/RD_pdf_2019/RD%20577-2019-PRODUCE-DGPCHDI.pdf" TargetMode="External"/><Relationship Id="rId700" Type="http://schemas.openxmlformats.org/officeDocument/2006/relationships/hyperlink" Target="PDF%20RM%201970-1975/1971/RD_pdf_2019/RD%20700-2019-PRODUCE-DGPCHDI.pdf" TargetMode="External"/><Relationship Id="rId132" Type="http://schemas.openxmlformats.org/officeDocument/2006/relationships/hyperlink" Target="PDF%20RM%201970-1975/1971/RD_pdf_2019/RD%20132-2019-PRODUCE-DGPCHDI.pdf" TargetMode="External"/><Relationship Id="rId784" Type="http://schemas.openxmlformats.org/officeDocument/2006/relationships/hyperlink" Target="PDF%20RM%201970-1975/1971/RD_pdf_2019/RD%20784-2019-PRODUCE-DGPCHDI.pdf" TargetMode="External"/><Relationship Id="rId437" Type="http://schemas.openxmlformats.org/officeDocument/2006/relationships/hyperlink" Target="PDF%20RM%201970-1975/1971/RD_pdf_2019/RD%20437-2019-PRODUCE-DGPCHDI.pdf" TargetMode="External"/><Relationship Id="rId644" Type="http://schemas.openxmlformats.org/officeDocument/2006/relationships/hyperlink" Target="PDF%20RM%201970-1975/1971/RD_pdf_2019/RD%20644-2019-PRODUCE-DGPCHDI.pdf" TargetMode="External"/><Relationship Id="rId283" Type="http://schemas.openxmlformats.org/officeDocument/2006/relationships/hyperlink" Target="PDF%20RM%201970-1975/1971/RD_pdf_2019/RD%20283-2019-PRODUCE-DGPCHDI.pdf" TargetMode="External"/><Relationship Id="rId490" Type="http://schemas.openxmlformats.org/officeDocument/2006/relationships/hyperlink" Target="PDF%20RM%201970-1975/1971/RD_pdf_2019/RD%20490-2019-PRODUCE-DGPCHDI.pdf" TargetMode="External"/><Relationship Id="rId504" Type="http://schemas.openxmlformats.org/officeDocument/2006/relationships/hyperlink" Target="PDF%20RM%201970-1975/1971/RD_pdf_2019/RD%20504-2019-PRODUCE-DGPCHDI.pdf" TargetMode="External"/><Relationship Id="rId711" Type="http://schemas.openxmlformats.org/officeDocument/2006/relationships/hyperlink" Target="PDF%20RM%201970-1975/1971/RD_pdf_2019/RD%20711-2019-PRODUCE-DGPCHDI.pdf" TargetMode="External"/><Relationship Id="rId78" Type="http://schemas.openxmlformats.org/officeDocument/2006/relationships/hyperlink" Target="PDF%20RM%201970-1975/1971/RD_pdf_2019/RD%20078-2019-PRODUCE-DGPCHDI.pdf" TargetMode="External"/><Relationship Id="rId143" Type="http://schemas.openxmlformats.org/officeDocument/2006/relationships/hyperlink" Target="PDF%20RM%201970-1975/1971/RD_pdf_2019/RD%20143-2019-PRODUCE-DGPCHDI.pdf" TargetMode="External"/><Relationship Id="rId350" Type="http://schemas.openxmlformats.org/officeDocument/2006/relationships/hyperlink" Target="PDF%20RM%201970-1975/1971/RD_pdf_2019/RD%20350-2019-PRODUCE-DGPCHDI.pdf" TargetMode="External"/><Relationship Id="rId588" Type="http://schemas.openxmlformats.org/officeDocument/2006/relationships/hyperlink" Target="PDF%20RM%201970-1975/1971/RD_pdf_2019/RD%20588-2019-PRODUCE-DGPCHDI.pdf" TargetMode="External"/><Relationship Id="rId795" Type="http://schemas.openxmlformats.org/officeDocument/2006/relationships/hyperlink" Target="PDF%20RM%201970-1975/1971/RD_pdf_2019/RD%20795-2019-PRODUCE-DGPCHDI.pdf" TargetMode="External"/><Relationship Id="rId809" Type="http://schemas.openxmlformats.org/officeDocument/2006/relationships/hyperlink" Target="PDF%20RM%201970-1975/1971/RD_pdf_2019/RD%20809-2019-PRODUCE-DGPCHDI.pdf" TargetMode="External"/><Relationship Id="rId9" Type="http://schemas.openxmlformats.org/officeDocument/2006/relationships/hyperlink" Target="PDF%20RM%201970-1975/1971/RD_pdf_2019/RD%20009-2019-PRODUCE-DGPCHDI.pdf" TargetMode="External"/><Relationship Id="rId210" Type="http://schemas.openxmlformats.org/officeDocument/2006/relationships/hyperlink" Target="PDF%20RM%201970-1975/1971/RD_pdf_2019/RD%20210-2019-PRODUCE-DGPCHDI.pdf" TargetMode="External"/><Relationship Id="rId448" Type="http://schemas.openxmlformats.org/officeDocument/2006/relationships/hyperlink" Target="PDF%20RM%201970-1975/1971/RD_pdf_2019/RD%20448-2019-PRODUCE-DGPCHDI.pdf" TargetMode="External"/><Relationship Id="rId655" Type="http://schemas.openxmlformats.org/officeDocument/2006/relationships/hyperlink" Target="PDF%20RM%201970-1975/1971/RD_pdf_2019/RD%20655-2019-PRODUCE-DGPCHDI.pdf" TargetMode="External"/><Relationship Id="rId294" Type="http://schemas.openxmlformats.org/officeDocument/2006/relationships/hyperlink" Target="PDF%20RM%201970-1975/1971/RD_pdf_2019/RD%20294-2019-PRODUCE-DGPCHDI.pdf" TargetMode="External"/><Relationship Id="rId308" Type="http://schemas.openxmlformats.org/officeDocument/2006/relationships/hyperlink" Target="PDF%20RM%201970-1975/1971/RD_pdf_2019/RD%20308-2019-PRODUCE-DGPCHDI.pdf" TargetMode="External"/><Relationship Id="rId515" Type="http://schemas.openxmlformats.org/officeDocument/2006/relationships/hyperlink" Target="PDF%20RM%201970-1975/1971/RD_pdf_2019/RD%20515-2019-PRODUCE-DGPCHDI.pdf" TargetMode="External"/><Relationship Id="rId722" Type="http://schemas.openxmlformats.org/officeDocument/2006/relationships/hyperlink" Target="PDF%20RM%201970-1975/1971/RD_pdf_2019/RD%20722-2019-PRODUCE-DGPCHDI.pdf" TargetMode="External"/><Relationship Id="rId89" Type="http://schemas.openxmlformats.org/officeDocument/2006/relationships/hyperlink" Target="PDF%20RM%201970-1975/1971/RD_pdf_2019/RD%20089-2019-PRODUCE-DGPCHDI.pdf" TargetMode="External"/><Relationship Id="rId154" Type="http://schemas.openxmlformats.org/officeDocument/2006/relationships/hyperlink" Target="PDF%20RM%201970-1975/1971/RD_pdf_2019/RD%20154-2019-PRODUCE-DGPCHDI.pdf" TargetMode="External"/><Relationship Id="rId361" Type="http://schemas.openxmlformats.org/officeDocument/2006/relationships/hyperlink" Target="PDF%20RM%201970-1975/1971/RD_pdf_2019/RD%20361-2019-PRODUCE-DGPCHDI.pdf" TargetMode="External"/><Relationship Id="rId599" Type="http://schemas.openxmlformats.org/officeDocument/2006/relationships/hyperlink" Target="PDF%20RM%201970-1975/1971/RD_pdf_2019/RD%20599-2019-PRODUCE-DGPCHDI.pdf" TargetMode="External"/><Relationship Id="rId459" Type="http://schemas.openxmlformats.org/officeDocument/2006/relationships/hyperlink" Target="PDF%20RM%201970-1975/1971/RD_pdf_2019/RD%20459-2019-PRODUCE-DGPCHDI.pdf" TargetMode="External"/><Relationship Id="rId666" Type="http://schemas.openxmlformats.org/officeDocument/2006/relationships/hyperlink" Target="PDF%20RM%201970-1975/1971/RD_pdf_2019/RD%20666-2019-PRODUCE-DGPCHDI.pdf" TargetMode="External"/><Relationship Id="rId16" Type="http://schemas.openxmlformats.org/officeDocument/2006/relationships/hyperlink" Target="PDF%20RM%201970-1975/1971/RD_pdf_2019/RD%20016-2019-PRODUCE-DGPCHDI.pdf" TargetMode="External"/><Relationship Id="rId221" Type="http://schemas.openxmlformats.org/officeDocument/2006/relationships/hyperlink" Target="PDF%20RM%201970-1975/1971/RD_pdf_2019/RD%20221-2019-PRODUCE-DGPCHDI.pdf" TargetMode="External"/><Relationship Id="rId319" Type="http://schemas.openxmlformats.org/officeDocument/2006/relationships/hyperlink" Target="PDF%20RM%201970-1975/1971/RD_pdf_2019/RD%20319-2019-PRODUCE-DGPCHDI.pdf" TargetMode="External"/><Relationship Id="rId526" Type="http://schemas.openxmlformats.org/officeDocument/2006/relationships/hyperlink" Target="PDF%20RM%201970-1975/1971/RD_pdf_2019/RD%20526-2019-PRODUCE-DGPCHDI.pdf" TargetMode="External"/><Relationship Id="rId733" Type="http://schemas.openxmlformats.org/officeDocument/2006/relationships/hyperlink" Target="PDF%20RM%201970-1975/1971/RD_pdf_2019/RD%20733-2019-PRODUCE-DGPCHDI.pdf" TargetMode="External"/><Relationship Id="rId165" Type="http://schemas.openxmlformats.org/officeDocument/2006/relationships/hyperlink" Target="PDF%20RM%201970-1975/1971/RD_pdf_2019/RD%20165-2019-PRODUCE-DGPCHDI.pdf" TargetMode="External"/><Relationship Id="rId372" Type="http://schemas.openxmlformats.org/officeDocument/2006/relationships/hyperlink" Target="PDF%20RM%201970-1975/1971/RD_pdf_2019/RD%20372-2019-PRODUCE-DGPCHDI.pdf" TargetMode="External"/><Relationship Id="rId677" Type="http://schemas.openxmlformats.org/officeDocument/2006/relationships/hyperlink" Target="PDF%20RM%201970-1975/1971/RD_pdf_2019/RD%20677-2019-PRODUCE-DGPCHDI.pdf" TargetMode="External"/><Relationship Id="rId800" Type="http://schemas.openxmlformats.org/officeDocument/2006/relationships/hyperlink" Target="PDF%20RM%201970-1975/1971/RD_pdf_2019/RD%20800-2019-PRODUCE-DGPCHDI.pdf" TargetMode="External"/><Relationship Id="rId232" Type="http://schemas.openxmlformats.org/officeDocument/2006/relationships/hyperlink" Target="PDF%20RM%201970-1975/1971/RD_pdf_2019/RD%20232-2019-PRODUCE-DGPCHDI.pdf" TargetMode="External"/><Relationship Id="rId27" Type="http://schemas.openxmlformats.org/officeDocument/2006/relationships/hyperlink" Target="PDF%20RM%201970-1975/1971/RD_pdf_2019/RD%20027-2019-PRODUCE-DGPCHDI.pdf" TargetMode="External"/><Relationship Id="rId537" Type="http://schemas.openxmlformats.org/officeDocument/2006/relationships/hyperlink" Target="PDF%20RM%201970-1975/1971/RD_pdf_2019/RD%20537-2019-PRODUCE-DGPCHDI.pdf" TargetMode="External"/><Relationship Id="rId744" Type="http://schemas.openxmlformats.org/officeDocument/2006/relationships/hyperlink" Target="PDF%20RM%201970-1975/1971/RD_pdf_2019/RD%20738-2019-PRODUCE-DGPCHDI.pdf" TargetMode="External"/><Relationship Id="rId80" Type="http://schemas.openxmlformats.org/officeDocument/2006/relationships/hyperlink" Target="PDF%20RM%201970-1975/1971/RD_pdf_2019/RD%20080-2019-PRODUCE-DGPCHDI.pdf" TargetMode="External"/><Relationship Id="rId176" Type="http://schemas.openxmlformats.org/officeDocument/2006/relationships/hyperlink" Target="PDF%20RM%201970-1975/1971/RD_pdf_2019/RD%20176-2019-PRODUCE-DGPCHDI.pdf" TargetMode="External"/><Relationship Id="rId383" Type="http://schemas.openxmlformats.org/officeDocument/2006/relationships/hyperlink" Target="PDF%20RM%201970-1975/1971/RD_pdf_2019/RD%20383-2019-PRODUCE-DGPCHDI.pdf" TargetMode="External"/><Relationship Id="rId590" Type="http://schemas.openxmlformats.org/officeDocument/2006/relationships/hyperlink" Target="PDF%20RM%201970-1975/1971/RD_pdf_2019/RD%20590-2019-PRODUCE-DGPCHDI.pdf" TargetMode="External"/><Relationship Id="rId604" Type="http://schemas.openxmlformats.org/officeDocument/2006/relationships/hyperlink" Target="PDF%20RM%201970-1975/1971/RD_pdf_2019/RD%20604-2019-PRODUCE-DGPCHDI.pdf" TargetMode="External"/><Relationship Id="rId811" Type="http://schemas.openxmlformats.org/officeDocument/2006/relationships/hyperlink" Target="PDF%20RM%201970-1975/1971/RD_pdf_2019/RD%20811-2019-PRODUCE-DGPCHDI.pdf" TargetMode="External"/><Relationship Id="rId243" Type="http://schemas.openxmlformats.org/officeDocument/2006/relationships/hyperlink" Target="PDF%20RM%201970-1975/1971/RD_pdf_2019/RD%20243-2019-PRODUCE-DGPCHDI.pdf" TargetMode="External"/><Relationship Id="rId450" Type="http://schemas.openxmlformats.org/officeDocument/2006/relationships/hyperlink" Target="PDF%20RM%201970-1975/1971/RD_pdf_2019/RD%20450-2019-PRODUCE-DGPCHDI.pdf" TargetMode="External"/><Relationship Id="rId688" Type="http://schemas.openxmlformats.org/officeDocument/2006/relationships/hyperlink" Target="PDF%20RM%201970-1975/1971/RD_pdf_2019/RD%20688-2019-PRODUCE-DGPCHDI.pdf" TargetMode="External"/><Relationship Id="rId38" Type="http://schemas.openxmlformats.org/officeDocument/2006/relationships/hyperlink" Target="PDF%20RM%201970-1975/1971/RD_pdf_2019/RD%20038-2019-PRODUCE-DGPCHDI.pdf" TargetMode="External"/><Relationship Id="rId103" Type="http://schemas.openxmlformats.org/officeDocument/2006/relationships/hyperlink" Target="PDF%20RM%201970-1975/1971/RD_pdf_2019/RD%20103-2019-PRODUCE-DGPCHDI.pdf" TargetMode="External"/><Relationship Id="rId310" Type="http://schemas.openxmlformats.org/officeDocument/2006/relationships/hyperlink" Target="PDF%20RM%201970-1975/1971/RD_pdf_2019/RD%20310-2019-PRODUCE-DGPCHDI.pdf" TargetMode="External"/><Relationship Id="rId548" Type="http://schemas.openxmlformats.org/officeDocument/2006/relationships/hyperlink" Target="PDF%20RM%201970-1975/1971/RD_pdf_2019/RD%20548-2019-PRODUCE-DGPCHDI.pdf" TargetMode="External"/><Relationship Id="rId755" Type="http://schemas.openxmlformats.org/officeDocument/2006/relationships/hyperlink" Target="PDF%20RM%201970-1975/1971/RD_pdf_2019/RD%20755-2019-PRODUCE-DGPCHDI.pdf" TargetMode="External"/><Relationship Id="rId91" Type="http://schemas.openxmlformats.org/officeDocument/2006/relationships/hyperlink" Target="PDF%20RM%201970-1975/1971/RD_pdf_2019/RD%20091-2019-PRODUCE-DGPCHDI.pdf" TargetMode="External"/><Relationship Id="rId187" Type="http://schemas.openxmlformats.org/officeDocument/2006/relationships/hyperlink" Target="PDF%20RM%201970-1975/1971/RD_pdf_2019/RD%20187-2019-PRODUCE-DGPCHDI.pdf" TargetMode="External"/><Relationship Id="rId394" Type="http://schemas.openxmlformats.org/officeDocument/2006/relationships/hyperlink" Target="PDF%20RM%201970-1975/1971/RD_pdf_2019/RD%20394-2019-PRODUCE-DGPCHDI.pdf" TargetMode="External"/><Relationship Id="rId408" Type="http://schemas.openxmlformats.org/officeDocument/2006/relationships/hyperlink" Target="PDF%20RM%201970-1975/1971/RD_pdf_2019/RD%20408-2019-PRODUCE-DGPCHDI.pdf" TargetMode="External"/><Relationship Id="rId615" Type="http://schemas.openxmlformats.org/officeDocument/2006/relationships/hyperlink" Target="PDF%20RM%201970-1975/1971/RD_pdf_2019/RD%20615-2019-PRODUCE-DGPCHDI.pdf" TargetMode="External"/><Relationship Id="rId822" Type="http://schemas.openxmlformats.org/officeDocument/2006/relationships/hyperlink" Target="PDF%20RM%201970-1975/1971/RD_pdf_2019/RD%20822-2019-PRODUCE-DGPCHDI.pdf" TargetMode="External"/><Relationship Id="rId254" Type="http://schemas.openxmlformats.org/officeDocument/2006/relationships/hyperlink" Target="PDF%20RM%201970-1975/1971/RD_pdf_2019/RD%20254-2019-PRODUCE-DGPCHDI.pdf" TargetMode="External"/><Relationship Id="rId699" Type="http://schemas.openxmlformats.org/officeDocument/2006/relationships/hyperlink" Target="PDF%20RM%201970-1975/1971/RD_pdf_2019/RD%20699-2019-PRODUCE-DGPCHDI.pdf" TargetMode="External"/><Relationship Id="rId49" Type="http://schemas.openxmlformats.org/officeDocument/2006/relationships/hyperlink" Target="PDF%20RM%201970-1975/1971/RD_pdf_2019/RD%20049-2019-PRODUCE-DGPCHDI.pdf" TargetMode="External"/><Relationship Id="rId114" Type="http://schemas.openxmlformats.org/officeDocument/2006/relationships/hyperlink" Target="PDF%20RM%201970-1975/1971/RD_pdf_2019/RD%20114-2019-PRODUCE-DGPCHDI.pdf" TargetMode="External"/><Relationship Id="rId461" Type="http://schemas.openxmlformats.org/officeDocument/2006/relationships/hyperlink" Target="PDF%20RM%201970-1975/1971/RD_pdf_2019/RD%20461-2019-PRODUCE-DGPCHDI.pdf" TargetMode="External"/><Relationship Id="rId559" Type="http://schemas.openxmlformats.org/officeDocument/2006/relationships/hyperlink" Target="PDF%20RM%201970-1975/1971/RD_pdf_2019/RD%20559-2019-PRODUCE-DGPCHDI.pdf" TargetMode="External"/><Relationship Id="rId766" Type="http://schemas.openxmlformats.org/officeDocument/2006/relationships/hyperlink" Target="PDF%20RM%201970-1975/1971/RD_pdf_2019/RD%20766-2019-PRODUCE-DGPCHDI.pdf" TargetMode="External"/><Relationship Id="rId198" Type="http://schemas.openxmlformats.org/officeDocument/2006/relationships/hyperlink" Target="PDF%20RM%201970-1975/1971/RD_pdf_2019/RD%20198-2019-PRODUCE-DGPCHDI.pdf" TargetMode="External"/><Relationship Id="rId321" Type="http://schemas.openxmlformats.org/officeDocument/2006/relationships/hyperlink" Target="PDF%20RM%201970-1975/1971/RD_pdf_2019/RD%20321-2019-PRODUCE-DGPCHDI.pdf" TargetMode="External"/><Relationship Id="rId419" Type="http://schemas.openxmlformats.org/officeDocument/2006/relationships/hyperlink" Target="PDF%20RM%201970-1975/1971/RD_pdf_2019/RD%20419-2019-PRODUCE-DGPCHDI.pdf" TargetMode="External"/><Relationship Id="rId626" Type="http://schemas.openxmlformats.org/officeDocument/2006/relationships/hyperlink" Target="PDF%20RM%201970-1975/1971/RD_pdf_2019/RD%20626-2019-PRODUCE-DGPCHDI.pdf" TargetMode="External"/><Relationship Id="rId265" Type="http://schemas.openxmlformats.org/officeDocument/2006/relationships/hyperlink" Target="PDF%20RM%201970-1975/1971/RD_pdf_2019/RD%20265-2019-PRODUCE-DGPCHDI.pdf" TargetMode="External"/><Relationship Id="rId472" Type="http://schemas.openxmlformats.org/officeDocument/2006/relationships/hyperlink" Target="PDF%20RM%201970-1975/1971/RD_pdf_2019/RD%20472-2019-PRODUCE-DGPCHDI.pdf" TargetMode="External"/><Relationship Id="rId125" Type="http://schemas.openxmlformats.org/officeDocument/2006/relationships/hyperlink" Target="PDF%20RM%201970-1975/1971/RD_pdf_2019/RD%20125-2019-PRODUCE-DGPCHDI.pdf" TargetMode="External"/><Relationship Id="rId332" Type="http://schemas.openxmlformats.org/officeDocument/2006/relationships/hyperlink" Target="PDF%20RM%201970-1975/1971/RD_pdf_2019/RD%20332-2019-PRODUCE-DGPCHDI.pdf" TargetMode="External"/><Relationship Id="rId777" Type="http://schemas.openxmlformats.org/officeDocument/2006/relationships/hyperlink" Target="PDF%20RM%201970-1975/1971/RD_pdf_2019/RD%20777-2019-PRODUCE-DGPCHDI.pdf" TargetMode="External"/><Relationship Id="rId637" Type="http://schemas.openxmlformats.org/officeDocument/2006/relationships/hyperlink" Target="PDF%20RM%201970-1975/1971/RD_pdf_2019/RD%20637-2019-PRODUCE-DGPCHDI.pdf" TargetMode="External"/><Relationship Id="rId276" Type="http://schemas.openxmlformats.org/officeDocument/2006/relationships/hyperlink" Target="PDF%20RM%201970-1975/1971/RD_pdf_2019/RD%20276-2019-PRODUCE-DGPCHDI.pdf" TargetMode="External"/><Relationship Id="rId483" Type="http://schemas.openxmlformats.org/officeDocument/2006/relationships/hyperlink" Target="PDF%20RM%201970-1975/1971/RD_pdf_2019/RD%20483-2019-PRODUCE-DGPCHDI.pdf" TargetMode="External"/><Relationship Id="rId690" Type="http://schemas.openxmlformats.org/officeDocument/2006/relationships/hyperlink" Target="PDF%20RM%201970-1975/1971/RD_pdf_2019/RD%20689-2019-PRODUCE-DGPCHDI.pdf" TargetMode="External"/><Relationship Id="rId704" Type="http://schemas.openxmlformats.org/officeDocument/2006/relationships/hyperlink" Target="PDF%20RM%201970-1975/1971/RD_pdf_2019/RD%20704-2019-PRODUCE-DGPCHDI.pdf" TargetMode="External"/><Relationship Id="rId40" Type="http://schemas.openxmlformats.org/officeDocument/2006/relationships/hyperlink" Target="PDF%20RM%201970-1975/1971/RD_pdf_2019/RD%20040-2019-PRODUCE-DGPCHDI.pdf" TargetMode="External"/><Relationship Id="rId136" Type="http://schemas.openxmlformats.org/officeDocument/2006/relationships/hyperlink" Target="PDF%20RM%201970-1975/1971/RD_pdf_2019/RD%20136-2019-PRODUCE-DGPCHDI.pdf" TargetMode="External"/><Relationship Id="rId343" Type="http://schemas.openxmlformats.org/officeDocument/2006/relationships/hyperlink" Target="PDF%20RM%201970-1975/1971/RD_pdf_2019/RD%20343-2019-PRODUCE-DGPCHDI.pdf" TargetMode="External"/><Relationship Id="rId550" Type="http://schemas.openxmlformats.org/officeDocument/2006/relationships/hyperlink" Target="PDF%20RM%201970-1975/1971/RD_pdf_2019/RD%20550-2019-PRODUCE-DGPCHDI.pdf" TargetMode="External"/><Relationship Id="rId788" Type="http://schemas.openxmlformats.org/officeDocument/2006/relationships/hyperlink" Target="PDF%20RM%201970-1975/1971/RD_pdf_2019/RD%20788-2019-PRODUCE-DGPCHDI.pdf" TargetMode="External"/><Relationship Id="rId203" Type="http://schemas.openxmlformats.org/officeDocument/2006/relationships/hyperlink" Target="PDF%20RM%201970-1975/1971/RD_pdf_2019/RD%20203-2019-PRODUCE-DGPCHDI.pdf" TargetMode="External"/><Relationship Id="rId648" Type="http://schemas.openxmlformats.org/officeDocument/2006/relationships/hyperlink" Target="PDF%20RM%201970-1975/1971/RD_pdf_2019/RD%20648-2019-PRODUCE-DGPCHDI.pdf" TargetMode="External"/><Relationship Id="rId287" Type="http://schemas.openxmlformats.org/officeDocument/2006/relationships/hyperlink" Target="PDF%20RM%201970-1975/1971/RD_pdf_2019/RD%20287-2019-PRODUCE-DGPCHDI.pdf" TargetMode="External"/><Relationship Id="rId410" Type="http://schemas.openxmlformats.org/officeDocument/2006/relationships/hyperlink" Target="PDF%20RM%201970-1975/1971/RD_pdf_2019/RD%20410-2019-PRODUCE-DGPCHDI.pdf" TargetMode="External"/><Relationship Id="rId494" Type="http://schemas.openxmlformats.org/officeDocument/2006/relationships/hyperlink" Target="PDF%20RM%201970-1975/1971/RD_pdf_2019/RD%20494-2019-PRODUCE-DGPCHDI.pdf" TargetMode="External"/><Relationship Id="rId508" Type="http://schemas.openxmlformats.org/officeDocument/2006/relationships/hyperlink" Target="PDF%20RM%201970-1975/1971/RD_pdf_2019/RD%20508-2019-PRODUCE-DGPCHDI.pdf" TargetMode="External"/><Relationship Id="rId715" Type="http://schemas.openxmlformats.org/officeDocument/2006/relationships/hyperlink" Target="PDF%20RM%201970-1975/1971/RD_pdf_2019/RD%20715-2019-PRODUCE-DGPCHDI.pdf" TargetMode="External"/><Relationship Id="rId147" Type="http://schemas.openxmlformats.org/officeDocument/2006/relationships/hyperlink" Target="PDF%20RM%201970-1975/1971/RD_pdf_2019/RD%20147-2019-PRODUCE-DGPCHDI.pdf" TargetMode="External"/><Relationship Id="rId354" Type="http://schemas.openxmlformats.org/officeDocument/2006/relationships/hyperlink" Target="PDF%20RM%201970-1975/1971/RD_pdf_2019/RD%20354-2019-PRODUCE-DGPCHDI.pdf" TargetMode="External"/><Relationship Id="rId799" Type="http://schemas.openxmlformats.org/officeDocument/2006/relationships/hyperlink" Target="PDF%20RM%201970-1975/1971/RD_pdf_2019/RD%20799-2019-PRODUCE-DGPCHDI.pdf" TargetMode="External"/><Relationship Id="rId51" Type="http://schemas.openxmlformats.org/officeDocument/2006/relationships/hyperlink" Target="PDF%20RM%201970-1975/1971/RD_pdf_2019/RD%20051-2019-PRODUCE-DGPCHDI.pdf" TargetMode="External"/><Relationship Id="rId561" Type="http://schemas.openxmlformats.org/officeDocument/2006/relationships/hyperlink" Target="PDF%20RM%201970-1975/1971/RD_pdf_2019/RD%20561-2019-PRODUCE-DGPCHDI.pdf" TargetMode="External"/><Relationship Id="rId659" Type="http://schemas.openxmlformats.org/officeDocument/2006/relationships/hyperlink" Target="PDF%20RM%201970-1975/1971/RD_pdf_2019/RD%20659-2019-PRODUCE-DGPCHDI.pdf" TargetMode="External"/><Relationship Id="rId214" Type="http://schemas.openxmlformats.org/officeDocument/2006/relationships/hyperlink" Target="PDF%20RM%201970-1975/1971/RD_pdf_2019/RD%20214-2019-PRODUCE-DGPCHDI.pdf" TargetMode="External"/><Relationship Id="rId298" Type="http://schemas.openxmlformats.org/officeDocument/2006/relationships/hyperlink" Target="PDF%20RM%201970-1975/1971/RD_pdf_2019/RD%20298-2019-PRODUCE-DGPCHDI.pdf" TargetMode="External"/><Relationship Id="rId421" Type="http://schemas.openxmlformats.org/officeDocument/2006/relationships/hyperlink" Target="PDF%20RM%201970-1975/1971/RD_pdf_2019/RD%20421-2019-PRODUCE-DGPCHDI.pdf" TargetMode="External"/><Relationship Id="rId519" Type="http://schemas.openxmlformats.org/officeDocument/2006/relationships/hyperlink" Target="PDF%20RM%201970-1975/1971/RD_pdf_2019/RD%20519-2019-PRODUCE-DGPCHDI.pdf" TargetMode="External"/><Relationship Id="rId158" Type="http://schemas.openxmlformats.org/officeDocument/2006/relationships/hyperlink" Target="PDF%20RM%201970-1975/1971/RD_pdf_2019/RD%20158-2019-PRODUCE-DGPCHDI.pdf" TargetMode="External"/><Relationship Id="rId726" Type="http://schemas.openxmlformats.org/officeDocument/2006/relationships/hyperlink" Target="PDF%20RM%201970-1975/1971/RD_pdf_2019/RD%20726-2019-PRODUCE-DGPCHDI.pdf" TargetMode="External"/><Relationship Id="rId62" Type="http://schemas.openxmlformats.org/officeDocument/2006/relationships/hyperlink" Target="PDF%20RM%201970-1975/1971/RD_pdf_2019/RD%20062-2019-PRODUCE-DGPCHDI.pdf" TargetMode="External"/><Relationship Id="rId365" Type="http://schemas.openxmlformats.org/officeDocument/2006/relationships/hyperlink" Target="PDF%20RM%201970-1975/1971/RD_pdf_2019/RD%20365-2019-PRODUCE-DGPCHDI.pdf" TargetMode="External"/><Relationship Id="rId572" Type="http://schemas.openxmlformats.org/officeDocument/2006/relationships/hyperlink" Target="PDF%20RM%201970-1975/1971/RD_pdf_2019/RD%20572-2019-PRODUCE-DGPCHDI.pdf" TargetMode="External"/><Relationship Id="rId225" Type="http://schemas.openxmlformats.org/officeDocument/2006/relationships/hyperlink" Target="PDF%20RM%201970-1975/1971/RD_pdf_2019/RD%20225-2019-PRODUCE-DGPCHDI.pdf" TargetMode="External"/><Relationship Id="rId432" Type="http://schemas.openxmlformats.org/officeDocument/2006/relationships/hyperlink" Target="PDF%20RM%201970-1975/1971/RD_pdf_2019/RD%20432-2019-PRODUCE-DGPCHDI.pdf" TargetMode="External"/><Relationship Id="rId737" Type="http://schemas.openxmlformats.org/officeDocument/2006/relationships/hyperlink" Target="PDF%20RM%201970-1975/1971/RD_pdf_2019/RD%20737-2019-PRODUCE-DGPCHDI.pdf" TargetMode="External"/><Relationship Id="rId73" Type="http://schemas.openxmlformats.org/officeDocument/2006/relationships/hyperlink" Target="PDF%20RM%201970-1975/1971/RD_pdf_2019/RD%20073-2019-PRODUCE-DGPCHDI.pdf" TargetMode="External"/><Relationship Id="rId169" Type="http://schemas.openxmlformats.org/officeDocument/2006/relationships/hyperlink" Target="PDF%20RM%201970-1975/1971/RD_pdf_2019/RD%20169-2019-PRODUCE-DGPCHDI.pdf" TargetMode="External"/><Relationship Id="rId376" Type="http://schemas.openxmlformats.org/officeDocument/2006/relationships/hyperlink" Target="PDF%20RM%201970-1975/1971/RD_pdf_2019/RD%20376-2019-PRODUCE-DGPCHDI.pdf" TargetMode="External"/><Relationship Id="rId583" Type="http://schemas.openxmlformats.org/officeDocument/2006/relationships/hyperlink" Target="PDF%20RM%201970-1975/1971/RD_pdf_2019/RD%20583-2019-PRODUCE-DGPCHDI.pdf" TargetMode="External"/><Relationship Id="rId790" Type="http://schemas.openxmlformats.org/officeDocument/2006/relationships/hyperlink" Target="PDF%20RM%201970-1975/1971/RD_pdf_2019/RD%20790-2019-PRODUCE-DGPCHDI.pdf" TargetMode="External"/><Relationship Id="rId804" Type="http://schemas.openxmlformats.org/officeDocument/2006/relationships/hyperlink" Target="PDF%20RM%201970-1975/1971/RD_pdf_2019/RD%20804-2019-PRODUCE-DGPCHDI.pdf" TargetMode="External"/><Relationship Id="rId4" Type="http://schemas.openxmlformats.org/officeDocument/2006/relationships/hyperlink" Target="PDF%20RM%201970-1975/1971/RD_pdf_2019/RD%20004-2019-PRODUCE-DGPCHDI.pdf" TargetMode="External"/><Relationship Id="rId236" Type="http://schemas.openxmlformats.org/officeDocument/2006/relationships/hyperlink" Target="PDF%20RM%201970-1975/1971/RD_pdf_2019/RD%20236-2019-PRODUCE-DGPCHDI.pdf" TargetMode="External"/><Relationship Id="rId443" Type="http://schemas.openxmlformats.org/officeDocument/2006/relationships/hyperlink" Target="PDF%20RM%201970-1975/1971/RD_pdf_2019/RD%20443-2019-PRODUCE-DGPCHDI.pdf" TargetMode="External"/><Relationship Id="rId650" Type="http://schemas.openxmlformats.org/officeDocument/2006/relationships/hyperlink" Target="PDF%20RM%201970-1975/1971/RD_pdf_2019/RD%20650-2019-PRODUCE-DGPCHDI.pdf" TargetMode="External"/><Relationship Id="rId303" Type="http://schemas.openxmlformats.org/officeDocument/2006/relationships/hyperlink" Target="PDF%20RM%201970-1975/1971/RD_pdf_2019/RD%20303-2019-PRODUCE-DGPCHDI.pdf" TargetMode="External"/><Relationship Id="rId748" Type="http://schemas.openxmlformats.org/officeDocument/2006/relationships/hyperlink" Target="PDF%20RM%201970-1975/1971/RD_pdf_2019/RD%20748-2019-PRODUCE-DGPCHDI.pdf" TargetMode="External"/><Relationship Id="rId84" Type="http://schemas.openxmlformats.org/officeDocument/2006/relationships/hyperlink" Target="PDF%20RM%201970-1975/1971/RD_pdf_2019/RD%20084-2019-PRODUCE-DGPCHDI.pdf" TargetMode="External"/><Relationship Id="rId387" Type="http://schemas.openxmlformats.org/officeDocument/2006/relationships/hyperlink" Target="PDF%20RM%201970-1975/1971/RD_pdf_2019/RD%20387-2019-PRODUCE-DGPCHDI.pdf" TargetMode="External"/><Relationship Id="rId510" Type="http://schemas.openxmlformats.org/officeDocument/2006/relationships/hyperlink" Target="PDF%20RM%201970-1975/1971/RD_pdf_2019/RD%20510-2019-PRODUCE-DGPCHDI.pdf" TargetMode="External"/><Relationship Id="rId594" Type="http://schemas.openxmlformats.org/officeDocument/2006/relationships/hyperlink" Target="PDF%20RM%201970-1975/1971/RD_pdf_2019/RD%20594-2019-PRODUCE-DGPCHDI.pdf" TargetMode="External"/><Relationship Id="rId608" Type="http://schemas.openxmlformats.org/officeDocument/2006/relationships/hyperlink" Target="PDF%20RM%201970-1975/1971/RD_pdf_2019/RD%20608-2019-PRODUCE-DGPCHDI.pdf" TargetMode="External"/><Relationship Id="rId815" Type="http://schemas.openxmlformats.org/officeDocument/2006/relationships/hyperlink" Target="PDF%20RM%201970-1975/1971/RD_pdf_2019/RD%20815-2019-PRODUCE-DGPCHDI.pdf" TargetMode="External"/><Relationship Id="rId247" Type="http://schemas.openxmlformats.org/officeDocument/2006/relationships/hyperlink" Target="PDF%20RM%201970-1975/1971/RD_pdf_2019/RD%20247-2019-PRODUCE-DGPCHDI.pdf" TargetMode="External"/><Relationship Id="rId107" Type="http://schemas.openxmlformats.org/officeDocument/2006/relationships/hyperlink" Target="PDF%20RM%201970-1975/1971/RD_pdf_2019/RD%20107-2019-PRODUCE-DGPCHDI.pdf" TargetMode="External"/><Relationship Id="rId454" Type="http://schemas.openxmlformats.org/officeDocument/2006/relationships/hyperlink" Target="PDF%20RM%201970-1975/1971/RD_pdf_2019/RD%20454-2019-PRODUCE-DGPCHDI.pdf" TargetMode="External"/><Relationship Id="rId661" Type="http://schemas.openxmlformats.org/officeDocument/2006/relationships/hyperlink" Target="PDF%20RM%201970-1975/1971/RD_pdf_2019/RD%20661-2019-PRODUCE-DGPCHDI.pdf" TargetMode="External"/><Relationship Id="rId759" Type="http://schemas.openxmlformats.org/officeDocument/2006/relationships/hyperlink" Target="PDF%20RM%201970-1975/1971/RD_pdf_2019/RD%20759-2019-PRODUCE-DGPCHDI.pdf" TargetMode="External"/><Relationship Id="rId11" Type="http://schemas.openxmlformats.org/officeDocument/2006/relationships/hyperlink" Target="PDF%20RM%201970-1975/1971/RD_pdf_2019/RD%20011-2019-PRODUCE-DGPCHDI.pdf" TargetMode="External"/><Relationship Id="rId314" Type="http://schemas.openxmlformats.org/officeDocument/2006/relationships/hyperlink" Target="PDF%20RM%201970-1975/1971/RD_pdf_2019/RD%20314-2019-PRODUCE-DGPCHDI.pdf" TargetMode="External"/><Relationship Id="rId398" Type="http://schemas.openxmlformats.org/officeDocument/2006/relationships/hyperlink" Target="PDF%20RM%201970-1975/1971/RD_pdf_2019/RD%20398-2019-PRODUCE-DGPCHDI.pdf" TargetMode="External"/><Relationship Id="rId521" Type="http://schemas.openxmlformats.org/officeDocument/2006/relationships/hyperlink" Target="PDF%20RM%201970-1975/1971/RD_pdf_2019/RD%20521-2019-PRODUCE-DGPCHDI.pdf" TargetMode="External"/><Relationship Id="rId619" Type="http://schemas.openxmlformats.org/officeDocument/2006/relationships/hyperlink" Target="PDF%20RM%201970-1975/1971/RD_pdf_2019/RD%20619-2019-PRODUCE-DGPCHDI.pdf" TargetMode="External"/><Relationship Id="rId95" Type="http://schemas.openxmlformats.org/officeDocument/2006/relationships/hyperlink" Target="PDF%20RM%201970-1975/1971/RD_pdf_2019/RD%20095-2019-PRODUCE-DGPCHDI.pdf" TargetMode="External"/><Relationship Id="rId160" Type="http://schemas.openxmlformats.org/officeDocument/2006/relationships/hyperlink" Target="PDF%20RM%201970-1975/1971/RD_pdf_2019/RD%20160-2019-PRODUCE-DGPCHDI.pdf" TargetMode="External"/><Relationship Id="rId826" Type="http://schemas.openxmlformats.org/officeDocument/2006/relationships/hyperlink" Target="PDF%20RM%201970-1975/1971/RD_pdf_2019/RD%20826-2019-PRODUCE-DGPCHDI.pdf" TargetMode="External"/><Relationship Id="rId258" Type="http://schemas.openxmlformats.org/officeDocument/2006/relationships/hyperlink" Target="PDF%20RM%201970-1975/1971/RD_pdf_2019/RD%20258-2019-PRODUCE-DGPCHDI.pdf" TargetMode="External"/><Relationship Id="rId465" Type="http://schemas.openxmlformats.org/officeDocument/2006/relationships/hyperlink" Target="PDF%20RM%201970-1975/1971/RD_pdf_2019/RD%20465-2019-PRODUCE-DGPCHDI.pdf" TargetMode="External"/><Relationship Id="rId672" Type="http://schemas.openxmlformats.org/officeDocument/2006/relationships/hyperlink" Target="PDF%20RM%201970-1975/1971/RD_pdf_2019/RD%20672-2019-PRODUCE-DGPCHDI.pdf" TargetMode="External"/><Relationship Id="rId22" Type="http://schemas.openxmlformats.org/officeDocument/2006/relationships/hyperlink" Target="PDF%20RM%201970-1975/1971/RD_pdf_2019/RD%20022-2019-PRODUCE-DGPCHDI.pdf" TargetMode="External"/><Relationship Id="rId118" Type="http://schemas.openxmlformats.org/officeDocument/2006/relationships/hyperlink" Target="PDF%20RM%201970-1975/1971/RD_pdf_2019/RD%20118-2019-PRODUCE-DGPCHDI.pdf" TargetMode="External"/><Relationship Id="rId325" Type="http://schemas.openxmlformats.org/officeDocument/2006/relationships/hyperlink" Target="PDF%20RM%201970-1975/1971/RD_pdf_2019/RD%20325-2019-PRODUCE-DGPCHDI.pdf" TargetMode="External"/><Relationship Id="rId532" Type="http://schemas.openxmlformats.org/officeDocument/2006/relationships/hyperlink" Target="PDF%20RM%201970-1975/1971/RD_pdf_2019/RD%20532-2019-PRODUCE-DGPCHDI.pdf" TargetMode="External"/><Relationship Id="rId171" Type="http://schemas.openxmlformats.org/officeDocument/2006/relationships/hyperlink" Target="PDF%20RM%201970-1975/1971/RD_pdf_2019/RD%20171-2019-PRODUCE-DGPCHDI.pdf" TargetMode="External"/><Relationship Id="rId269" Type="http://schemas.openxmlformats.org/officeDocument/2006/relationships/hyperlink" Target="PDF%20RM%201970-1975/1971/RD_pdf_2019/RD%20269-2019-PRODUCE-DGPCHDI.pdf" TargetMode="External"/><Relationship Id="rId476" Type="http://schemas.openxmlformats.org/officeDocument/2006/relationships/hyperlink" Target="PDF%20RM%201970-1975/1971/RD_pdf_2019/RD%20476-2019-PRODUCE-DGPCHDI.pdf" TargetMode="External"/><Relationship Id="rId683" Type="http://schemas.openxmlformats.org/officeDocument/2006/relationships/hyperlink" Target="PDF%20RM%201970-1975/1971/RD_pdf_2019/RD%20683-2019-PRODUCE-DGPCHDI.pdf" TargetMode="External"/><Relationship Id="rId33" Type="http://schemas.openxmlformats.org/officeDocument/2006/relationships/hyperlink" Target="PDF%20RM%201970-1975/1971/RD_pdf_2019/RD%20033-2019-PRODUCE-DGPCHDI.pdf" TargetMode="External"/><Relationship Id="rId129" Type="http://schemas.openxmlformats.org/officeDocument/2006/relationships/hyperlink" Target="PDF%20RM%201970-1975/1971/RD_pdf_2019/RD%20129-2019-PRODUCE-DGPCHDI.pdf" TargetMode="External"/><Relationship Id="rId336" Type="http://schemas.openxmlformats.org/officeDocument/2006/relationships/hyperlink" Target="PDF%20RM%201970-1975/1971/RD_pdf_2019/RD%20336-2019-PRODUCE-DGPCHDI.pdf" TargetMode="External"/><Relationship Id="rId543" Type="http://schemas.openxmlformats.org/officeDocument/2006/relationships/hyperlink" Target="PDF%20RM%201970-1975/1971/RD_pdf_2019/RD%20543-2019-PRODUCE-DGPCHDI.pdf" TargetMode="External"/><Relationship Id="rId182" Type="http://schemas.openxmlformats.org/officeDocument/2006/relationships/hyperlink" Target="PDF%20RM%201970-1975/1971/RD_pdf_2019/RD%20182-2019-PRODUCE-DGPCHDI.pdf" TargetMode="External"/><Relationship Id="rId403" Type="http://schemas.openxmlformats.org/officeDocument/2006/relationships/hyperlink" Target="PDF%20RM%201970-1975/1971/RD_pdf_2019/RD%20403-2019-PRODUCE-DGPCHDI.pdf" TargetMode="External"/><Relationship Id="rId750" Type="http://schemas.openxmlformats.org/officeDocument/2006/relationships/hyperlink" Target="PDF%20RM%201970-1975/1971/RD_pdf_2019/RD%20738-2019-PRODUCE-DGPCHDI.pdf" TargetMode="External"/><Relationship Id="rId487" Type="http://schemas.openxmlformats.org/officeDocument/2006/relationships/hyperlink" Target="PDF%20RM%201970-1975/1971/RD_pdf_2019/RD%20487-2019-PRODUCE-DGPCHDI.pdf" TargetMode="External"/><Relationship Id="rId610" Type="http://schemas.openxmlformats.org/officeDocument/2006/relationships/hyperlink" Target="PDF%20RM%201970-1975/1971/RD_pdf_2019/RD%20610-2019-PRODUCE-DGPCHDI.pdf" TargetMode="External"/><Relationship Id="rId694" Type="http://schemas.openxmlformats.org/officeDocument/2006/relationships/hyperlink" Target="PDF%20RM%201970-1975/1971/RD_pdf_2019/RD%20694-2019-PRODUCE-DGPCHDI.pdf" TargetMode="External"/><Relationship Id="rId708" Type="http://schemas.openxmlformats.org/officeDocument/2006/relationships/hyperlink" Target="PDF%20RM%201970-1975/1971/RD_pdf_2019/RD%20708-2019-PRODUCE-DGPCHDI.pdf" TargetMode="External"/><Relationship Id="rId347" Type="http://schemas.openxmlformats.org/officeDocument/2006/relationships/hyperlink" Target="PDF%20RM%201970-1975/1971/RD_pdf_2019/RD%20347-2019-PRODUCE-DGPCHDI.pdf" TargetMode="External"/><Relationship Id="rId44" Type="http://schemas.openxmlformats.org/officeDocument/2006/relationships/hyperlink" Target="PDF%20RM%201970-1975/1971/RD_pdf_2019/RD%20044-2019-PRODUCE-DGPCHDI.pdf" TargetMode="External"/><Relationship Id="rId554" Type="http://schemas.openxmlformats.org/officeDocument/2006/relationships/hyperlink" Target="PDF%20RM%201970-1975/1971/RD_pdf_2019/RD%20554-2019-PRODUCE-DGPCHDI.pdf" TargetMode="External"/><Relationship Id="rId761" Type="http://schemas.openxmlformats.org/officeDocument/2006/relationships/hyperlink" Target="PDF%20RM%201970-1975/1971/RD_pdf_2019/RD%20761-2019-PRODUCE-DGPCHDI.pdf" TargetMode="External"/><Relationship Id="rId193" Type="http://schemas.openxmlformats.org/officeDocument/2006/relationships/hyperlink" Target="PDF%20RM%201970-1975/1971/RD_pdf_2019/RD%20193-2019-PRODUCE-DGPCHDI.pdf" TargetMode="External"/><Relationship Id="rId207" Type="http://schemas.openxmlformats.org/officeDocument/2006/relationships/hyperlink" Target="PDF%20RM%201970-1975/1971/RD_pdf_2019/RD%20207-2019-PRODUCE-DGPCHDI.pdf" TargetMode="External"/><Relationship Id="rId414" Type="http://schemas.openxmlformats.org/officeDocument/2006/relationships/hyperlink" Target="PDF%20RM%201970-1975/1971/RD_pdf_2019/RD%20414-2019-PRODUCE-DGPCHDI.pdf" TargetMode="External"/><Relationship Id="rId498" Type="http://schemas.openxmlformats.org/officeDocument/2006/relationships/hyperlink" Target="PDF%20RM%201970-1975/1971/RD_pdf_2019/RD%20498-2019-PRODUCE-DGPCHDI.pdf" TargetMode="External"/><Relationship Id="rId621" Type="http://schemas.openxmlformats.org/officeDocument/2006/relationships/hyperlink" Target="PDF%20RM%201970-1975/1971/RD_pdf_2019/RD%20621-2019-PRODUCE-DGPCHDI.pdf" TargetMode="Externa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produce365-my.sharepoint.com/:b:/g/personal/dechdi_temp34_produce_gob_pe/ETNRHq-DM3lDocN2DqFBAWMBpRp3TgOPSexREBlmN0lV8Q?e=kTv4aE" TargetMode="Externa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15EE-0155-410E-9451-1E8876DD73C2}">
  <sheetPr codeName="Hoja1">
    <pageSetUpPr fitToPage="1"/>
  </sheetPr>
  <dimension ref="A1:IR842"/>
  <sheetViews>
    <sheetView showGridLines="0" topLeftCell="I1" zoomScale="120" zoomScaleNormal="120" workbookViewId="0">
      <pane ySplit="4" topLeftCell="A8" activePane="bottomLeft" state="frozen"/>
      <selection pane="bottomLeft" activeCell="D9" sqref="D9"/>
    </sheetView>
  </sheetViews>
  <sheetFormatPr baseColWidth="10" defaultColWidth="5.42578125" defaultRowHeight="12" x14ac:dyDescent="0.25"/>
  <cols>
    <col min="1" max="1" width="4.85546875" style="115" bestFit="1" customWidth="1"/>
    <col min="2" max="2" width="33.85546875" style="115" bestFit="1" customWidth="1"/>
    <col min="3" max="3" width="33.42578125" style="115" customWidth="1"/>
    <col min="4" max="4" width="33.28515625" style="115" customWidth="1"/>
    <col min="5" max="5" width="28.5703125" style="116" customWidth="1"/>
    <col min="6" max="6" width="16.140625" style="115" customWidth="1"/>
    <col min="7" max="7" width="36.85546875" style="115" customWidth="1"/>
    <col min="8" max="8" width="39.140625" style="115" customWidth="1"/>
    <col min="9" max="9" width="21.28515625" style="115" customWidth="1"/>
    <col min="10" max="10" width="13.28515625" style="115" hidden="1" customWidth="1"/>
    <col min="11" max="11" width="14.28515625" style="115" hidden="1" customWidth="1"/>
    <col min="12" max="13" width="11.42578125" style="115" hidden="1" customWidth="1"/>
    <col min="14" max="14" width="46.140625" style="117" customWidth="1"/>
    <col min="15" max="15" width="11.42578125" style="118" customWidth="1"/>
    <col min="16" max="16" width="18.42578125" style="118" customWidth="1"/>
    <col min="17" max="242" width="11.42578125" style="137" customWidth="1"/>
    <col min="243" max="16384" width="5.42578125" style="137"/>
  </cols>
  <sheetData>
    <row r="1" spans="1:16" ht="36" customHeight="1" x14ac:dyDescent="0.25">
      <c r="A1" s="362" t="s">
        <v>0</v>
      </c>
      <c r="B1" s="362"/>
      <c r="C1" s="362"/>
      <c r="D1" s="362"/>
      <c r="E1" s="362"/>
      <c r="F1" s="362"/>
      <c r="G1" s="362"/>
      <c r="H1" s="362"/>
      <c r="I1" s="362"/>
      <c r="J1" s="362"/>
      <c r="K1" s="362"/>
      <c r="L1" s="362"/>
      <c r="M1" s="362"/>
      <c r="N1" s="362"/>
    </row>
    <row r="2" spans="1:16" ht="12.75" thickBot="1" x14ac:dyDescent="0.3"/>
    <row r="3" spans="1:16" ht="12.75" thickBot="1" x14ac:dyDescent="0.3">
      <c r="L3" s="363"/>
      <c r="M3" s="364"/>
    </row>
    <row r="4" spans="1:16" x14ac:dyDescent="0.25">
      <c r="A4" s="119" t="s">
        <v>1</v>
      </c>
      <c r="B4" s="119" t="s">
        <v>2</v>
      </c>
      <c r="C4" s="119" t="s">
        <v>3</v>
      </c>
      <c r="D4" s="119" t="s">
        <v>4</v>
      </c>
      <c r="E4" s="119" t="s">
        <v>5</v>
      </c>
      <c r="F4" s="119" t="s">
        <v>6</v>
      </c>
      <c r="G4" s="119" t="s">
        <v>7</v>
      </c>
      <c r="H4" s="119" t="s">
        <v>8</v>
      </c>
      <c r="I4" s="119" t="s">
        <v>9</v>
      </c>
      <c r="J4" s="138" t="s">
        <v>10</v>
      </c>
      <c r="K4" s="138" t="s">
        <v>11</v>
      </c>
      <c r="L4" s="138" t="s">
        <v>12</v>
      </c>
      <c r="M4" s="138" t="s">
        <v>13</v>
      </c>
      <c r="N4" s="119" t="s">
        <v>14</v>
      </c>
      <c r="O4" s="119" t="s">
        <v>15</v>
      </c>
      <c r="P4" s="119" t="s">
        <v>16</v>
      </c>
    </row>
    <row r="5" spans="1:16" ht="75.75" customHeight="1" x14ac:dyDescent="0.25">
      <c r="A5" s="122">
        <v>1</v>
      </c>
      <c r="B5" s="122" t="s">
        <v>17</v>
      </c>
      <c r="C5" s="123"/>
      <c r="D5" s="123" t="s">
        <v>18</v>
      </c>
      <c r="E5" s="124" t="s">
        <v>19</v>
      </c>
      <c r="F5" s="139">
        <v>42874</v>
      </c>
      <c r="G5" s="122" t="s">
        <v>20</v>
      </c>
      <c r="H5" s="122" t="s">
        <v>20</v>
      </c>
      <c r="I5" s="122" t="s">
        <v>21</v>
      </c>
      <c r="J5" s="140" t="s">
        <v>22</v>
      </c>
      <c r="K5" s="127" t="s">
        <v>23</v>
      </c>
      <c r="L5" s="127" t="s">
        <v>24</v>
      </c>
      <c r="M5" s="122"/>
      <c r="N5" s="140" t="s">
        <v>25</v>
      </c>
      <c r="O5" s="127" t="s">
        <v>23</v>
      </c>
      <c r="P5" s="127" t="s">
        <v>24</v>
      </c>
    </row>
    <row r="6" spans="1:16" ht="76.5" customHeight="1" x14ac:dyDescent="0.25">
      <c r="A6" s="122">
        <v>2</v>
      </c>
      <c r="B6" s="122" t="s">
        <v>26</v>
      </c>
      <c r="C6" s="123"/>
      <c r="D6" s="123" t="s">
        <v>27</v>
      </c>
      <c r="E6" s="124" t="s">
        <v>28</v>
      </c>
      <c r="F6" s="139">
        <v>42878</v>
      </c>
      <c r="G6" s="122" t="s">
        <v>20</v>
      </c>
      <c r="H6" s="122" t="s">
        <v>20</v>
      </c>
      <c r="I6" s="122" t="s">
        <v>21</v>
      </c>
      <c r="J6" s="140" t="s">
        <v>25</v>
      </c>
      <c r="K6" s="127" t="s">
        <v>23</v>
      </c>
      <c r="L6" s="127" t="s">
        <v>24</v>
      </c>
      <c r="M6" s="122"/>
      <c r="N6" s="140" t="s">
        <v>29</v>
      </c>
      <c r="O6" s="127" t="s">
        <v>23</v>
      </c>
      <c r="P6" s="127" t="s">
        <v>24</v>
      </c>
    </row>
    <row r="7" spans="1:16" ht="75" customHeight="1" x14ac:dyDescent="0.25">
      <c r="A7" s="122">
        <v>3</v>
      </c>
      <c r="B7" s="122" t="s">
        <v>30</v>
      </c>
      <c r="C7" s="123"/>
      <c r="D7" s="123" t="s">
        <v>31</v>
      </c>
      <c r="E7" s="124" t="s">
        <v>32</v>
      </c>
      <c r="F7" s="139">
        <v>42878</v>
      </c>
      <c r="G7" s="122" t="s">
        <v>33</v>
      </c>
      <c r="H7" s="122" t="s">
        <v>20</v>
      </c>
      <c r="I7" s="122" t="s">
        <v>34</v>
      </c>
      <c r="J7" s="140" t="s">
        <v>29</v>
      </c>
      <c r="K7" s="127" t="s">
        <v>23</v>
      </c>
      <c r="L7" s="127" t="s">
        <v>24</v>
      </c>
      <c r="M7" s="122"/>
      <c r="N7" s="140" t="s">
        <v>35</v>
      </c>
      <c r="O7" s="127" t="s">
        <v>36</v>
      </c>
      <c r="P7" s="127" t="s">
        <v>24</v>
      </c>
    </row>
    <row r="8" spans="1:16" ht="75" customHeight="1" x14ac:dyDescent="0.25">
      <c r="A8" s="122">
        <v>4</v>
      </c>
      <c r="B8" s="122" t="s">
        <v>37</v>
      </c>
      <c r="C8" s="123"/>
      <c r="D8" s="123" t="s">
        <v>38</v>
      </c>
      <c r="E8" s="124" t="s">
        <v>39</v>
      </c>
      <c r="F8" s="139">
        <v>42878</v>
      </c>
      <c r="G8" s="122" t="s">
        <v>40</v>
      </c>
      <c r="H8" s="122" t="s">
        <v>20</v>
      </c>
      <c r="I8" s="122" t="s">
        <v>34</v>
      </c>
      <c r="J8" s="140" t="s">
        <v>35</v>
      </c>
      <c r="K8" s="127" t="s">
        <v>36</v>
      </c>
      <c r="L8" s="127" t="s">
        <v>24</v>
      </c>
      <c r="M8" s="122"/>
      <c r="N8" s="140" t="s">
        <v>41</v>
      </c>
      <c r="O8" s="127" t="s">
        <v>23</v>
      </c>
      <c r="P8" s="127" t="s">
        <v>24</v>
      </c>
    </row>
    <row r="9" spans="1:16" s="15" customFormat="1" ht="75" customHeight="1" x14ac:dyDescent="0.25">
      <c r="A9" s="122">
        <v>5</v>
      </c>
      <c r="B9" s="122" t="s">
        <v>42</v>
      </c>
      <c r="C9" s="123" t="s">
        <v>43</v>
      </c>
      <c r="D9" s="123"/>
      <c r="E9" s="124" t="s">
        <v>44</v>
      </c>
      <c r="F9" s="139">
        <v>42878</v>
      </c>
      <c r="G9" s="122" t="s">
        <v>45</v>
      </c>
      <c r="H9" s="122" t="s">
        <v>20</v>
      </c>
      <c r="I9" s="122" t="s">
        <v>34</v>
      </c>
      <c r="J9" s="140" t="s">
        <v>41</v>
      </c>
      <c r="K9" s="127" t="s">
        <v>23</v>
      </c>
      <c r="L9" s="127" t="s">
        <v>24</v>
      </c>
      <c r="M9" s="123"/>
      <c r="N9" s="141" t="s">
        <v>46</v>
      </c>
      <c r="O9" s="25" t="s">
        <v>36</v>
      </c>
      <c r="P9" s="25" t="s">
        <v>24</v>
      </c>
    </row>
    <row r="10" spans="1:16" s="15" customFormat="1" ht="75" customHeight="1" x14ac:dyDescent="0.25">
      <c r="A10" s="122">
        <v>6</v>
      </c>
      <c r="B10" s="122" t="s">
        <v>47</v>
      </c>
      <c r="C10" s="123"/>
      <c r="D10" s="123" t="s">
        <v>48</v>
      </c>
      <c r="E10" s="124" t="s">
        <v>49</v>
      </c>
      <c r="F10" s="139">
        <v>42878</v>
      </c>
      <c r="G10" s="122" t="s">
        <v>50</v>
      </c>
      <c r="H10" s="122" t="s">
        <v>20</v>
      </c>
      <c r="I10" s="122" t="s">
        <v>34</v>
      </c>
      <c r="J10" s="141" t="s">
        <v>46</v>
      </c>
      <c r="K10" s="25" t="s">
        <v>36</v>
      </c>
      <c r="L10" s="25" t="s">
        <v>24</v>
      </c>
      <c r="M10" s="123"/>
      <c r="N10" s="141" t="s">
        <v>51</v>
      </c>
      <c r="O10" s="25" t="s">
        <v>23</v>
      </c>
      <c r="P10" s="25" t="s">
        <v>52</v>
      </c>
    </row>
    <row r="11" spans="1:16" s="15" customFormat="1" ht="87" customHeight="1" x14ac:dyDescent="0.25">
      <c r="A11" s="122">
        <v>7</v>
      </c>
      <c r="B11" s="122" t="s">
        <v>53</v>
      </c>
      <c r="C11" s="123"/>
      <c r="D11" s="123" t="s">
        <v>54</v>
      </c>
      <c r="E11" s="124" t="s">
        <v>55</v>
      </c>
      <c r="F11" s="139">
        <v>42879</v>
      </c>
      <c r="G11" s="122" t="s">
        <v>20</v>
      </c>
      <c r="H11" s="122" t="s">
        <v>20</v>
      </c>
      <c r="I11" s="122" t="s">
        <v>21</v>
      </c>
      <c r="J11" s="141" t="s">
        <v>51</v>
      </c>
      <c r="K11" s="25" t="s">
        <v>23</v>
      </c>
      <c r="L11" s="25" t="s">
        <v>52</v>
      </c>
      <c r="M11" s="123"/>
      <c r="N11" s="141" t="s">
        <v>56</v>
      </c>
      <c r="O11" s="25" t="s">
        <v>23</v>
      </c>
      <c r="P11" s="25" t="s">
        <v>24</v>
      </c>
    </row>
    <row r="12" spans="1:16" s="15" customFormat="1" ht="79.5" customHeight="1" x14ac:dyDescent="0.25">
      <c r="A12" s="122">
        <v>8</v>
      </c>
      <c r="B12" s="122" t="s">
        <v>57</v>
      </c>
      <c r="C12" s="123"/>
      <c r="D12" s="123" t="s">
        <v>58</v>
      </c>
      <c r="E12" s="124" t="s">
        <v>59</v>
      </c>
      <c r="F12" s="139">
        <v>42879</v>
      </c>
      <c r="G12" s="122" t="s">
        <v>60</v>
      </c>
      <c r="H12" s="122" t="s">
        <v>20</v>
      </c>
      <c r="I12" s="122" t="s">
        <v>34</v>
      </c>
      <c r="J12" s="141" t="s">
        <v>51</v>
      </c>
      <c r="K12" s="25" t="s">
        <v>23</v>
      </c>
      <c r="L12" s="25" t="s">
        <v>52</v>
      </c>
      <c r="M12" s="123"/>
      <c r="N12" s="141" t="s">
        <v>61</v>
      </c>
      <c r="O12" s="25" t="s">
        <v>23</v>
      </c>
      <c r="P12" s="25" t="s">
        <v>52</v>
      </c>
    </row>
    <row r="13" spans="1:16" s="15" customFormat="1" ht="74.25" customHeight="1" x14ac:dyDescent="0.25">
      <c r="A13" s="122">
        <v>9</v>
      </c>
      <c r="B13" s="122" t="s">
        <v>62</v>
      </c>
      <c r="C13" s="123"/>
      <c r="D13" s="123" t="s">
        <v>63</v>
      </c>
      <c r="E13" s="124" t="s">
        <v>64</v>
      </c>
      <c r="F13" s="139">
        <v>42879</v>
      </c>
      <c r="G13" s="122" t="s">
        <v>65</v>
      </c>
      <c r="H13" s="122" t="s">
        <v>20</v>
      </c>
      <c r="I13" s="122" t="s">
        <v>34</v>
      </c>
      <c r="J13" s="141" t="s">
        <v>61</v>
      </c>
      <c r="K13" s="25" t="s">
        <v>23</v>
      </c>
      <c r="L13" s="25" t="s">
        <v>52</v>
      </c>
      <c r="M13" s="123"/>
      <c r="N13" s="141" t="s">
        <v>66</v>
      </c>
      <c r="O13" s="25" t="s">
        <v>36</v>
      </c>
      <c r="P13" s="25" t="s">
        <v>24</v>
      </c>
    </row>
    <row r="14" spans="1:16" s="15" customFormat="1" ht="75" customHeight="1" x14ac:dyDescent="0.25">
      <c r="A14" s="122">
        <v>10</v>
      </c>
      <c r="B14" s="122" t="s">
        <v>67</v>
      </c>
      <c r="C14" s="123"/>
      <c r="D14" s="123" t="s">
        <v>68</v>
      </c>
      <c r="E14" s="124" t="s">
        <v>69</v>
      </c>
      <c r="F14" s="139">
        <v>42879</v>
      </c>
      <c r="G14" s="122" t="s">
        <v>70</v>
      </c>
      <c r="H14" s="122" t="s">
        <v>20</v>
      </c>
      <c r="I14" s="122" t="s">
        <v>34</v>
      </c>
      <c r="J14" s="141" t="s">
        <v>66</v>
      </c>
      <c r="K14" s="25" t="s">
        <v>36</v>
      </c>
      <c r="L14" s="25" t="s">
        <v>24</v>
      </c>
      <c r="M14" s="123"/>
      <c r="N14" s="141" t="s">
        <v>71</v>
      </c>
      <c r="O14" s="25" t="s">
        <v>23</v>
      </c>
      <c r="P14" s="25" t="s">
        <v>52</v>
      </c>
    </row>
    <row r="15" spans="1:16" s="15" customFormat="1" ht="82.5" customHeight="1" x14ac:dyDescent="0.25">
      <c r="A15" s="122">
        <v>11</v>
      </c>
      <c r="B15" s="122" t="s">
        <v>72</v>
      </c>
      <c r="C15" s="123" t="s">
        <v>73</v>
      </c>
      <c r="D15" s="123" t="s">
        <v>74</v>
      </c>
      <c r="E15" s="124" t="s">
        <v>75</v>
      </c>
      <c r="F15" s="139">
        <v>42880</v>
      </c>
      <c r="G15" s="122" t="s">
        <v>76</v>
      </c>
      <c r="H15" s="122" t="s">
        <v>77</v>
      </c>
      <c r="I15" s="122" t="s">
        <v>78</v>
      </c>
      <c r="J15" s="141" t="s">
        <v>71</v>
      </c>
      <c r="K15" s="25" t="s">
        <v>23</v>
      </c>
      <c r="L15" s="25" t="s">
        <v>52</v>
      </c>
      <c r="M15" s="123"/>
      <c r="N15" s="141" t="s">
        <v>79</v>
      </c>
      <c r="O15" s="25" t="s">
        <v>23</v>
      </c>
      <c r="P15" s="25" t="s">
        <v>24</v>
      </c>
    </row>
    <row r="16" spans="1:16" s="15" customFormat="1" ht="69" customHeight="1" x14ac:dyDescent="0.25">
      <c r="A16" s="122">
        <v>12</v>
      </c>
      <c r="B16" s="122" t="s">
        <v>80</v>
      </c>
      <c r="C16" s="123" t="s">
        <v>81</v>
      </c>
      <c r="D16" s="123" t="s">
        <v>82</v>
      </c>
      <c r="E16" s="124" t="s">
        <v>83</v>
      </c>
      <c r="F16" s="139">
        <v>42880</v>
      </c>
      <c r="G16" s="122" t="s">
        <v>84</v>
      </c>
      <c r="H16" s="122" t="s">
        <v>85</v>
      </c>
      <c r="I16" s="122" t="s">
        <v>86</v>
      </c>
      <c r="J16" s="141" t="s">
        <v>71</v>
      </c>
      <c r="K16" s="25" t="s">
        <v>23</v>
      </c>
      <c r="L16" s="25" t="s">
        <v>52</v>
      </c>
      <c r="M16" s="123"/>
      <c r="N16" s="141" t="s">
        <v>87</v>
      </c>
      <c r="O16" s="25" t="s">
        <v>88</v>
      </c>
      <c r="P16" s="25" t="s">
        <v>24</v>
      </c>
    </row>
    <row r="17" spans="1:16" s="15" customFormat="1" ht="87.75" customHeight="1" x14ac:dyDescent="0.25">
      <c r="A17" s="122">
        <v>13</v>
      </c>
      <c r="B17" s="122" t="s">
        <v>89</v>
      </c>
      <c r="C17" s="123"/>
      <c r="D17" s="123" t="s">
        <v>90</v>
      </c>
      <c r="E17" s="124" t="s">
        <v>91</v>
      </c>
      <c r="F17" s="139">
        <v>42881</v>
      </c>
      <c r="G17" s="122" t="s">
        <v>92</v>
      </c>
      <c r="H17" s="122" t="s">
        <v>20</v>
      </c>
      <c r="I17" s="122" t="s">
        <v>34</v>
      </c>
      <c r="J17" s="141" t="s">
        <v>61</v>
      </c>
      <c r="K17" s="25" t="s">
        <v>23</v>
      </c>
      <c r="L17" s="25" t="s">
        <v>52</v>
      </c>
      <c r="M17" s="123"/>
      <c r="N17" s="141" t="s">
        <v>93</v>
      </c>
      <c r="O17" s="25" t="s">
        <v>36</v>
      </c>
      <c r="P17" s="25" t="s">
        <v>24</v>
      </c>
    </row>
    <row r="18" spans="1:16" s="15" customFormat="1" ht="87.75" customHeight="1" x14ac:dyDescent="0.25">
      <c r="A18" s="122">
        <v>14</v>
      </c>
      <c r="B18" s="122" t="s">
        <v>94</v>
      </c>
      <c r="C18" s="123"/>
      <c r="D18" s="123" t="s">
        <v>95</v>
      </c>
      <c r="E18" s="124" t="s">
        <v>96</v>
      </c>
      <c r="F18" s="139">
        <v>42881</v>
      </c>
      <c r="G18" s="122" t="s">
        <v>97</v>
      </c>
      <c r="H18" s="122" t="s">
        <v>20</v>
      </c>
      <c r="I18" s="122" t="s">
        <v>34</v>
      </c>
      <c r="J18" s="141" t="s">
        <v>61</v>
      </c>
      <c r="K18" s="25" t="s">
        <v>23</v>
      </c>
      <c r="L18" s="25" t="s">
        <v>52</v>
      </c>
      <c r="M18" s="123"/>
      <c r="N18" s="141" t="s">
        <v>98</v>
      </c>
      <c r="O18" s="25" t="s">
        <v>36</v>
      </c>
      <c r="P18" s="25" t="s">
        <v>24</v>
      </c>
    </row>
    <row r="19" spans="1:16" s="15" customFormat="1" ht="87.75" customHeight="1" x14ac:dyDescent="0.25">
      <c r="A19" s="122">
        <v>15</v>
      </c>
      <c r="B19" s="122" t="s">
        <v>99</v>
      </c>
      <c r="C19" s="123"/>
      <c r="D19" s="123" t="s">
        <v>100</v>
      </c>
      <c r="E19" s="124" t="s">
        <v>101</v>
      </c>
      <c r="F19" s="139">
        <v>42884</v>
      </c>
      <c r="G19" s="122" t="s">
        <v>102</v>
      </c>
      <c r="H19" s="122" t="s">
        <v>20</v>
      </c>
      <c r="I19" s="122" t="s">
        <v>34</v>
      </c>
      <c r="J19" s="141" t="s">
        <v>61</v>
      </c>
      <c r="K19" s="25" t="s">
        <v>23</v>
      </c>
      <c r="L19" s="25" t="s">
        <v>52</v>
      </c>
      <c r="M19" s="123"/>
      <c r="N19" s="141" t="s">
        <v>103</v>
      </c>
      <c r="O19" s="25" t="s">
        <v>36</v>
      </c>
      <c r="P19" s="25" t="s">
        <v>24</v>
      </c>
    </row>
    <row r="20" spans="1:16" s="15" customFormat="1" ht="87.75" customHeight="1" x14ac:dyDescent="0.25">
      <c r="A20" s="122">
        <v>16</v>
      </c>
      <c r="B20" s="122" t="s">
        <v>104</v>
      </c>
      <c r="C20" s="123"/>
      <c r="D20" s="123" t="s">
        <v>105</v>
      </c>
      <c r="E20" s="124" t="s">
        <v>106</v>
      </c>
      <c r="F20" s="139">
        <v>42884</v>
      </c>
      <c r="G20" s="122" t="s">
        <v>107</v>
      </c>
      <c r="H20" s="122" t="s">
        <v>20</v>
      </c>
      <c r="I20" s="122" t="s">
        <v>34</v>
      </c>
      <c r="J20" s="141" t="s">
        <v>61</v>
      </c>
      <c r="K20" s="25" t="s">
        <v>23</v>
      </c>
      <c r="L20" s="25" t="s">
        <v>52</v>
      </c>
      <c r="M20" s="123"/>
      <c r="N20" s="141" t="s">
        <v>108</v>
      </c>
      <c r="O20" s="25" t="s">
        <v>36</v>
      </c>
      <c r="P20" s="25" t="s">
        <v>24</v>
      </c>
    </row>
    <row r="21" spans="1:16" s="15" customFormat="1" ht="87.75" customHeight="1" x14ac:dyDescent="0.25">
      <c r="A21" s="122">
        <v>17</v>
      </c>
      <c r="B21" s="122" t="s">
        <v>109</v>
      </c>
      <c r="C21" s="123"/>
      <c r="D21" s="123" t="s">
        <v>110</v>
      </c>
      <c r="E21" s="124" t="s">
        <v>111</v>
      </c>
      <c r="F21" s="139">
        <v>42884</v>
      </c>
      <c r="G21" s="122" t="s">
        <v>112</v>
      </c>
      <c r="H21" s="122" t="s">
        <v>20</v>
      </c>
      <c r="I21" s="122" t="s">
        <v>34</v>
      </c>
      <c r="J21" s="141" t="s">
        <v>61</v>
      </c>
      <c r="K21" s="25" t="s">
        <v>23</v>
      </c>
      <c r="L21" s="25" t="s">
        <v>52</v>
      </c>
      <c r="M21" s="123"/>
      <c r="N21" s="141" t="s">
        <v>113</v>
      </c>
      <c r="O21" s="25" t="s">
        <v>36</v>
      </c>
      <c r="P21" s="25" t="s">
        <v>24</v>
      </c>
    </row>
    <row r="22" spans="1:16" s="15" customFormat="1" ht="82.5" customHeight="1" x14ac:dyDescent="0.25">
      <c r="A22" s="122">
        <v>18</v>
      </c>
      <c r="B22" s="122" t="s">
        <v>114</v>
      </c>
      <c r="C22" s="123"/>
      <c r="D22" s="123" t="s">
        <v>115</v>
      </c>
      <c r="E22" s="124" t="s">
        <v>116</v>
      </c>
      <c r="F22" s="139">
        <v>42885</v>
      </c>
      <c r="G22" s="122" t="s">
        <v>117</v>
      </c>
      <c r="H22" s="122" t="s">
        <v>77</v>
      </c>
      <c r="I22" s="122" t="s">
        <v>78</v>
      </c>
      <c r="J22" s="141" t="s">
        <v>61</v>
      </c>
      <c r="K22" s="25" t="s">
        <v>23</v>
      </c>
      <c r="L22" s="25" t="s">
        <v>52</v>
      </c>
      <c r="M22" s="123"/>
      <c r="N22" s="141" t="s">
        <v>118</v>
      </c>
      <c r="O22" s="25" t="s">
        <v>23</v>
      </c>
      <c r="P22" s="25" t="s">
        <v>24</v>
      </c>
    </row>
    <row r="23" spans="1:16" s="15" customFormat="1" ht="75.75" customHeight="1" x14ac:dyDescent="0.25">
      <c r="A23" s="122">
        <v>19</v>
      </c>
      <c r="B23" s="122" t="s">
        <v>119</v>
      </c>
      <c r="C23" s="123"/>
      <c r="D23" s="123" t="s">
        <v>120</v>
      </c>
      <c r="E23" s="124" t="s">
        <v>121</v>
      </c>
      <c r="F23" s="139">
        <v>42885</v>
      </c>
      <c r="G23" s="122" t="s">
        <v>117</v>
      </c>
      <c r="H23" s="122" t="s">
        <v>77</v>
      </c>
      <c r="I23" s="122" t="s">
        <v>78</v>
      </c>
      <c r="J23" s="141" t="s">
        <v>61</v>
      </c>
      <c r="K23" s="25" t="s">
        <v>23</v>
      </c>
      <c r="L23" s="25" t="s">
        <v>52</v>
      </c>
      <c r="M23" s="123"/>
      <c r="N23" s="141" t="s">
        <v>122</v>
      </c>
      <c r="O23" s="25" t="s">
        <v>23</v>
      </c>
      <c r="P23" s="25" t="s">
        <v>24</v>
      </c>
    </row>
    <row r="24" spans="1:16" s="15" customFormat="1" ht="75.75" customHeight="1" x14ac:dyDescent="0.25">
      <c r="A24" s="122">
        <v>20</v>
      </c>
      <c r="B24" s="122" t="s">
        <v>123</v>
      </c>
      <c r="C24" s="123"/>
      <c r="D24" s="123" t="s">
        <v>124</v>
      </c>
      <c r="E24" s="124" t="s">
        <v>125</v>
      </c>
      <c r="F24" s="139">
        <v>42885</v>
      </c>
      <c r="G24" s="122" t="s">
        <v>117</v>
      </c>
      <c r="H24" s="122" t="s">
        <v>77</v>
      </c>
      <c r="I24" s="122" t="s">
        <v>78</v>
      </c>
      <c r="J24" s="141" t="s">
        <v>61</v>
      </c>
      <c r="K24" s="25" t="s">
        <v>23</v>
      </c>
      <c r="L24" s="25" t="s">
        <v>52</v>
      </c>
      <c r="M24" s="123"/>
      <c r="N24" s="141" t="s">
        <v>126</v>
      </c>
      <c r="O24" s="25" t="s">
        <v>23</v>
      </c>
      <c r="P24" s="25" t="s">
        <v>24</v>
      </c>
    </row>
    <row r="25" spans="1:16" s="15" customFormat="1" ht="75.75" customHeight="1" x14ac:dyDescent="0.25">
      <c r="A25" s="122">
        <v>21</v>
      </c>
      <c r="B25" s="122" t="s">
        <v>127</v>
      </c>
      <c r="C25" s="123"/>
      <c r="D25" s="123" t="s">
        <v>128</v>
      </c>
      <c r="E25" s="124" t="s">
        <v>129</v>
      </c>
      <c r="F25" s="139">
        <v>42885</v>
      </c>
      <c r="G25" s="122" t="s">
        <v>130</v>
      </c>
      <c r="H25" s="122" t="s">
        <v>131</v>
      </c>
      <c r="I25" s="122" t="s">
        <v>132</v>
      </c>
      <c r="J25" s="141" t="s">
        <v>61</v>
      </c>
      <c r="K25" s="25" t="s">
        <v>23</v>
      </c>
      <c r="L25" s="25" t="s">
        <v>52</v>
      </c>
      <c r="M25" s="123"/>
      <c r="N25" s="141" t="s">
        <v>133</v>
      </c>
      <c r="O25" s="25" t="s">
        <v>36</v>
      </c>
      <c r="P25" s="25" t="s">
        <v>24</v>
      </c>
    </row>
    <row r="26" spans="1:16" s="15" customFormat="1" ht="85.5" customHeight="1" x14ac:dyDescent="0.25">
      <c r="A26" s="122">
        <v>22</v>
      </c>
      <c r="B26" s="122" t="s">
        <v>134</v>
      </c>
      <c r="C26" s="123" t="s">
        <v>135</v>
      </c>
      <c r="D26" s="123" t="s">
        <v>136</v>
      </c>
      <c r="E26" s="124" t="s">
        <v>137</v>
      </c>
      <c r="F26" s="139">
        <v>42885</v>
      </c>
      <c r="G26" s="122" t="s">
        <v>138</v>
      </c>
      <c r="H26" s="122" t="s">
        <v>139</v>
      </c>
      <c r="I26" s="122" t="s">
        <v>140</v>
      </c>
      <c r="J26" s="141" t="s">
        <v>61</v>
      </c>
      <c r="K26" s="25" t="s">
        <v>23</v>
      </c>
      <c r="L26" s="25" t="s">
        <v>52</v>
      </c>
      <c r="M26" s="123"/>
      <c r="N26" s="141" t="s">
        <v>141</v>
      </c>
      <c r="O26" s="25" t="s">
        <v>36</v>
      </c>
      <c r="P26" s="25" t="s">
        <v>24</v>
      </c>
    </row>
    <row r="27" spans="1:16" s="15" customFormat="1" ht="75.75" customHeight="1" x14ac:dyDescent="0.25">
      <c r="A27" s="122">
        <v>23</v>
      </c>
      <c r="B27" s="122" t="s">
        <v>142</v>
      </c>
      <c r="C27" s="123" t="s">
        <v>143</v>
      </c>
      <c r="D27" s="123" t="s">
        <v>144</v>
      </c>
      <c r="E27" s="124" t="s">
        <v>145</v>
      </c>
      <c r="F27" s="139">
        <v>42886</v>
      </c>
      <c r="G27" s="122" t="s">
        <v>146</v>
      </c>
      <c r="H27" s="122" t="s">
        <v>20</v>
      </c>
      <c r="I27" s="122" t="s">
        <v>147</v>
      </c>
      <c r="J27" s="141" t="s">
        <v>61</v>
      </c>
      <c r="K27" s="25" t="s">
        <v>23</v>
      </c>
      <c r="L27" s="25" t="s">
        <v>52</v>
      </c>
      <c r="M27" s="123"/>
      <c r="N27" s="141" t="s">
        <v>148</v>
      </c>
      <c r="O27" s="25" t="s">
        <v>36</v>
      </c>
      <c r="P27" s="25" t="s">
        <v>24</v>
      </c>
    </row>
    <row r="28" spans="1:16" s="15" customFormat="1" ht="75.75" customHeight="1" x14ac:dyDescent="0.25">
      <c r="A28" s="122">
        <v>24</v>
      </c>
      <c r="B28" s="122" t="s">
        <v>149</v>
      </c>
      <c r="C28" s="123"/>
      <c r="D28" s="123" t="s">
        <v>150</v>
      </c>
      <c r="E28" s="124" t="s">
        <v>151</v>
      </c>
      <c r="F28" s="139">
        <v>42886</v>
      </c>
      <c r="G28" s="122" t="s">
        <v>152</v>
      </c>
      <c r="H28" s="122" t="s">
        <v>153</v>
      </c>
      <c r="I28" s="122" t="s">
        <v>154</v>
      </c>
      <c r="J28" s="141" t="s">
        <v>61</v>
      </c>
      <c r="K28" s="25" t="s">
        <v>23</v>
      </c>
      <c r="L28" s="25" t="s">
        <v>52</v>
      </c>
      <c r="M28" s="123"/>
      <c r="N28" s="141" t="s">
        <v>155</v>
      </c>
      <c r="O28" s="25" t="s">
        <v>23</v>
      </c>
      <c r="P28" s="25" t="s">
        <v>52</v>
      </c>
    </row>
    <row r="29" spans="1:16" s="15" customFormat="1" ht="75.75" customHeight="1" x14ac:dyDescent="0.25">
      <c r="A29" s="122">
        <v>25</v>
      </c>
      <c r="B29" s="122" t="s">
        <v>156</v>
      </c>
      <c r="C29" s="123"/>
      <c r="D29" s="123" t="s">
        <v>157</v>
      </c>
      <c r="E29" s="124" t="s">
        <v>158</v>
      </c>
      <c r="F29" s="139">
        <v>42887</v>
      </c>
      <c r="G29" s="122" t="s">
        <v>159</v>
      </c>
      <c r="H29" s="122" t="s">
        <v>160</v>
      </c>
      <c r="I29" s="122" t="s">
        <v>161</v>
      </c>
      <c r="J29" s="141" t="s">
        <v>61</v>
      </c>
      <c r="K29" s="25" t="s">
        <v>23</v>
      </c>
      <c r="L29" s="25" t="s">
        <v>52</v>
      </c>
      <c r="M29" s="123"/>
      <c r="N29" s="141" t="s">
        <v>162</v>
      </c>
      <c r="O29" s="25" t="s">
        <v>23</v>
      </c>
      <c r="P29" s="25" t="s">
        <v>24</v>
      </c>
    </row>
    <row r="30" spans="1:16" s="15" customFormat="1" ht="75.75" customHeight="1" x14ac:dyDescent="0.25">
      <c r="A30" s="122">
        <v>26</v>
      </c>
      <c r="B30" s="122" t="s">
        <v>163</v>
      </c>
      <c r="C30" s="123"/>
      <c r="D30" s="123" t="s">
        <v>164</v>
      </c>
      <c r="E30" s="124" t="s">
        <v>165</v>
      </c>
      <c r="F30" s="139">
        <v>42887</v>
      </c>
      <c r="G30" s="122" t="s">
        <v>166</v>
      </c>
      <c r="H30" s="122" t="s">
        <v>167</v>
      </c>
      <c r="I30" s="122" t="s">
        <v>168</v>
      </c>
      <c r="J30" s="141" t="s">
        <v>61</v>
      </c>
      <c r="K30" s="25" t="s">
        <v>23</v>
      </c>
      <c r="L30" s="25" t="s">
        <v>52</v>
      </c>
      <c r="M30" s="123"/>
      <c r="N30" s="141" t="s">
        <v>169</v>
      </c>
      <c r="O30" s="25" t="s">
        <v>36</v>
      </c>
      <c r="P30" s="25" t="s">
        <v>24</v>
      </c>
    </row>
    <row r="31" spans="1:16" s="15" customFormat="1" ht="75.75" customHeight="1" x14ac:dyDescent="0.25">
      <c r="A31" s="122">
        <v>27</v>
      </c>
      <c r="B31" s="122" t="s">
        <v>170</v>
      </c>
      <c r="C31" s="123"/>
      <c r="D31" s="123" t="s">
        <v>171</v>
      </c>
      <c r="E31" s="124" t="s">
        <v>172</v>
      </c>
      <c r="F31" s="139">
        <v>42888</v>
      </c>
      <c r="G31" s="122" t="s">
        <v>173</v>
      </c>
      <c r="H31" s="122" t="s">
        <v>20</v>
      </c>
      <c r="I31" s="122" t="s">
        <v>34</v>
      </c>
      <c r="J31" s="141" t="s">
        <v>61</v>
      </c>
      <c r="K31" s="25" t="s">
        <v>23</v>
      </c>
      <c r="L31" s="25" t="s">
        <v>52</v>
      </c>
      <c r="M31" s="123"/>
      <c r="N31" s="141" t="s">
        <v>174</v>
      </c>
      <c r="O31" s="25" t="s">
        <v>36</v>
      </c>
      <c r="P31" s="25" t="s">
        <v>24</v>
      </c>
    </row>
    <row r="32" spans="1:16" s="15" customFormat="1" ht="75.75" customHeight="1" x14ac:dyDescent="0.25">
      <c r="A32" s="122">
        <v>28</v>
      </c>
      <c r="B32" s="122" t="s">
        <v>175</v>
      </c>
      <c r="C32" s="123"/>
      <c r="D32" s="123" t="s">
        <v>176</v>
      </c>
      <c r="E32" s="124" t="s">
        <v>177</v>
      </c>
      <c r="F32" s="139">
        <v>42888</v>
      </c>
      <c r="G32" s="122" t="s">
        <v>178</v>
      </c>
      <c r="H32" s="122" t="s">
        <v>179</v>
      </c>
      <c r="I32" s="122" t="s">
        <v>180</v>
      </c>
      <c r="J32" s="141" t="s">
        <v>61</v>
      </c>
      <c r="K32" s="25" t="s">
        <v>23</v>
      </c>
      <c r="L32" s="25" t="s">
        <v>52</v>
      </c>
      <c r="M32" s="123"/>
      <c r="N32" s="141" t="s">
        <v>181</v>
      </c>
      <c r="O32" s="25" t="s">
        <v>36</v>
      </c>
      <c r="P32" s="25" t="s">
        <v>52</v>
      </c>
    </row>
    <row r="33" spans="1:16" s="15" customFormat="1" ht="75.75" customHeight="1" x14ac:dyDescent="0.25">
      <c r="A33" s="122">
        <v>29</v>
      </c>
      <c r="B33" s="122" t="s">
        <v>182</v>
      </c>
      <c r="C33" s="123"/>
      <c r="D33" s="123" t="s">
        <v>176</v>
      </c>
      <c r="E33" s="124" t="s">
        <v>183</v>
      </c>
      <c r="F33" s="139">
        <v>42888</v>
      </c>
      <c r="G33" s="122" t="s">
        <v>184</v>
      </c>
      <c r="H33" s="122" t="s">
        <v>167</v>
      </c>
      <c r="I33" s="122" t="s">
        <v>78</v>
      </c>
      <c r="J33" s="141" t="s">
        <v>61</v>
      </c>
      <c r="K33" s="25" t="s">
        <v>23</v>
      </c>
      <c r="L33" s="25" t="s">
        <v>52</v>
      </c>
      <c r="M33" s="123"/>
      <c r="N33" s="141" t="s">
        <v>185</v>
      </c>
      <c r="O33" s="25" t="s">
        <v>36</v>
      </c>
      <c r="P33" s="25" t="s">
        <v>24</v>
      </c>
    </row>
    <row r="34" spans="1:16" s="15" customFormat="1" ht="75.75" customHeight="1" x14ac:dyDescent="0.25">
      <c r="A34" s="122">
        <v>30</v>
      </c>
      <c r="B34" s="122" t="s">
        <v>186</v>
      </c>
      <c r="C34" s="123" t="s">
        <v>187</v>
      </c>
      <c r="D34" s="123" t="s">
        <v>188</v>
      </c>
      <c r="E34" s="124" t="s">
        <v>189</v>
      </c>
      <c r="F34" s="139">
        <v>42888</v>
      </c>
      <c r="G34" s="122" t="s">
        <v>190</v>
      </c>
      <c r="H34" s="122" t="s">
        <v>191</v>
      </c>
      <c r="I34" s="122" t="s">
        <v>192</v>
      </c>
      <c r="J34" s="141" t="s">
        <v>61</v>
      </c>
      <c r="K34" s="25" t="s">
        <v>23</v>
      </c>
      <c r="L34" s="25" t="s">
        <v>52</v>
      </c>
      <c r="M34" s="123"/>
      <c r="N34" s="141" t="s">
        <v>193</v>
      </c>
      <c r="O34" s="25" t="s">
        <v>23</v>
      </c>
      <c r="P34" s="25" t="s">
        <v>24</v>
      </c>
    </row>
    <row r="35" spans="1:16" s="15" customFormat="1" ht="75.75" customHeight="1" x14ac:dyDescent="0.25">
      <c r="A35" s="122">
        <v>31</v>
      </c>
      <c r="B35" s="122" t="s">
        <v>194</v>
      </c>
      <c r="C35" s="123" t="s">
        <v>195</v>
      </c>
      <c r="D35" s="123" t="s">
        <v>196</v>
      </c>
      <c r="E35" s="124" t="s">
        <v>197</v>
      </c>
      <c r="F35" s="139">
        <v>42888</v>
      </c>
      <c r="G35" s="122" t="s">
        <v>198</v>
      </c>
      <c r="H35" s="122" t="s">
        <v>191</v>
      </c>
      <c r="I35" s="122" t="s">
        <v>192</v>
      </c>
      <c r="J35" s="141" t="s">
        <v>61</v>
      </c>
      <c r="K35" s="25" t="s">
        <v>23</v>
      </c>
      <c r="L35" s="25" t="s">
        <v>52</v>
      </c>
      <c r="M35" s="123"/>
      <c r="N35" s="141" t="s">
        <v>199</v>
      </c>
      <c r="O35" s="25" t="s">
        <v>23</v>
      </c>
      <c r="P35" s="25" t="s">
        <v>24</v>
      </c>
    </row>
    <row r="36" spans="1:16" s="15" customFormat="1" ht="75.75" customHeight="1" x14ac:dyDescent="0.25">
      <c r="A36" s="122">
        <v>32</v>
      </c>
      <c r="B36" s="122" t="s">
        <v>200</v>
      </c>
      <c r="C36" s="123"/>
      <c r="D36" s="123" t="s">
        <v>201</v>
      </c>
      <c r="E36" s="124" t="s">
        <v>202</v>
      </c>
      <c r="F36" s="139">
        <v>42888</v>
      </c>
      <c r="G36" s="122" t="s">
        <v>203</v>
      </c>
      <c r="H36" s="122" t="s">
        <v>20</v>
      </c>
      <c r="I36" s="122" t="s">
        <v>34</v>
      </c>
      <c r="J36" s="141" t="s">
        <v>61</v>
      </c>
      <c r="K36" s="25" t="s">
        <v>23</v>
      </c>
      <c r="L36" s="25" t="s">
        <v>52</v>
      </c>
      <c r="M36" s="123"/>
      <c r="N36" s="141" t="s">
        <v>204</v>
      </c>
      <c r="O36" s="25" t="s">
        <v>36</v>
      </c>
      <c r="P36" s="25" t="s">
        <v>24</v>
      </c>
    </row>
    <row r="37" spans="1:16" s="15" customFormat="1" ht="75.75" customHeight="1" x14ac:dyDescent="0.25">
      <c r="A37" s="122">
        <v>33</v>
      </c>
      <c r="B37" s="122" t="s">
        <v>205</v>
      </c>
      <c r="C37" s="123"/>
      <c r="D37" s="123" t="s">
        <v>206</v>
      </c>
      <c r="E37" s="124" t="s">
        <v>207</v>
      </c>
      <c r="F37" s="139">
        <v>42888</v>
      </c>
      <c r="G37" s="122" t="s">
        <v>107</v>
      </c>
      <c r="H37" s="122" t="s">
        <v>20</v>
      </c>
      <c r="I37" s="122" t="s">
        <v>34</v>
      </c>
      <c r="J37" s="141" t="s">
        <v>61</v>
      </c>
      <c r="K37" s="25" t="s">
        <v>23</v>
      </c>
      <c r="L37" s="25" t="s">
        <v>52</v>
      </c>
      <c r="M37" s="123"/>
      <c r="N37" s="141" t="s">
        <v>208</v>
      </c>
      <c r="O37" s="25" t="s">
        <v>36</v>
      </c>
      <c r="P37" s="25" t="s">
        <v>24</v>
      </c>
    </row>
    <row r="38" spans="1:16" s="15" customFormat="1" ht="75.75" customHeight="1" x14ac:dyDescent="0.25">
      <c r="A38" s="122">
        <v>34</v>
      </c>
      <c r="B38" s="122" t="s">
        <v>209</v>
      </c>
      <c r="C38" s="123" t="s">
        <v>210</v>
      </c>
      <c r="D38" s="123" t="s">
        <v>211</v>
      </c>
      <c r="E38" s="124" t="s">
        <v>212</v>
      </c>
      <c r="F38" s="139">
        <v>42888</v>
      </c>
      <c r="G38" s="122" t="s">
        <v>213</v>
      </c>
      <c r="H38" s="122" t="s">
        <v>214</v>
      </c>
      <c r="I38" s="122" t="s">
        <v>215</v>
      </c>
      <c r="J38" s="141" t="s">
        <v>61</v>
      </c>
      <c r="K38" s="25" t="s">
        <v>23</v>
      </c>
      <c r="L38" s="25" t="s">
        <v>52</v>
      </c>
      <c r="M38" s="123"/>
      <c r="N38" s="141" t="s">
        <v>216</v>
      </c>
      <c r="O38" s="25" t="s">
        <v>23</v>
      </c>
      <c r="P38" s="25" t="s">
        <v>52</v>
      </c>
    </row>
    <row r="39" spans="1:16" s="15" customFormat="1" ht="75.75" customHeight="1" x14ac:dyDescent="0.25">
      <c r="A39" s="122">
        <v>35</v>
      </c>
      <c r="B39" s="122" t="s">
        <v>217</v>
      </c>
      <c r="C39" s="123"/>
      <c r="D39" s="123" t="s">
        <v>100</v>
      </c>
      <c r="E39" s="124" t="s">
        <v>218</v>
      </c>
      <c r="F39" s="139">
        <v>42891</v>
      </c>
      <c r="G39" s="122" t="s">
        <v>219</v>
      </c>
      <c r="H39" s="122" t="s">
        <v>167</v>
      </c>
      <c r="I39" s="122" t="s">
        <v>78</v>
      </c>
      <c r="J39" s="141" t="s">
        <v>61</v>
      </c>
      <c r="K39" s="25" t="s">
        <v>23</v>
      </c>
      <c r="L39" s="25" t="s">
        <v>52</v>
      </c>
      <c r="M39" s="123"/>
      <c r="N39" s="141" t="s">
        <v>220</v>
      </c>
      <c r="O39" s="25" t="s">
        <v>36</v>
      </c>
      <c r="P39" s="25" t="s">
        <v>24</v>
      </c>
    </row>
    <row r="40" spans="1:16" s="15" customFormat="1" ht="75.75" customHeight="1" x14ac:dyDescent="0.25">
      <c r="A40" s="122">
        <v>36</v>
      </c>
      <c r="B40" s="122" t="s">
        <v>221</v>
      </c>
      <c r="C40" s="123"/>
      <c r="D40" s="123" t="s">
        <v>222</v>
      </c>
      <c r="E40" s="124" t="s">
        <v>223</v>
      </c>
      <c r="F40" s="139">
        <v>42891</v>
      </c>
      <c r="G40" s="122" t="s">
        <v>224</v>
      </c>
      <c r="H40" s="122" t="s">
        <v>20</v>
      </c>
      <c r="I40" s="122" t="s">
        <v>34</v>
      </c>
      <c r="J40" s="141" t="s">
        <v>61</v>
      </c>
      <c r="K40" s="25" t="s">
        <v>23</v>
      </c>
      <c r="L40" s="25" t="s">
        <v>52</v>
      </c>
      <c r="M40" s="123"/>
      <c r="N40" s="141" t="s">
        <v>225</v>
      </c>
      <c r="O40" s="25" t="s">
        <v>36</v>
      </c>
      <c r="P40" s="25" t="s">
        <v>24</v>
      </c>
    </row>
    <row r="41" spans="1:16" s="15" customFormat="1" ht="75.75" customHeight="1" x14ac:dyDescent="0.25">
      <c r="A41" s="122">
        <v>37</v>
      </c>
      <c r="B41" s="122" t="s">
        <v>226</v>
      </c>
      <c r="C41" s="123"/>
      <c r="D41" s="123" t="s">
        <v>227</v>
      </c>
      <c r="E41" s="124" t="s">
        <v>228</v>
      </c>
      <c r="F41" s="139">
        <v>42891</v>
      </c>
      <c r="G41" s="122" t="s">
        <v>224</v>
      </c>
      <c r="H41" s="122" t="s">
        <v>20</v>
      </c>
      <c r="I41" s="122" t="s">
        <v>34</v>
      </c>
      <c r="J41" s="141" t="s">
        <v>61</v>
      </c>
      <c r="K41" s="25" t="s">
        <v>23</v>
      </c>
      <c r="L41" s="25" t="s">
        <v>52</v>
      </c>
      <c r="M41" s="123"/>
      <c r="N41" s="141" t="s">
        <v>229</v>
      </c>
      <c r="O41" s="25" t="s">
        <v>36</v>
      </c>
      <c r="P41" s="25" t="s">
        <v>24</v>
      </c>
    </row>
    <row r="42" spans="1:16" s="15" customFormat="1" ht="75.75" customHeight="1" x14ac:dyDescent="0.25">
      <c r="A42" s="122">
        <v>38</v>
      </c>
      <c r="B42" s="122" t="s">
        <v>230</v>
      </c>
      <c r="C42" s="123"/>
      <c r="D42" s="123" t="s">
        <v>231</v>
      </c>
      <c r="E42" s="124" t="s">
        <v>232</v>
      </c>
      <c r="F42" s="139">
        <v>42891</v>
      </c>
      <c r="G42" s="122" t="s">
        <v>233</v>
      </c>
      <c r="H42" s="122" t="s">
        <v>20</v>
      </c>
      <c r="I42" s="122" t="s">
        <v>34</v>
      </c>
      <c r="J42" s="141" t="s">
        <v>61</v>
      </c>
      <c r="K42" s="25" t="s">
        <v>23</v>
      </c>
      <c r="L42" s="25" t="s">
        <v>52</v>
      </c>
      <c r="M42" s="123"/>
      <c r="N42" s="141" t="s">
        <v>234</v>
      </c>
      <c r="O42" s="25" t="s">
        <v>36</v>
      </c>
      <c r="P42" s="25" t="s">
        <v>24</v>
      </c>
    </row>
    <row r="43" spans="1:16" s="15" customFormat="1" ht="75.75" customHeight="1" x14ac:dyDescent="0.25">
      <c r="A43" s="122">
        <v>39</v>
      </c>
      <c r="B43" s="122" t="s">
        <v>235</v>
      </c>
      <c r="C43" s="123" t="s">
        <v>236</v>
      </c>
      <c r="D43" s="123" t="s">
        <v>237</v>
      </c>
      <c r="E43" s="124" t="s">
        <v>238</v>
      </c>
      <c r="F43" s="139">
        <v>42891</v>
      </c>
      <c r="G43" s="122" t="s">
        <v>239</v>
      </c>
      <c r="H43" s="122" t="s">
        <v>191</v>
      </c>
      <c r="I43" s="122" t="s">
        <v>192</v>
      </c>
      <c r="J43" s="141" t="s">
        <v>61</v>
      </c>
      <c r="K43" s="25" t="s">
        <v>23</v>
      </c>
      <c r="L43" s="25" t="s">
        <v>52</v>
      </c>
      <c r="M43" s="123"/>
      <c r="N43" s="141" t="s">
        <v>240</v>
      </c>
      <c r="O43" s="25" t="s">
        <v>23</v>
      </c>
      <c r="P43" s="25" t="s">
        <v>24</v>
      </c>
    </row>
    <row r="44" spans="1:16" s="15" customFormat="1" ht="75.75" customHeight="1" x14ac:dyDescent="0.25">
      <c r="A44" s="122">
        <v>40</v>
      </c>
      <c r="B44" s="122" t="s">
        <v>241</v>
      </c>
      <c r="C44" s="123"/>
      <c r="D44" s="123" t="s">
        <v>242</v>
      </c>
      <c r="E44" s="124" t="s">
        <v>243</v>
      </c>
      <c r="F44" s="139">
        <v>42892</v>
      </c>
      <c r="G44" s="122" t="s">
        <v>244</v>
      </c>
      <c r="H44" s="122" t="s">
        <v>167</v>
      </c>
      <c r="I44" s="122" t="s">
        <v>78</v>
      </c>
      <c r="J44" s="141" t="s">
        <v>61</v>
      </c>
      <c r="K44" s="25" t="s">
        <v>23</v>
      </c>
      <c r="L44" s="25" t="s">
        <v>52</v>
      </c>
      <c r="M44" s="123"/>
      <c r="N44" s="141" t="s">
        <v>245</v>
      </c>
      <c r="O44" s="25" t="s">
        <v>36</v>
      </c>
      <c r="P44" s="25" t="s">
        <v>24</v>
      </c>
    </row>
    <row r="45" spans="1:16" s="15" customFormat="1" ht="75.75" customHeight="1" x14ac:dyDescent="0.25">
      <c r="A45" s="122">
        <v>41</v>
      </c>
      <c r="B45" s="122" t="s">
        <v>246</v>
      </c>
      <c r="C45" s="123" t="s">
        <v>247</v>
      </c>
      <c r="D45" s="123" t="s">
        <v>248</v>
      </c>
      <c r="E45" s="124" t="s">
        <v>249</v>
      </c>
      <c r="F45" s="139">
        <v>42892</v>
      </c>
      <c r="G45" s="122" t="s">
        <v>250</v>
      </c>
      <c r="H45" s="122" t="s">
        <v>191</v>
      </c>
      <c r="I45" s="122" t="s">
        <v>251</v>
      </c>
      <c r="J45" s="141" t="s">
        <v>61</v>
      </c>
      <c r="K45" s="25" t="s">
        <v>23</v>
      </c>
      <c r="L45" s="25" t="s">
        <v>52</v>
      </c>
      <c r="M45" s="123"/>
      <c r="N45" s="141" t="s">
        <v>252</v>
      </c>
      <c r="O45" s="25" t="s">
        <v>23</v>
      </c>
      <c r="P45" s="25" t="s">
        <v>24</v>
      </c>
    </row>
    <row r="46" spans="1:16" s="15" customFormat="1" ht="101.25" customHeight="1" x14ac:dyDescent="0.25">
      <c r="A46" s="122">
        <v>42</v>
      </c>
      <c r="B46" s="122" t="s">
        <v>253</v>
      </c>
      <c r="C46" s="123" t="s">
        <v>254</v>
      </c>
      <c r="D46" s="123" t="s">
        <v>255</v>
      </c>
      <c r="E46" s="124" t="s">
        <v>256</v>
      </c>
      <c r="F46" s="139">
        <v>42892</v>
      </c>
      <c r="G46" s="122" t="s">
        <v>257</v>
      </c>
      <c r="H46" s="122" t="s">
        <v>258</v>
      </c>
      <c r="I46" s="122" t="s">
        <v>259</v>
      </c>
      <c r="J46" s="141" t="s">
        <v>61</v>
      </c>
      <c r="K46" s="25" t="s">
        <v>23</v>
      </c>
      <c r="L46" s="25" t="s">
        <v>52</v>
      </c>
      <c r="M46" s="123"/>
      <c r="N46" s="141" t="s">
        <v>260</v>
      </c>
      <c r="O46" s="25" t="s">
        <v>36</v>
      </c>
      <c r="P46" s="25" t="s">
        <v>24</v>
      </c>
    </row>
    <row r="47" spans="1:16" s="15" customFormat="1" ht="77.25" customHeight="1" x14ac:dyDescent="0.25">
      <c r="A47" s="122">
        <v>43</v>
      </c>
      <c r="B47" s="122" t="s">
        <v>261</v>
      </c>
      <c r="C47" s="123"/>
      <c r="D47" s="123" t="s">
        <v>262</v>
      </c>
      <c r="E47" s="124" t="s">
        <v>263</v>
      </c>
      <c r="F47" s="139">
        <v>42892</v>
      </c>
      <c r="G47" s="122" t="s">
        <v>264</v>
      </c>
      <c r="H47" s="122" t="s">
        <v>179</v>
      </c>
      <c r="I47" s="122" t="s">
        <v>265</v>
      </c>
      <c r="J47" s="141" t="s">
        <v>61</v>
      </c>
      <c r="K47" s="25" t="s">
        <v>23</v>
      </c>
      <c r="L47" s="25" t="s">
        <v>52</v>
      </c>
      <c r="M47" s="123"/>
      <c r="N47" s="141" t="s">
        <v>266</v>
      </c>
      <c r="O47" s="25" t="s">
        <v>36</v>
      </c>
      <c r="P47" s="25" t="s">
        <v>24</v>
      </c>
    </row>
    <row r="48" spans="1:16" s="15" customFormat="1" ht="76.5" customHeight="1" x14ac:dyDescent="0.25">
      <c r="A48" s="122">
        <v>44</v>
      </c>
      <c r="B48" s="122" t="s">
        <v>267</v>
      </c>
      <c r="C48" s="123"/>
      <c r="D48" s="123" t="s">
        <v>268</v>
      </c>
      <c r="E48" s="124" t="s">
        <v>269</v>
      </c>
      <c r="F48" s="139">
        <v>42892</v>
      </c>
      <c r="G48" s="122" t="s">
        <v>270</v>
      </c>
      <c r="H48" s="122" t="s">
        <v>179</v>
      </c>
      <c r="I48" s="122" t="s">
        <v>180</v>
      </c>
      <c r="J48" s="141" t="s">
        <v>61</v>
      </c>
      <c r="K48" s="25" t="s">
        <v>23</v>
      </c>
      <c r="L48" s="25" t="s">
        <v>52</v>
      </c>
      <c r="M48" s="123"/>
      <c r="N48" s="141" t="s">
        <v>271</v>
      </c>
      <c r="O48" s="25" t="s">
        <v>36</v>
      </c>
      <c r="P48" s="25" t="s">
        <v>52</v>
      </c>
    </row>
    <row r="49" spans="1:252" s="15" customFormat="1" ht="76.5" customHeight="1" x14ac:dyDescent="0.25">
      <c r="A49" s="122">
        <v>45</v>
      </c>
      <c r="B49" s="122" t="s">
        <v>272</v>
      </c>
      <c r="C49" s="123" t="s">
        <v>273</v>
      </c>
      <c r="D49" s="123" t="s">
        <v>274</v>
      </c>
      <c r="E49" s="124" t="s">
        <v>275</v>
      </c>
      <c r="F49" s="139">
        <v>42892</v>
      </c>
      <c r="G49" s="122" t="s">
        <v>276</v>
      </c>
      <c r="H49" s="122" t="s">
        <v>277</v>
      </c>
      <c r="I49" s="122" t="s">
        <v>278</v>
      </c>
      <c r="J49" s="141" t="s">
        <v>61</v>
      </c>
      <c r="K49" s="25" t="s">
        <v>23</v>
      </c>
      <c r="L49" s="25" t="s">
        <v>52</v>
      </c>
      <c r="M49" s="123"/>
      <c r="N49" s="141" t="s">
        <v>279</v>
      </c>
      <c r="O49" s="25" t="s">
        <v>23</v>
      </c>
      <c r="P49" s="25" t="s">
        <v>52</v>
      </c>
    </row>
    <row r="50" spans="1:252" s="15" customFormat="1" ht="75.75" customHeight="1" x14ac:dyDescent="0.25">
      <c r="A50" s="122">
        <v>46</v>
      </c>
      <c r="B50" s="122" t="s">
        <v>280</v>
      </c>
      <c r="C50" s="123"/>
      <c r="D50" s="123" t="s">
        <v>281</v>
      </c>
      <c r="E50" s="124" t="s">
        <v>282</v>
      </c>
      <c r="F50" s="139">
        <v>42892</v>
      </c>
      <c r="G50" s="122" t="s">
        <v>283</v>
      </c>
      <c r="H50" s="122" t="s">
        <v>20</v>
      </c>
      <c r="I50" s="122" t="s">
        <v>34</v>
      </c>
      <c r="J50" s="141" t="s">
        <v>61</v>
      </c>
      <c r="K50" s="25" t="s">
        <v>23</v>
      </c>
      <c r="L50" s="25" t="s">
        <v>52</v>
      </c>
      <c r="M50" s="123"/>
      <c r="N50" s="141" t="s">
        <v>284</v>
      </c>
      <c r="O50" s="25" t="s">
        <v>36</v>
      </c>
      <c r="P50" s="25" t="s">
        <v>24</v>
      </c>
    </row>
    <row r="51" spans="1:252" s="15" customFormat="1" ht="75.75" customHeight="1" x14ac:dyDescent="0.25">
      <c r="A51" s="122">
        <v>47</v>
      </c>
      <c r="B51" s="122" t="s">
        <v>285</v>
      </c>
      <c r="C51" s="123"/>
      <c r="D51" s="123" t="s">
        <v>286</v>
      </c>
      <c r="E51" s="124" t="s">
        <v>287</v>
      </c>
      <c r="F51" s="139">
        <v>42892</v>
      </c>
      <c r="G51" s="122" t="s">
        <v>288</v>
      </c>
      <c r="H51" s="122" t="s">
        <v>20</v>
      </c>
      <c r="I51" s="122" t="s">
        <v>34</v>
      </c>
      <c r="J51" s="141" t="s">
        <v>61</v>
      </c>
      <c r="K51" s="25" t="s">
        <v>23</v>
      </c>
      <c r="L51" s="25" t="s">
        <v>52</v>
      </c>
      <c r="M51" s="123"/>
      <c r="N51" s="141" t="s">
        <v>289</v>
      </c>
      <c r="O51" s="25" t="s">
        <v>23</v>
      </c>
      <c r="P51" s="25" t="s">
        <v>52</v>
      </c>
    </row>
    <row r="52" spans="1:252" s="15" customFormat="1" ht="76.5" customHeight="1" x14ac:dyDescent="0.25">
      <c r="A52" s="122">
        <v>48</v>
      </c>
      <c r="B52" s="122" t="s">
        <v>290</v>
      </c>
      <c r="C52" s="123"/>
      <c r="D52" s="123" t="s">
        <v>291</v>
      </c>
      <c r="E52" s="124" t="s">
        <v>292</v>
      </c>
      <c r="F52" s="139">
        <v>42892</v>
      </c>
      <c r="G52" s="122" t="s">
        <v>178</v>
      </c>
      <c r="H52" s="122" t="s">
        <v>179</v>
      </c>
      <c r="I52" s="122" t="s">
        <v>180</v>
      </c>
      <c r="J52" s="141" t="s">
        <v>61</v>
      </c>
      <c r="K52" s="25" t="s">
        <v>23</v>
      </c>
      <c r="L52" s="25" t="s">
        <v>52</v>
      </c>
      <c r="M52" s="123"/>
      <c r="N52" s="141" t="s">
        <v>293</v>
      </c>
      <c r="O52" s="25" t="s">
        <v>36</v>
      </c>
      <c r="P52" s="25" t="s">
        <v>52</v>
      </c>
    </row>
    <row r="53" spans="1:252" s="15" customFormat="1" ht="76.5" customHeight="1" x14ac:dyDescent="0.25">
      <c r="A53" s="122">
        <v>49</v>
      </c>
      <c r="B53" s="122" t="s">
        <v>294</v>
      </c>
      <c r="C53" s="123" t="s">
        <v>295</v>
      </c>
      <c r="D53" s="123" t="s">
        <v>296</v>
      </c>
      <c r="E53" s="124" t="s">
        <v>297</v>
      </c>
      <c r="F53" s="139">
        <v>42893</v>
      </c>
      <c r="G53" s="122" t="s">
        <v>298</v>
      </c>
      <c r="H53" s="122" t="s">
        <v>160</v>
      </c>
      <c r="I53" s="122" t="s">
        <v>161</v>
      </c>
      <c r="J53" s="141" t="s">
        <v>61</v>
      </c>
      <c r="K53" s="25" t="s">
        <v>23</v>
      </c>
      <c r="L53" s="25" t="s">
        <v>52</v>
      </c>
      <c r="M53" s="123"/>
      <c r="N53" s="141" t="s">
        <v>299</v>
      </c>
      <c r="O53" s="25" t="s">
        <v>23</v>
      </c>
      <c r="P53" s="25" t="s">
        <v>24</v>
      </c>
    </row>
    <row r="54" spans="1:252" s="15" customFormat="1" ht="75.75" customHeight="1" x14ac:dyDescent="0.25">
      <c r="A54" s="122">
        <v>50</v>
      </c>
      <c r="B54" s="122" t="s">
        <v>300</v>
      </c>
      <c r="C54" s="123" t="s">
        <v>301</v>
      </c>
      <c r="D54" s="123" t="s">
        <v>302</v>
      </c>
      <c r="E54" s="124" t="s">
        <v>303</v>
      </c>
      <c r="F54" s="139">
        <v>42893</v>
      </c>
      <c r="G54" s="122" t="s">
        <v>304</v>
      </c>
      <c r="H54" s="122" t="s">
        <v>191</v>
      </c>
      <c r="I54" s="122" t="s">
        <v>192</v>
      </c>
      <c r="J54" s="141" t="s">
        <v>61</v>
      </c>
      <c r="K54" s="25" t="s">
        <v>23</v>
      </c>
      <c r="L54" s="25" t="s">
        <v>52</v>
      </c>
      <c r="M54" s="123"/>
      <c r="N54" s="141" t="s">
        <v>305</v>
      </c>
      <c r="O54" s="25" t="s">
        <v>23</v>
      </c>
      <c r="P54" s="25" t="s">
        <v>24</v>
      </c>
    </row>
    <row r="55" spans="1:252" s="15" customFormat="1" ht="75.75" customHeight="1" x14ac:dyDescent="0.25">
      <c r="A55" s="122">
        <v>51</v>
      </c>
      <c r="B55" s="122" t="s">
        <v>306</v>
      </c>
      <c r="C55" s="123"/>
      <c r="D55" s="123" t="s">
        <v>307</v>
      </c>
      <c r="E55" s="124" t="s">
        <v>308</v>
      </c>
      <c r="F55" s="139">
        <v>42895</v>
      </c>
      <c r="G55" s="122" t="s">
        <v>309</v>
      </c>
      <c r="H55" s="122" t="s">
        <v>167</v>
      </c>
      <c r="I55" s="122" t="s">
        <v>78</v>
      </c>
      <c r="J55" s="141" t="s">
        <v>61</v>
      </c>
      <c r="K55" s="25" t="s">
        <v>23</v>
      </c>
      <c r="L55" s="25" t="s">
        <v>52</v>
      </c>
      <c r="M55" s="123"/>
      <c r="N55" s="141" t="s">
        <v>310</v>
      </c>
      <c r="O55" s="25" t="s">
        <v>36</v>
      </c>
      <c r="P55" s="25" t="s">
        <v>24</v>
      </c>
    </row>
    <row r="56" spans="1:252" s="15" customFormat="1" ht="75.75" customHeight="1" x14ac:dyDescent="0.25">
      <c r="A56" s="122">
        <v>52</v>
      </c>
      <c r="B56" s="122" t="s">
        <v>311</v>
      </c>
      <c r="C56" s="122"/>
      <c r="D56" s="123" t="s">
        <v>312</v>
      </c>
      <c r="E56" s="124" t="s">
        <v>313</v>
      </c>
      <c r="F56" s="139">
        <v>42895</v>
      </c>
      <c r="G56" s="122" t="s">
        <v>314</v>
      </c>
      <c r="H56" s="122" t="s">
        <v>131</v>
      </c>
      <c r="I56" s="122" t="s">
        <v>315</v>
      </c>
      <c r="J56" s="140" t="s">
        <v>316</v>
      </c>
      <c r="K56" s="127"/>
      <c r="L56" s="137"/>
      <c r="M56" s="137"/>
      <c r="N56" s="141" t="s">
        <v>317</v>
      </c>
      <c r="O56" s="25" t="s">
        <v>36</v>
      </c>
      <c r="P56" s="25" t="s">
        <v>24</v>
      </c>
      <c r="Q56" s="137"/>
      <c r="R56" s="137"/>
      <c r="S56" s="137"/>
      <c r="T56" s="137"/>
      <c r="U56" s="137"/>
      <c r="V56" s="137"/>
      <c r="W56" s="137"/>
      <c r="X56" s="137"/>
      <c r="Y56" s="137"/>
      <c r="Z56" s="137"/>
      <c r="AA56" s="137"/>
      <c r="AB56" s="137"/>
      <c r="AC56" s="137"/>
      <c r="AD56" s="137"/>
      <c r="AE56" s="137"/>
      <c r="AF56" s="137"/>
      <c r="AG56" s="137"/>
      <c r="AH56" s="137"/>
      <c r="AI56" s="137"/>
      <c r="AJ56" s="137"/>
      <c r="AK56" s="137"/>
      <c r="AL56" s="137"/>
      <c r="AM56" s="137"/>
      <c r="AN56" s="137"/>
      <c r="AO56" s="137"/>
      <c r="AP56" s="137"/>
      <c r="AQ56" s="137"/>
      <c r="AR56" s="137"/>
      <c r="AS56" s="137"/>
      <c r="AT56" s="137"/>
      <c r="AU56" s="137"/>
      <c r="AV56" s="137"/>
      <c r="AW56" s="137"/>
      <c r="AX56" s="137"/>
      <c r="AY56" s="137"/>
      <c r="AZ56" s="137"/>
      <c r="BA56" s="137"/>
      <c r="BB56" s="137"/>
      <c r="BC56" s="137"/>
      <c r="BD56" s="137"/>
      <c r="BE56" s="137"/>
      <c r="BF56" s="137"/>
      <c r="BG56" s="137"/>
      <c r="BH56" s="137"/>
      <c r="BI56" s="137"/>
      <c r="BJ56" s="137"/>
      <c r="BK56" s="137"/>
      <c r="BL56" s="137"/>
      <c r="BM56" s="137"/>
      <c r="BN56" s="137"/>
      <c r="BO56" s="137"/>
      <c r="BP56" s="137"/>
      <c r="BQ56" s="137"/>
      <c r="BR56" s="137"/>
      <c r="BS56" s="137"/>
      <c r="BT56" s="137"/>
      <c r="BU56" s="137"/>
      <c r="BV56" s="137"/>
      <c r="BW56" s="137"/>
      <c r="BX56" s="137"/>
      <c r="BY56" s="137"/>
      <c r="BZ56" s="137"/>
      <c r="CA56" s="137"/>
      <c r="CB56" s="137"/>
      <c r="CC56" s="137"/>
      <c r="CD56" s="137"/>
      <c r="CE56" s="137"/>
      <c r="CF56" s="137"/>
      <c r="CG56" s="137"/>
      <c r="CH56" s="137"/>
      <c r="CI56" s="137"/>
      <c r="CJ56" s="137"/>
      <c r="CK56" s="137"/>
      <c r="CL56" s="137"/>
      <c r="CM56" s="137"/>
      <c r="CN56" s="137"/>
      <c r="CO56" s="137"/>
      <c r="CP56" s="137"/>
      <c r="CQ56" s="137"/>
      <c r="CR56" s="137"/>
      <c r="CS56" s="137"/>
      <c r="CT56" s="137"/>
      <c r="CU56" s="137"/>
      <c r="CV56" s="137"/>
      <c r="CW56" s="137"/>
      <c r="CX56" s="137"/>
      <c r="CY56" s="137"/>
      <c r="CZ56" s="137"/>
      <c r="DA56" s="137"/>
      <c r="DB56" s="137"/>
      <c r="DC56" s="137"/>
      <c r="DD56" s="137"/>
      <c r="DE56" s="137"/>
      <c r="DF56" s="137"/>
      <c r="DG56" s="137"/>
      <c r="DH56" s="137"/>
      <c r="DI56" s="137"/>
      <c r="DJ56" s="137"/>
      <c r="DK56" s="137"/>
      <c r="DL56" s="137"/>
      <c r="DM56" s="137"/>
      <c r="DN56" s="137"/>
      <c r="DO56" s="137"/>
      <c r="DP56" s="137"/>
      <c r="DQ56" s="137"/>
      <c r="DR56" s="137"/>
      <c r="DS56" s="137"/>
      <c r="DT56" s="137"/>
      <c r="DU56" s="137"/>
      <c r="DV56" s="137"/>
      <c r="DW56" s="137"/>
      <c r="DX56" s="137"/>
      <c r="DY56" s="137"/>
      <c r="DZ56" s="137"/>
      <c r="EA56" s="137"/>
      <c r="EB56" s="137"/>
      <c r="EC56" s="137"/>
      <c r="ED56" s="137"/>
      <c r="EE56" s="137"/>
      <c r="EF56" s="137"/>
      <c r="EG56" s="137"/>
      <c r="EH56" s="137"/>
      <c r="EI56" s="137"/>
      <c r="EJ56" s="137"/>
      <c r="EK56" s="137"/>
      <c r="EL56" s="137"/>
      <c r="EM56" s="137"/>
      <c r="EN56" s="137"/>
      <c r="EO56" s="137"/>
      <c r="EP56" s="137"/>
      <c r="EQ56" s="137"/>
      <c r="ER56" s="137"/>
      <c r="ES56" s="137"/>
      <c r="ET56" s="137"/>
      <c r="EU56" s="137"/>
      <c r="EV56" s="137"/>
      <c r="EW56" s="137"/>
      <c r="EX56" s="137"/>
      <c r="EY56" s="137"/>
      <c r="EZ56" s="137"/>
      <c r="FA56" s="137"/>
      <c r="FB56" s="137"/>
      <c r="FC56" s="137"/>
      <c r="FD56" s="137"/>
      <c r="FE56" s="137"/>
      <c r="FF56" s="137"/>
      <c r="FG56" s="137"/>
      <c r="FH56" s="137"/>
      <c r="FI56" s="137"/>
      <c r="FJ56" s="137"/>
      <c r="FK56" s="137"/>
      <c r="FL56" s="137"/>
      <c r="FM56" s="137"/>
      <c r="FN56" s="137"/>
      <c r="FO56" s="137"/>
      <c r="FP56" s="137"/>
      <c r="FQ56" s="137"/>
      <c r="FR56" s="137"/>
      <c r="FS56" s="137"/>
      <c r="FT56" s="137"/>
      <c r="FU56" s="137"/>
      <c r="FV56" s="137"/>
      <c r="FW56" s="137"/>
      <c r="FX56" s="137"/>
      <c r="FY56" s="137"/>
      <c r="FZ56" s="137"/>
      <c r="GA56" s="137"/>
      <c r="GB56" s="137"/>
      <c r="GC56" s="137"/>
      <c r="GD56" s="137"/>
      <c r="GE56" s="137"/>
      <c r="GF56" s="137"/>
      <c r="GG56" s="137"/>
      <c r="GH56" s="137"/>
      <c r="GI56" s="137"/>
      <c r="GJ56" s="137"/>
      <c r="GK56" s="137"/>
      <c r="GL56" s="137"/>
      <c r="GM56" s="137"/>
      <c r="GN56" s="137"/>
      <c r="GO56" s="137"/>
      <c r="GP56" s="137"/>
      <c r="GQ56" s="137"/>
      <c r="GR56" s="137"/>
      <c r="GS56" s="137"/>
      <c r="GT56" s="137"/>
      <c r="GU56" s="137"/>
      <c r="GV56" s="137"/>
      <c r="GW56" s="137"/>
      <c r="GX56" s="137"/>
      <c r="GY56" s="137"/>
      <c r="GZ56" s="137"/>
      <c r="HA56" s="137"/>
      <c r="HB56" s="137"/>
      <c r="HC56" s="137"/>
      <c r="HD56" s="137"/>
      <c r="HE56" s="137"/>
      <c r="HF56" s="137"/>
      <c r="HG56" s="137"/>
      <c r="HH56" s="137"/>
      <c r="HI56" s="137"/>
      <c r="HJ56" s="137"/>
      <c r="HK56" s="137"/>
      <c r="HL56" s="137"/>
      <c r="HM56" s="137"/>
      <c r="HN56" s="137"/>
      <c r="HO56" s="137"/>
      <c r="HP56" s="137"/>
      <c r="HQ56" s="137"/>
      <c r="HR56" s="137"/>
      <c r="HS56" s="137"/>
      <c r="HT56" s="137"/>
      <c r="HU56" s="137"/>
      <c r="HV56" s="137"/>
      <c r="HW56" s="137"/>
      <c r="HX56" s="137"/>
      <c r="HY56" s="137"/>
      <c r="HZ56" s="137"/>
      <c r="IA56" s="137"/>
      <c r="IB56" s="137"/>
      <c r="IC56" s="137"/>
      <c r="ID56" s="137"/>
      <c r="IE56" s="137"/>
      <c r="IF56" s="137"/>
      <c r="IG56" s="137"/>
      <c r="IH56" s="137"/>
      <c r="II56" s="137"/>
      <c r="IJ56" s="137"/>
      <c r="IK56" s="137"/>
      <c r="IL56" s="137"/>
      <c r="IM56" s="137"/>
      <c r="IN56" s="137"/>
      <c r="IO56" s="137"/>
      <c r="IP56" s="137"/>
      <c r="IQ56" s="137"/>
      <c r="IR56" s="137"/>
    </row>
    <row r="57" spans="1:252" s="15" customFormat="1" ht="75.75" customHeight="1" x14ac:dyDescent="0.25">
      <c r="A57" s="122">
        <v>53</v>
      </c>
      <c r="B57" s="122" t="s">
        <v>318</v>
      </c>
      <c r="C57" s="123" t="s">
        <v>319</v>
      </c>
      <c r="D57" s="123" t="s">
        <v>320</v>
      </c>
      <c r="E57" s="124" t="s">
        <v>321</v>
      </c>
      <c r="F57" s="139">
        <v>42895</v>
      </c>
      <c r="G57" s="122" t="s">
        <v>257</v>
      </c>
      <c r="H57" s="122" t="s">
        <v>322</v>
      </c>
      <c r="I57" s="122" t="s">
        <v>323</v>
      </c>
      <c r="J57" s="140" t="s">
        <v>316</v>
      </c>
      <c r="K57" s="127"/>
      <c r="L57" s="137"/>
      <c r="M57" s="137"/>
      <c r="N57" s="141" t="s">
        <v>324</v>
      </c>
      <c r="O57" s="25" t="s">
        <v>36</v>
      </c>
      <c r="P57" s="25" t="s">
        <v>24</v>
      </c>
      <c r="Q57" s="137"/>
      <c r="R57" s="137"/>
      <c r="S57" s="137"/>
      <c r="T57" s="137"/>
      <c r="U57" s="137"/>
      <c r="V57" s="137"/>
      <c r="W57" s="137"/>
      <c r="X57" s="137"/>
      <c r="Y57" s="137"/>
      <c r="Z57" s="137"/>
      <c r="AA57" s="137"/>
      <c r="AB57" s="137"/>
      <c r="AC57" s="137"/>
      <c r="AD57" s="137"/>
      <c r="AE57" s="137"/>
      <c r="AF57" s="137"/>
      <c r="AG57" s="137"/>
      <c r="AH57" s="137"/>
      <c r="AI57" s="137"/>
      <c r="AJ57" s="137"/>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137"/>
      <c r="BG57" s="137"/>
      <c r="BH57" s="137"/>
      <c r="BI57" s="137"/>
      <c r="BJ57" s="137"/>
      <c r="BK57" s="137"/>
      <c r="BL57" s="137"/>
      <c r="BM57" s="137"/>
      <c r="BN57" s="137"/>
      <c r="BO57" s="137"/>
      <c r="BP57" s="137"/>
      <c r="BQ57" s="137"/>
      <c r="BR57" s="137"/>
      <c r="BS57" s="137"/>
      <c r="BT57" s="137"/>
      <c r="BU57" s="137"/>
      <c r="BV57" s="137"/>
      <c r="BW57" s="137"/>
      <c r="BX57" s="137"/>
      <c r="BY57" s="137"/>
      <c r="BZ57" s="137"/>
      <c r="CA57" s="137"/>
      <c r="CB57" s="137"/>
      <c r="CC57" s="137"/>
      <c r="CD57" s="137"/>
      <c r="CE57" s="137"/>
      <c r="CF57" s="137"/>
      <c r="CG57" s="137"/>
      <c r="CH57" s="137"/>
      <c r="CI57" s="137"/>
      <c r="CJ57" s="137"/>
      <c r="CK57" s="137"/>
      <c r="CL57" s="137"/>
      <c r="CM57" s="137"/>
      <c r="CN57" s="137"/>
      <c r="CO57" s="137"/>
      <c r="CP57" s="137"/>
      <c r="CQ57" s="137"/>
      <c r="CR57" s="137"/>
      <c r="CS57" s="137"/>
      <c r="CT57" s="137"/>
      <c r="CU57" s="137"/>
      <c r="CV57" s="137"/>
      <c r="CW57" s="137"/>
      <c r="CX57" s="137"/>
      <c r="CY57" s="137"/>
      <c r="CZ57" s="137"/>
      <c r="DA57" s="137"/>
      <c r="DB57" s="137"/>
      <c r="DC57" s="137"/>
      <c r="DD57" s="137"/>
      <c r="DE57" s="137"/>
      <c r="DF57" s="137"/>
      <c r="DG57" s="137"/>
      <c r="DH57" s="137"/>
      <c r="DI57" s="137"/>
      <c r="DJ57" s="137"/>
      <c r="DK57" s="137"/>
      <c r="DL57" s="137"/>
      <c r="DM57" s="137"/>
      <c r="DN57" s="137"/>
      <c r="DO57" s="137"/>
      <c r="DP57" s="137"/>
      <c r="DQ57" s="137"/>
      <c r="DR57" s="137"/>
      <c r="DS57" s="137"/>
      <c r="DT57" s="137"/>
      <c r="DU57" s="137"/>
      <c r="DV57" s="137"/>
      <c r="DW57" s="137"/>
      <c r="DX57" s="137"/>
      <c r="DY57" s="137"/>
      <c r="DZ57" s="137"/>
      <c r="EA57" s="137"/>
      <c r="EB57" s="137"/>
      <c r="EC57" s="137"/>
      <c r="ED57" s="137"/>
      <c r="EE57" s="137"/>
      <c r="EF57" s="137"/>
      <c r="EG57" s="137"/>
      <c r="EH57" s="137"/>
      <c r="EI57" s="137"/>
      <c r="EJ57" s="137"/>
      <c r="EK57" s="137"/>
      <c r="EL57" s="137"/>
      <c r="EM57" s="137"/>
      <c r="EN57" s="137"/>
      <c r="EO57" s="137"/>
      <c r="EP57" s="137"/>
      <c r="EQ57" s="137"/>
      <c r="ER57" s="137"/>
      <c r="ES57" s="137"/>
      <c r="ET57" s="137"/>
      <c r="EU57" s="137"/>
      <c r="EV57" s="137"/>
      <c r="EW57" s="137"/>
      <c r="EX57" s="137"/>
      <c r="EY57" s="137"/>
      <c r="EZ57" s="137"/>
      <c r="FA57" s="137"/>
      <c r="FB57" s="137"/>
      <c r="FC57" s="137"/>
      <c r="FD57" s="137"/>
      <c r="FE57" s="137"/>
      <c r="FF57" s="137"/>
      <c r="FG57" s="137"/>
      <c r="FH57" s="137"/>
      <c r="FI57" s="137"/>
      <c r="FJ57" s="137"/>
      <c r="FK57" s="137"/>
      <c r="FL57" s="137"/>
      <c r="FM57" s="137"/>
      <c r="FN57" s="137"/>
      <c r="FO57" s="137"/>
      <c r="FP57" s="137"/>
      <c r="FQ57" s="137"/>
      <c r="FR57" s="137"/>
      <c r="FS57" s="137"/>
      <c r="FT57" s="137"/>
      <c r="FU57" s="137"/>
      <c r="FV57" s="137"/>
      <c r="FW57" s="137"/>
      <c r="FX57" s="137"/>
      <c r="FY57" s="137"/>
      <c r="FZ57" s="137"/>
      <c r="GA57" s="137"/>
      <c r="GB57" s="137"/>
      <c r="GC57" s="137"/>
      <c r="GD57" s="137"/>
      <c r="GE57" s="137"/>
      <c r="GF57" s="137"/>
      <c r="GG57" s="137"/>
      <c r="GH57" s="137"/>
      <c r="GI57" s="137"/>
      <c r="GJ57" s="137"/>
      <c r="GK57" s="137"/>
      <c r="GL57" s="137"/>
      <c r="GM57" s="137"/>
      <c r="GN57" s="137"/>
      <c r="GO57" s="137"/>
      <c r="GP57" s="137"/>
      <c r="GQ57" s="137"/>
      <c r="GR57" s="137"/>
      <c r="GS57" s="137"/>
      <c r="GT57" s="137"/>
      <c r="GU57" s="137"/>
      <c r="GV57" s="137"/>
      <c r="GW57" s="137"/>
      <c r="GX57" s="137"/>
      <c r="GY57" s="137"/>
      <c r="GZ57" s="137"/>
      <c r="HA57" s="137"/>
      <c r="HB57" s="137"/>
      <c r="HC57" s="137"/>
      <c r="HD57" s="137"/>
      <c r="HE57" s="137"/>
      <c r="HF57" s="137"/>
      <c r="HG57" s="137"/>
      <c r="HH57" s="137"/>
      <c r="HI57" s="137"/>
      <c r="HJ57" s="137"/>
      <c r="HK57" s="137"/>
      <c r="HL57" s="137"/>
      <c r="HM57" s="137"/>
      <c r="HN57" s="137"/>
      <c r="HO57" s="137"/>
      <c r="HP57" s="137"/>
      <c r="HQ57" s="137"/>
      <c r="HR57" s="137"/>
      <c r="HS57" s="137"/>
      <c r="HT57" s="137"/>
      <c r="HU57" s="137"/>
      <c r="HV57" s="137"/>
      <c r="HW57" s="137"/>
      <c r="HX57" s="137"/>
      <c r="HY57" s="137"/>
      <c r="HZ57" s="137"/>
      <c r="IA57" s="137"/>
      <c r="IB57" s="137"/>
      <c r="IC57" s="137"/>
      <c r="ID57" s="137"/>
      <c r="IE57" s="137"/>
      <c r="IF57" s="137"/>
      <c r="IG57" s="137"/>
      <c r="IH57" s="137"/>
      <c r="II57" s="137"/>
      <c r="IJ57" s="137"/>
      <c r="IK57" s="137"/>
      <c r="IL57" s="137"/>
      <c r="IM57" s="137"/>
      <c r="IN57" s="137"/>
      <c r="IO57" s="137"/>
      <c r="IP57" s="137"/>
      <c r="IQ57" s="137"/>
      <c r="IR57" s="137"/>
    </row>
    <row r="58" spans="1:252" s="15" customFormat="1" ht="75.75" customHeight="1" x14ac:dyDescent="0.25">
      <c r="A58" s="122">
        <v>54</v>
      </c>
      <c r="B58" s="122" t="s">
        <v>325</v>
      </c>
      <c r="C58" s="123"/>
      <c r="D58" s="123" t="s">
        <v>326</v>
      </c>
      <c r="E58" s="124" t="s">
        <v>327</v>
      </c>
      <c r="F58" s="139">
        <v>42895</v>
      </c>
      <c r="G58" s="122" t="s">
        <v>328</v>
      </c>
      <c r="H58" s="122" t="s">
        <v>167</v>
      </c>
      <c r="I58" s="122" t="s">
        <v>329</v>
      </c>
      <c r="J58" s="141" t="s">
        <v>61</v>
      </c>
      <c r="K58" s="25" t="s">
        <v>23</v>
      </c>
      <c r="L58" s="25" t="s">
        <v>52</v>
      </c>
      <c r="M58" s="123"/>
      <c r="N58" s="141" t="s">
        <v>330</v>
      </c>
      <c r="O58" s="25" t="s">
        <v>36</v>
      </c>
      <c r="P58" s="25" t="s">
        <v>24</v>
      </c>
    </row>
    <row r="59" spans="1:252" s="15" customFormat="1" ht="76.5" customHeight="1" x14ac:dyDescent="0.25">
      <c r="A59" s="122">
        <v>55</v>
      </c>
      <c r="B59" s="122" t="s">
        <v>331</v>
      </c>
      <c r="C59" s="123"/>
      <c r="D59" s="123" t="s">
        <v>332</v>
      </c>
      <c r="E59" s="124" t="s">
        <v>333</v>
      </c>
      <c r="F59" s="139">
        <v>42895</v>
      </c>
      <c r="G59" s="122" t="s">
        <v>334</v>
      </c>
      <c r="H59" s="122" t="s">
        <v>179</v>
      </c>
      <c r="I59" s="122" t="s">
        <v>180</v>
      </c>
      <c r="J59" s="141" t="s">
        <v>61</v>
      </c>
      <c r="K59" s="25" t="s">
        <v>23</v>
      </c>
      <c r="L59" s="25" t="s">
        <v>52</v>
      </c>
      <c r="M59" s="123"/>
      <c r="N59" s="141" t="s">
        <v>335</v>
      </c>
      <c r="O59" s="25" t="s">
        <v>36</v>
      </c>
      <c r="P59" s="25" t="s">
        <v>52</v>
      </c>
    </row>
    <row r="60" spans="1:252" ht="91.5" customHeight="1" x14ac:dyDescent="0.25">
      <c r="A60" s="122">
        <v>56</v>
      </c>
      <c r="B60" s="122" t="s">
        <v>336</v>
      </c>
      <c r="C60" s="123" t="s">
        <v>337</v>
      </c>
      <c r="D60" s="123" t="s">
        <v>338</v>
      </c>
      <c r="E60" s="124" t="s">
        <v>339</v>
      </c>
      <c r="F60" s="139">
        <v>42898</v>
      </c>
      <c r="G60" s="122" t="s">
        <v>340</v>
      </c>
      <c r="H60" s="122" t="s">
        <v>341</v>
      </c>
      <c r="I60" s="122" t="s">
        <v>342</v>
      </c>
      <c r="J60" s="140" t="s">
        <v>343</v>
      </c>
      <c r="K60" s="127" t="s">
        <v>36</v>
      </c>
      <c r="L60" s="127" t="s">
        <v>24</v>
      </c>
      <c r="M60" s="137"/>
      <c r="N60" s="141" t="s">
        <v>344</v>
      </c>
      <c r="O60" s="25" t="s">
        <v>23</v>
      </c>
      <c r="P60" s="25" t="s">
        <v>24</v>
      </c>
    </row>
    <row r="61" spans="1:252" s="15" customFormat="1" ht="75.75" customHeight="1" x14ac:dyDescent="0.25">
      <c r="A61" s="122">
        <v>57</v>
      </c>
      <c r="B61" s="122" t="s">
        <v>345</v>
      </c>
      <c r="C61" s="123"/>
      <c r="D61" s="123" t="s">
        <v>346</v>
      </c>
      <c r="E61" s="124" t="s">
        <v>347</v>
      </c>
      <c r="F61" s="139">
        <v>42898</v>
      </c>
      <c r="G61" s="122" t="s">
        <v>348</v>
      </c>
      <c r="H61" s="122" t="s">
        <v>20</v>
      </c>
      <c r="I61" s="122" t="s">
        <v>34</v>
      </c>
      <c r="J61" s="141" t="s">
        <v>61</v>
      </c>
      <c r="K61" s="25" t="s">
        <v>23</v>
      </c>
      <c r="L61" s="25" t="s">
        <v>52</v>
      </c>
      <c r="M61" s="123"/>
      <c r="N61" s="141" t="s">
        <v>349</v>
      </c>
      <c r="O61" s="25" t="s">
        <v>36</v>
      </c>
      <c r="P61" s="25" t="s">
        <v>24</v>
      </c>
    </row>
    <row r="62" spans="1:252" s="15" customFormat="1" ht="75.75" customHeight="1" x14ac:dyDescent="0.25">
      <c r="A62" s="122">
        <v>58</v>
      </c>
      <c r="B62" s="122" t="s">
        <v>350</v>
      </c>
      <c r="C62" s="123"/>
      <c r="D62" s="123" t="s">
        <v>351</v>
      </c>
      <c r="E62" s="124" t="s">
        <v>352</v>
      </c>
      <c r="F62" s="139">
        <v>42898</v>
      </c>
      <c r="G62" s="122" t="s">
        <v>353</v>
      </c>
      <c r="H62" s="122" t="s">
        <v>20</v>
      </c>
      <c r="I62" s="122" t="s">
        <v>34</v>
      </c>
      <c r="J62" s="141" t="s">
        <v>61</v>
      </c>
      <c r="K62" s="25" t="s">
        <v>23</v>
      </c>
      <c r="L62" s="25" t="s">
        <v>52</v>
      </c>
      <c r="M62" s="123"/>
      <c r="N62" s="141" t="s">
        <v>354</v>
      </c>
      <c r="O62" s="25" t="s">
        <v>36</v>
      </c>
      <c r="P62" s="25" t="s">
        <v>24</v>
      </c>
    </row>
    <row r="63" spans="1:252" s="15" customFormat="1" ht="75.75" customHeight="1" x14ac:dyDescent="0.25">
      <c r="A63" s="122">
        <v>59</v>
      </c>
      <c r="B63" s="122" t="s">
        <v>355</v>
      </c>
      <c r="C63" s="123"/>
      <c r="D63" s="123" t="s">
        <v>356</v>
      </c>
      <c r="E63" s="124" t="s">
        <v>357</v>
      </c>
      <c r="F63" s="139">
        <v>42898</v>
      </c>
      <c r="G63" s="122" t="s">
        <v>358</v>
      </c>
      <c r="H63" s="122" t="s">
        <v>359</v>
      </c>
      <c r="I63" s="122" t="s">
        <v>360</v>
      </c>
      <c r="J63" s="140" t="s">
        <v>361</v>
      </c>
      <c r="K63" s="127" t="s">
        <v>23</v>
      </c>
      <c r="L63" s="127" t="s">
        <v>24</v>
      </c>
      <c r="M63" s="137"/>
      <c r="N63" s="141" t="s">
        <v>362</v>
      </c>
      <c r="O63" s="25" t="s">
        <v>23</v>
      </c>
      <c r="P63" s="25" t="s">
        <v>24</v>
      </c>
      <c r="Q63" s="137"/>
      <c r="R63" s="137"/>
      <c r="S63" s="137"/>
      <c r="T63" s="137"/>
      <c r="U63" s="137"/>
      <c r="V63" s="137"/>
      <c r="W63" s="137"/>
      <c r="X63" s="137"/>
      <c r="Y63" s="137"/>
      <c r="Z63" s="137"/>
      <c r="AA63" s="137"/>
      <c r="AB63" s="137"/>
      <c r="AC63" s="137"/>
      <c r="AD63" s="137"/>
      <c r="AE63" s="137"/>
      <c r="AF63" s="137"/>
      <c r="AG63" s="137"/>
      <c r="AH63" s="137"/>
      <c r="AI63" s="137"/>
      <c r="AJ63" s="137"/>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137"/>
      <c r="BG63" s="137"/>
      <c r="BH63" s="137"/>
      <c r="BI63" s="137"/>
      <c r="BJ63" s="137"/>
      <c r="BK63" s="137"/>
      <c r="BL63" s="137"/>
      <c r="BM63" s="137"/>
      <c r="BN63" s="137"/>
      <c r="BO63" s="137"/>
      <c r="BP63" s="137"/>
      <c r="BQ63" s="137"/>
      <c r="BR63" s="137"/>
      <c r="BS63" s="137"/>
      <c r="BT63" s="137"/>
      <c r="BU63" s="137"/>
      <c r="BV63" s="137"/>
      <c r="BW63" s="137"/>
      <c r="BX63" s="137"/>
      <c r="BY63" s="137"/>
      <c r="BZ63" s="137"/>
      <c r="CA63" s="137"/>
      <c r="CB63" s="137"/>
      <c r="CC63" s="137"/>
      <c r="CD63" s="137"/>
      <c r="CE63" s="137"/>
      <c r="CF63" s="137"/>
      <c r="CG63" s="137"/>
      <c r="CH63" s="137"/>
      <c r="CI63" s="137"/>
      <c r="CJ63" s="137"/>
      <c r="CK63" s="137"/>
      <c r="CL63" s="137"/>
      <c r="CM63" s="137"/>
      <c r="CN63" s="137"/>
      <c r="CO63" s="137"/>
      <c r="CP63" s="137"/>
      <c r="CQ63" s="137"/>
      <c r="CR63" s="137"/>
      <c r="CS63" s="137"/>
      <c r="CT63" s="137"/>
      <c r="CU63" s="137"/>
      <c r="CV63" s="137"/>
      <c r="CW63" s="137"/>
      <c r="CX63" s="137"/>
      <c r="CY63" s="137"/>
      <c r="CZ63" s="137"/>
      <c r="DA63" s="137"/>
      <c r="DB63" s="137"/>
      <c r="DC63" s="137"/>
      <c r="DD63" s="137"/>
      <c r="DE63" s="137"/>
      <c r="DF63" s="137"/>
      <c r="DG63" s="137"/>
      <c r="DH63" s="137"/>
      <c r="DI63" s="137"/>
      <c r="DJ63" s="137"/>
      <c r="DK63" s="137"/>
      <c r="DL63" s="137"/>
      <c r="DM63" s="137"/>
      <c r="DN63" s="137"/>
      <c r="DO63" s="137"/>
      <c r="DP63" s="137"/>
      <c r="DQ63" s="137"/>
      <c r="DR63" s="137"/>
      <c r="DS63" s="137"/>
      <c r="DT63" s="137"/>
      <c r="DU63" s="137"/>
      <c r="DV63" s="137"/>
      <c r="DW63" s="137"/>
      <c r="DX63" s="137"/>
      <c r="DY63" s="137"/>
      <c r="DZ63" s="137"/>
      <c r="EA63" s="137"/>
      <c r="EB63" s="137"/>
      <c r="EC63" s="137"/>
      <c r="ED63" s="137"/>
      <c r="EE63" s="137"/>
      <c r="EF63" s="137"/>
      <c r="EG63" s="137"/>
      <c r="EH63" s="137"/>
      <c r="EI63" s="137"/>
      <c r="EJ63" s="137"/>
      <c r="EK63" s="137"/>
      <c r="EL63" s="137"/>
      <c r="EM63" s="137"/>
      <c r="EN63" s="137"/>
      <c r="EO63" s="137"/>
      <c r="EP63" s="137"/>
      <c r="EQ63" s="137"/>
      <c r="ER63" s="137"/>
      <c r="ES63" s="137"/>
      <c r="ET63" s="137"/>
      <c r="EU63" s="137"/>
      <c r="EV63" s="137"/>
      <c r="EW63" s="137"/>
      <c r="EX63" s="137"/>
      <c r="EY63" s="137"/>
      <c r="EZ63" s="137"/>
      <c r="FA63" s="137"/>
      <c r="FB63" s="137"/>
      <c r="FC63" s="137"/>
      <c r="FD63" s="137"/>
      <c r="FE63" s="137"/>
      <c r="FF63" s="137"/>
      <c r="FG63" s="137"/>
      <c r="FH63" s="137"/>
      <c r="FI63" s="137"/>
      <c r="FJ63" s="137"/>
      <c r="FK63" s="137"/>
      <c r="FL63" s="137"/>
      <c r="FM63" s="137"/>
      <c r="FN63" s="137"/>
      <c r="FO63" s="137"/>
      <c r="FP63" s="137"/>
      <c r="FQ63" s="137"/>
      <c r="FR63" s="137"/>
      <c r="FS63" s="137"/>
      <c r="FT63" s="137"/>
      <c r="FU63" s="137"/>
      <c r="FV63" s="137"/>
      <c r="FW63" s="137"/>
      <c r="FX63" s="137"/>
      <c r="FY63" s="137"/>
      <c r="FZ63" s="137"/>
      <c r="GA63" s="137"/>
      <c r="GB63" s="137"/>
      <c r="GC63" s="137"/>
      <c r="GD63" s="137"/>
      <c r="GE63" s="137"/>
      <c r="GF63" s="137"/>
      <c r="GG63" s="137"/>
      <c r="GH63" s="137"/>
      <c r="GI63" s="137"/>
      <c r="GJ63" s="137"/>
      <c r="GK63" s="137"/>
      <c r="GL63" s="137"/>
      <c r="GM63" s="137"/>
      <c r="GN63" s="137"/>
      <c r="GO63" s="137"/>
      <c r="GP63" s="137"/>
      <c r="GQ63" s="137"/>
      <c r="GR63" s="137"/>
      <c r="GS63" s="137"/>
      <c r="GT63" s="137"/>
      <c r="GU63" s="137"/>
      <c r="GV63" s="137"/>
      <c r="GW63" s="137"/>
      <c r="GX63" s="137"/>
      <c r="GY63" s="137"/>
      <c r="GZ63" s="137"/>
      <c r="HA63" s="137"/>
      <c r="HB63" s="137"/>
      <c r="HC63" s="137"/>
      <c r="HD63" s="137"/>
      <c r="HE63" s="137"/>
      <c r="HF63" s="137"/>
      <c r="HG63" s="137"/>
      <c r="HH63" s="137"/>
      <c r="HI63" s="137"/>
      <c r="HJ63" s="137"/>
      <c r="HK63" s="137"/>
      <c r="HL63" s="137"/>
      <c r="HM63" s="137"/>
      <c r="HN63" s="137"/>
      <c r="HO63" s="137"/>
      <c r="HP63" s="137"/>
      <c r="HQ63" s="137"/>
      <c r="HR63" s="137"/>
      <c r="HS63" s="137"/>
      <c r="HT63" s="137"/>
      <c r="HU63" s="137"/>
      <c r="HV63" s="137"/>
      <c r="HW63" s="137"/>
      <c r="HX63" s="137"/>
      <c r="HY63" s="137"/>
      <c r="HZ63" s="137"/>
      <c r="IA63" s="137"/>
      <c r="IB63" s="137"/>
      <c r="IC63" s="137"/>
      <c r="ID63" s="137"/>
      <c r="IE63" s="137"/>
      <c r="IF63" s="137"/>
      <c r="IG63" s="137"/>
      <c r="IH63" s="137"/>
      <c r="II63" s="137"/>
      <c r="IJ63" s="137"/>
      <c r="IK63" s="137"/>
      <c r="IL63" s="137"/>
      <c r="IM63" s="137"/>
      <c r="IN63" s="137"/>
      <c r="IO63" s="137"/>
      <c r="IP63" s="137"/>
      <c r="IQ63" s="137"/>
      <c r="IR63" s="137"/>
    </row>
    <row r="64" spans="1:252" s="15" customFormat="1" ht="75.75" customHeight="1" x14ac:dyDescent="0.25">
      <c r="A64" s="122">
        <v>60</v>
      </c>
      <c r="B64" s="122" t="s">
        <v>363</v>
      </c>
      <c r="C64" s="123" t="s">
        <v>364</v>
      </c>
      <c r="D64" s="123" t="s">
        <v>365</v>
      </c>
      <c r="E64" s="124" t="s">
        <v>366</v>
      </c>
      <c r="F64" s="139">
        <v>42898</v>
      </c>
      <c r="G64" s="122" t="s">
        <v>367</v>
      </c>
      <c r="H64" s="122" t="s">
        <v>191</v>
      </c>
      <c r="I64" s="122" t="s">
        <v>192</v>
      </c>
      <c r="J64" s="141" t="s">
        <v>61</v>
      </c>
      <c r="K64" s="25" t="s">
        <v>23</v>
      </c>
      <c r="L64" s="25" t="s">
        <v>52</v>
      </c>
      <c r="M64" s="123"/>
      <c r="N64" s="141" t="s">
        <v>368</v>
      </c>
      <c r="O64" s="25" t="s">
        <v>23</v>
      </c>
      <c r="P64" s="25" t="s">
        <v>24</v>
      </c>
    </row>
    <row r="65" spans="1:252" s="15" customFormat="1" ht="75.75" customHeight="1" x14ac:dyDescent="0.25">
      <c r="A65" s="122">
        <v>61</v>
      </c>
      <c r="B65" s="122" t="s">
        <v>311</v>
      </c>
      <c r="C65" s="123" t="s">
        <v>369</v>
      </c>
      <c r="D65" s="123" t="s">
        <v>370</v>
      </c>
      <c r="E65" s="124" t="s">
        <v>371</v>
      </c>
      <c r="F65" s="139">
        <v>42898</v>
      </c>
      <c r="G65" s="122" t="s">
        <v>372</v>
      </c>
      <c r="H65" s="122" t="s">
        <v>131</v>
      </c>
      <c r="I65" s="122" t="s">
        <v>342</v>
      </c>
      <c r="J65" s="140" t="s">
        <v>316</v>
      </c>
      <c r="K65" s="127"/>
      <c r="L65" s="137"/>
      <c r="M65" s="137"/>
      <c r="N65" s="141" t="s">
        <v>373</v>
      </c>
      <c r="O65" s="25" t="s">
        <v>36</v>
      </c>
      <c r="P65" s="25" t="s">
        <v>24</v>
      </c>
      <c r="Q65" s="137"/>
      <c r="R65" s="137"/>
      <c r="S65" s="137"/>
      <c r="T65" s="137"/>
      <c r="U65" s="137"/>
      <c r="V65" s="137"/>
      <c r="W65" s="137"/>
      <c r="X65" s="137"/>
      <c r="Y65" s="137"/>
      <c r="Z65" s="137"/>
      <c r="AA65" s="137"/>
      <c r="AB65" s="137"/>
      <c r="AC65" s="137"/>
      <c r="AD65" s="137"/>
      <c r="AE65" s="137"/>
      <c r="AF65" s="137"/>
      <c r="AG65" s="137"/>
      <c r="AH65" s="137"/>
      <c r="AI65" s="137"/>
      <c r="AJ65" s="137"/>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137"/>
      <c r="BG65" s="137"/>
      <c r="BH65" s="137"/>
      <c r="BI65" s="137"/>
      <c r="BJ65" s="137"/>
      <c r="BK65" s="137"/>
      <c r="BL65" s="137"/>
      <c r="BM65" s="137"/>
      <c r="BN65" s="137"/>
      <c r="BO65" s="137"/>
      <c r="BP65" s="137"/>
      <c r="BQ65" s="137"/>
      <c r="BR65" s="137"/>
      <c r="BS65" s="137"/>
      <c r="BT65" s="137"/>
      <c r="BU65" s="137"/>
      <c r="BV65" s="137"/>
      <c r="BW65" s="137"/>
      <c r="BX65" s="137"/>
      <c r="BY65" s="137"/>
      <c r="BZ65" s="137"/>
      <c r="CA65" s="137"/>
      <c r="CB65" s="137"/>
      <c r="CC65" s="137"/>
      <c r="CD65" s="137"/>
      <c r="CE65" s="137"/>
      <c r="CF65" s="137"/>
      <c r="CG65" s="137"/>
      <c r="CH65" s="137"/>
      <c r="CI65" s="137"/>
      <c r="CJ65" s="137"/>
      <c r="CK65" s="137"/>
      <c r="CL65" s="137"/>
      <c r="CM65" s="137"/>
      <c r="CN65" s="137"/>
      <c r="CO65" s="137"/>
      <c r="CP65" s="137"/>
      <c r="CQ65" s="137"/>
      <c r="CR65" s="137"/>
      <c r="CS65" s="137"/>
      <c r="CT65" s="137"/>
      <c r="CU65" s="137"/>
      <c r="CV65" s="137"/>
      <c r="CW65" s="137"/>
      <c r="CX65" s="137"/>
      <c r="CY65" s="137"/>
      <c r="CZ65" s="137"/>
      <c r="DA65" s="137"/>
      <c r="DB65" s="137"/>
      <c r="DC65" s="137"/>
      <c r="DD65" s="137"/>
      <c r="DE65" s="137"/>
      <c r="DF65" s="137"/>
      <c r="DG65" s="137"/>
      <c r="DH65" s="137"/>
      <c r="DI65" s="137"/>
      <c r="DJ65" s="137"/>
      <c r="DK65" s="137"/>
      <c r="DL65" s="137"/>
      <c r="DM65" s="137"/>
      <c r="DN65" s="137"/>
      <c r="DO65" s="137"/>
      <c r="DP65" s="137"/>
      <c r="DQ65" s="137"/>
      <c r="DR65" s="137"/>
      <c r="DS65" s="137"/>
      <c r="DT65" s="137"/>
      <c r="DU65" s="137"/>
      <c r="DV65" s="137"/>
      <c r="DW65" s="137"/>
      <c r="DX65" s="137"/>
      <c r="DY65" s="137"/>
      <c r="DZ65" s="137"/>
      <c r="EA65" s="137"/>
      <c r="EB65" s="137"/>
      <c r="EC65" s="137"/>
      <c r="ED65" s="137"/>
      <c r="EE65" s="137"/>
      <c r="EF65" s="137"/>
      <c r="EG65" s="137"/>
      <c r="EH65" s="137"/>
      <c r="EI65" s="137"/>
      <c r="EJ65" s="137"/>
      <c r="EK65" s="137"/>
      <c r="EL65" s="137"/>
      <c r="EM65" s="137"/>
      <c r="EN65" s="137"/>
      <c r="EO65" s="137"/>
      <c r="EP65" s="137"/>
      <c r="EQ65" s="137"/>
      <c r="ER65" s="137"/>
      <c r="ES65" s="137"/>
      <c r="ET65" s="137"/>
      <c r="EU65" s="137"/>
      <c r="EV65" s="137"/>
      <c r="EW65" s="137"/>
      <c r="EX65" s="137"/>
      <c r="EY65" s="137"/>
      <c r="EZ65" s="137"/>
      <c r="FA65" s="137"/>
      <c r="FB65" s="137"/>
      <c r="FC65" s="137"/>
      <c r="FD65" s="137"/>
      <c r="FE65" s="137"/>
      <c r="FF65" s="137"/>
      <c r="FG65" s="137"/>
      <c r="FH65" s="137"/>
      <c r="FI65" s="137"/>
      <c r="FJ65" s="137"/>
      <c r="FK65" s="137"/>
      <c r="FL65" s="137"/>
      <c r="FM65" s="137"/>
      <c r="FN65" s="137"/>
      <c r="FO65" s="137"/>
      <c r="FP65" s="137"/>
      <c r="FQ65" s="137"/>
      <c r="FR65" s="137"/>
      <c r="FS65" s="137"/>
      <c r="FT65" s="137"/>
      <c r="FU65" s="137"/>
      <c r="FV65" s="137"/>
      <c r="FW65" s="137"/>
      <c r="FX65" s="137"/>
      <c r="FY65" s="137"/>
      <c r="FZ65" s="137"/>
      <c r="GA65" s="137"/>
      <c r="GB65" s="137"/>
      <c r="GC65" s="137"/>
      <c r="GD65" s="137"/>
      <c r="GE65" s="137"/>
      <c r="GF65" s="137"/>
      <c r="GG65" s="137"/>
      <c r="GH65" s="137"/>
      <c r="GI65" s="137"/>
      <c r="GJ65" s="137"/>
      <c r="GK65" s="137"/>
      <c r="GL65" s="137"/>
      <c r="GM65" s="137"/>
      <c r="GN65" s="137"/>
      <c r="GO65" s="137"/>
      <c r="GP65" s="137"/>
      <c r="GQ65" s="137"/>
      <c r="GR65" s="137"/>
      <c r="GS65" s="137"/>
      <c r="GT65" s="137"/>
      <c r="GU65" s="137"/>
      <c r="GV65" s="137"/>
      <c r="GW65" s="137"/>
      <c r="GX65" s="137"/>
      <c r="GY65" s="137"/>
      <c r="GZ65" s="137"/>
      <c r="HA65" s="137"/>
      <c r="HB65" s="137"/>
      <c r="HC65" s="137"/>
      <c r="HD65" s="137"/>
      <c r="HE65" s="137"/>
      <c r="HF65" s="137"/>
      <c r="HG65" s="137"/>
      <c r="HH65" s="137"/>
      <c r="HI65" s="137"/>
      <c r="HJ65" s="137"/>
      <c r="HK65" s="137"/>
      <c r="HL65" s="137"/>
      <c r="HM65" s="137"/>
      <c r="HN65" s="137"/>
      <c r="HO65" s="137"/>
      <c r="HP65" s="137"/>
      <c r="HQ65" s="137"/>
      <c r="HR65" s="137"/>
      <c r="HS65" s="137"/>
      <c r="HT65" s="137"/>
      <c r="HU65" s="137"/>
      <c r="HV65" s="137"/>
      <c r="HW65" s="137"/>
      <c r="HX65" s="137"/>
      <c r="HY65" s="137"/>
      <c r="HZ65" s="137"/>
      <c r="IA65" s="137"/>
      <c r="IB65" s="137"/>
      <c r="IC65" s="137"/>
      <c r="ID65" s="137"/>
      <c r="IE65" s="137"/>
      <c r="IF65" s="137"/>
      <c r="IG65" s="137"/>
      <c r="IH65" s="137"/>
      <c r="II65" s="137"/>
      <c r="IJ65" s="137"/>
      <c r="IK65" s="137"/>
      <c r="IL65" s="137"/>
      <c r="IM65" s="137"/>
      <c r="IN65" s="137"/>
      <c r="IO65" s="137"/>
      <c r="IP65" s="137"/>
      <c r="IQ65" s="137"/>
      <c r="IR65" s="137"/>
    </row>
    <row r="66" spans="1:252" s="15" customFormat="1" ht="75.75" customHeight="1" x14ac:dyDescent="0.25">
      <c r="A66" s="122">
        <v>62</v>
      </c>
      <c r="B66" s="122" t="s">
        <v>374</v>
      </c>
      <c r="C66" s="123"/>
      <c r="D66" s="123" t="s">
        <v>375</v>
      </c>
      <c r="E66" s="124" t="s">
        <v>376</v>
      </c>
      <c r="F66" s="139">
        <v>42898</v>
      </c>
      <c r="G66" s="122" t="s">
        <v>377</v>
      </c>
      <c r="H66" s="122" t="s">
        <v>20</v>
      </c>
      <c r="I66" s="122" t="s">
        <v>179</v>
      </c>
      <c r="J66" s="140" t="s">
        <v>316</v>
      </c>
      <c r="K66" s="127"/>
      <c r="L66" s="137"/>
      <c r="M66" s="137"/>
      <c r="N66" s="141" t="s">
        <v>378</v>
      </c>
      <c r="O66" s="25" t="s">
        <v>36</v>
      </c>
      <c r="P66" s="25" t="s">
        <v>24</v>
      </c>
      <c r="Q66" s="137"/>
      <c r="R66" s="137"/>
      <c r="S66" s="137"/>
      <c r="T66" s="137"/>
      <c r="U66" s="137"/>
      <c r="V66" s="137"/>
      <c r="W66" s="137"/>
      <c r="X66" s="137"/>
      <c r="Y66" s="137"/>
      <c r="Z66" s="137"/>
      <c r="AA66" s="137"/>
      <c r="AB66" s="137"/>
      <c r="AC66" s="137"/>
      <c r="AD66" s="137"/>
      <c r="AE66" s="137"/>
      <c r="AF66" s="137"/>
      <c r="AG66" s="137"/>
      <c r="AH66" s="137"/>
      <c r="AI66" s="137"/>
      <c r="AJ66" s="137"/>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137"/>
      <c r="BG66" s="137"/>
      <c r="BH66" s="137"/>
      <c r="BI66" s="137"/>
      <c r="BJ66" s="137"/>
      <c r="BK66" s="137"/>
      <c r="BL66" s="137"/>
      <c r="BM66" s="137"/>
      <c r="BN66" s="137"/>
      <c r="BO66" s="137"/>
      <c r="BP66" s="137"/>
      <c r="BQ66" s="137"/>
      <c r="BR66" s="137"/>
      <c r="BS66" s="137"/>
      <c r="BT66" s="137"/>
      <c r="BU66" s="137"/>
      <c r="BV66" s="137"/>
      <c r="BW66" s="137"/>
      <c r="BX66" s="137"/>
      <c r="BY66" s="137"/>
      <c r="BZ66" s="137"/>
      <c r="CA66" s="137"/>
      <c r="CB66" s="137"/>
      <c r="CC66" s="137"/>
      <c r="CD66" s="137"/>
      <c r="CE66" s="137"/>
      <c r="CF66" s="137"/>
      <c r="CG66" s="137"/>
      <c r="CH66" s="137"/>
      <c r="CI66" s="137"/>
      <c r="CJ66" s="137"/>
      <c r="CK66" s="137"/>
      <c r="CL66" s="137"/>
      <c r="CM66" s="137"/>
      <c r="CN66" s="137"/>
      <c r="CO66" s="137"/>
      <c r="CP66" s="137"/>
      <c r="CQ66" s="137"/>
      <c r="CR66" s="137"/>
      <c r="CS66" s="137"/>
      <c r="CT66" s="137"/>
      <c r="CU66" s="137"/>
      <c r="CV66" s="137"/>
      <c r="CW66" s="137"/>
      <c r="CX66" s="137"/>
      <c r="CY66" s="137"/>
      <c r="CZ66" s="137"/>
      <c r="DA66" s="137"/>
      <c r="DB66" s="137"/>
      <c r="DC66" s="137"/>
      <c r="DD66" s="137"/>
      <c r="DE66" s="137"/>
      <c r="DF66" s="137"/>
      <c r="DG66" s="137"/>
      <c r="DH66" s="137"/>
      <c r="DI66" s="137"/>
      <c r="DJ66" s="137"/>
      <c r="DK66" s="137"/>
      <c r="DL66" s="137"/>
      <c r="DM66" s="137"/>
      <c r="DN66" s="137"/>
      <c r="DO66" s="137"/>
      <c r="DP66" s="137"/>
      <c r="DQ66" s="137"/>
      <c r="DR66" s="137"/>
      <c r="DS66" s="137"/>
      <c r="DT66" s="137"/>
      <c r="DU66" s="137"/>
      <c r="DV66" s="137"/>
      <c r="DW66" s="137"/>
      <c r="DX66" s="137"/>
      <c r="DY66" s="137"/>
      <c r="DZ66" s="137"/>
      <c r="EA66" s="137"/>
      <c r="EB66" s="137"/>
      <c r="EC66" s="137"/>
      <c r="ED66" s="137"/>
      <c r="EE66" s="137"/>
      <c r="EF66" s="137"/>
      <c r="EG66" s="137"/>
      <c r="EH66" s="137"/>
      <c r="EI66" s="137"/>
      <c r="EJ66" s="137"/>
      <c r="EK66" s="137"/>
      <c r="EL66" s="137"/>
      <c r="EM66" s="137"/>
      <c r="EN66" s="137"/>
      <c r="EO66" s="137"/>
      <c r="EP66" s="137"/>
      <c r="EQ66" s="137"/>
      <c r="ER66" s="137"/>
      <c r="ES66" s="137"/>
      <c r="ET66" s="137"/>
      <c r="EU66" s="137"/>
      <c r="EV66" s="137"/>
      <c r="EW66" s="137"/>
      <c r="EX66" s="137"/>
      <c r="EY66" s="137"/>
      <c r="EZ66" s="137"/>
      <c r="FA66" s="137"/>
      <c r="FB66" s="137"/>
      <c r="FC66" s="137"/>
      <c r="FD66" s="137"/>
      <c r="FE66" s="137"/>
      <c r="FF66" s="137"/>
      <c r="FG66" s="137"/>
      <c r="FH66" s="137"/>
      <c r="FI66" s="137"/>
      <c r="FJ66" s="137"/>
      <c r="FK66" s="137"/>
      <c r="FL66" s="137"/>
      <c r="FM66" s="137"/>
      <c r="FN66" s="137"/>
      <c r="FO66" s="137"/>
      <c r="FP66" s="137"/>
      <c r="FQ66" s="137"/>
      <c r="FR66" s="137"/>
      <c r="FS66" s="137"/>
      <c r="FT66" s="137"/>
      <c r="FU66" s="137"/>
      <c r="FV66" s="137"/>
      <c r="FW66" s="137"/>
      <c r="FX66" s="137"/>
      <c r="FY66" s="137"/>
      <c r="FZ66" s="137"/>
      <c r="GA66" s="137"/>
      <c r="GB66" s="137"/>
      <c r="GC66" s="137"/>
      <c r="GD66" s="137"/>
      <c r="GE66" s="137"/>
      <c r="GF66" s="137"/>
      <c r="GG66" s="137"/>
      <c r="GH66" s="137"/>
      <c r="GI66" s="137"/>
      <c r="GJ66" s="137"/>
      <c r="GK66" s="137"/>
      <c r="GL66" s="137"/>
      <c r="GM66" s="137"/>
      <c r="GN66" s="137"/>
      <c r="GO66" s="137"/>
      <c r="GP66" s="137"/>
      <c r="GQ66" s="137"/>
      <c r="GR66" s="137"/>
      <c r="GS66" s="137"/>
      <c r="GT66" s="137"/>
      <c r="GU66" s="137"/>
      <c r="GV66" s="137"/>
      <c r="GW66" s="137"/>
      <c r="GX66" s="137"/>
      <c r="GY66" s="137"/>
      <c r="GZ66" s="137"/>
      <c r="HA66" s="137"/>
      <c r="HB66" s="137"/>
      <c r="HC66" s="137"/>
      <c r="HD66" s="137"/>
      <c r="HE66" s="137"/>
      <c r="HF66" s="137"/>
      <c r="HG66" s="137"/>
      <c r="HH66" s="137"/>
      <c r="HI66" s="137"/>
      <c r="HJ66" s="137"/>
      <c r="HK66" s="137"/>
      <c r="HL66" s="137"/>
      <c r="HM66" s="137"/>
      <c r="HN66" s="137"/>
      <c r="HO66" s="137"/>
      <c r="HP66" s="137"/>
      <c r="HQ66" s="137"/>
      <c r="HR66" s="137"/>
      <c r="HS66" s="137"/>
      <c r="HT66" s="137"/>
      <c r="HU66" s="137"/>
      <c r="HV66" s="137"/>
      <c r="HW66" s="137"/>
      <c r="HX66" s="137"/>
      <c r="HY66" s="137"/>
      <c r="HZ66" s="137"/>
      <c r="IA66" s="137"/>
      <c r="IB66" s="137"/>
      <c r="IC66" s="137"/>
      <c r="ID66" s="137"/>
      <c r="IE66" s="137"/>
      <c r="IF66" s="137"/>
      <c r="IG66" s="137"/>
      <c r="IH66" s="137"/>
      <c r="II66" s="137"/>
      <c r="IJ66" s="137"/>
      <c r="IK66" s="137"/>
      <c r="IL66" s="137"/>
      <c r="IM66" s="137"/>
      <c r="IN66" s="137"/>
      <c r="IO66" s="137"/>
      <c r="IP66" s="137"/>
      <c r="IQ66" s="137"/>
      <c r="IR66" s="137"/>
    </row>
    <row r="67" spans="1:252" s="15" customFormat="1" ht="75.75" customHeight="1" x14ac:dyDescent="0.25">
      <c r="A67" s="122">
        <v>63</v>
      </c>
      <c r="B67" s="122" t="s">
        <v>379</v>
      </c>
      <c r="C67" s="123"/>
      <c r="D67" s="123" t="s">
        <v>380</v>
      </c>
      <c r="E67" s="124" t="s">
        <v>381</v>
      </c>
      <c r="F67" s="139">
        <v>42898</v>
      </c>
      <c r="G67" s="122" t="s">
        <v>353</v>
      </c>
      <c r="H67" s="122" t="s">
        <v>382</v>
      </c>
      <c r="I67" s="122" t="s">
        <v>383</v>
      </c>
      <c r="J67" s="140" t="s">
        <v>316</v>
      </c>
      <c r="K67" s="127"/>
      <c r="L67" s="137"/>
      <c r="M67" s="137"/>
      <c r="N67" s="141" t="s">
        <v>384</v>
      </c>
      <c r="O67" s="25" t="s">
        <v>36</v>
      </c>
      <c r="P67" s="25" t="s">
        <v>24</v>
      </c>
      <c r="Q67" s="137"/>
      <c r="R67" s="137"/>
      <c r="S67" s="137"/>
      <c r="T67" s="137"/>
      <c r="U67" s="137"/>
      <c r="V67" s="137"/>
      <c r="W67" s="137"/>
      <c r="X67" s="137"/>
      <c r="Y67" s="137"/>
      <c r="Z67" s="137"/>
      <c r="AA67" s="137"/>
      <c r="AB67" s="137"/>
      <c r="AC67" s="137"/>
      <c r="AD67" s="137"/>
      <c r="AE67" s="137"/>
      <c r="AF67" s="137"/>
      <c r="AG67" s="137"/>
      <c r="AH67" s="137"/>
      <c r="AI67" s="137"/>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137"/>
      <c r="BG67" s="137"/>
      <c r="BH67" s="137"/>
      <c r="BI67" s="137"/>
      <c r="BJ67" s="137"/>
      <c r="BK67" s="137"/>
      <c r="BL67" s="137"/>
      <c r="BM67" s="137"/>
      <c r="BN67" s="137"/>
      <c r="BO67" s="137"/>
      <c r="BP67" s="137"/>
      <c r="BQ67" s="137"/>
      <c r="BR67" s="137"/>
      <c r="BS67" s="137"/>
      <c r="BT67" s="137"/>
      <c r="BU67" s="137"/>
      <c r="BV67" s="137"/>
      <c r="BW67" s="137"/>
      <c r="BX67" s="137"/>
      <c r="BY67" s="137"/>
      <c r="BZ67" s="137"/>
      <c r="CA67" s="137"/>
      <c r="CB67" s="137"/>
      <c r="CC67" s="137"/>
      <c r="CD67" s="137"/>
      <c r="CE67" s="137"/>
      <c r="CF67" s="137"/>
      <c r="CG67" s="137"/>
      <c r="CH67" s="137"/>
      <c r="CI67" s="137"/>
      <c r="CJ67" s="137"/>
      <c r="CK67" s="137"/>
      <c r="CL67" s="137"/>
      <c r="CM67" s="137"/>
      <c r="CN67" s="137"/>
      <c r="CO67" s="137"/>
      <c r="CP67" s="137"/>
      <c r="CQ67" s="137"/>
      <c r="CR67" s="137"/>
      <c r="CS67" s="137"/>
      <c r="CT67" s="137"/>
      <c r="CU67" s="137"/>
      <c r="CV67" s="137"/>
      <c r="CW67" s="137"/>
      <c r="CX67" s="137"/>
      <c r="CY67" s="137"/>
      <c r="CZ67" s="137"/>
      <c r="DA67" s="137"/>
      <c r="DB67" s="137"/>
      <c r="DC67" s="137"/>
      <c r="DD67" s="137"/>
      <c r="DE67" s="137"/>
      <c r="DF67" s="137"/>
      <c r="DG67" s="137"/>
      <c r="DH67" s="137"/>
      <c r="DI67" s="137"/>
      <c r="DJ67" s="137"/>
      <c r="DK67" s="137"/>
      <c r="DL67" s="137"/>
      <c r="DM67" s="137"/>
      <c r="DN67" s="137"/>
      <c r="DO67" s="137"/>
      <c r="DP67" s="137"/>
      <c r="DQ67" s="137"/>
      <c r="DR67" s="137"/>
      <c r="DS67" s="137"/>
      <c r="DT67" s="137"/>
      <c r="DU67" s="137"/>
      <c r="DV67" s="137"/>
      <c r="DW67" s="137"/>
      <c r="DX67" s="137"/>
      <c r="DY67" s="137"/>
      <c r="DZ67" s="137"/>
      <c r="EA67" s="137"/>
      <c r="EB67" s="137"/>
      <c r="EC67" s="137"/>
      <c r="ED67" s="137"/>
      <c r="EE67" s="137"/>
      <c r="EF67" s="137"/>
      <c r="EG67" s="137"/>
      <c r="EH67" s="137"/>
      <c r="EI67" s="137"/>
      <c r="EJ67" s="137"/>
      <c r="EK67" s="137"/>
      <c r="EL67" s="137"/>
      <c r="EM67" s="137"/>
      <c r="EN67" s="137"/>
      <c r="EO67" s="137"/>
      <c r="EP67" s="137"/>
      <c r="EQ67" s="137"/>
      <c r="ER67" s="137"/>
      <c r="ES67" s="137"/>
      <c r="ET67" s="137"/>
      <c r="EU67" s="137"/>
      <c r="EV67" s="137"/>
      <c r="EW67" s="137"/>
      <c r="EX67" s="137"/>
      <c r="EY67" s="137"/>
      <c r="EZ67" s="137"/>
      <c r="FA67" s="137"/>
      <c r="FB67" s="137"/>
      <c r="FC67" s="137"/>
      <c r="FD67" s="137"/>
      <c r="FE67" s="137"/>
      <c r="FF67" s="137"/>
      <c r="FG67" s="137"/>
      <c r="FH67" s="137"/>
      <c r="FI67" s="137"/>
      <c r="FJ67" s="137"/>
      <c r="FK67" s="137"/>
      <c r="FL67" s="137"/>
      <c r="FM67" s="137"/>
      <c r="FN67" s="137"/>
      <c r="FO67" s="137"/>
      <c r="FP67" s="137"/>
      <c r="FQ67" s="137"/>
      <c r="FR67" s="137"/>
      <c r="FS67" s="137"/>
      <c r="FT67" s="137"/>
      <c r="FU67" s="137"/>
      <c r="FV67" s="137"/>
      <c r="FW67" s="137"/>
      <c r="FX67" s="137"/>
      <c r="FY67" s="137"/>
      <c r="FZ67" s="137"/>
      <c r="GA67" s="137"/>
      <c r="GB67" s="137"/>
      <c r="GC67" s="137"/>
      <c r="GD67" s="137"/>
      <c r="GE67" s="137"/>
      <c r="GF67" s="137"/>
      <c r="GG67" s="137"/>
      <c r="GH67" s="137"/>
      <c r="GI67" s="137"/>
      <c r="GJ67" s="137"/>
      <c r="GK67" s="137"/>
      <c r="GL67" s="137"/>
      <c r="GM67" s="137"/>
      <c r="GN67" s="137"/>
      <c r="GO67" s="137"/>
      <c r="GP67" s="137"/>
      <c r="GQ67" s="137"/>
      <c r="GR67" s="137"/>
      <c r="GS67" s="137"/>
      <c r="GT67" s="137"/>
      <c r="GU67" s="137"/>
      <c r="GV67" s="137"/>
      <c r="GW67" s="137"/>
      <c r="GX67" s="137"/>
      <c r="GY67" s="137"/>
      <c r="GZ67" s="137"/>
      <c r="HA67" s="137"/>
      <c r="HB67" s="137"/>
      <c r="HC67" s="137"/>
      <c r="HD67" s="137"/>
      <c r="HE67" s="137"/>
      <c r="HF67" s="137"/>
      <c r="HG67" s="137"/>
      <c r="HH67" s="137"/>
      <c r="HI67" s="137"/>
      <c r="HJ67" s="137"/>
      <c r="HK67" s="137"/>
      <c r="HL67" s="137"/>
      <c r="HM67" s="137"/>
      <c r="HN67" s="137"/>
      <c r="HO67" s="137"/>
      <c r="HP67" s="137"/>
      <c r="HQ67" s="137"/>
      <c r="HR67" s="137"/>
      <c r="HS67" s="137"/>
      <c r="HT67" s="137"/>
      <c r="HU67" s="137"/>
      <c r="HV67" s="137"/>
      <c r="HW67" s="137"/>
      <c r="HX67" s="137"/>
      <c r="HY67" s="137"/>
      <c r="HZ67" s="137"/>
      <c r="IA67" s="137"/>
      <c r="IB67" s="137"/>
      <c r="IC67" s="137"/>
      <c r="ID67" s="137"/>
      <c r="IE67" s="137"/>
      <c r="IF67" s="137"/>
      <c r="IG67" s="137"/>
      <c r="IH67" s="137"/>
      <c r="II67" s="137"/>
      <c r="IJ67" s="137"/>
      <c r="IK67" s="137"/>
      <c r="IL67" s="137"/>
      <c r="IM67" s="137"/>
      <c r="IN67" s="137"/>
      <c r="IO67" s="137"/>
      <c r="IP67" s="137"/>
      <c r="IQ67" s="137"/>
      <c r="IR67" s="137"/>
    </row>
    <row r="68" spans="1:252" s="15" customFormat="1" ht="75.75" customHeight="1" x14ac:dyDescent="0.25">
      <c r="A68" s="122">
        <v>64</v>
      </c>
      <c r="B68" s="122" t="s">
        <v>385</v>
      </c>
      <c r="C68" s="123"/>
      <c r="D68" s="123" t="s">
        <v>386</v>
      </c>
      <c r="E68" s="124" t="s">
        <v>387</v>
      </c>
      <c r="F68" s="139">
        <v>42899</v>
      </c>
      <c r="G68" s="122" t="s">
        <v>328</v>
      </c>
      <c r="H68" s="122" t="s">
        <v>167</v>
      </c>
      <c r="I68" s="122" t="s">
        <v>329</v>
      </c>
      <c r="J68" s="141" t="s">
        <v>61</v>
      </c>
      <c r="K68" s="25" t="s">
        <v>23</v>
      </c>
      <c r="L68" s="25" t="s">
        <v>52</v>
      </c>
      <c r="M68" s="123"/>
      <c r="N68" s="141" t="s">
        <v>388</v>
      </c>
      <c r="O68" s="25" t="s">
        <v>36</v>
      </c>
      <c r="P68" s="25" t="s">
        <v>24</v>
      </c>
    </row>
    <row r="69" spans="1:252" s="15" customFormat="1" ht="75.75" customHeight="1" x14ac:dyDescent="0.25">
      <c r="A69" s="122">
        <v>65</v>
      </c>
      <c r="B69" s="122" t="s">
        <v>389</v>
      </c>
      <c r="C69" s="123"/>
      <c r="D69" s="123" t="s">
        <v>390</v>
      </c>
      <c r="E69" s="124" t="s">
        <v>391</v>
      </c>
      <c r="F69" s="139">
        <v>42899</v>
      </c>
      <c r="G69" s="122" t="s">
        <v>328</v>
      </c>
      <c r="H69" s="122" t="s">
        <v>167</v>
      </c>
      <c r="I69" s="122" t="s">
        <v>329</v>
      </c>
      <c r="J69" s="141" t="s">
        <v>61</v>
      </c>
      <c r="K69" s="25" t="s">
        <v>23</v>
      </c>
      <c r="L69" s="25" t="s">
        <v>52</v>
      </c>
      <c r="M69" s="123"/>
      <c r="N69" s="141" t="s">
        <v>392</v>
      </c>
      <c r="O69" s="25" t="s">
        <v>36</v>
      </c>
      <c r="P69" s="25" t="s">
        <v>24</v>
      </c>
    </row>
    <row r="70" spans="1:252" s="15" customFormat="1" ht="75.75" customHeight="1" x14ac:dyDescent="0.25">
      <c r="A70" s="122">
        <v>66</v>
      </c>
      <c r="B70" s="122" t="s">
        <v>393</v>
      </c>
      <c r="C70" s="123"/>
      <c r="D70" s="123" t="s">
        <v>394</v>
      </c>
      <c r="E70" s="124" t="s">
        <v>395</v>
      </c>
      <c r="F70" s="139">
        <v>42899</v>
      </c>
      <c r="G70" s="122" t="s">
        <v>328</v>
      </c>
      <c r="H70" s="122" t="s">
        <v>167</v>
      </c>
      <c r="I70" s="122" t="s">
        <v>329</v>
      </c>
      <c r="J70" s="141" t="s">
        <v>61</v>
      </c>
      <c r="K70" s="25" t="s">
        <v>23</v>
      </c>
      <c r="L70" s="25" t="s">
        <v>52</v>
      </c>
      <c r="M70" s="123"/>
      <c r="N70" s="141" t="s">
        <v>396</v>
      </c>
      <c r="O70" s="25" t="s">
        <v>36</v>
      </c>
      <c r="P70" s="25" t="s">
        <v>24</v>
      </c>
    </row>
    <row r="71" spans="1:252" s="15" customFormat="1" ht="75.75" customHeight="1" x14ac:dyDescent="0.25">
      <c r="A71" s="122">
        <v>67</v>
      </c>
      <c r="B71" s="122" t="s">
        <v>397</v>
      </c>
      <c r="C71" s="123"/>
      <c r="D71" s="123" t="s">
        <v>398</v>
      </c>
      <c r="E71" s="124" t="s">
        <v>399</v>
      </c>
      <c r="F71" s="139">
        <v>42899</v>
      </c>
      <c r="G71" s="122" t="s">
        <v>400</v>
      </c>
      <c r="H71" s="122" t="s">
        <v>20</v>
      </c>
      <c r="I71" s="122" t="s">
        <v>34</v>
      </c>
      <c r="J71" s="141" t="s">
        <v>61</v>
      </c>
      <c r="K71" s="25" t="s">
        <v>23</v>
      </c>
      <c r="L71" s="25" t="s">
        <v>52</v>
      </c>
      <c r="M71" s="123"/>
      <c r="N71" s="141" t="s">
        <v>401</v>
      </c>
      <c r="O71" s="25" t="s">
        <v>36</v>
      </c>
      <c r="P71" s="25" t="s">
        <v>24</v>
      </c>
    </row>
    <row r="72" spans="1:252" s="15" customFormat="1" ht="75.75" customHeight="1" x14ac:dyDescent="0.25">
      <c r="A72" s="122">
        <v>68</v>
      </c>
      <c r="B72" s="122" t="s">
        <v>402</v>
      </c>
      <c r="C72" s="123" t="s">
        <v>403</v>
      </c>
      <c r="D72" s="123" t="s">
        <v>404</v>
      </c>
      <c r="E72" s="124" t="s">
        <v>405</v>
      </c>
      <c r="F72" s="139">
        <v>42900</v>
      </c>
      <c r="G72" s="122" t="s">
        <v>406</v>
      </c>
      <c r="H72" s="122" t="s">
        <v>131</v>
      </c>
      <c r="I72" s="122" t="s">
        <v>342</v>
      </c>
      <c r="J72" s="140" t="s">
        <v>316</v>
      </c>
      <c r="K72" s="127"/>
      <c r="L72" s="137"/>
      <c r="M72" s="137"/>
      <c r="N72" s="141" t="s">
        <v>407</v>
      </c>
      <c r="O72" s="25" t="s">
        <v>36</v>
      </c>
      <c r="P72" s="25" t="s">
        <v>24</v>
      </c>
      <c r="Q72" s="137"/>
      <c r="R72" s="137"/>
      <c r="S72" s="137"/>
      <c r="T72" s="137"/>
      <c r="U72" s="137"/>
      <c r="V72" s="137"/>
      <c r="W72" s="137"/>
      <c r="X72" s="137"/>
      <c r="Y72" s="137"/>
      <c r="Z72" s="137"/>
      <c r="AA72" s="137"/>
      <c r="AB72" s="137"/>
      <c r="AC72" s="137"/>
      <c r="AD72" s="137"/>
      <c r="AE72" s="137"/>
      <c r="AF72" s="137"/>
      <c r="AG72" s="137"/>
      <c r="AH72" s="137"/>
      <c r="AI72" s="137"/>
      <c r="AJ72" s="137"/>
      <c r="AK72" s="137"/>
      <c r="AL72" s="137"/>
      <c r="AM72" s="137"/>
      <c r="AN72" s="137"/>
      <c r="AO72" s="137"/>
      <c r="AP72" s="137"/>
      <c r="AQ72" s="137"/>
      <c r="AR72" s="137"/>
      <c r="AS72" s="137"/>
      <c r="AT72" s="137"/>
      <c r="AU72" s="137"/>
      <c r="AV72" s="137"/>
      <c r="AW72" s="137"/>
      <c r="AX72" s="137"/>
      <c r="AY72" s="137"/>
      <c r="AZ72" s="137"/>
      <c r="BA72" s="137"/>
      <c r="BB72" s="137"/>
      <c r="BC72" s="137"/>
      <c r="BD72" s="137"/>
      <c r="BE72" s="137"/>
      <c r="BF72" s="137"/>
      <c r="BG72" s="137"/>
      <c r="BH72" s="137"/>
      <c r="BI72" s="137"/>
      <c r="BJ72" s="137"/>
      <c r="BK72" s="137"/>
      <c r="BL72" s="137"/>
      <c r="BM72" s="137"/>
      <c r="BN72" s="137"/>
      <c r="BO72" s="137"/>
      <c r="BP72" s="137"/>
      <c r="BQ72" s="137"/>
      <c r="BR72" s="137"/>
      <c r="BS72" s="137"/>
      <c r="BT72" s="137"/>
      <c r="BU72" s="137"/>
      <c r="BV72" s="137"/>
      <c r="BW72" s="137"/>
      <c r="BX72" s="137"/>
      <c r="BY72" s="137"/>
      <c r="BZ72" s="137"/>
      <c r="CA72" s="137"/>
      <c r="CB72" s="137"/>
      <c r="CC72" s="137"/>
      <c r="CD72" s="137"/>
      <c r="CE72" s="137"/>
      <c r="CF72" s="137"/>
      <c r="CG72" s="137"/>
      <c r="CH72" s="137"/>
      <c r="CI72" s="137"/>
      <c r="CJ72" s="137"/>
      <c r="CK72" s="137"/>
      <c r="CL72" s="137"/>
      <c r="CM72" s="137"/>
      <c r="CN72" s="137"/>
      <c r="CO72" s="137"/>
      <c r="CP72" s="137"/>
      <c r="CQ72" s="137"/>
      <c r="CR72" s="137"/>
      <c r="CS72" s="137"/>
      <c r="CT72" s="137"/>
      <c r="CU72" s="137"/>
      <c r="CV72" s="137"/>
      <c r="CW72" s="137"/>
      <c r="CX72" s="137"/>
      <c r="CY72" s="137"/>
      <c r="CZ72" s="137"/>
      <c r="DA72" s="137"/>
      <c r="DB72" s="137"/>
      <c r="DC72" s="137"/>
      <c r="DD72" s="137"/>
      <c r="DE72" s="137"/>
      <c r="DF72" s="137"/>
      <c r="DG72" s="137"/>
      <c r="DH72" s="137"/>
      <c r="DI72" s="137"/>
      <c r="DJ72" s="137"/>
      <c r="DK72" s="137"/>
      <c r="DL72" s="137"/>
      <c r="DM72" s="137"/>
      <c r="DN72" s="137"/>
      <c r="DO72" s="137"/>
      <c r="DP72" s="137"/>
      <c r="DQ72" s="137"/>
      <c r="DR72" s="137"/>
      <c r="DS72" s="137"/>
      <c r="DT72" s="137"/>
      <c r="DU72" s="137"/>
      <c r="DV72" s="137"/>
      <c r="DW72" s="137"/>
      <c r="DX72" s="137"/>
      <c r="DY72" s="137"/>
      <c r="DZ72" s="137"/>
      <c r="EA72" s="137"/>
      <c r="EB72" s="137"/>
      <c r="EC72" s="137"/>
      <c r="ED72" s="137"/>
      <c r="EE72" s="137"/>
      <c r="EF72" s="137"/>
      <c r="EG72" s="137"/>
      <c r="EH72" s="137"/>
      <c r="EI72" s="137"/>
      <c r="EJ72" s="137"/>
      <c r="EK72" s="137"/>
      <c r="EL72" s="137"/>
      <c r="EM72" s="137"/>
      <c r="EN72" s="137"/>
      <c r="EO72" s="137"/>
      <c r="EP72" s="137"/>
      <c r="EQ72" s="137"/>
      <c r="ER72" s="137"/>
      <c r="ES72" s="137"/>
      <c r="ET72" s="137"/>
      <c r="EU72" s="137"/>
      <c r="EV72" s="137"/>
      <c r="EW72" s="137"/>
      <c r="EX72" s="137"/>
      <c r="EY72" s="137"/>
      <c r="EZ72" s="137"/>
      <c r="FA72" s="137"/>
      <c r="FB72" s="137"/>
      <c r="FC72" s="137"/>
      <c r="FD72" s="137"/>
      <c r="FE72" s="137"/>
      <c r="FF72" s="137"/>
      <c r="FG72" s="137"/>
      <c r="FH72" s="137"/>
      <c r="FI72" s="137"/>
      <c r="FJ72" s="137"/>
      <c r="FK72" s="137"/>
      <c r="FL72" s="137"/>
      <c r="FM72" s="137"/>
      <c r="FN72" s="137"/>
      <c r="FO72" s="137"/>
      <c r="FP72" s="137"/>
      <c r="FQ72" s="137"/>
      <c r="FR72" s="137"/>
      <c r="FS72" s="137"/>
      <c r="FT72" s="137"/>
      <c r="FU72" s="137"/>
      <c r="FV72" s="137"/>
      <c r="FW72" s="137"/>
      <c r="FX72" s="137"/>
      <c r="FY72" s="137"/>
      <c r="FZ72" s="137"/>
      <c r="GA72" s="137"/>
      <c r="GB72" s="137"/>
      <c r="GC72" s="137"/>
      <c r="GD72" s="137"/>
      <c r="GE72" s="137"/>
      <c r="GF72" s="137"/>
      <c r="GG72" s="137"/>
      <c r="GH72" s="137"/>
      <c r="GI72" s="137"/>
      <c r="GJ72" s="137"/>
      <c r="GK72" s="137"/>
      <c r="GL72" s="137"/>
      <c r="GM72" s="137"/>
      <c r="GN72" s="137"/>
      <c r="GO72" s="137"/>
      <c r="GP72" s="137"/>
      <c r="GQ72" s="137"/>
      <c r="GR72" s="137"/>
      <c r="GS72" s="137"/>
      <c r="GT72" s="137"/>
      <c r="GU72" s="137"/>
      <c r="GV72" s="137"/>
      <c r="GW72" s="137"/>
      <c r="GX72" s="137"/>
      <c r="GY72" s="137"/>
      <c r="GZ72" s="137"/>
      <c r="HA72" s="137"/>
      <c r="HB72" s="137"/>
      <c r="HC72" s="137"/>
      <c r="HD72" s="137"/>
      <c r="HE72" s="137"/>
      <c r="HF72" s="137"/>
      <c r="HG72" s="137"/>
      <c r="HH72" s="137"/>
      <c r="HI72" s="137"/>
      <c r="HJ72" s="137"/>
      <c r="HK72" s="137"/>
      <c r="HL72" s="137"/>
      <c r="HM72" s="137"/>
      <c r="HN72" s="137"/>
      <c r="HO72" s="137"/>
      <c r="HP72" s="137"/>
      <c r="HQ72" s="137"/>
      <c r="HR72" s="137"/>
      <c r="HS72" s="137"/>
      <c r="HT72" s="137"/>
      <c r="HU72" s="137"/>
      <c r="HV72" s="137"/>
      <c r="HW72" s="137"/>
      <c r="HX72" s="137"/>
      <c r="HY72" s="137"/>
      <c r="HZ72" s="137"/>
      <c r="IA72" s="137"/>
      <c r="IB72" s="137"/>
      <c r="IC72" s="137"/>
      <c r="ID72" s="137"/>
      <c r="IE72" s="137"/>
      <c r="IF72" s="137"/>
      <c r="IG72" s="137"/>
      <c r="IH72" s="137"/>
      <c r="II72" s="137"/>
      <c r="IJ72" s="137"/>
      <c r="IK72" s="137"/>
      <c r="IL72" s="137"/>
      <c r="IM72" s="137"/>
      <c r="IN72" s="137"/>
      <c r="IO72" s="137"/>
      <c r="IP72" s="137"/>
      <c r="IQ72" s="137"/>
      <c r="IR72" s="137"/>
    </row>
    <row r="73" spans="1:252" s="15" customFormat="1" ht="75.75" customHeight="1" x14ac:dyDescent="0.25">
      <c r="A73" s="122">
        <v>69</v>
      </c>
      <c r="B73" s="122" t="s">
        <v>408</v>
      </c>
      <c r="C73" s="123"/>
      <c r="D73" s="123" t="s">
        <v>409</v>
      </c>
      <c r="E73" s="124" t="s">
        <v>410</v>
      </c>
      <c r="F73" s="139">
        <v>42900</v>
      </c>
      <c r="G73" s="122" t="s">
        <v>411</v>
      </c>
      <c r="H73" s="122" t="s">
        <v>167</v>
      </c>
      <c r="I73" s="122" t="s">
        <v>78</v>
      </c>
      <c r="J73" s="141" t="s">
        <v>61</v>
      </c>
      <c r="K73" s="25" t="s">
        <v>23</v>
      </c>
      <c r="L73" s="25" t="s">
        <v>52</v>
      </c>
      <c r="M73" s="123"/>
      <c r="N73" s="141" t="s">
        <v>412</v>
      </c>
      <c r="O73" s="25" t="s">
        <v>36</v>
      </c>
      <c r="P73" s="25" t="s">
        <v>24</v>
      </c>
    </row>
    <row r="74" spans="1:252" s="15" customFormat="1" ht="75.75" customHeight="1" x14ac:dyDescent="0.25">
      <c r="A74" s="122">
        <v>70</v>
      </c>
      <c r="B74" s="122" t="s">
        <v>413</v>
      </c>
      <c r="C74" s="123"/>
      <c r="D74" s="123" t="s">
        <v>414</v>
      </c>
      <c r="E74" s="124" t="s">
        <v>415</v>
      </c>
      <c r="F74" s="139">
        <v>42900</v>
      </c>
      <c r="G74" s="122" t="s">
        <v>328</v>
      </c>
      <c r="H74" s="122" t="s">
        <v>167</v>
      </c>
      <c r="I74" s="122" t="s">
        <v>329</v>
      </c>
      <c r="J74" s="141" t="s">
        <v>61</v>
      </c>
      <c r="K74" s="25" t="s">
        <v>23</v>
      </c>
      <c r="L74" s="25" t="s">
        <v>52</v>
      </c>
      <c r="M74" s="123"/>
      <c r="N74" s="141" t="s">
        <v>416</v>
      </c>
      <c r="O74" s="25" t="s">
        <v>36</v>
      </c>
      <c r="P74" s="25" t="s">
        <v>24</v>
      </c>
    </row>
    <row r="75" spans="1:252" s="15" customFormat="1" ht="75.75" customHeight="1" x14ac:dyDescent="0.25">
      <c r="A75" s="122">
        <v>71</v>
      </c>
      <c r="B75" s="122" t="s">
        <v>417</v>
      </c>
      <c r="C75" s="123"/>
      <c r="D75" s="123" t="s">
        <v>418</v>
      </c>
      <c r="E75" s="124" t="s">
        <v>419</v>
      </c>
      <c r="F75" s="139">
        <v>42900</v>
      </c>
      <c r="G75" s="122" t="s">
        <v>420</v>
      </c>
      <c r="H75" s="122" t="s">
        <v>382</v>
      </c>
      <c r="I75" s="122" t="s">
        <v>421</v>
      </c>
      <c r="J75" s="140" t="s">
        <v>316</v>
      </c>
      <c r="K75" s="127"/>
      <c r="L75" s="137"/>
      <c r="M75" s="137"/>
      <c r="N75" s="141" t="s">
        <v>422</v>
      </c>
      <c r="O75" s="25" t="s">
        <v>36</v>
      </c>
      <c r="P75" s="25" t="s">
        <v>24</v>
      </c>
    </row>
    <row r="76" spans="1:252" ht="144" x14ac:dyDescent="0.25">
      <c r="A76" s="122">
        <v>72</v>
      </c>
      <c r="B76" s="122" t="s">
        <v>423</v>
      </c>
      <c r="C76" s="123" t="s">
        <v>424</v>
      </c>
      <c r="D76" s="123" t="s">
        <v>425</v>
      </c>
      <c r="E76" s="124" t="s">
        <v>426</v>
      </c>
      <c r="F76" s="139">
        <v>42901</v>
      </c>
      <c r="G76" s="122" t="s">
        <v>427</v>
      </c>
      <c r="H76" s="122" t="s">
        <v>160</v>
      </c>
      <c r="I76" s="122" t="s">
        <v>161</v>
      </c>
      <c r="J76" s="141" t="s">
        <v>299</v>
      </c>
      <c r="K76" s="25" t="s">
        <v>23</v>
      </c>
      <c r="L76" s="25" t="s">
        <v>24</v>
      </c>
      <c r="M76" s="15"/>
      <c r="N76" s="141" t="s">
        <v>428</v>
      </c>
      <c r="O76" s="25" t="s">
        <v>23</v>
      </c>
      <c r="P76" s="25" t="s">
        <v>24</v>
      </c>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c r="BX76" s="15"/>
      <c r="BY76" s="15"/>
      <c r="BZ76" s="15"/>
      <c r="CA76" s="15"/>
      <c r="CB76" s="15"/>
      <c r="CC76" s="15"/>
      <c r="CD76" s="15"/>
      <c r="CE76" s="15"/>
      <c r="CF76" s="15"/>
      <c r="CG76" s="15"/>
      <c r="CH76" s="15"/>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row>
    <row r="77" spans="1:252" s="15" customFormat="1" ht="75.75" customHeight="1" x14ac:dyDescent="0.25">
      <c r="A77" s="122">
        <v>73</v>
      </c>
      <c r="B77" s="122" t="s">
        <v>429</v>
      </c>
      <c r="C77" s="123"/>
      <c r="D77" s="123" t="s">
        <v>430</v>
      </c>
      <c r="E77" s="124" t="s">
        <v>431</v>
      </c>
      <c r="F77" s="139">
        <v>42902</v>
      </c>
      <c r="G77" s="122" t="s">
        <v>432</v>
      </c>
      <c r="H77" s="122" t="s">
        <v>20</v>
      </c>
      <c r="I77" s="122" t="s">
        <v>34</v>
      </c>
      <c r="J77" s="141" t="s">
        <v>61</v>
      </c>
      <c r="K77" s="25" t="s">
        <v>23</v>
      </c>
      <c r="L77" s="25" t="s">
        <v>52</v>
      </c>
      <c r="M77" s="123"/>
      <c r="N77" s="141" t="s">
        <v>433</v>
      </c>
      <c r="O77" s="25" t="s">
        <v>36</v>
      </c>
      <c r="P77" s="25" t="s">
        <v>24</v>
      </c>
    </row>
    <row r="78" spans="1:252" s="15" customFormat="1" ht="75.75" customHeight="1" x14ac:dyDescent="0.25">
      <c r="A78" s="122">
        <v>74</v>
      </c>
      <c r="B78" s="122" t="s">
        <v>434</v>
      </c>
      <c r="C78" s="123"/>
      <c r="D78" s="123" t="s">
        <v>435</v>
      </c>
      <c r="E78" s="124" t="s">
        <v>436</v>
      </c>
      <c r="F78" s="139">
        <v>42902</v>
      </c>
      <c r="G78" s="122" t="s">
        <v>432</v>
      </c>
      <c r="H78" s="122" t="s">
        <v>20</v>
      </c>
      <c r="I78" s="122" t="s">
        <v>34</v>
      </c>
      <c r="J78" s="141" t="s">
        <v>61</v>
      </c>
      <c r="K78" s="25" t="s">
        <v>23</v>
      </c>
      <c r="L78" s="25" t="s">
        <v>52</v>
      </c>
      <c r="M78" s="123"/>
      <c r="N78" s="141" t="s">
        <v>437</v>
      </c>
      <c r="O78" s="25" t="s">
        <v>36</v>
      </c>
      <c r="P78" s="25" t="s">
        <v>24</v>
      </c>
    </row>
    <row r="79" spans="1:252" s="15" customFormat="1" ht="75.75" customHeight="1" x14ac:dyDescent="0.25">
      <c r="A79" s="122">
        <v>75</v>
      </c>
      <c r="B79" s="122" t="s">
        <v>438</v>
      </c>
      <c r="C79" s="123"/>
      <c r="D79" s="123" t="s">
        <v>439</v>
      </c>
      <c r="E79" s="124" t="s">
        <v>440</v>
      </c>
      <c r="F79" s="139">
        <v>42902</v>
      </c>
      <c r="G79" s="122" t="s">
        <v>353</v>
      </c>
      <c r="H79" s="122" t="s">
        <v>20</v>
      </c>
      <c r="I79" s="122" t="s">
        <v>34</v>
      </c>
      <c r="J79" s="141" t="s">
        <v>61</v>
      </c>
      <c r="K79" s="25" t="s">
        <v>23</v>
      </c>
      <c r="L79" s="25" t="s">
        <v>52</v>
      </c>
      <c r="M79" s="123"/>
      <c r="N79" s="141" t="s">
        <v>441</v>
      </c>
      <c r="O79" s="25" t="s">
        <v>36</v>
      </c>
      <c r="P79" s="25" t="s">
        <v>24</v>
      </c>
    </row>
    <row r="80" spans="1:252" s="15" customFormat="1" ht="75.75" customHeight="1" x14ac:dyDescent="0.25">
      <c r="A80" s="122">
        <v>76</v>
      </c>
      <c r="B80" s="122" t="s">
        <v>442</v>
      </c>
      <c r="C80" s="123"/>
      <c r="D80" s="123" t="s">
        <v>439</v>
      </c>
      <c r="E80" s="124" t="s">
        <v>443</v>
      </c>
      <c r="F80" s="139">
        <v>42902</v>
      </c>
      <c r="G80" s="122" t="s">
        <v>107</v>
      </c>
      <c r="H80" s="122" t="s">
        <v>20</v>
      </c>
      <c r="I80" s="122" t="s">
        <v>34</v>
      </c>
      <c r="J80" s="141" t="s">
        <v>61</v>
      </c>
      <c r="K80" s="25" t="s">
        <v>23</v>
      </c>
      <c r="L80" s="25" t="s">
        <v>52</v>
      </c>
      <c r="M80" s="123"/>
      <c r="N80" s="141" t="s">
        <v>444</v>
      </c>
      <c r="O80" s="25" t="s">
        <v>36</v>
      </c>
      <c r="P80" s="25" t="s">
        <v>24</v>
      </c>
    </row>
    <row r="81" spans="1:16" s="15" customFormat="1" ht="75.75" customHeight="1" x14ac:dyDescent="0.25">
      <c r="A81" s="122">
        <v>77</v>
      </c>
      <c r="B81" s="122" t="s">
        <v>445</v>
      </c>
      <c r="C81" s="123"/>
      <c r="D81" s="123" t="s">
        <v>446</v>
      </c>
      <c r="E81" s="124" t="s">
        <v>447</v>
      </c>
      <c r="F81" s="139">
        <v>42902</v>
      </c>
      <c r="G81" s="122" t="s">
        <v>448</v>
      </c>
      <c r="H81" s="122" t="s">
        <v>20</v>
      </c>
      <c r="I81" s="122" t="s">
        <v>34</v>
      </c>
      <c r="J81" s="141" t="s">
        <v>61</v>
      </c>
      <c r="K81" s="25" t="s">
        <v>23</v>
      </c>
      <c r="L81" s="25" t="s">
        <v>52</v>
      </c>
      <c r="M81" s="123"/>
      <c r="N81" s="141" t="s">
        <v>449</v>
      </c>
      <c r="O81" s="25" t="s">
        <v>36</v>
      </c>
      <c r="P81" s="25" t="s">
        <v>24</v>
      </c>
    </row>
    <row r="82" spans="1:16" s="15" customFormat="1" ht="75.75" customHeight="1" x14ac:dyDescent="0.25">
      <c r="A82" s="122">
        <v>78</v>
      </c>
      <c r="B82" s="122" t="s">
        <v>450</v>
      </c>
      <c r="C82" s="123"/>
      <c r="D82" s="123" t="s">
        <v>451</v>
      </c>
      <c r="E82" s="124" t="s">
        <v>452</v>
      </c>
      <c r="F82" s="139">
        <v>42905</v>
      </c>
      <c r="G82" s="122" t="s">
        <v>453</v>
      </c>
      <c r="H82" s="122" t="s">
        <v>454</v>
      </c>
      <c r="I82" s="122" t="s">
        <v>421</v>
      </c>
      <c r="J82" s="140" t="s">
        <v>316</v>
      </c>
      <c r="K82" s="127"/>
      <c r="L82" s="137"/>
      <c r="M82" s="137"/>
      <c r="N82" s="141" t="s">
        <v>455</v>
      </c>
      <c r="O82" s="25" t="s">
        <v>23</v>
      </c>
      <c r="P82" s="25" t="s">
        <v>24</v>
      </c>
    </row>
    <row r="83" spans="1:16" s="15" customFormat="1" ht="75.75" customHeight="1" x14ac:dyDescent="0.25">
      <c r="A83" s="122">
        <v>79</v>
      </c>
      <c r="B83" s="122" t="s">
        <v>456</v>
      </c>
      <c r="C83" s="123"/>
      <c r="D83" s="123" t="s">
        <v>457</v>
      </c>
      <c r="E83" s="124" t="s">
        <v>458</v>
      </c>
      <c r="F83" s="139">
        <v>42905</v>
      </c>
      <c r="G83" s="122" t="s">
        <v>453</v>
      </c>
      <c r="H83" s="122" t="s">
        <v>454</v>
      </c>
      <c r="I83" s="122" t="s">
        <v>421</v>
      </c>
      <c r="J83" s="140" t="s">
        <v>316</v>
      </c>
      <c r="K83" s="127"/>
      <c r="L83" s="137"/>
      <c r="M83" s="137"/>
      <c r="N83" s="141" t="s">
        <v>459</v>
      </c>
      <c r="O83" s="25" t="s">
        <v>23</v>
      </c>
      <c r="P83" s="25" t="s">
        <v>24</v>
      </c>
    </row>
    <row r="84" spans="1:16" s="15" customFormat="1" ht="75.75" customHeight="1" x14ac:dyDescent="0.25">
      <c r="A84" s="122">
        <v>80</v>
      </c>
      <c r="B84" s="122" t="s">
        <v>460</v>
      </c>
      <c r="C84" s="123"/>
      <c r="D84" s="123" t="s">
        <v>461</v>
      </c>
      <c r="E84" s="124" t="s">
        <v>462</v>
      </c>
      <c r="F84" s="139">
        <v>42905</v>
      </c>
      <c r="G84" s="122" t="s">
        <v>453</v>
      </c>
      <c r="H84" s="122" t="s">
        <v>454</v>
      </c>
      <c r="I84" s="122" t="s">
        <v>421</v>
      </c>
      <c r="J84" s="140" t="s">
        <v>316</v>
      </c>
      <c r="K84" s="127"/>
      <c r="L84" s="137"/>
      <c r="M84" s="137"/>
      <c r="N84" s="141" t="s">
        <v>463</v>
      </c>
      <c r="O84" s="25" t="s">
        <v>23</v>
      </c>
      <c r="P84" s="25" t="s">
        <v>24</v>
      </c>
    </row>
    <row r="85" spans="1:16" s="15" customFormat="1" ht="75.75" customHeight="1" x14ac:dyDescent="0.25">
      <c r="A85" s="122">
        <v>81</v>
      </c>
      <c r="B85" s="122" t="s">
        <v>464</v>
      </c>
      <c r="C85" s="123"/>
      <c r="D85" s="123" t="s">
        <v>465</v>
      </c>
      <c r="E85" s="124" t="s">
        <v>466</v>
      </c>
      <c r="F85" s="139">
        <v>42905</v>
      </c>
      <c r="G85" s="122" t="s">
        <v>328</v>
      </c>
      <c r="H85" s="122" t="s">
        <v>167</v>
      </c>
      <c r="I85" s="122" t="s">
        <v>329</v>
      </c>
      <c r="J85" s="141" t="s">
        <v>61</v>
      </c>
      <c r="K85" s="25" t="s">
        <v>23</v>
      </c>
      <c r="L85" s="25" t="s">
        <v>52</v>
      </c>
      <c r="M85" s="123"/>
      <c r="N85" s="141" t="s">
        <v>467</v>
      </c>
      <c r="O85" s="25" t="s">
        <v>36</v>
      </c>
      <c r="P85" s="25" t="s">
        <v>24</v>
      </c>
    </row>
    <row r="86" spans="1:16" s="15" customFormat="1" ht="75.75" customHeight="1" x14ac:dyDescent="0.25">
      <c r="A86" s="122">
        <v>82</v>
      </c>
      <c r="B86" s="122" t="s">
        <v>468</v>
      </c>
      <c r="C86" s="123" t="s">
        <v>469</v>
      </c>
      <c r="D86" s="123" t="s">
        <v>470</v>
      </c>
      <c r="E86" s="124" t="s">
        <v>471</v>
      </c>
      <c r="F86" s="139">
        <v>42905</v>
      </c>
      <c r="G86" s="122" t="s">
        <v>472</v>
      </c>
      <c r="H86" s="122" t="s">
        <v>473</v>
      </c>
      <c r="I86" s="122" t="s">
        <v>474</v>
      </c>
      <c r="J86" s="141" t="s">
        <v>61</v>
      </c>
      <c r="K86" s="25" t="s">
        <v>23</v>
      </c>
      <c r="L86" s="25" t="s">
        <v>52</v>
      </c>
      <c r="M86" s="123"/>
      <c r="N86" s="141" t="s">
        <v>475</v>
      </c>
      <c r="O86" s="25" t="s">
        <v>23</v>
      </c>
      <c r="P86" s="25" t="s">
        <v>52</v>
      </c>
    </row>
    <row r="87" spans="1:16" s="15" customFormat="1" ht="75.75" customHeight="1" x14ac:dyDescent="0.25">
      <c r="A87" s="122">
        <v>83</v>
      </c>
      <c r="B87" s="122" t="s">
        <v>476</v>
      </c>
      <c r="C87" s="123"/>
      <c r="D87" s="123" t="s">
        <v>477</v>
      </c>
      <c r="E87" s="124" t="s">
        <v>478</v>
      </c>
      <c r="F87" s="139">
        <v>42905</v>
      </c>
      <c r="G87" s="122" t="s">
        <v>479</v>
      </c>
      <c r="H87" s="122" t="s">
        <v>20</v>
      </c>
      <c r="I87" s="122" t="s">
        <v>34</v>
      </c>
      <c r="J87" s="141" t="s">
        <v>61</v>
      </c>
      <c r="K87" s="25" t="s">
        <v>23</v>
      </c>
      <c r="L87" s="25" t="s">
        <v>52</v>
      </c>
      <c r="M87" s="123"/>
      <c r="N87" s="141" t="s">
        <v>480</v>
      </c>
      <c r="O87" s="25" t="s">
        <v>36</v>
      </c>
      <c r="P87" s="25" t="s">
        <v>24</v>
      </c>
    </row>
    <row r="88" spans="1:16" s="15" customFormat="1" ht="75.75" customHeight="1" x14ac:dyDescent="0.25">
      <c r="A88" s="122">
        <v>84</v>
      </c>
      <c r="B88" s="122" t="s">
        <v>481</v>
      </c>
      <c r="C88" s="123"/>
      <c r="D88" s="123" t="s">
        <v>482</v>
      </c>
      <c r="E88" s="124" t="s">
        <v>483</v>
      </c>
      <c r="F88" s="139">
        <v>42905</v>
      </c>
      <c r="G88" s="122" t="s">
        <v>484</v>
      </c>
      <c r="H88" s="122" t="s">
        <v>20</v>
      </c>
      <c r="I88" s="122" t="s">
        <v>34</v>
      </c>
      <c r="J88" s="141" t="s">
        <v>61</v>
      </c>
      <c r="K88" s="25" t="s">
        <v>23</v>
      </c>
      <c r="L88" s="25" t="s">
        <v>52</v>
      </c>
      <c r="M88" s="123"/>
      <c r="N88" s="141" t="s">
        <v>485</v>
      </c>
      <c r="O88" s="25" t="s">
        <v>36</v>
      </c>
      <c r="P88" s="25" t="s">
        <v>24</v>
      </c>
    </row>
    <row r="89" spans="1:16" s="15" customFormat="1" ht="75.75" customHeight="1" x14ac:dyDescent="0.25">
      <c r="A89" s="122">
        <v>85</v>
      </c>
      <c r="B89" s="122" t="s">
        <v>486</v>
      </c>
      <c r="C89" s="123"/>
      <c r="D89" s="123" t="s">
        <v>487</v>
      </c>
      <c r="E89" s="124" t="s">
        <v>488</v>
      </c>
      <c r="F89" s="139">
        <v>42905</v>
      </c>
      <c r="G89" s="122" t="s">
        <v>489</v>
      </c>
      <c r="H89" s="122" t="s">
        <v>382</v>
      </c>
      <c r="I89" s="122" t="s">
        <v>383</v>
      </c>
      <c r="J89" s="141" t="s">
        <v>61</v>
      </c>
      <c r="K89" s="25" t="s">
        <v>23</v>
      </c>
      <c r="L89" s="25" t="s">
        <v>52</v>
      </c>
      <c r="M89" s="123"/>
      <c r="N89" s="141" t="s">
        <v>490</v>
      </c>
      <c r="O89" s="25" t="s">
        <v>36</v>
      </c>
      <c r="P89" s="25" t="s">
        <v>24</v>
      </c>
    </row>
    <row r="90" spans="1:16" s="15" customFormat="1" ht="75.75" customHeight="1" x14ac:dyDescent="0.25">
      <c r="A90" s="122">
        <v>86</v>
      </c>
      <c r="B90" s="122" t="s">
        <v>491</v>
      </c>
      <c r="C90" s="123"/>
      <c r="D90" s="123" t="s">
        <v>492</v>
      </c>
      <c r="E90" s="124" t="s">
        <v>493</v>
      </c>
      <c r="F90" s="139">
        <v>42906</v>
      </c>
      <c r="G90" s="122" t="s">
        <v>494</v>
      </c>
      <c r="H90" s="122" t="s">
        <v>20</v>
      </c>
      <c r="I90" s="122" t="s">
        <v>34</v>
      </c>
      <c r="J90" s="141" t="s">
        <v>61</v>
      </c>
      <c r="K90" s="25" t="s">
        <v>23</v>
      </c>
      <c r="L90" s="25" t="s">
        <v>52</v>
      </c>
      <c r="M90" s="123"/>
      <c r="N90" s="141" t="s">
        <v>495</v>
      </c>
      <c r="O90" s="25" t="s">
        <v>36</v>
      </c>
      <c r="P90" s="25" t="s">
        <v>24</v>
      </c>
    </row>
    <row r="91" spans="1:16" s="15" customFormat="1" ht="75.75" customHeight="1" x14ac:dyDescent="0.25">
      <c r="A91" s="122">
        <v>87</v>
      </c>
      <c r="B91" s="122" t="s">
        <v>496</v>
      </c>
      <c r="C91" s="123"/>
      <c r="D91" s="123" t="s">
        <v>497</v>
      </c>
      <c r="E91" s="124" t="s">
        <v>498</v>
      </c>
      <c r="F91" s="139">
        <v>42906</v>
      </c>
      <c r="G91" s="122" t="s">
        <v>499</v>
      </c>
      <c r="H91" s="122" t="s">
        <v>160</v>
      </c>
      <c r="I91" s="122" t="s">
        <v>179</v>
      </c>
      <c r="J91" s="141" t="s">
        <v>61</v>
      </c>
      <c r="K91" s="25" t="s">
        <v>23</v>
      </c>
      <c r="L91" s="25" t="s">
        <v>52</v>
      </c>
      <c r="M91" s="123"/>
      <c r="N91" s="141" t="s">
        <v>500</v>
      </c>
      <c r="O91" s="25" t="s">
        <v>23</v>
      </c>
      <c r="P91" s="25" t="s">
        <v>24</v>
      </c>
    </row>
    <row r="92" spans="1:16" s="15" customFormat="1" ht="75.75" customHeight="1" x14ac:dyDescent="0.25">
      <c r="A92" s="122">
        <v>88</v>
      </c>
      <c r="B92" s="122" t="s">
        <v>501</v>
      </c>
      <c r="C92" s="123"/>
      <c r="D92" s="123" t="s">
        <v>502</v>
      </c>
      <c r="E92" s="124" t="s">
        <v>503</v>
      </c>
      <c r="F92" s="139">
        <v>42907</v>
      </c>
      <c r="G92" s="122" t="s">
        <v>504</v>
      </c>
      <c r="H92" s="122" t="s">
        <v>167</v>
      </c>
      <c r="I92" s="122" t="s">
        <v>78</v>
      </c>
      <c r="J92" s="141" t="s">
        <v>61</v>
      </c>
      <c r="K92" s="25" t="s">
        <v>23</v>
      </c>
      <c r="L92" s="25" t="s">
        <v>52</v>
      </c>
      <c r="M92" s="123"/>
      <c r="N92" s="141" t="s">
        <v>505</v>
      </c>
      <c r="O92" s="25" t="s">
        <v>36</v>
      </c>
      <c r="P92" s="25" t="s">
        <v>24</v>
      </c>
    </row>
    <row r="93" spans="1:16" s="15" customFormat="1" ht="75.75" customHeight="1" x14ac:dyDescent="0.25">
      <c r="A93" s="122">
        <v>89</v>
      </c>
      <c r="B93" s="122" t="s">
        <v>506</v>
      </c>
      <c r="C93" s="123"/>
      <c r="D93" s="123" t="s">
        <v>507</v>
      </c>
      <c r="E93" s="124" t="s">
        <v>508</v>
      </c>
      <c r="F93" s="139">
        <v>42907</v>
      </c>
      <c r="G93" s="122" t="s">
        <v>509</v>
      </c>
      <c r="H93" s="122" t="s">
        <v>20</v>
      </c>
      <c r="I93" s="122" t="s">
        <v>34</v>
      </c>
      <c r="J93" s="141" t="s">
        <v>61</v>
      </c>
      <c r="K93" s="25" t="s">
        <v>23</v>
      </c>
      <c r="L93" s="25" t="s">
        <v>52</v>
      </c>
      <c r="M93" s="123"/>
      <c r="N93" s="141" t="s">
        <v>510</v>
      </c>
      <c r="O93" s="25" t="s">
        <v>23</v>
      </c>
      <c r="P93" s="25" t="s">
        <v>52</v>
      </c>
    </row>
    <row r="94" spans="1:16" s="15" customFormat="1" ht="75.75" customHeight="1" x14ac:dyDescent="0.25">
      <c r="A94" s="122">
        <v>90</v>
      </c>
      <c r="B94" s="122" t="s">
        <v>511</v>
      </c>
      <c r="C94" s="123"/>
      <c r="D94" s="123" t="s">
        <v>512</v>
      </c>
      <c r="E94" s="124" t="s">
        <v>513</v>
      </c>
      <c r="F94" s="139">
        <v>42908</v>
      </c>
      <c r="G94" s="122" t="s">
        <v>288</v>
      </c>
      <c r="H94" s="122" t="s">
        <v>20</v>
      </c>
      <c r="I94" s="122" t="s">
        <v>34</v>
      </c>
      <c r="J94" s="141" t="s">
        <v>61</v>
      </c>
      <c r="K94" s="25" t="s">
        <v>23</v>
      </c>
      <c r="L94" s="25" t="s">
        <v>52</v>
      </c>
      <c r="M94" s="123"/>
      <c r="N94" s="141" t="s">
        <v>514</v>
      </c>
      <c r="O94" s="25" t="s">
        <v>23</v>
      </c>
      <c r="P94" s="25" t="s">
        <v>52</v>
      </c>
    </row>
    <row r="95" spans="1:16" s="15" customFormat="1" ht="75.75" customHeight="1" x14ac:dyDescent="0.25">
      <c r="A95" s="122">
        <v>91</v>
      </c>
      <c r="B95" s="122" t="s">
        <v>515</v>
      </c>
      <c r="C95" s="123"/>
      <c r="D95" s="123" t="s">
        <v>516</v>
      </c>
      <c r="E95" s="124" t="s">
        <v>517</v>
      </c>
      <c r="F95" s="139">
        <v>42908</v>
      </c>
      <c r="G95" s="122" t="s">
        <v>518</v>
      </c>
      <c r="H95" s="122" t="s">
        <v>20</v>
      </c>
      <c r="I95" s="122" t="s">
        <v>34</v>
      </c>
      <c r="J95" s="141" t="s">
        <v>61</v>
      </c>
      <c r="K95" s="25" t="s">
        <v>23</v>
      </c>
      <c r="L95" s="25" t="s">
        <v>52</v>
      </c>
      <c r="M95" s="123"/>
      <c r="N95" s="141" t="s">
        <v>519</v>
      </c>
      <c r="O95" s="25" t="s">
        <v>36</v>
      </c>
      <c r="P95" s="25" t="s">
        <v>24</v>
      </c>
    </row>
    <row r="96" spans="1:16" s="15" customFormat="1" ht="75.75" customHeight="1" x14ac:dyDescent="0.25">
      <c r="A96" s="122">
        <v>92</v>
      </c>
      <c r="B96" s="122" t="s">
        <v>520</v>
      </c>
      <c r="C96" s="123"/>
      <c r="D96" s="123" t="s">
        <v>521</v>
      </c>
      <c r="E96" s="124" t="s">
        <v>522</v>
      </c>
      <c r="F96" s="139">
        <v>42908</v>
      </c>
      <c r="G96" s="122" t="s">
        <v>353</v>
      </c>
      <c r="H96" s="122" t="s">
        <v>20</v>
      </c>
      <c r="I96" s="122" t="s">
        <v>34</v>
      </c>
      <c r="J96" s="141" t="s">
        <v>61</v>
      </c>
      <c r="K96" s="25" t="s">
        <v>23</v>
      </c>
      <c r="L96" s="25" t="s">
        <v>52</v>
      </c>
      <c r="M96" s="123"/>
      <c r="N96" s="141" t="s">
        <v>523</v>
      </c>
      <c r="O96" s="25" t="s">
        <v>36</v>
      </c>
      <c r="P96" s="25" t="s">
        <v>24</v>
      </c>
    </row>
    <row r="97" spans="1:16" s="15" customFormat="1" ht="75.75" customHeight="1" x14ac:dyDescent="0.25">
      <c r="A97" s="122">
        <v>93</v>
      </c>
      <c r="B97" s="122" t="s">
        <v>524</v>
      </c>
      <c r="C97" s="123" t="s">
        <v>525</v>
      </c>
      <c r="D97" s="123" t="s">
        <v>526</v>
      </c>
      <c r="E97" s="124" t="s">
        <v>527</v>
      </c>
      <c r="F97" s="139">
        <v>42908</v>
      </c>
      <c r="G97" s="122" t="s">
        <v>528</v>
      </c>
      <c r="H97" s="122" t="s">
        <v>191</v>
      </c>
      <c r="I97" s="122" t="s">
        <v>192</v>
      </c>
      <c r="J97" s="141" t="s">
        <v>61</v>
      </c>
      <c r="K97" s="25" t="s">
        <v>23</v>
      </c>
      <c r="L97" s="25" t="s">
        <v>52</v>
      </c>
      <c r="M97" s="123"/>
      <c r="N97" s="141" t="s">
        <v>529</v>
      </c>
      <c r="O97" s="25" t="s">
        <v>23</v>
      </c>
      <c r="P97" s="25" t="s">
        <v>24</v>
      </c>
    </row>
    <row r="98" spans="1:16" s="15" customFormat="1" ht="75.75" customHeight="1" x14ac:dyDescent="0.25">
      <c r="A98" s="122">
        <v>94</v>
      </c>
      <c r="B98" s="122" t="s">
        <v>530</v>
      </c>
      <c r="C98" s="123"/>
      <c r="D98" s="123" t="s">
        <v>531</v>
      </c>
      <c r="E98" s="124" t="s">
        <v>532</v>
      </c>
      <c r="F98" s="139">
        <v>42908</v>
      </c>
      <c r="G98" s="122" t="s">
        <v>533</v>
      </c>
      <c r="H98" s="122" t="s">
        <v>167</v>
      </c>
      <c r="I98" s="122" t="s">
        <v>168</v>
      </c>
      <c r="J98" s="141" t="s">
        <v>61</v>
      </c>
      <c r="K98" s="25" t="s">
        <v>23</v>
      </c>
      <c r="L98" s="25" t="s">
        <v>52</v>
      </c>
      <c r="M98" s="123"/>
      <c r="N98" s="141" t="s">
        <v>534</v>
      </c>
      <c r="O98" s="25" t="s">
        <v>36</v>
      </c>
      <c r="P98" s="25" t="s">
        <v>24</v>
      </c>
    </row>
    <row r="99" spans="1:16" s="15" customFormat="1" ht="75.75" customHeight="1" x14ac:dyDescent="0.25">
      <c r="A99" s="122">
        <v>95</v>
      </c>
      <c r="B99" s="122" t="s">
        <v>535</v>
      </c>
      <c r="C99" s="123"/>
      <c r="D99" s="123" t="s">
        <v>536</v>
      </c>
      <c r="E99" s="124" t="s">
        <v>537</v>
      </c>
      <c r="F99" s="139">
        <v>42908</v>
      </c>
      <c r="G99" s="122" t="s">
        <v>533</v>
      </c>
      <c r="H99" s="122" t="s">
        <v>167</v>
      </c>
      <c r="I99" s="122" t="s">
        <v>168</v>
      </c>
      <c r="J99" s="141" t="s">
        <v>61</v>
      </c>
      <c r="K99" s="25" t="s">
        <v>23</v>
      </c>
      <c r="L99" s="25" t="s">
        <v>52</v>
      </c>
      <c r="M99" s="123"/>
      <c r="N99" s="141" t="s">
        <v>538</v>
      </c>
      <c r="O99" s="25" t="s">
        <v>36</v>
      </c>
      <c r="P99" s="25" t="s">
        <v>24</v>
      </c>
    </row>
    <row r="100" spans="1:16" s="15" customFormat="1" ht="75.75" customHeight="1" x14ac:dyDescent="0.25">
      <c r="A100" s="122">
        <v>96</v>
      </c>
      <c r="B100" s="122" t="s">
        <v>539</v>
      </c>
      <c r="C100" s="123"/>
      <c r="D100" s="123" t="s">
        <v>540</v>
      </c>
      <c r="E100" s="124" t="s">
        <v>541</v>
      </c>
      <c r="F100" s="139">
        <v>42908</v>
      </c>
      <c r="G100" s="122" t="s">
        <v>504</v>
      </c>
      <c r="H100" s="122" t="s">
        <v>167</v>
      </c>
      <c r="I100" s="122" t="s">
        <v>78</v>
      </c>
      <c r="J100" s="141" t="s">
        <v>61</v>
      </c>
      <c r="K100" s="25" t="s">
        <v>23</v>
      </c>
      <c r="L100" s="25" t="s">
        <v>52</v>
      </c>
      <c r="M100" s="123"/>
      <c r="N100" s="141" t="s">
        <v>542</v>
      </c>
      <c r="O100" s="25" t="s">
        <v>36</v>
      </c>
      <c r="P100" s="25" t="s">
        <v>24</v>
      </c>
    </row>
    <row r="101" spans="1:16" s="15" customFormat="1" ht="75.75" customHeight="1" x14ac:dyDescent="0.25">
      <c r="A101" s="122">
        <v>97</v>
      </c>
      <c r="B101" s="122" t="s">
        <v>543</v>
      </c>
      <c r="C101" s="123" t="s">
        <v>544</v>
      </c>
      <c r="D101" s="123" t="s">
        <v>545</v>
      </c>
      <c r="E101" s="124" t="s">
        <v>546</v>
      </c>
      <c r="F101" s="139">
        <v>42908</v>
      </c>
      <c r="G101" s="122" t="s">
        <v>547</v>
      </c>
      <c r="H101" s="122" t="s">
        <v>191</v>
      </c>
      <c r="I101" s="122" t="s">
        <v>251</v>
      </c>
      <c r="J101" s="141" t="s">
        <v>61</v>
      </c>
      <c r="K101" s="25" t="s">
        <v>23</v>
      </c>
      <c r="L101" s="25" t="s">
        <v>52</v>
      </c>
      <c r="M101" s="123"/>
      <c r="N101" s="141" t="s">
        <v>548</v>
      </c>
      <c r="O101" s="25" t="s">
        <v>23</v>
      </c>
      <c r="P101" s="25" t="s">
        <v>24</v>
      </c>
    </row>
    <row r="102" spans="1:16" s="15" customFormat="1" ht="75.75" customHeight="1" x14ac:dyDescent="0.25">
      <c r="A102" s="122">
        <v>98</v>
      </c>
      <c r="B102" s="122" t="s">
        <v>549</v>
      </c>
      <c r="C102" s="123"/>
      <c r="D102" s="123" t="s">
        <v>550</v>
      </c>
      <c r="E102" s="124" t="s">
        <v>551</v>
      </c>
      <c r="F102" s="139">
        <v>42909</v>
      </c>
      <c r="G102" s="122" t="s">
        <v>552</v>
      </c>
      <c r="H102" s="122" t="s">
        <v>167</v>
      </c>
      <c r="I102" s="122" t="s">
        <v>329</v>
      </c>
      <c r="J102" s="141" t="s">
        <v>61</v>
      </c>
      <c r="K102" s="25" t="s">
        <v>23</v>
      </c>
      <c r="L102" s="25" t="s">
        <v>52</v>
      </c>
      <c r="M102" s="123"/>
      <c r="N102" s="141" t="s">
        <v>553</v>
      </c>
      <c r="O102" s="25" t="s">
        <v>36</v>
      </c>
      <c r="P102" s="25" t="s">
        <v>24</v>
      </c>
    </row>
    <row r="103" spans="1:16" s="15" customFormat="1" ht="75.75" customHeight="1" x14ac:dyDescent="0.25">
      <c r="A103" s="122">
        <v>99</v>
      </c>
      <c r="B103" s="122" t="s">
        <v>554</v>
      </c>
      <c r="C103" s="123" t="s">
        <v>555</v>
      </c>
      <c r="D103" s="123" t="s">
        <v>556</v>
      </c>
      <c r="E103" s="124" t="s">
        <v>557</v>
      </c>
      <c r="F103" s="139">
        <v>42909</v>
      </c>
      <c r="G103" s="122" t="s">
        <v>558</v>
      </c>
      <c r="H103" s="122" t="s">
        <v>160</v>
      </c>
      <c r="I103" s="122" t="s">
        <v>161</v>
      </c>
      <c r="J103" s="141" t="s">
        <v>61</v>
      </c>
      <c r="K103" s="25" t="s">
        <v>23</v>
      </c>
      <c r="L103" s="25" t="s">
        <v>52</v>
      </c>
      <c r="M103" s="123"/>
      <c r="N103" s="141" t="s">
        <v>559</v>
      </c>
      <c r="O103" s="25" t="s">
        <v>23</v>
      </c>
      <c r="P103" s="25" t="s">
        <v>24</v>
      </c>
    </row>
    <row r="104" spans="1:16" s="15" customFormat="1" ht="67.5" customHeight="1" x14ac:dyDescent="0.25">
      <c r="A104" s="122">
        <v>100</v>
      </c>
      <c r="B104" s="122"/>
      <c r="C104" s="123"/>
      <c r="D104" s="123"/>
      <c r="E104" s="124" t="s">
        <v>560</v>
      </c>
      <c r="F104" s="139">
        <v>42909</v>
      </c>
      <c r="G104" s="122" t="s">
        <v>561</v>
      </c>
      <c r="H104" s="122" t="s">
        <v>20</v>
      </c>
      <c r="I104" s="122" t="s">
        <v>179</v>
      </c>
      <c r="J104" s="141" t="s">
        <v>61</v>
      </c>
      <c r="K104" s="25" t="s">
        <v>23</v>
      </c>
      <c r="L104" s="25" t="s">
        <v>52</v>
      </c>
      <c r="M104" s="123"/>
      <c r="N104" s="141" t="s">
        <v>562</v>
      </c>
      <c r="O104" s="25" t="s">
        <v>36</v>
      </c>
      <c r="P104" s="25" t="s">
        <v>24</v>
      </c>
    </row>
    <row r="105" spans="1:16" s="15" customFormat="1" ht="71.25" customHeight="1" x14ac:dyDescent="0.25">
      <c r="A105" s="122">
        <v>101</v>
      </c>
      <c r="B105" s="122" t="s">
        <v>563</v>
      </c>
      <c r="C105" s="123"/>
      <c r="D105" s="123" t="s">
        <v>564</v>
      </c>
      <c r="E105" s="124" t="s">
        <v>565</v>
      </c>
      <c r="F105" s="139">
        <v>42909</v>
      </c>
      <c r="G105" s="122" t="s">
        <v>566</v>
      </c>
      <c r="H105" s="122" t="s">
        <v>167</v>
      </c>
      <c r="I105" s="122" t="s">
        <v>78</v>
      </c>
      <c r="J105" s="141" t="s">
        <v>61</v>
      </c>
      <c r="K105" s="25" t="s">
        <v>23</v>
      </c>
      <c r="L105" s="25" t="s">
        <v>52</v>
      </c>
      <c r="M105" s="123"/>
      <c r="N105" s="141" t="s">
        <v>567</v>
      </c>
      <c r="O105" s="25" t="s">
        <v>36</v>
      </c>
      <c r="P105" s="25" t="s">
        <v>24</v>
      </c>
    </row>
    <row r="106" spans="1:16" s="15" customFormat="1" ht="44.25" customHeight="1" x14ac:dyDescent="0.25">
      <c r="A106" s="122">
        <v>102</v>
      </c>
      <c r="B106" s="122" t="s">
        <v>568</v>
      </c>
      <c r="C106" s="123"/>
      <c r="D106" s="123" t="s">
        <v>569</v>
      </c>
      <c r="E106" s="124" t="s">
        <v>570</v>
      </c>
      <c r="F106" s="139">
        <v>42912</v>
      </c>
      <c r="G106" s="122" t="s">
        <v>571</v>
      </c>
      <c r="H106" s="122" t="s">
        <v>20</v>
      </c>
      <c r="I106" s="122" t="s">
        <v>179</v>
      </c>
      <c r="J106" s="141" t="s">
        <v>61</v>
      </c>
      <c r="K106" s="25" t="s">
        <v>23</v>
      </c>
      <c r="L106" s="25" t="s">
        <v>52</v>
      </c>
      <c r="M106" s="123"/>
      <c r="N106" s="141" t="s">
        <v>572</v>
      </c>
      <c r="O106" s="25" t="s">
        <v>23</v>
      </c>
      <c r="P106" s="25" t="s">
        <v>24</v>
      </c>
    </row>
    <row r="107" spans="1:16" s="15" customFormat="1" ht="75.75" customHeight="1" x14ac:dyDescent="0.25">
      <c r="A107" s="122">
        <v>103</v>
      </c>
      <c r="B107" s="122" t="s">
        <v>573</v>
      </c>
      <c r="C107" s="123" t="s">
        <v>574</v>
      </c>
      <c r="D107" s="123" t="s">
        <v>575</v>
      </c>
      <c r="E107" s="124" t="s">
        <v>576</v>
      </c>
      <c r="F107" s="139">
        <v>42912</v>
      </c>
      <c r="G107" s="122" t="s">
        <v>577</v>
      </c>
      <c r="H107" s="122" t="s">
        <v>160</v>
      </c>
      <c r="I107" s="122" t="s">
        <v>161</v>
      </c>
      <c r="J107" s="141" t="s">
        <v>61</v>
      </c>
      <c r="K107" s="25" t="s">
        <v>23</v>
      </c>
      <c r="L107" s="25" t="s">
        <v>52</v>
      </c>
      <c r="M107" s="123"/>
      <c r="N107" s="141" t="s">
        <v>578</v>
      </c>
      <c r="O107" s="25" t="s">
        <v>23</v>
      </c>
      <c r="P107" s="25" t="s">
        <v>24</v>
      </c>
    </row>
    <row r="108" spans="1:16" s="15" customFormat="1" ht="76.5" customHeight="1" x14ac:dyDescent="0.25">
      <c r="A108" s="122">
        <v>104</v>
      </c>
      <c r="B108" s="122" t="s">
        <v>579</v>
      </c>
      <c r="C108" s="123"/>
      <c r="D108" s="123" t="s">
        <v>580</v>
      </c>
      <c r="E108" s="124" t="s">
        <v>581</v>
      </c>
      <c r="F108" s="139">
        <v>42912</v>
      </c>
      <c r="G108" s="122" t="s">
        <v>582</v>
      </c>
      <c r="H108" s="122" t="s">
        <v>179</v>
      </c>
      <c r="I108" s="122" t="s">
        <v>180</v>
      </c>
      <c r="J108" s="141" t="s">
        <v>61</v>
      </c>
      <c r="K108" s="25" t="s">
        <v>23</v>
      </c>
      <c r="L108" s="25" t="s">
        <v>52</v>
      </c>
      <c r="M108" s="123"/>
      <c r="N108" s="141" t="s">
        <v>583</v>
      </c>
      <c r="O108" s="25" t="s">
        <v>36</v>
      </c>
      <c r="P108" s="25" t="s">
        <v>52</v>
      </c>
    </row>
    <row r="109" spans="1:16" s="15" customFormat="1" ht="71.25" customHeight="1" x14ac:dyDescent="0.25">
      <c r="A109" s="122">
        <v>105</v>
      </c>
      <c r="B109" s="122" t="s">
        <v>584</v>
      </c>
      <c r="C109" s="123"/>
      <c r="D109" s="123" t="s">
        <v>585</v>
      </c>
      <c r="E109" s="124" t="s">
        <v>586</v>
      </c>
      <c r="F109" s="139">
        <v>42912</v>
      </c>
      <c r="G109" s="122" t="s">
        <v>587</v>
      </c>
      <c r="H109" s="122" t="s">
        <v>167</v>
      </c>
      <c r="I109" s="122" t="s">
        <v>78</v>
      </c>
      <c r="J109" s="141" t="s">
        <v>61</v>
      </c>
      <c r="K109" s="25" t="s">
        <v>23</v>
      </c>
      <c r="L109" s="25" t="s">
        <v>52</v>
      </c>
      <c r="M109" s="123"/>
      <c r="N109" s="141" t="s">
        <v>588</v>
      </c>
      <c r="O109" s="25" t="s">
        <v>36</v>
      </c>
      <c r="P109" s="25" t="s">
        <v>24</v>
      </c>
    </row>
    <row r="110" spans="1:16" s="15" customFormat="1" ht="71.25" customHeight="1" x14ac:dyDescent="0.25">
      <c r="A110" s="122">
        <v>106</v>
      </c>
      <c r="B110" s="122" t="s">
        <v>589</v>
      </c>
      <c r="C110" s="123"/>
      <c r="D110" s="123" t="s">
        <v>531</v>
      </c>
      <c r="E110" s="124" t="s">
        <v>590</v>
      </c>
      <c r="F110" s="139">
        <v>42912</v>
      </c>
      <c r="G110" s="122" t="s">
        <v>420</v>
      </c>
      <c r="H110" s="122" t="s">
        <v>167</v>
      </c>
      <c r="I110" s="122" t="s">
        <v>78</v>
      </c>
      <c r="J110" s="141" t="s">
        <v>61</v>
      </c>
      <c r="K110" s="25" t="s">
        <v>23</v>
      </c>
      <c r="L110" s="25" t="s">
        <v>52</v>
      </c>
      <c r="M110" s="123"/>
      <c r="N110" s="141" t="s">
        <v>591</v>
      </c>
      <c r="O110" s="25" t="s">
        <v>36</v>
      </c>
      <c r="P110" s="25" t="s">
        <v>24</v>
      </c>
    </row>
    <row r="111" spans="1:16" s="15" customFormat="1" ht="75.75" customHeight="1" x14ac:dyDescent="0.25">
      <c r="A111" s="122">
        <v>107</v>
      </c>
      <c r="B111" s="122" t="s">
        <v>592</v>
      </c>
      <c r="C111" s="123" t="s">
        <v>593</v>
      </c>
      <c r="D111" s="123" t="s">
        <v>594</v>
      </c>
      <c r="E111" s="124" t="s">
        <v>595</v>
      </c>
      <c r="F111" s="139">
        <v>42912</v>
      </c>
      <c r="G111" s="122" t="s">
        <v>596</v>
      </c>
      <c r="H111" s="122" t="s">
        <v>191</v>
      </c>
      <c r="I111" s="122" t="s">
        <v>192</v>
      </c>
      <c r="J111" s="141" t="s">
        <v>61</v>
      </c>
      <c r="K111" s="25" t="s">
        <v>23</v>
      </c>
      <c r="L111" s="25" t="s">
        <v>52</v>
      </c>
      <c r="M111" s="123"/>
      <c r="N111" s="141" t="s">
        <v>597</v>
      </c>
      <c r="O111" s="25" t="s">
        <v>23</v>
      </c>
      <c r="P111" s="25" t="s">
        <v>24</v>
      </c>
    </row>
    <row r="112" spans="1:16" s="15" customFormat="1" ht="71.25" customHeight="1" x14ac:dyDescent="0.25">
      <c r="A112" s="122">
        <v>108</v>
      </c>
      <c r="B112" s="122" t="s">
        <v>598</v>
      </c>
      <c r="C112" s="123"/>
      <c r="D112" s="123" t="s">
        <v>599</v>
      </c>
      <c r="E112" s="124" t="s">
        <v>600</v>
      </c>
      <c r="F112" s="139">
        <v>42912</v>
      </c>
      <c r="G112" s="122" t="s">
        <v>353</v>
      </c>
      <c r="H112" s="122" t="s">
        <v>382</v>
      </c>
      <c r="I112" s="122" t="s">
        <v>601</v>
      </c>
      <c r="J112" s="141" t="s">
        <v>61</v>
      </c>
      <c r="K112" s="25" t="s">
        <v>23</v>
      </c>
      <c r="L112" s="25" t="s">
        <v>52</v>
      </c>
      <c r="M112" s="123"/>
      <c r="N112" s="141" t="s">
        <v>602</v>
      </c>
      <c r="O112" s="25" t="s">
        <v>36</v>
      </c>
      <c r="P112" s="25" t="s">
        <v>24</v>
      </c>
    </row>
    <row r="113" spans="1:252" s="15" customFormat="1" ht="75.75" customHeight="1" x14ac:dyDescent="0.25">
      <c r="A113" s="122">
        <v>109</v>
      </c>
      <c r="B113" s="122" t="s">
        <v>603</v>
      </c>
      <c r="C113" s="123"/>
      <c r="D113" s="123" t="s">
        <v>604</v>
      </c>
      <c r="E113" s="124" t="s">
        <v>605</v>
      </c>
      <c r="F113" s="139">
        <v>42912</v>
      </c>
      <c r="G113" s="122" t="s">
        <v>606</v>
      </c>
      <c r="H113" s="122" t="s">
        <v>160</v>
      </c>
      <c r="I113" s="122" t="s">
        <v>607</v>
      </c>
      <c r="J113" s="141" t="s">
        <v>61</v>
      </c>
      <c r="K113" s="25" t="s">
        <v>23</v>
      </c>
      <c r="L113" s="25" t="s">
        <v>52</v>
      </c>
      <c r="M113" s="123"/>
      <c r="N113" s="141" t="s">
        <v>608</v>
      </c>
      <c r="O113" s="25" t="s">
        <v>23</v>
      </c>
      <c r="P113" s="25" t="s">
        <v>24</v>
      </c>
    </row>
    <row r="114" spans="1:252" ht="72" x14ac:dyDescent="0.25">
      <c r="A114" s="122">
        <v>110</v>
      </c>
      <c r="B114" s="122" t="s">
        <v>609</v>
      </c>
      <c r="C114" s="123" t="s">
        <v>610</v>
      </c>
      <c r="D114" s="123" t="s">
        <v>611</v>
      </c>
      <c r="E114" s="124" t="s">
        <v>612</v>
      </c>
      <c r="F114" s="139">
        <v>42912</v>
      </c>
      <c r="G114" s="122" t="s">
        <v>152</v>
      </c>
      <c r="H114" s="122" t="s">
        <v>153</v>
      </c>
      <c r="I114" s="122" t="s">
        <v>613</v>
      </c>
      <c r="J114" s="122"/>
      <c r="K114" s="122"/>
      <c r="L114" s="122"/>
      <c r="M114" s="122"/>
      <c r="N114" s="140" t="s">
        <v>614</v>
      </c>
      <c r="O114" s="127" t="s">
        <v>23</v>
      </c>
      <c r="P114" s="127" t="s">
        <v>52</v>
      </c>
    </row>
    <row r="115" spans="1:252" s="15" customFormat="1" ht="71.25" customHeight="1" x14ac:dyDescent="0.25">
      <c r="A115" s="122">
        <v>111</v>
      </c>
      <c r="B115" s="122" t="s">
        <v>589</v>
      </c>
      <c r="C115" s="123"/>
      <c r="D115" s="123" t="s">
        <v>531</v>
      </c>
      <c r="E115" s="124" t="s">
        <v>615</v>
      </c>
      <c r="F115" s="139">
        <v>42912</v>
      </c>
      <c r="G115" s="122" t="s">
        <v>616</v>
      </c>
      <c r="H115" s="122" t="s">
        <v>167</v>
      </c>
      <c r="I115" s="122" t="s">
        <v>78</v>
      </c>
      <c r="J115" s="141" t="s">
        <v>61</v>
      </c>
      <c r="K115" s="25" t="s">
        <v>23</v>
      </c>
      <c r="L115" s="25" t="s">
        <v>52</v>
      </c>
      <c r="M115" s="123"/>
      <c r="N115" s="141" t="s">
        <v>617</v>
      </c>
      <c r="O115" s="25" t="s">
        <v>36</v>
      </c>
      <c r="P115" s="25" t="s">
        <v>24</v>
      </c>
    </row>
    <row r="116" spans="1:252" s="15" customFormat="1" ht="71.25" customHeight="1" x14ac:dyDescent="0.25">
      <c r="A116" s="122">
        <v>112</v>
      </c>
      <c r="B116" s="122" t="s">
        <v>618</v>
      </c>
      <c r="C116" s="123"/>
      <c r="D116" s="123" t="s">
        <v>619</v>
      </c>
      <c r="E116" s="124" t="s">
        <v>620</v>
      </c>
      <c r="F116" s="139">
        <v>42912</v>
      </c>
      <c r="G116" s="122" t="s">
        <v>621</v>
      </c>
      <c r="H116" s="122" t="s">
        <v>167</v>
      </c>
      <c r="I116" s="122" t="s">
        <v>329</v>
      </c>
      <c r="J116" s="141" t="s">
        <v>61</v>
      </c>
      <c r="K116" s="25" t="s">
        <v>23</v>
      </c>
      <c r="L116" s="25" t="s">
        <v>52</v>
      </c>
      <c r="M116" s="123"/>
      <c r="N116" s="141" t="s">
        <v>622</v>
      </c>
      <c r="O116" s="25" t="s">
        <v>36</v>
      </c>
      <c r="P116" s="25" t="s">
        <v>24</v>
      </c>
    </row>
    <row r="117" spans="1:252" s="15" customFormat="1" ht="71.25" customHeight="1" x14ac:dyDescent="0.25">
      <c r="A117" s="122">
        <v>113</v>
      </c>
      <c r="B117" s="122" t="s">
        <v>623</v>
      </c>
      <c r="C117" s="123" t="s">
        <v>624</v>
      </c>
      <c r="D117" s="123" t="s">
        <v>625</v>
      </c>
      <c r="E117" s="124" t="s">
        <v>626</v>
      </c>
      <c r="F117" s="139">
        <v>42912</v>
      </c>
      <c r="G117" s="122" t="s">
        <v>489</v>
      </c>
      <c r="H117" s="122" t="s">
        <v>131</v>
      </c>
      <c r="I117" s="122" t="s">
        <v>342</v>
      </c>
      <c r="J117" s="141" t="s">
        <v>61</v>
      </c>
      <c r="K117" s="25" t="s">
        <v>23</v>
      </c>
      <c r="L117" s="25" t="s">
        <v>52</v>
      </c>
      <c r="M117" s="123"/>
      <c r="N117" s="141" t="s">
        <v>627</v>
      </c>
      <c r="O117" s="25" t="s">
        <v>36</v>
      </c>
      <c r="P117" s="25" t="s">
        <v>24</v>
      </c>
    </row>
    <row r="118" spans="1:252" s="15" customFormat="1" ht="71.25" customHeight="1" x14ac:dyDescent="0.25">
      <c r="A118" s="122">
        <v>114</v>
      </c>
      <c r="B118" s="122" t="s">
        <v>628</v>
      </c>
      <c r="C118" s="123"/>
      <c r="D118" s="123" t="s">
        <v>629</v>
      </c>
      <c r="E118" s="124" t="s">
        <v>630</v>
      </c>
      <c r="F118" s="139">
        <v>42912</v>
      </c>
      <c r="G118" s="122" t="s">
        <v>631</v>
      </c>
      <c r="H118" s="122" t="s">
        <v>167</v>
      </c>
      <c r="I118" s="122" t="s">
        <v>329</v>
      </c>
      <c r="J118" s="141" t="s">
        <v>61</v>
      </c>
      <c r="K118" s="25" t="s">
        <v>23</v>
      </c>
      <c r="L118" s="25" t="s">
        <v>52</v>
      </c>
      <c r="M118" s="123"/>
      <c r="N118" s="141" t="s">
        <v>632</v>
      </c>
      <c r="O118" s="25" t="s">
        <v>36</v>
      </c>
      <c r="P118" s="25" t="s">
        <v>24</v>
      </c>
    </row>
    <row r="119" spans="1:252" s="15" customFormat="1" ht="71.25" customHeight="1" x14ac:dyDescent="0.25">
      <c r="A119" s="122">
        <v>115</v>
      </c>
      <c r="B119" s="122" t="s">
        <v>633</v>
      </c>
      <c r="C119" s="123"/>
      <c r="D119" s="123" t="s">
        <v>634</v>
      </c>
      <c r="E119" s="124" t="s">
        <v>635</v>
      </c>
      <c r="F119" s="139">
        <v>42912</v>
      </c>
      <c r="G119" s="122" t="s">
        <v>636</v>
      </c>
      <c r="H119" s="122" t="s">
        <v>167</v>
      </c>
      <c r="I119" s="122" t="s">
        <v>78</v>
      </c>
      <c r="J119" s="141" t="s">
        <v>61</v>
      </c>
      <c r="K119" s="25" t="s">
        <v>23</v>
      </c>
      <c r="L119" s="25" t="s">
        <v>52</v>
      </c>
      <c r="M119" s="123"/>
      <c r="N119" s="141" t="s">
        <v>637</v>
      </c>
      <c r="O119" s="25" t="s">
        <v>36</v>
      </c>
      <c r="P119" s="25" t="s">
        <v>24</v>
      </c>
    </row>
    <row r="120" spans="1:252" ht="64.5" customHeight="1" x14ac:dyDescent="0.25">
      <c r="A120" s="122">
        <v>116</v>
      </c>
      <c r="B120" s="122" t="s">
        <v>638</v>
      </c>
      <c r="C120" s="123"/>
      <c r="D120" s="123" t="s">
        <v>639</v>
      </c>
      <c r="E120" s="124" t="s">
        <v>640</v>
      </c>
      <c r="F120" s="139">
        <v>42915</v>
      </c>
      <c r="G120" s="122" t="s">
        <v>20</v>
      </c>
      <c r="H120" s="122" t="s">
        <v>20</v>
      </c>
      <c r="I120" s="122" t="s">
        <v>641</v>
      </c>
      <c r="J120" s="140" t="s">
        <v>22</v>
      </c>
      <c r="K120" s="127" t="s">
        <v>23</v>
      </c>
      <c r="L120" s="127" t="s">
        <v>24</v>
      </c>
      <c r="M120" s="122"/>
      <c r="N120" s="140" t="s">
        <v>642</v>
      </c>
      <c r="O120" s="127" t="s">
        <v>23</v>
      </c>
      <c r="P120" s="127" t="s">
        <v>24</v>
      </c>
    </row>
    <row r="121" spans="1:252" ht="45.75" customHeight="1" x14ac:dyDescent="0.25">
      <c r="A121" s="122">
        <v>117</v>
      </c>
      <c r="B121" s="122" t="s">
        <v>643</v>
      </c>
      <c r="C121" s="122" t="s">
        <v>644</v>
      </c>
      <c r="D121" s="122" t="s">
        <v>645</v>
      </c>
      <c r="E121" s="124" t="s">
        <v>646</v>
      </c>
      <c r="F121" s="139">
        <v>42915</v>
      </c>
      <c r="G121" s="122" t="s">
        <v>20</v>
      </c>
      <c r="H121" s="122" t="s">
        <v>20</v>
      </c>
      <c r="I121" s="122" t="s">
        <v>647</v>
      </c>
      <c r="J121" s="140" t="s">
        <v>648</v>
      </c>
      <c r="K121" s="127"/>
      <c r="L121" s="137"/>
      <c r="M121" s="137"/>
      <c r="N121" s="140" t="s">
        <v>649</v>
      </c>
      <c r="O121" s="127" t="s">
        <v>36</v>
      </c>
      <c r="P121" s="127" t="s">
        <v>24</v>
      </c>
    </row>
    <row r="122" spans="1:252" s="15" customFormat="1" ht="75.75" customHeight="1" x14ac:dyDescent="0.25">
      <c r="A122" s="122">
        <v>118</v>
      </c>
      <c r="B122" s="122" t="s">
        <v>650</v>
      </c>
      <c r="C122" s="123"/>
      <c r="D122" s="123" t="s">
        <v>651</v>
      </c>
      <c r="E122" s="124" t="s">
        <v>652</v>
      </c>
      <c r="F122" s="139">
        <v>42919</v>
      </c>
      <c r="G122" s="122" t="s">
        <v>653</v>
      </c>
      <c r="H122" s="122" t="s">
        <v>20</v>
      </c>
      <c r="I122" s="122" t="s">
        <v>34</v>
      </c>
      <c r="J122" s="141" t="s">
        <v>61</v>
      </c>
      <c r="K122" s="25" t="s">
        <v>23</v>
      </c>
      <c r="L122" s="25" t="s">
        <v>52</v>
      </c>
      <c r="M122" s="123"/>
      <c r="N122" s="141" t="s">
        <v>654</v>
      </c>
      <c r="O122" s="25" t="s">
        <v>36</v>
      </c>
      <c r="P122" s="25" t="s">
        <v>24</v>
      </c>
    </row>
    <row r="123" spans="1:252" s="15" customFormat="1" ht="75.75" customHeight="1" x14ac:dyDescent="0.25">
      <c r="A123" s="122">
        <v>119</v>
      </c>
      <c r="B123" s="122" t="s">
        <v>655</v>
      </c>
      <c r="C123" s="123"/>
      <c r="D123" s="123" t="s">
        <v>656</v>
      </c>
      <c r="E123" s="124" t="s">
        <v>657</v>
      </c>
      <c r="F123" s="139">
        <v>42919</v>
      </c>
      <c r="G123" s="122" t="s">
        <v>658</v>
      </c>
      <c r="H123" s="122" t="s">
        <v>20</v>
      </c>
      <c r="I123" s="122" t="s">
        <v>34</v>
      </c>
      <c r="J123" s="141" t="s">
        <v>61</v>
      </c>
      <c r="K123" s="25" t="s">
        <v>23</v>
      </c>
      <c r="L123" s="25" t="s">
        <v>52</v>
      </c>
      <c r="M123" s="123"/>
      <c r="N123" s="141" t="s">
        <v>659</v>
      </c>
      <c r="O123" s="25" t="s">
        <v>23</v>
      </c>
      <c r="P123" s="25" t="s">
        <v>52</v>
      </c>
    </row>
    <row r="124" spans="1:252" s="15" customFormat="1" ht="75.75" customHeight="1" x14ac:dyDescent="0.25">
      <c r="A124" s="122">
        <v>120</v>
      </c>
      <c r="B124" s="122" t="s">
        <v>660</v>
      </c>
      <c r="C124" s="123"/>
      <c r="D124" s="123" t="s">
        <v>661</v>
      </c>
      <c r="E124" s="124" t="s">
        <v>662</v>
      </c>
      <c r="F124" s="139">
        <v>42919</v>
      </c>
      <c r="G124" s="122" t="s">
        <v>663</v>
      </c>
      <c r="H124" s="122" t="s">
        <v>20</v>
      </c>
      <c r="I124" s="122" t="s">
        <v>34</v>
      </c>
      <c r="J124" s="141" t="s">
        <v>61</v>
      </c>
      <c r="K124" s="25" t="s">
        <v>23</v>
      </c>
      <c r="L124" s="25" t="s">
        <v>52</v>
      </c>
      <c r="M124" s="123"/>
      <c r="N124" s="141" t="s">
        <v>664</v>
      </c>
      <c r="O124" s="25" t="s">
        <v>23</v>
      </c>
      <c r="P124" s="25" t="s">
        <v>52</v>
      </c>
    </row>
    <row r="125" spans="1:252" s="15" customFormat="1" ht="75.75" customHeight="1" x14ac:dyDescent="0.25">
      <c r="A125" s="122">
        <v>121</v>
      </c>
      <c r="B125" s="122" t="s">
        <v>665</v>
      </c>
      <c r="C125" s="123"/>
      <c r="D125" s="123" t="s">
        <v>666</v>
      </c>
      <c r="E125" s="124" t="s">
        <v>667</v>
      </c>
      <c r="F125" s="139">
        <v>42919</v>
      </c>
      <c r="G125" s="122" t="s">
        <v>270</v>
      </c>
      <c r="H125" s="122" t="s">
        <v>20</v>
      </c>
      <c r="I125" s="122" t="s">
        <v>34</v>
      </c>
      <c r="J125" s="141" t="s">
        <v>61</v>
      </c>
      <c r="K125" s="25" t="s">
        <v>23</v>
      </c>
      <c r="L125" s="25" t="s">
        <v>52</v>
      </c>
      <c r="M125" s="123"/>
      <c r="N125" s="141" t="s">
        <v>668</v>
      </c>
      <c r="O125" s="25" t="s">
        <v>36</v>
      </c>
      <c r="P125" s="25" t="s">
        <v>24</v>
      </c>
    </row>
    <row r="126" spans="1:252" s="15" customFormat="1" ht="75.75" customHeight="1" x14ac:dyDescent="0.25">
      <c r="A126" s="122">
        <v>122</v>
      </c>
      <c r="B126" s="122" t="s">
        <v>669</v>
      </c>
      <c r="C126" s="123"/>
      <c r="D126" s="123" t="s">
        <v>670</v>
      </c>
      <c r="E126" s="124" t="s">
        <v>671</v>
      </c>
      <c r="F126" s="139">
        <v>42919</v>
      </c>
      <c r="G126" s="122" t="s">
        <v>672</v>
      </c>
      <c r="H126" s="122" t="s">
        <v>20</v>
      </c>
      <c r="I126" s="122" t="s">
        <v>34</v>
      </c>
      <c r="J126" s="141" t="s">
        <v>61</v>
      </c>
      <c r="K126" s="25" t="s">
        <v>23</v>
      </c>
      <c r="L126" s="25" t="s">
        <v>52</v>
      </c>
      <c r="M126" s="123"/>
      <c r="N126" s="141" t="s">
        <v>673</v>
      </c>
      <c r="O126" s="25" t="s">
        <v>23</v>
      </c>
      <c r="P126" s="25" t="s">
        <v>52</v>
      </c>
    </row>
    <row r="127" spans="1:252" s="15" customFormat="1" ht="75.75" customHeight="1" x14ac:dyDescent="0.25">
      <c r="A127" s="122">
        <v>123</v>
      </c>
      <c r="B127" s="122" t="s">
        <v>674</v>
      </c>
      <c r="C127" s="123"/>
      <c r="D127" s="123" t="s">
        <v>675</v>
      </c>
      <c r="E127" s="124" t="s">
        <v>676</v>
      </c>
      <c r="F127" s="139">
        <v>42919</v>
      </c>
      <c r="G127" s="122" t="s">
        <v>173</v>
      </c>
      <c r="H127" s="122" t="s">
        <v>20</v>
      </c>
      <c r="I127" s="122" t="s">
        <v>34</v>
      </c>
      <c r="J127" s="141" t="s">
        <v>61</v>
      </c>
      <c r="K127" s="25" t="s">
        <v>23</v>
      </c>
      <c r="L127" s="25" t="s">
        <v>52</v>
      </c>
      <c r="M127" s="123"/>
      <c r="N127" s="141" t="s">
        <v>677</v>
      </c>
      <c r="O127" s="25" t="s">
        <v>36</v>
      </c>
      <c r="P127" s="25" t="s">
        <v>24</v>
      </c>
    </row>
    <row r="128" spans="1:252" ht="81" customHeight="1" x14ac:dyDescent="0.25">
      <c r="A128" s="122">
        <v>124</v>
      </c>
      <c r="B128" s="122" t="s">
        <v>678</v>
      </c>
      <c r="C128" s="123"/>
      <c r="D128" s="123" t="s">
        <v>679</v>
      </c>
      <c r="E128" s="124" t="s">
        <v>680</v>
      </c>
      <c r="F128" s="139">
        <v>42919</v>
      </c>
      <c r="G128" s="122" t="s">
        <v>681</v>
      </c>
      <c r="H128" s="122" t="s">
        <v>77</v>
      </c>
      <c r="I128" s="122" t="s">
        <v>78</v>
      </c>
      <c r="J128" s="141" t="s">
        <v>126</v>
      </c>
      <c r="K128" s="25" t="s">
        <v>23</v>
      </c>
      <c r="L128" s="25" t="s">
        <v>24</v>
      </c>
      <c r="M128" s="15"/>
      <c r="N128" s="141" t="s">
        <v>682</v>
      </c>
      <c r="O128" s="25" t="s">
        <v>23</v>
      </c>
      <c r="P128" s="25" t="s">
        <v>24</v>
      </c>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15"/>
      <c r="CB128" s="15"/>
      <c r="CC128" s="15"/>
      <c r="CD128" s="15"/>
      <c r="CE128" s="15"/>
      <c r="CF128" s="15"/>
      <c r="CG128" s="15"/>
      <c r="CH128" s="15"/>
      <c r="CI128" s="15"/>
      <c r="CJ128" s="15"/>
      <c r="CK128" s="15"/>
      <c r="CL128" s="15"/>
      <c r="CM128" s="15"/>
      <c r="CN128" s="15"/>
      <c r="CO128" s="15"/>
      <c r="CP128" s="15"/>
      <c r="CQ128" s="15"/>
      <c r="CR128" s="15"/>
      <c r="CS128" s="15"/>
      <c r="CT128" s="15"/>
      <c r="CU128" s="15"/>
      <c r="CV128" s="15"/>
      <c r="CW128" s="15"/>
      <c r="CX128" s="15"/>
      <c r="CY128" s="15"/>
      <c r="CZ128" s="15"/>
      <c r="DA128" s="15"/>
      <c r="DB128" s="15"/>
      <c r="DC128" s="15"/>
      <c r="DD128" s="15"/>
      <c r="DE128" s="15"/>
      <c r="DF128" s="15"/>
      <c r="DG128" s="15"/>
      <c r="DH128" s="15"/>
      <c r="DI128" s="15"/>
      <c r="DJ128" s="15"/>
      <c r="DK128" s="15"/>
      <c r="DL128" s="15"/>
      <c r="DM128" s="15"/>
      <c r="DN128" s="15"/>
      <c r="DO128" s="15"/>
      <c r="DP128" s="15"/>
      <c r="DQ128" s="15"/>
      <c r="DR128" s="15"/>
      <c r="DS128" s="15"/>
      <c r="DT128" s="15"/>
      <c r="DU128" s="15"/>
      <c r="DV128" s="15"/>
      <c r="DW128" s="15"/>
      <c r="DX128" s="15"/>
      <c r="DY128" s="15"/>
      <c r="DZ128" s="15"/>
      <c r="EA128" s="15"/>
      <c r="EB128" s="15"/>
      <c r="EC128" s="15"/>
      <c r="ED128" s="15"/>
      <c r="EE128" s="15"/>
      <c r="EF128" s="15"/>
      <c r="EG128" s="15"/>
      <c r="EH128" s="15"/>
      <c r="EI128" s="15"/>
      <c r="EJ128" s="15"/>
      <c r="EK128" s="15"/>
      <c r="EL128" s="15"/>
      <c r="EM128" s="15"/>
      <c r="EN128" s="15"/>
      <c r="EO128" s="15"/>
      <c r="EP128" s="15"/>
      <c r="EQ128" s="15"/>
      <c r="ER128" s="15"/>
      <c r="ES128" s="15"/>
      <c r="ET128" s="15"/>
      <c r="EU128" s="15"/>
      <c r="EV128" s="15"/>
      <c r="EW128" s="15"/>
      <c r="EX128" s="15"/>
      <c r="EY128" s="15"/>
      <c r="EZ128" s="15"/>
      <c r="FA128" s="15"/>
      <c r="FB128" s="15"/>
      <c r="FC128" s="15"/>
      <c r="FD128" s="15"/>
      <c r="FE128" s="15"/>
      <c r="FF128" s="15"/>
      <c r="FG128" s="15"/>
      <c r="FH128" s="15"/>
      <c r="FI128" s="15"/>
      <c r="FJ128" s="15"/>
      <c r="FK128" s="15"/>
      <c r="FL128" s="15"/>
      <c r="FM128" s="15"/>
      <c r="FN128" s="15"/>
      <c r="FO128" s="15"/>
      <c r="FP128" s="15"/>
      <c r="FQ128" s="15"/>
      <c r="FR128" s="15"/>
      <c r="FS128" s="15"/>
      <c r="FT128" s="15"/>
      <c r="FU128" s="15"/>
      <c r="FV128" s="15"/>
      <c r="FW128" s="15"/>
      <c r="FX128" s="15"/>
      <c r="FY128" s="15"/>
      <c r="FZ128" s="15"/>
      <c r="GA128" s="15"/>
      <c r="GB128" s="15"/>
      <c r="GC128" s="15"/>
      <c r="GD128" s="15"/>
      <c r="GE128" s="15"/>
      <c r="GF128" s="15"/>
      <c r="GG128" s="15"/>
      <c r="GH128" s="15"/>
      <c r="GI128" s="15"/>
      <c r="GJ128" s="15"/>
      <c r="GK128" s="15"/>
      <c r="GL128" s="15"/>
      <c r="GM128" s="15"/>
      <c r="GN128" s="15"/>
      <c r="GO128" s="15"/>
      <c r="GP128" s="15"/>
      <c r="GQ128" s="15"/>
      <c r="GR128" s="15"/>
      <c r="GS128" s="15"/>
      <c r="GT128" s="15"/>
      <c r="GU128" s="15"/>
      <c r="GV128" s="15"/>
      <c r="GW128" s="15"/>
      <c r="GX128" s="15"/>
      <c r="GY128" s="15"/>
      <c r="GZ128" s="15"/>
      <c r="HA128" s="15"/>
      <c r="HB128" s="15"/>
      <c r="HC128" s="15"/>
      <c r="HD128" s="15"/>
      <c r="HE128" s="15"/>
      <c r="HF128" s="15"/>
      <c r="HG128" s="15"/>
      <c r="HH128" s="15"/>
      <c r="HI128" s="15"/>
      <c r="HJ128" s="15"/>
      <c r="HK128" s="15"/>
      <c r="HL128" s="15"/>
      <c r="HM128" s="15"/>
      <c r="HN128" s="15"/>
      <c r="HO128" s="15"/>
      <c r="HP128" s="15"/>
      <c r="HQ128" s="15"/>
      <c r="HR128" s="15"/>
      <c r="HS128" s="15"/>
      <c r="HT128" s="15"/>
      <c r="HU128" s="15"/>
      <c r="HV128" s="15"/>
      <c r="HW128" s="15"/>
      <c r="HX128" s="15"/>
      <c r="HY128" s="15"/>
      <c r="HZ128" s="15"/>
      <c r="IA128" s="15"/>
      <c r="IB128" s="15"/>
      <c r="IC128" s="15"/>
      <c r="ID128" s="15"/>
      <c r="IE128" s="15"/>
      <c r="IF128" s="15"/>
      <c r="IG128" s="15"/>
      <c r="IH128" s="15"/>
      <c r="II128" s="15"/>
      <c r="IJ128" s="15"/>
      <c r="IK128" s="15"/>
      <c r="IL128" s="15"/>
      <c r="IM128" s="15"/>
      <c r="IN128" s="15"/>
      <c r="IO128" s="15"/>
      <c r="IP128" s="15"/>
      <c r="IQ128" s="15"/>
      <c r="IR128" s="15"/>
    </row>
    <row r="129" spans="1:252" ht="75.75" customHeight="1" x14ac:dyDescent="0.25">
      <c r="A129" s="122">
        <v>125</v>
      </c>
      <c r="B129" s="122" t="s">
        <v>683</v>
      </c>
      <c r="C129" s="123" t="s">
        <v>684</v>
      </c>
      <c r="D129" s="123" t="s">
        <v>685</v>
      </c>
      <c r="E129" s="124" t="s">
        <v>686</v>
      </c>
      <c r="F129" s="139">
        <v>42919</v>
      </c>
      <c r="G129" s="122" t="s">
        <v>687</v>
      </c>
      <c r="H129" s="122" t="s">
        <v>473</v>
      </c>
      <c r="I129" s="122" t="s">
        <v>474</v>
      </c>
      <c r="J129" s="141" t="s">
        <v>475</v>
      </c>
      <c r="K129" s="25" t="s">
        <v>23</v>
      </c>
      <c r="L129" s="25" t="s">
        <v>52</v>
      </c>
      <c r="M129" s="15"/>
      <c r="N129" s="141" t="s">
        <v>688</v>
      </c>
      <c r="O129" s="25" t="s">
        <v>23</v>
      </c>
      <c r="P129" s="25" t="s">
        <v>52</v>
      </c>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15"/>
      <c r="CV129" s="15"/>
      <c r="CW129" s="15"/>
      <c r="CX129" s="15"/>
      <c r="CY129" s="15"/>
      <c r="CZ129" s="15"/>
      <c r="DA129" s="15"/>
      <c r="DB129" s="15"/>
      <c r="DC129" s="15"/>
      <c r="DD129" s="15"/>
      <c r="DE129" s="15"/>
      <c r="DF129" s="15"/>
      <c r="DG129" s="15"/>
      <c r="DH129" s="15"/>
      <c r="DI129" s="15"/>
      <c r="DJ129" s="15"/>
      <c r="DK129" s="15"/>
      <c r="DL129" s="15"/>
      <c r="DM129" s="15"/>
      <c r="DN129" s="15"/>
      <c r="DO129" s="15"/>
      <c r="DP129" s="15"/>
      <c r="DQ129" s="15"/>
      <c r="DR129" s="15"/>
      <c r="DS129" s="15"/>
      <c r="DT129" s="15"/>
      <c r="DU129" s="15"/>
      <c r="DV129" s="15"/>
      <c r="DW129" s="15"/>
      <c r="DX129" s="15"/>
      <c r="DY129" s="15"/>
      <c r="DZ129" s="15"/>
      <c r="EA129" s="15"/>
      <c r="EB129" s="15"/>
      <c r="EC129" s="15"/>
      <c r="ED129" s="15"/>
      <c r="EE129" s="15"/>
      <c r="EF129" s="15"/>
      <c r="EG129" s="15"/>
      <c r="EH129" s="15"/>
      <c r="EI129" s="15"/>
      <c r="EJ129" s="15"/>
      <c r="EK129" s="15"/>
      <c r="EL129" s="15"/>
      <c r="EM129" s="15"/>
      <c r="EN129" s="15"/>
      <c r="EO129" s="15"/>
      <c r="EP129" s="15"/>
      <c r="EQ129" s="15"/>
      <c r="ER129" s="15"/>
      <c r="ES129" s="15"/>
      <c r="ET129" s="15"/>
      <c r="EU129" s="15"/>
      <c r="EV129" s="15"/>
      <c r="EW129" s="15"/>
      <c r="EX129" s="15"/>
      <c r="EY129" s="15"/>
      <c r="EZ129" s="15"/>
      <c r="FA129" s="15"/>
      <c r="FB129" s="15"/>
      <c r="FC129" s="15"/>
      <c r="FD129" s="15"/>
      <c r="FE129" s="15"/>
      <c r="FF129" s="15"/>
      <c r="FG129" s="15"/>
      <c r="FH129" s="15"/>
      <c r="FI129" s="15"/>
      <c r="FJ129" s="15"/>
      <c r="FK129" s="15"/>
      <c r="FL129" s="15"/>
      <c r="FM129" s="15"/>
      <c r="FN129" s="15"/>
      <c r="FO129" s="15"/>
      <c r="FP129" s="15"/>
      <c r="FQ129" s="15"/>
      <c r="FR129" s="15"/>
      <c r="FS129" s="15"/>
      <c r="FT129" s="15"/>
      <c r="FU129" s="15"/>
      <c r="FV129" s="15"/>
      <c r="FW129" s="15"/>
      <c r="FX129" s="15"/>
      <c r="FY129" s="15"/>
      <c r="FZ129" s="15"/>
      <c r="GA129" s="15"/>
      <c r="GB129" s="15"/>
      <c r="GC129" s="15"/>
      <c r="GD129" s="15"/>
      <c r="GE129" s="15"/>
      <c r="GF129" s="15"/>
      <c r="GG129" s="15"/>
      <c r="GH129" s="15"/>
      <c r="GI129" s="15"/>
      <c r="GJ129" s="15"/>
      <c r="GK129" s="15"/>
      <c r="GL129" s="15"/>
      <c r="GM129" s="15"/>
      <c r="GN129" s="15"/>
      <c r="GO129" s="15"/>
      <c r="GP129" s="15"/>
      <c r="GQ129" s="15"/>
      <c r="GR129" s="15"/>
      <c r="GS129" s="15"/>
      <c r="GT129" s="15"/>
      <c r="GU129" s="15"/>
      <c r="GV129" s="15"/>
      <c r="GW129" s="15"/>
      <c r="GX129" s="15"/>
      <c r="GY129" s="15"/>
      <c r="GZ129" s="15"/>
      <c r="HA129" s="15"/>
      <c r="HB129" s="15"/>
      <c r="HC129" s="15"/>
      <c r="HD129" s="15"/>
      <c r="HE129" s="15"/>
      <c r="HF129" s="15"/>
      <c r="HG129" s="15"/>
      <c r="HH129" s="15"/>
      <c r="HI129" s="15"/>
      <c r="HJ129" s="15"/>
      <c r="HK129" s="15"/>
      <c r="HL129" s="15"/>
      <c r="HM129" s="15"/>
      <c r="HN129" s="15"/>
      <c r="HO129" s="15"/>
      <c r="HP129" s="15"/>
      <c r="HQ129" s="15"/>
      <c r="HR129" s="15"/>
      <c r="HS129" s="15"/>
      <c r="HT129" s="15"/>
      <c r="HU129" s="15"/>
      <c r="HV129" s="15"/>
      <c r="HW129" s="15"/>
      <c r="HX129" s="15"/>
      <c r="HY129" s="15"/>
      <c r="HZ129" s="15"/>
      <c r="IA129" s="15"/>
      <c r="IB129" s="15"/>
      <c r="IC129" s="15"/>
      <c r="ID129" s="15"/>
      <c r="IE129" s="15"/>
      <c r="IF129" s="15"/>
      <c r="IG129" s="15"/>
      <c r="IH129" s="15"/>
      <c r="II129" s="15"/>
      <c r="IJ129" s="15"/>
      <c r="IK129" s="15"/>
      <c r="IL129" s="15"/>
      <c r="IM129" s="15"/>
      <c r="IN129" s="15"/>
      <c r="IO129" s="15"/>
      <c r="IP129" s="15"/>
      <c r="IQ129" s="15"/>
      <c r="IR129" s="15"/>
    </row>
    <row r="130" spans="1:252" ht="88.5" customHeight="1" x14ac:dyDescent="0.25">
      <c r="A130" s="122">
        <v>126</v>
      </c>
      <c r="B130" s="122" t="s">
        <v>689</v>
      </c>
      <c r="C130" s="123"/>
      <c r="D130" s="123" t="s">
        <v>690</v>
      </c>
      <c r="E130" s="124" t="s">
        <v>691</v>
      </c>
      <c r="F130" s="139">
        <v>42919</v>
      </c>
      <c r="G130" s="122" t="s">
        <v>616</v>
      </c>
      <c r="H130" s="122" t="s">
        <v>167</v>
      </c>
      <c r="I130" s="122" t="s">
        <v>329</v>
      </c>
      <c r="J130" s="141" t="s">
        <v>632</v>
      </c>
      <c r="K130" s="25" t="s">
        <v>36</v>
      </c>
      <c r="L130" s="25" t="s">
        <v>24</v>
      </c>
      <c r="M130" s="15"/>
      <c r="N130" s="141" t="s">
        <v>692</v>
      </c>
      <c r="O130" s="25" t="s">
        <v>36</v>
      </c>
      <c r="P130" s="25" t="s">
        <v>24</v>
      </c>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15"/>
      <c r="CB130" s="15"/>
      <c r="CC130" s="15"/>
      <c r="CD130" s="15"/>
      <c r="CE130" s="15"/>
      <c r="CF130" s="15"/>
      <c r="CG130" s="15"/>
      <c r="CH130" s="15"/>
      <c r="CI130" s="15"/>
      <c r="CJ130" s="15"/>
      <c r="CK130" s="15"/>
      <c r="CL130" s="15"/>
      <c r="CM130" s="15"/>
      <c r="CN130" s="15"/>
      <c r="CO130" s="15"/>
      <c r="CP130" s="15"/>
      <c r="CQ130" s="15"/>
      <c r="CR130" s="15"/>
      <c r="CS130" s="15"/>
      <c r="CT130" s="15"/>
      <c r="CU130" s="15"/>
      <c r="CV130" s="15"/>
      <c r="CW130" s="15"/>
      <c r="CX130" s="15"/>
      <c r="CY130" s="15"/>
      <c r="CZ130" s="15"/>
      <c r="DA130" s="15"/>
      <c r="DB130" s="15"/>
      <c r="DC130" s="15"/>
      <c r="DD130" s="15"/>
      <c r="DE130" s="15"/>
      <c r="DF130" s="15"/>
      <c r="DG130" s="15"/>
      <c r="DH130" s="15"/>
      <c r="DI130" s="15"/>
      <c r="DJ130" s="15"/>
      <c r="DK130" s="15"/>
      <c r="DL130" s="15"/>
      <c r="DM130" s="15"/>
      <c r="DN130" s="15"/>
      <c r="DO130" s="15"/>
      <c r="DP130" s="15"/>
      <c r="DQ130" s="15"/>
      <c r="DR130" s="15"/>
      <c r="DS130" s="15"/>
      <c r="DT130" s="15"/>
      <c r="DU130" s="15"/>
      <c r="DV130" s="15"/>
      <c r="DW130" s="15"/>
      <c r="DX130" s="15"/>
      <c r="DY130" s="15"/>
      <c r="DZ130" s="15"/>
      <c r="EA130" s="15"/>
      <c r="EB130" s="15"/>
      <c r="EC130" s="15"/>
      <c r="ED130" s="15"/>
      <c r="EE130" s="15"/>
      <c r="EF130" s="15"/>
      <c r="EG130" s="15"/>
      <c r="EH130" s="15"/>
      <c r="EI130" s="15"/>
      <c r="EJ130" s="15"/>
      <c r="EK130" s="15"/>
      <c r="EL130" s="15"/>
      <c r="EM130" s="15"/>
      <c r="EN130" s="15"/>
      <c r="EO130" s="15"/>
      <c r="EP130" s="15"/>
      <c r="EQ130" s="15"/>
      <c r="ER130" s="15"/>
      <c r="ES130" s="15"/>
      <c r="ET130" s="15"/>
      <c r="EU130" s="15"/>
      <c r="EV130" s="15"/>
      <c r="EW130" s="15"/>
      <c r="EX130" s="15"/>
      <c r="EY130" s="15"/>
      <c r="EZ130" s="15"/>
      <c r="FA130" s="15"/>
      <c r="FB130" s="15"/>
      <c r="FC130" s="15"/>
      <c r="FD130" s="15"/>
      <c r="FE130" s="15"/>
      <c r="FF130" s="15"/>
      <c r="FG130" s="15"/>
      <c r="FH130" s="15"/>
      <c r="FI130" s="15"/>
      <c r="FJ130" s="15"/>
      <c r="FK130" s="15"/>
      <c r="FL130" s="15"/>
      <c r="FM130" s="15"/>
      <c r="FN130" s="15"/>
      <c r="FO130" s="15"/>
      <c r="FP130" s="15"/>
      <c r="FQ130" s="15"/>
      <c r="FR130" s="15"/>
      <c r="FS130" s="15"/>
      <c r="FT130" s="15"/>
      <c r="FU130" s="15"/>
      <c r="FV130" s="15"/>
      <c r="FW130" s="15"/>
      <c r="FX130" s="15"/>
      <c r="FY130" s="15"/>
      <c r="FZ130" s="15"/>
      <c r="GA130" s="15"/>
      <c r="GB130" s="15"/>
      <c r="GC130" s="15"/>
      <c r="GD130" s="15"/>
      <c r="GE130" s="15"/>
      <c r="GF130" s="15"/>
      <c r="GG130" s="15"/>
      <c r="GH130" s="15"/>
      <c r="GI130" s="15"/>
      <c r="GJ130" s="15"/>
      <c r="GK130" s="15"/>
      <c r="GL130" s="15"/>
      <c r="GM130" s="15"/>
      <c r="GN130" s="15"/>
      <c r="GO130" s="15"/>
      <c r="GP130" s="15"/>
      <c r="GQ130" s="15"/>
      <c r="GR130" s="15"/>
      <c r="GS130" s="15"/>
      <c r="GT130" s="15"/>
      <c r="GU130" s="15"/>
      <c r="GV130" s="15"/>
      <c r="GW130" s="15"/>
      <c r="GX130" s="15"/>
      <c r="GY130" s="15"/>
      <c r="GZ130" s="15"/>
      <c r="HA130" s="15"/>
      <c r="HB130" s="15"/>
      <c r="HC130" s="15"/>
      <c r="HD130" s="15"/>
      <c r="HE130" s="15"/>
      <c r="HF130" s="15"/>
      <c r="HG130" s="15"/>
      <c r="HH130" s="15"/>
      <c r="HI130" s="15"/>
      <c r="HJ130" s="15"/>
      <c r="HK130" s="15"/>
      <c r="HL130" s="15"/>
      <c r="HM130" s="15"/>
      <c r="HN130" s="15"/>
      <c r="HO130" s="15"/>
      <c r="HP130" s="15"/>
      <c r="HQ130" s="15"/>
      <c r="HR130" s="15"/>
      <c r="HS130" s="15"/>
      <c r="HT130" s="15"/>
      <c r="HU130" s="15"/>
      <c r="HV130" s="15"/>
      <c r="HW130" s="15"/>
      <c r="HX130" s="15"/>
      <c r="HY130" s="15"/>
      <c r="HZ130" s="15"/>
      <c r="IA130" s="15"/>
      <c r="IB130" s="15"/>
      <c r="IC130" s="15"/>
      <c r="ID130" s="15"/>
      <c r="IE130" s="15"/>
      <c r="IF130" s="15"/>
      <c r="IG130" s="15"/>
      <c r="IH130" s="15"/>
      <c r="II130" s="15"/>
      <c r="IJ130" s="15"/>
      <c r="IK130" s="15"/>
      <c r="IL130" s="15"/>
      <c r="IM130" s="15"/>
      <c r="IN130" s="15"/>
      <c r="IO130" s="15"/>
      <c r="IP130" s="15"/>
      <c r="IQ130" s="15"/>
      <c r="IR130" s="15"/>
    </row>
    <row r="131" spans="1:252" s="15" customFormat="1" ht="75.75" customHeight="1" x14ac:dyDescent="0.25">
      <c r="A131" s="122">
        <v>127</v>
      </c>
      <c r="B131" s="122" t="s">
        <v>693</v>
      </c>
      <c r="C131" s="123" t="s">
        <v>694</v>
      </c>
      <c r="D131" s="123" t="s">
        <v>695</v>
      </c>
      <c r="E131" s="124" t="s">
        <v>696</v>
      </c>
      <c r="F131" s="139">
        <v>42920</v>
      </c>
      <c r="G131" s="122" t="s">
        <v>697</v>
      </c>
      <c r="H131" s="122" t="s">
        <v>191</v>
      </c>
      <c r="I131" s="122" t="s">
        <v>192</v>
      </c>
      <c r="J131" s="141" t="s">
        <v>61</v>
      </c>
      <c r="K131" s="25" t="s">
        <v>23</v>
      </c>
      <c r="L131" s="25" t="s">
        <v>52</v>
      </c>
      <c r="M131" s="123"/>
      <c r="N131" s="141" t="s">
        <v>698</v>
      </c>
      <c r="O131" s="25" t="s">
        <v>23</v>
      </c>
      <c r="P131" s="25" t="s">
        <v>24</v>
      </c>
    </row>
    <row r="132" spans="1:252" s="15" customFormat="1" ht="75.75" customHeight="1" x14ac:dyDescent="0.25">
      <c r="A132" s="122">
        <v>128</v>
      </c>
      <c r="B132" s="122" t="s">
        <v>699</v>
      </c>
      <c r="C132" s="123" t="s">
        <v>700</v>
      </c>
      <c r="D132" s="123" t="s">
        <v>701</v>
      </c>
      <c r="E132" s="124" t="s">
        <v>702</v>
      </c>
      <c r="F132" s="139">
        <v>42920</v>
      </c>
      <c r="G132" s="122" t="s">
        <v>703</v>
      </c>
      <c r="H132" s="122" t="s">
        <v>191</v>
      </c>
      <c r="I132" s="122" t="s">
        <v>192</v>
      </c>
      <c r="J132" s="141" t="s">
        <v>61</v>
      </c>
      <c r="K132" s="25" t="s">
        <v>23</v>
      </c>
      <c r="L132" s="25" t="s">
        <v>52</v>
      </c>
      <c r="M132" s="123"/>
      <c r="N132" s="141" t="s">
        <v>704</v>
      </c>
      <c r="O132" s="25" t="s">
        <v>23</v>
      </c>
      <c r="P132" s="25" t="s">
        <v>24</v>
      </c>
    </row>
    <row r="133" spans="1:252" s="15" customFormat="1" ht="75.75" customHeight="1" x14ac:dyDescent="0.25">
      <c r="A133" s="122">
        <v>129</v>
      </c>
      <c r="B133" s="122" t="s">
        <v>705</v>
      </c>
      <c r="C133" s="123" t="s">
        <v>706</v>
      </c>
      <c r="D133" s="123" t="s">
        <v>707</v>
      </c>
      <c r="E133" s="124" t="s">
        <v>708</v>
      </c>
      <c r="F133" s="139">
        <v>42920</v>
      </c>
      <c r="G133" s="122" t="s">
        <v>709</v>
      </c>
      <c r="H133" s="122" t="s">
        <v>191</v>
      </c>
      <c r="I133" s="122" t="s">
        <v>192</v>
      </c>
      <c r="J133" s="141" t="s">
        <v>61</v>
      </c>
      <c r="K133" s="25" t="s">
        <v>23</v>
      </c>
      <c r="L133" s="25" t="s">
        <v>52</v>
      </c>
      <c r="M133" s="123"/>
      <c r="N133" s="141" t="s">
        <v>710</v>
      </c>
      <c r="O133" s="25" t="s">
        <v>23</v>
      </c>
      <c r="P133" s="25" t="s">
        <v>24</v>
      </c>
    </row>
    <row r="134" spans="1:252" s="15" customFormat="1" ht="75.75" customHeight="1" x14ac:dyDescent="0.25">
      <c r="A134" s="122">
        <v>130</v>
      </c>
      <c r="B134" s="122" t="s">
        <v>711</v>
      </c>
      <c r="C134" s="123" t="s">
        <v>712</v>
      </c>
      <c r="D134" s="123" t="s">
        <v>713</v>
      </c>
      <c r="E134" s="124" t="s">
        <v>714</v>
      </c>
      <c r="F134" s="139">
        <v>42920</v>
      </c>
      <c r="G134" s="122" t="s">
        <v>715</v>
      </c>
      <c r="H134" s="122" t="s">
        <v>191</v>
      </c>
      <c r="I134" s="122" t="s">
        <v>192</v>
      </c>
      <c r="J134" s="141" t="s">
        <v>61</v>
      </c>
      <c r="K134" s="25" t="s">
        <v>23</v>
      </c>
      <c r="L134" s="25" t="s">
        <v>52</v>
      </c>
      <c r="M134" s="123"/>
      <c r="N134" s="141" t="s">
        <v>716</v>
      </c>
      <c r="O134" s="25" t="s">
        <v>23</v>
      </c>
      <c r="P134" s="25" t="s">
        <v>24</v>
      </c>
    </row>
    <row r="135" spans="1:252" ht="75.75" customHeight="1" x14ac:dyDescent="0.25">
      <c r="A135" s="122">
        <v>131</v>
      </c>
      <c r="B135" s="122" t="s">
        <v>717</v>
      </c>
      <c r="C135" s="123" t="s">
        <v>718</v>
      </c>
      <c r="D135" s="123" t="s">
        <v>719</v>
      </c>
      <c r="E135" s="124" t="s">
        <v>720</v>
      </c>
      <c r="F135" s="139">
        <v>42920</v>
      </c>
      <c r="G135" s="122" t="s">
        <v>687</v>
      </c>
      <c r="H135" s="122" t="s">
        <v>473</v>
      </c>
      <c r="I135" s="122" t="s">
        <v>474</v>
      </c>
      <c r="J135" s="141" t="s">
        <v>475</v>
      </c>
      <c r="K135" s="25" t="s">
        <v>23</v>
      </c>
      <c r="L135" s="25" t="s">
        <v>52</v>
      </c>
      <c r="M135" s="15"/>
      <c r="N135" s="141" t="s">
        <v>721</v>
      </c>
      <c r="O135" s="25" t="s">
        <v>23</v>
      </c>
      <c r="P135" s="25" t="s">
        <v>52</v>
      </c>
      <c r="Q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c r="BX135" s="15"/>
      <c r="BY135" s="15"/>
      <c r="BZ135" s="15"/>
      <c r="CA135" s="15"/>
      <c r="CB135" s="15"/>
      <c r="CC135" s="15"/>
      <c r="CD135" s="15"/>
      <c r="CE135" s="15"/>
      <c r="CF135" s="15"/>
      <c r="CG135" s="15"/>
      <c r="CH135" s="15"/>
      <c r="CI135" s="15"/>
      <c r="CJ135" s="15"/>
      <c r="CK135" s="15"/>
      <c r="CL135" s="15"/>
      <c r="CM135" s="15"/>
      <c r="CN135" s="15"/>
      <c r="CO135" s="15"/>
      <c r="CP135" s="15"/>
      <c r="CQ135" s="15"/>
      <c r="CR135" s="15"/>
      <c r="CS135" s="15"/>
      <c r="CT135" s="15"/>
      <c r="CU135" s="15"/>
      <c r="CV135" s="15"/>
      <c r="CW135" s="15"/>
      <c r="CX135" s="15"/>
      <c r="CY135" s="15"/>
      <c r="CZ135" s="15"/>
      <c r="DA135" s="15"/>
      <c r="DB135" s="15"/>
      <c r="DC135" s="15"/>
      <c r="DD135" s="15"/>
      <c r="DE135" s="15"/>
      <c r="DF135" s="15"/>
      <c r="DG135" s="15"/>
      <c r="DH135" s="15"/>
      <c r="DI135" s="15"/>
      <c r="DJ135" s="15"/>
      <c r="DK135" s="15"/>
      <c r="DL135" s="15"/>
      <c r="DM135" s="15"/>
      <c r="DN135" s="15"/>
      <c r="DO135" s="15"/>
      <c r="DP135" s="15"/>
      <c r="DQ135" s="15"/>
      <c r="DR135" s="15"/>
      <c r="DS135" s="15"/>
      <c r="DT135" s="15"/>
      <c r="DU135" s="15"/>
      <c r="DV135" s="15"/>
      <c r="DW135" s="15"/>
      <c r="DX135" s="15"/>
      <c r="DY135" s="15"/>
      <c r="DZ135" s="15"/>
      <c r="EA135" s="15"/>
      <c r="EB135" s="15"/>
      <c r="EC135" s="15"/>
      <c r="ED135" s="15"/>
      <c r="EE135" s="15"/>
      <c r="EF135" s="15"/>
      <c r="EG135" s="15"/>
      <c r="EH135" s="15"/>
      <c r="EI135" s="15"/>
      <c r="EJ135" s="15"/>
      <c r="EK135" s="15"/>
      <c r="EL135" s="15"/>
      <c r="EM135" s="15"/>
      <c r="EN135" s="15"/>
      <c r="EO135" s="15"/>
      <c r="EP135" s="15"/>
      <c r="EQ135" s="15"/>
      <c r="ER135" s="15"/>
      <c r="ES135" s="15"/>
      <c r="ET135" s="15"/>
      <c r="EU135" s="15"/>
      <c r="EV135" s="15"/>
      <c r="EW135" s="15"/>
      <c r="EX135" s="15"/>
      <c r="EY135" s="15"/>
      <c r="EZ135" s="15"/>
      <c r="FA135" s="15"/>
      <c r="FB135" s="15"/>
      <c r="FC135" s="15"/>
      <c r="FD135" s="15"/>
      <c r="FE135" s="15"/>
      <c r="FF135" s="15"/>
      <c r="FG135" s="15"/>
      <c r="FH135" s="15"/>
      <c r="FI135" s="15"/>
      <c r="FJ135" s="15"/>
      <c r="FK135" s="15"/>
      <c r="FL135" s="15"/>
      <c r="FM135" s="15"/>
      <c r="FN135" s="15"/>
      <c r="FO135" s="15"/>
      <c r="FP135" s="15"/>
      <c r="FQ135" s="15"/>
      <c r="FR135" s="15"/>
      <c r="FS135" s="15"/>
      <c r="FT135" s="15"/>
      <c r="FU135" s="15"/>
      <c r="FV135" s="15"/>
      <c r="FW135" s="15"/>
      <c r="FX135" s="15"/>
      <c r="FY135" s="15"/>
      <c r="FZ135" s="15"/>
      <c r="GA135" s="15"/>
      <c r="GB135" s="15"/>
      <c r="GC135" s="15"/>
      <c r="GD135" s="15"/>
      <c r="GE135" s="15"/>
      <c r="GF135" s="15"/>
      <c r="GG135" s="15"/>
      <c r="GH135" s="15"/>
      <c r="GI135" s="15"/>
      <c r="GJ135" s="15"/>
      <c r="GK135" s="15"/>
      <c r="GL135" s="15"/>
      <c r="GM135" s="15"/>
      <c r="GN135" s="15"/>
      <c r="GO135" s="15"/>
      <c r="GP135" s="15"/>
      <c r="GQ135" s="15"/>
      <c r="GR135" s="15"/>
      <c r="GS135" s="15"/>
      <c r="GT135" s="15"/>
      <c r="GU135" s="15"/>
      <c r="GV135" s="15"/>
      <c r="GW135" s="15"/>
      <c r="GX135" s="15"/>
      <c r="GY135" s="15"/>
      <c r="GZ135" s="15"/>
      <c r="HA135" s="15"/>
      <c r="HB135" s="15"/>
      <c r="HC135" s="15"/>
      <c r="HD135" s="15"/>
      <c r="HE135" s="15"/>
      <c r="HF135" s="15"/>
      <c r="HG135" s="15"/>
      <c r="HH135" s="15"/>
      <c r="HI135" s="15"/>
      <c r="HJ135" s="15"/>
      <c r="HK135" s="15"/>
      <c r="HL135" s="15"/>
      <c r="HM135" s="15"/>
      <c r="HN135" s="15"/>
      <c r="HO135" s="15"/>
      <c r="HP135" s="15"/>
      <c r="HQ135" s="15"/>
      <c r="HR135" s="15"/>
      <c r="HS135" s="15"/>
      <c r="HT135" s="15"/>
      <c r="HU135" s="15"/>
      <c r="HV135" s="15"/>
      <c r="HW135" s="15"/>
      <c r="HX135" s="15"/>
      <c r="HY135" s="15"/>
      <c r="HZ135" s="15"/>
      <c r="IA135" s="15"/>
      <c r="IB135" s="15"/>
      <c r="IC135" s="15"/>
      <c r="ID135" s="15"/>
      <c r="IE135" s="15"/>
      <c r="IF135" s="15"/>
      <c r="IG135" s="15"/>
      <c r="IH135" s="15"/>
      <c r="II135" s="15"/>
      <c r="IJ135" s="15"/>
      <c r="IK135" s="15"/>
      <c r="IL135" s="15"/>
      <c r="IM135" s="15"/>
      <c r="IN135" s="15"/>
      <c r="IO135" s="15"/>
      <c r="IP135" s="15"/>
      <c r="IQ135" s="15"/>
      <c r="IR135" s="15"/>
    </row>
    <row r="136" spans="1:252" ht="88.5" customHeight="1" x14ac:dyDescent="0.25">
      <c r="A136" s="122">
        <v>132</v>
      </c>
      <c r="B136" s="122" t="s">
        <v>722</v>
      </c>
      <c r="C136" s="123"/>
      <c r="D136" s="123" t="s">
        <v>723</v>
      </c>
      <c r="E136" s="124" t="s">
        <v>724</v>
      </c>
      <c r="F136" s="139">
        <v>42921</v>
      </c>
      <c r="G136" s="122" t="s">
        <v>725</v>
      </c>
      <c r="H136" s="122" t="s">
        <v>167</v>
      </c>
      <c r="I136" s="122" t="s">
        <v>78</v>
      </c>
      <c r="J136" s="141" t="s">
        <v>632</v>
      </c>
      <c r="K136" s="25" t="s">
        <v>36</v>
      </c>
      <c r="L136" s="25" t="s">
        <v>24</v>
      </c>
      <c r="M136" s="15"/>
      <c r="N136" s="141" t="s">
        <v>726</v>
      </c>
      <c r="O136" s="25" t="s">
        <v>23</v>
      </c>
      <c r="P136" s="25" t="s">
        <v>24</v>
      </c>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15"/>
      <c r="CB136" s="15"/>
      <c r="CC136" s="15"/>
      <c r="CD136" s="15"/>
      <c r="CE136" s="15"/>
      <c r="CF136" s="15"/>
      <c r="CG136" s="15"/>
      <c r="CH136" s="15"/>
      <c r="CI136" s="15"/>
      <c r="CJ136" s="15"/>
      <c r="CK136" s="15"/>
      <c r="CL136" s="15"/>
      <c r="CM136" s="15"/>
      <c r="CN136" s="15"/>
      <c r="CO136" s="15"/>
      <c r="CP136" s="15"/>
      <c r="CQ136" s="15"/>
      <c r="CR136" s="15"/>
      <c r="CS136" s="15"/>
      <c r="CT136" s="15"/>
      <c r="CU136" s="15"/>
      <c r="CV136" s="15"/>
      <c r="CW136" s="15"/>
      <c r="CX136" s="15"/>
      <c r="CY136" s="15"/>
      <c r="CZ136" s="15"/>
      <c r="DA136" s="15"/>
      <c r="DB136" s="15"/>
      <c r="DC136" s="15"/>
      <c r="DD136" s="15"/>
      <c r="DE136" s="15"/>
      <c r="DF136" s="15"/>
      <c r="DG136" s="15"/>
      <c r="DH136" s="15"/>
      <c r="DI136" s="15"/>
      <c r="DJ136" s="15"/>
      <c r="DK136" s="15"/>
      <c r="DL136" s="15"/>
      <c r="DM136" s="15"/>
      <c r="DN136" s="15"/>
      <c r="DO136" s="15"/>
      <c r="DP136" s="15"/>
      <c r="DQ136" s="15"/>
      <c r="DR136" s="15"/>
      <c r="DS136" s="15"/>
      <c r="DT136" s="15"/>
      <c r="DU136" s="15"/>
      <c r="DV136" s="15"/>
      <c r="DW136" s="15"/>
      <c r="DX136" s="15"/>
      <c r="DY136" s="15"/>
      <c r="DZ136" s="15"/>
      <c r="EA136" s="15"/>
      <c r="EB136" s="15"/>
      <c r="EC136" s="15"/>
      <c r="ED136" s="15"/>
      <c r="EE136" s="15"/>
      <c r="EF136" s="15"/>
      <c r="EG136" s="15"/>
      <c r="EH136" s="15"/>
      <c r="EI136" s="15"/>
      <c r="EJ136" s="15"/>
      <c r="EK136" s="15"/>
      <c r="EL136" s="15"/>
      <c r="EM136" s="15"/>
      <c r="EN136" s="15"/>
      <c r="EO136" s="15"/>
      <c r="EP136" s="15"/>
      <c r="EQ136" s="15"/>
      <c r="ER136" s="15"/>
      <c r="ES136" s="15"/>
      <c r="ET136" s="15"/>
      <c r="EU136" s="15"/>
      <c r="EV136" s="15"/>
      <c r="EW136" s="15"/>
      <c r="EX136" s="15"/>
      <c r="EY136" s="15"/>
      <c r="EZ136" s="15"/>
      <c r="FA136" s="15"/>
      <c r="FB136" s="15"/>
      <c r="FC136" s="15"/>
      <c r="FD136" s="15"/>
      <c r="FE136" s="15"/>
      <c r="FF136" s="15"/>
      <c r="FG136" s="15"/>
      <c r="FH136" s="15"/>
      <c r="FI136" s="15"/>
      <c r="FJ136" s="15"/>
      <c r="FK136" s="15"/>
      <c r="FL136" s="15"/>
      <c r="FM136" s="15"/>
      <c r="FN136" s="15"/>
      <c r="FO136" s="15"/>
      <c r="FP136" s="15"/>
      <c r="FQ136" s="15"/>
      <c r="FR136" s="15"/>
      <c r="FS136" s="15"/>
      <c r="FT136" s="15"/>
      <c r="FU136" s="15"/>
      <c r="FV136" s="15"/>
      <c r="FW136" s="15"/>
      <c r="FX136" s="15"/>
      <c r="FY136" s="15"/>
      <c r="FZ136" s="15"/>
      <c r="GA136" s="15"/>
      <c r="GB136" s="15"/>
      <c r="GC136" s="15"/>
      <c r="GD136" s="15"/>
      <c r="GE136" s="15"/>
      <c r="GF136" s="15"/>
      <c r="GG136" s="15"/>
      <c r="GH136" s="15"/>
      <c r="GI136" s="15"/>
      <c r="GJ136" s="15"/>
      <c r="GK136" s="15"/>
      <c r="GL136" s="15"/>
      <c r="GM136" s="15"/>
      <c r="GN136" s="15"/>
      <c r="GO136" s="15"/>
      <c r="GP136" s="15"/>
      <c r="GQ136" s="15"/>
      <c r="GR136" s="15"/>
      <c r="GS136" s="15"/>
      <c r="GT136" s="15"/>
      <c r="GU136" s="15"/>
      <c r="GV136" s="15"/>
      <c r="GW136" s="15"/>
      <c r="GX136" s="15"/>
      <c r="GY136" s="15"/>
      <c r="GZ136" s="15"/>
      <c r="HA136" s="15"/>
      <c r="HB136" s="15"/>
      <c r="HC136" s="15"/>
      <c r="HD136" s="15"/>
      <c r="HE136" s="15"/>
      <c r="HF136" s="15"/>
      <c r="HG136" s="15"/>
      <c r="HH136" s="15"/>
      <c r="HI136" s="15"/>
      <c r="HJ136" s="15"/>
      <c r="HK136" s="15"/>
      <c r="HL136" s="15"/>
      <c r="HM136" s="15"/>
      <c r="HN136" s="15"/>
      <c r="HO136" s="15"/>
      <c r="HP136" s="15"/>
      <c r="HQ136" s="15"/>
      <c r="HR136" s="15"/>
      <c r="HS136" s="15"/>
      <c r="HT136" s="15"/>
      <c r="HU136" s="15"/>
      <c r="HV136" s="15"/>
      <c r="HW136" s="15"/>
      <c r="HX136" s="15"/>
      <c r="HY136" s="15"/>
      <c r="HZ136" s="15"/>
      <c r="IA136" s="15"/>
      <c r="IB136" s="15"/>
      <c r="IC136" s="15"/>
      <c r="ID136" s="15"/>
      <c r="IE136" s="15"/>
      <c r="IF136" s="15"/>
      <c r="IG136" s="15"/>
      <c r="IH136" s="15"/>
      <c r="II136" s="15"/>
      <c r="IJ136" s="15"/>
      <c r="IK136" s="15"/>
      <c r="IL136" s="15"/>
      <c r="IM136" s="15"/>
      <c r="IN136" s="15"/>
      <c r="IO136" s="15"/>
      <c r="IP136" s="15"/>
      <c r="IQ136" s="15"/>
      <c r="IR136" s="15"/>
    </row>
    <row r="137" spans="1:252" ht="88.5" customHeight="1" x14ac:dyDescent="0.25">
      <c r="A137" s="122">
        <v>133</v>
      </c>
      <c r="B137" s="122" t="s">
        <v>727</v>
      </c>
      <c r="C137" s="123"/>
      <c r="D137" s="123" t="s">
        <v>728</v>
      </c>
      <c r="E137" s="124" t="s">
        <v>729</v>
      </c>
      <c r="F137" s="139">
        <v>42921</v>
      </c>
      <c r="G137" s="122" t="s">
        <v>453</v>
      </c>
      <c r="H137" s="122" t="s">
        <v>454</v>
      </c>
      <c r="I137" s="122" t="s">
        <v>730</v>
      </c>
      <c r="J137" s="141" t="s">
        <v>632</v>
      </c>
      <c r="K137" s="25" t="s">
        <v>36</v>
      </c>
      <c r="L137" s="25" t="s">
        <v>24</v>
      </c>
      <c r="M137" s="15"/>
      <c r="N137" s="141" t="s">
        <v>731</v>
      </c>
      <c r="O137" s="25" t="s">
        <v>23</v>
      </c>
      <c r="P137" s="25" t="s">
        <v>24</v>
      </c>
      <c r="Q137" s="15"/>
      <c r="R137" s="15"/>
      <c r="S137" s="15"/>
      <c r="T137" s="15"/>
      <c r="U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c r="BO137" s="15"/>
      <c r="BP137" s="15"/>
      <c r="BQ137" s="15"/>
      <c r="BR137" s="15"/>
      <c r="BS137" s="15"/>
      <c r="BT137" s="15"/>
      <c r="BU137" s="15"/>
      <c r="BV137" s="15"/>
      <c r="BW137" s="15"/>
      <c r="BX137" s="15"/>
      <c r="BY137" s="15"/>
      <c r="BZ137" s="15"/>
      <c r="CA137" s="15"/>
      <c r="CB137" s="15"/>
      <c r="CC137" s="15"/>
      <c r="CD137" s="15"/>
      <c r="CE137" s="15"/>
      <c r="CF137" s="15"/>
      <c r="CG137" s="15"/>
      <c r="CH137" s="15"/>
      <c r="CI137" s="15"/>
      <c r="CJ137" s="15"/>
      <c r="CK137" s="15"/>
      <c r="CL137" s="15"/>
      <c r="CM137" s="15"/>
      <c r="CN137" s="15"/>
      <c r="CO137" s="15"/>
      <c r="CP137" s="15"/>
      <c r="CQ137" s="15"/>
      <c r="CR137" s="15"/>
      <c r="CS137" s="15"/>
      <c r="CT137" s="15"/>
      <c r="CU137" s="15"/>
      <c r="CV137" s="15"/>
      <c r="CW137" s="15"/>
      <c r="CX137" s="15"/>
      <c r="CY137" s="15"/>
      <c r="CZ137" s="15"/>
      <c r="DA137" s="15"/>
      <c r="DB137" s="15"/>
      <c r="DC137" s="15"/>
      <c r="DD137" s="15"/>
      <c r="DE137" s="15"/>
      <c r="DF137" s="15"/>
      <c r="DG137" s="15"/>
      <c r="DH137" s="15"/>
      <c r="DI137" s="15"/>
      <c r="DJ137" s="15"/>
      <c r="DK137" s="15"/>
      <c r="DL137" s="15"/>
      <c r="DM137" s="15"/>
      <c r="DN137" s="15"/>
      <c r="DO137" s="15"/>
      <c r="DP137" s="15"/>
      <c r="DQ137" s="15"/>
      <c r="DR137" s="15"/>
      <c r="DS137" s="15"/>
      <c r="DT137" s="15"/>
      <c r="DU137" s="15"/>
      <c r="DV137" s="15"/>
      <c r="DW137" s="15"/>
      <c r="DX137" s="15"/>
      <c r="DY137" s="15"/>
      <c r="DZ137" s="15"/>
      <c r="EA137" s="15"/>
      <c r="EB137" s="15"/>
      <c r="EC137" s="15"/>
      <c r="ED137" s="15"/>
      <c r="EE137" s="15"/>
      <c r="EF137" s="15"/>
      <c r="EG137" s="15"/>
      <c r="EH137" s="15"/>
      <c r="EI137" s="15"/>
      <c r="EJ137" s="15"/>
      <c r="EK137" s="15"/>
      <c r="EL137" s="15"/>
      <c r="EM137" s="15"/>
      <c r="EN137" s="15"/>
      <c r="EO137" s="15"/>
      <c r="EP137" s="15"/>
      <c r="EQ137" s="15"/>
      <c r="ER137" s="15"/>
      <c r="ES137" s="15"/>
      <c r="ET137" s="15"/>
      <c r="EU137" s="15"/>
      <c r="EV137" s="15"/>
      <c r="EW137" s="15"/>
      <c r="EX137" s="15"/>
      <c r="EY137" s="15"/>
      <c r="EZ137" s="15"/>
      <c r="FA137" s="15"/>
      <c r="FB137" s="15"/>
      <c r="FC137" s="15"/>
      <c r="FD137" s="15"/>
      <c r="FE137" s="15"/>
      <c r="FF137" s="15"/>
      <c r="FG137" s="15"/>
      <c r="FH137" s="15"/>
      <c r="FI137" s="15"/>
      <c r="FJ137" s="15"/>
      <c r="FK137" s="15"/>
      <c r="FL137" s="15"/>
      <c r="FM137" s="15"/>
      <c r="FN137" s="15"/>
      <c r="FO137" s="15"/>
      <c r="FP137" s="15"/>
      <c r="FQ137" s="15"/>
      <c r="FR137" s="15"/>
      <c r="FS137" s="15"/>
      <c r="FT137" s="15"/>
      <c r="FU137" s="15"/>
      <c r="FV137" s="15"/>
      <c r="FW137" s="15"/>
      <c r="FX137" s="15"/>
      <c r="FY137" s="15"/>
      <c r="FZ137" s="15"/>
      <c r="GA137" s="15"/>
      <c r="GB137" s="15"/>
      <c r="GC137" s="15"/>
      <c r="GD137" s="15"/>
      <c r="GE137" s="15"/>
      <c r="GF137" s="15"/>
      <c r="GG137" s="15"/>
      <c r="GH137" s="15"/>
      <c r="GI137" s="15"/>
      <c r="GJ137" s="15"/>
      <c r="GK137" s="15"/>
      <c r="GL137" s="15"/>
      <c r="GM137" s="15"/>
      <c r="GN137" s="15"/>
      <c r="GO137" s="15"/>
      <c r="GP137" s="15"/>
      <c r="GQ137" s="15"/>
      <c r="GR137" s="15"/>
      <c r="GS137" s="15"/>
      <c r="GT137" s="15"/>
      <c r="GU137" s="15"/>
      <c r="GV137" s="15"/>
      <c r="GW137" s="15"/>
      <c r="GX137" s="15"/>
      <c r="GY137" s="15"/>
      <c r="GZ137" s="15"/>
      <c r="HA137" s="15"/>
      <c r="HB137" s="15"/>
      <c r="HC137" s="15"/>
      <c r="HD137" s="15"/>
      <c r="HE137" s="15"/>
      <c r="HF137" s="15"/>
      <c r="HG137" s="15"/>
      <c r="HH137" s="15"/>
      <c r="HI137" s="15"/>
      <c r="HJ137" s="15"/>
      <c r="HK137" s="15"/>
      <c r="HL137" s="15"/>
      <c r="HM137" s="15"/>
      <c r="HN137" s="15"/>
      <c r="HO137" s="15"/>
      <c r="HP137" s="15"/>
      <c r="HQ137" s="15"/>
      <c r="HR137" s="15"/>
      <c r="HS137" s="15"/>
      <c r="HT137" s="15"/>
      <c r="HU137" s="15"/>
      <c r="HV137" s="15"/>
      <c r="HW137" s="15"/>
      <c r="HX137" s="15"/>
      <c r="HY137" s="15"/>
      <c r="HZ137" s="15"/>
      <c r="IA137" s="15"/>
      <c r="IB137" s="15"/>
      <c r="IC137" s="15"/>
      <c r="ID137" s="15"/>
      <c r="IE137" s="15"/>
      <c r="IF137" s="15"/>
      <c r="IG137" s="15"/>
      <c r="IH137" s="15"/>
      <c r="II137" s="15"/>
      <c r="IJ137" s="15"/>
      <c r="IK137" s="15"/>
      <c r="IL137" s="15"/>
      <c r="IM137" s="15"/>
      <c r="IN137" s="15"/>
      <c r="IO137" s="15"/>
      <c r="IP137" s="15"/>
      <c r="IQ137" s="15"/>
      <c r="IR137" s="15"/>
    </row>
    <row r="138" spans="1:252" s="15" customFormat="1" ht="75.75" customHeight="1" x14ac:dyDescent="0.25">
      <c r="A138" s="122">
        <v>134</v>
      </c>
      <c r="B138" s="122" t="s">
        <v>732</v>
      </c>
      <c r="C138" s="123"/>
      <c r="D138" s="123" t="s">
        <v>733</v>
      </c>
      <c r="E138" s="124" t="s">
        <v>734</v>
      </c>
      <c r="F138" s="139">
        <v>42921</v>
      </c>
      <c r="G138" s="122" t="s">
        <v>353</v>
      </c>
      <c r="H138" s="122" t="s">
        <v>20</v>
      </c>
      <c r="I138" s="122" t="s">
        <v>34</v>
      </c>
      <c r="J138" s="141" t="s">
        <v>61</v>
      </c>
      <c r="K138" s="25" t="s">
        <v>23</v>
      </c>
      <c r="L138" s="25" t="s">
        <v>52</v>
      </c>
      <c r="M138" s="123"/>
      <c r="N138" s="141" t="s">
        <v>735</v>
      </c>
      <c r="O138" s="25" t="s">
        <v>36</v>
      </c>
      <c r="P138" s="25" t="s">
        <v>24</v>
      </c>
    </row>
    <row r="139" spans="1:252" s="15" customFormat="1" ht="75.75" customHeight="1" x14ac:dyDescent="0.25">
      <c r="A139" s="122">
        <v>135</v>
      </c>
      <c r="B139" s="122" t="s">
        <v>736</v>
      </c>
      <c r="C139" s="123"/>
      <c r="D139" s="123" t="s">
        <v>737</v>
      </c>
      <c r="E139" s="124" t="s">
        <v>738</v>
      </c>
      <c r="F139" s="139">
        <v>42921</v>
      </c>
      <c r="G139" s="122" t="s">
        <v>672</v>
      </c>
      <c r="H139" s="122" t="s">
        <v>20</v>
      </c>
      <c r="I139" s="122" t="s">
        <v>34</v>
      </c>
      <c r="J139" s="141" t="s">
        <v>61</v>
      </c>
      <c r="K139" s="25" t="s">
        <v>23</v>
      </c>
      <c r="L139" s="25" t="s">
        <v>52</v>
      </c>
      <c r="M139" s="123"/>
      <c r="N139" s="141" t="s">
        <v>739</v>
      </c>
      <c r="O139" s="25" t="s">
        <v>23</v>
      </c>
      <c r="P139" s="25" t="s">
        <v>52</v>
      </c>
    </row>
    <row r="140" spans="1:252" s="15" customFormat="1" ht="75.75" customHeight="1" x14ac:dyDescent="0.25">
      <c r="A140" s="122">
        <v>136</v>
      </c>
      <c r="B140" s="122" t="s">
        <v>740</v>
      </c>
      <c r="C140" s="123"/>
      <c r="D140" s="123" t="s">
        <v>741</v>
      </c>
      <c r="E140" s="124" t="s">
        <v>742</v>
      </c>
      <c r="F140" s="139">
        <v>42921</v>
      </c>
      <c r="G140" s="122" t="s">
        <v>743</v>
      </c>
      <c r="H140" s="122" t="s">
        <v>20</v>
      </c>
      <c r="I140" s="122" t="s">
        <v>34</v>
      </c>
      <c r="J140" s="141" t="s">
        <v>61</v>
      </c>
      <c r="K140" s="25" t="s">
        <v>23</v>
      </c>
      <c r="L140" s="25" t="s">
        <v>52</v>
      </c>
      <c r="M140" s="123"/>
      <c r="N140" s="141" t="s">
        <v>744</v>
      </c>
      <c r="O140" s="25" t="s">
        <v>36</v>
      </c>
      <c r="P140" s="25" t="s">
        <v>24</v>
      </c>
    </row>
    <row r="141" spans="1:252" s="15" customFormat="1" ht="75.75" customHeight="1" x14ac:dyDescent="0.25">
      <c r="A141" s="122">
        <v>137</v>
      </c>
      <c r="B141" s="122" t="s">
        <v>745</v>
      </c>
      <c r="C141" s="123"/>
      <c r="D141" s="123" t="s">
        <v>746</v>
      </c>
      <c r="E141" s="124" t="s">
        <v>747</v>
      </c>
      <c r="F141" s="139">
        <v>42921</v>
      </c>
      <c r="G141" s="122" t="s">
        <v>748</v>
      </c>
      <c r="H141" s="122" t="s">
        <v>20</v>
      </c>
      <c r="I141" s="122" t="s">
        <v>34</v>
      </c>
      <c r="J141" s="141" t="s">
        <v>61</v>
      </c>
      <c r="K141" s="25" t="s">
        <v>23</v>
      </c>
      <c r="L141" s="25" t="s">
        <v>52</v>
      </c>
      <c r="M141" s="123"/>
      <c r="N141" s="141" t="s">
        <v>749</v>
      </c>
      <c r="O141" s="25" t="s">
        <v>36</v>
      </c>
      <c r="P141" s="25" t="s">
        <v>24</v>
      </c>
    </row>
    <row r="142" spans="1:252" s="15" customFormat="1" ht="75.75" customHeight="1" x14ac:dyDescent="0.25">
      <c r="A142" s="122">
        <v>138</v>
      </c>
      <c r="B142" s="122" t="s">
        <v>750</v>
      </c>
      <c r="C142" s="123"/>
      <c r="D142" s="123" t="s">
        <v>751</v>
      </c>
      <c r="E142" s="124" t="s">
        <v>752</v>
      </c>
      <c r="F142" s="139">
        <v>42921</v>
      </c>
      <c r="G142" s="122" t="s">
        <v>753</v>
      </c>
      <c r="H142" s="122" t="s">
        <v>20</v>
      </c>
      <c r="I142" s="122" t="s">
        <v>34</v>
      </c>
      <c r="J142" s="141" t="s">
        <v>61</v>
      </c>
      <c r="K142" s="25" t="s">
        <v>23</v>
      </c>
      <c r="L142" s="25" t="s">
        <v>52</v>
      </c>
      <c r="M142" s="123"/>
      <c r="N142" s="141" t="s">
        <v>754</v>
      </c>
      <c r="O142" s="25" t="s">
        <v>23</v>
      </c>
      <c r="P142" s="25" t="s">
        <v>52</v>
      </c>
    </row>
    <row r="143" spans="1:252" ht="88.5" customHeight="1" x14ac:dyDescent="0.25">
      <c r="A143" s="122">
        <v>139</v>
      </c>
      <c r="B143" s="122" t="s">
        <v>755</v>
      </c>
      <c r="C143" s="123"/>
      <c r="D143" s="123" t="s">
        <v>756</v>
      </c>
      <c r="E143" s="124" t="s">
        <v>757</v>
      </c>
      <c r="F143" s="139">
        <v>42921</v>
      </c>
      <c r="G143" s="122" t="s">
        <v>758</v>
      </c>
      <c r="H143" s="122" t="s">
        <v>167</v>
      </c>
      <c r="I143" s="122" t="s">
        <v>78</v>
      </c>
      <c r="J143" s="141" t="s">
        <v>632</v>
      </c>
      <c r="K143" s="25" t="s">
        <v>36</v>
      </c>
      <c r="L143" s="25" t="s">
        <v>24</v>
      </c>
      <c r="M143" s="15"/>
      <c r="N143" s="141" t="s">
        <v>759</v>
      </c>
      <c r="O143" s="25" t="s">
        <v>23</v>
      </c>
      <c r="P143" s="25" t="s">
        <v>24</v>
      </c>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c r="BX143" s="15"/>
      <c r="BY143" s="15"/>
      <c r="BZ143" s="15"/>
      <c r="CA143" s="15"/>
      <c r="CB143" s="15"/>
      <c r="CC143" s="15"/>
      <c r="CD143" s="15"/>
      <c r="CE143" s="15"/>
      <c r="CF143" s="15"/>
      <c r="CG143" s="15"/>
      <c r="CH143" s="15"/>
      <c r="CI143" s="15"/>
      <c r="CJ143" s="15"/>
      <c r="CK143" s="15"/>
      <c r="CL143" s="15"/>
      <c r="CM143" s="15"/>
      <c r="CN143" s="15"/>
      <c r="CO143" s="15"/>
      <c r="CP143" s="15"/>
      <c r="CQ143" s="15"/>
      <c r="CR143" s="15"/>
      <c r="CS143" s="15"/>
      <c r="CT143" s="15"/>
      <c r="CU143" s="15"/>
      <c r="CV143" s="15"/>
      <c r="CW143" s="15"/>
      <c r="CX143" s="15"/>
      <c r="CY143" s="15"/>
      <c r="CZ143" s="15"/>
      <c r="DA143" s="15"/>
      <c r="DB143" s="15"/>
      <c r="DC143" s="15"/>
      <c r="DD143" s="15"/>
      <c r="DE143" s="15"/>
      <c r="DF143" s="15"/>
      <c r="DG143" s="15"/>
      <c r="DH143" s="15"/>
      <c r="DI143" s="15"/>
      <c r="DJ143" s="15"/>
      <c r="DK143" s="15"/>
      <c r="DL143" s="15"/>
      <c r="DM143" s="15"/>
      <c r="DN143" s="15"/>
      <c r="DO143" s="15"/>
      <c r="DP143" s="15"/>
      <c r="DQ143" s="15"/>
      <c r="DR143" s="15"/>
      <c r="DS143" s="15"/>
      <c r="DT143" s="15"/>
      <c r="DU143" s="15"/>
      <c r="DV143" s="15"/>
      <c r="DW143" s="15"/>
      <c r="DX143" s="15"/>
      <c r="DY143" s="15"/>
      <c r="DZ143" s="15"/>
      <c r="EA143" s="15"/>
      <c r="EB143" s="15"/>
      <c r="EC143" s="15"/>
      <c r="ED143" s="15"/>
      <c r="EE143" s="15"/>
      <c r="EF143" s="15"/>
      <c r="EG143" s="15"/>
      <c r="EH143" s="15"/>
      <c r="EI143" s="15"/>
      <c r="EJ143" s="15"/>
      <c r="EK143" s="15"/>
      <c r="EL143" s="15"/>
      <c r="EM143" s="15"/>
      <c r="EN143" s="15"/>
      <c r="EO143" s="15"/>
      <c r="EP143" s="15"/>
      <c r="EQ143" s="15"/>
      <c r="ER143" s="15"/>
      <c r="ES143" s="15"/>
      <c r="ET143" s="15"/>
      <c r="EU143" s="15"/>
      <c r="EV143" s="15"/>
      <c r="EW143" s="15"/>
      <c r="EX143" s="15"/>
      <c r="EY143" s="15"/>
      <c r="EZ143" s="15"/>
      <c r="FA143" s="15"/>
      <c r="FB143" s="15"/>
      <c r="FC143" s="15"/>
      <c r="FD143" s="15"/>
      <c r="FE143" s="15"/>
      <c r="FF143" s="15"/>
      <c r="FG143" s="15"/>
      <c r="FH143" s="15"/>
      <c r="FI143" s="15"/>
      <c r="FJ143" s="15"/>
      <c r="FK143" s="15"/>
      <c r="FL143" s="15"/>
      <c r="FM143" s="15"/>
      <c r="FN143" s="15"/>
      <c r="FO143" s="15"/>
      <c r="FP143" s="15"/>
      <c r="FQ143" s="15"/>
      <c r="FR143" s="15"/>
      <c r="FS143" s="15"/>
      <c r="FT143" s="15"/>
      <c r="FU143" s="15"/>
      <c r="FV143" s="15"/>
      <c r="FW143" s="15"/>
      <c r="FX143" s="15"/>
      <c r="FY143" s="15"/>
      <c r="FZ143" s="15"/>
      <c r="GA143" s="15"/>
      <c r="GB143" s="15"/>
      <c r="GC143" s="15"/>
      <c r="GD143" s="15"/>
      <c r="GE143" s="15"/>
      <c r="GF143" s="15"/>
      <c r="GG143" s="15"/>
      <c r="GH143" s="15"/>
      <c r="GI143" s="15"/>
      <c r="GJ143" s="15"/>
      <c r="GK143" s="15"/>
      <c r="GL143" s="15"/>
      <c r="GM143" s="15"/>
      <c r="GN143" s="15"/>
      <c r="GO143" s="15"/>
      <c r="GP143" s="15"/>
      <c r="GQ143" s="15"/>
      <c r="GR143" s="15"/>
      <c r="GS143" s="15"/>
      <c r="GT143" s="15"/>
      <c r="GU143" s="15"/>
      <c r="GV143" s="15"/>
      <c r="GW143" s="15"/>
      <c r="GX143" s="15"/>
      <c r="GY143" s="15"/>
      <c r="GZ143" s="15"/>
      <c r="HA143" s="15"/>
      <c r="HB143" s="15"/>
      <c r="HC143" s="15"/>
      <c r="HD143" s="15"/>
      <c r="HE143" s="15"/>
      <c r="HF143" s="15"/>
      <c r="HG143" s="15"/>
      <c r="HH143" s="15"/>
      <c r="HI143" s="15"/>
      <c r="HJ143" s="15"/>
      <c r="HK143" s="15"/>
      <c r="HL143" s="15"/>
      <c r="HM143" s="15"/>
      <c r="HN143" s="15"/>
      <c r="HO143" s="15"/>
      <c r="HP143" s="15"/>
      <c r="HQ143" s="15"/>
      <c r="HR143" s="15"/>
      <c r="HS143" s="15"/>
      <c r="HT143" s="15"/>
      <c r="HU143" s="15"/>
      <c r="HV143" s="15"/>
      <c r="HW143" s="15"/>
      <c r="HX143" s="15"/>
      <c r="HY143" s="15"/>
      <c r="HZ143" s="15"/>
      <c r="IA143" s="15"/>
      <c r="IB143" s="15"/>
      <c r="IC143" s="15"/>
      <c r="ID143" s="15"/>
      <c r="IE143" s="15"/>
      <c r="IF143" s="15"/>
      <c r="IG143" s="15"/>
      <c r="IH143" s="15"/>
      <c r="II143" s="15"/>
      <c r="IJ143" s="15"/>
      <c r="IK143" s="15"/>
      <c r="IL143" s="15"/>
      <c r="IM143" s="15"/>
      <c r="IN143" s="15"/>
      <c r="IO143" s="15"/>
      <c r="IP143" s="15"/>
      <c r="IQ143" s="15"/>
      <c r="IR143" s="15"/>
    </row>
    <row r="144" spans="1:252" s="15" customFormat="1" ht="75.75" customHeight="1" x14ac:dyDescent="0.25">
      <c r="A144" s="122">
        <v>140</v>
      </c>
      <c r="B144" s="122" t="s">
        <v>760</v>
      </c>
      <c r="C144" s="123"/>
      <c r="D144" s="123" t="s">
        <v>761</v>
      </c>
      <c r="E144" s="124" t="s">
        <v>762</v>
      </c>
      <c r="F144" s="139">
        <v>42922</v>
      </c>
      <c r="G144" s="122" t="s">
        <v>763</v>
      </c>
      <c r="H144" s="122" t="s">
        <v>160</v>
      </c>
      <c r="I144" s="122" t="s">
        <v>607</v>
      </c>
      <c r="J144" s="141" t="s">
        <v>61</v>
      </c>
      <c r="K144" s="25" t="s">
        <v>23</v>
      </c>
      <c r="L144" s="25" t="s">
        <v>52</v>
      </c>
      <c r="M144" s="123"/>
      <c r="N144" s="141" t="s">
        <v>764</v>
      </c>
      <c r="O144" s="25" t="s">
        <v>23</v>
      </c>
      <c r="P144" s="25" t="s">
        <v>24</v>
      </c>
    </row>
    <row r="145" spans="1:252" ht="97.5" customHeight="1" x14ac:dyDescent="0.25">
      <c r="A145" s="122">
        <v>141</v>
      </c>
      <c r="B145" s="122" t="s">
        <v>765</v>
      </c>
      <c r="C145" s="123" t="s">
        <v>766</v>
      </c>
      <c r="D145" s="123" t="s">
        <v>767</v>
      </c>
      <c r="E145" s="124" t="s">
        <v>768</v>
      </c>
      <c r="F145" s="139">
        <v>42922</v>
      </c>
      <c r="G145" s="122" t="s">
        <v>769</v>
      </c>
      <c r="H145" s="122" t="s">
        <v>214</v>
      </c>
      <c r="I145" s="122" t="s">
        <v>215</v>
      </c>
      <c r="J145" s="141" t="s">
        <v>216</v>
      </c>
      <c r="K145" s="25" t="s">
        <v>23</v>
      </c>
      <c r="L145" s="25" t="s">
        <v>52</v>
      </c>
      <c r="M145" s="15"/>
      <c r="N145" s="141" t="s">
        <v>770</v>
      </c>
      <c r="O145" s="25" t="s">
        <v>23</v>
      </c>
      <c r="P145" s="25" t="s">
        <v>52</v>
      </c>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c r="BX145" s="15"/>
      <c r="BY145" s="15"/>
      <c r="BZ145" s="15"/>
      <c r="CA145" s="15"/>
      <c r="CB145" s="15"/>
      <c r="CC145" s="15"/>
      <c r="CD145" s="15"/>
      <c r="CE145" s="15"/>
      <c r="CF145" s="15"/>
      <c r="CG145" s="15"/>
      <c r="CH145" s="15"/>
      <c r="CI145" s="15"/>
      <c r="CJ145" s="15"/>
      <c r="CK145" s="15"/>
      <c r="CL145" s="15"/>
      <c r="CM145" s="15"/>
      <c r="CN145" s="15"/>
      <c r="CO145" s="15"/>
      <c r="CP145" s="15"/>
      <c r="CQ145" s="15"/>
      <c r="CR145" s="15"/>
      <c r="CS145" s="15"/>
      <c r="CT145" s="15"/>
      <c r="CU145" s="15"/>
      <c r="CV145" s="15"/>
      <c r="CW145" s="15"/>
      <c r="CX145" s="15"/>
      <c r="CY145" s="15"/>
      <c r="CZ145" s="15"/>
      <c r="DA145" s="15"/>
      <c r="DB145" s="15"/>
      <c r="DC145" s="15"/>
      <c r="DD145" s="15"/>
      <c r="DE145" s="15"/>
      <c r="DF145" s="15"/>
      <c r="DG145" s="15"/>
      <c r="DH145" s="15"/>
      <c r="DI145" s="15"/>
      <c r="DJ145" s="15"/>
      <c r="DK145" s="15"/>
      <c r="DL145" s="15"/>
      <c r="DM145" s="15"/>
      <c r="DN145" s="15"/>
      <c r="DO145" s="15"/>
      <c r="DP145" s="15"/>
      <c r="DQ145" s="15"/>
      <c r="DR145" s="15"/>
      <c r="DS145" s="15"/>
      <c r="DT145" s="15"/>
      <c r="DU145" s="15"/>
      <c r="DV145" s="15"/>
      <c r="DW145" s="15"/>
      <c r="DX145" s="15"/>
      <c r="DY145" s="15"/>
      <c r="DZ145" s="15"/>
      <c r="EA145" s="15"/>
      <c r="EB145" s="15"/>
      <c r="EC145" s="15"/>
      <c r="ED145" s="15"/>
      <c r="EE145" s="15"/>
      <c r="EF145" s="15"/>
      <c r="EG145" s="15"/>
      <c r="EH145" s="15"/>
      <c r="EI145" s="15"/>
      <c r="EJ145" s="15"/>
      <c r="EK145" s="15"/>
      <c r="EL145" s="15"/>
      <c r="EM145" s="15"/>
      <c r="EN145" s="15"/>
      <c r="EO145" s="15"/>
      <c r="EP145" s="15"/>
      <c r="EQ145" s="15"/>
      <c r="ER145" s="15"/>
      <c r="ES145" s="15"/>
      <c r="ET145" s="15"/>
      <c r="EU145" s="15"/>
      <c r="EV145" s="15"/>
      <c r="EW145" s="15"/>
      <c r="EX145" s="15"/>
      <c r="EY145" s="15"/>
      <c r="EZ145" s="15"/>
      <c r="FA145" s="15"/>
      <c r="FB145" s="15"/>
      <c r="FC145" s="15"/>
      <c r="FD145" s="15"/>
      <c r="FE145" s="15"/>
      <c r="FF145" s="15"/>
      <c r="FG145" s="15"/>
      <c r="FH145" s="15"/>
      <c r="FI145" s="15"/>
      <c r="FJ145" s="15"/>
      <c r="FK145" s="15"/>
      <c r="FL145" s="15"/>
      <c r="FM145" s="15"/>
      <c r="FN145" s="15"/>
      <c r="FO145" s="15"/>
      <c r="FP145" s="15"/>
      <c r="FQ145" s="15"/>
      <c r="FR145" s="15"/>
      <c r="FS145" s="15"/>
      <c r="FT145" s="15"/>
      <c r="FU145" s="15"/>
      <c r="FV145" s="15"/>
      <c r="FW145" s="15"/>
      <c r="FX145" s="15"/>
      <c r="FY145" s="15"/>
      <c r="FZ145" s="15"/>
      <c r="GA145" s="15"/>
      <c r="GB145" s="15"/>
      <c r="GC145" s="15"/>
      <c r="GD145" s="15"/>
      <c r="GE145" s="15"/>
      <c r="GF145" s="15"/>
      <c r="GG145" s="15"/>
      <c r="GH145" s="15"/>
      <c r="GI145" s="15"/>
      <c r="GJ145" s="15"/>
      <c r="GK145" s="15"/>
      <c r="GL145" s="15"/>
      <c r="GM145" s="15"/>
      <c r="GN145" s="15"/>
      <c r="GO145" s="15"/>
      <c r="GP145" s="15"/>
      <c r="GQ145" s="15"/>
      <c r="GR145" s="15"/>
      <c r="GS145" s="15"/>
      <c r="GT145" s="15"/>
      <c r="GU145" s="15"/>
      <c r="GV145" s="15"/>
      <c r="GW145" s="15"/>
      <c r="GX145" s="15"/>
      <c r="GY145" s="15"/>
      <c r="GZ145" s="15"/>
      <c r="HA145" s="15"/>
      <c r="HB145" s="15"/>
      <c r="HC145" s="15"/>
      <c r="HD145" s="15"/>
      <c r="HE145" s="15"/>
      <c r="HF145" s="15"/>
      <c r="HG145" s="15"/>
      <c r="HH145" s="15"/>
      <c r="HI145" s="15"/>
      <c r="HJ145" s="15"/>
      <c r="HK145" s="15"/>
      <c r="HL145" s="15"/>
      <c r="HM145" s="15"/>
      <c r="HN145" s="15"/>
      <c r="HO145" s="15"/>
      <c r="HP145" s="15"/>
      <c r="HQ145" s="15"/>
      <c r="HR145" s="15"/>
      <c r="HS145" s="15"/>
      <c r="HT145" s="15"/>
      <c r="HU145" s="15"/>
      <c r="HV145" s="15"/>
      <c r="HW145" s="15"/>
      <c r="HX145" s="15"/>
      <c r="HY145" s="15"/>
      <c r="HZ145" s="15"/>
      <c r="IA145" s="15"/>
      <c r="IB145" s="15"/>
      <c r="IC145" s="15"/>
      <c r="ID145" s="15"/>
      <c r="IE145" s="15"/>
      <c r="IF145" s="15"/>
      <c r="IG145" s="15"/>
      <c r="IH145" s="15"/>
      <c r="II145" s="15"/>
      <c r="IJ145" s="15"/>
      <c r="IK145" s="15"/>
      <c r="IL145" s="15"/>
      <c r="IM145" s="15"/>
      <c r="IN145" s="15"/>
      <c r="IO145" s="15"/>
      <c r="IP145" s="15"/>
      <c r="IQ145" s="15"/>
      <c r="IR145" s="15"/>
    </row>
    <row r="146" spans="1:252" ht="97.5" customHeight="1" x14ac:dyDescent="0.25">
      <c r="A146" s="122">
        <v>142</v>
      </c>
      <c r="B146" s="122" t="s">
        <v>771</v>
      </c>
      <c r="C146" s="123"/>
      <c r="D146" s="123" t="s">
        <v>772</v>
      </c>
      <c r="E146" s="124" t="s">
        <v>773</v>
      </c>
      <c r="F146" s="139">
        <v>42922</v>
      </c>
      <c r="G146" s="122" t="s">
        <v>84</v>
      </c>
      <c r="H146" s="122" t="s">
        <v>20</v>
      </c>
      <c r="I146" s="122" t="s">
        <v>179</v>
      </c>
      <c r="J146" s="141" t="s">
        <v>216</v>
      </c>
      <c r="K146" s="25" t="s">
        <v>23</v>
      </c>
      <c r="L146" s="25" t="s">
        <v>52</v>
      </c>
      <c r="M146" s="15"/>
      <c r="N146" s="141" t="s">
        <v>774</v>
      </c>
      <c r="O146" s="25" t="s">
        <v>23</v>
      </c>
      <c r="P146" s="25" t="s">
        <v>24</v>
      </c>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c r="BX146" s="15"/>
      <c r="BY146" s="15"/>
      <c r="BZ146" s="15"/>
      <c r="CA146" s="15"/>
      <c r="CB146" s="15"/>
      <c r="CC146" s="15"/>
      <c r="CD146" s="15"/>
      <c r="CE146" s="15"/>
      <c r="CF146" s="15"/>
      <c r="CG146" s="15"/>
      <c r="CH146" s="15"/>
      <c r="CI146" s="15"/>
      <c r="CJ146" s="15"/>
      <c r="CK146" s="15"/>
      <c r="CL146" s="15"/>
      <c r="CM146" s="15"/>
      <c r="CN146" s="15"/>
      <c r="CO146" s="15"/>
      <c r="CP146" s="15"/>
      <c r="CQ146" s="15"/>
      <c r="CR146" s="15"/>
      <c r="CS146" s="15"/>
      <c r="CT146" s="15"/>
      <c r="CU146" s="15"/>
      <c r="CV146" s="15"/>
      <c r="CW146" s="15"/>
      <c r="CX146" s="15"/>
      <c r="CY146" s="15"/>
      <c r="CZ146" s="15"/>
      <c r="DA146" s="15"/>
      <c r="DB146" s="15"/>
      <c r="DC146" s="15"/>
      <c r="DD146" s="15"/>
      <c r="DE146" s="15"/>
      <c r="DF146" s="15"/>
      <c r="DG146" s="15"/>
      <c r="DH146" s="15"/>
      <c r="DI146" s="15"/>
      <c r="DJ146" s="15"/>
      <c r="DK146" s="15"/>
      <c r="DL146" s="15"/>
      <c r="DM146" s="15"/>
      <c r="DN146" s="15"/>
      <c r="DO146" s="15"/>
      <c r="DP146" s="15"/>
      <c r="DQ146" s="15"/>
      <c r="DR146" s="15"/>
      <c r="DS146" s="15"/>
      <c r="DT146" s="15"/>
      <c r="DU146" s="15"/>
      <c r="DV146" s="15"/>
      <c r="DW146" s="15"/>
      <c r="DX146" s="15"/>
      <c r="DY146" s="15"/>
      <c r="DZ146" s="15"/>
      <c r="EA146" s="15"/>
      <c r="EB146" s="15"/>
      <c r="EC146" s="15"/>
      <c r="ED146" s="15"/>
      <c r="EE146" s="15"/>
      <c r="EF146" s="15"/>
      <c r="EG146" s="15"/>
      <c r="EH146" s="15"/>
      <c r="EI146" s="15"/>
      <c r="EJ146" s="15"/>
      <c r="EK146" s="15"/>
      <c r="EL146" s="15"/>
      <c r="EM146" s="15"/>
      <c r="EN146" s="15"/>
      <c r="EO146" s="15"/>
      <c r="EP146" s="15"/>
      <c r="EQ146" s="15"/>
      <c r="ER146" s="15"/>
      <c r="ES146" s="15"/>
      <c r="ET146" s="15"/>
      <c r="EU146" s="15"/>
      <c r="EV146" s="15"/>
      <c r="EW146" s="15"/>
      <c r="EX146" s="15"/>
      <c r="EY146" s="15"/>
      <c r="EZ146" s="15"/>
      <c r="FA146" s="15"/>
      <c r="FB146" s="15"/>
      <c r="FC146" s="15"/>
      <c r="FD146" s="15"/>
      <c r="FE146" s="15"/>
      <c r="FF146" s="15"/>
      <c r="FG146" s="15"/>
      <c r="FH146" s="15"/>
      <c r="FI146" s="15"/>
      <c r="FJ146" s="15"/>
      <c r="FK146" s="15"/>
      <c r="FL146" s="15"/>
      <c r="FM146" s="15"/>
      <c r="FN146" s="15"/>
      <c r="FO146" s="15"/>
      <c r="FP146" s="15"/>
      <c r="FQ146" s="15"/>
      <c r="FR146" s="15"/>
      <c r="FS146" s="15"/>
      <c r="FT146" s="15"/>
      <c r="FU146" s="15"/>
      <c r="FV146" s="15"/>
      <c r="FW146" s="15"/>
      <c r="FX146" s="15"/>
      <c r="FY146" s="15"/>
      <c r="FZ146" s="15"/>
      <c r="GA146" s="15"/>
      <c r="GB146" s="15"/>
      <c r="GC146" s="15"/>
      <c r="GD146" s="15"/>
      <c r="GE146" s="15"/>
      <c r="GF146" s="15"/>
      <c r="GG146" s="15"/>
      <c r="GH146" s="15"/>
      <c r="GI146" s="15"/>
      <c r="GJ146" s="15"/>
      <c r="GK146" s="15"/>
      <c r="GL146" s="15"/>
      <c r="GM146" s="15"/>
      <c r="GN146" s="15"/>
      <c r="GO146" s="15"/>
      <c r="GP146" s="15"/>
      <c r="GQ146" s="15"/>
      <c r="GR146" s="15"/>
      <c r="GS146" s="15"/>
      <c r="GT146" s="15"/>
      <c r="GU146" s="15"/>
      <c r="GV146" s="15"/>
      <c r="GW146" s="15"/>
      <c r="GX146" s="15"/>
      <c r="GY146" s="15"/>
      <c r="GZ146" s="15"/>
      <c r="HA146" s="15"/>
      <c r="HB146" s="15"/>
      <c r="HC146" s="15"/>
      <c r="HD146" s="15"/>
      <c r="HE146" s="15"/>
      <c r="HF146" s="15"/>
      <c r="HG146" s="15"/>
      <c r="HH146" s="15"/>
      <c r="HI146" s="15"/>
      <c r="HJ146" s="15"/>
      <c r="HK146" s="15"/>
      <c r="HL146" s="15"/>
      <c r="HM146" s="15"/>
      <c r="HN146" s="15"/>
      <c r="HO146" s="15"/>
      <c r="HP146" s="15"/>
      <c r="HQ146" s="15"/>
      <c r="HR146" s="15"/>
      <c r="HS146" s="15"/>
      <c r="HT146" s="15"/>
      <c r="HU146" s="15"/>
      <c r="HV146" s="15"/>
      <c r="HW146" s="15"/>
      <c r="HX146" s="15"/>
      <c r="HY146" s="15"/>
      <c r="HZ146" s="15"/>
      <c r="IA146" s="15"/>
      <c r="IB146" s="15"/>
      <c r="IC146" s="15"/>
      <c r="ID146" s="15"/>
      <c r="IE146" s="15"/>
      <c r="IF146" s="15"/>
      <c r="IG146" s="15"/>
      <c r="IH146" s="15"/>
      <c r="II146" s="15"/>
      <c r="IJ146" s="15"/>
      <c r="IK146" s="15"/>
      <c r="IL146" s="15"/>
      <c r="IM146" s="15"/>
      <c r="IN146" s="15"/>
      <c r="IO146" s="15"/>
      <c r="IP146" s="15"/>
      <c r="IQ146" s="15"/>
      <c r="IR146" s="15"/>
    </row>
    <row r="147" spans="1:252" ht="111.75" customHeight="1" x14ac:dyDescent="0.25">
      <c r="A147" s="122">
        <v>143</v>
      </c>
      <c r="B147" s="122" t="s">
        <v>775</v>
      </c>
      <c r="C147" s="123" t="s">
        <v>776</v>
      </c>
      <c r="D147" s="123" t="s">
        <v>777</v>
      </c>
      <c r="E147" s="124" t="s">
        <v>778</v>
      </c>
      <c r="F147" s="139">
        <v>42922</v>
      </c>
      <c r="G147" s="122" t="s">
        <v>779</v>
      </c>
      <c r="H147" s="122" t="s">
        <v>131</v>
      </c>
      <c r="I147" s="122" t="s">
        <v>342</v>
      </c>
      <c r="J147" s="141" t="s">
        <v>627</v>
      </c>
      <c r="K147" s="25" t="s">
        <v>36</v>
      </c>
      <c r="L147" s="25" t="s">
        <v>24</v>
      </c>
      <c r="M147" s="15"/>
      <c r="N147" s="141" t="s">
        <v>780</v>
      </c>
      <c r="O147" s="25" t="s">
        <v>36</v>
      </c>
      <c r="P147" s="25" t="s">
        <v>24</v>
      </c>
      <c r="Q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c r="BX147" s="15"/>
      <c r="BY147" s="15"/>
      <c r="BZ147" s="15"/>
      <c r="CA147" s="15"/>
      <c r="CB147" s="15"/>
      <c r="CC147" s="15"/>
      <c r="CD147" s="15"/>
      <c r="CE147" s="15"/>
      <c r="CF147" s="15"/>
      <c r="CG147" s="15"/>
      <c r="CH147" s="15"/>
      <c r="CI147" s="15"/>
      <c r="CJ147" s="15"/>
      <c r="CK147" s="15"/>
      <c r="CL147" s="15"/>
      <c r="CM147" s="15"/>
      <c r="CN147" s="15"/>
      <c r="CO147" s="15"/>
      <c r="CP147" s="15"/>
      <c r="CQ147" s="15"/>
      <c r="CR147" s="15"/>
      <c r="CS147" s="15"/>
      <c r="CT147" s="15"/>
      <c r="CU147" s="15"/>
      <c r="CV147" s="15"/>
      <c r="CW147" s="15"/>
      <c r="CX147" s="15"/>
      <c r="CY147" s="15"/>
      <c r="CZ147" s="15"/>
      <c r="DA147" s="15"/>
      <c r="DB147" s="15"/>
      <c r="DC147" s="15"/>
      <c r="DD147" s="15"/>
      <c r="DE147" s="15"/>
      <c r="DF147" s="15"/>
      <c r="DG147" s="15"/>
      <c r="DH147" s="15"/>
      <c r="DI147" s="15"/>
      <c r="DJ147" s="15"/>
      <c r="DK147" s="15"/>
      <c r="DL147" s="15"/>
      <c r="DM147" s="15"/>
      <c r="DN147" s="15"/>
      <c r="DO147" s="15"/>
      <c r="DP147" s="15"/>
      <c r="DQ147" s="15"/>
      <c r="DR147" s="15"/>
      <c r="DS147" s="15"/>
      <c r="DT147" s="15"/>
      <c r="DU147" s="15"/>
      <c r="DV147" s="15"/>
      <c r="DW147" s="15"/>
      <c r="DX147" s="15"/>
      <c r="DY147" s="15"/>
      <c r="DZ147" s="15"/>
      <c r="EA147" s="15"/>
      <c r="EB147" s="15"/>
      <c r="EC147" s="15"/>
      <c r="ED147" s="15"/>
      <c r="EE147" s="15"/>
      <c r="EF147" s="15"/>
      <c r="EG147" s="15"/>
      <c r="EH147" s="15"/>
      <c r="EI147" s="15"/>
      <c r="EJ147" s="15"/>
      <c r="EK147" s="15"/>
      <c r="EL147" s="15"/>
      <c r="EM147" s="15"/>
      <c r="EN147" s="15"/>
      <c r="EO147" s="15"/>
      <c r="EP147" s="15"/>
      <c r="EQ147" s="15"/>
      <c r="ER147" s="15"/>
      <c r="ES147" s="15"/>
      <c r="ET147" s="15"/>
      <c r="EU147" s="15"/>
      <c r="EV147" s="15"/>
      <c r="EW147" s="15"/>
      <c r="EX147" s="15"/>
      <c r="EY147" s="15"/>
      <c r="EZ147" s="15"/>
      <c r="FA147" s="15"/>
      <c r="FB147" s="15"/>
      <c r="FC147" s="15"/>
      <c r="FD147" s="15"/>
      <c r="FE147" s="15"/>
      <c r="FF147" s="15"/>
      <c r="FG147" s="15"/>
      <c r="FH147" s="15"/>
      <c r="FI147" s="15"/>
      <c r="FJ147" s="15"/>
      <c r="FK147" s="15"/>
      <c r="FL147" s="15"/>
      <c r="FM147" s="15"/>
      <c r="FN147" s="15"/>
      <c r="FO147" s="15"/>
      <c r="FP147" s="15"/>
      <c r="FQ147" s="15"/>
      <c r="FR147" s="15"/>
      <c r="FS147" s="15"/>
      <c r="FT147" s="15"/>
      <c r="FU147" s="15"/>
      <c r="FV147" s="15"/>
      <c r="FW147" s="15"/>
      <c r="FX147" s="15"/>
      <c r="FY147" s="15"/>
      <c r="FZ147" s="15"/>
      <c r="GA147" s="15"/>
      <c r="GB147" s="15"/>
      <c r="GC147" s="15"/>
      <c r="GD147" s="15"/>
      <c r="GE147" s="15"/>
      <c r="GF147" s="15"/>
      <c r="GG147" s="15"/>
      <c r="GH147" s="15"/>
      <c r="GI147" s="15"/>
      <c r="GJ147" s="15"/>
      <c r="GK147" s="15"/>
      <c r="GL147" s="15"/>
      <c r="GM147" s="15"/>
      <c r="GN147" s="15"/>
      <c r="GO147" s="15"/>
      <c r="GP147" s="15"/>
      <c r="GQ147" s="15"/>
      <c r="GR147" s="15"/>
      <c r="GS147" s="15"/>
      <c r="GT147" s="15"/>
      <c r="GU147" s="15"/>
      <c r="GV147" s="15"/>
      <c r="GW147" s="15"/>
      <c r="GX147" s="15"/>
      <c r="GY147" s="15"/>
      <c r="GZ147" s="15"/>
      <c r="HA147" s="15"/>
      <c r="HB147" s="15"/>
      <c r="HC147" s="15"/>
      <c r="HD147" s="15"/>
      <c r="HE147" s="15"/>
      <c r="HF147" s="15"/>
      <c r="HG147" s="15"/>
      <c r="HH147" s="15"/>
      <c r="HI147" s="15"/>
      <c r="HJ147" s="15"/>
      <c r="HK147" s="15"/>
      <c r="HL147" s="15"/>
      <c r="HM147" s="15"/>
      <c r="HN147" s="15"/>
      <c r="HO147" s="15"/>
      <c r="HP147" s="15"/>
      <c r="HQ147" s="15"/>
      <c r="HR147" s="15"/>
      <c r="HS147" s="15"/>
      <c r="HT147" s="15"/>
      <c r="HU147" s="15"/>
      <c r="HV147" s="15"/>
      <c r="HW147" s="15"/>
      <c r="HX147" s="15"/>
      <c r="HY147" s="15"/>
      <c r="HZ147" s="15"/>
      <c r="IA147" s="15"/>
      <c r="IB147" s="15"/>
      <c r="IC147" s="15"/>
      <c r="ID147" s="15"/>
      <c r="IE147" s="15"/>
      <c r="IF147" s="15"/>
      <c r="IG147" s="15"/>
      <c r="IH147" s="15"/>
      <c r="II147" s="15"/>
      <c r="IJ147" s="15"/>
      <c r="IK147" s="15"/>
      <c r="IL147" s="15"/>
      <c r="IM147" s="15"/>
      <c r="IN147" s="15"/>
      <c r="IO147" s="15"/>
      <c r="IP147" s="15"/>
      <c r="IQ147" s="15"/>
      <c r="IR147" s="15"/>
    </row>
    <row r="148" spans="1:252" s="15" customFormat="1" ht="75.75" customHeight="1" x14ac:dyDescent="0.25">
      <c r="A148" s="122">
        <v>144</v>
      </c>
      <c r="B148" s="122" t="s">
        <v>781</v>
      </c>
      <c r="C148" s="123"/>
      <c r="D148" s="123" t="s">
        <v>782</v>
      </c>
      <c r="E148" s="124" t="s">
        <v>783</v>
      </c>
      <c r="F148" s="139">
        <v>42922</v>
      </c>
      <c r="G148" s="122" t="s">
        <v>784</v>
      </c>
      <c r="H148" s="122" t="s">
        <v>77</v>
      </c>
      <c r="I148" s="122" t="s">
        <v>78</v>
      </c>
      <c r="J148" s="141" t="s">
        <v>682</v>
      </c>
      <c r="K148" s="25" t="s">
        <v>23</v>
      </c>
      <c r="L148" s="25" t="s">
        <v>24</v>
      </c>
      <c r="N148" s="141" t="s">
        <v>785</v>
      </c>
      <c r="O148" s="25" t="s">
        <v>23</v>
      </c>
      <c r="P148" s="25" t="s">
        <v>24</v>
      </c>
      <c r="IO148" s="137"/>
      <c r="IP148" s="137"/>
      <c r="IQ148" s="137"/>
      <c r="IR148" s="137"/>
    </row>
    <row r="149" spans="1:252" s="15" customFormat="1" ht="75.75" customHeight="1" x14ac:dyDescent="0.25">
      <c r="A149" s="122">
        <v>145</v>
      </c>
      <c r="B149" s="122" t="s">
        <v>786</v>
      </c>
      <c r="C149" s="123"/>
      <c r="D149" s="123" t="s">
        <v>787</v>
      </c>
      <c r="E149" s="124" t="s">
        <v>788</v>
      </c>
      <c r="F149" s="139">
        <v>42922</v>
      </c>
      <c r="G149" s="122" t="s">
        <v>784</v>
      </c>
      <c r="H149" s="122" t="s">
        <v>77</v>
      </c>
      <c r="I149" s="122" t="s">
        <v>78</v>
      </c>
      <c r="J149" s="141" t="s">
        <v>682</v>
      </c>
      <c r="K149" s="25" t="s">
        <v>23</v>
      </c>
      <c r="L149" s="25" t="s">
        <v>24</v>
      </c>
      <c r="N149" s="141" t="s">
        <v>789</v>
      </c>
      <c r="O149" s="25" t="s">
        <v>23</v>
      </c>
      <c r="P149" s="25" t="s">
        <v>24</v>
      </c>
      <c r="IO149" s="137"/>
      <c r="IP149" s="137"/>
      <c r="IQ149" s="137"/>
      <c r="IR149" s="137"/>
    </row>
    <row r="150" spans="1:252" s="15" customFormat="1" ht="75.75" customHeight="1" x14ac:dyDescent="0.25">
      <c r="A150" s="122">
        <v>146</v>
      </c>
      <c r="B150" s="122" t="s">
        <v>790</v>
      </c>
      <c r="C150" s="123"/>
      <c r="D150" s="123" t="s">
        <v>791</v>
      </c>
      <c r="E150" s="124" t="s">
        <v>792</v>
      </c>
      <c r="F150" s="139">
        <v>42922</v>
      </c>
      <c r="G150" s="122" t="s">
        <v>784</v>
      </c>
      <c r="H150" s="122" t="s">
        <v>77</v>
      </c>
      <c r="I150" s="122" t="s">
        <v>78</v>
      </c>
      <c r="J150" s="141" t="s">
        <v>682</v>
      </c>
      <c r="K150" s="25" t="s">
        <v>23</v>
      </c>
      <c r="L150" s="25" t="s">
        <v>24</v>
      </c>
      <c r="N150" s="141" t="s">
        <v>793</v>
      </c>
      <c r="O150" s="25" t="s">
        <v>23</v>
      </c>
      <c r="P150" s="25" t="s">
        <v>24</v>
      </c>
      <c r="IO150" s="137"/>
      <c r="IP150" s="137"/>
      <c r="IQ150" s="137"/>
      <c r="IR150" s="137"/>
    </row>
    <row r="151" spans="1:252" s="15" customFormat="1" ht="75.75" customHeight="1" x14ac:dyDescent="0.25">
      <c r="A151" s="122">
        <v>147</v>
      </c>
      <c r="B151" s="122" t="s">
        <v>794</v>
      </c>
      <c r="C151" s="123"/>
      <c r="D151" s="123" t="s">
        <v>795</v>
      </c>
      <c r="E151" s="124" t="s">
        <v>796</v>
      </c>
      <c r="F151" s="139">
        <v>42922</v>
      </c>
      <c r="G151" s="122" t="s">
        <v>784</v>
      </c>
      <c r="H151" s="122" t="s">
        <v>77</v>
      </c>
      <c r="I151" s="122" t="s">
        <v>78</v>
      </c>
      <c r="J151" s="141" t="s">
        <v>682</v>
      </c>
      <c r="K151" s="25" t="s">
        <v>23</v>
      </c>
      <c r="L151" s="25" t="s">
        <v>24</v>
      </c>
      <c r="N151" s="141" t="s">
        <v>797</v>
      </c>
      <c r="O151" s="25" t="s">
        <v>23</v>
      </c>
      <c r="P151" s="25" t="s">
        <v>24</v>
      </c>
      <c r="IO151" s="137"/>
      <c r="IP151" s="137"/>
      <c r="IQ151" s="137"/>
      <c r="IR151" s="137"/>
    </row>
    <row r="152" spans="1:252" s="15" customFormat="1" ht="75.75" customHeight="1" x14ac:dyDescent="0.25">
      <c r="A152" s="122">
        <v>148</v>
      </c>
      <c r="B152" s="122" t="s">
        <v>798</v>
      </c>
      <c r="C152" s="123"/>
      <c r="D152" s="123" t="s">
        <v>799</v>
      </c>
      <c r="E152" s="124" t="s">
        <v>800</v>
      </c>
      <c r="F152" s="139">
        <v>42922</v>
      </c>
      <c r="G152" s="122" t="s">
        <v>784</v>
      </c>
      <c r="H152" s="122" t="s">
        <v>77</v>
      </c>
      <c r="I152" s="122" t="s">
        <v>78</v>
      </c>
      <c r="J152" s="141" t="s">
        <v>682</v>
      </c>
      <c r="K152" s="25" t="s">
        <v>23</v>
      </c>
      <c r="L152" s="25" t="s">
        <v>24</v>
      </c>
      <c r="N152" s="141" t="s">
        <v>801</v>
      </c>
      <c r="O152" s="25" t="s">
        <v>23</v>
      </c>
      <c r="P152" s="25" t="s">
        <v>24</v>
      </c>
      <c r="IO152" s="137"/>
      <c r="IP152" s="137"/>
      <c r="IQ152" s="137"/>
      <c r="IR152" s="137"/>
    </row>
    <row r="153" spans="1:252" s="15" customFormat="1" ht="75.75" customHeight="1" x14ac:dyDescent="0.25">
      <c r="A153" s="122">
        <v>149</v>
      </c>
      <c r="B153" s="122" t="s">
        <v>802</v>
      </c>
      <c r="C153" s="123"/>
      <c r="D153" s="123" t="s">
        <v>803</v>
      </c>
      <c r="E153" s="124" t="s">
        <v>804</v>
      </c>
      <c r="F153" s="139">
        <v>42922</v>
      </c>
      <c r="G153" s="122" t="s">
        <v>784</v>
      </c>
      <c r="H153" s="122" t="s">
        <v>77</v>
      </c>
      <c r="I153" s="122" t="s">
        <v>78</v>
      </c>
      <c r="J153" s="141" t="s">
        <v>682</v>
      </c>
      <c r="K153" s="25" t="s">
        <v>23</v>
      </c>
      <c r="L153" s="25" t="s">
        <v>24</v>
      </c>
      <c r="N153" s="141" t="s">
        <v>805</v>
      </c>
      <c r="O153" s="25" t="s">
        <v>23</v>
      </c>
      <c r="P153" s="25" t="s">
        <v>24</v>
      </c>
      <c r="IO153" s="137"/>
      <c r="IP153" s="137"/>
      <c r="IQ153" s="137"/>
      <c r="IR153" s="137"/>
    </row>
    <row r="154" spans="1:252" s="15" customFormat="1" ht="75.75" customHeight="1" x14ac:dyDescent="0.25">
      <c r="A154" s="122">
        <v>150</v>
      </c>
      <c r="B154" s="122" t="s">
        <v>806</v>
      </c>
      <c r="C154" s="123"/>
      <c r="D154" s="123" t="s">
        <v>807</v>
      </c>
      <c r="E154" s="124" t="s">
        <v>808</v>
      </c>
      <c r="F154" s="139">
        <v>42922</v>
      </c>
      <c r="G154" s="122" t="s">
        <v>809</v>
      </c>
      <c r="H154" s="122" t="s">
        <v>77</v>
      </c>
      <c r="I154" s="122" t="s">
        <v>78</v>
      </c>
      <c r="J154" s="141" t="s">
        <v>682</v>
      </c>
      <c r="K154" s="25" t="s">
        <v>23</v>
      </c>
      <c r="L154" s="25" t="s">
        <v>24</v>
      </c>
      <c r="N154" s="141" t="s">
        <v>810</v>
      </c>
      <c r="O154" s="25" t="s">
        <v>23</v>
      </c>
      <c r="P154" s="25" t="s">
        <v>24</v>
      </c>
      <c r="IO154" s="137"/>
      <c r="IP154" s="137"/>
      <c r="IQ154" s="137"/>
      <c r="IR154" s="137"/>
    </row>
    <row r="155" spans="1:252" s="15" customFormat="1" ht="75.75" customHeight="1" x14ac:dyDescent="0.25">
      <c r="A155" s="122">
        <v>151</v>
      </c>
      <c r="B155" s="122" t="s">
        <v>811</v>
      </c>
      <c r="C155" s="123"/>
      <c r="D155" s="123" t="s">
        <v>812</v>
      </c>
      <c r="E155" s="124" t="s">
        <v>813</v>
      </c>
      <c r="F155" s="139">
        <v>42922</v>
      </c>
      <c r="G155" s="122" t="s">
        <v>784</v>
      </c>
      <c r="H155" s="122" t="s">
        <v>77</v>
      </c>
      <c r="I155" s="122" t="s">
        <v>78</v>
      </c>
      <c r="J155" s="141" t="s">
        <v>682</v>
      </c>
      <c r="K155" s="25" t="s">
        <v>23</v>
      </c>
      <c r="L155" s="25" t="s">
        <v>24</v>
      </c>
      <c r="N155" s="141" t="s">
        <v>814</v>
      </c>
      <c r="O155" s="25" t="s">
        <v>23</v>
      </c>
      <c r="P155" s="25" t="s">
        <v>24</v>
      </c>
      <c r="IO155" s="137"/>
      <c r="IP155" s="137"/>
      <c r="IQ155" s="137"/>
      <c r="IR155" s="137"/>
    </row>
    <row r="156" spans="1:252" ht="97.5" customHeight="1" x14ac:dyDescent="0.25">
      <c r="A156" s="122">
        <v>152</v>
      </c>
      <c r="B156" s="122" t="s">
        <v>815</v>
      </c>
      <c r="C156" s="123" t="s">
        <v>816</v>
      </c>
      <c r="D156" s="123" t="s">
        <v>817</v>
      </c>
      <c r="E156" s="124" t="s">
        <v>818</v>
      </c>
      <c r="F156" s="139">
        <v>42922</v>
      </c>
      <c r="G156" s="122" t="s">
        <v>84</v>
      </c>
      <c r="H156" s="122" t="s">
        <v>214</v>
      </c>
      <c r="I156" s="122" t="s">
        <v>215</v>
      </c>
      <c r="J156" s="141" t="s">
        <v>216</v>
      </c>
      <c r="K156" s="25" t="s">
        <v>23</v>
      </c>
      <c r="L156" s="25" t="s">
        <v>52</v>
      </c>
      <c r="M156" s="15"/>
      <c r="N156" s="141" t="s">
        <v>819</v>
      </c>
      <c r="O156" s="25" t="s">
        <v>23</v>
      </c>
      <c r="P156" s="25" t="s">
        <v>52</v>
      </c>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c r="BX156" s="15"/>
      <c r="BY156" s="15"/>
      <c r="BZ156" s="15"/>
      <c r="CA156" s="15"/>
      <c r="CB156" s="15"/>
      <c r="CC156" s="15"/>
      <c r="CD156" s="15"/>
      <c r="CE156" s="15"/>
      <c r="CF156" s="15"/>
      <c r="CG156" s="15"/>
      <c r="CH156" s="15"/>
      <c r="CI156" s="15"/>
      <c r="CJ156" s="15"/>
      <c r="CK156" s="15"/>
      <c r="CL156" s="15"/>
      <c r="CM156" s="15"/>
      <c r="CN156" s="15"/>
      <c r="CO156" s="15"/>
      <c r="CP156" s="15"/>
      <c r="CQ156" s="15"/>
      <c r="CR156" s="15"/>
      <c r="CS156" s="15"/>
      <c r="CT156" s="15"/>
      <c r="CU156" s="15"/>
      <c r="CV156" s="15"/>
      <c r="CW156" s="15"/>
      <c r="CX156" s="15"/>
      <c r="CY156" s="15"/>
      <c r="CZ156" s="15"/>
      <c r="DA156" s="15"/>
      <c r="DB156" s="15"/>
      <c r="DC156" s="15"/>
      <c r="DD156" s="15"/>
      <c r="DE156" s="15"/>
      <c r="DF156" s="15"/>
      <c r="DG156" s="15"/>
      <c r="DH156" s="15"/>
      <c r="DI156" s="15"/>
      <c r="DJ156" s="15"/>
      <c r="DK156" s="15"/>
      <c r="DL156" s="15"/>
      <c r="DM156" s="15"/>
      <c r="DN156" s="15"/>
      <c r="DO156" s="15"/>
      <c r="DP156" s="15"/>
      <c r="DQ156" s="15"/>
      <c r="DR156" s="15"/>
      <c r="DS156" s="15"/>
      <c r="DT156" s="15"/>
      <c r="DU156" s="15"/>
      <c r="DV156" s="15"/>
      <c r="DW156" s="15"/>
      <c r="DX156" s="15"/>
      <c r="DY156" s="15"/>
      <c r="DZ156" s="15"/>
      <c r="EA156" s="15"/>
      <c r="EB156" s="15"/>
      <c r="EC156" s="15"/>
      <c r="ED156" s="15"/>
      <c r="EE156" s="15"/>
      <c r="EF156" s="15"/>
      <c r="EG156" s="15"/>
      <c r="EH156" s="15"/>
      <c r="EI156" s="15"/>
      <c r="EJ156" s="15"/>
      <c r="EK156" s="15"/>
      <c r="EL156" s="15"/>
      <c r="EM156" s="15"/>
      <c r="EN156" s="15"/>
      <c r="EO156" s="15"/>
      <c r="EP156" s="15"/>
      <c r="EQ156" s="15"/>
      <c r="ER156" s="15"/>
      <c r="ES156" s="15"/>
      <c r="ET156" s="15"/>
      <c r="EU156" s="15"/>
      <c r="EV156" s="15"/>
      <c r="EW156" s="15"/>
      <c r="EX156" s="15"/>
      <c r="EY156" s="15"/>
      <c r="EZ156" s="15"/>
      <c r="FA156" s="15"/>
      <c r="FB156" s="15"/>
      <c r="FC156" s="15"/>
      <c r="FD156" s="15"/>
      <c r="FE156" s="15"/>
      <c r="FF156" s="15"/>
      <c r="FG156" s="15"/>
      <c r="FH156" s="15"/>
      <c r="FI156" s="15"/>
      <c r="FJ156" s="15"/>
      <c r="FK156" s="15"/>
      <c r="FL156" s="15"/>
      <c r="FM156" s="15"/>
      <c r="FN156" s="15"/>
      <c r="FO156" s="15"/>
      <c r="FP156" s="15"/>
      <c r="FQ156" s="15"/>
      <c r="FR156" s="15"/>
      <c r="FS156" s="15"/>
      <c r="FT156" s="15"/>
      <c r="FU156" s="15"/>
      <c r="FV156" s="15"/>
      <c r="FW156" s="15"/>
      <c r="FX156" s="15"/>
      <c r="FY156" s="15"/>
      <c r="FZ156" s="15"/>
      <c r="GA156" s="15"/>
      <c r="GB156" s="15"/>
      <c r="GC156" s="15"/>
      <c r="GD156" s="15"/>
      <c r="GE156" s="15"/>
      <c r="GF156" s="15"/>
      <c r="GG156" s="15"/>
      <c r="GH156" s="15"/>
      <c r="GI156" s="15"/>
      <c r="GJ156" s="15"/>
      <c r="GK156" s="15"/>
      <c r="GL156" s="15"/>
      <c r="GM156" s="15"/>
      <c r="GN156" s="15"/>
      <c r="GO156" s="15"/>
      <c r="GP156" s="15"/>
      <c r="GQ156" s="15"/>
      <c r="GR156" s="15"/>
      <c r="GS156" s="15"/>
      <c r="GT156" s="15"/>
      <c r="GU156" s="15"/>
      <c r="GV156" s="15"/>
      <c r="GW156" s="15"/>
      <c r="GX156" s="15"/>
      <c r="GY156" s="15"/>
      <c r="GZ156" s="15"/>
      <c r="HA156" s="15"/>
      <c r="HB156" s="15"/>
      <c r="HC156" s="15"/>
      <c r="HD156" s="15"/>
      <c r="HE156" s="15"/>
      <c r="HF156" s="15"/>
      <c r="HG156" s="15"/>
      <c r="HH156" s="15"/>
      <c r="HI156" s="15"/>
      <c r="HJ156" s="15"/>
      <c r="HK156" s="15"/>
      <c r="HL156" s="15"/>
      <c r="HM156" s="15"/>
      <c r="HN156" s="15"/>
      <c r="HO156" s="15"/>
      <c r="HP156" s="15"/>
      <c r="HQ156" s="15"/>
      <c r="HR156" s="15"/>
      <c r="HS156" s="15"/>
      <c r="HT156" s="15"/>
      <c r="HU156" s="15"/>
      <c r="HV156" s="15"/>
      <c r="HW156" s="15"/>
      <c r="HX156" s="15"/>
      <c r="HY156" s="15"/>
      <c r="HZ156" s="15"/>
      <c r="IA156" s="15"/>
      <c r="IB156" s="15"/>
      <c r="IC156" s="15"/>
      <c r="ID156" s="15"/>
      <c r="IE156" s="15"/>
      <c r="IF156" s="15"/>
      <c r="IG156" s="15"/>
      <c r="IH156" s="15"/>
      <c r="II156" s="15"/>
      <c r="IJ156" s="15"/>
      <c r="IK156" s="15"/>
      <c r="IL156" s="15"/>
      <c r="IM156" s="15"/>
      <c r="IN156" s="15"/>
      <c r="IO156" s="15"/>
      <c r="IP156" s="15"/>
      <c r="IQ156" s="15"/>
      <c r="IR156" s="15"/>
    </row>
    <row r="157" spans="1:252" s="15" customFormat="1" ht="71.25" customHeight="1" x14ac:dyDescent="0.25">
      <c r="A157" s="122">
        <v>153</v>
      </c>
      <c r="B157" s="122" t="s">
        <v>820</v>
      </c>
      <c r="C157" s="123"/>
      <c r="D157" s="123" t="s">
        <v>821</v>
      </c>
      <c r="E157" s="124" t="s">
        <v>822</v>
      </c>
      <c r="F157" s="139">
        <v>42922</v>
      </c>
      <c r="G157" s="122" t="s">
        <v>823</v>
      </c>
      <c r="H157" s="122" t="s">
        <v>167</v>
      </c>
      <c r="I157" s="122" t="s">
        <v>78</v>
      </c>
      <c r="J157" s="141" t="s">
        <v>61</v>
      </c>
      <c r="K157" s="25" t="s">
        <v>23</v>
      </c>
      <c r="L157" s="25" t="s">
        <v>52</v>
      </c>
      <c r="M157" s="123"/>
      <c r="N157" s="141" t="s">
        <v>824</v>
      </c>
      <c r="O157" s="25" t="s">
        <v>36</v>
      </c>
      <c r="P157" s="25" t="s">
        <v>24</v>
      </c>
    </row>
    <row r="158" spans="1:252" s="15" customFormat="1" ht="75.75" customHeight="1" x14ac:dyDescent="0.25">
      <c r="A158" s="122">
        <v>154</v>
      </c>
      <c r="B158" s="122" t="s">
        <v>825</v>
      </c>
      <c r="C158" s="123"/>
      <c r="D158" s="123" t="s">
        <v>826</v>
      </c>
      <c r="E158" s="124" t="s">
        <v>827</v>
      </c>
      <c r="F158" s="139">
        <v>42927</v>
      </c>
      <c r="G158" s="122" t="s">
        <v>518</v>
      </c>
      <c r="H158" s="122" t="s">
        <v>20</v>
      </c>
      <c r="I158" s="122" t="s">
        <v>34</v>
      </c>
      <c r="J158" s="141" t="s">
        <v>61</v>
      </c>
      <c r="K158" s="25" t="s">
        <v>23</v>
      </c>
      <c r="L158" s="25" t="s">
        <v>52</v>
      </c>
      <c r="M158" s="123"/>
      <c r="N158" s="141" t="s">
        <v>828</v>
      </c>
      <c r="O158" s="25" t="s">
        <v>36</v>
      </c>
      <c r="P158" s="25" t="s">
        <v>24</v>
      </c>
    </row>
    <row r="159" spans="1:252" s="15" customFormat="1" ht="75.75" customHeight="1" x14ac:dyDescent="0.25">
      <c r="A159" s="122">
        <v>155</v>
      </c>
      <c r="B159" s="122" t="s">
        <v>829</v>
      </c>
      <c r="C159" s="123"/>
      <c r="D159" s="123" t="s">
        <v>830</v>
      </c>
      <c r="E159" s="124" t="s">
        <v>831</v>
      </c>
      <c r="F159" s="139">
        <v>42927</v>
      </c>
      <c r="G159" s="122" t="s">
        <v>832</v>
      </c>
      <c r="H159" s="122" t="s">
        <v>20</v>
      </c>
      <c r="I159" s="122" t="s">
        <v>34</v>
      </c>
      <c r="J159" s="141" t="s">
        <v>61</v>
      </c>
      <c r="K159" s="25" t="s">
        <v>23</v>
      </c>
      <c r="L159" s="25" t="s">
        <v>52</v>
      </c>
      <c r="M159" s="123"/>
      <c r="N159" s="141" t="s">
        <v>833</v>
      </c>
      <c r="O159" s="25" t="s">
        <v>36</v>
      </c>
      <c r="P159" s="25" t="s">
        <v>24</v>
      </c>
    </row>
    <row r="160" spans="1:252" s="15" customFormat="1" ht="75.75" customHeight="1" x14ac:dyDescent="0.25">
      <c r="A160" s="122">
        <v>156</v>
      </c>
      <c r="B160" s="122" t="s">
        <v>834</v>
      </c>
      <c r="C160" s="123"/>
      <c r="D160" s="123" t="s">
        <v>835</v>
      </c>
      <c r="E160" s="124" t="s">
        <v>836</v>
      </c>
      <c r="F160" s="139">
        <v>42927</v>
      </c>
      <c r="G160" s="122" t="s">
        <v>837</v>
      </c>
      <c r="H160" s="122" t="s">
        <v>20</v>
      </c>
      <c r="I160" s="122" t="s">
        <v>34</v>
      </c>
      <c r="J160" s="141" t="s">
        <v>61</v>
      </c>
      <c r="K160" s="25" t="s">
        <v>23</v>
      </c>
      <c r="L160" s="25" t="s">
        <v>52</v>
      </c>
      <c r="M160" s="123"/>
      <c r="N160" s="141" t="s">
        <v>838</v>
      </c>
      <c r="O160" s="25" t="s">
        <v>36</v>
      </c>
      <c r="P160" s="25" t="s">
        <v>24</v>
      </c>
    </row>
    <row r="161" spans="1:252" s="15" customFormat="1" ht="75.75" customHeight="1" x14ac:dyDescent="0.25">
      <c r="A161" s="122">
        <v>157</v>
      </c>
      <c r="B161" s="122" t="s">
        <v>839</v>
      </c>
      <c r="C161" s="123"/>
      <c r="D161" s="123" t="s">
        <v>840</v>
      </c>
      <c r="E161" s="124" t="s">
        <v>841</v>
      </c>
      <c r="F161" s="139">
        <v>42927</v>
      </c>
      <c r="G161" s="122" t="s">
        <v>842</v>
      </c>
      <c r="H161" s="122" t="s">
        <v>160</v>
      </c>
      <c r="I161" s="122" t="s">
        <v>607</v>
      </c>
      <c r="J161" s="141" t="s">
        <v>61</v>
      </c>
      <c r="K161" s="25" t="s">
        <v>23</v>
      </c>
      <c r="L161" s="25" t="s">
        <v>52</v>
      </c>
      <c r="M161" s="123"/>
      <c r="N161" s="141" t="s">
        <v>843</v>
      </c>
      <c r="O161" s="25" t="s">
        <v>23</v>
      </c>
      <c r="P161" s="25" t="s">
        <v>24</v>
      </c>
    </row>
    <row r="162" spans="1:252" s="15" customFormat="1" ht="75.75" customHeight="1" x14ac:dyDescent="0.25">
      <c r="A162" s="122">
        <v>158</v>
      </c>
      <c r="B162" s="122" t="s">
        <v>844</v>
      </c>
      <c r="C162" s="123"/>
      <c r="D162" s="123" t="s">
        <v>845</v>
      </c>
      <c r="E162" s="124" t="s">
        <v>846</v>
      </c>
      <c r="F162" s="139">
        <v>42927</v>
      </c>
      <c r="G162" s="122" t="s">
        <v>606</v>
      </c>
      <c r="H162" s="122" t="s">
        <v>160</v>
      </c>
      <c r="I162" s="122" t="s">
        <v>607</v>
      </c>
      <c r="J162" s="141" t="s">
        <v>61</v>
      </c>
      <c r="K162" s="25" t="s">
        <v>23</v>
      </c>
      <c r="L162" s="25" t="s">
        <v>52</v>
      </c>
      <c r="M162" s="123"/>
      <c r="N162" s="141" t="s">
        <v>847</v>
      </c>
      <c r="O162" s="25" t="s">
        <v>23</v>
      </c>
      <c r="P162" s="25" t="s">
        <v>24</v>
      </c>
    </row>
    <row r="163" spans="1:252" s="15" customFormat="1" ht="75.75" customHeight="1" x14ac:dyDescent="0.25">
      <c r="A163" s="122">
        <v>159</v>
      </c>
      <c r="B163" s="122" t="s">
        <v>848</v>
      </c>
      <c r="C163" s="123"/>
      <c r="D163" s="123" t="s">
        <v>849</v>
      </c>
      <c r="E163" s="124" t="s">
        <v>850</v>
      </c>
      <c r="F163" s="139">
        <v>42927</v>
      </c>
      <c r="G163" s="122" t="s">
        <v>842</v>
      </c>
      <c r="H163" s="122" t="s">
        <v>160</v>
      </c>
      <c r="I163" s="122" t="s">
        <v>607</v>
      </c>
      <c r="J163" s="141" t="s">
        <v>61</v>
      </c>
      <c r="K163" s="25" t="s">
        <v>23</v>
      </c>
      <c r="L163" s="25" t="s">
        <v>52</v>
      </c>
      <c r="M163" s="123"/>
      <c r="N163" s="141" t="s">
        <v>851</v>
      </c>
      <c r="O163" s="25" t="s">
        <v>23</v>
      </c>
      <c r="P163" s="25" t="s">
        <v>24</v>
      </c>
    </row>
    <row r="164" spans="1:252" s="15" customFormat="1" ht="76.5" customHeight="1" x14ac:dyDescent="0.25">
      <c r="A164" s="122">
        <v>160</v>
      </c>
      <c r="B164" s="122" t="s">
        <v>852</v>
      </c>
      <c r="C164" s="123" t="s">
        <v>853</v>
      </c>
      <c r="D164" s="123" t="s">
        <v>854</v>
      </c>
      <c r="E164" s="124" t="s">
        <v>855</v>
      </c>
      <c r="F164" s="139">
        <v>42927</v>
      </c>
      <c r="G164" s="122" t="s">
        <v>856</v>
      </c>
      <c r="H164" s="122" t="s">
        <v>179</v>
      </c>
      <c r="I164" s="122" t="s">
        <v>180</v>
      </c>
      <c r="J164" s="141" t="s">
        <v>61</v>
      </c>
      <c r="K164" s="25" t="s">
        <v>23</v>
      </c>
      <c r="L164" s="25" t="s">
        <v>52</v>
      </c>
      <c r="M164" s="123"/>
      <c r="N164" s="141" t="s">
        <v>857</v>
      </c>
      <c r="O164" s="25" t="s">
        <v>23</v>
      </c>
      <c r="P164" s="25" t="s">
        <v>52</v>
      </c>
    </row>
    <row r="165" spans="1:252" s="15" customFormat="1" ht="76.5" customHeight="1" x14ac:dyDescent="0.25">
      <c r="A165" s="122">
        <v>161</v>
      </c>
      <c r="B165" s="122" t="s">
        <v>858</v>
      </c>
      <c r="C165" s="123"/>
      <c r="D165" s="123" t="s">
        <v>859</v>
      </c>
      <c r="E165" s="124" t="s">
        <v>860</v>
      </c>
      <c r="F165" s="139">
        <v>42927</v>
      </c>
      <c r="G165" s="122" t="s">
        <v>861</v>
      </c>
      <c r="H165" s="122" t="s">
        <v>214</v>
      </c>
      <c r="I165" s="122" t="s">
        <v>132</v>
      </c>
      <c r="J165" s="141" t="s">
        <v>61</v>
      </c>
      <c r="K165" s="25" t="s">
        <v>23</v>
      </c>
      <c r="L165" s="25" t="s">
        <v>52</v>
      </c>
      <c r="M165" s="123"/>
      <c r="N165" s="141" t="s">
        <v>862</v>
      </c>
      <c r="O165" s="25" t="s">
        <v>23</v>
      </c>
      <c r="P165" s="25" t="s">
        <v>52</v>
      </c>
    </row>
    <row r="166" spans="1:252" s="15" customFormat="1" ht="75.75" customHeight="1" x14ac:dyDescent="0.25">
      <c r="A166" s="122">
        <v>162</v>
      </c>
      <c r="B166" s="122" t="s">
        <v>863</v>
      </c>
      <c r="C166" s="123" t="s">
        <v>864</v>
      </c>
      <c r="D166" s="123" t="s">
        <v>865</v>
      </c>
      <c r="E166" s="124" t="s">
        <v>866</v>
      </c>
      <c r="F166" s="139">
        <v>42928</v>
      </c>
      <c r="G166" s="122" t="s">
        <v>867</v>
      </c>
      <c r="H166" s="122" t="s">
        <v>160</v>
      </c>
      <c r="I166" s="122" t="s">
        <v>161</v>
      </c>
      <c r="J166" s="141" t="s">
        <v>61</v>
      </c>
      <c r="K166" s="25" t="s">
        <v>23</v>
      </c>
      <c r="L166" s="25" t="s">
        <v>52</v>
      </c>
      <c r="M166" s="123"/>
      <c r="N166" s="141" t="s">
        <v>868</v>
      </c>
      <c r="O166" s="25" t="s">
        <v>23</v>
      </c>
      <c r="P166" s="25" t="s">
        <v>24</v>
      </c>
    </row>
    <row r="167" spans="1:252" s="15" customFormat="1" ht="75.75" customHeight="1" x14ac:dyDescent="0.25">
      <c r="A167" s="122">
        <v>163</v>
      </c>
      <c r="B167" s="122" t="s">
        <v>869</v>
      </c>
      <c r="C167" s="123" t="s">
        <v>870</v>
      </c>
      <c r="D167" s="123" t="s">
        <v>871</v>
      </c>
      <c r="E167" s="124" t="s">
        <v>872</v>
      </c>
      <c r="F167" s="139">
        <v>42928</v>
      </c>
      <c r="G167" s="122" t="s">
        <v>873</v>
      </c>
      <c r="H167" s="122" t="s">
        <v>160</v>
      </c>
      <c r="I167" s="122" t="s">
        <v>161</v>
      </c>
      <c r="J167" s="141" t="s">
        <v>61</v>
      </c>
      <c r="K167" s="25" t="s">
        <v>23</v>
      </c>
      <c r="L167" s="25" t="s">
        <v>52</v>
      </c>
      <c r="M167" s="123"/>
      <c r="N167" s="141" t="s">
        <v>874</v>
      </c>
      <c r="O167" s="25" t="s">
        <v>23</v>
      </c>
      <c r="P167" s="25" t="s">
        <v>24</v>
      </c>
    </row>
    <row r="168" spans="1:252" s="15" customFormat="1" ht="75.75" customHeight="1" x14ac:dyDescent="0.25">
      <c r="A168" s="122">
        <v>164</v>
      </c>
      <c r="B168" s="122" t="s">
        <v>875</v>
      </c>
      <c r="C168" s="123" t="s">
        <v>876</v>
      </c>
      <c r="D168" s="123" t="s">
        <v>877</v>
      </c>
      <c r="E168" s="124" t="s">
        <v>878</v>
      </c>
      <c r="F168" s="139">
        <v>42928</v>
      </c>
      <c r="G168" s="122" t="s">
        <v>879</v>
      </c>
      <c r="H168" s="122" t="s">
        <v>191</v>
      </c>
      <c r="I168" s="122" t="s">
        <v>192</v>
      </c>
      <c r="J168" s="141" t="s">
        <v>61</v>
      </c>
      <c r="K168" s="25" t="s">
        <v>23</v>
      </c>
      <c r="L168" s="25" t="s">
        <v>52</v>
      </c>
      <c r="M168" s="123"/>
      <c r="N168" s="141" t="s">
        <v>880</v>
      </c>
      <c r="O168" s="25" t="s">
        <v>23</v>
      </c>
      <c r="P168" s="25" t="s">
        <v>24</v>
      </c>
    </row>
    <row r="169" spans="1:252" s="15" customFormat="1" ht="75.75" customHeight="1" x14ac:dyDescent="0.25">
      <c r="A169" s="122">
        <v>165</v>
      </c>
      <c r="B169" s="122" t="s">
        <v>881</v>
      </c>
      <c r="C169" s="123" t="s">
        <v>882</v>
      </c>
      <c r="D169" s="123" t="s">
        <v>883</v>
      </c>
      <c r="E169" s="124" t="s">
        <v>884</v>
      </c>
      <c r="F169" s="139">
        <v>42928</v>
      </c>
      <c r="G169" s="122" t="s">
        <v>885</v>
      </c>
      <c r="H169" s="122" t="s">
        <v>191</v>
      </c>
      <c r="I169" s="122" t="s">
        <v>192</v>
      </c>
      <c r="J169" s="141" t="s">
        <v>61</v>
      </c>
      <c r="K169" s="25" t="s">
        <v>23</v>
      </c>
      <c r="L169" s="25" t="s">
        <v>52</v>
      </c>
      <c r="M169" s="123"/>
      <c r="N169" s="141" t="s">
        <v>886</v>
      </c>
      <c r="O169" s="25" t="s">
        <v>23</v>
      </c>
      <c r="P169" s="25" t="s">
        <v>24</v>
      </c>
    </row>
    <row r="170" spans="1:252" s="15" customFormat="1" ht="75.75" customHeight="1" x14ac:dyDescent="0.25">
      <c r="A170" s="122">
        <v>166</v>
      </c>
      <c r="B170" s="122" t="s">
        <v>887</v>
      </c>
      <c r="C170" s="123"/>
      <c r="D170" s="123" t="s">
        <v>888</v>
      </c>
      <c r="E170" s="124" t="s">
        <v>889</v>
      </c>
      <c r="F170" s="139">
        <v>42928</v>
      </c>
      <c r="G170" s="122" t="s">
        <v>890</v>
      </c>
      <c r="H170" s="122" t="s">
        <v>77</v>
      </c>
      <c r="I170" s="122" t="s">
        <v>78</v>
      </c>
      <c r="J170" s="141" t="s">
        <v>682</v>
      </c>
      <c r="K170" s="25" t="s">
        <v>23</v>
      </c>
      <c r="L170" s="25" t="s">
        <v>24</v>
      </c>
      <c r="N170" s="141" t="s">
        <v>891</v>
      </c>
      <c r="O170" s="25" t="s">
        <v>23</v>
      </c>
      <c r="P170" s="25" t="s">
        <v>24</v>
      </c>
      <c r="IO170" s="137"/>
      <c r="IP170" s="137"/>
      <c r="IQ170" s="137"/>
      <c r="IR170" s="137"/>
    </row>
    <row r="171" spans="1:252" ht="86.25" customHeight="1" x14ac:dyDescent="0.25">
      <c r="A171" s="122">
        <v>167</v>
      </c>
      <c r="B171" s="122" t="s">
        <v>892</v>
      </c>
      <c r="C171" s="122" t="s">
        <v>893</v>
      </c>
      <c r="D171" s="122" t="s">
        <v>894</v>
      </c>
      <c r="E171" s="124" t="s">
        <v>895</v>
      </c>
      <c r="F171" s="139">
        <v>42928</v>
      </c>
      <c r="G171" s="122" t="s">
        <v>178</v>
      </c>
      <c r="H171" s="122" t="s">
        <v>896</v>
      </c>
      <c r="I171" s="122" t="s">
        <v>897</v>
      </c>
      <c r="J171" s="142" t="s">
        <v>898</v>
      </c>
      <c r="K171" s="127"/>
      <c r="L171" s="137"/>
      <c r="M171" s="137"/>
      <c r="N171" s="141" t="s">
        <v>899</v>
      </c>
      <c r="O171" s="25" t="s">
        <v>36</v>
      </c>
      <c r="P171" s="25" t="s">
        <v>52</v>
      </c>
    </row>
    <row r="172" spans="1:252" ht="117" customHeight="1" x14ac:dyDescent="0.25">
      <c r="A172" s="122">
        <v>168</v>
      </c>
      <c r="B172" s="122" t="s">
        <v>900</v>
      </c>
      <c r="C172" s="122" t="s">
        <v>901</v>
      </c>
      <c r="D172" s="122" t="s">
        <v>902</v>
      </c>
      <c r="E172" s="124" t="s">
        <v>903</v>
      </c>
      <c r="F172" s="139">
        <v>42928</v>
      </c>
      <c r="G172" s="122" t="s">
        <v>566</v>
      </c>
      <c r="H172" s="122" t="s">
        <v>258</v>
      </c>
      <c r="I172" s="122" t="s">
        <v>259</v>
      </c>
      <c r="J172" s="142" t="s">
        <v>898</v>
      </c>
      <c r="K172" s="127"/>
      <c r="L172" s="137"/>
      <c r="M172" s="137"/>
      <c r="N172" s="141" t="s">
        <v>904</v>
      </c>
      <c r="O172" s="25" t="s">
        <v>36</v>
      </c>
      <c r="P172" s="25" t="s">
        <v>24</v>
      </c>
    </row>
    <row r="173" spans="1:252" s="15" customFormat="1" ht="75.75" customHeight="1" x14ac:dyDescent="0.25">
      <c r="A173" s="122">
        <v>169</v>
      </c>
      <c r="B173" s="122" t="s">
        <v>905</v>
      </c>
      <c r="C173" s="123"/>
      <c r="D173" s="123" t="s">
        <v>906</v>
      </c>
      <c r="E173" s="124" t="s">
        <v>907</v>
      </c>
      <c r="F173" s="139">
        <v>42929</v>
      </c>
      <c r="G173" s="122" t="s">
        <v>908</v>
      </c>
      <c r="H173" s="122" t="s">
        <v>20</v>
      </c>
      <c r="I173" s="122" t="s">
        <v>34</v>
      </c>
      <c r="J173" s="141" t="s">
        <v>61</v>
      </c>
      <c r="K173" s="25" t="s">
        <v>23</v>
      </c>
      <c r="L173" s="25" t="s">
        <v>52</v>
      </c>
      <c r="M173" s="123"/>
      <c r="N173" s="141" t="s">
        <v>909</v>
      </c>
      <c r="O173" s="25" t="s">
        <v>23</v>
      </c>
      <c r="P173" s="25" t="s">
        <v>52</v>
      </c>
    </row>
    <row r="174" spans="1:252" s="15" customFormat="1" ht="75.75" customHeight="1" x14ac:dyDescent="0.25">
      <c r="A174" s="122">
        <v>170</v>
      </c>
      <c r="B174" s="122" t="s">
        <v>910</v>
      </c>
      <c r="C174" s="123"/>
      <c r="D174" s="123" t="s">
        <v>911</v>
      </c>
      <c r="E174" s="124" t="s">
        <v>912</v>
      </c>
      <c r="F174" s="139">
        <v>42930</v>
      </c>
      <c r="G174" s="122" t="s">
        <v>913</v>
      </c>
      <c r="H174" s="122" t="s">
        <v>160</v>
      </c>
      <c r="I174" s="122" t="s">
        <v>179</v>
      </c>
      <c r="J174" s="141" t="s">
        <v>61</v>
      </c>
      <c r="K174" s="25" t="s">
        <v>23</v>
      </c>
      <c r="L174" s="25" t="s">
        <v>52</v>
      </c>
      <c r="M174" s="123"/>
      <c r="N174" s="141" t="s">
        <v>914</v>
      </c>
      <c r="O174" s="25" t="s">
        <v>23</v>
      </c>
      <c r="P174" s="25" t="s">
        <v>24</v>
      </c>
    </row>
    <row r="175" spans="1:252" s="15" customFormat="1" ht="75.75" customHeight="1" x14ac:dyDescent="0.25">
      <c r="A175" s="122">
        <v>171</v>
      </c>
      <c r="B175" s="122" t="s">
        <v>915</v>
      </c>
      <c r="C175" s="123"/>
      <c r="D175" s="123" t="s">
        <v>835</v>
      </c>
      <c r="E175" s="124" t="s">
        <v>916</v>
      </c>
      <c r="F175" s="139">
        <v>42930</v>
      </c>
      <c r="G175" s="122" t="s">
        <v>917</v>
      </c>
      <c r="H175" s="122" t="s">
        <v>20</v>
      </c>
      <c r="I175" s="122" t="s">
        <v>34</v>
      </c>
      <c r="J175" s="141" t="s">
        <v>61</v>
      </c>
      <c r="K175" s="25" t="s">
        <v>23</v>
      </c>
      <c r="L175" s="25" t="s">
        <v>52</v>
      </c>
      <c r="M175" s="123"/>
      <c r="N175" s="141" t="s">
        <v>918</v>
      </c>
      <c r="O175" s="25" t="s">
        <v>36</v>
      </c>
      <c r="P175" s="25" t="s">
        <v>24</v>
      </c>
    </row>
    <row r="176" spans="1:252" s="15" customFormat="1" ht="75.75" customHeight="1" x14ac:dyDescent="0.25">
      <c r="A176" s="122">
        <v>172</v>
      </c>
      <c r="B176" s="122" t="s">
        <v>919</v>
      </c>
      <c r="C176" s="123"/>
      <c r="D176" s="123" t="s">
        <v>920</v>
      </c>
      <c r="E176" s="124" t="s">
        <v>921</v>
      </c>
      <c r="F176" s="139">
        <v>42933</v>
      </c>
      <c r="G176" s="122" t="s">
        <v>270</v>
      </c>
      <c r="H176" s="122" t="s">
        <v>20</v>
      </c>
      <c r="I176" s="122" t="s">
        <v>34</v>
      </c>
      <c r="J176" s="141" t="s">
        <v>61</v>
      </c>
      <c r="K176" s="25" t="s">
        <v>23</v>
      </c>
      <c r="L176" s="25" t="s">
        <v>52</v>
      </c>
      <c r="M176" s="123"/>
      <c r="N176" s="141" t="s">
        <v>922</v>
      </c>
      <c r="O176" s="25" t="s">
        <v>36</v>
      </c>
      <c r="P176" s="25" t="s">
        <v>52</v>
      </c>
    </row>
    <row r="177" spans="1:252" s="15" customFormat="1" ht="75.75" customHeight="1" x14ac:dyDescent="0.25">
      <c r="A177" s="122">
        <v>173</v>
      </c>
      <c r="B177" s="122" t="s">
        <v>923</v>
      </c>
      <c r="C177" s="123" t="s">
        <v>924</v>
      </c>
      <c r="D177" s="123" t="s">
        <v>925</v>
      </c>
      <c r="E177" s="124" t="s">
        <v>926</v>
      </c>
      <c r="F177" s="139">
        <v>42933</v>
      </c>
      <c r="G177" s="122" t="s">
        <v>927</v>
      </c>
      <c r="H177" s="122" t="s">
        <v>160</v>
      </c>
      <c r="I177" s="122" t="s">
        <v>161</v>
      </c>
      <c r="J177" s="141" t="s">
        <v>61</v>
      </c>
      <c r="K177" s="25" t="s">
        <v>23</v>
      </c>
      <c r="L177" s="25" t="s">
        <v>52</v>
      </c>
      <c r="M177" s="123"/>
      <c r="N177" s="141" t="s">
        <v>928</v>
      </c>
      <c r="O177" s="25" t="s">
        <v>23</v>
      </c>
      <c r="P177" s="25" t="s">
        <v>24</v>
      </c>
    </row>
    <row r="178" spans="1:252" s="15" customFormat="1" ht="75.75" customHeight="1" x14ac:dyDescent="0.25">
      <c r="A178" s="122">
        <v>174</v>
      </c>
      <c r="B178" s="122" t="s">
        <v>929</v>
      </c>
      <c r="C178" s="123"/>
      <c r="D178" s="123" t="s">
        <v>930</v>
      </c>
      <c r="E178" s="124" t="s">
        <v>931</v>
      </c>
      <c r="F178" s="139">
        <v>42933</v>
      </c>
      <c r="G178" s="122" t="s">
        <v>353</v>
      </c>
      <c r="H178" s="122" t="s">
        <v>20</v>
      </c>
      <c r="I178" s="122" t="s">
        <v>34</v>
      </c>
      <c r="J178" s="141" t="s">
        <v>61</v>
      </c>
      <c r="K178" s="25" t="s">
        <v>23</v>
      </c>
      <c r="L178" s="25" t="s">
        <v>52</v>
      </c>
      <c r="M178" s="123"/>
      <c r="N178" s="141" t="s">
        <v>932</v>
      </c>
      <c r="O178" s="25" t="s">
        <v>36</v>
      </c>
      <c r="P178" s="25" t="s">
        <v>24</v>
      </c>
    </row>
    <row r="179" spans="1:252" ht="88.5" customHeight="1" x14ac:dyDescent="0.25">
      <c r="A179" s="122">
        <v>175</v>
      </c>
      <c r="B179" s="122" t="s">
        <v>933</v>
      </c>
      <c r="C179" s="123"/>
      <c r="D179" s="123" t="s">
        <v>934</v>
      </c>
      <c r="E179" s="124" t="s">
        <v>935</v>
      </c>
      <c r="F179" s="139">
        <v>42933</v>
      </c>
      <c r="G179" s="122" t="s">
        <v>936</v>
      </c>
      <c r="H179" s="122" t="s">
        <v>167</v>
      </c>
      <c r="I179" s="122" t="s">
        <v>329</v>
      </c>
      <c r="J179" s="141" t="s">
        <v>632</v>
      </c>
      <c r="K179" s="25" t="s">
        <v>36</v>
      </c>
      <c r="L179" s="25" t="s">
        <v>24</v>
      </c>
      <c r="M179" s="15"/>
      <c r="N179" s="141" t="s">
        <v>937</v>
      </c>
      <c r="O179" s="25" t="s">
        <v>36</v>
      </c>
      <c r="P179" s="25" t="s">
        <v>24</v>
      </c>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c r="BX179" s="15"/>
      <c r="BY179" s="15"/>
      <c r="BZ179" s="15"/>
      <c r="CA179" s="15"/>
      <c r="CB179" s="15"/>
      <c r="CC179" s="15"/>
      <c r="CD179" s="15"/>
      <c r="CE179" s="15"/>
      <c r="CF179" s="15"/>
      <c r="CG179" s="15"/>
      <c r="CH179" s="15"/>
      <c r="CI179" s="15"/>
      <c r="CJ179" s="15"/>
      <c r="CK179" s="15"/>
      <c r="CL179" s="15"/>
      <c r="CM179" s="15"/>
      <c r="CN179" s="15"/>
      <c r="CO179" s="15"/>
      <c r="CP179" s="15"/>
      <c r="CQ179" s="15"/>
      <c r="CR179" s="15"/>
      <c r="CS179" s="15"/>
      <c r="CT179" s="15"/>
      <c r="CU179" s="15"/>
      <c r="CV179" s="15"/>
      <c r="CW179" s="15"/>
      <c r="CX179" s="15"/>
      <c r="CY179" s="15"/>
      <c r="CZ179" s="15"/>
      <c r="DA179" s="15"/>
      <c r="DB179" s="15"/>
      <c r="DC179" s="15"/>
      <c r="DD179" s="15"/>
      <c r="DE179" s="15"/>
      <c r="DF179" s="15"/>
      <c r="DG179" s="15"/>
      <c r="DH179" s="15"/>
      <c r="DI179" s="15"/>
      <c r="DJ179" s="15"/>
      <c r="DK179" s="15"/>
      <c r="DL179" s="15"/>
      <c r="DM179" s="15"/>
      <c r="DN179" s="15"/>
      <c r="DO179" s="15"/>
      <c r="DP179" s="15"/>
      <c r="DQ179" s="15"/>
      <c r="DR179" s="15"/>
      <c r="DS179" s="15"/>
      <c r="DT179" s="15"/>
      <c r="DU179" s="15"/>
      <c r="DV179" s="15"/>
      <c r="DW179" s="15"/>
      <c r="DX179" s="15"/>
      <c r="DY179" s="15"/>
      <c r="DZ179" s="15"/>
      <c r="EA179" s="15"/>
      <c r="EB179" s="15"/>
      <c r="EC179" s="15"/>
      <c r="ED179" s="15"/>
      <c r="EE179" s="15"/>
      <c r="EF179" s="15"/>
      <c r="EG179" s="15"/>
      <c r="EH179" s="15"/>
      <c r="EI179" s="15"/>
      <c r="EJ179" s="15"/>
      <c r="EK179" s="15"/>
      <c r="EL179" s="15"/>
      <c r="EM179" s="15"/>
      <c r="EN179" s="15"/>
      <c r="EO179" s="15"/>
      <c r="EP179" s="15"/>
      <c r="EQ179" s="15"/>
      <c r="ER179" s="15"/>
      <c r="ES179" s="15"/>
      <c r="ET179" s="15"/>
      <c r="EU179" s="15"/>
      <c r="EV179" s="15"/>
      <c r="EW179" s="15"/>
      <c r="EX179" s="15"/>
      <c r="EY179" s="15"/>
      <c r="EZ179" s="15"/>
      <c r="FA179" s="15"/>
      <c r="FB179" s="15"/>
      <c r="FC179" s="15"/>
      <c r="FD179" s="15"/>
      <c r="FE179" s="15"/>
      <c r="FF179" s="15"/>
      <c r="FG179" s="15"/>
      <c r="FH179" s="15"/>
      <c r="FI179" s="15"/>
      <c r="FJ179" s="15"/>
      <c r="FK179" s="15"/>
      <c r="FL179" s="15"/>
      <c r="FM179" s="15"/>
      <c r="FN179" s="15"/>
      <c r="FO179" s="15"/>
      <c r="FP179" s="15"/>
      <c r="FQ179" s="15"/>
      <c r="FR179" s="15"/>
      <c r="FS179" s="15"/>
      <c r="FT179" s="15"/>
      <c r="FU179" s="15"/>
      <c r="FV179" s="15"/>
      <c r="FW179" s="15"/>
      <c r="FX179" s="15"/>
      <c r="FY179" s="15"/>
      <c r="FZ179" s="15"/>
      <c r="GA179" s="15"/>
      <c r="GB179" s="15"/>
      <c r="GC179" s="15"/>
      <c r="GD179" s="15"/>
      <c r="GE179" s="15"/>
      <c r="GF179" s="15"/>
      <c r="GG179" s="15"/>
      <c r="GH179" s="15"/>
      <c r="GI179" s="15"/>
      <c r="GJ179" s="15"/>
      <c r="GK179" s="15"/>
      <c r="GL179" s="15"/>
      <c r="GM179" s="15"/>
      <c r="GN179" s="15"/>
      <c r="GO179" s="15"/>
      <c r="GP179" s="15"/>
      <c r="GQ179" s="15"/>
      <c r="GR179" s="15"/>
      <c r="GS179" s="15"/>
      <c r="GT179" s="15"/>
      <c r="GU179" s="15"/>
      <c r="GV179" s="15"/>
      <c r="GW179" s="15"/>
      <c r="GX179" s="15"/>
      <c r="GY179" s="15"/>
      <c r="GZ179" s="15"/>
      <c r="HA179" s="15"/>
      <c r="HB179" s="15"/>
      <c r="HC179" s="15"/>
      <c r="HD179" s="15"/>
      <c r="HE179" s="15"/>
      <c r="HF179" s="15"/>
      <c r="HG179" s="15"/>
      <c r="HH179" s="15"/>
      <c r="HI179" s="15"/>
      <c r="HJ179" s="15"/>
      <c r="HK179" s="15"/>
      <c r="HL179" s="15"/>
      <c r="HM179" s="15"/>
      <c r="HN179" s="15"/>
      <c r="HO179" s="15"/>
      <c r="HP179" s="15"/>
      <c r="HQ179" s="15"/>
      <c r="HR179" s="15"/>
      <c r="HS179" s="15"/>
      <c r="HT179" s="15"/>
      <c r="HU179" s="15"/>
      <c r="HV179" s="15"/>
      <c r="HW179" s="15"/>
      <c r="HX179" s="15"/>
      <c r="HY179" s="15"/>
      <c r="HZ179" s="15"/>
      <c r="IA179" s="15"/>
      <c r="IB179" s="15"/>
      <c r="IC179" s="15"/>
      <c r="ID179" s="15"/>
      <c r="IE179" s="15"/>
      <c r="IF179" s="15"/>
      <c r="IG179" s="15"/>
      <c r="IH179" s="15"/>
      <c r="II179" s="15"/>
      <c r="IJ179" s="15"/>
      <c r="IK179" s="15"/>
      <c r="IL179" s="15"/>
      <c r="IM179" s="15"/>
      <c r="IN179" s="15"/>
      <c r="IO179" s="15"/>
      <c r="IP179" s="15"/>
      <c r="IQ179" s="15"/>
      <c r="IR179" s="15"/>
    </row>
    <row r="180" spans="1:252" ht="88.5" customHeight="1" x14ac:dyDescent="0.25">
      <c r="A180" s="122">
        <v>176</v>
      </c>
      <c r="B180" s="122" t="s">
        <v>938</v>
      </c>
      <c r="C180" s="123"/>
      <c r="D180" s="123" t="s">
        <v>939</v>
      </c>
      <c r="E180" s="124" t="s">
        <v>940</v>
      </c>
      <c r="F180" s="139">
        <v>42933</v>
      </c>
      <c r="G180" s="122" t="s">
        <v>936</v>
      </c>
      <c r="H180" s="122" t="s">
        <v>167</v>
      </c>
      <c r="I180" s="122" t="s">
        <v>329</v>
      </c>
      <c r="J180" s="141" t="s">
        <v>632</v>
      </c>
      <c r="K180" s="25" t="s">
        <v>36</v>
      </c>
      <c r="L180" s="25" t="s">
        <v>24</v>
      </c>
      <c r="M180" s="15"/>
      <c r="N180" s="141" t="s">
        <v>941</v>
      </c>
      <c r="O180" s="25" t="s">
        <v>36</v>
      </c>
      <c r="P180" s="25" t="s">
        <v>24</v>
      </c>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15"/>
      <c r="CB180" s="15"/>
      <c r="CC180" s="15"/>
      <c r="CD180" s="15"/>
      <c r="CE180" s="15"/>
      <c r="CF180" s="15"/>
      <c r="CG180" s="15"/>
      <c r="CH180" s="15"/>
      <c r="CI180" s="15"/>
      <c r="CJ180" s="15"/>
      <c r="CK180" s="15"/>
      <c r="CL180" s="15"/>
      <c r="CM180" s="15"/>
      <c r="CN180" s="15"/>
      <c r="CO180" s="15"/>
      <c r="CP180" s="15"/>
      <c r="CQ180" s="15"/>
      <c r="CR180" s="15"/>
      <c r="CS180" s="15"/>
      <c r="CT180" s="15"/>
      <c r="CU180" s="15"/>
      <c r="CV180" s="15"/>
      <c r="CW180" s="15"/>
      <c r="CX180" s="15"/>
      <c r="CY180" s="15"/>
      <c r="CZ180" s="15"/>
      <c r="DA180" s="15"/>
      <c r="DB180" s="15"/>
      <c r="DC180" s="15"/>
      <c r="DD180" s="15"/>
      <c r="DE180" s="15"/>
      <c r="DF180" s="15"/>
      <c r="DG180" s="15"/>
      <c r="DH180" s="15"/>
      <c r="DI180" s="15"/>
      <c r="DJ180" s="15"/>
      <c r="DK180" s="15"/>
      <c r="DL180" s="15"/>
      <c r="DM180" s="15"/>
      <c r="DN180" s="15"/>
      <c r="DO180" s="15"/>
      <c r="DP180" s="15"/>
      <c r="DQ180" s="15"/>
      <c r="DR180" s="15"/>
      <c r="DS180" s="15"/>
      <c r="DT180" s="15"/>
      <c r="DU180" s="15"/>
      <c r="DV180" s="15"/>
      <c r="DW180" s="15"/>
      <c r="DX180" s="15"/>
      <c r="DY180" s="15"/>
      <c r="DZ180" s="15"/>
      <c r="EA180" s="15"/>
      <c r="EB180" s="15"/>
      <c r="EC180" s="15"/>
      <c r="ED180" s="15"/>
      <c r="EE180" s="15"/>
      <c r="EF180" s="15"/>
      <c r="EG180" s="15"/>
      <c r="EH180" s="15"/>
      <c r="EI180" s="15"/>
      <c r="EJ180" s="15"/>
      <c r="EK180" s="15"/>
      <c r="EL180" s="15"/>
      <c r="EM180" s="15"/>
      <c r="EN180" s="15"/>
      <c r="EO180" s="15"/>
      <c r="EP180" s="15"/>
      <c r="EQ180" s="15"/>
      <c r="ER180" s="15"/>
      <c r="ES180" s="15"/>
      <c r="ET180" s="15"/>
      <c r="EU180" s="15"/>
      <c r="EV180" s="15"/>
      <c r="EW180" s="15"/>
      <c r="EX180" s="15"/>
      <c r="EY180" s="15"/>
      <c r="EZ180" s="15"/>
      <c r="FA180" s="15"/>
      <c r="FB180" s="15"/>
      <c r="FC180" s="15"/>
      <c r="FD180" s="15"/>
      <c r="FE180" s="15"/>
      <c r="FF180" s="15"/>
      <c r="FG180" s="15"/>
      <c r="FH180" s="15"/>
      <c r="FI180" s="15"/>
      <c r="FJ180" s="15"/>
      <c r="FK180" s="15"/>
      <c r="FL180" s="15"/>
      <c r="FM180" s="15"/>
      <c r="FN180" s="15"/>
      <c r="FO180" s="15"/>
      <c r="FP180" s="15"/>
      <c r="FQ180" s="15"/>
      <c r="FR180" s="15"/>
      <c r="FS180" s="15"/>
      <c r="FT180" s="15"/>
      <c r="FU180" s="15"/>
      <c r="FV180" s="15"/>
      <c r="FW180" s="15"/>
      <c r="FX180" s="15"/>
      <c r="FY180" s="15"/>
      <c r="FZ180" s="15"/>
      <c r="GA180" s="15"/>
      <c r="GB180" s="15"/>
      <c r="GC180" s="15"/>
      <c r="GD180" s="15"/>
      <c r="GE180" s="15"/>
      <c r="GF180" s="15"/>
      <c r="GG180" s="15"/>
      <c r="GH180" s="15"/>
      <c r="GI180" s="15"/>
      <c r="GJ180" s="15"/>
      <c r="GK180" s="15"/>
      <c r="GL180" s="15"/>
      <c r="GM180" s="15"/>
      <c r="GN180" s="15"/>
      <c r="GO180" s="15"/>
      <c r="GP180" s="15"/>
      <c r="GQ180" s="15"/>
      <c r="GR180" s="15"/>
      <c r="GS180" s="15"/>
      <c r="GT180" s="15"/>
      <c r="GU180" s="15"/>
      <c r="GV180" s="15"/>
      <c r="GW180" s="15"/>
      <c r="GX180" s="15"/>
      <c r="GY180" s="15"/>
      <c r="GZ180" s="15"/>
      <c r="HA180" s="15"/>
      <c r="HB180" s="15"/>
      <c r="HC180" s="15"/>
      <c r="HD180" s="15"/>
      <c r="HE180" s="15"/>
      <c r="HF180" s="15"/>
      <c r="HG180" s="15"/>
      <c r="HH180" s="15"/>
      <c r="HI180" s="15"/>
      <c r="HJ180" s="15"/>
      <c r="HK180" s="15"/>
      <c r="HL180" s="15"/>
      <c r="HM180" s="15"/>
      <c r="HN180" s="15"/>
      <c r="HO180" s="15"/>
      <c r="HP180" s="15"/>
      <c r="HQ180" s="15"/>
      <c r="HR180" s="15"/>
      <c r="HS180" s="15"/>
      <c r="HT180" s="15"/>
      <c r="HU180" s="15"/>
      <c r="HV180" s="15"/>
      <c r="HW180" s="15"/>
      <c r="HX180" s="15"/>
      <c r="HY180" s="15"/>
      <c r="HZ180" s="15"/>
      <c r="IA180" s="15"/>
      <c r="IB180" s="15"/>
      <c r="IC180" s="15"/>
      <c r="ID180" s="15"/>
      <c r="IE180" s="15"/>
      <c r="IF180" s="15"/>
      <c r="IG180" s="15"/>
      <c r="IH180" s="15"/>
      <c r="II180" s="15"/>
      <c r="IJ180" s="15"/>
      <c r="IK180" s="15"/>
      <c r="IL180" s="15"/>
      <c r="IM180" s="15"/>
      <c r="IN180" s="15"/>
      <c r="IO180" s="15"/>
      <c r="IP180" s="15"/>
      <c r="IQ180" s="15"/>
      <c r="IR180" s="15"/>
    </row>
    <row r="181" spans="1:252" s="15" customFormat="1" ht="71.25" customHeight="1" x14ac:dyDescent="0.25">
      <c r="A181" s="122">
        <v>177</v>
      </c>
      <c r="B181" s="122" t="s">
        <v>942</v>
      </c>
      <c r="C181" s="123"/>
      <c r="D181" s="123" t="s">
        <v>943</v>
      </c>
      <c r="E181" s="124" t="s">
        <v>944</v>
      </c>
      <c r="F181" s="139">
        <v>42933</v>
      </c>
      <c r="G181" s="122" t="s">
        <v>945</v>
      </c>
      <c r="H181" s="122" t="s">
        <v>167</v>
      </c>
      <c r="I181" s="122" t="s">
        <v>78</v>
      </c>
      <c r="J181" s="141" t="s">
        <v>61</v>
      </c>
      <c r="K181" s="25" t="s">
        <v>23</v>
      </c>
      <c r="L181" s="25" t="s">
        <v>52</v>
      </c>
      <c r="M181" s="123"/>
      <c r="N181" s="141" t="s">
        <v>946</v>
      </c>
      <c r="O181" s="25" t="s">
        <v>36</v>
      </c>
      <c r="P181" s="25" t="s">
        <v>24</v>
      </c>
    </row>
    <row r="182" spans="1:252" s="15" customFormat="1" ht="75.75" customHeight="1" x14ac:dyDescent="0.25">
      <c r="A182" s="122">
        <v>178</v>
      </c>
      <c r="B182" s="122" t="s">
        <v>947</v>
      </c>
      <c r="C182" s="123" t="s">
        <v>948</v>
      </c>
      <c r="D182" s="123" t="s">
        <v>949</v>
      </c>
      <c r="E182" s="124" t="s">
        <v>950</v>
      </c>
      <c r="F182" s="139">
        <v>42933</v>
      </c>
      <c r="G182" s="122" t="s">
        <v>951</v>
      </c>
      <c r="H182" s="122" t="s">
        <v>160</v>
      </c>
      <c r="I182" s="122" t="s">
        <v>161</v>
      </c>
      <c r="J182" s="141" t="s">
        <v>61</v>
      </c>
      <c r="K182" s="25" t="s">
        <v>23</v>
      </c>
      <c r="L182" s="25" t="s">
        <v>52</v>
      </c>
      <c r="M182" s="123"/>
      <c r="N182" s="141" t="s">
        <v>952</v>
      </c>
      <c r="O182" s="25" t="s">
        <v>23</v>
      </c>
      <c r="P182" s="25" t="s">
        <v>24</v>
      </c>
    </row>
    <row r="183" spans="1:252" s="15" customFormat="1" ht="71.25" customHeight="1" x14ac:dyDescent="0.25">
      <c r="A183" s="122">
        <v>179</v>
      </c>
      <c r="B183" s="122" t="s">
        <v>953</v>
      </c>
      <c r="C183" s="123"/>
      <c r="D183" s="123" t="s">
        <v>954</v>
      </c>
      <c r="E183" s="124" t="s">
        <v>955</v>
      </c>
      <c r="F183" s="139">
        <v>42933</v>
      </c>
      <c r="G183" s="122" t="s">
        <v>956</v>
      </c>
      <c r="H183" s="122" t="s">
        <v>167</v>
      </c>
      <c r="I183" s="122" t="s">
        <v>78</v>
      </c>
      <c r="J183" s="141" t="s">
        <v>61</v>
      </c>
      <c r="K183" s="25" t="s">
        <v>23</v>
      </c>
      <c r="L183" s="25" t="s">
        <v>52</v>
      </c>
      <c r="M183" s="123"/>
      <c r="N183" s="141" t="s">
        <v>957</v>
      </c>
      <c r="O183" s="25" t="s">
        <v>36</v>
      </c>
      <c r="P183" s="25" t="s">
        <v>24</v>
      </c>
    </row>
    <row r="184" spans="1:252" s="15" customFormat="1" ht="71.25" customHeight="1" x14ac:dyDescent="0.25">
      <c r="A184" s="122">
        <v>180</v>
      </c>
      <c r="B184" s="122" t="s">
        <v>958</v>
      </c>
      <c r="C184" s="123"/>
      <c r="D184" s="123" t="s">
        <v>959</v>
      </c>
      <c r="E184" s="124" t="s">
        <v>960</v>
      </c>
      <c r="F184" s="139">
        <v>42934</v>
      </c>
      <c r="G184" s="122" t="s">
        <v>20</v>
      </c>
      <c r="H184" s="122" t="s">
        <v>20</v>
      </c>
      <c r="I184" s="122" t="s">
        <v>179</v>
      </c>
      <c r="J184" s="141" t="s">
        <v>61</v>
      </c>
      <c r="K184" s="25" t="s">
        <v>23</v>
      </c>
      <c r="L184" s="25" t="s">
        <v>52</v>
      </c>
      <c r="M184" s="123"/>
      <c r="N184" s="141" t="s">
        <v>961</v>
      </c>
      <c r="O184" s="25" t="s">
        <v>36</v>
      </c>
      <c r="P184" s="25" t="s">
        <v>24</v>
      </c>
    </row>
    <row r="185" spans="1:252" s="15" customFormat="1" ht="68.25" customHeight="1" x14ac:dyDescent="0.25">
      <c r="A185" s="122">
        <v>181</v>
      </c>
      <c r="B185" s="122" t="s">
        <v>962</v>
      </c>
      <c r="C185" s="123"/>
      <c r="D185" s="123" t="s">
        <v>963</v>
      </c>
      <c r="E185" s="124" t="s">
        <v>964</v>
      </c>
      <c r="F185" s="139">
        <v>42934</v>
      </c>
      <c r="G185" s="122" t="s">
        <v>159</v>
      </c>
      <c r="H185" s="122" t="s">
        <v>20</v>
      </c>
      <c r="I185" s="122" t="s">
        <v>34</v>
      </c>
      <c r="J185" s="141" t="s">
        <v>61</v>
      </c>
      <c r="K185" s="25" t="s">
        <v>23</v>
      </c>
      <c r="L185" s="25" t="s">
        <v>52</v>
      </c>
      <c r="M185" s="123"/>
      <c r="N185" s="141" t="s">
        <v>965</v>
      </c>
      <c r="O185" s="25" t="s">
        <v>23</v>
      </c>
      <c r="P185" s="25" t="s">
        <v>52</v>
      </c>
    </row>
    <row r="186" spans="1:252" s="15" customFormat="1" ht="75.75" customHeight="1" x14ac:dyDescent="0.25">
      <c r="A186" s="122">
        <v>182</v>
      </c>
      <c r="B186" s="122" t="s">
        <v>966</v>
      </c>
      <c r="C186" s="123"/>
      <c r="D186" s="123" t="s">
        <v>967</v>
      </c>
      <c r="E186" s="124" t="s">
        <v>968</v>
      </c>
      <c r="F186" s="139">
        <v>42934</v>
      </c>
      <c r="G186" s="122" t="s">
        <v>842</v>
      </c>
      <c r="H186" s="122" t="s">
        <v>160</v>
      </c>
      <c r="I186" s="122" t="s">
        <v>607</v>
      </c>
      <c r="J186" s="141" t="s">
        <v>61</v>
      </c>
      <c r="K186" s="25" t="s">
        <v>23</v>
      </c>
      <c r="L186" s="25" t="s">
        <v>52</v>
      </c>
      <c r="M186" s="123"/>
      <c r="N186" s="141" t="s">
        <v>969</v>
      </c>
      <c r="O186" s="25" t="s">
        <v>23</v>
      </c>
      <c r="P186" s="25" t="s">
        <v>24</v>
      </c>
    </row>
    <row r="187" spans="1:252" s="15" customFormat="1" ht="75.75" customHeight="1" x14ac:dyDescent="0.25">
      <c r="A187" s="122">
        <v>183</v>
      </c>
      <c r="B187" s="122" t="s">
        <v>970</v>
      </c>
      <c r="C187" s="123"/>
      <c r="D187" s="123" t="s">
        <v>971</v>
      </c>
      <c r="E187" s="124" t="s">
        <v>972</v>
      </c>
      <c r="F187" s="139">
        <v>42934</v>
      </c>
      <c r="G187" s="122" t="s">
        <v>973</v>
      </c>
      <c r="H187" s="122" t="s">
        <v>160</v>
      </c>
      <c r="I187" s="122" t="s">
        <v>607</v>
      </c>
      <c r="J187" s="141" t="s">
        <v>61</v>
      </c>
      <c r="K187" s="25" t="s">
        <v>23</v>
      </c>
      <c r="L187" s="25" t="s">
        <v>52</v>
      </c>
      <c r="M187" s="123"/>
      <c r="N187" s="141" t="s">
        <v>974</v>
      </c>
      <c r="O187" s="25" t="s">
        <v>23</v>
      </c>
      <c r="P187" s="25" t="s">
        <v>24</v>
      </c>
    </row>
    <row r="188" spans="1:252" s="15" customFormat="1" ht="75.75" customHeight="1" x14ac:dyDescent="0.25">
      <c r="A188" s="122">
        <v>184</v>
      </c>
      <c r="B188" s="122" t="s">
        <v>975</v>
      </c>
      <c r="C188" s="123"/>
      <c r="D188" s="123" t="s">
        <v>976</v>
      </c>
      <c r="E188" s="124" t="s">
        <v>977</v>
      </c>
      <c r="F188" s="139">
        <v>42934</v>
      </c>
      <c r="G188" s="122" t="s">
        <v>606</v>
      </c>
      <c r="H188" s="122" t="s">
        <v>160</v>
      </c>
      <c r="I188" s="122" t="s">
        <v>607</v>
      </c>
      <c r="J188" s="141" t="s">
        <v>61</v>
      </c>
      <c r="K188" s="25" t="s">
        <v>23</v>
      </c>
      <c r="L188" s="25" t="s">
        <v>52</v>
      </c>
      <c r="M188" s="123"/>
      <c r="N188" s="141" t="s">
        <v>978</v>
      </c>
      <c r="O188" s="25" t="s">
        <v>23</v>
      </c>
      <c r="P188" s="25" t="s">
        <v>24</v>
      </c>
    </row>
    <row r="189" spans="1:252" s="15" customFormat="1" ht="75.75" customHeight="1" x14ac:dyDescent="0.25">
      <c r="A189" s="122">
        <v>185</v>
      </c>
      <c r="B189" s="122" t="s">
        <v>979</v>
      </c>
      <c r="C189" s="123"/>
      <c r="D189" s="123" t="s">
        <v>761</v>
      </c>
      <c r="E189" s="124" t="s">
        <v>980</v>
      </c>
      <c r="F189" s="139">
        <v>42934</v>
      </c>
      <c r="G189" s="122" t="s">
        <v>763</v>
      </c>
      <c r="H189" s="122" t="s">
        <v>160</v>
      </c>
      <c r="I189" s="122" t="s">
        <v>607</v>
      </c>
      <c r="J189" s="141" t="s">
        <v>61</v>
      </c>
      <c r="K189" s="25" t="s">
        <v>23</v>
      </c>
      <c r="L189" s="25" t="s">
        <v>52</v>
      </c>
      <c r="M189" s="123"/>
      <c r="N189" s="141" t="s">
        <v>981</v>
      </c>
      <c r="O189" s="25" t="s">
        <v>23</v>
      </c>
      <c r="P189" s="25" t="s">
        <v>24</v>
      </c>
    </row>
    <row r="190" spans="1:252" s="15" customFormat="1" ht="71.25" customHeight="1" x14ac:dyDescent="0.25">
      <c r="A190" s="122">
        <v>186</v>
      </c>
      <c r="B190" s="122" t="s">
        <v>982</v>
      </c>
      <c r="C190" s="123"/>
      <c r="D190" s="123" t="s">
        <v>983</v>
      </c>
      <c r="E190" s="124" t="s">
        <v>984</v>
      </c>
      <c r="F190" s="139">
        <v>42934</v>
      </c>
      <c r="G190" s="122" t="s">
        <v>985</v>
      </c>
      <c r="H190" s="122" t="s">
        <v>167</v>
      </c>
      <c r="I190" s="122" t="s">
        <v>78</v>
      </c>
      <c r="J190" s="141" t="s">
        <v>61</v>
      </c>
      <c r="K190" s="25" t="s">
        <v>23</v>
      </c>
      <c r="L190" s="25" t="s">
        <v>52</v>
      </c>
      <c r="M190" s="123"/>
      <c r="N190" s="141" t="s">
        <v>986</v>
      </c>
      <c r="O190" s="25" t="s">
        <v>36</v>
      </c>
      <c r="P190" s="25" t="s">
        <v>24</v>
      </c>
    </row>
    <row r="191" spans="1:252" s="15" customFormat="1" ht="71.25" customHeight="1" x14ac:dyDescent="0.25">
      <c r="A191" s="122">
        <v>187</v>
      </c>
      <c r="B191" s="122" t="s">
        <v>987</v>
      </c>
      <c r="C191" s="123"/>
      <c r="D191" s="123" t="s">
        <v>988</v>
      </c>
      <c r="E191" s="124" t="s">
        <v>989</v>
      </c>
      <c r="F191" s="139">
        <v>42935</v>
      </c>
      <c r="G191" s="122" t="s">
        <v>990</v>
      </c>
      <c r="H191" s="122" t="s">
        <v>359</v>
      </c>
      <c r="I191" s="122" t="s">
        <v>991</v>
      </c>
      <c r="J191" s="141" t="s">
        <v>61</v>
      </c>
      <c r="K191" s="25" t="s">
        <v>23</v>
      </c>
      <c r="L191" s="25" t="s">
        <v>52</v>
      </c>
      <c r="M191" s="123"/>
      <c r="N191" s="141" t="s">
        <v>992</v>
      </c>
      <c r="O191" s="25" t="s">
        <v>23</v>
      </c>
      <c r="P191" s="25" t="s">
        <v>24</v>
      </c>
    </row>
    <row r="192" spans="1:252" s="15" customFormat="1" ht="75.75" customHeight="1" x14ac:dyDescent="0.25">
      <c r="A192" s="122">
        <v>188</v>
      </c>
      <c r="B192" s="122" t="s">
        <v>993</v>
      </c>
      <c r="C192" s="123" t="s">
        <v>994</v>
      </c>
      <c r="D192" s="123" t="s">
        <v>995</v>
      </c>
      <c r="E192" s="124" t="s">
        <v>996</v>
      </c>
      <c r="F192" s="139">
        <v>42935</v>
      </c>
      <c r="G192" s="122" t="s">
        <v>997</v>
      </c>
      <c r="H192" s="122" t="s">
        <v>191</v>
      </c>
      <c r="I192" s="122" t="s">
        <v>192</v>
      </c>
      <c r="J192" s="141" t="s">
        <v>61</v>
      </c>
      <c r="K192" s="25" t="s">
        <v>23</v>
      </c>
      <c r="L192" s="25" t="s">
        <v>52</v>
      </c>
      <c r="M192" s="123"/>
      <c r="N192" s="141" t="s">
        <v>998</v>
      </c>
      <c r="O192" s="25" t="s">
        <v>23</v>
      </c>
      <c r="P192" s="25" t="s">
        <v>24</v>
      </c>
    </row>
    <row r="193" spans="1:252" s="15" customFormat="1" ht="75.75" customHeight="1" x14ac:dyDescent="0.25">
      <c r="A193" s="122">
        <v>189</v>
      </c>
      <c r="B193" s="122" t="s">
        <v>999</v>
      </c>
      <c r="C193" s="123" t="s">
        <v>1000</v>
      </c>
      <c r="D193" s="123" t="s">
        <v>1001</v>
      </c>
      <c r="E193" s="124" t="s">
        <v>1002</v>
      </c>
      <c r="F193" s="139">
        <v>42935</v>
      </c>
      <c r="G193" s="122" t="s">
        <v>1003</v>
      </c>
      <c r="H193" s="122" t="s">
        <v>191</v>
      </c>
      <c r="I193" s="122" t="s">
        <v>192</v>
      </c>
      <c r="J193" s="141" t="s">
        <v>61</v>
      </c>
      <c r="K193" s="25" t="s">
        <v>23</v>
      </c>
      <c r="L193" s="25" t="s">
        <v>52</v>
      </c>
      <c r="M193" s="123"/>
      <c r="N193" s="141" t="s">
        <v>1004</v>
      </c>
      <c r="O193" s="25" t="s">
        <v>23</v>
      </c>
      <c r="P193" s="25" t="s">
        <v>24</v>
      </c>
    </row>
    <row r="194" spans="1:252" s="15" customFormat="1" ht="71.25" customHeight="1" x14ac:dyDescent="0.25">
      <c r="A194" s="122">
        <v>190</v>
      </c>
      <c r="B194" s="122" t="s">
        <v>1005</v>
      </c>
      <c r="C194" s="123"/>
      <c r="D194" s="123" t="s">
        <v>1006</v>
      </c>
      <c r="E194" s="124" t="s">
        <v>1007</v>
      </c>
      <c r="F194" s="139">
        <v>42935</v>
      </c>
      <c r="G194" s="122" t="s">
        <v>479</v>
      </c>
      <c r="H194" s="122" t="s">
        <v>167</v>
      </c>
      <c r="I194" s="122" t="s">
        <v>179</v>
      </c>
      <c r="J194" s="141" t="s">
        <v>61</v>
      </c>
      <c r="K194" s="25" t="s">
        <v>23</v>
      </c>
      <c r="L194" s="25" t="s">
        <v>52</v>
      </c>
      <c r="M194" s="123"/>
      <c r="N194" s="141" t="s">
        <v>1008</v>
      </c>
      <c r="O194" s="25" t="s">
        <v>36</v>
      </c>
      <c r="P194" s="25" t="s">
        <v>24</v>
      </c>
    </row>
    <row r="195" spans="1:252" s="15" customFormat="1" ht="75.75" customHeight="1" x14ac:dyDescent="0.25">
      <c r="A195" s="122">
        <v>191</v>
      </c>
      <c r="B195" s="122" t="s">
        <v>1009</v>
      </c>
      <c r="C195" s="123"/>
      <c r="D195" s="123" t="s">
        <v>1010</v>
      </c>
      <c r="E195" s="124" t="s">
        <v>1011</v>
      </c>
      <c r="F195" s="139">
        <v>42935</v>
      </c>
      <c r="G195" s="122" t="s">
        <v>1012</v>
      </c>
      <c r="H195" s="122" t="s">
        <v>20</v>
      </c>
      <c r="I195" s="122" t="s">
        <v>1013</v>
      </c>
      <c r="J195" s="141" t="s">
        <v>61</v>
      </c>
      <c r="K195" s="25" t="s">
        <v>23</v>
      </c>
      <c r="L195" s="25" t="s">
        <v>52</v>
      </c>
      <c r="M195" s="123"/>
      <c r="N195" s="141" t="s">
        <v>1014</v>
      </c>
      <c r="O195" s="25" t="s">
        <v>23</v>
      </c>
      <c r="P195" s="25" t="s">
        <v>24</v>
      </c>
    </row>
    <row r="196" spans="1:252" s="15" customFormat="1" ht="71.25" customHeight="1" x14ac:dyDescent="0.25">
      <c r="A196" s="122">
        <v>192</v>
      </c>
      <c r="B196" s="122" t="s">
        <v>1015</v>
      </c>
      <c r="C196" s="123"/>
      <c r="D196" s="123" t="s">
        <v>1016</v>
      </c>
      <c r="E196" s="124" t="s">
        <v>1017</v>
      </c>
      <c r="F196" s="139">
        <v>42936</v>
      </c>
      <c r="G196" s="122" t="s">
        <v>1018</v>
      </c>
      <c r="H196" s="122" t="s">
        <v>167</v>
      </c>
      <c r="I196" s="122" t="s">
        <v>78</v>
      </c>
      <c r="J196" s="141" t="s">
        <v>61</v>
      </c>
      <c r="K196" s="25" t="s">
        <v>23</v>
      </c>
      <c r="L196" s="25" t="s">
        <v>52</v>
      </c>
      <c r="M196" s="123"/>
      <c r="N196" s="141" t="s">
        <v>1019</v>
      </c>
      <c r="O196" s="25" t="s">
        <v>36</v>
      </c>
      <c r="P196" s="25" t="s">
        <v>24</v>
      </c>
    </row>
    <row r="197" spans="1:252" s="15" customFormat="1" ht="75.75" customHeight="1" x14ac:dyDescent="0.25">
      <c r="A197" s="122">
        <v>193</v>
      </c>
      <c r="B197" s="122" t="s">
        <v>1020</v>
      </c>
      <c r="C197" s="123"/>
      <c r="D197" s="123" t="s">
        <v>1021</v>
      </c>
      <c r="E197" s="124" t="s">
        <v>1022</v>
      </c>
      <c r="F197" s="139">
        <v>42937</v>
      </c>
      <c r="G197" s="122" t="s">
        <v>1023</v>
      </c>
      <c r="H197" s="122" t="s">
        <v>20</v>
      </c>
      <c r="I197" s="122" t="s">
        <v>34</v>
      </c>
      <c r="J197" s="141" t="s">
        <v>61</v>
      </c>
      <c r="K197" s="25" t="s">
        <v>23</v>
      </c>
      <c r="L197" s="25" t="s">
        <v>52</v>
      </c>
      <c r="M197" s="123"/>
      <c r="N197" s="141" t="s">
        <v>1024</v>
      </c>
      <c r="O197" s="25" t="s">
        <v>36</v>
      </c>
      <c r="P197" s="25" t="s">
        <v>24</v>
      </c>
    </row>
    <row r="198" spans="1:252" s="15" customFormat="1" ht="75.75" customHeight="1" x14ac:dyDescent="0.25">
      <c r="A198" s="122">
        <v>194</v>
      </c>
      <c r="B198" s="122" t="s">
        <v>1025</v>
      </c>
      <c r="C198" s="123"/>
      <c r="D198" s="123" t="s">
        <v>1026</v>
      </c>
      <c r="E198" s="124" t="s">
        <v>1027</v>
      </c>
      <c r="F198" s="139">
        <v>42937</v>
      </c>
      <c r="G198" s="122" t="s">
        <v>1028</v>
      </c>
      <c r="H198" s="122" t="s">
        <v>160</v>
      </c>
      <c r="I198" s="122" t="s">
        <v>607</v>
      </c>
      <c r="J198" s="141" t="s">
        <v>61</v>
      </c>
      <c r="K198" s="25" t="s">
        <v>23</v>
      </c>
      <c r="L198" s="25" t="s">
        <v>52</v>
      </c>
      <c r="M198" s="123"/>
      <c r="N198" s="141" t="s">
        <v>1029</v>
      </c>
      <c r="O198" s="25" t="s">
        <v>23</v>
      </c>
      <c r="P198" s="25" t="s">
        <v>24</v>
      </c>
    </row>
    <row r="199" spans="1:252" s="15" customFormat="1" ht="75.75" customHeight="1" x14ac:dyDescent="0.25">
      <c r="A199" s="122">
        <v>195</v>
      </c>
      <c r="B199" s="122" t="s">
        <v>1030</v>
      </c>
      <c r="C199" s="123"/>
      <c r="D199" s="123" t="s">
        <v>1031</v>
      </c>
      <c r="E199" s="124" t="s">
        <v>1032</v>
      </c>
      <c r="F199" s="139">
        <v>42937</v>
      </c>
      <c r="G199" s="122" t="s">
        <v>1033</v>
      </c>
      <c r="H199" s="122" t="s">
        <v>77</v>
      </c>
      <c r="I199" s="122" t="s">
        <v>78</v>
      </c>
      <c r="J199" s="141" t="s">
        <v>682</v>
      </c>
      <c r="K199" s="25" t="s">
        <v>23</v>
      </c>
      <c r="L199" s="25" t="s">
        <v>24</v>
      </c>
      <c r="N199" s="141" t="s">
        <v>1034</v>
      </c>
      <c r="O199" s="25" t="s">
        <v>23</v>
      </c>
      <c r="P199" s="25" t="s">
        <v>24</v>
      </c>
      <c r="IO199" s="137"/>
      <c r="IP199" s="137"/>
      <c r="IQ199" s="137"/>
      <c r="IR199" s="137"/>
    </row>
    <row r="200" spans="1:252" s="15" customFormat="1" ht="71.25" customHeight="1" x14ac:dyDescent="0.25">
      <c r="A200" s="122">
        <v>196</v>
      </c>
      <c r="B200" s="122" t="s">
        <v>1035</v>
      </c>
      <c r="C200" s="123"/>
      <c r="D200" s="123" t="s">
        <v>1036</v>
      </c>
      <c r="E200" s="124" t="s">
        <v>1037</v>
      </c>
      <c r="F200" s="139">
        <v>42937</v>
      </c>
      <c r="G200" s="122" t="s">
        <v>636</v>
      </c>
      <c r="H200" s="122" t="s">
        <v>167</v>
      </c>
      <c r="I200" s="122" t="s">
        <v>78</v>
      </c>
      <c r="J200" s="141" t="s">
        <v>61</v>
      </c>
      <c r="K200" s="25" t="s">
        <v>23</v>
      </c>
      <c r="L200" s="25" t="s">
        <v>52</v>
      </c>
      <c r="M200" s="123"/>
      <c r="N200" s="141" t="s">
        <v>1038</v>
      </c>
      <c r="O200" s="25" t="s">
        <v>36</v>
      </c>
      <c r="P200" s="25" t="s">
        <v>24</v>
      </c>
    </row>
    <row r="201" spans="1:252" s="15" customFormat="1" ht="75.75" customHeight="1" x14ac:dyDescent="0.25">
      <c r="A201" s="122">
        <v>197</v>
      </c>
      <c r="B201" s="122" t="s">
        <v>1039</v>
      </c>
      <c r="C201" s="123" t="s">
        <v>1040</v>
      </c>
      <c r="D201" s="123" t="s">
        <v>1041</v>
      </c>
      <c r="E201" s="124" t="s">
        <v>1042</v>
      </c>
      <c r="F201" s="139">
        <v>42937</v>
      </c>
      <c r="G201" s="122" t="s">
        <v>1043</v>
      </c>
      <c r="H201" s="122" t="s">
        <v>160</v>
      </c>
      <c r="I201" s="122" t="s">
        <v>161</v>
      </c>
      <c r="J201" s="141" t="s">
        <v>61</v>
      </c>
      <c r="K201" s="25" t="s">
        <v>23</v>
      </c>
      <c r="L201" s="25" t="s">
        <v>52</v>
      </c>
      <c r="M201" s="123"/>
      <c r="N201" s="141" t="s">
        <v>1044</v>
      </c>
      <c r="O201" s="25" t="s">
        <v>23</v>
      </c>
      <c r="P201" s="25" t="s">
        <v>24</v>
      </c>
    </row>
    <row r="202" spans="1:252" ht="102" customHeight="1" x14ac:dyDescent="0.25">
      <c r="A202" s="122">
        <v>198</v>
      </c>
      <c r="B202" s="122" t="s">
        <v>1045</v>
      </c>
      <c r="C202" s="123" t="s">
        <v>1046</v>
      </c>
      <c r="D202" s="123" t="s">
        <v>1047</v>
      </c>
      <c r="E202" s="124" t="s">
        <v>1048</v>
      </c>
      <c r="F202" s="139">
        <v>42937</v>
      </c>
      <c r="G202" s="122" t="s">
        <v>1049</v>
      </c>
      <c r="H202" s="122" t="s">
        <v>131</v>
      </c>
      <c r="I202" s="122" t="s">
        <v>342</v>
      </c>
      <c r="J202" s="141" t="s">
        <v>780</v>
      </c>
      <c r="K202" s="25" t="s">
        <v>36</v>
      </c>
      <c r="L202" s="25" t="s">
        <v>24</v>
      </c>
      <c r="M202" s="15"/>
      <c r="N202" s="141" t="s">
        <v>1050</v>
      </c>
      <c r="O202" s="25" t="s">
        <v>36</v>
      </c>
      <c r="P202" s="25" t="s">
        <v>24</v>
      </c>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A202" s="15"/>
      <c r="CB202" s="15"/>
      <c r="CC202" s="15"/>
      <c r="CD202" s="15"/>
      <c r="CE202" s="15"/>
      <c r="CF202" s="15"/>
      <c r="CG202" s="15"/>
      <c r="CH202" s="15"/>
      <c r="CI202" s="15"/>
      <c r="CJ202" s="15"/>
      <c r="CK202" s="15"/>
      <c r="CL202" s="15"/>
      <c r="CM202" s="15"/>
      <c r="CN202" s="15"/>
      <c r="CO202" s="15"/>
      <c r="CP202" s="15"/>
      <c r="CQ202" s="15"/>
      <c r="CR202" s="15"/>
      <c r="CS202" s="15"/>
      <c r="CT202" s="15"/>
      <c r="CU202" s="15"/>
      <c r="CV202" s="15"/>
      <c r="CW202" s="15"/>
      <c r="CX202" s="15"/>
      <c r="CY202" s="15"/>
      <c r="CZ202" s="15"/>
      <c r="DA202" s="15"/>
      <c r="DB202" s="15"/>
      <c r="DC202" s="15"/>
      <c r="DD202" s="15"/>
      <c r="DE202" s="15"/>
      <c r="DF202" s="15"/>
      <c r="DG202" s="15"/>
      <c r="DH202" s="15"/>
      <c r="DI202" s="15"/>
      <c r="DJ202" s="15"/>
      <c r="DK202" s="15"/>
      <c r="DL202" s="15"/>
      <c r="DM202" s="15"/>
      <c r="DN202" s="15"/>
      <c r="DO202" s="15"/>
      <c r="DP202" s="15"/>
      <c r="DQ202" s="15"/>
      <c r="DR202" s="15"/>
      <c r="DS202" s="15"/>
      <c r="DT202" s="15"/>
      <c r="DU202" s="15"/>
      <c r="DV202" s="15"/>
      <c r="DW202" s="15"/>
      <c r="DX202" s="15"/>
      <c r="DY202" s="15"/>
      <c r="DZ202" s="15"/>
      <c r="EA202" s="15"/>
      <c r="EB202" s="15"/>
      <c r="EC202" s="15"/>
      <c r="ED202" s="15"/>
      <c r="EE202" s="15"/>
      <c r="EF202" s="15"/>
      <c r="EG202" s="15"/>
      <c r="EH202" s="15"/>
      <c r="EI202" s="15"/>
      <c r="EJ202" s="15"/>
      <c r="EK202" s="15"/>
      <c r="EL202" s="15"/>
      <c r="EM202" s="15"/>
      <c r="EN202" s="15"/>
      <c r="EO202" s="15"/>
      <c r="EP202" s="15"/>
      <c r="EQ202" s="15"/>
      <c r="ER202" s="15"/>
      <c r="ES202" s="15"/>
      <c r="ET202" s="15"/>
      <c r="EU202" s="15"/>
      <c r="EV202" s="15"/>
      <c r="EW202" s="15"/>
      <c r="EX202" s="15"/>
      <c r="EY202" s="15"/>
      <c r="EZ202" s="15"/>
      <c r="FA202" s="15"/>
      <c r="FB202" s="15"/>
      <c r="FC202" s="15"/>
      <c r="FD202" s="15"/>
      <c r="FE202" s="15"/>
      <c r="FF202" s="15"/>
      <c r="FG202" s="15"/>
      <c r="FH202" s="15"/>
      <c r="FI202" s="15"/>
      <c r="FJ202" s="15"/>
      <c r="FK202" s="15"/>
      <c r="FL202" s="15"/>
      <c r="FM202" s="15"/>
      <c r="FN202" s="15"/>
      <c r="FO202" s="15"/>
      <c r="FP202" s="15"/>
      <c r="FQ202" s="15"/>
      <c r="FR202" s="15"/>
      <c r="FS202" s="15"/>
      <c r="FT202" s="15"/>
      <c r="FU202" s="15"/>
      <c r="FV202" s="15"/>
      <c r="FW202" s="15"/>
      <c r="FX202" s="15"/>
      <c r="FY202" s="15"/>
      <c r="FZ202" s="15"/>
      <c r="GA202" s="15"/>
      <c r="GB202" s="15"/>
      <c r="GC202" s="15"/>
      <c r="GD202" s="15"/>
      <c r="GE202" s="15"/>
      <c r="GF202" s="15"/>
      <c r="GG202" s="15"/>
      <c r="GH202" s="15"/>
      <c r="GI202" s="15"/>
      <c r="GJ202" s="15"/>
      <c r="GK202" s="15"/>
      <c r="GL202" s="15"/>
      <c r="GM202" s="15"/>
      <c r="GN202" s="15"/>
      <c r="GO202" s="15"/>
      <c r="GP202" s="15"/>
      <c r="GQ202" s="15"/>
      <c r="GR202" s="15"/>
      <c r="GS202" s="15"/>
      <c r="GT202" s="15"/>
      <c r="GU202" s="15"/>
      <c r="GV202" s="15"/>
      <c r="GW202" s="15"/>
      <c r="GX202" s="15"/>
      <c r="GY202" s="15"/>
      <c r="GZ202" s="15"/>
      <c r="HA202" s="15"/>
      <c r="HB202" s="15"/>
      <c r="HC202" s="15"/>
      <c r="HD202" s="15"/>
      <c r="HE202" s="15"/>
      <c r="HF202" s="15"/>
      <c r="HG202" s="15"/>
      <c r="HH202" s="15"/>
      <c r="HI202" s="15"/>
      <c r="HJ202" s="15"/>
      <c r="HK202" s="15"/>
      <c r="HL202" s="15"/>
      <c r="HM202" s="15"/>
      <c r="HN202" s="15"/>
      <c r="HO202" s="15"/>
      <c r="HP202" s="15"/>
      <c r="HQ202" s="15"/>
      <c r="HR202" s="15"/>
      <c r="HS202" s="15"/>
      <c r="HT202" s="15"/>
      <c r="HU202" s="15"/>
      <c r="HV202" s="15"/>
      <c r="HW202" s="15"/>
      <c r="HX202" s="15"/>
      <c r="HY202" s="15"/>
      <c r="HZ202" s="15"/>
      <c r="IA202" s="15"/>
      <c r="IB202" s="15"/>
      <c r="IC202" s="15"/>
      <c r="ID202" s="15"/>
      <c r="IE202" s="15"/>
      <c r="IF202" s="15"/>
      <c r="IG202" s="15"/>
      <c r="IH202" s="15"/>
      <c r="II202" s="15"/>
      <c r="IJ202" s="15"/>
      <c r="IK202" s="15"/>
      <c r="IL202" s="15"/>
      <c r="IM202" s="15"/>
      <c r="IN202" s="15"/>
    </row>
    <row r="203" spans="1:252" ht="86.25" customHeight="1" x14ac:dyDescent="0.25">
      <c r="A203" s="122">
        <v>199</v>
      </c>
      <c r="B203" s="122" t="s">
        <v>1051</v>
      </c>
      <c r="C203" s="122" t="s">
        <v>1052</v>
      </c>
      <c r="D203" s="122" t="s">
        <v>1053</v>
      </c>
      <c r="E203" s="124" t="s">
        <v>1054</v>
      </c>
      <c r="F203" s="139">
        <v>42940</v>
      </c>
      <c r="G203" s="122" t="s">
        <v>178</v>
      </c>
      <c r="H203" s="122" t="s">
        <v>896</v>
      </c>
      <c r="I203" s="122" t="s">
        <v>897</v>
      </c>
      <c r="J203" s="142" t="s">
        <v>898</v>
      </c>
      <c r="K203" s="127"/>
      <c r="L203" s="137"/>
      <c r="M203" s="137"/>
      <c r="N203" s="141" t="s">
        <v>1055</v>
      </c>
      <c r="O203" s="25" t="s">
        <v>36</v>
      </c>
      <c r="P203" s="25" t="s">
        <v>52</v>
      </c>
    </row>
    <row r="204" spans="1:252" ht="130.5" customHeight="1" x14ac:dyDescent="0.25">
      <c r="A204" s="122">
        <v>200</v>
      </c>
      <c r="B204" s="122" t="s">
        <v>1056</v>
      </c>
      <c r="C204" s="123" t="s">
        <v>1057</v>
      </c>
      <c r="D204" s="123" t="s">
        <v>1058</v>
      </c>
      <c r="E204" s="124" t="s">
        <v>1059</v>
      </c>
      <c r="F204" s="139">
        <v>42940</v>
      </c>
      <c r="G204" s="122" t="s">
        <v>1060</v>
      </c>
      <c r="H204" s="122" t="s">
        <v>153</v>
      </c>
      <c r="I204" s="122" t="s">
        <v>613</v>
      </c>
      <c r="J204" s="140" t="s">
        <v>614</v>
      </c>
      <c r="K204" s="127" t="s">
        <v>23</v>
      </c>
      <c r="L204" s="127" t="s">
        <v>52</v>
      </c>
      <c r="M204" s="137"/>
      <c r="N204" s="141" t="s">
        <v>1061</v>
      </c>
      <c r="O204" s="25" t="s">
        <v>23</v>
      </c>
      <c r="P204" s="25" t="s">
        <v>52</v>
      </c>
    </row>
    <row r="205" spans="1:252" ht="88.5" customHeight="1" x14ac:dyDescent="0.25">
      <c r="A205" s="122">
        <v>201</v>
      </c>
      <c r="B205" s="122" t="s">
        <v>1062</v>
      </c>
      <c r="C205" s="123"/>
      <c r="D205" s="123" t="s">
        <v>1063</v>
      </c>
      <c r="E205" s="124" t="s">
        <v>1064</v>
      </c>
      <c r="F205" s="139">
        <v>42940</v>
      </c>
      <c r="G205" s="122" t="s">
        <v>1065</v>
      </c>
      <c r="H205" s="122" t="s">
        <v>167</v>
      </c>
      <c r="I205" s="122" t="s">
        <v>329</v>
      </c>
      <c r="J205" s="141" t="s">
        <v>632</v>
      </c>
      <c r="K205" s="25" t="s">
        <v>36</v>
      </c>
      <c r="L205" s="25" t="s">
        <v>24</v>
      </c>
      <c r="M205" s="15"/>
      <c r="N205" s="141" t="s">
        <v>1066</v>
      </c>
      <c r="O205" s="25" t="s">
        <v>36</v>
      </c>
      <c r="P205" s="25" t="s">
        <v>24</v>
      </c>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15"/>
      <c r="AU205" s="15"/>
      <c r="AV205" s="15"/>
      <c r="AW205" s="15"/>
      <c r="AX205" s="15"/>
      <c r="AY205" s="15"/>
      <c r="AZ205" s="15"/>
      <c r="BA205" s="15"/>
      <c r="BB205" s="15"/>
      <c r="BC205" s="15"/>
      <c r="BD205" s="15"/>
      <c r="BE205" s="15"/>
      <c r="BF205" s="15"/>
      <c r="BG205" s="15"/>
      <c r="BH205" s="15"/>
      <c r="BI205" s="15"/>
      <c r="BJ205" s="15"/>
      <c r="BK205" s="15"/>
      <c r="BL205" s="15"/>
      <c r="BM205" s="15"/>
      <c r="BN205" s="15"/>
      <c r="BO205" s="15"/>
      <c r="BP205" s="15"/>
      <c r="BQ205" s="15"/>
      <c r="BR205" s="15"/>
      <c r="BS205" s="15"/>
      <c r="BT205" s="15"/>
      <c r="BU205" s="15"/>
      <c r="BV205" s="15"/>
      <c r="BW205" s="15"/>
      <c r="BX205" s="15"/>
      <c r="BY205" s="15"/>
      <c r="BZ205" s="15"/>
      <c r="CA205" s="15"/>
      <c r="CB205" s="15"/>
      <c r="CC205" s="15"/>
      <c r="CD205" s="15"/>
      <c r="CE205" s="15"/>
      <c r="CF205" s="15"/>
      <c r="CG205" s="15"/>
      <c r="CH205" s="15"/>
      <c r="CI205" s="15"/>
      <c r="CJ205" s="15"/>
      <c r="CK205" s="15"/>
      <c r="CL205" s="15"/>
      <c r="CM205" s="15"/>
      <c r="CN205" s="15"/>
      <c r="CO205" s="15"/>
      <c r="CP205" s="15"/>
      <c r="CQ205" s="15"/>
      <c r="CR205" s="15"/>
      <c r="CS205" s="15"/>
      <c r="CT205" s="15"/>
      <c r="CU205" s="15"/>
      <c r="CV205" s="15"/>
      <c r="CW205" s="15"/>
      <c r="CX205" s="15"/>
      <c r="CY205" s="15"/>
      <c r="CZ205" s="15"/>
      <c r="DA205" s="15"/>
      <c r="DB205" s="15"/>
      <c r="DC205" s="15"/>
      <c r="DD205" s="15"/>
      <c r="DE205" s="15"/>
      <c r="DF205" s="15"/>
      <c r="DG205" s="15"/>
      <c r="DH205" s="15"/>
      <c r="DI205" s="15"/>
      <c r="DJ205" s="15"/>
      <c r="DK205" s="15"/>
      <c r="DL205" s="15"/>
      <c r="DM205" s="15"/>
      <c r="DN205" s="15"/>
      <c r="DO205" s="15"/>
      <c r="DP205" s="15"/>
      <c r="DQ205" s="15"/>
      <c r="DR205" s="15"/>
      <c r="DS205" s="15"/>
      <c r="DT205" s="15"/>
      <c r="DU205" s="15"/>
      <c r="DV205" s="15"/>
      <c r="DW205" s="15"/>
      <c r="DX205" s="15"/>
      <c r="DY205" s="15"/>
      <c r="DZ205" s="15"/>
      <c r="EA205" s="15"/>
      <c r="EB205" s="15"/>
      <c r="EC205" s="15"/>
      <c r="ED205" s="15"/>
      <c r="EE205" s="15"/>
      <c r="EF205" s="15"/>
      <c r="EG205" s="15"/>
      <c r="EH205" s="15"/>
      <c r="EI205" s="15"/>
      <c r="EJ205" s="15"/>
      <c r="EK205" s="15"/>
      <c r="EL205" s="15"/>
      <c r="EM205" s="15"/>
      <c r="EN205" s="15"/>
      <c r="EO205" s="15"/>
      <c r="EP205" s="15"/>
      <c r="EQ205" s="15"/>
      <c r="ER205" s="15"/>
      <c r="ES205" s="15"/>
      <c r="ET205" s="15"/>
      <c r="EU205" s="15"/>
      <c r="EV205" s="15"/>
      <c r="EW205" s="15"/>
      <c r="EX205" s="15"/>
      <c r="EY205" s="15"/>
      <c r="EZ205" s="15"/>
      <c r="FA205" s="15"/>
      <c r="FB205" s="15"/>
      <c r="FC205" s="15"/>
      <c r="FD205" s="15"/>
      <c r="FE205" s="15"/>
      <c r="FF205" s="15"/>
      <c r="FG205" s="15"/>
      <c r="FH205" s="15"/>
      <c r="FI205" s="15"/>
      <c r="FJ205" s="15"/>
      <c r="FK205" s="15"/>
      <c r="FL205" s="15"/>
      <c r="FM205" s="15"/>
      <c r="FN205" s="15"/>
      <c r="FO205" s="15"/>
      <c r="FP205" s="15"/>
      <c r="FQ205" s="15"/>
      <c r="FR205" s="15"/>
      <c r="FS205" s="15"/>
      <c r="FT205" s="15"/>
      <c r="FU205" s="15"/>
      <c r="FV205" s="15"/>
      <c r="FW205" s="15"/>
      <c r="FX205" s="15"/>
      <c r="FY205" s="15"/>
      <c r="FZ205" s="15"/>
      <c r="GA205" s="15"/>
      <c r="GB205" s="15"/>
      <c r="GC205" s="15"/>
      <c r="GD205" s="15"/>
      <c r="GE205" s="15"/>
      <c r="GF205" s="15"/>
      <c r="GG205" s="15"/>
      <c r="GH205" s="15"/>
      <c r="GI205" s="15"/>
      <c r="GJ205" s="15"/>
      <c r="GK205" s="15"/>
      <c r="GL205" s="15"/>
      <c r="GM205" s="15"/>
      <c r="GN205" s="15"/>
      <c r="GO205" s="15"/>
      <c r="GP205" s="15"/>
      <c r="GQ205" s="15"/>
      <c r="GR205" s="15"/>
      <c r="GS205" s="15"/>
      <c r="GT205" s="15"/>
      <c r="GU205" s="15"/>
      <c r="GV205" s="15"/>
      <c r="GW205" s="15"/>
      <c r="GX205" s="15"/>
      <c r="GY205" s="15"/>
      <c r="GZ205" s="15"/>
      <c r="HA205" s="15"/>
      <c r="HB205" s="15"/>
      <c r="HC205" s="15"/>
      <c r="HD205" s="15"/>
      <c r="HE205" s="15"/>
      <c r="HF205" s="15"/>
      <c r="HG205" s="15"/>
      <c r="HH205" s="15"/>
      <c r="HI205" s="15"/>
      <c r="HJ205" s="15"/>
      <c r="HK205" s="15"/>
      <c r="HL205" s="15"/>
      <c r="HM205" s="15"/>
      <c r="HN205" s="15"/>
      <c r="HO205" s="15"/>
      <c r="HP205" s="15"/>
      <c r="HQ205" s="15"/>
      <c r="HR205" s="15"/>
      <c r="HS205" s="15"/>
      <c r="HT205" s="15"/>
      <c r="HU205" s="15"/>
      <c r="HV205" s="15"/>
      <c r="HW205" s="15"/>
      <c r="HX205" s="15"/>
      <c r="HY205" s="15"/>
      <c r="HZ205" s="15"/>
      <c r="IA205" s="15"/>
      <c r="IB205" s="15"/>
      <c r="IC205" s="15"/>
      <c r="ID205" s="15"/>
      <c r="IE205" s="15"/>
      <c r="IF205" s="15"/>
      <c r="IG205" s="15"/>
      <c r="IH205" s="15"/>
      <c r="II205" s="15"/>
      <c r="IJ205" s="15"/>
      <c r="IK205" s="15"/>
      <c r="IL205" s="15"/>
      <c r="IM205" s="15"/>
      <c r="IN205" s="15"/>
      <c r="IO205" s="15"/>
      <c r="IP205" s="15"/>
      <c r="IQ205" s="15"/>
      <c r="IR205" s="15"/>
    </row>
    <row r="206" spans="1:252" ht="88.5" customHeight="1" x14ac:dyDescent="0.25">
      <c r="A206" s="122">
        <v>202</v>
      </c>
      <c r="B206" s="122" t="s">
        <v>1067</v>
      </c>
      <c r="C206" s="123"/>
      <c r="D206" s="123" t="s">
        <v>1068</v>
      </c>
      <c r="E206" s="124" t="s">
        <v>1069</v>
      </c>
      <c r="F206" s="139">
        <v>42940</v>
      </c>
      <c r="G206" s="122" t="s">
        <v>1065</v>
      </c>
      <c r="H206" s="122" t="s">
        <v>167</v>
      </c>
      <c r="I206" s="122" t="s">
        <v>329</v>
      </c>
      <c r="J206" s="141" t="s">
        <v>632</v>
      </c>
      <c r="K206" s="25" t="s">
        <v>36</v>
      </c>
      <c r="L206" s="25" t="s">
        <v>24</v>
      </c>
      <c r="M206" s="15"/>
      <c r="N206" s="141" t="s">
        <v>1070</v>
      </c>
      <c r="O206" s="25" t="s">
        <v>36</v>
      </c>
      <c r="P206" s="25" t="s">
        <v>24</v>
      </c>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c r="BX206" s="15"/>
      <c r="BY206" s="15"/>
      <c r="BZ206" s="15"/>
      <c r="CA206" s="15"/>
      <c r="CB206" s="15"/>
      <c r="CC206" s="15"/>
      <c r="CD206" s="15"/>
      <c r="CE206" s="15"/>
      <c r="CF206" s="15"/>
      <c r="CG206" s="15"/>
      <c r="CH206" s="15"/>
      <c r="CI206" s="15"/>
      <c r="CJ206" s="15"/>
      <c r="CK206" s="15"/>
      <c r="CL206" s="15"/>
      <c r="CM206" s="15"/>
      <c r="CN206" s="15"/>
      <c r="CO206" s="15"/>
      <c r="CP206" s="15"/>
      <c r="CQ206" s="15"/>
      <c r="CR206" s="15"/>
      <c r="CS206" s="15"/>
      <c r="CT206" s="15"/>
      <c r="CU206" s="15"/>
      <c r="CV206" s="15"/>
      <c r="CW206" s="15"/>
      <c r="CX206" s="15"/>
      <c r="CY206" s="15"/>
      <c r="CZ206" s="15"/>
      <c r="DA206" s="15"/>
      <c r="DB206" s="15"/>
      <c r="DC206" s="15"/>
      <c r="DD206" s="15"/>
      <c r="DE206" s="15"/>
      <c r="DF206" s="15"/>
      <c r="DG206" s="15"/>
      <c r="DH206" s="15"/>
      <c r="DI206" s="15"/>
      <c r="DJ206" s="15"/>
      <c r="DK206" s="15"/>
      <c r="DL206" s="15"/>
      <c r="DM206" s="15"/>
      <c r="DN206" s="15"/>
      <c r="DO206" s="15"/>
      <c r="DP206" s="15"/>
      <c r="DQ206" s="15"/>
      <c r="DR206" s="15"/>
      <c r="DS206" s="15"/>
      <c r="DT206" s="15"/>
      <c r="DU206" s="15"/>
      <c r="DV206" s="15"/>
      <c r="DW206" s="15"/>
      <c r="DX206" s="15"/>
      <c r="DY206" s="15"/>
      <c r="DZ206" s="15"/>
      <c r="EA206" s="15"/>
      <c r="EB206" s="15"/>
      <c r="EC206" s="15"/>
      <c r="ED206" s="15"/>
      <c r="EE206" s="15"/>
      <c r="EF206" s="15"/>
      <c r="EG206" s="15"/>
      <c r="EH206" s="15"/>
      <c r="EI206" s="15"/>
      <c r="EJ206" s="15"/>
      <c r="EK206" s="15"/>
      <c r="EL206" s="15"/>
      <c r="EM206" s="15"/>
      <c r="EN206" s="15"/>
      <c r="EO206" s="15"/>
      <c r="EP206" s="15"/>
      <c r="EQ206" s="15"/>
      <c r="ER206" s="15"/>
      <c r="ES206" s="15"/>
      <c r="ET206" s="15"/>
      <c r="EU206" s="15"/>
      <c r="EV206" s="15"/>
      <c r="EW206" s="15"/>
      <c r="EX206" s="15"/>
      <c r="EY206" s="15"/>
      <c r="EZ206" s="15"/>
      <c r="FA206" s="15"/>
      <c r="FB206" s="15"/>
      <c r="FC206" s="15"/>
      <c r="FD206" s="15"/>
      <c r="FE206" s="15"/>
      <c r="FF206" s="15"/>
      <c r="FG206" s="15"/>
      <c r="FH206" s="15"/>
      <c r="FI206" s="15"/>
      <c r="FJ206" s="15"/>
      <c r="FK206" s="15"/>
      <c r="FL206" s="15"/>
      <c r="FM206" s="15"/>
      <c r="FN206" s="15"/>
      <c r="FO206" s="15"/>
      <c r="FP206" s="15"/>
      <c r="FQ206" s="15"/>
      <c r="FR206" s="15"/>
      <c r="FS206" s="15"/>
      <c r="FT206" s="15"/>
      <c r="FU206" s="15"/>
      <c r="FV206" s="15"/>
      <c r="FW206" s="15"/>
      <c r="FX206" s="15"/>
      <c r="FY206" s="15"/>
      <c r="FZ206" s="15"/>
      <c r="GA206" s="15"/>
      <c r="GB206" s="15"/>
      <c r="GC206" s="15"/>
      <c r="GD206" s="15"/>
      <c r="GE206" s="15"/>
      <c r="GF206" s="15"/>
      <c r="GG206" s="15"/>
      <c r="GH206" s="15"/>
      <c r="GI206" s="15"/>
      <c r="GJ206" s="15"/>
      <c r="GK206" s="15"/>
      <c r="GL206" s="15"/>
      <c r="GM206" s="15"/>
      <c r="GN206" s="15"/>
      <c r="GO206" s="15"/>
      <c r="GP206" s="15"/>
      <c r="GQ206" s="15"/>
      <c r="GR206" s="15"/>
      <c r="GS206" s="15"/>
      <c r="GT206" s="15"/>
      <c r="GU206" s="15"/>
      <c r="GV206" s="15"/>
      <c r="GW206" s="15"/>
      <c r="GX206" s="15"/>
      <c r="GY206" s="15"/>
      <c r="GZ206" s="15"/>
      <c r="HA206" s="15"/>
      <c r="HB206" s="15"/>
      <c r="HC206" s="15"/>
      <c r="HD206" s="15"/>
      <c r="HE206" s="15"/>
      <c r="HF206" s="15"/>
      <c r="HG206" s="15"/>
      <c r="HH206" s="15"/>
      <c r="HI206" s="15"/>
      <c r="HJ206" s="15"/>
      <c r="HK206" s="15"/>
      <c r="HL206" s="15"/>
      <c r="HM206" s="15"/>
      <c r="HN206" s="15"/>
      <c r="HO206" s="15"/>
      <c r="HP206" s="15"/>
      <c r="HQ206" s="15"/>
      <c r="HR206" s="15"/>
      <c r="HS206" s="15"/>
      <c r="HT206" s="15"/>
      <c r="HU206" s="15"/>
      <c r="HV206" s="15"/>
      <c r="HW206" s="15"/>
      <c r="HX206" s="15"/>
      <c r="HY206" s="15"/>
      <c r="HZ206" s="15"/>
      <c r="IA206" s="15"/>
      <c r="IB206" s="15"/>
      <c r="IC206" s="15"/>
      <c r="ID206" s="15"/>
      <c r="IE206" s="15"/>
      <c r="IF206" s="15"/>
      <c r="IG206" s="15"/>
      <c r="IH206" s="15"/>
      <c r="II206" s="15"/>
      <c r="IJ206" s="15"/>
      <c r="IK206" s="15"/>
      <c r="IL206" s="15"/>
      <c r="IM206" s="15"/>
      <c r="IN206" s="15"/>
      <c r="IO206" s="15"/>
      <c r="IP206" s="15"/>
      <c r="IQ206" s="15"/>
      <c r="IR206" s="15"/>
    </row>
    <row r="207" spans="1:252" s="15" customFormat="1" ht="75.75" customHeight="1" x14ac:dyDescent="0.25">
      <c r="A207" s="122">
        <v>203</v>
      </c>
      <c r="B207" s="122" t="s">
        <v>999</v>
      </c>
      <c r="C207" s="123" t="s">
        <v>1071</v>
      </c>
      <c r="D207" s="123" t="s">
        <v>1072</v>
      </c>
      <c r="E207" s="124" t="s">
        <v>1073</v>
      </c>
      <c r="F207" s="139">
        <v>42940</v>
      </c>
      <c r="G207" s="122" t="s">
        <v>1074</v>
      </c>
      <c r="H207" s="122" t="s">
        <v>191</v>
      </c>
      <c r="I207" s="122" t="s">
        <v>192</v>
      </c>
      <c r="J207" s="141" t="s">
        <v>61</v>
      </c>
      <c r="K207" s="25" t="s">
        <v>23</v>
      </c>
      <c r="L207" s="25" t="s">
        <v>52</v>
      </c>
      <c r="M207" s="123"/>
      <c r="N207" s="141" t="s">
        <v>1075</v>
      </c>
      <c r="O207" s="25" t="s">
        <v>23</v>
      </c>
      <c r="P207" s="25" t="s">
        <v>24</v>
      </c>
    </row>
    <row r="208" spans="1:252" ht="87.75" customHeight="1" x14ac:dyDescent="0.25">
      <c r="A208" s="122">
        <v>204</v>
      </c>
      <c r="B208" s="122" t="s">
        <v>1076</v>
      </c>
      <c r="C208" s="123" t="s">
        <v>1077</v>
      </c>
      <c r="D208" s="123" t="s">
        <v>1078</v>
      </c>
      <c r="E208" s="124" t="s">
        <v>1079</v>
      </c>
      <c r="F208" s="139">
        <v>42940</v>
      </c>
      <c r="G208" s="122" t="s">
        <v>1080</v>
      </c>
      <c r="H208" s="122" t="s">
        <v>359</v>
      </c>
      <c r="I208" s="122" t="s">
        <v>1081</v>
      </c>
      <c r="J208" s="140" t="s">
        <v>361</v>
      </c>
      <c r="K208" s="127" t="s">
        <v>23</v>
      </c>
      <c r="L208" s="127" t="s">
        <v>24</v>
      </c>
      <c r="M208" s="137"/>
      <c r="N208" s="141" t="s">
        <v>1082</v>
      </c>
      <c r="O208" s="25" t="s">
        <v>23</v>
      </c>
      <c r="P208" s="25" t="s">
        <v>24</v>
      </c>
    </row>
    <row r="209" spans="1:252" ht="87.75" customHeight="1" x14ac:dyDescent="0.25">
      <c r="A209" s="122">
        <v>205</v>
      </c>
      <c r="B209" s="122" t="s">
        <v>1083</v>
      </c>
      <c r="C209" s="123"/>
      <c r="D209" s="122" t="s">
        <v>1084</v>
      </c>
      <c r="E209" s="124" t="s">
        <v>1085</v>
      </c>
      <c r="F209" s="139">
        <v>42940</v>
      </c>
      <c r="G209" s="122" t="s">
        <v>1086</v>
      </c>
      <c r="H209" s="122" t="s">
        <v>277</v>
      </c>
      <c r="I209" s="122" t="s">
        <v>179</v>
      </c>
      <c r="J209" s="141" t="s">
        <v>279</v>
      </c>
      <c r="K209" s="127" t="s">
        <v>23</v>
      </c>
      <c r="L209" s="127" t="s">
        <v>24</v>
      </c>
      <c r="M209" s="137"/>
      <c r="N209" s="141" t="s">
        <v>1087</v>
      </c>
      <c r="O209" s="25" t="s">
        <v>23</v>
      </c>
      <c r="P209" s="25" t="s">
        <v>24</v>
      </c>
    </row>
    <row r="210" spans="1:252" ht="87.75" customHeight="1" x14ac:dyDescent="0.25">
      <c r="A210" s="122">
        <v>206</v>
      </c>
      <c r="B210" s="122" t="s">
        <v>1088</v>
      </c>
      <c r="C210" s="123"/>
      <c r="D210" s="122" t="s">
        <v>1089</v>
      </c>
      <c r="E210" s="124" t="s">
        <v>1090</v>
      </c>
      <c r="F210" s="139">
        <v>42940</v>
      </c>
      <c r="G210" s="122" t="s">
        <v>1086</v>
      </c>
      <c r="H210" s="122" t="s">
        <v>277</v>
      </c>
      <c r="I210" s="122" t="s">
        <v>179</v>
      </c>
      <c r="J210" s="141" t="s">
        <v>279</v>
      </c>
      <c r="K210" s="127" t="s">
        <v>23</v>
      </c>
      <c r="L210" s="127" t="s">
        <v>24</v>
      </c>
      <c r="M210" s="137"/>
      <c r="N210" s="141" t="s">
        <v>1091</v>
      </c>
      <c r="O210" s="25" t="s">
        <v>23</v>
      </c>
      <c r="P210" s="25" t="s">
        <v>24</v>
      </c>
    </row>
    <row r="211" spans="1:252" s="15" customFormat="1" ht="75.75" customHeight="1" x14ac:dyDescent="0.25">
      <c r="A211" s="122">
        <v>207</v>
      </c>
      <c r="B211" s="122" t="s">
        <v>1092</v>
      </c>
      <c r="C211" s="123" t="s">
        <v>1093</v>
      </c>
      <c r="D211" s="123" t="s">
        <v>1094</v>
      </c>
      <c r="E211" s="124" t="s">
        <v>1095</v>
      </c>
      <c r="F211" s="139">
        <v>42941</v>
      </c>
      <c r="G211" s="122" t="s">
        <v>1096</v>
      </c>
      <c r="H211" s="122" t="s">
        <v>191</v>
      </c>
      <c r="I211" s="122" t="s">
        <v>192</v>
      </c>
      <c r="J211" s="141" t="s">
        <v>61</v>
      </c>
      <c r="K211" s="25" t="s">
        <v>23</v>
      </c>
      <c r="L211" s="25" t="s">
        <v>52</v>
      </c>
      <c r="M211" s="123"/>
      <c r="N211" s="141" t="s">
        <v>1075</v>
      </c>
      <c r="O211" s="25" t="s">
        <v>23</v>
      </c>
      <c r="P211" s="25" t="s">
        <v>24</v>
      </c>
    </row>
    <row r="212" spans="1:252" ht="88.5" customHeight="1" x14ac:dyDescent="0.25">
      <c r="A212" s="122">
        <v>208</v>
      </c>
      <c r="B212" s="122" t="s">
        <v>1097</v>
      </c>
      <c r="C212" s="123"/>
      <c r="D212" s="123" t="s">
        <v>1098</v>
      </c>
      <c r="E212" s="124" t="s">
        <v>1099</v>
      </c>
      <c r="F212" s="139">
        <v>42941</v>
      </c>
      <c r="G212" s="122" t="s">
        <v>1100</v>
      </c>
      <c r="H212" s="122" t="s">
        <v>167</v>
      </c>
      <c r="I212" s="122" t="s">
        <v>329</v>
      </c>
      <c r="J212" s="141" t="s">
        <v>632</v>
      </c>
      <c r="K212" s="25" t="s">
        <v>36</v>
      </c>
      <c r="L212" s="25" t="s">
        <v>24</v>
      </c>
      <c r="M212" s="15"/>
      <c r="N212" s="141" t="s">
        <v>1101</v>
      </c>
      <c r="O212" s="25" t="s">
        <v>36</v>
      </c>
      <c r="P212" s="25" t="s">
        <v>24</v>
      </c>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c r="DO212" s="15"/>
      <c r="DP212" s="15"/>
      <c r="DQ212" s="15"/>
      <c r="DR212" s="15"/>
      <c r="DS212" s="15"/>
      <c r="DT212" s="15"/>
      <c r="DU212" s="15"/>
      <c r="DV212" s="15"/>
      <c r="DW212" s="15"/>
      <c r="DX212" s="15"/>
      <c r="DY212" s="15"/>
      <c r="DZ212" s="15"/>
      <c r="EA212" s="15"/>
      <c r="EB212" s="15"/>
      <c r="EC212" s="15"/>
      <c r="ED212" s="15"/>
      <c r="EE212" s="15"/>
      <c r="EF212" s="15"/>
      <c r="EG212" s="15"/>
      <c r="EH212" s="15"/>
      <c r="EI212" s="15"/>
      <c r="EJ212" s="15"/>
      <c r="EK212" s="15"/>
      <c r="EL212" s="15"/>
      <c r="EM212" s="15"/>
      <c r="EN212" s="15"/>
      <c r="EO212" s="15"/>
      <c r="EP212" s="15"/>
      <c r="EQ212" s="15"/>
      <c r="ER212" s="15"/>
      <c r="ES212" s="15"/>
      <c r="ET212" s="15"/>
      <c r="EU212" s="15"/>
      <c r="EV212" s="15"/>
      <c r="EW212" s="15"/>
      <c r="EX212" s="15"/>
      <c r="EY212" s="15"/>
      <c r="EZ212" s="15"/>
      <c r="FA212" s="15"/>
      <c r="FB212" s="15"/>
      <c r="FC212" s="15"/>
      <c r="FD212" s="15"/>
      <c r="FE212" s="15"/>
      <c r="FF212" s="15"/>
      <c r="FG212" s="15"/>
      <c r="FH212" s="15"/>
      <c r="FI212" s="15"/>
      <c r="FJ212" s="15"/>
      <c r="FK212" s="15"/>
      <c r="FL212" s="15"/>
      <c r="FM212" s="15"/>
      <c r="FN212" s="15"/>
      <c r="FO212" s="15"/>
      <c r="FP212" s="15"/>
      <c r="FQ212" s="15"/>
      <c r="FR212" s="15"/>
      <c r="FS212" s="15"/>
      <c r="FT212" s="15"/>
      <c r="FU212" s="15"/>
      <c r="FV212" s="15"/>
      <c r="FW212" s="15"/>
      <c r="FX212" s="15"/>
      <c r="FY212" s="15"/>
      <c r="FZ212" s="15"/>
      <c r="GA212" s="15"/>
      <c r="GB212" s="15"/>
      <c r="GC212" s="15"/>
      <c r="GD212" s="15"/>
      <c r="GE212" s="15"/>
      <c r="GF212" s="15"/>
      <c r="GG212" s="15"/>
      <c r="GH212" s="15"/>
      <c r="GI212" s="15"/>
      <c r="GJ212" s="15"/>
      <c r="GK212" s="15"/>
      <c r="GL212" s="15"/>
      <c r="GM212" s="15"/>
      <c r="GN212" s="15"/>
      <c r="GO212" s="15"/>
      <c r="GP212" s="15"/>
      <c r="GQ212" s="15"/>
      <c r="GR212" s="15"/>
      <c r="GS212" s="15"/>
      <c r="GT212" s="15"/>
      <c r="GU212" s="15"/>
      <c r="GV212" s="15"/>
      <c r="GW212" s="15"/>
      <c r="GX212" s="15"/>
      <c r="GY212" s="15"/>
      <c r="GZ212" s="15"/>
      <c r="HA212" s="15"/>
      <c r="HB212" s="15"/>
      <c r="HC212" s="15"/>
      <c r="HD212" s="15"/>
      <c r="HE212" s="15"/>
      <c r="HF212" s="15"/>
      <c r="HG212" s="15"/>
      <c r="HH212" s="15"/>
      <c r="HI212" s="15"/>
      <c r="HJ212" s="15"/>
      <c r="HK212" s="15"/>
      <c r="HL212" s="15"/>
      <c r="HM212" s="15"/>
      <c r="HN212" s="15"/>
      <c r="HO212" s="15"/>
      <c r="HP212" s="15"/>
      <c r="HQ212" s="15"/>
      <c r="HR212" s="15"/>
      <c r="HS212" s="15"/>
      <c r="HT212" s="15"/>
      <c r="HU212" s="15"/>
      <c r="HV212" s="15"/>
      <c r="HW212" s="15"/>
      <c r="HX212" s="15"/>
      <c r="HY212" s="15"/>
      <c r="HZ212" s="15"/>
      <c r="IA212" s="15"/>
      <c r="IB212" s="15"/>
      <c r="IC212" s="15"/>
      <c r="ID212" s="15"/>
      <c r="IE212" s="15"/>
      <c r="IF212" s="15"/>
      <c r="IG212" s="15"/>
      <c r="IH212" s="15"/>
      <c r="II212" s="15"/>
      <c r="IJ212" s="15"/>
      <c r="IK212" s="15"/>
      <c r="IL212" s="15"/>
      <c r="IM212" s="15"/>
      <c r="IN212" s="15"/>
      <c r="IO212" s="15"/>
      <c r="IP212" s="15"/>
      <c r="IQ212" s="15"/>
      <c r="IR212" s="15"/>
    </row>
    <row r="213" spans="1:252" s="15" customFormat="1" ht="75.75" customHeight="1" x14ac:dyDescent="0.25">
      <c r="A213" s="122">
        <v>209</v>
      </c>
      <c r="B213" s="122" t="s">
        <v>1102</v>
      </c>
      <c r="C213" s="123"/>
      <c r="D213" s="123" t="s">
        <v>1103</v>
      </c>
      <c r="E213" s="124" t="s">
        <v>1104</v>
      </c>
      <c r="F213" s="139">
        <v>42941</v>
      </c>
      <c r="G213" s="122" t="s">
        <v>1105</v>
      </c>
      <c r="H213" s="122" t="s">
        <v>77</v>
      </c>
      <c r="I213" s="122" t="s">
        <v>78</v>
      </c>
      <c r="J213" s="141" t="s">
        <v>682</v>
      </c>
      <c r="K213" s="25" t="s">
        <v>23</v>
      </c>
      <c r="L213" s="25" t="s">
        <v>24</v>
      </c>
      <c r="N213" s="141" t="s">
        <v>1106</v>
      </c>
      <c r="O213" s="25" t="s">
        <v>23</v>
      </c>
      <c r="P213" s="25" t="s">
        <v>24</v>
      </c>
      <c r="IO213" s="137"/>
      <c r="IP213" s="137"/>
      <c r="IQ213" s="137"/>
      <c r="IR213" s="137"/>
    </row>
    <row r="214" spans="1:252" s="15" customFormat="1" ht="71.25" customHeight="1" x14ac:dyDescent="0.25">
      <c r="A214" s="122">
        <v>210</v>
      </c>
      <c r="B214" s="122" t="s">
        <v>1107</v>
      </c>
      <c r="C214" s="123"/>
      <c r="D214" s="123" t="s">
        <v>1108</v>
      </c>
      <c r="E214" s="124" t="s">
        <v>1109</v>
      </c>
      <c r="F214" s="139">
        <v>42941</v>
      </c>
      <c r="G214" s="122" t="s">
        <v>616</v>
      </c>
      <c r="H214" s="122" t="s">
        <v>167</v>
      </c>
      <c r="I214" s="122" t="s">
        <v>78</v>
      </c>
      <c r="J214" s="141" t="s">
        <v>61</v>
      </c>
      <c r="K214" s="25" t="s">
        <v>23</v>
      </c>
      <c r="L214" s="25" t="s">
        <v>52</v>
      </c>
      <c r="M214" s="123"/>
      <c r="N214" s="141" t="s">
        <v>1110</v>
      </c>
      <c r="O214" s="25" t="s">
        <v>36</v>
      </c>
      <c r="P214" s="25" t="s">
        <v>24</v>
      </c>
    </row>
    <row r="215" spans="1:252" s="15" customFormat="1" ht="71.25" customHeight="1" x14ac:dyDescent="0.25">
      <c r="A215" s="122">
        <v>211</v>
      </c>
      <c r="B215" s="122" t="s">
        <v>1111</v>
      </c>
      <c r="C215" s="123"/>
      <c r="D215" s="123" t="s">
        <v>1112</v>
      </c>
      <c r="E215" s="124" t="s">
        <v>1113</v>
      </c>
      <c r="F215" s="139">
        <v>42942</v>
      </c>
      <c r="G215" s="122" t="s">
        <v>1114</v>
      </c>
      <c r="H215" s="122" t="s">
        <v>160</v>
      </c>
      <c r="I215" s="122" t="s">
        <v>179</v>
      </c>
      <c r="J215" s="141" t="s">
        <v>61</v>
      </c>
      <c r="K215" s="25" t="s">
        <v>23</v>
      </c>
      <c r="L215" s="25" t="s">
        <v>52</v>
      </c>
      <c r="M215" s="123"/>
      <c r="N215" s="141" t="s">
        <v>1115</v>
      </c>
      <c r="O215" s="25" t="s">
        <v>23</v>
      </c>
      <c r="P215" s="25" t="s">
        <v>24</v>
      </c>
    </row>
    <row r="216" spans="1:252" s="15" customFormat="1" ht="75.75" customHeight="1" x14ac:dyDescent="0.25">
      <c r="A216" s="122">
        <v>212</v>
      </c>
      <c r="B216" s="122" t="s">
        <v>1116</v>
      </c>
      <c r="C216" s="123" t="s">
        <v>1117</v>
      </c>
      <c r="D216" s="123" t="s">
        <v>1118</v>
      </c>
      <c r="E216" s="124" t="s">
        <v>1119</v>
      </c>
      <c r="F216" s="139">
        <v>42942</v>
      </c>
      <c r="G216" s="122" t="s">
        <v>1120</v>
      </c>
      <c r="H216" s="122" t="s">
        <v>160</v>
      </c>
      <c r="I216" s="122" t="s">
        <v>161</v>
      </c>
      <c r="J216" s="141" t="s">
        <v>61</v>
      </c>
      <c r="K216" s="25" t="s">
        <v>23</v>
      </c>
      <c r="L216" s="25" t="s">
        <v>52</v>
      </c>
      <c r="M216" s="123"/>
      <c r="N216" s="141" t="s">
        <v>1121</v>
      </c>
      <c r="O216" s="25" t="s">
        <v>23</v>
      </c>
      <c r="P216" s="25" t="s">
        <v>24</v>
      </c>
    </row>
    <row r="217" spans="1:252" s="15" customFormat="1" ht="68.25" customHeight="1" x14ac:dyDescent="0.25">
      <c r="A217" s="122">
        <v>213</v>
      </c>
      <c r="B217" s="122" t="s">
        <v>1122</v>
      </c>
      <c r="C217" s="123"/>
      <c r="D217" s="123" t="s">
        <v>737</v>
      </c>
      <c r="E217" s="124" t="s">
        <v>1123</v>
      </c>
      <c r="F217" s="139">
        <v>42942</v>
      </c>
      <c r="G217" s="122" t="s">
        <v>753</v>
      </c>
      <c r="H217" s="122" t="s">
        <v>20</v>
      </c>
      <c r="I217" s="122" t="s">
        <v>34</v>
      </c>
      <c r="J217" s="141" t="s">
        <v>61</v>
      </c>
      <c r="K217" s="25" t="s">
        <v>23</v>
      </c>
      <c r="L217" s="25" t="s">
        <v>52</v>
      </c>
      <c r="M217" s="123"/>
      <c r="N217" s="141" t="s">
        <v>1124</v>
      </c>
      <c r="O217" s="25" t="s">
        <v>23</v>
      </c>
      <c r="P217" s="25" t="s">
        <v>52</v>
      </c>
    </row>
    <row r="218" spans="1:252" s="15" customFormat="1" ht="68.25" customHeight="1" x14ac:dyDescent="0.25">
      <c r="A218" s="122">
        <v>214</v>
      </c>
      <c r="B218" s="122" t="s">
        <v>1125</v>
      </c>
      <c r="C218" s="123"/>
      <c r="D218" s="123" t="s">
        <v>741</v>
      </c>
      <c r="E218" s="124" t="s">
        <v>1126</v>
      </c>
      <c r="F218" s="139">
        <v>42942</v>
      </c>
      <c r="G218" s="122" t="s">
        <v>270</v>
      </c>
      <c r="H218" s="122" t="s">
        <v>20</v>
      </c>
      <c r="I218" s="122" t="s">
        <v>34</v>
      </c>
      <c r="J218" s="141" t="s">
        <v>61</v>
      </c>
      <c r="K218" s="25" t="s">
        <v>23</v>
      </c>
      <c r="L218" s="25" t="s">
        <v>52</v>
      </c>
      <c r="M218" s="123"/>
      <c r="N218" s="141" t="s">
        <v>1127</v>
      </c>
      <c r="O218" s="25" t="s">
        <v>36</v>
      </c>
      <c r="P218" s="25" t="s">
        <v>52</v>
      </c>
    </row>
    <row r="219" spans="1:252" s="15" customFormat="1" ht="75.75" customHeight="1" x14ac:dyDescent="0.25">
      <c r="A219" s="122">
        <v>215</v>
      </c>
      <c r="B219" s="122" t="s">
        <v>1128</v>
      </c>
      <c r="C219" s="123"/>
      <c r="D219" s="123" t="s">
        <v>1129</v>
      </c>
      <c r="E219" s="124" t="s">
        <v>1130</v>
      </c>
      <c r="F219" s="139">
        <v>42942</v>
      </c>
      <c r="G219" s="122" t="s">
        <v>283</v>
      </c>
      <c r="H219" s="122" t="s">
        <v>20</v>
      </c>
      <c r="I219" s="122" t="s">
        <v>34</v>
      </c>
      <c r="J219" s="141" t="s">
        <v>61</v>
      </c>
      <c r="K219" s="25" t="s">
        <v>23</v>
      </c>
      <c r="L219" s="25" t="s">
        <v>52</v>
      </c>
      <c r="M219" s="123"/>
      <c r="N219" s="141" t="s">
        <v>1131</v>
      </c>
      <c r="O219" s="25" t="s">
        <v>23</v>
      </c>
      <c r="P219" s="25" t="s">
        <v>24</v>
      </c>
    </row>
    <row r="220" spans="1:252" s="15" customFormat="1" ht="71.25" customHeight="1" x14ac:dyDescent="0.25">
      <c r="A220" s="122">
        <v>216</v>
      </c>
      <c r="B220" s="122" t="s">
        <v>1132</v>
      </c>
      <c r="C220" s="123"/>
      <c r="D220" s="123" t="s">
        <v>1133</v>
      </c>
      <c r="E220" s="124" t="s">
        <v>1134</v>
      </c>
      <c r="F220" s="139">
        <v>42942</v>
      </c>
      <c r="G220" s="122" t="s">
        <v>166</v>
      </c>
      <c r="H220" s="122" t="s">
        <v>167</v>
      </c>
      <c r="I220" s="122" t="s">
        <v>78</v>
      </c>
      <c r="J220" s="141" t="s">
        <v>61</v>
      </c>
      <c r="K220" s="25" t="s">
        <v>23</v>
      </c>
      <c r="L220" s="25" t="s">
        <v>52</v>
      </c>
      <c r="M220" s="123"/>
      <c r="N220" s="141" t="s">
        <v>1135</v>
      </c>
      <c r="O220" s="25" t="s">
        <v>36</v>
      </c>
      <c r="P220" s="25" t="s">
        <v>24</v>
      </c>
    </row>
    <row r="221" spans="1:252" s="15" customFormat="1" ht="75.75" customHeight="1" x14ac:dyDescent="0.25">
      <c r="A221" s="122">
        <v>217</v>
      </c>
      <c r="B221" s="122" t="s">
        <v>1136</v>
      </c>
      <c r="C221" s="123"/>
      <c r="D221" s="123" t="s">
        <v>1137</v>
      </c>
      <c r="E221" s="124" t="s">
        <v>1138</v>
      </c>
      <c r="F221" s="139">
        <v>42942</v>
      </c>
      <c r="G221" s="122" t="s">
        <v>1139</v>
      </c>
      <c r="H221" s="122" t="s">
        <v>160</v>
      </c>
      <c r="I221" s="122" t="s">
        <v>607</v>
      </c>
      <c r="J221" s="141" t="s">
        <v>61</v>
      </c>
      <c r="K221" s="25" t="s">
        <v>23</v>
      </c>
      <c r="L221" s="25" t="s">
        <v>52</v>
      </c>
      <c r="M221" s="123"/>
      <c r="N221" s="141" t="s">
        <v>1140</v>
      </c>
      <c r="O221" s="25" t="s">
        <v>23</v>
      </c>
      <c r="P221" s="25" t="s">
        <v>24</v>
      </c>
    </row>
    <row r="222" spans="1:252" s="15" customFormat="1" ht="75.75" customHeight="1" x14ac:dyDescent="0.25">
      <c r="A222" s="122">
        <v>218</v>
      </c>
      <c r="B222" s="122" t="s">
        <v>1141</v>
      </c>
      <c r="C222" s="123"/>
      <c r="D222" s="123" t="s">
        <v>1142</v>
      </c>
      <c r="E222" s="124" t="s">
        <v>1143</v>
      </c>
      <c r="F222" s="139">
        <v>42942</v>
      </c>
      <c r="G222" s="122" t="s">
        <v>1144</v>
      </c>
      <c r="H222" s="122" t="s">
        <v>160</v>
      </c>
      <c r="I222" s="122" t="s">
        <v>607</v>
      </c>
      <c r="J222" s="141" t="s">
        <v>61</v>
      </c>
      <c r="K222" s="25" t="s">
        <v>23</v>
      </c>
      <c r="L222" s="25" t="s">
        <v>52</v>
      </c>
      <c r="M222" s="123"/>
      <c r="N222" s="141" t="s">
        <v>1145</v>
      </c>
      <c r="O222" s="25" t="s">
        <v>23</v>
      </c>
      <c r="P222" s="25" t="s">
        <v>24</v>
      </c>
    </row>
    <row r="223" spans="1:252" s="15" customFormat="1" ht="71.25" customHeight="1" x14ac:dyDescent="0.25">
      <c r="A223" s="122">
        <v>219</v>
      </c>
      <c r="B223" s="122" t="s">
        <v>1146</v>
      </c>
      <c r="C223" s="123"/>
      <c r="D223" s="123" t="s">
        <v>1147</v>
      </c>
      <c r="E223" s="124" t="s">
        <v>1148</v>
      </c>
      <c r="F223" s="139">
        <v>42942</v>
      </c>
      <c r="G223" s="122" t="s">
        <v>1149</v>
      </c>
      <c r="H223" s="122" t="s">
        <v>167</v>
      </c>
      <c r="I223" s="122" t="s">
        <v>78</v>
      </c>
      <c r="J223" s="141" t="s">
        <v>61</v>
      </c>
      <c r="K223" s="25" t="s">
        <v>23</v>
      </c>
      <c r="L223" s="25" t="s">
        <v>52</v>
      </c>
      <c r="M223" s="123"/>
      <c r="N223" s="141" t="s">
        <v>1150</v>
      </c>
      <c r="O223" s="25" t="s">
        <v>36</v>
      </c>
      <c r="P223" s="25" t="s">
        <v>24</v>
      </c>
    </row>
    <row r="224" spans="1:252" s="15" customFormat="1" ht="71.25" customHeight="1" x14ac:dyDescent="0.25">
      <c r="A224" s="122">
        <v>220</v>
      </c>
      <c r="B224" s="122" t="s">
        <v>1151</v>
      </c>
      <c r="C224" s="123"/>
      <c r="D224" s="123" t="s">
        <v>1152</v>
      </c>
      <c r="E224" s="124" t="s">
        <v>1153</v>
      </c>
      <c r="F224" s="139">
        <v>42942</v>
      </c>
      <c r="G224" s="122" t="s">
        <v>1154</v>
      </c>
      <c r="H224" s="122" t="s">
        <v>167</v>
      </c>
      <c r="I224" s="122" t="s">
        <v>78</v>
      </c>
      <c r="J224" s="141" t="s">
        <v>61</v>
      </c>
      <c r="K224" s="25" t="s">
        <v>23</v>
      </c>
      <c r="L224" s="25" t="s">
        <v>52</v>
      </c>
      <c r="M224" s="123"/>
      <c r="N224" s="141" t="s">
        <v>1155</v>
      </c>
      <c r="O224" s="25" t="s">
        <v>36</v>
      </c>
      <c r="P224" s="25" t="s">
        <v>24</v>
      </c>
    </row>
    <row r="225" spans="1:252" s="15" customFormat="1" ht="71.25" customHeight="1" x14ac:dyDescent="0.25">
      <c r="A225" s="122">
        <v>221</v>
      </c>
      <c r="B225" s="122" t="s">
        <v>1156</v>
      </c>
      <c r="C225" s="123" t="s">
        <v>1157</v>
      </c>
      <c r="D225" s="123" t="s">
        <v>1158</v>
      </c>
      <c r="E225" s="124" t="s">
        <v>1159</v>
      </c>
      <c r="F225" s="139">
        <v>42942</v>
      </c>
      <c r="G225" s="122" t="s">
        <v>1160</v>
      </c>
      <c r="H225" s="122" t="s">
        <v>896</v>
      </c>
      <c r="I225" s="122" t="s">
        <v>897</v>
      </c>
      <c r="J225" s="141" t="s">
        <v>61</v>
      </c>
      <c r="K225" s="25" t="s">
        <v>23</v>
      </c>
      <c r="L225" s="25" t="s">
        <v>52</v>
      </c>
      <c r="M225" s="123"/>
      <c r="N225" s="141" t="s">
        <v>1161</v>
      </c>
      <c r="O225" s="25" t="s">
        <v>23</v>
      </c>
      <c r="P225" s="25" t="s">
        <v>52</v>
      </c>
    </row>
    <row r="226" spans="1:252" s="15" customFormat="1" ht="71.25" customHeight="1" x14ac:dyDescent="0.25">
      <c r="A226" s="122">
        <v>222</v>
      </c>
      <c r="B226" s="122" t="s">
        <v>1162</v>
      </c>
      <c r="C226" s="123"/>
      <c r="D226" s="123" t="s">
        <v>1163</v>
      </c>
      <c r="E226" s="124" t="s">
        <v>1164</v>
      </c>
      <c r="F226" s="139">
        <v>42947</v>
      </c>
      <c r="G226" s="122" t="s">
        <v>616</v>
      </c>
      <c r="H226" s="122" t="s">
        <v>167</v>
      </c>
      <c r="I226" s="122" t="s">
        <v>78</v>
      </c>
      <c r="J226" s="141" t="s">
        <v>61</v>
      </c>
      <c r="K226" s="25" t="s">
        <v>23</v>
      </c>
      <c r="L226" s="25" t="s">
        <v>52</v>
      </c>
      <c r="M226" s="123"/>
      <c r="N226" s="141" t="s">
        <v>1165</v>
      </c>
      <c r="O226" s="25" t="s">
        <v>36</v>
      </c>
      <c r="P226" s="25" t="s">
        <v>24</v>
      </c>
    </row>
    <row r="227" spans="1:252" s="15" customFormat="1" ht="75.75" customHeight="1" x14ac:dyDescent="0.25">
      <c r="A227" s="122">
        <v>223</v>
      </c>
      <c r="B227" s="122" t="s">
        <v>1166</v>
      </c>
      <c r="C227" s="123" t="s">
        <v>1167</v>
      </c>
      <c r="D227" s="123" t="s">
        <v>1168</v>
      </c>
      <c r="E227" s="124" t="s">
        <v>1169</v>
      </c>
      <c r="F227" s="139">
        <v>42948</v>
      </c>
      <c r="G227" s="122" t="s">
        <v>1170</v>
      </c>
      <c r="H227" s="122" t="s">
        <v>191</v>
      </c>
      <c r="I227" s="122" t="s">
        <v>192</v>
      </c>
      <c r="J227" s="141" t="s">
        <v>61</v>
      </c>
      <c r="K227" s="25" t="s">
        <v>23</v>
      </c>
      <c r="L227" s="25" t="s">
        <v>52</v>
      </c>
      <c r="M227" s="123"/>
      <c r="N227" s="141" t="s">
        <v>1171</v>
      </c>
      <c r="O227" s="25" t="s">
        <v>23</v>
      </c>
      <c r="P227" s="25" t="s">
        <v>24</v>
      </c>
    </row>
    <row r="228" spans="1:252" s="15" customFormat="1" ht="75.75" customHeight="1" x14ac:dyDescent="0.25">
      <c r="A228" s="122">
        <v>224</v>
      </c>
      <c r="B228" s="122" t="s">
        <v>1172</v>
      </c>
      <c r="C228" s="123"/>
      <c r="D228" s="123" t="s">
        <v>1173</v>
      </c>
      <c r="E228" s="124" t="s">
        <v>1174</v>
      </c>
      <c r="F228" s="139">
        <v>42948</v>
      </c>
      <c r="G228" s="122" t="s">
        <v>1175</v>
      </c>
      <c r="H228" s="122" t="s">
        <v>160</v>
      </c>
      <c r="I228" s="122" t="s">
        <v>607</v>
      </c>
      <c r="J228" s="141" t="s">
        <v>61</v>
      </c>
      <c r="K228" s="25" t="s">
        <v>23</v>
      </c>
      <c r="L228" s="25" t="s">
        <v>52</v>
      </c>
      <c r="M228" s="123"/>
      <c r="N228" s="141" t="s">
        <v>1176</v>
      </c>
      <c r="O228" s="25" t="s">
        <v>23</v>
      </c>
      <c r="P228" s="25" t="s">
        <v>24</v>
      </c>
    </row>
    <row r="229" spans="1:252" ht="101.25" customHeight="1" x14ac:dyDescent="0.25">
      <c r="A229" s="122">
        <v>225</v>
      </c>
      <c r="B229" s="122" t="s">
        <v>1177</v>
      </c>
      <c r="C229" s="123"/>
      <c r="D229" s="123" t="s">
        <v>1178</v>
      </c>
      <c r="E229" s="124" t="s">
        <v>1179</v>
      </c>
      <c r="F229" s="139">
        <v>42948</v>
      </c>
      <c r="G229" s="122" t="s">
        <v>1180</v>
      </c>
      <c r="H229" s="122" t="s">
        <v>77</v>
      </c>
      <c r="I229" s="122" t="s">
        <v>78</v>
      </c>
      <c r="J229" s="141" t="s">
        <v>1106</v>
      </c>
      <c r="K229" s="25" t="s">
        <v>23</v>
      </c>
      <c r="L229" s="25" t="s">
        <v>24</v>
      </c>
      <c r="M229" s="15"/>
      <c r="N229" s="141" t="s">
        <v>1181</v>
      </c>
      <c r="O229" s="25" t="s">
        <v>23</v>
      </c>
      <c r="P229" s="25" t="s">
        <v>24</v>
      </c>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15"/>
      <c r="BO229" s="15"/>
      <c r="BP229" s="15"/>
      <c r="BQ229" s="15"/>
      <c r="BR229" s="15"/>
      <c r="BS229" s="15"/>
      <c r="BT229" s="15"/>
      <c r="BU229" s="15"/>
      <c r="BV229" s="15"/>
      <c r="BW229" s="15"/>
      <c r="BX229" s="15"/>
      <c r="BY229" s="15"/>
      <c r="BZ229" s="15"/>
      <c r="CA229" s="15"/>
      <c r="CB229" s="15"/>
      <c r="CC229" s="15"/>
      <c r="CD229" s="15"/>
      <c r="CE229" s="15"/>
      <c r="CF229" s="15"/>
      <c r="CG229" s="15"/>
      <c r="CH229" s="15"/>
      <c r="CI229" s="15"/>
      <c r="CJ229" s="15"/>
      <c r="CK229" s="15"/>
      <c r="CL229" s="15"/>
      <c r="CM229" s="15"/>
      <c r="CN229" s="15"/>
      <c r="CO229" s="15"/>
      <c r="CP229" s="15"/>
      <c r="CQ229" s="15"/>
      <c r="CR229" s="15"/>
      <c r="CS229" s="15"/>
      <c r="CT229" s="15"/>
      <c r="CU229" s="15"/>
      <c r="CV229" s="15"/>
      <c r="CW229" s="15"/>
      <c r="CX229" s="15"/>
      <c r="CY229" s="15"/>
      <c r="CZ229" s="15"/>
      <c r="DA229" s="15"/>
      <c r="DB229" s="15"/>
      <c r="DC229" s="15"/>
      <c r="DD229" s="15"/>
      <c r="DE229" s="15"/>
      <c r="DF229" s="15"/>
      <c r="DG229" s="15"/>
      <c r="DH229" s="15"/>
      <c r="DI229" s="15"/>
      <c r="DJ229" s="15"/>
      <c r="DK229" s="15"/>
      <c r="DL229" s="15"/>
      <c r="DM229" s="15"/>
      <c r="DN229" s="15"/>
      <c r="DO229" s="15"/>
      <c r="DP229" s="15"/>
      <c r="DQ229" s="15"/>
      <c r="DR229" s="15"/>
      <c r="DS229" s="15"/>
      <c r="DT229" s="15"/>
      <c r="DU229" s="15"/>
      <c r="DV229" s="15"/>
      <c r="DW229" s="15"/>
      <c r="DX229" s="15"/>
      <c r="DY229" s="15"/>
      <c r="DZ229" s="15"/>
      <c r="EA229" s="15"/>
      <c r="EB229" s="15"/>
      <c r="EC229" s="15"/>
      <c r="ED229" s="15"/>
      <c r="EE229" s="15"/>
      <c r="EF229" s="15"/>
      <c r="EG229" s="15"/>
      <c r="EH229" s="15"/>
      <c r="EI229" s="15"/>
      <c r="EJ229" s="15"/>
      <c r="EK229" s="15"/>
      <c r="EL229" s="15"/>
      <c r="EM229" s="15"/>
      <c r="EN229" s="15"/>
      <c r="EO229" s="15"/>
      <c r="EP229" s="15"/>
      <c r="EQ229" s="15"/>
      <c r="ER229" s="15"/>
      <c r="ES229" s="15"/>
      <c r="ET229" s="15"/>
      <c r="EU229" s="15"/>
      <c r="EV229" s="15"/>
      <c r="EW229" s="15"/>
      <c r="EX229" s="15"/>
      <c r="EY229" s="15"/>
      <c r="EZ229" s="15"/>
      <c r="FA229" s="15"/>
      <c r="FB229" s="15"/>
      <c r="FC229" s="15"/>
      <c r="FD229" s="15"/>
      <c r="FE229" s="15"/>
      <c r="FF229" s="15"/>
      <c r="FG229" s="15"/>
      <c r="FH229" s="15"/>
      <c r="FI229" s="15"/>
      <c r="FJ229" s="15"/>
      <c r="FK229" s="15"/>
      <c r="FL229" s="15"/>
      <c r="FM229" s="15"/>
      <c r="FN229" s="15"/>
      <c r="FO229" s="15"/>
      <c r="FP229" s="15"/>
      <c r="FQ229" s="15"/>
      <c r="FR229" s="15"/>
      <c r="FS229" s="15"/>
      <c r="FT229" s="15"/>
      <c r="FU229" s="15"/>
      <c r="FV229" s="15"/>
      <c r="FW229" s="15"/>
      <c r="FX229" s="15"/>
      <c r="FY229" s="15"/>
      <c r="FZ229" s="15"/>
      <c r="GA229" s="15"/>
      <c r="GB229" s="15"/>
      <c r="GC229" s="15"/>
      <c r="GD229" s="15"/>
      <c r="GE229" s="15"/>
      <c r="GF229" s="15"/>
      <c r="GG229" s="15"/>
      <c r="GH229" s="15"/>
      <c r="GI229" s="15"/>
      <c r="GJ229" s="15"/>
      <c r="GK229" s="15"/>
      <c r="GL229" s="15"/>
      <c r="GM229" s="15"/>
      <c r="GN229" s="15"/>
      <c r="GO229" s="15"/>
      <c r="GP229" s="15"/>
      <c r="GQ229" s="15"/>
      <c r="GR229" s="15"/>
      <c r="GS229" s="15"/>
      <c r="GT229" s="15"/>
      <c r="GU229" s="15"/>
      <c r="GV229" s="15"/>
      <c r="GW229" s="15"/>
      <c r="GX229" s="15"/>
      <c r="GY229" s="15"/>
      <c r="GZ229" s="15"/>
      <c r="HA229" s="15"/>
      <c r="HB229" s="15"/>
      <c r="HC229" s="15"/>
      <c r="HD229" s="15"/>
      <c r="HE229" s="15"/>
      <c r="HF229" s="15"/>
      <c r="HG229" s="15"/>
      <c r="HH229" s="15"/>
      <c r="HI229" s="15"/>
      <c r="HJ229" s="15"/>
      <c r="HK229" s="15"/>
      <c r="HL229" s="15"/>
      <c r="HM229" s="15"/>
      <c r="HN229" s="15"/>
      <c r="HO229" s="15"/>
      <c r="HP229" s="15"/>
      <c r="HQ229" s="15"/>
      <c r="HR229" s="15"/>
      <c r="HS229" s="15"/>
      <c r="HT229" s="15"/>
      <c r="HU229" s="15"/>
      <c r="HV229" s="15"/>
      <c r="HW229" s="15"/>
      <c r="HX229" s="15"/>
      <c r="HY229" s="15"/>
      <c r="HZ229" s="15"/>
      <c r="IA229" s="15"/>
      <c r="IB229" s="15"/>
      <c r="IC229" s="15"/>
      <c r="ID229" s="15"/>
      <c r="IE229" s="15"/>
      <c r="IF229" s="15"/>
      <c r="IG229" s="15"/>
      <c r="IH229" s="15"/>
      <c r="II229" s="15"/>
      <c r="IJ229" s="15"/>
      <c r="IO229" s="15"/>
      <c r="IP229" s="15"/>
      <c r="IQ229" s="15"/>
      <c r="IR229" s="15"/>
    </row>
    <row r="230" spans="1:252" ht="88.5" customHeight="1" x14ac:dyDescent="0.25">
      <c r="A230" s="122">
        <v>226</v>
      </c>
      <c r="B230" s="122" t="s">
        <v>1182</v>
      </c>
      <c r="C230" s="123"/>
      <c r="D230" s="123" t="s">
        <v>1183</v>
      </c>
      <c r="E230" s="124" t="s">
        <v>1184</v>
      </c>
      <c r="F230" s="139">
        <v>42948</v>
      </c>
      <c r="G230" s="122" t="s">
        <v>1065</v>
      </c>
      <c r="H230" s="122" t="s">
        <v>167</v>
      </c>
      <c r="I230" s="122" t="s">
        <v>329</v>
      </c>
      <c r="J230" s="141" t="s">
        <v>632</v>
      </c>
      <c r="K230" s="25" t="s">
        <v>36</v>
      </c>
      <c r="L230" s="25" t="s">
        <v>24</v>
      </c>
      <c r="M230" s="15"/>
      <c r="N230" s="141" t="s">
        <v>1185</v>
      </c>
      <c r="O230" s="25" t="s">
        <v>36</v>
      </c>
      <c r="P230" s="25" t="s">
        <v>24</v>
      </c>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15"/>
      <c r="BO230" s="15"/>
      <c r="BP230" s="15"/>
      <c r="BQ230" s="15"/>
      <c r="BR230" s="15"/>
      <c r="BS230" s="15"/>
      <c r="BT230" s="15"/>
      <c r="BU230" s="15"/>
      <c r="BV230" s="15"/>
      <c r="BW230" s="15"/>
      <c r="BX230" s="15"/>
      <c r="BY230" s="15"/>
      <c r="BZ230" s="15"/>
      <c r="CA230" s="15"/>
      <c r="CB230" s="15"/>
      <c r="CC230" s="15"/>
      <c r="CD230" s="15"/>
      <c r="CE230" s="15"/>
      <c r="CF230" s="15"/>
      <c r="CG230" s="15"/>
      <c r="CH230" s="15"/>
      <c r="CI230" s="15"/>
      <c r="CJ230" s="15"/>
      <c r="CK230" s="15"/>
      <c r="CL230" s="15"/>
      <c r="CM230" s="15"/>
      <c r="CN230" s="15"/>
      <c r="CO230" s="15"/>
      <c r="CP230" s="15"/>
      <c r="CQ230" s="15"/>
      <c r="CR230" s="15"/>
      <c r="CS230" s="15"/>
      <c r="CT230" s="15"/>
      <c r="CU230" s="15"/>
      <c r="CV230" s="15"/>
      <c r="CW230" s="15"/>
      <c r="CX230" s="15"/>
      <c r="CY230" s="15"/>
      <c r="CZ230" s="15"/>
      <c r="DA230" s="15"/>
      <c r="DB230" s="15"/>
      <c r="DC230" s="15"/>
      <c r="DD230" s="15"/>
      <c r="DE230" s="15"/>
      <c r="DF230" s="15"/>
      <c r="DG230" s="15"/>
      <c r="DH230" s="15"/>
      <c r="DI230" s="15"/>
      <c r="DJ230" s="15"/>
      <c r="DK230" s="15"/>
      <c r="DL230" s="15"/>
      <c r="DM230" s="15"/>
      <c r="DN230" s="15"/>
      <c r="DO230" s="15"/>
      <c r="DP230" s="15"/>
      <c r="DQ230" s="15"/>
      <c r="DR230" s="15"/>
      <c r="DS230" s="15"/>
      <c r="DT230" s="15"/>
      <c r="DU230" s="15"/>
      <c r="DV230" s="15"/>
      <c r="DW230" s="15"/>
      <c r="DX230" s="15"/>
      <c r="DY230" s="15"/>
      <c r="DZ230" s="15"/>
      <c r="EA230" s="15"/>
      <c r="EB230" s="15"/>
      <c r="EC230" s="15"/>
      <c r="ED230" s="15"/>
      <c r="EE230" s="15"/>
      <c r="EF230" s="15"/>
      <c r="EG230" s="15"/>
      <c r="EH230" s="15"/>
      <c r="EI230" s="15"/>
      <c r="EJ230" s="15"/>
      <c r="EK230" s="15"/>
      <c r="EL230" s="15"/>
      <c r="EM230" s="15"/>
      <c r="EN230" s="15"/>
      <c r="EO230" s="15"/>
      <c r="EP230" s="15"/>
      <c r="EQ230" s="15"/>
      <c r="ER230" s="15"/>
      <c r="ES230" s="15"/>
      <c r="ET230" s="15"/>
      <c r="EU230" s="15"/>
      <c r="EV230" s="15"/>
      <c r="EW230" s="15"/>
      <c r="EX230" s="15"/>
      <c r="EY230" s="15"/>
      <c r="EZ230" s="15"/>
      <c r="FA230" s="15"/>
      <c r="FB230" s="15"/>
      <c r="FC230" s="15"/>
      <c r="FD230" s="15"/>
      <c r="FE230" s="15"/>
      <c r="FF230" s="15"/>
      <c r="FG230" s="15"/>
      <c r="FH230" s="15"/>
      <c r="FI230" s="15"/>
      <c r="FJ230" s="15"/>
      <c r="FK230" s="15"/>
      <c r="FL230" s="15"/>
      <c r="FM230" s="15"/>
      <c r="FN230" s="15"/>
      <c r="FO230" s="15"/>
      <c r="FP230" s="15"/>
      <c r="FQ230" s="15"/>
      <c r="FR230" s="15"/>
      <c r="FS230" s="15"/>
      <c r="FT230" s="15"/>
      <c r="FU230" s="15"/>
      <c r="FV230" s="15"/>
      <c r="FW230" s="15"/>
      <c r="FX230" s="15"/>
      <c r="FY230" s="15"/>
      <c r="FZ230" s="15"/>
      <c r="GA230" s="15"/>
      <c r="GB230" s="15"/>
      <c r="GC230" s="15"/>
      <c r="GD230" s="15"/>
      <c r="GE230" s="15"/>
      <c r="GF230" s="15"/>
      <c r="GG230" s="15"/>
      <c r="GH230" s="15"/>
      <c r="GI230" s="15"/>
      <c r="GJ230" s="15"/>
      <c r="GK230" s="15"/>
      <c r="GL230" s="15"/>
      <c r="GM230" s="15"/>
      <c r="GN230" s="15"/>
      <c r="GO230" s="15"/>
      <c r="GP230" s="15"/>
      <c r="GQ230" s="15"/>
      <c r="GR230" s="15"/>
      <c r="GS230" s="15"/>
      <c r="GT230" s="15"/>
      <c r="GU230" s="15"/>
      <c r="GV230" s="15"/>
      <c r="GW230" s="15"/>
      <c r="GX230" s="15"/>
      <c r="GY230" s="15"/>
      <c r="GZ230" s="15"/>
      <c r="HA230" s="15"/>
      <c r="HB230" s="15"/>
      <c r="HC230" s="15"/>
      <c r="HD230" s="15"/>
      <c r="HE230" s="15"/>
      <c r="HF230" s="15"/>
      <c r="HG230" s="15"/>
      <c r="HH230" s="15"/>
      <c r="HI230" s="15"/>
      <c r="HJ230" s="15"/>
      <c r="HK230" s="15"/>
      <c r="HL230" s="15"/>
      <c r="HM230" s="15"/>
      <c r="HN230" s="15"/>
      <c r="HO230" s="15"/>
      <c r="HP230" s="15"/>
      <c r="HQ230" s="15"/>
      <c r="HR230" s="15"/>
      <c r="HS230" s="15"/>
      <c r="HT230" s="15"/>
      <c r="HU230" s="15"/>
      <c r="HV230" s="15"/>
      <c r="HW230" s="15"/>
      <c r="HX230" s="15"/>
      <c r="HY230" s="15"/>
      <c r="HZ230" s="15"/>
      <c r="IA230" s="15"/>
      <c r="IB230" s="15"/>
      <c r="IC230" s="15"/>
      <c r="ID230" s="15"/>
      <c r="IE230" s="15"/>
      <c r="IF230" s="15"/>
      <c r="IG230" s="15"/>
      <c r="IH230" s="15"/>
      <c r="II230" s="15"/>
      <c r="IJ230" s="15"/>
      <c r="IK230" s="15"/>
      <c r="IL230" s="15"/>
      <c r="IM230" s="15"/>
      <c r="IN230" s="15"/>
      <c r="IO230" s="15"/>
      <c r="IP230" s="15"/>
      <c r="IQ230" s="15"/>
      <c r="IR230" s="15"/>
    </row>
    <row r="231" spans="1:252" s="15" customFormat="1" ht="75.75" customHeight="1" x14ac:dyDescent="0.25">
      <c r="A231" s="122">
        <v>227</v>
      </c>
      <c r="B231" s="122" t="s">
        <v>1186</v>
      </c>
      <c r="C231" s="123"/>
      <c r="D231" s="123" t="s">
        <v>1187</v>
      </c>
      <c r="E231" s="124" t="s">
        <v>1188</v>
      </c>
      <c r="F231" s="139">
        <v>42949</v>
      </c>
      <c r="G231" s="122" t="s">
        <v>1189</v>
      </c>
      <c r="H231" s="122" t="s">
        <v>160</v>
      </c>
      <c r="I231" s="122" t="s">
        <v>607</v>
      </c>
      <c r="J231" s="141" t="s">
        <v>61</v>
      </c>
      <c r="K231" s="25" t="s">
        <v>23</v>
      </c>
      <c r="L231" s="25" t="s">
        <v>52</v>
      </c>
      <c r="M231" s="123"/>
      <c r="N231" s="141" t="s">
        <v>1190</v>
      </c>
      <c r="O231" s="25" t="s">
        <v>23</v>
      </c>
      <c r="P231" s="25" t="s">
        <v>24</v>
      </c>
    </row>
    <row r="232" spans="1:252" ht="86.25" customHeight="1" x14ac:dyDescent="0.25">
      <c r="A232" s="122">
        <v>228</v>
      </c>
      <c r="B232" s="122" t="s">
        <v>1191</v>
      </c>
      <c r="C232" s="123" t="s">
        <v>1192</v>
      </c>
      <c r="D232" s="123"/>
      <c r="E232" s="124" t="s">
        <v>1193</v>
      </c>
      <c r="F232" s="139">
        <v>42950</v>
      </c>
      <c r="G232" s="122" t="s">
        <v>1194</v>
      </c>
      <c r="H232" s="122" t="s">
        <v>1195</v>
      </c>
      <c r="I232" s="122" t="s">
        <v>1196</v>
      </c>
      <c r="J232" s="140" t="s">
        <v>1197</v>
      </c>
      <c r="K232" s="127" t="s">
        <v>36</v>
      </c>
      <c r="L232" s="127" t="s">
        <v>24</v>
      </c>
      <c r="M232" s="137"/>
      <c r="N232" s="141" t="s">
        <v>1198</v>
      </c>
      <c r="O232" s="25" t="s">
        <v>36</v>
      </c>
      <c r="P232" s="25" t="s">
        <v>24</v>
      </c>
    </row>
    <row r="233" spans="1:252" s="15" customFormat="1" ht="71.25" customHeight="1" x14ac:dyDescent="0.25">
      <c r="A233" s="122">
        <v>229</v>
      </c>
      <c r="B233" s="122" t="s">
        <v>1199</v>
      </c>
      <c r="C233" s="123"/>
      <c r="D233" s="123" t="s">
        <v>1200</v>
      </c>
      <c r="E233" s="124" t="s">
        <v>1201</v>
      </c>
      <c r="F233" s="139">
        <v>42950</v>
      </c>
      <c r="G233" s="122" t="s">
        <v>1202</v>
      </c>
      <c r="H233" s="122" t="s">
        <v>160</v>
      </c>
      <c r="I233" s="122" t="s">
        <v>179</v>
      </c>
      <c r="J233" s="141" t="s">
        <v>61</v>
      </c>
      <c r="K233" s="25" t="s">
        <v>23</v>
      </c>
      <c r="L233" s="25" t="s">
        <v>52</v>
      </c>
      <c r="M233" s="123"/>
      <c r="N233" s="141" t="s">
        <v>1203</v>
      </c>
      <c r="O233" s="25" t="s">
        <v>23</v>
      </c>
      <c r="P233" s="25" t="s">
        <v>24</v>
      </c>
    </row>
    <row r="234" spans="1:252" ht="101.25" customHeight="1" x14ac:dyDescent="0.25">
      <c r="A234" s="122">
        <v>230</v>
      </c>
      <c r="B234" s="122" t="s">
        <v>1204</v>
      </c>
      <c r="C234" s="123"/>
      <c r="D234" s="123" t="s">
        <v>1205</v>
      </c>
      <c r="E234" s="124" t="s">
        <v>1206</v>
      </c>
      <c r="F234" s="139">
        <v>42950</v>
      </c>
      <c r="G234" s="122" t="s">
        <v>1207</v>
      </c>
      <c r="H234" s="122" t="s">
        <v>77</v>
      </c>
      <c r="I234" s="122" t="s">
        <v>78</v>
      </c>
      <c r="J234" s="141" t="s">
        <v>1106</v>
      </c>
      <c r="K234" s="25" t="s">
        <v>23</v>
      </c>
      <c r="L234" s="25" t="s">
        <v>24</v>
      </c>
      <c r="M234" s="15"/>
      <c r="N234" s="141" t="s">
        <v>1208</v>
      </c>
      <c r="O234" s="25" t="s">
        <v>23</v>
      </c>
      <c r="P234" s="25" t="s">
        <v>24</v>
      </c>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15"/>
      <c r="BO234" s="15"/>
      <c r="BP234" s="15"/>
      <c r="BQ234" s="15"/>
      <c r="BR234" s="15"/>
      <c r="BS234" s="15"/>
      <c r="BT234" s="15"/>
      <c r="BU234" s="15"/>
      <c r="BV234" s="15"/>
      <c r="BW234" s="15"/>
      <c r="BX234" s="15"/>
      <c r="BY234" s="15"/>
      <c r="BZ234" s="15"/>
      <c r="CA234" s="15"/>
      <c r="CB234" s="15"/>
      <c r="CC234" s="15"/>
      <c r="CD234" s="15"/>
      <c r="CE234" s="15"/>
      <c r="CF234" s="15"/>
      <c r="CG234" s="15"/>
      <c r="CH234" s="15"/>
      <c r="CI234" s="15"/>
      <c r="CJ234" s="15"/>
      <c r="CK234" s="15"/>
      <c r="CL234" s="15"/>
      <c r="CM234" s="15"/>
      <c r="CN234" s="15"/>
      <c r="CO234" s="15"/>
      <c r="CP234" s="15"/>
      <c r="CQ234" s="15"/>
      <c r="CR234" s="15"/>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c r="DO234" s="15"/>
      <c r="DP234" s="15"/>
      <c r="DQ234" s="15"/>
      <c r="DR234" s="15"/>
      <c r="DS234" s="15"/>
      <c r="DT234" s="15"/>
      <c r="DU234" s="15"/>
      <c r="DV234" s="15"/>
      <c r="DW234" s="15"/>
      <c r="DX234" s="15"/>
      <c r="DY234" s="15"/>
      <c r="DZ234" s="15"/>
      <c r="EA234" s="15"/>
      <c r="EB234" s="15"/>
      <c r="EC234" s="15"/>
      <c r="ED234" s="15"/>
      <c r="EE234" s="15"/>
      <c r="EF234" s="15"/>
      <c r="EG234" s="15"/>
      <c r="EH234" s="15"/>
      <c r="EI234" s="15"/>
      <c r="EJ234" s="15"/>
      <c r="EK234" s="15"/>
      <c r="EL234" s="15"/>
      <c r="EM234" s="15"/>
      <c r="EN234" s="15"/>
      <c r="EO234" s="15"/>
      <c r="EP234" s="15"/>
      <c r="EQ234" s="15"/>
      <c r="ER234" s="15"/>
      <c r="ES234" s="15"/>
      <c r="ET234" s="15"/>
      <c r="EU234" s="15"/>
      <c r="EV234" s="15"/>
      <c r="EW234" s="15"/>
      <c r="EX234" s="15"/>
      <c r="EY234" s="15"/>
      <c r="EZ234" s="15"/>
      <c r="FA234" s="15"/>
      <c r="FB234" s="15"/>
      <c r="FC234" s="15"/>
      <c r="FD234" s="15"/>
      <c r="FE234" s="15"/>
      <c r="FF234" s="15"/>
      <c r="FG234" s="15"/>
      <c r="FH234" s="15"/>
      <c r="FI234" s="15"/>
      <c r="FJ234" s="15"/>
      <c r="FK234" s="15"/>
      <c r="FL234" s="15"/>
      <c r="FM234" s="15"/>
      <c r="FN234" s="15"/>
      <c r="FO234" s="15"/>
      <c r="FP234" s="15"/>
      <c r="FQ234" s="15"/>
      <c r="FR234" s="15"/>
      <c r="FS234" s="15"/>
      <c r="FT234" s="15"/>
      <c r="FU234" s="15"/>
      <c r="FV234" s="15"/>
      <c r="FW234" s="15"/>
      <c r="FX234" s="15"/>
      <c r="FY234" s="15"/>
      <c r="FZ234" s="15"/>
      <c r="GA234" s="15"/>
      <c r="GB234" s="15"/>
      <c r="GC234" s="15"/>
      <c r="GD234" s="15"/>
      <c r="GE234" s="15"/>
      <c r="GF234" s="15"/>
      <c r="GG234" s="15"/>
      <c r="GH234" s="15"/>
      <c r="GI234" s="15"/>
      <c r="GJ234" s="15"/>
      <c r="GK234" s="15"/>
      <c r="GL234" s="15"/>
      <c r="GM234" s="15"/>
      <c r="GN234" s="15"/>
      <c r="GO234" s="15"/>
      <c r="GP234" s="15"/>
      <c r="GQ234" s="15"/>
      <c r="GR234" s="15"/>
      <c r="GS234" s="15"/>
      <c r="GT234" s="15"/>
      <c r="GU234" s="15"/>
      <c r="GV234" s="15"/>
      <c r="GW234" s="15"/>
      <c r="GX234" s="15"/>
      <c r="GY234" s="15"/>
      <c r="GZ234" s="15"/>
      <c r="HA234" s="15"/>
      <c r="HB234" s="15"/>
      <c r="HC234" s="15"/>
      <c r="HD234" s="15"/>
      <c r="HE234" s="15"/>
      <c r="HF234" s="15"/>
      <c r="HG234" s="15"/>
      <c r="HH234" s="15"/>
      <c r="HI234" s="15"/>
      <c r="HJ234" s="15"/>
      <c r="HK234" s="15"/>
      <c r="HL234" s="15"/>
      <c r="HM234" s="15"/>
      <c r="HN234" s="15"/>
      <c r="HO234" s="15"/>
      <c r="HP234" s="15"/>
      <c r="HQ234" s="15"/>
      <c r="HR234" s="15"/>
      <c r="HS234" s="15"/>
      <c r="HT234" s="15"/>
      <c r="HU234" s="15"/>
      <c r="HV234" s="15"/>
      <c r="HW234" s="15"/>
      <c r="HX234" s="15"/>
      <c r="HY234" s="15"/>
      <c r="HZ234" s="15"/>
      <c r="IA234" s="15"/>
      <c r="IB234" s="15"/>
      <c r="IC234" s="15"/>
      <c r="ID234" s="15"/>
      <c r="IE234" s="15"/>
      <c r="IF234" s="15"/>
      <c r="IG234" s="15"/>
      <c r="IH234" s="15"/>
      <c r="II234" s="15"/>
      <c r="IJ234" s="15"/>
      <c r="IO234" s="15"/>
      <c r="IP234" s="15"/>
      <c r="IQ234" s="15"/>
      <c r="IR234" s="15"/>
    </row>
    <row r="235" spans="1:252" s="15" customFormat="1" ht="75.75" customHeight="1" x14ac:dyDescent="0.25">
      <c r="A235" s="122">
        <v>231</v>
      </c>
      <c r="B235" s="122" t="s">
        <v>1209</v>
      </c>
      <c r="C235" s="123"/>
      <c r="D235" s="123" t="s">
        <v>1210</v>
      </c>
      <c r="E235" s="124" t="s">
        <v>1211</v>
      </c>
      <c r="F235" s="139">
        <v>42950</v>
      </c>
      <c r="G235" s="122" t="s">
        <v>1212</v>
      </c>
      <c r="H235" s="122" t="s">
        <v>160</v>
      </c>
      <c r="I235" s="122" t="s">
        <v>607</v>
      </c>
      <c r="J235" s="141" t="s">
        <v>61</v>
      </c>
      <c r="K235" s="25" t="s">
        <v>23</v>
      </c>
      <c r="L235" s="25" t="s">
        <v>52</v>
      </c>
      <c r="M235" s="123"/>
      <c r="N235" s="141" t="s">
        <v>1213</v>
      </c>
      <c r="O235" s="25" t="s">
        <v>23</v>
      </c>
      <c r="P235" s="25" t="s">
        <v>24</v>
      </c>
    </row>
    <row r="236" spans="1:252" s="15" customFormat="1" ht="75.75" customHeight="1" x14ac:dyDescent="0.25">
      <c r="A236" s="122">
        <v>232</v>
      </c>
      <c r="B236" s="122" t="s">
        <v>1214</v>
      </c>
      <c r="C236" s="123"/>
      <c r="D236" s="123" t="s">
        <v>1215</v>
      </c>
      <c r="E236" s="124" t="s">
        <v>1216</v>
      </c>
      <c r="F236" s="139">
        <v>42950</v>
      </c>
      <c r="G236" s="122" t="s">
        <v>1217</v>
      </c>
      <c r="H236" s="122" t="s">
        <v>160</v>
      </c>
      <c r="I236" s="122" t="s">
        <v>607</v>
      </c>
      <c r="J236" s="141" t="s">
        <v>61</v>
      </c>
      <c r="K236" s="25" t="s">
        <v>23</v>
      </c>
      <c r="L236" s="25" t="s">
        <v>52</v>
      </c>
      <c r="M236" s="123"/>
      <c r="N236" s="141" t="s">
        <v>1218</v>
      </c>
      <c r="O236" s="25" t="s">
        <v>23</v>
      </c>
      <c r="P236" s="25" t="s">
        <v>24</v>
      </c>
    </row>
    <row r="237" spans="1:252" s="15" customFormat="1" ht="75.75" customHeight="1" x14ac:dyDescent="0.25">
      <c r="A237" s="122">
        <v>233</v>
      </c>
      <c r="B237" s="122" t="s">
        <v>1219</v>
      </c>
      <c r="C237" s="123"/>
      <c r="D237" s="123" t="s">
        <v>1220</v>
      </c>
      <c r="E237" s="124" t="s">
        <v>1221</v>
      </c>
      <c r="F237" s="139">
        <v>42950</v>
      </c>
      <c r="G237" s="122" t="s">
        <v>1222</v>
      </c>
      <c r="H237" s="122" t="s">
        <v>20</v>
      </c>
      <c r="I237" s="122" t="s">
        <v>34</v>
      </c>
      <c r="J237" s="141" t="s">
        <v>61</v>
      </c>
      <c r="K237" s="25" t="s">
        <v>23</v>
      </c>
      <c r="L237" s="25" t="s">
        <v>52</v>
      </c>
      <c r="M237" s="123"/>
      <c r="N237" s="141" t="s">
        <v>1223</v>
      </c>
      <c r="O237" s="25" t="s">
        <v>23</v>
      </c>
      <c r="P237" s="25" t="s">
        <v>24</v>
      </c>
    </row>
    <row r="238" spans="1:252" s="15" customFormat="1" ht="68.25" customHeight="1" x14ac:dyDescent="0.25">
      <c r="A238" s="122">
        <v>234</v>
      </c>
      <c r="B238" s="122" t="s">
        <v>1224</v>
      </c>
      <c r="C238" s="123"/>
      <c r="D238" s="123" t="s">
        <v>1225</v>
      </c>
      <c r="E238" s="124" t="s">
        <v>1226</v>
      </c>
      <c r="F238" s="139">
        <v>42950</v>
      </c>
      <c r="G238" s="122" t="s">
        <v>288</v>
      </c>
      <c r="H238" s="122" t="s">
        <v>20</v>
      </c>
      <c r="I238" s="122" t="s">
        <v>34</v>
      </c>
      <c r="J238" s="141" t="s">
        <v>61</v>
      </c>
      <c r="K238" s="25" t="s">
        <v>23</v>
      </c>
      <c r="L238" s="25" t="s">
        <v>52</v>
      </c>
      <c r="M238" s="123"/>
      <c r="N238" s="141" t="s">
        <v>1227</v>
      </c>
      <c r="O238" s="25" t="s">
        <v>36</v>
      </c>
      <c r="P238" s="25" t="s">
        <v>52</v>
      </c>
    </row>
    <row r="239" spans="1:252" s="15" customFormat="1" ht="75.75" customHeight="1" x14ac:dyDescent="0.25">
      <c r="A239" s="122">
        <v>235</v>
      </c>
      <c r="B239" s="122" t="s">
        <v>1228</v>
      </c>
      <c r="C239" s="123"/>
      <c r="D239" s="123" t="s">
        <v>1229</v>
      </c>
      <c r="E239" s="124" t="s">
        <v>1230</v>
      </c>
      <c r="F239" s="139">
        <v>42950</v>
      </c>
      <c r="G239" s="122" t="s">
        <v>1231</v>
      </c>
      <c r="H239" s="122" t="s">
        <v>160</v>
      </c>
      <c r="I239" s="122" t="s">
        <v>607</v>
      </c>
      <c r="J239" s="141" t="s">
        <v>61</v>
      </c>
      <c r="K239" s="25" t="s">
        <v>23</v>
      </c>
      <c r="L239" s="25" t="s">
        <v>52</v>
      </c>
      <c r="M239" s="123"/>
      <c r="N239" s="141" t="s">
        <v>1232</v>
      </c>
      <c r="O239" s="25" t="s">
        <v>23</v>
      </c>
      <c r="P239" s="25" t="s">
        <v>24</v>
      </c>
    </row>
    <row r="240" spans="1:252" s="15" customFormat="1" ht="71.25" customHeight="1" x14ac:dyDescent="0.25">
      <c r="A240" s="122">
        <v>236</v>
      </c>
      <c r="B240" s="122" t="s">
        <v>1233</v>
      </c>
      <c r="C240" s="123"/>
      <c r="D240" s="123" t="s">
        <v>1234</v>
      </c>
      <c r="E240" s="124" t="s">
        <v>1235</v>
      </c>
      <c r="F240" s="139">
        <v>42951</v>
      </c>
      <c r="G240" s="122" t="s">
        <v>1236</v>
      </c>
      <c r="H240" s="122" t="s">
        <v>160</v>
      </c>
      <c r="I240" s="122" t="s">
        <v>179</v>
      </c>
      <c r="J240" s="141" t="s">
        <v>61</v>
      </c>
      <c r="K240" s="25" t="s">
        <v>23</v>
      </c>
      <c r="L240" s="25" t="s">
        <v>52</v>
      </c>
      <c r="M240" s="123"/>
      <c r="N240" s="141" t="s">
        <v>1237</v>
      </c>
      <c r="O240" s="25" t="s">
        <v>23</v>
      </c>
      <c r="P240" s="25" t="s">
        <v>24</v>
      </c>
    </row>
    <row r="241" spans="1:252" s="15" customFormat="1" ht="71.25" customHeight="1" x14ac:dyDescent="0.25">
      <c r="A241" s="122">
        <v>237</v>
      </c>
      <c r="B241" s="122" t="s">
        <v>1238</v>
      </c>
      <c r="C241" s="123"/>
      <c r="D241" s="123" t="s">
        <v>1239</v>
      </c>
      <c r="E241" s="124" t="s">
        <v>1240</v>
      </c>
      <c r="F241" s="139">
        <v>42951</v>
      </c>
      <c r="G241" s="122" t="s">
        <v>1241</v>
      </c>
      <c r="H241" s="122" t="s">
        <v>160</v>
      </c>
      <c r="I241" s="122" t="s">
        <v>179</v>
      </c>
      <c r="J241" s="141" t="s">
        <v>61</v>
      </c>
      <c r="K241" s="25" t="s">
        <v>23</v>
      </c>
      <c r="L241" s="25" t="s">
        <v>52</v>
      </c>
      <c r="M241" s="123"/>
      <c r="N241" s="141" t="s">
        <v>1242</v>
      </c>
      <c r="O241" s="25" t="s">
        <v>23</v>
      </c>
      <c r="P241" s="25" t="s">
        <v>24</v>
      </c>
    </row>
    <row r="242" spans="1:252" s="15" customFormat="1" ht="71.25" customHeight="1" x14ac:dyDescent="0.25">
      <c r="A242" s="122">
        <v>238</v>
      </c>
      <c r="B242" s="122" t="s">
        <v>1243</v>
      </c>
      <c r="C242" s="123"/>
      <c r="D242" s="123" t="s">
        <v>1244</v>
      </c>
      <c r="E242" s="124" t="s">
        <v>1245</v>
      </c>
      <c r="F242" s="139">
        <v>42951</v>
      </c>
      <c r="G242" s="122" t="s">
        <v>1246</v>
      </c>
      <c r="H242" s="122" t="s">
        <v>131</v>
      </c>
      <c r="I242" s="122" t="s">
        <v>179</v>
      </c>
      <c r="J242" s="141" t="s">
        <v>61</v>
      </c>
      <c r="K242" s="25" t="s">
        <v>23</v>
      </c>
      <c r="L242" s="25" t="s">
        <v>52</v>
      </c>
      <c r="M242" s="123"/>
      <c r="N242" s="141" t="s">
        <v>1247</v>
      </c>
      <c r="O242" s="25" t="s">
        <v>36</v>
      </c>
      <c r="P242" s="25" t="s">
        <v>24</v>
      </c>
    </row>
    <row r="243" spans="1:252" s="15" customFormat="1" ht="71.25" customHeight="1" x14ac:dyDescent="0.25">
      <c r="A243" s="122">
        <v>239</v>
      </c>
      <c r="B243" s="122" t="s">
        <v>1248</v>
      </c>
      <c r="C243" s="123" t="s">
        <v>1249</v>
      </c>
      <c r="D243" s="123" t="s">
        <v>1250</v>
      </c>
      <c r="E243" s="124" t="s">
        <v>1251</v>
      </c>
      <c r="F243" s="139">
        <v>42954</v>
      </c>
      <c r="G243" s="122" t="s">
        <v>1252</v>
      </c>
      <c r="H243" s="122" t="s">
        <v>277</v>
      </c>
      <c r="I243" s="122" t="s">
        <v>278</v>
      </c>
      <c r="J243" s="141" t="s">
        <v>61</v>
      </c>
      <c r="K243" s="25" t="s">
        <v>23</v>
      </c>
      <c r="L243" s="25" t="s">
        <v>52</v>
      </c>
      <c r="M243" s="123"/>
      <c r="N243" s="141" t="s">
        <v>1253</v>
      </c>
      <c r="O243" s="25" t="s">
        <v>23</v>
      </c>
      <c r="P243" s="25" t="s">
        <v>24</v>
      </c>
    </row>
    <row r="244" spans="1:252" ht="88.5" customHeight="1" x14ac:dyDescent="0.25">
      <c r="A244" s="122">
        <v>240</v>
      </c>
      <c r="B244" s="122" t="s">
        <v>1254</v>
      </c>
      <c r="C244" s="123"/>
      <c r="D244" s="123" t="s">
        <v>1255</v>
      </c>
      <c r="E244" s="124" t="s">
        <v>1256</v>
      </c>
      <c r="F244" s="139">
        <v>42954</v>
      </c>
      <c r="G244" s="122" t="s">
        <v>1257</v>
      </c>
      <c r="H244" s="122" t="s">
        <v>77</v>
      </c>
      <c r="I244" s="122" t="s">
        <v>329</v>
      </c>
      <c r="J244" s="141" t="s">
        <v>632</v>
      </c>
      <c r="K244" s="25" t="s">
        <v>36</v>
      </c>
      <c r="L244" s="25" t="s">
        <v>24</v>
      </c>
      <c r="M244" s="15"/>
      <c r="N244" s="141" t="s">
        <v>1258</v>
      </c>
      <c r="O244" s="25" t="s">
        <v>23</v>
      </c>
      <c r="P244" s="25" t="s">
        <v>24</v>
      </c>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c r="DO244" s="15"/>
      <c r="DP244" s="15"/>
      <c r="DQ244" s="15"/>
      <c r="DR244" s="15"/>
      <c r="DS244" s="15"/>
      <c r="DT244" s="15"/>
      <c r="DU244" s="15"/>
      <c r="DV244" s="15"/>
      <c r="DW244" s="15"/>
      <c r="DX244" s="15"/>
      <c r="DY244" s="15"/>
      <c r="DZ244" s="15"/>
      <c r="EA244" s="15"/>
      <c r="EB244" s="15"/>
      <c r="EC244" s="15"/>
      <c r="ED244" s="15"/>
      <c r="EE244" s="15"/>
      <c r="EF244" s="15"/>
      <c r="EG244" s="15"/>
      <c r="EH244" s="15"/>
      <c r="EI244" s="15"/>
      <c r="EJ244" s="15"/>
      <c r="EK244" s="15"/>
      <c r="EL244" s="15"/>
      <c r="EM244" s="15"/>
      <c r="EN244" s="15"/>
      <c r="EO244" s="15"/>
      <c r="EP244" s="15"/>
      <c r="EQ244" s="15"/>
      <c r="ER244" s="15"/>
      <c r="ES244" s="15"/>
      <c r="ET244" s="15"/>
      <c r="EU244" s="15"/>
      <c r="EV244" s="15"/>
      <c r="EW244" s="15"/>
      <c r="EX244" s="15"/>
      <c r="EY244" s="15"/>
      <c r="EZ244" s="15"/>
      <c r="FA244" s="15"/>
      <c r="FB244" s="15"/>
      <c r="FC244" s="15"/>
      <c r="FD244" s="15"/>
      <c r="FE244" s="15"/>
      <c r="FF244" s="15"/>
      <c r="FG244" s="15"/>
      <c r="FH244" s="15"/>
      <c r="FI244" s="15"/>
      <c r="FJ244" s="15"/>
      <c r="FK244" s="15"/>
      <c r="FL244" s="15"/>
      <c r="FM244" s="15"/>
      <c r="FN244" s="15"/>
      <c r="FO244" s="15"/>
      <c r="FP244" s="15"/>
      <c r="FQ244" s="15"/>
      <c r="FR244" s="15"/>
      <c r="FS244" s="15"/>
      <c r="FT244" s="15"/>
      <c r="FU244" s="15"/>
      <c r="FV244" s="15"/>
      <c r="FW244" s="15"/>
      <c r="FX244" s="15"/>
      <c r="FY244" s="15"/>
      <c r="FZ244" s="15"/>
      <c r="GA244" s="15"/>
      <c r="GB244" s="15"/>
      <c r="GC244" s="15"/>
      <c r="GD244" s="15"/>
      <c r="GE244" s="15"/>
      <c r="GF244" s="15"/>
      <c r="GG244" s="15"/>
      <c r="GH244" s="15"/>
      <c r="GI244" s="15"/>
      <c r="GJ244" s="15"/>
      <c r="GK244" s="15"/>
      <c r="GL244" s="15"/>
      <c r="GM244" s="15"/>
      <c r="GN244" s="15"/>
      <c r="GO244" s="15"/>
      <c r="GP244" s="15"/>
      <c r="GQ244" s="15"/>
      <c r="GR244" s="15"/>
      <c r="GS244" s="15"/>
      <c r="GT244" s="15"/>
      <c r="GU244" s="15"/>
      <c r="GV244" s="15"/>
      <c r="GW244" s="15"/>
      <c r="GX244" s="15"/>
      <c r="GY244" s="15"/>
      <c r="GZ244" s="15"/>
      <c r="HA244" s="15"/>
      <c r="HB244" s="15"/>
      <c r="HC244" s="15"/>
      <c r="HD244" s="15"/>
      <c r="HE244" s="15"/>
      <c r="HF244" s="15"/>
      <c r="HG244" s="15"/>
      <c r="HH244" s="15"/>
      <c r="HI244" s="15"/>
      <c r="HJ244" s="15"/>
      <c r="HK244" s="15"/>
      <c r="HL244" s="15"/>
      <c r="HM244" s="15"/>
      <c r="HN244" s="15"/>
      <c r="HO244" s="15"/>
      <c r="HP244" s="15"/>
      <c r="HQ244" s="15"/>
      <c r="HR244" s="15"/>
      <c r="HS244" s="15"/>
      <c r="HT244" s="15"/>
      <c r="HU244" s="15"/>
      <c r="HV244" s="15"/>
      <c r="HW244" s="15"/>
      <c r="HX244" s="15"/>
      <c r="HY244" s="15"/>
      <c r="HZ244" s="15"/>
      <c r="IA244" s="15"/>
      <c r="IB244" s="15"/>
      <c r="IC244" s="15"/>
      <c r="ID244" s="15"/>
      <c r="IE244" s="15"/>
      <c r="IF244" s="15"/>
      <c r="IG244" s="15"/>
      <c r="IH244" s="15"/>
      <c r="II244" s="15"/>
      <c r="IJ244" s="15"/>
      <c r="IK244" s="15"/>
      <c r="IL244" s="15"/>
      <c r="IM244" s="15"/>
      <c r="IN244" s="15"/>
      <c r="IO244" s="15"/>
      <c r="IP244" s="15"/>
      <c r="IQ244" s="15"/>
      <c r="IR244" s="15"/>
    </row>
    <row r="245" spans="1:252" ht="88.5" customHeight="1" x14ac:dyDescent="0.25">
      <c r="A245" s="122">
        <v>241</v>
      </c>
      <c r="B245" s="122" t="s">
        <v>1259</v>
      </c>
      <c r="C245" s="123"/>
      <c r="D245" s="123" t="s">
        <v>1260</v>
      </c>
      <c r="E245" s="124" t="s">
        <v>1261</v>
      </c>
      <c r="F245" s="139">
        <v>42954</v>
      </c>
      <c r="G245" s="122" t="s">
        <v>1262</v>
      </c>
      <c r="H245" s="122" t="s">
        <v>77</v>
      </c>
      <c r="I245" s="122" t="s">
        <v>329</v>
      </c>
      <c r="J245" s="141" t="s">
        <v>632</v>
      </c>
      <c r="K245" s="25" t="s">
        <v>36</v>
      </c>
      <c r="L245" s="25" t="s">
        <v>24</v>
      </c>
      <c r="M245" s="15"/>
      <c r="N245" s="141" t="s">
        <v>1263</v>
      </c>
      <c r="O245" s="25" t="s">
        <v>23</v>
      </c>
      <c r="P245" s="25" t="s">
        <v>24</v>
      </c>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c r="BD245" s="15"/>
      <c r="BE245" s="15"/>
      <c r="BF245" s="15"/>
      <c r="BG245" s="15"/>
      <c r="BH245" s="15"/>
      <c r="BI245" s="15"/>
      <c r="BJ245" s="15"/>
      <c r="BK245" s="15"/>
      <c r="BL245" s="15"/>
      <c r="BM245" s="15"/>
      <c r="BN245" s="15"/>
      <c r="BO245" s="15"/>
      <c r="BP245" s="15"/>
      <c r="BQ245" s="15"/>
      <c r="BR245" s="15"/>
      <c r="BS245" s="15"/>
      <c r="BT245" s="15"/>
      <c r="BU245" s="15"/>
      <c r="BV245" s="15"/>
      <c r="BW245" s="15"/>
      <c r="BX245" s="15"/>
      <c r="BY245" s="15"/>
      <c r="BZ245" s="15"/>
      <c r="CA245" s="15"/>
      <c r="CB245" s="15"/>
      <c r="CC245" s="15"/>
      <c r="CD245" s="15"/>
      <c r="CE245" s="15"/>
      <c r="CF245" s="15"/>
      <c r="CG245" s="15"/>
      <c r="CH245" s="15"/>
      <c r="CI245" s="15"/>
      <c r="CJ245" s="15"/>
      <c r="CK245" s="15"/>
      <c r="CL245" s="15"/>
      <c r="CM245" s="15"/>
      <c r="CN245" s="15"/>
      <c r="CO245" s="15"/>
      <c r="CP245" s="15"/>
      <c r="CQ245" s="15"/>
      <c r="CR245" s="15"/>
      <c r="CS245" s="15"/>
      <c r="CT245" s="15"/>
      <c r="CU245" s="15"/>
      <c r="CV245" s="15"/>
      <c r="CW245" s="15"/>
      <c r="CX245" s="15"/>
      <c r="CY245" s="15"/>
      <c r="CZ245" s="15"/>
      <c r="DA245" s="15"/>
      <c r="DB245" s="15"/>
      <c r="DC245" s="15"/>
      <c r="DD245" s="15"/>
      <c r="DE245" s="15"/>
      <c r="DF245" s="15"/>
      <c r="DG245" s="15"/>
      <c r="DH245" s="15"/>
      <c r="DI245" s="15"/>
      <c r="DJ245" s="15"/>
      <c r="DK245" s="15"/>
      <c r="DL245" s="15"/>
      <c r="DM245" s="15"/>
      <c r="DN245" s="15"/>
      <c r="DO245" s="15"/>
      <c r="DP245" s="15"/>
      <c r="DQ245" s="15"/>
      <c r="DR245" s="15"/>
      <c r="DS245" s="15"/>
      <c r="DT245" s="15"/>
      <c r="DU245" s="15"/>
      <c r="DV245" s="15"/>
      <c r="DW245" s="15"/>
      <c r="DX245" s="15"/>
      <c r="DY245" s="15"/>
      <c r="DZ245" s="15"/>
      <c r="EA245" s="15"/>
      <c r="EB245" s="15"/>
      <c r="EC245" s="15"/>
      <c r="ED245" s="15"/>
      <c r="EE245" s="15"/>
      <c r="EF245" s="15"/>
      <c r="EG245" s="15"/>
      <c r="EH245" s="15"/>
      <c r="EI245" s="15"/>
      <c r="EJ245" s="15"/>
      <c r="EK245" s="15"/>
      <c r="EL245" s="15"/>
      <c r="EM245" s="15"/>
      <c r="EN245" s="15"/>
      <c r="EO245" s="15"/>
      <c r="EP245" s="15"/>
      <c r="EQ245" s="15"/>
      <c r="ER245" s="15"/>
      <c r="ES245" s="15"/>
      <c r="ET245" s="15"/>
      <c r="EU245" s="15"/>
      <c r="EV245" s="15"/>
      <c r="EW245" s="15"/>
      <c r="EX245" s="15"/>
      <c r="EY245" s="15"/>
      <c r="EZ245" s="15"/>
      <c r="FA245" s="15"/>
      <c r="FB245" s="15"/>
      <c r="FC245" s="15"/>
      <c r="FD245" s="15"/>
      <c r="FE245" s="15"/>
      <c r="FF245" s="15"/>
      <c r="FG245" s="15"/>
      <c r="FH245" s="15"/>
      <c r="FI245" s="15"/>
      <c r="FJ245" s="15"/>
      <c r="FK245" s="15"/>
      <c r="FL245" s="15"/>
      <c r="FM245" s="15"/>
      <c r="FN245" s="15"/>
      <c r="FO245" s="15"/>
      <c r="FP245" s="15"/>
      <c r="FQ245" s="15"/>
      <c r="FR245" s="15"/>
      <c r="FS245" s="15"/>
      <c r="FT245" s="15"/>
      <c r="FU245" s="15"/>
      <c r="FV245" s="15"/>
      <c r="FW245" s="15"/>
      <c r="FX245" s="15"/>
      <c r="FY245" s="15"/>
      <c r="FZ245" s="15"/>
      <c r="GA245" s="15"/>
      <c r="GB245" s="15"/>
      <c r="GC245" s="15"/>
      <c r="GD245" s="15"/>
      <c r="GE245" s="15"/>
      <c r="GF245" s="15"/>
      <c r="GG245" s="15"/>
      <c r="GH245" s="15"/>
      <c r="GI245" s="15"/>
      <c r="GJ245" s="15"/>
      <c r="GK245" s="15"/>
      <c r="GL245" s="15"/>
      <c r="GM245" s="15"/>
      <c r="GN245" s="15"/>
      <c r="GO245" s="15"/>
      <c r="GP245" s="15"/>
      <c r="GQ245" s="15"/>
      <c r="GR245" s="15"/>
      <c r="GS245" s="15"/>
      <c r="GT245" s="15"/>
      <c r="GU245" s="15"/>
      <c r="GV245" s="15"/>
      <c r="GW245" s="15"/>
      <c r="GX245" s="15"/>
      <c r="GY245" s="15"/>
      <c r="GZ245" s="15"/>
      <c r="HA245" s="15"/>
      <c r="HB245" s="15"/>
      <c r="HC245" s="15"/>
      <c r="HD245" s="15"/>
      <c r="HE245" s="15"/>
      <c r="HF245" s="15"/>
      <c r="HG245" s="15"/>
      <c r="HH245" s="15"/>
      <c r="HI245" s="15"/>
      <c r="HJ245" s="15"/>
      <c r="HK245" s="15"/>
      <c r="HL245" s="15"/>
      <c r="HM245" s="15"/>
      <c r="HN245" s="15"/>
      <c r="HO245" s="15"/>
      <c r="HP245" s="15"/>
      <c r="HQ245" s="15"/>
      <c r="HR245" s="15"/>
      <c r="HS245" s="15"/>
      <c r="HT245" s="15"/>
      <c r="HU245" s="15"/>
      <c r="HV245" s="15"/>
      <c r="HW245" s="15"/>
      <c r="HX245" s="15"/>
      <c r="HY245" s="15"/>
      <c r="HZ245" s="15"/>
      <c r="IA245" s="15"/>
      <c r="IB245" s="15"/>
      <c r="IC245" s="15"/>
      <c r="ID245" s="15"/>
      <c r="IE245" s="15"/>
      <c r="IF245" s="15"/>
      <c r="IG245" s="15"/>
      <c r="IH245" s="15"/>
      <c r="II245" s="15"/>
      <c r="IJ245" s="15"/>
      <c r="IK245" s="15"/>
      <c r="IL245" s="15"/>
      <c r="IM245" s="15"/>
      <c r="IN245" s="15"/>
      <c r="IO245" s="15"/>
      <c r="IP245" s="15"/>
      <c r="IQ245" s="15"/>
      <c r="IR245" s="15"/>
    </row>
    <row r="246" spans="1:252" s="15" customFormat="1" ht="75.75" customHeight="1" x14ac:dyDescent="0.25">
      <c r="A246" s="122">
        <v>242</v>
      </c>
      <c r="B246" s="122" t="s">
        <v>1264</v>
      </c>
      <c r="C246" s="123" t="s">
        <v>1265</v>
      </c>
      <c r="D246" s="123" t="s">
        <v>1266</v>
      </c>
      <c r="E246" s="124" t="s">
        <v>1267</v>
      </c>
      <c r="F246" s="139">
        <v>42954</v>
      </c>
      <c r="G246" s="122" t="s">
        <v>1268</v>
      </c>
      <c r="H246" s="122" t="s">
        <v>191</v>
      </c>
      <c r="I246" s="122" t="s">
        <v>192</v>
      </c>
      <c r="J246" s="141" t="s">
        <v>61</v>
      </c>
      <c r="K246" s="25" t="s">
        <v>23</v>
      </c>
      <c r="L246" s="25" t="s">
        <v>52</v>
      </c>
      <c r="M246" s="123"/>
      <c r="N246" s="141" t="s">
        <v>1269</v>
      </c>
      <c r="O246" s="25" t="s">
        <v>23</v>
      </c>
      <c r="P246" s="25" t="s">
        <v>24</v>
      </c>
    </row>
    <row r="247" spans="1:252" s="15" customFormat="1" ht="75.75" customHeight="1" x14ac:dyDescent="0.25">
      <c r="A247" s="122">
        <v>243</v>
      </c>
      <c r="B247" s="122" t="s">
        <v>1270</v>
      </c>
      <c r="C247" s="123" t="s">
        <v>1271</v>
      </c>
      <c r="D247" s="123" t="s">
        <v>1272</v>
      </c>
      <c r="E247" s="124" t="s">
        <v>1273</v>
      </c>
      <c r="F247" s="139">
        <v>42954</v>
      </c>
      <c r="G247" s="122" t="s">
        <v>1274</v>
      </c>
      <c r="H247" s="122" t="s">
        <v>191</v>
      </c>
      <c r="I247" s="122" t="s">
        <v>192</v>
      </c>
      <c r="J247" s="141" t="s">
        <v>61</v>
      </c>
      <c r="K247" s="25" t="s">
        <v>23</v>
      </c>
      <c r="L247" s="25" t="s">
        <v>52</v>
      </c>
      <c r="M247" s="123"/>
      <c r="N247" s="141" t="s">
        <v>1275</v>
      </c>
      <c r="O247" s="25" t="s">
        <v>23</v>
      </c>
      <c r="P247" s="25" t="s">
        <v>24</v>
      </c>
    </row>
    <row r="248" spans="1:252" s="15" customFormat="1" ht="75.75" customHeight="1" x14ac:dyDescent="0.25">
      <c r="A248" s="122">
        <v>244</v>
      </c>
      <c r="B248" s="122" t="s">
        <v>1276</v>
      </c>
      <c r="C248" s="123"/>
      <c r="D248" s="123" t="s">
        <v>1277</v>
      </c>
      <c r="E248" s="124" t="s">
        <v>1278</v>
      </c>
      <c r="F248" s="139">
        <v>42954</v>
      </c>
      <c r="G248" s="122" t="s">
        <v>178</v>
      </c>
      <c r="H248" s="122" t="s">
        <v>179</v>
      </c>
      <c r="I248" s="122" t="s">
        <v>180</v>
      </c>
      <c r="J248" s="141" t="s">
        <v>61</v>
      </c>
      <c r="K248" s="25" t="s">
        <v>23</v>
      </c>
      <c r="L248" s="25" t="s">
        <v>52</v>
      </c>
      <c r="M248" s="123"/>
      <c r="N248" s="141" t="s">
        <v>1279</v>
      </c>
      <c r="O248" s="25" t="s">
        <v>23</v>
      </c>
      <c r="P248" s="25" t="s">
        <v>52</v>
      </c>
    </row>
    <row r="249" spans="1:252" s="15" customFormat="1" ht="71.25" customHeight="1" x14ac:dyDescent="0.25">
      <c r="A249" s="122">
        <v>245</v>
      </c>
      <c r="B249" s="122" t="s">
        <v>1280</v>
      </c>
      <c r="C249" s="123"/>
      <c r="D249" s="123" t="s">
        <v>1281</v>
      </c>
      <c r="E249" s="124" t="s">
        <v>1282</v>
      </c>
      <c r="F249" s="139">
        <v>42955</v>
      </c>
      <c r="G249" s="122" t="s">
        <v>166</v>
      </c>
      <c r="H249" s="122" t="s">
        <v>167</v>
      </c>
      <c r="I249" s="122" t="s">
        <v>78</v>
      </c>
      <c r="J249" s="141" t="s">
        <v>61</v>
      </c>
      <c r="K249" s="25" t="s">
        <v>23</v>
      </c>
      <c r="L249" s="25" t="s">
        <v>52</v>
      </c>
      <c r="M249" s="123"/>
      <c r="N249" s="141" t="s">
        <v>1283</v>
      </c>
      <c r="O249" s="25" t="s">
        <v>36</v>
      </c>
      <c r="P249" s="25" t="s">
        <v>24</v>
      </c>
    </row>
    <row r="250" spans="1:252" s="15" customFormat="1" ht="71.25" customHeight="1" x14ac:dyDescent="0.25">
      <c r="A250" s="122">
        <v>246</v>
      </c>
      <c r="B250" s="122" t="s">
        <v>1284</v>
      </c>
      <c r="C250" s="123"/>
      <c r="D250" s="123" t="s">
        <v>1285</v>
      </c>
      <c r="E250" s="124" t="s">
        <v>1286</v>
      </c>
      <c r="F250" s="139">
        <v>42956</v>
      </c>
      <c r="G250" s="122" t="s">
        <v>1287</v>
      </c>
      <c r="H250" s="122" t="s">
        <v>167</v>
      </c>
      <c r="I250" s="122" t="s">
        <v>78</v>
      </c>
      <c r="J250" s="141" t="s">
        <v>61</v>
      </c>
      <c r="K250" s="25" t="s">
        <v>23</v>
      </c>
      <c r="L250" s="25" t="s">
        <v>52</v>
      </c>
      <c r="M250" s="123"/>
      <c r="N250" s="141" t="s">
        <v>1288</v>
      </c>
      <c r="O250" s="25" t="s">
        <v>36</v>
      </c>
      <c r="P250" s="25" t="s">
        <v>24</v>
      </c>
    </row>
    <row r="251" spans="1:252" s="15" customFormat="1" ht="71.25" customHeight="1" x14ac:dyDescent="0.25">
      <c r="A251" s="122">
        <v>247</v>
      </c>
      <c r="B251" s="122" t="s">
        <v>1289</v>
      </c>
      <c r="C251" s="123"/>
      <c r="D251" s="123" t="s">
        <v>1290</v>
      </c>
      <c r="E251" s="124" t="s">
        <v>1291</v>
      </c>
      <c r="F251" s="139">
        <v>42957</v>
      </c>
      <c r="G251" s="122" t="s">
        <v>1292</v>
      </c>
      <c r="H251" s="122" t="s">
        <v>160</v>
      </c>
      <c r="I251" s="122" t="s">
        <v>179</v>
      </c>
      <c r="J251" s="141" t="s">
        <v>61</v>
      </c>
      <c r="K251" s="25" t="s">
        <v>23</v>
      </c>
      <c r="L251" s="25" t="s">
        <v>52</v>
      </c>
      <c r="M251" s="123"/>
      <c r="N251" s="141" t="s">
        <v>1293</v>
      </c>
      <c r="O251" s="25" t="s">
        <v>23</v>
      </c>
      <c r="P251" s="25" t="s">
        <v>24</v>
      </c>
    </row>
    <row r="252" spans="1:252" s="15" customFormat="1" ht="71.25" customHeight="1" x14ac:dyDescent="0.25">
      <c r="A252" s="122">
        <v>248</v>
      </c>
      <c r="B252" s="122" t="s">
        <v>1294</v>
      </c>
      <c r="C252" s="123"/>
      <c r="D252" s="123" t="s">
        <v>1295</v>
      </c>
      <c r="E252" s="124" t="s">
        <v>1296</v>
      </c>
      <c r="F252" s="139">
        <v>42957</v>
      </c>
      <c r="G252" s="122" t="s">
        <v>1297</v>
      </c>
      <c r="H252" s="122" t="s">
        <v>160</v>
      </c>
      <c r="I252" s="122" t="s">
        <v>179</v>
      </c>
      <c r="J252" s="141" t="s">
        <v>61</v>
      </c>
      <c r="K252" s="25" t="s">
        <v>23</v>
      </c>
      <c r="L252" s="25" t="s">
        <v>52</v>
      </c>
      <c r="M252" s="123"/>
      <c r="N252" s="141" t="s">
        <v>1298</v>
      </c>
      <c r="O252" s="25" t="s">
        <v>23</v>
      </c>
      <c r="P252" s="25" t="s">
        <v>24</v>
      </c>
    </row>
    <row r="253" spans="1:252" s="15" customFormat="1" ht="71.25" customHeight="1" x14ac:dyDescent="0.25">
      <c r="A253" s="122">
        <v>249</v>
      </c>
      <c r="B253" s="122" t="s">
        <v>1299</v>
      </c>
      <c r="C253" s="123"/>
      <c r="D253" s="123" t="s">
        <v>1300</v>
      </c>
      <c r="E253" s="124" t="s">
        <v>1301</v>
      </c>
      <c r="F253" s="139">
        <v>42957</v>
      </c>
      <c r="G253" s="122" t="s">
        <v>1302</v>
      </c>
      <c r="H253" s="122" t="s">
        <v>160</v>
      </c>
      <c r="I253" s="122" t="s">
        <v>179</v>
      </c>
      <c r="J253" s="141" t="s">
        <v>61</v>
      </c>
      <c r="K253" s="25" t="s">
        <v>23</v>
      </c>
      <c r="L253" s="25" t="s">
        <v>52</v>
      </c>
      <c r="M253" s="123"/>
      <c r="N253" s="141" t="s">
        <v>1303</v>
      </c>
      <c r="O253" s="25" t="s">
        <v>23</v>
      </c>
      <c r="P253" s="25" t="s">
        <v>24</v>
      </c>
    </row>
    <row r="254" spans="1:252" s="15" customFormat="1" ht="71.25" customHeight="1" x14ac:dyDescent="0.25">
      <c r="A254" s="122">
        <v>250</v>
      </c>
      <c r="B254" s="122" t="s">
        <v>1304</v>
      </c>
      <c r="C254" s="123"/>
      <c r="D254" s="123" t="s">
        <v>1305</v>
      </c>
      <c r="E254" s="124" t="s">
        <v>1306</v>
      </c>
      <c r="F254" s="139">
        <v>42958</v>
      </c>
      <c r="G254" s="122" t="s">
        <v>1307</v>
      </c>
      <c r="H254" s="122" t="s">
        <v>160</v>
      </c>
      <c r="I254" s="122" t="s">
        <v>179</v>
      </c>
      <c r="J254" s="141" t="s">
        <v>61</v>
      </c>
      <c r="K254" s="25" t="s">
        <v>23</v>
      </c>
      <c r="L254" s="25" t="s">
        <v>52</v>
      </c>
      <c r="M254" s="123"/>
      <c r="N254" s="141" t="s">
        <v>1308</v>
      </c>
      <c r="O254" s="25" t="s">
        <v>23</v>
      </c>
      <c r="P254" s="25" t="s">
        <v>24</v>
      </c>
    </row>
    <row r="255" spans="1:252" s="15" customFormat="1" ht="71.25" customHeight="1" x14ac:dyDescent="0.25">
      <c r="A255" s="122">
        <v>251</v>
      </c>
      <c r="B255" s="122" t="s">
        <v>1309</v>
      </c>
      <c r="C255" s="123"/>
      <c r="D255" s="123" t="s">
        <v>1310</v>
      </c>
      <c r="E255" s="124" t="s">
        <v>1311</v>
      </c>
      <c r="F255" s="139">
        <v>42958</v>
      </c>
      <c r="G255" s="122" t="s">
        <v>1312</v>
      </c>
      <c r="H255" s="122" t="s">
        <v>160</v>
      </c>
      <c r="I255" s="122" t="s">
        <v>179</v>
      </c>
      <c r="J255" s="141" t="s">
        <v>61</v>
      </c>
      <c r="K255" s="25" t="s">
        <v>23</v>
      </c>
      <c r="L255" s="25" t="s">
        <v>52</v>
      </c>
      <c r="M255" s="123"/>
      <c r="N255" s="141" t="s">
        <v>1313</v>
      </c>
      <c r="O255" s="25" t="s">
        <v>23</v>
      </c>
      <c r="P255" s="25" t="s">
        <v>24</v>
      </c>
    </row>
    <row r="256" spans="1:252" ht="101.25" customHeight="1" x14ac:dyDescent="0.25">
      <c r="A256" s="122">
        <v>252</v>
      </c>
      <c r="B256" s="122" t="s">
        <v>1314</v>
      </c>
      <c r="C256" s="123"/>
      <c r="D256" s="123" t="s">
        <v>1315</v>
      </c>
      <c r="E256" s="124" t="s">
        <v>1316</v>
      </c>
      <c r="F256" s="139">
        <v>42958</v>
      </c>
      <c r="G256" s="122" t="s">
        <v>1317</v>
      </c>
      <c r="H256" s="122" t="s">
        <v>77</v>
      </c>
      <c r="I256" s="122" t="s">
        <v>78</v>
      </c>
      <c r="J256" s="141" t="s">
        <v>1106</v>
      </c>
      <c r="K256" s="25" t="s">
        <v>23</v>
      </c>
      <c r="L256" s="25" t="s">
        <v>24</v>
      </c>
      <c r="M256" s="15"/>
      <c r="N256" s="141" t="s">
        <v>1318</v>
      </c>
      <c r="O256" s="25" t="s">
        <v>23</v>
      </c>
      <c r="P256" s="25" t="s">
        <v>24</v>
      </c>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15"/>
      <c r="BD256" s="15"/>
      <c r="BE256" s="15"/>
      <c r="BF256" s="15"/>
      <c r="BG256" s="15"/>
      <c r="BH256" s="15"/>
      <c r="BI256" s="15"/>
      <c r="BJ256" s="15"/>
      <c r="BK256" s="15"/>
      <c r="BL256" s="15"/>
      <c r="BM256" s="15"/>
      <c r="BN256" s="15"/>
      <c r="BO256" s="15"/>
      <c r="BP256" s="15"/>
      <c r="BQ256" s="15"/>
      <c r="BR256" s="15"/>
      <c r="BS256" s="15"/>
      <c r="BT256" s="15"/>
      <c r="BU256" s="15"/>
      <c r="BV256" s="15"/>
      <c r="BW256" s="15"/>
      <c r="BX256" s="15"/>
      <c r="BY256" s="15"/>
      <c r="BZ256" s="15"/>
      <c r="CA256" s="15"/>
      <c r="CB256" s="15"/>
      <c r="CC256" s="15"/>
      <c r="CD256" s="15"/>
      <c r="CE256" s="15"/>
      <c r="CF256" s="15"/>
      <c r="CG256" s="15"/>
      <c r="CH256" s="15"/>
      <c r="CI256" s="15"/>
      <c r="CJ256" s="15"/>
      <c r="CK256" s="15"/>
      <c r="CL256" s="15"/>
      <c r="CM256" s="15"/>
      <c r="CN256" s="15"/>
      <c r="CO256" s="15"/>
      <c r="CP256" s="15"/>
      <c r="CQ256" s="15"/>
      <c r="CR256" s="15"/>
      <c r="CS256" s="15"/>
      <c r="CT256" s="15"/>
      <c r="CU256" s="15"/>
      <c r="CV256" s="15"/>
      <c r="CW256" s="15"/>
      <c r="CX256" s="15"/>
      <c r="CY256" s="15"/>
      <c r="CZ256" s="15"/>
      <c r="DA256" s="15"/>
      <c r="DB256" s="15"/>
      <c r="DC256" s="15"/>
      <c r="DD256" s="15"/>
      <c r="DE256" s="15"/>
      <c r="DF256" s="15"/>
      <c r="DG256" s="15"/>
      <c r="DH256" s="15"/>
      <c r="DI256" s="15"/>
      <c r="DJ256" s="15"/>
      <c r="DK256" s="15"/>
      <c r="DL256" s="15"/>
      <c r="DM256" s="15"/>
      <c r="DN256" s="15"/>
      <c r="DO256" s="15"/>
      <c r="DP256" s="15"/>
      <c r="DQ256" s="15"/>
      <c r="DR256" s="15"/>
      <c r="DS256" s="15"/>
      <c r="DT256" s="15"/>
      <c r="DU256" s="15"/>
      <c r="DV256" s="15"/>
      <c r="DW256" s="15"/>
      <c r="DX256" s="15"/>
      <c r="DY256" s="15"/>
      <c r="DZ256" s="15"/>
      <c r="EA256" s="15"/>
      <c r="EB256" s="15"/>
      <c r="EC256" s="15"/>
      <c r="ED256" s="15"/>
      <c r="EE256" s="15"/>
      <c r="EF256" s="15"/>
      <c r="EG256" s="15"/>
      <c r="EH256" s="15"/>
      <c r="EI256" s="15"/>
      <c r="EJ256" s="15"/>
      <c r="EK256" s="15"/>
      <c r="EL256" s="15"/>
      <c r="EM256" s="15"/>
      <c r="EN256" s="15"/>
      <c r="EO256" s="15"/>
      <c r="EP256" s="15"/>
      <c r="EQ256" s="15"/>
      <c r="ER256" s="15"/>
      <c r="ES256" s="15"/>
      <c r="ET256" s="15"/>
      <c r="EU256" s="15"/>
      <c r="EV256" s="15"/>
      <c r="EW256" s="15"/>
      <c r="EX256" s="15"/>
      <c r="EY256" s="15"/>
      <c r="EZ256" s="15"/>
      <c r="FA256" s="15"/>
      <c r="FB256" s="15"/>
      <c r="FC256" s="15"/>
      <c r="FD256" s="15"/>
      <c r="FE256" s="15"/>
      <c r="FF256" s="15"/>
      <c r="FG256" s="15"/>
      <c r="FH256" s="15"/>
      <c r="FI256" s="15"/>
      <c r="FJ256" s="15"/>
      <c r="FK256" s="15"/>
      <c r="FL256" s="15"/>
      <c r="FM256" s="15"/>
      <c r="FN256" s="15"/>
      <c r="FO256" s="15"/>
      <c r="FP256" s="15"/>
      <c r="FQ256" s="15"/>
      <c r="FR256" s="15"/>
      <c r="FS256" s="15"/>
      <c r="FT256" s="15"/>
      <c r="FU256" s="15"/>
      <c r="FV256" s="15"/>
      <c r="FW256" s="15"/>
      <c r="FX256" s="15"/>
      <c r="FY256" s="15"/>
      <c r="FZ256" s="15"/>
      <c r="GA256" s="15"/>
      <c r="GB256" s="15"/>
      <c r="GC256" s="15"/>
      <c r="GD256" s="15"/>
      <c r="GE256" s="15"/>
      <c r="GF256" s="15"/>
      <c r="GG256" s="15"/>
      <c r="GH256" s="15"/>
      <c r="GI256" s="15"/>
      <c r="GJ256" s="15"/>
      <c r="GK256" s="15"/>
      <c r="GL256" s="15"/>
      <c r="GM256" s="15"/>
      <c r="GN256" s="15"/>
      <c r="GO256" s="15"/>
      <c r="GP256" s="15"/>
      <c r="GQ256" s="15"/>
      <c r="GR256" s="15"/>
      <c r="GS256" s="15"/>
      <c r="GT256" s="15"/>
      <c r="GU256" s="15"/>
      <c r="GV256" s="15"/>
      <c r="GW256" s="15"/>
      <c r="GX256" s="15"/>
      <c r="GY256" s="15"/>
      <c r="GZ256" s="15"/>
      <c r="HA256" s="15"/>
      <c r="HB256" s="15"/>
      <c r="HC256" s="15"/>
      <c r="HD256" s="15"/>
      <c r="HE256" s="15"/>
      <c r="HF256" s="15"/>
      <c r="HG256" s="15"/>
      <c r="HH256" s="15"/>
      <c r="HI256" s="15"/>
      <c r="HJ256" s="15"/>
      <c r="HK256" s="15"/>
      <c r="HL256" s="15"/>
      <c r="HM256" s="15"/>
      <c r="HN256" s="15"/>
      <c r="HO256" s="15"/>
      <c r="HP256" s="15"/>
      <c r="HQ256" s="15"/>
      <c r="HR256" s="15"/>
      <c r="HS256" s="15"/>
      <c r="HT256" s="15"/>
      <c r="HU256" s="15"/>
      <c r="HV256" s="15"/>
      <c r="HW256" s="15"/>
      <c r="HX256" s="15"/>
      <c r="HY256" s="15"/>
      <c r="HZ256" s="15"/>
      <c r="IA256" s="15"/>
      <c r="IB256" s="15"/>
      <c r="IC256" s="15"/>
      <c r="ID256" s="15"/>
      <c r="IE256" s="15"/>
      <c r="IF256" s="15"/>
      <c r="IG256" s="15"/>
      <c r="IH256" s="15"/>
      <c r="II256" s="15"/>
      <c r="IJ256" s="15"/>
      <c r="IO256" s="15"/>
      <c r="IP256" s="15"/>
      <c r="IQ256" s="15"/>
      <c r="IR256" s="15"/>
    </row>
    <row r="257" spans="1:244" s="15" customFormat="1" ht="75.75" customHeight="1" x14ac:dyDescent="0.25">
      <c r="A257" s="122">
        <v>253</v>
      </c>
      <c r="B257" s="122" t="s">
        <v>1319</v>
      </c>
      <c r="C257" s="123"/>
      <c r="D257" s="123" t="s">
        <v>1320</v>
      </c>
      <c r="E257" s="124" t="s">
        <v>1321</v>
      </c>
      <c r="F257" s="139">
        <v>42958</v>
      </c>
      <c r="G257" s="122" t="s">
        <v>1322</v>
      </c>
      <c r="H257" s="122" t="s">
        <v>160</v>
      </c>
      <c r="I257" s="122" t="s">
        <v>607</v>
      </c>
      <c r="J257" s="141" t="s">
        <v>61</v>
      </c>
      <c r="K257" s="25" t="s">
        <v>23</v>
      </c>
      <c r="L257" s="25" t="s">
        <v>52</v>
      </c>
      <c r="M257" s="123"/>
      <c r="N257" s="141" t="s">
        <v>1323</v>
      </c>
      <c r="O257" s="25" t="s">
        <v>23</v>
      </c>
      <c r="P257" s="25" t="s">
        <v>24</v>
      </c>
    </row>
    <row r="258" spans="1:244" s="15" customFormat="1" ht="75.75" customHeight="1" x14ac:dyDescent="0.25">
      <c r="A258" s="122">
        <v>254</v>
      </c>
      <c r="B258" s="122" t="s">
        <v>1324</v>
      </c>
      <c r="C258" s="123"/>
      <c r="D258" s="123" t="s">
        <v>1325</v>
      </c>
      <c r="E258" s="124" t="s">
        <v>1326</v>
      </c>
      <c r="F258" s="139">
        <v>42958</v>
      </c>
      <c r="G258" s="122" t="s">
        <v>1033</v>
      </c>
      <c r="H258" s="122" t="s">
        <v>160</v>
      </c>
      <c r="I258" s="122" t="s">
        <v>607</v>
      </c>
      <c r="J258" s="141" t="s">
        <v>61</v>
      </c>
      <c r="K258" s="25" t="s">
        <v>23</v>
      </c>
      <c r="L258" s="25" t="s">
        <v>52</v>
      </c>
      <c r="M258" s="123"/>
      <c r="N258" s="141" t="s">
        <v>1327</v>
      </c>
      <c r="O258" s="25" t="s">
        <v>23</v>
      </c>
      <c r="P258" s="25" t="s">
        <v>24</v>
      </c>
    </row>
    <row r="259" spans="1:244" s="15" customFormat="1" ht="71.25" customHeight="1" x14ac:dyDescent="0.25">
      <c r="A259" s="122">
        <v>255</v>
      </c>
      <c r="B259" s="122" t="s">
        <v>1328</v>
      </c>
      <c r="C259" s="123"/>
      <c r="D259" s="123" t="s">
        <v>1329</v>
      </c>
      <c r="E259" s="124" t="s">
        <v>1330</v>
      </c>
      <c r="F259" s="139">
        <v>42958</v>
      </c>
      <c r="G259" s="122" t="s">
        <v>1331</v>
      </c>
      <c r="H259" s="122" t="s">
        <v>160</v>
      </c>
      <c r="I259" s="122" t="s">
        <v>179</v>
      </c>
      <c r="J259" s="141" t="s">
        <v>61</v>
      </c>
      <c r="K259" s="25" t="s">
        <v>23</v>
      </c>
      <c r="L259" s="25" t="s">
        <v>52</v>
      </c>
      <c r="M259" s="123"/>
      <c r="N259" s="141" t="s">
        <v>1332</v>
      </c>
      <c r="O259" s="25" t="s">
        <v>23</v>
      </c>
      <c r="P259" s="25" t="s">
        <v>24</v>
      </c>
    </row>
    <row r="260" spans="1:244" s="15" customFormat="1" ht="75.75" customHeight="1" x14ac:dyDescent="0.25">
      <c r="A260" s="122">
        <v>256</v>
      </c>
      <c r="B260" s="122" t="s">
        <v>1333</v>
      </c>
      <c r="C260" s="123"/>
      <c r="D260" s="123" t="s">
        <v>1334</v>
      </c>
      <c r="E260" s="124" t="s">
        <v>1335</v>
      </c>
      <c r="F260" s="139">
        <v>42958</v>
      </c>
      <c r="G260" s="122" t="s">
        <v>823</v>
      </c>
      <c r="H260" s="122" t="s">
        <v>20</v>
      </c>
      <c r="I260" s="122" t="s">
        <v>34</v>
      </c>
      <c r="J260" s="141" t="s">
        <v>61</v>
      </c>
      <c r="K260" s="25" t="s">
        <v>23</v>
      </c>
      <c r="L260" s="25" t="s">
        <v>52</v>
      </c>
      <c r="M260" s="123"/>
      <c r="N260" s="141" t="s">
        <v>1336</v>
      </c>
      <c r="O260" s="25" t="s">
        <v>23</v>
      </c>
      <c r="P260" s="25" t="s">
        <v>24</v>
      </c>
    </row>
    <row r="261" spans="1:244" s="15" customFormat="1" ht="71.25" customHeight="1" x14ac:dyDescent="0.25">
      <c r="A261" s="122">
        <v>257</v>
      </c>
      <c r="B261" s="122" t="s">
        <v>1337</v>
      </c>
      <c r="C261" s="123"/>
      <c r="D261" s="123" t="s">
        <v>1338</v>
      </c>
      <c r="E261" s="124" t="s">
        <v>1339</v>
      </c>
      <c r="F261" s="139">
        <v>42961</v>
      </c>
      <c r="G261" s="122" t="s">
        <v>936</v>
      </c>
      <c r="H261" s="122" t="s">
        <v>167</v>
      </c>
      <c r="I261" s="122" t="s">
        <v>78</v>
      </c>
      <c r="J261" s="141" t="s">
        <v>61</v>
      </c>
      <c r="K261" s="25" t="s">
        <v>23</v>
      </c>
      <c r="L261" s="25" t="s">
        <v>52</v>
      </c>
      <c r="M261" s="123"/>
      <c r="N261" s="141" t="s">
        <v>1340</v>
      </c>
      <c r="O261" s="25" t="s">
        <v>36</v>
      </c>
      <c r="P261" s="25" t="s">
        <v>24</v>
      </c>
    </row>
    <row r="262" spans="1:244" s="15" customFormat="1" ht="75.75" customHeight="1" x14ac:dyDescent="0.25">
      <c r="A262" s="122">
        <v>258</v>
      </c>
      <c r="B262" s="122" t="s">
        <v>1341</v>
      </c>
      <c r="C262" s="123"/>
      <c r="D262" s="123" t="s">
        <v>1342</v>
      </c>
      <c r="E262" s="124" t="s">
        <v>1343</v>
      </c>
      <c r="F262" s="139">
        <v>42961</v>
      </c>
      <c r="G262" s="122" t="s">
        <v>65</v>
      </c>
      <c r="H262" s="122" t="s">
        <v>20</v>
      </c>
      <c r="I262" s="122" t="s">
        <v>34</v>
      </c>
      <c r="J262" s="141" t="s">
        <v>61</v>
      </c>
      <c r="K262" s="25" t="s">
        <v>23</v>
      </c>
      <c r="L262" s="25" t="s">
        <v>52</v>
      </c>
      <c r="M262" s="123"/>
      <c r="N262" s="141" t="s">
        <v>1344</v>
      </c>
      <c r="O262" s="25" t="s">
        <v>23</v>
      </c>
      <c r="P262" s="25" t="s">
        <v>24</v>
      </c>
    </row>
    <row r="263" spans="1:244" s="15" customFormat="1" ht="68.25" customHeight="1" x14ac:dyDescent="0.25">
      <c r="A263" s="122">
        <v>259</v>
      </c>
      <c r="B263" s="122" t="s">
        <v>1345</v>
      </c>
      <c r="C263" s="123"/>
      <c r="D263" s="123" t="s">
        <v>1346</v>
      </c>
      <c r="E263" s="124" t="s">
        <v>1347</v>
      </c>
      <c r="F263" s="139">
        <v>42961</v>
      </c>
      <c r="G263" s="122" t="s">
        <v>270</v>
      </c>
      <c r="H263" s="122" t="s">
        <v>20</v>
      </c>
      <c r="I263" s="122" t="s">
        <v>34</v>
      </c>
      <c r="J263" s="141" t="s">
        <v>61</v>
      </c>
      <c r="K263" s="25" t="s">
        <v>23</v>
      </c>
      <c r="L263" s="25" t="s">
        <v>52</v>
      </c>
      <c r="M263" s="123"/>
      <c r="N263" s="141" t="s">
        <v>1348</v>
      </c>
      <c r="O263" s="25" t="s">
        <v>36</v>
      </c>
      <c r="P263" s="25" t="s">
        <v>52</v>
      </c>
    </row>
    <row r="264" spans="1:244" s="15" customFormat="1" ht="75.75" customHeight="1" x14ac:dyDescent="0.25">
      <c r="A264" s="122">
        <v>260</v>
      </c>
      <c r="B264" s="122" t="s">
        <v>1349</v>
      </c>
      <c r="C264" s="123"/>
      <c r="D264" s="123" t="s">
        <v>1350</v>
      </c>
      <c r="E264" s="124" t="s">
        <v>1351</v>
      </c>
      <c r="F264" s="139">
        <v>42961</v>
      </c>
      <c r="G264" s="122" t="s">
        <v>1352</v>
      </c>
      <c r="H264" s="122" t="s">
        <v>160</v>
      </c>
      <c r="I264" s="122" t="s">
        <v>607</v>
      </c>
      <c r="J264" s="141" t="s">
        <v>61</v>
      </c>
      <c r="K264" s="25" t="s">
        <v>23</v>
      </c>
      <c r="L264" s="25" t="s">
        <v>52</v>
      </c>
      <c r="M264" s="123"/>
      <c r="N264" s="141" t="s">
        <v>1353</v>
      </c>
      <c r="O264" s="25" t="s">
        <v>23</v>
      </c>
      <c r="P264" s="25" t="s">
        <v>24</v>
      </c>
    </row>
    <row r="265" spans="1:244" s="15" customFormat="1" ht="71.25" customHeight="1" x14ac:dyDescent="0.25">
      <c r="A265" s="122">
        <v>261</v>
      </c>
      <c r="B265" s="122" t="s">
        <v>1354</v>
      </c>
      <c r="C265" s="123"/>
      <c r="D265" s="123" t="s">
        <v>1355</v>
      </c>
      <c r="E265" s="124" t="s">
        <v>1356</v>
      </c>
      <c r="F265" s="139">
        <v>42961</v>
      </c>
      <c r="G265" s="122" t="s">
        <v>1357</v>
      </c>
      <c r="H265" s="122" t="s">
        <v>160</v>
      </c>
      <c r="I265" s="122" t="s">
        <v>179</v>
      </c>
      <c r="J265" s="141" t="s">
        <v>61</v>
      </c>
      <c r="K265" s="25" t="s">
        <v>23</v>
      </c>
      <c r="L265" s="25" t="s">
        <v>52</v>
      </c>
      <c r="M265" s="123"/>
      <c r="N265" s="141" t="s">
        <v>1358</v>
      </c>
      <c r="O265" s="25" t="s">
        <v>23</v>
      </c>
      <c r="P265" s="25" t="s">
        <v>24</v>
      </c>
    </row>
    <row r="266" spans="1:244" s="15" customFormat="1" ht="75.75" customHeight="1" x14ac:dyDescent="0.25">
      <c r="A266" s="122">
        <v>262</v>
      </c>
      <c r="B266" s="122" t="s">
        <v>1359</v>
      </c>
      <c r="C266" s="123"/>
      <c r="D266" s="123" t="s">
        <v>1360</v>
      </c>
      <c r="E266" s="124" t="s">
        <v>1361</v>
      </c>
      <c r="F266" s="139">
        <v>42961</v>
      </c>
      <c r="G266" s="122" t="s">
        <v>1033</v>
      </c>
      <c r="H266" s="122" t="s">
        <v>160</v>
      </c>
      <c r="I266" s="122" t="s">
        <v>607</v>
      </c>
      <c r="J266" s="141" t="s">
        <v>61</v>
      </c>
      <c r="K266" s="25" t="s">
        <v>23</v>
      </c>
      <c r="L266" s="25" t="s">
        <v>52</v>
      </c>
      <c r="M266" s="123"/>
      <c r="N266" s="141" t="s">
        <v>1362</v>
      </c>
      <c r="O266" s="25" t="s">
        <v>23</v>
      </c>
      <c r="P266" s="25" t="s">
        <v>24</v>
      </c>
    </row>
    <row r="267" spans="1:244" ht="91.5" customHeight="1" x14ac:dyDescent="0.25">
      <c r="A267" s="122">
        <v>263</v>
      </c>
      <c r="B267" s="122" t="s">
        <v>1363</v>
      </c>
      <c r="C267" s="122" t="s">
        <v>1364</v>
      </c>
      <c r="D267" s="122" t="s">
        <v>1365</v>
      </c>
      <c r="E267" s="124" t="s">
        <v>1366</v>
      </c>
      <c r="F267" s="139">
        <v>42961</v>
      </c>
      <c r="G267" s="122" t="s">
        <v>233</v>
      </c>
      <c r="H267" s="122" t="s">
        <v>258</v>
      </c>
      <c r="I267" s="122" t="s">
        <v>259</v>
      </c>
      <c r="J267" s="141" t="s">
        <v>904</v>
      </c>
      <c r="K267" s="25" t="s">
        <v>36</v>
      </c>
      <c r="L267" s="25" t="s">
        <v>24</v>
      </c>
      <c r="M267" s="137"/>
      <c r="N267" s="141" t="s">
        <v>1367</v>
      </c>
      <c r="O267" s="25" t="s">
        <v>36</v>
      </c>
      <c r="P267" s="25" t="s">
        <v>24</v>
      </c>
    </row>
    <row r="268" spans="1:244" s="15" customFormat="1" ht="75.75" customHeight="1" x14ac:dyDescent="0.25">
      <c r="A268" s="122">
        <v>264</v>
      </c>
      <c r="B268" s="122" t="s">
        <v>1368</v>
      </c>
      <c r="C268" s="123"/>
      <c r="D268" s="123" t="s">
        <v>1369</v>
      </c>
      <c r="E268" s="124" t="s">
        <v>1370</v>
      </c>
      <c r="F268" s="139">
        <v>42961</v>
      </c>
      <c r="G268" s="122" t="s">
        <v>1371</v>
      </c>
      <c r="H268" s="122" t="s">
        <v>160</v>
      </c>
      <c r="I268" s="122" t="s">
        <v>607</v>
      </c>
      <c r="J268" s="141" t="s">
        <v>61</v>
      </c>
      <c r="K268" s="25" t="s">
        <v>23</v>
      </c>
      <c r="L268" s="25" t="s">
        <v>52</v>
      </c>
      <c r="M268" s="123"/>
      <c r="N268" s="141" t="s">
        <v>1372</v>
      </c>
      <c r="O268" s="25" t="s">
        <v>23</v>
      </c>
      <c r="P268" s="25" t="s">
        <v>24</v>
      </c>
    </row>
    <row r="269" spans="1:244" s="15" customFormat="1" ht="75.75" customHeight="1" x14ac:dyDescent="0.25">
      <c r="A269" s="122">
        <v>265</v>
      </c>
      <c r="B269" s="122" t="s">
        <v>1373</v>
      </c>
      <c r="C269" s="123"/>
      <c r="D269" s="123" t="s">
        <v>1374</v>
      </c>
      <c r="E269" s="124" t="s">
        <v>1375</v>
      </c>
      <c r="F269" s="139">
        <v>42961</v>
      </c>
      <c r="G269" s="122" t="s">
        <v>1376</v>
      </c>
      <c r="H269" s="122" t="s">
        <v>160</v>
      </c>
      <c r="I269" s="122" t="s">
        <v>607</v>
      </c>
      <c r="J269" s="141" t="s">
        <v>61</v>
      </c>
      <c r="K269" s="25" t="s">
        <v>23</v>
      </c>
      <c r="L269" s="25" t="s">
        <v>52</v>
      </c>
      <c r="M269" s="123"/>
      <c r="N269" s="141" t="s">
        <v>1377</v>
      </c>
      <c r="O269" s="25" t="s">
        <v>23</v>
      </c>
      <c r="P269" s="25" t="s">
        <v>24</v>
      </c>
    </row>
    <row r="270" spans="1:244" s="15" customFormat="1" ht="71.25" customHeight="1" x14ac:dyDescent="0.25">
      <c r="A270" s="122">
        <v>266</v>
      </c>
      <c r="B270" s="122" t="s">
        <v>1378</v>
      </c>
      <c r="C270" s="123"/>
      <c r="D270" s="123" t="s">
        <v>1379</v>
      </c>
      <c r="E270" s="124" t="s">
        <v>1380</v>
      </c>
      <c r="F270" s="139">
        <v>42961</v>
      </c>
      <c r="G270" s="122" t="s">
        <v>1381</v>
      </c>
      <c r="H270" s="122" t="s">
        <v>160</v>
      </c>
      <c r="I270" s="122" t="s">
        <v>179</v>
      </c>
      <c r="J270" s="141" t="s">
        <v>61</v>
      </c>
      <c r="K270" s="25" t="s">
        <v>23</v>
      </c>
      <c r="L270" s="25" t="s">
        <v>52</v>
      </c>
      <c r="M270" s="123"/>
      <c r="N270" s="141" t="s">
        <v>1382</v>
      </c>
      <c r="O270" s="25" t="s">
        <v>23</v>
      </c>
      <c r="P270" s="25" t="s">
        <v>24</v>
      </c>
    </row>
    <row r="271" spans="1:244" s="15" customFormat="1" ht="71.25" customHeight="1" x14ac:dyDescent="0.25">
      <c r="A271" s="122">
        <v>267</v>
      </c>
      <c r="B271" s="122" t="s">
        <v>1383</v>
      </c>
      <c r="C271" s="123"/>
      <c r="D271" s="123" t="s">
        <v>1384</v>
      </c>
      <c r="E271" s="124" t="s">
        <v>1385</v>
      </c>
      <c r="F271" s="139">
        <v>42961</v>
      </c>
      <c r="G271" s="122" t="s">
        <v>1386</v>
      </c>
      <c r="H271" s="122" t="s">
        <v>167</v>
      </c>
      <c r="I271" s="122" t="s">
        <v>78</v>
      </c>
      <c r="J271" s="141" t="s">
        <v>61</v>
      </c>
      <c r="K271" s="25" t="s">
        <v>23</v>
      </c>
      <c r="L271" s="25" t="s">
        <v>52</v>
      </c>
      <c r="M271" s="123"/>
      <c r="N271" s="141" t="s">
        <v>1387</v>
      </c>
      <c r="O271" s="25" t="s">
        <v>36</v>
      </c>
      <c r="P271" s="25" t="s">
        <v>24</v>
      </c>
    </row>
    <row r="272" spans="1:244" ht="96" customHeight="1" x14ac:dyDescent="0.25">
      <c r="A272" s="122">
        <v>268</v>
      </c>
      <c r="B272" s="122" t="s">
        <v>1388</v>
      </c>
      <c r="C272" s="123" t="s">
        <v>1389</v>
      </c>
      <c r="D272" s="123" t="s">
        <v>1390</v>
      </c>
      <c r="E272" s="124" t="s">
        <v>1391</v>
      </c>
      <c r="F272" s="139">
        <v>42961</v>
      </c>
      <c r="G272" s="122" t="s">
        <v>257</v>
      </c>
      <c r="H272" s="122" t="s">
        <v>131</v>
      </c>
      <c r="I272" s="122" t="s">
        <v>342</v>
      </c>
      <c r="J272" s="141" t="s">
        <v>1050</v>
      </c>
      <c r="K272" s="25" t="s">
        <v>36</v>
      </c>
      <c r="L272" s="25" t="s">
        <v>24</v>
      </c>
      <c r="M272" s="15"/>
      <c r="N272" s="141" t="s">
        <v>1392</v>
      </c>
      <c r="O272" s="25" t="s">
        <v>36</v>
      </c>
      <c r="P272" s="25" t="s">
        <v>24</v>
      </c>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c r="BD272" s="15"/>
      <c r="BE272" s="15"/>
      <c r="BF272" s="15"/>
      <c r="BG272" s="15"/>
      <c r="BH272" s="15"/>
      <c r="BI272" s="15"/>
      <c r="BJ272" s="15"/>
      <c r="BK272" s="15"/>
      <c r="BL272" s="15"/>
      <c r="BM272" s="15"/>
      <c r="BN272" s="15"/>
      <c r="BO272" s="15"/>
      <c r="BP272" s="15"/>
      <c r="BQ272" s="15"/>
      <c r="BR272" s="15"/>
      <c r="BS272" s="15"/>
      <c r="BT272" s="15"/>
      <c r="BU272" s="15"/>
      <c r="BV272" s="15"/>
      <c r="BW272" s="15"/>
      <c r="BX272" s="15"/>
      <c r="BY272" s="15"/>
      <c r="BZ272" s="15"/>
      <c r="CA272" s="15"/>
      <c r="CB272" s="15"/>
      <c r="CC272" s="15"/>
      <c r="CD272" s="15"/>
      <c r="CE272" s="15"/>
      <c r="CF272" s="15"/>
      <c r="CG272" s="15"/>
      <c r="CH272" s="15"/>
      <c r="CI272" s="15"/>
      <c r="CJ272" s="15"/>
      <c r="CK272" s="15"/>
      <c r="CL272" s="15"/>
      <c r="CM272" s="15"/>
      <c r="CN272" s="15"/>
      <c r="CO272" s="15"/>
      <c r="CP272" s="15"/>
      <c r="CQ272" s="15"/>
      <c r="CR272" s="15"/>
      <c r="CS272" s="15"/>
      <c r="CT272" s="15"/>
      <c r="CU272" s="15"/>
      <c r="CV272" s="15"/>
      <c r="CW272" s="15"/>
      <c r="CX272" s="15"/>
      <c r="CY272" s="15"/>
      <c r="CZ272" s="15"/>
      <c r="DA272" s="15"/>
      <c r="DB272" s="15"/>
      <c r="DC272" s="15"/>
      <c r="DD272" s="15"/>
      <c r="DE272" s="15"/>
      <c r="DF272" s="15"/>
      <c r="DG272" s="15"/>
      <c r="DH272" s="15"/>
      <c r="DI272" s="15"/>
      <c r="DJ272" s="15"/>
      <c r="DK272" s="15"/>
      <c r="DL272" s="15"/>
      <c r="DM272" s="15"/>
      <c r="DN272" s="15"/>
      <c r="DO272" s="15"/>
      <c r="DP272" s="15"/>
      <c r="DQ272" s="15"/>
      <c r="DR272" s="15"/>
      <c r="DS272" s="15"/>
      <c r="DT272" s="15"/>
      <c r="DU272" s="15"/>
      <c r="DV272" s="15"/>
      <c r="DW272" s="15"/>
      <c r="DX272" s="15"/>
      <c r="DY272" s="15"/>
      <c r="DZ272" s="15"/>
      <c r="EA272" s="15"/>
      <c r="EB272" s="15"/>
      <c r="EC272" s="15"/>
      <c r="ED272" s="15"/>
      <c r="EE272" s="15"/>
      <c r="EF272" s="15"/>
      <c r="EG272" s="15"/>
      <c r="EH272" s="15"/>
      <c r="EI272" s="15"/>
      <c r="EJ272" s="15"/>
      <c r="EK272" s="15"/>
      <c r="EL272" s="15"/>
      <c r="EM272" s="15"/>
      <c r="EN272" s="15"/>
      <c r="EO272" s="15"/>
      <c r="EP272" s="15"/>
      <c r="EQ272" s="15"/>
      <c r="ER272" s="15"/>
      <c r="ES272" s="15"/>
      <c r="ET272" s="15"/>
      <c r="EU272" s="15"/>
      <c r="EV272" s="15"/>
      <c r="EW272" s="15"/>
      <c r="EX272" s="15"/>
      <c r="EY272" s="15"/>
      <c r="EZ272" s="15"/>
      <c r="FA272" s="15"/>
      <c r="FB272" s="15"/>
      <c r="FC272" s="15"/>
      <c r="FD272" s="15"/>
      <c r="FE272" s="15"/>
      <c r="FF272" s="15"/>
      <c r="FG272" s="15"/>
      <c r="FH272" s="15"/>
      <c r="FI272" s="15"/>
      <c r="FJ272" s="15"/>
      <c r="FK272" s="15"/>
      <c r="FL272" s="15"/>
      <c r="FM272" s="15"/>
      <c r="FN272" s="15"/>
      <c r="FO272" s="15"/>
      <c r="FP272" s="15"/>
      <c r="FQ272" s="15"/>
      <c r="FR272" s="15"/>
      <c r="FS272" s="15"/>
      <c r="FT272" s="15"/>
      <c r="FU272" s="15"/>
      <c r="FV272" s="15"/>
      <c r="FW272" s="15"/>
      <c r="FX272" s="15"/>
      <c r="FY272" s="15"/>
      <c r="FZ272" s="15"/>
      <c r="GA272" s="15"/>
      <c r="GB272" s="15"/>
      <c r="GC272" s="15"/>
      <c r="GD272" s="15"/>
      <c r="GE272" s="15"/>
      <c r="GF272" s="15"/>
      <c r="GG272" s="15"/>
      <c r="GH272" s="15"/>
      <c r="GI272" s="15"/>
      <c r="GJ272" s="15"/>
      <c r="GK272" s="15"/>
      <c r="GL272" s="15"/>
      <c r="GM272" s="15"/>
      <c r="GN272" s="15"/>
      <c r="GO272" s="15"/>
      <c r="GP272" s="15"/>
      <c r="GQ272" s="15"/>
      <c r="GR272" s="15"/>
      <c r="GS272" s="15"/>
      <c r="GT272" s="15"/>
      <c r="GU272" s="15"/>
      <c r="GV272" s="15"/>
      <c r="GW272" s="15"/>
      <c r="GX272" s="15"/>
      <c r="GY272" s="15"/>
      <c r="GZ272" s="15"/>
      <c r="HA272" s="15"/>
      <c r="HB272" s="15"/>
      <c r="HC272" s="15"/>
      <c r="HD272" s="15"/>
      <c r="HE272" s="15"/>
      <c r="HF272" s="15"/>
      <c r="HG272" s="15"/>
      <c r="HH272" s="15"/>
      <c r="HI272" s="15"/>
      <c r="HJ272" s="15"/>
      <c r="HK272" s="15"/>
      <c r="HL272" s="15"/>
      <c r="HM272" s="15"/>
      <c r="HN272" s="15"/>
      <c r="HO272" s="15"/>
      <c r="HP272" s="15"/>
      <c r="HQ272" s="15"/>
      <c r="HR272" s="15"/>
      <c r="HS272" s="15"/>
      <c r="HT272" s="15"/>
      <c r="HU272" s="15"/>
      <c r="HV272" s="15"/>
      <c r="HW272" s="15"/>
      <c r="HX272" s="15"/>
      <c r="HY272" s="15"/>
      <c r="HZ272" s="15"/>
      <c r="IA272" s="15"/>
      <c r="IB272" s="15"/>
      <c r="IC272" s="15"/>
      <c r="ID272" s="15"/>
      <c r="IE272" s="15"/>
      <c r="IF272" s="15"/>
      <c r="IG272" s="15"/>
      <c r="IH272" s="15"/>
      <c r="II272" s="15"/>
      <c r="IJ272" s="15"/>
    </row>
    <row r="273" spans="1:252" ht="88.5" customHeight="1" x14ac:dyDescent="0.25">
      <c r="A273" s="122">
        <v>269</v>
      </c>
      <c r="B273" s="122" t="s">
        <v>1393</v>
      </c>
      <c r="C273" s="123"/>
      <c r="D273" s="123" t="s">
        <v>1394</v>
      </c>
      <c r="E273" s="124" t="s">
        <v>1395</v>
      </c>
      <c r="F273" s="139">
        <v>42961</v>
      </c>
      <c r="G273" s="122" t="s">
        <v>166</v>
      </c>
      <c r="H273" s="122" t="s">
        <v>167</v>
      </c>
      <c r="I273" s="122" t="s">
        <v>329</v>
      </c>
      <c r="J273" s="141" t="s">
        <v>632</v>
      </c>
      <c r="K273" s="25" t="s">
        <v>36</v>
      </c>
      <c r="L273" s="25" t="s">
        <v>24</v>
      </c>
      <c r="M273" s="15"/>
      <c r="N273" s="141" t="s">
        <v>1396</v>
      </c>
      <c r="O273" s="25" t="s">
        <v>36</v>
      </c>
      <c r="P273" s="25" t="s">
        <v>24</v>
      </c>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15"/>
      <c r="BD273" s="15"/>
      <c r="BE273" s="15"/>
      <c r="BF273" s="15"/>
      <c r="BG273" s="15"/>
      <c r="BH273" s="15"/>
      <c r="BI273" s="15"/>
      <c r="BJ273" s="15"/>
      <c r="BK273" s="15"/>
      <c r="BL273" s="15"/>
      <c r="BM273" s="15"/>
      <c r="BN273" s="15"/>
      <c r="BO273" s="15"/>
      <c r="BP273" s="15"/>
      <c r="BQ273" s="15"/>
      <c r="BR273" s="15"/>
      <c r="BS273" s="15"/>
      <c r="BT273" s="15"/>
      <c r="BU273" s="15"/>
      <c r="BV273" s="15"/>
      <c r="BW273" s="15"/>
      <c r="BX273" s="15"/>
      <c r="BY273" s="15"/>
      <c r="BZ273" s="15"/>
      <c r="CA273" s="15"/>
      <c r="CB273" s="15"/>
      <c r="CC273" s="15"/>
      <c r="CD273" s="15"/>
      <c r="CE273" s="15"/>
      <c r="CF273" s="15"/>
      <c r="CG273" s="15"/>
      <c r="CH273" s="15"/>
      <c r="CI273" s="15"/>
      <c r="CJ273" s="15"/>
      <c r="CK273" s="15"/>
      <c r="CL273" s="15"/>
      <c r="CM273" s="15"/>
      <c r="CN273" s="15"/>
      <c r="CO273" s="15"/>
      <c r="CP273" s="15"/>
      <c r="CQ273" s="15"/>
      <c r="CR273" s="15"/>
      <c r="CS273" s="15"/>
      <c r="CT273" s="15"/>
      <c r="CU273" s="15"/>
      <c r="CV273" s="15"/>
      <c r="CW273" s="15"/>
      <c r="CX273" s="15"/>
      <c r="CY273" s="15"/>
      <c r="CZ273" s="15"/>
      <c r="DA273" s="15"/>
      <c r="DB273" s="15"/>
      <c r="DC273" s="15"/>
      <c r="DD273" s="15"/>
      <c r="DE273" s="15"/>
      <c r="DF273" s="15"/>
      <c r="DG273" s="15"/>
      <c r="DH273" s="15"/>
      <c r="DI273" s="15"/>
      <c r="DJ273" s="15"/>
      <c r="DK273" s="15"/>
      <c r="DL273" s="15"/>
      <c r="DM273" s="15"/>
      <c r="DN273" s="15"/>
      <c r="DO273" s="15"/>
      <c r="DP273" s="15"/>
      <c r="DQ273" s="15"/>
      <c r="DR273" s="15"/>
      <c r="DS273" s="15"/>
      <c r="DT273" s="15"/>
      <c r="DU273" s="15"/>
      <c r="DV273" s="15"/>
      <c r="DW273" s="15"/>
      <c r="DX273" s="15"/>
      <c r="DY273" s="15"/>
      <c r="DZ273" s="15"/>
      <c r="EA273" s="15"/>
      <c r="EB273" s="15"/>
      <c r="EC273" s="15"/>
      <c r="ED273" s="15"/>
      <c r="EE273" s="15"/>
      <c r="EF273" s="15"/>
      <c r="EG273" s="15"/>
      <c r="EH273" s="15"/>
      <c r="EI273" s="15"/>
      <c r="EJ273" s="15"/>
      <c r="EK273" s="15"/>
      <c r="EL273" s="15"/>
      <c r="EM273" s="15"/>
      <c r="EN273" s="15"/>
      <c r="EO273" s="15"/>
      <c r="EP273" s="15"/>
      <c r="EQ273" s="15"/>
      <c r="ER273" s="15"/>
      <c r="ES273" s="15"/>
      <c r="ET273" s="15"/>
      <c r="EU273" s="15"/>
      <c r="EV273" s="15"/>
      <c r="EW273" s="15"/>
      <c r="EX273" s="15"/>
      <c r="EY273" s="15"/>
      <c r="EZ273" s="15"/>
      <c r="FA273" s="15"/>
      <c r="FB273" s="15"/>
      <c r="FC273" s="15"/>
      <c r="FD273" s="15"/>
      <c r="FE273" s="15"/>
      <c r="FF273" s="15"/>
      <c r="FG273" s="15"/>
      <c r="FH273" s="15"/>
      <c r="FI273" s="15"/>
      <c r="FJ273" s="15"/>
      <c r="FK273" s="15"/>
      <c r="FL273" s="15"/>
      <c r="FM273" s="15"/>
      <c r="FN273" s="15"/>
      <c r="FO273" s="15"/>
      <c r="FP273" s="15"/>
      <c r="FQ273" s="15"/>
      <c r="FR273" s="15"/>
      <c r="FS273" s="15"/>
      <c r="FT273" s="15"/>
      <c r="FU273" s="15"/>
      <c r="FV273" s="15"/>
      <c r="FW273" s="15"/>
      <c r="FX273" s="15"/>
      <c r="FY273" s="15"/>
      <c r="FZ273" s="15"/>
      <c r="GA273" s="15"/>
      <c r="GB273" s="15"/>
      <c r="GC273" s="15"/>
      <c r="GD273" s="15"/>
      <c r="GE273" s="15"/>
      <c r="GF273" s="15"/>
      <c r="GG273" s="15"/>
      <c r="GH273" s="15"/>
      <c r="GI273" s="15"/>
      <c r="GJ273" s="15"/>
      <c r="GK273" s="15"/>
      <c r="GL273" s="15"/>
      <c r="GM273" s="15"/>
      <c r="GN273" s="15"/>
      <c r="GO273" s="15"/>
      <c r="GP273" s="15"/>
      <c r="GQ273" s="15"/>
      <c r="GR273" s="15"/>
      <c r="GS273" s="15"/>
      <c r="GT273" s="15"/>
      <c r="GU273" s="15"/>
      <c r="GV273" s="15"/>
      <c r="GW273" s="15"/>
      <c r="GX273" s="15"/>
      <c r="GY273" s="15"/>
      <c r="GZ273" s="15"/>
      <c r="HA273" s="15"/>
      <c r="HB273" s="15"/>
      <c r="HC273" s="15"/>
      <c r="HD273" s="15"/>
      <c r="HE273" s="15"/>
      <c r="HF273" s="15"/>
      <c r="HG273" s="15"/>
      <c r="HH273" s="15"/>
      <c r="HI273" s="15"/>
      <c r="HJ273" s="15"/>
      <c r="HK273" s="15"/>
      <c r="HL273" s="15"/>
      <c r="HM273" s="15"/>
      <c r="HN273" s="15"/>
      <c r="HO273" s="15"/>
      <c r="HP273" s="15"/>
      <c r="HQ273" s="15"/>
      <c r="HR273" s="15"/>
      <c r="HS273" s="15"/>
      <c r="HT273" s="15"/>
      <c r="HU273" s="15"/>
      <c r="HV273" s="15"/>
      <c r="HW273" s="15"/>
      <c r="HX273" s="15"/>
      <c r="HY273" s="15"/>
      <c r="HZ273" s="15"/>
      <c r="IA273" s="15"/>
      <c r="IB273" s="15"/>
      <c r="IC273" s="15"/>
      <c r="ID273" s="15"/>
      <c r="IE273" s="15"/>
      <c r="IF273" s="15"/>
      <c r="IG273" s="15"/>
      <c r="IH273" s="15"/>
      <c r="II273" s="15"/>
      <c r="IJ273" s="15"/>
      <c r="IK273" s="15"/>
      <c r="IL273" s="15"/>
      <c r="IM273" s="15"/>
      <c r="IN273" s="15"/>
      <c r="IO273" s="15"/>
      <c r="IP273" s="15"/>
      <c r="IQ273" s="15"/>
      <c r="IR273" s="15"/>
    </row>
    <row r="274" spans="1:252" s="15" customFormat="1" ht="75.75" customHeight="1" x14ac:dyDescent="0.25">
      <c r="A274" s="122">
        <v>270</v>
      </c>
      <c r="B274" s="122" t="s">
        <v>1397</v>
      </c>
      <c r="C274" s="123"/>
      <c r="D274" s="123" t="s">
        <v>1398</v>
      </c>
      <c r="E274" s="124" t="s">
        <v>1399</v>
      </c>
      <c r="F274" s="139">
        <v>42961</v>
      </c>
      <c r="G274" s="122" t="s">
        <v>353</v>
      </c>
      <c r="H274" s="122" t="s">
        <v>20</v>
      </c>
      <c r="I274" s="122" t="s">
        <v>34</v>
      </c>
      <c r="J274" s="141" t="s">
        <v>61</v>
      </c>
      <c r="K274" s="25" t="s">
        <v>23</v>
      </c>
      <c r="L274" s="25" t="s">
        <v>52</v>
      </c>
      <c r="M274" s="123"/>
      <c r="N274" s="141" t="s">
        <v>1400</v>
      </c>
      <c r="O274" s="25" t="s">
        <v>36</v>
      </c>
      <c r="P274" s="25" t="s">
        <v>24</v>
      </c>
    </row>
    <row r="275" spans="1:252" s="15" customFormat="1" ht="68.25" customHeight="1" x14ac:dyDescent="0.25">
      <c r="A275" s="122">
        <v>271</v>
      </c>
      <c r="B275" s="122" t="s">
        <v>1401</v>
      </c>
      <c r="C275" s="123"/>
      <c r="D275" s="123" t="s">
        <v>1402</v>
      </c>
      <c r="E275" s="124" t="s">
        <v>1403</v>
      </c>
      <c r="F275" s="139">
        <v>42961</v>
      </c>
      <c r="G275" s="122" t="s">
        <v>663</v>
      </c>
      <c r="H275" s="122" t="s">
        <v>20</v>
      </c>
      <c r="I275" s="122" t="s">
        <v>34</v>
      </c>
      <c r="J275" s="141" t="s">
        <v>61</v>
      </c>
      <c r="K275" s="25" t="s">
        <v>23</v>
      </c>
      <c r="L275" s="25" t="s">
        <v>52</v>
      </c>
      <c r="M275" s="123"/>
      <c r="N275" s="141" t="s">
        <v>1404</v>
      </c>
      <c r="O275" s="25" t="s">
        <v>23</v>
      </c>
      <c r="P275" s="25" t="s">
        <v>52</v>
      </c>
    </row>
    <row r="276" spans="1:252" s="15" customFormat="1" ht="75.75" customHeight="1" x14ac:dyDescent="0.25">
      <c r="A276" s="122">
        <v>272</v>
      </c>
      <c r="B276" s="122" t="s">
        <v>1405</v>
      </c>
      <c r="C276" s="123"/>
      <c r="D276" s="123" t="s">
        <v>1406</v>
      </c>
      <c r="E276" s="124" t="s">
        <v>1407</v>
      </c>
      <c r="F276" s="139">
        <v>42961</v>
      </c>
      <c r="G276" s="122" t="s">
        <v>1408</v>
      </c>
      <c r="H276" s="122" t="s">
        <v>20</v>
      </c>
      <c r="I276" s="122" t="s">
        <v>34</v>
      </c>
      <c r="J276" s="141" t="s">
        <v>61</v>
      </c>
      <c r="K276" s="25" t="s">
        <v>23</v>
      </c>
      <c r="L276" s="25" t="s">
        <v>52</v>
      </c>
      <c r="M276" s="123"/>
      <c r="N276" s="141" t="s">
        <v>1409</v>
      </c>
      <c r="O276" s="25" t="s">
        <v>36</v>
      </c>
      <c r="P276" s="25" t="s">
        <v>24</v>
      </c>
    </row>
    <row r="277" spans="1:252" s="15" customFormat="1" ht="63.75" customHeight="1" x14ac:dyDescent="0.25">
      <c r="A277" s="122">
        <v>273</v>
      </c>
      <c r="B277" s="122" t="s">
        <v>1410</v>
      </c>
      <c r="C277" s="123"/>
      <c r="D277" s="123" t="s">
        <v>1411</v>
      </c>
      <c r="E277" s="124" t="s">
        <v>1412</v>
      </c>
      <c r="F277" s="139">
        <v>42961</v>
      </c>
      <c r="G277" s="122" t="s">
        <v>1413</v>
      </c>
      <c r="H277" s="122" t="s">
        <v>20</v>
      </c>
      <c r="I277" s="122" t="s">
        <v>179</v>
      </c>
      <c r="J277" s="141" t="s">
        <v>61</v>
      </c>
      <c r="K277" s="25" t="s">
        <v>23</v>
      </c>
      <c r="L277" s="25" t="s">
        <v>52</v>
      </c>
      <c r="M277" s="123"/>
      <c r="N277" s="141" t="s">
        <v>1414</v>
      </c>
      <c r="O277" s="25" t="s">
        <v>23</v>
      </c>
      <c r="P277" s="25" t="s">
        <v>24</v>
      </c>
    </row>
    <row r="278" spans="1:252" s="15" customFormat="1" ht="65.25" customHeight="1" x14ac:dyDescent="0.25">
      <c r="A278" s="122">
        <v>274</v>
      </c>
      <c r="B278" s="122" t="s">
        <v>1415</v>
      </c>
      <c r="C278" s="123"/>
      <c r="D278" s="123" t="s">
        <v>1416</v>
      </c>
      <c r="E278" s="124" t="s">
        <v>1417</v>
      </c>
      <c r="F278" s="139">
        <v>42961</v>
      </c>
      <c r="G278" s="122" t="s">
        <v>784</v>
      </c>
      <c r="H278" s="122" t="s">
        <v>160</v>
      </c>
      <c r="I278" s="122" t="s">
        <v>179</v>
      </c>
      <c r="J278" s="141" t="s">
        <v>61</v>
      </c>
      <c r="K278" s="25" t="s">
        <v>23</v>
      </c>
      <c r="L278" s="25" t="s">
        <v>52</v>
      </c>
      <c r="M278" s="123"/>
      <c r="N278" s="141" t="s">
        <v>1418</v>
      </c>
      <c r="O278" s="25" t="s">
        <v>23</v>
      </c>
      <c r="P278" s="25" t="s">
        <v>24</v>
      </c>
    </row>
    <row r="279" spans="1:252" ht="66.75" customHeight="1" x14ac:dyDescent="0.25">
      <c r="A279" s="122">
        <v>275</v>
      </c>
      <c r="B279" s="122" t="s">
        <v>1419</v>
      </c>
      <c r="C279" s="123"/>
      <c r="D279" s="123" t="s">
        <v>1420</v>
      </c>
      <c r="E279" s="124" t="s">
        <v>1421</v>
      </c>
      <c r="F279" s="139">
        <v>42961</v>
      </c>
      <c r="G279" s="122" t="s">
        <v>1422</v>
      </c>
      <c r="H279" s="122" t="s">
        <v>167</v>
      </c>
      <c r="I279" s="122" t="s">
        <v>329</v>
      </c>
      <c r="J279" s="141" t="s">
        <v>632</v>
      </c>
      <c r="K279" s="25" t="s">
        <v>36</v>
      </c>
      <c r="L279" s="25" t="s">
        <v>24</v>
      </c>
      <c r="M279" s="15"/>
      <c r="N279" s="141" t="s">
        <v>1423</v>
      </c>
      <c r="O279" s="25" t="s">
        <v>36</v>
      </c>
      <c r="P279" s="25" t="s">
        <v>24</v>
      </c>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BW279" s="15"/>
      <c r="BX279" s="15"/>
      <c r="BY279" s="15"/>
      <c r="BZ279" s="15"/>
      <c r="CA279" s="15"/>
      <c r="CB279" s="15"/>
      <c r="CC279" s="15"/>
      <c r="CD279" s="15"/>
      <c r="CE279" s="15"/>
      <c r="CF279" s="15"/>
      <c r="CG279" s="15"/>
      <c r="CH279" s="15"/>
      <c r="CI279" s="15"/>
      <c r="CJ279" s="15"/>
      <c r="CK279" s="15"/>
      <c r="CL279" s="15"/>
      <c r="CM279" s="15"/>
      <c r="CN279" s="15"/>
      <c r="CO279" s="15"/>
      <c r="CP279" s="15"/>
      <c r="CQ279" s="15"/>
      <c r="CR279" s="15"/>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c r="DO279" s="15"/>
      <c r="DP279" s="15"/>
      <c r="DQ279" s="15"/>
      <c r="DR279" s="15"/>
      <c r="DS279" s="15"/>
      <c r="DT279" s="15"/>
      <c r="DU279" s="15"/>
      <c r="DV279" s="15"/>
      <c r="DW279" s="15"/>
      <c r="DX279" s="15"/>
      <c r="DY279" s="15"/>
      <c r="DZ279" s="15"/>
      <c r="EA279" s="15"/>
      <c r="EB279" s="15"/>
      <c r="EC279" s="15"/>
      <c r="ED279" s="15"/>
      <c r="EE279" s="15"/>
      <c r="EF279" s="15"/>
      <c r="EG279" s="15"/>
      <c r="EH279" s="15"/>
      <c r="EI279" s="15"/>
      <c r="EJ279" s="15"/>
      <c r="EK279" s="15"/>
      <c r="EL279" s="15"/>
      <c r="EM279" s="15"/>
      <c r="EN279" s="15"/>
      <c r="EO279" s="15"/>
      <c r="EP279" s="15"/>
      <c r="EQ279" s="15"/>
      <c r="ER279" s="15"/>
      <c r="ES279" s="15"/>
      <c r="ET279" s="15"/>
      <c r="EU279" s="15"/>
      <c r="EV279" s="15"/>
      <c r="EW279" s="15"/>
      <c r="EX279" s="15"/>
      <c r="EY279" s="15"/>
      <c r="EZ279" s="15"/>
      <c r="FA279" s="15"/>
      <c r="FB279" s="15"/>
      <c r="FC279" s="15"/>
      <c r="FD279" s="15"/>
      <c r="FE279" s="15"/>
      <c r="FF279" s="15"/>
      <c r="FG279" s="15"/>
      <c r="FH279" s="15"/>
      <c r="FI279" s="15"/>
      <c r="FJ279" s="15"/>
      <c r="FK279" s="15"/>
      <c r="FL279" s="15"/>
      <c r="FM279" s="15"/>
      <c r="FN279" s="15"/>
      <c r="FO279" s="15"/>
      <c r="FP279" s="15"/>
      <c r="FQ279" s="15"/>
      <c r="FR279" s="15"/>
      <c r="FS279" s="15"/>
      <c r="FT279" s="15"/>
      <c r="FU279" s="15"/>
      <c r="FV279" s="15"/>
      <c r="FW279" s="15"/>
      <c r="FX279" s="15"/>
      <c r="FY279" s="15"/>
      <c r="FZ279" s="15"/>
      <c r="GA279" s="15"/>
      <c r="GB279" s="15"/>
      <c r="GC279" s="15"/>
      <c r="GD279" s="15"/>
      <c r="GE279" s="15"/>
      <c r="GF279" s="15"/>
      <c r="GG279" s="15"/>
      <c r="GH279" s="15"/>
      <c r="GI279" s="15"/>
      <c r="GJ279" s="15"/>
      <c r="GK279" s="15"/>
      <c r="GL279" s="15"/>
      <c r="GM279" s="15"/>
      <c r="GN279" s="15"/>
      <c r="GO279" s="15"/>
      <c r="GP279" s="15"/>
      <c r="GQ279" s="15"/>
      <c r="GR279" s="15"/>
      <c r="GS279" s="15"/>
      <c r="GT279" s="15"/>
      <c r="GU279" s="15"/>
      <c r="GV279" s="15"/>
      <c r="GW279" s="15"/>
      <c r="GX279" s="15"/>
      <c r="GY279" s="15"/>
      <c r="GZ279" s="15"/>
      <c r="HA279" s="15"/>
      <c r="HB279" s="15"/>
      <c r="HC279" s="15"/>
      <c r="HD279" s="15"/>
      <c r="HE279" s="15"/>
      <c r="HF279" s="15"/>
      <c r="HG279" s="15"/>
      <c r="HH279" s="15"/>
      <c r="HI279" s="15"/>
      <c r="HJ279" s="15"/>
      <c r="HK279" s="15"/>
      <c r="HL279" s="15"/>
      <c r="HM279" s="15"/>
      <c r="HN279" s="15"/>
      <c r="HO279" s="15"/>
      <c r="HP279" s="15"/>
      <c r="HQ279" s="15"/>
      <c r="HR279" s="15"/>
      <c r="HS279" s="15"/>
      <c r="HT279" s="15"/>
      <c r="HU279" s="15"/>
      <c r="HV279" s="15"/>
      <c r="HW279" s="15"/>
      <c r="HX279" s="15"/>
      <c r="HY279" s="15"/>
      <c r="HZ279" s="15"/>
      <c r="IA279" s="15"/>
      <c r="IB279" s="15"/>
      <c r="IC279" s="15"/>
      <c r="ID279" s="15"/>
      <c r="IE279" s="15"/>
      <c r="IF279" s="15"/>
      <c r="IG279" s="15"/>
      <c r="IH279" s="15"/>
      <c r="II279" s="15"/>
      <c r="IJ279" s="15"/>
      <c r="IK279" s="15"/>
      <c r="IL279" s="15"/>
      <c r="IM279" s="15"/>
      <c r="IN279" s="15"/>
      <c r="IO279" s="15"/>
      <c r="IP279" s="15"/>
      <c r="IQ279" s="15"/>
      <c r="IR279" s="15"/>
    </row>
    <row r="280" spans="1:252" s="15" customFormat="1" ht="63" customHeight="1" x14ac:dyDescent="0.25">
      <c r="A280" s="122">
        <v>276</v>
      </c>
      <c r="B280" s="122" t="s">
        <v>1424</v>
      </c>
      <c r="C280" s="123"/>
      <c r="D280" s="123" t="s">
        <v>1425</v>
      </c>
      <c r="E280" s="124" t="s">
        <v>1426</v>
      </c>
      <c r="F280" s="139">
        <v>42962</v>
      </c>
      <c r="G280" s="122" t="s">
        <v>784</v>
      </c>
      <c r="H280" s="122" t="s">
        <v>160</v>
      </c>
      <c r="I280" s="122" t="s">
        <v>179</v>
      </c>
      <c r="J280" s="141" t="s">
        <v>61</v>
      </c>
      <c r="K280" s="25" t="s">
        <v>23</v>
      </c>
      <c r="L280" s="25" t="s">
        <v>52</v>
      </c>
      <c r="M280" s="123"/>
      <c r="N280" s="141" t="s">
        <v>1427</v>
      </c>
      <c r="O280" s="25" t="s">
        <v>23</v>
      </c>
      <c r="P280" s="25" t="s">
        <v>24</v>
      </c>
    </row>
    <row r="281" spans="1:252" s="15" customFormat="1" ht="71.25" customHeight="1" x14ac:dyDescent="0.25">
      <c r="A281" s="122">
        <v>277</v>
      </c>
      <c r="B281" s="122" t="s">
        <v>1428</v>
      </c>
      <c r="C281" s="123"/>
      <c r="D281" s="123" t="s">
        <v>1429</v>
      </c>
      <c r="E281" s="124" t="s">
        <v>1430</v>
      </c>
      <c r="F281" s="139">
        <v>42962</v>
      </c>
      <c r="G281" s="122" t="s">
        <v>784</v>
      </c>
      <c r="H281" s="122" t="s">
        <v>160</v>
      </c>
      <c r="I281" s="122" t="s">
        <v>179</v>
      </c>
      <c r="J281" s="141" t="s">
        <v>61</v>
      </c>
      <c r="K281" s="25" t="s">
        <v>23</v>
      </c>
      <c r="L281" s="25" t="s">
        <v>52</v>
      </c>
      <c r="M281" s="123"/>
      <c r="N281" s="141" t="s">
        <v>1431</v>
      </c>
      <c r="O281" s="25" t="s">
        <v>23</v>
      </c>
      <c r="P281" s="25" t="s">
        <v>24</v>
      </c>
    </row>
    <row r="282" spans="1:252" s="15" customFormat="1" ht="75.75" customHeight="1" x14ac:dyDescent="0.25">
      <c r="A282" s="122">
        <v>278</v>
      </c>
      <c r="B282" s="122" t="s">
        <v>1432</v>
      </c>
      <c r="C282" s="123"/>
      <c r="D282" s="123" t="s">
        <v>1320</v>
      </c>
      <c r="E282" s="124" t="s">
        <v>1433</v>
      </c>
      <c r="F282" s="139">
        <v>42962</v>
      </c>
      <c r="G282" s="122" t="s">
        <v>1434</v>
      </c>
      <c r="H282" s="122" t="s">
        <v>160</v>
      </c>
      <c r="I282" s="122" t="s">
        <v>607</v>
      </c>
      <c r="J282" s="141" t="s">
        <v>61</v>
      </c>
      <c r="K282" s="25" t="s">
        <v>23</v>
      </c>
      <c r="L282" s="25" t="s">
        <v>52</v>
      </c>
      <c r="M282" s="123"/>
      <c r="N282" s="141" t="s">
        <v>1435</v>
      </c>
      <c r="O282" s="25" t="s">
        <v>23</v>
      </c>
      <c r="P282" s="25" t="s">
        <v>24</v>
      </c>
    </row>
    <row r="283" spans="1:252" s="15" customFormat="1" ht="71.25" customHeight="1" x14ac:dyDescent="0.25">
      <c r="A283" s="122">
        <v>279</v>
      </c>
      <c r="B283" s="122" t="s">
        <v>1436</v>
      </c>
      <c r="C283" s="123"/>
      <c r="D283" s="123" t="s">
        <v>1437</v>
      </c>
      <c r="E283" s="124" t="s">
        <v>1438</v>
      </c>
      <c r="F283" s="139">
        <v>42963</v>
      </c>
      <c r="G283" s="122" t="s">
        <v>809</v>
      </c>
      <c r="H283" s="122" t="s">
        <v>160</v>
      </c>
      <c r="I283" s="122" t="s">
        <v>179</v>
      </c>
      <c r="J283" s="141" t="s">
        <v>61</v>
      </c>
      <c r="K283" s="25" t="s">
        <v>23</v>
      </c>
      <c r="L283" s="25" t="s">
        <v>52</v>
      </c>
      <c r="M283" s="123"/>
      <c r="N283" s="141" t="s">
        <v>1439</v>
      </c>
      <c r="O283" s="25" t="s">
        <v>23</v>
      </c>
      <c r="P283" s="25" t="s">
        <v>24</v>
      </c>
    </row>
    <row r="284" spans="1:252" s="15" customFormat="1" ht="71.25" customHeight="1" x14ac:dyDescent="0.25">
      <c r="A284" s="122">
        <v>280</v>
      </c>
      <c r="B284" s="122" t="s">
        <v>1440</v>
      </c>
      <c r="C284" s="123"/>
      <c r="D284" s="123" t="s">
        <v>1441</v>
      </c>
      <c r="E284" s="124" t="s">
        <v>1442</v>
      </c>
      <c r="F284" s="139">
        <v>42963</v>
      </c>
      <c r="G284" s="122" t="s">
        <v>1331</v>
      </c>
      <c r="H284" s="122" t="s">
        <v>160</v>
      </c>
      <c r="I284" s="122" t="s">
        <v>179</v>
      </c>
      <c r="J284" s="141" t="s">
        <v>61</v>
      </c>
      <c r="K284" s="25" t="s">
        <v>23</v>
      </c>
      <c r="L284" s="25" t="s">
        <v>52</v>
      </c>
      <c r="M284" s="123"/>
      <c r="N284" s="141" t="s">
        <v>1443</v>
      </c>
      <c r="O284" s="25" t="s">
        <v>23</v>
      </c>
      <c r="P284" s="25" t="s">
        <v>24</v>
      </c>
    </row>
    <row r="285" spans="1:252" s="15" customFormat="1" ht="71.25" customHeight="1" x14ac:dyDescent="0.25">
      <c r="A285" s="122">
        <v>281</v>
      </c>
      <c r="B285" s="122" t="s">
        <v>1444</v>
      </c>
      <c r="C285" s="123"/>
      <c r="D285" s="123" t="s">
        <v>1445</v>
      </c>
      <c r="E285" s="124" t="s">
        <v>1446</v>
      </c>
      <c r="F285" s="139">
        <v>42963</v>
      </c>
      <c r="G285" s="122" t="s">
        <v>784</v>
      </c>
      <c r="H285" s="122" t="s">
        <v>160</v>
      </c>
      <c r="I285" s="122" t="s">
        <v>179</v>
      </c>
      <c r="J285" s="141" t="s">
        <v>61</v>
      </c>
      <c r="K285" s="25" t="s">
        <v>23</v>
      </c>
      <c r="L285" s="25" t="s">
        <v>52</v>
      </c>
      <c r="M285" s="123"/>
      <c r="N285" s="141" t="s">
        <v>1447</v>
      </c>
      <c r="O285" s="25" t="s">
        <v>23</v>
      </c>
      <c r="P285" s="25" t="s">
        <v>24</v>
      </c>
    </row>
    <row r="286" spans="1:252" s="15" customFormat="1" ht="71.25" customHeight="1" x14ac:dyDescent="0.25">
      <c r="A286" s="122">
        <v>282</v>
      </c>
      <c r="B286" s="122" t="s">
        <v>1448</v>
      </c>
      <c r="C286" s="123"/>
      <c r="D286" s="123" t="s">
        <v>1449</v>
      </c>
      <c r="E286" s="124" t="s">
        <v>1450</v>
      </c>
      <c r="F286" s="139">
        <v>42963</v>
      </c>
      <c r="G286" s="122" t="s">
        <v>784</v>
      </c>
      <c r="H286" s="122" t="s">
        <v>160</v>
      </c>
      <c r="I286" s="122" t="s">
        <v>179</v>
      </c>
      <c r="J286" s="141" t="s">
        <v>61</v>
      </c>
      <c r="K286" s="25" t="s">
        <v>23</v>
      </c>
      <c r="L286" s="25" t="s">
        <v>52</v>
      </c>
      <c r="M286" s="123"/>
      <c r="N286" s="141" t="s">
        <v>1451</v>
      </c>
      <c r="O286" s="25" t="s">
        <v>23</v>
      </c>
      <c r="P286" s="25" t="s">
        <v>24</v>
      </c>
    </row>
    <row r="287" spans="1:252" s="15" customFormat="1" ht="65.25" customHeight="1" x14ac:dyDescent="0.25">
      <c r="A287" s="122">
        <v>283</v>
      </c>
      <c r="B287" s="122" t="s">
        <v>1452</v>
      </c>
      <c r="C287" s="123"/>
      <c r="D287" s="123" t="s">
        <v>1453</v>
      </c>
      <c r="E287" s="124" t="s">
        <v>1454</v>
      </c>
      <c r="F287" s="139">
        <v>42963</v>
      </c>
      <c r="G287" s="122" t="s">
        <v>1455</v>
      </c>
      <c r="H287" s="122" t="s">
        <v>20</v>
      </c>
      <c r="I287" s="122" t="s">
        <v>179</v>
      </c>
      <c r="J287" s="141" t="s">
        <v>61</v>
      </c>
      <c r="K287" s="25" t="s">
        <v>23</v>
      </c>
      <c r="L287" s="25" t="s">
        <v>52</v>
      </c>
      <c r="M287" s="123"/>
      <c r="N287" s="141" t="s">
        <v>1456</v>
      </c>
      <c r="O287" s="25" t="s">
        <v>23</v>
      </c>
      <c r="P287" s="25" t="s">
        <v>24</v>
      </c>
    </row>
    <row r="288" spans="1:252" ht="85.5" customHeight="1" x14ac:dyDescent="0.25">
      <c r="A288" s="122">
        <v>284</v>
      </c>
      <c r="B288" s="122" t="s">
        <v>1457</v>
      </c>
      <c r="C288" s="123" t="s">
        <v>1458</v>
      </c>
      <c r="D288" s="123" t="s">
        <v>1459</v>
      </c>
      <c r="E288" s="124" t="s">
        <v>1460</v>
      </c>
      <c r="F288" s="139">
        <v>42963</v>
      </c>
      <c r="G288" s="122" t="s">
        <v>1461</v>
      </c>
      <c r="H288" s="122" t="s">
        <v>277</v>
      </c>
      <c r="I288" s="122" t="s">
        <v>278</v>
      </c>
      <c r="J288" s="141" t="s">
        <v>1253</v>
      </c>
      <c r="K288" s="25" t="s">
        <v>23</v>
      </c>
      <c r="L288" s="25" t="s">
        <v>24</v>
      </c>
      <c r="M288" s="122"/>
      <c r="N288" s="141" t="s">
        <v>1462</v>
      </c>
      <c r="O288" s="25" t="s">
        <v>23</v>
      </c>
      <c r="P288" s="25" t="s">
        <v>24</v>
      </c>
    </row>
    <row r="289" spans="1:252" s="15" customFormat="1" ht="71.25" customHeight="1" x14ac:dyDescent="0.25">
      <c r="A289" s="122">
        <v>285</v>
      </c>
      <c r="B289" s="122" t="s">
        <v>1463</v>
      </c>
      <c r="C289" s="123"/>
      <c r="D289" s="123" t="s">
        <v>1464</v>
      </c>
      <c r="E289" s="124" t="s">
        <v>1465</v>
      </c>
      <c r="F289" s="139">
        <v>42963</v>
      </c>
      <c r="G289" s="122" t="s">
        <v>784</v>
      </c>
      <c r="H289" s="122" t="s">
        <v>160</v>
      </c>
      <c r="I289" s="122" t="s">
        <v>179</v>
      </c>
      <c r="J289" s="141" t="s">
        <v>61</v>
      </c>
      <c r="K289" s="25" t="s">
        <v>23</v>
      </c>
      <c r="L289" s="25" t="s">
        <v>52</v>
      </c>
      <c r="M289" s="123"/>
      <c r="N289" s="141" t="s">
        <v>1466</v>
      </c>
      <c r="O289" s="25" t="s">
        <v>23</v>
      </c>
      <c r="P289" s="25" t="s">
        <v>24</v>
      </c>
    </row>
    <row r="290" spans="1:252" s="15" customFormat="1" ht="75.75" customHeight="1" x14ac:dyDescent="0.25">
      <c r="A290" s="122">
        <v>286</v>
      </c>
      <c r="B290" s="122" t="s">
        <v>1467</v>
      </c>
      <c r="C290" s="123"/>
      <c r="D290" s="123" t="s">
        <v>1468</v>
      </c>
      <c r="E290" s="124" t="s">
        <v>1469</v>
      </c>
      <c r="F290" s="139">
        <v>42964</v>
      </c>
      <c r="G290" s="122" t="s">
        <v>33</v>
      </c>
      <c r="H290" s="122" t="s">
        <v>20</v>
      </c>
      <c r="I290" s="122" t="s">
        <v>34</v>
      </c>
      <c r="J290" s="141" t="s">
        <v>61</v>
      </c>
      <c r="K290" s="25" t="s">
        <v>23</v>
      </c>
      <c r="L290" s="25" t="s">
        <v>52</v>
      </c>
      <c r="M290" s="123"/>
      <c r="N290" s="141" t="s">
        <v>1470</v>
      </c>
      <c r="O290" s="25" t="s">
        <v>36</v>
      </c>
      <c r="P290" s="25" t="s">
        <v>24</v>
      </c>
    </row>
    <row r="291" spans="1:252" s="15" customFormat="1" ht="68.25" customHeight="1" x14ac:dyDescent="0.25">
      <c r="A291" s="122">
        <v>287</v>
      </c>
      <c r="B291" s="122" t="s">
        <v>1471</v>
      </c>
      <c r="C291" s="123"/>
      <c r="D291" s="123" t="s">
        <v>1472</v>
      </c>
      <c r="E291" s="124" t="s">
        <v>1473</v>
      </c>
      <c r="F291" s="139">
        <v>42964</v>
      </c>
      <c r="G291" s="122" t="s">
        <v>270</v>
      </c>
      <c r="H291" s="122" t="s">
        <v>20</v>
      </c>
      <c r="I291" s="122" t="s">
        <v>34</v>
      </c>
      <c r="J291" s="141" t="s">
        <v>61</v>
      </c>
      <c r="K291" s="25" t="s">
        <v>23</v>
      </c>
      <c r="L291" s="25" t="s">
        <v>52</v>
      </c>
      <c r="M291" s="123"/>
      <c r="N291" s="141" t="s">
        <v>1474</v>
      </c>
      <c r="O291" s="25" t="s">
        <v>23</v>
      </c>
      <c r="P291" s="25" t="s">
        <v>52</v>
      </c>
    </row>
    <row r="292" spans="1:252" s="15" customFormat="1" ht="71.25" customHeight="1" x14ac:dyDescent="0.25">
      <c r="A292" s="122">
        <v>288</v>
      </c>
      <c r="B292" s="122" t="s">
        <v>1475</v>
      </c>
      <c r="C292" s="123"/>
      <c r="D292" s="123" t="s">
        <v>1476</v>
      </c>
      <c r="E292" s="124" t="s">
        <v>1477</v>
      </c>
      <c r="F292" s="139">
        <v>42964</v>
      </c>
      <c r="G292" s="122" t="s">
        <v>784</v>
      </c>
      <c r="H292" s="122" t="s">
        <v>160</v>
      </c>
      <c r="I292" s="122" t="s">
        <v>179</v>
      </c>
      <c r="J292" s="141" t="s">
        <v>61</v>
      </c>
      <c r="K292" s="25" t="s">
        <v>23</v>
      </c>
      <c r="L292" s="25" t="s">
        <v>52</v>
      </c>
      <c r="M292" s="123"/>
      <c r="N292" s="141" t="s">
        <v>1478</v>
      </c>
      <c r="O292" s="25" t="s">
        <v>23</v>
      </c>
      <c r="P292" s="25" t="s">
        <v>24</v>
      </c>
    </row>
    <row r="293" spans="1:252" s="15" customFormat="1" ht="75.75" customHeight="1" x14ac:dyDescent="0.25">
      <c r="A293" s="122">
        <v>289</v>
      </c>
      <c r="B293" s="122" t="s">
        <v>1479</v>
      </c>
      <c r="C293" s="123" t="s">
        <v>1480</v>
      </c>
      <c r="D293" s="123" t="s">
        <v>1266</v>
      </c>
      <c r="E293" s="124" t="s">
        <v>1481</v>
      </c>
      <c r="F293" s="139">
        <v>42964</v>
      </c>
      <c r="G293" s="122" t="s">
        <v>1482</v>
      </c>
      <c r="H293" s="122" t="s">
        <v>191</v>
      </c>
      <c r="I293" s="122" t="s">
        <v>192</v>
      </c>
      <c r="J293" s="141" t="s">
        <v>61</v>
      </c>
      <c r="K293" s="25" t="s">
        <v>23</v>
      </c>
      <c r="L293" s="25" t="s">
        <v>52</v>
      </c>
      <c r="M293" s="123"/>
      <c r="N293" s="141" t="s">
        <v>1483</v>
      </c>
      <c r="O293" s="25" t="s">
        <v>23</v>
      </c>
      <c r="P293" s="25" t="s">
        <v>24</v>
      </c>
    </row>
    <row r="294" spans="1:252" s="15" customFormat="1" ht="71.25" customHeight="1" x14ac:dyDescent="0.25">
      <c r="A294" s="122">
        <v>290</v>
      </c>
      <c r="B294" s="122" t="s">
        <v>1484</v>
      </c>
      <c r="C294" s="123"/>
      <c r="D294" s="123" t="s">
        <v>1485</v>
      </c>
      <c r="E294" s="124" t="s">
        <v>1486</v>
      </c>
      <c r="F294" s="139">
        <v>42964</v>
      </c>
      <c r="G294" s="122" t="s">
        <v>1487</v>
      </c>
      <c r="H294" s="122" t="s">
        <v>160</v>
      </c>
      <c r="I294" s="122" t="s">
        <v>179</v>
      </c>
      <c r="J294" s="141" t="s">
        <v>61</v>
      </c>
      <c r="K294" s="25" t="s">
        <v>23</v>
      </c>
      <c r="L294" s="25" t="s">
        <v>52</v>
      </c>
      <c r="M294" s="123"/>
      <c r="N294" s="141" t="s">
        <v>1488</v>
      </c>
      <c r="O294" s="25" t="s">
        <v>23</v>
      </c>
      <c r="P294" s="25" t="s">
        <v>24</v>
      </c>
    </row>
    <row r="295" spans="1:252" s="15" customFormat="1" ht="71.25" customHeight="1" x14ac:dyDescent="0.25">
      <c r="A295" s="122">
        <v>291</v>
      </c>
      <c r="B295" s="122" t="s">
        <v>1489</v>
      </c>
      <c r="C295" s="123"/>
      <c r="D295" s="123" t="s">
        <v>1490</v>
      </c>
      <c r="E295" s="124" t="s">
        <v>1491</v>
      </c>
      <c r="F295" s="139">
        <v>42964</v>
      </c>
      <c r="G295" s="122" t="s">
        <v>1492</v>
      </c>
      <c r="H295" s="122" t="s">
        <v>160</v>
      </c>
      <c r="I295" s="122" t="s">
        <v>179</v>
      </c>
      <c r="J295" s="141" t="s">
        <v>61</v>
      </c>
      <c r="K295" s="25" t="s">
        <v>23</v>
      </c>
      <c r="L295" s="25" t="s">
        <v>52</v>
      </c>
      <c r="M295" s="123"/>
      <c r="N295" s="141" t="s">
        <v>1493</v>
      </c>
      <c r="O295" s="25" t="s">
        <v>23</v>
      </c>
      <c r="P295" s="25" t="s">
        <v>24</v>
      </c>
    </row>
    <row r="296" spans="1:252" s="15" customFormat="1" ht="75.75" customHeight="1" x14ac:dyDescent="0.25">
      <c r="A296" s="122">
        <v>292</v>
      </c>
      <c r="B296" s="122" t="s">
        <v>1494</v>
      </c>
      <c r="C296" s="123"/>
      <c r="D296" s="123" t="s">
        <v>1495</v>
      </c>
      <c r="E296" s="124" t="s">
        <v>1496</v>
      </c>
      <c r="F296" s="139">
        <v>42964</v>
      </c>
      <c r="G296" s="122" t="s">
        <v>1212</v>
      </c>
      <c r="H296" s="122" t="s">
        <v>160</v>
      </c>
      <c r="I296" s="122" t="s">
        <v>607</v>
      </c>
      <c r="J296" s="141" t="s">
        <v>61</v>
      </c>
      <c r="K296" s="25" t="s">
        <v>23</v>
      </c>
      <c r="L296" s="25" t="s">
        <v>52</v>
      </c>
      <c r="M296" s="123"/>
      <c r="N296" s="141" t="s">
        <v>1497</v>
      </c>
      <c r="O296" s="25" t="s">
        <v>23</v>
      </c>
      <c r="P296" s="25" t="s">
        <v>24</v>
      </c>
    </row>
    <row r="297" spans="1:252" s="15" customFormat="1" ht="71.25" customHeight="1" x14ac:dyDescent="0.25">
      <c r="A297" s="122">
        <v>293</v>
      </c>
      <c r="B297" s="122" t="s">
        <v>1498</v>
      </c>
      <c r="C297" s="123"/>
      <c r="D297" s="123" t="s">
        <v>1499</v>
      </c>
      <c r="E297" s="124" t="s">
        <v>1500</v>
      </c>
      <c r="F297" s="139">
        <v>42964</v>
      </c>
      <c r="G297" s="122" t="s">
        <v>1501</v>
      </c>
      <c r="H297" s="122" t="s">
        <v>160</v>
      </c>
      <c r="I297" s="122" t="s">
        <v>179</v>
      </c>
      <c r="J297" s="141" t="s">
        <v>61</v>
      </c>
      <c r="K297" s="25" t="s">
        <v>23</v>
      </c>
      <c r="L297" s="25" t="s">
        <v>52</v>
      </c>
      <c r="M297" s="123"/>
      <c r="N297" s="141" t="s">
        <v>1502</v>
      </c>
      <c r="O297" s="25" t="s">
        <v>23</v>
      </c>
      <c r="P297" s="25" t="s">
        <v>24</v>
      </c>
    </row>
    <row r="298" spans="1:252" s="15" customFormat="1" ht="71.25" customHeight="1" x14ac:dyDescent="0.25">
      <c r="A298" s="122">
        <v>294</v>
      </c>
      <c r="B298" s="122" t="s">
        <v>1503</v>
      </c>
      <c r="C298" s="123"/>
      <c r="D298" s="123" t="s">
        <v>1504</v>
      </c>
      <c r="E298" s="124" t="s">
        <v>1505</v>
      </c>
      <c r="F298" s="139">
        <v>42964</v>
      </c>
      <c r="G298" s="122" t="s">
        <v>681</v>
      </c>
      <c r="H298" s="122" t="s">
        <v>160</v>
      </c>
      <c r="I298" s="122" t="s">
        <v>179</v>
      </c>
      <c r="J298" s="141" t="s">
        <v>61</v>
      </c>
      <c r="K298" s="25" t="s">
        <v>23</v>
      </c>
      <c r="L298" s="25" t="s">
        <v>52</v>
      </c>
      <c r="M298" s="123"/>
      <c r="N298" s="141" t="s">
        <v>1506</v>
      </c>
      <c r="O298" s="25" t="s">
        <v>23</v>
      </c>
      <c r="P298" s="25" t="s">
        <v>24</v>
      </c>
    </row>
    <row r="299" spans="1:252" s="15" customFormat="1" ht="71.25" customHeight="1" x14ac:dyDescent="0.25">
      <c r="A299" s="122">
        <v>295</v>
      </c>
      <c r="B299" s="122" t="s">
        <v>1507</v>
      </c>
      <c r="C299" s="123"/>
      <c r="D299" s="123" t="s">
        <v>1508</v>
      </c>
      <c r="E299" s="124" t="s">
        <v>1509</v>
      </c>
      <c r="F299" s="139">
        <v>42964</v>
      </c>
      <c r="G299" s="122" t="s">
        <v>1510</v>
      </c>
      <c r="H299" s="122" t="s">
        <v>160</v>
      </c>
      <c r="I299" s="122" t="s">
        <v>179</v>
      </c>
      <c r="J299" s="141" t="s">
        <v>61</v>
      </c>
      <c r="K299" s="25" t="s">
        <v>23</v>
      </c>
      <c r="L299" s="25" t="s">
        <v>52</v>
      </c>
      <c r="M299" s="123"/>
      <c r="N299" s="141" t="s">
        <v>1511</v>
      </c>
      <c r="O299" s="25" t="s">
        <v>23</v>
      </c>
      <c r="P299" s="25" t="s">
        <v>24</v>
      </c>
    </row>
    <row r="300" spans="1:252" s="15" customFormat="1" ht="75.75" customHeight="1" x14ac:dyDescent="0.25">
      <c r="A300" s="122">
        <v>296</v>
      </c>
      <c r="B300" s="122" t="s">
        <v>1512</v>
      </c>
      <c r="C300" s="123" t="s">
        <v>1513</v>
      </c>
      <c r="D300" s="123" t="s">
        <v>1514</v>
      </c>
      <c r="E300" s="124" t="s">
        <v>1515</v>
      </c>
      <c r="F300" s="139">
        <v>42965</v>
      </c>
      <c r="G300" s="122" t="s">
        <v>1516</v>
      </c>
      <c r="H300" s="122" t="s">
        <v>160</v>
      </c>
      <c r="I300" s="122" t="s">
        <v>161</v>
      </c>
      <c r="J300" s="141" t="s">
        <v>61</v>
      </c>
      <c r="K300" s="25" t="s">
        <v>23</v>
      </c>
      <c r="L300" s="25" t="s">
        <v>52</v>
      </c>
      <c r="M300" s="123"/>
      <c r="N300" s="141" t="s">
        <v>1517</v>
      </c>
      <c r="O300" s="25" t="s">
        <v>23</v>
      </c>
      <c r="P300" s="25" t="s">
        <v>24</v>
      </c>
    </row>
    <row r="301" spans="1:252" s="15" customFormat="1" ht="75.75" customHeight="1" x14ac:dyDescent="0.25">
      <c r="A301" s="122">
        <v>297</v>
      </c>
      <c r="B301" s="122" t="s">
        <v>1518</v>
      </c>
      <c r="C301" s="123"/>
      <c r="D301" s="123" t="s">
        <v>1519</v>
      </c>
      <c r="E301" s="124" t="s">
        <v>1520</v>
      </c>
      <c r="F301" s="139">
        <v>42965</v>
      </c>
      <c r="G301" s="122" t="s">
        <v>453</v>
      </c>
      <c r="H301" s="122" t="s">
        <v>454</v>
      </c>
      <c r="I301" s="122" t="s">
        <v>421</v>
      </c>
      <c r="J301" s="140" t="s">
        <v>316</v>
      </c>
      <c r="K301" s="127"/>
      <c r="L301" s="137"/>
      <c r="M301" s="137"/>
      <c r="N301" s="141" t="s">
        <v>1521</v>
      </c>
      <c r="O301" s="25" t="s">
        <v>23</v>
      </c>
      <c r="P301" s="25" t="s">
        <v>24</v>
      </c>
    </row>
    <row r="302" spans="1:252" s="15" customFormat="1" ht="75.75" customHeight="1" x14ac:dyDescent="0.25">
      <c r="A302" s="122">
        <v>298</v>
      </c>
      <c r="B302" s="122" t="s">
        <v>1522</v>
      </c>
      <c r="C302" s="123"/>
      <c r="D302" s="123" t="s">
        <v>1523</v>
      </c>
      <c r="E302" s="124" t="s">
        <v>1524</v>
      </c>
      <c r="F302" s="139">
        <v>42965</v>
      </c>
      <c r="G302" s="122" t="s">
        <v>453</v>
      </c>
      <c r="H302" s="122" t="s">
        <v>454</v>
      </c>
      <c r="I302" s="122" t="s">
        <v>421</v>
      </c>
      <c r="J302" s="140" t="s">
        <v>316</v>
      </c>
      <c r="K302" s="127"/>
      <c r="L302" s="137"/>
      <c r="M302" s="137"/>
      <c r="N302" s="141" t="s">
        <v>1525</v>
      </c>
      <c r="O302" s="25" t="s">
        <v>23</v>
      </c>
      <c r="P302" s="25" t="s">
        <v>24</v>
      </c>
    </row>
    <row r="303" spans="1:252" ht="80.25" customHeight="1" x14ac:dyDescent="0.25">
      <c r="A303" s="122">
        <v>299</v>
      </c>
      <c r="B303" s="122" t="s">
        <v>1526</v>
      </c>
      <c r="C303" s="123"/>
      <c r="D303" s="123" t="s">
        <v>1527</v>
      </c>
      <c r="E303" s="124" t="s">
        <v>1528</v>
      </c>
      <c r="F303" s="139">
        <v>42965</v>
      </c>
      <c r="G303" s="122" t="s">
        <v>1529</v>
      </c>
      <c r="H303" s="122" t="s">
        <v>77</v>
      </c>
      <c r="I303" s="122" t="s">
        <v>78</v>
      </c>
      <c r="J303" s="141" t="s">
        <v>1106</v>
      </c>
      <c r="K303" s="25" t="s">
        <v>23</v>
      </c>
      <c r="L303" s="25" t="s">
        <v>24</v>
      </c>
      <c r="M303" s="15"/>
      <c r="N303" s="141" t="s">
        <v>1530</v>
      </c>
      <c r="O303" s="25" t="s">
        <v>23</v>
      </c>
      <c r="P303" s="25" t="s">
        <v>24</v>
      </c>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c r="BD303" s="15"/>
      <c r="BE303" s="15"/>
      <c r="BF303" s="15"/>
      <c r="BG303" s="15"/>
      <c r="BH303" s="15"/>
      <c r="BI303" s="15"/>
      <c r="BJ303" s="15"/>
      <c r="BK303" s="15"/>
      <c r="BL303" s="15"/>
      <c r="BM303" s="15"/>
      <c r="BN303" s="15"/>
      <c r="BO303" s="15"/>
      <c r="BP303" s="15"/>
      <c r="BQ303" s="15"/>
      <c r="BR303" s="15"/>
      <c r="BS303" s="15"/>
      <c r="BT303" s="15"/>
      <c r="BU303" s="15"/>
      <c r="BV303" s="15"/>
      <c r="BW303" s="15"/>
      <c r="BX303" s="15"/>
      <c r="BY303" s="15"/>
      <c r="BZ303" s="15"/>
      <c r="CA303" s="15"/>
      <c r="CB303" s="15"/>
      <c r="CC303" s="15"/>
      <c r="CD303" s="15"/>
      <c r="CE303" s="15"/>
      <c r="CF303" s="15"/>
      <c r="CG303" s="15"/>
      <c r="CH303" s="15"/>
      <c r="CI303" s="15"/>
      <c r="CJ303" s="15"/>
      <c r="CK303" s="15"/>
      <c r="CL303" s="15"/>
      <c r="CM303" s="15"/>
      <c r="CN303" s="15"/>
      <c r="CO303" s="15"/>
      <c r="CP303" s="15"/>
      <c r="CQ303" s="15"/>
      <c r="CR303" s="15"/>
      <c r="CS303" s="15"/>
      <c r="CT303" s="15"/>
      <c r="CU303" s="15"/>
      <c r="CV303" s="15"/>
      <c r="CW303" s="15"/>
      <c r="CX303" s="15"/>
      <c r="CY303" s="15"/>
      <c r="CZ303" s="15"/>
      <c r="DA303" s="15"/>
      <c r="DB303" s="15"/>
      <c r="DC303" s="15"/>
      <c r="DD303" s="15"/>
      <c r="DE303" s="15"/>
      <c r="DF303" s="15"/>
      <c r="DG303" s="15"/>
      <c r="DH303" s="15"/>
      <c r="DI303" s="15"/>
      <c r="DJ303" s="15"/>
      <c r="DK303" s="15"/>
      <c r="DL303" s="15"/>
      <c r="DM303" s="15"/>
      <c r="DN303" s="15"/>
      <c r="DO303" s="15"/>
      <c r="DP303" s="15"/>
      <c r="DQ303" s="15"/>
      <c r="DR303" s="15"/>
      <c r="DS303" s="15"/>
      <c r="DT303" s="15"/>
      <c r="DU303" s="15"/>
      <c r="DV303" s="15"/>
      <c r="DW303" s="15"/>
      <c r="DX303" s="15"/>
      <c r="DY303" s="15"/>
      <c r="DZ303" s="15"/>
      <c r="EA303" s="15"/>
      <c r="EB303" s="15"/>
      <c r="EC303" s="15"/>
      <c r="ED303" s="15"/>
      <c r="EE303" s="15"/>
      <c r="EF303" s="15"/>
      <c r="EG303" s="15"/>
      <c r="EH303" s="15"/>
      <c r="EI303" s="15"/>
      <c r="EJ303" s="15"/>
      <c r="EK303" s="15"/>
      <c r="EL303" s="15"/>
      <c r="EM303" s="15"/>
      <c r="EN303" s="15"/>
      <c r="EO303" s="15"/>
      <c r="EP303" s="15"/>
      <c r="EQ303" s="15"/>
      <c r="ER303" s="15"/>
      <c r="ES303" s="15"/>
      <c r="ET303" s="15"/>
      <c r="EU303" s="15"/>
      <c r="EV303" s="15"/>
      <c r="EW303" s="15"/>
      <c r="EX303" s="15"/>
      <c r="EY303" s="15"/>
      <c r="EZ303" s="15"/>
      <c r="FA303" s="15"/>
      <c r="FB303" s="15"/>
      <c r="FC303" s="15"/>
      <c r="FD303" s="15"/>
      <c r="FE303" s="15"/>
      <c r="FF303" s="15"/>
      <c r="FG303" s="15"/>
      <c r="FH303" s="15"/>
      <c r="FI303" s="15"/>
      <c r="FJ303" s="15"/>
      <c r="FK303" s="15"/>
      <c r="FL303" s="15"/>
      <c r="FM303" s="15"/>
      <c r="FN303" s="15"/>
      <c r="FO303" s="15"/>
      <c r="FP303" s="15"/>
      <c r="FQ303" s="15"/>
      <c r="FR303" s="15"/>
      <c r="FS303" s="15"/>
      <c r="FT303" s="15"/>
      <c r="FU303" s="15"/>
      <c r="FV303" s="15"/>
      <c r="FW303" s="15"/>
      <c r="FX303" s="15"/>
      <c r="FY303" s="15"/>
      <c r="FZ303" s="15"/>
      <c r="GA303" s="15"/>
      <c r="GB303" s="15"/>
      <c r="GC303" s="15"/>
      <c r="GD303" s="15"/>
      <c r="GE303" s="15"/>
      <c r="GF303" s="15"/>
      <c r="GG303" s="15"/>
      <c r="GH303" s="15"/>
      <c r="GI303" s="15"/>
      <c r="GJ303" s="15"/>
      <c r="GK303" s="15"/>
      <c r="GL303" s="15"/>
      <c r="GM303" s="15"/>
      <c r="GN303" s="15"/>
      <c r="GO303" s="15"/>
      <c r="GP303" s="15"/>
      <c r="GQ303" s="15"/>
      <c r="GR303" s="15"/>
      <c r="GS303" s="15"/>
      <c r="GT303" s="15"/>
      <c r="GU303" s="15"/>
      <c r="GV303" s="15"/>
      <c r="GW303" s="15"/>
      <c r="GX303" s="15"/>
      <c r="GY303" s="15"/>
      <c r="GZ303" s="15"/>
      <c r="HA303" s="15"/>
      <c r="HB303" s="15"/>
      <c r="HC303" s="15"/>
      <c r="HD303" s="15"/>
      <c r="HE303" s="15"/>
      <c r="HF303" s="15"/>
      <c r="HG303" s="15"/>
      <c r="HH303" s="15"/>
      <c r="HI303" s="15"/>
      <c r="HJ303" s="15"/>
      <c r="HK303" s="15"/>
      <c r="HL303" s="15"/>
      <c r="HM303" s="15"/>
      <c r="HN303" s="15"/>
      <c r="HO303" s="15"/>
      <c r="HP303" s="15"/>
      <c r="HQ303" s="15"/>
      <c r="HR303" s="15"/>
      <c r="HS303" s="15"/>
      <c r="HT303" s="15"/>
      <c r="HU303" s="15"/>
      <c r="HV303" s="15"/>
      <c r="HW303" s="15"/>
      <c r="HX303" s="15"/>
      <c r="HY303" s="15"/>
      <c r="HZ303" s="15"/>
      <c r="IA303" s="15"/>
      <c r="IB303" s="15"/>
      <c r="IC303" s="15"/>
      <c r="ID303" s="15"/>
      <c r="IE303" s="15"/>
      <c r="IF303" s="15"/>
      <c r="IG303" s="15"/>
      <c r="IH303" s="15"/>
      <c r="II303" s="15"/>
      <c r="IJ303" s="15"/>
      <c r="IO303" s="15"/>
      <c r="IP303" s="15"/>
      <c r="IQ303" s="15"/>
      <c r="IR303" s="15"/>
    </row>
    <row r="304" spans="1:252" ht="69.75" customHeight="1" x14ac:dyDescent="0.25">
      <c r="A304" s="122">
        <v>300</v>
      </c>
      <c r="B304" s="122" t="s">
        <v>1531</v>
      </c>
      <c r="C304" s="123"/>
      <c r="D304" s="123" t="s">
        <v>1490</v>
      </c>
      <c r="E304" s="124" t="s">
        <v>1532</v>
      </c>
      <c r="F304" s="139">
        <v>42965</v>
      </c>
      <c r="G304" s="122" t="s">
        <v>1533</v>
      </c>
      <c r="H304" s="122" t="s">
        <v>77</v>
      </c>
      <c r="I304" s="122" t="s">
        <v>78</v>
      </c>
      <c r="J304" s="141" t="s">
        <v>1106</v>
      </c>
      <c r="K304" s="25" t="s">
        <v>23</v>
      </c>
      <c r="L304" s="25" t="s">
        <v>24</v>
      </c>
      <c r="M304" s="15"/>
      <c r="N304" s="141" t="s">
        <v>1534</v>
      </c>
      <c r="O304" s="25" t="s">
        <v>23</v>
      </c>
      <c r="P304" s="25" t="s">
        <v>24</v>
      </c>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c r="BD304" s="15"/>
      <c r="BE304" s="15"/>
      <c r="BF304" s="15"/>
      <c r="BG304" s="15"/>
      <c r="BH304" s="15"/>
      <c r="BI304" s="15"/>
      <c r="BJ304" s="15"/>
      <c r="BK304" s="15"/>
      <c r="BL304" s="15"/>
      <c r="BM304" s="15"/>
      <c r="BN304" s="15"/>
      <c r="BO304" s="15"/>
      <c r="BP304" s="15"/>
      <c r="BQ304" s="15"/>
      <c r="BR304" s="15"/>
      <c r="BS304" s="15"/>
      <c r="BT304" s="15"/>
      <c r="BU304" s="15"/>
      <c r="BV304" s="15"/>
      <c r="BW304" s="15"/>
      <c r="BX304" s="15"/>
      <c r="BY304" s="15"/>
      <c r="BZ304" s="15"/>
      <c r="CA304" s="15"/>
      <c r="CB304" s="15"/>
      <c r="CC304" s="15"/>
      <c r="CD304" s="15"/>
      <c r="CE304" s="15"/>
      <c r="CF304" s="15"/>
      <c r="CG304" s="15"/>
      <c r="CH304" s="15"/>
      <c r="CI304" s="15"/>
      <c r="CJ304" s="15"/>
      <c r="CK304" s="15"/>
      <c r="CL304" s="15"/>
      <c r="CM304" s="15"/>
      <c r="CN304" s="15"/>
      <c r="CO304" s="15"/>
      <c r="CP304" s="15"/>
      <c r="CQ304" s="15"/>
      <c r="CR304" s="15"/>
      <c r="CS304" s="15"/>
      <c r="CT304" s="15"/>
      <c r="CU304" s="15"/>
      <c r="CV304" s="15"/>
      <c r="CW304" s="15"/>
      <c r="CX304" s="15"/>
      <c r="CY304" s="15"/>
      <c r="CZ304" s="15"/>
      <c r="DA304" s="15"/>
      <c r="DB304" s="15"/>
      <c r="DC304" s="15"/>
      <c r="DD304" s="15"/>
      <c r="DE304" s="15"/>
      <c r="DF304" s="15"/>
      <c r="DG304" s="15"/>
      <c r="DH304" s="15"/>
      <c r="DI304" s="15"/>
      <c r="DJ304" s="15"/>
      <c r="DK304" s="15"/>
      <c r="DL304" s="15"/>
      <c r="DM304" s="15"/>
      <c r="DN304" s="15"/>
      <c r="DO304" s="15"/>
      <c r="DP304" s="15"/>
      <c r="DQ304" s="15"/>
      <c r="DR304" s="15"/>
      <c r="DS304" s="15"/>
      <c r="DT304" s="15"/>
      <c r="DU304" s="15"/>
      <c r="DV304" s="15"/>
      <c r="DW304" s="15"/>
      <c r="DX304" s="15"/>
      <c r="DY304" s="15"/>
      <c r="DZ304" s="15"/>
      <c r="EA304" s="15"/>
      <c r="EB304" s="15"/>
      <c r="EC304" s="15"/>
      <c r="ED304" s="15"/>
      <c r="EE304" s="15"/>
      <c r="EF304" s="15"/>
      <c r="EG304" s="15"/>
      <c r="EH304" s="15"/>
      <c r="EI304" s="15"/>
      <c r="EJ304" s="15"/>
      <c r="EK304" s="15"/>
      <c r="EL304" s="15"/>
      <c r="EM304" s="15"/>
      <c r="EN304" s="15"/>
      <c r="EO304" s="15"/>
      <c r="EP304" s="15"/>
      <c r="EQ304" s="15"/>
      <c r="ER304" s="15"/>
      <c r="ES304" s="15"/>
      <c r="ET304" s="15"/>
      <c r="EU304" s="15"/>
      <c r="EV304" s="15"/>
      <c r="EW304" s="15"/>
      <c r="EX304" s="15"/>
      <c r="EY304" s="15"/>
      <c r="EZ304" s="15"/>
      <c r="FA304" s="15"/>
      <c r="FB304" s="15"/>
      <c r="FC304" s="15"/>
      <c r="FD304" s="15"/>
      <c r="FE304" s="15"/>
      <c r="FF304" s="15"/>
      <c r="FG304" s="15"/>
      <c r="FH304" s="15"/>
      <c r="FI304" s="15"/>
      <c r="FJ304" s="15"/>
      <c r="FK304" s="15"/>
      <c r="FL304" s="15"/>
      <c r="FM304" s="15"/>
      <c r="FN304" s="15"/>
      <c r="FO304" s="15"/>
      <c r="FP304" s="15"/>
      <c r="FQ304" s="15"/>
      <c r="FR304" s="15"/>
      <c r="FS304" s="15"/>
      <c r="FT304" s="15"/>
      <c r="FU304" s="15"/>
      <c r="FV304" s="15"/>
      <c r="FW304" s="15"/>
      <c r="FX304" s="15"/>
      <c r="FY304" s="15"/>
      <c r="FZ304" s="15"/>
      <c r="GA304" s="15"/>
      <c r="GB304" s="15"/>
      <c r="GC304" s="15"/>
      <c r="GD304" s="15"/>
      <c r="GE304" s="15"/>
      <c r="GF304" s="15"/>
      <c r="GG304" s="15"/>
      <c r="GH304" s="15"/>
      <c r="GI304" s="15"/>
      <c r="GJ304" s="15"/>
      <c r="GK304" s="15"/>
      <c r="GL304" s="15"/>
      <c r="GM304" s="15"/>
      <c r="GN304" s="15"/>
      <c r="GO304" s="15"/>
      <c r="GP304" s="15"/>
      <c r="GQ304" s="15"/>
      <c r="GR304" s="15"/>
      <c r="GS304" s="15"/>
      <c r="GT304" s="15"/>
      <c r="GU304" s="15"/>
      <c r="GV304" s="15"/>
      <c r="GW304" s="15"/>
      <c r="GX304" s="15"/>
      <c r="GY304" s="15"/>
      <c r="GZ304" s="15"/>
      <c r="HA304" s="15"/>
      <c r="HB304" s="15"/>
      <c r="HC304" s="15"/>
      <c r="HD304" s="15"/>
      <c r="HE304" s="15"/>
      <c r="HF304" s="15"/>
      <c r="HG304" s="15"/>
      <c r="HH304" s="15"/>
      <c r="HI304" s="15"/>
      <c r="HJ304" s="15"/>
      <c r="HK304" s="15"/>
      <c r="HL304" s="15"/>
      <c r="HM304" s="15"/>
      <c r="HN304" s="15"/>
      <c r="HO304" s="15"/>
      <c r="HP304" s="15"/>
      <c r="HQ304" s="15"/>
      <c r="HR304" s="15"/>
      <c r="HS304" s="15"/>
      <c r="HT304" s="15"/>
      <c r="HU304" s="15"/>
      <c r="HV304" s="15"/>
      <c r="HW304" s="15"/>
      <c r="HX304" s="15"/>
      <c r="HY304" s="15"/>
      <c r="HZ304" s="15"/>
      <c r="IA304" s="15"/>
      <c r="IB304" s="15"/>
      <c r="IC304" s="15"/>
      <c r="ID304" s="15"/>
      <c r="IE304" s="15"/>
      <c r="IF304" s="15"/>
      <c r="IG304" s="15"/>
      <c r="IH304" s="15"/>
      <c r="II304" s="15"/>
      <c r="IJ304" s="15"/>
      <c r="IO304" s="15"/>
      <c r="IP304" s="15"/>
      <c r="IQ304" s="15"/>
      <c r="IR304" s="15"/>
    </row>
    <row r="305" spans="1:252" ht="63.75" customHeight="1" x14ac:dyDescent="0.25">
      <c r="A305" s="122">
        <v>301</v>
      </c>
      <c r="B305" s="122" t="s">
        <v>1535</v>
      </c>
      <c r="C305" s="123"/>
      <c r="D305" s="123" t="s">
        <v>1536</v>
      </c>
      <c r="E305" s="124" t="s">
        <v>1537</v>
      </c>
      <c r="F305" s="139">
        <v>42965</v>
      </c>
      <c r="G305" s="122" t="s">
        <v>1538</v>
      </c>
      <c r="H305" s="122" t="s">
        <v>382</v>
      </c>
      <c r="I305" s="122" t="s">
        <v>179</v>
      </c>
      <c r="J305" s="141" t="s">
        <v>1106</v>
      </c>
      <c r="K305" s="25" t="s">
        <v>23</v>
      </c>
      <c r="L305" s="25" t="s">
        <v>24</v>
      </c>
      <c r="M305" s="15"/>
      <c r="N305" s="141" t="s">
        <v>1539</v>
      </c>
      <c r="O305" s="25" t="s">
        <v>36</v>
      </c>
      <c r="P305" s="25" t="s">
        <v>24</v>
      </c>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15"/>
      <c r="BB305" s="15"/>
      <c r="BC305" s="15"/>
      <c r="BD305" s="15"/>
      <c r="BE305" s="15"/>
      <c r="BF305" s="15"/>
      <c r="BG305" s="15"/>
      <c r="BH305" s="15"/>
      <c r="BI305" s="15"/>
      <c r="BJ305" s="15"/>
      <c r="BK305" s="15"/>
      <c r="BL305" s="15"/>
      <c r="BM305" s="15"/>
      <c r="BN305" s="15"/>
      <c r="BO305" s="15"/>
      <c r="BP305" s="15"/>
      <c r="BQ305" s="15"/>
      <c r="BR305" s="15"/>
      <c r="BS305" s="15"/>
      <c r="BT305" s="15"/>
      <c r="BU305" s="15"/>
      <c r="BV305" s="15"/>
      <c r="BW305" s="15"/>
      <c r="BX305" s="15"/>
      <c r="BY305" s="15"/>
      <c r="BZ305" s="15"/>
      <c r="CA305" s="15"/>
      <c r="CB305" s="15"/>
      <c r="CC305" s="15"/>
      <c r="CD305" s="15"/>
      <c r="CE305" s="15"/>
      <c r="CF305" s="15"/>
      <c r="CG305" s="15"/>
      <c r="CH305" s="15"/>
      <c r="CI305" s="15"/>
      <c r="CJ305" s="15"/>
      <c r="CK305" s="15"/>
      <c r="CL305" s="15"/>
      <c r="CM305" s="15"/>
      <c r="CN305" s="15"/>
      <c r="CO305" s="15"/>
      <c r="CP305" s="15"/>
      <c r="CQ305" s="15"/>
      <c r="CR305" s="15"/>
      <c r="CS305" s="15"/>
      <c r="CT305" s="15"/>
      <c r="CU305" s="15"/>
      <c r="CV305" s="15"/>
      <c r="CW305" s="15"/>
      <c r="CX305" s="15"/>
      <c r="CY305" s="15"/>
      <c r="CZ305" s="15"/>
      <c r="DA305" s="15"/>
      <c r="DB305" s="15"/>
      <c r="DC305" s="15"/>
      <c r="DD305" s="15"/>
      <c r="DE305" s="15"/>
      <c r="DF305" s="15"/>
      <c r="DG305" s="15"/>
      <c r="DH305" s="15"/>
      <c r="DI305" s="15"/>
      <c r="DJ305" s="15"/>
      <c r="DK305" s="15"/>
      <c r="DL305" s="15"/>
      <c r="DM305" s="15"/>
      <c r="DN305" s="15"/>
      <c r="DO305" s="15"/>
      <c r="DP305" s="15"/>
      <c r="DQ305" s="15"/>
      <c r="DR305" s="15"/>
      <c r="DS305" s="15"/>
      <c r="DT305" s="15"/>
      <c r="DU305" s="15"/>
      <c r="DV305" s="15"/>
      <c r="DW305" s="15"/>
      <c r="DX305" s="15"/>
      <c r="DY305" s="15"/>
      <c r="DZ305" s="15"/>
      <c r="EA305" s="15"/>
      <c r="EB305" s="15"/>
      <c r="EC305" s="15"/>
      <c r="ED305" s="15"/>
      <c r="EE305" s="15"/>
      <c r="EF305" s="15"/>
      <c r="EG305" s="15"/>
      <c r="EH305" s="15"/>
      <c r="EI305" s="15"/>
      <c r="EJ305" s="15"/>
      <c r="EK305" s="15"/>
      <c r="EL305" s="15"/>
      <c r="EM305" s="15"/>
      <c r="EN305" s="15"/>
      <c r="EO305" s="15"/>
      <c r="EP305" s="15"/>
      <c r="EQ305" s="15"/>
      <c r="ER305" s="15"/>
      <c r="ES305" s="15"/>
      <c r="ET305" s="15"/>
      <c r="EU305" s="15"/>
      <c r="EV305" s="15"/>
      <c r="EW305" s="15"/>
      <c r="EX305" s="15"/>
      <c r="EY305" s="15"/>
      <c r="EZ305" s="15"/>
      <c r="FA305" s="15"/>
      <c r="FB305" s="15"/>
      <c r="FC305" s="15"/>
      <c r="FD305" s="15"/>
      <c r="FE305" s="15"/>
      <c r="FF305" s="15"/>
      <c r="FG305" s="15"/>
      <c r="FH305" s="15"/>
      <c r="FI305" s="15"/>
      <c r="FJ305" s="15"/>
      <c r="FK305" s="15"/>
      <c r="FL305" s="15"/>
      <c r="FM305" s="15"/>
      <c r="FN305" s="15"/>
      <c r="FO305" s="15"/>
      <c r="FP305" s="15"/>
      <c r="FQ305" s="15"/>
      <c r="FR305" s="15"/>
      <c r="FS305" s="15"/>
      <c r="FT305" s="15"/>
      <c r="FU305" s="15"/>
      <c r="FV305" s="15"/>
      <c r="FW305" s="15"/>
      <c r="FX305" s="15"/>
      <c r="FY305" s="15"/>
      <c r="FZ305" s="15"/>
      <c r="GA305" s="15"/>
      <c r="GB305" s="15"/>
      <c r="GC305" s="15"/>
      <c r="GD305" s="15"/>
      <c r="GE305" s="15"/>
      <c r="GF305" s="15"/>
      <c r="GG305" s="15"/>
      <c r="GH305" s="15"/>
      <c r="GI305" s="15"/>
      <c r="GJ305" s="15"/>
      <c r="GK305" s="15"/>
      <c r="GL305" s="15"/>
      <c r="GM305" s="15"/>
      <c r="GN305" s="15"/>
      <c r="GO305" s="15"/>
      <c r="GP305" s="15"/>
      <c r="GQ305" s="15"/>
      <c r="GR305" s="15"/>
      <c r="GS305" s="15"/>
      <c r="GT305" s="15"/>
      <c r="GU305" s="15"/>
      <c r="GV305" s="15"/>
      <c r="GW305" s="15"/>
      <c r="GX305" s="15"/>
      <c r="GY305" s="15"/>
      <c r="GZ305" s="15"/>
      <c r="HA305" s="15"/>
      <c r="HB305" s="15"/>
      <c r="HC305" s="15"/>
      <c r="HD305" s="15"/>
      <c r="HE305" s="15"/>
      <c r="HF305" s="15"/>
      <c r="HG305" s="15"/>
      <c r="HH305" s="15"/>
      <c r="HI305" s="15"/>
      <c r="HJ305" s="15"/>
      <c r="HK305" s="15"/>
      <c r="HL305" s="15"/>
      <c r="HM305" s="15"/>
      <c r="HN305" s="15"/>
      <c r="HO305" s="15"/>
      <c r="HP305" s="15"/>
      <c r="HQ305" s="15"/>
      <c r="HR305" s="15"/>
      <c r="HS305" s="15"/>
      <c r="HT305" s="15"/>
      <c r="HU305" s="15"/>
      <c r="HV305" s="15"/>
      <c r="HW305" s="15"/>
      <c r="HX305" s="15"/>
      <c r="HY305" s="15"/>
      <c r="HZ305" s="15"/>
      <c r="IA305" s="15"/>
      <c r="IB305" s="15"/>
      <c r="IC305" s="15"/>
      <c r="ID305" s="15"/>
      <c r="IE305" s="15"/>
      <c r="IF305" s="15"/>
      <c r="IG305" s="15"/>
      <c r="IH305" s="15"/>
      <c r="II305" s="15"/>
      <c r="IJ305" s="15"/>
      <c r="IO305" s="15"/>
      <c r="IP305" s="15"/>
      <c r="IQ305" s="15"/>
      <c r="IR305" s="15"/>
    </row>
    <row r="306" spans="1:252" ht="61.5" customHeight="1" x14ac:dyDescent="0.25">
      <c r="A306" s="122">
        <v>302</v>
      </c>
      <c r="B306" s="122" t="s">
        <v>1540</v>
      </c>
      <c r="C306" s="123"/>
      <c r="D306" s="123" t="s">
        <v>1541</v>
      </c>
      <c r="E306" s="124" t="s">
        <v>1542</v>
      </c>
      <c r="F306" s="139">
        <v>42965</v>
      </c>
      <c r="G306" s="122" t="s">
        <v>1543</v>
      </c>
      <c r="H306" s="122" t="s">
        <v>382</v>
      </c>
      <c r="I306" s="122" t="s">
        <v>179</v>
      </c>
      <c r="J306" s="141" t="s">
        <v>1106</v>
      </c>
      <c r="K306" s="25" t="s">
        <v>23</v>
      </c>
      <c r="L306" s="25" t="s">
        <v>24</v>
      </c>
      <c r="M306" s="15"/>
      <c r="N306" s="141" t="s">
        <v>1544</v>
      </c>
      <c r="O306" s="25" t="s">
        <v>36</v>
      </c>
      <c r="P306" s="25" t="s">
        <v>24</v>
      </c>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c r="BC306" s="15"/>
      <c r="BD306" s="15"/>
      <c r="BE306" s="15"/>
      <c r="BF306" s="15"/>
      <c r="BG306" s="15"/>
      <c r="BH306" s="15"/>
      <c r="BI306" s="15"/>
      <c r="BJ306" s="15"/>
      <c r="BK306" s="15"/>
      <c r="BL306" s="15"/>
      <c r="BM306" s="15"/>
      <c r="BN306" s="15"/>
      <c r="BO306" s="15"/>
      <c r="BP306" s="15"/>
      <c r="BQ306" s="15"/>
      <c r="BR306" s="15"/>
      <c r="BS306" s="15"/>
      <c r="BT306" s="15"/>
      <c r="BU306" s="15"/>
      <c r="BV306" s="15"/>
      <c r="BW306" s="15"/>
      <c r="BX306" s="15"/>
      <c r="BY306" s="15"/>
      <c r="BZ306" s="15"/>
      <c r="CA306" s="15"/>
      <c r="CB306" s="15"/>
      <c r="CC306" s="15"/>
      <c r="CD306" s="15"/>
      <c r="CE306" s="15"/>
      <c r="CF306" s="15"/>
      <c r="CG306" s="15"/>
      <c r="CH306" s="15"/>
      <c r="CI306" s="15"/>
      <c r="CJ306" s="15"/>
      <c r="CK306" s="15"/>
      <c r="CL306" s="15"/>
      <c r="CM306" s="15"/>
      <c r="CN306" s="15"/>
      <c r="CO306" s="15"/>
      <c r="CP306" s="15"/>
      <c r="CQ306" s="15"/>
      <c r="CR306" s="15"/>
      <c r="CS306" s="15"/>
      <c r="CT306" s="15"/>
      <c r="CU306" s="15"/>
      <c r="CV306" s="15"/>
      <c r="CW306" s="15"/>
      <c r="CX306" s="15"/>
      <c r="CY306" s="15"/>
      <c r="CZ306" s="15"/>
      <c r="DA306" s="15"/>
      <c r="DB306" s="15"/>
      <c r="DC306" s="15"/>
      <c r="DD306" s="15"/>
      <c r="DE306" s="15"/>
      <c r="DF306" s="15"/>
      <c r="DG306" s="15"/>
      <c r="DH306" s="15"/>
      <c r="DI306" s="15"/>
      <c r="DJ306" s="15"/>
      <c r="DK306" s="15"/>
      <c r="DL306" s="15"/>
      <c r="DM306" s="15"/>
      <c r="DN306" s="15"/>
      <c r="DO306" s="15"/>
      <c r="DP306" s="15"/>
      <c r="DQ306" s="15"/>
      <c r="DR306" s="15"/>
      <c r="DS306" s="15"/>
      <c r="DT306" s="15"/>
      <c r="DU306" s="15"/>
      <c r="DV306" s="15"/>
      <c r="DW306" s="15"/>
      <c r="DX306" s="15"/>
      <c r="DY306" s="15"/>
      <c r="DZ306" s="15"/>
      <c r="EA306" s="15"/>
      <c r="EB306" s="15"/>
      <c r="EC306" s="15"/>
      <c r="ED306" s="15"/>
      <c r="EE306" s="15"/>
      <c r="EF306" s="15"/>
      <c r="EG306" s="15"/>
      <c r="EH306" s="15"/>
      <c r="EI306" s="15"/>
      <c r="EJ306" s="15"/>
      <c r="EK306" s="15"/>
      <c r="EL306" s="15"/>
      <c r="EM306" s="15"/>
      <c r="EN306" s="15"/>
      <c r="EO306" s="15"/>
      <c r="EP306" s="15"/>
      <c r="EQ306" s="15"/>
      <c r="ER306" s="15"/>
      <c r="ES306" s="15"/>
      <c r="ET306" s="15"/>
      <c r="EU306" s="15"/>
      <c r="EV306" s="15"/>
      <c r="EW306" s="15"/>
      <c r="EX306" s="15"/>
      <c r="EY306" s="15"/>
      <c r="EZ306" s="15"/>
      <c r="FA306" s="15"/>
      <c r="FB306" s="15"/>
      <c r="FC306" s="15"/>
      <c r="FD306" s="15"/>
      <c r="FE306" s="15"/>
      <c r="FF306" s="15"/>
      <c r="FG306" s="15"/>
      <c r="FH306" s="15"/>
      <c r="FI306" s="15"/>
      <c r="FJ306" s="15"/>
      <c r="FK306" s="15"/>
      <c r="FL306" s="15"/>
      <c r="FM306" s="15"/>
      <c r="FN306" s="15"/>
      <c r="FO306" s="15"/>
      <c r="FP306" s="15"/>
      <c r="FQ306" s="15"/>
      <c r="FR306" s="15"/>
      <c r="FS306" s="15"/>
      <c r="FT306" s="15"/>
      <c r="FU306" s="15"/>
      <c r="FV306" s="15"/>
      <c r="FW306" s="15"/>
      <c r="FX306" s="15"/>
      <c r="FY306" s="15"/>
      <c r="FZ306" s="15"/>
      <c r="GA306" s="15"/>
      <c r="GB306" s="15"/>
      <c r="GC306" s="15"/>
      <c r="GD306" s="15"/>
      <c r="GE306" s="15"/>
      <c r="GF306" s="15"/>
      <c r="GG306" s="15"/>
      <c r="GH306" s="15"/>
      <c r="GI306" s="15"/>
      <c r="GJ306" s="15"/>
      <c r="GK306" s="15"/>
      <c r="GL306" s="15"/>
      <c r="GM306" s="15"/>
      <c r="GN306" s="15"/>
      <c r="GO306" s="15"/>
      <c r="GP306" s="15"/>
      <c r="GQ306" s="15"/>
      <c r="GR306" s="15"/>
      <c r="GS306" s="15"/>
      <c r="GT306" s="15"/>
      <c r="GU306" s="15"/>
      <c r="GV306" s="15"/>
      <c r="GW306" s="15"/>
      <c r="GX306" s="15"/>
      <c r="GY306" s="15"/>
      <c r="GZ306" s="15"/>
      <c r="HA306" s="15"/>
      <c r="HB306" s="15"/>
      <c r="HC306" s="15"/>
      <c r="HD306" s="15"/>
      <c r="HE306" s="15"/>
      <c r="HF306" s="15"/>
      <c r="HG306" s="15"/>
      <c r="HH306" s="15"/>
      <c r="HI306" s="15"/>
      <c r="HJ306" s="15"/>
      <c r="HK306" s="15"/>
      <c r="HL306" s="15"/>
      <c r="HM306" s="15"/>
      <c r="HN306" s="15"/>
      <c r="HO306" s="15"/>
      <c r="HP306" s="15"/>
      <c r="HQ306" s="15"/>
      <c r="HR306" s="15"/>
      <c r="HS306" s="15"/>
      <c r="HT306" s="15"/>
      <c r="HU306" s="15"/>
      <c r="HV306" s="15"/>
      <c r="HW306" s="15"/>
      <c r="HX306" s="15"/>
      <c r="HY306" s="15"/>
      <c r="HZ306" s="15"/>
      <c r="IA306" s="15"/>
      <c r="IB306" s="15"/>
      <c r="IC306" s="15"/>
      <c r="ID306" s="15"/>
      <c r="IE306" s="15"/>
      <c r="IF306" s="15"/>
      <c r="IG306" s="15"/>
      <c r="IH306" s="15"/>
      <c r="II306" s="15"/>
      <c r="IJ306" s="15"/>
      <c r="IO306" s="15"/>
      <c r="IP306" s="15"/>
      <c r="IQ306" s="15"/>
      <c r="IR306" s="15"/>
    </row>
    <row r="307" spans="1:252" s="15" customFormat="1" ht="75.75" customHeight="1" x14ac:dyDescent="0.25">
      <c r="A307" s="122">
        <v>303</v>
      </c>
      <c r="B307" s="122" t="s">
        <v>1545</v>
      </c>
      <c r="C307" s="123"/>
      <c r="D307" s="123" t="s">
        <v>1546</v>
      </c>
      <c r="E307" s="124" t="s">
        <v>1547</v>
      </c>
      <c r="F307" s="139">
        <v>42965</v>
      </c>
      <c r="G307" s="122" t="s">
        <v>1548</v>
      </c>
      <c r="H307" s="122" t="s">
        <v>160</v>
      </c>
      <c r="I307" s="122" t="s">
        <v>607</v>
      </c>
      <c r="J307" s="141" t="s">
        <v>61</v>
      </c>
      <c r="K307" s="25" t="s">
        <v>23</v>
      </c>
      <c r="L307" s="25" t="s">
        <v>52</v>
      </c>
      <c r="M307" s="123"/>
      <c r="N307" s="141" t="s">
        <v>1549</v>
      </c>
      <c r="O307" s="25" t="s">
        <v>23</v>
      </c>
      <c r="P307" s="25" t="s">
        <v>24</v>
      </c>
    </row>
    <row r="308" spans="1:252" s="15" customFormat="1" ht="75.75" customHeight="1" x14ac:dyDescent="0.25">
      <c r="A308" s="122">
        <v>304</v>
      </c>
      <c r="B308" s="122" t="s">
        <v>1550</v>
      </c>
      <c r="C308" s="123"/>
      <c r="D308" s="123" t="s">
        <v>1551</v>
      </c>
      <c r="E308" s="124" t="s">
        <v>1552</v>
      </c>
      <c r="F308" s="139">
        <v>42965</v>
      </c>
      <c r="G308" s="122" t="s">
        <v>1434</v>
      </c>
      <c r="H308" s="122" t="s">
        <v>160</v>
      </c>
      <c r="I308" s="122" t="s">
        <v>607</v>
      </c>
      <c r="J308" s="141" t="s">
        <v>61</v>
      </c>
      <c r="K308" s="25" t="s">
        <v>23</v>
      </c>
      <c r="L308" s="25" t="s">
        <v>52</v>
      </c>
      <c r="M308" s="123"/>
      <c r="N308" s="141" t="s">
        <v>1553</v>
      </c>
      <c r="O308" s="25" t="s">
        <v>23</v>
      </c>
      <c r="P308" s="25" t="s">
        <v>24</v>
      </c>
    </row>
    <row r="309" spans="1:252" s="15" customFormat="1" ht="75.75" customHeight="1" x14ac:dyDescent="0.25">
      <c r="A309" s="122">
        <v>305</v>
      </c>
      <c r="B309" s="122" t="s">
        <v>1554</v>
      </c>
      <c r="C309" s="123"/>
      <c r="D309" s="123" t="s">
        <v>1555</v>
      </c>
      <c r="E309" s="124" t="s">
        <v>1556</v>
      </c>
      <c r="F309" s="139">
        <v>42965</v>
      </c>
      <c r="G309" s="122" t="s">
        <v>33</v>
      </c>
      <c r="H309" s="122" t="s">
        <v>20</v>
      </c>
      <c r="I309" s="122" t="s">
        <v>34</v>
      </c>
      <c r="J309" s="141" t="s">
        <v>61</v>
      </c>
      <c r="K309" s="25" t="s">
        <v>23</v>
      </c>
      <c r="L309" s="25" t="s">
        <v>52</v>
      </c>
      <c r="M309" s="123"/>
      <c r="N309" s="141" t="s">
        <v>1557</v>
      </c>
      <c r="O309" s="25" t="s">
        <v>36</v>
      </c>
      <c r="P309" s="25" t="s">
        <v>24</v>
      </c>
    </row>
    <row r="310" spans="1:252" s="15" customFormat="1" ht="75.75" customHeight="1" x14ac:dyDescent="0.25">
      <c r="A310" s="122">
        <v>306</v>
      </c>
      <c r="B310" s="122" t="s">
        <v>1558</v>
      </c>
      <c r="C310" s="123"/>
      <c r="D310" s="123" t="s">
        <v>1559</v>
      </c>
      <c r="E310" s="124" t="s">
        <v>1560</v>
      </c>
      <c r="F310" s="139">
        <v>42965</v>
      </c>
      <c r="G310" s="122" t="s">
        <v>1222</v>
      </c>
      <c r="H310" s="122" t="s">
        <v>20</v>
      </c>
      <c r="I310" s="122" t="s">
        <v>34</v>
      </c>
      <c r="J310" s="141" t="s">
        <v>61</v>
      </c>
      <c r="K310" s="25" t="s">
        <v>23</v>
      </c>
      <c r="L310" s="25" t="s">
        <v>52</v>
      </c>
      <c r="M310" s="123"/>
      <c r="N310" s="141" t="s">
        <v>1561</v>
      </c>
      <c r="O310" s="25" t="s">
        <v>36</v>
      </c>
      <c r="P310" s="25" t="s">
        <v>24</v>
      </c>
    </row>
    <row r="311" spans="1:252" ht="45" customHeight="1" x14ac:dyDescent="0.25">
      <c r="A311" s="122">
        <v>307</v>
      </c>
      <c r="B311" s="122" t="s">
        <v>1562</v>
      </c>
      <c r="C311" s="123"/>
      <c r="D311" s="123" t="s">
        <v>1563</v>
      </c>
      <c r="E311" s="124" t="s">
        <v>1564</v>
      </c>
      <c r="F311" s="139">
        <v>42965</v>
      </c>
      <c r="G311" s="122" t="s">
        <v>233</v>
      </c>
      <c r="H311" s="122" t="s">
        <v>258</v>
      </c>
      <c r="I311" s="122" t="s">
        <v>179</v>
      </c>
      <c r="J311" s="141" t="s">
        <v>1106</v>
      </c>
      <c r="K311" s="25" t="s">
        <v>23</v>
      </c>
      <c r="L311" s="25" t="s">
        <v>24</v>
      </c>
      <c r="M311" s="15"/>
      <c r="N311" s="141" t="s">
        <v>1565</v>
      </c>
      <c r="O311" s="25" t="s">
        <v>36</v>
      </c>
      <c r="P311" s="25" t="s">
        <v>24</v>
      </c>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15"/>
      <c r="BB311" s="15"/>
      <c r="BC311" s="15"/>
      <c r="BD311" s="15"/>
      <c r="BE311" s="15"/>
      <c r="BF311" s="15"/>
      <c r="BG311" s="15"/>
      <c r="BH311" s="15"/>
      <c r="BI311" s="15"/>
      <c r="BJ311" s="15"/>
      <c r="BK311" s="15"/>
      <c r="BL311" s="15"/>
      <c r="BM311" s="15"/>
      <c r="BN311" s="15"/>
      <c r="BO311" s="15"/>
      <c r="BP311" s="15"/>
      <c r="BQ311" s="15"/>
      <c r="BR311" s="15"/>
      <c r="BS311" s="15"/>
      <c r="BT311" s="15"/>
      <c r="BU311" s="15"/>
      <c r="BV311" s="15"/>
      <c r="BW311" s="15"/>
      <c r="BX311" s="15"/>
      <c r="BY311" s="15"/>
      <c r="BZ311" s="15"/>
      <c r="CA311" s="15"/>
      <c r="CB311" s="15"/>
      <c r="CC311" s="15"/>
      <c r="CD311" s="15"/>
      <c r="CE311" s="15"/>
      <c r="CF311" s="15"/>
      <c r="CG311" s="15"/>
      <c r="CH311" s="15"/>
      <c r="CI311" s="15"/>
      <c r="CJ311" s="15"/>
      <c r="CK311" s="15"/>
      <c r="CL311" s="15"/>
      <c r="CM311" s="15"/>
      <c r="CN311" s="15"/>
      <c r="CO311" s="15"/>
      <c r="CP311" s="15"/>
      <c r="CQ311" s="15"/>
      <c r="CR311" s="15"/>
      <c r="CS311" s="15"/>
      <c r="CT311" s="15"/>
      <c r="CU311" s="15"/>
      <c r="CV311" s="15"/>
      <c r="CW311" s="15"/>
      <c r="CX311" s="15"/>
      <c r="CY311" s="15"/>
      <c r="CZ311" s="15"/>
      <c r="DA311" s="15"/>
      <c r="DB311" s="15"/>
      <c r="DC311" s="15"/>
      <c r="DD311" s="15"/>
      <c r="DE311" s="15"/>
      <c r="DF311" s="15"/>
      <c r="DG311" s="15"/>
      <c r="DH311" s="15"/>
      <c r="DI311" s="15"/>
      <c r="DJ311" s="15"/>
      <c r="DK311" s="15"/>
      <c r="DL311" s="15"/>
      <c r="DM311" s="15"/>
      <c r="DN311" s="15"/>
      <c r="DO311" s="15"/>
      <c r="DP311" s="15"/>
      <c r="DQ311" s="15"/>
      <c r="DR311" s="15"/>
      <c r="DS311" s="15"/>
      <c r="DT311" s="15"/>
      <c r="DU311" s="15"/>
      <c r="DV311" s="15"/>
      <c r="DW311" s="15"/>
      <c r="DX311" s="15"/>
      <c r="DY311" s="15"/>
      <c r="DZ311" s="15"/>
      <c r="EA311" s="15"/>
      <c r="EB311" s="15"/>
      <c r="EC311" s="15"/>
      <c r="ED311" s="15"/>
      <c r="EE311" s="15"/>
      <c r="EF311" s="15"/>
      <c r="EG311" s="15"/>
      <c r="EH311" s="15"/>
      <c r="EI311" s="15"/>
      <c r="EJ311" s="15"/>
      <c r="EK311" s="15"/>
      <c r="EL311" s="15"/>
      <c r="EM311" s="15"/>
      <c r="EN311" s="15"/>
      <c r="EO311" s="15"/>
      <c r="EP311" s="15"/>
      <c r="EQ311" s="15"/>
      <c r="ER311" s="15"/>
      <c r="ES311" s="15"/>
      <c r="ET311" s="15"/>
      <c r="EU311" s="15"/>
      <c r="EV311" s="15"/>
      <c r="EW311" s="15"/>
      <c r="EX311" s="15"/>
      <c r="EY311" s="15"/>
      <c r="EZ311" s="15"/>
      <c r="FA311" s="15"/>
      <c r="FB311" s="15"/>
      <c r="FC311" s="15"/>
      <c r="FD311" s="15"/>
      <c r="FE311" s="15"/>
      <c r="FF311" s="15"/>
      <c r="FG311" s="15"/>
      <c r="FH311" s="15"/>
      <c r="FI311" s="15"/>
      <c r="FJ311" s="15"/>
      <c r="FK311" s="15"/>
      <c r="FL311" s="15"/>
      <c r="FM311" s="15"/>
      <c r="FN311" s="15"/>
      <c r="FO311" s="15"/>
      <c r="FP311" s="15"/>
      <c r="FQ311" s="15"/>
      <c r="FR311" s="15"/>
      <c r="FS311" s="15"/>
      <c r="FT311" s="15"/>
      <c r="FU311" s="15"/>
      <c r="FV311" s="15"/>
      <c r="FW311" s="15"/>
      <c r="FX311" s="15"/>
      <c r="FY311" s="15"/>
      <c r="FZ311" s="15"/>
      <c r="GA311" s="15"/>
      <c r="GB311" s="15"/>
      <c r="GC311" s="15"/>
      <c r="GD311" s="15"/>
      <c r="GE311" s="15"/>
      <c r="GF311" s="15"/>
      <c r="GG311" s="15"/>
      <c r="GH311" s="15"/>
      <c r="GI311" s="15"/>
      <c r="GJ311" s="15"/>
      <c r="GK311" s="15"/>
      <c r="GL311" s="15"/>
      <c r="GM311" s="15"/>
      <c r="GN311" s="15"/>
      <c r="GO311" s="15"/>
      <c r="GP311" s="15"/>
      <c r="GQ311" s="15"/>
      <c r="GR311" s="15"/>
      <c r="GS311" s="15"/>
      <c r="GT311" s="15"/>
      <c r="GU311" s="15"/>
      <c r="GV311" s="15"/>
      <c r="GW311" s="15"/>
      <c r="GX311" s="15"/>
      <c r="GY311" s="15"/>
      <c r="GZ311" s="15"/>
      <c r="HA311" s="15"/>
      <c r="HB311" s="15"/>
      <c r="HC311" s="15"/>
      <c r="HD311" s="15"/>
      <c r="HE311" s="15"/>
      <c r="HF311" s="15"/>
      <c r="HG311" s="15"/>
      <c r="HH311" s="15"/>
      <c r="HI311" s="15"/>
      <c r="HJ311" s="15"/>
      <c r="HK311" s="15"/>
      <c r="HL311" s="15"/>
      <c r="HM311" s="15"/>
      <c r="HN311" s="15"/>
      <c r="HO311" s="15"/>
      <c r="HP311" s="15"/>
      <c r="HQ311" s="15"/>
      <c r="HR311" s="15"/>
      <c r="HS311" s="15"/>
      <c r="HT311" s="15"/>
      <c r="HU311" s="15"/>
      <c r="HV311" s="15"/>
      <c r="HW311" s="15"/>
      <c r="HX311" s="15"/>
      <c r="HY311" s="15"/>
      <c r="HZ311" s="15"/>
      <c r="IA311" s="15"/>
      <c r="IB311" s="15"/>
      <c r="IC311" s="15"/>
      <c r="ID311" s="15"/>
      <c r="IE311" s="15"/>
      <c r="IF311" s="15"/>
      <c r="IG311" s="15"/>
      <c r="IH311" s="15"/>
      <c r="II311" s="15"/>
      <c r="IJ311" s="15"/>
      <c r="IO311" s="15"/>
      <c r="IP311" s="15"/>
      <c r="IQ311" s="15"/>
      <c r="IR311" s="15"/>
    </row>
    <row r="312" spans="1:252" ht="66.75" customHeight="1" x14ac:dyDescent="0.25">
      <c r="A312" s="122">
        <v>308</v>
      </c>
      <c r="B312" s="122" t="s">
        <v>1566</v>
      </c>
      <c r="C312" s="123" t="s">
        <v>1567</v>
      </c>
      <c r="D312" s="123" t="s">
        <v>1568</v>
      </c>
      <c r="E312" s="124" t="s">
        <v>1569</v>
      </c>
      <c r="F312" s="139">
        <v>42965</v>
      </c>
      <c r="G312" s="122" t="s">
        <v>1570</v>
      </c>
      <c r="H312" s="122" t="s">
        <v>473</v>
      </c>
      <c r="I312" s="122" t="s">
        <v>474</v>
      </c>
      <c r="J312" s="141" t="s">
        <v>688</v>
      </c>
      <c r="K312" s="25" t="s">
        <v>23</v>
      </c>
      <c r="L312" s="25" t="s">
        <v>52</v>
      </c>
      <c r="M312" s="15"/>
      <c r="N312" s="141" t="s">
        <v>1571</v>
      </c>
      <c r="O312" s="25" t="s">
        <v>23</v>
      </c>
      <c r="P312" s="25" t="s">
        <v>52</v>
      </c>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c r="BC312" s="15"/>
      <c r="BD312" s="15"/>
      <c r="BE312" s="15"/>
      <c r="BF312" s="15"/>
      <c r="BG312" s="15"/>
      <c r="BH312" s="15"/>
      <c r="BI312" s="15"/>
      <c r="BJ312" s="15"/>
      <c r="BK312" s="15"/>
      <c r="BL312" s="15"/>
      <c r="BM312" s="15"/>
      <c r="BN312" s="15"/>
      <c r="BO312" s="15"/>
      <c r="BP312" s="15"/>
      <c r="BQ312" s="15"/>
      <c r="BR312" s="15"/>
      <c r="BS312" s="15"/>
      <c r="BT312" s="15"/>
      <c r="BU312" s="15"/>
      <c r="BV312" s="15"/>
      <c r="BW312" s="15"/>
      <c r="BX312" s="15"/>
      <c r="BY312" s="15"/>
      <c r="BZ312" s="15"/>
      <c r="CA312" s="15"/>
      <c r="CB312" s="15"/>
      <c r="CC312" s="15"/>
      <c r="CD312" s="15"/>
      <c r="CE312" s="15"/>
      <c r="CF312" s="15"/>
      <c r="CG312" s="15"/>
      <c r="CH312" s="15"/>
      <c r="CI312" s="15"/>
      <c r="CJ312" s="15"/>
      <c r="CK312" s="15"/>
      <c r="CL312" s="15"/>
      <c r="CM312" s="15"/>
      <c r="CN312" s="15"/>
      <c r="CO312" s="15"/>
      <c r="CP312" s="15"/>
      <c r="CQ312" s="15"/>
      <c r="CR312" s="15"/>
      <c r="CS312" s="15"/>
      <c r="CT312" s="15"/>
      <c r="CU312" s="15"/>
      <c r="CV312" s="15"/>
      <c r="CW312" s="15"/>
      <c r="CX312" s="15"/>
      <c r="CY312" s="15"/>
      <c r="CZ312" s="15"/>
      <c r="DA312" s="15"/>
      <c r="DB312" s="15"/>
      <c r="DC312" s="15"/>
      <c r="DD312" s="15"/>
      <c r="DE312" s="15"/>
      <c r="DF312" s="15"/>
      <c r="DG312" s="15"/>
      <c r="DH312" s="15"/>
      <c r="DI312" s="15"/>
      <c r="DJ312" s="15"/>
      <c r="DK312" s="15"/>
      <c r="DL312" s="15"/>
      <c r="DM312" s="15"/>
      <c r="DN312" s="15"/>
      <c r="DO312" s="15"/>
      <c r="DP312" s="15"/>
      <c r="DQ312" s="15"/>
      <c r="DR312" s="15"/>
      <c r="DS312" s="15"/>
      <c r="DT312" s="15"/>
      <c r="DU312" s="15"/>
      <c r="DV312" s="15"/>
      <c r="DW312" s="15"/>
      <c r="DX312" s="15"/>
      <c r="DY312" s="15"/>
      <c r="DZ312" s="15"/>
      <c r="EA312" s="15"/>
      <c r="EB312" s="15"/>
      <c r="EC312" s="15"/>
      <c r="ED312" s="15"/>
      <c r="EE312" s="15"/>
      <c r="EF312" s="15"/>
      <c r="EG312" s="15"/>
      <c r="EH312" s="15"/>
      <c r="EI312" s="15"/>
      <c r="EJ312" s="15"/>
      <c r="EK312" s="15"/>
      <c r="EL312" s="15"/>
      <c r="EM312" s="15"/>
      <c r="EN312" s="15"/>
      <c r="EO312" s="15"/>
      <c r="EP312" s="15"/>
      <c r="EQ312" s="15"/>
      <c r="ER312" s="15"/>
      <c r="ES312" s="15"/>
      <c r="ET312" s="15"/>
      <c r="EU312" s="15"/>
      <c r="EV312" s="15"/>
      <c r="EW312" s="15"/>
      <c r="EX312" s="15"/>
      <c r="EY312" s="15"/>
      <c r="EZ312" s="15"/>
      <c r="FA312" s="15"/>
      <c r="FB312" s="15"/>
      <c r="FC312" s="15"/>
      <c r="FD312" s="15"/>
      <c r="FE312" s="15"/>
      <c r="FF312" s="15"/>
      <c r="FG312" s="15"/>
      <c r="FH312" s="15"/>
      <c r="FI312" s="15"/>
      <c r="FJ312" s="15"/>
      <c r="FK312" s="15"/>
      <c r="FL312" s="15"/>
      <c r="FM312" s="15"/>
      <c r="FN312" s="15"/>
      <c r="FO312" s="15"/>
      <c r="FP312" s="15"/>
      <c r="FQ312" s="15"/>
      <c r="FR312" s="15"/>
      <c r="FS312" s="15"/>
      <c r="FT312" s="15"/>
      <c r="FU312" s="15"/>
      <c r="FV312" s="15"/>
      <c r="FW312" s="15"/>
      <c r="FX312" s="15"/>
      <c r="FY312" s="15"/>
      <c r="FZ312" s="15"/>
      <c r="GA312" s="15"/>
      <c r="GB312" s="15"/>
      <c r="GC312" s="15"/>
      <c r="GD312" s="15"/>
      <c r="GE312" s="15"/>
      <c r="GF312" s="15"/>
      <c r="GG312" s="15"/>
      <c r="GH312" s="15"/>
      <c r="GI312" s="15"/>
      <c r="GJ312" s="15"/>
      <c r="GK312" s="15"/>
      <c r="GL312" s="15"/>
      <c r="GM312" s="15"/>
      <c r="GN312" s="15"/>
      <c r="GO312" s="15"/>
      <c r="GP312" s="15"/>
      <c r="GQ312" s="15"/>
      <c r="GR312" s="15"/>
      <c r="GS312" s="15"/>
      <c r="GT312" s="15"/>
      <c r="GU312" s="15"/>
      <c r="GV312" s="15"/>
      <c r="GW312" s="15"/>
      <c r="GX312" s="15"/>
      <c r="GY312" s="15"/>
      <c r="GZ312" s="15"/>
      <c r="HA312" s="15"/>
      <c r="HB312" s="15"/>
      <c r="HC312" s="15"/>
      <c r="HD312" s="15"/>
      <c r="HE312" s="15"/>
      <c r="HF312" s="15"/>
      <c r="HG312" s="15"/>
      <c r="HH312" s="15"/>
      <c r="HI312" s="15"/>
      <c r="HJ312" s="15"/>
      <c r="HK312" s="15"/>
      <c r="HL312" s="15"/>
      <c r="HM312" s="15"/>
      <c r="HN312" s="15"/>
      <c r="HO312" s="15"/>
      <c r="HP312" s="15"/>
      <c r="HQ312" s="15"/>
      <c r="HR312" s="15"/>
      <c r="HS312" s="15"/>
      <c r="HT312" s="15"/>
      <c r="HU312" s="15"/>
      <c r="HV312" s="15"/>
      <c r="HW312" s="15"/>
      <c r="HX312" s="15"/>
      <c r="HY312" s="15"/>
      <c r="HZ312" s="15"/>
      <c r="IA312" s="15"/>
      <c r="IB312" s="15"/>
      <c r="IC312" s="15"/>
      <c r="ID312" s="15"/>
      <c r="IE312" s="15"/>
      <c r="IF312" s="15"/>
      <c r="IG312" s="15"/>
      <c r="IH312" s="15"/>
      <c r="II312" s="15"/>
      <c r="IJ312" s="15"/>
      <c r="IK312" s="15"/>
      <c r="IL312" s="15"/>
      <c r="IM312" s="15"/>
      <c r="IN312" s="15"/>
    </row>
    <row r="313" spans="1:252" s="15" customFormat="1" ht="71.25" customHeight="1" x14ac:dyDescent="0.25">
      <c r="A313" s="122">
        <v>309</v>
      </c>
      <c r="B313" s="122" t="s">
        <v>1572</v>
      </c>
      <c r="C313" s="123"/>
      <c r="D313" s="123" t="s">
        <v>1573</v>
      </c>
      <c r="E313" s="124" t="s">
        <v>1574</v>
      </c>
      <c r="F313" s="139">
        <v>42968</v>
      </c>
      <c r="G313" s="122" t="s">
        <v>1575</v>
      </c>
      <c r="H313" s="122" t="s">
        <v>160</v>
      </c>
      <c r="I313" s="122" t="s">
        <v>179</v>
      </c>
      <c r="J313" s="141" t="s">
        <v>61</v>
      </c>
      <c r="K313" s="25" t="s">
        <v>23</v>
      </c>
      <c r="L313" s="25" t="s">
        <v>52</v>
      </c>
      <c r="M313" s="123"/>
      <c r="N313" s="141" t="s">
        <v>1576</v>
      </c>
      <c r="O313" s="25" t="s">
        <v>23</v>
      </c>
      <c r="P313" s="25" t="s">
        <v>24</v>
      </c>
    </row>
    <row r="314" spans="1:252" s="15" customFormat="1" ht="71.25" customHeight="1" x14ac:dyDescent="0.25">
      <c r="A314" s="122">
        <v>310</v>
      </c>
      <c r="B314" s="122" t="s">
        <v>1577</v>
      </c>
      <c r="C314" s="123"/>
      <c r="D314" s="123" t="s">
        <v>1578</v>
      </c>
      <c r="E314" s="124" t="s">
        <v>1579</v>
      </c>
      <c r="F314" s="139">
        <v>42968</v>
      </c>
      <c r="G314" s="122" t="s">
        <v>1580</v>
      </c>
      <c r="H314" s="122" t="s">
        <v>160</v>
      </c>
      <c r="I314" s="122" t="s">
        <v>179</v>
      </c>
      <c r="J314" s="141" t="s">
        <v>61</v>
      </c>
      <c r="K314" s="25" t="s">
        <v>23</v>
      </c>
      <c r="L314" s="25" t="s">
        <v>52</v>
      </c>
      <c r="M314" s="123"/>
      <c r="N314" s="141" t="s">
        <v>1581</v>
      </c>
      <c r="O314" s="25" t="s">
        <v>23</v>
      </c>
      <c r="P314" s="25" t="s">
        <v>24</v>
      </c>
    </row>
    <row r="315" spans="1:252" s="15" customFormat="1" ht="71.25" customHeight="1" x14ac:dyDescent="0.25">
      <c r="A315" s="122">
        <v>311</v>
      </c>
      <c r="B315" s="122" t="s">
        <v>1582</v>
      </c>
      <c r="C315" s="123"/>
      <c r="D315" s="123" t="s">
        <v>1573</v>
      </c>
      <c r="E315" s="124" t="s">
        <v>1583</v>
      </c>
      <c r="F315" s="139">
        <v>42968</v>
      </c>
      <c r="G315" s="122" t="s">
        <v>1584</v>
      </c>
      <c r="H315" s="122" t="s">
        <v>160</v>
      </c>
      <c r="I315" s="122" t="s">
        <v>179</v>
      </c>
      <c r="J315" s="141" t="s">
        <v>61</v>
      </c>
      <c r="K315" s="25" t="s">
        <v>23</v>
      </c>
      <c r="L315" s="25" t="s">
        <v>52</v>
      </c>
      <c r="M315" s="123"/>
      <c r="N315" s="141" t="s">
        <v>1585</v>
      </c>
      <c r="O315" s="25" t="s">
        <v>23</v>
      </c>
      <c r="P315" s="25" t="s">
        <v>24</v>
      </c>
    </row>
    <row r="316" spans="1:252" s="15" customFormat="1" ht="71.25" customHeight="1" x14ac:dyDescent="0.25">
      <c r="A316" s="122">
        <v>312</v>
      </c>
      <c r="B316" s="122" t="s">
        <v>1586</v>
      </c>
      <c r="C316" s="123"/>
      <c r="D316" s="123" t="s">
        <v>1587</v>
      </c>
      <c r="E316" s="124" t="s">
        <v>1588</v>
      </c>
      <c r="F316" s="139">
        <v>42968</v>
      </c>
      <c r="G316" s="122" t="s">
        <v>1589</v>
      </c>
      <c r="H316" s="122" t="s">
        <v>160</v>
      </c>
      <c r="I316" s="122" t="s">
        <v>179</v>
      </c>
      <c r="J316" s="141" t="s">
        <v>61</v>
      </c>
      <c r="K316" s="25" t="s">
        <v>23</v>
      </c>
      <c r="L316" s="25" t="s">
        <v>52</v>
      </c>
      <c r="M316" s="123"/>
      <c r="N316" s="141" t="s">
        <v>1590</v>
      </c>
      <c r="O316" s="25" t="s">
        <v>23</v>
      </c>
      <c r="P316" s="25" t="s">
        <v>24</v>
      </c>
    </row>
    <row r="317" spans="1:252" s="15" customFormat="1" ht="71.25" customHeight="1" x14ac:dyDescent="0.25">
      <c r="A317" s="122">
        <v>313</v>
      </c>
      <c r="B317" s="122" t="s">
        <v>1591</v>
      </c>
      <c r="C317" s="123"/>
      <c r="D317" s="123" t="s">
        <v>1592</v>
      </c>
      <c r="E317" s="124" t="s">
        <v>1593</v>
      </c>
      <c r="F317" s="139">
        <v>42968</v>
      </c>
      <c r="G317" s="122" t="s">
        <v>571</v>
      </c>
      <c r="H317" s="122" t="s">
        <v>160</v>
      </c>
      <c r="I317" s="122" t="s">
        <v>179</v>
      </c>
      <c r="J317" s="141" t="s">
        <v>61</v>
      </c>
      <c r="K317" s="25" t="s">
        <v>23</v>
      </c>
      <c r="L317" s="25" t="s">
        <v>52</v>
      </c>
      <c r="M317" s="123"/>
      <c r="N317" s="141" t="s">
        <v>1594</v>
      </c>
      <c r="O317" s="25" t="s">
        <v>23</v>
      </c>
      <c r="P317" s="25" t="s">
        <v>24</v>
      </c>
    </row>
    <row r="318" spans="1:252" s="15" customFormat="1" ht="71.25" customHeight="1" x14ac:dyDescent="0.25">
      <c r="A318" s="122">
        <v>314</v>
      </c>
      <c r="B318" s="122" t="s">
        <v>1595</v>
      </c>
      <c r="C318" s="123"/>
      <c r="D318" s="123" t="s">
        <v>1596</v>
      </c>
      <c r="E318" s="124" t="s">
        <v>1597</v>
      </c>
      <c r="F318" s="139">
        <v>42968</v>
      </c>
      <c r="G318" s="122" t="s">
        <v>1598</v>
      </c>
      <c r="H318" s="122" t="s">
        <v>160</v>
      </c>
      <c r="I318" s="122" t="s">
        <v>179</v>
      </c>
      <c r="J318" s="141" t="s">
        <v>61</v>
      </c>
      <c r="K318" s="25" t="s">
        <v>23</v>
      </c>
      <c r="L318" s="25" t="s">
        <v>52</v>
      </c>
      <c r="M318" s="123"/>
      <c r="N318" s="141" t="s">
        <v>1599</v>
      </c>
      <c r="O318" s="25" t="s">
        <v>23</v>
      </c>
      <c r="P318" s="25" t="s">
        <v>24</v>
      </c>
    </row>
    <row r="319" spans="1:252" ht="72.75" customHeight="1" x14ac:dyDescent="0.25">
      <c r="A319" s="122">
        <v>315</v>
      </c>
      <c r="B319" s="122" t="s">
        <v>1600</v>
      </c>
      <c r="C319" s="123"/>
      <c r="D319" s="123" t="s">
        <v>1601</v>
      </c>
      <c r="E319" s="124" t="s">
        <v>1602</v>
      </c>
      <c r="F319" s="139">
        <v>42968</v>
      </c>
      <c r="G319" s="122" t="s">
        <v>1207</v>
      </c>
      <c r="H319" s="122" t="s">
        <v>77</v>
      </c>
      <c r="I319" s="122" t="s">
        <v>78</v>
      </c>
      <c r="J319" s="141" t="s">
        <v>1106</v>
      </c>
      <c r="K319" s="25" t="s">
        <v>23</v>
      </c>
      <c r="L319" s="25" t="s">
        <v>24</v>
      </c>
      <c r="M319" s="15"/>
      <c r="N319" s="141" t="s">
        <v>1603</v>
      </c>
      <c r="O319" s="25" t="s">
        <v>23</v>
      </c>
      <c r="P319" s="25" t="s">
        <v>24</v>
      </c>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BW319" s="15"/>
      <c r="BX319" s="15"/>
      <c r="BY319" s="15"/>
      <c r="BZ319" s="15"/>
      <c r="CA319" s="15"/>
      <c r="CB319" s="15"/>
      <c r="CC319" s="15"/>
      <c r="CD319" s="15"/>
      <c r="CE319" s="15"/>
      <c r="CF319" s="15"/>
      <c r="CG319" s="15"/>
      <c r="CH319" s="15"/>
      <c r="CI319" s="15"/>
      <c r="CJ319" s="15"/>
      <c r="CK319" s="15"/>
      <c r="CL319" s="15"/>
      <c r="CM319" s="15"/>
      <c r="CN319" s="15"/>
      <c r="CO319" s="15"/>
      <c r="CP319" s="15"/>
      <c r="CQ319" s="15"/>
      <c r="CR319" s="15"/>
      <c r="CS319" s="15"/>
      <c r="CT319" s="15"/>
      <c r="CU319" s="15"/>
      <c r="CV319" s="15"/>
      <c r="CW319" s="15"/>
      <c r="CX319" s="15"/>
      <c r="CY319" s="15"/>
      <c r="CZ319" s="15"/>
      <c r="DA319" s="15"/>
      <c r="DB319" s="15"/>
      <c r="DC319" s="15"/>
      <c r="DD319" s="15"/>
      <c r="DE319" s="15"/>
      <c r="DF319" s="15"/>
      <c r="DG319" s="15"/>
      <c r="DH319" s="15"/>
      <c r="DI319" s="15"/>
      <c r="DJ319" s="15"/>
      <c r="DK319" s="15"/>
      <c r="DL319" s="15"/>
      <c r="DM319" s="15"/>
      <c r="DN319" s="15"/>
      <c r="DO319" s="15"/>
      <c r="DP319" s="15"/>
      <c r="DQ319" s="15"/>
      <c r="DR319" s="15"/>
      <c r="DS319" s="15"/>
      <c r="DT319" s="15"/>
      <c r="DU319" s="15"/>
      <c r="DV319" s="15"/>
      <c r="DW319" s="15"/>
      <c r="DX319" s="15"/>
      <c r="DY319" s="15"/>
      <c r="DZ319" s="15"/>
      <c r="EA319" s="15"/>
      <c r="EB319" s="15"/>
      <c r="EC319" s="15"/>
      <c r="ED319" s="15"/>
      <c r="EE319" s="15"/>
      <c r="EF319" s="15"/>
      <c r="EG319" s="15"/>
      <c r="EH319" s="15"/>
      <c r="EI319" s="15"/>
      <c r="EJ319" s="15"/>
      <c r="EK319" s="15"/>
      <c r="EL319" s="15"/>
      <c r="EM319" s="15"/>
      <c r="EN319" s="15"/>
      <c r="EO319" s="15"/>
      <c r="EP319" s="15"/>
      <c r="EQ319" s="15"/>
      <c r="ER319" s="15"/>
      <c r="ES319" s="15"/>
      <c r="ET319" s="15"/>
      <c r="EU319" s="15"/>
      <c r="EV319" s="15"/>
      <c r="EW319" s="15"/>
      <c r="EX319" s="15"/>
      <c r="EY319" s="15"/>
      <c r="EZ319" s="15"/>
      <c r="FA319" s="15"/>
      <c r="FB319" s="15"/>
      <c r="FC319" s="15"/>
      <c r="FD319" s="15"/>
      <c r="FE319" s="15"/>
      <c r="FF319" s="15"/>
      <c r="FG319" s="15"/>
      <c r="FH319" s="15"/>
      <c r="FI319" s="15"/>
      <c r="FJ319" s="15"/>
      <c r="FK319" s="15"/>
      <c r="FL319" s="15"/>
      <c r="FM319" s="15"/>
      <c r="FN319" s="15"/>
      <c r="FO319" s="15"/>
      <c r="FP319" s="15"/>
      <c r="FQ319" s="15"/>
      <c r="FR319" s="15"/>
      <c r="FS319" s="15"/>
      <c r="FT319" s="15"/>
      <c r="FU319" s="15"/>
      <c r="FV319" s="15"/>
      <c r="FW319" s="15"/>
      <c r="FX319" s="15"/>
      <c r="FY319" s="15"/>
      <c r="FZ319" s="15"/>
      <c r="GA319" s="15"/>
      <c r="GB319" s="15"/>
      <c r="GC319" s="15"/>
      <c r="GD319" s="15"/>
      <c r="GE319" s="15"/>
      <c r="GF319" s="15"/>
      <c r="GG319" s="15"/>
      <c r="GH319" s="15"/>
      <c r="GI319" s="15"/>
      <c r="GJ319" s="15"/>
      <c r="GK319" s="15"/>
      <c r="GL319" s="15"/>
      <c r="GM319" s="15"/>
      <c r="GN319" s="15"/>
      <c r="GO319" s="15"/>
      <c r="GP319" s="15"/>
      <c r="GQ319" s="15"/>
      <c r="GR319" s="15"/>
      <c r="GS319" s="15"/>
      <c r="GT319" s="15"/>
      <c r="GU319" s="15"/>
      <c r="GV319" s="15"/>
      <c r="GW319" s="15"/>
      <c r="GX319" s="15"/>
      <c r="GY319" s="15"/>
      <c r="GZ319" s="15"/>
      <c r="HA319" s="15"/>
      <c r="HB319" s="15"/>
      <c r="HC319" s="15"/>
      <c r="HD319" s="15"/>
      <c r="HE319" s="15"/>
      <c r="HF319" s="15"/>
      <c r="HG319" s="15"/>
      <c r="HH319" s="15"/>
      <c r="HI319" s="15"/>
      <c r="HJ319" s="15"/>
      <c r="HK319" s="15"/>
      <c r="HL319" s="15"/>
      <c r="HM319" s="15"/>
      <c r="HN319" s="15"/>
      <c r="HO319" s="15"/>
      <c r="HP319" s="15"/>
      <c r="HQ319" s="15"/>
      <c r="HR319" s="15"/>
      <c r="HS319" s="15"/>
      <c r="HT319" s="15"/>
      <c r="HU319" s="15"/>
      <c r="HV319" s="15"/>
      <c r="HW319" s="15"/>
      <c r="HX319" s="15"/>
      <c r="HY319" s="15"/>
      <c r="HZ319" s="15"/>
      <c r="IA319" s="15"/>
      <c r="IB319" s="15"/>
      <c r="IC319" s="15"/>
      <c r="ID319" s="15"/>
      <c r="IE319" s="15"/>
      <c r="IF319" s="15"/>
      <c r="IG319" s="15"/>
      <c r="IH319" s="15"/>
      <c r="II319" s="15"/>
      <c r="IJ319" s="15"/>
      <c r="IO319" s="15"/>
      <c r="IP319" s="15"/>
      <c r="IQ319" s="15"/>
      <c r="IR319" s="15"/>
    </row>
    <row r="320" spans="1:252" ht="72" customHeight="1" x14ac:dyDescent="0.25">
      <c r="A320" s="122">
        <v>316</v>
      </c>
      <c r="B320" s="122" t="s">
        <v>1604</v>
      </c>
      <c r="C320" s="123" t="s">
        <v>1605</v>
      </c>
      <c r="D320" s="123" t="s">
        <v>1606</v>
      </c>
      <c r="E320" s="124" t="s">
        <v>1607</v>
      </c>
      <c r="F320" s="139">
        <v>42968</v>
      </c>
      <c r="G320" s="122" t="s">
        <v>1608</v>
      </c>
      <c r="H320" s="122" t="s">
        <v>896</v>
      </c>
      <c r="I320" s="122" t="s">
        <v>897</v>
      </c>
      <c r="J320" s="141" t="s">
        <v>1161</v>
      </c>
      <c r="K320" s="25" t="s">
        <v>23</v>
      </c>
      <c r="L320" s="25" t="s">
        <v>24</v>
      </c>
      <c r="M320" s="15"/>
      <c r="N320" s="141" t="s">
        <v>1609</v>
      </c>
      <c r="O320" s="25" t="s">
        <v>23</v>
      </c>
      <c r="P320" s="25" t="s">
        <v>52</v>
      </c>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BW320" s="15"/>
      <c r="BX320" s="15"/>
      <c r="BY320" s="15"/>
      <c r="BZ320" s="15"/>
      <c r="CA320" s="15"/>
      <c r="CB320" s="15"/>
      <c r="CC320" s="15"/>
      <c r="CD320" s="15"/>
      <c r="CE320" s="15"/>
      <c r="CF320" s="15"/>
      <c r="CG320" s="15"/>
      <c r="CH320" s="15"/>
      <c r="CI320" s="15"/>
      <c r="CJ320" s="15"/>
      <c r="CK320" s="15"/>
      <c r="CL320" s="15"/>
      <c r="CM320" s="15"/>
      <c r="CN320" s="15"/>
      <c r="CO320" s="15"/>
      <c r="CP320" s="15"/>
      <c r="CQ320" s="15"/>
      <c r="CR320" s="15"/>
      <c r="CS320" s="15"/>
      <c r="CT320" s="15"/>
      <c r="CU320" s="15"/>
      <c r="CV320" s="15"/>
      <c r="CW320" s="15"/>
      <c r="CX320" s="15"/>
      <c r="CY320" s="15"/>
      <c r="CZ320" s="15"/>
      <c r="DA320" s="15"/>
      <c r="DB320" s="15"/>
      <c r="DC320" s="15"/>
      <c r="DD320" s="15"/>
      <c r="DE320" s="15"/>
      <c r="DF320" s="15"/>
      <c r="DG320" s="15"/>
      <c r="DH320" s="15"/>
      <c r="DI320" s="15"/>
      <c r="DJ320" s="15"/>
      <c r="DK320" s="15"/>
      <c r="DL320" s="15"/>
      <c r="DM320" s="15"/>
      <c r="DN320" s="15"/>
      <c r="DO320" s="15"/>
      <c r="DP320" s="15"/>
      <c r="DQ320" s="15"/>
      <c r="DR320" s="15"/>
      <c r="DS320" s="15"/>
      <c r="DT320" s="15"/>
      <c r="DU320" s="15"/>
      <c r="DV320" s="15"/>
      <c r="DW320" s="15"/>
      <c r="DX320" s="15"/>
      <c r="DY320" s="15"/>
      <c r="DZ320" s="15"/>
      <c r="EA320" s="15"/>
      <c r="EB320" s="15"/>
      <c r="EC320" s="15"/>
      <c r="ED320" s="15"/>
      <c r="EE320" s="15"/>
      <c r="EF320" s="15"/>
      <c r="EG320" s="15"/>
      <c r="EH320" s="15"/>
      <c r="EI320" s="15"/>
      <c r="EJ320" s="15"/>
      <c r="EK320" s="15"/>
      <c r="EL320" s="15"/>
      <c r="EM320" s="15"/>
      <c r="EN320" s="15"/>
      <c r="EO320" s="15"/>
      <c r="EP320" s="15"/>
      <c r="EQ320" s="15"/>
      <c r="ER320" s="15"/>
      <c r="ES320" s="15"/>
      <c r="ET320" s="15"/>
      <c r="EU320" s="15"/>
      <c r="EV320" s="15"/>
      <c r="EW320" s="15"/>
      <c r="EX320" s="15"/>
      <c r="EY320" s="15"/>
      <c r="EZ320" s="15"/>
      <c r="FA320" s="15"/>
      <c r="FB320" s="15"/>
      <c r="FC320" s="15"/>
      <c r="FD320" s="15"/>
      <c r="FE320" s="15"/>
      <c r="FF320" s="15"/>
      <c r="FG320" s="15"/>
      <c r="FH320" s="15"/>
      <c r="FI320" s="15"/>
      <c r="FJ320" s="15"/>
      <c r="FK320" s="15"/>
      <c r="FL320" s="15"/>
      <c r="FM320" s="15"/>
      <c r="FN320" s="15"/>
      <c r="FO320" s="15"/>
      <c r="FP320" s="15"/>
      <c r="FQ320" s="15"/>
      <c r="FR320" s="15"/>
      <c r="FS320" s="15"/>
      <c r="FT320" s="15"/>
      <c r="FU320" s="15"/>
      <c r="FV320" s="15"/>
      <c r="FW320" s="15"/>
      <c r="FX320" s="15"/>
      <c r="FY320" s="15"/>
      <c r="FZ320" s="15"/>
      <c r="GA320" s="15"/>
      <c r="GB320" s="15"/>
      <c r="GC320" s="15"/>
      <c r="GD320" s="15"/>
      <c r="GE320" s="15"/>
      <c r="GF320" s="15"/>
      <c r="GG320" s="15"/>
      <c r="GH320" s="15"/>
      <c r="GI320" s="15"/>
      <c r="GJ320" s="15"/>
      <c r="GK320" s="15"/>
      <c r="GL320" s="15"/>
      <c r="GM320" s="15"/>
      <c r="GN320" s="15"/>
      <c r="GO320" s="15"/>
      <c r="GP320" s="15"/>
      <c r="GQ320" s="15"/>
      <c r="GR320" s="15"/>
      <c r="GS320" s="15"/>
      <c r="GT320" s="15"/>
      <c r="GU320" s="15"/>
      <c r="GV320" s="15"/>
      <c r="GW320" s="15"/>
      <c r="GX320" s="15"/>
      <c r="GY320" s="15"/>
      <c r="GZ320" s="15"/>
      <c r="HA320" s="15"/>
      <c r="HB320" s="15"/>
      <c r="HC320" s="15"/>
      <c r="HD320" s="15"/>
      <c r="HE320" s="15"/>
      <c r="HF320" s="15"/>
      <c r="HG320" s="15"/>
      <c r="HH320" s="15"/>
      <c r="HI320" s="15"/>
      <c r="HJ320" s="15"/>
      <c r="HK320" s="15"/>
      <c r="HL320" s="15"/>
      <c r="HM320" s="15"/>
      <c r="HN320" s="15"/>
      <c r="HO320" s="15"/>
      <c r="HP320" s="15"/>
      <c r="HQ320" s="15"/>
      <c r="HR320" s="15"/>
      <c r="HS320" s="15"/>
      <c r="HT320" s="15"/>
      <c r="HU320" s="15"/>
      <c r="HV320" s="15"/>
      <c r="HW320" s="15"/>
      <c r="HX320" s="15"/>
      <c r="HY320" s="15"/>
      <c r="HZ320" s="15"/>
      <c r="IA320" s="15"/>
      <c r="IB320" s="15"/>
      <c r="IC320" s="15"/>
      <c r="ID320" s="15"/>
      <c r="IE320" s="15"/>
      <c r="IF320" s="15"/>
      <c r="IG320" s="15"/>
      <c r="IH320" s="15"/>
      <c r="II320" s="15"/>
      <c r="IJ320" s="15"/>
      <c r="IO320" s="15"/>
      <c r="IP320" s="15"/>
      <c r="IQ320" s="15"/>
      <c r="IR320" s="15"/>
    </row>
    <row r="321" spans="1:252" s="15" customFormat="1" ht="71.25" customHeight="1" x14ac:dyDescent="0.25">
      <c r="A321" s="122">
        <v>317</v>
      </c>
      <c r="B321" s="122" t="s">
        <v>1610</v>
      </c>
      <c r="C321" s="123"/>
      <c r="D321" s="123" t="s">
        <v>1611</v>
      </c>
      <c r="E321" s="124" t="s">
        <v>1612</v>
      </c>
      <c r="F321" s="139">
        <v>42968</v>
      </c>
      <c r="G321" s="122" t="s">
        <v>1613</v>
      </c>
      <c r="H321" s="122" t="s">
        <v>160</v>
      </c>
      <c r="I321" s="122" t="s">
        <v>179</v>
      </c>
      <c r="J321" s="141" t="s">
        <v>61</v>
      </c>
      <c r="K321" s="25" t="s">
        <v>23</v>
      </c>
      <c r="L321" s="25" t="s">
        <v>52</v>
      </c>
      <c r="M321" s="123"/>
      <c r="N321" s="141" t="s">
        <v>1614</v>
      </c>
      <c r="O321" s="25" t="s">
        <v>23</v>
      </c>
      <c r="P321" s="25" t="s">
        <v>24</v>
      </c>
    </row>
    <row r="322" spans="1:252" s="15" customFormat="1" ht="75.75" customHeight="1" x14ac:dyDescent="0.25">
      <c r="A322" s="122">
        <v>318</v>
      </c>
      <c r="B322" s="122" t="s">
        <v>1615</v>
      </c>
      <c r="C322" s="123"/>
      <c r="D322" s="123" t="s">
        <v>1616</v>
      </c>
      <c r="E322" s="124" t="s">
        <v>1617</v>
      </c>
      <c r="F322" s="139">
        <v>42968</v>
      </c>
      <c r="G322" s="122" t="s">
        <v>1618</v>
      </c>
      <c r="H322" s="122" t="s">
        <v>160</v>
      </c>
      <c r="I322" s="122" t="s">
        <v>607</v>
      </c>
      <c r="J322" s="141" t="s">
        <v>61</v>
      </c>
      <c r="K322" s="25" t="s">
        <v>23</v>
      </c>
      <c r="L322" s="25" t="s">
        <v>52</v>
      </c>
      <c r="M322" s="123"/>
      <c r="N322" s="141" t="s">
        <v>1619</v>
      </c>
      <c r="O322" s="25" t="s">
        <v>23</v>
      </c>
      <c r="P322" s="25" t="s">
        <v>24</v>
      </c>
    </row>
    <row r="323" spans="1:252" s="15" customFormat="1" ht="71.25" customHeight="1" x14ac:dyDescent="0.25">
      <c r="A323" s="122">
        <v>319</v>
      </c>
      <c r="B323" s="122" t="s">
        <v>1620</v>
      </c>
      <c r="C323" s="123"/>
      <c r="D323" s="123" t="s">
        <v>1621</v>
      </c>
      <c r="E323" s="124" t="s">
        <v>1622</v>
      </c>
      <c r="F323" s="139">
        <v>42968</v>
      </c>
      <c r="G323" s="122" t="s">
        <v>1613</v>
      </c>
      <c r="H323" s="122" t="s">
        <v>160</v>
      </c>
      <c r="I323" s="122" t="s">
        <v>179</v>
      </c>
      <c r="J323" s="141" t="s">
        <v>61</v>
      </c>
      <c r="K323" s="25" t="s">
        <v>23</v>
      </c>
      <c r="L323" s="25" t="s">
        <v>52</v>
      </c>
      <c r="M323" s="123"/>
      <c r="N323" s="141" t="s">
        <v>1623</v>
      </c>
      <c r="O323" s="25" t="s">
        <v>23</v>
      </c>
      <c r="P323" s="25" t="s">
        <v>24</v>
      </c>
    </row>
    <row r="324" spans="1:252" s="15" customFormat="1" ht="71.25" customHeight="1" x14ac:dyDescent="0.25">
      <c r="A324" s="122">
        <v>320</v>
      </c>
      <c r="B324" s="122" t="s">
        <v>1624</v>
      </c>
      <c r="C324" s="123"/>
      <c r="D324" s="123" t="s">
        <v>1625</v>
      </c>
      <c r="E324" s="124" t="s">
        <v>1626</v>
      </c>
      <c r="F324" s="139">
        <v>42968</v>
      </c>
      <c r="G324" s="122" t="s">
        <v>1575</v>
      </c>
      <c r="H324" s="122" t="s">
        <v>160</v>
      </c>
      <c r="I324" s="122" t="s">
        <v>179</v>
      </c>
      <c r="J324" s="141" t="s">
        <v>61</v>
      </c>
      <c r="K324" s="25" t="s">
        <v>23</v>
      </c>
      <c r="L324" s="25" t="s">
        <v>52</v>
      </c>
      <c r="M324" s="123"/>
      <c r="N324" s="141" t="s">
        <v>1627</v>
      </c>
      <c r="O324" s="25" t="s">
        <v>23</v>
      </c>
      <c r="P324" s="25" t="s">
        <v>24</v>
      </c>
    </row>
    <row r="325" spans="1:252" s="15" customFormat="1" ht="75.75" customHeight="1" x14ac:dyDescent="0.25">
      <c r="A325" s="122">
        <v>321</v>
      </c>
      <c r="B325" s="122" t="s">
        <v>1628</v>
      </c>
      <c r="C325" s="123" t="s">
        <v>1629</v>
      </c>
      <c r="D325" s="123" t="s">
        <v>1630</v>
      </c>
      <c r="E325" s="124" t="s">
        <v>1631</v>
      </c>
      <c r="F325" s="139">
        <v>42968</v>
      </c>
      <c r="G325" s="122" t="s">
        <v>1632</v>
      </c>
      <c r="H325" s="122" t="s">
        <v>191</v>
      </c>
      <c r="I325" s="122" t="s">
        <v>179</v>
      </c>
      <c r="J325" s="141" t="s">
        <v>61</v>
      </c>
      <c r="K325" s="25" t="s">
        <v>23</v>
      </c>
      <c r="L325" s="25" t="s">
        <v>52</v>
      </c>
      <c r="M325" s="123"/>
      <c r="N325" s="141" t="s">
        <v>1633</v>
      </c>
      <c r="O325" s="25" t="s">
        <v>23</v>
      </c>
      <c r="P325" s="25" t="s">
        <v>24</v>
      </c>
    </row>
    <row r="326" spans="1:252" s="15" customFormat="1" ht="71.25" customHeight="1" x14ac:dyDescent="0.25">
      <c r="A326" s="122">
        <v>322</v>
      </c>
      <c r="B326" s="122" t="s">
        <v>1634</v>
      </c>
      <c r="C326" s="123" t="s">
        <v>1635</v>
      </c>
      <c r="D326" s="123" t="s">
        <v>1636</v>
      </c>
      <c r="E326" s="124" t="s">
        <v>1637</v>
      </c>
      <c r="F326" s="139">
        <v>42969</v>
      </c>
      <c r="G326" s="122" t="s">
        <v>1638</v>
      </c>
      <c r="H326" s="122" t="s">
        <v>473</v>
      </c>
      <c r="I326" s="122" t="s">
        <v>1639</v>
      </c>
      <c r="J326" s="141" t="s">
        <v>61</v>
      </c>
      <c r="K326" s="25" t="s">
        <v>23</v>
      </c>
      <c r="L326" s="25" t="s">
        <v>52</v>
      </c>
      <c r="M326" s="123"/>
      <c r="N326" s="141" t="s">
        <v>1640</v>
      </c>
      <c r="O326" s="25" t="s">
        <v>23</v>
      </c>
      <c r="P326" s="25" t="s">
        <v>52</v>
      </c>
    </row>
    <row r="327" spans="1:252" s="15" customFormat="1" ht="71.25" customHeight="1" x14ac:dyDescent="0.25">
      <c r="A327" s="122">
        <v>323</v>
      </c>
      <c r="B327" s="122" t="s">
        <v>1641</v>
      </c>
      <c r="C327" s="123"/>
      <c r="D327" s="123" t="s">
        <v>1642</v>
      </c>
      <c r="E327" s="124" t="s">
        <v>1643</v>
      </c>
      <c r="F327" s="139">
        <v>42969</v>
      </c>
      <c r="G327" s="122" t="s">
        <v>1644</v>
      </c>
      <c r="H327" s="122" t="s">
        <v>131</v>
      </c>
      <c r="I327" s="122" t="s">
        <v>179</v>
      </c>
      <c r="J327" s="141" t="s">
        <v>61</v>
      </c>
      <c r="K327" s="25" t="s">
        <v>23</v>
      </c>
      <c r="L327" s="25" t="s">
        <v>52</v>
      </c>
      <c r="M327" s="123"/>
      <c r="N327" s="141" t="s">
        <v>1645</v>
      </c>
      <c r="O327" s="25" t="s">
        <v>36</v>
      </c>
      <c r="P327" s="25" t="s">
        <v>24</v>
      </c>
    </row>
    <row r="328" spans="1:252" s="15" customFormat="1" ht="71.25" customHeight="1" x14ac:dyDescent="0.25">
      <c r="A328" s="122">
        <v>324</v>
      </c>
      <c r="B328" s="122" t="s">
        <v>1646</v>
      </c>
      <c r="C328" s="123"/>
      <c r="D328" s="123" t="s">
        <v>1647</v>
      </c>
      <c r="E328" s="124" t="s">
        <v>1648</v>
      </c>
      <c r="F328" s="139">
        <v>42969</v>
      </c>
      <c r="G328" s="122" t="s">
        <v>936</v>
      </c>
      <c r="H328" s="122" t="s">
        <v>167</v>
      </c>
      <c r="I328" s="122" t="s">
        <v>78</v>
      </c>
      <c r="J328" s="141" t="s">
        <v>61</v>
      </c>
      <c r="K328" s="25" t="s">
        <v>23</v>
      </c>
      <c r="L328" s="25" t="s">
        <v>52</v>
      </c>
      <c r="M328" s="123"/>
      <c r="N328" s="141" t="s">
        <v>1649</v>
      </c>
      <c r="O328" s="25" t="s">
        <v>36</v>
      </c>
      <c r="P328" s="25" t="s">
        <v>24</v>
      </c>
    </row>
    <row r="329" spans="1:252" ht="66.75" customHeight="1" x14ac:dyDescent="0.25">
      <c r="A329" s="122">
        <v>325</v>
      </c>
      <c r="B329" s="122" t="s">
        <v>1650</v>
      </c>
      <c r="C329" s="123"/>
      <c r="D329" s="123" t="s">
        <v>1651</v>
      </c>
      <c r="E329" s="124" t="s">
        <v>1652</v>
      </c>
      <c r="F329" s="139">
        <v>42969</v>
      </c>
      <c r="G329" s="122" t="s">
        <v>1653</v>
      </c>
      <c r="H329" s="122" t="s">
        <v>167</v>
      </c>
      <c r="I329" s="122" t="s">
        <v>168</v>
      </c>
      <c r="J329" s="141" t="s">
        <v>632</v>
      </c>
      <c r="K329" s="25" t="s">
        <v>36</v>
      </c>
      <c r="L329" s="25" t="s">
        <v>24</v>
      </c>
      <c r="M329" s="15"/>
      <c r="N329" s="141" t="s">
        <v>1654</v>
      </c>
      <c r="O329" s="25" t="s">
        <v>36</v>
      </c>
      <c r="P329" s="25" t="s">
        <v>24</v>
      </c>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15"/>
      <c r="BB329" s="15"/>
      <c r="BC329" s="15"/>
      <c r="BD329" s="15"/>
      <c r="BE329" s="15"/>
      <c r="BF329" s="15"/>
      <c r="BG329" s="15"/>
      <c r="BH329" s="15"/>
      <c r="BI329" s="15"/>
      <c r="BJ329" s="15"/>
      <c r="BK329" s="15"/>
      <c r="BL329" s="15"/>
      <c r="BM329" s="15"/>
      <c r="BN329" s="15"/>
      <c r="BO329" s="15"/>
      <c r="BP329" s="15"/>
      <c r="BQ329" s="15"/>
      <c r="BR329" s="15"/>
      <c r="BS329" s="15"/>
      <c r="BT329" s="15"/>
      <c r="BU329" s="15"/>
      <c r="BV329" s="15"/>
      <c r="BW329" s="15"/>
      <c r="BX329" s="15"/>
      <c r="BY329" s="15"/>
      <c r="BZ329" s="15"/>
      <c r="CA329" s="15"/>
      <c r="CB329" s="15"/>
      <c r="CC329" s="15"/>
      <c r="CD329" s="15"/>
      <c r="CE329" s="15"/>
      <c r="CF329" s="15"/>
      <c r="CG329" s="15"/>
      <c r="CH329" s="15"/>
      <c r="CI329" s="15"/>
      <c r="CJ329" s="15"/>
      <c r="CK329" s="15"/>
      <c r="CL329" s="15"/>
      <c r="CM329" s="15"/>
      <c r="CN329" s="15"/>
      <c r="CO329" s="15"/>
      <c r="CP329" s="15"/>
      <c r="CQ329" s="15"/>
      <c r="CR329" s="15"/>
      <c r="CS329" s="15"/>
      <c r="CT329" s="15"/>
      <c r="CU329" s="15"/>
      <c r="CV329" s="15"/>
      <c r="CW329" s="15"/>
      <c r="CX329" s="15"/>
      <c r="CY329" s="15"/>
      <c r="CZ329" s="15"/>
      <c r="DA329" s="15"/>
      <c r="DB329" s="15"/>
      <c r="DC329" s="15"/>
      <c r="DD329" s="15"/>
      <c r="DE329" s="15"/>
      <c r="DF329" s="15"/>
      <c r="DG329" s="15"/>
      <c r="DH329" s="15"/>
      <c r="DI329" s="15"/>
      <c r="DJ329" s="15"/>
      <c r="DK329" s="15"/>
      <c r="DL329" s="15"/>
      <c r="DM329" s="15"/>
      <c r="DN329" s="15"/>
      <c r="DO329" s="15"/>
      <c r="DP329" s="15"/>
      <c r="DQ329" s="15"/>
      <c r="DR329" s="15"/>
      <c r="DS329" s="15"/>
      <c r="DT329" s="15"/>
      <c r="DU329" s="15"/>
      <c r="DV329" s="15"/>
      <c r="DW329" s="15"/>
      <c r="DX329" s="15"/>
      <c r="DY329" s="15"/>
      <c r="DZ329" s="15"/>
      <c r="EA329" s="15"/>
      <c r="EB329" s="15"/>
      <c r="EC329" s="15"/>
      <c r="ED329" s="15"/>
      <c r="EE329" s="15"/>
      <c r="EF329" s="15"/>
      <c r="EG329" s="15"/>
      <c r="EH329" s="15"/>
      <c r="EI329" s="15"/>
      <c r="EJ329" s="15"/>
      <c r="EK329" s="15"/>
      <c r="EL329" s="15"/>
      <c r="EM329" s="15"/>
      <c r="EN329" s="15"/>
      <c r="EO329" s="15"/>
      <c r="EP329" s="15"/>
      <c r="EQ329" s="15"/>
      <c r="ER329" s="15"/>
      <c r="ES329" s="15"/>
      <c r="ET329" s="15"/>
      <c r="EU329" s="15"/>
      <c r="EV329" s="15"/>
      <c r="EW329" s="15"/>
      <c r="EX329" s="15"/>
      <c r="EY329" s="15"/>
      <c r="EZ329" s="15"/>
      <c r="FA329" s="15"/>
      <c r="FB329" s="15"/>
      <c r="FC329" s="15"/>
      <c r="FD329" s="15"/>
      <c r="FE329" s="15"/>
      <c r="FF329" s="15"/>
      <c r="FG329" s="15"/>
      <c r="FH329" s="15"/>
      <c r="FI329" s="15"/>
      <c r="FJ329" s="15"/>
      <c r="FK329" s="15"/>
      <c r="FL329" s="15"/>
      <c r="FM329" s="15"/>
      <c r="FN329" s="15"/>
      <c r="FO329" s="15"/>
      <c r="FP329" s="15"/>
      <c r="FQ329" s="15"/>
      <c r="FR329" s="15"/>
      <c r="FS329" s="15"/>
      <c r="FT329" s="15"/>
      <c r="FU329" s="15"/>
      <c r="FV329" s="15"/>
      <c r="FW329" s="15"/>
      <c r="FX329" s="15"/>
      <c r="FY329" s="15"/>
      <c r="FZ329" s="15"/>
      <c r="GA329" s="15"/>
      <c r="GB329" s="15"/>
      <c r="GC329" s="15"/>
      <c r="GD329" s="15"/>
      <c r="GE329" s="15"/>
      <c r="GF329" s="15"/>
      <c r="GG329" s="15"/>
      <c r="GH329" s="15"/>
      <c r="GI329" s="15"/>
      <c r="GJ329" s="15"/>
      <c r="GK329" s="15"/>
      <c r="GL329" s="15"/>
      <c r="GM329" s="15"/>
      <c r="GN329" s="15"/>
      <c r="GO329" s="15"/>
      <c r="GP329" s="15"/>
      <c r="GQ329" s="15"/>
      <c r="GR329" s="15"/>
      <c r="GS329" s="15"/>
      <c r="GT329" s="15"/>
      <c r="GU329" s="15"/>
      <c r="GV329" s="15"/>
      <c r="GW329" s="15"/>
      <c r="GX329" s="15"/>
      <c r="GY329" s="15"/>
      <c r="GZ329" s="15"/>
      <c r="HA329" s="15"/>
      <c r="HB329" s="15"/>
      <c r="HC329" s="15"/>
      <c r="HD329" s="15"/>
      <c r="HE329" s="15"/>
      <c r="HF329" s="15"/>
      <c r="HG329" s="15"/>
      <c r="HH329" s="15"/>
      <c r="HI329" s="15"/>
      <c r="HJ329" s="15"/>
      <c r="HK329" s="15"/>
      <c r="HL329" s="15"/>
      <c r="HM329" s="15"/>
      <c r="HN329" s="15"/>
      <c r="HO329" s="15"/>
      <c r="HP329" s="15"/>
      <c r="HQ329" s="15"/>
      <c r="HR329" s="15"/>
      <c r="HS329" s="15"/>
      <c r="HT329" s="15"/>
      <c r="HU329" s="15"/>
      <c r="HV329" s="15"/>
      <c r="HW329" s="15"/>
      <c r="HX329" s="15"/>
      <c r="HY329" s="15"/>
      <c r="HZ329" s="15"/>
      <c r="IA329" s="15"/>
      <c r="IB329" s="15"/>
      <c r="IC329" s="15"/>
      <c r="ID329" s="15"/>
      <c r="IE329" s="15"/>
      <c r="IF329" s="15"/>
      <c r="IG329" s="15"/>
      <c r="IH329" s="15"/>
      <c r="II329" s="15"/>
      <c r="IJ329" s="15"/>
      <c r="IK329" s="15"/>
      <c r="IL329" s="15"/>
      <c r="IM329" s="15"/>
      <c r="IN329" s="15"/>
      <c r="IO329" s="15"/>
      <c r="IP329" s="15"/>
      <c r="IQ329" s="15"/>
      <c r="IR329" s="15"/>
    </row>
    <row r="330" spans="1:252" s="15" customFormat="1" ht="75.75" customHeight="1" x14ac:dyDescent="0.25">
      <c r="A330" s="122">
        <v>326</v>
      </c>
      <c r="B330" s="122" t="s">
        <v>1655</v>
      </c>
      <c r="C330" s="123"/>
      <c r="D330" s="123" t="s">
        <v>1656</v>
      </c>
      <c r="E330" s="124" t="s">
        <v>1657</v>
      </c>
      <c r="F330" s="139">
        <v>42971</v>
      </c>
      <c r="G330" s="122" t="s">
        <v>1096</v>
      </c>
      <c r="H330" s="122" t="s">
        <v>191</v>
      </c>
      <c r="I330" s="122" t="s">
        <v>179</v>
      </c>
      <c r="J330" s="141" t="s">
        <v>61</v>
      </c>
      <c r="K330" s="25" t="s">
        <v>23</v>
      </c>
      <c r="L330" s="25" t="s">
        <v>52</v>
      </c>
      <c r="M330" s="123"/>
      <c r="N330" s="141" t="s">
        <v>1658</v>
      </c>
      <c r="O330" s="25" t="s">
        <v>23</v>
      </c>
      <c r="P330" s="25" t="s">
        <v>24</v>
      </c>
    </row>
    <row r="331" spans="1:252" s="15" customFormat="1" ht="75.75" customHeight="1" x14ac:dyDescent="0.25">
      <c r="A331" s="122">
        <v>327</v>
      </c>
      <c r="B331" s="122" t="s">
        <v>1659</v>
      </c>
      <c r="C331" s="123" t="s">
        <v>1660</v>
      </c>
      <c r="D331" s="123" t="s">
        <v>1661</v>
      </c>
      <c r="E331" s="124" t="s">
        <v>1662</v>
      </c>
      <c r="F331" s="139">
        <v>42971</v>
      </c>
      <c r="G331" s="122" t="s">
        <v>1663</v>
      </c>
      <c r="H331" s="122" t="s">
        <v>191</v>
      </c>
      <c r="I331" s="122" t="s">
        <v>192</v>
      </c>
      <c r="J331" s="141" t="s">
        <v>61</v>
      </c>
      <c r="K331" s="25" t="s">
        <v>23</v>
      </c>
      <c r="L331" s="25" t="s">
        <v>52</v>
      </c>
      <c r="M331" s="123"/>
      <c r="N331" s="141" t="s">
        <v>1664</v>
      </c>
      <c r="O331" s="25" t="s">
        <v>23</v>
      </c>
      <c r="P331" s="25" t="s">
        <v>24</v>
      </c>
    </row>
    <row r="332" spans="1:252" s="15" customFormat="1" ht="75.75" customHeight="1" x14ac:dyDescent="0.25">
      <c r="A332" s="122">
        <v>328</v>
      </c>
      <c r="B332" s="122" t="s">
        <v>1665</v>
      </c>
      <c r="C332" s="123"/>
      <c r="D332" s="123" t="s">
        <v>1666</v>
      </c>
      <c r="E332" s="124" t="s">
        <v>1667</v>
      </c>
      <c r="F332" s="139">
        <v>42971</v>
      </c>
      <c r="G332" s="122" t="s">
        <v>353</v>
      </c>
      <c r="H332" s="122" t="s">
        <v>20</v>
      </c>
      <c r="I332" s="122" t="s">
        <v>34</v>
      </c>
      <c r="J332" s="141" t="s">
        <v>61</v>
      </c>
      <c r="K332" s="25" t="s">
        <v>23</v>
      </c>
      <c r="L332" s="25" t="s">
        <v>52</v>
      </c>
      <c r="M332" s="123"/>
      <c r="N332" s="141" t="s">
        <v>1668</v>
      </c>
      <c r="O332" s="25" t="s">
        <v>36</v>
      </c>
      <c r="P332" s="25" t="s">
        <v>24</v>
      </c>
    </row>
    <row r="333" spans="1:252" ht="72" customHeight="1" x14ac:dyDescent="0.25">
      <c r="A333" s="122">
        <v>329</v>
      </c>
      <c r="B333" s="122" t="s">
        <v>1669</v>
      </c>
      <c r="C333" s="123" t="s">
        <v>1670</v>
      </c>
      <c r="D333" s="123" t="s">
        <v>1671</v>
      </c>
      <c r="E333" s="124" t="s">
        <v>1672</v>
      </c>
      <c r="F333" s="139">
        <v>42971</v>
      </c>
      <c r="G333" s="122" t="s">
        <v>130</v>
      </c>
      <c r="H333" s="122" t="s">
        <v>131</v>
      </c>
      <c r="I333" s="122" t="s">
        <v>342</v>
      </c>
      <c r="J333" s="141" t="s">
        <v>1050</v>
      </c>
      <c r="K333" s="25" t="s">
        <v>36</v>
      </c>
      <c r="L333" s="25" t="s">
        <v>24</v>
      </c>
      <c r="M333" s="15"/>
      <c r="N333" s="141" t="s">
        <v>1673</v>
      </c>
      <c r="O333" s="25" t="s">
        <v>36</v>
      </c>
      <c r="P333" s="25" t="s">
        <v>24</v>
      </c>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BW333" s="15"/>
      <c r="BX333" s="15"/>
      <c r="BY333" s="15"/>
      <c r="BZ333" s="15"/>
      <c r="CA333" s="15"/>
      <c r="CB333" s="15"/>
      <c r="CC333" s="15"/>
      <c r="CD333" s="15"/>
      <c r="CE333" s="15"/>
      <c r="CF333" s="15"/>
      <c r="CG333" s="15"/>
      <c r="CH333" s="15"/>
      <c r="CI333" s="15"/>
      <c r="CJ333" s="15"/>
      <c r="CK333" s="15"/>
      <c r="CL333" s="15"/>
      <c r="CM333" s="15"/>
      <c r="CN333" s="15"/>
      <c r="CO333" s="15"/>
      <c r="CP333" s="15"/>
      <c r="CQ333" s="15"/>
      <c r="CR333" s="15"/>
      <c r="CS333" s="15"/>
      <c r="CT333" s="15"/>
      <c r="CU333" s="15"/>
      <c r="CV333" s="15"/>
      <c r="CW333" s="15"/>
      <c r="CX333" s="15"/>
      <c r="CY333" s="15"/>
      <c r="CZ333" s="15"/>
      <c r="DA333" s="15"/>
      <c r="DB333" s="15"/>
      <c r="DC333" s="15"/>
      <c r="DD333" s="15"/>
      <c r="DE333" s="15"/>
      <c r="DF333" s="15"/>
      <c r="DG333" s="15"/>
      <c r="DH333" s="15"/>
      <c r="DI333" s="15"/>
      <c r="DJ333" s="15"/>
      <c r="DK333" s="15"/>
      <c r="DL333" s="15"/>
      <c r="DM333" s="15"/>
      <c r="DN333" s="15"/>
      <c r="DO333" s="15"/>
      <c r="DP333" s="15"/>
      <c r="DQ333" s="15"/>
      <c r="DR333" s="15"/>
      <c r="DS333" s="15"/>
      <c r="DT333" s="15"/>
      <c r="DU333" s="15"/>
      <c r="DV333" s="15"/>
      <c r="DW333" s="15"/>
      <c r="DX333" s="15"/>
      <c r="DY333" s="15"/>
      <c r="DZ333" s="15"/>
      <c r="EA333" s="15"/>
      <c r="EB333" s="15"/>
      <c r="EC333" s="15"/>
      <c r="ED333" s="15"/>
      <c r="EE333" s="15"/>
      <c r="EF333" s="15"/>
      <c r="EG333" s="15"/>
      <c r="EH333" s="15"/>
      <c r="EI333" s="15"/>
      <c r="EJ333" s="15"/>
      <c r="EK333" s="15"/>
      <c r="EL333" s="15"/>
      <c r="EM333" s="15"/>
      <c r="EN333" s="15"/>
      <c r="EO333" s="15"/>
      <c r="EP333" s="15"/>
      <c r="EQ333" s="15"/>
      <c r="ER333" s="15"/>
      <c r="ES333" s="15"/>
      <c r="ET333" s="15"/>
      <c r="EU333" s="15"/>
      <c r="EV333" s="15"/>
      <c r="EW333" s="15"/>
      <c r="EX333" s="15"/>
      <c r="EY333" s="15"/>
      <c r="EZ333" s="15"/>
      <c r="FA333" s="15"/>
      <c r="FB333" s="15"/>
      <c r="FC333" s="15"/>
      <c r="FD333" s="15"/>
      <c r="FE333" s="15"/>
      <c r="FF333" s="15"/>
      <c r="FG333" s="15"/>
      <c r="FH333" s="15"/>
      <c r="FI333" s="15"/>
      <c r="FJ333" s="15"/>
      <c r="FK333" s="15"/>
      <c r="FL333" s="15"/>
      <c r="FM333" s="15"/>
      <c r="FN333" s="15"/>
      <c r="FO333" s="15"/>
      <c r="FP333" s="15"/>
      <c r="FQ333" s="15"/>
      <c r="FR333" s="15"/>
      <c r="FS333" s="15"/>
      <c r="FT333" s="15"/>
      <c r="FU333" s="15"/>
      <c r="FV333" s="15"/>
      <c r="FW333" s="15"/>
      <c r="FX333" s="15"/>
      <c r="FY333" s="15"/>
      <c r="FZ333" s="15"/>
      <c r="GA333" s="15"/>
      <c r="GB333" s="15"/>
      <c r="GC333" s="15"/>
      <c r="GD333" s="15"/>
      <c r="GE333" s="15"/>
      <c r="GF333" s="15"/>
      <c r="GG333" s="15"/>
      <c r="GH333" s="15"/>
      <c r="GI333" s="15"/>
      <c r="GJ333" s="15"/>
      <c r="GK333" s="15"/>
      <c r="GL333" s="15"/>
      <c r="GM333" s="15"/>
      <c r="GN333" s="15"/>
      <c r="GO333" s="15"/>
      <c r="GP333" s="15"/>
      <c r="GQ333" s="15"/>
      <c r="GR333" s="15"/>
      <c r="GS333" s="15"/>
      <c r="GT333" s="15"/>
      <c r="GU333" s="15"/>
      <c r="GV333" s="15"/>
      <c r="GW333" s="15"/>
      <c r="GX333" s="15"/>
      <c r="GY333" s="15"/>
      <c r="GZ333" s="15"/>
      <c r="HA333" s="15"/>
      <c r="HB333" s="15"/>
      <c r="HC333" s="15"/>
      <c r="HD333" s="15"/>
      <c r="HE333" s="15"/>
      <c r="HF333" s="15"/>
      <c r="HG333" s="15"/>
      <c r="HH333" s="15"/>
      <c r="HI333" s="15"/>
      <c r="HJ333" s="15"/>
      <c r="HK333" s="15"/>
      <c r="HL333" s="15"/>
      <c r="HM333" s="15"/>
      <c r="HN333" s="15"/>
      <c r="HO333" s="15"/>
      <c r="HP333" s="15"/>
      <c r="HQ333" s="15"/>
      <c r="HR333" s="15"/>
      <c r="HS333" s="15"/>
      <c r="HT333" s="15"/>
      <c r="HU333" s="15"/>
      <c r="HV333" s="15"/>
      <c r="HW333" s="15"/>
      <c r="HX333" s="15"/>
      <c r="HY333" s="15"/>
      <c r="HZ333" s="15"/>
      <c r="IA333" s="15"/>
      <c r="IB333" s="15"/>
      <c r="IC333" s="15"/>
      <c r="ID333" s="15"/>
      <c r="IE333" s="15"/>
      <c r="IF333" s="15"/>
      <c r="IG333" s="15"/>
      <c r="IH333" s="15"/>
      <c r="II333" s="15"/>
      <c r="IJ333" s="15"/>
    </row>
    <row r="334" spans="1:252" s="15" customFormat="1" ht="75.75" customHeight="1" x14ac:dyDescent="0.25">
      <c r="A334" s="122">
        <v>330</v>
      </c>
      <c r="B334" s="122" t="s">
        <v>1674</v>
      </c>
      <c r="C334" s="123"/>
      <c r="D334" s="123" t="s">
        <v>1675</v>
      </c>
      <c r="E334" s="124" t="s">
        <v>1676</v>
      </c>
      <c r="F334" s="139">
        <v>42971</v>
      </c>
      <c r="G334" s="122" t="s">
        <v>837</v>
      </c>
      <c r="H334" s="122" t="s">
        <v>20</v>
      </c>
      <c r="I334" s="122" t="s">
        <v>34</v>
      </c>
      <c r="J334" s="141" t="s">
        <v>61</v>
      </c>
      <c r="K334" s="25" t="s">
        <v>23</v>
      </c>
      <c r="L334" s="25" t="s">
        <v>52</v>
      </c>
      <c r="M334" s="123"/>
      <c r="N334" s="141" t="s">
        <v>1677</v>
      </c>
      <c r="O334" s="25" t="s">
        <v>36</v>
      </c>
      <c r="P334" s="25" t="s">
        <v>24</v>
      </c>
    </row>
    <row r="335" spans="1:252" s="15" customFormat="1" ht="75.75" customHeight="1" x14ac:dyDescent="0.25">
      <c r="A335" s="122">
        <v>331</v>
      </c>
      <c r="B335" s="122" t="s">
        <v>1678</v>
      </c>
      <c r="C335" s="123" t="s">
        <v>1679</v>
      </c>
      <c r="D335" s="123" t="s">
        <v>1680</v>
      </c>
      <c r="E335" s="124" t="s">
        <v>1681</v>
      </c>
      <c r="F335" s="139">
        <v>42971</v>
      </c>
      <c r="G335" s="122" t="s">
        <v>1682</v>
      </c>
      <c r="H335" s="122" t="s">
        <v>191</v>
      </c>
      <c r="I335" s="122" t="s">
        <v>192</v>
      </c>
      <c r="J335" s="141" t="s">
        <v>61</v>
      </c>
      <c r="K335" s="25" t="s">
        <v>23</v>
      </c>
      <c r="L335" s="25" t="s">
        <v>52</v>
      </c>
      <c r="M335" s="123"/>
      <c r="N335" s="141" t="s">
        <v>1683</v>
      </c>
      <c r="O335" s="25" t="s">
        <v>23</v>
      </c>
      <c r="P335" s="25" t="s">
        <v>24</v>
      </c>
    </row>
    <row r="336" spans="1:252" s="15" customFormat="1" ht="75.75" customHeight="1" x14ac:dyDescent="0.25">
      <c r="A336" s="122">
        <v>332</v>
      </c>
      <c r="B336" s="122" t="s">
        <v>1684</v>
      </c>
      <c r="C336" s="123" t="s">
        <v>1685</v>
      </c>
      <c r="D336" s="123" t="s">
        <v>1686</v>
      </c>
      <c r="E336" s="124" t="s">
        <v>1687</v>
      </c>
      <c r="F336" s="139">
        <v>42971</v>
      </c>
      <c r="G336" s="122" t="s">
        <v>1688</v>
      </c>
      <c r="H336" s="122" t="s">
        <v>191</v>
      </c>
      <c r="I336" s="122" t="s">
        <v>192</v>
      </c>
      <c r="J336" s="141" t="s">
        <v>61</v>
      </c>
      <c r="K336" s="25" t="s">
        <v>23</v>
      </c>
      <c r="L336" s="25" t="s">
        <v>52</v>
      </c>
      <c r="M336" s="123"/>
      <c r="N336" s="141" t="s">
        <v>1689</v>
      </c>
      <c r="O336" s="25" t="s">
        <v>23</v>
      </c>
      <c r="P336" s="25" t="s">
        <v>24</v>
      </c>
    </row>
    <row r="337" spans="1:252" s="15" customFormat="1" ht="71.25" customHeight="1" x14ac:dyDescent="0.25">
      <c r="A337" s="122">
        <v>333</v>
      </c>
      <c r="B337" s="122" t="s">
        <v>1690</v>
      </c>
      <c r="C337" s="123"/>
      <c r="D337" s="123" t="s">
        <v>1691</v>
      </c>
      <c r="E337" s="124" t="s">
        <v>1692</v>
      </c>
      <c r="F337" s="139">
        <v>42969</v>
      </c>
      <c r="G337" s="122" t="s">
        <v>1693</v>
      </c>
      <c r="H337" s="122" t="s">
        <v>167</v>
      </c>
      <c r="I337" s="122" t="s">
        <v>78</v>
      </c>
      <c r="J337" s="141" t="s">
        <v>61</v>
      </c>
      <c r="K337" s="25" t="s">
        <v>23</v>
      </c>
      <c r="L337" s="25" t="s">
        <v>52</v>
      </c>
      <c r="M337" s="123"/>
      <c r="N337" s="141" t="s">
        <v>1694</v>
      </c>
      <c r="O337" s="25" t="s">
        <v>36</v>
      </c>
      <c r="P337" s="25" t="s">
        <v>24</v>
      </c>
    </row>
    <row r="338" spans="1:252" ht="72" customHeight="1" x14ac:dyDescent="0.25">
      <c r="A338" s="122">
        <v>334</v>
      </c>
      <c r="B338" s="122" t="s">
        <v>1695</v>
      </c>
      <c r="C338" s="123" t="s">
        <v>1696</v>
      </c>
      <c r="D338" s="123" t="s">
        <v>1697</v>
      </c>
      <c r="E338" s="124" t="s">
        <v>1698</v>
      </c>
      <c r="F338" s="139">
        <v>42971</v>
      </c>
      <c r="G338" s="122" t="s">
        <v>1653</v>
      </c>
      <c r="H338" s="122" t="s">
        <v>131</v>
      </c>
      <c r="I338" s="122" t="s">
        <v>342</v>
      </c>
      <c r="J338" s="141" t="s">
        <v>1050</v>
      </c>
      <c r="K338" s="25" t="s">
        <v>36</v>
      </c>
      <c r="L338" s="25" t="s">
        <v>24</v>
      </c>
      <c r="M338" s="15"/>
      <c r="N338" s="141" t="s">
        <v>1699</v>
      </c>
      <c r="O338" s="25" t="s">
        <v>36</v>
      </c>
      <c r="P338" s="25" t="s">
        <v>24</v>
      </c>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c r="BC338" s="15"/>
      <c r="BD338" s="15"/>
      <c r="BE338" s="15"/>
      <c r="BF338" s="15"/>
      <c r="BG338" s="15"/>
      <c r="BH338" s="15"/>
      <c r="BI338" s="15"/>
      <c r="BJ338" s="15"/>
      <c r="BK338" s="15"/>
      <c r="BL338" s="15"/>
      <c r="BM338" s="15"/>
      <c r="BN338" s="15"/>
      <c r="BO338" s="15"/>
      <c r="BP338" s="15"/>
      <c r="BQ338" s="15"/>
      <c r="BR338" s="15"/>
      <c r="BS338" s="15"/>
      <c r="BT338" s="15"/>
      <c r="BU338" s="15"/>
      <c r="BV338" s="15"/>
      <c r="BW338" s="15"/>
      <c r="BX338" s="15"/>
      <c r="BY338" s="15"/>
      <c r="BZ338" s="15"/>
      <c r="CA338" s="15"/>
      <c r="CB338" s="15"/>
      <c r="CC338" s="15"/>
      <c r="CD338" s="15"/>
      <c r="CE338" s="15"/>
      <c r="CF338" s="15"/>
      <c r="CG338" s="15"/>
      <c r="CH338" s="15"/>
      <c r="CI338" s="15"/>
      <c r="CJ338" s="15"/>
      <c r="CK338" s="15"/>
      <c r="CL338" s="15"/>
      <c r="CM338" s="15"/>
      <c r="CN338" s="15"/>
      <c r="CO338" s="15"/>
      <c r="CP338" s="15"/>
      <c r="CQ338" s="15"/>
      <c r="CR338" s="15"/>
      <c r="CS338" s="15"/>
      <c r="CT338" s="15"/>
      <c r="CU338" s="15"/>
      <c r="CV338" s="15"/>
      <c r="CW338" s="15"/>
      <c r="CX338" s="15"/>
      <c r="CY338" s="15"/>
      <c r="CZ338" s="15"/>
      <c r="DA338" s="15"/>
      <c r="DB338" s="15"/>
      <c r="DC338" s="15"/>
      <c r="DD338" s="15"/>
      <c r="DE338" s="15"/>
      <c r="DF338" s="15"/>
      <c r="DG338" s="15"/>
      <c r="DH338" s="15"/>
      <c r="DI338" s="15"/>
      <c r="DJ338" s="15"/>
      <c r="DK338" s="15"/>
      <c r="DL338" s="15"/>
      <c r="DM338" s="15"/>
      <c r="DN338" s="15"/>
      <c r="DO338" s="15"/>
      <c r="DP338" s="15"/>
      <c r="DQ338" s="15"/>
      <c r="DR338" s="15"/>
      <c r="DS338" s="15"/>
      <c r="DT338" s="15"/>
      <c r="DU338" s="15"/>
      <c r="DV338" s="15"/>
      <c r="DW338" s="15"/>
      <c r="DX338" s="15"/>
      <c r="DY338" s="15"/>
      <c r="DZ338" s="15"/>
      <c r="EA338" s="15"/>
      <c r="EB338" s="15"/>
      <c r="EC338" s="15"/>
      <c r="ED338" s="15"/>
      <c r="EE338" s="15"/>
      <c r="EF338" s="15"/>
      <c r="EG338" s="15"/>
      <c r="EH338" s="15"/>
      <c r="EI338" s="15"/>
      <c r="EJ338" s="15"/>
      <c r="EK338" s="15"/>
      <c r="EL338" s="15"/>
      <c r="EM338" s="15"/>
      <c r="EN338" s="15"/>
      <c r="EO338" s="15"/>
      <c r="EP338" s="15"/>
      <c r="EQ338" s="15"/>
      <c r="ER338" s="15"/>
      <c r="ES338" s="15"/>
      <c r="ET338" s="15"/>
      <c r="EU338" s="15"/>
      <c r="EV338" s="15"/>
      <c r="EW338" s="15"/>
      <c r="EX338" s="15"/>
      <c r="EY338" s="15"/>
      <c r="EZ338" s="15"/>
      <c r="FA338" s="15"/>
      <c r="FB338" s="15"/>
      <c r="FC338" s="15"/>
      <c r="FD338" s="15"/>
      <c r="FE338" s="15"/>
      <c r="FF338" s="15"/>
      <c r="FG338" s="15"/>
      <c r="FH338" s="15"/>
      <c r="FI338" s="15"/>
      <c r="FJ338" s="15"/>
      <c r="FK338" s="15"/>
      <c r="FL338" s="15"/>
      <c r="FM338" s="15"/>
      <c r="FN338" s="15"/>
      <c r="FO338" s="15"/>
      <c r="FP338" s="15"/>
      <c r="FQ338" s="15"/>
      <c r="FR338" s="15"/>
      <c r="FS338" s="15"/>
      <c r="FT338" s="15"/>
      <c r="FU338" s="15"/>
      <c r="FV338" s="15"/>
      <c r="FW338" s="15"/>
      <c r="FX338" s="15"/>
      <c r="FY338" s="15"/>
      <c r="FZ338" s="15"/>
      <c r="GA338" s="15"/>
      <c r="GB338" s="15"/>
      <c r="GC338" s="15"/>
      <c r="GD338" s="15"/>
      <c r="GE338" s="15"/>
      <c r="GF338" s="15"/>
      <c r="GG338" s="15"/>
      <c r="GH338" s="15"/>
      <c r="GI338" s="15"/>
      <c r="GJ338" s="15"/>
      <c r="GK338" s="15"/>
      <c r="GL338" s="15"/>
      <c r="GM338" s="15"/>
      <c r="GN338" s="15"/>
      <c r="GO338" s="15"/>
      <c r="GP338" s="15"/>
      <c r="GQ338" s="15"/>
      <c r="GR338" s="15"/>
      <c r="GS338" s="15"/>
      <c r="GT338" s="15"/>
      <c r="GU338" s="15"/>
      <c r="GV338" s="15"/>
      <c r="GW338" s="15"/>
      <c r="GX338" s="15"/>
      <c r="GY338" s="15"/>
      <c r="GZ338" s="15"/>
      <c r="HA338" s="15"/>
      <c r="HB338" s="15"/>
      <c r="HC338" s="15"/>
      <c r="HD338" s="15"/>
      <c r="HE338" s="15"/>
      <c r="HF338" s="15"/>
      <c r="HG338" s="15"/>
      <c r="HH338" s="15"/>
      <c r="HI338" s="15"/>
      <c r="HJ338" s="15"/>
      <c r="HK338" s="15"/>
      <c r="HL338" s="15"/>
      <c r="HM338" s="15"/>
      <c r="HN338" s="15"/>
      <c r="HO338" s="15"/>
      <c r="HP338" s="15"/>
      <c r="HQ338" s="15"/>
      <c r="HR338" s="15"/>
      <c r="HS338" s="15"/>
      <c r="HT338" s="15"/>
      <c r="HU338" s="15"/>
      <c r="HV338" s="15"/>
      <c r="HW338" s="15"/>
      <c r="HX338" s="15"/>
      <c r="HY338" s="15"/>
      <c r="HZ338" s="15"/>
      <c r="IA338" s="15"/>
      <c r="IB338" s="15"/>
      <c r="IC338" s="15"/>
      <c r="ID338" s="15"/>
      <c r="IE338" s="15"/>
      <c r="IF338" s="15"/>
      <c r="IG338" s="15"/>
      <c r="IH338" s="15"/>
      <c r="II338" s="15"/>
      <c r="IJ338" s="15"/>
    </row>
    <row r="339" spans="1:252" ht="66.75" customHeight="1" x14ac:dyDescent="0.25">
      <c r="A339" s="122">
        <v>335</v>
      </c>
      <c r="B339" s="122" t="s">
        <v>1700</v>
      </c>
      <c r="C339" s="123"/>
      <c r="D339" s="123" t="s">
        <v>1701</v>
      </c>
      <c r="E339" s="124" t="s">
        <v>1702</v>
      </c>
      <c r="F339" s="139">
        <v>42975</v>
      </c>
      <c r="G339" s="122" t="s">
        <v>1703</v>
      </c>
      <c r="H339" s="122" t="s">
        <v>77</v>
      </c>
      <c r="I339" s="122" t="s">
        <v>329</v>
      </c>
      <c r="J339" s="141" t="s">
        <v>632</v>
      </c>
      <c r="K339" s="25" t="s">
        <v>36</v>
      </c>
      <c r="L339" s="25" t="s">
        <v>24</v>
      </c>
      <c r="M339" s="15"/>
      <c r="N339" s="141" t="s">
        <v>1704</v>
      </c>
      <c r="O339" s="25" t="s">
        <v>23</v>
      </c>
      <c r="P339" s="25" t="s">
        <v>24</v>
      </c>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W339" s="15"/>
      <c r="BX339" s="15"/>
      <c r="BY339" s="15"/>
      <c r="BZ339" s="15"/>
      <c r="CA339" s="15"/>
      <c r="CB339" s="15"/>
      <c r="CC339" s="15"/>
      <c r="CD339" s="15"/>
      <c r="CE339" s="15"/>
      <c r="CF339" s="15"/>
      <c r="CG339" s="15"/>
      <c r="CH339" s="15"/>
      <c r="CI339" s="15"/>
      <c r="CJ339" s="15"/>
      <c r="CK339" s="15"/>
      <c r="CL339" s="15"/>
      <c r="CM339" s="15"/>
      <c r="CN339" s="15"/>
      <c r="CO339" s="15"/>
      <c r="CP339" s="15"/>
      <c r="CQ339" s="15"/>
      <c r="CR339" s="15"/>
      <c r="CS339" s="15"/>
      <c r="CT339" s="15"/>
      <c r="CU339" s="15"/>
      <c r="CV339" s="15"/>
      <c r="CW339" s="15"/>
      <c r="CX339" s="15"/>
      <c r="CY339" s="15"/>
      <c r="CZ339" s="15"/>
      <c r="DA339" s="15"/>
      <c r="DB339" s="15"/>
      <c r="DC339" s="15"/>
      <c r="DD339" s="15"/>
      <c r="DE339" s="15"/>
      <c r="DF339" s="15"/>
      <c r="DG339" s="15"/>
      <c r="DH339" s="15"/>
      <c r="DI339" s="15"/>
      <c r="DJ339" s="15"/>
      <c r="DK339" s="15"/>
      <c r="DL339" s="15"/>
      <c r="DM339" s="15"/>
      <c r="DN339" s="15"/>
      <c r="DO339" s="15"/>
      <c r="DP339" s="15"/>
      <c r="DQ339" s="15"/>
      <c r="DR339" s="15"/>
      <c r="DS339" s="15"/>
      <c r="DT339" s="15"/>
      <c r="DU339" s="15"/>
      <c r="DV339" s="15"/>
      <c r="DW339" s="15"/>
      <c r="DX339" s="15"/>
      <c r="DY339" s="15"/>
      <c r="DZ339" s="15"/>
      <c r="EA339" s="15"/>
      <c r="EB339" s="15"/>
      <c r="EC339" s="15"/>
      <c r="ED339" s="15"/>
      <c r="EE339" s="15"/>
      <c r="EF339" s="15"/>
      <c r="EG339" s="15"/>
      <c r="EH339" s="15"/>
      <c r="EI339" s="15"/>
      <c r="EJ339" s="15"/>
      <c r="EK339" s="15"/>
      <c r="EL339" s="15"/>
      <c r="EM339" s="15"/>
      <c r="EN339" s="15"/>
      <c r="EO339" s="15"/>
      <c r="EP339" s="15"/>
      <c r="EQ339" s="15"/>
      <c r="ER339" s="15"/>
      <c r="ES339" s="15"/>
      <c r="ET339" s="15"/>
      <c r="EU339" s="15"/>
      <c r="EV339" s="15"/>
      <c r="EW339" s="15"/>
      <c r="EX339" s="15"/>
      <c r="EY339" s="15"/>
      <c r="EZ339" s="15"/>
      <c r="FA339" s="15"/>
      <c r="FB339" s="15"/>
      <c r="FC339" s="15"/>
      <c r="FD339" s="15"/>
      <c r="FE339" s="15"/>
      <c r="FF339" s="15"/>
      <c r="FG339" s="15"/>
      <c r="FH339" s="15"/>
      <c r="FI339" s="15"/>
      <c r="FJ339" s="15"/>
      <c r="FK339" s="15"/>
      <c r="FL339" s="15"/>
      <c r="FM339" s="15"/>
      <c r="FN339" s="15"/>
      <c r="FO339" s="15"/>
      <c r="FP339" s="15"/>
      <c r="FQ339" s="15"/>
      <c r="FR339" s="15"/>
      <c r="FS339" s="15"/>
      <c r="FT339" s="15"/>
      <c r="FU339" s="15"/>
      <c r="FV339" s="15"/>
      <c r="FW339" s="15"/>
      <c r="FX339" s="15"/>
      <c r="FY339" s="15"/>
      <c r="FZ339" s="15"/>
      <c r="GA339" s="15"/>
      <c r="GB339" s="15"/>
      <c r="GC339" s="15"/>
      <c r="GD339" s="15"/>
      <c r="GE339" s="15"/>
      <c r="GF339" s="15"/>
      <c r="GG339" s="15"/>
      <c r="GH339" s="15"/>
      <c r="GI339" s="15"/>
      <c r="GJ339" s="15"/>
      <c r="GK339" s="15"/>
      <c r="GL339" s="15"/>
      <c r="GM339" s="15"/>
      <c r="GN339" s="15"/>
      <c r="GO339" s="15"/>
      <c r="GP339" s="15"/>
      <c r="GQ339" s="15"/>
      <c r="GR339" s="15"/>
      <c r="GS339" s="15"/>
      <c r="GT339" s="15"/>
      <c r="GU339" s="15"/>
      <c r="GV339" s="15"/>
      <c r="GW339" s="15"/>
      <c r="GX339" s="15"/>
      <c r="GY339" s="15"/>
      <c r="GZ339" s="15"/>
      <c r="HA339" s="15"/>
      <c r="HB339" s="15"/>
      <c r="HC339" s="15"/>
      <c r="HD339" s="15"/>
      <c r="HE339" s="15"/>
      <c r="HF339" s="15"/>
      <c r="HG339" s="15"/>
      <c r="HH339" s="15"/>
      <c r="HI339" s="15"/>
      <c r="HJ339" s="15"/>
      <c r="HK339" s="15"/>
      <c r="HL339" s="15"/>
      <c r="HM339" s="15"/>
      <c r="HN339" s="15"/>
      <c r="HO339" s="15"/>
      <c r="HP339" s="15"/>
      <c r="HQ339" s="15"/>
      <c r="HR339" s="15"/>
      <c r="HS339" s="15"/>
      <c r="HT339" s="15"/>
      <c r="HU339" s="15"/>
      <c r="HV339" s="15"/>
      <c r="HW339" s="15"/>
      <c r="HX339" s="15"/>
      <c r="HY339" s="15"/>
      <c r="HZ339" s="15"/>
      <c r="IA339" s="15"/>
      <c r="IB339" s="15"/>
      <c r="IC339" s="15"/>
      <c r="ID339" s="15"/>
      <c r="IE339" s="15"/>
      <c r="IF339" s="15"/>
      <c r="IG339" s="15"/>
      <c r="IH339" s="15"/>
      <c r="II339" s="15"/>
      <c r="IJ339" s="15"/>
      <c r="IK339" s="15"/>
      <c r="IL339" s="15"/>
      <c r="IM339" s="15"/>
      <c r="IN339" s="15"/>
      <c r="IO339" s="15"/>
      <c r="IP339" s="15"/>
      <c r="IQ339" s="15"/>
      <c r="IR339" s="15"/>
    </row>
    <row r="340" spans="1:252" ht="84" customHeight="1" x14ac:dyDescent="0.25">
      <c r="A340" s="122">
        <v>336</v>
      </c>
      <c r="B340" s="122" t="s">
        <v>1705</v>
      </c>
      <c r="C340" s="123"/>
      <c r="D340" s="123" t="s">
        <v>1706</v>
      </c>
      <c r="E340" s="124" t="s">
        <v>1707</v>
      </c>
      <c r="F340" s="139">
        <v>42975</v>
      </c>
      <c r="G340" s="122" t="s">
        <v>1708</v>
      </c>
      <c r="H340" s="122" t="s">
        <v>77</v>
      </c>
      <c r="I340" s="122" t="s">
        <v>329</v>
      </c>
      <c r="J340" s="141" t="s">
        <v>1258</v>
      </c>
      <c r="K340" s="25" t="s">
        <v>23</v>
      </c>
      <c r="L340" s="25" t="s">
        <v>24</v>
      </c>
      <c r="M340" s="15"/>
      <c r="N340" s="141" t="s">
        <v>1709</v>
      </c>
      <c r="O340" s="25" t="s">
        <v>23</v>
      </c>
      <c r="P340" s="25" t="s">
        <v>24</v>
      </c>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W340" s="15"/>
      <c r="BX340" s="15"/>
      <c r="BY340" s="15"/>
      <c r="BZ340" s="15"/>
      <c r="CA340" s="15"/>
      <c r="CB340" s="15"/>
      <c r="CC340" s="15"/>
      <c r="CD340" s="15"/>
      <c r="CE340" s="15"/>
      <c r="CF340" s="15"/>
      <c r="CG340" s="15"/>
      <c r="CH340" s="15"/>
      <c r="CI340" s="15"/>
      <c r="CJ340" s="15"/>
      <c r="CK340" s="15"/>
      <c r="CL340" s="15"/>
      <c r="CM340" s="15"/>
      <c r="CN340" s="15"/>
      <c r="CO340" s="15"/>
      <c r="CP340" s="15"/>
      <c r="CQ340" s="15"/>
      <c r="CR340" s="15"/>
      <c r="CS340" s="15"/>
      <c r="CT340" s="15"/>
      <c r="CU340" s="15"/>
      <c r="CV340" s="15"/>
      <c r="CW340" s="15"/>
      <c r="CX340" s="15"/>
      <c r="CY340" s="15"/>
      <c r="CZ340" s="15"/>
      <c r="DA340" s="15"/>
      <c r="DB340" s="15"/>
      <c r="DC340" s="15"/>
      <c r="DD340" s="15"/>
      <c r="DE340" s="15"/>
      <c r="DF340" s="15"/>
      <c r="DG340" s="15"/>
      <c r="DH340" s="15"/>
      <c r="DI340" s="15"/>
      <c r="DJ340" s="15"/>
      <c r="DK340" s="15"/>
      <c r="DL340" s="15"/>
      <c r="DM340" s="15"/>
      <c r="DN340" s="15"/>
      <c r="DO340" s="15"/>
      <c r="DP340" s="15"/>
      <c r="DQ340" s="15"/>
      <c r="DR340" s="15"/>
      <c r="DS340" s="15"/>
      <c r="DT340" s="15"/>
      <c r="DU340" s="15"/>
      <c r="DV340" s="15"/>
      <c r="DW340" s="15"/>
      <c r="DX340" s="15"/>
      <c r="DY340" s="15"/>
      <c r="DZ340" s="15"/>
      <c r="EA340" s="15"/>
      <c r="EB340" s="15"/>
      <c r="EC340" s="15"/>
      <c r="ED340" s="15"/>
      <c r="EE340" s="15"/>
      <c r="EF340" s="15"/>
      <c r="EG340" s="15"/>
      <c r="EH340" s="15"/>
      <c r="EI340" s="15"/>
      <c r="EJ340" s="15"/>
      <c r="EK340" s="15"/>
      <c r="EL340" s="15"/>
      <c r="EM340" s="15"/>
      <c r="EN340" s="15"/>
      <c r="EO340" s="15"/>
      <c r="EP340" s="15"/>
      <c r="EQ340" s="15"/>
      <c r="ER340" s="15"/>
      <c r="ES340" s="15"/>
      <c r="ET340" s="15"/>
      <c r="EU340" s="15"/>
      <c r="EV340" s="15"/>
      <c r="EW340" s="15"/>
      <c r="EX340" s="15"/>
      <c r="EY340" s="15"/>
      <c r="EZ340" s="15"/>
      <c r="FA340" s="15"/>
      <c r="FB340" s="15"/>
      <c r="FC340" s="15"/>
      <c r="FD340" s="15"/>
      <c r="FE340" s="15"/>
      <c r="FF340" s="15"/>
      <c r="FG340" s="15"/>
      <c r="FH340" s="15"/>
      <c r="FI340" s="15"/>
      <c r="FJ340" s="15"/>
      <c r="FK340" s="15"/>
      <c r="FL340" s="15"/>
      <c r="FM340" s="15"/>
      <c r="FN340" s="15"/>
      <c r="FO340" s="15"/>
      <c r="FP340" s="15"/>
      <c r="FQ340" s="15"/>
      <c r="FR340" s="15"/>
      <c r="FS340" s="15"/>
      <c r="FT340" s="15"/>
      <c r="FU340" s="15"/>
      <c r="FV340" s="15"/>
      <c r="FW340" s="15"/>
      <c r="FX340" s="15"/>
      <c r="FY340" s="15"/>
      <c r="FZ340" s="15"/>
      <c r="GA340" s="15"/>
      <c r="GB340" s="15"/>
      <c r="GC340" s="15"/>
      <c r="GD340" s="15"/>
      <c r="GE340" s="15"/>
      <c r="GF340" s="15"/>
      <c r="GG340" s="15"/>
      <c r="GH340" s="15"/>
      <c r="GI340" s="15"/>
      <c r="GJ340" s="15"/>
      <c r="GK340" s="15"/>
      <c r="GL340" s="15"/>
      <c r="GM340" s="15"/>
      <c r="GN340" s="15"/>
      <c r="GO340" s="15"/>
      <c r="GP340" s="15"/>
      <c r="GQ340" s="15"/>
      <c r="GR340" s="15"/>
      <c r="GS340" s="15"/>
      <c r="GT340" s="15"/>
      <c r="GU340" s="15"/>
      <c r="GV340" s="15"/>
      <c r="GW340" s="15"/>
      <c r="GX340" s="15"/>
      <c r="GY340" s="15"/>
      <c r="GZ340" s="15"/>
      <c r="HA340" s="15"/>
      <c r="HB340" s="15"/>
      <c r="HC340" s="15"/>
      <c r="HD340" s="15"/>
      <c r="HE340" s="15"/>
      <c r="HF340" s="15"/>
      <c r="HG340" s="15"/>
      <c r="HH340" s="15"/>
      <c r="HI340" s="15"/>
      <c r="HJ340" s="15"/>
      <c r="HK340" s="15"/>
      <c r="HL340" s="15"/>
      <c r="HM340" s="15"/>
      <c r="HN340" s="15"/>
      <c r="HO340" s="15"/>
      <c r="HP340" s="15"/>
      <c r="HQ340" s="15"/>
      <c r="HR340" s="15"/>
      <c r="HS340" s="15"/>
      <c r="HT340" s="15"/>
      <c r="HU340" s="15"/>
      <c r="HV340" s="15"/>
      <c r="HW340" s="15"/>
      <c r="HX340" s="15"/>
      <c r="HY340" s="15"/>
      <c r="HZ340" s="15"/>
      <c r="IA340" s="15"/>
      <c r="IB340" s="15"/>
      <c r="IC340" s="15"/>
      <c r="ID340" s="15"/>
      <c r="IE340" s="15"/>
      <c r="IF340" s="15"/>
      <c r="IG340" s="15"/>
      <c r="IH340" s="15"/>
      <c r="II340" s="15"/>
      <c r="IJ340" s="15"/>
      <c r="IK340" s="15"/>
      <c r="IL340" s="15"/>
      <c r="IM340" s="15"/>
      <c r="IN340" s="15"/>
    </row>
    <row r="341" spans="1:252" ht="84" customHeight="1" x14ac:dyDescent="0.25">
      <c r="A341" s="122">
        <v>337</v>
      </c>
      <c r="B341" s="122" t="s">
        <v>1710</v>
      </c>
      <c r="C341" s="123"/>
      <c r="D341" s="123" t="s">
        <v>1711</v>
      </c>
      <c r="E341" s="124" t="s">
        <v>1712</v>
      </c>
      <c r="F341" s="139">
        <v>42975</v>
      </c>
      <c r="G341" s="122" t="s">
        <v>1713</v>
      </c>
      <c r="H341" s="122" t="s">
        <v>77</v>
      </c>
      <c r="I341" s="122" t="s">
        <v>329</v>
      </c>
      <c r="J341" s="141" t="s">
        <v>1258</v>
      </c>
      <c r="K341" s="25" t="s">
        <v>23</v>
      </c>
      <c r="L341" s="25" t="s">
        <v>24</v>
      </c>
      <c r="M341" s="15"/>
      <c r="N341" s="141" t="s">
        <v>1714</v>
      </c>
      <c r="O341" s="25" t="s">
        <v>23</v>
      </c>
      <c r="P341" s="25" t="s">
        <v>24</v>
      </c>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N341" s="15"/>
      <c r="BO341" s="15"/>
      <c r="BP341" s="15"/>
      <c r="BQ341" s="15"/>
      <c r="BR341" s="15"/>
      <c r="BS341" s="15"/>
      <c r="BT341" s="15"/>
      <c r="BU341" s="15"/>
      <c r="BV341" s="15"/>
      <c r="BW341" s="15"/>
      <c r="BX341" s="15"/>
      <c r="BY341" s="15"/>
      <c r="BZ341" s="15"/>
      <c r="CA341" s="15"/>
      <c r="CB341" s="15"/>
      <c r="CC341" s="15"/>
      <c r="CD341" s="15"/>
      <c r="CE341" s="15"/>
      <c r="CF341" s="15"/>
      <c r="CG341" s="15"/>
      <c r="CH341" s="15"/>
      <c r="CI341" s="15"/>
      <c r="CJ341" s="15"/>
      <c r="CK341" s="15"/>
      <c r="CL341" s="15"/>
      <c r="CM341" s="15"/>
      <c r="CN341" s="15"/>
      <c r="CO341" s="15"/>
      <c r="CP341" s="15"/>
      <c r="CQ341" s="15"/>
      <c r="CR341" s="15"/>
      <c r="CS341" s="15"/>
      <c r="CT341" s="15"/>
      <c r="CU341" s="15"/>
      <c r="CV341" s="15"/>
      <c r="CW341" s="15"/>
      <c r="CX341" s="15"/>
      <c r="CY341" s="15"/>
      <c r="CZ341" s="15"/>
      <c r="DA341" s="15"/>
      <c r="DB341" s="15"/>
      <c r="DC341" s="15"/>
      <c r="DD341" s="15"/>
      <c r="DE341" s="15"/>
      <c r="DF341" s="15"/>
      <c r="DG341" s="15"/>
      <c r="DH341" s="15"/>
      <c r="DI341" s="15"/>
      <c r="DJ341" s="15"/>
      <c r="DK341" s="15"/>
      <c r="DL341" s="15"/>
      <c r="DM341" s="15"/>
      <c r="DN341" s="15"/>
      <c r="DO341" s="15"/>
      <c r="DP341" s="15"/>
      <c r="DQ341" s="15"/>
      <c r="DR341" s="15"/>
      <c r="DS341" s="15"/>
      <c r="DT341" s="15"/>
      <c r="DU341" s="15"/>
      <c r="DV341" s="15"/>
      <c r="DW341" s="15"/>
      <c r="DX341" s="15"/>
      <c r="DY341" s="15"/>
      <c r="DZ341" s="15"/>
      <c r="EA341" s="15"/>
      <c r="EB341" s="15"/>
      <c r="EC341" s="15"/>
      <c r="ED341" s="15"/>
      <c r="EE341" s="15"/>
      <c r="EF341" s="15"/>
      <c r="EG341" s="15"/>
      <c r="EH341" s="15"/>
      <c r="EI341" s="15"/>
      <c r="EJ341" s="15"/>
      <c r="EK341" s="15"/>
      <c r="EL341" s="15"/>
      <c r="EM341" s="15"/>
      <c r="EN341" s="15"/>
      <c r="EO341" s="15"/>
      <c r="EP341" s="15"/>
      <c r="EQ341" s="15"/>
      <c r="ER341" s="15"/>
      <c r="ES341" s="15"/>
      <c r="ET341" s="15"/>
      <c r="EU341" s="15"/>
      <c r="EV341" s="15"/>
      <c r="EW341" s="15"/>
      <c r="EX341" s="15"/>
      <c r="EY341" s="15"/>
      <c r="EZ341" s="15"/>
      <c r="FA341" s="15"/>
      <c r="FB341" s="15"/>
      <c r="FC341" s="15"/>
      <c r="FD341" s="15"/>
      <c r="FE341" s="15"/>
      <c r="FF341" s="15"/>
      <c r="FG341" s="15"/>
      <c r="FH341" s="15"/>
      <c r="FI341" s="15"/>
      <c r="FJ341" s="15"/>
      <c r="FK341" s="15"/>
      <c r="FL341" s="15"/>
      <c r="FM341" s="15"/>
      <c r="FN341" s="15"/>
      <c r="FO341" s="15"/>
      <c r="FP341" s="15"/>
      <c r="FQ341" s="15"/>
      <c r="FR341" s="15"/>
      <c r="FS341" s="15"/>
      <c r="FT341" s="15"/>
      <c r="FU341" s="15"/>
      <c r="FV341" s="15"/>
      <c r="FW341" s="15"/>
      <c r="FX341" s="15"/>
      <c r="FY341" s="15"/>
      <c r="FZ341" s="15"/>
      <c r="GA341" s="15"/>
      <c r="GB341" s="15"/>
      <c r="GC341" s="15"/>
      <c r="GD341" s="15"/>
      <c r="GE341" s="15"/>
      <c r="GF341" s="15"/>
      <c r="GG341" s="15"/>
      <c r="GH341" s="15"/>
      <c r="GI341" s="15"/>
      <c r="GJ341" s="15"/>
      <c r="GK341" s="15"/>
      <c r="GL341" s="15"/>
      <c r="GM341" s="15"/>
      <c r="GN341" s="15"/>
      <c r="GO341" s="15"/>
      <c r="GP341" s="15"/>
      <c r="GQ341" s="15"/>
      <c r="GR341" s="15"/>
      <c r="GS341" s="15"/>
      <c r="GT341" s="15"/>
      <c r="GU341" s="15"/>
      <c r="GV341" s="15"/>
      <c r="GW341" s="15"/>
      <c r="GX341" s="15"/>
      <c r="GY341" s="15"/>
      <c r="GZ341" s="15"/>
      <c r="HA341" s="15"/>
      <c r="HB341" s="15"/>
      <c r="HC341" s="15"/>
      <c r="HD341" s="15"/>
      <c r="HE341" s="15"/>
      <c r="HF341" s="15"/>
      <c r="HG341" s="15"/>
      <c r="HH341" s="15"/>
      <c r="HI341" s="15"/>
      <c r="HJ341" s="15"/>
      <c r="HK341" s="15"/>
      <c r="HL341" s="15"/>
      <c r="HM341" s="15"/>
      <c r="HN341" s="15"/>
      <c r="HO341" s="15"/>
      <c r="HP341" s="15"/>
      <c r="HQ341" s="15"/>
      <c r="HR341" s="15"/>
      <c r="HS341" s="15"/>
      <c r="HT341" s="15"/>
      <c r="HU341" s="15"/>
      <c r="HV341" s="15"/>
      <c r="HW341" s="15"/>
      <c r="HX341" s="15"/>
      <c r="HY341" s="15"/>
      <c r="HZ341" s="15"/>
      <c r="IA341" s="15"/>
      <c r="IB341" s="15"/>
      <c r="IC341" s="15"/>
      <c r="ID341" s="15"/>
      <c r="IE341" s="15"/>
      <c r="IF341" s="15"/>
      <c r="IG341" s="15"/>
      <c r="IH341" s="15"/>
      <c r="II341" s="15"/>
      <c r="IJ341" s="15"/>
      <c r="IK341" s="15"/>
      <c r="IL341" s="15"/>
      <c r="IM341" s="15"/>
      <c r="IN341" s="15"/>
    </row>
    <row r="342" spans="1:252" ht="70.5" customHeight="1" x14ac:dyDescent="0.25">
      <c r="A342" s="122">
        <v>338</v>
      </c>
      <c r="B342" s="122" t="s">
        <v>1715</v>
      </c>
      <c r="C342" s="123"/>
      <c r="D342" s="123" t="s">
        <v>1716</v>
      </c>
      <c r="E342" s="124" t="s">
        <v>1717</v>
      </c>
      <c r="F342" s="139">
        <v>42975</v>
      </c>
      <c r="G342" s="122" t="s">
        <v>1718</v>
      </c>
      <c r="H342" s="122" t="s">
        <v>77</v>
      </c>
      <c r="I342" s="122" t="s">
        <v>78</v>
      </c>
      <c r="J342" s="141" t="s">
        <v>1603</v>
      </c>
      <c r="K342" s="25" t="s">
        <v>23</v>
      </c>
      <c r="L342" s="25" t="s">
        <v>24</v>
      </c>
      <c r="M342" s="15"/>
      <c r="N342" s="141" t="s">
        <v>1719</v>
      </c>
      <c r="O342" s="25" t="s">
        <v>23</v>
      </c>
      <c r="P342" s="25" t="s">
        <v>24</v>
      </c>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BW342" s="15"/>
      <c r="BX342" s="15"/>
      <c r="BY342" s="15"/>
      <c r="BZ342" s="15"/>
      <c r="CA342" s="15"/>
      <c r="CB342" s="15"/>
      <c r="CC342" s="15"/>
      <c r="CD342" s="15"/>
      <c r="CE342" s="15"/>
      <c r="CF342" s="15"/>
      <c r="CG342" s="15"/>
      <c r="CH342" s="15"/>
      <c r="CI342" s="15"/>
      <c r="CJ342" s="15"/>
      <c r="CK342" s="15"/>
      <c r="CL342" s="15"/>
      <c r="CM342" s="15"/>
      <c r="CN342" s="15"/>
      <c r="CO342" s="15"/>
      <c r="CP342" s="15"/>
      <c r="CQ342" s="15"/>
      <c r="CR342" s="15"/>
      <c r="CS342" s="15"/>
      <c r="CT342" s="15"/>
      <c r="CU342" s="15"/>
      <c r="CV342" s="15"/>
      <c r="CW342" s="15"/>
      <c r="CX342" s="15"/>
      <c r="CY342" s="15"/>
      <c r="CZ342" s="15"/>
      <c r="DA342" s="15"/>
      <c r="DB342" s="15"/>
      <c r="DC342" s="15"/>
      <c r="DD342" s="15"/>
      <c r="DE342" s="15"/>
      <c r="DF342" s="15"/>
      <c r="DG342" s="15"/>
      <c r="DH342" s="15"/>
      <c r="DI342" s="15"/>
      <c r="DJ342" s="15"/>
      <c r="DK342" s="15"/>
      <c r="DL342" s="15"/>
      <c r="DM342" s="15"/>
      <c r="DN342" s="15"/>
      <c r="DO342" s="15"/>
      <c r="DP342" s="15"/>
      <c r="DQ342" s="15"/>
      <c r="DR342" s="15"/>
      <c r="DS342" s="15"/>
      <c r="DT342" s="15"/>
      <c r="DU342" s="15"/>
      <c r="DV342" s="15"/>
      <c r="DW342" s="15"/>
      <c r="DX342" s="15"/>
      <c r="DY342" s="15"/>
      <c r="DZ342" s="15"/>
      <c r="EA342" s="15"/>
      <c r="EB342" s="15"/>
      <c r="EC342" s="15"/>
      <c r="ED342" s="15"/>
      <c r="EE342" s="15"/>
      <c r="EF342" s="15"/>
      <c r="EG342" s="15"/>
      <c r="EH342" s="15"/>
      <c r="EI342" s="15"/>
      <c r="EJ342" s="15"/>
      <c r="EK342" s="15"/>
      <c r="EL342" s="15"/>
      <c r="EM342" s="15"/>
      <c r="EN342" s="15"/>
      <c r="EO342" s="15"/>
      <c r="EP342" s="15"/>
      <c r="EQ342" s="15"/>
      <c r="ER342" s="15"/>
      <c r="ES342" s="15"/>
      <c r="ET342" s="15"/>
      <c r="EU342" s="15"/>
      <c r="EV342" s="15"/>
      <c r="EW342" s="15"/>
      <c r="EX342" s="15"/>
      <c r="EY342" s="15"/>
      <c r="EZ342" s="15"/>
      <c r="FA342" s="15"/>
      <c r="FB342" s="15"/>
      <c r="FC342" s="15"/>
      <c r="FD342" s="15"/>
      <c r="FE342" s="15"/>
      <c r="FF342" s="15"/>
      <c r="FG342" s="15"/>
      <c r="FH342" s="15"/>
      <c r="FI342" s="15"/>
      <c r="FJ342" s="15"/>
      <c r="FK342" s="15"/>
      <c r="FL342" s="15"/>
      <c r="FM342" s="15"/>
      <c r="FN342" s="15"/>
      <c r="FO342" s="15"/>
      <c r="FP342" s="15"/>
      <c r="FQ342" s="15"/>
      <c r="FR342" s="15"/>
      <c r="FS342" s="15"/>
      <c r="FT342" s="15"/>
      <c r="FU342" s="15"/>
      <c r="FV342" s="15"/>
      <c r="FW342" s="15"/>
      <c r="FX342" s="15"/>
      <c r="FY342" s="15"/>
      <c r="FZ342" s="15"/>
      <c r="GA342" s="15"/>
      <c r="GB342" s="15"/>
      <c r="GC342" s="15"/>
      <c r="GD342" s="15"/>
      <c r="GE342" s="15"/>
      <c r="GF342" s="15"/>
      <c r="GG342" s="15"/>
      <c r="GH342" s="15"/>
      <c r="GI342" s="15"/>
      <c r="GJ342" s="15"/>
      <c r="GK342" s="15"/>
      <c r="GL342" s="15"/>
      <c r="GM342" s="15"/>
      <c r="GN342" s="15"/>
      <c r="GO342" s="15"/>
      <c r="GP342" s="15"/>
      <c r="GQ342" s="15"/>
      <c r="GR342" s="15"/>
      <c r="GS342" s="15"/>
      <c r="GT342" s="15"/>
      <c r="GU342" s="15"/>
      <c r="GV342" s="15"/>
      <c r="GW342" s="15"/>
      <c r="GX342" s="15"/>
      <c r="GY342" s="15"/>
      <c r="GZ342" s="15"/>
      <c r="HA342" s="15"/>
      <c r="HB342" s="15"/>
      <c r="HC342" s="15"/>
      <c r="HD342" s="15"/>
      <c r="HE342" s="15"/>
      <c r="HF342" s="15"/>
      <c r="HG342" s="15"/>
      <c r="HH342" s="15"/>
      <c r="HI342" s="15"/>
      <c r="HJ342" s="15"/>
      <c r="HK342" s="15"/>
      <c r="HL342" s="15"/>
      <c r="HM342" s="15"/>
      <c r="HN342" s="15"/>
      <c r="HO342" s="15"/>
      <c r="HP342" s="15"/>
      <c r="HQ342" s="15"/>
      <c r="HR342" s="15"/>
      <c r="HS342" s="15"/>
      <c r="HT342" s="15"/>
      <c r="HU342" s="15"/>
      <c r="HV342" s="15"/>
      <c r="HW342" s="15"/>
      <c r="HX342" s="15"/>
      <c r="HY342" s="15"/>
      <c r="HZ342" s="15"/>
      <c r="IA342" s="15"/>
      <c r="IB342" s="15"/>
      <c r="IC342" s="15"/>
      <c r="ID342" s="15"/>
      <c r="IE342" s="15"/>
      <c r="IF342" s="15"/>
      <c r="IK342" s="15"/>
      <c r="IL342" s="15"/>
      <c r="IM342" s="15"/>
      <c r="IN342" s="15"/>
    </row>
    <row r="343" spans="1:252" s="15" customFormat="1" ht="68.25" customHeight="1" x14ac:dyDescent="0.25">
      <c r="A343" s="122">
        <v>339</v>
      </c>
      <c r="B343" s="122" t="s">
        <v>1720</v>
      </c>
      <c r="C343" s="123"/>
      <c r="D343" s="123" t="s">
        <v>1721</v>
      </c>
      <c r="E343" s="124" t="s">
        <v>1722</v>
      </c>
      <c r="F343" s="139">
        <v>42976</v>
      </c>
      <c r="G343" s="122" t="s">
        <v>288</v>
      </c>
      <c r="H343" s="122" t="s">
        <v>20</v>
      </c>
      <c r="I343" s="122" t="s">
        <v>34</v>
      </c>
      <c r="J343" s="141" t="s">
        <v>61</v>
      </c>
      <c r="K343" s="25" t="s">
        <v>23</v>
      </c>
      <c r="L343" s="25" t="s">
        <v>52</v>
      </c>
      <c r="M343" s="123"/>
      <c r="N343" s="141" t="s">
        <v>1723</v>
      </c>
      <c r="O343" s="25" t="s">
        <v>23</v>
      </c>
      <c r="P343" s="25" t="s">
        <v>52</v>
      </c>
    </row>
    <row r="344" spans="1:252" s="15" customFormat="1" ht="75.75" customHeight="1" x14ac:dyDescent="0.25">
      <c r="A344" s="122">
        <v>340</v>
      </c>
      <c r="B344" s="122" t="s">
        <v>1724</v>
      </c>
      <c r="C344" s="123"/>
      <c r="D344" s="123" t="s">
        <v>1725</v>
      </c>
      <c r="E344" s="124" t="s">
        <v>1726</v>
      </c>
      <c r="F344" s="139">
        <v>42976</v>
      </c>
      <c r="G344" s="122" t="s">
        <v>1727</v>
      </c>
      <c r="H344" s="122" t="s">
        <v>20</v>
      </c>
      <c r="I344" s="122" t="s">
        <v>34</v>
      </c>
      <c r="J344" s="141" t="s">
        <v>61</v>
      </c>
      <c r="K344" s="25" t="s">
        <v>23</v>
      </c>
      <c r="L344" s="25" t="s">
        <v>52</v>
      </c>
      <c r="M344" s="123"/>
      <c r="N344" s="141" t="s">
        <v>1728</v>
      </c>
      <c r="O344" s="25" t="s">
        <v>36</v>
      </c>
      <c r="P344" s="25" t="s">
        <v>24</v>
      </c>
    </row>
    <row r="345" spans="1:252" ht="84" customHeight="1" x14ac:dyDescent="0.25">
      <c r="A345" s="122">
        <v>341</v>
      </c>
      <c r="B345" s="122" t="s">
        <v>1729</v>
      </c>
      <c r="C345" s="123"/>
      <c r="D345" s="123" t="s">
        <v>1730</v>
      </c>
      <c r="E345" s="124" t="s">
        <v>1731</v>
      </c>
      <c r="F345" s="139">
        <v>42976</v>
      </c>
      <c r="G345" s="122" t="s">
        <v>1732</v>
      </c>
      <c r="H345" s="122" t="s">
        <v>77</v>
      </c>
      <c r="I345" s="122" t="s">
        <v>329</v>
      </c>
      <c r="J345" s="141" t="s">
        <v>1258</v>
      </c>
      <c r="K345" s="25" t="s">
        <v>23</v>
      </c>
      <c r="L345" s="25" t="s">
        <v>24</v>
      </c>
      <c r="M345" s="15"/>
      <c r="N345" s="141" t="s">
        <v>1733</v>
      </c>
      <c r="O345" s="25" t="s">
        <v>23</v>
      </c>
      <c r="P345" s="25" t="s">
        <v>24</v>
      </c>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15"/>
      <c r="BB345" s="15"/>
      <c r="BC345" s="15"/>
      <c r="BD345" s="15"/>
      <c r="BE345" s="15"/>
      <c r="BF345" s="15"/>
      <c r="BG345" s="15"/>
      <c r="BH345" s="15"/>
      <c r="BI345" s="15"/>
      <c r="BJ345" s="15"/>
      <c r="BK345" s="15"/>
      <c r="BL345" s="15"/>
      <c r="BM345" s="15"/>
      <c r="BN345" s="15"/>
      <c r="BO345" s="15"/>
      <c r="BP345" s="15"/>
      <c r="BQ345" s="15"/>
      <c r="BR345" s="15"/>
      <c r="BS345" s="15"/>
      <c r="BT345" s="15"/>
      <c r="BU345" s="15"/>
      <c r="BV345" s="15"/>
      <c r="BW345" s="15"/>
      <c r="BX345" s="15"/>
      <c r="BY345" s="15"/>
      <c r="BZ345" s="15"/>
      <c r="CA345" s="15"/>
      <c r="CB345" s="15"/>
      <c r="CC345" s="15"/>
      <c r="CD345" s="15"/>
      <c r="CE345" s="15"/>
      <c r="CF345" s="15"/>
      <c r="CG345" s="15"/>
      <c r="CH345" s="15"/>
      <c r="CI345" s="15"/>
      <c r="CJ345" s="15"/>
      <c r="CK345" s="15"/>
      <c r="CL345" s="15"/>
      <c r="CM345" s="15"/>
      <c r="CN345" s="15"/>
      <c r="CO345" s="15"/>
      <c r="CP345" s="15"/>
      <c r="CQ345" s="15"/>
      <c r="CR345" s="15"/>
      <c r="CS345" s="15"/>
      <c r="CT345" s="15"/>
      <c r="CU345" s="15"/>
      <c r="CV345" s="15"/>
      <c r="CW345" s="15"/>
      <c r="CX345" s="15"/>
      <c r="CY345" s="15"/>
      <c r="CZ345" s="15"/>
      <c r="DA345" s="15"/>
      <c r="DB345" s="15"/>
      <c r="DC345" s="15"/>
      <c r="DD345" s="15"/>
      <c r="DE345" s="15"/>
      <c r="DF345" s="15"/>
      <c r="DG345" s="15"/>
      <c r="DH345" s="15"/>
      <c r="DI345" s="15"/>
      <c r="DJ345" s="15"/>
      <c r="DK345" s="15"/>
      <c r="DL345" s="15"/>
      <c r="DM345" s="15"/>
      <c r="DN345" s="15"/>
      <c r="DO345" s="15"/>
      <c r="DP345" s="15"/>
      <c r="DQ345" s="15"/>
      <c r="DR345" s="15"/>
      <c r="DS345" s="15"/>
      <c r="DT345" s="15"/>
      <c r="DU345" s="15"/>
      <c r="DV345" s="15"/>
      <c r="DW345" s="15"/>
      <c r="DX345" s="15"/>
      <c r="DY345" s="15"/>
      <c r="DZ345" s="15"/>
      <c r="EA345" s="15"/>
      <c r="EB345" s="15"/>
      <c r="EC345" s="15"/>
      <c r="ED345" s="15"/>
      <c r="EE345" s="15"/>
      <c r="EF345" s="15"/>
      <c r="EG345" s="15"/>
      <c r="EH345" s="15"/>
      <c r="EI345" s="15"/>
      <c r="EJ345" s="15"/>
      <c r="EK345" s="15"/>
      <c r="EL345" s="15"/>
      <c r="EM345" s="15"/>
      <c r="EN345" s="15"/>
      <c r="EO345" s="15"/>
      <c r="EP345" s="15"/>
      <c r="EQ345" s="15"/>
      <c r="ER345" s="15"/>
      <c r="ES345" s="15"/>
      <c r="ET345" s="15"/>
      <c r="EU345" s="15"/>
      <c r="EV345" s="15"/>
      <c r="EW345" s="15"/>
      <c r="EX345" s="15"/>
      <c r="EY345" s="15"/>
      <c r="EZ345" s="15"/>
      <c r="FA345" s="15"/>
      <c r="FB345" s="15"/>
      <c r="FC345" s="15"/>
      <c r="FD345" s="15"/>
      <c r="FE345" s="15"/>
      <c r="FF345" s="15"/>
      <c r="FG345" s="15"/>
      <c r="FH345" s="15"/>
      <c r="FI345" s="15"/>
      <c r="FJ345" s="15"/>
      <c r="FK345" s="15"/>
      <c r="FL345" s="15"/>
      <c r="FM345" s="15"/>
      <c r="FN345" s="15"/>
      <c r="FO345" s="15"/>
      <c r="FP345" s="15"/>
      <c r="FQ345" s="15"/>
      <c r="FR345" s="15"/>
      <c r="FS345" s="15"/>
      <c r="FT345" s="15"/>
      <c r="FU345" s="15"/>
      <c r="FV345" s="15"/>
      <c r="FW345" s="15"/>
      <c r="FX345" s="15"/>
      <c r="FY345" s="15"/>
      <c r="FZ345" s="15"/>
      <c r="GA345" s="15"/>
      <c r="GB345" s="15"/>
      <c r="GC345" s="15"/>
      <c r="GD345" s="15"/>
      <c r="GE345" s="15"/>
      <c r="GF345" s="15"/>
      <c r="GG345" s="15"/>
      <c r="GH345" s="15"/>
      <c r="GI345" s="15"/>
      <c r="GJ345" s="15"/>
      <c r="GK345" s="15"/>
      <c r="GL345" s="15"/>
      <c r="GM345" s="15"/>
      <c r="GN345" s="15"/>
      <c r="GO345" s="15"/>
      <c r="GP345" s="15"/>
      <c r="GQ345" s="15"/>
      <c r="GR345" s="15"/>
      <c r="GS345" s="15"/>
      <c r="GT345" s="15"/>
      <c r="GU345" s="15"/>
      <c r="GV345" s="15"/>
      <c r="GW345" s="15"/>
      <c r="GX345" s="15"/>
      <c r="GY345" s="15"/>
      <c r="GZ345" s="15"/>
      <c r="HA345" s="15"/>
      <c r="HB345" s="15"/>
      <c r="HC345" s="15"/>
      <c r="HD345" s="15"/>
      <c r="HE345" s="15"/>
      <c r="HF345" s="15"/>
      <c r="HG345" s="15"/>
      <c r="HH345" s="15"/>
      <c r="HI345" s="15"/>
      <c r="HJ345" s="15"/>
      <c r="HK345" s="15"/>
      <c r="HL345" s="15"/>
      <c r="HM345" s="15"/>
      <c r="HN345" s="15"/>
      <c r="HO345" s="15"/>
      <c r="HP345" s="15"/>
      <c r="HQ345" s="15"/>
      <c r="HR345" s="15"/>
      <c r="HS345" s="15"/>
      <c r="HT345" s="15"/>
      <c r="HU345" s="15"/>
      <c r="HV345" s="15"/>
      <c r="HW345" s="15"/>
      <c r="HX345" s="15"/>
      <c r="HY345" s="15"/>
      <c r="HZ345" s="15"/>
      <c r="IA345" s="15"/>
      <c r="IB345" s="15"/>
      <c r="IC345" s="15"/>
      <c r="ID345" s="15"/>
      <c r="IE345" s="15"/>
      <c r="IF345" s="15"/>
      <c r="IG345" s="15"/>
      <c r="IH345" s="15"/>
      <c r="II345" s="15"/>
      <c r="IJ345" s="15"/>
      <c r="IK345" s="15"/>
      <c r="IL345" s="15"/>
      <c r="IM345" s="15"/>
      <c r="IN345" s="15"/>
    </row>
    <row r="346" spans="1:252" s="15" customFormat="1" ht="75.75" customHeight="1" x14ac:dyDescent="0.25">
      <c r="A346" s="122">
        <v>342</v>
      </c>
      <c r="B346" s="122" t="s">
        <v>1734</v>
      </c>
      <c r="C346" s="123" t="s">
        <v>1735</v>
      </c>
      <c r="D346" s="123" t="s">
        <v>1736</v>
      </c>
      <c r="E346" s="124" t="s">
        <v>1737</v>
      </c>
      <c r="F346" s="139">
        <v>42979</v>
      </c>
      <c r="G346" s="122" t="s">
        <v>1738</v>
      </c>
      <c r="H346" s="122" t="s">
        <v>191</v>
      </c>
      <c r="I346" s="122" t="s">
        <v>179</v>
      </c>
      <c r="J346" s="141" t="s">
        <v>61</v>
      </c>
      <c r="K346" s="25" t="s">
        <v>23</v>
      </c>
      <c r="L346" s="25" t="s">
        <v>52</v>
      </c>
      <c r="M346" s="123"/>
      <c r="N346" s="141" t="s">
        <v>1739</v>
      </c>
      <c r="O346" s="25" t="s">
        <v>23</v>
      </c>
      <c r="P346" s="25" t="s">
        <v>24</v>
      </c>
    </row>
    <row r="347" spans="1:252" s="15" customFormat="1" ht="71.25" customHeight="1" x14ac:dyDescent="0.25">
      <c r="A347" s="122">
        <v>343</v>
      </c>
      <c r="B347" s="122" t="s">
        <v>1740</v>
      </c>
      <c r="C347" s="123"/>
      <c r="D347" s="123" t="s">
        <v>1741</v>
      </c>
      <c r="E347" s="124" t="s">
        <v>1742</v>
      </c>
      <c r="F347" s="139">
        <v>42979</v>
      </c>
      <c r="G347" s="122" t="s">
        <v>1149</v>
      </c>
      <c r="H347" s="122" t="s">
        <v>167</v>
      </c>
      <c r="I347" s="122" t="s">
        <v>78</v>
      </c>
      <c r="J347" s="141" t="s">
        <v>61</v>
      </c>
      <c r="K347" s="25" t="s">
        <v>23</v>
      </c>
      <c r="L347" s="25" t="s">
        <v>52</v>
      </c>
      <c r="M347" s="123"/>
      <c r="N347" s="141" t="s">
        <v>1743</v>
      </c>
      <c r="O347" s="25" t="s">
        <v>36</v>
      </c>
      <c r="P347" s="25" t="s">
        <v>24</v>
      </c>
    </row>
    <row r="348" spans="1:252" s="15" customFormat="1" ht="71.25" customHeight="1" x14ac:dyDescent="0.25">
      <c r="A348" s="122">
        <v>344</v>
      </c>
      <c r="B348" s="122" t="s">
        <v>1744</v>
      </c>
      <c r="C348" s="123"/>
      <c r="D348" s="123" t="s">
        <v>1745</v>
      </c>
      <c r="E348" s="124" t="s">
        <v>1746</v>
      </c>
      <c r="F348" s="139">
        <v>42979</v>
      </c>
      <c r="G348" s="122" t="s">
        <v>1747</v>
      </c>
      <c r="H348" s="122" t="s">
        <v>167</v>
      </c>
      <c r="I348" s="122" t="s">
        <v>78</v>
      </c>
      <c r="J348" s="141" t="s">
        <v>61</v>
      </c>
      <c r="K348" s="25" t="s">
        <v>23</v>
      </c>
      <c r="L348" s="25" t="s">
        <v>52</v>
      </c>
      <c r="M348" s="123"/>
      <c r="N348" s="141" t="s">
        <v>1748</v>
      </c>
      <c r="O348" s="25" t="s">
        <v>36</v>
      </c>
      <c r="P348" s="25" t="s">
        <v>24</v>
      </c>
    </row>
    <row r="349" spans="1:252" ht="78" customHeight="1" x14ac:dyDescent="0.25">
      <c r="A349" s="122">
        <v>345</v>
      </c>
      <c r="B349" s="122" t="s">
        <v>1749</v>
      </c>
      <c r="C349" s="123"/>
      <c r="D349" s="123" t="s">
        <v>1750</v>
      </c>
      <c r="E349" s="124" t="s">
        <v>1751</v>
      </c>
      <c r="F349" s="139">
        <v>42979</v>
      </c>
      <c r="G349" s="122" t="s">
        <v>1752</v>
      </c>
      <c r="H349" s="122" t="s">
        <v>167</v>
      </c>
      <c r="I349" s="122" t="s">
        <v>329</v>
      </c>
      <c r="J349" s="141" t="s">
        <v>1396</v>
      </c>
      <c r="K349" s="25" t="s">
        <v>36</v>
      </c>
      <c r="L349" s="25" t="s">
        <v>24</v>
      </c>
      <c r="M349" s="15"/>
      <c r="N349" s="141" t="s">
        <v>1753</v>
      </c>
      <c r="O349" s="25" t="s">
        <v>36</v>
      </c>
      <c r="P349" s="25" t="s">
        <v>24</v>
      </c>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BN349" s="15"/>
      <c r="BO349" s="15"/>
      <c r="BP349" s="15"/>
      <c r="BQ349" s="15"/>
      <c r="BR349" s="15"/>
      <c r="BS349" s="15"/>
      <c r="BT349" s="15"/>
      <c r="BU349" s="15"/>
      <c r="BV349" s="15"/>
      <c r="BW349" s="15"/>
      <c r="BX349" s="15"/>
      <c r="BY349" s="15"/>
      <c r="BZ349" s="15"/>
      <c r="CA349" s="15"/>
      <c r="CB349" s="15"/>
      <c r="CC349" s="15"/>
      <c r="CD349" s="15"/>
      <c r="CE349" s="15"/>
      <c r="CF349" s="15"/>
      <c r="CG349" s="15"/>
      <c r="CH349" s="15"/>
      <c r="CI349" s="15"/>
      <c r="CJ349" s="15"/>
      <c r="CK349" s="15"/>
      <c r="CL349" s="15"/>
      <c r="CM349" s="15"/>
      <c r="CN349" s="15"/>
      <c r="CO349" s="15"/>
      <c r="CP349" s="15"/>
      <c r="CQ349" s="15"/>
      <c r="CR349" s="15"/>
      <c r="CS349" s="15"/>
      <c r="CT349" s="15"/>
      <c r="CU349" s="15"/>
      <c r="CV349" s="15"/>
      <c r="CW349" s="15"/>
      <c r="CX349" s="15"/>
      <c r="CY349" s="15"/>
      <c r="CZ349" s="15"/>
      <c r="DA349" s="15"/>
      <c r="DB349" s="15"/>
      <c r="DC349" s="15"/>
      <c r="DD349" s="15"/>
      <c r="DE349" s="15"/>
      <c r="DF349" s="15"/>
      <c r="DG349" s="15"/>
      <c r="DH349" s="15"/>
      <c r="DI349" s="15"/>
      <c r="DJ349" s="15"/>
      <c r="DK349" s="15"/>
      <c r="DL349" s="15"/>
      <c r="DM349" s="15"/>
      <c r="DN349" s="15"/>
      <c r="DO349" s="15"/>
      <c r="DP349" s="15"/>
      <c r="DQ349" s="15"/>
      <c r="DR349" s="15"/>
      <c r="DS349" s="15"/>
      <c r="DT349" s="15"/>
      <c r="DU349" s="15"/>
      <c r="DV349" s="15"/>
      <c r="DW349" s="15"/>
      <c r="DX349" s="15"/>
      <c r="DY349" s="15"/>
      <c r="DZ349" s="15"/>
      <c r="EA349" s="15"/>
      <c r="EB349" s="15"/>
      <c r="EC349" s="15"/>
      <c r="ED349" s="15"/>
      <c r="EE349" s="15"/>
      <c r="EF349" s="15"/>
      <c r="EG349" s="15"/>
      <c r="EH349" s="15"/>
      <c r="EI349" s="15"/>
      <c r="EJ349" s="15"/>
      <c r="EK349" s="15"/>
      <c r="EL349" s="15"/>
      <c r="EM349" s="15"/>
      <c r="EN349" s="15"/>
      <c r="EO349" s="15"/>
      <c r="EP349" s="15"/>
      <c r="EQ349" s="15"/>
      <c r="ER349" s="15"/>
      <c r="ES349" s="15"/>
      <c r="ET349" s="15"/>
      <c r="EU349" s="15"/>
      <c r="EV349" s="15"/>
      <c r="EW349" s="15"/>
      <c r="EX349" s="15"/>
      <c r="EY349" s="15"/>
      <c r="EZ349" s="15"/>
      <c r="FA349" s="15"/>
      <c r="FB349" s="15"/>
      <c r="FC349" s="15"/>
      <c r="FD349" s="15"/>
      <c r="FE349" s="15"/>
      <c r="FF349" s="15"/>
      <c r="FG349" s="15"/>
      <c r="FH349" s="15"/>
      <c r="FI349" s="15"/>
      <c r="FJ349" s="15"/>
      <c r="FK349" s="15"/>
      <c r="FL349" s="15"/>
      <c r="FM349" s="15"/>
      <c r="FN349" s="15"/>
      <c r="FO349" s="15"/>
      <c r="FP349" s="15"/>
      <c r="FQ349" s="15"/>
      <c r="FR349" s="15"/>
      <c r="FS349" s="15"/>
      <c r="FT349" s="15"/>
      <c r="FU349" s="15"/>
      <c r="FV349" s="15"/>
      <c r="FW349" s="15"/>
      <c r="FX349" s="15"/>
      <c r="FY349" s="15"/>
      <c r="FZ349" s="15"/>
      <c r="GA349" s="15"/>
      <c r="GB349" s="15"/>
      <c r="GC349" s="15"/>
      <c r="GD349" s="15"/>
      <c r="GE349" s="15"/>
      <c r="GF349" s="15"/>
      <c r="GG349" s="15"/>
      <c r="GH349" s="15"/>
      <c r="GI349" s="15"/>
      <c r="GJ349" s="15"/>
      <c r="GK349" s="15"/>
      <c r="GL349" s="15"/>
      <c r="GM349" s="15"/>
      <c r="GN349" s="15"/>
      <c r="GO349" s="15"/>
      <c r="GP349" s="15"/>
      <c r="GQ349" s="15"/>
      <c r="GR349" s="15"/>
      <c r="GS349" s="15"/>
      <c r="GT349" s="15"/>
      <c r="GU349" s="15"/>
      <c r="GV349" s="15"/>
      <c r="GW349" s="15"/>
      <c r="GX349" s="15"/>
      <c r="GY349" s="15"/>
      <c r="GZ349" s="15"/>
      <c r="HA349" s="15"/>
      <c r="HB349" s="15"/>
      <c r="HC349" s="15"/>
      <c r="HD349" s="15"/>
      <c r="HE349" s="15"/>
      <c r="HF349" s="15"/>
      <c r="HG349" s="15"/>
      <c r="HH349" s="15"/>
      <c r="HI349" s="15"/>
      <c r="HJ349" s="15"/>
      <c r="HK349" s="15"/>
      <c r="HL349" s="15"/>
      <c r="HM349" s="15"/>
      <c r="HN349" s="15"/>
      <c r="HO349" s="15"/>
      <c r="HP349" s="15"/>
      <c r="HQ349" s="15"/>
      <c r="HR349" s="15"/>
      <c r="HS349" s="15"/>
      <c r="HT349" s="15"/>
      <c r="HU349" s="15"/>
      <c r="HV349" s="15"/>
      <c r="HW349" s="15"/>
      <c r="HX349" s="15"/>
      <c r="HY349" s="15"/>
      <c r="HZ349" s="15"/>
      <c r="IA349" s="15"/>
      <c r="IB349" s="15"/>
      <c r="IC349" s="15"/>
      <c r="ID349" s="15"/>
      <c r="IE349" s="15"/>
      <c r="IF349" s="15"/>
      <c r="IG349" s="15"/>
      <c r="IH349" s="15"/>
      <c r="II349" s="15"/>
      <c r="IJ349" s="15"/>
      <c r="IK349" s="15"/>
      <c r="IL349" s="15"/>
      <c r="IM349" s="15"/>
      <c r="IN349" s="15"/>
    </row>
    <row r="350" spans="1:252" s="15" customFormat="1" ht="71.25" customHeight="1" x14ac:dyDescent="0.25">
      <c r="A350" s="122">
        <v>346</v>
      </c>
      <c r="B350" s="122" t="s">
        <v>1754</v>
      </c>
      <c r="C350" s="123"/>
      <c r="D350" s="123" t="s">
        <v>1755</v>
      </c>
      <c r="E350" s="124" t="s">
        <v>1756</v>
      </c>
      <c r="F350" s="139">
        <v>42979</v>
      </c>
      <c r="G350" s="122" t="s">
        <v>936</v>
      </c>
      <c r="H350" s="122" t="s">
        <v>167</v>
      </c>
      <c r="I350" s="122" t="s">
        <v>78</v>
      </c>
      <c r="J350" s="141" t="s">
        <v>61</v>
      </c>
      <c r="K350" s="25" t="s">
        <v>23</v>
      </c>
      <c r="L350" s="25" t="s">
        <v>52</v>
      </c>
      <c r="M350" s="123"/>
      <c r="N350" s="141" t="s">
        <v>1757</v>
      </c>
      <c r="O350" s="25" t="s">
        <v>36</v>
      </c>
      <c r="P350" s="25" t="s">
        <v>24</v>
      </c>
    </row>
    <row r="351" spans="1:252" s="15" customFormat="1" ht="75.75" customHeight="1" x14ac:dyDescent="0.25">
      <c r="A351" s="122">
        <v>347</v>
      </c>
      <c r="B351" s="122" t="s">
        <v>1758</v>
      </c>
      <c r="C351" s="123" t="s">
        <v>1759</v>
      </c>
      <c r="D351" s="123" t="s">
        <v>1760</v>
      </c>
      <c r="E351" s="124" t="s">
        <v>1761</v>
      </c>
      <c r="F351" s="139">
        <v>42982</v>
      </c>
      <c r="G351" s="122" t="s">
        <v>1762</v>
      </c>
      <c r="H351" s="122" t="s">
        <v>191</v>
      </c>
      <c r="I351" s="122" t="s">
        <v>192</v>
      </c>
      <c r="J351" s="141" t="s">
        <v>61</v>
      </c>
      <c r="K351" s="25" t="s">
        <v>23</v>
      </c>
      <c r="L351" s="25" t="s">
        <v>52</v>
      </c>
      <c r="M351" s="123"/>
      <c r="N351" s="141" t="s">
        <v>1763</v>
      </c>
      <c r="O351" s="25" t="s">
        <v>23</v>
      </c>
      <c r="P351" s="25" t="s">
        <v>24</v>
      </c>
    </row>
    <row r="352" spans="1:252" s="15" customFormat="1" ht="75.75" customHeight="1" x14ac:dyDescent="0.25">
      <c r="A352" s="122">
        <v>348</v>
      </c>
      <c r="B352" s="122" t="s">
        <v>1764</v>
      </c>
      <c r="C352" s="123" t="s">
        <v>1765</v>
      </c>
      <c r="D352" s="123" t="s">
        <v>1766</v>
      </c>
      <c r="E352" s="124" t="s">
        <v>1767</v>
      </c>
      <c r="F352" s="139">
        <v>42982</v>
      </c>
      <c r="G352" s="122" t="s">
        <v>1768</v>
      </c>
      <c r="H352" s="122" t="s">
        <v>191</v>
      </c>
      <c r="I352" s="122" t="s">
        <v>179</v>
      </c>
      <c r="J352" s="141" t="s">
        <v>61</v>
      </c>
      <c r="K352" s="25" t="s">
        <v>23</v>
      </c>
      <c r="L352" s="25" t="s">
        <v>52</v>
      </c>
      <c r="M352" s="123"/>
      <c r="N352" s="141" t="s">
        <v>1769</v>
      </c>
      <c r="O352" s="25" t="s">
        <v>23</v>
      </c>
      <c r="P352" s="25" t="s">
        <v>24</v>
      </c>
    </row>
    <row r="353" spans="1:252" s="15" customFormat="1" ht="75.75" customHeight="1" x14ac:dyDescent="0.25">
      <c r="A353" s="122">
        <v>349</v>
      </c>
      <c r="B353" s="122" t="s">
        <v>1770</v>
      </c>
      <c r="C353" s="123" t="s">
        <v>1771</v>
      </c>
      <c r="D353" s="123" t="s">
        <v>1772</v>
      </c>
      <c r="E353" s="124" t="s">
        <v>1773</v>
      </c>
      <c r="F353" s="139">
        <v>42982</v>
      </c>
      <c r="G353" s="122" t="s">
        <v>1774</v>
      </c>
      <c r="H353" s="122" t="s">
        <v>191</v>
      </c>
      <c r="I353" s="122" t="s">
        <v>179</v>
      </c>
      <c r="J353" s="141" t="s">
        <v>61</v>
      </c>
      <c r="K353" s="25" t="s">
        <v>23</v>
      </c>
      <c r="L353" s="25" t="s">
        <v>52</v>
      </c>
      <c r="M353" s="123"/>
      <c r="N353" s="141" t="s">
        <v>1775</v>
      </c>
      <c r="O353" s="25" t="s">
        <v>23</v>
      </c>
      <c r="P353" s="25" t="s">
        <v>24</v>
      </c>
    </row>
    <row r="354" spans="1:252" s="15" customFormat="1" ht="75.75" customHeight="1" x14ac:dyDescent="0.25">
      <c r="A354" s="122">
        <v>350</v>
      </c>
      <c r="B354" s="122" t="s">
        <v>1776</v>
      </c>
      <c r="C354" s="123" t="s">
        <v>1777</v>
      </c>
      <c r="D354" s="123" t="s">
        <v>1778</v>
      </c>
      <c r="E354" s="124" t="s">
        <v>1779</v>
      </c>
      <c r="F354" s="139">
        <v>42982</v>
      </c>
      <c r="G354" s="122" t="s">
        <v>1780</v>
      </c>
      <c r="H354" s="122" t="s">
        <v>1781</v>
      </c>
      <c r="I354" s="122" t="s">
        <v>1782</v>
      </c>
      <c r="J354" s="141" t="s">
        <v>61</v>
      </c>
      <c r="K354" s="25" t="s">
        <v>23</v>
      </c>
      <c r="L354" s="25" t="s">
        <v>52</v>
      </c>
      <c r="M354" s="123"/>
      <c r="N354" s="140" t="s">
        <v>1783</v>
      </c>
      <c r="O354" s="25" t="s">
        <v>23</v>
      </c>
      <c r="P354" s="25" t="s">
        <v>52</v>
      </c>
    </row>
    <row r="355" spans="1:252" ht="78" customHeight="1" x14ac:dyDescent="0.25">
      <c r="A355" s="122">
        <v>351</v>
      </c>
      <c r="B355" s="122" t="s">
        <v>1784</v>
      </c>
      <c r="C355" s="123"/>
      <c r="D355" s="123" t="s">
        <v>1785</v>
      </c>
      <c r="E355" s="124" t="s">
        <v>1786</v>
      </c>
      <c r="F355" s="139">
        <v>42982</v>
      </c>
      <c r="G355" s="122" t="s">
        <v>264</v>
      </c>
      <c r="H355" s="122" t="s">
        <v>167</v>
      </c>
      <c r="I355" s="122" t="s">
        <v>329</v>
      </c>
      <c r="J355" s="141" t="s">
        <v>1396</v>
      </c>
      <c r="K355" s="25" t="s">
        <v>36</v>
      </c>
      <c r="L355" s="25" t="s">
        <v>24</v>
      </c>
      <c r="M355" s="15"/>
      <c r="N355" s="141" t="s">
        <v>1787</v>
      </c>
      <c r="O355" s="25" t="s">
        <v>36</v>
      </c>
      <c r="P355" s="25" t="s">
        <v>24</v>
      </c>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c r="BK355" s="15"/>
      <c r="BL355" s="15"/>
      <c r="BM355" s="15"/>
      <c r="BN355" s="15"/>
      <c r="BO355" s="15"/>
      <c r="BP355" s="15"/>
      <c r="BQ355" s="15"/>
      <c r="BR355" s="15"/>
      <c r="BS355" s="15"/>
      <c r="BT355" s="15"/>
      <c r="BU355" s="15"/>
      <c r="BV355" s="15"/>
      <c r="BW355" s="15"/>
      <c r="BX355" s="15"/>
      <c r="BY355" s="15"/>
      <c r="BZ355" s="15"/>
      <c r="CA355" s="15"/>
      <c r="CB355" s="15"/>
      <c r="CC355" s="15"/>
      <c r="CD355" s="15"/>
      <c r="CE355" s="15"/>
      <c r="CF355" s="15"/>
      <c r="CG355" s="15"/>
      <c r="CH355" s="15"/>
      <c r="CI355" s="15"/>
      <c r="CJ355" s="15"/>
      <c r="CK355" s="15"/>
      <c r="CL355" s="15"/>
      <c r="CM355" s="15"/>
      <c r="CN355" s="15"/>
      <c r="CO355" s="15"/>
      <c r="CP355" s="15"/>
      <c r="CQ355" s="15"/>
      <c r="CR355" s="15"/>
      <c r="CS355" s="15"/>
      <c r="CT355" s="15"/>
      <c r="CU355" s="15"/>
      <c r="CV355" s="15"/>
      <c r="CW355" s="15"/>
      <c r="CX355" s="15"/>
      <c r="CY355" s="15"/>
      <c r="CZ355" s="15"/>
      <c r="DA355" s="15"/>
      <c r="DB355" s="15"/>
      <c r="DC355" s="15"/>
      <c r="DD355" s="15"/>
      <c r="DE355" s="15"/>
      <c r="DF355" s="15"/>
      <c r="DG355" s="15"/>
      <c r="DH355" s="15"/>
      <c r="DI355" s="15"/>
      <c r="DJ355" s="15"/>
      <c r="DK355" s="15"/>
      <c r="DL355" s="15"/>
      <c r="DM355" s="15"/>
      <c r="DN355" s="15"/>
      <c r="DO355" s="15"/>
      <c r="DP355" s="15"/>
      <c r="DQ355" s="15"/>
      <c r="DR355" s="15"/>
      <c r="DS355" s="15"/>
      <c r="DT355" s="15"/>
      <c r="DU355" s="15"/>
      <c r="DV355" s="15"/>
      <c r="DW355" s="15"/>
      <c r="DX355" s="15"/>
      <c r="DY355" s="15"/>
      <c r="DZ355" s="15"/>
      <c r="EA355" s="15"/>
      <c r="EB355" s="15"/>
      <c r="EC355" s="15"/>
      <c r="ED355" s="15"/>
      <c r="EE355" s="15"/>
      <c r="EF355" s="15"/>
      <c r="EG355" s="15"/>
      <c r="EH355" s="15"/>
      <c r="EI355" s="15"/>
      <c r="EJ355" s="15"/>
      <c r="EK355" s="15"/>
      <c r="EL355" s="15"/>
      <c r="EM355" s="15"/>
      <c r="EN355" s="15"/>
      <c r="EO355" s="15"/>
      <c r="EP355" s="15"/>
      <c r="EQ355" s="15"/>
      <c r="ER355" s="15"/>
      <c r="ES355" s="15"/>
      <c r="ET355" s="15"/>
      <c r="EU355" s="15"/>
      <c r="EV355" s="15"/>
      <c r="EW355" s="15"/>
      <c r="EX355" s="15"/>
      <c r="EY355" s="15"/>
      <c r="EZ355" s="15"/>
      <c r="FA355" s="15"/>
      <c r="FB355" s="15"/>
      <c r="FC355" s="15"/>
      <c r="FD355" s="15"/>
      <c r="FE355" s="15"/>
      <c r="FF355" s="15"/>
      <c r="FG355" s="15"/>
      <c r="FH355" s="15"/>
      <c r="FI355" s="15"/>
      <c r="FJ355" s="15"/>
      <c r="FK355" s="15"/>
      <c r="FL355" s="15"/>
      <c r="FM355" s="15"/>
      <c r="FN355" s="15"/>
      <c r="FO355" s="15"/>
      <c r="FP355" s="15"/>
      <c r="FQ355" s="15"/>
      <c r="FR355" s="15"/>
      <c r="FS355" s="15"/>
      <c r="FT355" s="15"/>
      <c r="FU355" s="15"/>
      <c r="FV355" s="15"/>
      <c r="FW355" s="15"/>
      <c r="FX355" s="15"/>
      <c r="FY355" s="15"/>
      <c r="FZ355" s="15"/>
      <c r="GA355" s="15"/>
      <c r="GB355" s="15"/>
      <c r="GC355" s="15"/>
      <c r="GD355" s="15"/>
      <c r="GE355" s="15"/>
      <c r="GF355" s="15"/>
      <c r="GG355" s="15"/>
      <c r="GH355" s="15"/>
      <c r="GI355" s="15"/>
      <c r="GJ355" s="15"/>
      <c r="GK355" s="15"/>
      <c r="GL355" s="15"/>
      <c r="GM355" s="15"/>
      <c r="GN355" s="15"/>
      <c r="GO355" s="15"/>
      <c r="GP355" s="15"/>
      <c r="GQ355" s="15"/>
      <c r="GR355" s="15"/>
      <c r="GS355" s="15"/>
      <c r="GT355" s="15"/>
      <c r="GU355" s="15"/>
      <c r="GV355" s="15"/>
      <c r="GW355" s="15"/>
      <c r="GX355" s="15"/>
      <c r="GY355" s="15"/>
      <c r="GZ355" s="15"/>
      <c r="HA355" s="15"/>
      <c r="HB355" s="15"/>
      <c r="HC355" s="15"/>
      <c r="HD355" s="15"/>
      <c r="HE355" s="15"/>
      <c r="HF355" s="15"/>
      <c r="HG355" s="15"/>
      <c r="HH355" s="15"/>
      <c r="HI355" s="15"/>
      <c r="HJ355" s="15"/>
      <c r="HK355" s="15"/>
      <c r="HL355" s="15"/>
      <c r="HM355" s="15"/>
      <c r="HN355" s="15"/>
      <c r="HO355" s="15"/>
      <c r="HP355" s="15"/>
      <c r="HQ355" s="15"/>
      <c r="HR355" s="15"/>
      <c r="HS355" s="15"/>
      <c r="HT355" s="15"/>
      <c r="HU355" s="15"/>
      <c r="HV355" s="15"/>
      <c r="HW355" s="15"/>
      <c r="HX355" s="15"/>
      <c r="HY355" s="15"/>
      <c r="HZ355" s="15"/>
      <c r="IA355" s="15"/>
      <c r="IB355" s="15"/>
      <c r="IC355" s="15"/>
      <c r="ID355" s="15"/>
      <c r="IE355" s="15"/>
      <c r="IF355" s="15"/>
      <c r="IG355" s="15"/>
      <c r="IH355" s="15"/>
      <c r="II355" s="15"/>
      <c r="IJ355" s="15"/>
      <c r="IK355" s="15"/>
      <c r="IL355" s="15"/>
      <c r="IM355" s="15"/>
      <c r="IN355" s="15"/>
    </row>
    <row r="356" spans="1:252" s="15" customFormat="1" ht="75.75" customHeight="1" x14ac:dyDescent="0.25">
      <c r="A356" s="122">
        <v>352</v>
      </c>
      <c r="B356" s="122" t="s">
        <v>1788</v>
      </c>
      <c r="C356" s="123"/>
      <c r="D356" s="123" t="s">
        <v>1789</v>
      </c>
      <c r="E356" s="124" t="s">
        <v>1790</v>
      </c>
      <c r="F356" s="139">
        <v>42982</v>
      </c>
      <c r="G356" s="122" t="s">
        <v>890</v>
      </c>
      <c r="H356" s="122" t="s">
        <v>77</v>
      </c>
      <c r="I356" s="122" t="s">
        <v>179</v>
      </c>
      <c r="J356" s="141" t="s">
        <v>682</v>
      </c>
      <c r="K356" s="25" t="s">
        <v>23</v>
      </c>
      <c r="L356" s="25" t="s">
        <v>24</v>
      </c>
      <c r="N356" s="141" t="s">
        <v>1791</v>
      </c>
      <c r="O356" s="25" t="s">
        <v>23</v>
      </c>
      <c r="P356" s="25" t="s">
        <v>24</v>
      </c>
      <c r="IO356" s="137"/>
      <c r="IP356" s="137"/>
      <c r="IQ356" s="137"/>
      <c r="IR356" s="137"/>
    </row>
    <row r="357" spans="1:252" s="15" customFormat="1" ht="75.75" customHeight="1" x14ac:dyDescent="0.25">
      <c r="A357" s="122">
        <v>353</v>
      </c>
      <c r="B357" s="122" t="s">
        <v>1792</v>
      </c>
      <c r="C357" s="123"/>
      <c r="D357" s="123" t="s">
        <v>1793</v>
      </c>
      <c r="E357" s="124" t="s">
        <v>1794</v>
      </c>
      <c r="F357" s="139">
        <v>42983</v>
      </c>
      <c r="G357" s="122" t="s">
        <v>353</v>
      </c>
      <c r="H357" s="122" t="s">
        <v>20</v>
      </c>
      <c r="I357" s="122" t="s">
        <v>34</v>
      </c>
      <c r="J357" s="141" t="s">
        <v>61</v>
      </c>
      <c r="K357" s="25" t="s">
        <v>23</v>
      </c>
      <c r="L357" s="25" t="s">
        <v>52</v>
      </c>
      <c r="M357" s="123"/>
      <c r="N357" s="141" t="s">
        <v>1795</v>
      </c>
      <c r="O357" s="25" t="s">
        <v>36</v>
      </c>
      <c r="P357" s="25" t="s">
        <v>24</v>
      </c>
    </row>
    <row r="358" spans="1:252" ht="84" customHeight="1" x14ac:dyDescent="0.25">
      <c r="A358" s="122">
        <v>354</v>
      </c>
      <c r="B358" s="122" t="s">
        <v>1796</v>
      </c>
      <c r="C358" s="123"/>
      <c r="D358" s="123" t="s">
        <v>1797</v>
      </c>
      <c r="E358" s="124" t="s">
        <v>1798</v>
      </c>
      <c r="F358" s="139">
        <v>42983</v>
      </c>
      <c r="G358" s="122" t="s">
        <v>1799</v>
      </c>
      <c r="H358" s="122" t="s">
        <v>77</v>
      </c>
      <c r="I358" s="122" t="s">
        <v>179</v>
      </c>
      <c r="J358" s="141" t="s">
        <v>1258</v>
      </c>
      <c r="K358" s="25" t="s">
        <v>23</v>
      </c>
      <c r="L358" s="25" t="s">
        <v>24</v>
      </c>
      <c r="M358" s="15"/>
      <c r="N358" s="141" t="s">
        <v>1800</v>
      </c>
      <c r="O358" s="25" t="s">
        <v>23</v>
      </c>
      <c r="P358" s="25" t="s">
        <v>24</v>
      </c>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c r="BK358" s="15"/>
      <c r="BL358" s="15"/>
      <c r="BM358" s="15"/>
      <c r="BN358" s="15"/>
      <c r="BO358" s="15"/>
      <c r="BP358" s="15"/>
      <c r="BQ358" s="15"/>
      <c r="BR358" s="15"/>
      <c r="BS358" s="15"/>
      <c r="BT358" s="15"/>
      <c r="BU358" s="15"/>
      <c r="BV358" s="15"/>
      <c r="BW358" s="15"/>
      <c r="BX358" s="15"/>
      <c r="BY358" s="15"/>
      <c r="BZ358" s="15"/>
      <c r="CA358" s="15"/>
      <c r="CB358" s="15"/>
      <c r="CC358" s="15"/>
      <c r="CD358" s="15"/>
      <c r="CE358" s="15"/>
      <c r="CF358" s="15"/>
      <c r="CG358" s="15"/>
      <c r="CH358" s="15"/>
      <c r="CI358" s="15"/>
      <c r="CJ358" s="15"/>
      <c r="CK358" s="15"/>
      <c r="CL358" s="15"/>
      <c r="CM358" s="15"/>
      <c r="CN358" s="15"/>
      <c r="CO358" s="15"/>
      <c r="CP358" s="15"/>
      <c r="CQ358" s="15"/>
      <c r="CR358" s="15"/>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c r="DO358" s="15"/>
      <c r="DP358" s="15"/>
      <c r="DQ358" s="15"/>
      <c r="DR358" s="15"/>
      <c r="DS358" s="15"/>
      <c r="DT358" s="15"/>
      <c r="DU358" s="15"/>
      <c r="DV358" s="15"/>
      <c r="DW358" s="15"/>
      <c r="DX358" s="15"/>
      <c r="DY358" s="15"/>
      <c r="DZ358" s="15"/>
      <c r="EA358" s="15"/>
      <c r="EB358" s="15"/>
      <c r="EC358" s="15"/>
      <c r="ED358" s="15"/>
      <c r="EE358" s="15"/>
      <c r="EF358" s="15"/>
      <c r="EG358" s="15"/>
      <c r="EH358" s="15"/>
      <c r="EI358" s="15"/>
      <c r="EJ358" s="15"/>
      <c r="EK358" s="15"/>
      <c r="EL358" s="15"/>
      <c r="EM358" s="15"/>
      <c r="EN358" s="15"/>
      <c r="EO358" s="15"/>
      <c r="EP358" s="15"/>
      <c r="EQ358" s="15"/>
      <c r="ER358" s="15"/>
      <c r="ES358" s="15"/>
      <c r="ET358" s="15"/>
      <c r="EU358" s="15"/>
      <c r="EV358" s="15"/>
      <c r="EW358" s="15"/>
      <c r="EX358" s="15"/>
      <c r="EY358" s="15"/>
      <c r="EZ358" s="15"/>
      <c r="FA358" s="15"/>
      <c r="FB358" s="15"/>
      <c r="FC358" s="15"/>
      <c r="FD358" s="15"/>
      <c r="FE358" s="15"/>
      <c r="FF358" s="15"/>
      <c r="FG358" s="15"/>
      <c r="FH358" s="15"/>
      <c r="FI358" s="15"/>
      <c r="FJ358" s="15"/>
      <c r="FK358" s="15"/>
      <c r="FL358" s="15"/>
      <c r="FM358" s="15"/>
      <c r="FN358" s="15"/>
      <c r="FO358" s="15"/>
      <c r="FP358" s="15"/>
      <c r="FQ358" s="15"/>
      <c r="FR358" s="15"/>
      <c r="FS358" s="15"/>
      <c r="FT358" s="15"/>
      <c r="FU358" s="15"/>
      <c r="FV358" s="15"/>
      <c r="FW358" s="15"/>
      <c r="FX358" s="15"/>
      <c r="FY358" s="15"/>
      <c r="FZ358" s="15"/>
      <c r="GA358" s="15"/>
      <c r="GB358" s="15"/>
      <c r="GC358" s="15"/>
      <c r="GD358" s="15"/>
      <c r="GE358" s="15"/>
      <c r="GF358" s="15"/>
      <c r="GG358" s="15"/>
      <c r="GH358" s="15"/>
      <c r="GI358" s="15"/>
      <c r="GJ358" s="15"/>
      <c r="GK358" s="15"/>
      <c r="GL358" s="15"/>
      <c r="GM358" s="15"/>
      <c r="GN358" s="15"/>
      <c r="GO358" s="15"/>
      <c r="GP358" s="15"/>
      <c r="GQ358" s="15"/>
      <c r="GR358" s="15"/>
      <c r="GS358" s="15"/>
      <c r="GT358" s="15"/>
      <c r="GU358" s="15"/>
      <c r="GV358" s="15"/>
      <c r="GW358" s="15"/>
      <c r="GX358" s="15"/>
      <c r="GY358" s="15"/>
      <c r="GZ358" s="15"/>
      <c r="HA358" s="15"/>
      <c r="HB358" s="15"/>
      <c r="HC358" s="15"/>
      <c r="HD358" s="15"/>
      <c r="HE358" s="15"/>
      <c r="HF358" s="15"/>
      <c r="HG358" s="15"/>
      <c r="HH358" s="15"/>
      <c r="HI358" s="15"/>
      <c r="HJ358" s="15"/>
      <c r="HK358" s="15"/>
      <c r="HL358" s="15"/>
      <c r="HM358" s="15"/>
      <c r="HN358" s="15"/>
      <c r="HO358" s="15"/>
      <c r="HP358" s="15"/>
      <c r="HQ358" s="15"/>
      <c r="HR358" s="15"/>
      <c r="HS358" s="15"/>
      <c r="HT358" s="15"/>
      <c r="HU358" s="15"/>
      <c r="HV358" s="15"/>
      <c r="HW358" s="15"/>
      <c r="HX358" s="15"/>
      <c r="HY358" s="15"/>
      <c r="HZ358" s="15"/>
      <c r="IA358" s="15"/>
      <c r="IB358" s="15"/>
      <c r="IC358" s="15"/>
      <c r="ID358" s="15"/>
      <c r="IE358" s="15"/>
      <c r="IF358" s="15"/>
      <c r="IG358" s="15"/>
      <c r="IH358" s="15"/>
      <c r="II358" s="15"/>
      <c r="IJ358" s="15"/>
      <c r="IK358" s="15"/>
      <c r="IL358" s="15"/>
      <c r="IM358" s="15"/>
      <c r="IN358" s="15"/>
    </row>
    <row r="359" spans="1:252" ht="84" customHeight="1" x14ac:dyDescent="0.25">
      <c r="A359" s="122">
        <v>355</v>
      </c>
      <c r="B359" s="122" t="s">
        <v>1801</v>
      </c>
      <c r="C359" s="123"/>
      <c r="D359" s="123" t="s">
        <v>1802</v>
      </c>
      <c r="E359" s="124" t="s">
        <v>1803</v>
      </c>
      <c r="F359" s="139">
        <v>42983</v>
      </c>
      <c r="G359" s="122" t="s">
        <v>1804</v>
      </c>
      <c r="H359" s="122" t="s">
        <v>77</v>
      </c>
      <c r="I359" s="122" t="s">
        <v>179</v>
      </c>
      <c r="J359" s="141" t="s">
        <v>1258</v>
      </c>
      <c r="K359" s="25" t="s">
        <v>23</v>
      </c>
      <c r="L359" s="25" t="s">
        <v>24</v>
      </c>
      <c r="M359" s="15"/>
      <c r="N359" s="141" t="s">
        <v>1805</v>
      </c>
      <c r="O359" s="25" t="s">
        <v>23</v>
      </c>
      <c r="P359" s="25" t="s">
        <v>24</v>
      </c>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c r="BO359" s="15"/>
      <c r="BP359" s="15"/>
      <c r="BQ359" s="15"/>
      <c r="BR359" s="15"/>
      <c r="BS359" s="15"/>
      <c r="BT359" s="15"/>
      <c r="BU359" s="15"/>
      <c r="BV359" s="15"/>
      <c r="BW359" s="15"/>
      <c r="BX359" s="15"/>
      <c r="BY359" s="15"/>
      <c r="BZ359" s="15"/>
      <c r="CA359" s="15"/>
      <c r="CB359" s="15"/>
      <c r="CC359" s="15"/>
      <c r="CD359" s="15"/>
      <c r="CE359" s="15"/>
      <c r="CF359" s="15"/>
      <c r="CG359" s="15"/>
      <c r="CH359" s="15"/>
      <c r="CI359" s="15"/>
      <c r="CJ359" s="15"/>
      <c r="CK359" s="15"/>
      <c r="CL359" s="15"/>
      <c r="CM359" s="15"/>
      <c r="CN359" s="15"/>
      <c r="CO359" s="15"/>
      <c r="CP359" s="15"/>
      <c r="CQ359" s="15"/>
      <c r="CR359" s="15"/>
      <c r="CS359" s="15"/>
      <c r="CT359" s="15"/>
      <c r="CU359" s="15"/>
      <c r="CV359" s="15"/>
      <c r="CW359" s="15"/>
      <c r="CX359" s="15"/>
      <c r="CY359" s="15"/>
      <c r="CZ359" s="15"/>
      <c r="DA359" s="15"/>
      <c r="DB359" s="15"/>
      <c r="DC359" s="15"/>
      <c r="DD359" s="15"/>
      <c r="DE359" s="15"/>
      <c r="DF359" s="15"/>
      <c r="DG359" s="15"/>
      <c r="DH359" s="15"/>
      <c r="DI359" s="15"/>
      <c r="DJ359" s="15"/>
      <c r="DK359" s="15"/>
      <c r="DL359" s="15"/>
      <c r="DM359" s="15"/>
      <c r="DN359" s="15"/>
      <c r="DO359" s="15"/>
      <c r="DP359" s="15"/>
      <c r="DQ359" s="15"/>
      <c r="DR359" s="15"/>
      <c r="DS359" s="15"/>
      <c r="DT359" s="15"/>
      <c r="DU359" s="15"/>
      <c r="DV359" s="15"/>
      <c r="DW359" s="15"/>
      <c r="DX359" s="15"/>
      <c r="DY359" s="15"/>
      <c r="DZ359" s="15"/>
      <c r="EA359" s="15"/>
      <c r="EB359" s="15"/>
      <c r="EC359" s="15"/>
      <c r="ED359" s="15"/>
      <c r="EE359" s="15"/>
      <c r="EF359" s="15"/>
      <c r="EG359" s="15"/>
      <c r="EH359" s="15"/>
      <c r="EI359" s="15"/>
      <c r="EJ359" s="15"/>
      <c r="EK359" s="15"/>
      <c r="EL359" s="15"/>
      <c r="EM359" s="15"/>
      <c r="EN359" s="15"/>
      <c r="EO359" s="15"/>
      <c r="EP359" s="15"/>
      <c r="EQ359" s="15"/>
      <c r="ER359" s="15"/>
      <c r="ES359" s="15"/>
      <c r="ET359" s="15"/>
      <c r="EU359" s="15"/>
      <c r="EV359" s="15"/>
      <c r="EW359" s="15"/>
      <c r="EX359" s="15"/>
      <c r="EY359" s="15"/>
      <c r="EZ359" s="15"/>
      <c r="FA359" s="15"/>
      <c r="FB359" s="15"/>
      <c r="FC359" s="15"/>
      <c r="FD359" s="15"/>
      <c r="FE359" s="15"/>
      <c r="FF359" s="15"/>
      <c r="FG359" s="15"/>
      <c r="FH359" s="15"/>
      <c r="FI359" s="15"/>
      <c r="FJ359" s="15"/>
      <c r="FK359" s="15"/>
      <c r="FL359" s="15"/>
      <c r="FM359" s="15"/>
      <c r="FN359" s="15"/>
      <c r="FO359" s="15"/>
      <c r="FP359" s="15"/>
      <c r="FQ359" s="15"/>
      <c r="FR359" s="15"/>
      <c r="FS359" s="15"/>
      <c r="FT359" s="15"/>
      <c r="FU359" s="15"/>
      <c r="FV359" s="15"/>
      <c r="FW359" s="15"/>
      <c r="FX359" s="15"/>
      <c r="FY359" s="15"/>
      <c r="FZ359" s="15"/>
      <c r="GA359" s="15"/>
      <c r="GB359" s="15"/>
      <c r="GC359" s="15"/>
      <c r="GD359" s="15"/>
      <c r="GE359" s="15"/>
      <c r="GF359" s="15"/>
      <c r="GG359" s="15"/>
      <c r="GH359" s="15"/>
      <c r="GI359" s="15"/>
      <c r="GJ359" s="15"/>
      <c r="GK359" s="15"/>
      <c r="GL359" s="15"/>
      <c r="GM359" s="15"/>
      <c r="GN359" s="15"/>
      <c r="GO359" s="15"/>
      <c r="GP359" s="15"/>
      <c r="GQ359" s="15"/>
      <c r="GR359" s="15"/>
      <c r="GS359" s="15"/>
      <c r="GT359" s="15"/>
      <c r="GU359" s="15"/>
      <c r="GV359" s="15"/>
      <c r="GW359" s="15"/>
      <c r="GX359" s="15"/>
      <c r="GY359" s="15"/>
      <c r="GZ359" s="15"/>
      <c r="HA359" s="15"/>
      <c r="HB359" s="15"/>
      <c r="HC359" s="15"/>
      <c r="HD359" s="15"/>
      <c r="HE359" s="15"/>
      <c r="HF359" s="15"/>
      <c r="HG359" s="15"/>
      <c r="HH359" s="15"/>
      <c r="HI359" s="15"/>
      <c r="HJ359" s="15"/>
      <c r="HK359" s="15"/>
      <c r="HL359" s="15"/>
      <c r="HM359" s="15"/>
      <c r="HN359" s="15"/>
      <c r="HO359" s="15"/>
      <c r="HP359" s="15"/>
      <c r="HQ359" s="15"/>
      <c r="HR359" s="15"/>
      <c r="HS359" s="15"/>
      <c r="HT359" s="15"/>
      <c r="HU359" s="15"/>
      <c r="HV359" s="15"/>
      <c r="HW359" s="15"/>
      <c r="HX359" s="15"/>
      <c r="HY359" s="15"/>
      <c r="HZ359" s="15"/>
      <c r="IA359" s="15"/>
      <c r="IB359" s="15"/>
      <c r="IC359" s="15"/>
      <c r="ID359" s="15"/>
      <c r="IE359" s="15"/>
      <c r="IF359" s="15"/>
      <c r="IG359" s="15"/>
      <c r="IH359" s="15"/>
      <c r="II359" s="15"/>
      <c r="IJ359" s="15"/>
      <c r="IK359" s="15"/>
      <c r="IL359" s="15"/>
      <c r="IM359" s="15"/>
      <c r="IN359" s="15"/>
    </row>
    <row r="360" spans="1:252" s="15" customFormat="1" ht="75.75" customHeight="1" x14ac:dyDescent="0.25">
      <c r="A360" s="122">
        <v>356</v>
      </c>
      <c r="B360" s="122" t="s">
        <v>1806</v>
      </c>
      <c r="C360" s="123" t="s">
        <v>1807</v>
      </c>
      <c r="D360" s="123" t="s">
        <v>1808</v>
      </c>
      <c r="E360" s="124" t="s">
        <v>1809</v>
      </c>
      <c r="F360" s="139">
        <v>42983</v>
      </c>
      <c r="G360" s="122" t="s">
        <v>997</v>
      </c>
      <c r="H360" s="122" t="s">
        <v>191</v>
      </c>
      <c r="I360" s="122" t="s">
        <v>192</v>
      </c>
      <c r="J360" s="141" t="s">
        <v>61</v>
      </c>
      <c r="K360" s="25" t="s">
        <v>23</v>
      </c>
      <c r="L360" s="25" t="s">
        <v>52</v>
      </c>
      <c r="M360" s="123"/>
      <c r="N360" s="141" t="s">
        <v>1810</v>
      </c>
      <c r="O360" s="25" t="s">
        <v>23</v>
      </c>
      <c r="P360" s="25" t="s">
        <v>24</v>
      </c>
    </row>
    <row r="361" spans="1:252" s="15" customFormat="1" ht="75.75" customHeight="1" x14ac:dyDescent="0.25">
      <c r="A361" s="122">
        <v>357</v>
      </c>
      <c r="B361" s="122" t="s">
        <v>1811</v>
      </c>
      <c r="C361" s="123" t="s">
        <v>1812</v>
      </c>
      <c r="D361" s="123" t="s">
        <v>1813</v>
      </c>
      <c r="E361" s="124" t="s">
        <v>1814</v>
      </c>
      <c r="F361" s="139">
        <v>42983</v>
      </c>
      <c r="G361" s="122" t="s">
        <v>1815</v>
      </c>
      <c r="H361" s="122" t="s">
        <v>191</v>
      </c>
      <c r="I361" s="122" t="s">
        <v>179</v>
      </c>
      <c r="J361" s="141" t="s">
        <v>61</v>
      </c>
      <c r="K361" s="25" t="s">
        <v>23</v>
      </c>
      <c r="L361" s="25" t="s">
        <v>52</v>
      </c>
      <c r="M361" s="123"/>
      <c r="N361" s="141" t="s">
        <v>1816</v>
      </c>
      <c r="O361" s="25" t="s">
        <v>23</v>
      </c>
      <c r="P361" s="25" t="s">
        <v>24</v>
      </c>
    </row>
    <row r="362" spans="1:252" ht="101.25" customHeight="1" x14ac:dyDescent="0.25">
      <c r="A362" s="122">
        <v>358</v>
      </c>
      <c r="B362" s="122" t="s">
        <v>1817</v>
      </c>
      <c r="C362" s="123" t="s">
        <v>1818</v>
      </c>
      <c r="D362" s="123" t="s">
        <v>1819</v>
      </c>
      <c r="E362" s="124" t="s">
        <v>1820</v>
      </c>
      <c r="F362" s="139">
        <v>42983</v>
      </c>
      <c r="G362" s="122" t="s">
        <v>1821</v>
      </c>
      <c r="H362" s="122" t="s">
        <v>277</v>
      </c>
      <c r="I362" s="122" t="s">
        <v>1822</v>
      </c>
      <c r="J362" s="141" t="s">
        <v>1462</v>
      </c>
      <c r="K362" s="25" t="s">
        <v>23</v>
      </c>
      <c r="L362" s="25" t="s">
        <v>24</v>
      </c>
      <c r="M362" s="137"/>
      <c r="N362" s="141" t="s">
        <v>1823</v>
      </c>
      <c r="O362" s="25" t="s">
        <v>23</v>
      </c>
      <c r="P362" s="25" t="s">
        <v>24</v>
      </c>
    </row>
    <row r="363" spans="1:252" s="15" customFormat="1" ht="75.75" customHeight="1" x14ac:dyDescent="0.25">
      <c r="A363" s="122">
        <v>359</v>
      </c>
      <c r="B363" s="122" t="s">
        <v>1824</v>
      </c>
      <c r="C363" s="123" t="s">
        <v>1825</v>
      </c>
      <c r="D363" s="123" t="s">
        <v>1826</v>
      </c>
      <c r="E363" s="124" t="s">
        <v>1827</v>
      </c>
      <c r="F363" s="139">
        <v>42984</v>
      </c>
      <c r="G363" s="122" t="s">
        <v>1762</v>
      </c>
      <c r="H363" s="122" t="s">
        <v>191</v>
      </c>
      <c r="I363" s="122" t="s">
        <v>192</v>
      </c>
      <c r="J363" s="141" t="s">
        <v>61</v>
      </c>
      <c r="K363" s="25" t="s">
        <v>23</v>
      </c>
      <c r="L363" s="25" t="s">
        <v>52</v>
      </c>
      <c r="M363" s="123"/>
      <c r="N363" s="141" t="s">
        <v>1763</v>
      </c>
      <c r="O363" s="25" t="s">
        <v>23</v>
      </c>
      <c r="P363" s="25" t="s">
        <v>24</v>
      </c>
    </row>
    <row r="364" spans="1:252" s="15" customFormat="1" ht="75.75" customHeight="1" x14ac:dyDescent="0.25">
      <c r="A364" s="122">
        <v>360</v>
      </c>
      <c r="B364" s="122" t="s">
        <v>1828</v>
      </c>
      <c r="C364" s="123" t="s">
        <v>1829</v>
      </c>
      <c r="D364" s="123" t="s">
        <v>1830</v>
      </c>
      <c r="E364" s="124" t="s">
        <v>1831</v>
      </c>
      <c r="F364" s="139">
        <v>42985</v>
      </c>
      <c r="G364" s="122" t="s">
        <v>1688</v>
      </c>
      <c r="H364" s="122" t="s">
        <v>191</v>
      </c>
      <c r="I364" s="122" t="s">
        <v>192</v>
      </c>
      <c r="J364" s="141" t="s">
        <v>61</v>
      </c>
      <c r="K364" s="25" t="s">
        <v>23</v>
      </c>
      <c r="L364" s="25" t="s">
        <v>52</v>
      </c>
      <c r="M364" s="123"/>
      <c r="N364" s="141" t="s">
        <v>1832</v>
      </c>
      <c r="O364" s="25" t="s">
        <v>23</v>
      </c>
      <c r="P364" s="25" t="s">
        <v>24</v>
      </c>
    </row>
    <row r="365" spans="1:252" s="15" customFormat="1" ht="75.75" customHeight="1" x14ac:dyDescent="0.25">
      <c r="A365" s="122">
        <v>361</v>
      </c>
      <c r="B365" s="122" t="s">
        <v>1833</v>
      </c>
      <c r="C365" s="123"/>
      <c r="D365" s="123" t="s">
        <v>1834</v>
      </c>
      <c r="E365" s="124" t="s">
        <v>1835</v>
      </c>
      <c r="F365" s="139">
        <v>42985</v>
      </c>
      <c r="G365" s="122" t="s">
        <v>1836</v>
      </c>
      <c r="H365" s="122" t="s">
        <v>191</v>
      </c>
      <c r="I365" s="122" t="s">
        <v>179</v>
      </c>
      <c r="J365" s="141" t="s">
        <v>61</v>
      </c>
      <c r="K365" s="25" t="s">
        <v>23</v>
      </c>
      <c r="L365" s="25" t="s">
        <v>52</v>
      </c>
      <c r="M365" s="123"/>
      <c r="N365" s="141" t="s">
        <v>1837</v>
      </c>
      <c r="O365" s="25" t="s">
        <v>23</v>
      </c>
      <c r="P365" s="25" t="s">
        <v>24</v>
      </c>
    </row>
    <row r="366" spans="1:252" ht="78" customHeight="1" x14ac:dyDescent="0.25">
      <c r="A366" s="122">
        <v>362</v>
      </c>
      <c r="B366" s="122" t="s">
        <v>1838</v>
      </c>
      <c r="C366" s="123"/>
      <c r="D366" s="123" t="s">
        <v>1839</v>
      </c>
      <c r="E366" s="124" t="s">
        <v>1840</v>
      </c>
      <c r="F366" s="139">
        <v>42985</v>
      </c>
      <c r="G366" s="122" t="s">
        <v>1841</v>
      </c>
      <c r="H366" s="122" t="s">
        <v>167</v>
      </c>
      <c r="I366" s="122" t="s">
        <v>329</v>
      </c>
      <c r="J366" s="141" t="s">
        <v>1396</v>
      </c>
      <c r="K366" s="25" t="s">
        <v>36</v>
      </c>
      <c r="L366" s="25" t="s">
        <v>24</v>
      </c>
      <c r="M366" s="15"/>
      <c r="N366" s="141" t="s">
        <v>1842</v>
      </c>
      <c r="O366" s="25" t="s">
        <v>36</v>
      </c>
      <c r="P366" s="25" t="s">
        <v>24</v>
      </c>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c r="BO366" s="15"/>
      <c r="BP366" s="15"/>
      <c r="BQ366" s="15"/>
      <c r="BR366" s="15"/>
      <c r="BS366" s="15"/>
      <c r="BT366" s="15"/>
      <c r="BU366" s="15"/>
      <c r="BV366" s="15"/>
      <c r="BW366" s="15"/>
      <c r="BX366" s="15"/>
      <c r="BY366" s="15"/>
      <c r="BZ366" s="15"/>
      <c r="CA366" s="15"/>
      <c r="CB366" s="15"/>
      <c r="CC366" s="15"/>
      <c r="CD366" s="15"/>
      <c r="CE366" s="15"/>
      <c r="CF366" s="15"/>
      <c r="CG366" s="15"/>
      <c r="CH366" s="15"/>
      <c r="CI366" s="15"/>
      <c r="CJ366" s="15"/>
      <c r="CK366" s="15"/>
      <c r="CL366" s="15"/>
      <c r="CM366" s="15"/>
      <c r="CN366" s="15"/>
      <c r="CO366" s="15"/>
      <c r="CP366" s="15"/>
      <c r="CQ366" s="15"/>
      <c r="CR366" s="15"/>
      <c r="CS366" s="15"/>
      <c r="CT366" s="15"/>
      <c r="CU366" s="15"/>
      <c r="CV366" s="15"/>
      <c r="CW366" s="15"/>
      <c r="CX366" s="15"/>
      <c r="CY366" s="15"/>
      <c r="CZ366" s="15"/>
      <c r="DA366" s="15"/>
      <c r="DB366" s="15"/>
      <c r="DC366" s="15"/>
      <c r="DD366" s="15"/>
      <c r="DE366" s="15"/>
      <c r="DF366" s="15"/>
      <c r="DG366" s="15"/>
      <c r="DH366" s="15"/>
      <c r="DI366" s="15"/>
      <c r="DJ366" s="15"/>
      <c r="DK366" s="15"/>
      <c r="DL366" s="15"/>
      <c r="DM366" s="15"/>
      <c r="DN366" s="15"/>
      <c r="DO366" s="15"/>
      <c r="DP366" s="15"/>
      <c r="DQ366" s="15"/>
      <c r="DR366" s="15"/>
      <c r="DS366" s="15"/>
      <c r="DT366" s="15"/>
      <c r="DU366" s="15"/>
      <c r="DV366" s="15"/>
      <c r="DW366" s="15"/>
      <c r="DX366" s="15"/>
      <c r="DY366" s="15"/>
      <c r="DZ366" s="15"/>
      <c r="EA366" s="15"/>
      <c r="EB366" s="15"/>
      <c r="EC366" s="15"/>
      <c r="ED366" s="15"/>
      <c r="EE366" s="15"/>
      <c r="EF366" s="15"/>
      <c r="EG366" s="15"/>
      <c r="EH366" s="15"/>
      <c r="EI366" s="15"/>
      <c r="EJ366" s="15"/>
      <c r="EK366" s="15"/>
      <c r="EL366" s="15"/>
      <c r="EM366" s="15"/>
      <c r="EN366" s="15"/>
      <c r="EO366" s="15"/>
      <c r="EP366" s="15"/>
      <c r="EQ366" s="15"/>
      <c r="ER366" s="15"/>
      <c r="ES366" s="15"/>
      <c r="ET366" s="15"/>
      <c r="EU366" s="15"/>
      <c r="EV366" s="15"/>
      <c r="EW366" s="15"/>
      <c r="EX366" s="15"/>
      <c r="EY366" s="15"/>
      <c r="EZ366" s="15"/>
      <c r="FA366" s="15"/>
      <c r="FB366" s="15"/>
      <c r="FC366" s="15"/>
      <c r="FD366" s="15"/>
      <c r="FE366" s="15"/>
      <c r="FF366" s="15"/>
      <c r="FG366" s="15"/>
      <c r="FH366" s="15"/>
      <c r="FI366" s="15"/>
      <c r="FJ366" s="15"/>
      <c r="FK366" s="15"/>
      <c r="FL366" s="15"/>
      <c r="FM366" s="15"/>
      <c r="FN366" s="15"/>
      <c r="FO366" s="15"/>
      <c r="FP366" s="15"/>
      <c r="FQ366" s="15"/>
      <c r="FR366" s="15"/>
      <c r="FS366" s="15"/>
      <c r="FT366" s="15"/>
      <c r="FU366" s="15"/>
      <c r="FV366" s="15"/>
      <c r="FW366" s="15"/>
      <c r="FX366" s="15"/>
      <c r="FY366" s="15"/>
      <c r="FZ366" s="15"/>
      <c r="GA366" s="15"/>
      <c r="GB366" s="15"/>
      <c r="GC366" s="15"/>
      <c r="GD366" s="15"/>
      <c r="GE366" s="15"/>
      <c r="GF366" s="15"/>
      <c r="GG366" s="15"/>
      <c r="GH366" s="15"/>
      <c r="GI366" s="15"/>
      <c r="GJ366" s="15"/>
      <c r="GK366" s="15"/>
      <c r="GL366" s="15"/>
      <c r="GM366" s="15"/>
      <c r="GN366" s="15"/>
      <c r="GO366" s="15"/>
      <c r="GP366" s="15"/>
      <c r="GQ366" s="15"/>
      <c r="GR366" s="15"/>
      <c r="GS366" s="15"/>
      <c r="GT366" s="15"/>
      <c r="GU366" s="15"/>
      <c r="GV366" s="15"/>
      <c r="GW366" s="15"/>
      <c r="GX366" s="15"/>
      <c r="GY366" s="15"/>
      <c r="GZ366" s="15"/>
      <c r="HA366" s="15"/>
      <c r="HB366" s="15"/>
      <c r="HC366" s="15"/>
      <c r="HD366" s="15"/>
      <c r="HE366" s="15"/>
      <c r="HF366" s="15"/>
      <c r="HG366" s="15"/>
      <c r="HH366" s="15"/>
      <c r="HI366" s="15"/>
      <c r="HJ366" s="15"/>
      <c r="HK366" s="15"/>
      <c r="HL366" s="15"/>
      <c r="HM366" s="15"/>
      <c r="HN366" s="15"/>
      <c r="HO366" s="15"/>
      <c r="HP366" s="15"/>
      <c r="HQ366" s="15"/>
      <c r="HR366" s="15"/>
      <c r="HS366" s="15"/>
      <c r="HT366" s="15"/>
      <c r="HU366" s="15"/>
      <c r="HV366" s="15"/>
      <c r="HW366" s="15"/>
      <c r="HX366" s="15"/>
      <c r="HY366" s="15"/>
      <c r="HZ366" s="15"/>
      <c r="IA366" s="15"/>
      <c r="IB366" s="15"/>
      <c r="IC366" s="15"/>
      <c r="ID366" s="15"/>
      <c r="IE366" s="15"/>
      <c r="IF366" s="15"/>
      <c r="IG366" s="15"/>
      <c r="IH366" s="15"/>
      <c r="II366" s="15"/>
      <c r="IJ366" s="15"/>
      <c r="IK366" s="15"/>
      <c r="IL366" s="15"/>
      <c r="IM366" s="15"/>
      <c r="IN366" s="15"/>
    </row>
    <row r="367" spans="1:252" ht="61.5" customHeight="1" x14ac:dyDescent="0.25">
      <c r="A367" s="122">
        <v>363</v>
      </c>
      <c r="B367" s="122" t="s">
        <v>1843</v>
      </c>
      <c r="C367" s="123"/>
      <c r="D367" s="123" t="s">
        <v>1844</v>
      </c>
      <c r="E367" s="124" t="s">
        <v>1845</v>
      </c>
      <c r="F367" s="139">
        <v>42986</v>
      </c>
      <c r="G367" s="122" t="s">
        <v>1543</v>
      </c>
      <c r="H367" s="122" t="s">
        <v>382</v>
      </c>
      <c r="I367" s="122" t="s">
        <v>179</v>
      </c>
      <c r="J367" s="141" t="s">
        <v>1106</v>
      </c>
      <c r="K367" s="25" t="s">
        <v>23</v>
      </c>
      <c r="L367" s="25" t="s">
        <v>24</v>
      </c>
      <c r="M367" s="15"/>
      <c r="N367" s="141" t="s">
        <v>1846</v>
      </c>
      <c r="O367" s="25" t="s">
        <v>36</v>
      </c>
      <c r="P367" s="25" t="s">
        <v>24</v>
      </c>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c r="BO367" s="15"/>
      <c r="BP367" s="15"/>
      <c r="BQ367" s="15"/>
      <c r="BR367" s="15"/>
      <c r="BS367" s="15"/>
      <c r="BT367" s="15"/>
      <c r="BU367" s="15"/>
      <c r="BV367" s="15"/>
      <c r="BW367" s="15"/>
      <c r="BX367" s="15"/>
      <c r="BY367" s="15"/>
      <c r="BZ367" s="15"/>
      <c r="CA367" s="15"/>
      <c r="CB367" s="15"/>
      <c r="CC367" s="15"/>
      <c r="CD367" s="15"/>
      <c r="CE367" s="15"/>
      <c r="CF367" s="15"/>
      <c r="CG367" s="15"/>
      <c r="CH367" s="15"/>
      <c r="CI367" s="15"/>
      <c r="CJ367" s="15"/>
      <c r="CK367" s="15"/>
      <c r="CL367" s="15"/>
      <c r="CM367" s="15"/>
      <c r="CN367" s="15"/>
      <c r="CO367" s="15"/>
      <c r="CP367" s="15"/>
      <c r="CQ367" s="15"/>
      <c r="CR367" s="15"/>
      <c r="CS367" s="15"/>
      <c r="CT367" s="15"/>
      <c r="CU367" s="15"/>
      <c r="CV367" s="15"/>
      <c r="CW367" s="15"/>
      <c r="CX367" s="15"/>
      <c r="CY367" s="15"/>
      <c r="CZ367" s="15"/>
      <c r="DA367" s="15"/>
      <c r="DB367" s="15"/>
      <c r="DC367" s="15"/>
      <c r="DD367" s="15"/>
      <c r="DE367" s="15"/>
      <c r="DF367" s="15"/>
      <c r="DG367" s="15"/>
      <c r="DH367" s="15"/>
      <c r="DI367" s="15"/>
      <c r="DJ367" s="15"/>
      <c r="DK367" s="15"/>
      <c r="DL367" s="15"/>
      <c r="DM367" s="15"/>
      <c r="DN367" s="15"/>
      <c r="DO367" s="15"/>
      <c r="DP367" s="15"/>
      <c r="DQ367" s="15"/>
      <c r="DR367" s="15"/>
      <c r="DS367" s="15"/>
      <c r="DT367" s="15"/>
      <c r="DU367" s="15"/>
      <c r="DV367" s="15"/>
      <c r="DW367" s="15"/>
      <c r="DX367" s="15"/>
      <c r="DY367" s="15"/>
      <c r="DZ367" s="15"/>
      <c r="EA367" s="15"/>
      <c r="EB367" s="15"/>
      <c r="EC367" s="15"/>
      <c r="ED367" s="15"/>
      <c r="EE367" s="15"/>
      <c r="EF367" s="15"/>
      <c r="EG367" s="15"/>
      <c r="EH367" s="15"/>
      <c r="EI367" s="15"/>
      <c r="EJ367" s="15"/>
      <c r="EK367" s="15"/>
      <c r="EL367" s="15"/>
      <c r="EM367" s="15"/>
      <c r="EN367" s="15"/>
      <c r="EO367" s="15"/>
      <c r="EP367" s="15"/>
      <c r="EQ367" s="15"/>
      <c r="ER367" s="15"/>
      <c r="ES367" s="15"/>
      <c r="ET367" s="15"/>
      <c r="EU367" s="15"/>
      <c r="EV367" s="15"/>
      <c r="EW367" s="15"/>
      <c r="EX367" s="15"/>
      <c r="EY367" s="15"/>
      <c r="EZ367" s="15"/>
      <c r="FA367" s="15"/>
      <c r="FB367" s="15"/>
      <c r="FC367" s="15"/>
      <c r="FD367" s="15"/>
      <c r="FE367" s="15"/>
      <c r="FF367" s="15"/>
      <c r="FG367" s="15"/>
      <c r="FH367" s="15"/>
      <c r="FI367" s="15"/>
      <c r="FJ367" s="15"/>
      <c r="FK367" s="15"/>
      <c r="FL367" s="15"/>
      <c r="FM367" s="15"/>
      <c r="FN367" s="15"/>
      <c r="FO367" s="15"/>
      <c r="FP367" s="15"/>
      <c r="FQ367" s="15"/>
      <c r="FR367" s="15"/>
      <c r="FS367" s="15"/>
      <c r="FT367" s="15"/>
      <c r="FU367" s="15"/>
      <c r="FV367" s="15"/>
      <c r="FW367" s="15"/>
      <c r="FX367" s="15"/>
      <c r="FY367" s="15"/>
      <c r="FZ367" s="15"/>
      <c r="GA367" s="15"/>
      <c r="GB367" s="15"/>
      <c r="GC367" s="15"/>
      <c r="GD367" s="15"/>
      <c r="GE367" s="15"/>
      <c r="GF367" s="15"/>
      <c r="GG367" s="15"/>
      <c r="GH367" s="15"/>
      <c r="GI367" s="15"/>
      <c r="GJ367" s="15"/>
      <c r="GK367" s="15"/>
      <c r="GL367" s="15"/>
      <c r="GM367" s="15"/>
      <c r="GN367" s="15"/>
      <c r="GO367" s="15"/>
      <c r="GP367" s="15"/>
      <c r="GQ367" s="15"/>
      <c r="GR367" s="15"/>
      <c r="GS367" s="15"/>
      <c r="GT367" s="15"/>
      <c r="GU367" s="15"/>
      <c r="GV367" s="15"/>
      <c r="GW367" s="15"/>
      <c r="GX367" s="15"/>
      <c r="GY367" s="15"/>
      <c r="GZ367" s="15"/>
      <c r="HA367" s="15"/>
      <c r="HB367" s="15"/>
      <c r="HC367" s="15"/>
      <c r="HD367" s="15"/>
      <c r="HE367" s="15"/>
      <c r="HF367" s="15"/>
      <c r="HG367" s="15"/>
      <c r="HH367" s="15"/>
      <c r="HI367" s="15"/>
      <c r="HJ367" s="15"/>
      <c r="HK367" s="15"/>
      <c r="HL367" s="15"/>
      <c r="HM367" s="15"/>
      <c r="HN367" s="15"/>
      <c r="HO367" s="15"/>
      <c r="HP367" s="15"/>
      <c r="HQ367" s="15"/>
      <c r="HR367" s="15"/>
      <c r="HS367" s="15"/>
      <c r="HT367" s="15"/>
      <c r="HU367" s="15"/>
      <c r="HV367" s="15"/>
      <c r="HW367" s="15"/>
      <c r="HX367" s="15"/>
      <c r="HY367" s="15"/>
      <c r="HZ367" s="15"/>
      <c r="IA367" s="15"/>
      <c r="IB367" s="15"/>
      <c r="IC367" s="15"/>
      <c r="ID367" s="15"/>
      <c r="IE367" s="15"/>
      <c r="IF367" s="15"/>
      <c r="IG367" s="15"/>
      <c r="IH367" s="15"/>
      <c r="II367" s="15"/>
      <c r="IJ367" s="15"/>
      <c r="IO367" s="15"/>
      <c r="IP367" s="15"/>
      <c r="IQ367" s="15"/>
      <c r="IR367" s="15"/>
    </row>
    <row r="368" spans="1:252" ht="61.5" customHeight="1" x14ac:dyDescent="0.25">
      <c r="A368" s="122">
        <v>364</v>
      </c>
      <c r="B368" s="122" t="s">
        <v>1847</v>
      </c>
      <c r="C368" s="123"/>
      <c r="D368" s="123" t="s">
        <v>1848</v>
      </c>
      <c r="E368" s="124" t="s">
        <v>1849</v>
      </c>
      <c r="F368" s="139">
        <v>42986</v>
      </c>
      <c r="G368" s="122" t="s">
        <v>1538</v>
      </c>
      <c r="H368" s="122" t="s">
        <v>382</v>
      </c>
      <c r="I368" s="122" t="s">
        <v>179</v>
      </c>
      <c r="J368" s="141" t="s">
        <v>1106</v>
      </c>
      <c r="K368" s="25" t="s">
        <v>23</v>
      </c>
      <c r="L368" s="25" t="s">
        <v>24</v>
      </c>
      <c r="M368" s="15"/>
      <c r="N368" s="141" t="s">
        <v>1850</v>
      </c>
      <c r="O368" s="25" t="s">
        <v>36</v>
      </c>
      <c r="P368" s="25" t="s">
        <v>24</v>
      </c>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BW368" s="15"/>
      <c r="BX368" s="15"/>
      <c r="BY368" s="15"/>
      <c r="BZ368" s="15"/>
      <c r="CA368" s="15"/>
      <c r="CB368" s="15"/>
      <c r="CC368" s="15"/>
      <c r="CD368" s="15"/>
      <c r="CE368" s="15"/>
      <c r="CF368" s="15"/>
      <c r="CG368" s="15"/>
      <c r="CH368" s="15"/>
      <c r="CI368" s="15"/>
      <c r="CJ368" s="15"/>
      <c r="CK368" s="15"/>
      <c r="CL368" s="15"/>
      <c r="CM368" s="15"/>
      <c r="CN368" s="15"/>
      <c r="CO368" s="15"/>
      <c r="CP368" s="15"/>
      <c r="CQ368" s="15"/>
      <c r="CR368" s="15"/>
      <c r="CS368" s="15"/>
      <c r="CT368" s="15"/>
      <c r="CU368" s="15"/>
      <c r="CV368" s="15"/>
      <c r="CW368" s="15"/>
      <c r="CX368" s="15"/>
      <c r="CY368" s="15"/>
      <c r="CZ368" s="15"/>
      <c r="DA368" s="15"/>
      <c r="DB368" s="15"/>
      <c r="DC368" s="15"/>
      <c r="DD368" s="15"/>
      <c r="DE368" s="15"/>
      <c r="DF368" s="15"/>
      <c r="DG368" s="15"/>
      <c r="DH368" s="15"/>
      <c r="DI368" s="15"/>
      <c r="DJ368" s="15"/>
      <c r="DK368" s="15"/>
      <c r="DL368" s="15"/>
      <c r="DM368" s="15"/>
      <c r="DN368" s="15"/>
      <c r="DO368" s="15"/>
      <c r="DP368" s="15"/>
      <c r="DQ368" s="15"/>
      <c r="DR368" s="15"/>
      <c r="DS368" s="15"/>
      <c r="DT368" s="15"/>
      <c r="DU368" s="15"/>
      <c r="DV368" s="15"/>
      <c r="DW368" s="15"/>
      <c r="DX368" s="15"/>
      <c r="DY368" s="15"/>
      <c r="DZ368" s="15"/>
      <c r="EA368" s="15"/>
      <c r="EB368" s="15"/>
      <c r="EC368" s="15"/>
      <c r="ED368" s="15"/>
      <c r="EE368" s="15"/>
      <c r="EF368" s="15"/>
      <c r="EG368" s="15"/>
      <c r="EH368" s="15"/>
      <c r="EI368" s="15"/>
      <c r="EJ368" s="15"/>
      <c r="EK368" s="15"/>
      <c r="EL368" s="15"/>
      <c r="EM368" s="15"/>
      <c r="EN368" s="15"/>
      <c r="EO368" s="15"/>
      <c r="EP368" s="15"/>
      <c r="EQ368" s="15"/>
      <c r="ER368" s="15"/>
      <c r="ES368" s="15"/>
      <c r="ET368" s="15"/>
      <c r="EU368" s="15"/>
      <c r="EV368" s="15"/>
      <c r="EW368" s="15"/>
      <c r="EX368" s="15"/>
      <c r="EY368" s="15"/>
      <c r="EZ368" s="15"/>
      <c r="FA368" s="15"/>
      <c r="FB368" s="15"/>
      <c r="FC368" s="15"/>
      <c r="FD368" s="15"/>
      <c r="FE368" s="15"/>
      <c r="FF368" s="15"/>
      <c r="FG368" s="15"/>
      <c r="FH368" s="15"/>
      <c r="FI368" s="15"/>
      <c r="FJ368" s="15"/>
      <c r="FK368" s="15"/>
      <c r="FL368" s="15"/>
      <c r="FM368" s="15"/>
      <c r="FN368" s="15"/>
      <c r="FO368" s="15"/>
      <c r="FP368" s="15"/>
      <c r="FQ368" s="15"/>
      <c r="FR368" s="15"/>
      <c r="FS368" s="15"/>
      <c r="FT368" s="15"/>
      <c r="FU368" s="15"/>
      <c r="FV368" s="15"/>
      <c r="FW368" s="15"/>
      <c r="FX368" s="15"/>
      <c r="FY368" s="15"/>
      <c r="FZ368" s="15"/>
      <c r="GA368" s="15"/>
      <c r="GB368" s="15"/>
      <c r="GC368" s="15"/>
      <c r="GD368" s="15"/>
      <c r="GE368" s="15"/>
      <c r="GF368" s="15"/>
      <c r="GG368" s="15"/>
      <c r="GH368" s="15"/>
      <c r="GI368" s="15"/>
      <c r="GJ368" s="15"/>
      <c r="GK368" s="15"/>
      <c r="GL368" s="15"/>
      <c r="GM368" s="15"/>
      <c r="GN368" s="15"/>
      <c r="GO368" s="15"/>
      <c r="GP368" s="15"/>
      <c r="GQ368" s="15"/>
      <c r="GR368" s="15"/>
      <c r="GS368" s="15"/>
      <c r="GT368" s="15"/>
      <c r="GU368" s="15"/>
      <c r="GV368" s="15"/>
      <c r="GW368" s="15"/>
      <c r="GX368" s="15"/>
      <c r="GY368" s="15"/>
      <c r="GZ368" s="15"/>
      <c r="HA368" s="15"/>
      <c r="HB368" s="15"/>
      <c r="HC368" s="15"/>
      <c r="HD368" s="15"/>
      <c r="HE368" s="15"/>
      <c r="HF368" s="15"/>
      <c r="HG368" s="15"/>
      <c r="HH368" s="15"/>
      <c r="HI368" s="15"/>
      <c r="HJ368" s="15"/>
      <c r="HK368" s="15"/>
      <c r="HL368" s="15"/>
      <c r="HM368" s="15"/>
      <c r="HN368" s="15"/>
      <c r="HO368" s="15"/>
      <c r="HP368" s="15"/>
      <c r="HQ368" s="15"/>
      <c r="HR368" s="15"/>
      <c r="HS368" s="15"/>
      <c r="HT368" s="15"/>
      <c r="HU368" s="15"/>
      <c r="HV368" s="15"/>
      <c r="HW368" s="15"/>
      <c r="HX368" s="15"/>
      <c r="HY368" s="15"/>
      <c r="HZ368" s="15"/>
      <c r="IA368" s="15"/>
      <c r="IB368" s="15"/>
      <c r="IC368" s="15"/>
      <c r="ID368" s="15"/>
      <c r="IE368" s="15"/>
      <c r="IF368" s="15"/>
      <c r="IG368" s="15"/>
      <c r="IH368" s="15"/>
      <c r="II368" s="15"/>
      <c r="IJ368" s="15"/>
      <c r="IO368" s="15"/>
      <c r="IP368" s="15"/>
      <c r="IQ368" s="15"/>
      <c r="IR368" s="15"/>
    </row>
    <row r="369" spans="1:248" ht="72" customHeight="1" x14ac:dyDescent="0.25">
      <c r="A369" s="122">
        <v>365</v>
      </c>
      <c r="B369" s="122" t="s">
        <v>1851</v>
      </c>
      <c r="C369" s="123"/>
      <c r="D369" s="123" t="s">
        <v>1852</v>
      </c>
      <c r="E369" s="124" t="s">
        <v>1853</v>
      </c>
      <c r="F369" s="139">
        <v>42986</v>
      </c>
      <c r="G369" s="122" t="s">
        <v>1854</v>
      </c>
      <c r="H369" s="122" t="s">
        <v>131</v>
      </c>
      <c r="I369" s="122" t="s">
        <v>1855</v>
      </c>
      <c r="J369" s="141" t="s">
        <v>1050</v>
      </c>
      <c r="K369" s="25" t="s">
        <v>36</v>
      </c>
      <c r="L369" s="25" t="s">
        <v>24</v>
      </c>
      <c r="M369" s="15"/>
      <c r="N369" s="141" t="s">
        <v>1856</v>
      </c>
      <c r="O369" s="25" t="s">
        <v>36</v>
      </c>
      <c r="P369" s="25" t="s">
        <v>24</v>
      </c>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BW369" s="15"/>
      <c r="BX369" s="15"/>
      <c r="BY369" s="15"/>
      <c r="BZ369" s="15"/>
      <c r="CA369" s="15"/>
      <c r="CB369" s="15"/>
      <c r="CC369" s="15"/>
      <c r="CD369" s="15"/>
      <c r="CE369" s="15"/>
      <c r="CF369" s="15"/>
      <c r="CG369" s="15"/>
      <c r="CH369" s="15"/>
      <c r="CI369" s="15"/>
      <c r="CJ369" s="15"/>
      <c r="CK369" s="15"/>
      <c r="CL369" s="15"/>
      <c r="CM369" s="15"/>
      <c r="CN369" s="15"/>
      <c r="CO369" s="15"/>
      <c r="CP369" s="15"/>
      <c r="CQ369" s="15"/>
      <c r="CR369" s="15"/>
      <c r="CS369" s="15"/>
      <c r="CT369" s="15"/>
      <c r="CU369" s="15"/>
      <c r="CV369" s="15"/>
      <c r="CW369" s="15"/>
      <c r="CX369" s="15"/>
      <c r="CY369" s="15"/>
      <c r="CZ369" s="15"/>
      <c r="DA369" s="15"/>
      <c r="DB369" s="15"/>
      <c r="DC369" s="15"/>
      <c r="DD369" s="15"/>
      <c r="DE369" s="15"/>
      <c r="DF369" s="15"/>
      <c r="DG369" s="15"/>
      <c r="DH369" s="15"/>
      <c r="DI369" s="15"/>
      <c r="DJ369" s="15"/>
      <c r="DK369" s="15"/>
      <c r="DL369" s="15"/>
      <c r="DM369" s="15"/>
      <c r="DN369" s="15"/>
      <c r="DO369" s="15"/>
      <c r="DP369" s="15"/>
      <c r="DQ369" s="15"/>
      <c r="DR369" s="15"/>
      <c r="DS369" s="15"/>
      <c r="DT369" s="15"/>
      <c r="DU369" s="15"/>
      <c r="DV369" s="15"/>
      <c r="DW369" s="15"/>
      <c r="DX369" s="15"/>
      <c r="DY369" s="15"/>
      <c r="DZ369" s="15"/>
      <c r="EA369" s="15"/>
      <c r="EB369" s="15"/>
      <c r="EC369" s="15"/>
      <c r="ED369" s="15"/>
      <c r="EE369" s="15"/>
      <c r="EF369" s="15"/>
      <c r="EG369" s="15"/>
      <c r="EH369" s="15"/>
      <c r="EI369" s="15"/>
      <c r="EJ369" s="15"/>
      <c r="EK369" s="15"/>
      <c r="EL369" s="15"/>
      <c r="EM369" s="15"/>
      <c r="EN369" s="15"/>
      <c r="EO369" s="15"/>
      <c r="EP369" s="15"/>
      <c r="EQ369" s="15"/>
      <c r="ER369" s="15"/>
      <c r="ES369" s="15"/>
      <c r="ET369" s="15"/>
      <c r="EU369" s="15"/>
      <c r="EV369" s="15"/>
      <c r="EW369" s="15"/>
      <c r="EX369" s="15"/>
      <c r="EY369" s="15"/>
      <c r="EZ369" s="15"/>
      <c r="FA369" s="15"/>
      <c r="FB369" s="15"/>
      <c r="FC369" s="15"/>
      <c r="FD369" s="15"/>
      <c r="FE369" s="15"/>
      <c r="FF369" s="15"/>
      <c r="FG369" s="15"/>
      <c r="FH369" s="15"/>
      <c r="FI369" s="15"/>
      <c r="FJ369" s="15"/>
      <c r="FK369" s="15"/>
      <c r="FL369" s="15"/>
      <c r="FM369" s="15"/>
      <c r="FN369" s="15"/>
      <c r="FO369" s="15"/>
      <c r="FP369" s="15"/>
      <c r="FQ369" s="15"/>
      <c r="FR369" s="15"/>
      <c r="FS369" s="15"/>
      <c r="FT369" s="15"/>
      <c r="FU369" s="15"/>
      <c r="FV369" s="15"/>
      <c r="FW369" s="15"/>
      <c r="FX369" s="15"/>
      <c r="FY369" s="15"/>
      <c r="FZ369" s="15"/>
      <c r="GA369" s="15"/>
      <c r="GB369" s="15"/>
      <c r="GC369" s="15"/>
      <c r="GD369" s="15"/>
      <c r="GE369" s="15"/>
      <c r="GF369" s="15"/>
      <c r="GG369" s="15"/>
      <c r="GH369" s="15"/>
      <c r="GI369" s="15"/>
      <c r="GJ369" s="15"/>
      <c r="GK369" s="15"/>
      <c r="GL369" s="15"/>
      <c r="GM369" s="15"/>
      <c r="GN369" s="15"/>
      <c r="GO369" s="15"/>
      <c r="GP369" s="15"/>
      <c r="GQ369" s="15"/>
      <c r="GR369" s="15"/>
      <c r="GS369" s="15"/>
      <c r="GT369" s="15"/>
      <c r="GU369" s="15"/>
      <c r="GV369" s="15"/>
      <c r="GW369" s="15"/>
      <c r="GX369" s="15"/>
      <c r="GY369" s="15"/>
      <c r="GZ369" s="15"/>
      <c r="HA369" s="15"/>
      <c r="HB369" s="15"/>
      <c r="HC369" s="15"/>
      <c r="HD369" s="15"/>
      <c r="HE369" s="15"/>
      <c r="HF369" s="15"/>
      <c r="HG369" s="15"/>
      <c r="HH369" s="15"/>
      <c r="HI369" s="15"/>
      <c r="HJ369" s="15"/>
      <c r="HK369" s="15"/>
      <c r="HL369" s="15"/>
      <c r="HM369" s="15"/>
      <c r="HN369" s="15"/>
      <c r="HO369" s="15"/>
      <c r="HP369" s="15"/>
      <c r="HQ369" s="15"/>
      <c r="HR369" s="15"/>
      <c r="HS369" s="15"/>
      <c r="HT369" s="15"/>
      <c r="HU369" s="15"/>
      <c r="HV369" s="15"/>
      <c r="HW369" s="15"/>
      <c r="HX369" s="15"/>
      <c r="HY369" s="15"/>
      <c r="HZ369" s="15"/>
      <c r="IA369" s="15"/>
      <c r="IB369" s="15"/>
      <c r="IC369" s="15"/>
      <c r="ID369" s="15"/>
      <c r="IE369" s="15"/>
      <c r="IF369" s="15"/>
      <c r="IG369" s="15"/>
      <c r="IH369" s="15"/>
      <c r="II369" s="15"/>
      <c r="IJ369" s="15"/>
    </row>
    <row r="370" spans="1:248" s="15" customFormat="1" ht="75.75" customHeight="1" x14ac:dyDescent="0.25">
      <c r="A370" s="122">
        <v>366</v>
      </c>
      <c r="B370" s="122" t="s">
        <v>1857</v>
      </c>
      <c r="C370" s="123" t="s">
        <v>1858</v>
      </c>
      <c r="D370" s="123" t="s">
        <v>1859</v>
      </c>
      <c r="E370" s="124" t="s">
        <v>1860</v>
      </c>
      <c r="F370" s="139">
        <v>42986</v>
      </c>
      <c r="G370" s="122" t="s">
        <v>1861</v>
      </c>
      <c r="H370" s="122" t="s">
        <v>191</v>
      </c>
      <c r="I370" s="122" t="s">
        <v>192</v>
      </c>
      <c r="J370" s="141" t="s">
        <v>61</v>
      </c>
      <c r="K370" s="25" t="s">
        <v>23</v>
      </c>
      <c r="L370" s="25" t="s">
        <v>52</v>
      </c>
      <c r="M370" s="123"/>
      <c r="N370" s="141" t="s">
        <v>1862</v>
      </c>
      <c r="O370" s="25" t="s">
        <v>23</v>
      </c>
      <c r="P370" s="25" t="s">
        <v>24</v>
      </c>
    </row>
    <row r="371" spans="1:248" s="15" customFormat="1" ht="71.25" customHeight="1" x14ac:dyDescent="0.25">
      <c r="A371" s="122">
        <v>367</v>
      </c>
      <c r="B371" s="122" t="s">
        <v>1863</v>
      </c>
      <c r="C371" s="123"/>
      <c r="D371" s="123" t="s">
        <v>1864</v>
      </c>
      <c r="E371" s="124" t="s">
        <v>1865</v>
      </c>
      <c r="F371" s="139">
        <v>42986</v>
      </c>
      <c r="G371" s="122" t="s">
        <v>1866</v>
      </c>
      <c r="H371" s="122" t="s">
        <v>167</v>
      </c>
      <c r="I371" s="122" t="s">
        <v>78</v>
      </c>
      <c r="J371" s="141" t="s">
        <v>61</v>
      </c>
      <c r="K371" s="25" t="s">
        <v>23</v>
      </c>
      <c r="L371" s="25" t="s">
        <v>52</v>
      </c>
      <c r="M371" s="123"/>
      <c r="N371" s="141" t="s">
        <v>1867</v>
      </c>
      <c r="O371" s="25" t="s">
        <v>36</v>
      </c>
      <c r="P371" s="25" t="s">
        <v>24</v>
      </c>
    </row>
    <row r="372" spans="1:248" ht="78" customHeight="1" x14ac:dyDescent="0.25">
      <c r="A372" s="122">
        <v>368</v>
      </c>
      <c r="B372" s="122" t="s">
        <v>1868</v>
      </c>
      <c r="C372" s="123"/>
      <c r="D372" s="123" t="s">
        <v>1869</v>
      </c>
      <c r="E372" s="124" t="s">
        <v>1870</v>
      </c>
      <c r="F372" s="139">
        <v>42986</v>
      </c>
      <c r="G372" s="122" t="s">
        <v>621</v>
      </c>
      <c r="H372" s="122" t="s">
        <v>167</v>
      </c>
      <c r="I372" s="122" t="s">
        <v>329</v>
      </c>
      <c r="J372" s="141" t="s">
        <v>1396</v>
      </c>
      <c r="K372" s="25" t="s">
        <v>36</v>
      </c>
      <c r="L372" s="25" t="s">
        <v>24</v>
      </c>
      <c r="M372" s="15"/>
      <c r="N372" s="141" t="s">
        <v>1871</v>
      </c>
      <c r="O372" s="25" t="s">
        <v>36</v>
      </c>
      <c r="P372" s="25" t="s">
        <v>24</v>
      </c>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BW372" s="15"/>
      <c r="BX372" s="15"/>
      <c r="BY372" s="15"/>
      <c r="BZ372" s="15"/>
      <c r="CA372" s="15"/>
      <c r="CB372" s="15"/>
      <c r="CC372" s="15"/>
      <c r="CD372" s="15"/>
      <c r="CE372" s="15"/>
      <c r="CF372" s="15"/>
      <c r="CG372" s="15"/>
      <c r="CH372" s="15"/>
      <c r="CI372" s="15"/>
      <c r="CJ372" s="15"/>
      <c r="CK372" s="15"/>
      <c r="CL372" s="15"/>
      <c r="CM372" s="15"/>
      <c r="CN372" s="15"/>
      <c r="CO372" s="15"/>
      <c r="CP372" s="15"/>
      <c r="CQ372" s="15"/>
      <c r="CR372" s="15"/>
      <c r="CS372" s="15"/>
      <c r="CT372" s="15"/>
      <c r="CU372" s="15"/>
      <c r="CV372" s="15"/>
      <c r="CW372" s="15"/>
      <c r="CX372" s="15"/>
      <c r="CY372" s="15"/>
      <c r="CZ372" s="15"/>
      <c r="DA372" s="15"/>
      <c r="DB372" s="15"/>
      <c r="DC372" s="15"/>
      <c r="DD372" s="15"/>
      <c r="DE372" s="15"/>
      <c r="DF372" s="15"/>
      <c r="DG372" s="15"/>
      <c r="DH372" s="15"/>
      <c r="DI372" s="15"/>
      <c r="DJ372" s="15"/>
      <c r="DK372" s="15"/>
      <c r="DL372" s="15"/>
      <c r="DM372" s="15"/>
      <c r="DN372" s="15"/>
      <c r="DO372" s="15"/>
      <c r="DP372" s="15"/>
      <c r="DQ372" s="15"/>
      <c r="DR372" s="15"/>
      <c r="DS372" s="15"/>
      <c r="DT372" s="15"/>
      <c r="DU372" s="15"/>
      <c r="DV372" s="15"/>
      <c r="DW372" s="15"/>
      <c r="DX372" s="15"/>
      <c r="DY372" s="15"/>
      <c r="DZ372" s="15"/>
      <c r="EA372" s="15"/>
      <c r="EB372" s="15"/>
      <c r="EC372" s="15"/>
      <c r="ED372" s="15"/>
      <c r="EE372" s="15"/>
      <c r="EF372" s="15"/>
      <c r="EG372" s="15"/>
      <c r="EH372" s="15"/>
      <c r="EI372" s="15"/>
      <c r="EJ372" s="15"/>
      <c r="EK372" s="15"/>
      <c r="EL372" s="15"/>
      <c r="EM372" s="15"/>
      <c r="EN372" s="15"/>
      <c r="EO372" s="15"/>
      <c r="EP372" s="15"/>
      <c r="EQ372" s="15"/>
      <c r="ER372" s="15"/>
      <c r="ES372" s="15"/>
      <c r="ET372" s="15"/>
      <c r="EU372" s="15"/>
      <c r="EV372" s="15"/>
      <c r="EW372" s="15"/>
      <c r="EX372" s="15"/>
      <c r="EY372" s="15"/>
      <c r="EZ372" s="15"/>
      <c r="FA372" s="15"/>
      <c r="FB372" s="15"/>
      <c r="FC372" s="15"/>
      <c r="FD372" s="15"/>
      <c r="FE372" s="15"/>
      <c r="FF372" s="15"/>
      <c r="FG372" s="15"/>
      <c r="FH372" s="15"/>
      <c r="FI372" s="15"/>
      <c r="FJ372" s="15"/>
      <c r="FK372" s="15"/>
      <c r="FL372" s="15"/>
      <c r="FM372" s="15"/>
      <c r="FN372" s="15"/>
      <c r="FO372" s="15"/>
      <c r="FP372" s="15"/>
      <c r="FQ372" s="15"/>
      <c r="FR372" s="15"/>
      <c r="FS372" s="15"/>
      <c r="FT372" s="15"/>
      <c r="FU372" s="15"/>
      <c r="FV372" s="15"/>
      <c r="FW372" s="15"/>
      <c r="FX372" s="15"/>
      <c r="FY372" s="15"/>
      <c r="FZ372" s="15"/>
      <c r="GA372" s="15"/>
      <c r="GB372" s="15"/>
      <c r="GC372" s="15"/>
      <c r="GD372" s="15"/>
      <c r="GE372" s="15"/>
      <c r="GF372" s="15"/>
      <c r="GG372" s="15"/>
      <c r="GH372" s="15"/>
      <c r="GI372" s="15"/>
      <c r="GJ372" s="15"/>
      <c r="GK372" s="15"/>
      <c r="GL372" s="15"/>
      <c r="GM372" s="15"/>
      <c r="GN372" s="15"/>
      <c r="GO372" s="15"/>
      <c r="GP372" s="15"/>
      <c r="GQ372" s="15"/>
      <c r="GR372" s="15"/>
      <c r="GS372" s="15"/>
      <c r="GT372" s="15"/>
      <c r="GU372" s="15"/>
      <c r="GV372" s="15"/>
      <c r="GW372" s="15"/>
      <c r="GX372" s="15"/>
      <c r="GY372" s="15"/>
      <c r="GZ372" s="15"/>
      <c r="HA372" s="15"/>
      <c r="HB372" s="15"/>
      <c r="HC372" s="15"/>
      <c r="HD372" s="15"/>
      <c r="HE372" s="15"/>
      <c r="HF372" s="15"/>
      <c r="HG372" s="15"/>
      <c r="HH372" s="15"/>
      <c r="HI372" s="15"/>
      <c r="HJ372" s="15"/>
      <c r="HK372" s="15"/>
      <c r="HL372" s="15"/>
      <c r="HM372" s="15"/>
      <c r="HN372" s="15"/>
      <c r="HO372" s="15"/>
      <c r="HP372" s="15"/>
      <c r="HQ372" s="15"/>
      <c r="HR372" s="15"/>
      <c r="HS372" s="15"/>
      <c r="HT372" s="15"/>
      <c r="HU372" s="15"/>
      <c r="HV372" s="15"/>
      <c r="HW372" s="15"/>
      <c r="HX372" s="15"/>
      <c r="HY372" s="15"/>
      <c r="HZ372" s="15"/>
      <c r="IA372" s="15"/>
      <c r="IB372" s="15"/>
      <c r="IC372" s="15"/>
      <c r="ID372" s="15"/>
      <c r="IE372" s="15"/>
      <c r="IF372" s="15"/>
      <c r="IG372" s="15"/>
      <c r="IH372" s="15"/>
      <c r="II372" s="15"/>
      <c r="IJ372" s="15"/>
      <c r="IK372" s="15"/>
      <c r="IL372" s="15"/>
      <c r="IM372" s="15"/>
      <c r="IN372" s="15"/>
    </row>
    <row r="373" spans="1:248" ht="57.75" customHeight="1" x14ac:dyDescent="0.25">
      <c r="A373" s="122">
        <v>369</v>
      </c>
      <c r="B373" s="122" t="s">
        <v>1872</v>
      </c>
      <c r="C373" s="123" t="s">
        <v>1873</v>
      </c>
      <c r="D373" s="123" t="s">
        <v>1874</v>
      </c>
      <c r="E373" s="124" t="s">
        <v>1875</v>
      </c>
      <c r="F373" s="139">
        <v>42990</v>
      </c>
      <c r="G373" s="122" t="s">
        <v>1876</v>
      </c>
      <c r="H373" s="122" t="s">
        <v>131</v>
      </c>
      <c r="I373" s="122" t="s">
        <v>342</v>
      </c>
      <c r="J373" s="141" t="s">
        <v>1396</v>
      </c>
      <c r="K373" s="25" t="s">
        <v>36</v>
      </c>
      <c r="L373" s="25" t="s">
        <v>24</v>
      </c>
      <c r="M373" s="15"/>
      <c r="N373" s="141" t="s">
        <v>1877</v>
      </c>
      <c r="O373" s="25" t="s">
        <v>36</v>
      </c>
      <c r="P373" s="25" t="s">
        <v>24</v>
      </c>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BW373" s="15"/>
      <c r="BX373" s="15"/>
      <c r="BY373" s="15"/>
      <c r="BZ373" s="15"/>
      <c r="CA373" s="15"/>
      <c r="CB373" s="15"/>
      <c r="CC373" s="15"/>
      <c r="CD373" s="15"/>
      <c r="CE373" s="15"/>
      <c r="CF373" s="15"/>
      <c r="CG373" s="15"/>
      <c r="CH373" s="15"/>
      <c r="CI373" s="15"/>
      <c r="CJ373" s="15"/>
      <c r="CK373" s="15"/>
      <c r="CL373" s="15"/>
      <c r="CM373" s="15"/>
      <c r="CN373" s="15"/>
      <c r="CO373" s="15"/>
      <c r="CP373" s="15"/>
      <c r="CQ373" s="15"/>
      <c r="CR373" s="15"/>
      <c r="CS373" s="15"/>
      <c r="CT373" s="15"/>
      <c r="CU373" s="15"/>
      <c r="CV373" s="15"/>
      <c r="CW373" s="15"/>
      <c r="CX373" s="15"/>
      <c r="CY373" s="15"/>
      <c r="CZ373" s="15"/>
      <c r="DA373" s="15"/>
      <c r="DB373" s="15"/>
      <c r="DC373" s="15"/>
      <c r="DD373" s="15"/>
      <c r="DE373" s="15"/>
      <c r="DF373" s="15"/>
      <c r="DG373" s="15"/>
      <c r="DH373" s="15"/>
      <c r="DI373" s="15"/>
      <c r="DJ373" s="15"/>
      <c r="DK373" s="15"/>
      <c r="DL373" s="15"/>
      <c r="DM373" s="15"/>
      <c r="DN373" s="15"/>
      <c r="DO373" s="15"/>
      <c r="DP373" s="15"/>
      <c r="DQ373" s="15"/>
      <c r="DR373" s="15"/>
      <c r="DS373" s="15"/>
      <c r="DT373" s="15"/>
      <c r="DU373" s="15"/>
      <c r="DV373" s="15"/>
      <c r="DW373" s="15"/>
      <c r="DX373" s="15"/>
      <c r="DY373" s="15"/>
      <c r="DZ373" s="15"/>
      <c r="EA373" s="15"/>
      <c r="EB373" s="15"/>
      <c r="EC373" s="15"/>
      <c r="ED373" s="15"/>
      <c r="EE373" s="15"/>
      <c r="EF373" s="15"/>
      <c r="EG373" s="15"/>
      <c r="EH373" s="15"/>
      <c r="EI373" s="15"/>
      <c r="EJ373" s="15"/>
      <c r="EK373" s="15"/>
      <c r="EL373" s="15"/>
      <c r="EM373" s="15"/>
      <c r="EN373" s="15"/>
      <c r="EO373" s="15"/>
      <c r="EP373" s="15"/>
      <c r="EQ373" s="15"/>
      <c r="ER373" s="15"/>
      <c r="ES373" s="15"/>
      <c r="ET373" s="15"/>
      <c r="EU373" s="15"/>
      <c r="EV373" s="15"/>
      <c r="EW373" s="15"/>
      <c r="EX373" s="15"/>
      <c r="EY373" s="15"/>
      <c r="EZ373" s="15"/>
      <c r="FA373" s="15"/>
      <c r="FB373" s="15"/>
      <c r="FC373" s="15"/>
      <c r="FD373" s="15"/>
      <c r="FE373" s="15"/>
      <c r="FF373" s="15"/>
      <c r="FG373" s="15"/>
      <c r="FH373" s="15"/>
      <c r="FI373" s="15"/>
      <c r="FJ373" s="15"/>
      <c r="FK373" s="15"/>
      <c r="FL373" s="15"/>
      <c r="FM373" s="15"/>
      <c r="FN373" s="15"/>
      <c r="FO373" s="15"/>
      <c r="FP373" s="15"/>
      <c r="FQ373" s="15"/>
      <c r="FR373" s="15"/>
      <c r="FS373" s="15"/>
      <c r="FT373" s="15"/>
      <c r="FU373" s="15"/>
      <c r="FV373" s="15"/>
      <c r="FW373" s="15"/>
      <c r="FX373" s="15"/>
      <c r="FY373" s="15"/>
      <c r="FZ373" s="15"/>
      <c r="GA373" s="15"/>
      <c r="GB373" s="15"/>
      <c r="GC373" s="15"/>
      <c r="GD373" s="15"/>
      <c r="GE373" s="15"/>
      <c r="GF373" s="15"/>
      <c r="GG373" s="15"/>
      <c r="GH373" s="15"/>
      <c r="GI373" s="15"/>
      <c r="GJ373" s="15"/>
      <c r="GK373" s="15"/>
      <c r="GL373" s="15"/>
      <c r="GM373" s="15"/>
      <c r="GN373" s="15"/>
      <c r="GO373" s="15"/>
      <c r="GP373" s="15"/>
      <c r="GQ373" s="15"/>
      <c r="GR373" s="15"/>
      <c r="GS373" s="15"/>
      <c r="GT373" s="15"/>
      <c r="GU373" s="15"/>
      <c r="GV373" s="15"/>
      <c r="GW373" s="15"/>
      <c r="GX373" s="15"/>
      <c r="GY373" s="15"/>
      <c r="GZ373" s="15"/>
      <c r="HA373" s="15"/>
      <c r="HB373" s="15"/>
      <c r="HC373" s="15"/>
      <c r="HD373" s="15"/>
      <c r="HE373" s="15"/>
      <c r="HF373" s="15"/>
      <c r="HG373" s="15"/>
      <c r="HH373" s="15"/>
      <c r="HI373" s="15"/>
      <c r="HJ373" s="15"/>
      <c r="HK373" s="15"/>
      <c r="HL373" s="15"/>
      <c r="HM373" s="15"/>
      <c r="HN373" s="15"/>
      <c r="HO373" s="15"/>
      <c r="HP373" s="15"/>
      <c r="HQ373" s="15"/>
      <c r="HR373" s="15"/>
      <c r="HS373" s="15"/>
      <c r="HT373" s="15"/>
      <c r="HU373" s="15"/>
      <c r="HV373" s="15"/>
      <c r="HW373" s="15"/>
      <c r="HX373" s="15"/>
      <c r="HY373" s="15"/>
      <c r="HZ373" s="15"/>
      <c r="IA373" s="15"/>
      <c r="IB373" s="15"/>
      <c r="IC373" s="15"/>
      <c r="ID373" s="15"/>
      <c r="IE373" s="15"/>
      <c r="IF373" s="15"/>
      <c r="IG373" s="15"/>
      <c r="IH373" s="15"/>
      <c r="II373" s="15"/>
      <c r="IJ373" s="15"/>
      <c r="IK373" s="15"/>
      <c r="IL373" s="15"/>
      <c r="IM373" s="15"/>
      <c r="IN373" s="15"/>
    </row>
    <row r="374" spans="1:248" s="15" customFormat="1" ht="75.75" customHeight="1" x14ac:dyDescent="0.25">
      <c r="A374" s="122">
        <v>370</v>
      </c>
      <c r="B374" s="122" t="s">
        <v>1878</v>
      </c>
      <c r="C374" s="123"/>
      <c r="D374" s="123" t="s">
        <v>1879</v>
      </c>
      <c r="E374" s="124" t="s">
        <v>1880</v>
      </c>
      <c r="F374" s="139">
        <v>42990</v>
      </c>
      <c r="G374" s="122" t="s">
        <v>1881</v>
      </c>
      <c r="H374" s="122" t="s">
        <v>20</v>
      </c>
      <c r="I374" s="122" t="s">
        <v>34</v>
      </c>
      <c r="J374" s="141" t="s">
        <v>61</v>
      </c>
      <c r="K374" s="25" t="s">
        <v>23</v>
      </c>
      <c r="L374" s="25" t="s">
        <v>52</v>
      </c>
      <c r="M374" s="123"/>
      <c r="N374" s="141" t="s">
        <v>1882</v>
      </c>
      <c r="O374" s="25" t="s">
        <v>36</v>
      </c>
      <c r="P374" s="25" t="s">
        <v>24</v>
      </c>
    </row>
    <row r="375" spans="1:248" s="15" customFormat="1" ht="75.75" customHeight="1" x14ac:dyDescent="0.25">
      <c r="A375" s="122">
        <v>371</v>
      </c>
      <c r="B375" s="122" t="s">
        <v>1883</v>
      </c>
      <c r="C375" s="123"/>
      <c r="D375" s="123" t="s">
        <v>1884</v>
      </c>
      <c r="E375" s="124" t="s">
        <v>1885</v>
      </c>
      <c r="F375" s="139">
        <v>42990</v>
      </c>
      <c r="G375" s="122" t="s">
        <v>33</v>
      </c>
      <c r="H375" s="122" t="s">
        <v>20</v>
      </c>
      <c r="I375" s="122" t="s">
        <v>34</v>
      </c>
      <c r="J375" s="141" t="s">
        <v>61</v>
      </c>
      <c r="K375" s="25" t="s">
        <v>23</v>
      </c>
      <c r="L375" s="25" t="s">
        <v>52</v>
      </c>
      <c r="M375" s="123"/>
      <c r="N375" s="141" t="s">
        <v>1886</v>
      </c>
      <c r="O375" s="25" t="s">
        <v>36</v>
      </c>
      <c r="P375" s="25" t="s">
        <v>24</v>
      </c>
    </row>
    <row r="376" spans="1:248" s="15" customFormat="1" ht="75.75" customHeight="1" x14ac:dyDescent="0.25">
      <c r="A376" s="122">
        <v>372</v>
      </c>
      <c r="B376" s="122" t="s">
        <v>1887</v>
      </c>
      <c r="C376" s="123"/>
      <c r="D376" s="123" t="s">
        <v>1888</v>
      </c>
      <c r="E376" s="124" t="s">
        <v>1889</v>
      </c>
      <c r="F376" s="139">
        <v>42990</v>
      </c>
      <c r="G376" s="122" t="s">
        <v>837</v>
      </c>
      <c r="H376" s="122" t="s">
        <v>20</v>
      </c>
      <c r="I376" s="122" t="s">
        <v>34</v>
      </c>
      <c r="J376" s="141" t="s">
        <v>61</v>
      </c>
      <c r="K376" s="25" t="s">
        <v>23</v>
      </c>
      <c r="L376" s="25" t="s">
        <v>52</v>
      </c>
      <c r="M376" s="123"/>
      <c r="N376" s="141" t="s">
        <v>1890</v>
      </c>
      <c r="O376" s="25" t="s">
        <v>36</v>
      </c>
      <c r="P376" s="25" t="s">
        <v>24</v>
      </c>
    </row>
    <row r="377" spans="1:248" s="15" customFormat="1" ht="75.75" customHeight="1" x14ac:dyDescent="0.25">
      <c r="A377" s="122">
        <v>373</v>
      </c>
      <c r="B377" s="122" t="s">
        <v>1891</v>
      </c>
      <c r="C377" s="123"/>
      <c r="D377" s="123" t="s">
        <v>1892</v>
      </c>
      <c r="E377" s="124" t="s">
        <v>1893</v>
      </c>
      <c r="F377" s="139">
        <v>42990</v>
      </c>
      <c r="G377" s="122" t="s">
        <v>1894</v>
      </c>
      <c r="H377" s="122" t="s">
        <v>20</v>
      </c>
      <c r="I377" s="122" t="s">
        <v>34</v>
      </c>
      <c r="J377" s="141" t="s">
        <v>61</v>
      </c>
      <c r="K377" s="25" t="s">
        <v>23</v>
      </c>
      <c r="L377" s="25" t="s">
        <v>52</v>
      </c>
      <c r="M377" s="123"/>
      <c r="N377" s="141" t="s">
        <v>1895</v>
      </c>
      <c r="O377" s="25" t="s">
        <v>36</v>
      </c>
      <c r="P377" s="25" t="s">
        <v>24</v>
      </c>
    </row>
    <row r="378" spans="1:248" s="15" customFormat="1" ht="71.25" customHeight="1" x14ac:dyDescent="0.25">
      <c r="A378" s="122">
        <v>374</v>
      </c>
      <c r="B378" s="122" t="s">
        <v>1896</v>
      </c>
      <c r="C378" s="123"/>
      <c r="D378" s="123" t="s">
        <v>1897</v>
      </c>
      <c r="E378" s="124" t="s">
        <v>1898</v>
      </c>
      <c r="F378" s="139">
        <v>42990</v>
      </c>
      <c r="G378" s="122" t="s">
        <v>1899</v>
      </c>
      <c r="H378" s="122" t="s">
        <v>167</v>
      </c>
      <c r="I378" s="122" t="s">
        <v>78</v>
      </c>
      <c r="J378" s="141" t="s">
        <v>61</v>
      </c>
      <c r="K378" s="25" t="s">
        <v>23</v>
      </c>
      <c r="L378" s="25" t="s">
        <v>52</v>
      </c>
      <c r="M378" s="123"/>
      <c r="N378" s="141" t="s">
        <v>1900</v>
      </c>
      <c r="O378" s="25" t="s">
        <v>36</v>
      </c>
      <c r="P378" s="25" t="s">
        <v>24</v>
      </c>
    </row>
    <row r="379" spans="1:248" s="15" customFormat="1" ht="92.25" customHeight="1" x14ac:dyDescent="0.25">
      <c r="A379" s="122">
        <v>375</v>
      </c>
      <c r="B379" s="122" t="s">
        <v>1901</v>
      </c>
      <c r="C379" s="123" t="s">
        <v>1902</v>
      </c>
      <c r="D379" s="123" t="s">
        <v>1903</v>
      </c>
      <c r="E379" s="124" t="s">
        <v>1904</v>
      </c>
      <c r="F379" s="139">
        <v>42990</v>
      </c>
      <c r="G379" s="122" t="s">
        <v>309</v>
      </c>
      <c r="H379" s="122" t="s">
        <v>131</v>
      </c>
      <c r="I379" s="122" t="s">
        <v>1905</v>
      </c>
      <c r="J379" s="141" t="s">
        <v>61</v>
      </c>
      <c r="K379" s="25" t="s">
        <v>23</v>
      </c>
      <c r="L379" s="25" t="s">
        <v>52</v>
      </c>
      <c r="M379" s="123"/>
      <c r="N379" s="141" t="s">
        <v>1906</v>
      </c>
      <c r="O379" s="25" t="s">
        <v>36</v>
      </c>
      <c r="P379" s="25" t="s">
        <v>24</v>
      </c>
    </row>
    <row r="380" spans="1:248" s="15" customFormat="1" ht="71.25" customHeight="1" x14ac:dyDescent="0.25">
      <c r="A380" s="122">
        <v>376</v>
      </c>
      <c r="B380" s="122" t="s">
        <v>1907</v>
      </c>
      <c r="C380" s="123"/>
      <c r="D380" s="123" t="s">
        <v>1908</v>
      </c>
      <c r="E380" s="124" t="s">
        <v>1909</v>
      </c>
      <c r="F380" s="139">
        <v>42990</v>
      </c>
      <c r="G380" s="122" t="s">
        <v>1910</v>
      </c>
      <c r="H380" s="122" t="s">
        <v>167</v>
      </c>
      <c r="I380" s="122" t="s">
        <v>78</v>
      </c>
      <c r="J380" s="141" t="s">
        <v>61</v>
      </c>
      <c r="K380" s="25" t="s">
        <v>23</v>
      </c>
      <c r="L380" s="25" t="s">
        <v>52</v>
      </c>
      <c r="M380" s="123"/>
      <c r="N380" s="141" t="s">
        <v>1911</v>
      </c>
      <c r="O380" s="25" t="s">
        <v>36</v>
      </c>
      <c r="P380" s="25" t="s">
        <v>24</v>
      </c>
    </row>
    <row r="381" spans="1:248" ht="70.5" customHeight="1" x14ac:dyDescent="0.25">
      <c r="A381" s="122">
        <v>377</v>
      </c>
      <c r="B381" s="122" t="s">
        <v>1912</v>
      </c>
      <c r="C381" s="123"/>
      <c r="D381" s="123" t="s">
        <v>1913</v>
      </c>
      <c r="E381" s="124" t="s">
        <v>1914</v>
      </c>
      <c r="F381" s="139">
        <v>42990</v>
      </c>
      <c r="G381" s="122" t="s">
        <v>1915</v>
      </c>
      <c r="H381" s="122" t="s">
        <v>77</v>
      </c>
      <c r="I381" s="122" t="s">
        <v>78</v>
      </c>
      <c r="J381" s="141" t="s">
        <v>1603</v>
      </c>
      <c r="K381" s="25" t="s">
        <v>23</v>
      </c>
      <c r="L381" s="25" t="s">
        <v>24</v>
      </c>
      <c r="M381" s="15"/>
      <c r="N381" s="141" t="s">
        <v>1916</v>
      </c>
      <c r="O381" s="25" t="s">
        <v>23</v>
      </c>
      <c r="P381" s="25" t="s">
        <v>24</v>
      </c>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15"/>
      <c r="BB381" s="15"/>
      <c r="BC381" s="15"/>
      <c r="BD381" s="15"/>
      <c r="BE381" s="15"/>
      <c r="BF381" s="15"/>
      <c r="BG381" s="15"/>
      <c r="BH381" s="15"/>
      <c r="BI381" s="15"/>
      <c r="BJ381" s="15"/>
      <c r="BK381" s="15"/>
      <c r="BL381" s="15"/>
      <c r="BM381" s="15"/>
      <c r="BN381" s="15"/>
      <c r="BO381" s="15"/>
      <c r="BP381" s="15"/>
      <c r="BQ381" s="15"/>
      <c r="BR381" s="15"/>
      <c r="BS381" s="15"/>
      <c r="BT381" s="15"/>
      <c r="BU381" s="15"/>
      <c r="BV381" s="15"/>
      <c r="BW381" s="15"/>
      <c r="BX381" s="15"/>
      <c r="BY381" s="15"/>
      <c r="BZ381" s="15"/>
      <c r="CA381" s="15"/>
      <c r="CB381" s="15"/>
      <c r="CC381" s="15"/>
      <c r="CD381" s="15"/>
      <c r="CE381" s="15"/>
      <c r="CF381" s="15"/>
      <c r="CG381" s="15"/>
      <c r="CH381" s="15"/>
      <c r="CI381" s="15"/>
      <c r="CJ381" s="15"/>
      <c r="CK381" s="15"/>
      <c r="CL381" s="15"/>
      <c r="CM381" s="15"/>
      <c r="CN381" s="15"/>
      <c r="CO381" s="15"/>
      <c r="CP381" s="15"/>
      <c r="CQ381" s="15"/>
      <c r="CR381" s="15"/>
      <c r="CS381" s="15"/>
      <c r="CT381" s="15"/>
      <c r="CU381" s="15"/>
      <c r="CV381" s="15"/>
      <c r="CW381" s="15"/>
      <c r="CX381" s="15"/>
      <c r="CY381" s="15"/>
      <c r="CZ381" s="15"/>
      <c r="DA381" s="15"/>
      <c r="DB381" s="15"/>
      <c r="DC381" s="15"/>
      <c r="DD381" s="15"/>
      <c r="DE381" s="15"/>
      <c r="DF381" s="15"/>
      <c r="DG381" s="15"/>
      <c r="DH381" s="15"/>
      <c r="DI381" s="15"/>
      <c r="DJ381" s="15"/>
      <c r="DK381" s="15"/>
      <c r="DL381" s="15"/>
      <c r="DM381" s="15"/>
      <c r="DN381" s="15"/>
      <c r="DO381" s="15"/>
      <c r="DP381" s="15"/>
      <c r="DQ381" s="15"/>
      <c r="DR381" s="15"/>
      <c r="DS381" s="15"/>
      <c r="DT381" s="15"/>
      <c r="DU381" s="15"/>
      <c r="DV381" s="15"/>
      <c r="DW381" s="15"/>
      <c r="DX381" s="15"/>
      <c r="DY381" s="15"/>
      <c r="DZ381" s="15"/>
      <c r="EA381" s="15"/>
      <c r="EB381" s="15"/>
      <c r="EC381" s="15"/>
      <c r="ED381" s="15"/>
      <c r="EE381" s="15"/>
      <c r="EF381" s="15"/>
      <c r="EG381" s="15"/>
      <c r="EH381" s="15"/>
      <c r="EI381" s="15"/>
      <c r="EJ381" s="15"/>
      <c r="EK381" s="15"/>
      <c r="EL381" s="15"/>
      <c r="EM381" s="15"/>
      <c r="EN381" s="15"/>
      <c r="EO381" s="15"/>
      <c r="EP381" s="15"/>
      <c r="EQ381" s="15"/>
      <c r="ER381" s="15"/>
      <c r="ES381" s="15"/>
      <c r="ET381" s="15"/>
      <c r="EU381" s="15"/>
      <c r="EV381" s="15"/>
      <c r="EW381" s="15"/>
      <c r="EX381" s="15"/>
      <c r="EY381" s="15"/>
      <c r="EZ381" s="15"/>
      <c r="FA381" s="15"/>
      <c r="FB381" s="15"/>
      <c r="FC381" s="15"/>
      <c r="FD381" s="15"/>
      <c r="FE381" s="15"/>
      <c r="FF381" s="15"/>
      <c r="FG381" s="15"/>
      <c r="FH381" s="15"/>
      <c r="FI381" s="15"/>
      <c r="FJ381" s="15"/>
      <c r="FK381" s="15"/>
      <c r="FL381" s="15"/>
      <c r="FM381" s="15"/>
      <c r="FN381" s="15"/>
      <c r="FO381" s="15"/>
      <c r="FP381" s="15"/>
      <c r="FQ381" s="15"/>
      <c r="FR381" s="15"/>
      <c r="FS381" s="15"/>
      <c r="FT381" s="15"/>
      <c r="FU381" s="15"/>
      <c r="FV381" s="15"/>
      <c r="FW381" s="15"/>
      <c r="FX381" s="15"/>
      <c r="FY381" s="15"/>
      <c r="FZ381" s="15"/>
      <c r="GA381" s="15"/>
      <c r="GB381" s="15"/>
      <c r="GC381" s="15"/>
      <c r="GD381" s="15"/>
      <c r="GE381" s="15"/>
      <c r="GF381" s="15"/>
      <c r="GG381" s="15"/>
      <c r="GH381" s="15"/>
      <c r="GI381" s="15"/>
      <c r="GJ381" s="15"/>
      <c r="GK381" s="15"/>
      <c r="GL381" s="15"/>
      <c r="GM381" s="15"/>
      <c r="GN381" s="15"/>
      <c r="GO381" s="15"/>
      <c r="GP381" s="15"/>
      <c r="GQ381" s="15"/>
      <c r="GR381" s="15"/>
      <c r="GS381" s="15"/>
      <c r="GT381" s="15"/>
      <c r="GU381" s="15"/>
      <c r="GV381" s="15"/>
      <c r="GW381" s="15"/>
      <c r="GX381" s="15"/>
      <c r="GY381" s="15"/>
      <c r="GZ381" s="15"/>
      <c r="HA381" s="15"/>
      <c r="HB381" s="15"/>
      <c r="HC381" s="15"/>
      <c r="HD381" s="15"/>
      <c r="HE381" s="15"/>
      <c r="HF381" s="15"/>
      <c r="HG381" s="15"/>
      <c r="HH381" s="15"/>
      <c r="HI381" s="15"/>
      <c r="HJ381" s="15"/>
      <c r="HK381" s="15"/>
      <c r="HL381" s="15"/>
      <c r="HM381" s="15"/>
      <c r="HN381" s="15"/>
      <c r="HO381" s="15"/>
      <c r="HP381" s="15"/>
      <c r="HQ381" s="15"/>
      <c r="HR381" s="15"/>
      <c r="HS381" s="15"/>
      <c r="HT381" s="15"/>
      <c r="HU381" s="15"/>
      <c r="HV381" s="15"/>
      <c r="HW381" s="15"/>
      <c r="HX381" s="15"/>
      <c r="HY381" s="15"/>
      <c r="HZ381" s="15"/>
      <c r="IA381" s="15"/>
      <c r="IB381" s="15"/>
      <c r="IC381" s="15"/>
      <c r="ID381" s="15"/>
      <c r="IE381" s="15"/>
      <c r="IF381" s="15"/>
      <c r="IK381" s="15"/>
      <c r="IL381" s="15"/>
      <c r="IM381" s="15"/>
      <c r="IN381" s="15"/>
    </row>
    <row r="382" spans="1:248" ht="70.5" customHeight="1" x14ac:dyDescent="0.25">
      <c r="A382" s="122">
        <v>378</v>
      </c>
      <c r="B382" s="122" t="s">
        <v>1917</v>
      </c>
      <c r="C382" s="123"/>
      <c r="D382" s="123" t="s">
        <v>1918</v>
      </c>
      <c r="E382" s="124" t="s">
        <v>1919</v>
      </c>
      <c r="F382" s="139">
        <v>42990</v>
      </c>
      <c r="G382" s="122" t="s">
        <v>1920</v>
      </c>
      <c r="H382" s="122" t="s">
        <v>77</v>
      </c>
      <c r="I382" s="122" t="s">
        <v>78</v>
      </c>
      <c r="J382" s="141" t="s">
        <v>1603</v>
      </c>
      <c r="K382" s="25" t="s">
        <v>23</v>
      </c>
      <c r="L382" s="25" t="s">
        <v>24</v>
      </c>
      <c r="M382" s="15"/>
      <c r="N382" s="141" t="s">
        <v>1921</v>
      </c>
      <c r="O382" s="25" t="s">
        <v>23</v>
      </c>
      <c r="P382" s="25" t="s">
        <v>24</v>
      </c>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c r="BC382" s="15"/>
      <c r="BD382" s="15"/>
      <c r="BE382" s="15"/>
      <c r="BF382" s="15"/>
      <c r="BG382" s="15"/>
      <c r="BH382" s="15"/>
      <c r="BI382" s="15"/>
      <c r="BJ382" s="15"/>
      <c r="BK382" s="15"/>
      <c r="BL382" s="15"/>
      <c r="BM382" s="15"/>
      <c r="BN382" s="15"/>
      <c r="BO382" s="15"/>
      <c r="BP382" s="15"/>
      <c r="BQ382" s="15"/>
      <c r="BR382" s="15"/>
      <c r="BS382" s="15"/>
      <c r="BT382" s="15"/>
      <c r="BU382" s="15"/>
      <c r="BV382" s="15"/>
      <c r="BW382" s="15"/>
      <c r="BX382" s="15"/>
      <c r="BY382" s="15"/>
      <c r="BZ382" s="15"/>
      <c r="CA382" s="15"/>
      <c r="CB382" s="15"/>
      <c r="CC382" s="15"/>
      <c r="CD382" s="15"/>
      <c r="CE382" s="15"/>
      <c r="CF382" s="15"/>
      <c r="CG382" s="15"/>
      <c r="CH382" s="15"/>
      <c r="CI382" s="15"/>
      <c r="CJ382" s="15"/>
      <c r="CK382" s="15"/>
      <c r="CL382" s="15"/>
      <c r="CM382" s="15"/>
      <c r="CN382" s="15"/>
      <c r="CO382" s="15"/>
      <c r="CP382" s="15"/>
      <c r="CQ382" s="15"/>
      <c r="CR382" s="15"/>
      <c r="CS382" s="15"/>
      <c r="CT382" s="15"/>
      <c r="CU382" s="15"/>
      <c r="CV382" s="15"/>
      <c r="CW382" s="15"/>
      <c r="CX382" s="15"/>
      <c r="CY382" s="15"/>
      <c r="CZ382" s="15"/>
      <c r="DA382" s="15"/>
      <c r="DB382" s="15"/>
      <c r="DC382" s="15"/>
      <c r="DD382" s="15"/>
      <c r="DE382" s="15"/>
      <c r="DF382" s="15"/>
      <c r="DG382" s="15"/>
      <c r="DH382" s="15"/>
      <c r="DI382" s="15"/>
      <c r="DJ382" s="15"/>
      <c r="DK382" s="15"/>
      <c r="DL382" s="15"/>
      <c r="DM382" s="15"/>
      <c r="DN382" s="15"/>
      <c r="DO382" s="15"/>
      <c r="DP382" s="15"/>
      <c r="DQ382" s="15"/>
      <c r="DR382" s="15"/>
      <c r="DS382" s="15"/>
      <c r="DT382" s="15"/>
      <c r="DU382" s="15"/>
      <c r="DV382" s="15"/>
      <c r="DW382" s="15"/>
      <c r="DX382" s="15"/>
      <c r="DY382" s="15"/>
      <c r="DZ382" s="15"/>
      <c r="EA382" s="15"/>
      <c r="EB382" s="15"/>
      <c r="EC382" s="15"/>
      <c r="ED382" s="15"/>
      <c r="EE382" s="15"/>
      <c r="EF382" s="15"/>
      <c r="EG382" s="15"/>
      <c r="EH382" s="15"/>
      <c r="EI382" s="15"/>
      <c r="EJ382" s="15"/>
      <c r="EK382" s="15"/>
      <c r="EL382" s="15"/>
      <c r="EM382" s="15"/>
      <c r="EN382" s="15"/>
      <c r="EO382" s="15"/>
      <c r="EP382" s="15"/>
      <c r="EQ382" s="15"/>
      <c r="ER382" s="15"/>
      <c r="ES382" s="15"/>
      <c r="ET382" s="15"/>
      <c r="EU382" s="15"/>
      <c r="EV382" s="15"/>
      <c r="EW382" s="15"/>
      <c r="EX382" s="15"/>
      <c r="EY382" s="15"/>
      <c r="EZ382" s="15"/>
      <c r="FA382" s="15"/>
      <c r="FB382" s="15"/>
      <c r="FC382" s="15"/>
      <c r="FD382" s="15"/>
      <c r="FE382" s="15"/>
      <c r="FF382" s="15"/>
      <c r="FG382" s="15"/>
      <c r="FH382" s="15"/>
      <c r="FI382" s="15"/>
      <c r="FJ382" s="15"/>
      <c r="FK382" s="15"/>
      <c r="FL382" s="15"/>
      <c r="FM382" s="15"/>
      <c r="FN382" s="15"/>
      <c r="FO382" s="15"/>
      <c r="FP382" s="15"/>
      <c r="FQ382" s="15"/>
      <c r="FR382" s="15"/>
      <c r="FS382" s="15"/>
      <c r="FT382" s="15"/>
      <c r="FU382" s="15"/>
      <c r="FV382" s="15"/>
      <c r="FW382" s="15"/>
      <c r="FX382" s="15"/>
      <c r="FY382" s="15"/>
      <c r="FZ382" s="15"/>
      <c r="GA382" s="15"/>
      <c r="GB382" s="15"/>
      <c r="GC382" s="15"/>
      <c r="GD382" s="15"/>
      <c r="GE382" s="15"/>
      <c r="GF382" s="15"/>
      <c r="GG382" s="15"/>
      <c r="GH382" s="15"/>
      <c r="GI382" s="15"/>
      <c r="GJ382" s="15"/>
      <c r="GK382" s="15"/>
      <c r="GL382" s="15"/>
      <c r="GM382" s="15"/>
      <c r="GN382" s="15"/>
      <c r="GO382" s="15"/>
      <c r="GP382" s="15"/>
      <c r="GQ382" s="15"/>
      <c r="GR382" s="15"/>
      <c r="GS382" s="15"/>
      <c r="GT382" s="15"/>
      <c r="GU382" s="15"/>
      <c r="GV382" s="15"/>
      <c r="GW382" s="15"/>
      <c r="GX382" s="15"/>
      <c r="GY382" s="15"/>
      <c r="GZ382" s="15"/>
      <c r="HA382" s="15"/>
      <c r="HB382" s="15"/>
      <c r="HC382" s="15"/>
      <c r="HD382" s="15"/>
      <c r="HE382" s="15"/>
      <c r="HF382" s="15"/>
      <c r="HG382" s="15"/>
      <c r="HH382" s="15"/>
      <c r="HI382" s="15"/>
      <c r="HJ382" s="15"/>
      <c r="HK382" s="15"/>
      <c r="HL382" s="15"/>
      <c r="HM382" s="15"/>
      <c r="HN382" s="15"/>
      <c r="HO382" s="15"/>
      <c r="HP382" s="15"/>
      <c r="HQ382" s="15"/>
      <c r="HR382" s="15"/>
      <c r="HS382" s="15"/>
      <c r="HT382" s="15"/>
      <c r="HU382" s="15"/>
      <c r="HV382" s="15"/>
      <c r="HW382" s="15"/>
      <c r="HX382" s="15"/>
      <c r="HY382" s="15"/>
      <c r="HZ382" s="15"/>
      <c r="IA382" s="15"/>
      <c r="IB382" s="15"/>
      <c r="IC382" s="15"/>
      <c r="ID382" s="15"/>
      <c r="IE382" s="15"/>
      <c r="IF382" s="15"/>
      <c r="IK382" s="15"/>
      <c r="IL382" s="15"/>
      <c r="IM382" s="15"/>
      <c r="IN382" s="15"/>
    </row>
    <row r="383" spans="1:248" ht="71.25" customHeight="1" x14ac:dyDescent="0.25">
      <c r="A383" s="122">
        <v>379</v>
      </c>
      <c r="B383" s="122" t="s">
        <v>1922</v>
      </c>
      <c r="C383" s="123" t="s">
        <v>1923</v>
      </c>
      <c r="D383" s="123" t="s">
        <v>1924</v>
      </c>
      <c r="E383" s="124" t="s">
        <v>1925</v>
      </c>
      <c r="F383" s="139">
        <v>42991</v>
      </c>
      <c r="G383" s="122" t="s">
        <v>178</v>
      </c>
      <c r="H383" s="122" t="s">
        <v>131</v>
      </c>
      <c r="I383" s="122" t="s">
        <v>342</v>
      </c>
      <c r="J383" s="141" t="s">
        <v>1396</v>
      </c>
      <c r="K383" s="25" t="s">
        <v>36</v>
      </c>
      <c r="L383" s="25" t="s">
        <v>24</v>
      </c>
      <c r="M383" s="15"/>
      <c r="N383" s="141" t="s">
        <v>1926</v>
      </c>
      <c r="O383" s="25" t="s">
        <v>36</v>
      </c>
      <c r="P383" s="25" t="s">
        <v>24</v>
      </c>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c r="BD383" s="15"/>
      <c r="BE383" s="15"/>
      <c r="BF383" s="15"/>
      <c r="BG383" s="15"/>
      <c r="BH383" s="15"/>
      <c r="BI383" s="15"/>
      <c r="BJ383" s="15"/>
      <c r="BK383" s="15"/>
      <c r="BL383" s="15"/>
      <c r="BM383" s="15"/>
      <c r="BN383" s="15"/>
      <c r="BO383" s="15"/>
      <c r="BP383" s="15"/>
      <c r="BQ383" s="15"/>
      <c r="BR383" s="15"/>
      <c r="BS383" s="15"/>
      <c r="BT383" s="15"/>
      <c r="BU383" s="15"/>
      <c r="BV383" s="15"/>
      <c r="BW383" s="15"/>
      <c r="BX383" s="15"/>
      <c r="BY383" s="15"/>
      <c r="BZ383" s="15"/>
      <c r="CA383" s="15"/>
      <c r="CB383" s="15"/>
      <c r="CC383" s="15"/>
      <c r="CD383" s="15"/>
      <c r="CE383" s="15"/>
      <c r="CF383" s="15"/>
      <c r="CG383" s="15"/>
      <c r="CH383" s="15"/>
      <c r="CI383" s="15"/>
      <c r="CJ383" s="15"/>
      <c r="CK383" s="15"/>
      <c r="CL383" s="15"/>
      <c r="CM383" s="15"/>
      <c r="CN383" s="15"/>
      <c r="CO383" s="15"/>
      <c r="CP383" s="15"/>
      <c r="CQ383" s="15"/>
      <c r="CR383" s="15"/>
      <c r="CS383" s="15"/>
      <c r="CT383" s="15"/>
      <c r="CU383" s="15"/>
      <c r="CV383" s="15"/>
      <c r="CW383" s="15"/>
      <c r="CX383" s="15"/>
      <c r="CY383" s="15"/>
      <c r="CZ383" s="15"/>
      <c r="DA383" s="15"/>
      <c r="DB383" s="15"/>
      <c r="DC383" s="15"/>
      <c r="DD383" s="15"/>
      <c r="DE383" s="15"/>
      <c r="DF383" s="15"/>
      <c r="DG383" s="15"/>
      <c r="DH383" s="15"/>
      <c r="DI383" s="15"/>
      <c r="DJ383" s="15"/>
      <c r="DK383" s="15"/>
      <c r="DL383" s="15"/>
      <c r="DM383" s="15"/>
      <c r="DN383" s="15"/>
      <c r="DO383" s="15"/>
      <c r="DP383" s="15"/>
      <c r="DQ383" s="15"/>
      <c r="DR383" s="15"/>
      <c r="DS383" s="15"/>
      <c r="DT383" s="15"/>
      <c r="DU383" s="15"/>
      <c r="DV383" s="15"/>
      <c r="DW383" s="15"/>
      <c r="DX383" s="15"/>
      <c r="DY383" s="15"/>
      <c r="DZ383" s="15"/>
      <c r="EA383" s="15"/>
      <c r="EB383" s="15"/>
      <c r="EC383" s="15"/>
      <c r="ED383" s="15"/>
      <c r="EE383" s="15"/>
      <c r="EF383" s="15"/>
      <c r="EG383" s="15"/>
      <c r="EH383" s="15"/>
      <c r="EI383" s="15"/>
      <c r="EJ383" s="15"/>
      <c r="EK383" s="15"/>
      <c r="EL383" s="15"/>
      <c r="EM383" s="15"/>
      <c r="EN383" s="15"/>
      <c r="EO383" s="15"/>
      <c r="EP383" s="15"/>
      <c r="EQ383" s="15"/>
      <c r="ER383" s="15"/>
      <c r="ES383" s="15"/>
      <c r="ET383" s="15"/>
      <c r="EU383" s="15"/>
      <c r="EV383" s="15"/>
      <c r="EW383" s="15"/>
      <c r="EX383" s="15"/>
      <c r="EY383" s="15"/>
      <c r="EZ383" s="15"/>
      <c r="FA383" s="15"/>
      <c r="FB383" s="15"/>
      <c r="FC383" s="15"/>
      <c r="FD383" s="15"/>
      <c r="FE383" s="15"/>
      <c r="FF383" s="15"/>
      <c r="FG383" s="15"/>
      <c r="FH383" s="15"/>
      <c r="FI383" s="15"/>
      <c r="FJ383" s="15"/>
      <c r="FK383" s="15"/>
      <c r="FL383" s="15"/>
      <c r="FM383" s="15"/>
      <c r="FN383" s="15"/>
      <c r="FO383" s="15"/>
      <c r="FP383" s="15"/>
      <c r="FQ383" s="15"/>
      <c r="FR383" s="15"/>
      <c r="FS383" s="15"/>
      <c r="FT383" s="15"/>
      <c r="FU383" s="15"/>
      <c r="FV383" s="15"/>
      <c r="FW383" s="15"/>
      <c r="FX383" s="15"/>
      <c r="FY383" s="15"/>
      <c r="FZ383" s="15"/>
      <c r="GA383" s="15"/>
      <c r="GB383" s="15"/>
      <c r="GC383" s="15"/>
      <c r="GD383" s="15"/>
      <c r="GE383" s="15"/>
      <c r="GF383" s="15"/>
      <c r="GG383" s="15"/>
      <c r="GH383" s="15"/>
      <c r="GI383" s="15"/>
      <c r="GJ383" s="15"/>
      <c r="GK383" s="15"/>
      <c r="GL383" s="15"/>
      <c r="GM383" s="15"/>
      <c r="GN383" s="15"/>
      <c r="GO383" s="15"/>
      <c r="GP383" s="15"/>
      <c r="GQ383" s="15"/>
      <c r="GR383" s="15"/>
      <c r="GS383" s="15"/>
      <c r="GT383" s="15"/>
      <c r="GU383" s="15"/>
      <c r="GV383" s="15"/>
      <c r="GW383" s="15"/>
      <c r="GX383" s="15"/>
      <c r="GY383" s="15"/>
      <c r="GZ383" s="15"/>
      <c r="HA383" s="15"/>
      <c r="HB383" s="15"/>
      <c r="HC383" s="15"/>
      <c r="HD383" s="15"/>
      <c r="HE383" s="15"/>
      <c r="HF383" s="15"/>
      <c r="HG383" s="15"/>
      <c r="HH383" s="15"/>
      <c r="HI383" s="15"/>
      <c r="HJ383" s="15"/>
      <c r="HK383" s="15"/>
      <c r="HL383" s="15"/>
      <c r="HM383" s="15"/>
      <c r="HN383" s="15"/>
      <c r="HO383" s="15"/>
      <c r="HP383" s="15"/>
      <c r="HQ383" s="15"/>
      <c r="HR383" s="15"/>
      <c r="HS383" s="15"/>
      <c r="HT383" s="15"/>
      <c r="HU383" s="15"/>
      <c r="HV383" s="15"/>
      <c r="HW383" s="15"/>
      <c r="HX383" s="15"/>
      <c r="HY383" s="15"/>
      <c r="HZ383" s="15"/>
      <c r="IA383" s="15"/>
      <c r="IB383" s="15"/>
      <c r="IC383" s="15"/>
      <c r="ID383" s="15"/>
      <c r="IE383" s="15"/>
      <c r="IF383" s="15"/>
      <c r="IG383" s="15"/>
      <c r="IH383" s="15"/>
      <c r="II383" s="15"/>
      <c r="IJ383" s="15"/>
      <c r="IK383" s="15"/>
      <c r="IL383" s="15"/>
      <c r="IM383" s="15"/>
      <c r="IN383" s="15"/>
    </row>
    <row r="384" spans="1:248" s="15" customFormat="1" ht="71.25" customHeight="1" x14ac:dyDescent="0.25">
      <c r="A384" s="122">
        <v>380</v>
      </c>
      <c r="B384" s="122" t="s">
        <v>1927</v>
      </c>
      <c r="C384" s="123"/>
      <c r="D384" s="123" t="s">
        <v>1928</v>
      </c>
      <c r="E384" s="124" t="s">
        <v>1929</v>
      </c>
      <c r="F384" s="139">
        <v>42991</v>
      </c>
      <c r="G384" s="122" t="s">
        <v>1930</v>
      </c>
      <c r="H384" s="122" t="s">
        <v>160</v>
      </c>
      <c r="I384" s="122" t="s">
        <v>179</v>
      </c>
      <c r="J384" s="141" t="s">
        <v>61</v>
      </c>
      <c r="K384" s="25" t="s">
        <v>23</v>
      </c>
      <c r="L384" s="25" t="s">
        <v>52</v>
      </c>
      <c r="M384" s="123"/>
      <c r="N384" s="141" t="s">
        <v>1931</v>
      </c>
      <c r="O384" s="25" t="s">
        <v>23</v>
      </c>
      <c r="P384" s="25" t="s">
        <v>24</v>
      </c>
    </row>
    <row r="385" spans="1:16" s="15" customFormat="1" ht="71.25" customHeight="1" x14ac:dyDescent="0.25">
      <c r="A385" s="122">
        <v>381</v>
      </c>
      <c r="B385" s="122" t="s">
        <v>1932</v>
      </c>
      <c r="C385" s="123"/>
      <c r="D385" s="123" t="s">
        <v>1933</v>
      </c>
      <c r="E385" s="124" t="s">
        <v>1934</v>
      </c>
      <c r="F385" s="139">
        <v>42991</v>
      </c>
      <c r="G385" s="122" t="s">
        <v>1529</v>
      </c>
      <c r="H385" s="122" t="s">
        <v>160</v>
      </c>
      <c r="I385" s="122" t="s">
        <v>179</v>
      </c>
      <c r="J385" s="141" t="s">
        <v>61</v>
      </c>
      <c r="K385" s="25" t="s">
        <v>23</v>
      </c>
      <c r="L385" s="25" t="s">
        <v>52</v>
      </c>
      <c r="M385" s="123"/>
      <c r="N385" s="141" t="s">
        <v>1935</v>
      </c>
      <c r="O385" s="25" t="s">
        <v>23</v>
      </c>
      <c r="P385" s="25" t="s">
        <v>24</v>
      </c>
    </row>
    <row r="386" spans="1:16" s="15" customFormat="1" ht="71.25" customHeight="1" x14ac:dyDescent="0.25">
      <c r="A386" s="122">
        <v>382</v>
      </c>
      <c r="B386" s="122" t="s">
        <v>1936</v>
      </c>
      <c r="C386" s="123"/>
      <c r="D386" s="123" t="s">
        <v>1937</v>
      </c>
      <c r="E386" s="124" t="s">
        <v>1938</v>
      </c>
      <c r="F386" s="139">
        <v>42991</v>
      </c>
      <c r="G386" s="122" t="s">
        <v>1939</v>
      </c>
      <c r="H386" s="122" t="s">
        <v>160</v>
      </c>
      <c r="I386" s="122" t="s">
        <v>179</v>
      </c>
      <c r="J386" s="141" t="s">
        <v>61</v>
      </c>
      <c r="K386" s="25" t="s">
        <v>23</v>
      </c>
      <c r="L386" s="25" t="s">
        <v>52</v>
      </c>
      <c r="M386" s="123"/>
      <c r="N386" s="141" t="s">
        <v>1940</v>
      </c>
      <c r="O386" s="25" t="s">
        <v>23</v>
      </c>
      <c r="P386" s="25" t="s">
        <v>24</v>
      </c>
    </row>
    <row r="387" spans="1:16" s="15" customFormat="1" ht="75.75" customHeight="1" x14ac:dyDescent="0.25">
      <c r="A387" s="122">
        <v>383</v>
      </c>
      <c r="B387" s="122" t="s">
        <v>1941</v>
      </c>
      <c r="C387" s="123"/>
      <c r="D387" s="123" t="s">
        <v>1942</v>
      </c>
      <c r="E387" s="124" t="s">
        <v>1943</v>
      </c>
      <c r="F387" s="139">
        <v>42991</v>
      </c>
      <c r="G387" s="122" t="s">
        <v>1944</v>
      </c>
      <c r="H387" s="122" t="s">
        <v>160</v>
      </c>
      <c r="I387" s="122" t="s">
        <v>607</v>
      </c>
      <c r="J387" s="141" t="s">
        <v>61</v>
      </c>
      <c r="K387" s="25" t="s">
        <v>23</v>
      </c>
      <c r="L387" s="25" t="s">
        <v>52</v>
      </c>
      <c r="M387" s="123"/>
      <c r="N387" s="141" t="s">
        <v>1945</v>
      </c>
      <c r="O387" s="25" t="s">
        <v>23</v>
      </c>
      <c r="P387" s="25" t="s">
        <v>24</v>
      </c>
    </row>
    <row r="388" spans="1:16" s="15" customFormat="1" ht="71.25" customHeight="1" x14ac:dyDescent="0.25">
      <c r="A388" s="122">
        <v>384</v>
      </c>
      <c r="B388" s="122" t="s">
        <v>1946</v>
      </c>
      <c r="C388" s="123"/>
      <c r="D388" s="123" t="s">
        <v>1947</v>
      </c>
      <c r="E388" s="124" t="s">
        <v>1948</v>
      </c>
      <c r="F388" s="139">
        <v>42991</v>
      </c>
      <c r="G388" s="122" t="s">
        <v>1949</v>
      </c>
      <c r="H388" s="122" t="s">
        <v>160</v>
      </c>
      <c r="I388" s="122" t="s">
        <v>179</v>
      </c>
      <c r="J388" s="141" t="s">
        <v>61</v>
      </c>
      <c r="K388" s="25" t="s">
        <v>23</v>
      </c>
      <c r="L388" s="25" t="s">
        <v>52</v>
      </c>
      <c r="M388" s="123"/>
      <c r="N388" s="141" t="s">
        <v>1950</v>
      </c>
      <c r="O388" s="25" t="s">
        <v>23</v>
      </c>
      <c r="P388" s="25" t="s">
        <v>24</v>
      </c>
    </row>
    <row r="389" spans="1:16" s="15" customFormat="1" ht="71.25" customHeight="1" x14ac:dyDescent="0.25">
      <c r="A389" s="122">
        <v>385</v>
      </c>
      <c r="B389" s="122" t="s">
        <v>1951</v>
      </c>
      <c r="C389" s="123"/>
      <c r="D389" s="123" t="s">
        <v>1952</v>
      </c>
      <c r="E389" s="124" t="s">
        <v>1953</v>
      </c>
      <c r="F389" s="139">
        <v>42991</v>
      </c>
      <c r="G389" s="122" t="s">
        <v>1954</v>
      </c>
      <c r="H389" s="122" t="s">
        <v>160</v>
      </c>
      <c r="I389" s="122" t="s">
        <v>179</v>
      </c>
      <c r="J389" s="141" t="s">
        <v>61</v>
      </c>
      <c r="K389" s="25" t="s">
        <v>23</v>
      </c>
      <c r="L389" s="25" t="s">
        <v>52</v>
      </c>
      <c r="M389" s="123"/>
      <c r="N389" s="141" t="s">
        <v>1955</v>
      </c>
      <c r="O389" s="25" t="s">
        <v>23</v>
      </c>
      <c r="P389" s="25" t="s">
        <v>24</v>
      </c>
    </row>
    <row r="390" spans="1:16" s="15" customFormat="1" ht="71.25" customHeight="1" x14ac:dyDescent="0.25">
      <c r="A390" s="122">
        <v>386</v>
      </c>
      <c r="B390" s="122" t="s">
        <v>1956</v>
      </c>
      <c r="C390" s="123"/>
      <c r="D390" s="123" t="s">
        <v>1957</v>
      </c>
      <c r="E390" s="124" t="s">
        <v>1958</v>
      </c>
      <c r="F390" s="139">
        <v>42991</v>
      </c>
      <c r="G390" s="122" t="s">
        <v>1959</v>
      </c>
      <c r="H390" s="122" t="s">
        <v>160</v>
      </c>
      <c r="I390" s="122" t="s">
        <v>179</v>
      </c>
      <c r="J390" s="141" t="s">
        <v>61</v>
      </c>
      <c r="K390" s="25" t="s">
        <v>23</v>
      </c>
      <c r="L390" s="25" t="s">
        <v>52</v>
      </c>
      <c r="M390" s="123"/>
      <c r="N390" s="141" t="s">
        <v>1960</v>
      </c>
      <c r="O390" s="25" t="s">
        <v>23</v>
      </c>
      <c r="P390" s="25" t="s">
        <v>24</v>
      </c>
    </row>
    <row r="391" spans="1:16" s="15" customFormat="1" ht="71.25" customHeight="1" x14ac:dyDescent="0.25">
      <c r="A391" s="122">
        <v>387</v>
      </c>
      <c r="B391" s="122" t="s">
        <v>1961</v>
      </c>
      <c r="C391" s="123"/>
      <c r="D391" s="123" t="s">
        <v>1962</v>
      </c>
      <c r="E391" s="124" t="s">
        <v>1963</v>
      </c>
      <c r="F391" s="139">
        <v>42991</v>
      </c>
      <c r="G391" s="122" t="s">
        <v>1964</v>
      </c>
      <c r="H391" s="122" t="s">
        <v>160</v>
      </c>
      <c r="I391" s="122" t="s">
        <v>179</v>
      </c>
      <c r="J391" s="141" t="s">
        <v>61</v>
      </c>
      <c r="K391" s="25" t="s">
        <v>23</v>
      </c>
      <c r="L391" s="25" t="s">
        <v>52</v>
      </c>
      <c r="M391" s="123"/>
      <c r="N391" s="141" t="s">
        <v>1965</v>
      </c>
      <c r="O391" s="25" t="s">
        <v>23</v>
      </c>
      <c r="P391" s="25" t="s">
        <v>24</v>
      </c>
    </row>
    <row r="392" spans="1:16" s="15" customFormat="1" ht="71.25" customHeight="1" x14ac:dyDescent="0.25">
      <c r="A392" s="122">
        <v>388</v>
      </c>
      <c r="B392" s="122" t="s">
        <v>1966</v>
      </c>
      <c r="C392" s="123"/>
      <c r="D392" s="123" t="s">
        <v>1962</v>
      </c>
      <c r="E392" s="124" t="s">
        <v>1967</v>
      </c>
      <c r="F392" s="139">
        <v>42991</v>
      </c>
      <c r="G392" s="122" t="s">
        <v>1968</v>
      </c>
      <c r="H392" s="122" t="s">
        <v>160</v>
      </c>
      <c r="I392" s="122" t="s">
        <v>179</v>
      </c>
      <c r="J392" s="141" t="s">
        <v>61</v>
      </c>
      <c r="K392" s="25" t="s">
        <v>23</v>
      </c>
      <c r="L392" s="25" t="s">
        <v>52</v>
      </c>
      <c r="M392" s="123"/>
      <c r="N392" s="141" t="s">
        <v>1969</v>
      </c>
      <c r="O392" s="25" t="s">
        <v>23</v>
      </c>
      <c r="P392" s="25" t="s">
        <v>24</v>
      </c>
    </row>
    <row r="393" spans="1:16" ht="81.75" customHeight="1" x14ac:dyDescent="0.25">
      <c r="A393" s="122">
        <v>389</v>
      </c>
      <c r="B393" s="122" t="s">
        <v>1970</v>
      </c>
      <c r="C393" s="123" t="s">
        <v>1971</v>
      </c>
      <c r="D393" s="123" t="s">
        <v>1972</v>
      </c>
      <c r="E393" s="124" t="s">
        <v>1973</v>
      </c>
      <c r="F393" s="139">
        <v>42992</v>
      </c>
      <c r="G393" s="122" t="s">
        <v>159</v>
      </c>
      <c r="H393" s="122" t="s">
        <v>341</v>
      </c>
      <c r="I393" s="122" t="s">
        <v>342</v>
      </c>
      <c r="J393" s="140" t="s">
        <v>343</v>
      </c>
      <c r="K393" s="127" t="s">
        <v>36</v>
      </c>
      <c r="L393" s="127" t="s">
        <v>24</v>
      </c>
      <c r="M393" s="137"/>
      <c r="N393" s="141" t="s">
        <v>1974</v>
      </c>
      <c r="O393" s="25" t="s">
        <v>23</v>
      </c>
      <c r="P393" s="25" t="s">
        <v>24</v>
      </c>
    </row>
    <row r="394" spans="1:16" ht="72" x14ac:dyDescent="0.25">
      <c r="A394" s="122">
        <v>390</v>
      </c>
      <c r="B394" s="122" t="s">
        <v>1975</v>
      </c>
      <c r="C394" s="123" t="s">
        <v>1976</v>
      </c>
      <c r="D394" s="123" t="s">
        <v>1977</v>
      </c>
      <c r="E394" s="124" t="s">
        <v>1978</v>
      </c>
      <c r="F394" s="139">
        <v>42992</v>
      </c>
      <c r="G394" s="122" t="s">
        <v>1979</v>
      </c>
      <c r="H394" s="122" t="s">
        <v>214</v>
      </c>
      <c r="I394" s="122" t="s">
        <v>1980</v>
      </c>
      <c r="J394" s="122" t="s">
        <v>1981</v>
      </c>
      <c r="K394" s="122"/>
      <c r="L394" s="122"/>
      <c r="M394" s="122"/>
      <c r="N394" s="140" t="s">
        <v>1982</v>
      </c>
      <c r="O394" s="127" t="s">
        <v>23</v>
      </c>
      <c r="P394" s="127" t="s">
        <v>52</v>
      </c>
    </row>
    <row r="395" spans="1:16" ht="72" x14ac:dyDescent="0.25">
      <c r="A395" s="122">
        <v>391</v>
      </c>
      <c r="B395" s="122" t="s">
        <v>1983</v>
      </c>
      <c r="C395" s="123"/>
      <c r="D395" s="123" t="s">
        <v>1984</v>
      </c>
      <c r="E395" s="124" t="s">
        <v>1985</v>
      </c>
      <c r="F395" s="139">
        <v>42993</v>
      </c>
      <c r="G395" s="122" t="s">
        <v>283</v>
      </c>
      <c r="H395" s="122" t="s">
        <v>85</v>
      </c>
      <c r="I395" s="122" t="s">
        <v>1986</v>
      </c>
      <c r="J395" s="122" t="s">
        <v>1981</v>
      </c>
      <c r="K395" s="122"/>
      <c r="L395" s="122"/>
      <c r="M395" s="122"/>
      <c r="N395" s="140" t="s">
        <v>1987</v>
      </c>
      <c r="O395" s="127" t="s">
        <v>36</v>
      </c>
      <c r="P395" s="127" t="s">
        <v>24</v>
      </c>
    </row>
    <row r="396" spans="1:16" s="15" customFormat="1" ht="71.25" customHeight="1" x14ac:dyDescent="0.25">
      <c r="A396" s="122">
        <v>392</v>
      </c>
      <c r="B396" s="122" t="s">
        <v>1988</v>
      </c>
      <c r="C396" s="123"/>
      <c r="D396" s="123" t="s">
        <v>1989</v>
      </c>
      <c r="E396" s="124" t="s">
        <v>1990</v>
      </c>
      <c r="F396" s="139">
        <v>42993</v>
      </c>
      <c r="G396" s="122" t="s">
        <v>1533</v>
      </c>
      <c r="H396" s="122" t="s">
        <v>160</v>
      </c>
      <c r="I396" s="122" t="s">
        <v>179</v>
      </c>
      <c r="J396" s="141" t="s">
        <v>61</v>
      </c>
      <c r="K396" s="25" t="s">
        <v>23</v>
      </c>
      <c r="L396" s="25" t="s">
        <v>52</v>
      </c>
      <c r="M396" s="123"/>
      <c r="N396" s="141" t="s">
        <v>1991</v>
      </c>
      <c r="O396" s="25" t="s">
        <v>23</v>
      </c>
      <c r="P396" s="25" t="s">
        <v>24</v>
      </c>
    </row>
    <row r="397" spans="1:16" s="15" customFormat="1" ht="71.25" customHeight="1" x14ac:dyDescent="0.25">
      <c r="A397" s="122">
        <v>393</v>
      </c>
      <c r="B397" s="122" t="s">
        <v>1992</v>
      </c>
      <c r="C397" s="123"/>
      <c r="D397" s="123" t="s">
        <v>1993</v>
      </c>
      <c r="E397" s="124" t="s">
        <v>1994</v>
      </c>
      <c r="F397" s="139">
        <v>42993</v>
      </c>
      <c r="G397" s="122" t="s">
        <v>1995</v>
      </c>
      <c r="H397" s="122" t="s">
        <v>160</v>
      </c>
      <c r="I397" s="122" t="s">
        <v>179</v>
      </c>
      <c r="J397" s="141" t="s">
        <v>61</v>
      </c>
      <c r="K397" s="25" t="s">
        <v>23</v>
      </c>
      <c r="L397" s="25" t="s">
        <v>52</v>
      </c>
      <c r="M397" s="123"/>
      <c r="N397" s="141" t="s">
        <v>1996</v>
      </c>
      <c r="O397" s="25" t="s">
        <v>23</v>
      </c>
      <c r="P397" s="25" t="s">
        <v>24</v>
      </c>
    </row>
    <row r="398" spans="1:16" s="15" customFormat="1" ht="71.25" customHeight="1" x14ac:dyDescent="0.25">
      <c r="A398" s="122">
        <v>394</v>
      </c>
      <c r="B398" s="122" t="s">
        <v>1997</v>
      </c>
      <c r="C398" s="123"/>
      <c r="D398" s="123" t="s">
        <v>1998</v>
      </c>
      <c r="E398" s="124" t="s">
        <v>1999</v>
      </c>
      <c r="F398" s="139">
        <v>42993</v>
      </c>
      <c r="G398" s="122" t="s">
        <v>2000</v>
      </c>
      <c r="H398" s="122" t="s">
        <v>160</v>
      </c>
      <c r="I398" s="122" t="s">
        <v>179</v>
      </c>
      <c r="J398" s="141" t="s">
        <v>61</v>
      </c>
      <c r="K398" s="25" t="s">
        <v>23</v>
      </c>
      <c r="L398" s="25" t="s">
        <v>52</v>
      </c>
      <c r="M398" s="123"/>
      <c r="N398" s="141" t="s">
        <v>2001</v>
      </c>
      <c r="O398" s="25" t="s">
        <v>23</v>
      </c>
      <c r="P398" s="25" t="s">
        <v>24</v>
      </c>
    </row>
    <row r="399" spans="1:16" s="15" customFormat="1" ht="71.25" customHeight="1" x14ac:dyDescent="0.25">
      <c r="A399" s="122">
        <v>395</v>
      </c>
      <c r="B399" s="122" t="s">
        <v>2002</v>
      </c>
      <c r="C399" s="123"/>
      <c r="D399" s="123" t="s">
        <v>2003</v>
      </c>
      <c r="E399" s="124" t="s">
        <v>2004</v>
      </c>
      <c r="F399" s="139">
        <v>42993</v>
      </c>
      <c r="G399" s="122" t="s">
        <v>2005</v>
      </c>
      <c r="H399" s="122" t="s">
        <v>160</v>
      </c>
      <c r="I399" s="122" t="s">
        <v>179</v>
      </c>
      <c r="J399" s="141" t="s">
        <v>61</v>
      </c>
      <c r="K399" s="25" t="s">
        <v>23</v>
      </c>
      <c r="L399" s="25" t="s">
        <v>52</v>
      </c>
      <c r="M399" s="123"/>
      <c r="N399" s="141" t="s">
        <v>2006</v>
      </c>
      <c r="O399" s="25" t="s">
        <v>23</v>
      </c>
      <c r="P399" s="25" t="s">
        <v>24</v>
      </c>
    </row>
    <row r="400" spans="1:16" s="15" customFormat="1" ht="71.25" customHeight="1" x14ac:dyDescent="0.25">
      <c r="A400" s="122">
        <v>396</v>
      </c>
      <c r="B400" s="122" t="s">
        <v>2007</v>
      </c>
      <c r="C400" s="123"/>
      <c r="D400" s="123" t="s">
        <v>2008</v>
      </c>
      <c r="E400" s="124" t="s">
        <v>2009</v>
      </c>
      <c r="F400" s="139">
        <v>42993</v>
      </c>
      <c r="G400" s="122" t="s">
        <v>2010</v>
      </c>
      <c r="H400" s="122" t="s">
        <v>160</v>
      </c>
      <c r="I400" s="122" t="s">
        <v>179</v>
      </c>
      <c r="J400" s="141" t="s">
        <v>61</v>
      </c>
      <c r="K400" s="25" t="s">
        <v>23</v>
      </c>
      <c r="L400" s="25" t="s">
        <v>52</v>
      </c>
      <c r="M400" s="123"/>
      <c r="N400" s="141" t="s">
        <v>2011</v>
      </c>
      <c r="O400" s="25" t="s">
        <v>23</v>
      </c>
      <c r="P400" s="25" t="s">
        <v>24</v>
      </c>
    </row>
    <row r="401" spans="1:248" s="15" customFormat="1" ht="71.25" customHeight="1" x14ac:dyDescent="0.25">
      <c r="A401" s="122">
        <v>397</v>
      </c>
      <c r="B401" s="122" t="s">
        <v>2012</v>
      </c>
      <c r="C401" s="123"/>
      <c r="D401" s="123" t="s">
        <v>2013</v>
      </c>
      <c r="E401" s="124" t="s">
        <v>2014</v>
      </c>
      <c r="F401" s="139">
        <v>42993</v>
      </c>
      <c r="G401" s="122" t="s">
        <v>2010</v>
      </c>
      <c r="H401" s="122" t="s">
        <v>160</v>
      </c>
      <c r="I401" s="122" t="s">
        <v>179</v>
      </c>
      <c r="J401" s="141" t="s">
        <v>61</v>
      </c>
      <c r="K401" s="25" t="s">
        <v>23</v>
      </c>
      <c r="L401" s="25" t="s">
        <v>52</v>
      </c>
      <c r="M401" s="123"/>
      <c r="N401" s="141" t="s">
        <v>2015</v>
      </c>
      <c r="O401" s="25" t="s">
        <v>23</v>
      </c>
      <c r="P401" s="25" t="s">
        <v>24</v>
      </c>
    </row>
    <row r="402" spans="1:248" ht="78" customHeight="1" x14ac:dyDescent="0.25">
      <c r="A402" s="122">
        <v>398</v>
      </c>
      <c r="B402" s="122" t="s">
        <v>2016</v>
      </c>
      <c r="C402" s="123"/>
      <c r="D402" s="123" t="s">
        <v>2017</v>
      </c>
      <c r="E402" s="124" t="s">
        <v>2018</v>
      </c>
      <c r="F402" s="139">
        <v>42993</v>
      </c>
      <c r="G402" s="122" t="s">
        <v>2019</v>
      </c>
      <c r="H402" s="122" t="s">
        <v>167</v>
      </c>
      <c r="I402" s="122" t="s">
        <v>329</v>
      </c>
      <c r="J402" s="141" t="s">
        <v>1396</v>
      </c>
      <c r="K402" s="25" t="s">
        <v>36</v>
      </c>
      <c r="L402" s="25" t="s">
        <v>24</v>
      </c>
      <c r="M402" s="15"/>
      <c r="N402" s="141" t="s">
        <v>2020</v>
      </c>
      <c r="O402" s="25" t="s">
        <v>36</v>
      </c>
      <c r="P402" s="25" t="s">
        <v>24</v>
      </c>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c r="BD402" s="15"/>
      <c r="BE402" s="15"/>
      <c r="BF402" s="15"/>
      <c r="BG402" s="15"/>
      <c r="BH402" s="15"/>
      <c r="BI402" s="15"/>
      <c r="BJ402" s="15"/>
      <c r="BK402" s="15"/>
      <c r="BL402" s="15"/>
      <c r="BM402" s="15"/>
      <c r="BN402" s="15"/>
      <c r="BO402" s="15"/>
      <c r="BP402" s="15"/>
      <c r="BQ402" s="15"/>
      <c r="BR402" s="15"/>
      <c r="BS402" s="15"/>
      <c r="BT402" s="15"/>
      <c r="BU402" s="15"/>
      <c r="BV402" s="15"/>
      <c r="BW402" s="15"/>
      <c r="BX402" s="15"/>
      <c r="BY402" s="15"/>
      <c r="BZ402" s="15"/>
      <c r="CA402" s="15"/>
      <c r="CB402" s="15"/>
      <c r="CC402" s="15"/>
      <c r="CD402" s="15"/>
      <c r="CE402" s="15"/>
      <c r="CF402" s="15"/>
      <c r="CG402" s="15"/>
      <c r="CH402" s="15"/>
      <c r="CI402" s="15"/>
      <c r="CJ402" s="15"/>
      <c r="CK402" s="15"/>
      <c r="CL402" s="15"/>
      <c r="CM402" s="15"/>
      <c r="CN402" s="15"/>
      <c r="CO402" s="15"/>
      <c r="CP402" s="15"/>
      <c r="CQ402" s="15"/>
      <c r="CR402" s="15"/>
      <c r="CS402" s="15"/>
      <c r="CT402" s="15"/>
      <c r="CU402" s="15"/>
      <c r="CV402" s="15"/>
      <c r="CW402" s="15"/>
      <c r="CX402" s="15"/>
      <c r="CY402" s="15"/>
      <c r="CZ402" s="15"/>
      <c r="DA402" s="15"/>
      <c r="DB402" s="15"/>
      <c r="DC402" s="15"/>
      <c r="DD402" s="15"/>
      <c r="DE402" s="15"/>
      <c r="DF402" s="15"/>
      <c r="DG402" s="15"/>
      <c r="DH402" s="15"/>
      <c r="DI402" s="15"/>
      <c r="DJ402" s="15"/>
      <c r="DK402" s="15"/>
      <c r="DL402" s="15"/>
      <c r="DM402" s="15"/>
      <c r="DN402" s="15"/>
      <c r="DO402" s="15"/>
      <c r="DP402" s="15"/>
      <c r="DQ402" s="15"/>
      <c r="DR402" s="15"/>
      <c r="DS402" s="15"/>
      <c r="DT402" s="15"/>
      <c r="DU402" s="15"/>
      <c r="DV402" s="15"/>
      <c r="DW402" s="15"/>
      <c r="DX402" s="15"/>
      <c r="DY402" s="15"/>
      <c r="DZ402" s="15"/>
      <c r="EA402" s="15"/>
      <c r="EB402" s="15"/>
      <c r="EC402" s="15"/>
      <c r="ED402" s="15"/>
      <c r="EE402" s="15"/>
      <c r="EF402" s="15"/>
      <c r="EG402" s="15"/>
      <c r="EH402" s="15"/>
      <c r="EI402" s="15"/>
      <c r="EJ402" s="15"/>
      <c r="EK402" s="15"/>
      <c r="EL402" s="15"/>
      <c r="EM402" s="15"/>
      <c r="EN402" s="15"/>
      <c r="EO402" s="15"/>
      <c r="EP402" s="15"/>
      <c r="EQ402" s="15"/>
      <c r="ER402" s="15"/>
      <c r="ES402" s="15"/>
      <c r="ET402" s="15"/>
      <c r="EU402" s="15"/>
      <c r="EV402" s="15"/>
      <c r="EW402" s="15"/>
      <c r="EX402" s="15"/>
      <c r="EY402" s="15"/>
      <c r="EZ402" s="15"/>
      <c r="FA402" s="15"/>
      <c r="FB402" s="15"/>
      <c r="FC402" s="15"/>
      <c r="FD402" s="15"/>
      <c r="FE402" s="15"/>
      <c r="FF402" s="15"/>
      <c r="FG402" s="15"/>
      <c r="FH402" s="15"/>
      <c r="FI402" s="15"/>
      <c r="FJ402" s="15"/>
      <c r="FK402" s="15"/>
      <c r="FL402" s="15"/>
      <c r="FM402" s="15"/>
      <c r="FN402" s="15"/>
      <c r="FO402" s="15"/>
      <c r="FP402" s="15"/>
      <c r="FQ402" s="15"/>
      <c r="FR402" s="15"/>
      <c r="FS402" s="15"/>
      <c r="FT402" s="15"/>
      <c r="FU402" s="15"/>
      <c r="FV402" s="15"/>
      <c r="FW402" s="15"/>
      <c r="FX402" s="15"/>
      <c r="FY402" s="15"/>
      <c r="FZ402" s="15"/>
      <c r="GA402" s="15"/>
      <c r="GB402" s="15"/>
      <c r="GC402" s="15"/>
      <c r="GD402" s="15"/>
      <c r="GE402" s="15"/>
      <c r="GF402" s="15"/>
      <c r="GG402" s="15"/>
      <c r="GH402" s="15"/>
      <c r="GI402" s="15"/>
      <c r="GJ402" s="15"/>
      <c r="GK402" s="15"/>
      <c r="GL402" s="15"/>
      <c r="GM402" s="15"/>
      <c r="GN402" s="15"/>
      <c r="GO402" s="15"/>
      <c r="GP402" s="15"/>
      <c r="GQ402" s="15"/>
      <c r="GR402" s="15"/>
      <c r="GS402" s="15"/>
      <c r="GT402" s="15"/>
      <c r="GU402" s="15"/>
      <c r="GV402" s="15"/>
      <c r="GW402" s="15"/>
      <c r="GX402" s="15"/>
      <c r="GY402" s="15"/>
      <c r="GZ402" s="15"/>
      <c r="HA402" s="15"/>
      <c r="HB402" s="15"/>
      <c r="HC402" s="15"/>
      <c r="HD402" s="15"/>
      <c r="HE402" s="15"/>
      <c r="HF402" s="15"/>
      <c r="HG402" s="15"/>
      <c r="HH402" s="15"/>
      <c r="HI402" s="15"/>
      <c r="HJ402" s="15"/>
      <c r="HK402" s="15"/>
      <c r="HL402" s="15"/>
      <c r="HM402" s="15"/>
      <c r="HN402" s="15"/>
      <c r="HO402" s="15"/>
      <c r="HP402" s="15"/>
      <c r="HQ402" s="15"/>
      <c r="HR402" s="15"/>
      <c r="HS402" s="15"/>
      <c r="HT402" s="15"/>
      <c r="HU402" s="15"/>
      <c r="HV402" s="15"/>
      <c r="HW402" s="15"/>
      <c r="HX402" s="15"/>
      <c r="HY402" s="15"/>
      <c r="HZ402" s="15"/>
      <c r="IA402" s="15"/>
      <c r="IB402" s="15"/>
      <c r="IC402" s="15"/>
      <c r="ID402" s="15"/>
      <c r="IE402" s="15"/>
      <c r="IF402" s="15"/>
      <c r="IG402" s="15"/>
      <c r="IH402" s="15"/>
      <c r="II402" s="15"/>
      <c r="IJ402" s="15"/>
      <c r="IK402" s="15"/>
      <c r="IL402" s="15"/>
      <c r="IM402" s="15"/>
      <c r="IN402" s="15"/>
    </row>
    <row r="403" spans="1:248" s="15" customFormat="1" ht="71.25" customHeight="1" x14ac:dyDescent="0.25">
      <c r="A403" s="122">
        <v>399</v>
      </c>
      <c r="B403" s="122" t="s">
        <v>1896</v>
      </c>
      <c r="C403" s="123"/>
      <c r="D403" s="123" t="s">
        <v>2021</v>
      </c>
      <c r="E403" s="124" t="s">
        <v>2022</v>
      </c>
      <c r="F403" s="139">
        <v>42993</v>
      </c>
      <c r="G403" s="122" t="s">
        <v>2023</v>
      </c>
      <c r="H403" s="122" t="s">
        <v>167</v>
      </c>
      <c r="I403" s="122" t="s">
        <v>78</v>
      </c>
      <c r="J403" s="141" t="s">
        <v>61</v>
      </c>
      <c r="K403" s="25" t="s">
        <v>23</v>
      </c>
      <c r="L403" s="25" t="s">
        <v>52</v>
      </c>
      <c r="M403" s="123"/>
      <c r="N403" s="141" t="s">
        <v>2024</v>
      </c>
      <c r="O403" s="25" t="s">
        <v>36</v>
      </c>
      <c r="P403" s="25" t="s">
        <v>24</v>
      </c>
    </row>
    <row r="404" spans="1:248" ht="78" customHeight="1" x14ac:dyDescent="0.25">
      <c r="A404" s="122">
        <v>400</v>
      </c>
      <c r="B404" s="122" t="s">
        <v>2025</v>
      </c>
      <c r="C404" s="123"/>
      <c r="D404" s="123" t="s">
        <v>2026</v>
      </c>
      <c r="E404" s="124" t="s">
        <v>2027</v>
      </c>
      <c r="F404" s="139">
        <v>42993</v>
      </c>
      <c r="G404" s="122" t="s">
        <v>2019</v>
      </c>
      <c r="H404" s="122" t="s">
        <v>167</v>
      </c>
      <c r="I404" s="122" t="s">
        <v>2028</v>
      </c>
      <c r="J404" s="141" t="s">
        <v>1396</v>
      </c>
      <c r="K404" s="25" t="s">
        <v>36</v>
      </c>
      <c r="L404" s="25" t="s">
        <v>24</v>
      </c>
      <c r="M404" s="15"/>
      <c r="N404" s="141" t="s">
        <v>2029</v>
      </c>
      <c r="O404" s="25" t="s">
        <v>36</v>
      </c>
      <c r="P404" s="25" t="s">
        <v>24</v>
      </c>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c r="BD404" s="15"/>
      <c r="BE404" s="15"/>
      <c r="BF404" s="15"/>
      <c r="BG404" s="15"/>
      <c r="BH404" s="15"/>
      <c r="BI404" s="15"/>
      <c r="BJ404" s="15"/>
      <c r="BK404" s="15"/>
      <c r="BL404" s="15"/>
      <c r="BM404" s="15"/>
      <c r="BN404" s="15"/>
      <c r="BO404" s="15"/>
      <c r="BP404" s="15"/>
      <c r="BQ404" s="15"/>
      <c r="BR404" s="15"/>
      <c r="BS404" s="15"/>
      <c r="BT404" s="15"/>
      <c r="BU404" s="15"/>
      <c r="BV404" s="15"/>
      <c r="BW404" s="15"/>
      <c r="BX404" s="15"/>
      <c r="BY404" s="15"/>
      <c r="BZ404" s="15"/>
      <c r="CA404" s="15"/>
      <c r="CB404" s="15"/>
      <c r="CC404" s="15"/>
      <c r="CD404" s="15"/>
      <c r="CE404" s="15"/>
      <c r="CF404" s="15"/>
      <c r="CG404" s="15"/>
      <c r="CH404" s="15"/>
      <c r="CI404" s="15"/>
      <c r="CJ404" s="15"/>
      <c r="CK404" s="15"/>
      <c r="CL404" s="15"/>
      <c r="CM404" s="15"/>
      <c r="CN404" s="15"/>
      <c r="CO404" s="15"/>
      <c r="CP404" s="15"/>
      <c r="CQ404" s="15"/>
      <c r="CR404" s="15"/>
      <c r="CS404" s="15"/>
      <c r="CT404" s="15"/>
      <c r="CU404" s="15"/>
      <c r="CV404" s="15"/>
      <c r="CW404" s="15"/>
      <c r="CX404" s="15"/>
      <c r="CY404" s="15"/>
      <c r="CZ404" s="15"/>
      <c r="DA404" s="15"/>
      <c r="DB404" s="15"/>
      <c r="DC404" s="15"/>
      <c r="DD404" s="15"/>
      <c r="DE404" s="15"/>
      <c r="DF404" s="15"/>
      <c r="DG404" s="15"/>
      <c r="DH404" s="15"/>
      <c r="DI404" s="15"/>
      <c r="DJ404" s="15"/>
      <c r="DK404" s="15"/>
      <c r="DL404" s="15"/>
      <c r="DM404" s="15"/>
      <c r="DN404" s="15"/>
      <c r="DO404" s="15"/>
      <c r="DP404" s="15"/>
      <c r="DQ404" s="15"/>
      <c r="DR404" s="15"/>
      <c r="DS404" s="15"/>
      <c r="DT404" s="15"/>
      <c r="DU404" s="15"/>
      <c r="DV404" s="15"/>
      <c r="DW404" s="15"/>
      <c r="DX404" s="15"/>
      <c r="DY404" s="15"/>
      <c r="DZ404" s="15"/>
      <c r="EA404" s="15"/>
      <c r="EB404" s="15"/>
      <c r="EC404" s="15"/>
      <c r="ED404" s="15"/>
      <c r="EE404" s="15"/>
      <c r="EF404" s="15"/>
      <c r="EG404" s="15"/>
      <c r="EH404" s="15"/>
      <c r="EI404" s="15"/>
      <c r="EJ404" s="15"/>
      <c r="EK404" s="15"/>
      <c r="EL404" s="15"/>
      <c r="EM404" s="15"/>
      <c r="EN404" s="15"/>
      <c r="EO404" s="15"/>
      <c r="EP404" s="15"/>
      <c r="EQ404" s="15"/>
      <c r="ER404" s="15"/>
      <c r="ES404" s="15"/>
      <c r="ET404" s="15"/>
      <c r="EU404" s="15"/>
      <c r="EV404" s="15"/>
      <c r="EW404" s="15"/>
      <c r="EX404" s="15"/>
      <c r="EY404" s="15"/>
      <c r="EZ404" s="15"/>
      <c r="FA404" s="15"/>
      <c r="FB404" s="15"/>
      <c r="FC404" s="15"/>
      <c r="FD404" s="15"/>
      <c r="FE404" s="15"/>
      <c r="FF404" s="15"/>
      <c r="FG404" s="15"/>
      <c r="FH404" s="15"/>
      <c r="FI404" s="15"/>
      <c r="FJ404" s="15"/>
      <c r="FK404" s="15"/>
      <c r="FL404" s="15"/>
      <c r="FM404" s="15"/>
      <c r="FN404" s="15"/>
      <c r="FO404" s="15"/>
      <c r="FP404" s="15"/>
      <c r="FQ404" s="15"/>
      <c r="FR404" s="15"/>
      <c r="FS404" s="15"/>
      <c r="FT404" s="15"/>
      <c r="FU404" s="15"/>
      <c r="FV404" s="15"/>
      <c r="FW404" s="15"/>
      <c r="FX404" s="15"/>
      <c r="FY404" s="15"/>
      <c r="FZ404" s="15"/>
      <c r="GA404" s="15"/>
      <c r="GB404" s="15"/>
      <c r="GC404" s="15"/>
      <c r="GD404" s="15"/>
      <c r="GE404" s="15"/>
      <c r="GF404" s="15"/>
      <c r="GG404" s="15"/>
      <c r="GH404" s="15"/>
      <c r="GI404" s="15"/>
      <c r="GJ404" s="15"/>
      <c r="GK404" s="15"/>
      <c r="GL404" s="15"/>
      <c r="GM404" s="15"/>
      <c r="GN404" s="15"/>
      <c r="GO404" s="15"/>
      <c r="GP404" s="15"/>
      <c r="GQ404" s="15"/>
      <c r="GR404" s="15"/>
      <c r="GS404" s="15"/>
      <c r="GT404" s="15"/>
      <c r="GU404" s="15"/>
      <c r="GV404" s="15"/>
      <c r="GW404" s="15"/>
      <c r="GX404" s="15"/>
      <c r="GY404" s="15"/>
      <c r="GZ404" s="15"/>
      <c r="HA404" s="15"/>
      <c r="HB404" s="15"/>
      <c r="HC404" s="15"/>
      <c r="HD404" s="15"/>
      <c r="HE404" s="15"/>
      <c r="HF404" s="15"/>
      <c r="HG404" s="15"/>
      <c r="HH404" s="15"/>
      <c r="HI404" s="15"/>
      <c r="HJ404" s="15"/>
      <c r="HK404" s="15"/>
      <c r="HL404" s="15"/>
      <c r="HM404" s="15"/>
      <c r="HN404" s="15"/>
      <c r="HO404" s="15"/>
      <c r="HP404" s="15"/>
      <c r="HQ404" s="15"/>
      <c r="HR404" s="15"/>
      <c r="HS404" s="15"/>
      <c r="HT404" s="15"/>
      <c r="HU404" s="15"/>
      <c r="HV404" s="15"/>
      <c r="HW404" s="15"/>
      <c r="HX404" s="15"/>
      <c r="HY404" s="15"/>
      <c r="HZ404" s="15"/>
      <c r="IA404" s="15"/>
      <c r="IB404" s="15"/>
      <c r="IC404" s="15"/>
      <c r="ID404" s="15"/>
      <c r="IE404" s="15"/>
      <c r="IF404" s="15"/>
      <c r="IG404" s="15"/>
      <c r="IH404" s="15"/>
      <c r="II404" s="15"/>
      <c r="IJ404" s="15"/>
      <c r="IK404" s="15"/>
      <c r="IL404" s="15"/>
      <c r="IM404" s="15"/>
      <c r="IN404" s="15"/>
    </row>
    <row r="405" spans="1:248" s="15" customFormat="1" ht="71.25" customHeight="1" x14ac:dyDescent="0.25">
      <c r="A405" s="122">
        <v>401</v>
      </c>
      <c r="B405" s="122" t="s">
        <v>2030</v>
      </c>
      <c r="C405" s="123"/>
      <c r="D405" s="123" t="s">
        <v>2031</v>
      </c>
      <c r="E405" s="124" t="s">
        <v>2032</v>
      </c>
      <c r="F405" s="139">
        <v>42993</v>
      </c>
      <c r="G405" s="122" t="s">
        <v>631</v>
      </c>
      <c r="H405" s="122" t="s">
        <v>167</v>
      </c>
      <c r="I405" s="122" t="s">
        <v>78</v>
      </c>
      <c r="J405" s="141" t="s">
        <v>61</v>
      </c>
      <c r="K405" s="25" t="s">
        <v>23</v>
      </c>
      <c r="L405" s="25" t="s">
        <v>52</v>
      </c>
      <c r="M405" s="123"/>
      <c r="N405" s="141" t="s">
        <v>2033</v>
      </c>
      <c r="O405" s="25" t="s">
        <v>36</v>
      </c>
      <c r="P405" s="25" t="s">
        <v>24</v>
      </c>
    </row>
    <row r="406" spans="1:248" ht="78" customHeight="1" x14ac:dyDescent="0.25">
      <c r="A406" s="122">
        <v>402</v>
      </c>
      <c r="B406" s="122" t="s">
        <v>2034</v>
      </c>
      <c r="C406" s="123"/>
      <c r="D406" s="123" t="s">
        <v>2035</v>
      </c>
      <c r="E406" s="124" t="s">
        <v>2036</v>
      </c>
      <c r="F406" s="139">
        <v>42993</v>
      </c>
      <c r="G406" s="122" t="s">
        <v>2037</v>
      </c>
      <c r="H406" s="122" t="s">
        <v>167</v>
      </c>
      <c r="I406" s="122" t="s">
        <v>2028</v>
      </c>
      <c r="J406" s="141" t="s">
        <v>1396</v>
      </c>
      <c r="K406" s="25" t="s">
        <v>36</v>
      </c>
      <c r="L406" s="25" t="s">
        <v>24</v>
      </c>
      <c r="M406" s="15"/>
      <c r="N406" s="141" t="s">
        <v>2038</v>
      </c>
      <c r="O406" s="25" t="s">
        <v>36</v>
      </c>
      <c r="P406" s="25" t="s">
        <v>24</v>
      </c>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c r="BC406" s="15"/>
      <c r="BD406" s="15"/>
      <c r="BE406" s="15"/>
      <c r="BF406" s="15"/>
      <c r="BG406" s="15"/>
      <c r="BH406" s="15"/>
      <c r="BI406" s="15"/>
      <c r="BJ406" s="15"/>
      <c r="BK406" s="15"/>
      <c r="BL406" s="15"/>
      <c r="BM406" s="15"/>
      <c r="BN406" s="15"/>
      <c r="BO406" s="15"/>
      <c r="BP406" s="15"/>
      <c r="BQ406" s="15"/>
      <c r="BR406" s="15"/>
      <c r="BS406" s="15"/>
      <c r="BT406" s="15"/>
      <c r="BU406" s="15"/>
      <c r="BV406" s="15"/>
      <c r="BW406" s="15"/>
      <c r="BX406" s="15"/>
      <c r="BY406" s="15"/>
      <c r="BZ406" s="15"/>
      <c r="CA406" s="15"/>
      <c r="CB406" s="15"/>
      <c r="CC406" s="15"/>
      <c r="CD406" s="15"/>
      <c r="CE406" s="15"/>
      <c r="CF406" s="15"/>
      <c r="CG406" s="15"/>
      <c r="CH406" s="15"/>
      <c r="CI406" s="15"/>
      <c r="CJ406" s="15"/>
      <c r="CK406" s="15"/>
      <c r="CL406" s="15"/>
      <c r="CM406" s="15"/>
      <c r="CN406" s="15"/>
      <c r="CO406" s="15"/>
      <c r="CP406" s="15"/>
      <c r="CQ406" s="15"/>
      <c r="CR406" s="15"/>
      <c r="CS406" s="15"/>
      <c r="CT406" s="15"/>
      <c r="CU406" s="15"/>
      <c r="CV406" s="15"/>
      <c r="CW406" s="15"/>
      <c r="CX406" s="15"/>
      <c r="CY406" s="15"/>
      <c r="CZ406" s="15"/>
      <c r="DA406" s="15"/>
      <c r="DB406" s="15"/>
      <c r="DC406" s="15"/>
      <c r="DD406" s="15"/>
      <c r="DE406" s="15"/>
      <c r="DF406" s="15"/>
      <c r="DG406" s="15"/>
      <c r="DH406" s="15"/>
      <c r="DI406" s="15"/>
      <c r="DJ406" s="15"/>
      <c r="DK406" s="15"/>
      <c r="DL406" s="15"/>
      <c r="DM406" s="15"/>
      <c r="DN406" s="15"/>
      <c r="DO406" s="15"/>
      <c r="DP406" s="15"/>
      <c r="DQ406" s="15"/>
      <c r="DR406" s="15"/>
      <c r="DS406" s="15"/>
      <c r="DT406" s="15"/>
      <c r="DU406" s="15"/>
      <c r="DV406" s="15"/>
      <c r="DW406" s="15"/>
      <c r="DX406" s="15"/>
      <c r="DY406" s="15"/>
      <c r="DZ406" s="15"/>
      <c r="EA406" s="15"/>
      <c r="EB406" s="15"/>
      <c r="EC406" s="15"/>
      <c r="ED406" s="15"/>
      <c r="EE406" s="15"/>
      <c r="EF406" s="15"/>
      <c r="EG406" s="15"/>
      <c r="EH406" s="15"/>
      <c r="EI406" s="15"/>
      <c r="EJ406" s="15"/>
      <c r="EK406" s="15"/>
      <c r="EL406" s="15"/>
      <c r="EM406" s="15"/>
      <c r="EN406" s="15"/>
      <c r="EO406" s="15"/>
      <c r="EP406" s="15"/>
      <c r="EQ406" s="15"/>
      <c r="ER406" s="15"/>
      <c r="ES406" s="15"/>
      <c r="ET406" s="15"/>
      <c r="EU406" s="15"/>
      <c r="EV406" s="15"/>
      <c r="EW406" s="15"/>
      <c r="EX406" s="15"/>
      <c r="EY406" s="15"/>
      <c r="EZ406" s="15"/>
      <c r="FA406" s="15"/>
      <c r="FB406" s="15"/>
      <c r="FC406" s="15"/>
      <c r="FD406" s="15"/>
      <c r="FE406" s="15"/>
      <c r="FF406" s="15"/>
      <c r="FG406" s="15"/>
      <c r="FH406" s="15"/>
      <c r="FI406" s="15"/>
      <c r="FJ406" s="15"/>
      <c r="FK406" s="15"/>
      <c r="FL406" s="15"/>
      <c r="FM406" s="15"/>
      <c r="FN406" s="15"/>
      <c r="FO406" s="15"/>
      <c r="FP406" s="15"/>
      <c r="FQ406" s="15"/>
      <c r="FR406" s="15"/>
      <c r="FS406" s="15"/>
      <c r="FT406" s="15"/>
      <c r="FU406" s="15"/>
      <c r="FV406" s="15"/>
      <c r="FW406" s="15"/>
      <c r="FX406" s="15"/>
      <c r="FY406" s="15"/>
      <c r="FZ406" s="15"/>
      <c r="GA406" s="15"/>
      <c r="GB406" s="15"/>
      <c r="GC406" s="15"/>
      <c r="GD406" s="15"/>
      <c r="GE406" s="15"/>
      <c r="GF406" s="15"/>
      <c r="GG406" s="15"/>
      <c r="GH406" s="15"/>
      <c r="GI406" s="15"/>
      <c r="GJ406" s="15"/>
      <c r="GK406" s="15"/>
      <c r="GL406" s="15"/>
      <c r="GM406" s="15"/>
      <c r="GN406" s="15"/>
      <c r="GO406" s="15"/>
      <c r="GP406" s="15"/>
      <c r="GQ406" s="15"/>
      <c r="GR406" s="15"/>
      <c r="GS406" s="15"/>
      <c r="GT406" s="15"/>
      <c r="GU406" s="15"/>
      <c r="GV406" s="15"/>
      <c r="GW406" s="15"/>
      <c r="GX406" s="15"/>
      <c r="GY406" s="15"/>
      <c r="GZ406" s="15"/>
      <c r="HA406" s="15"/>
      <c r="HB406" s="15"/>
      <c r="HC406" s="15"/>
      <c r="HD406" s="15"/>
      <c r="HE406" s="15"/>
      <c r="HF406" s="15"/>
      <c r="HG406" s="15"/>
      <c r="HH406" s="15"/>
      <c r="HI406" s="15"/>
      <c r="HJ406" s="15"/>
      <c r="HK406" s="15"/>
      <c r="HL406" s="15"/>
      <c r="HM406" s="15"/>
      <c r="HN406" s="15"/>
      <c r="HO406" s="15"/>
      <c r="HP406" s="15"/>
      <c r="HQ406" s="15"/>
      <c r="HR406" s="15"/>
      <c r="HS406" s="15"/>
      <c r="HT406" s="15"/>
      <c r="HU406" s="15"/>
      <c r="HV406" s="15"/>
      <c r="HW406" s="15"/>
      <c r="HX406" s="15"/>
      <c r="HY406" s="15"/>
      <c r="HZ406" s="15"/>
      <c r="IA406" s="15"/>
      <c r="IB406" s="15"/>
      <c r="IC406" s="15"/>
      <c r="ID406" s="15"/>
      <c r="IE406" s="15"/>
      <c r="IF406" s="15"/>
      <c r="IG406" s="15"/>
      <c r="IH406" s="15"/>
      <c r="II406" s="15"/>
      <c r="IJ406" s="15"/>
      <c r="IK406" s="15"/>
      <c r="IL406" s="15"/>
      <c r="IM406" s="15"/>
      <c r="IN406" s="15"/>
    </row>
    <row r="407" spans="1:248" s="15" customFormat="1" ht="75.75" customHeight="1" x14ac:dyDescent="0.25">
      <c r="A407" s="122">
        <v>403</v>
      </c>
      <c r="B407" s="122" t="s">
        <v>2039</v>
      </c>
      <c r="C407" s="123"/>
      <c r="D407" s="123" t="s">
        <v>2040</v>
      </c>
      <c r="E407" s="124" t="s">
        <v>2041</v>
      </c>
      <c r="F407" s="139">
        <v>42993</v>
      </c>
      <c r="G407" s="122" t="s">
        <v>2042</v>
      </c>
      <c r="H407" s="122" t="s">
        <v>160</v>
      </c>
      <c r="I407" s="122" t="s">
        <v>607</v>
      </c>
      <c r="J407" s="141" t="s">
        <v>61</v>
      </c>
      <c r="K407" s="25" t="s">
        <v>23</v>
      </c>
      <c r="L407" s="25" t="s">
        <v>52</v>
      </c>
      <c r="M407" s="123"/>
      <c r="N407" s="141" t="s">
        <v>2043</v>
      </c>
      <c r="O407" s="25" t="s">
        <v>23</v>
      </c>
      <c r="P407" s="25" t="s">
        <v>24</v>
      </c>
    </row>
    <row r="408" spans="1:248" s="15" customFormat="1" ht="71.25" customHeight="1" x14ac:dyDescent="0.25">
      <c r="A408" s="122">
        <v>404</v>
      </c>
      <c r="B408" s="122" t="s">
        <v>2044</v>
      </c>
      <c r="C408" s="123" t="s">
        <v>2045</v>
      </c>
      <c r="D408" s="123" t="s">
        <v>2046</v>
      </c>
      <c r="E408" s="124" t="s">
        <v>2047</v>
      </c>
      <c r="F408" s="139">
        <v>42993</v>
      </c>
      <c r="G408" s="122" t="s">
        <v>2048</v>
      </c>
      <c r="H408" s="122" t="s">
        <v>131</v>
      </c>
      <c r="I408" s="122" t="s">
        <v>342</v>
      </c>
      <c r="J408" s="141" t="s">
        <v>1877</v>
      </c>
      <c r="K408" s="25" t="s">
        <v>23</v>
      </c>
      <c r="L408" s="25" t="s">
        <v>52</v>
      </c>
      <c r="M408" s="123"/>
      <c r="N408" s="141" t="s">
        <v>2049</v>
      </c>
      <c r="O408" s="25" t="s">
        <v>36</v>
      </c>
      <c r="P408" s="25" t="s">
        <v>24</v>
      </c>
    </row>
    <row r="409" spans="1:248" ht="72" x14ac:dyDescent="0.25">
      <c r="A409" s="122">
        <v>405</v>
      </c>
      <c r="B409" s="122" t="s">
        <v>2050</v>
      </c>
      <c r="C409" s="123" t="s">
        <v>2051</v>
      </c>
      <c r="D409" s="123" t="s">
        <v>2052</v>
      </c>
      <c r="E409" s="124" t="s">
        <v>2053</v>
      </c>
      <c r="F409" s="139">
        <v>42993</v>
      </c>
      <c r="G409" s="122" t="s">
        <v>2054</v>
      </c>
      <c r="H409" s="122" t="s">
        <v>191</v>
      </c>
      <c r="I409" s="122" t="s">
        <v>179</v>
      </c>
      <c r="J409" s="122"/>
      <c r="K409" s="122"/>
      <c r="L409" s="122"/>
      <c r="M409" s="122"/>
      <c r="N409" s="140" t="s">
        <v>2055</v>
      </c>
      <c r="O409" s="127" t="s">
        <v>23</v>
      </c>
      <c r="P409" s="127" t="s">
        <v>24</v>
      </c>
    </row>
    <row r="410" spans="1:248" s="15" customFormat="1" ht="75.75" customHeight="1" x14ac:dyDescent="0.25">
      <c r="A410" s="122">
        <v>406</v>
      </c>
      <c r="B410" s="122" t="s">
        <v>2056</v>
      </c>
      <c r="C410" s="123"/>
      <c r="D410" s="123" t="s">
        <v>2057</v>
      </c>
      <c r="E410" s="124" t="s">
        <v>2058</v>
      </c>
      <c r="F410" s="139">
        <v>42993</v>
      </c>
      <c r="G410" s="122" t="s">
        <v>2059</v>
      </c>
      <c r="H410" s="122" t="s">
        <v>160</v>
      </c>
      <c r="I410" s="122" t="s">
        <v>607</v>
      </c>
      <c r="J410" s="141" t="s">
        <v>61</v>
      </c>
      <c r="K410" s="25" t="s">
        <v>23</v>
      </c>
      <c r="L410" s="25" t="s">
        <v>52</v>
      </c>
      <c r="M410" s="123"/>
      <c r="N410" s="141" t="s">
        <v>2060</v>
      </c>
      <c r="O410" s="25" t="s">
        <v>23</v>
      </c>
      <c r="P410" s="25" t="s">
        <v>24</v>
      </c>
    </row>
    <row r="411" spans="1:248" s="15" customFormat="1" ht="71.25" customHeight="1" x14ac:dyDescent="0.25">
      <c r="A411" s="122">
        <v>407</v>
      </c>
      <c r="B411" s="122" t="s">
        <v>2061</v>
      </c>
      <c r="C411" s="123"/>
      <c r="D411" s="123" t="s">
        <v>2062</v>
      </c>
      <c r="E411" s="124" t="s">
        <v>2063</v>
      </c>
      <c r="F411" s="139">
        <v>42993</v>
      </c>
      <c r="G411" s="122" t="s">
        <v>1386</v>
      </c>
      <c r="H411" s="122" t="s">
        <v>167</v>
      </c>
      <c r="I411" s="122" t="s">
        <v>78</v>
      </c>
      <c r="J411" s="141" t="s">
        <v>61</v>
      </c>
      <c r="K411" s="25" t="s">
        <v>23</v>
      </c>
      <c r="L411" s="25" t="s">
        <v>52</v>
      </c>
      <c r="M411" s="123"/>
      <c r="N411" s="141" t="s">
        <v>2064</v>
      </c>
      <c r="O411" s="25" t="s">
        <v>36</v>
      </c>
      <c r="P411" s="25" t="s">
        <v>24</v>
      </c>
    </row>
    <row r="412" spans="1:248" s="15" customFormat="1" ht="75.75" customHeight="1" x14ac:dyDescent="0.25">
      <c r="A412" s="122">
        <v>408</v>
      </c>
      <c r="B412" s="122" t="s">
        <v>2065</v>
      </c>
      <c r="C412" s="123"/>
      <c r="D412" s="123" t="s">
        <v>2066</v>
      </c>
      <c r="E412" s="124" t="s">
        <v>2067</v>
      </c>
      <c r="F412" s="139">
        <v>42996</v>
      </c>
      <c r="G412" s="122" t="s">
        <v>1995</v>
      </c>
      <c r="H412" s="122" t="s">
        <v>160</v>
      </c>
      <c r="I412" s="122" t="s">
        <v>607</v>
      </c>
      <c r="J412" s="141" t="s">
        <v>61</v>
      </c>
      <c r="K412" s="25" t="s">
        <v>23</v>
      </c>
      <c r="L412" s="25" t="s">
        <v>52</v>
      </c>
      <c r="M412" s="123"/>
      <c r="N412" s="141" t="s">
        <v>2068</v>
      </c>
      <c r="O412" s="25" t="s">
        <v>23</v>
      </c>
      <c r="P412" s="25" t="s">
        <v>24</v>
      </c>
    </row>
    <row r="413" spans="1:248" s="15" customFormat="1" ht="75.75" customHeight="1" x14ac:dyDescent="0.25">
      <c r="A413" s="122">
        <v>409</v>
      </c>
      <c r="B413" s="122" t="s">
        <v>2069</v>
      </c>
      <c r="C413" s="123"/>
      <c r="D413" s="123" t="s">
        <v>2070</v>
      </c>
      <c r="E413" s="124" t="s">
        <v>2071</v>
      </c>
      <c r="F413" s="139">
        <v>42996</v>
      </c>
      <c r="G413" s="122" t="s">
        <v>2072</v>
      </c>
      <c r="H413" s="122" t="s">
        <v>160</v>
      </c>
      <c r="I413" s="122" t="s">
        <v>607</v>
      </c>
      <c r="J413" s="141" t="s">
        <v>61</v>
      </c>
      <c r="K413" s="25" t="s">
        <v>23</v>
      </c>
      <c r="L413" s="25" t="s">
        <v>52</v>
      </c>
      <c r="M413" s="123"/>
      <c r="N413" s="141" t="s">
        <v>2073</v>
      </c>
      <c r="O413" s="25" t="s">
        <v>23</v>
      </c>
      <c r="P413" s="25" t="s">
        <v>24</v>
      </c>
    </row>
    <row r="414" spans="1:248" ht="80.25" customHeight="1" x14ac:dyDescent="0.25">
      <c r="A414" s="122">
        <v>410</v>
      </c>
      <c r="B414" s="122" t="s">
        <v>2074</v>
      </c>
      <c r="C414" s="123"/>
      <c r="D414" s="123" t="s">
        <v>2075</v>
      </c>
      <c r="E414" s="124" t="s">
        <v>2076</v>
      </c>
      <c r="F414" s="139">
        <v>42996</v>
      </c>
      <c r="G414" s="122" t="s">
        <v>2077</v>
      </c>
      <c r="H414" s="122" t="s">
        <v>1195</v>
      </c>
      <c r="I414" s="122" t="s">
        <v>1196</v>
      </c>
      <c r="J414" s="141" t="s">
        <v>1198</v>
      </c>
      <c r="K414" s="25" t="s">
        <v>36</v>
      </c>
      <c r="L414" s="25" t="s">
        <v>24</v>
      </c>
      <c r="M414" s="137"/>
      <c r="N414" s="141" t="s">
        <v>2078</v>
      </c>
      <c r="O414" s="25" t="s">
        <v>36</v>
      </c>
      <c r="P414" s="25" t="s">
        <v>24</v>
      </c>
    </row>
    <row r="415" spans="1:248" s="15" customFormat="1" ht="71.25" customHeight="1" x14ac:dyDescent="0.25">
      <c r="A415" s="122">
        <v>411</v>
      </c>
      <c r="B415" s="122" t="s">
        <v>2079</v>
      </c>
      <c r="C415" s="123"/>
      <c r="D415" s="123" t="s">
        <v>2080</v>
      </c>
      <c r="E415" s="124" t="s">
        <v>2081</v>
      </c>
      <c r="F415" s="139">
        <v>42996</v>
      </c>
      <c r="G415" s="122" t="s">
        <v>2082</v>
      </c>
      <c r="H415" s="122" t="s">
        <v>160</v>
      </c>
      <c r="I415" s="122" t="s">
        <v>179</v>
      </c>
      <c r="J415" s="141" t="s">
        <v>61</v>
      </c>
      <c r="K415" s="25" t="s">
        <v>23</v>
      </c>
      <c r="L415" s="25" t="s">
        <v>52</v>
      </c>
      <c r="M415" s="123"/>
      <c r="N415" s="141" t="s">
        <v>2083</v>
      </c>
      <c r="O415" s="25" t="s">
        <v>23</v>
      </c>
      <c r="P415" s="25" t="s">
        <v>24</v>
      </c>
    </row>
    <row r="416" spans="1:248" s="15" customFormat="1" ht="71.25" customHeight="1" x14ac:dyDescent="0.25">
      <c r="A416" s="122">
        <v>412</v>
      </c>
      <c r="B416" s="122" t="s">
        <v>2084</v>
      </c>
      <c r="C416" s="123"/>
      <c r="D416" s="123" t="s">
        <v>2085</v>
      </c>
      <c r="E416" s="124" t="s">
        <v>2086</v>
      </c>
      <c r="F416" s="139">
        <v>42996</v>
      </c>
      <c r="G416" s="122" t="s">
        <v>2087</v>
      </c>
      <c r="H416" s="122" t="s">
        <v>160</v>
      </c>
      <c r="I416" s="122" t="s">
        <v>179</v>
      </c>
      <c r="J416" s="141" t="s">
        <v>61</v>
      </c>
      <c r="K416" s="25" t="s">
        <v>23</v>
      </c>
      <c r="L416" s="25" t="s">
        <v>52</v>
      </c>
      <c r="M416" s="123"/>
      <c r="N416" s="141" t="s">
        <v>2088</v>
      </c>
      <c r="O416" s="25" t="s">
        <v>23</v>
      </c>
      <c r="P416" s="25" t="s">
        <v>24</v>
      </c>
    </row>
    <row r="417" spans="1:16" s="15" customFormat="1" ht="71.25" customHeight="1" x14ac:dyDescent="0.25">
      <c r="A417" s="122">
        <v>413</v>
      </c>
      <c r="B417" s="122" t="s">
        <v>2089</v>
      </c>
      <c r="C417" s="123" t="s">
        <v>2090</v>
      </c>
      <c r="D417" s="123" t="s">
        <v>2091</v>
      </c>
      <c r="E417" s="124" t="s">
        <v>2092</v>
      </c>
      <c r="F417" s="139">
        <v>42996</v>
      </c>
      <c r="G417" s="122" t="s">
        <v>2093</v>
      </c>
      <c r="H417" s="122" t="s">
        <v>131</v>
      </c>
      <c r="I417" s="122" t="s">
        <v>1905</v>
      </c>
      <c r="J417" s="141" t="s">
        <v>1877</v>
      </c>
      <c r="K417" s="25" t="s">
        <v>23</v>
      </c>
      <c r="L417" s="25" t="s">
        <v>52</v>
      </c>
      <c r="M417" s="123"/>
      <c r="N417" s="141" t="s">
        <v>2094</v>
      </c>
      <c r="O417" s="25" t="s">
        <v>36</v>
      </c>
      <c r="P417" s="25" t="s">
        <v>24</v>
      </c>
    </row>
    <row r="418" spans="1:16" s="15" customFormat="1" ht="71.25" customHeight="1" x14ac:dyDescent="0.25">
      <c r="A418" s="122">
        <v>414</v>
      </c>
      <c r="B418" s="122" t="s">
        <v>2095</v>
      </c>
      <c r="C418" s="123"/>
      <c r="D418" s="123" t="s">
        <v>2096</v>
      </c>
      <c r="E418" s="124" t="s">
        <v>2097</v>
      </c>
      <c r="F418" s="139">
        <v>42996</v>
      </c>
      <c r="G418" s="122" t="s">
        <v>1930</v>
      </c>
      <c r="H418" s="122" t="s">
        <v>160</v>
      </c>
      <c r="I418" s="122" t="s">
        <v>179</v>
      </c>
      <c r="J418" s="141" t="s">
        <v>61</v>
      </c>
      <c r="K418" s="25" t="s">
        <v>23</v>
      </c>
      <c r="L418" s="25" t="s">
        <v>52</v>
      </c>
      <c r="M418" s="123"/>
      <c r="N418" s="141" t="s">
        <v>2098</v>
      </c>
      <c r="O418" s="25" t="s">
        <v>23</v>
      </c>
      <c r="P418" s="25" t="s">
        <v>24</v>
      </c>
    </row>
    <row r="419" spans="1:16" s="15" customFormat="1" ht="71.25" customHeight="1" x14ac:dyDescent="0.25">
      <c r="A419" s="122">
        <v>415</v>
      </c>
      <c r="B419" s="122" t="s">
        <v>2099</v>
      </c>
      <c r="C419" s="123"/>
      <c r="D419" s="123" t="s">
        <v>2100</v>
      </c>
      <c r="E419" s="124" t="s">
        <v>2101</v>
      </c>
      <c r="F419" s="139">
        <v>42996</v>
      </c>
      <c r="G419" s="122" t="s">
        <v>2102</v>
      </c>
      <c r="H419" s="122" t="s">
        <v>160</v>
      </c>
      <c r="I419" s="122" t="s">
        <v>179</v>
      </c>
      <c r="J419" s="141" t="s">
        <v>61</v>
      </c>
      <c r="K419" s="25" t="s">
        <v>23</v>
      </c>
      <c r="L419" s="25" t="s">
        <v>52</v>
      </c>
      <c r="M419" s="123"/>
      <c r="N419" s="141" t="s">
        <v>2103</v>
      </c>
      <c r="O419" s="25" t="s">
        <v>23</v>
      </c>
      <c r="P419" s="25" t="s">
        <v>24</v>
      </c>
    </row>
    <row r="420" spans="1:16" s="15" customFormat="1" ht="71.25" customHeight="1" x14ac:dyDescent="0.25">
      <c r="A420" s="122">
        <v>416</v>
      </c>
      <c r="B420" s="122" t="s">
        <v>2104</v>
      </c>
      <c r="C420" s="123"/>
      <c r="D420" s="123" t="s">
        <v>2105</v>
      </c>
      <c r="E420" s="124" t="s">
        <v>2106</v>
      </c>
      <c r="F420" s="139">
        <v>42996</v>
      </c>
      <c r="G420" s="122" t="s">
        <v>2107</v>
      </c>
      <c r="H420" s="122" t="s">
        <v>160</v>
      </c>
      <c r="I420" s="122" t="s">
        <v>179</v>
      </c>
      <c r="J420" s="141" t="s">
        <v>61</v>
      </c>
      <c r="K420" s="25" t="s">
        <v>23</v>
      </c>
      <c r="L420" s="25" t="s">
        <v>52</v>
      </c>
      <c r="M420" s="123"/>
      <c r="N420" s="141" t="s">
        <v>2108</v>
      </c>
      <c r="O420" s="25" t="s">
        <v>23</v>
      </c>
      <c r="P420" s="25" t="s">
        <v>24</v>
      </c>
    </row>
    <row r="421" spans="1:16" s="15" customFormat="1" ht="71.25" customHeight="1" x14ac:dyDescent="0.25">
      <c r="A421" s="122">
        <v>417</v>
      </c>
      <c r="B421" s="122" t="s">
        <v>2109</v>
      </c>
      <c r="C421" s="123"/>
      <c r="D421" s="123" t="s">
        <v>2105</v>
      </c>
      <c r="E421" s="124" t="s">
        <v>2110</v>
      </c>
      <c r="F421" s="139">
        <v>42996</v>
      </c>
      <c r="G421" s="122" t="s">
        <v>2111</v>
      </c>
      <c r="H421" s="122" t="s">
        <v>160</v>
      </c>
      <c r="I421" s="122" t="s">
        <v>179</v>
      </c>
      <c r="J421" s="141" t="s">
        <v>61</v>
      </c>
      <c r="K421" s="25" t="s">
        <v>23</v>
      </c>
      <c r="L421" s="25" t="s">
        <v>52</v>
      </c>
      <c r="M421" s="123"/>
      <c r="N421" s="141" t="s">
        <v>2112</v>
      </c>
      <c r="O421" s="25" t="s">
        <v>23</v>
      </c>
      <c r="P421" s="25" t="s">
        <v>24</v>
      </c>
    </row>
    <row r="422" spans="1:16" s="15" customFormat="1" ht="75.75" customHeight="1" x14ac:dyDescent="0.25">
      <c r="A422" s="122">
        <v>418</v>
      </c>
      <c r="B422" s="122" t="s">
        <v>2113</v>
      </c>
      <c r="C422" s="123"/>
      <c r="D422" s="123" t="s">
        <v>2114</v>
      </c>
      <c r="E422" s="124" t="s">
        <v>2115</v>
      </c>
      <c r="F422" s="139">
        <v>42996</v>
      </c>
      <c r="G422" s="122" t="s">
        <v>2116</v>
      </c>
      <c r="H422" s="122" t="s">
        <v>160</v>
      </c>
      <c r="I422" s="122" t="s">
        <v>607</v>
      </c>
      <c r="J422" s="141" t="s">
        <v>61</v>
      </c>
      <c r="K422" s="25" t="s">
        <v>23</v>
      </c>
      <c r="L422" s="25" t="s">
        <v>52</v>
      </c>
      <c r="M422" s="123"/>
      <c r="N422" s="141" t="s">
        <v>2117</v>
      </c>
      <c r="O422" s="25" t="s">
        <v>23</v>
      </c>
      <c r="P422" s="25" t="s">
        <v>24</v>
      </c>
    </row>
    <row r="423" spans="1:16" ht="75.75" customHeight="1" x14ac:dyDescent="0.25">
      <c r="A423" s="122">
        <v>419</v>
      </c>
      <c r="B423" s="122" t="s">
        <v>2118</v>
      </c>
      <c r="C423" s="123"/>
      <c r="D423" s="123" t="s">
        <v>20</v>
      </c>
      <c r="E423" s="124" t="s">
        <v>2119</v>
      </c>
      <c r="F423" s="139">
        <v>42996</v>
      </c>
      <c r="G423" s="122" t="s">
        <v>20</v>
      </c>
      <c r="H423" s="122" t="s">
        <v>20</v>
      </c>
      <c r="I423" s="122" t="s">
        <v>2120</v>
      </c>
      <c r="J423" s="140" t="s">
        <v>22</v>
      </c>
      <c r="K423" s="127" t="s">
        <v>23</v>
      </c>
      <c r="L423" s="127" t="s">
        <v>24</v>
      </c>
      <c r="M423" s="122"/>
      <c r="N423" s="140" t="s">
        <v>2121</v>
      </c>
      <c r="O423" s="127" t="s">
        <v>23</v>
      </c>
      <c r="P423" s="127" t="s">
        <v>24</v>
      </c>
    </row>
    <row r="424" spans="1:16" s="15" customFormat="1" ht="75.75" customHeight="1" x14ac:dyDescent="0.25">
      <c r="A424" s="122">
        <v>420</v>
      </c>
      <c r="B424" s="122" t="s">
        <v>2122</v>
      </c>
      <c r="C424" s="123"/>
      <c r="D424" s="123" t="s">
        <v>2123</v>
      </c>
      <c r="E424" s="124" t="s">
        <v>2124</v>
      </c>
      <c r="F424" s="139">
        <v>42997</v>
      </c>
      <c r="G424" s="122" t="s">
        <v>2125</v>
      </c>
      <c r="H424" s="122" t="s">
        <v>160</v>
      </c>
      <c r="I424" s="122" t="s">
        <v>607</v>
      </c>
      <c r="J424" s="141" t="s">
        <v>61</v>
      </c>
      <c r="K424" s="25" t="s">
        <v>23</v>
      </c>
      <c r="L424" s="25" t="s">
        <v>52</v>
      </c>
      <c r="M424" s="123"/>
      <c r="N424" s="141" t="s">
        <v>2126</v>
      </c>
      <c r="O424" s="25" t="s">
        <v>23</v>
      </c>
      <c r="P424" s="25" t="s">
        <v>24</v>
      </c>
    </row>
    <row r="425" spans="1:16" s="15" customFormat="1" ht="71.25" customHeight="1" x14ac:dyDescent="0.25">
      <c r="A425" s="122">
        <v>421</v>
      </c>
      <c r="B425" s="122" t="s">
        <v>2127</v>
      </c>
      <c r="C425" s="123"/>
      <c r="D425" s="123" t="s">
        <v>2128</v>
      </c>
      <c r="E425" s="124" t="s">
        <v>2129</v>
      </c>
      <c r="F425" s="139">
        <v>42997</v>
      </c>
      <c r="G425" s="122" t="s">
        <v>2130</v>
      </c>
      <c r="H425" s="122" t="s">
        <v>160</v>
      </c>
      <c r="I425" s="122" t="s">
        <v>179</v>
      </c>
      <c r="J425" s="141" t="s">
        <v>61</v>
      </c>
      <c r="K425" s="25" t="s">
        <v>23</v>
      </c>
      <c r="L425" s="25" t="s">
        <v>52</v>
      </c>
      <c r="M425" s="123"/>
      <c r="N425" s="141" t="s">
        <v>2131</v>
      </c>
      <c r="O425" s="25" t="s">
        <v>23</v>
      </c>
      <c r="P425" s="25" t="s">
        <v>24</v>
      </c>
    </row>
    <row r="426" spans="1:16" s="15" customFormat="1" ht="71.25" customHeight="1" x14ac:dyDescent="0.25">
      <c r="A426" s="122">
        <v>422</v>
      </c>
      <c r="B426" s="122" t="s">
        <v>2132</v>
      </c>
      <c r="C426" s="123"/>
      <c r="D426" s="123" t="s">
        <v>2133</v>
      </c>
      <c r="E426" s="124" t="s">
        <v>2134</v>
      </c>
      <c r="F426" s="139">
        <v>42997</v>
      </c>
      <c r="G426" s="122" t="s">
        <v>2135</v>
      </c>
      <c r="H426" s="122" t="s">
        <v>160</v>
      </c>
      <c r="I426" s="122" t="s">
        <v>179</v>
      </c>
      <c r="J426" s="141" t="s">
        <v>61</v>
      </c>
      <c r="K426" s="25" t="s">
        <v>23</v>
      </c>
      <c r="L426" s="25" t="s">
        <v>52</v>
      </c>
      <c r="M426" s="123"/>
      <c r="N426" s="141" t="s">
        <v>2136</v>
      </c>
      <c r="O426" s="25" t="s">
        <v>23</v>
      </c>
      <c r="P426" s="25" t="s">
        <v>24</v>
      </c>
    </row>
    <row r="427" spans="1:16" s="15" customFormat="1" ht="71.25" customHeight="1" x14ac:dyDescent="0.25">
      <c r="A427" s="122">
        <v>423</v>
      </c>
      <c r="B427" s="122" t="s">
        <v>2137</v>
      </c>
      <c r="C427" s="123"/>
      <c r="D427" s="123" t="s">
        <v>2138</v>
      </c>
      <c r="E427" s="124" t="s">
        <v>2139</v>
      </c>
      <c r="F427" s="139">
        <v>42997</v>
      </c>
      <c r="G427" s="122" t="s">
        <v>2140</v>
      </c>
      <c r="H427" s="122" t="s">
        <v>160</v>
      </c>
      <c r="I427" s="122" t="s">
        <v>179</v>
      </c>
      <c r="J427" s="141" t="s">
        <v>61</v>
      </c>
      <c r="K427" s="25" t="s">
        <v>23</v>
      </c>
      <c r="L427" s="25" t="s">
        <v>52</v>
      </c>
      <c r="M427" s="123"/>
      <c r="N427" s="141" t="s">
        <v>2141</v>
      </c>
      <c r="O427" s="25" t="s">
        <v>23</v>
      </c>
      <c r="P427" s="25" t="s">
        <v>24</v>
      </c>
    </row>
    <row r="428" spans="1:16" s="15" customFormat="1" ht="71.25" customHeight="1" x14ac:dyDescent="0.25">
      <c r="A428" s="122">
        <v>424</v>
      </c>
      <c r="B428" s="122" t="s">
        <v>2142</v>
      </c>
      <c r="C428" s="123"/>
      <c r="D428" s="123" t="s">
        <v>2143</v>
      </c>
      <c r="E428" s="124" t="s">
        <v>2144</v>
      </c>
      <c r="F428" s="139">
        <v>42997</v>
      </c>
      <c r="G428" s="122" t="s">
        <v>2145</v>
      </c>
      <c r="H428" s="122" t="s">
        <v>160</v>
      </c>
      <c r="I428" s="122" t="s">
        <v>179</v>
      </c>
      <c r="J428" s="141" t="s">
        <v>61</v>
      </c>
      <c r="K428" s="25" t="s">
        <v>23</v>
      </c>
      <c r="L428" s="25" t="s">
        <v>52</v>
      </c>
      <c r="M428" s="123"/>
      <c r="N428" s="141" t="s">
        <v>2146</v>
      </c>
      <c r="O428" s="25" t="s">
        <v>23</v>
      </c>
      <c r="P428" s="25" t="s">
        <v>24</v>
      </c>
    </row>
    <row r="429" spans="1:16" s="15" customFormat="1" ht="71.25" customHeight="1" x14ac:dyDescent="0.25">
      <c r="A429" s="122">
        <v>425</v>
      </c>
      <c r="B429" s="122" t="s">
        <v>2147</v>
      </c>
      <c r="C429" s="123"/>
      <c r="D429" s="123" t="s">
        <v>2148</v>
      </c>
      <c r="E429" s="124" t="s">
        <v>2149</v>
      </c>
      <c r="F429" s="139">
        <v>42997</v>
      </c>
      <c r="G429" s="122" t="s">
        <v>2150</v>
      </c>
      <c r="H429" s="122" t="s">
        <v>160</v>
      </c>
      <c r="I429" s="122" t="s">
        <v>179</v>
      </c>
      <c r="J429" s="141" t="s">
        <v>61</v>
      </c>
      <c r="K429" s="25" t="s">
        <v>23</v>
      </c>
      <c r="L429" s="25" t="s">
        <v>52</v>
      </c>
      <c r="M429" s="123"/>
      <c r="N429" s="141" t="s">
        <v>2151</v>
      </c>
      <c r="O429" s="25" t="s">
        <v>23</v>
      </c>
      <c r="P429" s="25" t="s">
        <v>24</v>
      </c>
    </row>
    <row r="430" spans="1:16" s="15" customFormat="1" ht="71.25" customHeight="1" x14ac:dyDescent="0.25">
      <c r="A430" s="122">
        <v>426</v>
      </c>
      <c r="B430" s="122" t="s">
        <v>2152</v>
      </c>
      <c r="C430" s="123"/>
      <c r="D430" s="123" t="s">
        <v>2153</v>
      </c>
      <c r="E430" s="124" t="s">
        <v>2154</v>
      </c>
      <c r="F430" s="139">
        <v>42997</v>
      </c>
      <c r="G430" s="122" t="s">
        <v>2155</v>
      </c>
      <c r="H430" s="122" t="s">
        <v>160</v>
      </c>
      <c r="I430" s="122" t="s">
        <v>179</v>
      </c>
      <c r="J430" s="141" t="s">
        <v>61</v>
      </c>
      <c r="K430" s="25" t="s">
        <v>23</v>
      </c>
      <c r="L430" s="25" t="s">
        <v>52</v>
      </c>
      <c r="M430" s="123"/>
      <c r="N430" s="141" t="s">
        <v>2156</v>
      </c>
      <c r="O430" s="25" t="s">
        <v>23</v>
      </c>
      <c r="P430" s="25" t="s">
        <v>24</v>
      </c>
    </row>
    <row r="431" spans="1:16" s="15" customFormat="1" ht="71.25" customHeight="1" x14ac:dyDescent="0.25">
      <c r="A431" s="122">
        <v>427</v>
      </c>
      <c r="B431" s="122" t="s">
        <v>2157</v>
      </c>
      <c r="C431" s="123"/>
      <c r="D431" s="123" t="s">
        <v>2158</v>
      </c>
      <c r="E431" s="124" t="s">
        <v>2159</v>
      </c>
      <c r="F431" s="139">
        <v>42997</v>
      </c>
      <c r="G431" s="122" t="s">
        <v>1548</v>
      </c>
      <c r="H431" s="122" t="s">
        <v>160</v>
      </c>
      <c r="I431" s="122" t="s">
        <v>179</v>
      </c>
      <c r="J431" s="141" t="s">
        <v>61</v>
      </c>
      <c r="K431" s="25" t="s">
        <v>23</v>
      </c>
      <c r="L431" s="25" t="s">
        <v>52</v>
      </c>
      <c r="M431" s="123"/>
      <c r="N431" s="141" t="s">
        <v>2160</v>
      </c>
      <c r="O431" s="25" t="s">
        <v>23</v>
      </c>
      <c r="P431" s="25" t="s">
        <v>24</v>
      </c>
    </row>
    <row r="432" spans="1:16" s="15" customFormat="1" ht="71.25" customHeight="1" x14ac:dyDescent="0.25">
      <c r="A432" s="122">
        <v>428</v>
      </c>
      <c r="B432" s="122" t="s">
        <v>2161</v>
      </c>
      <c r="C432" s="123"/>
      <c r="D432" s="123" t="s">
        <v>2162</v>
      </c>
      <c r="E432" s="124" t="s">
        <v>2163</v>
      </c>
      <c r="F432" s="139">
        <v>42997</v>
      </c>
      <c r="G432" s="122" t="s">
        <v>2164</v>
      </c>
      <c r="H432" s="122" t="s">
        <v>160</v>
      </c>
      <c r="I432" s="122" t="s">
        <v>179</v>
      </c>
      <c r="J432" s="141" t="s">
        <v>61</v>
      </c>
      <c r="K432" s="25" t="s">
        <v>23</v>
      </c>
      <c r="L432" s="25" t="s">
        <v>52</v>
      </c>
      <c r="M432" s="123"/>
      <c r="N432" s="141" t="s">
        <v>2165</v>
      </c>
      <c r="O432" s="25" t="s">
        <v>23</v>
      </c>
      <c r="P432" s="25" t="s">
        <v>24</v>
      </c>
    </row>
    <row r="433" spans="1:248" s="15" customFormat="1" ht="71.25" customHeight="1" x14ac:dyDescent="0.25">
      <c r="A433" s="122">
        <v>429</v>
      </c>
      <c r="B433" s="122" t="s">
        <v>2166</v>
      </c>
      <c r="C433" s="123" t="s">
        <v>2167</v>
      </c>
      <c r="D433" s="123" t="s">
        <v>2168</v>
      </c>
      <c r="E433" s="124" t="s">
        <v>2169</v>
      </c>
      <c r="F433" s="139">
        <v>42997</v>
      </c>
      <c r="G433" s="122" t="s">
        <v>2170</v>
      </c>
      <c r="H433" s="122" t="s">
        <v>131</v>
      </c>
      <c r="I433" s="122" t="s">
        <v>342</v>
      </c>
      <c r="J433" s="141" t="s">
        <v>1877</v>
      </c>
      <c r="K433" s="25" t="s">
        <v>23</v>
      </c>
      <c r="L433" s="25" t="s">
        <v>52</v>
      </c>
      <c r="M433" s="123"/>
      <c r="N433" s="141" t="s">
        <v>2171</v>
      </c>
      <c r="O433" s="25" t="s">
        <v>36</v>
      </c>
      <c r="P433" s="25" t="s">
        <v>24</v>
      </c>
    </row>
    <row r="434" spans="1:248" s="15" customFormat="1" ht="71.25" customHeight="1" x14ac:dyDescent="0.25">
      <c r="A434" s="122">
        <v>430</v>
      </c>
      <c r="B434" s="122" t="s">
        <v>2172</v>
      </c>
      <c r="C434" s="123"/>
      <c r="D434" s="123" t="s">
        <v>2173</v>
      </c>
      <c r="E434" s="124" t="s">
        <v>2174</v>
      </c>
      <c r="F434" s="139">
        <v>42997</v>
      </c>
      <c r="G434" s="122" t="s">
        <v>2175</v>
      </c>
      <c r="H434" s="122" t="s">
        <v>2176</v>
      </c>
      <c r="I434" s="122" t="s">
        <v>2177</v>
      </c>
      <c r="J434" s="141" t="s">
        <v>1877</v>
      </c>
      <c r="K434" s="25" t="s">
        <v>23</v>
      </c>
      <c r="L434" s="25" t="s">
        <v>52</v>
      </c>
      <c r="M434" s="123"/>
      <c r="N434" s="141" t="s">
        <v>2178</v>
      </c>
      <c r="O434" s="25" t="s">
        <v>23</v>
      </c>
      <c r="P434" s="25" t="s">
        <v>24</v>
      </c>
    </row>
    <row r="435" spans="1:248" s="15" customFormat="1" ht="71.25" customHeight="1" x14ac:dyDescent="0.25">
      <c r="A435" s="122">
        <v>431</v>
      </c>
      <c r="B435" s="122" t="s">
        <v>2179</v>
      </c>
      <c r="C435" s="123"/>
      <c r="D435" s="123" t="s">
        <v>2180</v>
      </c>
      <c r="E435" s="124" t="s">
        <v>2181</v>
      </c>
      <c r="F435" s="139">
        <v>42997</v>
      </c>
      <c r="G435" s="122" t="s">
        <v>552</v>
      </c>
      <c r="H435" s="122" t="s">
        <v>167</v>
      </c>
      <c r="I435" s="122" t="s">
        <v>78</v>
      </c>
      <c r="J435" s="141" t="s">
        <v>61</v>
      </c>
      <c r="K435" s="25" t="s">
        <v>23</v>
      </c>
      <c r="L435" s="25" t="s">
        <v>52</v>
      </c>
      <c r="M435" s="123"/>
      <c r="N435" s="141" t="s">
        <v>2182</v>
      </c>
      <c r="O435" s="25" t="s">
        <v>36</v>
      </c>
      <c r="P435" s="25" t="s">
        <v>24</v>
      </c>
    </row>
    <row r="436" spans="1:248" s="15" customFormat="1" ht="71.25" customHeight="1" x14ac:dyDescent="0.25">
      <c r="A436" s="122">
        <v>432</v>
      </c>
      <c r="B436" s="122" t="s">
        <v>2183</v>
      </c>
      <c r="C436" s="123" t="s">
        <v>2184</v>
      </c>
      <c r="D436" s="123" t="s">
        <v>2185</v>
      </c>
      <c r="E436" s="124" t="s">
        <v>2186</v>
      </c>
      <c r="F436" s="139">
        <v>42997</v>
      </c>
      <c r="G436" s="122" t="s">
        <v>2187</v>
      </c>
      <c r="H436" s="122" t="s">
        <v>131</v>
      </c>
      <c r="I436" s="122" t="s">
        <v>342</v>
      </c>
      <c r="J436" s="141" t="s">
        <v>1877</v>
      </c>
      <c r="K436" s="25" t="s">
        <v>23</v>
      </c>
      <c r="L436" s="25" t="s">
        <v>52</v>
      </c>
      <c r="M436" s="123"/>
      <c r="N436" s="141" t="s">
        <v>2188</v>
      </c>
      <c r="O436" s="25" t="s">
        <v>36</v>
      </c>
      <c r="P436" s="25" t="s">
        <v>24</v>
      </c>
    </row>
    <row r="437" spans="1:248" s="15" customFormat="1" ht="71.25" customHeight="1" x14ac:dyDescent="0.25">
      <c r="A437" s="122">
        <v>433</v>
      </c>
      <c r="B437" s="122" t="s">
        <v>2189</v>
      </c>
      <c r="C437" s="123"/>
      <c r="D437" s="123" t="s">
        <v>2190</v>
      </c>
      <c r="E437" s="124" t="s">
        <v>2191</v>
      </c>
      <c r="F437" s="139">
        <v>42997</v>
      </c>
      <c r="G437" s="122" t="s">
        <v>1033</v>
      </c>
      <c r="H437" s="122" t="s">
        <v>160</v>
      </c>
      <c r="I437" s="122" t="s">
        <v>179</v>
      </c>
      <c r="J437" s="141" t="s">
        <v>61</v>
      </c>
      <c r="K437" s="25" t="s">
        <v>23</v>
      </c>
      <c r="L437" s="25" t="s">
        <v>52</v>
      </c>
      <c r="M437" s="123"/>
      <c r="N437" s="141" t="s">
        <v>2192</v>
      </c>
      <c r="O437" s="25" t="s">
        <v>23</v>
      </c>
      <c r="P437" s="25" t="s">
        <v>24</v>
      </c>
    </row>
    <row r="438" spans="1:248" s="15" customFormat="1" ht="71.25" customHeight="1" x14ac:dyDescent="0.25">
      <c r="A438" s="122">
        <v>434</v>
      </c>
      <c r="B438" s="122" t="s">
        <v>2193</v>
      </c>
      <c r="C438" s="123"/>
      <c r="D438" s="123" t="s">
        <v>2194</v>
      </c>
      <c r="E438" s="124" t="s">
        <v>2195</v>
      </c>
      <c r="F438" s="139">
        <v>42997</v>
      </c>
      <c r="G438" s="122" t="s">
        <v>1718</v>
      </c>
      <c r="H438" s="122" t="s">
        <v>160</v>
      </c>
      <c r="I438" s="122" t="s">
        <v>179</v>
      </c>
      <c r="J438" s="141" t="s">
        <v>61</v>
      </c>
      <c r="K438" s="25" t="s">
        <v>23</v>
      </c>
      <c r="L438" s="25" t="s">
        <v>52</v>
      </c>
      <c r="M438" s="123"/>
      <c r="N438" s="141" t="s">
        <v>2196</v>
      </c>
      <c r="O438" s="25" t="s">
        <v>23</v>
      </c>
      <c r="P438" s="25" t="s">
        <v>24</v>
      </c>
    </row>
    <row r="439" spans="1:248" s="15" customFormat="1" ht="71.25" customHeight="1" x14ac:dyDescent="0.25">
      <c r="A439" s="122">
        <v>435</v>
      </c>
      <c r="B439" s="122" t="s">
        <v>2197</v>
      </c>
      <c r="C439" s="123"/>
      <c r="D439" s="123" t="s">
        <v>2198</v>
      </c>
      <c r="E439" s="124" t="s">
        <v>2199</v>
      </c>
      <c r="F439" s="139">
        <v>42997</v>
      </c>
      <c r="G439" s="122" t="s">
        <v>2200</v>
      </c>
      <c r="H439" s="122" t="s">
        <v>160</v>
      </c>
      <c r="I439" s="122" t="s">
        <v>179</v>
      </c>
      <c r="J439" s="141" t="s">
        <v>61</v>
      </c>
      <c r="K439" s="25" t="s">
        <v>23</v>
      </c>
      <c r="L439" s="25" t="s">
        <v>52</v>
      </c>
      <c r="M439" s="123"/>
      <c r="N439" s="141" t="s">
        <v>2201</v>
      </c>
      <c r="O439" s="25" t="s">
        <v>23</v>
      </c>
      <c r="P439" s="25" t="s">
        <v>24</v>
      </c>
    </row>
    <row r="440" spans="1:248" s="15" customFormat="1" ht="71.25" customHeight="1" x14ac:dyDescent="0.25">
      <c r="A440" s="122">
        <v>436</v>
      </c>
      <c r="B440" s="122" t="s">
        <v>2202</v>
      </c>
      <c r="C440" s="123"/>
      <c r="D440" s="123" t="s">
        <v>2203</v>
      </c>
      <c r="E440" s="124" t="s">
        <v>2204</v>
      </c>
      <c r="F440" s="139">
        <v>42998</v>
      </c>
      <c r="G440" s="122" t="s">
        <v>2205</v>
      </c>
      <c r="H440" s="122" t="s">
        <v>160</v>
      </c>
      <c r="I440" s="122" t="s">
        <v>179</v>
      </c>
      <c r="J440" s="141" t="s">
        <v>61</v>
      </c>
      <c r="K440" s="25" t="s">
        <v>23</v>
      </c>
      <c r="L440" s="25" t="s">
        <v>52</v>
      </c>
      <c r="M440" s="123"/>
      <c r="N440" s="141" t="s">
        <v>2206</v>
      </c>
      <c r="O440" s="25" t="s">
        <v>23</v>
      </c>
      <c r="P440" s="25" t="s">
        <v>24</v>
      </c>
    </row>
    <row r="441" spans="1:248" s="15" customFormat="1" ht="71.25" customHeight="1" x14ac:dyDescent="0.25">
      <c r="A441" s="122">
        <v>437</v>
      </c>
      <c r="B441" s="122" t="s">
        <v>2207</v>
      </c>
      <c r="C441" s="123" t="s">
        <v>2208</v>
      </c>
      <c r="D441" s="123" t="s">
        <v>2209</v>
      </c>
      <c r="E441" s="124" t="s">
        <v>2210</v>
      </c>
      <c r="F441" s="139">
        <v>42998</v>
      </c>
      <c r="G441" s="122" t="s">
        <v>985</v>
      </c>
      <c r="H441" s="122" t="s">
        <v>131</v>
      </c>
      <c r="I441" s="122" t="s">
        <v>342</v>
      </c>
      <c r="J441" s="141" t="s">
        <v>1877</v>
      </c>
      <c r="K441" s="25" t="s">
        <v>23</v>
      </c>
      <c r="L441" s="25" t="s">
        <v>52</v>
      </c>
      <c r="M441" s="123"/>
      <c r="N441" s="141" t="s">
        <v>2211</v>
      </c>
      <c r="O441" s="25" t="s">
        <v>36</v>
      </c>
      <c r="P441" s="25" t="s">
        <v>24</v>
      </c>
    </row>
    <row r="442" spans="1:248" ht="91.5" customHeight="1" x14ac:dyDescent="0.25">
      <c r="A442" s="122">
        <v>438</v>
      </c>
      <c r="B442" s="122" t="s">
        <v>2212</v>
      </c>
      <c r="C442" s="123"/>
      <c r="D442" s="123" t="s">
        <v>2213</v>
      </c>
      <c r="E442" s="124" t="s">
        <v>2214</v>
      </c>
      <c r="F442" s="139">
        <v>42999</v>
      </c>
      <c r="G442" s="122" t="s">
        <v>178</v>
      </c>
      <c r="H442" s="122" t="s">
        <v>896</v>
      </c>
      <c r="I442" s="122" t="s">
        <v>179</v>
      </c>
      <c r="J442" s="141" t="s">
        <v>1609</v>
      </c>
      <c r="K442" s="25" t="s">
        <v>23</v>
      </c>
      <c r="L442" s="25" t="s">
        <v>52</v>
      </c>
      <c r="M442" s="15"/>
      <c r="N442" s="141" t="s">
        <v>2215</v>
      </c>
      <c r="O442" s="25" t="s">
        <v>36</v>
      </c>
      <c r="P442" s="25" t="s">
        <v>52</v>
      </c>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c r="BC442" s="15"/>
      <c r="BD442" s="15"/>
      <c r="BE442" s="15"/>
      <c r="BF442" s="15"/>
      <c r="BG442" s="15"/>
      <c r="BH442" s="15"/>
      <c r="BI442" s="15"/>
      <c r="BJ442" s="15"/>
      <c r="BK442" s="15"/>
      <c r="BL442" s="15"/>
      <c r="BM442" s="15"/>
      <c r="BN442" s="15"/>
      <c r="BO442" s="15"/>
      <c r="BP442" s="15"/>
      <c r="BQ442" s="15"/>
      <c r="BR442" s="15"/>
      <c r="BS442" s="15"/>
      <c r="BT442" s="15"/>
      <c r="BU442" s="15"/>
      <c r="BV442" s="15"/>
      <c r="BW442" s="15"/>
      <c r="BX442" s="15"/>
      <c r="BY442" s="15"/>
      <c r="BZ442" s="15"/>
      <c r="CA442" s="15"/>
      <c r="CB442" s="15"/>
      <c r="CC442" s="15"/>
      <c r="CD442" s="15"/>
      <c r="CE442" s="15"/>
      <c r="CF442" s="15"/>
      <c r="CG442" s="15"/>
      <c r="CH442" s="15"/>
      <c r="CI442" s="15"/>
      <c r="CJ442" s="15"/>
      <c r="CK442" s="15"/>
      <c r="CL442" s="15"/>
      <c r="CM442" s="15"/>
      <c r="CN442" s="15"/>
      <c r="CO442" s="15"/>
      <c r="CP442" s="15"/>
      <c r="CQ442" s="15"/>
      <c r="CR442" s="15"/>
      <c r="CS442" s="15"/>
      <c r="CT442" s="15"/>
      <c r="CU442" s="15"/>
      <c r="CV442" s="15"/>
      <c r="CW442" s="15"/>
      <c r="CX442" s="15"/>
      <c r="CY442" s="15"/>
      <c r="CZ442" s="15"/>
      <c r="DA442" s="15"/>
      <c r="DB442" s="15"/>
      <c r="DC442" s="15"/>
      <c r="DD442" s="15"/>
      <c r="DE442" s="15"/>
      <c r="DF442" s="15"/>
      <c r="DG442" s="15"/>
      <c r="DH442" s="15"/>
      <c r="DI442" s="15"/>
      <c r="DJ442" s="15"/>
      <c r="DK442" s="15"/>
      <c r="DL442" s="15"/>
      <c r="DM442" s="15"/>
      <c r="DN442" s="15"/>
      <c r="DO442" s="15"/>
      <c r="DP442" s="15"/>
      <c r="DQ442" s="15"/>
      <c r="DR442" s="15"/>
      <c r="DS442" s="15"/>
      <c r="DT442" s="15"/>
      <c r="DU442" s="15"/>
      <c r="DV442" s="15"/>
      <c r="DW442" s="15"/>
      <c r="DX442" s="15"/>
      <c r="DY442" s="15"/>
      <c r="DZ442" s="15"/>
      <c r="EA442" s="15"/>
      <c r="EB442" s="15"/>
      <c r="EC442" s="15"/>
      <c r="ED442" s="15"/>
      <c r="EE442" s="15"/>
      <c r="EF442" s="15"/>
      <c r="EG442" s="15"/>
      <c r="EH442" s="15"/>
      <c r="EI442" s="15"/>
      <c r="EJ442" s="15"/>
      <c r="EK442" s="15"/>
      <c r="EL442" s="15"/>
      <c r="EM442" s="15"/>
      <c r="EN442" s="15"/>
      <c r="EO442" s="15"/>
      <c r="EP442" s="15"/>
      <c r="EQ442" s="15"/>
      <c r="ER442" s="15"/>
      <c r="ES442" s="15"/>
      <c r="ET442" s="15"/>
      <c r="EU442" s="15"/>
      <c r="EV442" s="15"/>
      <c r="EW442" s="15"/>
      <c r="EX442" s="15"/>
      <c r="EY442" s="15"/>
      <c r="EZ442" s="15"/>
      <c r="FA442" s="15"/>
      <c r="FB442" s="15"/>
      <c r="FC442" s="15"/>
      <c r="FD442" s="15"/>
      <c r="FE442" s="15"/>
      <c r="FF442" s="15"/>
      <c r="FG442" s="15"/>
      <c r="FH442" s="15"/>
      <c r="FI442" s="15"/>
      <c r="FJ442" s="15"/>
      <c r="FK442" s="15"/>
      <c r="FL442" s="15"/>
      <c r="FM442" s="15"/>
      <c r="FN442" s="15"/>
      <c r="FO442" s="15"/>
      <c r="FP442" s="15"/>
      <c r="FQ442" s="15"/>
      <c r="FR442" s="15"/>
      <c r="FS442" s="15"/>
      <c r="FT442" s="15"/>
      <c r="FU442" s="15"/>
      <c r="FV442" s="15"/>
      <c r="FW442" s="15"/>
      <c r="FX442" s="15"/>
      <c r="FY442" s="15"/>
      <c r="FZ442" s="15"/>
      <c r="GA442" s="15"/>
      <c r="GB442" s="15"/>
      <c r="GC442" s="15"/>
      <c r="GD442" s="15"/>
      <c r="GE442" s="15"/>
      <c r="GF442" s="15"/>
      <c r="GG442" s="15"/>
      <c r="GH442" s="15"/>
      <c r="GI442" s="15"/>
      <c r="GJ442" s="15"/>
      <c r="GK442" s="15"/>
      <c r="GL442" s="15"/>
      <c r="GM442" s="15"/>
      <c r="GN442" s="15"/>
      <c r="GO442" s="15"/>
      <c r="GP442" s="15"/>
      <c r="GQ442" s="15"/>
      <c r="GR442" s="15"/>
      <c r="GS442" s="15"/>
      <c r="GT442" s="15"/>
      <c r="GU442" s="15"/>
      <c r="GV442" s="15"/>
      <c r="GW442" s="15"/>
      <c r="GX442" s="15"/>
      <c r="GY442" s="15"/>
      <c r="GZ442" s="15"/>
      <c r="HA442" s="15"/>
      <c r="HB442" s="15"/>
      <c r="HC442" s="15"/>
      <c r="HD442" s="15"/>
      <c r="HE442" s="15"/>
      <c r="HF442" s="15"/>
      <c r="HG442" s="15"/>
      <c r="HH442" s="15"/>
      <c r="HI442" s="15"/>
      <c r="HJ442" s="15"/>
      <c r="HK442" s="15"/>
      <c r="HL442" s="15"/>
      <c r="HM442" s="15"/>
      <c r="HN442" s="15"/>
      <c r="HO442" s="15"/>
      <c r="HP442" s="15"/>
      <c r="HQ442" s="15"/>
      <c r="HR442" s="15"/>
      <c r="HS442" s="15"/>
      <c r="HT442" s="15"/>
      <c r="HU442" s="15"/>
      <c r="HV442" s="15"/>
      <c r="HW442" s="15"/>
      <c r="HX442" s="15"/>
      <c r="HY442" s="15"/>
      <c r="HZ442" s="15"/>
      <c r="IA442" s="15"/>
      <c r="IB442" s="15"/>
      <c r="IC442" s="15"/>
      <c r="ID442" s="15"/>
      <c r="IE442" s="15"/>
      <c r="IF442" s="15"/>
      <c r="IK442" s="15"/>
      <c r="IL442" s="15"/>
      <c r="IM442" s="15"/>
      <c r="IN442" s="15"/>
    </row>
    <row r="443" spans="1:248" ht="70.5" customHeight="1" x14ac:dyDescent="0.25">
      <c r="A443" s="122">
        <v>439</v>
      </c>
      <c r="B443" s="122" t="s">
        <v>2216</v>
      </c>
      <c r="C443" s="123"/>
      <c r="D443" s="123" t="s">
        <v>2217</v>
      </c>
      <c r="E443" s="124" t="s">
        <v>2218</v>
      </c>
      <c r="F443" s="139">
        <v>42999</v>
      </c>
      <c r="G443" s="122" t="s">
        <v>2219</v>
      </c>
      <c r="H443" s="122" t="s">
        <v>77</v>
      </c>
      <c r="I443" s="122" t="s">
        <v>78</v>
      </c>
      <c r="J443" s="141" t="s">
        <v>1603</v>
      </c>
      <c r="K443" s="25" t="s">
        <v>23</v>
      </c>
      <c r="L443" s="25" t="s">
        <v>24</v>
      </c>
      <c r="M443" s="15"/>
      <c r="N443" s="141" t="s">
        <v>2220</v>
      </c>
      <c r="O443" s="25" t="s">
        <v>23</v>
      </c>
      <c r="P443" s="25" t="s">
        <v>24</v>
      </c>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BW443" s="15"/>
      <c r="BX443" s="15"/>
      <c r="BY443" s="15"/>
      <c r="BZ443" s="15"/>
      <c r="CA443" s="15"/>
      <c r="CB443" s="15"/>
      <c r="CC443" s="15"/>
      <c r="CD443" s="15"/>
      <c r="CE443" s="15"/>
      <c r="CF443" s="15"/>
      <c r="CG443" s="15"/>
      <c r="CH443" s="15"/>
      <c r="CI443" s="15"/>
      <c r="CJ443" s="15"/>
      <c r="CK443" s="15"/>
      <c r="CL443" s="15"/>
      <c r="CM443" s="15"/>
      <c r="CN443" s="15"/>
      <c r="CO443" s="15"/>
      <c r="CP443" s="15"/>
      <c r="CQ443" s="15"/>
      <c r="CR443" s="15"/>
      <c r="CS443" s="15"/>
      <c r="CT443" s="15"/>
      <c r="CU443" s="15"/>
      <c r="CV443" s="15"/>
      <c r="CW443" s="15"/>
      <c r="CX443" s="15"/>
      <c r="CY443" s="15"/>
      <c r="CZ443" s="15"/>
      <c r="DA443" s="15"/>
      <c r="DB443" s="15"/>
      <c r="DC443" s="15"/>
      <c r="DD443" s="15"/>
      <c r="DE443" s="15"/>
      <c r="DF443" s="15"/>
      <c r="DG443" s="15"/>
      <c r="DH443" s="15"/>
      <c r="DI443" s="15"/>
      <c r="DJ443" s="15"/>
      <c r="DK443" s="15"/>
      <c r="DL443" s="15"/>
      <c r="DM443" s="15"/>
      <c r="DN443" s="15"/>
      <c r="DO443" s="15"/>
      <c r="DP443" s="15"/>
      <c r="DQ443" s="15"/>
      <c r="DR443" s="15"/>
      <c r="DS443" s="15"/>
      <c r="DT443" s="15"/>
      <c r="DU443" s="15"/>
      <c r="DV443" s="15"/>
      <c r="DW443" s="15"/>
      <c r="DX443" s="15"/>
      <c r="DY443" s="15"/>
      <c r="DZ443" s="15"/>
      <c r="EA443" s="15"/>
      <c r="EB443" s="15"/>
      <c r="EC443" s="15"/>
      <c r="ED443" s="15"/>
      <c r="EE443" s="15"/>
      <c r="EF443" s="15"/>
      <c r="EG443" s="15"/>
      <c r="EH443" s="15"/>
      <c r="EI443" s="15"/>
      <c r="EJ443" s="15"/>
      <c r="EK443" s="15"/>
      <c r="EL443" s="15"/>
      <c r="EM443" s="15"/>
      <c r="EN443" s="15"/>
      <c r="EO443" s="15"/>
      <c r="EP443" s="15"/>
      <c r="EQ443" s="15"/>
      <c r="ER443" s="15"/>
      <c r="ES443" s="15"/>
      <c r="ET443" s="15"/>
      <c r="EU443" s="15"/>
      <c r="EV443" s="15"/>
      <c r="EW443" s="15"/>
      <c r="EX443" s="15"/>
      <c r="EY443" s="15"/>
      <c r="EZ443" s="15"/>
      <c r="FA443" s="15"/>
      <c r="FB443" s="15"/>
      <c r="FC443" s="15"/>
      <c r="FD443" s="15"/>
      <c r="FE443" s="15"/>
      <c r="FF443" s="15"/>
      <c r="FG443" s="15"/>
      <c r="FH443" s="15"/>
      <c r="FI443" s="15"/>
      <c r="FJ443" s="15"/>
      <c r="FK443" s="15"/>
      <c r="FL443" s="15"/>
      <c r="FM443" s="15"/>
      <c r="FN443" s="15"/>
      <c r="FO443" s="15"/>
      <c r="FP443" s="15"/>
      <c r="FQ443" s="15"/>
      <c r="FR443" s="15"/>
      <c r="FS443" s="15"/>
      <c r="FT443" s="15"/>
      <c r="FU443" s="15"/>
      <c r="FV443" s="15"/>
      <c r="FW443" s="15"/>
      <c r="FX443" s="15"/>
      <c r="FY443" s="15"/>
      <c r="FZ443" s="15"/>
      <c r="GA443" s="15"/>
      <c r="GB443" s="15"/>
      <c r="GC443" s="15"/>
      <c r="GD443" s="15"/>
      <c r="GE443" s="15"/>
      <c r="GF443" s="15"/>
      <c r="GG443" s="15"/>
      <c r="GH443" s="15"/>
      <c r="GI443" s="15"/>
      <c r="GJ443" s="15"/>
      <c r="GK443" s="15"/>
      <c r="GL443" s="15"/>
      <c r="GM443" s="15"/>
      <c r="GN443" s="15"/>
      <c r="GO443" s="15"/>
      <c r="GP443" s="15"/>
      <c r="GQ443" s="15"/>
      <c r="GR443" s="15"/>
      <c r="GS443" s="15"/>
      <c r="GT443" s="15"/>
      <c r="GU443" s="15"/>
      <c r="GV443" s="15"/>
      <c r="GW443" s="15"/>
      <c r="GX443" s="15"/>
      <c r="GY443" s="15"/>
      <c r="GZ443" s="15"/>
      <c r="HA443" s="15"/>
      <c r="HB443" s="15"/>
      <c r="HC443" s="15"/>
      <c r="HD443" s="15"/>
      <c r="HE443" s="15"/>
      <c r="HF443" s="15"/>
      <c r="HG443" s="15"/>
      <c r="HH443" s="15"/>
      <c r="HI443" s="15"/>
      <c r="HJ443" s="15"/>
      <c r="HK443" s="15"/>
      <c r="HL443" s="15"/>
      <c r="HM443" s="15"/>
      <c r="HN443" s="15"/>
      <c r="HO443" s="15"/>
      <c r="HP443" s="15"/>
      <c r="HQ443" s="15"/>
      <c r="HR443" s="15"/>
      <c r="HS443" s="15"/>
      <c r="HT443" s="15"/>
      <c r="HU443" s="15"/>
      <c r="HV443" s="15"/>
      <c r="HW443" s="15"/>
      <c r="HX443" s="15"/>
      <c r="HY443" s="15"/>
      <c r="HZ443" s="15"/>
      <c r="IA443" s="15"/>
      <c r="IB443" s="15"/>
      <c r="IC443" s="15"/>
      <c r="ID443" s="15"/>
      <c r="IE443" s="15"/>
      <c r="IF443" s="15"/>
      <c r="IK443" s="15"/>
      <c r="IL443" s="15"/>
      <c r="IM443" s="15"/>
      <c r="IN443" s="15"/>
    </row>
    <row r="444" spans="1:248" s="15" customFormat="1" ht="71.25" customHeight="1" x14ac:dyDescent="0.25">
      <c r="A444" s="122">
        <v>440</v>
      </c>
      <c r="B444" s="122" t="s">
        <v>2221</v>
      </c>
      <c r="C444" s="123"/>
      <c r="D444" s="123" t="s">
        <v>2222</v>
      </c>
      <c r="E444" s="124" t="s">
        <v>2223</v>
      </c>
      <c r="F444" s="139">
        <v>42999</v>
      </c>
      <c r="G444" s="122" t="s">
        <v>2224</v>
      </c>
      <c r="H444" s="122" t="s">
        <v>160</v>
      </c>
      <c r="I444" s="122" t="s">
        <v>179</v>
      </c>
      <c r="J444" s="141" t="s">
        <v>61</v>
      </c>
      <c r="K444" s="25" t="s">
        <v>23</v>
      </c>
      <c r="L444" s="25" t="s">
        <v>52</v>
      </c>
      <c r="M444" s="123"/>
      <c r="N444" s="141" t="s">
        <v>2225</v>
      </c>
      <c r="O444" s="25" t="s">
        <v>23</v>
      </c>
      <c r="P444" s="25" t="s">
        <v>24</v>
      </c>
    </row>
    <row r="445" spans="1:248" s="15" customFormat="1" ht="71.25" customHeight="1" x14ac:dyDescent="0.25">
      <c r="A445" s="122">
        <v>441</v>
      </c>
      <c r="B445" s="122" t="s">
        <v>2226</v>
      </c>
      <c r="C445" s="123"/>
      <c r="D445" s="123" t="s">
        <v>2227</v>
      </c>
      <c r="E445" s="124" t="s">
        <v>2228</v>
      </c>
      <c r="F445" s="139">
        <v>42999</v>
      </c>
      <c r="G445" s="122" t="s">
        <v>2200</v>
      </c>
      <c r="H445" s="122" t="s">
        <v>160</v>
      </c>
      <c r="I445" s="122" t="s">
        <v>179</v>
      </c>
      <c r="J445" s="141" t="s">
        <v>61</v>
      </c>
      <c r="K445" s="25" t="s">
        <v>23</v>
      </c>
      <c r="L445" s="25" t="s">
        <v>52</v>
      </c>
      <c r="M445" s="123"/>
      <c r="N445" s="141" t="s">
        <v>2229</v>
      </c>
      <c r="O445" s="25" t="s">
        <v>23</v>
      </c>
      <c r="P445" s="25" t="s">
        <v>24</v>
      </c>
    </row>
    <row r="446" spans="1:248" s="15" customFormat="1" ht="71.25" customHeight="1" x14ac:dyDescent="0.25">
      <c r="A446" s="122">
        <v>442</v>
      </c>
      <c r="B446" s="122" t="s">
        <v>2230</v>
      </c>
      <c r="C446" s="123"/>
      <c r="D446" s="123" t="s">
        <v>2231</v>
      </c>
      <c r="E446" s="124" t="s">
        <v>2232</v>
      </c>
      <c r="F446" s="139">
        <v>42999</v>
      </c>
      <c r="G446" s="122" t="s">
        <v>2140</v>
      </c>
      <c r="H446" s="122" t="s">
        <v>160</v>
      </c>
      <c r="I446" s="122" t="s">
        <v>179</v>
      </c>
      <c r="J446" s="141" t="s">
        <v>61</v>
      </c>
      <c r="K446" s="25" t="s">
        <v>23</v>
      </c>
      <c r="L446" s="25" t="s">
        <v>52</v>
      </c>
      <c r="M446" s="123"/>
      <c r="N446" s="141" t="s">
        <v>2233</v>
      </c>
      <c r="O446" s="25" t="s">
        <v>23</v>
      </c>
      <c r="P446" s="25" t="s">
        <v>24</v>
      </c>
    </row>
    <row r="447" spans="1:248" s="15" customFormat="1" ht="71.25" customHeight="1" x14ac:dyDescent="0.25">
      <c r="A447" s="122">
        <v>443</v>
      </c>
      <c r="B447" s="122" t="s">
        <v>2234</v>
      </c>
      <c r="C447" s="123"/>
      <c r="D447" s="123" t="s">
        <v>2235</v>
      </c>
      <c r="E447" s="124" t="s">
        <v>2236</v>
      </c>
      <c r="F447" s="139">
        <v>42999</v>
      </c>
      <c r="G447" s="122" t="s">
        <v>2237</v>
      </c>
      <c r="H447" s="122" t="s">
        <v>160</v>
      </c>
      <c r="I447" s="122" t="s">
        <v>179</v>
      </c>
      <c r="J447" s="141" t="s">
        <v>61</v>
      </c>
      <c r="K447" s="25" t="s">
        <v>23</v>
      </c>
      <c r="L447" s="25" t="s">
        <v>52</v>
      </c>
      <c r="M447" s="123"/>
      <c r="N447" s="141" t="s">
        <v>2238</v>
      </c>
      <c r="O447" s="25" t="s">
        <v>23</v>
      </c>
      <c r="P447" s="25" t="s">
        <v>24</v>
      </c>
    </row>
    <row r="448" spans="1:248" s="15" customFormat="1" ht="71.25" customHeight="1" x14ac:dyDescent="0.25">
      <c r="A448" s="122">
        <v>444</v>
      </c>
      <c r="B448" s="122" t="s">
        <v>2239</v>
      </c>
      <c r="C448" s="123"/>
      <c r="D448" s="123" t="s">
        <v>2240</v>
      </c>
      <c r="E448" s="124" t="s">
        <v>2241</v>
      </c>
      <c r="F448" s="139">
        <v>42999</v>
      </c>
      <c r="G448" s="122" t="s">
        <v>2242</v>
      </c>
      <c r="H448" s="122" t="s">
        <v>160</v>
      </c>
      <c r="I448" s="122" t="s">
        <v>179</v>
      </c>
      <c r="J448" s="141" t="s">
        <v>61</v>
      </c>
      <c r="K448" s="25" t="s">
        <v>23</v>
      </c>
      <c r="L448" s="25" t="s">
        <v>52</v>
      </c>
      <c r="M448" s="123"/>
      <c r="N448" s="141" t="s">
        <v>2243</v>
      </c>
      <c r="O448" s="25" t="s">
        <v>23</v>
      </c>
      <c r="P448" s="25" t="s">
        <v>24</v>
      </c>
    </row>
    <row r="449" spans="1:252" s="15" customFormat="1" ht="71.25" customHeight="1" x14ac:dyDescent="0.25">
      <c r="A449" s="122">
        <v>445</v>
      </c>
      <c r="B449" s="122" t="s">
        <v>2244</v>
      </c>
      <c r="C449" s="123"/>
      <c r="D449" s="123" t="s">
        <v>2245</v>
      </c>
      <c r="E449" s="124" t="s">
        <v>2246</v>
      </c>
      <c r="F449" s="139">
        <v>42999</v>
      </c>
      <c r="G449" s="122" t="s">
        <v>2247</v>
      </c>
      <c r="H449" s="122" t="s">
        <v>160</v>
      </c>
      <c r="I449" s="122" t="s">
        <v>179</v>
      </c>
      <c r="J449" s="141" t="s">
        <v>61</v>
      </c>
      <c r="K449" s="25" t="s">
        <v>23</v>
      </c>
      <c r="L449" s="25" t="s">
        <v>52</v>
      </c>
      <c r="M449" s="123"/>
      <c r="N449" s="141" t="s">
        <v>2248</v>
      </c>
      <c r="O449" s="25" t="s">
        <v>23</v>
      </c>
      <c r="P449" s="25" t="s">
        <v>24</v>
      </c>
    </row>
    <row r="450" spans="1:252" s="15" customFormat="1" ht="71.25" customHeight="1" x14ac:dyDescent="0.25">
      <c r="A450" s="122">
        <v>446</v>
      </c>
      <c r="B450" s="122" t="s">
        <v>2249</v>
      </c>
      <c r="C450" s="123" t="s">
        <v>2250</v>
      </c>
      <c r="D450" s="123" t="s">
        <v>2251</v>
      </c>
      <c r="E450" s="124" t="s">
        <v>2252</v>
      </c>
      <c r="F450" s="139">
        <v>42999</v>
      </c>
      <c r="G450" s="122" t="s">
        <v>2253</v>
      </c>
      <c r="H450" s="122" t="s">
        <v>131</v>
      </c>
      <c r="I450" s="122" t="s">
        <v>342</v>
      </c>
      <c r="J450" s="141" t="s">
        <v>1877</v>
      </c>
      <c r="K450" s="25" t="s">
        <v>23</v>
      </c>
      <c r="L450" s="25" t="s">
        <v>52</v>
      </c>
      <c r="M450" s="123"/>
      <c r="N450" s="141" t="s">
        <v>2254</v>
      </c>
      <c r="O450" s="25" t="s">
        <v>36</v>
      </c>
      <c r="P450" s="25" t="s">
        <v>24</v>
      </c>
    </row>
    <row r="451" spans="1:252" s="15" customFormat="1" ht="71.25" customHeight="1" x14ac:dyDescent="0.25">
      <c r="A451" s="122">
        <v>447</v>
      </c>
      <c r="B451" s="122" t="s">
        <v>2255</v>
      </c>
      <c r="C451" s="123"/>
      <c r="D451" s="123" t="s">
        <v>2256</v>
      </c>
      <c r="E451" s="124" t="s">
        <v>2257</v>
      </c>
      <c r="F451" s="139">
        <v>42999</v>
      </c>
      <c r="G451" s="122" t="s">
        <v>2258</v>
      </c>
      <c r="H451" s="122" t="s">
        <v>160</v>
      </c>
      <c r="I451" s="122" t="s">
        <v>179</v>
      </c>
      <c r="J451" s="141" t="s">
        <v>61</v>
      </c>
      <c r="K451" s="25" t="s">
        <v>23</v>
      </c>
      <c r="L451" s="25" t="s">
        <v>52</v>
      </c>
      <c r="M451" s="123"/>
      <c r="N451" s="141" t="s">
        <v>2259</v>
      </c>
      <c r="O451" s="25" t="s">
        <v>23</v>
      </c>
      <c r="P451" s="25" t="s">
        <v>24</v>
      </c>
    </row>
    <row r="452" spans="1:252" ht="76.5" customHeight="1" x14ac:dyDescent="0.25">
      <c r="A452" s="122">
        <v>448</v>
      </c>
      <c r="B452" s="122" t="s">
        <v>2260</v>
      </c>
      <c r="C452" s="123"/>
      <c r="D452" s="123" t="s">
        <v>2261</v>
      </c>
      <c r="E452" s="124" t="s">
        <v>2262</v>
      </c>
      <c r="F452" s="139">
        <v>43000</v>
      </c>
      <c r="G452" s="122" t="s">
        <v>2175</v>
      </c>
      <c r="H452" s="122" t="s">
        <v>2176</v>
      </c>
      <c r="I452" s="122" t="s">
        <v>2177</v>
      </c>
      <c r="J452" s="140" t="s">
        <v>2263</v>
      </c>
      <c r="K452" s="127" t="s">
        <v>23</v>
      </c>
      <c r="L452" s="127" t="s">
        <v>24</v>
      </c>
      <c r="M452" s="137"/>
      <c r="N452" s="141" t="s">
        <v>2264</v>
      </c>
      <c r="O452" s="25" t="s">
        <v>23</v>
      </c>
      <c r="P452" s="25" t="s">
        <v>24</v>
      </c>
    </row>
    <row r="453" spans="1:252" s="15" customFormat="1" ht="71.25" customHeight="1" x14ac:dyDescent="0.25">
      <c r="A453" s="122">
        <v>449</v>
      </c>
      <c r="B453" s="122" t="s">
        <v>2265</v>
      </c>
      <c r="C453" s="123"/>
      <c r="D453" s="123" t="s">
        <v>2162</v>
      </c>
      <c r="E453" s="124" t="s">
        <v>2266</v>
      </c>
      <c r="F453" s="139">
        <v>43000</v>
      </c>
      <c r="G453" s="122" t="s">
        <v>2267</v>
      </c>
      <c r="H453" s="122" t="s">
        <v>160</v>
      </c>
      <c r="I453" s="122" t="s">
        <v>607</v>
      </c>
      <c r="J453" s="141" t="s">
        <v>61</v>
      </c>
      <c r="K453" s="25" t="s">
        <v>23</v>
      </c>
      <c r="L453" s="25" t="s">
        <v>52</v>
      </c>
      <c r="M453" s="123"/>
      <c r="N453" s="141" t="s">
        <v>2268</v>
      </c>
      <c r="O453" s="25" t="s">
        <v>23</v>
      </c>
      <c r="P453" s="25" t="s">
        <v>24</v>
      </c>
    </row>
    <row r="454" spans="1:252" s="15" customFormat="1" ht="71.25" customHeight="1" x14ac:dyDescent="0.25">
      <c r="A454" s="122">
        <v>450</v>
      </c>
      <c r="B454" s="122" t="s">
        <v>2269</v>
      </c>
      <c r="C454" s="123"/>
      <c r="D454" s="123" t="s">
        <v>2270</v>
      </c>
      <c r="E454" s="124" t="s">
        <v>2271</v>
      </c>
      <c r="F454" s="139">
        <v>43000</v>
      </c>
      <c r="G454" s="122" t="s">
        <v>2272</v>
      </c>
      <c r="H454" s="122" t="s">
        <v>160</v>
      </c>
      <c r="I454" s="122" t="s">
        <v>179</v>
      </c>
      <c r="J454" s="141" t="s">
        <v>61</v>
      </c>
      <c r="K454" s="25" t="s">
        <v>23</v>
      </c>
      <c r="L454" s="25" t="s">
        <v>52</v>
      </c>
      <c r="M454" s="123"/>
      <c r="N454" s="141" t="s">
        <v>2273</v>
      </c>
      <c r="O454" s="25" t="s">
        <v>23</v>
      </c>
      <c r="P454" s="25" t="s">
        <v>24</v>
      </c>
    </row>
    <row r="455" spans="1:252" s="15" customFormat="1" ht="71.25" customHeight="1" x14ac:dyDescent="0.25">
      <c r="A455" s="122">
        <v>451</v>
      </c>
      <c r="B455" s="122" t="s">
        <v>2274</v>
      </c>
      <c r="C455" s="123"/>
      <c r="D455" s="123" t="s">
        <v>2275</v>
      </c>
      <c r="E455" s="124" t="s">
        <v>2276</v>
      </c>
      <c r="F455" s="139">
        <v>43000</v>
      </c>
      <c r="G455" s="122" t="s">
        <v>2277</v>
      </c>
      <c r="H455" s="122" t="s">
        <v>160</v>
      </c>
      <c r="I455" s="122" t="s">
        <v>179</v>
      </c>
      <c r="J455" s="141" t="s">
        <v>61</v>
      </c>
      <c r="K455" s="25" t="s">
        <v>23</v>
      </c>
      <c r="L455" s="25" t="s">
        <v>52</v>
      </c>
      <c r="M455" s="123"/>
      <c r="N455" s="141" t="s">
        <v>2278</v>
      </c>
      <c r="O455" s="25" t="s">
        <v>23</v>
      </c>
      <c r="P455" s="25" t="s">
        <v>24</v>
      </c>
    </row>
    <row r="456" spans="1:252" s="15" customFormat="1" ht="71.25" customHeight="1" x14ac:dyDescent="0.25">
      <c r="A456" s="122">
        <v>452</v>
      </c>
      <c r="B456" s="122" t="s">
        <v>2279</v>
      </c>
      <c r="C456" s="123"/>
      <c r="D456" s="123" t="s">
        <v>2280</v>
      </c>
      <c r="E456" s="124" t="s">
        <v>2281</v>
      </c>
      <c r="F456" s="139">
        <v>43000</v>
      </c>
      <c r="G456" s="122" t="s">
        <v>2282</v>
      </c>
      <c r="H456" s="122" t="s">
        <v>160</v>
      </c>
      <c r="I456" s="122" t="s">
        <v>179</v>
      </c>
      <c r="J456" s="141" t="s">
        <v>61</v>
      </c>
      <c r="K456" s="25" t="s">
        <v>23</v>
      </c>
      <c r="L456" s="25" t="s">
        <v>52</v>
      </c>
      <c r="M456" s="123"/>
      <c r="N456" s="141" t="s">
        <v>2283</v>
      </c>
      <c r="O456" s="25" t="s">
        <v>23</v>
      </c>
      <c r="P456" s="25" t="s">
        <v>24</v>
      </c>
    </row>
    <row r="457" spans="1:252" s="15" customFormat="1" ht="71.25" customHeight="1" x14ac:dyDescent="0.25">
      <c r="A457" s="122">
        <v>453</v>
      </c>
      <c r="B457" s="122" t="s">
        <v>2284</v>
      </c>
      <c r="C457" s="123"/>
      <c r="D457" s="123" t="s">
        <v>2285</v>
      </c>
      <c r="E457" s="124" t="s">
        <v>2286</v>
      </c>
      <c r="F457" s="139">
        <v>43000</v>
      </c>
      <c r="G457" s="122" t="s">
        <v>890</v>
      </c>
      <c r="H457" s="122" t="s">
        <v>160</v>
      </c>
      <c r="I457" s="122" t="s">
        <v>179</v>
      </c>
      <c r="J457" s="141" t="s">
        <v>61</v>
      </c>
      <c r="K457" s="25" t="s">
        <v>23</v>
      </c>
      <c r="L457" s="25" t="s">
        <v>52</v>
      </c>
      <c r="M457" s="123"/>
      <c r="N457" s="141" t="s">
        <v>2287</v>
      </c>
      <c r="O457" s="25" t="s">
        <v>23</v>
      </c>
      <c r="P457" s="25" t="s">
        <v>24</v>
      </c>
    </row>
    <row r="458" spans="1:252" s="15" customFormat="1" ht="71.25" customHeight="1" x14ac:dyDescent="0.25">
      <c r="A458" s="122">
        <v>454</v>
      </c>
      <c r="B458" s="122" t="s">
        <v>2288</v>
      </c>
      <c r="C458" s="123"/>
      <c r="D458" s="123" t="s">
        <v>2289</v>
      </c>
      <c r="E458" s="124" t="s">
        <v>2290</v>
      </c>
      <c r="F458" s="139">
        <v>43000</v>
      </c>
      <c r="G458" s="122" t="s">
        <v>2291</v>
      </c>
      <c r="H458" s="122" t="s">
        <v>167</v>
      </c>
      <c r="I458" s="122" t="s">
        <v>78</v>
      </c>
      <c r="J458" s="141" t="s">
        <v>61</v>
      </c>
      <c r="K458" s="25" t="s">
        <v>23</v>
      </c>
      <c r="L458" s="25" t="s">
        <v>52</v>
      </c>
      <c r="M458" s="123"/>
      <c r="N458" s="141" t="s">
        <v>2292</v>
      </c>
      <c r="O458" s="25" t="s">
        <v>36</v>
      </c>
      <c r="P458" s="25" t="s">
        <v>24</v>
      </c>
    </row>
    <row r="459" spans="1:252" s="15" customFormat="1" ht="71.25" customHeight="1" x14ac:dyDescent="0.25">
      <c r="A459" s="122">
        <v>455</v>
      </c>
      <c r="B459" s="122" t="s">
        <v>2293</v>
      </c>
      <c r="C459" s="123"/>
      <c r="D459" s="123" t="s">
        <v>2294</v>
      </c>
      <c r="E459" s="124" t="s">
        <v>2295</v>
      </c>
      <c r="F459" s="139">
        <v>43000</v>
      </c>
      <c r="G459" s="122" t="s">
        <v>2296</v>
      </c>
      <c r="H459" s="122" t="s">
        <v>160</v>
      </c>
      <c r="I459" s="122" t="s">
        <v>179</v>
      </c>
      <c r="J459" s="141" t="s">
        <v>61</v>
      </c>
      <c r="K459" s="25" t="s">
        <v>23</v>
      </c>
      <c r="L459" s="25" t="s">
        <v>52</v>
      </c>
      <c r="M459" s="123"/>
      <c r="N459" s="141" t="s">
        <v>2297</v>
      </c>
      <c r="O459" s="25" t="s">
        <v>23</v>
      </c>
      <c r="P459" s="25" t="s">
        <v>24</v>
      </c>
    </row>
    <row r="460" spans="1:252" s="15" customFormat="1" ht="71.25" customHeight="1" x14ac:dyDescent="0.25">
      <c r="A460" s="122">
        <v>456</v>
      </c>
      <c r="B460" s="122" t="s">
        <v>2298</v>
      </c>
      <c r="C460" s="123"/>
      <c r="D460" s="123" t="s">
        <v>2299</v>
      </c>
      <c r="E460" s="124" t="s">
        <v>2300</v>
      </c>
      <c r="F460" s="139">
        <v>43003</v>
      </c>
      <c r="G460" s="122" t="s">
        <v>2301</v>
      </c>
      <c r="H460" s="122" t="s">
        <v>160</v>
      </c>
      <c r="I460" s="122" t="s">
        <v>2302</v>
      </c>
      <c r="J460" s="141" t="s">
        <v>61</v>
      </c>
      <c r="K460" s="25" t="s">
        <v>23</v>
      </c>
      <c r="L460" s="25" t="s">
        <v>52</v>
      </c>
      <c r="M460" s="123"/>
      <c r="N460" s="141" t="s">
        <v>2303</v>
      </c>
      <c r="O460" s="25" t="s">
        <v>23</v>
      </c>
      <c r="P460" s="25" t="s">
        <v>24</v>
      </c>
    </row>
    <row r="461" spans="1:252" s="15" customFormat="1" ht="71.25" customHeight="1" x14ac:dyDescent="0.25">
      <c r="A461" s="122">
        <v>457</v>
      </c>
      <c r="B461" s="122" t="s">
        <v>2304</v>
      </c>
      <c r="C461" s="123"/>
      <c r="D461" s="123" t="s">
        <v>2305</v>
      </c>
      <c r="E461" s="124" t="s">
        <v>2306</v>
      </c>
      <c r="F461" s="139">
        <v>43003</v>
      </c>
      <c r="G461" s="122" t="s">
        <v>2307</v>
      </c>
      <c r="H461" s="122" t="s">
        <v>160</v>
      </c>
      <c r="I461" s="122" t="s">
        <v>2302</v>
      </c>
      <c r="J461" s="141" t="s">
        <v>61</v>
      </c>
      <c r="K461" s="25" t="s">
        <v>23</v>
      </c>
      <c r="L461" s="25" t="s">
        <v>52</v>
      </c>
      <c r="M461" s="123"/>
      <c r="N461" s="141" t="s">
        <v>2308</v>
      </c>
      <c r="O461" s="25" t="s">
        <v>23</v>
      </c>
      <c r="P461" s="25" t="s">
        <v>24</v>
      </c>
    </row>
    <row r="462" spans="1:252" s="15" customFormat="1" ht="71.25" customHeight="1" x14ac:dyDescent="0.25">
      <c r="A462" s="122">
        <v>458</v>
      </c>
      <c r="B462" s="122" t="s">
        <v>2309</v>
      </c>
      <c r="C462" s="123"/>
      <c r="D462" s="123" t="s">
        <v>2310</v>
      </c>
      <c r="E462" s="124" t="s">
        <v>2311</v>
      </c>
      <c r="F462" s="139">
        <v>43003</v>
      </c>
      <c r="G462" s="122" t="s">
        <v>1033</v>
      </c>
      <c r="H462" s="122" t="s">
        <v>160</v>
      </c>
      <c r="I462" s="122" t="s">
        <v>179</v>
      </c>
      <c r="J462" s="141" t="s">
        <v>61</v>
      </c>
      <c r="K462" s="25" t="s">
        <v>23</v>
      </c>
      <c r="L462" s="25" t="s">
        <v>52</v>
      </c>
      <c r="M462" s="123"/>
      <c r="N462" s="141" t="s">
        <v>2312</v>
      </c>
      <c r="O462" s="25" t="s">
        <v>23</v>
      </c>
      <c r="P462" s="25" t="s">
        <v>24</v>
      </c>
    </row>
    <row r="463" spans="1:252" ht="94.5" customHeight="1" x14ac:dyDescent="0.25">
      <c r="A463" s="122">
        <v>459</v>
      </c>
      <c r="B463" s="122" t="s">
        <v>2313</v>
      </c>
      <c r="C463" s="123"/>
      <c r="D463" s="123" t="s">
        <v>2314</v>
      </c>
      <c r="E463" s="124" t="s">
        <v>2315</v>
      </c>
      <c r="F463" s="139">
        <v>43003</v>
      </c>
      <c r="G463" s="122" t="s">
        <v>2316</v>
      </c>
      <c r="H463" s="122" t="s">
        <v>473</v>
      </c>
      <c r="I463" s="122" t="s">
        <v>1639</v>
      </c>
      <c r="J463" s="141" t="s">
        <v>1640</v>
      </c>
      <c r="K463" s="25" t="s">
        <v>23</v>
      </c>
      <c r="L463" s="25" t="s">
        <v>52</v>
      </c>
      <c r="M463" s="15"/>
      <c r="N463" s="141" t="s">
        <v>2317</v>
      </c>
      <c r="O463" s="25" t="s">
        <v>23</v>
      </c>
      <c r="P463" s="25" t="s">
        <v>52</v>
      </c>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c r="AY463" s="15"/>
      <c r="AZ463" s="15"/>
      <c r="BA463" s="15"/>
      <c r="BB463" s="15"/>
      <c r="BC463" s="15"/>
      <c r="BD463" s="15"/>
      <c r="BE463" s="15"/>
      <c r="BF463" s="15"/>
      <c r="BG463" s="15"/>
      <c r="BH463" s="15"/>
      <c r="BI463" s="15"/>
      <c r="BJ463" s="15"/>
      <c r="BK463" s="15"/>
      <c r="BL463" s="15"/>
      <c r="BM463" s="15"/>
      <c r="BN463" s="15"/>
      <c r="BO463" s="15"/>
      <c r="BP463" s="15"/>
      <c r="BQ463" s="15"/>
      <c r="BR463" s="15"/>
      <c r="BS463" s="15"/>
      <c r="BT463" s="15"/>
      <c r="BU463" s="15"/>
      <c r="BV463" s="15"/>
      <c r="BW463" s="15"/>
      <c r="BX463" s="15"/>
      <c r="BY463" s="15"/>
      <c r="BZ463" s="15"/>
      <c r="CA463" s="15"/>
      <c r="CB463" s="15"/>
      <c r="CC463" s="15"/>
      <c r="CD463" s="15"/>
      <c r="CE463" s="15"/>
      <c r="CF463" s="15"/>
      <c r="CG463" s="15"/>
      <c r="CH463" s="15"/>
      <c r="CI463" s="15"/>
      <c r="CJ463" s="15"/>
      <c r="CK463" s="15"/>
      <c r="CL463" s="15"/>
      <c r="CM463" s="15"/>
      <c r="CN463" s="15"/>
      <c r="CO463" s="15"/>
      <c r="CP463" s="15"/>
      <c r="CQ463" s="15"/>
      <c r="CR463" s="15"/>
      <c r="CS463" s="15"/>
      <c r="CT463" s="15"/>
      <c r="CU463" s="15"/>
      <c r="CV463" s="15"/>
      <c r="CW463" s="15"/>
      <c r="CX463" s="15"/>
      <c r="CY463" s="15"/>
      <c r="CZ463" s="15"/>
      <c r="DA463" s="15"/>
      <c r="DB463" s="15"/>
      <c r="DC463" s="15"/>
      <c r="DD463" s="15"/>
      <c r="DE463" s="15"/>
      <c r="DF463" s="15"/>
      <c r="DG463" s="15"/>
      <c r="DH463" s="15"/>
      <c r="DI463" s="15"/>
      <c r="DJ463" s="15"/>
      <c r="DK463" s="15"/>
      <c r="DL463" s="15"/>
      <c r="DM463" s="15"/>
      <c r="DN463" s="15"/>
      <c r="DO463" s="15"/>
      <c r="DP463" s="15"/>
      <c r="DQ463" s="15"/>
      <c r="DR463" s="15"/>
      <c r="DS463" s="15"/>
      <c r="DT463" s="15"/>
      <c r="DU463" s="15"/>
      <c r="DV463" s="15"/>
      <c r="DW463" s="15"/>
      <c r="DX463" s="15"/>
      <c r="DY463" s="15"/>
      <c r="DZ463" s="15"/>
      <c r="EA463" s="15"/>
      <c r="EB463" s="15"/>
      <c r="EC463" s="15"/>
      <c r="ED463" s="15"/>
      <c r="EE463" s="15"/>
      <c r="EF463" s="15"/>
      <c r="EG463" s="15"/>
      <c r="EH463" s="15"/>
      <c r="EI463" s="15"/>
      <c r="EJ463" s="15"/>
      <c r="EK463" s="15"/>
      <c r="EL463" s="15"/>
      <c r="EM463" s="15"/>
      <c r="EN463" s="15"/>
      <c r="EO463" s="15"/>
      <c r="EP463" s="15"/>
      <c r="EQ463" s="15"/>
      <c r="ER463" s="15"/>
      <c r="ES463" s="15"/>
      <c r="ET463" s="15"/>
      <c r="EU463" s="15"/>
      <c r="EV463" s="15"/>
      <c r="EW463" s="15"/>
      <c r="EX463" s="15"/>
      <c r="EY463" s="15"/>
      <c r="EZ463" s="15"/>
      <c r="FA463" s="15"/>
      <c r="FB463" s="15"/>
      <c r="FC463" s="15"/>
      <c r="FD463" s="15"/>
      <c r="FE463" s="15"/>
      <c r="FF463" s="15"/>
      <c r="FG463" s="15"/>
      <c r="FH463" s="15"/>
      <c r="FI463" s="15"/>
      <c r="FJ463" s="15"/>
      <c r="FK463" s="15"/>
      <c r="FL463" s="15"/>
      <c r="FM463" s="15"/>
      <c r="FN463" s="15"/>
      <c r="FO463" s="15"/>
      <c r="FP463" s="15"/>
      <c r="FQ463" s="15"/>
      <c r="FR463" s="15"/>
      <c r="FS463" s="15"/>
      <c r="FT463" s="15"/>
      <c r="FU463" s="15"/>
      <c r="FV463" s="15"/>
      <c r="FW463" s="15"/>
      <c r="FX463" s="15"/>
      <c r="FY463" s="15"/>
      <c r="FZ463" s="15"/>
      <c r="GA463" s="15"/>
      <c r="GB463" s="15"/>
      <c r="GC463" s="15"/>
      <c r="GD463" s="15"/>
      <c r="GE463" s="15"/>
      <c r="GF463" s="15"/>
      <c r="GG463" s="15"/>
      <c r="GH463" s="15"/>
      <c r="GI463" s="15"/>
      <c r="GJ463" s="15"/>
      <c r="GK463" s="15"/>
      <c r="GL463" s="15"/>
      <c r="GM463" s="15"/>
      <c r="GN463" s="15"/>
      <c r="GO463" s="15"/>
      <c r="GP463" s="15"/>
      <c r="GQ463" s="15"/>
      <c r="GR463" s="15"/>
      <c r="GS463" s="15"/>
      <c r="GT463" s="15"/>
      <c r="GU463" s="15"/>
      <c r="GV463" s="15"/>
      <c r="GW463" s="15"/>
      <c r="GX463" s="15"/>
      <c r="GY463" s="15"/>
      <c r="GZ463" s="15"/>
      <c r="HA463" s="15"/>
      <c r="HB463" s="15"/>
      <c r="HC463" s="15"/>
      <c r="HD463" s="15"/>
      <c r="HE463" s="15"/>
      <c r="HF463" s="15"/>
      <c r="HG463" s="15"/>
      <c r="HH463" s="15"/>
      <c r="HI463" s="15"/>
      <c r="HJ463" s="15"/>
      <c r="HK463" s="15"/>
      <c r="HL463" s="15"/>
      <c r="HM463" s="15"/>
      <c r="HN463" s="15"/>
      <c r="HO463" s="15"/>
      <c r="HP463" s="15"/>
      <c r="HQ463" s="15"/>
      <c r="HR463" s="15"/>
      <c r="HS463" s="15"/>
      <c r="HT463" s="15"/>
      <c r="HU463" s="15"/>
      <c r="HV463" s="15"/>
      <c r="HW463" s="15"/>
      <c r="HX463" s="15"/>
      <c r="HY463" s="15"/>
      <c r="HZ463" s="15"/>
      <c r="IA463" s="15"/>
      <c r="IB463" s="15"/>
      <c r="IC463" s="15"/>
      <c r="ID463" s="15"/>
      <c r="IE463" s="15"/>
      <c r="IF463" s="15"/>
      <c r="IG463" s="15"/>
      <c r="IH463" s="15"/>
      <c r="II463" s="15"/>
      <c r="IJ463" s="15"/>
      <c r="IK463" s="15"/>
      <c r="IL463" s="15"/>
      <c r="IM463" s="15"/>
      <c r="IN463" s="15"/>
      <c r="IO463" s="15"/>
      <c r="IP463" s="15"/>
      <c r="IQ463" s="15"/>
      <c r="IR463" s="15"/>
    </row>
    <row r="464" spans="1:252" s="15" customFormat="1" ht="71.25" customHeight="1" x14ac:dyDescent="0.25">
      <c r="A464" s="122">
        <v>460</v>
      </c>
      <c r="B464" s="122" t="s">
        <v>2318</v>
      </c>
      <c r="C464" s="123" t="s">
        <v>2319</v>
      </c>
      <c r="D464" s="123" t="s">
        <v>2320</v>
      </c>
      <c r="E464" s="124" t="s">
        <v>2321</v>
      </c>
      <c r="F464" s="139">
        <v>43003</v>
      </c>
      <c r="G464" s="122" t="s">
        <v>533</v>
      </c>
      <c r="H464" s="122" t="s">
        <v>131</v>
      </c>
      <c r="I464" s="122" t="s">
        <v>342</v>
      </c>
      <c r="J464" s="141" t="s">
        <v>1877</v>
      </c>
      <c r="K464" s="25" t="s">
        <v>23</v>
      </c>
      <c r="L464" s="25" t="s">
        <v>52</v>
      </c>
      <c r="M464" s="123"/>
      <c r="N464" s="141" t="s">
        <v>2322</v>
      </c>
      <c r="O464" s="25" t="s">
        <v>36</v>
      </c>
      <c r="P464" s="25" t="s">
        <v>24</v>
      </c>
    </row>
    <row r="465" spans="1:252" s="15" customFormat="1" ht="71.25" customHeight="1" x14ac:dyDescent="0.25">
      <c r="A465" s="122">
        <v>461</v>
      </c>
      <c r="B465" s="122" t="s">
        <v>2323</v>
      </c>
      <c r="C465" s="123"/>
      <c r="D465" s="123" t="s">
        <v>2324</v>
      </c>
      <c r="E465" s="124" t="s">
        <v>2325</v>
      </c>
      <c r="F465" s="139">
        <v>43003</v>
      </c>
      <c r="G465" s="122" t="s">
        <v>2307</v>
      </c>
      <c r="H465" s="122" t="s">
        <v>160</v>
      </c>
      <c r="I465" s="122" t="s">
        <v>179</v>
      </c>
      <c r="J465" s="141" t="s">
        <v>61</v>
      </c>
      <c r="K465" s="25" t="s">
        <v>23</v>
      </c>
      <c r="L465" s="25" t="s">
        <v>52</v>
      </c>
      <c r="M465" s="123"/>
      <c r="N465" s="141" t="s">
        <v>2326</v>
      </c>
      <c r="O465" s="25" t="s">
        <v>23</v>
      </c>
      <c r="P465" s="25" t="s">
        <v>24</v>
      </c>
    </row>
    <row r="466" spans="1:252" s="15" customFormat="1" ht="71.25" customHeight="1" x14ac:dyDescent="0.25">
      <c r="A466" s="122">
        <v>462</v>
      </c>
      <c r="B466" s="122" t="s">
        <v>2327</v>
      </c>
      <c r="C466" s="123"/>
      <c r="D466" s="123" t="s">
        <v>2328</v>
      </c>
      <c r="E466" s="124" t="s">
        <v>2329</v>
      </c>
      <c r="F466" s="139">
        <v>43003</v>
      </c>
      <c r="G466" s="122" t="s">
        <v>2301</v>
      </c>
      <c r="H466" s="122" t="s">
        <v>160</v>
      </c>
      <c r="I466" s="122" t="s">
        <v>179</v>
      </c>
      <c r="J466" s="141" t="s">
        <v>61</v>
      </c>
      <c r="K466" s="25" t="s">
        <v>23</v>
      </c>
      <c r="L466" s="25" t="s">
        <v>52</v>
      </c>
      <c r="M466" s="123"/>
      <c r="N466" s="141" t="s">
        <v>2330</v>
      </c>
      <c r="O466" s="25" t="s">
        <v>23</v>
      </c>
      <c r="P466" s="25" t="s">
        <v>24</v>
      </c>
    </row>
    <row r="467" spans="1:252" ht="72" x14ac:dyDescent="0.25">
      <c r="A467" s="122">
        <v>463</v>
      </c>
      <c r="B467" s="122" t="s">
        <v>2331</v>
      </c>
      <c r="C467" s="123" t="s">
        <v>2332</v>
      </c>
      <c r="D467" s="123" t="s">
        <v>2333</v>
      </c>
      <c r="E467" s="124" t="s">
        <v>2334</v>
      </c>
      <c r="F467" s="139">
        <v>43003</v>
      </c>
      <c r="G467" s="122" t="s">
        <v>2335</v>
      </c>
      <c r="H467" s="122" t="s">
        <v>191</v>
      </c>
      <c r="I467" s="122" t="s">
        <v>179</v>
      </c>
      <c r="J467" s="122"/>
      <c r="K467" s="122"/>
      <c r="L467" s="122"/>
      <c r="M467" s="122"/>
      <c r="N467" s="140" t="s">
        <v>2336</v>
      </c>
      <c r="O467" s="127" t="s">
        <v>23</v>
      </c>
      <c r="P467" s="127" t="s">
        <v>24</v>
      </c>
    </row>
    <row r="468" spans="1:252" ht="75.75" customHeight="1" x14ac:dyDescent="0.25">
      <c r="A468" s="122">
        <v>464</v>
      </c>
      <c r="B468" s="122" t="s">
        <v>2337</v>
      </c>
      <c r="C468" s="123"/>
      <c r="D468" s="123" t="s">
        <v>2338</v>
      </c>
      <c r="E468" s="124" t="s">
        <v>2339</v>
      </c>
      <c r="F468" s="139">
        <v>43003</v>
      </c>
      <c r="G468" s="122" t="s">
        <v>20</v>
      </c>
      <c r="H468" s="122" t="s">
        <v>20</v>
      </c>
      <c r="I468" s="122" t="s">
        <v>2340</v>
      </c>
      <c r="J468" s="140" t="s">
        <v>22</v>
      </c>
      <c r="K468" s="127" t="s">
        <v>23</v>
      </c>
      <c r="L468" s="127" t="s">
        <v>24</v>
      </c>
      <c r="M468" s="122"/>
      <c r="N468" s="140" t="s">
        <v>2341</v>
      </c>
      <c r="O468" s="127" t="s">
        <v>23</v>
      </c>
      <c r="P468" s="127" t="s">
        <v>24</v>
      </c>
    </row>
    <row r="469" spans="1:252" s="15" customFormat="1" ht="75.75" customHeight="1" x14ac:dyDescent="0.25">
      <c r="A469" s="122">
        <v>465</v>
      </c>
      <c r="B469" s="122" t="s">
        <v>2342</v>
      </c>
      <c r="C469" s="123" t="s">
        <v>2343</v>
      </c>
      <c r="D469" s="123" t="s">
        <v>2344</v>
      </c>
      <c r="E469" s="124" t="s">
        <v>2345</v>
      </c>
      <c r="F469" s="139">
        <v>43004</v>
      </c>
      <c r="G469" s="122" t="s">
        <v>2346</v>
      </c>
      <c r="H469" s="122" t="s">
        <v>191</v>
      </c>
      <c r="I469" s="122" t="s">
        <v>192</v>
      </c>
      <c r="J469" s="141" t="s">
        <v>61</v>
      </c>
      <c r="K469" s="25" t="s">
        <v>23</v>
      </c>
      <c r="L469" s="25" t="s">
        <v>52</v>
      </c>
      <c r="M469" s="123"/>
      <c r="N469" s="141" t="s">
        <v>2347</v>
      </c>
      <c r="O469" s="25" t="s">
        <v>23</v>
      </c>
      <c r="P469" s="25" t="s">
        <v>24</v>
      </c>
    </row>
    <row r="470" spans="1:252" ht="87.75" customHeight="1" x14ac:dyDescent="0.25">
      <c r="A470" s="122">
        <v>466</v>
      </c>
      <c r="B470" s="122" t="s">
        <v>2348</v>
      </c>
      <c r="C470" s="123" t="s">
        <v>2349</v>
      </c>
      <c r="D470" s="123"/>
      <c r="E470" s="124" t="s">
        <v>2350</v>
      </c>
      <c r="F470" s="139">
        <v>43004</v>
      </c>
      <c r="G470" s="122" t="s">
        <v>587</v>
      </c>
      <c r="H470" s="122" t="s">
        <v>1195</v>
      </c>
      <c r="I470" s="122" t="s">
        <v>1196</v>
      </c>
      <c r="J470" s="141" t="s">
        <v>2078</v>
      </c>
      <c r="K470" s="25" t="s">
        <v>36</v>
      </c>
      <c r="L470" s="25" t="s">
        <v>24</v>
      </c>
      <c r="M470" s="137"/>
      <c r="N470" s="141" t="s">
        <v>2351</v>
      </c>
      <c r="O470" s="25" t="s">
        <v>36</v>
      </c>
      <c r="P470" s="25" t="s">
        <v>24</v>
      </c>
    </row>
    <row r="471" spans="1:252" s="15" customFormat="1" ht="75.75" customHeight="1" x14ac:dyDescent="0.25">
      <c r="A471" s="122">
        <v>467</v>
      </c>
      <c r="B471" s="122" t="s">
        <v>2352</v>
      </c>
      <c r="C471" s="123" t="s">
        <v>2353</v>
      </c>
      <c r="D471" s="123" t="s">
        <v>2354</v>
      </c>
      <c r="E471" s="124" t="s">
        <v>2355</v>
      </c>
      <c r="F471" s="139">
        <v>43004</v>
      </c>
      <c r="G471" s="122" t="s">
        <v>2356</v>
      </c>
      <c r="H471" s="122" t="s">
        <v>191</v>
      </c>
      <c r="I471" s="122" t="s">
        <v>192</v>
      </c>
      <c r="J471" s="141" t="s">
        <v>61</v>
      </c>
      <c r="K471" s="25" t="s">
        <v>23</v>
      </c>
      <c r="L471" s="25" t="s">
        <v>52</v>
      </c>
      <c r="M471" s="123"/>
      <c r="N471" s="141" t="s">
        <v>2357</v>
      </c>
      <c r="O471" s="25" t="s">
        <v>23</v>
      </c>
      <c r="P471" s="25" t="s">
        <v>24</v>
      </c>
    </row>
    <row r="472" spans="1:252" ht="80.25" customHeight="1" x14ac:dyDescent="0.25">
      <c r="A472" s="122">
        <v>468</v>
      </c>
      <c r="B472" s="122" t="s">
        <v>2358</v>
      </c>
      <c r="C472" s="123" t="s">
        <v>2359</v>
      </c>
      <c r="D472" s="123" t="s">
        <v>2360</v>
      </c>
      <c r="E472" s="124" t="s">
        <v>2361</v>
      </c>
      <c r="F472" s="139">
        <v>43004</v>
      </c>
      <c r="G472" s="122" t="s">
        <v>2362</v>
      </c>
      <c r="H472" s="122" t="s">
        <v>277</v>
      </c>
      <c r="I472" s="122" t="s">
        <v>278</v>
      </c>
      <c r="J472" s="141" t="s">
        <v>1253</v>
      </c>
      <c r="K472" s="25" t="s">
        <v>23</v>
      </c>
      <c r="L472" s="25" t="s">
        <v>24</v>
      </c>
      <c r="M472" s="15"/>
      <c r="N472" s="141" t="s">
        <v>2363</v>
      </c>
      <c r="O472" s="25" t="s">
        <v>23</v>
      </c>
      <c r="P472" s="25" t="s">
        <v>24</v>
      </c>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BW472" s="15"/>
      <c r="BX472" s="15"/>
      <c r="BY472" s="15"/>
      <c r="BZ472" s="15"/>
      <c r="CA472" s="15"/>
      <c r="CB472" s="15"/>
      <c r="CC472" s="15"/>
      <c r="CD472" s="15"/>
      <c r="CE472" s="15"/>
      <c r="CF472" s="15"/>
      <c r="CG472" s="15"/>
      <c r="CH472" s="15"/>
      <c r="CI472" s="15"/>
      <c r="CJ472" s="15"/>
      <c r="CK472" s="15"/>
      <c r="CL472" s="15"/>
      <c r="CM472" s="15"/>
      <c r="CN472" s="15"/>
      <c r="CO472" s="15"/>
      <c r="CP472" s="15"/>
      <c r="CQ472" s="15"/>
      <c r="CR472" s="15"/>
      <c r="CS472" s="15"/>
      <c r="CT472" s="15"/>
      <c r="CU472" s="15"/>
      <c r="CV472" s="15"/>
      <c r="CW472" s="15"/>
      <c r="CX472" s="15"/>
      <c r="CY472" s="15"/>
      <c r="CZ472" s="15"/>
      <c r="DA472" s="15"/>
      <c r="DB472" s="15"/>
      <c r="DC472" s="15"/>
      <c r="DD472" s="15"/>
      <c r="DE472" s="15"/>
      <c r="DF472" s="15"/>
      <c r="DG472" s="15"/>
      <c r="DH472" s="15"/>
      <c r="DI472" s="15"/>
      <c r="DJ472" s="15"/>
      <c r="DK472" s="15"/>
      <c r="DL472" s="15"/>
      <c r="DM472" s="15"/>
      <c r="DN472" s="15"/>
      <c r="DO472" s="15"/>
      <c r="DP472" s="15"/>
      <c r="DQ472" s="15"/>
      <c r="DR472" s="15"/>
      <c r="DS472" s="15"/>
      <c r="DT472" s="15"/>
      <c r="DU472" s="15"/>
      <c r="DV472" s="15"/>
      <c r="DW472" s="15"/>
      <c r="DX472" s="15"/>
      <c r="DY472" s="15"/>
      <c r="DZ472" s="15"/>
      <c r="EA472" s="15"/>
      <c r="EB472" s="15"/>
      <c r="EC472" s="15"/>
      <c r="ED472" s="15"/>
      <c r="EE472" s="15"/>
      <c r="EF472" s="15"/>
      <c r="EG472" s="15"/>
      <c r="EH472" s="15"/>
      <c r="EI472" s="15"/>
      <c r="EJ472" s="15"/>
      <c r="EK472" s="15"/>
      <c r="EL472" s="15"/>
      <c r="EM472" s="15"/>
      <c r="EN472" s="15"/>
      <c r="EO472" s="15"/>
      <c r="EP472" s="15"/>
      <c r="EQ472" s="15"/>
      <c r="ER472" s="15"/>
      <c r="ES472" s="15"/>
      <c r="ET472" s="15"/>
      <c r="EU472" s="15"/>
      <c r="EV472" s="15"/>
      <c r="EW472" s="15"/>
      <c r="EX472" s="15"/>
      <c r="EY472" s="15"/>
      <c r="EZ472" s="15"/>
      <c r="FA472" s="15"/>
      <c r="FB472" s="15"/>
      <c r="FC472" s="15"/>
      <c r="FD472" s="15"/>
      <c r="FE472" s="15"/>
      <c r="FF472" s="15"/>
      <c r="FG472" s="15"/>
      <c r="FH472" s="15"/>
      <c r="FI472" s="15"/>
      <c r="FJ472" s="15"/>
      <c r="FK472" s="15"/>
      <c r="FL472" s="15"/>
      <c r="FM472" s="15"/>
      <c r="FN472" s="15"/>
      <c r="FO472" s="15"/>
      <c r="FP472" s="15"/>
      <c r="FQ472" s="15"/>
      <c r="FR472" s="15"/>
      <c r="FS472" s="15"/>
      <c r="FT472" s="15"/>
      <c r="FU472" s="15"/>
      <c r="FV472" s="15"/>
      <c r="FW472" s="15"/>
      <c r="FX472" s="15"/>
      <c r="FY472" s="15"/>
      <c r="FZ472" s="15"/>
      <c r="GA472" s="15"/>
      <c r="GB472" s="15"/>
      <c r="GC472" s="15"/>
      <c r="GD472" s="15"/>
      <c r="GE472" s="15"/>
      <c r="GF472" s="15"/>
      <c r="GG472" s="15"/>
      <c r="GH472" s="15"/>
      <c r="GI472" s="15"/>
      <c r="GJ472" s="15"/>
      <c r="GK472" s="15"/>
      <c r="GL472" s="15"/>
      <c r="GM472" s="15"/>
      <c r="GN472" s="15"/>
      <c r="GO472" s="15"/>
      <c r="GP472" s="15"/>
      <c r="GQ472" s="15"/>
      <c r="GR472" s="15"/>
      <c r="GS472" s="15"/>
      <c r="GT472" s="15"/>
      <c r="GU472" s="15"/>
      <c r="GV472" s="15"/>
      <c r="GW472" s="15"/>
      <c r="GX472" s="15"/>
      <c r="GY472" s="15"/>
      <c r="GZ472" s="15"/>
      <c r="HA472" s="15"/>
      <c r="HB472" s="15"/>
      <c r="HC472" s="15"/>
      <c r="HD472" s="15"/>
      <c r="HE472" s="15"/>
      <c r="HF472" s="15"/>
      <c r="HG472" s="15"/>
      <c r="HH472" s="15"/>
      <c r="HI472" s="15"/>
      <c r="HJ472" s="15"/>
      <c r="HK472" s="15"/>
      <c r="HL472" s="15"/>
      <c r="HM472" s="15"/>
      <c r="HN472" s="15"/>
      <c r="HO472" s="15"/>
      <c r="HP472" s="15"/>
      <c r="HQ472" s="15"/>
      <c r="HR472" s="15"/>
      <c r="HS472" s="15"/>
      <c r="HT472" s="15"/>
      <c r="HU472" s="15"/>
      <c r="HV472" s="15"/>
      <c r="HW472" s="15"/>
      <c r="HX472" s="15"/>
      <c r="HY472" s="15"/>
      <c r="HZ472" s="15"/>
      <c r="IA472" s="15"/>
      <c r="IB472" s="15"/>
      <c r="IC472" s="15"/>
      <c r="ID472" s="15"/>
      <c r="IE472" s="15"/>
      <c r="IF472" s="15"/>
      <c r="IG472" s="15"/>
      <c r="IH472" s="15"/>
      <c r="II472" s="15"/>
      <c r="IJ472" s="15"/>
      <c r="IK472" s="15"/>
      <c r="IL472" s="15"/>
      <c r="IM472" s="15"/>
      <c r="IN472" s="15"/>
      <c r="IO472" s="15"/>
      <c r="IP472" s="15"/>
      <c r="IQ472" s="15"/>
      <c r="IR472" s="15"/>
    </row>
    <row r="473" spans="1:252" s="15" customFormat="1" ht="71.25" customHeight="1" x14ac:dyDescent="0.25">
      <c r="A473" s="122">
        <v>469</v>
      </c>
      <c r="B473" s="122" t="s">
        <v>2364</v>
      </c>
      <c r="C473" s="123"/>
      <c r="D473" s="123" t="s">
        <v>2365</v>
      </c>
      <c r="E473" s="124" t="s">
        <v>2366</v>
      </c>
      <c r="F473" s="139">
        <v>43004</v>
      </c>
      <c r="G473" s="122" t="s">
        <v>2367</v>
      </c>
      <c r="H473" s="122" t="s">
        <v>167</v>
      </c>
      <c r="I473" s="122" t="s">
        <v>78</v>
      </c>
      <c r="J473" s="141" t="s">
        <v>61</v>
      </c>
      <c r="K473" s="25" t="s">
        <v>23</v>
      </c>
      <c r="L473" s="25" t="s">
        <v>52</v>
      </c>
      <c r="M473" s="123"/>
      <c r="N473" s="141" t="s">
        <v>2368</v>
      </c>
      <c r="O473" s="25" t="s">
        <v>36</v>
      </c>
      <c r="P473" s="25" t="s">
        <v>24</v>
      </c>
    </row>
    <row r="474" spans="1:252" s="15" customFormat="1" ht="71.25" customHeight="1" x14ac:dyDescent="0.25">
      <c r="A474" s="122">
        <v>470</v>
      </c>
      <c r="B474" s="122" t="s">
        <v>2369</v>
      </c>
      <c r="C474" s="123"/>
      <c r="D474" s="123" t="s">
        <v>2310</v>
      </c>
      <c r="E474" s="124" t="s">
        <v>2370</v>
      </c>
      <c r="F474" s="139">
        <v>43005</v>
      </c>
      <c r="G474" s="122" t="s">
        <v>2371</v>
      </c>
      <c r="H474" s="122" t="s">
        <v>160</v>
      </c>
      <c r="I474" s="122" t="s">
        <v>179</v>
      </c>
      <c r="J474" s="141" t="s">
        <v>61</v>
      </c>
      <c r="K474" s="25" t="s">
        <v>23</v>
      </c>
      <c r="L474" s="25" t="s">
        <v>52</v>
      </c>
      <c r="M474" s="123"/>
      <c r="N474" s="141" t="s">
        <v>2372</v>
      </c>
      <c r="O474" s="25" t="s">
        <v>23</v>
      </c>
      <c r="P474" s="25" t="s">
        <v>24</v>
      </c>
    </row>
    <row r="475" spans="1:252" s="15" customFormat="1" ht="75.75" customHeight="1" x14ac:dyDescent="0.25">
      <c r="A475" s="122">
        <v>471</v>
      </c>
      <c r="B475" s="122" t="s">
        <v>2373</v>
      </c>
      <c r="C475" s="123" t="s">
        <v>2374</v>
      </c>
      <c r="D475" s="123" t="s">
        <v>2375</v>
      </c>
      <c r="E475" s="124" t="s">
        <v>2376</v>
      </c>
      <c r="F475" s="139">
        <v>43005</v>
      </c>
      <c r="G475" s="122" t="s">
        <v>2377</v>
      </c>
      <c r="H475" s="122" t="s">
        <v>191</v>
      </c>
      <c r="I475" s="122" t="s">
        <v>192</v>
      </c>
      <c r="J475" s="141" t="s">
        <v>61</v>
      </c>
      <c r="K475" s="25" t="s">
        <v>23</v>
      </c>
      <c r="L475" s="25" t="s">
        <v>52</v>
      </c>
      <c r="M475" s="123"/>
      <c r="N475" s="141" t="s">
        <v>2378</v>
      </c>
      <c r="O475" s="25" t="s">
        <v>23</v>
      </c>
      <c r="P475" s="25" t="s">
        <v>24</v>
      </c>
    </row>
    <row r="476" spans="1:252" s="15" customFormat="1" ht="75.75" customHeight="1" x14ac:dyDescent="0.25">
      <c r="A476" s="122">
        <v>472</v>
      </c>
      <c r="B476" s="122" t="s">
        <v>2379</v>
      </c>
      <c r="C476" s="123" t="s">
        <v>2380</v>
      </c>
      <c r="D476" s="123" t="s">
        <v>2381</v>
      </c>
      <c r="E476" s="124" t="s">
        <v>2382</v>
      </c>
      <c r="F476" s="139">
        <v>43005</v>
      </c>
      <c r="G476" s="122" t="s">
        <v>2383</v>
      </c>
      <c r="H476" s="122" t="s">
        <v>191</v>
      </c>
      <c r="I476" s="122" t="s">
        <v>192</v>
      </c>
      <c r="J476" s="141" t="s">
        <v>61</v>
      </c>
      <c r="K476" s="25" t="s">
        <v>23</v>
      </c>
      <c r="L476" s="25" t="s">
        <v>52</v>
      </c>
      <c r="M476" s="123"/>
      <c r="N476" s="141" t="s">
        <v>2384</v>
      </c>
      <c r="O476" s="25" t="s">
        <v>23</v>
      </c>
      <c r="P476" s="25" t="s">
        <v>24</v>
      </c>
    </row>
    <row r="477" spans="1:252" s="15" customFormat="1" ht="71.25" customHeight="1" x14ac:dyDescent="0.25">
      <c r="A477" s="122">
        <v>473</v>
      </c>
      <c r="B477" s="122" t="s">
        <v>2385</v>
      </c>
      <c r="C477" s="123"/>
      <c r="D477" s="123" t="s">
        <v>2386</v>
      </c>
      <c r="E477" s="124" t="s">
        <v>2387</v>
      </c>
      <c r="F477" s="139">
        <v>43005</v>
      </c>
      <c r="G477" s="122" t="s">
        <v>2367</v>
      </c>
      <c r="H477" s="122" t="s">
        <v>167</v>
      </c>
      <c r="I477" s="122" t="s">
        <v>78</v>
      </c>
      <c r="J477" s="141" t="s">
        <v>61</v>
      </c>
      <c r="K477" s="25" t="s">
        <v>23</v>
      </c>
      <c r="L477" s="25" t="s">
        <v>52</v>
      </c>
      <c r="M477" s="123"/>
      <c r="N477" s="141" t="s">
        <v>2388</v>
      </c>
      <c r="O477" s="25" t="s">
        <v>36</v>
      </c>
      <c r="P477" s="25" t="s">
        <v>24</v>
      </c>
    </row>
    <row r="478" spans="1:252" s="15" customFormat="1" ht="75.75" customHeight="1" x14ac:dyDescent="0.25">
      <c r="A478" s="122">
        <v>474</v>
      </c>
      <c r="B478" s="122" t="s">
        <v>2389</v>
      </c>
      <c r="C478" s="123" t="s">
        <v>2390</v>
      </c>
      <c r="D478" s="123" t="s">
        <v>2391</v>
      </c>
      <c r="E478" s="124" t="s">
        <v>2392</v>
      </c>
      <c r="F478" s="139">
        <v>43005</v>
      </c>
      <c r="G478" s="122" t="s">
        <v>1762</v>
      </c>
      <c r="H478" s="122" t="s">
        <v>191</v>
      </c>
      <c r="I478" s="122" t="s">
        <v>192</v>
      </c>
      <c r="J478" s="141" t="s">
        <v>61</v>
      </c>
      <c r="K478" s="25" t="s">
        <v>23</v>
      </c>
      <c r="L478" s="25" t="s">
        <v>52</v>
      </c>
      <c r="M478" s="123"/>
      <c r="N478" s="141" t="s">
        <v>1763</v>
      </c>
      <c r="O478" s="25" t="s">
        <v>23</v>
      </c>
      <c r="P478" s="25" t="s">
        <v>24</v>
      </c>
    </row>
    <row r="479" spans="1:252" ht="87.75" customHeight="1" x14ac:dyDescent="0.25">
      <c r="A479" s="122">
        <v>475</v>
      </c>
      <c r="B479" s="122" t="s">
        <v>2393</v>
      </c>
      <c r="C479" s="123"/>
      <c r="D479" s="123" t="s">
        <v>2394</v>
      </c>
      <c r="E479" s="124" t="s">
        <v>2395</v>
      </c>
      <c r="F479" s="139">
        <v>43005</v>
      </c>
      <c r="G479" s="122" t="s">
        <v>2396</v>
      </c>
      <c r="H479" s="122" t="s">
        <v>1195</v>
      </c>
      <c r="I479" s="122" t="s">
        <v>1196</v>
      </c>
      <c r="J479" s="141" t="s">
        <v>2078</v>
      </c>
      <c r="K479" s="25" t="s">
        <v>36</v>
      </c>
      <c r="L479" s="25" t="s">
        <v>24</v>
      </c>
      <c r="M479" s="137"/>
      <c r="N479" s="141" t="s">
        <v>2397</v>
      </c>
      <c r="O479" s="25" t="s">
        <v>36</v>
      </c>
      <c r="P479" s="25" t="s">
        <v>24</v>
      </c>
    </row>
    <row r="480" spans="1:252" ht="75.75" customHeight="1" x14ac:dyDescent="0.25">
      <c r="A480" s="122">
        <v>476</v>
      </c>
      <c r="B480" s="122" t="s">
        <v>2398</v>
      </c>
      <c r="C480" s="123"/>
      <c r="D480" s="123" t="s">
        <v>2399</v>
      </c>
      <c r="E480" s="124" t="s">
        <v>2400</v>
      </c>
      <c r="F480" s="139">
        <v>43005</v>
      </c>
      <c r="G480" s="122" t="s">
        <v>20</v>
      </c>
      <c r="H480" s="122" t="s">
        <v>20</v>
      </c>
      <c r="I480" s="122" t="s">
        <v>2340</v>
      </c>
      <c r="J480" s="140" t="s">
        <v>22</v>
      </c>
      <c r="K480" s="127" t="s">
        <v>23</v>
      </c>
      <c r="L480" s="127" t="s">
        <v>24</v>
      </c>
      <c r="M480" s="122"/>
      <c r="N480" s="140" t="s">
        <v>2401</v>
      </c>
      <c r="O480" s="127" t="s">
        <v>23</v>
      </c>
      <c r="P480" s="127" t="s">
        <v>24</v>
      </c>
    </row>
    <row r="481" spans="1:252" s="15" customFormat="1" ht="71.25" customHeight="1" x14ac:dyDescent="0.25">
      <c r="A481" s="122">
        <v>477</v>
      </c>
      <c r="B481" s="122" t="s">
        <v>2402</v>
      </c>
      <c r="C481" s="123"/>
      <c r="D481" s="123" t="s">
        <v>2403</v>
      </c>
      <c r="E481" s="124" t="s">
        <v>2404</v>
      </c>
      <c r="F481" s="139">
        <v>43005</v>
      </c>
      <c r="G481" s="122" t="s">
        <v>2367</v>
      </c>
      <c r="H481" s="122" t="s">
        <v>167</v>
      </c>
      <c r="I481" s="122" t="s">
        <v>329</v>
      </c>
      <c r="J481" s="141" t="s">
        <v>1871</v>
      </c>
      <c r="K481" s="25" t="s">
        <v>36</v>
      </c>
      <c r="L481" s="25" t="s">
        <v>24</v>
      </c>
      <c r="M481" s="123"/>
      <c r="N481" s="141" t="s">
        <v>2405</v>
      </c>
      <c r="O481" s="25" t="s">
        <v>36</v>
      </c>
      <c r="P481" s="25" t="s">
        <v>24</v>
      </c>
    </row>
    <row r="482" spans="1:252" ht="79.5" customHeight="1" x14ac:dyDescent="0.25">
      <c r="A482" s="122">
        <v>478</v>
      </c>
      <c r="B482" s="122" t="s">
        <v>2406</v>
      </c>
      <c r="C482" s="123"/>
      <c r="D482" s="123" t="s">
        <v>2407</v>
      </c>
      <c r="E482" s="124" t="s">
        <v>2408</v>
      </c>
      <c r="F482" s="139">
        <v>43006</v>
      </c>
      <c r="G482" s="122" t="s">
        <v>453</v>
      </c>
      <c r="H482" s="122" t="s">
        <v>454</v>
      </c>
      <c r="I482" s="122" t="s">
        <v>2409</v>
      </c>
      <c r="J482" s="141" t="s">
        <v>1525</v>
      </c>
      <c r="K482" s="25" t="s">
        <v>23</v>
      </c>
      <c r="L482" s="25" t="s">
        <v>24</v>
      </c>
      <c r="M482" s="15"/>
      <c r="N482" s="141" t="s">
        <v>2410</v>
      </c>
      <c r="O482" s="25" t="s">
        <v>23</v>
      </c>
      <c r="P482" s="25" t="s">
        <v>24</v>
      </c>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c r="BC482" s="15"/>
      <c r="BD482" s="15"/>
      <c r="BE482" s="15"/>
      <c r="BF482" s="15"/>
      <c r="BG482" s="15"/>
      <c r="BH482" s="15"/>
      <c r="BI482" s="15"/>
      <c r="BJ482" s="15"/>
      <c r="BK482" s="15"/>
      <c r="BL482" s="15"/>
      <c r="BM482" s="15"/>
      <c r="BN482" s="15"/>
      <c r="BO482" s="15"/>
      <c r="BP482" s="15"/>
      <c r="BQ482" s="15"/>
      <c r="BR482" s="15"/>
      <c r="BS482" s="15"/>
      <c r="BT482" s="15"/>
      <c r="BU482" s="15"/>
      <c r="BV482" s="15"/>
      <c r="BW482" s="15"/>
      <c r="BX482" s="15"/>
      <c r="BY482" s="15"/>
      <c r="BZ482" s="15"/>
      <c r="CA482" s="15"/>
      <c r="CB482" s="15"/>
      <c r="CC482" s="15"/>
      <c r="CD482" s="15"/>
      <c r="CE482" s="15"/>
      <c r="CF482" s="15"/>
      <c r="CG482" s="15"/>
      <c r="CH482" s="15"/>
      <c r="CI482" s="15"/>
      <c r="CJ482" s="15"/>
      <c r="CK482" s="15"/>
      <c r="CL482" s="15"/>
      <c r="CM482" s="15"/>
      <c r="CN482" s="15"/>
      <c r="CO482" s="15"/>
      <c r="CP482" s="15"/>
      <c r="CQ482" s="15"/>
      <c r="CR482" s="15"/>
      <c r="CS482" s="15"/>
      <c r="CT482" s="15"/>
      <c r="CU482" s="15"/>
      <c r="CV482" s="15"/>
      <c r="CW482" s="15"/>
      <c r="CX482" s="15"/>
      <c r="CY482" s="15"/>
      <c r="CZ482" s="15"/>
      <c r="DA482" s="15"/>
      <c r="DB482" s="15"/>
      <c r="DC482" s="15"/>
      <c r="DD482" s="15"/>
      <c r="DE482" s="15"/>
      <c r="DF482" s="15"/>
      <c r="DG482" s="15"/>
      <c r="DH482" s="15"/>
      <c r="DI482" s="15"/>
      <c r="DJ482" s="15"/>
      <c r="DK482" s="15"/>
      <c r="DL482" s="15"/>
      <c r="DM482" s="15"/>
      <c r="DN482" s="15"/>
      <c r="DO482" s="15"/>
      <c r="DP482" s="15"/>
      <c r="DQ482" s="15"/>
      <c r="DR482" s="15"/>
      <c r="DS482" s="15"/>
      <c r="DT482" s="15"/>
      <c r="DU482" s="15"/>
      <c r="DV482" s="15"/>
      <c r="DW482" s="15"/>
      <c r="DX482" s="15"/>
      <c r="DY482" s="15"/>
      <c r="DZ482" s="15"/>
      <c r="EA482" s="15"/>
      <c r="EB482" s="15"/>
      <c r="EC482" s="15"/>
      <c r="ED482" s="15"/>
      <c r="EE482" s="15"/>
      <c r="EF482" s="15"/>
      <c r="EG482" s="15"/>
      <c r="EH482" s="15"/>
      <c r="EI482" s="15"/>
      <c r="EJ482" s="15"/>
      <c r="EK482" s="15"/>
      <c r="EL482" s="15"/>
      <c r="EM482" s="15"/>
      <c r="EN482" s="15"/>
      <c r="EO482" s="15"/>
      <c r="EP482" s="15"/>
      <c r="EQ482" s="15"/>
      <c r="ER482" s="15"/>
      <c r="ES482" s="15"/>
      <c r="ET482" s="15"/>
      <c r="EU482" s="15"/>
      <c r="EV482" s="15"/>
      <c r="EW482" s="15"/>
      <c r="EX482" s="15"/>
      <c r="EY482" s="15"/>
      <c r="EZ482" s="15"/>
      <c r="FA482" s="15"/>
      <c r="FB482" s="15"/>
      <c r="FC482" s="15"/>
      <c r="FD482" s="15"/>
      <c r="FE482" s="15"/>
      <c r="FF482" s="15"/>
      <c r="FG482" s="15"/>
      <c r="FH482" s="15"/>
      <c r="FI482" s="15"/>
      <c r="FJ482" s="15"/>
      <c r="FK482" s="15"/>
      <c r="FL482" s="15"/>
      <c r="FM482" s="15"/>
      <c r="FN482" s="15"/>
      <c r="FO482" s="15"/>
      <c r="FP482" s="15"/>
      <c r="FQ482" s="15"/>
      <c r="FR482" s="15"/>
      <c r="FS482" s="15"/>
      <c r="FT482" s="15"/>
      <c r="FU482" s="15"/>
      <c r="FV482" s="15"/>
      <c r="FW482" s="15"/>
      <c r="FX482" s="15"/>
      <c r="FY482" s="15"/>
      <c r="FZ482" s="15"/>
      <c r="GA482" s="15"/>
      <c r="GB482" s="15"/>
      <c r="GC482" s="15"/>
      <c r="GD482" s="15"/>
      <c r="GE482" s="15"/>
      <c r="GF482" s="15"/>
      <c r="GG482" s="15"/>
      <c r="GH482" s="15"/>
      <c r="GI482" s="15"/>
      <c r="GJ482" s="15"/>
      <c r="GK482" s="15"/>
      <c r="GL482" s="15"/>
      <c r="GM482" s="15"/>
      <c r="GN482" s="15"/>
      <c r="GO482" s="15"/>
      <c r="GP482" s="15"/>
      <c r="GQ482" s="15"/>
      <c r="GR482" s="15"/>
      <c r="GS482" s="15"/>
      <c r="GT482" s="15"/>
      <c r="GU482" s="15"/>
      <c r="GV482" s="15"/>
      <c r="GW482" s="15"/>
      <c r="GX482" s="15"/>
      <c r="GY482" s="15"/>
      <c r="GZ482" s="15"/>
      <c r="HA482" s="15"/>
      <c r="HB482" s="15"/>
      <c r="HC482" s="15"/>
      <c r="HD482" s="15"/>
      <c r="HE482" s="15"/>
      <c r="HF482" s="15"/>
      <c r="HG482" s="15"/>
      <c r="HH482" s="15"/>
      <c r="HI482" s="15"/>
      <c r="HJ482" s="15"/>
      <c r="HK482" s="15"/>
      <c r="HL482" s="15"/>
      <c r="HM482" s="15"/>
      <c r="HN482" s="15"/>
      <c r="HO482" s="15"/>
      <c r="HP482" s="15"/>
      <c r="HQ482" s="15"/>
      <c r="HR482" s="15"/>
      <c r="HS482" s="15"/>
      <c r="HT482" s="15"/>
      <c r="HU482" s="15"/>
      <c r="HV482" s="15"/>
      <c r="HW482" s="15"/>
      <c r="HX482" s="15"/>
      <c r="HY482" s="15"/>
      <c r="HZ482" s="15"/>
      <c r="IA482" s="15"/>
      <c r="IB482" s="15"/>
      <c r="IC482" s="15"/>
      <c r="ID482" s="15"/>
      <c r="IE482" s="15"/>
      <c r="IF482" s="15"/>
      <c r="IG482" s="15"/>
      <c r="IH482" s="15"/>
      <c r="II482" s="15"/>
      <c r="IJ482" s="15"/>
      <c r="IK482" s="15"/>
      <c r="IL482" s="15"/>
      <c r="IM482" s="15"/>
      <c r="IN482" s="15"/>
      <c r="IO482" s="15"/>
      <c r="IP482" s="15"/>
      <c r="IQ482" s="15"/>
      <c r="IR482" s="15"/>
    </row>
    <row r="483" spans="1:252" ht="79.5" customHeight="1" x14ac:dyDescent="0.25">
      <c r="A483" s="122">
        <v>479</v>
      </c>
      <c r="B483" s="122" t="s">
        <v>2411</v>
      </c>
      <c r="C483" s="123"/>
      <c r="D483" s="123" t="s">
        <v>2412</v>
      </c>
      <c r="E483" s="124" t="s">
        <v>2413</v>
      </c>
      <c r="F483" s="139">
        <v>43006</v>
      </c>
      <c r="G483" s="122" t="s">
        <v>1543</v>
      </c>
      <c r="H483" s="122" t="s">
        <v>214</v>
      </c>
      <c r="I483" s="122" t="s">
        <v>179</v>
      </c>
      <c r="J483" s="141" t="s">
        <v>1525</v>
      </c>
      <c r="K483" s="25" t="s">
        <v>23</v>
      </c>
      <c r="L483" s="25" t="s">
        <v>24</v>
      </c>
      <c r="M483" s="15"/>
      <c r="N483" s="141" t="s">
        <v>2414</v>
      </c>
      <c r="O483" s="25" t="s">
        <v>36</v>
      </c>
      <c r="P483" s="25" t="s">
        <v>52</v>
      </c>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BW483" s="15"/>
      <c r="BX483" s="15"/>
      <c r="BY483" s="15"/>
      <c r="BZ483" s="15"/>
      <c r="CA483" s="15"/>
      <c r="CB483" s="15"/>
      <c r="CC483" s="15"/>
      <c r="CD483" s="15"/>
      <c r="CE483" s="15"/>
      <c r="CF483" s="15"/>
      <c r="CG483" s="15"/>
      <c r="CH483" s="15"/>
      <c r="CI483" s="15"/>
      <c r="CJ483" s="15"/>
      <c r="CK483" s="15"/>
      <c r="CL483" s="15"/>
      <c r="CM483" s="15"/>
      <c r="CN483" s="15"/>
      <c r="CO483" s="15"/>
      <c r="CP483" s="15"/>
      <c r="CQ483" s="15"/>
      <c r="CR483" s="15"/>
      <c r="CS483" s="15"/>
      <c r="CT483" s="15"/>
      <c r="CU483" s="15"/>
      <c r="CV483" s="15"/>
      <c r="CW483" s="15"/>
      <c r="CX483" s="15"/>
      <c r="CY483" s="15"/>
      <c r="CZ483" s="15"/>
      <c r="DA483" s="15"/>
      <c r="DB483" s="15"/>
      <c r="DC483" s="15"/>
      <c r="DD483" s="15"/>
      <c r="DE483" s="15"/>
      <c r="DF483" s="15"/>
      <c r="DG483" s="15"/>
      <c r="DH483" s="15"/>
      <c r="DI483" s="15"/>
      <c r="DJ483" s="15"/>
      <c r="DK483" s="15"/>
      <c r="DL483" s="15"/>
      <c r="DM483" s="15"/>
      <c r="DN483" s="15"/>
      <c r="DO483" s="15"/>
      <c r="DP483" s="15"/>
      <c r="DQ483" s="15"/>
      <c r="DR483" s="15"/>
      <c r="DS483" s="15"/>
      <c r="DT483" s="15"/>
      <c r="DU483" s="15"/>
      <c r="DV483" s="15"/>
      <c r="DW483" s="15"/>
      <c r="DX483" s="15"/>
      <c r="DY483" s="15"/>
      <c r="DZ483" s="15"/>
      <c r="EA483" s="15"/>
      <c r="EB483" s="15"/>
      <c r="EC483" s="15"/>
      <c r="ED483" s="15"/>
      <c r="EE483" s="15"/>
      <c r="EF483" s="15"/>
      <c r="EG483" s="15"/>
      <c r="EH483" s="15"/>
      <c r="EI483" s="15"/>
      <c r="EJ483" s="15"/>
      <c r="EK483" s="15"/>
      <c r="EL483" s="15"/>
      <c r="EM483" s="15"/>
      <c r="EN483" s="15"/>
      <c r="EO483" s="15"/>
      <c r="EP483" s="15"/>
      <c r="EQ483" s="15"/>
      <c r="ER483" s="15"/>
      <c r="ES483" s="15"/>
      <c r="ET483" s="15"/>
      <c r="EU483" s="15"/>
      <c r="EV483" s="15"/>
      <c r="EW483" s="15"/>
      <c r="EX483" s="15"/>
      <c r="EY483" s="15"/>
      <c r="EZ483" s="15"/>
      <c r="FA483" s="15"/>
      <c r="FB483" s="15"/>
      <c r="FC483" s="15"/>
      <c r="FD483" s="15"/>
      <c r="FE483" s="15"/>
      <c r="FF483" s="15"/>
      <c r="FG483" s="15"/>
      <c r="FH483" s="15"/>
      <c r="FI483" s="15"/>
      <c r="FJ483" s="15"/>
      <c r="FK483" s="15"/>
      <c r="FL483" s="15"/>
      <c r="FM483" s="15"/>
      <c r="FN483" s="15"/>
      <c r="FO483" s="15"/>
      <c r="FP483" s="15"/>
      <c r="FQ483" s="15"/>
      <c r="FR483" s="15"/>
      <c r="FS483" s="15"/>
      <c r="FT483" s="15"/>
      <c r="FU483" s="15"/>
      <c r="FV483" s="15"/>
      <c r="FW483" s="15"/>
      <c r="FX483" s="15"/>
      <c r="FY483" s="15"/>
      <c r="FZ483" s="15"/>
      <c r="GA483" s="15"/>
      <c r="GB483" s="15"/>
      <c r="GC483" s="15"/>
      <c r="GD483" s="15"/>
      <c r="GE483" s="15"/>
      <c r="GF483" s="15"/>
      <c r="GG483" s="15"/>
      <c r="GH483" s="15"/>
      <c r="GI483" s="15"/>
      <c r="GJ483" s="15"/>
      <c r="GK483" s="15"/>
      <c r="GL483" s="15"/>
      <c r="GM483" s="15"/>
      <c r="GN483" s="15"/>
      <c r="GO483" s="15"/>
      <c r="GP483" s="15"/>
      <c r="GQ483" s="15"/>
      <c r="GR483" s="15"/>
      <c r="GS483" s="15"/>
      <c r="GT483" s="15"/>
      <c r="GU483" s="15"/>
      <c r="GV483" s="15"/>
      <c r="GW483" s="15"/>
      <c r="GX483" s="15"/>
      <c r="GY483" s="15"/>
      <c r="GZ483" s="15"/>
      <c r="HA483" s="15"/>
      <c r="HB483" s="15"/>
      <c r="HC483" s="15"/>
      <c r="HD483" s="15"/>
      <c r="HE483" s="15"/>
      <c r="HF483" s="15"/>
      <c r="HG483" s="15"/>
      <c r="HH483" s="15"/>
      <c r="HI483" s="15"/>
      <c r="HJ483" s="15"/>
      <c r="HK483" s="15"/>
      <c r="HL483" s="15"/>
      <c r="HM483" s="15"/>
      <c r="HN483" s="15"/>
      <c r="HO483" s="15"/>
      <c r="HP483" s="15"/>
      <c r="HQ483" s="15"/>
      <c r="HR483" s="15"/>
      <c r="HS483" s="15"/>
      <c r="HT483" s="15"/>
      <c r="HU483" s="15"/>
      <c r="HV483" s="15"/>
      <c r="HW483" s="15"/>
      <c r="HX483" s="15"/>
      <c r="HY483" s="15"/>
      <c r="HZ483" s="15"/>
      <c r="IA483" s="15"/>
      <c r="IB483" s="15"/>
      <c r="IC483" s="15"/>
      <c r="ID483" s="15"/>
      <c r="IE483" s="15"/>
      <c r="IF483" s="15"/>
      <c r="IG483" s="15"/>
      <c r="IH483" s="15"/>
      <c r="II483" s="15"/>
      <c r="IJ483" s="15"/>
      <c r="IK483" s="15"/>
      <c r="IL483" s="15"/>
      <c r="IM483" s="15"/>
      <c r="IN483" s="15"/>
      <c r="IO483" s="15"/>
      <c r="IP483" s="15"/>
      <c r="IQ483" s="15"/>
      <c r="IR483" s="15"/>
    </row>
    <row r="484" spans="1:252" ht="82.5" customHeight="1" x14ac:dyDescent="0.25">
      <c r="A484" s="122">
        <v>480</v>
      </c>
      <c r="B484" s="122" t="s">
        <v>2415</v>
      </c>
      <c r="C484" s="123"/>
      <c r="D484" s="123" t="s">
        <v>2416</v>
      </c>
      <c r="E484" s="124" t="s">
        <v>2417</v>
      </c>
      <c r="F484" s="139">
        <v>43007</v>
      </c>
      <c r="G484" s="122" t="s">
        <v>1799</v>
      </c>
      <c r="H484" s="122" t="s">
        <v>77</v>
      </c>
      <c r="I484" s="122" t="s">
        <v>179</v>
      </c>
      <c r="J484" s="141" t="s">
        <v>1805</v>
      </c>
      <c r="K484" s="25" t="s">
        <v>23</v>
      </c>
      <c r="L484" s="25" t="s">
        <v>24</v>
      </c>
      <c r="M484" s="15"/>
      <c r="N484" s="141" t="s">
        <v>2418</v>
      </c>
      <c r="O484" s="25" t="s">
        <v>23</v>
      </c>
      <c r="P484" s="25" t="s">
        <v>24</v>
      </c>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BW484" s="15"/>
      <c r="BX484" s="15"/>
      <c r="BY484" s="15"/>
      <c r="BZ484" s="15"/>
      <c r="CA484" s="15"/>
      <c r="CB484" s="15"/>
      <c r="CC484" s="15"/>
      <c r="CD484" s="15"/>
      <c r="CE484" s="15"/>
      <c r="CF484" s="15"/>
      <c r="CG484" s="15"/>
      <c r="CH484" s="15"/>
      <c r="CI484" s="15"/>
      <c r="CJ484" s="15"/>
      <c r="CK484" s="15"/>
      <c r="CL484" s="15"/>
      <c r="CM484" s="15"/>
      <c r="CN484" s="15"/>
      <c r="CO484" s="15"/>
      <c r="CP484" s="15"/>
      <c r="CQ484" s="15"/>
      <c r="CR484" s="15"/>
      <c r="CS484" s="15"/>
      <c r="CT484" s="15"/>
      <c r="CU484" s="15"/>
      <c r="CV484" s="15"/>
      <c r="CW484" s="15"/>
      <c r="CX484" s="15"/>
      <c r="CY484" s="15"/>
      <c r="CZ484" s="15"/>
      <c r="DA484" s="15"/>
      <c r="DB484" s="15"/>
      <c r="DC484" s="15"/>
      <c r="DD484" s="15"/>
      <c r="DE484" s="15"/>
      <c r="DF484" s="15"/>
      <c r="DG484" s="15"/>
      <c r="DH484" s="15"/>
      <c r="DI484" s="15"/>
      <c r="DJ484" s="15"/>
      <c r="DK484" s="15"/>
      <c r="DL484" s="15"/>
      <c r="DM484" s="15"/>
      <c r="DN484" s="15"/>
      <c r="DO484" s="15"/>
      <c r="DP484" s="15"/>
      <c r="DQ484" s="15"/>
      <c r="DR484" s="15"/>
      <c r="DS484" s="15"/>
      <c r="DT484" s="15"/>
      <c r="DU484" s="15"/>
      <c r="DV484" s="15"/>
      <c r="DW484" s="15"/>
      <c r="DX484" s="15"/>
      <c r="DY484" s="15"/>
      <c r="DZ484" s="15"/>
      <c r="EA484" s="15"/>
      <c r="EB484" s="15"/>
      <c r="EC484" s="15"/>
      <c r="ED484" s="15"/>
      <c r="EE484" s="15"/>
      <c r="EF484" s="15"/>
      <c r="EG484" s="15"/>
      <c r="EH484" s="15"/>
      <c r="EI484" s="15"/>
      <c r="EJ484" s="15"/>
      <c r="EK484" s="15"/>
      <c r="EL484" s="15"/>
      <c r="EM484" s="15"/>
      <c r="EN484" s="15"/>
      <c r="EO484" s="15"/>
      <c r="EP484" s="15"/>
      <c r="EQ484" s="15"/>
      <c r="ER484" s="15"/>
      <c r="ES484" s="15"/>
      <c r="ET484" s="15"/>
      <c r="EU484" s="15"/>
      <c r="EV484" s="15"/>
      <c r="EW484" s="15"/>
      <c r="EX484" s="15"/>
      <c r="EY484" s="15"/>
      <c r="EZ484" s="15"/>
      <c r="FA484" s="15"/>
      <c r="FB484" s="15"/>
      <c r="FC484" s="15"/>
      <c r="FD484" s="15"/>
      <c r="FE484" s="15"/>
      <c r="FF484" s="15"/>
      <c r="FG484" s="15"/>
      <c r="FH484" s="15"/>
      <c r="FI484" s="15"/>
      <c r="FJ484" s="15"/>
      <c r="FK484" s="15"/>
      <c r="FL484" s="15"/>
      <c r="FM484" s="15"/>
      <c r="FN484" s="15"/>
      <c r="FO484" s="15"/>
      <c r="FP484" s="15"/>
      <c r="FQ484" s="15"/>
      <c r="FR484" s="15"/>
      <c r="FS484" s="15"/>
      <c r="FT484" s="15"/>
      <c r="FU484" s="15"/>
      <c r="FV484" s="15"/>
      <c r="FW484" s="15"/>
      <c r="FX484" s="15"/>
      <c r="FY484" s="15"/>
      <c r="FZ484" s="15"/>
      <c r="GA484" s="15"/>
      <c r="GB484" s="15"/>
      <c r="GC484" s="15"/>
      <c r="GD484" s="15"/>
      <c r="GE484" s="15"/>
      <c r="GF484" s="15"/>
      <c r="GG484" s="15"/>
      <c r="GH484" s="15"/>
      <c r="GI484" s="15"/>
      <c r="GJ484" s="15"/>
      <c r="GK484" s="15"/>
      <c r="GL484" s="15"/>
      <c r="GM484" s="15"/>
      <c r="GN484" s="15"/>
      <c r="GO484" s="15"/>
      <c r="GP484" s="15"/>
      <c r="GQ484" s="15"/>
      <c r="GR484" s="15"/>
      <c r="GS484" s="15"/>
      <c r="GT484" s="15"/>
      <c r="GU484" s="15"/>
      <c r="GV484" s="15"/>
      <c r="GW484" s="15"/>
      <c r="GX484" s="15"/>
      <c r="GY484" s="15"/>
      <c r="GZ484" s="15"/>
      <c r="HA484" s="15"/>
      <c r="HB484" s="15"/>
      <c r="HC484" s="15"/>
      <c r="HD484" s="15"/>
      <c r="HE484" s="15"/>
      <c r="HF484" s="15"/>
      <c r="HG484" s="15"/>
      <c r="HH484" s="15"/>
      <c r="HI484" s="15"/>
      <c r="HJ484" s="15"/>
      <c r="HK484" s="15"/>
      <c r="HL484" s="15"/>
      <c r="HM484" s="15"/>
      <c r="HN484" s="15"/>
      <c r="HO484" s="15"/>
      <c r="HP484" s="15"/>
      <c r="HQ484" s="15"/>
      <c r="HR484" s="15"/>
      <c r="HS484" s="15"/>
      <c r="HT484" s="15"/>
      <c r="HU484" s="15"/>
      <c r="HV484" s="15"/>
      <c r="HW484" s="15"/>
      <c r="HX484" s="15"/>
      <c r="HY484" s="15"/>
      <c r="HZ484" s="15"/>
      <c r="IA484" s="15"/>
      <c r="IB484" s="15"/>
      <c r="IC484" s="15"/>
      <c r="ID484" s="15"/>
      <c r="IE484" s="15"/>
      <c r="IF484" s="15"/>
      <c r="IG484" s="15"/>
      <c r="IH484" s="15"/>
      <c r="II484" s="15"/>
      <c r="IJ484" s="15"/>
    </row>
    <row r="485" spans="1:252" ht="82.5" customHeight="1" x14ac:dyDescent="0.25">
      <c r="A485" s="122">
        <v>481</v>
      </c>
      <c r="B485" s="122" t="s">
        <v>2419</v>
      </c>
      <c r="C485" s="123"/>
      <c r="D485" s="123" t="s">
        <v>2420</v>
      </c>
      <c r="E485" s="124" t="s">
        <v>2421</v>
      </c>
      <c r="F485" s="139">
        <v>43007</v>
      </c>
      <c r="G485" s="122" t="s">
        <v>1799</v>
      </c>
      <c r="H485" s="122" t="s">
        <v>77</v>
      </c>
      <c r="I485" s="122" t="s">
        <v>179</v>
      </c>
      <c r="J485" s="141" t="s">
        <v>1805</v>
      </c>
      <c r="K485" s="25" t="s">
        <v>23</v>
      </c>
      <c r="L485" s="25" t="s">
        <v>24</v>
      </c>
      <c r="M485" s="15"/>
      <c r="N485" s="141" t="s">
        <v>2422</v>
      </c>
      <c r="O485" s="25" t="s">
        <v>23</v>
      </c>
      <c r="P485" s="25" t="s">
        <v>24</v>
      </c>
      <c r="Q485" s="15"/>
      <c r="R485" s="15"/>
      <c r="S485" s="15"/>
      <c r="T485" s="15"/>
      <c r="U485" s="15"/>
      <c r="V485" s="15"/>
      <c r="W485" s="15"/>
      <c r="X485" s="15"/>
      <c r="Y485" s="15"/>
      <c r="Z485" s="15"/>
      <c r="AA485" s="15"/>
      <c r="AB485" s="15"/>
      <c r="AC485" s="15"/>
      <c r="AD485" s="15"/>
      <c r="AE485" s="15"/>
      <c r="AF485" s="15"/>
      <c r="AG485" s="15"/>
      <c r="AH485" s="15"/>
      <c r="AI485" s="15"/>
      <c r="AJ485" s="15"/>
      <c r="AK485" s="15"/>
      <c r="AL485" s="15"/>
      <c r="AM485" s="15"/>
      <c r="AN485" s="15"/>
      <c r="AO485" s="15"/>
      <c r="AP485" s="15"/>
      <c r="AQ485" s="15"/>
      <c r="AR485" s="15"/>
      <c r="AS485" s="15"/>
      <c r="AT485" s="15"/>
      <c r="AU485" s="15"/>
      <c r="AV485" s="15"/>
      <c r="AW485" s="15"/>
      <c r="AX485" s="15"/>
      <c r="AY485" s="15"/>
      <c r="AZ485" s="15"/>
      <c r="BA485" s="15"/>
      <c r="BB485" s="15"/>
      <c r="BC485" s="15"/>
      <c r="BD485" s="15"/>
      <c r="BE485" s="15"/>
      <c r="BF485" s="15"/>
      <c r="BG485" s="15"/>
      <c r="BH485" s="15"/>
      <c r="BI485" s="15"/>
      <c r="BJ485" s="15"/>
      <c r="BK485" s="15"/>
      <c r="BL485" s="15"/>
      <c r="BM485" s="15"/>
      <c r="BN485" s="15"/>
      <c r="BO485" s="15"/>
      <c r="BP485" s="15"/>
      <c r="BQ485" s="15"/>
      <c r="BR485" s="15"/>
      <c r="BS485" s="15"/>
      <c r="BT485" s="15"/>
      <c r="BU485" s="15"/>
      <c r="BV485" s="15"/>
      <c r="BW485" s="15"/>
      <c r="BX485" s="15"/>
      <c r="BY485" s="15"/>
      <c r="BZ485" s="15"/>
      <c r="CA485" s="15"/>
      <c r="CB485" s="15"/>
      <c r="CC485" s="15"/>
      <c r="CD485" s="15"/>
      <c r="CE485" s="15"/>
      <c r="CF485" s="15"/>
      <c r="CG485" s="15"/>
      <c r="CH485" s="15"/>
      <c r="CI485" s="15"/>
      <c r="CJ485" s="15"/>
      <c r="CK485" s="15"/>
      <c r="CL485" s="15"/>
      <c r="CM485" s="15"/>
      <c r="CN485" s="15"/>
      <c r="CO485" s="15"/>
      <c r="CP485" s="15"/>
      <c r="CQ485" s="15"/>
      <c r="CR485" s="15"/>
      <c r="CS485" s="15"/>
      <c r="CT485" s="15"/>
      <c r="CU485" s="15"/>
      <c r="CV485" s="15"/>
      <c r="CW485" s="15"/>
      <c r="CX485" s="15"/>
      <c r="CY485" s="15"/>
      <c r="CZ485" s="15"/>
      <c r="DA485" s="15"/>
      <c r="DB485" s="15"/>
      <c r="DC485" s="15"/>
      <c r="DD485" s="15"/>
      <c r="DE485" s="15"/>
      <c r="DF485" s="15"/>
      <c r="DG485" s="15"/>
      <c r="DH485" s="15"/>
      <c r="DI485" s="15"/>
      <c r="DJ485" s="15"/>
      <c r="DK485" s="15"/>
      <c r="DL485" s="15"/>
      <c r="DM485" s="15"/>
      <c r="DN485" s="15"/>
      <c r="DO485" s="15"/>
      <c r="DP485" s="15"/>
      <c r="DQ485" s="15"/>
      <c r="DR485" s="15"/>
      <c r="DS485" s="15"/>
      <c r="DT485" s="15"/>
      <c r="DU485" s="15"/>
      <c r="DV485" s="15"/>
      <c r="DW485" s="15"/>
      <c r="DX485" s="15"/>
      <c r="DY485" s="15"/>
      <c r="DZ485" s="15"/>
      <c r="EA485" s="15"/>
      <c r="EB485" s="15"/>
      <c r="EC485" s="15"/>
      <c r="ED485" s="15"/>
      <c r="EE485" s="15"/>
      <c r="EF485" s="15"/>
      <c r="EG485" s="15"/>
      <c r="EH485" s="15"/>
      <c r="EI485" s="15"/>
      <c r="EJ485" s="15"/>
      <c r="EK485" s="15"/>
      <c r="EL485" s="15"/>
      <c r="EM485" s="15"/>
      <c r="EN485" s="15"/>
      <c r="EO485" s="15"/>
      <c r="EP485" s="15"/>
      <c r="EQ485" s="15"/>
      <c r="ER485" s="15"/>
      <c r="ES485" s="15"/>
      <c r="ET485" s="15"/>
      <c r="EU485" s="15"/>
      <c r="EV485" s="15"/>
      <c r="EW485" s="15"/>
      <c r="EX485" s="15"/>
      <c r="EY485" s="15"/>
      <c r="EZ485" s="15"/>
      <c r="FA485" s="15"/>
      <c r="FB485" s="15"/>
      <c r="FC485" s="15"/>
      <c r="FD485" s="15"/>
      <c r="FE485" s="15"/>
      <c r="FF485" s="15"/>
      <c r="FG485" s="15"/>
      <c r="FH485" s="15"/>
      <c r="FI485" s="15"/>
      <c r="FJ485" s="15"/>
      <c r="FK485" s="15"/>
      <c r="FL485" s="15"/>
      <c r="FM485" s="15"/>
      <c r="FN485" s="15"/>
      <c r="FO485" s="15"/>
      <c r="FP485" s="15"/>
      <c r="FQ485" s="15"/>
      <c r="FR485" s="15"/>
      <c r="FS485" s="15"/>
      <c r="FT485" s="15"/>
      <c r="FU485" s="15"/>
      <c r="FV485" s="15"/>
      <c r="FW485" s="15"/>
      <c r="FX485" s="15"/>
      <c r="FY485" s="15"/>
      <c r="FZ485" s="15"/>
      <c r="GA485" s="15"/>
      <c r="GB485" s="15"/>
      <c r="GC485" s="15"/>
      <c r="GD485" s="15"/>
      <c r="GE485" s="15"/>
      <c r="GF485" s="15"/>
      <c r="GG485" s="15"/>
      <c r="GH485" s="15"/>
      <c r="GI485" s="15"/>
      <c r="GJ485" s="15"/>
      <c r="GK485" s="15"/>
      <c r="GL485" s="15"/>
      <c r="GM485" s="15"/>
      <c r="GN485" s="15"/>
      <c r="GO485" s="15"/>
      <c r="GP485" s="15"/>
      <c r="GQ485" s="15"/>
      <c r="GR485" s="15"/>
      <c r="GS485" s="15"/>
      <c r="GT485" s="15"/>
      <c r="GU485" s="15"/>
      <c r="GV485" s="15"/>
      <c r="GW485" s="15"/>
      <c r="GX485" s="15"/>
      <c r="GY485" s="15"/>
      <c r="GZ485" s="15"/>
      <c r="HA485" s="15"/>
      <c r="HB485" s="15"/>
      <c r="HC485" s="15"/>
      <c r="HD485" s="15"/>
      <c r="HE485" s="15"/>
      <c r="HF485" s="15"/>
      <c r="HG485" s="15"/>
      <c r="HH485" s="15"/>
      <c r="HI485" s="15"/>
      <c r="HJ485" s="15"/>
      <c r="HK485" s="15"/>
      <c r="HL485" s="15"/>
      <c r="HM485" s="15"/>
      <c r="HN485" s="15"/>
      <c r="HO485" s="15"/>
      <c r="HP485" s="15"/>
      <c r="HQ485" s="15"/>
      <c r="HR485" s="15"/>
      <c r="HS485" s="15"/>
      <c r="HT485" s="15"/>
      <c r="HU485" s="15"/>
      <c r="HV485" s="15"/>
      <c r="HW485" s="15"/>
      <c r="HX485" s="15"/>
      <c r="HY485" s="15"/>
      <c r="HZ485" s="15"/>
      <c r="IA485" s="15"/>
      <c r="IB485" s="15"/>
      <c r="IC485" s="15"/>
      <c r="ID485" s="15"/>
      <c r="IE485" s="15"/>
      <c r="IF485" s="15"/>
      <c r="IG485" s="15"/>
      <c r="IH485" s="15"/>
      <c r="II485" s="15"/>
      <c r="IJ485" s="15"/>
    </row>
    <row r="486" spans="1:252" s="15" customFormat="1" ht="71.25" customHeight="1" x14ac:dyDescent="0.25">
      <c r="A486" s="122">
        <v>482</v>
      </c>
      <c r="B486" s="122" t="s">
        <v>2423</v>
      </c>
      <c r="C486" s="123"/>
      <c r="D486" s="123" t="s">
        <v>2424</v>
      </c>
      <c r="E486" s="124" t="s">
        <v>2425</v>
      </c>
      <c r="F486" s="139">
        <v>43007</v>
      </c>
      <c r="G486" s="122" t="s">
        <v>2426</v>
      </c>
      <c r="H486" s="122" t="s">
        <v>160</v>
      </c>
      <c r="I486" s="122" t="s">
        <v>179</v>
      </c>
      <c r="J486" s="141" t="s">
        <v>61</v>
      </c>
      <c r="K486" s="25" t="s">
        <v>23</v>
      </c>
      <c r="L486" s="25" t="s">
        <v>52</v>
      </c>
      <c r="M486" s="123"/>
      <c r="N486" s="141" t="s">
        <v>2427</v>
      </c>
      <c r="O486" s="25" t="s">
        <v>23</v>
      </c>
      <c r="P486" s="25" t="s">
        <v>24</v>
      </c>
    </row>
    <row r="487" spans="1:252" s="15" customFormat="1" ht="75.75" customHeight="1" x14ac:dyDescent="0.25">
      <c r="A487" s="122">
        <v>483</v>
      </c>
      <c r="B487" s="122" t="s">
        <v>2428</v>
      </c>
      <c r="C487" s="123" t="s">
        <v>2429</v>
      </c>
      <c r="D487" s="123" t="s">
        <v>2430</v>
      </c>
      <c r="E487" s="124" t="s">
        <v>2431</v>
      </c>
      <c r="F487" s="139">
        <v>43007</v>
      </c>
      <c r="G487" s="122" t="s">
        <v>2432</v>
      </c>
      <c r="H487" s="122" t="s">
        <v>191</v>
      </c>
      <c r="I487" s="122" t="s">
        <v>192</v>
      </c>
      <c r="J487" s="141" t="s">
        <v>61</v>
      </c>
      <c r="K487" s="25" t="s">
        <v>23</v>
      </c>
      <c r="L487" s="25" t="s">
        <v>52</v>
      </c>
      <c r="M487" s="123"/>
      <c r="N487" s="141" t="s">
        <v>2433</v>
      </c>
      <c r="O487" s="25" t="s">
        <v>23</v>
      </c>
      <c r="P487" s="25" t="s">
        <v>24</v>
      </c>
    </row>
    <row r="488" spans="1:252" s="15" customFormat="1" ht="71.25" customHeight="1" x14ac:dyDescent="0.25">
      <c r="A488" s="122">
        <v>484</v>
      </c>
      <c r="B488" s="122" t="s">
        <v>2434</v>
      </c>
      <c r="C488" s="123"/>
      <c r="D488" s="123" t="s">
        <v>2435</v>
      </c>
      <c r="E488" s="124" t="s">
        <v>2436</v>
      </c>
      <c r="F488" s="139">
        <v>43007</v>
      </c>
      <c r="G488" s="122" t="s">
        <v>1331</v>
      </c>
      <c r="H488" s="122" t="s">
        <v>160</v>
      </c>
      <c r="I488" s="122" t="s">
        <v>607</v>
      </c>
      <c r="J488" s="141" t="s">
        <v>61</v>
      </c>
      <c r="K488" s="25" t="s">
        <v>23</v>
      </c>
      <c r="L488" s="25" t="s">
        <v>52</v>
      </c>
      <c r="M488" s="123"/>
      <c r="N488" s="141" t="s">
        <v>2437</v>
      </c>
      <c r="O488" s="25" t="s">
        <v>23</v>
      </c>
      <c r="P488" s="25" t="s">
        <v>24</v>
      </c>
    </row>
    <row r="489" spans="1:252" s="15" customFormat="1" ht="71.25" customHeight="1" x14ac:dyDescent="0.25">
      <c r="A489" s="122">
        <v>485</v>
      </c>
      <c r="B489" s="122" t="s">
        <v>2438</v>
      </c>
      <c r="C489" s="123"/>
      <c r="D489" s="123" t="s">
        <v>2439</v>
      </c>
      <c r="E489" s="124" t="s">
        <v>2440</v>
      </c>
      <c r="F489" s="139">
        <v>43007</v>
      </c>
      <c r="G489" s="122" t="s">
        <v>2441</v>
      </c>
      <c r="H489" s="122" t="s">
        <v>167</v>
      </c>
      <c r="I489" s="122" t="s">
        <v>78</v>
      </c>
      <c r="J489" s="141" t="s">
        <v>61</v>
      </c>
      <c r="K489" s="25" t="s">
        <v>23</v>
      </c>
      <c r="L489" s="25" t="s">
        <v>52</v>
      </c>
      <c r="M489" s="123"/>
      <c r="N489" s="141" t="s">
        <v>2442</v>
      </c>
      <c r="O489" s="25" t="s">
        <v>36</v>
      </c>
      <c r="P489" s="25" t="s">
        <v>24</v>
      </c>
    </row>
    <row r="490" spans="1:252" ht="77.25" customHeight="1" x14ac:dyDescent="0.25">
      <c r="A490" s="122">
        <v>486</v>
      </c>
      <c r="B490" s="122" t="s">
        <v>2443</v>
      </c>
      <c r="C490" s="123" t="s">
        <v>2444</v>
      </c>
      <c r="D490" s="123" t="s">
        <v>2445</v>
      </c>
      <c r="E490" s="124" t="s">
        <v>2446</v>
      </c>
      <c r="F490" s="139">
        <v>43011</v>
      </c>
      <c r="G490" s="122" t="s">
        <v>2447</v>
      </c>
      <c r="H490" s="122" t="s">
        <v>131</v>
      </c>
      <c r="I490" s="122" t="s">
        <v>179</v>
      </c>
      <c r="J490" s="141" t="s">
        <v>1247</v>
      </c>
      <c r="K490" s="25" t="s">
        <v>36</v>
      </c>
      <c r="L490" s="25" t="s">
        <v>24</v>
      </c>
      <c r="M490" s="15"/>
      <c r="N490" s="141" t="s">
        <v>2448</v>
      </c>
      <c r="O490" s="25" t="s">
        <v>36</v>
      </c>
      <c r="P490" s="25" t="s">
        <v>24</v>
      </c>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c r="BC490" s="15"/>
      <c r="BD490" s="15"/>
      <c r="BE490" s="15"/>
      <c r="BF490" s="15"/>
      <c r="BG490" s="15"/>
      <c r="BH490" s="15"/>
      <c r="BI490" s="15"/>
      <c r="BJ490" s="15"/>
      <c r="BK490" s="15"/>
      <c r="BL490" s="15"/>
      <c r="BM490" s="15"/>
      <c r="BN490" s="15"/>
      <c r="BO490" s="15"/>
      <c r="BP490" s="15"/>
      <c r="BQ490" s="15"/>
      <c r="BR490" s="15"/>
      <c r="BS490" s="15"/>
      <c r="BT490" s="15"/>
      <c r="BU490" s="15"/>
      <c r="BV490" s="15"/>
      <c r="BW490" s="15"/>
      <c r="BX490" s="15"/>
      <c r="BY490" s="15"/>
      <c r="BZ490" s="15"/>
      <c r="CA490" s="15"/>
      <c r="CB490" s="15"/>
      <c r="CC490" s="15"/>
      <c r="CD490" s="15"/>
      <c r="CE490" s="15"/>
      <c r="CF490" s="15"/>
      <c r="CG490" s="15"/>
      <c r="CH490" s="15"/>
      <c r="CI490" s="15"/>
      <c r="CJ490" s="15"/>
      <c r="CK490" s="15"/>
      <c r="CL490" s="15"/>
      <c r="CM490" s="15"/>
      <c r="CN490" s="15"/>
      <c r="CO490" s="15"/>
      <c r="CP490" s="15"/>
      <c r="CQ490" s="15"/>
      <c r="CR490" s="15"/>
      <c r="CS490" s="15"/>
      <c r="CT490" s="15"/>
      <c r="CU490" s="15"/>
      <c r="CV490" s="15"/>
      <c r="CW490" s="15"/>
      <c r="CX490" s="15"/>
      <c r="CY490" s="15"/>
      <c r="CZ490" s="15"/>
      <c r="DA490" s="15"/>
      <c r="DB490" s="15"/>
      <c r="DC490" s="15"/>
      <c r="DD490" s="15"/>
      <c r="DE490" s="15"/>
      <c r="DF490" s="15"/>
      <c r="DG490" s="15"/>
      <c r="DH490" s="15"/>
      <c r="DI490" s="15"/>
      <c r="DJ490" s="15"/>
      <c r="DK490" s="15"/>
      <c r="DL490" s="15"/>
      <c r="DM490" s="15"/>
      <c r="DN490" s="15"/>
      <c r="DO490" s="15"/>
      <c r="DP490" s="15"/>
      <c r="DQ490" s="15"/>
      <c r="DR490" s="15"/>
      <c r="DS490" s="15"/>
      <c r="DT490" s="15"/>
      <c r="DU490" s="15"/>
      <c r="DV490" s="15"/>
      <c r="DW490" s="15"/>
      <c r="DX490" s="15"/>
      <c r="DY490" s="15"/>
      <c r="DZ490" s="15"/>
      <c r="EA490" s="15"/>
      <c r="EB490" s="15"/>
      <c r="EC490" s="15"/>
      <c r="ED490" s="15"/>
      <c r="EE490" s="15"/>
      <c r="EF490" s="15"/>
      <c r="EG490" s="15"/>
      <c r="EH490" s="15"/>
      <c r="EI490" s="15"/>
      <c r="EJ490" s="15"/>
      <c r="EK490" s="15"/>
      <c r="EL490" s="15"/>
      <c r="EM490" s="15"/>
      <c r="EN490" s="15"/>
      <c r="EO490" s="15"/>
      <c r="EP490" s="15"/>
      <c r="EQ490" s="15"/>
      <c r="ER490" s="15"/>
      <c r="ES490" s="15"/>
      <c r="ET490" s="15"/>
      <c r="EU490" s="15"/>
      <c r="EV490" s="15"/>
      <c r="EW490" s="15"/>
      <c r="EX490" s="15"/>
      <c r="EY490" s="15"/>
      <c r="EZ490" s="15"/>
      <c r="FA490" s="15"/>
      <c r="FB490" s="15"/>
      <c r="FC490" s="15"/>
      <c r="FD490" s="15"/>
      <c r="FE490" s="15"/>
      <c r="FF490" s="15"/>
      <c r="FG490" s="15"/>
      <c r="FH490" s="15"/>
      <c r="FI490" s="15"/>
      <c r="FJ490" s="15"/>
      <c r="FK490" s="15"/>
      <c r="FL490" s="15"/>
      <c r="FM490" s="15"/>
      <c r="FN490" s="15"/>
      <c r="FO490" s="15"/>
      <c r="FP490" s="15"/>
      <c r="FQ490" s="15"/>
      <c r="FR490" s="15"/>
      <c r="FS490" s="15"/>
      <c r="FT490" s="15"/>
      <c r="FU490" s="15"/>
      <c r="FV490" s="15"/>
      <c r="FW490" s="15"/>
      <c r="FX490" s="15"/>
      <c r="FY490" s="15"/>
      <c r="FZ490" s="15"/>
      <c r="GA490" s="15"/>
      <c r="GB490" s="15"/>
      <c r="GC490" s="15"/>
      <c r="GD490" s="15"/>
      <c r="GE490" s="15"/>
      <c r="GF490" s="15"/>
      <c r="GG490" s="15"/>
      <c r="GH490" s="15"/>
      <c r="GI490" s="15"/>
      <c r="GJ490" s="15"/>
      <c r="GK490" s="15"/>
      <c r="GL490" s="15"/>
      <c r="GM490" s="15"/>
      <c r="GN490" s="15"/>
      <c r="GO490" s="15"/>
      <c r="GP490" s="15"/>
      <c r="GQ490" s="15"/>
      <c r="GR490" s="15"/>
      <c r="GS490" s="15"/>
      <c r="GT490" s="15"/>
      <c r="GU490" s="15"/>
      <c r="GV490" s="15"/>
      <c r="GW490" s="15"/>
      <c r="GX490" s="15"/>
      <c r="GY490" s="15"/>
      <c r="GZ490" s="15"/>
      <c r="HA490" s="15"/>
      <c r="HB490" s="15"/>
      <c r="HC490" s="15"/>
      <c r="HD490" s="15"/>
      <c r="HE490" s="15"/>
      <c r="HF490" s="15"/>
      <c r="HG490" s="15"/>
      <c r="HH490" s="15"/>
      <c r="HI490" s="15"/>
      <c r="HJ490" s="15"/>
      <c r="HK490" s="15"/>
      <c r="HL490" s="15"/>
      <c r="HM490" s="15"/>
      <c r="HN490" s="15"/>
      <c r="HO490" s="15"/>
      <c r="HP490" s="15"/>
      <c r="HQ490" s="15"/>
      <c r="HR490" s="15"/>
      <c r="HS490" s="15"/>
      <c r="HT490" s="15"/>
      <c r="HU490" s="15"/>
      <c r="HV490" s="15"/>
      <c r="HW490" s="15"/>
      <c r="HX490" s="15"/>
      <c r="HY490" s="15"/>
      <c r="HZ490" s="15"/>
      <c r="IA490" s="15"/>
      <c r="IB490" s="15"/>
      <c r="IC490" s="15"/>
      <c r="ID490" s="15"/>
      <c r="IE490" s="15"/>
      <c r="IF490" s="15"/>
      <c r="IG490" s="15"/>
      <c r="IH490" s="15"/>
      <c r="II490" s="15"/>
      <c r="IJ490" s="15"/>
      <c r="IK490" s="15"/>
      <c r="IL490" s="15"/>
      <c r="IM490" s="15"/>
      <c r="IN490" s="15"/>
      <c r="IO490" s="15"/>
      <c r="IP490" s="15"/>
      <c r="IQ490" s="15"/>
      <c r="IR490" s="15"/>
    </row>
    <row r="491" spans="1:252" s="15" customFormat="1" ht="71.25" customHeight="1" x14ac:dyDescent="0.25">
      <c r="A491" s="122">
        <v>487</v>
      </c>
      <c r="B491" s="122" t="s">
        <v>2449</v>
      </c>
      <c r="C491" s="123" t="s">
        <v>2450</v>
      </c>
      <c r="D491" s="123" t="s">
        <v>2451</v>
      </c>
      <c r="E491" s="124" t="s">
        <v>2452</v>
      </c>
      <c r="F491" s="139">
        <v>43011</v>
      </c>
      <c r="G491" s="122" t="s">
        <v>1149</v>
      </c>
      <c r="H491" s="122" t="s">
        <v>131</v>
      </c>
      <c r="I491" s="122" t="s">
        <v>342</v>
      </c>
      <c r="J491" s="141" t="s">
        <v>1877</v>
      </c>
      <c r="K491" s="25" t="s">
        <v>23</v>
      </c>
      <c r="L491" s="25" t="s">
        <v>52</v>
      </c>
      <c r="M491" s="123"/>
      <c r="N491" s="141" t="s">
        <v>2453</v>
      </c>
      <c r="O491" s="25" t="s">
        <v>36</v>
      </c>
      <c r="P491" s="25" t="s">
        <v>24</v>
      </c>
    </row>
    <row r="492" spans="1:252" s="15" customFormat="1" ht="71.25" customHeight="1" x14ac:dyDescent="0.25">
      <c r="A492" s="122">
        <v>488</v>
      </c>
      <c r="B492" s="122" t="s">
        <v>2454</v>
      </c>
      <c r="C492" s="123"/>
      <c r="D492" s="123" t="s">
        <v>2455</v>
      </c>
      <c r="E492" s="124" t="s">
        <v>2456</v>
      </c>
      <c r="F492" s="139">
        <v>43011</v>
      </c>
      <c r="G492" s="122" t="s">
        <v>2457</v>
      </c>
      <c r="H492" s="122" t="s">
        <v>160</v>
      </c>
      <c r="I492" s="122" t="s">
        <v>179</v>
      </c>
      <c r="J492" s="141" t="s">
        <v>61</v>
      </c>
      <c r="K492" s="25" t="s">
        <v>23</v>
      </c>
      <c r="L492" s="25" t="s">
        <v>52</v>
      </c>
      <c r="M492" s="123"/>
      <c r="N492" s="141" t="s">
        <v>2458</v>
      </c>
      <c r="O492" s="25" t="s">
        <v>23</v>
      </c>
      <c r="P492" s="25" t="s">
        <v>24</v>
      </c>
    </row>
    <row r="493" spans="1:252" s="15" customFormat="1" ht="71.25" customHeight="1" x14ac:dyDescent="0.25">
      <c r="A493" s="122">
        <v>489</v>
      </c>
      <c r="B493" s="122" t="s">
        <v>2459</v>
      </c>
      <c r="C493" s="123"/>
      <c r="D493" s="123" t="s">
        <v>2460</v>
      </c>
      <c r="E493" s="124" t="s">
        <v>2461</v>
      </c>
      <c r="F493" s="139">
        <v>43011</v>
      </c>
      <c r="G493" s="122" t="s">
        <v>2462</v>
      </c>
      <c r="H493" s="122" t="s">
        <v>160</v>
      </c>
      <c r="I493" s="122" t="s">
        <v>179</v>
      </c>
      <c r="J493" s="141" t="s">
        <v>61</v>
      </c>
      <c r="K493" s="25" t="s">
        <v>23</v>
      </c>
      <c r="L493" s="25" t="s">
        <v>52</v>
      </c>
      <c r="M493" s="123"/>
      <c r="N493" s="141" t="s">
        <v>2463</v>
      </c>
      <c r="O493" s="25" t="s">
        <v>23</v>
      </c>
      <c r="P493" s="25" t="s">
        <v>24</v>
      </c>
    </row>
    <row r="494" spans="1:252" s="15" customFormat="1" ht="75.75" customHeight="1" x14ac:dyDescent="0.25">
      <c r="A494" s="122">
        <v>490</v>
      </c>
      <c r="B494" s="122" t="s">
        <v>2464</v>
      </c>
      <c r="C494" s="123" t="s">
        <v>2465</v>
      </c>
      <c r="D494" s="123" t="s">
        <v>2466</v>
      </c>
      <c r="E494" s="124" t="s">
        <v>2467</v>
      </c>
      <c r="F494" s="139">
        <v>43011</v>
      </c>
      <c r="G494" s="122" t="s">
        <v>528</v>
      </c>
      <c r="H494" s="122" t="s">
        <v>191</v>
      </c>
      <c r="I494" s="122" t="s">
        <v>192</v>
      </c>
      <c r="J494" s="141" t="s">
        <v>61</v>
      </c>
      <c r="K494" s="25" t="s">
        <v>23</v>
      </c>
      <c r="L494" s="25" t="s">
        <v>52</v>
      </c>
      <c r="M494" s="123"/>
      <c r="N494" s="141" t="s">
        <v>2468</v>
      </c>
      <c r="O494" s="25" t="s">
        <v>23</v>
      </c>
      <c r="P494" s="25" t="s">
        <v>24</v>
      </c>
    </row>
    <row r="495" spans="1:252" s="15" customFormat="1" ht="75.75" customHeight="1" x14ac:dyDescent="0.25">
      <c r="A495" s="122">
        <v>491</v>
      </c>
      <c r="B495" s="122" t="s">
        <v>2469</v>
      </c>
      <c r="C495" s="123" t="s">
        <v>2470</v>
      </c>
      <c r="D495" s="123" t="s">
        <v>2471</v>
      </c>
      <c r="E495" s="124" t="s">
        <v>2472</v>
      </c>
      <c r="F495" s="139">
        <v>43011</v>
      </c>
      <c r="G495" s="122" t="s">
        <v>2473</v>
      </c>
      <c r="H495" s="122" t="s">
        <v>191</v>
      </c>
      <c r="I495" s="122" t="s">
        <v>192</v>
      </c>
      <c r="J495" s="141" t="s">
        <v>61</v>
      </c>
      <c r="K495" s="25" t="s">
        <v>23</v>
      </c>
      <c r="L495" s="25" t="s">
        <v>52</v>
      </c>
      <c r="M495" s="123"/>
      <c r="N495" s="141" t="s">
        <v>2474</v>
      </c>
      <c r="O495" s="25" t="s">
        <v>23</v>
      </c>
      <c r="P495" s="25" t="s">
        <v>24</v>
      </c>
    </row>
    <row r="496" spans="1:252" s="15" customFormat="1" ht="71.25" customHeight="1" x14ac:dyDescent="0.25">
      <c r="A496" s="122">
        <v>492</v>
      </c>
      <c r="B496" s="122" t="s">
        <v>2475</v>
      </c>
      <c r="C496" s="123"/>
      <c r="D496" s="123" t="s">
        <v>2476</v>
      </c>
      <c r="E496" s="124" t="s">
        <v>2477</v>
      </c>
      <c r="F496" s="139">
        <v>43011</v>
      </c>
      <c r="G496" s="122" t="s">
        <v>1307</v>
      </c>
      <c r="H496" s="122" t="s">
        <v>160</v>
      </c>
      <c r="I496" s="122" t="s">
        <v>179</v>
      </c>
      <c r="J496" s="141" t="s">
        <v>61</v>
      </c>
      <c r="K496" s="25" t="s">
        <v>23</v>
      </c>
      <c r="L496" s="25" t="s">
        <v>52</v>
      </c>
      <c r="M496" s="123"/>
      <c r="N496" s="141" t="s">
        <v>2478</v>
      </c>
      <c r="O496" s="25" t="s">
        <v>23</v>
      </c>
      <c r="P496" s="25" t="s">
        <v>24</v>
      </c>
    </row>
    <row r="497" spans="1:252" s="15" customFormat="1" ht="71.25" customHeight="1" x14ac:dyDescent="0.25">
      <c r="A497" s="122">
        <v>493</v>
      </c>
      <c r="B497" s="122" t="s">
        <v>2479</v>
      </c>
      <c r="C497" s="123"/>
      <c r="D497" s="123" t="s">
        <v>2480</v>
      </c>
      <c r="E497" s="124" t="s">
        <v>2481</v>
      </c>
      <c r="F497" s="139">
        <v>43011</v>
      </c>
      <c r="G497" s="122" t="s">
        <v>2482</v>
      </c>
      <c r="H497" s="122" t="s">
        <v>167</v>
      </c>
      <c r="I497" s="122" t="s">
        <v>78</v>
      </c>
      <c r="J497" s="141" t="s">
        <v>61</v>
      </c>
      <c r="K497" s="25" t="s">
        <v>23</v>
      </c>
      <c r="L497" s="25" t="s">
        <v>52</v>
      </c>
      <c r="M497" s="123"/>
      <c r="N497" s="141" t="s">
        <v>2483</v>
      </c>
      <c r="O497" s="25" t="s">
        <v>36</v>
      </c>
      <c r="P497" s="25" t="s">
        <v>24</v>
      </c>
    </row>
    <row r="498" spans="1:252" s="15" customFormat="1" ht="71.25" customHeight="1" x14ac:dyDescent="0.25">
      <c r="A498" s="122">
        <v>494</v>
      </c>
      <c r="B498" s="122" t="s">
        <v>2484</v>
      </c>
      <c r="C498" s="123"/>
      <c r="D498" s="123" t="s">
        <v>2485</v>
      </c>
      <c r="E498" s="124" t="s">
        <v>2486</v>
      </c>
      <c r="F498" s="139">
        <v>43011</v>
      </c>
      <c r="G498" s="122" t="s">
        <v>2487</v>
      </c>
      <c r="H498" s="122" t="s">
        <v>160</v>
      </c>
      <c r="I498" s="122" t="s">
        <v>179</v>
      </c>
      <c r="J498" s="141" t="s">
        <v>61</v>
      </c>
      <c r="K498" s="25" t="s">
        <v>23</v>
      </c>
      <c r="L498" s="25" t="s">
        <v>52</v>
      </c>
      <c r="M498" s="123"/>
      <c r="N498" s="141" t="s">
        <v>2488</v>
      </c>
      <c r="O498" s="25" t="s">
        <v>23</v>
      </c>
      <c r="P498" s="25" t="s">
        <v>24</v>
      </c>
    </row>
    <row r="499" spans="1:252" s="15" customFormat="1" ht="75.75" customHeight="1" x14ac:dyDescent="0.25">
      <c r="A499" s="122">
        <v>495</v>
      </c>
      <c r="B499" s="122" t="s">
        <v>2489</v>
      </c>
      <c r="C499" s="123"/>
      <c r="D499" s="123" t="s">
        <v>2490</v>
      </c>
      <c r="E499" s="124" t="s">
        <v>2491</v>
      </c>
      <c r="F499" s="139">
        <v>43012</v>
      </c>
      <c r="G499" s="122" t="s">
        <v>2492</v>
      </c>
      <c r="H499" s="122" t="s">
        <v>179</v>
      </c>
      <c r="I499" s="122" t="s">
        <v>180</v>
      </c>
      <c r="J499" s="141" t="s">
        <v>61</v>
      </c>
      <c r="K499" s="25" t="s">
        <v>23</v>
      </c>
      <c r="L499" s="25" t="s">
        <v>52</v>
      </c>
      <c r="M499" s="123"/>
      <c r="N499" s="141" t="s">
        <v>2493</v>
      </c>
      <c r="O499" s="25" t="s">
        <v>23</v>
      </c>
      <c r="P499" s="25" t="s">
        <v>52</v>
      </c>
    </row>
    <row r="500" spans="1:252" s="15" customFormat="1" ht="69" customHeight="1" x14ac:dyDescent="0.25">
      <c r="A500" s="122">
        <v>496</v>
      </c>
      <c r="B500" s="122" t="s">
        <v>2494</v>
      </c>
      <c r="C500" s="123"/>
      <c r="D500" s="123" t="s">
        <v>2495</v>
      </c>
      <c r="E500" s="124" t="s">
        <v>2496</v>
      </c>
      <c r="F500" s="139">
        <v>43012</v>
      </c>
      <c r="G500" s="122" t="s">
        <v>2497</v>
      </c>
      <c r="H500" s="122" t="s">
        <v>179</v>
      </c>
      <c r="I500" s="122" t="s">
        <v>2498</v>
      </c>
      <c r="J500" s="141" t="s">
        <v>61</v>
      </c>
      <c r="K500" s="25" t="s">
        <v>23</v>
      </c>
      <c r="L500" s="25" t="s">
        <v>52</v>
      </c>
      <c r="M500" s="123"/>
      <c r="N500" s="141" t="s">
        <v>2499</v>
      </c>
      <c r="O500" s="25" t="s">
        <v>36</v>
      </c>
      <c r="P500" s="25" t="s">
        <v>52</v>
      </c>
    </row>
    <row r="501" spans="1:252" ht="74.25" customHeight="1" x14ac:dyDescent="0.25">
      <c r="A501" s="122">
        <v>497</v>
      </c>
      <c r="B501" s="122" t="s">
        <v>2500</v>
      </c>
      <c r="C501" s="123"/>
      <c r="D501" s="123" t="s">
        <v>2501</v>
      </c>
      <c r="E501" s="124" t="s">
        <v>2502</v>
      </c>
      <c r="F501" s="139">
        <v>43012</v>
      </c>
      <c r="G501" s="122" t="s">
        <v>2503</v>
      </c>
      <c r="H501" s="122" t="s">
        <v>77</v>
      </c>
      <c r="I501" s="122" t="s">
        <v>329</v>
      </c>
      <c r="J501" s="141" t="s">
        <v>1733</v>
      </c>
      <c r="K501" s="25" t="s">
        <v>23</v>
      </c>
      <c r="L501" s="25" t="s">
        <v>24</v>
      </c>
      <c r="M501" s="15"/>
      <c r="N501" s="141" t="s">
        <v>2504</v>
      </c>
      <c r="O501" s="25" t="s">
        <v>23</v>
      </c>
      <c r="P501" s="25" t="s">
        <v>24</v>
      </c>
      <c r="Q501" s="15"/>
      <c r="R501" s="15"/>
      <c r="S501" s="15"/>
      <c r="T501" s="15"/>
      <c r="U501" s="15"/>
      <c r="V501" s="15"/>
      <c r="W501" s="15"/>
      <c r="X501" s="15"/>
      <c r="Y501" s="15"/>
      <c r="Z501" s="15"/>
      <c r="AA501" s="15"/>
      <c r="AB501" s="15"/>
      <c r="AC501" s="15"/>
      <c r="AD501" s="15"/>
      <c r="AE501" s="15"/>
      <c r="AF501" s="15"/>
      <c r="AG501" s="15"/>
      <c r="AH501" s="15"/>
      <c r="AI501" s="15"/>
      <c r="AJ501" s="15"/>
      <c r="AK501" s="15"/>
      <c r="AL501" s="15"/>
      <c r="AM501" s="15"/>
      <c r="AN501" s="15"/>
      <c r="AO501" s="15"/>
      <c r="AP501" s="15"/>
      <c r="AQ501" s="15"/>
      <c r="AR501" s="15"/>
      <c r="AS501" s="15"/>
      <c r="AT501" s="15"/>
      <c r="AU501" s="15"/>
      <c r="AV501" s="15"/>
      <c r="AW501" s="15"/>
      <c r="AX501" s="15"/>
      <c r="AY501" s="15"/>
      <c r="AZ501" s="15"/>
      <c r="BA501" s="15"/>
      <c r="BB501" s="15"/>
      <c r="BC501" s="15"/>
      <c r="BD501" s="15"/>
      <c r="BE501" s="15"/>
      <c r="BF501" s="15"/>
      <c r="BG501" s="15"/>
      <c r="BH501" s="15"/>
      <c r="BI501" s="15"/>
      <c r="BJ501" s="15"/>
      <c r="BK501" s="15"/>
      <c r="BL501" s="15"/>
      <c r="BM501" s="15"/>
      <c r="BN501" s="15"/>
      <c r="BO501" s="15"/>
      <c r="BP501" s="15"/>
      <c r="BQ501" s="15"/>
      <c r="BR501" s="15"/>
      <c r="BS501" s="15"/>
      <c r="BT501" s="15"/>
      <c r="BU501" s="15"/>
      <c r="BV501" s="15"/>
      <c r="BW501" s="15"/>
      <c r="BX501" s="15"/>
      <c r="BY501" s="15"/>
      <c r="BZ501" s="15"/>
      <c r="CA501" s="15"/>
      <c r="CB501" s="15"/>
      <c r="CC501" s="15"/>
      <c r="CD501" s="15"/>
      <c r="CE501" s="15"/>
      <c r="CF501" s="15"/>
      <c r="CG501" s="15"/>
      <c r="CH501" s="15"/>
      <c r="CI501" s="15"/>
      <c r="CJ501" s="15"/>
      <c r="CK501" s="15"/>
      <c r="CL501" s="15"/>
      <c r="CM501" s="15"/>
      <c r="CN501" s="15"/>
      <c r="CO501" s="15"/>
      <c r="CP501" s="15"/>
      <c r="CQ501" s="15"/>
      <c r="CR501" s="15"/>
      <c r="CS501" s="15"/>
      <c r="CT501" s="15"/>
      <c r="CU501" s="15"/>
      <c r="CV501" s="15"/>
      <c r="CW501" s="15"/>
      <c r="CX501" s="15"/>
      <c r="CY501" s="15"/>
      <c r="CZ501" s="15"/>
      <c r="DA501" s="15"/>
      <c r="DB501" s="15"/>
      <c r="DC501" s="15"/>
      <c r="DD501" s="15"/>
      <c r="DE501" s="15"/>
      <c r="DF501" s="15"/>
      <c r="DG501" s="15"/>
      <c r="DH501" s="15"/>
      <c r="DI501" s="15"/>
      <c r="DJ501" s="15"/>
      <c r="DK501" s="15"/>
      <c r="DL501" s="15"/>
      <c r="DM501" s="15"/>
      <c r="DN501" s="15"/>
      <c r="DO501" s="15"/>
      <c r="DP501" s="15"/>
      <c r="DQ501" s="15"/>
      <c r="DR501" s="15"/>
      <c r="DS501" s="15"/>
      <c r="DT501" s="15"/>
      <c r="DU501" s="15"/>
      <c r="DV501" s="15"/>
      <c r="DW501" s="15"/>
      <c r="DX501" s="15"/>
      <c r="DY501" s="15"/>
      <c r="DZ501" s="15"/>
      <c r="EA501" s="15"/>
      <c r="EB501" s="15"/>
      <c r="EC501" s="15"/>
      <c r="ED501" s="15"/>
      <c r="EE501" s="15"/>
      <c r="EF501" s="15"/>
      <c r="EG501" s="15"/>
      <c r="EH501" s="15"/>
      <c r="EI501" s="15"/>
      <c r="EJ501" s="15"/>
      <c r="EK501" s="15"/>
      <c r="EL501" s="15"/>
      <c r="EM501" s="15"/>
      <c r="EN501" s="15"/>
      <c r="EO501" s="15"/>
      <c r="EP501" s="15"/>
      <c r="EQ501" s="15"/>
      <c r="ER501" s="15"/>
      <c r="ES501" s="15"/>
      <c r="ET501" s="15"/>
      <c r="EU501" s="15"/>
      <c r="EV501" s="15"/>
      <c r="EW501" s="15"/>
      <c r="EX501" s="15"/>
      <c r="EY501" s="15"/>
      <c r="EZ501" s="15"/>
      <c r="FA501" s="15"/>
      <c r="FB501" s="15"/>
      <c r="FC501" s="15"/>
      <c r="FD501" s="15"/>
      <c r="FE501" s="15"/>
      <c r="FF501" s="15"/>
      <c r="FG501" s="15"/>
      <c r="FH501" s="15"/>
      <c r="FI501" s="15"/>
      <c r="FJ501" s="15"/>
      <c r="FK501" s="15"/>
      <c r="FL501" s="15"/>
      <c r="FM501" s="15"/>
      <c r="FN501" s="15"/>
      <c r="FO501" s="15"/>
      <c r="FP501" s="15"/>
      <c r="FQ501" s="15"/>
      <c r="FR501" s="15"/>
      <c r="FS501" s="15"/>
      <c r="FT501" s="15"/>
      <c r="FU501" s="15"/>
      <c r="FV501" s="15"/>
      <c r="FW501" s="15"/>
      <c r="FX501" s="15"/>
      <c r="FY501" s="15"/>
      <c r="FZ501" s="15"/>
      <c r="GA501" s="15"/>
      <c r="GB501" s="15"/>
      <c r="GC501" s="15"/>
      <c r="GD501" s="15"/>
      <c r="GE501" s="15"/>
      <c r="GF501" s="15"/>
      <c r="GG501" s="15"/>
      <c r="GH501" s="15"/>
      <c r="GI501" s="15"/>
      <c r="GJ501" s="15"/>
      <c r="GK501" s="15"/>
      <c r="GL501" s="15"/>
      <c r="GM501" s="15"/>
      <c r="GN501" s="15"/>
      <c r="GO501" s="15"/>
      <c r="GP501" s="15"/>
      <c r="GQ501" s="15"/>
      <c r="GR501" s="15"/>
      <c r="GS501" s="15"/>
      <c r="GT501" s="15"/>
      <c r="GU501" s="15"/>
      <c r="GV501" s="15"/>
      <c r="GW501" s="15"/>
      <c r="GX501" s="15"/>
      <c r="GY501" s="15"/>
      <c r="GZ501" s="15"/>
      <c r="HA501" s="15"/>
      <c r="HB501" s="15"/>
      <c r="HC501" s="15"/>
      <c r="HD501" s="15"/>
      <c r="HE501" s="15"/>
      <c r="HF501" s="15"/>
      <c r="HG501" s="15"/>
      <c r="HH501" s="15"/>
      <c r="HI501" s="15"/>
      <c r="HJ501" s="15"/>
      <c r="HK501" s="15"/>
      <c r="HL501" s="15"/>
      <c r="HM501" s="15"/>
      <c r="HN501" s="15"/>
      <c r="HO501" s="15"/>
      <c r="HP501" s="15"/>
      <c r="HQ501" s="15"/>
      <c r="HR501" s="15"/>
      <c r="HS501" s="15"/>
      <c r="HT501" s="15"/>
      <c r="HU501" s="15"/>
      <c r="HV501" s="15"/>
      <c r="HW501" s="15"/>
      <c r="HX501" s="15"/>
      <c r="HY501" s="15"/>
      <c r="HZ501" s="15"/>
      <c r="IA501" s="15"/>
      <c r="IB501" s="15"/>
      <c r="IC501" s="15"/>
      <c r="ID501" s="15"/>
      <c r="IE501" s="15"/>
      <c r="IF501" s="15"/>
      <c r="IG501" s="15"/>
      <c r="IH501" s="15"/>
      <c r="II501" s="15"/>
      <c r="IJ501" s="15"/>
    </row>
    <row r="502" spans="1:252" ht="75.75" customHeight="1" x14ac:dyDescent="0.25">
      <c r="A502" s="122">
        <v>498</v>
      </c>
      <c r="B502" s="122" t="s">
        <v>2505</v>
      </c>
      <c r="C502" s="123"/>
      <c r="D502" s="123" t="s">
        <v>2506</v>
      </c>
      <c r="E502" s="124" t="s">
        <v>2507</v>
      </c>
      <c r="F502" s="139">
        <v>43013</v>
      </c>
      <c r="G502" s="122" t="s">
        <v>20</v>
      </c>
      <c r="H502" s="122" t="s">
        <v>20</v>
      </c>
      <c r="I502" s="122" t="s">
        <v>2508</v>
      </c>
      <c r="J502" s="140" t="s">
        <v>22</v>
      </c>
      <c r="K502" s="127" t="s">
        <v>23</v>
      </c>
      <c r="L502" s="127" t="s">
        <v>24</v>
      </c>
      <c r="M502" s="122"/>
      <c r="N502" s="140" t="s">
        <v>2509</v>
      </c>
      <c r="O502" s="127" t="s">
        <v>23</v>
      </c>
      <c r="P502" s="127" t="s">
        <v>24</v>
      </c>
    </row>
    <row r="503" spans="1:252" s="15" customFormat="1" ht="75.75" customHeight="1" x14ac:dyDescent="0.25">
      <c r="A503" s="122">
        <v>499</v>
      </c>
      <c r="B503" s="122" t="s">
        <v>2510</v>
      </c>
      <c r="C503" s="123" t="s">
        <v>2511</v>
      </c>
      <c r="D503" s="123" t="s">
        <v>2512</v>
      </c>
      <c r="E503" s="124" t="s">
        <v>2513</v>
      </c>
      <c r="F503" s="139">
        <v>43013</v>
      </c>
      <c r="G503" s="122" t="s">
        <v>1074</v>
      </c>
      <c r="H503" s="122" t="s">
        <v>191</v>
      </c>
      <c r="I503" s="122" t="s">
        <v>179</v>
      </c>
      <c r="J503" s="140" t="s">
        <v>2336</v>
      </c>
      <c r="K503" s="25" t="s">
        <v>23</v>
      </c>
      <c r="L503" s="25" t="s">
        <v>52</v>
      </c>
      <c r="M503" s="123"/>
      <c r="N503" s="140" t="s">
        <v>2514</v>
      </c>
      <c r="O503" s="127" t="s">
        <v>23</v>
      </c>
      <c r="P503" s="127" t="s">
        <v>24</v>
      </c>
    </row>
    <row r="504" spans="1:252" s="15" customFormat="1" ht="71.25" customHeight="1" x14ac:dyDescent="0.25">
      <c r="A504" s="122">
        <v>500</v>
      </c>
      <c r="B504" s="122" t="s">
        <v>2515</v>
      </c>
      <c r="C504" s="123"/>
      <c r="D504" s="123" t="s">
        <v>2516</v>
      </c>
      <c r="E504" s="124" t="s">
        <v>2517</v>
      </c>
      <c r="F504" s="139">
        <v>43013</v>
      </c>
      <c r="G504" s="122" t="s">
        <v>2518</v>
      </c>
      <c r="H504" s="122" t="s">
        <v>160</v>
      </c>
      <c r="I504" s="122" t="s">
        <v>607</v>
      </c>
      <c r="J504" s="141" t="s">
        <v>61</v>
      </c>
      <c r="K504" s="25" t="s">
        <v>23</v>
      </c>
      <c r="L504" s="25" t="s">
        <v>52</v>
      </c>
      <c r="M504" s="123"/>
      <c r="N504" s="141" t="s">
        <v>2519</v>
      </c>
      <c r="O504" s="25" t="s">
        <v>23</v>
      </c>
      <c r="P504" s="25" t="s">
        <v>24</v>
      </c>
    </row>
    <row r="505" spans="1:252" ht="87" customHeight="1" x14ac:dyDescent="0.25">
      <c r="A505" s="122">
        <v>501</v>
      </c>
      <c r="B505" s="122" t="s">
        <v>2520</v>
      </c>
      <c r="C505" s="122" t="s">
        <v>2521</v>
      </c>
      <c r="D505" s="122" t="s">
        <v>2522</v>
      </c>
      <c r="E505" s="124" t="s">
        <v>2523</v>
      </c>
      <c r="F505" s="139">
        <v>43013</v>
      </c>
      <c r="G505" s="122" t="s">
        <v>489</v>
      </c>
      <c r="H505" s="122" t="s">
        <v>258</v>
      </c>
      <c r="I505" s="122" t="s">
        <v>259</v>
      </c>
      <c r="J505" s="141" t="s">
        <v>1367</v>
      </c>
      <c r="K505" s="25" t="s">
        <v>36</v>
      </c>
      <c r="L505" s="25" t="s">
        <v>24</v>
      </c>
      <c r="M505" s="137"/>
      <c r="N505" s="141" t="s">
        <v>2524</v>
      </c>
      <c r="O505" s="25" t="s">
        <v>36</v>
      </c>
      <c r="P505" s="25" t="s">
        <v>24</v>
      </c>
    </row>
    <row r="506" spans="1:252" ht="66.75" customHeight="1" x14ac:dyDescent="0.25">
      <c r="A506" s="122">
        <v>502</v>
      </c>
      <c r="B506" s="122" t="s">
        <v>2525</v>
      </c>
      <c r="C506" s="123" t="s">
        <v>2526</v>
      </c>
      <c r="D506" s="123" t="s">
        <v>2527</v>
      </c>
      <c r="E506" s="124" t="s">
        <v>2528</v>
      </c>
      <c r="F506" s="139">
        <v>43013</v>
      </c>
      <c r="G506" s="122" t="s">
        <v>40</v>
      </c>
      <c r="H506" s="122" t="s">
        <v>341</v>
      </c>
      <c r="I506" s="122" t="s">
        <v>342</v>
      </c>
      <c r="J506" s="141" t="s">
        <v>1974</v>
      </c>
      <c r="K506" s="25" t="s">
        <v>23</v>
      </c>
      <c r="L506" s="25" t="s">
        <v>24</v>
      </c>
      <c r="M506" s="137"/>
      <c r="N506" s="141" t="s">
        <v>2529</v>
      </c>
      <c r="O506" s="25" t="s">
        <v>23</v>
      </c>
      <c r="P506" s="25" t="s">
        <v>24</v>
      </c>
    </row>
    <row r="507" spans="1:252" ht="81" customHeight="1" x14ac:dyDescent="0.25">
      <c r="A507" s="122">
        <v>503</v>
      </c>
      <c r="B507" s="122" t="s">
        <v>2530</v>
      </c>
      <c r="C507" s="123"/>
      <c r="D507" s="123" t="s">
        <v>2531</v>
      </c>
      <c r="E507" s="124" t="s">
        <v>2532</v>
      </c>
      <c r="F507" s="139">
        <v>43013</v>
      </c>
      <c r="G507" s="122" t="s">
        <v>1194</v>
      </c>
      <c r="H507" s="122" t="s">
        <v>1195</v>
      </c>
      <c r="I507" s="122" t="s">
        <v>179</v>
      </c>
      <c r="J507" s="140" t="s">
        <v>1197</v>
      </c>
      <c r="K507" s="127" t="s">
        <v>36</v>
      </c>
      <c r="L507" s="127" t="s">
        <v>24</v>
      </c>
      <c r="M507" s="137"/>
      <c r="N507" s="141" t="s">
        <v>2533</v>
      </c>
      <c r="O507" s="25" t="s">
        <v>36</v>
      </c>
      <c r="P507" s="25" t="s">
        <v>24</v>
      </c>
    </row>
    <row r="508" spans="1:252" ht="78.75" customHeight="1" x14ac:dyDescent="0.25">
      <c r="A508" s="122">
        <v>504</v>
      </c>
      <c r="B508" s="122" t="s">
        <v>2534</v>
      </c>
      <c r="C508" s="123"/>
      <c r="D508" s="123" t="s">
        <v>2535</v>
      </c>
      <c r="E508" s="124" t="s">
        <v>2536</v>
      </c>
      <c r="F508" s="139">
        <v>43014</v>
      </c>
      <c r="G508" s="122" t="s">
        <v>33</v>
      </c>
      <c r="H508" s="122" t="s">
        <v>167</v>
      </c>
      <c r="I508" s="122" t="s">
        <v>329</v>
      </c>
      <c r="J508" s="141" t="s">
        <v>2405</v>
      </c>
      <c r="K508" s="25" t="s">
        <v>36</v>
      </c>
      <c r="L508" s="25" t="s">
        <v>24</v>
      </c>
      <c r="M508" s="15"/>
      <c r="N508" s="141" t="s">
        <v>2537</v>
      </c>
      <c r="O508" s="25" t="s">
        <v>36</v>
      </c>
      <c r="P508" s="25" t="s">
        <v>24</v>
      </c>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c r="BC508" s="15"/>
      <c r="BD508" s="15"/>
      <c r="BE508" s="15"/>
      <c r="BF508" s="15"/>
      <c r="BG508" s="15"/>
      <c r="BH508" s="15"/>
      <c r="BI508" s="15"/>
      <c r="BJ508" s="15"/>
      <c r="BK508" s="15"/>
      <c r="BL508" s="15"/>
      <c r="BM508" s="15"/>
      <c r="BN508" s="15"/>
      <c r="BO508" s="15"/>
      <c r="BP508" s="15"/>
      <c r="BQ508" s="15"/>
      <c r="BR508" s="15"/>
      <c r="BS508" s="15"/>
      <c r="BT508" s="15"/>
      <c r="BU508" s="15"/>
      <c r="BV508" s="15"/>
      <c r="BW508" s="15"/>
      <c r="BX508" s="15"/>
      <c r="BY508" s="15"/>
      <c r="BZ508" s="15"/>
      <c r="CA508" s="15"/>
      <c r="CB508" s="15"/>
      <c r="CC508" s="15"/>
      <c r="CD508" s="15"/>
      <c r="CE508" s="15"/>
      <c r="CF508" s="15"/>
      <c r="CG508" s="15"/>
      <c r="CH508" s="15"/>
      <c r="CI508" s="15"/>
      <c r="CJ508" s="15"/>
      <c r="CK508" s="15"/>
      <c r="CL508" s="15"/>
      <c r="CM508" s="15"/>
      <c r="CN508" s="15"/>
      <c r="CO508" s="15"/>
      <c r="CP508" s="15"/>
      <c r="CQ508" s="15"/>
      <c r="CR508" s="15"/>
      <c r="CS508" s="15"/>
      <c r="CT508" s="15"/>
      <c r="CU508" s="15"/>
      <c r="CV508" s="15"/>
      <c r="CW508" s="15"/>
      <c r="CX508" s="15"/>
      <c r="CY508" s="15"/>
      <c r="CZ508" s="15"/>
      <c r="DA508" s="15"/>
      <c r="DB508" s="15"/>
      <c r="DC508" s="15"/>
      <c r="DD508" s="15"/>
      <c r="DE508" s="15"/>
      <c r="DF508" s="15"/>
      <c r="DG508" s="15"/>
      <c r="DH508" s="15"/>
      <c r="DI508" s="15"/>
      <c r="DJ508" s="15"/>
      <c r="DK508" s="15"/>
      <c r="DL508" s="15"/>
      <c r="DM508" s="15"/>
      <c r="DN508" s="15"/>
      <c r="DO508" s="15"/>
      <c r="DP508" s="15"/>
      <c r="DQ508" s="15"/>
      <c r="DR508" s="15"/>
      <c r="DS508" s="15"/>
      <c r="DT508" s="15"/>
      <c r="DU508" s="15"/>
      <c r="DV508" s="15"/>
      <c r="DW508" s="15"/>
      <c r="DX508" s="15"/>
      <c r="DY508" s="15"/>
      <c r="DZ508" s="15"/>
      <c r="EA508" s="15"/>
      <c r="EB508" s="15"/>
      <c r="EC508" s="15"/>
      <c r="ED508" s="15"/>
      <c r="EE508" s="15"/>
      <c r="EF508" s="15"/>
      <c r="EG508" s="15"/>
      <c r="EH508" s="15"/>
      <c r="EI508" s="15"/>
      <c r="EJ508" s="15"/>
      <c r="EK508" s="15"/>
      <c r="EL508" s="15"/>
      <c r="EM508" s="15"/>
      <c r="EN508" s="15"/>
      <c r="EO508" s="15"/>
      <c r="EP508" s="15"/>
      <c r="EQ508" s="15"/>
      <c r="ER508" s="15"/>
      <c r="ES508" s="15"/>
      <c r="ET508" s="15"/>
      <c r="EU508" s="15"/>
      <c r="EV508" s="15"/>
      <c r="EW508" s="15"/>
      <c r="EX508" s="15"/>
      <c r="EY508" s="15"/>
      <c r="EZ508" s="15"/>
      <c r="FA508" s="15"/>
      <c r="FB508" s="15"/>
      <c r="FC508" s="15"/>
      <c r="FD508" s="15"/>
      <c r="FE508" s="15"/>
      <c r="FF508" s="15"/>
      <c r="FG508" s="15"/>
      <c r="FH508" s="15"/>
      <c r="FI508" s="15"/>
      <c r="FJ508" s="15"/>
      <c r="FK508" s="15"/>
      <c r="FL508" s="15"/>
      <c r="FM508" s="15"/>
      <c r="FN508" s="15"/>
      <c r="FO508" s="15"/>
      <c r="FP508" s="15"/>
      <c r="FQ508" s="15"/>
      <c r="FR508" s="15"/>
      <c r="FS508" s="15"/>
      <c r="FT508" s="15"/>
      <c r="FU508" s="15"/>
      <c r="FV508" s="15"/>
      <c r="FW508" s="15"/>
      <c r="FX508" s="15"/>
      <c r="FY508" s="15"/>
      <c r="FZ508" s="15"/>
      <c r="GA508" s="15"/>
      <c r="GB508" s="15"/>
      <c r="GC508" s="15"/>
      <c r="GD508" s="15"/>
      <c r="GE508" s="15"/>
      <c r="GF508" s="15"/>
      <c r="GG508" s="15"/>
      <c r="GH508" s="15"/>
      <c r="GI508" s="15"/>
      <c r="GJ508" s="15"/>
      <c r="GK508" s="15"/>
      <c r="GL508" s="15"/>
      <c r="GM508" s="15"/>
      <c r="GN508" s="15"/>
      <c r="GO508" s="15"/>
      <c r="GP508" s="15"/>
      <c r="GQ508" s="15"/>
      <c r="GR508" s="15"/>
      <c r="GS508" s="15"/>
      <c r="GT508" s="15"/>
      <c r="GU508" s="15"/>
      <c r="GV508" s="15"/>
      <c r="GW508" s="15"/>
      <c r="GX508" s="15"/>
      <c r="GY508" s="15"/>
      <c r="GZ508" s="15"/>
      <c r="HA508" s="15"/>
      <c r="HB508" s="15"/>
      <c r="HC508" s="15"/>
      <c r="HD508" s="15"/>
      <c r="HE508" s="15"/>
      <c r="HF508" s="15"/>
      <c r="HG508" s="15"/>
      <c r="HH508" s="15"/>
      <c r="HI508" s="15"/>
      <c r="HJ508" s="15"/>
      <c r="HK508" s="15"/>
      <c r="HL508" s="15"/>
      <c r="HM508" s="15"/>
      <c r="HN508" s="15"/>
      <c r="HO508" s="15"/>
      <c r="HP508" s="15"/>
      <c r="HQ508" s="15"/>
      <c r="HR508" s="15"/>
      <c r="HS508" s="15"/>
      <c r="HT508" s="15"/>
      <c r="HU508" s="15"/>
      <c r="HV508" s="15"/>
      <c r="HW508" s="15"/>
      <c r="HX508" s="15"/>
      <c r="HY508" s="15"/>
      <c r="HZ508" s="15"/>
      <c r="IA508" s="15"/>
      <c r="IB508" s="15"/>
      <c r="IC508" s="15"/>
      <c r="ID508" s="15"/>
      <c r="IE508" s="15"/>
      <c r="IF508" s="15"/>
      <c r="IG508" s="15"/>
      <c r="IH508" s="15"/>
      <c r="II508" s="15"/>
      <c r="IJ508" s="15"/>
      <c r="IK508" s="15"/>
      <c r="IL508" s="15"/>
      <c r="IM508" s="15"/>
      <c r="IN508" s="15"/>
      <c r="IO508" s="15"/>
      <c r="IP508" s="15"/>
      <c r="IQ508" s="15"/>
      <c r="IR508" s="15"/>
    </row>
    <row r="509" spans="1:252" s="15" customFormat="1" ht="75.75" customHeight="1" x14ac:dyDescent="0.25">
      <c r="A509" s="122">
        <v>505</v>
      </c>
      <c r="B509" s="122" t="s">
        <v>2538</v>
      </c>
      <c r="C509" s="123" t="s">
        <v>2539</v>
      </c>
      <c r="D509" s="123" t="s">
        <v>2540</v>
      </c>
      <c r="E509" s="124" t="s">
        <v>2541</v>
      </c>
      <c r="F509" s="139">
        <v>43017</v>
      </c>
      <c r="G509" s="122" t="s">
        <v>2542</v>
      </c>
      <c r="H509" s="122" t="s">
        <v>191</v>
      </c>
      <c r="I509" s="122" t="s">
        <v>179</v>
      </c>
      <c r="J509" s="140" t="s">
        <v>2336</v>
      </c>
      <c r="K509" s="25" t="s">
        <v>23</v>
      </c>
      <c r="L509" s="25" t="s">
        <v>52</v>
      </c>
      <c r="M509" s="123"/>
      <c r="N509" s="140" t="s">
        <v>2543</v>
      </c>
      <c r="O509" s="127" t="s">
        <v>23</v>
      </c>
      <c r="P509" s="127" t="s">
        <v>24</v>
      </c>
    </row>
    <row r="510" spans="1:252" s="15" customFormat="1" ht="75.75" customHeight="1" x14ac:dyDescent="0.25">
      <c r="A510" s="122">
        <v>506</v>
      </c>
      <c r="B510" s="122" t="s">
        <v>2544</v>
      </c>
      <c r="C510" s="123" t="s">
        <v>2545</v>
      </c>
      <c r="D510" s="123" t="s">
        <v>2546</v>
      </c>
      <c r="E510" s="124" t="s">
        <v>2547</v>
      </c>
      <c r="F510" s="139">
        <v>43017</v>
      </c>
      <c r="G510" s="122" t="s">
        <v>1774</v>
      </c>
      <c r="H510" s="122" t="s">
        <v>191</v>
      </c>
      <c r="I510" s="122" t="s">
        <v>192</v>
      </c>
      <c r="J510" s="141" t="s">
        <v>61</v>
      </c>
      <c r="K510" s="25" t="s">
        <v>23</v>
      </c>
      <c r="L510" s="25" t="s">
        <v>52</v>
      </c>
      <c r="M510" s="123"/>
      <c r="N510" s="141" t="s">
        <v>2548</v>
      </c>
      <c r="O510" s="25" t="s">
        <v>23</v>
      </c>
      <c r="P510" s="25" t="s">
        <v>24</v>
      </c>
    </row>
    <row r="511" spans="1:252" s="15" customFormat="1" ht="71.25" customHeight="1" x14ac:dyDescent="0.25">
      <c r="A511" s="122">
        <v>507</v>
      </c>
      <c r="B511" s="122" t="s">
        <v>2549</v>
      </c>
      <c r="C511" s="123"/>
      <c r="D511" s="123" t="s">
        <v>2550</v>
      </c>
      <c r="E511" s="124" t="s">
        <v>2551</v>
      </c>
      <c r="F511" s="139">
        <v>43017</v>
      </c>
      <c r="G511" s="122" t="s">
        <v>2552</v>
      </c>
      <c r="H511" s="122" t="s">
        <v>160</v>
      </c>
      <c r="I511" s="122" t="s">
        <v>179</v>
      </c>
      <c r="J511" s="141" t="s">
        <v>61</v>
      </c>
      <c r="K511" s="25" t="s">
        <v>23</v>
      </c>
      <c r="L511" s="25" t="s">
        <v>52</v>
      </c>
      <c r="M511" s="123"/>
      <c r="N511" s="141" t="s">
        <v>2553</v>
      </c>
      <c r="O511" s="25" t="s">
        <v>23</v>
      </c>
      <c r="P511" s="25" t="s">
        <v>24</v>
      </c>
    </row>
    <row r="512" spans="1:252" s="15" customFormat="1" ht="75.75" customHeight="1" x14ac:dyDescent="0.25">
      <c r="A512" s="122">
        <v>508</v>
      </c>
      <c r="B512" s="122" t="s">
        <v>2554</v>
      </c>
      <c r="C512" s="123" t="s">
        <v>2555</v>
      </c>
      <c r="D512" s="123" t="s">
        <v>2556</v>
      </c>
      <c r="E512" s="124" t="s">
        <v>2557</v>
      </c>
      <c r="F512" s="139">
        <v>43017</v>
      </c>
      <c r="G512" s="122" t="s">
        <v>367</v>
      </c>
      <c r="H512" s="122" t="s">
        <v>191</v>
      </c>
      <c r="I512" s="122" t="s">
        <v>192</v>
      </c>
      <c r="J512" s="141" t="s">
        <v>61</v>
      </c>
      <c r="K512" s="25" t="s">
        <v>23</v>
      </c>
      <c r="L512" s="25" t="s">
        <v>52</v>
      </c>
      <c r="M512" s="123"/>
      <c r="N512" s="141" t="s">
        <v>2558</v>
      </c>
      <c r="O512" s="25" t="s">
        <v>23</v>
      </c>
      <c r="P512" s="25" t="s">
        <v>24</v>
      </c>
    </row>
    <row r="513" spans="1:244" s="15" customFormat="1" ht="75.75" customHeight="1" x14ac:dyDescent="0.25">
      <c r="A513" s="122">
        <v>509</v>
      </c>
      <c r="B513" s="122" t="s">
        <v>2554</v>
      </c>
      <c r="C513" s="123" t="s">
        <v>2559</v>
      </c>
      <c r="D513" s="123"/>
      <c r="E513" s="124" t="s">
        <v>2560</v>
      </c>
      <c r="F513" s="139">
        <v>43017</v>
      </c>
      <c r="G513" s="122" t="s">
        <v>20</v>
      </c>
      <c r="H513" s="122" t="s">
        <v>20</v>
      </c>
      <c r="I513" s="122" t="s">
        <v>179</v>
      </c>
      <c r="J513" s="141" t="s">
        <v>61</v>
      </c>
      <c r="K513" s="25" t="s">
        <v>23</v>
      </c>
      <c r="L513" s="25" t="s">
        <v>52</v>
      </c>
      <c r="M513" s="123"/>
      <c r="N513" s="141" t="s">
        <v>2561</v>
      </c>
      <c r="O513" s="25" t="s">
        <v>23</v>
      </c>
      <c r="P513" s="25" t="s">
        <v>24</v>
      </c>
    </row>
    <row r="514" spans="1:244" s="15" customFormat="1" ht="75.75" customHeight="1" x14ac:dyDescent="0.25">
      <c r="A514" s="122">
        <v>510</v>
      </c>
      <c r="B514" s="122" t="s">
        <v>2562</v>
      </c>
      <c r="C514" s="123"/>
      <c r="D514" s="123" t="s">
        <v>2563</v>
      </c>
      <c r="E514" s="124" t="s">
        <v>2564</v>
      </c>
      <c r="F514" s="139">
        <v>43017</v>
      </c>
      <c r="G514" s="122" t="s">
        <v>20</v>
      </c>
      <c r="H514" s="122" t="s">
        <v>20</v>
      </c>
      <c r="I514" s="122" t="s">
        <v>179</v>
      </c>
      <c r="J514" s="141" t="s">
        <v>61</v>
      </c>
      <c r="K514" s="25" t="s">
        <v>23</v>
      </c>
      <c r="L514" s="25" t="s">
        <v>52</v>
      </c>
      <c r="M514" s="123"/>
      <c r="N514" s="141" t="s">
        <v>2565</v>
      </c>
      <c r="O514" s="25" t="s">
        <v>23</v>
      </c>
      <c r="P514" s="25" t="s">
        <v>24</v>
      </c>
    </row>
    <row r="515" spans="1:244" ht="75" customHeight="1" x14ac:dyDescent="0.25">
      <c r="A515" s="122">
        <v>511</v>
      </c>
      <c r="B515" s="122" t="s">
        <v>2566</v>
      </c>
      <c r="C515" s="123" t="s">
        <v>2567</v>
      </c>
      <c r="D515" s="123" t="s">
        <v>2568</v>
      </c>
      <c r="E515" s="124" t="s">
        <v>2569</v>
      </c>
      <c r="F515" s="139">
        <v>43017</v>
      </c>
      <c r="G515" s="122" t="s">
        <v>2570</v>
      </c>
      <c r="H515" s="122" t="s">
        <v>473</v>
      </c>
      <c r="I515" s="122" t="s">
        <v>474</v>
      </c>
      <c r="J515" s="141" t="s">
        <v>1571</v>
      </c>
      <c r="K515" s="25" t="s">
        <v>23</v>
      </c>
      <c r="L515" s="25" t="s">
        <v>52</v>
      </c>
      <c r="M515" s="15"/>
      <c r="N515" s="141" t="s">
        <v>2571</v>
      </c>
      <c r="O515" s="25" t="s">
        <v>23</v>
      </c>
      <c r="P515" s="25" t="s">
        <v>52</v>
      </c>
      <c r="Q515" s="15"/>
      <c r="R515" s="15"/>
      <c r="S515" s="15"/>
      <c r="T515" s="15"/>
      <c r="U515" s="15"/>
      <c r="V515" s="15"/>
      <c r="W515" s="15"/>
      <c r="X515" s="15"/>
      <c r="Y515" s="15"/>
      <c r="Z515" s="15"/>
      <c r="AA515" s="15"/>
      <c r="AB515" s="15"/>
      <c r="AC515" s="15"/>
      <c r="AD515" s="15"/>
      <c r="AE515" s="15"/>
      <c r="AF515" s="15"/>
      <c r="AG515" s="15"/>
      <c r="AH515" s="15"/>
      <c r="AI515" s="15"/>
      <c r="AJ515" s="15"/>
      <c r="AK515" s="15"/>
      <c r="AL515" s="15"/>
      <c r="AM515" s="15"/>
      <c r="AN515" s="15"/>
      <c r="AO515" s="15"/>
      <c r="AP515" s="15"/>
      <c r="AQ515" s="15"/>
      <c r="AR515" s="15"/>
      <c r="AS515" s="15"/>
      <c r="AT515" s="15"/>
      <c r="AU515" s="15"/>
      <c r="AV515" s="15"/>
      <c r="AW515" s="15"/>
      <c r="AX515" s="15"/>
      <c r="AY515" s="15"/>
      <c r="AZ515" s="15"/>
      <c r="BA515" s="15"/>
      <c r="BB515" s="15"/>
      <c r="BC515" s="15"/>
      <c r="BD515" s="15"/>
      <c r="BE515" s="15"/>
      <c r="BF515" s="15"/>
      <c r="BG515" s="15"/>
      <c r="BH515" s="15"/>
      <c r="BI515" s="15"/>
      <c r="BJ515" s="15"/>
      <c r="BK515" s="15"/>
      <c r="BL515" s="15"/>
      <c r="BM515" s="15"/>
      <c r="BN515" s="15"/>
      <c r="BO515" s="15"/>
      <c r="BP515" s="15"/>
      <c r="BQ515" s="15"/>
      <c r="BR515" s="15"/>
      <c r="BS515" s="15"/>
      <c r="BT515" s="15"/>
      <c r="BU515" s="15"/>
      <c r="BV515" s="15"/>
      <c r="BW515" s="15"/>
      <c r="BX515" s="15"/>
      <c r="BY515" s="15"/>
      <c r="BZ515" s="15"/>
      <c r="CA515" s="15"/>
      <c r="CB515" s="15"/>
      <c r="CC515" s="15"/>
      <c r="CD515" s="15"/>
      <c r="CE515" s="15"/>
      <c r="CF515" s="15"/>
      <c r="CG515" s="15"/>
      <c r="CH515" s="15"/>
      <c r="CI515" s="15"/>
      <c r="CJ515" s="15"/>
      <c r="CK515" s="15"/>
      <c r="CL515" s="15"/>
      <c r="CM515" s="15"/>
      <c r="CN515" s="15"/>
      <c r="CO515" s="15"/>
      <c r="CP515" s="15"/>
      <c r="CQ515" s="15"/>
      <c r="CR515" s="15"/>
      <c r="CS515" s="15"/>
      <c r="CT515" s="15"/>
      <c r="CU515" s="15"/>
      <c r="CV515" s="15"/>
      <c r="CW515" s="15"/>
      <c r="CX515" s="15"/>
      <c r="CY515" s="15"/>
      <c r="CZ515" s="15"/>
      <c r="DA515" s="15"/>
      <c r="DB515" s="15"/>
      <c r="DC515" s="15"/>
      <c r="DD515" s="15"/>
      <c r="DE515" s="15"/>
      <c r="DF515" s="15"/>
      <c r="DG515" s="15"/>
      <c r="DH515" s="15"/>
      <c r="DI515" s="15"/>
      <c r="DJ515" s="15"/>
      <c r="DK515" s="15"/>
      <c r="DL515" s="15"/>
      <c r="DM515" s="15"/>
      <c r="DN515" s="15"/>
      <c r="DO515" s="15"/>
      <c r="DP515" s="15"/>
      <c r="DQ515" s="15"/>
      <c r="DR515" s="15"/>
      <c r="DS515" s="15"/>
      <c r="DT515" s="15"/>
      <c r="DU515" s="15"/>
      <c r="DV515" s="15"/>
      <c r="DW515" s="15"/>
      <c r="DX515" s="15"/>
      <c r="DY515" s="15"/>
      <c r="DZ515" s="15"/>
      <c r="EA515" s="15"/>
      <c r="EB515" s="15"/>
      <c r="EC515" s="15"/>
      <c r="ED515" s="15"/>
      <c r="EE515" s="15"/>
      <c r="EF515" s="15"/>
      <c r="EG515" s="15"/>
      <c r="EH515" s="15"/>
      <c r="EI515" s="15"/>
      <c r="EJ515" s="15"/>
      <c r="EK515" s="15"/>
      <c r="EL515" s="15"/>
      <c r="EM515" s="15"/>
      <c r="EN515" s="15"/>
      <c r="EO515" s="15"/>
      <c r="EP515" s="15"/>
      <c r="EQ515" s="15"/>
      <c r="ER515" s="15"/>
      <c r="ES515" s="15"/>
      <c r="ET515" s="15"/>
      <c r="EU515" s="15"/>
      <c r="EV515" s="15"/>
      <c r="EW515" s="15"/>
      <c r="EX515" s="15"/>
      <c r="EY515" s="15"/>
      <c r="EZ515" s="15"/>
      <c r="FA515" s="15"/>
      <c r="FB515" s="15"/>
      <c r="FC515" s="15"/>
      <c r="FD515" s="15"/>
      <c r="FE515" s="15"/>
      <c r="FF515" s="15"/>
      <c r="FG515" s="15"/>
      <c r="FH515" s="15"/>
      <c r="FI515" s="15"/>
      <c r="FJ515" s="15"/>
      <c r="FK515" s="15"/>
      <c r="FL515" s="15"/>
      <c r="FM515" s="15"/>
      <c r="FN515" s="15"/>
      <c r="FO515" s="15"/>
      <c r="FP515" s="15"/>
      <c r="FQ515" s="15"/>
      <c r="FR515" s="15"/>
      <c r="FS515" s="15"/>
      <c r="FT515" s="15"/>
      <c r="FU515" s="15"/>
      <c r="FV515" s="15"/>
      <c r="FW515" s="15"/>
      <c r="FX515" s="15"/>
      <c r="FY515" s="15"/>
      <c r="FZ515" s="15"/>
      <c r="GA515" s="15"/>
      <c r="GB515" s="15"/>
      <c r="GC515" s="15"/>
      <c r="GD515" s="15"/>
      <c r="GE515" s="15"/>
      <c r="GF515" s="15"/>
      <c r="GG515" s="15"/>
      <c r="GH515" s="15"/>
      <c r="GI515" s="15"/>
      <c r="GJ515" s="15"/>
      <c r="GK515" s="15"/>
      <c r="GL515" s="15"/>
      <c r="GM515" s="15"/>
      <c r="GN515" s="15"/>
      <c r="GO515" s="15"/>
      <c r="GP515" s="15"/>
      <c r="GQ515" s="15"/>
      <c r="GR515" s="15"/>
      <c r="GS515" s="15"/>
      <c r="GT515" s="15"/>
      <c r="GU515" s="15"/>
      <c r="GV515" s="15"/>
      <c r="GW515" s="15"/>
      <c r="GX515" s="15"/>
      <c r="GY515" s="15"/>
      <c r="GZ515" s="15"/>
      <c r="HA515" s="15"/>
      <c r="HB515" s="15"/>
      <c r="HC515" s="15"/>
      <c r="HD515" s="15"/>
      <c r="HE515" s="15"/>
      <c r="HF515" s="15"/>
      <c r="HG515" s="15"/>
      <c r="HH515" s="15"/>
      <c r="HI515" s="15"/>
      <c r="HJ515" s="15"/>
      <c r="HK515" s="15"/>
      <c r="HL515" s="15"/>
      <c r="HM515" s="15"/>
      <c r="HN515" s="15"/>
      <c r="HO515" s="15"/>
      <c r="HP515" s="15"/>
      <c r="HQ515" s="15"/>
      <c r="HR515" s="15"/>
      <c r="HS515" s="15"/>
      <c r="HT515" s="15"/>
      <c r="HU515" s="15"/>
      <c r="HV515" s="15"/>
      <c r="HW515" s="15"/>
      <c r="HX515" s="15"/>
      <c r="HY515" s="15"/>
      <c r="HZ515" s="15"/>
      <c r="IA515" s="15"/>
      <c r="IB515" s="15"/>
      <c r="IC515" s="15"/>
      <c r="ID515" s="15"/>
      <c r="IE515" s="15"/>
      <c r="IF515" s="15"/>
      <c r="IG515" s="15"/>
      <c r="IH515" s="15"/>
      <c r="II515" s="15"/>
      <c r="IJ515" s="15"/>
    </row>
    <row r="516" spans="1:244" s="15" customFormat="1" ht="71.25" customHeight="1" x14ac:dyDescent="0.25">
      <c r="A516" s="122">
        <v>512</v>
      </c>
      <c r="B516" s="122" t="s">
        <v>2572</v>
      </c>
      <c r="C516" s="123"/>
      <c r="D516" s="123" t="s">
        <v>2573</v>
      </c>
      <c r="E516" s="124" t="s">
        <v>2574</v>
      </c>
      <c r="F516" s="139">
        <v>43018</v>
      </c>
      <c r="G516" s="122" t="s">
        <v>2575</v>
      </c>
      <c r="H516" s="122" t="s">
        <v>160</v>
      </c>
      <c r="I516" s="122" t="s">
        <v>179</v>
      </c>
      <c r="J516" s="141" t="s">
        <v>61</v>
      </c>
      <c r="K516" s="25" t="s">
        <v>23</v>
      </c>
      <c r="L516" s="25" t="s">
        <v>52</v>
      </c>
      <c r="M516" s="123"/>
      <c r="N516" s="141" t="s">
        <v>2576</v>
      </c>
      <c r="O516" s="25" t="s">
        <v>23</v>
      </c>
      <c r="P516" s="25" t="s">
        <v>24</v>
      </c>
    </row>
    <row r="517" spans="1:244" ht="75.75" customHeight="1" x14ac:dyDescent="0.25">
      <c r="A517" s="122">
        <v>513</v>
      </c>
      <c r="B517" s="122" t="s">
        <v>2577</v>
      </c>
      <c r="C517" s="123"/>
      <c r="D517" s="123" t="s">
        <v>2578</v>
      </c>
      <c r="E517" s="124" t="s">
        <v>2579</v>
      </c>
      <c r="F517" s="139">
        <v>43020</v>
      </c>
      <c r="G517" s="122" t="s">
        <v>178</v>
      </c>
      <c r="H517" s="122" t="s">
        <v>179</v>
      </c>
      <c r="I517" s="122" t="s">
        <v>180</v>
      </c>
      <c r="J517" s="141" t="s">
        <v>61</v>
      </c>
      <c r="K517" s="25" t="s">
        <v>23</v>
      </c>
      <c r="L517" s="25" t="s">
        <v>52</v>
      </c>
      <c r="M517" s="123"/>
      <c r="N517" s="141" t="s">
        <v>2580</v>
      </c>
      <c r="O517" s="25" t="s">
        <v>23</v>
      </c>
      <c r="P517" s="25" t="s">
        <v>52</v>
      </c>
    </row>
    <row r="518" spans="1:244" ht="68.25" customHeight="1" x14ac:dyDescent="0.25">
      <c r="A518" s="122">
        <v>514</v>
      </c>
      <c r="B518" s="122" t="s">
        <v>2581</v>
      </c>
      <c r="C518" s="123"/>
      <c r="D518" s="123" t="s">
        <v>2582</v>
      </c>
      <c r="E518" s="124" t="s">
        <v>2583</v>
      </c>
      <c r="F518" s="139">
        <v>43020</v>
      </c>
      <c r="G518" s="122" t="s">
        <v>1262</v>
      </c>
      <c r="H518" s="122" t="s">
        <v>77</v>
      </c>
      <c r="I518" s="122" t="s">
        <v>179</v>
      </c>
      <c r="J518" s="141" t="s">
        <v>2422</v>
      </c>
      <c r="K518" s="25" t="s">
        <v>23</v>
      </c>
      <c r="L518" s="25" t="s">
        <v>24</v>
      </c>
      <c r="M518" s="122"/>
      <c r="N518" s="141" t="s">
        <v>2584</v>
      </c>
      <c r="O518" s="25" t="s">
        <v>23</v>
      </c>
      <c r="P518" s="25" t="s">
        <v>24</v>
      </c>
    </row>
    <row r="519" spans="1:244" ht="84.75" customHeight="1" x14ac:dyDescent="0.25">
      <c r="A519" s="122">
        <v>515</v>
      </c>
      <c r="B519" s="122" t="s">
        <v>2585</v>
      </c>
      <c r="C519" s="123" t="s">
        <v>2586</v>
      </c>
      <c r="D519" s="123" t="s">
        <v>2587</v>
      </c>
      <c r="E519" s="124" t="s">
        <v>2588</v>
      </c>
      <c r="F519" s="139">
        <v>43020</v>
      </c>
      <c r="G519" s="122" t="s">
        <v>2589</v>
      </c>
      <c r="H519" s="122" t="s">
        <v>359</v>
      </c>
      <c r="I519" s="122" t="s">
        <v>1081</v>
      </c>
      <c r="J519" s="140" t="s">
        <v>2590</v>
      </c>
      <c r="K519" s="127" t="s">
        <v>23</v>
      </c>
      <c r="L519" s="127" t="s">
        <v>24</v>
      </c>
      <c r="M519" s="122"/>
      <c r="N519" s="140" t="s">
        <v>2591</v>
      </c>
      <c r="O519" s="127" t="s">
        <v>23</v>
      </c>
      <c r="P519" s="127" t="s">
        <v>24</v>
      </c>
    </row>
    <row r="520" spans="1:244" ht="79.5" customHeight="1" x14ac:dyDescent="0.25">
      <c r="A520" s="122">
        <v>516</v>
      </c>
      <c r="B520" s="122" t="s">
        <v>2592</v>
      </c>
      <c r="C520" s="123"/>
      <c r="D520" s="123" t="s">
        <v>2593</v>
      </c>
      <c r="E520" s="124" t="s">
        <v>2594</v>
      </c>
      <c r="F520" s="139">
        <v>43020</v>
      </c>
      <c r="G520" s="122" t="s">
        <v>2219</v>
      </c>
      <c r="H520" s="122" t="s">
        <v>1195</v>
      </c>
      <c r="I520" s="122" t="s">
        <v>1196</v>
      </c>
      <c r="J520" s="141" t="s">
        <v>2078</v>
      </c>
      <c r="K520" s="25" t="s">
        <v>36</v>
      </c>
      <c r="L520" s="25" t="s">
        <v>24</v>
      </c>
      <c r="M520" s="122"/>
      <c r="N520" s="141" t="s">
        <v>2595</v>
      </c>
      <c r="O520" s="25" t="s">
        <v>23</v>
      </c>
      <c r="P520" s="25" t="s">
        <v>24</v>
      </c>
    </row>
    <row r="521" spans="1:244" s="15" customFormat="1" ht="75.75" customHeight="1" x14ac:dyDescent="0.25">
      <c r="A521" s="122">
        <v>517</v>
      </c>
      <c r="B521" s="122" t="s">
        <v>2562</v>
      </c>
      <c r="C521" s="123" t="s">
        <v>2596</v>
      </c>
      <c r="D521" s="123"/>
      <c r="E521" s="124" t="s">
        <v>2597</v>
      </c>
      <c r="F521" s="139">
        <v>43020</v>
      </c>
      <c r="G521" s="122" t="s">
        <v>20</v>
      </c>
      <c r="H521" s="122" t="s">
        <v>20</v>
      </c>
      <c r="I521" s="122" t="s">
        <v>179</v>
      </c>
      <c r="J521" s="141" t="s">
        <v>61</v>
      </c>
      <c r="K521" s="25" t="s">
        <v>23</v>
      </c>
      <c r="L521" s="25" t="s">
        <v>52</v>
      </c>
      <c r="M521" s="123"/>
      <c r="N521" s="141" t="s">
        <v>2598</v>
      </c>
      <c r="O521" s="25" t="s">
        <v>23</v>
      </c>
      <c r="P521" s="25" t="s">
        <v>24</v>
      </c>
    </row>
    <row r="522" spans="1:244" ht="69.75" customHeight="1" x14ac:dyDescent="0.25">
      <c r="A522" s="122">
        <v>518</v>
      </c>
      <c r="B522" s="122" t="s">
        <v>2599</v>
      </c>
      <c r="C522" s="123" t="s">
        <v>2600</v>
      </c>
      <c r="D522" s="123" t="s">
        <v>2601</v>
      </c>
      <c r="E522" s="124" t="s">
        <v>2602</v>
      </c>
      <c r="F522" s="139">
        <v>43020</v>
      </c>
      <c r="G522" s="122" t="s">
        <v>1194</v>
      </c>
      <c r="H522" s="122" t="s">
        <v>131</v>
      </c>
      <c r="I522" s="122" t="s">
        <v>342</v>
      </c>
      <c r="J522" s="141" t="s">
        <v>2453</v>
      </c>
      <c r="K522" s="25" t="s">
        <v>36</v>
      </c>
      <c r="L522" s="25" t="s">
        <v>24</v>
      </c>
      <c r="M522" s="122"/>
      <c r="N522" s="141" t="s">
        <v>2603</v>
      </c>
      <c r="O522" s="25" t="s">
        <v>36</v>
      </c>
      <c r="P522" s="25" t="s">
        <v>24</v>
      </c>
    </row>
    <row r="523" spans="1:244" ht="75.75" customHeight="1" x14ac:dyDescent="0.25">
      <c r="A523" s="122">
        <v>519</v>
      </c>
      <c r="B523" s="122" t="s">
        <v>2604</v>
      </c>
      <c r="C523" s="123"/>
      <c r="D523" s="123" t="s">
        <v>2605</v>
      </c>
      <c r="E523" s="124" t="s">
        <v>2606</v>
      </c>
      <c r="F523" s="139">
        <v>43021</v>
      </c>
      <c r="G523" s="122" t="s">
        <v>2607</v>
      </c>
      <c r="H523" s="122" t="s">
        <v>179</v>
      </c>
      <c r="I523" s="122" t="s">
        <v>180</v>
      </c>
      <c r="J523" s="141" t="s">
        <v>61</v>
      </c>
      <c r="K523" s="25" t="s">
        <v>23</v>
      </c>
      <c r="L523" s="25" t="s">
        <v>52</v>
      </c>
      <c r="M523" s="123"/>
      <c r="N523" s="141" t="s">
        <v>2608</v>
      </c>
      <c r="O523" s="25" t="s">
        <v>23</v>
      </c>
      <c r="P523" s="25" t="s">
        <v>52</v>
      </c>
    </row>
    <row r="524" spans="1:244" s="15" customFormat="1" ht="71.25" customHeight="1" x14ac:dyDescent="0.25">
      <c r="A524" s="122">
        <v>520</v>
      </c>
      <c r="B524" s="122" t="s">
        <v>2609</v>
      </c>
      <c r="C524" s="123"/>
      <c r="D524" s="123" t="s">
        <v>2610</v>
      </c>
      <c r="E524" s="124" t="s">
        <v>2611</v>
      </c>
      <c r="F524" s="139">
        <v>43021</v>
      </c>
      <c r="G524" s="122" t="s">
        <v>518</v>
      </c>
      <c r="H524" s="122" t="s">
        <v>167</v>
      </c>
      <c r="I524" s="122" t="s">
        <v>78</v>
      </c>
      <c r="J524" s="141" t="s">
        <v>61</v>
      </c>
      <c r="K524" s="25" t="s">
        <v>23</v>
      </c>
      <c r="L524" s="25" t="s">
        <v>52</v>
      </c>
      <c r="M524" s="123"/>
      <c r="N524" s="141" t="s">
        <v>2612</v>
      </c>
      <c r="O524" s="25" t="s">
        <v>36</v>
      </c>
      <c r="P524" s="25" t="s">
        <v>24</v>
      </c>
    </row>
    <row r="525" spans="1:244" s="15" customFormat="1" ht="75.75" customHeight="1" x14ac:dyDescent="0.25">
      <c r="A525" s="122">
        <v>521</v>
      </c>
      <c r="B525" s="122" t="s">
        <v>2613</v>
      </c>
      <c r="C525" s="123"/>
      <c r="D525" s="123" t="s">
        <v>2614</v>
      </c>
      <c r="E525" s="124" t="s">
        <v>2615</v>
      </c>
      <c r="F525" s="139">
        <v>43021</v>
      </c>
      <c r="G525" s="122" t="s">
        <v>2616</v>
      </c>
      <c r="H525" s="122" t="s">
        <v>20</v>
      </c>
      <c r="I525" s="122" t="s">
        <v>179</v>
      </c>
      <c r="J525" s="141" t="s">
        <v>61</v>
      </c>
      <c r="K525" s="25" t="s">
        <v>23</v>
      </c>
      <c r="L525" s="25" t="s">
        <v>52</v>
      </c>
      <c r="M525" s="123"/>
      <c r="N525" s="141" t="s">
        <v>2617</v>
      </c>
      <c r="O525" s="25" t="s">
        <v>36</v>
      </c>
      <c r="P525" s="25" t="s">
        <v>24</v>
      </c>
    </row>
    <row r="526" spans="1:244" s="15" customFormat="1" ht="75.75" customHeight="1" x14ac:dyDescent="0.25">
      <c r="A526" s="122">
        <v>522</v>
      </c>
      <c r="B526" s="122" t="s">
        <v>2618</v>
      </c>
      <c r="C526" s="123" t="s">
        <v>2619</v>
      </c>
      <c r="D526" s="123" t="s">
        <v>2620</v>
      </c>
      <c r="E526" s="124" t="s">
        <v>2621</v>
      </c>
      <c r="F526" s="139">
        <v>43021</v>
      </c>
      <c r="G526" s="122" t="s">
        <v>2622</v>
      </c>
      <c r="H526" s="122" t="s">
        <v>191</v>
      </c>
      <c r="I526" s="122" t="s">
        <v>192</v>
      </c>
      <c r="J526" s="141" t="s">
        <v>61</v>
      </c>
      <c r="K526" s="25" t="s">
        <v>23</v>
      </c>
      <c r="L526" s="25" t="s">
        <v>52</v>
      </c>
      <c r="M526" s="123"/>
      <c r="N526" s="141" t="s">
        <v>2623</v>
      </c>
      <c r="O526" s="25" t="s">
        <v>23</v>
      </c>
      <c r="P526" s="25" t="s">
        <v>24</v>
      </c>
    </row>
    <row r="527" spans="1:244" s="15" customFormat="1" ht="75.75" customHeight="1" x14ac:dyDescent="0.25">
      <c r="A527" s="122">
        <v>523</v>
      </c>
      <c r="B527" s="122" t="s">
        <v>2624</v>
      </c>
      <c r="C527" s="123" t="s">
        <v>2625</v>
      </c>
      <c r="D527" s="123" t="s">
        <v>2626</v>
      </c>
      <c r="E527" s="124" t="s">
        <v>2627</v>
      </c>
      <c r="F527" s="139">
        <v>43021</v>
      </c>
      <c r="G527" s="122" t="s">
        <v>367</v>
      </c>
      <c r="H527" s="122" t="s">
        <v>191</v>
      </c>
      <c r="I527" s="122" t="s">
        <v>192</v>
      </c>
      <c r="J527" s="141" t="s">
        <v>61</v>
      </c>
      <c r="K527" s="25" t="s">
        <v>23</v>
      </c>
      <c r="L527" s="25" t="s">
        <v>52</v>
      </c>
      <c r="M527" s="123"/>
      <c r="N527" s="141" t="s">
        <v>2558</v>
      </c>
      <c r="O527" s="25" t="s">
        <v>23</v>
      </c>
      <c r="P527" s="25" t="s">
        <v>24</v>
      </c>
    </row>
    <row r="528" spans="1:244" ht="88.5" customHeight="1" x14ac:dyDescent="0.25">
      <c r="A528" s="122">
        <v>524</v>
      </c>
      <c r="B528" s="122" t="s">
        <v>2628</v>
      </c>
      <c r="C528" s="123"/>
      <c r="D528" s="123" t="s">
        <v>2629</v>
      </c>
      <c r="E528" s="124" t="s">
        <v>2630</v>
      </c>
      <c r="F528" s="139">
        <v>43021</v>
      </c>
      <c r="G528" s="122" t="s">
        <v>2631</v>
      </c>
      <c r="H528" s="122" t="s">
        <v>160</v>
      </c>
      <c r="I528" s="122" t="s">
        <v>607</v>
      </c>
      <c r="J528" s="141" t="s">
        <v>2519</v>
      </c>
      <c r="K528" s="25" t="s">
        <v>23</v>
      </c>
      <c r="L528" s="25" t="s">
        <v>24</v>
      </c>
      <c r="M528" s="122"/>
      <c r="N528" s="141" t="s">
        <v>2632</v>
      </c>
      <c r="O528" s="25" t="s">
        <v>23</v>
      </c>
      <c r="P528" s="25" t="s">
        <v>24</v>
      </c>
    </row>
    <row r="529" spans="1:248" ht="74.25" customHeight="1" x14ac:dyDescent="0.25">
      <c r="A529" s="122">
        <v>525</v>
      </c>
      <c r="B529" s="122" t="s">
        <v>2633</v>
      </c>
      <c r="C529" s="122" t="s">
        <v>2634</v>
      </c>
      <c r="D529" s="122" t="s">
        <v>2635</v>
      </c>
      <c r="E529" s="124" t="s">
        <v>2636</v>
      </c>
      <c r="F529" s="139">
        <v>43021</v>
      </c>
      <c r="G529" s="122" t="s">
        <v>353</v>
      </c>
      <c r="H529" s="122" t="s">
        <v>382</v>
      </c>
      <c r="I529" s="122" t="s">
        <v>179</v>
      </c>
      <c r="J529" s="141" t="s">
        <v>1850</v>
      </c>
      <c r="K529" s="25" t="s">
        <v>36</v>
      </c>
      <c r="L529" s="25" t="s">
        <v>24</v>
      </c>
      <c r="M529" s="15"/>
      <c r="N529" s="141" t="s">
        <v>2637</v>
      </c>
      <c r="O529" s="25" t="s">
        <v>36</v>
      </c>
      <c r="P529" s="25" t="s">
        <v>24</v>
      </c>
      <c r="Q529" s="15"/>
      <c r="R529" s="15"/>
      <c r="S529" s="15"/>
      <c r="T529" s="15"/>
      <c r="U529" s="15"/>
      <c r="V529" s="15"/>
      <c r="W529" s="15"/>
      <c r="X529" s="15"/>
      <c r="Y529" s="15"/>
      <c r="Z529" s="15"/>
      <c r="AA529" s="15"/>
      <c r="AB529" s="15"/>
      <c r="AC529" s="15"/>
      <c r="AD529" s="15"/>
      <c r="AE529" s="15"/>
      <c r="AF529" s="15"/>
      <c r="AG529" s="15"/>
      <c r="AH529" s="15"/>
      <c r="AI529" s="15"/>
      <c r="AJ529" s="15"/>
      <c r="AK529" s="15"/>
      <c r="AL529" s="15"/>
      <c r="AM529" s="15"/>
      <c r="AN529" s="15"/>
      <c r="AO529" s="15"/>
      <c r="AP529" s="15"/>
      <c r="AQ529" s="15"/>
      <c r="AR529" s="15"/>
      <c r="AS529" s="15"/>
      <c r="AT529" s="15"/>
      <c r="AU529" s="15"/>
      <c r="AV529" s="15"/>
      <c r="AW529" s="15"/>
      <c r="AX529" s="15"/>
      <c r="AY529" s="15"/>
      <c r="AZ529" s="15"/>
      <c r="BA529" s="15"/>
      <c r="BB529" s="15"/>
      <c r="BC529" s="15"/>
      <c r="BD529" s="15"/>
      <c r="BE529" s="15"/>
      <c r="BF529" s="15"/>
      <c r="BG529" s="15"/>
      <c r="BH529" s="15"/>
      <c r="BI529" s="15"/>
      <c r="BJ529" s="15"/>
      <c r="BK529" s="15"/>
      <c r="BL529" s="15"/>
      <c r="BM529" s="15"/>
      <c r="BN529" s="15"/>
      <c r="BO529" s="15"/>
      <c r="BP529" s="15"/>
      <c r="BQ529" s="15"/>
      <c r="BR529" s="15"/>
      <c r="BS529" s="15"/>
      <c r="BT529" s="15"/>
      <c r="BU529" s="15"/>
      <c r="BV529" s="15"/>
      <c r="BW529" s="15"/>
      <c r="BX529" s="15"/>
      <c r="BY529" s="15"/>
      <c r="BZ529" s="15"/>
      <c r="CA529" s="15"/>
      <c r="CB529" s="15"/>
      <c r="CC529" s="15"/>
      <c r="CD529" s="15"/>
      <c r="CE529" s="15"/>
      <c r="CF529" s="15"/>
      <c r="CG529" s="15"/>
      <c r="CH529" s="15"/>
      <c r="CI529" s="15"/>
      <c r="CJ529" s="15"/>
      <c r="CK529" s="15"/>
      <c r="CL529" s="15"/>
      <c r="CM529" s="15"/>
      <c r="CN529" s="15"/>
      <c r="CO529" s="15"/>
      <c r="CP529" s="15"/>
      <c r="CQ529" s="15"/>
      <c r="CR529" s="15"/>
      <c r="CS529" s="15"/>
      <c r="CT529" s="15"/>
      <c r="CU529" s="15"/>
      <c r="CV529" s="15"/>
      <c r="CW529" s="15"/>
      <c r="CX529" s="15"/>
      <c r="CY529" s="15"/>
      <c r="CZ529" s="15"/>
      <c r="DA529" s="15"/>
      <c r="DB529" s="15"/>
      <c r="DC529" s="15"/>
      <c r="DD529" s="15"/>
      <c r="DE529" s="15"/>
      <c r="DF529" s="15"/>
      <c r="DG529" s="15"/>
      <c r="DH529" s="15"/>
      <c r="DI529" s="15"/>
      <c r="DJ529" s="15"/>
      <c r="DK529" s="15"/>
      <c r="DL529" s="15"/>
      <c r="DM529" s="15"/>
      <c r="DN529" s="15"/>
      <c r="DO529" s="15"/>
      <c r="DP529" s="15"/>
      <c r="DQ529" s="15"/>
      <c r="DR529" s="15"/>
      <c r="DS529" s="15"/>
      <c r="DT529" s="15"/>
      <c r="DU529" s="15"/>
      <c r="DV529" s="15"/>
      <c r="DW529" s="15"/>
      <c r="DX529" s="15"/>
      <c r="DY529" s="15"/>
      <c r="DZ529" s="15"/>
      <c r="EA529" s="15"/>
      <c r="EB529" s="15"/>
      <c r="EC529" s="15"/>
      <c r="ED529" s="15"/>
      <c r="EE529" s="15"/>
      <c r="EF529" s="15"/>
      <c r="EG529" s="15"/>
      <c r="EH529" s="15"/>
      <c r="EI529" s="15"/>
      <c r="EJ529" s="15"/>
      <c r="EK529" s="15"/>
      <c r="EL529" s="15"/>
      <c r="EM529" s="15"/>
      <c r="EN529" s="15"/>
      <c r="EO529" s="15"/>
      <c r="EP529" s="15"/>
      <c r="EQ529" s="15"/>
      <c r="ER529" s="15"/>
      <c r="ES529" s="15"/>
      <c r="ET529" s="15"/>
      <c r="EU529" s="15"/>
      <c r="EV529" s="15"/>
      <c r="EW529" s="15"/>
      <c r="EX529" s="15"/>
      <c r="EY529" s="15"/>
      <c r="EZ529" s="15"/>
      <c r="FA529" s="15"/>
      <c r="FB529" s="15"/>
      <c r="FC529" s="15"/>
      <c r="FD529" s="15"/>
      <c r="FE529" s="15"/>
      <c r="FF529" s="15"/>
      <c r="FG529" s="15"/>
      <c r="FH529" s="15"/>
      <c r="FI529" s="15"/>
      <c r="FJ529" s="15"/>
      <c r="FK529" s="15"/>
      <c r="FL529" s="15"/>
      <c r="FM529" s="15"/>
      <c r="FN529" s="15"/>
      <c r="FO529" s="15"/>
      <c r="FP529" s="15"/>
      <c r="FQ529" s="15"/>
      <c r="FR529" s="15"/>
      <c r="FS529" s="15"/>
      <c r="FT529" s="15"/>
      <c r="FU529" s="15"/>
      <c r="FV529" s="15"/>
      <c r="FW529" s="15"/>
      <c r="FX529" s="15"/>
      <c r="FY529" s="15"/>
      <c r="FZ529" s="15"/>
      <c r="GA529" s="15"/>
      <c r="GB529" s="15"/>
      <c r="GC529" s="15"/>
      <c r="GD529" s="15"/>
      <c r="GE529" s="15"/>
      <c r="GF529" s="15"/>
      <c r="GG529" s="15"/>
      <c r="GH529" s="15"/>
      <c r="GI529" s="15"/>
      <c r="GJ529" s="15"/>
      <c r="GK529" s="15"/>
      <c r="GL529" s="15"/>
      <c r="GM529" s="15"/>
      <c r="GN529" s="15"/>
      <c r="GO529" s="15"/>
      <c r="GP529" s="15"/>
      <c r="GQ529" s="15"/>
      <c r="GR529" s="15"/>
      <c r="GS529" s="15"/>
      <c r="GT529" s="15"/>
      <c r="GU529" s="15"/>
      <c r="GV529" s="15"/>
      <c r="GW529" s="15"/>
      <c r="GX529" s="15"/>
      <c r="GY529" s="15"/>
      <c r="GZ529" s="15"/>
      <c r="HA529" s="15"/>
      <c r="HB529" s="15"/>
      <c r="HC529" s="15"/>
      <c r="HD529" s="15"/>
      <c r="HE529" s="15"/>
      <c r="HF529" s="15"/>
      <c r="HG529" s="15"/>
      <c r="HH529" s="15"/>
      <c r="HI529" s="15"/>
      <c r="HJ529" s="15"/>
      <c r="HK529" s="15"/>
      <c r="HL529" s="15"/>
      <c r="HM529" s="15"/>
      <c r="HN529" s="15"/>
      <c r="HO529" s="15"/>
      <c r="HP529" s="15"/>
      <c r="HQ529" s="15"/>
      <c r="HR529" s="15"/>
      <c r="HS529" s="15"/>
      <c r="HT529" s="15"/>
      <c r="HU529" s="15"/>
      <c r="HV529" s="15"/>
      <c r="HW529" s="15"/>
      <c r="HX529" s="15"/>
      <c r="HY529" s="15"/>
      <c r="HZ529" s="15"/>
      <c r="IA529" s="15"/>
      <c r="IB529" s="15"/>
      <c r="IC529" s="15"/>
      <c r="ID529" s="15"/>
      <c r="IE529" s="15"/>
      <c r="IF529" s="15"/>
      <c r="IK529" s="15"/>
      <c r="IL529" s="15"/>
      <c r="IM529" s="15"/>
      <c r="IN529" s="15"/>
    </row>
    <row r="530" spans="1:248" s="15" customFormat="1" ht="71.25" customHeight="1" x14ac:dyDescent="0.25">
      <c r="A530" s="122">
        <v>526</v>
      </c>
      <c r="B530" s="122" t="s">
        <v>2638</v>
      </c>
      <c r="C530" s="123"/>
      <c r="D530" s="123" t="s">
        <v>2639</v>
      </c>
      <c r="E530" s="124" t="s">
        <v>2640</v>
      </c>
      <c r="F530" s="139">
        <v>43021</v>
      </c>
      <c r="G530" s="122" t="s">
        <v>2641</v>
      </c>
      <c r="H530" s="122" t="s">
        <v>167</v>
      </c>
      <c r="I530" s="122" t="s">
        <v>78</v>
      </c>
      <c r="J530" s="141" t="s">
        <v>61</v>
      </c>
      <c r="K530" s="25" t="s">
        <v>23</v>
      </c>
      <c r="L530" s="25" t="s">
        <v>52</v>
      </c>
      <c r="M530" s="123"/>
      <c r="N530" s="141" t="s">
        <v>2642</v>
      </c>
      <c r="O530" s="25" t="s">
        <v>36</v>
      </c>
      <c r="P530" s="25" t="s">
        <v>24</v>
      </c>
    </row>
    <row r="531" spans="1:248" ht="69.75" customHeight="1" x14ac:dyDescent="0.25">
      <c r="A531" s="122">
        <v>527</v>
      </c>
      <c r="B531" s="122" t="s">
        <v>2643</v>
      </c>
      <c r="C531" s="122" t="s">
        <v>2644</v>
      </c>
      <c r="D531" s="122" t="s">
        <v>2645</v>
      </c>
      <c r="E531" s="124" t="s">
        <v>2646</v>
      </c>
      <c r="F531" s="139">
        <v>43021</v>
      </c>
      <c r="G531" s="122" t="s">
        <v>566</v>
      </c>
      <c r="H531" s="122" t="s">
        <v>131</v>
      </c>
      <c r="I531" s="122" t="s">
        <v>342</v>
      </c>
      <c r="J531" s="141" t="s">
        <v>2453</v>
      </c>
      <c r="K531" s="25" t="s">
        <v>36</v>
      </c>
      <c r="L531" s="25" t="s">
        <v>24</v>
      </c>
      <c r="M531" s="122"/>
      <c r="N531" s="141" t="s">
        <v>2647</v>
      </c>
      <c r="O531" s="25" t="s">
        <v>36</v>
      </c>
      <c r="P531" s="25" t="s">
        <v>24</v>
      </c>
    </row>
    <row r="532" spans="1:248" s="15" customFormat="1" ht="71.25" customHeight="1" x14ac:dyDescent="0.25">
      <c r="A532" s="122">
        <v>528</v>
      </c>
      <c r="B532" s="122" t="s">
        <v>2648</v>
      </c>
      <c r="C532" s="123"/>
      <c r="D532" s="123" t="s">
        <v>2649</v>
      </c>
      <c r="E532" s="124" t="s">
        <v>2650</v>
      </c>
      <c r="F532" s="139">
        <v>43021</v>
      </c>
      <c r="G532" s="122" t="s">
        <v>2651</v>
      </c>
      <c r="H532" s="122" t="s">
        <v>167</v>
      </c>
      <c r="I532" s="122" t="s">
        <v>329</v>
      </c>
      <c r="J532" s="141" t="s">
        <v>2405</v>
      </c>
      <c r="K532" s="25" t="s">
        <v>36</v>
      </c>
      <c r="L532" s="25" t="s">
        <v>24</v>
      </c>
      <c r="N532" s="141" t="s">
        <v>2652</v>
      </c>
      <c r="O532" s="25" t="s">
        <v>36</v>
      </c>
      <c r="P532" s="25" t="s">
        <v>24</v>
      </c>
    </row>
    <row r="533" spans="1:248" ht="84.75" customHeight="1" x14ac:dyDescent="0.25">
      <c r="A533" s="122">
        <v>529</v>
      </c>
      <c r="B533" s="122" t="s">
        <v>2653</v>
      </c>
      <c r="C533" s="123"/>
      <c r="D533" s="123" t="s">
        <v>2654</v>
      </c>
      <c r="E533" s="124" t="s">
        <v>2655</v>
      </c>
      <c r="F533" s="139">
        <v>43024</v>
      </c>
      <c r="G533" s="122" t="s">
        <v>2656</v>
      </c>
      <c r="H533" s="122" t="s">
        <v>896</v>
      </c>
      <c r="I533" s="122" t="s">
        <v>179</v>
      </c>
      <c r="J533" s="141" t="s">
        <v>2215</v>
      </c>
      <c r="K533" s="25" t="s">
        <v>36</v>
      </c>
      <c r="L533" s="25" t="s">
        <v>52</v>
      </c>
      <c r="M533" s="122"/>
      <c r="N533" s="141" t="s">
        <v>2657</v>
      </c>
      <c r="O533" s="25" t="s">
        <v>36</v>
      </c>
      <c r="P533" s="25" t="s">
        <v>52</v>
      </c>
    </row>
    <row r="534" spans="1:248" s="15" customFormat="1" ht="64.5" customHeight="1" x14ac:dyDescent="0.25">
      <c r="A534" s="122">
        <v>530</v>
      </c>
      <c r="B534" s="122" t="s">
        <v>2658</v>
      </c>
      <c r="C534" s="123"/>
      <c r="D534" s="123" t="s">
        <v>2659</v>
      </c>
      <c r="E534" s="124" t="s">
        <v>2660</v>
      </c>
      <c r="F534" s="139">
        <v>43024</v>
      </c>
      <c r="G534" s="122" t="s">
        <v>2661</v>
      </c>
      <c r="H534" s="122" t="s">
        <v>167</v>
      </c>
      <c r="I534" s="122" t="s">
        <v>78</v>
      </c>
      <c r="J534" s="141" t="s">
        <v>61</v>
      </c>
      <c r="K534" s="25" t="s">
        <v>23</v>
      </c>
      <c r="L534" s="25" t="s">
        <v>52</v>
      </c>
      <c r="M534" s="123"/>
      <c r="N534" s="141" t="s">
        <v>2662</v>
      </c>
      <c r="O534" s="25" t="s">
        <v>36</v>
      </c>
      <c r="P534" s="25" t="s">
        <v>24</v>
      </c>
    </row>
    <row r="535" spans="1:248" ht="69.75" customHeight="1" x14ac:dyDescent="0.25">
      <c r="A535" s="122">
        <v>531</v>
      </c>
      <c r="B535" s="122" t="s">
        <v>2663</v>
      </c>
      <c r="C535" s="122" t="s">
        <v>2664</v>
      </c>
      <c r="D535" s="123" t="s">
        <v>2665</v>
      </c>
      <c r="E535" s="124" t="s">
        <v>2666</v>
      </c>
      <c r="F535" s="139">
        <v>43024</v>
      </c>
      <c r="G535" s="122" t="s">
        <v>2667</v>
      </c>
      <c r="H535" s="122" t="s">
        <v>131</v>
      </c>
      <c r="I535" s="122" t="s">
        <v>342</v>
      </c>
      <c r="J535" s="141" t="s">
        <v>2453</v>
      </c>
      <c r="K535" s="25" t="s">
        <v>36</v>
      </c>
      <c r="L535" s="25" t="s">
        <v>24</v>
      </c>
      <c r="M535" s="122"/>
      <c r="N535" s="141" t="s">
        <v>2668</v>
      </c>
      <c r="O535" s="25" t="s">
        <v>36</v>
      </c>
      <c r="P535" s="25" t="s">
        <v>24</v>
      </c>
    </row>
    <row r="536" spans="1:248" s="15" customFormat="1" ht="64.5" customHeight="1" x14ac:dyDescent="0.25">
      <c r="A536" s="122">
        <v>532</v>
      </c>
      <c r="B536" s="122" t="s">
        <v>2669</v>
      </c>
      <c r="C536" s="123"/>
      <c r="D536" s="123" t="s">
        <v>2670</v>
      </c>
      <c r="E536" s="124" t="s">
        <v>2671</v>
      </c>
      <c r="F536" s="139">
        <v>43025</v>
      </c>
      <c r="G536" s="122" t="s">
        <v>2672</v>
      </c>
      <c r="H536" s="122" t="s">
        <v>167</v>
      </c>
      <c r="I536" s="122" t="s">
        <v>78</v>
      </c>
      <c r="J536" s="141" t="s">
        <v>61</v>
      </c>
      <c r="K536" s="25" t="s">
        <v>23</v>
      </c>
      <c r="L536" s="25" t="s">
        <v>52</v>
      </c>
      <c r="M536" s="123"/>
      <c r="N536" s="141" t="s">
        <v>2673</v>
      </c>
      <c r="O536" s="25" t="s">
        <v>36</v>
      </c>
      <c r="P536" s="25" t="s">
        <v>24</v>
      </c>
    </row>
    <row r="537" spans="1:248" s="15" customFormat="1" ht="62.25" customHeight="1" x14ac:dyDescent="0.25">
      <c r="A537" s="122">
        <v>533</v>
      </c>
      <c r="B537" s="122" t="s">
        <v>2674</v>
      </c>
      <c r="C537" s="123"/>
      <c r="D537" s="123" t="s">
        <v>2675</v>
      </c>
      <c r="E537" s="124" t="s">
        <v>2676</v>
      </c>
      <c r="F537" s="139">
        <v>43025</v>
      </c>
      <c r="G537" s="122" t="s">
        <v>1915</v>
      </c>
      <c r="H537" s="122" t="s">
        <v>160</v>
      </c>
      <c r="I537" s="122" t="s">
        <v>607</v>
      </c>
      <c r="J537" s="141" t="s">
        <v>2519</v>
      </c>
      <c r="K537" s="25" t="s">
        <v>23</v>
      </c>
      <c r="L537" s="25" t="s">
        <v>24</v>
      </c>
      <c r="M537" s="122"/>
      <c r="N537" s="141" t="s">
        <v>2677</v>
      </c>
      <c r="O537" s="25" t="s">
        <v>23</v>
      </c>
      <c r="P537" s="25" t="s">
        <v>24</v>
      </c>
    </row>
    <row r="538" spans="1:248" ht="79.5" customHeight="1" x14ac:dyDescent="0.25">
      <c r="A538" s="122">
        <v>534</v>
      </c>
      <c r="B538" s="122" t="s">
        <v>2678</v>
      </c>
      <c r="C538" s="123"/>
      <c r="D538" s="123" t="s">
        <v>2679</v>
      </c>
      <c r="E538" s="124" t="s">
        <v>2680</v>
      </c>
      <c r="F538" s="139">
        <v>43025</v>
      </c>
      <c r="G538" s="122" t="s">
        <v>2681</v>
      </c>
      <c r="H538" s="122" t="s">
        <v>1195</v>
      </c>
      <c r="I538" s="122" t="s">
        <v>1196</v>
      </c>
      <c r="J538" s="141" t="s">
        <v>2078</v>
      </c>
      <c r="K538" s="25" t="s">
        <v>36</v>
      </c>
      <c r="L538" s="25" t="s">
        <v>24</v>
      </c>
      <c r="M538" s="122"/>
      <c r="N538" s="141" t="s">
        <v>2682</v>
      </c>
      <c r="O538" s="25" t="s">
        <v>36</v>
      </c>
      <c r="P538" s="25" t="s">
        <v>24</v>
      </c>
    </row>
    <row r="539" spans="1:248" ht="69.75" customHeight="1" x14ac:dyDescent="0.25">
      <c r="A539" s="122">
        <v>535</v>
      </c>
      <c r="B539" s="122" t="s">
        <v>2683</v>
      </c>
      <c r="C539" s="122" t="s">
        <v>2684</v>
      </c>
      <c r="D539" s="123" t="s">
        <v>2685</v>
      </c>
      <c r="E539" s="124" t="s">
        <v>2686</v>
      </c>
      <c r="F539" s="139">
        <v>43025</v>
      </c>
      <c r="G539" s="122" t="s">
        <v>2687</v>
      </c>
      <c r="H539" s="122" t="s">
        <v>131</v>
      </c>
      <c r="I539" s="122" t="s">
        <v>179</v>
      </c>
      <c r="J539" s="141" t="s">
        <v>2453</v>
      </c>
      <c r="K539" s="25" t="s">
        <v>36</v>
      </c>
      <c r="L539" s="25" t="s">
        <v>24</v>
      </c>
      <c r="M539" s="122"/>
      <c r="N539" s="141" t="s">
        <v>2688</v>
      </c>
      <c r="O539" s="25" t="s">
        <v>36</v>
      </c>
      <c r="P539" s="25" t="s">
        <v>24</v>
      </c>
    </row>
    <row r="540" spans="1:248" ht="67.5" customHeight="1" x14ac:dyDescent="0.25">
      <c r="A540" s="122">
        <v>536</v>
      </c>
      <c r="B540" s="122" t="s">
        <v>2689</v>
      </c>
      <c r="C540" s="122"/>
      <c r="D540" s="122" t="s">
        <v>2690</v>
      </c>
      <c r="E540" s="124" t="s">
        <v>2691</v>
      </c>
      <c r="F540" s="139">
        <v>43025</v>
      </c>
      <c r="G540" s="122" t="s">
        <v>84</v>
      </c>
      <c r="H540" s="122" t="s">
        <v>382</v>
      </c>
      <c r="I540" s="122" t="s">
        <v>179</v>
      </c>
      <c r="J540" s="141" t="s">
        <v>2637</v>
      </c>
      <c r="K540" s="25" t="s">
        <v>36</v>
      </c>
      <c r="L540" s="25" t="s">
        <v>24</v>
      </c>
      <c r="M540" s="15"/>
      <c r="N540" s="141" t="s">
        <v>2692</v>
      </c>
      <c r="O540" s="25" t="s">
        <v>36</v>
      </c>
      <c r="P540" s="25" t="s">
        <v>24</v>
      </c>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c r="BC540" s="15"/>
      <c r="BD540" s="15"/>
      <c r="BE540" s="15"/>
      <c r="BF540" s="15"/>
      <c r="BG540" s="15"/>
      <c r="BH540" s="15"/>
      <c r="BI540" s="15"/>
      <c r="BJ540" s="15"/>
      <c r="BK540" s="15"/>
      <c r="BL540" s="15"/>
      <c r="BM540" s="15"/>
      <c r="BN540" s="15"/>
      <c r="BO540" s="15"/>
      <c r="BP540" s="15"/>
      <c r="BQ540" s="15"/>
      <c r="BR540" s="15"/>
      <c r="BS540" s="15"/>
      <c r="BT540" s="15"/>
      <c r="BU540" s="15"/>
      <c r="BV540" s="15"/>
      <c r="BW540" s="15"/>
      <c r="BX540" s="15"/>
      <c r="BY540" s="15"/>
      <c r="BZ540" s="15"/>
      <c r="CA540" s="15"/>
      <c r="CB540" s="15"/>
      <c r="CC540" s="15"/>
      <c r="CD540" s="15"/>
      <c r="CE540" s="15"/>
      <c r="CF540" s="15"/>
      <c r="CG540" s="15"/>
      <c r="CH540" s="15"/>
      <c r="CI540" s="15"/>
      <c r="CJ540" s="15"/>
      <c r="CK540" s="15"/>
      <c r="CL540" s="15"/>
      <c r="CM540" s="15"/>
      <c r="CN540" s="15"/>
      <c r="CO540" s="15"/>
      <c r="CP540" s="15"/>
      <c r="CQ540" s="15"/>
      <c r="CR540" s="15"/>
      <c r="CS540" s="15"/>
      <c r="CT540" s="15"/>
      <c r="CU540" s="15"/>
      <c r="CV540" s="15"/>
      <c r="CW540" s="15"/>
      <c r="CX540" s="15"/>
      <c r="CY540" s="15"/>
      <c r="CZ540" s="15"/>
      <c r="DA540" s="15"/>
      <c r="DB540" s="15"/>
      <c r="DC540" s="15"/>
      <c r="DD540" s="15"/>
      <c r="DE540" s="15"/>
      <c r="DF540" s="15"/>
      <c r="DG540" s="15"/>
      <c r="DH540" s="15"/>
      <c r="DI540" s="15"/>
      <c r="DJ540" s="15"/>
      <c r="DK540" s="15"/>
      <c r="DL540" s="15"/>
      <c r="DM540" s="15"/>
      <c r="DN540" s="15"/>
      <c r="DO540" s="15"/>
      <c r="DP540" s="15"/>
      <c r="DQ540" s="15"/>
      <c r="DR540" s="15"/>
      <c r="DS540" s="15"/>
      <c r="DT540" s="15"/>
      <c r="DU540" s="15"/>
      <c r="DV540" s="15"/>
      <c r="DW540" s="15"/>
      <c r="DX540" s="15"/>
      <c r="DY540" s="15"/>
      <c r="DZ540" s="15"/>
      <c r="EA540" s="15"/>
      <c r="EB540" s="15"/>
      <c r="EC540" s="15"/>
      <c r="ED540" s="15"/>
      <c r="EE540" s="15"/>
      <c r="EF540" s="15"/>
      <c r="EG540" s="15"/>
      <c r="EH540" s="15"/>
      <c r="EI540" s="15"/>
      <c r="EJ540" s="15"/>
      <c r="EK540" s="15"/>
      <c r="EL540" s="15"/>
      <c r="EM540" s="15"/>
      <c r="EN540" s="15"/>
      <c r="EO540" s="15"/>
      <c r="EP540" s="15"/>
      <c r="EQ540" s="15"/>
      <c r="ER540" s="15"/>
      <c r="ES540" s="15"/>
      <c r="ET540" s="15"/>
      <c r="EU540" s="15"/>
      <c r="EV540" s="15"/>
      <c r="EW540" s="15"/>
      <c r="EX540" s="15"/>
      <c r="EY540" s="15"/>
      <c r="EZ540" s="15"/>
      <c r="FA540" s="15"/>
      <c r="FB540" s="15"/>
      <c r="FC540" s="15"/>
      <c r="FD540" s="15"/>
      <c r="FE540" s="15"/>
      <c r="FF540" s="15"/>
      <c r="FG540" s="15"/>
      <c r="FH540" s="15"/>
      <c r="FI540" s="15"/>
      <c r="FJ540" s="15"/>
      <c r="FK540" s="15"/>
      <c r="FL540" s="15"/>
      <c r="FM540" s="15"/>
      <c r="FN540" s="15"/>
      <c r="FO540" s="15"/>
      <c r="FP540" s="15"/>
      <c r="FQ540" s="15"/>
      <c r="FR540" s="15"/>
      <c r="FS540" s="15"/>
      <c r="FT540" s="15"/>
      <c r="FU540" s="15"/>
      <c r="FV540" s="15"/>
      <c r="FW540" s="15"/>
      <c r="FX540" s="15"/>
      <c r="FY540" s="15"/>
      <c r="FZ540" s="15"/>
      <c r="GA540" s="15"/>
      <c r="GB540" s="15"/>
      <c r="GC540" s="15"/>
      <c r="GD540" s="15"/>
      <c r="GE540" s="15"/>
      <c r="GF540" s="15"/>
      <c r="GG540" s="15"/>
      <c r="GH540" s="15"/>
      <c r="GI540" s="15"/>
      <c r="GJ540" s="15"/>
      <c r="GK540" s="15"/>
      <c r="GL540" s="15"/>
      <c r="GM540" s="15"/>
      <c r="GN540" s="15"/>
      <c r="GO540" s="15"/>
      <c r="GP540" s="15"/>
      <c r="GQ540" s="15"/>
      <c r="GR540" s="15"/>
      <c r="GS540" s="15"/>
      <c r="GT540" s="15"/>
      <c r="GU540" s="15"/>
      <c r="GV540" s="15"/>
      <c r="GW540" s="15"/>
      <c r="GX540" s="15"/>
      <c r="GY540" s="15"/>
      <c r="GZ540" s="15"/>
      <c r="HA540" s="15"/>
      <c r="HB540" s="15"/>
      <c r="HC540" s="15"/>
      <c r="HD540" s="15"/>
      <c r="HE540" s="15"/>
      <c r="HF540" s="15"/>
      <c r="HG540" s="15"/>
      <c r="HH540" s="15"/>
      <c r="HI540" s="15"/>
      <c r="HJ540" s="15"/>
      <c r="HK540" s="15"/>
      <c r="HL540" s="15"/>
      <c r="HM540" s="15"/>
      <c r="HN540" s="15"/>
      <c r="HO540" s="15"/>
      <c r="HP540" s="15"/>
      <c r="HQ540" s="15"/>
      <c r="HR540" s="15"/>
      <c r="HS540" s="15"/>
      <c r="HT540" s="15"/>
      <c r="HU540" s="15"/>
      <c r="HV540" s="15"/>
      <c r="HW540" s="15"/>
      <c r="HX540" s="15"/>
      <c r="HY540" s="15"/>
      <c r="HZ540" s="15"/>
      <c r="IA540" s="15"/>
      <c r="IB540" s="15"/>
      <c r="IG540" s="15"/>
      <c r="IH540" s="15"/>
      <c r="II540" s="15"/>
      <c r="IJ540" s="15"/>
    </row>
    <row r="541" spans="1:248" ht="77.25" customHeight="1" x14ac:dyDescent="0.25">
      <c r="A541" s="122">
        <v>537</v>
      </c>
      <c r="B541" s="122" t="s">
        <v>2693</v>
      </c>
      <c r="C541" s="122"/>
      <c r="D541" s="122" t="s">
        <v>2694</v>
      </c>
      <c r="E541" s="124" t="s">
        <v>2695</v>
      </c>
      <c r="F541" s="139">
        <v>43025</v>
      </c>
      <c r="G541" s="122" t="s">
        <v>84</v>
      </c>
      <c r="H541" s="122" t="s">
        <v>131</v>
      </c>
      <c r="I541" s="122" t="s">
        <v>179</v>
      </c>
      <c r="J541" s="141" t="s">
        <v>2637</v>
      </c>
      <c r="K541" s="25" t="s">
        <v>36</v>
      </c>
      <c r="L541" s="25" t="s">
        <v>24</v>
      </c>
      <c r="M541" s="15"/>
      <c r="N541" s="141" t="s">
        <v>2696</v>
      </c>
      <c r="O541" s="25" t="s">
        <v>36</v>
      </c>
      <c r="P541" s="25" t="s">
        <v>24</v>
      </c>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c r="AY541" s="15"/>
      <c r="AZ541" s="15"/>
      <c r="BA541" s="15"/>
      <c r="BB541" s="15"/>
      <c r="BC541" s="15"/>
      <c r="BD541" s="15"/>
      <c r="BE541" s="15"/>
      <c r="BF541" s="15"/>
      <c r="BG541" s="15"/>
      <c r="BH541" s="15"/>
      <c r="BI541" s="15"/>
      <c r="BJ541" s="15"/>
      <c r="BK541" s="15"/>
      <c r="BL541" s="15"/>
      <c r="BM541" s="15"/>
      <c r="BN541" s="15"/>
      <c r="BO541" s="15"/>
      <c r="BP541" s="15"/>
      <c r="BQ541" s="15"/>
      <c r="BR541" s="15"/>
      <c r="BS541" s="15"/>
      <c r="BT541" s="15"/>
      <c r="BU541" s="15"/>
      <c r="BV541" s="15"/>
      <c r="BW541" s="15"/>
      <c r="BX541" s="15"/>
      <c r="BY541" s="15"/>
      <c r="BZ541" s="15"/>
      <c r="CA541" s="15"/>
      <c r="CB541" s="15"/>
      <c r="CC541" s="15"/>
      <c r="CD541" s="15"/>
      <c r="CE541" s="15"/>
      <c r="CF541" s="15"/>
      <c r="CG541" s="15"/>
      <c r="CH541" s="15"/>
      <c r="CI541" s="15"/>
      <c r="CJ541" s="15"/>
      <c r="CK541" s="15"/>
      <c r="CL541" s="15"/>
      <c r="CM541" s="15"/>
      <c r="CN541" s="15"/>
      <c r="CO541" s="15"/>
      <c r="CP541" s="15"/>
      <c r="CQ541" s="15"/>
      <c r="CR541" s="15"/>
      <c r="CS541" s="15"/>
      <c r="CT541" s="15"/>
      <c r="CU541" s="15"/>
      <c r="CV541" s="15"/>
      <c r="CW541" s="15"/>
      <c r="CX541" s="15"/>
      <c r="CY541" s="15"/>
      <c r="CZ541" s="15"/>
      <c r="DA541" s="15"/>
      <c r="DB541" s="15"/>
      <c r="DC541" s="15"/>
      <c r="DD541" s="15"/>
      <c r="DE541" s="15"/>
      <c r="DF541" s="15"/>
      <c r="DG541" s="15"/>
      <c r="DH541" s="15"/>
      <c r="DI541" s="15"/>
      <c r="DJ541" s="15"/>
      <c r="DK541" s="15"/>
      <c r="DL541" s="15"/>
      <c r="DM541" s="15"/>
      <c r="DN541" s="15"/>
      <c r="DO541" s="15"/>
      <c r="DP541" s="15"/>
      <c r="DQ541" s="15"/>
      <c r="DR541" s="15"/>
      <c r="DS541" s="15"/>
      <c r="DT541" s="15"/>
      <c r="DU541" s="15"/>
      <c r="DV541" s="15"/>
      <c r="DW541" s="15"/>
      <c r="DX541" s="15"/>
      <c r="DY541" s="15"/>
      <c r="DZ541" s="15"/>
      <c r="EA541" s="15"/>
      <c r="EB541" s="15"/>
      <c r="EC541" s="15"/>
      <c r="ED541" s="15"/>
      <c r="EE541" s="15"/>
      <c r="EF541" s="15"/>
      <c r="EG541" s="15"/>
      <c r="EH541" s="15"/>
      <c r="EI541" s="15"/>
      <c r="EJ541" s="15"/>
      <c r="EK541" s="15"/>
      <c r="EL541" s="15"/>
      <c r="EM541" s="15"/>
      <c r="EN541" s="15"/>
      <c r="EO541" s="15"/>
      <c r="EP541" s="15"/>
      <c r="EQ541" s="15"/>
      <c r="ER541" s="15"/>
      <c r="ES541" s="15"/>
      <c r="ET541" s="15"/>
      <c r="EU541" s="15"/>
      <c r="EV541" s="15"/>
      <c r="EW541" s="15"/>
      <c r="EX541" s="15"/>
      <c r="EY541" s="15"/>
      <c r="EZ541" s="15"/>
      <c r="FA541" s="15"/>
      <c r="FB541" s="15"/>
      <c r="FC541" s="15"/>
      <c r="FD541" s="15"/>
      <c r="FE541" s="15"/>
      <c r="FF541" s="15"/>
      <c r="FG541" s="15"/>
      <c r="FH541" s="15"/>
      <c r="FI541" s="15"/>
      <c r="FJ541" s="15"/>
      <c r="FK541" s="15"/>
      <c r="FL541" s="15"/>
      <c r="FM541" s="15"/>
      <c r="FN541" s="15"/>
      <c r="FO541" s="15"/>
      <c r="FP541" s="15"/>
      <c r="FQ541" s="15"/>
      <c r="FR541" s="15"/>
      <c r="FS541" s="15"/>
      <c r="FT541" s="15"/>
      <c r="FU541" s="15"/>
      <c r="FV541" s="15"/>
      <c r="FW541" s="15"/>
      <c r="FX541" s="15"/>
      <c r="FY541" s="15"/>
      <c r="FZ541" s="15"/>
      <c r="GA541" s="15"/>
      <c r="GB541" s="15"/>
      <c r="GC541" s="15"/>
      <c r="GD541" s="15"/>
      <c r="GE541" s="15"/>
      <c r="GF541" s="15"/>
      <c r="GG541" s="15"/>
      <c r="GH541" s="15"/>
      <c r="GI541" s="15"/>
      <c r="GJ541" s="15"/>
      <c r="GK541" s="15"/>
      <c r="GL541" s="15"/>
      <c r="GM541" s="15"/>
      <c r="GN541" s="15"/>
      <c r="GO541" s="15"/>
      <c r="GP541" s="15"/>
      <c r="GQ541" s="15"/>
      <c r="GR541" s="15"/>
      <c r="GS541" s="15"/>
      <c r="GT541" s="15"/>
      <c r="GU541" s="15"/>
      <c r="GV541" s="15"/>
      <c r="GW541" s="15"/>
      <c r="GX541" s="15"/>
      <c r="GY541" s="15"/>
      <c r="GZ541" s="15"/>
      <c r="HA541" s="15"/>
      <c r="HB541" s="15"/>
      <c r="HC541" s="15"/>
      <c r="HD541" s="15"/>
      <c r="HE541" s="15"/>
      <c r="HF541" s="15"/>
      <c r="HG541" s="15"/>
      <c r="HH541" s="15"/>
      <c r="HI541" s="15"/>
      <c r="HJ541" s="15"/>
      <c r="HK541" s="15"/>
      <c r="HL541" s="15"/>
      <c r="HM541" s="15"/>
      <c r="HN541" s="15"/>
      <c r="HO541" s="15"/>
      <c r="HP541" s="15"/>
      <c r="HQ541" s="15"/>
      <c r="HR541" s="15"/>
      <c r="HS541" s="15"/>
      <c r="HT541" s="15"/>
      <c r="HU541" s="15"/>
      <c r="HV541" s="15"/>
      <c r="HW541" s="15"/>
      <c r="HX541" s="15"/>
      <c r="HY541" s="15"/>
      <c r="HZ541" s="15"/>
      <c r="IA541" s="15"/>
      <c r="IB541" s="15"/>
      <c r="IG541" s="15"/>
      <c r="IH541" s="15"/>
      <c r="II541" s="15"/>
      <c r="IJ541" s="15"/>
    </row>
    <row r="542" spans="1:248" ht="67.5" customHeight="1" x14ac:dyDescent="0.25">
      <c r="A542" s="122">
        <v>538</v>
      </c>
      <c r="B542" s="122" t="s">
        <v>2697</v>
      </c>
      <c r="C542" s="122"/>
      <c r="D542" s="122" t="s">
        <v>2698</v>
      </c>
      <c r="E542" s="124" t="s">
        <v>2699</v>
      </c>
      <c r="F542" s="139">
        <v>43025</v>
      </c>
      <c r="G542" s="122" t="s">
        <v>1543</v>
      </c>
      <c r="H542" s="122" t="s">
        <v>382</v>
      </c>
      <c r="I542" s="122" t="s">
        <v>179</v>
      </c>
      <c r="J542" s="141" t="s">
        <v>2637</v>
      </c>
      <c r="K542" s="25" t="s">
        <v>36</v>
      </c>
      <c r="L542" s="25" t="s">
        <v>24</v>
      </c>
      <c r="M542" s="15"/>
      <c r="N542" s="141" t="s">
        <v>2700</v>
      </c>
      <c r="O542" s="25" t="s">
        <v>36</v>
      </c>
      <c r="P542" s="25" t="s">
        <v>24</v>
      </c>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c r="BC542" s="15"/>
      <c r="BD542" s="15"/>
      <c r="BE542" s="15"/>
      <c r="BF542" s="15"/>
      <c r="BG542" s="15"/>
      <c r="BH542" s="15"/>
      <c r="BI542" s="15"/>
      <c r="BJ542" s="15"/>
      <c r="BK542" s="15"/>
      <c r="BL542" s="15"/>
      <c r="BM542" s="15"/>
      <c r="BN542" s="15"/>
      <c r="BO542" s="15"/>
      <c r="BP542" s="15"/>
      <c r="BQ542" s="15"/>
      <c r="BR542" s="15"/>
      <c r="BS542" s="15"/>
      <c r="BT542" s="15"/>
      <c r="BU542" s="15"/>
      <c r="BV542" s="15"/>
      <c r="BW542" s="15"/>
      <c r="BX542" s="15"/>
      <c r="BY542" s="15"/>
      <c r="BZ542" s="15"/>
      <c r="CA542" s="15"/>
      <c r="CB542" s="15"/>
      <c r="CC542" s="15"/>
      <c r="CD542" s="15"/>
      <c r="CE542" s="15"/>
      <c r="CF542" s="15"/>
      <c r="CG542" s="15"/>
      <c r="CH542" s="15"/>
      <c r="CI542" s="15"/>
      <c r="CJ542" s="15"/>
      <c r="CK542" s="15"/>
      <c r="CL542" s="15"/>
      <c r="CM542" s="15"/>
      <c r="CN542" s="15"/>
      <c r="CO542" s="15"/>
      <c r="CP542" s="15"/>
      <c r="CQ542" s="15"/>
      <c r="CR542" s="15"/>
      <c r="CS542" s="15"/>
      <c r="CT542" s="15"/>
      <c r="CU542" s="15"/>
      <c r="CV542" s="15"/>
      <c r="CW542" s="15"/>
      <c r="CX542" s="15"/>
      <c r="CY542" s="15"/>
      <c r="CZ542" s="15"/>
      <c r="DA542" s="15"/>
      <c r="DB542" s="15"/>
      <c r="DC542" s="15"/>
      <c r="DD542" s="15"/>
      <c r="DE542" s="15"/>
      <c r="DF542" s="15"/>
      <c r="DG542" s="15"/>
      <c r="DH542" s="15"/>
      <c r="DI542" s="15"/>
      <c r="DJ542" s="15"/>
      <c r="DK542" s="15"/>
      <c r="DL542" s="15"/>
      <c r="DM542" s="15"/>
      <c r="DN542" s="15"/>
      <c r="DO542" s="15"/>
      <c r="DP542" s="15"/>
      <c r="DQ542" s="15"/>
      <c r="DR542" s="15"/>
      <c r="DS542" s="15"/>
      <c r="DT542" s="15"/>
      <c r="DU542" s="15"/>
      <c r="DV542" s="15"/>
      <c r="DW542" s="15"/>
      <c r="DX542" s="15"/>
      <c r="DY542" s="15"/>
      <c r="DZ542" s="15"/>
      <c r="EA542" s="15"/>
      <c r="EB542" s="15"/>
      <c r="EC542" s="15"/>
      <c r="ED542" s="15"/>
      <c r="EE542" s="15"/>
      <c r="EF542" s="15"/>
      <c r="EG542" s="15"/>
      <c r="EH542" s="15"/>
      <c r="EI542" s="15"/>
      <c r="EJ542" s="15"/>
      <c r="EK542" s="15"/>
      <c r="EL542" s="15"/>
      <c r="EM542" s="15"/>
      <c r="EN542" s="15"/>
      <c r="EO542" s="15"/>
      <c r="EP542" s="15"/>
      <c r="EQ542" s="15"/>
      <c r="ER542" s="15"/>
      <c r="ES542" s="15"/>
      <c r="ET542" s="15"/>
      <c r="EU542" s="15"/>
      <c r="EV542" s="15"/>
      <c r="EW542" s="15"/>
      <c r="EX542" s="15"/>
      <c r="EY542" s="15"/>
      <c r="EZ542" s="15"/>
      <c r="FA542" s="15"/>
      <c r="FB542" s="15"/>
      <c r="FC542" s="15"/>
      <c r="FD542" s="15"/>
      <c r="FE542" s="15"/>
      <c r="FF542" s="15"/>
      <c r="FG542" s="15"/>
      <c r="FH542" s="15"/>
      <c r="FI542" s="15"/>
      <c r="FJ542" s="15"/>
      <c r="FK542" s="15"/>
      <c r="FL542" s="15"/>
      <c r="FM542" s="15"/>
      <c r="FN542" s="15"/>
      <c r="FO542" s="15"/>
      <c r="FP542" s="15"/>
      <c r="FQ542" s="15"/>
      <c r="FR542" s="15"/>
      <c r="FS542" s="15"/>
      <c r="FT542" s="15"/>
      <c r="FU542" s="15"/>
      <c r="FV542" s="15"/>
      <c r="FW542" s="15"/>
      <c r="FX542" s="15"/>
      <c r="FY542" s="15"/>
      <c r="FZ542" s="15"/>
      <c r="GA542" s="15"/>
      <c r="GB542" s="15"/>
      <c r="GC542" s="15"/>
      <c r="GD542" s="15"/>
      <c r="GE542" s="15"/>
      <c r="GF542" s="15"/>
      <c r="GG542" s="15"/>
      <c r="GH542" s="15"/>
      <c r="GI542" s="15"/>
      <c r="GJ542" s="15"/>
      <c r="GK542" s="15"/>
      <c r="GL542" s="15"/>
      <c r="GM542" s="15"/>
      <c r="GN542" s="15"/>
      <c r="GO542" s="15"/>
      <c r="GP542" s="15"/>
      <c r="GQ542" s="15"/>
      <c r="GR542" s="15"/>
      <c r="GS542" s="15"/>
      <c r="GT542" s="15"/>
      <c r="GU542" s="15"/>
      <c r="GV542" s="15"/>
      <c r="GW542" s="15"/>
      <c r="GX542" s="15"/>
      <c r="GY542" s="15"/>
      <c r="GZ542" s="15"/>
      <c r="HA542" s="15"/>
      <c r="HB542" s="15"/>
      <c r="HC542" s="15"/>
      <c r="HD542" s="15"/>
      <c r="HE542" s="15"/>
      <c r="HF542" s="15"/>
      <c r="HG542" s="15"/>
      <c r="HH542" s="15"/>
      <c r="HI542" s="15"/>
      <c r="HJ542" s="15"/>
      <c r="HK542" s="15"/>
      <c r="HL542" s="15"/>
      <c r="HM542" s="15"/>
      <c r="HN542" s="15"/>
      <c r="HO542" s="15"/>
      <c r="HP542" s="15"/>
      <c r="HQ542" s="15"/>
      <c r="HR542" s="15"/>
      <c r="HS542" s="15"/>
      <c r="HT542" s="15"/>
      <c r="HU542" s="15"/>
      <c r="HV542" s="15"/>
      <c r="HW542" s="15"/>
      <c r="HX542" s="15"/>
      <c r="HY542" s="15"/>
      <c r="HZ542" s="15"/>
      <c r="IA542" s="15"/>
      <c r="IB542" s="15"/>
      <c r="IG542" s="15"/>
      <c r="IH542" s="15"/>
      <c r="II542" s="15"/>
      <c r="IJ542" s="15"/>
    </row>
    <row r="543" spans="1:248" s="15" customFormat="1" ht="75.75" customHeight="1" x14ac:dyDescent="0.25">
      <c r="A543" s="122">
        <v>539</v>
      </c>
      <c r="B543" s="122" t="s">
        <v>2562</v>
      </c>
      <c r="C543" s="123" t="s">
        <v>2701</v>
      </c>
      <c r="D543" s="123"/>
      <c r="E543" s="124" t="s">
        <v>2702</v>
      </c>
      <c r="F543" s="139">
        <v>43025</v>
      </c>
      <c r="G543" s="122" t="s">
        <v>20</v>
      </c>
      <c r="H543" s="122" t="s">
        <v>20</v>
      </c>
      <c r="I543" s="122" t="s">
        <v>179</v>
      </c>
      <c r="J543" s="141" t="s">
        <v>61</v>
      </c>
      <c r="K543" s="25" t="s">
        <v>23</v>
      </c>
      <c r="L543" s="25" t="s">
        <v>52</v>
      </c>
      <c r="M543" s="123"/>
      <c r="N543" s="141" t="s">
        <v>2703</v>
      </c>
      <c r="O543" s="25" t="s">
        <v>23</v>
      </c>
      <c r="P543" s="25" t="s">
        <v>24</v>
      </c>
    </row>
    <row r="544" spans="1:248" ht="67.5" customHeight="1" x14ac:dyDescent="0.25">
      <c r="A544" s="122">
        <v>540</v>
      </c>
      <c r="B544" s="122" t="s">
        <v>2704</v>
      </c>
      <c r="C544" s="122"/>
      <c r="D544" s="122" t="s">
        <v>2705</v>
      </c>
      <c r="E544" s="124" t="s">
        <v>2706</v>
      </c>
      <c r="F544" s="139">
        <v>43025</v>
      </c>
      <c r="G544" s="122" t="s">
        <v>2707</v>
      </c>
      <c r="H544" s="122" t="s">
        <v>382</v>
      </c>
      <c r="I544" s="122" t="s">
        <v>179</v>
      </c>
      <c r="J544" s="141" t="s">
        <v>2637</v>
      </c>
      <c r="K544" s="25" t="s">
        <v>36</v>
      </c>
      <c r="L544" s="25" t="s">
        <v>24</v>
      </c>
      <c r="M544" s="15"/>
      <c r="N544" s="141" t="s">
        <v>2708</v>
      </c>
      <c r="O544" s="25" t="s">
        <v>36</v>
      </c>
      <c r="P544" s="25" t="s">
        <v>24</v>
      </c>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c r="BC544" s="15"/>
      <c r="BD544" s="15"/>
      <c r="BE544" s="15"/>
      <c r="BF544" s="15"/>
      <c r="BG544" s="15"/>
      <c r="BH544" s="15"/>
      <c r="BI544" s="15"/>
      <c r="BJ544" s="15"/>
      <c r="BK544" s="15"/>
      <c r="BL544" s="15"/>
      <c r="BM544" s="15"/>
      <c r="BN544" s="15"/>
      <c r="BO544" s="15"/>
      <c r="BP544" s="15"/>
      <c r="BQ544" s="15"/>
      <c r="BR544" s="15"/>
      <c r="BS544" s="15"/>
      <c r="BT544" s="15"/>
      <c r="BU544" s="15"/>
      <c r="BV544" s="15"/>
      <c r="BW544" s="15"/>
      <c r="BX544" s="15"/>
      <c r="BY544" s="15"/>
      <c r="BZ544" s="15"/>
      <c r="CA544" s="15"/>
      <c r="CB544" s="15"/>
      <c r="CC544" s="15"/>
      <c r="CD544" s="15"/>
      <c r="CE544" s="15"/>
      <c r="CF544" s="15"/>
      <c r="CG544" s="15"/>
      <c r="CH544" s="15"/>
      <c r="CI544" s="15"/>
      <c r="CJ544" s="15"/>
      <c r="CK544" s="15"/>
      <c r="CL544" s="15"/>
      <c r="CM544" s="15"/>
      <c r="CN544" s="15"/>
      <c r="CO544" s="15"/>
      <c r="CP544" s="15"/>
      <c r="CQ544" s="15"/>
      <c r="CR544" s="15"/>
      <c r="CS544" s="15"/>
      <c r="CT544" s="15"/>
      <c r="CU544" s="15"/>
      <c r="CV544" s="15"/>
      <c r="CW544" s="15"/>
      <c r="CX544" s="15"/>
      <c r="CY544" s="15"/>
      <c r="CZ544" s="15"/>
      <c r="DA544" s="15"/>
      <c r="DB544" s="15"/>
      <c r="DC544" s="15"/>
      <c r="DD544" s="15"/>
      <c r="DE544" s="15"/>
      <c r="DF544" s="15"/>
      <c r="DG544" s="15"/>
      <c r="DH544" s="15"/>
      <c r="DI544" s="15"/>
      <c r="DJ544" s="15"/>
      <c r="DK544" s="15"/>
      <c r="DL544" s="15"/>
      <c r="DM544" s="15"/>
      <c r="DN544" s="15"/>
      <c r="DO544" s="15"/>
      <c r="DP544" s="15"/>
      <c r="DQ544" s="15"/>
      <c r="DR544" s="15"/>
      <c r="DS544" s="15"/>
      <c r="DT544" s="15"/>
      <c r="DU544" s="15"/>
      <c r="DV544" s="15"/>
      <c r="DW544" s="15"/>
      <c r="DX544" s="15"/>
      <c r="DY544" s="15"/>
      <c r="DZ544" s="15"/>
      <c r="EA544" s="15"/>
      <c r="EB544" s="15"/>
      <c r="EC544" s="15"/>
      <c r="ED544" s="15"/>
      <c r="EE544" s="15"/>
      <c r="EF544" s="15"/>
      <c r="EG544" s="15"/>
      <c r="EH544" s="15"/>
      <c r="EI544" s="15"/>
      <c r="EJ544" s="15"/>
      <c r="EK544" s="15"/>
      <c r="EL544" s="15"/>
      <c r="EM544" s="15"/>
      <c r="EN544" s="15"/>
      <c r="EO544" s="15"/>
      <c r="EP544" s="15"/>
      <c r="EQ544" s="15"/>
      <c r="ER544" s="15"/>
      <c r="ES544" s="15"/>
      <c r="ET544" s="15"/>
      <c r="EU544" s="15"/>
      <c r="EV544" s="15"/>
      <c r="EW544" s="15"/>
      <c r="EX544" s="15"/>
      <c r="EY544" s="15"/>
      <c r="EZ544" s="15"/>
      <c r="FA544" s="15"/>
      <c r="FB544" s="15"/>
      <c r="FC544" s="15"/>
      <c r="FD544" s="15"/>
      <c r="FE544" s="15"/>
      <c r="FF544" s="15"/>
      <c r="FG544" s="15"/>
      <c r="FH544" s="15"/>
      <c r="FI544" s="15"/>
      <c r="FJ544" s="15"/>
      <c r="FK544" s="15"/>
      <c r="FL544" s="15"/>
      <c r="FM544" s="15"/>
      <c r="FN544" s="15"/>
      <c r="FO544" s="15"/>
      <c r="FP544" s="15"/>
      <c r="FQ544" s="15"/>
      <c r="FR544" s="15"/>
      <c r="FS544" s="15"/>
      <c r="FT544" s="15"/>
      <c r="FU544" s="15"/>
      <c r="FV544" s="15"/>
      <c r="FW544" s="15"/>
      <c r="FX544" s="15"/>
      <c r="FY544" s="15"/>
      <c r="FZ544" s="15"/>
      <c r="GA544" s="15"/>
      <c r="GB544" s="15"/>
      <c r="GC544" s="15"/>
      <c r="GD544" s="15"/>
      <c r="GE544" s="15"/>
      <c r="GF544" s="15"/>
      <c r="GG544" s="15"/>
      <c r="GH544" s="15"/>
      <c r="GI544" s="15"/>
      <c r="GJ544" s="15"/>
      <c r="GK544" s="15"/>
      <c r="GL544" s="15"/>
      <c r="GM544" s="15"/>
      <c r="GN544" s="15"/>
      <c r="GO544" s="15"/>
      <c r="GP544" s="15"/>
      <c r="GQ544" s="15"/>
      <c r="GR544" s="15"/>
      <c r="GS544" s="15"/>
      <c r="GT544" s="15"/>
      <c r="GU544" s="15"/>
      <c r="GV544" s="15"/>
      <c r="GW544" s="15"/>
      <c r="GX544" s="15"/>
      <c r="GY544" s="15"/>
      <c r="GZ544" s="15"/>
      <c r="HA544" s="15"/>
      <c r="HB544" s="15"/>
      <c r="HC544" s="15"/>
      <c r="HD544" s="15"/>
      <c r="HE544" s="15"/>
      <c r="HF544" s="15"/>
      <c r="HG544" s="15"/>
      <c r="HH544" s="15"/>
      <c r="HI544" s="15"/>
      <c r="HJ544" s="15"/>
      <c r="HK544" s="15"/>
      <c r="HL544" s="15"/>
      <c r="HM544" s="15"/>
      <c r="HN544" s="15"/>
      <c r="HO544" s="15"/>
      <c r="HP544" s="15"/>
      <c r="HQ544" s="15"/>
      <c r="HR544" s="15"/>
      <c r="HS544" s="15"/>
      <c r="HT544" s="15"/>
      <c r="HU544" s="15"/>
      <c r="HV544" s="15"/>
      <c r="HW544" s="15"/>
      <c r="HX544" s="15"/>
      <c r="HY544" s="15"/>
      <c r="HZ544" s="15"/>
      <c r="IA544" s="15"/>
      <c r="IB544" s="15"/>
      <c r="IG544" s="15"/>
      <c r="IH544" s="15"/>
      <c r="II544" s="15"/>
      <c r="IJ544" s="15"/>
    </row>
    <row r="545" spans="1:252" s="15" customFormat="1" ht="71.25" customHeight="1" x14ac:dyDescent="0.25">
      <c r="A545" s="122">
        <v>541</v>
      </c>
      <c r="B545" s="122" t="s">
        <v>2709</v>
      </c>
      <c r="C545" s="123"/>
      <c r="D545" s="123" t="s">
        <v>2710</v>
      </c>
      <c r="E545" s="124" t="s">
        <v>2711</v>
      </c>
      <c r="F545" s="139">
        <v>43026</v>
      </c>
      <c r="G545" s="122" t="s">
        <v>2019</v>
      </c>
      <c r="H545" s="122" t="s">
        <v>167</v>
      </c>
      <c r="I545" s="122" t="s">
        <v>179</v>
      </c>
      <c r="J545" s="141" t="s">
        <v>2405</v>
      </c>
      <c r="K545" s="25" t="s">
        <v>36</v>
      </c>
      <c r="L545" s="25" t="s">
        <v>24</v>
      </c>
      <c r="N545" s="141" t="s">
        <v>2712</v>
      </c>
      <c r="O545" s="25" t="s">
        <v>36</v>
      </c>
      <c r="P545" s="25" t="s">
        <v>24</v>
      </c>
    </row>
    <row r="546" spans="1:252" ht="70.5" customHeight="1" x14ac:dyDescent="0.25">
      <c r="A546" s="122">
        <v>542</v>
      </c>
      <c r="B546" s="122" t="s">
        <v>2713</v>
      </c>
      <c r="C546" s="123"/>
      <c r="D546" s="123" t="s">
        <v>2714</v>
      </c>
      <c r="E546" s="124" t="s">
        <v>2715</v>
      </c>
      <c r="F546" s="139">
        <v>43026</v>
      </c>
      <c r="G546" s="122" t="s">
        <v>1262</v>
      </c>
      <c r="H546" s="122" t="s">
        <v>77</v>
      </c>
      <c r="I546" s="122" t="s">
        <v>78</v>
      </c>
      <c r="J546" s="141" t="s">
        <v>1603</v>
      </c>
      <c r="K546" s="25" t="s">
        <v>23</v>
      </c>
      <c r="L546" s="25" t="s">
        <v>24</v>
      </c>
      <c r="M546" s="15"/>
      <c r="N546" s="141" t="s">
        <v>2716</v>
      </c>
      <c r="O546" s="25" t="s">
        <v>23</v>
      </c>
      <c r="P546" s="25" t="s">
        <v>24</v>
      </c>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c r="BC546" s="15"/>
      <c r="BD546" s="15"/>
      <c r="BE546" s="15"/>
      <c r="BF546" s="15"/>
      <c r="BG546" s="15"/>
      <c r="BH546" s="15"/>
      <c r="BI546" s="15"/>
      <c r="BJ546" s="15"/>
      <c r="BK546" s="15"/>
      <c r="BL546" s="15"/>
      <c r="BM546" s="15"/>
      <c r="BN546" s="15"/>
      <c r="BO546" s="15"/>
      <c r="BP546" s="15"/>
      <c r="BQ546" s="15"/>
      <c r="BR546" s="15"/>
      <c r="BS546" s="15"/>
      <c r="BT546" s="15"/>
      <c r="BU546" s="15"/>
      <c r="BV546" s="15"/>
      <c r="BW546" s="15"/>
      <c r="BX546" s="15"/>
      <c r="BY546" s="15"/>
      <c r="BZ546" s="15"/>
      <c r="CA546" s="15"/>
      <c r="CB546" s="15"/>
      <c r="CC546" s="15"/>
      <c r="CD546" s="15"/>
      <c r="CE546" s="15"/>
      <c r="CF546" s="15"/>
      <c r="CG546" s="15"/>
      <c r="CH546" s="15"/>
      <c r="CI546" s="15"/>
      <c r="CJ546" s="15"/>
      <c r="CK546" s="15"/>
      <c r="CL546" s="15"/>
      <c r="CM546" s="15"/>
      <c r="CN546" s="15"/>
      <c r="CO546" s="15"/>
      <c r="CP546" s="15"/>
      <c r="CQ546" s="15"/>
      <c r="CR546" s="15"/>
      <c r="CS546" s="15"/>
      <c r="CT546" s="15"/>
      <c r="CU546" s="15"/>
      <c r="CV546" s="15"/>
      <c r="CW546" s="15"/>
      <c r="CX546" s="15"/>
      <c r="CY546" s="15"/>
      <c r="CZ546" s="15"/>
      <c r="DA546" s="15"/>
      <c r="DB546" s="15"/>
      <c r="DC546" s="15"/>
      <c r="DD546" s="15"/>
      <c r="DE546" s="15"/>
      <c r="DF546" s="15"/>
      <c r="DG546" s="15"/>
      <c r="DH546" s="15"/>
      <c r="DI546" s="15"/>
      <c r="DJ546" s="15"/>
      <c r="DK546" s="15"/>
      <c r="DL546" s="15"/>
      <c r="DM546" s="15"/>
      <c r="DN546" s="15"/>
      <c r="DO546" s="15"/>
      <c r="DP546" s="15"/>
      <c r="DQ546" s="15"/>
      <c r="DR546" s="15"/>
      <c r="DS546" s="15"/>
      <c r="DT546" s="15"/>
      <c r="DU546" s="15"/>
      <c r="DV546" s="15"/>
      <c r="DW546" s="15"/>
      <c r="DX546" s="15"/>
      <c r="DY546" s="15"/>
      <c r="DZ546" s="15"/>
      <c r="EA546" s="15"/>
      <c r="EB546" s="15"/>
      <c r="EC546" s="15"/>
      <c r="ED546" s="15"/>
      <c r="EE546" s="15"/>
      <c r="EF546" s="15"/>
      <c r="EG546" s="15"/>
      <c r="EH546" s="15"/>
      <c r="EI546" s="15"/>
      <c r="EJ546" s="15"/>
      <c r="EK546" s="15"/>
      <c r="EL546" s="15"/>
      <c r="EM546" s="15"/>
      <c r="EN546" s="15"/>
      <c r="EO546" s="15"/>
      <c r="EP546" s="15"/>
      <c r="EQ546" s="15"/>
      <c r="ER546" s="15"/>
      <c r="ES546" s="15"/>
      <c r="ET546" s="15"/>
      <c r="EU546" s="15"/>
      <c r="EV546" s="15"/>
      <c r="EW546" s="15"/>
      <c r="EX546" s="15"/>
      <c r="EY546" s="15"/>
      <c r="EZ546" s="15"/>
      <c r="FA546" s="15"/>
      <c r="FB546" s="15"/>
      <c r="FC546" s="15"/>
      <c r="FD546" s="15"/>
      <c r="FE546" s="15"/>
      <c r="FF546" s="15"/>
      <c r="FG546" s="15"/>
      <c r="FH546" s="15"/>
      <c r="FI546" s="15"/>
      <c r="FJ546" s="15"/>
      <c r="FK546" s="15"/>
      <c r="FL546" s="15"/>
      <c r="FM546" s="15"/>
      <c r="FN546" s="15"/>
      <c r="FO546" s="15"/>
      <c r="FP546" s="15"/>
      <c r="FQ546" s="15"/>
      <c r="FR546" s="15"/>
      <c r="FS546" s="15"/>
      <c r="FT546" s="15"/>
      <c r="FU546" s="15"/>
      <c r="FV546" s="15"/>
      <c r="FW546" s="15"/>
      <c r="FX546" s="15"/>
      <c r="FY546" s="15"/>
      <c r="FZ546" s="15"/>
      <c r="GA546" s="15"/>
      <c r="GB546" s="15"/>
      <c r="GC546" s="15"/>
      <c r="GD546" s="15"/>
      <c r="GE546" s="15"/>
      <c r="GF546" s="15"/>
      <c r="GG546" s="15"/>
      <c r="GH546" s="15"/>
      <c r="GI546" s="15"/>
      <c r="GJ546" s="15"/>
      <c r="GK546" s="15"/>
      <c r="GL546" s="15"/>
      <c r="GM546" s="15"/>
      <c r="GN546" s="15"/>
      <c r="GO546" s="15"/>
      <c r="GP546" s="15"/>
      <c r="GQ546" s="15"/>
      <c r="GR546" s="15"/>
      <c r="GS546" s="15"/>
      <c r="GT546" s="15"/>
      <c r="GU546" s="15"/>
      <c r="GV546" s="15"/>
      <c r="GW546" s="15"/>
      <c r="GX546" s="15"/>
      <c r="GY546" s="15"/>
      <c r="GZ546" s="15"/>
      <c r="HA546" s="15"/>
      <c r="HB546" s="15"/>
      <c r="HC546" s="15"/>
      <c r="HD546" s="15"/>
      <c r="HE546" s="15"/>
      <c r="HF546" s="15"/>
      <c r="HG546" s="15"/>
      <c r="HH546" s="15"/>
      <c r="HI546" s="15"/>
      <c r="HJ546" s="15"/>
      <c r="HK546" s="15"/>
      <c r="HL546" s="15"/>
      <c r="HM546" s="15"/>
      <c r="HN546" s="15"/>
      <c r="HO546" s="15"/>
      <c r="HP546" s="15"/>
      <c r="HQ546" s="15"/>
      <c r="HR546" s="15"/>
      <c r="HS546" s="15"/>
      <c r="HT546" s="15"/>
      <c r="HU546" s="15"/>
      <c r="HV546" s="15"/>
      <c r="HW546" s="15"/>
      <c r="HX546" s="15"/>
      <c r="HY546" s="15"/>
      <c r="HZ546" s="15"/>
      <c r="IA546" s="15"/>
      <c r="IB546" s="15"/>
      <c r="IC546" s="15"/>
      <c r="ID546" s="15"/>
      <c r="IE546" s="15"/>
      <c r="IF546" s="15"/>
      <c r="IK546" s="15"/>
      <c r="IL546" s="15"/>
      <c r="IM546" s="15"/>
      <c r="IN546" s="15"/>
    </row>
    <row r="547" spans="1:252" ht="70.5" customHeight="1" x14ac:dyDescent="0.25">
      <c r="A547" s="122">
        <v>543</v>
      </c>
      <c r="B547" s="122" t="s">
        <v>2717</v>
      </c>
      <c r="C547" s="123"/>
      <c r="D547" s="123" t="s">
        <v>2718</v>
      </c>
      <c r="E547" s="124" t="s">
        <v>2719</v>
      </c>
      <c r="F547" s="139">
        <v>43026</v>
      </c>
      <c r="G547" s="122" t="s">
        <v>2720</v>
      </c>
      <c r="H547" s="122" t="s">
        <v>77</v>
      </c>
      <c r="I547" s="122" t="s">
        <v>78</v>
      </c>
      <c r="J547" s="141" t="s">
        <v>1603</v>
      </c>
      <c r="K547" s="25" t="s">
        <v>23</v>
      </c>
      <c r="L547" s="25" t="s">
        <v>24</v>
      </c>
      <c r="M547" s="15"/>
      <c r="N547" s="141" t="s">
        <v>2721</v>
      </c>
      <c r="O547" s="25" t="s">
        <v>23</v>
      </c>
      <c r="P547" s="25" t="s">
        <v>24</v>
      </c>
      <c r="Q547" s="15"/>
      <c r="R547" s="15"/>
      <c r="S547" s="15"/>
      <c r="T547" s="15"/>
      <c r="U547" s="15"/>
      <c r="V547" s="15"/>
      <c r="W547" s="15"/>
      <c r="X547" s="15"/>
      <c r="Y547" s="15"/>
      <c r="Z547" s="15"/>
      <c r="AA547" s="15"/>
      <c r="AB547" s="15"/>
      <c r="AC547" s="15"/>
      <c r="AD547" s="15"/>
      <c r="AE547" s="15"/>
      <c r="AF547" s="15"/>
      <c r="AG547" s="15"/>
      <c r="AH547" s="15"/>
      <c r="AI547" s="15"/>
      <c r="AJ547" s="15"/>
      <c r="AK547" s="15"/>
      <c r="AL547" s="15"/>
      <c r="AM547" s="15"/>
      <c r="AN547" s="15"/>
      <c r="AO547" s="15"/>
      <c r="AP547" s="15"/>
      <c r="AQ547" s="15"/>
      <c r="AR547" s="15"/>
      <c r="AS547" s="15"/>
      <c r="AT547" s="15"/>
      <c r="AU547" s="15"/>
      <c r="AV547" s="15"/>
      <c r="AW547" s="15"/>
      <c r="AX547" s="15"/>
      <c r="AY547" s="15"/>
      <c r="AZ547" s="15"/>
      <c r="BA547" s="15"/>
      <c r="BB547" s="15"/>
      <c r="BC547" s="15"/>
      <c r="BD547" s="15"/>
      <c r="BE547" s="15"/>
      <c r="BF547" s="15"/>
      <c r="BG547" s="15"/>
      <c r="BH547" s="15"/>
      <c r="BI547" s="15"/>
      <c r="BJ547" s="15"/>
      <c r="BK547" s="15"/>
      <c r="BL547" s="15"/>
      <c r="BM547" s="15"/>
      <c r="BN547" s="15"/>
      <c r="BO547" s="15"/>
      <c r="BP547" s="15"/>
      <c r="BQ547" s="15"/>
      <c r="BR547" s="15"/>
      <c r="BS547" s="15"/>
      <c r="BT547" s="15"/>
      <c r="BU547" s="15"/>
      <c r="BV547" s="15"/>
      <c r="BW547" s="15"/>
      <c r="BX547" s="15"/>
      <c r="BY547" s="15"/>
      <c r="BZ547" s="15"/>
      <c r="CA547" s="15"/>
      <c r="CB547" s="15"/>
      <c r="CC547" s="15"/>
      <c r="CD547" s="15"/>
      <c r="CE547" s="15"/>
      <c r="CF547" s="15"/>
      <c r="CG547" s="15"/>
      <c r="CH547" s="15"/>
      <c r="CI547" s="15"/>
      <c r="CJ547" s="15"/>
      <c r="CK547" s="15"/>
      <c r="CL547" s="15"/>
      <c r="CM547" s="15"/>
      <c r="CN547" s="15"/>
      <c r="CO547" s="15"/>
      <c r="CP547" s="15"/>
      <c r="CQ547" s="15"/>
      <c r="CR547" s="15"/>
      <c r="CS547" s="15"/>
      <c r="CT547" s="15"/>
      <c r="CU547" s="15"/>
      <c r="CV547" s="15"/>
      <c r="CW547" s="15"/>
      <c r="CX547" s="15"/>
      <c r="CY547" s="15"/>
      <c r="CZ547" s="15"/>
      <c r="DA547" s="15"/>
      <c r="DB547" s="15"/>
      <c r="DC547" s="15"/>
      <c r="DD547" s="15"/>
      <c r="DE547" s="15"/>
      <c r="DF547" s="15"/>
      <c r="DG547" s="15"/>
      <c r="DH547" s="15"/>
      <c r="DI547" s="15"/>
      <c r="DJ547" s="15"/>
      <c r="DK547" s="15"/>
      <c r="DL547" s="15"/>
      <c r="DM547" s="15"/>
      <c r="DN547" s="15"/>
      <c r="DO547" s="15"/>
      <c r="DP547" s="15"/>
      <c r="DQ547" s="15"/>
      <c r="DR547" s="15"/>
      <c r="DS547" s="15"/>
      <c r="DT547" s="15"/>
      <c r="DU547" s="15"/>
      <c r="DV547" s="15"/>
      <c r="DW547" s="15"/>
      <c r="DX547" s="15"/>
      <c r="DY547" s="15"/>
      <c r="DZ547" s="15"/>
      <c r="EA547" s="15"/>
      <c r="EB547" s="15"/>
      <c r="EC547" s="15"/>
      <c r="ED547" s="15"/>
      <c r="EE547" s="15"/>
      <c r="EF547" s="15"/>
      <c r="EG547" s="15"/>
      <c r="EH547" s="15"/>
      <c r="EI547" s="15"/>
      <c r="EJ547" s="15"/>
      <c r="EK547" s="15"/>
      <c r="EL547" s="15"/>
      <c r="EM547" s="15"/>
      <c r="EN547" s="15"/>
      <c r="EO547" s="15"/>
      <c r="EP547" s="15"/>
      <c r="EQ547" s="15"/>
      <c r="ER547" s="15"/>
      <c r="ES547" s="15"/>
      <c r="ET547" s="15"/>
      <c r="EU547" s="15"/>
      <c r="EV547" s="15"/>
      <c r="EW547" s="15"/>
      <c r="EX547" s="15"/>
      <c r="EY547" s="15"/>
      <c r="EZ547" s="15"/>
      <c r="FA547" s="15"/>
      <c r="FB547" s="15"/>
      <c r="FC547" s="15"/>
      <c r="FD547" s="15"/>
      <c r="FE547" s="15"/>
      <c r="FF547" s="15"/>
      <c r="FG547" s="15"/>
      <c r="FH547" s="15"/>
      <c r="FI547" s="15"/>
      <c r="FJ547" s="15"/>
      <c r="FK547" s="15"/>
      <c r="FL547" s="15"/>
      <c r="FM547" s="15"/>
      <c r="FN547" s="15"/>
      <c r="FO547" s="15"/>
      <c r="FP547" s="15"/>
      <c r="FQ547" s="15"/>
      <c r="FR547" s="15"/>
      <c r="FS547" s="15"/>
      <c r="FT547" s="15"/>
      <c r="FU547" s="15"/>
      <c r="FV547" s="15"/>
      <c r="FW547" s="15"/>
      <c r="FX547" s="15"/>
      <c r="FY547" s="15"/>
      <c r="FZ547" s="15"/>
      <c r="GA547" s="15"/>
      <c r="GB547" s="15"/>
      <c r="GC547" s="15"/>
      <c r="GD547" s="15"/>
      <c r="GE547" s="15"/>
      <c r="GF547" s="15"/>
      <c r="GG547" s="15"/>
      <c r="GH547" s="15"/>
      <c r="GI547" s="15"/>
      <c r="GJ547" s="15"/>
      <c r="GK547" s="15"/>
      <c r="GL547" s="15"/>
      <c r="GM547" s="15"/>
      <c r="GN547" s="15"/>
      <c r="GO547" s="15"/>
      <c r="GP547" s="15"/>
      <c r="GQ547" s="15"/>
      <c r="GR547" s="15"/>
      <c r="GS547" s="15"/>
      <c r="GT547" s="15"/>
      <c r="GU547" s="15"/>
      <c r="GV547" s="15"/>
      <c r="GW547" s="15"/>
      <c r="GX547" s="15"/>
      <c r="GY547" s="15"/>
      <c r="GZ547" s="15"/>
      <c r="HA547" s="15"/>
      <c r="HB547" s="15"/>
      <c r="HC547" s="15"/>
      <c r="HD547" s="15"/>
      <c r="HE547" s="15"/>
      <c r="HF547" s="15"/>
      <c r="HG547" s="15"/>
      <c r="HH547" s="15"/>
      <c r="HI547" s="15"/>
      <c r="HJ547" s="15"/>
      <c r="HK547" s="15"/>
      <c r="HL547" s="15"/>
      <c r="HM547" s="15"/>
      <c r="HN547" s="15"/>
      <c r="HO547" s="15"/>
      <c r="HP547" s="15"/>
      <c r="HQ547" s="15"/>
      <c r="HR547" s="15"/>
      <c r="HS547" s="15"/>
      <c r="HT547" s="15"/>
      <c r="HU547" s="15"/>
      <c r="HV547" s="15"/>
      <c r="HW547" s="15"/>
      <c r="HX547" s="15"/>
      <c r="HY547" s="15"/>
      <c r="HZ547" s="15"/>
      <c r="IA547" s="15"/>
      <c r="IB547" s="15"/>
      <c r="IC547" s="15"/>
      <c r="ID547" s="15"/>
      <c r="IE547" s="15"/>
      <c r="IF547" s="15"/>
      <c r="IK547" s="15"/>
      <c r="IL547" s="15"/>
      <c r="IM547" s="15"/>
      <c r="IN547" s="15"/>
    </row>
    <row r="548" spans="1:252" ht="70.5" customHeight="1" x14ac:dyDescent="0.25">
      <c r="A548" s="122">
        <v>544</v>
      </c>
      <c r="B548" s="122" t="s">
        <v>2722</v>
      </c>
      <c r="C548" s="123"/>
      <c r="D548" s="123" t="s">
        <v>2723</v>
      </c>
      <c r="E548" s="124" t="s">
        <v>2724</v>
      </c>
      <c r="F548" s="139">
        <v>43026</v>
      </c>
      <c r="G548" s="122" t="s">
        <v>2725</v>
      </c>
      <c r="H548" s="122" t="s">
        <v>77</v>
      </c>
      <c r="I548" s="122" t="s">
        <v>78</v>
      </c>
      <c r="J548" s="141" t="s">
        <v>1603</v>
      </c>
      <c r="K548" s="25" t="s">
        <v>23</v>
      </c>
      <c r="L548" s="25" t="s">
        <v>24</v>
      </c>
      <c r="M548" s="15"/>
      <c r="N548" s="141" t="s">
        <v>2726</v>
      </c>
      <c r="O548" s="25" t="s">
        <v>23</v>
      </c>
      <c r="P548" s="25" t="s">
        <v>24</v>
      </c>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c r="BC548" s="15"/>
      <c r="BD548" s="15"/>
      <c r="BE548" s="15"/>
      <c r="BF548" s="15"/>
      <c r="BG548" s="15"/>
      <c r="BH548" s="15"/>
      <c r="BI548" s="15"/>
      <c r="BJ548" s="15"/>
      <c r="BK548" s="15"/>
      <c r="BL548" s="15"/>
      <c r="BM548" s="15"/>
      <c r="BN548" s="15"/>
      <c r="BO548" s="15"/>
      <c r="BP548" s="15"/>
      <c r="BQ548" s="15"/>
      <c r="BR548" s="15"/>
      <c r="BS548" s="15"/>
      <c r="BT548" s="15"/>
      <c r="BU548" s="15"/>
      <c r="BV548" s="15"/>
      <c r="BW548" s="15"/>
      <c r="BX548" s="15"/>
      <c r="BY548" s="15"/>
      <c r="BZ548" s="15"/>
      <c r="CA548" s="15"/>
      <c r="CB548" s="15"/>
      <c r="CC548" s="15"/>
      <c r="CD548" s="15"/>
      <c r="CE548" s="15"/>
      <c r="CF548" s="15"/>
      <c r="CG548" s="15"/>
      <c r="CH548" s="15"/>
      <c r="CI548" s="15"/>
      <c r="CJ548" s="15"/>
      <c r="CK548" s="15"/>
      <c r="CL548" s="15"/>
      <c r="CM548" s="15"/>
      <c r="CN548" s="15"/>
      <c r="CO548" s="15"/>
      <c r="CP548" s="15"/>
      <c r="CQ548" s="15"/>
      <c r="CR548" s="15"/>
      <c r="CS548" s="15"/>
      <c r="CT548" s="15"/>
      <c r="CU548" s="15"/>
      <c r="CV548" s="15"/>
      <c r="CW548" s="15"/>
      <c r="CX548" s="15"/>
      <c r="CY548" s="15"/>
      <c r="CZ548" s="15"/>
      <c r="DA548" s="15"/>
      <c r="DB548" s="15"/>
      <c r="DC548" s="15"/>
      <c r="DD548" s="15"/>
      <c r="DE548" s="15"/>
      <c r="DF548" s="15"/>
      <c r="DG548" s="15"/>
      <c r="DH548" s="15"/>
      <c r="DI548" s="15"/>
      <c r="DJ548" s="15"/>
      <c r="DK548" s="15"/>
      <c r="DL548" s="15"/>
      <c r="DM548" s="15"/>
      <c r="DN548" s="15"/>
      <c r="DO548" s="15"/>
      <c r="DP548" s="15"/>
      <c r="DQ548" s="15"/>
      <c r="DR548" s="15"/>
      <c r="DS548" s="15"/>
      <c r="DT548" s="15"/>
      <c r="DU548" s="15"/>
      <c r="DV548" s="15"/>
      <c r="DW548" s="15"/>
      <c r="DX548" s="15"/>
      <c r="DY548" s="15"/>
      <c r="DZ548" s="15"/>
      <c r="EA548" s="15"/>
      <c r="EB548" s="15"/>
      <c r="EC548" s="15"/>
      <c r="ED548" s="15"/>
      <c r="EE548" s="15"/>
      <c r="EF548" s="15"/>
      <c r="EG548" s="15"/>
      <c r="EH548" s="15"/>
      <c r="EI548" s="15"/>
      <c r="EJ548" s="15"/>
      <c r="EK548" s="15"/>
      <c r="EL548" s="15"/>
      <c r="EM548" s="15"/>
      <c r="EN548" s="15"/>
      <c r="EO548" s="15"/>
      <c r="EP548" s="15"/>
      <c r="EQ548" s="15"/>
      <c r="ER548" s="15"/>
      <c r="ES548" s="15"/>
      <c r="ET548" s="15"/>
      <c r="EU548" s="15"/>
      <c r="EV548" s="15"/>
      <c r="EW548" s="15"/>
      <c r="EX548" s="15"/>
      <c r="EY548" s="15"/>
      <c r="EZ548" s="15"/>
      <c r="FA548" s="15"/>
      <c r="FB548" s="15"/>
      <c r="FC548" s="15"/>
      <c r="FD548" s="15"/>
      <c r="FE548" s="15"/>
      <c r="FF548" s="15"/>
      <c r="FG548" s="15"/>
      <c r="FH548" s="15"/>
      <c r="FI548" s="15"/>
      <c r="FJ548" s="15"/>
      <c r="FK548" s="15"/>
      <c r="FL548" s="15"/>
      <c r="FM548" s="15"/>
      <c r="FN548" s="15"/>
      <c r="FO548" s="15"/>
      <c r="FP548" s="15"/>
      <c r="FQ548" s="15"/>
      <c r="FR548" s="15"/>
      <c r="FS548" s="15"/>
      <c r="FT548" s="15"/>
      <c r="FU548" s="15"/>
      <c r="FV548" s="15"/>
      <c r="FW548" s="15"/>
      <c r="FX548" s="15"/>
      <c r="FY548" s="15"/>
      <c r="FZ548" s="15"/>
      <c r="GA548" s="15"/>
      <c r="GB548" s="15"/>
      <c r="GC548" s="15"/>
      <c r="GD548" s="15"/>
      <c r="GE548" s="15"/>
      <c r="GF548" s="15"/>
      <c r="GG548" s="15"/>
      <c r="GH548" s="15"/>
      <c r="GI548" s="15"/>
      <c r="GJ548" s="15"/>
      <c r="GK548" s="15"/>
      <c r="GL548" s="15"/>
      <c r="GM548" s="15"/>
      <c r="GN548" s="15"/>
      <c r="GO548" s="15"/>
      <c r="GP548" s="15"/>
      <c r="GQ548" s="15"/>
      <c r="GR548" s="15"/>
      <c r="GS548" s="15"/>
      <c r="GT548" s="15"/>
      <c r="GU548" s="15"/>
      <c r="GV548" s="15"/>
      <c r="GW548" s="15"/>
      <c r="GX548" s="15"/>
      <c r="GY548" s="15"/>
      <c r="GZ548" s="15"/>
      <c r="HA548" s="15"/>
      <c r="HB548" s="15"/>
      <c r="HC548" s="15"/>
      <c r="HD548" s="15"/>
      <c r="HE548" s="15"/>
      <c r="HF548" s="15"/>
      <c r="HG548" s="15"/>
      <c r="HH548" s="15"/>
      <c r="HI548" s="15"/>
      <c r="HJ548" s="15"/>
      <c r="HK548" s="15"/>
      <c r="HL548" s="15"/>
      <c r="HM548" s="15"/>
      <c r="HN548" s="15"/>
      <c r="HO548" s="15"/>
      <c r="HP548" s="15"/>
      <c r="HQ548" s="15"/>
      <c r="HR548" s="15"/>
      <c r="HS548" s="15"/>
      <c r="HT548" s="15"/>
      <c r="HU548" s="15"/>
      <c r="HV548" s="15"/>
      <c r="HW548" s="15"/>
      <c r="HX548" s="15"/>
      <c r="HY548" s="15"/>
      <c r="HZ548" s="15"/>
      <c r="IA548" s="15"/>
      <c r="IB548" s="15"/>
      <c r="IC548" s="15"/>
      <c r="ID548" s="15"/>
      <c r="IE548" s="15"/>
      <c r="IF548" s="15"/>
      <c r="IK548" s="15"/>
      <c r="IL548" s="15"/>
      <c r="IM548" s="15"/>
      <c r="IN548" s="15"/>
    </row>
    <row r="549" spans="1:252" s="15" customFormat="1" ht="71.25" customHeight="1" x14ac:dyDescent="0.25">
      <c r="A549" s="122">
        <v>545</v>
      </c>
      <c r="B549" s="122" t="s">
        <v>2727</v>
      </c>
      <c r="C549" s="123"/>
      <c r="D549" s="123" t="s">
        <v>2728</v>
      </c>
      <c r="E549" s="124" t="s">
        <v>2729</v>
      </c>
      <c r="F549" s="139">
        <v>43027</v>
      </c>
      <c r="G549" s="122" t="s">
        <v>2730</v>
      </c>
      <c r="H549" s="122" t="s">
        <v>167</v>
      </c>
      <c r="I549" s="122" t="s">
        <v>329</v>
      </c>
      <c r="J549" s="141" t="s">
        <v>2405</v>
      </c>
      <c r="K549" s="25" t="s">
        <v>36</v>
      </c>
      <c r="L549" s="25" t="s">
        <v>24</v>
      </c>
      <c r="N549" s="141" t="s">
        <v>2731</v>
      </c>
      <c r="O549" s="25" t="s">
        <v>36</v>
      </c>
      <c r="P549" s="25" t="s">
        <v>24</v>
      </c>
    </row>
    <row r="550" spans="1:252" ht="70.5" customHeight="1" x14ac:dyDescent="0.25">
      <c r="A550" s="122">
        <v>546</v>
      </c>
      <c r="B550" s="122" t="s">
        <v>2732</v>
      </c>
      <c r="C550" s="123"/>
      <c r="D550" s="123" t="s">
        <v>2733</v>
      </c>
      <c r="E550" s="124" t="s">
        <v>2734</v>
      </c>
      <c r="F550" s="139">
        <v>43027</v>
      </c>
      <c r="G550" s="122" t="s">
        <v>1915</v>
      </c>
      <c r="H550" s="122" t="s">
        <v>77</v>
      </c>
      <c r="I550" s="122" t="s">
        <v>78</v>
      </c>
      <c r="J550" s="141" t="s">
        <v>1603</v>
      </c>
      <c r="K550" s="25" t="s">
        <v>23</v>
      </c>
      <c r="L550" s="25" t="s">
        <v>24</v>
      </c>
      <c r="M550" s="15"/>
      <c r="N550" s="141" t="s">
        <v>2735</v>
      </c>
      <c r="O550" s="25" t="s">
        <v>23</v>
      </c>
      <c r="P550" s="25" t="s">
        <v>24</v>
      </c>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c r="BC550" s="15"/>
      <c r="BD550" s="15"/>
      <c r="BE550" s="15"/>
      <c r="BF550" s="15"/>
      <c r="BG550" s="15"/>
      <c r="BH550" s="15"/>
      <c r="BI550" s="15"/>
      <c r="BJ550" s="15"/>
      <c r="BK550" s="15"/>
      <c r="BL550" s="15"/>
      <c r="BM550" s="15"/>
      <c r="BN550" s="15"/>
      <c r="BO550" s="15"/>
      <c r="BP550" s="15"/>
      <c r="BQ550" s="15"/>
      <c r="BR550" s="15"/>
      <c r="BS550" s="15"/>
      <c r="BT550" s="15"/>
      <c r="BU550" s="15"/>
      <c r="BV550" s="15"/>
      <c r="BW550" s="15"/>
      <c r="BX550" s="15"/>
      <c r="BY550" s="15"/>
      <c r="BZ550" s="15"/>
      <c r="CA550" s="15"/>
      <c r="CB550" s="15"/>
      <c r="CC550" s="15"/>
      <c r="CD550" s="15"/>
      <c r="CE550" s="15"/>
      <c r="CF550" s="15"/>
      <c r="CG550" s="15"/>
      <c r="CH550" s="15"/>
      <c r="CI550" s="15"/>
      <c r="CJ550" s="15"/>
      <c r="CK550" s="15"/>
      <c r="CL550" s="15"/>
      <c r="CM550" s="15"/>
      <c r="CN550" s="15"/>
      <c r="CO550" s="15"/>
      <c r="CP550" s="15"/>
      <c r="CQ550" s="15"/>
      <c r="CR550" s="15"/>
      <c r="CS550" s="15"/>
      <c r="CT550" s="15"/>
      <c r="CU550" s="15"/>
      <c r="CV550" s="15"/>
      <c r="CW550" s="15"/>
      <c r="CX550" s="15"/>
      <c r="CY550" s="15"/>
      <c r="CZ550" s="15"/>
      <c r="DA550" s="15"/>
      <c r="DB550" s="15"/>
      <c r="DC550" s="15"/>
      <c r="DD550" s="15"/>
      <c r="DE550" s="15"/>
      <c r="DF550" s="15"/>
      <c r="DG550" s="15"/>
      <c r="DH550" s="15"/>
      <c r="DI550" s="15"/>
      <c r="DJ550" s="15"/>
      <c r="DK550" s="15"/>
      <c r="DL550" s="15"/>
      <c r="DM550" s="15"/>
      <c r="DN550" s="15"/>
      <c r="DO550" s="15"/>
      <c r="DP550" s="15"/>
      <c r="DQ550" s="15"/>
      <c r="DR550" s="15"/>
      <c r="DS550" s="15"/>
      <c r="DT550" s="15"/>
      <c r="DU550" s="15"/>
      <c r="DV550" s="15"/>
      <c r="DW550" s="15"/>
      <c r="DX550" s="15"/>
      <c r="DY550" s="15"/>
      <c r="DZ550" s="15"/>
      <c r="EA550" s="15"/>
      <c r="EB550" s="15"/>
      <c r="EC550" s="15"/>
      <c r="ED550" s="15"/>
      <c r="EE550" s="15"/>
      <c r="EF550" s="15"/>
      <c r="EG550" s="15"/>
      <c r="EH550" s="15"/>
      <c r="EI550" s="15"/>
      <c r="EJ550" s="15"/>
      <c r="EK550" s="15"/>
      <c r="EL550" s="15"/>
      <c r="EM550" s="15"/>
      <c r="EN550" s="15"/>
      <c r="EO550" s="15"/>
      <c r="EP550" s="15"/>
      <c r="EQ550" s="15"/>
      <c r="ER550" s="15"/>
      <c r="ES550" s="15"/>
      <c r="ET550" s="15"/>
      <c r="EU550" s="15"/>
      <c r="EV550" s="15"/>
      <c r="EW550" s="15"/>
      <c r="EX550" s="15"/>
      <c r="EY550" s="15"/>
      <c r="EZ550" s="15"/>
      <c r="FA550" s="15"/>
      <c r="FB550" s="15"/>
      <c r="FC550" s="15"/>
      <c r="FD550" s="15"/>
      <c r="FE550" s="15"/>
      <c r="FF550" s="15"/>
      <c r="FG550" s="15"/>
      <c r="FH550" s="15"/>
      <c r="FI550" s="15"/>
      <c r="FJ550" s="15"/>
      <c r="FK550" s="15"/>
      <c r="FL550" s="15"/>
      <c r="FM550" s="15"/>
      <c r="FN550" s="15"/>
      <c r="FO550" s="15"/>
      <c r="FP550" s="15"/>
      <c r="FQ550" s="15"/>
      <c r="FR550" s="15"/>
      <c r="FS550" s="15"/>
      <c r="FT550" s="15"/>
      <c r="FU550" s="15"/>
      <c r="FV550" s="15"/>
      <c r="FW550" s="15"/>
      <c r="FX550" s="15"/>
      <c r="FY550" s="15"/>
      <c r="FZ550" s="15"/>
      <c r="GA550" s="15"/>
      <c r="GB550" s="15"/>
      <c r="GC550" s="15"/>
      <c r="GD550" s="15"/>
      <c r="GE550" s="15"/>
      <c r="GF550" s="15"/>
      <c r="GG550" s="15"/>
      <c r="GH550" s="15"/>
      <c r="GI550" s="15"/>
      <c r="GJ550" s="15"/>
      <c r="GK550" s="15"/>
      <c r="GL550" s="15"/>
      <c r="GM550" s="15"/>
      <c r="GN550" s="15"/>
      <c r="GO550" s="15"/>
      <c r="GP550" s="15"/>
      <c r="GQ550" s="15"/>
      <c r="GR550" s="15"/>
      <c r="GS550" s="15"/>
      <c r="GT550" s="15"/>
      <c r="GU550" s="15"/>
      <c r="GV550" s="15"/>
      <c r="GW550" s="15"/>
      <c r="GX550" s="15"/>
      <c r="GY550" s="15"/>
      <c r="GZ550" s="15"/>
      <c r="HA550" s="15"/>
      <c r="HB550" s="15"/>
      <c r="HC550" s="15"/>
      <c r="HD550" s="15"/>
      <c r="HE550" s="15"/>
      <c r="HF550" s="15"/>
      <c r="HG550" s="15"/>
      <c r="HH550" s="15"/>
      <c r="HI550" s="15"/>
      <c r="HJ550" s="15"/>
      <c r="HK550" s="15"/>
      <c r="HL550" s="15"/>
      <c r="HM550" s="15"/>
      <c r="HN550" s="15"/>
      <c r="HO550" s="15"/>
      <c r="HP550" s="15"/>
      <c r="HQ550" s="15"/>
      <c r="HR550" s="15"/>
      <c r="HS550" s="15"/>
      <c r="HT550" s="15"/>
      <c r="HU550" s="15"/>
      <c r="HV550" s="15"/>
      <c r="HW550" s="15"/>
      <c r="HX550" s="15"/>
      <c r="HY550" s="15"/>
      <c r="HZ550" s="15"/>
      <c r="IA550" s="15"/>
      <c r="IB550" s="15"/>
      <c r="IC550" s="15"/>
      <c r="ID550" s="15"/>
      <c r="IE550" s="15"/>
      <c r="IF550" s="15"/>
      <c r="IK550" s="15"/>
      <c r="IL550" s="15"/>
      <c r="IM550" s="15"/>
      <c r="IN550" s="15"/>
    </row>
    <row r="551" spans="1:252" ht="70.5" customHeight="1" x14ac:dyDescent="0.25">
      <c r="A551" s="122">
        <v>547</v>
      </c>
      <c r="B551" s="122" t="s">
        <v>2736</v>
      </c>
      <c r="C551" s="123"/>
      <c r="D551" s="123" t="s">
        <v>2737</v>
      </c>
      <c r="E551" s="124" t="s">
        <v>2738</v>
      </c>
      <c r="F551" s="139">
        <v>43027</v>
      </c>
      <c r="G551" s="122" t="s">
        <v>479</v>
      </c>
      <c r="H551" s="122" t="s">
        <v>77</v>
      </c>
      <c r="I551" s="122" t="s">
        <v>78</v>
      </c>
      <c r="J551" s="141" t="s">
        <v>1603</v>
      </c>
      <c r="K551" s="25" t="s">
        <v>23</v>
      </c>
      <c r="L551" s="25" t="s">
        <v>24</v>
      </c>
      <c r="M551" s="15"/>
      <c r="N551" s="141" t="s">
        <v>2739</v>
      </c>
      <c r="O551" s="25" t="s">
        <v>23</v>
      </c>
      <c r="P551" s="25" t="s">
        <v>24</v>
      </c>
      <c r="Q551" s="15"/>
      <c r="R551" s="15"/>
      <c r="S551" s="15"/>
      <c r="T551" s="15"/>
      <c r="U551" s="15"/>
      <c r="V551" s="15"/>
      <c r="W551" s="15"/>
      <c r="X551" s="15"/>
      <c r="Y551" s="15"/>
      <c r="Z551" s="15"/>
      <c r="AA551" s="15"/>
      <c r="AB551" s="15"/>
      <c r="AC551" s="15"/>
      <c r="AD551" s="15"/>
      <c r="AE551" s="15"/>
      <c r="AF551" s="15"/>
      <c r="AG551" s="15"/>
      <c r="AH551" s="15"/>
      <c r="AI551" s="15"/>
      <c r="AJ551" s="15"/>
      <c r="AK551" s="15"/>
      <c r="AL551" s="15"/>
      <c r="AM551" s="15"/>
      <c r="AN551" s="15"/>
      <c r="AO551" s="15"/>
      <c r="AP551" s="15"/>
      <c r="AQ551" s="15"/>
      <c r="AR551" s="15"/>
      <c r="AS551" s="15"/>
      <c r="AT551" s="15"/>
      <c r="AU551" s="15"/>
      <c r="AV551" s="15"/>
      <c r="AW551" s="15"/>
      <c r="AX551" s="15"/>
      <c r="AY551" s="15"/>
      <c r="AZ551" s="15"/>
      <c r="BA551" s="15"/>
      <c r="BB551" s="15"/>
      <c r="BC551" s="15"/>
      <c r="BD551" s="15"/>
      <c r="BE551" s="15"/>
      <c r="BF551" s="15"/>
      <c r="BG551" s="15"/>
      <c r="BH551" s="15"/>
      <c r="BI551" s="15"/>
      <c r="BJ551" s="15"/>
      <c r="BK551" s="15"/>
      <c r="BL551" s="15"/>
      <c r="BM551" s="15"/>
      <c r="BN551" s="15"/>
      <c r="BO551" s="15"/>
      <c r="BP551" s="15"/>
      <c r="BQ551" s="15"/>
      <c r="BR551" s="15"/>
      <c r="BS551" s="15"/>
      <c r="BT551" s="15"/>
      <c r="BU551" s="15"/>
      <c r="BV551" s="15"/>
      <c r="BW551" s="15"/>
      <c r="BX551" s="15"/>
      <c r="BY551" s="15"/>
      <c r="BZ551" s="15"/>
      <c r="CA551" s="15"/>
      <c r="CB551" s="15"/>
      <c r="CC551" s="15"/>
      <c r="CD551" s="15"/>
      <c r="CE551" s="15"/>
      <c r="CF551" s="15"/>
      <c r="CG551" s="15"/>
      <c r="CH551" s="15"/>
      <c r="CI551" s="15"/>
      <c r="CJ551" s="15"/>
      <c r="CK551" s="15"/>
      <c r="CL551" s="15"/>
      <c r="CM551" s="15"/>
      <c r="CN551" s="15"/>
      <c r="CO551" s="15"/>
      <c r="CP551" s="15"/>
      <c r="CQ551" s="15"/>
      <c r="CR551" s="15"/>
      <c r="CS551" s="15"/>
      <c r="CT551" s="15"/>
      <c r="CU551" s="15"/>
      <c r="CV551" s="15"/>
      <c r="CW551" s="15"/>
      <c r="CX551" s="15"/>
      <c r="CY551" s="15"/>
      <c r="CZ551" s="15"/>
      <c r="DA551" s="15"/>
      <c r="DB551" s="15"/>
      <c r="DC551" s="15"/>
      <c r="DD551" s="15"/>
      <c r="DE551" s="15"/>
      <c r="DF551" s="15"/>
      <c r="DG551" s="15"/>
      <c r="DH551" s="15"/>
      <c r="DI551" s="15"/>
      <c r="DJ551" s="15"/>
      <c r="DK551" s="15"/>
      <c r="DL551" s="15"/>
      <c r="DM551" s="15"/>
      <c r="DN551" s="15"/>
      <c r="DO551" s="15"/>
      <c r="DP551" s="15"/>
      <c r="DQ551" s="15"/>
      <c r="DR551" s="15"/>
      <c r="DS551" s="15"/>
      <c r="DT551" s="15"/>
      <c r="DU551" s="15"/>
      <c r="DV551" s="15"/>
      <c r="DW551" s="15"/>
      <c r="DX551" s="15"/>
      <c r="DY551" s="15"/>
      <c r="DZ551" s="15"/>
      <c r="EA551" s="15"/>
      <c r="EB551" s="15"/>
      <c r="EC551" s="15"/>
      <c r="ED551" s="15"/>
      <c r="EE551" s="15"/>
      <c r="EF551" s="15"/>
      <c r="EG551" s="15"/>
      <c r="EH551" s="15"/>
      <c r="EI551" s="15"/>
      <c r="EJ551" s="15"/>
      <c r="EK551" s="15"/>
      <c r="EL551" s="15"/>
      <c r="EM551" s="15"/>
      <c r="EN551" s="15"/>
      <c r="EO551" s="15"/>
      <c r="EP551" s="15"/>
      <c r="EQ551" s="15"/>
      <c r="ER551" s="15"/>
      <c r="ES551" s="15"/>
      <c r="ET551" s="15"/>
      <c r="EU551" s="15"/>
      <c r="EV551" s="15"/>
      <c r="EW551" s="15"/>
      <c r="EX551" s="15"/>
      <c r="EY551" s="15"/>
      <c r="EZ551" s="15"/>
      <c r="FA551" s="15"/>
      <c r="FB551" s="15"/>
      <c r="FC551" s="15"/>
      <c r="FD551" s="15"/>
      <c r="FE551" s="15"/>
      <c r="FF551" s="15"/>
      <c r="FG551" s="15"/>
      <c r="FH551" s="15"/>
      <c r="FI551" s="15"/>
      <c r="FJ551" s="15"/>
      <c r="FK551" s="15"/>
      <c r="FL551" s="15"/>
      <c r="FM551" s="15"/>
      <c r="FN551" s="15"/>
      <c r="FO551" s="15"/>
      <c r="FP551" s="15"/>
      <c r="FQ551" s="15"/>
      <c r="FR551" s="15"/>
      <c r="FS551" s="15"/>
      <c r="FT551" s="15"/>
      <c r="FU551" s="15"/>
      <c r="FV551" s="15"/>
      <c r="FW551" s="15"/>
      <c r="FX551" s="15"/>
      <c r="FY551" s="15"/>
      <c r="FZ551" s="15"/>
      <c r="GA551" s="15"/>
      <c r="GB551" s="15"/>
      <c r="GC551" s="15"/>
      <c r="GD551" s="15"/>
      <c r="GE551" s="15"/>
      <c r="GF551" s="15"/>
      <c r="GG551" s="15"/>
      <c r="GH551" s="15"/>
      <c r="GI551" s="15"/>
      <c r="GJ551" s="15"/>
      <c r="GK551" s="15"/>
      <c r="GL551" s="15"/>
      <c r="GM551" s="15"/>
      <c r="GN551" s="15"/>
      <c r="GO551" s="15"/>
      <c r="GP551" s="15"/>
      <c r="GQ551" s="15"/>
      <c r="GR551" s="15"/>
      <c r="GS551" s="15"/>
      <c r="GT551" s="15"/>
      <c r="GU551" s="15"/>
      <c r="GV551" s="15"/>
      <c r="GW551" s="15"/>
      <c r="GX551" s="15"/>
      <c r="GY551" s="15"/>
      <c r="GZ551" s="15"/>
      <c r="HA551" s="15"/>
      <c r="HB551" s="15"/>
      <c r="HC551" s="15"/>
      <c r="HD551" s="15"/>
      <c r="HE551" s="15"/>
      <c r="HF551" s="15"/>
      <c r="HG551" s="15"/>
      <c r="HH551" s="15"/>
      <c r="HI551" s="15"/>
      <c r="HJ551" s="15"/>
      <c r="HK551" s="15"/>
      <c r="HL551" s="15"/>
      <c r="HM551" s="15"/>
      <c r="HN551" s="15"/>
      <c r="HO551" s="15"/>
      <c r="HP551" s="15"/>
      <c r="HQ551" s="15"/>
      <c r="HR551" s="15"/>
      <c r="HS551" s="15"/>
      <c r="HT551" s="15"/>
      <c r="HU551" s="15"/>
      <c r="HV551" s="15"/>
      <c r="HW551" s="15"/>
      <c r="HX551" s="15"/>
      <c r="HY551" s="15"/>
      <c r="HZ551" s="15"/>
      <c r="IA551" s="15"/>
      <c r="IB551" s="15"/>
      <c r="IC551" s="15"/>
      <c r="ID551" s="15"/>
      <c r="IE551" s="15"/>
      <c r="IF551" s="15"/>
      <c r="IK551" s="15"/>
      <c r="IL551" s="15"/>
      <c r="IM551" s="15"/>
      <c r="IN551" s="15"/>
    </row>
    <row r="552" spans="1:252" ht="58.5" customHeight="1" x14ac:dyDescent="0.25">
      <c r="A552" s="122">
        <v>548</v>
      </c>
      <c r="B552" s="122" t="s">
        <v>2740</v>
      </c>
      <c r="C552" s="123" t="s">
        <v>2741</v>
      </c>
      <c r="D552" s="123" t="s">
        <v>2742</v>
      </c>
      <c r="E552" s="124" t="s">
        <v>2743</v>
      </c>
      <c r="F552" s="139">
        <v>43027</v>
      </c>
      <c r="G552" s="122" t="s">
        <v>2744</v>
      </c>
      <c r="H552" s="122" t="s">
        <v>2745</v>
      </c>
      <c r="I552" s="122" t="s">
        <v>2746</v>
      </c>
      <c r="J552" s="140" t="s">
        <v>2263</v>
      </c>
      <c r="K552" s="127" t="s">
        <v>23</v>
      </c>
      <c r="L552" s="127" t="s">
        <v>24</v>
      </c>
      <c r="M552" s="137"/>
      <c r="N552" s="140" t="s">
        <v>2747</v>
      </c>
      <c r="O552" s="127" t="s">
        <v>23</v>
      </c>
      <c r="P552" s="127" t="s">
        <v>24</v>
      </c>
    </row>
    <row r="553" spans="1:252" s="15" customFormat="1" ht="62.25" customHeight="1" x14ac:dyDescent="0.25">
      <c r="A553" s="122">
        <v>549</v>
      </c>
      <c r="B553" s="122" t="s">
        <v>2748</v>
      </c>
      <c r="C553" s="123"/>
      <c r="D553" s="123" t="s">
        <v>2749</v>
      </c>
      <c r="E553" s="124" t="s">
        <v>2750</v>
      </c>
      <c r="F553" s="139">
        <v>43027</v>
      </c>
      <c r="G553" s="122" t="s">
        <v>2751</v>
      </c>
      <c r="H553" s="122" t="s">
        <v>160</v>
      </c>
      <c r="I553" s="122" t="s">
        <v>607</v>
      </c>
      <c r="J553" s="141" t="s">
        <v>2519</v>
      </c>
      <c r="K553" s="25" t="s">
        <v>23</v>
      </c>
      <c r="L553" s="25" t="s">
        <v>24</v>
      </c>
      <c r="M553" s="122"/>
      <c r="N553" s="141" t="s">
        <v>2752</v>
      </c>
      <c r="O553" s="25" t="s">
        <v>23</v>
      </c>
      <c r="P553" s="25" t="s">
        <v>24</v>
      </c>
    </row>
    <row r="554" spans="1:252" s="15" customFormat="1" ht="62.25" customHeight="1" x14ac:dyDescent="0.25">
      <c r="A554" s="122">
        <v>550</v>
      </c>
      <c r="B554" s="122" t="s">
        <v>2753</v>
      </c>
      <c r="C554" s="123"/>
      <c r="D554" s="123" t="s">
        <v>2754</v>
      </c>
      <c r="E554" s="124" t="s">
        <v>2755</v>
      </c>
      <c r="F554" s="139">
        <v>43028</v>
      </c>
      <c r="G554" s="122" t="s">
        <v>2756</v>
      </c>
      <c r="H554" s="122" t="s">
        <v>160</v>
      </c>
      <c r="I554" s="122" t="s">
        <v>607</v>
      </c>
      <c r="J554" s="141" t="s">
        <v>2519</v>
      </c>
      <c r="K554" s="25" t="s">
        <v>23</v>
      </c>
      <c r="L554" s="25" t="s">
        <v>24</v>
      </c>
      <c r="M554" s="122"/>
      <c r="N554" s="141" t="s">
        <v>2757</v>
      </c>
      <c r="O554" s="25" t="s">
        <v>23</v>
      </c>
      <c r="P554" s="25" t="s">
        <v>24</v>
      </c>
    </row>
    <row r="555" spans="1:252" s="15" customFormat="1" ht="62.25" customHeight="1" x14ac:dyDescent="0.25">
      <c r="A555" s="122">
        <v>551</v>
      </c>
      <c r="B555" s="122" t="s">
        <v>2758</v>
      </c>
      <c r="C555" s="123"/>
      <c r="D555" s="123" t="s">
        <v>2759</v>
      </c>
      <c r="E555" s="124" t="s">
        <v>2760</v>
      </c>
      <c r="F555" s="139">
        <v>43028</v>
      </c>
      <c r="G555" s="122" t="s">
        <v>2761</v>
      </c>
      <c r="H555" s="122" t="s">
        <v>160</v>
      </c>
      <c r="I555" s="122" t="s">
        <v>607</v>
      </c>
      <c r="J555" s="141" t="s">
        <v>2519</v>
      </c>
      <c r="K555" s="25" t="s">
        <v>23</v>
      </c>
      <c r="L555" s="25" t="s">
        <v>24</v>
      </c>
      <c r="M555" s="122"/>
      <c r="N555" s="141" t="s">
        <v>2762</v>
      </c>
      <c r="O555" s="25" t="s">
        <v>23</v>
      </c>
      <c r="P555" s="25" t="s">
        <v>24</v>
      </c>
    </row>
    <row r="556" spans="1:252" s="15" customFormat="1" ht="71.25" customHeight="1" x14ac:dyDescent="0.25">
      <c r="A556" s="122">
        <v>552</v>
      </c>
      <c r="B556" s="122" t="s">
        <v>2763</v>
      </c>
      <c r="C556" s="123"/>
      <c r="D556" s="123" t="s">
        <v>2764</v>
      </c>
      <c r="E556" s="124" t="s">
        <v>2765</v>
      </c>
      <c r="F556" s="139">
        <v>43028</v>
      </c>
      <c r="G556" s="122" t="s">
        <v>2766</v>
      </c>
      <c r="H556" s="122" t="s">
        <v>160</v>
      </c>
      <c r="I556" s="122" t="s">
        <v>179</v>
      </c>
      <c r="J556" s="141" t="s">
        <v>61</v>
      </c>
      <c r="K556" s="25" t="s">
        <v>23</v>
      </c>
      <c r="L556" s="25" t="s">
        <v>52</v>
      </c>
      <c r="M556" s="123"/>
      <c r="N556" s="141" t="s">
        <v>2767</v>
      </c>
      <c r="O556" s="25" t="s">
        <v>23</v>
      </c>
      <c r="P556" s="25" t="s">
        <v>24</v>
      </c>
    </row>
    <row r="557" spans="1:252" s="15" customFormat="1" ht="71.25" customHeight="1" x14ac:dyDescent="0.25">
      <c r="A557" s="122">
        <v>553</v>
      </c>
      <c r="B557" s="122" t="s">
        <v>2768</v>
      </c>
      <c r="C557" s="123"/>
      <c r="D557" s="123" t="s">
        <v>2769</v>
      </c>
      <c r="E557" s="124" t="s">
        <v>2770</v>
      </c>
      <c r="F557" s="139">
        <v>43028</v>
      </c>
      <c r="G557" s="122" t="s">
        <v>2771</v>
      </c>
      <c r="H557" s="122" t="s">
        <v>160</v>
      </c>
      <c r="I557" s="122" t="s">
        <v>179</v>
      </c>
      <c r="J557" s="141" t="s">
        <v>61</v>
      </c>
      <c r="K557" s="25" t="s">
        <v>23</v>
      </c>
      <c r="L557" s="25" t="s">
        <v>52</v>
      </c>
      <c r="M557" s="123"/>
      <c r="N557" s="141" t="s">
        <v>2772</v>
      </c>
      <c r="O557" s="25" t="s">
        <v>23</v>
      </c>
      <c r="P557" s="25" t="s">
        <v>24</v>
      </c>
    </row>
    <row r="558" spans="1:252" ht="60.75" customHeight="1" x14ac:dyDescent="0.25">
      <c r="A558" s="122">
        <v>554</v>
      </c>
      <c r="B558" s="122" t="s">
        <v>2773</v>
      </c>
      <c r="C558" s="123"/>
      <c r="D558" s="123" t="s">
        <v>2774</v>
      </c>
      <c r="E558" s="124" t="s">
        <v>2775</v>
      </c>
      <c r="F558" s="139">
        <v>43028</v>
      </c>
      <c r="G558" s="122" t="s">
        <v>1915</v>
      </c>
      <c r="H558" s="122" t="s">
        <v>160</v>
      </c>
      <c r="I558" s="122" t="s">
        <v>607</v>
      </c>
      <c r="J558" s="141" t="s">
        <v>2677</v>
      </c>
      <c r="K558" s="25" t="s">
        <v>23</v>
      </c>
      <c r="L558" s="25" t="s">
        <v>24</v>
      </c>
      <c r="M558" s="15"/>
      <c r="N558" s="141" t="s">
        <v>2776</v>
      </c>
      <c r="O558" s="25" t="s">
        <v>23</v>
      </c>
      <c r="P558" s="25" t="s">
        <v>24</v>
      </c>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c r="BC558" s="15"/>
      <c r="BD558" s="15"/>
      <c r="BE558" s="15"/>
      <c r="BF558" s="15"/>
      <c r="BG558" s="15"/>
      <c r="BH558" s="15"/>
      <c r="BI558" s="15"/>
      <c r="BJ558" s="15"/>
      <c r="BK558" s="15"/>
      <c r="BL558" s="15"/>
      <c r="BM558" s="15"/>
      <c r="BN558" s="15"/>
      <c r="BO558" s="15"/>
      <c r="BP558" s="15"/>
      <c r="BQ558" s="15"/>
      <c r="BR558" s="15"/>
      <c r="BS558" s="15"/>
      <c r="BT558" s="15"/>
      <c r="BU558" s="15"/>
      <c r="BV558" s="15"/>
      <c r="BW558" s="15"/>
      <c r="BX558" s="15"/>
      <c r="BY558" s="15"/>
      <c r="BZ558" s="15"/>
      <c r="CA558" s="15"/>
      <c r="CB558" s="15"/>
      <c r="CC558" s="15"/>
      <c r="CD558" s="15"/>
      <c r="CE558" s="15"/>
      <c r="CF558" s="15"/>
      <c r="CG558" s="15"/>
      <c r="CH558" s="15"/>
      <c r="CI558" s="15"/>
      <c r="CJ558" s="15"/>
      <c r="CK558" s="15"/>
      <c r="CL558" s="15"/>
      <c r="CM558" s="15"/>
      <c r="CN558" s="15"/>
      <c r="CO558" s="15"/>
      <c r="CP558" s="15"/>
      <c r="CQ558" s="15"/>
      <c r="CR558" s="15"/>
      <c r="CS558" s="15"/>
      <c r="CT558" s="15"/>
      <c r="CU558" s="15"/>
      <c r="CV558" s="15"/>
      <c r="CW558" s="15"/>
      <c r="CX558" s="15"/>
      <c r="CY558" s="15"/>
      <c r="CZ558" s="15"/>
      <c r="DA558" s="15"/>
      <c r="DB558" s="15"/>
      <c r="DC558" s="15"/>
      <c r="DD558" s="15"/>
      <c r="DE558" s="15"/>
      <c r="DF558" s="15"/>
      <c r="DG558" s="15"/>
      <c r="DH558" s="15"/>
      <c r="DI558" s="15"/>
      <c r="DJ558" s="15"/>
      <c r="DK558" s="15"/>
      <c r="DL558" s="15"/>
      <c r="DM558" s="15"/>
      <c r="DN558" s="15"/>
      <c r="DO558" s="15"/>
      <c r="DP558" s="15"/>
      <c r="DQ558" s="15"/>
      <c r="DR558" s="15"/>
      <c r="DS558" s="15"/>
      <c r="DT558" s="15"/>
      <c r="DU558" s="15"/>
      <c r="DV558" s="15"/>
      <c r="DW558" s="15"/>
      <c r="DX558" s="15"/>
      <c r="DY558" s="15"/>
      <c r="DZ558" s="15"/>
      <c r="EA558" s="15"/>
      <c r="EB558" s="15"/>
      <c r="EC558" s="15"/>
      <c r="ED558" s="15"/>
      <c r="EE558" s="15"/>
      <c r="EF558" s="15"/>
      <c r="EG558" s="15"/>
      <c r="EH558" s="15"/>
      <c r="EI558" s="15"/>
      <c r="EJ558" s="15"/>
      <c r="EK558" s="15"/>
      <c r="EL558" s="15"/>
      <c r="EM558" s="15"/>
      <c r="EN558" s="15"/>
      <c r="EO558" s="15"/>
      <c r="EP558" s="15"/>
      <c r="EQ558" s="15"/>
      <c r="ER558" s="15"/>
      <c r="ES558" s="15"/>
      <c r="ET558" s="15"/>
      <c r="EU558" s="15"/>
      <c r="EV558" s="15"/>
      <c r="EW558" s="15"/>
      <c r="EX558" s="15"/>
      <c r="EY558" s="15"/>
      <c r="EZ558" s="15"/>
      <c r="FA558" s="15"/>
      <c r="FB558" s="15"/>
      <c r="FC558" s="15"/>
      <c r="FD558" s="15"/>
      <c r="FE558" s="15"/>
      <c r="FF558" s="15"/>
      <c r="FG558" s="15"/>
      <c r="FH558" s="15"/>
      <c r="FI558" s="15"/>
      <c r="FJ558" s="15"/>
      <c r="FK558" s="15"/>
      <c r="FL558" s="15"/>
      <c r="FM558" s="15"/>
      <c r="FN558" s="15"/>
      <c r="FO558" s="15"/>
      <c r="FP558" s="15"/>
      <c r="FQ558" s="15"/>
      <c r="FR558" s="15"/>
      <c r="FS558" s="15"/>
      <c r="FT558" s="15"/>
      <c r="FU558" s="15"/>
      <c r="FV558" s="15"/>
      <c r="FW558" s="15"/>
      <c r="FX558" s="15"/>
      <c r="FY558" s="15"/>
      <c r="FZ558" s="15"/>
      <c r="GA558" s="15"/>
      <c r="GB558" s="15"/>
      <c r="GC558" s="15"/>
      <c r="GD558" s="15"/>
      <c r="GE558" s="15"/>
      <c r="GF558" s="15"/>
      <c r="GG558" s="15"/>
      <c r="GH558" s="15"/>
      <c r="GI558" s="15"/>
      <c r="GJ558" s="15"/>
      <c r="GK558" s="15"/>
      <c r="GL558" s="15"/>
      <c r="GM558" s="15"/>
      <c r="GN558" s="15"/>
      <c r="GO558" s="15"/>
      <c r="GP558" s="15"/>
      <c r="GQ558" s="15"/>
      <c r="GR558" s="15"/>
      <c r="GS558" s="15"/>
      <c r="GT558" s="15"/>
      <c r="GU558" s="15"/>
      <c r="GV558" s="15"/>
      <c r="GW558" s="15"/>
      <c r="GX558" s="15"/>
      <c r="GY558" s="15"/>
      <c r="GZ558" s="15"/>
      <c r="HA558" s="15"/>
      <c r="HB558" s="15"/>
      <c r="HC558" s="15"/>
      <c r="HD558" s="15"/>
      <c r="HE558" s="15"/>
      <c r="HF558" s="15"/>
      <c r="HG558" s="15"/>
      <c r="HH558" s="15"/>
      <c r="HI558" s="15"/>
      <c r="HJ558" s="15"/>
      <c r="HK558" s="15"/>
      <c r="HL558" s="15"/>
      <c r="HM558" s="15"/>
      <c r="HN558" s="15"/>
      <c r="HO558" s="15"/>
      <c r="HP558" s="15"/>
      <c r="HQ558" s="15"/>
      <c r="HR558" s="15"/>
      <c r="HS558" s="15"/>
      <c r="HT558" s="15"/>
      <c r="HU558" s="15"/>
      <c r="HV558" s="15"/>
      <c r="HW558" s="15"/>
      <c r="HX558" s="15"/>
      <c r="HY558" s="15"/>
      <c r="HZ558" s="15"/>
      <c r="IA558" s="15"/>
      <c r="IB558" s="15"/>
      <c r="IC558" s="15"/>
      <c r="ID558" s="15"/>
      <c r="IE558" s="15"/>
      <c r="IF558" s="15"/>
      <c r="IG558" s="15"/>
      <c r="IH558" s="15"/>
      <c r="II558" s="15"/>
      <c r="IJ558" s="15"/>
      <c r="IK558" s="15"/>
      <c r="IL558" s="15"/>
      <c r="IM558" s="15"/>
      <c r="IN558" s="15"/>
      <c r="IO558" s="15"/>
      <c r="IP558" s="15"/>
      <c r="IQ558" s="15"/>
      <c r="IR558" s="15"/>
    </row>
    <row r="559" spans="1:252" ht="70.5" customHeight="1" x14ac:dyDescent="0.25">
      <c r="A559" s="122">
        <v>555</v>
      </c>
      <c r="B559" s="122" t="s">
        <v>2777</v>
      </c>
      <c r="C559" s="123"/>
      <c r="D559" s="123" t="s">
        <v>2778</v>
      </c>
      <c r="E559" s="124" t="s">
        <v>2779</v>
      </c>
      <c r="F559" s="139">
        <v>43028</v>
      </c>
      <c r="G559" s="122" t="s">
        <v>1915</v>
      </c>
      <c r="H559" s="122" t="s">
        <v>77</v>
      </c>
      <c r="I559" s="122" t="s">
        <v>78</v>
      </c>
      <c r="J559" s="141" t="s">
        <v>1603</v>
      </c>
      <c r="K559" s="25" t="s">
        <v>23</v>
      </c>
      <c r="L559" s="25" t="s">
        <v>24</v>
      </c>
      <c r="M559" s="15"/>
      <c r="N559" s="141" t="s">
        <v>2780</v>
      </c>
      <c r="O559" s="25" t="s">
        <v>23</v>
      </c>
      <c r="P559" s="25" t="s">
        <v>24</v>
      </c>
      <c r="Q559" s="15"/>
      <c r="R559" s="15"/>
      <c r="S559" s="15"/>
      <c r="T559" s="15"/>
      <c r="U559" s="15"/>
      <c r="V559" s="15"/>
      <c r="W559" s="15"/>
      <c r="X559" s="15"/>
      <c r="Y559" s="15"/>
      <c r="Z559" s="15"/>
      <c r="AA559" s="15"/>
      <c r="AB559" s="15"/>
      <c r="AC559" s="15"/>
      <c r="AD559" s="15"/>
      <c r="AE559" s="15"/>
      <c r="AF559" s="15"/>
      <c r="AG559" s="15"/>
      <c r="AH559" s="15"/>
      <c r="AI559" s="15"/>
      <c r="AJ559" s="15"/>
      <c r="AK559" s="15"/>
      <c r="AL559" s="15"/>
      <c r="AM559" s="15"/>
      <c r="AN559" s="15"/>
      <c r="AO559" s="15"/>
      <c r="AP559" s="15"/>
      <c r="AQ559" s="15"/>
      <c r="AR559" s="15"/>
      <c r="AS559" s="15"/>
      <c r="AT559" s="15"/>
      <c r="AU559" s="15"/>
      <c r="AV559" s="15"/>
      <c r="AW559" s="15"/>
      <c r="AX559" s="15"/>
      <c r="AY559" s="15"/>
      <c r="AZ559" s="15"/>
      <c r="BA559" s="15"/>
      <c r="BB559" s="15"/>
      <c r="BC559" s="15"/>
      <c r="BD559" s="15"/>
      <c r="BE559" s="15"/>
      <c r="BF559" s="15"/>
      <c r="BG559" s="15"/>
      <c r="BH559" s="15"/>
      <c r="BI559" s="15"/>
      <c r="BJ559" s="15"/>
      <c r="BK559" s="15"/>
      <c r="BL559" s="15"/>
      <c r="BM559" s="15"/>
      <c r="BN559" s="15"/>
      <c r="BO559" s="15"/>
      <c r="BP559" s="15"/>
      <c r="BQ559" s="15"/>
      <c r="BR559" s="15"/>
      <c r="BS559" s="15"/>
      <c r="BT559" s="15"/>
      <c r="BU559" s="15"/>
      <c r="BV559" s="15"/>
      <c r="BW559" s="15"/>
      <c r="BX559" s="15"/>
      <c r="BY559" s="15"/>
      <c r="BZ559" s="15"/>
      <c r="CA559" s="15"/>
      <c r="CB559" s="15"/>
      <c r="CC559" s="15"/>
      <c r="CD559" s="15"/>
      <c r="CE559" s="15"/>
      <c r="CF559" s="15"/>
      <c r="CG559" s="15"/>
      <c r="CH559" s="15"/>
      <c r="CI559" s="15"/>
      <c r="CJ559" s="15"/>
      <c r="CK559" s="15"/>
      <c r="CL559" s="15"/>
      <c r="CM559" s="15"/>
      <c r="CN559" s="15"/>
      <c r="CO559" s="15"/>
      <c r="CP559" s="15"/>
      <c r="CQ559" s="15"/>
      <c r="CR559" s="15"/>
      <c r="CS559" s="15"/>
      <c r="CT559" s="15"/>
      <c r="CU559" s="15"/>
      <c r="CV559" s="15"/>
      <c r="CW559" s="15"/>
      <c r="CX559" s="15"/>
      <c r="CY559" s="15"/>
      <c r="CZ559" s="15"/>
      <c r="DA559" s="15"/>
      <c r="DB559" s="15"/>
      <c r="DC559" s="15"/>
      <c r="DD559" s="15"/>
      <c r="DE559" s="15"/>
      <c r="DF559" s="15"/>
      <c r="DG559" s="15"/>
      <c r="DH559" s="15"/>
      <c r="DI559" s="15"/>
      <c r="DJ559" s="15"/>
      <c r="DK559" s="15"/>
      <c r="DL559" s="15"/>
      <c r="DM559" s="15"/>
      <c r="DN559" s="15"/>
      <c r="DO559" s="15"/>
      <c r="DP559" s="15"/>
      <c r="DQ559" s="15"/>
      <c r="DR559" s="15"/>
      <c r="DS559" s="15"/>
      <c r="DT559" s="15"/>
      <c r="DU559" s="15"/>
      <c r="DV559" s="15"/>
      <c r="DW559" s="15"/>
      <c r="DX559" s="15"/>
      <c r="DY559" s="15"/>
      <c r="DZ559" s="15"/>
      <c r="EA559" s="15"/>
      <c r="EB559" s="15"/>
      <c r="EC559" s="15"/>
      <c r="ED559" s="15"/>
      <c r="EE559" s="15"/>
      <c r="EF559" s="15"/>
      <c r="EG559" s="15"/>
      <c r="EH559" s="15"/>
      <c r="EI559" s="15"/>
      <c r="EJ559" s="15"/>
      <c r="EK559" s="15"/>
      <c r="EL559" s="15"/>
      <c r="EM559" s="15"/>
      <c r="EN559" s="15"/>
      <c r="EO559" s="15"/>
      <c r="EP559" s="15"/>
      <c r="EQ559" s="15"/>
      <c r="ER559" s="15"/>
      <c r="ES559" s="15"/>
      <c r="ET559" s="15"/>
      <c r="EU559" s="15"/>
      <c r="EV559" s="15"/>
      <c r="EW559" s="15"/>
      <c r="EX559" s="15"/>
      <c r="EY559" s="15"/>
      <c r="EZ559" s="15"/>
      <c r="FA559" s="15"/>
      <c r="FB559" s="15"/>
      <c r="FC559" s="15"/>
      <c r="FD559" s="15"/>
      <c r="FE559" s="15"/>
      <c r="FF559" s="15"/>
      <c r="FG559" s="15"/>
      <c r="FH559" s="15"/>
      <c r="FI559" s="15"/>
      <c r="FJ559" s="15"/>
      <c r="FK559" s="15"/>
      <c r="FL559" s="15"/>
      <c r="FM559" s="15"/>
      <c r="FN559" s="15"/>
      <c r="FO559" s="15"/>
      <c r="FP559" s="15"/>
      <c r="FQ559" s="15"/>
      <c r="FR559" s="15"/>
      <c r="FS559" s="15"/>
      <c r="FT559" s="15"/>
      <c r="FU559" s="15"/>
      <c r="FV559" s="15"/>
      <c r="FW559" s="15"/>
      <c r="FX559" s="15"/>
      <c r="FY559" s="15"/>
      <c r="FZ559" s="15"/>
      <c r="GA559" s="15"/>
      <c r="GB559" s="15"/>
      <c r="GC559" s="15"/>
      <c r="GD559" s="15"/>
      <c r="GE559" s="15"/>
      <c r="GF559" s="15"/>
      <c r="GG559" s="15"/>
      <c r="GH559" s="15"/>
      <c r="GI559" s="15"/>
      <c r="GJ559" s="15"/>
      <c r="GK559" s="15"/>
      <c r="GL559" s="15"/>
      <c r="GM559" s="15"/>
      <c r="GN559" s="15"/>
      <c r="GO559" s="15"/>
      <c r="GP559" s="15"/>
      <c r="GQ559" s="15"/>
      <c r="GR559" s="15"/>
      <c r="GS559" s="15"/>
      <c r="GT559" s="15"/>
      <c r="GU559" s="15"/>
      <c r="GV559" s="15"/>
      <c r="GW559" s="15"/>
      <c r="GX559" s="15"/>
      <c r="GY559" s="15"/>
      <c r="GZ559" s="15"/>
      <c r="HA559" s="15"/>
      <c r="HB559" s="15"/>
      <c r="HC559" s="15"/>
      <c r="HD559" s="15"/>
      <c r="HE559" s="15"/>
      <c r="HF559" s="15"/>
      <c r="HG559" s="15"/>
      <c r="HH559" s="15"/>
      <c r="HI559" s="15"/>
      <c r="HJ559" s="15"/>
      <c r="HK559" s="15"/>
      <c r="HL559" s="15"/>
      <c r="HM559" s="15"/>
      <c r="HN559" s="15"/>
      <c r="HO559" s="15"/>
      <c r="HP559" s="15"/>
      <c r="HQ559" s="15"/>
      <c r="HR559" s="15"/>
      <c r="HS559" s="15"/>
      <c r="HT559" s="15"/>
      <c r="HU559" s="15"/>
      <c r="HV559" s="15"/>
      <c r="HW559" s="15"/>
      <c r="HX559" s="15"/>
      <c r="HY559" s="15"/>
      <c r="HZ559" s="15"/>
      <c r="IA559" s="15"/>
      <c r="IB559" s="15"/>
      <c r="IC559" s="15"/>
      <c r="ID559" s="15"/>
      <c r="IE559" s="15"/>
      <c r="IF559" s="15"/>
      <c r="IK559" s="15"/>
      <c r="IL559" s="15"/>
      <c r="IM559" s="15"/>
      <c r="IN559" s="15"/>
    </row>
    <row r="560" spans="1:252" ht="60.75" customHeight="1" x14ac:dyDescent="0.25">
      <c r="A560" s="122">
        <v>556</v>
      </c>
      <c r="B560" s="122" t="s">
        <v>2781</v>
      </c>
      <c r="C560" s="123"/>
      <c r="D560" s="122" t="s">
        <v>2782</v>
      </c>
      <c r="E560" s="124" t="s">
        <v>2783</v>
      </c>
      <c r="F560" s="139">
        <v>43028</v>
      </c>
      <c r="G560" s="122" t="s">
        <v>2681</v>
      </c>
      <c r="H560" s="122" t="s">
        <v>131</v>
      </c>
      <c r="I560" s="122" t="s">
        <v>179</v>
      </c>
      <c r="J560" s="141" t="s">
        <v>1645</v>
      </c>
      <c r="K560" s="25" t="s">
        <v>36</v>
      </c>
      <c r="L560" s="25" t="s">
        <v>24</v>
      </c>
      <c r="M560" s="15"/>
      <c r="N560" s="141" t="s">
        <v>2784</v>
      </c>
      <c r="O560" s="25" t="s">
        <v>36</v>
      </c>
      <c r="P560" s="25" t="s">
        <v>24</v>
      </c>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c r="BC560" s="15"/>
      <c r="BD560" s="15"/>
      <c r="BE560" s="15"/>
      <c r="BF560" s="15"/>
      <c r="BG560" s="15"/>
      <c r="BH560" s="15"/>
      <c r="BI560" s="15"/>
      <c r="BJ560" s="15"/>
      <c r="BK560" s="15"/>
      <c r="BL560" s="15"/>
      <c r="BM560" s="15"/>
      <c r="BN560" s="15"/>
      <c r="BO560" s="15"/>
      <c r="BP560" s="15"/>
      <c r="BQ560" s="15"/>
      <c r="BR560" s="15"/>
      <c r="BS560" s="15"/>
      <c r="BT560" s="15"/>
      <c r="BU560" s="15"/>
      <c r="BV560" s="15"/>
      <c r="BW560" s="15"/>
      <c r="BX560" s="15"/>
      <c r="BY560" s="15"/>
      <c r="BZ560" s="15"/>
      <c r="CA560" s="15"/>
      <c r="CB560" s="15"/>
      <c r="CC560" s="15"/>
      <c r="CD560" s="15"/>
      <c r="CE560" s="15"/>
      <c r="CF560" s="15"/>
      <c r="CG560" s="15"/>
      <c r="CH560" s="15"/>
      <c r="CI560" s="15"/>
      <c r="CJ560" s="15"/>
      <c r="CK560" s="15"/>
      <c r="CL560" s="15"/>
      <c r="CM560" s="15"/>
      <c r="CN560" s="15"/>
      <c r="CO560" s="15"/>
      <c r="CP560" s="15"/>
      <c r="CQ560" s="15"/>
      <c r="CR560" s="15"/>
      <c r="CS560" s="15"/>
      <c r="CT560" s="15"/>
      <c r="CU560" s="15"/>
      <c r="CV560" s="15"/>
      <c r="CW560" s="15"/>
      <c r="CX560" s="15"/>
      <c r="CY560" s="15"/>
      <c r="CZ560" s="15"/>
      <c r="DA560" s="15"/>
      <c r="DB560" s="15"/>
      <c r="DC560" s="15"/>
      <c r="DD560" s="15"/>
      <c r="DE560" s="15"/>
      <c r="DF560" s="15"/>
      <c r="DG560" s="15"/>
      <c r="DH560" s="15"/>
      <c r="DI560" s="15"/>
      <c r="DJ560" s="15"/>
      <c r="DK560" s="15"/>
      <c r="DL560" s="15"/>
      <c r="DM560" s="15"/>
      <c r="DN560" s="15"/>
      <c r="DO560" s="15"/>
      <c r="DP560" s="15"/>
      <c r="DQ560" s="15"/>
      <c r="DR560" s="15"/>
      <c r="DS560" s="15"/>
      <c r="DT560" s="15"/>
      <c r="DU560" s="15"/>
      <c r="DV560" s="15"/>
      <c r="DW560" s="15"/>
      <c r="DX560" s="15"/>
      <c r="DY560" s="15"/>
      <c r="DZ560" s="15"/>
      <c r="EA560" s="15"/>
      <c r="EB560" s="15"/>
      <c r="EC560" s="15"/>
      <c r="ED560" s="15"/>
      <c r="EE560" s="15"/>
      <c r="EF560" s="15"/>
      <c r="EG560" s="15"/>
      <c r="EH560" s="15"/>
      <c r="EI560" s="15"/>
      <c r="EJ560" s="15"/>
      <c r="EK560" s="15"/>
      <c r="EL560" s="15"/>
      <c r="EM560" s="15"/>
      <c r="EN560" s="15"/>
      <c r="EO560" s="15"/>
      <c r="EP560" s="15"/>
      <c r="EQ560" s="15"/>
      <c r="ER560" s="15"/>
      <c r="ES560" s="15"/>
      <c r="ET560" s="15"/>
      <c r="EU560" s="15"/>
      <c r="EV560" s="15"/>
      <c r="EW560" s="15"/>
      <c r="EX560" s="15"/>
      <c r="EY560" s="15"/>
      <c r="EZ560" s="15"/>
      <c r="FA560" s="15"/>
      <c r="FB560" s="15"/>
      <c r="FC560" s="15"/>
      <c r="FD560" s="15"/>
      <c r="FE560" s="15"/>
      <c r="FF560" s="15"/>
      <c r="FG560" s="15"/>
      <c r="FH560" s="15"/>
      <c r="FI560" s="15"/>
      <c r="FJ560" s="15"/>
      <c r="FK560" s="15"/>
      <c r="FL560" s="15"/>
      <c r="FM560" s="15"/>
      <c r="FN560" s="15"/>
      <c r="FO560" s="15"/>
      <c r="FP560" s="15"/>
      <c r="FQ560" s="15"/>
      <c r="FR560" s="15"/>
      <c r="FS560" s="15"/>
      <c r="FT560" s="15"/>
      <c r="FU560" s="15"/>
      <c r="FV560" s="15"/>
      <c r="FW560" s="15"/>
      <c r="FX560" s="15"/>
      <c r="FY560" s="15"/>
      <c r="FZ560" s="15"/>
      <c r="GA560" s="15"/>
      <c r="GB560" s="15"/>
      <c r="GC560" s="15"/>
      <c r="GD560" s="15"/>
      <c r="GE560" s="15"/>
      <c r="GF560" s="15"/>
      <c r="GG560" s="15"/>
      <c r="GH560" s="15"/>
      <c r="GI560" s="15"/>
      <c r="GJ560" s="15"/>
      <c r="GK560" s="15"/>
      <c r="GL560" s="15"/>
      <c r="GM560" s="15"/>
      <c r="GN560" s="15"/>
      <c r="GO560" s="15"/>
      <c r="GP560" s="15"/>
      <c r="GQ560" s="15"/>
      <c r="GR560" s="15"/>
      <c r="GS560" s="15"/>
      <c r="GT560" s="15"/>
      <c r="GU560" s="15"/>
      <c r="GV560" s="15"/>
      <c r="GW560" s="15"/>
      <c r="GX560" s="15"/>
      <c r="GY560" s="15"/>
      <c r="GZ560" s="15"/>
      <c r="HA560" s="15"/>
      <c r="HB560" s="15"/>
      <c r="HC560" s="15"/>
      <c r="HD560" s="15"/>
      <c r="HE560" s="15"/>
      <c r="HF560" s="15"/>
      <c r="HG560" s="15"/>
      <c r="HH560" s="15"/>
      <c r="HI560" s="15"/>
      <c r="HJ560" s="15"/>
      <c r="HK560" s="15"/>
      <c r="HL560" s="15"/>
      <c r="HM560" s="15"/>
      <c r="HN560" s="15"/>
      <c r="HO560" s="15"/>
      <c r="HP560" s="15"/>
      <c r="HQ560" s="15"/>
      <c r="HR560" s="15"/>
      <c r="HS560" s="15"/>
      <c r="HT560" s="15"/>
      <c r="HU560" s="15"/>
      <c r="HV560" s="15"/>
      <c r="HW560" s="15"/>
      <c r="HX560" s="15"/>
      <c r="HY560" s="15"/>
      <c r="HZ560" s="15"/>
      <c r="IA560" s="15"/>
      <c r="IB560" s="15"/>
      <c r="IC560" s="15"/>
      <c r="ID560" s="15"/>
      <c r="IE560" s="15"/>
      <c r="IF560" s="15"/>
      <c r="IG560" s="15"/>
      <c r="IH560" s="15"/>
      <c r="II560" s="15"/>
      <c r="IJ560" s="15"/>
      <c r="IK560" s="15"/>
      <c r="IL560" s="15"/>
      <c r="IM560" s="15"/>
      <c r="IN560" s="15"/>
      <c r="IO560" s="15"/>
      <c r="IP560" s="15"/>
      <c r="IQ560" s="15"/>
      <c r="IR560" s="15"/>
    </row>
    <row r="561" spans="1:252" ht="60.75" customHeight="1" x14ac:dyDescent="0.25">
      <c r="A561" s="122">
        <v>557</v>
      </c>
      <c r="B561" s="122" t="s">
        <v>2785</v>
      </c>
      <c r="C561" s="123"/>
      <c r="D561" s="123" t="s">
        <v>2786</v>
      </c>
      <c r="E561" s="124" t="s">
        <v>2787</v>
      </c>
      <c r="F561" s="139">
        <v>43028</v>
      </c>
      <c r="G561" s="122" t="s">
        <v>2788</v>
      </c>
      <c r="H561" s="122" t="s">
        <v>1195</v>
      </c>
      <c r="I561" s="122" t="s">
        <v>1196</v>
      </c>
      <c r="J561" s="141" t="s">
        <v>2682</v>
      </c>
      <c r="K561" s="25" t="s">
        <v>36</v>
      </c>
      <c r="L561" s="25" t="s">
        <v>24</v>
      </c>
      <c r="M561" s="137"/>
      <c r="N561" s="141" t="s">
        <v>2789</v>
      </c>
      <c r="O561" s="25" t="s">
        <v>36</v>
      </c>
      <c r="P561" s="25" t="s">
        <v>24</v>
      </c>
    </row>
    <row r="562" spans="1:252" ht="60.75" customHeight="1" x14ac:dyDescent="0.25">
      <c r="A562" s="122">
        <v>558</v>
      </c>
      <c r="B562" s="122" t="s">
        <v>2790</v>
      </c>
      <c r="C562" s="122"/>
      <c r="D562" s="122" t="s">
        <v>2791</v>
      </c>
      <c r="E562" s="124" t="s">
        <v>2792</v>
      </c>
      <c r="F562" s="139">
        <v>43031</v>
      </c>
      <c r="G562" s="122" t="s">
        <v>2793</v>
      </c>
      <c r="H562" s="122"/>
      <c r="I562" s="122" t="s">
        <v>2794</v>
      </c>
      <c r="J562" s="140" t="s">
        <v>2795</v>
      </c>
      <c r="K562" s="127"/>
      <c r="L562" s="137"/>
      <c r="M562" s="137"/>
      <c r="N562" s="140" t="s">
        <v>2796</v>
      </c>
      <c r="O562" s="25" t="s">
        <v>36</v>
      </c>
      <c r="P562" s="25" t="s">
        <v>24</v>
      </c>
    </row>
    <row r="563" spans="1:252" ht="70.5" customHeight="1" x14ac:dyDescent="0.25">
      <c r="A563" s="122">
        <v>559</v>
      </c>
      <c r="B563" s="122" t="s">
        <v>2797</v>
      </c>
      <c r="C563" s="123"/>
      <c r="D563" s="123" t="s">
        <v>2798</v>
      </c>
      <c r="E563" s="124" t="s">
        <v>2799</v>
      </c>
      <c r="F563" s="139">
        <v>43031</v>
      </c>
      <c r="G563" s="122" t="s">
        <v>1915</v>
      </c>
      <c r="H563" s="122" t="s">
        <v>77</v>
      </c>
      <c r="I563" s="122" t="s">
        <v>78</v>
      </c>
      <c r="J563" s="141" t="s">
        <v>1603</v>
      </c>
      <c r="K563" s="25" t="s">
        <v>23</v>
      </c>
      <c r="L563" s="25" t="s">
        <v>24</v>
      </c>
      <c r="M563" s="15"/>
      <c r="N563" s="141" t="s">
        <v>2800</v>
      </c>
      <c r="O563" s="25" t="s">
        <v>23</v>
      </c>
      <c r="P563" s="25" t="s">
        <v>24</v>
      </c>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c r="AY563" s="15"/>
      <c r="AZ563" s="15"/>
      <c r="BA563" s="15"/>
      <c r="BB563" s="15"/>
      <c r="BC563" s="15"/>
      <c r="BD563" s="15"/>
      <c r="BE563" s="15"/>
      <c r="BF563" s="15"/>
      <c r="BG563" s="15"/>
      <c r="BH563" s="15"/>
      <c r="BI563" s="15"/>
      <c r="BJ563" s="15"/>
      <c r="BK563" s="15"/>
      <c r="BL563" s="15"/>
      <c r="BM563" s="15"/>
      <c r="BN563" s="15"/>
      <c r="BO563" s="15"/>
      <c r="BP563" s="15"/>
      <c r="BQ563" s="15"/>
      <c r="BR563" s="15"/>
      <c r="BS563" s="15"/>
      <c r="BT563" s="15"/>
      <c r="BU563" s="15"/>
      <c r="BV563" s="15"/>
      <c r="BW563" s="15"/>
      <c r="BX563" s="15"/>
      <c r="BY563" s="15"/>
      <c r="BZ563" s="15"/>
      <c r="CA563" s="15"/>
      <c r="CB563" s="15"/>
      <c r="CC563" s="15"/>
      <c r="CD563" s="15"/>
      <c r="CE563" s="15"/>
      <c r="CF563" s="15"/>
      <c r="CG563" s="15"/>
      <c r="CH563" s="15"/>
      <c r="CI563" s="15"/>
      <c r="CJ563" s="15"/>
      <c r="CK563" s="15"/>
      <c r="CL563" s="15"/>
      <c r="CM563" s="15"/>
      <c r="CN563" s="15"/>
      <c r="CO563" s="15"/>
      <c r="CP563" s="15"/>
      <c r="CQ563" s="15"/>
      <c r="CR563" s="15"/>
      <c r="CS563" s="15"/>
      <c r="CT563" s="15"/>
      <c r="CU563" s="15"/>
      <c r="CV563" s="15"/>
      <c r="CW563" s="15"/>
      <c r="CX563" s="15"/>
      <c r="CY563" s="15"/>
      <c r="CZ563" s="15"/>
      <c r="DA563" s="15"/>
      <c r="DB563" s="15"/>
      <c r="DC563" s="15"/>
      <c r="DD563" s="15"/>
      <c r="DE563" s="15"/>
      <c r="DF563" s="15"/>
      <c r="DG563" s="15"/>
      <c r="DH563" s="15"/>
      <c r="DI563" s="15"/>
      <c r="DJ563" s="15"/>
      <c r="DK563" s="15"/>
      <c r="DL563" s="15"/>
      <c r="DM563" s="15"/>
      <c r="DN563" s="15"/>
      <c r="DO563" s="15"/>
      <c r="DP563" s="15"/>
      <c r="DQ563" s="15"/>
      <c r="DR563" s="15"/>
      <c r="DS563" s="15"/>
      <c r="DT563" s="15"/>
      <c r="DU563" s="15"/>
      <c r="DV563" s="15"/>
      <c r="DW563" s="15"/>
      <c r="DX563" s="15"/>
      <c r="DY563" s="15"/>
      <c r="DZ563" s="15"/>
      <c r="EA563" s="15"/>
      <c r="EB563" s="15"/>
      <c r="EC563" s="15"/>
      <c r="ED563" s="15"/>
      <c r="EE563" s="15"/>
      <c r="EF563" s="15"/>
      <c r="EG563" s="15"/>
      <c r="EH563" s="15"/>
      <c r="EI563" s="15"/>
      <c r="EJ563" s="15"/>
      <c r="EK563" s="15"/>
      <c r="EL563" s="15"/>
      <c r="EM563" s="15"/>
      <c r="EN563" s="15"/>
      <c r="EO563" s="15"/>
      <c r="EP563" s="15"/>
      <c r="EQ563" s="15"/>
      <c r="ER563" s="15"/>
      <c r="ES563" s="15"/>
      <c r="ET563" s="15"/>
      <c r="EU563" s="15"/>
      <c r="EV563" s="15"/>
      <c r="EW563" s="15"/>
      <c r="EX563" s="15"/>
      <c r="EY563" s="15"/>
      <c r="EZ563" s="15"/>
      <c r="FA563" s="15"/>
      <c r="FB563" s="15"/>
      <c r="FC563" s="15"/>
      <c r="FD563" s="15"/>
      <c r="FE563" s="15"/>
      <c r="FF563" s="15"/>
      <c r="FG563" s="15"/>
      <c r="FH563" s="15"/>
      <c r="FI563" s="15"/>
      <c r="FJ563" s="15"/>
      <c r="FK563" s="15"/>
      <c r="FL563" s="15"/>
      <c r="FM563" s="15"/>
      <c r="FN563" s="15"/>
      <c r="FO563" s="15"/>
      <c r="FP563" s="15"/>
      <c r="FQ563" s="15"/>
      <c r="FR563" s="15"/>
      <c r="FS563" s="15"/>
      <c r="FT563" s="15"/>
      <c r="FU563" s="15"/>
      <c r="FV563" s="15"/>
      <c r="FW563" s="15"/>
      <c r="FX563" s="15"/>
      <c r="FY563" s="15"/>
      <c r="FZ563" s="15"/>
      <c r="GA563" s="15"/>
      <c r="GB563" s="15"/>
      <c r="GC563" s="15"/>
      <c r="GD563" s="15"/>
      <c r="GE563" s="15"/>
      <c r="GF563" s="15"/>
      <c r="GG563" s="15"/>
      <c r="GH563" s="15"/>
      <c r="GI563" s="15"/>
      <c r="GJ563" s="15"/>
      <c r="GK563" s="15"/>
      <c r="GL563" s="15"/>
      <c r="GM563" s="15"/>
      <c r="GN563" s="15"/>
      <c r="GO563" s="15"/>
      <c r="GP563" s="15"/>
      <c r="GQ563" s="15"/>
      <c r="GR563" s="15"/>
      <c r="GS563" s="15"/>
      <c r="GT563" s="15"/>
      <c r="GU563" s="15"/>
      <c r="GV563" s="15"/>
      <c r="GW563" s="15"/>
      <c r="GX563" s="15"/>
      <c r="GY563" s="15"/>
      <c r="GZ563" s="15"/>
      <c r="HA563" s="15"/>
      <c r="HB563" s="15"/>
      <c r="HC563" s="15"/>
      <c r="HD563" s="15"/>
      <c r="HE563" s="15"/>
      <c r="HF563" s="15"/>
      <c r="HG563" s="15"/>
      <c r="HH563" s="15"/>
      <c r="HI563" s="15"/>
      <c r="HJ563" s="15"/>
      <c r="HK563" s="15"/>
      <c r="HL563" s="15"/>
      <c r="HM563" s="15"/>
      <c r="HN563" s="15"/>
      <c r="HO563" s="15"/>
      <c r="HP563" s="15"/>
      <c r="HQ563" s="15"/>
      <c r="HR563" s="15"/>
      <c r="HS563" s="15"/>
      <c r="HT563" s="15"/>
      <c r="HU563" s="15"/>
      <c r="HV563" s="15"/>
      <c r="HW563" s="15"/>
      <c r="HX563" s="15"/>
      <c r="HY563" s="15"/>
      <c r="HZ563" s="15"/>
      <c r="IA563" s="15"/>
      <c r="IB563" s="15"/>
      <c r="IC563" s="15"/>
      <c r="ID563" s="15"/>
      <c r="IE563" s="15"/>
      <c r="IF563" s="15"/>
      <c r="IK563" s="15"/>
      <c r="IL563" s="15"/>
      <c r="IM563" s="15"/>
      <c r="IN563" s="15"/>
    </row>
    <row r="564" spans="1:252" ht="70.5" customHeight="1" x14ac:dyDescent="0.25">
      <c r="A564" s="122">
        <v>560</v>
      </c>
      <c r="B564" s="122" t="s">
        <v>2801</v>
      </c>
      <c r="C564" s="123"/>
      <c r="D564" s="123" t="s">
        <v>2802</v>
      </c>
      <c r="E564" s="124" t="s">
        <v>2803</v>
      </c>
      <c r="F564" s="139">
        <v>43031</v>
      </c>
      <c r="G564" s="122" t="s">
        <v>1915</v>
      </c>
      <c r="H564" s="122" t="s">
        <v>77</v>
      </c>
      <c r="I564" s="122" t="s">
        <v>78</v>
      </c>
      <c r="J564" s="141" t="s">
        <v>1603</v>
      </c>
      <c r="K564" s="25" t="s">
        <v>23</v>
      </c>
      <c r="L564" s="25" t="s">
        <v>24</v>
      </c>
      <c r="M564" s="15"/>
      <c r="N564" s="141" t="s">
        <v>2804</v>
      </c>
      <c r="O564" s="25" t="s">
        <v>23</v>
      </c>
      <c r="P564" s="25" t="s">
        <v>24</v>
      </c>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c r="BC564" s="15"/>
      <c r="BD564" s="15"/>
      <c r="BE564" s="15"/>
      <c r="BF564" s="15"/>
      <c r="BG564" s="15"/>
      <c r="BH564" s="15"/>
      <c r="BI564" s="15"/>
      <c r="BJ564" s="15"/>
      <c r="BK564" s="15"/>
      <c r="BL564" s="15"/>
      <c r="BM564" s="15"/>
      <c r="BN564" s="15"/>
      <c r="BO564" s="15"/>
      <c r="BP564" s="15"/>
      <c r="BQ564" s="15"/>
      <c r="BR564" s="15"/>
      <c r="BS564" s="15"/>
      <c r="BT564" s="15"/>
      <c r="BU564" s="15"/>
      <c r="BV564" s="15"/>
      <c r="BW564" s="15"/>
      <c r="BX564" s="15"/>
      <c r="BY564" s="15"/>
      <c r="BZ564" s="15"/>
      <c r="CA564" s="15"/>
      <c r="CB564" s="15"/>
      <c r="CC564" s="15"/>
      <c r="CD564" s="15"/>
      <c r="CE564" s="15"/>
      <c r="CF564" s="15"/>
      <c r="CG564" s="15"/>
      <c r="CH564" s="15"/>
      <c r="CI564" s="15"/>
      <c r="CJ564" s="15"/>
      <c r="CK564" s="15"/>
      <c r="CL564" s="15"/>
      <c r="CM564" s="15"/>
      <c r="CN564" s="15"/>
      <c r="CO564" s="15"/>
      <c r="CP564" s="15"/>
      <c r="CQ564" s="15"/>
      <c r="CR564" s="15"/>
      <c r="CS564" s="15"/>
      <c r="CT564" s="15"/>
      <c r="CU564" s="15"/>
      <c r="CV564" s="15"/>
      <c r="CW564" s="15"/>
      <c r="CX564" s="15"/>
      <c r="CY564" s="15"/>
      <c r="CZ564" s="15"/>
      <c r="DA564" s="15"/>
      <c r="DB564" s="15"/>
      <c r="DC564" s="15"/>
      <c r="DD564" s="15"/>
      <c r="DE564" s="15"/>
      <c r="DF564" s="15"/>
      <c r="DG564" s="15"/>
      <c r="DH564" s="15"/>
      <c r="DI564" s="15"/>
      <c r="DJ564" s="15"/>
      <c r="DK564" s="15"/>
      <c r="DL564" s="15"/>
      <c r="DM564" s="15"/>
      <c r="DN564" s="15"/>
      <c r="DO564" s="15"/>
      <c r="DP564" s="15"/>
      <c r="DQ564" s="15"/>
      <c r="DR564" s="15"/>
      <c r="DS564" s="15"/>
      <c r="DT564" s="15"/>
      <c r="DU564" s="15"/>
      <c r="DV564" s="15"/>
      <c r="DW564" s="15"/>
      <c r="DX564" s="15"/>
      <c r="DY564" s="15"/>
      <c r="DZ564" s="15"/>
      <c r="EA564" s="15"/>
      <c r="EB564" s="15"/>
      <c r="EC564" s="15"/>
      <c r="ED564" s="15"/>
      <c r="EE564" s="15"/>
      <c r="EF564" s="15"/>
      <c r="EG564" s="15"/>
      <c r="EH564" s="15"/>
      <c r="EI564" s="15"/>
      <c r="EJ564" s="15"/>
      <c r="EK564" s="15"/>
      <c r="EL564" s="15"/>
      <c r="EM564" s="15"/>
      <c r="EN564" s="15"/>
      <c r="EO564" s="15"/>
      <c r="EP564" s="15"/>
      <c r="EQ564" s="15"/>
      <c r="ER564" s="15"/>
      <c r="ES564" s="15"/>
      <c r="ET564" s="15"/>
      <c r="EU564" s="15"/>
      <c r="EV564" s="15"/>
      <c r="EW564" s="15"/>
      <c r="EX564" s="15"/>
      <c r="EY564" s="15"/>
      <c r="EZ564" s="15"/>
      <c r="FA564" s="15"/>
      <c r="FB564" s="15"/>
      <c r="FC564" s="15"/>
      <c r="FD564" s="15"/>
      <c r="FE564" s="15"/>
      <c r="FF564" s="15"/>
      <c r="FG564" s="15"/>
      <c r="FH564" s="15"/>
      <c r="FI564" s="15"/>
      <c r="FJ564" s="15"/>
      <c r="FK564" s="15"/>
      <c r="FL564" s="15"/>
      <c r="FM564" s="15"/>
      <c r="FN564" s="15"/>
      <c r="FO564" s="15"/>
      <c r="FP564" s="15"/>
      <c r="FQ564" s="15"/>
      <c r="FR564" s="15"/>
      <c r="FS564" s="15"/>
      <c r="FT564" s="15"/>
      <c r="FU564" s="15"/>
      <c r="FV564" s="15"/>
      <c r="FW564" s="15"/>
      <c r="FX564" s="15"/>
      <c r="FY564" s="15"/>
      <c r="FZ564" s="15"/>
      <c r="GA564" s="15"/>
      <c r="GB564" s="15"/>
      <c r="GC564" s="15"/>
      <c r="GD564" s="15"/>
      <c r="GE564" s="15"/>
      <c r="GF564" s="15"/>
      <c r="GG564" s="15"/>
      <c r="GH564" s="15"/>
      <c r="GI564" s="15"/>
      <c r="GJ564" s="15"/>
      <c r="GK564" s="15"/>
      <c r="GL564" s="15"/>
      <c r="GM564" s="15"/>
      <c r="GN564" s="15"/>
      <c r="GO564" s="15"/>
      <c r="GP564" s="15"/>
      <c r="GQ564" s="15"/>
      <c r="GR564" s="15"/>
      <c r="GS564" s="15"/>
      <c r="GT564" s="15"/>
      <c r="GU564" s="15"/>
      <c r="GV564" s="15"/>
      <c r="GW564" s="15"/>
      <c r="GX564" s="15"/>
      <c r="GY564" s="15"/>
      <c r="GZ564" s="15"/>
      <c r="HA564" s="15"/>
      <c r="HB564" s="15"/>
      <c r="HC564" s="15"/>
      <c r="HD564" s="15"/>
      <c r="HE564" s="15"/>
      <c r="HF564" s="15"/>
      <c r="HG564" s="15"/>
      <c r="HH564" s="15"/>
      <c r="HI564" s="15"/>
      <c r="HJ564" s="15"/>
      <c r="HK564" s="15"/>
      <c r="HL564" s="15"/>
      <c r="HM564" s="15"/>
      <c r="HN564" s="15"/>
      <c r="HO564" s="15"/>
      <c r="HP564" s="15"/>
      <c r="HQ564" s="15"/>
      <c r="HR564" s="15"/>
      <c r="HS564" s="15"/>
      <c r="HT564" s="15"/>
      <c r="HU564" s="15"/>
      <c r="HV564" s="15"/>
      <c r="HW564" s="15"/>
      <c r="HX564" s="15"/>
      <c r="HY564" s="15"/>
      <c r="HZ564" s="15"/>
      <c r="IA564" s="15"/>
      <c r="IB564" s="15"/>
      <c r="IC564" s="15"/>
      <c r="ID564" s="15"/>
      <c r="IE564" s="15"/>
      <c r="IF564" s="15"/>
      <c r="IK564" s="15"/>
      <c r="IL564" s="15"/>
      <c r="IM564" s="15"/>
      <c r="IN564" s="15"/>
    </row>
    <row r="565" spans="1:252" s="15" customFormat="1" ht="71.25" customHeight="1" x14ac:dyDescent="0.25">
      <c r="A565" s="122">
        <v>561</v>
      </c>
      <c r="B565" s="122" t="s">
        <v>2805</v>
      </c>
      <c r="C565" s="123"/>
      <c r="D565" s="123" t="s">
        <v>2806</v>
      </c>
      <c r="E565" s="124" t="s">
        <v>2807</v>
      </c>
      <c r="F565" s="139">
        <v>43031</v>
      </c>
      <c r="G565" s="122" t="s">
        <v>2808</v>
      </c>
      <c r="H565" s="122" t="s">
        <v>160</v>
      </c>
      <c r="I565" s="122" t="s">
        <v>179</v>
      </c>
      <c r="J565" s="141" t="s">
        <v>61</v>
      </c>
      <c r="K565" s="25" t="s">
        <v>23</v>
      </c>
      <c r="L565" s="25" t="s">
        <v>52</v>
      </c>
      <c r="M565" s="123"/>
      <c r="N565" s="141" t="s">
        <v>2809</v>
      </c>
      <c r="O565" s="25" t="s">
        <v>23</v>
      </c>
      <c r="P565" s="25" t="s">
        <v>24</v>
      </c>
    </row>
    <row r="566" spans="1:252" ht="60.75" customHeight="1" x14ac:dyDescent="0.25">
      <c r="A566" s="122">
        <v>562</v>
      </c>
      <c r="B566" s="122" t="s">
        <v>2810</v>
      </c>
      <c r="C566" s="123"/>
      <c r="D566" s="123" t="s">
        <v>2811</v>
      </c>
      <c r="E566" s="124" t="s">
        <v>2812</v>
      </c>
      <c r="F566" s="139">
        <v>43031</v>
      </c>
      <c r="G566" s="122" t="s">
        <v>2813</v>
      </c>
      <c r="H566" s="122" t="s">
        <v>160</v>
      </c>
      <c r="I566" s="122" t="s">
        <v>607</v>
      </c>
      <c r="J566" s="141" t="s">
        <v>2677</v>
      </c>
      <c r="K566" s="25" t="s">
        <v>23</v>
      </c>
      <c r="L566" s="25" t="s">
        <v>24</v>
      </c>
      <c r="M566" s="15"/>
      <c r="N566" s="141" t="s">
        <v>2814</v>
      </c>
      <c r="O566" s="25" t="s">
        <v>23</v>
      </c>
      <c r="P566" s="25" t="s">
        <v>24</v>
      </c>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c r="BC566" s="15"/>
      <c r="BD566" s="15"/>
      <c r="BE566" s="15"/>
      <c r="BF566" s="15"/>
      <c r="BG566" s="15"/>
      <c r="BH566" s="15"/>
      <c r="BI566" s="15"/>
      <c r="BJ566" s="15"/>
      <c r="BK566" s="15"/>
      <c r="BL566" s="15"/>
      <c r="BM566" s="15"/>
      <c r="BN566" s="15"/>
      <c r="BO566" s="15"/>
      <c r="BP566" s="15"/>
      <c r="BQ566" s="15"/>
      <c r="BR566" s="15"/>
      <c r="BS566" s="15"/>
      <c r="BT566" s="15"/>
      <c r="BU566" s="15"/>
      <c r="BV566" s="15"/>
      <c r="BW566" s="15"/>
      <c r="BX566" s="15"/>
      <c r="BY566" s="15"/>
      <c r="BZ566" s="15"/>
      <c r="CA566" s="15"/>
      <c r="CB566" s="15"/>
      <c r="CC566" s="15"/>
      <c r="CD566" s="15"/>
      <c r="CE566" s="15"/>
      <c r="CF566" s="15"/>
      <c r="CG566" s="15"/>
      <c r="CH566" s="15"/>
      <c r="CI566" s="15"/>
      <c r="CJ566" s="15"/>
      <c r="CK566" s="15"/>
      <c r="CL566" s="15"/>
      <c r="CM566" s="15"/>
      <c r="CN566" s="15"/>
      <c r="CO566" s="15"/>
      <c r="CP566" s="15"/>
      <c r="CQ566" s="15"/>
      <c r="CR566" s="15"/>
      <c r="CS566" s="15"/>
      <c r="CT566" s="15"/>
      <c r="CU566" s="15"/>
      <c r="CV566" s="15"/>
      <c r="CW566" s="15"/>
      <c r="CX566" s="15"/>
      <c r="CY566" s="15"/>
      <c r="CZ566" s="15"/>
      <c r="DA566" s="15"/>
      <c r="DB566" s="15"/>
      <c r="DC566" s="15"/>
      <c r="DD566" s="15"/>
      <c r="DE566" s="15"/>
      <c r="DF566" s="15"/>
      <c r="DG566" s="15"/>
      <c r="DH566" s="15"/>
      <c r="DI566" s="15"/>
      <c r="DJ566" s="15"/>
      <c r="DK566" s="15"/>
      <c r="DL566" s="15"/>
      <c r="DM566" s="15"/>
      <c r="DN566" s="15"/>
      <c r="DO566" s="15"/>
      <c r="DP566" s="15"/>
      <c r="DQ566" s="15"/>
      <c r="DR566" s="15"/>
      <c r="DS566" s="15"/>
      <c r="DT566" s="15"/>
      <c r="DU566" s="15"/>
      <c r="DV566" s="15"/>
      <c r="DW566" s="15"/>
      <c r="DX566" s="15"/>
      <c r="DY566" s="15"/>
      <c r="DZ566" s="15"/>
      <c r="EA566" s="15"/>
      <c r="EB566" s="15"/>
      <c r="EC566" s="15"/>
      <c r="ED566" s="15"/>
      <c r="EE566" s="15"/>
      <c r="EF566" s="15"/>
      <c r="EG566" s="15"/>
      <c r="EH566" s="15"/>
      <c r="EI566" s="15"/>
      <c r="EJ566" s="15"/>
      <c r="EK566" s="15"/>
      <c r="EL566" s="15"/>
      <c r="EM566" s="15"/>
      <c r="EN566" s="15"/>
      <c r="EO566" s="15"/>
      <c r="EP566" s="15"/>
      <c r="EQ566" s="15"/>
      <c r="ER566" s="15"/>
      <c r="ES566" s="15"/>
      <c r="ET566" s="15"/>
      <c r="EU566" s="15"/>
      <c r="EV566" s="15"/>
      <c r="EW566" s="15"/>
      <c r="EX566" s="15"/>
      <c r="EY566" s="15"/>
      <c r="EZ566" s="15"/>
      <c r="FA566" s="15"/>
      <c r="FB566" s="15"/>
      <c r="FC566" s="15"/>
      <c r="FD566" s="15"/>
      <c r="FE566" s="15"/>
      <c r="FF566" s="15"/>
      <c r="FG566" s="15"/>
      <c r="FH566" s="15"/>
      <c r="FI566" s="15"/>
      <c r="FJ566" s="15"/>
      <c r="FK566" s="15"/>
      <c r="FL566" s="15"/>
      <c r="FM566" s="15"/>
      <c r="FN566" s="15"/>
      <c r="FO566" s="15"/>
      <c r="FP566" s="15"/>
      <c r="FQ566" s="15"/>
      <c r="FR566" s="15"/>
      <c r="FS566" s="15"/>
      <c r="FT566" s="15"/>
      <c r="FU566" s="15"/>
      <c r="FV566" s="15"/>
      <c r="FW566" s="15"/>
      <c r="FX566" s="15"/>
      <c r="FY566" s="15"/>
      <c r="FZ566" s="15"/>
      <c r="GA566" s="15"/>
      <c r="GB566" s="15"/>
      <c r="GC566" s="15"/>
      <c r="GD566" s="15"/>
      <c r="GE566" s="15"/>
      <c r="GF566" s="15"/>
      <c r="GG566" s="15"/>
      <c r="GH566" s="15"/>
      <c r="GI566" s="15"/>
      <c r="GJ566" s="15"/>
      <c r="GK566" s="15"/>
      <c r="GL566" s="15"/>
      <c r="GM566" s="15"/>
      <c r="GN566" s="15"/>
      <c r="GO566" s="15"/>
      <c r="GP566" s="15"/>
      <c r="GQ566" s="15"/>
      <c r="GR566" s="15"/>
      <c r="GS566" s="15"/>
      <c r="GT566" s="15"/>
      <c r="GU566" s="15"/>
      <c r="GV566" s="15"/>
      <c r="GW566" s="15"/>
      <c r="GX566" s="15"/>
      <c r="GY566" s="15"/>
      <c r="GZ566" s="15"/>
      <c r="HA566" s="15"/>
      <c r="HB566" s="15"/>
      <c r="HC566" s="15"/>
      <c r="HD566" s="15"/>
      <c r="HE566" s="15"/>
      <c r="HF566" s="15"/>
      <c r="HG566" s="15"/>
      <c r="HH566" s="15"/>
      <c r="HI566" s="15"/>
      <c r="HJ566" s="15"/>
      <c r="HK566" s="15"/>
      <c r="HL566" s="15"/>
      <c r="HM566" s="15"/>
      <c r="HN566" s="15"/>
      <c r="HO566" s="15"/>
      <c r="HP566" s="15"/>
      <c r="HQ566" s="15"/>
      <c r="HR566" s="15"/>
      <c r="HS566" s="15"/>
      <c r="HT566" s="15"/>
      <c r="HU566" s="15"/>
      <c r="HV566" s="15"/>
      <c r="HW566" s="15"/>
      <c r="HX566" s="15"/>
      <c r="HY566" s="15"/>
      <c r="HZ566" s="15"/>
      <c r="IA566" s="15"/>
      <c r="IB566" s="15"/>
      <c r="IC566" s="15"/>
      <c r="ID566" s="15"/>
      <c r="IE566" s="15"/>
      <c r="IF566" s="15"/>
      <c r="IG566" s="15"/>
      <c r="IH566" s="15"/>
      <c r="II566" s="15"/>
      <c r="IJ566" s="15"/>
      <c r="IK566" s="15"/>
      <c r="IL566" s="15"/>
      <c r="IM566" s="15"/>
      <c r="IN566" s="15"/>
      <c r="IO566" s="15"/>
      <c r="IP566" s="15"/>
      <c r="IQ566" s="15"/>
      <c r="IR566" s="15"/>
    </row>
    <row r="567" spans="1:252" ht="81" customHeight="1" x14ac:dyDescent="0.25">
      <c r="A567" s="122">
        <v>563</v>
      </c>
      <c r="B567" s="122" t="s">
        <v>2815</v>
      </c>
      <c r="C567" s="123" t="s">
        <v>2816</v>
      </c>
      <c r="D567" s="123" t="s">
        <v>2817</v>
      </c>
      <c r="E567" s="124" t="s">
        <v>2818</v>
      </c>
      <c r="F567" s="139">
        <v>43032</v>
      </c>
      <c r="G567" s="122" t="s">
        <v>769</v>
      </c>
      <c r="H567" s="122" t="s">
        <v>896</v>
      </c>
      <c r="I567" s="122" t="s">
        <v>897</v>
      </c>
      <c r="J567" s="141" t="s">
        <v>1609</v>
      </c>
      <c r="K567" s="25" t="s">
        <v>23</v>
      </c>
      <c r="L567" s="25" t="s">
        <v>52</v>
      </c>
      <c r="M567" s="15"/>
      <c r="N567" s="141" t="s">
        <v>2819</v>
      </c>
      <c r="O567" s="25" t="s">
        <v>23</v>
      </c>
      <c r="P567" s="25" t="s">
        <v>52</v>
      </c>
      <c r="Q567" s="15"/>
      <c r="R567" s="15"/>
      <c r="S567" s="15"/>
      <c r="T567" s="15"/>
      <c r="U567" s="15"/>
      <c r="V567" s="15"/>
      <c r="W567" s="15"/>
      <c r="X567" s="15"/>
      <c r="Y567" s="15"/>
      <c r="Z567" s="15"/>
      <c r="AA567" s="15"/>
      <c r="AB567" s="15"/>
      <c r="AC567" s="15"/>
      <c r="AD567" s="15"/>
      <c r="AE567" s="15"/>
      <c r="AF567" s="15"/>
      <c r="AG567" s="15"/>
      <c r="AH567" s="15"/>
      <c r="AI567" s="15"/>
      <c r="AJ567" s="15"/>
      <c r="AK567" s="15"/>
      <c r="AL567" s="15"/>
      <c r="AM567" s="15"/>
      <c r="AN567" s="15"/>
      <c r="AO567" s="15"/>
      <c r="AP567" s="15"/>
      <c r="AQ567" s="15"/>
      <c r="AR567" s="15"/>
      <c r="AS567" s="15"/>
      <c r="AT567" s="15"/>
      <c r="AU567" s="15"/>
      <c r="AV567" s="15"/>
      <c r="AW567" s="15"/>
      <c r="AX567" s="15"/>
      <c r="AY567" s="15"/>
      <c r="AZ567" s="15"/>
      <c r="BA567" s="15"/>
      <c r="BB567" s="15"/>
      <c r="BC567" s="15"/>
      <c r="BD567" s="15"/>
      <c r="BE567" s="15"/>
      <c r="BF567" s="15"/>
      <c r="BG567" s="15"/>
      <c r="BH567" s="15"/>
      <c r="BI567" s="15"/>
      <c r="BJ567" s="15"/>
      <c r="BK567" s="15"/>
      <c r="BL567" s="15"/>
      <c r="BM567" s="15"/>
      <c r="BN567" s="15"/>
      <c r="BO567" s="15"/>
      <c r="BP567" s="15"/>
      <c r="BQ567" s="15"/>
      <c r="BR567" s="15"/>
      <c r="BS567" s="15"/>
      <c r="BT567" s="15"/>
      <c r="BU567" s="15"/>
      <c r="BV567" s="15"/>
      <c r="BW567" s="15"/>
      <c r="BX567" s="15"/>
      <c r="BY567" s="15"/>
      <c r="BZ567" s="15"/>
      <c r="CA567" s="15"/>
      <c r="CB567" s="15"/>
      <c r="CC567" s="15"/>
      <c r="CD567" s="15"/>
      <c r="CE567" s="15"/>
      <c r="CF567" s="15"/>
      <c r="CG567" s="15"/>
      <c r="CH567" s="15"/>
      <c r="CI567" s="15"/>
      <c r="CJ567" s="15"/>
      <c r="CK567" s="15"/>
      <c r="CL567" s="15"/>
      <c r="CM567" s="15"/>
      <c r="CN567" s="15"/>
      <c r="CO567" s="15"/>
      <c r="CP567" s="15"/>
      <c r="CQ567" s="15"/>
      <c r="CR567" s="15"/>
      <c r="CS567" s="15"/>
      <c r="CT567" s="15"/>
      <c r="CU567" s="15"/>
      <c r="CV567" s="15"/>
      <c r="CW567" s="15"/>
      <c r="CX567" s="15"/>
      <c r="CY567" s="15"/>
      <c r="CZ567" s="15"/>
      <c r="DA567" s="15"/>
      <c r="DB567" s="15"/>
      <c r="DC567" s="15"/>
      <c r="DD567" s="15"/>
      <c r="DE567" s="15"/>
      <c r="DF567" s="15"/>
      <c r="DG567" s="15"/>
      <c r="DH567" s="15"/>
      <c r="DI567" s="15"/>
      <c r="DJ567" s="15"/>
      <c r="DK567" s="15"/>
      <c r="DL567" s="15"/>
      <c r="DM567" s="15"/>
      <c r="DN567" s="15"/>
      <c r="DO567" s="15"/>
      <c r="DP567" s="15"/>
      <c r="DQ567" s="15"/>
      <c r="DR567" s="15"/>
      <c r="DS567" s="15"/>
      <c r="DT567" s="15"/>
      <c r="DU567" s="15"/>
      <c r="DV567" s="15"/>
      <c r="DW567" s="15"/>
      <c r="DX567" s="15"/>
      <c r="DY567" s="15"/>
      <c r="DZ567" s="15"/>
      <c r="EA567" s="15"/>
      <c r="EB567" s="15"/>
      <c r="EC567" s="15"/>
      <c r="ED567" s="15"/>
      <c r="EE567" s="15"/>
      <c r="EF567" s="15"/>
      <c r="EG567" s="15"/>
      <c r="EH567" s="15"/>
      <c r="EI567" s="15"/>
      <c r="EJ567" s="15"/>
      <c r="EK567" s="15"/>
      <c r="EL567" s="15"/>
      <c r="EM567" s="15"/>
      <c r="EN567" s="15"/>
      <c r="EO567" s="15"/>
      <c r="EP567" s="15"/>
      <c r="EQ567" s="15"/>
      <c r="ER567" s="15"/>
      <c r="ES567" s="15"/>
      <c r="ET567" s="15"/>
      <c r="EU567" s="15"/>
      <c r="EV567" s="15"/>
      <c r="EW567" s="15"/>
      <c r="EX567" s="15"/>
      <c r="EY567" s="15"/>
      <c r="EZ567" s="15"/>
      <c r="FA567" s="15"/>
      <c r="FB567" s="15"/>
      <c r="FC567" s="15"/>
      <c r="FD567" s="15"/>
      <c r="FE567" s="15"/>
      <c r="FF567" s="15"/>
      <c r="FG567" s="15"/>
      <c r="FH567" s="15"/>
      <c r="FI567" s="15"/>
      <c r="FJ567" s="15"/>
      <c r="FK567" s="15"/>
      <c r="FL567" s="15"/>
      <c r="FM567" s="15"/>
      <c r="FN567" s="15"/>
      <c r="FO567" s="15"/>
      <c r="FP567" s="15"/>
      <c r="FQ567" s="15"/>
      <c r="FR567" s="15"/>
      <c r="FS567" s="15"/>
      <c r="FT567" s="15"/>
      <c r="FU567" s="15"/>
      <c r="FV567" s="15"/>
      <c r="FW567" s="15"/>
      <c r="FX567" s="15"/>
      <c r="FY567" s="15"/>
      <c r="FZ567" s="15"/>
      <c r="GA567" s="15"/>
      <c r="GB567" s="15"/>
      <c r="GC567" s="15"/>
      <c r="GD567" s="15"/>
      <c r="GE567" s="15"/>
      <c r="GF567" s="15"/>
      <c r="GG567" s="15"/>
      <c r="GH567" s="15"/>
      <c r="GI567" s="15"/>
      <c r="GJ567" s="15"/>
      <c r="GK567" s="15"/>
      <c r="GL567" s="15"/>
      <c r="GM567" s="15"/>
      <c r="GN567" s="15"/>
      <c r="GO567" s="15"/>
      <c r="GP567" s="15"/>
      <c r="GQ567" s="15"/>
      <c r="GR567" s="15"/>
      <c r="GS567" s="15"/>
      <c r="GT567" s="15"/>
      <c r="GU567" s="15"/>
      <c r="GV567" s="15"/>
      <c r="GW567" s="15"/>
      <c r="GX567" s="15"/>
      <c r="GY567" s="15"/>
      <c r="GZ567" s="15"/>
      <c r="HA567" s="15"/>
      <c r="HB567" s="15"/>
      <c r="HC567" s="15"/>
      <c r="HD567" s="15"/>
      <c r="HE567" s="15"/>
      <c r="HF567" s="15"/>
      <c r="HG567" s="15"/>
      <c r="HH567" s="15"/>
      <c r="HI567" s="15"/>
      <c r="HJ567" s="15"/>
      <c r="HK567" s="15"/>
      <c r="HL567" s="15"/>
      <c r="HM567" s="15"/>
      <c r="HN567" s="15"/>
      <c r="HO567" s="15"/>
      <c r="HP567" s="15"/>
      <c r="HQ567" s="15"/>
      <c r="HR567" s="15"/>
      <c r="HS567" s="15"/>
      <c r="HT567" s="15"/>
      <c r="HU567" s="15"/>
      <c r="HV567" s="15"/>
      <c r="HW567" s="15"/>
      <c r="HX567" s="15"/>
      <c r="HY567" s="15"/>
      <c r="HZ567" s="15"/>
      <c r="IA567" s="15"/>
      <c r="IB567" s="15"/>
      <c r="IC567" s="15"/>
      <c r="ID567" s="15"/>
      <c r="IE567" s="15"/>
      <c r="IF567" s="15"/>
      <c r="IK567" s="15"/>
      <c r="IL567" s="15"/>
      <c r="IM567" s="15"/>
      <c r="IN567" s="15"/>
    </row>
    <row r="568" spans="1:252" ht="60.75" customHeight="1" x14ac:dyDescent="0.25">
      <c r="A568" s="122">
        <v>564</v>
      </c>
      <c r="B568" s="122" t="s">
        <v>2820</v>
      </c>
      <c r="C568" s="122"/>
      <c r="D568" s="123" t="s">
        <v>2821</v>
      </c>
      <c r="E568" s="124" t="s">
        <v>2822</v>
      </c>
      <c r="F568" s="139">
        <v>43032</v>
      </c>
      <c r="G568" s="122" t="s">
        <v>2823</v>
      </c>
      <c r="H568" s="122" t="s">
        <v>131</v>
      </c>
      <c r="I568" s="122" t="s">
        <v>315</v>
      </c>
      <c r="J568" s="141" t="s">
        <v>317</v>
      </c>
      <c r="K568" s="25" t="s">
        <v>36</v>
      </c>
      <c r="L568" s="25" t="s">
        <v>24</v>
      </c>
      <c r="M568" s="137"/>
      <c r="N568" s="141" t="s">
        <v>2824</v>
      </c>
      <c r="O568" s="25" t="s">
        <v>36</v>
      </c>
      <c r="P568" s="25" t="s">
        <v>24</v>
      </c>
      <c r="IO568" s="15"/>
      <c r="IP568" s="15"/>
      <c r="IQ568" s="15"/>
      <c r="IR568" s="15"/>
    </row>
    <row r="569" spans="1:252" s="15" customFormat="1" ht="71.25" customHeight="1" x14ac:dyDescent="0.25">
      <c r="A569" s="122">
        <v>565</v>
      </c>
      <c r="B569" s="122" t="s">
        <v>2805</v>
      </c>
      <c r="C569" s="123"/>
      <c r="D569" s="123" t="s">
        <v>2825</v>
      </c>
      <c r="E569" s="124" t="s">
        <v>2826</v>
      </c>
      <c r="F569" s="139">
        <v>43032</v>
      </c>
      <c r="G569" s="122" t="s">
        <v>2808</v>
      </c>
      <c r="H569" s="122" t="s">
        <v>160</v>
      </c>
      <c r="I569" s="122" t="s">
        <v>179</v>
      </c>
      <c r="J569" s="141" t="s">
        <v>61</v>
      </c>
      <c r="K569" s="25" t="s">
        <v>23</v>
      </c>
      <c r="L569" s="25" t="s">
        <v>52</v>
      </c>
      <c r="M569" s="123"/>
      <c r="N569" s="141" t="s">
        <v>2827</v>
      </c>
      <c r="O569" s="25" t="s">
        <v>23</v>
      </c>
      <c r="P569" s="25" t="s">
        <v>24</v>
      </c>
    </row>
    <row r="570" spans="1:252" s="15" customFormat="1" ht="76.5" customHeight="1" x14ac:dyDescent="0.25">
      <c r="A570" s="122">
        <v>566</v>
      </c>
      <c r="B570" s="122" t="s">
        <v>2828</v>
      </c>
      <c r="C570" s="123"/>
      <c r="D570" s="123" t="s">
        <v>2829</v>
      </c>
      <c r="E570" s="124" t="s">
        <v>2830</v>
      </c>
      <c r="F570" s="139">
        <v>43032</v>
      </c>
      <c r="G570" s="122" t="s">
        <v>489</v>
      </c>
      <c r="H570" s="122" t="s">
        <v>179</v>
      </c>
      <c r="I570" s="122" t="s">
        <v>180</v>
      </c>
      <c r="J570" s="141" t="s">
        <v>61</v>
      </c>
      <c r="K570" s="25" t="s">
        <v>23</v>
      </c>
      <c r="L570" s="25" t="s">
        <v>52</v>
      </c>
      <c r="M570" s="123"/>
      <c r="N570" s="141" t="s">
        <v>2831</v>
      </c>
      <c r="O570" s="25" t="s">
        <v>36</v>
      </c>
      <c r="P570" s="25" t="s">
        <v>52</v>
      </c>
    </row>
    <row r="571" spans="1:252" s="15" customFormat="1" ht="76.5" customHeight="1" x14ac:dyDescent="0.25">
      <c r="A571" s="122">
        <v>567</v>
      </c>
      <c r="B571" s="122" t="s">
        <v>2828</v>
      </c>
      <c r="C571" s="123"/>
      <c r="D571" s="123" t="s">
        <v>2829</v>
      </c>
      <c r="E571" s="124" t="s">
        <v>2832</v>
      </c>
      <c r="F571" s="139">
        <v>43032</v>
      </c>
      <c r="G571" s="122" t="s">
        <v>489</v>
      </c>
      <c r="H571" s="122" t="s">
        <v>179</v>
      </c>
      <c r="I571" s="122" t="s">
        <v>180</v>
      </c>
      <c r="J571" s="141" t="s">
        <v>61</v>
      </c>
      <c r="K571" s="25" t="s">
        <v>23</v>
      </c>
      <c r="L571" s="25" t="s">
        <v>52</v>
      </c>
      <c r="M571" s="123"/>
      <c r="N571" s="141" t="s">
        <v>2833</v>
      </c>
      <c r="O571" s="25" t="s">
        <v>36</v>
      </c>
      <c r="P571" s="25" t="s">
        <v>52</v>
      </c>
    </row>
    <row r="572" spans="1:252" s="15" customFormat="1" ht="76.5" customHeight="1" x14ac:dyDescent="0.25">
      <c r="A572" s="122">
        <v>568</v>
      </c>
      <c r="B572" s="122" t="s">
        <v>2828</v>
      </c>
      <c r="C572" s="123"/>
      <c r="D572" s="123" t="s">
        <v>2829</v>
      </c>
      <c r="E572" s="124" t="s">
        <v>2834</v>
      </c>
      <c r="F572" s="139">
        <v>43032</v>
      </c>
      <c r="G572" s="122" t="s">
        <v>489</v>
      </c>
      <c r="H572" s="122" t="s">
        <v>179</v>
      </c>
      <c r="I572" s="122" t="s">
        <v>180</v>
      </c>
      <c r="J572" s="141" t="s">
        <v>61</v>
      </c>
      <c r="K572" s="25" t="s">
        <v>23</v>
      </c>
      <c r="L572" s="25" t="s">
        <v>52</v>
      </c>
      <c r="M572" s="123"/>
      <c r="N572" s="141" t="s">
        <v>2835</v>
      </c>
      <c r="O572" s="25" t="s">
        <v>36</v>
      </c>
      <c r="P572" s="25" t="s">
        <v>52</v>
      </c>
    </row>
    <row r="573" spans="1:252" s="15" customFormat="1" ht="76.5" customHeight="1" x14ac:dyDescent="0.25">
      <c r="A573" s="122">
        <v>569</v>
      </c>
      <c r="B573" s="122" t="s">
        <v>2828</v>
      </c>
      <c r="C573" s="123"/>
      <c r="D573" s="123" t="s">
        <v>2829</v>
      </c>
      <c r="E573" s="124" t="s">
        <v>2836</v>
      </c>
      <c r="F573" s="139">
        <v>43032</v>
      </c>
      <c r="G573" s="122" t="s">
        <v>489</v>
      </c>
      <c r="H573" s="122" t="s">
        <v>179</v>
      </c>
      <c r="I573" s="122" t="s">
        <v>180</v>
      </c>
      <c r="J573" s="141" t="s">
        <v>61</v>
      </c>
      <c r="K573" s="25" t="s">
        <v>23</v>
      </c>
      <c r="L573" s="25" t="s">
        <v>52</v>
      </c>
      <c r="M573" s="123"/>
      <c r="N573" s="141" t="s">
        <v>2837</v>
      </c>
      <c r="O573" s="25" t="s">
        <v>36</v>
      </c>
      <c r="P573" s="25" t="s">
        <v>52</v>
      </c>
    </row>
    <row r="574" spans="1:252" s="15" customFormat="1" ht="64.5" customHeight="1" x14ac:dyDescent="0.25">
      <c r="A574" s="122">
        <v>570</v>
      </c>
      <c r="B574" s="122" t="s">
        <v>2838</v>
      </c>
      <c r="C574" s="123"/>
      <c r="D574" s="123" t="s">
        <v>2839</v>
      </c>
      <c r="E574" s="124" t="s">
        <v>2840</v>
      </c>
      <c r="F574" s="139">
        <v>43033</v>
      </c>
      <c r="G574" s="122" t="s">
        <v>2841</v>
      </c>
      <c r="H574" s="122" t="s">
        <v>167</v>
      </c>
      <c r="I574" s="122" t="s">
        <v>78</v>
      </c>
      <c r="J574" s="141" t="s">
        <v>61</v>
      </c>
      <c r="K574" s="25" t="s">
        <v>23</v>
      </c>
      <c r="L574" s="25" t="s">
        <v>52</v>
      </c>
      <c r="M574" s="123"/>
      <c r="N574" s="141" t="s">
        <v>2842</v>
      </c>
      <c r="O574" s="25" t="s">
        <v>36</v>
      </c>
      <c r="P574" s="25" t="s">
        <v>24</v>
      </c>
    </row>
    <row r="575" spans="1:252" s="15" customFormat="1" ht="71.25" customHeight="1" x14ac:dyDescent="0.25">
      <c r="A575" s="122">
        <v>571</v>
      </c>
      <c r="B575" s="122" t="s">
        <v>2843</v>
      </c>
      <c r="C575" s="123"/>
      <c r="D575" s="123" t="s">
        <v>2844</v>
      </c>
      <c r="E575" s="124" t="s">
        <v>2845</v>
      </c>
      <c r="F575" s="139">
        <v>43033</v>
      </c>
      <c r="G575" s="122" t="s">
        <v>2841</v>
      </c>
      <c r="H575" s="122" t="s">
        <v>167</v>
      </c>
      <c r="I575" s="122" t="s">
        <v>329</v>
      </c>
      <c r="J575" s="141" t="s">
        <v>2405</v>
      </c>
      <c r="K575" s="25" t="s">
        <v>36</v>
      </c>
      <c r="L575" s="25" t="s">
        <v>24</v>
      </c>
      <c r="N575" s="141" t="s">
        <v>2846</v>
      </c>
      <c r="O575" s="25" t="s">
        <v>36</v>
      </c>
      <c r="P575" s="25" t="s">
        <v>24</v>
      </c>
    </row>
    <row r="576" spans="1:252" ht="67.5" customHeight="1" x14ac:dyDescent="0.25">
      <c r="A576" s="122">
        <v>572</v>
      </c>
      <c r="B576" s="122" t="s">
        <v>2847</v>
      </c>
      <c r="C576" s="122"/>
      <c r="D576" s="122" t="s">
        <v>2848</v>
      </c>
      <c r="E576" s="124" t="s">
        <v>2849</v>
      </c>
      <c r="F576" s="139">
        <v>43033</v>
      </c>
      <c r="G576" s="122" t="s">
        <v>1543</v>
      </c>
      <c r="H576" s="122" t="s">
        <v>382</v>
      </c>
      <c r="I576" s="122" t="s">
        <v>179</v>
      </c>
      <c r="J576" s="141" t="s">
        <v>2637</v>
      </c>
      <c r="K576" s="25" t="s">
        <v>36</v>
      </c>
      <c r="L576" s="25" t="s">
        <v>24</v>
      </c>
      <c r="M576" s="15"/>
      <c r="N576" s="141" t="s">
        <v>2850</v>
      </c>
      <c r="O576" s="25" t="s">
        <v>36</v>
      </c>
      <c r="P576" s="25" t="s">
        <v>24</v>
      </c>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c r="BC576" s="15"/>
      <c r="BD576" s="15"/>
      <c r="BE576" s="15"/>
      <c r="BF576" s="15"/>
      <c r="BG576" s="15"/>
      <c r="BH576" s="15"/>
      <c r="BI576" s="15"/>
      <c r="BJ576" s="15"/>
      <c r="BK576" s="15"/>
      <c r="BL576" s="15"/>
      <c r="BM576" s="15"/>
      <c r="BN576" s="15"/>
      <c r="BO576" s="15"/>
      <c r="BP576" s="15"/>
      <c r="BQ576" s="15"/>
      <c r="BR576" s="15"/>
      <c r="BS576" s="15"/>
      <c r="BT576" s="15"/>
      <c r="BU576" s="15"/>
      <c r="BV576" s="15"/>
      <c r="BW576" s="15"/>
      <c r="BX576" s="15"/>
      <c r="BY576" s="15"/>
      <c r="BZ576" s="15"/>
      <c r="CA576" s="15"/>
      <c r="CB576" s="15"/>
      <c r="CC576" s="15"/>
      <c r="CD576" s="15"/>
      <c r="CE576" s="15"/>
      <c r="CF576" s="15"/>
      <c r="CG576" s="15"/>
      <c r="CH576" s="15"/>
      <c r="CI576" s="15"/>
      <c r="CJ576" s="15"/>
      <c r="CK576" s="15"/>
      <c r="CL576" s="15"/>
      <c r="CM576" s="15"/>
      <c r="CN576" s="15"/>
      <c r="CO576" s="15"/>
      <c r="CP576" s="15"/>
      <c r="CQ576" s="15"/>
      <c r="CR576" s="15"/>
      <c r="CS576" s="15"/>
      <c r="CT576" s="15"/>
      <c r="CU576" s="15"/>
      <c r="CV576" s="15"/>
      <c r="CW576" s="15"/>
      <c r="CX576" s="15"/>
      <c r="CY576" s="15"/>
      <c r="CZ576" s="15"/>
      <c r="DA576" s="15"/>
      <c r="DB576" s="15"/>
      <c r="DC576" s="15"/>
      <c r="DD576" s="15"/>
      <c r="DE576" s="15"/>
      <c r="DF576" s="15"/>
      <c r="DG576" s="15"/>
      <c r="DH576" s="15"/>
      <c r="DI576" s="15"/>
      <c r="DJ576" s="15"/>
      <c r="DK576" s="15"/>
      <c r="DL576" s="15"/>
      <c r="DM576" s="15"/>
      <c r="DN576" s="15"/>
      <c r="DO576" s="15"/>
      <c r="DP576" s="15"/>
      <c r="DQ576" s="15"/>
      <c r="DR576" s="15"/>
      <c r="DS576" s="15"/>
      <c r="DT576" s="15"/>
      <c r="DU576" s="15"/>
      <c r="DV576" s="15"/>
      <c r="DW576" s="15"/>
      <c r="DX576" s="15"/>
      <c r="DY576" s="15"/>
      <c r="DZ576" s="15"/>
      <c r="EA576" s="15"/>
      <c r="EB576" s="15"/>
      <c r="EC576" s="15"/>
      <c r="ED576" s="15"/>
      <c r="EE576" s="15"/>
      <c r="EF576" s="15"/>
      <c r="EG576" s="15"/>
      <c r="EH576" s="15"/>
      <c r="EI576" s="15"/>
      <c r="EJ576" s="15"/>
      <c r="EK576" s="15"/>
      <c r="EL576" s="15"/>
      <c r="EM576" s="15"/>
      <c r="EN576" s="15"/>
      <c r="EO576" s="15"/>
      <c r="EP576" s="15"/>
      <c r="EQ576" s="15"/>
      <c r="ER576" s="15"/>
      <c r="ES576" s="15"/>
      <c r="ET576" s="15"/>
      <c r="EU576" s="15"/>
      <c r="EV576" s="15"/>
      <c r="EW576" s="15"/>
      <c r="EX576" s="15"/>
      <c r="EY576" s="15"/>
      <c r="EZ576" s="15"/>
      <c r="FA576" s="15"/>
      <c r="FB576" s="15"/>
      <c r="FC576" s="15"/>
      <c r="FD576" s="15"/>
      <c r="FE576" s="15"/>
      <c r="FF576" s="15"/>
      <c r="FG576" s="15"/>
      <c r="FH576" s="15"/>
      <c r="FI576" s="15"/>
      <c r="FJ576" s="15"/>
      <c r="FK576" s="15"/>
      <c r="FL576" s="15"/>
      <c r="FM576" s="15"/>
      <c r="FN576" s="15"/>
      <c r="FO576" s="15"/>
      <c r="FP576" s="15"/>
      <c r="FQ576" s="15"/>
      <c r="FR576" s="15"/>
      <c r="FS576" s="15"/>
      <c r="FT576" s="15"/>
      <c r="FU576" s="15"/>
      <c r="FV576" s="15"/>
      <c r="FW576" s="15"/>
      <c r="FX576" s="15"/>
      <c r="FY576" s="15"/>
      <c r="FZ576" s="15"/>
      <c r="GA576" s="15"/>
      <c r="GB576" s="15"/>
      <c r="GC576" s="15"/>
      <c r="GD576" s="15"/>
      <c r="GE576" s="15"/>
      <c r="GF576" s="15"/>
      <c r="GG576" s="15"/>
      <c r="GH576" s="15"/>
      <c r="GI576" s="15"/>
      <c r="GJ576" s="15"/>
      <c r="GK576" s="15"/>
      <c r="GL576" s="15"/>
      <c r="GM576" s="15"/>
      <c r="GN576" s="15"/>
      <c r="GO576" s="15"/>
      <c r="GP576" s="15"/>
      <c r="GQ576" s="15"/>
      <c r="GR576" s="15"/>
      <c r="GS576" s="15"/>
      <c r="GT576" s="15"/>
      <c r="GU576" s="15"/>
      <c r="GV576" s="15"/>
      <c r="GW576" s="15"/>
      <c r="GX576" s="15"/>
      <c r="GY576" s="15"/>
      <c r="GZ576" s="15"/>
      <c r="HA576" s="15"/>
      <c r="HB576" s="15"/>
      <c r="HC576" s="15"/>
      <c r="HD576" s="15"/>
      <c r="HE576" s="15"/>
      <c r="HF576" s="15"/>
      <c r="HG576" s="15"/>
      <c r="HH576" s="15"/>
      <c r="HI576" s="15"/>
      <c r="HJ576" s="15"/>
      <c r="HK576" s="15"/>
      <c r="HL576" s="15"/>
      <c r="HM576" s="15"/>
      <c r="HN576" s="15"/>
      <c r="HO576" s="15"/>
      <c r="HP576" s="15"/>
      <c r="HQ576" s="15"/>
      <c r="HR576" s="15"/>
      <c r="HS576" s="15"/>
      <c r="HT576" s="15"/>
      <c r="HU576" s="15"/>
      <c r="HV576" s="15"/>
      <c r="HW576" s="15"/>
      <c r="HX576" s="15"/>
      <c r="HY576" s="15"/>
      <c r="HZ576" s="15"/>
      <c r="IA576" s="15"/>
      <c r="IB576" s="15"/>
      <c r="IG576" s="15"/>
      <c r="IH576" s="15"/>
      <c r="II576" s="15"/>
      <c r="IJ576" s="15"/>
    </row>
    <row r="577" spans="1:252" s="15" customFormat="1" ht="64.5" customHeight="1" x14ac:dyDescent="0.25">
      <c r="A577" s="122">
        <v>573</v>
      </c>
      <c r="B577" s="122" t="s">
        <v>2838</v>
      </c>
      <c r="C577" s="123"/>
      <c r="D577" s="123" t="s">
        <v>2851</v>
      </c>
      <c r="E577" s="124" t="s">
        <v>2852</v>
      </c>
      <c r="F577" s="139">
        <v>43033</v>
      </c>
      <c r="G577" s="122" t="s">
        <v>2841</v>
      </c>
      <c r="H577" s="122" t="s">
        <v>167</v>
      </c>
      <c r="I577" s="122" t="s">
        <v>78</v>
      </c>
      <c r="J577" s="141" t="s">
        <v>61</v>
      </c>
      <c r="K577" s="25" t="s">
        <v>23</v>
      </c>
      <c r="L577" s="25" t="s">
        <v>52</v>
      </c>
      <c r="M577" s="123"/>
      <c r="N577" s="141" t="s">
        <v>2853</v>
      </c>
      <c r="O577" s="25" t="s">
        <v>36</v>
      </c>
      <c r="P577" s="25" t="s">
        <v>24</v>
      </c>
    </row>
    <row r="578" spans="1:252" s="15" customFormat="1" ht="71.25" customHeight="1" x14ac:dyDescent="0.25">
      <c r="A578" s="122">
        <v>574</v>
      </c>
      <c r="B578" s="122" t="s">
        <v>2854</v>
      </c>
      <c r="C578" s="123"/>
      <c r="D578" s="123" t="s">
        <v>2855</v>
      </c>
      <c r="E578" s="124" t="s">
        <v>2856</v>
      </c>
      <c r="F578" s="139">
        <v>43033</v>
      </c>
      <c r="G578" s="122" t="s">
        <v>1100</v>
      </c>
      <c r="H578" s="122" t="s">
        <v>167</v>
      </c>
      <c r="I578" s="122" t="s">
        <v>329</v>
      </c>
      <c r="J578" s="141" t="s">
        <v>2405</v>
      </c>
      <c r="K578" s="25" t="s">
        <v>36</v>
      </c>
      <c r="L578" s="25" t="s">
        <v>24</v>
      </c>
      <c r="N578" s="141" t="s">
        <v>2857</v>
      </c>
      <c r="O578" s="25" t="s">
        <v>36</v>
      </c>
      <c r="P578" s="25" t="s">
        <v>24</v>
      </c>
    </row>
    <row r="579" spans="1:252" s="15" customFormat="1" ht="64.5" customHeight="1" x14ac:dyDescent="0.25">
      <c r="A579" s="122">
        <v>575</v>
      </c>
      <c r="B579" s="122" t="s">
        <v>2858</v>
      </c>
      <c r="C579" s="123"/>
      <c r="D579" s="122" t="s">
        <v>2859</v>
      </c>
      <c r="E579" s="124" t="s">
        <v>2860</v>
      </c>
      <c r="F579" s="139">
        <v>43033</v>
      </c>
      <c r="G579" s="122" t="s">
        <v>2661</v>
      </c>
      <c r="H579" s="122" t="s">
        <v>167</v>
      </c>
      <c r="I579" s="122" t="s">
        <v>78</v>
      </c>
      <c r="J579" s="141" t="s">
        <v>61</v>
      </c>
      <c r="K579" s="25" t="s">
        <v>23</v>
      </c>
      <c r="L579" s="25" t="s">
        <v>52</v>
      </c>
      <c r="M579" s="123"/>
      <c r="N579" s="141" t="s">
        <v>2861</v>
      </c>
      <c r="O579" s="25" t="s">
        <v>36</v>
      </c>
      <c r="P579" s="25" t="s">
        <v>24</v>
      </c>
    </row>
    <row r="580" spans="1:252" ht="60.75" customHeight="1" x14ac:dyDescent="0.25">
      <c r="A580" s="122">
        <v>576</v>
      </c>
      <c r="B580" s="122" t="s">
        <v>2862</v>
      </c>
      <c r="C580" s="123"/>
      <c r="D580" s="123" t="s">
        <v>2863</v>
      </c>
      <c r="E580" s="124" t="s">
        <v>2864</v>
      </c>
      <c r="F580" s="139">
        <v>43033</v>
      </c>
      <c r="G580" s="122" t="s">
        <v>1939</v>
      </c>
      <c r="H580" s="122" t="s">
        <v>160</v>
      </c>
      <c r="I580" s="122" t="s">
        <v>607</v>
      </c>
      <c r="J580" s="141" t="s">
        <v>2677</v>
      </c>
      <c r="K580" s="25" t="s">
        <v>23</v>
      </c>
      <c r="L580" s="25" t="s">
        <v>24</v>
      </c>
      <c r="M580" s="15"/>
      <c r="N580" s="141" t="s">
        <v>2865</v>
      </c>
      <c r="O580" s="25" t="s">
        <v>23</v>
      </c>
      <c r="P580" s="25" t="s">
        <v>24</v>
      </c>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c r="BC580" s="15"/>
      <c r="BD580" s="15"/>
      <c r="BE580" s="15"/>
      <c r="BF580" s="15"/>
      <c r="BG580" s="15"/>
      <c r="BH580" s="15"/>
      <c r="BI580" s="15"/>
      <c r="BJ580" s="15"/>
      <c r="BK580" s="15"/>
      <c r="BL580" s="15"/>
      <c r="BM580" s="15"/>
      <c r="BN580" s="15"/>
      <c r="BO580" s="15"/>
      <c r="BP580" s="15"/>
      <c r="BQ580" s="15"/>
      <c r="BR580" s="15"/>
      <c r="BS580" s="15"/>
      <c r="BT580" s="15"/>
      <c r="BU580" s="15"/>
      <c r="BV580" s="15"/>
      <c r="BW580" s="15"/>
      <c r="BX580" s="15"/>
      <c r="BY580" s="15"/>
      <c r="BZ580" s="15"/>
      <c r="CA580" s="15"/>
      <c r="CB580" s="15"/>
      <c r="CC580" s="15"/>
      <c r="CD580" s="15"/>
      <c r="CE580" s="15"/>
      <c r="CF580" s="15"/>
      <c r="CG580" s="15"/>
      <c r="CH580" s="15"/>
      <c r="CI580" s="15"/>
      <c r="CJ580" s="15"/>
      <c r="CK580" s="15"/>
      <c r="CL580" s="15"/>
      <c r="CM580" s="15"/>
      <c r="CN580" s="15"/>
      <c r="CO580" s="15"/>
      <c r="CP580" s="15"/>
      <c r="CQ580" s="15"/>
      <c r="CR580" s="15"/>
      <c r="CS580" s="15"/>
      <c r="CT580" s="15"/>
      <c r="CU580" s="15"/>
      <c r="CV580" s="15"/>
      <c r="CW580" s="15"/>
      <c r="CX580" s="15"/>
      <c r="CY580" s="15"/>
      <c r="CZ580" s="15"/>
      <c r="DA580" s="15"/>
      <c r="DB580" s="15"/>
      <c r="DC580" s="15"/>
      <c r="DD580" s="15"/>
      <c r="DE580" s="15"/>
      <c r="DF580" s="15"/>
      <c r="DG580" s="15"/>
      <c r="DH580" s="15"/>
      <c r="DI580" s="15"/>
      <c r="DJ580" s="15"/>
      <c r="DK580" s="15"/>
      <c r="DL580" s="15"/>
      <c r="DM580" s="15"/>
      <c r="DN580" s="15"/>
      <c r="DO580" s="15"/>
      <c r="DP580" s="15"/>
      <c r="DQ580" s="15"/>
      <c r="DR580" s="15"/>
      <c r="DS580" s="15"/>
      <c r="DT580" s="15"/>
      <c r="DU580" s="15"/>
      <c r="DV580" s="15"/>
      <c r="DW580" s="15"/>
      <c r="DX580" s="15"/>
      <c r="DY580" s="15"/>
      <c r="DZ580" s="15"/>
      <c r="EA580" s="15"/>
      <c r="EB580" s="15"/>
      <c r="EC580" s="15"/>
      <c r="ED580" s="15"/>
      <c r="EE580" s="15"/>
      <c r="EF580" s="15"/>
      <c r="EG580" s="15"/>
      <c r="EH580" s="15"/>
      <c r="EI580" s="15"/>
      <c r="EJ580" s="15"/>
      <c r="EK580" s="15"/>
      <c r="EL580" s="15"/>
      <c r="EM580" s="15"/>
      <c r="EN580" s="15"/>
      <c r="EO580" s="15"/>
      <c r="EP580" s="15"/>
      <c r="EQ580" s="15"/>
      <c r="ER580" s="15"/>
      <c r="ES580" s="15"/>
      <c r="ET580" s="15"/>
      <c r="EU580" s="15"/>
      <c r="EV580" s="15"/>
      <c r="EW580" s="15"/>
      <c r="EX580" s="15"/>
      <c r="EY580" s="15"/>
      <c r="EZ580" s="15"/>
      <c r="FA580" s="15"/>
      <c r="FB580" s="15"/>
      <c r="FC580" s="15"/>
      <c r="FD580" s="15"/>
      <c r="FE580" s="15"/>
      <c r="FF580" s="15"/>
      <c r="FG580" s="15"/>
      <c r="FH580" s="15"/>
      <c r="FI580" s="15"/>
      <c r="FJ580" s="15"/>
      <c r="FK580" s="15"/>
      <c r="FL580" s="15"/>
      <c r="FM580" s="15"/>
      <c r="FN580" s="15"/>
      <c r="FO580" s="15"/>
      <c r="FP580" s="15"/>
      <c r="FQ580" s="15"/>
      <c r="FR580" s="15"/>
      <c r="FS580" s="15"/>
      <c r="FT580" s="15"/>
      <c r="FU580" s="15"/>
      <c r="FV580" s="15"/>
      <c r="FW580" s="15"/>
      <c r="FX580" s="15"/>
      <c r="FY580" s="15"/>
      <c r="FZ580" s="15"/>
      <c r="GA580" s="15"/>
      <c r="GB580" s="15"/>
      <c r="GC580" s="15"/>
      <c r="GD580" s="15"/>
      <c r="GE580" s="15"/>
      <c r="GF580" s="15"/>
      <c r="GG580" s="15"/>
      <c r="GH580" s="15"/>
      <c r="GI580" s="15"/>
      <c r="GJ580" s="15"/>
      <c r="GK580" s="15"/>
      <c r="GL580" s="15"/>
      <c r="GM580" s="15"/>
      <c r="GN580" s="15"/>
      <c r="GO580" s="15"/>
      <c r="GP580" s="15"/>
      <c r="GQ580" s="15"/>
      <c r="GR580" s="15"/>
      <c r="GS580" s="15"/>
      <c r="GT580" s="15"/>
      <c r="GU580" s="15"/>
      <c r="GV580" s="15"/>
      <c r="GW580" s="15"/>
      <c r="GX580" s="15"/>
      <c r="GY580" s="15"/>
      <c r="GZ580" s="15"/>
      <c r="HA580" s="15"/>
      <c r="HB580" s="15"/>
      <c r="HC580" s="15"/>
      <c r="HD580" s="15"/>
      <c r="HE580" s="15"/>
      <c r="HF580" s="15"/>
      <c r="HG580" s="15"/>
      <c r="HH580" s="15"/>
      <c r="HI580" s="15"/>
      <c r="HJ580" s="15"/>
      <c r="HK580" s="15"/>
      <c r="HL580" s="15"/>
      <c r="HM580" s="15"/>
      <c r="HN580" s="15"/>
      <c r="HO580" s="15"/>
      <c r="HP580" s="15"/>
      <c r="HQ580" s="15"/>
      <c r="HR580" s="15"/>
      <c r="HS580" s="15"/>
      <c r="HT580" s="15"/>
      <c r="HU580" s="15"/>
      <c r="HV580" s="15"/>
      <c r="HW580" s="15"/>
      <c r="HX580" s="15"/>
      <c r="HY580" s="15"/>
      <c r="HZ580" s="15"/>
      <c r="IA580" s="15"/>
      <c r="IB580" s="15"/>
      <c r="IC580" s="15"/>
      <c r="ID580" s="15"/>
      <c r="IE580" s="15"/>
      <c r="IF580" s="15"/>
      <c r="IG580" s="15"/>
      <c r="IH580" s="15"/>
      <c r="II580" s="15"/>
      <c r="IJ580" s="15"/>
      <c r="IK580" s="15"/>
      <c r="IL580" s="15"/>
      <c r="IM580" s="15"/>
      <c r="IN580" s="15"/>
      <c r="IO580" s="15"/>
      <c r="IP580" s="15"/>
      <c r="IQ580" s="15"/>
      <c r="IR580" s="15"/>
    </row>
    <row r="581" spans="1:252" s="15" customFormat="1" ht="71.25" customHeight="1" x14ac:dyDescent="0.25">
      <c r="A581" s="122">
        <v>577</v>
      </c>
      <c r="B581" s="122" t="s">
        <v>2866</v>
      </c>
      <c r="C581" s="123"/>
      <c r="D581" s="123" t="s">
        <v>2867</v>
      </c>
      <c r="E581" s="124" t="s">
        <v>2868</v>
      </c>
      <c r="F581" s="139">
        <v>43033</v>
      </c>
      <c r="G581" s="122" t="s">
        <v>2869</v>
      </c>
      <c r="H581" s="122" t="s">
        <v>160</v>
      </c>
      <c r="I581" s="122" t="s">
        <v>179</v>
      </c>
      <c r="J581" s="141" t="s">
        <v>61</v>
      </c>
      <c r="K581" s="25" t="s">
        <v>23</v>
      </c>
      <c r="L581" s="25" t="s">
        <v>52</v>
      </c>
      <c r="M581" s="123"/>
      <c r="N581" s="141" t="s">
        <v>2870</v>
      </c>
      <c r="O581" s="25" t="s">
        <v>23</v>
      </c>
      <c r="P581" s="25" t="s">
        <v>24</v>
      </c>
    </row>
    <row r="582" spans="1:252" ht="60.75" customHeight="1" x14ac:dyDescent="0.25">
      <c r="A582" s="122">
        <v>578</v>
      </c>
      <c r="B582" s="122" t="s">
        <v>2871</v>
      </c>
      <c r="C582" s="123"/>
      <c r="D582" s="123" t="s">
        <v>2872</v>
      </c>
      <c r="E582" s="124" t="s">
        <v>2873</v>
      </c>
      <c r="F582" s="139">
        <v>43033</v>
      </c>
      <c r="G582" s="122" t="s">
        <v>2874</v>
      </c>
      <c r="H582" s="122" t="s">
        <v>160</v>
      </c>
      <c r="I582" s="122" t="s">
        <v>607</v>
      </c>
      <c r="J582" s="141" t="s">
        <v>2677</v>
      </c>
      <c r="K582" s="25" t="s">
        <v>23</v>
      </c>
      <c r="L582" s="25" t="s">
        <v>24</v>
      </c>
      <c r="M582" s="15"/>
      <c r="N582" s="141" t="s">
        <v>2875</v>
      </c>
      <c r="O582" s="25" t="s">
        <v>23</v>
      </c>
      <c r="P582" s="25" t="s">
        <v>24</v>
      </c>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c r="BC582" s="15"/>
      <c r="BD582" s="15"/>
      <c r="BE582" s="15"/>
      <c r="BF582" s="15"/>
      <c r="BG582" s="15"/>
      <c r="BH582" s="15"/>
      <c r="BI582" s="15"/>
      <c r="BJ582" s="15"/>
      <c r="BK582" s="15"/>
      <c r="BL582" s="15"/>
      <c r="BM582" s="15"/>
      <c r="BN582" s="15"/>
      <c r="BO582" s="15"/>
      <c r="BP582" s="15"/>
      <c r="BQ582" s="15"/>
      <c r="BR582" s="15"/>
      <c r="BS582" s="15"/>
      <c r="BT582" s="15"/>
      <c r="BU582" s="15"/>
      <c r="BV582" s="15"/>
      <c r="BW582" s="15"/>
      <c r="BX582" s="15"/>
      <c r="BY582" s="15"/>
      <c r="BZ582" s="15"/>
      <c r="CA582" s="15"/>
      <c r="CB582" s="15"/>
      <c r="CC582" s="15"/>
      <c r="CD582" s="15"/>
      <c r="CE582" s="15"/>
      <c r="CF582" s="15"/>
      <c r="CG582" s="15"/>
      <c r="CH582" s="15"/>
      <c r="CI582" s="15"/>
      <c r="CJ582" s="15"/>
      <c r="CK582" s="15"/>
      <c r="CL582" s="15"/>
      <c r="CM582" s="15"/>
      <c r="CN582" s="15"/>
      <c r="CO582" s="15"/>
      <c r="CP582" s="15"/>
      <c r="CQ582" s="15"/>
      <c r="CR582" s="15"/>
      <c r="CS582" s="15"/>
      <c r="CT582" s="15"/>
      <c r="CU582" s="15"/>
      <c r="CV582" s="15"/>
      <c r="CW582" s="15"/>
      <c r="CX582" s="15"/>
      <c r="CY582" s="15"/>
      <c r="CZ582" s="15"/>
      <c r="DA582" s="15"/>
      <c r="DB582" s="15"/>
      <c r="DC582" s="15"/>
      <c r="DD582" s="15"/>
      <c r="DE582" s="15"/>
      <c r="DF582" s="15"/>
      <c r="DG582" s="15"/>
      <c r="DH582" s="15"/>
      <c r="DI582" s="15"/>
      <c r="DJ582" s="15"/>
      <c r="DK582" s="15"/>
      <c r="DL582" s="15"/>
      <c r="DM582" s="15"/>
      <c r="DN582" s="15"/>
      <c r="DO582" s="15"/>
      <c r="DP582" s="15"/>
      <c r="DQ582" s="15"/>
      <c r="DR582" s="15"/>
      <c r="DS582" s="15"/>
      <c r="DT582" s="15"/>
      <c r="DU582" s="15"/>
      <c r="DV582" s="15"/>
      <c r="DW582" s="15"/>
      <c r="DX582" s="15"/>
      <c r="DY582" s="15"/>
      <c r="DZ582" s="15"/>
      <c r="EA582" s="15"/>
      <c r="EB582" s="15"/>
      <c r="EC582" s="15"/>
      <c r="ED582" s="15"/>
      <c r="EE582" s="15"/>
      <c r="EF582" s="15"/>
      <c r="EG582" s="15"/>
      <c r="EH582" s="15"/>
      <c r="EI582" s="15"/>
      <c r="EJ582" s="15"/>
      <c r="EK582" s="15"/>
      <c r="EL582" s="15"/>
      <c r="EM582" s="15"/>
      <c r="EN582" s="15"/>
      <c r="EO582" s="15"/>
      <c r="EP582" s="15"/>
      <c r="EQ582" s="15"/>
      <c r="ER582" s="15"/>
      <c r="ES582" s="15"/>
      <c r="ET582" s="15"/>
      <c r="EU582" s="15"/>
      <c r="EV582" s="15"/>
      <c r="EW582" s="15"/>
      <c r="EX582" s="15"/>
      <c r="EY582" s="15"/>
      <c r="EZ582" s="15"/>
      <c r="FA582" s="15"/>
      <c r="FB582" s="15"/>
      <c r="FC582" s="15"/>
      <c r="FD582" s="15"/>
      <c r="FE582" s="15"/>
      <c r="FF582" s="15"/>
      <c r="FG582" s="15"/>
      <c r="FH582" s="15"/>
      <c r="FI582" s="15"/>
      <c r="FJ582" s="15"/>
      <c r="FK582" s="15"/>
      <c r="FL582" s="15"/>
      <c r="FM582" s="15"/>
      <c r="FN582" s="15"/>
      <c r="FO582" s="15"/>
      <c r="FP582" s="15"/>
      <c r="FQ582" s="15"/>
      <c r="FR582" s="15"/>
      <c r="FS582" s="15"/>
      <c r="FT582" s="15"/>
      <c r="FU582" s="15"/>
      <c r="FV582" s="15"/>
      <c r="FW582" s="15"/>
      <c r="FX582" s="15"/>
      <c r="FY582" s="15"/>
      <c r="FZ582" s="15"/>
      <c r="GA582" s="15"/>
      <c r="GB582" s="15"/>
      <c r="GC582" s="15"/>
      <c r="GD582" s="15"/>
      <c r="GE582" s="15"/>
      <c r="GF582" s="15"/>
      <c r="GG582" s="15"/>
      <c r="GH582" s="15"/>
      <c r="GI582" s="15"/>
      <c r="GJ582" s="15"/>
      <c r="GK582" s="15"/>
      <c r="GL582" s="15"/>
      <c r="GM582" s="15"/>
      <c r="GN582" s="15"/>
      <c r="GO582" s="15"/>
      <c r="GP582" s="15"/>
      <c r="GQ582" s="15"/>
      <c r="GR582" s="15"/>
      <c r="GS582" s="15"/>
      <c r="GT582" s="15"/>
      <c r="GU582" s="15"/>
      <c r="GV582" s="15"/>
      <c r="GW582" s="15"/>
      <c r="GX582" s="15"/>
      <c r="GY582" s="15"/>
      <c r="GZ582" s="15"/>
      <c r="HA582" s="15"/>
      <c r="HB582" s="15"/>
      <c r="HC582" s="15"/>
      <c r="HD582" s="15"/>
      <c r="HE582" s="15"/>
      <c r="HF582" s="15"/>
      <c r="HG582" s="15"/>
      <c r="HH582" s="15"/>
      <c r="HI582" s="15"/>
      <c r="HJ582" s="15"/>
      <c r="HK582" s="15"/>
      <c r="HL582" s="15"/>
      <c r="HM582" s="15"/>
      <c r="HN582" s="15"/>
      <c r="HO582" s="15"/>
      <c r="HP582" s="15"/>
      <c r="HQ582" s="15"/>
      <c r="HR582" s="15"/>
      <c r="HS582" s="15"/>
      <c r="HT582" s="15"/>
      <c r="HU582" s="15"/>
      <c r="HV582" s="15"/>
      <c r="HW582" s="15"/>
      <c r="HX582" s="15"/>
      <c r="HY582" s="15"/>
      <c r="HZ582" s="15"/>
      <c r="IA582" s="15"/>
      <c r="IB582" s="15"/>
      <c r="IC582" s="15"/>
      <c r="ID582" s="15"/>
      <c r="IE582" s="15"/>
      <c r="IF582" s="15"/>
      <c r="IG582" s="15"/>
      <c r="IH582" s="15"/>
      <c r="II582" s="15"/>
      <c r="IJ582" s="15"/>
      <c r="IK582" s="15"/>
      <c r="IL582" s="15"/>
      <c r="IM582" s="15"/>
      <c r="IN582" s="15"/>
      <c r="IO582" s="15"/>
      <c r="IP582" s="15"/>
      <c r="IQ582" s="15"/>
      <c r="IR582" s="15"/>
    </row>
    <row r="583" spans="1:252" ht="70.5" customHeight="1" x14ac:dyDescent="0.25">
      <c r="A583" s="122">
        <v>579</v>
      </c>
      <c r="B583" s="122" t="s">
        <v>2876</v>
      </c>
      <c r="C583" s="123"/>
      <c r="D583" s="123" t="s">
        <v>2877</v>
      </c>
      <c r="E583" s="124" t="s">
        <v>2878</v>
      </c>
      <c r="F583" s="139">
        <v>43033</v>
      </c>
      <c r="G583" s="122" t="s">
        <v>1915</v>
      </c>
      <c r="H583" s="122" t="s">
        <v>77</v>
      </c>
      <c r="I583" s="122" t="s">
        <v>78</v>
      </c>
      <c r="J583" s="141" t="s">
        <v>1603</v>
      </c>
      <c r="K583" s="25" t="s">
        <v>23</v>
      </c>
      <c r="L583" s="25" t="s">
        <v>24</v>
      </c>
      <c r="M583" s="15"/>
      <c r="N583" s="141" t="s">
        <v>2879</v>
      </c>
      <c r="O583" s="25" t="s">
        <v>23</v>
      </c>
      <c r="P583" s="25" t="s">
        <v>24</v>
      </c>
      <c r="Q583" s="15"/>
      <c r="R583" s="15"/>
      <c r="S583" s="15"/>
      <c r="T583" s="15"/>
      <c r="U583" s="15"/>
      <c r="V583" s="15"/>
      <c r="W583" s="15"/>
      <c r="X583" s="15"/>
      <c r="Y583" s="15"/>
      <c r="Z583" s="15"/>
      <c r="AA583" s="15"/>
      <c r="AB583" s="15"/>
      <c r="AC583" s="15"/>
      <c r="AD583" s="15"/>
      <c r="AE583" s="15"/>
      <c r="AF583" s="15"/>
      <c r="AG583" s="15"/>
      <c r="AH583" s="15"/>
      <c r="AI583" s="15"/>
      <c r="AJ583" s="15"/>
      <c r="AK583" s="15"/>
      <c r="AL583" s="15"/>
      <c r="AM583" s="15"/>
      <c r="AN583" s="15"/>
      <c r="AO583" s="15"/>
      <c r="AP583" s="15"/>
      <c r="AQ583" s="15"/>
      <c r="AR583" s="15"/>
      <c r="AS583" s="15"/>
      <c r="AT583" s="15"/>
      <c r="AU583" s="15"/>
      <c r="AV583" s="15"/>
      <c r="AW583" s="15"/>
      <c r="AX583" s="15"/>
      <c r="AY583" s="15"/>
      <c r="AZ583" s="15"/>
      <c r="BA583" s="15"/>
      <c r="BB583" s="15"/>
      <c r="BC583" s="15"/>
      <c r="BD583" s="15"/>
      <c r="BE583" s="15"/>
      <c r="BF583" s="15"/>
      <c r="BG583" s="15"/>
      <c r="BH583" s="15"/>
      <c r="BI583" s="15"/>
      <c r="BJ583" s="15"/>
      <c r="BK583" s="15"/>
      <c r="BL583" s="15"/>
      <c r="BM583" s="15"/>
      <c r="BN583" s="15"/>
      <c r="BO583" s="15"/>
      <c r="BP583" s="15"/>
      <c r="BQ583" s="15"/>
      <c r="BR583" s="15"/>
      <c r="BS583" s="15"/>
      <c r="BT583" s="15"/>
      <c r="BU583" s="15"/>
      <c r="BV583" s="15"/>
      <c r="BW583" s="15"/>
      <c r="BX583" s="15"/>
      <c r="BY583" s="15"/>
      <c r="BZ583" s="15"/>
      <c r="CA583" s="15"/>
      <c r="CB583" s="15"/>
      <c r="CC583" s="15"/>
      <c r="CD583" s="15"/>
      <c r="CE583" s="15"/>
      <c r="CF583" s="15"/>
      <c r="CG583" s="15"/>
      <c r="CH583" s="15"/>
      <c r="CI583" s="15"/>
      <c r="CJ583" s="15"/>
      <c r="CK583" s="15"/>
      <c r="CL583" s="15"/>
      <c r="CM583" s="15"/>
      <c r="CN583" s="15"/>
      <c r="CO583" s="15"/>
      <c r="CP583" s="15"/>
      <c r="CQ583" s="15"/>
      <c r="CR583" s="15"/>
      <c r="CS583" s="15"/>
      <c r="CT583" s="15"/>
      <c r="CU583" s="15"/>
      <c r="CV583" s="15"/>
      <c r="CW583" s="15"/>
      <c r="CX583" s="15"/>
      <c r="CY583" s="15"/>
      <c r="CZ583" s="15"/>
      <c r="DA583" s="15"/>
      <c r="DB583" s="15"/>
      <c r="DC583" s="15"/>
      <c r="DD583" s="15"/>
      <c r="DE583" s="15"/>
      <c r="DF583" s="15"/>
      <c r="DG583" s="15"/>
      <c r="DH583" s="15"/>
      <c r="DI583" s="15"/>
      <c r="DJ583" s="15"/>
      <c r="DK583" s="15"/>
      <c r="DL583" s="15"/>
      <c r="DM583" s="15"/>
      <c r="DN583" s="15"/>
      <c r="DO583" s="15"/>
      <c r="DP583" s="15"/>
      <c r="DQ583" s="15"/>
      <c r="DR583" s="15"/>
      <c r="DS583" s="15"/>
      <c r="DT583" s="15"/>
      <c r="DU583" s="15"/>
      <c r="DV583" s="15"/>
      <c r="DW583" s="15"/>
      <c r="DX583" s="15"/>
      <c r="DY583" s="15"/>
      <c r="DZ583" s="15"/>
      <c r="EA583" s="15"/>
      <c r="EB583" s="15"/>
      <c r="EC583" s="15"/>
      <c r="ED583" s="15"/>
      <c r="EE583" s="15"/>
      <c r="EF583" s="15"/>
      <c r="EG583" s="15"/>
      <c r="EH583" s="15"/>
      <c r="EI583" s="15"/>
      <c r="EJ583" s="15"/>
      <c r="EK583" s="15"/>
      <c r="EL583" s="15"/>
      <c r="EM583" s="15"/>
      <c r="EN583" s="15"/>
      <c r="EO583" s="15"/>
      <c r="EP583" s="15"/>
      <c r="EQ583" s="15"/>
      <c r="ER583" s="15"/>
      <c r="ES583" s="15"/>
      <c r="ET583" s="15"/>
      <c r="EU583" s="15"/>
      <c r="EV583" s="15"/>
      <c r="EW583" s="15"/>
      <c r="EX583" s="15"/>
      <c r="EY583" s="15"/>
      <c r="EZ583" s="15"/>
      <c r="FA583" s="15"/>
      <c r="FB583" s="15"/>
      <c r="FC583" s="15"/>
      <c r="FD583" s="15"/>
      <c r="FE583" s="15"/>
      <c r="FF583" s="15"/>
      <c r="FG583" s="15"/>
      <c r="FH583" s="15"/>
      <c r="FI583" s="15"/>
      <c r="FJ583" s="15"/>
      <c r="FK583" s="15"/>
      <c r="FL583" s="15"/>
      <c r="FM583" s="15"/>
      <c r="FN583" s="15"/>
      <c r="FO583" s="15"/>
      <c r="FP583" s="15"/>
      <c r="FQ583" s="15"/>
      <c r="FR583" s="15"/>
      <c r="FS583" s="15"/>
      <c r="FT583" s="15"/>
      <c r="FU583" s="15"/>
      <c r="FV583" s="15"/>
      <c r="FW583" s="15"/>
      <c r="FX583" s="15"/>
      <c r="FY583" s="15"/>
      <c r="FZ583" s="15"/>
      <c r="GA583" s="15"/>
      <c r="GB583" s="15"/>
      <c r="GC583" s="15"/>
      <c r="GD583" s="15"/>
      <c r="GE583" s="15"/>
      <c r="GF583" s="15"/>
      <c r="GG583" s="15"/>
      <c r="GH583" s="15"/>
      <c r="GI583" s="15"/>
      <c r="GJ583" s="15"/>
      <c r="GK583" s="15"/>
      <c r="GL583" s="15"/>
      <c r="GM583" s="15"/>
      <c r="GN583" s="15"/>
      <c r="GO583" s="15"/>
      <c r="GP583" s="15"/>
      <c r="GQ583" s="15"/>
      <c r="GR583" s="15"/>
      <c r="GS583" s="15"/>
      <c r="GT583" s="15"/>
      <c r="GU583" s="15"/>
      <c r="GV583" s="15"/>
      <c r="GW583" s="15"/>
      <c r="GX583" s="15"/>
      <c r="GY583" s="15"/>
      <c r="GZ583" s="15"/>
      <c r="HA583" s="15"/>
      <c r="HB583" s="15"/>
      <c r="HC583" s="15"/>
      <c r="HD583" s="15"/>
      <c r="HE583" s="15"/>
      <c r="HF583" s="15"/>
      <c r="HG583" s="15"/>
      <c r="HH583" s="15"/>
      <c r="HI583" s="15"/>
      <c r="HJ583" s="15"/>
      <c r="HK583" s="15"/>
      <c r="HL583" s="15"/>
      <c r="HM583" s="15"/>
      <c r="HN583" s="15"/>
      <c r="HO583" s="15"/>
      <c r="HP583" s="15"/>
      <c r="HQ583" s="15"/>
      <c r="HR583" s="15"/>
      <c r="HS583" s="15"/>
      <c r="HT583" s="15"/>
      <c r="HU583" s="15"/>
      <c r="HV583" s="15"/>
      <c r="HW583" s="15"/>
      <c r="HX583" s="15"/>
      <c r="HY583" s="15"/>
      <c r="HZ583" s="15"/>
      <c r="IA583" s="15"/>
      <c r="IB583" s="15"/>
      <c r="IC583" s="15"/>
      <c r="ID583" s="15"/>
      <c r="IE583" s="15"/>
      <c r="IF583" s="15"/>
      <c r="IK583" s="15"/>
      <c r="IL583" s="15"/>
      <c r="IM583" s="15"/>
      <c r="IN583" s="15"/>
    </row>
    <row r="584" spans="1:252" ht="52.5" customHeight="1" x14ac:dyDescent="0.25">
      <c r="A584" s="122">
        <v>580</v>
      </c>
      <c r="B584" s="122" t="s">
        <v>2880</v>
      </c>
      <c r="C584" s="122"/>
      <c r="D584" s="123" t="s">
        <v>2881</v>
      </c>
      <c r="E584" s="124" t="s">
        <v>2882</v>
      </c>
      <c r="F584" s="139">
        <v>43033</v>
      </c>
      <c r="G584" s="122" t="s">
        <v>420</v>
      </c>
      <c r="H584" s="122" t="s">
        <v>131</v>
      </c>
      <c r="I584" s="122" t="s">
        <v>315</v>
      </c>
      <c r="J584" s="141" t="s">
        <v>2824</v>
      </c>
      <c r="K584" s="25" t="s">
        <v>36</v>
      </c>
      <c r="L584" s="25" t="s">
        <v>24</v>
      </c>
      <c r="M584" s="137"/>
      <c r="N584" s="141" t="s">
        <v>2883</v>
      </c>
      <c r="O584" s="25" t="s">
        <v>36</v>
      </c>
      <c r="P584" s="25" t="s">
        <v>24</v>
      </c>
      <c r="IK584" s="15"/>
      <c r="IL584" s="15"/>
      <c r="IM584" s="15"/>
      <c r="IN584" s="15"/>
    </row>
    <row r="585" spans="1:252" ht="81" customHeight="1" x14ac:dyDescent="0.25">
      <c r="A585" s="122">
        <v>581</v>
      </c>
      <c r="B585" s="122" t="s">
        <v>2884</v>
      </c>
      <c r="C585" s="123"/>
      <c r="D585" s="123" t="s">
        <v>2885</v>
      </c>
      <c r="E585" s="124" t="s">
        <v>2886</v>
      </c>
      <c r="F585" s="139">
        <v>43034</v>
      </c>
      <c r="G585" s="122" t="s">
        <v>2367</v>
      </c>
      <c r="H585" s="122" t="s">
        <v>167</v>
      </c>
      <c r="I585" s="122" t="s">
        <v>168</v>
      </c>
      <c r="J585" s="141" t="s">
        <v>538</v>
      </c>
      <c r="K585" s="25" t="s">
        <v>36</v>
      </c>
      <c r="L585" s="25" t="s">
        <v>24</v>
      </c>
      <c r="M585" s="15"/>
      <c r="N585" s="141" t="s">
        <v>2887</v>
      </c>
      <c r="O585" s="25" t="s">
        <v>36</v>
      </c>
      <c r="P585" s="25" t="s">
        <v>24</v>
      </c>
      <c r="Q585" s="15"/>
      <c r="R585" s="15"/>
      <c r="S585" s="15"/>
      <c r="T585" s="15"/>
      <c r="U585" s="15"/>
      <c r="V585" s="15"/>
      <c r="W585" s="15"/>
      <c r="X585" s="15"/>
      <c r="Y585" s="15"/>
      <c r="Z585" s="15"/>
      <c r="AA585" s="15"/>
      <c r="AB585" s="15"/>
      <c r="AC585" s="15"/>
      <c r="AD585" s="15"/>
      <c r="AE585" s="15"/>
      <c r="AF585" s="15"/>
      <c r="AG585" s="15"/>
      <c r="AH585" s="15"/>
      <c r="AI585" s="15"/>
      <c r="AJ585" s="15"/>
      <c r="AK585" s="15"/>
      <c r="AL585" s="15"/>
      <c r="AM585" s="15"/>
      <c r="AN585" s="15"/>
      <c r="AO585" s="15"/>
      <c r="AP585" s="15"/>
      <c r="AQ585" s="15"/>
      <c r="AR585" s="15"/>
      <c r="AS585" s="15"/>
      <c r="AT585" s="15"/>
      <c r="AU585" s="15"/>
      <c r="AV585" s="15"/>
      <c r="AW585" s="15"/>
      <c r="AX585" s="15"/>
      <c r="AY585" s="15"/>
      <c r="AZ585" s="15"/>
      <c r="BA585" s="15"/>
      <c r="BB585" s="15"/>
      <c r="BC585" s="15"/>
      <c r="BD585" s="15"/>
      <c r="BE585" s="15"/>
      <c r="BF585" s="15"/>
      <c r="BG585" s="15"/>
      <c r="BH585" s="15"/>
      <c r="BI585" s="15"/>
      <c r="BJ585" s="15"/>
      <c r="BK585" s="15"/>
      <c r="BL585" s="15"/>
      <c r="BM585" s="15"/>
      <c r="BN585" s="15"/>
      <c r="BO585" s="15"/>
      <c r="BP585" s="15"/>
      <c r="BQ585" s="15"/>
      <c r="BR585" s="15"/>
      <c r="BS585" s="15"/>
      <c r="BT585" s="15"/>
      <c r="BU585" s="15"/>
      <c r="BV585" s="15"/>
      <c r="BW585" s="15"/>
      <c r="BX585" s="15"/>
      <c r="BY585" s="15"/>
      <c r="BZ585" s="15"/>
      <c r="CA585" s="15"/>
      <c r="CB585" s="15"/>
      <c r="CC585" s="15"/>
      <c r="CD585" s="15"/>
      <c r="CE585" s="15"/>
      <c r="CF585" s="15"/>
      <c r="CG585" s="15"/>
      <c r="CH585" s="15"/>
      <c r="CI585" s="15"/>
      <c r="CJ585" s="15"/>
      <c r="CK585" s="15"/>
      <c r="CL585" s="15"/>
      <c r="CM585" s="15"/>
      <c r="CN585" s="15"/>
      <c r="CO585" s="15"/>
      <c r="CP585" s="15"/>
      <c r="CQ585" s="15"/>
      <c r="CR585" s="15"/>
      <c r="CS585" s="15"/>
      <c r="CT585" s="15"/>
      <c r="CU585" s="15"/>
      <c r="CV585" s="15"/>
      <c r="CW585" s="15"/>
      <c r="CX585" s="15"/>
      <c r="CY585" s="15"/>
      <c r="CZ585" s="15"/>
      <c r="DA585" s="15"/>
      <c r="DB585" s="15"/>
      <c r="DC585" s="15"/>
      <c r="DD585" s="15"/>
      <c r="DE585" s="15"/>
      <c r="DF585" s="15"/>
      <c r="DG585" s="15"/>
      <c r="DH585" s="15"/>
      <c r="DI585" s="15"/>
      <c r="DJ585" s="15"/>
      <c r="DK585" s="15"/>
      <c r="DL585" s="15"/>
      <c r="DM585" s="15"/>
      <c r="DN585" s="15"/>
      <c r="DO585" s="15"/>
      <c r="DP585" s="15"/>
      <c r="DQ585" s="15"/>
      <c r="DR585" s="15"/>
      <c r="DS585" s="15"/>
      <c r="DT585" s="15"/>
      <c r="DU585" s="15"/>
      <c r="DV585" s="15"/>
      <c r="DW585" s="15"/>
      <c r="DX585" s="15"/>
      <c r="DY585" s="15"/>
      <c r="DZ585" s="15"/>
      <c r="EA585" s="15"/>
      <c r="EB585" s="15"/>
      <c r="EC585" s="15"/>
      <c r="ED585" s="15"/>
      <c r="EE585" s="15"/>
      <c r="EF585" s="15"/>
      <c r="EG585" s="15"/>
      <c r="EH585" s="15"/>
      <c r="EI585" s="15"/>
      <c r="EJ585" s="15"/>
      <c r="EK585" s="15"/>
      <c r="EL585" s="15"/>
      <c r="EM585" s="15"/>
      <c r="EN585" s="15"/>
      <c r="EO585" s="15"/>
      <c r="EP585" s="15"/>
      <c r="EQ585" s="15"/>
      <c r="ER585" s="15"/>
      <c r="ES585" s="15"/>
      <c r="ET585" s="15"/>
      <c r="EU585" s="15"/>
      <c r="EV585" s="15"/>
      <c r="EW585" s="15"/>
      <c r="EX585" s="15"/>
      <c r="EY585" s="15"/>
      <c r="EZ585" s="15"/>
      <c r="FA585" s="15"/>
      <c r="FB585" s="15"/>
      <c r="FC585" s="15"/>
      <c r="FD585" s="15"/>
      <c r="FE585" s="15"/>
      <c r="FF585" s="15"/>
      <c r="FG585" s="15"/>
      <c r="FH585" s="15"/>
      <c r="FI585" s="15"/>
      <c r="FJ585" s="15"/>
      <c r="FK585" s="15"/>
      <c r="FL585" s="15"/>
      <c r="FM585" s="15"/>
      <c r="FN585" s="15"/>
      <c r="FO585" s="15"/>
      <c r="FP585" s="15"/>
      <c r="FQ585" s="15"/>
      <c r="FR585" s="15"/>
      <c r="FS585" s="15"/>
      <c r="FT585" s="15"/>
      <c r="FU585" s="15"/>
      <c r="FV585" s="15"/>
      <c r="FW585" s="15"/>
      <c r="FX585" s="15"/>
      <c r="FY585" s="15"/>
      <c r="FZ585" s="15"/>
      <c r="GA585" s="15"/>
      <c r="GB585" s="15"/>
      <c r="GC585" s="15"/>
      <c r="GD585" s="15"/>
      <c r="GE585" s="15"/>
      <c r="GF585" s="15"/>
      <c r="GG585" s="15"/>
      <c r="GH585" s="15"/>
      <c r="GI585" s="15"/>
      <c r="GJ585" s="15"/>
      <c r="GK585" s="15"/>
      <c r="GL585" s="15"/>
      <c r="GM585" s="15"/>
      <c r="GN585" s="15"/>
      <c r="GO585" s="15"/>
      <c r="GP585" s="15"/>
      <c r="GQ585" s="15"/>
      <c r="GR585" s="15"/>
      <c r="GS585" s="15"/>
      <c r="GT585" s="15"/>
      <c r="GU585" s="15"/>
      <c r="GV585" s="15"/>
      <c r="GW585" s="15"/>
      <c r="GX585" s="15"/>
      <c r="GY585" s="15"/>
      <c r="GZ585" s="15"/>
      <c r="HA585" s="15"/>
      <c r="HB585" s="15"/>
      <c r="HC585" s="15"/>
      <c r="HD585" s="15"/>
      <c r="HE585" s="15"/>
      <c r="HF585" s="15"/>
      <c r="HG585" s="15"/>
      <c r="HH585" s="15"/>
      <c r="HI585" s="15"/>
      <c r="HJ585" s="15"/>
      <c r="HK585" s="15"/>
      <c r="HL585" s="15"/>
      <c r="HM585" s="15"/>
      <c r="HN585" s="15"/>
      <c r="HO585" s="15"/>
      <c r="HP585" s="15"/>
      <c r="HQ585" s="15"/>
      <c r="HR585" s="15"/>
      <c r="HS585" s="15"/>
      <c r="HT585" s="15"/>
      <c r="HU585" s="15"/>
      <c r="HV585" s="15"/>
      <c r="HW585" s="15"/>
      <c r="HX585" s="15"/>
      <c r="HY585" s="15"/>
      <c r="HZ585" s="15"/>
      <c r="IA585" s="15"/>
      <c r="IB585" s="15"/>
      <c r="IC585" s="15"/>
      <c r="ID585" s="15"/>
      <c r="IE585" s="15"/>
      <c r="IF585" s="15"/>
      <c r="IG585" s="15"/>
      <c r="IH585" s="15"/>
      <c r="II585" s="15"/>
      <c r="IJ585" s="15"/>
      <c r="IK585" s="15"/>
      <c r="IL585" s="15"/>
      <c r="IM585" s="15"/>
      <c r="IN585" s="15"/>
      <c r="IO585" s="15"/>
      <c r="IP585" s="15"/>
      <c r="IQ585" s="15"/>
      <c r="IR585" s="15"/>
    </row>
    <row r="586" spans="1:252" s="15" customFormat="1" ht="64.5" customHeight="1" x14ac:dyDescent="0.25">
      <c r="A586" s="122">
        <v>582</v>
      </c>
      <c r="B586" s="122" t="s">
        <v>2838</v>
      </c>
      <c r="C586" s="123"/>
      <c r="D586" s="123" t="s">
        <v>2888</v>
      </c>
      <c r="E586" s="124" t="s">
        <v>2889</v>
      </c>
      <c r="F586" s="139">
        <v>43034</v>
      </c>
      <c r="G586" s="122" t="s">
        <v>2890</v>
      </c>
      <c r="H586" s="122" t="s">
        <v>167</v>
      </c>
      <c r="I586" s="122" t="s">
        <v>78</v>
      </c>
      <c r="J586" s="141" t="s">
        <v>61</v>
      </c>
      <c r="K586" s="25" t="s">
        <v>23</v>
      </c>
      <c r="L586" s="25" t="s">
        <v>52</v>
      </c>
      <c r="M586" s="123"/>
      <c r="N586" s="141" t="s">
        <v>2891</v>
      </c>
      <c r="O586" s="25" t="s">
        <v>36</v>
      </c>
      <c r="P586" s="25" t="s">
        <v>24</v>
      </c>
    </row>
    <row r="587" spans="1:252" s="15" customFormat="1" ht="75.75" customHeight="1" x14ac:dyDescent="0.25">
      <c r="A587" s="122">
        <v>583</v>
      </c>
      <c r="B587" s="122" t="s">
        <v>2892</v>
      </c>
      <c r="C587" s="123" t="s">
        <v>2893</v>
      </c>
      <c r="D587" s="123" t="s">
        <v>2894</v>
      </c>
      <c r="E587" s="124" t="s">
        <v>2895</v>
      </c>
      <c r="F587" s="139">
        <v>43034</v>
      </c>
      <c r="G587" s="122" t="s">
        <v>2896</v>
      </c>
      <c r="H587" s="122" t="s">
        <v>191</v>
      </c>
      <c r="I587" s="122" t="s">
        <v>192</v>
      </c>
      <c r="J587" s="141" t="s">
        <v>61</v>
      </c>
      <c r="K587" s="25" t="s">
        <v>23</v>
      </c>
      <c r="L587" s="25" t="s">
        <v>52</v>
      </c>
      <c r="M587" s="123"/>
      <c r="N587" s="141" t="s">
        <v>2897</v>
      </c>
      <c r="O587" s="25" t="s">
        <v>23</v>
      </c>
      <c r="P587" s="25" t="s">
        <v>24</v>
      </c>
    </row>
    <row r="588" spans="1:252" s="15" customFormat="1" ht="71.25" customHeight="1" x14ac:dyDescent="0.25">
      <c r="A588" s="122">
        <v>584</v>
      </c>
      <c r="B588" s="122" t="s">
        <v>2898</v>
      </c>
      <c r="C588" s="123"/>
      <c r="D588" s="123" t="s">
        <v>2899</v>
      </c>
      <c r="E588" s="124" t="s">
        <v>2900</v>
      </c>
      <c r="F588" s="139">
        <v>43034</v>
      </c>
      <c r="G588" s="122" t="s">
        <v>2901</v>
      </c>
      <c r="H588" s="122" t="s">
        <v>160</v>
      </c>
      <c r="I588" s="122" t="s">
        <v>179</v>
      </c>
      <c r="J588" s="141" t="s">
        <v>61</v>
      </c>
      <c r="K588" s="25" t="s">
        <v>23</v>
      </c>
      <c r="L588" s="25" t="s">
        <v>52</v>
      </c>
      <c r="M588" s="123"/>
      <c r="N588" s="141" t="s">
        <v>2902</v>
      </c>
      <c r="O588" s="25" t="s">
        <v>23</v>
      </c>
      <c r="P588" s="25" t="s">
        <v>24</v>
      </c>
    </row>
    <row r="589" spans="1:252" s="15" customFormat="1" ht="71.25" customHeight="1" x14ac:dyDescent="0.25">
      <c r="A589" s="122">
        <v>585</v>
      </c>
      <c r="B589" s="122" t="s">
        <v>2903</v>
      </c>
      <c r="C589" s="123"/>
      <c r="D589" s="123" t="s">
        <v>2904</v>
      </c>
      <c r="E589" s="124" t="s">
        <v>2905</v>
      </c>
      <c r="F589" s="139">
        <v>43034</v>
      </c>
      <c r="G589" s="122" t="s">
        <v>2906</v>
      </c>
      <c r="H589" s="122" t="s">
        <v>160</v>
      </c>
      <c r="I589" s="122" t="s">
        <v>179</v>
      </c>
      <c r="J589" s="141" t="s">
        <v>61</v>
      </c>
      <c r="K589" s="25" t="s">
        <v>23</v>
      </c>
      <c r="L589" s="25" t="s">
        <v>52</v>
      </c>
      <c r="M589" s="123"/>
      <c r="N589" s="141" t="s">
        <v>2907</v>
      </c>
      <c r="O589" s="25" t="s">
        <v>23</v>
      </c>
      <c r="P589" s="25" t="s">
        <v>24</v>
      </c>
    </row>
    <row r="590" spans="1:252" s="15" customFormat="1" ht="71.25" customHeight="1" x14ac:dyDescent="0.25">
      <c r="A590" s="122">
        <v>586</v>
      </c>
      <c r="B590" s="122" t="s">
        <v>2908</v>
      </c>
      <c r="C590" s="123"/>
      <c r="D590" s="123" t="s">
        <v>2909</v>
      </c>
      <c r="E590" s="124" t="s">
        <v>2910</v>
      </c>
      <c r="F590" s="139">
        <v>43034</v>
      </c>
      <c r="G590" s="122" t="s">
        <v>2911</v>
      </c>
      <c r="H590" s="122" t="s">
        <v>160</v>
      </c>
      <c r="I590" s="122" t="s">
        <v>179</v>
      </c>
      <c r="J590" s="141" t="s">
        <v>61</v>
      </c>
      <c r="K590" s="25" t="s">
        <v>23</v>
      </c>
      <c r="L590" s="25" t="s">
        <v>52</v>
      </c>
      <c r="M590" s="123"/>
      <c r="N590" s="141" t="s">
        <v>2912</v>
      </c>
      <c r="O590" s="25" t="s">
        <v>23</v>
      </c>
      <c r="P590" s="25" t="s">
        <v>24</v>
      </c>
    </row>
    <row r="591" spans="1:252" s="15" customFormat="1" ht="71.25" customHeight="1" x14ac:dyDescent="0.25">
      <c r="A591" s="122">
        <v>587</v>
      </c>
      <c r="B591" s="122" t="s">
        <v>2913</v>
      </c>
      <c r="C591" s="123"/>
      <c r="D591" s="123" t="s">
        <v>2914</v>
      </c>
      <c r="E591" s="124" t="s">
        <v>2915</v>
      </c>
      <c r="F591" s="139">
        <v>43034</v>
      </c>
      <c r="G591" s="122" t="s">
        <v>2916</v>
      </c>
      <c r="H591" s="122" t="s">
        <v>160</v>
      </c>
      <c r="I591" s="122" t="s">
        <v>179</v>
      </c>
      <c r="J591" s="141" t="s">
        <v>61</v>
      </c>
      <c r="K591" s="25" t="s">
        <v>23</v>
      </c>
      <c r="L591" s="25" t="s">
        <v>52</v>
      </c>
      <c r="M591" s="123"/>
      <c r="N591" s="141" t="s">
        <v>2917</v>
      </c>
      <c r="O591" s="25" t="s">
        <v>23</v>
      </c>
      <c r="P591" s="25" t="s">
        <v>24</v>
      </c>
    </row>
    <row r="592" spans="1:252" s="15" customFormat="1" ht="71.25" customHeight="1" x14ac:dyDescent="0.25">
      <c r="A592" s="122">
        <v>588</v>
      </c>
      <c r="B592" s="122" t="s">
        <v>2918</v>
      </c>
      <c r="C592" s="123"/>
      <c r="D592" s="123" t="s">
        <v>2919</v>
      </c>
      <c r="E592" s="124" t="s">
        <v>2920</v>
      </c>
      <c r="F592" s="139">
        <v>43034</v>
      </c>
      <c r="G592" s="122" t="s">
        <v>1033</v>
      </c>
      <c r="H592" s="122" t="s">
        <v>160</v>
      </c>
      <c r="I592" s="122" t="s">
        <v>179</v>
      </c>
      <c r="J592" s="141" t="s">
        <v>61</v>
      </c>
      <c r="K592" s="25" t="s">
        <v>23</v>
      </c>
      <c r="L592" s="25" t="s">
        <v>52</v>
      </c>
      <c r="M592" s="123"/>
      <c r="N592" s="141" t="s">
        <v>2921</v>
      </c>
      <c r="O592" s="25" t="s">
        <v>23</v>
      </c>
      <c r="P592" s="25" t="s">
        <v>24</v>
      </c>
    </row>
    <row r="593" spans="1:252" ht="60" customHeight="1" x14ac:dyDescent="0.25">
      <c r="A593" s="122">
        <v>589</v>
      </c>
      <c r="B593" s="122" t="s">
        <v>2922</v>
      </c>
      <c r="C593" s="123"/>
      <c r="D593" s="123" t="s">
        <v>2923</v>
      </c>
      <c r="E593" s="124" t="s">
        <v>2924</v>
      </c>
      <c r="F593" s="139">
        <v>43034</v>
      </c>
      <c r="G593" s="122" t="s">
        <v>453</v>
      </c>
      <c r="H593" s="122" t="s">
        <v>454</v>
      </c>
      <c r="I593" s="122" t="s">
        <v>2925</v>
      </c>
      <c r="J593" s="141" t="s">
        <v>1525</v>
      </c>
      <c r="K593" s="25" t="s">
        <v>23</v>
      </c>
      <c r="L593" s="25" t="s">
        <v>24</v>
      </c>
      <c r="M593" s="15"/>
      <c r="N593" s="141" t="s">
        <v>2926</v>
      </c>
      <c r="O593" s="25" t="s">
        <v>23</v>
      </c>
      <c r="P593" s="25" t="s">
        <v>24</v>
      </c>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c r="AY593" s="15"/>
      <c r="AZ593" s="15"/>
      <c r="BA593" s="15"/>
      <c r="BB593" s="15"/>
      <c r="BC593" s="15"/>
      <c r="BD593" s="15"/>
      <c r="BE593" s="15"/>
      <c r="BF593" s="15"/>
      <c r="BG593" s="15"/>
      <c r="BH593" s="15"/>
      <c r="BI593" s="15"/>
      <c r="BJ593" s="15"/>
      <c r="BK593" s="15"/>
      <c r="BL593" s="15"/>
      <c r="BM593" s="15"/>
      <c r="BN593" s="15"/>
      <c r="BO593" s="15"/>
      <c r="BP593" s="15"/>
      <c r="BQ593" s="15"/>
      <c r="BR593" s="15"/>
      <c r="BS593" s="15"/>
      <c r="BT593" s="15"/>
      <c r="BU593" s="15"/>
      <c r="BV593" s="15"/>
      <c r="BW593" s="15"/>
      <c r="BX593" s="15"/>
      <c r="BY593" s="15"/>
      <c r="BZ593" s="15"/>
      <c r="CA593" s="15"/>
      <c r="CB593" s="15"/>
      <c r="CC593" s="15"/>
      <c r="CD593" s="15"/>
      <c r="CE593" s="15"/>
      <c r="CF593" s="15"/>
      <c r="CG593" s="15"/>
      <c r="CH593" s="15"/>
      <c r="CI593" s="15"/>
      <c r="CJ593" s="15"/>
      <c r="CK593" s="15"/>
      <c r="CL593" s="15"/>
      <c r="CM593" s="15"/>
      <c r="CN593" s="15"/>
      <c r="CO593" s="15"/>
      <c r="CP593" s="15"/>
      <c r="CQ593" s="15"/>
      <c r="CR593" s="15"/>
      <c r="CS593" s="15"/>
      <c r="CT593" s="15"/>
      <c r="CU593" s="15"/>
      <c r="CV593" s="15"/>
      <c r="CW593" s="15"/>
      <c r="CX593" s="15"/>
      <c r="CY593" s="15"/>
      <c r="CZ593" s="15"/>
      <c r="DA593" s="15"/>
      <c r="DB593" s="15"/>
      <c r="DC593" s="15"/>
      <c r="DD593" s="15"/>
      <c r="DE593" s="15"/>
      <c r="DF593" s="15"/>
      <c r="DG593" s="15"/>
      <c r="DH593" s="15"/>
      <c r="DI593" s="15"/>
      <c r="DJ593" s="15"/>
      <c r="DK593" s="15"/>
      <c r="DL593" s="15"/>
      <c r="DM593" s="15"/>
      <c r="DN593" s="15"/>
      <c r="DO593" s="15"/>
      <c r="DP593" s="15"/>
      <c r="DQ593" s="15"/>
      <c r="DR593" s="15"/>
      <c r="DS593" s="15"/>
      <c r="DT593" s="15"/>
      <c r="DU593" s="15"/>
      <c r="DV593" s="15"/>
      <c r="DW593" s="15"/>
      <c r="DX593" s="15"/>
      <c r="DY593" s="15"/>
      <c r="DZ593" s="15"/>
      <c r="EA593" s="15"/>
      <c r="EB593" s="15"/>
      <c r="EC593" s="15"/>
      <c r="ED593" s="15"/>
      <c r="EE593" s="15"/>
      <c r="EF593" s="15"/>
      <c r="EG593" s="15"/>
      <c r="EH593" s="15"/>
      <c r="EI593" s="15"/>
      <c r="EJ593" s="15"/>
      <c r="EK593" s="15"/>
      <c r="EL593" s="15"/>
      <c r="EM593" s="15"/>
      <c r="EN593" s="15"/>
      <c r="EO593" s="15"/>
      <c r="EP593" s="15"/>
      <c r="EQ593" s="15"/>
      <c r="ER593" s="15"/>
      <c r="ES593" s="15"/>
      <c r="ET593" s="15"/>
      <c r="EU593" s="15"/>
      <c r="EV593" s="15"/>
      <c r="EW593" s="15"/>
      <c r="EX593" s="15"/>
      <c r="EY593" s="15"/>
      <c r="EZ593" s="15"/>
      <c r="FA593" s="15"/>
      <c r="FB593" s="15"/>
      <c r="FC593" s="15"/>
      <c r="FD593" s="15"/>
      <c r="FE593" s="15"/>
      <c r="FF593" s="15"/>
      <c r="FG593" s="15"/>
      <c r="FH593" s="15"/>
      <c r="FI593" s="15"/>
      <c r="FJ593" s="15"/>
      <c r="FK593" s="15"/>
      <c r="FL593" s="15"/>
      <c r="FM593" s="15"/>
      <c r="FN593" s="15"/>
      <c r="FO593" s="15"/>
      <c r="FP593" s="15"/>
      <c r="FQ593" s="15"/>
      <c r="FR593" s="15"/>
      <c r="FS593" s="15"/>
      <c r="FT593" s="15"/>
      <c r="FU593" s="15"/>
      <c r="FV593" s="15"/>
      <c r="FW593" s="15"/>
      <c r="FX593" s="15"/>
      <c r="FY593" s="15"/>
      <c r="FZ593" s="15"/>
      <c r="GA593" s="15"/>
      <c r="GB593" s="15"/>
      <c r="GC593" s="15"/>
      <c r="GD593" s="15"/>
      <c r="GE593" s="15"/>
      <c r="GF593" s="15"/>
      <c r="GG593" s="15"/>
      <c r="GH593" s="15"/>
      <c r="GI593" s="15"/>
      <c r="GJ593" s="15"/>
      <c r="GK593" s="15"/>
      <c r="GL593" s="15"/>
      <c r="GM593" s="15"/>
      <c r="GN593" s="15"/>
      <c r="GO593" s="15"/>
      <c r="GP593" s="15"/>
      <c r="GQ593" s="15"/>
      <c r="GR593" s="15"/>
      <c r="GS593" s="15"/>
      <c r="GT593" s="15"/>
      <c r="GU593" s="15"/>
      <c r="GV593" s="15"/>
      <c r="GW593" s="15"/>
      <c r="GX593" s="15"/>
      <c r="GY593" s="15"/>
      <c r="GZ593" s="15"/>
      <c r="HA593" s="15"/>
      <c r="HB593" s="15"/>
      <c r="HC593" s="15"/>
      <c r="HD593" s="15"/>
      <c r="HE593" s="15"/>
      <c r="HF593" s="15"/>
      <c r="HG593" s="15"/>
      <c r="HH593" s="15"/>
      <c r="HI593" s="15"/>
      <c r="HJ593" s="15"/>
      <c r="HK593" s="15"/>
      <c r="HL593" s="15"/>
      <c r="HM593" s="15"/>
      <c r="HN593" s="15"/>
      <c r="HO593" s="15"/>
      <c r="HP593" s="15"/>
      <c r="HQ593" s="15"/>
      <c r="HR593" s="15"/>
      <c r="HS593" s="15"/>
      <c r="HT593" s="15"/>
      <c r="HU593" s="15"/>
      <c r="HV593" s="15"/>
      <c r="HW593" s="15"/>
      <c r="HX593" s="15"/>
      <c r="HY593" s="15"/>
      <c r="HZ593" s="15"/>
      <c r="IA593" s="15"/>
      <c r="IB593" s="15"/>
      <c r="IC593" s="15"/>
      <c r="ID593" s="15"/>
      <c r="IE593" s="15"/>
      <c r="IF593" s="15"/>
      <c r="IG593" s="15"/>
      <c r="IH593" s="15"/>
      <c r="II593" s="15"/>
      <c r="IJ593" s="15"/>
      <c r="IK593" s="15"/>
      <c r="IL593" s="15"/>
      <c r="IM593" s="15"/>
      <c r="IN593" s="15"/>
      <c r="IO593" s="15"/>
      <c r="IP593" s="15"/>
      <c r="IQ593" s="15"/>
      <c r="IR593" s="15"/>
    </row>
    <row r="594" spans="1:252" ht="60.75" customHeight="1" x14ac:dyDescent="0.25">
      <c r="A594" s="122">
        <v>590</v>
      </c>
      <c r="B594" s="122" t="s">
        <v>2927</v>
      </c>
      <c r="C594" s="123"/>
      <c r="D594" s="123" t="s">
        <v>2928</v>
      </c>
      <c r="E594" s="124" t="s">
        <v>2929</v>
      </c>
      <c r="F594" s="139">
        <v>43034</v>
      </c>
      <c r="G594" s="122" t="s">
        <v>2930</v>
      </c>
      <c r="H594" s="122" t="s">
        <v>2931</v>
      </c>
      <c r="I594" s="122" t="s">
        <v>2177</v>
      </c>
      <c r="J594" s="141"/>
      <c r="K594" s="25"/>
      <c r="L594" s="25"/>
      <c r="M594" s="137"/>
      <c r="N594" s="141" t="s">
        <v>2932</v>
      </c>
      <c r="O594" s="25" t="s">
        <v>36</v>
      </c>
      <c r="P594" s="25" t="s">
        <v>24</v>
      </c>
    </row>
    <row r="595" spans="1:252" ht="60.75" customHeight="1" x14ac:dyDescent="0.25">
      <c r="A595" s="122">
        <v>591</v>
      </c>
      <c r="B595" s="122" t="s">
        <v>2933</v>
      </c>
      <c r="C595" s="123" t="s">
        <v>2934</v>
      </c>
      <c r="D595" s="123" t="s">
        <v>2935</v>
      </c>
      <c r="E595" s="124" t="s">
        <v>2936</v>
      </c>
      <c r="F595" s="139">
        <v>43035</v>
      </c>
      <c r="G595" s="122" t="s">
        <v>159</v>
      </c>
      <c r="H595" s="122" t="s">
        <v>341</v>
      </c>
      <c r="I595" s="122" t="s">
        <v>342</v>
      </c>
      <c r="J595" s="141" t="s">
        <v>2529</v>
      </c>
      <c r="K595" s="25" t="s">
        <v>23</v>
      </c>
      <c r="L595" s="25" t="s">
        <v>24</v>
      </c>
      <c r="M595" s="137"/>
      <c r="N595" s="141" t="s">
        <v>2937</v>
      </c>
      <c r="O595" s="25" t="s">
        <v>23</v>
      </c>
      <c r="P595" s="25" t="s">
        <v>24</v>
      </c>
    </row>
    <row r="596" spans="1:252" ht="60.75" customHeight="1" x14ac:dyDescent="0.25">
      <c r="A596" s="122">
        <v>592</v>
      </c>
      <c r="B596" s="122"/>
      <c r="C596" s="123"/>
      <c r="D596" s="123"/>
      <c r="E596" s="124" t="s">
        <v>2938</v>
      </c>
      <c r="F596" s="139"/>
      <c r="G596" s="122"/>
      <c r="H596" s="122"/>
      <c r="I596" s="122"/>
      <c r="J596" s="141"/>
      <c r="K596" s="25"/>
      <c r="L596" s="25"/>
      <c r="M596" s="15"/>
      <c r="N596" s="141"/>
      <c r="O596" s="25"/>
      <c r="P596" s="2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15"/>
      <c r="AN596" s="15"/>
      <c r="AO596" s="15"/>
      <c r="AP596" s="15"/>
      <c r="AQ596" s="15"/>
      <c r="AR596" s="15"/>
      <c r="AS596" s="15"/>
      <c r="AT596" s="15"/>
      <c r="AU596" s="15"/>
      <c r="AV596" s="15"/>
      <c r="AW596" s="15"/>
      <c r="AX596" s="15"/>
      <c r="AY596" s="15"/>
      <c r="AZ596" s="15"/>
      <c r="BA596" s="15"/>
      <c r="BB596" s="15"/>
      <c r="BC596" s="15"/>
      <c r="BD596" s="15"/>
      <c r="BE596" s="15"/>
      <c r="BF596" s="15"/>
      <c r="BG596" s="15"/>
      <c r="BH596" s="15"/>
      <c r="BI596" s="15"/>
      <c r="BJ596" s="15"/>
      <c r="BK596" s="15"/>
      <c r="BL596" s="15"/>
      <c r="BM596" s="15"/>
      <c r="BN596" s="15"/>
      <c r="BO596" s="15"/>
      <c r="BP596" s="15"/>
      <c r="BQ596" s="15"/>
      <c r="BR596" s="15"/>
      <c r="BS596" s="15"/>
      <c r="BT596" s="15"/>
      <c r="BU596" s="15"/>
      <c r="BV596" s="15"/>
      <c r="BW596" s="15"/>
      <c r="BX596" s="15"/>
      <c r="BY596" s="15"/>
      <c r="BZ596" s="15"/>
      <c r="CA596" s="15"/>
      <c r="CB596" s="15"/>
      <c r="CC596" s="15"/>
      <c r="CD596" s="15"/>
      <c r="CE596" s="15"/>
      <c r="CF596" s="15"/>
      <c r="CG596" s="15"/>
      <c r="CH596" s="15"/>
      <c r="CI596" s="15"/>
      <c r="CJ596" s="15"/>
      <c r="CK596" s="15"/>
      <c r="CL596" s="15"/>
      <c r="CM596" s="15"/>
      <c r="CN596" s="15"/>
      <c r="CO596" s="15"/>
      <c r="CP596" s="15"/>
      <c r="CQ596" s="15"/>
      <c r="CR596" s="15"/>
      <c r="CS596" s="15"/>
      <c r="CT596" s="15"/>
      <c r="CU596" s="15"/>
      <c r="CV596" s="15"/>
      <c r="CW596" s="15"/>
      <c r="CX596" s="15"/>
      <c r="CY596" s="15"/>
      <c r="CZ596" s="15"/>
      <c r="DA596" s="15"/>
      <c r="DB596" s="15"/>
      <c r="DC596" s="15"/>
      <c r="DD596" s="15"/>
      <c r="DE596" s="15"/>
      <c r="DF596" s="15"/>
      <c r="DG596" s="15"/>
      <c r="DH596" s="15"/>
      <c r="DI596" s="15"/>
      <c r="DJ596" s="15"/>
      <c r="DK596" s="15"/>
      <c r="DL596" s="15"/>
      <c r="DM596" s="15"/>
      <c r="DN596" s="15"/>
      <c r="DO596" s="15"/>
      <c r="DP596" s="15"/>
      <c r="DQ596" s="15"/>
      <c r="DR596" s="15"/>
      <c r="DS596" s="15"/>
      <c r="DT596" s="15"/>
      <c r="DU596" s="15"/>
      <c r="DV596" s="15"/>
      <c r="DW596" s="15"/>
      <c r="DX596" s="15"/>
      <c r="DY596" s="15"/>
      <c r="DZ596" s="15"/>
      <c r="EA596" s="15"/>
      <c r="EB596" s="15"/>
      <c r="EC596" s="15"/>
      <c r="ED596" s="15"/>
      <c r="EE596" s="15"/>
      <c r="EF596" s="15"/>
      <c r="EG596" s="15"/>
      <c r="EH596" s="15"/>
      <c r="EI596" s="15"/>
      <c r="EJ596" s="15"/>
      <c r="EK596" s="15"/>
      <c r="EL596" s="15"/>
      <c r="EM596" s="15"/>
      <c r="EN596" s="15"/>
      <c r="EO596" s="15"/>
      <c r="EP596" s="15"/>
      <c r="EQ596" s="15"/>
      <c r="ER596" s="15"/>
      <c r="ES596" s="15"/>
      <c r="ET596" s="15"/>
      <c r="EU596" s="15"/>
      <c r="EV596" s="15"/>
      <c r="EW596" s="15"/>
      <c r="EX596" s="15"/>
      <c r="EY596" s="15"/>
      <c r="EZ596" s="15"/>
      <c r="FA596" s="15"/>
      <c r="FB596" s="15"/>
      <c r="FC596" s="15"/>
      <c r="FD596" s="15"/>
      <c r="FE596" s="15"/>
      <c r="FF596" s="15"/>
      <c r="FG596" s="15"/>
      <c r="FH596" s="15"/>
      <c r="FI596" s="15"/>
      <c r="FJ596" s="15"/>
      <c r="FK596" s="15"/>
      <c r="FL596" s="15"/>
      <c r="FM596" s="15"/>
      <c r="FN596" s="15"/>
      <c r="FO596" s="15"/>
      <c r="FP596" s="15"/>
      <c r="FQ596" s="15"/>
      <c r="FR596" s="15"/>
      <c r="FS596" s="15"/>
      <c r="FT596" s="15"/>
      <c r="FU596" s="15"/>
      <c r="FV596" s="15"/>
      <c r="FW596" s="15"/>
      <c r="FX596" s="15"/>
      <c r="FY596" s="15"/>
      <c r="FZ596" s="15"/>
      <c r="GA596" s="15"/>
      <c r="GB596" s="15"/>
      <c r="GC596" s="15"/>
      <c r="GD596" s="15"/>
      <c r="GE596" s="15"/>
      <c r="GF596" s="15"/>
      <c r="GG596" s="15"/>
      <c r="GH596" s="15"/>
      <c r="GI596" s="15"/>
      <c r="GJ596" s="15"/>
      <c r="GK596" s="15"/>
      <c r="GL596" s="15"/>
      <c r="GM596" s="15"/>
      <c r="GN596" s="15"/>
      <c r="GO596" s="15"/>
      <c r="GP596" s="15"/>
      <c r="GQ596" s="15"/>
      <c r="GR596" s="15"/>
      <c r="GS596" s="15"/>
      <c r="GT596" s="15"/>
      <c r="GU596" s="15"/>
      <c r="GV596" s="15"/>
      <c r="GW596" s="15"/>
      <c r="GX596" s="15"/>
      <c r="GY596" s="15"/>
      <c r="GZ596" s="15"/>
      <c r="HA596" s="15"/>
      <c r="HB596" s="15"/>
      <c r="HC596" s="15"/>
      <c r="HD596" s="15"/>
      <c r="HE596" s="15"/>
      <c r="HF596" s="15"/>
      <c r="HG596" s="15"/>
      <c r="HH596" s="15"/>
      <c r="HI596" s="15"/>
      <c r="HJ596" s="15"/>
      <c r="HK596" s="15"/>
      <c r="HL596" s="15"/>
      <c r="HM596" s="15"/>
      <c r="HN596" s="15"/>
      <c r="HO596" s="15"/>
      <c r="HP596" s="15"/>
      <c r="HQ596" s="15"/>
      <c r="HR596" s="15"/>
      <c r="HS596" s="15"/>
      <c r="HT596" s="15"/>
      <c r="HU596" s="15"/>
      <c r="HV596" s="15"/>
      <c r="HW596" s="15"/>
      <c r="HX596" s="15"/>
      <c r="HY596" s="15"/>
      <c r="HZ596" s="15"/>
      <c r="IA596" s="15"/>
      <c r="IB596" s="15"/>
      <c r="IC596" s="15"/>
      <c r="ID596" s="15"/>
      <c r="IE596" s="15"/>
      <c r="IF596" s="15"/>
      <c r="IG596" s="15"/>
      <c r="IH596" s="15"/>
      <c r="II596" s="15"/>
      <c r="IJ596" s="15"/>
      <c r="IK596" s="15"/>
      <c r="IL596" s="15"/>
      <c r="IM596" s="15"/>
      <c r="IN596" s="15"/>
      <c r="IO596" s="15"/>
      <c r="IP596" s="15"/>
      <c r="IQ596" s="15"/>
      <c r="IR596" s="15"/>
    </row>
    <row r="597" spans="1:252" s="15" customFormat="1" ht="71.25" customHeight="1" x14ac:dyDescent="0.25">
      <c r="A597" s="122">
        <v>593</v>
      </c>
      <c r="B597" s="122" t="s">
        <v>2939</v>
      </c>
      <c r="C597" s="123"/>
      <c r="D597" s="123" t="s">
        <v>2940</v>
      </c>
      <c r="E597" s="124" t="s">
        <v>2941</v>
      </c>
      <c r="F597" s="139">
        <v>43035</v>
      </c>
      <c r="G597" s="122" t="s">
        <v>2942</v>
      </c>
      <c r="H597" s="122" t="s">
        <v>160</v>
      </c>
      <c r="I597" s="122" t="s">
        <v>179</v>
      </c>
      <c r="J597" s="141" t="s">
        <v>61</v>
      </c>
      <c r="K597" s="25" t="s">
        <v>23</v>
      </c>
      <c r="L597" s="25" t="s">
        <v>52</v>
      </c>
      <c r="M597" s="123"/>
      <c r="N597" s="141" t="s">
        <v>2943</v>
      </c>
      <c r="O597" s="25" t="s">
        <v>23</v>
      </c>
      <c r="P597" s="25" t="s">
        <v>24</v>
      </c>
    </row>
    <row r="598" spans="1:252" s="15" customFormat="1" ht="71.25" customHeight="1" x14ac:dyDescent="0.25">
      <c r="A598" s="122">
        <v>594</v>
      </c>
      <c r="B598" s="122" t="s">
        <v>2944</v>
      </c>
      <c r="C598" s="123"/>
      <c r="D598" s="123" t="s">
        <v>2940</v>
      </c>
      <c r="E598" s="124" t="s">
        <v>2945</v>
      </c>
      <c r="F598" s="139">
        <v>43035</v>
      </c>
      <c r="G598" s="122" t="s">
        <v>2946</v>
      </c>
      <c r="H598" s="122" t="s">
        <v>160</v>
      </c>
      <c r="I598" s="122" t="s">
        <v>179</v>
      </c>
      <c r="J598" s="141" t="s">
        <v>61</v>
      </c>
      <c r="K598" s="25" t="s">
        <v>23</v>
      </c>
      <c r="L598" s="25" t="s">
        <v>52</v>
      </c>
      <c r="M598" s="123"/>
      <c r="N598" s="141" t="s">
        <v>2947</v>
      </c>
      <c r="O598" s="25" t="s">
        <v>23</v>
      </c>
      <c r="P598" s="25" t="s">
        <v>24</v>
      </c>
    </row>
    <row r="599" spans="1:252" ht="60.75" customHeight="1" x14ac:dyDescent="0.25">
      <c r="A599" s="122">
        <v>595</v>
      </c>
      <c r="B599" s="122" t="s">
        <v>2948</v>
      </c>
      <c r="C599" s="123"/>
      <c r="D599" s="123" t="s">
        <v>2949</v>
      </c>
      <c r="E599" s="124" t="s">
        <v>2950</v>
      </c>
      <c r="F599" s="139">
        <v>43035</v>
      </c>
      <c r="G599" s="122" t="s">
        <v>2951</v>
      </c>
      <c r="H599" s="122" t="s">
        <v>160</v>
      </c>
      <c r="I599" s="122" t="s">
        <v>607</v>
      </c>
      <c r="J599" s="141" t="s">
        <v>2677</v>
      </c>
      <c r="K599" s="25" t="s">
        <v>23</v>
      </c>
      <c r="L599" s="25" t="s">
        <v>24</v>
      </c>
      <c r="M599" s="15"/>
      <c r="N599" s="141" t="s">
        <v>2952</v>
      </c>
      <c r="O599" s="25" t="s">
        <v>23</v>
      </c>
      <c r="P599" s="25" t="s">
        <v>24</v>
      </c>
      <c r="Q599" s="15"/>
      <c r="R599" s="15"/>
      <c r="S599" s="15"/>
      <c r="T599" s="15"/>
      <c r="U599" s="15"/>
      <c r="V599" s="15"/>
      <c r="W599" s="15"/>
      <c r="X599" s="15"/>
      <c r="Y599" s="15"/>
      <c r="Z599" s="15"/>
      <c r="AA599" s="15"/>
      <c r="AB599" s="15"/>
      <c r="AC599" s="15"/>
      <c r="AD599" s="15"/>
      <c r="AE599" s="15"/>
      <c r="AF599" s="15"/>
      <c r="AG599" s="15"/>
      <c r="AH599" s="15"/>
      <c r="AI599" s="15"/>
      <c r="AJ599" s="15"/>
      <c r="AK599" s="15"/>
      <c r="AL599" s="15"/>
      <c r="AM599" s="15"/>
      <c r="AN599" s="15"/>
      <c r="AO599" s="15"/>
      <c r="AP599" s="15"/>
      <c r="AQ599" s="15"/>
      <c r="AR599" s="15"/>
      <c r="AS599" s="15"/>
      <c r="AT599" s="15"/>
      <c r="AU599" s="15"/>
      <c r="AV599" s="15"/>
      <c r="AW599" s="15"/>
      <c r="AX599" s="15"/>
      <c r="AY599" s="15"/>
      <c r="AZ599" s="15"/>
      <c r="BA599" s="15"/>
      <c r="BB599" s="15"/>
      <c r="BC599" s="15"/>
      <c r="BD599" s="15"/>
      <c r="BE599" s="15"/>
      <c r="BF599" s="15"/>
      <c r="BG599" s="15"/>
      <c r="BH599" s="15"/>
      <c r="BI599" s="15"/>
      <c r="BJ599" s="15"/>
      <c r="BK599" s="15"/>
      <c r="BL599" s="15"/>
      <c r="BM599" s="15"/>
      <c r="BN599" s="15"/>
      <c r="BO599" s="15"/>
      <c r="BP599" s="15"/>
      <c r="BQ599" s="15"/>
      <c r="BR599" s="15"/>
      <c r="BS599" s="15"/>
      <c r="BT599" s="15"/>
      <c r="BU599" s="15"/>
      <c r="BV599" s="15"/>
      <c r="BW599" s="15"/>
      <c r="BX599" s="15"/>
      <c r="BY599" s="15"/>
      <c r="BZ599" s="15"/>
      <c r="CA599" s="15"/>
      <c r="CB599" s="15"/>
      <c r="CC599" s="15"/>
      <c r="CD599" s="15"/>
      <c r="CE599" s="15"/>
      <c r="CF599" s="15"/>
      <c r="CG599" s="15"/>
      <c r="CH599" s="15"/>
      <c r="CI599" s="15"/>
      <c r="CJ599" s="15"/>
      <c r="CK599" s="15"/>
      <c r="CL599" s="15"/>
      <c r="CM599" s="15"/>
      <c r="CN599" s="15"/>
      <c r="CO599" s="15"/>
      <c r="CP599" s="15"/>
      <c r="CQ599" s="15"/>
      <c r="CR599" s="15"/>
      <c r="CS599" s="15"/>
      <c r="CT599" s="15"/>
      <c r="CU599" s="15"/>
      <c r="CV599" s="15"/>
      <c r="CW599" s="15"/>
      <c r="CX599" s="15"/>
      <c r="CY599" s="15"/>
      <c r="CZ599" s="15"/>
      <c r="DA599" s="15"/>
      <c r="DB599" s="15"/>
      <c r="DC599" s="15"/>
      <c r="DD599" s="15"/>
      <c r="DE599" s="15"/>
      <c r="DF599" s="15"/>
      <c r="DG599" s="15"/>
      <c r="DH599" s="15"/>
      <c r="DI599" s="15"/>
      <c r="DJ599" s="15"/>
      <c r="DK599" s="15"/>
      <c r="DL599" s="15"/>
      <c r="DM599" s="15"/>
      <c r="DN599" s="15"/>
      <c r="DO599" s="15"/>
      <c r="DP599" s="15"/>
      <c r="DQ599" s="15"/>
      <c r="DR599" s="15"/>
      <c r="DS599" s="15"/>
      <c r="DT599" s="15"/>
      <c r="DU599" s="15"/>
      <c r="DV599" s="15"/>
      <c r="DW599" s="15"/>
      <c r="DX599" s="15"/>
      <c r="DY599" s="15"/>
      <c r="DZ599" s="15"/>
      <c r="EA599" s="15"/>
      <c r="EB599" s="15"/>
      <c r="EC599" s="15"/>
      <c r="ED599" s="15"/>
      <c r="EE599" s="15"/>
      <c r="EF599" s="15"/>
      <c r="EG599" s="15"/>
      <c r="EH599" s="15"/>
      <c r="EI599" s="15"/>
      <c r="EJ599" s="15"/>
      <c r="EK599" s="15"/>
      <c r="EL599" s="15"/>
      <c r="EM599" s="15"/>
      <c r="EN599" s="15"/>
      <c r="EO599" s="15"/>
      <c r="EP599" s="15"/>
      <c r="EQ599" s="15"/>
      <c r="ER599" s="15"/>
      <c r="ES599" s="15"/>
      <c r="ET599" s="15"/>
      <c r="EU599" s="15"/>
      <c r="EV599" s="15"/>
      <c r="EW599" s="15"/>
      <c r="EX599" s="15"/>
      <c r="EY599" s="15"/>
      <c r="EZ599" s="15"/>
      <c r="FA599" s="15"/>
      <c r="FB599" s="15"/>
      <c r="FC599" s="15"/>
      <c r="FD599" s="15"/>
      <c r="FE599" s="15"/>
      <c r="FF599" s="15"/>
      <c r="FG599" s="15"/>
      <c r="FH599" s="15"/>
      <c r="FI599" s="15"/>
      <c r="FJ599" s="15"/>
      <c r="FK599" s="15"/>
      <c r="FL599" s="15"/>
      <c r="FM599" s="15"/>
      <c r="FN599" s="15"/>
      <c r="FO599" s="15"/>
      <c r="FP599" s="15"/>
      <c r="FQ599" s="15"/>
      <c r="FR599" s="15"/>
      <c r="FS599" s="15"/>
      <c r="FT599" s="15"/>
      <c r="FU599" s="15"/>
      <c r="FV599" s="15"/>
      <c r="FW599" s="15"/>
      <c r="FX599" s="15"/>
      <c r="FY599" s="15"/>
      <c r="FZ599" s="15"/>
      <c r="GA599" s="15"/>
      <c r="GB599" s="15"/>
      <c r="GC599" s="15"/>
      <c r="GD599" s="15"/>
      <c r="GE599" s="15"/>
      <c r="GF599" s="15"/>
      <c r="GG599" s="15"/>
      <c r="GH599" s="15"/>
      <c r="GI599" s="15"/>
      <c r="GJ599" s="15"/>
      <c r="GK599" s="15"/>
      <c r="GL599" s="15"/>
      <c r="GM599" s="15"/>
      <c r="GN599" s="15"/>
      <c r="GO599" s="15"/>
      <c r="GP599" s="15"/>
      <c r="GQ599" s="15"/>
      <c r="GR599" s="15"/>
      <c r="GS599" s="15"/>
      <c r="GT599" s="15"/>
      <c r="GU599" s="15"/>
      <c r="GV599" s="15"/>
      <c r="GW599" s="15"/>
      <c r="GX599" s="15"/>
      <c r="GY599" s="15"/>
      <c r="GZ599" s="15"/>
      <c r="HA599" s="15"/>
      <c r="HB599" s="15"/>
      <c r="HC599" s="15"/>
      <c r="HD599" s="15"/>
      <c r="HE599" s="15"/>
      <c r="HF599" s="15"/>
      <c r="HG599" s="15"/>
      <c r="HH599" s="15"/>
      <c r="HI599" s="15"/>
      <c r="HJ599" s="15"/>
      <c r="HK599" s="15"/>
      <c r="HL599" s="15"/>
      <c r="HM599" s="15"/>
      <c r="HN599" s="15"/>
      <c r="HO599" s="15"/>
      <c r="HP599" s="15"/>
      <c r="HQ599" s="15"/>
      <c r="HR599" s="15"/>
      <c r="HS599" s="15"/>
      <c r="HT599" s="15"/>
      <c r="HU599" s="15"/>
      <c r="HV599" s="15"/>
      <c r="HW599" s="15"/>
      <c r="HX599" s="15"/>
      <c r="HY599" s="15"/>
      <c r="HZ599" s="15"/>
      <c r="IA599" s="15"/>
      <c r="IB599" s="15"/>
      <c r="IC599" s="15"/>
      <c r="ID599" s="15"/>
      <c r="IE599" s="15"/>
      <c r="IF599" s="15"/>
      <c r="IG599" s="15"/>
      <c r="IH599" s="15"/>
      <c r="II599" s="15"/>
      <c r="IJ599" s="15"/>
      <c r="IK599" s="15"/>
      <c r="IL599" s="15"/>
      <c r="IM599" s="15"/>
      <c r="IN599" s="15"/>
      <c r="IO599" s="15"/>
      <c r="IP599" s="15"/>
      <c r="IQ599" s="15"/>
      <c r="IR599" s="15"/>
    </row>
    <row r="600" spans="1:252" ht="60.75" customHeight="1" x14ac:dyDescent="0.25">
      <c r="A600" s="122">
        <v>596</v>
      </c>
      <c r="B600" s="122" t="s">
        <v>2953</v>
      </c>
      <c r="C600" s="123"/>
      <c r="D600" s="123" t="s">
        <v>2954</v>
      </c>
      <c r="E600" s="124" t="s">
        <v>2955</v>
      </c>
      <c r="F600" s="139">
        <v>43035</v>
      </c>
      <c r="G600" s="122" t="s">
        <v>2956</v>
      </c>
      <c r="H600" s="122" t="s">
        <v>160</v>
      </c>
      <c r="I600" s="122" t="s">
        <v>607</v>
      </c>
      <c r="J600" s="141" t="s">
        <v>2677</v>
      </c>
      <c r="K600" s="25" t="s">
        <v>23</v>
      </c>
      <c r="L600" s="25" t="s">
        <v>24</v>
      </c>
      <c r="M600" s="15"/>
      <c r="N600" s="141" t="s">
        <v>2957</v>
      </c>
      <c r="O600" s="25" t="s">
        <v>23</v>
      </c>
      <c r="P600" s="25" t="s">
        <v>24</v>
      </c>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15"/>
      <c r="AN600" s="15"/>
      <c r="AO600" s="15"/>
      <c r="AP600" s="15"/>
      <c r="AQ600" s="15"/>
      <c r="AR600" s="15"/>
      <c r="AS600" s="15"/>
      <c r="AT600" s="15"/>
      <c r="AU600" s="15"/>
      <c r="AV600" s="15"/>
      <c r="AW600" s="15"/>
      <c r="AX600" s="15"/>
      <c r="AY600" s="15"/>
      <c r="AZ600" s="15"/>
      <c r="BA600" s="15"/>
      <c r="BB600" s="15"/>
      <c r="BC600" s="15"/>
      <c r="BD600" s="15"/>
      <c r="BE600" s="15"/>
      <c r="BF600" s="15"/>
      <c r="BG600" s="15"/>
      <c r="BH600" s="15"/>
      <c r="BI600" s="15"/>
      <c r="BJ600" s="15"/>
      <c r="BK600" s="15"/>
      <c r="BL600" s="15"/>
      <c r="BM600" s="15"/>
      <c r="BN600" s="15"/>
      <c r="BO600" s="15"/>
      <c r="BP600" s="15"/>
      <c r="BQ600" s="15"/>
      <c r="BR600" s="15"/>
      <c r="BS600" s="15"/>
      <c r="BT600" s="15"/>
      <c r="BU600" s="15"/>
      <c r="BV600" s="15"/>
      <c r="BW600" s="15"/>
      <c r="BX600" s="15"/>
      <c r="BY600" s="15"/>
      <c r="BZ600" s="15"/>
      <c r="CA600" s="15"/>
      <c r="CB600" s="15"/>
      <c r="CC600" s="15"/>
      <c r="CD600" s="15"/>
      <c r="CE600" s="15"/>
      <c r="CF600" s="15"/>
      <c r="CG600" s="15"/>
      <c r="CH600" s="15"/>
      <c r="CI600" s="15"/>
      <c r="CJ600" s="15"/>
      <c r="CK600" s="15"/>
      <c r="CL600" s="15"/>
      <c r="CM600" s="15"/>
      <c r="CN600" s="15"/>
      <c r="CO600" s="15"/>
      <c r="CP600" s="15"/>
      <c r="CQ600" s="15"/>
      <c r="CR600" s="15"/>
      <c r="CS600" s="15"/>
      <c r="CT600" s="15"/>
      <c r="CU600" s="15"/>
      <c r="CV600" s="15"/>
      <c r="CW600" s="15"/>
      <c r="CX600" s="15"/>
      <c r="CY600" s="15"/>
      <c r="CZ600" s="15"/>
      <c r="DA600" s="15"/>
      <c r="DB600" s="15"/>
      <c r="DC600" s="15"/>
      <c r="DD600" s="15"/>
      <c r="DE600" s="15"/>
      <c r="DF600" s="15"/>
      <c r="DG600" s="15"/>
      <c r="DH600" s="15"/>
      <c r="DI600" s="15"/>
      <c r="DJ600" s="15"/>
      <c r="DK600" s="15"/>
      <c r="DL600" s="15"/>
      <c r="DM600" s="15"/>
      <c r="DN600" s="15"/>
      <c r="DO600" s="15"/>
      <c r="DP600" s="15"/>
      <c r="DQ600" s="15"/>
      <c r="DR600" s="15"/>
      <c r="DS600" s="15"/>
      <c r="DT600" s="15"/>
      <c r="DU600" s="15"/>
      <c r="DV600" s="15"/>
      <c r="DW600" s="15"/>
      <c r="DX600" s="15"/>
      <c r="DY600" s="15"/>
      <c r="DZ600" s="15"/>
      <c r="EA600" s="15"/>
      <c r="EB600" s="15"/>
      <c r="EC600" s="15"/>
      <c r="ED600" s="15"/>
      <c r="EE600" s="15"/>
      <c r="EF600" s="15"/>
      <c r="EG600" s="15"/>
      <c r="EH600" s="15"/>
      <c r="EI600" s="15"/>
      <c r="EJ600" s="15"/>
      <c r="EK600" s="15"/>
      <c r="EL600" s="15"/>
      <c r="EM600" s="15"/>
      <c r="EN600" s="15"/>
      <c r="EO600" s="15"/>
      <c r="EP600" s="15"/>
      <c r="EQ600" s="15"/>
      <c r="ER600" s="15"/>
      <c r="ES600" s="15"/>
      <c r="ET600" s="15"/>
      <c r="EU600" s="15"/>
      <c r="EV600" s="15"/>
      <c r="EW600" s="15"/>
      <c r="EX600" s="15"/>
      <c r="EY600" s="15"/>
      <c r="EZ600" s="15"/>
      <c r="FA600" s="15"/>
      <c r="FB600" s="15"/>
      <c r="FC600" s="15"/>
      <c r="FD600" s="15"/>
      <c r="FE600" s="15"/>
      <c r="FF600" s="15"/>
      <c r="FG600" s="15"/>
      <c r="FH600" s="15"/>
      <c r="FI600" s="15"/>
      <c r="FJ600" s="15"/>
      <c r="FK600" s="15"/>
      <c r="FL600" s="15"/>
      <c r="FM600" s="15"/>
      <c r="FN600" s="15"/>
      <c r="FO600" s="15"/>
      <c r="FP600" s="15"/>
      <c r="FQ600" s="15"/>
      <c r="FR600" s="15"/>
      <c r="FS600" s="15"/>
      <c r="FT600" s="15"/>
      <c r="FU600" s="15"/>
      <c r="FV600" s="15"/>
      <c r="FW600" s="15"/>
      <c r="FX600" s="15"/>
      <c r="FY600" s="15"/>
      <c r="FZ600" s="15"/>
      <c r="GA600" s="15"/>
      <c r="GB600" s="15"/>
      <c r="GC600" s="15"/>
      <c r="GD600" s="15"/>
      <c r="GE600" s="15"/>
      <c r="GF600" s="15"/>
      <c r="GG600" s="15"/>
      <c r="GH600" s="15"/>
      <c r="GI600" s="15"/>
      <c r="GJ600" s="15"/>
      <c r="GK600" s="15"/>
      <c r="GL600" s="15"/>
      <c r="GM600" s="15"/>
      <c r="GN600" s="15"/>
      <c r="GO600" s="15"/>
      <c r="GP600" s="15"/>
      <c r="GQ600" s="15"/>
      <c r="GR600" s="15"/>
      <c r="GS600" s="15"/>
      <c r="GT600" s="15"/>
      <c r="GU600" s="15"/>
      <c r="GV600" s="15"/>
      <c r="GW600" s="15"/>
      <c r="GX600" s="15"/>
      <c r="GY600" s="15"/>
      <c r="GZ600" s="15"/>
      <c r="HA600" s="15"/>
      <c r="HB600" s="15"/>
      <c r="HC600" s="15"/>
      <c r="HD600" s="15"/>
      <c r="HE600" s="15"/>
      <c r="HF600" s="15"/>
      <c r="HG600" s="15"/>
      <c r="HH600" s="15"/>
      <c r="HI600" s="15"/>
      <c r="HJ600" s="15"/>
      <c r="HK600" s="15"/>
      <c r="HL600" s="15"/>
      <c r="HM600" s="15"/>
      <c r="HN600" s="15"/>
      <c r="HO600" s="15"/>
      <c r="HP600" s="15"/>
      <c r="HQ600" s="15"/>
      <c r="HR600" s="15"/>
      <c r="HS600" s="15"/>
      <c r="HT600" s="15"/>
      <c r="HU600" s="15"/>
      <c r="HV600" s="15"/>
      <c r="HW600" s="15"/>
      <c r="HX600" s="15"/>
      <c r="HY600" s="15"/>
      <c r="HZ600" s="15"/>
      <c r="IA600" s="15"/>
      <c r="IB600" s="15"/>
      <c r="IC600" s="15"/>
      <c r="ID600" s="15"/>
      <c r="IE600" s="15"/>
      <c r="IF600" s="15"/>
      <c r="IG600" s="15"/>
      <c r="IH600" s="15"/>
      <c r="II600" s="15"/>
      <c r="IJ600" s="15"/>
      <c r="IK600" s="15"/>
      <c r="IL600" s="15"/>
      <c r="IM600" s="15"/>
      <c r="IN600" s="15"/>
      <c r="IO600" s="15"/>
      <c r="IP600" s="15"/>
      <c r="IQ600" s="15"/>
      <c r="IR600" s="15"/>
    </row>
    <row r="601" spans="1:252" s="15" customFormat="1" ht="71.25" customHeight="1" x14ac:dyDescent="0.25">
      <c r="A601" s="122">
        <v>597</v>
      </c>
      <c r="B601" s="122" t="s">
        <v>2958</v>
      </c>
      <c r="C601" s="123"/>
      <c r="D601" s="123" t="s">
        <v>2959</v>
      </c>
      <c r="E601" s="124" t="s">
        <v>2960</v>
      </c>
      <c r="F601" s="139">
        <v>43035</v>
      </c>
      <c r="G601" s="122" t="s">
        <v>1262</v>
      </c>
      <c r="H601" s="122" t="s">
        <v>160</v>
      </c>
      <c r="I601" s="122" t="s">
        <v>179</v>
      </c>
      <c r="J601" s="141" t="s">
        <v>61</v>
      </c>
      <c r="K601" s="25" t="s">
        <v>23</v>
      </c>
      <c r="L601" s="25" t="s">
        <v>52</v>
      </c>
      <c r="M601" s="123"/>
      <c r="N601" s="141" t="s">
        <v>2961</v>
      </c>
      <c r="O601" s="25" t="s">
        <v>23</v>
      </c>
      <c r="P601" s="25" t="s">
        <v>24</v>
      </c>
    </row>
    <row r="602" spans="1:252" s="15" customFormat="1" ht="71.25" customHeight="1" x14ac:dyDescent="0.25">
      <c r="A602" s="122">
        <v>598</v>
      </c>
      <c r="B602" s="122" t="s">
        <v>2962</v>
      </c>
      <c r="C602" s="123"/>
      <c r="D602" s="123" t="s">
        <v>2963</v>
      </c>
      <c r="E602" s="124" t="s">
        <v>2964</v>
      </c>
      <c r="F602" s="139">
        <v>43035</v>
      </c>
      <c r="G602" s="122" t="s">
        <v>2965</v>
      </c>
      <c r="H602" s="122" t="s">
        <v>160</v>
      </c>
      <c r="I602" s="122" t="s">
        <v>179</v>
      </c>
      <c r="J602" s="141" t="s">
        <v>61</v>
      </c>
      <c r="K602" s="25" t="s">
        <v>23</v>
      </c>
      <c r="L602" s="25" t="s">
        <v>52</v>
      </c>
      <c r="M602" s="123"/>
      <c r="N602" s="141" t="s">
        <v>2966</v>
      </c>
      <c r="O602" s="25" t="s">
        <v>23</v>
      </c>
      <c r="P602" s="25" t="s">
        <v>24</v>
      </c>
    </row>
    <row r="603" spans="1:252" s="15" customFormat="1" ht="71.25" customHeight="1" x14ac:dyDescent="0.25">
      <c r="A603" s="122">
        <v>599</v>
      </c>
      <c r="B603" s="122" t="s">
        <v>2967</v>
      </c>
      <c r="C603" s="123"/>
      <c r="D603" s="123" t="s">
        <v>2968</v>
      </c>
      <c r="E603" s="124" t="s">
        <v>2969</v>
      </c>
      <c r="F603" s="139">
        <v>43035</v>
      </c>
      <c r="G603" s="122" t="s">
        <v>2970</v>
      </c>
      <c r="H603" s="122" t="s">
        <v>160</v>
      </c>
      <c r="I603" s="122" t="s">
        <v>179</v>
      </c>
      <c r="J603" s="141" t="s">
        <v>61</v>
      </c>
      <c r="K603" s="25" t="s">
        <v>23</v>
      </c>
      <c r="L603" s="25" t="s">
        <v>52</v>
      </c>
      <c r="M603" s="123"/>
      <c r="N603" s="141" t="s">
        <v>2971</v>
      </c>
      <c r="O603" s="25" t="s">
        <v>23</v>
      </c>
      <c r="P603" s="25" t="s">
        <v>24</v>
      </c>
    </row>
    <row r="604" spans="1:252" s="15" customFormat="1" ht="75.75" customHeight="1" x14ac:dyDescent="0.25">
      <c r="A604" s="122">
        <v>600</v>
      </c>
      <c r="B604" s="122" t="s">
        <v>2562</v>
      </c>
      <c r="C604" s="123" t="s">
        <v>2972</v>
      </c>
      <c r="D604" s="123"/>
      <c r="E604" s="124" t="s">
        <v>2973</v>
      </c>
      <c r="F604" s="139">
        <v>43035</v>
      </c>
      <c r="G604" s="122" t="s">
        <v>20</v>
      </c>
      <c r="H604" s="122" t="s">
        <v>20</v>
      </c>
      <c r="I604" s="122" t="s">
        <v>179</v>
      </c>
      <c r="J604" s="141" t="s">
        <v>61</v>
      </c>
      <c r="K604" s="25" t="s">
        <v>23</v>
      </c>
      <c r="L604" s="25" t="s">
        <v>52</v>
      </c>
      <c r="M604" s="123"/>
      <c r="N604" s="141" t="s">
        <v>2974</v>
      </c>
      <c r="O604" s="25" t="s">
        <v>23</v>
      </c>
      <c r="P604" s="25" t="s">
        <v>24</v>
      </c>
    </row>
    <row r="605" spans="1:252" s="15" customFormat="1" ht="64.5" customHeight="1" x14ac:dyDescent="0.25">
      <c r="A605" s="122">
        <v>601</v>
      </c>
      <c r="B605" s="122" t="s">
        <v>2975</v>
      </c>
      <c r="C605" s="123"/>
      <c r="D605" s="123" t="s">
        <v>2976</v>
      </c>
      <c r="E605" s="124" t="s">
        <v>2977</v>
      </c>
      <c r="F605" s="139">
        <v>43035</v>
      </c>
      <c r="G605" s="122" t="s">
        <v>2978</v>
      </c>
      <c r="H605" s="122" t="s">
        <v>167</v>
      </c>
      <c r="I605" s="122" t="s">
        <v>78</v>
      </c>
      <c r="J605" s="141" t="s">
        <v>61</v>
      </c>
      <c r="K605" s="25" t="s">
        <v>23</v>
      </c>
      <c r="L605" s="25" t="s">
        <v>52</v>
      </c>
      <c r="M605" s="123"/>
      <c r="N605" s="141" t="s">
        <v>2979</v>
      </c>
      <c r="O605" s="25" t="s">
        <v>36</v>
      </c>
      <c r="P605" s="25" t="s">
        <v>24</v>
      </c>
    </row>
    <row r="606" spans="1:252" s="15" customFormat="1" ht="64.5" customHeight="1" x14ac:dyDescent="0.25">
      <c r="A606" s="122">
        <v>602</v>
      </c>
      <c r="B606" s="122" t="s">
        <v>2980</v>
      </c>
      <c r="C606" s="123"/>
      <c r="D606" s="123" t="s">
        <v>2968</v>
      </c>
      <c r="E606" s="124" t="s">
        <v>2981</v>
      </c>
      <c r="F606" s="139">
        <v>43035</v>
      </c>
      <c r="G606" s="122" t="s">
        <v>479</v>
      </c>
      <c r="H606" s="122" t="s">
        <v>160</v>
      </c>
      <c r="I606" s="122" t="s">
        <v>179</v>
      </c>
      <c r="J606" s="141" t="s">
        <v>61</v>
      </c>
      <c r="K606" s="25" t="s">
        <v>23</v>
      </c>
      <c r="L606" s="25" t="s">
        <v>52</v>
      </c>
      <c r="M606" s="123"/>
      <c r="N606" s="141" t="s">
        <v>2982</v>
      </c>
      <c r="O606" s="25" t="s">
        <v>23</v>
      </c>
      <c r="P606" s="25" t="s">
        <v>24</v>
      </c>
    </row>
    <row r="607" spans="1:252" ht="81" customHeight="1" x14ac:dyDescent="0.25">
      <c r="A607" s="122">
        <v>603</v>
      </c>
      <c r="B607" s="122" t="s">
        <v>2566</v>
      </c>
      <c r="C607" s="123" t="s">
        <v>2983</v>
      </c>
      <c r="D607" s="123" t="s">
        <v>2984</v>
      </c>
      <c r="E607" s="124" t="s">
        <v>2985</v>
      </c>
      <c r="F607" s="139">
        <v>43039</v>
      </c>
      <c r="G607" s="122" t="s">
        <v>2986</v>
      </c>
      <c r="H607" s="122" t="s">
        <v>473</v>
      </c>
      <c r="I607" s="122" t="s">
        <v>474</v>
      </c>
      <c r="J607" s="141" t="s">
        <v>2571</v>
      </c>
      <c r="K607" s="25" t="s">
        <v>23</v>
      </c>
      <c r="L607" s="25" t="s">
        <v>52</v>
      </c>
      <c r="M607" s="15"/>
      <c r="N607" s="141" t="s">
        <v>2987</v>
      </c>
      <c r="O607" s="25" t="s">
        <v>23</v>
      </c>
      <c r="P607" s="25" t="s">
        <v>52</v>
      </c>
      <c r="Q607" s="15"/>
      <c r="R607" s="15"/>
      <c r="S607" s="15"/>
      <c r="T607" s="15"/>
      <c r="U607" s="15"/>
      <c r="V607" s="15"/>
      <c r="W607" s="15"/>
      <c r="X607" s="15"/>
      <c r="Y607" s="15"/>
      <c r="Z607" s="15"/>
      <c r="AA607" s="15"/>
      <c r="AB607" s="15"/>
      <c r="AC607" s="15"/>
      <c r="AD607" s="15"/>
      <c r="AE607" s="15"/>
      <c r="AF607" s="15"/>
      <c r="AG607" s="15"/>
      <c r="AH607" s="15"/>
      <c r="AI607" s="15"/>
      <c r="AJ607" s="15"/>
      <c r="AK607" s="15"/>
      <c r="AL607" s="15"/>
      <c r="AM607" s="15"/>
      <c r="AN607" s="15"/>
      <c r="AO607" s="15"/>
      <c r="AP607" s="15"/>
      <c r="AQ607" s="15"/>
      <c r="AR607" s="15"/>
      <c r="AS607" s="15"/>
      <c r="AT607" s="15"/>
      <c r="AU607" s="15"/>
      <c r="AV607" s="15"/>
      <c r="AW607" s="15"/>
      <c r="AX607" s="15"/>
      <c r="AY607" s="15"/>
      <c r="AZ607" s="15"/>
      <c r="BA607" s="15"/>
      <c r="BB607" s="15"/>
      <c r="BC607" s="15"/>
      <c r="BD607" s="15"/>
      <c r="BE607" s="15"/>
      <c r="BF607" s="15"/>
      <c r="BG607" s="15"/>
      <c r="BH607" s="15"/>
      <c r="BI607" s="15"/>
      <c r="BJ607" s="15"/>
      <c r="BK607" s="15"/>
      <c r="BL607" s="15"/>
      <c r="BM607" s="15"/>
      <c r="BN607" s="15"/>
      <c r="BO607" s="15"/>
      <c r="BP607" s="15"/>
      <c r="BQ607" s="15"/>
      <c r="BR607" s="15"/>
      <c r="BS607" s="15"/>
      <c r="BT607" s="15"/>
      <c r="BU607" s="15"/>
      <c r="BV607" s="15"/>
      <c r="BW607" s="15"/>
      <c r="BX607" s="15"/>
      <c r="BY607" s="15"/>
      <c r="BZ607" s="15"/>
      <c r="CA607" s="15"/>
      <c r="CB607" s="15"/>
      <c r="CC607" s="15"/>
      <c r="CD607" s="15"/>
      <c r="CE607" s="15"/>
      <c r="CF607" s="15"/>
      <c r="CG607" s="15"/>
      <c r="CH607" s="15"/>
      <c r="CI607" s="15"/>
      <c r="CJ607" s="15"/>
      <c r="CK607" s="15"/>
      <c r="CL607" s="15"/>
      <c r="CM607" s="15"/>
      <c r="CN607" s="15"/>
      <c r="CO607" s="15"/>
      <c r="CP607" s="15"/>
      <c r="CQ607" s="15"/>
      <c r="CR607" s="15"/>
      <c r="CS607" s="15"/>
      <c r="CT607" s="15"/>
      <c r="CU607" s="15"/>
      <c r="CV607" s="15"/>
      <c r="CW607" s="15"/>
      <c r="CX607" s="15"/>
      <c r="CY607" s="15"/>
      <c r="CZ607" s="15"/>
      <c r="DA607" s="15"/>
      <c r="DB607" s="15"/>
      <c r="DC607" s="15"/>
      <c r="DD607" s="15"/>
      <c r="DE607" s="15"/>
      <c r="DF607" s="15"/>
      <c r="DG607" s="15"/>
      <c r="DH607" s="15"/>
      <c r="DI607" s="15"/>
      <c r="DJ607" s="15"/>
      <c r="DK607" s="15"/>
      <c r="DL607" s="15"/>
      <c r="DM607" s="15"/>
      <c r="DN607" s="15"/>
      <c r="DO607" s="15"/>
      <c r="DP607" s="15"/>
      <c r="DQ607" s="15"/>
      <c r="DR607" s="15"/>
      <c r="DS607" s="15"/>
      <c r="DT607" s="15"/>
      <c r="DU607" s="15"/>
      <c r="DV607" s="15"/>
      <c r="DW607" s="15"/>
      <c r="DX607" s="15"/>
      <c r="DY607" s="15"/>
      <c r="DZ607" s="15"/>
      <c r="EA607" s="15"/>
      <c r="EB607" s="15"/>
      <c r="EC607" s="15"/>
      <c r="ED607" s="15"/>
      <c r="EE607" s="15"/>
      <c r="EF607" s="15"/>
      <c r="EG607" s="15"/>
      <c r="EH607" s="15"/>
      <c r="EI607" s="15"/>
      <c r="EJ607" s="15"/>
      <c r="EK607" s="15"/>
      <c r="EL607" s="15"/>
      <c r="EM607" s="15"/>
      <c r="EN607" s="15"/>
      <c r="EO607" s="15"/>
      <c r="EP607" s="15"/>
      <c r="EQ607" s="15"/>
      <c r="ER607" s="15"/>
      <c r="ES607" s="15"/>
      <c r="ET607" s="15"/>
      <c r="EU607" s="15"/>
      <c r="EV607" s="15"/>
      <c r="EW607" s="15"/>
      <c r="EX607" s="15"/>
      <c r="EY607" s="15"/>
      <c r="EZ607" s="15"/>
      <c r="FA607" s="15"/>
      <c r="FB607" s="15"/>
      <c r="FC607" s="15"/>
      <c r="FD607" s="15"/>
      <c r="FE607" s="15"/>
      <c r="FF607" s="15"/>
      <c r="FG607" s="15"/>
      <c r="FH607" s="15"/>
      <c r="FI607" s="15"/>
      <c r="FJ607" s="15"/>
      <c r="FK607" s="15"/>
      <c r="FL607" s="15"/>
      <c r="FM607" s="15"/>
      <c r="FN607" s="15"/>
      <c r="FO607" s="15"/>
      <c r="FP607" s="15"/>
      <c r="FQ607" s="15"/>
      <c r="FR607" s="15"/>
      <c r="FS607" s="15"/>
      <c r="FT607" s="15"/>
      <c r="FU607" s="15"/>
      <c r="FV607" s="15"/>
      <c r="FW607" s="15"/>
      <c r="FX607" s="15"/>
      <c r="FY607" s="15"/>
      <c r="FZ607" s="15"/>
      <c r="GA607" s="15"/>
      <c r="GB607" s="15"/>
      <c r="GC607" s="15"/>
      <c r="GD607" s="15"/>
      <c r="GE607" s="15"/>
      <c r="GF607" s="15"/>
      <c r="GG607" s="15"/>
      <c r="GH607" s="15"/>
      <c r="GI607" s="15"/>
      <c r="GJ607" s="15"/>
      <c r="GK607" s="15"/>
      <c r="GL607" s="15"/>
      <c r="GM607" s="15"/>
      <c r="GN607" s="15"/>
      <c r="GO607" s="15"/>
      <c r="GP607" s="15"/>
      <c r="GQ607" s="15"/>
      <c r="GR607" s="15"/>
      <c r="GS607" s="15"/>
      <c r="GT607" s="15"/>
      <c r="GU607" s="15"/>
      <c r="GV607" s="15"/>
      <c r="GW607" s="15"/>
      <c r="GX607" s="15"/>
      <c r="GY607" s="15"/>
      <c r="GZ607" s="15"/>
      <c r="HA607" s="15"/>
      <c r="HB607" s="15"/>
      <c r="HC607" s="15"/>
      <c r="HD607" s="15"/>
      <c r="HE607" s="15"/>
      <c r="HF607" s="15"/>
      <c r="HG607" s="15"/>
      <c r="HH607" s="15"/>
      <c r="HI607" s="15"/>
      <c r="HJ607" s="15"/>
      <c r="HK607" s="15"/>
      <c r="HL607" s="15"/>
      <c r="HM607" s="15"/>
      <c r="HN607" s="15"/>
      <c r="HO607" s="15"/>
      <c r="HP607" s="15"/>
      <c r="HQ607" s="15"/>
      <c r="HR607" s="15"/>
      <c r="HS607" s="15"/>
      <c r="HT607" s="15"/>
      <c r="HU607" s="15"/>
      <c r="HV607" s="15"/>
      <c r="HW607" s="15"/>
      <c r="HX607" s="15"/>
      <c r="HY607" s="15"/>
      <c r="HZ607" s="15"/>
      <c r="IA607" s="15"/>
      <c r="IB607" s="15"/>
      <c r="IC607" s="15"/>
      <c r="ID607" s="15"/>
      <c r="IE607" s="15"/>
      <c r="IF607" s="15"/>
    </row>
    <row r="608" spans="1:252" ht="72" customHeight="1" x14ac:dyDescent="0.25">
      <c r="A608" s="122">
        <v>604</v>
      </c>
      <c r="B608" s="122" t="s">
        <v>2988</v>
      </c>
      <c r="C608" s="122" t="s">
        <v>2989</v>
      </c>
      <c r="D608" s="123" t="s">
        <v>2990</v>
      </c>
      <c r="E608" s="124" t="s">
        <v>2991</v>
      </c>
      <c r="F608" s="139">
        <v>43039</v>
      </c>
      <c r="G608" s="122" t="s">
        <v>2447</v>
      </c>
      <c r="H608" s="122" t="s">
        <v>131</v>
      </c>
      <c r="I608" s="122" t="s">
        <v>342</v>
      </c>
      <c r="J608" s="141" t="s">
        <v>2668</v>
      </c>
      <c r="K608" s="25" t="s">
        <v>36</v>
      </c>
      <c r="L608" s="25" t="s">
        <v>24</v>
      </c>
      <c r="M608" s="137"/>
      <c r="N608" s="141" t="s">
        <v>2992</v>
      </c>
      <c r="O608" s="25" t="s">
        <v>36</v>
      </c>
      <c r="P608" s="25" t="s">
        <v>24</v>
      </c>
    </row>
    <row r="609" spans="1:252" ht="60.75" customHeight="1" x14ac:dyDescent="0.25">
      <c r="A609" s="122">
        <v>605</v>
      </c>
      <c r="B609" s="122" t="s">
        <v>2993</v>
      </c>
      <c r="C609" s="123" t="s">
        <v>2994</v>
      </c>
      <c r="D609" s="123" t="s">
        <v>2995</v>
      </c>
      <c r="E609" s="124" t="s">
        <v>2996</v>
      </c>
      <c r="F609" s="139">
        <v>43039</v>
      </c>
      <c r="G609" s="122" t="s">
        <v>178</v>
      </c>
      <c r="H609" s="122" t="s">
        <v>896</v>
      </c>
      <c r="I609" s="122" t="s">
        <v>897</v>
      </c>
      <c r="J609" s="141" t="s">
        <v>2819</v>
      </c>
      <c r="K609" s="25" t="s">
        <v>23</v>
      </c>
      <c r="L609" s="25" t="s">
        <v>52</v>
      </c>
      <c r="M609" s="15"/>
      <c r="N609" s="141" t="s">
        <v>2997</v>
      </c>
      <c r="O609" s="25" t="s">
        <v>36</v>
      </c>
      <c r="P609" s="25" t="s">
        <v>52</v>
      </c>
      <c r="Q609" s="15"/>
      <c r="R609" s="15"/>
      <c r="S609" s="15"/>
      <c r="T609" s="15"/>
      <c r="U609" s="15"/>
      <c r="V609" s="15"/>
      <c r="W609" s="15"/>
      <c r="X609" s="15"/>
      <c r="Y609" s="15"/>
      <c r="Z609" s="15"/>
      <c r="AA609" s="15"/>
      <c r="AB609" s="15"/>
      <c r="AC609" s="15"/>
      <c r="AD609" s="15"/>
      <c r="AE609" s="15"/>
      <c r="AF609" s="15"/>
      <c r="AG609" s="15"/>
      <c r="AH609" s="15"/>
      <c r="AI609" s="15"/>
      <c r="AJ609" s="15"/>
      <c r="AK609" s="15"/>
      <c r="AL609" s="15"/>
      <c r="AM609" s="15"/>
      <c r="AN609" s="15"/>
      <c r="AO609" s="15"/>
      <c r="AP609" s="15"/>
      <c r="AQ609" s="15"/>
      <c r="AR609" s="15"/>
      <c r="AS609" s="15"/>
      <c r="AT609" s="15"/>
      <c r="AU609" s="15"/>
      <c r="AV609" s="15"/>
      <c r="AW609" s="15"/>
      <c r="AX609" s="15"/>
      <c r="AY609" s="15"/>
      <c r="AZ609" s="15"/>
      <c r="BA609" s="15"/>
      <c r="BB609" s="15"/>
      <c r="BC609" s="15"/>
      <c r="BD609" s="15"/>
      <c r="BE609" s="15"/>
      <c r="BF609" s="15"/>
      <c r="BG609" s="15"/>
      <c r="BH609" s="15"/>
      <c r="BI609" s="15"/>
      <c r="BJ609" s="15"/>
      <c r="BK609" s="15"/>
      <c r="BL609" s="15"/>
      <c r="BM609" s="15"/>
      <c r="BN609" s="15"/>
      <c r="BO609" s="15"/>
      <c r="BP609" s="15"/>
      <c r="BQ609" s="15"/>
      <c r="BR609" s="15"/>
      <c r="BS609" s="15"/>
      <c r="BT609" s="15"/>
      <c r="BU609" s="15"/>
      <c r="BV609" s="15"/>
      <c r="BW609" s="15"/>
      <c r="BX609" s="15"/>
      <c r="BY609" s="15"/>
      <c r="BZ609" s="15"/>
      <c r="CA609" s="15"/>
      <c r="CB609" s="15"/>
      <c r="CC609" s="15"/>
      <c r="CD609" s="15"/>
      <c r="CE609" s="15"/>
      <c r="CF609" s="15"/>
      <c r="CG609" s="15"/>
      <c r="CH609" s="15"/>
      <c r="CI609" s="15"/>
      <c r="CJ609" s="15"/>
      <c r="CK609" s="15"/>
      <c r="CL609" s="15"/>
      <c r="CM609" s="15"/>
      <c r="CN609" s="15"/>
      <c r="CO609" s="15"/>
      <c r="CP609" s="15"/>
      <c r="CQ609" s="15"/>
      <c r="CR609" s="15"/>
      <c r="CS609" s="15"/>
      <c r="CT609" s="15"/>
      <c r="CU609" s="15"/>
      <c r="CV609" s="15"/>
      <c r="CW609" s="15"/>
      <c r="CX609" s="15"/>
      <c r="CY609" s="15"/>
      <c r="CZ609" s="15"/>
      <c r="DA609" s="15"/>
      <c r="DB609" s="15"/>
      <c r="DC609" s="15"/>
      <c r="DD609" s="15"/>
      <c r="DE609" s="15"/>
      <c r="DF609" s="15"/>
      <c r="DG609" s="15"/>
      <c r="DH609" s="15"/>
      <c r="DI609" s="15"/>
      <c r="DJ609" s="15"/>
      <c r="DK609" s="15"/>
      <c r="DL609" s="15"/>
      <c r="DM609" s="15"/>
      <c r="DN609" s="15"/>
      <c r="DO609" s="15"/>
      <c r="DP609" s="15"/>
      <c r="DQ609" s="15"/>
      <c r="DR609" s="15"/>
      <c r="DS609" s="15"/>
      <c r="DT609" s="15"/>
      <c r="DU609" s="15"/>
      <c r="DV609" s="15"/>
      <c r="DW609" s="15"/>
      <c r="DX609" s="15"/>
      <c r="DY609" s="15"/>
      <c r="DZ609" s="15"/>
      <c r="EA609" s="15"/>
      <c r="EB609" s="15"/>
      <c r="EC609" s="15"/>
      <c r="ED609" s="15"/>
      <c r="EE609" s="15"/>
      <c r="EF609" s="15"/>
      <c r="EG609" s="15"/>
      <c r="EH609" s="15"/>
      <c r="EI609" s="15"/>
      <c r="EJ609" s="15"/>
      <c r="EK609" s="15"/>
      <c r="EL609" s="15"/>
      <c r="EM609" s="15"/>
      <c r="EN609" s="15"/>
      <c r="EO609" s="15"/>
      <c r="EP609" s="15"/>
      <c r="EQ609" s="15"/>
      <c r="ER609" s="15"/>
      <c r="ES609" s="15"/>
      <c r="ET609" s="15"/>
      <c r="EU609" s="15"/>
      <c r="EV609" s="15"/>
      <c r="EW609" s="15"/>
      <c r="EX609" s="15"/>
      <c r="EY609" s="15"/>
      <c r="EZ609" s="15"/>
      <c r="FA609" s="15"/>
      <c r="FB609" s="15"/>
      <c r="FC609" s="15"/>
      <c r="FD609" s="15"/>
      <c r="FE609" s="15"/>
      <c r="FF609" s="15"/>
      <c r="FG609" s="15"/>
      <c r="FH609" s="15"/>
      <c r="FI609" s="15"/>
      <c r="FJ609" s="15"/>
      <c r="FK609" s="15"/>
      <c r="FL609" s="15"/>
      <c r="FM609" s="15"/>
      <c r="FN609" s="15"/>
      <c r="FO609" s="15"/>
      <c r="FP609" s="15"/>
      <c r="FQ609" s="15"/>
      <c r="FR609" s="15"/>
      <c r="FS609" s="15"/>
      <c r="FT609" s="15"/>
      <c r="FU609" s="15"/>
      <c r="FV609" s="15"/>
      <c r="FW609" s="15"/>
      <c r="FX609" s="15"/>
      <c r="FY609" s="15"/>
      <c r="FZ609" s="15"/>
      <c r="GA609" s="15"/>
      <c r="GB609" s="15"/>
      <c r="GC609" s="15"/>
      <c r="GD609" s="15"/>
      <c r="GE609" s="15"/>
      <c r="GF609" s="15"/>
      <c r="GG609" s="15"/>
      <c r="GH609" s="15"/>
      <c r="GI609" s="15"/>
      <c r="GJ609" s="15"/>
      <c r="GK609" s="15"/>
      <c r="GL609" s="15"/>
      <c r="GM609" s="15"/>
      <c r="GN609" s="15"/>
      <c r="GO609" s="15"/>
      <c r="GP609" s="15"/>
      <c r="GQ609" s="15"/>
      <c r="GR609" s="15"/>
      <c r="GS609" s="15"/>
      <c r="GT609" s="15"/>
      <c r="GU609" s="15"/>
      <c r="GV609" s="15"/>
      <c r="GW609" s="15"/>
      <c r="GX609" s="15"/>
      <c r="GY609" s="15"/>
      <c r="GZ609" s="15"/>
      <c r="HA609" s="15"/>
      <c r="HB609" s="15"/>
      <c r="HC609" s="15"/>
      <c r="HD609" s="15"/>
      <c r="HE609" s="15"/>
      <c r="HF609" s="15"/>
      <c r="HG609" s="15"/>
      <c r="HH609" s="15"/>
      <c r="HI609" s="15"/>
      <c r="HJ609" s="15"/>
      <c r="HK609" s="15"/>
      <c r="HL609" s="15"/>
      <c r="HM609" s="15"/>
      <c r="HN609" s="15"/>
      <c r="HO609" s="15"/>
      <c r="HP609" s="15"/>
      <c r="HQ609" s="15"/>
      <c r="HR609" s="15"/>
      <c r="HS609" s="15"/>
      <c r="HT609" s="15"/>
      <c r="HU609" s="15"/>
      <c r="HV609" s="15"/>
      <c r="HW609" s="15"/>
      <c r="HX609" s="15"/>
      <c r="HY609" s="15"/>
      <c r="HZ609" s="15"/>
      <c r="IA609" s="15"/>
      <c r="IB609" s="15"/>
      <c r="IG609" s="15"/>
      <c r="IH609" s="15"/>
      <c r="II609" s="15"/>
      <c r="IJ609" s="15"/>
    </row>
    <row r="610" spans="1:252" ht="72" customHeight="1" x14ac:dyDescent="0.25">
      <c r="A610" s="122">
        <v>606</v>
      </c>
      <c r="B610" s="143" t="s">
        <v>2998</v>
      </c>
      <c r="C610" s="143" t="s">
        <v>2999</v>
      </c>
      <c r="D610" s="144" t="s">
        <v>3000</v>
      </c>
      <c r="E610" s="145" t="s">
        <v>3001</v>
      </c>
      <c r="F610" s="146">
        <v>43039</v>
      </c>
      <c r="G610" s="143" t="s">
        <v>3002</v>
      </c>
      <c r="H610" s="143" t="s">
        <v>131</v>
      </c>
      <c r="I610" s="143" t="s">
        <v>342</v>
      </c>
      <c r="J610" s="147" t="s">
        <v>2668</v>
      </c>
      <c r="K610" s="148" t="s">
        <v>36</v>
      </c>
      <c r="L610" s="148" t="s">
        <v>24</v>
      </c>
      <c r="M610" s="137"/>
      <c r="N610" s="147" t="s">
        <v>3003</v>
      </c>
      <c r="O610" s="148" t="s">
        <v>36</v>
      </c>
      <c r="P610" s="148" t="s">
        <v>24</v>
      </c>
    </row>
    <row r="611" spans="1:252" ht="60.75" customHeight="1" x14ac:dyDescent="0.25">
      <c r="A611" s="122">
        <v>607</v>
      </c>
      <c r="B611" s="122" t="s">
        <v>3004</v>
      </c>
      <c r="C611" s="123" t="s">
        <v>3005</v>
      </c>
      <c r="D611" s="123" t="s">
        <v>3006</v>
      </c>
      <c r="E611" s="124" t="s">
        <v>3007</v>
      </c>
      <c r="F611" s="139">
        <v>43039</v>
      </c>
      <c r="G611" s="122" t="s">
        <v>1543</v>
      </c>
      <c r="H611" s="122" t="s">
        <v>896</v>
      </c>
      <c r="I611" s="122" t="s">
        <v>897</v>
      </c>
      <c r="J611" s="141" t="s">
        <v>2819</v>
      </c>
      <c r="K611" s="25" t="s">
        <v>23</v>
      </c>
      <c r="L611" s="25" t="s">
        <v>52</v>
      </c>
      <c r="M611" s="13"/>
      <c r="N611" s="141" t="s">
        <v>3008</v>
      </c>
      <c r="O611" s="25" t="s">
        <v>36</v>
      </c>
      <c r="P611" s="25" t="s">
        <v>52</v>
      </c>
      <c r="Q611" s="15"/>
      <c r="R611" s="15"/>
      <c r="S611" s="15"/>
      <c r="T611" s="15"/>
      <c r="U611" s="15"/>
      <c r="V611" s="15"/>
      <c r="W611" s="15"/>
      <c r="X611" s="15"/>
      <c r="Y611" s="15"/>
      <c r="Z611" s="15"/>
      <c r="AA611" s="15"/>
      <c r="AB611" s="15"/>
      <c r="AC611" s="15"/>
      <c r="AD611" s="15"/>
      <c r="AE611" s="15"/>
      <c r="AF611" s="15"/>
      <c r="AG611" s="15"/>
      <c r="AH611" s="15"/>
      <c r="AI611" s="15"/>
      <c r="AJ611" s="15"/>
      <c r="AK611" s="15"/>
      <c r="AL611" s="15"/>
      <c r="AM611" s="15"/>
      <c r="AN611" s="15"/>
      <c r="AO611" s="15"/>
      <c r="AP611" s="15"/>
      <c r="AQ611" s="15"/>
      <c r="AR611" s="15"/>
      <c r="AS611" s="15"/>
      <c r="AT611" s="15"/>
      <c r="AU611" s="15"/>
      <c r="AV611" s="15"/>
      <c r="AW611" s="15"/>
      <c r="AX611" s="15"/>
      <c r="AY611" s="15"/>
      <c r="AZ611" s="15"/>
      <c r="BA611" s="15"/>
      <c r="BB611" s="15"/>
      <c r="BC611" s="15"/>
      <c r="BD611" s="15"/>
      <c r="BE611" s="15"/>
      <c r="BF611" s="15"/>
      <c r="BG611" s="15"/>
      <c r="BH611" s="15"/>
      <c r="BI611" s="15"/>
      <c r="BJ611" s="15"/>
      <c r="BK611" s="15"/>
      <c r="BL611" s="15"/>
      <c r="BM611" s="15"/>
      <c r="BN611" s="15"/>
      <c r="BO611" s="15"/>
      <c r="BP611" s="15"/>
      <c r="BQ611" s="15"/>
      <c r="BR611" s="15"/>
      <c r="BS611" s="15"/>
      <c r="BT611" s="15"/>
      <c r="BU611" s="15"/>
      <c r="BV611" s="15"/>
      <c r="BW611" s="15"/>
      <c r="BX611" s="15"/>
      <c r="BY611" s="15"/>
      <c r="BZ611" s="15"/>
      <c r="CA611" s="15"/>
      <c r="CB611" s="15"/>
      <c r="CC611" s="15"/>
      <c r="CD611" s="15"/>
      <c r="CE611" s="15"/>
      <c r="CF611" s="15"/>
      <c r="CG611" s="15"/>
      <c r="CH611" s="15"/>
      <c r="CI611" s="15"/>
      <c r="CJ611" s="15"/>
      <c r="CK611" s="15"/>
      <c r="CL611" s="15"/>
      <c r="CM611" s="15"/>
      <c r="CN611" s="15"/>
      <c r="CO611" s="15"/>
      <c r="CP611" s="15"/>
      <c r="CQ611" s="15"/>
      <c r="CR611" s="15"/>
      <c r="CS611" s="15"/>
      <c r="CT611" s="15"/>
      <c r="CU611" s="15"/>
      <c r="CV611" s="15"/>
      <c r="CW611" s="15"/>
      <c r="CX611" s="15"/>
      <c r="CY611" s="15"/>
      <c r="CZ611" s="15"/>
      <c r="DA611" s="15"/>
      <c r="DB611" s="15"/>
      <c r="DC611" s="15"/>
      <c r="DD611" s="15"/>
      <c r="DE611" s="15"/>
      <c r="DF611" s="15"/>
      <c r="DG611" s="15"/>
      <c r="DH611" s="15"/>
      <c r="DI611" s="15"/>
      <c r="DJ611" s="15"/>
      <c r="DK611" s="15"/>
      <c r="DL611" s="15"/>
      <c r="DM611" s="15"/>
      <c r="DN611" s="15"/>
      <c r="DO611" s="15"/>
      <c r="DP611" s="15"/>
      <c r="DQ611" s="15"/>
      <c r="DR611" s="15"/>
      <c r="DS611" s="15"/>
      <c r="DT611" s="15"/>
      <c r="DU611" s="15"/>
      <c r="DV611" s="15"/>
      <c r="DW611" s="15"/>
      <c r="DX611" s="15"/>
      <c r="DY611" s="15"/>
      <c r="DZ611" s="15"/>
      <c r="EA611" s="15"/>
      <c r="EB611" s="15"/>
      <c r="EC611" s="15"/>
      <c r="ED611" s="15"/>
      <c r="EE611" s="15"/>
      <c r="EF611" s="15"/>
      <c r="EG611" s="15"/>
      <c r="EH611" s="15"/>
      <c r="EI611" s="15"/>
      <c r="EJ611" s="15"/>
      <c r="EK611" s="15"/>
      <c r="EL611" s="15"/>
      <c r="EM611" s="15"/>
      <c r="EN611" s="15"/>
      <c r="EO611" s="15"/>
      <c r="EP611" s="15"/>
      <c r="EQ611" s="15"/>
      <c r="ER611" s="15"/>
      <c r="ES611" s="15"/>
      <c r="ET611" s="15"/>
      <c r="EU611" s="15"/>
      <c r="EV611" s="15"/>
      <c r="EW611" s="15"/>
      <c r="EX611" s="15"/>
      <c r="EY611" s="15"/>
      <c r="EZ611" s="15"/>
      <c r="FA611" s="15"/>
      <c r="FB611" s="15"/>
      <c r="FC611" s="15"/>
      <c r="FD611" s="15"/>
      <c r="FE611" s="15"/>
      <c r="FF611" s="15"/>
      <c r="FG611" s="15"/>
      <c r="FH611" s="15"/>
      <c r="FI611" s="15"/>
      <c r="FJ611" s="15"/>
      <c r="FK611" s="15"/>
      <c r="FL611" s="15"/>
      <c r="FM611" s="15"/>
      <c r="FN611" s="15"/>
      <c r="FO611" s="15"/>
      <c r="FP611" s="15"/>
      <c r="FQ611" s="15"/>
      <c r="FR611" s="15"/>
      <c r="FS611" s="15"/>
      <c r="FT611" s="15"/>
      <c r="FU611" s="15"/>
      <c r="FV611" s="15"/>
      <c r="FW611" s="15"/>
      <c r="FX611" s="15"/>
      <c r="FY611" s="15"/>
      <c r="FZ611" s="15"/>
      <c r="GA611" s="15"/>
      <c r="GB611" s="15"/>
      <c r="GC611" s="15"/>
      <c r="GD611" s="15"/>
      <c r="GE611" s="15"/>
      <c r="GF611" s="15"/>
      <c r="GG611" s="15"/>
      <c r="GH611" s="15"/>
      <c r="GI611" s="15"/>
      <c r="GJ611" s="15"/>
      <c r="GK611" s="15"/>
      <c r="GL611" s="15"/>
      <c r="GM611" s="15"/>
      <c r="GN611" s="15"/>
      <c r="GO611" s="15"/>
      <c r="GP611" s="15"/>
      <c r="GQ611" s="15"/>
      <c r="GR611" s="15"/>
      <c r="GS611" s="15"/>
      <c r="GT611" s="15"/>
      <c r="GU611" s="15"/>
      <c r="GV611" s="15"/>
      <c r="GW611" s="15"/>
      <c r="GX611" s="15"/>
      <c r="GY611" s="15"/>
      <c r="GZ611" s="15"/>
      <c r="HA611" s="15"/>
      <c r="HB611" s="15"/>
      <c r="HC611" s="15"/>
      <c r="HD611" s="15"/>
      <c r="HE611" s="15"/>
      <c r="HF611" s="15"/>
      <c r="HG611" s="15"/>
      <c r="HH611" s="15"/>
      <c r="HI611" s="15"/>
      <c r="HJ611" s="15"/>
      <c r="HK611" s="15"/>
      <c r="HL611" s="15"/>
      <c r="HM611" s="15"/>
      <c r="HN611" s="15"/>
      <c r="HO611" s="15"/>
      <c r="HP611" s="15"/>
      <c r="HQ611" s="15"/>
      <c r="HR611" s="15"/>
      <c r="HS611" s="15"/>
      <c r="HT611" s="15"/>
      <c r="HU611" s="15"/>
      <c r="HV611" s="15"/>
      <c r="HW611" s="15"/>
      <c r="HX611" s="15"/>
      <c r="HY611" s="15"/>
      <c r="HZ611" s="15"/>
      <c r="IA611" s="15"/>
      <c r="IB611" s="15"/>
      <c r="IG611" s="15"/>
      <c r="IH611" s="15"/>
      <c r="II611" s="15"/>
      <c r="IJ611" s="15"/>
    </row>
    <row r="612" spans="1:252" ht="72.75" customHeight="1" x14ac:dyDescent="0.25">
      <c r="A612" s="122">
        <v>608</v>
      </c>
      <c r="B612" s="122" t="s">
        <v>3009</v>
      </c>
      <c r="C612" s="123" t="s">
        <v>3010</v>
      </c>
      <c r="D612" s="123" t="s">
        <v>3011</v>
      </c>
      <c r="E612" s="124" t="s">
        <v>3012</v>
      </c>
      <c r="F612" s="139">
        <v>43039</v>
      </c>
      <c r="G612" s="122" t="s">
        <v>3013</v>
      </c>
      <c r="H612" s="122" t="s">
        <v>2745</v>
      </c>
      <c r="I612" s="122" t="s">
        <v>2746</v>
      </c>
      <c r="J612" s="140" t="s">
        <v>2747</v>
      </c>
      <c r="K612" s="127" t="s">
        <v>23</v>
      </c>
      <c r="L612" s="127" t="s">
        <v>24</v>
      </c>
      <c r="M612" s="149"/>
      <c r="N612" s="140" t="s">
        <v>3014</v>
      </c>
      <c r="O612" s="127" t="s">
        <v>23</v>
      </c>
      <c r="P612" s="127" t="s">
        <v>24</v>
      </c>
    </row>
    <row r="613" spans="1:252" ht="57.75" customHeight="1" x14ac:dyDescent="0.25">
      <c r="A613" s="122">
        <v>609</v>
      </c>
      <c r="B613" s="122" t="s">
        <v>3015</v>
      </c>
      <c r="C613" s="123"/>
      <c r="D613" s="123" t="s">
        <v>3016</v>
      </c>
      <c r="E613" s="124" t="s">
        <v>3017</v>
      </c>
      <c r="F613" s="139">
        <v>43039</v>
      </c>
      <c r="G613" s="122" t="s">
        <v>283</v>
      </c>
      <c r="H613" s="122" t="s">
        <v>85</v>
      </c>
      <c r="I613" s="122" t="s">
        <v>179</v>
      </c>
      <c r="J613" s="140" t="s">
        <v>1987</v>
      </c>
      <c r="K613" s="127" t="s">
        <v>36</v>
      </c>
      <c r="L613" s="127" t="s">
        <v>24</v>
      </c>
      <c r="M613" s="137"/>
      <c r="N613" s="140" t="s">
        <v>3018</v>
      </c>
      <c r="O613" s="25" t="s">
        <v>36</v>
      </c>
      <c r="P613" s="25" t="s">
        <v>24</v>
      </c>
    </row>
    <row r="614" spans="1:252" ht="66" customHeight="1" x14ac:dyDescent="0.25">
      <c r="A614" s="122">
        <v>610</v>
      </c>
      <c r="B614" s="122" t="s">
        <v>3019</v>
      </c>
      <c r="C614" s="123"/>
      <c r="D614" s="123" t="s">
        <v>3020</v>
      </c>
      <c r="E614" s="124" t="s">
        <v>3021</v>
      </c>
      <c r="F614" s="139">
        <v>43041</v>
      </c>
      <c r="G614" s="122" t="s">
        <v>3022</v>
      </c>
      <c r="H614" s="122" t="s">
        <v>277</v>
      </c>
      <c r="I614" s="122" t="s">
        <v>179</v>
      </c>
      <c r="J614" s="141" t="s">
        <v>2363</v>
      </c>
      <c r="K614" s="25" t="s">
        <v>23</v>
      </c>
      <c r="L614" s="25" t="s">
        <v>24</v>
      </c>
      <c r="M614" s="15"/>
      <c r="N614" s="150" t="s">
        <v>3023</v>
      </c>
      <c r="O614" s="25" t="s">
        <v>23</v>
      </c>
      <c r="P614" s="25" t="s">
        <v>52</v>
      </c>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c r="BC614" s="15"/>
      <c r="BD614" s="15"/>
      <c r="BE614" s="15"/>
      <c r="BF614" s="15"/>
      <c r="BG614" s="15"/>
      <c r="BH614" s="15"/>
      <c r="BI614" s="15"/>
      <c r="BJ614" s="15"/>
      <c r="BK614" s="15"/>
      <c r="BL614" s="15"/>
      <c r="BM614" s="15"/>
      <c r="BN614" s="15"/>
      <c r="BO614" s="15"/>
      <c r="BP614" s="15"/>
      <c r="BQ614" s="15"/>
      <c r="BR614" s="15"/>
      <c r="BS614" s="15"/>
      <c r="BT614" s="15"/>
      <c r="BU614" s="15"/>
      <c r="BV614" s="15"/>
      <c r="BW614" s="15"/>
      <c r="BX614" s="15"/>
      <c r="BY614" s="15"/>
      <c r="BZ614" s="15"/>
      <c r="CA614" s="15"/>
      <c r="CB614" s="15"/>
      <c r="CC614" s="15"/>
      <c r="CD614" s="15"/>
      <c r="CE614" s="15"/>
      <c r="CF614" s="15"/>
      <c r="CG614" s="15"/>
      <c r="CH614" s="15"/>
      <c r="CI614" s="15"/>
      <c r="CJ614" s="15"/>
      <c r="CK614" s="15"/>
      <c r="CL614" s="15"/>
      <c r="CM614" s="15"/>
      <c r="CN614" s="15"/>
      <c r="CO614" s="15"/>
      <c r="CP614" s="15"/>
      <c r="CQ614" s="15"/>
      <c r="CR614" s="15"/>
      <c r="CS614" s="15"/>
      <c r="CT614" s="15"/>
      <c r="CU614" s="15"/>
      <c r="CV614" s="15"/>
      <c r="CW614" s="15"/>
      <c r="CX614" s="15"/>
      <c r="CY614" s="15"/>
      <c r="CZ614" s="15"/>
      <c r="DA614" s="15"/>
      <c r="DB614" s="15"/>
      <c r="DC614" s="15"/>
      <c r="DD614" s="15"/>
      <c r="DE614" s="15"/>
      <c r="DF614" s="15"/>
      <c r="DG614" s="15"/>
      <c r="DH614" s="15"/>
      <c r="DI614" s="15"/>
      <c r="DJ614" s="15"/>
      <c r="DK614" s="15"/>
      <c r="DL614" s="15"/>
      <c r="DM614" s="15"/>
      <c r="DN614" s="15"/>
      <c r="DO614" s="15"/>
      <c r="DP614" s="15"/>
      <c r="DQ614" s="15"/>
      <c r="DR614" s="15"/>
      <c r="DS614" s="15"/>
      <c r="DT614" s="15"/>
      <c r="DU614" s="15"/>
      <c r="DV614" s="15"/>
      <c r="DW614" s="15"/>
      <c r="DX614" s="15"/>
      <c r="DY614" s="15"/>
      <c r="DZ614" s="15"/>
      <c r="EA614" s="15"/>
      <c r="EB614" s="15"/>
      <c r="EC614" s="15"/>
      <c r="ED614" s="15"/>
      <c r="EE614" s="15"/>
      <c r="EF614" s="15"/>
      <c r="EG614" s="15"/>
      <c r="EH614" s="15"/>
      <c r="EI614" s="15"/>
      <c r="EJ614" s="15"/>
      <c r="EK614" s="15"/>
      <c r="EL614" s="15"/>
      <c r="EM614" s="15"/>
      <c r="EN614" s="15"/>
      <c r="EO614" s="15"/>
      <c r="EP614" s="15"/>
      <c r="EQ614" s="15"/>
      <c r="ER614" s="15"/>
      <c r="ES614" s="15"/>
      <c r="ET614" s="15"/>
      <c r="EU614" s="15"/>
      <c r="EV614" s="15"/>
      <c r="EW614" s="15"/>
      <c r="EX614" s="15"/>
      <c r="EY614" s="15"/>
      <c r="EZ614" s="15"/>
      <c r="FA614" s="15"/>
      <c r="FB614" s="15"/>
      <c r="FC614" s="15"/>
      <c r="FD614" s="15"/>
      <c r="FE614" s="15"/>
      <c r="FF614" s="15"/>
      <c r="FG614" s="15"/>
      <c r="FH614" s="15"/>
      <c r="FI614" s="15"/>
      <c r="FJ614" s="15"/>
      <c r="FK614" s="15"/>
      <c r="FL614" s="15"/>
      <c r="FM614" s="15"/>
      <c r="FN614" s="15"/>
      <c r="FO614" s="15"/>
      <c r="FP614" s="15"/>
      <c r="FQ614" s="15"/>
      <c r="FR614" s="15"/>
      <c r="FS614" s="15"/>
      <c r="FT614" s="15"/>
      <c r="FU614" s="15"/>
      <c r="FV614" s="15"/>
      <c r="FW614" s="15"/>
      <c r="FX614" s="15"/>
      <c r="FY614" s="15"/>
      <c r="FZ614" s="15"/>
      <c r="GA614" s="15"/>
      <c r="GB614" s="15"/>
      <c r="GC614" s="15"/>
      <c r="GD614" s="15"/>
      <c r="GE614" s="15"/>
      <c r="GF614" s="15"/>
      <c r="GG614" s="15"/>
      <c r="GH614" s="15"/>
      <c r="GI614" s="15"/>
      <c r="GJ614" s="15"/>
      <c r="GK614" s="15"/>
      <c r="GL614" s="15"/>
      <c r="GM614" s="15"/>
      <c r="GN614" s="15"/>
      <c r="GO614" s="15"/>
      <c r="GP614" s="15"/>
      <c r="GQ614" s="15"/>
      <c r="GR614" s="15"/>
      <c r="GS614" s="15"/>
      <c r="GT614" s="15"/>
      <c r="GU614" s="15"/>
      <c r="GV614" s="15"/>
      <c r="GW614" s="15"/>
      <c r="GX614" s="15"/>
      <c r="GY614" s="15"/>
      <c r="GZ614" s="15"/>
      <c r="HA614" s="15"/>
      <c r="HB614" s="15"/>
      <c r="HC614" s="15"/>
      <c r="HD614" s="15"/>
      <c r="HE614" s="15"/>
      <c r="HF614" s="15"/>
      <c r="HG614" s="15"/>
      <c r="HH614" s="15"/>
      <c r="HI614" s="15"/>
      <c r="HJ614" s="15"/>
      <c r="HK614" s="15"/>
      <c r="HL614" s="15"/>
      <c r="HM614" s="15"/>
      <c r="HN614" s="15"/>
      <c r="HO614" s="15"/>
      <c r="HP614" s="15"/>
      <c r="HQ614" s="15"/>
      <c r="HR614" s="15"/>
      <c r="HS614" s="15"/>
      <c r="HT614" s="15"/>
      <c r="HU614" s="15"/>
      <c r="HV614" s="15"/>
      <c r="HW614" s="15"/>
      <c r="HX614" s="15"/>
      <c r="HY614" s="15"/>
      <c r="HZ614" s="15"/>
      <c r="IA614" s="15"/>
      <c r="IB614" s="15"/>
      <c r="IC614" s="15"/>
      <c r="ID614" s="15"/>
      <c r="IE614" s="15"/>
      <c r="IF614" s="15"/>
      <c r="IG614" s="15"/>
      <c r="IH614" s="15"/>
      <c r="II614" s="15"/>
      <c r="IJ614" s="15"/>
      <c r="IK614" s="15"/>
      <c r="IL614" s="15"/>
      <c r="IM614" s="15"/>
      <c r="IN614" s="15"/>
    </row>
    <row r="615" spans="1:252" ht="71.25" customHeight="1" x14ac:dyDescent="0.25">
      <c r="A615" s="122">
        <v>611</v>
      </c>
      <c r="B615" s="122" t="s">
        <v>3024</v>
      </c>
      <c r="C615" s="123"/>
      <c r="D615" s="123" t="s">
        <v>3025</v>
      </c>
      <c r="E615" s="124" t="s">
        <v>3026</v>
      </c>
      <c r="F615" s="139">
        <v>43041</v>
      </c>
      <c r="G615" s="122" t="s">
        <v>518</v>
      </c>
      <c r="H615" s="122" t="s">
        <v>1195</v>
      </c>
      <c r="I615" s="122" t="s">
        <v>1196</v>
      </c>
      <c r="J615" s="141" t="s">
        <v>2789</v>
      </c>
      <c r="K615" s="25" t="s">
        <v>36</v>
      </c>
      <c r="L615" s="25" t="s">
        <v>24</v>
      </c>
      <c r="M615" s="137"/>
      <c r="N615" s="141" t="s">
        <v>3027</v>
      </c>
      <c r="O615" s="25" t="s">
        <v>36</v>
      </c>
      <c r="P615" s="25" t="s">
        <v>24</v>
      </c>
    </row>
    <row r="616" spans="1:252" ht="62.25" customHeight="1" x14ac:dyDescent="0.25">
      <c r="A616" s="122">
        <v>612</v>
      </c>
      <c r="B616" s="122" t="s">
        <v>3028</v>
      </c>
      <c r="C616" s="123"/>
      <c r="D616" s="123" t="s">
        <v>3029</v>
      </c>
      <c r="E616" s="124" t="s">
        <v>3030</v>
      </c>
      <c r="F616" s="139">
        <v>43041</v>
      </c>
      <c r="G616" s="122" t="s">
        <v>2978</v>
      </c>
      <c r="H616" s="122" t="s">
        <v>167</v>
      </c>
      <c r="I616" s="122" t="s">
        <v>329</v>
      </c>
      <c r="J616" s="141" t="s">
        <v>2846</v>
      </c>
      <c r="K616" s="25" t="s">
        <v>36</v>
      </c>
      <c r="L616" s="25" t="s">
        <v>24</v>
      </c>
      <c r="M616" s="15"/>
      <c r="N616" s="141" t="s">
        <v>3031</v>
      </c>
      <c r="O616" s="25" t="s">
        <v>36</v>
      </c>
      <c r="P616" s="25" t="s">
        <v>24</v>
      </c>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c r="BC616" s="15"/>
      <c r="BD616" s="15"/>
      <c r="BE616" s="15"/>
      <c r="BF616" s="15"/>
      <c r="BG616" s="15"/>
      <c r="BH616" s="15"/>
      <c r="BI616" s="15"/>
      <c r="BJ616" s="15"/>
      <c r="BK616" s="15"/>
      <c r="BL616" s="15"/>
      <c r="BM616" s="15"/>
      <c r="BN616" s="15"/>
      <c r="BO616" s="15"/>
      <c r="BP616" s="15"/>
      <c r="BQ616" s="15"/>
      <c r="BR616" s="15"/>
      <c r="BS616" s="15"/>
      <c r="BT616" s="15"/>
      <c r="BU616" s="15"/>
      <c r="BV616" s="15"/>
      <c r="BW616" s="15"/>
      <c r="BX616" s="15"/>
      <c r="BY616" s="15"/>
      <c r="BZ616" s="15"/>
      <c r="CA616" s="15"/>
      <c r="CB616" s="15"/>
      <c r="CC616" s="15"/>
      <c r="CD616" s="15"/>
      <c r="CE616" s="15"/>
      <c r="CF616" s="15"/>
      <c r="CG616" s="15"/>
      <c r="CH616" s="15"/>
      <c r="CI616" s="15"/>
      <c r="CJ616" s="15"/>
      <c r="CK616" s="15"/>
      <c r="CL616" s="15"/>
      <c r="CM616" s="15"/>
      <c r="CN616" s="15"/>
      <c r="CO616" s="15"/>
      <c r="CP616" s="15"/>
      <c r="CQ616" s="15"/>
      <c r="CR616" s="15"/>
      <c r="CS616" s="15"/>
      <c r="CT616" s="15"/>
      <c r="CU616" s="15"/>
      <c r="CV616" s="15"/>
      <c r="CW616" s="15"/>
      <c r="CX616" s="15"/>
      <c r="CY616" s="15"/>
      <c r="CZ616" s="15"/>
      <c r="DA616" s="15"/>
      <c r="DB616" s="15"/>
      <c r="DC616" s="15"/>
      <c r="DD616" s="15"/>
      <c r="DE616" s="15"/>
      <c r="DF616" s="15"/>
      <c r="DG616" s="15"/>
      <c r="DH616" s="15"/>
      <c r="DI616" s="15"/>
      <c r="DJ616" s="15"/>
      <c r="DK616" s="15"/>
      <c r="DL616" s="15"/>
      <c r="DM616" s="15"/>
      <c r="DN616" s="15"/>
      <c r="DO616" s="15"/>
      <c r="DP616" s="15"/>
      <c r="DQ616" s="15"/>
      <c r="DR616" s="15"/>
      <c r="DS616" s="15"/>
      <c r="DT616" s="15"/>
      <c r="DU616" s="15"/>
      <c r="DV616" s="15"/>
      <c r="DW616" s="15"/>
      <c r="DX616" s="15"/>
      <c r="DY616" s="15"/>
      <c r="DZ616" s="15"/>
      <c r="EA616" s="15"/>
      <c r="EB616" s="15"/>
      <c r="EC616" s="15"/>
      <c r="ED616" s="15"/>
      <c r="EE616" s="15"/>
      <c r="EF616" s="15"/>
      <c r="EG616" s="15"/>
      <c r="EH616" s="15"/>
      <c r="EI616" s="15"/>
      <c r="EJ616" s="15"/>
      <c r="EK616" s="15"/>
      <c r="EL616" s="15"/>
      <c r="EM616" s="15"/>
      <c r="EN616" s="15"/>
      <c r="EO616" s="15"/>
      <c r="EP616" s="15"/>
      <c r="EQ616" s="15"/>
      <c r="ER616" s="15"/>
      <c r="ES616" s="15"/>
      <c r="ET616" s="15"/>
      <c r="EU616" s="15"/>
      <c r="EV616" s="15"/>
      <c r="EW616" s="15"/>
      <c r="EX616" s="15"/>
      <c r="EY616" s="15"/>
      <c r="EZ616" s="15"/>
      <c r="FA616" s="15"/>
      <c r="FB616" s="15"/>
      <c r="FC616" s="15"/>
      <c r="FD616" s="15"/>
      <c r="FE616" s="15"/>
      <c r="FF616" s="15"/>
      <c r="FG616" s="15"/>
      <c r="FH616" s="15"/>
      <c r="FI616" s="15"/>
      <c r="FJ616" s="15"/>
      <c r="FK616" s="15"/>
      <c r="FL616" s="15"/>
      <c r="FM616" s="15"/>
      <c r="FN616" s="15"/>
      <c r="FO616" s="15"/>
      <c r="FP616" s="15"/>
      <c r="FQ616" s="15"/>
      <c r="FR616" s="15"/>
      <c r="FS616" s="15"/>
      <c r="FT616" s="15"/>
      <c r="FU616" s="15"/>
      <c r="FV616" s="15"/>
      <c r="FW616" s="15"/>
      <c r="FX616" s="15"/>
      <c r="FY616" s="15"/>
      <c r="FZ616" s="15"/>
      <c r="GA616" s="15"/>
      <c r="GB616" s="15"/>
      <c r="GC616" s="15"/>
      <c r="GD616" s="15"/>
      <c r="GE616" s="15"/>
      <c r="GF616" s="15"/>
      <c r="GG616" s="15"/>
      <c r="GH616" s="15"/>
      <c r="GI616" s="15"/>
      <c r="GJ616" s="15"/>
      <c r="GK616" s="15"/>
      <c r="GL616" s="15"/>
      <c r="GM616" s="15"/>
      <c r="GN616" s="15"/>
      <c r="GO616" s="15"/>
      <c r="GP616" s="15"/>
      <c r="GQ616" s="15"/>
      <c r="GR616" s="15"/>
      <c r="GS616" s="15"/>
      <c r="GT616" s="15"/>
      <c r="GU616" s="15"/>
      <c r="GV616" s="15"/>
      <c r="GW616" s="15"/>
      <c r="GX616" s="15"/>
      <c r="GY616" s="15"/>
      <c r="GZ616" s="15"/>
      <c r="HA616" s="15"/>
      <c r="HB616" s="15"/>
      <c r="HC616" s="15"/>
      <c r="HD616" s="15"/>
      <c r="HE616" s="15"/>
      <c r="HF616" s="15"/>
      <c r="HG616" s="15"/>
      <c r="HH616" s="15"/>
      <c r="HI616" s="15"/>
      <c r="HJ616" s="15"/>
      <c r="HK616" s="15"/>
      <c r="HL616" s="15"/>
      <c r="HM616" s="15"/>
      <c r="HN616" s="15"/>
      <c r="HO616" s="15"/>
      <c r="HP616" s="15"/>
      <c r="HQ616" s="15"/>
      <c r="HR616" s="15"/>
      <c r="HS616" s="15"/>
      <c r="HT616" s="15"/>
      <c r="HU616" s="15"/>
      <c r="HV616" s="15"/>
      <c r="HW616" s="15"/>
      <c r="HX616" s="15"/>
      <c r="HY616" s="15"/>
      <c r="HZ616" s="15"/>
      <c r="IA616" s="15"/>
      <c r="IB616" s="15"/>
      <c r="IC616" s="15"/>
      <c r="ID616" s="15"/>
      <c r="IE616" s="15"/>
      <c r="IF616" s="15"/>
      <c r="IG616" s="15"/>
      <c r="IH616" s="15"/>
      <c r="II616" s="15"/>
      <c r="IJ616" s="15"/>
      <c r="IK616" s="15"/>
      <c r="IL616" s="15"/>
      <c r="IM616" s="15"/>
      <c r="IN616" s="15"/>
      <c r="IO616" s="15"/>
      <c r="IP616" s="15"/>
      <c r="IQ616" s="15"/>
      <c r="IR616" s="15"/>
    </row>
    <row r="617" spans="1:252" ht="60.75" customHeight="1" x14ac:dyDescent="0.25">
      <c r="A617" s="122">
        <v>613</v>
      </c>
      <c r="B617" s="122" t="s">
        <v>3032</v>
      </c>
      <c r="C617" s="123" t="s">
        <v>3033</v>
      </c>
      <c r="D617" s="123" t="s">
        <v>3034</v>
      </c>
      <c r="E617" s="124" t="s">
        <v>3035</v>
      </c>
      <c r="F617" s="139">
        <v>43041</v>
      </c>
      <c r="G617" s="122" t="s">
        <v>3036</v>
      </c>
      <c r="H617" s="122" t="s">
        <v>160</v>
      </c>
      <c r="I617" s="122" t="s">
        <v>161</v>
      </c>
      <c r="J617" s="141" t="s">
        <v>2677</v>
      </c>
      <c r="K617" s="25" t="s">
        <v>23</v>
      </c>
      <c r="L617" s="25" t="s">
        <v>24</v>
      </c>
      <c r="M617" s="15"/>
      <c r="N617" s="141" t="s">
        <v>3037</v>
      </c>
      <c r="O617" s="25" t="s">
        <v>23</v>
      </c>
      <c r="P617" s="25" t="s">
        <v>24</v>
      </c>
      <c r="Q617" s="15"/>
      <c r="R617" s="15"/>
      <c r="S617" s="15"/>
      <c r="T617" s="15"/>
      <c r="U617" s="15"/>
      <c r="V617" s="15"/>
      <c r="W617" s="15"/>
      <c r="X617" s="15"/>
      <c r="Y617" s="15"/>
      <c r="Z617" s="15"/>
      <c r="AA617" s="15"/>
      <c r="AB617" s="15"/>
      <c r="AC617" s="15"/>
      <c r="AD617" s="15"/>
      <c r="AE617" s="15"/>
      <c r="AF617" s="15"/>
      <c r="AG617" s="15"/>
      <c r="AH617" s="15"/>
      <c r="AI617" s="15"/>
      <c r="AJ617" s="15"/>
      <c r="AK617" s="15"/>
      <c r="AL617" s="15"/>
      <c r="AM617" s="15"/>
      <c r="AN617" s="15"/>
      <c r="AO617" s="15"/>
      <c r="AP617" s="15"/>
      <c r="AQ617" s="15"/>
      <c r="AR617" s="15"/>
      <c r="AS617" s="15"/>
      <c r="AT617" s="15"/>
      <c r="AU617" s="15"/>
      <c r="AV617" s="15"/>
      <c r="AW617" s="15"/>
      <c r="AX617" s="15"/>
      <c r="AY617" s="15"/>
      <c r="AZ617" s="15"/>
      <c r="BA617" s="15"/>
      <c r="BB617" s="15"/>
      <c r="BC617" s="15"/>
      <c r="BD617" s="15"/>
      <c r="BE617" s="15"/>
      <c r="BF617" s="15"/>
      <c r="BG617" s="15"/>
      <c r="BH617" s="15"/>
      <c r="BI617" s="15"/>
      <c r="BJ617" s="15"/>
      <c r="BK617" s="15"/>
      <c r="BL617" s="15"/>
      <c r="BM617" s="15"/>
      <c r="BN617" s="15"/>
      <c r="BO617" s="15"/>
      <c r="BP617" s="15"/>
      <c r="BQ617" s="15"/>
      <c r="BR617" s="15"/>
      <c r="BS617" s="15"/>
      <c r="BT617" s="15"/>
      <c r="BU617" s="15"/>
      <c r="BV617" s="15"/>
      <c r="BW617" s="15"/>
      <c r="BX617" s="15"/>
      <c r="BY617" s="15"/>
      <c r="BZ617" s="15"/>
      <c r="CA617" s="15"/>
      <c r="CB617" s="15"/>
      <c r="CC617" s="15"/>
      <c r="CD617" s="15"/>
      <c r="CE617" s="15"/>
      <c r="CF617" s="15"/>
      <c r="CG617" s="15"/>
      <c r="CH617" s="15"/>
      <c r="CI617" s="15"/>
      <c r="CJ617" s="15"/>
      <c r="CK617" s="15"/>
      <c r="CL617" s="15"/>
      <c r="CM617" s="15"/>
      <c r="CN617" s="15"/>
      <c r="CO617" s="15"/>
      <c r="CP617" s="15"/>
      <c r="CQ617" s="15"/>
      <c r="CR617" s="15"/>
      <c r="CS617" s="15"/>
      <c r="CT617" s="15"/>
      <c r="CU617" s="15"/>
      <c r="CV617" s="15"/>
      <c r="CW617" s="15"/>
      <c r="CX617" s="15"/>
      <c r="CY617" s="15"/>
      <c r="CZ617" s="15"/>
      <c r="DA617" s="15"/>
      <c r="DB617" s="15"/>
      <c r="DC617" s="15"/>
      <c r="DD617" s="15"/>
      <c r="DE617" s="15"/>
      <c r="DF617" s="15"/>
      <c r="DG617" s="15"/>
      <c r="DH617" s="15"/>
      <c r="DI617" s="15"/>
      <c r="DJ617" s="15"/>
      <c r="DK617" s="15"/>
      <c r="DL617" s="15"/>
      <c r="DM617" s="15"/>
      <c r="DN617" s="15"/>
      <c r="DO617" s="15"/>
      <c r="DP617" s="15"/>
      <c r="DQ617" s="15"/>
      <c r="DR617" s="15"/>
      <c r="DS617" s="15"/>
      <c r="DT617" s="15"/>
      <c r="DU617" s="15"/>
      <c r="DV617" s="15"/>
      <c r="DW617" s="15"/>
      <c r="DX617" s="15"/>
      <c r="DY617" s="15"/>
      <c r="DZ617" s="15"/>
      <c r="EA617" s="15"/>
      <c r="EB617" s="15"/>
      <c r="EC617" s="15"/>
      <c r="ED617" s="15"/>
      <c r="EE617" s="15"/>
      <c r="EF617" s="15"/>
      <c r="EG617" s="15"/>
      <c r="EH617" s="15"/>
      <c r="EI617" s="15"/>
      <c r="EJ617" s="15"/>
      <c r="EK617" s="15"/>
      <c r="EL617" s="15"/>
      <c r="EM617" s="15"/>
      <c r="EN617" s="15"/>
      <c r="EO617" s="15"/>
      <c r="EP617" s="15"/>
      <c r="EQ617" s="15"/>
      <c r="ER617" s="15"/>
      <c r="ES617" s="15"/>
      <c r="ET617" s="15"/>
      <c r="EU617" s="15"/>
      <c r="EV617" s="15"/>
      <c r="EW617" s="15"/>
      <c r="EX617" s="15"/>
      <c r="EY617" s="15"/>
      <c r="EZ617" s="15"/>
      <c r="FA617" s="15"/>
      <c r="FB617" s="15"/>
      <c r="FC617" s="15"/>
      <c r="FD617" s="15"/>
      <c r="FE617" s="15"/>
      <c r="FF617" s="15"/>
      <c r="FG617" s="15"/>
      <c r="FH617" s="15"/>
      <c r="FI617" s="15"/>
      <c r="FJ617" s="15"/>
      <c r="FK617" s="15"/>
      <c r="FL617" s="15"/>
      <c r="FM617" s="15"/>
      <c r="FN617" s="15"/>
      <c r="FO617" s="15"/>
      <c r="FP617" s="15"/>
      <c r="FQ617" s="15"/>
      <c r="FR617" s="15"/>
      <c r="FS617" s="15"/>
      <c r="FT617" s="15"/>
      <c r="FU617" s="15"/>
      <c r="FV617" s="15"/>
      <c r="FW617" s="15"/>
      <c r="FX617" s="15"/>
      <c r="FY617" s="15"/>
      <c r="FZ617" s="15"/>
      <c r="GA617" s="15"/>
      <c r="GB617" s="15"/>
      <c r="GC617" s="15"/>
      <c r="GD617" s="15"/>
      <c r="GE617" s="15"/>
      <c r="GF617" s="15"/>
      <c r="GG617" s="15"/>
      <c r="GH617" s="15"/>
      <c r="GI617" s="15"/>
      <c r="GJ617" s="15"/>
      <c r="GK617" s="15"/>
      <c r="GL617" s="15"/>
      <c r="GM617" s="15"/>
      <c r="GN617" s="15"/>
      <c r="GO617" s="15"/>
      <c r="GP617" s="15"/>
      <c r="GQ617" s="15"/>
      <c r="GR617" s="15"/>
      <c r="GS617" s="15"/>
      <c r="GT617" s="15"/>
      <c r="GU617" s="15"/>
      <c r="GV617" s="15"/>
      <c r="GW617" s="15"/>
      <c r="GX617" s="15"/>
      <c r="GY617" s="15"/>
      <c r="GZ617" s="15"/>
      <c r="HA617" s="15"/>
      <c r="HB617" s="15"/>
      <c r="HC617" s="15"/>
      <c r="HD617" s="15"/>
      <c r="HE617" s="15"/>
      <c r="HF617" s="15"/>
      <c r="HG617" s="15"/>
      <c r="HH617" s="15"/>
      <c r="HI617" s="15"/>
      <c r="HJ617" s="15"/>
      <c r="HK617" s="15"/>
      <c r="HL617" s="15"/>
      <c r="HM617" s="15"/>
      <c r="HN617" s="15"/>
      <c r="HO617" s="15"/>
      <c r="HP617" s="15"/>
      <c r="HQ617" s="15"/>
      <c r="HR617" s="15"/>
      <c r="HS617" s="15"/>
      <c r="HT617" s="15"/>
      <c r="HU617" s="15"/>
      <c r="HV617" s="15"/>
      <c r="HW617" s="15"/>
      <c r="HX617" s="15"/>
      <c r="HY617" s="15"/>
      <c r="HZ617" s="15"/>
      <c r="IA617" s="15"/>
      <c r="IB617" s="15"/>
      <c r="IC617" s="15"/>
      <c r="ID617" s="15"/>
      <c r="IE617" s="15"/>
      <c r="IF617" s="15"/>
      <c r="IG617" s="15"/>
      <c r="IH617" s="15"/>
      <c r="II617" s="15"/>
      <c r="IJ617" s="15"/>
      <c r="IK617" s="15"/>
      <c r="IL617" s="15"/>
      <c r="IM617" s="15"/>
      <c r="IN617" s="15"/>
      <c r="IO617" s="15"/>
      <c r="IP617" s="15"/>
      <c r="IQ617" s="15"/>
      <c r="IR617" s="15"/>
    </row>
    <row r="618" spans="1:252" s="15" customFormat="1" ht="75.75" customHeight="1" x14ac:dyDescent="0.25">
      <c r="A618" s="122">
        <v>614</v>
      </c>
      <c r="B618" s="122" t="s">
        <v>3038</v>
      </c>
      <c r="C618" s="123" t="s">
        <v>3039</v>
      </c>
      <c r="D618" s="123" t="s">
        <v>3040</v>
      </c>
      <c r="E618" s="124" t="s">
        <v>3041</v>
      </c>
      <c r="F618" s="139">
        <v>43041</v>
      </c>
      <c r="G618" s="122" t="s">
        <v>3042</v>
      </c>
      <c r="H618" s="122" t="s">
        <v>191</v>
      </c>
      <c r="I618" s="122" t="s">
        <v>192</v>
      </c>
      <c r="J618" s="141" t="s">
        <v>61</v>
      </c>
      <c r="K618" s="25" t="s">
        <v>23</v>
      </c>
      <c r="L618" s="25" t="s">
        <v>52</v>
      </c>
      <c r="M618" s="123"/>
      <c r="N618" s="141" t="s">
        <v>3043</v>
      </c>
      <c r="O618" s="25" t="s">
        <v>23</v>
      </c>
      <c r="P618" s="25" t="s">
        <v>24</v>
      </c>
    </row>
    <row r="619" spans="1:252" s="15" customFormat="1" ht="64.5" customHeight="1" x14ac:dyDescent="0.25">
      <c r="A619" s="122">
        <v>615</v>
      </c>
      <c r="B619" s="122" t="s">
        <v>3044</v>
      </c>
      <c r="C619" s="123"/>
      <c r="D619" s="123" t="s">
        <v>3045</v>
      </c>
      <c r="E619" s="124" t="s">
        <v>3046</v>
      </c>
      <c r="F619" s="139">
        <v>43041</v>
      </c>
      <c r="G619" s="122" t="s">
        <v>3047</v>
      </c>
      <c r="H619" s="122" t="s">
        <v>160</v>
      </c>
      <c r="I619" s="122" t="s">
        <v>179</v>
      </c>
      <c r="J619" s="141" t="s">
        <v>61</v>
      </c>
      <c r="K619" s="25" t="s">
        <v>23</v>
      </c>
      <c r="L619" s="25" t="s">
        <v>52</v>
      </c>
      <c r="M619" s="123"/>
      <c r="N619" s="141" t="s">
        <v>3048</v>
      </c>
      <c r="O619" s="25" t="s">
        <v>23</v>
      </c>
      <c r="P619" s="25" t="s">
        <v>24</v>
      </c>
    </row>
    <row r="620" spans="1:252" ht="60.75" customHeight="1" x14ac:dyDescent="0.25">
      <c r="A620" s="122">
        <v>616</v>
      </c>
      <c r="B620" s="122" t="s">
        <v>3049</v>
      </c>
      <c r="C620" s="123"/>
      <c r="D620" s="123" t="s">
        <v>3050</v>
      </c>
      <c r="E620" s="124" t="s">
        <v>3051</v>
      </c>
      <c r="F620" s="139">
        <v>43041</v>
      </c>
      <c r="G620" s="122" t="s">
        <v>3052</v>
      </c>
      <c r="H620" s="122" t="s">
        <v>160</v>
      </c>
      <c r="I620" s="122" t="s">
        <v>607</v>
      </c>
      <c r="J620" s="141" t="s">
        <v>2677</v>
      </c>
      <c r="K620" s="25" t="s">
        <v>23</v>
      </c>
      <c r="L620" s="25" t="s">
        <v>24</v>
      </c>
      <c r="M620" s="15"/>
      <c r="N620" s="141" t="s">
        <v>3053</v>
      </c>
      <c r="O620" s="25" t="s">
        <v>23</v>
      </c>
      <c r="P620" s="25" t="s">
        <v>24</v>
      </c>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c r="BC620" s="15"/>
      <c r="BD620" s="15"/>
      <c r="BE620" s="15"/>
      <c r="BF620" s="15"/>
      <c r="BG620" s="15"/>
      <c r="BH620" s="15"/>
      <c r="BI620" s="15"/>
      <c r="BJ620" s="15"/>
      <c r="BK620" s="15"/>
      <c r="BL620" s="15"/>
      <c r="BM620" s="15"/>
      <c r="BN620" s="15"/>
      <c r="BO620" s="15"/>
      <c r="BP620" s="15"/>
      <c r="BQ620" s="15"/>
      <c r="BR620" s="15"/>
      <c r="BS620" s="15"/>
      <c r="BT620" s="15"/>
      <c r="BU620" s="15"/>
      <c r="BV620" s="15"/>
      <c r="BW620" s="15"/>
      <c r="BX620" s="15"/>
      <c r="BY620" s="15"/>
      <c r="BZ620" s="15"/>
      <c r="CA620" s="15"/>
      <c r="CB620" s="15"/>
      <c r="CC620" s="15"/>
      <c r="CD620" s="15"/>
      <c r="CE620" s="15"/>
      <c r="CF620" s="15"/>
      <c r="CG620" s="15"/>
      <c r="CH620" s="15"/>
      <c r="CI620" s="15"/>
      <c r="CJ620" s="15"/>
      <c r="CK620" s="15"/>
      <c r="CL620" s="15"/>
      <c r="CM620" s="15"/>
      <c r="CN620" s="15"/>
      <c r="CO620" s="15"/>
      <c r="CP620" s="15"/>
      <c r="CQ620" s="15"/>
      <c r="CR620" s="15"/>
      <c r="CS620" s="15"/>
      <c r="CT620" s="15"/>
      <c r="CU620" s="15"/>
      <c r="CV620" s="15"/>
      <c r="CW620" s="15"/>
      <c r="CX620" s="15"/>
      <c r="CY620" s="15"/>
      <c r="CZ620" s="15"/>
      <c r="DA620" s="15"/>
      <c r="DB620" s="15"/>
      <c r="DC620" s="15"/>
      <c r="DD620" s="15"/>
      <c r="DE620" s="15"/>
      <c r="DF620" s="15"/>
      <c r="DG620" s="15"/>
      <c r="DH620" s="15"/>
      <c r="DI620" s="15"/>
      <c r="DJ620" s="15"/>
      <c r="DK620" s="15"/>
      <c r="DL620" s="15"/>
      <c r="DM620" s="15"/>
      <c r="DN620" s="15"/>
      <c r="DO620" s="15"/>
      <c r="DP620" s="15"/>
      <c r="DQ620" s="15"/>
      <c r="DR620" s="15"/>
      <c r="DS620" s="15"/>
      <c r="DT620" s="15"/>
      <c r="DU620" s="15"/>
      <c r="DV620" s="15"/>
      <c r="DW620" s="15"/>
      <c r="DX620" s="15"/>
      <c r="DY620" s="15"/>
      <c r="DZ620" s="15"/>
      <c r="EA620" s="15"/>
      <c r="EB620" s="15"/>
      <c r="EC620" s="15"/>
      <c r="ED620" s="15"/>
      <c r="EE620" s="15"/>
      <c r="EF620" s="15"/>
      <c r="EG620" s="15"/>
      <c r="EH620" s="15"/>
      <c r="EI620" s="15"/>
      <c r="EJ620" s="15"/>
      <c r="EK620" s="15"/>
      <c r="EL620" s="15"/>
      <c r="EM620" s="15"/>
      <c r="EN620" s="15"/>
      <c r="EO620" s="15"/>
      <c r="EP620" s="15"/>
      <c r="EQ620" s="15"/>
      <c r="ER620" s="15"/>
      <c r="ES620" s="15"/>
      <c r="ET620" s="15"/>
      <c r="EU620" s="15"/>
      <c r="EV620" s="15"/>
      <c r="EW620" s="15"/>
      <c r="EX620" s="15"/>
      <c r="EY620" s="15"/>
      <c r="EZ620" s="15"/>
      <c r="FA620" s="15"/>
      <c r="FB620" s="15"/>
      <c r="FC620" s="15"/>
      <c r="FD620" s="15"/>
      <c r="FE620" s="15"/>
      <c r="FF620" s="15"/>
      <c r="FG620" s="15"/>
      <c r="FH620" s="15"/>
      <c r="FI620" s="15"/>
      <c r="FJ620" s="15"/>
      <c r="FK620" s="15"/>
      <c r="FL620" s="15"/>
      <c r="FM620" s="15"/>
      <c r="FN620" s="15"/>
      <c r="FO620" s="15"/>
      <c r="FP620" s="15"/>
      <c r="FQ620" s="15"/>
      <c r="FR620" s="15"/>
      <c r="FS620" s="15"/>
      <c r="FT620" s="15"/>
      <c r="FU620" s="15"/>
      <c r="FV620" s="15"/>
      <c r="FW620" s="15"/>
      <c r="FX620" s="15"/>
      <c r="FY620" s="15"/>
      <c r="FZ620" s="15"/>
      <c r="GA620" s="15"/>
      <c r="GB620" s="15"/>
      <c r="GC620" s="15"/>
      <c r="GD620" s="15"/>
      <c r="GE620" s="15"/>
      <c r="GF620" s="15"/>
      <c r="GG620" s="15"/>
      <c r="GH620" s="15"/>
      <c r="GI620" s="15"/>
      <c r="GJ620" s="15"/>
      <c r="GK620" s="15"/>
      <c r="GL620" s="15"/>
      <c r="GM620" s="15"/>
      <c r="GN620" s="15"/>
      <c r="GO620" s="15"/>
      <c r="GP620" s="15"/>
      <c r="GQ620" s="15"/>
      <c r="GR620" s="15"/>
      <c r="GS620" s="15"/>
      <c r="GT620" s="15"/>
      <c r="GU620" s="15"/>
      <c r="GV620" s="15"/>
      <c r="GW620" s="15"/>
      <c r="GX620" s="15"/>
      <c r="GY620" s="15"/>
      <c r="GZ620" s="15"/>
      <c r="HA620" s="15"/>
      <c r="HB620" s="15"/>
      <c r="HC620" s="15"/>
      <c r="HD620" s="15"/>
      <c r="HE620" s="15"/>
      <c r="HF620" s="15"/>
      <c r="HG620" s="15"/>
      <c r="HH620" s="15"/>
      <c r="HI620" s="15"/>
      <c r="HJ620" s="15"/>
      <c r="HK620" s="15"/>
      <c r="HL620" s="15"/>
      <c r="HM620" s="15"/>
      <c r="HN620" s="15"/>
      <c r="HO620" s="15"/>
      <c r="HP620" s="15"/>
      <c r="HQ620" s="15"/>
      <c r="HR620" s="15"/>
      <c r="HS620" s="15"/>
      <c r="HT620" s="15"/>
      <c r="HU620" s="15"/>
      <c r="HV620" s="15"/>
      <c r="HW620" s="15"/>
      <c r="HX620" s="15"/>
      <c r="HY620" s="15"/>
      <c r="HZ620" s="15"/>
      <c r="IA620" s="15"/>
      <c r="IB620" s="15"/>
      <c r="IC620" s="15"/>
      <c r="ID620" s="15"/>
      <c r="IE620" s="15"/>
      <c r="IF620" s="15"/>
      <c r="IG620" s="15"/>
      <c r="IH620" s="15"/>
      <c r="II620" s="15"/>
      <c r="IJ620" s="15"/>
      <c r="IK620" s="15"/>
      <c r="IL620" s="15"/>
      <c r="IM620" s="15"/>
      <c r="IN620" s="15"/>
      <c r="IO620" s="15"/>
      <c r="IP620" s="15"/>
      <c r="IQ620" s="15"/>
      <c r="IR620" s="15"/>
    </row>
    <row r="621" spans="1:252" ht="72.75" customHeight="1" x14ac:dyDescent="0.25">
      <c r="A621" s="122">
        <v>617</v>
      </c>
      <c r="B621" s="122" t="s">
        <v>3054</v>
      </c>
      <c r="C621" s="123" t="s">
        <v>2526</v>
      </c>
      <c r="D621" s="123" t="s">
        <v>3055</v>
      </c>
      <c r="E621" s="124" t="s">
        <v>3056</v>
      </c>
      <c r="F621" s="139">
        <v>43041</v>
      </c>
      <c r="G621" s="122" t="s">
        <v>3013</v>
      </c>
      <c r="H621" s="122" t="s">
        <v>2745</v>
      </c>
      <c r="I621" s="122" t="s">
        <v>2746</v>
      </c>
      <c r="J621" s="140" t="s">
        <v>2747</v>
      </c>
      <c r="K621" s="127" t="s">
        <v>23</v>
      </c>
      <c r="L621" s="127" t="s">
        <v>24</v>
      </c>
      <c r="M621" s="149"/>
      <c r="N621" s="140" t="s">
        <v>3057</v>
      </c>
      <c r="O621" s="127" t="s">
        <v>23</v>
      </c>
      <c r="P621" s="127" t="s">
        <v>24</v>
      </c>
    </row>
    <row r="622" spans="1:252" ht="72.75" customHeight="1" x14ac:dyDescent="0.25">
      <c r="A622" s="122">
        <v>618</v>
      </c>
      <c r="B622" s="122" t="s">
        <v>3058</v>
      </c>
      <c r="C622" s="123" t="s">
        <v>3059</v>
      </c>
      <c r="D622" s="123" t="s">
        <v>3060</v>
      </c>
      <c r="E622" s="124" t="s">
        <v>3061</v>
      </c>
      <c r="F622" s="139">
        <v>43042</v>
      </c>
      <c r="G622" s="122" t="s">
        <v>3062</v>
      </c>
      <c r="H622" s="122" t="s">
        <v>2745</v>
      </c>
      <c r="I622" s="122" t="s">
        <v>2746</v>
      </c>
      <c r="J622" s="140" t="s">
        <v>2747</v>
      </c>
      <c r="K622" s="127" t="s">
        <v>23</v>
      </c>
      <c r="L622" s="127" t="s">
        <v>24</v>
      </c>
      <c r="M622" s="149"/>
      <c r="N622" s="140" t="s">
        <v>3063</v>
      </c>
      <c r="O622" s="127" t="s">
        <v>23</v>
      </c>
      <c r="P622" s="127" t="s">
        <v>24</v>
      </c>
    </row>
    <row r="623" spans="1:252" s="15" customFormat="1" ht="64.5" customHeight="1" x14ac:dyDescent="0.25">
      <c r="A623" s="122">
        <v>619</v>
      </c>
      <c r="B623" s="122" t="s">
        <v>3064</v>
      </c>
      <c r="C623" s="123"/>
      <c r="D623" s="123" t="s">
        <v>3065</v>
      </c>
      <c r="E623" s="124" t="s">
        <v>3066</v>
      </c>
      <c r="F623" s="139">
        <v>43042</v>
      </c>
      <c r="G623" s="122" t="s">
        <v>3067</v>
      </c>
      <c r="H623" s="122" t="s">
        <v>160</v>
      </c>
      <c r="I623" s="122" t="s">
        <v>179</v>
      </c>
      <c r="J623" s="141" t="s">
        <v>61</v>
      </c>
      <c r="K623" s="25" t="s">
        <v>23</v>
      </c>
      <c r="L623" s="25" t="s">
        <v>52</v>
      </c>
      <c r="M623" s="123"/>
      <c r="N623" s="141" t="s">
        <v>3068</v>
      </c>
      <c r="O623" s="25" t="s">
        <v>23</v>
      </c>
      <c r="P623" s="25" t="s">
        <v>24</v>
      </c>
    </row>
    <row r="624" spans="1:252" ht="88.5" customHeight="1" x14ac:dyDescent="0.25">
      <c r="A624" s="122">
        <v>620</v>
      </c>
      <c r="B624" s="122" t="s">
        <v>3069</v>
      </c>
      <c r="C624" s="123" t="s">
        <v>69</v>
      </c>
      <c r="D624" s="123" t="s">
        <v>3070</v>
      </c>
      <c r="E624" s="124" t="s">
        <v>3071</v>
      </c>
      <c r="F624" s="139">
        <v>43045</v>
      </c>
      <c r="G624" s="122" t="s">
        <v>3072</v>
      </c>
      <c r="H624" s="122" t="s">
        <v>277</v>
      </c>
      <c r="I624" s="122" t="s">
        <v>179</v>
      </c>
      <c r="J624" s="150" t="s">
        <v>3023</v>
      </c>
      <c r="K624" s="25" t="s">
        <v>23</v>
      </c>
      <c r="L624" s="25" t="s">
        <v>52</v>
      </c>
      <c r="M624" s="15"/>
      <c r="N624" s="141" t="s">
        <v>3073</v>
      </c>
      <c r="O624" s="25" t="s">
        <v>23</v>
      </c>
      <c r="P624" s="25" t="s">
        <v>52</v>
      </c>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c r="BC624" s="15"/>
      <c r="BD624" s="15"/>
      <c r="BE624" s="15"/>
      <c r="BF624" s="15"/>
      <c r="BG624" s="15"/>
      <c r="BH624" s="15"/>
      <c r="BI624" s="15"/>
      <c r="BJ624" s="15"/>
      <c r="BK624" s="15"/>
      <c r="BL624" s="15"/>
      <c r="BM624" s="15"/>
      <c r="BN624" s="15"/>
      <c r="BO624" s="15"/>
      <c r="BP624" s="15"/>
      <c r="BQ624" s="15"/>
      <c r="BR624" s="15"/>
      <c r="BS624" s="15"/>
      <c r="BT624" s="15"/>
      <c r="BU624" s="15"/>
      <c r="BV624" s="15"/>
      <c r="BW624" s="15"/>
      <c r="BX624" s="15"/>
      <c r="BY624" s="15"/>
      <c r="BZ624" s="15"/>
      <c r="CA624" s="15"/>
      <c r="CB624" s="15"/>
      <c r="CC624" s="15"/>
      <c r="CD624" s="15"/>
      <c r="CE624" s="15"/>
      <c r="CF624" s="15"/>
      <c r="CG624" s="15"/>
      <c r="CH624" s="15"/>
      <c r="CI624" s="15"/>
      <c r="CJ624" s="15"/>
      <c r="CK624" s="15"/>
      <c r="CL624" s="15"/>
      <c r="CM624" s="15"/>
      <c r="CN624" s="15"/>
      <c r="CO624" s="15"/>
      <c r="CP624" s="15"/>
      <c r="CQ624" s="15"/>
      <c r="CR624" s="15"/>
      <c r="CS624" s="15"/>
      <c r="CT624" s="15"/>
      <c r="CU624" s="15"/>
      <c r="CV624" s="15"/>
      <c r="CW624" s="15"/>
      <c r="CX624" s="15"/>
      <c r="CY624" s="15"/>
      <c r="CZ624" s="15"/>
      <c r="DA624" s="15"/>
      <c r="DB624" s="15"/>
      <c r="DC624" s="15"/>
      <c r="DD624" s="15"/>
      <c r="DE624" s="15"/>
      <c r="DF624" s="15"/>
      <c r="DG624" s="15"/>
      <c r="DH624" s="15"/>
      <c r="DI624" s="15"/>
      <c r="DJ624" s="15"/>
      <c r="DK624" s="15"/>
      <c r="DL624" s="15"/>
      <c r="DM624" s="15"/>
      <c r="DN624" s="15"/>
      <c r="DO624" s="15"/>
      <c r="DP624" s="15"/>
      <c r="DQ624" s="15"/>
      <c r="DR624" s="15"/>
      <c r="DS624" s="15"/>
      <c r="DT624" s="15"/>
      <c r="DU624" s="15"/>
      <c r="DV624" s="15"/>
      <c r="DW624" s="15"/>
      <c r="DX624" s="15"/>
      <c r="DY624" s="15"/>
      <c r="DZ624" s="15"/>
      <c r="EA624" s="15"/>
      <c r="EB624" s="15"/>
      <c r="EC624" s="15"/>
      <c r="ED624" s="15"/>
      <c r="EE624" s="15"/>
      <c r="EF624" s="15"/>
      <c r="EG624" s="15"/>
      <c r="EH624" s="15"/>
      <c r="EI624" s="15"/>
      <c r="EJ624" s="15"/>
      <c r="EK624" s="15"/>
      <c r="EL624" s="15"/>
      <c r="EM624" s="15"/>
      <c r="EN624" s="15"/>
      <c r="EO624" s="15"/>
      <c r="EP624" s="15"/>
      <c r="EQ624" s="15"/>
      <c r="ER624" s="15"/>
      <c r="ES624" s="15"/>
      <c r="ET624" s="15"/>
      <c r="EU624" s="15"/>
      <c r="EV624" s="15"/>
      <c r="EW624" s="15"/>
      <c r="EX624" s="15"/>
      <c r="EY624" s="15"/>
      <c r="EZ624" s="15"/>
      <c r="FA624" s="15"/>
      <c r="FB624" s="15"/>
      <c r="FC624" s="15"/>
      <c r="FD624" s="15"/>
      <c r="FE624" s="15"/>
      <c r="FF624" s="15"/>
      <c r="FG624" s="15"/>
      <c r="FH624" s="15"/>
      <c r="FI624" s="15"/>
      <c r="FJ624" s="15"/>
      <c r="FK624" s="15"/>
      <c r="FL624" s="15"/>
      <c r="FM624" s="15"/>
      <c r="FN624" s="15"/>
      <c r="FO624" s="15"/>
      <c r="FP624" s="15"/>
      <c r="FQ624" s="15"/>
      <c r="FR624" s="15"/>
      <c r="FS624" s="15"/>
      <c r="FT624" s="15"/>
      <c r="FU624" s="15"/>
      <c r="FV624" s="15"/>
      <c r="FW624" s="15"/>
      <c r="FX624" s="15"/>
      <c r="FY624" s="15"/>
      <c r="FZ624" s="15"/>
      <c r="GA624" s="15"/>
      <c r="GB624" s="15"/>
      <c r="GC624" s="15"/>
      <c r="GD624" s="15"/>
      <c r="GE624" s="15"/>
      <c r="GF624" s="15"/>
      <c r="GG624" s="15"/>
      <c r="GH624" s="15"/>
      <c r="GI624" s="15"/>
      <c r="GJ624" s="15"/>
      <c r="GK624" s="15"/>
      <c r="GL624" s="15"/>
      <c r="GM624" s="15"/>
      <c r="GN624" s="15"/>
      <c r="GO624" s="15"/>
      <c r="GP624" s="15"/>
      <c r="GQ624" s="15"/>
      <c r="GR624" s="15"/>
      <c r="GS624" s="15"/>
      <c r="GT624" s="15"/>
      <c r="GU624" s="15"/>
      <c r="GV624" s="15"/>
      <c r="GW624" s="15"/>
      <c r="GX624" s="15"/>
      <c r="GY624" s="15"/>
      <c r="GZ624" s="15"/>
      <c r="HA624" s="15"/>
      <c r="HB624" s="15"/>
      <c r="HC624" s="15"/>
      <c r="HD624" s="15"/>
      <c r="HE624" s="15"/>
      <c r="HF624" s="15"/>
      <c r="HG624" s="15"/>
      <c r="HH624" s="15"/>
      <c r="HI624" s="15"/>
      <c r="HJ624" s="15"/>
      <c r="HK624" s="15"/>
      <c r="HL624" s="15"/>
      <c r="HM624" s="15"/>
      <c r="HN624" s="15"/>
      <c r="HO624" s="15"/>
      <c r="HP624" s="15"/>
      <c r="HQ624" s="15"/>
      <c r="HR624" s="15"/>
      <c r="HS624" s="15"/>
      <c r="HT624" s="15"/>
      <c r="HU624" s="15"/>
      <c r="HV624" s="15"/>
      <c r="HW624" s="15"/>
      <c r="HX624" s="15"/>
      <c r="HY624" s="15"/>
      <c r="HZ624" s="15"/>
      <c r="IA624" s="15"/>
      <c r="IB624" s="15"/>
      <c r="IC624" s="15"/>
      <c r="ID624" s="15"/>
      <c r="IE624" s="15"/>
      <c r="IF624" s="15"/>
      <c r="IG624" s="15"/>
      <c r="IH624" s="15"/>
      <c r="II624" s="15"/>
      <c r="IJ624" s="15"/>
    </row>
    <row r="625" spans="1:252" ht="72.75" customHeight="1" x14ac:dyDescent="0.25">
      <c r="A625" s="122">
        <v>621</v>
      </c>
      <c r="B625" s="122" t="s">
        <v>3074</v>
      </c>
      <c r="C625" s="123" t="s">
        <v>3075</v>
      </c>
      <c r="D625" s="123" t="s">
        <v>3076</v>
      </c>
      <c r="E625" s="124" t="s">
        <v>3077</v>
      </c>
      <c r="F625" s="139">
        <v>43045</v>
      </c>
      <c r="G625" s="122" t="s">
        <v>3062</v>
      </c>
      <c r="H625" s="122" t="s">
        <v>2745</v>
      </c>
      <c r="I625" s="122" t="s">
        <v>2746</v>
      </c>
      <c r="J625" s="140" t="s">
        <v>2747</v>
      </c>
      <c r="K625" s="127" t="s">
        <v>23</v>
      </c>
      <c r="L625" s="127" t="s">
        <v>24</v>
      </c>
      <c r="M625" s="149"/>
      <c r="N625" s="140" t="s">
        <v>3078</v>
      </c>
      <c r="O625" s="127" t="s">
        <v>23</v>
      </c>
      <c r="P625" s="127" t="s">
        <v>24</v>
      </c>
    </row>
    <row r="626" spans="1:252" ht="60.75" customHeight="1" x14ac:dyDescent="0.25">
      <c r="A626" s="122">
        <v>622</v>
      </c>
      <c r="B626" s="122" t="s">
        <v>3079</v>
      </c>
      <c r="C626" s="123"/>
      <c r="D626" s="123" t="s">
        <v>3080</v>
      </c>
      <c r="E626" s="124" t="s">
        <v>3081</v>
      </c>
      <c r="F626" s="139">
        <v>43045</v>
      </c>
      <c r="G626" s="122" t="s">
        <v>3082</v>
      </c>
      <c r="H626" s="122" t="s">
        <v>77</v>
      </c>
      <c r="I626" s="122" t="s">
        <v>329</v>
      </c>
      <c r="J626" s="141" t="s">
        <v>2504</v>
      </c>
      <c r="K626" s="25" t="s">
        <v>23</v>
      </c>
      <c r="L626" s="25" t="s">
        <v>24</v>
      </c>
      <c r="M626" s="15"/>
      <c r="N626" s="141" t="s">
        <v>3083</v>
      </c>
      <c r="O626" s="25" t="s">
        <v>23</v>
      </c>
      <c r="P626" s="25" t="s">
        <v>24</v>
      </c>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c r="BC626" s="15"/>
      <c r="BD626" s="15"/>
      <c r="BE626" s="15"/>
      <c r="BF626" s="15"/>
      <c r="BG626" s="15"/>
      <c r="BH626" s="15"/>
      <c r="BI626" s="15"/>
      <c r="BJ626" s="15"/>
      <c r="BK626" s="15"/>
      <c r="BL626" s="15"/>
      <c r="BM626" s="15"/>
      <c r="BN626" s="15"/>
      <c r="BO626" s="15"/>
      <c r="BP626" s="15"/>
      <c r="BQ626" s="15"/>
      <c r="BR626" s="15"/>
      <c r="BS626" s="15"/>
      <c r="BT626" s="15"/>
      <c r="BU626" s="15"/>
      <c r="BV626" s="15"/>
      <c r="BW626" s="15"/>
      <c r="BX626" s="15"/>
      <c r="BY626" s="15"/>
      <c r="BZ626" s="15"/>
      <c r="CA626" s="15"/>
      <c r="CB626" s="15"/>
      <c r="CC626" s="15"/>
      <c r="CD626" s="15"/>
      <c r="CE626" s="15"/>
      <c r="CF626" s="15"/>
      <c r="CG626" s="15"/>
      <c r="CH626" s="15"/>
      <c r="CI626" s="15"/>
      <c r="CJ626" s="15"/>
      <c r="CK626" s="15"/>
      <c r="CL626" s="15"/>
      <c r="CM626" s="15"/>
      <c r="CN626" s="15"/>
      <c r="CO626" s="15"/>
      <c r="CP626" s="15"/>
      <c r="CQ626" s="15"/>
      <c r="CR626" s="15"/>
      <c r="CS626" s="15"/>
      <c r="CT626" s="15"/>
      <c r="CU626" s="15"/>
      <c r="CV626" s="15"/>
      <c r="CW626" s="15"/>
      <c r="CX626" s="15"/>
      <c r="CY626" s="15"/>
      <c r="CZ626" s="15"/>
      <c r="DA626" s="15"/>
      <c r="DB626" s="15"/>
      <c r="DC626" s="15"/>
      <c r="DD626" s="15"/>
      <c r="DE626" s="15"/>
      <c r="DF626" s="15"/>
      <c r="DG626" s="15"/>
      <c r="DH626" s="15"/>
      <c r="DI626" s="15"/>
      <c r="DJ626" s="15"/>
      <c r="DK626" s="15"/>
      <c r="DL626" s="15"/>
      <c r="DM626" s="15"/>
      <c r="DN626" s="15"/>
      <c r="DO626" s="15"/>
      <c r="DP626" s="15"/>
      <c r="DQ626" s="15"/>
      <c r="DR626" s="15"/>
      <c r="DS626" s="15"/>
      <c r="DT626" s="15"/>
      <c r="DU626" s="15"/>
      <c r="DV626" s="15"/>
      <c r="DW626" s="15"/>
      <c r="DX626" s="15"/>
      <c r="DY626" s="15"/>
      <c r="DZ626" s="15"/>
      <c r="EA626" s="15"/>
      <c r="EB626" s="15"/>
      <c r="EC626" s="15"/>
      <c r="ED626" s="15"/>
      <c r="EE626" s="15"/>
      <c r="EF626" s="15"/>
      <c r="EG626" s="15"/>
      <c r="EH626" s="15"/>
      <c r="EI626" s="15"/>
      <c r="EJ626" s="15"/>
      <c r="EK626" s="15"/>
      <c r="EL626" s="15"/>
      <c r="EM626" s="15"/>
      <c r="EN626" s="15"/>
      <c r="EO626" s="15"/>
      <c r="EP626" s="15"/>
      <c r="EQ626" s="15"/>
      <c r="ER626" s="15"/>
      <c r="ES626" s="15"/>
      <c r="ET626" s="15"/>
      <c r="EU626" s="15"/>
      <c r="EV626" s="15"/>
      <c r="EW626" s="15"/>
      <c r="EX626" s="15"/>
      <c r="EY626" s="15"/>
      <c r="EZ626" s="15"/>
      <c r="FA626" s="15"/>
      <c r="FB626" s="15"/>
      <c r="FC626" s="15"/>
      <c r="FD626" s="15"/>
      <c r="FE626" s="15"/>
      <c r="FF626" s="15"/>
      <c r="FG626" s="15"/>
      <c r="FH626" s="15"/>
      <c r="FI626" s="15"/>
      <c r="FJ626" s="15"/>
      <c r="FK626" s="15"/>
      <c r="FL626" s="15"/>
      <c r="FM626" s="15"/>
      <c r="FN626" s="15"/>
      <c r="FO626" s="15"/>
      <c r="FP626" s="15"/>
      <c r="FQ626" s="15"/>
      <c r="FR626" s="15"/>
      <c r="FS626" s="15"/>
      <c r="FT626" s="15"/>
      <c r="FU626" s="15"/>
      <c r="FV626" s="15"/>
      <c r="FW626" s="15"/>
      <c r="FX626" s="15"/>
      <c r="FY626" s="15"/>
      <c r="FZ626" s="15"/>
      <c r="GA626" s="15"/>
      <c r="GB626" s="15"/>
      <c r="GC626" s="15"/>
      <c r="GD626" s="15"/>
      <c r="GE626" s="15"/>
      <c r="GF626" s="15"/>
      <c r="GG626" s="15"/>
      <c r="GH626" s="15"/>
      <c r="GI626" s="15"/>
      <c r="GJ626" s="15"/>
      <c r="GK626" s="15"/>
      <c r="GL626" s="15"/>
      <c r="GM626" s="15"/>
      <c r="GN626" s="15"/>
      <c r="GO626" s="15"/>
      <c r="GP626" s="15"/>
      <c r="GQ626" s="15"/>
      <c r="GR626" s="15"/>
      <c r="GS626" s="15"/>
      <c r="GT626" s="15"/>
      <c r="GU626" s="15"/>
      <c r="GV626" s="15"/>
      <c r="GW626" s="15"/>
      <c r="GX626" s="15"/>
      <c r="GY626" s="15"/>
      <c r="GZ626" s="15"/>
      <c r="HA626" s="15"/>
      <c r="HB626" s="15"/>
      <c r="HC626" s="15"/>
      <c r="HD626" s="15"/>
      <c r="HE626" s="15"/>
      <c r="HF626" s="15"/>
      <c r="HG626" s="15"/>
      <c r="HH626" s="15"/>
      <c r="HI626" s="15"/>
      <c r="HJ626" s="15"/>
      <c r="HK626" s="15"/>
      <c r="HL626" s="15"/>
      <c r="HM626" s="15"/>
      <c r="HN626" s="15"/>
      <c r="HO626" s="15"/>
      <c r="HP626" s="15"/>
      <c r="HQ626" s="15"/>
      <c r="HR626" s="15"/>
      <c r="HS626" s="15"/>
      <c r="HT626" s="15"/>
      <c r="HU626" s="15"/>
      <c r="HV626" s="15"/>
      <c r="HW626" s="15"/>
      <c r="HX626" s="15"/>
      <c r="HY626" s="15"/>
      <c r="HZ626" s="15"/>
      <c r="IA626" s="15"/>
      <c r="IB626" s="15"/>
      <c r="IC626" s="15"/>
      <c r="ID626" s="15"/>
      <c r="IE626" s="15"/>
      <c r="IF626" s="15"/>
      <c r="IG626" s="15"/>
      <c r="IH626" s="15"/>
      <c r="II626" s="15"/>
      <c r="IJ626" s="15"/>
      <c r="IK626" s="15"/>
      <c r="IL626" s="15"/>
      <c r="IM626" s="15"/>
      <c r="IN626" s="15"/>
      <c r="IO626" s="15"/>
      <c r="IP626" s="15"/>
      <c r="IQ626" s="15"/>
      <c r="IR626" s="15"/>
    </row>
    <row r="627" spans="1:252" ht="60.75" customHeight="1" x14ac:dyDescent="0.25">
      <c r="A627" s="122">
        <v>623</v>
      </c>
      <c r="B627" s="122" t="s">
        <v>3084</v>
      </c>
      <c r="C627" s="123"/>
      <c r="D627" s="123" t="s">
        <v>3085</v>
      </c>
      <c r="E627" s="124" t="s">
        <v>3086</v>
      </c>
      <c r="F627" s="139">
        <v>43045</v>
      </c>
      <c r="G627" s="122" t="s">
        <v>3087</v>
      </c>
      <c r="H627" s="122" t="s">
        <v>160</v>
      </c>
      <c r="I627" s="122" t="s">
        <v>607</v>
      </c>
      <c r="J627" s="141" t="s">
        <v>2677</v>
      </c>
      <c r="K627" s="25" t="s">
        <v>23</v>
      </c>
      <c r="L627" s="25" t="s">
        <v>24</v>
      </c>
      <c r="M627" s="15"/>
      <c r="N627" s="141" t="s">
        <v>3088</v>
      </c>
      <c r="O627" s="25" t="s">
        <v>23</v>
      </c>
      <c r="P627" s="25" t="s">
        <v>24</v>
      </c>
      <c r="Q627" s="15"/>
      <c r="R627" s="15"/>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5"/>
      <c r="BC627" s="15"/>
      <c r="BD627" s="15"/>
      <c r="BE627" s="15"/>
      <c r="BF627" s="15"/>
      <c r="BG627" s="15"/>
      <c r="BH627" s="15"/>
      <c r="BI627" s="15"/>
      <c r="BJ627" s="15"/>
      <c r="BK627" s="15"/>
      <c r="BL627" s="15"/>
      <c r="BM627" s="15"/>
      <c r="BN627" s="15"/>
      <c r="BO627" s="15"/>
      <c r="BP627" s="15"/>
      <c r="BQ627" s="15"/>
      <c r="BR627" s="15"/>
      <c r="BS627" s="15"/>
      <c r="BT627" s="15"/>
      <c r="BU627" s="15"/>
      <c r="BV627" s="15"/>
      <c r="BW627" s="15"/>
      <c r="BX627" s="15"/>
      <c r="BY627" s="15"/>
      <c r="BZ627" s="15"/>
      <c r="CA627" s="15"/>
      <c r="CB627" s="15"/>
      <c r="CC627" s="15"/>
      <c r="CD627" s="15"/>
      <c r="CE627" s="15"/>
      <c r="CF627" s="15"/>
      <c r="CG627" s="15"/>
      <c r="CH627" s="15"/>
      <c r="CI627" s="15"/>
      <c r="CJ627" s="15"/>
      <c r="CK627" s="15"/>
      <c r="CL627" s="15"/>
      <c r="CM627" s="15"/>
      <c r="CN627" s="15"/>
      <c r="CO627" s="15"/>
      <c r="CP627" s="15"/>
      <c r="CQ627" s="15"/>
      <c r="CR627" s="15"/>
      <c r="CS627" s="15"/>
      <c r="CT627" s="15"/>
      <c r="CU627" s="15"/>
      <c r="CV627" s="15"/>
      <c r="CW627" s="15"/>
      <c r="CX627" s="15"/>
      <c r="CY627" s="15"/>
      <c r="CZ627" s="15"/>
      <c r="DA627" s="15"/>
      <c r="DB627" s="15"/>
      <c r="DC627" s="15"/>
      <c r="DD627" s="15"/>
      <c r="DE627" s="15"/>
      <c r="DF627" s="15"/>
      <c r="DG627" s="15"/>
      <c r="DH627" s="15"/>
      <c r="DI627" s="15"/>
      <c r="DJ627" s="15"/>
      <c r="DK627" s="15"/>
      <c r="DL627" s="15"/>
      <c r="DM627" s="15"/>
      <c r="DN627" s="15"/>
      <c r="DO627" s="15"/>
      <c r="DP627" s="15"/>
      <c r="DQ627" s="15"/>
      <c r="DR627" s="15"/>
      <c r="DS627" s="15"/>
      <c r="DT627" s="15"/>
      <c r="DU627" s="15"/>
      <c r="DV627" s="15"/>
      <c r="DW627" s="15"/>
      <c r="DX627" s="15"/>
      <c r="DY627" s="15"/>
      <c r="DZ627" s="15"/>
      <c r="EA627" s="15"/>
      <c r="EB627" s="15"/>
      <c r="EC627" s="15"/>
      <c r="ED627" s="15"/>
      <c r="EE627" s="15"/>
      <c r="EF627" s="15"/>
      <c r="EG627" s="15"/>
      <c r="EH627" s="15"/>
      <c r="EI627" s="15"/>
      <c r="EJ627" s="15"/>
      <c r="EK627" s="15"/>
      <c r="EL627" s="15"/>
      <c r="EM627" s="15"/>
      <c r="EN627" s="15"/>
      <c r="EO627" s="15"/>
      <c r="EP627" s="15"/>
      <c r="EQ627" s="15"/>
      <c r="ER627" s="15"/>
      <c r="ES627" s="15"/>
      <c r="ET627" s="15"/>
      <c r="EU627" s="15"/>
      <c r="EV627" s="15"/>
      <c r="EW627" s="15"/>
      <c r="EX627" s="15"/>
      <c r="EY627" s="15"/>
      <c r="EZ627" s="15"/>
      <c r="FA627" s="15"/>
      <c r="FB627" s="15"/>
      <c r="FC627" s="15"/>
      <c r="FD627" s="15"/>
      <c r="FE627" s="15"/>
      <c r="FF627" s="15"/>
      <c r="FG627" s="15"/>
      <c r="FH627" s="15"/>
      <c r="FI627" s="15"/>
      <c r="FJ627" s="15"/>
      <c r="FK627" s="15"/>
      <c r="FL627" s="15"/>
      <c r="FM627" s="15"/>
      <c r="FN627" s="15"/>
      <c r="FO627" s="15"/>
      <c r="FP627" s="15"/>
      <c r="FQ627" s="15"/>
      <c r="FR627" s="15"/>
      <c r="FS627" s="15"/>
      <c r="FT627" s="15"/>
      <c r="FU627" s="15"/>
      <c r="FV627" s="15"/>
      <c r="FW627" s="15"/>
      <c r="FX627" s="15"/>
      <c r="FY627" s="15"/>
      <c r="FZ627" s="15"/>
      <c r="GA627" s="15"/>
      <c r="GB627" s="15"/>
      <c r="GC627" s="15"/>
      <c r="GD627" s="15"/>
      <c r="GE627" s="15"/>
      <c r="GF627" s="15"/>
      <c r="GG627" s="15"/>
      <c r="GH627" s="15"/>
      <c r="GI627" s="15"/>
      <c r="GJ627" s="15"/>
      <c r="GK627" s="15"/>
      <c r="GL627" s="15"/>
      <c r="GM627" s="15"/>
      <c r="GN627" s="15"/>
      <c r="GO627" s="15"/>
      <c r="GP627" s="15"/>
      <c r="GQ627" s="15"/>
      <c r="GR627" s="15"/>
      <c r="GS627" s="15"/>
      <c r="GT627" s="15"/>
      <c r="GU627" s="15"/>
      <c r="GV627" s="15"/>
      <c r="GW627" s="15"/>
      <c r="GX627" s="15"/>
      <c r="GY627" s="15"/>
      <c r="GZ627" s="15"/>
      <c r="HA627" s="15"/>
      <c r="HB627" s="15"/>
      <c r="HC627" s="15"/>
      <c r="HD627" s="15"/>
      <c r="HE627" s="15"/>
      <c r="HF627" s="15"/>
      <c r="HG627" s="15"/>
      <c r="HH627" s="15"/>
      <c r="HI627" s="15"/>
      <c r="HJ627" s="15"/>
      <c r="HK627" s="15"/>
      <c r="HL627" s="15"/>
      <c r="HM627" s="15"/>
      <c r="HN627" s="15"/>
      <c r="HO627" s="15"/>
      <c r="HP627" s="15"/>
      <c r="HQ627" s="15"/>
      <c r="HR627" s="15"/>
      <c r="HS627" s="15"/>
      <c r="HT627" s="15"/>
      <c r="HU627" s="15"/>
      <c r="HV627" s="15"/>
      <c r="HW627" s="15"/>
      <c r="HX627" s="15"/>
      <c r="HY627" s="15"/>
      <c r="HZ627" s="15"/>
      <c r="IA627" s="15"/>
      <c r="IB627" s="15"/>
      <c r="IC627" s="15"/>
      <c r="ID627" s="15"/>
      <c r="IE627" s="15"/>
      <c r="IF627" s="15"/>
      <c r="IG627" s="15"/>
      <c r="IH627" s="15"/>
      <c r="II627" s="15"/>
      <c r="IJ627" s="15"/>
      <c r="IK627" s="15"/>
      <c r="IL627" s="15"/>
      <c r="IM627" s="15"/>
      <c r="IN627" s="15"/>
      <c r="IO627" s="15"/>
      <c r="IP627" s="15"/>
      <c r="IQ627" s="15"/>
      <c r="IR627" s="15"/>
    </row>
    <row r="628" spans="1:252" s="15" customFormat="1" ht="64.5" customHeight="1" x14ac:dyDescent="0.25">
      <c r="A628" s="122">
        <v>624</v>
      </c>
      <c r="B628" s="122" t="s">
        <v>3089</v>
      </c>
      <c r="C628" s="123"/>
      <c r="D628" s="123" t="s">
        <v>3090</v>
      </c>
      <c r="E628" s="124" t="s">
        <v>3091</v>
      </c>
      <c r="F628" s="139">
        <v>43045</v>
      </c>
      <c r="G628" s="122" t="s">
        <v>3092</v>
      </c>
      <c r="H628" s="122" t="s">
        <v>160</v>
      </c>
      <c r="I628" s="122" t="s">
        <v>179</v>
      </c>
      <c r="J628" s="141" t="s">
        <v>61</v>
      </c>
      <c r="K628" s="25" t="s">
        <v>23</v>
      </c>
      <c r="L628" s="25" t="s">
        <v>52</v>
      </c>
      <c r="M628" s="123"/>
      <c r="N628" s="141" t="s">
        <v>3093</v>
      </c>
      <c r="O628" s="25" t="s">
        <v>23</v>
      </c>
      <c r="P628" s="25" t="s">
        <v>24</v>
      </c>
    </row>
    <row r="629" spans="1:252" ht="72" customHeight="1" x14ac:dyDescent="0.25">
      <c r="A629" s="122">
        <v>625</v>
      </c>
      <c r="B629" s="122" t="s">
        <v>3094</v>
      </c>
      <c r="C629" s="123" t="s">
        <v>3095</v>
      </c>
      <c r="D629" s="123" t="s">
        <v>3096</v>
      </c>
      <c r="E629" s="124" t="s">
        <v>3097</v>
      </c>
      <c r="F629" s="139">
        <v>43045</v>
      </c>
      <c r="G629" s="122" t="s">
        <v>3098</v>
      </c>
      <c r="H629" s="122" t="s">
        <v>214</v>
      </c>
      <c r="I629" s="122" t="s">
        <v>179</v>
      </c>
      <c r="J629" s="141" t="s">
        <v>2414</v>
      </c>
      <c r="K629" s="25" t="s">
        <v>36</v>
      </c>
      <c r="L629" s="25" t="s">
        <v>52</v>
      </c>
      <c r="M629" s="15"/>
      <c r="N629" s="141" t="s">
        <v>3099</v>
      </c>
      <c r="O629" s="25" t="s">
        <v>23</v>
      </c>
      <c r="P629" s="25" t="s">
        <v>52</v>
      </c>
      <c r="Q629" s="15"/>
      <c r="R629" s="15"/>
      <c r="S629" s="15"/>
      <c r="T629" s="15"/>
      <c r="U629" s="15"/>
      <c r="V629" s="15"/>
      <c r="W629" s="15"/>
      <c r="X629" s="15"/>
      <c r="Y629" s="15"/>
      <c r="Z629" s="15"/>
      <c r="AA629" s="15"/>
      <c r="AB629" s="15"/>
      <c r="AC629" s="15"/>
      <c r="AD629" s="15"/>
      <c r="AE629" s="15"/>
      <c r="AF629" s="15"/>
      <c r="AG629" s="15"/>
      <c r="AH629" s="15"/>
      <c r="AI629" s="15"/>
      <c r="AJ629" s="15"/>
      <c r="AK629" s="15"/>
      <c r="AL629" s="15"/>
      <c r="AM629" s="15"/>
      <c r="AN629" s="15"/>
      <c r="AO629" s="15"/>
      <c r="AP629" s="15"/>
      <c r="AQ629" s="15"/>
      <c r="AR629" s="15"/>
      <c r="AS629" s="15"/>
      <c r="AT629" s="15"/>
      <c r="AU629" s="15"/>
      <c r="AV629" s="15"/>
      <c r="AW629" s="15"/>
      <c r="AX629" s="15"/>
      <c r="AY629" s="15"/>
      <c r="AZ629" s="15"/>
      <c r="BA629" s="15"/>
      <c r="BB629" s="15"/>
      <c r="BC629" s="15"/>
      <c r="BD629" s="15"/>
      <c r="BE629" s="15"/>
      <c r="BF629" s="15"/>
      <c r="BG629" s="15"/>
      <c r="BH629" s="15"/>
      <c r="BI629" s="15"/>
      <c r="BJ629" s="15"/>
      <c r="BK629" s="15"/>
      <c r="BL629" s="15"/>
      <c r="BM629" s="15"/>
      <c r="BN629" s="15"/>
      <c r="BO629" s="15"/>
      <c r="BP629" s="15"/>
      <c r="BQ629" s="15"/>
      <c r="BR629" s="15"/>
      <c r="BS629" s="15"/>
      <c r="BT629" s="15"/>
      <c r="BU629" s="15"/>
      <c r="BV629" s="15"/>
      <c r="BW629" s="15"/>
      <c r="BX629" s="15"/>
      <c r="BY629" s="15"/>
      <c r="BZ629" s="15"/>
      <c r="CA629" s="15"/>
      <c r="CB629" s="15"/>
      <c r="CC629" s="15"/>
      <c r="CD629" s="15"/>
      <c r="CE629" s="15"/>
      <c r="CF629" s="15"/>
      <c r="CG629" s="15"/>
      <c r="CH629" s="15"/>
      <c r="CI629" s="15"/>
      <c r="CJ629" s="15"/>
      <c r="CK629" s="15"/>
      <c r="CL629" s="15"/>
      <c r="CM629" s="15"/>
      <c r="CN629" s="15"/>
      <c r="CO629" s="15"/>
      <c r="CP629" s="15"/>
      <c r="CQ629" s="15"/>
      <c r="CR629" s="15"/>
      <c r="CS629" s="15"/>
      <c r="CT629" s="15"/>
      <c r="CU629" s="15"/>
      <c r="CV629" s="15"/>
      <c r="CW629" s="15"/>
      <c r="CX629" s="15"/>
      <c r="CY629" s="15"/>
      <c r="CZ629" s="15"/>
      <c r="DA629" s="15"/>
      <c r="DB629" s="15"/>
      <c r="DC629" s="15"/>
      <c r="DD629" s="15"/>
      <c r="DE629" s="15"/>
      <c r="DF629" s="15"/>
      <c r="DG629" s="15"/>
      <c r="DH629" s="15"/>
      <c r="DI629" s="15"/>
      <c r="DJ629" s="15"/>
      <c r="DK629" s="15"/>
      <c r="DL629" s="15"/>
      <c r="DM629" s="15"/>
      <c r="DN629" s="15"/>
      <c r="DO629" s="15"/>
      <c r="DP629" s="15"/>
      <c r="DQ629" s="15"/>
      <c r="DR629" s="15"/>
      <c r="DS629" s="15"/>
      <c r="DT629" s="15"/>
      <c r="DU629" s="15"/>
      <c r="DV629" s="15"/>
      <c r="DW629" s="15"/>
      <c r="DX629" s="15"/>
      <c r="DY629" s="15"/>
      <c r="DZ629" s="15"/>
      <c r="EA629" s="15"/>
      <c r="EB629" s="15"/>
      <c r="EC629" s="15"/>
      <c r="ED629" s="15"/>
      <c r="EE629" s="15"/>
      <c r="EF629" s="15"/>
      <c r="EG629" s="15"/>
      <c r="EH629" s="15"/>
      <c r="EI629" s="15"/>
      <c r="EJ629" s="15"/>
      <c r="EK629" s="15"/>
      <c r="EL629" s="15"/>
      <c r="EM629" s="15"/>
      <c r="EN629" s="15"/>
      <c r="EO629" s="15"/>
      <c r="EP629" s="15"/>
      <c r="EQ629" s="15"/>
      <c r="ER629" s="15"/>
      <c r="ES629" s="15"/>
      <c r="ET629" s="15"/>
      <c r="EU629" s="15"/>
      <c r="EV629" s="15"/>
      <c r="EW629" s="15"/>
      <c r="EX629" s="15"/>
      <c r="EY629" s="15"/>
      <c r="EZ629" s="15"/>
      <c r="FA629" s="15"/>
      <c r="FB629" s="15"/>
      <c r="FC629" s="15"/>
      <c r="FD629" s="15"/>
      <c r="FE629" s="15"/>
      <c r="FF629" s="15"/>
      <c r="FG629" s="15"/>
      <c r="FH629" s="15"/>
      <c r="FI629" s="15"/>
      <c r="FJ629" s="15"/>
      <c r="FK629" s="15"/>
      <c r="FL629" s="15"/>
      <c r="FM629" s="15"/>
      <c r="FN629" s="15"/>
      <c r="FO629" s="15"/>
      <c r="FP629" s="15"/>
      <c r="FQ629" s="15"/>
      <c r="FR629" s="15"/>
      <c r="FS629" s="15"/>
      <c r="FT629" s="15"/>
      <c r="FU629" s="15"/>
      <c r="FV629" s="15"/>
      <c r="FW629" s="15"/>
      <c r="FX629" s="15"/>
      <c r="FY629" s="15"/>
      <c r="FZ629" s="15"/>
      <c r="GA629" s="15"/>
      <c r="GB629" s="15"/>
      <c r="GC629" s="15"/>
      <c r="GD629" s="15"/>
      <c r="GE629" s="15"/>
      <c r="GF629" s="15"/>
      <c r="GG629" s="15"/>
      <c r="GH629" s="15"/>
      <c r="GI629" s="15"/>
      <c r="GJ629" s="15"/>
      <c r="GK629" s="15"/>
      <c r="GL629" s="15"/>
      <c r="GM629" s="15"/>
      <c r="GN629" s="15"/>
      <c r="GO629" s="15"/>
      <c r="GP629" s="15"/>
      <c r="GQ629" s="15"/>
      <c r="GR629" s="15"/>
      <c r="GS629" s="15"/>
      <c r="GT629" s="15"/>
      <c r="GU629" s="15"/>
      <c r="GV629" s="15"/>
      <c r="GW629" s="15"/>
      <c r="GX629" s="15"/>
      <c r="GY629" s="15"/>
      <c r="GZ629" s="15"/>
      <c r="HA629" s="15"/>
      <c r="HB629" s="15"/>
      <c r="HC629" s="15"/>
      <c r="HD629" s="15"/>
      <c r="HE629" s="15"/>
      <c r="HF629" s="15"/>
      <c r="HG629" s="15"/>
      <c r="HH629" s="15"/>
      <c r="HI629" s="15"/>
      <c r="HJ629" s="15"/>
      <c r="HK629" s="15"/>
      <c r="HL629" s="15"/>
      <c r="HM629" s="15"/>
      <c r="HN629" s="15"/>
      <c r="HO629" s="15"/>
      <c r="HP629" s="15"/>
      <c r="HQ629" s="15"/>
      <c r="HR629" s="15"/>
      <c r="HS629" s="15"/>
      <c r="HT629" s="15"/>
      <c r="HU629" s="15"/>
      <c r="HV629" s="15"/>
      <c r="HW629" s="15"/>
      <c r="HX629" s="15"/>
      <c r="HY629" s="15"/>
      <c r="HZ629" s="15"/>
      <c r="IA629" s="15"/>
      <c r="IB629" s="15"/>
      <c r="IC629" s="15"/>
      <c r="ID629" s="15"/>
      <c r="IE629" s="15"/>
      <c r="IF629" s="15"/>
      <c r="IG629" s="15"/>
      <c r="IH629" s="15"/>
      <c r="II629" s="15"/>
      <c r="IJ629" s="15"/>
      <c r="IK629" s="15"/>
      <c r="IL629" s="15"/>
      <c r="IM629" s="15"/>
      <c r="IN629" s="15"/>
    </row>
    <row r="630" spans="1:252" ht="62.25" customHeight="1" x14ac:dyDescent="0.25">
      <c r="A630" s="122">
        <v>626</v>
      </c>
      <c r="B630" s="122" t="s">
        <v>3100</v>
      </c>
      <c r="C630" s="123"/>
      <c r="D630" s="123" t="s">
        <v>3101</v>
      </c>
      <c r="E630" s="124" t="s">
        <v>3102</v>
      </c>
      <c r="F630" s="139">
        <v>43045</v>
      </c>
      <c r="G630" s="122" t="s">
        <v>3103</v>
      </c>
      <c r="H630" s="122" t="s">
        <v>167</v>
      </c>
      <c r="I630" s="122" t="s">
        <v>329</v>
      </c>
      <c r="J630" s="141" t="s">
        <v>2846</v>
      </c>
      <c r="K630" s="25" t="s">
        <v>36</v>
      </c>
      <c r="L630" s="25" t="s">
        <v>24</v>
      </c>
      <c r="M630" s="15"/>
      <c r="N630" s="141" t="s">
        <v>3104</v>
      </c>
      <c r="O630" s="25" t="s">
        <v>36</v>
      </c>
      <c r="P630" s="25" t="s">
        <v>24</v>
      </c>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c r="BC630" s="15"/>
      <c r="BD630" s="15"/>
      <c r="BE630" s="15"/>
      <c r="BF630" s="15"/>
      <c r="BG630" s="15"/>
      <c r="BH630" s="15"/>
      <c r="BI630" s="15"/>
      <c r="BJ630" s="15"/>
      <c r="BK630" s="15"/>
      <c r="BL630" s="15"/>
      <c r="BM630" s="15"/>
      <c r="BN630" s="15"/>
      <c r="BO630" s="15"/>
      <c r="BP630" s="15"/>
      <c r="BQ630" s="15"/>
      <c r="BR630" s="15"/>
      <c r="BS630" s="15"/>
      <c r="BT630" s="15"/>
      <c r="BU630" s="15"/>
      <c r="BV630" s="15"/>
      <c r="BW630" s="15"/>
      <c r="BX630" s="15"/>
      <c r="BY630" s="15"/>
      <c r="BZ630" s="15"/>
      <c r="CA630" s="15"/>
      <c r="CB630" s="15"/>
      <c r="CC630" s="15"/>
      <c r="CD630" s="15"/>
      <c r="CE630" s="15"/>
      <c r="CF630" s="15"/>
      <c r="CG630" s="15"/>
      <c r="CH630" s="15"/>
      <c r="CI630" s="15"/>
      <c r="CJ630" s="15"/>
      <c r="CK630" s="15"/>
      <c r="CL630" s="15"/>
      <c r="CM630" s="15"/>
      <c r="CN630" s="15"/>
      <c r="CO630" s="15"/>
      <c r="CP630" s="15"/>
      <c r="CQ630" s="15"/>
      <c r="CR630" s="15"/>
      <c r="CS630" s="15"/>
      <c r="CT630" s="15"/>
      <c r="CU630" s="15"/>
      <c r="CV630" s="15"/>
      <c r="CW630" s="15"/>
      <c r="CX630" s="15"/>
      <c r="CY630" s="15"/>
      <c r="CZ630" s="15"/>
      <c r="DA630" s="15"/>
      <c r="DB630" s="15"/>
      <c r="DC630" s="15"/>
      <c r="DD630" s="15"/>
      <c r="DE630" s="15"/>
      <c r="DF630" s="15"/>
      <c r="DG630" s="15"/>
      <c r="DH630" s="15"/>
      <c r="DI630" s="15"/>
      <c r="DJ630" s="15"/>
      <c r="DK630" s="15"/>
      <c r="DL630" s="15"/>
      <c r="DM630" s="15"/>
      <c r="DN630" s="15"/>
      <c r="DO630" s="15"/>
      <c r="DP630" s="15"/>
      <c r="DQ630" s="15"/>
      <c r="DR630" s="15"/>
      <c r="DS630" s="15"/>
      <c r="DT630" s="15"/>
      <c r="DU630" s="15"/>
      <c r="DV630" s="15"/>
      <c r="DW630" s="15"/>
      <c r="DX630" s="15"/>
      <c r="DY630" s="15"/>
      <c r="DZ630" s="15"/>
      <c r="EA630" s="15"/>
      <c r="EB630" s="15"/>
      <c r="EC630" s="15"/>
      <c r="ED630" s="15"/>
      <c r="EE630" s="15"/>
      <c r="EF630" s="15"/>
      <c r="EG630" s="15"/>
      <c r="EH630" s="15"/>
      <c r="EI630" s="15"/>
      <c r="EJ630" s="15"/>
      <c r="EK630" s="15"/>
      <c r="EL630" s="15"/>
      <c r="EM630" s="15"/>
      <c r="EN630" s="15"/>
      <c r="EO630" s="15"/>
      <c r="EP630" s="15"/>
      <c r="EQ630" s="15"/>
      <c r="ER630" s="15"/>
      <c r="ES630" s="15"/>
      <c r="ET630" s="15"/>
      <c r="EU630" s="15"/>
      <c r="EV630" s="15"/>
      <c r="EW630" s="15"/>
      <c r="EX630" s="15"/>
      <c r="EY630" s="15"/>
      <c r="EZ630" s="15"/>
      <c r="FA630" s="15"/>
      <c r="FB630" s="15"/>
      <c r="FC630" s="15"/>
      <c r="FD630" s="15"/>
      <c r="FE630" s="15"/>
      <c r="FF630" s="15"/>
      <c r="FG630" s="15"/>
      <c r="FH630" s="15"/>
      <c r="FI630" s="15"/>
      <c r="FJ630" s="15"/>
      <c r="FK630" s="15"/>
      <c r="FL630" s="15"/>
      <c r="FM630" s="15"/>
      <c r="FN630" s="15"/>
      <c r="FO630" s="15"/>
      <c r="FP630" s="15"/>
      <c r="FQ630" s="15"/>
      <c r="FR630" s="15"/>
      <c r="FS630" s="15"/>
      <c r="FT630" s="15"/>
      <c r="FU630" s="15"/>
      <c r="FV630" s="15"/>
      <c r="FW630" s="15"/>
      <c r="FX630" s="15"/>
      <c r="FY630" s="15"/>
      <c r="FZ630" s="15"/>
      <c r="GA630" s="15"/>
      <c r="GB630" s="15"/>
      <c r="GC630" s="15"/>
      <c r="GD630" s="15"/>
      <c r="GE630" s="15"/>
      <c r="GF630" s="15"/>
      <c r="GG630" s="15"/>
      <c r="GH630" s="15"/>
      <c r="GI630" s="15"/>
      <c r="GJ630" s="15"/>
      <c r="GK630" s="15"/>
      <c r="GL630" s="15"/>
      <c r="GM630" s="15"/>
      <c r="GN630" s="15"/>
      <c r="GO630" s="15"/>
      <c r="GP630" s="15"/>
      <c r="GQ630" s="15"/>
      <c r="GR630" s="15"/>
      <c r="GS630" s="15"/>
      <c r="GT630" s="15"/>
      <c r="GU630" s="15"/>
      <c r="GV630" s="15"/>
      <c r="GW630" s="15"/>
      <c r="GX630" s="15"/>
      <c r="GY630" s="15"/>
      <c r="GZ630" s="15"/>
      <c r="HA630" s="15"/>
      <c r="HB630" s="15"/>
      <c r="HC630" s="15"/>
      <c r="HD630" s="15"/>
      <c r="HE630" s="15"/>
      <c r="HF630" s="15"/>
      <c r="HG630" s="15"/>
      <c r="HH630" s="15"/>
      <c r="HI630" s="15"/>
      <c r="HJ630" s="15"/>
      <c r="HK630" s="15"/>
      <c r="HL630" s="15"/>
      <c r="HM630" s="15"/>
      <c r="HN630" s="15"/>
      <c r="HO630" s="15"/>
      <c r="HP630" s="15"/>
      <c r="HQ630" s="15"/>
      <c r="HR630" s="15"/>
      <c r="HS630" s="15"/>
      <c r="HT630" s="15"/>
      <c r="HU630" s="15"/>
      <c r="HV630" s="15"/>
      <c r="HW630" s="15"/>
      <c r="HX630" s="15"/>
      <c r="HY630" s="15"/>
      <c r="HZ630" s="15"/>
      <c r="IA630" s="15"/>
      <c r="IB630" s="15"/>
      <c r="IC630" s="15"/>
      <c r="ID630" s="15"/>
      <c r="IE630" s="15"/>
      <c r="IF630" s="15"/>
      <c r="IG630" s="15"/>
      <c r="IH630" s="15"/>
      <c r="II630" s="15"/>
      <c r="IJ630" s="15"/>
      <c r="IK630" s="15"/>
      <c r="IL630" s="15"/>
      <c r="IM630" s="15"/>
      <c r="IN630" s="15"/>
      <c r="IO630" s="15"/>
      <c r="IP630" s="15"/>
      <c r="IQ630" s="15"/>
      <c r="IR630" s="15"/>
    </row>
    <row r="631" spans="1:252" ht="75.75" customHeight="1" x14ac:dyDescent="0.25">
      <c r="A631" s="122">
        <v>627</v>
      </c>
      <c r="B631" s="122" t="s">
        <v>3105</v>
      </c>
      <c r="C631" s="123"/>
      <c r="D631" s="123" t="s">
        <v>3106</v>
      </c>
      <c r="E631" s="124" t="s">
        <v>3107</v>
      </c>
      <c r="F631" s="139">
        <v>43045</v>
      </c>
      <c r="G631" s="122" t="s">
        <v>3108</v>
      </c>
      <c r="H631" s="122" t="s">
        <v>277</v>
      </c>
      <c r="I631" s="122" t="s">
        <v>179</v>
      </c>
      <c r="J631" s="141" t="s">
        <v>3073</v>
      </c>
      <c r="K631" s="25" t="s">
        <v>23</v>
      </c>
      <c r="L631" s="25" t="s">
        <v>52</v>
      </c>
      <c r="M631" s="15"/>
      <c r="N631" s="141" t="s">
        <v>3109</v>
      </c>
      <c r="O631" s="25" t="s">
        <v>36</v>
      </c>
      <c r="P631" s="25" t="s">
        <v>52</v>
      </c>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c r="AY631" s="15"/>
      <c r="AZ631" s="15"/>
      <c r="BA631" s="15"/>
      <c r="BB631" s="15"/>
      <c r="BC631" s="15"/>
      <c r="BD631" s="15"/>
      <c r="BE631" s="15"/>
      <c r="BF631" s="15"/>
      <c r="BG631" s="15"/>
      <c r="BH631" s="15"/>
      <c r="BI631" s="15"/>
      <c r="BJ631" s="15"/>
      <c r="BK631" s="15"/>
      <c r="BL631" s="15"/>
      <c r="BM631" s="15"/>
      <c r="BN631" s="15"/>
      <c r="BO631" s="15"/>
      <c r="BP631" s="15"/>
      <c r="BQ631" s="15"/>
      <c r="BR631" s="15"/>
      <c r="BS631" s="15"/>
      <c r="BT631" s="15"/>
      <c r="BU631" s="15"/>
      <c r="BV631" s="15"/>
      <c r="BW631" s="15"/>
      <c r="BX631" s="15"/>
      <c r="BY631" s="15"/>
      <c r="BZ631" s="15"/>
      <c r="CA631" s="15"/>
      <c r="CB631" s="15"/>
      <c r="CC631" s="15"/>
      <c r="CD631" s="15"/>
      <c r="CE631" s="15"/>
      <c r="CF631" s="15"/>
      <c r="CG631" s="15"/>
      <c r="CH631" s="15"/>
      <c r="CI631" s="15"/>
      <c r="CJ631" s="15"/>
      <c r="CK631" s="15"/>
      <c r="CL631" s="15"/>
      <c r="CM631" s="15"/>
      <c r="CN631" s="15"/>
      <c r="CO631" s="15"/>
      <c r="CP631" s="15"/>
      <c r="CQ631" s="15"/>
      <c r="CR631" s="15"/>
      <c r="CS631" s="15"/>
      <c r="CT631" s="15"/>
      <c r="CU631" s="15"/>
      <c r="CV631" s="15"/>
      <c r="CW631" s="15"/>
      <c r="CX631" s="15"/>
      <c r="CY631" s="15"/>
      <c r="CZ631" s="15"/>
      <c r="DA631" s="15"/>
      <c r="DB631" s="15"/>
      <c r="DC631" s="15"/>
      <c r="DD631" s="15"/>
      <c r="DE631" s="15"/>
      <c r="DF631" s="15"/>
      <c r="DG631" s="15"/>
      <c r="DH631" s="15"/>
      <c r="DI631" s="15"/>
      <c r="DJ631" s="15"/>
      <c r="DK631" s="15"/>
      <c r="DL631" s="15"/>
      <c r="DM631" s="15"/>
      <c r="DN631" s="15"/>
      <c r="DO631" s="15"/>
      <c r="DP631" s="15"/>
      <c r="DQ631" s="15"/>
      <c r="DR631" s="15"/>
      <c r="DS631" s="15"/>
      <c r="DT631" s="15"/>
      <c r="DU631" s="15"/>
      <c r="DV631" s="15"/>
      <c r="DW631" s="15"/>
      <c r="DX631" s="15"/>
      <c r="DY631" s="15"/>
      <c r="DZ631" s="15"/>
      <c r="EA631" s="15"/>
      <c r="EB631" s="15"/>
      <c r="EC631" s="15"/>
      <c r="ED631" s="15"/>
      <c r="EE631" s="15"/>
      <c r="EF631" s="15"/>
      <c r="EG631" s="15"/>
      <c r="EH631" s="15"/>
      <c r="EI631" s="15"/>
      <c r="EJ631" s="15"/>
      <c r="EK631" s="15"/>
      <c r="EL631" s="15"/>
      <c r="EM631" s="15"/>
      <c r="EN631" s="15"/>
      <c r="EO631" s="15"/>
      <c r="EP631" s="15"/>
      <c r="EQ631" s="15"/>
      <c r="ER631" s="15"/>
      <c r="ES631" s="15"/>
      <c r="ET631" s="15"/>
      <c r="EU631" s="15"/>
      <c r="EV631" s="15"/>
      <c r="EW631" s="15"/>
      <c r="EX631" s="15"/>
      <c r="EY631" s="15"/>
      <c r="EZ631" s="15"/>
      <c r="FA631" s="15"/>
      <c r="FB631" s="15"/>
      <c r="FC631" s="15"/>
      <c r="FD631" s="15"/>
      <c r="FE631" s="15"/>
      <c r="FF631" s="15"/>
      <c r="FG631" s="15"/>
      <c r="FH631" s="15"/>
      <c r="FI631" s="15"/>
      <c r="FJ631" s="15"/>
      <c r="FK631" s="15"/>
      <c r="FL631" s="15"/>
      <c r="FM631" s="15"/>
      <c r="FN631" s="15"/>
      <c r="FO631" s="15"/>
      <c r="FP631" s="15"/>
      <c r="FQ631" s="15"/>
      <c r="FR631" s="15"/>
      <c r="FS631" s="15"/>
      <c r="FT631" s="15"/>
      <c r="FU631" s="15"/>
      <c r="FV631" s="15"/>
      <c r="FW631" s="15"/>
      <c r="FX631" s="15"/>
      <c r="FY631" s="15"/>
      <c r="FZ631" s="15"/>
      <c r="GA631" s="15"/>
      <c r="GB631" s="15"/>
      <c r="GC631" s="15"/>
      <c r="GD631" s="15"/>
      <c r="GE631" s="15"/>
      <c r="GF631" s="15"/>
      <c r="GG631" s="15"/>
      <c r="GH631" s="15"/>
      <c r="GI631" s="15"/>
      <c r="GJ631" s="15"/>
      <c r="GK631" s="15"/>
      <c r="GL631" s="15"/>
      <c r="GM631" s="15"/>
      <c r="GN631" s="15"/>
      <c r="GO631" s="15"/>
      <c r="GP631" s="15"/>
      <c r="GQ631" s="15"/>
      <c r="GR631" s="15"/>
      <c r="GS631" s="15"/>
      <c r="GT631" s="15"/>
      <c r="GU631" s="15"/>
      <c r="GV631" s="15"/>
      <c r="GW631" s="15"/>
      <c r="GX631" s="15"/>
      <c r="GY631" s="15"/>
      <c r="GZ631" s="15"/>
      <c r="HA631" s="15"/>
      <c r="HB631" s="15"/>
      <c r="HC631" s="15"/>
      <c r="HD631" s="15"/>
      <c r="HE631" s="15"/>
      <c r="HF631" s="15"/>
      <c r="HG631" s="15"/>
      <c r="HH631" s="15"/>
      <c r="HI631" s="15"/>
      <c r="HJ631" s="15"/>
      <c r="HK631" s="15"/>
      <c r="HL631" s="15"/>
      <c r="HM631" s="15"/>
      <c r="HN631" s="15"/>
      <c r="HO631" s="15"/>
      <c r="HP631" s="15"/>
      <c r="HQ631" s="15"/>
      <c r="HR631" s="15"/>
      <c r="HS631" s="15"/>
      <c r="HT631" s="15"/>
      <c r="HU631" s="15"/>
      <c r="HV631" s="15"/>
      <c r="HW631" s="15"/>
      <c r="HX631" s="15"/>
      <c r="HY631" s="15"/>
      <c r="HZ631" s="15"/>
      <c r="IA631" s="15"/>
      <c r="IB631" s="15"/>
      <c r="IC631" s="15"/>
      <c r="ID631" s="15"/>
      <c r="IE631" s="15"/>
      <c r="IF631" s="15"/>
    </row>
    <row r="632" spans="1:252" s="15" customFormat="1" ht="64.5" customHeight="1" x14ac:dyDescent="0.25">
      <c r="A632" s="122">
        <v>628</v>
      </c>
      <c r="B632" s="122" t="s">
        <v>3110</v>
      </c>
      <c r="C632" s="123"/>
      <c r="D632" s="123" t="s">
        <v>3111</v>
      </c>
      <c r="E632" s="124" t="s">
        <v>3112</v>
      </c>
      <c r="F632" s="139">
        <v>43045</v>
      </c>
      <c r="G632" s="122" t="s">
        <v>3113</v>
      </c>
      <c r="H632" s="122" t="s">
        <v>160</v>
      </c>
      <c r="I632" s="122" t="s">
        <v>179</v>
      </c>
      <c r="J632" s="141" t="s">
        <v>61</v>
      </c>
      <c r="K632" s="25" t="s">
        <v>23</v>
      </c>
      <c r="L632" s="25" t="s">
        <v>52</v>
      </c>
      <c r="M632" s="123"/>
      <c r="N632" s="141" t="s">
        <v>3114</v>
      </c>
      <c r="O632" s="25" t="s">
        <v>23</v>
      </c>
      <c r="P632" s="25" t="s">
        <v>24</v>
      </c>
    </row>
    <row r="633" spans="1:252" ht="62.25" customHeight="1" x14ac:dyDescent="0.25">
      <c r="A633" s="122">
        <v>629</v>
      </c>
      <c r="B633" s="122" t="s">
        <v>3115</v>
      </c>
      <c r="C633" s="123"/>
      <c r="D633" s="123" t="s">
        <v>3116</v>
      </c>
      <c r="E633" s="124" t="s">
        <v>3117</v>
      </c>
      <c r="F633" s="139">
        <v>43045</v>
      </c>
      <c r="G633" s="122" t="s">
        <v>566</v>
      </c>
      <c r="H633" s="122" t="s">
        <v>167</v>
      </c>
      <c r="I633" s="122" t="s">
        <v>329</v>
      </c>
      <c r="J633" s="141" t="s">
        <v>2846</v>
      </c>
      <c r="K633" s="25" t="s">
        <v>36</v>
      </c>
      <c r="L633" s="25" t="s">
        <v>24</v>
      </c>
      <c r="M633" s="15"/>
      <c r="N633" s="141" t="s">
        <v>3118</v>
      </c>
      <c r="O633" s="25" t="s">
        <v>36</v>
      </c>
      <c r="P633" s="25" t="s">
        <v>24</v>
      </c>
      <c r="Q633" s="15"/>
      <c r="R633" s="15"/>
      <c r="S633" s="15"/>
      <c r="T633" s="15"/>
      <c r="U633" s="15"/>
      <c r="V633" s="15"/>
      <c r="W633" s="15"/>
      <c r="X633" s="15"/>
      <c r="Y633" s="15"/>
      <c r="Z633" s="15"/>
      <c r="AA633" s="15"/>
      <c r="AB633" s="15"/>
      <c r="AC633" s="15"/>
      <c r="AD633" s="15"/>
      <c r="AE633" s="15"/>
      <c r="AF633" s="15"/>
      <c r="AG633" s="15"/>
      <c r="AH633" s="15"/>
      <c r="AI633" s="15"/>
      <c r="AJ633" s="15"/>
      <c r="AK633" s="15"/>
      <c r="AL633" s="15"/>
      <c r="AM633" s="15"/>
      <c r="AN633" s="15"/>
      <c r="AO633" s="15"/>
      <c r="AP633" s="15"/>
      <c r="AQ633" s="15"/>
      <c r="AR633" s="15"/>
      <c r="AS633" s="15"/>
      <c r="AT633" s="15"/>
      <c r="AU633" s="15"/>
      <c r="AV633" s="15"/>
      <c r="AW633" s="15"/>
      <c r="AX633" s="15"/>
      <c r="AY633" s="15"/>
      <c r="AZ633" s="15"/>
      <c r="BA633" s="15"/>
      <c r="BB633" s="15"/>
      <c r="BC633" s="15"/>
      <c r="BD633" s="15"/>
      <c r="BE633" s="15"/>
      <c r="BF633" s="15"/>
      <c r="BG633" s="15"/>
      <c r="BH633" s="15"/>
      <c r="BI633" s="15"/>
      <c r="BJ633" s="15"/>
      <c r="BK633" s="15"/>
      <c r="BL633" s="15"/>
      <c r="BM633" s="15"/>
      <c r="BN633" s="15"/>
      <c r="BO633" s="15"/>
      <c r="BP633" s="15"/>
      <c r="BQ633" s="15"/>
      <c r="BR633" s="15"/>
      <c r="BS633" s="15"/>
      <c r="BT633" s="15"/>
      <c r="BU633" s="15"/>
      <c r="BV633" s="15"/>
      <c r="BW633" s="15"/>
      <c r="BX633" s="15"/>
      <c r="BY633" s="15"/>
      <c r="BZ633" s="15"/>
      <c r="CA633" s="15"/>
      <c r="CB633" s="15"/>
      <c r="CC633" s="15"/>
      <c r="CD633" s="15"/>
      <c r="CE633" s="15"/>
      <c r="CF633" s="15"/>
      <c r="CG633" s="15"/>
      <c r="CH633" s="15"/>
      <c r="CI633" s="15"/>
      <c r="CJ633" s="15"/>
      <c r="CK633" s="15"/>
      <c r="CL633" s="15"/>
      <c r="CM633" s="15"/>
      <c r="CN633" s="15"/>
      <c r="CO633" s="15"/>
      <c r="CP633" s="15"/>
      <c r="CQ633" s="15"/>
      <c r="CR633" s="15"/>
      <c r="CS633" s="15"/>
      <c r="CT633" s="15"/>
      <c r="CU633" s="15"/>
      <c r="CV633" s="15"/>
      <c r="CW633" s="15"/>
      <c r="CX633" s="15"/>
      <c r="CY633" s="15"/>
      <c r="CZ633" s="15"/>
      <c r="DA633" s="15"/>
      <c r="DB633" s="15"/>
      <c r="DC633" s="15"/>
      <c r="DD633" s="15"/>
      <c r="DE633" s="15"/>
      <c r="DF633" s="15"/>
      <c r="DG633" s="15"/>
      <c r="DH633" s="15"/>
      <c r="DI633" s="15"/>
      <c r="DJ633" s="15"/>
      <c r="DK633" s="15"/>
      <c r="DL633" s="15"/>
      <c r="DM633" s="15"/>
      <c r="DN633" s="15"/>
      <c r="DO633" s="15"/>
      <c r="DP633" s="15"/>
      <c r="DQ633" s="15"/>
      <c r="DR633" s="15"/>
      <c r="DS633" s="15"/>
      <c r="DT633" s="15"/>
      <c r="DU633" s="15"/>
      <c r="DV633" s="15"/>
      <c r="DW633" s="15"/>
      <c r="DX633" s="15"/>
      <c r="DY633" s="15"/>
      <c r="DZ633" s="15"/>
      <c r="EA633" s="15"/>
      <c r="EB633" s="15"/>
      <c r="EC633" s="15"/>
      <c r="ED633" s="15"/>
      <c r="EE633" s="15"/>
      <c r="EF633" s="15"/>
      <c r="EG633" s="15"/>
      <c r="EH633" s="15"/>
      <c r="EI633" s="15"/>
      <c r="EJ633" s="15"/>
      <c r="EK633" s="15"/>
      <c r="EL633" s="15"/>
      <c r="EM633" s="15"/>
      <c r="EN633" s="15"/>
      <c r="EO633" s="15"/>
      <c r="EP633" s="15"/>
      <c r="EQ633" s="15"/>
      <c r="ER633" s="15"/>
      <c r="ES633" s="15"/>
      <c r="ET633" s="15"/>
      <c r="EU633" s="15"/>
      <c r="EV633" s="15"/>
      <c r="EW633" s="15"/>
      <c r="EX633" s="15"/>
      <c r="EY633" s="15"/>
      <c r="EZ633" s="15"/>
      <c r="FA633" s="15"/>
      <c r="FB633" s="15"/>
      <c r="FC633" s="15"/>
      <c r="FD633" s="15"/>
      <c r="FE633" s="15"/>
      <c r="FF633" s="15"/>
      <c r="FG633" s="15"/>
      <c r="FH633" s="15"/>
      <c r="FI633" s="15"/>
      <c r="FJ633" s="15"/>
      <c r="FK633" s="15"/>
      <c r="FL633" s="15"/>
      <c r="FM633" s="15"/>
      <c r="FN633" s="15"/>
      <c r="FO633" s="15"/>
      <c r="FP633" s="15"/>
      <c r="FQ633" s="15"/>
      <c r="FR633" s="15"/>
      <c r="FS633" s="15"/>
      <c r="FT633" s="15"/>
      <c r="FU633" s="15"/>
      <c r="FV633" s="15"/>
      <c r="FW633" s="15"/>
      <c r="FX633" s="15"/>
      <c r="FY633" s="15"/>
      <c r="FZ633" s="15"/>
      <c r="GA633" s="15"/>
      <c r="GB633" s="15"/>
      <c r="GC633" s="15"/>
      <c r="GD633" s="15"/>
      <c r="GE633" s="15"/>
      <c r="GF633" s="15"/>
      <c r="GG633" s="15"/>
      <c r="GH633" s="15"/>
      <c r="GI633" s="15"/>
      <c r="GJ633" s="15"/>
      <c r="GK633" s="15"/>
      <c r="GL633" s="15"/>
      <c r="GM633" s="15"/>
      <c r="GN633" s="15"/>
      <c r="GO633" s="15"/>
      <c r="GP633" s="15"/>
      <c r="GQ633" s="15"/>
      <c r="GR633" s="15"/>
      <c r="GS633" s="15"/>
      <c r="GT633" s="15"/>
      <c r="GU633" s="15"/>
      <c r="GV633" s="15"/>
      <c r="GW633" s="15"/>
      <c r="GX633" s="15"/>
      <c r="GY633" s="15"/>
      <c r="GZ633" s="15"/>
      <c r="HA633" s="15"/>
      <c r="HB633" s="15"/>
      <c r="HC633" s="15"/>
      <c r="HD633" s="15"/>
      <c r="HE633" s="15"/>
      <c r="HF633" s="15"/>
      <c r="HG633" s="15"/>
      <c r="HH633" s="15"/>
      <c r="HI633" s="15"/>
      <c r="HJ633" s="15"/>
      <c r="HK633" s="15"/>
      <c r="HL633" s="15"/>
      <c r="HM633" s="15"/>
      <c r="HN633" s="15"/>
      <c r="HO633" s="15"/>
      <c r="HP633" s="15"/>
      <c r="HQ633" s="15"/>
      <c r="HR633" s="15"/>
      <c r="HS633" s="15"/>
      <c r="HT633" s="15"/>
      <c r="HU633" s="15"/>
      <c r="HV633" s="15"/>
      <c r="HW633" s="15"/>
      <c r="HX633" s="15"/>
      <c r="HY633" s="15"/>
      <c r="HZ633" s="15"/>
      <c r="IA633" s="15"/>
      <c r="IB633" s="15"/>
      <c r="IC633" s="15"/>
      <c r="ID633" s="15"/>
      <c r="IE633" s="15"/>
      <c r="IF633" s="15"/>
      <c r="IG633" s="15"/>
      <c r="IH633" s="15"/>
      <c r="II633" s="15"/>
      <c r="IJ633" s="15"/>
      <c r="IK633" s="15"/>
      <c r="IL633" s="15"/>
      <c r="IM633" s="15"/>
      <c r="IN633" s="15"/>
      <c r="IO633" s="15"/>
      <c r="IP633" s="15"/>
      <c r="IQ633" s="15"/>
      <c r="IR633" s="15"/>
    </row>
    <row r="634" spans="1:252" ht="62.25" customHeight="1" x14ac:dyDescent="0.25">
      <c r="A634" s="122">
        <v>630</v>
      </c>
      <c r="B634" s="122" t="s">
        <v>3119</v>
      </c>
      <c r="C634" s="123"/>
      <c r="D634" s="123" t="s">
        <v>3120</v>
      </c>
      <c r="E634" s="124" t="s">
        <v>3121</v>
      </c>
      <c r="F634" s="139">
        <v>43045</v>
      </c>
      <c r="G634" s="122" t="s">
        <v>566</v>
      </c>
      <c r="H634" s="122" t="s">
        <v>167</v>
      </c>
      <c r="I634" s="122" t="s">
        <v>329</v>
      </c>
      <c r="J634" s="141" t="s">
        <v>2846</v>
      </c>
      <c r="K634" s="25" t="s">
        <v>36</v>
      </c>
      <c r="L634" s="25" t="s">
        <v>24</v>
      </c>
      <c r="M634" s="15"/>
      <c r="N634" s="141" t="s">
        <v>3122</v>
      </c>
      <c r="O634" s="25" t="s">
        <v>36</v>
      </c>
      <c r="P634" s="25" t="s">
        <v>24</v>
      </c>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c r="BC634" s="15"/>
      <c r="BD634" s="15"/>
      <c r="BE634" s="15"/>
      <c r="BF634" s="15"/>
      <c r="BG634" s="15"/>
      <c r="BH634" s="15"/>
      <c r="BI634" s="15"/>
      <c r="BJ634" s="15"/>
      <c r="BK634" s="15"/>
      <c r="BL634" s="15"/>
      <c r="BM634" s="15"/>
      <c r="BN634" s="15"/>
      <c r="BO634" s="15"/>
      <c r="BP634" s="15"/>
      <c r="BQ634" s="15"/>
      <c r="BR634" s="15"/>
      <c r="BS634" s="15"/>
      <c r="BT634" s="15"/>
      <c r="BU634" s="15"/>
      <c r="BV634" s="15"/>
      <c r="BW634" s="15"/>
      <c r="BX634" s="15"/>
      <c r="BY634" s="15"/>
      <c r="BZ634" s="15"/>
      <c r="CA634" s="15"/>
      <c r="CB634" s="15"/>
      <c r="CC634" s="15"/>
      <c r="CD634" s="15"/>
      <c r="CE634" s="15"/>
      <c r="CF634" s="15"/>
      <c r="CG634" s="15"/>
      <c r="CH634" s="15"/>
      <c r="CI634" s="15"/>
      <c r="CJ634" s="15"/>
      <c r="CK634" s="15"/>
      <c r="CL634" s="15"/>
      <c r="CM634" s="15"/>
      <c r="CN634" s="15"/>
      <c r="CO634" s="15"/>
      <c r="CP634" s="15"/>
      <c r="CQ634" s="15"/>
      <c r="CR634" s="15"/>
      <c r="CS634" s="15"/>
      <c r="CT634" s="15"/>
      <c r="CU634" s="15"/>
      <c r="CV634" s="15"/>
      <c r="CW634" s="15"/>
      <c r="CX634" s="15"/>
      <c r="CY634" s="15"/>
      <c r="CZ634" s="15"/>
      <c r="DA634" s="15"/>
      <c r="DB634" s="15"/>
      <c r="DC634" s="15"/>
      <c r="DD634" s="15"/>
      <c r="DE634" s="15"/>
      <c r="DF634" s="15"/>
      <c r="DG634" s="15"/>
      <c r="DH634" s="15"/>
      <c r="DI634" s="15"/>
      <c r="DJ634" s="15"/>
      <c r="DK634" s="15"/>
      <c r="DL634" s="15"/>
      <c r="DM634" s="15"/>
      <c r="DN634" s="15"/>
      <c r="DO634" s="15"/>
      <c r="DP634" s="15"/>
      <c r="DQ634" s="15"/>
      <c r="DR634" s="15"/>
      <c r="DS634" s="15"/>
      <c r="DT634" s="15"/>
      <c r="DU634" s="15"/>
      <c r="DV634" s="15"/>
      <c r="DW634" s="15"/>
      <c r="DX634" s="15"/>
      <c r="DY634" s="15"/>
      <c r="DZ634" s="15"/>
      <c r="EA634" s="15"/>
      <c r="EB634" s="15"/>
      <c r="EC634" s="15"/>
      <c r="ED634" s="15"/>
      <c r="EE634" s="15"/>
      <c r="EF634" s="15"/>
      <c r="EG634" s="15"/>
      <c r="EH634" s="15"/>
      <c r="EI634" s="15"/>
      <c r="EJ634" s="15"/>
      <c r="EK634" s="15"/>
      <c r="EL634" s="15"/>
      <c r="EM634" s="15"/>
      <c r="EN634" s="15"/>
      <c r="EO634" s="15"/>
      <c r="EP634" s="15"/>
      <c r="EQ634" s="15"/>
      <c r="ER634" s="15"/>
      <c r="ES634" s="15"/>
      <c r="ET634" s="15"/>
      <c r="EU634" s="15"/>
      <c r="EV634" s="15"/>
      <c r="EW634" s="15"/>
      <c r="EX634" s="15"/>
      <c r="EY634" s="15"/>
      <c r="EZ634" s="15"/>
      <c r="FA634" s="15"/>
      <c r="FB634" s="15"/>
      <c r="FC634" s="15"/>
      <c r="FD634" s="15"/>
      <c r="FE634" s="15"/>
      <c r="FF634" s="15"/>
      <c r="FG634" s="15"/>
      <c r="FH634" s="15"/>
      <c r="FI634" s="15"/>
      <c r="FJ634" s="15"/>
      <c r="FK634" s="15"/>
      <c r="FL634" s="15"/>
      <c r="FM634" s="15"/>
      <c r="FN634" s="15"/>
      <c r="FO634" s="15"/>
      <c r="FP634" s="15"/>
      <c r="FQ634" s="15"/>
      <c r="FR634" s="15"/>
      <c r="FS634" s="15"/>
      <c r="FT634" s="15"/>
      <c r="FU634" s="15"/>
      <c r="FV634" s="15"/>
      <c r="FW634" s="15"/>
      <c r="FX634" s="15"/>
      <c r="FY634" s="15"/>
      <c r="FZ634" s="15"/>
      <c r="GA634" s="15"/>
      <c r="GB634" s="15"/>
      <c r="GC634" s="15"/>
      <c r="GD634" s="15"/>
      <c r="GE634" s="15"/>
      <c r="GF634" s="15"/>
      <c r="GG634" s="15"/>
      <c r="GH634" s="15"/>
      <c r="GI634" s="15"/>
      <c r="GJ634" s="15"/>
      <c r="GK634" s="15"/>
      <c r="GL634" s="15"/>
      <c r="GM634" s="15"/>
      <c r="GN634" s="15"/>
      <c r="GO634" s="15"/>
      <c r="GP634" s="15"/>
      <c r="GQ634" s="15"/>
      <c r="GR634" s="15"/>
      <c r="GS634" s="15"/>
      <c r="GT634" s="15"/>
      <c r="GU634" s="15"/>
      <c r="GV634" s="15"/>
      <c r="GW634" s="15"/>
      <c r="GX634" s="15"/>
      <c r="GY634" s="15"/>
      <c r="GZ634" s="15"/>
      <c r="HA634" s="15"/>
      <c r="HB634" s="15"/>
      <c r="HC634" s="15"/>
      <c r="HD634" s="15"/>
      <c r="HE634" s="15"/>
      <c r="HF634" s="15"/>
      <c r="HG634" s="15"/>
      <c r="HH634" s="15"/>
      <c r="HI634" s="15"/>
      <c r="HJ634" s="15"/>
      <c r="HK634" s="15"/>
      <c r="HL634" s="15"/>
      <c r="HM634" s="15"/>
      <c r="HN634" s="15"/>
      <c r="HO634" s="15"/>
      <c r="HP634" s="15"/>
      <c r="HQ634" s="15"/>
      <c r="HR634" s="15"/>
      <c r="HS634" s="15"/>
      <c r="HT634" s="15"/>
      <c r="HU634" s="15"/>
      <c r="HV634" s="15"/>
      <c r="HW634" s="15"/>
      <c r="HX634" s="15"/>
      <c r="HY634" s="15"/>
      <c r="HZ634" s="15"/>
      <c r="IA634" s="15"/>
      <c r="IB634" s="15"/>
      <c r="IC634" s="15"/>
      <c r="ID634" s="15"/>
      <c r="IE634" s="15"/>
      <c r="IF634" s="15"/>
      <c r="IG634" s="15"/>
      <c r="IH634" s="15"/>
      <c r="II634" s="15"/>
      <c r="IJ634" s="15"/>
      <c r="IK634" s="15"/>
      <c r="IL634" s="15"/>
      <c r="IM634" s="15"/>
      <c r="IN634" s="15"/>
      <c r="IO634" s="15"/>
      <c r="IP634" s="15"/>
      <c r="IQ634" s="15"/>
      <c r="IR634" s="15"/>
    </row>
    <row r="635" spans="1:252" ht="63" customHeight="1" x14ac:dyDescent="0.25">
      <c r="A635" s="122">
        <v>631</v>
      </c>
      <c r="B635" s="122" t="s">
        <v>3123</v>
      </c>
      <c r="C635" s="123"/>
      <c r="D635" s="123" t="s">
        <v>3124</v>
      </c>
      <c r="E635" s="124" t="s">
        <v>3125</v>
      </c>
      <c r="F635" s="139">
        <v>43047</v>
      </c>
      <c r="G635" s="122" t="s">
        <v>479</v>
      </c>
      <c r="H635" s="122" t="s">
        <v>77</v>
      </c>
      <c r="I635" s="122" t="s">
        <v>78</v>
      </c>
      <c r="J635" s="141" t="s">
        <v>1603</v>
      </c>
      <c r="K635" s="25" t="s">
        <v>23</v>
      </c>
      <c r="L635" s="25" t="s">
        <v>24</v>
      </c>
      <c r="M635" s="15"/>
      <c r="N635" s="141" t="s">
        <v>3126</v>
      </c>
      <c r="O635" s="25" t="s">
        <v>23</v>
      </c>
      <c r="P635" s="25" t="s">
        <v>24</v>
      </c>
      <c r="Q635" s="15"/>
      <c r="R635" s="15"/>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5"/>
      <c r="BC635" s="15"/>
      <c r="BD635" s="15"/>
      <c r="BE635" s="15"/>
      <c r="BF635" s="15"/>
      <c r="BG635" s="15"/>
      <c r="BH635" s="15"/>
      <c r="BI635" s="15"/>
      <c r="BJ635" s="15"/>
      <c r="BK635" s="15"/>
      <c r="BL635" s="15"/>
      <c r="BM635" s="15"/>
      <c r="BN635" s="15"/>
      <c r="BO635" s="15"/>
      <c r="BP635" s="15"/>
      <c r="BQ635" s="15"/>
      <c r="BR635" s="15"/>
      <c r="BS635" s="15"/>
      <c r="BT635" s="15"/>
      <c r="BU635" s="15"/>
      <c r="BV635" s="15"/>
      <c r="BW635" s="15"/>
      <c r="BX635" s="15"/>
      <c r="BY635" s="15"/>
      <c r="BZ635" s="15"/>
      <c r="CA635" s="15"/>
      <c r="CB635" s="15"/>
      <c r="CC635" s="15"/>
      <c r="CD635" s="15"/>
      <c r="CE635" s="15"/>
      <c r="CF635" s="15"/>
      <c r="CG635" s="15"/>
      <c r="CH635" s="15"/>
      <c r="CI635" s="15"/>
      <c r="CJ635" s="15"/>
      <c r="CK635" s="15"/>
      <c r="CL635" s="15"/>
      <c r="CM635" s="15"/>
      <c r="CN635" s="15"/>
      <c r="CO635" s="15"/>
      <c r="CP635" s="15"/>
      <c r="CQ635" s="15"/>
      <c r="CR635" s="15"/>
      <c r="CS635" s="15"/>
      <c r="CT635" s="15"/>
      <c r="CU635" s="15"/>
      <c r="CV635" s="15"/>
      <c r="CW635" s="15"/>
      <c r="CX635" s="15"/>
      <c r="CY635" s="15"/>
      <c r="CZ635" s="15"/>
      <c r="DA635" s="15"/>
      <c r="DB635" s="15"/>
      <c r="DC635" s="15"/>
      <c r="DD635" s="15"/>
      <c r="DE635" s="15"/>
      <c r="DF635" s="15"/>
      <c r="DG635" s="15"/>
      <c r="DH635" s="15"/>
      <c r="DI635" s="15"/>
      <c r="DJ635" s="15"/>
      <c r="DK635" s="15"/>
      <c r="DL635" s="15"/>
      <c r="DM635" s="15"/>
      <c r="DN635" s="15"/>
      <c r="DO635" s="15"/>
      <c r="DP635" s="15"/>
      <c r="DQ635" s="15"/>
      <c r="DR635" s="15"/>
      <c r="DS635" s="15"/>
      <c r="DT635" s="15"/>
      <c r="DU635" s="15"/>
      <c r="DV635" s="15"/>
      <c r="DW635" s="15"/>
      <c r="DX635" s="15"/>
      <c r="DY635" s="15"/>
      <c r="DZ635" s="15"/>
      <c r="EA635" s="15"/>
      <c r="EB635" s="15"/>
      <c r="EC635" s="15"/>
      <c r="ED635" s="15"/>
      <c r="EE635" s="15"/>
      <c r="EF635" s="15"/>
      <c r="EG635" s="15"/>
      <c r="EH635" s="15"/>
      <c r="EI635" s="15"/>
      <c r="EJ635" s="15"/>
      <c r="EK635" s="15"/>
      <c r="EL635" s="15"/>
      <c r="EM635" s="15"/>
      <c r="EN635" s="15"/>
      <c r="EO635" s="15"/>
      <c r="EP635" s="15"/>
      <c r="EQ635" s="15"/>
      <c r="ER635" s="15"/>
      <c r="ES635" s="15"/>
      <c r="ET635" s="15"/>
      <c r="EU635" s="15"/>
      <c r="EV635" s="15"/>
      <c r="EW635" s="15"/>
      <c r="EX635" s="15"/>
      <c r="EY635" s="15"/>
      <c r="EZ635" s="15"/>
      <c r="FA635" s="15"/>
      <c r="FB635" s="15"/>
      <c r="FC635" s="15"/>
      <c r="FD635" s="15"/>
      <c r="FE635" s="15"/>
      <c r="FF635" s="15"/>
      <c r="FG635" s="15"/>
      <c r="FH635" s="15"/>
      <c r="FI635" s="15"/>
      <c r="FJ635" s="15"/>
      <c r="FK635" s="15"/>
      <c r="FL635" s="15"/>
      <c r="FM635" s="15"/>
      <c r="FN635" s="15"/>
      <c r="FO635" s="15"/>
      <c r="FP635" s="15"/>
      <c r="FQ635" s="15"/>
      <c r="FR635" s="15"/>
      <c r="FS635" s="15"/>
      <c r="FT635" s="15"/>
      <c r="FU635" s="15"/>
      <c r="FV635" s="15"/>
      <c r="FW635" s="15"/>
      <c r="FX635" s="15"/>
      <c r="FY635" s="15"/>
      <c r="FZ635" s="15"/>
      <c r="GA635" s="15"/>
      <c r="GB635" s="15"/>
      <c r="GC635" s="15"/>
      <c r="GD635" s="15"/>
      <c r="GE635" s="15"/>
      <c r="GF635" s="15"/>
      <c r="GG635" s="15"/>
      <c r="GH635" s="15"/>
      <c r="GI635" s="15"/>
      <c r="GJ635" s="15"/>
      <c r="GK635" s="15"/>
      <c r="GL635" s="15"/>
      <c r="GM635" s="15"/>
      <c r="GN635" s="15"/>
      <c r="GO635" s="15"/>
      <c r="GP635" s="15"/>
      <c r="GQ635" s="15"/>
      <c r="GR635" s="15"/>
      <c r="GS635" s="15"/>
      <c r="GT635" s="15"/>
      <c r="GU635" s="15"/>
      <c r="GV635" s="15"/>
      <c r="GW635" s="15"/>
      <c r="GX635" s="15"/>
      <c r="GY635" s="15"/>
      <c r="GZ635" s="15"/>
      <c r="HA635" s="15"/>
      <c r="HB635" s="15"/>
      <c r="HC635" s="15"/>
      <c r="HD635" s="15"/>
      <c r="HE635" s="15"/>
      <c r="HF635" s="15"/>
      <c r="HG635" s="15"/>
      <c r="HH635" s="15"/>
      <c r="HI635" s="15"/>
      <c r="HJ635" s="15"/>
      <c r="HK635" s="15"/>
      <c r="HL635" s="15"/>
      <c r="HM635" s="15"/>
      <c r="HN635" s="15"/>
      <c r="HO635" s="15"/>
      <c r="HP635" s="15"/>
      <c r="HQ635" s="15"/>
      <c r="HR635" s="15"/>
      <c r="HS635" s="15"/>
      <c r="HT635" s="15"/>
      <c r="HU635" s="15"/>
      <c r="HV635" s="15"/>
      <c r="HW635" s="15"/>
      <c r="HX635" s="15"/>
      <c r="HY635" s="15"/>
      <c r="HZ635" s="15"/>
      <c r="IA635" s="15"/>
      <c r="IB635" s="15"/>
      <c r="IC635" s="15"/>
      <c r="ID635" s="15"/>
      <c r="IE635" s="15"/>
      <c r="IF635" s="15"/>
      <c r="IK635" s="15"/>
      <c r="IL635" s="15"/>
      <c r="IM635" s="15"/>
      <c r="IN635" s="15"/>
    </row>
    <row r="636" spans="1:252" ht="78" customHeight="1" x14ac:dyDescent="0.25">
      <c r="A636" s="122">
        <v>632</v>
      </c>
      <c r="B636" s="122" t="s">
        <v>3127</v>
      </c>
      <c r="C636" s="122" t="s">
        <v>3128</v>
      </c>
      <c r="D636" s="122" t="s">
        <v>3129</v>
      </c>
      <c r="E636" s="124" t="s">
        <v>3130</v>
      </c>
      <c r="F636" s="139">
        <v>43047</v>
      </c>
      <c r="G636" s="122" t="s">
        <v>3131</v>
      </c>
      <c r="H636" s="122" t="s">
        <v>2931</v>
      </c>
      <c r="I636" s="122" t="s">
        <v>86</v>
      </c>
      <c r="J636" s="140" t="s">
        <v>3132</v>
      </c>
      <c r="K636" s="127"/>
      <c r="L636" s="137"/>
      <c r="M636" s="137"/>
      <c r="N636" s="140" t="s">
        <v>3133</v>
      </c>
      <c r="O636" s="25" t="s">
        <v>36</v>
      </c>
      <c r="P636" s="25" t="s">
        <v>24</v>
      </c>
    </row>
    <row r="637" spans="1:252" ht="72.75" customHeight="1" x14ac:dyDescent="0.25">
      <c r="A637" s="122">
        <v>633</v>
      </c>
      <c r="B637" s="122" t="s">
        <v>3134</v>
      </c>
      <c r="C637" s="123" t="s">
        <v>3135</v>
      </c>
      <c r="D637" s="123" t="s">
        <v>3136</v>
      </c>
      <c r="E637" s="124" t="s">
        <v>3137</v>
      </c>
      <c r="F637" s="139">
        <v>43048</v>
      </c>
      <c r="G637" s="122" t="s">
        <v>3138</v>
      </c>
      <c r="H637" s="122" t="s">
        <v>2745</v>
      </c>
      <c r="I637" s="122" t="s">
        <v>2746</v>
      </c>
      <c r="J637" s="140" t="s">
        <v>2747</v>
      </c>
      <c r="K637" s="127" t="s">
        <v>23</v>
      </c>
      <c r="L637" s="127" t="s">
        <v>24</v>
      </c>
      <c r="M637" s="149"/>
      <c r="N637" s="140" t="s">
        <v>3139</v>
      </c>
      <c r="O637" s="127" t="s">
        <v>23</v>
      </c>
      <c r="P637" s="127" t="s">
        <v>24</v>
      </c>
    </row>
    <row r="638" spans="1:252" s="15" customFormat="1" ht="64.5" customHeight="1" x14ac:dyDescent="0.25">
      <c r="A638" s="122">
        <v>634</v>
      </c>
      <c r="B638" s="122" t="s">
        <v>3140</v>
      </c>
      <c r="C638" s="123"/>
      <c r="D638" s="123" t="s">
        <v>3141</v>
      </c>
      <c r="E638" s="124" t="s">
        <v>3142</v>
      </c>
      <c r="F638" s="139">
        <v>43048</v>
      </c>
      <c r="G638" s="122" t="s">
        <v>1718</v>
      </c>
      <c r="H638" s="122" t="s">
        <v>160</v>
      </c>
      <c r="I638" s="122" t="s">
        <v>607</v>
      </c>
      <c r="J638" s="141" t="s">
        <v>2677</v>
      </c>
      <c r="K638" s="25" t="s">
        <v>23</v>
      </c>
      <c r="L638" s="25" t="s">
        <v>24</v>
      </c>
      <c r="N638" s="141" t="s">
        <v>3143</v>
      </c>
      <c r="O638" s="25" t="s">
        <v>23</v>
      </c>
      <c r="P638" s="25" t="s">
        <v>24</v>
      </c>
    </row>
    <row r="639" spans="1:252" s="15" customFormat="1" ht="64.5" customHeight="1" x14ac:dyDescent="0.25">
      <c r="A639" s="122">
        <v>635</v>
      </c>
      <c r="B639" s="122" t="s">
        <v>3144</v>
      </c>
      <c r="C639" s="123"/>
      <c r="D639" s="123" t="s">
        <v>3145</v>
      </c>
      <c r="E639" s="124" t="s">
        <v>3146</v>
      </c>
      <c r="F639" s="139">
        <v>43048</v>
      </c>
      <c r="G639" s="122" t="s">
        <v>3147</v>
      </c>
      <c r="H639" s="122" t="s">
        <v>160</v>
      </c>
      <c r="I639" s="122" t="s">
        <v>607</v>
      </c>
      <c r="J639" s="141" t="s">
        <v>2677</v>
      </c>
      <c r="K639" s="25" t="s">
        <v>23</v>
      </c>
      <c r="L639" s="25" t="s">
        <v>24</v>
      </c>
      <c r="N639" s="141" t="s">
        <v>3148</v>
      </c>
      <c r="O639" s="25" t="s">
        <v>23</v>
      </c>
      <c r="P639" s="25" t="s">
        <v>24</v>
      </c>
    </row>
    <row r="640" spans="1:252" s="15" customFormat="1" ht="64.5" customHeight="1" x14ac:dyDescent="0.25">
      <c r="A640" s="122">
        <v>636</v>
      </c>
      <c r="B640" s="122" t="s">
        <v>3149</v>
      </c>
      <c r="C640" s="123"/>
      <c r="D640" s="123" t="s">
        <v>3150</v>
      </c>
      <c r="E640" s="124" t="s">
        <v>3151</v>
      </c>
      <c r="F640" s="139">
        <v>43048</v>
      </c>
      <c r="G640" s="122" t="s">
        <v>3152</v>
      </c>
      <c r="H640" s="122" t="s">
        <v>160</v>
      </c>
      <c r="I640" s="122" t="s">
        <v>607</v>
      </c>
      <c r="J640" s="141" t="s">
        <v>2677</v>
      </c>
      <c r="K640" s="25" t="s">
        <v>23</v>
      </c>
      <c r="L640" s="25" t="s">
        <v>24</v>
      </c>
      <c r="N640" s="141" t="s">
        <v>3153</v>
      </c>
      <c r="O640" s="25" t="s">
        <v>23</v>
      </c>
      <c r="P640" s="25" t="s">
        <v>24</v>
      </c>
    </row>
    <row r="641" spans="1:252" s="15" customFormat="1" ht="75.75" customHeight="1" x14ac:dyDescent="0.25">
      <c r="A641" s="122">
        <v>637</v>
      </c>
      <c r="B641" s="122" t="s">
        <v>3154</v>
      </c>
      <c r="C641" s="123" t="s">
        <v>3155</v>
      </c>
      <c r="D641" s="123" t="s">
        <v>3156</v>
      </c>
      <c r="E641" s="124" t="s">
        <v>3157</v>
      </c>
      <c r="F641" s="139">
        <v>43048</v>
      </c>
      <c r="G641" s="122" t="s">
        <v>1768</v>
      </c>
      <c r="H641" s="122" t="s">
        <v>191</v>
      </c>
      <c r="I641" s="122" t="s">
        <v>192</v>
      </c>
      <c r="J641" s="141" t="s">
        <v>61</v>
      </c>
      <c r="K641" s="25" t="s">
        <v>23</v>
      </c>
      <c r="L641" s="25" t="s">
        <v>52</v>
      </c>
      <c r="M641" s="123"/>
      <c r="N641" s="141" t="s">
        <v>3158</v>
      </c>
      <c r="O641" s="25" t="s">
        <v>23</v>
      </c>
      <c r="P641" s="25" t="s">
        <v>24</v>
      </c>
    </row>
    <row r="642" spans="1:252" s="15" customFormat="1" ht="64.5" customHeight="1" x14ac:dyDescent="0.25">
      <c r="A642" s="122">
        <v>638</v>
      </c>
      <c r="B642" s="122" t="s">
        <v>3159</v>
      </c>
      <c r="C642" s="123"/>
      <c r="D642" s="123" t="s">
        <v>3160</v>
      </c>
      <c r="E642" s="124" t="s">
        <v>3161</v>
      </c>
      <c r="F642" s="139">
        <v>43048</v>
      </c>
      <c r="G642" s="122" t="s">
        <v>3162</v>
      </c>
      <c r="H642" s="122" t="s">
        <v>160</v>
      </c>
      <c r="I642" s="122" t="s">
        <v>607</v>
      </c>
      <c r="J642" s="141" t="s">
        <v>2677</v>
      </c>
      <c r="K642" s="25" t="s">
        <v>23</v>
      </c>
      <c r="L642" s="25" t="s">
        <v>24</v>
      </c>
      <c r="N642" s="141" t="s">
        <v>3163</v>
      </c>
      <c r="O642" s="25" t="s">
        <v>23</v>
      </c>
      <c r="P642" s="25" t="s">
        <v>24</v>
      </c>
    </row>
    <row r="643" spans="1:252" s="15" customFormat="1" ht="64.5" customHeight="1" x14ac:dyDescent="0.25">
      <c r="A643" s="122">
        <v>639</v>
      </c>
      <c r="B643" s="122" t="s">
        <v>3164</v>
      </c>
      <c r="C643" s="123"/>
      <c r="D643" s="123" t="s">
        <v>3165</v>
      </c>
      <c r="E643" s="124" t="s">
        <v>3166</v>
      </c>
      <c r="F643" s="139">
        <v>43048</v>
      </c>
      <c r="G643" s="122" t="s">
        <v>3167</v>
      </c>
      <c r="H643" s="122" t="s">
        <v>160</v>
      </c>
      <c r="I643" s="122" t="s">
        <v>607</v>
      </c>
      <c r="J643" s="141" t="s">
        <v>2677</v>
      </c>
      <c r="K643" s="25" t="s">
        <v>23</v>
      </c>
      <c r="L643" s="25" t="s">
        <v>24</v>
      </c>
      <c r="N643" s="141" t="s">
        <v>3168</v>
      </c>
      <c r="O643" s="25" t="s">
        <v>23</v>
      </c>
      <c r="P643" s="25" t="s">
        <v>24</v>
      </c>
    </row>
    <row r="644" spans="1:252" s="15" customFormat="1" ht="64.5" customHeight="1" x14ac:dyDescent="0.25">
      <c r="A644" s="122">
        <v>640</v>
      </c>
      <c r="B644" s="122" t="s">
        <v>3169</v>
      </c>
      <c r="C644" s="123"/>
      <c r="D644" s="123" t="s">
        <v>3170</v>
      </c>
      <c r="E644" s="124" t="s">
        <v>3171</v>
      </c>
      <c r="F644" s="139">
        <v>43049</v>
      </c>
      <c r="G644" s="122" t="s">
        <v>3172</v>
      </c>
      <c r="H644" s="122" t="s">
        <v>160</v>
      </c>
      <c r="I644" s="122" t="s">
        <v>607</v>
      </c>
      <c r="J644" s="141" t="s">
        <v>2677</v>
      </c>
      <c r="K644" s="25" t="s">
        <v>23</v>
      </c>
      <c r="L644" s="25" t="s">
        <v>24</v>
      </c>
      <c r="N644" s="141" t="s">
        <v>3173</v>
      </c>
      <c r="O644" s="25" t="s">
        <v>23</v>
      </c>
      <c r="P644" s="25" t="s">
        <v>24</v>
      </c>
    </row>
    <row r="645" spans="1:252" ht="71.25" customHeight="1" x14ac:dyDescent="0.25">
      <c r="A645" s="122">
        <v>641</v>
      </c>
      <c r="B645" s="122" t="s">
        <v>3174</v>
      </c>
      <c r="C645" s="123"/>
      <c r="D645" s="123" t="s">
        <v>3175</v>
      </c>
      <c r="E645" s="124" t="s">
        <v>3176</v>
      </c>
      <c r="F645" s="139">
        <v>43049</v>
      </c>
      <c r="G645" s="122" t="s">
        <v>518</v>
      </c>
      <c r="H645" s="122" t="s">
        <v>1195</v>
      </c>
      <c r="I645" s="122" t="s">
        <v>1196</v>
      </c>
      <c r="J645" s="141" t="s">
        <v>2789</v>
      </c>
      <c r="K645" s="25" t="s">
        <v>36</v>
      </c>
      <c r="L645" s="25" t="s">
        <v>24</v>
      </c>
      <c r="M645" s="137"/>
      <c r="N645" s="141" t="s">
        <v>3177</v>
      </c>
      <c r="O645" s="25" t="s">
        <v>36</v>
      </c>
      <c r="P645" s="25" t="s">
        <v>24</v>
      </c>
    </row>
    <row r="646" spans="1:252" ht="75.75" customHeight="1" x14ac:dyDescent="0.25">
      <c r="A646" s="122">
        <v>642</v>
      </c>
      <c r="B646" s="122" t="s">
        <v>3178</v>
      </c>
      <c r="C646" s="123"/>
      <c r="D646" s="123" t="s">
        <v>3179</v>
      </c>
      <c r="E646" s="124" t="s">
        <v>3180</v>
      </c>
      <c r="F646" s="139">
        <v>43049</v>
      </c>
      <c r="G646" s="122" t="s">
        <v>1543</v>
      </c>
      <c r="H646" s="122" t="s">
        <v>179</v>
      </c>
      <c r="I646" s="122" t="s">
        <v>180</v>
      </c>
      <c r="J646" s="141" t="s">
        <v>61</v>
      </c>
      <c r="K646" s="25" t="s">
        <v>23</v>
      </c>
      <c r="L646" s="25" t="s">
        <v>52</v>
      </c>
      <c r="M646" s="123"/>
      <c r="N646" s="141" t="s">
        <v>3181</v>
      </c>
      <c r="O646" s="25" t="s">
        <v>36</v>
      </c>
      <c r="P646" s="25" t="s">
        <v>52</v>
      </c>
    </row>
    <row r="647" spans="1:252" ht="72.75" customHeight="1" x14ac:dyDescent="0.25">
      <c r="A647" s="122">
        <v>643</v>
      </c>
      <c r="B647" s="122" t="s">
        <v>3182</v>
      </c>
      <c r="C647" s="123" t="s">
        <v>3183</v>
      </c>
      <c r="D647" s="123" t="s">
        <v>3184</v>
      </c>
      <c r="E647" s="124" t="s">
        <v>3185</v>
      </c>
      <c r="F647" s="139">
        <v>43049</v>
      </c>
      <c r="G647" s="122" t="s">
        <v>3062</v>
      </c>
      <c r="H647" s="122" t="s">
        <v>2745</v>
      </c>
      <c r="I647" s="122" t="s">
        <v>2746</v>
      </c>
      <c r="J647" s="140" t="s">
        <v>2747</v>
      </c>
      <c r="K647" s="127" t="s">
        <v>23</v>
      </c>
      <c r="L647" s="127" t="s">
        <v>24</v>
      </c>
      <c r="M647" s="149"/>
      <c r="N647" s="140" t="s">
        <v>3186</v>
      </c>
      <c r="O647" s="127" t="s">
        <v>23</v>
      </c>
      <c r="P647" s="127" t="s">
        <v>24</v>
      </c>
    </row>
    <row r="648" spans="1:252" ht="70.5" customHeight="1" x14ac:dyDescent="0.25">
      <c r="A648" s="122">
        <v>644</v>
      </c>
      <c r="B648" s="122" t="s">
        <v>3187</v>
      </c>
      <c r="C648" s="123"/>
      <c r="D648" s="123" t="s">
        <v>3188</v>
      </c>
      <c r="E648" s="124" t="s">
        <v>3189</v>
      </c>
      <c r="F648" s="139">
        <v>43049</v>
      </c>
      <c r="G648" s="122" t="s">
        <v>1915</v>
      </c>
      <c r="H648" s="122" t="s">
        <v>77</v>
      </c>
      <c r="I648" s="122" t="s">
        <v>78</v>
      </c>
      <c r="J648" s="141" t="s">
        <v>1603</v>
      </c>
      <c r="K648" s="25" t="s">
        <v>23</v>
      </c>
      <c r="L648" s="25" t="s">
        <v>24</v>
      </c>
      <c r="M648" s="15"/>
      <c r="N648" s="141" t="s">
        <v>3190</v>
      </c>
      <c r="O648" s="25" t="s">
        <v>23</v>
      </c>
      <c r="P648" s="25" t="s">
        <v>24</v>
      </c>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c r="BC648" s="15"/>
      <c r="BD648" s="15"/>
      <c r="BE648" s="15"/>
      <c r="BF648" s="15"/>
      <c r="BG648" s="15"/>
      <c r="BH648" s="15"/>
      <c r="BI648" s="15"/>
      <c r="BJ648" s="15"/>
      <c r="BK648" s="15"/>
      <c r="BL648" s="15"/>
      <c r="BM648" s="15"/>
      <c r="BN648" s="15"/>
      <c r="BO648" s="15"/>
      <c r="BP648" s="15"/>
      <c r="BQ648" s="15"/>
      <c r="BR648" s="15"/>
      <c r="BS648" s="15"/>
      <c r="BT648" s="15"/>
      <c r="BU648" s="15"/>
      <c r="BV648" s="15"/>
      <c r="BW648" s="15"/>
      <c r="BX648" s="15"/>
      <c r="BY648" s="15"/>
      <c r="BZ648" s="15"/>
      <c r="CA648" s="15"/>
      <c r="CB648" s="15"/>
      <c r="CC648" s="15"/>
      <c r="CD648" s="15"/>
      <c r="CE648" s="15"/>
      <c r="CF648" s="15"/>
      <c r="CG648" s="15"/>
      <c r="CH648" s="15"/>
      <c r="CI648" s="15"/>
      <c r="CJ648" s="15"/>
      <c r="CK648" s="15"/>
      <c r="CL648" s="15"/>
      <c r="CM648" s="15"/>
      <c r="CN648" s="15"/>
      <c r="CO648" s="15"/>
      <c r="CP648" s="15"/>
      <c r="CQ648" s="15"/>
      <c r="CR648" s="15"/>
      <c r="CS648" s="15"/>
      <c r="CT648" s="15"/>
      <c r="CU648" s="15"/>
      <c r="CV648" s="15"/>
      <c r="CW648" s="15"/>
      <c r="CX648" s="15"/>
      <c r="CY648" s="15"/>
      <c r="CZ648" s="15"/>
      <c r="DA648" s="15"/>
      <c r="DB648" s="15"/>
      <c r="DC648" s="15"/>
      <c r="DD648" s="15"/>
      <c r="DE648" s="15"/>
      <c r="DF648" s="15"/>
      <c r="DG648" s="15"/>
      <c r="DH648" s="15"/>
      <c r="DI648" s="15"/>
      <c r="DJ648" s="15"/>
      <c r="DK648" s="15"/>
      <c r="DL648" s="15"/>
      <c r="DM648" s="15"/>
      <c r="DN648" s="15"/>
      <c r="DO648" s="15"/>
      <c r="DP648" s="15"/>
      <c r="DQ648" s="15"/>
      <c r="DR648" s="15"/>
      <c r="DS648" s="15"/>
      <c r="DT648" s="15"/>
      <c r="DU648" s="15"/>
      <c r="DV648" s="15"/>
      <c r="DW648" s="15"/>
      <c r="DX648" s="15"/>
      <c r="DY648" s="15"/>
      <c r="DZ648" s="15"/>
      <c r="EA648" s="15"/>
      <c r="EB648" s="15"/>
      <c r="EC648" s="15"/>
      <c r="ED648" s="15"/>
      <c r="EE648" s="15"/>
      <c r="EF648" s="15"/>
      <c r="EG648" s="15"/>
      <c r="EH648" s="15"/>
      <c r="EI648" s="15"/>
      <c r="EJ648" s="15"/>
      <c r="EK648" s="15"/>
      <c r="EL648" s="15"/>
      <c r="EM648" s="15"/>
      <c r="EN648" s="15"/>
      <c r="EO648" s="15"/>
      <c r="EP648" s="15"/>
      <c r="EQ648" s="15"/>
      <c r="ER648" s="15"/>
      <c r="ES648" s="15"/>
      <c r="ET648" s="15"/>
      <c r="EU648" s="15"/>
      <c r="EV648" s="15"/>
      <c r="EW648" s="15"/>
      <c r="EX648" s="15"/>
      <c r="EY648" s="15"/>
      <c r="EZ648" s="15"/>
      <c r="FA648" s="15"/>
      <c r="FB648" s="15"/>
      <c r="FC648" s="15"/>
      <c r="FD648" s="15"/>
      <c r="FE648" s="15"/>
      <c r="FF648" s="15"/>
      <c r="FG648" s="15"/>
      <c r="FH648" s="15"/>
      <c r="FI648" s="15"/>
      <c r="FJ648" s="15"/>
      <c r="FK648" s="15"/>
      <c r="FL648" s="15"/>
      <c r="FM648" s="15"/>
      <c r="FN648" s="15"/>
      <c r="FO648" s="15"/>
      <c r="FP648" s="15"/>
      <c r="FQ648" s="15"/>
      <c r="FR648" s="15"/>
      <c r="FS648" s="15"/>
      <c r="FT648" s="15"/>
      <c r="FU648" s="15"/>
      <c r="FV648" s="15"/>
      <c r="FW648" s="15"/>
      <c r="FX648" s="15"/>
      <c r="FY648" s="15"/>
      <c r="FZ648" s="15"/>
      <c r="GA648" s="15"/>
      <c r="GB648" s="15"/>
      <c r="GC648" s="15"/>
      <c r="GD648" s="15"/>
      <c r="GE648" s="15"/>
      <c r="GF648" s="15"/>
      <c r="GG648" s="15"/>
      <c r="GH648" s="15"/>
      <c r="GI648" s="15"/>
      <c r="GJ648" s="15"/>
      <c r="GK648" s="15"/>
      <c r="GL648" s="15"/>
      <c r="GM648" s="15"/>
      <c r="GN648" s="15"/>
      <c r="GO648" s="15"/>
      <c r="GP648" s="15"/>
      <c r="GQ648" s="15"/>
      <c r="GR648" s="15"/>
      <c r="GS648" s="15"/>
      <c r="GT648" s="15"/>
      <c r="GU648" s="15"/>
      <c r="GV648" s="15"/>
      <c r="GW648" s="15"/>
      <c r="GX648" s="15"/>
      <c r="GY648" s="15"/>
      <c r="GZ648" s="15"/>
      <c r="HA648" s="15"/>
      <c r="HB648" s="15"/>
      <c r="HC648" s="15"/>
      <c r="HD648" s="15"/>
      <c r="HE648" s="15"/>
      <c r="HF648" s="15"/>
      <c r="HG648" s="15"/>
      <c r="HH648" s="15"/>
      <c r="HI648" s="15"/>
      <c r="HJ648" s="15"/>
      <c r="HK648" s="15"/>
      <c r="HL648" s="15"/>
      <c r="HM648" s="15"/>
      <c r="HN648" s="15"/>
      <c r="HO648" s="15"/>
      <c r="HP648" s="15"/>
      <c r="HQ648" s="15"/>
      <c r="HR648" s="15"/>
      <c r="HS648" s="15"/>
      <c r="HT648" s="15"/>
      <c r="HU648" s="15"/>
      <c r="HV648" s="15"/>
      <c r="HW648" s="15"/>
      <c r="HX648" s="15"/>
      <c r="HY648" s="15"/>
      <c r="HZ648" s="15"/>
      <c r="IA648" s="15"/>
      <c r="IB648" s="15"/>
      <c r="IC648" s="15"/>
      <c r="ID648" s="15"/>
      <c r="IE648" s="15"/>
      <c r="IF648" s="15"/>
      <c r="IK648" s="15"/>
      <c r="IL648" s="15"/>
      <c r="IM648" s="15"/>
      <c r="IN648" s="15"/>
    </row>
    <row r="649" spans="1:252" ht="83.25" customHeight="1" x14ac:dyDescent="0.25">
      <c r="A649" s="122">
        <v>645</v>
      </c>
      <c r="B649" s="122" t="s">
        <v>3191</v>
      </c>
      <c r="C649" s="123"/>
      <c r="D649" s="123" t="s">
        <v>3192</v>
      </c>
      <c r="E649" s="124" t="s">
        <v>3193</v>
      </c>
      <c r="F649" s="139">
        <v>43049</v>
      </c>
      <c r="G649" s="122" t="s">
        <v>566</v>
      </c>
      <c r="H649" s="122" t="s">
        <v>3194</v>
      </c>
      <c r="I649" s="122" t="s">
        <v>2794</v>
      </c>
      <c r="J649" s="140" t="s">
        <v>2796</v>
      </c>
      <c r="K649" s="25" t="s">
        <v>36</v>
      </c>
      <c r="L649" s="25" t="s">
        <v>24</v>
      </c>
      <c r="M649" s="137"/>
      <c r="N649" s="140" t="s">
        <v>3195</v>
      </c>
      <c r="O649" s="25" t="s">
        <v>36</v>
      </c>
      <c r="P649" s="25" t="s">
        <v>24</v>
      </c>
    </row>
    <row r="650" spans="1:252" ht="83.25" customHeight="1" x14ac:dyDescent="0.25">
      <c r="A650" s="122">
        <v>646</v>
      </c>
      <c r="B650" s="122" t="s">
        <v>3196</v>
      </c>
      <c r="C650" s="123"/>
      <c r="D650" s="123" t="s">
        <v>3197</v>
      </c>
      <c r="E650" s="124" t="s">
        <v>3198</v>
      </c>
      <c r="F650" s="139">
        <v>43052</v>
      </c>
      <c r="G650" s="122" t="s">
        <v>3199</v>
      </c>
      <c r="H650" s="122" t="s">
        <v>20</v>
      </c>
      <c r="I650" s="122" t="s">
        <v>179</v>
      </c>
      <c r="J650" s="140" t="s">
        <v>2796</v>
      </c>
      <c r="K650" s="25" t="s">
        <v>36</v>
      </c>
      <c r="L650" s="25" t="s">
        <v>24</v>
      </c>
      <c r="M650" s="137"/>
      <c r="N650" s="140" t="s">
        <v>3200</v>
      </c>
      <c r="O650" s="25" t="s">
        <v>23</v>
      </c>
      <c r="P650" s="25" t="s">
        <v>24</v>
      </c>
    </row>
    <row r="651" spans="1:252" ht="76.5" customHeight="1" x14ac:dyDescent="0.25">
      <c r="A651" s="122">
        <v>647</v>
      </c>
      <c r="B651" s="122" t="s">
        <v>3201</v>
      </c>
      <c r="C651" s="123"/>
      <c r="D651" s="123" t="s">
        <v>3202</v>
      </c>
      <c r="E651" s="124" t="s">
        <v>3203</v>
      </c>
      <c r="F651" s="139">
        <v>43052</v>
      </c>
      <c r="G651" s="122" t="s">
        <v>1548</v>
      </c>
      <c r="H651" s="122" t="s">
        <v>160</v>
      </c>
      <c r="I651" s="122" t="s">
        <v>179</v>
      </c>
      <c r="J651" s="141" t="s">
        <v>3173</v>
      </c>
      <c r="K651" s="25" t="s">
        <v>23</v>
      </c>
      <c r="L651" s="25" t="s">
        <v>24</v>
      </c>
      <c r="M651" s="15"/>
      <c r="N651" s="140" t="s">
        <v>3204</v>
      </c>
      <c r="O651" s="25" t="s">
        <v>23</v>
      </c>
      <c r="P651" s="25" t="s">
        <v>24</v>
      </c>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5"/>
      <c r="BC651" s="15"/>
      <c r="BD651" s="15"/>
      <c r="BE651" s="15"/>
      <c r="BF651" s="15"/>
      <c r="BG651" s="15"/>
      <c r="BH651" s="15"/>
      <c r="BI651" s="15"/>
      <c r="BJ651" s="15"/>
      <c r="BK651" s="15"/>
      <c r="BL651" s="15"/>
      <c r="BM651" s="15"/>
      <c r="BN651" s="15"/>
      <c r="BO651" s="15"/>
      <c r="BP651" s="15"/>
      <c r="BQ651" s="15"/>
      <c r="BR651" s="15"/>
      <c r="BS651" s="15"/>
      <c r="BT651" s="15"/>
      <c r="BU651" s="15"/>
      <c r="BV651" s="15"/>
      <c r="BW651" s="15"/>
      <c r="BX651" s="15"/>
      <c r="BY651" s="15"/>
      <c r="BZ651" s="15"/>
      <c r="CA651" s="15"/>
      <c r="CB651" s="15"/>
      <c r="CC651" s="15"/>
      <c r="CD651" s="15"/>
      <c r="CE651" s="15"/>
      <c r="CF651" s="15"/>
      <c r="CG651" s="15"/>
      <c r="CH651" s="15"/>
      <c r="CI651" s="15"/>
      <c r="CJ651" s="15"/>
      <c r="CK651" s="15"/>
      <c r="CL651" s="15"/>
      <c r="CM651" s="15"/>
      <c r="CN651" s="15"/>
      <c r="CO651" s="15"/>
      <c r="CP651" s="15"/>
      <c r="CQ651" s="15"/>
      <c r="CR651" s="15"/>
      <c r="CS651" s="15"/>
      <c r="CT651" s="15"/>
      <c r="CU651" s="15"/>
      <c r="CV651" s="15"/>
      <c r="CW651" s="15"/>
      <c r="CX651" s="15"/>
      <c r="CY651" s="15"/>
      <c r="CZ651" s="15"/>
      <c r="DA651" s="15"/>
      <c r="DB651" s="15"/>
      <c r="DC651" s="15"/>
      <c r="DD651" s="15"/>
      <c r="DE651" s="15"/>
      <c r="DF651" s="15"/>
      <c r="DG651" s="15"/>
      <c r="DH651" s="15"/>
      <c r="DI651" s="15"/>
      <c r="DJ651" s="15"/>
      <c r="DK651" s="15"/>
      <c r="DL651" s="15"/>
      <c r="DM651" s="15"/>
      <c r="DN651" s="15"/>
      <c r="DO651" s="15"/>
      <c r="DP651" s="15"/>
      <c r="DQ651" s="15"/>
      <c r="DR651" s="15"/>
      <c r="DS651" s="15"/>
      <c r="DT651" s="15"/>
      <c r="DU651" s="15"/>
      <c r="DV651" s="15"/>
      <c r="DW651" s="15"/>
      <c r="DX651" s="15"/>
      <c r="DY651" s="15"/>
      <c r="DZ651" s="15"/>
      <c r="EA651" s="15"/>
      <c r="EB651" s="15"/>
      <c r="EC651" s="15"/>
      <c r="ED651" s="15"/>
      <c r="EE651" s="15"/>
      <c r="EF651" s="15"/>
      <c r="EG651" s="15"/>
      <c r="EH651" s="15"/>
      <c r="EI651" s="15"/>
      <c r="EJ651" s="15"/>
      <c r="EK651" s="15"/>
      <c r="EL651" s="15"/>
      <c r="EM651" s="15"/>
      <c r="EN651" s="15"/>
      <c r="EO651" s="15"/>
      <c r="EP651" s="15"/>
      <c r="EQ651" s="15"/>
      <c r="ER651" s="15"/>
      <c r="ES651" s="15"/>
      <c r="ET651" s="15"/>
      <c r="EU651" s="15"/>
      <c r="EV651" s="15"/>
      <c r="EW651" s="15"/>
      <c r="EX651" s="15"/>
      <c r="EY651" s="15"/>
      <c r="EZ651" s="15"/>
      <c r="FA651" s="15"/>
      <c r="FB651" s="15"/>
      <c r="FC651" s="15"/>
      <c r="FD651" s="15"/>
      <c r="FE651" s="15"/>
      <c r="FF651" s="15"/>
      <c r="FG651" s="15"/>
      <c r="FH651" s="15"/>
      <c r="FI651" s="15"/>
      <c r="FJ651" s="15"/>
      <c r="FK651" s="15"/>
      <c r="FL651" s="15"/>
      <c r="FM651" s="15"/>
      <c r="FN651" s="15"/>
      <c r="FO651" s="15"/>
      <c r="FP651" s="15"/>
      <c r="FQ651" s="15"/>
      <c r="FR651" s="15"/>
      <c r="FS651" s="15"/>
      <c r="FT651" s="15"/>
      <c r="FU651" s="15"/>
      <c r="FV651" s="15"/>
      <c r="FW651" s="15"/>
      <c r="FX651" s="15"/>
      <c r="FY651" s="15"/>
      <c r="FZ651" s="15"/>
      <c r="GA651" s="15"/>
      <c r="GB651" s="15"/>
      <c r="GC651" s="15"/>
      <c r="GD651" s="15"/>
      <c r="GE651" s="15"/>
      <c r="GF651" s="15"/>
      <c r="GG651" s="15"/>
      <c r="GH651" s="15"/>
      <c r="GI651" s="15"/>
      <c r="GJ651" s="15"/>
      <c r="GK651" s="15"/>
      <c r="GL651" s="15"/>
      <c r="GM651" s="15"/>
      <c r="GN651" s="15"/>
      <c r="GO651" s="15"/>
      <c r="GP651" s="15"/>
      <c r="GQ651" s="15"/>
      <c r="GR651" s="15"/>
      <c r="GS651" s="15"/>
      <c r="GT651" s="15"/>
      <c r="GU651" s="15"/>
      <c r="GV651" s="15"/>
      <c r="GW651" s="15"/>
      <c r="GX651" s="15"/>
      <c r="GY651" s="15"/>
      <c r="GZ651" s="15"/>
      <c r="HA651" s="15"/>
      <c r="HB651" s="15"/>
      <c r="HC651" s="15"/>
      <c r="HD651" s="15"/>
      <c r="HE651" s="15"/>
      <c r="HF651" s="15"/>
      <c r="HG651" s="15"/>
      <c r="HH651" s="15"/>
      <c r="HI651" s="15"/>
      <c r="HJ651" s="15"/>
      <c r="HK651" s="15"/>
      <c r="HL651" s="15"/>
      <c r="HM651" s="15"/>
      <c r="HN651" s="15"/>
      <c r="HO651" s="15"/>
      <c r="HP651" s="15"/>
      <c r="HQ651" s="15"/>
      <c r="HR651" s="15"/>
      <c r="HS651" s="15"/>
      <c r="HT651" s="15"/>
      <c r="HU651" s="15"/>
      <c r="HV651" s="15"/>
      <c r="HW651" s="15"/>
      <c r="HX651" s="15"/>
      <c r="HY651" s="15"/>
      <c r="HZ651" s="15"/>
      <c r="IA651" s="15"/>
      <c r="IB651" s="15"/>
      <c r="IC651" s="15"/>
      <c r="ID651" s="15"/>
      <c r="IE651" s="15"/>
      <c r="IF651" s="15"/>
      <c r="IG651" s="15"/>
      <c r="IH651" s="15"/>
      <c r="II651" s="15"/>
      <c r="IJ651" s="15"/>
      <c r="IK651" s="15"/>
      <c r="IL651" s="15"/>
      <c r="IM651" s="15"/>
      <c r="IN651" s="15"/>
      <c r="IO651" s="15"/>
      <c r="IP651" s="15"/>
      <c r="IQ651" s="15"/>
      <c r="IR651" s="15"/>
    </row>
    <row r="652" spans="1:252" ht="76.5" customHeight="1" x14ac:dyDescent="0.25">
      <c r="A652" s="122">
        <v>648</v>
      </c>
      <c r="B652" s="122" t="s">
        <v>3205</v>
      </c>
      <c r="C652" s="123"/>
      <c r="D652" s="123" t="s">
        <v>3206</v>
      </c>
      <c r="E652" s="124" t="s">
        <v>3207</v>
      </c>
      <c r="F652" s="139">
        <v>43052</v>
      </c>
      <c r="G652" s="122" t="s">
        <v>1995</v>
      </c>
      <c r="H652" s="122" t="s">
        <v>160</v>
      </c>
      <c r="I652" s="122" t="s">
        <v>179</v>
      </c>
      <c r="J652" s="141" t="s">
        <v>3173</v>
      </c>
      <c r="K652" s="25" t="s">
        <v>23</v>
      </c>
      <c r="L652" s="25" t="s">
        <v>24</v>
      </c>
      <c r="M652" s="15"/>
      <c r="N652" s="140" t="s">
        <v>3208</v>
      </c>
      <c r="O652" s="25" t="s">
        <v>23</v>
      </c>
      <c r="P652" s="25" t="s">
        <v>24</v>
      </c>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c r="BC652" s="15"/>
      <c r="BD652" s="15"/>
      <c r="BE652" s="15"/>
      <c r="BF652" s="15"/>
      <c r="BG652" s="15"/>
      <c r="BH652" s="15"/>
      <c r="BI652" s="15"/>
      <c r="BJ652" s="15"/>
      <c r="BK652" s="15"/>
      <c r="BL652" s="15"/>
      <c r="BM652" s="15"/>
      <c r="BN652" s="15"/>
      <c r="BO652" s="15"/>
      <c r="BP652" s="15"/>
      <c r="BQ652" s="15"/>
      <c r="BR652" s="15"/>
      <c r="BS652" s="15"/>
      <c r="BT652" s="15"/>
      <c r="BU652" s="15"/>
      <c r="BV652" s="15"/>
      <c r="BW652" s="15"/>
      <c r="BX652" s="15"/>
      <c r="BY652" s="15"/>
      <c r="BZ652" s="15"/>
      <c r="CA652" s="15"/>
      <c r="CB652" s="15"/>
      <c r="CC652" s="15"/>
      <c r="CD652" s="15"/>
      <c r="CE652" s="15"/>
      <c r="CF652" s="15"/>
      <c r="CG652" s="15"/>
      <c r="CH652" s="15"/>
      <c r="CI652" s="15"/>
      <c r="CJ652" s="15"/>
      <c r="CK652" s="15"/>
      <c r="CL652" s="15"/>
      <c r="CM652" s="15"/>
      <c r="CN652" s="15"/>
      <c r="CO652" s="15"/>
      <c r="CP652" s="15"/>
      <c r="CQ652" s="15"/>
      <c r="CR652" s="15"/>
      <c r="CS652" s="15"/>
      <c r="CT652" s="15"/>
      <c r="CU652" s="15"/>
      <c r="CV652" s="15"/>
      <c r="CW652" s="15"/>
      <c r="CX652" s="15"/>
      <c r="CY652" s="15"/>
      <c r="CZ652" s="15"/>
      <c r="DA652" s="15"/>
      <c r="DB652" s="15"/>
      <c r="DC652" s="15"/>
      <c r="DD652" s="15"/>
      <c r="DE652" s="15"/>
      <c r="DF652" s="15"/>
      <c r="DG652" s="15"/>
      <c r="DH652" s="15"/>
      <c r="DI652" s="15"/>
      <c r="DJ652" s="15"/>
      <c r="DK652" s="15"/>
      <c r="DL652" s="15"/>
      <c r="DM652" s="15"/>
      <c r="DN652" s="15"/>
      <c r="DO652" s="15"/>
      <c r="DP652" s="15"/>
      <c r="DQ652" s="15"/>
      <c r="DR652" s="15"/>
      <c r="DS652" s="15"/>
      <c r="DT652" s="15"/>
      <c r="DU652" s="15"/>
      <c r="DV652" s="15"/>
      <c r="DW652" s="15"/>
      <c r="DX652" s="15"/>
      <c r="DY652" s="15"/>
      <c r="DZ652" s="15"/>
      <c r="EA652" s="15"/>
      <c r="EB652" s="15"/>
      <c r="EC652" s="15"/>
      <c r="ED652" s="15"/>
      <c r="EE652" s="15"/>
      <c r="EF652" s="15"/>
      <c r="EG652" s="15"/>
      <c r="EH652" s="15"/>
      <c r="EI652" s="15"/>
      <c r="EJ652" s="15"/>
      <c r="EK652" s="15"/>
      <c r="EL652" s="15"/>
      <c r="EM652" s="15"/>
      <c r="EN652" s="15"/>
      <c r="EO652" s="15"/>
      <c r="EP652" s="15"/>
      <c r="EQ652" s="15"/>
      <c r="ER652" s="15"/>
      <c r="ES652" s="15"/>
      <c r="ET652" s="15"/>
      <c r="EU652" s="15"/>
      <c r="EV652" s="15"/>
      <c r="EW652" s="15"/>
      <c r="EX652" s="15"/>
      <c r="EY652" s="15"/>
      <c r="EZ652" s="15"/>
      <c r="FA652" s="15"/>
      <c r="FB652" s="15"/>
      <c r="FC652" s="15"/>
      <c r="FD652" s="15"/>
      <c r="FE652" s="15"/>
      <c r="FF652" s="15"/>
      <c r="FG652" s="15"/>
      <c r="FH652" s="15"/>
      <c r="FI652" s="15"/>
      <c r="FJ652" s="15"/>
      <c r="FK652" s="15"/>
      <c r="FL652" s="15"/>
      <c r="FM652" s="15"/>
      <c r="FN652" s="15"/>
      <c r="FO652" s="15"/>
      <c r="FP652" s="15"/>
      <c r="FQ652" s="15"/>
      <c r="FR652" s="15"/>
      <c r="FS652" s="15"/>
      <c r="FT652" s="15"/>
      <c r="FU652" s="15"/>
      <c r="FV652" s="15"/>
      <c r="FW652" s="15"/>
      <c r="FX652" s="15"/>
      <c r="FY652" s="15"/>
      <c r="FZ652" s="15"/>
      <c r="GA652" s="15"/>
      <c r="GB652" s="15"/>
      <c r="GC652" s="15"/>
      <c r="GD652" s="15"/>
      <c r="GE652" s="15"/>
      <c r="GF652" s="15"/>
      <c r="GG652" s="15"/>
      <c r="GH652" s="15"/>
      <c r="GI652" s="15"/>
      <c r="GJ652" s="15"/>
      <c r="GK652" s="15"/>
      <c r="GL652" s="15"/>
      <c r="GM652" s="15"/>
      <c r="GN652" s="15"/>
      <c r="GO652" s="15"/>
      <c r="GP652" s="15"/>
      <c r="GQ652" s="15"/>
      <c r="GR652" s="15"/>
      <c r="GS652" s="15"/>
      <c r="GT652" s="15"/>
      <c r="GU652" s="15"/>
      <c r="GV652" s="15"/>
      <c r="GW652" s="15"/>
      <c r="GX652" s="15"/>
      <c r="GY652" s="15"/>
      <c r="GZ652" s="15"/>
      <c r="HA652" s="15"/>
      <c r="HB652" s="15"/>
      <c r="HC652" s="15"/>
      <c r="HD652" s="15"/>
      <c r="HE652" s="15"/>
      <c r="HF652" s="15"/>
      <c r="HG652" s="15"/>
      <c r="HH652" s="15"/>
      <c r="HI652" s="15"/>
      <c r="HJ652" s="15"/>
      <c r="HK652" s="15"/>
      <c r="HL652" s="15"/>
      <c r="HM652" s="15"/>
      <c r="HN652" s="15"/>
      <c r="HO652" s="15"/>
      <c r="HP652" s="15"/>
      <c r="HQ652" s="15"/>
      <c r="HR652" s="15"/>
      <c r="HS652" s="15"/>
      <c r="HT652" s="15"/>
      <c r="HU652" s="15"/>
      <c r="HV652" s="15"/>
      <c r="HW652" s="15"/>
      <c r="HX652" s="15"/>
      <c r="HY652" s="15"/>
      <c r="HZ652" s="15"/>
      <c r="IA652" s="15"/>
      <c r="IB652" s="15"/>
      <c r="IC652" s="15"/>
      <c r="ID652" s="15"/>
      <c r="IE652" s="15"/>
      <c r="IF652" s="15"/>
      <c r="IG652" s="15"/>
      <c r="IH652" s="15"/>
      <c r="II652" s="15"/>
      <c r="IJ652" s="15"/>
      <c r="IK652" s="15"/>
      <c r="IL652" s="15"/>
      <c r="IM652" s="15"/>
      <c r="IN652" s="15"/>
      <c r="IO652" s="15"/>
      <c r="IP652" s="15"/>
      <c r="IQ652" s="15"/>
      <c r="IR652" s="15"/>
    </row>
    <row r="653" spans="1:252" ht="76.5" customHeight="1" x14ac:dyDescent="0.25">
      <c r="A653" s="122">
        <v>649</v>
      </c>
      <c r="B653" s="122" t="s">
        <v>3209</v>
      </c>
      <c r="C653" s="123"/>
      <c r="D653" s="123" t="s">
        <v>3210</v>
      </c>
      <c r="E653" s="124" t="s">
        <v>3211</v>
      </c>
      <c r="F653" s="139">
        <v>43052</v>
      </c>
      <c r="G653" s="122" t="s">
        <v>1144</v>
      </c>
      <c r="H653" s="122" t="s">
        <v>160</v>
      </c>
      <c r="I653" s="122" t="s">
        <v>179</v>
      </c>
      <c r="J653" s="141" t="s">
        <v>3173</v>
      </c>
      <c r="K653" s="25" t="s">
        <v>23</v>
      </c>
      <c r="L653" s="25" t="s">
        <v>24</v>
      </c>
      <c r="M653" s="15"/>
      <c r="N653" s="140" t="s">
        <v>3212</v>
      </c>
      <c r="O653" s="25" t="s">
        <v>23</v>
      </c>
      <c r="P653" s="25" t="s">
        <v>24</v>
      </c>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c r="AY653" s="15"/>
      <c r="AZ653" s="15"/>
      <c r="BA653" s="15"/>
      <c r="BB653" s="15"/>
      <c r="BC653" s="15"/>
      <c r="BD653" s="15"/>
      <c r="BE653" s="15"/>
      <c r="BF653" s="15"/>
      <c r="BG653" s="15"/>
      <c r="BH653" s="15"/>
      <c r="BI653" s="15"/>
      <c r="BJ653" s="15"/>
      <c r="BK653" s="15"/>
      <c r="BL653" s="15"/>
      <c r="BM653" s="15"/>
      <c r="BN653" s="15"/>
      <c r="BO653" s="15"/>
      <c r="BP653" s="15"/>
      <c r="BQ653" s="15"/>
      <c r="BR653" s="15"/>
      <c r="BS653" s="15"/>
      <c r="BT653" s="15"/>
      <c r="BU653" s="15"/>
      <c r="BV653" s="15"/>
      <c r="BW653" s="15"/>
      <c r="BX653" s="15"/>
      <c r="BY653" s="15"/>
      <c r="BZ653" s="15"/>
      <c r="CA653" s="15"/>
      <c r="CB653" s="15"/>
      <c r="CC653" s="15"/>
      <c r="CD653" s="15"/>
      <c r="CE653" s="15"/>
      <c r="CF653" s="15"/>
      <c r="CG653" s="15"/>
      <c r="CH653" s="15"/>
      <c r="CI653" s="15"/>
      <c r="CJ653" s="15"/>
      <c r="CK653" s="15"/>
      <c r="CL653" s="15"/>
      <c r="CM653" s="15"/>
      <c r="CN653" s="15"/>
      <c r="CO653" s="15"/>
      <c r="CP653" s="15"/>
      <c r="CQ653" s="15"/>
      <c r="CR653" s="15"/>
      <c r="CS653" s="15"/>
      <c r="CT653" s="15"/>
      <c r="CU653" s="15"/>
      <c r="CV653" s="15"/>
      <c r="CW653" s="15"/>
      <c r="CX653" s="15"/>
      <c r="CY653" s="15"/>
      <c r="CZ653" s="15"/>
      <c r="DA653" s="15"/>
      <c r="DB653" s="15"/>
      <c r="DC653" s="15"/>
      <c r="DD653" s="15"/>
      <c r="DE653" s="15"/>
      <c r="DF653" s="15"/>
      <c r="DG653" s="15"/>
      <c r="DH653" s="15"/>
      <c r="DI653" s="15"/>
      <c r="DJ653" s="15"/>
      <c r="DK653" s="15"/>
      <c r="DL653" s="15"/>
      <c r="DM653" s="15"/>
      <c r="DN653" s="15"/>
      <c r="DO653" s="15"/>
      <c r="DP653" s="15"/>
      <c r="DQ653" s="15"/>
      <c r="DR653" s="15"/>
      <c r="DS653" s="15"/>
      <c r="DT653" s="15"/>
      <c r="DU653" s="15"/>
      <c r="DV653" s="15"/>
      <c r="DW653" s="15"/>
      <c r="DX653" s="15"/>
      <c r="DY653" s="15"/>
      <c r="DZ653" s="15"/>
      <c r="EA653" s="15"/>
      <c r="EB653" s="15"/>
      <c r="EC653" s="15"/>
      <c r="ED653" s="15"/>
      <c r="EE653" s="15"/>
      <c r="EF653" s="15"/>
      <c r="EG653" s="15"/>
      <c r="EH653" s="15"/>
      <c r="EI653" s="15"/>
      <c r="EJ653" s="15"/>
      <c r="EK653" s="15"/>
      <c r="EL653" s="15"/>
      <c r="EM653" s="15"/>
      <c r="EN653" s="15"/>
      <c r="EO653" s="15"/>
      <c r="EP653" s="15"/>
      <c r="EQ653" s="15"/>
      <c r="ER653" s="15"/>
      <c r="ES653" s="15"/>
      <c r="ET653" s="15"/>
      <c r="EU653" s="15"/>
      <c r="EV653" s="15"/>
      <c r="EW653" s="15"/>
      <c r="EX653" s="15"/>
      <c r="EY653" s="15"/>
      <c r="EZ653" s="15"/>
      <c r="FA653" s="15"/>
      <c r="FB653" s="15"/>
      <c r="FC653" s="15"/>
      <c r="FD653" s="15"/>
      <c r="FE653" s="15"/>
      <c r="FF653" s="15"/>
      <c r="FG653" s="15"/>
      <c r="FH653" s="15"/>
      <c r="FI653" s="15"/>
      <c r="FJ653" s="15"/>
      <c r="FK653" s="15"/>
      <c r="FL653" s="15"/>
      <c r="FM653" s="15"/>
      <c r="FN653" s="15"/>
      <c r="FO653" s="15"/>
      <c r="FP653" s="15"/>
      <c r="FQ653" s="15"/>
      <c r="FR653" s="15"/>
      <c r="FS653" s="15"/>
      <c r="FT653" s="15"/>
      <c r="FU653" s="15"/>
      <c r="FV653" s="15"/>
      <c r="FW653" s="15"/>
      <c r="FX653" s="15"/>
      <c r="FY653" s="15"/>
      <c r="FZ653" s="15"/>
      <c r="GA653" s="15"/>
      <c r="GB653" s="15"/>
      <c r="GC653" s="15"/>
      <c r="GD653" s="15"/>
      <c r="GE653" s="15"/>
      <c r="GF653" s="15"/>
      <c r="GG653" s="15"/>
      <c r="GH653" s="15"/>
      <c r="GI653" s="15"/>
      <c r="GJ653" s="15"/>
      <c r="GK653" s="15"/>
      <c r="GL653" s="15"/>
      <c r="GM653" s="15"/>
      <c r="GN653" s="15"/>
      <c r="GO653" s="15"/>
      <c r="GP653" s="15"/>
      <c r="GQ653" s="15"/>
      <c r="GR653" s="15"/>
      <c r="GS653" s="15"/>
      <c r="GT653" s="15"/>
      <c r="GU653" s="15"/>
      <c r="GV653" s="15"/>
      <c r="GW653" s="15"/>
      <c r="GX653" s="15"/>
      <c r="GY653" s="15"/>
      <c r="GZ653" s="15"/>
      <c r="HA653" s="15"/>
      <c r="HB653" s="15"/>
      <c r="HC653" s="15"/>
      <c r="HD653" s="15"/>
      <c r="HE653" s="15"/>
      <c r="HF653" s="15"/>
      <c r="HG653" s="15"/>
      <c r="HH653" s="15"/>
      <c r="HI653" s="15"/>
      <c r="HJ653" s="15"/>
      <c r="HK653" s="15"/>
      <c r="HL653" s="15"/>
      <c r="HM653" s="15"/>
      <c r="HN653" s="15"/>
      <c r="HO653" s="15"/>
      <c r="HP653" s="15"/>
      <c r="HQ653" s="15"/>
      <c r="HR653" s="15"/>
      <c r="HS653" s="15"/>
      <c r="HT653" s="15"/>
      <c r="HU653" s="15"/>
      <c r="HV653" s="15"/>
      <c r="HW653" s="15"/>
      <c r="HX653" s="15"/>
      <c r="HY653" s="15"/>
      <c r="HZ653" s="15"/>
      <c r="IA653" s="15"/>
      <c r="IB653" s="15"/>
      <c r="IC653" s="15"/>
      <c r="ID653" s="15"/>
      <c r="IE653" s="15"/>
      <c r="IF653" s="15"/>
      <c r="IG653" s="15"/>
      <c r="IH653" s="15"/>
      <c r="II653" s="15"/>
      <c r="IJ653" s="15"/>
      <c r="IK653" s="15"/>
      <c r="IL653" s="15"/>
      <c r="IM653" s="15"/>
      <c r="IN653" s="15"/>
      <c r="IO653" s="15"/>
      <c r="IP653" s="15"/>
      <c r="IQ653" s="15"/>
      <c r="IR653" s="15"/>
    </row>
    <row r="654" spans="1:252" ht="76.5" customHeight="1" x14ac:dyDescent="0.25">
      <c r="A654" s="122">
        <v>650</v>
      </c>
      <c r="B654" s="122" t="s">
        <v>3213</v>
      </c>
      <c r="C654" s="123"/>
      <c r="D654" s="123" t="s">
        <v>3214</v>
      </c>
      <c r="E654" s="124" t="s">
        <v>3215</v>
      </c>
      <c r="F654" s="139">
        <v>43052</v>
      </c>
      <c r="G654" s="122" t="s">
        <v>1995</v>
      </c>
      <c r="H654" s="122" t="s">
        <v>160</v>
      </c>
      <c r="I654" s="122" t="s">
        <v>179</v>
      </c>
      <c r="J654" s="141" t="s">
        <v>3173</v>
      </c>
      <c r="K654" s="25" t="s">
        <v>23</v>
      </c>
      <c r="L654" s="25" t="s">
        <v>24</v>
      </c>
      <c r="M654" s="15"/>
      <c r="N654" s="140" t="s">
        <v>3216</v>
      </c>
      <c r="O654" s="25" t="s">
        <v>23</v>
      </c>
      <c r="P654" s="25" t="s">
        <v>24</v>
      </c>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c r="AY654" s="15"/>
      <c r="AZ654" s="15"/>
      <c r="BA654" s="15"/>
      <c r="BB654" s="15"/>
      <c r="BC654" s="15"/>
      <c r="BD654" s="15"/>
      <c r="BE654" s="15"/>
      <c r="BF654" s="15"/>
      <c r="BG654" s="15"/>
      <c r="BH654" s="15"/>
      <c r="BI654" s="15"/>
      <c r="BJ654" s="15"/>
      <c r="BK654" s="15"/>
      <c r="BL654" s="15"/>
      <c r="BM654" s="15"/>
      <c r="BN654" s="15"/>
      <c r="BO654" s="15"/>
      <c r="BP654" s="15"/>
      <c r="BQ654" s="15"/>
      <c r="BR654" s="15"/>
      <c r="BS654" s="15"/>
      <c r="BT654" s="15"/>
      <c r="BU654" s="15"/>
      <c r="BV654" s="15"/>
      <c r="BW654" s="15"/>
      <c r="BX654" s="15"/>
      <c r="BY654" s="15"/>
      <c r="BZ654" s="15"/>
      <c r="CA654" s="15"/>
      <c r="CB654" s="15"/>
      <c r="CC654" s="15"/>
      <c r="CD654" s="15"/>
      <c r="CE654" s="15"/>
      <c r="CF654" s="15"/>
      <c r="CG654" s="15"/>
      <c r="CH654" s="15"/>
      <c r="CI654" s="15"/>
      <c r="CJ654" s="15"/>
      <c r="CK654" s="15"/>
      <c r="CL654" s="15"/>
      <c r="CM654" s="15"/>
      <c r="CN654" s="15"/>
      <c r="CO654" s="15"/>
      <c r="CP654" s="15"/>
      <c r="CQ654" s="15"/>
      <c r="CR654" s="15"/>
      <c r="CS654" s="15"/>
      <c r="CT654" s="15"/>
      <c r="CU654" s="15"/>
      <c r="CV654" s="15"/>
      <c r="CW654" s="15"/>
      <c r="CX654" s="15"/>
      <c r="CY654" s="15"/>
      <c r="CZ654" s="15"/>
      <c r="DA654" s="15"/>
      <c r="DB654" s="15"/>
      <c r="DC654" s="15"/>
      <c r="DD654" s="15"/>
      <c r="DE654" s="15"/>
      <c r="DF654" s="15"/>
      <c r="DG654" s="15"/>
      <c r="DH654" s="15"/>
      <c r="DI654" s="15"/>
      <c r="DJ654" s="15"/>
      <c r="DK654" s="15"/>
      <c r="DL654" s="15"/>
      <c r="DM654" s="15"/>
      <c r="DN654" s="15"/>
      <c r="DO654" s="15"/>
      <c r="DP654" s="15"/>
      <c r="DQ654" s="15"/>
      <c r="DR654" s="15"/>
      <c r="DS654" s="15"/>
      <c r="DT654" s="15"/>
      <c r="DU654" s="15"/>
      <c r="DV654" s="15"/>
      <c r="DW654" s="15"/>
      <c r="DX654" s="15"/>
      <c r="DY654" s="15"/>
      <c r="DZ654" s="15"/>
      <c r="EA654" s="15"/>
      <c r="EB654" s="15"/>
      <c r="EC654" s="15"/>
      <c r="ED654" s="15"/>
      <c r="EE654" s="15"/>
      <c r="EF654" s="15"/>
      <c r="EG654" s="15"/>
      <c r="EH654" s="15"/>
      <c r="EI654" s="15"/>
      <c r="EJ654" s="15"/>
      <c r="EK654" s="15"/>
      <c r="EL654" s="15"/>
      <c r="EM654" s="15"/>
      <c r="EN654" s="15"/>
      <c r="EO654" s="15"/>
      <c r="EP654" s="15"/>
      <c r="EQ654" s="15"/>
      <c r="ER654" s="15"/>
      <c r="ES654" s="15"/>
      <c r="ET654" s="15"/>
      <c r="EU654" s="15"/>
      <c r="EV654" s="15"/>
      <c r="EW654" s="15"/>
      <c r="EX654" s="15"/>
      <c r="EY654" s="15"/>
      <c r="EZ654" s="15"/>
      <c r="FA654" s="15"/>
      <c r="FB654" s="15"/>
      <c r="FC654" s="15"/>
      <c r="FD654" s="15"/>
      <c r="FE654" s="15"/>
      <c r="FF654" s="15"/>
      <c r="FG654" s="15"/>
      <c r="FH654" s="15"/>
      <c r="FI654" s="15"/>
      <c r="FJ654" s="15"/>
      <c r="FK654" s="15"/>
      <c r="FL654" s="15"/>
      <c r="FM654" s="15"/>
      <c r="FN654" s="15"/>
      <c r="FO654" s="15"/>
      <c r="FP654" s="15"/>
      <c r="FQ654" s="15"/>
      <c r="FR654" s="15"/>
      <c r="FS654" s="15"/>
      <c r="FT654" s="15"/>
      <c r="FU654" s="15"/>
      <c r="FV654" s="15"/>
      <c r="FW654" s="15"/>
      <c r="FX654" s="15"/>
      <c r="FY654" s="15"/>
      <c r="FZ654" s="15"/>
      <c r="GA654" s="15"/>
      <c r="GB654" s="15"/>
      <c r="GC654" s="15"/>
      <c r="GD654" s="15"/>
      <c r="GE654" s="15"/>
      <c r="GF654" s="15"/>
      <c r="GG654" s="15"/>
      <c r="GH654" s="15"/>
      <c r="GI654" s="15"/>
      <c r="GJ654" s="15"/>
      <c r="GK654" s="15"/>
      <c r="GL654" s="15"/>
      <c r="GM654" s="15"/>
      <c r="GN654" s="15"/>
      <c r="GO654" s="15"/>
      <c r="GP654" s="15"/>
      <c r="GQ654" s="15"/>
      <c r="GR654" s="15"/>
      <c r="GS654" s="15"/>
      <c r="GT654" s="15"/>
      <c r="GU654" s="15"/>
      <c r="GV654" s="15"/>
      <c r="GW654" s="15"/>
      <c r="GX654" s="15"/>
      <c r="GY654" s="15"/>
      <c r="GZ654" s="15"/>
      <c r="HA654" s="15"/>
      <c r="HB654" s="15"/>
      <c r="HC654" s="15"/>
      <c r="HD654" s="15"/>
      <c r="HE654" s="15"/>
      <c r="HF654" s="15"/>
      <c r="HG654" s="15"/>
      <c r="HH654" s="15"/>
      <c r="HI654" s="15"/>
      <c r="HJ654" s="15"/>
      <c r="HK654" s="15"/>
      <c r="HL654" s="15"/>
      <c r="HM654" s="15"/>
      <c r="HN654" s="15"/>
      <c r="HO654" s="15"/>
      <c r="HP654" s="15"/>
      <c r="HQ654" s="15"/>
      <c r="HR654" s="15"/>
      <c r="HS654" s="15"/>
      <c r="HT654" s="15"/>
      <c r="HU654" s="15"/>
      <c r="HV654" s="15"/>
      <c r="HW654" s="15"/>
      <c r="HX654" s="15"/>
      <c r="HY654" s="15"/>
      <c r="HZ654" s="15"/>
      <c r="IA654" s="15"/>
      <c r="IB654" s="15"/>
      <c r="IC654" s="15"/>
      <c r="ID654" s="15"/>
      <c r="IE654" s="15"/>
      <c r="IF654" s="15"/>
      <c r="IG654" s="15"/>
      <c r="IH654" s="15"/>
      <c r="II654" s="15"/>
      <c r="IJ654" s="15"/>
      <c r="IK654" s="15"/>
      <c r="IL654" s="15"/>
      <c r="IM654" s="15"/>
      <c r="IN654" s="15"/>
      <c r="IO654" s="15"/>
      <c r="IP654" s="15"/>
      <c r="IQ654" s="15"/>
      <c r="IR654" s="15"/>
    </row>
    <row r="655" spans="1:252" ht="72" customHeight="1" x14ac:dyDescent="0.25">
      <c r="A655" s="122">
        <v>651</v>
      </c>
      <c r="B655" s="122" t="s">
        <v>3217</v>
      </c>
      <c r="C655" s="123"/>
      <c r="D655" s="123" t="s">
        <v>3218</v>
      </c>
      <c r="E655" s="124" t="s">
        <v>3219</v>
      </c>
      <c r="F655" s="139">
        <v>43052</v>
      </c>
      <c r="G655" s="122" t="s">
        <v>2200</v>
      </c>
      <c r="H655" s="122" t="s">
        <v>160</v>
      </c>
      <c r="I655" s="122" t="s">
        <v>179</v>
      </c>
      <c r="J655" s="141" t="s">
        <v>3173</v>
      </c>
      <c r="K655" s="25" t="s">
        <v>23</v>
      </c>
      <c r="L655" s="25" t="s">
        <v>24</v>
      </c>
      <c r="M655" s="15"/>
      <c r="N655" s="140" t="s">
        <v>3220</v>
      </c>
      <c r="O655" s="25" t="s">
        <v>23</v>
      </c>
      <c r="P655" s="25" t="s">
        <v>24</v>
      </c>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c r="AY655" s="15"/>
      <c r="AZ655" s="15"/>
      <c r="BA655" s="15"/>
      <c r="BB655" s="15"/>
      <c r="BC655" s="15"/>
      <c r="BD655" s="15"/>
      <c r="BE655" s="15"/>
      <c r="BF655" s="15"/>
      <c r="BG655" s="15"/>
      <c r="BH655" s="15"/>
      <c r="BI655" s="15"/>
      <c r="BJ655" s="15"/>
      <c r="BK655" s="15"/>
      <c r="BL655" s="15"/>
      <c r="BM655" s="15"/>
      <c r="BN655" s="15"/>
      <c r="BO655" s="15"/>
      <c r="BP655" s="15"/>
      <c r="BQ655" s="15"/>
      <c r="BR655" s="15"/>
      <c r="BS655" s="15"/>
      <c r="BT655" s="15"/>
      <c r="BU655" s="15"/>
      <c r="BV655" s="15"/>
      <c r="BW655" s="15"/>
      <c r="BX655" s="15"/>
      <c r="BY655" s="15"/>
      <c r="BZ655" s="15"/>
      <c r="CA655" s="15"/>
      <c r="CB655" s="15"/>
      <c r="CC655" s="15"/>
      <c r="CD655" s="15"/>
      <c r="CE655" s="15"/>
      <c r="CF655" s="15"/>
      <c r="CG655" s="15"/>
      <c r="CH655" s="15"/>
      <c r="CI655" s="15"/>
      <c r="CJ655" s="15"/>
      <c r="CK655" s="15"/>
      <c r="CL655" s="15"/>
      <c r="CM655" s="15"/>
      <c r="CN655" s="15"/>
      <c r="CO655" s="15"/>
      <c r="CP655" s="15"/>
      <c r="CQ655" s="15"/>
      <c r="CR655" s="15"/>
      <c r="CS655" s="15"/>
      <c r="CT655" s="15"/>
      <c r="CU655" s="15"/>
      <c r="CV655" s="15"/>
      <c r="CW655" s="15"/>
      <c r="CX655" s="15"/>
      <c r="CY655" s="15"/>
      <c r="CZ655" s="15"/>
      <c r="DA655" s="15"/>
      <c r="DB655" s="15"/>
      <c r="DC655" s="15"/>
      <c r="DD655" s="15"/>
      <c r="DE655" s="15"/>
      <c r="DF655" s="15"/>
      <c r="DG655" s="15"/>
      <c r="DH655" s="15"/>
      <c r="DI655" s="15"/>
      <c r="DJ655" s="15"/>
      <c r="DK655" s="15"/>
      <c r="DL655" s="15"/>
      <c r="DM655" s="15"/>
      <c r="DN655" s="15"/>
      <c r="DO655" s="15"/>
      <c r="DP655" s="15"/>
      <c r="DQ655" s="15"/>
      <c r="DR655" s="15"/>
      <c r="DS655" s="15"/>
      <c r="DT655" s="15"/>
      <c r="DU655" s="15"/>
      <c r="DV655" s="15"/>
      <c r="DW655" s="15"/>
      <c r="DX655" s="15"/>
      <c r="DY655" s="15"/>
      <c r="DZ655" s="15"/>
      <c r="EA655" s="15"/>
      <c r="EB655" s="15"/>
      <c r="EC655" s="15"/>
      <c r="ED655" s="15"/>
      <c r="EE655" s="15"/>
      <c r="EF655" s="15"/>
      <c r="EG655" s="15"/>
      <c r="EH655" s="15"/>
      <c r="EI655" s="15"/>
      <c r="EJ655" s="15"/>
      <c r="EK655" s="15"/>
      <c r="EL655" s="15"/>
      <c r="EM655" s="15"/>
      <c r="EN655" s="15"/>
      <c r="EO655" s="15"/>
      <c r="EP655" s="15"/>
      <c r="EQ655" s="15"/>
      <c r="ER655" s="15"/>
      <c r="ES655" s="15"/>
      <c r="ET655" s="15"/>
      <c r="EU655" s="15"/>
      <c r="EV655" s="15"/>
      <c r="EW655" s="15"/>
      <c r="EX655" s="15"/>
      <c r="EY655" s="15"/>
      <c r="EZ655" s="15"/>
      <c r="FA655" s="15"/>
      <c r="FB655" s="15"/>
      <c r="FC655" s="15"/>
      <c r="FD655" s="15"/>
      <c r="FE655" s="15"/>
      <c r="FF655" s="15"/>
      <c r="FG655" s="15"/>
      <c r="FH655" s="15"/>
      <c r="FI655" s="15"/>
      <c r="FJ655" s="15"/>
      <c r="FK655" s="15"/>
      <c r="FL655" s="15"/>
      <c r="FM655" s="15"/>
      <c r="FN655" s="15"/>
      <c r="FO655" s="15"/>
      <c r="FP655" s="15"/>
      <c r="FQ655" s="15"/>
      <c r="FR655" s="15"/>
      <c r="FS655" s="15"/>
      <c r="FT655" s="15"/>
      <c r="FU655" s="15"/>
      <c r="FV655" s="15"/>
      <c r="FW655" s="15"/>
      <c r="FX655" s="15"/>
      <c r="FY655" s="15"/>
      <c r="FZ655" s="15"/>
      <c r="GA655" s="15"/>
      <c r="GB655" s="15"/>
      <c r="GC655" s="15"/>
      <c r="GD655" s="15"/>
      <c r="GE655" s="15"/>
      <c r="GF655" s="15"/>
      <c r="GG655" s="15"/>
      <c r="GH655" s="15"/>
      <c r="GI655" s="15"/>
      <c r="GJ655" s="15"/>
      <c r="GK655" s="15"/>
      <c r="GL655" s="15"/>
      <c r="GM655" s="15"/>
      <c r="GN655" s="15"/>
      <c r="GO655" s="15"/>
      <c r="GP655" s="15"/>
      <c r="GQ655" s="15"/>
      <c r="GR655" s="15"/>
      <c r="GS655" s="15"/>
      <c r="GT655" s="15"/>
      <c r="GU655" s="15"/>
      <c r="GV655" s="15"/>
      <c r="GW655" s="15"/>
      <c r="GX655" s="15"/>
      <c r="GY655" s="15"/>
      <c r="GZ655" s="15"/>
      <c r="HA655" s="15"/>
      <c r="HB655" s="15"/>
      <c r="HC655" s="15"/>
      <c r="HD655" s="15"/>
      <c r="HE655" s="15"/>
      <c r="HF655" s="15"/>
      <c r="HG655" s="15"/>
      <c r="HH655" s="15"/>
      <c r="HI655" s="15"/>
      <c r="HJ655" s="15"/>
      <c r="HK655" s="15"/>
      <c r="HL655" s="15"/>
      <c r="HM655" s="15"/>
      <c r="HN655" s="15"/>
      <c r="HO655" s="15"/>
      <c r="HP655" s="15"/>
      <c r="HQ655" s="15"/>
      <c r="HR655" s="15"/>
      <c r="HS655" s="15"/>
      <c r="HT655" s="15"/>
      <c r="HU655" s="15"/>
      <c r="HV655" s="15"/>
      <c r="HW655" s="15"/>
      <c r="HX655" s="15"/>
      <c r="HY655" s="15"/>
      <c r="HZ655" s="15"/>
      <c r="IA655" s="15"/>
      <c r="IB655" s="15"/>
      <c r="IC655" s="15"/>
      <c r="ID655" s="15"/>
      <c r="IE655" s="15"/>
      <c r="IF655" s="15"/>
      <c r="IG655" s="15"/>
      <c r="IH655" s="15"/>
      <c r="II655" s="15"/>
      <c r="IJ655" s="15"/>
      <c r="IK655" s="15"/>
      <c r="IL655" s="15"/>
      <c r="IM655" s="15"/>
      <c r="IN655" s="15"/>
      <c r="IO655" s="15"/>
      <c r="IP655" s="15"/>
      <c r="IQ655" s="15"/>
      <c r="IR655" s="15"/>
    </row>
    <row r="656" spans="1:252" s="15" customFormat="1" ht="64.5" customHeight="1" x14ac:dyDescent="0.25">
      <c r="A656" s="122">
        <v>652</v>
      </c>
      <c r="B656" s="122" t="s">
        <v>3221</v>
      </c>
      <c r="C656" s="123"/>
      <c r="D656" s="123" t="s">
        <v>3222</v>
      </c>
      <c r="E656" s="124" t="s">
        <v>3223</v>
      </c>
      <c r="F656" s="139">
        <v>43053</v>
      </c>
      <c r="G656" s="122" t="s">
        <v>3224</v>
      </c>
      <c r="H656" s="122" t="s">
        <v>160</v>
      </c>
      <c r="I656" s="122" t="s">
        <v>607</v>
      </c>
      <c r="J656" s="141" t="s">
        <v>2677</v>
      </c>
      <c r="K656" s="25" t="s">
        <v>23</v>
      </c>
      <c r="L656" s="25" t="s">
        <v>24</v>
      </c>
      <c r="N656" s="141" t="s">
        <v>3225</v>
      </c>
      <c r="O656" s="25" t="s">
        <v>23</v>
      </c>
      <c r="P656" s="25" t="s">
        <v>24</v>
      </c>
    </row>
    <row r="657" spans="1:252" s="15" customFormat="1" ht="64.5" customHeight="1" x14ac:dyDescent="0.25">
      <c r="A657" s="122">
        <v>653</v>
      </c>
      <c r="B657" s="122" t="s">
        <v>3226</v>
      </c>
      <c r="C657" s="123"/>
      <c r="D657" s="123" t="s">
        <v>3227</v>
      </c>
      <c r="E657" s="124" t="s">
        <v>3228</v>
      </c>
      <c r="F657" s="139">
        <v>43053</v>
      </c>
      <c r="G657" s="122" t="s">
        <v>3229</v>
      </c>
      <c r="H657" s="122" t="s">
        <v>160</v>
      </c>
      <c r="I657" s="122" t="s">
        <v>607</v>
      </c>
      <c r="J657" s="141" t="s">
        <v>2677</v>
      </c>
      <c r="K657" s="25" t="s">
        <v>23</v>
      </c>
      <c r="L657" s="25" t="s">
        <v>24</v>
      </c>
      <c r="N657" s="141" t="s">
        <v>3230</v>
      </c>
      <c r="O657" s="25" t="s">
        <v>23</v>
      </c>
      <c r="P657" s="25" t="s">
        <v>24</v>
      </c>
    </row>
    <row r="658" spans="1:252" s="15" customFormat="1" ht="75.75" customHeight="1" x14ac:dyDescent="0.25">
      <c r="A658" s="122">
        <v>654</v>
      </c>
      <c r="B658" s="122" t="s">
        <v>3231</v>
      </c>
      <c r="C658" s="123" t="s">
        <v>3232</v>
      </c>
      <c r="D658" s="123" t="s">
        <v>3233</v>
      </c>
      <c r="E658" s="124" t="s">
        <v>3234</v>
      </c>
      <c r="F658" s="139">
        <v>43053</v>
      </c>
      <c r="G658" s="122" t="s">
        <v>3235</v>
      </c>
      <c r="H658" s="122" t="s">
        <v>191</v>
      </c>
      <c r="I658" s="122" t="s">
        <v>192</v>
      </c>
      <c r="J658" s="141" t="s">
        <v>61</v>
      </c>
      <c r="K658" s="25" t="s">
        <v>23</v>
      </c>
      <c r="L658" s="25" t="s">
        <v>52</v>
      </c>
      <c r="M658" s="123"/>
      <c r="N658" s="141" t="s">
        <v>3236</v>
      </c>
      <c r="O658" s="25" t="s">
        <v>23</v>
      </c>
      <c r="P658" s="25" t="s">
        <v>24</v>
      </c>
    </row>
    <row r="659" spans="1:252" s="15" customFormat="1" ht="75.75" customHeight="1" x14ac:dyDescent="0.25">
      <c r="A659" s="122">
        <v>655</v>
      </c>
      <c r="B659" s="122" t="s">
        <v>3237</v>
      </c>
      <c r="C659" s="123" t="s">
        <v>3238</v>
      </c>
      <c r="D659" s="123" t="s">
        <v>3239</v>
      </c>
      <c r="E659" s="124" t="s">
        <v>3240</v>
      </c>
      <c r="F659" s="139">
        <v>43053</v>
      </c>
      <c r="G659" s="122" t="s">
        <v>3241</v>
      </c>
      <c r="H659" s="122" t="s">
        <v>191</v>
      </c>
      <c r="I659" s="122" t="s">
        <v>192</v>
      </c>
      <c r="J659" s="141" t="s">
        <v>61</v>
      </c>
      <c r="K659" s="25" t="s">
        <v>23</v>
      </c>
      <c r="L659" s="25" t="s">
        <v>52</v>
      </c>
      <c r="M659" s="123"/>
      <c r="N659" s="141" t="s">
        <v>3242</v>
      </c>
      <c r="O659" s="25" t="s">
        <v>23</v>
      </c>
      <c r="P659" s="25" t="s">
        <v>24</v>
      </c>
    </row>
    <row r="660" spans="1:252" ht="88.5" customHeight="1" x14ac:dyDescent="0.25">
      <c r="A660" s="122">
        <v>656</v>
      </c>
      <c r="B660" s="122" t="s">
        <v>3243</v>
      </c>
      <c r="C660" s="123"/>
      <c r="D660" s="123" t="s">
        <v>3244</v>
      </c>
      <c r="E660" s="124" t="s">
        <v>3245</v>
      </c>
      <c r="F660" s="139">
        <v>43053</v>
      </c>
      <c r="G660" s="122" t="s">
        <v>1899</v>
      </c>
      <c r="H660" s="122" t="s">
        <v>167</v>
      </c>
      <c r="I660" s="122" t="s">
        <v>179</v>
      </c>
      <c r="J660" s="141" t="s">
        <v>632</v>
      </c>
      <c r="K660" s="25" t="s">
        <v>36</v>
      </c>
      <c r="L660" s="25" t="s">
        <v>24</v>
      </c>
      <c r="M660" s="15"/>
      <c r="N660" s="141" t="s">
        <v>3246</v>
      </c>
      <c r="O660" s="25" t="s">
        <v>36</v>
      </c>
      <c r="P660" s="25" t="s">
        <v>24</v>
      </c>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c r="BC660" s="15"/>
      <c r="BD660" s="15"/>
      <c r="BE660" s="15"/>
      <c r="BF660" s="15"/>
      <c r="BG660" s="15"/>
      <c r="BH660" s="15"/>
      <c r="BI660" s="15"/>
      <c r="BJ660" s="15"/>
      <c r="BK660" s="15"/>
      <c r="BL660" s="15"/>
      <c r="BM660" s="15"/>
      <c r="BN660" s="15"/>
      <c r="BO660" s="15"/>
      <c r="BP660" s="15"/>
      <c r="BQ660" s="15"/>
      <c r="BR660" s="15"/>
      <c r="BS660" s="15"/>
      <c r="BT660" s="15"/>
      <c r="BU660" s="15"/>
      <c r="BV660" s="15"/>
      <c r="BW660" s="15"/>
      <c r="BX660" s="15"/>
      <c r="BY660" s="15"/>
      <c r="BZ660" s="15"/>
      <c r="CA660" s="15"/>
      <c r="CB660" s="15"/>
      <c r="CC660" s="15"/>
      <c r="CD660" s="15"/>
      <c r="CE660" s="15"/>
      <c r="CF660" s="15"/>
      <c r="CG660" s="15"/>
      <c r="CH660" s="15"/>
      <c r="CI660" s="15"/>
      <c r="CJ660" s="15"/>
      <c r="CK660" s="15"/>
      <c r="CL660" s="15"/>
      <c r="CM660" s="15"/>
      <c r="CN660" s="15"/>
      <c r="CO660" s="15"/>
      <c r="CP660" s="15"/>
      <c r="CQ660" s="15"/>
      <c r="CR660" s="15"/>
      <c r="CS660" s="15"/>
      <c r="CT660" s="15"/>
      <c r="CU660" s="15"/>
      <c r="CV660" s="15"/>
      <c r="CW660" s="15"/>
      <c r="CX660" s="15"/>
      <c r="CY660" s="15"/>
      <c r="CZ660" s="15"/>
      <c r="DA660" s="15"/>
      <c r="DB660" s="15"/>
      <c r="DC660" s="15"/>
      <c r="DD660" s="15"/>
      <c r="DE660" s="15"/>
      <c r="DF660" s="15"/>
      <c r="DG660" s="15"/>
      <c r="DH660" s="15"/>
      <c r="DI660" s="15"/>
      <c r="DJ660" s="15"/>
      <c r="DK660" s="15"/>
      <c r="DL660" s="15"/>
      <c r="DM660" s="15"/>
      <c r="DN660" s="15"/>
      <c r="DO660" s="15"/>
      <c r="DP660" s="15"/>
      <c r="DQ660" s="15"/>
      <c r="DR660" s="15"/>
      <c r="DS660" s="15"/>
      <c r="DT660" s="15"/>
      <c r="DU660" s="15"/>
      <c r="DV660" s="15"/>
      <c r="DW660" s="15"/>
      <c r="DX660" s="15"/>
      <c r="DY660" s="15"/>
      <c r="DZ660" s="15"/>
      <c r="EA660" s="15"/>
      <c r="EB660" s="15"/>
      <c r="EC660" s="15"/>
      <c r="ED660" s="15"/>
      <c r="EE660" s="15"/>
      <c r="EF660" s="15"/>
      <c r="EG660" s="15"/>
      <c r="EH660" s="15"/>
      <c r="EI660" s="15"/>
      <c r="EJ660" s="15"/>
      <c r="EK660" s="15"/>
      <c r="EL660" s="15"/>
      <c r="EM660" s="15"/>
      <c r="EN660" s="15"/>
      <c r="EO660" s="15"/>
      <c r="EP660" s="15"/>
      <c r="EQ660" s="15"/>
      <c r="ER660" s="15"/>
      <c r="ES660" s="15"/>
      <c r="ET660" s="15"/>
      <c r="EU660" s="15"/>
      <c r="EV660" s="15"/>
      <c r="EW660" s="15"/>
      <c r="EX660" s="15"/>
      <c r="EY660" s="15"/>
      <c r="EZ660" s="15"/>
      <c r="FA660" s="15"/>
      <c r="FB660" s="15"/>
      <c r="FC660" s="15"/>
      <c r="FD660" s="15"/>
      <c r="FE660" s="15"/>
      <c r="FF660" s="15"/>
      <c r="FG660" s="15"/>
      <c r="FH660" s="15"/>
      <c r="FI660" s="15"/>
      <c r="FJ660" s="15"/>
      <c r="FK660" s="15"/>
      <c r="FL660" s="15"/>
      <c r="FM660" s="15"/>
      <c r="FN660" s="15"/>
      <c r="FO660" s="15"/>
      <c r="FP660" s="15"/>
      <c r="FQ660" s="15"/>
      <c r="FR660" s="15"/>
      <c r="FS660" s="15"/>
      <c r="FT660" s="15"/>
      <c r="FU660" s="15"/>
      <c r="FV660" s="15"/>
      <c r="FW660" s="15"/>
      <c r="FX660" s="15"/>
      <c r="FY660" s="15"/>
      <c r="FZ660" s="15"/>
      <c r="GA660" s="15"/>
      <c r="GB660" s="15"/>
      <c r="GC660" s="15"/>
      <c r="GD660" s="15"/>
      <c r="GE660" s="15"/>
      <c r="GF660" s="15"/>
      <c r="GG660" s="15"/>
      <c r="GH660" s="15"/>
      <c r="GI660" s="15"/>
      <c r="GJ660" s="15"/>
      <c r="GK660" s="15"/>
      <c r="GL660" s="15"/>
      <c r="GM660" s="15"/>
      <c r="GN660" s="15"/>
      <c r="GO660" s="15"/>
      <c r="GP660" s="15"/>
      <c r="GQ660" s="15"/>
      <c r="GR660" s="15"/>
      <c r="GS660" s="15"/>
      <c r="GT660" s="15"/>
      <c r="GU660" s="15"/>
      <c r="GV660" s="15"/>
      <c r="GW660" s="15"/>
      <c r="GX660" s="15"/>
      <c r="GY660" s="15"/>
      <c r="GZ660" s="15"/>
      <c r="HA660" s="15"/>
      <c r="HB660" s="15"/>
      <c r="HC660" s="15"/>
      <c r="HD660" s="15"/>
      <c r="HE660" s="15"/>
      <c r="HF660" s="15"/>
      <c r="HG660" s="15"/>
      <c r="HH660" s="15"/>
      <c r="HI660" s="15"/>
      <c r="HJ660" s="15"/>
      <c r="HK660" s="15"/>
      <c r="HL660" s="15"/>
      <c r="HM660" s="15"/>
      <c r="HN660" s="15"/>
      <c r="HO660" s="15"/>
      <c r="HP660" s="15"/>
      <c r="HQ660" s="15"/>
      <c r="HR660" s="15"/>
      <c r="HS660" s="15"/>
      <c r="HT660" s="15"/>
      <c r="HU660" s="15"/>
      <c r="HV660" s="15"/>
      <c r="HW660" s="15"/>
      <c r="HX660" s="15"/>
      <c r="HY660" s="15"/>
      <c r="HZ660" s="15"/>
      <c r="IA660" s="15"/>
      <c r="IB660" s="15"/>
      <c r="IC660" s="15"/>
      <c r="ID660" s="15"/>
      <c r="IE660" s="15"/>
      <c r="IF660" s="15"/>
      <c r="IG660" s="15"/>
      <c r="IH660" s="15"/>
      <c r="II660" s="15"/>
      <c r="IJ660" s="15"/>
      <c r="IK660" s="15"/>
      <c r="IL660" s="15"/>
      <c r="IM660" s="15"/>
      <c r="IN660" s="15"/>
      <c r="IO660" s="15"/>
      <c r="IP660" s="15"/>
      <c r="IQ660" s="15"/>
      <c r="IR660" s="15"/>
    </row>
    <row r="661" spans="1:252" ht="88.5" customHeight="1" x14ac:dyDescent="0.25">
      <c r="A661" s="122">
        <v>657</v>
      </c>
      <c r="B661" s="122" t="s">
        <v>3247</v>
      </c>
      <c r="C661" s="123" t="s">
        <v>3248</v>
      </c>
      <c r="D661" s="123" t="s">
        <v>3249</v>
      </c>
      <c r="E661" s="124" t="s">
        <v>3250</v>
      </c>
      <c r="F661" s="139">
        <v>43054</v>
      </c>
      <c r="G661" s="122" t="s">
        <v>3251</v>
      </c>
      <c r="H661" s="122" t="s">
        <v>191</v>
      </c>
      <c r="I661" s="122" t="s">
        <v>192</v>
      </c>
      <c r="J661" s="141" t="s">
        <v>61</v>
      </c>
      <c r="K661" s="25" t="s">
        <v>23</v>
      </c>
      <c r="L661" s="25" t="s">
        <v>52</v>
      </c>
      <c r="M661" s="123"/>
      <c r="N661" s="141" t="s">
        <v>3252</v>
      </c>
      <c r="O661" s="25" t="s">
        <v>23</v>
      </c>
      <c r="P661" s="25" t="s">
        <v>24</v>
      </c>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5"/>
      <c r="BC661" s="15"/>
      <c r="BD661" s="15"/>
      <c r="BE661" s="15"/>
      <c r="BF661" s="15"/>
      <c r="BG661" s="15"/>
      <c r="BH661" s="15"/>
      <c r="BI661" s="15"/>
      <c r="BJ661" s="15"/>
      <c r="BK661" s="15"/>
      <c r="BL661" s="15"/>
      <c r="BM661" s="15"/>
      <c r="BN661" s="15"/>
      <c r="BO661" s="15"/>
      <c r="BP661" s="15"/>
      <c r="BQ661" s="15"/>
      <c r="BR661" s="15"/>
      <c r="BS661" s="15"/>
      <c r="BT661" s="15"/>
      <c r="BU661" s="15"/>
      <c r="BV661" s="15"/>
      <c r="BW661" s="15"/>
      <c r="BX661" s="15"/>
      <c r="BY661" s="15"/>
      <c r="BZ661" s="15"/>
      <c r="CA661" s="15"/>
      <c r="CB661" s="15"/>
      <c r="CC661" s="15"/>
      <c r="CD661" s="15"/>
      <c r="CE661" s="15"/>
      <c r="CF661" s="15"/>
      <c r="CG661" s="15"/>
      <c r="CH661" s="15"/>
      <c r="CI661" s="15"/>
      <c r="CJ661" s="15"/>
      <c r="CK661" s="15"/>
      <c r="CL661" s="15"/>
      <c r="CM661" s="15"/>
      <c r="CN661" s="15"/>
      <c r="CO661" s="15"/>
      <c r="CP661" s="15"/>
      <c r="CQ661" s="15"/>
      <c r="CR661" s="15"/>
      <c r="CS661" s="15"/>
      <c r="CT661" s="15"/>
      <c r="CU661" s="15"/>
      <c r="CV661" s="15"/>
      <c r="CW661" s="15"/>
      <c r="CX661" s="15"/>
      <c r="CY661" s="15"/>
      <c r="CZ661" s="15"/>
      <c r="DA661" s="15"/>
      <c r="DB661" s="15"/>
      <c r="DC661" s="15"/>
      <c r="DD661" s="15"/>
      <c r="DE661" s="15"/>
      <c r="DF661" s="15"/>
      <c r="DG661" s="15"/>
      <c r="DH661" s="15"/>
      <c r="DI661" s="15"/>
      <c r="DJ661" s="15"/>
      <c r="DK661" s="15"/>
      <c r="DL661" s="15"/>
      <c r="DM661" s="15"/>
      <c r="DN661" s="15"/>
      <c r="DO661" s="15"/>
      <c r="DP661" s="15"/>
      <c r="DQ661" s="15"/>
      <c r="DR661" s="15"/>
      <c r="DS661" s="15"/>
      <c r="DT661" s="15"/>
      <c r="DU661" s="15"/>
      <c r="DV661" s="15"/>
      <c r="DW661" s="15"/>
      <c r="DX661" s="15"/>
      <c r="DY661" s="15"/>
      <c r="DZ661" s="15"/>
      <c r="EA661" s="15"/>
      <c r="EB661" s="15"/>
      <c r="EC661" s="15"/>
      <c r="ED661" s="15"/>
      <c r="EE661" s="15"/>
      <c r="EF661" s="15"/>
      <c r="EG661" s="15"/>
      <c r="EH661" s="15"/>
      <c r="EI661" s="15"/>
      <c r="EJ661" s="15"/>
      <c r="EK661" s="15"/>
      <c r="EL661" s="15"/>
      <c r="EM661" s="15"/>
      <c r="EN661" s="15"/>
      <c r="EO661" s="15"/>
      <c r="EP661" s="15"/>
      <c r="EQ661" s="15"/>
      <c r="ER661" s="15"/>
      <c r="ES661" s="15"/>
      <c r="ET661" s="15"/>
      <c r="EU661" s="15"/>
      <c r="EV661" s="15"/>
      <c r="EW661" s="15"/>
      <c r="EX661" s="15"/>
      <c r="EY661" s="15"/>
      <c r="EZ661" s="15"/>
      <c r="FA661" s="15"/>
      <c r="FB661" s="15"/>
      <c r="FC661" s="15"/>
      <c r="FD661" s="15"/>
      <c r="FE661" s="15"/>
      <c r="FF661" s="15"/>
      <c r="FG661" s="15"/>
      <c r="FH661" s="15"/>
      <c r="FI661" s="15"/>
      <c r="FJ661" s="15"/>
      <c r="FK661" s="15"/>
      <c r="FL661" s="15"/>
      <c r="FM661" s="15"/>
      <c r="FN661" s="15"/>
      <c r="FO661" s="15"/>
      <c r="FP661" s="15"/>
      <c r="FQ661" s="15"/>
      <c r="FR661" s="15"/>
      <c r="FS661" s="15"/>
      <c r="FT661" s="15"/>
      <c r="FU661" s="15"/>
      <c r="FV661" s="15"/>
      <c r="FW661" s="15"/>
      <c r="FX661" s="15"/>
      <c r="FY661" s="15"/>
      <c r="FZ661" s="15"/>
      <c r="GA661" s="15"/>
      <c r="GB661" s="15"/>
      <c r="GC661" s="15"/>
      <c r="GD661" s="15"/>
      <c r="GE661" s="15"/>
      <c r="GF661" s="15"/>
      <c r="GG661" s="15"/>
      <c r="GH661" s="15"/>
      <c r="GI661" s="15"/>
      <c r="GJ661" s="15"/>
      <c r="GK661" s="15"/>
      <c r="GL661" s="15"/>
      <c r="GM661" s="15"/>
      <c r="GN661" s="15"/>
      <c r="GO661" s="15"/>
      <c r="GP661" s="15"/>
      <c r="GQ661" s="15"/>
      <c r="GR661" s="15"/>
      <c r="GS661" s="15"/>
      <c r="GT661" s="15"/>
      <c r="GU661" s="15"/>
      <c r="GV661" s="15"/>
      <c r="GW661" s="15"/>
      <c r="GX661" s="15"/>
      <c r="GY661" s="15"/>
      <c r="GZ661" s="15"/>
      <c r="HA661" s="15"/>
      <c r="HB661" s="15"/>
      <c r="HC661" s="15"/>
      <c r="HD661" s="15"/>
      <c r="HE661" s="15"/>
      <c r="HF661" s="15"/>
      <c r="HG661" s="15"/>
      <c r="HH661" s="15"/>
      <c r="HI661" s="15"/>
      <c r="HJ661" s="15"/>
      <c r="HK661" s="15"/>
      <c r="HL661" s="15"/>
      <c r="HM661" s="15"/>
      <c r="HN661" s="15"/>
      <c r="HO661" s="15"/>
      <c r="HP661" s="15"/>
      <c r="HQ661" s="15"/>
      <c r="HR661" s="15"/>
      <c r="HS661" s="15"/>
      <c r="HT661" s="15"/>
      <c r="HU661" s="15"/>
      <c r="HV661" s="15"/>
      <c r="HW661" s="15"/>
      <c r="HX661" s="15"/>
      <c r="HY661" s="15"/>
      <c r="HZ661" s="15"/>
      <c r="IA661" s="15"/>
      <c r="IB661" s="15"/>
      <c r="IC661" s="15"/>
      <c r="ID661" s="15"/>
      <c r="IE661" s="15"/>
      <c r="IF661" s="15"/>
      <c r="IG661" s="15"/>
      <c r="IH661" s="15"/>
      <c r="II661" s="15"/>
      <c r="IJ661" s="15"/>
      <c r="IK661" s="15"/>
      <c r="IL661" s="15"/>
      <c r="IM661" s="15"/>
      <c r="IN661" s="15"/>
      <c r="IO661" s="15"/>
      <c r="IP661" s="15"/>
      <c r="IQ661" s="15"/>
      <c r="IR661" s="15"/>
    </row>
    <row r="662" spans="1:252" ht="89.25" customHeight="1" x14ac:dyDescent="0.25">
      <c r="A662" s="122">
        <v>658</v>
      </c>
      <c r="B662" s="122" t="s">
        <v>2847</v>
      </c>
      <c r="C662" s="122"/>
      <c r="D662" s="122" t="s">
        <v>2848</v>
      </c>
      <c r="E662" s="124" t="s">
        <v>3253</v>
      </c>
      <c r="F662" s="139">
        <v>43056</v>
      </c>
      <c r="G662" s="122" t="s">
        <v>283</v>
      </c>
      <c r="H662" s="122" t="s">
        <v>382</v>
      </c>
      <c r="I662" s="122" t="s">
        <v>179</v>
      </c>
      <c r="J662" s="141" t="s">
        <v>2850</v>
      </c>
      <c r="K662" s="25" t="s">
        <v>36</v>
      </c>
      <c r="L662" s="25" t="s">
        <v>24</v>
      </c>
      <c r="M662" s="15"/>
      <c r="N662" s="151" t="s">
        <v>3254</v>
      </c>
      <c r="O662" s="25" t="s">
        <v>36</v>
      </c>
      <c r="P662" s="25" t="s">
        <v>24</v>
      </c>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c r="BC662" s="15"/>
      <c r="BD662" s="15"/>
      <c r="BE662" s="15"/>
      <c r="BF662" s="15"/>
      <c r="BG662" s="15"/>
      <c r="BH662" s="15"/>
      <c r="BI662" s="15"/>
      <c r="BJ662" s="15"/>
      <c r="BK662" s="15"/>
      <c r="BL662" s="15"/>
      <c r="BM662" s="15"/>
      <c r="BN662" s="15"/>
      <c r="BO662" s="15"/>
      <c r="BP662" s="15"/>
      <c r="BQ662" s="15"/>
      <c r="BR662" s="15"/>
      <c r="BS662" s="15"/>
      <c r="BT662" s="15"/>
      <c r="BU662" s="15"/>
      <c r="BV662" s="15"/>
      <c r="BW662" s="15"/>
      <c r="BX662" s="15"/>
      <c r="BY662" s="15"/>
      <c r="BZ662" s="15"/>
      <c r="CA662" s="15"/>
      <c r="CB662" s="15"/>
      <c r="CC662" s="15"/>
      <c r="CD662" s="15"/>
      <c r="CE662" s="15"/>
      <c r="CF662" s="15"/>
      <c r="CG662" s="15"/>
      <c r="CH662" s="15"/>
      <c r="CI662" s="15"/>
      <c r="CJ662" s="15"/>
      <c r="CK662" s="15"/>
      <c r="CL662" s="15"/>
      <c r="CM662" s="15"/>
      <c r="CN662" s="15"/>
      <c r="CO662" s="15"/>
      <c r="CP662" s="15"/>
      <c r="CQ662" s="15"/>
      <c r="CR662" s="15"/>
      <c r="CS662" s="15"/>
      <c r="CT662" s="15"/>
      <c r="CU662" s="15"/>
      <c r="CV662" s="15"/>
      <c r="CW662" s="15"/>
      <c r="CX662" s="15"/>
      <c r="CY662" s="15"/>
      <c r="CZ662" s="15"/>
      <c r="DA662" s="15"/>
      <c r="DB662" s="15"/>
      <c r="DC662" s="15"/>
      <c r="DD662" s="15"/>
      <c r="DE662" s="15"/>
      <c r="DF662" s="15"/>
      <c r="DG662" s="15"/>
      <c r="DH662" s="15"/>
      <c r="DI662" s="15"/>
      <c r="DJ662" s="15"/>
      <c r="DK662" s="15"/>
      <c r="DL662" s="15"/>
      <c r="DM662" s="15"/>
      <c r="DN662" s="15"/>
      <c r="DO662" s="15"/>
      <c r="DP662" s="15"/>
      <c r="DQ662" s="15"/>
      <c r="DR662" s="15"/>
      <c r="DS662" s="15"/>
      <c r="DT662" s="15"/>
      <c r="DU662" s="15"/>
      <c r="DV662" s="15"/>
      <c r="DW662" s="15"/>
      <c r="DX662" s="15"/>
      <c r="DY662" s="15"/>
      <c r="DZ662" s="15"/>
      <c r="EA662" s="15"/>
      <c r="EB662" s="15"/>
      <c r="EC662" s="15"/>
      <c r="ED662" s="15"/>
      <c r="EE662" s="15"/>
      <c r="EF662" s="15"/>
      <c r="EG662" s="15"/>
      <c r="EH662" s="15"/>
      <c r="EI662" s="15"/>
      <c r="EJ662" s="15"/>
      <c r="EK662" s="15"/>
      <c r="EL662" s="15"/>
      <c r="EM662" s="15"/>
      <c r="EN662" s="15"/>
      <c r="EO662" s="15"/>
      <c r="EP662" s="15"/>
      <c r="EQ662" s="15"/>
      <c r="ER662" s="15"/>
      <c r="ES662" s="15"/>
      <c r="ET662" s="15"/>
      <c r="EU662" s="15"/>
      <c r="EV662" s="15"/>
      <c r="EW662" s="15"/>
      <c r="EX662" s="15"/>
      <c r="EY662" s="15"/>
      <c r="EZ662" s="15"/>
      <c r="FA662" s="15"/>
      <c r="FB662" s="15"/>
      <c r="FC662" s="15"/>
      <c r="FD662" s="15"/>
      <c r="FE662" s="15"/>
      <c r="FF662" s="15"/>
      <c r="FG662" s="15"/>
      <c r="FH662" s="15"/>
      <c r="FI662" s="15"/>
      <c r="FJ662" s="15"/>
      <c r="FK662" s="15"/>
      <c r="FL662" s="15"/>
      <c r="FM662" s="15"/>
      <c r="FN662" s="15"/>
      <c r="FO662" s="15"/>
      <c r="FP662" s="15"/>
      <c r="FQ662" s="15"/>
      <c r="FR662" s="15"/>
      <c r="FS662" s="15"/>
      <c r="FT662" s="15"/>
      <c r="FU662" s="15"/>
      <c r="FV662" s="15"/>
      <c r="FW662" s="15"/>
      <c r="FX662" s="15"/>
      <c r="FY662" s="15"/>
      <c r="FZ662" s="15"/>
      <c r="GA662" s="15"/>
      <c r="GB662" s="15"/>
      <c r="GC662" s="15"/>
      <c r="GD662" s="15"/>
      <c r="GE662" s="15"/>
      <c r="GF662" s="15"/>
      <c r="GG662" s="15"/>
      <c r="GH662" s="15"/>
      <c r="GI662" s="15"/>
      <c r="GJ662" s="15"/>
      <c r="GK662" s="15"/>
      <c r="GL662" s="15"/>
      <c r="GM662" s="15"/>
      <c r="GN662" s="15"/>
      <c r="GO662" s="15"/>
      <c r="GP662" s="15"/>
      <c r="GQ662" s="15"/>
      <c r="GR662" s="15"/>
      <c r="GS662" s="15"/>
      <c r="GT662" s="15"/>
      <c r="GU662" s="15"/>
      <c r="GV662" s="15"/>
      <c r="GW662" s="15"/>
      <c r="GX662" s="15"/>
      <c r="GY662" s="15"/>
      <c r="GZ662" s="15"/>
      <c r="HA662" s="15"/>
      <c r="HB662" s="15"/>
      <c r="HC662" s="15"/>
      <c r="HD662" s="15"/>
      <c r="HE662" s="15"/>
      <c r="HF662" s="15"/>
      <c r="HG662" s="15"/>
      <c r="HH662" s="15"/>
      <c r="HI662" s="15"/>
      <c r="HJ662" s="15"/>
      <c r="HK662" s="15"/>
      <c r="HL662" s="15"/>
      <c r="HM662" s="15"/>
      <c r="HN662" s="15"/>
      <c r="HO662" s="15"/>
      <c r="HP662" s="15"/>
      <c r="HQ662" s="15"/>
      <c r="HR662" s="15"/>
      <c r="HS662" s="15"/>
      <c r="HT662" s="15"/>
      <c r="HU662" s="15"/>
      <c r="HV662" s="15"/>
      <c r="HW662" s="15"/>
      <c r="HX662" s="15"/>
      <c r="IC662" s="15"/>
      <c r="ID662" s="15"/>
      <c r="IE662" s="15"/>
      <c r="IF662" s="15"/>
    </row>
    <row r="663" spans="1:252" s="15" customFormat="1" ht="64.5" customHeight="1" x14ac:dyDescent="0.25">
      <c r="A663" s="122">
        <v>659</v>
      </c>
      <c r="B663" s="122" t="s">
        <v>3255</v>
      </c>
      <c r="C663" s="123"/>
      <c r="D663" s="123" t="s">
        <v>3256</v>
      </c>
      <c r="E663" s="124" t="s">
        <v>3257</v>
      </c>
      <c r="F663" s="139">
        <v>43056</v>
      </c>
      <c r="G663" s="122" t="s">
        <v>3258</v>
      </c>
      <c r="H663" s="122" t="s">
        <v>160</v>
      </c>
      <c r="I663" s="122" t="s">
        <v>179</v>
      </c>
      <c r="J663" s="141" t="s">
        <v>61</v>
      </c>
      <c r="K663" s="25" t="s">
        <v>23</v>
      </c>
      <c r="L663" s="25" t="s">
        <v>52</v>
      </c>
      <c r="M663" s="123"/>
      <c r="N663" s="141" t="s">
        <v>3259</v>
      </c>
      <c r="O663" s="25" t="s">
        <v>23</v>
      </c>
      <c r="P663" s="25" t="s">
        <v>24</v>
      </c>
    </row>
    <row r="664" spans="1:252" s="15" customFormat="1" ht="64.5" customHeight="1" x14ac:dyDescent="0.25">
      <c r="A664" s="122">
        <v>660</v>
      </c>
      <c r="B664" s="122" t="s">
        <v>3260</v>
      </c>
      <c r="C664" s="123"/>
      <c r="D664" s="123" t="s">
        <v>3261</v>
      </c>
      <c r="E664" s="124" t="s">
        <v>3262</v>
      </c>
      <c r="F664" s="139">
        <v>43056</v>
      </c>
      <c r="G664" s="122" t="s">
        <v>1207</v>
      </c>
      <c r="H664" s="122" t="s">
        <v>160</v>
      </c>
      <c r="I664" s="122" t="s">
        <v>179</v>
      </c>
      <c r="J664" s="141" t="s">
        <v>61</v>
      </c>
      <c r="K664" s="25" t="s">
        <v>23</v>
      </c>
      <c r="L664" s="25" t="s">
        <v>52</v>
      </c>
      <c r="M664" s="123"/>
      <c r="N664" s="141" t="s">
        <v>3263</v>
      </c>
      <c r="O664" s="25" t="s">
        <v>23</v>
      </c>
      <c r="P664" s="25" t="s">
        <v>24</v>
      </c>
    </row>
    <row r="665" spans="1:252" s="15" customFormat="1" ht="64.5" customHeight="1" x14ac:dyDescent="0.25">
      <c r="A665" s="122">
        <v>661</v>
      </c>
      <c r="B665" s="122" t="s">
        <v>3264</v>
      </c>
      <c r="C665" s="123"/>
      <c r="D665" s="123" t="s">
        <v>3265</v>
      </c>
      <c r="E665" s="124" t="s">
        <v>3266</v>
      </c>
      <c r="F665" s="139">
        <v>43056</v>
      </c>
      <c r="G665" s="122" t="s">
        <v>3258</v>
      </c>
      <c r="H665" s="122" t="s">
        <v>160</v>
      </c>
      <c r="I665" s="122" t="s">
        <v>179</v>
      </c>
      <c r="J665" s="141" t="s">
        <v>61</v>
      </c>
      <c r="K665" s="25" t="s">
        <v>23</v>
      </c>
      <c r="L665" s="25" t="s">
        <v>52</v>
      </c>
      <c r="M665" s="123"/>
      <c r="N665" s="141" t="s">
        <v>3267</v>
      </c>
      <c r="O665" s="25" t="s">
        <v>23</v>
      </c>
      <c r="P665" s="25" t="s">
        <v>24</v>
      </c>
    </row>
    <row r="666" spans="1:252" s="15" customFormat="1" ht="64.5" customHeight="1" x14ac:dyDescent="0.25">
      <c r="A666" s="122">
        <v>662</v>
      </c>
      <c r="B666" s="122" t="s">
        <v>3268</v>
      </c>
      <c r="C666" s="123"/>
      <c r="D666" s="123" t="s">
        <v>3269</v>
      </c>
      <c r="E666" s="124" t="s">
        <v>3270</v>
      </c>
      <c r="F666" s="139">
        <v>43056</v>
      </c>
      <c r="G666" s="122" t="s">
        <v>3271</v>
      </c>
      <c r="H666" s="122" t="s">
        <v>160</v>
      </c>
      <c r="I666" s="122" t="s">
        <v>179</v>
      </c>
      <c r="J666" s="141" t="s">
        <v>61</v>
      </c>
      <c r="K666" s="25" t="s">
        <v>23</v>
      </c>
      <c r="L666" s="25" t="s">
        <v>52</v>
      </c>
      <c r="M666" s="123"/>
      <c r="N666" s="141" t="s">
        <v>3272</v>
      </c>
      <c r="O666" s="25" t="s">
        <v>23</v>
      </c>
      <c r="P666" s="25" t="s">
        <v>24</v>
      </c>
    </row>
    <row r="667" spans="1:252" s="15" customFormat="1" ht="64.5" customHeight="1" x14ac:dyDescent="0.25">
      <c r="A667" s="122">
        <v>663</v>
      </c>
      <c r="B667" s="122" t="s">
        <v>3273</v>
      </c>
      <c r="C667" s="123"/>
      <c r="D667" s="123" t="s">
        <v>3274</v>
      </c>
      <c r="E667" s="124" t="s">
        <v>3275</v>
      </c>
      <c r="F667" s="139">
        <v>43056</v>
      </c>
      <c r="G667" s="122" t="s">
        <v>3276</v>
      </c>
      <c r="H667" s="122" t="s">
        <v>160</v>
      </c>
      <c r="I667" s="122" t="s">
        <v>179</v>
      </c>
      <c r="J667" s="141" t="s">
        <v>61</v>
      </c>
      <c r="K667" s="25" t="s">
        <v>23</v>
      </c>
      <c r="L667" s="25" t="s">
        <v>52</v>
      </c>
      <c r="M667" s="123"/>
      <c r="N667" s="141" t="s">
        <v>3277</v>
      </c>
      <c r="O667" s="25" t="s">
        <v>23</v>
      </c>
      <c r="P667" s="25" t="s">
        <v>24</v>
      </c>
    </row>
    <row r="668" spans="1:252" ht="72" customHeight="1" x14ac:dyDescent="0.25">
      <c r="A668" s="122">
        <v>664</v>
      </c>
      <c r="B668" s="122" t="s">
        <v>3278</v>
      </c>
      <c r="C668" s="123"/>
      <c r="D668" s="123" t="s">
        <v>3279</v>
      </c>
      <c r="E668" s="124" t="s">
        <v>3280</v>
      </c>
      <c r="F668" s="139">
        <v>43056</v>
      </c>
      <c r="G668" s="122" t="s">
        <v>1217</v>
      </c>
      <c r="H668" s="122" t="s">
        <v>160</v>
      </c>
      <c r="I668" s="122" t="s">
        <v>179</v>
      </c>
      <c r="J668" s="141" t="s">
        <v>3173</v>
      </c>
      <c r="K668" s="25" t="s">
        <v>23</v>
      </c>
      <c r="L668" s="25" t="s">
        <v>24</v>
      </c>
      <c r="M668" s="15"/>
      <c r="N668" s="140" t="s">
        <v>3281</v>
      </c>
      <c r="O668" s="25" t="s">
        <v>23</v>
      </c>
      <c r="P668" s="25" t="s">
        <v>24</v>
      </c>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c r="BC668" s="15"/>
      <c r="BD668" s="15"/>
      <c r="BE668" s="15"/>
      <c r="BF668" s="15"/>
      <c r="BG668" s="15"/>
      <c r="BH668" s="15"/>
      <c r="BI668" s="15"/>
      <c r="BJ668" s="15"/>
      <c r="BK668" s="15"/>
      <c r="BL668" s="15"/>
      <c r="BM668" s="15"/>
      <c r="BN668" s="15"/>
      <c r="BO668" s="15"/>
      <c r="BP668" s="15"/>
      <c r="BQ668" s="15"/>
      <c r="BR668" s="15"/>
      <c r="BS668" s="15"/>
      <c r="BT668" s="15"/>
      <c r="BU668" s="15"/>
      <c r="BV668" s="15"/>
      <c r="BW668" s="15"/>
      <c r="BX668" s="15"/>
      <c r="BY668" s="15"/>
      <c r="BZ668" s="15"/>
      <c r="CA668" s="15"/>
      <c r="CB668" s="15"/>
      <c r="CC668" s="15"/>
      <c r="CD668" s="15"/>
      <c r="CE668" s="15"/>
      <c r="CF668" s="15"/>
      <c r="CG668" s="15"/>
      <c r="CH668" s="15"/>
      <c r="CI668" s="15"/>
      <c r="CJ668" s="15"/>
      <c r="CK668" s="15"/>
      <c r="CL668" s="15"/>
      <c r="CM668" s="15"/>
      <c r="CN668" s="15"/>
      <c r="CO668" s="15"/>
      <c r="CP668" s="15"/>
      <c r="CQ668" s="15"/>
      <c r="CR668" s="15"/>
      <c r="CS668" s="15"/>
      <c r="CT668" s="15"/>
      <c r="CU668" s="15"/>
      <c r="CV668" s="15"/>
      <c r="CW668" s="15"/>
      <c r="CX668" s="15"/>
      <c r="CY668" s="15"/>
      <c r="CZ668" s="15"/>
      <c r="DA668" s="15"/>
      <c r="DB668" s="15"/>
      <c r="DC668" s="15"/>
      <c r="DD668" s="15"/>
      <c r="DE668" s="15"/>
      <c r="DF668" s="15"/>
      <c r="DG668" s="15"/>
      <c r="DH668" s="15"/>
      <c r="DI668" s="15"/>
      <c r="DJ668" s="15"/>
      <c r="DK668" s="15"/>
      <c r="DL668" s="15"/>
      <c r="DM668" s="15"/>
      <c r="DN668" s="15"/>
      <c r="DO668" s="15"/>
      <c r="DP668" s="15"/>
      <c r="DQ668" s="15"/>
      <c r="DR668" s="15"/>
      <c r="DS668" s="15"/>
      <c r="DT668" s="15"/>
      <c r="DU668" s="15"/>
      <c r="DV668" s="15"/>
      <c r="DW668" s="15"/>
      <c r="DX668" s="15"/>
      <c r="DY668" s="15"/>
      <c r="DZ668" s="15"/>
      <c r="EA668" s="15"/>
      <c r="EB668" s="15"/>
      <c r="EC668" s="15"/>
      <c r="ED668" s="15"/>
      <c r="EE668" s="15"/>
      <c r="EF668" s="15"/>
      <c r="EG668" s="15"/>
      <c r="EH668" s="15"/>
      <c r="EI668" s="15"/>
      <c r="EJ668" s="15"/>
      <c r="EK668" s="15"/>
      <c r="EL668" s="15"/>
      <c r="EM668" s="15"/>
      <c r="EN668" s="15"/>
      <c r="EO668" s="15"/>
      <c r="EP668" s="15"/>
      <c r="EQ668" s="15"/>
      <c r="ER668" s="15"/>
      <c r="ES668" s="15"/>
      <c r="ET668" s="15"/>
      <c r="EU668" s="15"/>
      <c r="EV668" s="15"/>
      <c r="EW668" s="15"/>
      <c r="EX668" s="15"/>
      <c r="EY668" s="15"/>
      <c r="EZ668" s="15"/>
      <c r="FA668" s="15"/>
      <c r="FB668" s="15"/>
      <c r="FC668" s="15"/>
      <c r="FD668" s="15"/>
      <c r="FE668" s="15"/>
      <c r="FF668" s="15"/>
      <c r="FG668" s="15"/>
      <c r="FH668" s="15"/>
      <c r="FI668" s="15"/>
      <c r="FJ668" s="15"/>
      <c r="FK668" s="15"/>
      <c r="FL668" s="15"/>
      <c r="FM668" s="15"/>
      <c r="FN668" s="15"/>
      <c r="FO668" s="15"/>
      <c r="FP668" s="15"/>
      <c r="FQ668" s="15"/>
      <c r="FR668" s="15"/>
      <c r="FS668" s="15"/>
      <c r="FT668" s="15"/>
      <c r="FU668" s="15"/>
      <c r="FV668" s="15"/>
      <c r="FW668" s="15"/>
      <c r="FX668" s="15"/>
      <c r="FY668" s="15"/>
      <c r="FZ668" s="15"/>
      <c r="GA668" s="15"/>
      <c r="GB668" s="15"/>
      <c r="GC668" s="15"/>
      <c r="GD668" s="15"/>
      <c r="GE668" s="15"/>
      <c r="GF668" s="15"/>
      <c r="GG668" s="15"/>
      <c r="GH668" s="15"/>
      <c r="GI668" s="15"/>
      <c r="GJ668" s="15"/>
      <c r="GK668" s="15"/>
      <c r="GL668" s="15"/>
      <c r="GM668" s="15"/>
      <c r="GN668" s="15"/>
      <c r="GO668" s="15"/>
      <c r="GP668" s="15"/>
      <c r="GQ668" s="15"/>
      <c r="GR668" s="15"/>
      <c r="GS668" s="15"/>
      <c r="GT668" s="15"/>
      <c r="GU668" s="15"/>
      <c r="GV668" s="15"/>
      <c r="GW668" s="15"/>
      <c r="GX668" s="15"/>
      <c r="GY668" s="15"/>
      <c r="GZ668" s="15"/>
      <c r="HA668" s="15"/>
      <c r="HB668" s="15"/>
      <c r="HC668" s="15"/>
      <c r="HD668" s="15"/>
      <c r="HE668" s="15"/>
      <c r="HF668" s="15"/>
      <c r="HG668" s="15"/>
      <c r="HH668" s="15"/>
      <c r="HI668" s="15"/>
      <c r="HJ668" s="15"/>
      <c r="HK668" s="15"/>
      <c r="HL668" s="15"/>
      <c r="HM668" s="15"/>
      <c r="HN668" s="15"/>
      <c r="HO668" s="15"/>
      <c r="HP668" s="15"/>
      <c r="HQ668" s="15"/>
      <c r="HR668" s="15"/>
      <c r="HS668" s="15"/>
      <c r="HT668" s="15"/>
      <c r="HU668" s="15"/>
      <c r="HV668" s="15"/>
      <c r="HW668" s="15"/>
      <c r="HX668" s="15"/>
      <c r="HY668" s="15"/>
      <c r="HZ668" s="15"/>
      <c r="IA668" s="15"/>
      <c r="IB668" s="15"/>
      <c r="IC668" s="15"/>
      <c r="ID668" s="15"/>
      <c r="IE668" s="15"/>
      <c r="IF668" s="15"/>
      <c r="IG668" s="15"/>
      <c r="IH668" s="15"/>
      <c r="II668" s="15"/>
      <c r="IJ668" s="15"/>
      <c r="IK668" s="15"/>
      <c r="IL668" s="15"/>
      <c r="IM668" s="15"/>
      <c r="IN668" s="15"/>
      <c r="IO668" s="15"/>
      <c r="IP668" s="15"/>
      <c r="IQ668" s="15"/>
      <c r="IR668" s="15"/>
    </row>
    <row r="669" spans="1:252" ht="72" customHeight="1" x14ac:dyDescent="0.25">
      <c r="A669" s="122">
        <v>665</v>
      </c>
      <c r="B669" s="123" t="s">
        <v>3282</v>
      </c>
      <c r="C669" s="149"/>
      <c r="D669" s="123" t="s">
        <v>3283</v>
      </c>
      <c r="E669" s="124" t="s">
        <v>3284</v>
      </c>
      <c r="F669" s="139">
        <v>43056</v>
      </c>
      <c r="G669" s="122" t="s">
        <v>1217</v>
      </c>
      <c r="H669" s="122" t="s">
        <v>179</v>
      </c>
      <c r="I669" s="122" t="s">
        <v>179</v>
      </c>
      <c r="J669" s="141" t="s">
        <v>3173</v>
      </c>
      <c r="K669" s="25" t="s">
        <v>23</v>
      </c>
      <c r="L669" s="25" t="s">
        <v>24</v>
      </c>
      <c r="M669" s="15"/>
      <c r="N669" s="140" t="s">
        <v>3285</v>
      </c>
      <c r="O669" s="25" t="s">
        <v>36</v>
      </c>
      <c r="P669" s="25" t="s">
        <v>24</v>
      </c>
      <c r="Q669" s="15"/>
      <c r="R669" s="15"/>
      <c r="S669" s="15"/>
      <c r="T669" s="15"/>
      <c r="U669" s="15"/>
      <c r="V669" s="15"/>
      <c r="W669" s="15"/>
      <c r="X669" s="15"/>
      <c r="Y669" s="15"/>
      <c r="Z669" s="15"/>
      <c r="AA669" s="15"/>
      <c r="AB669" s="15"/>
      <c r="AC669" s="15"/>
      <c r="AD669" s="15"/>
      <c r="AE669" s="15"/>
      <c r="AF669" s="15"/>
      <c r="AG669" s="15"/>
      <c r="AH669" s="15"/>
      <c r="AI669" s="15"/>
      <c r="AJ669" s="15"/>
      <c r="AK669" s="15"/>
      <c r="AL669" s="15"/>
      <c r="AM669" s="15"/>
      <c r="AN669" s="15"/>
      <c r="AO669" s="15"/>
      <c r="AP669" s="15"/>
      <c r="AQ669" s="15"/>
      <c r="AR669" s="15"/>
      <c r="AS669" s="15"/>
      <c r="AT669" s="15"/>
      <c r="AU669" s="15"/>
      <c r="AV669" s="15"/>
      <c r="AW669" s="15"/>
      <c r="AX669" s="15"/>
      <c r="AY669" s="15"/>
      <c r="AZ669" s="15"/>
      <c r="BA669" s="15"/>
      <c r="BB669" s="15"/>
      <c r="BC669" s="15"/>
      <c r="BD669" s="15"/>
      <c r="BE669" s="15"/>
      <c r="BF669" s="15"/>
      <c r="BG669" s="15"/>
      <c r="BH669" s="15"/>
      <c r="BI669" s="15"/>
      <c r="BJ669" s="15"/>
      <c r="BK669" s="15"/>
      <c r="BL669" s="15"/>
      <c r="BM669" s="15"/>
      <c r="BN669" s="15"/>
      <c r="BO669" s="15"/>
      <c r="BP669" s="15"/>
      <c r="BQ669" s="15"/>
      <c r="BR669" s="15"/>
      <c r="BS669" s="15"/>
      <c r="BT669" s="15"/>
      <c r="BU669" s="15"/>
      <c r="BV669" s="15"/>
      <c r="BW669" s="15"/>
      <c r="BX669" s="15"/>
      <c r="BY669" s="15"/>
      <c r="BZ669" s="15"/>
      <c r="CA669" s="15"/>
      <c r="CB669" s="15"/>
      <c r="CC669" s="15"/>
      <c r="CD669" s="15"/>
      <c r="CE669" s="15"/>
      <c r="CF669" s="15"/>
      <c r="CG669" s="15"/>
      <c r="CH669" s="15"/>
      <c r="CI669" s="15"/>
      <c r="CJ669" s="15"/>
      <c r="CK669" s="15"/>
      <c r="CL669" s="15"/>
      <c r="CM669" s="15"/>
      <c r="CN669" s="15"/>
      <c r="CO669" s="15"/>
      <c r="CP669" s="15"/>
      <c r="CQ669" s="15"/>
      <c r="CR669" s="15"/>
      <c r="CS669" s="15"/>
      <c r="CT669" s="15"/>
      <c r="CU669" s="15"/>
      <c r="CV669" s="15"/>
      <c r="CW669" s="15"/>
      <c r="CX669" s="15"/>
      <c r="CY669" s="15"/>
      <c r="CZ669" s="15"/>
      <c r="DA669" s="15"/>
      <c r="DB669" s="15"/>
      <c r="DC669" s="15"/>
      <c r="DD669" s="15"/>
      <c r="DE669" s="15"/>
      <c r="DF669" s="15"/>
      <c r="DG669" s="15"/>
      <c r="DH669" s="15"/>
      <c r="DI669" s="15"/>
      <c r="DJ669" s="15"/>
      <c r="DK669" s="15"/>
      <c r="DL669" s="15"/>
      <c r="DM669" s="15"/>
      <c r="DN669" s="15"/>
      <c r="DO669" s="15"/>
      <c r="DP669" s="15"/>
      <c r="DQ669" s="15"/>
      <c r="DR669" s="15"/>
      <c r="DS669" s="15"/>
      <c r="DT669" s="15"/>
      <c r="DU669" s="15"/>
      <c r="DV669" s="15"/>
      <c r="DW669" s="15"/>
      <c r="DX669" s="15"/>
      <c r="DY669" s="15"/>
      <c r="DZ669" s="15"/>
      <c r="EA669" s="15"/>
      <c r="EB669" s="15"/>
      <c r="EC669" s="15"/>
      <c r="ED669" s="15"/>
      <c r="EE669" s="15"/>
      <c r="EF669" s="15"/>
      <c r="EG669" s="15"/>
      <c r="EH669" s="15"/>
      <c r="EI669" s="15"/>
      <c r="EJ669" s="15"/>
      <c r="EK669" s="15"/>
      <c r="EL669" s="15"/>
      <c r="EM669" s="15"/>
      <c r="EN669" s="15"/>
      <c r="EO669" s="15"/>
      <c r="EP669" s="15"/>
      <c r="EQ669" s="15"/>
      <c r="ER669" s="15"/>
      <c r="ES669" s="15"/>
      <c r="ET669" s="15"/>
      <c r="EU669" s="15"/>
      <c r="EV669" s="15"/>
      <c r="EW669" s="15"/>
      <c r="EX669" s="15"/>
      <c r="EY669" s="15"/>
      <c r="EZ669" s="15"/>
      <c r="FA669" s="15"/>
      <c r="FB669" s="15"/>
      <c r="FC669" s="15"/>
      <c r="FD669" s="15"/>
      <c r="FE669" s="15"/>
      <c r="FF669" s="15"/>
      <c r="FG669" s="15"/>
      <c r="FH669" s="15"/>
      <c r="FI669" s="15"/>
      <c r="FJ669" s="15"/>
      <c r="FK669" s="15"/>
      <c r="FL669" s="15"/>
      <c r="FM669" s="15"/>
      <c r="FN669" s="15"/>
      <c r="FO669" s="15"/>
      <c r="FP669" s="15"/>
      <c r="FQ669" s="15"/>
      <c r="FR669" s="15"/>
      <c r="FS669" s="15"/>
      <c r="FT669" s="15"/>
      <c r="FU669" s="15"/>
      <c r="FV669" s="15"/>
      <c r="FW669" s="15"/>
      <c r="FX669" s="15"/>
      <c r="FY669" s="15"/>
      <c r="FZ669" s="15"/>
      <c r="GA669" s="15"/>
      <c r="GB669" s="15"/>
      <c r="GC669" s="15"/>
      <c r="GD669" s="15"/>
      <c r="GE669" s="15"/>
      <c r="GF669" s="15"/>
      <c r="GG669" s="15"/>
      <c r="GH669" s="15"/>
      <c r="GI669" s="15"/>
      <c r="GJ669" s="15"/>
      <c r="GK669" s="15"/>
      <c r="GL669" s="15"/>
      <c r="GM669" s="15"/>
      <c r="GN669" s="15"/>
      <c r="GO669" s="15"/>
      <c r="GP669" s="15"/>
      <c r="GQ669" s="15"/>
      <c r="GR669" s="15"/>
      <c r="GS669" s="15"/>
      <c r="GT669" s="15"/>
      <c r="GU669" s="15"/>
      <c r="GV669" s="15"/>
      <c r="GW669" s="15"/>
      <c r="GX669" s="15"/>
      <c r="GY669" s="15"/>
      <c r="GZ669" s="15"/>
      <c r="HA669" s="15"/>
      <c r="HB669" s="15"/>
      <c r="HC669" s="15"/>
      <c r="HD669" s="15"/>
      <c r="HE669" s="15"/>
      <c r="HF669" s="15"/>
      <c r="HG669" s="15"/>
      <c r="HH669" s="15"/>
      <c r="HI669" s="15"/>
      <c r="HJ669" s="15"/>
      <c r="HK669" s="15"/>
      <c r="HL669" s="15"/>
      <c r="HM669" s="15"/>
      <c r="HN669" s="15"/>
      <c r="HO669" s="15"/>
      <c r="HP669" s="15"/>
      <c r="HQ669" s="15"/>
      <c r="HR669" s="15"/>
      <c r="HS669" s="15"/>
      <c r="HT669" s="15"/>
      <c r="HU669" s="15"/>
      <c r="HV669" s="15"/>
      <c r="HW669" s="15"/>
      <c r="HX669" s="15"/>
      <c r="HY669" s="15"/>
      <c r="HZ669" s="15"/>
      <c r="IA669" s="15"/>
      <c r="IB669" s="15"/>
      <c r="IC669" s="15"/>
      <c r="ID669" s="15"/>
      <c r="IE669" s="15"/>
      <c r="IF669" s="15"/>
      <c r="IG669" s="15"/>
      <c r="IH669" s="15"/>
      <c r="II669" s="15"/>
      <c r="IJ669" s="15"/>
      <c r="IK669" s="15"/>
      <c r="IL669" s="15"/>
      <c r="IM669" s="15"/>
      <c r="IN669" s="15"/>
      <c r="IO669" s="15"/>
      <c r="IP669" s="15"/>
      <c r="IQ669" s="15"/>
      <c r="IR669" s="15"/>
    </row>
    <row r="670" spans="1:252" ht="72" customHeight="1" x14ac:dyDescent="0.25">
      <c r="A670" s="122">
        <v>666</v>
      </c>
      <c r="B670" s="122" t="s">
        <v>3286</v>
      </c>
      <c r="C670" s="123"/>
      <c r="D670" s="123" t="s">
        <v>3287</v>
      </c>
      <c r="E670" s="124" t="s">
        <v>3288</v>
      </c>
      <c r="F670" s="139">
        <v>43059</v>
      </c>
      <c r="G670" s="122" t="s">
        <v>3289</v>
      </c>
      <c r="H670" s="122" t="s">
        <v>160</v>
      </c>
      <c r="I670" s="122" t="s">
        <v>179</v>
      </c>
      <c r="J670" s="141" t="s">
        <v>3173</v>
      </c>
      <c r="K670" s="25" t="s">
        <v>23</v>
      </c>
      <c r="L670" s="25" t="s">
        <v>24</v>
      </c>
      <c r="M670" s="15"/>
      <c r="N670" s="140" t="s">
        <v>3290</v>
      </c>
      <c r="O670" s="25" t="s">
        <v>23</v>
      </c>
      <c r="P670" s="25" t="s">
        <v>24</v>
      </c>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c r="BC670" s="15"/>
      <c r="BD670" s="15"/>
      <c r="BE670" s="15"/>
      <c r="BF670" s="15"/>
      <c r="BG670" s="15"/>
      <c r="BH670" s="15"/>
      <c r="BI670" s="15"/>
      <c r="BJ670" s="15"/>
      <c r="BK670" s="15"/>
      <c r="BL670" s="15"/>
      <c r="BM670" s="15"/>
      <c r="BN670" s="15"/>
      <c r="BO670" s="15"/>
      <c r="BP670" s="15"/>
      <c r="BQ670" s="15"/>
      <c r="BR670" s="15"/>
      <c r="BS670" s="15"/>
      <c r="BT670" s="15"/>
      <c r="BU670" s="15"/>
      <c r="BV670" s="15"/>
      <c r="BW670" s="15"/>
      <c r="BX670" s="15"/>
      <c r="BY670" s="15"/>
      <c r="BZ670" s="15"/>
      <c r="CA670" s="15"/>
      <c r="CB670" s="15"/>
      <c r="CC670" s="15"/>
      <c r="CD670" s="15"/>
      <c r="CE670" s="15"/>
      <c r="CF670" s="15"/>
      <c r="CG670" s="15"/>
      <c r="CH670" s="15"/>
      <c r="CI670" s="15"/>
      <c r="CJ670" s="15"/>
      <c r="CK670" s="15"/>
      <c r="CL670" s="15"/>
      <c r="CM670" s="15"/>
      <c r="CN670" s="15"/>
      <c r="CO670" s="15"/>
      <c r="CP670" s="15"/>
      <c r="CQ670" s="15"/>
      <c r="CR670" s="15"/>
      <c r="CS670" s="15"/>
      <c r="CT670" s="15"/>
      <c r="CU670" s="15"/>
      <c r="CV670" s="15"/>
      <c r="CW670" s="15"/>
      <c r="CX670" s="15"/>
      <c r="CY670" s="15"/>
      <c r="CZ670" s="15"/>
      <c r="DA670" s="15"/>
      <c r="DB670" s="15"/>
      <c r="DC670" s="15"/>
      <c r="DD670" s="15"/>
      <c r="DE670" s="15"/>
      <c r="DF670" s="15"/>
      <c r="DG670" s="15"/>
      <c r="DH670" s="15"/>
      <c r="DI670" s="15"/>
      <c r="DJ670" s="15"/>
      <c r="DK670" s="15"/>
      <c r="DL670" s="15"/>
      <c r="DM670" s="15"/>
      <c r="DN670" s="15"/>
      <c r="DO670" s="15"/>
      <c r="DP670" s="15"/>
      <c r="DQ670" s="15"/>
      <c r="DR670" s="15"/>
      <c r="DS670" s="15"/>
      <c r="DT670" s="15"/>
      <c r="DU670" s="15"/>
      <c r="DV670" s="15"/>
      <c r="DW670" s="15"/>
      <c r="DX670" s="15"/>
      <c r="DY670" s="15"/>
      <c r="DZ670" s="15"/>
      <c r="EA670" s="15"/>
      <c r="EB670" s="15"/>
      <c r="EC670" s="15"/>
      <c r="ED670" s="15"/>
      <c r="EE670" s="15"/>
      <c r="EF670" s="15"/>
      <c r="EG670" s="15"/>
      <c r="EH670" s="15"/>
      <c r="EI670" s="15"/>
      <c r="EJ670" s="15"/>
      <c r="EK670" s="15"/>
      <c r="EL670" s="15"/>
      <c r="EM670" s="15"/>
      <c r="EN670" s="15"/>
      <c r="EO670" s="15"/>
      <c r="EP670" s="15"/>
      <c r="EQ670" s="15"/>
      <c r="ER670" s="15"/>
      <c r="ES670" s="15"/>
      <c r="ET670" s="15"/>
      <c r="EU670" s="15"/>
      <c r="EV670" s="15"/>
      <c r="EW670" s="15"/>
      <c r="EX670" s="15"/>
      <c r="EY670" s="15"/>
      <c r="EZ670" s="15"/>
      <c r="FA670" s="15"/>
      <c r="FB670" s="15"/>
      <c r="FC670" s="15"/>
      <c r="FD670" s="15"/>
      <c r="FE670" s="15"/>
      <c r="FF670" s="15"/>
      <c r="FG670" s="15"/>
      <c r="FH670" s="15"/>
      <c r="FI670" s="15"/>
      <c r="FJ670" s="15"/>
      <c r="FK670" s="15"/>
      <c r="FL670" s="15"/>
      <c r="FM670" s="15"/>
      <c r="FN670" s="15"/>
      <c r="FO670" s="15"/>
      <c r="FP670" s="15"/>
      <c r="FQ670" s="15"/>
      <c r="FR670" s="15"/>
      <c r="FS670" s="15"/>
      <c r="FT670" s="15"/>
      <c r="FU670" s="15"/>
      <c r="FV670" s="15"/>
      <c r="FW670" s="15"/>
      <c r="FX670" s="15"/>
      <c r="FY670" s="15"/>
      <c r="FZ670" s="15"/>
      <c r="GA670" s="15"/>
      <c r="GB670" s="15"/>
      <c r="GC670" s="15"/>
      <c r="GD670" s="15"/>
      <c r="GE670" s="15"/>
      <c r="GF670" s="15"/>
      <c r="GG670" s="15"/>
      <c r="GH670" s="15"/>
      <c r="GI670" s="15"/>
      <c r="GJ670" s="15"/>
      <c r="GK670" s="15"/>
      <c r="GL670" s="15"/>
      <c r="GM670" s="15"/>
      <c r="GN670" s="15"/>
      <c r="GO670" s="15"/>
      <c r="GP670" s="15"/>
      <c r="GQ670" s="15"/>
      <c r="GR670" s="15"/>
      <c r="GS670" s="15"/>
      <c r="GT670" s="15"/>
      <c r="GU670" s="15"/>
      <c r="GV670" s="15"/>
      <c r="GW670" s="15"/>
      <c r="GX670" s="15"/>
      <c r="GY670" s="15"/>
      <c r="GZ670" s="15"/>
      <c r="HA670" s="15"/>
      <c r="HB670" s="15"/>
      <c r="HC670" s="15"/>
      <c r="HD670" s="15"/>
      <c r="HE670" s="15"/>
      <c r="HF670" s="15"/>
      <c r="HG670" s="15"/>
      <c r="HH670" s="15"/>
      <c r="HI670" s="15"/>
      <c r="HJ670" s="15"/>
      <c r="HK670" s="15"/>
      <c r="HL670" s="15"/>
      <c r="HM670" s="15"/>
      <c r="HN670" s="15"/>
      <c r="HO670" s="15"/>
      <c r="HP670" s="15"/>
      <c r="HQ670" s="15"/>
      <c r="HR670" s="15"/>
      <c r="HS670" s="15"/>
      <c r="HT670" s="15"/>
      <c r="HU670" s="15"/>
      <c r="HV670" s="15"/>
      <c r="HW670" s="15"/>
      <c r="HX670" s="15"/>
      <c r="HY670" s="15"/>
      <c r="HZ670" s="15"/>
      <c r="IA670" s="15"/>
      <c r="IB670" s="15"/>
      <c r="IC670" s="15"/>
      <c r="ID670" s="15"/>
      <c r="IE670" s="15"/>
      <c r="IF670" s="15"/>
      <c r="IG670" s="15"/>
      <c r="IH670" s="15"/>
      <c r="II670" s="15"/>
      <c r="IJ670" s="15"/>
      <c r="IK670" s="15"/>
      <c r="IL670" s="15"/>
      <c r="IM670" s="15"/>
      <c r="IN670" s="15"/>
      <c r="IO670" s="15"/>
      <c r="IP670" s="15"/>
      <c r="IQ670" s="15"/>
      <c r="IR670" s="15"/>
    </row>
    <row r="671" spans="1:252" ht="70.5" customHeight="1" x14ac:dyDescent="0.25">
      <c r="A671" s="122">
        <v>667</v>
      </c>
      <c r="B671" s="122" t="s">
        <v>3291</v>
      </c>
      <c r="C671" s="123"/>
      <c r="D671" s="123" t="s">
        <v>3292</v>
      </c>
      <c r="E671" s="124" t="s">
        <v>3293</v>
      </c>
      <c r="F671" s="139">
        <v>43059</v>
      </c>
      <c r="G671" s="122" t="s">
        <v>3294</v>
      </c>
      <c r="H671" s="122" t="s">
        <v>77</v>
      </c>
      <c r="I671" s="122" t="s">
        <v>78</v>
      </c>
      <c r="J671" s="141" t="s">
        <v>1603</v>
      </c>
      <c r="K671" s="25" t="s">
        <v>23</v>
      </c>
      <c r="L671" s="25" t="s">
        <v>24</v>
      </c>
      <c r="M671" s="15"/>
      <c r="N671" s="141" t="s">
        <v>3295</v>
      </c>
      <c r="O671" s="25" t="s">
        <v>23</v>
      </c>
      <c r="P671" s="25" t="s">
        <v>24</v>
      </c>
      <c r="Q671" s="15"/>
      <c r="R671" s="15"/>
      <c r="S671" s="15"/>
      <c r="T671" s="15"/>
      <c r="U671" s="15"/>
      <c r="V671" s="15"/>
      <c r="W671" s="15"/>
      <c r="X671" s="15"/>
      <c r="Y671" s="15"/>
      <c r="Z671" s="15"/>
      <c r="AA671" s="15"/>
      <c r="AB671" s="15"/>
      <c r="AC671" s="15"/>
      <c r="AD671" s="15"/>
      <c r="AE671" s="15"/>
      <c r="AF671" s="15"/>
      <c r="AG671" s="15"/>
      <c r="AH671" s="15"/>
      <c r="AI671" s="15"/>
      <c r="AJ671" s="15"/>
      <c r="AK671" s="15"/>
      <c r="AL671" s="15"/>
      <c r="AM671" s="15"/>
      <c r="AN671" s="15"/>
      <c r="AO671" s="15"/>
      <c r="AP671" s="15"/>
      <c r="AQ671" s="15"/>
      <c r="AR671" s="15"/>
      <c r="AS671" s="15"/>
      <c r="AT671" s="15"/>
      <c r="AU671" s="15"/>
      <c r="AV671" s="15"/>
      <c r="AW671" s="15"/>
      <c r="AX671" s="15"/>
      <c r="AY671" s="15"/>
      <c r="AZ671" s="15"/>
      <c r="BA671" s="15"/>
      <c r="BB671" s="15"/>
      <c r="BC671" s="15"/>
      <c r="BD671" s="15"/>
      <c r="BE671" s="15"/>
      <c r="BF671" s="15"/>
      <c r="BG671" s="15"/>
      <c r="BH671" s="15"/>
      <c r="BI671" s="15"/>
      <c r="BJ671" s="15"/>
      <c r="BK671" s="15"/>
      <c r="BL671" s="15"/>
      <c r="BM671" s="15"/>
      <c r="BN671" s="15"/>
      <c r="BO671" s="15"/>
      <c r="BP671" s="15"/>
      <c r="BQ671" s="15"/>
      <c r="BR671" s="15"/>
      <c r="BS671" s="15"/>
      <c r="BT671" s="15"/>
      <c r="BU671" s="15"/>
      <c r="BV671" s="15"/>
      <c r="BW671" s="15"/>
      <c r="BX671" s="15"/>
      <c r="BY671" s="15"/>
      <c r="BZ671" s="15"/>
      <c r="CA671" s="15"/>
      <c r="CB671" s="15"/>
      <c r="CC671" s="15"/>
      <c r="CD671" s="15"/>
      <c r="CE671" s="15"/>
      <c r="CF671" s="15"/>
      <c r="CG671" s="15"/>
      <c r="CH671" s="15"/>
      <c r="CI671" s="15"/>
      <c r="CJ671" s="15"/>
      <c r="CK671" s="15"/>
      <c r="CL671" s="15"/>
      <c r="CM671" s="15"/>
      <c r="CN671" s="15"/>
      <c r="CO671" s="15"/>
      <c r="CP671" s="15"/>
      <c r="CQ671" s="15"/>
      <c r="CR671" s="15"/>
      <c r="CS671" s="15"/>
      <c r="CT671" s="15"/>
      <c r="CU671" s="15"/>
      <c r="CV671" s="15"/>
      <c r="CW671" s="15"/>
      <c r="CX671" s="15"/>
      <c r="CY671" s="15"/>
      <c r="CZ671" s="15"/>
      <c r="DA671" s="15"/>
      <c r="DB671" s="15"/>
      <c r="DC671" s="15"/>
      <c r="DD671" s="15"/>
      <c r="DE671" s="15"/>
      <c r="DF671" s="15"/>
      <c r="DG671" s="15"/>
      <c r="DH671" s="15"/>
      <c r="DI671" s="15"/>
      <c r="DJ671" s="15"/>
      <c r="DK671" s="15"/>
      <c r="DL671" s="15"/>
      <c r="DM671" s="15"/>
      <c r="DN671" s="15"/>
      <c r="DO671" s="15"/>
      <c r="DP671" s="15"/>
      <c r="DQ671" s="15"/>
      <c r="DR671" s="15"/>
      <c r="DS671" s="15"/>
      <c r="DT671" s="15"/>
      <c r="DU671" s="15"/>
      <c r="DV671" s="15"/>
      <c r="DW671" s="15"/>
      <c r="DX671" s="15"/>
      <c r="DY671" s="15"/>
      <c r="DZ671" s="15"/>
      <c r="EA671" s="15"/>
      <c r="EB671" s="15"/>
      <c r="EC671" s="15"/>
      <c r="ED671" s="15"/>
      <c r="EE671" s="15"/>
      <c r="EF671" s="15"/>
      <c r="EG671" s="15"/>
      <c r="EH671" s="15"/>
      <c r="EI671" s="15"/>
      <c r="EJ671" s="15"/>
      <c r="EK671" s="15"/>
      <c r="EL671" s="15"/>
      <c r="EM671" s="15"/>
      <c r="EN671" s="15"/>
      <c r="EO671" s="15"/>
      <c r="EP671" s="15"/>
      <c r="EQ671" s="15"/>
      <c r="ER671" s="15"/>
      <c r="ES671" s="15"/>
      <c r="ET671" s="15"/>
      <c r="EU671" s="15"/>
      <c r="EV671" s="15"/>
      <c r="EW671" s="15"/>
      <c r="EX671" s="15"/>
      <c r="EY671" s="15"/>
      <c r="EZ671" s="15"/>
      <c r="FA671" s="15"/>
      <c r="FB671" s="15"/>
      <c r="FC671" s="15"/>
      <c r="FD671" s="15"/>
      <c r="FE671" s="15"/>
      <c r="FF671" s="15"/>
      <c r="FG671" s="15"/>
      <c r="FH671" s="15"/>
      <c r="FI671" s="15"/>
      <c r="FJ671" s="15"/>
      <c r="FK671" s="15"/>
      <c r="FL671" s="15"/>
      <c r="FM671" s="15"/>
      <c r="FN671" s="15"/>
      <c r="FO671" s="15"/>
      <c r="FP671" s="15"/>
      <c r="FQ671" s="15"/>
      <c r="FR671" s="15"/>
      <c r="FS671" s="15"/>
      <c r="FT671" s="15"/>
      <c r="FU671" s="15"/>
      <c r="FV671" s="15"/>
      <c r="FW671" s="15"/>
      <c r="FX671" s="15"/>
      <c r="FY671" s="15"/>
      <c r="FZ671" s="15"/>
      <c r="GA671" s="15"/>
      <c r="GB671" s="15"/>
      <c r="GC671" s="15"/>
      <c r="GD671" s="15"/>
      <c r="GE671" s="15"/>
      <c r="GF671" s="15"/>
      <c r="GG671" s="15"/>
      <c r="GH671" s="15"/>
      <c r="GI671" s="15"/>
      <c r="GJ671" s="15"/>
      <c r="GK671" s="15"/>
      <c r="GL671" s="15"/>
      <c r="GM671" s="15"/>
      <c r="GN671" s="15"/>
      <c r="GO671" s="15"/>
      <c r="GP671" s="15"/>
      <c r="GQ671" s="15"/>
      <c r="GR671" s="15"/>
      <c r="GS671" s="15"/>
      <c r="GT671" s="15"/>
      <c r="GU671" s="15"/>
      <c r="GV671" s="15"/>
      <c r="GW671" s="15"/>
      <c r="GX671" s="15"/>
      <c r="GY671" s="15"/>
      <c r="GZ671" s="15"/>
      <c r="HA671" s="15"/>
      <c r="HB671" s="15"/>
      <c r="HC671" s="15"/>
      <c r="HD671" s="15"/>
      <c r="HE671" s="15"/>
      <c r="HF671" s="15"/>
      <c r="HG671" s="15"/>
      <c r="HH671" s="15"/>
      <c r="HI671" s="15"/>
      <c r="HJ671" s="15"/>
      <c r="HK671" s="15"/>
      <c r="HL671" s="15"/>
      <c r="HM671" s="15"/>
      <c r="HN671" s="15"/>
      <c r="HO671" s="15"/>
      <c r="HP671" s="15"/>
      <c r="HQ671" s="15"/>
      <c r="HR671" s="15"/>
      <c r="HS671" s="15"/>
      <c r="HT671" s="15"/>
      <c r="HU671" s="15"/>
      <c r="HV671" s="15"/>
      <c r="HW671" s="15"/>
      <c r="HX671" s="15"/>
      <c r="HY671" s="15"/>
      <c r="HZ671" s="15"/>
      <c r="IA671" s="15"/>
      <c r="IB671" s="15"/>
      <c r="IC671" s="15"/>
      <c r="ID671" s="15"/>
      <c r="IE671" s="15"/>
      <c r="IF671" s="15"/>
      <c r="IK671" s="15"/>
      <c r="IL671" s="15"/>
      <c r="IM671" s="15"/>
      <c r="IN671" s="15"/>
    </row>
    <row r="672" spans="1:252" s="15" customFormat="1" ht="69" customHeight="1" x14ac:dyDescent="0.25">
      <c r="A672" s="122">
        <v>668</v>
      </c>
      <c r="B672" s="122" t="s">
        <v>3296</v>
      </c>
      <c r="C672" s="123" t="s">
        <v>3297</v>
      </c>
      <c r="D672" s="123" t="s">
        <v>3298</v>
      </c>
      <c r="E672" s="124" t="s">
        <v>3299</v>
      </c>
      <c r="F672" s="139">
        <v>43059</v>
      </c>
      <c r="G672" s="122" t="s">
        <v>3300</v>
      </c>
      <c r="H672" s="122" t="s">
        <v>85</v>
      </c>
      <c r="I672" s="122" t="s">
        <v>86</v>
      </c>
      <c r="J672" s="141" t="s">
        <v>71</v>
      </c>
      <c r="K672" s="25" t="s">
        <v>23</v>
      </c>
      <c r="L672" s="25" t="s">
        <v>52</v>
      </c>
      <c r="M672" s="123"/>
      <c r="N672" s="141" t="s">
        <v>3301</v>
      </c>
      <c r="O672" s="25" t="s">
        <v>36</v>
      </c>
      <c r="P672" s="25" t="s">
        <v>24</v>
      </c>
    </row>
    <row r="673" spans="1:252" s="15" customFormat="1" ht="69" customHeight="1" x14ac:dyDescent="0.25">
      <c r="A673" s="122">
        <v>669</v>
      </c>
      <c r="B673" s="122" t="s">
        <v>3302</v>
      </c>
      <c r="C673" s="123" t="s">
        <v>3303</v>
      </c>
      <c r="D673" s="123" t="s">
        <v>3304</v>
      </c>
      <c r="E673" s="124" t="s">
        <v>3305</v>
      </c>
      <c r="F673" s="139">
        <v>43060</v>
      </c>
      <c r="G673" s="122" t="s">
        <v>213</v>
      </c>
      <c r="H673" s="122" t="s">
        <v>179</v>
      </c>
      <c r="I673" s="122" t="s">
        <v>2794</v>
      </c>
      <c r="J673" s="141"/>
      <c r="K673" s="25"/>
      <c r="L673" s="25"/>
      <c r="M673" s="123"/>
      <c r="N673" s="141" t="s">
        <v>3306</v>
      </c>
      <c r="O673" s="25" t="s">
        <v>36</v>
      </c>
      <c r="P673" s="25" t="s">
        <v>24</v>
      </c>
    </row>
    <row r="674" spans="1:252" ht="60" x14ac:dyDescent="0.25">
      <c r="A674" s="122">
        <v>670</v>
      </c>
      <c r="B674" s="122" t="s">
        <v>3307</v>
      </c>
      <c r="C674" s="123" t="s">
        <v>3308</v>
      </c>
      <c r="D674" s="123" t="s">
        <v>3309</v>
      </c>
      <c r="E674" s="124" t="s">
        <v>3310</v>
      </c>
      <c r="F674" s="139">
        <v>43060</v>
      </c>
      <c r="G674" s="122" t="s">
        <v>20</v>
      </c>
      <c r="H674" s="122"/>
      <c r="I674" s="122" t="s">
        <v>147</v>
      </c>
      <c r="J674" s="122"/>
      <c r="K674" s="122"/>
      <c r="L674" s="122"/>
      <c r="M674" s="122"/>
      <c r="N674" s="140" t="s">
        <v>3311</v>
      </c>
      <c r="O674" s="127" t="s">
        <v>36</v>
      </c>
      <c r="P674" s="127" t="s">
        <v>24</v>
      </c>
    </row>
    <row r="675" spans="1:252" ht="72.75" customHeight="1" x14ac:dyDescent="0.25">
      <c r="A675" s="122">
        <v>671</v>
      </c>
      <c r="B675" s="122" t="s">
        <v>3312</v>
      </c>
      <c r="C675" s="123" t="s">
        <v>3313</v>
      </c>
      <c r="D675" s="123" t="s">
        <v>3314</v>
      </c>
      <c r="E675" s="124" t="s">
        <v>3315</v>
      </c>
      <c r="F675" s="139">
        <v>43061</v>
      </c>
      <c r="G675" s="122" t="s">
        <v>3316</v>
      </c>
      <c r="H675" s="122" t="s">
        <v>2745</v>
      </c>
      <c r="I675" s="122" t="s">
        <v>2746</v>
      </c>
      <c r="J675" s="140" t="s">
        <v>2747</v>
      </c>
      <c r="K675" s="127" t="s">
        <v>23</v>
      </c>
      <c r="L675" s="127" t="s">
        <v>24</v>
      </c>
      <c r="M675" s="149"/>
      <c r="N675" s="140" t="s">
        <v>3317</v>
      </c>
      <c r="O675" s="127" t="s">
        <v>23</v>
      </c>
      <c r="P675" s="127" t="s">
        <v>24</v>
      </c>
    </row>
    <row r="676" spans="1:252" ht="72.75" customHeight="1" x14ac:dyDescent="0.25">
      <c r="A676" s="122">
        <v>672</v>
      </c>
      <c r="B676" s="122" t="s">
        <v>3318</v>
      </c>
      <c r="C676" s="123" t="s">
        <v>3319</v>
      </c>
      <c r="D676" s="123" t="s">
        <v>3320</v>
      </c>
      <c r="E676" s="124" t="s">
        <v>3321</v>
      </c>
      <c r="F676" s="139">
        <v>43061</v>
      </c>
      <c r="G676" s="122" t="s">
        <v>3062</v>
      </c>
      <c r="H676" s="122" t="s">
        <v>2745</v>
      </c>
      <c r="I676" s="122" t="s">
        <v>2746</v>
      </c>
      <c r="J676" s="140" t="s">
        <v>2747</v>
      </c>
      <c r="K676" s="127" t="s">
        <v>23</v>
      </c>
      <c r="L676" s="127" t="s">
        <v>24</v>
      </c>
      <c r="M676" s="149"/>
      <c r="N676" s="140" t="s">
        <v>3322</v>
      </c>
      <c r="O676" s="127" t="s">
        <v>23</v>
      </c>
      <c r="P676" s="127" t="s">
        <v>24</v>
      </c>
    </row>
    <row r="677" spans="1:252" ht="78" customHeight="1" x14ac:dyDescent="0.25">
      <c r="A677" s="122">
        <v>673</v>
      </c>
      <c r="B677" s="122" t="s">
        <v>3323</v>
      </c>
      <c r="C677" s="123"/>
      <c r="D677" s="123" t="s">
        <v>3324</v>
      </c>
      <c r="E677" s="124" t="s">
        <v>3325</v>
      </c>
      <c r="F677" s="139">
        <v>43061</v>
      </c>
      <c r="G677" s="122" t="s">
        <v>3326</v>
      </c>
      <c r="H677" s="122" t="s">
        <v>1195</v>
      </c>
      <c r="I677" s="122" t="s">
        <v>1196</v>
      </c>
      <c r="J677" s="141" t="s">
        <v>3327</v>
      </c>
      <c r="K677" s="25" t="s">
        <v>36</v>
      </c>
      <c r="L677" s="25" t="s">
        <v>24</v>
      </c>
      <c r="M677" s="137"/>
      <c r="N677" s="141" t="s">
        <v>3328</v>
      </c>
      <c r="O677" s="25" t="s">
        <v>36</v>
      </c>
      <c r="P677" s="25" t="s">
        <v>24</v>
      </c>
    </row>
    <row r="678" spans="1:252" ht="78" customHeight="1" x14ac:dyDescent="0.25">
      <c r="A678" s="122">
        <v>674</v>
      </c>
      <c r="B678" s="122" t="s">
        <v>3329</v>
      </c>
      <c r="C678" s="123"/>
      <c r="D678" s="123" t="s">
        <v>3330</v>
      </c>
      <c r="E678" s="124" t="s">
        <v>3331</v>
      </c>
      <c r="F678" s="139">
        <v>43061</v>
      </c>
      <c r="G678" s="122" t="s">
        <v>3300</v>
      </c>
      <c r="H678" s="122" t="s">
        <v>179</v>
      </c>
      <c r="I678" s="122" t="s">
        <v>179</v>
      </c>
      <c r="J678" s="141" t="s">
        <v>3327</v>
      </c>
      <c r="K678" s="25" t="s">
        <v>36</v>
      </c>
      <c r="L678" s="25" t="s">
        <v>24</v>
      </c>
      <c r="M678" s="137"/>
      <c r="N678" s="141" t="s">
        <v>3332</v>
      </c>
      <c r="O678" s="25" t="s">
        <v>36</v>
      </c>
      <c r="P678" s="25" t="s">
        <v>24</v>
      </c>
    </row>
    <row r="679" spans="1:252" ht="72.75" customHeight="1" x14ac:dyDescent="0.25">
      <c r="A679" s="122">
        <v>675</v>
      </c>
      <c r="B679" s="122" t="s">
        <v>3333</v>
      </c>
      <c r="C679" s="123" t="s">
        <v>3334</v>
      </c>
      <c r="D679" s="123" t="s">
        <v>3335</v>
      </c>
      <c r="E679" s="124" t="s">
        <v>3336</v>
      </c>
      <c r="F679" s="139">
        <v>43062</v>
      </c>
      <c r="G679" s="122" t="s">
        <v>3062</v>
      </c>
      <c r="H679" s="122" t="s">
        <v>2745</v>
      </c>
      <c r="I679" s="122" t="s">
        <v>2746</v>
      </c>
      <c r="J679" s="140" t="s">
        <v>2747</v>
      </c>
      <c r="K679" s="127" t="s">
        <v>23</v>
      </c>
      <c r="L679" s="127" t="s">
        <v>24</v>
      </c>
      <c r="M679" s="149"/>
      <c r="N679" s="140" t="s">
        <v>3337</v>
      </c>
      <c r="O679" s="127" t="s">
        <v>23</v>
      </c>
      <c r="P679" s="127" t="s">
        <v>24</v>
      </c>
    </row>
    <row r="680" spans="1:252" ht="68.25" customHeight="1" x14ac:dyDescent="0.25">
      <c r="A680" s="122">
        <v>676</v>
      </c>
      <c r="B680" s="122" t="s">
        <v>3338</v>
      </c>
      <c r="C680" s="123" t="s">
        <v>3339</v>
      </c>
      <c r="D680" s="123" t="s">
        <v>3340</v>
      </c>
      <c r="E680" s="124" t="s">
        <v>3341</v>
      </c>
      <c r="F680" s="139">
        <v>43062</v>
      </c>
      <c r="G680" s="122" t="s">
        <v>3062</v>
      </c>
      <c r="H680" s="122" t="s">
        <v>2745</v>
      </c>
      <c r="I680" s="122" t="s">
        <v>2746</v>
      </c>
      <c r="J680" s="140" t="s">
        <v>2747</v>
      </c>
      <c r="K680" s="127" t="s">
        <v>23</v>
      </c>
      <c r="L680" s="127" t="s">
        <v>24</v>
      </c>
      <c r="M680" s="149"/>
      <c r="N680" s="140" t="s">
        <v>3342</v>
      </c>
      <c r="O680" s="127" t="s">
        <v>23</v>
      </c>
      <c r="P680" s="127" t="s">
        <v>24</v>
      </c>
    </row>
    <row r="681" spans="1:252" ht="65.25" customHeight="1" x14ac:dyDescent="0.25">
      <c r="A681" s="122">
        <v>677</v>
      </c>
      <c r="B681" s="122" t="s">
        <v>3343</v>
      </c>
      <c r="C681" s="123" t="s">
        <v>3344</v>
      </c>
      <c r="D681" s="123" t="s">
        <v>3345</v>
      </c>
      <c r="E681" s="124" t="s">
        <v>3346</v>
      </c>
      <c r="F681" s="139">
        <v>43062</v>
      </c>
      <c r="G681" s="122" t="s">
        <v>3062</v>
      </c>
      <c r="H681" s="122" t="s">
        <v>2745</v>
      </c>
      <c r="I681" s="122" t="s">
        <v>2746</v>
      </c>
      <c r="J681" s="140" t="s">
        <v>2747</v>
      </c>
      <c r="K681" s="127" t="s">
        <v>23</v>
      </c>
      <c r="L681" s="127" t="s">
        <v>24</v>
      </c>
      <c r="M681" s="149"/>
      <c r="N681" s="140" t="s">
        <v>3347</v>
      </c>
      <c r="O681" s="127" t="s">
        <v>23</v>
      </c>
      <c r="P681" s="127" t="s">
        <v>24</v>
      </c>
    </row>
    <row r="682" spans="1:252" ht="72.75" customHeight="1" x14ac:dyDescent="0.25">
      <c r="A682" s="122">
        <v>678</v>
      </c>
      <c r="B682" s="122" t="s">
        <v>3348</v>
      </c>
      <c r="C682" s="123" t="s">
        <v>3349</v>
      </c>
      <c r="D682" s="123" t="s">
        <v>3350</v>
      </c>
      <c r="E682" s="124" t="s">
        <v>3351</v>
      </c>
      <c r="F682" s="139">
        <v>43063</v>
      </c>
      <c r="G682" s="122" t="s">
        <v>3062</v>
      </c>
      <c r="H682" s="122" t="s">
        <v>2745</v>
      </c>
      <c r="I682" s="122" t="s">
        <v>2746</v>
      </c>
      <c r="J682" s="140" t="s">
        <v>2747</v>
      </c>
      <c r="K682" s="127" t="s">
        <v>23</v>
      </c>
      <c r="L682" s="127" t="s">
        <v>24</v>
      </c>
      <c r="M682" s="149"/>
      <c r="N682" s="140" t="s">
        <v>3352</v>
      </c>
      <c r="O682" s="127" t="s">
        <v>23</v>
      </c>
      <c r="P682" s="127" t="s">
        <v>24</v>
      </c>
    </row>
    <row r="683" spans="1:252" ht="63.75" customHeight="1" x14ac:dyDescent="0.25">
      <c r="A683" s="122">
        <v>679</v>
      </c>
      <c r="B683" s="122" t="s">
        <v>3353</v>
      </c>
      <c r="C683" s="123"/>
      <c r="D683" s="123" t="s">
        <v>3354</v>
      </c>
      <c r="E683" s="124" t="s">
        <v>3355</v>
      </c>
      <c r="F683" s="139">
        <v>43063</v>
      </c>
      <c r="G683" s="122" t="s">
        <v>3356</v>
      </c>
      <c r="H683" s="122" t="s">
        <v>179</v>
      </c>
      <c r="I683" s="122" t="s">
        <v>179</v>
      </c>
      <c r="J683" s="141" t="s">
        <v>3327</v>
      </c>
      <c r="K683" s="25" t="s">
        <v>36</v>
      </c>
      <c r="L683" s="25" t="s">
        <v>24</v>
      </c>
      <c r="M683" s="137"/>
      <c r="N683" s="141" t="s">
        <v>3357</v>
      </c>
      <c r="O683" s="25" t="s">
        <v>36</v>
      </c>
      <c r="P683" s="25" t="s">
        <v>24</v>
      </c>
    </row>
    <row r="684" spans="1:252" ht="65.25" customHeight="1" x14ac:dyDescent="0.25">
      <c r="A684" s="122">
        <v>680</v>
      </c>
      <c r="B684" s="122" t="s">
        <v>3358</v>
      </c>
      <c r="C684" s="123"/>
      <c r="D684" s="123" t="s">
        <v>3359</v>
      </c>
      <c r="E684" s="124" t="s">
        <v>3360</v>
      </c>
      <c r="F684" s="139">
        <v>43063</v>
      </c>
      <c r="G684" s="122" t="s">
        <v>566</v>
      </c>
      <c r="H684" s="122" t="s">
        <v>167</v>
      </c>
      <c r="I684" s="122" t="s">
        <v>329</v>
      </c>
      <c r="J684" s="141" t="s">
        <v>3122</v>
      </c>
      <c r="K684" s="25" t="s">
        <v>36</v>
      </c>
      <c r="L684" s="25" t="s">
        <v>24</v>
      </c>
      <c r="M684" s="15"/>
      <c r="N684" s="141" t="s">
        <v>3118</v>
      </c>
      <c r="O684" s="25" t="s">
        <v>36</v>
      </c>
      <c r="P684" s="25" t="s">
        <v>24</v>
      </c>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c r="BC684" s="15"/>
      <c r="BD684" s="15"/>
      <c r="BE684" s="15"/>
      <c r="BF684" s="15"/>
      <c r="BG684" s="15"/>
      <c r="BH684" s="15"/>
      <c r="BI684" s="15"/>
      <c r="BJ684" s="15"/>
      <c r="BK684" s="15"/>
      <c r="BL684" s="15"/>
      <c r="BM684" s="15"/>
      <c r="BN684" s="15"/>
      <c r="BO684" s="15"/>
      <c r="BP684" s="15"/>
      <c r="BQ684" s="15"/>
      <c r="BR684" s="15"/>
      <c r="BS684" s="15"/>
      <c r="BT684" s="15"/>
      <c r="BU684" s="15"/>
      <c r="BV684" s="15"/>
      <c r="BW684" s="15"/>
      <c r="BX684" s="15"/>
      <c r="BY684" s="15"/>
      <c r="BZ684" s="15"/>
      <c r="CA684" s="15"/>
      <c r="CB684" s="15"/>
      <c r="CC684" s="15"/>
      <c r="CD684" s="15"/>
      <c r="CE684" s="15"/>
      <c r="CF684" s="15"/>
      <c r="CG684" s="15"/>
      <c r="CH684" s="15"/>
      <c r="CI684" s="15"/>
      <c r="CJ684" s="15"/>
      <c r="CK684" s="15"/>
      <c r="CL684" s="15"/>
      <c r="CM684" s="15"/>
      <c r="CN684" s="15"/>
      <c r="CO684" s="15"/>
      <c r="CP684" s="15"/>
      <c r="CQ684" s="15"/>
      <c r="CR684" s="15"/>
      <c r="CS684" s="15"/>
      <c r="CT684" s="15"/>
      <c r="CU684" s="15"/>
      <c r="CV684" s="15"/>
      <c r="CW684" s="15"/>
      <c r="CX684" s="15"/>
      <c r="CY684" s="15"/>
      <c r="CZ684" s="15"/>
      <c r="DA684" s="15"/>
      <c r="DB684" s="15"/>
      <c r="DC684" s="15"/>
      <c r="DD684" s="15"/>
      <c r="DE684" s="15"/>
      <c r="DF684" s="15"/>
      <c r="DG684" s="15"/>
      <c r="DH684" s="15"/>
      <c r="DI684" s="15"/>
      <c r="DJ684" s="15"/>
      <c r="DK684" s="15"/>
      <c r="DL684" s="15"/>
      <c r="DM684" s="15"/>
      <c r="DN684" s="15"/>
      <c r="DO684" s="15"/>
      <c r="DP684" s="15"/>
      <c r="DQ684" s="15"/>
      <c r="DR684" s="15"/>
      <c r="DS684" s="15"/>
      <c r="DT684" s="15"/>
      <c r="DU684" s="15"/>
      <c r="DV684" s="15"/>
      <c r="DW684" s="15"/>
      <c r="DX684" s="15"/>
      <c r="DY684" s="15"/>
      <c r="DZ684" s="15"/>
      <c r="EA684" s="15"/>
      <c r="EB684" s="15"/>
      <c r="EC684" s="15"/>
      <c r="ED684" s="15"/>
      <c r="EE684" s="15"/>
      <c r="EF684" s="15"/>
      <c r="EG684" s="15"/>
      <c r="EH684" s="15"/>
      <c r="EI684" s="15"/>
      <c r="EJ684" s="15"/>
      <c r="EK684" s="15"/>
      <c r="EL684" s="15"/>
      <c r="EM684" s="15"/>
      <c r="EN684" s="15"/>
      <c r="EO684" s="15"/>
      <c r="EP684" s="15"/>
      <c r="EQ684" s="15"/>
      <c r="ER684" s="15"/>
      <c r="ES684" s="15"/>
      <c r="ET684" s="15"/>
      <c r="EU684" s="15"/>
      <c r="EV684" s="15"/>
      <c r="EW684" s="15"/>
      <c r="EX684" s="15"/>
      <c r="EY684" s="15"/>
      <c r="EZ684" s="15"/>
      <c r="FA684" s="15"/>
      <c r="FB684" s="15"/>
      <c r="FC684" s="15"/>
      <c r="FD684" s="15"/>
      <c r="FE684" s="15"/>
      <c r="FF684" s="15"/>
      <c r="FG684" s="15"/>
      <c r="FH684" s="15"/>
      <c r="FI684" s="15"/>
      <c r="FJ684" s="15"/>
      <c r="FK684" s="15"/>
      <c r="FL684" s="15"/>
      <c r="FM684" s="15"/>
      <c r="FN684" s="15"/>
      <c r="FO684" s="15"/>
      <c r="FP684" s="15"/>
      <c r="FQ684" s="15"/>
      <c r="FR684" s="15"/>
      <c r="FS684" s="15"/>
      <c r="FT684" s="15"/>
      <c r="FU684" s="15"/>
      <c r="FV684" s="15"/>
      <c r="FW684" s="15"/>
      <c r="FX684" s="15"/>
      <c r="FY684" s="15"/>
      <c r="FZ684" s="15"/>
      <c r="GA684" s="15"/>
      <c r="GB684" s="15"/>
      <c r="GC684" s="15"/>
      <c r="GD684" s="15"/>
      <c r="GE684" s="15"/>
      <c r="GF684" s="15"/>
      <c r="GG684" s="15"/>
      <c r="GH684" s="15"/>
      <c r="GI684" s="15"/>
      <c r="GJ684" s="15"/>
      <c r="GK684" s="15"/>
      <c r="GL684" s="15"/>
      <c r="GM684" s="15"/>
      <c r="GN684" s="15"/>
      <c r="GO684" s="15"/>
      <c r="GP684" s="15"/>
      <c r="GQ684" s="15"/>
      <c r="GR684" s="15"/>
      <c r="GS684" s="15"/>
      <c r="GT684" s="15"/>
      <c r="GU684" s="15"/>
      <c r="GV684" s="15"/>
      <c r="GW684" s="15"/>
      <c r="GX684" s="15"/>
      <c r="GY684" s="15"/>
      <c r="GZ684" s="15"/>
      <c r="HA684" s="15"/>
      <c r="HB684" s="15"/>
      <c r="HC684" s="15"/>
      <c r="HD684" s="15"/>
      <c r="HE684" s="15"/>
      <c r="HF684" s="15"/>
      <c r="HG684" s="15"/>
      <c r="HH684" s="15"/>
      <c r="HI684" s="15"/>
      <c r="HJ684" s="15"/>
      <c r="HK684" s="15"/>
      <c r="HL684" s="15"/>
      <c r="HM684" s="15"/>
      <c r="HN684" s="15"/>
      <c r="HO684" s="15"/>
      <c r="HP684" s="15"/>
      <c r="HQ684" s="15"/>
      <c r="HR684" s="15"/>
      <c r="HS684" s="15"/>
      <c r="HT684" s="15"/>
      <c r="HU684" s="15"/>
      <c r="HV684" s="15"/>
      <c r="HW684" s="15"/>
      <c r="HX684" s="15"/>
      <c r="HY684" s="15"/>
      <c r="HZ684" s="15"/>
      <c r="IA684" s="15"/>
      <c r="IB684" s="15"/>
      <c r="IC684" s="15"/>
      <c r="ID684" s="15"/>
      <c r="IE684" s="15"/>
      <c r="IF684" s="15"/>
      <c r="IG684" s="15"/>
      <c r="IH684" s="15"/>
      <c r="II684" s="15"/>
      <c r="IJ684" s="15"/>
      <c r="IK684" s="15"/>
      <c r="IL684" s="15"/>
      <c r="IM684" s="15"/>
      <c r="IN684" s="15"/>
    </row>
    <row r="685" spans="1:252" ht="65.25" customHeight="1" x14ac:dyDescent="0.25">
      <c r="A685" s="122">
        <v>681</v>
      </c>
      <c r="B685" s="122" t="s">
        <v>3361</v>
      </c>
      <c r="C685" s="123"/>
      <c r="D685" s="123" t="s">
        <v>3362</v>
      </c>
      <c r="E685" s="124" t="s">
        <v>3363</v>
      </c>
      <c r="F685" s="139">
        <v>43063</v>
      </c>
      <c r="G685" s="122" t="s">
        <v>566</v>
      </c>
      <c r="H685" s="122" t="s">
        <v>167</v>
      </c>
      <c r="I685" s="122" t="s">
        <v>329</v>
      </c>
      <c r="J685" s="141" t="s">
        <v>3122</v>
      </c>
      <c r="K685" s="25" t="s">
        <v>36</v>
      </c>
      <c r="L685" s="25" t="s">
        <v>24</v>
      </c>
      <c r="M685" s="15"/>
      <c r="N685" s="141" t="s">
        <v>3122</v>
      </c>
      <c r="O685" s="25" t="s">
        <v>36</v>
      </c>
      <c r="P685" s="25" t="s">
        <v>24</v>
      </c>
      <c r="Q685" s="15"/>
      <c r="R685" s="15"/>
      <c r="S685" s="15"/>
      <c r="T685" s="15"/>
      <c r="U685" s="15"/>
      <c r="V685" s="15"/>
      <c r="W685" s="15"/>
      <c r="X685" s="15"/>
      <c r="Y685" s="15"/>
      <c r="Z685" s="15"/>
      <c r="AA685" s="15"/>
      <c r="AB685" s="15"/>
      <c r="AC685" s="15"/>
      <c r="AD685" s="15"/>
      <c r="AE685" s="15"/>
      <c r="AF685" s="15"/>
      <c r="AG685" s="15"/>
      <c r="AH685" s="15"/>
      <c r="AI685" s="15"/>
      <c r="AJ685" s="15"/>
      <c r="AK685" s="15"/>
      <c r="AL685" s="15"/>
      <c r="AM685" s="15"/>
      <c r="AN685" s="15"/>
      <c r="AO685" s="15"/>
      <c r="AP685" s="15"/>
      <c r="AQ685" s="15"/>
      <c r="AR685" s="15"/>
      <c r="AS685" s="15"/>
      <c r="AT685" s="15"/>
      <c r="AU685" s="15"/>
      <c r="AV685" s="15"/>
      <c r="AW685" s="15"/>
      <c r="AX685" s="15"/>
      <c r="AY685" s="15"/>
      <c r="AZ685" s="15"/>
      <c r="BA685" s="15"/>
      <c r="BB685" s="15"/>
      <c r="BC685" s="15"/>
      <c r="BD685" s="15"/>
      <c r="BE685" s="15"/>
      <c r="BF685" s="15"/>
      <c r="BG685" s="15"/>
      <c r="BH685" s="15"/>
      <c r="BI685" s="15"/>
      <c r="BJ685" s="15"/>
      <c r="BK685" s="15"/>
      <c r="BL685" s="15"/>
      <c r="BM685" s="15"/>
      <c r="BN685" s="15"/>
      <c r="BO685" s="15"/>
      <c r="BP685" s="15"/>
      <c r="BQ685" s="15"/>
      <c r="BR685" s="15"/>
      <c r="BS685" s="15"/>
      <c r="BT685" s="15"/>
      <c r="BU685" s="15"/>
      <c r="BV685" s="15"/>
      <c r="BW685" s="15"/>
      <c r="BX685" s="15"/>
      <c r="BY685" s="15"/>
      <c r="BZ685" s="15"/>
      <c r="CA685" s="15"/>
      <c r="CB685" s="15"/>
      <c r="CC685" s="15"/>
      <c r="CD685" s="15"/>
      <c r="CE685" s="15"/>
      <c r="CF685" s="15"/>
      <c r="CG685" s="15"/>
      <c r="CH685" s="15"/>
      <c r="CI685" s="15"/>
      <c r="CJ685" s="15"/>
      <c r="CK685" s="15"/>
      <c r="CL685" s="15"/>
      <c r="CM685" s="15"/>
      <c r="CN685" s="15"/>
      <c r="CO685" s="15"/>
      <c r="CP685" s="15"/>
      <c r="CQ685" s="15"/>
      <c r="CR685" s="15"/>
      <c r="CS685" s="15"/>
      <c r="CT685" s="15"/>
      <c r="CU685" s="15"/>
      <c r="CV685" s="15"/>
      <c r="CW685" s="15"/>
      <c r="CX685" s="15"/>
      <c r="CY685" s="15"/>
      <c r="CZ685" s="15"/>
      <c r="DA685" s="15"/>
      <c r="DB685" s="15"/>
      <c r="DC685" s="15"/>
      <c r="DD685" s="15"/>
      <c r="DE685" s="15"/>
      <c r="DF685" s="15"/>
      <c r="DG685" s="15"/>
      <c r="DH685" s="15"/>
      <c r="DI685" s="15"/>
      <c r="DJ685" s="15"/>
      <c r="DK685" s="15"/>
      <c r="DL685" s="15"/>
      <c r="DM685" s="15"/>
      <c r="DN685" s="15"/>
      <c r="DO685" s="15"/>
      <c r="DP685" s="15"/>
      <c r="DQ685" s="15"/>
      <c r="DR685" s="15"/>
      <c r="DS685" s="15"/>
      <c r="DT685" s="15"/>
      <c r="DU685" s="15"/>
      <c r="DV685" s="15"/>
      <c r="DW685" s="15"/>
      <c r="DX685" s="15"/>
      <c r="DY685" s="15"/>
      <c r="DZ685" s="15"/>
      <c r="EA685" s="15"/>
      <c r="EB685" s="15"/>
      <c r="EC685" s="15"/>
      <c r="ED685" s="15"/>
      <c r="EE685" s="15"/>
      <c r="EF685" s="15"/>
      <c r="EG685" s="15"/>
      <c r="EH685" s="15"/>
      <c r="EI685" s="15"/>
      <c r="EJ685" s="15"/>
      <c r="EK685" s="15"/>
      <c r="EL685" s="15"/>
      <c r="EM685" s="15"/>
      <c r="EN685" s="15"/>
      <c r="EO685" s="15"/>
      <c r="EP685" s="15"/>
      <c r="EQ685" s="15"/>
      <c r="ER685" s="15"/>
      <c r="ES685" s="15"/>
      <c r="ET685" s="15"/>
      <c r="EU685" s="15"/>
      <c r="EV685" s="15"/>
      <c r="EW685" s="15"/>
      <c r="EX685" s="15"/>
      <c r="EY685" s="15"/>
      <c r="EZ685" s="15"/>
      <c r="FA685" s="15"/>
      <c r="FB685" s="15"/>
      <c r="FC685" s="15"/>
      <c r="FD685" s="15"/>
      <c r="FE685" s="15"/>
      <c r="FF685" s="15"/>
      <c r="FG685" s="15"/>
      <c r="FH685" s="15"/>
      <c r="FI685" s="15"/>
      <c r="FJ685" s="15"/>
      <c r="FK685" s="15"/>
      <c r="FL685" s="15"/>
      <c r="FM685" s="15"/>
      <c r="FN685" s="15"/>
      <c r="FO685" s="15"/>
      <c r="FP685" s="15"/>
      <c r="FQ685" s="15"/>
      <c r="FR685" s="15"/>
      <c r="FS685" s="15"/>
      <c r="FT685" s="15"/>
      <c r="FU685" s="15"/>
      <c r="FV685" s="15"/>
      <c r="FW685" s="15"/>
      <c r="FX685" s="15"/>
      <c r="FY685" s="15"/>
      <c r="FZ685" s="15"/>
      <c r="GA685" s="15"/>
      <c r="GB685" s="15"/>
      <c r="GC685" s="15"/>
      <c r="GD685" s="15"/>
      <c r="GE685" s="15"/>
      <c r="GF685" s="15"/>
      <c r="GG685" s="15"/>
      <c r="GH685" s="15"/>
      <c r="GI685" s="15"/>
      <c r="GJ685" s="15"/>
      <c r="GK685" s="15"/>
      <c r="GL685" s="15"/>
      <c r="GM685" s="15"/>
      <c r="GN685" s="15"/>
      <c r="GO685" s="15"/>
      <c r="GP685" s="15"/>
      <c r="GQ685" s="15"/>
      <c r="GR685" s="15"/>
      <c r="GS685" s="15"/>
      <c r="GT685" s="15"/>
      <c r="GU685" s="15"/>
      <c r="GV685" s="15"/>
      <c r="GW685" s="15"/>
      <c r="GX685" s="15"/>
      <c r="GY685" s="15"/>
      <c r="GZ685" s="15"/>
      <c r="HA685" s="15"/>
      <c r="HB685" s="15"/>
      <c r="HC685" s="15"/>
      <c r="HD685" s="15"/>
      <c r="HE685" s="15"/>
      <c r="HF685" s="15"/>
      <c r="HG685" s="15"/>
      <c r="HH685" s="15"/>
      <c r="HI685" s="15"/>
      <c r="HJ685" s="15"/>
      <c r="HK685" s="15"/>
      <c r="HL685" s="15"/>
      <c r="HM685" s="15"/>
      <c r="HN685" s="15"/>
      <c r="HO685" s="15"/>
      <c r="HP685" s="15"/>
      <c r="HQ685" s="15"/>
      <c r="HR685" s="15"/>
      <c r="HS685" s="15"/>
      <c r="HT685" s="15"/>
      <c r="HU685" s="15"/>
      <c r="HV685" s="15"/>
      <c r="HW685" s="15"/>
      <c r="HX685" s="15"/>
      <c r="HY685" s="15"/>
      <c r="HZ685" s="15"/>
      <c r="IA685" s="15"/>
      <c r="IB685" s="15"/>
      <c r="IC685" s="15"/>
      <c r="ID685" s="15"/>
      <c r="IE685" s="15"/>
      <c r="IF685" s="15"/>
      <c r="IG685" s="15"/>
      <c r="IH685" s="15"/>
      <c r="II685" s="15"/>
      <c r="IJ685" s="15"/>
      <c r="IK685" s="15"/>
      <c r="IL685" s="15"/>
      <c r="IM685" s="15"/>
      <c r="IN685" s="15"/>
    </row>
    <row r="686" spans="1:252" s="15" customFormat="1" ht="64.5" customHeight="1" x14ac:dyDescent="0.25">
      <c r="A686" s="122">
        <v>682</v>
      </c>
      <c r="B686" s="122" t="s">
        <v>3364</v>
      </c>
      <c r="C686" s="123"/>
      <c r="D686" s="123" t="s">
        <v>3365</v>
      </c>
      <c r="E686" s="124" t="s">
        <v>3366</v>
      </c>
      <c r="F686" s="139">
        <v>43066</v>
      </c>
      <c r="G686" s="122" t="s">
        <v>1964</v>
      </c>
      <c r="H686" s="122" t="s">
        <v>160</v>
      </c>
      <c r="I686" s="122" t="s">
        <v>607</v>
      </c>
      <c r="J686" s="141" t="s">
        <v>2677</v>
      </c>
      <c r="K686" s="25" t="s">
        <v>23</v>
      </c>
      <c r="L686" s="25" t="s">
        <v>24</v>
      </c>
      <c r="N686" s="141" t="s">
        <v>3367</v>
      </c>
      <c r="O686" s="25" t="s">
        <v>23</v>
      </c>
      <c r="P686" s="25" t="s">
        <v>24</v>
      </c>
    </row>
    <row r="687" spans="1:252" s="15" customFormat="1" ht="64.5" customHeight="1" x14ac:dyDescent="0.25">
      <c r="A687" s="122">
        <v>683</v>
      </c>
      <c r="B687" s="122" t="s">
        <v>3368</v>
      </c>
      <c r="C687" s="123"/>
      <c r="D687" s="123" t="s">
        <v>3369</v>
      </c>
      <c r="E687" s="124" t="s">
        <v>3370</v>
      </c>
      <c r="F687" s="139">
        <v>43066</v>
      </c>
      <c r="G687" s="122" t="s">
        <v>3371</v>
      </c>
      <c r="H687" s="122" t="s">
        <v>160</v>
      </c>
      <c r="I687" s="122" t="s">
        <v>607</v>
      </c>
      <c r="J687" s="141" t="s">
        <v>2677</v>
      </c>
      <c r="K687" s="25" t="s">
        <v>23</v>
      </c>
      <c r="L687" s="25" t="s">
        <v>24</v>
      </c>
      <c r="N687" s="141" t="s">
        <v>3372</v>
      </c>
      <c r="O687" s="25" t="s">
        <v>23</v>
      </c>
      <c r="P687" s="25" t="s">
        <v>24</v>
      </c>
    </row>
    <row r="688" spans="1:252" ht="72" customHeight="1" x14ac:dyDescent="0.25">
      <c r="A688" s="122">
        <v>684</v>
      </c>
      <c r="B688" s="122" t="s">
        <v>3373</v>
      </c>
      <c r="C688" s="123"/>
      <c r="D688" s="123" t="s">
        <v>3374</v>
      </c>
      <c r="E688" s="124" t="s">
        <v>3375</v>
      </c>
      <c r="F688" s="139">
        <v>43066</v>
      </c>
      <c r="G688" s="122" t="s">
        <v>1954</v>
      </c>
      <c r="H688" s="122" t="s">
        <v>160</v>
      </c>
      <c r="I688" s="122" t="s">
        <v>179</v>
      </c>
      <c r="J688" s="141" t="s">
        <v>3173</v>
      </c>
      <c r="K688" s="25" t="s">
        <v>23</v>
      </c>
      <c r="L688" s="25" t="s">
        <v>24</v>
      </c>
      <c r="M688" s="15"/>
      <c r="N688" s="140" t="s">
        <v>3376</v>
      </c>
      <c r="O688" s="25" t="s">
        <v>23</v>
      </c>
      <c r="P688" s="25" t="s">
        <v>24</v>
      </c>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c r="BC688" s="15"/>
      <c r="BD688" s="15"/>
      <c r="BE688" s="15"/>
      <c r="BF688" s="15"/>
      <c r="BG688" s="15"/>
      <c r="BH688" s="15"/>
      <c r="BI688" s="15"/>
      <c r="BJ688" s="15"/>
      <c r="BK688" s="15"/>
      <c r="BL688" s="15"/>
      <c r="BM688" s="15"/>
      <c r="BN688" s="15"/>
      <c r="BO688" s="15"/>
      <c r="BP688" s="15"/>
      <c r="BQ688" s="15"/>
      <c r="BR688" s="15"/>
      <c r="BS688" s="15"/>
      <c r="BT688" s="15"/>
      <c r="BU688" s="15"/>
      <c r="BV688" s="15"/>
      <c r="BW688" s="15"/>
      <c r="BX688" s="15"/>
      <c r="BY688" s="15"/>
      <c r="BZ688" s="15"/>
      <c r="CA688" s="15"/>
      <c r="CB688" s="15"/>
      <c r="CC688" s="15"/>
      <c r="CD688" s="15"/>
      <c r="CE688" s="15"/>
      <c r="CF688" s="15"/>
      <c r="CG688" s="15"/>
      <c r="CH688" s="15"/>
      <c r="CI688" s="15"/>
      <c r="CJ688" s="15"/>
      <c r="CK688" s="15"/>
      <c r="CL688" s="15"/>
      <c r="CM688" s="15"/>
      <c r="CN688" s="15"/>
      <c r="CO688" s="15"/>
      <c r="CP688" s="15"/>
      <c r="CQ688" s="15"/>
      <c r="CR688" s="15"/>
      <c r="CS688" s="15"/>
      <c r="CT688" s="15"/>
      <c r="CU688" s="15"/>
      <c r="CV688" s="15"/>
      <c r="CW688" s="15"/>
      <c r="CX688" s="15"/>
      <c r="CY688" s="15"/>
      <c r="CZ688" s="15"/>
      <c r="DA688" s="15"/>
      <c r="DB688" s="15"/>
      <c r="DC688" s="15"/>
      <c r="DD688" s="15"/>
      <c r="DE688" s="15"/>
      <c r="DF688" s="15"/>
      <c r="DG688" s="15"/>
      <c r="DH688" s="15"/>
      <c r="DI688" s="15"/>
      <c r="DJ688" s="15"/>
      <c r="DK688" s="15"/>
      <c r="DL688" s="15"/>
      <c r="DM688" s="15"/>
      <c r="DN688" s="15"/>
      <c r="DO688" s="15"/>
      <c r="DP688" s="15"/>
      <c r="DQ688" s="15"/>
      <c r="DR688" s="15"/>
      <c r="DS688" s="15"/>
      <c r="DT688" s="15"/>
      <c r="DU688" s="15"/>
      <c r="DV688" s="15"/>
      <c r="DW688" s="15"/>
      <c r="DX688" s="15"/>
      <c r="DY688" s="15"/>
      <c r="DZ688" s="15"/>
      <c r="EA688" s="15"/>
      <c r="EB688" s="15"/>
      <c r="EC688" s="15"/>
      <c r="ED688" s="15"/>
      <c r="EE688" s="15"/>
      <c r="EF688" s="15"/>
      <c r="EG688" s="15"/>
      <c r="EH688" s="15"/>
      <c r="EI688" s="15"/>
      <c r="EJ688" s="15"/>
      <c r="EK688" s="15"/>
      <c r="EL688" s="15"/>
      <c r="EM688" s="15"/>
      <c r="EN688" s="15"/>
      <c r="EO688" s="15"/>
      <c r="EP688" s="15"/>
      <c r="EQ688" s="15"/>
      <c r="ER688" s="15"/>
      <c r="ES688" s="15"/>
      <c r="ET688" s="15"/>
      <c r="EU688" s="15"/>
      <c r="EV688" s="15"/>
      <c r="EW688" s="15"/>
      <c r="EX688" s="15"/>
      <c r="EY688" s="15"/>
      <c r="EZ688" s="15"/>
      <c r="FA688" s="15"/>
      <c r="FB688" s="15"/>
      <c r="FC688" s="15"/>
      <c r="FD688" s="15"/>
      <c r="FE688" s="15"/>
      <c r="FF688" s="15"/>
      <c r="FG688" s="15"/>
      <c r="FH688" s="15"/>
      <c r="FI688" s="15"/>
      <c r="FJ688" s="15"/>
      <c r="FK688" s="15"/>
      <c r="FL688" s="15"/>
      <c r="FM688" s="15"/>
      <c r="FN688" s="15"/>
      <c r="FO688" s="15"/>
      <c r="FP688" s="15"/>
      <c r="FQ688" s="15"/>
      <c r="FR688" s="15"/>
      <c r="FS688" s="15"/>
      <c r="FT688" s="15"/>
      <c r="FU688" s="15"/>
      <c r="FV688" s="15"/>
      <c r="FW688" s="15"/>
      <c r="FX688" s="15"/>
      <c r="FY688" s="15"/>
      <c r="FZ688" s="15"/>
      <c r="GA688" s="15"/>
      <c r="GB688" s="15"/>
      <c r="GC688" s="15"/>
      <c r="GD688" s="15"/>
      <c r="GE688" s="15"/>
      <c r="GF688" s="15"/>
      <c r="GG688" s="15"/>
      <c r="GH688" s="15"/>
      <c r="GI688" s="15"/>
      <c r="GJ688" s="15"/>
      <c r="GK688" s="15"/>
      <c r="GL688" s="15"/>
      <c r="GM688" s="15"/>
      <c r="GN688" s="15"/>
      <c r="GO688" s="15"/>
      <c r="GP688" s="15"/>
      <c r="GQ688" s="15"/>
      <c r="GR688" s="15"/>
      <c r="GS688" s="15"/>
      <c r="GT688" s="15"/>
      <c r="GU688" s="15"/>
      <c r="GV688" s="15"/>
      <c r="GW688" s="15"/>
      <c r="GX688" s="15"/>
      <c r="GY688" s="15"/>
      <c r="GZ688" s="15"/>
      <c r="HA688" s="15"/>
      <c r="HB688" s="15"/>
      <c r="HC688" s="15"/>
      <c r="HD688" s="15"/>
      <c r="HE688" s="15"/>
      <c r="HF688" s="15"/>
      <c r="HG688" s="15"/>
      <c r="HH688" s="15"/>
      <c r="HI688" s="15"/>
      <c r="HJ688" s="15"/>
      <c r="HK688" s="15"/>
      <c r="HL688" s="15"/>
      <c r="HM688" s="15"/>
      <c r="HN688" s="15"/>
      <c r="HO688" s="15"/>
      <c r="HP688" s="15"/>
      <c r="HQ688" s="15"/>
      <c r="HR688" s="15"/>
      <c r="HS688" s="15"/>
      <c r="HT688" s="15"/>
      <c r="HU688" s="15"/>
      <c r="HV688" s="15"/>
      <c r="HW688" s="15"/>
      <c r="HX688" s="15"/>
      <c r="HY688" s="15"/>
      <c r="HZ688" s="15"/>
      <c r="IA688" s="15"/>
      <c r="IB688" s="15"/>
      <c r="IC688" s="15"/>
      <c r="ID688" s="15"/>
      <c r="IE688" s="15"/>
      <c r="IF688" s="15"/>
      <c r="IG688" s="15"/>
      <c r="IH688" s="15"/>
      <c r="II688" s="15"/>
      <c r="IJ688" s="15"/>
      <c r="IK688" s="15"/>
      <c r="IL688" s="15"/>
      <c r="IM688" s="15"/>
      <c r="IN688" s="15"/>
      <c r="IO688" s="15"/>
      <c r="IP688" s="15"/>
      <c r="IQ688" s="15"/>
      <c r="IR688" s="15"/>
    </row>
    <row r="689" spans="1:252" ht="72" customHeight="1" x14ac:dyDescent="0.25">
      <c r="A689" s="122">
        <v>685</v>
      </c>
      <c r="B689" s="122" t="s">
        <v>3377</v>
      </c>
      <c r="C689" s="123"/>
      <c r="D689" s="123" t="s">
        <v>3378</v>
      </c>
      <c r="E689" s="124" t="s">
        <v>3379</v>
      </c>
      <c r="F689" s="139">
        <v>43066</v>
      </c>
      <c r="G689" s="122" t="s">
        <v>784</v>
      </c>
      <c r="H689" s="122" t="s">
        <v>160</v>
      </c>
      <c r="I689" s="122" t="s">
        <v>179</v>
      </c>
      <c r="J689" s="141" t="s">
        <v>3173</v>
      </c>
      <c r="K689" s="25" t="s">
        <v>23</v>
      </c>
      <c r="L689" s="25" t="s">
        <v>24</v>
      </c>
      <c r="M689" s="15"/>
      <c r="N689" s="140" t="s">
        <v>3380</v>
      </c>
      <c r="O689" s="25" t="s">
        <v>23</v>
      </c>
      <c r="P689" s="25" t="s">
        <v>24</v>
      </c>
      <c r="Q689" s="15"/>
      <c r="R689" s="15"/>
      <c r="S689" s="15"/>
      <c r="T689" s="15"/>
      <c r="U689" s="15"/>
      <c r="V689" s="15"/>
      <c r="W689" s="15"/>
      <c r="X689" s="15"/>
      <c r="Y689" s="15"/>
      <c r="Z689" s="15"/>
      <c r="AA689" s="15"/>
      <c r="AB689" s="15"/>
      <c r="AC689" s="15"/>
      <c r="AD689" s="15"/>
      <c r="AE689" s="15"/>
      <c r="AF689" s="15"/>
      <c r="AG689" s="15"/>
      <c r="AH689" s="15"/>
      <c r="AI689" s="15"/>
      <c r="AJ689" s="15"/>
      <c r="AK689" s="15"/>
      <c r="AL689" s="15"/>
      <c r="AM689" s="15"/>
      <c r="AN689" s="15"/>
      <c r="AO689" s="15"/>
      <c r="AP689" s="15"/>
      <c r="AQ689" s="15"/>
      <c r="AR689" s="15"/>
      <c r="AS689" s="15"/>
      <c r="AT689" s="15"/>
      <c r="AU689" s="15"/>
      <c r="AV689" s="15"/>
      <c r="AW689" s="15"/>
      <c r="AX689" s="15"/>
      <c r="AY689" s="15"/>
      <c r="AZ689" s="15"/>
      <c r="BA689" s="15"/>
      <c r="BB689" s="15"/>
      <c r="BC689" s="15"/>
      <c r="BD689" s="15"/>
      <c r="BE689" s="15"/>
      <c r="BF689" s="15"/>
      <c r="BG689" s="15"/>
      <c r="BH689" s="15"/>
      <c r="BI689" s="15"/>
      <c r="BJ689" s="15"/>
      <c r="BK689" s="15"/>
      <c r="BL689" s="15"/>
      <c r="BM689" s="15"/>
      <c r="BN689" s="15"/>
      <c r="BO689" s="15"/>
      <c r="BP689" s="15"/>
      <c r="BQ689" s="15"/>
      <c r="BR689" s="15"/>
      <c r="BS689" s="15"/>
      <c r="BT689" s="15"/>
      <c r="BU689" s="15"/>
      <c r="BV689" s="15"/>
      <c r="BW689" s="15"/>
      <c r="BX689" s="15"/>
      <c r="BY689" s="15"/>
      <c r="BZ689" s="15"/>
      <c r="CA689" s="15"/>
      <c r="CB689" s="15"/>
      <c r="CC689" s="15"/>
      <c r="CD689" s="15"/>
      <c r="CE689" s="15"/>
      <c r="CF689" s="15"/>
      <c r="CG689" s="15"/>
      <c r="CH689" s="15"/>
      <c r="CI689" s="15"/>
      <c r="CJ689" s="15"/>
      <c r="CK689" s="15"/>
      <c r="CL689" s="15"/>
      <c r="CM689" s="15"/>
      <c r="CN689" s="15"/>
      <c r="CO689" s="15"/>
      <c r="CP689" s="15"/>
      <c r="CQ689" s="15"/>
      <c r="CR689" s="15"/>
      <c r="CS689" s="15"/>
      <c r="CT689" s="15"/>
      <c r="CU689" s="15"/>
      <c r="CV689" s="15"/>
      <c r="CW689" s="15"/>
      <c r="CX689" s="15"/>
      <c r="CY689" s="15"/>
      <c r="CZ689" s="15"/>
      <c r="DA689" s="15"/>
      <c r="DB689" s="15"/>
      <c r="DC689" s="15"/>
      <c r="DD689" s="15"/>
      <c r="DE689" s="15"/>
      <c r="DF689" s="15"/>
      <c r="DG689" s="15"/>
      <c r="DH689" s="15"/>
      <c r="DI689" s="15"/>
      <c r="DJ689" s="15"/>
      <c r="DK689" s="15"/>
      <c r="DL689" s="15"/>
      <c r="DM689" s="15"/>
      <c r="DN689" s="15"/>
      <c r="DO689" s="15"/>
      <c r="DP689" s="15"/>
      <c r="DQ689" s="15"/>
      <c r="DR689" s="15"/>
      <c r="DS689" s="15"/>
      <c r="DT689" s="15"/>
      <c r="DU689" s="15"/>
      <c r="DV689" s="15"/>
      <c r="DW689" s="15"/>
      <c r="DX689" s="15"/>
      <c r="DY689" s="15"/>
      <c r="DZ689" s="15"/>
      <c r="EA689" s="15"/>
      <c r="EB689" s="15"/>
      <c r="EC689" s="15"/>
      <c r="ED689" s="15"/>
      <c r="EE689" s="15"/>
      <c r="EF689" s="15"/>
      <c r="EG689" s="15"/>
      <c r="EH689" s="15"/>
      <c r="EI689" s="15"/>
      <c r="EJ689" s="15"/>
      <c r="EK689" s="15"/>
      <c r="EL689" s="15"/>
      <c r="EM689" s="15"/>
      <c r="EN689" s="15"/>
      <c r="EO689" s="15"/>
      <c r="EP689" s="15"/>
      <c r="EQ689" s="15"/>
      <c r="ER689" s="15"/>
      <c r="ES689" s="15"/>
      <c r="ET689" s="15"/>
      <c r="EU689" s="15"/>
      <c r="EV689" s="15"/>
      <c r="EW689" s="15"/>
      <c r="EX689" s="15"/>
      <c r="EY689" s="15"/>
      <c r="EZ689" s="15"/>
      <c r="FA689" s="15"/>
      <c r="FB689" s="15"/>
      <c r="FC689" s="15"/>
      <c r="FD689" s="15"/>
      <c r="FE689" s="15"/>
      <c r="FF689" s="15"/>
      <c r="FG689" s="15"/>
      <c r="FH689" s="15"/>
      <c r="FI689" s="15"/>
      <c r="FJ689" s="15"/>
      <c r="FK689" s="15"/>
      <c r="FL689" s="15"/>
      <c r="FM689" s="15"/>
      <c r="FN689" s="15"/>
      <c r="FO689" s="15"/>
      <c r="FP689" s="15"/>
      <c r="FQ689" s="15"/>
      <c r="FR689" s="15"/>
      <c r="FS689" s="15"/>
      <c r="FT689" s="15"/>
      <c r="FU689" s="15"/>
      <c r="FV689" s="15"/>
      <c r="FW689" s="15"/>
      <c r="FX689" s="15"/>
      <c r="FY689" s="15"/>
      <c r="FZ689" s="15"/>
      <c r="GA689" s="15"/>
      <c r="GB689" s="15"/>
      <c r="GC689" s="15"/>
      <c r="GD689" s="15"/>
      <c r="GE689" s="15"/>
      <c r="GF689" s="15"/>
      <c r="GG689" s="15"/>
      <c r="GH689" s="15"/>
      <c r="GI689" s="15"/>
      <c r="GJ689" s="15"/>
      <c r="GK689" s="15"/>
      <c r="GL689" s="15"/>
      <c r="GM689" s="15"/>
      <c r="GN689" s="15"/>
      <c r="GO689" s="15"/>
      <c r="GP689" s="15"/>
      <c r="GQ689" s="15"/>
      <c r="GR689" s="15"/>
      <c r="GS689" s="15"/>
      <c r="GT689" s="15"/>
      <c r="GU689" s="15"/>
      <c r="GV689" s="15"/>
      <c r="GW689" s="15"/>
      <c r="GX689" s="15"/>
      <c r="GY689" s="15"/>
      <c r="GZ689" s="15"/>
      <c r="HA689" s="15"/>
      <c r="HB689" s="15"/>
      <c r="HC689" s="15"/>
      <c r="HD689" s="15"/>
      <c r="HE689" s="15"/>
      <c r="HF689" s="15"/>
      <c r="HG689" s="15"/>
      <c r="HH689" s="15"/>
      <c r="HI689" s="15"/>
      <c r="HJ689" s="15"/>
      <c r="HK689" s="15"/>
      <c r="HL689" s="15"/>
      <c r="HM689" s="15"/>
      <c r="HN689" s="15"/>
      <c r="HO689" s="15"/>
      <c r="HP689" s="15"/>
      <c r="HQ689" s="15"/>
      <c r="HR689" s="15"/>
      <c r="HS689" s="15"/>
      <c r="HT689" s="15"/>
      <c r="HU689" s="15"/>
      <c r="HV689" s="15"/>
      <c r="HW689" s="15"/>
      <c r="HX689" s="15"/>
      <c r="HY689" s="15"/>
      <c r="HZ689" s="15"/>
      <c r="IA689" s="15"/>
      <c r="IB689" s="15"/>
      <c r="IC689" s="15"/>
      <c r="ID689" s="15"/>
      <c r="IE689" s="15"/>
      <c r="IF689" s="15"/>
      <c r="IG689" s="15"/>
      <c r="IH689" s="15"/>
      <c r="II689" s="15"/>
      <c r="IJ689" s="15"/>
      <c r="IK689" s="15"/>
      <c r="IL689" s="15"/>
      <c r="IM689" s="15"/>
      <c r="IN689" s="15"/>
      <c r="IO689" s="15"/>
      <c r="IP689" s="15"/>
      <c r="IQ689" s="15"/>
      <c r="IR689" s="15"/>
    </row>
    <row r="690" spans="1:252" ht="72.75" customHeight="1" x14ac:dyDescent="0.25">
      <c r="A690" s="122">
        <v>686</v>
      </c>
      <c r="B690" s="122" t="s">
        <v>3381</v>
      </c>
      <c r="C690" s="123" t="s">
        <v>3382</v>
      </c>
      <c r="D690" s="123" t="s">
        <v>3383</v>
      </c>
      <c r="E690" s="124" t="s">
        <v>3384</v>
      </c>
      <c r="F690" s="139">
        <v>43066</v>
      </c>
      <c r="G690" s="122" t="s">
        <v>3062</v>
      </c>
      <c r="H690" s="122" t="s">
        <v>2745</v>
      </c>
      <c r="I690" s="122" t="s">
        <v>2746</v>
      </c>
      <c r="J690" s="140" t="s">
        <v>2747</v>
      </c>
      <c r="K690" s="127" t="s">
        <v>23</v>
      </c>
      <c r="L690" s="127" t="s">
        <v>24</v>
      </c>
      <c r="M690" s="149"/>
      <c r="N690" s="140" t="s">
        <v>3385</v>
      </c>
      <c r="O690" s="127" t="s">
        <v>23</v>
      </c>
      <c r="P690" s="127" t="s">
        <v>24</v>
      </c>
    </row>
    <row r="691" spans="1:252" ht="72.75" customHeight="1" x14ac:dyDescent="0.25">
      <c r="A691" s="122">
        <v>687</v>
      </c>
      <c r="B691" s="122" t="s">
        <v>3386</v>
      </c>
      <c r="C691" s="123" t="s">
        <v>3387</v>
      </c>
      <c r="D691" s="123" t="s">
        <v>3388</v>
      </c>
      <c r="E691" s="124" t="s">
        <v>3389</v>
      </c>
      <c r="F691" s="139">
        <v>43066</v>
      </c>
      <c r="G691" s="122" t="s">
        <v>3062</v>
      </c>
      <c r="H691" s="122" t="s">
        <v>2745</v>
      </c>
      <c r="I691" s="122" t="s">
        <v>2746</v>
      </c>
      <c r="J691" s="140" t="s">
        <v>2747</v>
      </c>
      <c r="K691" s="127" t="s">
        <v>23</v>
      </c>
      <c r="L691" s="127" t="s">
        <v>24</v>
      </c>
      <c r="M691" s="149"/>
      <c r="N691" s="140" t="s">
        <v>3390</v>
      </c>
      <c r="O691" s="127" t="s">
        <v>23</v>
      </c>
      <c r="P691" s="127" t="s">
        <v>24</v>
      </c>
    </row>
    <row r="692" spans="1:252" ht="72.75" customHeight="1" x14ac:dyDescent="0.25">
      <c r="A692" s="122">
        <v>688</v>
      </c>
      <c r="B692" s="122" t="s">
        <v>3391</v>
      </c>
      <c r="C692" s="123" t="s">
        <v>3392</v>
      </c>
      <c r="D692" s="123" t="s">
        <v>3393</v>
      </c>
      <c r="E692" s="124" t="s">
        <v>3394</v>
      </c>
      <c r="F692" s="139">
        <v>43067</v>
      </c>
      <c r="G692" s="122" t="s">
        <v>3395</v>
      </c>
      <c r="H692" s="122" t="s">
        <v>2745</v>
      </c>
      <c r="I692" s="122" t="s">
        <v>2746</v>
      </c>
      <c r="J692" s="140" t="s">
        <v>2747</v>
      </c>
      <c r="K692" s="127" t="s">
        <v>23</v>
      </c>
      <c r="L692" s="127" t="s">
        <v>24</v>
      </c>
      <c r="M692" s="149"/>
      <c r="N692" s="140" t="s">
        <v>3396</v>
      </c>
      <c r="O692" s="127" t="s">
        <v>23</v>
      </c>
      <c r="P692" s="127" t="s">
        <v>24</v>
      </c>
    </row>
    <row r="693" spans="1:252" s="15" customFormat="1" ht="64.5" customHeight="1" x14ac:dyDescent="0.25">
      <c r="A693" s="122">
        <v>689</v>
      </c>
      <c r="B693" s="122" t="s">
        <v>3397</v>
      </c>
      <c r="C693" s="123"/>
      <c r="D693" s="123" t="s">
        <v>3398</v>
      </c>
      <c r="E693" s="124" t="s">
        <v>3399</v>
      </c>
      <c r="F693" s="139">
        <v>43068</v>
      </c>
      <c r="G693" s="122" t="s">
        <v>3400</v>
      </c>
      <c r="H693" s="122" t="s">
        <v>167</v>
      </c>
      <c r="I693" s="122" t="s">
        <v>78</v>
      </c>
      <c r="J693" s="141" t="s">
        <v>61</v>
      </c>
      <c r="K693" s="25" t="s">
        <v>23</v>
      </c>
      <c r="L693" s="25" t="s">
        <v>52</v>
      </c>
      <c r="M693" s="123"/>
      <c r="N693" s="141" t="s">
        <v>3401</v>
      </c>
      <c r="O693" s="25" t="s">
        <v>36</v>
      </c>
      <c r="P693" s="25" t="s">
        <v>24</v>
      </c>
    </row>
    <row r="694" spans="1:252" s="15" customFormat="1" ht="64.5" customHeight="1" x14ac:dyDescent="0.25">
      <c r="A694" s="122">
        <v>690</v>
      </c>
      <c r="B694" s="122" t="s">
        <v>3402</v>
      </c>
      <c r="C694" s="123"/>
      <c r="D694" s="123" t="s">
        <v>3403</v>
      </c>
      <c r="E694" s="124" t="s">
        <v>3404</v>
      </c>
      <c r="F694" s="139">
        <v>43068</v>
      </c>
      <c r="G694" s="122" t="s">
        <v>3405</v>
      </c>
      <c r="H694" s="122" t="s">
        <v>160</v>
      </c>
      <c r="I694" s="122" t="s">
        <v>607</v>
      </c>
      <c r="J694" s="141" t="s">
        <v>2677</v>
      </c>
      <c r="K694" s="25" t="s">
        <v>23</v>
      </c>
      <c r="L694" s="25" t="s">
        <v>24</v>
      </c>
      <c r="N694" s="141" t="s">
        <v>3406</v>
      </c>
      <c r="O694" s="25" t="s">
        <v>23</v>
      </c>
      <c r="P694" s="25" t="s">
        <v>24</v>
      </c>
    </row>
    <row r="695" spans="1:252" s="15" customFormat="1" ht="90.75" customHeight="1" x14ac:dyDescent="0.25">
      <c r="A695" s="122">
        <v>691</v>
      </c>
      <c r="B695" s="122" t="s">
        <v>3407</v>
      </c>
      <c r="C695" s="123"/>
      <c r="D695" s="123" t="s">
        <v>3408</v>
      </c>
      <c r="E695" s="124" t="s">
        <v>3409</v>
      </c>
      <c r="F695" s="139">
        <v>43068</v>
      </c>
      <c r="G695" s="122" t="s">
        <v>3410</v>
      </c>
      <c r="H695" s="122" t="s">
        <v>160</v>
      </c>
      <c r="I695" s="122" t="s">
        <v>607</v>
      </c>
      <c r="J695" s="141" t="s">
        <v>2677</v>
      </c>
      <c r="K695" s="25" t="s">
        <v>23</v>
      </c>
      <c r="L695" s="25" t="s">
        <v>24</v>
      </c>
      <c r="N695" s="152" t="s">
        <v>3411</v>
      </c>
      <c r="O695" s="25" t="s">
        <v>23</v>
      </c>
      <c r="P695" s="25" t="s">
        <v>24</v>
      </c>
    </row>
    <row r="696" spans="1:252" s="15" customFormat="1" ht="78.75" customHeight="1" x14ac:dyDescent="0.25">
      <c r="A696" s="122">
        <v>692</v>
      </c>
      <c r="B696" s="122" t="s">
        <v>3412</v>
      </c>
      <c r="C696" s="123"/>
      <c r="D696" s="123" t="s">
        <v>3413</v>
      </c>
      <c r="E696" s="124" t="s">
        <v>3414</v>
      </c>
      <c r="F696" s="139">
        <v>43068</v>
      </c>
      <c r="G696" s="122" t="s">
        <v>3415</v>
      </c>
      <c r="H696" s="122" t="s">
        <v>160</v>
      </c>
      <c r="I696" s="122" t="s">
        <v>607</v>
      </c>
      <c r="J696" s="141" t="s">
        <v>2677</v>
      </c>
      <c r="K696" s="25" t="s">
        <v>23</v>
      </c>
      <c r="L696" s="25" t="s">
        <v>24</v>
      </c>
      <c r="N696" s="152" t="s">
        <v>3416</v>
      </c>
      <c r="O696" s="25" t="s">
        <v>23</v>
      </c>
      <c r="P696" s="25" t="s">
        <v>24</v>
      </c>
    </row>
    <row r="697" spans="1:252" s="15" customFormat="1" ht="106.5" customHeight="1" x14ac:dyDescent="0.25">
      <c r="A697" s="122">
        <v>693</v>
      </c>
      <c r="B697" s="122" t="s">
        <v>3417</v>
      </c>
      <c r="C697" s="123"/>
      <c r="D697" s="123" t="s">
        <v>3418</v>
      </c>
      <c r="E697" s="124" t="s">
        <v>3419</v>
      </c>
      <c r="F697" s="139">
        <v>43068</v>
      </c>
      <c r="G697" s="122" t="s">
        <v>65</v>
      </c>
      <c r="H697" s="122" t="s">
        <v>3420</v>
      </c>
      <c r="I697" s="122" t="s">
        <v>1855</v>
      </c>
      <c r="J697" s="122"/>
      <c r="K697" s="122"/>
      <c r="L697" s="122"/>
      <c r="M697" s="122"/>
      <c r="N697" s="126" t="s">
        <v>3421</v>
      </c>
      <c r="O697" s="25" t="s">
        <v>23</v>
      </c>
      <c r="P697" s="25" t="s">
        <v>24</v>
      </c>
    </row>
    <row r="698" spans="1:252" s="15" customFormat="1" ht="72" x14ac:dyDescent="0.25">
      <c r="A698" s="122">
        <v>694</v>
      </c>
      <c r="B698" s="122" t="s">
        <v>3422</v>
      </c>
      <c r="C698" s="123"/>
      <c r="D698" s="123" t="s">
        <v>3423</v>
      </c>
      <c r="E698" s="124" t="s">
        <v>3424</v>
      </c>
      <c r="F698" s="139">
        <v>43068</v>
      </c>
      <c r="G698" s="122" t="s">
        <v>3425</v>
      </c>
      <c r="H698" s="122" t="s">
        <v>167</v>
      </c>
      <c r="I698" s="122" t="s">
        <v>78</v>
      </c>
      <c r="J698" s="122"/>
      <c r="K698" s="122"/>
      <c r="L698" s="122"/>
      <c r="M698" s="122"/>
      <c r="N698" s="126" t="s">
        <v>3426</v>
      </c>
      <c r="O698" s="25" t="s">
        <v>36</v>
      </c>
      <c r="P698" s="25" t="s">
        <v>24</v>
      </c>
    </row>
    <row r="699" spans="1:252" s="15" customFormat="1" ht="84" x14ac:dyDescent="0.25">
      <c r="A699" s="122">
        <v>695</v>
      </c>
      <c r="B699" s="122" t="s">
        <v>3427</v>
      </c>
      <c r="C699" s="123"/>
      <c r="D699" s="123" t="s">
        <v>3428</v>
      </c>
      <c r="E699" s="124" t="s">
        <v>3429</v>
      </c>
      <c r="F699" s="139">
        <v>43068</v>
      </c>
      <c r="G699" s="122" t="s">
        <v>3430</v>
      </c>
      <c r="H699" s="122" t="s">
        <v>167</v>
      </c>
      <c r="I699" s="122" t="s">
        <v>78</v>
      </c>
      <c r="J699" s="122"/>
      <c r="K699" s="122"/>
      <c r="L699" s="122"/>
      <c r="M699" s="122"/>
      <c r="N699" s="126" t="s">
        <v>3431</v>
      </c>
      <c r="O699" s="25" t="s">
        <v>36</v>
      </c>
      <c r="P699" s="25" t="s">
        <v>24</v>
      </c>
    </row>
    <row r="700" spans="1:252" s="15" customFormat="1" ht="109.5" customHeight="1" x14ac:dyDescent="0.25">
      <c r="A700" s="122">
        <v>696</v>
      </c>
      <c r="B700" s="122" t="s">
        <v>3432</v>
      </c>
      <c r="C700" s="123"/>
      <c r="D700" s="123" t="s">
        <v>3433</v>
      </c>
      <c r="E700" s="124" t="s">
        <v>3434</v>
      </c>
      <c r="F700" s="139">
        <v>43068</v>
      </c>
      <c r="G700" s="122" t="s">
        <v>3430</v>
      </c>
      <c r="H700" s="122" t="s">
        <v>167</v>
      </c>
      <c r="I700" s="122" t="s">
        <v>78</v>
      </c>
      <c r="J700" s="122"/>
      <c r="K700" s="122"/>
      <c r="L700" s="122"/>
      <c r="M700" s="122"/>
      <c r="N700" s="126" t="s">
        <v>3435</v>
      </c>
      <c r="O700" s="25" t="s">
        <v>36</v>
      </c>
      <c r="P700" s="25" t="s">
        <v>24</v>
      </c>
    </row>
    <row r="701" spans="1:252" s="15" customFormat="1" ht="84" x14ac:dyDescent="0.25">
      <c r="A701" s="122">
        <v>697</v>
      </c>
      <c r="B701" s="122" t="s">
        <v>3436</v>
      </c>
      <c r="C701" s="123"/>
      <c r="D701" s="123" t="s">
        <v>3437</v>
      </c>
      <c r="E701" s="124" t="s">
        <v>3438</v>
      </c>
      <c r="F701" s="139">
        <v>43068</v>
      </c>
      <c r="G701" s="122" t="s">
        <v>3439</v>
      </c>
      <c r="H701" s="122" t="s">
        <v>167</v>
      </c>
      <c r="I701" s="122" t="s">
        <v>78</v>
      </c>
      <c r="J701" s="122"/>
      <c r="K701" s="122"/>
      <c r="L701" s="122"/>
      <c r="M701" s="122"/>
      <c r="N701" s="126" t="s">
        <v>3440</v>
      </c>
      <c r="O701" s="25" t="s">
        <v>36</v>
      </c>
      <c r="P701" s="25" t="s">
        <v>24</v>
      </c>
    </row>
    <row r="702" spans="1:252" s="15" customFormat="1" ht="84" x14ac:dyDescent="0.25">
      <c r="A702" s="122">
        <v>698</v>
      </c>
      <c r="B702" s="122" t="s">
        <v>3441</v>
      </c>
      <c r="C702" s="123"/>
      <c r="D702" s="123" t="s">
        <v>3442</v>
      </c>
      <c r="E702" s="124" t="s">
        <v>3443</v>
      </c>
      <c r="F702" s="139">
        <v>43068</v>
      </c>
      <c r="G702" s="122" t="s">
        <v>3444</v>
      </c>
      <c r="H702" s="122" t="s">
        <v>160</v>
      </c>
      <c r="I702" s="122" t="s">
        <v>607</v>
      </c>
      <c r="J702" s="122"/>
      <c r="K702" s="122"/>
      <c r="L702" s="122"/>
      <c r="M702" s="122"/>
      <c r="N702" s="126" t="s">
        <v>3445</v>
      </c>
      <c r="O702" s="25" t="s">
        <v>23</v>
      </c>
      <c r="P702" s="25" t="s">
        <v>24</v>
      </c>
    </row>
    <row r="703" spans="1:252" s="15" customFormat="1" ht="96" x14ac:dyDescent="0.25">
      <c r="A703" s="122">
        <v>699</v>
      </c>
      <c r="B703" s="122" t="s">
        <v>3446</v>
      </c>
      <c r="C703" s="123"/>
      <c r="D703" s="123" t="s">
        <v>3447</v>
      </c>
      <c r="E703" s="124" t="s">
        <v>3448</v>
      </c>
      <c r="F703" s="139">
        <v>43068</v>
      </c>
      <c r="G703" s="122" t="s">
        <v>3449</v>
      </c>
      <c r="H703" s="122" t="s">
        <v>160</v>
      </c>
      <c r="I703" s="122" t="s">
        <v>607</v>
      </c>
      <c r="J703" s="122"/>
      <c r="K703" s="122"/>
      <c r="L703" s="122"/>
      <c r="M703" s="122"/>
      <c r="N703" s="126" t="s">
        <v>3450</v>
      </c>
      <c r="O703" s="25" t="s">
        <v>23</v>
      </c>
      <c r="P703" s="25" t="s">
        <v>24</v>
      </c>
    </row>
    <row r="704" spans="1:252" s="15" customFormat="1" ht="96" x14ac:dyDescent="0.25">
      <c r="A704" s="122">
        <v>700</v>
      </c>
      <c r="B704" s="122" t="s">
        <v>3451</v>
      </c>
      <c r="C704" s="123"/>
      <c r="D704" s="123" t="s">
        <v>3452</v>
      </c>
      <c r="E704" s="124" t="s">
        <v>3453</v>
      </c>
      <c r="F704" s="139">
        <v>43069</v>
      </c>
      <c r="G704" s="122" t="s">
        <v>681</v>
      </c>
      <c r="H704" s="122" t="s">
        <v>179</v>
      </c>
      <c r="I704" s="122"/>
      <c r="J704" s="122"/>
      <c r="K704" s="122"/>
      <c r="L704" s="122"/>
      <c r="M704" s="122"/>
      <c r="N704" s="126" t="s">
        <v>3454</v>
      </c>
      <c r="O704" s="25" t="s">
        <v>23</v>
      </c>
      <c r="P704" s="25" t="s">
        <v>24</v>
      </c>
    </row>
    <row r="705" spans="1:16" s="15" customFormat="1" ht="99.75" customHeight="1" x14ac:dyDescent="0.25">
      <c r="A705" s="122">
        <v>701</v>
      </c>
      <c r="B705" s="122" t="s">
        <v>3455</v>
      </c>
      <c r="C705" s="123"/>
      <c r="D705" s="123" t="s">
        <v>3456</v>
      </c>
      <c r="E705" s="124" t="s">
        <v>3457</v>
      </c>
      <c r="F705" s="139">
        <v>43069</v>
      </c>
      <c r="G705" s="122" t="s">
        <v>3458</v>
      </c>
      <c r="H705" s="122" t="s">
        <v>160</v>
      </c>
      <c r="I705" s="122" t="s">
        <v>607</v>
      </c>
      <c r="J705" s="122"/>
      <c r="K705" s="122"/>
      <c r="L705" s="122"/>
      <c r="M705" s="122"/>
      <c r="N705" s="126" t="s">
        <v>3459</v>
      </c>
      <c r="O705" s="25" t="s">
        <v>23</v>
      </c>
      <c r="P705" s="25" t="s">
        <v>24</v>
      </c>
    </row>
    <row r="706" spans="1:16" s="15" customFormat="1" ht="84.75" customHeight="1" x14ac:dyDescent="0.25">
      <c r="A706" s="122">
        <v>702</v>
      </c>
      <c r="B706" s="122" t="s">
        <v>3460</v>
      </c>
      <c r="C706" s="123"/>
      <c r="D706" s="123" t="s">
        <v>3461</v>
      </c>
      <c r="E706" s="124" t="s">
        <v>3462</v>
      </c>
      <c r="F706" s="139">
        <v>43069</v>
      </c>
      <c r="G706" s="122" t="s">
        <v>3463</v>
      </c>
      <c r="H706" s="122" t="s">
        <v>160</v>
      </c>
      <c r="I706" s="122" t="s">
        <v>607</v>
      </c>
      <c r="J706" s="122"/>
      <c r="K706" s="122"/>
      <c r="L706" s="122"/>
      <c r="M706" s="122"/>
      <c r="N706" s="126" t="s">
        <v>3464</v>
      </c>
      <c r="O706" s="25" t="s">
        <v>23</v>
      </c>
      <c r="P706" s="25" t="s">
        <v>24</v>
      </c>
    </row>
    <row r="707" spans="1:16" s="15" customFormat="1" ht="84.75" customHeight="1" x14ac:dyDescent="0.25">
      <c r="A707" s="122">
        <v>703</v>
      </c>
      <c r="B707" s="122" t="s">
        <v>3465</v>
      </c>
      <c r="C707" s="123"/>
      <c r="D707" s="123" t="s">
        <v>3466</v>
      </c>
      <c r="E707" s="124" t="s">
        <v>3467</v>
      </c>
      <c r="F707" s="139">
        <v>43069</v>
      </c>
      <c r="G707" s="122" t="s">
        <v>2906</v>
      </c>
      <c r="H707" s="122" t="s">
        <v>179</v>
      </c>
      <c r="I707" s="122"/>
      <c r="J707" s="122"/>
      <c r="K707" s="122"/>
      <c r="L707" s="122"/>
      <c r="M707" s="122"/>
      <c r="N707" s="126" t="s">
        <v>3468</v>
      </c>
      <c r="O707" s="25" t="s">
        <v>23</v>
      </c>
      <c r="P707" s="25" t="s">
        <v>24</v>
      </c>
    </row>
    <row r="708" spans="1:16" s="15" customFormat="1" ht="48.75" customHeight="1" x14ac:dyDescent="0.25">
      <c r="A708" s="122">
        <v>704</v>
      </c>
      <c r="B708" s="122" t="s">
        <v>3469</v>
      </c>
      <c r="C708" s="123" t="s">
        <v>3470</v>
      </c>
      <c r="D708" s="123" t="s">
        <v>3471</v>
      </c>
      <c r="E708" s="124" t="s">
        <v>3472</v>
      </c>
      <c r="F708" s="139">
        <v>43069</v>
      </c>
      <c r="G708" s="122" t="s">
        <v>3473</v>
      </c>
      <c r="H708" s="122" t="s">
        <v>2745</v>
      </c>
      <c r="I708" s="122" t="s">
        <v>2746</v>
      </c>
      <c r="J708" s="122"/>
      <c r="K708" s="122"/>
      <c r="L708" s="122"/>
      <c r="M708" s="122"/>
      <c r="N708" s="126" t="s">
        <v>3474</v>
      </c>
      <c r="O708" s="25" t="s">
        <v>23</v>
      </c>
      <c r="P708" s="25" t="s">
        <v>24</v>
      </c>
    </row>
    <row r="709" spans="1:16" s="15" customFormat="1" ht="48.75" customHeight="1" x14ac:dyDescent="0.25">
      <c r="A709" s="122">
        <v>705</v>
      </c>
      <c r="B709" s="122" t="s">
        <v>3475</v>
      </c>
      <c r="C709" s="123" t="s">
        <v>3476</v>
      </c>
      <c r="D709" s="123" t="s">
        <v>3477</v>
      </c>
      <c r="E709" s="124" t="s">
        <v>3478</v>
      </c>
      <c r="F709" s="139">
        <v>43069</v>
      </c>
      <c r="G709" s="122" t="s">
        <v>3479</v>
      </c>
      <c r="H709" s="122" t="s">
        <v>2745</v>
      </c>
      <c r="I709" s="122" t="s">
        <v>2746</v>
      </c>
      <c r="J709" s="122"/>
      <c r="K709" s="122"/>
      <c r="L709" s="122"/>
      <c r="M709" s="122"/>
      <c r="N709" s="126" t="s">
        <v>3480</v>
      </c>
      <c r="O709" s="25" t="s">
        <v>23</v>
      </c>
      <c r="P709" s="25" t="s">
        <v>24</v>
      </c>
    </row>
    <row r="710" spans="1:16" s="15" customFormat="1" ht="99" customHeight="1" x14ac:dyDescent="0.25">
      <c r="A710" s="122">
        <v>706</v>
      </c>
      <c r="B710" s="122" t="s">
        <v>3481</v>
      </c>
      <c r="C710" s="123"/>
      <c r="D710" s="123" t="s">
        <v>3482</v>
      </c>
      <c r="E710" s="124" t="s">
        <v>3483</v>
      </c>
      <c r="F710" s="139">
        <v>43069</v>
      </c>
      <c r="G710" s="122" t="s">
        <v>3484</v>
      </c>
      <c r="H710" s="122" t="s">
        <v>160</v>
      </c>
      <c r="I710" s="122" t="s">
        <v>607</v>
      </c>
      <c r="J710" s="122"/>
      <c r="K710" s="122"/>
      <c r="L710" s="122"/>
      <c r="M710" s="122"/>
      <c r="N710" s="126" t="s">
        <v>3485</v>
      </c>
      <c r="O710" s="25" t="s">
        <v>23</v>
      </c>
      <c r="P710" s="25" t="s">
        <v>24</v>
      </c>
    </row>
    <row r="711" spans="1:16" s="15" customFormat="1" ht="99" customHeight="1" x14ac:dyDescent="0.25">
      <c r="A711" s="122">
        <v>707</v>
      </c>
      <c r="B711" s="122" t="s">
        <v>3486</v>
      </c>
      <c r="C711" s="123"/>
      <c r="D711" s="123" t="s">
        <v>3487</v>
      </c>
      <c r="E711" s="124" t="s">
        <v>3488</v>
      </c>
      <c r="F711" s="139">
        <v>43069</v>
      </c>
      <c r="G711" s="122" t="s">
        <v>3489</v>
      </c>
      <c r="H711" s="122" t="s">
        <v>160</v>
      </c>
      <c r="I711" s="122" t="s">
        <v>607</v>
      </c>
      <c r="J711" s="122"/>
      <c r="K711" s="122"/>
      <c r="L711" s="122"/>
      <c r="M711" s="122"/>
      <c r="N711" s="126" t="s">
        <v>3490</v>
      </c>
      <c r="O711" s="25" t="s">
        <v>23</v>
      </c>
      <c r="P711" s="25" t="s">
        <v>24</v>
      </c>
    </row>
    <row r="712" spans="1:16" s="15" customFormat="1" ht="88.5" customHeight="1" x14ac:dyDescent="0.25">
      <c r="A712" s="122">
        <v>708</v>
      </c>
      <c r="B712" s="122" t="s">
        <v>3491</v>
      </c>
      <c r="C712" s="123"/>
      <c r="D712" s="123" t="s">
        <v>3492</v>
      </c>
      <c r="E712" s="124" t="s">
        <v>3493</v>
      </c>
      <c r="F712" s="139">
        <v>43069</v>
      </c>
      <c r="G712" s="122" t="s">
        <v>3494</v>
      </c>
      <c r="H712" s="122" t="s">
        <v>160</v>
      </c>
      <c r="I712" s="122" t="s">
        <v>607</v>
      </c>
      <c r="J712" s="122"/>
      <c r="K712" s="122"/>
      <c r="L712" s="122"/>
      <c r="M712" s="122"/>
      <c r="N712" s="126" t="s">
        <v>3495</v>
      </c>
      <c r="O712" s="25" t="s">
        <v>23</v>
      </c>
      <c r="P712" s="25" t="s">
        <v>24</v>
      </c>
    </row>
    <row r="713" spans="1:16" s="15" customFormat="1" ht="78.75" customHeight="1" x14ac:dyDescent="0.25">
      <c r="A713" s="122">
        <v>709</v>
      </c>
      <c r="B713" s="122" t="s">
        <v>3496</v>
      </c>
      <c r="C713" s="123"/>
      <c r="D713" s="123" t="s">
        <v>3487</v>
      </c>
      <c r="E713" s="124" t="s">
        <v>3497</v>
      </c>
      <c r="F713" s="139">
        <v>43069</v>
      </c>
      <c r="G713" s="122" t="s">
        <v>2901</v>
      </c>
      <c r="H713" s="122" t="s">
        <v>160</v>
      </c>
      <c r="I713" s="122" t="s">
        <v>607</v>
      </c>
      <c r="J713" s="122"/>
      <c r="K713" s="122"/>
      <c r="L713" s="122"/>
      <c r="M713" s="122"/>
      <c r="N713" s="126" t="s">
        <v>3498</v>
      </c>
      <c r="O713" s="25" t="s">
        <v>23</v>
      </c>
      <c r="P713" s="25" t="s">
        <v>24</v>
      </c>
    </row>
    <row r="714" spans="1:16" s="15" customFormat="1" ht="85.5" customHeight="1" x14ac:dyDescent="0.25">
      <c r="A714" s="122">
        <v>710</v>
      </c>
      <c r="B714" s="122" t="s">
        <v>3499</v>
      </c>
      <c r="C714" s="123" t="s">
        <v>3500</v>
      </c>
      <c r="D714" s="123" t="s">
        <v>3501</v>
      </c>
      <c r="E714" s="124" t="s">
        <v>3502</v>
      </c>
      <c r="F714" s="139">
        <v>43069</v>
      </c>
      <c r="G714" s="122" t="s">
        <v>861</v>
      </c>
      <c r="H714" s="122" t="s">
        <v>214</v>
      </c>
      <c r="I714" s="122" t="s">
        <v>3503</v>
      </c>
      <c r="J714" s="122"/>
      <c r="K714" s="122"/>
      <c r="L714" s="122"/>
      <c r="M714" s="122"/>
      <c r="N714" s="126" t="s">
        <v>3504</v>
      </c>
      <c r="O714" s="25" t="s">
        <v>23</v>
      </c>
      <c r="P714" s="25" t="s">
        <v>52</v>
      </c>
    </row>
    <row r="715" spans="1:16" s="15" customFormat="1" ht="85.5" customHeight="1" x14ac:dyDescent="0.25">
      <c r="A715" s="122">
        <v>711</v>
      </c>
      <c r="B715" s="122" t="s">
        <v>3505</v>
      </c>
      <c r="C715" s="123"/>
      <c r="D715" s="123" t="s">
        <v>3506</v>
      </c>
      <c r="E715" s="124" t="s">
        <v>3507</v>
      </c>
      <c r="F715" s="139">
        <v>43069</v>
      </c>
      <c r="G715" s="122" t="s">
        <v>3508</v>
      </c>
      <c r="H715" s="122" t="s">
        <v>160</v>
      </c>
      <c r="I715" s="122" t="s">
        <v>607</v>
      </c>
      <c r="J715" s="122"/>
      <c r="K715" s="122"/>
      <c r="L715" s="122"/>
      <c r="M715" s="122"/>
      <c r="N715" s="126" t="s">
        <v>3509</v>
      </c>
      <c r="O715" s="25" t="s">
        <v>23</v>
      </c>
      <c r="P715" s="25" t="s">
        <v>24</v>
      </c>
    </row>
    <row r="716" spans="1:16" s="15" customFormat="1" ht="96" customHeight="1" x14ac:dyDescent="0.25">
      <c r="A716" s="122">
        <v>712</v>
      </c>
      <c r="B716" s="122" t="s">
        <v>3510</v>
      </c>
      <c r="C716" s="123" t="s">
        <v>3511</v>
      </c>
      <c r="D716" s="123" t="s">
        <v>3512</v>
      </c>
      <c r="E716" s="124" t="s">
        <v>3513</v>
      </c>
      <c r="F716" s="139">
        <v>43069</v>
      </c>
      <c r="G716" s="122" t="s">
        <v>3514</v>
      </c>
      <c r="H716" s="122" t="s">
        <v>85</v>
      </c>
      <c r="I716" s="122" t="s">
        <v>86</v>
      </c>
      <c r="J716" s="122"/>
      <c r="K716" s="122"/>
      <c r="L716" s="122"/>
      <c r="M716" s="122"/>
      <c r="N716" s="126" t="s">
        <v>3515</v>
      </c>
      <c r="O716" s="25" t="s">
        <v>23</v>
      </c>
      <c r="P716" s="25" t="s">
        <v>24</v>
      </c>
    </row>
    <row r="717" spans="1:16" s="157" customFormat="1" ht="72" x14ac:dyDescent="0.25">
      <c r="A717" s="122">
        <v>713</v>
      </c>
      <c r="B717" s="153" t="s">
        <v>3516</v>
      </c>
      <c r="C717" s="153"/>
      <c r="D717" s="153"/>
      <c r="E717" s="124" t="s">
        <v>3517</v>
      </c>
      <c r="F717" s="154">
        <v>43070</v>
      </c>
      <c r="G717" s="153" t="s">
        <v>3518</v>
      </c>
      <c r="H717" s="153" t="s">
        <v>2745</v>
      </c>
      <c r="I717" s="153" t="s">
        <v>2746</v>
      </c>
      <c r="J717" s="153"/>
      <c r="K717" s="153"/>
      <c r="L717" s="153"/>
      <c r="M717" s="153"/>
      <c r="N717" s="155" t="s">
        <v>3519</v>
      </c>
      <c r="O717" s="156" t="s">
        <v>23</v>
      </c>
      <c r="P717" s="156" t="s">
        <v>24</v>
      </c>
    </row>
    <row r="718" spans="1:16" ht="84" x14ac:dyDescent="0.25">
      <c r="A718" s="122">
        <v>714</v>
      </c>
      <c r="B718" s="122" t="s">
        <v>3520</v>
      </c>
      <c r="C718" s="122"/>
      <c r="D718" s="123" t="s">
        <v>3521</v>
      </c>
      <c r="E718" s="124" t="s">
        <v>3522</v>
      </c>
      <c r="F718" s="139">
        <v>43070</v>
      </c>
      <c r="G718" s="122" t="s">
        <v>3523</v>
      </c>
      <c r="H718" s="122" t="s">
        <v>160</v>
      </c>
      <c r="I718" s="122" t="s">
        <v>607</v>
      </c>
      <c r="J718" s="122"/>
      <c r="K718" s="122"/>
      <c r="L718" s="122"/>
      <c r="M718" s="122"/>
      <c r="N718" s="155" t="s">
        <v>3524</v>
      </c>
      <c r="O718" s="127" t="s">
        <v>23</v>
      </c>
      <c r="P718" s="127" t="s">
        <v>24</v>
      </c>
    </row>
    <row r="719" spans="1:16" ht="108" x14ac:dyDescent="0.25">
      <c r="A719" s="122">
        <v>715</v>
      </c>
      <c r="B719" s="122" t="s">
        <v>3525</v>
      </c>
      <c r="C719" s="122"/>
      <c r="D719" s="123" t="s">
        <v>3526</v>
      </c>
      <c r="E719" s="124" t="s">
        <v>3527</v>
      </c>
      <c r="F719" s="154">
        <v>43070</v>
      </c>
      <c r="G719" s="122" t="s">
        <v>3152</v>
      </c>
      <c r="H719" s="122" t="s">
        <v>160</v>
      </c>
      <c r="I719" s="122" t="s">
        <v>607</v>
      </c>
      <c r="J719" s="122"/>
      <c r="K719" s="122"/>
      <c r="L719" s="122"/>
      <c r="M719" s="122"/>
      <c r="N719" s="155" t="s">
        <v>3528</v>
      </c>
      <c r="O719" s="127" t="s">
        <v>23</v>
      </c>
      <c r="P719" s="127" t="s">
        <v>24</v>
      </c>
    </row>
    <row r="720" spans="1:16" ht="84" x14ac:dyDescent="0.25">
      <c r="A720" s="122">
        <v>716</v>
      </c>
      <c r="B720" s="122" t="s">
        <v>3529</v>
      </c>
      <c r="C720" s="123" t="s">
        <v>3530</v>
      </c>
      <c r="D720" s="123" t="s">
        <v>3531</v>
      </c>
      <c r="E720" s="124" t="s">
        <v>3532</v>
      </c>
      <c r="F720" s="154">
        <v>43070</v>
      </c>
      <c r="G720" s="122" t="s">
        <v>3098</v>
      </c>
      <c r="H720" s="122" t="s">
        <v>214</v>
      </c>
      <c r="I720" s="122" t="s">
        <v>215</v>
      </c>
      <c r="J720" s="122"/>
      <c r="K720" s="122"/>
      <c r="L720" s="122"/>
      <c r="M720" s="122"/>
      <c r="N720" s="155" t="s">
        <v>3533</v>
      </c>
      <c r="O720" s="127" t="s">
        <v>23</v>
      </c>
      <c r="P720" s="127" t="s">
        <v>52</v>
      </c>
    </row>
    <row r="721" spans="1:16" ht="108" x14ac:dyDescent="0.25">
      <c r="A721" s="122">
        <v>717</v>
      </c>
      <c r="B721" s="122" t="s">
        <v>3534</v>
      </c>
      <c r="C721" s="123" t="s">
        <v>3535</v>
      </c>
      <c r="D721" s="123" t="s">
        <v>3536</v>
      </c>
      <c r="E721" s="124" t="s">
        <v>3537</v>
      </c>
      <c r="F721" s="139">
        <v>43073</v>
      </c>
      <c r="G721" s="122" t="s">
        <v>3538</v>
      </c>
      <c r="H721" s="122" t="s">
        <v>341</v>
      </c>
      <c r="I721" s="122" t="s">
        <v>342</v>
      </c>
      <c r="J721" s="122"/>
      <c r="K721" s="122"/>
      <c r="L721" s="122"/>
      <c r="M721" s="122"/>
      <c r="N721" s="155" t="s">
        <v>3539</v>
      </c>
      <c r="O721" s="127" t="s">
        <v>23</v>
      </c>
      <c r="P721" s="127" t="s">
        <v>3540</v>
      </c>
    </row>
    <row r="722" spans="1:16" ht="60" x14ac:dyDescent="0.25">
      <c r="A722" s="122">
        <v>718</v>
      </c>
      <c r="B722" s="122" t="s">
        <v>3541</v>
      </c>
      <c r="C722" s="123" t="s">
        <v>3542</v>
      </c>
      <c r="D722" s="123" t="s">
        <v>3543</v>
      </c>
      <c r="E722" s="124" t="s">
        <v>3544</v>
      </c>
      <c r="F722" s="139">
        <v>43073</v>
      </c>
      <c r="G722" s="122" t="s">
        <v>3545</v>
      </c>
      <c r="H722" s="153" t="s">
        <v>2745</v>
      </c>
      <c r="I722" s="153" t="s">
        <v>2746</v>
      </c>
      <c r="J722" s="122"/>
      <c r="K722" s="122"/>
      <c r="L722" s="122"/>
      <c r="M722" s="122"/>
      <c r="N722" s="155" t="s">
        <v>3546</v>
      </c>
      <c r="O722" s="127" t="s">
        <v>23</v>
      </c>
      <c r="P722" s="127" t="s">
        <v>24</v>
      </c>
    </row>
    <row r="723" spans="1:16" ht="96" x14ac:dyDescent="0.25">
      <c r="A723" s="122">
        <v>719</v>
      </c>
      <c r="B723" s="122" t="s">
        <v>3547</v>
      </c>
      <c r="C723" s="122"/>
      <c r="D723" s="123" t="s">
        <v>3548</v>
      </c>
      <c r="E723" s="124" t="s">
        <v>3549</v>
      </c>
      <c r="F723" s="139">
        <v>43073</v>
      </c>
      <c r="G723" s="122" t="s">
        <v>842</v>
      </c>
      <c r="H723" s="122" t="s">
        <v>160</v>
      </c>
      <c r="I723" s="122" t="s">
        <v>179</v>
      </c>
      <c r="J723" s="122"/>
      <c r="K723" s="122"/>
      <c r="L723" s="122"/>
      <c r="M723" s="122"/>
      <c r="N723" s="155" t="s">
        <v>3550</v>
      </c>
      <c r="O723" s="127" t="s">
        <v>23</v>
      </c>
      <c r="P723" s="127" t="s">
        <v>3540</v>
      </c>
    </row>
    <row r="724" spans="1:16" ht="96" x14ac:dyDescent="0.25">
      <c r="A724" s="122">
        <v>720</v>
      </c>
      <c r="B724" s="122" t="s">
        <v>3551</v>
      </c>
      <c r="C724" s="122"/>
      <c r="D724" s="123" t="s">
        <v>3552</v>
      </c>
      <c r="E724" s="124" t="s">
        <v>3553</v>
      </c>
      <c r="F724" s="139">
        <v>43073</v>
      </c>
      <c r="G724" s="122" t="s">
        <v>3489</v>
      </c>
      <c r="H724" s="122" t="s">
        <v>160</v>
      </c>
      <c r="I724" s="122" t="s">
        <v>607</v>
      </c>
      <c r="J724" s="122"/>
      <c r="K724" s="122"/>
      <c r="L724" s="122"/>
      <c r="M724" s="122"/>
      <c r="N724" s="155" t="s">
        <v>3554</v>
      </c>
      <c r="O724" s="127" t="s">
        <v>23</v>
      </c>
      <c r="P724" s="127" t="s">
        <v>24</v>
      </c>
    </row>
    <row r="725" spans="1:16" ht="120" x14ac:dyDescent="0.25">
      <c r="A725" s="122">
        <v>721</v>
      </c>
      <c r="B725" s="122" t="s">
        <v>3555</v>
      </c>
      <c r="C725" s="122"/>
      <c r="D725" s="123" t="s">
        <v>3556</v>
      </c>
      <c r="E725" s="124" t="s">
        <v>3557</v>
      </c>
      <c r="F725" s="139">
        <v>43073</v>
      </c>
      <c r="G725" s="122" t="s">
        <v>3494</v>
      </c>
      <c r="H725" s="122" t="s">
        <v>160</v>
      </c>
      <c r="I725" s="122" t="s">
        <v>607</v>
      </c>
      <c r="J725" s="122"/>
      <c r="K725" s="122"/>
      <c r="L725" s="122"/>
      <c r="M725" s="122"/>
      <c r="N725" s="155" t="s">
        <v>3558</v>
      </c>
      <c r="O725" s="127" t="s">
        <v>23</v>
      </c>
      <c r="P725" s="127" t="s">
        <v>24</v>
      </c>
    </row>
    <row r="726" spans="1:16" ht="120" x14ac:dyDescent="0.25">
      <c r="A726" s="122">
        <v>722</v>
      </c>
      <c r="B726" s="122" t="s">
        <v>3559</v>
      </c>
      <c r="C726" s="122"/>
      <c r="D726" s="123" t="s">
        <v>3560</v>
      </c>
      <c r="E726" s="124" t="s">
        <v>3561</v>
      </c>
      <c r="F726" s="139">
        <v>43073</v>
      </c>
      <c r="G726" s="122" t="s">
        <v>3562</v>
      </c>
      <c r="H726" s="122" t="s">
        <v>160</v>
      </c>
      <c r="I726" s="122" t="s">
        <v>607</v>
      </c>
      <c r="J726" s="122"/>
      <c r="K726" s="122"/>
      <c r="L726" s="122"/>
      <c r="M726" s="122"/>
      <c r="N726" s="155" t="s">
        <v>3563</v>
      </c>
      <c r="O726" s="127" t="s">
        <v>23</v>
      </c>
      <c r="P726" s="127" t="s">
        <v>24</v>
      </c>
    </row>
    <row r="727" spans="1:16" ht="60" x14ac:dyDescent="0.25">
      <c r="A727" s="122">
        <v>723</v>
      </c>
      <c r="B727" s="122" t="s">
        <v>3564</v>
      </c>
      <c r="C727" s="122"/>
      <c r="D727" s="123" t="s">
        <v>3565</v>
      </c>
      <c r="E727" s="124" t="s">
        <v>3566</v>
      </c>
      <c r="F727" s="139">
        <v>43073</v>
      </c>
      <c r="G727" s="122" t="s">
        <v>842</v>
      </c>
      <c r="H727" s="122" t="s">
        <v>160</v>
      </c>
      <c r="I727" s="122" t="s">
        <v>179</v>
      </c>
      <c r="J727" s="122"/>
      <c r="K727" s="122"/>
      <c r="L727" s="122"/>
      <c r="M727" s="122"/>
      <c r="N727" s="155" t="s">
        <v>3567</v>
      </c>
      <c r="O727" s="127" t="s">
        <v>23</v>
      </c>
      <c r="P727" s="127" t="s">
        <v>24</v>
      </c>
    </row>
    <row r="728" spans="1:16" ht="60" x14ac:dyDescent="0.25">
      <c r="A728" s="122">
        <v>724</v>
      </c>
      <c r="B728" s="122" t="s">
        <v>3568</v>
      </c>
      <c r="C728" s="122"/>
      <c r="D728" s="123" t="s">
        <v>3569</v>
      </c>
      <c r="E728" s="124" t="s">
        <v>3570</v>
      </c>
      <c r="F728" s="139">
        <v>43073</v>
      </c>
      <c r="G728" s="122" t="s">
        <v>784</v>
      </c>
      <c r="H728" s="122" t="s">
        <v>160</v>
      </c>
      <c r="I728" s="122" t="s">
        <v>179</v>
      </c>
      <c r="J728" s="122"/>
      <c r="K728" s="122"/>
      <c r="L728" s="122"/>
      <c r="M728" s="122"/>
      <c r="N728" s="155" t="s">
        <v>3571</v>
      </c>
      <c r="O728" s="127" t="s">
        <v>23</v>
      </c>
      <c r="P728" s="127" t="s">
        <v>24</v>
      </c>
    </row>
    <row r="729" spans="1:16" ht="72" x14ac:dyDescent="0.25">
      <c r="A729" s="122">
        <v>725</v>
      </c>
      <c r="B729" s="122" t="s">
        <v>3572</v>
      </c>
      <c r="C729" s="123" t="s">
        <v>3573</v>
      </c>
      <c r="D729" s="123" t="s">
        <v>3574</v>
      </c>
      <c r="E729" s="124" t="s">
        <v>3575</v>
      </c>
      <c r="F729" s="139">
        <v>43073</v>
      </c>
      <c r="G729" s="122" t="s">
        <v>3576</v>
      </c>
      <c r="H729" s="122"/>
      <c r="I729" s="122" t="s">
        <v>179</v>
      </c>
      <c r="J729" s="122"/>
      <c r="K729" s="122"/>
      <c r="L729" s="122"/>
      <c r="M729" s="122"/>
      <c r="N729" s="155" t="s">
        <v>3577</v>
      </c>
      <c r="O729" s="127" t="s">
        <v>23</v>
      </c>
      <c r="P729" s="127" t="s">
        <v>3540</v>
      </c>
    </row>
    <row r="730" spans="1:16" ht="84" x14ac:dyDescent="0.25">
      <c r="A730" s="122">
        <v>726</v>
      </c>
      <c r="B730" s="122" t="s">
        <v>3578</v>
      </c>
      <c r="C730" s="122"/>
      <c r="D730" s="123" t="s">
        <v>3579</v>
      </c>
      <c r="E730" s="124" t="s">
        <v>3580</v>
      </c>
      <c r="F730" s="139">
        <v>43073</v>
      </c>
      <c r="G730" s="122" t="s">
        <v>3581</v>
      </c>
      <c r="H730" s="122" t="s">
        <v>160</v>
      </c>
      <c r="I730" s="122" t="s">
        <v>86</v>
      </c>
      <c r="J730" s="122"/>
      <c r="K730" s="122"/>
      <c r="L730" s="122"/>
      <c r="M730" s="122"/>
      <c r="N730" s="155" t="s">
        <v>3582</v>
      </c>
      <c r="O730" s="127" t="s">
        <v>23</v>
      </c>
      <c r="P730" s="127" t="s">
        <v>3540</v>
      </c>
    </row>
    <row r="731" spans="1:16" ht="60" x14ac:dyDescent="0.25">
      <c r="A731" s="122">
        <v>727</v>
      </c>
      <c r="B731" s="122" t="s">
        <v>3583</v>
      </c>
      <c r="C731" s="122"/>
      <c r="D731" s="123" t="s">
        <v>3584</v>
      </c>
      <c r="E731" s="124" t="s">
        <v>3585</v>
      </c>
      <c r="F731" s="139">
        <v>43073</v>
      </c>
      <c r="G731" s="122" t="s">
        <v>1033</v>
      </c>
      <c r="H731" s="122" t="s">
        <v>160</v>
      </c>
      <c r="I731" s="122" t="s">
        <v>179</v>
      </c>
      <c r="J731" s="122"/>
      <c r="K731" s="122"/>
      <c r="L731" s="122"/>
      <c r="M731" s="122"/>
      <c r="N731" s="155" t="s">
        <v>3586</v>
      </c>
      <c r="O731" s="127" t="s">
        <v>23</v>
      </c>
      <c r="P731" s="127" t="s">
        <v>3540</v>
      </c>
    </row>
    <row r="732" spans="1:16" ht="60" x14ac:dyDescent="0.25">
      <c r="A732" s="122">
        <v>728</v>
      </c>
      <c r="B732" s="122" t="s">
        <v>3587</v>
      </c>
      <c r="C732" s="123" t="s">
        <v>3588</v>
      </c>
      <c r="D732" s="123" t="s">
        <v>3589</v>
      </c>
      <c r="E732" s="124" t="s">
        <v>3590</v>
      </c>
      <c r="F732" s="139">
        <v>43073</v>
      </c>
      <c r="G732" s="122" t="s">
        <v>3591</v>
      </c>
      <c r="H732" s="153" t="s">
        <v>2745</v>
      </c>
      <c r="I732" s="153" t="s">
        <v>2746</v>
      </c>
      <c r="J732" s="122"/>
      <c r="K732" s="122"/>
      <c r="L732" s="122"/>
      <c r="M732" s="122"/>
      <c r="N732" s="155" t="s">
        <v>3592</v>
      </c>
      <c r="O732" s="127" t="s">
        <v>23</v>
      </c>
      <c r="P732" s="127" t="s">
        <v>3540</v>
      </c>
    </row>
    <row r="733" spans="1:16" ht="48" x14ac:dyDescent="0.25">
      <c r="A733" s="122">
        <v>729</v>
      </c>
      <c r="B733" s="122"/>
      <c r="C733" s="122"/>
      <c r="D733" s="122"/>
      <c r="E733" s="124" t="s">
        <v>3593</v>
      </c>
      <c r="F733" s="139">
        <v>43073</v>
      </c>
      <c r="G733" s="122" t="s">
        <v>3594</v>
      </c>
      <c r="H733" s="122"/>
      <c r="I733" s="122" t="s">
        <v>179</v>
      </c>
      <c r="J733" s="122"/>
      <c r="K733" s="122"/>
      <c r="L733" s="122"/>
      <c r="M733" s="122"/>
      <c r="N733" s="155" t="s">
        <v>3595</v>
      </c>
      <c r="O733" s="127" t="s">
        <v>23</v>
      </c>
      <c r="P733" s="127" t="s">
        <v>3540</v>
      </c>
    </row>
    <row r="734" spans="1:16" ht="60" x14ac:dyDescent="0.25">
      <c r="A734" s="122">
        <v>730</v>
      </c>
      <c r="B734" s="122" t="s">
        <v>3596</v>
      </c>
      <c r="C734" s="123" t="s">
        <v>3588</v>
      </c>
      <c r="D734" s="123" t="s">
        <v>3597</v>
      </c>
      <c r="E734" s="124" t="s">
        <v>3598</v>
      </c>
      <c r="F734" s="139">
        <v>43075</v>
      </c>
      <c r="G734" s="122" t="s">
        <v>2175</v>
      </c>
      <c r="H734" s="122" t="s">
        <v>2745</v>
      </c>
      <c r="I734" s="122" t="s">
        <v>86</v>
      </c>
      <c r="J734" s="122"/>
      <c r="K734" s="122"/>
      <c r="L734" s="122"/>
      <c r="M734" s="122"/>
      <c r="N734" s="126" t="s">
        <v>3599</v>
      </c>
      <c r="O734" s="25" t="s">
        <v>23</v>
      </c>
      <c r="P734" s="25" t="s">
        <v>24</v>
      </c>
    </row>
    <row r="735" spans="1:16" ht="60" x14ac:dyDescent="0.25">
      <c r="A735" s="122">
        <v>731</v>
      </c>
      <c r="B735" s="122" t="s">
        <v>3600</v>
      </c>
      <c r="C735" s="123" t="s">
        <v>3601</v>
      </c>
      <c r="D735" s="123" t="s">
        <v>3602</v>
      </c>
      <c r="E735" s="124" t="s">
        <v>3603</v>
      </c>
      <c r="F735" s="139">
        <v>43075</v>
      </c>
      <c r="G735" s="122" t="s">
        <v>3604</v>
      </c>
      <c r="H735" s="122" t="s">
        <v>2745</v>
      </c>
      <c r="I735" s="122" t="s">
        <v>86</v>
      </c>
      <c r="J735" s="122"/>
      <c r="K735" s="122"/>
      <c r="L735" s="122"/>
      <c r="M735" s="122"/>
      <c r="N735" s="126" t="s">
        <v>3605</v>
      </c>
      <c r="O735" s="25" t="s">
        <v>23</v>
      </c>
      <c r="P735" s="25" t="s">
        <v>24</v>
      </c>
    </row>
    <row r="736" spans="1:16" ht="72" x14ac:dyDescent="0.25">
      <c r="A736" s="122">
        <v>732</v>
      </c>
      <c r="B736" s="122" t="s">
        <v>3606</v>
      </c>
      <c r="C736" s="123" t="s">
        <v>3607</v>
      </c>
      <c r="D736" s="123" t="s">
        <v>3608</v>
      </c>
      <c r="E736" s="124" t="s">
        <v>3609</v>
      </c>
      <c r="F736" s="139">
        <v>43075</v>
      </c>
      <c r="G736" s="122" t="s">
        <v>3610</v>
      </c>
      <c r="H736" s="122" t="s">
        <v>2745</v>
      </c>
      <c r="I736" s="122" t="s">
        <v>86</v>
      </c>
      <c r="J736" s="122"/>
      <c r="K736" s="122"/>
      <c r="L736" s="122"/>
      <c r="M736" s="122"/>
      <c r="N736" s="126" t="s">
        <v>3611</v>
      </c>
      <c r="O736" s="25" t="s">
        <v>23</v>
      </c>
      <c r="P736" s="25" t="s">
        <v>24</v>
      </c>
    </row>
    <row r="737" spans="1:16" ht="72" x14ac:dyDescent="0.25">
      <c r="A737" s="122">
        <v>733</v>
      </c>
      <c r="B737" s="122" t="s">
        <v>3612</v>
      </c>
      <c r="C737" s="123"/>
      <c r="D737" s="123" t="s">
        <v>3613</v>
      </c>
      <c r="E737" s="124" t="s">
        <v>3614</v>
      </c>
      <c r="F737" s="139">
        <v>43075</v>
      </c>
      <c r="G737" s="122" t="s">
        <v>3615</v>
      </c>
      <c r="H737" s="122" t="s">
        <v>167</v>
      </c>
      <c r="I737" s="122" t="s">
        <v>329</v>
      </c>
      <c r="J737" s="122"/>
      <c r="K737" s="122"/>
      <c r="L737" s="122"/>
      <c r="M737" s="122"/>
      <c r="N737" s="126" t="s">
        <v>3616</v>
      </c>
      <c r="O737" s="25" t="s">
        <v>36</v>
      </c>
      <c r="P737" s="25" t="s">
        <v>24</v>
      </c>
    </row>
    <row r="738" spans="1:16" ht="84" x14ac:dyDescent="0.25">
      <c r="A738" s="122">
        <v>734</v>
      </c>
      <c r="B738" s="122" t="s">
        <v>3617</v>
      </c>
      <c r="C738" s="123"/>
      <c r="D738" s="123" t="s">
        <v>3618</v>
      </c>
      <c r="E738" s="124" t="s">
        <v>3619</v>
      </c>
      <c r="F738" s="139">
        <v>42345</v>
      </c>
      <c r="G738" s="122" t="s">
        <v>3620</v>
      </c>
      <c r="H738" s="122" t="s">
        <v>160</v>
      </c>
      <c r="I738" s="122" t="s">
        <v>179</v>
      </c>
      <c r="J738" s="122"/>
      <c r="K738" s="122"/>
      <c r="L738" s="122"/>
      <c r="M738" s="122"/>
      <c r="N738" s="126" t="s">
        <v>3621</v>
      </c>
      <c r="O738" s="25" t="s">
        <v>23</v>
      </c>
      <c r="P738" s="25" t="s">
        <v>24</v>
      </c>
    </row>
    <row r="739" spans="1:16" ht="72" x14ac:dyDescent="0.25">
      <c r="A739" s="122">
        <v>735</v>
      </c>
      <c r="B739" s="122" t="s">
        <v>3622</v>
      </c>
      <c r="C739" s="123"/>
      <c r="D739" s="123" t="s">
        <v>3623</v>
      </c>
      <c r="E739" s="124" t="s">
        <v>3624</v>
      </c>
      <c r="F739" s="139">
        <v>42711</v>
      </c>
      <c r="G739" s="122" t="s">
        <v>3625</v>
      </c>
      <c r="H739" s="122" t="s">
        <v>160</v>
      </c>
      <c r="I739" s="122" t="s">
        <v>179</v>
      </c>
      <c r="J739" s="122"/>
      <c r="K739" s="122"/>
      <c r="L739" s="122"/>
      <c r="M739" s="122"/>
      <c r="N739" s="126" t="s">
        <v>3626</v>
      </c>
      <c r="O739" s="25" t="s">
        <v>23</v>
      </c>
      <c r="P739" s="25" t="s">
        <v>24</v>
      </c>
    </row>
    <row r="740" spans="1:16" ht="84" x14ac:dyDescent="0.25">
      <c r="A740" s="122">
        <v>736</v>
      </c>
      <c r="B740" s="122" t="s">
        <v>3627</v>
      </c>
      <c r="C740" s="123"/>
      <c r="D740" s="123" t="s">
        <v>3628</v>
      </c>
      <c r="E740" s="124" t="s">
        <v>3629</v>
      </c>
      <c r="F740" s="139">
        <v>43076</v>
      </c>
      <c r="G740" s="122" t="s">
        <v>3630</v>
      </c>
      <c r="H740" s="122" t="s">
        <v>160</v>
      </c>
      <c r="I740" s="122" t="s">
        <v>179</v>
      </c>
      <c r="J740" s="122"/>
      <c r="K740" s="122"/>
      <c r="L740" s="122"/>
      <c r="M740" s="122"/>
      <c r="N740" s="126" t="s">
        <v>3631</v>
      </c>
      <c r="O740" s="25" t="s">
        <v>23</v>
      </c>
      <c r="P740" s="25" t="s">
        <v>24</v>
      </c>
    </row>
    <row r="741" spans="1:16" ht="96" x14ac:dyDescent="0.25">
      <c r="A741" s="122">
        <v>737</v>
      </c>
      <c r="B741" s="122" t="s">
        <v>3632</v>
      </c>
      <c r="C741" s="122"/>
      <c r="D741" s="122" t="s">
        <v>3633</v>
      </c>
      <c r="E741" s="124" t="s">
        <v>3634</v>
      </c>
      <c r="F741" s="139">
        <v>43076</v>
      </c>
      <c r="G741" s="122" t="s">
        <v>566</v>
      </c>
      <c r="H741" s="122" t="s">
        <v>179</v>
      </c>
      <c r="I741" s="122" t="s">
        <v>179</v>
      </c>
      <c r="J741" s="122"/>
      <c r="K741" s="122"/>
      <c r="L741" s="122"/>
      <c r="M741" s="122"/>
      <c r="N741" s="126" t="s">
        <v>3635</v>
      </c>
      <c r="O741" s="127" t="s">
        <v>88</v>
      </c>
      <c r="P741" s="127" t="s">
        <v>3540</v>
      </c>
    </row>
    <row r="742" spans="1:16" ht="60" x14ac:dyDescent="0.25">
      <c r="A742" s="122">
        <v>738</v>
      </c>
      <c r="B742" s="122"/>
      <c r="C742" s="122"/>
      <c r="D742" s="122" t="s">
        <v>3636</v>
      </c>
      <c r="E742" s="124" t="s">
        <v>3637</v>
      </c>
      <c r="F742" s="139">
        <v>43076</v>
      </c>
      <c r="G742" s="122" t="s">
        <v>1543</v>
      </c>
      <c r="H742" s="122" t="s">
        <v>382</v>
      </c>
      <c r="I742" s="122" t="s">
        <v>179</v>
      </c>
      <c r="J742" s="122"/>
      <c r="K742" s="122"/>
      <c r="L742" s="122"/>
      <c r="M742" s="122"/>
      <c r="N742" s="126" t="s">
        <v>3638</v>
      </c>
      <c r="O742" s="127" t="s">
        <v>36</v>
      </c>
      <c r="P742" s="127" t="s">
        <v>3540</v>
      </c>
    </row>
    <row r="743" spans="1:16" ht="72" x14ac:dyDescent="0.25">
      <c r="A743" s="122">
        <v>739</v>
      </c>
      <c r="B743" s="122"/>
      <c r="C743" s="122"/>
      <c r="D743" s="122" t="s">
        <v>3639</v>
      </c>
      <c r="E743" s="124" t="s">
        <v>3640</v>
      </c>
      <c r="F743" s="139">
        <v>43076</v>
      </c>
      <c r="G743" s="122" t="s">
        <v>1930</v>
      </c>
      <c r="H743" s="122" t="s">
        <v>160</v>
      </c>
      <c r="I743" s="122" t="s">
        <v>2302</v>
      </c>
      <c r="J743" s="122"/>
      <c r="K743" s="122"/>
      <c r="L743" s="122"/>
      <c r="M743" s="122"/>
      <c r="N743" s="126" t="s">
        <v>3641</v>
      </c>
      <c r="O743" s="127" t="s">
        <v>23</v>
      </c>
      <c r="P743" s="127" t="s">
        <v>3540</v>
      </c>
    </row>
    <row r="744" spans="1:16" ht="48" x14ac:dyDescent="0.25">
      <c r="A744" s="122">
        <v>740</v>
      </c>
      <c r="B744" s="122" t="s">
        <v>3642</v>
      </c>
      <c r="C744" s="122" t="s">
        <v>3643</v>
      </c>
      <c r="D744" s="122"/>
      <c r="E744" s="124" t="s">
        <v>3644</v>
      </c>
      <c r="F744" s="139">
        <v>43080</v>
      </c>
      <c r="G744" s="122" t="s">
        <v>3645</v>
      </c>
      <c r="H744" s="122" t="s">
        <v>2745</v>
      </c>
      <c r="I744" s="122" t="s">
        <v>2746</v>
      </c>
      <c r="J744" s="122"/>
      <c r="K744" s="122"/>
      <c r="L744" s="122"/>
      <c r="M744" s="122"/>
      <c r="N744" s="126" t="s">
        <v>3646</v>
      </c>
      <c r="O744" s="127" t="s">
        <v>23</v>
      </c>
      <c r="P744" s="127" t="s">
        <v>3540</v>
      </c>
    </row>
    <row r="745" spans="1:16" ht="72" x14ac:dyDescent="0.25">
      <c r="A745" s="122">
        <v>741</v>
      </c>
      <c r="B745" s="122" t="s">
        <v>3647</v>
      </c>
      <c r="C745" s="122"/>
      <c r="D745" s="122" t="s">
        <v>3648</v>
      </c>
      <c r="E745" s="124" t="s">
        <v>3649</v>
      </c>
      <c r="F745" s="139">
        <v>43080</v>
      </c>
      <c r="G745" s="122" t="s">
        <v>784</v>
      </c>
      <c r="H745" s="122" t="s">
        <v>160</v>
      </c>
      <c r="I745" s="122" t="s">
        <v>179</v>
      </c>
      <c r="J745" s="122"/>
      <c r="K745" s="122"/>
      <c r="L745" s="122"/>
      <c r="M745" s="122"/>
      <c r="N745" s="126" t="s">
        <v>3650</v>
      </c>
      <c r="O745" s="127" t="s">
        <v>23</v>
      </c>
      <c r="P745" s="127" t="s">
        <v>3540</v>
      </c>
    </row>
    <row r="746" spans="1:16" ht="84" x14ac:dyDescent="0.25">
      <c r="A746" s="122">
        <v>742</v>
      </c>
      <c r="B746" s="122" t="s">
        <v>3651</v>
      </c>
      <c r="C746" s="122"/>
      <c r="D746" s="122" t="s">
        <v>3652</v>
      </c>
      <c r="E746" s="124" t="s">
        <v>3653</v>
      </c>
      <c r="F746" s="139">
        <v>43080</v>
      </c>
      <c r="G746" s="122" t="s">
        <v>784</v>
      </c>
      <c r="H746" s="122" t="s">
        <v>160</v>
      </c>
      <c r="I746" s="122" t="s">
        <v>179</v>
      </c>
      <c r="J746" s="122"/>
      <c r="K746" s="122"/>
      <c r="L746" s="122"/>
      <c r="M746" s="122"/>
      <c r="N746" s="126" t="s">
        <v>3654</v>
      </c>
      <c r="O746" s="127" t="s">
        <v>23</v>
      </c>
      <c r="P746" s="127" t="s">
        <v>3540</v>
      </c>
    </row>
    <row r="747" spans="1:16" ht="60" x14ac:dyDescent="0.25">
      <c r="A747" s="122">
        <v>743</v>
      </c>
      <c r="B747" s="122" t="s">
        <v>3655</v>
      </c>
      <c r="C747" s="122"/>
      <c r="D747" s="122" t="s">
        <v>3656</v>
      </c>
      <c r="E747" s="124" t="s">
        <v>3657</v>
      </c>
      <c r="F747" s="139">
        <v>43080</v>
      </c>
      <c r="G747" s="122" t="s">
        <v>1930</v>
      </c>
      <c r="H747" s="122" t="s">
        <v>160</v>
      </c>
      <c r="I747" s="122" t="s">
        <v>179</v>
      </c>
      <c r="J747" s="122"/>
      <c r="K747" s="122"/>
      <c r="L747" s="122"/>
      <c r="M747" s="122"/>
      <c r="N747" s="126" t="s">
        <v>3658</v>
      </c>
      <c r="O747" s="127" t="s">
        <v>23</v>
      </c>
      <c r="P747" s="127" t="s">
        <v>3540</v>
      </c>
    </row>
    <row r="748" spans="1:16" ht="60" x14ac:dyDescent="0.25">
      <c r="A748" s="122">
        <v>744</v>
      </c>
      <c r="B748" s="122" t="s">
        <v>3659</v>
      </c>
      <c r="C748" s="122"/>
      <c r="D748" s="122" t="s">
        <v>3660</v>
      </c>
      <c r="E748" s="124" t="s">
        <v>3661</v>
      </c>
      <c r="F748" s="139">
        <v>43080</v>
      </c>
      <c r="G748" s="122" t="s">
        <v>784</v>
      </c>
      <c r="H748" s="122" t="s">
        <v>160</v>
      </c>
      <c r="I748" s="122" t="s">
        <v>179</v>
      </c>
      <c r="J748" s="122"/>
      <c r="K748" s="122"/>
      <c r="L748" s="122"/>
      <c r="M748" s="122"/>
      <c r="N748" s="126" t="s">
        <v>3662</v>
      </c>
      <c r="O748" s="127" t="s">
        <v>23</v>
      </c>
      <c r="P748" s="127" t="s">
        <v>3540</v>
      </c>
    </row>
    <row r="749" spans="1:16" ht="96" x14ac:dyDescent="0.25">
      <c r="A749" s="122">
        <v>745</v>
      </c>
      <c r="B749" s="122" t="s">
        <v>3663</v>
      </c>
      <c r="C749" s="122"/>
      <c r="D749" s="122" t="s">
        <v>3664</v>
      </c>
      <c r="E749" s="124" t="s">
        <v>3665</v>
      </c>
      <c r="F749" s="139">
        <v>43080</v>
      </c>
      <c r="G749" s="122" t="s">
        <v>3666</v>
      </c>
      <c r="H749" s="122" t="s">
        <v>160</v>
      </c>
      <c r="I749" s="122" t="s">
        <v>607</v>
      </c>
      <c r="J749" s="122"/>
      <c r="K749" s="122"/>
      <c r="L749" s="122"/>
      <c r="M749" s="122"/>
      <c r="N749" s="126" t="s">
        <v>3667</v>
      </c>
      <c r="O749" s="127" t="s">
        <v>23</v>
      </c>
      <c r="P749" s="127" t="s">
        <v>3540</v>
      </c>
    </row>
    <row r="750" spans="1:16" ht="72" x14ac:dyDescent="0.25">
      <c r="A750" s="122">
        <v>746</v>
      </c>
      <c r="B750" s="122" t="s">
        <v>3668</v>
      </c>
      <c r="C750" s="122"/>
      <c r="D750" s="122" t="s">
        <v>3660</v>
      </c>
      <c r="E750" s="124" t="s">
        <v>3669</v>
      </c>
      <c r="F750" s="139">
        <v>43080</v>
      </c>
      <c r="G750" s="122" t="s">
        <v>1939</v>
      </c>
      <c r="H750" s="122" t="s">
        <v>160</v>
      </c>
      <c r="I750" s="122" t="s">
        <v>179</v>
      </c>
      <c r="J750" s="122"/>
      <c r="K750" s="122"/>
      <c r="L750" s="122"/>
      <c r="M750" s="122"/>
      <c r="N750" s="126" t="s">
        <v>3670</v>
      </c>
      <c r="O750" s="127" t="s">
        <v>23</v>
      </c>
      <c r="P750" s="127" t="s">
        <v>3540</v>
      </c>
    </row>
    <row r="751" spans="1:16" ht="60" x14ac:dyDescent="0.25">
      <c r="A751" s="122">
        <v>747</v>
      </c>
      <c r="B751" s="122" t="s">
        <v>3671</v>
      </c>
      <c r="C751" s="122" t="s">
        <v>3672</v>
      </c>
      <c r="D751" s="122"/>
      <c r="E751" s="124" t="s">
        <v>3673</v>
      </c>
      <c r="F751" s="139">
        <v>43080</v>
      </c>
      <c r="G751" s="122" t="s">
        <v>3674</v>
      </c>
      <c r="H751" s="122" t="s">
        <v>2745</v>
      </c>
      <c r="I751" s="122" t="s">
        <v>2746</v>
      </c>
      <c r="J751" s="122"/>
      <c r="K751" s="122"/>
      <c r="L751" s="122"/>
      <c r="M751" s="122"/>
      <c r="N751" s="126" t="s">
        <v>3675</v>
      </c>
      <c r="O751" s="127" t="s">
        <v>23</v>
      </c>
      <c r="P751" s="127" t="s">
        <v>3540</v>
      </c>
    </row>
    <row r="752" spans="1:16" ht="96" x14ac:dyDescent="0.25">
      <c r="A752" s="122">
        <v>748</v>
      </c>
      <c r="B752" s="122" t="s">
        <v>3676</v>
      </c>
      <c r="C752" s="122"/>
      <c r="D752" s="122" t="s">
        <v>3677</v>
      </c>
      <c r="E752" s="124" t="s">
        <v>3678</v>
      </c>
      <c r="F752" s="139">
        <v>43080</v>
      </c>
      <c r="G752" s="122" t="s">
        <v>479</v>
      </c>
      <c r="H752" s="122" t="s">
        <v>160</v>
      </c>
      <c r="I752" s="122" t="s">
        <v>607</v>
      </c>
      <c r="J752" s="122"/>
      <c r="K752" s="122"/>
      <c r="L752" s="122"/>
      <c r="M752" s="122"/>
      <c r="N752" s="126" t="s">
        <v>3679</v>
      </c>
      <c r="O752" s="127" t="s">
        <v>23</v>
      </c>
      <c r="P752" s="127" t="s">
        <v>3540</v>
      </c>
    </row>
    <row r="753" spans="1:16" ht="96" x14ac:dyDescent="0.25">
      <c r="A753" s="122">
        <v>749</v>
      </c>
      <c r="B753" s="122" t="s">
        <v>3680</v>
      </c>
      <c r="C753" s="122"/>
      <c r="D753" s="122" t="s">
        <v>3681</v>
      </c>
      <c r="E753" s="124" t="s">
        <v>3682</v>
      </c>
      <c r="F753" s="139">
        <v>43080</v>
      </c>
      <c r="G753" s="122" t="s">
        <v>3683</v>
      </c>
      <c r="H753" s="122" t="s">
        <v>160</v>
      </c>
      <c r="I753" s="122" t="s">
        <v>607</v>
      </c>
      <c r="J753" s="122"/>
      <c r="K753" s="122"/>
      <c r="L753" s="122"/>
      <c r="M753" s="122"/>
      <c r="N753" s="126" t="s">
        <v>3684</v>
      </c>
      <c r="O753" s="127" t="s">
        <v>23</v>
      </c>
      <c r="P753" s="127" t="s">
        <v>3540</v>
      </c>
    </row>
    <row r="754" spans="1:16" ht="72" x14ac:dyDescent="0.25">
      <c r="A754" s="122">
        <v>750</v>
      </c>
      <c r="B754" s="122" t="s">
        <v>3685</v>
      </c>
      <c r="C754" s="122"/>
      <c r="D754" s="122" t="s">
        <v>3686</v>
      </c>
      <c r="E754" s="124" t="s">
        <v>3687</v>
      </c>
      <c r="F754" s="139">
        <v>43080</v>
      </c>
      <c r="G754" s="122" t="s">
        <v>2200</v>
      </c>
      <c r="H754" s="122" t="s">
        <v>160</v>
      </c>
      <c r="I754" s="122" t="s">
        <v>179</v>
      </c>
      <c r="J754" s="122"/>
      <c r="K754" s="122"/>
      <c r="L754" s="122"/>
      <c r="M754" s="122"/>
      <c r="N754" s="126" t="s">
        <v>3688</v>
      </c>
      <c r="O754" s="127" t="s">
        <v>23</v>
      </c>
      <c r="P754" s="127" t="s">
        <v>3540</v>
      </c>
    </row>
    <row r="755" spans="1:16" ht="84" x14ac:dyDescent="0.25">
      <c r="A755" s="122">
        <v>751</v>
      </c>
      <c r="B755" s="122" t="s">
        <v>3689</v>
      </c>
      <c r="C755" s="122"/>
      <c r="D755" s="122" t="s">
        <v>3690</v>
      </c>
      <c r="E755" s="124" t="s">
        <v>3691</v>
      </c>
      <c r="F755" s="139">
        <v>43080</v>
      </c>
      <c r="G755" s="122" t="s">
        <v>3692</v>
      </c>
      <c r="H755" s="122" t="s">
        <v>160</v>
      </c>
      <c r="I755" s="122" t="s">
        <v>607</v>
      </c>
      <c r="J755" s="122"/>
      <c r="K755" s="122"/>
      <c r="L755" s="122"/>
      <c r="M755" s="122"/>
      <c r="N755" s="126" t="s">
        <v>3693</v>
      </c>
      <c r="O755" s="127" t="s">
        <v>23</v>
      </c>
      <c r="P755" s="127" t="s">
        <v>3540</v>
      </c>
    </row>
    <row r="756" spans="1:16" ht="60" x14ac:dyDescent="0.25">
      <c r="A756" s="122">
        <v>752</v>
      </c>
      <c r="B756" s="122" t="s">
        <v>3694</v>
      </c>
      <c r="C756" s="122"/>
      <c r="D756" s="123" t="s">
        <v>3695</v>
      </c>
      <c r="E756" s="124" t="s">
        <v>3696</v>
      </c>
      <c r="F756" s="139">
        <v>43082</v>
      </c>
      <c r="G756" s="122" t="s">
        <v>1100</v>
      </c>
      <c r="H756" s="158" t="s">
        <v>167</v>
      </c>
      <c r="I756" s="122" t="s">
        <v>329</v>
      </c>
      <c r="J756" s="122"/>
      <c r="K756" s="122"/>
      <c r="L756" s="122"/>
      <c r="M756" s="122"/>
      <c r="N756" s="126" t="s">
        <v>3697</v>
      </c>
      <c r="O756" s="127" t="s">
        <v>3698</v>
      </c>
      <c r="P756" s="127" t="s">
        <v>24</v>
      </c>
    </row>
    <row r="757" spans="1:16" ht="60" x14ac:dyDescent="0.25">
      <c r="A757" s="122">
        <v>753</v>
      </c>
      <c r="B757" s="122" t="s">
        <v>3699</v>
      </c>
      <c r="C757" s="122"/>
      <c r="D757" s="122" t="s">
        <v>3700</v>
      </c>
      <c r="E757" s="124" t="s">
        <v>3701</v>
      </c>
      <c r="F757" s="139">
        <v>43083</v>
      </c>
      <c r="G757" s="122" t="s">
        <v>3702</v>
      </c>
      <c r="H757" s="158" t="s">
        <v>167</v>
      </c>
      <c r="I757" s="122" t="s">
        <v>329</v>
      </c>
      <c r="J757" s="122"/>
      <c r="K757" s="122"/>
      <c r="L757" s="122"/>
      <c r="M757" s="122"/>
      <c r="N757" s="126" t="s">
        <v>3703</v>
      </c>
      <c r="O757" s="127" t="s">
        <v>3698</v>
      </c>
      <c r="P757" s="127" t="s">
        <v>24</v>
      </c>
    </row>
    <row r="758" spans="1:16" ht="72" x14ac:dyDescent="0.25">
      <c r="A758" s="122">
        <v>754</v>
      </c>
      <c r="B758" s="122" t="s">
        <v>3704</v>
      </c>
      <c r="C758" s="122"/>
      <c r="D758" s="123" t="s">
        <v>3705</v>
      </c>
      <c r="E758" s="124" t="s">
        <v>3706</v>
      </c>
      <c r="F758" s="139">
        <v>43083</v>
      </c>
      <c r="G758" s="122" t="s">
        <v>3707</v>
      </c>
      <c r="H758" s="122" t="s">
        <v>160</v>
      </c>
      <c r="I758" s="122" t="s">
        <v>607</v>
      </c>
      <c r="J758" s="122"/>
      <c r="K758" s="122"/>
      <c r="L758" s="122"/>
      <c r="M758" s="122"/>
      <c r="N758" s="126" t="s">
        <v>3708</v>
      </c>
      <c r="O758" s="127" t="s">
        <v>23</v>
      </c>
      <c r="P758" s="127" t="s">
        <v>24</v>
      </c>
    </row>
    <row r="759" spans="1:16" ht="72" x14ac:dyDescent="0.25">
      <c r="A759" s="122">
        <v>755</v>
      </c>
      <c r="B759" s="122" t="s">
        <v>3709</v>
      </c>
      <c r="C759" s="122"/>
      <c r="D759" s="123" t="s">
        <v>3710</v>
      </c>
      <c r="E759" s="124" t="s">
        <v>3711</v>
      </c>
      <c r="F759" s="139">
        <v>43083</v>
      </c>
      <c r="G759" s="122" t="s">
        <v>178</v>
      </c>
      <c r="H759" s="122" t="s">
        <v>179</v>
      </c>
      <c r="I759" s="122" t="s">
        <v>179</v>
      </c>
      <c r="J759" s="122"/>
      <c r="K759" s="122"/>
      <c r="L759" s="122"/>
      <c r="M759" s="122"/>
      <c r="N759" s="126" t="s">
        <v>3712</v>
      </c>
      <c r="O759" s="127" t="s">
        <v>3698</v>
      </c>
      <c r="P759" s="127" t="s">
        <v>24</v>
      </c>
    </row>
    <row r="760" spans="1:16" ht="60" x14ac:dyDescent="0.25">
      <c r="A760" s="122">
        <v>756</v>
      </c>
      <c r="B760" s="122" t="s">
        <v>3713</v>
      </c>
      <c r="C760" s="122"/>
      <c r="D760" s="122" t="s">
        <v>3714</v>
      </c>
      <c r="E760" s="124" t="s">
        <v>3715</v>
      </c>
      <c r="F760" s="139">
        <v>43083</v>
      </c>
      <c r="G760" s="122" t="s">
        <v>3716</v>
      </c>
      <c r="H760" s="122" t="s">
        <v>77</v>
      </c>
      <c r="I760" s="122" t="s">
        <v>179</v>
      </c>
      <c r="J760" s="122"/>
      <c r="K760" s="122"/>
      <c r="L760" s="122"/>
      <c r="M760" s="122"/>
      <c r="N760" s="126" t="s">
        <v>3717</v>
      </c>
      <c r="O760" s="127" t="s">
        <v>23</v>
      </c>
      <c r="P760" s="127" t="s">
        <v>24</v>
      </c>
    </row>
    <row r="761" spans="1:16" ht="72" x14ac:dyDescent="0.25">
      <c r="A761" s="122">
        <v>757</v>
      </c>
      <c r="B761" s="122" t="s">
        <v>3718</v>
      </c>
      <c r="C761" s="122"/>
      <c r="D761" s="123" t="s">
        <v>3719</v>
      </c>
      <c r="E761" s="124" t="s">
        <v>3720</v>
      </c>
      <c r="F761" s="139">
        <v>43083</v>
      </c>
      <c r="G761" s="122" t="s">
        <v>3721</v>
      </c>
      <c r="H761" s="122" t="s">
        <v>160</v>
      </c>
      <c r="I761" s="122" t="s">
        <v>607</v>
      </c>
      <c r="J761" s="122"/>
      <c r="K761" s="122"/>
      <c r="L761" s="122"/>
      <c r="M761" s="122"/>
      <c r="N761" s="126" t="s">
        <v>3722</v>
      </c>
      <c r="O761" s="127" t="s">
        <v>23</v>
      </c>
      <c r="P761" s="127" t="s">
        <v>24</v>
      </c>
    </row>
    <row r="762" spans="1:16" ht="96" x14ac:dyDescent="0.25">
      <c r="A762" s="122">
        <v>758</v>
      </c>
      <c r="B762" s="122" t="s">
        <v>3723</v>
      </c>
      <c r="C762" s="122"/>
      <c r="D762" s="123" t="s">
        <v>3724</v>
      </c>
      <c r="E762" s="124" t="s">
        <v>3725</v>
      </c>
      <c r="F762" s="139">
        <v>43083</v>
      </c>
      <c r="G762" s="122" t="s">
        <v>3726</v>
      </c>
      <c r="H762" s="122" t="s">
        <v>160</v>
      </c>
      <c r="I762" s="122" t="s">
        <v>607</v>
      </c>
      <c r="J762" s="122"/>
      <c r="K762" s="122"/>
      <c r="L762" s="122"/>
      <c r="M762" s="122"/>
      <c r="N762" s="126" t="s">
        <v>3727</v>
      </c>
      <c r="O762" s="127" t="s">
        <v>23</v>
      </c>
      <c r="P762" s="127" t="s">
        <v>24</v>
      </c>
    </row>
    <row r="763" spans="1:16" ht="60" x14ac:dyDescent="0.25">
      <c r="A763" s="122">
        <v>759</v>
      </c>
      <c r="B763" s="122" t="s">
        <v>3728</v>
      </c>
      <c r="C763" s="122" t="s">
        <v>3729</v>
      </c>
      <c r="D763" s="123" t="s">
        <v>3730</v>
      </c>
      <c r="E763" s="124" t="s">
        <v>3731</v>
      </c>
      <c r="F763" s="139">
        <v>43083</v>
      </c>
      <c r="G763" s="122" t="s">
        <v>3732</v>
      </c>
      <c r="H763" s="122" t="s">
        <v>2745</v>
      </c>
      <c r="I763" s="122" t="s">
        <v>2746</v>
      </c>
      <c r="J763" s="122"/>
      <c r="K763" s="122"/>
      <c r="L763" s="122"/>
      <c r="M763" s="122"/>
      <c r="N763" s="126" t="s">
        <v>3733</v>
      </c>
      <c r="O763" s="127" t="s">
        <v>23</v>
      </c>
      <c r="P763" s="127" t="s">
        <v>24</v>
      </c>
    </row>
    <row r="764" spans="1:16" ht="108" x14ac:dyDescent="0.25">
      <c r="A764" s="122">
        <v>760</v>
      </c>
      <c r="B764" s="122" t="s">
        <v>3734</v>
      </c>
      <c r="C764" s="122"/>
      <c r="D764" s="123" t="s">
        <v>3735</v>
      </c>
      <c r="E764" s="124" t="s">
        <v>3736</v>
      </c>
      <c r="F764" s="139">
        <v>43083</v>
      </c>
      <c r="G764" s="122" t="s">
        <v>3737</v>
      </c>
      <c r="H764" s="122" t="s">
        <v>160</v>
      </c>
      <c r="I764" s="122" t="s">
        <v>607</v>
      </c>
      <c r="J764" s="122"/>
      <c r="K764" s="122"/>
      <c r="L764" s="122"/>
      <c r="M764" s="122"/>
      <c r="N764" s="126" t="s">
        <v>3738</v>
      </c>
      <c r="O764" s="127" t="s">
        <v>23</v>
      </c>
      <c r="P764" s="127" t="s">
        <v>24</v>
      </c>
    </row>
    <row r="765" spans="1:16" ht="60" x14ac:dyDescent="0.25">
      <c r="A765" s="122">
        <v>761</v>
      </c>
      <c r="B765" s="122" t="s">
        <v>3739</v>
      </c>
      <c r="C765" s="122" t="s">
        <v>3740</v>
      </c>
      <c r="D765" s="123" t="s">
        <v>3741</v>
      </c>
      <c r="E765" s="124" t="s">
        <v>3742</v>
      </c>
      <c r="F765" s="139">
        <v>43083</v>
      </c>
      <c r="G765" s="122" t="s">
        <v>3743</v>
      </c>
      <c r="H765" s="122" t="s">
        <v>2745</v>
      </c>
      <c r="I765" s="122" t="s">
        <v>2746</v>
      </c>
      <c r="J765" s="122"/>
      <c r="K765" s="122"/>
      <c r="L765" s="122"/>
      <c r="M765" s="122"/>
      <c r="N765" s="126" t="s">
        <v>3744</v>
      </c>
      <c r="O765" s="127" t="s">
        <v>23</v>
      </c>
      <c r="P765" s="127" t="s">
        <v>24</v>
      </c>
    </row>
    <row r="766" spans="1:16" ht="84" x14ac:dyDescent="0.25">
      <c r="A766" s="122">
        <v>762</v>
      </c>
      <c r="B766" s="122" t="s">
        <v>3745</v>
      </c>
      <c r="C766" s="122"/>
      <c r="D766" s="123" t="s">
        <v>3746</v>
      </c>
      <c r="E766" s="124" t="s">
        <v>3747</v>
      </c>
      <c r="F766" s="139">
        <v>43083</v>
      </c>
      <c r="G766" s="122" t="s">
        <v>3748</v>
      </c>
      <c r="H766" s="122" t="s">
        <v>160</v>
      </c>
      <c r="I766" s="122" t="s">
        <v>607</v>
      </c>
      <c r="J766" s="122"/>
      <c r="K766" s="122"/>
      <c r="L766" s="122"/>
      <c r="M766" s="122"/>
      <c r="N766" s="126" t="s">
        <v>3749</v>
      </c>
      <c r="O766" s="127" t="s">
        <v>23</v>
      </c>
      <c r="P766" s="127" t="s">
        <v>24</v>
      </c>
    </row>
    <row r="767" spans="1:16" ht="84" x14ac:dyDescent="0.25">
      <c r="A767" s="122">
        <v>763</v>
      </c>
      <c r="B767" s="122" t="s">
        <v>3750</v>
      </c>
      <c r="C767" s="122"/>
      <c r="D767" s="123" t="s">
        <v>3751</v>
      </c>
      <c r="E767" s="124" t="s">
        <v>3752</v>
      </c>
      <c r="F767" s="139">
        <v>43083</v>
      </c>
      <c r="G767" s="122" t="s">
        <v>2150</v>
      </c>
      <c r="H767" s="122" t="s">
        <v>160</v>
      </c>
      <c r="I767" s="122" t="s">
        <v>179</v>
      </c>
      <c r="J767" s="122"/>
      <c r="K767" s="122"/>
      <c r="L767" s="122"/>
      <c r="M767" s="122"/>
      <c r="N767" s="126" t="s">
        <v>3753</v>
      </c>
      <c r="O767" s="127" t="s">
        <v>23</v>
      </c>
      <c r="P767" s="127" t="s">
        <v>24</v>
      </c>
    </row>
    <row r="768" spans="1:16" ht="96" x14ac:dyDescent="0.25">
      <c r="A768" s="122">
        <v>764</v>
      </c>
      <c r="B768" s="122" t="s">
        <v>3754</v>
      </c>
      <c r="C768" s="122"/>
      <c r="D768" s="123" t="s">
        <v>3755</v>
      </c>
      <c r="E768" s="124" t="s">
        <v>3756</v>
      </c>
      <c r="F768" s="139">
        <v>43083</v>
      </c>
      <c r="G768" s="122" t="s">
        <v>1317</v>
      </c>
      <c r="H768" s="122" t="s">
        <v>160</v>
      </c>
      <c r="I768" s="122" t="s">
        <v>607</v>
      </c>
      <c r="J768" s="122"/>
      <c r="K768" s="122"/>
      <c r="L768" s="122"/>
      <c r="M768" s="122"/>
      <c r="N768" s="126" t="s">
        <v>3757</v>
      </c>
      <c r="O768" s="127" t="s">
        <v>23</v>
      </c>
      <c r="P768" s="127" t="s">
        <v>24</v>
      </c>
    </row>
    <row r="769" spans="1:16" ht="48" x14ac:dyDescent="0.25">
      <c r="A769" s="122">
        <v>765</v>
      </c>
      <c r="B769" s="122" t="s">
        <v>3758</v>
      </c>
      <c r="C769" s="122" t="s">
        <v>3759</v>
      </c>
      <c r="D769" s="123" t="s">
        <v>3760</v>
      </c>
      <c r="E769" s="124" t="s">
        <v>3761</v>
      </c>
      <c r="F769" s="139">
        <v>43083</v>
      </c>
      <c r="G769" s="122" t="s">
        <v>3762</v>
      </c>
      <c r="H769" s="122" t="s">
        <v>2745</v>
      </c>
      <c r="I769" s="122" t="s">
        <v>2746</v>
      </c>
      <c r="J769" s="122"/>
      <c r="K769" s="122"/>
      <c r="L769" s="122"/>
      <c r="M769" s="122"/>
      <c r="N769" s="126" t="s">
        <v>3763</v>
      </c>
      <c r="O769" s="127" t="s">
        <v>23</v>
      </c>
      <c r="P769" s="127" t="s">
        <v>24</v>
      </c>
    </row>
    <row r="770" spans="1:16" ht="60" x14ac:dyDescent="0.25">
      <c r="A770" s="122">
        <v>766</v>
      </c>
      <c r="B770" s="122" t="s">
        <v>3764</v>
      </c>
      <c r="C770" s="122" t="s">
        <v>3765</v>
      </c>
      <c r="D770" s="122"/>
      <c r="E770" s="124" t="s">
        <v>3766</v>
      </c>
      <c r="F770" s="139">
        <v>43083</v>
      </c>
      <c r="G770" s="122" t="s">
        <v>3767</v>
      </c>
      <c r="H770" s="122" t="s">
        <v>2745</v>
      </c>
      <c r="I770" s="122" t="s">
        <v>2746</v>
      </c>
      <c r="J770" s="122"/>
      <c r="K770" s="122"/>
      <c r="L770" s="122"/>
      <c r="M770" s="122"/>
      <c r="N770" s="126" t="s">
        <v>3768</v>
      </c>
      <c r="O770" s="127" t="s">
        <v>23</v>
      </c>
      <c r="P770" s="127" t="s">
        <v>24</v>
      </c>
    </row>
    <row r="771" spans="1:16" ht="72" x14ac:dyDescent="0.25">
      <c r="A771" s="122">
        <v>767</v>
      </c>
      <c r="B771" s="122" t="s">
        <v>3769</v>
      </c>
      <c r="C771" s="122" t="s">
        <v>3770</v>
      </c>
      <c r="D771" s="122"/>
      <c r="E771" s="124" t="s">
        <v>3771</v>
      </c>
      <c r="F771" s="139">
        <v>43084</v>
      </c>
      <c r="G771" s="122" t="s">
        <v>3772</v>
      </c>
      <c r="H771" s="122" t="s">
        <v>214</v>
      </c>
      <c r="I771" s="122" t="s">
        <v>215</v>
      </c>
      <c r="J771" s="122"/>
      <c r="K771" s="122"/>
      <c r="L771" s="122"/>
      <c r="M771" s="122"/>
      <c r="N771" s="126" t="s">
        <v>3773</v>
      </c>
      <c r="O771" s="127" t="s">
        <v>36</v>
      </c>
      <c r="P771" s="127" t="s">
        <v>52</v>
      </c>
    </row>
    <row r="772" spans="1:16" ht="72" x14ac:dyDescent="0.25">
      <c r="A772" s="122">
        <v>768</v>
      </c>
      <c r="B772" s="122" t="s">
        <v>3774</v>
      </c>
      <c r="C772" s="122" t="s">
        <v>3775</v>
      </c>
      <c r="D772" s="123" t="s">
        <v>3776</v>
      </c>
      <c r="E772" s="124" t="s">
        <v>3777</v>
      </c>
      <c r="F772" s="139">
        <v>43084</v>
      </c>
      <c r="G772" s="122" t="s">
        <v>3778</v>
      </c>
      <c r="H772" s="122" t="s">
        <v>191</v>
      </c>
      <c r="I772" s="122" t="s">
        <v>192</v>
      </c>
      <c r="J772" s="122"/>
      <c r="K772" s="122"/>
      <c r="L772" s="122"/>
      <c r="M772" s="122"/>
      <c r="N772" s="126" t="s">
        <v>3779</v>
      </c>
      <c r="O772" s="25" t="s">
        <v>23</v>
      </c>
      <c r="P772" s="127" t="s">
        <v>24</v>
      </c>
    </row>
    <row r="773" spans="1:16" ht="84" x14ac:dyDescent="0.25">
      <c r="A773" s="122">
        <v>769</v>
      </c>
      <c r="B773" s="122" t="s">
        <v>3780</v>
      </c>
      <c r="C773" s="122"/>
      <c r="D773" s="123" t="s">
        <v>3781</v>
      </c>
      <c r="E773" s="124" t="s">
        <v>3782</v>
      </c>
      <c r="F773" s="139">
        <v>43084</v>
      </c>
      <c r="G773" s="122" t="s">
        <v>1105</v>
      </c>
      <c r="H773" s="122" t="s">
        <v>160</v>
      </c>
      <c r="I773" s="122" t="s">
        <v>607</v>
      </c>
      <c r="J773" s="122"/>
      <c r="K773" s="122"/>
      <c r="L773" s="122"/>
      <c r="M773" s="122"/>
      <c r="N773" s="126" t="s">
        <v>3783</v>
      </c>
      <c r="O773" s="127" t="s">
        <v>23</v>
      </c>
      <c r="P773" s="127" t="s">
        <v>24</v>
      </c>
    </row>
    <row r="774" spans="1:16" ht="84" x14ac:dyDescent="0.25">
      <c r="A774" s="122">
        <v>770</v>
      </c>
      <c r="B774" s="122" t="s">
        <v>3784</v>
      </c>
      <c r="C774" s="122" t="s">
        <v>3785</v>
      </c>
      <c r="D774" s="123" t="s">
        <v>3786</v>
      </c>
      <c r="E774" s="124" t="s">
        <v>3787</v>
      </c>
      <c r="F774" s="139">
        <v>43084</v>
      </c>
      <c r="G774" s="122" t="s">
        <v>3788</v>
      </c>
      <c r="H774" s="122" t="s">
        <v>191</v>
      </c>
      <c r="I774" s="122" t="s">
        <v>192</v>
      </c>
      <c r="J774" s="122"/>
      <c r="K774" s="122"/>
      <c r="L774" s="122"/>
      <c r="M774" s="122"/>
      <c r="N774" s="126" t="s">
        <v>3789</v>
      </c>
      <c r="O774" s="25" t="s">
        <v>23</v>
      </c>
      <c r="P774" s="127" t="s">
        <v>24</v>
      </c>
    </row>
    <row r="775" spans="1:16" ht="72" x14ac:dyDescent="0.25">
      <c r="A775" s="122">
        <v>771</v>
      </c>
      <c r="B775" s="122" t="s">
        <v>3790</v>
      </c>
      <c r="C775" s="122"/>
      <c r="D775" s="123" t="s">
        <v>3791</v>
      </c>
      <c r="E775" s="124" t="s">
        <v>3792</v>
      </c>
      <c r="F775" s="139">
        <v>43084</v>
      </c>
      <c r="G775" s="122" t="s">
        <v>1915</v>
      </c>
      <c r="H775" s="122" t="s">
        <v>160</v>
      </c>
      <c r="I775" s="122" t="s">
        <v>607</v>
      </c>
      <c r="J775" s="122"/>
      <c r="K775" s="122"/>
      <c r="L775" s="122"/>
      <c r="M775" s="122"/>
      <c r="N775" s="126" t="s">
        <v>3793</v>
      </c>
      <c r="O775" s="25" t="s">
        <v>23</v>
      </c>
      <c r="P775" s="127" t="s">
        <v>24</v>
      </c>
    </row>
    <row r="776" spans="1:16" ht="84" x14ac:dyDescent="0.25">
      <c r="A776" s="122">
        <v>772</v>
      </c>
      <c r="B776" s="122" t="s">
        <v>3794</v>
      </c>
      <c r="C776" s="122"/>
      <c r="D776" s="123" t="s">
        <v>3795</v>
      </c>
      <c r="E776" s="124" t="s">
        <v>3796</v>
      </c>
      <c r="F776" s="139">
        <v>43084</v>
      </c>
      <c r="G776" s="122" t="s">
        <v>3797</v>
      </c>
      <c r="H776" s="122" t="s">
        <v>160</v>
      </c>
      <c r="I776" s="122" t="s">
        <v>607</v>
      </c>
      <c r="J776" s="122"/>
      <c r="K776" s="122"/>
      <c r="L776" s="122"/>
      <c r="M776" s="122"/>
      <c r="N776" s="126" t="s">
        <v>3798</v>
      </c>
      <c r="O776" s="127" t="s">
        <v>23</v>
      </c>
      <c r="P776" s="127" t="s">
        <v>24</v>
      </c>
    </row>
    <row r="777" spans="1:16" ht="72" x14ac:dyDescent="0.25">
      <c r="A777" s="122">
        <v>773</v>
      </c>
      <c r="B777" s="122" t="s">
        <v>3799</v>
      </c>
      <c r="C777" s="122"/>
      <c r="D777" s="123" t="s">
        <v>3800</v>
      </c>
      <c r="E777" s="124" t="s">
        <v>3801</v>
      </c>
      <c r="F777" s="139">
        <v>43084</v>
      </c>
      <c r="G777" s="122" t="s">
        <v>3410</v>
      </c>
      <c r="H777" s="122" t="s">
        <v>160</v>
      </c>
      <c r="I777" s="122" t="s">
        <v>607</v>
      </c>
      <c r="J777" s="122"/>
      <c r="K777" s="122"/>
      <c r="L777" s="122"/>
      <c r="M777" s="122"/>
      <c r="N777" s="126" t="s">
        <v>3802</v>
      </c>
      <c r="O777" s="127" t="s">
        <v>23</v>
      </c>
      <c r="P777" s="127" t="s">
        <v>24</v>
      </c>
    </row>
    <row r="778" spans="1:16" ht="84" x14ac:dyDescent="0.25">
      <c r="A778" s="122">
        <v>774</v>
      </c>
      <c r="B778" s="122" t="s">
        <v>3803</v>
      </c>
      <c r="C778" s="122" t="s">
        <v>3804</v>
      </c>
      <c r="D778" s="122" t="s">
        <v>3805</v>
      </c>
      <c r="E778" s="124" t="s">
        <v>3806</v>
      </c>
      <c r="F778" s="139">
        <v>43084</v>
      </c>
      <c r="G778" s="122" t="s">
        <v>3807</v>
      </c>
      <c r="H778" s="143" t="s">
        <v>131</v>
      </c>
      <c r="I778" s="122" t="s">
        <v>342</v>
      </c>
      <c r="J778" s="122"/>
      <c r="K778" s="122"/>
      <c r="L778" s="122"/>
      <c r="M778" s="122"/>
      <c r="N778" s="126" t="s">
        <v>3808</v>
      </c>
      <c r="O778" s="127" t="s">
        <v>36</v>
      </c>
      <c r="P778" s="127" t="s">
        <v>24</v>
      </c>
    </row>
    <row r="779" spans="1:16" ht="36" x14ac:dyDescent="0.25">
      <c r="A779" s="122">
        <v>775</v>
      </c>
      <c r="B779" s="122"/>
      <c r="C779" s="122"/>
      <c r="D779" s="122" t="s">
        <v>3809</v>
      </c>
      <c r="E779" s="124" t="s">
        <v>3810</v>
      </c>
      <c r="F779" s="139">
        <v>43084</v>
      </c>
      <c r="G779" s="122" t="s">
        <v>566</v>
      </c>
      <c r="H779" s="122" t="s">
        <v>179</v>
      </c>
      <c r="I779" s="122" t="s">
        <v>2302</v>
      </c>
      <c r="J779" s="122"/>
      <c r="K779" s="122"/>
      <c r="L779" s="122"/>
      <c r="M779" s="122"/>
      <c r="N779" s="126" t="s">
        <v>3811</v>
      </c>
      <c r="O779" s="127" t="s">
        <v>88</v>
      </c>
      <c r="P779" s="127" t="s">
        <v>24</v>
      </c>
    </row>
    <row r="780" spans="1:16" ht="72" x14ac:dyDescent="0.25">
      <c r="A780" s="122">
        <v>776</v>
      </c>
      <c r="B780" s="122" t="s">
        <v>3812</v>
      </c>
      <c r="C780" s="122"/>
      <c r="D780" s="122" t="s">
        <v>3813</v>
      </c>
      <c r="E780" s="124" t="s">
        <v>3814</v>
      </c>
      <c r="F780" s="139">
        <v>43084</v>
      </c>
      <c r="G780" s="122" t="s">
        <v>3815</v>
      </c>
      <c r="H780" s="122" t="s">
        <v>167</v>
      </c>
      <c r="I780" s="122" t="s">
        <v>78</v>
      </c>
      <c r="J780" s="122"/>
      <c r="K780" s="122"/>
      <c r="L780" s="122"/>
      <c r="M780" s="122"/>
      <c r="N780" s="126" t="s">
        <v>3816</v>
      </c>
      <c r="O780" s="127" t="s">
        <v>36</v>
      </c>
      <c r="P780" s="127" t="s">
        <v>24</v>
      </c>
    </row>
    <row r="781" spans="1:16" ht="84" x14ac:dyDescent="0.25">
      <c r="A781" s="122">
        <v>777</v>
      </c>
      <c r="B781" s="122" t="s">
        <v>3817</v>
      </c>
      <c r="C781" s="122" t="s">
        <v>3818</v>
      </c>
      <c r="D781" s="123" t="s">
        <v>3819</v>
      </c>
      <c r="E781" s="124" t="s">
        <v>3820</v>
      </c>
      <c r="F781" s="139">
        <v>43084</v>
      </c>
      <c r="G781" s="122" t="s">
        <v>3821</v>
      </c>
      <c r="H781" s="122" t="s">
        <v>191</v>
      </c>
      <c r="I781" s="122" t="s">
        <v>192</v>
      </c>
      <c r="J781" s="122"/>
      <c r="K781" s="122"/>
      <c r="L781" s="122"/>
      <c r="M781" s="122"/>
      <c r="N781" s="126" t="s">
        <v>3822</v>
      </c>
      <c r="O781" s="25" t="s">
        <v>23</v>
      </c>
      <c r="P781" s="127" t="s">
        <v>24</v>
      </c>
    </row>
    <row r="782" spans="1:16" ht="84" x14ac:dyDescent="0.25">
      <c r="A782" s="122">
        <v>778</v>
      </c>
      <c r="B782" s="122" t="s">
        <v>3823</v>
      </c>
      <c r="C782" s="122"/>
      <c r="D782" s="123" t="s">
        <v>3824</v>
      </c>
      <c r="E782" s="124" t="s">
        <v>3825</v>
      </c>
      <c r="F782" s="139">
        <v>43087</v>
      </c>
      <c r="G782" s="122" t="s">
        <v>1501</v>
      </c>
      <c r="H782" s="122" t="s">
        <v>160</v>
      </c>
      <c r="I782" s="122" t="s">
        <v>179</v>
      </c>
      <c r="J782" s="122"/>
      <c r="K782" s="122"/>
      <c r="L782" s="122"/>
      <c r="M782" s="122"/>
      <c r="N782" s="126" t="s">
        <v>3826</v>
      </c>
      <c r="O782" s="127" t="s">
        <v>23</v>
      </c>
      <c r="P782" s="127" t="s">
        <v>24</v>
      </c>
    </row>
    <row r="783" spans="1:16" ht="84" x14ac:dyDescent="0.25">
      <c r="A783" s="122">
        <v>779</v>
      </c>
      <c r="B783" s="122" t="s">
        <v>3827</v>
      </c>
      <c r="C783" s="122"/>
      <c r="D783" s="123" t="s">
        <v>3828</v>
      </c>
      <c r="E783" s="124" t="s">
        <v>3829</v>
      </c>
      <c r="F783" s="139">
        <v>43087</v>
      </c>
      <c r="G783" s="122" t="s">
        <v>842</v>
      </c>
      <c r="H783" s="122" t="s">
        <v>160</v>
      </c>
      <c r="I783" s="122" t="s">
        <v>179</v>
      </c>
      <c r="J783" s="122"/>
      <c r="K783" s="122"/>
      <c r="L783" s="122"/>
      <c r="M783" s="122"/>
      <c r="N783" s="126" t="s">
        <v>3830</v>
      </c>
      <c r="O783" s="127" t="s">
        <v>23</v>
      </c>
      <c r="P783" s="127" t="s">
        <v>24</v>
      </c>
    </row>
    <row r="784" spans="1:16" ht="84" x14ac:dyDescent="0.25">
      <c r="A784" s="122">
        <v>780</v>
      </c>
      <c r="B784" s="122" t="s">
        <v>3831</v>
      </c>
      <c r="C784" s="122"/>
      <c r="D784" s="123" t="s">
        <v>3832</v>
      </c>
      <c r="E784" s="124" t="s">
        <v>3833</v>
      </c>
      <c r="F784" s="139">
        <v>43087</v>
      </c>
      <c r="G784" s="122" t="s">
        <v>1548</v>
      </c>
      <c r="H784" s="122" t="s">
        <v>160</v>
      </c>
      <c r="I784" s="122" t="s">
        <v>179</v>
      </c>
      <c r="J784" s="122"/>
      <c r="K784" s="122"/>
      <c r="L784" s="122"/>
      <c r="M784" s="122"/>
      <c r="N784" s="126" t="s">
        <v>3834</v>
      </c>
      <c r="O784" s="127" t="s">
        <v>23</v>
      </c>
      <c r="P784" s="127" t="s">
        <v>24</v>
      </c>
    </row>
    <row r="785" spans="1:16" ht="96" x14ac:dyDescent="0.25">
      <c r="A785" s="122">
        <v>781</v>
      </c>
      <c r="B785" s="122" t="s">
        <v>3835</v>
      </c>
      <c r="C785" s="122"/>
      <c r="D785" s="123" t="s">
        <v>3836</v>
      </c>
      <c r="E785" s="124" t="s">
        <v>3837</v>
      </c>
      <c r="F785" s="139">
        <v>43087</v>
      </c>
      <c r="G785" s="122" t="s">
        <v>763</v>
      </c>
      <c r="H785" s="122" t="s">
        <v>160</v>
      </c>
      <c r="I785" s="122" t="s">
        <v>179</v>
      </c>
      <c r="J785" s="122"/>
      <c r="K785" s="122"/>
      <c r="L785" s="122"/>
      <c r="M785" s="122"/>
      <c r="N785" s="126" t="s">
        <v>3838</v>
      </c>
      <c r="O785" s="127" t="s">
        <v>23</v>
      </c>
      <c r="P785" s="127" t="s">
        <v>24</v>
      </c>
    </row>
    <row r="786" spans="1:16" ht="96" x14ac:dyDescent="0.25">
      <c r="A786" s="122">
        <v>782</v>
      </c>
      <c r="B786" s="122" t="s">
        <v>3839</v>
      </c>
      <c r="C786" s="122"/>
      <c r="D786" s="123" t="s">
        <v>3840</v>
      </c>
      <c r="E786" s="124" t="s">
        <v>3841</v>
      </c>
      <c r="F786" s="139">
        <v>43087</v>
      </c>
      <c r="G786" s="122" t="s">
        <v>3842</v>
      </c>
      <c r="H786" s="122" t="s">
        <v>160</v>
      </c>
      <c r="I786" s="122" t="s">
        <v>179</v>
      </c>
      <c r="J786" s="122"/>
      <c r="K786" s="122"/>
      <c r="L786" s="122"/>
      <c r="M786" s="122"/>
      <c r="N786" s="126" t="s">
        <v>3843</v>
      </c>
      <c r="O786" s="127" t="s">
        <v>23</v>
      </c>
      <c r="P786" s="127" t="s">
        <v>24</v>
      </c>
    </row>
    <row r="787" spans="1:16" ht="84" x14ac:dyDescent="0.25">
      <c r="A787" s="122">
        <v>783</v>
      </c>
      <c r="B787" s="122" t="s">
        <v>3844</v>
      </c>
      <c r="C787" s="122"/>
      <c r="D787" s="123" t="s">
        <v>3845</v>
      </c>
      <c r="E787" s="124" t="s">
        <v>3846</v>
      </c>
      <c r="F787" s="139">
        <v>43087</v>
      </c>
      <c r="G787" s="122" t="s">
        <v>763</v>
      </c>
      <c r="H787" s="122" t="s">
        <v>160</v>
      </c>
      <c r="I787" s="122" t="s">
        <v>179</v>
      </c>
      <c r="J787" s="122"/>
      <c r="K787" s="122"/>
      <c r="L787" s="122"/>
      <c r="M787" s="122"/>
      <c r="N787" s="126" t="s">
        <v>3847</v>
      </c>
      <c r="O787" s="127" t="s">
        <v>23</v>
      </c>
      <c r="P787" s="127" t="s">
        <v>24</v>
      </c>
    </row>
    <row r="788" spans="1:16" ht="72" x14ac:dyDescent="0.25">
      <c r="A788" s="122">
        <v>784</v>
      </c>
      <c r="B788" s="122" t="s">
        <v>3848</v>
      </c>
      <c r="C788" s="122" t="s">
        <v>3849</v>
      </c>
      <c r="D788" s="123" t="s">
        <v>3850</v>
      </c>
      <c r="E788" s="124" t="s">
        <v>3851</v>
      </c>
      <c r="F788" s="139">
        <v>43087</v>
      </c>
      <c r="G788" s="122" t="s">
        <v>3852</v>
      </c>
      <c r="H788" s="122" t="s">
        <v>191</v>
      </c>
      <c r="I788" s="122" t="s">
        <v>192</v>
      </c>
      <c r="J788" s="122"/>
      <c r="K788" s="122"/>
      <c r="L788" s="122"/>
      <c r="M788" s="122"/>
      <c r="N788" s="126" t="s">
        <v>3853</v>
      </c>
      <c r="O788" s="25" t="s">
        <v>23</v>
      </c>
      <c r="P788" s="127" t="s">
        <v>24</v>
      </c>
    </row>
    <row r="789" spans="1:16" ht="72" x14ac:dyDescent="0.25">
      <c r="A789" s="122">
        <v>785</v>
      </c>
      <c r="B789" s="122" t="s">
        <v>3854</v>
      </c>
      <c r="C789" s="122" t="s">
        <v>3855</v>
      </c>
      <c r="D789" s="123" t="s">
        <v>3856</v>
      </c>
      <c r="E789" s="124" t="s">
        <v>3857</v>
      </c>
      <c r="F789" s="139">
        <v>43087</v>
      </c>
      <c r="G789" s="122" t="s">
        <v>3858</v>
      </c>
      <c r="H789" s="122" t="s">
        <v>191</v>
      </c>
      <c r="I789" s="122" t="s">
        <v>192</v>
      </c>
      <c r="J789" s="122"/>
      <c r="K789" s="122"/>
      <c r="L789" s="122"/>
      <c r="M789" s="122"/>
      <c r="N789" s="126" t="s">
        <v>3859</v>
      </c>
      <c r="O789" s="25" t="s">
        <v>23</v>
      </c>
      <c r="P789" s="127" t="s">
        <v>24</v>
      </c>
    </row>
    <row r="790" spans="1:16" ht="72" x14ac:dyDescent="0.25">
      <c r="A790" s="122">
        <v>786</v>
      </c>
      <c r="B790" s="122" t="s">
        <v>3860</v>
      </c>
      <c r="C790" s="122" t="s">
        <v>3861</v>
      </c>
      <c r="D790" s="123" t="s">
        <v>3862</v>
      </c>
      <c r="E790" s="124" t="s">
        <v>3863</v>
      </c>
      <c r="F790" s="139">
        <v>43087</v>
      </c>
      <c r="G790" s="122" t="s">
        <v>3864</v>
      </c>
      <c r="H790" s="122" t="s">
        <v>191</v>
      </c>
      <c r="I790" s="122" t="s">
        <v>192</v>
      </c>
      <c r="J790" s="122"/>
      <c r="K790" s="122"/>
      <c r="L790" s="122"/>
      <c r="M790" s="122"/>
      <c r="N790" s="126" t="s">
        <v>3865</v>
      </c>
      <c r="O790" s="25" t="s">
        <v>23</v>
      </c>
      <c r="P790" s="127" t="s">
        <v>24</v>
      </c>
    </row>
    <row r="791" spans="1:16" ht="60" x14ac:dyDescent="0.25">
      <c r="A791" s="122">
        <v>787</v>
      </c>
      <c r="B791" s="122"/>
      <c r="C791" s="122"/>
      <c r="D791" s="122" t="s">
        <v>3866</v>
      </c>
      <c r="E791" s="124" t="s">
        <v>3867</v>
      </c>
      <c r="F791" s="139">
        <v>43087</v>
      </c>
      <c r="G791" s="122" t="s">
        <v>3514</v>
      </c>
      <c r="H791" s="122" t="s">
        <v>179</v>
      </c>
      <c r="I791" s="122" t="s">
        <v>2302</v>
      </c>
      <c r="J791" s="122"/>
      <c r="K791" s="122"/>
      <c r="L791" s="122"/>
      <c r="M791" s="122"/>
      <c r="N791" s="126" t="s">
        <v>3868</v>
      </c>
      <c r="O791" s="127" t="s">
        <v>36</v>
      </c>
      <c r="P791" s="127" t="s">
        <v>24</v>
      </c>
    </row>
    <row r="792" spans="1:16" ht="72" x14ac:dyDescent="0.25">
      <c r="A792" s="122">
        <v>788</v>
      </c>
      <c r="B792" s="122" t="s">
        <v>3869</v>
      </c>
      <c r="C792" s="122"/>
      <c r="D792" s="123" t="s">
        <v>3870</v>
      </c>
      <c r="E792" s="124" t="s">
        <v>3871</v>
      </c>
      <c r="F792" s="139">
        <v>43087</v>
      </c>
      <c r="G792" s="122" t="s">
        <v>2019</v>
      </c>
      <c r="H792" s="122" t="s">
        <v>167</v>
      </c>
      <c r="I792" s="122" t="s">
        <v>168</v>
      </c>
      <c r="J792" s="122"/>
      <c r="K792" s="122"/>
      <c r="L792" s="122"/>
      <c r="M792" s="122"/>
      <c r="N792" s="126" t="s">
        <v>3872</v>
      </c>
      <c r="O792" s="127" t="s">
        <v>36</v>
      </c>
      <c r="P792" s="127" t="s">
        <v>24</v>
      </c>
    </row>
    <row r="793" spans="1:16" ht="72" x14ac:dyDescent="0.25">
      <c r="A793" s="122">
        <v>789</v>
      </c>
      <c r="B793" s="122" t="s">
        <v>3873</v>
      </c>
      <c r="C793" s="122" t="s">
        <v>3874</v>
      </c>
      <c r="D793" s="123" t="s">
        <v>3875</v>
      </c>
      <c r="E793" s="124" t="s">
        <v>3876</v>
      </c>
      <c r="F793" s="139">
        <v>43088</v>
      </c>
      <c r="G793" s="122" t="s">
        <v>3877</v>
      </c>
      <c r="H793" s="122" t="s">
        <v>359</v>
      </c>
      <c r="I793" s="122" t="s">
        <v>1081</v>
      </c>
      <c r="J793" s="122"/>
      <c r="K793" s="122"/>
      <c r="L793" s="122"/>
      <c r="M793" s="122"/>
      <c r="N793" s="126" t="s">
        <v>3878</v>
      </c>
      <c r="O793" s="127" t="s">
        <v>23</v>
      </c>
      <c r="P793" s="127" t="s">
        <v>24</v>
      </c>
    </row>
    <row r="794" spans="1:16" ht="84" x14ac:dyDescent="0.25">
      <c r="A794" s="122">
        <v>790</v>
      </c>
      <c r="B794" s="122" t="s">
        <v>3879</v>
      </c>
      <c r="C794" s="122"/>
      <c r="D794" s="123" t="s">
        <v>3880</v>
      </c>
      <c r="E794" s="124" t="s">
        <v>3881</v>
      </c>
      <c r="F794" s="139">
        <v>43088</v>
      </c>
      <c r="G794" s="122" t="s">
        <v>1114</v>
      </c>
      <c r="H794" s="122" t="s">
        <v>160</v>
      </c>
      <c r="I794" s="122" t="s">
        <v>179</v>
      </c>
      <c r="J794" s="122"/>
      <c r="K794" s="122"/>
      <c r="L794" s="122"/>
      <c r="M794" s="122"/>
      <c r="N794" s="126" t="s">
        <v>3882</v>
      </c>
      <c r="O794" s="127" t="s">
        <v>23</v>
      </c>
      <c r="P794" s="127" t="s">
        <v>24</v>
      </c>
    </row>
    <row r="795" spans="1:16" ht="84" x14ac:dyDescent="0.25">
      <c r="A795" s="122">
        <v>791</v>
      </c>
      <c r="B795" s="122" t="s">
        <v>3883</v>
      </c>
      <c r="C795" s="122"/>
      <c r="D795" s="123" t="s">
        <v>3884</v>
      </c>
      <c r="E795" s="124" t="s">
        <v>3885</v>
      </c>
      <c r="F795" s="139">
        <v>43088</v>
      </c>
      <c r="G795" s="122" t="s">
        <v>1939</v>
      </c>
      <c r="H795" s="122" t="s">
        <v>160</v>
      </c>
      <c r="I795" s="122" t="s">
        <v>179</v>
      </c>
      <c r="J795" s="122"/>
      <c r="K795" s="122"/>
      <c r="L795" s="122"/>
      <c r="M795" s="122"/>
      <c r="N795" s="126" t="s">
        <v>3886</v>
      </c>
      <c r="O795" s="127" t="s">
        <v>23</v>
      </c>
      <c r="P795" s="127" t="s">
        <v>24</v>
      </c>
    </row>
    <row r="796" spans="1:16" ht="84" x14ac:dyDescent="0.25">
      <c r="A796" s="122">
        <v>792</v>
      </c>
      <c r="B796" s="122" t="s">
        <v>3887</v>
      </c>
      <c r="C796" s="122"/>
      <c r="D796" s="123" t="s">
        <v>3888</v>
      </c>
      <c r="E796" s="124" t="s">
        <v>3889</v>
      </c>
      <c r="F796" s="139">
        <v>43088</v>
      </c>
      <c r="G796" s="122" t="s">
        <v>1033</v>
      </c>
      <c r="H796" s="122" t="s">
        <v>160</v>
      </c>
      <c r="I796" s="122" t="s">
        <v>179</v>
      </c>
      <c r="J796" s="122"/>
      <c r="K796" s="122"/>
      <c r="L796" s="122"/>
      <c r="M796" s="122"/>
      <c r="N796" s="126" t="s">
        <v>3890</v>
      </c>
      <c r="O796" s="127" t="s">
        <v>23</v>
      </c>
      <c r="P796" s="127" t="s">
        <v>24</v>
      </c>
    </row>
    <row r="797" spans="1:16" ht="60" x14ac:dyDescent="0.25">
      <c r="A797" s="122">
        <v>793</v>
      </c>
      <c r="B797" s="122" t="s">
        <v>3891</v>
      </c>
      <c r="C797" s="122"/>
      <c r="D797" s="123" t="s">
        <v>3892</v>
      </c>
      <c r="E797" s="124" t="s">
        <v>3893</v>
      </c>
      <c r="F797" s="139">
        <v>43088</v>
      </c>
      <c r="G797" s="122" t="s">
        <v>3894</v>
      </c>
      <c r="H797" s="122" t="s">
        <v>160</v>
      </c>
      <c r="I797" s="122" t="s">
        <v>607</v>
      </c>
      <c r="J797" s="122"/>
      <c r="K797" s="122"/>
      <c r="L797" s="122"/>
      <c r="M797" s="122"/>
      <c r="N797" s="126" t="s">
        <v>3895</v>
      </c>
      <c r="O797" s="127" t="s">
        <v>23</v>
      </c>
      <c r="P797" s="127" t="s">
        <v>24</v>
      </c>
    </row>
    <row r="798" spans="1:16" ht="84" x14ac:dyDescent="0.25">
      <c r="A798" s="122">
        <v>794</v>
      </c>
      <c r="B798" s="122" t="s">
        <v>3896</v>
      </c>
      <c r="C798" s="122"/>
      <c r="D798" s="123" t="s">
        <v>3897</v>
      </c>
      <c r="E798" s="124" t="s">
        <v>3898</v>
      </c>
      <c r="F798" s="139">
        <v>43088</v>
      </c>
      <c r="G798" s="122" t="s">
        <v>2761</v>
      </c>
      <c r="H798" s="122" t="s">
        <v>160</v>
      </c>
      <c r="I798" s="122" t="s">
        <v>179</v>
      </c>
      <c r="J798" s="122"/>
      <c r="K798" s="122"/>
      <c r="L798" s="122"/>
      <c r="M798" s="122"/>
      <c r="N798" s="126" t="s">
        <v>3899</v>
      </c>
      <c r="O798" s="127" t="s">
        <v>23</v>
      </c>
      <c r="P798" s="127" t="s">
        <v>24</v>
      </c>
    </row>
    <row r="799" spans="1:16" ht="60" x14ac:dyDescent="0.25">
      <c r="A799" s="122">
        <v>795</v>
      </c>
      <c r="B799" s="122"/>
      <c r="C799" s="122"/>
      <c r="D799" s="122" t="s">
        <v>3900</v>
      </c>
      <c r="E799" s="124" t="s">
        <v>3901</v>
      </c>
      <c r="F799" s="139">
        <v>43088</v>
      </c>
      <c r="G799" s="122" t="s">
        <v>1543</v>
      </c>
      <c r="H799" s="122" t="s">
        <v>382</v>
      </c>
      <c r="I799" s="122" t="s">
        <v>179</v>
      </c>
      <c r="J799" s="122"/>
      <c r="K799" s="122"/>
      <c r="L799" s="122"/>
      <c r="M799" s="122"/>
      <c r="N799" s="126" t="s">
        <v>3902</v>
      </c>
      <c r="O799" s="127" t="s">
        <v>36</v>
      </c>
      <c r="P799" s="127" t="s">
        <v>24</v>
      </c>
    </row>
    <row r="800" spans="1:16" ht="72" x14ac:dyDescent="0.25">
      <c r="A800" s="122">
        <v>796</v>
      </c>
      <c r="B800" s="122" t="s">
        <v>3903</v>
      </c>
      <c r="C800" s="122"/>
      <c r="D800" s="122" t="s">
        <v>3904</v>
      </c>
      <c r="E800" s="124" t="s">
        <v>3905</v>
      </c>
      <c r="F800" s="139">
        <v>43088</v>
      </c>
      <c r="G800" s="122" t="s">
        <v>1841</v>
      </c>
      <c r="H800" s="122" t="s">
        <v>167</v>
      </c>
      <c r="I800" s="122" t="s">
        <v>78</v>
      </c>
      <c r="J800" s="122"/>
      <c r="K800" s="122"/>
      <c r="L800" s="122"/>
      <c r="M800" s="122"/>
      <c r="N800" s="126" t="s">
        <v>3906</v>
      </c>
      <c r="O800" s="127" t="s">
        <v>36</v>
      </c>
      <c r="P800" s="127" t="s">
        <v>24</v>
      </c>
    </row>
    <row r="801" spans="1:16" ht="72" x14ac:dyDescent="0.25">
      <c r="A801" s="122">
        <v>797</v>
      </c>
      <c r="B801" s="122" t="s">
        <v>3907</v>
      </c>
      <c r="C801" s="122"/>
      <c r="D801" s="122" t="s">
        <v>3908</v>
      </c>
      <c r="E801" s="124" t="s">
        <v>3909</v>
      </c>
      <c r="F801" s="139">
        <v>43088</v>
      </c>
      <c r="G801" s="122" t="s">
        <v>1018</v>
      </c>
      <c r="H801" s="122" t="s">
        <v>167</v>
      </c>
      <c r="I801" s="122" t="s">
        <v>78</v>
      </c>
      <c r="J801" s="122"/>
      <c r="K801" s="122"/>
      <c r="L801" s="122"/>
      <c r="M801" s="122"/>
      <c r="N801" s="126" t="s">
        <v>3910</v>
      </c>
      <c r="O801" s="127" t="s">
        <v>36</v>
      </c>
      <c r="P801" s="127" t="s">
        <v>24</v>
      </c>
    </row>
    <row r="802" spans="1:16" ht="60" x14ac:dyDescent="0.25">
      <c r="A802" s="122">
        <v>798</v>
      </c>
      <c r="B802" s="122"/>
      <c r="C802" s="122"/>
      <c r="D802" s="122" t="s">
        <v>3911</v>
      </c>
      <c r="E802" s="124" t="s">
        <v>3912</v>
      </c>
      <c r="F802" s="139">
        <v>43088</v>
      </c>
      <c r="G802" s="122" t="s">
        <v>1538</v>
      </c>
      <c r="H802" s="122" t="s">
        <v>382</v>
      </c>
      <c r="I802" s="122" t="s">
        <v>179</v>
      </c>
      <c r="J802" s="122"/>
      <c r="K802" s="122"/>
      <c r="L802" s="122"/>
      <c r="M802" s="122"/>
      <c r="N802" s="126" t="s">
        <v>3913</v>
      </c>
      <c r="O802" s="127" t="s">
        <v>36</v>
      </c>
      <c r="P802" s="127" t="s">
        <v>24</v>
      </c>
    </row>
    <row r="803" spans="1:16" ht="72" x14ac:dyDescent="0.25">
      <c r="A803" s="122">
        <v>799</v>
      </c>
      <c r="B803" s="122" t="s">
        <v>3914</v>
      </c>
      <c r="C803" s="122"/>
      <c r="D803" s="123" t="s">
        <v>3915</v>
      </c>
      <c r="E803" s="124" t="s">
        <v>3916</v>
      </c>
      <c r="F803" s="139">
        <v>43088</v>
      </c>
      <c r="G803" s="122" t="s">
        <v>3594</v>
      </c>
      <c r="H803" s="122" t="s">
        <v>160</v>
      </c>
      <c r="I803" s="122" t="s">
        <v>607</v>
      </c>
      <c r="J803" s="122"/>
      <c r="K803" s="122"/>
      <c r="L803" s="122"/>
      <c r="M803" s="122"/>
      <c r="N803" s="126" t="s">
        <v>3917</v>
      </c>
      <c r="O803" s="127" t="s">
        <v>23</v>
      </c>
      <c r="P803" s="127" t="s">
        <v>24</v>
      </c>
    </row>
    <row r="804" spans="1:16" ht="84" x14ac:dyDescent="0.25">
      <c r="A804" s="122">
        <v>800</v>
      </c>
      <c r="B804" s="122" t="s">
        <v>3918</v>
      </c>
      <c r="C804" s="122"/>
      <c r="D804" s="123" t="s">
        <v>3919</v>
      </c>
      <c r="E804" s="124" t="s">
        <v>3920</v>
      </c>
      <c r="F804" s="139">
        <v>43088</v>
      </c>
      <c r="G804" s="122" t="s">
        <v>3921</v>
      </c>
      <c r="H804" s="122" t="s">
        <v>160</v>
      </c>
      <c r="I804" s="122" t="s">
        <v>607</v>
      </c>
      <c r="J804" s="122"/>
      <c r="K804" s="122"/>
      <c r="L804" s="122"/>
      <c r="M804" s="122"/>
      <c r="N804" s="126" t="s">
        <v>3922</v>
      </c>
      <c r="O804" s="127" t="s">
        <v>23</v>
      </c>
      <c r="P804" s="127" t="s">
        <v>24</v>
      </c>
    </row>
    <row r="805" spans="1:16" ht="84" x14ac:dyDescent="0.25">
      <c r="A805" s="122">
        <v>801</v>
      </c>
      <c r="B805" s="122" t="s">
        <v>3923</v>
      </c>
      <c r="C805" s="122"/>
      <c r="D805" s="123" t="s">
        <v>3924</v>
      </c>
      <c r="E805" s="124" t="s">
        <v>3925</v>
      </c>
      <c r="F805" s="139">
        <v>43088</v>
      </c>
      <c r="G805" s="122" t="s">
        <v>3926</v>
      </c>
      <c r="H805" s="122" t="s">
        <v>160</v>
      </c>
      <c r="I805" s="122" t="s">
        <v>607</v>
      </c>
      <c r="J805" s="122"/>
      <c r="K805" s="122"/>
      <c r="L805" s="122"/>
      <c r="M805" s="122"/>
      <c r="N805" s="126" t="s">
        <v>3927</v>
      </c>
      <c r="O805" s="127" t="s">
        <v>23</v>
      </c>
      <c r="P805" s="127" t="s">
        <v>24</v>
      </c>
    </row>
    <row r="806" spans="1:16" ht="60" x14ac:dyDescent="0.25">
      <c r="A806" s="122">
        <v>802</v>
      </c>
      <c r="B806" s="122" t="s">
        <v>3928</v>
      </c>
      <c r="C806" s="122"/>
      <c r="D806" s="123" t="s">
        <v>3929</v>
      </c>
      <c r="E806" s="124" t="s">
        <v>3930</v>
      </c>
      <c r="F806" s="139">
        <v>43088</v>
      </c>
      <c r="G806" s="122" t="s">
        <v>3931</v>
      </c>
      <c r="H806" s="122" t="s">
        <v>160</v>
      </c>
      <c r="I806" s="122" t="s">
        <v>607</v>
      </c>
      <c r="J806" s="122"/>
      <c r="K806" s="122"/>
      <c r="L806" s="122"/>
      <c r="M806" s="122"/>
      <c r="N806" s="126" t="s">
        <v>3932</v>
      </c>
      <c r="O806" s="127" t="s">
        <v>23</v>
      </c>
      <c r="P806" s="127" t="s">
        <v>24</v>
      </c>
    </row>
    <row r="807" spans="1:16" ht="72" x14ac:dyDescent="0.25">
      <c r="A807" s="122">
        <v>803</v>
      </c>
      <c r="B807" s="122" t="s">
        <v>3933</v>
      </c>
      <c r="C807" s="122"/>
      <c r="D807" s="123" t="s">
        <v>3934</v>
      </c>
      <c r="E807" s="124" t="s">
        <v>3935</v>
      </c>
      <c r="F807" s="139">
        <v>43088</v>
      </c>
      <c r="G807" s="122" t="s">
        <v>3936</v>
      </c>
      <c r="H807" s="122" t="s">
        <v>160</v>
      </c>
      <c r="I807" s="122" t="s">
        <v>607</v>
      </c>
      <c r="J807" s="122"/>
      <c r="K807" s="122"/>
      <c r="L807" s="122"/>
      <c r="M807" s="122"/>
      <c r="N807" s="126" t="s">
        <v>3937</v>
      </c>
      <c r="O807" s="127" t="s">
        <v>23</v>
      </c>
      <c r="P807" s="127" t="s">
        <v>24</v>
      </c>
    </row>
    <row r="808" spans="1:16" ht="84" x14ac:dyDescent="0.25">
      <c r="A808" s="122">
        <v>804</v>
      </c>
      <c r="B808" s="122" t="s">
        <v>3938</v>
      </c>
      <c r="C808" s="122"/>
      <c r="D808" s="123" t="s">
        <v>3929</v>
      </c>
      <c r="E808" s="124" t="s">
        <v>3939</v>
      </c>
      <c r="F808" s="139">
        <v>43089</v>
      </c>
      <c r="G808" s="122" t="s">
        <v>3940</v>
      </c>
      <c r="H808" s="122" t="s">
        <v>160</v>
      </c>
      <c r="I808" s="122" t="s">
        <v>607</v>
      </c>
      <c r="J808" s="122"/>
      <c r="K808" s="122"/>
      <c r="L808" s="122"/>
      <c r="M808" s="122"/>
      <c r="N808" s="126" t="s">
        <v>3941</v>
      </c>
      <c r="O808" s="127" t="s">
        <v>23</v>
      </c>
      <c r="P808" s="127" t="s">
        <v>24</v>
      </c>
    </row>
    <row r="809" spans="1:16" ht="84" x14ac:dyDescent="0.25">
      <c r="A809" s="122">
        <v>805</v>
      </c>
      <c r="B809" s="122" t="s">
        <v>3942</v>
      </c>
      <c r="C809" s="122"/>
      <c r="D809" s="123" t="s">
        <v>3943</v>
      </c>
      <c r="E809" s="124" t="s">
        <v>3944</v>
      </c>
      <c r="F809" s="139">
        <v>43089</v>
      </c>
      <c r="G809" s="122" t="s">
        <v>3945</v>
      </c>
      <c r="H809" s="122" t="s">
        <v>160</v>
      </c>
      <c r="I809" s="122" t="s">
        <v>607</v>
      </c>
      <c r="J809" s="122"/>
      <c r="K809" s="122"/>
      <c r="L809" s="122"/>
      <c r="M809" s="122"/>
      <c r="N809" s="126" t="s">
        <v>3946</v>
      </c>
      <c r="O809" s="127" t="s">
        <v>23</v>
      </c>
      <c r="P809" s="127" t="s">
        <v>24</v>
      </c>
    </row>
    <row r="810" spans="1:16" ht="84" x14ac:dyDescent="0.25">
      <c r="A810" s="122">
        <v>806</v>
      </c>
      <c r="B810" s="122" t="s">
        <v>3947</v>
      </c>
      <c r="C810" s="122"/>
      <c r="D810" s="123" t="s">
        <v>3948</v>
      </c>
      <c r="E810" s="124" t="s">
        <v>3949</v>
      </c>
      <c r="F810" s="139">
        <v>43089</v>
      </c>
      <c r="G810" s="122" t="s">
        <v>3950</v>
      </c>
      <c r="H810" s="122" t="s">
        <v>160</v>
      </c>
      <c r="I810" s="122" t="s">
        <v>607</v>
      </c>
      <c r="J810" s="122"/>
      <c r="K810" s="122"/>
      <c r="L810" s="122"/>
      <c r="M810" s="122"/>
      <c r="N810" s="126" t="s">
        <v>3951</v>
      </c>
      <c r="O810" s="127" t="s">
        <v>23</v>
      </c>
      <c r="P810" s="127" t="s">
        <v>24</v>
      </c>
    </row>
    <row r="811" spans="1:16" ht="72" x14ac:dyDescent="0.25">
      <c r="A811" s="122">
        <v>807</v>
      </c>
      <c r="B811" s="122"/>
      <c r="C811" s="122"/>
      <c r="D811" s="123" t="s">
        <v>3952</v>
      </c>
      <c r="E811" s="124" t="s">
        <v>3953</v>
      </c>
      <c r="F811" s="139">
        <v>43090</v>
      </c>
      <c r="G811" s="122" t="s">
        <v>20</v>
      </c>
      <c r="H811" s="122" t="s">
        <v>20</v>
      </c>
      <c r="I811" s="122" t="s">
        <v>179</v>
      </c>
      <c r="J811" s="122"/>
      <c r="K811" s="122"/>
      <c r="L811" s="122"/>
      <c r="M811" s="122"/>
      <c r="N811" s="126" t="s">
        <v>3954</v>
      </c>
      <c r="O811" s="127" t="s">
        <v>23</v>
      </c>
      <c r="P811" s="127" t="s">
        <v>24</v>
      </c>
    </row>
    <row r="812" spans="1:16" ht="72" x14ac:dyDescent="0.25">
      <c r="A812" s="122">
        <v>808</v>
      </c>
      <c r="B812" s="122" t="s">
        <v>3955</v>
      </c>
      <c r="C812" s="122" t="s">
        <v>3956</v>
      </c>
      <c r="D812" s="123" t="s">
        <v>3957</v>
      </c>
      <c r="E812" s="124" t="s">
        <v>3958</v>
      </c>
      <c r="F812" s="139">
        <v>43090</v>
      </c>
      <c r="G812" s="122" t="s">
        <v>3959</v>
      </c>
      <c r="H812" s="122" t="s">
        <v>2745</v>
      </c>
      <c r="I812" s="122" t="s">
        <v>2746</v>
      </c>
      <c r="J812" s="122"/>
      <c r="K812" s="122"/>
      <c r="L812" s="122"/>
      <c r="M812" s="122"/>
      <c r="N812" s="126" t="s">
        <v>3960</v>
      </c>
      <c r="O812" s="127" t="s">
        <v>23</v>
      </c>
      <c r="P812" s="127" t="s">
        <v>24</v>
      </c>
    </row>
    <row r="813" spans="1:16" ht="72" x14ac:dyDescent="0.25">
      <c r="A813" s="122">
        <v>809</v>
      </c>
      <c r="B813" s="122" t="s">
        <v>3961</v>
      </c>
      <c r="C813" s="122"/>
      <c r="D813" s="123" t="s">
        <v>3962</v>
      </c>
      <c r="E813" s="124" t="s">
        <v>3963</v>
      </c>
      <c r="F813" s="139">
        <v>43090</v>
      </c>
      <c r="G813" s="122" t="s">
        <v>3964</v>
      </c>
      <c r="H813" s="122" t="s">
        <v>179</v>
      </c>
      <c r="I813" s="122" t="s">
        <v>180</v>
      </c>
      <c r="J813" s="122"/>
      <c r="K813" s="122"/>
      <c r="L813" s="122"/>
      <c r="M813" s="122"/>
      <c r="N813" s="126" t="s">
        <v>3965</v>
      </c>
      <c r="O813" s="127" t="s">
        <v>36</v>
      </c>
      <c r="P813" s="127" t="s">
        <v>52</v>
      </c>
    </row>
    <row r="814" spans="1:16" ht="60" x14ac:dyDescent="0.25">
      <c r="A814" s="122">
        <v>810</v>
      </c>
      <c r="B814" s="122" t="s">
        <v>3966</v>
      </c>
      <c r="C814" s="122" t="s">
        <v>3967</v>
      </c>
      <c r="D814" s="123" t="s">
        <v>3968</v>
      </c>
      <c r="E814" s="124" t="s">
        <v>3969</v>
      </c>
      <c r="F814" s="139">
        <v>43090</v>
      </c>
      <c r="G814" s="122" t="s">
        <v>3970</v>
      </c>
      <c r="H814" s="122" t="s">
        <v>2745</v>
      </c>
      <c r="I814" s="122" t="s">
        <v>2746</v>
      </c>
      <c r="J814" s="122"/>
      <c r="K814" s="122"/>
      <c r="L814" s="122"/>
      <c r="M814" s="122"/>
      <c r="N814" s="126" t="s">
        <v>3971</v>
      </c>
      <c r="O814" s="127" t="s">
        <v>23</v>
      </c>
      <c r="P814" s="127" t="s">
        <v>24</v>
      </c>
    </row>
    <row r="815" spans="1:16" ht="84" x14ac:dyDescent="0.25">
      <c r="A815" s="122">
        <v>811</v>
      </c>
      <c r="B815" s="122"/>
      <c r="C815" s="122"/>
      <c r="D815" s="123" t="s">
        <v>3972</v>
      </c>
      <c r="E815" s="124" t="s">
        <v>3973</v>
      </c>
      <c r="F815" s="139">
        <v>43090</v>
      </c>
      <c r="G815" s="122" t="s">
        <v>20</v>
      </c>
      <c r="H815" s="122" t="s">
        <v>20</v>
      </c>
      <c r="I815" s="122" t="s">
        <v>179</v>
      </c>
      <c r="J815" s="122"/>
      <c r="K815" s="122"/>
      <c r="L815" s="122"/>
      <c r="M815" s="122"/>
      <c r="N815" s="126" t="s">
        <v>3974</v>
      </c>
      <c r="O815" s="127" t="s">
        <v>23</v>
      </c>
      <c r="P815" s="127" t="s">
        <v>24</v>
      </c>
    </row>
    <row r="816" spans="1:16" ht="72" x14ac:dyDescent="0.25">
      <c r="A816" s="122">
        <v>812</v>
      </c>
      <c r="B816" s="122" t="s">
        <v>3975</v>
      </c>
      <c r="C816" s="122" t="s">
        <v>3976</v>
      </c>
      <c r="D816" s="123" t="s">
        <v>3977</v>
      </c>
      <c r="E816" s="124" t="s">
        <v>3978</v>
      </c>
      <c r="F816" s="139">
        <v>43090</v>
      </c>
      <c r="G816" s="122" t="s">
        <v>3979</v>
      </c>
      <c r="H816" s="122" t="s">
        <v>191</v>
      </c>
      <c r="I816" s="122" t="s">
        <v>179</v>
      </c>
      <c r="J816" s="122"/>
      <c r="K816" s="122"/>
      <c r="L816" s="122"/>
      <c r="M816" s="122"/>
      <c r="N816" s="126" t="s">
        <v>3980</v>
      </c>
      <c r="O816" s="127" t="s">
        <v>23</v>
      </c>
      <c r="P816" s="127" t="s">
        <v>24</v>
      </c>
    </row>
    <row r="817" spans="1:16" ht="60" x14ac:dyDescent="0.25">
      <c r="A817" s="122">
        <v>813</v>
      </c>
      <c r="B817" s="122" t="s">
        <v>3981</v>
      </c>
      <c r="C817" s="122"/>
      <c r="D817" s="123" t="s">
        <v>3982</v>
      </c>
      <c r="E817" s="124" t="s">
        <v>3983</v>
      </c>
      <c r="F817" s="139">
        <v>43091</v>
      </c>
      <c r="G817" s="122" t="s">
        <v>3984</v>
      </c>
      <c r="H817" s="122" t="s">
        <v>20</v>
      </c>
      <c r="I817" s="122" t="s">
        <v>179</v>
      </c>
      <c r="J817" s="122"/>
      <c r="K817" s="122"/>
      <c r="L817" s="122"/>
      <c r="M817" s="122"/>
      <c r="N817" s="126" t="s">
        <v>3985</v>
      </c>
      <c r="O817" s="127" t="s">
        <v>3698</v>
      </c>
      <c r="P817" s="127" t="s">
        <v>24</v>
      </c>
    </row>
    <row r="818" spans="1:16" ht="60" x14ac:dyDescent="0.25">
      <c r="A818" s="122">
        <v>814</v>
      </c>
      <c r="B818" s="122" t="s">
        <v>3986</v>
      </c>
      <c r="C818" s="122" t="s">
        <v>3987</v>
      </c>
      <c r="D818" s="123" t="s">
        <v>3988</v>
      </c>
      <c r="E818" s="124" t="s">
        <v>3989</v>
      </c>
      <c r="F818" s="139">
        <v>43091</v>
      </c>
      <c r="G818" s="122" t="s">
        <v>3990</v>
      </c>
      <c r="H818" s="122" t="s">
        <v>2745</v>
      </c>
      <c r="I818" s="122" t="s">
        <v>2746</v>
      </c>
      <c r="J818" s="122"/>
      <c r="K818" s="122"/>
      <c r="L818" s="122"/>
      <c r="M818" s="122"/>
      <c r="N818" s="126" t="s">
        <v>3991</v>
      </c>
      <c r="O818" s="127" t="s">
        <v>23</v>
      </c>
      <c r="P818" s="127" t="s">
        <v>24</v>
      </c>
    </row>
    <row r="819" spans="1:16" ht="60" x14ac:dyDescent="0.25">
      <c r="A819" s="122">
        <v>815</v>
      </c>
      <c r="B819" s="122" t="s">
        <v>3992</v>
      </c>
      <c r="C819" s="122"/>
      <c r="D819" s="123" t="s">
        <v>3993</v>
      </c>
      <c r="E819" s="124" t="s">
        <v>3994</v>
      </c>
      <c r="F819" s="139">
        <v>43091</v>
      </c>
      <c r="G819" s="122" t="s">
        <v>3995</v>
      </c>
      <c r="H819" s="122" t="s">
        <v>179</v>
      </c>
      <c r="I819" s="122" t="s">
        <v>179</v>
      </c>
      <c r="J819" s="122"/>
      <c r="K819" s="122"/>
      <c r="L819" s="122"/>
      <c r="M819" s="122"/>
      <c r="N819" s="126" t="s">
        <v>3996</v>
      </c>
      <c r="O819" s="127" t="s">
        <v>23</v>
      </c>
      <c r="P819" s="127" t="s">
        <v>24</v>
      </c>
    </row>
    <row r="820" spans="1:16" ht="60" x14ac:dyDescent="0.25">
      <c r="A820" s="122">
        <v>816</v>
      </c>
      <c r="B820" s="122" t="s">
        <v>3997</v>
      </c>
      <c r="C820" s="122" t="s">
        <v>3998</v>
      </c>
      <c r="D820" s="123" t="s">
        <v>3988</v>
      </c>
      <c r="E820" s="124" t="s">
        <v>3999</v>
      </c>
      <c r="F820" s="139">
        <v>43091</v>
      </c>
      <c r="G820" s="122" t="s">
        <v>3995</v>
      </c>
      <c r="H820" s="122" t="s">
        <v>2745</v>
      </c>
      <c r="I820" s="122" t="s">
        <v>2746</v>
      </c>
      <c r="J820" s="122"/>
      <c r="K820" s="122"/>
      <c r="L820" s="122"/>
      <c r="M820" s="122"/>
      <c r="N820" s="126" t="s">
        <v>4000</v>
      </c>
      <c r="O820" s="127" t="s">
        <v>23</v>
      </c>
      <c r="P820" s="127" t="s">
        <v>24</v>
      </c>
    </row>
    <row r="821" spans="1:16" ht="60" x14ac:dyDescent="0.25">
      <c r="A821" s="122">
        <v>817</v>
      </c>
      <c r="B821" s="122"/>
      <c r="C821" s="122"/>
      <c r="D821" s="122" t="s">
        <v>4001</v>
      </c>
      <c r="E821" s="124" t="s">
        <v>4002</v>
      </c>
      <c r="F821" s="139">
        <v>43091</v>
      </c>
      <c r="G821" s="122" t="s">
        <v>20</v>
      </c>
      <c r="H821" s="122" t="s">
        <v>20</v>
      </c>
      <c r="I821" s="122" t="s">
        <v>179</v>
      </c>
      <c r="J821" s="122"/>
      <c r="K821" s="122"/>
      <c r="L821" s="122"/>
      <c r="M821" s="122"/>
      <c r="N821" s="126" t="s">
        <v>4003</v>
      </c>
      <c r="O821" s="127" t="s">
        <v>23</v>
      </c>
      <c r="P821" s="127" t="s">
        <v>24</v>
      </c>
    </row>
    <row r="822" spans="1:16" ht="60" x14ac:dyDescent="0.25">
      <c r="A822" s="122">
        <v>818</v>
      </c>
      <c r="B822" s="122" t="s">
        <v>4004</v>
      </c>
      <c r="C822" s="122"/>
      <c r="D822" s="122" t="s">
        <v>4005</v>
      </c>
      <c r="E822" s="124" t="s">
        <v>4006</v>
      </c>
      <c r="F822" s="139">
        <v>43091</v>
      </c>
      <c r="G822" s="122" t="s">
        <v>681</v>
      </c>
      <c r="H822" s="122" t="s">
        <v>160</v>
      </c>
      <c r="I822" s="122" t="s">
        <v>179</v>
      </c>
      <c r="J822" s="122"/>
      <c r="K822" s="122"/>
      <c r="L822" s="122"/>
      <c r="M822" s="122"/>
      <c r="N822" s="126" t="s">
        <v>4007</v>
      </c>
      <c r="O822" s="127" t="s">
        <v>23</v>
      </c>
      <c r="P822" s="127" t="s">
        <v>24</v>
      </c>
    </row>
    <row r="823" spans="1:16" ht="84" x14ac:dyDescent="0.25">
      <c r="A823" s="122">
        <v>819</v>
      </c>
      <c r="B823" s="122" t="s">
        <v>4008</v>
      </c>
      <c r="C823" s="122" t="s">
        <v>4009</v>
      </c>
      <c r="D823" s="122" t="s">
        <v>4010</v>
      </c>
      <c r="E823" s="124" t="s">
        <v>4011</v>
      </c>
      <c r="F823" s="139">
        <v>43095</v>
      </c>
      <c r="G823" s="122" t="s">
        <v>4012</v>
      </c>
      <c r="H823" s="122" t="s">
        <v>473</v>
      </c>
      <c r="I823" s="122" t="s">
        <v>4013</v>
      </c>
      <c r="J823" s="122"/>
      <c r="K823" s="122"/>
      <c r="L823" s="122"/>
      <c r="M823" s="122"/>
      <c r="N823" s="126" t="s">
        <v>4014</v>
      </c>
      <c r="O823" s="127" t="s">
        <v>3698</v>
      </c>
      <c r="P823" s="127" t="s">
        <v>52</v>
      </c>
    </row>
    <row r="824" spans="1:16" ht="60" x14ac:dyDescent="0.25">
      <c r="A824" s="122">
        <v>820</v>
      </c>
      <c r="B824" s="122"/>
      <c r="C824" s="122"/>
      <c r="D824" s="122" t="s">
        <v>4015</v>
      </c>
      <c r="E824" s="124" t="s">
        <v>4016</v>
      </c>
      <c r="F824" s="139">
        <v>43095</v>
      </c>
      <c r="G824" s="122" t="s">
        <v>20</v>
      </c>
      <c r="H824" s="122" t="s">
        <v>20</v>
      </c>
      <c r="I824" s="122" t="s">
        <v>179</v>
      </c>
      <c r="J824" s="122"/>
      <c r="K824" s="122"/>
      <c r="L824" s="122"/>
      <c r="M824" s="122"/>
      <c r="N824" s="126" t="s">
        <v>4017</v>
      </c>
      <c r="O824" s="127" t="s">
        <v>23</v>
      </c>
      <c r="P824" s="127" t="s">
        <v>24</v>
      </c>
    </row>
    <row r="825" spans="1:16" ht="60" x14ac:dyDescent="0.25">
      <c r="A825" s="122">
        <v>821</v>
      </c>
      <c r="B825" s="122" t="s">
        <v>4018</v>
      </c>
      <c r="C825" s="122"/>
      <c r="D825" s="122" t="s">
        <v>4019</v>
      </c>
      <c r="E825" s="124" t="s">
        <v>4020</v>
      </c>
      <c r="F825" s="139">
        <v>43096</v>
      </c>
      <c r="G825" s="122" t="s">
        <v>1780</v>
      </c>
      <c r="H825" s="122" t="s">
        <v>277</v>
      </c>
      <c r="I825" s="122" t="s">
        <v>278</v>
      </c>
      <c r="J825" s="122"/>
      <c r="K825" s="122"/>
      <c r="L825" s="122"/>
      <c r="M825" s="122"/>
      <c r="N825" s="126" t="s">
        <v>4021</v>
      </c>
      <c r="O825" s="127" t="s">
        <v>23</v>
      </c>
      <c r="P825" s="127" t="s">
        <v>52</v>
      </c>
    </row>
    <row r="826" spans="1:16" ht="72" x14ac:dyDescent="0.25">
      <c r="A826" s="122">
        <v>822</v>
      </c>
      <c r="B826" s="122"/>
      <c r="C826" s="122"/>
      <c r="D826" s="122"/>
      <c r="E826" s="124" t="s">
        <v>4022</v>
      </c>
      <c r="F826" s="139">
        <v>43096</v>
      </c>
      <c r="G826" s="122"/>
      <c r="H826" s="122" t="s">
        <v>179</v>
      </c>
      <c r="I826" s="122" t="s">
        <v>179</v>
      </c>
      <c r="J826" s="122"/>
      <c r="K826" s="122"/>
      <c r="L826" s="122"/>
      <c r="M826" s="122"/>
      <c r="N826" s="126" t="s">
        <v>4023</v>
      </c>
      <c r="O826" s="127" t="s">
        <v>23</v>
      </c>
      <c r="P826" s="127" t="s">
        <v>24</v>
      </c>
    </row>
    <row r="827" spans="1:16" ht="24" x14ac:dyDescent="0.25">
      <c r="A827" s="122">
        <v>823</v>
      </c>
      <c r="B827" s="122" t="s">
        <v>4024</v>
      </c>
      <c r="C827" s="122" t="s">
        <v>4025</v>
      </c>
      <c r="D827" s="122" t="s">
        <v>4026</v>
      </c>
      <c r="E827" s="124" t="s">
        <v>4027</v>
      </c>
      <c r="F827" s="139">
        <v>43096</v>
      </c>
      <c r="G827" s="122" t="s">
        <v>213</v>
      </c>
      <c r="H827" s="122" t="s">
        <v>179</v>
      </c>
      <c r="I827" s="122" t="s">
        <v>179</v>
      </c>
      <c r="J827" s="122"/>
      <c r="K827" s="122"/>
      <c r="L827" s="122"/>
      <c r="M827" s="122"/>
      <c r="N827" s="126" t="s">
        <v>4028</v>
      </c>
      <c r="O827" s="127" t="s">
        <v>23</v>
      </c>
      <c r="P827" s="127" t="s">
        <v>52</v>
      </c>
    </row>
    <row r="828" spans="1:16" ht="84" x14ac:dyDescent="0.25">
      <c r="A828" s="122">
        <v>824</v>
      </c>
      <c r="B828" s="122" t="s">
        <v>4029</v>
      </c>
      <c r="C828" s="122" t="s">
        <v>4030</v>
      </c>
      <c r="D828" s="122" t="s">
        <v>4031</v>
      </c>
      <c r="E828" s="124" t="s">
        <v>4032</v>
      </c>
      <c r="F828" s="139">
        <v>43097</v>
      </c>
      <c r="G828" s="122" t="s">
        <v>4033</v>
      </c>
      <c r="H828" s="143" t="s">
        <v>131</v>
      </c>
      <c r="I828" s="122" t="s">
        <v>342</v>
      </c>
      <c r="J828" s="122"/>
      <c r="K828" s="122"/>
      <c r="L828" s="122"/>
      <c r="M828" s="122"/>
      <c r="N828" s="126" t="s">
        <v>4034</v>
      </c>
      <c r="O828" s="127" t="s">
        <v>36</v>
      </c>
      <c r="P828" s="127" t="s">
        <v>24</v>
      </c>
    </row>
    <row r="829" spans="1:16" ht="48" x14ac:dyDescent="0.25">
      <c r="A829" s="122">
        <v>825</v>
      </c>
      <c r="B829" s="122" t="s">
        <v>4035</v>
      </c>
      <c r="C829" s="122"/>
      <c r="D829" s="122" t="s">
        <v>4036</v>
      </c>
      <c r="E829" s="124" t="s">
        <v>4037</v>
      </c>
      <c r="F829" s="139">
        <v>43097</v>
      </c>
      <c r="G829" s="122" t="s">
        <v>4038</v>
      </c>
      <c r="H829" s="122" t="s">
        <v>179</v>
      </c>
      <c r="I829" s="122" t="s">
        <v>1013</v>
      </c>
      <c r="J829" s="122"/>
      <c r="K829" s="122"/>
      <c r="L829" s="122"/>
      <c r="M829" s="122"/>
      <c r="N829" s="126" t="s">
        <v>4039</v>
      </c>
      <c r="O829" s="127" t="s">
        <v>23</v>
      </c>
      <c r="P829" s="127" t="s">
        <v>24</v>
      </c>
    </row>
    <row r="830" spans="1:16" ht="48" x14ac:dyDescent="0.25">
      <c r="A830" s="122">
        <v>826</v>
      </c>
      <c r="B830" s="122" t="s">
        <v>4040</v>
      </c>
      <c r="C830" s="122" t="s">
        <v>4041</v>
      </c>
      <c r="D830" s="123" t="s">
        <v>4042</v>
      </c>
      <c r="E830" s="124" t="s">
        <v>4043</v>
      </c>
      <c r="F830" s="139">
        <v>43097</v>
      </c>
      <c r="G830" s="122" t="s">
        <v>3395</v>
      </c>
      <c r="H830" s="122" t="s">
        <v>2745</v>
      </c>
      <c r="I830" s="122" t="s">
        <v>2746</v>
      </c>
      <c r="J830" s="122"/>
      <c r="K830" s="122"/>
      <c r="L830" s="122"/>
      <c r="M830" s="122"/>
      <c r="N830" s="126" t="s">
        <v>4044</v>
      </c>
      <c r="O830" s="127" t="s">
        <v>23</v>
      </c>
      <c r="P830" s="127" t="s">
        <v>24</v>
      </c>
    </row>
    <row r="831" spans="1:16" ht="72" x14ac:dyDescent="0.25">
      <c r="A831" s="122">
        <v>827</v>
      </c>
      <c r="B831" s="122" t="s">
        <v>4045</v>
      </c>
      <c r="C831" s="122" t="s">
        <v>4046</v>
      </c>
      <c r="D831" s="123" t="s">
        <v>4047</v>
      </c>
      <c r="E831" s="124" t="s">
        <v>4048</v>
      </c>
      <c r="F831" s="139">
        <v>43098</v>
      </c>
      <c r="G831" s="122" t="s">
        <v>4049</v>
      </c>
      <c r="H831" s="122" t="s">
        <v>179</v>
      </c>
      <c r="I831" s="122" t="s">
        <v>179</v>
      </c>
      <c r="J831" s="122"/>
      <c r="K831" s="122"/>
      <c r="L831" s="122"/>
      <c r="M831" s="122"/>
      <c r="N831" s="126" t="s">
        <v>4050</v>
      </c>
      <c r="O831" s="127" t="s">
        <v>23</v>
      </c>
      <c r="P831" s="127" t="s">
        <v>24</v>
      </c>
    </row>
    <row r="832" spans="1:16" ht="72" x14ac:dyDescent="0.25">
      <c r="A832" s="122">
        <v>828</v>
      </c>
      <c r="B832" s="158" t="s">
        <v>4051</v>
      </c>
      <c r="C832" s="122" t="s">
        <v>4052</v>
      </c>
      <c r="D832" s="123" t="s">
        <v>4053</v>
      </c>
      <c r="E832" s="124" t="s">
        <v>4054</v>
      </c>
      <c r="F832" s="159">
        <v>43098</v>
      </c>
      <c r="G832" s="158" t="s">
        <v>4055</v>
      </c>
      <c r="H832" s="158" t="s">
        <v>191</v>
      </c>
      <c r="I832" s="158" t="s">
        <v>192</v>
      </c>
      <c r="J832" s="128"/>
      <c r="K832" s="128"/>
      <c r="L832" s="128"/>
      <c r="M832" s="128"/>
      <c r="N832" s="160" t="s">
        <v>4056</v>
      </c>
      <c r="O832" s="161" t="s">
        <v>23</v>
      </c>
      <c r="P832" s="161" t="s">
        <v>24</v>
      </c>
    </row>
    <row r="833" spans="1:16" ht="84" x14ac:dyDescent="0.25">
      <c r="A833" s="122">
        <v>829</v>
      </c>
      <c r="B833" s="122" t="s">
        <v>4057</v>
      </c>
      <c r="C833" s="122"/>
      <c r="D833" s="123" t="s">
        <v>4058</v>
      </c>
      <c r="E833" s="124" t="s">
        <v>4059</v>
      </c>
      <c r="F833" s="139">
        <v>43098</v>
      </c>
      <c r="G833" s="122" t="s">
        <v>1964</v>
      </c>
      <c r="H833" s="122" t="s">
        <v>160</v>
      </c>
      <c r="I833" s="122" t="s">
        <v>179</v>
      </c>
      <c r="J833" s="122"/>
      <c r="K833" s="122"/>
      <c r="L833" s="122"/>
      <c r="M833" s="122"/>
      <c r="N833" s="126" t="s">
        <v>4060</v>
      </c>
      <c r="O833" s="127" t="s">
        <v>23</v>
      </c>
      <c r="P833" s="127" t="s">
        <v>24</v>
      </c>
    </row>
    <row r="834" spans="1:16" ht="84" x14ac:dyDescent="0.25">
      <c r="A834" s="122">
        <v>830</v>
      </c>
      <c r="B834" s="122" t="s">
        <v>4061</v>
      </c>
      <c r="C834" s="122"/>
      <c r="D834" s="123" t="s">
        <v>4062</v>
      </c>
      <c r="E834" s="124" t="s">
        <v>4063</v>
      </c>
      <c r="F834" s="139">
        <v>43098</v>
      </c>
      <c r="G834" s="122" t="s">
        <v>1964</v>
      </c>
      <c r="H834" s="122" t="s">
        <v>160</v>
      </c>
      <c r="I834" s="122" t="s">
        <v>179</v>
      </c>
      <c r="J834" s="122"/>
      <c r="K834" s="122"/>
      <c r="L834" s="122"/>
      <c r="M834" s="122"/>
      <c r="N834" s="126" t="s">
        <v>4064</v>
      </c>
      <c r="O834" s="127" t="s">
        <v>23</v>
      </c>
      <c r="P834" s="127" t="s">
        <v>24</v>
      </c>
    </row>
    <row r="835" spans="1:16" ht="72" x14ac:dyDescent="0.25">
      <c r="A835" s="122">
        <v>831</v>
      </c>
      <c r="B835" s="122" t="s">
        <v>4065</v>
      </c>
      <c r="C835" s="122" t="s">
        <v>4066</v>
      </c>
      <c r="D835" s="123" t="s">
        <v>4067</v>
      </c>
      <c r="E835" s="124" t="s">
        <v>4068</v>
      </c>
      <c r="F835" s="139">
        <v>43098</v>
      </c>
      <c r="G835" s="122" t="s">
        <v>4069</v>
      </c>
      <c r="H835" s="122" t="s">
        <v>191</v>
      </c>
      <c r="I835" s="122" t="s">
        <v>192</v>
      </c>
      <c r="J835" s="122"/>
      <c r="K835" s="122"/>
      <c r="L835" s="122"/>
      <c r="M835" s="122"/>
      <c r="N835" s="126" t="s">
        <v>4070</v>
      </c>
      <c r="O835" s="127" t="s">
        <v>23</v>
      </c>
      <c r="P835" s="127" t="s">
        <v>24</v>
      </c>
    </row>
    <row r="836" spans="1:16" ht="72" x14ac:dyDescent="0.25">
      <c r="A836" s="122">
        <v>832</v>
      </c>
      <c r="B836" s="122" t="s">
        <v>4071</v>
      </c>
      <c r="C836" s="122" t="s">
        <v>4066</v>
      </c>
      <c r="D836" s="123" t="s">
        <v>4072</v>
      </c>
      <c r="E836" s="124" t="s">
        <v>4073</v>
      </c>
      <c r="F836" s="139">
        <v>43098</v>
      </c>
      <c r="G836" s="122" t="s">
        <v>4069</v>
      </c>
      <c r="H836" s="122" t="s">
        <v>191</v>
      </c>
      <c r="I836" s="122" t="s">
        <v>192</v>
      </c>
      <c r="J836" s="122"/>
      <c r="K836" s="122"/>
      <c r="L836" s="122"/>
      <c r="M836" s="122"/>
      <c r="N836" s="126" t="s">
        <v>4070</v>
      </c>
      <c r="O836" s="127" t="s">
        <v>23</v>
      </c>
      <c r="P836" s="127" t="s">
        <v>24</v>
      </c>
    </row>
    <row r="837" spans="1:16" ht="84" x14ac:dyDescent="0.25">
      <c r="A837" s="122">
        <v>833</v>
      </c>
      <c r="B837" s="122" t="s">
        <v>4074</v>
      </c>
      <c r="C837" s="122"/>
      <c r="D837" s="123" t="s">
        <v>4075</v>
      </c>
      <c r="E837" s="124" t="s">
        <v>4076</v>
      </c>
      <c r="F837" s="139">
        <v>43098</v>
      </c>
      <c r="G837" s="122" t="s">
        <v>1262</v>
      </c>
      <c r="H837" s="122" t="s">
        <v>160</v>
      </c>
      <c r="I837" s="122" t="s">
        <v>179</v>
      </c>
      <c r="J837" s="122"/>
      <c r="K837" s="122"/>
      <c r="L837" s="122"/>
      <c r="M837" s="122"/>
      <c r="N837" s="126" t="s">
        <v>4077</v>
      </c>
      <c r="O837" s="127" t="s">
        <v>23</v>
      </c>
      <c r="P837" s="127" t="s">
        <v>24</v>
      </c>
    </row>
    <row r="838" spans="1:16" ht="84" x14ac:dyDescent="0.25">
      <c r="A838" s="122">
        <v>834</v>
      </c>
      <c r="B838" s="122" t="s">
        <v>4078</v>
      </c>
      <c r="C838" s="122"/>
      <c r="D838" s="123" t="s">
        <v>4079</v>
      </c>
      <c r="E838" s="124" t="s">
        <v>4080</v>
      </c>
      <c r="F838" s="139">
        <v>43098</v>
      </c>
      <c r="G838" s="122" t="s">
        <v>2087</v>
      </c>
      <c r="H838" s="122" t="s">
        <v>160</v>
      </c>
      <c r="I838" s="122" t="s">
        <v>179</v>
      </c>
      <c r="J838" s="122"/>
      <c r="K838" s="122"/>
      <c r="L838" s="122"/>
      <c r="M838" s="122"/>
      <c r="N838" s="126" t="s">
        <v>4081</v>
      </c>
      <c r="O838" s="127" t="s">
        <v>23</v>
      </c>
      <c r="P838" s="127" t="s">
        <v>24</v>
      </c>
    </row>
    <row r="839" spans="1:16" ht="72" x14ac:dyDescent="0.25">
      <c r="A839" s="122">
        <v>835</v>
      </c>
      <c r="B839" s="122" t="s">
        <v>4082</v>
      </c>
      <c r="C839" s="122" t="s">
        <v>4083</v>
      </c>
      <c r="D839" s="123" t="s">
        <v>4084</v>
      </c>
      <c r="E839" s="124" t="s">
        <v>4085</v>
      </c>
      <c r="F839" s="139">
        <v>43098</v>
      </c>
      <c r="G839" s="122" t="s">
        <v>4086</v>
      </c>
      <c r="H839" s="122" t="s">
        <v>191</v>
      </c>
      <c r="I839" s="122" t="s">
        <v>179</v>
      </c>
      <c r="J839" s="122"/>
      <c r="K839" s="122"/>
      <c r="L839" s="122"/>
      <c r="M839" s="122"/>
      <c r="N839" s="126" t="s">
        <v>4087</v>
      </c>
      <c r="O839" s="127" t="s">
        <v>23</v>
      </c>
      <c r="P839" s="127" t="s">
        <v>24</v>
      </c>
    </row>
    <row r="840" spans="1:16" ht="72" x14ac:dyDescent="0.25">
      <c r="A840" s="122">
        <v>836</v>
      </c>
      <c r="B840" s="122" t="s">
        <v>4088</v>
      </c>
      <c r="C840" s="122" t="s">
        <v>4089</v>
      </c>
      <c r="D840" s="123" t="s">
        <v>4090</v>
      </c>
      <c r="E840" s="124" t="s">
        <v>4091</v>
      </c>
      <c r="F840" s="139">
        <v>43098</v>
      </c>
      <c r="G840" s="122" t="s">
        <v>4086</v>
      </c>
      <c r="H840" s="122" t="s">
        <v>191</v>
      </c>
      <c r="I840" s="122" t="s">
        <v>192</v>
      </c>
      <c r="J840" s="122"/>
      <c r="K840" s="122"/>
      <c r="L840" s="122"/>
      <c r="M840" s="122"/>
      <c r="N840" s="126" t="s">
        <v>4092</v>
      </c>
      <c r="O840" s="127" t="s">
        <v>23</v>
      </c>
      <c r="P840" s="127" t="s">
        <v>24</v>
      </c>
    </row>
    <row r="841" spans="1:16" ht="72" x14ac:dyDescent="0.25">
      <c r="A841" s="122">
        <v>837</v>
      </c>
      <c r="B841" s="122" t="s">
        <v>4093</v>
      </c>
      <c r="C841" s="122"/>
      <c r="D841" s="123" t="s">
        <v>4094</v>
      </c>
      <c r="E841" s="124" t="s">
        <v>4095</v>
      </c>
      <c r="F841" s="139">
        <v>43098</v>
      </c>
      <c r="G841" s="122" t="s">
        <v>4096</v>
      </c>
      <c r="H841" s="122" t="s">
        <v>167</v>
      </c>
      <c r="I841" s="122" t="s">
        <v>78</v>
      </c>
      <c r="J841" s="122"/>
      <c r="K841" s="122"/>
      <c r="L841" s="122"/>
      <c r="M841" s="122"/>
      <c r="N841" s="126" t="s">
        <v>4097</v>
      </c>
      <c r="O841" s="127" t="s">
        <v>23</v>
      </c>
      <c r="P841" s="127" t="s">
        <v>24</v>
      </c>
    </row>
    <row r="842" spans="1:16" ht="96" x14ac:dyDescent="0.25">
      <c r="A842" s="122">
        <v>838</v>
      </c>
      <c r="B842" s="122" t="s">
        <v>4098</v>
      </c>
      <c r="C842" s="122" t="s">
        <v>4099</v>
      </c>
      <c r="D842" s="123" t="s">
        <v>4100</v>
      </c>
      <c r="E842" s="124" t="s">
        <v>4101</v>
      </c>
      <c r="F842" s="139">
        <v>43098</v>
      </c>
      <c r="G842" s="122" t="s">
        <v>2447</v>
      </c>
      <c r="H842" s="122" t="s">
        <v>4102</v>
      </c>
      <c r="I842" s="122" t="s">
        <v>86</v>
      </c>
      <c r="J842" s="122"/>
      <c r="K842" s="122"/>
      <c r="L842" s="122"/>
      <c r="M842" s="122"/>
      <c r="N842" s="126" t="s">
        <v>4103</v>
      </c>
      <c r="O842" s="127" t="s">
        <v>36</v>
      </c>
      <c r="P842" s="127" t="s">
        <v>24</v>
      </c>
    </row>
  </sheetData>
  <autoFilter ref="A4:P842" xr:uid="{C38615EE-0155-410E-9451-1E8876DD73C2}"/>
  <mergeCells count="2">
    <mergeCell ref="A1:N1"/>
    <mergeCell ref="L3:M3"/>
  </mergeCells>
  <hyperlinks>
    <hyperlink ref="E5" r:id="rId1" display="251-2017-PRODUCE/DGPI" xr:uid="{E9167180-4C8E-401A-A5EC-3F5AA7E321EE}"/>
    <hyperlink ref="E6" r:id="rId2" display="001-2017-PRODUCE/DGPCHDI" xr:uid="{EDD6299E-5BB5-4044-9369-F3E6302C1333}"/>
    <hyperlink ref="E7" r:id="rId3" display="002-2017-PRODUCE/DGPCHDI" xr:uid="{13C90BBF-BBB6-4E01-A39B-64637F1F1CE1}"/>
    <hyperlink ref="E8" r:id="rId4" display="003-2017-PRODUCE/DGPCHDI" xr:uid="{9452C080-8CF9-4F49-A080-CE26C9E4F7D0}"/>
    <hyperlink ref="E9" r:id="rId5" display="004-2017-PRODUCE/DGPCHDI" xr:uid="{5E42962D-B522-458F-9EF4-BA7F767BF3D5}"/>
    <hyperlink ref="E10" r:id="rId6" display="005-2017-PRODUCE/DGPCHDI" xr:uid="{190ECFFB-E9BD-47B3-B13C-46CC086F27B1}"/>
    <hyperlink ref="E11" r:id="rId7" display="006-2017-PRODUCE/DGPCHDI" xr:uid="{C33E907C-BE45-4C3A-B81E-52094FB3973B}"/>
    <hyperlink ref="E12" r:id="rId8" display="006-2017-PRODUCE/DGPCHDI" xr:uid="{70F7AD71-CB0E-4380-9DB7-44AB28977E91}"/>
    <hyperlink ref="E13" r:id="rId9" display="008-2017-PRODUCE/DGPCHDI" xr:uid="{5410A2A1-333B-4637-B904-5A26A445EF91}"/>
    <hyperlink ref="E14" r:id="rId10" display="009-2017-PRODUCE/DGPCHDI" xr:uid="{0AC5E33D-6A90-4BC0-8C7B-BA06B12087D3}"/>
    <hyperlink ref="E15" r:id="rId11" display="010-2017-PRODUCE/DGPCHDI" xr:uid="{465484ED-5C4C-4307-A491-E5D46F20CDF5}"/>
    <hyperlink ref="E16" r:id="rId12" display="011-2017-PRODUCE/DGPCHDI" xr:uid="{F5D1C82C-1D5F-4830-BFDC-FC2EE9DFB022}"/>
    <hyperlink ref="E17" r:id="rId13" display="009-2017-PRODUCE/DGPCHDI" xr:uid="{DA84329B-E7CC-4F83-BE9C-9C4AA0F37524}"/>
    <hyperlink ref="E18" r:id="rId14" display="013-2017-PRODUCE/DGPCHDI" xr:uid="{4C520588-4F83-41E2-8FDE-FC61B68626B0}"/>
    <hyperlink ref="E19" r:id="rId15" display="014-2017-PRODUCE/DGPCHDI" xr:uid="{FF8F743E-2C27-429D-A0F1-73056A840E06}"/>
    <hyperlink ref="E20" r:id="rId16" display="015-2017-PRODUCE/DGPCHDI" xr:uid="{F8185FE8-9971-4136-BA1D-94A9FAC2943C}"/>
    <hyperlink ref="E21" r:id="rId17" display="016-2017-PRODUCE/DGPCHDI" xr:uid="{3F82F5EE-781E-4C1C-A66A-88D803471C8A}"/>
    <hyperlink ref="E22" r:id="rId18" display="017-2017-PRODUCE/DGPCHDI" xr:uid="{45603E24-4DFA-4E0A-A1CD-B2A80C484909}"/>
    <hyperlink ref="E23" r:id="rId19" display="018-2017-PRODUCE/DGPCHDI" xr:uid="{20C2EFFB-918D-4AB4-BD20-B97F3267736E}"/>
    <hyperlink ref="E24" r:id="rId20" display="019-2017-PRODUCE/DGPCHDI" xr:uid="{F42D952C-AF34-4B93-9B2B-F87B43DF697E}"/>
    <hyperlink ref="E25" r:id="rId21" display="020-2017-PRODUCE/DGPCHDI" xr:uid="{22CE5D0A-C83D-4651-BF1A-C7ABE2BA0554}"/>
    <hyperlink ref="E26" r:id="rId22" display="021-2017-PRODUCE/DGPCHDI" xr:uid="{37956D18-8A57-48DA-ACE5-E6D3DED31A56}"/>
    <hyperlink ref="E27" r:id="rId23" display="022-2017-PRODUCE/DGPCHDI" xr:uid="{77711E54-4BE4-47ED-8DB3-7F51F3DB0CF5}"/>
    <hyperlink ref="E28" r:id="rId24" display="023-2017-PRODUCE/DGPCHDI" xr:uid="{6E6A30B3-0AA5-4794-B6A1-AA390FB724D3}"/>
    <hyperlink ref="E29" r:id="rId25" display="024-2017-PRODUCE/DGPCHDI" xr:uid="{39D0BB66-26A8-4147-9F94-7FEB0F33A624}"/>
    <hyperlink ref="E30" r:id="rId26" display="027-2017-PRODUCE/DGPCHDI" xr:uid="{F4C3BB3B-CA19-4A76-AD15-2F2302E420BB}"/>
    <hyperlink ref="E31" r:id="rId27" display="026-2017-PRODUCE/DGPCHDI" xr:uid="{41431040-B0E2-4965-8E87-52A1815489BF}"/>
    <hyperlink ref="E32" r:id="rId28" display="027-2017-PRODUCE/DGPCHDI" xr:uid="{B7CFD9D9-0650-471F-AF68-6A7CCA76298F}"/>
    <hyperlink ref="E33" r:id="rId29" display="028-2017-PRODUCE/DGPCHDI" xr:uid="{1C575726-1F5F-4770-A067-C891CB1B4783}"/>
    <hyperlink ref="E34" r:id="rId30" display="029-2017-PRODUCE/DGPCHDI" xr:uid="{DBBE2ABC-796E-4FAB-82D5-40D6296C220B}"/>
    <hyperlink ref="E35" r:id="rId31" display="030-2017-PRODUCE/DGPCHDI" xr:uid="{83BFC3D0-926E-4194-96B2-C3DC523D3C96}"/>
    <hyperlink ref="E36" r:id="rId32" display="031-2017-PRODUCE/DGPCHDI" xr:uid="{9CA0D223-7A60-418A-BDE6-C505F70CBF39}"/>
    <hyperlink ref="E37" r:id="rId33" xr:uid="{2B18DF7F-0BCE-49C2-8EF3-0BB9D4FCB167}"/>
    <hyperlink ref="E38" r:id="rId34" display="033-2017-PRODUCE/DGPCHDI" xr:uid="{2A9AD3B3-5353-498B-BC6F-2BE949402D96}"/>
    <hyperlink ref="E39" r:id="rId35" display="034-2017-PRODUCE/DGPCHDI" xr:uid="{1A033F15-7680-4BA7-B7C8-8A52A98969BE}"/>
    <hyperlink ref="E40" r:id="rId36" display="035-2017-PRODUCE/DGPCHDI" xr:uid="{2CCAF34C-B2C6-4DBD-AB9D-E6A4364BB9B5}"/>
    <hyperlink ref="E41" r:id="rId37" display="036-2017-PRODUCE/DGPCHDI" xr:uid="{94DF1B3A-1A42-47AF-AFB5-7CAE71040C36}"/>
    <hyperlink ref="E42" r:id="rId38" display="037-2017-PRODUCE/DGPCHDI" xr:uid="{BE9C034C-5E58-4445-A33C-244ABA5760D5}"/>
    <hyperlink ref="E43" r:id="rId39" display="038-2017-PRODUCE/DGPCHDI" xr:uid="{AF6E5452-EC01-4739-8A92-556749AB08EE}"/>
    <hyperlink ref="E44" r:id="rId40" display="035-2017-PRODUCE/DGPCHDI" xr:uid="{E494CCB4-926C-4A10-8AEF-C02BCB92A00E}"/>
    <hyperlink ref="E45" r:id="rId41" display="039-2017-PRODUCE/DGPCHDI" xr:uid="{F00C614D-28F4-43BC-8C88-A050595FC9CE}"/>
    <hyperlink ref="E46" r:id="rId42" display="040-2017-PRODUCE/DGPCHDI" xr:uid="{F5FB8B16-1608-4006-8B0F-A04D3EB06BA0}"/>
    <hyperlink ref="E47" r:id="rId43" display="042-2017-PRODUCE/DGPCHDI" xr:uid="{6EEEF8B8-3A77-4817-A491-C50F6AF04100}"/>
    <hyperlink ref="E48" r:id="rId44" display="045-2017-PRODUCE/DGPCHDI" xr:uid="{D5B69071-4F3A-4336-8BB4-CF92CAE72D8B}"/>
    <hyperlink ref="E49" r:id="rId45" display="044-2017-PRODUCE/DGPCHDI" xr:uid="{71D6421B-8C1D-436F-80B7-DBFF69CBB148}"/>
    <hyperlink ref="E50" r:id="rId46" display="038-2017-PRODUCE/DGPCHDI" xr:uid="{D0439836-1006-4602-999A-28EB5E569F15}"/>
    <hyperlink ref="E51" r:id="rId47" display="046-2017-PRODUCE/DGPCHDI" xr:uid="{7AD7BFB3-970D-4D78-96A1-042262618030}"/>
    <hyperlink ref="E52" r:id="rId48" display="044-2017-PRODUCE/DGPCHDI" xr:uid="{08F90FA0-DF1A-47EA-8476-8B4DFFBFFFB7}"/>
    <hyperlink ref="E53" r:id="rId49" display="048-2017-PRODUCE/DGPCHDI" xr:uid="{C83756DD-B685-483D-87B9-EF0B6A1EA5A0}"/>
    <hyperlink ref="E54" r:id="rId50" display="041-2017-PRODUCE/DGPCHDI" xr:uid="{45F40AE1-C53C-47CF-AC8E-371F043E41FB}"/>
    <hyperlink ref="E55" r:id="rId51" display="040-2017-PRODUCE/DGPCHDI" xr:uid="{A064A8DD-E78E-41EB-9519-3ED1DC510B7A}"/>
    <hyperlink ref="E56" r:id="rId52" display="051-2017-PRODUCE/DGPCHDI" xr:uid="{04EC38EE-2447-4545-93F6-BDC88B0C539D}"/>
    <hyperlink ref="E57" r:id="rId53" display="052-2017-PRODUCE/DGPCHDI" xr:uid="{7F558428-6FBD-47B1-8D97-8F67DFCB9777}"/>
    <hyperlink ref="E58" r:id="rId54" display="051-2017-PRODUCE/DGPCHDI" xr:uid="{0E76CE5F-E13D-4E74-BADE-64F3B74F882E}"/>
    <hyperlink ref="E59" r:id="rId55" display="048-2017-PRODUCE/DGPCHDI" xr:uid="{2C9DD408-18EC-41E8-A6B6-B795A1DE5D05}"/>
    <hyperlink ref="E60" r:id="rId56" display="055-2017-PRODUCE/DGPCHDI" xr:uid="{F0B38E27-1AFE-4D58-AADB-38A954814535}"/>
    <hyperlink ref="E61" r:id="rId57" display="046-2017-PRODUCE/DGPCHDI" xr:uid="{3F7D3591-3525-472E-91BC-2B1C0E70F3AC}"/>
    <hyperlink ref="E62" r:id="rId58" display="057-2017-PRODUCE/DGPCHDI" xr:uid="{EB0308A7-67CF-4D03-9EF1-AEE16734001F}"/>
    <hyperlink ref="E63" r:id="rId59" display="058-2017-PRODUCE/DGPCHDI" xr:uid="{0994D49D-74AD-4ACB-8616-B6C319176358}"/>
    <hyperlink ref="E64" r:id="rId60" display="050-2017-PRODUCE/DGPCHDI" xr:uid="{2FC79A94-66A6-4935-8BF5-73CA881F1C4C}"/>
    <hyperlink ref="E65" r:id="rId61" display="052-2017-PRODUCE/DGPCHDI" xr:uid="{ACD20897-2ABA-4822-9B7A-16BEC167D8A9}"/>
    <hyperlink ref="E66" r:id="rId62" display="061-2017-PRODUCE/DGPCHDI" xr:uid="{525322D8-3730-4DAC-8EB7-6EB4303AB402}"/>
    <hyperlink ref="E67" r:id="rId63" display="061-2017-PRODUCE/DGPCHDI" xr:uid="{0A0740D7-5753-4F99-8DB9-6291543D09B3}"/>
    <hyperlink ref="E68" r:id="rId64" display="054-2017-PRODUCE/DGPCHDI" xr:uid="{86C13CC2-50F3-4575-B84C-39EDD53D12DD}"/>
    <hyperlink ref="E69" r:id="rId65" xr:uid="{1E2253B9-BEC7-483F-9325-C24A7B3ECFE1}"/>
    <hyperlink ref="E70" r:id="rId66" display="065-2017-PRODUCE/DGPCHDI" xr:uid="{DD4A4311-E235-489D-A387-2958DD4DC9CB}"/>
    <hyperlink ref="E71" r:id="rId67" display="057-2017-PRODUCE/DGPCHDI" xr:uid="{2DD7F769-7FE2-4A05-B935-64873A6B8BEE}"/>
    <hyperlink ref="E72" r:id="rId68" display="061-2017-PRODUCE/DGPCHDI" xr:uid="{3245FA9E-715D-4663-AFBB-377D066B2334}"/>
    <hyperlink ref="E73" r:id="rId69" display="051-2017-PRODUCE/DGPCHDI" xr:uid="{76F3DBD2-DEC2-4D7E-BDB7-BE3337FFBC34}"/>
    <hyperlink ref="E74" r:id="rId70" display="066-2017-PRODUCE/DGPCHDI" xr:uid="{070FB9F5-C9EB-47D1-B3D5-BC303FEC826D}"/>
    <hyperlink ref="E75" r:id="rId71" display="060-2017-PRODUCE/DGPCHDI" xr:uid="{FEC88F82-F9D3-4AF9-BE74-6FFDA4D46B4B}"/>
    <hyperlink ref="E76" r:id="rId72" display="049-2017-PRODUCE/DGPCHDI" xr:uid="{BC132630-3364-4575-BD7F-B68A284F7451}"/>
    <hyperlink ref="E77" r:id="rId73" display="067-2017-PRODUCE/DGPCHDI" xr:uid="{9DC8F291-C5EE-4800-942E-0E6A6339ABFF}"/>
    <hyperlink ref="E78" r:id="rId74" display="073-2017-PRODUCE/DGPCHDI" xr:uid="{34311923-6891-44C4-9B0A-26CE797C5ACD}"/>
    <hyperlink ref="E79" r:id="rId75" display="074-2017-PRODUCE/DGPCHDI" xr:uid="{14E9E3D5-90F4-4C17-917E-4B8807B62E57}"/>
    <hyperlink ref="E80" r:id="rId76" display="075-2017-PRODUCE/DGPCHDI" xr:uid="{8D62FA97-2DBE-457E-B83C-0C22ADBAF6B5}"/>
    <hyperlink ref="E81" r:id="rId77" display="076-2017-PRODUCE/DGPCHDI" xr:uid="{F4C5570E-2AEA-4263-9E10-4AF8510F41ED}"/>
    <hyperlink ref="E82" r:id="rId78" xr:uid="{B6883695-42CB-4338-A251-89EC234BF31A}"/>
    <hyperlink ref="E83" r:id="rId79" display="078-2017-PRODUCE/DGPCHDI" xr:uid="{8FA764B6-95EB-4970-B482-CD6C7F01C97B}"/>
    <hyperlink ref="E84" r:id="rId80" display="079-2017-PRODUCE/DGPCHDI" xr:uid="{97AFC897-2829-4AD1-94EF-E98DEDB2AA7E}"/>
    <hyperlink ref="E85" r:id="rId81" display="070-2017-PRODUCE/DGPCHDI" xr:uid="{DCCF2307-637B-4FAF-B1B1-8CEC63827DA5}"/>
    <hyperlink ref="E86" r:id="rId82" display="081-2017-PRODUCE/DGPCHDI" xr:uid="{81CE3534-9E63-4AC6-B2FF-B5FE5CD91FA2}"/>
    <hyperlink ref="E87" r:id="rId83" display="077-2017-PRODUCE/DGPCHDI" xr:uid="{EF9A0274-54CC-4DAD-AD77-F29012E97B2D}"/>
    <hyperlink ref="E88" r:id="rId84" display="083-2017-PRODUCE/DGPCHDI" xr:uid="{DD861C58-7796-4907-8971-7B310FD564A3}"/>
    <hyperlink ref="E89" r:id="rId85" display="084-2017-PRODUCE/DGPCHDI" xr:uid="{C3ED10ED-809A-4F61-B958-EDCA8B823FB4}"/>
    <hyperlink ref="E90" r:id="rId86" display="084-2017-PRODUCE/DGPCHDI" xr:uid="{5BE017E2-02F6-43DF-8ACB-572DFC3192B0}"/>
    <hyperlink ref="E91" r:id="rId87" display="085-2017-PRODUCE/DGPCHDI" xr:uid="{B9F0F3F4-4DC2-43CC-8A41-D229ACD97CB7}"/>
    <hyperlink ref="E92" r:id="rId88" display="069-2017-PRODUCE/DGPCHDI" xr:uid="{4FCAFC66-9C87-40DF-8BAE-FF36070349BF}"/>
    <hyperlink ref="E93" r:id="rId89" display="086-2017-PRODUCE/DGPCHDI" xr:uid="{60ACF637-FF48-4251-9DB1-35033445FAA6}"/>
    <hyperlink ref="E94" r:id="rId90" display="086-2017-PRODUCE/DGPCHDI" xr:uid="{CA28C944-2EF2-4031-B3CF-46A540BEA3FE}"/>
    <hyperlink ref="E95" r:id="rId91" display="090-2017-PRODUCE/DGPCHDI" xr:uid="{0A8D75FA-E0C2-4399-AF23-570EB4B43933}"/>
    <hyperlink ref="E96" r:id="rId92" display="091-2017-PRODUCE/DGPCHDI" xr:uid="{7016D8E8-D273-4465-88C1-601255729710}"/>
    <hyperlink ref="E97" r:id="rId93" display="060-2017-PRODUCE/DGPCHDI" xr:uid="{191CEBB9-751E-446B-A158-66C7D43D3CB3}"/>
    <hyperlink ref="E98" r:id="rId94" display="088-2017-PRODUCE/DGPCHDI" xr:uid="{7C6F77E4-07B8-4CEF-93B4-66892F1F10CE}"/>
    <hyperlink ref="E99" r:id="rId95" display="094-2017-PRODUCE/DGPCHDI" xr:uid="{8973BE45-D726-4528-A198-A8FF6AC4C5AD}"/>
    <hyperlink ref="E100" r:id="rId96" display="095-2017-PRODUCE/DGPCHDI" xr:uid="{B77EEBC9-4742-4DBA-B82F-2B9F08BD2B35}"/>
    <hyperlink ref="E101" r:id="rId97" display="093-2017-PRODUCE/DGPCHDI" xr:uid="{BACE81CB-DFFF-4828-9CD8-A2D243753B24}"/>
    <hyperlink ref="E102" r:id="rId98" display="081-2017-PRODUCE/DGPCHDI" xr:uid="{53168764-45F1-45B6-92E0-C8D2CA7DC99B}"/>
    <hyperlink ref="E103" r:id="rId99" display="087-2017-PRODUCE/DGPCHDI" xr:uid="{2828DC44-9371-4C0B-8616-570377A84E6D}"/>
    <hyperlink ref="E104" r:id="rId100" display="099-2017-PRODUCE/DGPCHDI" xr:uid="{E04D383D-E33F-4A41-B553-3D84DB180523}"/>
    <hyperlink ref="E105" r:id="rId101" display="096-2017-PRODUCE/DGPCHDI" xr:uid="{39997213-EF79-48D8-BF2B-AC48CCB43F9D}"/>
    <hyperlink ref="E106" r:id="rId102" display="101-2017-PRODUCE/DGPCHDI" xr:uid="{2FE058D6-7C02-44F3-A7C2-C36EEDEF885C}"/>
    <hyperlink ref="E107" r:id="rId103" display="104-2017-PRODUCE/DGPCHDI" xr:uid="{59D33093-8D1E-42F2-819C-9F0AB761F69E}"/>
    <hyperlink ref="E108" r:id="rId104" display="055-2017-PRODUCE/DGPCHDI" xr:uid="{FBFA6A6C-7913-4ADD-AF68-5CDE67DC0B5D}"/>
    <hyperlink ref="E109" r:id="rId105" display="101-2017-PRODUCE/DGPCHDI" xr:uid="{2A2F37AC-204C-43BF-ABC4-E03C5C4C6D8E}"/>
    <hyperlink ref="E110" r:id="rId106" display="105-2017-PRODUCE/DGPCHDI" xr:uid="{3BB93201-5D77-4635-90E8-9456C14C5E54}"/>
    <hyperlink ref="E111" r:id="rId107" display="097-2017-PRODUCE/DGPCHDI" xr:uid="{ACDBBFC8-BE45-4BA1-B5DF-6FB86DE6DA1A}"/>
    <hyperlink ref="E112" r:id="rId108" display="106-2017-PRODUCE/DGPCHDI" xr:uid="{28D17444-AE04-4A8E-9ACE-FA0733037439}"/>
    <hyperlink ref="E113" r:id="rId109" display="103-2017-PRODUCE/DGPCHDI" xr:uid="{118C3789-7AF1-4A9C-B6E2-B2A3F2AF638E}"/>
    <hyperlink ref="E114" r:id="rId110" display="076-2017-PRODUCE/DGPI" xr:uid="{AB911C70-A23F-46C2-868A-EABF96D79595}"/>
    <hyperlink ref="E115" r:id="rId111" display="106-2017-PRODUCE/DGPCHDI" xr:uid="{E16D55CE-709F-4B24-AAC6-7C96E1C45DEA}"/>
    <hyperlink ref="E116" r:id="rId112" display="111-2017-PRODUCE/DGPCHDI" xr:uid="{43780286-7ADE-4243-A71A-59E6932D944D}"/>
    <hyperlink ref="E117" r:id="rId113" display="112-2017-PRODUCE/DGPCHDI" xr:uid="{72721747-235C-423A-BAA5-454A9BB7809B}"/>
    <hyperlink ref="E118" r:id="rId114" display="112-2017-PRODUCE/DGPCHDI" xr:uid="{9ACF2B56-C86B-464D-A5E0-AEBD6F2E9D18}"/>
    <hyperlink ref="E119" r:id="rId115" display="111-2017-PRODUCE/DGPCHDI" xr:uid="{6054E662-C97D-4677-A47E-158EB1C702BE}"/>
    <hyperlink ref="E120" r:id="rId116" display="001-2017-PRODUCE/DGPCHDI" xr:uid="{D4690EAF-9D48-4354-AE74-4070DAF6CCA6}"/>
    <hyperlink ref="E121" r:id="rId117" display="011-2017-PRODUCE/DGCHI" xr:uid="{AAE60898-9BBD-4E7A-9E66-BBF651B7DEF4}"/>
    <hyperlink ref="E122" r:id="rId118" display="092-2017-PRODUCE/DGPCHDI" xr:uid="{4F54B3E6-B1AA-455C-B446-237B6C93F272}"/>
    <hyperlink ref="E123" r:id="rId119" display="090-2017-PRODUCE/DGPCHDI" xr:uid="{0F45393C-9B54-4E97-8C68-36B57D3A24F5}"/>
    <hyperlink ref="E124" r:id="rId120" display="119-2017-PRODUCE/DGPCHDI" xr:uid="{7194F545-CC77-4318-895E-3BCA5578A580}"/>
    <hyperlink ref="E125" r:id="rId121" display="092-2017-PRODUCE/DGPCHDI" xr:uid="{FA204281-CAD6-4691-A346-E55B091A6BE9}"/>
    <hyperlink ref="E126" r:id="rId122" display="119-2017-PRODUCE/DGPCHDI" xr:uid="{7A564196-3008-4B8F-BA72-7598EEACA637}"/>
    <hyperlink ref="E127" r:id="rId123" display="091-2017-PRODUCE/DGPCHDI" xr:uid="{296BEBA3-B5E5-44FC-901D-9DAA73192B60}"/>
    <hyperlink ref="E128" r:id="rId124" display="020-2017-PRODUCE/DGPCHDI" xr:uid="{30ECAD20-CF8C-4311-B2DD-790F03F980B2}"/>
    <hyperlink ref="E129" r:id="rId125" display="082-2017-PRODUCE/DGPCHDI" xr:uid="{EA83C046-F2D5-4FA5-8F1D-B63BD9F468A5}"/>
    <hyperlink ref="E130" r:id="rId126" display="114-2017-PRODUCE/DGPCHDI" xr:uid="{516228AB-8C86-4FED-8F67-C1B716A8A01A}"/>
    <hyperlink ref="E131" r:id="rId127" display="107-2017-PRODUCE/DGPCHDI" xr:uid="{A5B9F12F-783C-46DF-90BE-3247D907BEB3}"/>
    <hyperlink ref="E132" r:id="rId128" display="127-2017-PRODUCE/DGPCHDI" xr:uid="{33FE2272-B9D6-4108-83B6-B863144B41B5}"/>
    <hyperlink ref="E133" r:id="rId129" display="128-2017-PRODUCE/DGPCHDI" xr:uid="{FA8A037E-CED4-479C-ADA5-47E2485422E4}"/>
    <hyperlink ref="E134" r:id="rId130" display="129-2017-PRODUCE/DGPCHDI" xr:uid="{7FE1A88A-87C9-42D4-A4FA-D2F723C060B4}"/>
    <hyperlink ref="E135" r:id="rId131" display="125-2017-PRODUCE/DGPCHDI" xr:uid="{5F2AD79F-C62A-41D4-821E-BDB6E4E45D65}"/>
    <hyperlink ref="E136" r:id="rId132" display="126-2017-PRODUCE/DGPCHDI" xr:uid="{3CC2A7D8-5C2C-438C-B1C0-096F93D20D80}"/>
    <hyperlink ref="E137" r:id="rId133" display="132-2017-PRODUCE/DGPCHDI" xr:uid="{E490BE26-6C57-444F-B7F3-025CD506C059}"/>
    <hyperlink ref="E138" r:id="rId134" display="121-2017-PRODUCE/DGPCHDI" xr:uid="{AE915CEF-F62A-4BC6-B0E7-0070E9A9D248}"/>
    <hyperlink ref="E139" r:id="rId135" display="122-2017-PRODUCE/DGPCHDI" xr:uid="{E136958F-F34D-479A-BE90-708FDF145EE2}"/>
    <hyperlink ref="E140" r:id="rId136" display="134-2017-PRODUCE/DGPCHDI" xr:uid="{669A9AD3-0E98-4523-A201-8904A4365782}"/>
    <hyperlink ref="E141" r:id="rId137" display="136-2017-PRODUCE/DGPCHDI" xr:uid="{CD035D9F-76AC-49B4-BE39-88965508C9B9}"/>
    <hyperlink ref="E142" r:id="rId138" display="135-2017-PRODUCE/DGPCHDI" xr:uid="{FBE75141-6B54-4AEC-B01F-7733DE10E302}"/>
    <hyperlink ref="E143" r:id="rId139" display="132-2017-PRODUCE/DGPCHDI" xr:uid="{7EA260E6-BED5-43E0-AC58-02912DB13C24}"/>
    <hyperlink ref="E144" r:id="rId140" display="109-2017-PRODUCE/DGPCHDI" xr:uid="{3850B317-6726-47A5-8867-87BA244CB652}"/>
    <hyperlink ref="E145" r:id="rId141" display="034-2017-PRODUCE/DGPCHDI" xr:uid="{2F4558D5-3518-48F2-8FB9-D2F5171055B3}"/>
    <hyperlink ref="E146" r:id="rId142" display="141-2017-PRODUCE/DGPCHDI" xr:uid="{88776823-7434-4A90-9E7E-B9C1E5DA6F59}"/>
    <hyperlink ref="E147" r:id="rId143" display="113-2017-PRODUCE/DGPCHDI" xr:uid="{436539EB-93D6-444E-8908-952C41124A8E}"/>
    <hyperlink ref="E148" r:id="rId144" display="124-2017-PRODUCE/DGPCHDI" xr:uid="{84B3BD92-40E8-4CC8-9B8F-FB7EA1BDE3D5}"/>
    <hyperlink ref="E149" r:id="rId145" display="144-2017-PRODUCE/DGPCHDI" xr:uid="{277EC5B8-720D-498A-8514-D4CB2D647C56}"/>
    <hyperlink ref="E150" r:id="rId146" display="145-2017-PRODUCE/DGPCHDI" xr:uid="{0D40D73F-37F7-4A24-AFD8-635FACFF6AC7}"/>
    <hyperlink ref="E151" r:id="rId147" display="146-2017-PRODUCE/DGPCHDI" xr:uid="{E90D4D33-6D94-4C2D-9CAF-98790F988822}"/>
    <hyperlink ref="E152" r:id="rId148" display="147-2017-PRODUCE/DGPCHDI" xr:uid="{9D2E07DF-0909-48A8-BDD4-EA957AB9F073}"/>
    <hyperlink ref="E153" r:id="rId149" display="148-2017-PRODUCE/DGPCHDI" xr:uid="{7110B35C-97FB-4663-8BEA-0EC6660C1873}"/>
    <hyperlink ref="E154" r:id="rId150" display="149-2017-PRODUCE/DGPCHDI" xr:uid="{C9B8924E-2ED6-422E-90FB-E67ECD7D44EA}"/>
    <hyperlink ref="E155" r:id="rId151" display="149-2017-PRODUCE/DGPCHDI" xr:uid="{A6E24844-4949-4A8C-A319-9ADE2882059B}"/>
    <hyperlink ref="E156" r:id="rId152" display="141-2017-PRODUCE/DGPCHDI" xr:uid="{F1D0261D-1BA1-4F94-9C5D-8F6A4752ABDA}"/>
    <hyperlink ref="E157" r:id="rId153" xr:uid="{DC67CED0-F34E-4625-AFEF-02800694516C}"/>
    <hyperlink ref="E158" r:id="rId154" display="137-2017-PRODUCE/DGPCHDI" xr:uid="{C589AC26-E5B9-4409-863B-439E5C257CEE}"/>
    <hyperlink ref="E159" r:id="rId155" display="154-2017-PRODUCE/DGPCHDI" xr:uid="{F8E8F9C2-62C2-49FF-AFD3-85296B29FFCE}"/>
    <hyperlink ref="E160" r:id="rId156" display="155-2017-PRODUCE/DGPCHDI" xr:uid="{461D7285-259C-4093-B77F-144968CFE620}"/>
    <hyperlink ref="E161" r:id="rId157" display="140-2017-PRODUCE/DGPCHDI" xr:uid="{1C9B2F34-DE42-492F-B255-12DCF1BFA3BA}"/>
    <hyperlink ref="E162" r:id="rId158" display="157-2017-PRODUCE/DGPCHDI" xr:uid="{EAABA553-7E1E-42CD-AABB-0056B63710CF}"/>
    <hyperlink ref="E163" r:id="rId159" display="157-2017-PRODUCE/DGPCHDI" xr:uid="{4AC025E2-EBA9-452B-9455-3BA3DF6F4B29}"/>
    <hyperlink ref="E164" r:id="rId160" display="104-2017-PRODUCE/DGPCHDI" xr:uid="{CEDB3BD1-4152-4122-BB80-2EEA4D64B8EA}"/>
    <hyperlink ref="E165" r:id="rId161" display="160-2017-PRODUCE/DGPCHDI" xr:uid="{53E58B0E-F234-4E71-961E-25D4F677EF96}"/>
    <hyperlink ref="E166" r:id="rId162" display="159-2017-PRODUCE/DGPCHDI" xr:uid="{7C7099B5-FB68-468C-9963-626EF38FBFBF}"/>
    <hyperlink ref="E167" r:id="rId163" display="162-2017-PRODUCE/DGPCHDI" xr:uid="{1CBA208D-C3FF-4E60-9917-81B794086ECC}"/>
    <hyperlink ref="E168" r:id="rId164" display="130-2017-PRODUCE/DGPCHDI" xr:uid="{E3FB55CF-8732-4DB8-B6AE-D033CE03649F}"/>
    <hyperlink ref="E169" r:id="rId165" display="164-2017-PRODUCE/DGPCHDI" xr:uid="{FCD19FCB-6EBF-43CD-A533-196CF6757369}"/>
    <hyperlink ref="E170" r:id="rId166" display="149-2017-PRODUCE/DGPCHDI" xr:uid="{CA0B8EA3-1596-4692-BF95-CB30F6369DEE}"/>
    <hyperlink ref="E171" r:id="rId167" display="029-2017-PRODUCE/DGCHI" xr:uid="{750BD341-A7AD-4BDD-961A-0581841AA2DE}"/>
    <hyperlink ref="E172" r:id="rId168" display="167-2017-PRODUCE/DGPCHDI" xr:uid="{41B9D6C3-3E9A-4AB2-8F9B-BA145394964F}"/>
    <hyperlink ref="E173" r:id="rId169" display="138-2017-PRODUCE/DGPCHDI" xr:uid="{B5BE8D7B-6D5F-4343-B159-8E305AADC2B2}"/>
    <hyperlink ref="E174" r:id="rId170" display="169-2017-PRODUCE/DGPCHDI" xr:uid="{A920F600-83AF-4F84-ABE9-FAF5315FD6CE}"/>
    <hyperlink ref="E175" r:id="rId171" display="154-2017-PRODUCE/DGPCHDI" xr:uid="{C67DA3A5-509B-47E3-AFA2-E716711424E7}"/>
    <hyperlink ref="E176" r:id="rId172" display="171-2017-PRODUCE/DGPCHDI" xr:uid="{CE387E08-CAF7-4B1D-ADA1-0E35280B2682}"/>
    <hyperlink ref="E177" r:id="rId173" display="163-2017-PRODUCE/DGPCHDI" xr:uid="{5918AF0C-CF3E-4539-9DA2-C5EC2FA5C7EC}"/>
    <hyperlink ref="E178" r:id="rId174" display="155-2017-PRODUCE/DGPCHDI" xr:uid="{83BB2D2E-637A-4E99-90FC-E5CE83D78595}"/>
    <hyperlink ref="E179" r:id="rId175" display="126-2017-PRODUCE/DGPCHDI" xr:uid="{12AB3545-A06F-4EE3-9B94-A1CB907B7438}"/>
    <hyperlink ref="E180" r:id="rId176" display="175-2017-PRODUCE/DGPCHDI" xr:uid="{F9D2DBA2-2B3F-4FA3-B70A-D3774EBEF37A}"/>
    <hyperlink ref="E181" r:id="rId177" display="111-2017-PRODUCE/DGPCHDI" xr:uid="{08153955-1BB4-424A-9CA2-CBC16907B4FC}"/>
    <hyperlink ref="E182" r:id="rId178" display="173-2017-PRODUCE/DGPCHDI" xr:uid="{984E447C-8738-457A-9942-B43771B2EE54}"/>
    <hyperlink ref="E183" r:id="rId179" display="177-2017-PRODUCE/DGPCHDI" xr:uid="{3DCF8D09-1278-40BE-8A82-D606DADCB07F}"/>
    <hyperlink ref="E184" r:id="rId180" display="179-2017-PRODUCE/DGPCHDI" xr:uid="{01B1B210-239F-47D0-B450-1F40DDDD94A7}"/>
    <hyperlink ref="E185" r:id="rId181" display="138-2017-PRODUCE/DGPCHDI" xr:uid="{494B182D-C93E-4C14-889C-9D85AB6186E9}"/>
    <hyperlink ref="E186" r:id="rId182" display="159-2017-PRODUCE/DGPCHDI" xr:uid="{C06F88A6-1EE1-4B97-82E4-6B95D88C7C56}"/>
    <hyperlink ref="E187" r:id="rId183" display="182-2017-PRODUCE/DGPCHDI" xr:uid="{3301AAF8-EE33-4B9E-8838-E6068A270333}"/>
    <hyperlink ref="E188" r:id="rId184" display="109-2017-PRODUCE/DGPCHDI" xr:uid="{BB16E8C8-6B4C-4E95-A06D-AC4D9FA67B50}"/>
    <hyperlink ref="E189" r:id="rId185" display="184-2017-PRODUCE/DGPCHDI" xr:uid="{1A09802F-BDED-4A97-A77F-EA5BFF6B6E3C}"/>
    <hyperlink ref="E190" r:id="rId186" display="179-2017-PRODUCE/DGPCHDI" xr:uid="{0CF0B388-89C9-43D8-B47A-08E357C24D39}"/>
    <hyperlink ref="E191" r:id="rId187" display="186-2017-PRODUCE/DGPCHDI" xr:uid="{B358891D-25B7-4469-B2B9-CFB1AB4E704D}"/>
    <hyperlink ref="E192" r:id="rId188" display="164-2017-PRODUCE/DGPCHDI" xr:uid="{1989AD70-85CE-468B-90AC-3A201929BA7C}"/>
    <hyperlink ref="E193" r:id="rId189" display="188-2017-PRODUCE/DGPCHDI" xr:uid="{89998BCB-AF17-4794-A1F8-1F33C6C8FC84}"/>
    <hyperlink ref="E194" r:id="rId190" display="179-2017-PRODUCE/DGPCHDI" xr:uid="{66E41485-9355-4B5C-BC19-012DFFB00A24}"/>
    <hyperlink ref="E195" r:id="rId191" display="189-2017-PRODUCE/DGPCHDI" xr:uid="{287C217C-312E-4352-A9E1-BBF1B610E3D5}"/>
    <hyperlink ref="E196" r:id="rId192" display="186-2017-PRODUCE/DGPCHDI" xr:uid="{69BC9F7C-8008-43AF-9CD7-5CB08DA8B7B9}"/>
    <hyperlink ref="E197" r:id="rId193" display="174-2017-PRODUCE/DGPCHDI" xr:uid="{2170B4FD-FDA0-49DF-A062-0094098ED427}"/>
    <hyperlink ref="E198" r:id="rId194" display="185-2017-PRODUCE/DGPCHDI" xr:uid="{23E1D467-D42E-4465-9A4E-FCB688C64DBD}"/>
    <hyperlink ref="E199" r:id="rId195" display="166-2017-PRODUCE/DGPCHDI" xr:uid="{09F364E0-FFE9-48A7-893A-26D3C25241CD}"/>
    <hyperlink ref="E200" r:id="rId196" display="115-2017-PRODUCE/DGPCHDI" xr:uid="{27CC6CAE-7B66-4F1D-B95F-3BAA15D02E79}"/>
    <hyperlink ref="E201" r:id="rId197" display="194-2017-PRODUCE/DGPCHDI" xr:uid="{167D9654-D0FA-43E5-9E21-0D7854A6A97C}"/>
    <hyperlink ref="E202" r:id="rId198" display="143-2017-PRODUCE/DGPCHDI" xr:uid="{577C1B1B-6615-43AB-81AB-905EA3C6BEC1}"/>
    <hyperlink ref="E203" r:id="rId199" display="167-2017-PRODUCE/DGPCHDI" xr:uid="{2911CB44-5EBD-41B5-BF9C-F8C53F768CE6}"/>
    <hyperlink ref="E204" r:id="rId200" display="110-2017-PRODUCE/DGPCHDI" xr:uid="{80EB7C9A-A53B-4E6F-A1A7-DEE28D960A85}"/>
    <hyperlink ref="E205" r:id="rId201" display="176-2017-PRODUCE/DGPCHDI" xr:uid="{E656DDF9-F61A-4E83-A86F-9D38BF5FA266}"/>
    <hyperlink ref="E206" r:id="rId202" display="176-2017-PRODUCE/DGPCHDI" xr:uid="{F7639501-8283-402B-90D3-9729C46231A4}"/>
    <hyperlink ref="E207" r:id="rId203" display="189-2017-PRODUCE/DGPCHDI" xr:uid="{86F6FC27-3024-4F81-BC03-76F6BF782F7B}"/>
    <hyperlink ref="E208" r:id="rId204" display="085-2017-PRODUCE/DGPI" xr:uid="{7BC925D2-F585-4C3E-A1F1-D509D0FCBE76}"/>
    <hyperlink ref="E209" r:id="rId205" display="204-2017-PRODUCE/DGPCHDI" xr:uid="{F2D4C8C9-ABC4-492C-BF21-90CA56863B39}"/>
    <hyperlink ref="E210" r:id="rId206" xr:uid="{2F37AAC9-8898-4404-9BB6-2BCB895428B2}"/>
    <hyperlink ref="E211" r:id="rId207" display="203-2017-PRODUCE/DGPCHDI" xr:uid="{13C0EA9C-9528-46CD-8B7A-32DEB74163B8}"/>
    <hyperlink ref="E212" r:id="rId208" display="202-2017-PRODUCE/DGPCHDI" xr:uid="{AE17F6B0-C7B0-41D2-9986-2DB0A357AC27}"/>
    <hyperlink ref="E213" r:id="rId209" display="195-2017-PRODUCE/DGPCHDI" xr:uid="{F3A10B90-9CD3-4B23-AFE7-3F54951D098E}"/>
    <hyperlink ref="E214" r:id="rId210" display="111-2017-PRODUCE/DGPCHDI" xr:uid="{BB19A234-A85C-48ED-8C79-C40D15DFCA0C}"/>
    <hyperlink ref="E215" r:id="rId211" display="210-2017-PRODUCE/DGPCHDI" xr:uid="{3A999C96-EDCB-4874-8EE9-BDFA55FB8CAF}"/>
    <hyperlink ref="E216" r:id="rId212" display="197-2017-PRODUCE/DGPCHDI" xr:uid="{E131A0F0-5821-4E60-ABDF-4849C0420A90}"/>
    <hyperlink ref="E217" r:id="rId213" display="181-2017-PRODUCE/DGPCHDI" xr:uid="{BB2BE754-BCEC-4FE0-848A-513ED963675A}"/>
    <hyperlink ref="E218" r:id="rId214" display="213-2017-PRODUCE/DGPCHDI" xr:uid="{A83C77C8-CF01-46B9-BD6D-166F900B390A}"/>
    <hyperlink ref="E219" r:id="rId215" display="169-2017-PRODUCE/DGPCHDI" xr:uid="{EE76EEB1-709A-46AA-B6E2-17BE2E3BECC6}"/>
    <hyperlink ref="E220" r:id="rId216" display="217-2017-PRODUCE/DGPCHDI" xr:uid="{347BF943-E857-4306-B500-707A402D23C5}"/>
    <hyperlink ref="E221" r:id="rId217" display="212-2017-PRODUCE/DGPCHDI" xr:uid="{54283F03-B247-427E-A766-2308C8899B17}"/>
    <hyperlink ref="E222" r:id="rId218" display="217-2017-PRODUCE/DGPCHDI" xr:uid="{D4E5E212-84C1-49C0-97F4-1E8FCA8922E3}"/>
    <hyperlink ref="E223" r:id="rId219" display="216-2017-PRODUCE/DGPCHDI" xr:uid="{E4BB7AE3-B399-4383-A1EE-B343B8D37F49}"/>
    <hyperlink ref="E224" r:id="rId220" display="219-2017-PRODUCE/DGPCHDI" xr:uid="{C3A44148-E620-4F2C-9CDB-C3D2238285F1}"/>
    <hyperlink ref="E225" r:id="rId221" display="220-2017-PRODUCE/DGPCHDI" xr:uid="{B3ED6F03-57A2-4131-91B9-E62F2361636E}"/>
    <hyperlink ref="E226" r:id="rId222" xr:uid="{DCFAF927-68C4-4910-A7CC-FF2B0E74FE62}"/>
    <hyperlink ref="E227" r:id="rId223" display="207-2017-PRODUCE/DGPCHDI" xr:uid="{8E2BA22F-2DBC-4A03-B51B-15182988E2B3}"/>
    <hyperlink ref="E228" r:id="rId224" display="218-2017-PRODUCE/DGPCHDI" xr:uid="{B02AA0E6-F2A4-4370-9CB5-706A69ECE03A}"/>
    <hyperlink ref="E229" r:id="rId225" display="209-2017-PRODUCE/DGPCHDI" xr:uid="{2272D00F-6678-4827-BAA2-B2B20F1CC5A4}"/>
    <hyperlink ref="E230" r:id="rId226" display="208-2017-PRODUCE/DGPCHDI" xr:uid="{9617F8C3-1AD9-4C2A-BFD4-7F798756BF47}"/>
    <hyperlink ref="E231" r:id="rId227" display="224-2017-PRODUCE/DGPCHDI" xr:uid="{B567C714-7F06-48E0-8153-BDB99FE1D3DA}"/>
    <hyperlink ref="E232" r:id="rId228" display="222-2017-PRODUCE/DGPI" xr:uid="{F3666005-B93C-4F3F-82BD-293045DE66A1}"/>
    <hyperlink ref="E233" r:id="rId229" xr:uid="{311DA89A-3C02-449C-B8DA-59980FF4F5CB}"/>
    <hyperlink ref="E234" r:id="rId230" display="225-2017-PRODUCE/DGPCHDI" xr:uid="{D8A7B60F-B4A9-4B27-9BA0-BF787162482C}"/>
    <hyperlink ref="E235" r:id="rId231" display="224-2017-PRODUCE/DGPCHDI" xr:uid="{8447D6CA-CE6D-452F-9D77-A6D1E543BB98}"/>
    <hyperlink ref="E236" r:id="rId232" display="231-2017-PRODUCE/DGPCHDI" xr:uid="{5E8A9327-E0EE-4D73-90AB-412F081AAA0D}"/>
    <hyperlink ref="E237" r:id="rId233" display="215-2017-PRODUCE/DGPCHDI" xr:uid="{158CF0A3-C8E9-489A-92EF-DE889BFD4128}"/>
    <hyperlink ref="E238" r:id="rId234" display="214-2017-PRODUCE/DGPCHDI" xr:uid="{90FA7DD0-058B-4573-96F1-0C73695D0DE7}"/>
    <hyperlink ref="E239" r:id="rId235" display="232-2017-PRODUCE/DGPCHDI" xr:uid="{D2E98383-C470-4CA8-93EE-76B313E5C198}"/>
    <hyperlink ref="E240" r:id="rId236" display="229-2017-PRODUCE/DGPCHDI" xr:uid="{91FEBE0C-A6D1-4586-8029-20CF611D60D5}"/>
    <hyperlink ref="E241" r:id="rId237" display="236-2017-PRODUCE/DGPCHDI" xr:uid="{35162B11-7A03-4C32-8151-37DA157B443F}"/>
    <hyperlink ref="E242" r:id="rId238" display="237-2017-PRODUCE/DGPCHDI" xr:uid="{56191396-686C-48AF-B399-35085C0CBE73}"/>
    <hyperlink ref="E243" r:id="rId239" display="238-2017-PRODUCE/DGPCHDI" xr:uid="{902DFE97-857D-4512-8554-7A5D4DCEA333}"/>
    <hyperlink ref="E244" r:id="rId240" display="226-2017-PRODUCE/DGPCHDI" xr:uid="{B63D30A5-8B57-4CA4-81F2-9F526AA6D164}"/>
    <hyperlink ref="E245" r:id="rId241" display="240-2017-PRODUCE/DGPCHDI" xr:uid="{F30E51F9-AA73-46F1-9648-912440BA981B}"/>
    <hyperlink ref="E246" r:id="rId242" display="223-2017-PRODUCE/DGPCHDI" xr:uid="{7625FADE-882D-4735-8540-538134C62EA2}"/>
    <hyperlink ref="E247" r:id="rId243" display="242-2017-PRODUCE/DGPCHDI" xr:uid="{0CA9BD5C-C18A-4C45-858C-375328A17873}"/>
    <hyperlink ref="E248" r:id="rId244" display="028-2017-PRODUCE/DGPCHDI" xr:uid="{7D760913-2AD6-41F9-B45D-32F86B6CF106}"/>
    <hyperlink ref="E249" r:id="rId245" display="220-2017-PRODUCE/DGPCHDI" xr:uid="{39D3811D-932A-426B-97F3-F7E503201A77}"/>
    <hyperlink ref="E250" r:id="rId246" display="245-2017-PRODUCE/DGPCHDI" xr:uid="{E0D08160-408D-4758-A414-7E18FA6FE92E}"/>
    <hyperlink ref="E251" r:id="rId247" display="237-2017-PRODUCE/DGPCHDI" xr:uid="{54B06729-E5C6-47DF-9661-20C08C13DC3E}"/>
    <hyperlink ref="E252" r:id="rId248" xr:uid="{C6EF09D3-2AD9-48BB-8EB5-E129D52C335B}"/>
    <hyperlink ref="E253" r:id="rId249" display="248-2017-PRODUCE/DGPCHDI" xr:uid="{3980D901-C1F4-47F8-BC99-D6965B9D7FD9}"/>
    <hyperlink ref="E254" r:id="rId250" display="249-2017-PRODUCE/DGPCHDI" xr:uid="{653C7DE6-90DC-4A01-BF99-0822C8D37E11}"/>
    <hyperlink ref="E255" r:id="rId251" display="250-2017-PRODUCE/DGPCHDI" xr:uid="{CE434BCE-A61B-402A-ADC4-FBA1C5CA5819}"/>
    <hyperlink ref="E256" r:id="rId252" display="230-2017-PRODUCE/DGPCHDI" xr:uid="{5A2C950F-0087-42A0-B720-C05871F111C6}"/>
    <hyperlink ref="E257" r:id="rId253" display="235-2017-PRODUCE/DGPCHDI" xr:uid="{6E79BE41-3B0F-4CBE-9457-8A3D9BD83836}"/>
    <hyperlink ref="E258" r:id="rId254" display="253-2017-PRODUCE/DGPCHDI" xr:uid="{1E8FB2E8-8460-4DB3-A58B-AF9227840709}"/>
    <hyperlink ref="E259" r:id="rId255" display="251-2017-PRODUCE/DGPCHDI" xr:uid="{EFD5A2C2-CAD9-4BE1-A64E-229B9567543D}"/>
    <hyperlink ref="E260" r:id="rId256" display="233-2017-PRODUCE/DGPCHDI" xr:uid="{DB0C6FDB-7EDC-4EA7-AC1A-88B4E00F4ACB}"/>
    <hyperlink ref="E261" r:id="rId257" display="246-2017-PRODUCE/DGPCHDI" xr:uid="{DDD4CEDC-C4CA-4585-9CA2-87B16E25884A}"/>
    <hyperlink ref="E262" r:id="rId258" display="256-2017-PRODUCE/DGPCHDI" xr:uid="{77403001-7262-4682-813D-7612AA31A562}"/>
    <hyperlink ref="E263" r:id="rId259" display="234-2017-PRODUCE/DGPCHDI" xr:uid="{134A79BE-D36E-4A49-9DBE-C14B96B1AEDE}"/>
    <hyperlink ref="E264" r:id="rId260" display="253-2017-PRODUCE/DGPCHDI" xr:uid="{2A7490E4-AB95-437F-BC6B-2735FB4C8D06}"/>
    <hyperlink ref="E265" r:id="rId261" display="255-2017-PRODUCE/DGPCHDI" xr:uid="{F4FB0D96-24CA-498D-BCA1-AE6887A4EB5E}"/>
    <hyperlink ref="E266" r:id="rId262" display="260-2017-PRODUCE/DGPCHDI" xr:uid="{0703B8AC-29D6-44FB-8FB7-7576D1368EAF}"/>
    <hyperlink ref="E267" r:id="rId263" display="168-2017-PRODUCE/DGPCHDI" xr:uid="{781EFD9C-FA47-4C16-913B-99F8DC3D9F61}"/>
    <hyperlink ref="E268" r:id="rId264" display="262-2017-PRODUCE/DGPCHDI" xr:uid="{E4A6C906-9684-4162-98C1-F0975DAEAA41}"/>
    <hyperlink ref="E269" r:id="rId265" display="264-2017-PRODUCE/DGPCHDI" xr:uid="{CA1D5362-52D4-4328-8AB5-5D50706FF410}"/>
    <hyperlink ref="E270" r:id="rId266" display="261-2017-PRODUCE/DGPCHDI" xr:uid="{D6F76468-FDAA-40B3-8388-C9B65E8A8394}"/>
    <hyperlink ref="E271" r:id="rId267" display="257-2017-PRODUCE/DGPCHDI" xr:uid="{1FDEF2A2-B537-4A7C-9E92-9FA94C513E38}"/>
    <hyperlink ref="E272" r:id="rId268" display="198-2017-PRODUCE/DGPCHDI" xr:uid="{79F8E759-1CBB-49DF-8910-4DA3099DDD6C}"/>
    <hyperlink ref="E273" r:id="rId269" display="226-2017-PRODUCE/DGPCHDI" xr:uid="{3F1FC39B-D93A-4C02-8B5E-01BEA64F9F7F}"/>
    <hyperlink ref="E274" r:id="rId270" display="258-2017-PRODUCE/DGPCHDI" xr:uid="{C9007D6D-1993-4ADC-84A9-211BB1E4D3BE}"/>
    <hyperlink ref="E275" r:id="rId271" display="259-2017-PRODUCE/DGPCHDI" xr:uid="{A0681F64-F3EE-4811-BDC9-4DC0FED2A1FB}"/>
    <hyperlink ref="E276" r:id="rId272" display="270-2017-PRODUCE/DGPCHDI" xr:uid="{6D8CD16F-414E-4250-BDA2-CE285445855A}"/>
    <hyperlink ref="E277" r:id="rId273" display="272-2017-PRODUCE/DGPCHDI" xr:uid="{97A58B49-7DE6-479B-B8E5-0354F08929C5}"/>
    <hyperlink ref="E278" r:id="rId274" display="266-2017-PRODUCE/DGPCHDI" xr:uid="{218C6C51-26B9-481B-9D6F-41A4B2B46461}"/>
    <hyperlink ref="E279" r:id="rId275" display="269-2017-PRODUCE/DGPCHDI" xr:uid="{84005C66-9FAC-4CFA-A3E4-83D3CB3BBB92}"/>
    <hyperlink ref="E280" r:id="rId276" display="274-2017-PRODUCE/DGPCHDI" xr:uid="{4569134D-AF05-4196-BCA6-96463A394777}"/>
    <hyperlink ref="E281" r:id="rId277" display="276-2017-PRODUCE/DGPCHDI" xr:uid="{08E5FFB6-05D2-47D9-B14F-1BC86F75EBAA}"/>
    <hyperlink ref="E282" r:id="rId278" display="265-2017-PRODUCE/DGPCHDI" xr:uid="{BA4074C6-420A-404C-9B09-C646F0DBE8C3}"/>
    <hyperlink ref="E283" r:id="rId279" display="277-2017-PRODUCE/DGPCHDI" xr:uid="{7C14ED2D-A890-4790-92BD-AE0AB0E51D57}"/>
    <hyperlink ref="E284" r:id="rId280" display="279-2017-PRODUCE/DGPCHDI" xr:uid="{B6DFC302-19BE-40CA-8667-60FBDF4B2738}"/>
    <hyperlink ref="E285" r:id="rId281" display="277-2017-PRODUCE/DGPCHDI" xr:uid="{76CE74C2-5097-4796-A265-A7FF2EFE2324}"/>
    <hyperlink ref="E286" r:id="rId282" display="281-2017-PRODUCE/DGPCHDI" xr:uid="{D2C9F1D4-0859-46FB-851B-8451F96597AF}"/>
    <hyperlink ref="E287" r:id="rId283" display="273-2017-PRODUCE/DGPCHDI" xr:uid="{A68A9193-0AEF-4356-9EF8-5425B554EF35}"/>
    <hyperlink ref="E288" r:id="rId284" display="239-2017-PRODUCE/DGPCHDI" xr:uid="{7254DFDB-10B3-4775-968E-7E3894AB4F8A}"/>
    <hyperlink ref="E289" r:id="rId285" display="282-2017-PRODUCE/DGPCHDI" xr:uid="{6F1E05FB-31C2-41CF-A7E4-047917DD107C}"/>
    <hyperlink ref="E290" r:id="rId286" display="272-2017-PRODUCE/DGPCHDI" xr:uid="{9AF9F0F3-66F2-4194-B99F-3A96F765AE12}"/>
    <hyperlink ref="E291" r:id="rId287" display="271-2017-PRODUCE/DGPCHDI" xr:uid="{5D3A31BB-3188-4448-8EDE-5D2BAEDC9531}"/>
    <hyperlink ref="E292" r:id="rId288" display="285-2017-PRODUCE/DGPCHDI" xr:uid="{F5322EE3-58A4-46CA-A65B-2953A588ADA5}"/>
    <hyperlink ref="E293" r:id="rId289" display="243-2017-PRODUCE/DGPCHDI" xr:uid="{7FF7CC25-A11B-43BD-A6AB-6DBE4F565619}"/>
    <hyperlink ref="E294" r:id="rId290" display="288-2017-PRODUCE/DGPCHDI" xr:uid="{FFDC2B9F-6062-4C1C-8C30-27EA01CDD773}"/>
    <hyperlink ref="E295" r:id="rId291" display="290-2017-PRODUCE/DGPCHDI" xr:uid="{79DA2811-3BEB-4684-8EB1-E5D143228A3B}"/>
    <hyperlink ref="E296" r:id="rId292" display="278-2017-PRODUCE/DGPCHDI" xr:uid="{410A89ED-CF7E-4902-A446-0EB799899C71}"/>
    <hyperlink ref="E297" r:id="rId293" display="291-2017-PRODUCE/DGPCHDI" xr:uid="{B4BA3C71-2C5C-4AB6-B36F-C25F5145B2D1}"/>
    <hyperlink ref="E298" r:id="rId294" display="288-2017-PRODUCE/DGPCHDI" xr:uid="{97C1A7D3-4D6F-493B-A980-F7B747ACF231}"/>
    <hyperlink ref="E299" r:id="rId295" display="293-2017-PRODUCE/DGPCHDI" xr:uid="{C9ECC77F-7376-48DF-BFAB-787631D0280F}"/>
    <hyperlink ref="E300" r:id="rId296" display="292-2017-PRODUCE/DGPCHDI" xr:uid="{2E9F555D-A516-44EF-80F9-FD3C1D7C95CA}"/>
    <hyperlink ref="E301" r:id="rId297" display="080-2017-PRODUCE/DGPCHDI" xr:uid="{9AAC80B7-6815-4C3C-815E-BCE91464F596}"/>
    <hyperlink ref="E302" r:id="rId298" display="297-2017-PRODUCE/DGPCHDI" xr:uid="{AE0B592E-DC87-4D23-A8C2-79E477437438}"/>
    <hyperlink ref="E303" r:id="rId299" display="298-2017-PRODUCE/DGPCHDI" xr:uid="{43F3657B-D05D-45BE-8A50-BABA79E79566}"/>
    <hyperlink ref="E304" r:id="rId300" display="299-2017-PRODUCE/DGPCHDI" xr:uid="{C702CF0D-8810-4664-8B90-BFF32113BD3E}"/>
    <hyperlink ref="E305" r:id="rId301" display="300-2017-PRODUCE/DGPCHDI" xr:uid="{1BB49831-9DD7-412E-9C7F-74767DB18353}"/>
    <hyperlink ref="E306" r:id="rId302" display="301-2017-PRODUCE/DGPCHDI" xr:uid="{70143D3B-CC39-4A17-B6E3-228F5DD7C0F3}"/>
    <hyperlink ref="E307" r:id="rId303" display="302-2017-PRODUCE/DGPCHDI" xr:uid="{AE78B222-4B1C-4F39-B5B6-717D7CEAAF7B}"/>
    <hyperlink ref="E308" r:id="rId304" display="303-2017-PRODUCE/DGPCHDI" xr:uid="{72A097A3-C7A0-40EA-BF6F-EFD7A8E00C55}"/>
    <hyperlink ref="E309" r:id="rId305" display="286-2017-PRODUCE/DGPCHDI" xr:uid="{7374B18E-3F0F-471A-B39B-BA4AB0D8D52B}"/>
    <hyperlink ref="E310" r:id="rId306" display="305-2017-PRODUCE/DGPCHDI" xr:uid="{6D4EB2BF-8ED7-47D0-8BE6-B0891BCFF49F}"/>
    <hyperlink ref="E311" r:id="rId307" display="302-2017-PRODUCE/DGPCHDI" xr:uid="{A89F5041-8FF0-458E-B8CD-D4DD50E0747B}"/>
    <hyperlink ref="E312" r:id="rId308" display="125-2017-PRODUCE/DGPCHDI" xr:uid="{D9F9DD97-9568-4261-9936-E87C3BE83589}"/>
    <hyperlink ref="E313" r:id="rId309" display="295-2017-PRODUCE/DGPCHDI" xr:uid="{C57B2C42-B914-4776-9730-22DD7F36F465}"/>
    <hyperlink ref="E314" r:id="rId310" display="309-2017-PRODUCE/DGPCHDI" xr:uid="{03EA3CD9-602E-4092-87F1-B93FB14B16D7}"/>
    <hyperlink ref="E315" r:id="rId311" display="309-2017-PRODUCE/DGPCHDI" xr:uid="{525993C1-5BD9-4EC3-A1FE-F20705024FEF}"/>
    <hyperlink ref="E316" r:id="rId312" display="311-2017-PRODUCE/DGPCHDI" xr:uid="{471FDD32-EFCF-4399-8FCA-F15D5391A66A}"/>
    <hyperlink ref="E317" r:id="rId313" display="312-2017-PRODUCE/DGPCHDI" xr:uid="{1630A117-9AB6-4473-A28E-D7CA36627B2E}"/>
    <hyperlink ref="E318" r:id="rId314" display="313-2017-PRODUCE/DGPCHDI" xr:uid="{FA3E8F3F-4CF6-4BCA-8839-89FE4E8000E2}"/>
    <hyperlink ref="E319" r:id="rId315" display="299-2017-PRODUCE/DGPCHDI" xr:uid="{60F70E90-DE88-46B6-A07D-D25ED7232E12}"/>
    <hyperlink ref="E320" r:id="rId316" xr:uid="{216397A0-43B2-4292-849F-9A64DAC55A48}"/>
    <hyperlink ref="E321" r:id="rId317" display="314-2017-PRODUCE/DGPCHDI" xr:uid="{8FB23F19-6CF3-4C7E-997B-A60B2027324E}"/>
    <hyperlink ref="E322" r:id="rId318" display="304-2017-PRODUCE/DGPCHDI" xr:uid="{085851C3-03FF-4729-A7ED-411CA3B8F3A0}"/>
    <hyperlink ref="E323" r:id="rId319" display="317-2017-PRODUCE/DGPCHDI" xr:uid="{B869B71C-1AFD-4B47-B4F6-8D4AE1A8C0B8}"/>
    <hyperlink ref="E324" r:id="rId320" display="309-2017-PRODUCE/DGPCHDI" xr:uid="{D45FA0D0-F50C-4961-AAF9-D48C84334BA4}"/>
    <hyperlink ref="E325" r:id="rId321" display="289-2017-PRODUCE/DGPCHDI" xr:uid="{5C4B2748-B7E2-47F0-A1B8-F91ED00DD1E6}"/>
    <hyperlink ref="E326" r:id="rId322" display="239-2017-PRODUCE/DGPCHDI" xr:uid="{63B50ED9-00D4-4FB7-A635-7CFC51308FF3}"/>
    <hyperlink ref="E327" r:id="rId323" display="238-2017-PRODUCE/DGPCHDI" xr:uid="{8FB1C8F6-6CB9-4248-AAA9-72263C9B1004}"/>
    <hyperlink ref="E328" r:id="rId324" display="267-2017-PRODUCE/DGPCHDI" xr:uid="{262F4164-05B1-4DA7-ABED-5B56EF783D02}"/>
    <hyperlink ref="E329" r:id="rId325" display="275-2017-PRODUCE/DGPCHDI" xr:uid="{A47BE44B-F97B-4321-A4C8-79F96AA88651}"/>
    <hyperlink ref="E330" r:id="rId326" display="321-2017-PRODUCE/DGPCHDI" xr:uid="{D3C345E8-D0C6-411C-80B1-E76AC293906D}"/>
    <hyperlink ref="E331" r:id="rId327" display="289-2017-PRODUCE/DGPCHDI" xr:uid="{90832220-2A54-4170-B548-32FB435E3E44}"/>
    <hyperlink ref="E332" r:id="rId328" display="306-2017-PRODUCE/DGPCHDI" xr:uid="{FEC37AFB-5FB8-44DF-86D4-676ABDCF6D92}"/>
    <hyperlink ref="E333" r:id="rId329" display="268-2017-PRODUCE/DGPCHDI" xr:uid="{B5AC581B-6894-49C6-AAF5-249072B6C461}"/>
    <hyperlink ref="E334" r:id="rId330" display="328-2017-PRODUCE/DGPCHDI" xr:uid="{4920105D-575E-48F7-945B-3709C4525443}"/>
    <hyperlink ref="E335" r:id="rId331" display="327-2017-PRODUCE/DGPCHDI" xr:uid="{C563FBC1-7BC2-4E21-87FC-DA8C8DA0D701}"/>
    <hyperlink ref="E336" r:id="rId332" display="331-2017-PRODUCE/DGPCHDI" xr:uid="{A602839E-E0A6-4269-B09B-1039CF693B38}"/>
    <hyperlink ref="E337" r:id="rId333" display="324-2017-PRODUCE/DGPCHDI" xr:uid="{367B6CB6-5B50-4A80-9C5D-A8B0C833DEE8}"/>
    <hyperlink ref="E338" r:id="rId334" display="329-2017-PRODUCE/DGPCHDI" xr:uid="{1FF37F4F-232C-48A0-974F-3ED4BCF9A219}"/>
    <hyperlink ref="E339" r:id="rId335" display="325-2017-PRODUCE/DGPCHDI" xr:uid="{BDD926E4-9FBB-4ED8-B836-910A41F917E1}"/>
    <hyperlink ref="E340" r:id="rId336" display="240-2017-PRODUCE/DGPCHDI" xr:uid="{E5F15941-351E-464B-9892-F74384F38E7D}"/>
    <hyperlink ref="E341" r:id="rId337" display="336-2017-PRODUCE/DGPCHDI" xr:uid="{0FB48809-F578-414E-8237-74A710B07B01}"/>
    <hyperlink ref="E342" r:id="rId338" display="315-2017-PRODUCE/DGPCHDI" xr:uid="{FBFE90E2-A7B7-4764-B493-201C6600C796}"/>
    <hyperlink ref="E343" r:id="rId339" display="287-2017-PRODUCE/DGPCHDI" xr:uid="{3824D7A8-CD53-404B-96E2-BE64FD5C8A49}"/>
    <hyperlink ref="E344" r:id="rId340" display="330-2017-PRODUCE/DGPCHDI" xr:uid="{1873B0E6-4CA6-401A-9E24-CDC83EBAF17B}"/>
    <hyperlink ref="E345" r:id="rId341" display="336-2017-PRODUCE/DGPCHDI" xr:uid="{E334464F-46D0-42CB-A249-6E5FEBE58D9F}"/>
    <hyperlink ref="E346" r:id="rId342" display="326-2017-PRODUCE/DGPCHDI" xr:uid="{9CE745C8-8C4A-4947-A29A-024CC930A9F5}"/>
    <hyperlink ref="E347" r:id="rId343" display="333-2017-PRODUCE/DGPCHDI" xr:uid="{634A433A-6BF7-41C6-B6B2-7C529CA9335B}"/>
    <hyperlink ref="E348" r:id="rId344" display="333-2017-PRODUCE/DGPCHDI" xr:uid="{B2FBC576-0B3F-4416-96E1-F073FF54DBFB}"/>
    <hyperlink ref="E349" r:id="rId345" display="269-2017-PRODUCE/DGPCHDI" xr:uid="{15AB4504-FCF7-4652-B806-87A00A160F2C}"/>
    <hyperlink ref="E350" r:id="rId346" display="344-2017-PRODUCE/DGPCHDI" xr:uid="{23DA5A49-F044-4AD8-8EE1-48F425BFB4DE}"/>
    <hyperlink ref="E351" r:id="rId347" display="331-2017-PRODUCE/DGPCHDI" xr:uid="{3C77FF46-62D1-4ACE-902C-1690818DD289}"/>
    <hyperlink ref="E352" r:id="rId348" display="347-2017-PRODUCE/DGPCHDI" xr:uid="{86C5CE7C-D726-4186-9CAC-91947AD435DC}"/>
    <hyperlink ref="E353" r:id="rId349" display="348-2017-PRODUCE/DGPCHDI" xr:uid="{6DAF3C93-9B5E-4B8D-8F07-09B0846D1213}"/>
    <hyperlink ref="E354" r:id="rId350" display="349-2017-PRODUCE/DGPCHDI" xr:uid="{970D0C45-3633-4187-B5C4-ED557B7CE0AF}"/>
    <hyperlink ref="E355" r:id="rId351" display="345-2017-PRODUCE/DGPCHDI" xr:uid="{DB85144A-D6F6-44BD-A84E-7AA662392DCB}"/>
    <hyperlink ref="E356" r:id="rId352" display="166-2017-PRODUCE/DGPCHDI" xr:uid="{7714E3BB-4EB1-4378-B577-4791B81F2AF7}"/>
    <hyperlink ref="E357" r:id="rId353" display="340-2017-PRODUCE/DGPCHDI" xr:uid="{5D5EF370-4018-495B-A631-4F499B547663}"/>
    <hyperlink ref="E358" r:id="rId354" display="341-2017-PRODUCE/DGPCHDI" xr:uid="{D4908AF0-DF32-46D2-8DE2-8F2B2ECD973D}"/>
    <hyperlink ref="E359" r:id="rId355" display="354-2017-PRODUCE/DGPCHDI" xr:uid="{D8EF3333-AEDD-4D19-A5C4-03DD4D0803CB}"/>
    <hyperlink ref="E360" r:id="rId356" display="347-2017-PRODUCE/DGPCHDI" xr:uid="{3503D33E-B91B-43EB-AC70-FA3A220A4B61}"/>
    <hyperlink ref="E361" r:id="rId357" display="356-2017-PRODUCE/DGPCHDI" xr:uid="{C9FE651A-4E48-4EFD-A1AF-3554ADBB66E5}"/>
    <hyperlink ref="E362" r:id="rId358" display="284-2017-PRODUCE/DGPCHDI" xr:uid="{9DA89098-B3F4-43B6-9032-9745C1821325}"/>
    <hyperlink ref="E363" r:id="rId359" display="356-2017-PRODUCE/DGPCHDI" xr:uid="{FDF7AC6B-0B0C-4797-869E-A01AE758201F}"/>
    <hyperlink ref="E364" r:id="rId360" display="359-2017-PRODUCE/DGPCHDI" xr:uid="{FDCA1EC8-C4EC-4A7F-B090-9B9489745FC7}"/>
    <hyperlink ref="E365" r:id="rId361" display="349-2017-PRODUCE/DGPCHDI" xr:uid="{6619AFEE-D17C-4151-A225-EC5B6346948B}"/>
    <hyperlink ref="E366" r:id="rId362" display="351-2017-PRODUCE/DGPCHDI" xr:uid="{C398E72F-B37B-402B-B67A-5DDA5EB8B88D}"/>
    <hyperlink ref="E367" r:id="rId363" display="302-2017-PRODUCE/DGPCHDI" xr:uid="{845EC8EF-CA86-4C09-88AA-B3ECCF604E93}"/>
    <hyperlink ref="E368" r:id="rId364" display="363-2017-PRODUCE/DGPCHDI" xr:uid="{9F44D046-658C-4F53-94D4-3628CDEC3BFA}"/>
    <hyperlink ref="E369" r:id="rId365" display="334-2017-PRODUCE/DGPCHDI" xr:uid="{45578C13-0CD3-4847-B861-A9DC13A3DAF1}"/>
    <hyperlink ref="E370" r:id="rId366" display="360-2017-PRODUCE/DGPCHDI" xr:uid="{AFB4CF6D-AF2F-4592-A77F-F2175C5980AC}"/>
    <hyperlink ref="E371" r:id="rId367" display="346-2017-PRODUCE/DGPCHDI" xr:uid="{3EBF2082-D5C6-4674-A5DE-8914EB8B2BA2}"/>
    <hyperlink ref="E372" r:id="rId368" display="362-2017-PRODUCE/DGPCHDI" xr:uid="{63394C73-6C93-402C-8B02-BCDC3811A958}"/>
    <hyperlink ref="E373" r:id="rId369" display="368-2017-PRODUCE/DGPCHDI" xr:uid="{4D0A2EDE-7ED2-4F06-A99D-BF5BA7002DE3}"/>
    <hyperlink ref="E374" r:id="rId370" display="340-2017-PRODUCE/DGPCHDI" xr:uid="{4EF21B39-D880-4024-A18A-799287832829}"/>
    <hyperlink ref="E375" r:id="rId371" display="370-2017-PRODUCE/DGPCHDI" xr:uid="{A0DAEBE0-837D-40D8-8316-74BFE30CE7CD}"/>
    <hyperlink ref="E376" r:id="rId372" display="370-2017-PRODUCE/DGPCHDI" xr:uid="{84562B29-0AA1-463A-9F13-9FF17A933CB5}"/>
    <hyperlink ref="E377" r:id="rId373" display="372-2017-PRODUCE/DGPCHDI" xr:uid="{E301A66B-87E1-4FF7-898C-3AED6EC28C45}"/>
    <hyperlink ref="E378" r:id="rId374" display="367-2017-PRODUCE/DGPCHDI" xr:uid="{E0465A43-1F2D-425C-A8D2-033FC85F1B5B}"/>
    <hyperlink ref="E379" r:id="rId375" display="374-2017-PRODUCE/DGPCHDI" xr:uid="{3AB217BB-5B27-475E-B6C7-F31C7D17BC6D}"/>
    <hyperlink ref="E380" r:id="rId376" display="374-2017-PRODUCE/DGPCHDI" xr:uid="{5D2B2887-5300-4590-9F8A-DBA945E4F9D6}"/>
    <hyperlink ref="E381" r:id="rId377" display="338-2017-PRODUCE/DGPCHDI" xr:uid="{E285950A-2475-4D62-9C73-A65FA8434CD3}"/>
    <hyperlink ref="E382" r:id="rId378" display="377-2017-PRODUCE/DGPCHDI" xr:uid="{B555B815-F2D3-4DD6-9905-D9ED110DFE78}"/>
    <hyperlink ref="E383" r:id="rId379" display="369-2017-PRODUCE/DGPCHDI" xr:uid="{513E7ACD-1F60-45B7-8EDA-17F2278079E5}"/>
    <hyperlink ref="E384" r:id="rId380" display="314-2017-PRODUCE/DGPCHDI" xr:uid="{D55F62C0-6584-4A74-98EB-6DCFDE8923BC}"/>
    <hyperlink ref="E385" r:id="rId381" display="380-2017-PRODUCE/DGPCHDI" xr:uid="{1951802F-0502-41C0-9046-34F89BCADA1A}"/>
    <hyperlink ref="E386" r:id="rId382" display="381-2017-PRODUCE/DGPCHDI" xr:uid="{00D9E7AB-2CBE-4DCA-9EEE-E4CB01A5D33A}"/>
    <hyperlink ref="E387" r:id="rId383" display="318-2017-PRODUCE/DGPCHDI" xr:uid="{B55B788D-759D-47C0-8340-13B83878D0D4}"/>
    <hyperlink ref="E388" r:id="rId384" display="381-2017-PRODUCE/DGPCHDI" xr:uid="{B700034B-20D4-4376-B297-29984C1DBC60}"/>
    <hyperlink ref="E389" r:id="rId385" display="384-2017-PRODUCE/DGPCHDI" xr:uid="{DA4AB749-BB56-4534-B9D7-FCF68627F56F}"/>
    <hyperlink ref="E390" r:id="rId386" display="385-2017-PRODUCE/DGPCHDI" xr:uid="{F7584C22-F745-4B42-90B6-B66EFABEAD02}"/>
    <hyperlink ref="E391" r:id="rId387" display="386-2017-PRODUCE/DGPCHDI" xr:uid="{6FD41712-967C-465A-AAB7-EF02389A9ED5}"/>
    <hyperlink ref="E392" r:id="rId388" display="387-2017-PRODUCE/DGPCHDI" xr:uid="{88609B0B-450C-4379-988A-062A2101E250}"/>
    <hyperlink ref="E393" r:id="rId389" display="056-2017-PRODUCE/DGPCHDI" xr:uid="{8483342F-0C02-4F41-AC8B-1236C077D147}"/>
    <hyperlink ref="E394" r:id="rId390" xr:uid="{E18A4E82-A4D4-4FF3-87F9-44517311908C}"/>
    <hyperlink ref="E396" r:id="rId391" display="388-2017-PRODUCE/DGPCHDI" xr:uid="{6D22BEE5-11F2-4ACD-B454-20E1E0D559F5}"/>
    <hyperlink ref="E397" r:id="rId392" display="392-2017-PRODUCE/DGPCHDI" xr:uid="{D4038AFE-4383-4A88-8867-8ABACB2A842A}"/>
    <hyperlink ref="E398" r:id="rId393" display="393-2017-PRODUCE/DGPCHDI" xr:uid="{D2488A22-ADF2-47E9-9061-EF5D44DC36E7}"/>
    <hyperlink ref="E399" r:id="rId394" display="394-2017-PRODUCE/DGPCHDI" xr:uid="{7F9167F8-34E3-4BE1-92CC-B4B15E91CC63}"/>
    <hyperlink ref="E400" r:id="rId395" display="395-2017-PRODUCE/DGPCHDI" xr:uid="{3F0FF2C5-5200-43F0-8381-89FF90A6C29F}"/>
    <hyperlink ref="E401" r:id="rId396" display="396-2017-PRODUCE/DGPCHDI" xr:uid="{0F1D2FE0-D149-4891-A2B5-DFCA5A43E5E0}"/>
    <hyperlink ref="E402" r:id="rId397" display="368-2017-PRODUCE/DGPCHDI" xr:uid="{01BA07ED-A0CB-45C1-8683-8BF2EA4EE93E}"/>
    <hyperlink ref="E403" r:id="rId398" display="374-2017-PRODUCE/DGPCHDI" xr:uid="{21C1714C-88D7-428A-B564-D7E0C857FD5C}"/>
    <hyperlink ref="E404" r:id="rId399" display="398-2017-PRODUCE/DGPCHDI" xr:uid="{44913B11-0381-4818-BC53-5B16A6C25FEF}"/>
    <hyperlink ref="E405" r:id="rId400" display="399-2017-PRODUCE/DGPCHDI" xr:uid="{1C7FD17D-A3CB-4529-BBB3-AA9AE6FDA7C4}"/>
    <hyperlink ref="E406" r:id="rId401" display="400-2017-PRODUCE/DGPCHDI" xr:uid="{9EAB7CDB-6208-496D-8F19-7338A5240177}"/>
    <hyperlink ref="E407" r:id="rId402" display="383-2017-PRODUCE/DGPCHDI" xr:uid="{ACA466E5-CE30-4971-B16B-503955F880E3}"/>
    <hyperlink ref="E408" r:id="rId403" display="401-2017-PRODUCE/DGPCHDI" xr:uid="{E9CB5DB9-8F0C-4305-9146-2785D8918B5D}"/>
    <hyperlink ref="E409" r:id="rId404" display="082-2017-PRODUCE/DGPI" xr:uid="{D881EB23-FEE7-4873-80C2-F15CF3C70587}"/>
    <hyperlink ref="E410" r:id="rId405" display="403-2017-PRODUCE/DGPCHDI" xr:uid="{46B4A793-1FB8-4507-A235-ED909182458E}"/>
    <hyperlink ref="E411" r:id="rId406" display="399-2017-PRODUCE/DGPCHDI" xr:uid="{A4004401-9193-40E3-A398-89B624B9C5FB}"/>
    <hyperlink ref="E412" r:id="rId407" display="406-2017-PRODUCE/DGPCHDI" xr:uid="{8D62D0B3-1292-4484-8A87-7E78420651E7}"/>
    <hyperlink ref="E413" r:id="rId408" display="408-2017-PRODUCE/DGPCHDI" xr:uid="{633BE107-495D-48FB-91A7-5C86B01134AB}"/>
    <hyperlink ref="E414" r:id="rId409" display="228-2017-PRODUCE/DGPCHDI" xr:uid="{B4D9403E-2CCB-4162-91B9-A5215124A569}"/>
    <hyperlink ref="E415" r:id="rId410" display="397-2017-PRODUCE/DGPCHDI" xr:uid="{1D90988D-DB0F-4492-BAAD-8B6C1D509999}"/>
    <hyperlink ref="E416" r:id="rId411" display="411-2017-PRODUCE/DGPCHDI" xr:uid="{6DADEA8F-E84F-47CF-B79F-5A2697BF53F5}"/>
    <hyperlink ref="E417" r:id="rId412" display="404-2017-PRODUCE/DGPCHDI" xr:uid="{A61BB2DA-8A21-483A-A9D2-DB7CDBCDC281}"/>
    <hyperlink ref="E418" r:id="rId413" display="412-2017-PRODUCE/DGPCHDI" xr:uid="{E0ED87D2-DD89-464E-B77C-859CF6BD8FDA}"/>
    <hyperlink ref="E419" r:id="rId414" display="414-2017-PRODUCE/DGPCHDI" xr:uid="{DF3A6FA3-683A-459B-8DB4-175C50177D05}"/>
    <hyperlink ref="E420" r:id="rId415" display="415-2017-PRODUCE/DGPCHDI" xr:uid="{58D4567E-9617-445D-B952-26614B16539A}"/>
    <hyperlink ref="E421" r:id="rId416" display="416-2017-PRODUCE/DGPCHDI" xr:uid="{39D7BE45-E4F4-47DE-8898-30BA68D3B31F}"/>
    <hyperlink ref="E422" r:id="rId417" display="409-2017-PRODUCE/DGPCHDI" xr:uid="{8F583473-EFBA-468E-ADAD-E274EB05012B}"/>
    <hyperlink ref="E423" r:id="rId418" display="001-2017-PRODUCE/DGPCHDI" xr:uid="{B9F7BAEF-54AB-46FF-B288-B2B300744F6E}"/>
    <hyperlink ref="E424" r:id="rId419" display="418-2017-PRODUCE/DGPCHDI" xr:uid="{65E3A658-6624-401A-8AD6-41094542B2FD}"/>
    <hyperlink ref="E425" r:id="rId420" display="417-2017-PRODUCE/DGPCHDI" xr:uid="{4D08384F-9DCD-42E7-B97E-1449446269DC}"/>
    <hyperlink ref="E426" r:id="rId421" display="421-2017-PRODUCE/DGPCHDI" xr:uid="{B66454C7-4707-465F-94F5-44EFFD83ED58}"/>
    <hyperlink ref="E427" r:id="rId422" display="422-2017-PRODUCE/DGPCHDI" xr:uid="{3D37E93A-FFE4-4F28-9924-8B00837ED09A}"/>
    <hyperlink ref="E428" r:id="rId423" display="423-2017-PRODUCE/DGPCHDI" xr:uid="{5900411A-D5B3-4268-84CD-42531B7EFB16}"/>
    <hyperlink ref="E429" r:id="rId424" display="424-2017-PRODUCE/DGPCHDI" xr:uid="{068D06AA-3B69-408E-9F4E-144F48E24208}"/>
    <hyperlink ref="E430" r:id="rId425" display="425-2017-PRODUCE/DGPCHDI" xr:uid="{BDA61423-4BE8-42B9-86CF-5A5E3863150E}"/>
    <hyperlink ref="E431" r:id="rId426" display="426-2017-PRODUCE/DGPCHDI" xr:uid="{0D1601E6-C8C6-4494-8F17-BE35CB9E2DFD}"/>
    <hyperlink ref="E432" r:id="rId427" display="427-2017-PRODUCE/DGPCHDI" xr:uid="{E53A2B19-38C0-49B6-8C94-7D272DFF81B2}"/>
    <hyperlink ref="E433" r:id="rId428" display="404-2017-PRODUCE/DGPCHDI" xr:uid="{424DEB04-A546-4128-B491-7CDB77977752}"/>
    <hyperlink ref="E434" r:id="rId429" display="429-2017-PRODUCE/DGPCHDI" xr:uid="{1C049930-F4B0-4347-918E-953E60E2A5B5}"/>
    <hyperlink ref="E435" r:id="rId430" display="407-2017-PRODUCE/DGPCHDI" xr:uid="{E3FBD3CA-F7BB-4343-B0B7-1D2FE8CDD2D6}"/>
    <hyperlink ref="E436" r:id="rId431" display="429-2017-PRODUCE/DGPCHDI" xr:uid="{92425A9D-5981-4B49-B674-633D1454C45F}"/>
    <hyperlink ref="E437" r:id="rId432" display="428-2017-PRODUCE/DGPCHDI" xr:uid="{4E58A724-89F9-4129-A1EE-27728E23914C}"/>
    <hyperlink ref="E438" r:id="rId433" display="433-2017-PRODUCE/DGPCHDI" xr:uid="{B4FD2D5C-8ADE-4062-9CAB-6B2623C13600}"/>
    <hyperlink ref="E439" r:id="rId434" display="434-2017-PRODUCE/DGPCHDI" xr:uid="{D2C92502-FB3D-4B77-96DA-020D80AA1C46}"/>
    <hyperlink ref="E440" r:id="rId435" display="434-2017-PRODUCE/DGPCHDI" xr:uid="{C5BA05C5-3702-46A3-A850-2AD26BCE4C91}"/>
    <hyperlink ref="E441" r:id="rId436" display="432-2017-PRODUCE/DGPCHDI" xr:uid="{9203495C-538F-49A9-8E1B-7766A2E7C0FF}"/>
    <hyperlink ref="E442" r:id="rId437" display="316-2017-PRODUCE/DGPCHDI" xr:uid="{27952E7E-5639-4154-9265-3DE55F544926}"/>
    <hyperlink ref="E443" r:id="rId438" display="377-2017-PRODUCE/DGPCHDI" xr:uid="{39CAEC33-FBB3-493C-8278-9B0A240AE6A6}"/>
    <hyperlink ref="E444" r:id="rId439" display="436-2017-PRODUCE/DGPCHDI" xr:uid="{1868BE64-8849-4766-A18F-3A21B7E5B1B4}"/>
    <hyperlink ref="E445" r:id="rId440" display="440-2017-PRODUCE/DGPCHDI" xr:uid="{D5FF042A-65C4-4FBD-A012-F4FD0C8394B7}"/>
    <hyperlink ref="E446" r:id="rId441" display="441-2017-PRODUCE/DGPCHDI" xr:uid="{36BE9E95-73AE-4C21-B91A-A432B991D452}"/>
    <hyperlink ref="E447" r:id="rId442" display="441-2017-PRODUCE/DGPCHDI" xr:uid="{451AC215-278B-4FF9-A8EA-B553DF83D2CC}"/>
    <hyperlink ref="E448" r:id="rId443" display="443-2017-PRODUCE/DGPCHDI" xr:uid="{60030DEE-D1BD-4BDA-B6C4-29D9042B82E3}"/>
    <hyperlink ref="E449" r:id="rId444" display="444-2017-PRODUCE/DGPCHDI" xr:uid="{2682922C-46C4-4783-ABCD-EF3DF956F7C8}"/>
    <hyperlink ref="E450" r:id="rId445" display="437-2017-PRODUCE/DGPCHDI" xr:uid="{3EFBA9D6-8885-4251-8932-70DD09554CE9}"/>
    <hyperlink ref="E451" r:id="rId446" display="445-2017-PRODUCE/DGPCHDI" xr:uid="{87C5E3CE-5924-4937-9C3B-E72B334AE347}"/>
    <hyperlink ref="E452" r:id="rId447" xr:uid="{19F73C1A-248D-4F87-A226-14870C2A0F7E}"/>
    <hyperlink ref="E453" r:id="rId448" display="428-2017-PRODUCE/DGPCHDI" xr:uid="{05E6A738-0756-4A61-B941-85E2D1049A31}"/>
    <hyperlink ref="E454" r:id="rId449" display="447-2017-PRODUCE/DGPCHDI" xr:uid="{76367FF7-B31B-4C7D-89E1-F17C217293DA}"/>
    <hyperlink ref="E455" r:id="rId450" display="450-2017-PRODUCE/DGPCHDI" xr:uid="{7AFB4B26-56C1-4101-B472-E104699C98E0}"/>
    <hyperlink ref="E456" r:id="rId451" display="451-2017-PRODUCE/DGPCHDI" xr:uid="{626E6031-6462-4604-BA1E-47DD2029ED93}"/>
    <hyperlink ref="E457" r:id="rId452" display="452-2017-PRODUCE/DGPCHDI" xr:uid="{38816147-3510-4EF4-A600-01D824516FEF}"/>
    <hyperlink ref="E458" r:id="rId453" display="431-2017-PRODUCE/DGPCHDI" xr:uid="{7BD32CFE-68BB-44BC-97B3-52F1FE0535AD}"/>
    <hyperlink ref="E459" r:id="rId454" display="453-2017-PRODUCE/DGPCHDI" xr:uid="{9B3F2EB5-D2B4-4493-AC29-5156BEC4B88A}"/>
    <hyperlink ref="E460" r:id="rId455" display="449-2017-PRODUCE/DGPCHDI" xr:uid="{F9F36F68-5756-4C18-8B5C-581A6ED3D8A6}"/>
    <hyperlink ref="E461" r:id="rId456" display="456-2017-PRODUCE/DGPCHDI" xr:uid="{9A75C302-2667-4232-9FC7-35B84C9271C8}"/>
    <hyperlink ref="E462" r:id="rId457" display="455-2017-PRODUCE/DGPCHDI" xr:uid="{6D836322-9ABD-47E9-99E6-52C76495E5C1}"/>
    <hyperlink ref="E463" r:id="rId458" display="322-2017-PRODUCE/DGPCHDI" xr:uid="{EBABEEB3-B1BC-454B-8DAB-2C0CF985B687}"/>
    <hyperlink ref="E464" r:id="rId459" display="446-2017-PRODUCE/DGPCHDI" xr:uid="{29A18E93-B069-48D6-A6A1-920A25B15B63}"/>
    <hyperlink ref="E465" r:id="rId460" display="458-2017-PRODUCE/DGPCHDI" xr:uid="{DA159D0E-F74A-41D9-8626-B11F4D7B1C02}"/>
    <hyperlink ref="E466" r:id="rId461" display="461-2017-PRODUCE/DGPCHDI" xr:uid="{26CAA601-61F3-4B84-BD85-75A03148EBD1}"/>
    <hyperlink ref="E467" r:id="rId462" display="405-2017-PRODUCE/DGPCHDI" xr:uid="{B1F5BB43-3872-41E7-AFB3-C4D83EF5AE7B}"/>
    <hyperlink ref="E468" r:id="rId463" display="419-2017-PRODUCE/DGPCHDI" xr:uid="{2F114A11-0CB7-4041-AD63-508C8C7BB45A}"/>
    <hyperlink ref="E469" r:id="rId464" display="366-2017-PRODUCE/DGPCHDI" xr:uid="{A306B772-7F51-4C23-BBAC-22FAC350ACD5}"/>
    <hyperlink ref="E470" r:id="rId465" display="410-2017-PRODUCE/DGPCHDI" xr:uid="{774E6C30-E1C5-490D-BEE5-E8362ABB3BA0}"/>
    <hyperlink ref="E471" r:id="rId466" display="465-2017-PRODUCE/DGPCHDI" xr:uid="{F2315FE4-408E-4532-86E1-63B4B4E54DD9}"/>
    <hyperlink ref="E472" r:id="rId467" display="239-2017-PRODUCE/DGPCHDI" xr:uid="{3F9C8054-6960-486D-9F0F-D64626B5F478}"/>
    <hyperlink ref="E473" r:id="rId468" display="454-2017-PRODUCE/DGPCHDI" xr:uid="{7567D15D-A230-4433-80C3-12015DD981EF}"/>
    <hyperlink ref="E474" r:id="rId469" display="462-2017-PRODUCE/DGPCHDI" xr:uid="{3D75564E-A410-4909-89DE-09D33CBE6667}"/>
    <hyperlink ref="E475" r:id="rId470" display="467-2017-PRODUCE/DGPCHDI" xr:uid="{1987AAE8-2829-4D04-9747-0A4BB9C984C3}"/>
    <hyperlink ref="E476" r:id="rId471" display="471-2017-PRODUCE/DGPCHDI" xr:uid="{E8F53C3F-5896-4DEF-A34D-6373ECB7ADEE}"/>
    <hyperlink ref="E477" r:id="rId472" display="469-2017-PRODUCE/DGPCHDI" xr:uid="{7FBF70D9-A5B8-40A6-B9B1-CA73937D9EF3}"/>
    <hyperlink ref="E478" r:id="rId473" display="472-2017-PRODUCE/DGPCHDI" xr:uid="{AF947B63-1E8C-4BB6-A0FE-0DCAB999BB16}"/>
    <hyperlink ref="E479" r:id="rId474" display="466-2017-PRODUCE/DGPCHDI" xr:uid="{DCF0CB3A-A9D7-4DE5-80DB-4FBB951DA35E}"/>
    <hyperlink ref="E480" r:id="rId475" display="464-2017-PRODUCE/DGPCHDI" xr:uid="{EBB31F52-55BE-4203-8DEE-5B36BB6FB0E8}"/>
    <hyperlink ref="E481" r:id="rId476" display="454-2017-PRODUCE/DGPCHDI" xr:uid="{C3E5B4C7-0E9B-4662-B6FB-D050D779C6D7}"/>
    <hyperlink ref="E482" r:id="rId477" display="298-2017-PRODUCE/DGPCHDI" xr:uid="{48FA8E60-F3FC-40F2-9CBF-D4AD33B48389}"/>
    <hyperlink ref="E483" r:id="rId478" display="478-2017-PRODUCE/DGPCHDI" xr:uid="{8DE0D724-42CD-4C6F-AE23-6F5961C52655}"/>
    <hyperlink ref="E484" r:id="rId479" display="355-2017-PRODUCE/DGPCHDI" xr:uid="{5812CAA6-55E6-4A41-B6A4-4C4616AE6253}"/>
    <hyperlink ref="E485" r:id="rId480" display="480-2017-PRODUCE/DGPCHDI" xr:uid="{34C9A486-C6F8-4DBF-A26B-4A00319147AB}"/>
    <hyperlink ref="E486" r:id="rId481" display="470-2017-PRODUCE/DGPCHDI" xr:uid="{78C8F009-9AEA-486D-8239-A2B363DAAF59}"/>
    <hyperlink ref="E487" r:id="rId482" display="474-2017-PRODUCE/DGPCHDI" xr:uid="{85B30B0B-62EE-4388-833F-93F1EB235DED}"/>
    <hyperlink ref="E488" r:id="rId483" display="482-2017-PRODUCE/DGPCHDI" xr:uid="{D4BD05BF-3210-47E6-9887-040CBE2C079F}"/>
    <hyperlink ref="E489" r:id="rId484" display="473-2017-PRODUCE/DGPCHDI" xr:uid="{5A019CCD-1077-4E27-9CC1-08B336B1F538}"/>
    <hyperlink ref="E490" r:id="rId485" display="238-2017-PRODUCE/DGPCHDI" xr:uid="{C0D8E618-2E44-4DC5-B090-BF105EECDF9C}"/>
    <hyperlink ref="E491" r:id="rId486" display="437-2017-PRODUCE/DGPCHDI" xr:uid="{87080E7E-504D-4261-AB40-4C3879C24766}"/>
    <hyperlink ref="E492" r:id="rId487" display="470-2017-PRODUCE/DGPCHDI" xr:uid="{328C3BED-4A2C-4600-A657-D0FBD74D501B}"/>
    <hyperlink ref="E493" r:id="rId488" display="488-2017-PRODUCE/DGPCHDI" xr:uid="{17DE0C27-9C19-4D09-81E9-7CBC13C5DAB9}"/>
    <hyperlink ref="E494" r:id="rId489" display="483-2017-PRODUCE/DGPCHDI" xr:uid="{D4B46300-74B5-47AB-92E5-B7A96315A9A0}"/>
    <hyperlink ref="E495" r:id="rId490" display="490-2017-PRODUCE/DGPCHDI" xr:uid="{43A401C7-F6E6-45F3-8BFF-4EE704E733EE}"/>
    <hyperlink ref="E496" r:id="rId491" display="250-2017-PRODUCE/DGPCHDI" xr:uid="{E9319B99-3AC9-438C-8BDB-1B3B9CFC9016}"/>
    <hyperlink ref="E497" r:id="rId492" display="485-2017-PRODUCE/DGPCHDI" xr:uid="{9983248D-D685-4C7E-9BF8-2040F59A620D}"/>
    <hyperlink ref="E498" r:id="rId493" display="484-2017-PRODUCE/DGPCHDI" xr:uid="{C31B61B1-6F07-4D52-8F39-D7E376FCA566}"/>
    <hyperlink ref="E499" r:id="rId494" display="028-2017-PRODUCE/DGPCHDI" xr:uid="{5AC68086-F809-478A-918E-472898F25623}"/>
    <hyperlink ref="E500" r:id="rId495" display="495-2017-PRODUCE/DGPCHDI" xr:uid="{71DC4C84-D5A3-4E31-8B69-A6A16F5997B0}"/>
    <hyperlink ref="E501" r:id="rId496" display="341-2017-PRODUCE/DGPCHDI" xr:uid="{3001219B-7919-4273-9067-23F04DC6C754}"/>
    <hyperlink ref="E502" r:id="rId497" display="464-2017-PRODUCE/DGPCHDI" xr:uid="{8A2835A3-3CA9-4B75-8545-498AF11292FC}"/>
    <hyperlink ref="E503" r:id="rId498" display="203-2017-PRODUCE/DGPCHDI" xr:uid="{03CCE026-D689-46A3-AF6A-EE5C48991BE0}"/>
    <hyperlink ref="E504" r:id="rId499" display="484-2017-PRODUCE/DGPCHDI" xr:uid="{D4F1F05D-D895-4857-8940-66436FF9872B}"/>
    <hyperlink ref="E505" r:id="rId500" display="263-2017-PRODUCE/DGPCHDI" xr:uid="{CDDFFE00-5535-481F-B9C1-AC5FEEE29062}"/>
    <hyperlink ref="E506" r:id="rId501" display="389-2017-PRODUCE/DGPCHDI" xr:uid="{60130F76-F77C-4161-843E-118515DF3783}"/>
    <hyperlink ref="E507" r:id="rId502" display="228-2017-PRODUCE/DGPCHDI" xr:uid="{D548BD11-8AC6-48C3-8FB5-1C448D814AB7}"/>
    <hyperlink ref="E508" r:id="rId503" display="477-2017-PRODUCE/DGPCHDI" xr:uid="{CF5F073E-AFFC-413F-A841-6358A2954D83}"/>
    <hyperlink ref="E509" r:id="rId504" display="499-2017-PRODUCE/DGPCHDI" xr:uid="{21CE62C1-1128-4F86-8CB0-8F720BD1C216}"/>
    <hyperlink ref="E510" r:id="rId505" display="491-2017-PRODUCE/DGPCHDI" xr:uid="{8EC8AB46-A5D2-4394-93ED-6E388E6978E4}"/>
    <hyperlink ref="E511" r:id="rId506" display="489-2017-PRODUCE/DGPCHDI" xr:uid="{47C5EB6B-AC70-4BC1-9224-5CD0BFB07AEB}"/>
    <hyperlink ref="E512" r:id="rId507" display="506-2017-PRODUCE/DGPCHDI" xr:uid="{B39FB583-86AB-433C-96A8-0C023C51E25B}"/>
    <hyperlink ref="E513" r:id="rId508" display="506-2017-PRODUCE/DGPCHDI" xr:uid="{BA10300A-4704-4843-B9AA-0DF175CCEE4E}"/>
    <hyperlink ref="E514" r:id="rId509" display="509-2017-PRODUCE/DGPCHDI" xr:uid="{44D8E6FE-82BF-4D2C-939F-2D712496B6FB}"/>
    <hyperlink ref="E515" r:id="rId510" display="308-2017-PRODUCE/DGPCHDI" xr:uid="{81330883-044E-4E8E-929B-C9A3A61E2C7D}"/>
    <hyperlink ref="E516" r:id="rId511" display="507-2017-PRODUCE/DGPCHDI" xr:uid="{7B3294FE-5C90-4C07-84DB-3C026E114553}"/>
    <hyperlink ref="E395" r:id="rId512" display="390-2017-PRODUCE/DGPCHDI" xr:uid="{FABE93A2-AE5C-4826-A75E-6E14921DF116}"/>
    <hyperlink ref="E517" r:id="rId513" display="028-2017-PRODUCE/DGPCHDI" xr:uid="{64FC5C86-398F-4010-877C-8D2C8B77D7AE}"/>
    <hyperlink ref="E518" r:id="rId514" display="481-2017-PRODUCE/DGPCHDI" xr:uid="{DAA557B4-3F63-4C93-8D4F-85AD1C6EEA55}"/>
    <hyperlink ref="E519" r:id="rId515" display="073-2017-PRODUCE/DGPI" xr:uid="{2C330F84-98FF-4B53-B16A-0916E1A1216F}"/>
    <hyperlink ref="E520" r:id="rId516" display="410-2017-PRODUCE/DGPCHDI" xr:uid="{3D0BEFAC-7458-4DE5-ABF9-37E82635A1F4}"/>
    <hyperlink ref="E521" r:id="rId517" display="510-2017-PRODUCE/DGPCHDI" xr:uid="{A2616B9D-4C4F-40F6-B3EF-E1FA4849BCFD}"/>
    <hyperlink ref="E522" r:id="rId518" display="487-2017-PRODUCE/DGPCHDI" xr:uid="{89322ECC-5806-449F-BEAE-1064D44738D8}"/>
    <hyperlink ref="E523" r:id="rId519" display="513-2017-PRODUCE/DGPCHDI" xr:uid="{19F672DC-4B7D-4D91-9A70-DD8721252DD4}"/>
    <hyperlink ref="E524" r:id="rId520" display="493-2017-PRODUCE/DGPCHDI" xr:uid="{78320A72-59F1-411D-A7DF-3A1FADA17C5C}"/>
    <hyperlink ref="E525" r:id="rId521" display="517-2017-PRODUCE/DGPCHDI" xr:uid="{A387C9BC-B2BD-42DF-ADE4-44C55F9A8975}"/>
    <hyperlink ref="E526" r:id="rId522" display="508-2017-PRODUCE/DGPCHDI" xr:uid="{94A5CE3F-0549-41C4-B53F-F8871E4D2100}"/>
    <hyperlink ref="E527" r:id="rId523" display="522-2017-PRODUCE/DGPCHDI" xr:uid="{0E399F33-7B36-47D7-B422-1AA3E384F607}"/>
    <hyperlink ref="E528" r:id="rId524" display="500-2017-PRODUCE/DGPCHDI" xr:uid="{D35054BF-CA8D-47F1-9DD7-A20A2139329C}"/>
    <hyperlink ref="E529" r:id="rId525" display="364-2017-PRODUCE/DGPCHDI" xr:uid="{568A5BFD-4F91-44A8-9E3A-8B2B17BCAB14}"/>
    <hyperlink ref="E530" r:id="rId526" display="520-2017-PRODUCE/DGPCHDI" xr:uid="{5D995FED-0B79-4B87-B6C4-38532102AF49}"/>
    <hyperlink ref="E532" r:id="rId527" display="526-2017-PRODUCE/DGPCHDI" xr:uid="{8DF91D32-89CA-4282-B693-E21C305717BD}"/>
    <hyperlink ref="E531" r:id="rId528" display="518-2017-PRODUCE/DGPCHDI" xr:uid="{FFD27B97-3136-486A-8CF2-B11AFCFCF788}"/>
    <hyperlink ref="E533" r:id="rId529" display="438-2017-PRODUCE/DGPCHDI" xr:uid="{BD93B77D-6E0F-40E8-9C54-849746F1FF2A}"/>
    <hyperlink ref="E534" r:id="rId530" display="526-2017-PRODUCE/DGPCHDI" xr:uid="{6160FC74-CA33-4EDC-8F6A-F9F84E146630}"/>
    <hyperlink ref="E535" r:id="rId531" display="527-2017-PRODUCE/DGPCHDI" xr:uid="{71C0EED8-35F8-48DE-80EA-4B1B94674940}"/>
    <hyperlink ref="E536" r:id="rId532" display="530-2017-PRODUCE/DGPCHDI" xr:uid="{D8C34B4F-3CC2-4796-B414-B7FCF2EDC921}"/>
    <hyperlink ref="E537" r:id="rId533" display="532-2017-PRODUCE/DGPCHDI" xr:uid="{7F6A8722-B6F7-4BD5-98C0-13A9E53DD7EC}"/>
    <hyperlink ref="E538" r:id="rId534" display="516-2017-PRODUCE/DGPCHDI" xr:uid="{A8D67FFB-6AB6-4F72-A801-1F3F4A9E9170}"/>
    <hyperlink ref="E539" r:id="rId535" display="531-2017-PRODUCE/DGPCHDI" xr:uid="{AC587CF0-7381-4CFA-B778-2F81336D459B}"/>
    <hyperlink ref="E540" r:id="rId536" display="525-2017-PRODUCE/DGPCHDI" xr:uid="{95045907-52C1-4A48-9FC6-1A2CDA389FED}"/>
    <hyperlink ref="E541" r:id="rId537" display="536-2017-PRODUCE/DGPCHDI" xr:uid="{FD93A2B0-58A4-4D51-AB9B-56ED919185A1}"/>
    <hyperlink ref="E542" r:id="rId538" display="536-2017-PRODUCE/DGPCHDI" xr:uid="{B62CF7BE-2948-4D9E-9C0B-79CE74761070}"/>
    <hyperlink ref="E543" r:id="rId539" xr:uid="{14DB7093-CE49-4FAA-972C-5660F9F8D590}"/>
    <hyperlink ref="E544" r:id="rId540" display="538-2017-PRODUCE/DGPCHDI" xr:uid="{0587F00B-06D3-4EE0-9C8C-E43F2EE01556}"/>
    <hyperlink ref="E545" r:id="rId541" display="528-2017-PRODUCE/DGPCHDI" xr:uid="{6604FD65-F246-4264-94D2-0B2BA671DDB2}"/>
    <hyperlink ref="E546" r:id="rId542" display="439-2017-PRODUCE/DGPCHDI" xr:uid="{A823DB61-ED87-433C-B905-F70A70C62F8E}"/>
    <hyperlink ref="E547" r:id="rId543" display="542-2017-PRODUCE/DGPCHDI" xr:uid="{C451ECA6-E417-4868-B8F5-E41EA49C837A}"/>
    <hyperlink ref="E548" r:id="rId544" display="543-2017-PRODUCE/DGPCHDI" xr:uid="{F1EAF10B-F67E-4E8E-B8AA-5FFC8302C75B}"/>
    <hyperlink ref="E549" r:id="rId545" display="528-2017-PRODUCE/DGPCHDI" xr:uid="{3E6D606E-3B74-4FF4-B337-139E5189E596}"/>
    <hyperlink ref="E550" r:id="rId546" display="544-2017-PRODUCE/DGPCHDI" xr:uid="{241133F1-1260-4CFC-ADD7-99FD7267BD6B}"/>
    <hyperlink ref="E551" r:id="rId547" display="546-2017-PRODUCE/DGPCHDI" xr:uid="{516F5E18-3859-4B3C-8F30-78C3DE048E9E}"/>
    <hyperlink ref="E552" r:id="rId548" display="225-2017-PRODUCE/DGPI" xr:uid="{A9D4EB3A-2789-45A3-A139-59DBC1C00851}"/>
    <hyperlink ref="E553" r:id="rId549" display="533-2017-PRODUCE/DGPCHDI" xr:uid="{8530A478-4C7D-4265-8914-82C76DAA72CA}"/>
    <hyperlink ref="E554" r:id="rId550" display="549-2017-PRODUCE/DGPCHDI" xr:uid="{91746806-BD46-434A-B367-DEEF80139EF0}"/>
    <hyperlink ref="E555" r:id="rId551" display="550-2017-PRODUCE/DGPCHDI" xr:uid="{BB53885B-8247-4DF9-8877-6C7D56C43BAC}"/>
    <hyperlink ref="E556" r:id="rId552" display="489-2017-PRODUCE/DGPCHDI" xr:uid="{98179178-145B-4BE5-A56C-BC8749AD1251}"/>
    <hyperlink ref="E557" r:id="rId553" display="552-2017-PRODUCE/DGPCHDI" xr:uid="{C4DC5578-4984-4EF2-842C-5F3A83BBAB93}"/>
    <hyperlink ref="E558" r:id="rId554" display="533-2017-PRODUCE/DGPCHDI" xr:uid="{7C90D903-EC0B-4557-B654-BF3FA9B9BCE4}"/>
    <hyperlink ref="E559" r:id="rId555" display="546-2017-PRODUCE/DGPCHDI" xr:uid="{9117C37C-DB9B-4109-A907-CE1761A95A02}"/>
    <hyperlink ref="E560" r:id="rId556" display="323-2017-PRODUCE/DGPCHDI" xr:uid="{3A489AB4-2FE0-4D2F-9E5F-087836279E21}"/>
    <hyperlink ref="E561" r:id="rId557" display="534-2017-PRODUCE/DGPCHDI" xr:uid="{0C39841D-7CC3-49CE-8F44-459DEDEC976A}"/>
    <hyperlink ref="E562" r:id="rId558" display="010-2017-PRODUCE/DGCHI" xr:uid="{FE354CBC-5093-4FBD-A81F-905F914F7335}"/>
    <hyperlink ref="E563" r:id="rId559" display="555-2017-PRODUCE/DGPCHDI" xr:uid="{04844FC5-36CF-4B9F-82DF-12E339A0C625}"/>
    <hyperlink ref="E564" r:id="rId560" display="559-2017-PRODUCE/DGPCHDI" xr:uid="{0EE17448-54DB-460D-84B9-99C369880E58}"/>
    <hyperlink ref="E565" r:id="rId561" display="552-2017-PRODUCE/DGPCHDI" xr:uid="{4BF05F60-CCFB-4304-8377-D3A937456795}"/>
    <hyperlink ref="E566" r:id="rId562" display="554-2017-PRODUCE/DGPCHDI" xr:uid="{99E36AC9-6099-468B-8720-A313DF9F7771}"/>
    <hyperlink ref="E567" r:id="rId563" display="316-2017-PRODUCE/DGPCHDI" xr:uid="{7EF081AC-CA4A-4270-BC15-D7C067B0ADB7}"/>
    <hyperlink ref="E568" r:id="rId564" display="052-2017-PRODUCE/DGPCHDI" xr:uid="{D2EA12AD-ACA8-4C86-9900-49FF070EBD6F}"/>
    <hyperlink ref="E569" r:id="rId565" display="561-2017-PRODUCE/DGPCHDI" xr:uid="{27D9D46E-CAAB-440B-B648-611F3ADC1874}"/>
    <hyperlink ref="E570" r:id="rId566" display="104-2017-PRODUCE/DGPCHDI" xr:uid="{631260EA-1FE5-4337-B26C-3A4F11724B1A}"/>
    <hyperlink ref="E571" r:id="rId567" display="566-2017-PRODUCE/DGPCHDI" xr:uid="{17001CF5-EAD0-491C-A331-9D7590166DA7}"/>
    <hyperlink ref="E572" r:id="rId568" display="567-2017-PRODUCE/DGPCHDI" xr:uid="{9FAAE759-B8DB-4E64-8C3B-3459A81EE4A9}"/>
    <hyperlink ref="E573" r:id="rId569" display="566-2017-PRODUCE/DGPCHDI" xr:uid="{038C3EAB-DFBB-4D69-ACF4-E3F0F26001C3}"/>
    <hyperlink ref="E574" r:id="rId570" display="530-2017-PRODUCE/DGPCHDI" xr:uid="{3E18D8B8-6C8E-47C5-866E-4BD60FB7F589}"/>
    <hyperlink ref="E575" r:id="rId571" display="528-2017-PRODUCE/DGPCHDI" xr:uid="{22FF1442-5DEB-4E28-84FE-A617FA0800F5}"/>
    <hyperlink ref="E576" r:id="rId572" display="538-2017-PRODUCE/DGPCHDI" xr:uid="{DE1349E2-0F77-4F7E-AA8A-DB71B9875EF4}"/>
    <hyperlink ref="E577" r:id="rId573" display="570-2017-PRODUCE/DGPCHDI" xr:uid="{6416FC5F-C5C7-4661-AD60-73F570281D3B}"/>
    <hyperlink ref="E578" r:id="rId574" display="571-2017-PRODUCE/DGPCHDI" xr:uid="{9B8DC048-A0A1-4E12-A3D8-A3E89F6A6D74}"/>
    <hyperlink ref="E579" r:id="rId575" display="573-2017-PRODUCE/DGPCHDI" xr:uid="{602A9F41-56A3-43D1-BD1C-C0502116F47C}"/>
    <hyperlink ref="E580" r:id="rId576" display="562-2017-PRODUCE/DGPCHDI" xr:uid="{B995A401-74AA-450F-8983-E1A3D180D879}"/>
    <hyperlink ref="E581" r:id="rId577" display="565-2017-PRODUCE/DGPCHDI" xr:uid="{EC5DACF6-75C6-4123-B7C5-BD1815EB0B06}"/>
    <hyperlink ref="E582" r:id="rId578" display="576-2017-PRODUCE/DGPCHDI" xr:uid="{FB665DC3-A756-4660-9A8C-8556A3FF0898}"/>
    <hyperlink ref="E583" r:id="rId579" display="560-2017-PRODUCE/DGPCHDI" xr:uid="{859949E9-2EFB-4CC3-96EC-749904CF8A29}"/>
    <hyperlink ref="E584" r:id="rId580" display="564-2017-PRODUCE/DGPCHDI" xr:uid="{922B0CCC-4F35-43CD-8255-D2B660611060}"/>
    <hyperlink ref="E585" r:id="rId581" display="095-2017-PRODUCE/DGPCHDI" xr:uid="{01065C8C-006E-4C57-94C5-027952A52A05}"/>
    <hyperlink ref="E586" r:id="rId582" display="570-2017-PRODUCE/DGPCHDI" xr:uid="{2A13A53D-AF7C-4A14-A6F0-923FF1424863}"/>
    <hyperlink ref="E587" r:id="rId583" display="523-2017-PRODUCE/DGPCHDI" xr:uid="{F48F68A7-2F7F-41A0-A21F-0D4ED375CBE8}"/>
    <hyperlink ref="E588" r:id="rId584" display="577-2017-PRODUCE/DGPCHDI" xr:uid="{36518452-6CAE-498B-A82C-BD5319375CE8}"/>
    <hyperlink ref="E589" r:id="rId585" display="584-2017-PRODUCE/DGPCHDI" xr:uid="{E2CAD9E2-861A-4907-8C1C-65D73B9507AD}"/>
    <hyperlink ref="E590" r:id="rId586" xr:uid="{64A4C546-E8F6-4ACD-BE2F-F4411F72A8C5}"/>
    <hyperlink ref="E591" r:id="rId587" display="586-2017-PRODUCE/DGPCHDI" xr:uid="{A0F7FE3B-4383-4217-931F-DE8FA75258DD}"/>
    <hyperlink ref="E592" r:id="rId588" display="587-2017-PRODUCE/DGPCHDI" xr:uid="{8A5F2FAE-4561-4F94-B7D3-0A2B6465370E}"/>
    <hyperlink ref="E593" r:id="rId589" display="298-2017-PRODUCE/DGPCHDI" xr:uid="{24F292B0-4BED-4581-AD9E-950D3C1A8AC4}"/>
    <hyperlink ref="E594" r:id="rId590" display="502-2017-PRODUCE/DGPCHDI" xr:uid="{F25B381D-92D6-404C-83B7-BF15B2658768}"/>
    <hyperlink ref="E595" r:id="rId591" display="502-2017-PRODUCE/DGPCHDI" xr:uid="{3E2FF6DD-3C86-4455-91B9-D3BC7DDB9935}"/>
    <hyperlink ref="E597" r:id="rId592" display="588-2017-PRODUCE/DGPCHDI" xr:uid="{8B808052-C604-4F9A-BECC-E675522DB229}"/>
    <hyperlink ref="E596" r:id="rId593" display="578-2017-PRODUCE/DGPCHDI" xr:uid="{2995EF51-8B25-4C97-8BDC-295D0BE4DBFB}"/>
    <hyperlink ref="E598" r:id="rId594" display="593-2017-PRODUCE/DGPCHDI" xr:uid="{6268CA46-2D21-41DE-A9D2-C1BF515B91C3}"/>
    <hyperlink ref="E599" r:id="rId595" display="592-2017-PRODUCE/DGPCHDI" xr:uid="{173C1933-7440-4FBC-895C-AA1BF8AF5723}"/>
    <hyperlink ref="E600" r:id="rId596" display="595-2017-PRODUCE/DGPCHDI" xr:uid="{59E97D26-F2BB-4EE4-90F2-D225ECDDA33A}"/>
    <hyperlink ref="E601" r:id="rId597" display="594-2017-PRODUCE/DGPCHDI" xr:uid="{1F85A04E-F79F-4EAA-A593-6D30A1998557}"/>
    <hyperlink ref="E602" r:id="rId598" display="597-2017-PRODUCE/DGPCHDI" xr:uid="{367066A2-D813-4EFB-A79D-A7030F8CF59D}"/>
    <hyperlink ref="E603" r:id="rId599" display="598-2017-PRODUCE/DGPCHDI" xr:uid="{73FE9D43-0E4F-4F6D-B6CF-FE3EEA441A49}"/>
    <hyperlink ref="E604" r:id="rId600" display="517-2017-PRODUCE/DGPCHDI" xr:uid="{36111192-91C5-4979-8604-332482266749}"/>
    <hyperlink ref="E605" r:id="rId601" display="582-2017-PRODUCE/DGPCHDI" xr:uid="{62C8576C-0D2C-4DA0-A32A-7792D909CBAA}"/>
    <hyperlink ref="E606" r:id="rId602" display="599-2017-PRODUCE/DGPCHDI" xr:uid="{D47FCE46-9105-48BF-AA04-9406FF8C2594}"/>
    <hyperlink ref="E607" r:id="rId603" display="511-2017-PRODUCE/DGPCHDI" xr:uid="{22300561-5C5C-4303-8EB4-791289569D81}"/>
    <hyperlink ref="E608" r:id="rId604" display="531-2017-PRODUCE/DGPCHDI" xr:uid="{CD0D0EAF-FCA4-43D7-9A69-E7568EAAB9B1}"/>
    <hyperlink ref="E609" r:id="rId605" display="563-2017-PRODUCE/DGPCHDI" xr:uid="{21C2AF0C-901A-41AE-98B3-DEC4AB6F209B}"/>
    <hyperlink ref="E610" r:id="rId606" display="604-2017-PRODUCE/DGPCHDI" xr:uid="{DCC6C118-5424-406C-B0D1-1B25E64A7620}"/>
    <hyperlink ref="E611" r:id="rId607" display="606-2017-PRODUCE/DGPCHDI" xr:uid="{873FA7D6-1A65-4A12-BF3B-BBA48A6591B9}"/>
    <hyperlink ref="E612" r:id="rId608" display="548-2017-PRODUCE/DGPCHDI" xr:uid="{550B3F8F-506C-4FC9-920B-B43962C3430E}"/>
    <hyperlink ref="E615" r:id="rId609" display="557-2017-PRODUCE/DGPCHDI" xr:uid="{807F8F95-184B-4B85-9DBB-4EFE90CF7F96}"/>
    <hyperlink ref="E613" r:id="rId610" display="391-2017-PRODUCE/DGPCHDI" xr:uid="{DCBB3A7E-79D8-4552-891B-59E1CAB6197F}"/>
    <hyperlink ref="E614" r:id="rId611" display="468-2017-PRODUCE/DGPCHDI" xr:uid="{E46E18F8-5BC4-45C4-A735-00A14398CB6E}"/>
    <hyperlink ref="E616" r:id="rId612" display="601-2017-PRODUCE/DGPCHDI" xr:uid="{60DD0828-BE87-4E82-B1F7-AAC4A99209EC}"/>
    <hyperlink ref="E617" r:id="rId613" display="596-2017-PRODUCE/DGPCHDI" xr:uid="{6466F1C6-2A7C-4F58-87D8-1D4E0F0195ED}"/>
    <hyperlink ref="E618" r:id="rId614" display="583-2017-PRODUCE/DGPCHDI" xr:uid="{9CC74217-E007-40D1-8283-3BA128AA3934}"/>
    <hyperlink ref="E619" r:id="rId615" display="602-2017-PRODUCE/DGPCHDI" xr:uid="{475A2B95-A21F-4A64-977D-F6EE081F9462}"/>
    <hyperlink ref="E620" r:id="rId616" display="596-2017-PRODUCE/DGPCHDI" xr:uid="{3755DE8A-7DA1-4593-82EE-FA589C90D510}"/>
    <hyperlink ref="E621" r:id="rId617" display="608-2017-PRODUCE/DGPCHDI" xr:uid="{78EABC92-DDCB-458A-8851-0432EBEDA107}"/>
    <hyperlink ref="E622" r:id="rId618" display="617-2017-PRODUCE/DGPCHDI" xr:uid="{DEC899AB-75F1-4447-AEBC-2929DE427972}"/>
    <hyperlink ref="E623" r:id="rId619" display="615-2017-PRODUCE/DGPCHDI" xr:uid="{6A68E5E1-567E-4855-8377-5536A827D443}"/>
    <hyperlink ref="E624" r:id="rId620" display="610-2017-PRODUCE/DGPCHDI" xr:uid="{EAB2B96F-EC99-4F51-B27D-EC0476801FF6}"/>
    <hyperlink ref="E625" r:id="rId621" display="618-2017-PRODUCE/DGPCHDI" xr:uid="{B085F7FF-0704-403E-9539-25421025C73E}"/>
    <hyperlink ref="E626" r:id="rId622" display="616-2017-PRODUCE/DGPCHDI" xr:uid="{3FE9BE72-7D52-4A89-9324-5C42DC771A5E}"/>
    <hyperlink ref="E627" r:id="rId623" display="622-2017-PRODUCE/DGPCHDI" xr:uid="{E20DEAC2-791A-417F-8FCD-42F7DE5F685D}"/>
    <hyperlink ref="E628" r:id="rId624" display="619-2017-PRODUCE/DGPCHDI" xr:uid="{E3ED3D92-B1D8-4AB9-ABF2-E3C741986FA5}"/>
    <hyperlink ref="E629" r:id="rId625" display="479-2017-PRODUCE/DGPCHDI" xr:uid="{4EE1D69E-399B-4DC9-9745-2E423DF6494C}"/>
    <hyperlink ref="E630" r:id="rId626" display="612-2017-PRODUCE/DGPCHDI" xr:uid="{12060032-9D21-4766-AEC6-105EB4B51704}"/>
    <hyperlink ref="E631" r:id="rId627" display="620-2017-PRODUCE/DGPCHDI" xr:uid="{7C00A6DC-1B9E-4DF2-961A-612936E71C9E}"/>
    <hyperlink ref="E632" r:id="rId628" display="624-2017-PRODUCE/DGPCHDI" xr:uid="{3693C9BF-9BC1-47D9-9C0E-B557D141D07C}"/>
    <hyperlink ref="E633" r:id="rId629" display="626-2017-PRODUCE/DGPCHDI" xr:uid="{A0789EE4-B6A3-4752-8BFE-2F2163B85AF6}"/>
    <hyperlink ref="E634" r:id="rId630" display="629-2017-PRODUCE/DGPCHDI" xr:uid="{AEFDCC71-4E46-468D-B290-B4518119BB36}"/>
    <hyperlink ref="E635" r:id="rId631" display="559-2017-PRODUCE/DGPCHDI" xr:uid="{31D52E6A-1B2B-4C98-890A-87BD762510AC}"/>
    <hyperlink ref="E636" r:id="rId632" display="631-2017-PRODUCE/DGPCHDI" xr:uid="{462C19A3-0D0A-4AB3-965C-1609A7C9E7E3}"/>
    <hyperlink ref="E637" r:id="rId633" display="617-2017-PRODUCE/DGPCHDI" xr:uid="{FDF7E0F4-3944-41D9-BBC6-A935D200526B}"/>
    <hyperlink ref="E638" r:id="rId634" display="628-2017-PRODUCE/DGPCHDI" xr:uid="{0701888D-70FD-4350-B8D1-57524978FEF8}"/>
    <hyperlink ref="E639" r:id="rId635" display="634-2017-PRODUCE/DGPCHDI" xr:uid="{ECE96656-3D6F-4EA7-B8DB-1570A9A89F45}"/>
    <hyperlink ref="E640" r:id="rId636" display="634-2017-PRODUCE/DGPCHDI" xr:uid="{89A0010B-FB5F-4815-A8F7-9F2B90ECFF6B}"/>
    <hyperlink ref="E641" r:id="rId637" display="583-2017-PRODUCE/DGPCHDI" xr:uid="{FA217319-221C-4B26-8623-EC1853D48578}"/>
    <hyperlink ref="E642" r:id="rId638" display="636-2017-PRODUCE/DGPCHDI" xr:uid="{85DD1B06-829D-4CFD-A770-7599AE8432F5}"/>
    <hyperlink ref="E643" r:id="rId639" display="635-2017-PRODUCE/DGPCHDI" xr:uid="{1880FDD5-FC1B-41F7-95DE-3E15E6A00EDA}"/>
    <hyperlink ref="E644" r:id="rId640" display="639-2017-PRODUCE/DGPCHDI" xr:uid="{7500AC4B-DEA0-40DB-A5A4-810A8FB78A62}"/>
    <hyperlink ref="E645" r:id="rId641" display="611-2017-PRODUCE/DGPCHDI" xr:uid="{2928E06C-D856-4859-9229-B41A95456FE2}"/>
    <hyperlink ref="E646" r:id="rId642" display="519-2017-PRODUCE/DGPCHDI" xr:uid="{965400FD-A759-488F-BC38-EBD5DEEA2262}"/>
    <hyperlink ref="E647" r:id="rId643" display="633-2017-PRODUCE/DGPCHDI" xr:uid="{29E98430-81F2-4C53-91CF-E316AADABDE0}"/>
    <hyperlink ref="E648" r:id="rId644" display="555-2017-PRODUCE/DGPCHDI" xr:uid="{6BE0B3AD-DC30-4A3A-9CCA-B6FD4CDA551B}"/>
    <hyperlink ref="E649" r:id="rId645" display="644-2017-PRODUCE/DGPCHDI" xr:uid="{1326A5C6-E43D-48B5-919E-DC118D9BEB7F}"/>
    <hyperlink ref="E650" r:id="rId646" display="645-2017-PRODUCE/DGPCHDI" xr:uid="{813F587C-1DFD-4959-8B05-08EFBE6892D2}"/>
    <hyperlink ref="E651" r:id="rId647" display="640-2017-PRODUCE/DGPCHDI" xr:uid="{E8131CFA-D216-4C33-9DDC-B542CFA40F82}"/>
    <hyperlink ref="E652" r:id="rId648" display="647-2017-PRODUCE/DGPCHDI" xr:uid="{1F4C12A1-006D-477C-8A33-DF4CAB43EAB4}"/>
    <hyperlink ref="E653" r:id="rId649" display="648-2017-PRODUCE/DGPCHDI" xr:uid="{2390A6B3-A855-4CEB-81DA-A9A52C845B4F}"/>
    <hyperlink ref="E654" r:id="rId650" display="648-2017-PRODUCE/DGPCHDI" xr:uid="{98A5F95A-18B6-4D4C-B4E4-EC5A0243AD98}"/>
    <hyperlink ref="E655" r:id="rId651" display="649-2017-PRODUCE/DGPCHDI" xr:uid="{4F8A2BD1-7F0F-42F9-85C9-8E707AD1CF68}"/>
    <hyperlink ref="E656" r:id="rId652" display="640-2017-PRODUCE/DGPCHDI" xr:uid="{2C9F0E5E-9708-4C78-B116-9317DCC596BA}"/>
    <hyperlink ref="E657" r:id="rId653" display="652-2017-PRODUCE/DGPCHDI" xr:uid="{539B7B45-7838-4F77-8F92-BCB2EE878DF1}"/>
    <hyperlink ref="E658" r:id="rId654" display="637-2017-PRODUCE/DGPCHDI" xr:uid="{E8F0A3EE-5B02-44E9-951B-82338DB4F7B6}"/>
    <hyperlink ref="E659" r:id="rId655" display="637-2017-PRODUCE/DGPCHDI" xr:uid="{65BDFAB7-85BC-4ED7-AF0F-21F57D88178A}"/>
    <hyperlink ref="E660" r:id="rId656" display="208-2017-PRODUCE/DGPCHDI" xr:uid="{4CE7E85A-A3C8-4EDB-AE48-66F3EF9B6F4F}"/>
    <hyperlink ref="E661" r:id="rId657" display="655-2017-PRODUCE/DGPCHDI" xr:uid="{20CFFEEB-252B-4793-9CF8-0D6FE5D9999B}"/>
    <hyperlink ref="E662" r:id="rId658" display="572-2017-PRODUCE/DGPCHDI" xr:uid="{FFC4A4A3-D530-4716-9032-21A93550F205}"/>
    <hyperlink ref="E663" r:id="rId659" display="628-2017-PRODUCE/DGPCHDI" xr:uid="{1B5B11D4-073F-40E1-AE33-EB5F646EB295}"/>
    <hyperlink ref="E664" r:id="rId660" display="659-2017-PRODUCE/DGPCHDI" xr:uid="{D3A8E472-2F22-4AB7-8C62-DCF85133571B}"/>
    <hyperlink ref="E665" r:id="rId661" display="660-2017-PRODUCE/DGPCHDI" xr:uid="{29C8DC00-B839-4C85-89E2-B43D6BAA3E8D}"/>
    <hyperlink ref="E666" r:id="rId662" xr:uid="{E78DF8BC-F7D9-4DB4-B8EC-47DB5C3AD697}"/>
    <hyperlink ref="E667" r:id="rId663" display="662-2017-PRODUCE/DGPCHDI" xr:uid="{4A70794D-1326-4DF1-8E66-517433CE0D75}"/>
    <hyperlink ref="E668" r:id="rId664" display="651-2017-PRODUCE/DGPCHDI" xr:uid="{0228A3A1-0CF2-4280-9E62-44DF3E18DB21}"/>
    <hyperlink ref="E669" r:id="rId665" display="664-2017-PRODUCE/DGPCHDI" xr:uid="{C49C255E-E93F-4029-9755-A7A88F6A216C}"/>
    <hyperlink ref="E670" r:id="rId666" display="664-2017-PRODUCE/DGPCHDI" xr:uid="{A4AF563E-26D1-49B7-99FE-C8763B2B31CB}"/>
    <hyperlink ref="E671" r:id="rId667" display="644-2017-PRODUCE/DGPCHDI" xr:uid="{A7D26D81-9D7C-4D38-8B7F-C8B130E555D7}"/>
    <hyperlink ref="E672" r:id="rId668" display="012-2017-PRODUCE/DGPCHDI" xr:uid="{A82908B7-906B-41D5-89A8-D86D6D9632EF}"/>
    <hyperlink ref="E673" r:id="rId669" display="668-2017-PRODUCE/DGPCHDI" xr:uid="{FBAD8F90-6B17-411D-BCBA-A750977D43A2}"/>
    <hyperlink ref="E674" r:id="rId670" display="091-2017-PRODUCE/DGPI" xr:uid="{B2491E8C-C506-47D0-9A7D-297F2E0ADBF4}"/>
    <hyperlink ref="E675" r:id="rId671" display="643-2017-PRODUCE/DGPCHDI" xr:uid="{9910144E-E681-4F0F-8B56-268058E6A046}"/>
    <hyperlink ref="E676" r:id="rId672" display="671-2017-PRODUCE/DGPCHDI" xr:uid="{DD31151D-E735-4965-81EC-B9A0D2EBF221}"/>
    <hyperlink ref="E677" r:id="rId673" display="641-2017-PRODUCE/DGPCHDI" xr:uid="{F0C7299B-B1DE-4AA7-A50D-F6E366D9F1DC}"/>
    <hyperlink ref="E678" r:id="rId674" display="673-2017-PRODUCE/DGPCHDI" xr:uid="{2DCAE9A6-ABF7-48EE-A548-1B97A866B192}"/>
    <hyperlink ref="E679" r:id="rId675" display="672-2017-PRODUCE/DGPCHDI" xr:uid="{E150F903-FF9F-46A7-8FD8-2E2B5A712A63}"/>
    <hyperlink ref="E680" r:id="rId676" display="675-2017-PRODUCE/DGPCHDI" xr:uid="{B01247C2-8AF2-4554-BC86-2EE1B112EC57}"/>
    <hyperlink ref="E681" r:id="rId677" display="676-2017-PRODUCE/DGPCHDI" xr:uid="{92C1C5B9-5AEB-4CA8-A843-C75BD564E94B}"/>
    <hyperlink ref="E682" r:id="rId678" display="677-2017-PRODUCE/DGPCHDI" xr:uid="{4D0E5D4E-967A-44A5-82B6-644349B9D5FC}"/>
    <hyperlink ref="E683" r:id="rId679" display="674-2017-PRODUCE/DGPCHDI" xr:uid="{FEC3333E-F2DA-44E4-8B09-5C7B411EBC40}"/>
    <hyperlink ref="E684" r:id="rId680" display="630-2017-PRODUCE/DGPCHDI" xr:uid="{0E0D4B80-8796-4F20-9C10-CCEC996DE3BB}"/>
    <hyperlink ref="E685" r:id="rId681" display="680-2017-PRODUCE/DGPCHDI" xr:uid="{32236213-6563-4393-B897-3B7FAC0EA2E4}"/>
    <hyperlink ref="E686" r:id="rId682" display="653-2017-PRODUCE/DGPCHDI" xr:uid="{A624140F-9075-45C1-BD6E-6DF4EA98BE97}"/>
    <hyperlink ref="E687" r:id="rId683" display="682-2017-PRODUCE/DGPCHDI" xr:uid="{45784594-63AB-4664-90D2-FAAFAEF33F97}"/>
    <hyperlink ref="E688" r:id="rId684" display="651-2017-PRODUCE/DGPCHDI" xr:uid="{1093CD68-C3F1-4F5B-A1CD-A774896B9197}"/>
    <hyperlink ref="E689" r:id="rId685" display="684-2017-PRODUCE/DGPCHDI" xr:uid="{D752E731-6277-43E8-B53D-03F51BD3363B}"/>
    <hyperlink ref="E690" r:id="rId686" display="678-2017-PRODUCE/DGPCHDI" xr:uid="{EEE090D7-2BB8-445F-B789-AAEC7BB666E7}"/>
    <hyperlink ref="E691" r:id="rId687" display="686-2017-PRODUCE/DGPCHDI" xr:uid="{692500BF-9C84-4AE6-84C1-558294CDEA0E}"/>
    <hyperlink ref="E692" r:id="rId688" display="687-2017-PRODUCE/DGPCHDI" xr:uid="{0D326B6B-9BB7-4203-BA6C-F282E50C4EE5}"/>
    <hyperlink ref="E693" r:id="rId689" display="601-2017-PRODUCE/DGPCHDI" xr:uid="{B1287164-1FEC-4A52-812C-B3775D970018}"/>
    <hyperlink ref="E694" r:id="rId690" display="653-2017-PRODUCE/DGPCHDI" xr:uid="{E50BCA62-50B0-4905-ACEC-143AAE39BB11}"/>
    <hyperlink ref="E695" r:id="rId691" xr:uid="{FCA33AAF-9642-47DC-8495-F757BE424455}"/>
    <hyperlink ref="E696" r:id="rId692" xr:uid="{60D12E7E-C78A-4E35-A99C-7C9B2B0928FD}"/>
    <hyperlink ref="E697" r:id="rId693" xr:uid="{EDAD177D-1D2D-482E-AD84-DF4AAB8B37C1}"/>
    <hyperlink ref="E698" r:id="rId694" xr:uid="{FFB4C5DA-10E6-4BDD-9C7B-B2B32E6FBBA9}"/>
    <hyperlink ref="E699" r:id="rId695" xr:uid="{F02E80FA-137F-438A-A640-6C94352F869F}"/>
    <hyperlink ref="E700" r:id="rId696" display="695-2017-PRODUCE/DGPCHDI" xr:uid="{DB53325E-765E-4658-9F3E-DC4FCF444D39}"/>
    <hyperlink ref="E701" r:id="rId697" display="696-2017-PRODUCE/DGPCHDI" xr:uid="{E88415B3-8B20-44F7-A7F2-FAC9DB5BF6B8}"/>
    <hyperlink ref="E702" r:id="rId698" display="697-2017-PRODUCE/DGPCHDI" xr:uid="{908D74D4-4EA9-42C2-A1FD-00F14CD38F35}"/>
    <hyperlink ref="E703" r:id="rId699" display="698-2017-PRODUCE/DGPCHDI" xr:uid="{3D9E5741-D0A4-49D4-A85D-8437D204B5B2}"/>
    <hyperlink ref="E704" r:id="rId700" display="699-2017-PRODUCE/DGPCHDI" xr:uid="{8EC9BD48-5DEB-4951-8977-14C3176883CB}"/>
    <hyperlink ref="E705" r:id="rId701" display="700-2017-PRODUCE/DGPCHDI" xr:uid="{1F7DAC65-5BC1-42BC-A47A-0919CC96895C}"/>
    <hyperlink ref="E706" r:id="rId702" display="701-2017-PRODUCE/DGPCHDI" xr:uid="{C18BA766-34EA-4C5A-8CB8-8E8777C2CE25}"/>
    <hyperlink ref="E707" r:id="rId703" display="702-2017-PRODUCE/DGPCHDI" xr:uid="{18CF984C-7777-4B0F-A5A7-46DCF3418B82}"/>
    <hyperlink ref="E708" r:id="rId704" display="702-2017-PRODUCE/DGPCHDI" xr:uid="{A3BA8409-A4B8-4100-BEEB-14A573ABF886}"/>
    <hyperlink ref="E709" r:id="rId705" display="704-2017-PRODUCE/DGPCHDI" xr:uid="{0B4CAC8B-4201-4258-8D7A-0E9D100747E2}"/>
    <hyperlink ref="E710" r:id="rId706" xr:uid="{77BD236F-04CA-49E9-931D-9FE697F73A81}"/>
    <hyperlink ref="E711" r:id="rId707" xr:uid="{C4FBB902-1C36-4AD2-9627-41E57EBCD192}"/>
    <hyperlink ref="E712" r:id="rId708" display="707-2017-PRODUCE/DGPCHDI" xr:uid="{5C75B172-198E-4032-914C-DA6F4974EE27}"/>
    <hyperlink ref="E713" r:id="rId709" xr:uid="{14C65BAA-F823-43FE-B05E-E9D16C01497D}"/>
    <hyperlink ref="E714" r:id="rId710" display="709-2017-PRODUCE/DGPCHDI" xr:uid="{7074E6B5-E9F0-4E06-AE21-AA3DB9BC63A7}"/>
    <hyperlink ref="E715" r:id="rId711" display="710-2017-PRODUCE/DGPCHDI" xr:uid="{B01AC9A8-7479-4D86-B7BD-06C6727E7239}"/>
    <hyperlink ref="E716" r:id="rId712" display="711-2017-PRODUCE/DGPCHDI" xr:uid="{225B9E99-0167-4F06-9DC2-4AB312927673}"/>
    <hyperlink ref="E740" r:id="rId713" xr:uid="{B7BAB8FD-0577-4703-B564-370B5BE1E3EB}"/>
    <hyperlink ref="E736:E739" r:id="rId714" display="711-2017-PRODUCE/DGPCHDI" xr:uid="{B2236039-316A-4CA0-9EF2-0AB1D42EF25A}"/>
    <hyperlink ref="E737" r:id="rId715" xr:uid="{0B6B5BED-D806-4312-822D-187C752A439D}"/>
    <hyperlink ref="E717" r:id="rId716" xr:uid="{50ED1C55-8872-436D-820F-BBB12F6041C1}"/>
    <hyperlink ref="E718" r:id="rId717" xr:uid="{48F49A77-39E1-480A-B007-357533C7EB2C}"/>
    <hyperlink ref="E719" r:id="rId718" xr:uid="{1E23F9FC-880E-4CFD-A7B8-F1D18E6ACD71}"/>
    <hyperlink ref="E720" r:id="rId719" xr:uid="{952755ED-9271-4851-8BC7-4EB989A0372F}"/>
    <hyperlink ref="E721" r:id="rId720" xr:uid="{106BDDAA-ADC2-4BBD-938B-043F8876700D}"/>
    <hyperlink ref="E722" r:id="rId721" xr:uid="{026DD313-770F-4F5B-B7CB-AD4C31F95EFB}"/>
    <hyperlink ref="E723" r:id="rId722" xr:uid="{67543415-2748-4251-8638-8B34F66BAC2A}"/>
    <hyperlink ref="E724" r:id="rId723" xr:uid="{E37FEEFA-8427-44C2-9708-22DC95810EF4}"/>
    <hyperlink ref="E725" r:id="rId724" xr:uid="{0EC6BACA-B2C1-459D-914E-1EDE0D190946}"/>
    <hyperlink ref="E726" r:id="rId725" xr:uid="{3150C504-BBAC-41C2-ABE7-74F9BD974040}"/>
    <hyperlink ref="E727" r:id="rId726" xr:uid="{F1224E15-A52E-4692-9822-BD94FBE0DED9}"/>
    <hyperlink ref="E728" r:id="rId727" xr:uid="{D3CBD94C-521C-448B-8D46-E7B4595A82F8}"/>
    <hyperlink ref="E729" r:id="rId728" xr:uid="{5992AA68-B15E-468B-AC4B-3B11A3DD94E7}"/>
    <hyperlink ref="E730" r:id="rId729" xr:uid="{D00005E0-F7CE-4F0D-8C45-1DCE901FA3A4}"/>
    <hyperlink ref="E731" r:id="rId730" xr:uid="{010D04A9-8D3D-4671-95D2-C828A9E55BD3}"/>
    <hyperlink ref="E732" r:id="rId731" xr:uid="{945F6B4D-3DCE-4C43-B966-395D1BA92EB5}"/>
    <hyperlink ref="E733" r:id="rId732" xr:uid="{B9A740E1-B80A-4D95-871F-47EF8AD01287}"/>
    <hyperlink ref="E734" r:id="rId733" xr:uid="{3CF1228F-F2A4-4034-9FAB-8E5955718156}"/>
    <hyperlink ref="E734:E735" r:id="rId734" display="711-2017-PRODUCE/DGPCHDI" xr:uid="{CEC0FF92-A2BF-45AF-9F56-F2E4523DD682}"/>
    <hyperlink ref="E735" r:id="rId735" xr:uid="{C68F99BF-E970-4296-9F73-0816D81919CB}"/>
    <hyperlink ref="E736" r:id="rId736" xr:uid="{EFFED2B8-10DC-47AC-84EA-85783513CA33}"/>
    <hyperlink ref="E738" r:id="rId737" xr:uid="{0FA4A2B5-FEE5-48A5-8316-A922095225D1}"/>
    <hyperlink ref="E739" r:id="rId738" xr:uid="{76A000DB-0363-4E18-B6C7-94A60A13673C}"/>
    <hyperlink ref="E741" r:id="rId739" xr:uid="{CB063006-37AD-4505-AAC4-67767E7E8738}"/>
    <hyperlink ref="E742" r:id="rId740" xr:uid="{23EE6677-BBC0-455A-964B-E175B346C7B4}"/>
    <hyperlink ref="E743" r:id="rId741" xr:uid="{32E90355-8F5E-46B4-9FE4-7C79B06D18F8}"/>
    <hyperlink ref="E744" r:id="rId742" xr:uid="{1853DD0B-61AD-489F-9F9E-08C8320896BA}"/>
    <hyperlink ref="E745" r:id="rId743" xr:uid="{A5BB2873-A74E-47DC-9C5E-27869BD612EA}"/>
    <hyperlink ref="E746" r:id="rId744" xr:uid="{D5975880-1C66-4AB9-AC1F-BB876F1F519A}"/>
    <hyperlink ref="E747" r:id="rId745" xr:uid="{5B49C62F-C890-44CD-A912-C478BF1C8AB8}"/>
    <hyperlink ref="E748" r:id="rId746" xr:uid="{49E9825F-E96D-469F-92B7-2B291743AA47}"/>
    <hyperlink ref="E749" r:id="rId747" xr:uid="{611BA699-070A-46D5-8BC4-A5EF40B99567}"/>
    <hyperlink ref="E750" r:id="rId748" xr:uid="{96D71A19-F2BB-4845-90A6-CD759AB1E5C8}"/>
    <hyperlink ref="E751" r:id="rId749" xr:uid="{2768E718-A40C-456D-8A2C-E45E1D1A0569}"/>
    <hyperlink ref="E752" r:id="rId750" xr:uid="{BBF1ABE5-733B-4449-91A6-FF1BAB7643FD}"/>
    <hyperlink ref="E753" r:id="rId751" xr:uid="{FB60054E-BE00-43AD-B634-9548A1250150}"/>
    <hyperlink ref="E754" r:id="rId752" xr:uid="{353C2B86-79B5-4372-BAE9-0465013B336F}"/>
    <hyperlink ref="E755" r:id="rId753" xr:uid="{13415B4E-07BB-410D-A9DE-A0E92F2413E1}"/>
    <hyperlink ref="E756" r:id="rId754" xr:uid="{E82F6550-7764-406F-A39B-0B58ACBE524F}"/>
    <hyperlink ref="E757" r:id="rId755" xr:uid="{58EA2582-CB59-491A-B64B-206A2E9EDEBB}"/>
    <hyperlink ref="E758" r:id="rId756" xr:uid="{A5B9B189-0DCD-4615-9BB1-0FB4F2850683}"/>
    <hyperlink ref="E759" r:id="rId757" xr:uid="{97C7B6AE-CE73-45C8-BB56-69BBCF765A34}"/>
    <hyperlink ref="E760" r:id="rId758" xr:uid="{96D17437-EF1D-41F1-857E-14D6F6A1EF4B}"/>
    <hyperlink ref="E761" r:id="rId759" xr:uid="{6BC8AF9D-072A-4E59-8E7A-CEED571758A3}"/>
    <hyperlink ref="E762" r:id="rId760" xr:uid="{8996291D-629E-43FD-BE8C-75A67E698019}"/>
    <hyperlink ref="E763" r:id="rId761" xr:uid="{2AF8ECDC-DBFF-4500-897A-A8912758D0C1}"/>
    <hyperlink ref="E764" r:id="rId762" xr:uid="{AAAF4A98-E9D3-4A9F-A36D-8150C16EA425}"/>
    <hyperlink ref="E765" r:id="rId763" xr:uid="{2BC3972E-9B15-477C-8365-41FC0DD52E42}"/>
    <hyperlink ref="E766" r:id="rId764" xr:uid="{840C78F0-EDCF-4E07-9782-5515DE78FF61}"/>
    <hyperlink ref="E767" r:id="rId765" xr:uid="{932F1EF2-9352-431C-867E-88D578873826}"/>
    <hyperlink ref="E768" r:id="rId766" xr:uid="{697A91D3-934E-4829-96FE-0C89FD011336}"/>
    <hyperlink ref="E769" r:id="rId767" xr:uid="{B9944199-17D1-474F-93D4-AD12B935237E}"/>
    <hyperlink ref="E770" r:id="rId768" xr:uid="{80176021-06C4-4E7E-B2A6-1E974990073D}"/>
    <hyperlink ref="E771" r:id="rId769" xr:uid="{61EABCCA-EE3D-4263-8455-4BC9405A9617}"/>
    <hyperlink ref="E772" r:id="rId770" xr:uid="{6EB1201D-09A4-441B-92D1-EA851645B695}"/>
    <hyperlink ref="E773" r:id="rId771" xr:uid="{0819EBA7-2824-495D-9EB3-FE33C6978D46}"/>
    <hyperlink ref="E774" r:id="rId772" xr:uid="{E730BF65-E670-4B6D-B46C-DFC9C0665F34}"/>
    <hyperlink ref="E775" r:id="rId773" xr:uid="{EB939234-FE4B-4240-9ADB-904C06E1B2B1}"/>
    <hyperlink ref="E776" r:id="rId774" xr:uid="{77F8489C-A4A3-4386-94D5-876033E2E3F0}"/>
    <hyperlink ref="E777" r:id="rId775" xr:uid="{B8AEC714-1C1C-4CB7-8613-0D0B4EFA169E}"/>
    <hyperlink ref="E778" r:id="rId776" xr:uid="{A5AB44CB-B5C2-465F-BC19-2D70785D4B65}"/>
    <hyperlink ref="E779" r:id="rId777" xr:uid="{2E8610ED-2D69-4AD2-A08E-E561DF232A28}"/>
    <hyperlink ref="E780" r:id="rId778" xr:uid="{B4527E48-48BB-418F-BCAB-FC8534292DB3}"/>
    <hyperlink ref="E781" r:id="rId779" xr:uid="{B48AE2E4-1F9B-49E5-BF96-C9A443049463}"/>
    <hyperlink ref="E782" r:id="rId780" xr:uid="{68408D85-58E1-459F-9E39-59409A9DFA8F}"/>
    <hyperlink ref="E783" r:id="rId781" xr:uid="{0D928AC2-8AA6-4052-ABCF-2BC7A2B0DCFC}"/>
    <hyperlink ref="E784" r:id="rId782" xr:uid="{EA446F63-BE95-43F0-97F0-9977014FBB4C}"/>
    <hyperlink ref="E785" r:id="rId783" xr:uid="{B3F7FD67-C71A-4451-92E5-4B84BE4A7783}"/>
    <hyperlink ref="E786" r:id="rId784" xr:uid="{228DCFBD-7515-4C23-A3B7-8E556B795EEC}"/>
    <hyperlink ref="E787" r:id="rId785" xr:uid="{073CBF95-50AD-46BB-A313-F61B14D4E436}"/>
    <hyperlink ref="E788" r:id="rId786" xr:uid="{85FCE6D1-6104-4FB2-B7F7-D0083AA66CB8}"/>
    <hyperlink ref="E789" r:id="rId787" xr:uid="{5066A852-0D2E-4A3B-9D7B-FBB124C8CC80}"/>
    <hyperlink ref="E790" r:id="rId788" xr:uid="{0EC726F1-8A6E-4569-8969-59B30B1D796F}"/>
    <hyperlink ref="E791" r:id="rId789" xr:uid="{0858CDCF-FC3D-4EDF-9F47-B9349ADC8D91}"/>
    <hyperlink ref="E792" r:id="rId790" xr:uid="{D2FB00F2-D0AB-4535-A97C-F0EFD099AEC2}"/>
    <hyperlink ref="E793" r:id="rId791" xr:uid="{BF9377DC-4123-43EF-9168-82B6D31FFC2C}"/>
    <hyperlink ref="E794" r:id="rId792" xr:uid="{22CCD566-A0FF-4FBF-A6D7-3A612FB02637}"/>
    <hyperlink ref="E795" r:id="rId793" xr:uid="{62BA9498-B7F9-40A9-A7F5-C3D48336848C}"/>
    <hyperlink ref="E796" r:id="rId794" xr:uid="{2DBAF4DC-874C-4E3A-9F91-251CC505FD08}"/>
    <hyperlink ref="E797" r:id="rId795" xr:uid="{43EB74A1-BCF7-41EB-86F5-C4689BA98C50}"/>
    <hyperlink ref="E798" r:id="rId796" xr:uid="{F91B947A-137C-43E6-9D1C-6807E6CA1345}"/>
    <hyperlink ref="E799" r:id="rId797" xr:uid="{FE4D8C34-14FE-4E1B-8D07-3A4FD5283EBC}"/>
    <hyperlink ref="E800" r:id="rId798" xr:uid="{AC6A31C5-AC54-45B0-8E44-030578CD812E}"/>
    <hyperlink ref="E801" r:id="rId799" xr:uid="{E851C7F8-6CA1-4944-AC51-3B02B8905150}"/>
    <hyperlink ref="E802" r:id="rId800" xr:uid="{5E946C74-EA56-48D9-A156-013DE38B451E}"/>
    <hyperlink ref="E803" r:id="rId801" xr:uid="{C35EB92E-5261-4046-A2BB-30B23DF23418}"/>
    <hyperlink ref="E804" r:id="rId802" xr:uid="{76B8C6ED-539F-47A0-9140-4C876B4985B8}"/>
    <hyperlink ref="E805" r:id="rId803" xr:uid="{A149B908-F007-4921-A9F0-993452A1852C}"/>
    <hyperlink ref="E806" r:id="rId804" xr:uid="{80744353-E51D-4700-AD1B-9939E95792E6}"/>
    <hyperlink ref="E807" r:id="rId805" xr:uid="{C9A14A4C-2E1E-4FE4-8669-3BB9EC2F55AA}"/>
    <hyperlink ref="E808" r:id="rId806" xr:uid="{A5C2F5AB-FEDE-44A2-A516-4AEB2F625206}"/>
    <hyperlink ref="E809" r:id="rId807" xr:uid="{7FEBB44F-7CA9-4BD8-AFDE-83BD61D7D216}"/>
    <hyperlink ref="E810" r:id="rId808" xr:uid="{C0770B9A-F1FB-47D0-9DDC-FA171116035B}"/>
    <hyperlink ref="E811" r:id="rId809" xr:uid="{AEE0B500-5C1F-462D-9EBA-51D8D3E1C0EA}"/>
    <hyperlink ref="E812" r:id="rId810" xr:uid="{8EFAD3C3-762C-4B1D-875C-C44B4B87B73A}"/>
    <hyperlink ref="E813" r:id="rId811" xr:uid="{4EAC5A3C-5BD6-4D9B-A2C6-D5857FB933C8}"/>
    <hyperlink ref="E814" r:id="rId812" xr:uid="{11EAD501-3463-403E-A456-38B76365A4A5}"/>
    <hyperlink ref="E815" r:id="rId813" xr:uid="{F56497ED-5ACC-40D2-83B4-D4798BF005A0}"/>
    <hyperlink ref="E816" r:id="rId814" xr:uid="{A6B22391-366D-49C9-AA34-B426966B7F45}"/>
    <hyperlink ref="E817" r:id="rId815" xr:uid="{8E4D3D10-09ED-4924-A9C6-E0F3487F628B}"/>
    <hyperlink ref="E818" r:id="rId816" xr:uid="{7C268D45-2E20-493E-A6FF-A206A7D36F7C}"/>
    <hyperlink ref="E819" r:id="rId817" xr:uid="{3CB6D5A8-887A-48BD-BF73-0A764724B27E}"/>
    <hyperlink ref="E820" r:id="rId818" xr:uid="{53B219D4-5C55-4144-9E7D-269B7627C33E}"/>
    <hyperlink ref="E821" r:id="rId819" xr:uid="{752F63DE-24FA-42EA-B5AF-37891A4F35AB}"/>
    <hyperlink ref="E822" r:id="rId820" xr:uid="{AEA7FED1-D86A-4EE7-A730-99C61390AAE6}"/>
    <hyperlink ref="E823" r:id="rId821" xr:uid="{342CB61A-4F49-4202-BBBD-04D52D9C61AB}"/>
    <hyperlink ref="E824" r:id="rId822" xr:uid="{6350E57C-6224-42D3-B5F6-B0BE6E03C15F}"/>
    <hyperlink ref="E825" r:id="rId823" xr:uid="{2BF113F7-E511-49A4-AA41-41ACB1653306}"/>
    <hyperlink ref="E826" r:id="rId824" xr:uid="{0C1B82F9-1539-44F3-B0B2-EDA03642F29E}"/>
    <hyperlink ref="E827" r:id="rId825" xr:uid="{B96ED8F3-940B-4826-9E12-B4A77375EB18}"/>
    <hyperlink ref="E828" r:id="rId826" xr:uid="{15E512C4-58D9-4D55-8E1F-45410788022F}"/>
    <hyperlink ref="E829" r:id="rId827" xr:uid="{D89C6AEB-5E32-4CEE-A9CA-7DCC7E0B8423}"/>
    <hyperlink ref="E830" r:id="rId828" xr:uid="{C080D769-D470-4E74-A5C2-13D1D3D9DE9B}"/>
    <hyperlink ref="E831" r:id="rId829" xr:uid="{5062A669-6E41-4709-9E72-46E26B6A3CBA}"/>
    <hyperlink ref="E832" r:id="rId830" xr:uid="{1130DE32-2058-4141-BCA1-2EA6040DC8BD}"/>
    <hyperlink ref="E833" r:id="rId831" xr:uid="{8F7D171D-9BAE-41FB-814B-D2DFC8729720}"/>
    <hyperlink ref="E834" r:id="rId832" xr:uid="{17F75DE5-B61F-47D9-8294-B1C0A5244B2C}"/>
    <hyperlink ref="E835" r:id="rId833" xr:uid="{43A997B4-AB0F-42B8-AFB1-E7F1A41A6610}"/>
    <hyperlink ref="E836" r:id="rId834" xr:uid="{91449F80-A497-41F4-8FCB-F5E8007BA77C}"/>
    <hyperlink ref="E837" r:id="rId835" xr:uid="{6758C90F-66C4-4C07-8578-DAF8F2C5C052}"/>
    <hyperlink ref="E838" r:id="rId836" xr:uid="{2243357D-F234-4955-B87C-6C7AFB745F35}"/>
    <hyperlink ref="E839" r:id="rId837" xr:uid="{7996FADF-D8BA-4889-9A09-E24B77E086F1}"/>
    <hyperlink ref="E840" r:id="rId838" xr:uid="{114C7A28-8438-42DE-A643-CB921900E97E}"/>
    <hyperlink ref="E841" r:id="rId839" xr:uid="{D6A05B0D-B454-410B-9DDC-AAF20DE6E283}"/>
    <hyperlink ref="E842" r:id="rId840" xr:uid="{2E6D01B5-4255-4C38-9CF5-B9FAFF79EF66}"/>
  </hyperlinks>
  <pageMargins left="0.7" right="0.7" top="0.75" bottom="0.75" header="0.3" footer="0.3"/>
  <pageSetup paperSize="9" scale="39" fitToHeight="0" orientation="landscape" r:id="rId841"/>
  <drawing r:id="rId84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A79DB-7DCE-4371-B740-5D836F13982E}">
  <sheetPr codeName="Hoja2" filterMode="1">
    <pageSetUpPr fitToPage="1"/>
  </sheetPr>
  <dimension ref="A1:O1874"/>
  <sheetViews>
    <sheetView topLeftCell="D1" zoomScaleNormal="100" zoomScaleSheetLayoutView="120" workbookViewId="0">
      <pane ySplit="4" topLeftCell="A576" activePane="bottomLeft" state="frozen"/>
      <selection pane="bottomLeft" activeCell="I576" sqref="I576"/>
    </sheetView>
  </sheetViews>
  <sheetFormatPr baseColWidth="10" defaultColWidth="11.42578125" defaultRowHeight="15" x14ac:dyDescent="0.25"/>
  <cols>
    <col min="1" max="1" width="6.28515625" customWidth="1"/>
    <col min="2" max="2" width="42.140625" customWidth="1"/>
    <col min="3" max="3" width="12.85546875" customWidth="1"/>
    <col min="4" max="4" width="34.140625" customWidth="1"/>
    <col min="5" max="5" width="37.140625" customWidth="1"/>
    <col min="6" max="6" width="30.5703125" customWidth="1"/>
    <col min="7" max="7" width="12.140625" customWidth="1"/>
    <col min="8" max="8" width="31.140625" customWidth="1"/>
    <col min="9" max="9" width="29.28515625" customWidth="1"/>
    <col min="10" max="10" width="23" customWidth="1"/>
    <col min="11" max="11" width="37.28515625" customWidth="1"/>
    <col min="12" max="12" width="10.5703125" customWidth="1"/>
    <col min="13" max="13" width="16" customWidth="1"/>
  </cols>
  <sheetData>
    <row r="1" spans="1:14" ht="32.25" customHeight="1" x14ac:dyDescent="0.25">
      <c r="A1" s="362" t="s">
        <v>4104</v>
      </c>
      <c r="B1" s="362"/>
      <c r="C1" s="362"/>
      <c r="D1" s="362"/>
      <c r="E1" s="362"/>
      <c r="F1" s="362"/>
      <c r="G1" s="362"/>
      <c r="H1" s="362"/>
      <c r="I1" s="362"/>
      <c r="J1" s="362"/>
      <c r="K1" s="362"/>
      <c r="L1" s="362"/>
      <c r="M1" s="362"/>
    </row>
    <row r="2" spans="1:14" x14ac:dyDescent="0.25">
      <c r="A2" s="115"/>
      <c r="B2" s="115"/>
      <c r="C2" s="115"/>
      <c r="D2" s="115"/>
      <c r="E2" s="115"/>
      <c r="F2" s="116"/>
      <c r="G2" s="115"/>
      <c r="H2" s="115"/>
      <c r="I2" s="115"/>
      <c r="J2" s="115"/>
      <c r="K2" s="117"/>
      <c r="L2" s="118"/>
      <c r="M2" s="118"/>
    </row>
    <row r="3" spans="1:14" x14ac:dyDescent="0.25">
      <c r="A3" s="115"/>
      <c r="B3" s="115"/>
      <c r="C3" s="115"/>
      <c r="D3" s="115"/>
      <c r="E3" s="115"/>
      <c r="F3" s="116"/>
      <c r="G3" s="115"/>
      <c r="H3" s="115"/>
      <c r="I3" s="115"/>
      <c r="J3" s="115"/>
      <c r="K3" s="117"/>
      <c r="L3" s="118"/>
      <c r="M3" s="118"/>
    </row>
    <row r="4" spans="1:14" ht="24" x14ac:dyDescent="0.25">
      <c r="A4" s="119" t="s">
        <v>1</v>
      </c>
      <c r="B4" s="119" t="s">
        <v>2</v>
      </c>
      <c r="C4" s="119" t="s">
        <v>4105</v>
      </c>
      <c r="D4" s="119" t="s">
        <v>3</v>
      </c>
      <c r="E4" s="119" t="s">
        <v>4</v>
      </c>
      <c r="F4" s="119" t="s">
        <v>5</v>
      </c>
      <c r="G4" s="120" t="s">
        <v>4106</v>
      </c>
      <c r="H4" s="119" t="s">
        <v>7</v>
      </c>
      <c r="I4" s="119" t="s">
        <v>8</v>
      </c>
      <c r="J4" s="119" t="s">
        <v>9</v>
      </c>
      <c r="K4" s="119" t="s">
        <v>14</v>
      </c>
      <c r="L4" s="119" t="s">
        <v>15</v>
      </c>
      <c r="M4" s="119" t="s">
        <v>16</v>
      </c>
      <c r="N4" s="121" t="s">
        <v>4107</v>
      </c>
    </row>
    <row r="5" spans="1:14" ht="72" hidden="1" x14ac:dyDescent="0.25">
      <c r="A5" s="122">
        <v>1</v>
      </c>
      <c r="B5" s="122" t="s">
        <v>4108</v>
      </c>
      <c r="C5" s="122" t="s">
        <v>20</v>
      </c>
      <c r="D5" s="122" t="s">
        <v>4109</v>
      </c>
      <c r="E5" s="123" t="s">
        <v>4110</v>
      </c>
      <c r="F5" s="124" t="s">
        <v>4111</v>
      </c>
      <c r="G5" s="125">
        <v>43103</v>
      </c>
      <c r="H5" s="122" t="s">
        <v>20</v>
      </c>
      <c r="I5" s="122" t="s">
        <v>179</v>
      </c>
      <c r="J5" s="122" t="s">
        <v>4112</v>
      </c>
      <c r="K5" s="126" t="s">
        <v>4113</v>
      </c>
      <c r="L5" s="127" t="s">
        <v>36</v>
      </c>
      <c r="M5" s="127" t="s">
        <v>24</v>
      </c>
      <c r="N5" t="str">
        <f>IF(C5="-","no es tupa",IF(G5&lt;=C5,"si","no"))</f>
        <v>no es tupa</v>
      </c>
    </row>
    <row r="6" spans="1:14" ht="120" hidden="1" x14ac:dyDescent="0.25">
      <c r="A6" s="122">
        <v>2</v>
      </c>
      <c r="B6" s="122" t="s">
        <v>4114</v>
      </c>
      <c r="C6" s="125">
        <v>43153</v>
      </c>
      <c r="D6" s="122" t="s">
        <v>4115</v>
      </c>
      <c r="E6" s="122" t="s">
        <v>4116</v>
      </c>
      <c r="F6" s="124" t="s">
        <v>4117</v>
      </c>
      <c r="G6" s="125">
        <v>43103</v>
      </c>
      <c r="H6" s="122" t="s">
        <v>4118</v>
      </c>
      <c r="I6" s="122" t="s">
        <v>214</v>
      </c>
      <c r="J6" s="122" t="s">
        <v>4119</v>
      </c>
      <c r="K6" s="126" t="s">
        <v>4120</v>
      </c>
      <c r="L6" s="127" t="s">
        <v>23</v>
      </c>
      <c r="M6" s="127" t="s">
        <v>52</v>
      </c>
      <c r="N6" t="str">
        <f t="shared" ref="N6:N69" si="0">IF(C6="-","no es tupa",IF(G6&lt;=C6,"si","no"))</f>
        <v>si</v>
      </c>
    </row>
    <row r="7" spans="1:14" ht="144" hidden="1" x14ac:dyDescent="0.25">
      <c r="A7" s="122">
        <v>3</v>
      </c>
      <c r="B7" s="122" t="s">
        <v>4121</v>
      </c>
      <c r="C7" s="125">
        <v>43084</v>
      </c>
      <c r="D7" s="122" t="s">
        <v>4122</v>
      </c>
      <c r="E7" s="123" t="s">
        <v>4123</v>
      </c>
      <c r="F7" s="124" t="s">
        <v>4124</v>
      </c>
      <c r="G7" s="125">
        <v>43103</v>
      </c>
      <c r="H7" s="122" t="s">
        <v>4125</v>
      </c>
      <c r="I7" s="122" t="s">
        <v>191</v>
      </c>
      <c r="J7" s="122" t="s">
        <v>4126</v>
      </c>
      <c r="K7" s="126" t="s">
        <v>4127</v>
      </c>
      <c r="L7" s="127" t="s">
        <v>23</v>
      </c>
      <c r="M7" s="127" t="s">
        <v>24</v>
      </c>
      <c r="N7" t="str">
        <f t="shared" si="0"/>
        <v>no</v>
      </c>
    </row>
    <row r="8" spans="1:14" ht="72" hidden="1" x14ac:dyDescent="0.25">
      <c r="A8" s="122">
        <v>4</v>
      </c>
      <c r="B8" s="122" t="s">
        <v>4128</v>
      </c>
      <c r="C8" s="122" t="s">
        <v>20</v>
      </c>
      <c r="D8" s="123" t="s">
        <v>20</v>
      </c>
      <c r="E8" s="123" t="s">
        <v>4129</v>
      </c>
      <c r="F8" s="124" t="s">
        <v>4130</v>
      </c>
      <c r="G8" s="125">
        <v>43103</v>
      </c>
      <c r="H8" s="122" t="s">
        <v>4131</v>
      </c>
      <c r="I8" s="122" t="s">
        <v>4132</v>
      </c>
      <c r="J8" s="122" t="s">
        <v>4133</v>
      </c>
      <c r="K8" s="126" t="s">
        <v>4134</v>
      </c>
      <c r="L8" s="127" t="s">
        <v>23</v>
      </c>
      <c r="M8" s="127" t="s">
        <v>24</v>
      </c>
      <c r="N8" t="str">
        <f t="shared" si="0"/>
        <v>no es tupa</v>
      </c>
    </row>
    <row r="9" spans="1:14" ht="108" hidden="1" x14ac:dyDescent="0.25">
      <c r="A9" s="122">
        <v>5</v>
      </c>
      <c r="B9" s="122" t="s">
        <v>4135</v>
      </c>
      <c r="C9" s="122" t="s">
        <v>20</v>
      </c>
      <c r="D9" s="123" t="s">
        <v>20</v>
      </c>
      <c r="E9" s="123" t="s">
        <v>4136</v>
      </c>
      <c r="F9" s="124" t="s">
        <v>4137</v>
      </c>
      <c r="G9" s="125">
        <v>43103</v>
      </c>
      <c r="H9" s="122" t="s">
        <v>2116</v>
      </c>
      <c r="I9" s="122" t="s">
        <v>4132</v>
      </c>
      <c r="J9" s="122" t="s">
        <v>179</v>
      </c>
      <c r="K9" s="126" t="s">
        <v>4138</v>
      </c>
      <c r="L9" s="127" t="s">
        <v>23</v>
      </c>
      <c r="M9" s="127" t="s">
        <v>24</v>
      </c>
      <c r="N9" t="str">
        <f t="shared" si="0"/>
        <v>no es tupa</v>
      </c>
    </row>
    <row r="10" spans="1:14" ht="72" hidden="1" x14ac:dyDescent="0.25">
      <c r="A10" s="122">
        <v>6</v>
      </c>
      <c r="B10" s="122" t="s">
        <v>4139</v>
      </c>
      <c r="C10" s="122" t="s">
        <v>20</v>
      </c>
      <c r="D10" s="123" t="s">
        <v>20</v>
      </c>
      <c r="E10" s="123" t="s">
        <v>4140</v>
      </c>
      <c r="F10" s="124" t="s">
        <v>4141</v>
      </c>
      <c r="G10" s="125">
        <v>43103</v>
      </c>
      <c r="H10" s="122" t="s">
        <v>681</v>
      </c>
      <c r="I10" s="122" t="s">
        <v>4132</v>
      </c>
      <c r="J10" s="122" t="s">
        <v>4133</v>
      </c>
      <c r="K10" s="126" t="s">
        <v>4142</v>
      </c>
      <c r="L10" s="127" t="s">
        <v>23</v>
      </c>
      <c r="M10" s="127" t="s">
        <v>24</v>
      </c>
      <c r="N10" t="str">
        <f t="shared" si="0"/>
        <v>no es tupa</v>
      </c>
    </row>
    <row r="11" spans="1:14" ht="72" hidden="1" x14ac:dyDescent="0.25">
      <c r="A11" s="122">
        <v>7</v>
      </c>
      <c r="B11" s="122" t="s">
        <v>4143</v>
      </c>
      <c r="C11" s="128" t="s">
        <v>20</v>
      </c>
      <c r="D11" s="123" t="s">
        <v>20</v>
      </c>
      <c r="E11" s="123" t="s">
        <v>4144</v>
      </c>
      <c r="F11" s="124" t="s">
        <v>4145</v>
      </c>
      <c r="G11" s="125">
        <v>43103</v>
      </c>
      <c r="H11" s="122" t="s">
        <v>4146</v>
      </c>
      <c r="I11" s="122" t="s">
        <v>4147</v>
      </c>
      <c r="J11" s="122" t="s">
        <v>4148</v>
      </c>
      <c r="K11" s="126" t="s">
        <v>4149</v>
      </c>
      <c r="L11" s="127" t="s">
        <v>36</v>
      </c>
      <c r="M11" s="127" t="s">
        <v>24</v>
      </c>
      <c r="N11" t="str">
        <f t="shared" si="0"/>
        <v>no es tupa</v>
      </c>
    </row>
    <row r="12" spans="1:14" ht="96" hidden="1" x14ac:dyDescent="0.25">
      <c r="A12" s="122">
        <v>8</v>
      </c>
      <c r="B12" s="122" t="s">
        <v>4150</v>
      </c>
      <c r="C12" s="125">
        <v>43116</v>
      </c>
      <c r="D12" s="122" t="s">
        <v>4151</v>
      </c>
      <c r="E12" s="122" t="s">
        <v>4152</v>
      </c>
      <c r="F12" s="124" t="s">
        <v>4153</v>
      </c>
      <c r="G12" s="125">
        <v>43104</v>
      </c>
      <c r="H12" s="122" t="s">
        <v>4154</v>
      </c>
      <c r="I12" s="122" t="s">
        <v>214</v>
      </c>
      <c r="J12" s="122" t="s">
        <v>4155</v>
      </c>
      <c r="K12" s="126" t="s">
        <v>4156</v>
      </c>
      <c r="L12" s="127" t="s">
        <v>23</v>
      </c>
      <c r="M12" s="127" t="s">
        <v>52</v>
      </c>
      <c r="N12" t="str">
        <f t="shared" si="0"/>
        <v>si</v>
      </c>
    </row>
    <row r="13" spans="1:14" ht="96" hidden="1" x14ac:dyDescent="0.25">
      <c r="A13" s="122">
        <v>9</v>
      </c>
      <c r="B13" s="122" t="s">
        <v>4157</v>
      </c>
      <c r="C13" s="125">
        <v>43126</v>
      </c>
      <c r="D13" s="122" t="s">
        <v>4158</v>
      </c>
      <c r="E13" s="123" t="s">
        <v>4159</v>
      </c>
      <c r="F13" s="124" t="s">
        <v>4160</v>
      </c>
      <c r="G13" s="125">
        <v>43108</v>
      </c>
      <c r="H13" s="122" t="s">
        <v>4161</v>
      </c>
      <c r="I13" s="122" t="s">
        <v>4162</v>
      </c>
      <c r="J13" s="122" t="s">
        <v>2746</v>
      </c>
      <c r="K13" s="126" t="s">
        <v>4163</v>
      </c>
      <c r="L13" s="127" t="s">
        <v>23</v>
      </c>
      <c r="M13" s="127" t="s">
        <v>24</v>
      </c>
      <c r="N13" t="str">
        <f t="shared" si="0"/>
        <v>si</v>
      </c>
    </row>
    <row r="14" spans="1:14" ht="96" hidden="1" x14ac:dyDescent="0.25">
      <c r="A14" s="122">
        <v>10</v>
      </c>
      <c r="B14" s="122" t="s">
        <v>4164</v>
      </c>
      <c r="C14" s="125">
        <v>43112</v>
      </c>
      <c r="D14" s="122" t="s">
        <v>4165</v>
      </c>
      <c r="E14" s="123" t="s">
        <v>3819</v>
      </c>
      <c r="F14" s="124" t="s">
        <v>4166</v>
      </c>
      <c r="G14" s="125">
        <v>43108</v>
      </c>
      <c r="H14" s="122" t="s">
        <v>4167</v>
      </c>
      <c r="I14" s="122" t="s">
        <v>4162</v>
      </c>
      <c r="J14" s="122" t="s">
        <v>2746</v>
      </c>
      <c r="K14" s="126" t="s">
        <v>4168</v>
      </c>
      <c r="L14" s="127" t="s">
        <v>23</v>
      </c>
      <c r="M14" s="127" t="s">
        <v>24</v>
      </c>
      <c r="N14" t="str">
        <f t="shared" si="0"/>
        <v>si</v>
      </c>
    </row>
    <row r="15" spans="1:14" ht="132" hidden="1" x14ac:dyDescent="0.25">
      <c r="A15" s="122">
        <v>11</v>
      </c>
      <c r="B15" s="122" t="s">
        <v>4169</v>
      </c>
      <c r="C15" s="125">
        <v>43104</v>
      </c>
      <c r="D15" s="122" t="s">
        <v>4170</v>
      </c>
      <c r="E15" s="123" t="s">
        <v>4171</v>
      </c>
      <c r="F15" s="124" t="s">
        <v>4172</v>
      </c>
      <c r="G15" s="125">
        <v>43109</v>
      </c>
      <c r="H15" s="122" t="s">
        <v>4173</v>
      </c>
      <c r="I15" s="122" t="s">
        <v>4174</v>
      </c>
      <c r="J15" s="122" t="s">
        <v>4175</v>
      </c>
      <c r="K15" s="126" t="s">
        <v>4176</v>
      </c>
      <c r="L15" s="127" t="s">
        <v>23</v>
      </c>
      <c r="M15" s="127" t="s">
        <v>24</v>
      </c>
      <c r="N15" t="str">
        <f t="shared" si="0"/>
        <v>no</v>
      </c>
    </row>
    <row r="16" spans="1:14" ht="96" hidden="1" x14ac:dyDescent="0.25">
      <c r="A16" s="122">
        <v>12</v>
      </c>
      <c r="B16" s="122" t="s">
        <v>4177</v>
      </c>
      <c r="C16" s="125">
        <v>43112</v>
      </c>
      <c r="D16" s="122" t="s">
        <v>4178</v>
      </c>
      <c r="E16" s="123" t="s">
        <v>4179</v>
      </c>
      <c r="F16" s="124" t="s">
        <v>4180</v>
      </c>
      <c r="G16" s="125">
        <v>43109</v>
      </c>
      <c r="H16" s="122" t="s">
        <v>4181</v>
      </c>
      <c r="I16" s="122" t="s">
        <v>4162</v>
      </c>
      <c r="J16" s="122" t="s">
        <v>2746</v>
      </c>
      <c r="K16" s="126" t="s">
        <v>4182</v>
      </c>
      <c r="L16" s="127" t="s">
        <v>23</v>
      </c>
      <c r="M16" s="127" t="s">
        <v>24</v>
      </c>
      <c r="N16" t="str">
        <f t="shared" si="0"/>
        <v>si</v>
      </c>
    </row>
    <row r="17" spans="1:14" ht="108" hidden="1" x14ac:dyDescent="0.25">
      <c r="A17" s="122">
        <v>13</v>
      </c>
      <c r="B17" s="122" t="s">
        <v>4183</v>
      </c>
      <c r="C17" s="125">
        <v>43164</v>
      </c>
      <c r="D17" s="122" t="s">
        <v>4184</v>
      </c>
      <c r="E17" s="123" t="s">
        <v>4185</v>
      </c>
      <c r="F17" s="124" t="s">
        <v>4186</v>
      </c>
      <c r="G17" s="125">
        <v>43109</v>
      </c>
      <c r="H17" s="122" t="s">
        <v>4187</v>
      </c>
      <c r="I17" s="122" t="s">
        <v>191</v>
      </c>
      <c r="J17" s="122" t="s">
        <v>4188</v>
      </c>
      <c r="K17" s="126" t="s">
        <v>4189</v>
      </c>
      <c r="L17" s="127" t="s">
        <v>23</v>
      </c>
      <c r="M17" s="127" t="s">
        <v>24</v>
      </c>
      <c r="N17" t="str">
        <f t="shared" si="0"/>
        <v>si</v>
      </c>
    </row>
    <row r="18" spans="1:14" ht="84" hidden="1" x14ac:dyDescent="0.25">
      <c r="A18" s="122">
        <v>14</v>
      </c>
      <c r="B18" s="122" t="s">
        <v>4190</v>
      </c>
      <c r="C18" s="122" t="s">
        <v>20</v>
      </c>
      <c r="D18" s="122" t="s">
        <v>20</v>
      </c>
      <c r="E18" s="123" t="s">
        <v>4191</v>
      </c>
      <c r="F18" s="124" t="s">
        <v>4192</v>
      </c>
      <c r="G18" s="125">
        <v>43109</v>
      </c>
      <c r="H18" s="122" t="s">
        <v>1703</v>
      </c>
      <c r="I18" s="122" t="s">
        <v>4132</v>
      </c>
      <c r="J18" s="122" t="s">
        <v>161</v>
      </c>
      <c r="K18" s="126" t="s">
        <v>4193</v>
      </c>
      <c r="L18" s="127" t="s">
        <v>23</v>
      </c>
      <c r="M18" s="127" t="s">
        <v>24</v>
      </c>
      <c r="N18" t="str">
        <f t="shared" si="0"/>
        <v>no es tupa</v>
      </c>
    </row>
    <row r="19" spans="1:14" ht="108" hidden="1" x14ac:dyDescent="0.25">
      <c r="A19" s="122">
        <v>15</v>
      </c>
      <c r="B19" s="122" t="s">
        <v>4194</v>
      </c>
      <c r="C19" s="122" t="s">
        <v>20</v>
      </c>
      <c r="D19" s="122" t="s">
        <v>20</v>
      </c>
      <c r="E19" s="123" t="s">
        <v>4195</v>
      </c>
      <c r="F19" s="124" t="s">
        <v>4196</v>
      </c>
      <c r="G19" s="125">
        <v>43109</v>
      </c>
      <c r="H19" s="122" t="s">
        <v>4197</v>
      </c>
      <c r="I19" s="122" t="s">
        <v>179</v>
      </c>
      <c r="J19" s="122" t="s">
        <v>4198</v>
      </c>
      <c r="K19" s="126" t="s">
        <v>4199</v>
      </c>
      <c r="L19" s="127" t="s">
        <v>36</v>
      </c>
      <c r="M19" s="127" t="s">
        <v>24</v>
      </c>
      <c r="N19" t="str">
        <f t="shared" si="0"/>
        <v>no es tupa</v>
      </c>
    </row>
    <row r="20" spans="1:14" ht="108" hidden="1" x14ac:dyDescent="0.25">
      <c r="A20" s="122">
        <v>16</v>
      </c>
      <c r="B20" s="122" t="s">
        <v>4200</v>
      </c>
      <c r="C20" s="122" t="s">
        <v>20</v>
      </c>
      <c r="D20" s="122" t="s">
        <v>20</v>
      </c>
      <c r="E20" s="123" t="s">
        <v>4201</v>
      </c>
      <c r="F20" s="124" t="s">
        <v>4202</v>
      </c>
      <c r="G20" s="125">
        <v>43109</v>
      </c>
      <c r="H20" s="122" t="s">
        <v>4197</v>
      </c>
      <c r="I20" s="122" t="s">
        <v>179</v>
      </c>
      <c r="J20" s="122" t="s">
        <v>4198</v>
      </c>
      <c r="K20" s="126" t="s">
        <v>4203</v>
      </c>
      <c r="L20" s="127" t="s">
        <v>36</v>
      </c>
      <c r="M20" s="127" t="s">
        <v>24</v>
      </c>
      <c r="N20" t="str">
        <f t="shared" si="0"/>
        <v>no es tupa</v>
      </c>
    </row>
    <row r="21" spans="1:14" ht="72" hidden="1" x14ac:dyDescent="0.25">
      <c r="A21" s="122">
        <v>17</v>
      </c>
      <c r="B21" s="122" t="s">
        <v>4204</v>
      </c>
      <c r="C21" s="122" t="s">
        <v>20</v>
      </c>
      <c r="D21" s="122" t="s">
        <v>20</v>
      </c>
      <c r="E21" s="123" t="s">
        <v>4205</v>
      </c>
      <c r="F21" s="124" t="s">
        <v>4206</v>
      </c>
      <c r="G21" s="125">
        <v>43109</v>
      </c>
      <c r="H21" s="122" t="s">
        <v>4207</v>
      </c>
      <c r="I21" s="122" t="s">
        <v>4132</v>
      </c>
      <c r="J21" s="122" t="s">
        <v>4133</v>
      </c>
      <c r="K21" s="126" t="s">
        <v>4208</v>
      </c>
      <c r="L21" s="127" t="s">
        <v>23</v>
      </c>
      <c r="M21" s="127" t="s">
        <v>24</v>
      </c>
      <c r="N21" t="str">
        <f t="shared" si="0"/>
        <v>no es tupa</v>
      </c>
    </row>
    <row r="22" spans="1:14" ht="72" hidden="1" x14ac:dyDescent="0.25">
      <c r="A22" s="122">
        <v>18</v>
      </c>
      <c r="B22" s="122" t="s">
        <v>4209</v>
      </c>
      <c r="C22" s="122" t="s">
        <v>20</v>
      </c>
      <c r="D22" s="122" t="s">
        <v>20</v>
      </c>
      <c r="E22" s="123" t="s">
        <v>4210</v>
      </c>
      <c r="F22" s="124" t="s">
        <v>4211</v>
      </c>
      <c r="G22" s="125">
        <v>43109</v>
      </c>
      <c r="H22" s="122" t="s">
        <v>4212</v>
      </c>
      <c r="I22" s="122" t="s">
        <v>4132</v>
      </c>
      <c r="J22" s="122" t="s">
        <v>4133</v>
      </c>
      <c r="K22" s="126" t="s">
        <v>4213</v>
      </c>
      <c r="L22" s="127" t="s">
        <v>23</v>
      </c>
      <c r="M22" s="127" t="s">
        <v>24</v>
      </c>
      <c r="N22" t="str">
        <f t="shared" si="0"/>
        <v>no es tupa</v>
      </c>
    </row>
    <row r="23" spans="1:14" ht="72" hidden="1" x14ac:dyDescent="0.25">
      <c r="A23" s="122">
        <v>19</v>
      </c>
      <c r="B23" s="122" t="s">
        <v>4214</v>
      </c>
      <c r="C23" s="122" t="s">
        <v>20</v>
      </c>
      <c r="D23" s="122" t="s">
        <v>20</v>
      </c>
      <c r="E23" s="123" t="s">
        <v>4215</v>
      </c>
      <c r="F23" s="124" t="s">
        <v>4216</v>
      </c>
      <c r="G23" s="125">
        <v>43109</v>
      </c>
      <c r="H23" s="122" t="s">
        <v>4217</v>
      </c>
      <c r="I23" s="122" t="s">
        <v>4132</v>
      </c>
      <c r="J23" s="122" t="s">
        <v>4133</v>
      </c>
      <c r="K23" s="126" t="s">
        <v>4218</v>
      </c>
      <c r="L23" s="127" t="s">
        <v>23</v>
      </c>
      <c r="M23" s="127" t="s">
        <v>24</v>
      </c>
      <c r="N23" t="str">
        <f t="shared" si="0"/>
        <v>no es tupa</v>
      </c>
    </row>
    <row r="24" spans="1:14" ht="132" hidden="1" x14ac:dyDescent="0.25">
      <c r="A24" s="122">
        <v>20</v>
      </c>
      <c r="B24" s="122" t="s">
        <v>4219</v>
      </c>
      <c r="C24" s="122" t="s">
        <v>20</v>
      </c>
      <c r="D24" s="122" t="s">
        <v>20</v>
      </c>
      <c r="E24" s="123" t="s">
        <v>4220</v>
      </c>
      <c r="F24" s="124" t="s">
        <v>4221</v>
      </c>
      <c r="G24" s="125">
        <v>43109</v>
      </c>
      <c r="H24" s="122" t="s">
        <v>4222</v>
      </c>
      <c r="I24" s="122" t="s">
        <v>4223</v>
      </c>
      <c r="J24" s="122" t="s">
        <v>4224</v>
      </c>
      <c r="K24" s="126" t="s">
        <v>4225</v>
      </c>
      <c r="L24" s="127" t="s">
        <v>23</v>
      </c>
      <c r="M24" s="127" t="s">
        <v>24</v>
      </c>
      <c r="N24" t="str">
        <f t="shared" si="0"/>
        <v>no es tupa</v>
      </c>
    </row>
    <row r="25" spans="1:14" ht="96" hidden="1" x14ac:dyDescent="0.25">
      <c r="A25" s="122">
        <v>21</v>
      </c>
      <c r="B25" s="122" t="s">
        <v>4226</v>
      </c>
      <c r="C25" s="125">
        <v>43109</v>
      </c>
      <c r="D25" s="122" t="s">
        <v>4227</v>
      </c>
      <c r="E25" s="123" t="s">
        <v>4228</v>
      </c>
      <c r="F25" s="124" t="s">
        <v>4229</v>
      </c>
      <c r="G25" s="125">
        <v>43110</v>
      </c>
      <c r="H25" s="122" t="s">
        <v>4230</v>
      </c>
      <c r="I25" s="122" t="s">
        <v>4162</v>
      </c>
      <c r="J25" s="122" t="s">
        <v>2746</v>
      </c>
      <c r="K25" s="126" t="s">
        <v>4231</v>
      </c>
      <c r="L25" s="127" t="s">
        <v>23</v>
      </c>
      <c r="M25" s="127" t="s">
        <v>24</v>
      </c>
      <c r="N25" t="str">
        <f t="shared" si="0"/>
        <v>no</v>
      </c>
    </row>
    <row r="26" spans="1:14" ht="108" hidden="1" x14ac:dyDescent="0.25">
      <c r="A26" s="122">
        <v>22</v>
      </c>
      <c r="B26" s="122" t="s">
        <v>4232</v>
      </c>
      <c r="C26" s="125">
        <v>43061</v>
      </c>
      <c r="D26" s="122" t="s">
        <v>4233</v>
      </c>
      <c r="E26" s="123" t="s">
        <v>4234</v>
      </c>
      <c r="F26" s="124" t="s">
        <v>4235</v>
      </c>
      <c r="G26" s="125">
        <v>43110</v>
      </c>
      <c r="H26" s="122" t="s">
        <v>4236</v>
      </c>
      <c r="I26" s="122" t="s">
        <v>341</v>
      </c>
      <c r="J26" s="122" t="s">
        <v>4237</v>
      </c>
      <c r="K26" s="126" t="s">
        <v>4238</v>
      </c>
      <c r="L26" s="127" t="s">
        <v>23</v>
      </c>
      <c r="M26" s="127" t="s">
        <v>24</v>
      </c>
      <c r="N26" t="str">
        <f t="shared" si="0"/>
        <v>no</v>
      </c>
    </row>
    <row r="27" spans="1:14" ht="84" hidden="1" x14ac:dyDescent="0.25">
      <c r="A27" s="122">
        <v>23</v>
      </c>
      <c r="B27" s="122" t="s">
        <v>4239</v>
      </c>
      <c r="C27" s="125">
        <v>43130</v>
      </c>
      <c r="D27" s="122" t="s">
        <v>4240</v>
      </c>
      <c r="E27" s="123" t="s">
        <v>4241</v>
      </c>
      <c r="F27" s="129" t="s">
        <v>4242</v>
      </c>
      <c r="G27" s="125">
        <v>43111</v>
      </c>
      <c r="H27" s="122" t="s">
        <v>4243</v>
      </c>
      <c r="I27" s="122" t="s">
        <v>4162</v>
      </c>
      <c r="J27" s="122" t="s">
        <v>2746</v>
      </c>
      <c r="K27" s="126" t="s">
        <v>4244</v>
      </c>
      <c r="L27" s="127" t="s">
        <v>23</v>
      </c>
      <c r="M27" s="127" t="s">
        <v>24</v>
      </c>
      <c r="N27" t="str">
        <f t="shared" si="0"/>
        <v>si</v>
      </c>
    </row>
    <row r="28" spans="1:14" ht="132" hidden="1" x14ac:dyDescent="0.25">
      <c r="A28" s="122">
        <v>24</v>
      </c>
      <c r="B28" s="122" t="s">
        <v>4245</v>
      </c>
      <c r="C28" s="122" t="s">
        <v>20</v>
      </c>
      <c r="D28" s="122" t="s">
        <v>20</v>
      </c>
      <c r="E28" s="123" t="s">
        <v>4246</v>
      </c>
      <c r="F28" s="129" t="s">
        <v>4247</v>
      </c>
      <c r="G28" s="125">
        <v>43111</v>
      </c>
      <c r="H28" s="122" t="s">
        <v>4248</v>
      </c>
      <c r="I28" s="122" t="s">
        <v>4249</v>
      </c>
      <c r="J28" s="122" t="s">
        <v>179</v>
      </c>
      <c r="K28" s="126" t="s">
        <v>4250</v>
      </c>
      <c r="L28" s="127" t="s">
        <v>23</v>
      </c>
      <c r="M28" s="127" t="s">
        <v>24</v>
      </c>
      <c r="N28" t="str">
        <f t="shared" si="0"/>
        <v>no es tupa</v>
      </c>
    </row>
    <row r="29" spans="1:14" ht="144" hidden="1" x14ac:dyDescent="0.25">
      <c r="A29" s="122">
        <v>25</v>
      </c>
      <c r="B29" s="122" t="s">
        <v>4251</v>
      </c>
      <c r="C29" s="122" t="s">
        <v>20</v>
      </c>
      <c r="D29" s="122" t="s">
        <v>20</v>
      </c>
      <c r="E29" s="123" t="s">
        <v>4252</v>
      </c>
      <c r="F29" s="129" t="s">
        <v>4253</v>
      </c>
      <c r="G29" s="125">
        <v>43111</v>
      </c>
      <c r="H29" s="122" t="s">
        <v>1703</v>
      </c>
      <c r="I29" s="122" t="s">
        <v>4249</v>
      </c>
      <c r="J29" s="122" t="s">
        <v>4254</v>
      </c>
      <c r="K29" s="126" t="s">
        <v>4255</v>
      </c>
      <c r="L29" s="127" t="s">
        <v>23</v>
      </c>
      <c r="M29" s="127" t="s">
        <v>24</v>
      </c>
      <c r="N29" t="str">
        <f t="shared" si="0"/>
        <v>no es tupa</v>
      </c>
    </row>
    <row r="30" spans="1:14" ht="108" hidden="1" x14ac:dyDescent="0.25">
      <c r="A30" s="122">
        <v>26</v>
      </c>
      <c r="B30" s="122" t="s">
        <v>4256</v>
      </c>
      <c r="C30" s="122" t="s">
        <v>20</v>
      </c>
      <c r="D30" s="122" t="s">
        <v>20</v>
      </c>
      <c r="E30" s="123" t="s">
        <v>4257</v>
      </c>
      <c r="F30" s="129" t="s">
        <v>4258</v>
      </c>
      <c r="G30" s="125">
        <v>43111</v>
      </c>
      <c r="H30" s="122" t="s">
        <v>4259</v>
      </c>
      <c r="I30" s="122" t="s">
        <v>4249</v>
      </c>
      <c r="J30" s="122" t="s">
        <v>4224</v>
      </c>
      <c r="K30" s="126" t="s">
        <v>4260</v>
      </c>
      <c r="L30" s="127" t="s">
        <v>23</v>
      </c>
      <c r="M30" s="127" t="s">
        <v>24</v>
      </c>
      <c r="N30" t="str">
        <f t="shared" si="0"/>
        <v>no es tupa</v>
      </c>
    </row>
    <row r="31" spans="1:14" ht="108" hidden="1" x14ac:dyDescent="0.25">
      <c r="A31" s="122">
        <v>27</v>
      </c>
      <c r="B31" s="122" t="s">
        <v>4261</v>
      </c>
      <c r="C31" s="125">
        <v>43111</v>
      </c>
      <c r="D31" s="122" t="s">
        <v>4262</v>
      </c>
      <c r="E31" s="123" t="s">
        <v>4263</v>
      </c>
      <c r="F31" s="129" t="s">
        <v>4264</v>
      </c>
      <c r="G31" s="125">
        <v>43111</v>
      </c>
      <c r="H31" s="122" t="s">
        <v>4265</v>
      </c>
      <c r="I31" s="122" t="s">
        <v>191</v>
      </c>
      <c r="J31" s="122" t="s">
        <v>4188</v>
      </c>
      <c r="K31" s="126" t="s">
        <v>4266</v>
      </c>
      <c r="L31" s="127" t="s">
        <v>23</v>
      </c>
      <c r="M31" s="127" t="s">
        <v>24</v>
      </c>
      <c r="N31" t="str">
        <f t="shared" si="0"/>
        <v>si</v>
      </c>
    </row>
    <row r="32" spans="1:14" ht="84" hidden="1" x14ac:dyDescent="0.25">
      <c r="A32" s="122">
        <v>28</v>
      </c>
      <c r="B32" s="122" t="s">
        <v>4267</v>
      </c>
      <c r="C32" s="122" t="s">
        <v>20</v>
      </c>
      <c r="D32" s="122" t="s">
        <v>20</v>
      </c>
      <c r="E32" s="123" t="s">
        <v>4268</v>
      </c>
      <c r="F32" s="129" t="s">
        <v>4269</v>
      </c>
      <c r="G32" s="125">
        <v>43112</v>
      </c>
      <c r="H32" s="122" t="s">
        <v>20</v>
      </c>
      <c r="I32" s="122" t="s">
        <v>179</v>
      </c>
      <c r="J32" s="122" t="s">
        <v>179</v>
      </c>
      <c r="K32" s="126" t="s">
        <v>4270</v>
      </c>
      <c r="L32" s="127" t="s">
        <v>3698</v>
      </c>
      <c r="M32" s="127" t="s">
        <v>24</v>
      </c>
      <c r="N32" t="str">
        <f t="shared" si="0"/>
        <v>no es tupa</v>
      </c>
    </row>
    <row r="33" spans="1:14" ht="84" hidden="1" x14ac:dyDescent="0.25">
      <c r="A33" s="122">
        <v>29</v>
      </c>
      <c r="B33" s="122" t="s">
        <v>4271</v>
      </c>
      <c r="C33" s="125">
        <v>43130</v>
      </c>
      <c r="D33" s="122" t="s">
        <v>4272</v>
      </c>
      <c r="E33" s="123" t="s">
        <v>4273</v>
      </c>
      <c r="F33" s="129" t="s">
        <v>4274</v>
      </c>
      <c r="G33" s="125">
        <v>43115</v>
      </c>
      <c r="H33" s="122" t="s">
        <v>4275</v>
      </c>
      <c r="I33" s="122" t="s">
        <v>4162</v>
      </c>
      <c r="J33" s="122" t="s">
        <v>2746</v>
      </c>
      <c r="K33" s="126" t="s">
        <v>4276</v>
      </c>
      <c r="L33" s="127" t="s">
        <v>23</v>
      </c>
      <c r="M33" s="127" t="s">
        <v>24</v>
      </c>
      <c r="N33" t="str">
        <f t="shared" si="0"/>
        <v>si</v>
      </c>
    </row>
    <row r="34" spans="1:14" ht="96" hidden="1" x14ac:dyDescent="0.25">
      <c r="A34" s="122">
        <v>30</v>
      </c>
      <c r="B34" s="122" t="s">
        <v>4277</v>
      </c>
      <c r="C34" s="125">
        <v>43133</v>
      </c>
      <c r="D34" s="122" t="s">
        <v>4278</v>
      </c>
      <c r="E34" s="123" t="s">
        <v>4279</v>
      </c>
      <c r="F34" s="129" t="s">
        <v>4280</v>
      </c>
      <c r="G34" s="125">
        <v>43115</v>
      </c>
      <c r="H34" s="122" t="s">
        <v>4281</v>
      </c>
      <c r="I34" s="122" t="s">
        <v>4162</v>
      </c>
      <c r="J34" s="122" t="s">
        <v>2746</v>
      </c>
      <c r="K34" s="126" t="s">
        <v>4282</v>
      </c>
      <c r="L34" s="127" t="s">
        <v>23</v>
      </c>
      <c r="M34" s="127" t="s">
        <v>24</v>
      </c>
      <c r="N34" t="str">
        <f t="shared" si="0"/>
        <v>si</v>
      </c>
    </row>
    <row r="35" spans="1:14" ht="96" hidden="1" x14ac:dyDescent="0.25">
      <c r="A35" s="122">
        <v>31</v>
      </c>
      <c r="B35" s="122" t="s">
        <v>4283</v>
      </c>
      <c r="C35" s="125">
        <v>43133</v>
      </c>
      <c r="D35" s="122" t="s">
        <v>4284</v>
      </c>
      <c r="E35" s="123" t="s">
        <v>4285</v>
      </c>
      <c r="F35" s="129" t="s">
        <v>4286</v>
      </c>
      <c r="G35" s="125">
        <v>43116</v>
      </c>
      <c r="H35" s="122" t="s">
        <v>4287</v>
      </c>
      <c r="I35" s="122" t="s">
        <v>4162</v>
      </c>
      <c r="J35" s="122" t="s">
        <v>2746</v>
      </c>
      <c r="K35" s="126" t="s">
        <v>4288</v>
      </c>
      <c r="L35" s="127" t="s">
        <v>23</v>
      </c>
      <c r="M35" s="127" t="s">
        <v>24</v>
      </c>
      <c r="N35" t="str">
        <f t="shared" si="0"/>
        <v>si</v>
      </c>
    </row>
    <row r="36" spans="1:14" ht="96" hidden="1" x14ac:dyDescent="0.25">
      <c r="A36" s="122">
        <v>32</v>
      </c>
      <c r="B36" s="122" t="s">
        <v>4289</v>
      </c>
      <c r="C36" s="125">
        <v>43122</v>
      </c>
      <c r="D36" s="122" t="s">
        <v>4290</v>
      </c>
      <c r="E36" s="123" t="s">
        <v>4291</v>
      </c>
      <c r="F36" s="129" t="s">
        <v>4292</v>
      </c>
      <c r="G36" s="125">
        <v>43116</v>
      </c>
      <c r="H36" s="122" t="s">
        <v>4293</v>
      </c>
      <c r="I36" s="122" t="s">
        <v>4162</v>
      </c>
      <c r="J36" s="122" t="s">
        <v>2746</v>
      </c>
      <c r="K36" s="126" t="s">
        <v>4294</v>
      </c>
      <c r="L36" s="127" t="s">
        <v>23</v>
      </c>
      <c r="M36" s="127" t="s">
        <v>24</v>
      </c>
      <c r="N36" t="str">
        <f t="shared" si="0"/>
        <v>si</v>
      </c>
    </row>
    <row r="37" spans="1:14" ht="84" hidden="1" x14ac:dyDescent="0.25">
      <c r="A37" s="122">
        <v>33</v>
      </c>
      <c r="B37" s="122" t="s">
        <v>4295</v>
      </c>
      <c r="C37" s="125">
        <v>43129</v>
      </c>
      <c r="D37" s="122" t="s">
        <v>4296</v>
      </c>
      <c r="E37" s="123" t="s">
        <v>4297</v>
      </c>
      <c r="F37" s="129" t="s">
        <v>4298</v>
      </c>
      <c r="G37" s="125">
        <v>43116</v>
      </c>
      <c r="H37" s="122" t="s">
        <v>4299</v>
      </c>
      <c r="I37" s="122" t="s">
        <v>4162</v>
      </c>
      <c r="J37" s="122" t="s">
        <v>2746</v>
      </c>
      <c r="K37" s="126" t="s">
        <v>4300</v>
      </c>
      <c r="L37" s="127" t="s">
        <v>23</v>
      </c>
      <c r="M37" s="127" t="s">
        <v>24</v>
      </c>
      <c r="N37" t="str">
        <f t="shared" si="0"/>
        <v>si</v>
      </c>
    </row>
    <row r="38" spans="1:14" ht="96" hidden="1" x14ac:dyDescent="0.25">
      <c r="A38" s="122">
        <v>34</v>
      </c>
      <c r="B38" s="122" t="s">
        <v>4301</v>
      </c>
      <c r="C38" s="125">
        <v>43122</v>
      </c>
      <c r="D38" s="122" t="s">
        <v>4302</v>
      </c>
      <c r="E38" s="123" t="s">
        <v>4303</v>
      </c>
      <c r="F38" s="129" t="s">
        <v>4304</v>
      </c>
      <c r="G38" s="125">
        <v>43116</v>
      </c>
      <c r="H38" s="122" t="s">
        <v>4305</v>
      </c>
      <c r="I38" s="122" t="s">
        <v>4162</v>
      </c>
      <c r="J38" s="122" t="s">
        <v>2746</v>
      </c>
      <c r="K38" s="126" t="s">
        <v>4306</v>
      </c>
      <c r="L38" s="127" t="s">
        <v>23</v>
      </c>
      <c r="M38" s="127" t="s">
        <v>24</v>
      </c>
      <c r="N38" t="str">
        <f t="shared" si="0"/>
        <v>si</v>
      </c>
    </row>
    <row r="39" spans="1:14" ht="84" hidden="1" x14ac:dyDescent="0.25">
      <c r="A39" s="122">
        <v>35</v>
      </c>
      <c r="B39" s="122" t="s">
        <v>4307</v>
      </c>
      <c r="C39" s="125">
        <v>43108</v>
      </c>
      <c r="D39" s="122" t="s">
        <v>20</v>
      </c>
      <c r="E39" s="123" t="s">
        <v>4308</v>
      </c>
      <c r="F39" s="129" t="s">
        <v>4309</v>
      </c>
      <c r="G39" s="125">
        <v>43116</v>
      </c>
      <c r="H39" s="122" t="s">
        <v>4310</v>
      </c>
      <c r="I39" s="122" t="s">
        <v>4311</v>
      </c>
      <c r="J39" s="122" t="s">
        <v>4312</v>
      </c>
      <c r="K39" s="126" t="s">
        <v>4313</v>
      </c>
      <c r="L39" s="127" t="s">
        <v>36</v>
      </c>
      <c r="M39" s="127" t="s">
        <v>24</v>
      </c>
      <c r="N39" t="str">
        <f t="shared" si="0"/>
        <v>no</v>
      </c>
    </row>
    <row r="40" spans="1:14" ht="84" hidden="1" x14ac:dyDescent="0.25">
      <c r="A40" s="122">
        <v>36</v>
      </c>
      <c r="B40" s="122" t="s">
        <v>4314</v>
      </c>
      <c r="C40" s="122" t="s">
        <v>20</v>
      </c>
      <c r="D40" s="122" t="s">
        <v>20</v>
      </c>
      <c r="E40" s="123" t="s">
        <v>4315</v>
      </c>
      <c r="F40" s="129" t="s">
        <v>4316</v>
      </c>
      <c r="G40" s="125">
        <v>43116</v>
      </c>
      <c r="H40" s="122" t="s">
        <v>4317</v>
      </c>
      <c r="I40" s="122" t="s">
        <v>4132</v>
      </c>
      <c r="J40" s="122" t="s">
        <v>4133</v>
      </c>
      <c r="K40" s="126" t="s">
        <v>4318</v>
      </c>
      <c r="L40" s="127" t="s">
        <v>23</v>
      </c>
      <c r="M40" s="127" t="s">
        <v>24</v>
      </c>
      <c r="N40" t="str">
        <f t="shared" si="0"/>
        <v>no es tupa</v>
      </c>
    </row>
    <row r="41" spans="1:14" ht="84" hidden="1" x14ac:dyDescent="0.25">
      <c r="A41" s="122">
        <v>37</v>
      </c>
      <c r="B41" s="122" t="s">
        <v>4319</v>
      </c>
      <c r="C41" s="122" t="s">
        <v>20</v>
      </c>
      <c r="D41" s="122" t="s">
        <v>20</v>
      </c>
      <c r="E41" s="123" t="s">
        <v>4320</v>
      </c>
      <c r="F41" s="129" t="s">
        <v>4321</v>
      </c>
      <c r="G41" s="125">
        <v>43116</v>
      </c>
      <c r="H41" s="122" t="s">
        <v>4322</v>
      </c>
      <c r="I41" s="122" t="s">
        <v>4132</v>
      </c>
      <c r="J41" s="122" t="s">
        <v>4133</v>
      </c>
      <c r="K41" s="126" t="s">
        <v>4323</v>
      </c>
      <c r="L41" s="127" t="s">
        <v>23</v>
      </c>
      <c r="M41" s="127" t="s">
        <v>24</v>
      </c>
      <c r="N41" t="str">
        <f t="shared" si="0"/>
        <v>no es tupa</v>
      </c>
    </row>
    <row r="42" spans="1:14" ht="96" hidden="1" x14ac:dyDescent="0.25">
      <c r="A42" s="122">
        <v>38</v>
      </c>
      <c r="B42" s="122" t="s">
        <v>4324</v>
      </c>
      <c r="C42" s="122" t="s">
        <v>20</v>
      </c>
      <c r="D42" s="122" t="s">
        <v>20</v>
      </c>
      <c r="E42" s="123" t="s">
        <v>4325</v>
      </c>
      <c r="F42" s="129" t="s">
        <v>4326</v>
      </c>
      <c r="G42" s="125">
        <v>43116</v>
      </c>
      <c r="H42" s="122" t="s">
        <v>4327</v>
      </c>
      <c r="I42" s="122" t="s">
        <v>4132</v>
      </c>
      <c r="J42" s="122" t="s">
        <v>4133</v>
      </c>
      <c r="K42" s="126" t="s">
        <v>4328</v>
      </c>
      <c r="L42" s="127" t="s">
        <v>23</v>
      </c>
      <c r="M42" s="127" t="s">
        <v>24</v>
      </c>
      <c r="N42" t="str">
        <f t="shared" si="0"/>
        <v>no es tupa</v>
      </c>
    </row>
    <row r="43" spans="1:14" ht="108" hidden="1" x14ac:dyDescent="0.25">
      <c r="A43" s="122">
        <v>39</v>
      </c>
      <c r="B43" s="122" t="s">
        <v>4329</v>
      </c>
      <c r="C43" s="122" t="s">
        <v>20</v>
      </c>
      <c r="D43" s="122" t="s">
        <v>20</v>
      </c>
      <c r="E43" s="123" t="s">
        <v>4330</v>
      </c>
      <c r="F43" s="129" t="s">
        <v>4331</v>
      </c>
      <c r="G43" s="125">
        <v>43116</v>
      </c>
      <c r="H43" s="122" t="s">
        <v>4332</v>
      </c>
      <c r="I43" s="122" t="s">
        <v>4132</v>
      </c>
      <c r="J43" s="122" t="s">
        <v>4133</v>
      </c>
      <c r="K43" s="126" t="s">
        <v>4333</v>
      </c>
      <c r="L43" s="127" t="s">
        <v>23</v>
      </c>
      <c r="M43" s="127" t="s">
        <v>24</v>
      </c>
      <c r="N43" t="str">
        <f t="shared" si="0"/>
        <v>no es tupa</v>
      </c>
    </row>
    <row r="44" spans="1:14" ht="96" hidden="1" x14ac:dyDescent="0.25">
      <c r="A44" s="122">
        <v>40</v>
      </c>
      <c r="B44" s="122" t="s">
        <v>4334</v>
      </c>
      <c r="C44" s="122" t="s">
        <v>20</v>
      </c>
      <c r="D44" s="122" t="s">
        <v>20</v>
      </c>
      <c r="E44" s="123" t="s">
        <v>4335</v>
      </c>
      <c r="F44" s="129" t="s">
        <v>4336</v>
      </c>
      <c r="G44" s="125">
        <v>43116</v>
      </c>
      <c r="H44" s="122" t="s">
        <v>3224</v>
      </c>
      <c r="I44" s="122" t="s">
        <v>4132</v>
      </c>
      <c r="J44" s="122" t="s">
        <v>161</v>
      </c>
      <c r="K44" s="126" t="s">
        <v>4337</v>
      </c>
      <c r="L44" s="127" t="s">
        <v>23</v>
      </c>
      <c r="M44" s="127" t="s">
        <v>24</v>
      </c>
      <c r="N44" t="str">
        <f t="shared" si="0"/>
        <v>no es tupa</v>
      </c>
    </row>
    <row r="45" spans="1:14" ht="132" hidden="1" x14ac:dyDescent="0.25">
      <c r="A45" s="122">
        <v>41</v>
      </c>
      <c r="B45" s="122" t="s">
        <v>4338</v>
      </c>
      <c r="C45" s="125">
        <v>43110</v>
      </c>
      <c r="D45" s="122" t="s">
        <v>4339</v>
      </c>
      <c r="E45" s="123" t="s">
        <v>4340</v>
      </c>
      <c r="F45" s="129" t="s">
        <v>4341</v>
      </c>
      <c r="G45" s="125">
        <v>43116</v>
      </c>
      <c r="H45" s="122" t="s">
        <v>4342</v>
      </c>
      <c r="I45" s="122" t="s">
        <v>4343</v>
      </c>
      <c r="J45" s="122" t="s">
        <v>4344</v>
      </c>
      <c r="K45" s="126" t="s">
        <v>4345</v>
      </c>
      <c r="L45" s="127" t="s">
        <v>23</v>
      </c>
      <c r="M45" s="127" t="s">
        <v>52</v>
      </c>
      <c r="N45" t="str">
        <f t="shared" si="0"/>
        <v>no</v>
      </c>
    </row>
    <row r="46" spans="1:14" ht="108" hidden="1" x14ac:dyDescent="0.25">
      <c r="A46" s="122">
        <v>42</v>
      </c>
      <c r="B46" s="122" t="s">
        <v>4346</v>
      </c>
      <c r="C46" s="122" t="s">
        <v>20</v>
      </c>
      <c r="D46" s="122" t="s">
        <v>20</v>
      </c>
      <c r="E46" s="123" t="s">
        <v>4347</v>
      </c>
      <c r="F46" s="129" t="s">
        <v>4348</v>
      </c>
      <c r="G46" s="125">
        <v>43116</v>
      </c>
      <c r="H46" s="122" t="s">
        <v>4349</v>
      </c>
      <c r="I46" s="122" t="s">
        <v>4249</v>
      </c>
      <c r="J46" s="122" t="s">
        <v>4224</v>
      </c>
      <c r="K46" s="126" t="s">
        <v>4350</v>
      </c>
      <c r="L46" s="127" t="s">
        <v>23</v>
      </c>
      <c r="M46" s="127" t="s">
        <v>24</v>
      </c>
      <c r="N46" t="str">
        <f t="shared" si="0"/>
        <v>no es tupa</v>
      </c>
    </row>
    <row r="47" spans="1:14" ht="108" hidden="1" x14ac:dyDescent="0.25">
      <c r="A47" s="122">
        <v>43</v>
      </c>
      <c r="B47" s="122" t="s">
        <v>4351</v>
      </c>
      <c r="C47" s="125">
        <v>43116</v>
      </c>
      <c r="D47" s="122" t="s">
        <v>4352</v>
      </c>
      <c r="E47" s="123" t="s">
        <v>4353</v>
      </c>
      <c r="F47" s="129" t="s">
        <v>4354</v>
      </c>
      <c r="G47" s="125">
        <v>43116</v>
      </c>
      <c r="H47" s="122" t="s">
        <v>4355</v>
      </c>
      <c r="I47" s="122" t="s">
        <v>191</v>
      </c>
      <c r="J47" s="122" t="s">
        <v>4126</v>
      </c>
      <c r="K47" s="126" t="s">
        <v>4356</v>
      </c>
      <c r="L47" s="127" t="s">
        <v>23</v>
      </c>
      <c r="M47" s="127" t="s">
        <v>24</v>
      </c>
      <c r="N47" t="str">
        <f t="shared" si="0"/>
        <v>si</v>
      </c>
    </row>
    <row r="48" spans="1:14" ht="96" hidden="1" x14ac:dyDescent="0.25">
      <c r="A48" s="122">
        <v>44</v>
      </c>
      <c r="B48" s="122" t="s">
        <v>4357</v>
      </c>
      <c r="C48" s="125">
        <v>43118</v>
      </c>
      <c r="D48" s="122" t="s">
        <v>4358</v>
      </c>
      <c r="E48" s="123" t="s">
        <v>4359</v>
      </c>
      <c r="F48" s="129" t="s">
        <v>4360</v>
      </c>
      <c r="G48" s="125">
        <v>43117</v>
      </c>
      <c r="H48" s="122" t="s">
        <v>4361</v>
      </c>
      <c r="I48" s="122" t="s">
        <v>4162</v>
      </c>
      <c r="J48" s="122" t="s">
        <v>2746</v>
      </c>
      <c r="K48" s="126" t="s">
        <v>4362</v>
      </c>
      <c r="L48" s="127" t="s">
        <v>23</v>
      </c>
      <c r="M48" s="127" t="s">
        <v>24</v>
      </c>
      <c r="N48" t="str">
        <f t="shared" si="0"/>
        <v>si</v>
      </c>
    </row>
    <row r="49" spans="1:14" ht="96" hidden="1" x14ac:dyDescent="0.25">
      <c r="A49" s="122">
        <v>45</v>
      </c>
      <c r="B49" s="122" t="s">
        <v>4363</v>
      </c>
      <c r="C49" s="125">
        <v>43118</v>
      </c>
      <c r="D49" s="122" t="s">
        <v>4364</v>
      </c>
      <c r="E49" s="123" t="s">
        <v>4365</v>
      </c>
      <c r="F49" s="129" t="s">
        <v>4366</v>
      </c>
      <c r="G49" s="125">
        <v>43117</v>
      </c>
      <c r="H49" s="122" t="s">
        <v>3479</v>
      </c>
      <c r="I49" s="122" t="s">
        <v>4162</v>
      </c>
      <c r="J49" s="122" t="s">
        <v>2746</v>
      </c>
      <c r="K49" s="126" t="s">
        <v>4367</v>
      </c>
      <c r="L49" s="127" t="s">
        <v>23</v>
      </c>
      <c r="M49" s="127" t="s">
        <v>24</v>
      </c>
      <c r="N49" t="str">
        <f t="shared" si="0"/>
        <v>si</v>
      </c>
    </row>
    <row r="50" spans="1:14" ht="156" hidden="1" x14ac:dyDescent="0.25">
      <c r="A50" s="122">
        <v>46</v>
      </c>
      <c r="B50" s="122" t="s">
        <v>4368</v>
      </c>
      <c r="C50" s="122" t="s">
        <v>20</v>
      </c>
      <c r="D50" s="122" t="s">
        <v>20</v>
      </c>
      <c r="E50" s="123" t="s">
        <v>4369</v>
      </c>
      <c r="F50" s="129" t="s">
        <v>4370</v>
      </c>
      <c r="G50" s="125">
        <v>43117</v>
      </c>
      <c r="H50" s="122" t="s">
        <v>4371</v>
      </c>
      <c r="I50" s="122" t="s">
        <v>179</v>
      </c>
      <c r="J50" s="122" t="s">
        <v>4372</v>
      </c>
      <c r="K50" s="126" t="s">
        <v>4373</v>
      </c>
      <c r="L50" s="127" t="s">
        <v>36</v>
      </c>
      <c r="M50" s="127" t="s">
        <v>24</v>
      </c>
      <c r="N50" t="str">
        <f t="shared" si="0"/>
        <v>no es tupa</v>
      </c>
    </row>
    <row r="51" spans="1:14" ht="132" hidden="1" x14ac:dyDescent="0.25">
      <c r="A51" s="122">
        <v>47</v>
      </c>
      <c r="B51" s="122" t="s">
        <v>4374</v>
      </c>
      <c r="C51" s="122" t="s">
        <v>20</v>
      </c>
      <c r="D51" s="122" t="s">
        <v>20</v>
      </c>
      <c r="E51" s="123" t="s">
        <v>4375</v>
      </c>
      <c r="F51" s="129" t="s">
        <v>4376</v>
      </c>
      <c r="G51" s="125">
        <v>43117</v>
      </c>
      <c r="H51" s="122" t="s">
        <v>4377</v>
      </c>
      <c r="I51" s="122" t="s">
        <v>4223</v>
      </c>
      <c r="J51" s="122" t="s">
        <v>161</v>
      </c>
      <c r="K51" s="126" t="s">
        <v>4378</v>
      </c>
      <c r="L51" s="127" t="s">
        <v>23</v>
      </c>
      <c r="M51" s="127" t="s">
        <v>24</v>
      </c>
      <c r="N51" t="str">
        <f t="shared" si="0"/>
        <v>no es tupa</v>
      </c>
    </row>
    <row r="52" spans="1:14" ht="72" hidden="1" x14ac:dyDescent="0.25">
      <c r="A52" s="122">
        <v>48</v>
      </c>
      <c r="B52" s="122" t="s">
        <v>4379</v>
      </c>
      <c r="C52" s="122" t="s">
        <v>20</v>
      </c>
      <c r="D52" s="122" t="s">
        <v>20</v>
      </c>
      <c r="E52" s="123" t="s">
        <v>4380</v>
      </c>
      <c r="F52" s="129" t="s">
        <v>4381</v>
      </c>
      <c r="G52" s="125">
        <v>43117</v>
      </c>
      <c r="H52" s="122" t="s">
        <v>4382</v>
      </c>
      <c r="I52" s="122" t="s">
        <v>4132</v>
      </c>
      <c r="J52" s="122" t="s">
        <v>4133</v>
      </c>
      <c r="K52" s="126" t="s">
        <v>4383</v>
      </c>
      <c r="L52" s="127" t="s">
        <v>23</v>
      </c>
      <c r="M52" s="127" t="s">
        <v>24</v>
      </c>
      <c r="N52" t="str">
        <f t="shared" si="0"/>
        <v>no es tupa</v>
      </c>
    </row>
    <row r="53" spans="1:14" ht="72" hidden="1" x14ac:dyDescent="0.25">
      <c r="A53" s="122">
        <v>49</v>
      </c>
      <c r="B53" s="122" t="s">
        <v>4384</v>
      </c>
      <c r="C53" s="122" t="s">
        <v>20</v>
      </c>
      <c r="D53" s="122" t="s">
        <v>20</v>
      </c>
      <c r="E53" s="123" t="s">
        <v>4385</v>
      </c>
      <c r="F53" s="129" t="s">
        <v>4386</v>
      </c>
      <c r="G53" s="125">
        <v>43117</v>
      </c>
      <c r="H53" s="122" t="s">
        <v>4387</v>
      </c>
      <c r="I53" s="122" t="s">
        <v>4132</v>
      </c>
      <c r="J53" s="122" t="s">
        <v>4133</v>
      </c>
      <c r="K53" s="126" t="s">
        <v>4388</v>
      </c>
      <c r="L53" s="127" t="s">
        <v>23</v>
      </c>
      <c r="M53" s="127" t="s">
        <v>24</v>
      </c>
      <c r="N53" t="str">
        <f t="shared" si="0"/>
        <v>no es tupa</v>
      </c>
    </row>
    <row r="54" spans="1:14" ht="72" hidden="1" x14ac:dyDescent="0.25">
      <c r="A54" s="122">
        <v>50</v>
      </c>
      <c r="B54" s="122" t="s">
        <v>4389</v>
      </c>
      <c r="C54" s="122" t="s">
        <v>20</v>
      </c>
      <c r="D54" s="122" t="s">
        <v>20</v>
      </c>
      <c r="E54" s="123" t="s">
        <v>4390</v>
      </c>
      <c r="F54" s="129" t="s">
        <v>4391</v>
      </c>
      <c r="G54" s="125">
        <v>43117</v>
      </c>
      <c r="H54" s="122" t="s">
        <v>4387</v>
      </c>
      <c r="I54" s="122" t="s">
        <v>4132</v>
      </c>
      <c r="J54" s="122" t="s">
        <v>4133</v>
      </c>
      <c r="K54" s="126" t="s">
        <v>4392</v>
      </c>
      <c r="L54" s="127" t="s">
        <v>23</v>
      </c>
      <c r="M54" s="127" t="s">
        <v>24</v>
      </c>
      <c r="N54" t="str">
        <f t="shared" si="0"/>
        <v>no es tupa</v>
      </c>
    </row>
    <row r="55" spans="1:14" ht="120" hidden="1" x14ac:dyDescent="0.25">
      <c r="A55" s="122">
        <v>51</v>
      </c>
      <c r="B55" s="122" t="s">
        <v>4393</v>
      </c>
      <c r="C55" s="125">
        <v>43098</v>
      </c>
      <c r="D55" s="122" t="s">
        <v>4394</v>
      </c>
      <c r="E55" s="123" t="s">
        <v>4395</v>
      </c>
      <c r="F55" s="129" t="s">
        <v>4396</v>
      </c>
      <c r="G55" s="125">
        <v>43117</v>
      </c>
      <c r="H55" s="122" t="s">
        <v>4397</v>
      </c>
      <c r="I55" s="122" t="s">
        <v>4311</v>
      </c>
      <c r="J55" s="122" t="s">
        <v>4237</v>
      </c>
      <c r="K55" s="126" t="s">
        <v>4398</v>
      </c>
      <c r="L55" s="127" t="s">
        <v>36</v>
      </c>
      <c r="M55" s="127" t="s">
        <v>24</v>
      </c>
      <c r="N55" t="str">
        <f t="shared" si="0"/>
        <v>no</v>
      </c>
    </row>
    <row r="56" spans="1:14" ht="60" hidden="1" x14ac:dyDescent="0.25">
      <c r="A56" s="122">
        <v>52</v>
      </c>
      <c r="B56" s="122" t="s">
        <v>4399</v>
      </c>
      <c r="C56" s="125">
        <v>43052</v>
      </c>
      <c r="D56" s="122" t="s">
        <v>4400</v>
      </c>
      <c r="E56" s="123" t="s">
        <v>20</v>
      </c>
      <c r="F56" s="129" t="s">
        <v>4401</v>
      </c>
      <c r="G56" s="125">
        <v>43117</v>
      </c>
      <c r="H56" s="122" t="s">
        <v>489</v>
      </c>
      <c r="I56" s="122" t="s">
        <v>4311</v>
      </c>
      <c r="J56" s="122" t="s">
        <v>4237</v>
      </c>
      <c r="K56" s="126" t="s">
        <v>4402</v>
      </c>
      <c r="L56" s="127" t="s">
        <v>36</v>
      </c>
      <c r="M56" s="127" t="s">
        <v>24</v>
      </c>
      <c r="N56" t="str">
        <f t="shared" si="0"/>
        <v>no</v>
      </c>
    </row>
    <row r="57" spans="1:14" ht="120" hidden="1" x14ac:dyDescent="0.25">
      <c r="A57" s="122">
        <v>53</v>
      </c>
      <c r="B57" s="122" t="s">
        <v>4403</v>
      </c>
      <c r="C57" s="125">
        <v>43129</v>
      </c>
      <c r="D57" s="122" t="s">
        <v>4404</v>
      </c>
      <c r="E57" s="123" t="s">
        <v>4405</v>
      </c>
      <c r="F57" s="129" t="s">
        <v>4406</v>
      </c>
      <c r="G57" s="125">
        <v>43118</v>
      </c>
      <c r="H57" s="122" t="s">
        <v>3022</v>
      </c>
      <c r="I57" s="122" t="s">
        <v>277</v>
      </c>
      <c r="J57" s="122" t="s">
        <v>278</v>
      </c>
      <c r="K57" s="126" t="s">
        <v>4407</v>
      </c>
      <c r="L57" s="127" t="s">
        <v>23</v>
      </c>
      <c r="M57" s="127" t="s">
        <v>52</v>
      </c>
      <c r="N57" t="str">
        <f t="shared" si="0"/>
        <v>si</v>
      </c>
    </row>
    <row r="58" spans="1:14" ht="132" hidden="1" x14ac:dyDescent="0.25">
      <c r="A58" s="122">
        <v>54</v>
      </c>
      <c r="B58" s="122" t="s">
        <v>4408</v>
      </c>
      <c r="C58" s="122" t="s">
        <v>20</v>
      </c>
      <c r="D58" s="122" t="s">
        <v>20</v>
      </c>
      <c r="E58" s="123" t="s">
        <v>4409</v>
      </c>
      <c r="F58" s="129" t="s">
        <v>4410</v>
      </c>
      <c r="G58" s="125">
        <v>43119</v>
      </c>
      <c r="H58" s="122" t="s">
        <v>4411</v>
      </c>
      <c r="I58" s="122" t="s">
        <v>179</v>
      </c>
      <c r="J58" s="122" t="s">
        <v>4412</v>
      </c>
      <c r="K58" s="126" t="s">
        <v>4413</v>
      </c>
      <c r="L58" s="127" t="s">
        <v>36</v>
      </c>
      <c r="M58" s="127" t="s">
        <v>24</v>
      </c>
      <c r="N58" t="str">
        <f t="shared" si="0"/>
        <v>no es tupa</v>
      </c>
    </row>
    <row r="59" spans="1:14" ht="96" hidden="1" x14ac:dyDescent="0.25">
      <c r="A59" s="122">
        <v>55</v>
      </c>
      <c r="B59" s="122" t="s">
        <v>4414</v>
      </c>
      <c r="C59" s="125">
        <v>43130</v>
      </c>
      <c r="D59" s="122" t="s">
        <v>4415</v>
      </c>
      <c r="E59" s="123" t="s">
        <v>4416</v>
      </c>
      <c r="F59" s="129" t="s">
        <v>4417</v>
      </c>
      <c r="G59" s="125">
        <v>43122</v>
      </c>
      <c r="H59" s="122" t="s">
        <v>4418</v>
      </c>
      <c r="I59" s="122" t="s">
        <v>4162</v>
      </c>
      <c r="J59" s="122" t="s">
        <v>2746</v>
      </c>
      <c r="K59" s="126" t="s">
        <v>4419</v>
      </c>
      <c r="L59" s="127" t="s">
        <v>23</v>
      </c>
      <c r="M59" s="127" t="s">
        <v>24</v>
      </c>
      <c r="N59" t="str">
        <f t="shared" si="0"/>
        <v>si</v>
      </c>
    </row>
    <row r="60" spans="1:14" ht="96" hidden="1" x14ac:dyDescent="0.25">
      <c r="A60" s="122">
        <v>56</v>
      </c>
      <c r="B60" s="122" t="s">
        <v>4420</v>
      </c>
      <c r="C60" s="125">
        <v>43130</v>
      </c>
      <c r="D60" s="122" t="s">
        <v>4421</v>
      </c>
      <c r="E60" s="123" t="s">
        <v>4422</v>
      </c>
      <c r="F60" s="129" t="s">
        <v>4423</v>
      </c>
      <c r="G60" s="125">
        <v>43122</v>
      </c>
      <c r="H60" s="122" t="s">
        <v>4424</v>
      </c>
      <c r="I60" s="122" t="s">
        <v>4162</v>
      </c>
      <c r="J60" s="122" t="s">
        <v>2746</v>
      </c>
      <c r="K60" s="126" t="s">
        <v>4425</v>
      </c>
      <c r="L60" s="127" t="s">
        <v>23</v>
      </c>
      <c r="M60" s="127" t="s">
        <v>24</v>
      </c>
      <c r="N60" t="str">
        <f t="shared" si="0"/>
        <v>si</v>
      </c>
    </row>
    <row r="61" spans="1:14" ht="84" hidden="1" x14ac:dyDescent="0.25">
      <c r="A61" s="122">
        <v>57</v>
      </c>
      <c r="B61" s="122" t="s">
        <v>4426</v>
      </c>
      <c r="C61" s="125">
        <v>43112</v>
      </c>
      <c r="D61" s="122" t="s">
        <v>4427</v>
      </c>
      <c r="E61" s="123" t="s">
        <v>4428</v>
      </c>
      <c r="F61" s="129" t="s">
        <v>4429</v>
      </c>
      <c r="G61" s="125">
        <v>43122</v>
      </c>
      <c r="H61" s="122" t="s">
        <v>4430</v>
      </c>
      <c r="I61" s="122" t="s">
        <v>4162</v>
      </c>
      <c r="J61" s="122" t="s">
        <v>2746</v>
      </c>
      <c r="K61" s="126" t="s">
        <v>4431</v>
      </c>
      <c r="L61" s="127" t="s">
        <v>23</v>
      </c>
      <c r="M61" s="127" t="s">
        <v>24</v>
      </c>
      <c r="N61" t="str">
        <f t="shared" si="0"/>
        <v>no</v>
      </c>
    </row>
    <row r="62" spans="1:14" ht="108" hidden="1" x14ac:dyDescent="0.25">
      <c r="A62" s="122">
        <v>58</v>
      </c>
      <c r="B62" s="122" t="s">
        <v>4432</v>
      </c>
      <c r="C62" s="125">
        <v>43272</v>
      </c>
      <c r="D62" s="122" t="s">
        <v>4433</v>
      </c>
      <c r="E62" s="123" t="s">
        <v>4434</v>
      </c>
      <c r="F62" s="129" t="s">
        <v>4435</v>
      </c>
      <c r="G62" s="125">
        <v>43123</v>
      </c>
      <c r="H62" s="122" t="s">
        <v>4436</v>
      </c>
      <c r="I62" s="122" t="s">
        <v>191</v>
      </c>
      <c r="J62" s="122" t="s">
        <v>4188</v>
      </c>
      <c r="K62" s="126" t="s">
        <v>4437</v>
      </c>
      <c r="L62" s="127" t="s">
        <v>23</v>
      </c>
      <c r="M62" s="127" t="s">
        <v>24</v>
      </c>
      <c r="N62" t="str">
        <f t="shared" si="0"/>
        <v>si</v>
      </c>
    </row>
    <row r="63" spans="1:14" ht="84" hidden="1" x14ac:dyDescent="0.25">
      <c r="A63" s="122">
        <v>59</v>
      </c>
      <c r="B63" s="122" t="s">
        <v>4438</v>
      </c>
      <c r="C63" s="122" t="s">
        <v>20</v>
      </c>
      <c r="D63" s="122" t="s">
        <v>20</v>
      </c>
      <c r="E63" s="123" t="s">
        <v>4439</v>
      </c>
      <c r="F63" s="129" t="s">
        <v>4440</v>
      </c>
      <c r="G63" s="125">
        <v>43123</v>
      </c>
      <c r="H63" s="122" t="s">
        <v>4441</v>
      </c>
      <c r="I63" s="122" t="s">
        <v>4132</v>
      </c>
      <c r="J63" s="122" t="s">
        <v>161</v>
      </c>
      <c r="K63" s="126" t="s">
        <v>4442</v>
      </c>
      <c r="L63" s="127" t="s">
        <v>23</v>
      </c>
      <c r="M63" s="127" t="s">
        <v>24</v>
      </c>
      <c r="N63" t="str">
        <f t="shared" si="0"/>
        <v>no es tupa</v>
      </c>
    </row>
    <row r="64" spans="1:14" ht="108" hidden="1" x14ac:dyDescent="0.25">
      <c r="A64" s="122">
        <v>60</v>
      </c>
      <c r="B64" s="122" t="s">
        <v>4443</v>
      </c>
      <c r="C64" s="125">
        <v>43220</v>
      </c>
      <c r="D64" s="122" t="s">
        <v>4444</v>
      </c>
      <c r="E64" s="123" t="s">
        <v>4445</v>
      </c>
      <c r="F64" s="129" t="s">
        <v>4446</v>
      </c>
      <c r="G64" s="125">
        <v>43123</v>
      </c>
      <c r="H64" s="122" t="s">
        <v>4447</v>
      </c>
      <c r="I64" s="122" t="s">
        <v>191</v>
      </c>
      <c r="J64" s="122" t="s">
        <v>4188</v>
      </c>
      <c r="K64" s="126" t="s">
        <v>4448</v>
      </c>
      <c r="L64" s="127" t="s">
        <v>23</v>
      </c>
      <c r="M64" s="127" t="s">
        <v>24</v>
      </c>
      <c r="N64" t="str">
        <f t="shared" si="0"/>
        <v>si</v>
      </c>
    </row>
    <row r="65" spans="1:14" ht="108" hidden="1" x14ac:dyDescent="0.25">
      <c r="A65" s="122">
        <v>61</v>
      </c>
      <c r="B65" s="122" t="s">
        <v>4449</v>
      </c>
      <c r="C65" s="125">
        <v>43068</v>
      </c>
      <c r="D65" s="122" t="s">
        <v>20</v>
      </c>
      <c r="E65" s="123" t="s">
        <v>4450</v>
      </c>
      <c r="F65" s="129" t="s">
        <v>4451</v>
      </c>
      <c r="G65" s="125">
        <v>43123</v>
      </c>
      <c r="H65" s="122" t="s">
        <v>4452</v>
      </c>
      <c r="I65" s="122" t="s">
        <v>4453</v>
      </c>
      <c r="J65" s="122" t="s">
        <v>4148</v>
      </c>
      <c r="K65" s="126" t="s">
        <v>4454</v>
      </c>
      <c r="L65" s="127" t="s">
        <v>23</v>
      </c>
      <c r="M65" s="127" t="s">
        <v>24</v>
      </c>
      <c r="N65" t="str">
        <f t="shared" si="0"/>
        <v>no</v>
      </c>
    </row>
    <row r="66" spans="1:14" ht="96" hidden="1" x14ac:dyDescent="0.25">
      <c r="A66" s="122">
        <v>62</v>
      </c>
      <c r="B66" s="122" t="s">
        <v>4455</v>
      </c>
      <c r="C66" s="125">
        <v>43108</v>
      </c>
      <c r="D66" s="122" t="s">
        <v>20</v>
      </c>
      <c r="E66" s="123" t="s">
        <v>4456</v>
      </c>
      <c r="F66" s="129" t="s">
        <v>4457</v>
      </c>
      <c r="G66" s="125">
        <v>43123</v>
      </c>
      <c r="H66" s="122" t="s">
        <v>4458</v>
      </c>
      <c r="I66" s="122" t="s">
        <v>4147</v>
      </c>
      <c r="J66" s="122" t="s">
        <v>78</v>
      </c>
      <c r="K66" s="126" t="s">
        <v>4459</v>
      </c>
      <c r="L66" s="127" t="s">
        <v>36</v>
      </c>
      <c r="M66" s="127" t="s">
        <v>24</v>
      </c>
      <c r="N66" t="str">
        <f t="shared" si="0"/>
        <v>no</v>
      </c>
    </row>
    <row r="67" spans="1:14" ht="120" hidden="1" x14ac:dyDescent="0.25">
      <c r="A67" s="122">
        <v>63</v>
      </c>
      <c r="B67" s="122" t="s">
        <v>4460</v>
      </c>
      <c r="C67" s="122" t="s">
        <v>20</v>
      </c>
      <c r="D67" s="122" t="s">
        <v>4461</v>
      </c>
      <c r="E67" s="123" t="s">
        <v>4462</v>
      </c>
      <c r="F67" s="129" t="s">
        <v>4463</v>
      </c>
      <c r="G67" s="125">
        <v>43124</v>
      </c>
      <c r="H67" s="122" t="s">
        <v>489</v>
      </c>
      <c r="I67" s="122" t="s">
        <v>179</v>
      </c>
      <c r="J67" s="122" t="s">
        <v>4464</v>
      </c>
      <c r="K67" s="126" t="s">
        <v>4465</v>
      </c>
      <c r="L67" s="127" t="s">
        <v>36</v>
      </c>
      <c r="M67" s="127" t="s">
        <v>24</v>
      </c>
      <c r="N67" t="str">
        <f t="shared" si="0"/>
        <v>no es tupa</v>
      </c>
    </row>
    <row r="68" spans="1:14" ht="84" hidden="1" x14ac:dyDescent="0.25">
      <c r="A68" s="122">
        <v>64</v>
      </c>
      <c r="B68" s="122" t="s">
        <v>4466</v>
      </c>
      <c r="C68" s="122" t="s">
        <v>20</v>
      </c>
      <c r="D68" s="122" t="s">
        <v>20</v>
      </c>
      <c r="E68" s="123" t="s">
        <v>4467</v>
      </c>
      <c r="F68" s="129" t="s">
        <v>4468</v>
      </c>
      <c r="G68" s="125">
        <v>43125</v>
      </c>
      <c r="H68" s="122" t="s">
        <v>4469</v>
      </c>
      <c r="I68" s="122" t="s">
        <v>4132</v>
      </c>
      <c r="J68" s="122" t="s">
        <v>4133</v>
      </c>
      <c r="K68" s="126" t="s">
        <v>4470</v>
      </c>
      <c r="L68" s="127" t="s">
        <v>23</v>
      </c>
      <c r="M68" s="127" t="s">
        <v>24</v>
      </c>
      <c r="N68" t="str">
        <f t="shared" si="0"/>
        <v>no es tupa</v>
      </c>
    </row>
    <row r="69" spans="1:14" ht="84" hidden="1" x14ac:dyDescent="0.25">
      <c r="A69" s="122">
        <v>65</v>
      </c>
      <c r="B69" s="122" t="s">
        <v>4471</v>
      </c>
      <c r="C69" s="122" t="s">
        <v>20</v>
      </c>
      <c r="D69" s="122" t="s">
        <v>20</v>
      </c>
      <c r="E69" s="123" t="s">
        <v>4472</v>
      </c>
      <c r="F69" s="129" t="s">
        <v>4473</v>
      </c>
      <c r="G69" s="125">
        <v>43125</v>
      </c>
      <c r="H69" s="122" t="s">
        <v>4474</v>
      </c>
      <c r="I69" s="122" t="s">
        <v>4132</v>
      </c>
      <c r="J69" s="122" t="s">
        <v>4133</v>
      </c>
      <c r="K69" s="126" t="s">
        <v>4475</v>
      </c>
      <c r="L69" s="127" t="s">
        <v>23</v>
      </c>
      <c r="M69" s="127" t="s">
        <v>24</v>
      </c>
      <c r="N69" t="str">
        <f t="shared" si="0"/>
        <v>no es tupa</v>
      </c>
    </row>
    <row r="70" spans="1:14" ht="84" hidden="1" x14ac:dyDescent="0.25">
      <c r="A70" s="122">
        <v>66</v>
      </c>
      <c r="B70" s="122" t="s">
        <v>4476</v>
      </c>
      <c r="C70" s="122" t="s">
        <v>20</v>
      </c>
      <c r="D70" s="122" t="s">
        <v>20</v>
      </c>
      <c r="E70" s="123" t="s">
        <v>4477</v>
      </c>
      <c r="F70" s="129" t="s">
        <v>4478</v>
      </c>
      <c r="G70" s="125">
        <v>43125</v>
      </c>
      <c r="H70" s="122" t="s">
        <v>4479</v>
      </c>
      <c r="I70" s="122" t="s">
        <v>4132</v>
      </c>
      <c r="J70" s="122" t="s">
        <v>4133</v>
      </c>
      <c r="K70" s="126" t="s">
        <v>4480</v>
      </c>
      <c r="L70" s="127" t="s">
        <v>23</v>
      </c>
      <c r="M70" s="127" t="s">
        <v>24</v>
      </c>
      <c r="N70" t="str">
        <f t="shared" ref="N70:N133" si="1">IF(C70="-","no es tupa",IF(G70&lt;=C70,"si","no"))</f>
        <v>no es tupa</v>
      </c>
    </row>
    <row r="71" spans="1:14" ht="84" hidden="1" x14ac:dyDescent="0.25">
      <c r="A71" s="122">
        <v>67</v>
      </c>
      <c r="B71" s="122" t="s">
        <v>4481</v>
      </c>
      <c r="C71" s="122" t="s">
        <v>20</v>
      </c>
      <c r="D71" s="122" t="s">
        <v>20</v>
      </c>
      <c r="E71" s="123" t="s">
        <v>4482</v>
      </c>
      <c r="F71" s="129" t="s">
        <v>4483</v>
      </c>
      <c r="G71" s="125">
        <v>43125</v>
      </c>
      <c r="H71" s="122" t="s">
        <v>4484</v>
      </c>
      <c r="I71" s="122" t="s">
        <v>4132</v>
      </c>
      <c r="J71" s="122" t="s">
        <v>4133</v>
      </c>
      <c r="K71" s="126" t="s">
        <v>4485</v>
      </c>
      <c r="L71" s="127" t="s">
        <v>23</v>
      </c>
      <c r="M71" s="127" t="s">
        <v>24</v>
      </c>
      <c r="N71" t="str">
        <f t="shared" si="1"/>
        <v>no es tupa</v>
      </c>
    </row>
    <row r="72" spans="1:14" ht="120" hidden="1" x14ac:dyDescent="0.25">
      <c r="A72" s="122">
        <v>68</v>
      </c>
      <c r="B72" s="122" t="s">
        <v>4486</v>
      </c>
      <c r="C72" s="122" t="s">
        <v>20</v>
      </c>
      <c r="D72" s="122" t="s">
        <v>20</v>
      </c>
      <c r="E72" s="123" t="s">
        <v>4487</v>
      </c>
      <c r="F72" s="129" t="s">
        <v>4488</v>
      </c>
      <c r="G72" s="125">
        <v>43125</v>
      </c>
      <c r="H72" s="122" t="s">
        <v>1718</v>
      </c>
      <c r="I72" s="122" t="s">
        <v>4249</v>
      </c>
      <c r="J72" s="122" t="s">
        <v>179</v>
      </c>
      <c r="K72" s="126" t="s">
        <v>4489</v>
      </c>
      <c r="L72" s="127" t="s">
        <v>23</v>
      </c>
      <c r="M72" s="127" t="s">
        <v>24</v>
      </c>
      <c r="N72" t="str">
        <f t="shared" si="1"/>
        <v>no es tupa</v>
      </c>
    </row>
    <row r="73" spans="1:14" ht="108" hidden="1" x14ac:dyDescent="0.25">
      <c r="A73" s="122">
        <v>69</v>
      </c>
      <c r="B73" s="122" t="s">
        <v>4490</v>
      </c>
      <c r="C73" s="125">
        <v>43143</v>
      </c>
      <c r="D73" s="122" t="s">
        <v>4491</v>
      </c>
      <c r="E73" s="123" t="s">
        <v>4492</v>
      </c>
      <c r="F73" s="129" t="s">
        <v>4493</v>
      </c>
      <c r="G73" s="125">
        <v>43125</v>
      </c>
      <c r="H73" s="122" t="s">
        <v>4494</v>
      </c>
      <c r="I73" s="122" t="s">
        <v>191</v>
      </c>
      <c r="J73" s="122" t="s">
        <v>4188</v>
      </c>
      <c r="K73" s="126" t="s">
        <v>4495</v>
      </c>
      <c r="L73" s="127" t="s">
        <v>23</v>
      </c>
      <c r="M73" s="127" t="s">
        <v>24</v>
      </c>
      <c r="N73" t="str">
        <f t="shared" si="1"/>
        <v>si</v>
      </c>
    </row>
    <row r="74" spans="1:14" ht="84" hidden="1" x14ac:dyDescent="0.25">
      <c r="A74" s="122">
        <v>70</v>
      </c>
      <c r="B74" s="122" t="s">
        <v>4496</v>
      </c>
      <c r="C74" s="122" t="s">
        <v>20</v>
      </c>
      <c r="D74" s="122" t="s">
        <v>20</v>
      </c>
      <c r="E74" s="123" t="s">
        <v>4497</v>
      </c>
      <c r="F74" s="129" t="s">
        <v>4498</v>
      </c>
      <c r="G74" s="125">
        <v>43125</v>
      </c>
      <c r="H74" s="122" t="s">
        <v>4499</v>
      </c>
      <c r="I74" s="122" t="s">
        <v>4132</v>
      </c>
      <c r="J74" s="122" t="s">
        <v>4133</v>
      </c>
      <c r="K74" s="126" t="s">
        <v>4500</v>
      </c>
      <c r="L74" s="127" t="s">
        <v>23</v>
      </c>
      <c r="M74" s="127" t="s">
        <v>24</v>
      </c>
      <c r="N74" t="str">
        <f t="shared" si="1"/>
        <v>no es tupa</v>
      </c>
    </row>
    <row r="75" spans="1:14" ht="84" hidden="1" x14ac:dyDescent="0.25">
      <c r="A75" s="122">
        <v>71</v>
      </c>
      <c r="B75" s="122" t="s">
        <v>4501</v>
      </c>
      <c r="C75" s="122" t="s">
        <v>20</v>
      </c>
      <c r="D75" s="122" t="s">
        <v>20</v>
      </c>
      <c r="E75" s="123" t="s">
        <v>4502</v>
      </c>
      <c r="F75" s="129" t="s">
        <v>4503</v>
      </c>
      <c r="G75" s="125">
        <v>43125</v>
      </c>
      <c r="H75" s="122" t="s">
        <v>4504</v>
      </c>
      <c r="I75" s="122" t="s">
        <v>4132</v>
      </c>
      <c r="J75" s="122" t="s">
        <v>4133</v>
      </c>
      <c r="K75" s="126" t="s">
        <v>4505</v>
      </c>
      <c r="L75" s="127" t="s">
        <v>23</v>
      </c>
      <c r="M75" s="127" t="s">
        <v>24</v>
      </c>
      <c r="N75" t="str">
        <f t="shared" si="1"/>
        <v>no es tupa</v>
      </c>
    </row>
    <row r="76" spans="1:14" ht="84" hidden="1" x14ac:dyDescent="0.25">
      <c r="A76" s="122">
        <v>72</v>
      </c>
      <c r="B76" s="122" t="s">
        <v>4506</v>
      </c>
      <c r="C76" s="122" t="s">
        <v>20</v>
      </c>
      <c r="D76" s="122" t="s">
        <v>20</v>
      </c>
      <c r="E76" s="123" t="s">
        <v>4507</v>
      </c>
      <c r="F76" s="129" t="s">
        <v>4508</v>
      </c>
      <c r="G76" s="125">
        <v>43125</v>
      </c>
      <c r="H76" s="122" t="s">
        <v>4509</v>
      </c>
      <c r="I76" s="122" t="s">
        <v>4132</v>
      </c>
      <c r="J76" s="122" t="s">
        <v>4133</v>
      </c>
      <c r="K76" s="126" t="s">
        <v>4510</v>
      </c>
      <c r="L76" s="127" t="s">
        <v>23</v>
      </c>
      <c r="M76" s="127" t="s">
        <v>24</v>
      </c>
      <c r="N76" t="str">
        <f t="shared" si="1"/>
        <v>no es tupa</v>
      </c>
    </row>
    <row r="77" spans="1:14" ht="84" hidden="1" x14ac:dyDescent="0.25">
      <c r="A77" s="122">
        <v>73</v>
      </c>
      <c r="B77" s="122" t="s">
        <v>4511</v>
      </c>
      <c r="C77" s="122" t="s">
        <v>20</v>
      </c>
      <c r="D77" s="122" t="s">
        <v>20</v>
      </c>
      <c r="E77" s="123" t="s">
        <v>4512</v>
      </c>
      <c r="F77" s="129" t="s">
        <v>4513</v>
      </c>
      <c r="G77" s="125">
        <v>43125</v>
      </c>
      <c r="H77" s="122" t="s">
        <v>4514</v>
      </c>
      <c r="I77" s="122" t="s">
        <v>4132</v>
      </c>
      <c r="J77" s="122" t="s">
        <v>4133</v>
      </c>
      <c r="K77" s="126" t="s">
        <v>4515</v>
      </c>
      <c r="L77" s="127" t="s">
        <v>23</v>
      </c>
      <c r="M77" s="127" t="s">
        <v>24</v>
      </c>
      <c r="N77" t="str">
        <f t="shared" si="1"/>
        <v>no es tupa</v>
      </c>
    </row>
    <row r="78" spans="1:14" ht="84" hidden="1" x14ac:dyDescent="0.25">
      <c r="A78" s="122">
        <v>74</v>
      </c>
      <c r="B78" s="122" t="s">
        <v>4516</v>
      </c>
      <c r="C78" s="122" t="s">
        <v>20</v>
      </c>
      <c r="D78" s="122" t="s">
        <v>20</v>
      </c>
      <c r="E78" s="123" t="s">
        <v>4517</v>
      </c>
      <c r="F78" s="129" t="s">
        <v>4518</v>
      </c>
      <c r="G78" s="125">
        <v>43125</v>
      </c>
      <c r="H78" s="122" t="s">
        <v>4519</v>
      </c>
      <c r="I78" s="122" t="s">
        <v>4132</v>
      </c>
      <c r="J78" s="122" t="s">
        <v>4133</v>
      </c>
      <c r="K78" s="126" t="s">
        <v>4520</v>
      </c>
      <c r="L78" s="127" t="s">
        <v>23</v>
      </c>
      <c r="M78" s="127" t="s">
        <v>24</v>
      </c>
      <c r="N78" t="str">
        <f t="shared" si="1"/>
        <v>no es tupa</v>
      </c>
    </row>
    <row r="79" spans="1:14" ht="84" hidden="1" x14ac:dyDescent="0.25">
      <c r="A79" s="122">
        <v>75</v>
      </c>
      <c r="B79" s="122" t="s">
        <v>4521</v>
      </c>
      <c r="C79" s="122" t="s">
        <v>20</v>
      </c>
      <c r="D79" s="122" t="s">
        <v>20</v>
      </c>
      <c r="E79" s="123" t="s">
        <v>4522</v>
      </c>
      <c r="F79" s="129" t="s">
        <v>4523</v>
      </c>
      <c r="G79" s="125">
        <v>43125</v>
      </c>
      <c r="H79" s="122" t="s">
        <v>4387</v>
      </c>
      <c r="I79" s="122" t="s">
        <v>4132</v>
      </c>
      <c r="J79" s="122" t="s">
        <v>4133</v>
      </c>
      <c r="K79" s="126" t="s">
        <v>4524</v>
      </c>
      <c r="L79" s="127" t="s">
        <v>23</v>
      </c>
      <c r="M79" s="127" t="s">
        <v>24</v>
      </c>
      <c r="N79" t="str">
        <f t="shared" si="1"/>
        <v>no es tupa</v>
      </c>
    </row>
    <row r="80" spans="1:14" ht="84" hidden="1" x14ac:dyDescent="0.25">
      <c r="A80" s="122">
        <v>76</v>
      </c>
      <c r="B80" s="122" t="s">
        <v>4525</v>
      </c>
      <c r="C80" s="122" t="s">
        <v>20</v>
      </c>
      <c r="D80" s="122" t="s">
        <v>20</v>
      </c>
      <c r="E80" s="123" t="s">
        <v>4526</v>
      </c>
      <c r="F80" s="129" t="s">
        <v>4527</v>
      </c>
      <c r="G80" s="125">
        <v>43125</v>
      </c>
      <c r="H80" s="122" t="s">
        <v>4528</v>
      </c>
      <c r="I80" s="122" t="s">
        <v>4132</v>
      </c>
      <c r="J80" s="122" t="s">
        <v>4133</v>
      </c>
      <c r="K80" s="126" t="s">
        <v>4529</v>
      </c>
      <c r="L80" s="127" t="s">
        <v>23</v>
      </c>
      <c r="M80" s="127" t="s">
        <v>24</v>
      </c>
      <c r="N80" t="str">
        <f t="shared" si="1"/>
        <v>no es tupa</v>
      </c>
    </row>
    <row r="81" spans="1:14" ht="84" hidden="1" x14ac:dyDescent="0.25">
      <c r="A81" s="122">
        <v>77</v>
      </c>
      <c r="B81" s="122" t="s">
        <v>4530</v>
      </c>
      <c r="C81" s="122" t="s">
        <v>20</v>
      </c>
      <c r="D81" s="122" t="s">
        <v>20</v>
      </c>
      <c r="E81" s="123" t="s">
        <v>4531</v>
      </c>
      <c r="F81" s="129" t="s">
        <v>4532</v>
      </c>
      <c r="G81" s="125">
        <v>43125</v>
      </c>
      <c r="H81" s="122" t="s">
        <v>4533</v>
      </c>
      <c r="I81" s="122" t="s">
        <v>4132</v>
      </c>
      <c r="J81" s="122" t="s">
        <v>4133</v>
      </c>
      <c r="K81" s="126" t="s">
        <v>4534</v>
      </c>
      <c r="L81" s="127" t="s">
        <v>23</v>
      </c>
      <c r="M81" s="127" t="s">
        <v>24</v>
      </c>
      <c r="N81" t="str">
        <f t="shared" si="1"/>
        <v>no es tupa</v>
      </c>
    </row>
    <row r="82" spans="1:14" ht="120" hidden="1" x14ac:dyDescent="0.25">
      <c r="A82" s="122">
        <v>78</v>
      </c>
      <c r="B82" s="122" t="s">
        <v>4535</v>
      </c>
      <c r="C82" s="122" t="s">
        <v>20</v>
      </c>
      <c r="D82" s="122" t="s">
        <v>20</v>
      </c>
      <c r="E82" s="123" t="s">
        <v>4536</v>
      </c>
      <c r="F82" s="129" t="s">
        <v>4537</v>
      </c>
      <c r="G82" s="125">
        <v>43125</v>
      </c>
      <c r="H82" s="122" t="s">
        <v>1302</v>
      </c>
      <c r="I82" s="122" t="s">
        <v>4249</v>
      </c>
      <c r="J82" s="122" t="s">
        <v>179</v>
      </c>
      <c r="K82" s="126" t="s">
        <v>4538</v>
      </c>
      <c r="L82" s="127" t="s">
        <v>23</v>
      </c>
      <c r="M82" s="127" t="s">
        <v>24</v>
      </c>
      <c r="N82" t="str">
        <f t="shared" si="1"/>
        <v>no es tupa</v>
      </c>
    </row>
    <row r="83" spans="1:14" ht="132" hidden="1" x14ac:dyDescent="0.25">
      <c r="A83" s="122">
        <v>79</v>
      </c>
      <c r="B83" s="122" t="s">
        <v>4539</v>
      </c>
      <c r="C83" s="122" t="s">
        <v>20</v>
      </c>
      <c r="D83" s="122" t="s">
        <v>20</v>
      </c>
      <c r="E83" s="123" t="s">
        <v>4540</v>
      </c>
      <c r="F83" s="129" t="s">
        <v>4541</v>
      </c>
      <c r="G83" s="125">
        <v>43125</v>
      </c>
      <c r="H83" s="122" t="s">
        <v>4542</v>
      </c>
      <c r="I83" s="122" t="s">
        <v>4249</v>
      </c>
      <c r="J83" s="122" t="s">
        <v>179</v>
      </c>
      <c r="K83" s="126" t="s">
        <v>4543</v>
      </c>
      <c r="L83" s="127" t="s">
        <v>23</v>
      </c>
      <c r="M83" s="127" t="s">
        <v>24</v>
      </c>
      <c r="N83" t="str">
        <f t="shared" si="1"/>
        <v>no es tupa</v>
      </c>
    </row>
    <row r="84" spans="1:14" ht="120" hidden="1" x14ac:dyDescent="0.25">
      <c r="A84" s="122">
        <v>80</v>
      </c>
      <c r="B84" s="122" t="s">
        <v>4544</v>
      </c>
      <c r="C84" s="122" t="s">
        <v>20</v>
      </c>
      <c r="D84" s="122" t="s">
        <v>20</v>
      </c>
      <c r="E84" s="123" t="s">
        <v>4545</v>
      </c>
      <c r="F84" s="129" t="s">
        <v>4546</v>
      </c>
      <c r="G84" s="125">
        <v>43125</v>
      </c>
      <c r="H84" s="122" t="s">
        <v>4547</v>
      </c>
      <c r="I84" s="122" t="s">
        <v>4132</v>
      </c>
      <c r="J84" s="122" t="s">
        <v>179</v>
      </c>
      <c r="K84" s="126" t="s">
        <v>4548</v>
      </c>
      <c r="L84" s="127" t="s">
        <v>23</v>
      </c>
      <c r="M84" s="127" t="s">
        <v>24</v>
      </c>
      <c r="N84" t="str">
        <f t="shared" si="1"/>
        <v>no es tupa</v>
      </c>
    </row>
    <row r="85" spans="1:14" ht="84" hidden="1" x14ac:dyDescent="0.25">
      <c r="A85" s="122">
        <v>81</v>
      </c>
      <c r="B85" s="122" t="s">
        <v>4549</v>
      </c>
      <c r="C85" s="122" t="s">
        <v>20</v>
      </c>
      <c r="D85" s="122" t="s">
        <v>20</v>
      </c>
      <c r="E85" s="123" t="s">
        <v>4550</v>
      </c>
      <c r="F85" s="129" t="s">
        <v>4551</v>
      </c>
      <c r="G85" s="125">
        <v>43125</v>
      </c>
      <c r="H85" s="122" t="s">
        <v>4552</v>
      </c>
      <c r="I85" s="122" t="s">
        <v>4132</v>
      </c>
      <c r="J85" s="122" t="s">
        <v>4133</v>
      </c>
      <c r="K85" s="126" t="s">
        <v>4553</v>
      </c>
      <c r="L85" s="127" t="s">
        <v>23</v>
      </c>
      <c r="M85" s="127" t="s">
        <v>24</v>
      </c>
      <c r="N85" t="str">
        <f t="shared" si="1"/>
        <v>no es tupa</v>
      </c>
    </row>
    <row r="86" spans="1:14" ht="84" hidden="1" x14ac:dyDescent="0.25">
      <c r="A86" s="122">
        <v>82</v>
      </c>
      <c r="B86" s="122" t="s">
        <v>4554</v>
      </c>
      <c r="C86" s="122" t="s">
        <v>20</v>
      </c>
      <c r="D86" s="122" t="s">
        <v>20</v>
      </c>
      <c r="E86" s="123" t="s">
        <v>4555</v>
      </c>
      <c r="F86" s="129" t="s">
        <v>4556</v>
      </c>
      <c r="G86" s="125">
        <v>43125</v>
      </c>
      <c r="H86" s="122" t="s">
        <v>4557</v>
      </c>
      <c r="I86" s="122" t="s">
        <v>4132</v>
      </c>
      <c r="J86" s="122" t="s">
        <v>4133</v>
      </c>
      <c r="K86" s="126" t="s">
        <v>4558</v>
      </c>
      <c r="L86" s="127" t="s">
        <v>23</v>
      </c>
      <c r="M86" s="127" t="s">
        <v>24</v>
      </c>
      <c r="N86" t="str">
        <f t="shared" si="1"/>
        <v>no es tupa</v>
      </c>
    </row>
    <row r="87" spans="1:14" ht="84" hidden="1" x14ac:dyDescent="0.25">
      <c r="A87" s="122">
        <v>83</v>
      </c>
      <c r="B87" s="122" t="s">
        <v>4559</v>
      </c>
      <c r="C87" s="125">
        <v>43140</v>
      </c>
      <c r="D87" s="122" t="s">
        <v>4560</v>
      </c>
      <c r="E87" s="123" t="s">
        <v>4561</v>
      </c>
      <c r="F87" s="129" t="s">
        <v>4562</v>
      </c>
      <c r="G87" s="125">
        <v>43125</v>
      </c>
      <c r="H87" s="122" t="s">
        <v>4563</v>
      </c>
      <c r="I87" s="122" t="s">
        <v>4162</v>
      </c>
      <c r="J87" s="122" t="s">
        <v>2746</v>
      </c>
      <c r="K87" s="126" t="s">
        <v>4564</v>
      </c>
      <c r="L87" s="127" t="s">
        <v>23</v>
      </c>
      <c r="M87" s="127" t="s">
        <v>24</v>
      </c>
      <c r="N87" t="str">
        <f t="shared" si="1"/>
        <v>si</v>
      </c>
    </row>
    <row r="88" spans="1:14" ht="96" hidden="1" x14ac:dyDescent="0.25">
      <c r="A88" s="122">
        <v>84</v>
      </c>
      <c r="B88" s="122" t="s">
        <v>4565</v>
      </c>
      <c r="C88" s="125">
        <v>43133</v>
      </c>
      <c r="D88" s="122" t="s">
        <v>4566</v>
      </c>
      <c r="E88" s="123" t="s">
        <v>4567</v>
      </c>
      <c r="F88" s="129" t="s">
        <v>4568</v>
      </c>
      <c r="G88" s="125">
        <v>43126</v>
      </c>
      <c r="H88" s="122" t="s">
        <v>4569</v>
      </c>
      <c r="I88" s="122" t="s">
        <v>4162</v>
      </c>
      <c r="J88" s="122" t="s">
        <v>2746</v>
      </c>
      <c r="K88" s="126" t="s">
        <v>4570</v>
      </c>
      <c r="L88" s="127" t="s">
        <v>23</v>
      </c>
      <c r="M88" s="127" t="s">
        <v>24</v>
      </c>
      <c r="N88" t="str">
        <f t="shared" si="1"/>
        <v>si</v>
      </c>
    </row>
    <row r="89" spans="1:14" ht="84" hidden="1" x14ac:dyDescent="0.25">
      <c r="A89" s="122">
        <v>85</v>
      </c>
      <c r="B89" s="122" t="s">
        <v>4571</v>
      </c>
      <c r="C89" s="122" t="s">
        <v>20</v>
      </c>
      <c r="D89" s="122" t="s">
        <v>20</v>
      </c>
      <c r="E89" s="123" t="s">
        <v>4572</v>
      </c>
      <c r="F89" s="129" t="s">
        <v>4573</v>
      </c>
      <c r="G89" s="125">
        <v>43129</v>
      </c>
      <c r="H89" s="122" t="s">
        <v>2813</v>
      </c>
      <c r="I89" s="122" t="s">
        <v>4132</v>
      </c>
      <c r="J89" s="122" t="s">
        <v>4133</v>
      </c>
      <c r="K89" s="126" t="s">
        <v>4574</v>
      </c>
      <c r="L89" s="127" t="s">
        <v>23</v>
      </c>
      <c r="M89" s="127" t="s">
        <v>24</v>
      </c>
      <c r="N89" t="str">
        <f t="shared" si="1"/>
        <v>no es tupa</v>
      </c>
    </row>
    <row r="90" spans="1:14" ht="96" hidden="1" x14ac:dyDescent="0.25">
      <c r="A90" s="122">
        <v>86</v>
      </c>
      <c r="B90" s="122" t="s">
        <v>4575</v>
      </c>
      <c r="C90" s="122" t="s">
        <v>20</v>
      </c>
      <c r="D90" s="122" t="s">
        <v>20</v>
      </c>
      <c r="E90" s="123" t="s">
        <v>4576</v>
      </c>
      <c r="F90" s="129" t="s">
        <v>4577</v>
      </c>
      <c r="G90" s="125">
        <v>43129</v>
      </c>
      <c r="H90" s="122" t="s">
        <v>4578</v>
      </c>
      <c r="I90" s="122" t="s">
        <v>4132</v>
      </c>
      <c r="J90" s="122" t="s">
        <v>161</v>
      </c>
      <c r="K90" s="126" t="s">
        <v>4579</v>
      </c>
      <c r="L90" s="127" t="s">
        <v>23</v>
      </c>
      <c r="M90" s="127" t="s">
        <v>24</v>
      </c>
      <c r="N90" t="str">
        <f t="shared" si="1"/>
        <v>no es tupa</v>
      </c>
    </row>
    <row r="91" spans="1:14" ht="72" hidden="1" x14ac:dyDescent="0.25">
      <c r="A91" s="122">
        <v>87</v>
      </c>
      <c r="B91" s="122" t="s">
        <v>4580</v>
      </c>
      <c r="C91" s="122" t="s">
        <v>20</v>
      </c>
      <c r="D91" s="122" t="s">
        <v>20</v>
      </c>
      <c r="E91" s="123" t="s">
        <v>20</v>
      </c>
      <c r="F91" s="129" t="s">
        <v>4581</v>
      </c>
      <c r="G91" s="125">
        <v>43129</v>
      </c>
      <c r="H91" s="122" t="s">
        <v>861</v>
      </c>
      <c r="I91" s="122" t="s">
        <v>179</v>
      </c>
      <c r="J91" s="122" t="s">
        <v>4582</v>
      </c>
      <c r="K91" s="126" t="s">
        <v>4583</v>
      </c>
      <c r="L91" s="127" t="s">
        <v>23</v>
      </c>
      <c r="M91" s="127" t="s">
        <v>52</v>
      </c>
      <c r="N91" t="str">
        <f t="shared" si="1"/>
        <v>no es tupa</v>
      </c>
    </row>
    <row r="92" spans="1:14" ht="72" hidden="1" x14ac:dyDescent="0.25">
      <c r="A92" s="122">
        <v>88</v>
      </c>
      <c r="B92" s="122" t="s">
        <v>4584</v>
      </c>
      <c r="C92" s="125">
        <v>43123</v>
      </c>
      <c r="D92" s="122" t="s">
        <v>4585</v>
      </c>
      <c r="E92" s="123" t="s">
        <v>4586</v>
      </c>
      <c r="F92" s="129" t="s">
        <v>4587</v>
      </c>
      <c r="G92" s="125">
        <v>43129</v>
      </c>
      <c r="H92" s="122" t="s">
        <v>4588</v>
      </c>
      <c r="I92" s="122" t="s">
        <v>160</v>
      </c>
      <c r="J92" s="122" t="s">
        <v>161</v>
      </c>
      <c r="K92" s="126" t="s">
        <v>4589</v>
      </c>
      <c r="L92" s="127" t="s">
        <v>23</v>
      </c>
      <c r="M92" s="127" t="s">
        <v>24</v>
      </c>
      <c r="N92" t="str">
        <f t="shared" si="1"/>
        <v>no</v>
      </c>
    </row>
    <row r="93" spans="1:14" ht="84" hidden="1" x14ac:dyDescent="0.25">
      <c r="A93" s="122">
        <v>89</v>
      </c>
      <c r="B93" s="122" t="s">
        <v>4590</v>
      </c>
      <c r="C93" s="122" t="s">
        <v>20</v>
      </c>
      <c r="D93" s="122" t="s">
        <v>20</v>
      </c>
      <c r="E93" s="123" t="s">
        <v>4591</v>
      </c>
      <c r="F93" s="129" t="s">
        <v>4592</v>
      </c>
      <c r="G93" s="125">
        <v>43129</v>
      </c>
      <c r="H93" s="122" t="s">
        <v>4593</v>
      </c>
      <c r="I93" s="122" t="s">
        <v>4132</v>
      </c>
      <c r="J93" s="122" t="s">
        <v>4133</v>
      </c>
      <c r="K93" s="126" t="s">
        <v>4594</v>
      </c>
      <c r="L93" s="127" t="s">
        <v>23</v>
      </c>
      <c r="M93" s="127" t="s">
        <v>24</v>
      </c>
      <c r="N93" t="str">
        <f t="shared" si="1"/>
        <v>no es tupa</v>
      </c>
    </row>
    <row r="94" spans="1:14" ht="96" hidden="1" x14ac:dyDescent="0.25">
      <c r="A94" s="122">
        <v>90</v>
      </c>
      <c r="B94" s="122" t="s">
        <v>4595</v>
      </c>
      <c r="C94" s="125">
        <v>43131</v>
      </c>
      <c r="D94" s="122" t="s">
        <v>4596</v>
      </c>
      <c r="E94" s="123" t="s">
        <v>4597</v>
      </c>
      <c r="F94" s="129" t="s">
        <v>4598</v>
      </c>
      <c r="G94" s="125">
        <v>43130</v>
      </c>
      <c r="H94" s="122" t="s">
        <v>4599</v>
      </c>
      <c r="I94" s="122" t="s">
        <v>4162</v>
      </c>
      <c r="J94" s="122" t="s">
        <v>2746</v>
      </c>
      <c r="K94" s="126" t="s">
        <v>4600</v>
      </c>
      <c r="L94" s="127" t="s">
        <v>23</v>
      </c>
      <c r="M94" s="127" t="s">
        <v>24</v>
      </c>
      <c r="N94" t="str">
        <f t="shared" si="1"/>
        <v>si</v>
      </c>
    </row>
    <row r="95" spans="1:14" ht="132" hidden="1" x14ac:dyDescent="0.25">
      <c r="A95" s="122">
        <v>91</v>
      </c>
      <c r="B95" s="122" t="s">
        <v>4601</v>
      </c>
      <c r="C95" s="125">
        <v>43138</v>
      </c>
      <c r="D95" s="122" t="s">
        <v>20</v>
      </c>
      <c r="E95" s="123" t="s">
        <v>4586</v>
      </c>
      <c r="F95" s="129" t="s">
        <v>4602</v>
      </c>
      <c r="G95" s="125">
        <v>43130</v>
      </c>
      <c r="H95" s="122" t="s">
        <v>566</v>
      </c>
      <c r="I95" s="122" t="s">
        <v>4603</v>
      </c>
      <c r="J95" s="122" t="s">
        <v>78</v>
      </c>
      <c r="K95" s="126" t="s">
        <v>4604</v>
      </c>
      <c r="L95" s="127" t="s">
        <v>3698</v>
      </c>
      <c r="M95" s="127" t="s">
        <v>24</v>
      </c>
      <c r="N95" t="str">
        <f t="shared" si="1"/>
        <v>si</v>
      </c>
    </row>
    <row r="96" spans="1:14" ht="84" hidden="1" x14ac:dyDescent="0.25">
      <c r="A96" s="122">
        <v>92</v>
      </c>
      <c r="B96" s="122" t="s">
        <v>4605</v>
      </c>
      <c r="C96" s="122" t="s">
        <v>20</v>
      </c>
      <c r="D96" s="122" t="s">
        <v>20</v>
      </c>
      <c r="E96" s="123" t="s">
        <v>4606</v>
      </c>
      <c r="F96" s="129" t="s">
        <v>4607</v>
      </c>
      <c r="G96" s="125">
        <v>43130</v>
      </c>
      <c r="H96" s="122" t="s">
        <v>1964</v>
      </c>
      <c r="I96" s="122" t="s">
        <v>4132</v>
      </c>
      <c r="J96" s="122" t="s">
        <v>4133</v>
      </c>
      <c r="K96" s="126" t="s">
        <v>4608</v>
      </c>
      <c r="L96" s="127" t="s">
        <v>23</v>
      </c>
      <c r="M96" s="127" t="s">
        <v>24</v>
      </c>
      <c r="N96" t="str">
        <f t="shared" si="1"/>
        <v>no es tupa</v>
      </c>
    </row>
    <row r="97" spans="1:14" ht="84" hidden="1" x14ac:dyDescent="0.25">
      <c r="A97" s="122">
        <v>93</v>
      </c>
      <c r="B97" s="122" t="s">
        <v>4609</v>
      </c>
      <c r="C97" s="122" t="s">
        <v>20</v>
      </c>
      <c r="D97" s="122" t="s">
        <v>20</v>
      </c>
      <c r="E97" s="123" t="s">
        <v>4610</v>
      </c>
      <c r="F97" s="129" t="s">
        <v>4611</v>
      </c>
      <c r="G97" s="125">
        <v>43130</v>
      </c>
      <c r="H97" s="122" t="s">
        <v>4612</v>
      </c>
      <c r="I97" s="122" t="s">
        <v>4132</v>
      </c>
      <c r="J97" s="122" t="s">
        <v>4133</v>
      </c>
      <c r="K97" s="126" t="s">
        <v>4613</v>
      </c>
      <c r="L97" s="127" t="s">
        <v>23</v>
      </c>
      <c r="M97" s="127" t="s">
        <v>24</v>
      </c>
      <c r="N97" t="str">
        <f t="shared" si="1"/>
        <v>no es tupa</v>
      </c>
    </row>
    <row r="98" spans="1:14" ht="84" hidden="1" x14ac:dyDescent="0.25">
      <c r="A98" s="122">
        <v>94</v>
      </c>
      <c r="B98" s="122" t="s">
        <v>4614</v>
      </c>
      <c r="C98" s="122" t="s">
        <v>20</v>
      </c>
      <c r="D98" s="122" t="s">
        <v>20</v>
      </c>
      <c r="E98" s="123" t="s">
        <v>4615</v>
      </c>
      <c r="F98" s="129" t="s">
        <v>4616</v>
      </c>
      <c r="G98" s="125">
        <v>43130</v>
      </c>
      <c r="H98" s="122" t="s">
        <v>4617</v>
      </c>
      <c r="I98" s="122" t="s">
        <v>4132</v>
      </c>
      <c r="J98" s="122" t="s">
        <v>4133</v>
      </c>
      <c r="K98" s="126" t="s">
        <v>4618</v>
      </c>
      <c r="L98" s="127" t="s">
        <v>23</v>
      </c>
      <c r="M98" s="127" t="s">
        <v>24</v>
      </c>
      <c r="N98" t="str">
        <f t="shared" si="1"/>
        <v>no es tupa</v>
      </c>
    </row>
    <row r="99" spans="1:14" ht="84" hidden="1" x14ac:dyDescent="0.25">
      <c r="A99" s="122">
        <v>95</v>
      </c>
      <c r="B99" s="122" t="s">
        <v>4619</v>
      </c>
      <c r="C99" s="122" t="s">
        <v>20</v>
      </c>
      <c r="D99" s="122" t="s">
        <v>20</v>
      </c>
      <c r="E99" s="123" t="s">
        <v>4620</v>
      </c>
      <c r="F99" s="129" t="s">
        <v>4621</v>
      </c>
      <c r="G99" s="125">
        <v>43130</v>
      </c>
      <c r="H99" s="122" t="s">
        <v>4622</v>
      </c>
      <c r="I99" s="122" t="s">
        <v>4132</v>
      </c>
      <c r="J99" s="122" t="s">
        <v>4133</v>
      </c>
      <c r="K99" s="126" t="s">
        <v>4623</v>
      </c>
      <c r="L99" s="127" t="s">
        <v>23</v>
      </c>
      <c r="M99" s="127" t="s">
        <v>24</v>
      </c>
      <c r="N99" t="str">
        <f t="shared" si="1"/>
        <v>no es tupa</v>
      </c>
    </row>
    <row r="100" spans="1:14" ht="84" hidden="1" x14ac:dyDescent="0.25">
      <c r="A100" s="122">
        <v>96</v>
      </c>
      <c r="B100" s="122" t="s">
        <v>4624</v>
      </c>
      <c r="C100" s="122" t="s">
        <v>20</v>
      </c>
      <c r="D100" s="122" t="s">
        <v>20</v>
      </c>
      <c r="E100" s="123" t="s">
        <v>4625</v>
      </c>
      <c r="F100" s="129" t="s">
        <v>4626</v>
      </c>
      <c r="G100" s="125">
        <v>43130</v>
      </c>
      <c r="H100" s="122" t="s">
        <v>4627</v>
      </c>
      <c r="I100" s="122" t="s">
        <v>4132</v>
      </c>
      <c r="J100" s="122" t="s">
        <v>4133</v>
      </c>
      <c r="K100" s="126" t="s">
        <v>4628</v>
      </c>
      <c r="L100" s="127" t="s">
        <v>23</v>
      </c>
      <c r="M100" s="127" t="s">
        <v>24</v>
      </c>
      <c r="N100" t="str">
        <f t="shared" si="1"/>
        <v>no es tupa</v>
      </c>
    </row>
    <row r="101" spans="1:14" ht="132" hidden="1" x14ac:dyDescent="0.25">
      <c r="A101" s="122">
        <v>97</v>
      </c>
      <c r="B101" s="122" t="s">
        <v>4629</v>
      </c>
      <c r="C101" s="125">
        <v>43138</v>
      </c>
      <c r="D101" s="122" t="s">
        <v>20</v>
      </c>
      <c r="E101" s="123" t="s">
        <v>4630</v>
      </c>
      <c r="F101" s="129" t="s">
        <v>4631</v>
      </c>
      <c r="G101" s="125">
        <v>43130</v>
      </c>
      <c r="H101" s="122" t="s">
        <v>566</v>
      </c>
      <c r="I101" s="122" t="s">
        <v>4603</v>
      </c>
      <c r="J101" s="122" t="s">
        <v>78</v>
      </c>
      <c r="K101" s="126" t="s">
        <v>4632</v>
      </c>
      <c r="L101" s="127" t="s">
        <v>3698</v>
      </c>
      <c r="M101" s="127" t="s">
        <v>24</v>
      </c>
      <c r="N101" t="str">
        <f t="shared" si="1"/>
        <v>si</v>
      </c>
    </row>
    <row r="102" spans="1:14" ht="84" hidden="1" x14ac:dyDescent="0.25">
      <c r="A102" s="122">
        <v>98</v>
      </c>
      <c r="B102" s="122" t="s">
        <v>4633</v>
      </c>
      <c r="C102" s="122"/>
      <c r="D102" s="122" t="s">
        <v>20</v>
      </c>
      <c r="E102" s="123" t="s">
        <v>4634</v>
      </c>
      <c r="F102" s="129" t="s">
        <v>4635</v>
      </c>
      <c r="G102" s="125">
        <v>43131</v>
      </c>
      <c r="H102" s="122" t="s">
        <v>4636</v>
      </c>
      <c r="I102" s="122" t="s">
        <v>4132</v>
      </c>
      <c r="J102" s="122" t="s">
        <v>4133</v>
      </c>
      <c r="K102" s="126" t="s">
        <v>4637</v>
      </c>
      <c r="L102" s="127" t="s">
        <v>23</v>
      </c>
      <c r="M102" s="127" t="s">
        <v>24</v>
      </c>
      <c r="N102" t="str">
        <f t="shared" si="1"/>
        <v>no</v>
      </c>
    </row>
    <row r="103" spans="1:14" ht="84" hidden="1" x14ac:dyDescent="0.25">
      <c r="A103" s="122">
        <v>99</v>
      </c>
      <c r="B103" s="122" t="s">
        <v>4638</v>
      </c>
      <c r="C103" s="122"/>
      <c r="D103" s="122" t="s">
        <v>20</v>
      </c>
      <c r="E103" s="123" t="s">
        <v>4639</v>
      </c>
      <c r="F103" s="129" t="s">
        <v>4640</v>
      </c>
      <c r="G103" s="125">
        <v>43131</v>
      </c>
      <c r="H103" s="122" t="s">
        <v>4641</v>
      </c>
      <c r="I103" s="122" t="s">
        <v>4132</v>
      </c>
      <c r="J103" s="122" t="s">
        <v>4133</v>
      </c>
      <c r="K103" s="126" t="s">
        <v>4642</v>
      </c>
      <c r="L103" s="127" t="s">
        <v>23</v>
      </c>
      <c r="M103" s="127" t="s">
        <v>24</v>
      </c>
      <c r="N103" t="str">
        <f t="shared" si="1"/>
        <v>no</v>
      </c>
    </row>
    <row r="104" spans="1:14" ht="84" hidden="1" x14ac:dyDescent="0.25">
      <c r="A104" s="122">
        <v>100</v>
      </c>
      <c r="B104" s="122" t="s">
        <v>4643</v>
      </c>
      <c r="C104" s="122"/>
      <c r="D104" s="122" t="s">
        <v>20</v>
      </c>
      <c r="E104" s="123" t="s">
        <v>4644</v>
      </c>
      <c r="F104" s="129" t="s">
        <v>4645</v>
      </c>
      <c r="G104" s="125">
        <v>43131</v>
      </c>
      <c r="H104" s="122" t="s">
        <v>4646</v>
      </c>
      <c r="I104" s="122" t="s">
        <v>4132</v>
      </c>
      <c r="J104" s="122" t="s">
        <v>4133</v>
      </c>
      <c r="K104" s="126" t="s">
        <v>4647</v>
      </c>
      <c r="L104" s="127" t="s">
        <v>23</v>
      </c>
      <c r="M104" s="127" t="s">
        <v>24</v>
      </c>
      <c r="N104" t="str">
        <f t="shared" si="1"/>
        <v>no</v>
      </c>
    </row>
    <row r="105" spans="1:14" ht="84" hidden="1" x14ac:dyDescent="0.25">
      <c r="A105" s="122">
        <v>101</v>
      </c>
      <c r="B105" s="122" t="s">
        <v>4648</v>
      </c>
      <c r="C105" s="122"/>
      <c r="D105" s="122" t="s">
        <v>20</v>
      </c>
      <c r="E105" s="123" t="s">
        <v>4649</v>
      </c>
      <c r="F105" s="129" t="s">
        <v>4650</v>
      </c>
      <c r="G105" s="125">
        <v>43131</v>
      </c>
      <c r="H105" s="122" t="s">
        <v>4612</v>
      </c>
      <c r="I105" s="122" t="s">
        <v>4132</v>
      </c>
      <c r="J105" s="122" t="s">
        <v>4133</v>
      </c>
      <c r="K105" s="126" t="s">
        <v>4651</v>
      </c>
      <c r="L105" s="127" t="s">
        <v>23</v>
      </c>
      <c r="M105" s="127" t="s">
        <v>24</v>
      </c>
      <c r="N105" t="str">
        <f t="shared" si="1"/>
        <v>no</v>
      </c>
    </row>
    <row r="106" spans="1:14" ht="72" hidden="1" x14ac:dyDescent="0.25">
      <c r="A106" s="122">
        <v>102</v>
      </c>
      <c r="B106" s="122" t="s">
        <v>4652</v>
      </c>
      <c r="C106" s="122"/>
      <c r="D106" s="122" t="s">
        <v>4653</v>
      </c>
      <c r="E106" s="123" t="s">
        <v>4654</v>
      </c>
      <c r="F106" s="129" t="s">
        <v>4655</v>
      </c>
      <c r="G106" s="125">
        <v>43131</v>
      </c>
      <c r="H106" s="122" t="s">
        <v>3990</v>
      </c>
      <c r="I106" s="122" t="s">
        <v>4162</v>
      </c>
      <c r="J106" s="122" t="s">
        <v>2746</v>
      </c>
      <c r="K106" s="126" t="s">
        <v>4656</v>
      </c>
      <c r="L106" s="127" t="s">
        <v>23</v>
      </c>
      <c r="M106" s="127" t="s">
        <v>24</v>
      </c>
      <c r="N106" t="str">
        <f t="shared" si="1"/>
        <v>no</v>
      </c>
    </row>
    <row r="107" spans="1:14" ht="60" hidden="1" x14ac:dyDescent="0.25">
      <c r="A107" s="122">
        <v>103</v>
      </c>
      <c r="B107" s="122" t="s">
        <v>4657</v>
      </c>
      <c r="C107" s="122"/>
      <c r="D107" s="122" t="s">
        <v>20</v>
      </c>
      <c r="E107" s="123" t="s">
        <v>4658</v>
      </c>
      <c r="F107" s="129" t="s">
        <v>4659</v>
      </c>
      <c r="G107" s="125">
        <v>43131</v>
      </c>
      <c r="H107" s="122" t="s">
        <v>4660</v>
      </c>
      <c r="I107" s="122" t="s">
        <v>179</v>
      </c>
      <c r="J107" s="122" t="s">
        <v>4661</v>
      </c>
      <c r="K107" s="126" t="s">
        <v>4662</v>
      </c>
      <c r="L107" s="127" t="s">
        <v>36</v>
      </c>
      <c r="M107" s="127" t="s">
        <v>52</v>
      </c>
      <c r="N107" t="str">
        <f t="shared" si="1"/>
        <v>no</v>
      </c>
    </row>
    <row r="108" spans="1:14" ht="84" hidden="1" x14ac:dyDescent="0.25">
      <c r="A108" s="122">
        <v>104</v>
      </c>
      <c r="B108" s="122" t="s">
        <v>4663</v>
      </c>
      <c r="C108" s="122"/>
      <c r="D108" s="122" t="s">
        <v>20</v>
      </c>
      <c r="E108" s="123" t="s">
        <v>4664</v>
      </c>
      <c r="F108" s="129" t="s">
        <v>4665</v>
      </c>
      <c r="G108" s="125">
        <v>43131</v>
      </c>
      <c r="H108" s="122" t="s">
        <v>4666</v>
      </c>
      <c r="I108" s="122" t="s">
        <v>4132</v>
      </c>
      <c r="J108" s="122" t="s">
        <v>4133</v>
      </c>
      <c r="K108" s="126" t="s">
        <v>4667</v>
      </c>
      <c r="L108" s="127" t="s">
        <v>23</v>
      </c>
      <c r="M108" s="127" t="s">
        <v>24</v>
      </c>
      <c r="N108" t="str">
        <f t="shared" si="1"/>
        <v>no</v>
      </c>
    </row>
    <row r="109" spans="1:14" ht="84" hidden="1" x14ac:dyDescent="0.25">
      <c r="A109" s="122">
        <v>105</v>
      </c>
      <c r="B109" s="122" t="s">
        <v>4668</v>
      </c>
      <c r="C109" s="122"/>
      <c r="D109" s="122" t="s">
        <v>20</v>
      </c>
      <c r="E109" s="123" t="s">
        <v>4669</v>
      </c>
      <c r="F109" s="129" t="s">
        <v>4670</v>
      </c>
      <c r="G109" s="125">
        <v>43131</v>
      </c>
      <c r="H109" s="122" t="s">
        <v>4387</v>
      </c>
      <c r="I109" s="122" t="s">
        <v>4132</v>
      </c>
      <c r="J109" s="122" t="s">
        <v>4133</v>
      </c>
      <c r="K109" s="126" t="s">
        <v>4671</v>
      </c>
      <c r="L109" s="127" t="s">
        <v>23</v>
      </c>
      <c r="M109" s="127" t="s">
        <v>24</v>
      </c>
      <c r="N109" t="str">
        <f t="shared" si="1"/>
        <v>no</v>
      </c>
    </row>
    <row r="110" spans="1:14" ht="84" hidden="1" x14ac:dyDescent="0.25">
      <c r="A110" s="122">
        <v>106</v>
      </c>
      <c r="B110" s="122" t="s">
        <v>4672</v>
      </c>
      <c r="C110" s="122"/>
      <c r="D110" s="122" t="s">
        <v>20</v>
      </c>
      <c r="E110" s="123" t="s">
        <v>4673</v>
      </c>
      <c r="F110" s="129" t="s">
        <v>4674</v>
      </c>
      <c r="G110" s="125">
        <v>43131</v>
      </c>
      <c r="H110" s="122" t="s">
        <v>4675</v>
      </c>
      <c r="I110" s="122" t="s">
        <v>179</v>
      </c>
      <c r="J110" s="122" t="s">
        <v>4676</v>
      </c>
      <c r="K110" s="126" t="s">
        <v>4677</v>
      </c>
      <c r="L110" s="127" t="s">
        <v>23</v>
      </c>
      <c r="M110" s="127" t="s">
        <v>52</v>
      </c>
      <c r="N110" t="str">
        <f t="shared" si="1"/>
        <v>no</v>
      </c>
    </row>
    <row r="111" spans="1:14" ht="96" hidden="1" x14ac:dyDescent="0.25">
      <c r="A111" s="122">
        <v>107</v>
      </c>
      <c r="B111" s="122" t="s">
        <v>4678</v>
      </c>
      <c r="C111" s="122"/>
      <c r="D111" s="122" t="s">
        <v>20</v>
      </c>
      <c r="E111" s="123" t="s">
        <v>4679</v>
      </c>
      <c r="F111" s="129" t="s">
        <v>4680</v>
      </c>
      <c r="G111" s="125">
        <v>43131</v>
      </c>
      <c r="H111" s="122" t="s">
        <v>4681</v>
      </c>
      <c r="I111" s="122" t="s">
        <v>4132</v>
      </c>
      <c r="J111" s="122" t="s">
        <v>4133</v>
      </c>
      <c r="K111" s="126" t="s">
        <v>4682</v>
      </c>
      <c r="L111" s="127" t="s">
        <v>23</v>
      </c>
      <c r="M111" s="127" t="s">
        <v>24</v>
      </c>
      <c r="N111" t="str">
        <f t="shared" si="1"/>
        <v>no</v>
      </c>
    </row>
    <row r="112" spans="1:14" ht="96" hidden="1" x14ac:dyDescent="0.25">
      <c r="A112" s="122">
        <v>108</v>
      </c>
      <c r="B112" s="122" t="s">
        <v>4683</v>
      </c>
      <c r="C112" s="122"/>
      <c r="D112" s="122" t="s">
        <v>20</v>
      </c>
      <c r="E112" s="123" t="s">
        <v>4684</v>
      </c>
      <c r="F112" s="129" t="s">
        <v>4685</v>
      </c>
      <c r="G112" s="125">
        <v>43131</v>
      </c>
      <c r="H112" s="122" t="s">
        <v>4686</v>
      </c>
      <c r="I112" s="122" t="s">
        <v>4132</v>
      </c>
      <c r="J112" s="122" t="s">
        <v>4133</v>
      </c>
      <c r="K112" s="126" t="s">
        <v>4687</v>
      </c>
      <c r="L112" s="127" t="s">
        <v>23</v>
      </c>
      <c r="M112" s="127" t="s">
        <v>24</v>
      </c>
      <c r="N112" t="str">
        <f t="shared" si="1"/>
        <v>no</v>
      </c>
    </row>
    <row r="113" spans="1:14" ht="60" hidden="1" x14ac:dyDescent="0.25">
      <c r="A113" s="122">
        <v>109</v>
      </c>
      <c r="B113" s="122" t="s">
        <v>4688</v>
      </c>
      <c r="C113" s="122"/>
      <c r="D113" s="122" t="s">
        <v>4689</v>
      </c>
      <c r="E113" s="123" t="s">
        <v>4690</v>
      </c>
      <c r="F113" s="129" t="s">
        <v>4691</v>
      </c>
      <c r="G113" s="125">
        <v>43131</v>
      </c>
      <c r="H113" s="122" t="s">
        <v>4692</v>
      </c>
      <c r="I113" s="122" t="s">
        <v>4162</v>
      </c>
      <c r="J113" s="122" t="s">
        <v>2746</v>
      </c>
      <c r="K113" s="126" t="s">
        <v>4693</v>
      </c>
      <c r="L113" s="127" t="s">
        <v>23</v>
      </c>
      <c r="M113" s="127" t="s">
        <v>24</v>
      </c>
      <c r="N113" t="str">
        <f t="shared" si="1"/>
        <v>no</v>
      </c>
    </row>
    <row r="114" spans="1:14" ht="96" hidden="1" x14ac:dyDescent="0.25">
      <c r="A114" s="122">
        <v>110</v>
      </c>
      <c r="B114" s="122" t="s">
        <v>4694</v>
      </c>
      <c r="C114" s="122"/>
      <c r="D114" s="122" t="s">
        <v>4695</v>
      </c>
      <c r="E114" s="123" t="s">
        <v>4696</v>
      </c>
      <c r="F114" s="129" t="s">
        <v>4697</v>
      </c>
      <c r="G114" s="125">
        <v>43131</v>
      </c>
      <c r="H114" s="122" t="s">
        <v>4698</v>
      </c>
      <c r="I114" s="122" t="s">
        <v>4174</v>
      </c>
      <c r="J114" s="122" t="s">
        <v>4699</v>
      </c>
      <c r="K114" s="126" t="s">
        <v>4700</v>
      </c>
      <c r="L114" s="127" t="s">
        <v>23</v>
      </c>
      <c r="M114" s="127" t="s">
        <v>24</v>
      </c>
      <c r="N114" t="str">
        <f t="shared" si="1"/>
        <v>no</v>
      </c>
    </row>
    <row r="115" spans="1:14" ht="72" hidden="1" x14ac:dyDescent="0.25">
      <c r="A115" s="122">
        <v>111</v>
      </c>
      <c r="B115" s="122" t="s">
        <v>4701</v>
      </c>
      <c r="C115" s="122"/>
      <c r="D115" s="122" t="s">
        <v>4702</v>
      </c>
      <c r="E115" s="123" t="s">
        <v>4703</v>
      </c>
      <c r="F115" s="129" t="s">
        <v>4704</v>
      </c>
      <c r="G115" s="125">
        <v>43136</v>
      </c>
      <c r="H115" s="122" t="s">
        <v>3970</v>
      </c>
      <c r="I115" s="122" t="s">
        <v>4162</v>
      </c>
      <c r="J115" s="122" t="s">
        <v>2746</v>
      </c>
      <c r="K115" s="126" t="s">
        <v>4705</v>
      </c>
      <c r="L115" s="127" t="s">
        <v>23</v>
      </c>
      <c r="M115" s="127" t="s">
        <v>24</v>
      </c>
      <c r="N115" t="str">
        <f t="shared" si="1"/>
        <v>no</v>
      </c>
    </row>
    <row r="116" spans="1:14" ht="72" hidden="1" x14ac:dyDescent="0.25">
      <c r="A116" s="122">
        <v>112</v>
      </c>
      <c r="B116" s="122" t="s">
        <v>4706</v>
      </c>
      <c r="C116" s="122"/>
      <c r="D116" s="122" t="s">
        <v>4707</v>
      </c>
      <c r="E116" s="123" t="s">
        <v>4708</v>
      </c>
      <c r="F116" s="129" t="s">
        <v>4709</v>
      </c>
      <c r="G116" s="125">
        <v>43136</v>
      </c>
      <c r="H116" s="122" t="s">
        <v>4710</v>
      </c>
      <c r="I116" s="122" t="s">
        <v>277</v>
      </c>
      <c r="J116" s="122" t="s">
        <v>4711</v>
      </c>
      <c r="K116" s="126" t="s">
        <v>4712</v>
      </c>
      <c r="L116" s="127" t="s">
        <v>23</v>
      </c>
      <c r="M116" s="127" t="s">
        <v>52</v>
      </c>
      <c r="N116" t="str">
        <f t="shared" si="1"/>
        <v>no</v>
      </c>
    </row>
    <row r="117" spans="1:14" ht="48" hidden="1" x14ac:dyDescent="0.25">
      <c r="A117" s="122">
        <v>113</v>
      </c>
      <c r="B117" s="122" t="s">
        <v>20</v>
      </c>
      <c r="C117" s="122"/>
      <c r="D117" s="122" t="s">
        <v>20</v>
      </c>
      <c r="E117" s="123" t="s">
        <v>4713</v>
      </c>
      <c r="F117" s="129" t="s">
        <v>4714</v>
      </c>
      <c r="G117" s="125">
        <v>43137</v>
      </c>
      <c r="H117" s="122" t="s">
        <v>4715</v>
      </c>
      <c r="I117" s="122" t="s">
        <v>179</v>
      </c>
      <c r="J117" s="122" t="s">
        <v>2302</v>
      </c>
      <c r="K117" s="126" t="s">
        <v>4716</v>
      </c>
      <c r="L117" s="127" t="s">
        <v>36</v>
      </c>
      <c r="M117" s="127" t="s">
        <v>24</v>
      </c>
      <c r="N117" t="str">
        <f t="shared" si="1"/>
        <v>no</v>
      </c>
    </row>
    <row r="118" spans="1:14" ht="72" hidden="1" x14ac:dyDescent="0.25">
      <c r="A118" s="122">
        <v>114</v>
      </c>
      <c r="B118" s="122" t="s">
        <v>4717</v>
      </c>
      <c r="C118" s="122"/>
      <c r="D118" s="122" t="s">
        <v>4718</v>
      </c>
      <c r="E118" s="130" t="s">
        <v>4719</v>
      </c>
      <c r="F118" s="129" t="s">
        <v>4720</v>
      </c>
      <c r="G118" s="125">
        <v>43137</v>
      </c>
      <c r="H118" s="122" t="s">
        <v>4721</v>
      </c>
      <c r="I118" s="122" t="s">
        <v>4162</v>
      </c>
      <c r="J118" s="122" t="s">
        <v>2746</v>
      </c>
      <c r="K118" s="126" t="s">
        <v>4722</v>
      </c>
      <c r="L118" s="127" t="s">
        <v>23</v>
      </c>
      <c r="M118" s="127" t="s">
        <v>24</v>
      </c>
      <c r="N118" t="str">
        <f t="shared" si="1"/>
        <v>no</v>
      </c>
    </row>
    <row r="119" spans="1:14" ht="72" hidden="1" x14ac:dyDescent="0.25">
      <c r="A119" s="122">
        <v>115</v>
      </c>
      <c r="B119" s="122" t="s">
        <v>4723</v>
      </c>
      <c r="C119" s="122"/>
      <c r="D119" s="122" t="s">
        <v>4724</v>
      </c>
      <c r="E119" s="123" t="s">
        <v>4725</v>
      </c>
      <c r="F119" s="129" t="s">
        <v>4726</v>
      </c>
      <c r="G119" s="125">
        <v>43137</v>
      </c>
      <c r="H119" s="122" t="s">
        <v>4727</v>
      </c>
      <c r="I119" s="122" t="s">
        <v>4162</v>
      </c>
      <c r="J119" s="122" t="s">
        <v>2746</v>
      </c>
      <c r="K119" s="126" t="s">
        <v>4728</v>
      </c>
      <c r="L119" s="127" t="s">
        <v>23</v>
      </c>
      <c r="M119" s="127" t="s">
        <v>24</v>
      </c>
      <c r="N119" t="str">
        <f t="shared" si="1"/>
        <v>no</v>
      </c>
    </row>
    <row r="120" spans="1:14" ht="72" hidden="1" x14ac:dyDescent="0.25">
      <c r="A120" s="122">
        <v>116</v>
      </c>
      <c r="B120" s="122" t="s">
        <v>4729</v>
      </c>
      <c r="C120" s="122"/>
      <c r="D120" s="122" t="s">
        <v>4730</v>
      </c>
      <c r="E120" s="130" t="s">
        <v>4731</v>
      </c>
      <c r="F120" s="129" t="s">
        <v>4732</v>
      </c>
      <c r="G120" s="125">
        <v>43137</v>
      </c>
      <c r="H120" s="122" t="s">
        <v>4599</v>
      </c>
      <c r="I120" s="122" t="s">
        <v>4162</v>
      </c>
      <c r="J120" s="122" t="s">
        <v>4733</v>
      </c>
      <c r="K120" s="126" t="s">
        <v>4734</v>
      </c>
      <c r="L120" s="127" t="s">
        <v>23</v>
      </c>
      <c r="M120" s="127" t="s">
        <v>24</v>
      </c>
      <c r="N120" t="str">
        <f t="shared" si="1"/>
        <v>no</v>
      </c>
    </row>
    <row r="121" spans="1:14" ht="72" hidden="1" x14ac:dyDescent="0.25">
      <c r="A121" s="122">
        <v>117</v>
      </c>
      <c r="B121" s="122" t="s">
        <v>4735</v>
      </c>
      <c r="C121" s="122"/>
      <c r="D121" s="122" t="s">
        <v>20</v>
      </c>
      <c r="E121" s="123" t="s">
        <v>4736</v>
      </c>
      <c r="F121" s="129" t="s">
        <v>4737</v>
      </c>
      <c r="G121" s="125">
        <v>43138</v>
      </c>
      <c r="H121" s="122" t="s">
        <v>2841</v>
      </c>
      <c r="I121" s="122" t="s">
        <v>4147</v>
      </c>
      <c r="J121" s="122" t="s">
        <v>78</v>
      </c>
      <c r="K121" s="126" t="s">
        <v>4738</v>
      </c>
      <c r="L121" s="127" t="s">
        <v>36</v>
      </c>
      <c r="M121" s="127" t="s">
        <v>24</v>
      </c>
      <c r="N121" t="str">
        <f t="shared" si="1"/>
        <v>no</v>
      </c>
    </row>
    <row r="122" spans="1:14" ht="72" hidden="1" x14ac:dyDescent="0.25">
      <c r="A122" s="122">
        <v>118</v>
      </c>
      <c r="B122" s="122" t="s">
        <v>4739</v>
      </c>
      <c r="C122" s="122"/>
      <c r="D122" s="122" t="s">
        <v>4740</v>
      </c>
      <c r="E122" s="123" t="s">
        <v>4741</v>
      </c>
      <c r="F122" s="129" t="s">
        <v>4742</v>
      </c>
      <c r="G122" s="125">
        <v>43138</v>
      </c>
      <c r="H122" s="122" t="s">
        <v>4743</v>
      </c>
      <c r="I122" s="122" t="s">
        <v>4162</v>
      </c>
      <c r="J122" s="122" t="s">
        <v>2746</v>
      </c>
      <c r="K122" s="126" t="s">
        <v>4744</v>
      </c>
      <c r="L122" s="127" t="s">
        <v>23</v>
      </c>
      <c r="M122" s="127" t="s">
        <v>24</v>
      </c>
      <c r="N122" t="str">
        <f t="shared" si="1"/>
        <v>no</v>
      </c>
    </row>
    <row r="123" spans="1:14" ht="84" hidden="1" x14ac:dyDescent="0.25">
      <c r="A123" s="122">
        <v>119</v>
      </c>
      <c r="B123" s="122" t="s">
        <v>4745</v>
      </c>
      <c r="C123" s="122"/>
      <c r="D123" s="122" t="s">
        <v>4746</v>
      </c>
      <c r="E123" s="123" t="s">
        <v>4747</v>
      </c>
      <c r="F123" s="129" t="s">
        <v>4748</v>
      </c>
      <c r="G123" s="125">
        <v>43138</v>
      </c>
      <c r="H123" s="122" t="s">
        <v>4749</v>
      </c>
      <c r="I123" s="122" t="s">
        <v>4162</v>
      </c>
      <c r="J123" s="122" t="s">
        <v>2746</v>
      </c>
      <c r="K123" s="126" t="s">
        <v>4750</v>
      </c>
      <c r="L123" s="127" t="s">
        <v>23</v>
      </c>
      <c r="M123" s="127" t="s">
        <v>24</v>
      </c>
      <c r="N123" t="str">
        <f t="shared" si="1"/>
        <v>no</v>
      </c>
    </row>
    <row r="124" spans="1:14" ht="72" hidden="1" x14ac:dyDescent="0.25">
      <c r="A124" s="122">
        <v>120</v>
      </c>
      <c r="B124" s="122" t="s">
        <v>4751</v>
      </c>
      <c r="C124" s="122"/>
      <c r="D124" s="122" t="s">
        <v>4752</v>
      </c>
      <c r="E124" s="123" t="s">
        <v>4753</v>
      </c>
      <c r="F124" s="129" t="s">
        <v>4754</v>
      </c>
      <c r="G124" s="125">
        <v>43138</v>
      </c>
      <c r="H124" s="122" t="s">
        <v>4755</v>
      </c>
      <c r="I124" s="122" t="s">
        <v>4162</v>
      </c>
      <c r="J124" s="122" t="s">
        <v>2746</v>
      </c>
      <c r="K124" s="126" t="s">
        <v>4756</v>
      </c>
      <c r="L124" s="127" t="s">
        <v>23</v>
      </c>
      <c r="M124" s="127" t="s">
        <v>24</v>
      </c>
      <c r="N124" t="str">
        <f t="shared" si="1"/>
        <v>no</v>
      </c>
    </row>
    <row r="125" spans="1:14" ht="108" hidden="1" x14ac:dyDescent="0.25">
      <c r="A125" s="122">
        <v>121</v>
      </c>
      <c r="B125" s="122" t="s">
        <v>4757</v>
      </c>
      <c r="C125" s="122"/>
      <c r="D125" s="122" t="s">
        <v>4758</v>
      </c>
      <c r="E125" s="123" t="s">
        <v>4759</v>
      </c>
      <c r="F125" s="129" t="s">
        <v>4760</v>
      </c>
      <c r="G125" s="125">
        <v>43138</v>
      </c>
      <c r="H125" s="122" t="s">
        <v>4761</v>
      </c>
      <c r="I125" s="122" t="s">
        <v>191</v>
      </c>
      <c r="J125" s="122" t="s">
        <v>4188</v>
      </c>
      <c r="K125" s="126" t="s">
        <v>4762</v>
      </c>
      <c r="L125" s="127" t="s">
        <v>23</v>
      </c>
      <c r="M125" s="127" t="s">
        <v>24</v>
      </c>
      <c r="N125" t="str">
        <f t="shared" si="1"/>
        <v>no</v>
      </c>
    </row>
    <row r="126" spans="1:14" ht="108" hidden="1" x14ac:dyDescent="0.25">
      <c r="A126" s="122">
        <v>122</v>
      </c>
      <c r="B126" s="122" t="s">
        <v>4763</v>
      </c>
      <c r="C126" s="122"/>
      <c r="D126" s="122" t="s">
        <v>4764</v>
      </c>
      <c r="E126" s="123" t="s">
        <v>4765</v>
      </c>
      <c r="F126" s="129" t="s">
        <v>4766</v>
      </c>
      <c r="G126" s="125">
        <v>43138</v>
      </c>
      <c r="H126" s="122" t="s">
        <v>4767</v>
      </c>
      <c r="I126" s="122" t="s">
        <v>191</v>
      </c>
      <c r="J126" s="122" t="s">
        <v>4126</v>
      </c>
      <c r="K126" s="126" t="s">
        <v>4768</v>
      </c>
      <c r="L126" s="127" t="s">
        <v>23</v>
      </c>
      <c r="M126" s="127" t="s">
        <v>24</v>
      </c>
      <c r="N126" t="str">
        <f t="shared" si="1"/>
        <v>no</v>
      </c>
    </row>
    <row r="127" spans="1:14" ht="60" hidden="1" x14ac:dyDescent="0.25">
      <c r="A127" s="122">
        <v>123</v>
      </c>
      <c r="B127" s="122" t="s">
        <v>4769</v>
      </c>
      <c r="C127" s="122"/>
      <c r="D127" s="122" t="s">
        <v>4770</v>
      </c>
      <c r="E127" s="123" t="s">
        <v>4771</v>
      </c>
      <c r="F127" s="129" t="s">
        <v>4772</v>
      </c>
      <c r="G127" s="125">
        <v>43139</v>
      </c>
      <c r="H127" s="122" t="s">
        <v>4569</v>
      </c>
      <c r="I127" s="122" t="s">
        <v>4162</v>
      </c>
      <c r="J127" s="122" t="s">
        <v>4733</v>
      </c>
      <c r="K127" s="126" t="s">
        <v>4773</v>
      </c>
      <c r="L127" s="127" t="s">
        <v>23</v>
      </c>
      <c r="M127" s="127" t="s">
        <v>24</v>
      </c>
      <c r="N127" t="str">
        <f t="shared" si="1"/>
        <v>no</v>
      </c>
    </row>
    <row r="128" spans="1:14" ht="72" hidden="1" x14ac:dyDescent="0.25">
      <c r="A128" s="122">
        <v>124</v>
      </c>
      <c r="B128" s="122" t="s">
        <v>4774</v>
      </c>
      <c r="C128" s="122"/>
      <c r="D128" s="122" t="s">
        <v>4775</v>
      </c>
      <c r="E128" s="123" t="s">
        <v>4776</v>
      </c>
      <c r="F128" s="129" t="s">
        <v>4777</v>
      </c>
      <c r="G128" s="125">
        <v>43139</v>
      </c>
      <c r="H128" s="122" t="s">
        <v>4778</v>
      </c>
      <c r="I128" s="122" t="s">
        <v>4162</v>
      </c>
      <c r="J128" s="122" t="s">
        <v>4733</v>
      </c>
      <c r="K128" s="126" t="s">
        <v>4779</v>
      </c>
      <c r="L128" s="127" t="s">
        <v>23</v>
      </c>
      <c r="M128" s="127" t="s">
        <v>24</v>
      </c>
      <c r="N128" t="str">
        <f t="shared" si="1"/>
        <v>no</v>
      </c>
    </row>
    <row r="129" spans="1:14" ht="72" hidden="1" x14ac:dyDescent="0.25">
      <c r="A129" s="122">
        <v>125</v>
      </c>
      <c r="B129" s="122" t="s">
        <v>4780</v>
      </c>
      <c r="C129" s="122"/>
      <c r="D129" s="122" t="s">
        <v>4781</v>
      </c>
      <c r="E129" s="123" t="s">
        <v>4782</v>
      </c>
      <c r="F129" s="129" t="s">
        <v>4783</v>
      </c>
      <c r="G129" s="125">
        <v>43139</v>
      </c>
      <c r="H129" s="122" t="s">
        <v>4755</v>
      </c>
      <c r="I129" s="122" t="s">
        <v>4162</v>
      </c>
      <c r="J129" s="122" t="s">
        <v>4733</v>
      </c>
      <c r="K129" s="126" t="s">
        <v>4784</v>
      </c>
      <c r="L129" s="127" t="s">
        <v>23</v>
      </c>
      <c r="M129" s="127" t="s">
        <v>24</v>
      </c>
      <c r="N129" t="str">
        <f t="shared" si="1"/>
        <v>no</v>
      </c>
    </row>
    <row r="130" spans="1:14" ht="84" x14ac:dyDescent="0.25">
      <c r="A130" s="122">
        <v>126</v>
      </c>
      <c r="B130" s="122" t="s">
        <v>4785</v>
      </c>
      <c r="C130" s="122"/>
      <c r="D130" s="122" t="s">
        <v>4786</v>
      </c>
      <c r="E130" s="123" t="s">
        <v>4787</v>
      </c>
      <c r="F130" s="129" t="s">
        <v>4788</v>
      </c>
      <c r="G130" s="125">
        <v>43139</v>
      </c>
      <c r="H130" s="122" t="s">
        <v>4458</v>
      </c>
      <c r="I130" s="122" t="s">
        <v>4789</v>
      </c>
      <c r="J130" s="122" t="s">
        <v>4790</v>
      </c>
      <c r="K130" s="126" t="s">
        <v>4791</v>
      </c>
      <c r="L130" s="127" t="s">
        <v>23</v>
      </c>
      <c r="M130" s="127" t="s">
        <v>24</v>
      </c>
      <c r="N130" t="str">
        <f t="shared" si="1"/>
        <v>no</v>
      </c>
    </row>
    <row r="131" spans="1:14" ht="108" hidden="1" x14ac:dyDescent="0.25">
      <c r="A131" s="122">
        <v>127</v>
      </c>
      <c r="B131" s="122" t="s">
        <v>4792</v>
      </c>
      <c r="C131" s="125">
        <v>43083</v>
      </c>
      <c r="D131" s="122" t="s">
        <v>20</v>
      </c>
      <c r="E131" s="123" t="s">
        <v>4793</v>
      </c>
      <c r="F131" s="129" t="s">
        <v>4794</v>
      </c>
      <c r="G131" s="125">
        <v>43140</v>
      </c>
      <c r="H131" s="122" t="s">
        <v>4795</v>
      </c>
      <c r="I131" s="122" t="s">
        <v>4311</v>
      </c>
      <c r="J131" s="122" t="s">
        <v>4796</v>
      </c>
      <c r="K131" s="126" t="s">
        <v>4797</v>
      </c>
      <c r="L131" s="127" t="s">
        <v>36</v>
      </c>
      <c r="M131" s="127" t="s">
        <v>24</v>
      </c>
      <c r="N131" t="str">
        <f t="shared" si="1"/>
        <v>no</v>
      </c>
    </row>
    <row r="132" spans="1:14" ht="96" hidden="1" x14ac:dyDescent="0.25">
      <c r="A132" s="122">
        <v>128</v>
      </c>
      <c r="B132" s="122" t="s">
        <v>4798</v>
      </c>
      <c r="C132" s="125">
        <v>43154</v>
      </c>
      <c r="D132" s="122" t="s">
        <v>4799</v>
      </c>
      <c r="E132" s="123" t="s">
        <v>4800</v>
      </c>
      <c r="F132" s="129" t="s">
        <v>4801</v>
      </c>
      <c r="G132" s="125">
        <v>43140</v>
      </c>
      <c r="H132" s="122" t="s">
        <v>636</v>
      </c>
      <c r="I132" s="122" t="s">
        <v>4311</v>
      </c>
      <c r="J132" s="122" t="s">
        <v>4237</v>
      </c>
      <c r="K132" s="126" t="s">
        <v>4802</v>
      </c>
      <c r="L132" s="127" t="s">
        <v>36</v>
      </c>
      <c r="M132" s="127" t="s">
        <v>24</v>
      </c>
      <c r="N132" t="str">
        <f t="shared" si="1"/>
        <v>si</v>
      </c>
    </row>
    <row r="133" spans="1:14" ht="132" hidden="1" x14ac:dyDescent="0.25">
      <c r="A133" s="122">
        <v>129</v>
      </c>
      <c r="B133" s="122" t="s">
        <v>4803</v>
      </c>
      <c r="C133" s="122"/>
      <c r="D133" s="122" t="s">
        <v>20</v>
      </c>
      <c r="E133" s="123" t="s">
        <v>4804</v>
      </c>
      <c r="F133" s="129" t="s">
        <v>4805</v>
      </c>
      <c r="G133" s="125">
        <v>43140</v>
      </c>
      <c r="H133" s="122" t="s">
        <v>3439</v>
      </c>
      <c r="I133" s="122" t="s">
        <v>4603</v>
      </c>
      <c r="J133" s="122" t="s">
        <v>78</v>
      </c>
      <c r="K133" s="126" t="s">
        <v>4806</v>
      </c>
      <c r="L133" s="127" t="s">
        <v>3698</v>
      </c>
      <c r="M133" s="127" t="s">
        <v>24</v>
      </c>
      <c r="N133" t="str">
        <f t="shared" si="1"/>
        <v>no</v>
      </c>
    </row>
    <row r="134" spans="1:14" ht="72" hidden="1" x14ac:dyDescent="0.25">
      <c r="A134" s="122">
        <v>130</v>
      </c>
      <c r="B134" s="122" t="s">
        <v>4807</v>
      </c>
      <c r="C134" s="122"/>
      <c r="D134" s="122" t="s">
        <v>4808</v>
      </c>
      <c r="E134" s="123" t="s">
        <v>4809</v>
      </c>
      <c r="F134" s="129" t="s">
        <v>4810</v>
      </c>
      <c r="G134" s="125">
        <v>43144</v>
      </c>
      <c r="H134" s="122" t="s">
        <v>4795</v>
      </c>
      <c r="I134" s="122" t="s">
        <v>4811</v>
      </c>
      <c r="J134" s="122" t="s">
        <v>4812</v>
      </c>
      <c r="K134" s="126" t="s">
        <v>4813</v>
      </c>
      <c r="L134" s="127" t="s">
        <v>36</v>
      </c>
      <c r="M134" s="127" t="s">
        <v>24</v>
      </c>
      <c r="N134" t="str">
        <f t="shared" ref="N134:N197" si="2">IF(C134="-","no es tupa",IF(G134&lt;=C134,"si","no"))</f>
        <v>no</v>
      </c>
    </row>
    <row r="135" spans="1:14" ht="84" hidden="1" x14ac:dyDescent="0.25">
      <c r="A135" s="122">
        <v>131</v>
      </c>
      <c r="B135" s="122" t="s">
        <v>4814</v>
      </c>
      <c r="C135" s="122"/>
      <c r="D135" s="122" t="s">
        <v>4815</v>
      </c>
      <c r="E135" s="123" t="s">
        <v>4816</v>
      </c>
      <c r="F135" s="129" t="s">
        <v>4817</v>
      </c>
      <c r="G135" s="125">
        <v>43145</v>
      </c>
      <c r="H135" s="122" t="s">
        <v>4818</v>
      </c>
      <c r="I135" s="122" t="s">
        <v>4162</v>
      </c>
      <c r="J135" s="122" t="s">
        <v>4733</v>
      </c>
      <c r="K135" s="126" t="s">
        <v>4819</v>
      </c>
      <c r="L135" s="127" t="s">
        <v>23</v>
      </c>
      <c r="M135" s="127" t="s">
        <v>24</v>
      </c>
      <c r="N135" t="str">
        <f t="shared" si="2"/>
        <v>no</v>
      </c>
    </row>
    <row r="136" spans="1:14" ht="108" hidden="1" x14ac:dyDescent="0.25">
      <c r="A136" s="122">
        <v>132</v>
      </c>
      <c r="B136" s="122" t="s">
        <v>4820</v>
      </c>
      <c r="C136" s="122"/>
      <c r="D136" s="122" t="s">
        <v>20</v>
      </c>
      <c r="E136" s="123" t="s">
        <v>4821</v>
      </c>
      <c r="F136" s="129" t="s">
        <v>4822</v>
      </c>
      <c r="G136" s="125">
        <v>43145</v>
      </c>
      <c r="H136" s="122" t="s">
        <v>2813</v>
      </c>
      <c r="I136" s="122" t="s">
        <v>77</v>
      </c>
      <c r="J136" s="122" t="s">
        <v>78</v>
      </c>
      <c r="K136" s="126" t="s">
        <v>4823</v>
      </c>
      <c r="L136" s="127" t="s">
        <v>23</v>
      </c>
      <c r="M136" s="127" t="s">
        <v>24</v>
      </c>
      <c r="N136" t="str">
        <f t="shared" si="2"/>
        <v>no</v>
      </c>
    </row>
    <row r="137" spans="1:14" ht="60" hidden="1" x14ac:dyDescent="0.25">
      <c r="A137" s="122">
        <v>133</v>
      </c>
      <c r="B137" s="122" t="s">
        <v>4824</v>
      </c>
      <c r="C137" s="122"/>
      <c r="D137" s="122" t="s">
        <v>20</v>
      </c>
      <c r="E137" s="123" t="s">
        <v>4825</v>
      </c>
      <c r="F137" s="129" t="s">
        <v>4826</v>
      </c>
      <c r="G137" s="125">
        <v>43145</v>
      </c>
      <c r="H137" s="122" t="s">
        <v>4827</v>
      </c>
      <c r="I137" s="122" t="s">
        <v>4132</v>
      </c>
      <c r="J137" s="122" t="s">
        <v>161</v>
      </c>
      <c r="K137" s="126" t="s">
        <v>4828</v>
      </c>
      <c r="L137" s="127" t="s">
        <v>23</v>
      </c>
      <c r="M137" s="127" t="s">
        <v>24</v>
      </c>
      <c r="N137" t="str">
        <f t="shared" si="2"/>
        <v>no</v>
      </c>
    </row>
    <row r="138" spans="1:14" ht="60" hidden="1" x14ac:dyDescent="0.25">
      <c r="A138" s="122">
        <v>134</v>
      </c>
      <c r="B138" s="122" t="s">
        <v>4829</v>
      </c>
      <c r="C138" s="122"/>
      <c r="D138" s="122" t="s">
        <v>20</v>
      </c>
      <c r="E138" s="123" t="s">
        <v>4830</v>
      </c>
      <c r="F138" s="129" t="s">
        <v>4831</v>
      </c>
      <c r="G138" s="125">
        <v>43145</v>
      </c>
      <c r="H138" s="122" t="s">
        <v>4827</v>
      </c>
      <c r="I138" s="122" t="s">
        <v>4132</v>
      </c>
      <c r="J138" s="122" t="s">
        <v>161</v>
      </c>
      <c r="K138" s="126" t="s">
        <v>4832</v>
      </c>
      <c r="L138" s="127" t="s">
        <v>23</v>
      </c>
      <c r="M138" s="127" t="s">
        <v>24</v>
      </c>
      <c r="N138" t="str">
        <f t="shared" si="2"/>
        <v>no</v>
      </c>
    </row>
    <row r="139" spans="1:14" ht="96" hidden="1" x14ac:dyDescent="0.25">
      <c r="A139" s="122">
        <v>135</v>
      </c>
      <c r="B139" s="122" t="s">
        <v>4833</v>
      </c>
      <c r="C139" s="122"/>
      <c r="D139" s="122" t="s">
        <v>20</v>
      </c>
      <c r="E139" s="123" t="s">
        <v>4834</v>
      </c>
      <c r="F139" s="129" t="s">
        <v>4835</v>
      </c>
      <c r="G139" s="125">
        <v>43145</v>
      </c>
      <c r="H139" s="122" t="s">
        <v>4836</v>
      </c>
      <c r="I139" s="122" t="s">
        <v>4249</v>
      </c>
      <c r="J139" s="122" t="s">
        <v>2302</v>
      </c>
      <c r="K139" s="126" t="s">
        <v>4837</v>
      </c>
      <c r="L139" s="127" t="s">
        <v>23</v>
      </c>
      <c r="M139" s="127" t="s">
        <v>24</v>
      </c>
      <c r="N139" t="str">
        <f t="shared" si="2"/>
        <v>no</v>
      </c>
    </row>
    <row r="140" spans="1:14" ht="72" hidden="1" x14ac:dyDescent="0.25">
      <c r="A140" s="122">
        <v>136</v>
      </c>
      <c r="B140" s="122" t="s">
        <v>4838</v>
      </c>
      <c r="C140" s="122"/>
      <c r="D140" s="122" t="s">
        <v>20</v>
      </c>
      <c r="E140" s="123" t="s">
        <v>4839</v>
      </c>
      <c r="F140" s="129" t="s">
        <v>4840</v>
      </c>
      <c r="G140" s="125">
        <v>43145</v>
      </c>
      <c r="H140" s="122" t="s">
        <v>4841</v>
      </c>
      <c r="I140" s="122" t="s">
        <v>4132</v>
      </c>
      <c r="J140" s="122" t="s">
        <v>161</v>
      </c>
      <c r="K140" s="126" t="s">
        <v>4842</v>
      </c>
      <c r="L140" s="127" t="s">
        <v>23</v>
      </c>
      <c r="M140" s="127" t="s">
        <v>24</v>
      </c>
      <c r="N140" t="str">
        <f t="shared" si="2"/>
        <v>no</v>
      </c>
    </row>
    <row r="141" spans="1:14" ht="48" hidden="1" x14ac:dyDescent="0.25">
      <c r="A141" s="122">
        <v>137</v>
      </c>
      <c r="B141" s="122" t="s">
        <v>4843</v>
      </c>
      <c r="C141" s="122"/>
      <c r="D141" s="122" t="s">
        <v>20</v>
      </c>
      <c r="E141" s="123" t="s">
        <v>4844</v>
      </c>
      <c r="F141" s="129" t="s">
        <v>4845</v>
      </c>
      <c r="G141" s="125">
        <v>43145</v>
      </c>
      <c r="H141" s="122" t="s">
        <v>4846</v>
      </c>
      <c r="I141" s="122" t="s">
        <v>4132</v>
      </c>
      <c r="J141" s="122" t="s">
        <v>161</v>
      </c>
      <c r="K141" s="126" t="s">
        <v>4847</v>
      </c>
      <c r="L141" s="127" t="s">
        <v>23</v>
      </c>
      <c r="M141" s="127" t="s">
        <v>24</v>
      </c>
      <c r="N141" t="str">
        <f t="shared" si="2"/>
        <v>no</v>
      </c>
    </row>
    <row r="142" spans="1:14" ht="48" hidden="1" x14ac:dyDescent="0.25">
      <c r="A142" s="122">
        <v>138</v>
      </c>
      <c r="B142" s="122" t="s">
        <v>4848</v>
      </c>
      <c r="C142" s="122"/>
      <c r="D142" s="122" t="s">
        <v>20</v>
      </c>
      <c r="E142" s="123" t="s">
        <v>4849</v>
      </c>
      <c r="F142" s="129" t="s">
        <v>4850</v>
      </c>
      <c r="G142" s="125">
        <v>43145</v>
      </c>
      <c r="H142" s="122" t="s">
        <v>4846</v>
      </c>
      <c r="I142" s="122" t="s">
        <v>4132</v>
      </c>
      <c r="J142" s="122" t="s">
        <v>161</v>
      </c>
      <c r="K142" s="126" t="s">
        <v>4851</v>
      </c>
      <c r="L142" s="127" t="s">
        <v>23</v>
      </c>
      <c r="M142" s="127" t="s">
        <v>24</v>
      </c>
      <c r="N142" t="str">
        <f t="shared" si="2"/>
        <v>no</v>
      </c>
    </row>
    <row r="143" spans="1:14" ht="96" hidden="1" x14ac:dyDescent="0.25">
      <c r="A143" s="122">
        <v>139</v>
      </c>
      <c r="B143" s="122" t="s">
        <v>4852</v>
      </c>
      <c r="C143" s="122"/>
      <c r="D143" s="122" t="s">
        <v>20</v>
      </c>
      <c r="E143" s="123" t="s">
        <v>4853</v>
      </c>
      <c r="F143" s="129" t="s">
        <v>4854</v>
      </c>
      <c r="G143" s="125">
        <v>43145</v>
      </c>
      <c r="H143" s="122" t="s">
        <v>566</v>
      </c>
      <c r="I143" s="122" t="s">
        <v>179</v>
      </c>
      <c r="J143" s="122" t="s">
        <v>179</v>
      </c>
      <c r="K143" s="126" t="s">
        <v>4855</v>
      </c>
      <c r="L143" s="127" t="s">
        <v>36</v>
      </c>
      <c r="M143" s="127" t="s">
        <v>24</v>
      </c>
      <c r="N143" t="str">
        <f t="shared" si="2"/>
        <v>no</v>
      </c>
    </row>
    <row r="144" spans="1:14" ht="72" hidden="1" x14ac:dyDescent="0.25">
      <c r="A144" s="122">
        <v>140</v>
      </c>
      <c r="B144" s="122" t="s">
        <v>4856</v>
      </c>
      <c r="C144" s="122"/>
      <c r="D144" s="122" t="s">
        <v>4857</v>
      </c>
      <c r="E144" s="123" t="s">
        <v>4858</v>
      </c>
      <c r="F144" s="129" t="s">
        <v>4859</v>
      </c>
      <c r="G144" s="125">
        <v>43146</v>
      </c>
      <c r="H144" s="122" t="s">
        <v>4860</v>
      </c>
      <c r="I144" s="122" t="s">
        <v>4162</v>
      </c>
      <c r="J144" s="122" t="s">
        <v>2746</v>
      </c>
      <c r="K144" s="126" t="s">
        <v>4861</v>
      </c>
      <c r="L144" s="127" t="s">
        <v>23</v>
      </c>
      <c r="M144" s="127" t="s">
        <v>24</v>
      </c>
      <c r="N144" t="str">
        <f t="shared" si="2"/>
        <v>no</v>
      </c>
    </row>
    <row r="145" spans="1:14" ht="96" hidden="1" x14ac:dyDescent="0.25">
      <c r="A145" s="122">
        <v>141</v>
      </c>
      <c r="B145" s="122" t="s">
        <v>4862</v>
      </c>
      <c r="C145" s="122"/>
      <c r="D145" s="122" t="s">
        <v>4863</v>
      </c>
      <c r="E145" s="123" t="s">
        <v>4864</v>
      </c>
      <c r="F145" s="129" t="s">
        <v>4865</v>
      </c>
      <c r="G145" s="125">
        <v>43146</v>
      </c>
      <c r="H145" s="122" t="s">
        <v>809</v>
      </c>
      <c r="I145" s="122" t="s">
        <v>214</v>
      </c>
      <c r="J145" s="122" t="s">
        <v>4155</v>
      </c>
      <c r="K145" s="126" t="s">
        <v>4866</v>
      </c>
      <c r="L145" s="127" t="s">
        <v>3698</v>
      </c>
      <c r="M145" s="127" t="s">
        <v>52</v>
      </c>
      <c r="N145" t="str">
        <f t="shared" si="2"/>
        <v>no</v>
      </c>
    </row>
    <row r="146" spans="1:14" ht="84" hidden="1" x14ac:dyDescent="0.25">
      <c r="A146" s="122">
        <v>142</v>
      </c>
      <c r="B146" s="122" t="s">
        <v>4867</v>
      </c>
      <c r="C146" s="122"/>
      <c r="D146" s="122" t="s">
        <v>20</v>
      </c>
      <c r="E146" s="123" t="s">
        <v>4868</v>
      </c>
      <c r="F146" s="129" t="s">
        <v>4869</v>
      </c>
      <c r="G146" s="125">
        <v>43147</v>
      </c>
      <c r="H146" s="122" t="s">
        <v>4870</v>
      </c>
      <c r="I146" s="122" t="s">
        <v>4132</v>
      </c>
      <c r="J146" s="122" t="s">
        <v>179</v>
      </c>
      <c r="K146" s="126" t="s">
        <v>4871</v>
      </c>
      <c r="L146" s="127" t="s">
        <v>23</v>
      </c>
      <c r="M146" s="127" t="s">
        <v>24</v>
      </c>
      <c r="N146" t="str">
        <f t="shared" si="2"/>
        <v>no</v>
      </c>
    </row>
    <row r="147" spans="1:14" ht="72" hidden="1" x14ac:dyDescent="0.25">
      <c r="A147" s="122">
        <v>143</v>
      </c>
      <c r="B147" s="122" t="s">
        <v>4872</v>
      </c>
      <c r="C147" s="122"/>
      <c r="D147" s="122" t="s">
        <v>4873</v>
      </c>
      <c r="E147" s="123" t="s">
        <v>4874</v>
      </c>
      <c r="F147" s="129" t="s">
        <v>4875</v>
      </c>
      <c r="G147" s="125">
        <v>43147</v>
      </c>
      <c r="H147" s="122" t="s">
        <v>4876</v>
      </c>
      <c r="I147" s="122" t="s">
        <v>4162</v>
      </c>
      <c r="J147" s="122" t="s">
        <v>2746</v>
      </c>
      <c r="K147" s="126" t="s">
        <v>4877</v>
      </c>
      <c r="L147" s="127" t="s">
        <v>23</v>
      </c>
      <c r="M147" s="127" t="s">
        <v>24</v>
      </c>
      <c r="N147" t="str">
        <f t="shared" si="2"/>
        <v>no</v>
      </c>
    </row>
    <row r="148" spans="1:14" ht="96" hidden="1" x14ac:dyDescent="0.25">
      <c r="A148" s="122">
        <v>144</v>
      </c>
      <c r="B148" s="122" t="s">
        <v>4878</v>
      </c>
      <c r="C148" s="122"/>
      <c r="D148" s="122" t="s">
        <v>20</v>
      </c>
      <c r="E148" s="123" t="s">
        <v>4879</v>
      </c>
      <c r="F148" s="129" t="s">
        <v>4880</v>
      </c>
      <c r="G148" s="125">
        <v>43147</v>
      </c>
      <c r="H148" s="122" t="s">
        <v>784</v>
      </c>
      <c r="I148" s="122" t="s">
        <v>4249</v>
      </c>
      <c r="J148" s="122" t="s">
        <v>179</v>
      </c>
      <c r="K148" s="126" t="s">
        <v>4881</v>
      </c>
      <c r="L148" s="127" t="s">
        <v>23</v>
      </c>
      <c r="M148" s="127" t="s">
        <v>24</v>
      </c>
      <c r="N148" t="str">
        <f t="shared" si="2"/>
        <v>no</v>
      </c>
    </row>
    <row r="149" spans="1:14" ht="96" hidden="1" x14ac:dyDescent="0.25">
      <c r="A149" s="122">
        <v>145</v>
      </c>
      <c r="B149" s="122" t="s">
        <v>4882</v>
      </c>
      <c r="C149" s="122"/>
      <c r="D149" s="122" t="s">
        <v>20</v>
      </c>
      <c r="E149" s="123" t="s">
        <v>4883</v>
      </c>
      <c r="F149" s="129" t="s">
        <v>4884</v>
      </c>
      <c r="G149" s="125">
        <v>43147</v>
      </c>
      <c r="H149" s="122" t="s">
        <v>809</v>
      </c>
      <c r="I149" s="122" t="s">
        <v>4249</v>
      </c>
      <c r="J149" s="122" t="s">
        <v>179</v>
      </c>
      <c r="K149" s="126" t="s">
        <v>4885</v>
      </c>
      <c r="L149" s="127" t="s">
        <v>23</v>
      </c>
      <c r="M149" s="127" t="s">
        <v>24</v>
      </c>
      <c r="N149" t="str">
        <f t="shared" si="2"/>
        <v>no</v>
      </c>
    </row>
    <row r="150" spans="1:14" ht="108" hidden="1" x14ac:dyDescent="0.25">
      <c r="A150" s="122">
        <v>146</v>
      </c>
      <c r="B150" s="122" t="s">
        <v>4886</v>
      </c>
      <c r="C150" s="125">
        <v>43074</v>
      </c>
      <c r="D150" s="122" t="s">
        <v>4887</v>
      </c>
      <c r="E150" s="123" t="s">
        <v>4888</v>
      </c>
      <c r="F150" s="129" t="s">
        <v>4889</v>
      </c>
      <c r="G150" s="125">
        <v>43147</v>
      </c>
      <c r="H150" s="122" t="s">
        <v>4890</v>
      </c>
      <c r="I150" s="122" t="s">
        <v>4891</v>
      </c>
      <c r="J150" s="122" t="s">
        <v>86</v>
      </c>
      <c r="K150" s="126" t="s">
        <v>4892</v>
      </c>
      <c r="L150" s="127" t="s">
        <v>36</v>
      </c>
      <c r="M150" s="127" t="s">
        <v>24</v>
      </c>
      <c r="N150" t="str">
        <f t="shared" si="2"/>
        <v>no</v>
      </c>
    </row>
    <row r="151" spans="1:14" ht="72" hidden="1" x14ac:dyDescent="0.25">
      <c r="A151" s="122">
        <v>147</v>
      </c>
      <c r="B151" s="122" t="s">
        <v>4893</v>
      </c>
      <c r="C151" s="122"/>
      <c r="D151" s="122" t="s">
        <v>20</v>
      </c>
      <c r="E151" s="123" t="s">
        <v>4894</v>
      </c>
      <c r="F151" s="129" t="s">
        <v>4895</v>
      </c>
      <c r="G151" s="125">
        <v>43147</v>
      </c>
      <c r="H151" s="122" t="s">
        <v>4896</v>
      </c>
      <c r="I151" s="122" t="s">
        <v>4132</v>
      </c>
      <c r="J151" s="122" t="s">
        <v>179</v>
      </c>
      <c r="K151" s="126" t="s">
        <v>4897</v>
      </c>
      <c r="L151" s="127" t="s">
        <v>23</v>
      </c>
      <c r="M151" s="127" t="s">
        <v>24</v>
      </c>
      <c r="N151" t="str">
        <f t="shared" si="2"/>
        <v>no</v>
      </c>
    </row>
    <row r="152" spans="1:14" ht="96" hidden="1" x14ac:dyDescent="0.25">
      <c r="A152" s="122">
        <v>148</v>
      </c>
      <c r="B152" s="122" t="s">
        <v>4898</v>
      </c>
      <c r="C152" s="122"/>
      <c r="D152" s="122" t="s">
        <v>4899</v>
      </c>
      <c r="E152" s="123" t="s">
        <v>4900</v>
      </c>
      <c r="F152" s="129" t="s">
        <v>4901</v>
      </c>
      <c r="G152" s="125">
        <v>43147</v>
      </c>
      <c r="H152" s="122" t="s">
        <v>4902</v>
      </c>
      <c r="I152" s="122" t="s">
        <v>4174</v>
      </c>
      <c r="J152" s="122" t="s">
        <v>4699</v>
      </c>
      <c r="K152" s="126" t="s">
        <v>4903</v>
      </c>
      <c r="L152" s="127" t="s">
        <v>23</v>
      </c>
      <c r="M152" s="127" t="s">
        <v>24</v>
      </c>
      <c r="N152" t="str">
        <f t="shared" si="2"/>
        <v>no</v>
      </c>
    </row>
    <row r="153" spans="1:14" ht="60" hidden="1" x14ac:dyDescent="0.25">
      <c r="A153" s="122">
        <v>149</v>
      </c>
      <c r="B153" s="122" t="s">
        <v>4904</v>
      </c>
      <c r="C153" s="122"/>
      <c r="D153" s="122" t="s">
        <v>4905</v>
      </c>
      <c r="E153" s="123" t="s">
        <v>4906</v>
      </c>
      <c r="F153" s="129" t="s">
        <v>4907</v>
      </c>
      <c r="G153" s="125">
        <v>43147</v>
      </c>
      <c r="H153" s="122" t="s">
        <v>4908</v>
      </c>
      <c r="I153" s="122" t="s">
        <v>4162</v>
      </c>
      <c r="J153" s="122" t="s">
        <v>2746</v>
      </c>
      <c r="K153" s="126" t="s">
        <v>4909</v>
      </c>
      <c r="L153" s="127" t="s">
        <v>23</v>
      </c>
      <c r="M153" s="127" t="s">
        <v>24</v>
      </c>
      <c r="N153" t="str">
        <f t="shared" si="2"/>
        <v>no</v>
      </c>
    </row>
    <row r="154" spans="1:14" ht="108" hidden="1" x14ac:dyDescent="0.25">
      <c r="A154" s="122">
        <v>150</v>
      </c>
      <c r="B154" s="122" t="s">
        <v>2801</v>
      </c>
      <c r="C154" s="122"/>
      <c r="D154" s="122" t="s">
        <v>20</v>
      </c>
      <c r="E154" s="123" t="s">
        <v>4910</v>
      </c>
      <c r="F154" s="129" t="s">
        <v>4911</v>
      </c>
      <c r="G154" s="125">
        <v>43147</v>
      </c>
      <c r="H154" s="122" t="s">
        <v>1915</v>
      </c>
      <c r="I154" s="122" t="s">
        <v>4249</v>
      </c>
      <c r="J154" s="122" t="s">
        <v>4224</v>
      </c>
      <c r="K154" s="126" t="s">
        <v>4912</v>
      </c>
      <c r="L154" s="127" t="s">
        <v>23</v>
      </c>
      <c r="M154" s="127" t="s">
        <v>24</v>
      </c>
      <c r="N154" t="str">
        <f t="shared" si="2"/>
        <v>no</v>
      </c>
    </row>
    <row r="155" spans="1:14" ht="108" hidden="1" x14ac:dyDescent="0.25">
      <c r="A155" s="122">
        <v>151</v>
      </c>
      <c r="B155" s="122" t="s">
        <v>2797</v>
      </c>
      <c r="C155" s="122"/>
      <c r="D155" s="122" t="s">
        <v>20</v>
      </c>
      <c r="E155" s="123" t="s">
        <v>4913</v>
      </c>
      <c r="F155" s="129" t="s">
        <v>4914</v>
      </c>
      <c r="G155" s="125">
        <v>43147</v>
      </c>
      <c r="H155" s="122" t="s">
        <v>1915</v>
      </c>
      <c r="I155" s="122" t="s">
        <v>4249</v>
      </c>
      <c r="J155" s="122" t="s">
        <v>4224</v>
      </c>
      <c r="K155" s="126" t="s">
        <v>4915</v>
      </c>
      <c r="L155" s="127" t="s">
        <v>23</v>
      </c>
      <c r="M155" s="127" t="s">
        <v>24</v>
      </c>
      <c r="N155" t="str">
        <f t="shared" si="2"/>
        <v>no</v>
      </c>
    </row>
    <row r="156" spans="1:14" ht="96" hidden="1" x14ac:dyDescent="0.25">
      <c r="A156" s="122">
        <v>152</v>
      </c>
      <c r="B156" s="122" t="s">
        <v>2732</v>
      </c>
      <c r="C156" s="122"/>
      <c r="D156" s="122" t="s">
        <v>20</v>
      </c>
      <c r="E156" s="123" t="s">
        <v>4916</v>
      </c>
      <c r="F156" s="129" t="s">
        <v>4917</v>
      </c>
      <c r="G156" s="125">
        <v>43147</v>
      </c>
      <c r="H156" s="122" t="s">
        <v>1915</v>
      </c>
      <c r="I156" s="122" t="s">
        <v>4249</v>
      </c>
      <c r="J156" s="122" t="s">
        <v>4224</v>
      </c>
      <c r="K156" s="126" t="s">
        <v>4918</v>
      </c>
      <c r="L156" s="127" t="s">
        <v>23</v>
      </c>
      <c r="M156" s="127" t="s">
        <v>24</v>
      </c>
      <c r="N156" t="str">
        <f t="shared" si="2"/>
        <v>no</v>
      </c>
    </row>
    <row r="157" spans="1:14" ht="84" hidden="1" x14ac:dyDescent="0.25">
      <c r="A157" s="122">
        <v>153</v>
      </c>
      <c r="B157" s="122" t="s">
        <v>4919</v>
      </c>
      <c r="C157" s="122"/>
      <c r="D157" s="122" t="s">
        <v>20</v>
      </c>
      <c r="E157" s="123" t="s">
        <v>4920</v>
      </c>
      <c r="F157" s="129" t="s">
        <v>4921</v>
      </c>
      <c r="G157" s="125">
        <v>43147</v>
      </c>
      <c r="H157" s="122" t="s">
        <v>1236</v>
      </c>
      <c r="I157" s="122" t="s">
        <v>4249</v>
      </c>
      <c r="J157" s="122" t="s">
        <v>179</v>
      </c>
      <c r="K157" s="126" t="s">
        <v>4922</v>
      </c>
      <c r="L157" s="127" t="s">
        <v>23</v>
      </c>
      <c r="M157" s="127" t="s">
        <v>24</v>
      </c>
      <c r="N157" t="str">
        <f t="shared" si="2"/>
        <v>no</v>
      </c>
    </row>
    <row r="158" spans="1:14" ht="108" hidden="1" x14ac:dyDescent="0.25">
      <c r="A158" s="122">
        <v>154</v>
      </c>
      <c r="B158" s="122" t="s">
        <v>2777</v>
      </c>
      <c r="C158" s="122"/>
      <c r="D158" s="122" t="s">
        <v>20</v>
      </c>
      <c r="E158" s="123" t="s">
        <v>4923</v>
      </c>
      <c r="F158" s="129" t="s">
        <v>4924</v>
      </c>
      <c r="G158" s="125">
        <v>43147</v>
      </c>
      <c r="H158" s="122" t="s">
        <v>1915</v>
      </c>
      <c r="I158" s="122" t="s">
        <v>4249</v>
      </c>
      <c r="J158" s="122" t="s">
        <v>4224</v>
      </c>
      <c r="K158" s="126" t="s">
        <v>4925</v>
      </c>
      <c r="L158" s="127" t="s">
        <v>23</v>
      </c>
      <c r="M158" s="127" t="s">
        <v>24</v>
      </c>
      <c r="N158" t="str">
        <f t="shared" si="2"/>
        <v>no</v>
      </c>
    </row>
    <row r="159" spans="1:14" ht="96" hidden="1" x14ac:dyDescent="0.25">
      <c r="A159" s="122">
        <v>155</v>
      </c>
      <c r="B159" s="122" t="s">
        <v>1912</v>
      </c>
      <c r="C159" s="122"/>
      <c r="D159" s="122" t="s">
        <v>20</v>
      </c>
      <c r="E159" s="123" t="s">
        <v>4926</v>
      </c>
      <c r="F159" s="129" t="s">
        <v>4927</v>
      </c>
      <c r="G159" s="125">
        <v>43147</v>
      </c>
      <c r="H159" s="122" t="s">
        <v>1915</v>
      </c>
      <c r="I159" s="122" t="s">
        <v>4249</v>
      </c>
      <c r="J159" s="122" t="s">
        <v>4224</v>
      </c>
      <c r="K159" s="126" t="s">
        <v>4928</v>
      </c>
      <c r="L159" s="127" t="s">
        <v>23</v>
      </c>
      <c r="M159" s="127" t="s">
        <v>24</v>
      </c>
      <c r="N159" t="str">
        <f t="shared" si="2"/>
        <v>no</v>
      </c>
    </row>
    <row r="160" spans="1:14" ht="96" hidden="1" x14ac:dyDescent="0.25">
      <c r="A160" s="122">
        <v>156</v>
      </c>
      <c r="B160" s="122" t="s">
        <v>2876</v>
      </c>
      <c r="C160" s="122"/>
      <c r="D160" s="122" t="s">
        <v>20</v>
      </c>
      <c r="E160" s="123" t="s">
        <v>4929</v>
      </c>
      <c r="F160" s="129" t="s">
        <v>4930</v>
      </c>
      <c r="G160" s="125">
        <v>43147</v>
      </c>
      <c r="H160" s="122" t="s">
        <v>1915</v>
      </c>
      <c r="I160" s="122" t="s">
        <v>4249</v>
      </c>
      <c r="J160" s="122" t="s">
        <v>4224</v>
      </c>
      <c r="K160" s="126" t="s">
        <v>4931</v>
      </c>
      <c r="L160" s="127" t="s">
        <v>23</v>
      </c>
      <c r="M160" s="127" t="s">
        <v>24</v>
      </c>
      <c r="N160" t="str">
        <f t="shared" si="2"/>
        <v>no</v>
      </c>
    </row>
    <row r="161" spans="1:14" ht="84" hidden="1" x14ac:dyDescent="0.25">
      <c r="A161" s="122">
        <v>157</v>
      </c>
      <c r="B161" s="122" t="s">
        <v>4932</v>
      </c>
      <c r="C161" s="122"/>
      <c r="D161" s="122" t="s">
        <v>20</v>
      </c>
      <c r="E161" s="123" t="s">
        <v>4933</v>
      </c>
      <c r="F161" s="129" t="s">
        <v>4934</v>
      </c>
      <c r="G161" s="125">
        <v>43147</v>
      </c>
      <c r="H161" s="122" t="s">
        <v>4935</v>
      </c>
      <c r="I161" s="122" t="s">
        <v>4132</v>
      </c>
      <c r="J161" s="122" t="s">
        <v>4133</v>
      </c>
      <c r="K161" s="126" t="s">
        <v>4936</v>
      </c>
      <c r="L161" s="127" t="s">
        <v>23</v>
      </c>
      <c r="M161" s="127" t="s">
        <v>24</v>
      </c>
      <c r="N161" t="str">
        <f t="shared" si="2"/>
        <v>no</v>
      </c>
    </row>
    <row r="162" spans="1:14" ht="84" hidden="1" x14ac:dyDescent="0.25">
      <c r="A162" s="122">
        <v>158</v>
      </c>
      <c r="B162" s="122" t="s">
        <v>4937</v>
      </c>
      <c r="C162" s="122"/>
      <c r="D162" s="122" t="s">
        <v>20</v>
      </c>
      <c r="E162" s="123" t="s">
        <v>4938</v>
      </c>
      <c r="F162" s="129" t="s">
        <v>4939</v>
      </c>
      <c r="G162" s="125">
        <v>43147</v>
      </c>
      <c r="H162" s="122" t="s">
        <v>4940</v>
      </c>
      <c r="I162" s="122" t="s">
        <v>4132</v>
      </c>
      <c r="J162" s="122" t="s">
        <v>4133</v>
      </c>
      <c r="K162" s="126" t="s">
        <v>4941</v>
      </c>
      <c r="L162" s="127" t="s">
        <v>23</v>
      </c>
      <c r="M162" s="127" t="s">
        <v>24</v>
      </c>
      <c r="N162" t="str">
        <f t="shared" si="2"/>
        <v>no</v>
      </c>
    </row>
    <row r="163" spans="1:14" ht="96" hidden="1" x14ac:dyDescent="0.25">
      <c r="A163" s="122">
        <v>159</v>
      </c>
      <c r="B163" s="122" t="s">
        <v>4942</v>
      </c>
      <c r="C163" s="122"/>
      <c r="D163" s="122" t="s">
        <v>20</v>
      </c>
      <c r="E163" s="123" t="s">
        <v>4943</v>
      </c>
      <c r="F163" s="129" t="s">
        <v>4944</v>
      </c>
      <c r="G163" s="125">
        <v>43147</v>
      </c>
      <c r="H163" s="122" t="s">
        <v>4945</v>
      </c>
      <c r="I163" s="122" t="s">
        <v>4132</v>
      </c>
      <c r="J163" s="122" t="s">
        <v>4133</v>
      </c>
      <c r="K163" s="126" t="s">
        <v>4946</v>
      </c>
      <c r="L163" s="127" t="s">
        <v>23</v>
      </c>
      <c r="M163" s="127" t="s">
        <v>24</v>
      </c>
      <c r="N163" t="str">
        <f t="shared" si="2"/>
        <v>no</v>
      </c>
    </row>
    <row r="164" spans="1:14" ht="84" hidden="1" x14ac:dyDescent="0.25">
      <c r="A164" s="122">
        <v>160</v>
      </c>
      <c r="B164" s="122" t="s">
        <v>4947</v>
      </c>
      <c r="C164" s="122"/>
      <c r="D164" s="122" t="s">
        <v>20</v>
      </c>
      <c r="E164" s="123" t="s">
        <v>4948</v>
      </c>
      <c r="F164" s="129" t="s">
        <v>4949</v>
      </c>
      <c r="G164" s="125">
        <v>43147</v>
      </c>
      <c r="H164" s="122" t="s">
        <v>4950</v>
      </c>
      <c r="I164" s="122" t="s">
        <v>4132</v>
      </c>
      <c r="J164" s="122" t="s">
        <v>4133</v>
      </c>
      <c r="K164" s="126" t="s">
        <v>4951</v>
      </c>
      <c r="L164" s="127" t="s">
        <v>23</v>
      </c>
      <c r="M164" s="127" t="s">
        <v>24</v>
      </c>
      <c r="N164" t="str">
        <f t="shared" si="2"/>
        <v>no</v>
      </c>
    </row>
    <row r="165" spans="1:14" ht="72" hidden="1" x14ac:dyDescent="0.25">
      <c r="A165" s="122">
        <v>161</v>
      </c>
      <c r="B165" s="122" t="s">
        <v>4952</v>
      </c>
      <c r="C165" s="122"/>
      <c r="D165" s="122" t="s">
        <v>4953</v>
      </c>
      <c r="E165" s="123" t="s">
        <v>4954</v>
      </c>
      <c r="F165" s="129" t="s">
        <v>4955</v>
      </c>
      <c r="G165" s="125">
        <v>43150</v>
      </c>
      <c r="H165" s="122" t="s">
        <v>4956</v>
      </c>
      <c r="I165" s="122" t="s">
        <v>4162</v>
      </c>
      <c r="J165" s="122" t="s">
        <v>2746</v>
      </c>
      <c r="K165" s="126" t="s">
        <v>4957</v>
      </c>
      <c r="L165" s="127" t="s">
        <v>23</v>
      </c>
      <c r="M165" s="127" t="s">
        <v>24</v>
      </c>
      <c r="N165" t="str">
        <f t="shared" si="2"/>
        <v>no</v>
      </c>
    </row>
    <row r="166" spans="1:14" ht="72" hidden="1" x14ac:dyDescent="0.25">
      <c r="A166" s="122">
        <v>162</v>
      </c>
      <c r="B166" s="122" t="s">
        <v>4958</v>
      </c>
      <c r="C166" s="122"/>
      <c r="D166" s="122" t="s">
        <v>20</v>
      </c>
      <c r="E166" s="123" t="s">
        <v>4959</v>
      </c>
      <c r="F166" s="129" t="s">
        <v>4960</v>
      </c>
      <c r="G166" s="125">
        <v>43152</v>
      </c>
      <c r="H166" s="122" t="s">
        <v>4961</v>
      </c>
      <c r="I166" s="122" t="s">
        <v>4132</v>
      </c>
      <c r="J166" s="122" t="s">
        <v>4133</v>
      </c>
      <c r="K166" s="126" t="s">
        <v>4962</v>
      </c>
      <c r="L166" s="127" t="s">
        <v>23</v>
      </c>
      <c r="M166" s="127" t="s">
        <v>24</v>
      </c>
      <c r="N166" t="str">
        <f t="shared" si="2"/>
        <v>no</v>
      </c>
    </row>
    <row r="167" spans="1:14" ht="72" hidden="1" x14ac:dyDescent="0.25">
      <c r="A167" s="122">
        <v>163</v>
      </c>
      <c r="B167" s="122" t="s">
        <v>4963</v>
      </c>
      <c r="C167" s="122"/>
      <c r="D167" s="122" t="s">
        <v>20</v>
      </c>
      <c r="E167" s="123" t="s">
        <v>4964</v>
      </c>
      <c r="F167" s="129" t="s">
        <v>4965</v>
      </c>
      <c r="G167" s="125">
        <v>43152</v>
      </c>
      <c r="H167" s="122" t="s">
        <v>4966</v>
      </c>
      <c r="I167" s="122" t="s">
        <v>4132</v>
      </c>
      <c r="J167" s="122" t="s">
        <v>4133</v>
      </c>
      <c r="K167" s="126" t="s">
        <v>4967</v>
      </c>
      <c r="L167" s="127" t="s">
        <v>23</v>
      </c>
      <c r="M167" s="127" t="s">
        <v>24</v>
      </c>
      <c r="N167" t="str">
        <f t="shared" si="2"/>
        <v>no</v>
      </c>
    </row>
    <row r="168" spans="1:14" ht="96" hidden="1" x14ac:dyDescent="0.25">
      <c r="A168" s="122">
        <v>164</v>
      </c>
      <c r="B168" s="122" t="s">
        <v>4968</v>
      </c>
      <c r="C168" s="122"/>
      <c r="D168" s="122" t="s">
        <v>20</v>
      </c>
      <c r="E168" s="123" t="s">
        <v>4969</v>
      </c>
      <c r="F168" s="129" t="s">
        <v>4970</v>
      </c>
      <c r="G168" s="125">
        <v>43152</v>
      </c>
      <c r="H168" s="122" t="s">
        <v>1139</v>
      </c>
      <c r="I168" s="122" t="s">
        <v>4132</v>
      </c>
      <c r="J168" s="122" t="s">
        <v>179</v>
      </c>
      <c r="K168" s="126" t="s">
        <v>4971</v>
      </c>
      <c r="L168" s="127" t="s">
        <v>23</v>
      </c>
      <c r="M168" s="127" t="s">
        <v>24</v>
      </c>
      <c r="N168" t="str">
        <f t="shared" si="2"/>
        <v>no</v>
      </c>
    </row>
    <row r="169" spans="1:14" ht="72" hidden="1" x14ac:dyDescent="0.25">
      <c r="A169" s="122">
        <v>165</v>
      </c>
      <c r="B169" s="122" t="s">
        <v>4972</v>
      </c>
      <c r="C169" s="122"/>
      <c r="D169" s="122" t="s">
        <v>20</v>
      </c>
      <c r="E169" s="123" t="s">
        <v>4973</v>
      </c>
      <c r="F169" s="129" t="s">
        <v>4974</v>
      </c>
      <c r="G169" s="125">
        <v>43152</v>
      </c>
      <c r="H169" s="122" t="s">
        <v>4975</v>
      </c>
      <c r="I169" s="122" t="s">
        <v>4132</v>
      </c>
      <c r="J169" s="122" t="s">
        <v>4133</v>
      </c>
      <c r="K169" s="126" t="s">
        <v>4976</v>
      </c>
      <c r="L169" s="127" t="s">
        <v>23</v>
      </c>
      <c r="M169" s="127" t="s">
        <v>24</v>
      </c>
      <c r="N169" t="str">
        <f t="shared" si="2"/>
        <v>no</v>
      </c>
    </row>
    <row r="170" spans="1:14" ht="72" hidden="1" x14ac:dyDescent="0.25">
      <c r="A170" s="122">
        <v>166</v>
      </c>
      <c r="B170" s="122" t="s">
        <v>4977</v>
      </c>
      <c r="C170" s="122"/>
      <c r="D170" s="122" t="s">
        <v>20</v>
      </c>
      <c r="E170" s="123" t="s">
        <v>4978</v>
      </c>
      <c r="F170" s="129" t="s">
        <v>4979</v>
      </c>
      <c r="G170" s="125">
        <v>43152</v>
      </c>
      <c r="H170" s="122" t="s">
        <v>4961</v>
      </c>
      <c r="I170" s="122" t="s">
        <v>4132</v>
      </c>
      <c r="J170" s="122" t="s">
        <v>4133</v>
      </c>
      <c r="K170" s="126" t="s">
        <v>4980</v>
      </c>
      <c r="L170" s="127" t="s">
        <v>23</v>
      </c>
      <c r="M170" s="127" t="s">
        <v>24</v>
      </c>
      <c r="N170" t="str">
        <f t="shared" si="2"/>
        <v>no</v>
      </c>
    </row>
    <row r="171" spans="1:14" ht="72" hidden="1" x14ac:dyDescent="0.25">
      <c r="A171" s="122">
        <v>167</v>
      </c>
      <c r="B171" s="122" t="s">
        <v>4981</v>
      </c>
      <c r="C171" s="122"/>
      <c r="D171" s="122" t="s">
        <v>20</v>
      </c>
      <c r="E171" s="123" t="s">
        <v>4982</v>
      </c>
      <c r="F171" s="129" t="s">
        <v>4983</v>
      </c>
      <c r="G171" s="125">
        <v>43152</v>
      </c>
      <c r="H171" s="122" t="s">
        <v>4984</v>
      </c>
      <c r="I171" s="122" t="s">
        <v>4132</v>
      </c>
      <c r="J171" s="122" t="s">
        <v>4133</v>
      </c>
      <c r="K171" s="126" t="s">
        <v>4985</v>
      </c>
      <c r="L171" s="127" t="s">
        <v>23</v>
      </c>
      <c r="M171" s="127" t="s">
        <v>24</v>
      </c>
      <c r="N171" t="str">
        <f t="shared" si="2"/>
        <v>no</v>
      </c>
    </row>
    <row r="172" spans="1:14" ht="72" hidden="1" x14ac:dyDescent="0.25">
      <c r="A172" s="122">
        <v>168</v>
      </c>
      <c r="B172" s="122" t="s">
        <v>4986</v>
      </c>
      <c r="C172" s="122"/>
      <c r="D172" s="122" t="s">
        <v>20</v>
      </c>
      <c r="E172" s="123" t="s">
        <v>4987</v>
      </c>
      <c r="F172" s="129" t="s">
        <v>4988</v>
      </c>
      <c r="G172" s="125">
        <v>43152</v>
      </c>
      <c r="H172" s="122" t="s">
        <v>4989</v>
      </c>
      <c r="I172" s="122" t="s">
        <v>4132</v>
      </c>
      <c r="J172" s="122" t="s">
        <v>4133</v>
      </c>
      <c r="K172" s="126" t="s">
        <v>4990</v>
      </c>
      <c r="L172" s="127" t="s">
        <v>23</v>
      </c>
      <c r="M172" s="127" t="s">
        <v>24</v>
      </c>
      <c r="N172" t="str">
        <f t="shared" si="2"/>
        <v>no</v>
      </c>
    </row>
    <row r="173" spans="1:14" ht="72" hidden="1" x14ac:dyDescent="0.25">
      <c r="A173" s="122">
        <v>169</v>
      </c>
      <c r="B173" s="122" t="s">
        <v>4991</v>
      </c>
      <c r="C173" s="122"/>
      <c r="D173" s="122" t="s">
        <v>20</v>
      </c>
      <c r="E173" s="123" t="s">
        <v>4992</v>
      </c>
      <c r="F173" s="129" t="s">
        <v>4993</v>
      </c>
      <c r="G173" s="125">
        <v>43152</v>
      </c>
      <c r="H173" s="122" t="s">
        <v>4994</v>
      </c>
      <c r="I173" s="122" t="s">
        <v>4132</v>
      </c>
      <c r="J173" s="122" t="s">
        <v>4133</v>
      </c>
      <c r="K173" s="126" t="s">
        <v>4995</v>
      </c>
      <c r="L173" s="127" t="s">
        <v>23</v>
      </c>
      <c r="M173" s="127" t="s">
        <v>24</v>
      </c>
      <c r="N173" t="str">
        <f t="shared" si="2"/>
        <v>no</v>
      </c>
    </row>
    <row r="174" spans="1:14" ht="72" hidden="1" x14ac:dyDescent="0.25">
      <c r="A174" s="122">
        <v>170</v>
      </c>
      <c r="B174" s="122" t="s">
        <v>4996</v>
      </c>
      <c r="C174" s="122"/>
      <c r="D174" s="122" t="s">
        <v>20</v>
      </c>
      <c r="E174" s="123" t="s">
        <v>4997</v>
      </c>
      <c r="F174" s="129" t="s">
        <v>4998</v>
      </c>
      <c r="G174" s="125">
        <v>43152</v>
      </c>
      <c r="H174" s="122" t="s">
        <v>4999</v>
      </c>
      <c r="I174" s="122" t="s">
        <v>4132</v>
      </c>
      <c r="J174" s="122" t="s">
        <v>4133</v>
      </c>
      <c r="K174" s="126" t="s">
        <v>5000</v>
      </c>
      <c r="L174" s="127" t="s">
        <v>23</v>
      </c>
      <c r="M174" s="127" t="s">
        <v>24</v>
      </c>
      <c r="N174" t="str">
        <f t="shared" si="2"/>
        <v>no</v>
      </c>
    </row>
    <row r="175" spans="1:14" ht="72" hidden="1" x14ac:dyDescent="0.25">
      <c r="A175" s="122">
        <v>171</v>
      </c>
      <c r="B175" s="122" t="s">
        <v>5001</v>
      </c>
      <c r="C175" s="122"/>
      <c r="D175" s="122" t="s">
        <v>20</v>
      </c>
      <c r="E175" s="123" t="s">
        <v>5002</v>
      </c>
      <c r="F175" s="129" t="s">
        <v>5003</v>
      </c>
      <c r="G175" s="125">
        <v>43152</v>
      </c>
      <c r="H175" s="122" t="s">
        <v>5004</v>
      </c>
      <c r="I175" s="122" t="s">
        <v>4132</v>
      </c>
      <c r="J175" s="122" t="s">
        <v>4133</v>
      </c>
      <c r="K175" s="126" t="s">
        <v>5005</v>
      </c>
      <c r="L175" s="127" t="s">
        <v>23</v>
      </c>
      <c r="M175" s="127" t="s">
        <v>24</v>
      </c>
      <c r="N175" t="str">
        <f t="shared" si="2"/>
        <v>no</v>
      </c>
    </row>
    <row r="176" spans="1:14" ht="108" hidden="1" x14ac:dyDescent="0.25">
      <c r="A176" s="122">
        <v>172</v>
      </c>
      <c r="B176" s="122" t="s">
        <v>5006</v>
      </c>
      <c r="C176" s="122"/>
      <c r="D176" s="122" t="s">
        <v>5007</v>
      </c>
      <c r="E176" s="123" t="s">
        <v>5008</v>
      </c>
      <c r="F176" s="129" t="s">
        <v>5009</v>
      </c>
      <c r="G176" s="125">
        <v>43152</v>
      </c>
      <c r="H176" s="122" t="s">
        <v>5010</v>
      </c>
      <c r="I176" s="122" t="s">
        <v>191</v>
      </c>
      <c r="J176" s="122" t="s">
        <v>4188</v>
      </c>
      <c r="K176" s="126" t="s">
        <v>5011</v>
      </c>
      <c r="L176" s="127" t="s">
        <v>23</v>
      </c>
      <c r="M176" s="127" t="s">
        <v>24</v>
      </c>
      <c r="N176" t="str">
        <f t="shared" si="2"/>
        <v>no</v>
      </c>
    </row>
    <row r="177" spans="1:14" ht="108" hidden="1" x14ac:dyDescent="0.25">
      <c r="A177" s="122">
        <v>173</v>
      </c>
      <c r="B177" s="122" t="s">
        <v>5012</v>
      </c>
      <c r="C177" s="122"/>
      <c r="D177" s="122" t="s">
        <v>5013</v>
      </c>
      <c r="E177" s="123" t="s">
        <v>5014</v>
      </c>
      <c r="F177" s="129" t="s">
        <v>5015</v>
      </c>
      <c r="G177" s="125">
        <v>43152</v>
      </c>
      <c r="H177" s="122" t="s">
        <v>5016</v>
      </c>
      <c r="I177" s="122" t="s">
        <v>191</v>
      </c>
      <c r="J177" s="122" t="s">
        <v>4188</v>
      </c>
      <c r="K177" s="126" t="s">
        <v>5017</v>
      </c>
      <c r="L177" s="127" t="s">
        <v>23</v>
      </c>
      <c r="M177" s="127" t="s">
        <v>24</v>
      </c>
      <c r="N177" t="str">
        <f t="shared" si="2"/>
        <v>no</v>
      </c>
    </row>
    <row r="178" spans="1:14" ht="72" hidden="1" x14ac:dyDescent="0.25">
      <c r="A178" s="122">
        <v>174</v>
      </c>
      <c r="B178" s="122" t="s">
        <v>5018</v>
      </c>
      <c r="C178" s="122"/>
      <c r="D178" s="122" t="s">
        <v>20</v>
      </c>
      <c r="E178" s="123" t="s">
        <v>5019</v>
      </c>
      <c r="F178" s="129" t="s">
        <v>5020</v>
      </c>
      <c r="G178" s="125">
        <v>43152</v>
      </c>
      <c r="H178" s="122" t="s">
        <v>5021</v>
      </c>
      <c r="I178" s="122" t="s">
        <v>4132</v>
      </c>
      <c r="J178" s="122" t="s">
        <v>4133</v>
      </c>
      <c r="K178" s="126" t="s">
        <v>5022</v>
      </c>
      <c r="L178" s="127" t="s">
        <v>23</v>
      </c>
      <c r="M178" s="127" t="s">
        <v>24</v>
      </c>
      <c r="N178" t="str">
        <f t="shared" si="2"/>
        <v>no</v>
      </c>
    </row>
    <row r="179" spans="1:14" ht="72" hidden="1" x14ac:dyDescent="0.25">
      <c r="A179" s="122">
        <v>175</v>
      </c>
      <c r="B179" s="122" t="s">
        <v>5023</v>
      </c>
      <c r="C179" s="122"/>
      <c r="D179" s="122" t="s">
        <v>20</v>
      </c>
      <c r="E179" s="123" t="s">
        <v>5024</v>
      </c>
      <c r="F179" s="129" t="s">
        <v>5025</v>
      </c>
      <c r="G179" s="125">
        <v>43152</v>
      </c>
      <c r="H179" s="122" t="s">
        <v>4552</v>
      </c>
      <c r="I179" s="122" t="s">
        <v>4132</v>
      </c>
      <c r="J179" s="122" t="s">
        <v>4133</v>
      </c>
      <c r="K179" s="126" t="s">
        <v>5026</v>
      </c>
      <c r="L179" s="127" t="s">
        <v>23</v>
      </c>
      <c r="M179" s="127" t="s">
        <v>24</v>
      </c>
      <c r="N179" t="str">
        <f t="shared" si="2"/>
        <v>no</v>
      </c>
    </row>
    <row r="180" spans="1:14" ht="108" hidden="1" x14ac:dyDescent="0.25">
      <c r="A180" s="122">
        <v>176</v>
      </c>
      <c r="B180" s="122" t="s">
        <v>5027</v>
      </c>
      <c r="C180" s="122"/>
      <c r="D180" s="122" t="s">
        <v>5028</v>
      </c>
      <c r="E180" s="123" t="s">
        <v>5029</v>
      </c>
      <c r="F180" s="129" t="s">
        <v>5030</v>
      </c>
      <c r="G180" s="125">
        <v>43152</v>
      </c>
      <c r="H180" s="122" t="s">
        <v>5031</v>
      </c>
      <c r="I180" s="122" t="s">
        <v>191</v>
      </c>
      <c r="J180" s="122" t="s">
        <v>4188</v>
      </c>
      <c r="K180" s="126" t="s">
        <v>5032</v>
      </c>
      <c r="L180" s="127" t="s">
        <v>23</v>
      </c>
      <c r="M180" s="127" t="s">
        <v>24</v>
      </c>
      <c r="N180" t="str">
        <f t="shared" si="2"/>
        <v>no</v>
      </c>
    </row>
    <row r="181" spans="1:14" ht="108" hidden="1" x14ac:dyDescent="0.25">
      <c r="A181" s="122">
        <v>177</v>
      </c>
      <c r="B181" s="122" t="s">
        <v>5033</v>
      </c>
      <c r="C181" s="122"/>
      <c r="D181" s="122" t="s">
        <v>5034</v>
      </c>
      <c r="E181" s="123" t="s">
        <v>5035</v>
      </c>
      <c r="F181" s="129" t="s">
        <v>5036</v>
      </c>
      <c r="G181" s="125">
        <v>43152</v>
      </c>
      <c r="H181" s="122" t="s">
        <v>1096</v>
      </c>
      <c r="I181" s="122" t="s">
        <v>191</v>
      </c>
      <c r="J181" s="122" t="s">
        <v>4188</v>
      </c>
      <c r="K181" s="126" t="s">
        <v>5037</v>
      </c>
      <c r="L181" s="127" t="s">
        <v>23</v>
      </c>
      <c r="M181" s="127" t="s">
        <v>24</v>
      </c>
      <c r="N181" t="str">
        <f t="shared" si="2"/>
        <v>no</v>
      </c>
    </row>
    <row r="182" spans="1:14" ht="108" hidden="1" x14ac:dyDescent="0.25">
      <c r="A182" s="122">
        <v>178</v>
      </c>
      <c r="B182" s="122" t="s">
        <v>5038</v>
      </c>
      <c r="C182" s="122"/>
      <c r="D182" s="122" t="s">
        <v>5039</v>
      </c>
      <c r="E182" s="123" t="s">
        <v>5040</v>
      </c>
      <c r="F182" s="129" t="s">
        <v>5041</v>
      </c>
      <c r="G182" s="125">
        <v>43152</v>
      </c>
      <c r="H182" s="122" t="s">
        <v>5042</v>
      </c>
      <c r="I182" s="122" t="s">
        <v>191</v>
      </c>
      <c r="J182" s="122" t="s">
        <v>4188</v>
      </c>
      <c r="K182" s="126" t="s">
        <v>5043</v>
      </c>
      <c r="L182" s="127" t="s">
        <v>23</v>
      </c>
      <c r="M182" s="127" t="s">
        <v>24</v>
      </c>
      <c r="N182" t="str">
        <f t="shared" si="2"/>
        <v>no</v>
      </c>
    </row>
    <row r="183" spans="1:14" ht="108" hidden="1" x14ac:dyDescent="0.25">
      <c r="A183" s="122">
        <v>179</v>
      </c>
      <c r="B183" s="122" t="s">
        <v>5044</v>
      </c>
      <c r="C183" s="122"/>
      <c r="D183" s="122" t="s">
        <v>5045</v>
      </c>
      <c r="E183" s="123" t="s">
        <v>5046</v>
      </c>
      <c r="F183" s="129" t="s">
        <v>5047</v>
      </c>
      <c r="G183" s="125">
        <v>43152</v>
      </c>
      <c r="H183" s="122" t="s">
        <v>3858</v>
      </c>
      <c r="I183" s="122" t="s">
        <v>191</v>
      </c>
      <c r="J183" s="122" t="s">
        <v>4188</v>
      </c>
      <c r="K183" s="126" t="s">
        <v>3859</v>
      </c>
      <c r="L183" s="127" t="s">
        <v>23</v>
      </c>
      <c r="M183" s="127" t="s">
        <v>24</v>
      </c>
      <c r="N183" t="str">
        <f t="shared" si="2"/>
        <v>no</v>
      </c>
    </row>
    <row r="184" spans="1:14" ht="72" hidden="1" x14ac:dyDescent="0.25">
      <c r="A184" s="122">
        <v>180</v>
      </c>
      <c r="B184" s="122" t="s">
        <v>5048</v>
      </c>
      <c r="C184" s="122"/>
      <c r="D184" s="122" t="s">
        <v>20</v>
      </c>
      <c r="E184" s="123" t="s">
        <v>5049</v>
      </c>
      <c r="F184" s="129" t="s">
        <v>5050</v>
      </c>
      <c r="G184" s="125">
        <v>43153</v>
      </c>
      <c r="H184" s="122" t="s">
        <v>5051</v>
      </c>
      <c r="I184" s="122" t="s">
        <v>4132</v>
      </c>
      <c r="J184" s="122" t="s">
        <v>4133</v>
      </c>
      <c r="K184" s="126" t="s">
        <v>5052</v>
      </c>
      <c r="L184" s="127" t="s">
        <v>23</v>
      </c>
      <c r="M184" s="127" t="s">
        <v>24</v>
      </c>
      <c r="N184" t="str">
        <f t="shared" si="2"/>
        <v>no</v>
      </c>
    </row>
    <row r="185" spans="1:14" ht="72" hidden="1" x14ac:dyDescent="0.25">
      <c r="A185" s="122">
        <v>181</v>
      </c>
      <c r="B185" s="122" t="s">
        <v>5053</v>
      </c>
      <c r="C185" s="122"/>
      <c r="D185" s="122" t="s">
        <v>20</v>
      </c>
      <c r="E185" s="123" t="s">
        <v>5054</v>
      </c>
      <c r="F185" s="129" t="s">
        <v>5055</v>
      </c>
      <c r="G185" s="125">
        <v>43153</v>
      </c>
      <c r="H185" s="122" t="s">
        <v>5056</v>
      </c>
      <c r="I185" s="122" t="s">
        <v>4132</v>
      </c>
      <c r="J185" s="122" t="s">
        <v>4133</v>
      </c>
      <c r="K185" s="126" t="s">
        <v>5057</v>
      </c>
      <c r="L185" s="127" t="s">
        <v>23</v>
      </c>
      <c r="M185" s="127" t="s">
        <v>24</v>
      </c>
      <c r="N185" t="str">
        <f t="shared" si="2"/>
        <v>no</v>
      </c>
    </row>
    <row r="186" spans="1:14" ht="84" hidden="1" x14ac:dyDescent="0.25">
      <c r="A186" s="122">
        <v>182</v>
      </c>
      <c r="B186" s="122" t="s">
        <v>5058</v>
      </c>
      <c r="C186" s="122"/>
      <c r="D186" s="122" t="s">
        <v>20</v>
      </c>
      <c r="E186" s="123" t="s">
        <v>5059</v>
      </c>
      <c r="F186" s="129" t="s">
        <v>5060</v>
      </c>
      <c r="G186" s="125">
        <v>43153</v>
      </c>
      <c r="H186" s="122" t="s">
        <v>5061</v>
      </c>
      <c r="I186" s="122" t="s">
        <v>4249</v>
      </c>
      <c r="J186" s="122" t="s">
        <v>179</v>
      </c>
      <c r="K186" s="126" t="s">
        <v>5062</v>
      </c>
      <c r="L186" s="127" t="s">
        <v>23</v>
      </c>
      <c r="M186" s="127" t="s">
        <v>24</v>
      </c>
      <c r="N186" t="str">
        <f t="shared" si="2"/>
        <v>no</v>
      </c>
    </row>
    <row r="187" spans="1:14" ht="84" hidden="1" x14ac:dyDescent="0.25">
      <c r="A187" s="122">
        <v>183</v>
      </c>
      <c r="B187" s="122" t="s">
        <v>5063</v>
      </c>
      <c r="C187" s="122"/>
      <c r="D187" s="122" t="s">
        <v>20</v>
      </c>
      <c r="E187" s="123" t="s">
        <v>5064</v>
      </c>
      <c r="F187" s="129" t="s">
        <v>5065</v>
      </c>
      <c r="G187" s="125">
        <v>43153</v>
      </c>
      <c r="H187" s="122" t="s">
        <v>1241</v>
      </c>
      <c r="I187" s="122" t="s">
        <v>4249</v>
      </c>
      <c r="J187" s="122" t="s">
        <v>179</v>
      </c>
      <c r="K187" s="126" t="s">
        <v>5066</v>
      </c>
      <c r="L187" s="127" t="s">
        <v>23</v>
      </c>
      <c r="M187" s="127" t="s">
        <v>24</v>
      </c>
      <c r="N187" t="str">
        <f t="shared" si="2"/>
        <v>no</v>
      </c>
    </row>
    <row r="188" spans="1:14" ht="84" hidden="1" x14ac:dyDescent="0.25">
      <c r="A188" s="122">
        <v>184</v>
      </c>
      <c r="B188" s="122" t="s">
        <v>5067</v>
      </c>
      <c r="C188" s="122"/>
      <c r="D188" s="122" t="s">
        <v>20</v>
      </c>
      <c r="E188" s="123" t="s">
        <v>5068</v>
      </c>
      <c r="F188" s="129" t="s">
        <v>5069</v>
      </c>
      <c r="G188" s="125">
        <v>43153</v>
      </c>
      <c r="H188" s="122" t="s">
        <v>2307</v>
      </c>
      <c r="I188" s="122" t="s">
        <v>4249</v>
      </c>
      <c r="J188" s="122" t="s">
        <v>179</v>
      </c>
      <c r="K188" s="126" t="s">
        <v>5070</v>
      </c>
      <c r="L188" s="127" t="s">
        <v>23</v>
      </c>
      <c r="M188" s="127" t="s">
        <v>24</v>
      </c>
      <c r="N188" t="str">
        <f t="shared" si="2"/>
        <v>no</v>
      </c>
    </row>
    <row r="189" spans="1:14" ht="84" hidden="1" x14ac:dyDescent="0.25">
      <c r="A189" s="122">
        <v>185</v>
      </c>
      <c r="B189" s="122" t="s">
        <v>5071</v>
      </c>
      <c r="C189" s="122"/>
      <c r="D189" s="122" t="s">
        <v>20</v>
      </c>
      <c r="E189" s="123" t="s">
        <v>5072</v>
      </c>
      <c r="F189" s="129" t="s">
        <v>5073</v>
      </c>
      <c r="G189" s="125">
        <v>43153</v>
      </c>
      <c r="H189" s="122" t="s">
        <v>1202</v>
      </c>
      <c r="I189" s="122" t="s">
        <v>4249</v>
      </c>
      <c r="J189" s="122" t="s">
        <v>179</v>
      </c>
      <c r="K189" s="126" t="s">
        <v>5074</v>
      </c>
      <c r="L189" s="127" t="s">
        <v>23</v>
      </c>
      <c r="M189" s="127" t="s">
        <v>24</v>
      </c>
      <c r="N189" t="str">
        <f t="shared" si="2"/>
        <v>no</v>
      </c>
    </row>
    <row r="190" spans="1:14" ht="72" hidden="1" x14ac:dyDescent="0.25">
      <c r="A190" s="122">
        <v>186</v>
      </c>
      <c r="B190" s="122" t="s">
        <v>5075</v>
      </c>
      <c r="C190" s="122"/>
      <c r="D190" s="122" t="s">
        <v>20</v>
      </c>
      <c r="E190" s="123" t="s">
        <v>5076</v>
      </c>
      <c r="F190" s="129" t="s">
        <v>5077</v>
      </c>
      <c r="G190" s="125">
        <v>43153</v>
      </c>
      <c r="H190" s="122" t="s">
        <v>5078</v>
      </c>
      <c r="I190" s="122" t="s">
        <v>4132</v>
      </c>
      <c r="J190" s="122" t="s">
        <v>4133</v>
      </c>
      <c r="K190" s="126" t="s">
        <v>5079</v>
      </c>
      <c r="L190" s="127" t="s">
        <v>23</v>
      </c>
      <c r="M190" s="127" t="s">
        <v>24</v>
      </c>
      <c r="N190" t="str">
        <f t="shared" si="2"/>
        <v>no</v>
      </c>
    </row>
    <row r="191" spans="1:14" ht="72" hidden="1" x14ac:dyDescent="0.25">
      <c r="A191" s="122">
        <v>187</v>
      </c>
      <c r="B191" s="122" t="s">
        <v>5080</v>
      </c>
      <c r="C191" s="122"/>
      <c r="D191" s="122" t="s">
        <v>20</v>
      </c>
      <c r="E191" s="123" t="s">
        <v>5081</v>
      </c>
      <c r="F191" s="129" t="s">
        <v>5082</v>
      </c>
      <c r="G191" s="125">
        <v>43153</v>
      </c>
      <c r="H191" s="122" t="s">
        <v>5083</v>
      </c>
      <c r="I191" s="122" t="s">
        <v>4132</v>
      </c>
      <c r="J191" s="122" t="s">
        <v>4133</v>
      </c>
      <c r="K191" s="126" t="s">
        <v>5084</v>
      </c>
      <c r="L191" s="127" t="s">
        <v>23</v>
      </c>
      <c r="M191" s="127" t="s">
        <v>24</v>
      </c>
      <c r="N191" t="str">
        <f t="shared" si="2"/>
        <v>no</v>
      </c>
    </row>
    <row r="192" spans="1:14" ht="72" hidden="1" x14ac:dyDescent="0.25">
      <c r="A192" s="122">
        <v>188</v>
      </c>
      <c r="B192" s="122" t="s">
        <v>5085</v>
      </c>
      <c r="C192" s="122"/>
      <c r="D192" s="122" t="s">
        <v>20</v>
      </c>
      <c r="E192" s="123" t="s">
        <v>5086</v>
      </c>
      <c r="F192" s="129" t="s">
        <v>5087</v>
      </c>
      <c r="G192" s="125">
        <v>43153</v>
      </c>
      <c r="H192" s="122" t="s">
        <v>5088</v>
      </c>
      <c r="I192" s="122" t="s">
        <v>4132</v>
      </c>
      <c r="J192" s="122" t="s">
        <v>4133</v>
      </c>
      <c r="K192" s="126" t="s">
        <v>5089</v>
      </c>
      <c r="L192" s="127" t="s">
        <v>23</v>
      </c>
      <c r="M192" s="127" t="s">
        <v>24</v>
      </c>
      <c r="N192" t="str">
        <f t="shared" si="2"/>
        <v>no</v>
      </c>
    </row>
    <row r="193" spans="1:14" ht="72" hidden="1" x14ac:dyDescent="0.25">
      <c r="A193" s="122">
        <v>189</v>
      </c>
      <c r="B193" s="122" t="s">
        <v>5090</v>
      </c>
      <c r="C193" s="122"/>
      <c r="D193" s="122" t="s">
        <v>20</v>
      </c>
      <c r="E193" s="123" t="s">
        <v>5091</v>
      </c>
      <c r="F193" s="129" t="s">
        <v>5092</v>
      </c>
      <c r="G193" s="125">
        <v>43153</v>
      </c>
      <c r="H193" s="122" t="s">
        <v>5093</v>
      </c>
      <c r="I193" s="122" t="s">
        <v>4132</v>
      </c>
      <c r="J193" s="122" t="s">
        <v>4133</v>
      </c>
      <c r="K193" s="126" t="s">
        <v>5094</v>
      </c>
      <c r="L193" s="127" t="s">
        <v>23</v>
      </c>
      <c r="M193" s="127" t="s">
        <v>24</v>
      </c>
      <c r="N193" t="str">
        <f t="shared" si="2"/>
        <v>no</v>
      </c>
    </row>
    <row r="194" spans="1:14" ht="72" hidden="1" x14ac:dyDescent="0.25">
      <c r="A194" s="122">
        <v>190</v>
      </c>
      <c r="B194" s="122" t="s">
        <v>5095</v>
      </c>
      <c r="C194" s="122"/>
      <c r="D194" s="122" t="s">
        <v>20</v>
      </c>
      <c r="E194" s="123" t="s">
        <v>5096</v>
      </c>
      <c r="F194" s="129" t="s">
        <v>5097</v>
      </c>
      <c r="G194" s="125">
        <v>43153</v>
      </c>
      <c r="H194" s="122" t="s">
        <v>681</v>
      </c>
      <c r="I194" s="122" t="s">
        <v>4132</v>
      </c>
      <c r="J194" s="122" t="s">
        <v>4133</v>
      </c>
      <c r="K194" s="126" t="s">
        <v>5098</v>
      </c>
      <c r="L194" s="127" t="s">
        <v>23</v>
      </c>
      <c r="M194" s="127" t="s">
        <v>24</v>
      </c>
      <c r="N194" t="str">
        <f t="shared" si="2"/>
        <v>no</v>
      </c>
    </row>
    <row r="195" spans="1:14" ht="84" hidden="1" x14ac:dyDescent="0.25">
      <c r="A195" s="122">
        <v>191</v>
      </c>
      <c r="B195" s="122" t="s">
        <v>5099</v>
      </c>
      <c r="C195" s="122"/>
      <c r="D195" s="122" t="s">
        <v>20</v>
      </c>
      <c r="E195" s="123" t="s">
        <v>5100</v>
      </c>
      <c r="F195" s="129" t="s">
        <v>5101</v>
      </c>
      <c r="G195" s="125">
        <v>43153</v>
      </c>
      <c r="H195" s="122" t="s">
        <v>5102</v>
      </c>
      <c r="I195" s="122" t="s">
        <v>4249</v>
      </c>
      <c r="J195" s="122" t="s">
        <v>179</v>
      </c>
      <c r="K195" s="126" t="s">
        <v>5103</v>
      </c>
      <c r="L195" s="127" t="s">
        <v>23</v>
      </c>
      <c r="M195" s="127" t="s">
        <v>24</v>
      </c>
      <c r="N195" t="str">
        <f t="shared" si="2"/>
        <v>no</v>
      </c>
    </row>
    <row r="196" spans="1:14" ht="60" hidden="1" x14ac:dyDescent="0.25">
      <c r="A196" s="122">
        <v>192</v>
      </c>
      <c r="B196" s="122" t="s">
        <v>5104</v>
      </c>
      <c r="C196" s="122"/>
      <c r="D196" s="122" t="s">
        <v>20</v>
      </c>
      <c r="E196" s="123" t="s">
        <v>5105</v>
      </c>
      <c r="F196" s="129" t="s">
        <v>5106</v>
      </c>
      <c r="G196" s="125">
        <v>43154</v>
      </c>
      <c r="H196" s="122" t="s">
        <v>283</v>
      </c>
      <c r="I196" s="122" t="s">
        <v>179</v>
      </c>
      <c r="J196" s="122" t="s">
        <v>5107</v>
      </c>
      <c r="K196" s="126" t="s">
        <v>5108</v>
      </c>
      <c r="L196" s="127" t="s">
        <v>36</v>
      </c>
      <c r="M196" s="127" t="s">
        <v>24</v>
      </c>
      <c r="N196" t="str">
        <f t="shared" si="2"/>
        <v>no</v>
      </c>
    </row>
    <row r="197" spans="1:14" ht="48" hidden="1" x14ac:dyDescent="0.25">
      <c r="A197" s="122">
        <v>193</v>
      </c>
      <c r="B197" s="122" t="s">
        <v>5109</v>
      </c>
      <c r="C197" s="122"/>
      <c r="D197" s="122" t="s">
        <v>5110</v>
      </c>
      <c r="E197" s="123" t="s">
        <v>5111</v>
      </c>
      <c r="F197" s="129" t="s">
        <v>5112</v>
      </c>
      <c r="G197" s="125">
        <v>43154</v>
      </c>
      <c r="H197" s="122" t="s">
        <v>2589</v>
      </c>
      <c r="I197" s="122" t="s">
        <v>179</v>
      </c>
      <c r="J197" s="122" t="s">
        <v>5113</v>
      </c>
      <c r="K197" s="126" t="s">
        <v>5114</v>
      </c>
      <c r="L197" s="127" t="s">
        <v>23</v>
      </c>
      <c r="M197" s="127" t="s">
        <v>24</v>
      </c>
      <c r="N197" t="str">
        <f t="shared" si="2"/>
        <v>no</v>
      </c>
    </row>
    <row r="198" spans="1:14" ht="84" hidden="1" x14ac:dyDescent="0.25">
      <c r="A198" s="122">
        <v>194</v>
      </c>
      <c r="B198" s="122" t="s">
        <v>5115</v>
      </c>
      <c r="C198" s="122"/>
      <c r="D198" s="122" t="s">
        <v>20</v>
      </c>
      <c r="E198" s="123" t="s">
        <v>5116</v>
      </c>
      <c r="F198" s="129" t="s">
        <v>5117</v>
      </c>
      <c r="G198" s="125">
        <v>43154</v>
      </c>
      <c r="H198" s="122" t="s">
        <v>5118</v>
      </c>
      <c r="I198" s="122" t="s">
        <v>4249</v>
      </c>
      <c r="J198" s="122" t="s">
        <v>4224</v>
      </c>
      <c r="K198" s="126" t="s">
        <v>5119</v>
      </c>
      <c r="L198" s="127" t="s">
        <v>23</v>
      </c>
      <c r="M198" s="127" t="s">
        <v>24</v>
      </c>
      <c r="N198" t="str">
        <f t="shared" ref="N198:N261" si="3">IF(C198="-","no es tupa",IF(G198&lt;=C198,"si","no"))</f>
        <v>no</v>
      </c>
    </row>
    <row r="199" spans="1:14" ht="84" hidden="1" x14ac:dyDescent="0.25">
      <c r="A199" s="122">
        <v>195</v>
      </c>
      <c r="B199" s="122" t="s">
        <v>5120</v>
      </c>
      <c r="C199" s="122"/>
      <c r="D199" s="122" t="s">
        <v>20</v>
      </c>
      <c r="E199" s="123" t="s">
        <v>5121</v>
      </c>
      <c r="F199" s="129" t="s">
        <v>5122</v>
      </c>
      <c r="G199" s="125">
        <v>43154</v>
      </c>
      <c r="H199" s="122" t="s">
        <v>5123</v>
      </c>
      <c r="I199" s="122" t="s">
        <v>4132</v>
      </c>
      <c r="J199" s="122" t="s">
        <v>4133</v>
      </c>
      <c r="K199" s="126" t="s">
        <v>5124</v>
      </c>
      <c r="L199" s="127" t="s">
        <v>23</v>
      </c>
      <c r="M199" s="127" t="s">
        <v>24</v>
      </c>
      <c r="N199" t="str">
        <f t="shared" si="3"/>
        <v>no</v>
      </c>
    </row>
    <row r="200" spans="1:14" ht="108" hidden="1" x14ac:dyDescent="0.25">
      <c r="A200" s="122">
        <v>196</v>
      </c>
      <c r="B200" s="122" t="s">
        <v>5125</v>
      </c>
      <c r="C200" s="122"/>
      <c r="D200" s="122" t="s">
        <v>20</v>
      </c>
      <c r="E200" s="123" t="s">
        <v>5126</v>
      </c>
      <c r="F200" s="129" t="s">
        <v>5127</v>
      </c>
      <c r="G200" s="125">
        <v>43154</v>
      </c>
      <c r="H200" s="122" t="s">
        <v>3444</v>
      </c>
      <c r="I200" s="122" t="s">
        <v>4223</v>
      </c>
      <c r="J200" s="122" t="s">
        <v>4224</v>
      </c>
      <c r="K200" s="126" t="s">
        <v>5128</v>
      </c>
      <c r="L200" s="127" t="s">
        <v>23</v>
      </c>
      <c r="M200" s="127" t="s">
        <v>24</v>
      </c>
      <c r="N200" t="str">
        <f t="shared" si="3"/>
        <v>no</v>
      </c>
    </row>
    <row r="201" spans="1:14" ht="120" hidden="1" x14ac:dyDescent="0.25">
      <c r="A201" s="122">
        <v>197</v>
      </c>
      <c r="B201" s="122" t="s">
        <v>5129</v>
      </c>
      <c r="C201" s="122"/>
      <c r="D201" s="122" t="s">
        <v>20</v>
      </c>
      <c r="E201" s="123" t="s">
        <v>5130</v>
      </c>
      <c r="F201" s="129" t="s">
        <v>5131</v>
      </c>
      <c r="G201" s="125">
        <v>43154</v>
      </c>
      <c r="H201" s="122" t="s">
        <v>5132</v>
      </c>
      <c r="I201" s="122" t="s">
        <v>4223</v>
      </c>
      <c r="J201" s="122" t="s">
        <v>4224</v>
      </c>
      <c r="K201" s="126" t="s">
        <v>5133</v>
      </c>
      <c r="L201" s="127" t="s">
        <v>23</v>
      </c>
      <c r="M201" s="127" t="s">
        <v>24</v>
      </c>
      <c r="N201" t="str">
        <f t="shared" si="3"/>
        <v>no</v>
      </c>
    </row>
    <row r="202" spans="1:14" ht="60" hidden="1" x14ac:dyDescent="0.25">
      <c r="A202" s="122">
        <v>198</v>
      </c>
      <c r="B202" s="122" t="s">
        <v>5134</v>
      </c>
      <c r="C202" s="122"/>
      <c r="D202" s="122" t="s">
        <v>20</v>
      </c>
      <c r="E202" s="123" t="s">
        <v>5135</v>
      </c>
      <c r="F202" s="129" t="s">
        <v>5136</v>
      </c>
      <c r="G202" s="125">
        <v>43154</v>
      </c>
      <c r="H202" s="122" t="s">
        <v>4612</v>
      </c>
      <c r="I202" s="122" t="s">
        <v>4132</v>
      </c>
      <c r="J202" s="122" t="s">
        <v>4133</v>
      </c>
      <c r="K202" s="126" t="s">
        <v>5137</v>
      </c>
      <c r="L202" s="127" t="s">
        <v>23</v>
      </c>
      <c r="M202" s="127" t="s">
        <v>24</v>
      </c>
      <c r="N202" t="str">
        <f t="shared" si="3"/>
        <v>no</v>
      </c>
    </row>
    <row r="203" spans="1:14" ht="84" hidden="1" x14ac:dyDescent="0.25">
      <c r="A203" s="122">
        <v>199</v>
      </c>
      <c r="B203" s="122" t="s">
        <v>5138</v>
      </c>
      <c r="C203" s="122"/>
      <c r="D203" s="122" t="s">
        <v>20</v>
      </c>
      <c r="E203" s="123" t="s">
        <v>5139</v>
      </c>
      <c r="F203" s="129" t="s">
        <v>5140</v>
      </c>
      <c r="G203" s="125">
        <v>43154</v>
      </c>
      <c r="H203" s="122" t="s">
        <v>5141</v>
      </c>
      <c r="I203" s="122" t="s">
        <v>4132</v>
      </c>
      <c r="J203" s="122" t="s">
        <v>4133</v>
      </c>
      <c r="K203" s="126" t="s">
        <v>5142</v>
      </c>
      <c r="L203" s="127" t="s">
        <v>23</v>
      </c>
      <c r="M203" s="127" t="s">
        <v>24</v>
      </c>
      <c r="N203" t="str">
        <f t="shared" si="3"/>
        <v>no</v>
      </c>
    </row>
    <row r="204" spans="1:14" ht="72" hidden="1" x14ac:dyDescent="0.25">
      <c r="A204" s="122">
        <v>200</v>
      </c>
      <c r="B204" s="122" t="s">
        <v>5143</v>
      </c>
      <c r="C204" s="122"/>
      <c r="D204" s="122" t="s">
        <v>20</v>
      </c>
      <c r="E204" s="123" t="s">
        <v>5144</v>
      </c>
      <c r="F204" s="129" t="s">
        <v>5145</v>
      </c>
      <c r="G204" s="125">
        <v>43154</v>
      </c>
      <c r="H204" s="122" t="s">
        <v>5146</v>
      </c>
      <c r="I204" s="122" t="s">
        <v>4132</v>
      </c>
      <c r="J204" s="122" t="s">
        <v>4133</v>
      </c>
      <c r="K204" s="126" t="s">
        <v>5147</v>
      </c>
      <c r="L204" s="127" t="s">
        <v>23</v>
      </c>
      <c r="M204" s="127" t="s">
        <v>24</v>
      </c>
      <c r="N204" t="str">
        <f t="shared" si="3"/>
        <v>no</v>
      </c>
    </row>
    <row r="205" spans="1:14" ht="60" hidden="1" x14ac:dyDescent="0.25">
      <c r="A205" s="122">
        <v>201</v>
      </c>
      <c r="B205" s="122" t="s">
        <v>5148</v>
      </c>
      <c r="C205" s="122"/>
      <c r="D205" s="122" t="s">
        <v>20</v>
      </c>
      <c r="E205" s="123" t="s">
        <v>5149</v>
      </c>
      <c r="F205" s="129" t="s">
        <v>5150</v>
      </c>
      <c r="G205" s="125">
        <v>43154</v>
      </c>
      <c r="H205" s="122" t="s">
        <v>4961</v>
      </c>
      <c r="I205" s="122" t="s">
        <v>4132</v>
      </c>
      <c r="J205" s="122" t="s">
        <v>4133</v>
      </c>
      <c r="K205" s="126" t="s">
        <v>5151</v>
      </c>
      <c r="L205" s="127" t="s">
        <v>23</v>
      </c>
      <c r="M205" s="127" t="s">
        <v>24</v>
      </c>
      <c r="N205" t="str">
        <f t="shared" si="3"/>
        <v>no</v>
      </c>
    </row>
    <row r="206" spans="1:14" ht="120" hidden="1" x14ac:dyDescent="0.25">
      <c r="A206" s="122">
        <v>202</v>
      </c>
      <c r="B206" s="122" t="s">
        <v>5152</v>
      </c>
      <c r="C206" s="122"/>
      <c r="D206" s="122" t="s">
        <v>20</v>
      </c>
      <c r="E206" s="123" t="s">
        <v>5153</v>
      </c>
      <c r="F206" s="129" t="s">
        <v>5154</v>
      </c>
      <c r="G206" s="125">
        <v>43154</v>
      </c>
      <c r="H206" s="122" t="s">
        <v>5155</v>
      </c>
      <c r="I206" s="122" t="s">
        <v>4249</v>
      </c>
      <c r="J206" s="122" t="s">
        <v>4224</v>
      </c>
      <c r="K206" s="126" t="s">
        <v>5156</v>
      </c>
      <c r="L206" s="127" t="s">
        <v>23</v>
      </c>
      <c r="M206" s="127" t="s">
        <v>24</v>
      </c>
      <c r="N206" t="str">
        <f t="shared" si="3"/>
        <v>no</v>
      </c>
    </row>
    <row r="207" spans="1:14" ht="84" hidden="1" x14ac:dyDescent="0.25">
      <c r="A207" s="122">
        <v>203</v>
      </c>
      <c r="B207" s="122" t="s">
        <v>5157</v>
      </c>
      <c r="C207" s="125">
        <v>43112</v>
      </c>
      <c r="D207" s="122" t="s">
        <v>20</v>
      </c>
      <c r="E207" s="123" t="s">
        <v>5158</v>
      </c>
      <c r="F207" s="129" t="s">
        <v>5159</v>
      </c>
      <c r="G207" s="125">
        <v>43157</v>
      </c>
      <c r="H207" s="122" t="s">
        <v>5160</v>
      </c>
      <c r="I207" s="122" t="s">
        <v>341</v>
      </c>
      <c r="J207" s="122" t="s">
        <v>4312</v>
      </c>
      <c r="K207" s="126" t="s">
        <v>5161</v>
      </c>
      <c r="L207" s="127" t="s">
        <v>23</v>
      </c>
      <c r="M207" s="127" t="s">
        <v>24</v>
      </c>
      <c r="N207" t="str">
        <f t="shared" si="3"/>
        <v>no</v>
      </c>
    </row>
    <row r="208" spans="1:14" ht="84" hidden="1" x14ac:dyDescent="0.25">
      <c r="A208" s="122">
        <v>204</v>
      </c>
      <c r="B208" s="122" t="s">
        <v>5162</v>
      </c>
      <c r="C208" s="125">
        <v>43112</v>
      </c>
      <c r="D208" s="122" t="s">
        <v>20</v>
      </c>
      <c r="E208" s="123" t="s">
        <v>5163</v>
      </c>
      <c r="F208" s="129" t="s">
        <v>5164</v>
      </c>
      <c r="G208" s="125">
        <v>43157</v>
      </c>
      <c r="H208" s="122" t="s">
        <v>5160</v>
      </c>
      <c r="I208" s="122" t="s">
        <v>341</v>
      </c>
      <c r="J208" s="122" t="s">
        <v>4312</v>
      </c>
      <c r="K208" s="126" t="s">
        <v>5165</v>
      </c>
      <c r="L208" s="127" t="s">
        <v>23</v>
      </c>
      <c r="M208" s="127" t="s">
        <v>24</v>
      </c>
      <c r="N208" t="str">
        <f t="shared" si="3"/>
        <v>no</v>
      </c>
    </row>
    <row r="209" spans="1:14" ht="108" hidden="1" x14ac:dyDescent="0.25">
      <c r="A209" s="122">
        <v>205</v>
      </c>
      <c r="B209" s="122" t="s">
        <v>5166</v>
      </c>
      <c r="C209" s="122"/>
      <c r="D209" s="122" t="s">
        <v>20</v>
      </c>
      <c r="E209" s="123" t="s">
        <v>5167</v>
      </c>
      <c r="F209" s="129" t="s">
        <v>5168</v>
      </c>
      <c r="G209" s="125">
        <v>43157</v>
      </c>
      <c r="H209" s="122" t="s">
        <v>1703</v>
      </c>
      <c r="I209" s="122" t="s">
        <v>4249</v>
      </c>
      <c r="J209" s="122" t="s">
        <v>4224</v>
      </c>
      <c r="K209" s="126" t="s">
        <v>5169</v>
      </c>
      <c r="L209" s="127" t="s">
        <v>23</v>
      </c>
      <c r="M209" s="127" t="s">
        <v>24</v>
      </c>
      <c r="N209" t="str">
        <f t="shared" si="3"/>
        <v>no</v>
      </c>
    </row>
    <row r="210" spans="1:14" ht="72" hidden="1" x14ac:dyDescent="0.25">
      <c r="A210" s="122">
        <v>206</v>
      </c>
      <c r="B210" s="122" t="s">
        <v>5170</v>
      </c>
      <c r="C210" s="122"/>
      <c r="D210" s="122" t="s">
        <v>20</v>
      </c>
      <c r="E210" s="123" t="s">
        <v>5171</v>
      </c>
      <c r="F210" s="129" t="s">
        <v>5172</v>
      </c>
      <c r="G210" s="125">
        <v>43157</v>
      </c>
      <c r="H210" s="122" t="s">
        <v>84</v>
      </c>
      <c r="I210" s="122" t="s">
        <v>179</v>
      </c>
      <c r="J210" s="122" t="s">
        <v>5173</v>
      </c>
      <c r="K210" s="126" t="s">
        <v>5174</v>
      </c>
      <c r="L210" s="127" t="s">
        <v>36</v>
      </c>
      <c r="M210" s="127" t="s">
        <v>52</v>
      </c>
      <c r="N210" t="str">
        <f t="shared" si="3"/>
        <v>no</v>
      </c>
    </row>
    <row r="211" spans="1:14" ht="96" hidden="1" x14ac:dyDescent="0.25">
      <c r="A211" s="122">
        <v>207</v>
      </c>
      <c r="B211" s="122" t="s">
        <v>5175</v>
      </c>
      <c r="C211" s="122"/>
      <c r="D211" s="122" t="s">
        <v>20</v>
      </c>
      <c r="E211" s="123" t="s">
        <v>5176</v>
      </c>
      <c r="F211" s="129" t="s">
        <v>5177</v>
      </c>
      <c r="G211" s="125">
        <v>43157</v>
      </c>
      <c r="H211" s="122" t="s">
        <v>4533</v>
      </c>
      <c r="I211" s="122" t="s">
        <v>4249</v>
      </c>
      <c r="J211" s="122" t="s">
        <v>4224</v>
      </c>
      <c r="K211" s="126" t="s">
        <v>5178</v>
      </c>
      <c r="L211" s="127" t="s">
        <v>23</v>
      </c>
      <c r="M211" s="127" t="s">
        <v>24</v>
      </c>
      <c r="N211" t="str">
        <f t="shared" si="3"/>
        <v>no</v>
      </c>
    </row>
    <row r="212" spans="1:14" ht="72" hidden="1" x14ac:dyDescent="0.25">
      <c r="A212" s="122">
        <v>208</v>
      </c>
      <c r="B212" s="122" t="s">
        <v>5148</v>
      </c>
      <c r="C212" s="122"/>
      <c r="D212" s="122" t="s">
        <v>20</v>
      </c>
      <c r="E212" s="123" t="s">
        <v>5179</v>
      </c>
      <c r="F212" s="129" t="s">
        <v>5180</v>
      </c>
      <c r="G212" s="125">
        <v>43157</v>
      </c>
      <c r="H212" s="122" t="s">
        <v>3271</v>
      </c>
      <c r="I212" s="122" t="s">
        <v>4132</v>
      </c>
      <c r="J212" s="122" t="s">
        <v>161</v>
      </c>
      <c r="K212" s="126" t="s">
        <v>5181</v>
      </c>
      <c r="L212" s="127" t="s">
        <v>23</v>
      </c>
      <c r="M212" s="127" t="s">
        <v>24</v>
      </c>
      <c r="N212" t="str">
        <f t="shared" si="3"/>
        <v>no</v>
      </c>
    </row>
    <row r="213" spans="1:14" ht="108" hidden="1" x14ac:dyDescent="0.25">
      <c r="A213" s="122">
        <v>209</v>
      </c>
      <c r="B213" s="122" t="s">
        <v>5182</v>
      </c>
      <c r="C213" s="122"/>
      <c r="D213" s="122" t="s">
        <v>5183</v>
      </c>
      <c r="E213" s="123" t="s">
        <v>5184</v>
      </c>
      <c r="F213" s="129" t="s">
        <v>5185</v>
      </c>
      <c r="G213" s="125">
        <v>43157</v>
      </c>
      <c r="H213" s="122" t="s">
        <v>3864</v>
      </c>
      <c r="I213" s="122" t="s">
        <v>191</v>
      </c>
      <c r="J213" s="122" t="s">
        <v>5186</v>
      </c>
      <c r="K213" s="126" t="s">
        <v>5187</v>
      </c>
      <c r="L213" s="127" t="s">
        <v>23</v>
      </c>
      <c r="M213" s="127" t="s">
        <v>24</v>
      </c>
      <c r="N213" t="str">
        <f t="shared" si="3"/>
        <v>no</v>
      </c>
    </row>
    <row r="214" spans="1:14" ht="84" hidden="1" x14ac:dyDescent="0.25">
      <c r="A214" s="122">
        <v>210</v>
      </c>
      <c r="B214" s="122" t="s">
        <v>5148</v>
      </c>
      <c r="C214" s="122"/>
      <c r="D214" s="122" t="s">
        <v>20</v>
      </c>
      <c r="E214" s="123" t="s">
        <v>5188</v>
      </c>
      <c r="F214" s="129" t="s">
        <v>5189</v>
      </c>
      <c r="G214" s="125">
        <v>43157</v>
      </c>
      <c r="H214" s="122" t="s">
        <v>5190</v>
      </c>
      <c r="I214" s="122" t="s">
        <v>4132</v>
      </c>
      <c r="J214" s="122" t="s">
        <v>4133</v>
      </c>
      <c r="K214" s="126" t="s">
        <v>5191</v>
      </c>
      <c r="L214" s="127" t="s">
        <v>23</v>
      </c>
      <c r="M214" s="127" t="s">
        <v>24</v>
      </c>
      <c r="N214" t="str">
        <f t="shared" si="3"/>
        <v>no</v>
      </c>
    </row>
    <row r="215" spans="1:14" ht="120" hidden="1" x14ac:dyDescent="0.25">
      <c r="A215" s="122">
        <v>211</v>
      </c>
      <c r="B215" s="122" t="s">
        <v>5192</v>
      </c>
      <c r="C215" s="122"/>
      <c r="D215" s="122" t="s">
        <v>20</v>
      </c>
      <c r="E215" s="123" t="s">
        <v>5193</v>
      </c>
      <c r="F215" s="129" t="s">
        <v>5194</v>
      </c>
      <c r="G215" s="125">
        <v>43157</v>
      </c>
      <c r="H215" s="122" t="s">
        <v>5195</v>
      </c>
      <c r="I215" s="122" t="s">
        <v>4132</v>
      </c>
      <c r="J215" s="122" t="s">
        <v>4133</v>
      </c>
      <c r="K215" s="126" t="s">
        <v>5196</v>
      </c>
      <c r="L215" s="127" t="s">
        <v>23</v>
      </c>
      <c r="M215" s="127" t="s">
        <v>24</v>
      </c>
      <c r="N215" t="str">
        <f t="shared" si="3"/>
        <v>no</v>
      </c>
    </row>
    <row r="216" spans="1:14" ht="96" hidden="1" x14ac:dyDescent="0.25">
      <c r="A216" s="122">
        <v>212</v>
      </c>
      <c r="B216" s="122" t="s">
        <v>5197</v>
      </c>
      <c r="C216" s="122"/>
      <c r="D216" s="122" t="s">
        <v>20</v>
      </c>
      <c r="E216" s="123" t="s">
        <v>5198</v>
      </c>
      <c r="F216" s="129" t="s">
        <v>5199</v>
      </c>
      <c r="G216" s="125">
        <v>43158</v>
      </c>
      <c r="H216" s="122" t="s">
        <v>1018</v>
      </c>
      <c r="I216" s="122" t="s">
        <v>4147</v>
      </c>
      <c r="J216" s="122" t="s">
        <v>78</v>
      </c>
      <c r="K216" s="126" t="s">
        <v>5200</v>
      </c>
      <c r="L216" s="127" t="s">
        <v>36</v>
      </c>
      <c r="M216" s="127" t="s">
        <v>24</v>
      </c>
      <c r="N216" t="str">
        <f t="shared" si="3"/>
        <v>no</v>
      </c>
    </row>
    <row r="217" spans="1:14" ht="72" hidden="1" x14ac:dyDescent="0.25">
      <c r="A217" s="122">
        <v>213</v>
      </c>
      <c r="B217" s="122" t="s">
        <v>5201</v>
      </c>
      <c r="C217" s="122"/>
      <c r="D217" s="122" t="s">
        <v>5202</v>
      </c>
      <c r="E217" s="123" t="s">
        <v>5203</v>
      </c>
      <c r="F217" s="129" t="s">
        <v>5204</v>
      </c>
      <c r="G217" s="125">
        <v>43158</v>
      </c>
      <c r="H217" s="122" t="s">
        <v>3395</v>
      </c>
      <c r="I217" s="122" t="s">
        <v>4162</v>
      </c>
      <c r="J217" s="122" t="s">
        <v>2746</v>
      </c>
      <c r="K217" s="126" t="s">
        <v>5205</v>
      </c>
      <c r="L217" s="127" t="s">
        <v>23</v>
      </c>
      <c r="M217" s="127" t="s">
        <v>24</v>
      </c>
      <c r="N217" t="str">
        <f t="shared" si="3"/>
        <v>no</v>
      </c>
    </row>
    <row r="218" spans="1:14" ht="132" hidden="1" x14ac:dyDescent="0.25">
      <c r="A218" s="122">
        <v>214</v>
      </c>
      <c r="B218" s="122" t="s">
        <v>5206</v>
      </c>
      <c r="C218" s="122"/>
      <c r="D218" s="122" t="s">
        <v>20</v>
      </c>
      <c r="E218" s="123" t="s">
        <v>5207</v>
      </c>
      <c r="F218" s="129" t="s">
        <v>5208</v>
      </c>
      <c r="G218" s="125">
        <v>43158</v>
      </c>
      <c r="H218" s="122" t="s">
        <v>3716</v>
      </c>
      <c r="I218" s="122" t="s">
        <v>4603</v>
      </c>
      <c r="J218" s="122" t="s">
        <v>78</v>
      </c>
      <c r="K218" s="126" t="s">
        <v>5209</v>
      </c>
      <c r="L218" s="127" t="s">
        <v>3698</v>
      </c>
      <c r="M218" s="127" t="s">
        <v>24</v>
      </c>
      <c r="N218" t="str">
        <f t="shared" si="3"/>
        <v>no</v>
      </c>
    </row>
    <row r="219" spans="1:14" ht="96" hidden="1" x14ac:dyDescent="0.25">
      <c r="A219" s="122">
        <v>215</v>
      </c>
      <c r="B219" s="122" t="s">
        <v>5210</v>
      </c>
      <c r="C219" s="125">
        <v>43122</v>
      </c>
      <c r="D219" s="122" t="s">
        <v>5211</v>
      </c>
      <c r="E219" s="123" t="s">
        <v>5212</v>
      </c>
      <c r="F219" s="129" t="s">
        <v>5213</v>
      </c>
      <c r="G219" s="125">
        <v>43158</v>
      </c>
      <c r="H219" s="122" t="s">
        <v>5214</v>
      </c>
      <c r="I219" s="122" t="s">
        <v>4311</v>
      </c>
      <c r="J219" s="122" t="s">
        <v>4237</v>
      </c>
      <c r="K219" s="126" t="s">
        <v>5215</v>
      </c>
      <c r="L219" s="127" t="s">
        <v>36</v>
      </c>
      <c r="M219" s="127" t="s">
        <v>24</v>
      </c>
      <c r="N219" t="str">
        <f t="shared" si="3"/>
        <v>no</v>
      </c>
    </row>
    <row r="220" spans="1:14" ht="72" hidden="1" x14ac:dyDescent="0.25">
      <c r="A220" s="122">
        <v>216</v>
      </c>
      <c r="B220" s="122" t="s">
        <v>5216</v>
      </c>
      <c r="C220" s="122"/>
      <c r="D220" s="122" t="s">
        <v>20</v>
      </c>
      <c r="E220" s="123" t="s">
        <v>5217</v>
      </c>
      <c r="F220" s="129" t="s">
        <v>5218</v>
      </c>
      <c r="G220" s="125">
        <v>43158</v>
      </c>
      <c r="H220" s="122" t="s">
        <v>5219</v>
      </c>
      <c r="I220" s="122" t="s">
        <v>5220</v>
      </c>
      <c r="J220" s="122" t="s">
        <v>5221</v>
      </c>
      <c r="K220" s="126" t="s">
        <v>5222</v>
      </c>
      <c r="L220" s="127" t="s">
        <v>3698</v>
      </c>
      <c r="M220" s="127" t="s">
        <v>24</v>
      </c>
      <c r="N220" t="str">
        <f t="shared" si="3"/>
        <v>no</v>
      </c>
    </row>
    <row r="221" spans="1:14" ht="96" hidden="1" x14ac:dyDescent="0.25">
      <c r="A221" s="122">
        <v>217</v>
      </c>
      <c r="B221" s="122" t="s">
        <v>5223</v>
      </c>
      <c r="C221" s="122"/>
      <c r="D221" s="122" t="s">
        <v>20</v>
      </c>
      <c r="E221" s="123" t="s">
        <v>5224</v>
      </c>
      <c r="F221" s="129" t="s">
        <v>5225</v>
      </c>
      <c r="G221" s="125">
        <v>43158</v>
      </c>
      <c r="H221" s="122" t="s">
        <v>5226</v>
      </c>
      <c r="I221" s="122" t="s">
        <v>5227</v>
      </c>
      <c r="J221" s="122" t="s">
        <v>78</v>
      </c>
      <c r="K221" s="126" t="s">
        <v>5228</v>
      </c>
      <c r="L221" s="127" t="s">
        <v>23</v>
      </c>
      <c r="M221" s="127" t="s">
        <v>24</v>
      </c>
      <c r="N221" t="str">
        <f t="shared" si="3"/>
        <v>no</v>
      </c>
    </row>
    <row r="222" spans="1:14" ht="96" hidden="1" x14ac:dyDescent="0.25">
      <c r="A222" s="122">
        <v>218</v>
      </c>
      <c r="B222" s="122" t="s">
        <v>5229</v>
      </c>
      <c r="C222" s="122"/>
      <c r="D222" s="122" t="s">
        <v>20</v>
      </c>
      <c r="E222" s="123" t="s">
        <v>5230</v>
      </c>
      <c r="F222" s="129" t="s">
        <v>5231</v>
      </c>
      <c r="G222" s="125">
        <v>43158</v>
      </c>
      <c r="H222" s="122" t="s">
        <v>5232</v>
      </c>
      <c r="I222" s="122" t="s">
        <v>4249</v>
      </c>
      <c r="J222" s="122" t="s">
        <v>4224</v>
      </c>
      <c r="K222" s="126" t="s">
        <v>5233</v>
      </c>
      <c r="L222" s="127" t="s">
        <v>23</v>
      </c>
      <c r="M222" s="127" t="s">
        <v>24</v>
      </c>
      <c r="N222" t="str">
        <f t="shared" si="3"/>
        <v>no</v>
      </c>
    </row>
    <row r="223" spans="1:14" ht="84" hidden="1" x14ac:dyDescent="0.25">
      <c r="A223" s="122">
        <v>219</v>
      </c>
      <c r="B223" s="122" t="s">
        <v>5234</v>
      </c>
      <c r="C223" s="122"/>
      <c r="D223" s="122" t="s">
        <v>20</v>
      </c>
      <c r="E223" s="123" t="s">
        <v>5235</v>
      </c>
      <c r="F223" s="129" t="s">
        <v>5236</v>
      </c>
      <c r="G223" s="125">
        <v>43159</v>
      </c>
      <c r="H223" s="122" t="s">
        <v>5237</v>
      </c>
      <c r="I223" s="122" t="s">
        <v>5238</v>
      </c>
      <c r="J223" s="122" t="s">
        <v>5239</v>
      </c>
      <c r="K223" s="126" t="s">
        <v>5240</v>
      </c>
      <c r="L223" s="127" t="s">
        <v>23</v>
      </c>
      <c r="M223" s="127" t="s">
        <v>24</v>
      </c>
      <c r="N223" t="str">
        <f t="shared" si="3"/>
        <v>no</v>
      </c>
    </row>
    <row r="224" spans="1:14" ht="96" hidden="1" x14ac:dyDescent="0.25">
      <c r="A224" s="122">
        <v>220</v>
      </c>
      <c r="B224" s="122" t="s">
        <v>5241</v>
      </c>
      <c r="C224" s="122"/>
      <c r="D224" s="122" t="s">
        <v>20</v>
      </c>
      <c r="E224" s="123" t="s">
        <v>5242</v>
      </c>
      <c r="F224" s="129" t="s">
        <v>5243</v>
      </c>
      <c r="G224" s="125">
        <v>43159</v>
      </c>
      <c r="H224" s="122" t="s">
        <v>5244</v>
      </c>
      <c r="I224" s="122" t="s">
        <v>179</v>
      </c>
      <c r="J224" s="122" t="s">
        <v>4198</v>
      </c>
      <c r="K224" s="126" t="s">
        <v>5245</v>
      </c>
      <c r="L224" s="127" t="s">
        <v>36</v>
      </c>
      <c r="M224" s="127" t="s">
        <v>24</v>
      </c>
      <c r="N224" t="str">
        <f t="shared" si="3"/>
        <v>no</v>
      </c>
    </row>
    <row r="225" spans="1:14" ht="84" hidden="1" x14ac:dyDescent="0.25">
      <c r="A225" s="122">
        <v>221</v>
      </c>
      <c r="B225" s="122" t="s">
        <v>5246</v>
      </c>
      <c r="C225" s="122"/>
      <c r="D225" s="122" t="s">
        <v>5247</v>
      </c>
      <c r="E225" s="123" t="s">
        <v>5248</v>
      </c>
      <c r="F225" s="129" t="s">
        <v>5249</v>
      </c>
      <c r="G225" s="125">
        <v>43160</v>
      </c>
      <c r="H225" s="122" t="s">
        <v>5250</v>
      </c>
      <c r="I225" s="122" t="s">
        <v>5251</v>
      </c>
      <c r="J225" s="122" t="s">
        <v>5252</v>
      </c>
      <c r="K225" s="126" t="s">
        <v>5253</v>
      </c>
      <c r="L225" s="127" t="s">
        <v>23</v>
      </c>
      <c r="M225" s="127" t="s">
        <v>52</v>
      </c>
      <c r="N225" t="str">
        <f t="shared" si="3"/>
        <v>no</v>
      </c>
    </row>
    <row r="226" spans="1:14" ht="96" hidden="1" x14ac:dyDescent="0.25">
      <c r="A226" s="122">
        <v>222</v>
      </c>
      <c r="B226" s="122" t="s">
        <v>5254</v>
      </c>
      <c r="C226" s="122"/>
      <c r="D226" s="122" t="s">
        <v>20</v>
      </c>
      <c r="E226" s="123" t="s">
        <v>5255</v>
      </c>
      <c r="F226" s="129" t="s">
        <v>5256</v>
      </c>
      <c r="G226" s="125">
        <v>43160</v>
      </c>
      <c r="H226" s="122" t="s">
        <v>5226</v>
      </c>
      <c r="I226" s="122" t="s">
        <v>5227</v>
      </c>
      <c r="J226" s="122" t="s">
        <v>78</v>
      </c>
      <c r="K226" s="126" t="s">
        <v>5257</v>
      </c>
      <c r="L226" s="127" t="s">
        <v>23</v>
      </c>
      <c r="M226" s="127" t="s">
        <v>24</v>
      </c>
      <c r="N226" t="str">
        <f t="shared" si="3"/>
        <v>no</v>
      </c>
    </row>
    <row r="227" spans="1:14" ht="108" hidden="1" x14ac:dyDescent="0.25">
      <c r="A227" s="122">
        <v>223</v>
      </c>
      <c r="B227" s="122" t="s">
        <v>5258</v>
      </c>
      <c r="C227" s="125">
        <v>43130</v>
      </c>
      <c r="D227" s="122" t="s">
        <v>5259</v>
      </c>
      <c r="E227" s="123" t="s">
        <v>5260</v>
      </c>
      <c r="F227" s="129" t="s">
        <v>5261</v>
      </c>
      <c r="G227" s="125">
        <v>43160</v>
      </c>
      <c r="H227" s="122" t="s">
        <v>5262</v>
      </c>
      <c r="I227" s="122" t="s">
        <v>4311</v>
      </c>
      <c r="J227" s="122" t="s">
        <v>4237</v>
      </c>
      <c r="K227" s="126" t="s">
        <v>5263</v>
      </c>
      <c r="L227" s="127" t="s">
        <v>36</v>
      </c>
      <c r="M227" s="127" t="s">
        <v>24</v>
      </c>
      <c r="N227" t="str">
        <f t="shared" si="3"/>
        <v>no</v>
      </c>
    </row>
    <row r="228" spans="1:14" ht="60" hidden="1" x14ac:dyDescent="0.25">
      <c r="A228" s="122">
        <v>224</v>
      </c>
      <c r="B228" s="122" t="s">
        <v>5264</v>
      </c>
      <c r="C228" s="122"/>
      <c r="D228" s="122" t="s">
        <v>5265</v>
      </c>
      <c r="E228" s="123" t="s">
        <v>5266</v>
      </c>
      <c r="F228" s="129" t="s">
        <v>5267</v>
      </c>
      <c r="G228" s="125">
        <v>43160</v>
      </c>
      <c r="H228" s="122" t="s">
        <v>5268</v>
      </c>
      <c r="I228" s="122" t="s">
        <v>4162</v>
      </c>
      <c r="J228" s="122" t="s">
        <v>2746</v>
      </c>
      <c r="K228" s="126" t="s">
        <v>5269</v>
      </c>
      <c r="L228" s="127" t="s">
        <v>23</v>
      </c>
      <c r="M228" s="127" t="s">
        <v>24</v>
      </c>
      <c r="N228" t="str">
        <f t="shared" si="3"/>
        <v>no</v>
      </c>
    </row>
    <row r="229" spans="1:14" ht="48" hidden="1" x14ac:dyDescent="0.25">
      <c r="A229" s="122">
        <v>225</v>
      </c>
      <c r="B229" s="122" t="s">
        <v>5270</v>
      </c>
      <c r="C229" s="122"/>
      <c r="D229" s="122" t="s">
        <v>20</v>
      </c>
      <c r="E229" s="123" t="s">
        <v>5271</v>
      </c>
      <c r="F229" s="129" t="s">
        <v>5272</v>
      </c>
      <c r="G229" s="125">
        <v>43160</v>
      </c>
      <c r="H229" s="122" t="s">
        <v>5273</v>
      </c>
      <c r="I229" s="122" t="s">
        <v>179</v>
      </c>
      <c r="J229" s="122" t="s">
        <v>179</v>
      </c>
      <c r="K229" s="126" t="s">
        <v>5274</v>
      </c>
      <c r="L229" s="127" t="s">
        <v>36</v>
      </c>
      <c r="M229" s="127" t="s">
        <v>24</v>
      </c>
      <c r="N229" t="str">
        <f t="shared" si="3"/>
        <v>no</v>
      </c>
    </row>
    <row r="230" spans="1:14" ht="48" hidden="1" x14ac:dyDescent="0.25">
      <c r="A230" s="122">
        <v>226</v>
      </c>
      <c r="B230" s="122" t="s">
        <v>5275</v>
      </c>
      <c r="C230" s="122"/>
      <c r="D230" s="122" t="s">
        <v>20</v>
      </c>
      <c r="E230" s="123" t="s">
        <v>5276</v>
      </c>
      <c r="F230" s="129" t="s">
        <v>5277</v>
      </c>
      <c r="G230" s="125">
        <v>43161</v>
      </c>
      <c r="H230" s="122" t="s">
        <v>5273</v>
      </c>
      <c r="I230" s="122" t="s">
        <v>179</v>
      </c>
      <c r="J230" s="122" t="s">
        <v>179</v>
      </c>
      <c r="K230" s="126" t="s">
        <v>5278</v>
      </c>
      <c r="L230" s="127" t="s">
        <v>36</v>
      </c>
      <c r="M230" s="127" t="s">
        <v>24</v>
      </c>
      <c r="N230" t="str">
        <f t="shared" si="3"/>
        <v>no</v>
      </c>
    </row>
    <row r="231" spans="1:14" ht="108" hidden="1" x14ac:dyDescent="0.25">
      <c r="A231" s="122">
        <v>227</v>
      </c>
      <c r="B231" s="122" t="s">
        <v>5279</v>
      </c>
      <c r="C231" s="122"/>
      <c r="D231" s="122" t="s">
        <v>20</v>
      </c>
      <c r="E231" s="123" t="s">
        <v>5280</v>
      </c>
      <c r="F231" s="129" t="s">
        <v>5281</v>
      </c>
      <c r="G231" s="125">
        <v>43161</v>
      </c>
      <c r="H231" s="122" t="s">
        <v>5282</v>
      </c>
      <c r="I231" s="122" t="s">
        <v>5283</v>
      </c>
      <c r="J231" s="122" t="s">
        <v>5284</v>
      </c>
      <c r="K231" s="126" t="s">
        <v>5285</v>
      </c>
      <c r="L231" s="127" t="s">
        <v>23</v>
      </c>
      <c r="M231" s="127" t="s">
        <v>24</v>
      </c>
      <c r="N231" t="str">
        <f t="shared" si="3"/>
        <v>no</v>
      </c>
    </row>
    <row r="232" spans="1:14" ht="60" hidden="1" x14ac:dyDescent="0.25">
      <c r="A232" s="122">
        <v>228</v>
      </c>
      <c r="B232" s="122" t="s">
        <v>5286</v>
      </c>
      <c r="C232" s="122"/>
      <c r="D232" s="122" t="s">
        <v>20</v>
      </c>
      <c r="E232" s="123" t="s">
        <v>5287</v>
      </c>
      <c r="F232" s="129" t="s">
        <v>5288</v>
      </c>
      <c r="G232" s="125">
        <v>43161</v>
      </c>
      <c r="H232" s="122" t="s">
        <v>5289</v>
      </c>
      <c r="I232" s="122" t="s">
        <v>4147</v>
      </c>
      <c r="J232" s="122" t="s">
        <v>4148</v>
      </c>
      <c r="K232" s="126" t="s">
        <v>5290</v>
      </c>
      <c r="L232" s="127" t="s">
        <v>36</v>
      </c>
      <c r="M232" s="127" t="s">
        <v>24</v>
      </c>
      <c r="N232" t="str">
        <f t="shared" si="3"/>
        <v>no</v>
      </c>
    </row>
    <row r="233" spans="1:14" ht="60" hidden="1" x14ac:dyDescent="0.25">
      <c r="A233" s="122">
        <v>229</v>
      </c>
      <c r="B233" s="122" t="s">
        <v>5291</v>
      </c>
      <c r="C233" s="122"/>
      <c r="D233" s="122" t="s">
        <v>20</v>
      </c>
      <c r="E233" s="123" t="s">
        <v>5292</v>
      </c>
      <c r="F233" s="129" t="s">
        <v>5293</v>
      </c>
      <c r="G233" s="125">
        <v>43165</v>
      </c>
      <c r="H233" s="122" t="s">
        <v>566</v>
      </c>
      <c r="I233" s="122" t="s">
        <v>5294</v>
      </c>
      <c r="J233" s="122" t="s">
        <v>5295</v>
      </c>
      <c r="K233" s="126" t="s">
        <v>5296</v>
      </c>
      <c r="L233" s="127" t="s">
        <v>3698</v>
      </c>
      <c r="M233" s="127" t="s">
        <v>24</v>
      </c>
      <c r="N233" t="str">
        <f t="shared" si="3"/>
        <v>no</v>
      </c>
    </row>
    <row r="234" spans="1:14" ht="60" hidden="1" x14ac:dyDescent="0.25">
      <c r="A234" s="122">
        <v>230</v>
      </c>
      <c r="B234" s="122" t="s">
        <v>5297</v>
      </c>
      <c r="C234" s="122"/>
      <c r="D234" s="122" t="s">
        <v>20</v>
      </c>
      <c r="E234" s="123" t="s">
        <v>5298</v>
      </c>
      <c r="F234" s="129" t="s">
        <v>5299</v>
      </c>
      <c r="G234" s="125">
        <v>43165</v>
      </c>
      <c r="H234" s="122" t="s">
        <v>159</v>
      </c>
      <c r="I234" s="122" t="s">
        <v>179</v>
      </c>
      <c r="J234" s="122" t="s">
        <v>2302</v>
      </c>
      <c r="K234" s="126" t="s">
        <v>5300</v>
      </c>
      <c r="L234" s="127" t="s">
        <v>23</v>
      </c>
      <c r="M234" s="127" t="s">
        <v>24</v>
      </c>
      <c r="N234" t="str">
        <f t="shared" si="3"/>
        <v>no</v>
      </c>
    </row>
    <row r="235" spans="1:14" ht="108" hidden="1" x14ac:dyDescent="0.25">
      <c r="A235" s="122">
        <v>231</v>
      </c>
      <c r="B235" s="122" t="s">
        <v>5301</v>
      </c>
      <c r="C235" s="122"/>
      <c r="D235" s="122" t="s">
        <v>5302</v>
      </c>
      <c r="E235" s="123" t="s">
        <v>5303</v>
      </c>
      <c r="F235" s="129" t="s">
        <v>5304</v>
      </c>
      <c r="G235" s="125">
        <v>43165</v>
      </c>
      <c r="H235" s="122" t="s">
        <v>5305</v>
      </c>
      <c r="I235" s="122" t="s">
        <v>191</v>
      </c>
      <c r="J235" s="122" t="s">
        <v>4126</v>
      </c>
      <c r="K235" s="126" t="s">
        <v>5306</v>
      </c>
      <c r="L235" s="127" t="s">
        <v>23</v>
      </c>
      <c r="M235" s="127" t="s">
        <v>24</v>
      </c>
      <c r="N235" t="str">
        <f t="shared" si="3"/>
        <v>no</v>
      </c>
    </row>
    <row r="236" spans="1:14" ht="60" hidden="1" x14ac:dyDescent="0.25">
      <c r="A236" s="122">
        <v>232</v>
      </c>
      <c r="B236" s="122" t="s">
        <v>5307</v>
      </c>
      <c r="C236" s="122"/>
      <c r="D236" s="122" t="s">
        <v>5308</v>
      </c>
      <c r="E236" s="123" t="s">
        <v>5309</v>
      </c>
      <c r="F236" s="129" t="s">
        <v>5310</v>
      </c>
      <c r="G236" s="125">
        <v>43165</v>
      </c>
      <c r="H236" s="122" t="s">
        <v>951</v>
      </c>
      <c r="I236" s="122" t="s">
        <v>160</v>
      </c>
      <c r="J236" s="122" t="s">
        <v>161</v>
      </c>
      <c r="K236" s="126" t="s">
        <v>5311</v>
      </c>
      <c r="L236" s="127" t="s">
        <v>23</v>
      </c>
      <c r="M236" s="127" t="s">
        <v>24</v>
      </c>
      <c r="N236" t="str">
        <f t="shared" si="3"/>
        <v>no</v>
      </c>
    </row>
    <row r="237" spans="1:14" ht="96" hidden="1" x14ac:dyDescent="0.25">
      <c r="A237" s="122">
        <v>233</v>
      </c>
      <c r="B237" s="122" t="s">
        <v>5312</v>
      </c>
      <c r="C237" s="122"/>
      <c r="D237" s="122" t="s">
        <v>20</v>
      </c>
      <c r="E237" s="123" t="s">
        <v>5313</v>
      </c>
      <c r="F237" s="129" t="s">
        <v>5314</v>
      </c>
      <c r="G237" s="125">
        <v>43166</v>
      </c>
      <c r="H237" s="122" t="s">
        <v>5315</v>
      </c>
      <c r="I237" s="122" t="s">
        <v>4249</v>
      </c>
      <c r="J237" s="122" t="s">
        <v>4224</v>
      </c>
      <c r="K237" s="126" t="s">
        <v>5316</v>
      </c>
      <c r="L237" s="127" t="s">
        <v>23</v>
      </c>
      <c r="M237" s="127" t="s">
        <v>24</v>
      </c>
      <c r="N237" t="str">
        <f t="shared" si="3"/>
        <v>no</v>
      </c>
    </row>
    <row r="238" spans="1:14" ht="84" hidden="1" x14ac:dyDescent="0.25">
      <c r="A238" s="122">
        <v>234</v>
      </c>
      <c r="B238" s="122" t="s">
        <v>5317</v>
      </c>
      <c r="C238" s="122"/>
      <c r="D238" s="122" t="s">
        <v>20</v>
      </c>
      <c r="E238" s="123" t="s">
        <v>5318</v>
      </c>
      <c r="F238" s="129" t="s">
        <v>5319</v>
      </c>
      <c r="G238" s="125">
        <v>43166</v>
      </c>
      <c r="H238" s="122" t="s">
        <v>5320</v>
      </c>
      <c r="I238" s="122" t="s">
        <v>4132</v>
      </c>
      <c r="J238" s="122" t="s">
        <v>161</v>
      </c>
      <c r="K238" s="126" t="s">
        <v>5321</v>
      </c>
      <c r="L238" s="127" t="s">
        <v>23</v>
      </c>
      <c r="M238" s="127" t="s">
        <v>24</v>
      </c>
      <c r="N238" t="str">
        <f t="shared" si="3"/>
        <v>no</v>
      </c>
    </row>
    <row r="239" spans="1:14" ht="96" hidden="1" x14ac:dyDescent="0.25">
      <c r="A239" s="122">
        <v>235</v>
      </c>
      <c r="B239" s="122" t="s">
        <v>5322</v>
      </c>
      <c r="C239" s="122"/>
      <c r="D239" s="122" t="s">
        <v>20</v>
      </c>
      <c r="E239" s="123" t="s">
        <v>5323</v>
      </c>
      <c r="F239" s="129" t="s">
        <v>5324</v>
      </c>
      <c r="G239" s="125">
        <v>43166</v>
      </c>
      <c r="H239" s="122" t="s">
        <v>5325</v>
      </c>
      <c r="I239" s="122" t="s">
        <v>179</v>
      </c>
      <c r="J239" s="122" t="s">
        <v>5326</v>
      </c>
      <c r="K239" s="126" t="s">
        <v>5327</v>
      </c>
      <c r="L239" s="127" t="s">
        <v>36</v>
      </c>
      <c r="M239" s="127" t="s">
        <v>24</v>
      </c>
      <c r="N239" t="str">
        <f t="shared" si="3"/>
        <v>no</v>
      </c>
    </row>
    <row r="240" spans="1:14" ht="72" hidden="1" x14ac:dyDescent="0.25">
      <c r="A240" s="122">
        <v>236</v>
      </c>
      <c r="B240" s="122" t="s">
        <v>5328</v>
      </c>
      <c r="C240" s="122"/>
      <c r="D240" s="122" t="s">
        <v>20</v>
      </c>
      <c r="E240" s="123" t="s">
        <v>5329</v>
      </c>
      <c r="F240" s="129" t="s">
        <v>5330</v>
      </c>
      <c r="G240" s="125">
        <v>43167</v>
      </c>
      <c r="H240" s="122" t="s">
        <v>5331</v>
      </c>
      <c r="I240" s="122" t="s">
        <v>4147</v>
      </c>
      <c r="J240" s="122" t="s">
        <v>4148</v>
      </c>
      <c r="K240" s="126" t="s">
        <v>5332</v>
      </c>
      <c r="L240" s="127" t="s">
        <v>36</v>
      </c>
      <c r="M240" s="127" t="s">
        <v>24</v>
      </c>
      <c r="N240" t="str">
        <f t="shared" si="3"/>
        <v>no</v>
      </c>
    </row>
    <row r="241" spans="1:14" ht="60" hidden="1" x14ac:dyDescent="0.25">
      <c r="A241" s="122">
        <v>237</v>
      </c>
      <c r="B241" s="122" t="s">
        <v>5333</v>
      </c>
      <c r="C241" s="122"/>
      <c r="D241" s="122" t="s">
        <v>20</v>
      </c>
      <c r="E241" s="123" t="s">
        <v>5334</v>
      </c>
      <c r="F241" s="129" t="s">
        <v>5335</v>
      </c>
      <c r="G241" s="125">
        <v>43167</v>
      </c>
      <c r="H241" s="122" t="s">
        <v>5289</v>
      </c>
      <c r="I241" s="122" t="s">
        <v>4147</v>
      </c>
      <c r="J241" s="122" t="s">
        <v>4148</v>
      </c>
      <c r="K241" s="126" t="s">
        <v>5336</v>
      </c>
      <c r="L241" s="127" t="s">
        <v>36</v>
      </c>
      <c r="M241" s="127" t="s">
        <v>24</v>
      </c>
      <c r="N241" t="str">
        <f t="shared" si="3"/>
        <v>no</v>
      </c>
    </row>
    <row r="242" spans="1:14" ht="108" hidden="1" x14ac:dyDescent="0.25">
      <c r="A242" s="122">
        <v>238</v>
      </c>
      <c r="B242" s="122" t="s">
        <v>5337</v>
      </c>
      <c r="C242" s="122"/>
      <c r="D242" s="122" t="s">
        <v>20</v>
      </c>
      <c r="E242" s="123" t="s">
        <v>5338</v>
      </c>
      <c r="F242" s="129" t="s">
        <v>5339</v>
      </c>
      <c r="G242" s="125">
        <v>43167</v>
      </c>
      <c r="H242" s="122" t="s">
        <v>5340</v>
      </c>
      <c r="I242" s="122" t="s">
        <v>179</v>
      </c>
      <c r="J242" s="122" t="s">
        <v>5341</v>
      </c>
      <c r="K242" s="126" t="s">
        <v>5342</v>
      </c>
      <c r="L242" s="127" t="s">
        <v>36</v>
      </c>
      <c r="M242" s="127" t="s">
        <v>24</v>
      </c>
      <c r="N242" t="str">
        <f t="shared" si="3"/>
        <v>no</v>
      </c>
    </row>
    <row r="243" spans="1:14" ht="96" hidden="1" x14ac:dyDescent="0.25">
      <c r="A243" s="122">
        <v>239</v>
      </c>
      <c r="B243" s="122" t="s">
        <v>5343</v>
      </c>
      <c r="C243" s="122"/>
      <c r="D243" s="122" t="s">
        <v>5344</v>
      </c>
      <c r="E243" s="123" t="s">
        <v>5345</v>
      </c>
      <c r="F243" s="129" t="s">
        <v>5346</v>
      </c>
      <c r="G243" s="125">
        <v>43167</v>
      </c>
      <c r="H243" s="122" t="s">
        <v>40</v>
      </c>
      <c r="I243" s="122" t="s">
        <v>214</v>
      </c>
      <c r="J243" s="122" t="s">
        <v>4155</v>
      </c>
      <c r="K243" s="126" t="s">
        <v>5347</v>
      </c>
      <c r="L243" s="127" t="s">
        <v>23</v>
      </c>
      <c r="M243" s="127" t="s">
        <v>52</v>
      </c>
      <c r="N243" t="str">
        <f t="shared" si="3"/>
        <v>no</v>
      </c>
    </row>
    <row r="244" spans="1:14" ht="72" hidden="1" x14ac:dyDescent="0.25">
      <c r="A244" s="122">
        <v>240</v>
      </c>
      <c r="B244" s="122" t="s">
        <v>5348</v>
      </c>
      <c r="C244" s="122"/>
      <c r="D244" s="122" t="s">
        <v>20</v>
      </c>
      <c r="E244" s="123" t="s">
        <v>5349</v>
      </c>
      <c r="F244" s="129" t="s">
        <v>5350</v>
      </c>
      <c r="G244" s="125">
        <v>43167</v>
      </c>
      <c r="H244" s="122" t="s">
        <v>2841</v>
      </c>
      <c r="I244" s="122" t="s">
        <v>179</v>
      </c>
      <c r="J244" s="122" t="s">
        <v>5351</v>
      </c>
      <c r="K244" s="126" t="s">
        <v>5352</v>
      </c>
      <c r="L244" s="127" t="s">
        <v>36</v>
      </c>
      <c r="M244" s="127" t="s">
        <v>24</v>
      </c>
      <c r="N244" t="str">
        <f t="shared" si="3"/>
        <v>no</v>
      </c>
    </row>
    <row r="245" spans="1:14" ht="96" hidden="1" x14ac:dyDescent="0.25">
      <c r="A245" s="122">
        <v>241</v>
      </c>
      <c r="B245" s="122" t="s">
        <v>5353</v>
      </c>
      <c r="C245" s="122"/>
      <c r="D245" s="122" t="s">
        <v>5354</v>
      </c>
      <c r="E245" s="123" t="s">
        <v>5355</v>
      </c>
      <c r="F245" s="129" t="s">
        <v>5356</v>
      </c>
      <c r="G245" s="125">
        <v>43167</v>
      </c>
      <c r="H245" s="122" t="s">
        <v>5357</v>
      </c>
      <c r="I245" s="122" t="s">
        <v>4174</v>
      </c>
      <c r="J245" s="122" t="s">
        <v>4699</v>
      </c>
      <c r="K245" s="126" t="s">
        <v>5358</v>
      </c>
      <c r="L245" s="127" t="s">
        <v>23</v>
      </c>
      <c r="M245" s="127" t="s">
        <v>24</v>
      </c>
      <c r="N245" t="str">
        <f t="shared" si="3"/>
        <v>no</v>
      </c>
    </row>
    <row r="246" spans="1:14" ht="108" hidden="1" x14ac:dyDescent="0.25">
      <c r="A246" s="122">
        <v>242</v>
      </c>
      <c r="B246" s="122" t="s">
        <v>5359</v>
      </c>
      <c r="C246" s="122"/>
      <c r="D246" s="122" t="s">
        <v>20</v>
      </c>
      <c r="E246" s="123" t="s">
        <v>5360</v>
      </c>
      <c r="F246" s="129" t="s">
        <v>5361</v>
      </c>
      <c r="G246" s="125">
        <v>43167</v>
      </c>
      <c r="H246" s="122" t="s">
        <v>5362</v>
      </c>
      <c r="I246" s="122" t="s">
        <v>5227</v>
      </c>
      <c r="J246" s="122" t="s">
        <v>78</v>
      </c>
      <c r="K246" s="126" t="s">
        <v>5363</v>
      </c>
      <c r="L246" s="127" t="s">
        <v>3698</v>
      </c>
      <c r="M246" s="127" t="s">
        <v>24</v>
      </c>
      <c r="N246" t="str">
        <f t="shared" si="3"/>
        <v>no</v>
      </c>
    </row>
    <row r="247" spans="1:14" ht="84" hidden="1" x14ac:dyDescent="0.25">
      <c r="A247" s="122">
        <v>243</v>
      </c>
      <c r="B247" s="122" t="s">
        <v>5364</v>
      </c>
      <c r="C247" s="122"/>
      <c r="D247" s="122" t="s">
        <v>20</v>
      </c>
      <c r="E247" s="123" t="s">
        <v>5365</v>
      </c>
      <c r="F247" s="129" t="s">
        <v>5366</v>
      </c>
      <c r="G247" s="125">
        <v>43168</v>
      </c>
      <c r="H247" s="122" t="s">
        <v>4096</v>
      </c>
      <c r="I247" s="122" t="s">
        <v>5227</v>
      </c>
      <c r="J247" s="122" t="s">
        <v>78</v>
      </c>
      <c r="K247" s="126" t="s">
        <v>5367</v>
      </c>
      <c r="L247" s="127" t="s">
        <v>23</v>
      </c>
      <c r="M247" s="127" t="s">
        <v>24</v>
      </c>
      <c r="N247" t="str">
        <f t="shared" si="3"/>
        <v>no</v>
      </c>
    </row>
    <row r="248" spans="1:14" ht="96" hidden="1" x14ac:dyDescent="0.25">
      <c r="A248" s="122">
        <v>244</v>
      </c>
      <c r="B248" s="122" t="s">
        <v>5368</v>
      </c>
      <c r="C248" s="125">
        <v>43175</v>
      </c>
      <c r="D248" s="122" t="s">
        <v>20</v>
      </c>
      <c r="E248" s="123" t="s">
        <v>5369</v>
      </c>
      <c r="F248" s="129" t="s">
        <v>5370</v>
      </c>
      <c r="G248" s="125">
        <v>43168</v>
      </c>
      <c r="H248" s="122" t="s">
        <v>1894</v>
      </c>
      <c r="I248" s="122" t="s">
        <v>4311</v>
      </c>
      <c r="J248" s="122" t="s">
        <v>4796</v>
      </c>
      <c r="K248" s="126" t="s">
        <v>5371</v>
      </c>
      <c r="L248" s="127" t="s">
        <v>36</v>
      </c>
      <c r="M248" s="127" t="s">
        <v>24</v>
      </c>
      <c r="N248" t="str">
        <f t="shared" si="3"/>
        <v>si</v>
      </c>
    </row>
    <row r="249" spans="1:14" ht="132" hidden="1" x14ac:dyDescent="0.25">
      <c r="A249" s="122">
        <v>245</v>
      </c>
      <c r="B249" s="122" t="s">
        <v>5372</v>
      </c>
      <c r="C249" s="122"/>
      <c r="D249" s="122" t="s">
        <v>20</v>
      </c>
      <c r="E249" s="123" t="s">
        <v>5373</v>
      </c>
      <c r="F249" s="129" t="s">
        <v>5374</v>
      </c>
      <c r="G249" s="125">
        <v>43168</v>
      </c>
      <c r="H249" s="122" t="s">
        <v>985</v>
      </c>
      <c r="I249" s="122" t="s">
        <v>4603</v>
      </c>
      <c r="J249" s="122" t="s">
        <v>78</v>
      </c>
      <c r="K249" s="126" t="s">
        <v>5375</v>
      </c>
      <c r="L249" s="127" t="s">
        <v>3698</v>
      </c>
      <c r="M249" s="127" t="s">
        <v>24</v>
      </c>
      <c r="N249" t="str">
        <f t="shared" si="3"/>
        <v>no</v>
      </c>
    </row>
    <row r="250" spans="1:14" ht="84" hidden="1" x14ac:dyDescent="0.25">
      <c r="A250" s="122">
        <v>246</v>
      </c>
      <c r="B250" s="122" t="s">
        <v>5376</v>
      </c>
      <c r="C250" s="122"/>
      <c r="D250" s="122" t="s">
        <v>20</v>
      </c>
      <c r="E250" s="123" t="s">
        <v>5377</v>
      </c>
      <c r="F250" s="129" t="s">
        <v>5378</v>
      </c>
      <c r="G250" s="125">
        <v>43168</v>
      </c>
      <c r="H250" s="122" t="s">
        <v>5379</v>
      </c>
      <c r="I250" s="122" t="s">
        <v>179</v>
      </c>
      <c r="J250" s="122" t="s">
        <v>5380</v>
      </c>
      <c r="K250" s="126" t="s">
        <v>5381</v>
      </c>
      <c r="L250" s="127" t="s">
        <v>36</v>
      </c>
      <c r="M250" s="127" t="s">
        <v>24</v>
      </c>
      <c r="N250" t="str">
        <f t="shared" si="3"/>
        <v>no</v>
      </c>
    </row>
    <row r="251" spans="1:14" ht="96" hidden="1" x14ac:dyDescent="0.25">
      <c r="A251" s="122">
        <v>247</v>
      </c>
      <c r="B251" s="122" t="s">
        <v>5382</v>
      </c>
      <c r="C251" s="122"/>
      <c r="D251" s="122" t="s">
        <v>20</v>
      </c>
      <c r="E251" s="123" t="s">
        <v>5383</v>
      </c>
      <c r="F251" s="129" t="s">
        <v>5384</v>
      </c>
      <c r="G251" s="125">
        <v>43168</v>
      </c>
      <c r="H251" s="122" t="s">
        <v>5379</v>
      </c>
      <c r="I251" s="122" t="s">
        <v>179</v>
      </c>
      <c r="J251" s="122" t="s">
        <v>5380</v>
      </c>
      <c r="K251" s="126" t="s">
        <v>5385</v>
      </c>
      <c r="L251" s="127" t="s">
        <v>36</v>
      </c>
      <c r="M251" s="127" t="s">
        <v>24</v>
      </c>
      <c r="N251" t="str">
        <f t="shared" si="3"/>
        <v>no</v>
      </c>
    </row>
    <row r="252" spans="1:14" ht="132" hidden="1" x14ac:dyDescent="0.25">
      <c r="A252" s="122">
        <v>248</v>
      </c>
      <c r="B252" s="122" t="s">
        <v>5386</v>
      </c>
      <c r="C252" s="122"/>
      <c r="D252" s="122" t="s">
        <v>20</v>
      </c>
      <c r="E252" s="123" t="s">
        <v>5387</v>
      </c>
      <c r="F252" s="129" t="s">
        <v>5388</v>
      </c>
      <c r="G252" s="125">
        <v>43168</v>
      </c>
      <c r="H252" s="122" t="s">
        <v>5389</v>
      </c>
      <c r="I252" s="122" t="s">
        <v>4603</v>
      </c>
      <c r="J252" s="122" t="s">
        <v>4148</v>
      </c>
      <c r="K252" s="126" t="s">
        <v>5390</v>
      </c>
      <c r="L252" s="127" t="s">
        <v>3698</v>
      </c>
      <c r="M252" s="127" t="s">
        <v>24</v>
      </c>
      <c r="N252" t="str">
        <f t="shared" si="3"/>
        <v>no</v>
      </c>
    </row>
    <row r="253" spans="1:14" ht="72" hidden="1" x14ac:dyDescent="0.25">
      <c r="A253" s="122">
        <v>249</v>
      </c>
      <c r="B253" s="122" t="s">
        <v>5391</v>
      </c>
      <c r="C253" s="122"/>
      <c r="D253" s="122" t="s">
        <v>5392</v>
      </c>
      <c r="E253" s="123" t="s">
        <v>5393</v>
      </c>
      <c r="F253" s="129" t="s">
        <v>5394</v>
      </c>
      <c r="G253" s="125">
        <v>43168</v>
      </c>
      <c r="H253" s="122" t="s">
        <v>5395</v>
      </c>
      <c r="I253" s="122" t="s">
        <v>5396</v>
      </c>
      <c r="J253" s="122" t="s">
        <v>4812</v>
      </c>
      <c r="K253" s="126" t="s">
        <v>5397</v>
      </c>
      <c r="L253" s="127" t="s">
        <v>36</v>
      </c>
      <c r="M253" s="127" t="s">
        <v>24</v>
      </c>
      <c r="N253" t="str">
        <f t="shared" si="3"/>
        <v>no</v>
      </c>
    </row>
    <row r="254" spans="1:14" ht="108" hidden="1" x14ac:dyDescent="0.25">
      <c r="A254" s="122">
        <v>250</v>
      </c>
      <c r="B254" s="122" t="s">
        <v>5398</v>
      </c>
      <c r="C254" s="122"/>
      <c r="D254" s="122" t="s">
        <v>20</v>
      </c>
      <c r="E254" s="123" t="s">
        <v>5399</v>
      </c>
      <c r="F254" s="129" t="s">
        <v>5400</v>
      </c>
      <c r="G254" s="125">
        <v>43168</v>
      </c>
      <c r="H254" s="122" t="s">
        <v>5401</v>
      </c>
      <c r="I254" s="122" t="s">
        <v>5227</v>
      </c>
      <c r="J254" s="122" t="s">
        <v>78</v>
      </c>
      <c r="K254" s="126" t="s">
        <v>5402</v>
      </c>
      <c r="L254" s="127" t="s">
        <v>3698</v>
      </c>
      <c r="M254" s="127" t="s">
        <v>24</v>
      </c>
      <c r="N254" t="str">
        <f t="shared" si="3"/>
        <v>no</v>
      </c>
    </row>
    <row r="255" spans="1:14" ht="180" hidden="1" x14ac:dyDescent="0.25">
      <c r="A255" s="122">
        <v>251</v>
      </c>
      <c r="B255" s="122" t="s">
        <v>5403</v>
      </c>
      <c r="C255" s="122"/>
      <c r="D255" s="122" t="s">
        <v>5045</v>
      </c>
      <c r="E255" s="123" t="s">
        <v>5404</v>
      </c>
      <c r="F255" s="129" t="s">
        <v>5405</v>
      </c>
      <c r="G255" s="125">
        <v>43168</v>
      </c>
      <c r="H255" s="122" t="s">
        <v>867</v>
      </c>
      <c r="I255" s="122" t="s">
        <v>5406</v>
      </c>
      <c r="J255" s="122" t="s">
        <v>5407</v>
      </c>
      <c r="K255" s="126" t="s">
        <v>5408</v>
      </c>
      <c r="L255" s="127" t="s">
        <v>23</v>
      </c>
      <c r="M255" s="127" t="s">
        <v>24</v>
      </c>
      <c r="N255" t="str">
        <f t="shared" si="3"/>
        <v>no</v>
      </c>
    </row>
    <row r="256" spans="1:14" ht="48" hidden="1" x14ac:dyDescent="0.25">
      <c r="A256" s="122">
        <v>252</v>
      </c>
      <c r="B256" s="122" t="s">
        <v>5409</v>
      </c>
      <c r="C256" s="122"/>
      <c r="D256" s="122" t="s">
        <v>5410</v>
      </c>
      <c r="E256" s="123" t="s">
        <v>5411</v>
      </c>
      <c r="F256" s="129" t="s">
        <v>5412</v>
      </c>
      <c r="G256" s="125">
        <v>43168</v>
      </c>
      <c r="H256" s="122" t="s">
        <v>1043</v>
      </c>
      <c r="I256" s="122" t="s">
        <v>179</v>
      </c>
      <c r="J256" s="122" t="s">
        <v>161</v>
      </c>
      <c r="K256" s="126" t="s">
        <v>5413</v>
      </c>
      <c r="L256" s="127" t="s">
        <v>23</v>
      </c>
      <c r="M256" s="127" t="s">
        <v>24</v>
      </c>
      <c r="N256" t="str">
        <f t="shared" si="3"/>
        <v>no</v>
      </c>
    </row>
    <row r="257" spans="1:14" ht="60" hidden="1" x14ac:dyDescent="0.25">
      <c r="A257" s="122">
        <v>253</v>
      </c>
      <c r="B257" s="122" t="s">
        <v>5414</v>
      </c>
      <c r="C257" s="122"/>
      <c r="D257" s="122" t="s">
        <v>20</v>
      </c>
      <c r="E257" s="123" t="s">
        <v>5415</v>
      </c>
      <c r="F257" s="129" t="s">
        <v>5416</v>
      </c>
      <c r="G257" s="125">
        <v>43168</v>
      </c>
      <c r="H257" s="122" t="s">
        <v>5417</v>
      </c>
      <c r="I257" s="122" t="s">
        <v>179</v>
      </c>
      <c r="J257" s="122" t="s">
        <v>179</v>
      </c>
      <c r="K257" s="126" t="s">
        <v>5418</v>
      </c>
      <c r="L257" s="127" t="s">
        <v>3698</v>
      </c>
      <c r="M257" s="127" t="s">
        <v>24</v>
      </c>
      <c r="N257" t="str">
        <f t="shared" si="3"/>
        <v>no</v>
      </c>
    </row>
    <row r="258" spans="1:14" ht="96" hidden="1" x14ac:dyDescent="0.25">
      <c r="A258" s="122">
        <v>254</v>
      </c>
      <c r="B258" s="122" t="s">
        <v>5419</v>
      </c>
      <c r="C258" s="125">
        <v>43167</v>
      </c>
      <c r="D258" s="122" t="s">
        <v>5420</v>
      </c>
      <c r="E258" s="123" t="s">
        <v>5421</v>
      </c>
      <c r="F258" s="129" t="s">
        <v>5422</v>
      </c>
      <c r="G258" s="125">
        <v>43171</v>
      </c>
      <c r="H258" s="122" t="s">
        <v>2661</v>
      </c>
      <c r="I258" s="122" t="s">
        <v>4311</v>
      </c>
      <c r="J258" s="122" t="s">
        <v>4237</v>
      </c>
      <c r="K258" s="126" t="s">
        <v>5423</v>
      </c>
      <c r="L258" s="127" t="s">
        <v>36</v>
      </c>
      <c r="M258" s="127" t="s">
        <v>24</v>
      </c>
      <c r="N258" t="str">
        <f t="shared" si="3"/>
        <v>no</v>
      </c>
    </row>
    <row r="259" spans="1:14" ht="72" hidden="1" x14ac:dyDescent="0.25">
      <c r="A259" s="122">
        <v>255</v>
      </c>
      <c r="B259" s="122" t="s">
        <v>5424</v>
      </c>
      <c r="C259" s="122"/>
      <c r="D259" s="122" t="s">
        <v>5425</v>
      </c>
      <c r="E259" s="123" t="s">
        <v>5426</v>
      </c>
      <c r="F259" s="129" t="s">
        <v>5427</v>
      </c>
      <c r="G259" s="125">
        <v>43171</v>
      </c>
      <c r="H259" s="122" t="s">
        <v>5428</v>
      </c>
      <c r="I259" s="122" t="s">
        <v>160</v>
      </c>
      <c r="J259" s="122" t="s">
        <v>5429</v>
      </c>
      <c r="K259" s="126" t="s">
        <v>5430</v>
      </c>
      <c r="L259" s="127" t="s">
        <v>23</v>
      </c>
      <c r="M259" s="127" t="s">
        <v>24</v>
      </c>
      <c r="N259" t="str">
        <f t="shared" si="3"/>
        <v>no</v>
      </c>
    </row>
    <row r="260" spans="1:14" ht="96" hidden="1" x14ac:dyDescent="0.25">
      <c r="A260" s="122">
        <v>256</v>
      </c>
      <c r="B260" s="122" t="s">
        <v>5431</v>
      </c>
      <c r="C260" s="122"/>
      <c r="D260" s="122" t="s">
        <v>5432</v>
      </c>
      <c r="E260" s="123" t="s">
        <v>5433</v>
      </c>
      <c r="F260" s="129" t="s">
        <v>5434</v>
      </c>
      <c r="G260" s="125">
        <v>43171</v>
      </c>
      <c r="H260" s="122" t="s">
        <v>5435</v>
      </c>
      <c r="I260" s="122" t="s">
        <v>214</v>
      </c>
      <c r="J260" s="122" t="s">
        <v>4155</v>
      </c>
      <c r="K260" s="126" t="s">
        <v>5436</v>
      </c>
      <c r="L260" s="127" t="s">
        <v>23</v>
      </c>
      <c r="M260" s="127" t="s">
        <v>52</v>
      </c>
      <c r="N260" t="str">
        <f t="shared" si="3"/>
        <v>no</v>
      </c>
    </row>
    <row r="261" spans="1:14" ht="108" hidden="1" x14ac:dyDescent="0.25">
      <c r="A261" s="122">
        <v>257</v>
      </c>
      <c r="B261" s="122" t="s">
        <v>5437</v>
      </c>
      <c r="C261" s="122"/>
      <c r="D261" s="122" t="s">
        <v>5438</v>
      </c>
      <c r="E261" s="123" t="s">
        <v>5439</v>
      </c>
      <c r="F261" s="129" t="s">
        <v>5440</v>
      </c>
      <c r="G261" s="125">
        <v>43171</v>
      </c>
      <c r="H261" s="122" t="s">
        <v>5441</v>
      </c>
      <c r="I261" s="122" t="s">
        <v>191</v>
      </c>
      <c r="J261" s="122" t="s">
        <v>5442</v>
      </c>
      <c r="K261" s="126" t="s">
        <v>5443</v>
      </c>
      <c r="L261" s="127" t="s">
        <v>23</v>
      </c>
      <c r="M261" s="127" t="s">
        <v>24</v>
      </c>
      <c r="N261" t="str">
        <f t="shared" si="3"/>
        <v>no</v>
      </c>
    </row>
    <row r="262" spans="1:14" ht="120" hidden="1" x14ac:dyDescent="0.25">
      <c r="A262" s="122">
        <v>258</v>
      </c>
      <c r="B262" s="122" t="s">
        <v>5444</v>
      </c>
      <c r="C262" s="122"/>
      <c r="D262" s="122" t="s">
        <v>20</v>
      </c>
      <c r="E262" s="123" t="s">
        <v>5445</v>
      </c>
      <c r="F262" s="129" t="s">
        <v>5446</v>
      </c>
      <c r="G262" s="125">
        <v>43172</v>
      </c>
      <c r="H262" s="122" t="s">
        <v>5447</v>
      </c>
      <c r="I262" s="122" t="s">
        <v>179</v>
      </c>
      <c r="J262" s="122" t="s">
        <v>5448</v>
      </c>
      <c r="K262" s="126" t="s">
        <v>5449</v>
      </c>
      <c r="L262" s="127" t="s">
        <v>36</v>
      </c>
      <c r="M262" s="127" t="s">
        <v>24</v>
      </c>
      <c r="N262" t="str">
        <f t="shared" ref="N262:N325" si="4">IF(C262="-","no es tupa",IF(G262&lt;=C262,"si","no"))</f>
        <v>no</v>
      </c>
    </row>
    <row r="263" spans="1:14" ht="108" hidden="1" x14ac:dyDescent="0.25">
      <c r="A263" s="122">
        <v>259</v>
      </c>
      <c r="B263" s="122" t="s">
        <v>5450</v>
      </c>
      <c r="C263" s="122"/>
      <c r="D263" s="122" t="s">
        <v>20</v>
      </c>
      <c r="E263" s="123" t="s">
        <v>5451</v>
      </c>
      <c r="F263" s="129" t="s">
        <v>5452</v>
      </c>
      <c r="G263" s="125">
        <v>43172</v>
      </c>
      <c r="H263" s="122" t="s">
        <v>5453</v>
      </c>
      <c r="I263" s="122" t="s">
        <v>4249</v>
      </c>
      <c r="J263" s="122" t="s">
        <v>4224</v>
      </c>
      <c r="K263" s="126" t="s">
        <v>5454</v>
      </c>
      <c r="L263" s="127" t="s">
        <v>23</v>
      </c>
      <c r="M263" s="127" t="s">
        <v>24</v>
      </c>
      <c r="N263" t="str">
        <f t="shared" si="4"/>
        <v>no</v>
      </c>
    </row>
    <row r="264" spans="1:14" ht="108" hidden="1" x14ac:dyDescent="0.25">
      <c r="A264" s="122">
        <v>260</v>
      </c>
      <c r="B264" s="122" t="s">
        <v>5455</v>
      </c>
      <c r="C264" s="122"/>
      <c r="D264" s="122" t="s">
        <v>20</v>
      </c>
      <c r="E264" s="123" t="s">
        <v>5456</v>
      </c>
      <c r="F264" s="129" t="s">
        <v>5457</v>
      </c>
      <c r="G264" s="125">
        <v>43172</v>
      </c>
      <c r="H264" s="122" t="s">
        <v>606</v>
      </c>
      <c r="I264" s="122" t="s">
        <v>4223</v>
      </c>
      <c r="J264" s="122" t="s">
        <v>4224</v>
      </c>
      <c r="K264" s="126" t="s">
        <v>5458</v>
      </c>
      <c r="L264" s="127" t="s">
        <v>23</v>
      </c>
      <c r="M264" s="127" t="s">
        <v>24</v>
      </c>
      <c r="N264" t="str">
        <f t="shared" si="4"/>
        <v>no</v>
      </c>
    </row>
    <row r="265" spans="1:14" ht="108" hidden="1" x14ac:dyDescent="0.25">
      <c r="A265" s="122">
        <v>261</v>
      </c>
      <c r="B265" s="122" t="s">
        <v>5459</v>
      </c>
      <c r="C265" s="122"/>
      <c r="D265" s="122" t="s">
        <v>5460</v>
      </c>
      <c r="E265" s="123" t="s">
        <v>5461</v>
      </c>
      <c r="F265" s="129" t="s">
        <v>5462</v>
      </c>
      <c r="G265" s="125">
        <v>43172</v>
      </c>
      <c r="H265" s="122" t="s">
        <v>5463</v>
      </c>
      <c r="I265" s="122" t="s">
        <v>191</v>
      </c>
      <c r="J265" s="122" t="s">
        <v>5442</v>
      </c>
      <c r="K265" s="126" t="s">
        <v>5464</v>
      </c>
      <c r="L265" s="127" t="s">
        <v>23</v>
      </c>
      <c r="M265" s="127" t="s">
        <v>24</v>
      </c>
      <c r="N265" t="str">
        <f t="shared" si="4"/>
        <v>no</v>
      </c>
    </row>
    <row r="266" spans="1:14" ht="60" hidden="1" x14ac:dyDescent="0.25">
      <c r="A266" s="122">
        <v>262</v>
      </c>
      <c r="B266" s="122" t="s">
        <v>5465</v>
      </c>
      <c r="C266" s="122"/>
      <c r="D266" s="122" t="s">
        <v>20</v>
      </c>
      <c r="E266" s="122" t="s">
        <v>5466</v>
      </c>
      <c r="F266" s="129" t="s">
        <v>5467</v>
      </c>
      <c r="G266" s="125">
        <v>43172</v>
      </c>
      <c r="H266" s="122" t="s">
        <v>4161</v>
      </c>
      <c r="I266" s="122" t="s">
        <v>4162</v>
      </c>
      <c r="J266" s="122" t="s">
        <v>5468</v>
      </c>
      <c r="K266" s="126" t="s">
        <v>5469</v>
      </c>
      <c r="L266" s="127" t="s">
        <v>23</v>
      </c>
      <c r="M266" s="127" t="s">
        <v>24</v>
      </c>
      <c r="N266" t="str">
        <f t="shared" si="4"/>
        <v>no</v>
      </c>
    </row>
    <row r="267" spans="1:14" ht="72" hidden="1" x14ac:dyDescent="0.25">
      <c r="A267" s="122">
        <v>263</v>
      </c>
      <c r="B267" s="122" t="s">
        <v>5470</v>
      </c>
      <c r="C267" s="122"/>
      <c r="D267" s="122" t="s">
        <v>20</v>
      </c>
      <c r="E267" s="122" t="s">
        <v>5471</v>
      </c>
      <c r="F267" s="129" t="s">
        <v>5472</v>
      </c>
      <c r="G267" s="125">
        <v>43172</v>
      </c>
      <c r="H267" s="122" t="s">
        <v>4161</v>
      </c>
      <c r="I267" s="122" t="s">
        <v>4162</v>
      </c>
      <c r="J267" s="122" t="s">
        <v>5468</v>
      </c>
      <c r="K267" s="126" t="s">
        <v>5473</v>
      </c>
      <c r="L267" s="127" t="s">
        <v>23</v>
      </c>
      <c r="M267" s="127" t="s">
        <v>24</v>
      </c>
      <c r="N267" t="str">
        <f t="shared" si="4"/>
        <v>no</v>
      </c>
    </row>
    <row r="268" spans="1:14" ht="84" hidden="1" x14ac:dyDescent="0.25">
      <c r="A268" s="122">
        <v>264</v>
      </c>
      <c r="B268" s="122" t="s">
        <v>5474</v>
      </c>
      <c r="C268" s="122"/>
      <c r="D268" s="122" t="s">
        <v>5475</v>
      </c>
      <c r="E268" s="123" t="s">
        <v>5476</v>
      </c>
      <c r="F268" s="129" t="s">
        <v>5477</v>
      </c>
      <c r="G268" s="125">
        <v>43174</v>
      </c>
      <c r="H268" s="122" t="s">
        <v>2346</v>
      </c>
      <c r="I268" s="122" t="s">
        <v>179</v>
      </c>
      <c r="J268" s="122" t="s">
        <v>179</v>
      </c>
      <c r="K268" s="126" t="s">
        <v>5478</v>
      </c>
      <c r="L268" s="127" t="s">
        <v>23</v>
      </c>
      <c r="M268" s="127" t="s">
        <v>24</v>
      </c>
      <c r="N268" t="str">
        <f t="shared" si="4"/>
        <v>no</v>
      </c>
    </row>
    <row r="269" spans="1:14" ht="84" hidden="1" x14ac:dyDescent="0.25">
      <c r="A269" s="122">
        <v>265</v>
      </c>
      <c r="B269" s="122" t="s">
        <v>5479</v>
      </c>
      <c r="C269" s="125">
        <v>43165</v>
      </c>
      <c r="D269" s="122" t="s">
        <v>20</v>
      </c>
      <c r="E269" s="123" t="s">
        <v>5480</v>
      </c>
      <c r="F269" s="129" t="s">
        <v>5481</v>
      </c>
      <c r="G269" s="125">
        <v>43174</v>
      </c>
      <c r="H269" s="122" t="s">
        <v>5289</v>
      </c>
      <c r="I269" s="122" t="s">
        <v>4311</v>
      </c>
      <c r="J269" s="122" t="s">
        <v>5482</v>
      </c>
      <c r="K269" s="126" t="s">
        <v>5483</v>
      </c>
      <c r="L269" s="127" t="s">
        <v>3698</v>
      </c>
      <c r="M269" s="127" t="s">
        <v>24</v>
      </c>
      <c r="N269" t="str">
        <f t="shared" si="4"/>
        <v>no</v>
      </c>
    </row>
    <row r="270" spans="1:14" ht="60" hidden="1" x14ac:dyDescent="0.25">
      <c r="A270" s="122">
        <v>266</v>
      </c>
      <c r="B270" s="122" t="s">
        <v>5484</v>
      </c>
      <c r="C270" s="122"/>
      <c r="D270" s="122" t="s">
        <v>20</v>
      </c>
      <c r="E270" s="123" t="s">
        <v>5485</v>
      </c>
      <c r="F270" s="129" t="s">
        <v>5486</v>
      </c>
      <c r="G270" s="125">
        <v>43174</v>
      </c>
      <c r="H270" s="122" t="s">
        <v>5487</v>
      </c>
      <c r="I270" s="122" t="s">
        <v>4147</v>
      </c>
      <c r="J270" s="122" t="s">
        <v>4148</v>
      </c>
      <c r="K270" s="126" t="s">
        <v>5488</v>
      </c>
      <c r="L270" s="127" t="s">
        <v>36</v>
      </c>
      <c r="M270" s="127" t="s">
        <v>24</v>
      </c>
      <c r="N270" t="str">
        <f t="shared" si="4"/>
        <v>no</v>
      </c>
    </row>
    <row r="271" spans="1:14" ht="72" hidden="1" x14ac:dyDescent="0.25">
      <c r="A271" s="122">
        <v>267</v>
      </c>
      <c r="B271" s="122" t="s">
        <v>5489</v>
      </c>
      <c r="C271" s="122"/>
      <c r="D271" s="122" t="s">
        <v>5490</v>
      </c>
      <c r="E271" s="123" t="s">
        <v>5491</v>
      </c>
      <c r="F271" s="129" t="s">
        <v>5492</v>
      </c>
      <c r="G271" s="125">
        <v>43175</v>
      </c>
      <c r="H271" s="122" t="s">
        <v>5493</v>
      </c>
      <c r="I271" s="122" t="s">
        <v>277</v>
      </c>
      <c r="J271" s="122" t="s">
        <v>4711</v>
      </c>
      <c r="K271" s="126" t="s">
        <v>5494</v>
      </c>
      <c r="L271" s="127" t="s">
        <v>23</v>
      </c>
      <c r="M271" s="127" t="s">
        <v>52</v>
      </c>
      <c r="N271" t="str">
        <f t="shared" si="4"/>
        <v>no</v>
      </c>
    </row>
    <row r="272" spans="1:14" ht="72" hidden="1" x14ac:dyDescent="0.25">
      <c r="A272" s="122">
        <v>268</v>
      </c>
      <c r="B272" s="122" t="s">
        <v>5495</v>
      </c>
      <c r="C272" s="122"/>
      <c r="D272" s="122" t="s">
        <v>20</v>
      </c>
      <c r="E272" s="123" t="s">
        <v>5496</v>
      </c>
      <c r="F272" s="129" t="s">
        <v>5497</v>
      </c>
      <c r="G272" s="125">
        <v>43175</v>
      </c>
      <c r="H272" s="122" t="s">
        <v>5498</v>
      </c>
      <c r="I272" s="122" t="s">
        <v>5227</v>
      </c>
      <c r="J272" s="122" t="s">
        <v>78</v>
      </c>
      <c r="K272" s="126" t="s">
        <v>5499</v>
      </c>
      <c r="L272" s="127" t="s">
        <v>23</v>
      </c>
      <c r="M272" s="127" t="s">
        <v>24</v>
      </c>
      <c r="N272" t="str">
        <f t="shared" si="4"/>
        <v>no</v>
      </c>
    </row>
    <row r="273" spans="1:14" ht="72" hidden="1" x14ac:dyDescent="0.25">
      <c r="A273" s="122">
        <v>269</v>
      </c>
      <c r="B273" s="122" t="s">
        <v>5500</v>
      </c>
      <c r="C273" s="122"/>
      <c r="D273" s="122" t="s">
        <v>20</v>
      </c>
      <c r="E273" s="123" t="s">
        <v>5501</v>
      </c>
      <c r="F273" s="129" t="s">
        <v>5502</v>
      </c>
      <c r="G273" s="125">
        <v>43175</v>
      </c>
      <c r="H273" s="122" t="s">
        <v>5498</v>
      </c>
      <c r="I273" s="122" t="s">
        <v>5227</v>
      </c>
      <c r="J273" s="122" t="s">
        <v>78</v>
      </c>
      <c r="K273" s="126" t="s">
        <v>5503</v>
      </c>
      <c r="L273" s="127" t="s">
        <v>23</v>
      </c>
      <c r="M273" s="127" t="s">
        <v>24</v>
      </c>
      <c r="N273" t="str">
        <f t="shared" si="4"/>
        <v>no</v>
      </c>
    </row>
    <row r="274" spans="1:14" ht="108" hidden="1" x14ac:dyDescent="0.25">
      <c r="A274" s="122">
        <v>270</v>
      </c>
      <c r="B274" s="122" t="s">
        <v>5504</v>
      </c>
      <c r="C274" s="122"/>
      <c r="D274" s="122" t="s">
        <v>5505</v>
      </c>
      <c r="E274" s="123" t="s">
        <v>5506</v>
      </c>
      <c r="F274" s="129" t="s">
        <v>5507</v>
      </c>
      <c r="G274" s="125">
        <v>43175</v>
      </c>
      <c r="H274" s="122" t="s">
        <v>5508</v>
      </c>
      <c r="I274" s="122" t="s">
        <v>191</v>
      </c>
      <c r="J274" s="122" t="s">
        <v>5442</v>
      </c>
      <c r="K274" s="126" t="s">
        <v>5509</v>
      </c>
      <c r="L274" s="127" t="s">
        <v>23</v>
      </c>
      <c r="M274" s="127" t="s">
        <v>24</v>
      </c>
      <c r="N274" t="str">
        <f t="shared" si="4"/>
        <v>no</v>
      </c>
    </row>
    <row r="275" spans="1:14" ht="108" hidden="1" x14ac:dyDescent="0.25">
      <c r="A275" s="122">
        <v>271</v>
      </c>
      <c r="B275" s="122" t="s">
        <v>5510</v>
      </c>
      <c r="C275" s="122"/>
      <c r="D275" s="122" t="s">
        <v>5511</v>
      </c>
      <c r="E275" s="123" t="s">
        <v>5512</v>
      </c>
      <c r="F275" s="129" t="s">
        <v>5513</v>
      </c>
      <c r="G275" s="125">
        <v>43175</v>
      </c>
      <c r="H275" s="122" t="s">
        <v>5514</v>
      </c>
      <c r="I275" s="122" t="s">
        <v>191</v>
      </c>
      <c r="J275" s="122" t="s">
        <v>5442</v>
      </c>
      <c r="K275" s="126" t="s">
        <v>5515</v>
      </c>
      <c r="L275" s="127" t="s">
        <v>23</v>
      </c>
      <c r="M275" s="127" t="s">
        <v>24</v>
      </c>
      <c r="N275" t="str">
        <f t="shared" si="4"/>
        <v>no</v>
      </c>
    </row>
    <row r="276" spans="1:14" ht="60" hidden="1" x14ac:dyDescent="0.25">
      <c r="A276" s="122">
        <v>272</v>
      </c>
      <c r="B276" s="122" t="s">
        <v>5516</v>
      </c>
      <c r="C276" s="122"/>
      <c r="D276" s="122" t="s">
        <v>5517</v>
      </c>
      <c r="E276" s="123" t="s">
        <v>5518</v>
      </c>
      <c r="F276" s="129" t="s">
        <v>5519</v>
      </c>
      <c r="G276" s="125">
        <v>43175</v>
      </c>
      <c r="H276" s="122" t="s">
        <v>5268</v>
      </c>
      <c r="I276" s="122" t="s">
        <v>4162</v>
      </c>
      <c r="J276" s="122" t="s">
        <v>2746</v>
      </c>
      <c r="K276" s="126" t="s">
        <v>5520</v>
      </c>
      <c r="L276" s="127" t="s">
        <v>23</v>
      </c>
      <c r="M276" s="127" t="s">
        <v>24</v>
      </c>
      <c r="N276" t="str">
        <f t="shared" si="4"/>
        <v>no</v>
      </c>
    </row>
    <row r="277" spans="1:14" ht="72" hidden="1" x14ac:dyDescent="0.25">
      <c r="A277" s="122">
        <v>273</v>
      </c>
      <c r="B277" s="122" t="s">
        <v>5521</v>
      </c>
      <c r="C277" s="125">
        <v>43024</v>
      </c>
      <c r="D277" s="122" t="s">
        <v>5522</v>
      </c>
      <c r="E277" s="123" t="s">
        <v>5523</v>
      </c>
      <c r="F277" s="129" t="s">
        <v>5524</v>
      </c>
      <c r="G277" s="125">
        <v>43178</v>
      </c>
      <c r="H277" s="122" t="s">
        <v>1727</v>
      </c>
      <c r="I277" s="122" t="s">
        <v>341</v>
      </c>
      <c r="J277" s="122" t="s">
        <v>4237</v>
      </c>
      <c r="K277" s="126" t="s">
        <v>5525</v>
      </c>
      <c r="L277" s="127" t="s">
        <v>3698</v>
      </c>
      <c r="M277" s="127" t="s">
        <v>24</v>
      </c>
      <c r="N277" t="str">
        <f t="shared" si="4"/>
        <v>no</v>
      </c>
    </row>
    <row r="278" spans="1:14" ht="108" hidden="1" x14ac:dyDescent="0.25">
      <c r="A278" s="122">
        <v>274</v>
      </c>
      <c r="B278" s="122" t="s">
        <v>5526</v>
      </c>
      <c r="C278" s="122"/>
      <c r="D278" s="122" t="s">
        <v>20</v>
      </c>
      <c r="E278" s="123" t="s">
        <v>5527</v>
      </c>
      <c r="F278" s="129" t="s">
        <v>5528</v>
      </c>
      <c r="G278" s="125">
        <v>43178</v>
      </c>
      <c r="H278" s="122" t="s">
        <v>5529</v>
      </c>
      <c r="I278" s="122" t="s">
        <v>4249</v>
      </c>
      <c r="J278" s="122" t="s">
        <v>4224</v>
      </c>
      <c r="K278" s="126" t="s">
        <v>5530</v>
      </c>
      <c r="L278" s="127" t="s">
        <v>23</v>
      </c>
      <c r="M278" s="127" t="s">
        <v>24</v>
      </c>
      <c r="N278" t="str">
        <f t="shared" si="4"/>
        <v>no</v>
      </c>
    </row>
    <row r="279" spans="1:14" ht="72" hidden="1" x14ac:dyDescent="0.25">
      <c r="A279" s="122">
        <v>275</v>
      </c>
      <c r="B279" s="122" t="s">
        <v>5531</v>
      </c>
      <c r="C279" s="125">
        <v>43175</v>
      </c>
      <c r="D279" s="122" t="s">
        <v>5532</v>
      </c>
      <c r="E279" s="123" t="s">
        <v>5533</v>
      </c>
      <c r="F279" s="129" t="s">
        <v>5534</v>
      </c>
      <c r="G279" s="125">
        <v>43181</v>
      </c>
      <c r="H279" s="122" t="s">
        <v>5535</v>
      </c>
      <c r="I279" s="122" t="s">
        <v>5536</v>
      </c>
      <c r="J279" s="122" t="s">
        <v>5482</v>
      </c>
      <c r="K279" s="126" t="s">
        <v>5537</v>
      </c>
      <c r="L279" s="127" t="s">
        <v>3698</v>
      </c>
      <c r="M279" s="127" t="s">
        <v>24</v>
      </c>
      <c r="N279" t="str">
        <f t="shared" si="4"/>
        <v>no</v>
      </c>
    </row>
    <row r="280" spans="1:14" ht="48" hidden="1" x14ac:dyDescent="0.25">
      <c r="A280" s="122">
        <v>276</v>
      </c>
      <c r="B280" s="122" t="s">
        <v>20</v>
      </c>
      <c r="C280" s="122"/>
      <c r="D280" s="122" t="s">
        <v>20</v>
      </c>
      <c r="E280" s="123" t="s">
        <v>5538</v>
      </c>
      <c r="F280" s="129" t="s">
        <v>5539</v>
      </c>
      <c r="G280" s="125">
        <v>43181</v>
      </c>
      <c r="H280" s="122" t="s">
        <v>5453</v>
      </c>
      <c r="I280" s="122" t="s">
        <v>179</v>
      </c>
      <c r="J280" s="122" t="s">
        <v>2302</v>
      </c>
      <c r="K280" s="126" t="s">
        <v>5540</v>
      </c>
      <c r="L280" s="127" t="s">
        <v>23</v>
      </c>
      <c r="M280" s="127" t="s">
        <v>24</v>
      </c>
      <c r="N280" t="str">
        <f t="shared" si="4"/>
        <v>no</v>
      </c>
    </row>
    <row r="281" spans="1:14" ht="84" hidden="1" x14ac:dyDescent="0.25">
      <c r="A281" s="122">
        <v>277</v>
      </c>
      <c r="B281" s="122" t="s">
        <v>5541</v>
      </c>
      <c r="C281" s="122"/>
      <c r="D281" s="122" t="s">
        <v>5542</v>
      </c>
      <c r="E281" s="123" t="s">
        <v>5543</v>
      </c>
      <c r="F281" s="129" t="s">
        <v>5544</v>
      </c>
      <c r="G281" s="125">
        <v>43181</v>
      </c>
      <c r="H281" s="122" t="s">
        <v>5545</v>
      </c>
      <c r="I281" s="122" t="s">
        <v>5546</v>
      </c>
      <c r="J281" s="122" t="s">
        <v>4155</v>
      </c>
      <c r="K281" s="126" t="s">
        <v>5547</v>
      </c>
      <c r="L281" s="127" t="s">
        <v>23</v>
      </c>
      <c r="M281" s="127" t="s">
        <v>52</v>
      </c>
      <c r="N281" t="str">
        <f t="shared" si="4"/>
        <v>no</v>
      </c>
    </row>
    <row r="282" spans="1:14" ht="96" hidden="1" x14ac:dyDescent="0.25">
      <c r="A282" s="122">
        <v>278</v>
      </c>
      <c r="B282" s="122" t="s">
        <v>5548</v>
      </c>
      <c r="C282" s="122"/>
      <c r="D282" s="122" t="s">
        <v>5549</v>
      </c>
      <c r="E282" s="123" t="s">
        <v>5550</v>
      </c>
      <c r="F282" s="129" t="s">
        <v>5551</v>
      </c>
      <c r="G282" s="125">
        <v>43181</v>
      </c>
      <c r="H282" s="122" t="s">
        <v>687</v>
      </c>
      <c r="I282" s="122" t="s">
        <v>5552</v>
      </c>
      <c r="J282" s="122" t="s">
        <v>5553</v>
      </c>
      <c r="K282" s="126" t="s">
        <v>5554</v>
      </c>
      <c r="L282" s="127" t="s">
        <v>23</v>
      </c>
      <c r="M282" s="127" t="s">
        <v>52</v>
      </c>
      <c r="N282" t="str">
        <f t="shared" si="4"/>
        <v>no</v>
      </c>
    </row>
    <row r="283" spans="1:14" ht="72" hidden="1" x14ac:dyDescent="0.25">
      <c r="A283" s="122">
        <v>279</v>
      </c>
      <c r="B283" s="122" t="s">
        <v>5555</v>
      </c>
      <c r="C283" s="122"/>
      <c r="D283" s="122" t="s">
        <v>20</v>
      </c>
      <c r="E283" s="122" t="s">
        <v>5556</v>
      </c>
      <c r="F283" s="129" t="s">
        <v>5557</v>
      </c>
      <c r="G283" s="125">
        <v>43181</v>
      </c>
      <c r="H283" s="122" t="s">
        <v>5558</v>
      </c>
      <c r="I283" s="122" t="s">
        <v>4132</v>
      </c>
      <c r="J283" s="122" t="s">
        <v>4133</v>
      </c>
      <c r="K283" s="126" t="s">
        <v>5559</v>
      </c>
      <c r="L283" s="127" t="s">
        <v>23</v>
      </c>
      <c r="M283" s="127" t="s">
        <v>24</v>
      </c>
      <c r="N283" t="str">
        <f t="shared" si="4"/>
        <v>no</v>
      </c>
    </row>
    <row r="284" spans="1:14" ht="96" hidden="1" x14ac:dyDescent="0.25">
      <c r="A284" s="122">
        <v>280</v>
      </c>
      <c r="B284" s="122" t="s">
        <v>5560</v>
      </c>
      <c r="C284" s="122"/>
      <c r="D284" s="122" t="s">
        <v>20</v>
      </c>
      <c r="E284" s="122" t="s">
        <v>5561</v>
      </c>
      <c r="F284" s="129" t="s">
        <v>5562</v>
      </c>
      <c r="G284" s="125">
        <v>43181</v>
      </c>
      <c r="H284" s="122" t="s">
        <v>5232</v>
      </c>
      <c r="I284" s="122" t="s">
        <v>4249</v>
      </c>
      <c r="J284" s="122" t="s">
        <v>4224</v>
      </c>
      <c r="K284" s="126" t="s">
        <v>5563</v>
      </c>
      <c r="L284" s="127" t="s">
        <v>23</v>
      </c>
      <c r="M284" s="127" t="s">
        <v>24</v>
      </c>
      <c r="N284" t="str">
        <f t="shared" si="4"/>
        <v>no</v>
      </c>
    </row>
    <row r="285" spans="1:14" ht="96" hidden="1" x14ac:dyDescent="0.25">
      <c r="A285" s="122">
        <v>281</v>
      </c>
      <c r="B285" s="122" t="s">
        <v>5564</v>
      </c>
      <c r="C285" s="122"/>
      <c r="D285" s="122" t="s">
        <v>20</v>
      </c>
      <c r="E285" s="123" t="s">
        <v>5565</v>
      </c>
      <c r="F285" s="129" t="s">
        <v>5566</v>
      </c>
      <c r="G285" s="125">
        <v>43181</v>
      </c>
      <c r="H285" s="122" t="s">
        <v>5232</v>
      </c>
      <c r="I285" s="122" t="s">
        <v>4249</v>
      </c>
      <c r="J285" s="122" t="s">
        <v>4224</v>
      </c>
      <c r="K285" s="126" t="s">
        <v>5567</v>
      </c>
      <c r="L285" s="127" t="s">
        <v>23</v>
      </c>
      <c r="M285" s="127" t="s">
        <v>24</v>
      </c>
      <c r="N285" t="str">
        <f t="shared" si="4"/>
        <v>no</v>
      </c>
    </row>
    <row r="286" spans="1:14" ht="84" hidden="1" x14ac:dyDescent="0.25">
      <c r="A286" s="122">
        <v>282</v>
      </c>
      <c r="B286" s="122" t="s">
        <v>5568</v>
      </c>
      <c r="C286" s="122"/>
      <c r="D286" s="122" t="s">
        <v>20</v>
      </c>
      <c r="E286" s="123" t="s">
        <v>5569</v>
      </c>
      <c r="F286" s="129" t="s">
        <v>5570</v>
      </c>
      <c r="G286" s="125">
        <v>43181</v>
      </c>
      <c r="H286" s="122" t="s">
        <v>5571</v>
      </c>
      <c r="I286" s="122" t="s">
        <v>4147</v>
      </c>
      <c r="J286" s="122" t="s">
        <v>78</v>
      </c>
      <c r="K286" s="126" t="s">
        <v>5572</v>
      </c>
      <c r="L286" s="127" t="s">
        <v>36</v>
      </c>
      <c r="M286" s="127" t="s">
        <v>24</v>
      </c>
      <c r="N286" t="str">
        <f t="shared" si="4"/>
        <v>no</v>
      </c>
    </row>
    <row r="287" spans="1:14" ht="84" hidden="1" x14ac:dyDescent="0.25">
      <c r="A287" s="122">
        <v>283</v>
      </c>
      <c r="B287" s="122" t="s">
        <v>5573</v>
      </c>
      <c r="C287" s="122"/>
      <c r="D287" s="122" t="s">
        <v>20</v>
      </c>
      <c r="E287" s="123" t="s">
        <v>5574</v>
      </c>
      <c r="F287" s="129" t="s">
        <v>5575</v>
      </c>
      <c r="G287" s="125">
        <v>43181</v>
      </c>
      <c r="H287" s="122" t="s">
        <v>5571</v>
      </c>
      <c r="I287" s="122" t="s">
        <v>4147</v>
      </c>
      <c r="J287" s="122" t="s">
        <v>78</v>
      </c>
      <c r="K287" s="126" t="s">
        <v>5576</v>
      </c>
      <c r="L287" s="127" t="s">
        <v>36</v>
      </c>
      <c r="M287" s="127" t="s">
        <v>24</v>
      </c>
      <c r="N287" t="str">
        <f t="shared" si="4"/>
        <v>no</v>
      </c>
    </row>
    <row r="288" spans="1:14" ht="84" hidden="1" x14ac:dyDescent="0.25">
      <c r="A288" s="122">
        <v>284</v>
      </c>
      <c r="B288" s="122" t="s">
        <v>5577</v>
      </c>
      <c r="C288" s="122"/>
      <c r="D288" s="122" t="s">
        <v>20</v>
      </c>
      <c r="E288" s="123" t="s">
        <v>5578</v>
      </c>
      <c r="F288" s="129" t="s">
        <v>5579</v>
      </c>
      <c r="G288" s="125">
        <v>43181</v>
      </c>
      <c r="H288" s="122" t="s">
        <v>5571</v>
      </c>
      <c r="I288" s="122" t="s">
        <v>4147</v>
      </c>
      <c r="J288" s="122" t="s">
        <v>78</v>
      </c>
      <c r="K288" s="126" t="s">
        <v>5580</v>
      </c>
      <c r="L288" s="127" t="s">
        <v>36</v>
      </c>
      <c r="M288" s="127" t="s">
        <v>24</v>
      </c>
      <c r="N288" t="str">
        <f t="shared" si="4"/>
        <v>no</v>
      </c>
    </row>
    <row r="289" spans="1:14" ht="84" hidden="1" x14ac:dyDescent="0.25">
      <c r="A289" s="122">
        <v>285</v>
      </c>
      <c r="B289" s="122" t="s">
        <v>5581</v>
      </c>
      <c r="C289" s="122"/>
      <c r="D289" s="122" t="s">
        <v>20</v>
      </c>
      <c r="E289" s="123" t="s">
        <v>5582</v>
      </c>
      <c r="F289" s="129" t="s">
        <v>5583</v>
      </c>
      <c r="G289" s="125">
        <v>43181</v>
      </c>
      <c r="H289" s="122" t="s">
        <v>5571</v>
      </c>
      <c r="I289" s="122" t="s">
        <v>4147</v>
      </c>
      <c r="J289" s="122" t="s">
        <v>78</v>
      </c>
      <c r="K289" s="126" t="s">
        <v>5584</v>
      </c>
      <c r="L289" s="127" t="s">
        <v>36</v>
      </c>
      <c r="M289" s="127" t="s">
        <v>24</v>
      </c>
      <c r="N289" t="str">
        <f t="shared" si="4"/>
        <v>no</v>
      </c>
    </row>
    <row r="290" spans="1:14" ht="60" hidden="1" x14ac:dyDescent="0.25">
      <c r="A290" s="122">
        <v>286</v>
      </c>
      <c r="B290" s="122" t="s">
        <v>20</v>
      </c>
      <c r="C290" s="122"/>
      <c r="D290" s="122" t="s">
        <v>20</v>
      </c>
      <c r="E290" s="123" t="s">
        <v>5585</v>
      </c>
      <c r="F290" s="129" t="s">
        <v>5586</v>
      </c>
      <c r="G290" s="125">
        <v>43181</v>
      </c>
      <c r="H290" s="122" t="s">
        <v>4096</v>
      </c>
      <c r="I290" s="122" t="s">
        <v>179</v>
      </c>
      <c r="J290" s="122" t="s">
        <v>2302</v>
      </c>
      <c r="K290" s="126" t="s">
        <v>5587</v>
      </c>
      <c r="L290" s="127" t="s">
        <v>23</v>
      </c>
      <c r="M290" s="127" t="s">
        <v>24</v>
      </c>
      <c r="N290" t="str">
        <f t="shared" si="4"/>
        <v>no</v>
      </c>
    </row>
    <row r="291" spans="1:14" ht="108" hidden="1" x14ac:dyDescent="0.25">
      <c r="A291" s="122">
        <v>287</v>
      </c>
      <c r="B291" s="122" t="s">
        <v>5588</v>
      </c>
      <c r="C291" s="122"/>
      <c r="D291" s="122" t="s">
        <v>20</v>
      </c>
      <c r="E291" s="123" t="s">
        <v>5589</v>
      </c>
      <c r="F291" s="129" t="s">
        <v>5590</v>
      </c>
      <c r="G291" s="125">
        <v>43182</v>
      </c>
      <c r="H291" s="122" t="s">
        <v>5232</v>
      </c>
      <c r="I291" s="122" t="s">
        <v>4249</v>
      </c>
      <c r="J291" s="122" t="s">
        <v>4224</v>
      </c>
      <c r="K291" s="126" t="s">
        <v>5591</v>
      </c>
      <c r="L291" s="127" t="s">
        <v>23</v>
      </c>
      <c r="M291" s="127" t="s">
        <v>24</v>
      </c>
      <c r="N291" t="str">
        <f t="shared" si="4"/>
        <v>no</v>
      </c>
    </row>
    <row r="292" spans="1:14" ht="96" hidden="1" x14ac:dyDescent="0.25">
      <c r="A292" s="122">
        <v>288</v>
      </c>
      <c r="B292" s="122" t="s">
        <v>5592</v>
      </c>
      <c r="C292" s="125">
        <v>43178</v>
      </c>
      <c r="D292" s="122" t="s">
        <v>5593</v>
      </c>
      <c r="E292" s="123" t="s">
        <v>5594</v>
      </c>
      <c r="F292" s="129" t="s">
        <v>5595</v>
      </c>
      <c r="G292" s="125">
        <v>43182</v>
      </c>
      <c r="H292" s="122" t="s">
        <v>5596</v>
      </c>
      <c r="I292" s="122" t="s">
        <v>5536</v>
      </c>
      <c r="J292" s="122" t="s">
        <v>4237</v>
      </c>
      <c r="K292" s="126" t="s">
        <v>5597</v>
      </c>
      <c r="L292" s="127" t="s">
        <v>36</v>
      </c>
      <c r="M292" s="127" t="s">
        <v>24</v>
      </c>
      <c r="N292" t="str">
        <f t="shared" si="4"/>
        <v>no</v>
      </c>
    </row>
    <row r="293" spans="1:14" ht="48" hidden="1" x14ac:dyDescent="0.25">
      <c r="A293" s="122">
        <v>289</v>
      </c>
      <c r="B293" s="122" t="s">
        <v>5598</v>
      </c>
      <c r="C293" s="122"/>
      <c r="D293" s="122" t="s">
        <v>20</v>
      </c>
      <c r="E293" s="123" t="s">
        <v>5599</v>
      </c>
      <c r="F293" s="129" t="s">
        <v>5600</v>
      </c>
      <c r="G293" s="125">
        <v>43182</v>
      </c>
      <c r="H293" s="122" t="s">
        <v>159</v>
      </c>
      <c r="I293" s="122" t="s">
        <v>179</v>
      </c>
      <c r="J293" s="122" t="s">
        <v>179</v>
      </c>
      <c r="K293" s="126" t="s">
        <v>5601</v>
      </c>
      <c r="L293" s="127" t="s">
        <v>23</v>
      </c>
      <c r="M293" s="127" t="s">
        <v>24</v>
      </c>
      <c r="N293" t="str">
        <f t="shared" si="4"/>
        <v>no</v>
      </c>
    </row>
    <row r="294" spans="1:14" ht="84" hidden="1" x14ac:dyDescent="0.25">
      <c r="A294" s="122">
        <v>290</v>
      </c>
      <c r="B294" s="122" t="s">
        <v>5602</v>
      </c>
      <c r="C294" s="122"/>
      <c r="D294" s="122" t="s">
        <v>5603</v>
      </c>
      <c r="E294" s="123" t="s">
        <v>5604</v>
      </c>
      <c r="F294" s="129" t="s">
        <v>5605</v>
      </c>
      <c r="G294" s="125">
        <v>43182</v>
      </c>
      <c r="H294" s="122" t="s">
        <v>2432</v>
      </c>
      <c r="I294" s="122" t="s">
        <v>179</v>
      </c>
      <c r="J294" s="122" t="s">
        <v>179</v>
      </c>
      <c r="K294" s="126" t="s">
        <v>5606</v>
      </c>
      <c r="L294" s="127" t="s">
        <v>23</v>
      </c>
      <c r="M294" s="127" t="s">
        <v>24</v>
      </c>
      <c r="N294" t="str">
        <f t="shared" si="4"/>
        <v>no</v>
      </c>
    </row>
    <row r="295" spans="1:14" ht="96" hidden="1" x14ac:dyDescent="0.25">
      <c r="A295" s="122">
        <v>291</v>
      </c>
      <c r="B295" s="122" t="s">
        <v>5607</v>
      </c>
      <c r="C295" s="122"/>
      <c r="D295" s="122" t="s">
        <v>5608</v>
      </c>
      <c r="E295" s="123" t="s">
        <v>5609</v>
      </c>
      <c r="F295" s="129" t="s">
        <v>5610</v>
      </c>
      <c r="G295" s="125">
        <v>43182</v>
      </c>
      <c r="H295" s="122" t="s">
        <v>5611</v>
      </c>
      <c r="I295" s="122" t="s">
        <v>5220</v>
      </c>
      <c r="J295" s="122" t="s">
        <v>5221</v>
      </c>
      <c r="K295" s="126" t="s">
        <v>5612</v>
      </c>
      <c r="L295" s="127" t="s">
        <v>3698</v>
      </c>
      <c r="M295" s="127" t="s">
        <v>24</v>
      </c>
      <c r="N295" t="str">
        <f t="shared" si="4"/>
        <v>no</v>
      </c>
    </row>
    <row r="296" spans="1:14" ht="72" hidden="1" x14ac:dyDescent="0.25">
      <c r="A296" s="122">
        <v>292</v>
      </c>
      <c r="B296" s="122" t="s">
        <v>5613</v>
      </c>
      <c r="C296" s="122"/>
      <c r="D296" s="122" t="s">
        <v>20</v>
      </c>
      <c r="E296" s="123" t="s">
        <v>5614</v>
      </c>
      <c r="F296" s="129" t="s">
        <v>5615</v>
      </c>
      <c r="G296" s="125">
        <v>43182</v>
      </c>
      <c r="H296" s="122" t="s">
        <v>5616</v>
      </c>
      <c r="I296" s="122" t="s">
        <v>5227</v>
      </c>
      <c r="J296" s="122" t="s">
        <v>78</v>
      </c>
      <c r="K296" s="126" t="s">
        <v>5617</v>
      </c>
      <c r="L296" s="127" t="s">
        <v>36</v>
      </c>
      <c r="M296" s="127" t="s">
        <v>24</v>
      </c>
      <c r="N296" t="str">
        <f t="shared" si="4"/>
        <v>no</v>
      </c>
    </row>
    <row r="297" spans="1:14" ht="84" hidden="1" x14ac:dyDescent="0.25">
      <c r="A297" s="122">
        <v>293</v>
      </c>
      <c r="B297" s="122" t="s">
        <v>5618</v>
      </c>
      <c r="C297" s="122"/>
      <c r="D297" s="122" t="s">
        <v>20</v>
      </c>
      <c r="E297" s="123" t="s">
        <v>5619</v>
      </c>
      <c r="F297" s="129" t="s">
        <v>5620</v>
      </c>
      <c r="G297" s="125">
        <v>43182</v>
      </c>
      <c r="H297" s="122" t="s">
        <v>5621</v>
      </c>
      <c r="I297" s="122" t="s">
        <v>4132</v>
      </c>
      <c r="J297" s="122" t="s">
        <v>4133</v>
      </c>
      <c r="K297" s="126" t="s">
        <v>5622</v>
      </c>
      <c r="L297" s="127" t="s">
        <v>23</v>
      </c>
      <c r="M297" s="127" t="s">
        <v>24</v>
      </c>
      <c r="N297" t="str">
        <f t="shared" si="4"/>
        <v>no</v>
      </c>
    </row>
    <row r="298" spans="1:14" ht="60" hidden="1" x14ac:dyDescent="0.25">
      <c r="A298" s="122">
        <v>294</v>
      </c>
      <c r="B298" s="122" t="s">
        <v>5623</v>
      </c>
      <c r="C298" s="122"/>
      <c r="D298" s="122" t="s">
        <v>20</v>
      </c>
      <c r="E298" s="123" t="s">
        <v>5624</v>
      </c>
      <c r="F298" s="129" t="s">
        <v>5625</v>
      </c>
      <c r="G298" s="125">
        <v>43182</v>
      </c>
      <c r="H298" s="122" t="s">
        <v>2367</v>
      </c>
      <c r="I298" s="122" t="s">
        <v>5227</v>
      </c>
      <c r="J298" s="122" t="s">
        <v>4148</v>
      </c>
      <c r="K298" s="126" t="s">
        <v>5626</v>
      </c>
      <c r="L298" s="127" t="s">
        <v>3698</v>
      </c>
      <c r="M298" s="127" t="s">
        <v>24</v>
      </c>
      <c r="N298" t="str">
        <f t="shared" si="4"/>
        <v>no</v>
      </c>
    </row>
    <row r="299" spans="1:14" ht="144" hidden="1" x14ac:dyDescent="0.25">
      <c r="A299" s="122">
        <v>295</v>
      </c>
      <c r="B299" s="122" t="s">
        <v>5627</v>
      </c>
      <c r="C299" s="125">
        <v>43201</v>
      </c>
      <c r="D299" s="122" t="s">
        <v>5628</v>
      </c>
      <c r="E299" s="123" t="s">
        <v>5629</v>
      </c>
      <c r="F299" s="129" t="s">
        <v>5630</v>
      </c>
      <c r="G299" s="125">
        <v>43182</v>
      </c>
      <c r="H299" s="122" t="s">
        <v>5631</v>
      </c>
      <c r="I299" s="122" t="s">
        <v>4891</v>
      </c>
      <c r="J299" s="122" t="s">
        <v>5632</v>
      </c>
      <c r="K299" s="126" t="s">
        <v>5633</v>
      </c>
      <c r="L299" s="127" t="s">
        <v>36</v>
      </c>
      <c r="M299" s="127" t="s">
        <v>24</v>
      </c>
      <c r="N299" t="str">
        <f t="shared" si="4"/>
        <v>si</v>
      </c>
    </row>
    <row r="300" spans="1:14" ht="84" hidden="1" x14ac:dyDescent="0.25">
      <c r="A300" s="122">
        <v>296</v>
      </c>
      <c r="B300" s="122" t="s">
        <v>5634</v>
      </c>
      <c r="C300" s="122"/>
      <c r="D300" s="122" t="s">
        <v>20</v>
      </c>
      <c r="E300" s="122" t="s">
        <v>5635</v>
      </c>
      <c r="F300" s="129" t="s">
        <v>5636</v>
      </c>
      <c r="G300" s="125">
        <v>43182</v>
      </c>
      <c r="H300" s="122" t="s">
        <v>5637</v>
      </c>
      <c r="I300" s="122" t="s">
        <v>4132</v>
      </c>
      <c r="J300" s="122" t="s">
        <v>4133</v>
      </c>
      <c r="K300" s="126" t="s">
        <v>5638</v>
      </c>
      <c r="L300" s="127" t="s">
        <v>23</v>
      </c>
      <c r="M300" s="127" t="s">
        <v>24</v>
      </c>
      <c r="N300" t="str">
        <f t="shared" si="4"/>
        <v>no</v>
      </c>
    </row>
    <row r="301" spans="1:14" ht="84" hidden="1" x14ac:dyDescent="0.25">
      <c r="A301" s="122">
        <v>297</v>
      </c>
      <c r="B301" s="122" t="s">
        <v>5639</v>
      </c>
      <c r="C301" s="122"/>
      <c r="D301" s="122" t="s">
        <v>20</v>
      </c>
      <c r="E301" s="123" t="s">
        <v>5640</v>
      </c>
      <c r="F301" s="129" t="s">
        <v>5641</v>
      </c>
      <c r="G301" s="125">
        <v>43182</v>
      </c>
      <c r="H301" s="122" t="s">
        <v>5642</v>
      </c>
      <c r="I301" s="122" t="s">
        <v>4132</v>
      </c>
      <c r="J301" s="122" t="s">
        <v>4133</v>
      </c>
      <c r="K301" s="126" t="s">
        <v>5643</v>
      </c>
      <c r="L301" s="127" t="s">
        <v>23</v>
      </c>
      <c r="M301" s="127" t="s">
        <v>24</v>
      </c>
      <c r="N301" t="str">
        <f t="shared" si="4"/>
        <v>no</v>
      </c>
    </row>
    <row r="302" spans="1:14" ht="84" hidden="1" x14ac:dyDescent="0.25">
      <c r="A302" s="122">
        <v>298</v>
      </c>
      <c r="B302" s="122" t="s">
        <v>5644</v>
      </c>
      <c r="C302" s="122"/>
      <c r="D302" s="122" t="s">
        <v>20</v>
      </c>
      <c r="E302" s="122" t="s">
        <v>5645</v>
      </c>
      <c r="F302" s="129" t="s">
        <v>5646</v>
      </c>
      <c r="G302" s="125">
        <v>43182</v>
      </c>
      <c r="H302" s="122" t="s">
        <v>4961</v>
      </c>
      <c r="I302" s="122" t="s">
        <v>4132</v>
      </c>
      <c r="J302" s="122" t="s">
        <v>4133</v>
      </c>
      <c r="K302" s="126" t="s">
        <v>5647</v>
      </c>
      <c r="L302" s="127" t="s">
        <v>23</v>
      </c>
      <c r="M302" s="127" t="s">
        <v>24</v>
      </c>
      <c r="N302" t="str">
        <f t="shared" si="4"/>
        <v>no</v>
      </c>
    </row>
    <row r="303" spans="1:14" ht="84" hidden="1" x14ac:dyDescent="0.25">
      <c r="A303" s="122">
        <v>299</v>
      </c>
      <c r="B303" s="122" t="s">
        <v>5648</v>
      </c>
      <c r="C303" s="122"/>
      <c r="D303" s="122" t="s">
        <v>20</v>
      </c>
      <c r="E303" s="122" t="s">
        <v>5649</v>
      </c>
      <c r="F303" s="129" t="s">
        <v>5650</v>
      </c>
      <c r="G303" s="125">
        <v>43182</v>
      </c>
      <c r="H303" s="122" t="s">
        <v>5651</v>
      </c>
      <c r="I303" s="122" t="s">
        <v>4132</v>
      </c>
      <c r="J303" s="122" t="s">
        <v>4133</v>
      </c>
      <c r="K303" s="126" t="s">
        <v>5652</v>
      </c>
      <c r="L303" s="127" t="s">
        <v>23</v>
      </c>
      <c r="M303" s="127" t="s">
        <v>24</v>
      </c>
      <c r="N303" t="str">
        <f t="shared" si="4"/>
        <v>no</v>
      </c>
    </row>
    <row r="304" spans="1:14" ht="84" hidden="1" x14ac:dyDescent="0.25">
      <c r="A304" s="122">
        <v>300</v>
      </c>
      <c r="B304" s="122" t="s">
        <v>5653</v>
      </c>
      <c r="C304" s="122"/>
      <c r="D304" s="122" t="s">
        <v>20</v>
      </c>
      <c r="E304" s="122" t="s">
        <v>5654</v>
      </c>
      <c r="F304" s="129" t="s">
        <v>5655</v>
      </c>
      <c r="G304" s="125">
        <v>43182</v>
      </c>
      <c r="H304" s="122" t="s">
        <v>5656</v>
      </c>
      <c r="I304" s="122" t="s">
        <v>4132</v>
      </c>
      <c r="J304" s="122" t="s">
        <v>4133</v>
      </c>
      <c r="K304" s="126" t="s">
        <v>5657</v>
      </c>
      <c r="L304" s="127" t="s">
        <v>23</v>
      </c>
      <c r="M304" s="127" t="s">
        <v>24</v>
      </c>
      <c r="N304" t="str">
        <f t="shared" si="4"/>
        <v>no</v>
      </c>
    </row>
    <row r="305" spans="1:14" ht="108" hidden="1" x14ac:dyDescent="0.25">
      <c r="A305" s="122">
        <v>301</v>
      </c>
      <c r="B305" s="122" t="s">
        <v>5658</v>
      </c>
      <c r="C305" s="122"/>
      <c r="D305" s="122" t="s">
        <v>20</v>
      </c>
      <c r="E305" s="122" t="s">
        <v>5659</v>
      </c>
      <c r="F305" s="129" t="s">
        <v>5660</v>
      </c>
      <c r="G305" s="125">
        <v>43182</v>
      </c>
      <c r="H305" s="122" t="s">
        <v>5232</v>
      </c>
      <c r="I305" s="122" t="s">
        <v>4249</v>
      </c>
      <c r="J305" s="122" t="s">
        <v>4224</v>
      </c>
      <c r="K305" s="126" t="s">
        <v>5661</v>
      </c>
      <c r="L305" s="127" t="s">
        <v>23</v>
      </c>
      <c r="M305" s="127" t="s">
        <v>24</v>
      </c>
      <c r="N305" t="str">
        <f t="shared" si="4"/>
        <v>no</v>
      </c>
    </row>
    <row r="306" spans="1:14" ht="108" hidden="1" x14ac:dyDescent="0.25">
      <c r="A306" s="122">
        <v>302</v>
      </c>
      <c r="B306" s="122" t="s">
        <v>5662</v>
      </c>
      <c r="C306" s="122"/>
      <c r="D306" s="122" t="s">
        <v>5663</v>
      </c>
      <c r="E306" s="123" t="s">
        <v>5664</v>
      </c>
      <c r="F306" s="129" t="s">
        <v>5665</v>
      </c>
      <c r="G306" s="125">
        <v>43183</v>
      </c>
      <c r="H306" s="122" t="s">
        <v>5666</v>
      </c>
      <c r="I306" s="122" t="s">
        <v>191</v>
      </c>
      <c r="J306" s="122" t="s">
        <v>5442</v>
      </c>
      <c r="K306" s="126" t="s">
        <v>5667</v>
      </c>
      <c r="L306" s="127" t="s">
        <v>23</v>
      </c>
      <c r="M306" s="127" t="s">
        <v>24</v>
      </c>
      <c r="N306" t="str">
        <f t="shared" si="4"/>
        <v>no</v>
      </c>
    </row>
    <row r="307" spans="1:14" ht="104.25" hidden="1" customHeight="1" x14ac:dyDescent="0.25">
      <c r="A307" s="122">
        <v>303</v>
      </c>
      <c r="B307" s="122" t="s">
        <v>5668</v>
      </c>
      <c r="C307" s="122"/>
      <c r="D307" s="122" t="s">
        <v>5669</v>
      </c>
      <c r="E307" s="123" t="s">
        <v>5670</v>
      </c>
      <c r="F307" s="129" t="s">
        <v>5671</v>
      </c>
      <c r="G307" s="125">
        <v>43183</v>
      </c>
      <c r="H307" s="122" t="s">
        <v>5672</v>
      </c>
      <c r="I307" s="122" t="s">
        <v>4162</v>
      </c>
      <c r="J307" s="122" t="s">
        <v>2746</v>
      </c>
      <c r="K307" s="126" t="s">
        <v>5673</v>
      </c>
      <c r="L307" s="127" t="s">
        <v>23</v>
      </c>
      <c r="M307" s="127" t="s">
        <v>24</v>
      </c>
      <c r="N307" t="str">
        <f t="shared" si="4"/>
        <v>no</v>
      </c>
    </row>
    <row r="308" spans="1:14" ht="72" hidden="1" x14ac:dyDescent="0.25">
      <c r="A308" s="122">
        <v>304</v>
      </c>
      <c r="B308" s="122" t="s">
        <v>5674</v>
      </c>
      <c r="C308" s="122"/>
      <c r="D308" s="122" t="s">
        <v>20</v>
      </c>
      <c r="E308" s="122" t="s">
        <v>5675</v>
      </c>
      <c r="F308" s="129" t="s">
        <v>5676</v>
      </c>
      <c r="G308" s="125">
        <v>43187</v>
      </c>
      <c r="H308" s="122" t="s">
        <v>5677</v>
      </c>
      <c r="I308" s="122" t="s">
        <v>4132</v>
      </c>
      <c r="J308" s="122" t="s">
        <v>4133</v>
      </c>
      <c r="K308" s="126" t="s">
        <v>5678</v>
      </c>
      <c r="L308" s="127" t="s">
        <v>23</v>
      </c>
      <c r="M308" s="127" t="s">
        <v>24</v>
      </c>
      <c r="N308" t="str">
        <f t="shared" si="4"/>
        <v>no</v>
      </c>
    </row>
    <row r="309" spans="1:14" ht="84" hidden="1" x14ac:dyDescent="0.25">
      <c r="A309" s="122">
        <v>305</v>
      </c>
      <c r="B309" s="122" t="s">
        <v>5679</v>
      </c>
      <c r="C309" s="122"/>
      <c r="D309" s="122" t="s">
        <v>20</v>
      </c>
      <c r="E309" s="122" t="s">
        <v>5680</v>
      </c>
      <c r="F309" s="129" t="s">
        <v>5681</v>
      </c>
      <c r="G309" s="125">
        <v>43187</v>
      </c>
      <c r="H309" s="122" t="s">
        <v>5682</v>
      </c>
      <c r="I309" s="122" t="s">
        <v>4132</v>
      </c>
      <c r="J309" s="122" t="s">
        <v>161</v>
      </c>
      <c r="K309" s="126" t="s">
        <v>5683</v>
      </c>
      <c r="L309" s="127" t="s">
        <v>23</v>
      </c>
      <c r="M309" s="127" t="s">
        <v>24</v>
      </c>
      <c r="N309" t="str">
        <f t="shared" si="4"/>
        <v>no</v>
      </c>
    </row>
    <row r="310" spans="1:14" ht="96" hidden="1" x14ac:dyDescent="0.25">
      <c r="A310" s="122">
        <v>306</v>
      </c>
      <c r="B310" s="122" t="s">
        <v>5684</v>
      </c>
      <c r="C310" s="122"/>
      <c r="D310" s="122" t="s">
        <v>20</v>
      </c>
      <c r="E310" s="122" t="s">
        <v>5685</v>
      </c>
      <c r="F310" s="129" t="s">
        <v>5686</v>
      </c>
      <c r="G310" s="125">
        <v>43187</v>
      </c>
      <c r="H310" s="122" t="s">
        <v>5687</v>
      </c>
      <c r="I310" s="122" t="s">
        <v>4132</v>
      </c>
      <c r="J310" s="122" t="s">
        <v>4133</v>
      </c>
      <c r="K310" s="126" t="s">
        <v>5688</v>
      </c>
      <c r="L310" s="127" t="s">
        <v>23</v>
      </c>
      <c r="M310" s="127" t="s">
        <v>24</v>
      </c>
      <c r="N310" t="str">
        <f t="shared" si="4"/>
        <v>no</v>
      </c>
    </row>
    <row r="311" spans="1:14" ht="84" hidden="1" x14ac:dyDescent="0.25">
      <c r="A311" s="122">
        <v>307</v>
      </c>
      <c r="B311" s="122" t="s">
        <v>5689</v>
      </c>
      <c r="C311" s="122"/>
      <c r="D311" s="122" t="s">
        <v>20</v>
      </c>
      <c r="E311" s="123" t="s">
        <v>5690</v>
      </c>
      <c r="F311" s="129" t="s">
        <v>5691</v>
      </c>
      <c r="G311" s="125">
        <v>43187</v>
      </c>
      <c r="H311" s="122" t="s">
        <v>5692</v>
      </c>
      <c r="I311" s="122" t="s">
        <v>4132</v>
      </c>
      <c r="J311" s="122" t="s">
        <v>4133</v>
      </c>
      <c r="K311" s="126" t="s">
        <v>5693</v>
      </c>
      <c r="L311" s="127" t="s">
        <v>23</v>
      </c>
      <c r="M311" s="127" t="s">
        <v>24</v>
      </c>
      <c r="N311" t="str">
        <f t="shared" si="4"/>
        <v>no</v>
      </c>
    </row>
    <row r="312" spans="1:14" ht="96" hidden="1" x14ac:dyDescent="0.25">
      <c r="A312" s="122">
        <v>308</v>
      </c>
      <c r="B312" s="122" t="s">
        <v>5694</v>
      </c>
      <c r="C312" s="122"/>
      <c r="D312" s="122" t="s">
        <v>20</v>
      </c>
      <c r="E312" s="122" t="s">
        <v>5695</v>
      </c>
      <c r="F312" s="129" t="s">
        <v>5696</v>
      </c>
      <c r="G312" s="125">
        <v>43187</v>
      </c>
      <c r="H312" s="122" t="s">
        <v>5697</v>
      </c>
      <c r="I312" s="122" t="s">
        <v>4249</v>
      </c>
      <c r="J312" s="122" t="s">
        <v>4224</v>
      </c>
      <c r="K312" s="126" t="s">
        <v>5698</v>
      </c>
      <c r="L312" s="127" t="s">
        <v>23</v>
      </c>
      <c r="M312" s="127" t="s">
        <v>24</v>
      </c>
      <c r="N312" t="str">
        <f t="shared" si="4"/>
        <v>no</v>
      </c>
    </row>
    <row r="313" spans="1:14" ht="84" hidden="1" x14ac:dyDescent="0.25">
      <c r="A313" s="122">
        <v>309</v>
      </c>
      <c r="B313" s="122" t="s">
        <v>5699</v>
      </c>
      <c r="C313" s="122"/>
      <c r="D313" s="122" t="s">
        <v>20</v>
      </c>
      <c r="E313" s="122" t="s">
        <v>5700</v>
      </c>
      <c r="F313" s="129" t="s">
        <v>5701</v>
      </c>
      <c r="G313" s="125">
        <v>43187</v>
      </c>
      <c r="H313" s="122" t="s">
        <v>5702</v>
      </c>
      <c r="I313" s="122" t="s">
        <v>4132</v>
      </c>
      <c r="J313" s="122" t="s">
        <v>4133</v>
      </c>
      <c r="K313" s="126" t="s">
        <v>5703</v>
      </c>
      <c r="L313" s="127" t="s">
        <v>23</v>
      </c>
      <c r="M313" s="127" t="s">
        <v>24</v>
      </c>
      <c r="N313" t="str">
        <f t="shared" si="4"/>
        <v>no</v>
      </c>
    </row>
    <row r="314" spans="1:14" ht="108" hidden="1" x14ac:dyDescent="0.25">
      <c r="A314" s="122">
        <v>310</v>
      </c>
      <c r="B314" s="122" t="s">
        <v>5704</v>
      </c>
      <c r="C314" s="122"/>
      <c r="D314" s="122" t="s">
        <v>20</v>
      </c>
      <c r="E314" s="123" t="s">
        <v>5705</v>
      </c>
      <c r="F314" s="129" t="s">
        <v>5706</v>
      </c>
      <c r="G314" s="125">
        <v>43187</v>
      </c>
      <c r="H314" s="122" t="s">
        <v>1589</v>
      </c>
      <c r="I314" s="122" t="s">
        <v>4223</v>
      </c>
      <c r="J314" s="122" t="s">
        <v>4224</v>
      </c>
      <c r="K314" s="126" t="s">
        <v>5707</v>
      </c>
      <c r="L314" s="127" t="s">
        <v>23</v>
      </c>
      <c r="M314" s="127" t="s">
        <v>24</v>
      </c>
      <c r="N314" t="str">
        <f t="shared" si="4"/>
        <v>no</v>
      </c>
    </row>
    <row r="315" spans="1:14" ht="108" hidden="1" x14ac:dyDescent="0.25">
      <c r="A315" s="122">
        <v>311</v>
      </c>
      <c r="B315" s="122" t="s">
        <v>5708</v>
      </c>
      <c r="C315" s="122"/>
      <c r="D315" s="122" t="s">
        <v>20</v>
      </c>
      <c r="E315" s="122" t="s">
        <v>5709</v>
      </c>
      <c r="F315" s="129" t="s">
        <v>5710</v>
      </c>
      <c r="G315" s="125">
        <v>43187</v>
      </c>
      <c r="H315" s="122" t="s">
        <v>5711</v>
      </c>
      <c r="I315" s="122" t="s">
        <v>4249</v>
      </c>
      <c r="J315" s="122" t="s">
        <v>4224</v>
      </c>
      <c r="K315" s="126" t="s">
        <v>5712</v>
      </c>
      <c r="L315" s="127" t="s">
        <v>23</v>
      </c>
      <c r="M315" s="127" t="s">
        <v>24</v>
      </c>
      <c r="N315" t="str">
        <f t="shared" si="4"/>
        <v>no</v>
      </c>
    </row>
    <row r="316" spans="1:14" ht="84" hidden="1" x14ac:dyDescent="0.25">
      <c r="A316" s="122">
        <v>312</v>
      </c>
      <c r="B316" s="122" t="s">
        <v>5713</v>
      </c>
      <c r="C316" s="122"/>
      <c r="D316" s="122" t="s">
        <v>20</v>
      </c>
      <c r="E316" s="122" t="s">
        <v>5714</v>
      </c>
      <c r="F316" s="129" t="s">
        <v>5715</v>
      </c>
      <c r="G316" s="125">
        <v>43187</v>
      </c>
      <c r="H316" s="122" t="s">
        <v>5716</v>
      </c>
      <c r="I316" s="122" t="s">
        <v>4132</v>
      </c>
      <c r="J316" s="122" t="s">
        <v>4133</v>
      </c>
      <c r="K316" s="126" t="s">
        <v>5717</v>
      </c>
      <c r="L316" s="127" t="s">
        <v>23</v>
      </c>
      <c r="M316" s="127" t="s">
        <v>24</v>
      </c>
      <c r="N316" t="str">
        <f t="shared" si="4"/>
        <v>no</v>
      </c>
    </row>
    <row r="317" spans="1:14" ht="84" hidden="1" x14ac:dyDescent="0.25">
      <c r="A317" s="122">
        <v>313</v>
      </c>
      <c r="B317" s="122" t="s">
        <v>5718</v>
      </c>
      <c r="C317" s="122"/>
      <c r="D317" s="122" t="s">
        <v>20</v>
      </c>
      <c r="E317" s="123" t="s">
        <v>5719</v>
      </c>
      <c r="F317" s="129" t="s">
        <v>5720</v>
      </c>
      <c r="G317" s="125">
        <v>43187</v>
      </c>
      <c r="H317" s="122" t="s">
        <v>5721</v>
      </c>
      <c r="I317" s="122" t="s">
        <v>4132</v>
      </c>
      <c r="J317" s="122" t="s">
        <v>161</v>
      </c>
      <c r="K317" s="126" t="s">
        <v>5722</v>
      </c>
      <c r="L317" s="127" t="s">
        <v>23</v>
      </c>
      <c r="M317" s="127" t="s">
        <v>24</v>
      </c>
      <c r="N317" t="str">
        <f t="shared" si="4"/>
        <v>no</v>
      </c>
    </row>
    <row r="318" spans="1:14" ht="84" hidden="1" x14ac:dyDescent="0.25">
      <c r="A318" s="122">
        <v>314</v>
      </c>
      <c r="B318" s="122" t="s">
        <v>5723</v>
      </c>
      <c r="C318" s="122"/>
      <c r="D318" s="122" t="s">
        <v>20</v>
      </c>
      <c r="E318" s="123" t="s">
        <v>5724</v>
      </c>
      <c r="F318" s="129" t="s">
        <v>5725</v>
      </c>
      <c r="G318" s="125">
        <v>43187</v>
      </c>
      <c r="H318" s="122" t="s">
        <v>5726</v>
      </c>
      <c r="I318" s="122" t="s">
        <v>4132</v>
      </c>
      <c r="J318" s="122" t="s">
        <v>4133</v>
      </c>
      <c r="K318" s="126" t="s">
        <v>5727</v>
      </c>
      <c r="L318" s="127" t="s">
        <v>23</v>
      </c>
      <c r="M318" s="127" t="s">
        <v>24</v>
      </c>
      <c r="N318" t="str">
        <f t="shared" si="4"/>
        <v>no</v>
      </c>
    </row>
    <row r="319" spans="1:14" ht="96" hidden="1" x14ac:dyDescent="0.25">
      <c r="A319" s="122">
        <v>315</v>
      </c>
      <c r="B319" s="122" t="s">
        <v>5728</v>
      </c>
      <c r="C319" s="122"/>
      <c r="D319" s="122" t="s">
        <v>20</v>
      </c>
      <c r="E319" s="122" t="s">
        <v>5729</v>
      </c>
      <c r="F319" s="129" t="s">
        <v>5730</v>
      </c>
      <c r="G319" s="125">
        <v>43187</v>
      </c>
      <c r="H319" s="122" t="s">
        <v>5731</v>
      </c>
      <c r="I319" s="122" t="s">
        <v>4249</v>
      </c>
      <c r="J319" s="122" t="s">
        <v>4224</v>
      </c>
      <c r="K319" s="126" t="s">
        <v>5732</v>
      </c>
      <c r="L319" s="127" t="s">
        <v>23</v>
      </c>
      <c r="M319" s="127" t="s">
        <v>24</v>
      </c>
      <c r="N319" t="str">
        <f t="shared" si="4"/>
        <v>no</v>
      </c>
    </row>
    <row r="320" spans="1:14" ht="84" hidden="1" x14ac:dyDescent="0.25">
      <c r="A320" s="122">
        <v>316</v>
      </c>
      <c r="B320" s="122" t="s">
        <v>5733</v>
      </c>
      <c r="C320" s="122"/>
      <c r="D320" s="122" t="s">
        <v>20</v>
      </c>
      <c r="E320" s="123" t="s">
        <v>5734</v>
      </c>
      <c r="F320" s="129" t="s">
        <v>5735</v>
      </c>
      <c r="G320" s="125">
        <v>43187</v>
      </c>
      <c r="H320" s="122" t="s">
        <v>5736</v>
      </c>
      <c r="I320" s="122" t="s">
        <v>4132</v>
      </c>
      <c r="J320" s="122" t="s">
        <v>4133</v>
      </c>
      <c r="K320" s="126" t="s">
        <v>5737</v>
      </c>
      <c r="L320" s="127" t="s">
        <v>23</v>
      </c>
      <c r="M320" s="127" t="s">
        <v>24</v>
      </c>
      <c r="N320" t="str">
        <f t="shared" si="4"/>
        <v>no</v>
      </c>
    </row>
    <row r="321" spans="1:14" ht="108" hidden="1" x14ac:dyDescent="0.25">
      <c r="A321" s="122">
        <v>317</v>
      </c>
      <c r="B321" s="122" t="s">
        <v>5738</v>
      </c>
      <c r="C321" s="122"/>
      <c r="D321" s="122" t="s">
        <v>20</v>
      </c>
      <c r="E321" s="123" t="s">
        <v>5739</v>
      </c>
      <c r="F321" s="129" t="s">
        <v>5740</v>
      </c>
      <c r="G321" s="125">
        <v>43187</v>
      </c>
      <c r="H321" s="122" t="s">
        <v>117</v>
      </c>
      <c r="I321" s="122" t="s">
        <v>4249</v>
      </c>
      <c r="J321" s="122" t="s">
        <v>4224</v>
      </c>
      <c r="K321" s="126" t="s">
        <v>5741</v>
      </c>
      <c r="L321" s="127" t="s">
        <v>23</v>
      </c>
      <c r="M321" s="127" t="s">
        <v>24</v>
      </c>
      <c r="N321" t="str">
        <f t="shared" si="4"/>
        <v>no</v>
      </c>
    </row>
    <row r="322" spans="1:14" ht="108" hidden="1" x14ac:dyDescent="0.25">
      <c r="A322" s="122">
        <v>318</v>
      </c>
      <c r="B322" s="122" t="s">
        <v>5742</v>
      </c>
      <c r="C322" s="122"/>
      <c r="D322" s="122" t="s">
        <v>20</v>
      </c>
      <c r="E322" s="123" t="s">
        <v>5743</v>
      </c>
      <c r="F322" s="129" t="s">
        <v>5744</v>
      </c>
      <c r="G322" s="125">
        <v>43187</v>
      </c>
      <c r="H322" s="122" t="s">
        <v>5745</v>
      </c>
      <c r="I322" s="122" t="s">
        <v>4249</v>
      </c>
      <c r="J322" s="122" t="s">
        <v>4224</v>
      </c>
      <c r="K322" s="126" t="s">
        <v>5746</v>
      </c>
      <c r="L322" s="127" t="s">
        <v>23</v>
      </c>
      <c r="M322" s="127" t="s">
        <v>24</v>
      </c>
      <c r="N322" t="str">
        <f t="shared" si="4"/>
        <v>no</v>
      </c>
    </row>
    <row r="323" spans="1:14" ht="108" hidden="1" x14ac:dyDescent="0.25">
      <c r="A323" s="122">
        <v>319</v>
      </c>
      <c r="B323" s="122" t="s">
        <v>5747</v>
      </c>
      <c r="C323" s="122"/>
      <c r="D323" s="122" t="s">
        <v>20</v>
      </c>
      <c r="E323" s="122" t="s">
        <v>5748</v>
      </c>
      <c r="F323" s="129" t="s">
        <v>5749</v>
      </c>
      <c r="G323" s="125">
        <v>43187</v>
      </c>
      <c r="H323" s="122" t="s">
        <v>5750</v>
      </c>
      <c r="I323" s="122" t="s">
        <v>4249</v>
      </c>
      <c r="J323" s="122" t="s">
        <v>4224</v>
      </c>
      <c r="K323" s="126" t="s">
        <v>5751</v>
      </c>
      <c r="L323" s="127" t="s">
        <v>23</v>
      </c>
      <c r="M323" s="127" t="s">
        <v>24</v>
      </c>
      <c r="N323" t="str">
        <f t="shared" si="4"/>
        <v>no</v>
      </c>
    </row>
    <row r="324" spans="1:14" ht="96" hidden="1" x14ac:dyDescent="0.25">
      <c r="A324" s="122">
        <v>320</v>
      </c>
      <c r="B324" s="122" t="s">
        <v>5752</v>
      </c>
      <c r="C324" s="122"/>
      <c r="D324" s="122" t="s">
        <v>20</v>
      </c>
      <c r="E324" s="122" t="s">
        <v>5753</v>
      </c>
      <c r="F324" s="129" t="s">
        <v>5754</v>
      </c>
      <c r="G324" s="125">
        <v>43187</v>
      </c>
      <c r="H324" s="122" t="s">
        <v>5755</v>
      </c>
      <c r="I324" s="122" t="s">
        <v>4249</v>
      </c>
      <c r="J324" s="122" t="s">
        <v>4224</v>
      </c>
      <c r="K324" s="126" t="s">
        <v>5756</v>
      </c>
      <c r="L324" s="127" t="s">
        <v>23</v>
      </c>
      <c r="M324" s="127" t="s">
        <v>24</v>
      </c>
      <c r="N324" t="str">
        <f t="shared" si="4"/>
        <v>no</v>
      </c>
    </row>
    <row r="325" spans="1:14" ht="84" hidden="1" x14ac:dyDescent="0.25">
      <c r="A325" s="122">
        <v>321</v>
      </c>
      <c r="B325" s="122" t="s">
        <v>5757</v>
      </c>
      <c r="C325" s="122"/>
      <c r="D325" s="122" t="s">
        <v>20</v>
      </c>
      <c r="E325" s="122" t="s">
        <v>5758</v>
      </c>
      <c r="F325" s="129" t="s">
        <v>5759</v>
      </c>
      <c r="G325" s="125">
        <v>43187</v>
      </c>
      <c r="H325" s="122" t="s">
        <v>5760</v>
      </c>
      <c r="I325" s="122" t="s">
        <v>4132</v>
      </c>
      <c r="J325" s="122" t="s">
        <v>161</v>
      </c>
      <c r="K325" s="126" t="s">
        <v>5761</v>
      </c>
      <c r="L325" s="127" t="s">
        <v>23</v>
      </c>
      <c r="M325" s="127" t="s">
        <v>24</v>
      </c>
      <c r="N325" t="str">
        <f t="shared" si="4"/>
        <v>no</v>
      </c>
    </row>
    <row r="326" spans="1:14" ht="84" hidden="1" x14ac:dyDescent="0.25">
      <c r="A326" s="122">
        <v>322</v>
      </c>
      <c r="B326" s="122" t="s">
        <v>5762</v>
      </c>
      <c r="C326" s="122"/>
      <c r="D326" s="122" t="s">
        <v>20</v>
      </c>
      <c r="E326" s="123" t="s">
        <v>5763</v>
      </c>
      <c r="F326" s="129" t="s">
        <v>5764</v>
      </c>
      <c r="G326" s="125">
        <v>43187</v>
      </c>
      <c r="H326" s="122" t="s">
        <v>5765</v>
      </c>
      <c r="I326" s="122" t="s">
        <v>4132</v>
      </c>
      <c r="J326" s="122" t="s">
        <v>4133</v>
      </c>
      <c r="K326" s="126" t="s">
        <v>5766</v>
      </c>
      <c r="L326" s="127" t="s">
        <v>23</v>
      </c>
      <c r="M326" s="127" t="s">
        <v>24</v>
      </c>
      <c r="N326" t="str">
        <f t="shared" ref="N326:N351" si="5">IF(C326="-","no es tupa",IF(G326&lt;=C326,"si","no"))</f>
        <v>no</v>
      </c>
    </row>
    <row r="327" spans="1:14" ht="96" hidden="1" x14ac:dyDescent="0.25">
      <c r="A327" s="122">
        <v>323</v>
      </c>
      <c r="B327" s="122" t="s">
        <v>5767</v>
      </c>
      <c r="C327" s="122"/>
      <c r="D327" s="122" t="s">
        <v>20</v>
      </c>
      <c r="E327" s="123" t="s">
        <v>5768</v>
      </c>
      <c r="F327" s="129" t="s">
        <v>5769</v>
      </c>
      <c r="G327" s="125">
        <v>43187</v>
      </c>
      <c r="H327" s="122" t="s">
        <v>5770</v>
      </c>
      <c r="I327" s="122" t="s">
        <v>4249</v>
      </c>
      <c r="J327" s="122" t="s">
        <v>4224</v>
      </c>
      <c r="K327" s="126" t="s">
        <v>5771</v>
      </c>
      <c r="L327" s="127" t="s">
        <v>23</v>
      </c>
      <c r="M327" s="127" t="s">
        <v>24</v>
      </c>
      <c r="N327" t="str">
        <f t="shared" si="5"/>
        <v>no</v>
      </c>
    </row>
    <row r="328" spans="1:14" ht="120" hidden="1" x14ac:dyDescent="0.25">
      <c r="A328" s="122">
        <v>324</v>
      </c>
      <c r="B328" s="122" t="s">
        <v>5772</v>
      </c>
      <c r="C328" s="122"/>
      <c r="D328" s="122" t="s">
        <v>20</v>
      </c>
      <c r="E328" s="122" t="s">
        <v>5773</v>
      </c>
      <c r="F328" s="129" t="s">
        <v>5774</v>
      </c>
      <c r="G328" s="125">
        <v>43187</v>
      </c>
      <c r="H328" s="122" t="s">
        <v>5775</v>
      </c>
      <c r="I328" s="122" t="s">
        <v>4132</v>
      </c>
      <c r="J328" s="122" t="s">
        <v>4133</v>
      </c>
      <c r="K328" s="126" t="s">
        <v>5776</v>
      </c>
      <c r="L328" s="127" t="s">
        <v>23</v>
      </c>
      <c r="M328" s="127" t="s">
        <v>24</v>
      </c>
      <c r="N328" t="str">
        <f t="shared" si="5"/>
        <v>no</v>
      </c>
    </row>
    <row r="329" spans="1:14" ht="72" hidden="1" x14ac:dyDescent="0.25">
      <c r="A329" s="122">
        <v>325</v>
      </c>
      <c r="B329" s="122" t="s">
        <v>5777</v>
      </c>
      <c r="C329" s="122"/>
      <c r="D329" s="122" t="s">
        <v>20</v>
      </c>
      <c r="E329" s="123" t="s">
        <v>5778</v>
      </c>
      <c r="F329" s="129" t="s">
        <v>5779</v>
      </c>
      <c r="G329" s="125">
        <v>43187</v>
      </c>
      <c r="H329" s="122" t="s">
        <v>5780</v>
      </c>
      <c r="I329" s="122" t="s">
        <v>4132</v>
      </c>
      <c r="J329" s="122" t="s">
        <v>161</v>
      </c>
      <c r="K329" s="126" t="s">
        <v>5781</v>
      </c>
      <c r="L329" s="127" t="s">
        <v>23</v>
      </c>
      <c r="M329" s="127" t="s">
        <v>24</v>
      </c>
      <c r="N329" t="str">
        <f t="shared" si="5"/>
        <v>no</v>
      </c>
    </row>
    <row r="330" spans="1:14" ht="72" hidden="1" x14ac:dyDescent="0.25">
      <c r="A330" s="122">
        <v>326</v>
      </c>
      <c r="B330" s="122" t="s">
        <v>5782</v>
      </c>
      <c r="C330" s="122"/>
      <c r="D330" s="122" t="s">
        <v>5783</v>
      </c>
      <c r="E330" s="123" t="s">
        <v>5784</v>
      </c>
      <c r="F330" s="129" t="s">
        <v>5785</v>
      </c>
      <c r="G330" s="125">
        <v>43187</v>
      </c>
      <c r="H330" s="122" t="s">
        <v>2116</v>
      </c>
      <c r="I330" s="122" t="s">
        <v>4132</v>
      </c>
      <c r="J330" s="122" t="s">
        <v>4133</v>
      </c>
      <c r="K330" s="126" t="s">
        <v>5786</v>
      </c>
      <c r="L330" s="127" t="s">
        <v>23</v>
      </c>
      <c r="M330" s="127" t="s">
        <v>24</v>
      </c>
      <c r="N330" t="str">
        <f t="shared" si="5"/>
        <v>no</v>
      </c>
    </row>
    <row r="331" spans="1:14" ht="84" hidden="1" x14ac:dyDescent="0.25">
      <c r="A331" s="122">
        <v>327</v>
      </c>
      <c r="B331" s="122" t="s">
        <v>5787</v>
      </c>
      <c r="C331" s="122"/>
      <c r="D331" s="122" t="s">
        <v>5783</v>
      </c>
      <c r="E331" s="123" t="s">
        <v>5788</v>
      </c>
      <c r="F331" s="129" t="s">
        <v>5789</v>
      </c>
      <c r="G331" s="125">
        <v>43187</v>
      </c>
      <c r="H331" s="122" t="s">
        <v>2956</v>
      </c>
      <c r="I331" s="122" t="s">
        <v>4132</v>
      </c>
      <c r="J331" s="122" t="s">
        <v>4133</v>
      </c>
      <c r="K331" s="126" t="s">
        <v>5790</v>
      </c>
      <c r="L331" s="127" t="s">
        <v>23</v>
      </c>
      <c r="M331" s="127" t="s">
        <v>24</v>
      </c>
      <c r="N331" t="str">
        <f t="shared" si="5"/>
        <v>no</v>
      </c>
    </row>
    <row r="332" spans="1:14" ht="84" hidden="1" x14ac:dyDescent="0.25">
      <c r="A332" s="122">
        <v>328</v>
      </c>
      <c r="B332" s="122" t="s">
        <v>5791</v>
      </c>
      <c r="C332" s="122"/>
      <c r="D332" s="122" t="s">
        <v>5783</v>
      </c>
      <c r="E332" s="123" t="s">
        <v>5792</v>
      </c>
      <c r="F332" s="129" t="s">
        <v>5793</v>
      </c>
      <c r="G332" s="125">
        <v>43187</v>
      </c>
      <c r="H332" s="122" t="s">
        <v>5794</v>
      </c>
      <c r="I332" s="122" t="s">
        <v>4132</v>
      </c>
      <c r="J332" s="122" t="s">
        <v>4133</v>
      </c>
      <c r="K332" s="126" t="s">
        <v>5795</v>
      </c>
      <c r="L332" s="127" t="s">
        <v>23</v>
      </c>
      <c r="M332" s="127" t="s">
        <v>24</v>
      </c>
      <c r="N332" t="str">
        <f t="shared" si="5"/>
        <v>no</v>
      </c>
    </row>
    <row r="333" spans="1:14" ht="72" hidden="1" x14ac:dyDescent="0.25">
      <c r="A333" s="122">
        <v>329</v>
      </c>
      <c r="B333" s="122" t="s">
        <v>5796</v>
      </c>
      <c r="C333" s="122"/>
      <c r="D333" s="122" t="s">
        <v>5783</v>
      </c>
      <c r="E333" s="123" t="s">
        <v>5797</v>
      </c>
      <c r="F333" s="129" t="s">
        <v>5798</v>
      </c>
      <c r="G333" s="125">
        <v>43187</v>
      </c>
      <c r="H333" s="122" t="s">
        <v>5799</v>
      </c>
      <c r="I333" s="122" t="s">
        <v>4132</v>
      </c>
      <c r="J333" s="122" t="s">
        <v>161</v>
      </c>
      <c r="K333" s="126" t="s">
        <v>5800</v>
      </c>
      <c r="L333" s="127" t="s">
        <v>23</v>
      </c>
      <c r="M333" s="127" t="s">
        <v>24</v>
      </c>
      <c r="N333" t="str">
        <f t="shared" si="5"/>
        <v>no</v>
      </c>
    </row>
    <row r="334" spans="1:14" ht="96" hidden="1" x14ac:dyDescent="0.25">
      <c r="A334" s="122">
        <v>330</v>
      </c>
      <c r="B334" s="122" t="s">
        <v>5801</v>
      </c>
      <c r="C334" s="122"/>
      <c r="D334" s="122" t="s">
        <v>5783</v>
      </c>
      <c r="E334" s="123" t="s">
        <v>5802</v>
      </c>
      <c r="F334" s="129" t="s">
        <v>5803</v>
      </c>
      <c r="G334" s="125">
        <v>43187</v>
      </c>
      <c r="H334" s="122" t="s">
        <v>5804</v>
      </c>
      <c r="I334" s="122" t="s">
        <v>4223</v>
      </c>
      <c r="J334" s="122" t="s">
        <v>4224</v>
      </c>
      <c r="K334" s="126" t="s">
        <v>5805</v>
      </c>
      <c r="L334" s="127" t="s">
        <v>23</v>
      </c>
      <c r="M334" s="127" t="s">
        <v>24</v>
      </c>
      <c r="N334" t="str">
        <f t="shared" si="5"/>
        <v>no</v>
      </c>
    </row>
    <row r="335" spans="1:14" ht="108" hidden="1" x14ac:dyDescent="0.25">
      <c r="A335" s="122">
        <v>331</v>
      </c>
      <c r="B335" s="122" t="s">
        <v>5806</v>
      </c>
      <c r="C335" s="122"/>
      <c r="D335" s="122" t="s">
        <v>5783</v>
      </c>
      <c r="E335" s="123" t="s">
        <v>5807</v>
      </c>
      <c r="F335" s="129" t="s">
        <v>5808</v>
      </c>
      <c r="G335" s="125">
        <v>43187</v>
      </c>
      <c r="H335" s="122" t="s">
        <v>5809</v>
      </c>
      <c r="I335" s="122" t="s">
        <v>4249</v>
      </c>
      <c r="J335" s="122" t="s">
        <v>4224</v>
      </c>
      <c r="K335" s="126" t="s">
        <v>5810</v>
      </c>
      <c r="L335" s="127" t="s">
        <v>23</v>
      </c>
      <c r="M335" s="127" t="s">
        <v>24</v>
      </c>
      <c r="N335" t="str">
        <f t="shared" si="5"/>
        <v>no</v>
      </c>
    </row>
    <row r="336" spans="1:14" ht="96" hidden="1" x14ac:dyDescent="0.25">
      <c r="A336" s="122">
        <v>332</v>
      </c>
      <c r="B336" s="122" t="s">
        <v>5811</v>
      </c>
      <c r="C336" s="122"/>
      <c r="D336" s="122" t="s">
        <v>5783</v>
      </c>
      <c r="E336" s="123" t="s">
        <v>5812</v>
      </c>
      <c r="F336" s="129" t="s">
        <v>5813</v>
      </c>
      <c r="G336" s="125">
        <v>43187</v>
      </c>
      <c r="H336" s="122" t="s">
        <v>117</v>
      </c>
      <c r="I336" s="122" t="s">
        <v>4249</v>
      </c>
      <c r="J336" s="122" t="s">
        <v>4224</v>
      </c>
      <c r="K336" s="126" t="s">
        <v>5814</v>
      </c>
      <c r="L336" s="127" t="s">
        <v>23</v>
      </c>
      <c r="M336" s="127" t="s">
        <v>24</v>
      </c>
      <c r="N336" t="str">
        <f t="shared" si="5"/>
        <v>no</v>
      </c>
    </row>
    <row r="337" spans="1:15" ht="96" hidden="1" x14ac:dyDescent="0.25">
      <c r="A337" s="122">
        <v>333</v>
      </c>
      <c r="B337" s="122" t="s">
        <v>5815</v>
      </c>
      <c r="C337" s="122"/>
      <c r="D337" s="122" t="s">
        <v>5783</v>
      </c>
      <c r="E337" s="123" t="s">
        <v>5816</v>
      </c>
      <c r="F337" s="129" t="s">
        <v>5817</v>
      </c>
      <c r="G337" s="125">
        <v>43187</v>
      </c>
      <c r="H337" s="122" t="s">
        <v>5818</v>
      </c>
      <c r="I337" s="122" t="s">
        <v>4249</v>
      </c>
      <c r="J337" s="122" t="s">
        <v>4224</v>
      </c>
      <c r="K337" s="126" t="s">
        <v>5819</v>
      </c>
      <c r="L337" s="127" t="s">
        <v>23</v>
      </c>
      <c r="M337" s="127" t="s">
        <v>24</v>
      </c>
      <c r="N337" t="str">
        <f t="shared" si="5"/>
        <v>no</v>
      </c>
    </row>
    <row r="338" spans="1:15" ht="96" hidden="1" x14ac:dyDescent="0.25">
      <c r="A338" s="122">
        <v>334</v>
      </c>
      <c r="B338" s="122" t="s">
        <v>5820</v>
      </c>
      <c r="C338" s="122"/>
      <c r="D338" s="122" t="s">
        <v>5783</v>
      </c>
      <c r="E338" s="123" t="s">
        <v>5821</v>
      </c>
      <c r="F338" s="129" t="s">
        <v>5822</v>
      </c>
      <c r="G338" s="125">
        <v>43187</v>
      </c>
      <c r="H338" s="122" t="s">
        <v>117</v>
      </c>
      <c r="I338" s="122" t="s">
        <v>4249</v>
      </c>
      <c r="J338" s="122" t="s">
        <v>4224</v>
      </c>
      <c r="K338" s="126" t="s">
        <v>5823</v>
      </c>
      <c r="L338" s="127" t="s">
        <v>23</v>
      </c>
      <c r="M338" s="127" t="s">
        <v>24</v>
      </c>
      <c r="N338" t="str">
        <f t="shared" si="5"/>
        <v>no</v>
      </c>
    </row>
    <row r="339" spans="1:15" ht="72" hidden="1" x14ac:dyDescent="0.25">
      <c r="A339" s="122">
        <v>335</v>
      </c>
      <c r="B339" s="122" t="s">
        <v>5824</v>
      </c>
      <c r="C339" s="122"/>
      <c r="D339" s="122" t="s">
        <v>5783</v>
      </c>
      <c r="E339" s="123" t="s">
        <v>5825</v>
      </c>
      <c r="F339" s="129" t="s">
        <v>5826</v>
      </c>
      <c r="G339" s="125">
        <v>43187</v>
      </c>
      <c r="H339" s="122" t="s">
        <v>4552</v>
      </c>
      <c r="I339" s="122" t="s">
        <v>4132</v>
      </c>
      <c r="J339" s="122" t="s">
        <v>161</v>
      </c>
      <c r="K339" s="126" t="s">
        <v>5827</v>
      </c>
      <c r="L339" s="127" t="s">
        <v>23</v>
      </c>
      <c r="M339" s="127" t="s">
        <v>24</v>
      </c>
      <c r="N339" t="str">
        <f t="shared" si="5"/>
        <v>no</v>
      </c>
    </row>
    <row r="340" spans="1:15" ht="108" hidden="1" x14ac:dyDescent="0.25">
      <c r="A340" s="122">
        <v>336</v>
      </c>
      <c r="B340" s="122" t="s">
        <v>5828</v>
      </c>
      <c r="C340" s="122"/>
      <c r="D340" s="122" t="s">
        <v>5783</v>
      </c>
      <c r="E340" s="123" t="s">
        <v>5829</v>
      </c>
      <c r="F340" s="129" t="s">
        <v>5830</v>
      </c>
      <c r="G340" s="125">
        <v>43187</v>
      </c>
      <c r="H340" s="122" t="s">
        <v>5831</v>
      </c>
      <c r="I340" s="122" t="s">
        <v>4249</v>
      </c>
      <c r="J340" s="122" t="s">
        <v>4224</v>
      </c>
      <c r="K340" s="126" t="s">
        <v>5832</v>
      </c>
      <c r="L340" s="127" t="s">
        <v>23</v>
      </c>
      <c r="M340" s="127" t="s">
        <v>24</v>
      </c>
      <c r="N340" t="str">
        <f t="shared" si="5"/>
        <v>no</v>
      </c>
    </row>
    <row r="341" spans="1:15" ht="96" hidden="1" x14ac:dyDescent="0.25">
      <c r="A341" s="122">
        <v>337</v>
      </c>
      <c r="B341" s="122" t="s">
        <v>5833</v>
      </c>
      <c r="C341" s="122"/>
      <c r="D341" s="122" t="s">
        <v>5783</v>
      </c>
      <c r="E341" s="123" t="s">
        <v>5834</v>
      </c>
      <c r="F341" s="129" t="s">
        <v>5835</v>
      </c>
      <c r="G341" s="125">
        <v>43187</v>
      </c>
      <c r="H341" s="122" t="s">
        <v>5836</v>
      </c>
      <c r="I341" s="122" t="s">
        <v>4132</v>
      </c>
      <c r="J341" s="122" t="s">
        <v>4133</v>
      </c>
      <c r="K341" s="126" t="s">
        <v>5837</v>
      </c>
      <c r="L341" s="127" t="s">
        <v>23</v>
      </c>
      <c r="M341" s="127" t="s">
        <v>24</v>
      </c>
      <c r="N341" t="str">
        <f t="shared" si="5"/>
        <v>no</v>
      </c>
    </row>
    <row r="342" spans="1:15" ht="84" hidden="1" x14ac:dyDescent="0.25">
      <c r="A342" s="122">
        <v>338</v>
      </c>
      <c r="B342" s="122" t="s">
        <v>5838</v>
      </c>
      <c r="C342" s="122"/>
      <c r="D342" s="122" t="s">
        <v>5783</v>
      </c>
      <c r="E342" s="123" t="s">
        <v>5839</v>
      </c>
      <c r="F342" s="129" t="s">
        <v>5840</v>
      </c>
      <c r="G342" s="125">
        <v>43187</v>
      </c>
      <c r="H342" s="122" t="s">
        <v>5841</v>
      </c>
      <c r="I342" s="122" t="s">
        <v>4132</v>
      </c>
      <c r="J342" s="122" t="s">
        <v>161</v>
      </c>
      <c r="K342" s="126" t="s">
        <v>5842</v>
      </c>
      <c r="L342" s="127" t="s">
        <v>23</v>
      </c>
      <c r="M342" s="127" t="s">
        <v>24</v>
      </c>
      <c r="N342" t="str">
        <f t="shared" si="5"/>
        <v>no</v>
      </c>
    </row>
    <row r="343" spans="1:15" ht="72" hidden="1" x14ac:dyDescent="0.25">
      <c r="A343" s="122">
        <v>339</v>
      </c>
      <c r="B343" s="122" t="s">
        <v>5843</v>
      </c>
      <c r="C343" s="122"/>
      <c r="D343" s="122" t="s">
        <v>5783</v>
      </c>
      <c r="E343" s="123" t="s">
        <v>5844</v>
      </c>
      <c r="F343" s="129" t="s">
        <v>5845</v>
      </c>
      <c r="G343" s="125">
        <v>43187</v>
      </c>
      <c r="H343" s="122" t="s">
        <v>5846</v>
      </c>
      <c r="I343" s="122" t="s">
        <v>4132</v>
      </c>
      <c r="J343" s="122" t="s">
        <v>161</v>
      </c>
      <c r="K343" s="126" t="s">
        <v>5847</v>
      </c>
      <c r="L343" s="127" t="s">
        <v>23</v>
      </c>
      <c r="M343" s="127" t="s">
        <v>24</v>
      </c>
      <c r="N343" t="str">
        <f t="shared" si="5"/>
        <v>no</v>
      </c>
    </row>
    <row r="344" spans="1:15" ht="72" hidden="1" x14ac:dyDescent="0.25">
      <c r="A344" s="122">
        <v>340</v>
      </c>
      <c r="B344" s="122" t="s">
        <v>5848</v>
      </c>
      <c r="C344" s="122"/>
      <c r="D344" s="122" t="s">
        <v>5783</v>
      </c>
      <c r="E344" s="123" t="s">
        <v>5849</v>
      </c>
      <c r="F344" s="129" t="s">
        <v>5850</v>
      </c>
      <c r="G344" s="125">
        <v>43187</v>
      </c>
      <c r="H344" s="122" t="s">
        <v>5851</v>
      </c>
      <c r="I344" s="122" t="s">
        <v>4132</v>
      </c>
      <c r="J344" s="122" t="s">
        <v>161</v>
      </c>
      <c r="K344" s="126" t="s">
        <v>5852</v>
      </c>
      <c r="L344" s="127" t="s">
        <v>23</v>
      </c>
      <c r="M344" s="127" t="s">
        <v>24</v>
      </c>
      <c r="N344" t="str">
        <f t="shared" si="5"/>
        <v>no</v>
      </c>
    </row>
    <row r="345" spans="1:15" ht="72" hidden="1" x14ac:dyDescent="0.25">
      <c r="A345" s="122">
        <v>341</v>
      </c>
      <c r="B345" s="122" t="s">
        <v>5853</v>
      </c>
      <c r="C345" s="122"/>
      <c r="D345" s="122" t="s">
        <v>20</v>
      </c>
      <c r="E345" s="122" t="s">
        <v>5854</v>
      </c>
      <c r="F345" s="129" t="s">
        <v>5855</v>
      </c>
      <c r="G345" s="125">
        <v>43187</v>
      </c>
      <c r="H345" s="122" t="s">
        <v>5831</v>
      </c>
      <c r="I345" s="122" t="s">
        <v>4132</v>
      </c>
      <c r="J345" s="122" t="s">
        <v>4133</v>
      </c>
      <c r="K345" s="126" t="s">
        <v>5856</v>
      </c>
      <c r="L345" s="127" t="s">
        <v>23</v>
      </c>
      <c r="M345" s="127" t="s">
        <v>24</v>
      </c>
      <c r="N345" t="str">
        <f t="shared" si="5"/>
        <v>no</v>
      </c>
    </row>
    <row r="346" spans="1:15" ht="72" hidden="1" x14ac:dyDescent="0.25">
      <c r="A346" s="122">
        <v>342</v>
      </c>
      <c r="B346" s="122" t="s">
        <v>5857</v>
      </c>
      <c r="C346" s="122"/>
      <c r="D346" s="122" t="s">
        <v>20</v>
      </c>
      <c r="E346" s="122" t="s">
        <v>5858</v>
      </c>
      <c r="F346" s="129" t="s">
        <v>5859</v>
      </c>
      <c r="G346" s="125">
        <v>43187</v>
      </c>
      <c r="H346" s="122" t="s">
        <v>5860</v>
      </c>
      <c r="I346" s="122" t="s">
        <v>4132</v>
      </c>
      <c r="J346" s="122" t="s">
        <v>161</v>
      </c>
      <c r="K346" s="126" t="s">
        <v>5861</v>
      </c>
      <c r="L346" s="127" t="s">
        <v>23</v>
      </c>
      <c r="M346" s="127" t="s">
        <v>24</v>
      </c>
      <c r="N346" t="str">
        <f t="shared" si="5"/>
        <v>no</v>
      </c>
    </row>
    <row r="347" spans="1:15" ht="72" hidden="1" x14ac:dyDescent="0.25">
      <c r="A347" s="122">
        <v>343</v>
      </c>
      <c r="B347" s="122" t="s">
        <v>5862</v>
      </c>
      <c r="C347" s="122"/>
      <c r="D347" s="122" t="s">
        <v>20</v>
      </c>
      <c r="E347" s="122" t="s">
        <v>5863</v>
      </c>
      <c r="F347" s="129" t="s">
        <v>5864</v>
      </c>
      <c r="G347" s="125">
        <v>43187</v>
      </c>
      <c r="H347" s="122" t="s">
        <v>5860</v>
      </c>
      <c r="I347" s="122" t="s">
        <v>4132</v>
      </c>
      <c r="J347" s="122" t="s">
        <v>161</v>
      </c>
      <c r="K347" s="126" t="s">
        <v>5865</v>
      </c>
      <c r="L347" s="127" t="s">
        <v>23</v>
      </c>
      <c r="M347" s="127" t="s">
        <v>24</v>
      </c>
      <c r="N347" t="str">
        <f t="shared" si="5"/>
        <v>no</v>
      </c>
    </row>
    <row r="348" spans="1:15" ht="84" hidden="1" x14ac:dyDescent="0.25">
      <c r="A348" s="122">
        <v>344</v>
      </c>
      <c r="B348" s="122" t="s">
        <v>5866</v>
      </c>
      <c r="C348" s="122"/>
      <c r="D348" s="122" t="s">
        <v>20</v>
      </c>
      <c r="E348" s="122" t="s">
        <v>5867</v>
      </c>
      <c r="F348" s="129" t="s">
        <v>5868</v>
      </c>
      <c r="G348" s="125">
        <v>43187</v>
      </c>
      <c r="H348" s="122" t="s">
        <v>5869</v>
      </c>
      <c r="I348" s="122" t="s">
        <v>4132</v>
      </c>
      <c r="J348" s="122" t="s">
        <v>161</v>
      </c>
      <c r="K348" s="126" t="s">
        <v>5870</v>
      </c>
      <c r="L348" s="127" t="s">
        <v>23</v>
      </c>
      <c r="M348" s="127" t="s">
        <v>24</v>
      </c>
      <c r="N348" t="str">
        <f t="shared" si="5"/>
        <v>no</v>
      </c>
    </row>
    <row r="349" spans="1:15" ht="72" hidden="1" x14ac:dyDescent="0.25">
      <c r="A349" s="122">
        <v>345</v>
      </c>
      <c r="B349" s="122" t="s">
        <v>5871</v>
      </c>
      <c r="C349" s="122"/>
      <c r="D349" s="122" t="s">
        <v>20</v>
      </c>
      <c r="E349" s="123" t="s">
        <v>5872</v>
      </c>
      <c r="F349" s="129" t="s">
        <v>5873</v>
      </c>
      <c r="G349" s="125">
        <v>43187</v>
      </c>
      <c r="H349" s="122" t="s">
        <v>2019</v>
      </c>
      <c r="I349" s="122" t="s">
        <v>4132</v>
      </c>
      <c r="J349" s="122" t="s">
        <v>161</v>
      </c>
      <c r="K349" s="126" t="s">
        <v>5874</v>
      </c>
      <c r="L349" s="127" t="s">
        <v>23</v>
      </c>
      <c r="M349" s="127" t="s">
        <v>24</v>
      </c>
      <c r="N349" t="str">
        <f t="shared" si="5"/>
        <v>no</v>
      </c>
    </row>
    <row r="350" spans="1:15" ht="72" hidden="1" x14ac:dyDescent="0.25">
      <c r="A350" s="122">
        <v>346</v>
      </c>
      <c r="B350" s="122" t="s">
        <v>5875</v>
      </c>
      <c r="C350" s="122"/>
      <c r="D350" s="122" t="s">
        <v>20</v>
      </c>
      <c r="E350" s="123" t="s">
        <v>5876</v>
      </c>
      <c r="F350" s="129" t="s">
        <v>5877</v>
      </c>
      <c r="G350" s="125">
        <v>43187</v>
      </c>
      <c r="H350" s="122" t="s">
        <v>5878</v>
      </c>
      <c r="I350" s="122" t="s">
        <v>4132</v>
      </c>
      <c r="J350" s="122" t="s">
        <v>161</v>
      </c>
      <c r="K350" s="126" t="s">
        <v>5879</v>
      </c>
      <c r="L350" s="127" t="s">
        <v>23</v>
      </c>
      <c r="M350" s="127" t="s">
        <v>24</v>
      </c>
      <c r="N350" t="str">
        <f t="shared" si="5"/>
        <v>no</v>
      </c>
    </row>
    <row r="351" spans="1:15" ht="84" hidden="1" x14ac:dyDescent="0.25">
      <c r="A351" s="122">
        <v>347</v>
      </c>
      <c r="B351" s="122" t="s">
        <v>5880</v>
      </c>
      <c r="C351" s="122"/>
      <c r="D351" s="122" t="s">
        <v>20</v>
      </c>
      <c r="E351" s="123" t="s">
        <v>5881</v>
      </c>
      <c r="F351" s="129" t="s">
        <v>5882</v>
      </c>
      <c r="G351" s="125">
        <v>43187</v>
      </c>
      <c r="H351" s="122" t="s">
        <v>5883</v>
      </c>
      <c r="I351" s="122" t="s">
        <v>4132</v>
      </c>
      <c r="J351" s="122" t="s">
        <v>4133</v>
      </c>
      <c r="K351" s="126" t="s">
        <v>5884</v>
      </c>
      <c r="L351" s="127" t="s">
        <v>23</v>
      </c>
      <c r="M351" s="127" t="s">
        <v>24</v>
      </c>
      <c r="N351" t="str">
        <f t="shared" si="5"/>
        <v>no</v>
      </c>
    </row>
    <row r="352" spans="1:15" ht="60" hidden="1" x14ac:dyDescent="0.25">
      <c r="A352" s="122">
        <v>348</v>
      </c>
      <c r="B352" s="122" t="s">
        <v>5885</v>
      </c>
      <c r="C352" s="122" t="s">
        <v>20</v>
      </c>
      <c r="D352" s="122" t="s">
        <v>20</v>
      </c>
      <c r="E352" s="123" t="s">
        <v>5886</v>
      </c>
      <c r="F352" s="129" t="s">
        <v>5887</v>
      </c>
      <c r="G352" s="125">
        <v>43193</v>
      </c>
      <c r="H352" s="122" t="s">
        <v>5282</v>
      </c>
      <c r="I352" s="122" t="s">
        <v>179</v>
      </c>
      <c r="J352" s="122" t="s">
        <v>179</v>
      </c>
      <c r="K352" s="126" t="s">
        <v>5888</v>
      </c>
      <c r="L352" s="127" t="s">
        <v>23</v>
      </c>
      <c r="M352" s="127" t="s">
        <v>24</v>
      </c>
      <c r="N352" t="str">
        <f>IF(C352="-","no es tupa",IF(G352&lt;=C352,"si","no"))</f>
        <v>no es tupa</v>
      </c>
      <c r="O352" t="e">
        <f>G352-C352</f>
        <v>#VALUE!</v>
      </c>
    </row>
    <row r="353" spans="1:15" ht="108" hidden="1" x14ac:dyDescent="0.25">
      <c r="A353" s="122">
        <v>349</v>
      </c>
      <c r="B353" s="122" t="s">
        <v>5889</v>
      </c>
      <c r="C353" s="125">
        <v>43228</v>
      </c>
      <c r="D353" s="122" t="s">
        <v>5890</v>
      </c>
      <c r="E353" s="123" t="s">
        <v>5891</v>
      </c>
      <c r="F353" s="129" t="s">
        <v>5892</v>
      </c>
      <c r="G353" s="125">
        <v>43193</v>
      </c>
      <c r="H353" s="122" t="s">
        <v>5893</v>
      </c>
      <c r="I353" s="122" t="s">
        <v>191</v>
      </c>
      <c r="J353" s="122" t="s">
        <v>5442</v>
      </c>
      <c r="K353" s="126" t="s">
        <v>5894</v>
      </c>
      <c r="L353" s="127" t="s">
        <v>23</v>
      </c>
      <c r="M353" s="127" t="s">
        <v>24</v>
      </c>
      <c r="N353" t="str">
        <f t="shared" ref="N353:N416" si="6">IF(C353="-","no es tupa",IF(G353&lt;=C353,"si","no"))</f>
        <v>si</v>
      </c>
      <c r="O353">
        <f t="shared" ref="O353:O416" si="7">G353-C353</f>
        <v>-35</v>
      </c>
    </row>
    <row r="354" spans="1:15" ht="108" hidden="1" x14ac:dyDescent="0.25">
      <c r="A354" s="122">
        <v>350</v>
      </c>
      <c r="B354" s="122" t="s">
        <v>5895</v>
      </c>
      <c r="C354" s="125">
        <v>43200</v>
      </c>
      <c r="D354" s="122" t="s">
        <v>5896</v>
      </c>
      <c r="E354" s="123" t="s">
        <v>5897</v>
      </c>
      <c r="F354" s="129" t="s">
        <v>5898</v>
      </c>
      <c r="G354" s="125">
        <v>43193</v>
      </c>
      <c r="H354" s="122" t="s">
        <v>5899</v>
      </c>
      <c r="I354" s="122" t="s">
        <v>191</v>
      </c>
      <c r="J354" s="122" t="s">
        <v>5442</v>
      </c>
      <c r="K354" s="126" t="s">
        <v>5900</v>
      </c>
      <c r="L354" s="127" t="s">
        <v>23</v>
      </c>
      <c r="M354" s="127" t="s">
        <v>24</v>
      </c>
      <c r="N354" t="str">
        <f t="shared" si="6"/>
        <v>si</v>
      </c>
      <c r="O354">
        <f t="shared" si="7"/>
        <v>-7</v>
      </c>
    </row>
    <row r="355" spans="1:15" ht="108" hidden="1" x14ac:dyDescent="0.25">
      <c r="A355" s="122">
        <v>351</v>
      </c>
      <c r="B355" s="122" t="s">
        <v>5901</v>
      </c>
      <c r="C355" s="125">
        <v>43235</v>
      </c>
      <c r="D355" s="122" t="s">
        <v>5902</v>
      </c>
      <c r="E355" s="123" t="s">
        <v>5903</v>
      </c>
      <c r="F355" s="129" t="s">
        <v>5904</v>
      </c>
      <c r="G355" s="125">
        <v>43193</v>
      </c>
      <c r="H355" s="122" t="s">
        <v>1632</v>
      </c>
      <c r="I355" s="122" t="s">
        <v>191</v>
      </c>
      <c r="J355" s="122" t="s">
        <v>5442</v>
      </c>
      <c r="K355" s="126" t="s">
        <v>5905</v>
      </c>
      <c r="L355" s="127" t="s">
        <v>23</v>
      </c>
      <c r="M355" s="127" t="s">
        <v>24</v>
      </c>
      <c r="N355" t="str">
        <f t="shared" si="6"/>
        <v>si</v>
      </c>
      <c r="O355">
        <f t="shared" si="7"/>
        <v>-42</v>
      </c>
    </row>
    <row r="356" spans="1:15" ht="108" hidden="1" x14ac:dyDescent="0.25">
      <c r="A356" s="122">
        <v>352</v>
      </c>
      <c r="B356" s="122" t="s">
        <v>5906</v>
      </c>
      <c r="C356" s="125">
        <v>43192</v>
      </c>
      <c r="D356" s="122" t="s">
        <v>20</v>
      </c>
      <c r="E356" s="123" t="s">
        <v>5907</v>
      </c>
      <c r="F356" s="129" t="s">
        <v>5908</v>
      </c>
      <c r="G356" s="125">
        <v>43192</v>
      </c>
      <c r="H356" s="122" t="s">
        <v>5909</v>
      </c>
      <c r="I356" s="122" t="s">
        <v>5227</v>
      </c>
      <c r="J356" s="122" t="s">
        <v>78</v>
      </c>
      <c r="K356" s="126" t="s">
        <v>5910</v>
      </c>
      <c r="L356" s="127" t="s">
        <v>3698</v>
      </c>
      <c r="M356" s="127" t="s">
        <v>24</v>
      </c>
      <c r="N356" t="str">
        <f t="shared" si="6"/>
        <v>si</v>
      </c>
      <c r="O356">
        <f t="shared" si="7"/>
        <v>0</v>
      </c>
    </row>
    <row r="357" spans="1:15" ht="48" hidden="1" x14ac:dyDescent="0.25">
      <c r="A357" s="122">
        <v>353</v>
      </c>
      <c r="B357" s="122" t="s">
        <v>5911</v>
      </c>
      <c r="C357" s="125">
        <v>43179</v>
      </c>
      <c r="D357" s="122" t="s">
        <v>5912</v>
      </c>
      <c r="E357" s="123" t="s">
        <v>5913</v>
      </c>
      <c r="F357" s="129" t="s">
        <v>5914</v>
      </c>
      <c r="G357" s="125">
        <v>43194</v>
      </c>
      <c r="H357" s="122" t="s">
        <v>178</v>
      </c>
      <c r="I357" s="122" t="s">
        <v>5220</v>
      </c>
      <c r="J357" s="122" t="s">
        <v>5915</v>
      </c>
      <c r="K357" s="126" t="s">
        <v>5916</v>
      </c>
      <c r="L357" s="127" t="s">
        <v>3698</v>
      </c>
      <c r="M357" s="127" t="s">
        <v>24</v>
      </c>
      <c r="N357" t="str">
        <f t="shared" si="6"/>
        <v>no</v>
      </c>
      <c r="O357">
        <f t="shared" si="7"/>
        <v>15</v>
      </c>
    </row>
    <row r="358" spans="1:15" ht="96" hidden="1" x14ac:dyDescent="0.25">
      <c r="A358" s="122">
        <v>354</v>
      </c>
      <c r="B358" s="122" t="s">
        <v>5917</v>
      </c>
      <c r="C358" s="125">
        <v>43193</v>
      </c>
      <c r="D358" s="122" t="s">
        <v>20</v>
      </c>
      <c r="E358" s="123" t="s">
        <v>5918</v>
      </c>
      <c r="F358" s="129" t="s">
        <v>5919</v>
      </c>
      <c r="G358" s="125">
        <v>43194</v>
      </c>
      <c r="H358" s="122" t="s">
        <v>5920</v>
      </c>
      <c r="I358" s="122" t="s">
        <v>4174</v>
      </c>
      <c r="J358" s="122" t="s">
        <v>5921</v>
      </c>
      <c r="K358" s="126" t="s">
        <v>5922</v>
      </c>
      <c r="L358" s="127" t="s">
        <v>23</v>
      </c>
      <c r="M358" s="127" t="s">
        <v>24</v>
      </c>
      <c r="N358" t="str">
        <f t="shared" si="6"/>
        <v>no</v>
      </c>
      <c r="O358">
        <f t="shared" si="7"/>
        <v>1</v>
      </c>
    </row>
    <row r="359" spans="1:15" ht="96" hidden="1" x14ac:dyDescent="0.25">
      <c r="A359" s="122">
        <v>355</v>
      </c>
      <c r="B359" s="122" t="s">
        <v>5923</v>
      </c>
      <c r="C359" s="125">
        <v>43174</v>
      </c>
      <c r="D359" s="122" t="s">
        <v>5924</v>
      </c>
      <c r="E359" s="123" t="s">
        <v>5925</v>
      </c>
      <c r="F359" s="129" t="s">
        <v>5926</v>
      </c>
      <c r="G359" s="125">
        <v>43194</v>
      </c>
      <c r="H359" s="122" t="s">
        <v>3439</v>
      </c>
      <c r="I359" s="122" t="s">
        <v>5927</v>
      </c>
      <c r="J359" s="122" t="s">
        <v>5928</v>
      </c>
      <c r="K359" s="126" t="s">
        <v>5929</v>
      </c>
      <c r="L359" s="127" t="s">
        <v>36</v>
      </c>
      <c r="M359" s="127" t="s">
        <v>24</v>
      </c>
      <c r="N359" t="str">
        <f t="shared" si="6"/>
        <v>no</v>
      </c>
      <c r="O359">
        <f t="shared" si="7"/>
        <v>20</v>
      </c>
    </row>
    <row r="360" spans="1:15" ht="108" hidden="1" x14ac:dyDescent="0.25">
      <c r="A360" s="122">
        <v>356</v>
      </c>
      <c r="B360" s="122" t="s">
        <v>5930</v>
      </c>
      <c r="C360" s="125">
        <v>43364</v>
      </c>
      <c r="D360" s="122" t="s">
        <v>5931</v>
      </c>
      <c r="E360" s="123" t="s">
        <v>5932</v>
      </c>
      <c r="F360" s="129" t="s">
        <v>5933</v>
      </c>
      <c r="G360" s="125">
        <v>43193</v>
      </c>
      <c r="H360" s="122" t="s">
        <v>3251</v>
      </c>
      <c r="I360" s="122" t="s">
        <v>191</v>
      </c>
      <c r="J360" s="122" t="s">
        <v>5442</v>
      </c>
      <c r="K360" s="126" t="s">
        <v>5934</v>
      </c>
      <c r="L360" s="127" t="s">
        <v>23</v>
      </c>
      <c r="M360" s="127" t="s">
        <v>24</v>
      </c>
      <c r="N360" t="str">
        <f t="shared" si="6"/>
        <v>si</v>
      </c>
      <c r="O360">
        <f t="shared" si="7"/>
        <v>-171</v>
      </c>
    </row>
    <row r="361" spans="1:15" ht="60" hidden="1" x14ac:dyDescent="0.25">
      <c r="A361" s="122">
        <v>357</v>
      </c>
      <c r="B361" s="122" t="s">
        <v>5935</v>
      </c>
      <c r="C361" s="125">
        <v>43178</v>
      </c>
      <c r="D361" s="122" t="s">
        <v>20</v>
      </c>
      <c r="E361" s="123" t="s">
        <v>5936</v>
      </c>
      <c r="F361" s="129" t="s">
        <v>5937</v>
      </c>
      <c r="G361" s="125">
        <v>43193</v>
      </c>
      <c r="H361" s="122" t="s">
        <v>5571</v>
      </c>
      <c r="I361" s="122" t="s">
        <v>4147</v>
      </c>
      <c r="J361" s="122" t="s">
        <v>78</v>
      </c>
      <c r="K361" s="126" t="s">
        <v>5938</v>
      </c>
      <c r="L361" s="127" t="s">
        <v>36</v>
      </c>
      <c r="M361" s="127" t="s">
        <v>24</v>
      </c>
      <c r="N361" t="str">
        <f t="shared" si="6"/>
        <v>no</v>
      </c>
      <c r="O361">
        <f t="shared" si="7"/>
        <v>15</v>
      </c>
    </row>
    <row r="362" spans="1:15" ht="60" hidden="1" x14ac:dyDescent="0.25">
      <c r="A362" s="122">
        <v>358</v>
      </c>
      <c r="B362" s="122" t="s">
        <v>5939</v>
      </c>
      <c r="C362" s="125">
        <v>42283</v>
      </c>
      <c r="D362" s="122" t="s">
        <v>20</v>
      </c>
      <c r="E362" s="123" t="s">
        <v>5940</v>
      </c>
      <c r="F362" s="129" t="s">
        <v>5941</v>
      </c>
      <c r="G362" s="125">
        <v>43193</v>
      </c>
      <c r="H362" s="122" t="s">
        <v>4327</v>
      </c>
      <c r="I362" s="122" t="s">
        <v>160</v>
      </c>
      <c r="J362" s="122" t="s">
        <v>5632</v>
      </c>
      <c r="K362" s="126" t="s">
        <v>5942</v>
      </c>
      <c r="L362" s="127" t="s">
        <v>23</v>
      </c>
      <c r="M362" s="127" t="s">
        <v>24</v>
      </c>
      <c r="N362" t="str">
        <f t="shared" si="6"/>
        <v>no</v>
      </c>
      <c r="O362">
        <f t="shared" si="7"/>
        <v>910</v>
      </c>
    </row>
    <row r="363" spans="1:15" ht="96" hidden="1" x14ac:dyDescent="0.25">
      <c r="A363" s="122">
        <v>359</v>
      </c>
      <c r="B363" s="122" t="s">
        <v>5943</v>
      </c>
      <c r="C363" s="122" t="s">
        <v>20</v>
      </c>
      <c r="D363" s="122" t="s">
        <v>20</v>
      </c>
      <c r="E363" s="123" t="s">
        <v>5944</v>
      </c>
      <c r="F363" s="129" t="s">
        <v>5945</v>
      </c>
      <c r="G363" s="125">
        <v>43193</v>
      </c>
      <c r="H363" s="122" t="s">
        <v>5946</v>
      </c>
      <c r="I363" s="122" t="s">
        <v>179</v>
      </c>
      <c r="J363" s="122" t="s">
        <v>5947</v>
      </c>
      <c r="K363" s="126" t="s">
        <v>5948</v>
      </c>
      <c r="L363" s="127" t="s">
        <v>23</v>
      </c>
      <c r="M363" s="127" t="s">
        <v>24</v>
      </c>
      <c r="N363" t="str">
        <f t="shared" si="6"/>
        <v>no es tupa</v>
      </c>
      <c r="O363" t="e">
        <f t="shared" si="7"/>
        <v>#VALUE!</v>
      </c>
    </row>
    <row r="364" spans="1:15" ht="72" hidden="1" x14ac:dyDescent="0.25">
      <c r="A364" s="122">
        <v>360</v>
      </c>
      <c r="B364" s="122" t="s">
        <v>5949</v>
      </c>
      <c r="C364" s="122" t="s">
        <v>20</v>
      </c>
      <c r="D364" s="122" t="s">
        <v>20</v>
      </c>
      <c r="E364" s="123" t="s">
        <v>5950</v>
      </c>
      <c r="F364" s="129" t="s">
        <v>5951</v>
      </c>
      <c r="G364" s="125">
        <v>43193</v>
      </c>
      <c r="H364" s="122" t="s">
        <v>5952</v>
      </c>
      <c r="I364" s="122" t="s">
        <v>179</v>
      </c>
      <c r="J364" s="122" t="s">
        <v>5953</v>
      </c>
      <c r="K364" s="126" t="s">
        <v>5954</v>
      </c>
      <c r="L364" s="127" t="s">
        <v>23</v>
      </c>
      <c r="M364" s="127" t="s">
        <v>24</v>
      </c>
      <c r="N364" t="str">
        <f t="shared" si="6"/>
        <v>no es tupa</v>
      </c>
      <c r="O364" t="e">
        <f t="shared" si="7"/>
        <v>#VALUE!</v>
      </c>
    </row>
    <row r="365" spans="1:15" ht="60" hidden="1" x14ac:dyDescent="0.25">
      <c r="A365" s="122">
        <v>361</v>
      </c>
      <c r="B365" s="122" t="s">
        <v>5955</v>
      </c>
      <c r="C365" s="125">
        <v>43178</v>
      </c>
      <c r="D365" s="122" t="s">
        <v>20</v>
      </c>
      <c r="E365" s="123" t="s">
        <v>5956</v>
      </c>
      <c r="F365" s="129" t="s">
        <v>5957</v>
      </c>
      <c r="G365" s="125">
        <v>43193</v>
      </c>
      <c r="H365" s="122" t="s">
        <v>5958</v>
      </c>
      <c r="I365" s="122" t="s">
        <v>4147</v>
      </c>
      <c r="J365" s="122" t="s">
        <v>4148</v>
      </c>
      <c r="K365" s="126" t="s">
        <v>5959</v>
      </c>
      <c r="L365" s="127" t="s">
        <v>36</v>
      </c>
      <c r="M365" s="127" t="s">
        <v>24</v>
      </c>
      <c r="N365" t="str">
        <f t="shared" si="6"/>
        <v>no</v>
      </c>
      <c r="O365">
        <f t="shared" si="7"/>
        <v>15</v>
      </c>
    </row>
    <row r="366" spans="1:15" ht="132" customHeight="1" x14ac:dyDescent="0.25">
      <c r="A366" s="122">
        <v>362</v>
      </c>
      <c r="B366" s="122" t="s">
        <v>5960</v>
      </c>
      <c r="C366" s="125">
        <v>43179</v>
      </c>
      <c r="D366" s="122" t="s">
        <v>20</v>
      </c>
      <c r="E366" s="123" t="s">
        <v>5961</v>
      </c>
      <c r="F366" s="129" t="s">
        <v>5962</v>
      </c>
      <c r="G366" s="125">
        <v>43193</v>
      </c>
      <c r="H366" s="122" t="s">
        <v>60</v>
      </c>
      <c r="I366" s="122" t="s">
        <v>5963</v>
      </c>
      <c r="J366" s="122" t="s">
        <v>5964</v>
      </c>
      <c r="K366" s="126" t="s">
        <v>5965</v>
      </c>
      <c r="L366" s="127" t="s">
        <v>36</v>
      </c>
      <c r="M366" s="127" t="s">
        <v>24</v>
      </c>
      <c r="N366" t="str">
        <f t="shared" si="6"/>
        <v>no</v>
      </c>
      <c r="O366">
        <f t="shared" si="7"/>
        <v>14</v>
      </c>
    </row>
    <row r="367" spans="1:15" ht="72" hidden="1" x14ac:dyDescent="0.25">
      <c r="A367" s="122">
        <v>363</v>
      </c>
      <c r="B367" s="122" t="s">
        <v>5966</v>
      </c>
      <c r="C367" s="122" t="s">
        <v>20</v>
      </c>
      <c r="D367" s="122" t="s">
        <v>20</v>
      </c>
      <c r="E367" s="123" t="s">
        <v>5967</v>
      </c>
      <c r="F367" s="129" t="s">
        <v>5968</v>
      </c>
      <c r="G367" s="125">
        <v>43193</v>
      </c>
      <c r="H367" s="122" t="s">
        <v>5969</v>
      </c>
      <c r="I367" s="122" t="s">
        <v>179</v>
      </c>
      <c r="J367" s="122" t="s">
        <v>179</v>
      </c>
      <c r="K367" s="126" t="s">
        <v>5970</v>
      </c>
      <c r="L367" s="127" t="s">
        <v>36</v>
      </c>
      <c r="M367" s="127" t="s">
        <v>24</v>
      </c>
      <c r="N367" t="str">
        <f t="shared" si="6"/>
        <v>no es tupa</v>
      </c>
      <c r="O367" t="e">
        <f t="shared" si="7"/>
        <v>#VALUE!</v>
      </c>
    </row>
    <row r="368" spans="1:15" ht="84" hidden="1" x14ac:dyDescent="0.25">
      <c r="A368" s="122">
        <v>364</v>
      </c>
      <c r="B368" s="122" t="s">
        <v>5971</v>
      </c>
      <c r="C368" s="122" t="s">
        <v>20</v>
      </c>
      <c r="D368" s="122" t="s">
        <v>20</v>
      </c>
      <c r="E368" s="123" t="s">
        <v>5972</v>
      </c>
      <c r="F368" s="129" t="s">
        <v>5973</v>
      </c>
      <c r="G368" s="125">
        <v>43193</v>
      </c>
      <c r="H368" s="122" t="s">
        <v>3615</v>
      </c>
      <c r="I368" s="122" t="s">
        <v>179</v>
      </c>
      <c r="J368" s="122" t="s">
        <v>179</v>
      </c>
      <c r="K368" s="126" t="s">
        <v>5974</v>
      </c>
      <c r="L368" s="127" t="s">
        <v>36</v>
      </c>
      <c r="M368" s="127" t="s">
        <v>24</v>
      </c>
      <c r="N368" t="str">
        <f t="shared" si="6"/>
        <v>no es tupa</v>
      </c>
      <c r="O368" t="e">
        <f t="shared" si="7"/>
        <v>#VALUE!</v>
      </c>
    </row>
    <row r="369" spans="1:15" ht="72" hidden="1" x14ac:dyDescent="0.25">
      <c r="A369" s="122">
        <v>365</v>
      </c>
      <c r="B369" s="122" t="s">
        <v>5975</v>
      </c>
      <c r="C369" s="122" t="s">
        <v>20</v>
      </c>
      <c r="D369" s="122" t="s">
        <v>5976</v>
      </c>
      <c r="E369" s="123" t="s">
        <v>5977</v>
      </c>
      <c r="F369" s="129" t="s">
        <v>5978</v>
      </c>
      <c r="G369" s="125">
        <v>43193</v>
      </c>
      <c r="H369" s="122" t="s">
        <v>5979</v>
      </c>
      <c r="I369" s="122" t="s">
        <v>179</v>
      </c>
      <c r="J369" s="122" t="s">
        <v>5632</v>
      </c>
      <c r="K369" s="126" t="s">
        <v>5980</v>
      </c>
      <c r="L369" s="127" t="s">
        <v>23</v>
      </c>
      <c r="M369" s="127" t="s">
        <v>24</v>
      </c>
      <c r="N369" t="str">
        <f t="shared" si="6"/>
        <v>no es tupa</v>
      </c>
      <c r="O369" t="e">
        <f t="shared" si="7"/>
        <v>#VALUE!</v>
      </c>
    </row>
    <row r="370" spans="1:15" ht="72" hidden="1" x14ac:dyDescent="0.25">
      <c r="A370" s="122">
        <v>366</v>
      </c>
      <c r="B370" s="122" t="s">
        <v>5981</v>
      </c>
      <c r="C370" s="122" t="s">
        <v>20</v>
      </c>
      <c r="D370" s="122" t="s">
        <v>5982</v>
      </c>
      <c r="E370" s="123" t="s">
        <v>5983</v>
      </c>
      <c r="F370" s="129" t="s">
        <v>5984</v>
      </c>
      <c r="G370" s="125">
        <v>43193</v>
      </c>
      <c r="H370" s="122" t="s">
        <v>5985</v>
      </c>
      <c r="I370" s="122" t="s">
        <v>179</v>
      </c>
      <c r="J370" s="122" t="s">
        <v>5632</v>
      </c>
      <c r="K370" s="126" t="s">
        <v>5986</v>
      </c>
      <c r="L370" s="127" t="s">
        <v>23</v>
      </c>
      <c r="M370" s="127" t="s">
        <v>24</v>
      </c>
      <c r="N370" t="str">
        <f t="shared" si="6"/>
        <v>no es tupa</v>
      </c>
      <c r="O370" t="e">
        <f t="shared" si="7"/>
        <v>#VALUE!</v>
      </c>
    </row>
    <row r="371" spans="1:15" ht="72" hidden="1" x14ac:dyDescent="0.25">
      <c r="A371" s="122">
        <v>367</v>
      </c>
      <c r="B371" s="122" t="s">
        <v>5987</v>
      </c>
      <c r="C371" s="125">
        <v>43167</v>
      </c>
      <c r="D371" s="122" t="s">
        <v>20</v>
      </c>
      <c r="E371" s="123" t="s">
        <v>5988</v>
      </c>
      <c r="F371" s="129" t="s">
        <v>5989</v>
      </c>
      <c r="G371" s="125">
        <v>43193</v>
      </c>
      <c r="H371" s="122" t="s">
        <v>1065</v>
      </c>
      <c r="I371" s="122" t="s">
        <v>4147</v>
      </c>
      <c r="J371" s="122" t="s">
        <v>78</v>
      </c>
      <c r="K371" s="126" t="s">
        <v>5990</v>
      </c>
      <c r="L371" s="127" t="s">
        <v>36</v>
      </c>
      <c r="M371" s="127" t="s">
        <v>24</v>
      </c>
      <c r="N371" t="str">
        <f t="shared" si="6"/>
        <v>no</v>
      </c>
      <c r="O371">
        <f t="shared" si="7"/>
        <v>26</v>
      </c>
    </row>
    <row r="372" spans="1:15" ht="72" hidden="1" x14ac:dyDescent="0.25">
      <c r="A372" s="122">
        <v>368</v>
      </c>
      <c r="B372" s="122" t="s">
        <v>5991</v>
      </c>
      <c r="C372" s="125">
        <v>43207</v>
      </c>
      <c r="D372" s="122" t="s">
        <v>20</v>
      </c>
      <c r="E372" s="123" t="s">
        <v>5992</v>
      </c>
      <c r="F372" s="129" t="s">
        <v>5993</v>
      </c>
      <c r="G372" s="125">
        <v>43193</v>
      </c>
      <c r="H372" s="122" t="s">
        <v>5994</v>
      </c>
      <c r="I372" s="122" t="s">
        <v>5227</v>
      </c>
      <c r="J372" s="122" t="s">
        <v>78</v>
      </c>
      <c r="K372" s="126" t="s">
        <v>5995</v>
      </c>
      <c r="L372" s="127" t="s">
        <v>3698</v>
      </c>
      <c r="M372" s="127" t="s">
        <v>24</v>
      </c>
      <c r="N372" t="str">
        <f t="shared" si="6"/>
        <v>si</v>
      </c>
      <c r="O372">
        <f t="shared" si="7"/>
        <v>-14</v>
      </c>
    </row>
    <row r="373" spans="1:15" ht="108" hidden="1" x14ac:dyDescent="0.25">
      <c r="A373" s="122">
        <v>369</v>
      </c>
      <c r="B373" s="122" t="s">
        <v>5996</v>
      </c>
      <c r="C373" s="125">
        <v>43200</v>
      </c>
      <c r="D373" s="122" t="s">
        <v>5997</v>
      </c>
      <c r="E373" s="123" t="s">
        <v>5998</v>
      </c>
      <c r="F373" s="129" t="s">
        <v>5999</v>
      </c>
      <c r="G373" s="125">
        <v>43193</v>
      </c>
      <c r="H373" s="122" t="s">
        <v>6000</v>
      </c>
      <c r="I373" s="122" t="s">
        <v>191</v>
      </c>
      <c r="J373" s="122" t="s">
        <v>5442</v>
      </c>
      <c r="K373" s="126" t="s">
        <v>6001</v>
      </c>
      <c r="L373" s="127" t="s">
        <v>23</v>
      </c>
      <c r="M373" s="127" t="s">
        <v>24</v>
      </c>
      <c r="N373" t="str">
        <f t="shared" si="6"/>
        <v>si</v>
      </c>
      <c r="O373">
        <f t="shared" si="7"/>
        <v>-7</v>
      </c>
    </row>
    <row r="374" spans="1:15" ht="72" hidden="1" x14ac:dyDescent="0.25">
      <c r="A374" s="122">
        <v>370</v>
      </c>
      <c r="B374" s="122" t="s">
        <v>6002</v>
      </c>
      <c r="C374" s="125">
        <v>43194</v>
      </c>
      <c r="D374" s="122" t="s">
        <v>20</v>
      </c>
      <c r="E374" s="123" t="s">
        <v>6003</v>
      </c>
      <c r="F374" s="129" t="s">
        <v>6004</v>
      </c>
      <c r="G374" s="125">
        <v>43195</v>
      </c>
      <c r="H374" s="122" t="s">
        <v>6005</v>
      </c>
      <c r="I374" s="122" t="s">
        <v>5238</v>
      </c>
      <c r="J374" s="122" t="s">
        <v>6006</v>
      </c>
      <c r="K374" s="126" t="s">
        <v>6007</v>
      </c>
      <c r="L374" s="127" t="s">
        <v>23</v>
      </c>
      <c r="M374" s="127" t="s">
        <v>24</v>
      </c>
      <c r="N374" t="str">
        <f t="shared" si="6"/>
        <v>no</v>
      </c>
      <c r="O374">
        <f t="shared" si="7"/>
        <v>1</v>
      </c>
    </row>
    <row r="375" spans="1:15" ht="72" hidden="1" x14ac:dyDescent="0.25">
      <c r="A375" s="122">
        <v>371</v>
      </c>
      <c r="B375" s="122" t="s">
        <v>6008</v>
      </c>
      <c r="C375" s="122" t="s">
        <v>20</v>
      </c>
      <c r="D375" s="122" t="s">
        <v>6009</v>
      </c>
      <c r="E375" s="123" t="s">
        <v>6010</v>
      </c>
      <c r="F375" s="129" t="s">
        <v>6011</v>
      </c>
      <c r="G375" s="125">
        <v>43195</v>
      </c>
      <c r="H375" s="122" t="s">
        <v>6012</v>
      </c>
      <c r="I375" s="122" t="s">
        <v>160</v>
      </c>
      <c r="J375" s="122" t="s">
        <v>5632</v>
      </c>
      <c r="K375" s="126" t="s">
        <v>6013</v>
      </c>
      <c r="L375" s="127" t="s">
        <v>23</v>
      </c>
      <c r="M375" s="127" t="s">
        <v>24</v>
      </c>
      <c r="N375" t="str">
        <f t="shared" si="6"/>
        <v>no es tupa</v>
      </c>
      <c r="O375" t="e">
        <f t="shared" si="7"/>
        <v>#VALUE!</v>
      </c>
    </row>
    <row r="376" spans="1:15" ht="60" hidden="1" x14ac:dyDescent="0.25">
      <c r="A376" s="122">
        <v>372</v>
      </c>
      <c r="B376" s="122" t="s">
        <v>6014</v>
      </c>
      <c r="C376" s="122" t="s">
        <v>20</v>
      </c>
      <c r="D376" s="122" t="s">
        <v>6015</v>
      </c>
      <c r="E376" s="123" t="s">
        <v>6016</v>
      </c>
      <c r="F376" s="129" t="s">
        <v>6017</v>
      </c>
      <c r="G376" s="125">
        <v>43195</v>
      </c>
      <c r="H376" s="122" t="s">
        <v>6018</v>
      </c>
      <c r="I376" s="122" t="s">
        <v>179</v>
      </c>
      <c r="J376" s="122" t="s">
        <v>5632</v>
      </c>
      <c r="K376" s="126" t="s">
        <v>6019</v>
      </c>
      <c r="L376" s="127" t="s">
        <v>23</v>
      </c>
      <c r="M376" s="127" t="s">
        <v>24</v>
      </c>
      <c r="N376" t="str">
        <f t="shared" si="6"/>
        <v>no es tupa</v>
      </c>
      <c r="O376" t="e">
        <f t="shared" si="7"/>
        <v>#VALUE!</v>
      </c>
    </row>
    <row r="377" spans="1:15" ht="120" hidden="1" x14ac:dyDescent="0.25">
      <c r="A377" s="122">
        <v>373</v>
      </c>
      <c r="B377" s="122" t="s">
        <v>6020</v>
      </c>
      <c r="C377" s="125">
        <v>43202</v>
      </c>
      <c r="D377" s="122" t="s">
        <v>6021</v>
      </c>
      <c r="E377" s="123" t="s">
        <v>6022</v>
      </c>
      <c r="F377" s="129" t="s">
        <v>6023</v>
      </c>
      <c r="G377" s="125">
        <v>43196</v>
      </c>
      <c r="H377" s="122" t="s">
        <v>4795</v>
      </c>
      <c r="I377" s="122" t="s">
        <v>4811</v>
      </c>
      <c r="J377" s="122" t="s">
        <v>6024</v>
      </c>
      <c r="K377" s="126" t="s">
        <v>6025</v>
      </c>
      <c r="L377" s="127" t="s">
        <v>36</v>
      </c>
      <c r="M377" s="127" t="s">
        <v>24</v>
      </c>
      <c r="N377" t="str">
        <f t="shared" si="6"/>
        <v>si</v>
      </c>
      <c r="O377">
        <f t="shared" si="7"/>
        <v>-6</v>
      </c>
    </row>
    <row r="378" spans="1:15" ht="72" hidden="1" x14ac:dyDescent="0.25">
      <c r="A378" s="122">
        <v>374</v>
      </c>
      <c r="B378" s="122" t="s">
        <v>6026</v>
      </c>
      <c r="C378" s="122" t="s">
        <v>20</v>
      </c>
      <c r="D378" s="122" t="s">
        <v>6027</v>
      </c>
      <c r="E378" s="123" t="s">
        <v>6028</v>
      </c>
      <c r="F378" s="129" t="s">
        <v>6029</v>
      </c>
      <c r="G378" s="125">
        <v>43197</v>
      </c>
      <c r="H378" s="122" t="s">
        <v>20</v>
      </c>
      <c r="I378" s="122" t="s">
        <v>179</v>
      </c>
      <c r="J378" s="122" t="s">
        <v>6030</v>
      </c>
      <c r="K378" s="126" t="s">
        <v>6031</v>
      </c>
      <c r="L378" s="127" t="s">
        <v>36</v>
      </c>
      <c r="M378" s="127" t="s">
        <v>24</v>
      </c>
      <c r="N378" t="str">
        <f t="shared" si="6"/>
        <v>no es tupa</v>
      </c>
      <c r="O378" t="e">
        <f t="shared" si="7"/>
        <v>#VALUE!</v>
      </c>
    </row>
    <row r="379" spans="1:15" ht="132" hidden="1" x14ac:dyDescent="0.25">
      <c r="A379" s="122">
        <v>375</v>
      </c>
      <c r="B379" s="122" t="s">
        <v>6032</v>
      </c>
      <c r="C379" s="125">
        <v>43187</v>
      </c>
      <c r="D379" s="122" t="s">
        <v>6033</v>
      </c>
      <c r="E379" s="123" t="s">
        <v>6034</v>
      </c>
      <c r="F379" s="129" t="s">
        <v>6035</v>
      </c>
      <c r="G379" s="125">
        <v>43200</v>
      </c>
      <c r="H379" s="122" t="s">
        <v>6036</v>
      </c>
      <c r="I379" s="122" t="s">
        <v>5552</v>
      </c>
      <c r="J379" s="122" t="s">
        <v>5553</v>
      </c>
      <c r="K379" s="126" t="s">
        <v>6037</v>
      </c>
      <c r="L379" s="127" t="s">
        <v>3698</v>
      </c>
      <c r="M379" s="127" t="s">
        <v>52</v>
      </c>
      <c r="N379" t="str">
        <f t="shared" si="6"/>
        <v>no</v>
      </c>
      <c r="O379">
        <f t="shared" si="7"/>
        <v>13</v>
      </c>
    </row>
    <row r="380" spans="1:15" ht="132" hidden="1" x14ac:dyDescent="0.25">
      <c r="A380" s="122">
        <v>376</v>
      </c>
      <c r="B380" s="122" t="s">
        <v>6038</v>
      </c>
      <c r="C380" s="125">
        <v>43213</v>
      </c>
      <c r="D380" s="122" t="s">
        <v>6039</v>
      </c>
      <c r="E380" s="123" t="s">
        <v>6040</v>
      </c>
      <c r="F380" s="129" t="s">
        <v>6041</v>
      </c>
      <c r="G380" s="125">
        <v>43200</v>
      </c>
      <c r="H380" s="122" t="s">
        <v>6042</v>
      </c>
      <c r="I380" s="122" t="s">
        <v>5552</v>
      </c>
      <c r="J380" s="122" t="s">
        <v>5553</v>
      </c>
      <c r="K380" s="126" t="s">
        <v>6043</v>
      </c>
      <c r="L380" s="127" t="s">
        <v>3698</v>
      </c>
      <c r="M380" s="127" t="s">
        <v>52</v>
      </c>
      <c r="N380" t="str">
        <f t="shared" si="6"/>
        <v>si</v>
      </c>
      <c r="O380">
        <f t="shared" si="7"/>
        <v>-13</v>
      </c>
    </row>
    <row r="381" spans="1:15" ht="96" hidden="1" x14ac:dyDescent="0.25">
      <c r="A381" s="122">
        <v>377</v>
      </c>
      <c r="B381" s="122" t="s">
        <v>6044</v>
      </c>
      <c r="C381" s="131" t="s">
        <v>20</v>
      </c>
      <c r="D381" s="122" t="s">
        <v>6045</v>
      </c>
      <c r="E381" s="123" t="s">
        <v>6046</v>
      </c>
      <c r="F381" s="129" t="s">
        <v>6047</v>
      </c>
      <c r="G381" s="125">
        <v>43200</v>
      </c>
      <c r="H381" s="122" t="s">
        <v>6048</v>
      </c>
      <c r="I381" s="122" t="s">
        <v>6049</v>
      </c>
      <c r="J381" s="122" t="s">
        <v>6050</v>
      </c>
      <c r="K381" s="126" t="s">
        <v>6051</v>
      </c>
      <c r="L381" s="127" t="s">
        <v>23</v>
      </c>
      <c r="M381" s="127" t="s">
        <v>52</v>
      </c>
      <c r="N381" t="str">
        <f t="shared" si="6"/>
        <v>no es tupa</v>
      </c>
      <c r="O381" t="e">
        <f t="shared" si="7"/>
        <v>#VALUE!</v>
      </c>
    </row>
    <row r="382" spans="1:15" ht="84" hidden="1" x14ac:dyDescent="0.25">
      <c r="A382" s="122">
        <v>378</v>
      </c>
      <c r="B382" s="122" t="s">
        <v>6052</v>
      </c>
      <c r="C382" s="125">
        <v>43215</v>
      </c>
      <c r="D382" s="122" t="s">
        <v>6053</v>
      </c>
      <c r="E382" s="123" t="s">
        <v>6054</v>
      </c>
      <c r="F382" s="129" t="s">
        <v>6055</v>
      </c>
      <c r="G382" s="125">
        <v>43200</v>
      </c>
      <c r="H382" s="122" t="s">
        <v>6056</v>
      </c>
      <c r="I382" s="122" t="s">
        <v>5546</v>
      </c>
      <c r="J382" s="122" t="s">
        <v>4155</v>
      </c>
      <c r="K382" s="126" t="s">
        <v>6057</v>
      </c>
      <c r="L382" s="127" t="s">
        <v>23</v>
      </c>
      <c r="M382" s="127" t="s">
        <v>52</v>
      </c>
      <c r="N382" t="str">
        <f t="shared" si="6"/>
        <v>si</v>
      </c>
      <c r="O382">
        <f t="shared" si="7"/>
        <v>-15</v>
      </c>
    </row>
    <row r="383" spans="1:15" ht="108" hidden="1" x14ac:dyDescent="0.25">
      <c r="A383" s="122">
        <v>379</v>
      </c>
      <c r="B383" s="122" t="s">
        <v>6058</v>
      </c>
      <c r="C383" s="122" t="s">
        <v>20</v>
      </c>
      <c r="D383" s="122" t="s">
        <v>6059</v>
      </c>
      <c r="E383" s="123" t="s">
        <v>6060</v>
      </c>
      <c r="F383" s="129" t="s">
        <v>6061</v>
      </c>
      <c r="G383" s="125">
        <v>43200</v>
      </c>
      <c r="H383" s="122" t="s">
        <v>1979</v>
      </c>
      <c r="I383" s="122" t="s">
        <v>179</v>
      </c>
      <c r="J383" s="122" t="s">
        <v>4676</v>
      </c>
      <c r="K383" s="126" t="s">
        <v>6062</v>
      </c>
      <c r="L383" s="127" t="s">
        <v>36</v>
      </c>
      <c r="M383" s="127" t="s">
        <v>52</v>
      </c>
      <c r="N383" t="str">
        <f t="shared" si="6"/>
        <v>no es tupa</v>
      </c>
      <c r="O383" t="e">
        <f t="shared" si="7"/>
        <v>#VALUE!</v>
      </c>
    </row>
    <row r="384" spans="1:15" ht="108" hidden="1" x14ac:dyDescent="0.25">
      <c r="A384" s="122">
        <v>380</v>
      </c>
      <c r="B384" s="122" t="s">
        <v>6063</v>
      </c>
      <c r="C384" s="125">
        <v>43200</v>
      </c>
      <c r="D384" s="122" t="s">
        <v>6064</v>
      </c>
      <c r="E384" s="123" t="s">
        <v>6065</v>
      </c>
      <c r="F384" s="129" t="s">
        <v>6066</v>
      </c>
      <c r="G384" s="125">
        <v>43201</v>
      </c>
      <c r="H384" s="122" t="s">
        <v>1762</v>
      </c>
      <c r="I384" s="122" t="s">
        <v>191</v>
      </c>
      <c r="J384" s="122" t="s">
        <v>4126</v>
      </c>
      <c r="K384" s="126" t="s">
        <v>6067</v>
      </c>
      <c r="L384" s="127" t="s">
        <v>23</v>
      </c>
      <c r="M384" s="127" t="s">
        <v>24</v>
      </c>
      <c r="N384" t="str">
        <f t="shared" si="6"/>
        <v>no</v>
      </c>
      <c r="O384">
        <f t="shared" si="7"/>
        <v>1</v>
      </c>
    </row>
    <row r="385" spans="1:15" ht="108" hidden="1" x14ac:dyDescent="0.25">
      <c r="A385" s="122">
        <v>381</v>
      </c>
      <c r="B385" s="122" t="s">
        <v>6068</v>
      </c>
      <c r="C385" s="122" t="s">
        <v>20</v>
      </c>
      <c r="D385" s="122" t="s">
        <v>20</v>
      </c>
      <c r="E385" s="123" t="s">
        <v>6069</v>
      </c>
      <c r="F385" s="129" t="s">
        <v>6070</v>
      </c>
      <c r="G385" s="125">
        <v>43201</v>
      </c>
      <c r="H385" s="122" t="s">
        <v>84</v>
      </c>
      <c r="I385" s="122" t="s">
        <v>179</v>
      </c>
      <c r="J385" s="122" t="s">
        <v>5173</v>
      </c>
      <c r="K385" s="126" t="s">
        <v>6071</v>
      </c>
      <c r="L385" s="127" t="s">
        <v>36</v>
      </c>
      <c r="M385" s="127" t="s">
        <v>52</v>
      </c>
      <c r="N385" t="str">
        <f t="shared" si="6"/>
        <v>no es tupa</v>
      </c>
      <c r="O385" t="e">
        <f t="shared" si="7"/>
        <v>#VALUE!</v>
      </c>
    </row>
    <row r="386" spans="1:15" ht="48" hidden="1" x14ac:dyDescent="0.25">
      <c r="A386" s="122">
        <v>382</v>
      </c>
      <c r="B386" s="122" t="s">
        <v>6072</v>
      </c>
      <c r="C386" s="122" t="s">
        <v>20</v>
      </c>
      <c r="D386" s="122" t="s">
        <v>6073</v>
      </c>
      <c r="E386" s="123" t="s">
        <v>6074</v>
      </c>
      <c r="F386" s="129" t="s">
        <v>6075</v>
      </c>
      <c r="G386" s="125">
        <v>43201</v>
      </c>
      <c r="H386" s="122" t="s">
        <v>558</v>
      </c>
      <c r="I386" s="122" t="s">
        <v>179</v>
      </c>
      <c r="J386" s="122" t="s">
        <v>161</v>
      </c>
      <c r="K386" s="126" t="s">
        <v>6076</v>
      </c>
      <c r="L386" s="127" t="s">
        <v>23</v>
      </c>
      <c r="M386" s="127" t="s">
        <v>24</v>
      </c>
      <c r="N386" t="str">
        <f t="shared" si="6"/>
        <v>no es tupa</v>
      </c>
      <c r="O386" t="e">
        <f t="shared" si="7"/>
        <v>#VALUE!</v>
      </c>
    </row>
    <row r="387" spans="1:15" ht="48" hidden="1" x14ac:dyDescent="0.25">
      <c r="A387" s="122">
        <v>383</v>
      </c>
      <c r="B387" s="122" t="s">
        <v>6077</v>
      </c>
      <c r="C387" s="122" t="s">
        <v>20</v>
      </c>
      <c r="D387" s="122" t="s">
        <v>6078</v>
      </c>
      <c r="E387" s="123" t="s">
        <v>6079</v>
      </c>
      <c r="F387" s="129" t="s">
        <v>6080</v>
      </c>
      <c r="G387" s="125">
        <v>43201</v>
      </c>
      <c r="H387" s="122" t="s">
        <v>1120</v>
      </c>
      <c r="I387" s="122" t="s">
        <v>179</v>
      </c>
      <c r="J387" s="122" t="s">
        <v>161</v>
      </c>
      <c r="K387" s="126" t="s">
        <v>6081</v>
      </c>
      <c r="L387" s="127" t="s">
        <v>23</v>
      </c>
      <c r="M387" s="127" t="s">
        <v>24</v>
      </c>
      <c r="N387" t="str">
        <f t="shared" si="6"/>
        <v>no es tupa</v>
      </c>
      <c r="O387" t="e">
        <f t="shared" si="7"/>
        <v>#VALUE!</v>
      </c>
    </row>
    <row r="388" spans="1:15" ht="96" hidden="1" x14ac:dyDescent="0.25">
      <c r="A388" s="122">
        <v>384</v>
      </c>
      <c r="B388" s="122" t="s">
        <v>6082</v>
      </c>
      <c r="C388" s="125">
        <v>43214</v>
      </c>
      <c r="D388" s="122" t="s">
        <v>6083</v>
      </c>
      <c r="E388" s="123" t="s">
        <v>6084</v>
      </c>
      <c r="F388" s="129" t="s">
        <v>6085</v>
      </c>
      <c r="G388" s="125">
        <v>43201</v>
      </c>
      <c r="H388" s="122" t="s">
        <v>4660</v>
      </c>
      <c r="I388" s="122" t="s">
        <v>5552</v>
      </c>
      <c r="J388" s="122" t="s">
        <v>5553</v>
      </c>
      <c r="K388" s="126" t="s">
        <v>6086</v>
      </c>
      <c r="L388" s="127" t="s">
        <v>36</v>
      </c>
      <c r="M388" s="127" t="s">
        <v>52</v>
      </c>
      <c r="N388" t="str">
        <f t="shared" si="6"/>
        <v>si</v>
      </c>
      <c r="O388">
        <f t="shared" si="7"/>
        <v>-13</v>
      </c>
    </row>
    <row r="389" spans="1:15" ht="108" hidden="1" x14ac:dyDescent="0.25">
      <c r="A389" s="122">
        <v>385</v>
      </c>
      <c r="B389" s="122" t="s">
        <v>6087</v>
      </c>
      <c r="C389" s="125">
        <v>43153</v>
      </c>
      <c r="D389" s="122" t="s">
        <v>20</v>
      </c>
      <c r="E389" s="123" t="s">
        <v>6088</v>
      </c>
      <c r="F389" s="129" t="s">
        <v>6089</v>
      </c>
      <c r="G389" s="125">
        <v>43202</v>
      </c>
      <c r="H389" s="122" t="s">
        <v>6090</v>
      </c>
      <c r="I389" s="122" t="s">
        <v>5552</v>
      </c>
      <c r="J389" s="122" t="s">
        <v>6091</v>
      </c>
      <c r="K389" s="126" t="s">
        <v>6092</v>
      </c>
      <c r="L389" s="127" t="s">
        <v>3698</v>
      </c>
      <c r="M389" s="127" t="s">
        <v>52</v>
      </c>
      <c r="N389" t="str">
        <f t="shared" si="6"/>
        <v>no</v>
      </c>
      <c r="O389">
        <f t="shared" si="7"/>
        <v>49</v>
      </c>
    </row>
    <row r="390" spans="1:15" ht="48" hidden="1" x14ac:dyDescent="0.25">
      <c r="A390" s="122">
        <v>386</v>
      </c>
      <c r="B390" s="122" t="s">
        <v>6093</v>
      </c>
      <c r="C390" s="122" t="s">
        <v>20</v>
      </c>
      <c r="D390" s="122" t="s">
        <v>6094</v>
      </c>
      <c r="E390" s="123" t="s">
        <v>6095</v>
      </c>
      <c r="F390" s="129" t="s">
        <v>6096</v>
      </c>
      <c r="G390" s="125">
        <v>43202</v>
      </c>
      <c r="H390" s="122" t="s">
        <v>873</v>
      </c>
      <c r="I390" s="122" t="s">
        <v>179</v>
      </c>
      <c r="J390" s="122" t="s">
        <v>161</v>
      </c>
      <c r="K390" s="126" t="s">
        <v>6097</v>
      </c>
      <c r="L390" s="127" t="s">
        <v>23</v>
      </c>
      <c r="M390" s="127" t="s">
        <v>24</v>
      </c>
      <c r="N390" t="str">
        <f t="shared" si="6"/>
        <v>no es tupa</v>
      </c>
      <c r="O390" t="e">
        <f t="shared" si="7"/>
        <v>#VALUE!</v>
      </c>
    </row>
    <row r="391" spans="1:15" ht="72" hidden="1" x14ac:dyDescent="0.25">
      <c r="A391" s="122">
        <v>387</v>
      </c>
      <c r="B391" s="122" t="s">
        <v>6098</v>
      </c>
      <c r="C391" s="125">
        <v>43194</v>
      </c>
      <c r="D391" s="122" t="s">
        <v>20</v>
      </c>
      <c r="E391" s="123" t="s">
        <v>6099</v>
      </c>
      <c r="F391" s="129" t="s">
        <v>6100</v>
      </c>
      <c r="G391" s="125">
        <v>43202</v>
      </c>
      <c r="H391" s="122" t="s">
        <v>6101</v>
      </c>
      <c r="I391" s="122" t="s">
        <v>5220</v>
      </c>
      <c r="J391" s="122" t="s">
        <v>5221</v>
      </c>
      <c r="K391" s="126" t="s">
        <v>6102</v>
      </c>
      <c r="L391" s="127" t="s">
        <v>23</v>
      </c>
      <c r="M391" s="127" t="s">
        <v>24</v>
      </c>
      <c r="N391" t="str">
        <f t="shared" si="6"/>
        <v>no</v>
      </c>
      <c r="O391">
        <f t="shared" si="7"/>
        <v>8</v>
      </c>
    </row>
    <row r="392" spans="1:15" ht="84" hidden="1" x14ac:dyDescent="0.25">
      <c r="A392" s="122">
        <v>388</v>
      </c>
      <c r="B392" s="122" t="s">
        <v>6103</v>
      </c>
      <c r="C392" s="122" t="s">
        <v>20</v>
      </c>
      <c r="D392" s="122" t="s">
        <v>20</v>
      </c>
      <c r="E392" s="123" t="s">
        <v>6104</v>
      </c>
      <c r="F392" s="129" t="s">
        <v>6105</v>
      </c>
      <c r="G392" s="125">
        <v>43202</v>
      </c>
      <c r="H392" s="122" t="s">
        <v>4452</v>
      </c>
      <c r="I392" s="122" t="s">
        <v>179</v>
      </c>
      <c r="J392" s="122" t="s">
        <v>6106</v>
      </c>
      <c r="K392" s="126" t="s">
        <v>6107</v>
      </c>
      <c r="L392" s="127" t="s">
        <v>23</v>
      </c>
      <c r="M392" s="127" t="s">
        <v>24</v>
      </c>
      <c r="N392" t="str">
        <f t="shared" si="6"/>
        <v>no es tupa</v>
      </c>
      <c r="O392" t="e">
        <f t="shared" si="7"/>
        <v>#VALUE!</v>
      </c>
    </row>
    <row r="393" spans="1:15" ht="108" hidden="1" x14ac:dyDescent="0.25">
      <c r="A393" s="122">
        <v>389</v>
      </c>
      <c r="B393" s="122" t="s">
        <v>6108</v>
      </c>
      <c r="C393" s="125">
        <v>43286</v>
      </c>
      <c r="D393" s="122" t="s">
        <v>6109</v>
      </c>
      <c r="E393" s="123" t="s">
        <v>6110</v>
      </c>
      <c r="F393" s="129" t="s">
        <v>6111</v>
      </c>
      <c r="G393" s="125">
        <v>43206</v>
      </c>
      <c r="H393" s="122" t="s">
        <v>6112</v>
      </c>
      <c r="I393" s="122" t="s">
        <v>191</v>
      </c>
      <c r="J393" s="122" t="s">
        <v>5442</v>
      </c>
      <c r="K393" s="126" t="s">
        <v>6113</v>
      </c>
      <c r="L393" s="127" t="s">
        <v>23</v>
      </c>
      <c r="M393" s="127" t="s">
        <v>24</v>
      </c>
      <c r="N393" t="str">
        <f t="shared" si="6"/>
        <v>si</v>
      </c>
      <c r="O393">
        <f t="shared" si="7"/>
        <v>-80</v>
      </c>
    </row>
    <row r="394" spans="1:15" ht="108" hidden="1" x14ac:dyDescent="0.25">
      <c r="A394" s="122">
        <v>390</v>
      </c>
      <c r="B394" s="122" t="s">
        <v>6114</v>
      </c>
      <c r="C394" s="125">
        <v>43265</v>
      </c>
      <c r="D394" s="122" t="s">
        <v>6115</v>
      </c>
      <c r="E394" s="123" t="s">
        <v>6116</v>
      </c>
      <c r="F394" s="129" t="s">
        <v>6117</v>
      </c>
      <c r="G394" s="125">
        <v>43207</v>
      </c>
      <c r="H394" s="122" t="s">
        <v>6118</v>
      </c>
      <c r="I394" s="122" t="s">
        <v>191</v>
      </c>
      <c r="J394" s="122" t="s">
        <v>5442</v>
      </c>
      <c r="K394" s="126" t="s">
        <v>6119</v>
      </c>
      <c r="L394" s="127" t="s">
        <v>23</v>
      </c>
      <c r="M394" s="127" t="s">
        <v>24</v>
      </c>
      <c r="N394" t="str">
        <f t="shared" si="6"/>
        <v>si</v>
      </c>
      <c r="O394">
        <f t="shared" si="7"/>
        <v>-58</v>
      </c>
    </row>
    <row r="395" spans="1:15" ht="108" hidden="1" x14ac:dyDescent="0.25">
      <c r="A395" s="122">
        <v>391</v>
      </c>
      <c r="B395" s="122" t="s">
        <v>6120</v>
      </c>
      <c r="C395" s="125">
        <v>43206</v>
      </c>
      <c r="D395" s="122" t="s">
        <v>6121</v>
      </c>
      <c r="E395" s="123" t="s">
        <v>6122</v>
      </c>
      <c r="F395" s="129" t="s">
        <v>6123</v>
      </c>
      <c r="G395" s="125">
        <v>43207</v>
      </c>
      <c r="H395" s="122" t="s">
        <v>6124</v>
      </c>
      <c r="I395" s="122" t="s">
        <v>191</v>
      </c>
      <c r="J395" s="122" t="s">
        <v>4126</v>
      </c>
      <c r="K395" s="126" t="s">
        <v>6125</v>
      </c>
      <c r="L395" s="127" t="s">
        <v>23</v>
      </c>
      <c r="M395" s="127" t="s">
        <v>24</v>
      </c>
      <c r="N395" t="str">
        <f t="shared" si="6"/>
        <v>no</v>
      </c>
      <c r="O395">
        <f t="shared" si="7"/>
        <v>1</v>
      </c>
    </row>
    <row r="396" spans="1:15" ht="96" hidden="1" x14ac:dyDescent="0.25">
      <c r="A396" s="122">
        <v>392</v>
      </c>
      <c r="B396" s="122" t="s">
        <v>6126</v>
      </c>
      <c r="C396" s="125">
        <v>43206</v>
      </c>
      <c r="D396" s="122" t="s">
        <v>6127</v>
      </c>
      <c r="E396" s="123" t="s">
        <v>6128</v>
      </c>
      <c r="F396" s="129" t="s">
        <v>6129</v>
      </c>
      <c r="G396" s="125">
        <v>43207</v>
      </c>
      <c r="H396" s="122" t="s">
        <v>5920</v>
      </c>
      <c r="I396" s="122" t="s">
        <v>4174</v>
      </c>
      <c r="J396" s="122" t="s">
        <v>4699</v>
      </c>
      <c r="K396" s="126" t="s">
        <v>6130</v>
      </c>
      <c r="L396" s="127" t="s">
        <v>23</v>
      </c>
      <c r="M396" s="127" t="s">
        <v>24</v>
      </c>
      <c r="N396" t="str">
        <f t="shared" si="6"/>
        <v>no</v>
      </c>
      <c r="O396">
        <f t="shared" si="7"/>
        <v>1</v>
      </c>
    </row>
    <row r="397" spans="1:15" ht="108" hidden="1" x14ac:dyDescent="0.25">
      <c r="A397" s="122">
        <v>393</v>
      </c>
      <c r="B397" s="122" t="s">
        <v>6131</v>
      </c>
      <c r="C397" s="122" t="s">
        <v>20</v>
      </c>
      <c r="D397" s="122" t="s">
        <v>20</v>
      </c>
      <c r="E397" s="123" t="s">
        <v>6132</v>
      </c>
      <c r="F397" s="129" t="s">
        <v>6133</v>
      </c>
      <c r="G397" s="125">
        <v>43208</v>
      </c>
      <c r="H397" s="122" t="s">
        <v>606</v>
      </c>
      <c r="I397" s="122" t="s">
        <v>4249</v>
      </c>
      <c r="J397" s="122" t="s">
        <v>4224</v>
      </c>
      <c r="K397" s="126" t="s">
        <v>6134</v>
      </c>
      <c r="L397" s="127" t="s">
        <v>23</v>
      </c>
      <c r="M397" s="127" t="s">
        <v>24</v>
      </c>
      <c r="N397" t="str">
        <f t="shared" si="6"/>
        <v>no es tupa</v>
      </c>
      <c r="O397" t="e">
        <f t="shared" si="7"/>
        <v>#VALUE!</v>
      </c>
    </row>
    <row r="398" spans="1:15" ht="72" hidden="1" x14ac:dyDescent="0.25">
      <c r="A398" s="122">
        <v>394</v>
      </c>
      <c r="B398" s="122" t="s">
        <v>6135</v>
      </c>
      <c r="C398" s="122" t="s">
        <v>20</v>
      </c>
      <c r="D398" s="122" t="s">
        <v>20</v>
      </c>
      <c r="E398" s="123" t="s">
        <v>6136</v>
      </c>
      <c r="F398" s="129" t="s">
        <v>6137</v>
      </c>
      <c r="G398" s="125">
        <v>43208</v>
      </c>
      <c r="H398" s="122" t="s">
        <v>6138</v>
      </c>
      <c r="I398" s="122" t="s">
        <v>4132</v>
      </c>
      <c r="J398" s="122" t="s">
        <v>4133</v>
      </c>
      <c r="K398" s="126" t="s">
        <v>6139</v>
      </c>
      <c r="L398" s="127" t="s">
        <v>23</v>
      </c>
      <c r="M398" s="127" t="s">
        <v>24</v>
      </c>
      <c r="N398" t="str">
        <f t="shared" si="6"/>
        <v>no es tupa</v>
      </c>
      <c r="O398" t="e">
        <f t="shared" si="7"/>
        <v>#VALUE!</v>
      </c>
    </row>
    <row r="399" spans="1:15" ht="108" hidden="1" x14ac:dyDescent="0.25">
      <c r="A399" s="122">
        <v>395</v>
      </c>
      <c r="B399" s="122" t="s">
        <v>6140</v>
      </c>
      <c r="C399" s="125">
        <v>43208</v>
      </c>
      <c r="D399" s="122" t="s">
        <v>20</v>
      </c>
      <c r="E399" s="123" t="s">
        <v>6141</v>
      </c>
      <c r="F399" s="129" t="s">
        <v>6142</v>
      </c>
      <c r="G399" s="125">
        <v>43208</v>
      </c>
      <c r="H399" s="122" t="s">
        <v>6143</v>
      </c>
      <c r="I399" s="122" t="s">
        <v>5227</v>
      </c>
      <c r="J399" s="122" t="s">
        <v>78</v>
      </c>
      <c r="K399" s="126" t="s">
        <v>6144</v>
      </c>
      <c r="L399" s="127" t="s">
        <v>36</v>
      </c>
      <c r="M399" s="127" t="s">
        <v>24</v>
      </c>
      <c r="N399" t="str">
        <f t="shared" si="6"/>
        <v>si</v>
      </c>
      <c r="O399">
        <f t="shared" si="7"/>
        <v>0</v>
      </c>
    </row>
    <row r="400" spans="1:15" ht="84" hidden="1" x14ac:dyDescent="0.25">
      <c r="A400" s="122">
        <v>396</v>
      </c>
      <c r="B400" s="122" t="s">
        <v>6145</v>
      </c>
      <c r="C400" s="122" t="s">
        <v>20</v>
      </c>
      <c r="D400" s="122" t="s">
        <v>20</v>
      </c>
      <c r="E400" s="123" t="s">
        <v>6146</v>
      </c>
      <c r="F400" s="129" t="s">
        <v>6147</v>
      </c>
      <c r="G400" s="125">
        <v>43208</v>
      </c>
      <c r="H400" s="122" t="s">
        <v>6148</v>
      </c>
      <c r="I400" s="122" t="s">
        <v>4132</v>
      </c>
      <c r="J400" s="122" t="s">
        <v>4133</v>
      </c>
      <c r="K400" s="126" t="s">
        <v>6149</v>
      </c>
      <c r="L400" s="127" t="s">
        <v>23</v>
      </c>
      <c r="M400" s="127" t="s">
        <v>24</v>
      </c>
      <c r="N400" t="str">
        <f t="shared" si="6"/>
        <v>no es tupa</v>
      </c>
      <c r="O400" t="e">
        <f t="shared" si="7"/>
        <v>#VALUE!</v>
      </c>
    </row>
    <row r="401" spans="1:15" ht="108" hidden="1" x14ac:dyDescent="0.25">
      <c r="A401" s="122">
        <v>397</v>
      </c>
      <c r="B401" s="122" t="s">
        <v>6150</v>
      </c>
      <c r="C401" s="125">
        <v>43214</v>
      </c>
      <c r="D401" s="122" t="s">
        <v>6151</v>
      </c>
      <c r="E401" s="123" t="s">
        <v>6152</v>
      </c>
      <c r="F401" s="129" t="s">
        <v>6153</v>
      </c>
      <c r="G401" s="125">
        <v>43208</v>
      </c>
      <c r="H401" s="122" t="s">
        <v>6154</v>
      </c>
      <c r="I401" s="122" t="s">
        <v>191</v>
      </c>
      <c r="J401" s="122" t="s">
        <v>5442</v>
      </c>
      <c r="K401" s="126" t="s">
        <v>6155</v>
      </c>
      <c r="L401" s="127" t="s">
        <v>23</v>
      </c>
      <c r="M401" s="127" t="s">
        <v>24</v>
      </c>
      <c r="N401" t="str">
        <f t="shared" si="6"/>
        <v>si</v>
      </c>
      <c r="O401">
        <f t="shared" si="7"/>
        <v>-6</v>
      </c>
    </row>
    <row r="402" spans="1:15" ht="108" hidden="1" x14ac:dyDescent="0.25">
      <c r="A402" s="122">
        <v>398</v>
      </c>
      <c r="B402" s="122" t="s">
        <v>6156</v>
      </c>
      <c r="C402" s="122" t="s">
        <v>20</v>
      </c>
      <c r="D402" s="122" t="s">
        <v>20</v>
      </c>
      <c r="E402" s="123" t="s">
        <v>6157</v>
      </c>
      <c r="F402" s="129" t="s">
        <v>6158</v>
      </c>
      <c r="G402" s="125">
        <v>43208</v>
      </c>
      <c r="H402" s="122" t="s">
        <v>606</v>
      </c>
      <c r="I402" s="122" t="s">
        <v>4249</v>
      </c>
      <c r="J402" s="122" t="s">
        <v>4224</v>
      </c>
      <c r="K402" s="126" t="s">
        <v>6159</v>
      </c>
      <c r="L402" s="127" t="s">
        <v>23</v>
      </c>
      <c r="M402" s="127" t="s">
        <v>24</v>
      </c>
      <c r="N402" t="str">
        <f t="shared" si="6"/>
        <v>no es tupa</v>
      </c>
      <c r="O402" t="e">
        <f t="shared" si="7"/>
        <v>#VALUE!</v>
      </c>
    </row>
    <row r="403" spans="1:15" ht="108" hidden="1" x14ac:dyDescent="0.25">
      <c r="A403" s="122">
        <v>399</v>
      </c>
      <c r="B403" s="122" t="s">
        <v>6160</v>
      </c>
      <c r="C403" s="122" t="s">
        <v>20</v>
      </c>
      <c r="D403" s="122" t="s">
        <v>20</v>
      </c>
      <c r="E403" s="123" t="s">
        <v>6161</v>
      </c>
      <c r="F403" s="129" t="s">
        <v>6162</v>
      </c>
      <c r="G403" s="125">
        <v>43208</v>
      </c>
      <c r="H403" s="122" t="s">
        <v>606</v>
      </c>
      <c r="I403" s="122" t="s">
        <v>4249</v>
      </c>
      <c r="J403" s="122" t="s">
        <v>4224</v>
      </c>
      <c r="K403" s="126" t="s">
        <v>6163</v>
      </c>
      <c r="L403" s="127" t="s">
        <v>23</v>
      </c>
      <c r="M403" s="127" t="s">
        <v>24</v>
      </c>
      <c r="N403" t="str">
        <f t="shared" si="6"/>
        <v>no es tupa</v>
      </c>
      <c r="O403" t="e">
        <f t="shared" si="7"/>
        <v>#VALUE!</v>
      </c>
    </row>
    <row r="404" spans="1:15" ht="120" hidden="1" x14ac:dyDescent="0.25">
      <c r="A404" s="122">
        <v>400</v>
      </c>
      <c r="B404" s="122" t="s">
        <v>6164</v>
      </c>
      <c r="C404" s="122" t="s">
        <v>20</v>
      </c>
      <c r="D404" s="122" t="s">
        <v>6165</v>
      </c>
      <c r="E404" s="123" t="s">
        <v>6166</v>
      </c>
      <c r="F404" s="129" t="s">
        <v>6167</v>
      </c>
      <c r="G404" s="125">
        <v>43209</v>
      </c>
      <c r="H404" s="122" t="s">
        <v>6168</v>
      </c>
      <c r="I404" s="122" t="s">
        <v>179</v>
      </c>
      <c r="J404" s="122" t="s">
        <v>6169</v>
      </c>
      <c r="K404" s="126" t="s">
        <v>6170</v>
      </c>
      <c r="L404" s="127" t="s">
        <v>23</v>
      </c>
      <c r="M404" s="127" t="s">
        <v>24</v>
      </c>
      <c r="N404" t="str">
        <f t="shared" si="6"/>
        <v>no es tupa</v>
      </c>
      <c r="O404" t="e">
        <f t="shared" si="7"/>
        <v>#VALUE!</v>
      </c>
    </row>
    <row r="405" spans="1:15" ht="84" hidden="1" x14ac:dyDescent="0.25">
      <c r="A405" s="122">
        <v>401</v>
      </c>
      <c r="B405" s="122" t="s">
        <v>6171</v>
      </c>
      <c r="C405" s="125">
        <v>43187</v>
      </c>
      <c r="D405" s="122" t="s">
        <v>6172</v>
      </c>
      <c r="E405" s="123" t="s">
        <v>6173</v>
      </c>
      <c r="F405" s="129" t="s">
        <v>6174</v>
      </c>
      <c r="G405" s="125">
        <v>43210</v>
      </c>
      <c r="H405" s="122" t="s">
        <v>6101</v>
      </c>
      <c r="I405" s="122" t="s">
        <v>341</v>
      </c>
      <c r="J405" s="122" t="s">
        <v>4237</v>
      </c>
      <c r="K405" s="126" t="s">
        <v>6175</v>
      </c>
      <c r="L405" s="127" t="s">
        <v>23</v>
      </c>
      <c r="M405" s="127" t="s">
        <v>24</v>
      </c>
      <c r="N405" t="str">
        <f t="shared" si="6"/>
        <v>no</v>
      </c>
      <c r="O405">
        <f t="shared" si="7"/>
        <v>23</v>
      </c>
    </row>
    <row r="406" spans="1:15" ht="60" hidden="1" x14ac:dyDescent="0.25">
      <c r="A406" s="122">
        <v>402</v>
      </c>
      <c r="B406" s="122" t="s">
        <v>6176</v>
      </c>
      <c r="C406" s="125">
        <v>43202</v>
      </c>
      <c r="D406" s="122" t="s">
        <v>20</v>
      </c>
      <c r="E406" s="123" t="s">
        <v>6177</v>
      </c>
      <c r="F406" s="129" t="s">
        <v>6178</v>
      </c>
      <c r="G406" s="125">
        <v>43210</v>
      </c>
      <c r="H406" s="122" t="s">
        <v>6179</v>
      </c>
      <c r="I406" s="122" t="s">
        <v>5227</v>
      </c>
      <c r="J406" s="122" t="s">
        <v>4148</v>
      </c>
      <c r="K406" s="126" t="s">
        <v>6180</v>
      </c>
      <c r="L406" s="127" t="s">
        <v>3698</v>
      </c>
      <c r="M406" s="127" t="s">
        <v>24</v>
      </c>
      <c r="N406" t="str">
        <f t="shared" si="6"/>
        <v>no</v>
      </c>
      <c r="O406">
        <f t="shared" si="7"/>
        <v>8</v>
      </c>
    </row>
    <row r="407" spans="1:15" ht="60" hidden="1" x14ac:dyDescent="0.25">
      <c r="A407" s="122">
        <v>403</v>
      </c>
      <c r="B407" s="122" t="s">
        <v>6181</v>
      </c>
      <c r="C407" s="125">
        <v>43202</v>
      </c>
      <c r="D407" s="122" t="s">
        <v>20</v>
      </c>
      <c r="E407" s="123" t="s">
        <v>6182</v>
      </c>
      <c r="F407" s="129" t="s">
        <v>6183</v>
      </c>
      <c r="G407" s="125">
        <v>43210</v>
      </c>
      <c r="H407" s="122" t="s">
        <v>6179</v>
      </c>
      <c r="I407" s="122" t="s">
        <v>5227</v>
      </c>
      <c r="J407" s="122" t="s">
        <v>4148</v>
      </c>
      <c r="K407" s="126" t="s">
        <v>6184</v>
      </c>
      <c r="L407" s="127" t="s">
        <v>3698</v>
      </c>
      <c r="M407" s="127" t="s">
        <v>24</v>
      </c>
      <c r="N407" t="str">
        <f t="shared" si="6"/>
        <v>no</v>
      </c>
      <c r="O407">
        <f t="shared" si="7"/>
        <v>8</v>
      </c>
    </row>
    <row r="408" spans="1:15" ht="48" hidden="1" x14ac:dyDescent="0.25">
      <c r="A408" s="122">
        <v>404</v>
      </c>
      <c r="B408" s="122" t="s">
        <v>6185</v>
      </c>
      <c r="C408" s="122" t="s">
        <v>20</v>
      </c>
      <c r="D408" s="122" t="s">
        <v>20</v>
      </c>
      <c r="E408" s="123" t="s">
        <v>6186</v>
      </c>
      <c r="F408" s="129" t="s">
        <v>6187</v>
      </c>
      <c r="G408" s="125">
        <v>43210</v>
      </c>
      <c r="H408" s="122" t="s">
        <v>6188</v>
      </c>
      <c r="I408" s="122" t="s">
        <v>179</v>
      </c>
      <c r="J408" s="122" t="s">
        <v>179</v>
      </c>
      <c r="K408" s="126" t="s">
        <v>6189</v>
      </c>
      <c r="L408" s="127" t="s">
        <v>36</v>
      </c>
      <c r="M408" s="127" t="s">
        <v>24</v>
      </c>
      <c r="N408" t="str">
        <f t="shared" si="6"/>
        <v>no es tupa</v>
      </c>
      <c r="O408" t="e">
        <f t="shared" si="7"/>
        <v>#VALUE!</v>
      </c>
    </row>
    <row r="409" spans="1:15" ht="60" hidden="1" x14ac:dyDescent="0.25">
      <c r="A409" s="122">
        <v>405</v>
      </c>
      <c r="B409" s="122" t="s">
        <v>6190</v>
      </c>
      <c r="C409" s="122" t="s">
        <v>20</v>
      </c>
      <c r="D409" s="122" t="s">
        <v>20</v>
      </c>
      <c r="E409" s="123" t="s">
        <v>6191</v>
      </c>
      <c r="F409" s="129" t="s">
        <v>6192</v>
      </c>
      <c r="G409" s="125">
        <v>43210</v>
      </c>
      <c r="H409" s="122" t="s">
        <v>6193</v>
      </c>
      <c r="I409" s="122" t="s">
        <v>179</v>
      </c>
      <c r="J409" s="122" t="s">
        <v>78</v>
      </c>
      <c r="K409" s="126" t="s">
        <v>6194</v>
      </c>
      <c r="L409" s="127" t="s">
        <v>3698</v>
      </c>
      <c r="M409" s="127" t="s">
        <v>24</v>
      </c>
      <c r="N409" t="str">
        <f t="shared" si="6"/>
        <v>no es tupa</v>
      </c>
      <c r="O409" t="e">
        <f t="shared" si="7"/>
        <v>#VALUE!</v>
      </c>
    </row>
    <row r="410" spans="1:15" ht="120" hidden="1" x14ac:dyDescent="0.25">
      <c r="A410" s="122">
        <v>406</v>
      </c>
      <c r="B410" s="122" t="s">
        <v>6195</v>
      </c>
      <c r="C410" s="122" t="s">
        <v>20</v>
      </c>
      <c r="D410" s="122" t="s">
        <v>20</v>
      </c>
      <c r="E410" s="123" t="s">
        <v>6196</v>
      </c>
      <c r="F410" s="129" t="s">
        <v>6197</v>
      </c>
      <c r="G410" s="125">
        <v>43210</v>
      </c>
      <c r="H410" s="122" t="s">
        <v>84</v>
      </c>
      <c r="I410" s="122" t="s">
        <v>179</v>
      </c>
      <c r="J410" s="122" t="s">
        <v>6198</v>
      </c>
      <c r="K410" s="126" t="s">
        <v>6199</v>
      </c>
      <c r="L410" s="127" t="s">
        <v>23</v>
      </c>
      <c r="M410" s="127" t="s">
        <v>24</v>
      </c>
      <c r="N410" t="str">
        <f t="shared" si="6"/>
        <v>no es tupa</v>
      </c>
      <c r="O410" t="e">
        <f t="shared" si="7"/>
        <v>#VALUE!</v>
      </c>
    </row>
    <row r="411" spans="1:15" ht="84" hidden="1" x14ac:dyDescent="0.25">
      <c r="A411" s="122">
        <v>407</v>
      </c>
      <c r="B411" s="122" t="s">
        <v>6200</v>
      </c>
      <c r="C411" s="125">
        <v>43209</v>
      </c>
      <c r="D411" s="122" t="s">
        <v>20</v>
      </c>
      <c r="E411" s="123" t="s">
        <v>6201</v>
      </c>
      <c r="F411" s="129" t="s">
        <v>6202</v>
      </c>
      <c r="G411" s="125">
        <v>43210</v>
      </c>
      <c r="H411" s="122" t="s">
        <v>6203</v>
      </c>
      <c r="I411" s="122" t="s">
        <v>5227</v>
      </c>
      <c r="J411" s="122" t="s">
        <v>78</v>
      </c>
      <c r="K411" s="126" t="s">
        <v>6204</v>
      </c>
      <c r="L411" s="127" t="s">
        <v>3698</v>
      </c>
      <c r="M411" s="127" t="s">
        <v>24</v>
      </c>
      <c r="N411" t="str">
        <f t="shared" si="6"/>
        <v>no</v>
      </c>
      <c r="O411">
        <f t="shared" si="7"/>
        <v>1</v>
      </c>
    </row>
    <row r="412" spans="1:15" ht="84" hidden="1" x14ac:dyDescent="0.25">
      <c r="A412" s="122">
        <v>408</v>
      </c>
      <c r="B412" s="122" t="s">
        <v>6205</v>
      </c>
      <c r="C412" s="125">
        <v>43213</v>
      </c>
      <c r="D412" s="122" t="s">
        <v>20</v>
      </c>
      <c r="E412" s="123" t="s">
        <v>6206</v>
      </c>
      <c r="F412" s="129" t="s">
        <v>6207</v>
      </c>
      <c r="G412" s="125">
        <v>43210</v>
      </c>
      <c r="H412" s="122" t="s">
        <v>6208</v>
      </c>
      <c r="I412" s="122" t="s">
        <v>4223</v>
      </c>
      <c r="J412" s="122" t="s">
        <v>4224</v>
      </c>
      <c r="K412" s="126" t="s">
        <v>6209</v>
      </c>
      <c r="L412" s="127" t="s">
        <v>23</v>
      </c>
      <c r="M412" s="127" t="s">
        <v>24</v>
      </c>
      <c r="N412" t="str">
        <f t="shared" si="6"/>
        <v>si</v>
      </c>
      <c r="O412">
        <f t="shared" si="7"/>
        <v>-3</v>
      </c>
    </row>
    <row r="413" spans="1:15" ht="108" hidden="1" x14ac:dyDescent="0.25">
      <c r="A413" s="122">
        <v>409</v>
      </c>
      <c r="B413" s="122" t="s">
        <v>6210</v>
      </c>
      <c r="C413" s="125">
        <v>43222</v>
      </c>
      <c r="D413" s="122" t="s">
        <v>6211</v>
      </c>
      <c r="E413" s="123" t="s">
        <v>6212</v>
      </c>
      <c r="F413" s="129" t="s">
        <v>6213</v>
      </c>
      <c r="G413" s="125">
        <v>43210</v>
      </c>
      <c r="H413" s="122" t="s">
        <v>6214</v>
      </c>
      <c r="I413" s="122" t="s">
        <v>5536</v>
      </c>
      <c r="J413" s="122" t="s">
        <v>4237</v>
      </c>
      <c r="K413" s="126" t="s">
        <v>6215</v>
      </c>
      <c r="L413" s="127" t="s">
        <v>36</v>
      </c>
      <c r="M413" s="127" t="s">
        <v>24</v>
      </c>
      <c r="N413" s="132" t="str">
        <f>IF(C413="-","no es tupa",IF(G413&lt;=C413,"si","no"))</f>
        <v>si</v>
      </c>
      <c r="O413">
        <f t="shared" si="7"/>
        <v>-12</v>
      </c>
    </row>
    <row r="414" spans="1:15" ht="96" hidden="1" x14ac:dyDescent="0.25">
      <c r="A414" s="122">
        <v>410</v>
      </c>
      <c r="B414" s="122" t="s">
        <v>6216</v>
      </c>
      <c r="C414" s="122" t="s">
        <v>20</v>
      </c>
      <c r="D414" s="122" t="s">
        <v>20</v>
      </c>
      <c r="E414" s="123" t="s">
        <v>6217</v>
      </c>
      <c r="F414" s="129" t="s">
        <v>6218</v>
      </c>
      <c r="G414" s="125">
        <v>43213</v>
      </c>
      <c r="H414" s="122" t="s">
        <v>4146</v>
      </c>
      <c r="I414" s="122" t="s">
        <v>179</v>
      </c>
      <c r="J414" s="122" t="s">
        <v>179</v>
      </c>
      <c r="K414" s="126" t="s">
        <v>6219</v>
      </c>
      <c r="L414" s="127" t="s">
        <v>36</v>
      </c>
      <c r="M414" s="127" t="s">
        <v>24</v>
      </c>
      <c r="N414" t="str">
        <f t="shared" si="6"/>
        <v>no es tupa</v>
      </c>
      <c r="O414" t="e">
        <f t="shared" si="7"/>
        <v>#VALUE!</v>
      </c>
    </row>
    <row r="415" spans="1:15" ht="96" hidden="1" x14ac:dyDescent="0.25">
      <c r="A415" s="122">
        <v>411</v>
      </c>
      <c r="B415" s="122" t="s">
        <v>6220</v>
      </c>
      <c r="C415" s="125">
        <v>43109</v>
      </c>
      <c r="D415" s="122" t="s">
        <v>20</v>
      </c>
      <c r="E415" s="123" t="s">
        <v>6221</v>
      </c>
      <c r="F415" s="129" t="s">
        <v>6222</v>
      </c>
      <c r="G415" s="125">
        <v>43213</v>
      </c>
      <c r="H415" s="122" t="s">
        <v>6223</v>
      </c>
      <c r="I415" s="122" t="s">
        <v>4147</v>
      </c>
      <c r="J415" s="122" t="s">
        <v>4148</v>
      </c>
      <c r="K415" s="126" t="s">
        <v>6224</v>
      </c>
      <c r="L415" s="127" t="s">
        <v>36</v>
      </c>
      <c r="M415" s="127" t="s">
        <v>24</v>
      </c>
      <c r="N415" t="str">
        <f t="shared" si="6"/>
        <v>no</v>
      </c>
      <c r="O415">
        <f t="shared" si="7"/>
        <v>104</v>
      </c>
    </row>
    <row r="416" spans="1:15" ht="72" hidden="1" x14ac:dyDescent="0.25">
      <c r="A416" s="122">
        <v>412</v>
      </c>
      <c r="B416" s="122" t="s">
        <v>6225</v>
      </c>
      <c r="C416" s="125">
        <v>43206</v>
      </c>
      <c r="D416" s="122" t="s">
        <v>20</v>
      </c>
      <c r="E416" s="123" t="s">
        <v>6226</v>
      </c>
      <c r="F416" s="129" t="s">
        <v>6227</v>
      </c>
      <c r="G416" s="125">
        <v>43213</v>
      </c>
      <c r="H416" s="122" t="s">
        <v>6228</v>
      </c>
      <c r="I416" s="122" t="s">
        <v>5227</v>
      </c>
      <c r="J416" s="122" t="s">
        <v>4148</v>
      </c>
      <c r="K416" s="126" t="s">
        <v>6229</v>
      </c>
      <c r="L416" s="127" t="s">
        <v>36</v>
      </c>
      <c r="M416" s="127" t="s">
        <v>24</v>
      </c>
      <c r="N416" t="str">
        <f t="shared" si="6"/>
        <v>no</v>
      </c>
      <c r="O416">
        <f t="shared" si="7"/>
        <v>7</v>
      </c>
    </row>
    <row r="417" spans="1:15" ht="72" hidden="1" x14ac:dyDescent="0.25">
      <c r="A417" s="122">
        <v>413</v>
      </c>
      <c r="B417" s="122" t="s">
        <v>6230</v>
      </c>
      <c r="C417" s="125">
        <v>43214</v>
      </c>
      <c r="D417" s="122" t="s">
        <v>20</v>
      </c>
      <c r="E417" s="123" t="s">
        <v>6231</v>
      </c>
      <c r="F417" s="129" t="s">
        <v>6232</v>
      </c>
      <c r="G417" s="125">
        <v>43215</v>
      </c>
      <c r="H417" s="122" t="s">
        <v>6233</v>
      </c>
      <c r="I417" s="122" t="s">
        <v>5227</v>
      </c>
      <c r="J417" s="122" t="s">
        <v>4148</v>
      </c>
      <c r="K417" s="126" t="s">
        <v>6234</v>
      </c>
      <c r="L417" s="127" t="s">
        <v>23</v>
      </c>
      <c r="M417" s="127" t="s">
        <v>24</v>
      </c>
      <c r="N417" t="str">
        <f t="shared" ref="N417:N480" si="8">IF(C417="-","no es tupa",IF(G417&lt;=C417,"si","no"))</f>
        <v>no</v>
      </c>
      <c r="O417">
        <f t="shared" ref="O417:O440" si="9">G417-C417</f>
        <v>1</v>
      </c>
    </row>
    <row r="418" spans="1:15" ht="108" hidden="1" x14ac:dyDescent="0.25">
      <c r="A418" s="122">
        <v>414</v>
      </c>
      <c r="B418" s="122" t="s">
        <v>6235</v>
      </c>
      <c r="C418" s="125">
        <v>43217</v>
      </c>
      <c r="D418" s="122" t="s">
        <v>6064</v>
      </c>
      <c r="E418" s="123" t="s">
        <v>6236</v>
      </c>
      <c r="F418" s="129" t="s">
        <v>6237</v>
      </c>
      <c r="G418" s="125">
        <v>43215</v>
      </c>
      <c r="H418" s="122" t="s">
        <v>6238</v>
      </c>
      <c r="I418" s="122" t="s">
        <v>191</v>
      </c>
      <c r="J418" s="122" t="s">
        <v>4126</v>
      </c>
      <c r="K418" s="126" t="s">
        <v>6239</v>
      </c>
      <c r="L418" s="127" t="s">
        <v>23</v>
      </c>
      <c r="M418" s="127" t="s">
        <v>24</v>
      </c>
      <c r="N418" t="str">
        <f t="shared" si="8"/>
        <v>si</v>
      </c>
      <c r="O418">
        <f t="shared" si="9"/>
        <v>-2</v>
      </c>
    </row>
    <row r="419" spans="1:15" ht="84" hidden="1" x14ac:dyDescent="0.25">
      <c r="A419" s="122">
        <v>415</v>
      </c>
      <c r="B419" s="122" t="s">
        <v>6240</v>
      </c>
      <c r="C419" s="125">
        <v>43209</v>
      </c>
      <c r="D419" s="122" t="s">
        <v>20</v>
      </c>
      <c r="E419" s="123" t="s">
        <v>6241</v>
      </c>
      <c r="F419" s="129" t="s">
        <v>6242</v>
      </c>
      <c r="G419" s="125">
        <v>43215</v>
      </c>
      <c r="H419" s="122" t="s">
        <v>566</v>
      </c>
      <c r="I419" s="122" t="s">
        <v>5536</v>
      </c>
      <c r="J419" s="122" t="s">
        <v>5482</v>
      </c>
      <c r="K419" s="126" t="s">
        <v>6243</v>
      </c>
      <c r="L419" s="127" t="s">
        <v>3698</v>
      </c>
      <c r="M419" s="127" t="s">
        <v>24</v>
      </c>
      <c r="N419" t="str">
        <f t="shared" si="8"/>
        <v>no</v>
      </c>
      <c r="O419">
        <f t="shared" si="9"/>
        <v>6</v>
      </c>
    </row>
    <row r="420" spans="1:15" ht="84" hidden="1" x14ac:dyDescent="0.25">
      <c r="A420" s="122">
        <v>416</v>
      </c>
      <c r="B420" s="122" t="s">
        <v>6244</v>
      </c>
      <c r="C420" s="122" t="s">
        <v>20</v>
      </c>
      <c r="D420" s="122" t="s">
        <v>20</v>
      </c>
      <c r="E420" s="122" t="s">
        <v>6245</v>
      </c>
      <c r="F420" s="129" t="s">
        <v>6246</v>
      </c>
      <c r="G420" s="125">
        <v>43215</v>
      </c>
      <c r="H420" s="122" t="s">
        <v>6247</v>
      </c>
      <c r="I420" s="122" t="s">
        <v>4132</v>
      </c>
      <c r="J420" s="122" t="s">
        <v>4133</v>
      </c>
      <c r="K420" s="126" t="s">
        <v>6248</v>
      </c>
      <c r="L420" s="127" t="s">
        <v>23</v>
      </c>
      <c r="M420" s="127" t="s">
        <v>24</v>
      </c>
      <c r="N420" t="str">
        <f t="shared" si="8"/>
        <v>no es tupa</v>
      </c>
      <c r="O420" t="e">
        <f t="shared" si="9"/>
        <v>#VALUE!</v>
      </c>
    </row>
    <row r="421" spans="1:15" ht="72" hidden="1" x14ac:dyDescent="0.25">
      <c r="A421" s="122">
        <v>417</v>
      </c>
      <c r="B421" s="122" t="s">
        <v>6249</v>
      </c>
      <c r="C421" s="122" t="s">
        <v>20</v>
      </c>
      <c r="D421" s="122" t="s">
        <v>20</v>
      </c>
      <c r="E421" s="122" t="s">
        <v>6250</v>
      </c>
      <c r="F421" s="129" t="s">
        <v>6251</v>
      </c>
      <c r="G421" s="125">
        <v>43215</v>
      </c>
      <c r="H421" s="122" t="s">
        <v>6252</v>
      </c>
      <c r="I421" s="122" t="s">
        <v>4132</v>
      </c>
      <c r="J421" s="122" t="s">
        <v>4133</v>
      </c>
      <c r="K421" s="126" t="s">
        <v>6253</v>
      </c>
      <c r="L421" s="127" t="s">
        <v>23</v>
      </c>
      <c r="M421" s="127" t="s">
        <v>24</v>
      </c>
      <c r="N421" t="str">
        <f t="shared" si="8"/>
        <v>no es tupa</v>
      </c>
      <c r="O421" t="e">
        <f t="shared" si="9"/>
        <v>#VALUE!</v>
      </c>
    </row>
    <row r="422" spans="1:15" ht="108" hidden="1" x14ac:dyDescent="0.25">
      <c r="A422" s="122">
        <v>418</v>
      </c>
      <c r="B422" s="122" t="s">
        <v>6254</v>
      </c>
      <c r="C422" s="125">
        <v>43437</v>
      </c>
      <c r="D422" s="122" t="s">
        <v>20</v>
      </c>
      <c r="E422" s="123" t="s">
        <v>6255</v>
      </c>
      <c r="F422" s="129" t="s">
        <v>6256</v>
      </c>
      <c r="G422" s="125">
        <v>43215</v>
      </c>
      <c r="H422" s="122" t="s">
        <v>6257</v>
      </c>
      <c r="I422" s="122" t="s">
        <v>191</v>
      </c>
      <c r="J422" s="122" t="s">
        <v>5442</v>
      </c>
      <c r="K422" s="126" t="s">
        <v>6258</v>
      </c>
      <c r="L422" s="127" t="s">
        <v>23</v>
      </c>
      <c r="M422" s="127" t="s">
        <v>24</v>
      </c>
      <c r="N422" t="str">
        <f t="shared" si="8"/>
        <v>si</v>
      </c>
      <c r="O422">
        <f t="shared" si="9"/>
        <v>-222</v>
      </c>
    </row>
    <row r="423" spans="1:15" ht="72" hidden="1" x14ac:dyDescent="0.25">
      <c r="A423" s="122">
        <v>419</v>
      </c>
      <c r="B423" s="122" t="s">
        <v>6259</v>
      </c>
      <c r="C423" s="125">
        <v>43228</v>
      </c>
      <c r="D423" s="122" t="s">
        <v>20</v>
      </c>
      <c r="E423" s="123" t="s">
        <v>6260</v>
      </c>
      <c r="F423" s="129" t="s">
        <v>6261</v>
      </c>
      <c r="G423" s="125">
        <v>43215</v>
      </c>
      <c r="H423" s="122" t="s">
        <v>6262</v>
      </c>
      <c r="I423" s="122" t="s">
        <v>5227</v>
      </c>
      <c r="J423" s="122" t="s">
        <v>78</v>
      </c>
      <c r="K423" s="126" t="s">
        <v>6263</v>
      </c>
      <c r="L423" s="127" t="s">
        <v>36</v>
      </c>
      <c r="M423" s="127" t="s">
        <v>24</v>
      </c>
      <c r="N423" t="str">
        <f t="shared" si="8"/>
        <v>si</v>
      </c>
      <c r="O423">
        <f t="shared" si="9"/>
        <v>-13</v>
      </c>
    </row>
    <row r="424" spans="1:15" ht="108" hidden="1" x14ac:dyDescent="0.25">
      <c r="A424" s="122">
        <v>420</v>
      </c>
      <c r="B424" s="122" t="s">
        <v>6264</v>
      </c>
      <c r="C424" s="125">
        <v>43195</v>
      </c>
      <c r="D424" s="122" t="s">
        <v>6265</v>
      </c>
      <c r="E424" s="123" t="s">
        <v>6266</v>
      </c>
      <c r="F424" s="129" t="s">
        <v>6267</v>
      </c>
      <c r="G424" s="125">
        <v>43215</v>
      </c>
      <c r="H424" s="122" t="s">
        <v>566</v>
      </c>
      <c r="I424" s="122" t="s">
        <v>5536</v>
      </c>
      <c r="J424" s="122" t="s">
        <v>4237</v>
      </c>
      <c r="K424" s="126" t="s">
        <v>6268</v>
      </c>
      <c r="L424" s="127" t="s">
        <v>3698</v>
      </c>
      <c r="M424" s="127" t="s">
        <v>24</v>
      </c>
      <c r="N424" t="str">
        <f t="shared" si="8"/>
        <v>no</v>
      </c>
      <c r="O424">
        <f t="shared" si="9"/>
        <v>20</v>
      </c>
    </row>
    <row r="425" spans="1:15" ht="72" hidden="1" x14ac:dyDescent="0.25">
      <c r="A425" s="122">
        <v>421</v>
      </c>
      <c r="B425" s="122" t="s">
        <v>6269</v>
      </c>
      <c r="C425" s="125">
        <v>43213</v>
      </c>
      <c r="D425" s="122" t="s">
        <v>20</v>
      </c>
      <c r="E425" s="123" t="s">
        <v>6270</v>
      </c>
      <c r="F425" s="129" t="s">
        <v>6271</v>
      </c>
      <c r="G425" s="125">
        <v>43215</v>
      </c>
      <c r="H425" s="122" t="s">
        <v>6272</v>
      </c>
      <c r="I425" s="122" t="s">
        <v>5227</v>
      </c>
      <c r="J425" s="122" t="s">
        <v>78</v>
      </c>
      <c r="K425" s="126" t="s">
        <v>6273</v>
      </c>
      <c r="L425" s="127" t="s">
        <v>36</v>
      </c>
      <c r="M425" s="127" t="s">
        <v>24</v>
      </c>
      <c r="N425" t="str">
        <f t="shared" si="8"/>
        <v>no</v>
      </c>
      <c r="O425">
        <f t="shared" si="9"/>
        <v>2</v>
      </c>
    </row>
    <row r="426" spans="1:15" ht="60" hidden="1" x14ac:dyDescent="0.25">
      <c r="A426" s="122">
        <v>422</v>
      </c>
      <c r="B426" s="122" t="s">
        <v>6274</v>
      </c>
      <c r="C426" s="125">
        <v>43202</v>
      </c>
      <c r="D426" s="122" t="s">
        <v>20</v>
      </c>
      <c r="E426" s="123" t="s">
        <v>6275</v>
      </c>
      <c r="F426" s="129" t="s">
        <v>6276</v>
      </c>
      <c r="G426" s="125">
        <v>43215</v>
      </c>
      <c r="H426" s="122" t="s">
        <v>6277</v>
      </c>
      <c r="I426" s="122" t="s">
        <v>5227</v>
      </c>
      <c r="J426" s="122" t="s">
        <v>4148</v>
      </c>
      <c r="K426" s="126" t="s">
        <v>6278</v>
      </c>
      <c r="L426" s="127" t="s">
        <v>23</v>
      </c>
      <c r="M426" s="127" t="s">
        <v>24</v>
      </c>
      <c r="N426" t="str">
        <f t="shared" si="8"/>
        <v>no</v>
      </c>
      <c r="O426">
        <f t="shared" si="9"/>
        <v>13</v>
      </c>
    </row>
    <row r="427" spans="1:15" ht="96" hidden="1" x14ac:dyDescent="0.25">
      <c r="A427" s="122">
        <v>423</v>
      </c>
      <c r="B427" s="122" t="s">
        <v>6279</v>
      </c>
      <c r="C427" s="125">
        <v>43216</v>
      </c>
      <c r="D427" s="123" t="s">
        <v>6280</v>
      </c>
      <c r="E427" s="123" t="s">
        <v>6281</v>
      </c>
      <c r="F427" s="129" t="s">
        <v>6282</v>
      </c>
      <c r="G427" s="125">
        <v>43216</v>
      </c>
      <c r="H427" s="122" t="s">
        <v>6283</v>
      </c>
      <c r="I427" s="122" t="s">
        <v>4174</v>
      </c>
      <c r="J427" s="122" t="s">
        <v>4699</v>
      </c>
      <c r="K427" s="126" t="s">
        <v>6284</v>
      </c>
      <c r="L427" s="127" t="s">
        <v>23</v>
      </c>
      <c r="M427" s="127" t="s">
        <v>24</v>
      </c>
      <c r="N427" t="str">
        <f t="shared" si="8"/>
        <v>si</v>
      </c>
      <c r="O427">
        <f t="shared" si="9"/>
        <v>0</v>
      </c>
    </row>
    <row r="428" spans="1:15" ht="108" hidden="1" x14ac:dyDescent="0.25">
      <c r="A428" s="122">
        <v>424</v>
      </c>
      <c r="B428" s="122" t="s">
        <v>6285</v>
      </c>
      <c r="C428" s="125">
        <v>43216</v>
      </c>
      <c r="D428" s="123" t="s">
        <v>6286</v>
      </c>
      <c r="E428" s="123" t="s">
        <v>6287</v>
      </c>
      <c r="F428" s="129" t="s">
        <v>6288</v>
      </c>
      <c r="G428" s="125">
        <v>43216</v>
      </c>
      <c r="H428" s="122" t="s">
        <v>1815</v>
      </c>
      <c r="I428" s="122" t="s">
        <v>191</v>
      </c>
      <c r="J428" s="122" t="s">
        <v>5442</v>
      </c>
      <c r="K428" s="126" t="s">
        <v>6289</v>
      </c>
      <c r="L428" s="127" t="s">
        <v>23</v>
      </c>
      <c r="M428" s="127" t="s">
        <v>24</v>
      </c>
      <c r="N428" t="str">
        <f t="shared" si="8"/>
        <v>si</v>
      </c>
      <c r="O428">
        <f t="shared" si="9"/>
        <v>0</v>
      </c>
    </row>
    <row r="429" spans="1:15" ht="96" hidden="1" x14ac:dyDescent="0.25">
      <c r="A429" s="122">
        <v>425</v>
      </c>
      <c r="B429" s="122" t="s">
        <v>6290</v>
      </c>
      <c r="C429" s="125">
        <v>43231</v>
      </c>
      <c r="D429" s="122" t="s">
        <v>6291</v>
      </c>
      <c r="E429" s="123" t="s">
        <v>6292</v>
      </c>
      <c r="F429" s="129" t="s">
        <v>6293</v>
      </c>
      <c r="G429" s="125">
        <v>43217</v>
      </c>
      <c r="H429" s="122" t="s">
        <v>6294</v>
      </c>
      <c r="I429" s="122" t="s">
        <v>5546</v>
      </c>
      <c r="J429" s="122" t="s">
        <v>4155</v>
      </c>
      <c r="K429" s="126" t="s">
        <v>6295</v>
      </c>
      <c r="L429" s="127" t="s">
        <v>23</v>
      </c>
      <c r="M429" s="127" t="s">
        <v>52</v>
      </c>
      <c r="N429" t="str">
        <f t="shared" si="8"/>
        <v>si</v>
      </c>
      <c r="O429">
        <f t="shared" si="9"/>
        <v>-14</v>
      </c>
    </row>
    <row r="430" spans="1:15" ht="96" hidden="1" x14ac:dyDescent="0.25">
      <c r="A430" s="122">
        <v>426</v>
      </c>
      <c r="B430" s="122" t="s">
        <v>6296</v>
      </c>
      <c r="C430" s="125">
        <v>43220</v>
      </c>
      <c r="D430" s="122" t="s">
        <v>20</v>
      </c>
      <c r="E430" s="123" t="s">
        <v>6297</v>
      </c>
      <c r="F430" s="129" t="s">
        <v>6298</v>
      </c>
      <c r="G430" s="125">
        <v>43217</v>
      </c>
      <c r="H430" s="122" t="s">
        <v>6299</v>
      </c>
      <c r="I430" s="122" t="s">
        <v>4174</v>
      </c>
      <c r="J430" s="122" t="s">
        <v>5921</v>
      </c>
      <c r="K430" s="126" t="s">
        <v>6300</v>
      </c>
      <c r="L430" s="127" t="s">
        <v>23</v>
      </c>
      <c r="M430" s="127" t="s">
        <v>24</v>
      </c>
      <c r="N430" t="str">
        <f t="shared" si="8"/>
        <v>si</v>
      </c>
      <c r="O430">
        <f t="shared" si="9"/>
        <v>-3</v>
      </c>
    </row>
    <row r="431" spans="1:15" ht="108" hidden="1" x14ac:dyDescent="0.25">
      <c r="A431" s="122">
        <v>427</v>
      </c>
      <c r="B431" s="122" t="s">
        <v>6301</v>
      </c>
      <c r="C431" s="125">
        <v>43277</v>
      </c>
      <c r="D431" s="122" t="s">
        <v>6302</v>
      </c>
      <c r="E431" s="123" t="s">
        <v>6303</v>
      </c>
      <c r="F431" s="129" t="s">
        <v>6304</v>
      </c>
      <c r="G431" s="125">
        <v>43220</v>
      </c>
      <c r="H431" s="122" t="s">
        <v>6305</v>
      </c>
      <c r="I431" s="122" t="s">
        <v>191</v>
      </c>
      <c r="J431" s="122" t="s">
        <v>5442</v>
      </c>
      <c r="K431" s="126" t="s">
        <v>6306</v>
      </c>
      <c r="L431" s="127" t="s">
        <v>23</v>
      </c>
      <c r="M431" s="127" t="s">
        <v>24</v>
      </c>
      <c r="N431" t="str">
        <f t="shared" si="8"/>
        <v>si</v>
      </c>
      <c r="O431">
        <f t="shared" si="9"/>
        <v>-57</v>
      </c>
    </row>
    <row r="432" spans="1:15" ht="108" hidden="1" x14ac:dyDescent="0.25">
      <c r="A432" s="122">
        <v>428</v>
      </c>
      <c r="B432" s="122" t="s">
        <v>6307</v>
      </c>
      <c r="C432" s="125">
        <v>43228</v>
      </c>
      <c r="D432" s="122" t="s">
        <v>6308</v>
      </c>
      <c r="E432" s="123" t="s">
        <v>6309</v>
      </c>
      <c r="F432" s="129" t="s">
        <v>6310</v>
      </c>
      <c r="G432" s="125">
        <v>43220</v>
      </c>
      <c r="H432" s="122" t="s">
        <v>518</v>
      </c>
      <c r="I432" s="122" t="s">
        <v>5927</v>
      </c>
      <c r="J432" s="122" t="s">
        <v>5928</v>
      </c>
      <c r="K432" s="126" t="s">
        <v>6311</v>
      </c>
      <c r="L432" s="127" t="s">
        <v>3698</v>
      </c>
      <c r="M432" s="127" t="s">
        <v>24</v>
      </c>
      <c r="N432" t="str">
        <f t="shared" si="8"/>
        <v>si</v>
      </c>
      <c r="O432">
        <f t="shared" si="9"/>
        <v>-8</v>
      </c>
    </row>
    <row r="433" spans="1:15" ht="96" hidden="1" x14ac:dyDescent="0.25">
      <c r="A433" s="122">
        <v>429</v>
      </c>
      <c r="B433" s="122" t="s">
        <v>6312</v>
      </c>
      <c r="C433" s="122" t="s">
        <v>20</v>
      </c>
      <c r="D433" s="122" t="s">
        <v>20</v>
      </c>
      <c r="E433" s="123" t="s">
        <v>6313</v>
      </c>
      <c r="F433" s="129" t="s">
        <v>6314</v>
      </c>
      <c r="G433" s="125">
        <v>43220</v>
      </c>
      <c r="H433" s="122" t="s">
        <v>6315</v>
      </c>
      <c r="I433" s="122" t="s">
        <v>4132</v>
      </c>
      <c r="J433" s="122" t="s">
        <v>161</v>
      </c>
      <c r="K433" s="126" t="s">
        <v>6316</v>
      </c>
      <c r="L433" s="127" t="s">
        <v>23</v>
      </c>
      <c r="M433" s="127" t="s">
        <v>24</v>
      </c>
      <c r="N433" t="str">
        <f t="shared" si="8"/>
        <v>no es tupa</v>
      </c>
      <c r="O433" t="e">
        <f t="shared" si="9"/>
        <v>#VALUE!</v>
      </c>
    </row>
    <row r="434" spans="1:15" ht="36" hidden="1" x14ac:dyDescent="0.25">
      <c r="A434" s="122">
        <v>430</v>
      </c>
      <c r="B434" s="122" t="s">
        <v>6317</v>
      </c>
      <c r="C434" s="122" t="s">
        <v>20</v>
      </c>
      <c r="D434" s="122" t="s">
        <v>20</v>
      </c>
      <c r="E434" s="123" t="s">
        <v>6318</v>
      </c>
      <c r="F434" s="129" t="s">
        <v>6319</v>
      </c>
      <c r="G434" s="125">
        <v>43220</v>
      </c>
      <c r="H434" s="122" t="s">
        <v>1703</v>
      </c>
      <c r="I434" s="122" t="s">
        <v>4249</v>
      </c>
      <c r="J434" s="122" t="s">
        <v>6320</v>
      </c>
      <c r="K434" s="126" t="s">
        <v>6321</v>
      </c>
      <c r="L434" s="127" t="s">
        <v>23</v>
      </c>
      <c r="M434" s="127" t="s">
        <v>24</v>
      </c>
      <c r="N434" t="str">
        <f t="shared" si="8"/>
        <v>no es tupa</v>
      </c>
      <c r="O434" t="e">
        <f t="shared" si="9"/>
        <v>#VALUE!</v>
      </c>
    </row>
    <row r="435" spans="1:15" ht="84" hidden="1" x14ac:dyDescent="0.25">
      <c r="A435" s="122">
        <v>431</v>
      </c>
      <c r="B435" s="122" t="s">
        <v>6322</v>
      </c>
      <c r="C435" s="122" t="s">
        <v>20</v>
      </c>
      <c r="D435" s="122" t="s">
        <v>20</v>
      </c>
      <c r="E435" s="122" t="s">
        <v>6323</v>
      </c>
      <c r="F435" s="129" t="s">
        <v>6324</v>
      </c>
      <c r="G435" s="125">
        <v>43220</v>
      </c>
      <c r="H435" s="122" t="s">
        <v>6325</v>
      </c>
      <c r="I435" s="122" t="s">
        <v>4132</v>
      </c>
      <c r="J435" s="122" t="s">
        <v>4133</v>
      </c>
      <c r="K435" s="126" t="s">
        <v>6326</v>
      </c>
      <c r="L435" s="127" t="s">
        <v>23</v>
      </c>
      <c r="M435" s="127" t="s">
        <v>24</v>
      </c>
      <c r="N435" t="str">
        <f t="shared" si="8"/>
        <v>no es tupa</v>
      </c>
      <c r="O435" t="e">
        <f t="shared" si="9"/>
        <v>#VALUE!</v>
      </c>
    </row>
    <row r="436" spans="1:15" ht="84" hidden="1" x14ac:dyDescent="0.25">
      <c r="A436" s="122">
        <v>432</v>
      </c>
      <c r="B436" s="122" t="s">
        <v>6327</v>
      </c>
      <c r="C436" s="122" t="s">
        <v>20</v>
      </c>
      <c r="D436" s="122" t="s">
        <v>20</v>
      </c>
      <c r="E436" s="123" t="s">
        <v>6328</v>
      </c>
      <c r="F436" s="129" t="s">
        <v>6329</v>
      </c>
      <c r="G436" s="125">
        <v>43220</v>
      </c>
      <c r="H436" s="122" t="s">
        <v>1920</v>
      </c>
      <c r="I436" s="122" t="s">
        <v>4249</v>
      </c>
      <c r="J436" s="122" t="s">
        <v>4224</v>
      </c>
      <c r="K436" s="126" t="s">
        <v>6330</v>
      </c>
      <c r="L436" s="127" t="s">
        <v>23</v>
      </c>
      <c r="M436" s="127" t="s">
        <v>24</v>
      </c>
      <c r="N436" t="str">
        <f t="shared" si="8"/>
        <v>no es tupa</v>
      </c>
      <c r="O436" t="e">
        <f t="shared" si="9"/>
        <v>#VALUE!</v>
      </c>
    </row>
    <row r="437" spans="1:15" ht="60" hidden="1" x14ac:dyDescent="0.25">
      <c r="A437" s="122">
        <v>433</v>
      </c>
      <c r="B437" s="122" t="s">
        <v>6331</v>
      </c>
      <c r="C437" s="125">
        <v>43207</v>
      </c>
      <c r="D437" s="122" t="s">
        <v>20</v>
      </c>
      <c r="E437" s="123" t="s">
        <v>6332</v>
      </c>
      <c r="F437" s="129" t="s">
        <v>6333</v>
      </c>
      <c r="G437" s="125">
        <v>43220</v>
      </c>
      <c r="H437" s="122" t="s">
        <v>6334</v>
      </c>
      <c r="I437" s="122" t="s">
        <v>5227</v>
      </c>
      <c r="J437" s="122" t="s">
        <v>4148</v>
      </c>
      <c r="K437" s="126" t="s">
        <v>6335</v>
      </c>
      <c r="L437" s="127" t="s">
        <v>36</v>
      </c>
      <c r="M437" s="127" t="s">
        <v>24</v>
      </c>
      <c r="N437" t="str">
        <f t="shared" si="8"/>
        <v>no</v>
      </c>
      <c r="O437">
        <f t="shared" si="9"/>
        <v>13</v>
      </c>
    </row>
    <row r="438" spans="1:15" ht="84" hidden="1" x14ac:dyDescent="0.25">
      <c r="A438" s="122">
        <v>434</v>
      </c>
      <c r="B438" s="122" t="s">
        <v>6336</v>
      </c>
      <c r="C438" s="125">
        <v>43223</v>
      </c>
      <c r="D438" s="122" t="s">
        <v>6337</v>
      </c>
      <c r="E438" s="123" t="s">
        <v>6338</v>
      </c>
      <c r="F438" s="129" t="s">
        <v>6339</v>
      </c>
      <c r="G438" s="125">
        <v>43220</v>
      </c>
      <c r="H438" s="122" t="s">
        <v>40</v>
      </c>
      <c r="I438" s="122" t="s">
        <v>5536</v>
      </c>
      <c r="J438" s="122" t="s">
        <v>4237</v>
      </c>
      <c r="K438" s="126" t="s">
        <v>6340</v>
      </c>
      <c r="L438" s="127" t="s">
        <v>23</v>
      </c>
      <c r="M438" s="127" t="s">
        <v>24</v>
      </c>
      <c r="N438" t="str">
        <f t="shared" si="8"/>
        <v>si</v>
      </c>
      <c r="O438">
        <f t="shared" si="9"/>
        <v>-3</v>
      </c>
    </row>
    <row r="439" spans="1:15" ht="84" hidden="1" x14ac:dyDescent="0.25">
      <c r="A439" s="122">
        <v>435</v>
      </c>
      <c r="B439" s="122" t="s">
        <v>6341</v>
      </c>
      <c r="C439" s="122" t="s">
        <v>20</v>
      </c>
      <c r="D439" s="122" t="s">
        <v>20</v>
      </c>
      <c r="E439" s="123" t="s">
        <v>6342</v>
      </c>
      <c r="F439" s="129" t="s">
        <v>6343</v>
      </c>
      <c r="G439" s="125">
        <v>43220</v>
      </c>
      <c r="H439" s="122" t="s">
        <v>6344</v>
      </c>
      <c r="I439" s="122" t="s">
        <v>4132</v>
      </c>
      <c r="J439" s="122" t="s">
        <v>4133</v>
      </c>
      <c r="K439" s="126" t="s">
        <v>6345</v>
      </c>
      <c r="L439" s="127" t="s">
        <v>23</v>
      </c>
      <c r="M439" s="127" t="s">
        <v>24</v>
      </c>
      <c r="N439" t="str">
        <f t="shared" si="8"/>
        <v>no es tupa</v>
      </c>
      <c r="O439" t="e">
        <f t="shared" si="9"/>
        <v>#VALUE!</v>
      </c>
    </row>
    <row r="440" spans="1:15" ht="108" hidden="1" x14ac:dyDescent="0.25">
      <c r="A440" s="122">
        <v>436</v>
      </c>
      <c r="B440" s="122" t="s">
        <v>6346</v>
      </c>
      <c r="C440" s="131" t="s">
        <v>20</v>
      </c>
      <c r="D440" s="122" t="s">
        <v>6347</v>
      </c>
      <c r="E440" s="123" t="s">
        <v>6348</v>
      </c>
      <c r="F440" s="129" t="s">
        <v>6349</v>
      </c>
      <c r="G440" s="125">
        <v>43220</v>
      </c>
      <c r="H440" s="122" t="s">
        <v>6350</v>
      </c>
      <c r="I440" s="122" t="s">
        <v>191</v>
      </c>
      <c r="J440" s="122" t="s">
        <v>5442</v>
      </c>
      <c r="K440" s="126" t="s">
        <v>6351</v>
      </c>
      <c r="L440" s="127" t="s">
        <v>23</v>
      </c>
      <c r="M440" s="127" t="s">
        <v>24</v>
      </c>
      <c r="N440" t="str">
        <f t="shared" si="8"/>
        <v>no es tupa</v>
      </c>
      <c r="O440" t="e">
        <f t="shared" si="9"/>
        <v>#VALUE!</v>
      </c>
    </row>
    <row r="441" spans="1:15" ht="84" hidden="1" x14ac:dyDescent="0.25">
      <c r="A441" s="122">
        <v>437</v>
      </c>
      <c r="B441" s="122" t="s">
        <v>6352</v>
      </c>
      <c r="C441" s="122" t="s">
        <v>20</v>
      </c>
      <c r="D441" s="122" t="s">
        <v>20</v>
      </c>
      <c r="E441" s="122" t="s">
        <v>6353</v>
      </c>
      <c r="F441" s="129" t="s">
        <v>6354</v>
      </c>
      <c r="G441" s="125">
        <v>43224</v>
      </c>
      <c r="H441" s="122" t="s">
        <v>3444</v>
      </c>
      <c r="I441" s="122" t="s">
        <v>4132</v>
      </c>
      <c r="J441" s="122" t="s">
        <v>4133</v>
      </c>
      <c r="K441" s="126" t="s">
        <v>6355</v>
      </c>
      <c r="L441" s="127" t="s">
        <v>23</v>
      </c>
      <c r="M441" s="127" t="s">
        <v>24</v>
      </c>
      <c r="N441" t="str">
        <f t="shared" si="8"/>
        <v>no es tupa</v>
      </c>
    </row>
    <row r="442" spans="1:15" ht="84" hidden="1" x14ac:dyDescent="0.25">
      <c r="A442" s="122">
        <v>438</v>
      </c>
      <c r="B442" s="122" t="s">
        <v>6356</v>
      </c>
      <c r="C442" s="122" t="s">
        <v>20</v>
      </c>
      <c r="D442" s="122" t="s">
        <v>20</v>
      </c>
      <c r="E442" s="122" t="s">
        <v>6357</v>
      </c>
      <c r="F442" s="129" t="s">
        <v>6358</v>
      </c>
      <c r="G442" s="125">
        <v>43224</v>
      </c>
      <c r="H442" s="122" t="s">
        <v>1964</v>
      </c>
      <c r="I442" s="122" t="s">
        <v>4132</v>
      </c>
      <c r="J442" s="122" t="s">
        <v>4133</v>
      </c>
      <c r="K442" s="126" t="s">
        <v>6359</v>
      </c>
      <c r="L442" s="127" t="s">
        <v>23</v>
      </c>
      <c r="M442" s="127" t="s">
        <v>24</v>
      </c>
      <c r="N442" t="str">
        <f t="shared" si="8"/>
        <v>no es tupa</v>
      </c>
    </row>
    <row r="443" spans="1:15" ht="84" hidden="1" x14ac:dyDescent="0.25">
      <c r="A443" s="122">
        <v>439</v>
      </c>
      <c r="B443" s="122" t="s">
        <v>6360</v>
      </c>
      <c r="C443" s="122" t="s">
        <v>20</v>
      </c>
      <c r="D443" s="122" t="s">
        <v>20</v>
      </c>
      <c r="E443" s="123" t="s">
        <v>6361</v>
      </c>
      <c r="F443" s="129" t="s">
        <v>6362</v>
      </c>
      <c r="G443" s="125">
        <v>43224</v>
      </c>
      <c r="H443" s="122" t="s">
        <v>2956</v>
      </c>
      <c r="I443" s="122" t="s">
        <v>4132</v>
      </c>
      <c r="J443" s="122" t="s">
        <v>4133</v>
      </c>
      <c r="K443" s="126" t="s">
        <v>6363</v>
      </c>
      <c r="L443" s="127" t="s">
        <v>23</v>
      </c>
      <c r="M443" s="127" t="s">
        <v>24</v>
      </c>
      <c r="N443" t="str">
        <f t="shared" si="8"/>
        <v>no es tupa</v>
      </c>
    </row>
    <row r="444" spans="1:15" ht="84" hidden="1" x14ac:dyDescent="0.25">
      <c r="A444" s="122">
        <v>440</v>
      </c>
      <c r="B444" s="122" t="s">
        <v>6364</v>
      </c>
      <c r="C444" s="122" t="s">
        <v>20</v>
      </c>
      <c r="D444" s="122" t="s">
        <v>20</v>
      </c>
      <c r="E444" s="123" t="s">
        <v>6365</v>
      </c>
      <c r="F444" s="129" t="s">
        <v>6366</v>
      </c>
      <c r="G444" s="125">
        <v>43224</v>
      </c>
      <c r="H444" s="122" t="s">
        <v>6367</v>
      </c>
      <c r="I444" s="122" t="s">
        <v>4132</v>
      </c>
      <c r="J444" s="122" t="s">
        <v>4133</v>
      </c>
      <c r="K444" s="126" t="s">
        <v>6368</v>
      </c>
      <c r="L444" s="127" t="s">
        <v>23</v>
      </c>
      <c r="M444" s="127" t="s">
        <v>24</v>
      </c>
      <c r="N444" t="str">
        <f t="shared" si="8"/>
        <v>no es tupa</v>
      </c>
    </row>
    <row r="445" spans="1:15" ht="84" hidden="1" x14ac:dyDescent="0.25">
      <c r="A445" s="122">
        <v>441</v>
      </c>
      <c r="B445" s="122" t="s">
        <v>6369</v>
      </c>
      <c r="C445" s="122" t="s">
        <v>20</v>
      </c>
      <c r="D445" s="122" t="s">
        <v>20</v>
      </c>
      <c r="E445" s="122" t="s">
        <v>6370</v>
      </c>
      <c r="F445" s="129" t="s">
        <v>6371</v>
      </c>
      <c r="G445" s="125">
        <v>43224</v>
      </c>
      <c r="H445" s="122" t="s">
        <v>6372</v>
      </c>
      <c r="I445" s="122" t="s">
        <v>4132</v>
      </c>
      <c r="J445" s="122" t="s">
        <v>4133</v>
      </c>
      <c r="K445" s="126" t="s">
        <v>6373</v>
      </c>
      <c r="L445" s="127" t="s">
        <v>23</v>
      </c>
      <c r="M445" s="127" t="s">
        <v>24</v>
      </c>
      <c r="N445" t="str">
        <f t="shared" si="8"/>
        <v>no es tupa</v>
      </c>
    </row>
    <row r="446" spans="1:15" ht="84" hidden="1" x14ac:dyDescent="0.25">
      <c r="A446" s="122">
        <v>442</v>
      </c>
      <c r="B446" s="122" t="s">
        <v>6374</v>
      </c>
      <c r="C446" s="122" t="s">
        <v>20</v>
      </c>
      <c r="D446" s="122" t="s">
        <v>20</v>
      </c>
      <c r="E446" s="123" t="s">
        <v>6375</v>
      </c>
      <c r="F446" s="129" t="s">
        <v>6376</v>
      </c>
      <c r="G446" s="125">
        <v>43224</v>
      </c>
      <c r="H446" s="122" t="s">
        <v>2869</v>
      </c>
      <c r="I446" s="122" t="s">
        <v>4132</v>
      </c>
      <c r="J446" s="122" t="s">
        <v>4133</v>
      </c>
      <c r="K446" s="126" t="s">
        <v>6377</v>
      </c>
      <c r="L446" s="127" t="s">
        <v>23</v>
      </c>
      <c r="M446" s="127" t="s">
        <v>24</v>
      </c>
      <c r="N446" t="str">
        <f t="shared" si="8"/>
        <v>no es tupa</v>
      </c>
    </row>
    <row r="447" spans="1:15" ht="96" hidden="1" x14ac:dyDescent="0.25">
      <c r="A447" s="122">
        <v>443</v>
      </c>
      <c r="B447" s="122" t="s">
        <v>6378</v>
      </c>
      <c r="C447" s="122" t="s">
        <v>20</v>
      </c>
      <c r="D447" s="122" t="s">
        <v>20</v>
      </c>
      <c r="E447" s="123" t="s">
        <v>6379</v>
      </c>
      <c r="F447" s="129" t="s">
        <v>6380</v>
      </c>
      <c r="G447" s="125">
        <v>43224</v>
      </c>
      <c r="H447" s="122" t="s">
        <v>6381</v>
      </c>
      <c r="I447" s="122" t="s">
        <v>4249</v>
      </c>
      <c r="J447" s="122" t="s">
        <v>4224</v>
      </c>
      <c r="K447" s="126" t="s">
        <v>6382</v>
      </c>
      <c r="L447" s="127" t="s">
        <v>23</v>
      </c>
      <c r="M447" s="127" t="s">
        <v>24</v>
      </c>
      <c r="N447" t="str">
        <f t="shared" si="8"/>
        <v>no es tupa</v>
      </c>
    </row>
    <row r="448" spans="1:15" ht="84" hidden="1" x14ac:dyDescent="0.25">
      <c r="A448" s="122">
        <v>444</v>
      </c>
      <c r="B448" s="122" t="s">
        <v>6383</v>
      </c>
      <c r="C448" s="122" t="s">
        <v>20</v>
      </c>
      <c r="D448" s="122" t="s">
        <v>20</v>
      </c>
      <c r="E448" s="123" t="s">
        <v>6384</v>
      </c>
      <c r="F448" s="129" t="s">
        <v>6385</v>
      </c>
      <c r="G448" s="125">
        <v>43224</v>
      </c>
      <c r="H448" s="122" t="s">
        <v>1139</v>
      </c>
      <c r="I448" s="122" t="s">
        <v>4132</v>
      </c>
      <c r="J448" s="122" t="s">
        <v>4133</v>
      </c>
      <c r="K448" s="126" t="s">
        <v>6386</v>
      </c>
      <c r="L448" s="127" t="s">
        <v>23</v>
      </c>
      <c r="M448" s="127" t="s">
        <v>24</v>
      </c>
      <c r="N448" t="str">
        <f t="shared" si="8"/>
        <v>no es tupa</v>
      </c>
    </row>
    <row r="449" spans="1:14" ht="96" hidden="1" x14ac:dyDescent="0.25">
      <c r="A449" s="122">
        <v>445</v>
      </c>
      <c r="B449" s="122" t="s">
        <v>6387</v>
      </c>
      <c r="C449" s="122" t="s">
        <v>20</v>
      </c>
      <c r="D449" s="122" t="s">
        <v>20</v>
      </c>
      <c r="E449" s="123" t="s">
        <v>6388</v>
      </c>
      <c r="F449" s="129" t="s">
        <v>6389</v>
      </c>
      <c r="G449" s="125">
        <v>43224</v>
      </c>
      <c r="H449" s="122" t="s">
        <v>6390</v>
      </c>
      <c r="I449" s="122" t="s">
        <v>4132</v>
      </c>
      <c r="J449" s="122" t="s">
        <v>4133</v>
      </c>
      <c r="K449" s="126" t="s">
        <v>6391</v>
      </c>
      <c r="L449" s="127" t="s">
        <v>23</v>
      </c>
      <c r="M449" s="127" t="s">
        <v>24</v>
      </c>
      <c r="N449" t="str">
        <f t="shared" si="8"/>
        <v>no es tupa</v>
      </c>
    </row>
    <row r="450" spans="1:14" ht="84" hidden="1" x14ac:dyDescent="0.25">
      <c r="A450" s="122">
        <v>446</v>
      </c>
      <c r="B450" s="122" t="s">
        <v>6392</v>
      </c>
      <c r="C450" s="122" t="s">
        <v>20</v>
      </c>
      <c r="D450" s="122" t="s">
        <v>20</v>
      </c>
      <c r="E450" s="122" t="s">
        <v>6393</v>
      </c>
      <c r="F450" s="129" t="s">
        <v>6394</v>
      </c>
      <c r="G450" s="125">
        <v>43224</v>
      </c>
      <c r="H450" s="122" t="s">
        <v>6395</v>
      </c>
      <c r="I450" s="122" t="s">
        <v>4132</v>
      </c>
      <c r="J450" s="122" t="s">
        <v>4133</v>
      </c>
      <c r="K450" s="126" t="s">
        <v>6396</v>
      </c>
      <c r="L450" s="127" t="s">
        <v>23</v>
      </c>
      <c r="M450" s="127" t="s">
        <v>24</v>
      </c>
      <c r="N450" t="str">
        <f t="shared" si="8"/>
        <v>no es tupa</v>
      </c>
    </row>
    <row r="451" spans="1:14" ht="84" hidden="1" x14ac:dyDescent="0.25">
      <c r="A451" s="122">
        <v>447</v>
      </c>
      <c r="B451" s="122" t="s">
        <v>6397</v>
      </c>
      <c r="C451" s="122" t="s">
        <v>20</v>
      </c>
      <c r="D451" s="122" t="s">
        <v>20</v>
      </c>
      <c r="E451" s="123" t="s">
        <v>6398</v>
      </c>
      <c r="F451" s="129" t="s">
        <v>6399</v>
      </c>
      <c r="G451" s="125">
        <v>43224</v>
      </c>
      <c r="H451" s="122" t="s">
        <v>6395</v>
      </c>
      <c r="I451" s="122" t="s">
        <v>4132</v>
      </c>
      <c r="J451" s="122" t="s">
        <v>4133</v>
      </c>
      <c r="K451" s="126" t="s">
        <v>6400</v>
      </c>
      <c r="L451" s="127" t="s">
        <v>23</v>
      </c>
      <c r="M451" s="127" t="s">
        <v>24</v>
      </c>
      <c r="N451" t="str">
        <f t="shared" si="8"/>
        <v>no es tupa</v>
      </c>
    </row>
    <row r="452" spans="1:14" ht="96" hidden="1" x14ac:dyDescent="0.25">
      <c r="A452" s="122">
        <v>448</v>
      </c>
      <c r="B452" s="122" t="s">
        <v>6401</v>
      </c>
      <c r="C452" s="122" t="s">
        <v>20</v>
      </c>
      <c r="D452" s="122" t="s">
        <v>20</v>
      </c>
      <c r="E452" s="122" t="s">
        <v>6402</v>
      </c>
      <c r="F452" s="129" t="s">
        <v>6403</v>
      </c>
      <c r="G452" s="125">
        <v>43224</v>
      </c>
      <c r="H452" s="122" t="s">
        <v>6404</v>
      </c>
      <c r="I452" s="122" t="s">
        <v>4132</v>
      </c>
      <c r="J452" s="122" t="s">
        <v>4133</v>
      </c>
      <c r="K452" s="126" t="s">
        <v>6405</v>
      </c>
      <c r="L452" s="127" t="s">
        <v>23</v>
      </c>
      <c r="M452" s="127" t="s">
        <v>24</v>
      </c>
      <c r="N452" t="str">
        <f t="shared" si="8"/>
        <v>no es tupa</v>
      </c>
    </row>
    <row r="453" spans="1:14" ht="84" hidden="1" x14ac:dyDescent="0.25">
      <c r="A453" s="122">
        <v>449</v>
      </c>
      <c r="B453" s="122" t="s">
        <v>6406</v>
      </c>
      <c r="C453" s="122" t="s">
        <v>20</v>
      </c>
      <c r="D453" s="122" t="s">
        <v>20</v>
      </c>
      <c r="E453" s="123" t="s">
        <v>6407</v>
      </c>
      <c r="F453" s="129" t="s">
        <v>6408</v>
      </c>
      <c r="G453" s="125">
        <v>43224</v>
      </c>
      <c r="H453" s="122" t="s">
        <v>6409</v>
      </c>
      <c r="I453" s="122" t="s">
        <v>4249</v>
      </c>
      <c r="J453" s="122" t="s">
        <v>4224</v>
      </c>
      <c r="K453" s="126" t="s">
        <v>6410</v>
      </c>
      <c r="L453" s="127" t="s">
        <v>23</v>
      </c>
      <c r="M453" s="127" t="s">
        <v>24</v>
      </c>
      <c r="N453" t="str">
        <f t="shared" si="8"/>
        <v>no es tupa</v>
      </c>
    </row>
    <row r="454" spans="1:14" ht="96" hidden="1" x14ac:dyDescent="0.25">
      <c r="A454" s="122">
        <v>450</v>
      </c>
      <c r="B454" s="122" t="s">
        <v>6411</v>
      </c>
      <c r="C454" s="122" t="s">
        <v>20</v>
      </c>
      <c r="D454" s="122" t="s">
        <v>20</v>
      </c>
      <c r="E454" s="123" t="s">
        <v>6412</v>
      </c>
      <c r="F454" s="129" t="s">
        <v>6413</v>
      </c>
      <c r="G454" s="125">
        <v>43224</v>
      </c>
      <c r="H454" s="122" t="s">
        <v>6414</v>
      </c>
      <c r="I454" s="122" t="s">
        <v>4132</v>
      </c>
      <c r="J454" s="122" t="s">
        <v>4133</v>
      </c>
      <c r="K454" s="126" t="s">
        <v>6415</v>
      </c>
      <c r="L454" s="127" t="s">
        <v>23</v>
      </c>
      <c r="M454" s="127" t="s">
        <v>24</v>
      </c>
      <c r="N454" t="str">
        <f t="shared" si="8"/>
        <v>no es tupa</v>
      </c>
    </row>
    <row r="455" spans="1:14" ht="84" hidden="1" x14ac:dyDescent="0.25">
      <c r="A455" s="122">
        <v>451</v>
      </c>
      <c r="B455" s="122" t="s">
        <v>6416</v>
      </c>
      <c r="C455" s="122" t="s">
        <v>20</v>
      </c>
      <c r="D455" s="122" t="s">
        <v>20</v>
      </c>
      <c r="E455" s="123" t="s">
        <v>6417</v>
      </c>
      <c r="F455" s="129" t="s">
        <v>6418</v>
      </c>
      <c r="G455" s="125">
        <v>43224</v>
      </c>
      <c r="H455" s="122" t="s">
        <v>1548</v>
      </c>
      <c r="I455" s="122" t="s">
        <v>4132</v>
      </c>
      <c r="J455" s="122" t="s">
        <v>4133</v>
      </c>
      <c r="K455" s="126" t="s">
        <v>6419</v>
      </c>
      <c r="L455" s="127" t="s">
        <v>23</v>
      </c>
      <c r="M455" s="127" t="s">
        <v>24</v>
      </c>
      <c r="N455" t="str">
        <f t="shared" si="8"/>
        <v>no es tupa</v>
      </c>
    </row>
    <row r="456" spans="1:14" ht="96" hidden="1" x14ac:dyDescent="0.25">
      <c r="A456" s="122">
        <v>452</v>
      </c>
      <c r="B456" s="122" t="s">
        <v>6420</v>
      </c>
      <c r="C456" s="122" t="s">
        <v>20</v>
      </c>
      <c r="D456" s="122" t="s">
        <v>20</v>
      </c>
      <c r="E456" s="123" t="s">
        <v>6421</v>
      </c>
      <c r="F456" s="129" t="s">
        <v>6422</v>
      </c>
      <c r="G456" s="125">
        <v>43224</v>
      </c>
      <c r="H456" s="122" t="s">
        <v>2751</v>
      </c>
      <c r="I456" s="122" t="s">
        <v>4132</v>
      </c>
      <c r="J456" s="122" t="s">
        <v>179</v>
      </c>
      <c r="K456" s="126" t="s">
        <v>6423</v>
      </c>
      <c r="L456" s="127" t="s">
        <v>23</v>
      </c>
      <c r="M456" s="127" t="s">
        <v>24</v>
      </c>
      <c r="N456" t="str">
        <f t="shared" si="8"/>
        <v>no es tupa</v>
      </c>
    </row>
    <row r="457" spans="1:14" ht="84" hidden="1" x14ac:dyDescent="0.25">
      <c r="A457" s="122">
        <v>453</v>
      </c>
      <c r="B457" s="122" t="s">
        <v>6424</v>
      </c>
      <c r="C457" s="122" t="s">
        <v>20</v>
      </c>
      <c r="D457" s="122" t="s">
        <v>20</v>
      </c>
      <c r="E457" s="122" t="s">
        <v>6425</v>
      </c>
      <c r="F457" s="129" t="s">
        <v>6426</v>
      </c>
      <c r="G457" s="125">
        <v>43224</v>
      </c>
      <c r="H457" s="122" t="s">
        <v>6427</v>
      </c>
      <c r="I457" s="122" t="s">
        <v>4132</v>
      </c>
      <c r="J457" s="122" t="s">
        <v>4133</v>
      </c>
      <c r="K457" s="126" t="s">
        <v>6428</v>
      </c>
      <c r="L457" s="127" t="s">
        <v>23</v>
      </c>
      <c r="M457" s="127" t="s">
        <v>24</v>
      </c>
      <c r="N457" t="str">
        <f t="shared" si="8"/>
        <v>no es tupa</v>
      </c>
    </row>
    <row r="458" spans="1:14" ht="96" hidden="1" x14ac:dyDescent="0.25">
      <c r="A458" s="122">
        <v>454</v>
      </c>
      <c r="B458" s="122" t="s">
        <v>6429</v>
      </c>
      <c r="C458" s="122" t="s">
        <v>20</v>
      </c>
      <c r="D458" s="122" t="s">
        <v>20</v>
      </c>
      <c r="E458" s="122" t="s">
        <v>6430</v>
      </c>
      <c r="F458" s="129" t="s">
        <v>6431</v>
      </c>
      <c r="G458" s="125">
        <v>43224</v>
      </c>
      <c r="H458" s="122" t="s">
        <v>6432</v>
      </c>
      <c r="I458" s="122" t="s">
        <v>4132</v>
      </c>
      <c r="J458" s="122" t="s">
        <v>4133</v>
      </c>
      <c r="K458" s="126" t="s">
        <v>6433</v>
      </c>
      <c r="L458" s="127" t="s">
        <v>23</v>
      </c>
      <c r="M458" s="127" t="s">
        <v>24</v>
      </c>
      <c r="N458" t="str">
        <f t="shared" si="8"/>
        <v>no es tupa</v>
      </c>
    </row>
    <row r="459" spans="1:14" ht="84" hidden="1" x14ac:dyDescent="0.25">
      <c r="A459" s="122">
        <v>455</v>
      </c>
      <c r="B459" s="122" t="s">
        <v>6434</v>
      </c>
      <c r="C459" s="122" t="s">
        <v>20</v>
      </c>
      <c r="D459" s="122" t="s">
        <v>20</v>
      </c>
      <c r="E459" s="122" t="s">
        <v>6435</v>
      </c>
      <c r="F459" s="129" t="s">
        <v>6436</v>
      </c>
      <c r="G459" s="125">
        <v>43224</v>
      </c>
      <c r="H459" s="122" t="s">
        <v>6437</v>
      </c>
      <c r="I459" s="122" t="s">
        <v>4249</v>
      </c>
      <c r="J459" s="122" t="s">
        <v>4224</v>
      </c>
      <c r="K459" s="126" t="s">
        <v>6438</v>
      </c>
      <c r="L459" s="127" t="s">
        <v>23</v>
      </c>
      <c r="M459" s="127" t="s">
        <v>24</v>
      </c>
      <c r="N459" t="str">
        <f t="shared" si="8"/>
        <v>no es tupa</v>
      </c>
    </row>
    <row r="460" spans="1:14" ht="84" hidden="1" x14ac:dyDescent="0.25">
      <c r="A460" s="122">
        <v>456</v>
      </c>
      <c r="B460" s="122" t="s">
        <v>6439</v>
      </c>
      <c r="C460" s="122" t="s">
        <v>20</v>
      </c>
      <c r="D460" s="122" t="s">
        <v>20</v>
      </c>
      <c r="E460" s="122" t="s">
        <v>6440</v>
      </c>
      <c r="F460" s="129" t="s">
        <v>6441</v>
      </c>
      <c r="G460" s="125">
        <v>43224</v>
      </c>
      <c r="H460" s="122" t="s">
        <v>6442</v>
      </c>
      <c r="I460" s="122" t="s">
        <v>4249</v>
      </c>
      <c r="J460" s="122" t="s">
        <v>4224</v>
      </c>
      <c r="K460" s="126" t="s">
        <v>6443</v>
      </c>
      <c r="L460" s="127" t="s">
        <v>23</v>
      </c>
      <c r="M460" s="127" t="s">
        <v>24</v>
      </c>
      <c r="N460" t="str">
        <f t="shared" si="8"/>
        <v>no es tupa</v>
      </c>
    </row>
    <row r="461" spans="1:14" ht="96" hidden="1" x14ac:dyDescent="0.25">
      <c r="A461" s="122">
        <v>457</v>
      </c>
      <c r="B461" s="122" t="s">
        <v>6444</v>
      </c>
      <c r="C461" s="125">
        <v>43235</v>
      </c>
      <c r="D461" s="122" t="s">
        <v>6445</v>
      </c>
      <c r="E461" s="123" t="s">
        <v>6446</v>
      </c>
      <c r="F461" s="129" t="s">
        <v>6447</v>
      </c>
      <c r="G461" s="125">
        <v>43224</v>
      </c>
      <c r="H461" s="122" t="s">
        <v>6448</v>
      </c>
      <c r="I461" s="122" t="s">
        <v>6049</v>
      </c>
      <c r="J461" s="122" t="s">
        <v>6050</v>
      </c>
      <c r="K461" s="126" t="s">
        <v>6449</v>
      </c>
      <c r="L461" s="127" t="s">
        <v>3698</v>
      </c>
      <c r="M461" s="127" t="s">
        <v>52</v>
      </c>
      <c r="N461" t="str">
        <f t="shared" si="8"/>
        <v>si</v>
      </c>
    </row>
    <row r="462" spans="1:14" ht="96" hidden="1" x14ac:dyDescent="0.25">
      <c r="A462" s="122">
        <v>458</v>
      </c>
      <c r="B462" s="122" t="s">
        <v>6450</v>
      </c>
      <c r="C462" s="125">
        <v>43224</v>
      </c>
      <c r="D462" s="122" t="s">
        <v>6451</v>
      </c>
      <c r="E462" s="123" t="s">
        <v>6452</v>
      </c>
      <c r="F462" s="129" t="s">
        <v>6453</v>
      </c>
      <c r="G462" s="125">
        <v>43224</v>
      </c>
      <c r="H462" s="122" t="s">
        <v>6454</v>
      </c>
      <c r="I462" s="122" t="s">
        <v>4174</v>
      </c>
      <c r="J462" s="122" t="s">
        <v>4699</v>
      </c>
      <c r="K462" s="126" t="s">
        <v>6455</v>
      </c>
      <c r="L462" s="127" t="s">
        <v>23</v>
      </c>
      <c r="M462" s="127" t="s">
        <v>24</v>
      </c>
      <c r="N462" t="str">
        <f t="shared" si="8"/>
        <v>si</v>
      </c>
    </row>
    <row r="463" spans="1:14" ht="96" hidden="1" x14ac:dyDescent="0.25">
      <c r="A463" s="122">
        <v>459</v>
      </c>
      <c r="B463" s="122" t="s">
        <v>6456</v>
      </c>
      <c r="C463" s="125">
        <v>43224</v>
      </c>
      <c r="D463" s="122" t="s">
        <v>6457</v>
      </c>
      <c r="E463" s="123" t="s">
        <v>6458</v>
      </c>
      <c r="F463" s="129" t="s">
        <v>6459</v>
      </c>
      <c r="G463" s="125">
        <v>43224</v>
      </c>
      <c r="H463" s="122" t="s">
        <v>6460</v>
      </c>
      <c r="I463" s="122" t="s">
        <v>4174</v>
      </c>
      <c r="J463" s="122" t="s">
        <v>4699</v>
      </c>
      <c r="K463" s="126" t="s">
        <v>6461</v>
      </c>
      <c r="L463" s="127" t="s">
        <v>23</v>
      </c>
      <c r="M463" s="127" t="s">
        <v>24</v>
      </c>
      <c r="N463" t="str">
        <f t="shared" si="8"/>
        <v>si</v>
      </c>
    </row>
    <row r="464" spans="1:14" ht="72" x14ac:dyDescent="0.25">
      <c r="A464" s="122">
        <v>460</v>
      </c>
      <c r="B464" s="122" t="s">
        <v>6462</v>
      </c>
      <c r="C464" s="125">
        <v>43067</v>
      </c>
      <c r="D464" s="122" t="s">
        <v>6463</v>
      </c>
      <c r="E464" s="123" t="s">
        <v>6464</v>
      </c>
      <c r="F464" s="129" t="s">
        <v>6465</v>
      </c>
      <c r="G464" s="125">
        <v>43227</v>
      </c>
      <c r="H464" s="122" t="s">
        <v>353</v>
      </c>
      <c r="I464" s="122" t="s">
        <v>4789</v>
      </c>
      <c r="J464" s="122" t="s">
        <v>4790</v>
      </c>
      <c r="K464" s="126" t="s">
        <v>6466</v>
      </c>
      <c r="L464" s="127" t="s">
        <v>36</v>
      </c>
      <c r="M464" s="127" t="s">
        <v>24</v>
      </c>
      <c r="N464" t="str">
        <f t="shared" si="8"/>
        <v>no</v>
      </c>
    </row>
    <row r="465" spans="1:14" ht="84" hidden="1" x14ac:dyDescent="0.25">
      <c r="A465" s="122">
        <v>461</v>
      </c>
      <c r="B465" s="122" t="s">
        <v>6467</v>
      </c>
      <c r="C465" s="122" t="s">
        <v>20</v>
      </c>
      <c r="D465" s="122" t="s">
        <v>20</v>
      </c>
      <c r="E465" s="122" t="s">
        <v>6468</v>
      </c>
      <c r="F465" s="129" t="s">
        <v>6469</v>
      </c>
      <c r="G465" s="125">
        <v>43227</v>
      </c>
      <c r="H465" s="122" t="s">
        <v>6470</v>
      </c>
      <c r="I465" s="122" t="s">
        <v>4132</v>
      </c>
      <c r="J465" s="122" t="s">
        <v>4133</v>
      </c>
      <c r="K465" s="126" t="s">
        <v>6471</v>
      </c>
      <c r="L465" s="127" t="s">
        <v>23</v>
      </c>
      <c r="M465" s="127" t="s">
        <v>24</v>
      </c>
      <c r="N465" t="str">
        <f t="shared" si="8"/>
        <v>no es tupa</v>
      </c>
    </row>
    <row r="466" spans="1:14" ht="108" hidden="1" x14ac:dyDescent="0.25">
      <c r="A466" s="122">
        <v>462</v>
      </c>
      <c r="B466" s="122" t="s">
        <v>6472</v>
      </c>
      <c r="C466" s="122" t="s">
        <v>20</v>
      </c>
      <c r="D466" s="122" t="s">
        <v>20</v>
      </c>
      <c r="E466" s="122" t="s">
        <v>6473</v>
      </c>
      <c r="F466" s="129" t="s">
        <v>6474</v>
      </c>
      <c r="G466" s="125">
        <v>43227</v>
      </c>
      <c r="H466" s="122" t="s">
        <v>6475</v>
      </c>
      <c r="I466" s="122" t="s">
        <v>4249</v>
      </c>
      <c r="J466" s="122" t="s">
        <v>179</v>
      </c>
      <c r="K466" s="126" t="s">
        <v>6476</v>
      </c>
      <c r="L466" s="127" t="s">
        <v>23</v>
      </c>
      <c r="M466" s="127" t="s">
        <v>24</v>
      </c>
      <c r="N466" t="str">
        <f t="shared" si="8"/>
        <v>no es tupa</v>
      </c>
    </row>
    <row r="467" spans="1:14" ht="72" hidden="1" x14ac:dyDescent="0.25">
      <c r="A467" s="122">
        <v>463</v>
      </c>
      <c r="B467" s="122" t="s">
        <v>6477</v>
      </c>
      <c r="C467" s="125">
        <v>43159</v>
      </c>
      <c r="D467" s="122" t="s">
        <v>20</v>
      </c>
      <c r="E467" s="123" t="s">
        <v>6478</v>
      </c>
      <c r="F467" s="129" t="s">
        <v>6479</v>
      </c>
      <c r="G467" s="125">
        <v>43227</v>
      </c>
      <c r="H467" s="122" t="s">
        <v>4096</v>
      </c>
      <c r="I467" s="122" t="s">
        <v>5227</v>
      </c>
      <c r="J467" s="122" t="s">
        <v>6480</v>
      </c>
      <c r="K467" s="126" t="s">
        <v>6481</v>
      </c>
      <c r="L467" s="127" t="s">
        <v>23</v>
      </c>
      <c r="M467" s="127" t="s">
        <v>24</v>
      </c>
      <c r="N467" t="str">
        <f t="shared" si="8"/>
        <v>no</v>
      </c>
    </row>
    <row r="468" spans="1:14" ht="108" hidden="1" x14ac:dyDescent="0.25">
      <c r="A468" s="122">
        <v>464</v>
      </c>
      <c r="B468" s="122" t="s">
        <v>6482</v>
      </c>
      <c r="C468" s="122" t="s">
        <v>20</v>
      </c>
      <c r="D468" s="122" t="s">
        <v>20</v>
      </c>
      <c r="E468" s="122" t="s">
        <v>6483</v>
      </c>
      <c r="F468" s="129" t="s">
        <v>6484</v>
      </c>
      <c r="G468" s="125">
        <v>43227</v>
      </c>
      <c r="H468" s="122" t="s">
        <v>2059</v>
      </c>
      <c r="I468" s="122" t="s">
        <v>4132</v>
      </c>
      <c r="J468" s="122" t="s">
        <v>179</v>
      </c>
      <c r="K468" s="126" t="s">
        <v>6485</v>
      </c>
      <c r="L468" s="127" t="s">
        <v>23</v>
      </c>
      <c r="M468" s="127" t="s">
        <v>24</v>
      </c>
      <c r="N468" t="str">
        <f t="shared" si="8"/>
        <v>no es tupa</v>
      </c>
    </row>
    <row r="469" spans="1:14" ht="84" hidden="1" x14ac:dyDescent="0.25">
      <c r="A469" s="122">
        <v>465</v>
      </c>
      <c r="B469" s="122" t="s">
        <v>6486</v>
      </c>
      <c r="C469" s="122" t="s">
        <v>20</v>
      </c>
      <c r="D469" s="122" t="s">
        <v>20</v>
      </c>
      <c r="E469" s="122" t="s">
        <v>6487</v>
      </c>
      <c r="F469" s="129" t="s">
        <v>6488</v>
      </c>
      <c r="G469" s="125">
        <v>43227</v>
      </c>
      <c r="H469" s="122" t="s">
        <v>6489</v>
      </c>
      <c r="I469" s="122" t="s">
        <v>4132</v>
      </c>
      <c r="J469" s="122" t="s">
        <v>4133</v>
      </c>
      <c r="K469" s="126" t="s">
        <v>6490</v>
      </c>
      <c r="L469" s="127" t="s">
        <v>23</v>
      </c>
      <c r="M469" s="127" t="s">
        <v>24</v>
      </c>
      <c r="N469" t="str">
        <f t="shared" si="8"/>
        <v>no es tupa</v>
      </c>
    </row>
    <row r="470" spans="1:14" ht="60" hidden="1" x14ac:dyDescent="0.25">
      <c r="A470" s="122">
        <v>466</v>
      </c>
      <c r="B470" s="122" t="s">
        <v>6491</v>
      </c>
      <c r="C470" s="125">
        <v>43182</v>
      </c>
      <c r="D470" s="122" t="s">
        <v>20</v>
      </c>
      <c r="E470" s="123" t="s">
        <v>6492</v>
      </c>
      <c r="F470" s="129" t="s">
        <v>6493</v>
      </c>
      <c r="G470" s="125">
        <v>43227</v>
      </c>
      <c r="H470" s="122" t="s">
        <v>6494</v>
      </c>
      <c r="I470" s="122" t="s">
        <v>5227</v>
      </c>
      <c r="J470" s="122" t="s">
        <v>4148</v>
      </c>
      <c r="K470" s="126" t="s">
        <v>6495</v>
      </c>
      <c r="L470" s="127" t="s">
        <v>36</v>
      </c>
      <c r="M470" s="127" t="s">
        <v>24</v>
      </c>
      <c r="N470" t="str">
        <f t="shared" si="8"/>
        <v>no</v>
      </c>
    </row>
    <row r="471" spans="1:14" ht="60" hidden="1" x14ac:dyDescent="0.25">
      <c r="A471" s="122">
        <v>467</v>
      </c>
      <c r="B471" s="122" t="s">
        <v>6496</v>
      </c>
      <c r="C471" s="125">
        <v>43200</v>
      </c>
      <c r="D471" s="122" t="s">
        <v>20</v>
      </c>
      <c r="E471" s="123" t="s">
        <v>6497</v>
      </c>
      <c r="F471" s="129" t="s">
        <v>6498</v>
      </c>
      <c r="G471" s="125">
        <v>43227</v>
      </c>
      <c r="H471" s="122" t="s">
        <v>6494</v>
      </c>
      <c r="I471" s="122" t="s">
        <v>5227</v>
      </c>
      <c r="J471" s="122" t="s">
        <v>4148</v>
      </c>
      <c r="K471" s="126" t="s">
        <v>6499</v>
      </c>
      <c r="L471" s="127" t="s">
        <v>36</v>
      </c>
      <c r="M471" s="127" t="s">
        <v>24</v>
      </c>
      <c r="N471" t="str">
        <f t="shared" si="8"/>
        <v>no</v>
      </c>
    </row>
    <row r="472" spans="1:14" ht="96" hidden="1" x14ac:dyDescent="0.25">
      <c r="A472" s="122">
        <v>468</v>
      </c>
      <c r="B472" s="122" t="s">
        <v>6500</v>
      </c>
      <c r="C472" s="122" t="s">
        <v>20</v>
      </c>
      <c r="D472" s="122" t="s">
        <v>20</v>
      </c>
      <c r="E472" s="122" t="s">
        <v>6501</v>
      </c>
      <c r="F472" s="129" t="s">
        <v>6502</v>
      </c>
      <c r="G472" s="125">
        <v>43227</v>
      </c>
      <c r="H472" s="122" t="s">
        <v>2116</v>
      </c>
      <c r="I472" s="122" t="s">
        <v>4132</v>
      </c>
      <c r="J472" s="122" t="s">
        <v>179</v>
      </c>
      <c r="K472" s="126" t="s">
        <v>6503</v>
      </c>
      <c r="L472" s="127" t="s">
        <v>23</v>
      </c>
      <c r="M472" s="127" t="s">
        <v>24</v>
      </c>
      <c r="N472" t="str">
        <f t="shared" si="8"/>
        <v>no es tupa</v>
      </c>
    </row>
    <row r="473" spans="1:14" ht="60" hidden="1" x14ac:dyDescent="0.25">
      <c r="A473" s="122">
        <v>469</v>
      </c>
      <c r="B473" s="122" t="s">
        <v>6504</v>
      </c>
      <c r="C473" s="125">
        <v>43200</v>
      </c>
      <c r="D473" s="122" t="s">
        <v>20</v>
      </c>
      <c r="E473" s="123" t="s">
        <v>6505</v>
      </c>
      <c r="F473" s="129" t="s">
        <v>6506</v>
      </c>
      <c r="G473" s="125">
        <v>43227</v>
      </c>
      <c r="H473" s="122" t="s">
        <v>6494</v>
      </c>
      <c r="I473" s="122" t="s">
        <v>5227</v>
      </c>
      <c r="J473" s="122" t="s">
        <v>4148</v>
      </c>
      <c r="K473" s="126" t="s">
        <v>6507</v>
      </c>
      <c r="L473" s="127" t="s">
        <v>36</v>
      </c>
      <c r="M473" s="127" t="s">
        <v>24</v>
      </c>
      <c r="N473" t="str">
        <f t="shared" si="8"/>
        <v>no</v>
      </c>
    </row>
    <row r="474" spans="1:14" ht="48" hidden="1" x14ac:dyDescent="0.25">
      <c r="A474" s="122">
        <v>470</v>
      </c>
      <c r="B474" s="122" t="s">
        <v>20</v>
      </c>
      <c r="C474" s="122" t="s">
        <v>20</v>
      </c>
      <c r="D474" s="122" t="s">
        <v>6508</v>
      </c>
      <c r="E474" s="122" t="s">
        <v>6509</v>
      </c>
      <c r="F474" s="129" t="s">
        <v>6510</v>
      </c>
      <c r="G474" s="125">
        <v>43227</v>
      </c>
      <c r="H474" s="122" t="s">
        <v>20</v>
      </c>
      <c r="I474" s="122" t="s">
        <v>179</v>
      </c>
      <c r="J474" s="122" t="s">
        <v>6511</v>
      </c>
      <c r="K474" s="126" t="s">
        <v>6512</v>
      </c>
      <c r="L474" s="127" t="s">
        <v>36</v>
      </c>
      <c r="M474" s="127" t="s">
        <v>24</v>
      </c>
      <c r="N474" t="str">
        <f t="shared" si="8"/>
        <v>no es tupa</v>
      </c>
    </row>
    <row r="475" spans="1:14" ht="96" hidden="1" x14ac:dyDescent="0.25">
      <c r="A475" s="122">
        <v>471</v>
      </c>
      <c r="B475" s="122" t="s">
        <v>6513</v>
      </c>
      <c r="C475" s="122" t="s">
        <v>20</v>
      </c>
      <c r="D475" s="122" t="s">
        <v>20</v>
      </c>
      <c r="E475" s="123" t="s">
        <v>6514</v>
      </c>
      <c r="F475" s="129" t="s">
        <v>6515</v>
      </c>
      <c r="G475" s="125">
        <v>43227</v>
      </c>
      <c r="H475" s="122" t="s">
        <v>6516</v>
      </c>
      <c r="I475" s="122" t="s">
        <v>4132</v>
      </c>
      <c r="J475" s="122" t="s">
        <v>179</v>
      </c>
      <c r="K475" s="126" t="s">
        <v>6517</v>
      </c>
      <c r="L475" s="127" t="s">
        <v>23</v>
      </c>
      <c r="M475" s="127" t="s">
        <v>24</v>
      </c>
      <c r="N475" t="str">
        <f t="shared" si="8"/>
        <v>no es tupa</v>
      </c>
    </row>
    <row r="476" spans="1:14" ht="96" hidden="1" x14ac:dyDescent="0.25">
      <c r="A476" s="122">
        <v>472</v>
      </c>
      <c r="B476" s="122" t="s">
        <v>6518</v>
      </c>
      <c r="C476" s="122" t="s">
        <v>20</v>
      </c>
      <c r="D476" s="122" t="s">
        <v>20</v>
      </c>
      <c r="E476" s="123" t="s">
        <v>6519</v>
      </c>
      <c r="F476" s="129" t="s">
        <v>6520</v>
      </c>
      <c r="G476" s="125">
        <v>43227</v>
      </c>
      <c r="H476" s="122" t="s">
        <v>6521</v>
      </c>
      <c r="I476" s="122" t="s">
        <v>4132</v>
      </c>
      <c r="J476" s="122" t="s">
        <v>4133</v>
      </c>
      <c r="K476" s="126" t="s">
        <v>6522</v>
      </c>
      <c r="L476" s="127" t="s">
        <v>23</v>
      </c>
      <c r="M476" s="127" t="s">
        <v>24</v>
      </c>
      <c r="N476" t="str">
        <f t="shared" si="8"/>
        <v>no es tupa</v>
      </c>
    </row>
    <row r="477" spans="1:14" ht="96" hidden="1" x14ac:dyDescent="0.25">
      <c r="A477" s="122">
        <v>473</v>
      </c>
      <c r="B477" s="122" t="s">
        <v>6523</v>
      </c>
      <c r="C477" s="122" t="s">
        <v>20</v>
      </c>
      <c r="D477" s="122" t="s">
        <v>20</v>
      </c>
      <c r="E477" s="123" t="s">
        <v>6524</v>
      </c>
      <c r="F477" s="129" t="s">
        <v>6525</v>
      </c>
      <c r="G477" s="125">
        <v>43227</v>
      </c>
      <c r="H477" s="122" t="s">
        <v>6526</v>
      </c>
      <c r="I477" s="122" t="s">
        <v>4249</v>
      </c>
      <c r="J477" s="122" t="s">
        <v>179</v>
      </c>
      <c r="K477" s="126" t="s">
        <v>6527</v>
      </c>
      <c r="L477" s="127" t="s">
        <v>23</v>
      </c>
      <c r="M477" s="127" t="s">
        <v>24</v>
      </c>
      <c r="N477" t="str">
        <f t="shared" si="8"/>
        <v>no es tupa</v>
      </c>
    </row>
    <row r="478" spans="1:14" ht="96" hidden="1" x14ac:dyDescent="0.25">
      <c r="A478" s="122">
        <v>474</v>
      </c>
      <c r="B478" s="122" t="s">
        <v>6528</v>
      </c>
      <c r="C478" s="122" t="s">
        <v>20</v>
      </c>
      <c r="D478" s="122" t="s">
        <v>20</v>
      </c>
      <c r="E478" s="123" t="s">
        <v>6529</v>
      </c>
      <c r="F478" s="129" t="s">
        <v>6530</v>
      </c>
      <c r="G478" s="125">
        <v>43227</v>
      </c>
      <c r="H478" s="122" t="s">
        <v>6526</v>
      </c>
      <c r="I478" s="122" t="s">
        <v>4249</v>
      </c>
      <c r="J478" s="122" t="s">
        <v>179</v>
      </c>
      <c r="K478" s="126" t="s">
        <v>6531</v>
      </c>
      <c r="L478" s="127" t="s">
        <v>23</v>
      </c>
      <c r="M478" s="127" t="s">
        <v>24</v>
      </c>
      <c r="N478" t="str">
        <f t="shared" si="8"/>
        <v>no es tupa</v>
      </c>
    </row>
    <row r="479" spans="1:14" ht="84" hidden="1" x14ac:dyDescent="0.25">
      <c r="A479" s="122">
        <v>475</v>
      </c>
      <c r="B479" s="122" t="s">
        <v>6532</v>
      </c>
      <c r="C479" s="122" t="s">
        <v>20</v>
      </c>
      <c r="D479" s="122" t="s">
        <v>20</v>
      </c>
      <c r="E479" s="122" t="s">
        <v>6533</v>
      </c>
      <c r="F479" s="129" t="s">
        <v>6534</v>
      </c>
      <c r="G479" s="125">
        <v>43227</v>
      </c>
      <c r="H479" s="122" t="s">
        <v>6535</v>
      </c>
      <c r="I479" s="122" t="s">
        <v>4132</v>
      </c>
      <c r="J479" s="122" t="s">
        <v>4133</v>
      </c>
      <c r="K479" s="126" t="s">
        <v>6536</v>
      </c>
      <c r="L479" s="127" t="s">
        <v>23</v>
      </c>
      <c r="M479" s="127" t="s">
        <v>24</v>
      </c>
      <c r="N479" t="str">
        <f t="shared" si="8"/>
        <v>no es tupa</v>
      </c>
    </row>
    <row r="480" spans="1:14" ht="72" hidden="1" x14ac:dyDescent="0.25">
      <c r="A480" s="122">
        <v>476</v>
      </c>
      <c r="B480" s="122" t="s">
        <v>6537</v>
      </c>
      <c r="C480" s="125">
        <v>43243</v>
      </c>
      <c r="D480" s="122" t="s">
        <v>6538</v>
      </c>
      <c r="E480" s="123" t="s">
        <v>6539</v>
      </c>
      <c r="F480" s="129" t="s">
        <v>6540</v>
      </c>
      <c r="G480" s="125">
        <v>43227</v>
      </c>
      <c r="H480" s="122" t="s">
        <v>4299</v>
      </c>
      <c r="I480" s="122" t="s">
        <v>6541</v>
      </c>
      <c r="J480" s="122" t="s">
        <v>2746</v>
      </c>
      <c r="K480" s="126" t="s">
        <v>6542</v>
      </c>
      <c r="L480" s="127" t="s">
        <v>23</v>
      </c>
      <c r="M480" s="127" t="s">
        <v>24</v>
      </c>
      <c r="N480" t="str">
        <f t="shared" si="8"/>
        <v>si</v>
      </c>
    </row>
    <row r="481" spans="1:14" ht="84" hidden="1" x14ac:dyDescent="0.25">
      <c r="A481" s="122">
        <v>477</v>
      </c>
      <c r="B481" s="122" t="s">
        <v>6543</v>
      </c>
      <c r="C481" s="122" t="s">
        <v>20</v>
      </c>
      <c r="D481" s="122" t="s">
        <v>20</v>
      </c>
      <c r="E481" s="123" t="s">
        <v>6544</v>
      </c>
      <c r="F481" s="129" t="s">
        <v>6545</v>
      </c>
      <c r="G481" s="125">
        <v>43227</v>
      </c>
      <c r="H481" s="122" t="s">
        <v>6546</v>
      </c>
      <c r="I481" s="122" t="s">
        <v>4132</v>
      </c>
      <c r="J481" s="122" t="s">
        <v>161</v>
      </c>
      <c r="K481" s="126" t="s">
        <v>6547</v>
      </c>
      <c r="L481" s="127" t="s">
        <v>23</v>
      </c>
      <c r="M481" s="127" t="s">
        <v>24</v>
      </c>
      <c r="N481" t="str">
        <f t="shared" ref="N481:N544" si="10">IF(C481="-","no es tupa",IF(G481&lt;=C481,"si","no"))</f>
        <v>no es tupa</v>
      </c>
    </row>
    <row r="482" spans="1:14" ht="84" hidden="1" x14ac:dyDescent="0.25">
      <c r="A482" s="122">
        <v>478</v>
      </c>
      <c r="B482" s="122" t="s">
        <v>6548</v>
      </c>
      <c r="C482" s="122" t="s">
        <v>20</v>
      </c>
      <c r="D482" s="122" t="s">
        <v>20</v>
      </c>
      <c r="E482" s="123" t="s">
        <v>6549</v>
      </c>
      <c r="F482" s="129" t="s">
        <v>6550</v>
      </c>
      <c r="G482" s="125">
        <v>43227</v>
      </c>
      <c r="H482" s="122" t="s">
        <v>4622</v>
      </c>
      <c r="I482" s="122" t="s">
        <v>4132</v>
      </c>
      <c r="J482" s="122" t="s">
        <v>4133</v>
      </c>
      <c r="K482" s="126" t="s">
        <v>6551</v>
      </c>
      <c r="L482" s="127" t="s">
        <v>23</v>
      </c>
      <c r="M482" s="127" t="s">
        <v>24</v>
      </c>
      <c r="N482" t="str">
        <f t="shared" si="10"/>
        <v>no es tupa</v>
      </c>
    </row>
    <row r="483" spans="1:14" ht="84" hidden="1" x14ac:dyDescent="0.25">
      <c r="A483" s="122">
        <v>479</v>
      </c>
      <c r="B483" s="122" t="s">
        <v>6552</v>
      </c>
      <c r="C483" s="122" t="s">
        <v>20</v>
      </c>
      <c r="D483" s="122" t="s">
        <v>20</v>
      </c>
      <c r="E483" s="123" t="s">
        <v>6553</v>
      </c>
      <c r="F483" s="129" t="s">
        <v>6554</v>
      </c>
      <c r="G483" s="125">
        <v>43227</v>
      </c>
      <c r="H483" s="122" t="s">
        <v>1939</v>
      </c>
      <c r="I483" s="122" t="s">
        <v>4132</v>
      </c>
      <c r="J483" s="122" t="s">
        <v>4133</v>
      </c>
      <c r="K483" s="126" t="s">
        <v>6555</v>
      </c>
      <c r="L483" s="127" t="s">
        <v>23</v>
      </c>
      <c r="M483" s="127" t="s">
        <v>24</v>
      </c>
      <c r="N483" t="str">
        <f t="shared" si="10"/>
        <v>no es tupa</v>
      </c>
    </row>
    <row r="484" spans="1:14" ht="84" hidden="1" x14ac:dyDescent="0.25">
      <c r="A484" s="122">
        <v>480</v>
      </c>
      <c r="B484" s="122" t="s">
        <v>6556</v>
      </c>
      <c r="C484" s="122" t="s">
        <v>20</v>
      </c>
      <c r="D484" s="122" t="s">
        <v>20</v>
      </c>
      <c r="E484" s="123" t="s">
        <v>6557</v>
      </c>
      <c r="F484" s="129" t="s">
        <v>6558</v>
      </c>
      <c r="G484" s="125">
        <v>43227</v>
      </c>
      <c r="H484" s="122" t="s">
        <v>6559</v>
      </c>
      <c r="I484" s="122" t="s">
        <v>4132</v>
      </c>
      <c r="J484" s="122" t="s">
        <v>4133</v>
      </c>
      <c r="K484" s="126" t="s">
        <v>6560</v>
      </c>
      <c r="L484" s="127" t="s">
        <v>23</v>
      </c>
      <c r="M484" s="127" t="s">
        <v>24</v>
      </c>
      <c r="N484" t="str">
        <f t="shared" si="10"/>
        <v>no es tupa</v>
      </c>
    </row>
    <row r="485" spans="1:14" ht="96" hidden="1" x14ac:dyDescent="0.25">
      <c r="A485" s="122">
        <v>481</v>
      </c>
      <c r="B485" s="122" t="s">
        <v>6561</v>
      </c>
      <c r="C485" s="122" t="s">
        <v>20</v>
      </c>
      <c r="D485" s="122" t="s">
        <v>20</v>
      </c>
      <c r="E485" s="123" t="s">
        <v>6562</v>
      </c>
      <c r="F485" s="129" t="s">
        <v>6563</v>
      </c>
      <c r="G485" s="125">
        <v>43227</v>
      </c>
      <c r="H485" s="122" t="s">
        <v>6564</v>
      </c>
      <c r="I485" s="122" t="s">
        <v>4132</v>
      </c>
      <c r="J485" s="122" t="s">
        <v>4133</v>
      </c>
      <c r="K485" s="126" t="s">
        <v>6565</v>
      </c>
      <c r="L485" s="127" t="s">
        <v>23</v>
      </c>
      <c r="M485" s="127" t="s">
        <v>24</v>
      </c>
      <c r="N485" t="str">
        <f t="shared" si="10"/>
        <v>no es tupa</v>
      </c>
    </row>
    <row r="486" spans="1:14" ht="96" hidden="1" x14ac:dyDescent="0.25">
      <c r="A486" s="122">
        <v>482</v>
      </c>
      <c r="B486" s="122" t="s">
        <v>6566</v>
      </c>
      <c r="C486" s="125">
        <v>42256</v>
      </c>
      <c r="D486" s="122" t="s">
        <v>20</v>
      </c>
      <c r="E486" s="123" t="s">
        <v>6567</v>
      </c>
      <c r="F486" s="129" t="s">
        <v>6568</v>
      </c>
      <c r="G486" s="125">
        <v>43229</v>
      </c>
      <c r="H486" s="122" t="s">
        <v>6569</v>
      </c>
      <c r="I486" s="122" t="s">
        <v>5227</v>
      </c>
      <c r="J486" s="122" t="s">
        <v>6570</v>
      </c>
      <c r="K486" s="126" t="s">
        <v>6571</v>
      </c>
      <c r="L486" s="127" t="s">
        <v>23</v>
      </c>
      <c r="M486" s="127" t="s">
        <v>24</v>
      </c>
      <c r="N486" t="str">
        <f t="shared" si="10"/>
        <v>no</v>
      </c>
    </row>
    <row r="487" spans="1:14" ht="60" hidden="1" x14ac:dyDescent="0.25">
      <c r="A487" s="122">
        <v>483</v>
      </c>
      <c r="B487" s="122" t="s">
        <v>6572</v>
      </c>
      <c r="C487" s="125">
        <v>43229</v>
      </c>
      <c r="D487" s="122" t="s">
        <v>20</v>
      </c>
      <c r="E487" s="123" t="s">
        <v>6573</v>
      </c>
      <c r="F487" s="129" t="s">
        <v>6574</v>
      </c>
      <c r="G487" s="125">
        <v>43229</v>
      </c>
      <c r="H487" s="122" t="s">
        <v>606</v>
      </c>
      <c r="I487" s="122" t="s">
        <v>5227</v>
      </c>
      <c r="J487" s="122" t="s">
        <v>4148</v>
      </c>
      <c r="K487" s="126" t="s">
        <v>6575</v>
      </c>
      <c r="L487" s="127" t="s">
        <v>23</v>
      </c>
      <c r="M487" s="127" t="s">
        <v>24</v>
      </c>
      <c r="N487" t="str">
        <f t="shared" si="10"/>
        <v>si</v>
      </c>
    </row>
    <row r="488" spans="1:14" ht="108" hidden="1" x14ac:dyDescent="0.25">
      <c r="A488" s="122">
        <v>484</v>
      </c>
      <c r="B488" s="122" t="s">
        <v>6576</v>
      </c>
      <c r="C488" s="125">
        <v>43292</v>
      </c>
      <c r="D488" s="122" t="s">
        <v>6577</v>
      </c>
      <c r="E488" s="123" t="s">
        <v>6578</v>
      </c>
      <c r="F488" s="129" t="s">
        <v>6579</v>
      </c>
      <c r="G488" s="125">
        <v>43229</v>
      </c>
      <c r="H488" s="122" t="s">
        <v>6580</v>
      </c>
      <c r="I488" s="122" t="s">
        <v>191</v>
      </c>
      <c r="J488" s="122" t="s">
        <v>5442</v>
      </c>
      <c r="K488" s="126" t="s">
        <v>6581</v>
      </c>
      <c r="L488" s="127" t="s">
        <v>23</v>
      </c>
      <c r="M488" s="127" t="s">
        <v>24</v>
      </c>
      <c r="N488" t="str">
        <f t="shared" si="10"/>
        <v>si</v>
      </c>
    </row>
    <row r="489" spans="1:14" ht="120" hidden="1" x14ac:dyDescent="0.25">
      <c r="A489" s="122">
        <v>485</v>
      </c>
      <c r="B489" s="122" t="s">
        <v>6582</v>
      </c>
      <c r="C489" s="125">
        <v>43229</v>
      </c>
      <c r="D489" s="122" t="s">
        <v>6583</v>
      </c>
      <c r="E489" s="123" t="s">
        <v>6584</v>
      </c>
      <c r="F489" s="129" t="s">
        <v>6585</v>
      </c>
      <c r="G489" s="125">
        <v>43229</v>
      </c>
      <c r="H489" s="122" t="s">
        <v>6586</v>
      </c>
      <c r="I489" s="122" t="s">
        <v>6587</v>
      </c>
      <c r="J489" s="122" t="s">
        <v>6588</v>
      </c>
      <c r="K489" s="126" t="s">
        <v>6589</v>
      </c>
      <c r="L489" s="127" t="s">
        <v>36</v>
      </c>
      <c r="M489" s="127" t="s">
        <v>24</v>
      </c>
      <c r="N489" s="132" t="str">
        <f>IF(C489="-","no es tupa",IF(G489&lt;=C489,"si","no"))</f>
        <v>si</v>
      </c>
    </row>
    <row r="490" spans="1:14" ht="228" hidden="1" x14ac:dyDescent="0.25">
      <c r="A490" s="122">
        <v>486</v>
      </c>
      <c r="B490" s="122" t="s">
        <v>6590</v>
      </c>
      <c r="C490" s="125">
        <v>43230</v>
      </c>
      <c r="D490" s="122" t="s">
        <v>20</v>
      </c>
      <c r="E490" s="123" t="s">
        <v>6591</v>
      </c>
      <c r="F490" s="129" t="s">
        <v>6592</v>
      </c>
      <c r="G490" s="125">
        <v>43230</v>
      </c>
      <c r="H490" s="122" t="s">
        <v>6593</v>
      </c>
      <c r="I490" s="122" t="s">
        <v>6594</v>
      </c>
      <c r="J490" s="122" t="s">
        <v>6595</v>
      </c>
      <c r="K490" s="126" t="s">
        <v>6596</v>
      </c>
      <c r="L490" s="127" t="s">
        <v>3698</v>
      </c>
      <c r="M490" s="127" t="s">
        <v>52</v>
      </c>
      <c r="N490" t="str">
        <f t="shared" si="10"/>
        <v>si</v>
      </c>
    </row>
    <row r="491" spans="1:14" ht="84" hidden="1" x14ac:dyDescent="0.25">
      <c r="A491" s="122">
        <v>487</v>
      </c>
      <c r="B491" s="122" t="s">
        <v>6597</v>
      </c>
      <c r="C491" s="122" t="s">
        <v>20</v>
      </c>
      <c r="D491" s="122" t="s">
        <v>20</v>
      </c>
      <c r="E491" s="122" t="s">
        <v>6598</v>
      </c>
      <c r="F491" s="129" t="s">
        <v>6599</v>
      </c>
      <c r="G491" s="125">
        <v>43230</v>
      </c>
      <c r="H491" s="122" t="s">
        <v>6138</v>
      </c>
      <c r="I491" s="122" t="s">
        <v>4132</v>
      </c>
      <c r="J491" s="122" t="s">
        <v>4133</v>
      </c>
      <c r="K491" s="126" t="s">
        <v>6600</v>
      </c>
      <c r="L491" s="127" t="s">
        <v>23</v>
      </c>
      <c r="M491" s="127" t="s">
        <v>24</v>
      </c>
      <c r="N491" t="str">
        <f t="shared" si="10"/>
        <v>no es tupa</v>
      </c>
    </row>
    <row r="492" spans="1:14" ht="96" hidden="1" x14ac:dyDescent="0.25">
      <c r="A492" s="122">
        <v>488</v>
      </c>
      <c r="B492" s="122" t="s">
        <v>6601</v>
      </c>
      <c r="C492" s="122" t="s">
        <v>20</v>
      </c>
      <c r="D492" s="122" t="s">
        <v>20</v>
      </c>
      <c r="E492" s="122" t="s">
        <v>6602</v>
      </c>
      <c r="F492" s="129" t="s">
        <v>6603</v>
      </c>
      <c r="G492" s="125">
        <v>43230</v>
      </c>
      <c r="H492" s="122" t="s">
        <v>6604</v>
      </c>
      <c r="I492" s="122" t="s">
        <v>4132</v>
      </c>
      <c r="J492" s="122" t="s">
        <v>161</v>
      </c>
      <c r="K492" s="126" t="s">
        <v>6605</v>
      </c>
      <c r="L492" s="127" t="s">
        <v>23</v>
      </c>
      <c r="M492" s="127" t="s">
        <v>24</v>
      </c>
      <c r="N492" t="str">
        <f t="shared" si="10"/>
        <v>no es tupa</v>
      </c>
    </row>
    <row r="493" spans="1:14" ht="84" hidden="1" x14ac:dyDescent="0.25">
      <c r="A493" s="122">
        <v>489</v>
      </c>
      <c r="B493" s="122" t="s">
        <v>6606</v>
      </c>
      <c r="C493" s="122" t="s">
        <v>20</v>
      </c>
      <c r="D493" s="122" t="s">
        <v>20</v>
      </c>
      <c r="E493" s="122" t="s">
        <v>6607</v>
      </c>
      <c r="F493" s="129" t="s">
        <v>6608</v>
      </c>
      <c r="G493" s="125">
        <v>43230</v>
      </c>
      <c r="H493" s="122" t="s">
        <v>6609</v>
      </c>
      <c r="I493" s="122" t="s">
        <v>4132</v>
      </c>
      <c r="J493" s="122" t="s">
        <v>4133</v>
      </c>
      <c r="K493" s="126" t="s">
        <v>6610</v>
      </c>
      <c r="L493" s="127" t="s">
        <v>23</v>
      </c>
      <c r="M493" s="127" t="s">
        <v>24</v>
      </c>
      <c r="N493" t="str">
        <f t="shared" si="10"/>
        <v>no es tupa</v>
      </c>
    </row>
    <row r="494" spans="1:14" ht="72" hidden="1" x14ac:dyDescent="0.25">
      <c r="A494" s="122">
        <v>490</v>
      </c>
      <c r="B494" s="122" t="s">
        <v>6611</v>
      </c>
      <c r="C494" s="125">
        <v>43199</v>
      </c>
      <c r="D494" s="122" t="s">
        <v>6612</v>
      </c>
      <c r="E494" s="123" t="s">
        <v>6613</v>
      </c>
      <c r="F494" s="129" t="s">
        <v>6614</v>
      </c>
      <c r="G494" s="125">
        <v>43230</v>
      </c>
      <c r="H494" s="122" t="s">
        <v>6615</v>
      </c>
      <c r="I494" s="122" t="s">
        <v>179</v>
      </c>
      <c r="J494" s="122" t="s">
        <v>179</v>
      </c>
      <c r="K494" s="126" t="s">
        <v>6616</v>
      </c>
      <c r="L494" s="127" t="s">
        <v>23</v>
      </c>
      <c r="M494" s="127" t="s">
        <v>24</v>
      </c>
      <c r="N494" t="str">
        <f t="shared" si="10"/>
        <v>no</v>
      </c>
    </row>
    <row r="495" spans="1:14" ht="108" hidden="1" x14ac:dyDescent="0.25">
      <c r="A495" s="122">
        <v>491</v>
      </c>
      <c r="B495" s="122" t="s">
        <v>6617</v>
      </c>
      <c r="C495" s="125">
        <v>43230</v>
      </c>
      <c r="D495" s="122" t="s">
        <v>20</v>
      </c>
      <c r="E495" s="123" t="s">
        <v>6618</v>
      </c>
      <c r="F495" s="129" t="s">
        <v>6619</v>
      </c>
      <c r="G495" s="125">
        <v>43230</v>
      </c>
      <c r="H495" s="122" t="s">
        <v>6620</v>
      </c>
      <c r="I495" s="122" t="s">
        <v>191</v>
      </c>
      <c r="J495" s="122" t="s">
        <v>6621</v>
      </c>
      <c r="K495" s="126" t="s">
        <v>6622</v>
      </c>
      <c r="L495" s="127" t="s">
        <v>23</v>
      </c>
      <c r="M495" s="127" t="s">
        <v>24</v>
      </c>
      <c r="N495" t="str">
        <f t="shared" si="10"/>
        <v>si</v>
      </c>
    </row>
    <row r="496" spans="1:14" ht="108" hidden="1" x14ac:dyDescent="0.25">
      <c r="A496" s="122">
        <v>492</v>
      </c>
      <c r="B496" s="122" t="s">
        <v>6623</v>
      </c>
      <c r="C496" s="125">
        <v>43231</v>
      </c>
      <c r="D496" s="122" t="s">
        <v>6624</v>
      </c>
      <c r="E496" s="123" t="s">
        <v>6625</v>
      </c>
      <c r="F496" s="129" t="s">
        <v>6626</v>
      </c>
      <c r="G496" s="125">
        <v>43231</v>
      </c>
      <c r="H496" s="122" t="s">
        <v>6627</v>
      </c>
      <c r="I496" s="122" t="s">
        <v>191</v>
      </c>
      <c r="J496" s="122" t="s">
        <v>4126</v>
      </c>
      <c r="K496" s="126" t="s">
        <v>6628</v>
      </c>
      <c r="L496" s="127" t="s">
        <v>23</v>
      </c>
      <c r="M496" s="127" t="s">
        <v>24</v>
      </c>
      <c r="N496" t="str">
        <f t="shared" si="10"/>
        <v>si</v>
      </c>
    </row>
    <row r="497" spans="1:14" ht="72" hidden="1" x14ac:dyDescent="0.25">
      <c r="A497" s="122">
        <v>493</v>
      </c>
      <c r="B497" s="122" t="s">
        <v>6629</v>
      </c>
      <c r="C497" s="125">
        <v>43231</v>
      </c>
      <c r="D497" s="122" t="s">
        <v>20</v>
      </c>
      <c r="E497" s="123" t="s">
        <v>6630</v>
      </c>
      <c r="F497" s="129" t="s">
        <v>6631</v>
      </c>
      <c r="G497" s="125">
        <v>43231</v>
      </c>
      <c r="H497" s="122" t="s">
        <v>663</v>
      </c>
      <c r="I497" s="122" t="s">
        <v>5552</v>
      </c>
      <c r="J497" s="122" t="s">
        <v>6632</v>
      </c>
      <c r="K497" s="126" t="s">
        <v>6633</v>
      </c>
      <c r="L497" s="127" t="s">
        <v>23</v>
      </c>
      <c r="M497" s="127" t="s">
        <v>52</v>
      </c>
      <c r="N497" t="str">
        <f t="shared" si="10"/>
        <v>si</v>
      </c>
    </row>
    <row r="498" spans="1:14" ht="96" hidden="1" x14ac:dyDescent="0.25">
      <c r="A498" s="122">
        <v>494</v>
      </c>
      <c r="B498" s="122" t="s">
        <v>6634</v>
      </c>
      <c r="C498" s="125">
        <v>43223</v>
      </c>
      <c r="D498" s="122" t="s">
        <v>20</v>
      </c>
      <c r="E498" s="123" t="s">
        <v>6635</v>
      </c>
      <c r="F498" s="129" t="s">
        <v>6636</v>
      </c>
      <c r="G498" s="125">
        <v>43231</v>
      </c>
      <c r="H498" s="122" t="s">
        <v>166</v>
      </c>
      <c r="I498" s="122" t="s">
        <v>5227</v>
      </c>
      <c r="J498" s="122" t="s">
        <v>78</v>
      </c>
      <c r="K498" s="126" t="s">
        <v>6637</v>
      </c>
      <c r="L498" s="127" t="s">
        <v>36</v>
      </c>
      <c r="M498" s="127" t="s">
        <v>24</v>
      </c>
      <c r="N498" t="str">
        <f t="shared" si="10"/>
        <v>no</v>
      </c>
    </row>
    <row r="499" spans="1:14" ht="96" hidden="1" x14ac:dyDescent="0.25">
      <c r="A499" s="122">
        <v>495</v>
      </c>
      <c r="B499" s="122" t="s">
        <v>6638</v>
      </c>
      <c r="C499" s="122" t="s">
        <v>20</v>
      </c>
      <c r="D499" s="122" t="s">
        <v>20</v>
      </c>
      <c r="E499" s="122" t="s">
        <v>6639</v>
      </c>
      <c r="F499" s="129" t="s">
        <v>6640</v>
      </c>
      <c r="G499" s="125">
        <v>43231</v>
      </c>
      <c r="H499" s="122" t="s">
        <v>6641</v>
      </c>
      <c r="I499" s="122" t="s">
        <v>4132</v>
      </c>
      <c r="J499" s="122" t="s">
        <v>161</v>
      </c>
      <c r="K499" s="126" t="s">
        <v>6642</v>
      </c>
      <c r="L499" s="127" t="s">
        <v>23</v>
      </c>
      <c r="M499" s="127" t="s">
        <v>24</v>
      </c>
      <c r="N499" t="str">
        <f t="shared" si="10"/>
        <v>no es tupa</v>
      </c>
    </row>
    <row r="500" spans="1:14" ht="84" hidden="1" x14ac:dyDescent="0.25">
      <c r="A500" s="122">
        <v>496</v>
      </c>
      <c r="B500" s="122" t="s">
        <v>6643</v>
      </c>
      <c r="C500" s="122" t="s">
        <v>20</v>
      </c>
      <c r="D500" s="122" t="s">
        <v>20</v>
      </c>
      <c r="E500" s="122" t="s">
        <v>6644</v>
      </c>
      <c r="F500" s="129" t="s">
        <v>6645</v>
      </c>
      <c r="G500" s="125">
        <v>43231</v>
      </c>
      <c r="H500" s="122" t="s">
        <v>2813</v>
      </c>
      <c r="I500" s="122" t="s">
        <v>4132</v>
      </c>
      <c r="J500" s="122" t="s">
        <v>4133</v>
      </c>
      <c r="K500" s="126" t="s">
        <v>6646</v>
      </c>
      <c r="L500" s="127" t="s">
        <v>23</v>
      </c>
      <c r="M500" s="127" t="s">
        <v>24</v>
      </c>
      <c r="N500" t="str">
        <f t="shared" si="10"/>
        <v>no es tupa</v>
      </c>
    </row>
    <row r="501" spans="1:14" ht="84" hidden="1" x14ac:dyDescent="0.25">
      <c r="A501" s="122">
        <v>497</v>
      </c>
      <c r="B501" s="122" t="s">
        <v>6647</v>
      </c>
      <c r="C501" s="122" t="s">
        <v>20</v>
      </c>
      <c r="D501" s="122" t="s">
        <v>20</v>
      </c>
      <c r="E501" s="122" t="s">
        <v>6648</v>
      </c>
      <c r="F501" s="129" t="s">
        <v>6649</v>
      </c>
      <c r="G501" s="125">
        <v>43231</v>
      </c>
      <c r="H501" s="122" t="s">
        <v>6650</v>
      </c>
      <c r="I501" s="122" t="s">
        <v>4249</v>
      </c>
      <c r="J501" s="122" t="s">
        <v>4224</v>
      </c>
      <c r="K501" s="126" t="s">
        <v>6651</v>
      </c>
      <c r="L501" s="127" t="s">
        <v>23</v>
      </c>
      <c r="M501" s="127" t="s">
        <v>24</v>
      </c>
      <c r="N501" t="str">
        <f t="shared" si="10"/>
        <v>no es tupa</v>
      </c>
    </row>
    <row r="502" spans="1:14" ht="84" hidden="1" x14ac:dyDescent="0.25">
      <c r="A502" s="122">
        <v>498</v>
      </c>
      <c r="B502" s="122" t="s">
        <v>6652</v>
      </c>
      <c r="C502" s="122" t="s">
        <v>20</v>
      </c>
      <c r="D502" s="122" t="s">
        <v>20</v>
      </c>
      <c r="E502" s="122" t="s">
        <v>6653</v>
      </c>
      <c r="F502" s="129" t="s">
        <v>6654</v>
      </c>
      <c r="G502" s="125">
        <v>43231</v>
      </c>
      <c r="H502" s="122" t="s">
        <v>6395</v>
      </c>
      <c r="I502" s="122" t="s">
        <v>4132</v>
      </c>
      <c r="J502" s="122" t="s">
        <v>4133</v>
      </c>
      <c r="K502" s="126" t="s">
        <v>6655</v>
      </c>
      <c r="L502" s="127" t="s">
        <v>23</v>
      </c>
      <c r="M502" s="127" t="s">
        <v>24</v>
      </c>
      <c r="N502" t="str">
        <f t="shared" si="10"/>
        <v>no es tupa</v>
      </c>
    </row>
    <row r="503" spans="1:14" ht="60" hidden="1" x14ac:dyDescent="0.25">
      <c r="A503" s="122">
        <v>499</v>
      </c>
      <c r="B503" s="122" t="s">
        <v>6656</v>
      </c>
      <c r="C503" s="125">
        <v>43234</v>
      </c>
      <c r="D503" s="122" t="s">
        <v>20</v>
      </c>
      <c r="E503" s="123" t="s">
        <v>6657</v>
      </c>
      <c r="F503" s="129" t="s">
        <v>6658</v>
      </c>
      <c r="G503" s="125">
        <v>43231</v>
      </c>
      <c r="H503" s="122" t="s">
        <v>6659</v>
      </c>
      <c r="I503" s="122" t="s">
        <v>5227</v>
      </c>
      <c r="J503" s="122" t="s">
        <v>4148</v>
      </c>
      <c r="K503" s="126" t="s">
        <v>6660</v>
      </c>
      <c r="L503" s="127" t="s">
        <v>3698</v>
      </c>
      <c r="M503" s="127" t="s">
        <v>24</v>
      </c>
      <c r="N503" t="str">
        <f t="shared" si="10"/>
        <v>si</v>
      </c>
    </row>
    <row r="504" spans="1:14" ht="96" hidden="1" x14ac:dyDescent="0.25">
      <c r="A504" s="122">
        <v>500</v>
      </c>
      <c r="B504" s="122" t="s">
        <v>6661</v>
      </c>
      <c r="C504" s="122" t="s">
        <v>20</v>
      </c>
      <c r="D504" s="122" t="s">
        <v>20</v>
      </c>
      <c r="E504" s="122" t="s">
        <v>6662</v>
      </c>
      <c r="F504" s="129" t="s">
        <v>6663</v>
      </c>
      <c r="G504" s="125">
        <v>43231</v>
      </c>
      <c r="H504" s="122" t="s">
        <v>6664</v>
      </c>
      <c r="I504" s="122" t="s">
        <v>4132</v>
      </c>
      <c r="J504" s="122" t="s">
        <v>4133</v>
      </c>
      <c r="K504" s="126" t="s">
        <v>6665</v>
      </c>
      <c r="L504" s="127" t="s">
        <v>23</v>
      </c>
      <c r="M504" s="127" t="s">
        <v>24</v>
      </c>
      <c r="N504" t="str">
        <f t="shared" si="10"/>
        <v>no es tupa</v>
      </c>
    </row>
    <row r="505" spans="1:14" ht="84" hidden="1" x14ac:dyDescent="0.25">
      <c r="A505" s="122">
        <v>501</v>
      </c>
      <c r="B505" s="122" t="s">
        <v>6666</v>
      </c>
      <c r="C505" s="122" t="s">
        <v>20</v>
      </c>
      <c r="D505" s="122" t="s">
        <v>20</v>
      </c>
      <c r="E505" s="122" t="s">
        <v>6667</v>
      </c>
      <c r="F505" s="129" t="s">
        <v>6668</v>
      </c>
      <c r="G505" s="125">
        <v>43231</v>
      </c>
      <c r="H505" s="122" t="s">
        <v>6669</v>
      </c>
      <c r="I505" s="122" t="s">
        <v>4132</v>
      </c>
      <c r="J505" s="122" t="s">
        <v>4133</v>
      </c>
      <c r="K505" s="126" t="s">
        <v>6670</v>
      </c>
      <c r="L505" s="127" t="s">
        <v>23</v>
      </c>
      <c r="M505" s="127" t="s">
        <v>24</v>
      </c>
      <c r="N505" t="str">
        <f t="shared" si="10"/>
        <v>no es tupa</v>
      </c>
    </row>
    <row r="506" spans="1:14" ht="84" hidden="1" x14ac:dyDescent="0.25">
      <c r="A506" s="122">
        <v>502</v>
      </c>
      <c r="B506" s="122" t="s">
        <v>6671</v>
      </c>
      <c r="C506" s="122" t="s">
        <v>20</v>
      </c>
      <c r="D506" s="122" t="s">
        <v>20</v>
      </c>
      <c r="E506" s="122" t="s">
        <v>6672</v>
      </c>
      <c r="F506" s="129" t="s">
        <v>6673</v>
      </c>
      <c r="G506" s="125">
        <v>43231</v>
      </c>
      <c r="H506" s="122" t="s">
        <v>6674</v>
      </c>
      <c r="I506" s="122" t="s">
        <v>4132</v>
      </c>
      <c r="J506" s="122" t="s">
        <v>4133</v>
      </c>
      <c r="K506" s="126" t="s">
        <v>6675</v>
      </c>
      <c r="L506" s="127" t="s">
        <v>23</v>
      </c>
      <c r="M506" s="127" t="s">
        <v>24</v>
      </c>
      <c r="N506" t="str">
        <f t="shared" si="10"/>
        <v>no es tupa</v>
      </c>
    </row>
    <row r="507" spans="1:14" ht="108" hidden="1" x14ac:dyDescent="0.25">
      <c r="A507" s="122">
        <v>503</v>
      </c>
      <c r="B507" s="122" t="s">
        <v>6676</v>
      </c>
      <c r="C507" s="122" t="s">
        <v>20</v>
      </c>
      <c r="D507" s="122" t="s">
        <v>20</v>
      </c>
      <c r="E507" s="122" t="s">
        <v>6677</v>
      </c>
      <c r="F507" s="129" t="s">
        <v>6678</v>
      </c>
      <c r="G507" s="125">
        <v>43231</v>
      </c>
      <c r="H507" s="122" t="s">
        <v>3936</v>
      </c>
      <c r="I507" s="122" t="s">
        <v>4249</v>
      </c>
      <c r="J507" s="122" t="s">
        <v>179</v>
      </c>
      <c r="K507" s="126" t="s">
        <v>6679</v>
      </c>
      <c r="L507" s="127" t="s">
        <v>23</v>
      </c>
      <c r="M507" s="127" t="s">
        <v>24</v>
      </c>
      <c r="N507" t="str">
        <f t="shared" si="10"/>
        <v>no es tupa</v>
      </c>
    </row>
    <row r="508" spans="1:14" ht="84" hidden="1" x14ac:dyDescent="0.25">
      <c r="A508" s="122">
        <v>504</v>
      </c>
      <c r="B508" s="122" t="s">
        <v>6680</v>
      </c>
      <c r="C508" s="122" t="s">
        <v>20</v>
      </c>
      <c r="D508" s="122" t="s">
        <v>20</v>
      </c>
      <c r="E508" s="122" t="s">
        <v>6681</v>
      </c>
      <c r="F508" s="129" t="s">
        <v>6682</v>
      </c>
      <c r="G508" s="125">
        <v>43234</v>
      </c>
      <c r="H508" s="122" t="s">
        <v>2116</v>
      </c>
      <c r="I508" s="122" t="s">
        <v>4132</v>
      </c>
      <c r="J508" s="122" t="s">
        <v>4133</v>
      </c>
      <c r="K508" s="126" t="s">
        <v>6683</v>
      </c>
      <c r="L508" s="127" t="s">
        <v>23</v>
      </c>
      <c r="M508" s="127" t="s">
        <v>24</v>
      </c>
      <c r="N508" t="str">
        <f t="shared" si="10"/>
        <v>no es tupa</v>
      </c>
    </row>
    <row r="509" spans="1:14" ht="108" hidden="1" x14ac:dyDescent="0.25">
      <c r="A509" s="122">
        <v>505</v>
      </c>
      <c r="B509" s="122" t="s">
        <v>6684</v>
      </c>
      <c r="C509" s="125">
        <v>43238</v>
      </c>
      <c r="D509" s="122" t="s">
        <v>20</v>
      </c>
      <c r="E509" s="123" t="s">
        <v>6685</v>
      </c>
      <c r="F509" s="129" t="s">
        <v>6686</v>
      </c>
      <c r="G509" s="125">
        <v>43234</v>
      </c>
      <c r="H509" s="122" t="s">
        <v>6687</v>
      </c>
      <c r="I509" s="122" t="s">
        <v>6587</v>
      </c>
      <c r="J509" s="122" t="s">
        <v>6588</v>
      </c>
      <c r="K509" s="126" t="s">
        <v>6688</v>
      </c>
      <c r="L509" s="127" t="s">
        <v>36</v>
      </c>
      <c r="M509" s="127" t="s">
        <v>24</v>
      </c>
      <c r="N509" t="str">
        <f t="shared" si="10"/>
        <v>si</v>
      </c>
    </row>
    <row r="510" spans="1:14" ht="48" hidden="1" x14ac:dyDescent="0.25">
      <c r="A510" s="122">
        <v>506</v>
      </c>
      <c r="B510" s="122" t="s">
        <v>6689</v>
      </c>
      <c r="C510" s="122" t="s">
        <v>20</v>
      </c>
      <c r="D510" s="122" t="s">
        <v>20</v>
      </c>
      <c r="E510" s="123" t="s">
        <v>6690</v>
      </c>
      <c r="F510" s="129" t="s">
        <v>6691</v>
      </c>
      <c r="G510" s="125">
        <v>43234</v>
      </c>
      <c r="H510" s="122" t="s">
        <v>1543</v>
      </c>
      <c r="I510" s="122" t="s">
        <v>179</v>
      </c>
      <c r="J510" s="122" t="s">
        <v>179</v>
      </c>
      <c r="K510" s="126" t="s">
        <v>6692</v>
      </c>
      <c r="L510" s="127" t="s">
        <v>36</v>
      </c>
      <c r="M510" s="127" t="s">
        <v>24</v>
      </c>
      <c r="N510" t="str">
        <f t="shared" si="10"/>
        <v>no es tupa</v>
      </c>
    </row>
    <row r="511" spans="1:14" ht="120" hidden="1" x14ac:dyDescent="0.25">
      <c r="A511" s="122">
        <v>507</v>
      </c>
      <c r="B511" s="122" t="s">
        <v>6693</v>
      </c>
      <c r="C511" s="122" t="s">
        <v>20</v>
      </c>
      <c r="D511" s="122" t="s">
        <v>20</v>
      </c>
      <c r="E511" s="123" t="s">
        <v>6694</v>
      </c>
      <c r="F511" s="129" t="s">
        <v>6695</v>
      </c>
      <c r="G511" s="125">
        <v>43234</v>
      </c>
      <c r="H511" s="122" t="s">
        <v>6696</v>
      </c>
      <c r="I511" s="122" t="s">
        <v>179</v>
      </c>
      <c r="J511" s="122" t="s">
        <v>179</v>
      </c>
      <c r="K511" s="126" t="s">
        <v>6697</v>
      </c>
      <c r="L511" s="127" t="s">
        <v>36</v>
      </c>
      <c r="M511" s="127" t="s">
        <v>24</v>
      </c>
      <c r="N511" t="str">
        <f t="shared" si="10"/>
        <v>no es tupa</v>
      </c>
    </row>
    <row r="512" spans="1:14" ht="60" hidden="1" x14ac:dyDescent="0.25">
      <c r="A512" s="122">
        <v>508</v>
      </c>
      <c r="B512" s="122" t="s">
        <v>6698</v>
      </c>
      <c r="C512" s="125">
        <v>43227</v>
      </c>
      <c r="D512" s="122" t="s">
        <v>20</v>
      </c>
      <c r="E512" s="123" t="s">
        <v>6699</v>
      </c>
      <c r="F512" s="129" t="s">
        <v>6700</v>
      </c>
      <c r="G512" s="125">
        <v>43234</v>
      </c>
      <c r="H512" s="122" t="s">
        <v>6701</v>
      </c>
      <c r="I512" s="122" t="s">
        <v>5220</v>
      </c>
      <c r="J512" s="122" t="s">
        <v>5221</v>
      </c>
      <c r="K512" s="126" t="s">
        <v>6702</v>
      </c>
      <c r="L512" s="127" t="s">
        <v>3698</v>
      </c>
      <c r="M512" s="127" t="s">
        <v>24</v>
      </c>
      <c r="N512" t="str">
        <f t="shared" si="10"/>
        <v>no</v>
      </c>
    </row>
    <row r="513" spans="1:14" ht="108" hidden="1" x14ac:dyDescent="0.25">
      <c r="A513" s="122">
        <v>509</v>
      </c>
      <c r="B513" s="122" t="s">
        <v>6703</v>
      </c>
      <c r="C513" s="125">
        <v>43255</v>
      </c>
      <c r="D513" s="122" t="s">
        <v>20</v>
      </c>
      <c r="E513" s="123" t="s">
        <v>6704</v>
      </c>
      <c r="F513" s="129" t="s">
        <v>6705</v>
      </c>
      <c r="G513" s="125">
        <v>43234</v>
      </c>
      <c r="H513" s="122" t="s">
        <v>6706</v>
      </c>
      <c r="I513" s="122" t="s">
        <v>5552</v>
      </c>
      <c r="J513" s="122" t="s">
        <v>6632</v>
      </c>
      <c r="K513" s="126" t="s">
        <v>6707</v>
      </c>
      <c r="L513" s="127" t="s">
        <v>36</v>
      </c>
      <c r="M513" s="127" t="s">
        <v>52</v>
      </c>
      <c r="N513" t="str">
        <f t="shared" si="10"/>
        <v>si</v>
      </c>
    </row>
    <row r="514" spans="1:14" ht="84" hidden="1" x14ac:dyDescent="0.25">
      <c r="A514" s="122">
        <v>510</v>
      </c>
      <c r="B514" s="122" t="s">
        <v>20</v>
      </c>
      <c r="C514" s="122" t="s">
        <v>20</v>
      </c>
      <c r="D514" s="122" t="s">
        <v>20</v>
      </c>
      <c r="E514" s="123" t="s">
        <v>6708</v>
      </c>
      <c r="F514" s="129" t="s">
        <v>6709</v>
      </c>
      <c r="G514" s="125">
        <v>43234</v>
      </c>
      <c r="H514" s="122" t="s">
        <v>479</v>
      </c>
      <c r="I514" s="122" t="s">
        <v>179</v>
      </c>
      <c r="J514" s="122" t="s">
        <v>179</v>
      </c>
      <c r="K514" s="126" t="s">
        <v>6710</v>
      </c>
      <c r="L514" s="127" t="s">
        <v>36</v>
      </c>
      <c r="M514" s="127" t="s">
        <v>24</v>
      </c>
      <c r="N514" t="str">
        <f t="shared" si="10"/>
        <v>no es tupa</v>
      </c>
    </row>
    <row r="515" spans="1:14" ht="108" hidden="1" x14ac:dyDescent="0.25">
      <c r="A515" s="122">
        <v>511</v>
      </c>
      <c r="B515" s="122" t="s">
        <v>6711</v>
      </c>
      <c r="C515" s="125">
        <v>43206</v>
      </c>
      <c r="D515" s="122" t="s">
        <v>6712</v>
      </c>
      <c r="E515" s="123" t="s">
        <v>6713</v>
      </c>
      <c r="F515" s="129" t="s">
        <v>6714</v>
      </c>
      <c r="G515" s="125">
        <v>43234</v>
      </c>
      <c r="H515" s="122" t="s">
        <v>6715</v>
      </c>
      <c r="I515" s="122" t="s">
        <v>5536</v>
      </c>
      <c r="J515" s="122" t="s">
        <v>4237</v>
      </c>
      <c r="K515" s="126" t="s">
        <v>6716</v>
      </c>
      <c r="L515" s="127" t="s">
        <v>3698</v>
      </c>
      <c r="M515" s="127" t="s">
        <v>24</v>
      </c>
      <c r="N515" t="str">
        <f t="shared" si="10"/>
        <v>no</v>
      </c>
    </row>
    <row r="516" spans="1:14" ht="96" hidden="1" x14ac:dyDescent="0.25">
      <c r="A516" s="122">
        <v>512</v>
      </c>
      <c r="B516" s="122" t="s">
        <v>6717</v>
      </c>
      <c r="C516" s="125">
        <v>43236</v>
      </c>
      <c r="D516" s="122" t="s">
        <v>6718</v>
      </c>
      <c r="E516" s="123" t="s">
        <v>6719</v>
      </c>
      <c r="F516" s="129" t="s">
        <v>6720</v>
      </c>
      <c r="G516" s="125">
        <v>43236</v>
      </c>
      <c r="H516" s="122" t="s">
        <v>6721</v>
      </c>
      <c r="I516" s="122" t="s">
        <v>4811</v>
      </c>
      <c r="J516" s="122" t="s">
        <v>6024</v>
      </c>
      <c r="K516" s="126" t="s">
        <v>6722</v>
      </c>
      <c r="L516" s="127" t="s">
        <v>36</v>
      </c>
      <c r="M516" s="127" t="s">
        <v>24</v>
      </c>
      <c r="N516" t="str">
        <f t="shared" si="10"/>
        <v>si</v>
      </c>
    </row>
    <row r="517" spans="1:14" ht="96" hidden="1" x14ac:dyDescent="0.25">
      <c r="A517" s="122">
        <v>513</v>
      </c>
      <c r="B517" s="122" t="s">
        <v>6723</v>
      </c>
      <c r="C517" s="125">
        <v>43235</v>
      </c>
      <c r="D517" s="122" t="s">
        <v>6724</v>
      </c>
      <c r="E517" s="123" t="s">
        <v>6725</v>
      </c>
      <c r="F517" s="129" t="s">
        <v>6726</v>
      </c>
      <c r="G517" s="125">
        <v>43236</v>
      </c>
      <c r="H517" s="122" t="s">
        <v>5920</v>
      </c>
      <c r="I517" s="122" t="s">
        <v>4174</v>
      </c>
      <c r="J517" s="122" t="s">
        <v>6727</v>
      </c>
      <c r="K517" s="126" t="s">
        <v>6728</v>
      </c>
      <c r="L517" s="127" t="s">
        <v>23</v>
      </c>
      <c r="M517" s="127" t="s">
        <v>24</v>
      </c>
      <c r="N517" t="str">
        <f t="shared" si="10"/>
        <v>no</v>
      </c>
    </row>
    <row r="518" spans="1:14" ht="108" hidden="1" x14ac:dyDescent="0.25">
      <c r="A518" s="122">
        <v>514</v>
      </c>
      <c r="B518" s="122" t="s">
        <v>6729</v>
      </c>
      <c r="C518" s="125">
        <v>43244</v>
      </c>
      <c r="D518" s="122" t="s">
        <v>6730</v>
      </c>
      <c r="E518" s="123" t="s">
        <v>6731</v>
      </c>
      <c r="F518" s="129" t="s">
        <v>6732</v>
      </c>
      <c r="G518" s="125">
        <v>43238</v>
      </c>
      <c r="H518" s="122" t="s">
        <v>6733</v>
      </c>
      <c r="I518" s="122" t="s">
        <v>5552</v>
      </c>
      <c r="J518" s="122" t="s">
        <v>6734</v>
      </c>
      <c r="K518" s="126" t="s">
        <v>6735</v>
      </c>
      <c r="L518" s="127" t="s">
        <v>3698</v>
      </c>
      <c r="M518" s="127" t="s">
        <v>52</v>
      </c>
      <c r="N518" t="str">
        <f t="shared" si="10"/>
        <v>si</v>
      </c>
    </row>
    <row r="519" spans="1:14" ht="108" hidden="1" x14ac:dyDescent="0.25">
      <c r="A519" s="122">
        <v>515</v>
      </c>
      <c r="B519" s="122" t="s">
        <v>6736</v>
      </c>
      <c r="C519" s="125">
        <v>43356</v>
      </c>
      <c r="D519" s="122" t="s">
        <v>6737</v>
      </c>
      <c r="E519" s="123" t="s">
        <v>6738</v>
      </c>
      <c r="F519" s="129" t="s">
        <v>6739</v>
      </c>
      <c r="G519" s="125">
        <v>43238</v>
      </c>
      <c r="H519" s="122" t="s">
        <v>6740</v>
      </c>
      <c r="I519" s="122" t="s">
        <v>191</v>
      </c>
      <c r="J519" s="122" t="s">
        <v>5442</v>
      </c>
      <c r="K519" s="126" t="s">
        <v>6741</v>
      </c>
      <c r="L519" s="127" t="s">
        <v>23</v>
      </c>
      <c r="M519" s="127" t="s">
        <v>24</v>
      </c>
      <c r="N519" t="str">
        <f t="shared" si="10"/>
        <v>si</v>
      </c>
    </row>
    <row r="520" spans="1:14" ht="108" hidden="1" x14ac:dyDescent="0.25">
      <c r="A520" s="122">
        <v>516</v>
      </c>
      <c r="B520" s="122" t="s">
        <v>6742</v>
      </c>
      <c r="C520" s="125">
        <v>43385</v>
      </c>
      <c r="D520" s="122" t="s">
        <v>6743</v>
      </c>
      <c r="E520" s="123" t="s">
        <v>6744</v>
      </c>
      <c r="F520" s="129" t="s">
        <v>6745</v>
      </c>
      <c r="G520" s="125">
        <v>43238</v>
      </c>
      <c r="H520" s="122" t="s">
        <v>6746</v>
      </c>
      <c r="I520" s="122" t="s">
        <v>191</v>
      </c>
      <c r="J520" s="122" t="s">
        <v>4126</v>
      </c>
      <c r="K520" s="126" t="s">
        <v>6747</v>
      </c>
      <c r="L520" s="127" t="s">
        <v>23</v>
      </c>
      <c r="M520" s="127" t="s">
        <v>24</v>
      </c>
      <c r="N520" t="str">
        <f t="shared" si="10"/>
        <v>si</v>
      </c>
    </row>
    <row r="521" spans="1:14" ht="108" hidden="1" x14ac:dyDescent="0.25">
      <c r="A521" s="122">
        <v>517</v>
      </c>
      <c r="B521" s="122" t="s">
        <v>6748</v>
      </c>
      <c r="C521" s="125">
        <v>43396</v>
      </c>
      <c r="D521" s="122" t="s">
        <v>6749</v>
      </c>
      <c r="E521" s="123" t="s">
        <v>6750</v>
      </c>
      <c r="F521" s="129" t="s">
        <v>6751</v>
      </c>
      <c r="G521" s="125">
        <v>43238</v>
      </c>
      <c r="H521" s="122" t="s">
        <v>6238</v>
      </c>
      <c r="I521" s="122" t="s">
        <v>191</v>
      </c>
      <c r="J521" s="122" t="s">
        <v>5442</v>
      </c>
      <c r="K521" s="126" t="s">
        <v>6752</v>
      </c>
      <c r="L521" s="127" t="s">
        <v>23</v>
      </c>
      <c r="M521" s="127" t="s">
        <v>24</v>
      </c>
      <c r="N521" t="str">
        <f t="shared" si="10"/>
        <v>si</v>
      </c>
    </row>
    <row r="522" spans="1:14" ht="108" hidden="1" x14ac:dyDescent="0.25">
      <c r="A522" s="122">
        <v>518</v>
      </c>
      <c r="B522" s="122" t="s">
        <v>6753</v>
      </c>
      <c r="C522" s="125">
        <v>43321</v>
      </c>
      <c r="D522" s="122" t="s">
        <v>6754</v>
      </c>
      <c r="E522" s="123" t="s">
        <v>6755</v>
      </c>
      <c r="F522" s="129" t="s">
        <v>6756</v>
      </c>
      <c r="G522" s="125">
        <v>43238</v>
      </c>
      <c r="H522" s="122" t="s">
        <v>6757</v>
      </c>
      <c r="I522" s="122" t="s">
        <v>191</v>
      </c>
      <c r="J522" s="122" t="s">
        <v>5442</v>
      </c>
      <c r="K522" s="126" t="s">
        <v>6758</v>
      </c>
      <c r="L522" s="127" t="s">
        <v>23</v>
      </c>
      <c r="M522" s="127" t="s">
        <v>24</v>
      </c>
      <c r="N522" t="str">
        <f t="shared" si="10"/>
        <v>si</v>
      </c>
    </row>
    <row r="523" spans="1:14" ht="108" hidden="1" x14ac:dyDescent="0.25">
      <c r="A523" s="122">
        <v>519</v>
      </c>
      <c r="B523" s="122" t="s">
        <v>6759</v>
      </c>
      <c r="C523" s="125">
        <v>43249</v>
      </c>
      <c r="D523" s="122" t="s">
        <v>6760</v>
      </c>
      <c r="E523" s="123" t="s">
        <v>6761</v>
      </c>
      <c r="F523" s="129" t="s">
        <v>6762</v>
      </c>
      <c r="G523" s="125">
        <v>43238</v>
      </c>
      <c r="H523" s="122" t="s">
        <v>1762</v>
      </c>
      <c r="I523" s="122" t="s">
        <v>191</v>
      </c>
      <c r="J523" s="122" t="s">
        <v>5442</v>
      </c>
      <c r="K523" s="126" t="s">
        <v>6763</v>
      </c>
      <c r="L523" s="127" t="s">
        <v>23</v>
      </c>
      <c r="M523" s="127" t="s">
        <v>24</v>
      </c>
      <c r="N523" t="str">
        <f t="shared" si="10"/>
        <v>si</v>
      </c>
    </row>
    <row r="524" spans="1:14" ht="84" hidden="1" x14ac:dyDescent="0.25">
      <c r="A524" s="122">
        <v>520</v>
      </c>
      <c r="B524" s="122" t="s">
        <v>6764</v>
      </c>
      <c r="C524" s="125" t="s">
        <v>20</v>
      </c>
      <c r="D524" s="122" t="s">
        <v>20</v>
      </c>
      <c r="E524" s="123" t="s">
        <v>6765</v>
      </c>
      <c r="F524" s="129" t="s">
        <v>6766</v>
      </c>
      <c r="G524" s="125">
        <v>43238</v>
      </c>
      <c r="H524" s="122" t="s">
        <v>6767</v>
      </c>
      <c r="I524" s="122" t="s">
        <v>179</v>
      </c>
      <c r="J524" s="122" t="s">
        <v>179</v>
      </c>
      <c r="K524" s="126" t="s">
        <v>6768</v>
      </c>
      <c r="L524" s="127" t="s">
        <v>23</v>
      </c>
      <c r="M524" s="127" t="s">
        <v>24</v>
      </c>
      <c r="N524" t="str">
        <f t="shared" si="10"/>
        <v>no es tupa</v>
      </c>
    </row>
    <row r="525" spans="1:14" ht="84" hidden="1" x14ac:dyDescent="0.25">
      <c r="A525" s="122">
        <v>521</v>
      </c>
      <c r="B525" s="122" t="s">
        <v>6769</v>
      </c>
      <c r="C525" s="125">
        <v>43242</v>
      </c>
      <c r="D525" s="122" t="s">
        <v>6770</v>
      </c>
      <c r="E525" s="123" t="s">
        <v>6771</v>
      </c>
      <c r="F525" s="129" t="s">
        <v>6772</v>
      </c>
      <c r="G525" s="125">
        <v>43238</v>
      </c>
      <c r="H525" s="122" t="s">
        <v>6773</v>
      </c>
      <c r="I525" s="122" t="s">
        <v>5552</v>
      </c>
      <c r="J525" s="122" t="s">
        <v>6734</v>
      </c>
      <c r="K525" s="126" t="s">
        <v>6774</v>
      </c>
      <c r="L525" s="127" t="s">
        <v>36</v>
      </c>
      <c r="M525" s="127" t="s">
        <v>52</v>
      </c>
      <c r="N525" t="str">
        <f t="shared" si="10"/>
        <v>si</v>
      </c>
    </row>
    <row r="526" spans="1:14" ht="72" hidden="1" x14ac:dyDescent="0.25">
      <c r="A526" s="122">
        <v>522</v>
      </c>
      <c r="B526" s="122" t="s">
        <v>6775</v>
      </c>
      <c r="C526" s="125">
        <v>43238</v>
      </c>
      <c r="D526" s="122" t="s">
        <v>20</v>
      </c>
      <c r="E526" s="123" t="s">
        <v>6776</v>
      </c>
      <c r="F526" s="129" t="s">
        <v>6777</v>
      </c>
      <c r="G526" s="125">
        <v>43238</v>
      </c>
      <c r="H526" s="122" t="s">
        <v>6778</v>
      </c>
      <c r="I526" s="122" t="s">
        <v>5227</v>
      </c>
      <c r="J526" s="122" t="s">
        <v>4148</v>
      </c>
      <c r="K526" s="126" t="s">
        <v>6779</v>
      </c>
      <c r="L526" s="127" t="s">
        <v>3698</v>
      </c>
      <c r="M526" s="127" t="s">
        <v>24</v>
      </c>
      <c r="N526" t="str">
        <f t="shared" si="10"/>
        <v>si</v>
      </c>
    </row>
    <row r="527" spans="1:14" ht="108" hidden="1" x14ac:dyDescent="0.25">
      <c r="A527" s="122">
        <v>523</v>
      </c>
      <c r="B527" s="122" t="s">
        <v>6780</v>
      </c>
      <c r="C527" s="125">
        <v>43241</v>
      </c>
      <c r="D527" s="122" t="s">
        <v>6781</v>
      </c>
      <c r="E527" s="123" t="s">
        <v>6782</v>
      </c>
      <c r="F527" s="129" t="s">
        <v>6783</v>
      </c>
      <c r="G527" s="125">
        <v>43241</v>
      </c>
      <c r="H527" s="122" t="s">
        <v>6784</v>
      </c>
      <c r="I527" s="122" t="s">
        <v>191</v>
      </c>
      <c r="J527" s="122" t="s">
        <v>5442</v>
      </c>
      <c r="K527" s="126" t="s">
        <v>6785</v>
      </c>
      <c r="L527" s="127" t="s">
        <v>23</v>
      </c>
      <c r="M527" s="127" t="s">
        <v>24</v>
      </c>
      <c r="N527" t="str">
        <f t="shared" si="10"/>
        <v>si</v>
      </c>
    </row>
    <row r="528" spans="1:14" ht="132" hidden="1" x14ac:dyDescent="0.25">
      <c r="A528" s="122">
        <v>524</v>
      </c>
      <c r="B528" s="122" t="s">
        <v>6786</v>
      </c>
      <c r="C528" s="125" t="s">
        <v>20</v>
      </c>
      <c r="D528" s="122" t="s">
        <v>20</v>
      </c>
      <c r="E528" s="123" t="s">
        <v>6787</v>
      </c>
      <c r="F528" s="129" t="s">
        <v>6788</v>
      </c>
      <c r="G528" s="125">
        <v>43241</v>
      </c>
      <c r="H528" s="122" t="s">
        <v>6789</v>
      </c>
      <c r="I528" s="122" t="s">
        <v>179</v>
      </c>
      <c r="J528" s="122" t="s">
        <v>6790</v>
      </c>
      <c r="K528" s="126" t="s">
        <v>6791</v>
      </c>
      <c r="L528" s="127" t="s">
        <v>36</v>
      </c>
      <c r="M528" s="127" t="s">
        <v>52</v>
      </c>
      <c r="N528" t="str">
        <f t="shared" si="10"/>
        <v>no es tupa</v>
      </c>
    </row>
    <row r="529" spans="1:14" ht="96" hidden="1" x14ac:dyDescent="0.25">
      <c r="A529" s="122">
        <v>525</v>
      </c>
      <c r="B529" s="122" t="s">
        <v>6792</v>
      </c>
      <c r="C529" s="125" t="s">
        <v>20</v>
      </c>
      <c r="D529" s="122" t="s">
        <v>20</v>
      </c>
      <c r="E529" s="123" t="s">
        <v>6793</v>
      </c>
      <c r="F529" s="129" t="s">
        <v>6794</v>
      </c>
      <c r="G529" s="125">
        <v>43241</v>
      </c>
      <c r="H529" s="122" t="s">
        <v>1799</v>
      </c>
      <c r="I529" s="122" t="s">
        <v>4132</v>
      </c>
      <c r="J529" s="122" t="s">
        <v>161</v>
      </c>
      <c r="K529" s="126" t="s">
        <v>6795</v>
      </c>
      <c r="L529" s="127" t="s">
        <v>23</v>
      </c>
      <c r="M529" s="127" t="s">
        <v>24</v>
      </c>
      <c r="N529" t="str">
        <f t="shared" si="10"/>
        <v>no es tupa</v>
      </c>
    </row>
    <row r="530" spans="1:14" ht="84" hidden="1" x14ac:dyDescent="0.25">
      <c r="A530" s="122">
        <v>526</v>
      </c>
      <c r="B530" s="122" t="s">
        <v>6796</v>
      </c>
      <c r="C530" s="125">
        <v>43250</v>
      </c>
      <c r="D530" s="122" t="s">
        <v>20</v>
      </c>
      <c r="E530" s="123" t="s">
        <v>6797</v>
      </c>
      <c r="F530" s="129" t="s">
        <v>6798</v>
      </c>
      <c r="G530" s="125">
        <v>43241</v>
      </c>
      <c r="H530" s="122" t="s">
        <v>2362</v>
      </c>
      <c r="I530" s="122" t="s">
        <v>5546</v>
      </c>
      <c r="J530" s="122" t="s">
        <v>6799</v>
      </c>
      <c r="K530" s="126" t="s">
        <v>6800</v>
      </c>
      <c r="L530" s="127" t="s">
        <v>36</v>
      </c>
      <c r="M530" s="127" t="s">
        <v>52</v>
      </c>
      <c r="N530" t="str">
        <f t="shared" si="10"/>
        <v>si</v>
      </c>
    </row>
    <row r="531" spans="1:14" ht="72" hidden="1" x14ac:dyDescent="0.25">
      <c r="A531" s="122">
        <v>527</v>
      </c>
      <c r="B531" s="122" t="s">
        <v>6801</v>
      </c>
      <c r="C531" s="125">
        <v>43223</v>
      </c>
      <c r="D531" s="122" t="s">
        <v>20</v>
      </c>
      <c r="E531" s="123" t="s">
        <v>6802</v>
      </c>
      <c r="F531" s="129" t="s">
        <v>6803</v>
      </c>
      <c r="G531" s="125">
        <v>43241</v>
      </c>
      <c r="H531" s="122" t="s">
        <v>6223</v>
      </c>
      <c r="I531" s="122" t="s">
        <v>5227</v>
      </c>
      <c r="J531" s="122" t="s">
        <v>4148</v>
      </c>
      <c r="K531" s="126" t="s">
        <v>6804</v>
      </c>
      <c r="L531" s="127" t="s">
        <v>36</v>
      </c>
      <c r="M531" s="127" t="s">
        <v>24</v>
      </c>
      <c r="N531" t="str">
        <f t="shared" si="10"/>
        <v>no</v>
      </c>
    </row>
    <row r="532" spans="1:14" ht="120" hidden="1" x14ac:dyDescent="0.25">
      <c r="A532" s="122">
        <v>528</v>
      </c>
      <c r="B532" s="122" t="s">
        <v>6805</v>
      </c>
      <c r="C532" s="125">
        <v>43202</v>
      </c>
      <c r="D532" s="122" t="s">
        <v>20</v>
      </c>
      <c r="E532" s="123" t="s">
        <v>6806</v>
      </c>
      <c r="F532" s="129" t="s">
        <v>6807</v>
      </c>
      <c r="G532" s="125">
        <v>43242</v>
      </c>
      <c r="H532" s="122" t="s">
        <v>178</v>
      </c>
      <c r="I532" s="122" t="s">
        <v>5220</v>
      </c>
      <c r="J532" s="122" t="s">
        <v>6808</v>
      </c>
      <c r="K532" s="126" t="s">
        <v>6809</v>
      </c>
      <c r="L532" s="127" t="s">
        <v>36</v>
      </c>
      <c r="M532" s="127" t="s">
        <v>24</v>
      </c>
      <c r="N532" t="str">
        <f t="shared" si="10"/>
        <v>no</v>
      </c>
    </row>
    <row r="533" spans="1:14" ht="108" hidden="1" x14ac:dyDescent="0.25">
      <c r="A533" s="122">
        <v>529</v>
      </c>
      <c r="B533" s="122" t="s">
        <v>6810</v>
      </c>
      <c r="C533" s="125">
        <v>43241</v>
      </c>
      <c r="D533" s="122" t="s">
        <v>6811</v>
      </c>
      <c r="E533" s="123" t="s">
        <v>6812</v>
      </c>
      <c r="F533" s="129" t="s">
        <v>6813</v>
      </c>
      <c r="G533" s="125">
        <v>43242</v>
      </c>
      <c r="H533" s="122" t="s">
        <v>6814</v>
      </c>
      <c r="I533" s="122" t="s">
        <v>5552</v>
      </c>
      <c r="J533" s="122" t="s">
        <v>6091</v>
      </c>
      <c r="K533" s="126" t="s">
        <v>6815</v>
      </c>
      <c r="L533" s="127" t="s">
        <v>3698</v>
      </c>
      <c r="M533" s="127" t="s">
        <v>52</v>
      </c>
      <c r="N533" t="str">
        <f t="shared" si="10"/>
        <v>no</v>
      </c>
    </row>
    <row r="534" spans="1:14" ht="96" hidden="1" x14ac:dyDescent="0.25">
      <c r="A534" s="122">
        <v>530</v>
      </c>
      <c r="B534" s="122" t="s">
        <v>6816</v>
      </c>
      <c r="C534" s="125">
        <v>43242</v>
      </c>
      <c r="D534" s="122" t="s">
        <v>6817</v>
      </c>
      <c r="E534" s="123" t="s">
        <v>6818</v>
      </c>
      <c r="F534" s="129" t="s">
        <v>6819</v>
      </c>
      <c r="G534" s="125">
        <v>43242</v>
      </c>
      <c r="H534" s="122" t="s">
        <v>6659</v>
      </c>
      <c r="I534" s="122" t="s">
        <v>5536</v>
      </c>
      <c r="J534" s="122" t="s">
        <v>5482</v>
      </c>
      <c r="K534" s="126" t="s">
        <v>6820</v>
      </c>
      <c r="L534" s="127" t="s">
        <v>3698</v>
      </c>
      <c r="M534" s="127" t="s">
        <v>24</v>
      </c>
      <c r="N534" t="str">
        <f t="shared" si="10"/>
        <v>si</v>
      </c>
    </row>
    <row r="535" spans="1:14" ht="120" hidden="1" x14ac:dyDescent="0.25">
      <c r="A535" s="122">
        <v>531</v>
      </c>
      <c r="B535" s="122" t="s">
        <v>6821</v>
      </c>
      <c r="C535" s="125">
        <v>43202</v>
      </c>
      <c r="D535" s="122" t="s">
        <v>6822</v>
      </c>
      <c r="E535" s="123" t="s">
        <v>6823</v>
      </c>
      <c r="F535" s="129" t="s">
        <v>6824</v>
      </c>
      <c r="G535" s="125">
        <v>43242</v>
      </c>
      <c r="H535" s="122" t="s">
        <v>178</v>
      </c>
      <c r="I535" s="122" t="s">
        <v>6825</v>
      </c>
      <c r="J535" s="122" t="s">
        <v>6826</v>
      </c>
      <c r="K535" s="126" t="s">
        <v>6827</v>
      </c>
      <c r="L535" s="127" t="s">
        <v>36</v>
      </c>
      <c r="M535" s="127" t="s">
        <v>24</v>
      </c>
      <c r="N535" t="str">
        <f t="shared" si="10"/>
        <v>no</v>
      </c>
    </row>
    <row r="536" spans="1:14" ht="108" hidden="1" x14ac:dyDescent="0.25">
      <c r="A536" s="122">
        <v>532</v>
      </c>
      <c r="B536" s="122" t="s">
        <v>6828</v>
      </c>
      <c r="C536" s="125" t="s">
        <v>20</v>
      </c>
      <c r="D536" s="122" t="s">
        <v>20</v>
      </c>
      <c r="E536" s="123" t="s">
        <v>6829</v>
      </c>
      <c r="F536" s="129" t="s">
        <v>6830</v>
      </c>
      <c r="G536" s="125">
        <v>43244</v>
      </c>
      <c r="H536" s="122" t="s">
        <v>1434</v>
      </c>
      <c r="I536" s="122" t="s">
        <v>4132</v>
      </c>
      <c r="J536" s="122" t="s">
        <v>4133</v>
      </c>
      <c r="K536" s="126" t="s">
        <v>6831</v>
      </c>
      <c r="L536" s="127" t="s">
        <v>23</v>
      </c>
      <c r="M536" s="127" t="s">
        <v>24</v>
      </c>
      <c r="N536" t="str">
        <f t="shared" si="10"/>
        <v>no es tupa</v>
      </c>
    </row>
    <row r="537" spans="1:14" ht="96" hidden="1" x14ac:dyDescent="0.25">
      <c r="A537" s="122">
        <v>533</v>
      </c>
      <c r="B537" s="122" t="s">
        <v>6832</v>
      </c>
      <c r="C537" s="125">
        <v>43252</v>
      </c>
      <c r="D537" s="122" t="s">
        <v>6833</v>
      </c>
      <c r="E537" s="123" t="s">
        <v>6834</v>
      </c>
      <c r="F537" s="129" t="s">
        <v>6835</v>
      </c>
      <c r="G537" s="125">
        <v>43244</v>
      </c>
      <c r="H537" s="122" t="s">
        <v>6836</v>
      </c>
      <c r="I537" s="122" t="s">
        <v>5552</v>
      </c>
      <c r="J537" s="122" t="s">
        <v>6091</v>
      </c>
      <c r="K537" s="126" t="s">
        <v>6837</v>
      </c>
      <c r="L537" s="127" t="s">
        <v>36</v>
      </c>
      <c r="M537" s="127" t="s">
        <v>52</v>
      </c>
      <c r="N537" t="str">
        <f t="shared" si="10"/>
        <v>si</v>
      </c>
    </row>
    <row r="538" spans="1:14" ht="108" hidden="1" x14ac:dyDescent="0.25">
      <c r="A538" s="122">
        <v>534</v>
      </c>
      <c r="B538" s="122" t="s">
        <v>6838</v>
      </c>
      <c r="C538" s="125">
        <v>43245</v>
      </c>
      <c r="D538" s="122" t="s">
        <v>6839</v>
      </c>
      <c r="E538" s="123" t="s">
        <v>6840</v>
      </c>
      <c r="F538" s="129" t="s">
        <v>6841</v>
      </c>
      <c r="G538" s="125">
        <v>43244</v>
      </c>
      <c r="H538" s="122" t="s">
        <v>6842</v>
      </c>
      <c r="I538" s="122" t="s">
        <v>4174</v>
      </c>
      <c r="J538" s="122" t="s">
        <v>4699</v>
      </c>
      <c r="K538" s="126" t="s">
        <v>6843</v>
      </c>
      <c r="L538" s="127" t="s">
        <v>23</v>
      </c>
      <c r="M538" s="127" t="s">
        <v>24</v>
      </c>
      <c r="N538" t="str">
        <f t="shared" si="10"/>
        <v>si</v>
      </c>
    </row>
    <row r="539" spans="1:14" ht="108" hidden="1" x14ac:dyDescent="0.25">
      <c r="A539" s="122">
        <v>535</v>
      </c>
      <c r="B539" s="122" t="s">
        <v>6844</v>
      </c>
      <c r="C539" s="125" t="s">
        <v>20</v>
      </c>
      <c r="D539" s="122" t="s">
        <v>20</v>
      </c>
      <c r="E539" s="123" t="s">
        <v>6845</v>
      </c>
      <c r="F539" s="129" t="s">
        <v>6846</v>
      </c>
      <c r="G539" s="125">
        <v>43244</v>
      </c>
      <c r="H539" s="122" t="s">
        <v>4533</v>
      </c>
      <c r="I539" s="122" t="s">
        <v>4249</v>
      </c>
      <c r="J539" s="122" t="s">
        <v>4224</v>
      </c>
      <c r="K539" s="126" t="s">
        <v>6847</v>
      </c>
      <c r="L539" s="127" t="s">
        <v>23</v>
      </c>
      <c r="M539" s="127" t="s">
        <v>24</v>
      </c>
      <c r="N539" t="str">
        <f t="shared" si="10"/>
        <v>no es tupa</v>
      </c>
    </row>
    <row r="540" spans="1:14" ht="108" hidden="1" x14ac:dyDescent="0.25">
      <c r="A540" s="122">
        <v>536</v>
      </c>
      <c r="B540" s="122" t="s">
        <v>6848</v>
      </c>
      <c r="C540" s="125" t="s">
        <v>20</v>
      </c>
      <c r="D540" s="122" t="s">
        <v>20</v>
      </c>
      <c r="E540" s="123" t="s">
        <v>6849</v>
      </c>
      <c r="F540" s="129" t="s">
        <v>6850</v>
      </c>
      <c r="G540" s="125">
        <v>43244</v>
      </c>
      <c r="H540" s="122" t="s">
        <v>6851</v>
      </c>
      <c r="I540" s="122" t="s">
        <v>4132</v>
      </c>
      <c r="J540" s="122" t="s">
        <v>4133</v>
      </c>
      <c r="K540" s="126" t="s">
        <v>6852</v>
      </c>
      <c r="L540" s="127" t="s">
        <v>23</v>
      </c>
      <c r="M540" s="127" t="s">
        <v>24</v>
      </c>
      <c r="N540" t="str">
        <f t="shared" si="10"/>
        <v>no es tupa</v>
      </c>
    </row>
    <row r="541" spans="1:14" ht="108" hidden="1" x14ac:dyDescent="0.25">
      <c r="A541" s="122">
        <v>537</v>
      </c>
      <c r="B541" s="122" t="s">
        <v>6853</v>
      </c>
      <c r="C541" s="125" t="s">
        <v>20</v>
      </c>
      <c r="D541" s="122" t="s">
        <v>20</v>
      </c>
      <c r="E541" s="123" t="s">
        <v>6854</v>
      </c>
      <c r="F541" s="129" t="s">
        <v>6855</v>
      </c>
      <c r="G541" s="125">
        <v>43244</v>
      </c>
      <c r="H541" s="122" t="s">
        <v>6856</v>
      </c>
      <c r="I541" s="122" t="s">
        <v>4132</v>
      </c>
      <c r="J541" s="122" t="s">
        <v>4133</v>
      </c>
      <c r="K541" s="126" t="s">
        <v>6857</v>
      </c>
      <c r="L541" s="127" t="s">
        <v>23</v>
      </c>
      <c r="M541" s="127" t="s">
        <v>24</v>
      </c>
      <c r="N541" t="str">
        <f t="shared" si="10"/>
        <v>no es tupa</v>
      </c>
    </row>
    <row r="542" spans="1:14" ht="144" hidden="1" x14ac:dyDescent="0.25">
      <c r="A542" s="122">
        <v>538</v>
      </c>
      <c r="B542" s="122" t="s">
        <v>6858</v>
      </c>
      <c r="C542" s="125" t="s">
        <v>20</v>
      </c>
      <c r="D542" s="122" t="s">
        <v>20</v>
      </c>
      <c r="E542" s="123" t="s">
        <v>6859</v>
      </c>
      <c r="F542" s="129" t="s">
        <v>6860</v>
      </c>
      <c r="G542" s="125">
        <v>43244</v>
      </c>
      <c r="H542" s="122" t="s">
        <v>5535</v>
      </c>
      <c r="I542" s="122" t="s">
        <v>179</v>
      </c>
      <c r="J542" s="122" t="s">
        <v>6861</v>
      </c>
      <c r="K542" s="126" t="s">
        <v>6862</v>
      </c>
      <c r="L542" s="127" t="s">
        <v>3698</v>
      </c>
      <c r="M542" s="127" t="s">
        <v>24</v>
      </c>
      <c r="N542" t="str">
        <f t="shared" si="10"/>
        <v>no es tupa</v>
      </c>
    </row>
    <row r="543" spans="1:14" ht="60" hidden="1" x14ac:dyDescent="0.25">
      <c r="A543" s="122">
        <v>539</v>
      </c>
      <c r="B543" s="122" t="s">
        <v>6863</v>
      </c>
      <c r="C543" s="125" t="s">
        <v>20</v>
      </c>
      <c r="D543" s="122" t="s">
        <v>20</v>
      </c>
      <c r="E543" s="123" t="s">
        <v>6864</v>
      </c>
      <c r="F543" s="129" t="s">
        <v>6865</v>
      </c>
      <c r="G543" s="125">
        <v>43244</v>
      </c>
      <c r="H543" s="122" t="s">
        <v>6866</v>
      </c>
      <c r="I543" s="122" t="s">
        <v>6867</v>
      </c>
      <c r="J543" s="122" t="s">
        <v>6868</v>
      </c>
      <c r="K543" s="126" t="s">
        <v>6869</v>
      </c>
      <c r="L543" s="127" t="s">
        <v>23</v>
      </c>
      <c r="M543" s="127" t="s">
        <v>24</v>
      </c>
      <c r="N543" t="str">
        <f t="shared" si="10"/>
        <v>no es tupa</v>
      </c>
    </row>
    <row r="544" spans="1:14" ht="60" hidden="1" x14ac:dyDescent="0.25">
      <c r="A544" s="122">
        <v>540</v>
      </c>
      <c r="B544" s="122" t="s">
        <v>6870</v>
      </c>
      <c r="C544" s="125" t="s">
        <v>20</v>
      </c>
      <c r="D544" s="122" t="s">
        <v>20</v>
      </c>
      <c r="E544" s="123" t="s">
        <v>6871</v>
      </c>
      <c r="F544" s="129" t="s">
        <v>6872</v>
      </c>
      <c r="G544" s="125">
        <v>43244</v>
      </c>
      <c r="H544" s="122" t="s">
        <v>6873</v>
      </c>
      <c r="I544" s="122" t="s">
        <v>6867</v>
      </c>
      <c r="J544" s="122" t="s">
        <v>6868</v>
      </c>
      <c r="K544" s="126" t="s">
        <v>6874</v>
      </c>
      <c r="L544" s="127" t="s">
        <v>23</v>
      </c>
      <c r="M544" s="127" t="s">
        <v>24</v>
      </c>
      <c r="N544" t="str">
        <f t="shared" si="10"/>
        <v>no es tupa</v>
      </c>
    </row>
    <row r="545" spans="1:14" ht="108" hidden="1" x14ac:dyDescent="0.25">
      <c r="A545" s="122">
        <v>541</v>
      </c>
      <c r="B545" s="122" t="s">
        <v>6875</v>
      </c>
      <c r="C545" s="125" t="s">
        <v>20</v>
      </c>
      <c r="D545" s="122" t="s">
        <v>20</v>
      </c>
      <c r="E545" s="123" t="s">
        <v>6876</v>
      </c>
      <c r="F545" s="129" t="s">
        <v>6877</v>
      </c>
      <c r="G545" s="125">
        <v>43245</v>
      </c>
      <c r="H545" s="122" t="s">
        <v>6878</v>
      </c>
      <c r="I545" s="122" t="s">
        <v>4132</v>
      </c>
      <c r="J545" s="122" t="s">
        <v>4133</v>
      </c>
      <c r="K545" s="126" t="s">
        <v>6879</v>
      </c>
      <c r="L545" s="127" t="s">
        <v>23</v>
      </c>
      <c r="M545" s="127" t="s">
        <v>24</v>
      </c>
      <c r="N545" t="str">
        <f t="shared" ref="N545:N567" si="11">IF(C545="-","no es tupa",IF(G545&lt;=C545,"si","no"))</f>
        <v>no es tupa</v>
      </c>
    </row>
    <row r="546" spans="1:14" ht="108" hidden="1" x14ac:dyDescent="0.25">
      <c r="A546" s="122">
        <v>542</v>
      </c>
      <c r="B546" s="122" t="s">
        <v>6880</v>
      </c>
      <c r="C546" s="125" t="s">
        <v>20</v>
      </c>
      <c r="D546" s="122" t="s">
        <v>20</v>
      </c>
      <c r="E546" s="123" t="s">
        <v>6881</v>
      </c>
      <c r="F546" s="129" t="s">
        <v>6882</v>
      </c>
      <c r="G546" s="125">
        <v>43245</v>
      </c>
      <c r="H546" s="122" t="s">
        <v>5736</v>
      </c>
      <c r="I546" s="122" t="s">
        <v>4132</v>
      </c>
      <c r="J546" s="122" t="s">
        <v>4133</v>
      </c>
      <c r="K546" s="126" t="s">
        <v>6883</v>
      </c>
      <c r="L546" s="127" t="s">
        <v>23</v>
      </c>
      <c r="M546" s="127" t="s">
        <v>24</v>
      </c>
      <c r="N546" t="str">
        <f t="shared" si="11"/>
        <v>no es tupa</v>
      </c>
    </row>
    <row r="547" spans="1:14" ht="108" hidden="1" x14ac:dyDescent="0.25">
      <c r="A547" s="122">
        <v>543</v>
      </c>
      <c r="B547" s="122" t="s">
        <v>6884</v>
      </c>
      <c r="C547" s="125" t="s">
        <v>20</v>
      </c>
      <c r="D547" s="122" t="s">
        <v>20</v>
      </c>
      <c r="E547" s="123" t="s">
        <v>6885</v>
      </c>
      <c r="F547" s="129" t="s">
        <v>6886</v>
      </c>
      <c r="G547" s="125">
        <v>43245</v>
      </c>
      <c r="H547" s="122" t="s">
        <v>6887</v>
      </c>
      <c r="I547" s="122" t="s">
        <v>4132</v>
      </c>
      <c r="J547" s="122" t="s">
        <v>4133</v>
      </c>
      <c r="K547" s="126" t="s">
        <v>6888</v>
      </c>
      <c r="L547" s="127" t="s">
        <v>23</v>
      </c>
      <c r="M547" s="127" t="s">
        <v>24</v>
      </c>
      <c r="N547" t="str">
        <f t="shared" si="11"/>
        <v>no es tupa</v>
      </c>
    </row>
    <row r="548" spans="1:14" ht="96" hidden="1" x14ac:dyDescent="0.25">
      <c r="A548" s="122">
        <v>544</v>
      </c>
      <c r="B548" s="122" t="s">
        <v>6889</v>
      </c>
      <c r="C548" s="125">
        <v>43251</v>
      </c>
      <c r="D548" s="122" t="s">
        <v>6890</v>
      </c>
      <c r="E548" s="123" t="s">
        <v>6891</v>
      </c>
      <c r="F548" s="129" t="s">
        <v>6892</v>
      </c>
      <c r="G548" s="125">
        <v>43245</v>
      </c>
      <c r="H548" s="122" t="s">
        <v>6893</v>
      </c>
      <c r="I548" s="122" t="s">
        <v>5552</v>
      </c>
      <c r="J548" s="122" t="s">
        <v>6091</v>
      </c>
      <c r="K548" s="126" t="s">
        <v>6894</v>
      </c>
      <c r="L548" s="127" t="s">
        <v>23</v>
      </c>
      <c r="M548" s="127" t="s">
        <v>52</v>
      </c>
      <c r="N548" t="str">
        <f t="shared" si="11"/>
        <v>si</v>
      </c>
    </row>
    <row r="549" spans="1:14" ht="96" hidden="1" x14ac:dyDescent="0.25">
      <c r="A549" s="122">
        <v>545</v>
      </c>
      <c r="B549" s="122" t="s">
        <v>6895</v>
      </c>
      <c r="C549" s="125">
        <v>43245</v>
      </c>
      <c r="D549" s="122" t="s">
        <v>20</v>
      </c>
      <c r="E549" s="123" t="s">
        <v>6896</v>
      </c>
      <c r="F549" s="129" t="s">
        <v>6897</v>
      </c>
      <c r="G549" s="125">
        <v>43245</v>
      </c>
      <c r="H549" s="122" t="s">
        <v>6898</v>
      </c>
      <c r="I549" s="122" t="s">
        <v>5227</v>
      </c>
      <c r="J549" s="122" t="s">
        <v>78</v>
      </c>
      <c r="K549" s="126" t="s">
        <v>6899</v>
      </c>
      <c r="L549" s="127" t="s">
        <v>23</v>
      </c>
      <c r="M549" s="127" t="s">
        <v>24</v>
      </c>
      <c r="N549" t="str">
        <f t="shared" si="11"/>
        <v>si</v>
      </c>
    </row>
    <row r="550" spans="1:14" ht="108" hidden="1" x14ac:dyDescent="0.25">
      <c r="A550" s="122">
        <v>546</v>
      </c>
      <c r="B550" s="122" t="s">
        <v>6900</v>
      </c>
      <c r="C550" s="125" t="s">
        <v>20</v>
      </c>
      <c r="D550" s="122" t="s">
        <v>20</v>
      </c>
      <c r="E550" s="123" t="s">
        <v>6901</v>
      </c>
      <c r="F550" s="129" t="s">
        <v>6902</v>
      </c>
      <c r="G550" s="125">
        <v>43245</v>
      </c>
      <c r="H550" s="122" t="s">
        <v>4181</v>
      </c>
      <c r="I550" s="122" t="s">
        <v>179</v>
      </c>
      <c r="J550" s="122" t="s">
        <v>6903</v>
      </c>
      <c r="K550" s="126" t="s">
        <v>6904</v>
      </c>
      <c r="L550" s="127" t="s">
        <v>23</v>
      </c>
      <c r="M550" s="127" t="s">
        <v>24</v>
      </c>
      <c r="N550" t="str">
        <f t="shared" si="11"/>
        <v>no es tupa</v>
      </c>
    </row>
    <row r="551" spans="1:14" ht="84" hidden="1" x14ac:dyDescent="0.25">
      <c r="A551" s="122">
        <v>547</v>
      </c>
      <c r="B551" s="122" t="s">
        <v>6905</v>
      </c>
      <c r="C551" s="125">
        <v>43245</v>
      </c>
      <c r="D551" s="122" t="s">
        <v>6906</v>
      </c>
      <c r="E551" s="123" t="s">
        <v>6907</v>
      </c>
      <c r="F551" s="129" t="s">
        <v>6908</v>
      </c>
      <c r="G551" s="125">
        <v>43245</v>
      </c>
      <c r="H551" s="122" t="s">
        <v>1189</v>
      </c>
      <c r="I551" s="122" t="s">
        <v>5536</v>
      </c>
      <c r="J551" s="122" t="s">
        <v>4237</v>
      </c>
      <c r="K551" s="126" t="s">
        <v>6909</v>
      </c>
      <c r="L551" s="127" t="s">
        <v>23</v>
      </c>
      <c r="M551" s="127" t="s">
        <v>24</v>
      </c>
      <c r="N551" t="str">
        <f t="shared" si="11"/>
        <v>si</v>
      </c>
    </row>
    <row r="552" spans="1:14" ht="60" hidden="1" x14ac:dyDescent="0.25">
      <c r="A552" s="122">
        <v>548</v>
      </c>
      <c r="B552" s="122" t="s">
        <v>6910</v>
      </c>
      <c r="C552" s="125">
        <v>43248</v>
      </c>
      <c r="D552" s="122" t="s">
        <v>20</v>
      </c>
      <c r="E552" s="123" t="s">
        <v>6911</v>
      </c>
      <c r="F552" s="129" t="s">
        <v>6912</v>
      </c>
      <c r="G552" s="125">
        <v>43248</v>
      </c>
      <c r="H552" s="122" t="s">
        <v>6659</v>
      </c>
      <c r="I552" s="122" t="s">
        <v>5227</v>
      </c>
      <c r="J552" s="122" t="s">
        <v>78</v>
      </c>
      <c r="K552" s="126" t="s">
        <v>6913</v>
      </c>
      <c r="L552" s="127" t="s">
        <v>36</v>
      </c>
      <c r="M552" s="127" t="s">
        <v>24</v>
      </c>
      <c r="N552" t="str">
        <f t="shared" si="11"/>
        <v>si</v>
      </c>
    </row>
    <row r="553" spans="1:14" ht="60" hidden="1" x14ac:dyDescent="0.25">
      <c r="A553" s="122">
        <v>549</v>
      </c>
      <c r="B553" s="122" t="s">
        <v>6914</v>
      </c>
      <c r="C553" s="125">
        <v>43248</v>
      </c>
      <c r="D553" s="122" t="s">
        <v>20</v>
      </c>
      <c r="E553" s="123" t="s">
        <v>6915</v>
      </c>
      <c r="F553" s="129" t="s">
        <v>6916</v>
      </c>
      <c r="G553" s="125">
        <v>43248</v>
      </c>
      <c r="H553" s="122" t="s">
        <v>5289</v>
      </c>
      <c r="I553" s="122" t="s">
        <v>5227</v>
      </c>
      <c r="J553" s="122" t="s">
        <v>4148</v>
      </c>
      <c r="K553" s="126" t="s">
        <v>6917</v>
      </c>
      <c r="L553" s="127" t="s">
        <v>3698</v>
      </c>
      <c r="M553" s="127" t="s">
        <v>24</v>
      </c>
      <c r="N553" t="str">
        <f t="shared" si="11"/>
        <v>si</v>
      </c>
    </row>
    <row r="554" spans="1:14" ht="108" hidden="1" x14ac:dyDescent="0.25">
      <c r="A554" s="122">
        <v>550</v>
      </c>
      <c r="B554" s="122" t="s">
        <v>6918</v>
      </c>
      <c r="C554" s="125" t="s">
        <v>20</v>
      </c>
      <c r="D554" s="122" t="s">
        <v>20</v>
      </c>
      <c r="E554" s="123" t="s">
        <v>6919</v>
      </c>
      <c r="F554" s="129" t="s">
        <v>6920</v>
      </c>
      <c r="G554" s="125">
        <v>43249</v>
      </c>
      <c r="H554" s="122" t="s">
        <v>4167</v>
      </c>
      <c r="I554" s="122" t="s">
        <v>179</v>
      </c>
      <c r="J554" s="122" t="s">
        <v>6903</v>
      </c>
      <c r="K554" s="126" t="s">
        <v>6921</v>
      </c>
      <c r="L554" s="127" t="s">
        <v>23</v>
      </c>
      <c r="M554" s="127" t="s">
        <v>24</v>
      </c>
      <c r="N554" t="str">
        <f t="shared" si="11"/>
        <v>no es tupa</v>
      </c>
    </row>
    <row r="555" spans="1:14" ht="84" hidden="1" x14ac:dyDescent="0.25">
      <c r="A555" s="122">
        <v>551</v>
      </c>
      <c r="B555" s="122" t="s">
        <v>6922</v>
      </c>
      <c r="C555" s="125" t="s">
        <v>20</v>
      </c>
      <c r="D555" s="122" t="s">
        <v>20</v>
      </c>
      <c r="E555" s="123" t="s">
        <v>6923</v>
      </c>
      <c r="F555" s="129" t="s">
        <v>6924</v>
      </c>
      <c r="G555" s="125">
        <v>43249</v>
      </c>
      <c r="H555" s="122" t="s">
        <v>4430</v>
      </c>
      <c r="I555" s="122" t="s">
        <v>179</v>
      </c>
      <c r="J555" s="122" t="s">
        <v>6903</v>
      </c>
      <c r="K555" s="126" t="s">
        <v>6925</v>
      </c>
      <c r="L555" s="127" t="s">
        <v>23</v>
      </c>
      <c r="M555" s="127" t="s">
        <v>24</v>
      </c>
      <c r="N555" t="str">
        <f t="shared" si="11"/>
        <v>no es tupa</v>
      </c>
    </row>
    <row r="556" spans="1:14" ht="120" hidden="1" x14ac:dyDescent="0.25">
      <c r="A556" s="122">
        <v>552</v>
      </c>
      <c r="B556" s="122" t="s">
        <v>6926</v>
      </c>
      <c r="C556" s="125" t="s">
        <v>20</v>
      </c>
      <c r="D556" s="122" t="s">
        <v>20</v>
      </c>
      <c r="E556" s="123" t="s">
        <v>6927</v>
      </c>
      <c r="F556" s="129" t="s">
        <v>6928</v>
      </c>
      <c r="G556" s="125">
        <v>43249</v>
      </c>
      <c r="H556" s="122" t="s">
        <v>146</v>
      </c>
      <c r="I556" s="122" t="s">
        <v>179</v>
      </c>
      <c r="J556" s="122" t="s">
        <v>179</v>
      </c>
      <c r="K556" s="126" t="s">
        <v>6929</v>
      </c>
      <c r="L556" s="127" t="s">
        <v>36</v>
      </c>
      <c r="M556" s="127" t="s">
        <v>24</v>
      </c>
      <c r="N556" t="str">
        <f t="shared" si="11"/>
        <v>no es tupa</v>
      </c>
    </row>
    <row r="557" spans="1:14" ht="96" hidden="1" x14ac:dyDescent="0.25">
      <c r="A557" s="122">
        <v>553</v>
      </c>
      <c r="B557" s="122" t="s">
        <v>6930</v>
      </c>
      <c r="C557" s="125">
        <v>43250</v>
      </c>
      <c r="D557" s="122" t="s">
        <v>5783</v>
      </c>
      <c r="E557" s="122" t="s">
        <v>6931</v>
      </c>
      <c r="F557" s="129" t="s">
        <v>6932</v>
      </c>
      <c r="G557" s="125">
        <v>43250</v>
      </c>
      <c r="H557" s="122" t="s">
        <v>6334</v>
      </c>
      <c r="I557" s="122" t="s">
        <v>5227</v>
      </c>
      <c r="J557" s="122" t="s">
        <v>78</v>
      </c>
      <c r="K557" s="126" t="s">
        <v>6933</v>
      </c>
      <c r="L557" s="127" t="s">
        <v>3698</v>
      </c>
      <c r="M557" s="127" t="s">
        <v>24</v>
      </c>
      <c r="N557" t="str">
        <f t="shared" si="11"/>
        <v>si</v>
      </c>
    </row>
    <row r="558" spans="1:14" ht="96" hidden="1" x14ac:dyDescent="0.25">
      <c r="A558" s="122">
        <v>554</v>
      </c>
      <c r="B558" s="122" t="s">
        <v>6934</v>
      </c>
      <c r="C558" s="125" t="s">
        <v>20</v>
      </c>
      <c r="D558" s="122" t="s">
        <v>20</v>
      </c>
      <c r="E558" s="123" t="s">
        <v>6935</v>
      </c>
      <c r="F558" s="129" t="s">
        <v>6936</v>
      </c>
      <c r="G558" s="125">
        <v>43251</v>
      </c>
      <c r="H558" s="122" t="s">
        <v>6937</v>
      </c>
      <c r="I558" s="122" t="s">
        <v>4132</v>
      </c>
      <c r="J558" s="122" t="s">
        <v>4133</v>
      </c>
      <c r="K558" s="126" t="s">
        <v>6938</v>
      </c>
      <c r="L558" s="127" t="s">
        <v>23</v>
      </c>
      <c r="M558" s="127" t="s">
        <v>24</v>
      </c>
      <c r="N558" t="str">
        <f t="shared" si="11"/>
        <v>no es tupa</v>
      </c>
    </row>
    <row r="559" spans="1:14" ht="84" hidden="1" x14ac:dyDescent="0.25">
      <c r="A559" s="122">
        <v>555</v>
      </c>
      <c r="B559" s="122" t="s">
        <v>6939</v>
      </c>
      <c r="C559" s="125" t="s">
        <v>20</v>
      </c>
      <c r="D559" s="122" t="s">
        <v>20</v>
      </c>
      <c r="E559" s="122" t="s">
        <v>6940</v>
      </c>
      <c r="F559" s="129" t="s">
        <v>6941</v>
      </c>
      <c r="G559" s="125">
        <v>43251</v>
      </c>
      <c r="H559" s="122" t="s">
        <v>6942</v>
      </c>
      <c r="I559" s="122" t="s">
        <v>4132</v>
      </c>
      <c r="J559" s="122" t="s">
        <v>4133</v>
      </c>
      <c r="K559" s="126" t="s">
        <v>6943</v>
      </c>
      <c r="L559" s="127" t="s">
        <v>23</v>
      </c>
      <c r="M559" s="127" t="s">
        <v>24</v>
      </c>
      <c r="N559" t="str">
        <f t="shared" si="11"/>
        <v>no es tupa</v>
      </c>
    </row>
    <row r="560" spans="1:14" ht="84" hidden="1" x14ac:dyDescent="0.25">
      <c r="A560" s="122">
        <v>556</v>
      </c>
      <c r="B560" s="122" t="s">
        <v>6944</v>
      </c>
      <c r="C560" s="125" t="s">
        <v>20</v>
      </c>
      <c r="D560" s="122" t="s">
        <v>20</v>
      </c>
      <c r="E560" s="122" t="s">
        <v>6945</v>
      </c>
      <c r="F560" s="129" t="s">
        <v>6946</v>
      </c>
      <c r="G560" s="125">
        <v>43251</v>
      </c>
      <c r="H560" s="122" t="s">
        <v>6947</v>
      </c>
      <c r="I560" s="122" t="s">
        <v>4132</v>
      </c>
      <c r="J560" s="122" t="s">
        <v>4133</v>
      </c>
      <c r="K560" s="126" t="s">
        <v>6948</v>
      </c>
      <c r="L560" s="127" t="s">
        <v>23</v>
      </c>
      <c r="M560" s="127" t="s">
        <v>24</v>
      </c>
      <c r="N560" t="str">
        <f t="shared" si="11"/>
        <v>no es tupa</v>
      </c>
    </row>
    <row r="561" spans="1:14" ht="84" hidden="1" x14ac:dyDescent="0.25">
      <c r="A561" s="122">
        <v>557</v>
      </c>
      <c r="B561" s="122" t="s">
        <v>6949</v>
      </c>
      <c r="C561" s="125" t="s">
        <v>20</v>
      </c>
      <c r="D561" s="122" t="s">
        <v>20</v>
      </c>
      <c r="E561" s="122" t="s">
        <v>6950</v>
      </c>
      <c r="F561" s="129" t="s">
        <v>6951</v>
      </c>
      <c r="G561" s="125">
        <v>43251</v>
      </c>
      <c r="H561" s="122" t="s">
        <v>6947</v>
      </c>
      <c r="I561" s="122" t="s">
        <v>4132</v>
      </c>
      <c r="J561" s="122" t="s">
        <v>4133</v>
      </c>
      <c r="K561" s="126" t="s">
        <v>6952</v>
      </c>
      <c r="L561" s="127" t="s">
        <v>23</v>
      </c>
      <c r="M561" s="127" t="s">
        <v>24</v>
      </c>
      <c r="N561" t="str">
        <f t="shared" si="11"/>
        <v>no es tupa</v>
      </c>
    </row>
    <row r="562" spans="1:14" ht="84" hidden="1" x14ac:dyDescent="0.25">
      <c r="A562" s="122">
        <v>558</v>
      </c>
      <c r="B562" s="122" t="s">
        <v>6953</v>
      </c>
      <c r="C562" s="125" t="s">
        <v>20</v>
      </c>
      <c r="D562" s="122" t="s">
        <v>20</v>
      </c>
      <c r="E562" s="122" t="s">
        <v>6954</v>
      </c>
      <c r="F562" s="129" t="s">
        <v>6955</v>
      </c>
      <c r="G562" s="125">
        <v>43251</v>
      </c>
      <c r="H562" s="122" t="s">
        <v>6956</v>
      </c>
      <c r="I562" s="122" t="s">
        <v>4132</v>
      </c>
      <c r="J562" s="122" t="s">
        <v>161</v>
      </c>
      <c r="K562" s="126" t="s">
        <v>6957</v>
      </c>
      <c r="L562" s="127" t="s">
        <v>23</v>
      </c>
      <c r="M562" s="127" t="s">
        <v>24</v>
      </c>
      <c r="N562" t="str">
        <f t="shared" si="11"/>
        <v>no es tupa</v>
      </c>
    </row>
    <row r="563" spans="1:14" ht="84" hidden="1" x14ac:dyDescent="0.25">
      <c r="A563" s="122">
        <v>559</v>
      </c>
      <c r="B563" s="122" t="s">
        <v>6958</v>
      </c>
      <c r="C563" s="125" t="s">
        <v>20</v>
      </c>
      <c r="D563" s="122" t="s">
        <v>20</v>
      </c>
      <c r="E563" s="122" t="s">
        <v>6959</v>
      </c>
      <c r="F563" s="129" t="s">
        <v>6960</v>
      </c>
      <c r="G563" s="125">
        <v>43251</v>
      </c>
      <c r="H563" s="122" t="s">
        <v>6961</v>
      </c>
      <c r="I563" s="122" t="s">
        <v>4132</v>
      </c>
      <c r="J563" s="122" t="s">
        <v>161</v>
      </c>
      <c r="K563" s="126" t="s">
        <v>6962</v>
      </c>
      <c r="L563" s="127" t="s">
        <v>23</v>
      </c>
      <c r="M563" s="127" t="s">
        <v>24</v>
      </c>
      <c r="N563" t="str">
        <f t="shared" si="11"/>
        <v>no es tupa</v>
      </c>
    </row>
    <row r="564" spans="1:14" ht="84" hidden="1" x14ac:dyDescent="0.25">
      <c r="A564" s="122">
        <v>560</v>
      </c>
      <c r="B564" s="122" t="s">
        <v>6963</v>
      </c>
      <c r="C564" s="125" t="s">
        <v>20</v>
      </c>
      <c r="D564" s="122" t="s">
        <v>20</v>
      </c>
      <c r="E564" s="122" t="s">
        <v>6964</v>
      </c>
      <c r="F564" s="129" t="s">
        <v>6965</v>
      </c>
      <c r="G564" s="125">
        <v>43251</v>
      </c>
      <c r="H564" s="122" t="s">
        <v>6961</v>
      </c>
      <c r="I564" s="122" t="s">
        <v>4132</v>
      </c>
      <c r="J564" s="122" t="s">
        <v>161</v>
      </c>
      <c r="K564" s="126" t="s">
        <v>6966</v>
      </c>
      <c r="L564" s="127" t="s">
        <v>23</v>
      </c>
      <c r="M564" s="127" t="s">
        <v>24</v>
      </c>
      <c r="N564" t="str">
        <f t="shared" si="11"/>
        <v>no es tupa</v>
      </c>
    </row>
    <row r="565" spans="1:14" ht="84" hidden="1" x14ac:dyDescent="0.25">
      <c r="A565" s="122">
        <v>561</v>
      </c>
      <c r="B565" s="122" t="s">
        <v>6967</v>
      </c>
      <c r="C565" s="125" t="s">
        <v>20</v>
      </c>
      <c r="D565" s="122" t="s">
        <v>20</v>
      </c>
      <c r="E565" s="122" t="s">
        <v>6968</v>
      </c>
      <c r="F565" s="129" t="s">
        <v>6969</v>
      </c>
      <c r="G565" s="125">
        <v>43251</v>
      </c>
      <c r="H565" s="122" t="s">
        <v>6961</v>
      </c>
      <c r="I565" s="122" t="s">
        <v>4132</v>
      </c>
      <c r="J565" s="122" t="s">
        <v>4133</v>
      </c>
      <c r="K565" s="126" t="s">
        <v>6970</v>
      </c>
      <c r="L565" s="127" t="s">
        <v>23</v>
      </c>
      <c r="M565" s="127" t="s">
        <v>24</v>
      </c>
      <c r="N565" t="str">
        <f t="shared" si="11"/>
        <v>no es tupa</v>
      </c>
    </row>
    <row r="566" spans="1:14" ht="96" hidden="1" x14ac:dyDescent="0.25">
      <c r="A566" s="122">
        <v>562</v>
      </c>
      <c r="B566" s="122" t="s">
        <v>6971</v>
      </c>
      <c r="C566" s="125" t="s">
        <v>20</v>
      </c>
      <c r="D566" s="122" t="s">
        <v>20</v>
      </c>
      <c r="E566" s="123" t="s">
        <v>6972</v>
      </c>
      <c r="F566" s="129" t="s">
        <v>6973</v>
      </c>
      <c r="G566" s="125">
        <v>43251</v>
      </c>
      <c r="H566" s="122" t="s">
        <v>6974</v>
      </c>
      <c r="I566" s="122" t="s">
        <v>4132</v>
      </c>
      <c r="J566" s="122" t="s">
        <v>161</v>
      </c>
      <c r="K566" s="126" t="s">
        <v>6975</v>
      </c>
      <c r="L566" s="127" t="s">
        <v>23</v>
      </c>
      <c r="M566" s="127" t="s">
        <v>24</v>
      </c>
      <c r="N566" t="str">
        <f t="shared" si="11"/>
        <v>no es tupa</v>
      </c>
    </row>
    <row r="567" spans="1:14" ht="96" hidden="1" x14ac:dyDescent="0.25">
      <c r="A567" s="122">
        <v>563</v>
      </c>
      <c r="B567" s="122" t="s">
        <v>6976</v>
      </c>
      <c r="C567" s="125">
        <v>43227</v>
      </c>
      <c r="D567" s="122" t="s">
        <v>20</v>
      </c>
      <c r="E567" s="123" t="s">
        <v>6977</v>
      </c>
      <c r="F567" s="129" t="s">
        <v>6978</v>
      </c>
      <c r="G567" s="125">
        <v>43251</v>
      </c>
      <c r="H567" s="122" t="s">
        <v>5331</v>
      </c>
      <c r="I567" s="122" t="s">
        <v>5227</v>
      </c>
      <c r="J567" s="122" t="s">
        <v>78</v>
      </c>
      <c r="K567" s="126" t="s">
        <v>6979</v>
      </c>
      <c r="L567" s="127" t="s">
        <v>36</v>
      </c>
      <c r="M567" s="127" t="s">
        <v>24</v>
      </c>
      <c r="N567" t="str">
        <f t="shared" si="11"/>
        <v>no</v>
      </c>
    </row>
    <row r="568" spans="1:14" ht="72" hidden="1" x14ac:dyDescent="0.25">
      <c r="A568" s="122">
        <v>564</v>
      </c>
      <c r="B568" s="122" t="s">
        <v>6980</v>
      </c>
      <c r="C568" s="125">
        <v>43262</v>
      </c>
      <c r="D568" s="122" t="s">
        <v>5783</v>
      </c>
      <c r="E568" s="123" t="s">
        <v>6981</v>
      </c>
      <c r="F568" s="129" t="s">
        <v>6982</v>
      </c>
      <c r="G568" s="125">
        <v>43252</v>
      </c>
      <c r="H568" s="122" t="s">
        <v>6659</v>
      </c>
      <c r="I568" s="122" t="s">
        <v>5227</v>
      </c>
      <c r="J568" s="122" t="s">
        <v>6983</v>
      </c>
      <c r="K568" s="126" t="s">
        <v>6984</v>
      </c>
      <c r="L568" s="127" t="s">
        <v>3698</v>
      </c>
      <c r="M568" s="127" t="s">
        <v>24</v>
      </c>
      <c r="N568" t="str">
        <f>IF(C568="-","no es tupa",IF(G568&lt;=C568,"si","no"))</f>
        <v>si</v>
      </c>
    </row>
    <row r="569" spans="1:14" ht="60" hidden="1" x14ac:dyDescent="0.25">
      <c r="A569" s="122">
        <v>565</v>
      </c>
      <c r="B569" s="122" t="s">
        <v>6985</v>
      </c>
      <c r="C569" s="125">
        <v>43257</v>
      </c>
      <c r="D569" s="122" t="s">
        <v>5783</v>
      </c>
      <c r="E569" s="123" t="s">
        <v>6986</v>
      </c>
      <c r="F569" s="129" t="s">
        <v>6987</v>
      </c>
      <c r="G569" s="125">
        <v>43252</v>
      </c>
      <c r="H569" s="122" t="s">
        <v>5958</v>
      </c>
      <c r="I569" s="122" t="s">
        <v>5227</v>
      </c>
      <c r="J569" s="122" t="s">
        <v>4148</v>
      </c>
      <c r="K569" s="126" t="s">
        <v>6988</v>
      </c>
      <c r="L569" s="127" t="s">
        <v>3698</v>
      </c>
      <c r="M569" s="127" t="s">
        <v>24</v>
      </c>
      <c r="N569" t="str">
        <f t="shared" ref="N569:N632" si="12">IF(C569="-","no es tupa",IF(G569&lt;=C569,"si","no"))</f>
        <v>si</v>
      </c>
    </row>
    <row r="570" spans="1:14" ht="96" hidden="1" x14ac:dyDescent="0.25">
      <c r="A570" s="122">
        <v>566</v>
      </c>
      <c r="B570" s="122" t="s">
        <v>6989</v>
      </c>
      <c r="C570" s="125" t="s">
        <v>20</v>
      </c>
      <c r="D570" s="122" t="s">
        <v>5783</v>
      </c>
      <c r="E570" s="123" t="s">
        <v>6990</v>
      </c>
      <c r="F570" s="129" t="s">
        <v>6991</v>
      </c>
      <c r="G570" s="125">
        <v>43252</v>
      </c>
      <c r="H570" s="122" t="s">
        <v>6992</v>
      </c>
      <c r="I570" s="122" t="s">
        <v>4132</v>
      </c>
      <c r="J570" s="122" t="s">
        <v>4133</v>
      </c>
      <c r="K570" s="126" t="s">
        <v>6993</v>
      </c>
      <c r="L570" s="127" t="s">
        <v>23</v>
      </c>
      <c r="M570" s="127" t="s">
        <v>24</v>
      </c>
      <c r="N570" t="str">
        <f t="shared" si="12"/>
        <v>no es tupa</v>
      </c>
    </row>
    <row r="571" spans="1:14" ht="84" hidden="1" x14ac:dyDescent="0.25">
      <c r="A571" s="122">
        <v>567</v>
      </c>
      <c r="B571" s="122" t="s">
        <v>6994</v>
      </c>
      <c r="C571" s="125" t="s">
        <v>20</v>
      </c>
      <c r="D571" s="122" t="s">
        <v>5783</v>
      </c>
      <c r="E571" s="123" t="s">
        <v>6995</v>
      </c>
      <c r="F571" s="129" t="s">
        <v>6996</v>
      </c>
      <c r="G571" s="125">
        <v>43252</v>
      </c>
      <c r="H571" s="122" t="s">
        <v>6947</v>
      </c>
      <c r="I571" s="122" t="s">
        <v>4132</v>
      </c>
      <c r="J571" s="122" t="s">
        <v>4133</v>
      </c>
      <c r="K571" s="126" t="s">
        <v>6997</v>
      </c>
      <c r="L571" s="127" t="s">
        <v>23</v>
      </c>
      <c r="M571" s="127" t="s">
        <v>24</v>
      </c>
      <c r="N571" t="str">
        <f t="shared" si="12"/>
        <v>no es tupa</v>
      </c>
    </row>
    <row r="572" spans="1:14" ht="84" hidden="1" x14ac:dyDescent="0.25">
      <c r="A572" s="122">
        <v>568</v>
      </c>
      <c r="B572" s="122" t="s">
        <v>6998</v>
      </c>
      <c r="C572" s="125" t="s">
        <v>20</v>
      </c>
      <c r="D572" s="122" t="s">
        <v>5783</v>
      </c>
      <c r="E572" s="123" t="s">
        <v>6999</v>
      </c>
      <c r="F572" s="129" t="s">
        <v>7000</v>
      </c>
      <c r="G572" s="125">
        <v>43252</v>
      </c>
      <c r="H572" s="122" t="s">
        <v>7001</v>
      </c>
      <c r="I572" s="122" t="s">
        <v>4132</v>
      </c>
      <c r="J572" s="122" t="s">
        <v>4133</v>
      </c>
      <c r="K572" s="126" t="s">
        <v>7002</v>
      </c>
      <c r="L572" s="127" t="s">
        <v>23</v>
      </c>
      <c r="M572" s="127" t="s">
        <v>24</v>
      </c>
      <c r="N572" t="str">
        <f t="shared" si="12"/>
        <v>no es tupa</v>
      </c>
    </row>
    <row r="573" spans="1:14" ht="72" hidden="1" x14ac:dyDescent="0.25">
      <c r="A573" s="122">
        <v>569</v>
      </c>
      <c r="B573" s="122" t="s">
        <v>7003</v>
      </c>
      <c r="C573" s="125">
        <v>43262</v>
      </c>
      <c r="D573" s="122" t="s">
        <v>5783</v>
      </c>
      <c r="E573" s="123" t="s">
        <v>7004</v>
      </c>
      <c r="F573" s="129" t="s">
        <v>7005</v>
      </c>
      <c r="G573" s="125">
        <v>43252</v>
      </c>
      <c r="H573" s="122" t="s">
        <v>6659</v>
      </c>
      <c r="I573" s="122" t="s">
        <v>5227</v>
      </c>
      <c r="J573" s="122" t="s">
        <v>6983</v>
      </c>
      <c r="K573" s="126" t="s">
        <v>7006</v>
      </c>
      <c r="L573" s="127" t="s">
        <v>23</v>
      </c>
      <c r="M573" s="127" t="s">
        <v>24</v>
      </c>
      <c r="N573" t="str">
        <f t="shared" si="12"/>
        <v>si</v>
      </c>
    </row>
    <row r="574" spans="1:14" ht="96" hidden="1" x14ac:dyDescent="0.25">
      <c r="A574" s="122">
        <v>570</v>
      </c>
      <c r="B574" s="122" t="s">
        <v>7007</v>
      </c>
      <c r="C574" s="125">
        <v>43252</v>
      </c>
      <c r="D574" s="122" t="s">
        <v>5783</v>
      </c>
      <c r="E574" s="123" t="s">
        <v>7008</v>
      </c>
      <c r="F574" s="129" t="s">
        <v>7009</v>
      </c>
      <c r="G574" s="125">
        <v>43252</v>
      </c>
      <c r="H574" s="122" t="s">
        <v>3439</v>
      </c>
      <c r="I574" s="122" t="s">
        <v>5227</v>
      </c>
      <c r="J574" s="122" t="s">
        <v>78</v>
      </c>
      <c r="K574" s="126" t="s">
        <v>7010</v>
      </c>
      <c r="L574" s="127" t="s">
        <v>36</v>
      </c>
      <c r="M574" s="127" t="s">
        <v>24</v>
      </c>
      <c r="N574" t="str">
        <f t="shared" si="12"/>
        <v>si</v>
      </c>
    </row>
    <row r="575" spans="1:14" ht="108" hidden="1" x14ac:dyDescent="0.25">
      <c r="A575" s="122">
        <v>571</v>
      </c>
      <c r="B575" s="122" t="s">
        <v>7011</v>
      </c>
      <c r="C575" s="125" t="s">
        <v>20</v>
      </c>
      <c r="D575" s="122" t="s">
        <v>7012</v>
      </c>
      <c r="E575" s="123" t="s">
        <v>7013</v>
      </c>
      <c r="F575" s="129" t="s">
        <v>7014</v>
      </c>
      <c r="G575" s="125">
        <v>43255</v>
      </c>
      <c r="H575" s="122" t="s">
        <v>353</v>
      </c>
      <c r="I575" s="122" t="s">
        <v>179</v>
      </c>
      <c r="J575" s="122" t="s">
        <v>179</v>
      </c>
      <c r="K575" s="126" t="s">
        <v>7015</v>
      </c>
      <c r="L575" s="127" t="s">
        <v>36</v>
      </c>
      <c r="M575" s="127" t="s">
        <v>24</v>
      </c>
      <c r="N575" t="str">
        <f t="shared" si="12"/>
        <v>no es tupa</v>
      </c>
    </row>
    <row r="576" spans="1:14" ht="144" x14ac:dyDescent="0.25">
      <c r="A576" s="122">
        <v>572</v>
      </c>
      <c r="B576" s="122" t="s">
        <v>7016</v>
      </c>
      <c r="C576" s="125">
        <v>43220</v>
      </c>
      <c r="D576" s="122" t="s">
        <v>7017</v>
      </c>
      <c r="E576" s="123" t="s">
        <v>7018</v>
      </c>
      <c r="F576" s="129" t="s">
        <v>7019</v>
      </c>
      <c r="G576" s="125">
        <v>43256</v>
      </c>
      <c r="H576" s="122" t="s">
        <v>60</v>
      </c>
      <c r="I576" s="122" t="s">
        <v>4789</v>
      </c>
      <c r="J576" s="122" t="s">
        <v>7020</v>
      </c>
      <c r="K576" s="126" t="s">
        <v>7021</v>
      </c>
      <c r="L576" s="127" t="s">
        <v>36</v>
      </c>
      <c r="M576" s="127" t="s">
        <v>24</v>
      </c>
      <c r="N576" t="str">
        <f t="shared" si="12"/>
        <v>no</v>
      </c>
    </row>
    <row r="577" spans="1:14" ht="96" hidden="1" x14ac:dyDescent="0.25">
      <c r="A577" s="122">
        <v>573</v>
      </c>
      <c r="B577" s="122" t="s">
        <v>7022</v>
      </c>
      <c r="C577" s="125" t="s">
        <v>20</v>
      </c>
      <c r="D577" s="122" t="s">
        <v>5783</v>
      </c>
      <c r="E577" s="123" t="s">
        <v>7023</v>
      </c>
      <c r="F577" s="129" t="s">
        <v>7024</v>
      </c>
      <c r="G577" s="125">
        <v>43256</v>
      </c>
      <c r="H577" s="122" t="s">
        <v>5118</v>
      </c>
      <c r="I577" s="122" t="s">
        <v>4249</v>
      </c>
      <c r="J577" s="122" t="s">
        <v>179</v>
      </c>
      <c r="K577" s="126" t="s">
        <v>7025</v>
      </c>
      <c r="L577" s="127" t="s">
        <v>23</v>
      </c>
      <c r="M577" s="127" t="s">
        <v>24</v>
      </c>
      <c r="N577" t="str">
        <f t="shared" si="12"/>
        <v>no es tupa</v>
      </c>
    </row>
    <row r="578" spans="1:14" ht="84" hidden="1" x14ac:dyDescent="0.25">
      <c r="A578" s="122">
        <v>574</v>
      </c>
      <c r="B578" s="122" t="s">
        <v>7026</v>
      </c>
      <c r="C578" s="125" t="s">
        <v>20</v>
      </c>
      <c r="D578" s="122" t="s">
        <v>5783</v>
      </c>
      <c r="E578" s="123" t="s">
        <v>7027</v>
      </c>
      <c r="F578" s="129" t="s">
        <v>7028</v>
      </c>
      <c r="G578" s="125">
        <v>43256</v>
      </c>
      <c r="H578" s="122" t="s">
        <v>7029</v>
      </c>
      <c r="I578" s="122" t="s">
        <v>4132</v>
      </c>
      <c r="J578" s="122" t="s">
        <v>4133</v>
      </c>
      <c r="K578" s="126" t="s">
        <v>7030</v>
      </c>
      <c r="L578" s="127" t="s">
        <v>23</v>
      </c>
      <c r="M578" s="127" t="s">
        <v>24</v>
      </c>
      <c r="N578" t="str">
        <f t="shared" si="12"/>
        <v>no es tupa</v>
      </c>
    </row>
    <row r="579" spans="1:14" ht="84" hidden="1" x14ac:dyDescent="0.25">
      <c r="A579" s="122">
        <v>575</v>
      </c>
      <c r="B579" s="122" t="s">
        <v>7031</v>
      </c>
      <c r="C579" s="125" t="s">
        <v>20</v>
      </c>
      <c r="D579" s="122" t="s">
        <v>5783</v>
      </c>
      <c r="E579" s="123" t="s">
        <v>7032</v>
      </c>
      <c r="F579" s="129" t="s">
        <v>7033</v>
      </c>
      <c r="G579" s="125">
        <v>43256</v>
      </c>
      <c r="H579" s="122" t="s">
        <v>6947</v>
      </c>
      <c r="I579" s="122" t="s">
        <v>4132</v>
      </c>
      <c r="J579" s="122" t="s">
        <v>4133</v>
      </c>
      <c r="K579" s="126" t="s">
        <v>7034</v>
      </c>
      <c r="L579" s="127" t="s">
        <v>23</v>
      </c>
      <c r="M579" s="127" t="s">
        <v>24</v>
      </c>
      <c r="N579" t="str">
        <f t="shared" si="12"/>
        <v>no es tupa</v>
      </c>
    </row>
    <row r="580" spans="1:14" ht="84" hidden="1" x14ac:dyDescent="0.25">
      <c r="A580" s="122">
        <v>576</v>
      </c>
      <c r="B580" s="122" t="s">
        <v>7035</v>
      </c>
      <c r="C580" s="125" t="s">
        <v>20</v>
      </c>
      <c r="D580" s="122" t="s">
        <v>5783</v>
      </c>
      <c r="E580" s="123" t="s">
        <v>7036</v>
      </c>
      <c r="F580" s="129" t="s">
        <v>7037</v>
      </c>
      <c r="G580" s="125">
        <v>43256</v>
      </c>
      <c r="H580" s="122" t="s">
        <v>1589</v>
      </c>
      <c r="I580" s="122" t="s">
        <v>4132</v>
      </c>
      <c r="J580" s="122" t="s">
        <v>4133</v>
      </c>
      <c r="K580" s="126" t="s">
        <v>7038</v>
      </c>
      <c r="L580" s="127" t="s">
        <v>23</v>
      </c>
      <c r="M580" s="127" t="s">
        <v>24</v>
      </c>
      <c r="N580" t="str">
        <f t="shared" si="12"/>
        <v>no es tupa</v>
      </c>
    </row>
    <row r="581" spans="1:14" ht="96" hidden="1" x14ac:dyDescent="0.25">
      <c r="A581" s="122">
        <v>577</v>
      </c>
      <c r="B581" s="122" t="s">
        <v>7039</v>
      </c>
      <c r="C581" s="125">
        <v>43255</v>
      </c>
      <c r="D581" s="122" t="s">
        <v>7040</v>
      </c>
      <c r="E581" s="123" t="s">
        <v>7041</v>
      </c>
      <c r="F581" s="129" t="s">
        <v>7042</v>
      </c>
      <c r="G581" s="125">
        <v>43256</v>
      </c>
      <c r="H581" s="122" t="s">
        <v>7043</v>
      </c>
      <c r="I581" s="122" t="s">
        <v>4174</v>
      </c>
      <c r="J581" s="122" t="s">
        <v>4699</v>
      </c>
      <c r="K581" s="126" t="s">
        <v>7044</v>
      </c>
      <c r="L581" s="127" t="s">
        <v>23</v>
      </c>
      <c r="M581" s="127" t="s">
        <v>24</v>
      </c>
      <c r="N581" t="str">
        <f t="shared" si="12"/>
        <v>no</v>
      </c>
    </row>
    <row r="582" spans="1:14" ht="84" hidden="1" x14ac:dyDescent="0.25">
      <c r="A582" s="122">
        <v>578</v>
      </c>
      <c r="B582" s="122" t="s">
        <v>7045</v>
      </c>
      <c r="C582" s="125" t="s">
        <v>20</v>
      </c>
      <c r="D582" s="122" t="s">
        <v>5783</v>
      </c>
      <c r="E582" s="123" t="s">
        <v>7046</v>
      </c>
      <c r="F582" s="129" t="s">
        <v>7047</v>
      </c>
      <c r="G582" s="125">
        <v>43256</v>
      </c>
      <c r="H582" s="122" t="s">
        <v>7048</v>
      </c>
      <c r="I582" s="122" t="s">
        <v>4132</v>
      </c>
      <c r="J582" s="122" t="s">
        <v>4133</v>
      </c>
      <c r="K582" s="126" t="s">
        <v>7049</v>
      </c>
      <c r="L582" s="127" t="s">
        <v>23</v>
      </c>
      <c r="M582" s="127" t="s">
        <v>24</v>
      </c>
      <c r="N582" t="str">
        <f t="shared" si="12"/>
        <v>no es tupa</v>
      </c>
    </row>
    <row r="583" spans="1:14" ht="72" hidden="1" x14ac:dyDescent="0.25">
      <c r="A583" s="122">
        <v>579</v>
      </c>
      <c r="B583" s="122" t="s">
        <v>7050</v>
      </c>
      <c r="C583" s="125">
        <v>43251</v>
      </c>
      <c r="D583" s="122" t="s">
        <v>20</v>
      </c>
      <c r="E583" s="123" t="s">
        <v>7051</v>
      </c>
      <c r="F583" s="129" t="s">
        <v>7052</v>
      </c>
      <c r="G583" s="125">
        <v>43256</v>
      </c>
      <c r="H583" s="122" t="s">
        <v>3458</v>
      </c>
      <c r="I583" s="122" t="s">
        <v>5227</v>
      </c>
      <c r="J583" s="122" t="s">
        <v>4148</v>
      </c>
      <c r="K583" s="126" t="s">
        <v>7053</v>
      </c>
      <c r="L583" s="127" t="s">
        <v>23</v>
      </c>
      <c r="M583" s="127" t="s">
        <v>24</v>
      </c>
      <c r="N583" t="str">
        <f t="shared" si="12"/>
        <v>no</v>
      </c>
    </row>
    <row r="584" spans="1:14" ht="60" hidden="1" x14ac:dyDescent="0.25">
      <c r="A584" s="122">
        <v>580</v>
      </c>
      <c r="B584" s="122" t="s">
        <v>7054</v>
      </c>
      <c r="C584" s="125" t="s">
        <v>20</v>
      </c>
      <c r="D584" s="122" t="s">
        <v>5783</v>
      </c>
      <c r="E584" s="123" t="s">
        <v>7055</v>
      </c>
      <c r="F584" s="129" t="s">
        <v>7056</v>
      </c>
      <c r="G584" s="125">
        <v>43256</v>
      </c>
      <c r="H584" s="122" t="s">
        <v>7057</v>
      </c>
      <c r="I584" s="122" t="s">
        <v>4132</v>
      </c>
      <c r="J584" s="122" t="s">
        <v>4133</v>
      </c>
      <c r="K584" s="126" t="s">
        <v>7058</v>
      </c>
      <c r="L584" s="127" t="s">
        <v>23</v>
      </c>
      <c r="M584" s="127" t="s">
        <v>24</v>
      </c>
      <c r="N584" t="str">
        <f t="shared" si="12"/>
        <v>no es tupa</v>
      </c>
    </row>
    <row r="585" spans="1:14" ht="60" hidden="1" x14ac:dyDescent="0.25">
      <c r="A585" s="122">
        <v>581</v>
      </c>
      <c r="B585" s="122" t="s">
        <v>7059</v>
      </c>
      <c r="C585" s="125" t="s">
        <v>20</v>
      </c>
      <c r="D585" s="122" t="s">
        <v>5783</v>
      </c>
      <c r="E585" s="123" t="s">
        <v>7060</v>
      </c>
      <c r="F585" s="129" t="s">
        <v>7061</v>
      </c>
      <c r="G585" s="125">
        <v>43256</v>
      </c>
      <c r="H585" s="122" t="s">
        <v>7062</v>
      </c>
      <c r="I585" s="122" t="s">
        <v>4132</v>
      </c>
      <c r="J585" s="122" t="s">
        <v>4133</v>
      </c>
      <c r="K585" s="126" t="s">
        <v>7063</v>
      </c>
      <c r="L585" s="127" t="s">
        <v>23</v>
      </c>
      <c r="M585" s="127" t="s">
        <v>24</v>
      </c>
      <c r="N585" t="str">
        <f t="shared" si="12"/>
        <v>no es tupa</v>
      </c>
    </row>
    <row r="586" spans="1:14" ht="60" hidden="1" x14ac:dyDescent="0.25">
      <c r="A586" s="122">
        <v>582</v>
      </c>
      <c r="B586" s="122" t="s">
        <v>7064</v>
      </c>
      <c r="C586" s="125" t="s">
        <v>20</v>
      </c>
      <c r="D586" s="122" t="s">
        <v>5783</v>
      </c>
      <c r="E586" s="123" t="s">
        <v>7065</v>
      </c>
      <c r="F586" s="129" t="s">
        <v>7066</v>
      </c>
      <c r="G586" s="125">
        <v>43256</v>
      </c>
      <c r="H586" s="122" t="s">
        <v>7067</v>
      </c>
      <c r="I586" s="122" t="s">
        <v>4132</v>
      </c>
      <c r="J586" s="122" t="s">
        <v>4133</v>
      </c>
      <c r="K586" s="126" t="s">
        <v>7068</v>
      </c>
      <c r="L586" s="127" t="s">
        <v>23</v>
      </c>
      <c r="M586" s="127" t="s">
        <v>24</v>
      </c>
      <c r="N586" t="str">
        <f t="shared" si="12"/>
        <v>no es tupa</v>
      </c>
    </row>
    <row r="587" spans="1:14" ht="96" hidden="1" x14ac:dyDescent="0.25">
      <c r="A587" s="122">
        <v>583</v>
      </c>
      <c r="B587" s="122" t="s">
        <v>7069</v>
      </c>
      <c r="C587" s="125" t="s">
        <v>20</v>
      </c>
      <c r="D587" s="122" t="s">
        <v>5783</v>
      </c>
      <c r="E587" s="123" t="s">
        <v>7070</v>
      </c>
      <c r="F587" s="129" t="s">
        <v>7071</v>
      </c>
      <c r="G587" s="125">
        <v>43257</v>
      </c>
      <c r="H587" s="122" t="s">
        <v>7072</v>
      </c>
      <c r="I587" s="122" t="s">
        <v>4249</v>
      </c>
      <c r="J587" s="122" t="s">
        <v>179</v>
      </c>
      <c r="K587" s="126" t="s">
        <v>7073</v>
      </c>
      <c r="L587" s="127" t="s">
        <v>23</v>
      </c>
      <c r="M587" s="127" t="s">
        <v>24</v>
      </c>
      <c r="N587" t="str">
        <f t="shared" si="12"/>
        <v>no es tupa</v>
      </c>
    </row>
    <row r="588" spans="1:14" ht="96" hidden="1" x14ac:dyDescent="0.25">
      <c r="A588" s="122">
        <v>584</v>
      </c>
      <c r="B588" s="122" t="s">
        <v>7074</v>
      </c>
      <c r="C588" s="125" t="s">
        <v>20</v>
      </c>
      <c r="D588" s="122" t="s">
        <v>5783</v>
      </c>
      <c r="E588" s="123" t="s">
        <v>7075</v>
      </c>
      <c r="F588" s="129" t="s">
        <v>7076</v>
      </c>
      <c r="G588" s="125">
        <v>43257</v>
      </c>
      <c r="H588" s="122" t="s">
        <v>3271</v>
      </c>
      <c r="I588" s="122" t="s">
        <v>4249</v>
      </c>
      <c r="J588" s="122" t="s">
        <v>179</v>
      </c>
      <c r="K588" s="126" t="s">
        <v>7077</v>
      </c>
      <c r="L588" s="127" t="s">
        <v>23</v>
      </c>
      <c r="M588" s="127" t="s">
        <v>24</v>
      </c>
      <c r="N588" t="str">
        <f t="shared" si="12"/>
        <v>no es tupa</v>
      </c>
    </row>
    <row r="589" spans="1:14" ht="96" hidden="1" x14ac:dyDescent="0.25">
      <c r="A589" s="122">
        <v>585</v>
      </c>
      <c r="B589" s="122" t="s">
        <v>7078</v>
      </c>
      <c r="C589" s="125" t="s">
        <v>20</v>
      </c>
      <c r="D589" s="122" t="s">
        <v>5783</v>
      </c>
      <c r="E589" s="123" t="s">
        <v>7079</v>
      </c>
      <c r="F589" s="129" t="s">
        <v>7080</v>
      </c>
      <c r="G589" s="125">
        <v>43257</v>
      </c>
      <c r="H589" s="122" t="s">
        <v>1381</v>
      </c>
      <c r="I589" s="122" t="s">
        <v>4249</v>
      </c>
      <c r="J589" s="122" t="s">
        <v>179</v>
      </c>
      <c r="K589" s="126" t="s">
        <v>7081</v>
      </c>
      <c r="L589" s="127" t="s">
        <v>23</v>
      </c>
      <c r="M589" s="127" t="s">
        <v>24</v>
      </c>
      <c r="N589" t="str">
        <f t="shared" si="12"/>
        <v>no es tupa</v>
      </c>
    </row>
    <row r="590" spans="1:14" ht="108" x14ac:dyDescent="0.25">
      <c r="A590" s="122">
        <v>586</v>
      </c>
      <c r="B590" s="122" t="s">
        <v>7082</v>
      </c>
      <c r="C590" s="125">
        <v>43257</v>
      </c>
      <c r="D590" s="122" t="s">
        <v>7083</v>
      </c>
      <c r="E590" s="123" t="s">
        <v>7084</v>
      </c>
      <c r="F590" s="129" t="s">
        <v>7085</v>
      </c>
      <c r="G590" s="125">
        <v>43257</v>
      </c>
      <c r="H590" s="122" t="s">
        <v>353</v>
      </c>
      <c r="I590" s="122" t="s">
        <v>4789</v>
      </c>
      <c r="J590" s="122" t="s">
        <v>4790</v>
      </c>
      <c r="K590" s="126" t="s">
        <v>7086</v>
      </c>
      <c r="L590" s="127" t="s">
        <v>3698</v>
      </c>
      <c r="M590" s="127" t="s">
        <v>24</v>
      </c>
      <c r="N590" t="str">
        <f t="shared" si="12"/>
        <v>si</v>
      </c>
    </row>
    <row r="591" spans="1:14" ht="96" hidden="1" x14ac:dyDescent="0.25">
      <c r="A591" s="122">
        <v>587</v>
      </c>
      <c r="B591" s="122" t="s">
        <v>7087</v>
      </c>
      <c r="C591" s="125" t="s">
        <v>20</v>
      </c>
      <c r="D591" s="122" t="s">
        <v>5783</v>
      </c>
      <c r="E591" s="123" t="s">
        <v>7088</v>
      </c>
      <c r="F591" s="129" t="s">
        <v>7089</v>
      </c>
      <c r="G591" s="125">
        <v>43257</v>
      </c>
      <c r="H591" s="122" t="s">
        <v>1589</v>
      </c>
      <c r="I591" s="122" t="s">
        <v>4249</v>
      </c>
      <c r="J591" s="122" t="s">
        <v>179</v>
      </c>
      <c r="K591" s="126" t="s">
        <v>7090</v>
      </c>
      <c r="L591" s="127" t="s">
        <v>23</v>
      </c>
      <c r="M591" s="127" t="s">
        <v>24</v>
      </c>
      <c r="N591" t="str">
        <f t="shared" si="12"/>
        <v>no es tupa</v>
      </c>
    </row>
    <row r="592" spans="1:14" ht="96" hidden="1" x14ac:dyDescent="0.25">
      <c r="A592" s="122">
        <v>588</v>
      </c>
      <c r="B592" s="122" t="s">
        <v>7091</v>
      </c>
      <c r="C592" s="125" t="s">
        <v>20</v>
      </c>
      <c r="D592" s="122" t="s">
        <v>5783</v>
      </c>
      <c r="E592" s="123" t="s">
        <v>7092</v>
      </c>
      <c r="F592" s="129" t="s">
        <v>7093</v>
      </c>
      <c r="G592" s="125">
        <v>43257</v>
      </c>
      <c r="H592" s="122" t="s">
        <v>890</v>
      </c>
      <c r="I592" s="122" t="s">
        <v>4249</v>
      </c>
      <c r="J592" s="122" t="s">
        <v>179</v>
      </c>
      <c r="K592" s="126" t="s">
        <v>7094</v>
      </c>
      <c r="L592" s="127" t="s">
        <v>23</v>
      </c>
      <c r="M592" s="127" t="s">
        <v>24</v>
      </c>
      <c r="N592" t="str">
        <f t="shared" si="12"/>
        <v>no es tupa</v>
      </c>
    </row>
    <row r="593" spans="1:14" ht="84" hidden="1" x14ac:dyDescent="0.25">
      <c r="A593" s="122">
        <v>589</v>
      </c>
      <c r="B593" s="122" t="s">
        <v>7095</v>
      </c>
      <c r="C593" s="125" t="s">
        <v>20</v>
      </c>
      <c r="D593" s="122" t="s">
        <v>5783</v>
      </c>
      <c r="E593" s="123" t="s">
        <v>7096</v>
      </c>
      <c r="F593" s="129" t="s">
        <v>7097</v>
      </c>
      <c r="G593" s="125">
        <v>43257</v>
      </c>
      <c r="H593" s="122" t="s">
        <v>2301</v>
      </c>
      <c r="I593" s="122" t="s">
        <v>4249</v>
      </c>
      <c r="J593" s="122" t="s">
        <v>179</v>
      </c>
      <c r="K593" s="126" t="s">
        <v>7098</v>
      </c>
      <c r="L593" s="127" t="s">
        <v>23</v>
      </c>
      <c r="M593" s="127" t="s">
        <v>24</v>
      </c>
      <c r="N593" t="str">
        <f t="shared" si="12"/>
        <v>no es tupa</v>
      </c>
    </row>
    <row r="594" spans="1:14" ht="84" hidden="1" x14ac:dyDescent="0.25">
      <c r="A594" s="122">
        <v>590</v>
      </c>
      <c r="B594" s="122" t="s">
        <v>7099</v>
      </c>
      <c r="C594" s="125" t="s">
        <v>20</v>
      </c>
      <c r="D594" s="122" t="s">
        <v>5783</v>
      </c>
      <c r="E594" s="123" t="s">
        <v>7100</v>
      </c>
      <c r="F594" s="129" t="s">
        <v>7101</v>
      </c>
      <c r="G594" s="125">
        <v>43257</v>
      </c>
      <c r="H594" s="122" t="s">
        <v>6961</v>
      </c>
      <c r="I594" s="122" t="s">
        <v>4132</v>
      </c>
      <c r="J594" s="122" t="s">
        <v>4133</v>
      </c>
      <c r="K594" s="126" t="s">
        <v>7102</v>
      </c>
      <c r="L594" s="127" t="s">
        <v>23</v>
      </c>
      <c r="M594" s="127" t="s">
        <v>24</v>
      </c>
      <c r="N594" t="str">
        <f t="shared" si="12"/>
        <v>no es tupa</v>
      </c>
    </row>
    <row r="595" spans="1:14" ht="84" hidden="1" x14ac:dyDescent="0.25">
      <c r="A595" s="122">
        <v>591</v>
      </c>
      <c r="B595" s="122" t="s">
        <v>7103</v>
      </c>
      <c r="C595" s="125" t="s">
        <v>20</v>
      </c>
      <c r="D595" s="122" t="s">
        <v>5783</v>
      </c>
      <c r="E595" s="123" t="s">
        <v>7104</v>
      </c>
      <c r="F595" s="129" t="s">
        <v>7105</v>
      </c>
      <c r="G595" s="125">
        <v>43257</v>
      </c>
      <c r="H595" s="122" t="s">
        <v>4552</v>
      </c>
      <c r="I595" s="122" t="s">
        <v>4132</v>
      </c>
      <c r="J595" s="122" t="s">
        <v>4133</v>
      </c>
      <c r="K595" s="126" t="s">
        <v>7106</v>
      </c>
      <c r="L595" s="127" t="s">
        <v>23</v>
      </c>
      <c r="M595" s="127" t="s">
        <v>24</v>
      </c>
      <c r="N595" t="str">
        <f t="shared" si="12"/>
        <v>no es tupa</v>
      </c>
    </row>
    <row r="596" spans="1:14" ht="84" hidden="1" x14ac:dyDescent="0.25">
      <c r="A596" s="122">
        <v>592</v>
      </c>
      <c r="B596" s="122" t="s">
        <v>7107</v>
      </c>
      <c r="C596" s="125" t="s">
        <v>20</v>
      </c>
      <c r="D596" s="122" t="s">
        <v>5783</v>
      </c>
      <c r="E596" s="123" t="s">
        <v>7108</v>
      </c>
      <c r="F596" s="129" t="s">
        <v>7109</v>
      </c>
      <c r="G596" s="125">
        <v>43257</v>
      </c>
      <c r="H596" s="122" t="s">
        <v>7110</v>
      </c>
      <c r="I596" s="122" t="s">
        <v>4132</v>
      </c>
      <c r="J596" s="122" t="s">
        <v>4133</v>
      </c>
      <c r="K596" s="126" t="s">
        <v>7111</v>
      </c>
      <c r="L596" s="127" t="s">
        <v>23</v>
      </c>
      <c r="M596" s="127" t="s">
        <v>24</v>
      </c>
      <c r="N596" t="str">
        <f t="shared" si="12"/>
        <v>no es tupa</v>
      </c>
    </row>
    <row r="597" spans="1:14" ht="84" hidden="1" x14ac:dyDescent="0.25">
      <c r="A597" s="122">
        <v>593</v>
      </c>
      <c r="B597" s="122" t="s">
        <v>7112</v>
      </c>
      <c r="C597" s="125" t="s">
        <v>20</v>
      </c>
      <c r="D597" s="122" t="s">
        <v>5783</v>
      </c>
      <c r="E597" s="123" t="s">
        <v>7113</v>
      </c>
      <c r="F597" s="129" t="s">
        <v>7114</v>
      </c>
      <c r="G597" s="125">
        <v>43257</v>
      </c>
      <c r="H597" s="122" t="s">
        <v>7115</v>
      </c>
      <c r="I597" s="122" t="s">
        <v>4132</v>
      </c>
      <c r="J597" s="122" t="s">
        <v>4133</v>
      </c>
      <c r="K597" s="126" t="s">
        <v>7116</v>
      </c>
      <c r="L597" s="127" t="s">
        <v>23</v>
      </c>
      <c r="M597" s="127" t="s">
        <v>24</v>
      </c>
      <c r="N597" t="str">
        <f t="shared" si="12"/>
        <v>no es tupa</v>
      </c>
    </row>
    <row r="598" spans="1:14" ht="84" hidden="1" x14ac:dyDescent="0.25">
      <c r="A598" s="122">
        <v>594</v>
      </c>
      <c r="B598" s="122" t="s">
        <v>7117</v>
      </c>
      <c r="C598" s="125" t="s">
        <v>20</v>
      </c>
      <c r="D598" s="122" t="s">
        <v>5783</v>
      </c>
      <c r="E598" s="123" t="s">
        <v>7118</v>
      </c>
      <c r="F598" s="129" t="s">
        <v>7119</v>
      </c>
      <c r="G598" s="125">
        <v>43257</v>
      </c>
      <c r="H598" s="122" t="s">
        <v>7120</v>
      </c>
      <c r="I598" s="122" t="s">
        <v>4132</v>
      </c>
      <c r="J598" s="122" t="s">
        <v>4133</v>
      </c>
      <c r="K598" s="126" t="s">
        <v>7121</v>
      </c>
      <c r="L598" s="127" t="s">
        <v>23</v>
      </c>
      <c r="M598" s="127" t="s">
        <v>24</v>
      </c>
      <c r="N598" t="str">
        <f t="shared" si="12"/>
        <v>no es tupa</v>
      </c>
    </row>
    <row r="599" spans="1:14" ht="84" hidden="1" x14ac:dyDescent="0.25">
      <c r="A599" s="122">
        <v>595</v>
      </c>
      <c r="B599" s="122" t="s">
        <v>7122</v>
      </c>
      <c r="C599" s="125" t="s">
        <v>20</v>
      </c>
      <c r="D599" s="122" t="s">
        <v>5783</v>
      </c>
      <c r="E599" s="123" t="s">
        <v>7123</v>
      </c>
      <c r="F599" s="129" t="s">
        <v>7124</v>
      </c>
      <c r="G599" s="125">
        <v>43257</v>
      </c>
      <c r="H599" s="122" t="s">
        <v>7125</v>
      </c>
      <c r="I599" s="122" t="s">
        <v>4132</v>
      </c>
      <c r="J599" s="122" t="s">
        <v>4133</v>
      </c>
      <c r="K599" s="126" t="s">
        <v>7126</v>
      </c>
      <c r="L599" s="127" t="s">
        <v>23</v>
      </c>
      <c r="M599" s="127" t="s">
        <v>24</v>
      </c>
      <c r="N599" t="str">
        <f t="shared" si="12"/>
        <v>no es tupa</v>
      </c>
    </row>
    <row r="600" spans="1:14" ht="120" hidden="1" x14ac:dyDescent="0.25">
      <c r="A600" s="122">
        <v>596</v>
      </c>
      <c r="B600" s="122" t="s">
        <v>7127</v>
      </c>
      <c r="C600" s="125">
        <v>43266</v>
      </c>
      <c r="D600" s="122" t="s">
        <v>7128</v>
      </c>
      <c r="E600" s="123" t="s">
        <v>7129</v>
      </c>
      <c r="F600" s="129" t="s">
        <v>7130</v>
      </c>
      <c r="G600" s="125">
        <v>43258</v>
      </c>
      <c r="H600" s="122" t="s">
        <v>2367</v>
      </c>
      <c r="I600" s="122" t="s">
        <v>5536</v>
      </c>
      <c r="J600" s="122" t="s">
        <v>4237</v>
      </c>
      <c r="K600" s="126" t="s">
        <v>7131</v>
      </c>
      <c r="L600" s="127" t="s">
        <v>3698</v>
      </c>
      <c r="M600" s="127" t="s">
        <v>24</v>
      </c>
      <c r="N600" t="str">
        <f t="shared" si="12"/>
        <v>si</v>
      </c>
    </row>
    <row r="601" spans="1:14" ht="60" hidden="1" x14ac:dyDescent="0.25">
      <c r="A601" s="122">
        <v>597</v>
      </c>
      <c r="B601" s="122" t="s">
        <v>7132</v>
      </c>
      <c r="C601" s="125">
        <v>43263</v>
      </c>
      <c r="D601" s="122" t="s">
        <v>5783</v>
      </c>
      <c r="E601" s="123" t="s">
        <v>7133</v>
      </c>
      <c r="F601" s="129" t="s">
        <v>7134</v>
      </c>
      <c r="G601" s="125">
        <v>43258</v>
      </c>
      <c r="H601" s="122" t="s">
        <v>7135</v>
      </c>
      <c r="I601" s="122" t="s">
        <v>5227</v>
      </c>
      <c r="J601" s="122" t="s">
        <v>4148</v>
      </c>
      <c r="K601" s="126" t="s">
        <v>7136</v>
      </c>
      <c r="L601" s="127" t="s">
        <v>3698</v>
      </c>
      <c r="M601" s="127" t="s">
        <v>24</v>
      </c>
      <c r="N601" t="str">
        <f t="shared" si="12"/>
        <v>si</v>
      </c>
    </row>
    <row r="602" spans="1:14" ht="84" hidden="1" x14ac:dyDescent="0.25">
      <c r="A602" s="122">
        <v>598</v>
      </c>
      <c r="B602" s="122" t="s">
        <v>7137</v>
      </c>
      <c r="C602" s="125">
        <v>43228</v>
      </c>
      <c r="D602" s="122" t="s">
        <v>7138</v>
      </c>
      <c r="E602" s="123" t="s">
        <v>7139</v>
      </c>
      <c r="F602" s="129" t="s">
        <v>7140</v>
      </c>
      <c r="G602" s="125">
        <v>43258</v>
      </c>
      <c r="H602" s="122" t="s">
        <v>489</v>
      </c>
      <c r="I602" s="122" t="s">
        <v>4811</v>
      </c>
      <c r="J602" s="122" t="s">
        <v>6024</v>
      </c>
      <c r="K602" s="126" t="s">
        <v>7141</v>
      </c>
      <c r="L602" s="127" t="s">
        <v>23</v>
      </c>
      <c r="M602" s="127" t="s">
        <v>24</v>
      </c>
      <c r="N602" t="str">
        <f t="shared" si="12"/>
        <v>no</v>
      </c>
    </row>
    <row r="603" spans="1:14" ht="108" hidden="1" x14ac:dyDescent="0.25">
      <c r="A603" s="122">
        <v>599</v>
      </c>
      <c r="B603" s="122" t="s">
        <v>7142</v>
      </c>
      <c r="C603" s="125">
        <v>43258</v>
      </c>
      <c r="D603" s="122" t="s">
        <v>7143</v>
      </c>
      <c r="E603" s="123" t="s">
        <v>7144</v>
      </c>
      <c r="F603" s="129" t="s">
        <v>7145</v>
      </c>
      <c r="G603" s="125">
        <v>43258</v>
      </c>
      <c r="H603" s="122" t="s">
        <v>130</v>
      </c>
      <c r="I603" s="122" t="s">
        <v>4891</v>
      </c>
      <c r="J603" s="122" t="s">
        <v>86</v>
      </c>
      <c r="K603" s="126" t="s">
        <v>7146</v>
      </c>
      <c r="L603" s="127" t="s">
        <v>36</v>
      </c>
      <c r="M603" s="127" t="s">
        <v>24</v>
      </c>
      <c r="N603" t="str">
        <f t="shared" si="12"/>
        <v>si</v>
      </c>
    </row>
    <row r="604" spans="1:14" ht="96" x14ac:dyDescent="0.25">
      <c r="A604" s="122">
        <v>600</v>
      </c>
      <c r="B604" s="122" t="s">
        <v>7147</v>
      </c>
      <c r="C604" s="133">
        <v>37991</v>
      </c>
      <c r="D604" s="122" t="s">
        <v>7148</v>
      </c>
      <c r="E604" s="123" t="s">
        <v>7149</v>
      </c>
      <c r="F604" s="129" t="s">
        <v>7150</v>
      </c>
      <c r="G604" s="125">
        <v>43258</v>
      </c>
      <c r="H604" s="122" t="s">
        <v>7151</v>
      </c>
      <c r="I604" s="122" t="s">
        <v>4789</v>
      </c>
      <c r="J604" s="122" t="s">
        <v>4790</v>
      </c>
      <c r="K604" s="126" t="s">
        <v>7152</v>
      </c>
      <c r="L604" s="127" t="s">
        <v>36</v>
      </c>
      <c r="M604" s="127" t="s">
        <v>24</v>
      </c>
      <c r="N604" t="str">
        <f t="shared" si="12"/>
        <v>no</v>
      </c>
    </row>
    <row r="605" spans="1:14" ht="96" hidden="1" x14ac:dyDescent="0.25">
      <c r="A605" s="122">
        <v>601</v>
      </c>
      <c r="B605" s="122" t="s">
        <v>7153</v>
      </c>
      <c r="C605" s="125" t="s">
        <v>20</v>
      </c>
      <c r="D605" s="122" t="s">
        <v>5783</v>
      </c>
      <c r="E605" s="123" t="s">
        <v>7154</v>
      </c>
      <c r="F605" s="129" t="s">
        <v>7155</v>
      </c>
      <c r="G605" s="125">
        <v>43259</v>
      </c>
      <c r="H605" s="122" t="s">
        <v>3797</v>
      </c>
      <c r="I605" s="122" t="s">
        <v>4249</v>
      </c>
      <c r="J605" s="122" t="s">
        <v>179</v>
      </c>
      <c r="K605" s="126" t="s">
        <v>7156</v>
      </c>
      <c r="L605" s="127" t="s">
        <v>23</v>
      </c>
      <c r="M605" s="127" t="s">
        <v>24</v>
      </c>
      <c r="N605" t="str">
        <f t="shared" si="12"/>
        <v>no es tupa</v>
      </c>
    </row>
    <row r="606" spans="1:14" ht="84" hidden="1" x14ac:dyDescent="0.25">
      <c r="A606" s="122">
        <v>602</v>
      </c>
      <c r="B606" s="122" t="s">
        <v>7157</v>
      </c>
      <c r="C606" s="125" t="s">
        <v>20</v>
      </c>
      <c r="D606" s="122" t="s">
        <v>5783</v>
      </c>
      <c r="E606" s="123" t="s">
        <v>7158</v>
      </c>
      <c r="F606" s="129" t="s">
        <v>7159</v>
      </c>
      <c r="G606" s="125">
        <v>43259</v>
      </c>
      <c r="H606" s="122" t="s">
        <v>1944</v>
      </c>
      <c r="I606" s="122" t="s">
        <v>4132</v>
      </c>
      <c r="J606" s="122" t="s">
        <v>179</v>
      </c>
      <c r="K606" s="126" t="s">
        <v>7160</v>
      </c>
      <c r="L606" s="127" t="s">
        <v>23</v>
      </c>
      <c r="M606" s="127" t="s">
        <v>24</v>
      </c>
      <c r="N606" t="str">
        <f t="shared" si="12"/>
        <v>no es tupa</v>
      </c>
    </row>
    <row r="607" spans="1:14" ht="84" hidden="1" x14ac:dyDescent="0.25">
      <c r="A607" s="122">
        <v>603</v>
      </c>
      <c r="B607" s="122" t="s">
        <v>7161</v>
      </c>
      <c r="C607" s="125" t="s">
        <v>20</v>
      </c>
      <c r="D607" s="122" t="s">
        <v>5783</v>
      </c>
      <c r="E607" s="123" t="s">
        <v>7162</v>
      </c>
      <c r="F607" s="129" t="s">
        <v>7163</v>
      </c>
      <c r="G607" s="125">
        <v>43259</v>
      </c>
      <c r="H607" s="122" t="s">
        <v>7164</v>
      </c>
      <c r="I607" s="122" t="s">
        <v>4132</v>
      </c>
      <c r="J607" s="122" t="s">
        <v>179</v>
      </c>
      <c r="K607" s="126" t="s">
        <v>7165</v>
      </c>
      <c r="L607" s="127" t="s">
        <v>23</v>
      </c>
      <c r="M607" s="127" t="s">
        <v>24</v>
      </c>
      <c r="N607" t="str">
        <f t="shared" si="12"/>
        <v>no es tupa</v>
      </c>
    </row>
    <row r="608" spans="1:14" ht="84" hidden="1" x14ac:dyDescent="0.25">
      <c r="A608" s="122">
        <v>604</v>
      </c>
      <c r="B608" s="122" t="s">
        <v>7166</v>
      </c>
      <c r="C608" s="125" t="s">
        <v>20</v>
      </c>
      <c r="D608" s="122" t="s">
        <v>5783</v>
      </c>
      <c r="E608" s="123" t="s">
        <v>7167</v>
      </c>
      <c r="F608" s="129" t="s">
        <v>7168</v>
      </c>
      <c r="G608" s="125">
        <v>43259</v>
      </c>
      <c r="H608" s="122" t="s">
        <v>7169</v>
      </c>
      <c r="I608" s="122" t="s">
        <v>4132</v>
      </c>
      <c r="J608" s="122" t="s">
        <v>4133</v>
      </c>
      <c r="K608" s="126" t="s">
        <v>7170</v>
      </c>
      <c r="L608" s="127" t="s">
        <v>23</v>
      </c>
      <c r="M608" s="127" t="s">
        <v>24</v>
      </c>
      <c r="N608" t="str">
        <f t="shared" si="12"/>
        <v>no es tupa</v>
      </c>
    </row>
    <row r="609" spans="1:14" ht="144" hidden="1" x14ac:dyDescent="0.25">
      <c r="A609" s="122">
        <v>605</v>
      </c>
      <c r="B609" s="122" t="s">
        <v>7171</v>
      </c>
      <c r="C609" s="125" t="s">
        <v>20</v>
      </c>
      <c r="D609" s="122" t="s">
        <v>20</v>
      </c>
      <c r="E609" s="123" t="s">
        <v>7172</v>
      </c>
      <c r="F609" s="129" t="s">
        <v>7173</v>
      </c>
      <c r="G609" s="125">
        <v>43259</v>
      </c>
      <c r="H609" s="122" t="s">
        <v>566</v>
      </c>
      <c r="I609" s="122" t="s">
        <v>179</v>
      </c>
      <c r="J609" s="122" t="s">
        <v>7174</v>
      </c>
      <c r="K609" s="126" t="s">
        <v>7175</v>
      </c>
      <c r="L609" s="127" t="s">
        <v>3698</v>
      </c>
      <c r="M609" s="127" t="s">
        <v>24</v>
      </c>
      <c r="N609" t="str">
        <f t="shared" si="12"/>
        <v>no es tupa</v>
      </c>
    </row>
    <row r="610" spans="1:14" ht="96" hidden="1" x14ac:dyDescent="0.25">
      <c r="A610" s="122">
        <v>606</v>
      </c>
      <c r="B610" s="122" t="s">
        <v>7176</v>
      </c>
      <c r="C610" s="125">
        <v>43259</v>
      </c>
      <c r="D610" s="122" t="s">
        <v>20</v>
      </c>
      <c r="E610" s="123" t="s">
        <v>7177</v>
      </c>
      <c r="F610" s="129" t="s">
        <v>7178</v>
      </c>
      <c r="G610" s="125">
        <v>43259</v>
      </c>
      <c r="H610" s="122" t="s">
        <v>453</v>
      </c>
      <c r="I610" s="122" t="s">
        <v>5283</v>
      </c>
      <c r="J610" s="122" t="s">
        <v>7179</v>
      </c>
      <c r="K610" s="126" t="s">
        <v>7180</v>
      </c>
      <c r="L610" s="127" t="s">
        <v>23</v>
      </c>
      <c r="M610" s="127" t="s">
        <v>24</v>
      </c>
      <c r="N610" t="str">
        <f t="shared" si="12"/>
        <v>si</v>
      </c>
    </row>
    <row r="611" spans="1:14" ht="84" hidden="1" x14ac:dyDescent="0.25">
      <c r="A611" s="122">
        <v>607</v>
      </c>
      <c r="B611" s="122" t="s">
        <v>7181</v>
      </c>
      <c r="C611" s="125">
        <v>43249</v>
      </c>
      <c r="D611" s="122" t="s">
        <v>7182</v>
      </c>
      <c r="E611" s="123" t="s">
        <v>7183</v>
      </c>
      <c r="F611" s="129" t="s">
        <v>7184</v>
      </c>
      <c r="G611" s="125">
        <v>43259</v>
      </c>
      <c r="H611" s="122" t="s">
        <v>489</v>
      </c>
      <c r="I611" s="122" t="s">
        <v>4811</v>
      </c>
      <c r="J611" s="122" t="s">
        <v>6024</v>
      </c>
      <c r="K611" s="126" t="s">
        <v>7185</v>
      </c>
      <c r="L611" s="127" t="s">
        <v>23</v>
      </c>
      <c r="M611" s="127" t="s">
        <v>24</v>
      </c>
      <c r="N611" t="str">
        <f t="shared" si="12"/>
        <v>no</v>
      </c>
    </row>
    <row r="612" spans="1:14" ht="84" hidden="1" x14ac:dyDescent="0.25">
      <c r="A612" s="122">
        <v>608</v>
      </c>
      <c r="B612" s="122" t="s">
        <v>7186</v>
      </c>
      <c r="C612" s="125" t="s">
        <v>20</v>
      </c>
      <c r="D612" s="122" t="s">
        <v>5783</v>
      </c>
      <c r="E612" s="123" t="s">
        <v>7187</v>
      </c>
      <c r="F612" s="129" t="s">
        <v>7188</v>
      </c>
      <c r="G612" s="125">
        <v>43262</v>
      </c>
      <c r="H612" s="122" t="s">
        <v>7189</v>
      </c>
      <c r="I612" s="122" t="s">
        <v>4132</v>
      </c>
      <c r="J612" s="122" t="s">
        <v>161</v>
      </c>
      <c r="K612" s="126" t="s">
        <v>7190</v>
      </c>
      <c r="L612" s="127" t="s">
        <v>23</v>
      </c>
      <c r="M612" s="127" t="s">
        <v>24</v>
      </c>
      <c r="N612" t="str">
        <f t="shared" si="12"/>
        <v>no es tupa</v>
      </c>
    </row>
    <row r="613" spans="1:14" ht="60" hidden="1" x14ac:dyDescent="0.25">
      <c r="A613" s="122">
        <v>609</v>
      </c>
      <c r="B613" s="122" t="s">
        <v>7191</v>
      </c>
      <c r="C613" s="125">
        <v>43262</v>
      </c>
      <c r="D613" s="122" t="s">
        <v>5783</v>
      </c>
      <c r="E613" s="123" t="s">
        <v>7192</v>
      </c>
      <c r="F613" s="129" t="s">
        <v>7193</v>
      </c>
      <c r="G613" s="125">
        <v>43262</v>
      </c>
      <c r="H613" s="122" t="s">
        <v>489</v>
      </c>
      <c r="I613" s="122" t="s">
        <v>5227</v>
      </c>
      <c r="J613" s="122" t="s">
        <v>4148</v>
      </c>
      <c r="K613" s="126" t="s">
        <v>7194</v>
      </c>
      <c r="L613" s="127" t="s">
        <v>36</v>
      </c>
      <c r="M613" s="127" t="s">
        <v>24</v>
      </c>
      <c r="N613" t="str">
        <f t="shared" si="12"/>
        <v>si</v>
      </c>
    </row>
    <row r="614" spans="1:14" ht="96" hidden="1" x14ac:dyDescent="0.25">
      <c r="A614" s="122">
        <v>610</v>
      </c>
      <c r="B614" s="122" t="s">
        <v>7195</v>
      </c>
      <c r="C614" s="125" t="s">
        <v>20</v>
      </c>
      <c r="D614" s="122" t="s">
        <v>5783</v>
      </c>
      <c r="E614" s="123" t="s">
        <v>7196</v>
      </c>
      <c r="F614" s="129" t="s">
        <v>7197</v>
      </c>
      <c r="G614" s="125">
        <v>43263</v>
      </c>
      <c r="H614" s="122" t="s">
        <v>5804</v>
      </c>
      <c r="I614" s="122" t="s">
        <v>4223</v>
      </c>
      <c r="J614" s="122" t="s">
        <v>179</v>
      </c>
      <c r="K614" s="126" t="s">
        <v>7198</v>
      </c>
      <c r="L614" s="127" t="s">
        <v>23</v>
      </c>
      <c r="M614" s="127" t="s">
        <v>24</v>
      </c>
      <c r="N614" t="str">
        <f t="shared" si="12"/>
        <v>no es tupa</v>
      </c>
    </row>
    <row r="615" spans="1:14" ht="96" hidden="1" x14ac:dyDescent="0.25">
      <c r="A615" s="122">
        <v>611</v>
      </c>
      <c r="B615" s="122" t="s">
        <v>7199</v>
      </c>
      <c r="C615" s="125" t="s">
        <v>20</v>
      </c>
      <c r="D615" s="122" t="s">
        <v>5783</v>
      </c>
      <c r="E615" s="123" t="s">
        <v>7200</v>
      </c>
      <c r="F615" s="129" t="s">
        <v>7201</v>
      </c>
      <c r="G615" s="125">
        <v>43263</v>
      </c>
      <c r="H615" s="122" t="s">
        <v>3258</v>
      </c>
      <c r="I615" s="122" t="s">
        <v>4249</v>
      </c>
      <c r="J615" s="122" t="s">
        <v>179</v>
      </c>
      <c r="K615" s="126" t="s">
        <v>7202</v>
      </c>
      <c r="L615" s="127" t="s">
        <v>23</v>
      </c>
      <c r="M615" s="127" t="s">
        <v>24</v>
      </c>
      <c r="N615" t="str">
        <f t="shared" si="12"/>
        <v>no es tupa</v>
      </c>
    </row>
    <row r="616" spans="1:14" ht="84" hidden="1" x14ac:dyDescent="0.25">
      <c r="A616" s="122">
        <v>612</v>
      </c>
      <c r="B616" s="122" t="s">
        <v>7203</v>
      </c>
      <c r="C616" s="125" t="s">
        <v>20</v>
      </c>
      <c r="D616" s="122" t="s">
        <v>5783</v>
      </c>
      <c r="E616" s="123" t="s">
        <v>7204</v>
      </c>
      <c r="F616" s="129" t="s">
        <v>7205</v>
      </c>
      <c r="G616" s="125">
        <v>43263</v>
      </c>
      <c r="H616" s="122" t="s">
        <v>4846</v>
      </c>
      <c r="I616" s="122" t="s">
        <v>4132</v>
      </c>
      <c r="J616" s="122" t="s">
        <v>179</v>
      </c>
      <c r="K616" s="126" t="s">
        <v>7206</v>
      </c>
      <c r="L616" s="127" t="s">
        <v>23</v>
      </c>
      <c r="M616" s="127" t="s">
        <v>24</v>
      </c>
      <c r="N616" t="str">
        <f t="shared" si="12"/>
        <v>no es tupa</v>
      </c>
    </row>
    <row r="617" spans="1:14" ht="96" hidden="1" x14ac:dyDescent="0.25">
      <c r="A617" s="122">
        <v>613</v>
      </c>
      <c r="B617" s="122" t="s">
        <v>7207</v>
      </c>
      <c r="C617" s="125" t="s">
        <v>20</v>
      </c>
      <c r="D617" s="122" t="s">
        <v>5783</v>
      </c>
      <c r="E617" s="123" t="s">
        <v>7208</v>
      </c>
      <c r="F617" s="129" t="s">
        <v>7209</v>
      </c>
      <c r="G617" s="125">
        <v>43263</v>
      </c>
      <c r="H617" s="122" t="s">
        <v>1529</v>
      </c>
      <c r="I617" s="122" t="s">
        <v>4249</v>
      </c>
      <c r="J617" s="122" t="s">
        <v>179</v>
      </c>
      <c r="K617" s="126" t="s">
        <v>7210</v>
      </c>
      <c r="L617" s="127" t="s">
        <v>23</v>
      </c>
      <c r="M617" s="127" t="s">
        <v>24</v>
      </c>
      <c r="N617" t="str">
        <f t="shared" si="12"/>
        <v>no es tupa</v>
      </c>
    </row>
    <row r="618" spans="1:14" ht="96" hidden="1" x14ac:dyDescent="0.25">
      <c r="A618" s="122">
        <v>614</v>
      </c>
      <c r="B618" s="122" t="s">
        <v>7211</v>
      </c>
      <c r="C618" s="125" t="s">
        <v>20</v>
      </c>
      <c r="D618" s="122" t="s">
        <v>5783</v>
      </c>
      <c r="E618" s="123" t="s">
        <v>7212</v>
      </c>
      <c r="F618" s="129" t="s">
        <v>7213</v>
      </c>
      <c r="G618" s="125">
        <v>43263</v>
      </c>
      <c r="H618" s="122" t="s">
        <v>1968</v>
      </c>
      <c r="I618" s="122" t="s">
        <v>4249</v>
      </c>
      <c r="J618" s="122" t="s">
        <v>179</v>
      </c>
      <c r="K618" s="126" t="s">
        <v>7214</v>
      </c>
      <c r="L618" s="127" t="s">
        <v>23</v>
      </c>
      <c r="M618" s="127" t="s">
        <v>24</v>
      </c>
      <c r="N618" t="str">
        <f t="shared" si="12"/>
        <v>no es tupa</v>
      </c>
    </row>
    <row r="619" spans="1:14" ht="96" hidden="1" x14ac:dyDescent="0.25">
      <c r="A619" s="122">
        <v>615</v>
      </c>
      <c r="B619" s="122" t="s">
        <v>7215</v>
      </c>
      <c r="C619" s="125">
        <v>43263</v>
      </c>
      <c r="D619" s="122" t="s">
        <v>20</v>
      </c>
      <c r="E619" s="123" t="s">
        <v>7216</v>
      </c>
      <c r="F619" s="129" t="s">
        <v>7217</v>
      </c>
      <c r="G619" s="125">
        <v>43263</v>
      </c>
      <c r="H619" s="122" t="s">
        <v>1180</v>
      </c>
      <c r="I619" s="122" t="s">
        <v>5283</v>
      </c>
      <c r="J619" s="122" t="s">
        <v>7179</v>
      </c>
      <c r="K619" s="126" t="s">
        <v>7218</v>
      </c>
      <c r="L619" s="127" t="s">
        <v>23</v>
      </c>
      <c r="M619" s="127" t="s">
        <v>24</v>
      </c>
      <c r="N619" t="str">
        <f t="shared" si="12"/>
        <v>si</v>
      </c>
    </row>
    <row r="620" spans="1:14" ht="96" hidden="1" x14ac:dyDescent="0.25">
      <c r="A620" s="122">
        <v>616</v>
      </c>
      <c r="B620" s="122" t="s">
        <v>7219</v>
      </c>
      <c r="C620" s="125" t="s">
        <v>20</v>
      </c>
      <c r="D620" s="122" t="s">
        <v>5783</v>
      </c>
      <c r="E620" s="123" t="s">
        <v>7220</v>
      </c>
      <c r="F620" s="129" t="s">
        <v>7221</v>
      </c>
      <c r="G620" s="125">
        <v>43264</v>
      </c>
      <c r="H620" s="122" t="s">
        <v>4681</v>
      </c>
      <c r="I620" s="122" t="s">
        <v>4132</v>
      </c>
      <c r="J620" s="122" t="s">
        <v>4133</v>
      </c>
      <c r="K620" s="126" t="s">
        <v>7222</v>
      </c>
      <c r="L620" s="127" t="s">
        <v>23</v>
      </c>
      <c r="M620" s="127" t="s">
        <v>24</v>
      </c>
      <c r="N620" t="str">
        <f t="shared" si="12"/>
        <v>no es tupa</v>
      </c>
    </row>
    <row r="621" spans="1:14" ht="84" hidden="1" x14ac:dyDescent="0.25">
      <c r="A621" s="122">
        <v>617</v>
      </c>
      <c r="B621" s="122" t="s">
        <v>7223</v>
      </c>
      <c r="C621" s="125" t="s">
        <v>20</v>
      </c>
      <c r="D621" s="122" t="s">
        <v>5783</v>
      </c>
      <c r="E621" s="123" t="s">
        <v>7224</v>
      </c>
      <c r="F621" s="129" t="s">
        <v>7225</v>
      </c>
      <c r="G621" s="125">
        <v>43264</v>
      </c>
      <c r="H621" s="122" t="s">
        <v>6442</v>
      </c>
      <c r="I621" s="122" t="s">
        <v>4132</v>
      </c>
      <c r="J621" s="122" t="s">
        <v>4133</v>
      </c>
      <c r="K621" s="126" t="s">
        <v>7226</v>
      </c>
      <c r="L621" s="127" t="s">
        <v>23</v>
      </c>
      <c r="M621" s="127" t="s">
        <v>24</v>
      </c>
      <c r="N621" t="str">
        <f t="shared" si="12"/>
        <v>no es tupa</v>
      </c>
    </row>
    <row r="622" spans="1:14" ht="96" hidden="1" x14ac:dyDescent="0.25">
      <c r="A622" s="122">
        <v>618</v>
      </c>
      <c r="B622" s="122" t="s">
        <v>7227</v>
      </c>
      <c r="C622" s="125" t="s">
        <v>20</v>
      </c>
      <c r="D622" s="122" t="s">
        <v>5783</v>
      </c>
      <c r="E622" s="123" t="s">
        <v>7228</v>
      </c>
      <c r="F622" s="129" t="s">
        <v>7229</v>
      </c>
      <c r="G622" s="125">
        <v>43264</v>
      </c>
      <c r="H622" s="122" t="s">
        <v>7230</v>
      </c>
      <c r="I622" s="122" t="s">
        <v>4249</v>
      </c>
      <c r="J622" s="122" t="s">
        <v>179</v>
      </c>
      <c r="K622" s="126" t="s">
        <v>7231</v>
      </c>
      <c r="L622" s="127" t="s">
        <v>23</v>
      </c>
      <c r="M622" s="127" t="s">
        <v>24</v>
      </c>
      <c r="N622" t="str">
        <f t="shared" si="12"/>
        <v>no es tupa</v>
      </c>
    </row>
    <row r="623" spans="1:14" ht="96" hidden="1" x14ac:dyDescent="0.25">
      <c r="A623" s="122">
        <v>619</v>
      </c>
      <c r="B623" s="122" t="s">
        <v>7232</v>
      </c>
      <c r="C623" s="125" t="s">
        <v>20</v>
      </c>
      <c r="D623" s="122" t="s">
        <v>5783</v>
      </c>
      <c r="E623" s="123" t="s">
        <v>7233</v>
      </c>
      <c r="F623" s="129" t="s">
        <v>7234</v>
      </c>
      <c r="G623" s="125">
        <v>43264</v>
      </c>
      <c r="H623" s="122" t="s">
        <v>7235</v>
      </c>
      <c r="I623" s="122" t="s">
        <v>4249</v>
      </c>
      <c r="J623" s="122" t="s">
        <v>179</v>
      </c>
      <c r="K623" s="126" t="s">
        <v>7236</v>
      </c>
      <c r="L623" s="127" t="s">
        <v>23</v>
      </c>
      <c r="M623" s="127" t="s">
        <v>24</v>
      </c>
      <c r="N623" t="str">
        <f t="shared" si="12"/>
        <v>no es tupa</v>
      </c>
    </row>
    <row r="624" spans="1:14" ht="96" hidden="1" x14ac:dyDescent="0.25">
      <c r="A624" s="122">
        <v>620</v>
      </c>
      <c r="B624" s="122" t="s">
        <v>7237</v>
      </c>
      <c r="C624" s="125" t="s">
        <v>20</v>
      </c>
      <c r="D624" s="122" t="s">
        <v>5783</v>
      </c>
      <c r="E624" s="123" t="s">
        <v>7238</v>
      </c>
      <c r="F624" s="129" t="s">
        <v>7239</v>
      </c>
      <c r="G624" s="125">
        <v>43264</v>
      </c>
      <c r="H624" s="122" t="s">
        <v>7240</v>
      </c>
      <c r="I624" s="122" t="s">
        <v>4249</v>
      </c>
      <c r="J624" s="122" t="s">
        <v>179</v>
      </c>
      <c r="K624" s="126" t="s">
        <v>7241</v>
      </c>
      <c r="L624" s="127" t="s">
        <v>23</v>
      </c>
      <c r="M624" s="127" t="s">
        <v>24</v>
      </c>
      <c r="N624" t="str">
        <f t="shared" si="12"/>
        <v>no es tupa</v>
      </c>
    </row>
    <row r="625" spans="1:14" ht="84" hidden="1" x14ac:dyDescent="0.25">
      <c r="A625" s="122">
        <v>621</v>
      </c>
      <c r="B625" s="122" t="s">
        <v>7242</v>
      </c>
      <c r="C625" s="125" t="s">
        <v>20</v>
      </c>
      <c r="D625" s="122" t="s">
        <v>5783</v>
      </c>
      <c r="E625" s="123" t="s">
        <v>7243</v>
      </c>
      <c r="F625" s="129" t="s">
        <v>7244</v>
      </c>
      <c r="G625" s="125">
        <v>43264</v>
      </c>
      <c r="H625" s="122" t="s">
        <v>7189</v>
      </c>
      <c r="I625" s="122" t="s">
        <v>4132</v>
      </c>
      <c r="J625" s="122" t="s">
        <v>161</v>
      </c>
      <c r="K625" s="126" t="s">
        <v>7245</v>
      </c>
      <c r="L625" s="127" t="s">
        <v>23</v>
      </c>
      <c r="M625" s="127" t="s">
        <v>24</v>
      </c>
      <c r="N625" t="str">
        <f t="shared" si="12"/>
        <v>no es tupa</v>
      </c>
    </row>
    <row r="626" spans="1:14" ht="84" hidden="1" x14ac:dyDescent="0.25">
      <c r="A626" s="122">
        <v>622</v>
      </c>
      <c r="B626" s="122" t="s">
        <v>7246</v>
      </c>
      <c r="C626" s="125" t="s">
        <v>20</v>
      </c>
      <c r="D626" s="122" t="s">
        <v>5783</v>
      </c>
      <c r="E626" s="123" t="s">
        <v>7247</v>
      </c>
      <c r="F626" s="129" t="s">
        <v>7248</v>
      </c>
      <c r="G626" s="125">
        <v>43264</v>
      </c>
      <c r="H626" s="122" t="s">
        <v>7249</v>
      </c>
      <c r="I626" s="122" t="s">
        <v>4132</v>
      </c>
      <c r="J626" s="122" t="s">
        <v>4133</v>
      </c>
      <c r="K626" s="126" t="s">
        <v>7250</v>
      </c>
      <c r="L626" s="127" t="s">
        <v>23</v>
      </c>
      <c r="M626" s="127" t="s">
        <v>24</v>
      </c>
      <c r="N626" t="str">
        <f t="shared" si="12"/>
        <v>no es tupa</v>
      </c>
    </row>
    <row r="627" spans="1:14" ht="84" hidden="1" x14ac:dyDescent="0.25">
      <c r="A627" s="122">
        <v>623</v>
      </c>
      <c r="B627" s="122" t="s">
        <v>7251</v>
      </c>
      <c r="C627" s="125" t="s">
        <v>20</v>
      </c>
      <c r="D627" s="122" t="s">
        <v>5783</v>
      </c>
      <c r="E627" s="123" t="s">
        <v>7252</v>
      </c>
      <c r="F627" s="129" t="s">
        <v>7253</v>
      </c>
      <c r="G627" s="125">
        <v>43264</v>
      </c>
      <c r="H627" s="122" t="s">
        <v>7254</v>
      </c>
      <c r="I627" s="122" t="s">
        <v>4132</v>
      </c>
      <c r="J627" s="122" t="s">
        <v>4133</v>
      </c>
      <c r="K627" s="126" t="s">
        <v>7255</v>
      </c>
      <c r="L627" s="127" t="s">
        <v>23</v>
      </c>
      <c r="M627" s="127" t="s">
        <v>24</v>
      </c>
      <c r="N627" t="str">
        <f t="shared" si="12"/>
        <v>no es tupa</v>
      </c>
    </row>
    <row r="628" spans="1:14" ht="84" hidden="1" x14ac:dyDescent="0.25">
      <c r="A628" s="122">
        <v>624</v>
      </c>
      <c r="B628" s="122" t="s">
        <v>7256</v>
      </c>
      <c r="C628" s="125" t="s">
        <v>20</v>
      </c>
      <c r="D628" s="122" t="s">
        <v>5783</v>
      </c>
      <c r="E628" s="123" t="s">
        <v>7257</v>
      </c>
      <c r="F628" s="129" t="s">
        <v>7258</v>
      </c>
      <c r="G628" s="125">
        <v>43264</v>
      </c>
      <c r="H628" s="122" t="s">
        <v>5869</v>
      </c>
      <c r="I628" s="122" t="s">
        <v>4132</v>
      </c>
      <c r="J628" s="122" t="s">
        <v>4133</v>
      </c>
      <c r="K628" s="126" t="s">
        <v>7259</v>
      </c>
      <c r="L628" s="127" t="s">
        <v>23</v>
      </c>
      <c r="M628" s="127" t="s">
        <v>24</v>
      </c>
      <c r="N628" t="str">
        <f t="shared" si="12"/>
        <v>no es tupa</v>
      </c>
    </row>
    <row r="629" spans="1:14" ht="108" hidden="1" x14ac:dyDescent="0.25">
      <c r="A629" s="122">
        <v>625</v>
      </c>
      <c r="B629" s="122" t="s">
        <v>7260</v>
      </c>
      <c r="C629" s="125" t="s">
        <v>20</v>
      </c>
      <c r="D629" s="122" t="s">
        <v>5783</v>
      </c>
      <c r="E629" s="123" t="s">
        <v>7261</v>
      </c>
      <c r="F629" s="129" t="s">
        <v>7262</v>
      </c>
      <c r="G629" s="125">
        <v>43264</v>
      </c>
      <c r="H629" s="122" t="s">
        <v>7263</v>
      </c>
      <c r="I629" s="122" t="s">
        <v>4249</v>
      </c>
      <c r="J629" s="122" t="s">
        <v>4224</v>
      </c>
      <c r="K629" s="126" t="s">
        <v>7264</v>
      </c>
      <c r="L629" s="127" t="s">
        <v>23</v>
      </c>
      <c r="M629" s="127" t="s">
        <v>24</v>
      </c>
      <c r="N629" t="str">
        <f t="shared" si="12"/>
        <v>no es tupa</v>
      </c>
    </row>
    <row r="630" spans="1:14" ht="96" hidden="1" x14ac:dyDescent="0.25">
      <c r="A630" s="122">
        <v>626</v>
      </c>
      <c r="B630" s="122" t="s">
        <v>7265</v>
      </c>
      <c r="C630" s="125" t="s">
        <v>20</v>
      </c>
      <c r="D630" s="122" t="s">
        <v>5783</v>
      </c>
      <c r="E630" s="123" t="s">
        <v>7266</v>
      </c>
      <c r="F630" s="129" t="s">
        <v>7267</v>
      </c>
      <c r="G630" s="125">
        <v>43264</v>
      </c>
      <c r="H630" s="122" t="s">
        <v>606</v>
      </c>
      <c r="I630" s="122" t="s">
        <v>4132</v>
      </c>
      <c r="J630" s="122" t="s">
        <v>179</v>
      </c>
      <c r="K630" s="126" t="s">
        <v>7268</v>
      </c>
      <c r="L630" s="127" t="s">
        <v>23</v>
      </c>
      <c r="M630" s="127" t="s">
        <v>24</v>
      </c>
      <c r="N630" t="str">
        <f t="shared" si="12"/>
        <v>no es tupa</v>
      </c>
    </row>
    <row r="631" spans="1:14" ht="96" hidden="1" x14ac:dyDescent="0.25">
      <c r="A631" s="122">
        <v>627</v>
      </c>
      <c r="B631" s="122" t="s">
        <v>7269</v>
      </c>
      <c r="C631" s="125" t="s">
        <v>20</v>
      </c>
      <c r="D631" s="122" t="s">
        <v>5783</v>
      </c>
      <c r="E631" s="123" t="s">
        <v>7270</v>
      </c>
      <c r="F631" s="129" t="s">
        <v>7271</v>
      </c>
      <c r="G631" s="125">
        <v>43264</v>
      </c>
      <c r="H631" s="122" t="s">
        <v>7272</v>
      </c>
      <c r="I631" s="122" t="s">
        <v>4249</v>
      </c>
      <c r="J631" s="122" t="s">
        <v>179</v>
      </c>
      <c r="K631" s="126" t="s">
        <v>7273</v>
      </c>
      <c r="L631" s="127" t="s">
        <v>23</v>
      </c>
      <c r="M631" s="127" t="s">
        <v>24</v>
      </c>
      <c r="N631" t="str">
        <f t="shared" si="12"/>
        <v>no es tupa</v>
      </c>
    </row>
    <row r="632" spans="1:14" ht="96" hidden="1" x14ac:dyDescent="0.25">
      <c r="A632" s="122">
        <v>628</v>
      </c>
      <c r="B632" s="122" t="s">
        <v>7274</v>
      </c>
      <c r="C632" s="125" t="s">
        <v>20</v>
      </c>
      <c r="D632" s="122" t="s">
        <v>5783</v>
      </c>
      <c r="E632" s="123" t="s">
        <v>7275</v>
      </c>
      <c r="F632" s="129" t="s">
        <v>7276</v>
      </c>
      <c r="G632" s="125">
        <v>43264</v>
      </c>
      <c r="H632" s="122" t="s">
        <v>7277</v>
      </c>
      <c r="I632" s="122" t="s">
        <v>4132</v>
      </c>
      <c r="J632" s="122" t="s">
        <v>179</v>
      </c>
      <c r="K632" s="126" t="s">
        <v>7278</v>
      </c>
      <c r="L632" s="127" t="s">
        <v>23</v>
      </c>
      <c r="M632" s="127" t="s">
        <v>24</v>
      </c>
      <c r="N632" t="str">
        <f t="shared" si="12"/>
        <v>no es tupa</v>
      </c>
    </row>
    <row r="633" spans="1:14" ht="96" hidden="1" x14ac:dyDescent="0.25">
      <c r="A633" s="122">
        <v>629</v>
      </c>
      <c r="B633" s="122" t="s">
        <v>7279</v>
      </c>
      <c r="C633" s="125" t="s">
        <v>20</v>
      </c>
      <c r="D633" s="122" t="s">
        <v>5783</v>
      </c>
      <c r="E633" s="123" t="s">
        <v>7280</v>
      </c>
      <c r="F633" s="129" t="s">
        <v>7281</v>
      </c>
      <c r="G633" s="125">
        <v>43264</v>
      </c>
      <c r="H633" s="122" t="s">
        <v>7282</v>
      </c>
      <c r="I633" s="122" t="s">
        <v>4132</v>
      </c>
      <c r="J633" s="122" t="s">
        <v>179</v>
      </c>
      <c r="K633" s="126" t="s">
        <v>7283</v>
      </c>
      <c r="L633" s="127" t="s">
        <v>23</v>
      </c>
      <c r="M633" s="127" t="s">
        <v>24</v>
      </c>
      <c r="N633" t="str">
        <f t="shared" ref="N633:N696" si="13">IF(C633="-","no es tupa",IF(G633&lt;=C633,"si","no"))</f>
        <v>no es tupa</v>
      </c>
    </row>
    <row r="634" spans="1:14" ht="96" hidden="1" x14ac:dyDescent="0.25">
      <c r="A634" s="122">
        <v>630</v>
      </c>
      <c r="B634" s="122" t="s">
        <v>7284</v>
      </c>
      <c r="C634" s="125">
        <v>43264</v>
      </c>
      <c r="D634" s="122" t="s">
        <v>7285</v>
      </c>
      <c r="E634" s="123" t="s">
        <v>7286</v>
      </c>
      <c r="F634" s="129" t="s">
        <v>7287</v>
      </c>
      <c r="G634" s="125">
        <v>43264</v>
      </c>
      <c r="H634" s="122" t="s">
        <v>7288</v>
      </c>
      <c r="I634" s="122" t="s">
        <v>4174</v>
      </c>
      <c r="J634" s="122" t="s">
        <v>4699</v>
      </c>
      <c r="K634" s="126" t="s">
        <v>7289</v>
      </c>
      <c r="L634" s="127" t="s">
        <v>23</v>
      </c>
      <c r="M634" s="127" t="s">
        <v>24</v>
      </c>
      <c r="N634" t="str">
        <f t="shared" si="13"/>
        <v>si</v>
      </c>
    </row>
    <row r="635" spans="1:14" ht="84" hidden="1" x14ac:dyDescent="0.25">
      <c r="A635" s="122">
        <v>631</v>
      </c>
      <c r="B635" s="122" t="s">
        <v>7290</v>
      </c>
      <c r="C635" s="125" t="s">
        <v>20</v>
      </c>
      <c r="D635" s="122" t="s">
        <v>20</v>
      </c>
      <c r="E635" s="123" t="s">
        <v>7291</v>
      </c>
      <c r="F635" s="129" t="s">
        <v>7292</v>
      </c>
      <c r="G635" s="125">
        <v>43265</v>
      </c>
      <c r="H635" s="122" t="s">
        <v>1979</v>
      </c>
      <c r="I635" s="122" t="s">
        <v>179</v>
      </c>
      <c r="J635" s="122" t="s">
        <v>5173</v>
      </c>
      <c r="K635" s="126" t="s">
        <v>7293</v>
      </c>
      <c r="L635" s="127" t="s">
        <v>36</v>
      </c>
      <c r="M635" s="127" t="s">
        <v>52</v>
      </c>
      <c r="N635" t="str">
        <f t="shared" si="13"/>
        <v>no es tupa</v>
      </c>
    </row>
    <row r="636" spans="1:14" ht="108" hidden="1" x14ac:dyDescent="0.25">
      <c r="A636" s="122">
        <v>632</v>
      </c>
      <c r="B636" s="122" t="s">
        <v>7294</v>
      </c>
      <c r="C636" s="125">
        <v>43265</v>
      </c>
      <c r="D636" s="122" t="s">
        <v>20</v>
      </c>
      <c r="E636" s="123" t="s">
        <v>7295</v>
      </c>
      <c r="F636" s="129" t="s">
        <v>7296</v>
      </c>
      <c r="G636" s="125">
        <v>43265</v>
      </c>
      <c r="H636" s="122" t="s">
        <v>4236</v>
      </c>
      <c r="I636" s="122" t="s">
        <v>6587</v>
      </c>
      <c r="J636" s="122" t="s">
        <v>7297</v>
      </c>
      <c r="K636" s="126" t="s">
        <v>7298</v>
      </c>
      <c r="L636" s="127" t="s">
        <v>23</v>
      </c>
      <c r="M636" s="127" t="s">
        <v>24</v>
      </c>
      <c r="N636" t="str">
        <f t="shared" si="13"/>
        <v>si</v>
      </c>
    </row>
    <row r="637" spans="1:14" ht="120" hidden="1" x14ac:dyDescent="0.25">
      <c r="A637" s="122">
        <v>633</v>
      </c>
      <c r="B637" s="122" t="s">
        <v>7299</v>
      </c>
      <c r="C637" s="125">
        <v>43263</v>
      </c>
      <c r="D637" s="122" t="s">
        <v>20</v>
      </c>
      <c r="E637" s="123" t="s">
        <v>7300</v>
      </c>
      <c r="F637" s="129" t="s">
        <v>7301</v>
      </c>
      <c r="G637" s="125">
        <v>43266</v>
      </c>
      <c r="H637" s="122" t="s">
        <v>1180</v>
      </c>
      <c r="I637" s="122" t="s">
        <v>5283</v>
      </c>
      <c r="J637" s="122" t="s">
        <v>7179</v>
      </c>
      <c r="K637" s="126" t="s">
        <v>7302</v>
      </c>
      <c r="L637" s="127" t="s">
        <v>23</v>
      </c>
      <c r="M637" s="127" t="s">
        <v>24</v>
      </c>
      <c r="N637" t="str">
        <f t="shared" si="13"/>
        <v>no</v>
      </c>
    </row>
    <row r="638" spans="1:14" ht="72" hidden="1" x14ac:dyDescent="0.25">
      <c r="A638" s="122">
        <v>634</v>
      </c>
      <c r="B638" s="122" t="s">
        <v>7303</v>
      </c>
      <c r="C638" s="125" t="s">
        <v>20</v>
      </c>
      <c r="D638" s="122" t="s">
        <v>7304</v>
      </c>
      <c r="E638" s="123" t="s">
        <v>7305</v>
      </c>
      <c r="F638" s="129" t="s">
        <v>7306</v>
      </c>
      <c r="G638" s="125">
        <v>43266</v>
      </c>
      <c r="H638" s="122" t="s">
        <v>7307</v>
      </c>
      <c r="I638" s="122" t="s">
        <v>179</v>
      </c>
      <c r="J638" s="122" t="s">
        <v>7308</v>
      </c>
      <c r="K638" s="126" t="s">
        <v>7309</v>
      </c>
      <c r="L638" s="127" t="s">
        <v>36</v>
      </c>
      <c r="M638" s="127" t="s">
        <v>24</v>
      </c>
      <c r="N638" t="str">
        <f t="shared" si="13"/>
        <v>no es tupa</v>
      </c>
    </row>
    <row r="639" spans="1:14" ht="84" hidden="1" x14ac:dyDescent="0.25">
      <c r="A639" s="122">
        <v>635</v>
      </c>
      <c r="B639" s="122" t="s">
        <v>7310</v>
      </c>
      <c r="C639" s="125" t="s">
        <v>20</v>
      </c>
      <c r="D639" s="122" t="s">
        <v>20</v>
      </c>
      <c r="E639" s="123" t="s">
        <v>7311</v>
      </c>
      <c r="F639" s="129" t="s">
        <v>7312</v>
      </c>
      <c r="G639" s="125">
        <v>43269</v>
      </c>
      <c r="H639" s="122" t="s">
        <v>7313</v>
      </c>
      <c r="I639" s="122" t="s">
        <v>179</v>
      </c>
      <c r="J639" s="122" t="s">
        <v>5173</v>
      </c>
      <c r="K639" s="126" t="s">
        <v>7314</v>
      </c>
      <c r="L639" s="127" t="s">
        <v>3698</v>
      </c>
      <c r="M639" s="127" t="s">
        <v>52</v>
      </c>
      <c r="N639" t="str">
        <f t="shared" si="13"/>
        <v>no es tupa</v>
      </c>
    </row>
    <row r="640" spans="1:14" ht="108" hidden="1" x14ac:dyDescent="0.25">
      <c r="A640" s="122">
        <v>636</v>
      </c>
      <c r="B640" s="122" t="s">
        <v>7315</v>
      </c>
      <c r="C640" s="125">
        <v>43263</v>
      </c>
      <c r="D640" s="122" t="s">
        <v>20</v>
      </c>
      <c r="E640" s="123" t="s">
        <v>7316</v>
      </c>
      <c r="F640" s="129" t="s">
        <v>7317</v>
      </c>
      <c r="G640" s="125">
        <v>43269</v>
      </c>
      <c r="H640" s="122" t="s">
        <v>1180</v>
      </c>
      <c r="I640" s="122" t="s">
        <v>5283</v>
      </c>
      <c r="J640" s="122" t="s">
        <v>7179</v>
      </c>
      <c r="K640" s="126" t="s">
        <v>7318</v>
      </c>
      <c r="L640" s="127" t="s">
        <v>23</v>
      </c>
      <c r="M640" s="127" t="s">
        <v>24</v>
      </c>
      <c r="N640" t="str">
        <f t="shared" si="13"/>
        <v>no</v>
      </c>
    </row>
    <row r="641" spans="1:14" ht="84" hidden="1" x14ac:dyDescent="0.25">
      <c r="A641" s="122">
        <v>637</v>
      </c>
      <c r="B641" s="122" t="s">
        <v>7319</v>
      </c>
      <c r="C641" s="125" t="s">
        <v>20</v>
      </c>
      <c r="D641" s="122" t="s">
        <v>20</v>
      </c>
      <c r="E641" s="123" t="s">
        <v>7320</v>
      </c>
      <c r="F641" s="129" t="s">
        <v>7321</v>
      </c>
      <c r="G641" s="125">
        <v>43269</v>
      </c>
      <c r="H641" s="122" t="s">
        <v>7322</v>
      </c>
      <c r="I641" s="122" t="s">
        <v>179</v>
      </c>
      <c r="J641" s="122" t="s">
        <v>5173</v>
      </c>
      <c r="K641" s="126" t="s">
        <v>7323</v>
      </c>
      <c r="L641" s="127" t="s">
        <v>36</v>
      </c>
      <c r="M641" s="127" t="s">
        <v>52</v>
      </c>
      <c r="N641" t="str">
        <f t="shared" si="13"/>
        <v>no es tupa</v>
      </c>
    </row>
    <row r="642" spans="1:14" ht="60" hidden="1" x14ac:dyDescent="0.25">
      <c r="A642" s="122">
        <v>638</v>
      </c>
      <c r="B642" s="122" t="s">
        <v>7324</v>
      </c>
      <c r="C642" s="125">
        <v>43269</v>
      </c>
      <c r="D642" s="122" t="s">
        <v>20</v>
      </c>
      <c r="E642" s="123" t="s">
        <v>7325</v>
      </c>
      <c r="F642" s="129" t="s">
        <v>7326</v>
      </c>
      <c r="G642" s="125">
        <v>43269</v>
      </c>
      <c r="H642" s="122" t="s">
        <v>7327</v>
      </c>
      <c r="I642" s="122" t="s">
        <v>6541</v>
      </c>
      <c r="J642" s="122" t="s">
        <v>7328</v>
      </c>
      <c r="K642" s="126" t="s">
        <v>7329</v>
      </c>
      <c r="L642" s="127" t="s">
        <v>23</v>
      </c>
      <c r="M642" s="127" t="s">
        <v>24</v>
      </c>
      <c r="N642" t="str">
        <f t="shared" si="13"/>
        <v>si</v>
      </c>
    </row>
    <row r="643" spans="1:14" ht="84" hidden="1" x14ac:dyDescent="0.25">
      <c r="A643" s="122">
        <v>639</v>
      </c>
      <c r="B643" s="122" t="s">
        <v>20</v>
      </c>
      <c r="C643" s="125" t="s">
        <v>20</v>
      </c>
      <c r="D643" s="123" t="s">
        <v>7330</v>
      </c>
      <c r="E643" s="123" t="s">
        <v>20</v>
      </c>
      <c r="F643" s="129" t="s">
        <v>7331</v>
      </c>
      <c r="G643" s="125">
        <v>43270</v>
      </c>
      <c r="H643" s="122" t="s">
        <v>20</v>
      </c>
      <c r="I643" s="122" t="s">
        <v>179</v>
      </c>
      <c r="J643" s="122" t="s">
        <v>7332</v>
      </c>
      <c r="K643" s="126" t="s">
        <v>7333</v>
      </c>
      <c r="L643" s="127" t="s">
        <v>23</v>
      </c>
      <c r="M643" s="127" t="s">
        <v>24</v>
      </c>
      <c r="N643" t="str">
        <f t="shared" si="13"/>
        <v>no es tupa</v>
      </c>
    </row>
    <row r="644" spans="1:14" ht="84" hidden="1" x14ac:dyDescent="0.25">
      <c r="A644" s="122">
        <v>640</v>
      </c>
      <c r="B644" s="122" t="s">
        <v>7334</v>
      </c>
      <c r="C644" s="125" t="s">
        <v>20</v>
      </c>
      <c r="D644" s="123" t="s">
        <v>7335</v>
      </c>
      <c r="E644" s="123" t="s">
        <v>7325</v>
      </c>
      <c r="F644" s="129" t="s">
        <v>7336</v>
      </c>
      <c r="G644" s="125">
        <v>43270</v>
      </c>
      <c r="H644" s="122" t="s">
        <v>6000</v>
      </c>
      <c r="I644" s="122" t="s">
        <v>179</v>
      </c>
      <c r="J644" s="122" t="s">
        <v>7337</v>
      </c>
      <c r="K644" s="126" t="s">
        <v>7338</v>
      </c>
      <c r="L644" s="127" t="s">
        <v>23</v>
      </c>
      <c r="M644" s="127" t="s">
        <v>24</v>
      </c>
      <c r="N644" t="str">
        <f t="shared" si="13"/>
        <v>no es tupa</v>
      </c>
    </row>
    <row r="645" spans="1:14" ht="84" hidden="1" x14ac:dyDescent="0.25">
      <c r="A645" s="122">
        <v>641</v>
      </c>
      <c r="B645" s="122" t="s">
        <v>6863</v>
      </c>
      <c r="C645" s="125" t="s">
        <v>20</v>
      </c>
      <c r="D645" s="123" t="s">
        <v>7339</v>
      </c>
      <c r="E645" s="123" t="s">
        <v>20</v>
      </c>
      <c r="F645" s="129" t="s">
        <v>7340</v>
      </c>
      <c r="G645" s="125">
        <v>43271</v>
      </c>
      <c r="H645" s="122" t="s">
        <v>7341</v>
      </c>
      <c r="I645" s="122" t="s">
        <v>6867</v>
      </c>
      <c r="J645" s="122" t="s">
        <v>7342</v>
      </c>
      <c r="K645" s="126" t="s">
        <v>7343</v>
      </c>
      <c r="L645" s="127" t="s">
        <v>23</v>
      </c>
      <c r="M645" s="127" t="s">
        <v>24</v>
      </c>
      <c r="N645" t="str">
        <f t="shared" si="13"/>
        <v>no es tupa</v>
      </c>
    </row>
    <row r="646" spans="1:14" ht="84" hidden="1" x14ac:dyDescent="0.25">
      <c r="A646" s="122">
        <v>642</v>
      </c>
      <c r="B646" s="122" t="s">
        <v>7344</v>
      </c>
      <c r="C646" s="125" t="s">
        <v>20</v>
      </c>
      <c r="D646" s="123" t="s">
        <v>7345</v>
      </c>
      <c r="E646" s="123" t="s">
        <v>20</v>
      </c>
      <c r="F646" s="129" t="s">
        <v>7346</v>
      </c>
      <c r="G646" s="125">
        <v>43271</v>
      </c>
      <c r="H646" s="122" t="s">
        <v>7347</v>
      </c>
      <c r="I646" s="122" t="s">
        <v>6867</v>
      </c>
      <c r="J646" s="122" t="s">
        <v>7342</v>
      </c>
      <c r="K646" s="126" t="s">
        <v>7348</v>
      </c>
      <c r="L646" s="127" t="s">
        <v>23</v>
      </c>
      <c r="M646" s="127" t="s">
        <v>24</v>
      </c>
      <c r="N646" t="str">
        <f t="shared" si="13"/>
        <v>no es tupa</v>
      </c>
    </row>
    <row r="647" spans="1:14" ht="84" hidden="1" x14ac:dyDescent="0.25">
      <c r="A647" s="122">
        <v>643</v>
      </c>
      <c r="B647" s="122" t="s">
        <v>7344</v>
      </c>
      <c r="C647" s="125" t="s">
        <v>20</v>
      </c>
      <c r="D647" s="123" t="s">
        <v>7349</v>
      </c>
      <c r="E647" s="123" t="s">
        <v>20</v>
      </c>
      <c r="F647" s="129" t="s">
        <v>7350</v>
      </c>
      <c r="G647" s="125">
        <v>43271</v>
      </c>
      <c r="H647" s="122" t="s">
        <v>7351</v>
      </c>
      <c r="I647" s="122" t="s">
        <v>6867</v>
      </c>
      <c r="J647" s="122" t="s">
        <v>7342</v>
      </c>
      <c r="K647" s="126" t="s">
        <v>7352</v>
      </c>
      <c r="L647" s="127" t="s">
        <v>23</v>
      </c>
      <c r="M647" s="127" t="s">
        <v>24</v>
      </c>
      <c r="N647" t="str">
        <f t="shared" si="13"/>
        <v>no es tupa</v>
      </c>
    </row>
    <row r="648" spans="1:14" ht="84" hidden="1" x14ac:dyDescent="0.25">
      <c r="A648" s="122">
        <v>644</v>
      </c>
      <c r="B648" s="122" t="s">
        <v>7344</v>
      </c>
      <c r="C648" s="125" t="s">
        <v>20</v>
      </c>
      <c r="D648" s="123" t="s">
        <v>7353</v>
      </c>
      <c r="E648" s="123" t="s">
        <v>20</v>
      </c>
      <c r="F648" s="129" t="s">
        <v>7354</v>
      </c>
      <c r="G648" s="125">
        <v>43271</v>
      </c>
      <c r="H648" s="122" t="s">
        <v>7355</v>
      </c>
      <c r="I648" s="122" t="s">
        <v>6867</v>
      </c>
      <c r="J648" s="122" t="s">
        <v>7342</v>
      </c>
      <c r="K648" s="126" t="s">
        <v>7356</v>
      </c>
      <c r="L648" s="127" t="s">
        <v>23</v>
      </c>
      <c r="M648" s="127" t="s">
        <v>24</v>
      </c>
      <c r="N648" t="str">
        <f t="shared" si="13"/>
        <v>no es tupa</v>
      </c>
    </row>
    <row r="649" spans="1:14" ht="84" hidden="1" x14ac:dyDescent="0.25">
      <c r="A649" s="122">
        <v>645</v>
      </c>
      <c r="B649" s="122" t="s">
        <v>7344</v>
      </c>
      <c r="C649" s="125" t="s">
        <v>20</v>
      </c>
      <c r="D649" s="123" t="s">
        <v>20</v>
      </c>
      <c r="E649" s="123" t="s">
        <v>7357</v>
      </c>
      <c r="F649" s="129" t="s">
        <v>7358</v>
      </c>
      <c r="G649" s="125">
        <v>43271</v>
      </c>
      <c r="H649" s="122" t="s">
        <v>7359</v>
      </c>
      <c r="I649" s="122" t="s">
        <v>6867</v>
      </c>
      <c r="J649" s="122" t="s">
        <v>7342</v>
      </c>
      <c r="K649" s="126" t="s">
        <v>7360</v>
      </c>
      <c r="L649" s="127" t="s">
        <v>23</v>
      </c>
      <c r="M649" s="127" t="s">
        <v>24</v>
      </c>
      <c r="N649" t="str">
        <f t="shared" si="13"/>
        <v>no es tupa</v>
      </c>
    </row>
    <row r="650" spans="1:14" ht="72" hidden="1" x14ac:dyDescent="0.25">
      <c r="A650" s="122">
        <v>646</v>
      </c>
      <c r="B650" s="122" t="s">
        <v>7344</v>
      </c>
      <c r="C650" s="125" t="s">
        <v>20</v>
      </c>
      <c r="D650" s="123" t="s">
        <v>7361</v>
      </c>
      <c r="E650" s="123" t="s">
        <v>20</v>
      </c>
      <c r="F650" s="129" t="s">
        <v>7362</v>
      </c>
      <c r="G650" s="125">
        <v>43271</v>
      </c>
      <c r="H650" s="122" t="s">
        <v>7363</v>
      </c>
      <c r="I650" s="122" t="s">
        <v>6867</v>
      </c>
      <c r="J650" s="122" t="s">
        <v>7342</v>
      </c>
      <c r="K650" s="126" t="s">
        <v>7364</v>
      </c>
      <c r="L650" s="127" t="s">
        <v>23</v>
      </c>
      <c r="M650" s="127" t="s">
        <v>24</v>
      </c>
      <c r="N650" t="str">
        <f t="shared" si="13"/>
        <v>no es tupa</v>
      </c>
    </row>
    <row r="651" spans="1:14" ht="84" hidden="1" x14ac:dyDescent="0.25">
      <c r="A651" s="122">
        <v>647</v>
      </c>
      <c r="B651" s="122" t="s">
        <v>7344</v>
      </c>
      <c r="C651" s="125" t="s">
        <v>20</v>
      </c>
      <c r="D651" s="123" t="s">
        <v>20</v>
      </c>
      <c r="E651" s="123" t="s">
        <v>7365</v>
      </c>
      <c r="F651" s="129" t="s">
        <v>7366</v>
      </c>
      <c r="G651" s="125">
        <v>43271</v>
      </c>
      <c r="H651" s="122" t="s">
        <v>7367</v>
      </c>
      <c r="I651" s="122" t="s">
        <v>6867</v>
      </c>
      <c r="J651" s="122" t="s">
        <v>7342</v>
      </c>
      <c r="K651" s="126" t="s">
        <v>7368</v>
      </c>
      <c r="L651" s="127" t="s">
        <v>23</v>
      </c>
      <c r="M651" s="127" t="s">
        <v>24</v>
      </c>
      <c r="N651" t="str">
        <f t="shared" si="13"/>
        <v>no es tupa</v>
      </c>
    </row>
    <row r="652" spans="1:14" ht="84" hidden="1" x14ac:dyDescent="0.25">
      <c r="A652" s="122">
        <v>648</v>
      </c>
      <c r="B652" s="122" t="s">
        <v>7344</v>
      </c>
      <c r="C652" s="125" t="s">
        <v>20</v>
      </c>
      <c r="D652" s="123" t="s">
        <v>20</v>
      </c>
      <c r="E652" s="123" t="s">
        <v>7369</v>
      </c>
      <c r="F652" s="129" t="s">
        <v>7370</v>
      </c>
      <c r="G652" s="125">
        <v>43271</v>
      </c>
      <c r="H652" s="122" t="s">
        <v>7355</v>
      </c>
      <c r="I652" s="122" t="s">
        <v>6867</v>
      </c>
      <c r="J652" s="122" t="s">
        <v>7342</v>
      </c>
      <c r="K652" s="126" t="s">
        <v>7371</v>
      </c>
      <c r="L652" s="127" t="s">
        <v>23</v>
      </c>
      <c r="M652" s="127" t="s">
        <v>24</v>
      </c>
      <c r="N652" t="str">
        <f t="shared" si="13"/>
        <v>no es tupa</v>
      </c>
    </row>
    <row r="653" spans="1:14" ht="84" hidden="1" x14ac:dyDescent="0.25">
      <c r="A653" s="122">
        <v>649</v>
      </c>
      <c r="B653" s="122" t="s">
        <v>7344</v>
      </c>
      <c r="C653" s="125" t="s">
        <v>20</v>
      </c>
      <c r="D653" s="123" t="s">
        <v>20</v>
      </c>
      <c r="E653" s="123" t="s">
        <v>7372</v>
      </c>
      <c r="F653" s="129" t="s">
        <v>7373</v>
      </c>
      <c r="G653" s="125">
        <v>43271</v>
      </c>
      <c r="H653" s="122" t="s">
        <v>7374</v>
      </c>
      <c r="I653" s="122" t="s">
        <v>6867</v>
      </c>
      <c r="J653" s="122" t="s">
        <v>7342</v>
      </c>
      <c r="K653" s="126" t="s">
        <v>7375</v>
      </c>
      <c r="L653" s="127" t="s">
        <v>23</v>
      </c>
      <c r="M653" s="127" t="s">
        <v>24</v>
      </c>
      <c r="N653" t="str">
        <f t="shared" si="13"/>
        <v>no es tupa</v>
      </c>
    </row>
    <row r="654" spans="1:14" ht="84" hidden="1" x14ac:dyDescent="0.25">
      <c r="A654" s="122">
        <v>650</v>
      </c>
      <c r="B654" s="122" t="s">
        <v>7344</v>
      </c>
      <c r="C654" s="125" t="s">
        <v>20</v>
      </c>
      <c r="D654" s="123" t="s">
        <v>20</v>
      </c>
      <c r="E654" s="123" t="s">
        <v>7376</v>
      </c>
      <c r="F654" s="129" t="s">
        <v>7377</v>
      </c>
      <c r="G654" s="125">
        <v>43271</v>
      </c>
      <c r="H654" s="122" t="s">
        <v>7378</v>
      </c>
      <c r="I654" s="122" t="s">
        <v>6867</v>
      </c>
      <c r="J654" s="122" t="s">
        <v>7342</v>
      </c>
      <c r="K654" s="126" t="s">
        <v>7379</v>
      </c>
      <c r="L654" s="127" t="s">
        <v>23</v>
      </c>
      <c r="M654" s="127" t="s">
        <v>24</v>
      </c>
      <c r="N654" t="str">
        <f t="shared" si="13"/>
        <v>no es tupa</v>
      </c>
    </row>
    <row r="655" spans="1:14" ht="84" hidden="1" x14ac:dyDescent="0.25">
      <c r="A655" s="122">
        <v>651</v>
      </c>
      <c r="B655" s="122" t="s">
        <v>7344</v>
      </c>
      <c r="C655" s="125" t="s">
        <v>20</v>
      </c>
      <c r="D655" s="123" t="s">
        <v>20</v>
      </c>
      <c r="E655" s="123" t="s">
        <v>7380</v>
      </c>
      <c r="F655" s="129" t="s">
        <v>7381</v>
      </c>
      <c r="G655" s="125">
        <v>43271</v>
      </c>
      <c r="H655" s="122" t="s">
        <v>7382</v>
      </c>
      <c r="I655" s="122" t="s">
        <v>6867</v>
      </c>
      <c r="J655" s="122" t="s">
        <v>7342</v>
      </c>
      <c r="K655" s="126" t="s">
        <v>7383</v>
      </c>
      <c r="L655" s="127" t="s">
        <v>23</v>
      </c>
      <c r="M655" s="127" t="s">
        <v>24</v>
      </c>
      <c r="N655" t="str">
        <f t="shared" si="13"/>
        <v>no es tupa</v>
      </c>
    </row>
    <row r="656" spans="1:14" ht="84" hidden="1" x14ac:dyDescent="0.25">
      <c r="A656" s="122">
        <v>652</v>
      </c>
      <c r="B656" s="122" t="s">
        <v>7344</v>
      </c>
      <c r="C656" s="125" t="s">
        <v>20</v>
      </c>
      <c r="D656" s="123" t="s">
        <v>7384</v>
      </c>
      <c r="E656" s="123" t="s">
        <v>20</v>
      </c>
      <c r="F656" s="129" t="s">
        <v>7385</v>
      </c>
      <c r="G656" s="125">
        <v>43271</v>
      </c>
      <c r="H656" s="122" t="s">
        <v>7386</v>
      </c>
      <c r="I656" s="122" t="s">
        <v>6867</v>
      </c>
      <c r="J656" s="122" t="s">
        <v>7342</v>
      </c>
      <c r="K656" s="126" t="s">
        <v>7387</v>
      </c>
      <c r="L656" s="127" t="s">
        <v>23</v>
      </c>
      <c r="M656" s="127" t="s">
        <v>24</v>
      </c>
      <c r="N656" t="str">
        <f t="shared" si="13"/>
        <v>no es tupa</v>
      </c>
    </row>
    <row r="657" spans="1:14" ht="84" hidden="1" x14ac:dyDescent="0.25">
      <c r="A657" s="122">
        <v>653</v>
      </c>
      <c r="B657" s="122" t="s">
        <v>7344</v>
      </c>
      <c r="C657" s="125" t="s">
        <v>20</v>
      </c>
      <c r="D657" s="123" t="s">
        <v>20</v>
      </c>
      <c r="E657" s="123" t="s">
        <v>7388</v>
      </c>
      <c r="F657" s="129" t="s">
        <v>7389</v>
      </c>
      <c r="G657" s="125">
        <v>43271</v>
      </c>
      <c r="H657" s="122" t="s">
        <v>7390</v>
      </c>
      <c r="I657" s="122" t="s">
        <v>6867</v>
      </c>
      <c r="J657" s="122" t="s">
        <v>7342</v>
      </c>
      <c r="K657" s="126" t="s">
        <v>7391</v>
      </c>
      <c r="L657" s="127" t="s">
        <v>23</v>
      </c>
      <c r="M657" s="127" t="s">
        <v>24</v>
      </c>
      <c r="N657" t="str">
        <f t="shared" si="13"/>
        <v>no es tupa</v>
      </c>
    </row>
    <row r="658" spans="1:14" ht="84" hidden="1" x14ac:dyDescent="0.25">
      <c r="A658" s="122">
        <v>654</v>
      </c>
      <c r="B658" s="122" t="s">
        <v>7344</v>
      </c>
      <c r="C658" s="125" t="s">
        <v>20</v>
      </c>
      <c r="D658" s="123" t="s">
        <v>20</v>
      </c>
      <c r="E658" s="123" t="s">
        <v>7392</v>
      </c>
      <c r="F658" s="129" t="s">
        <v>7393</v>
      </c>
      <c r="G658" s="125">
        <v>43271</v>
      </c>
      <c r="H658" s="122" t="s">
        <v>7394</v>
      </c>
      <c r="I658" s="122" t="s">
        <v>6867</v>
      </c>
      <c r="J658" s="122" t="s">
        <v>7342</v>
      </c>
      <c r="K658" s="126" t="s">
        <v>7395</v>
      </c>
      <c r="L658" s="127" t="s">
        <v>23</v>
      </c>
      <c r="M658" s="127" t="s">
        <v>24</v>
      </c>
      <c r="N658" t="str">
        <f t="shared" si="13"/>
        <v>no es tupa</v>
      </c>
    </row>
    <row r="659" spans="1:14" ht="84" hidden="1" x14ac:dyDescent="0.25">
      <c r="A659" s="122">
        <v>655</v>
      </c>
      <c r="B659" s="122" t="s">
        <v>7344</v>
      </c>
      <c r="C659" s="125" t="s">
        <v>20</v>
      </c>
      <c r="D659" s="123" t="s">
        <v>7396</v>
      </c>
      <c r="E659" s="123" t="s">
        <v>20</v>
      </c>
      <c r="F659" s="129" t="s">
        <v>7397</v>
      </c>
      <c r="G659" s="125">
        <v>43271</v>
      </c>
      <c r="H659" s="122" t="s">
        <v>7398</v>
      </c>
      <c r="I659" s="122" t="s">
        <v>6867</v>
      </c>
      <c r="J659" s="122" t="s">
        <v>7342</v>
      </c>
      <c r="K659" s="126" t="s">
        <v>7399</v>
      </c>
      <c r="L659" s="127" t="s">
        <v>23</v>
      </c>
      <c r="M659" s="127" t="s">
        <v>24</v>
      </c>
      <c r="N659" t="str">
        <f t="shared" si="13"/>
        <v>no es tupa</v>
      </c>
    </row>
    <row r="660" spans="1:14" ht="72" hidden="1" x14ac:dyDescent="0.25">
      <c r="A660" s="122">
        <v>656</v>
      </c>
      <c r="B660" s="122" t="s">
        <v>7344</v>
      </c>
      <c r="C660" s="125" t="s">
        <v>20</v>
      </c>
      <c r="D660" s="123" t="s">
        <v>7400</v>
      </c>
      <c r="E660" s="123" t="s">
        <v>20</v>
      </c>
      <c r="F660" s="129" t="s">
        <v>7401</v>
      </c>
      <c r="G660" s="125">
        <v>43271</v>
      </c>
      <c r="H660" s="122" t="s">
        <v>7402</v>
      </c>
      <c r="I660" s="122" t="s">
        <v>6867</v>
      </c>
      <c r="J660" s="122" t="s">
        <v>7342</v>
      </c>
      <c r="K660" s="126" t="s">
        <v>7403</v>
      </c>
      <c r="L660" s="127" t="s">
        <v>23</v>
      </c>
      <c r="M660" s="127" t="s">
        <v>24</v>
      </c>
      <c r="N660" t="str">
        <f t="shared" si="13"/>
        <v>no es tupa</v>
      </c>
    </row>
    <row r="661" spans="1:14" ht="72" hidden="1" x14ac:dyDescent="0.25">
      <c r="A661" s="122">
        <v>657</v>
      </c>
      <c r="B661" s="122" t="s">
        <v>7344</v>
      </c>
      <c r="C661" s="125" t="s">
        <v>20</v>
      </c>
      <c r="D661" s="123" t="s">
        <v>20</v>
      </c>
      <c r="E661" s="123" t="s">
        <v>7404</v>
      </c>
      <c r="F661" s="129" t="s">
        <v>7405</v>
      </c>
      <c r="G661" s="125">
        <v>43271</v>
      </c>
      <c r="H661" s="122" t="s">
        <v>7406</v>
      </c>
      <c r="I661" s="122" t="s">
        <v>6867</v>
      </c>
      <c r="J661" s="122" t="s">
        <v>7342</v>
      </c>
      <c r="K661" s="126" t="s">
        <v>7407</v>
      </c>
      <c r="L661" s="127" t="s">
        <v>23</v>
      </c>
      <c r="M661" s="127" t="s">
        <v>24</v>
      </c>
      <c r="N661" t="str">
        <f t="shared" si="13"/>
        <v>no es tupa</v>
      </c>
    </row>
    <row r="662" spans="1:14" ht="72" hidden="1" x14ac:dyDescent="0.25">
      <c r="A662" s="122">
        <v>658</v>
      </c>
      <c r="B662" s="122" t="s">
        <v>7344</v>
      </c>
      <c r="C662" s="125" t="s">
        <v>20</v>
      </c>
      <c r="D662" s="123" t="s">
        <v>20</v>
      </c>
      <c r="E662" s="123" t="s">
        <v>7408</v>
      </c>
      <c r="F662" s="129" t="s">
        <v>7409</v>
      </c>
      <c r="G662" s="125">
        <v>43271</v>
      </c>
      <c r="H662" s="122" t="s">
        <v>7410</v>
      </c>
      <c r="I662" s="122" t="s">
        <v>6867</v>
      </c>
      <c r="J662" s="122" t="s">
        <v>7342</v>
      </c>
      <c r="K662" s="126" t="s">
        <v>7411</v>
      </c>
      <c r="L662" s="127" t="s">
        <v>23</v>
      </c>
      <c r="M662" s="127" t="s">
        <v>24</v>
      </c>
      <c r="N662" t="str">
        <f t="shared" si="13"/>
        <v>no es tupa</v>
      </c>
    </row>
    <row r="663" spans="1:14" ht="84" hidden="1" x14ac:dyDescent="0.25">
      <c r="A663" s="122">
        <v>659</v>
      </c>
      <c r="B663" s="122" t="s">
        <v>7344</v>
      </c>
      <c r="C663" s="125" t="s">
        <v>20</v>
      </c>
      <c r="D663" s="123" t="s">
        <v>20</v>
      </c>
      <c r="E663" s="123" t="s">
        <v>7412</v>
      </c>
      <c r="F663" s="129" t="s">
        <v>7413</v>
      </c>
      <c r="G663" s="125">
        <v>43271</v>
      </c>
      <c r="H663" s="122" t="s">
        <v>7414</v>
      </c>
      <c r="I663" s="122" t="s">
        <v>6867</v>
      </c>
      <c r="J663" s="122" t="s">
        <v>7342</v>
      </c>
      <c r="K663" s="126" t="s">
        <v>7415</v>
      </c>
      <c r="L663" s="127" t="s">
        <v>23</v>
      </c>
      <c r="M663" s="127" t="s">
        <v>24</v>
      </c>
      <c r="N663" t="str">
        <f t="shared" si="13"/>
        <v>no es tupa</v>
      </c>
    </row>
    <row r="664" spans="1:14" ht="84" hidden="1" x14ac:dyDescent="0.25">
      <c r="A664" s="122">
        <v>660</v>
      </c>
      <c r="B664" s="122" t="s">
        <v>7344</v>
      </c>
      <c r="C664" s="125" t="s">
        <v>20</v>
      </c>
      <c r="D664" s="123" t="s">
        <v>7416</v>
      </c>
      <c r="E664" s="123" t="s">
        <v>20</v>
      </c>
      <c r="F664" s="129" t="s">
        <v>7417</v>
      </c>
      <c r="G664" s="125">
        <v>43271</v>
      </c>
      <c r="H664" s="122" t="s">
        <v>7418</v>
      </c>
      <c r="I664" s="122" t="s">
        <v>6867</v>
      </c>
      <c r="J664" s="122" t="s">
        <v>7342</v>
      </c>
      <c r="K664" s="126" t="s">
        <v>7419</v>
      </c>
      <c r="L664" s="127" t="s">
        <v>23</v>
      </c>
      <c r="M664" s="127" t="s">
        <v>24</v>
      </c>
      <c r="N664" t="str">
        <f t="shared" si="13"/>
        <v>no es tupa</v>
      </c>
    </row>
    <row r="665" spans="1:14" ht="84" hidden="1" x14ac:dyDescent="0.25">
      <c r="A665" s="122">
        <v>661</v>
      </c>
      <c r="B665" s="122" t="s">
        <v>7344</v>
      </c>
      <c r="C665" s="125" t="s">
        <v>20</v>
      </c>
      <c r="D665" s="123" t="s">
        <v>20</v>
      </c>
      <c r="E665" s="123" t="s">
        <v>7420</v>
      </c>
      <c r="F665" s="129" t="s">
        <v>7421</v>
      </c>
      <c r="G665" s="125">
        <v>43271</v>
      </c>
      <c r="H665" s="122" t="s">
        <v>7422</v>
      </c>
      <c r="I665" s="122" t="s">
        <v>6867</v>
      </c>
      <c r="J665" s="122" t="s">
        <v>7342</v>
      </c>
      <c r="K665" s="126" t="s">
        <v>7423</v>
      </c>
      <c r="L665" s="127" t="s">
        <v>23</v>
      </c>
      <c r="M665" s="127" t="s">
        <v>24</v>
      </c>
      <c r="N665" t="str">
        <f t="shared" si="13"/>
        <v>no es tupa</v>
      </c>
    </row>
    <row r="666" spans="1:14" ht="84" hidden="1" x14ac:dyDescent="0.25">
      <c r="A666" s="122">
        <v>662</v>
      </c>
      <c r="B666" s="122" t="s">
        <v>7344</v>
      </c>
      <c r="C666" s="125" t="s">
        <v>20</v>
      </c>
      <c r="D666" s="123" t="s">
        <v>20</v>
      </c>
      <c r="E666" s="123" t="s">
        <v>7424</v>
      </c>
      <c r="F666" s="129" t="s">
        <v>7425</v>
      </c>
      <c r="G666" s="125">
        <v>43271</v>
      </c>
      <c r="H666" s="122" t="s">
        <v>7426</v>
      </c>
      <c r="I666" s="122" t="s">
        <v>6867</v>
      </c>
      <c r="J666" s="122" t="s">
        <v>7342</v>
      </c>
      <c r="K666" s="126" t="s">
        <v>7427</v>
      </c>
      <c r="L666" s="127" t="s">
        <v>23</v>
      </c>
      <c r="M666" s="127" t="s">
        <v>24</v>
      </c>
      <c r="N666" t="str">
        <f t="shared" si="13"/>
        <v>no es tupa</v>
      </c>
    </row>
    <row r="667" spans="1:14" ht="84" hidden="1" x14ac:dyDescent="0.25">
      <c r="A667" s="122">
        <v>663</v>
      </c>
      <c r="B667" s="122" t="s">
        <v>7344</v>
      </c>
      <c r="C667" s="125" t="s">
        <v>20</v>
      </c>
      <c r="D667" s="123" t="s">
        <v>20</v>
      </c>
      <c r="E667" s="123" t="s">
        <v>7428</v>
      </c>
      <c r="F667" s="129" t="s">
        <v>7429</v>
      </c>
      <c r="G667" s="125">
        <v>43271</v>
      </c>
      <c r="H667" s="122" t="s">
        <v>7414</v>
      </c>
      <c r="I667" s="122" t="s">
        <v>6867</v>
      </c>
      <c r="J667" s="122" t="s">
        <v>7342</v>
      </c>
      <c r="K667" s="126" t="s">
        <v>7430</v>
      </c>
      <c r="L667" s="127" t="s">
        <v>23</v>
      </c>
      <c r="M667" s="127" t="s">
        <v>24</v>
      </c>
      <c r="N667" t="str">
        <f t="shared" si="13"/>
        <v>no es tupa</v>
      </c>
    </row>
    <row r="668" spans="1:14" ht="84" hidden="1" x14ac:dyDescent="0.25">
      <c r="A668" s="122">
        <v>664</v>
      </c>
      <c r="B668" s="122" t="s">
        <v>7344</v>
      </c>
      <c r="C668" s="125" t="s">
        <v>20</v>
      </c>
      <c r="D668" s="123" t="s">
        <v>7431</v>
      </c>
      <c r="E668" s="123" t="s">
        <v>20</v>
      </c>
      <c r="F668" s="129" t="s">
        <v>7432</v>
      </c>
      <c r="G668" s="125">
        <v>43271</v>
      </c>
      <c r="H668" s="122" t="s">
        <v>7418</v>
      </c>
      <c r="I668" s="122" t="s">
        <v>6867</v>
      </c>
      <c r="J668" s="122" t="s">
        <v>7342</v>
      </c>
      <c r="K668" s="126" t="s">
        <v>7433</v>
      </c>
      <c r="L668" s="127" t="s">
        <v>23</v>
      </c>
      <c r="M668" s="127" t="s">
        <v>24</v>
      </c>
      <c r="N668" t="str">
        <f t="shared" si="13"/>
        <v>no es tupa</v>
      </c>
    </row>
    <row r="669" spans="1:14" ht="72" hidden="1" x14ac:dyDescent="0.25">
      <c r="A669" s="122">
        <v>665</v>
      </c>
      <c r="B669" s="122" t="s">
        <v>7344</v>
      </c>
      <c r="C669" s="125" t="s">
        <v>20</v>
      </c>
      <c r="D669" s="123" t="s">
        <v>7434</v>
      </c>
      <c r="E669" s="123" t="s">
        <v>20</v>
      </c>
      <c r="F669" s="129" t="s">
        <v>7435</v>
      </c>
      <c r="G669" s="125">
        <v>43271</v>
      </c>
      <c r="H669" s="122" t="s">
        <v>7436</v>
      </c>
      <c r="I669" s="122" t="s">
        <v>6867</v>
      </c>
      <c r="J669" s="122" t="s">
        <v>7342</v>
      </c>
      <c r="K669" s="126" t="s">
        <v>7437</v>
      </c>
      <c r="L669" s="127" t="s">
        <v>23</v>
      </c>
      <c r="M669" s="127" t="s">
        <v>24</v>
      </c>
      <c r="N669" t="str">
        <f t="shared" si="13"/>
        <v>no es tupa</v>
      </c>
    </row>
    <row r="670" spans="1:14" ht="84" hidden="1" x14ac:dyDescent="0.25">
      <c r="A670" s="122">
        <v>666</v>
      </c>
      <c r="B670" s="122" t="s">
        <v>7344</v>
      </c>
      <c r="C670" s="125" t="s">
        <v>20</v>
      </c>
      <c r="D670" s="123" t="s">
        <v>7438</v>
      </c>
      <c r="E670" s="123" t="s">
        <v>20</v>
      </c>
      <c r="F670" s="129" t="s">
        <v>7439</v>
      </c>
      <c r="G670" s="125">
        <v>43271</v>
      </c>
      <c r="H670" s="122" t="s">
        <v>7440</v>
      </c>
      <c r="I670" s="122" t="s">
        <v>6867</v>
      </c>
      <c r="J670" s="122" t="s">
        <v>7342</v>
      </c>
      <c r="K670" s="126" t="s">
        <v>7441</v>
      </c>
      <c r="L670" s="127" t="s">
        <v>23</v>
      </c>
      <c r="M670" s="127" t="s">
        <v>24</v>
      </c>
      <c r="N670" t="str">
        <f t="shared" si="13"/>
        <v>no es tupa</v>
      </c>
    </row>
    <row r="671" spans="1:14" ht="72" hidden="1" x14ac:dyDescent="0.25">
      <c r="A671" s="122">
        <v>667</v>
      </c>
      <c r="B671" s="122" t="s">
        <v>7344</v>
      </c>
      <c r="C671" s="125" t="s">
        <v>20</v>
      </c>
      <c r="D671" s="123" t="s">
        <v>20</v>
      </c>
      <c r="E671" s="123" t="s">
        <v>7442</v>
      </c>
      <c r="F671" s="129" t="s">
        <v>7443</v>
      </c>
      <c r="G671" s="125">
        <v>43271</v>
      </c>
      <c r="H671" s="122" t="s">
        <v>7444</v>
      </c>
      <c r="I671" s="122" t="s">
        <v>6867</v>
      </c>
      <c r="J671" s="122" t="s">
        <v>7342</v>
      </c>
      <c r="K671" s="126" t="s">
        <v>7445</v>
      </c>
      <c r="L671" s="127" t="s">
        <v>23</v>
      </c>
      <c r="M671" s="127" t="s">
        <v>24</v>
      </c>
      <c r="N671" t="str">
        <f t="shared" si="13"/>
        <v>no es tupa</v>
      </c>
    </row>
    <row r="672" spans="1:14" ht="84" hidden="1" x14ac:dyDescent="0.25">
      <c r="A672" s="122">
        <v>668</v>
      </c>
      <c r="B672" s="122" t="s">
        <v>7344</v>
      </c>
      <c r="C672" s="125" t="s">
        <v>20</v>
      </c>
      <c r="D672" s="123" t="s">
        <v>20</v>
      </c>
      <c r="E672" s="123" t="s">
        <v>7446</v>
      </c>
      <c r="F672" s="129" t="s">
        <v>7447</v>
      </c>
      <c r="G672" s="125">
        <v>43271</v>
      </c>
      <c r="H672" s="122" t="s">
        <v>7448</v>
      </c>
      <c r="I672" s="122" t="s">
        <v>6867</v>
      </c>
      <c r="J672" s="122" t="s">
        <v>7342</v>
      </c>
      <c r="K672" s="126" t="s">
        <v>7449</v>
      </c>
      <c r="L672" s="127" t="s">
        <v>23</v>
      </c>
      <c r="M672" s="127" t="s">
        <v>24</v>
      </c>
      <c r="N672" t="str">
        <f t="shared" si="13"/>
        <v>no es tupa</v>
      </c>
    </row>
    <row r="673" spans="1:14" ht="72" hidden="1" x14ac:dyDescent="0.25">
      <c r="A673" s="122">
        <v>669</v>
      </c>
      <c r="B673" s="122" t="s">
        <v>7344</v>
      </c>
      <c r="C673" s="125" t="s">
        <v>20</v>
      </c>
      <c r="D673" s="123" t="s">
        <v>20</v>
      </c>
      <c r="E673" s="123" t="s">
        <v>7450</v>
      </c>
      <c r="F673" s="129" t="s">
        <v>7451</v>
      </c>
      <c r="G673" s="125">
        <v>43271</v>
      </c>
      <c r="H673" s="122" t="s">
        <v>7452</v>
      </c>
      <c r="I673" s="122" t="s">
        <v>6867</v>
      </c>
      <c r="J673" s="122" t="s">
        <v>7342</v>
      </c>
      <c r="K673" s="126" t="s">
        <v>7453</v>
      </c>
      <c r="L673" s="127" t="s">
        <v>23</v>
      </c>
      <c r="M673" s="127" t="s">
        <v>24</v>
      </c>
      <c r="N673" t="str">
        <f t="shared" si="13"/>
        <v>no es tupa</v>
      </c>
    </row>
    <row r="674" spans="1:14" ht="84" hidden="1" x14ac:dyDescent="0.25">
      <c r="A674" s="122">
        <v>670</v>
      </c>
      <c r="B674" s="122" t="s">
        <v>7344</v>
      </c>
      <c r="C674" s="125" t="s">
        <v>20</v>
      </c>
      <c r="D674" s="123" t="s">
        <v>7454</v>
      </c>
      <c r="E674" s="123" t="s">
        <v>20</v>
      </c>
      <c r="F674" s="129" t="s">
        <v>7455</v>
      </c>
      <c r="G674" s="125">
        <v>43271</v>
      </c>
      <c r="H674" s="122" t="s">
        <v>7456</v>
      </c>
      <c r="I674" s="122" t="s">
        <v>6867</v>
      </c>
      <c r="J674" s="122" t="s">
        <v>7342</v>
      </c>
      <c r="K674" s="126" t="s">
        <v>7457</v>
      </c>
      <c r="L674" s="127" t="s">
        <v>23</v>
      </c>
      <c r="M674" s="127" t="s">
        <v>24</v>
      </c>
      <c r="N674" t="str">
        <f t="shared" si="13"/>
        <v>no es tupa</v>
      </c>
    </row>
    <row r="675" spans="1:14" ht="72" hidden="1" x14ac:dyDescent="0.25">
      <c r="A675" s="122">
        <v>671</v>
      </c>
      <c r="B675" s="122" t="s">
        <v>7344</v>
      </c>
      <c r="C675" s="125" t="s">
        <v>20</v>
      </c>
      <c r="D675" s="123" t="s">
        <v>20</v>
      </c>
      <c r="E675" s="123" t="s">
        <v>7458</v>
      </c>
      <c r="F675" s="129" t="s">
        <v>7459</v>
      </c>
      <c r="G675" s="125">
        <v>43271</v>
      </c>
      <c r="H675" s="122" t="s">
        <v>7444</v>
      </c>
      <c r="I675" s="122" t="s">
        <v>6867</v>
      </c>
      <c r="J675" s="122" t="s">
        <v>7342</v>
      </c>
      <c r="K675" s="126" t="s">
        <v>7460</v>
      </c>
      <c r="L675" s="127" t="s">
        <v>23</v>
      </c>
      <c r="M675" s="127" t="s">
        <v>24</v>
      </c>
      <c r="N675" t="str">
        <f t="shared" si="13"/>
        <v>no es tupa</v>
      </c>
    </row>
    <row r="676" spans="1:14" ht="84" hidden="1" x14ac:dyDescent="0.25">
      <c r="A676" s="122">
        <v>672</v>
      </c>
      <c r="B676" s="122" t="s">
        <v>7344</v>
      </c>
      <c r="C676" s="125" t="s">
        <v>20</v>
      </c>
      <c r="D676" s="123" t="s">
        <v>20</v>
      </c>
      <c r="E676" s="123" t="s">
        <v>7461</v>
      </c>
      <c r="F676" s="129" t="s">
        <v>7462</v>
      </c>
      <c r="G676" s="125">
        <v>43271</v>
      </c>
      <c r="H676" s="122" t="s">
        <v>7448</v>
      </c>
      <c r="I676" s="122" t="s">
        <v>6867</v>
      </c>
      <c r="J676" s="122" t="s">
        <v>7342</v>
      </c>
      <c r="K676" s="126" t="s">
        <v>7463</v>
      </c>
      <c r="L676" s="127" t="s">
        <v>23</v>
      </c>
      <c r="M676" s="127" t="s">
        <v>24</v>
      </c>
      <c r="N676" t="str">
        <f t="shared" si="13"/>
        <v>no es tupa</v>
      </c>
    </row>
    <row r="677" spans="1:14" ht="72" hidden="1" x14ac:dyDescent="0.25">
      <c r="A677" s="122">
        <v>673</v>
      </c>
      <c r="B677" s="122" t="s">
        <v>7344</v>
      </c>
      <c r="C677" s="125" t="s">
        <v>20</v>
      </c>
      <c r="D677" s="123" t="s">
        <v>20</v>
      </c>
      <c r="E677" s="123" t="s">
        <v>7464</v>
      </c>
      <c r="F677" s="129" t="s">
        <v>7465</v>
      </c>
      <c r="G677" s="125">
        <v>43271</v>
      </c>
      <c r="H677" s="122" t="s">
        <v>7466</v>
      </c>
      <c r="I677" s="122" t="s">
        <v>6867</v>
      </c>
      <c r="J677" s="122" t="s">
        <v>7342</v>
      </c>
      <c r="K677" s="126" t="s">
        <v>7467</v>
      </c>
      <c r="L677" s="127" t="s">
        <v>23</v>
      </c>
      <c r="M677" s="127" t="s">
        <v>24</v>
      </c>
      <c r="N677" t="str">
        <f t="shared" si="13"/>
        <v>no es tupa</v>
      </c>
    </row>
    <row r="678" spans="1:14" ht="84" hidden="1" x14ac:dyDescent="0.25">
      <c r="A678" s="122">
        <v>674</v>
      </c>
      <c r="B678" s="122" t="s">
        <v>7344</v>
      </c>
      <c r="C678" s="125" t="s">
        <v>20</v>
      </c>
      <c r="D678" s="123" t="s">
        <v>7468</v>
      </c>
      <c r="E678" s="123" t="s">
        <v>20</v>
      </c>
      <c r="F678" s="129" t="s">
        <v>7469</v>
      </c>
      <c r="G678" s="125">
        <v>43271</v>
      </c>
      <c r="H678" s="122" t="s">
        <v>7470</v>
      </c>
      <c r="I678" s="122" t="s">
        <v>6867</v>
      </c>
      <c r="J678" s="122" t="s">
        <v>7342</v>
      </c>
      <c r="K678" s="126" t="s">
        <v>7471</v>
      </c>
      <c r="L678" s="127" t="s">
        <v>23</v>
      </c>
      <c r="M678" s="127" t="s">
        <v>24</v>
      </c>
      <c r="N678" t="str">
        <f t="shared" si="13"/>
        <v>no es tupa</v>
      </c>
    </row>
    <row r="679" spans="1:14" ht="84" hidden="1" x14ac:dyDescent="0.25">
      <c r="A679" s="122">
        <v>675</v>
      </c>
      <c r="B679" s="122" t="s">
        <v>7344</v>
      </c>
      <c r="C679" s="125" t="s">
        <v>20</v>
      </c>
      <c r="D679" s="123" t="s">
        <v>7472</v>
      </c>
      <c r="E679" s="123" t="s">
        <v>20</v>
      </c>
      <c r="F679" s="129" t="s">
        <v>7473</v>
      </c>
      <c r="G679" s="125">
        <v>43271</v>
      </c>
      <c r="H679" s="122" t="s">
        <v>7474</v>
      </c>
      <c r="I679" s="122" t="s">
        <v>6867</v>
      </c>
      <c r="J679" s="122" t="s">
        <v>7342</v>
      </c>
      <c r="K679" s="126" t="s">
        <v>7475</v>
      </c>
      <c r="L679" s="127" t="s">
        <v>23</v>
      </c>
      <c r="M679" s="127" t="s">
        <v>24</v>
      </c>
      <c r="N679" t="str">
        <f t="shared" si="13"/>
        <v>no es tupa</v>
      </c>
    </row>
    <row r="680" spans="1:14" ht="84" hidden="1" x14ac:dyDescent="0.25">
      <c r="A680" s="122">
        <v>676</v>
      </c>
      <c r="B680" s="122" t="s">
        <v>7344</v>
      </c>
      <c r="C680" s="125" t="s">
        <v>20</v>
      </c>
      <c r="D680" s="123" t="s">
        <v>20</v>
      </c>
      <c r="E680" s="123" t="s">
        <v>7476</v>
      </c>
      <c r="F680" s="129" t="s">
        <v>7477</v>
      </c>
      <c r="G680" s="125">
        <v>43271</v>
      </c>
      <c r="H680" s="122" t="s">
        <v>7347</v>
      </c>
      <c r="I680" s="122" t="s">
        <v>6867</v>
      </c>
      <c r="J680" s="122" t="s">
        <v>7342</v>
      </c>
      <c r="K680" s="126" t="s">
        <v>7478</v>
      </c>
      <c r="L680" s="127" t="s">
        <v>23</v>
      </c>
      <c r="M680" s="127" t="s">
        <v>24</v>
      </c>
      <c r="N680" t="str">
        <f t="shared" si="13"/>
        <v>no es tupa</v>
      </c>
    </row>
    <row r="681" spans="1:14" ht="84" hidden="1" x14ac:dyDescent="0.25">
      <c r="A681" s="122">
        <v>677</v>
      </c>
      <c r="B681" s="122" t="s">
        <v>7344</v>
      </c>
      <c r="C681" s="125" t="s">
        <v>20</v>
      </c>
      <c r="D681" s="123" t="s">
        <v>7479</v>
      </c>
      <c r="E681" s="123" t="s">
        <v>20</v>
      </c>
      <c r="F681" s="129" t="s">
        <v>7480</v>
      </c>
      <c r="G681" s="125">
        <v>43271</v>
      </c>
      <c r="H681" s="122" t="s">
        <v>7470</v>
      </c>
      <c r="I681" s="122" t="s">
        <v>6867</v>
      </c>
      <c r="J681" s="122" t="s">
        <v>7342</v>
      </c>
      <c r="K681" s="126" t="s">
        <v>7481</v>
      </c>
      <c r="L681" s="127" t="s">
        <v>23</v>
      </c>
      <c r="M681" s="127" t="s">
        <v>24</v>
      </c>
      <c r="N681" t="str">
        <f t="shared" si="13"/>
        <v>no es tupa</v>
      </c>
    </row>
    <row r="682" spans="1:14" ht="84" hidden="1" x14ac:dyDescent="0.25">
      <c r="A682" s="122">
        <v>678</v>
      </c>
      <c r="B682" s="122" t="s">
        <v>7344</v>
      </c>
      <c r="C682" s="125" t="s">
        <v>20</v>
      </c>
      <c r="D682" s="123" t="s">
        <v>7482</v>
      </c>
      <c r="E682" s="123" t="s">
        <v>20</v>
      </c>
      <c r="F682" s="129" t="s">
        <v>7483</v>
      </c>
      <c r="G682" s="125">
        <v>43271</v>
      </c>
      <c r="H682" s="122" t="s">
        <v>7359</v>
      </c>
      <c r="I682" s="122" t="s">
        <v>6867</v>
      </c>
      <c r="J682" s="122" t="s">
        <v>7342</v>
      </c>
      <c r="K682" s="126" t="s">
        <v>7484</v>
      </c>
      <c r="L682" s="127" t="s">
        <v>23</v>
      </c>
      <c r="M682" s="127" t="s">
        <v>24</v>
      </c>
      <c r="N682" t="str">
        <f t="shared" si="13"/>
        <v>no es tupa</v>
      </c>
    </row>
    <row r="683" spans="1:14" ht="72" hidden="1" x14ac:dyDescent="0.25">
      <c r="A683" s="122">
        <v>679</v>
      </c>
      <c r="B683" s="122" t="s">
        <v>7344</v>
      </c>
      <c r="C683" s="125" t="s">
        <v>20</v>
      </c>
      <c r="D683" s="123" t="s">
        <v>7485</v>
      </c>
      <c r="E683" s="123" t="s">
        <v>20</v>
      </c>
      <c r="F683" s="129" t="s">
        <v>7486</v>
      </c>
      <c r="G683" s="125">
        <v>43271</v>
      </c>
      <c r="H683" s="122" t="s">
        <v>7487</v>
      </c>
      <c r="I683" s="122" t="s">
        <v>6867</v>
      </c>
      <c r="J683" s="122" t="s">
        <v>7342</v>
      </c>
      <c r="K683" s="126" t="s">
        <v>7488</v>
      </c>
      <c r="L683" s="127" t="s">
        <v>23</v>
      </c>
      <c r="M683" s="127" t="s">
        <v>24</v>
      </c>
      <c r="N683" t="str">
        <f t="shared" si="13"/>
        <v>no es tupa</v>
      </c>
    </row>
    <row r="684" spans="1:14" ht="72" hidden="1" x14ac:dyDescent="0.25">
      <c r="A684" s="122">
        <v>680</v>
      </c>
      <c r="B684" s="122" t="s">
        <v>7344</v>
      </c>
      <c r="C684" s="125" t="s">
        <v>20</v>
      </c>
      <c r="D684" s="123" t="s">
        <v>7489</v>
      </c>
      <c r="E684" s="123" t="s">
        <v>20</v>
      </c>
      <c r="F684" s="129" t="s">
        <v>7490</v>
      </c>
      <c r="G684" s="125">
        <v>43271</v>
      </c>
      <c r="H684" s="122" t="s">
        <v>7491</v>
      </c>
      <c r="I684" s="122" t="s">
        <v>6867</v>
      </c>
      <c r="J684" s="122" t="s">
        <v>7342</v>
      </c>
      <c r="K684" s="126" t="s">
        <v>7492</v>
      </c>
      <c r="L684" s="127" t="s">
        <v>23</v>
      </c>
      <c r="M684" s="127" t="s">
        <v>24</v>
      </c>
      <c r="N684" t="str">
        <f t="shared" si="13"/>
        <v>no es tupa</v>
      </c>
    </row>
    <row r="685" spans="1:14" ht="84" hidden="1" x14ac:dyDescent="0.25">
      <c r="A685" s="122">
        <v>681</v>
      </c>
      <c r="B685" s="122" t="s">
        <v>7344</v>
      </c>
      <c r="C685" s="125" t="s">
        <v>20</v>
      </c>
      <c r="D685" s="123" t="s">
        <v>7493</v>
      </c>
      <c r="E685" s="123" t="s">
        <v>20</v>
      </c>
      <c r="F685" s="129" t="s">
        <v>7494</v>
      </c>
      <c r="G685" s="125">
        <v>43271</v>
      </c>
      <c r="H685" s="122" t="s">
        <v>7495</v>
      </c>
      <c r="I685" s="122" t="s">
        <v>6867</v>
      </c>
      <c r="J685" s="122" t="s">
        <v>7342</v>
      </c>
      <c r="K685" s="126" t="s">
        <v>7496</v>
      </c>
      <c r="L685" s="127" t="s">
        <v>23</v>
      </c>
      <c r="M685" s="127" t="s">
        <v>24</v>
      </c>
      <c r="N685" t="str">
        <f t="shared" si="13"/>
        <v>no es tupa</v>
      </c>
    </row>
    <row r="686" spans="1:14" ht="72" hidden="1" x14ac:dyDescent="0.25">
      <c r="A686" s="122">
        <v>682</v>
      </c>
      <c r="B686" s="122" t="s">
        <v>7344</v>
      </c>
      <c r="C686" s="125" t="s">
        <v>20</v>
      </c>
      <c r="D686" s="123" t="s">
        <v>7497</v>
      </c>
      <c r="E686" s="123" t="s">
        <v>20</v>
      </c>
      <c r="F686" s="129" t="s">
        <v>7498</v>
      </c>
      <c r="G686" s="125">
        <v>43271</v>
      </c>
      <c r="H686" s="122" t="s">
        <v>7499</v>
      </c>
      <c r="I686" s="122" t="s">
        <v>6867</v>
      </c>
      <c r="J686" s="122" t="s">
        <v>7342</v>
      </c>
      <c r="K686" s="126" t="s">
        <v>7500</v>
      </c>
      <c r="L686" s="127" t="s">
        <v>23</v>
      </c>
      <c r="M686" s="127" t="s">
        <v>24</v>
      </c>
      <c r="N686" t="str">
        <f t="shared" si="13"/>
        <v>no es tupa</v>
      </c>
    </row>
    <row r="687" spans="1:14" ht="72" hidden="1" x14ac:dyDescent="0.25">
      <c r="A687" s="122">
        <v>683</v>
      </c>
      <c r="B687" s="122" t="s">
        <v>7344</v>
      </c>
      <c r="C687" s="125" t="s">
        <v>20</v>
      </c>
      <c r="D687" s="123" t="s">
        <v>7501</v>
      </c>
      <c r="E687" s="123" t="s">
        <v>20</v>
      </c>
      <c r="F687" s="129" t="s">
        <v>7502</v>
      </c>
      <c r="G687" s="125">
        <v>43271</v>
      </c>
      <c r="H687" s="122" t="s">
        <v>7491</v>
      </c>
      <c r="I687" s="122" t="s">
        <v>6867</v>
      </c>
      <c r="J687" s="122" t="s">
        <v>7342</v>
      </c>
      <c r="K687" s="126" t="s">
        <v>7503</v>
      </c>
      <c r="L687" s="127" t="s">
        <v>23</v>
      </c>
      <c r="M687" s="127" t="s">
        <v>24</v>
      </c>
      <c r="N687" t="str">
        <f t="shared" si="13"/>
        <v>no es tupa</v>
      </c>
    </row>
    <row r="688" spans="1:14" ht="84" hidden="1" x14ac:dyDescent="0.25">
      <c r="A688" s="122">
        <v>684</v>
      </c>
      <c r="B688" s="122" t="s">
        <v>7344</v>
      </c>
      <c r="C688" s="125" t="s">
        <v>20</v>
      </c>
      <c r="D688" s="123" t="s">
        <v>7504</v>
      </c>
      <c r="E688" s="123" t="s">
        <v>20</v>
      </c>
      <c r="F688" s="129" t="s">
        <v>7505</v>
      </c>
      <c r="G688" s="125">
        <v>43271</v>
      </c>
      <c r="H688" s="122" t="s">
        <v>7506</v>
      </c>
      <c r="I688" s="122" t="s">
        <v>6867</v>
      </c>
      <c r="J688" s="122" t="s">
        <v>7342</v>
      </c>
      <c r="K688" s="126" t="s">
        <v>7507</v>
      </c>
      <c r="L688" s="127" t="s">
        <v>23</v>
      </c>
      <c r="M688" s="127" t="s">
        <v>24</v>
      </c>
      <c r="N688" t="str">
        <f t="shared" si="13"/>
        <v>no es tupa</v>
      </c>
    </row>
    <row r="689" spans="1:14" ht="84" hidden="1" x14ac:dyDescent="0.25">
      <c r="A689" s="122">
        <v>685</v>
      </c>
      <c r="B689" s="122" t="s">
        <v>7344</v>
      </c>
      <c r="C689" s="125" t="s">
        <v>20</v>
      </c>
      <c r="D689" s="123" t="s">
        <v>7508</v>
      </c>
      <c r="E689" s="123" t="s">
        <v>20</v>
      </c>
      <c r="F689" s="129" t="s">
        <v>7509</v>
      </c>
      <c r="G689" s="125">
        <v>43271</v>
      </c>
      <c r="H689" s="122" t="s">
        <v>7510</v>
      </c>
      <c r="I689" s="122" t="s">
        <v>6867</v>
      </c>
      <c r="J689" s="122" t="s">
        <v>7342</v>
      </c>
      <c r="K689" s="126" t="s">
        <v>7511</v>
      </c>
      <c r="L689" s="127" t="s">
        <v>23</v>
      </c>
      <c r="M689" s="127" t="s">
        <v>24</v>
      </c>
      <c r="N689" t="str">
        <f t="shared" si="13"/>
        <v>no es tupa</v>
      </c>
    </row>
    <row r="690" spans="1:14" ht="84" hidden="1" x14ac:dyDescent="0.25">
      <c r="A690" s="122">
        <v>686</v>
      </c>
      <c r="B690" s="122" t="s">
        <v>7344</v>
      </c>
      <c r="C690" s="125" t="s">
        <v>20</v>
      </c>
      <c r="D690" s="123" t="s">
        <v>7512</v>
      </c>
      <c r="E690" s="123" t="s">
        <v>20</v>
      </c>
      <c r="F690" s="129" t="s">
        <v>7513</v>
      </c>
      <c r="G690" s="125">
        <v>43271</v>
      </c>
      <c r="H690" s="122" t="s">
        <v>7514</v>
      </c>
      <c r="I690" s="122" t="s">
        <v>6867</v>
      </c>
      <c r="J690" s="122" t="s">
        <v>7342</v>
      </c>
      <c r="K690" s="126" t="s">
        <v>7515</v>
      </c>
      <c r="L690" s="127" t="s">
        <v>23</v>
      </c>
      <c r="M690" s="127" t="s">
        <v>24</v>
      </c>
      <c r="N690" t="str">
        <f t="shared" si="13"/>
        <v>no es tupa</v>
      </c>
    </row>
    <row r="691" spans="1:14" ht="84" hidden="1" x14ac:dyDescent="0.25">
      <c r="A691" s="122">
        <v>687</v>
      </c>
      <c r="B691" s="122" t="s">
        <v>7344</v>
      </c>
      <c r="C691" s="125" t="s">
        <v>20</v>
      </c>
      <c r="D691" s="123" t="s">
        <v>7516</v>
      </c>
      <c r="E691" s="123" t="s">
        <v>20</v>
      </c>
      <c r="F691" s="129" t="s">
        <v>7517</v>
      </c>
      <c r="G691" s="125">
        <v>43271</v>
      </c>
      <c r="H691" s="122" t="s">
        <v>7518</v>
      </c>
      <c r="I691" s="122" t="s">
        <v>6867</v>
      </c>
      <c r="J691" s="122" t="s">
        <v>7342</v>
      </c>
      <c r="K691" s="126" t="s">
        <v>7519</v>
      </c>
      <c r="L691" s="127" t="s">
        <v>23</v>
      </c>
      <c r="M691" s="127" t="s">
        <v>24</v>
      </c>
      <c r="N691" t="str">
        <f t="shared" si="13"/>
        <v>no es tupa</v>
      </c>
    </row>
    <row r="692" spans="1:14" ht="84" hidden="1" x14ac:dyDescent="0.25">
      <c r="A692" s="122">
        <v>688</v>
      </c>
      <c r="B692" s="122" t="s">
        <v>7344</v>
      </c>
      <c r="C692" s="125" t="s">
        <v>20</v>
      </c>
      <c r="D692" s="123" t="s">
        <v>7520</v>
      </c>
      <c r="E692" s="123" t="s">
        <v>20</v>
      </c>
      <c r="F692" s="129" t="s">
        <v>7521</v>
      </c>
      <c r="G692" s="125">
        <v>43271</v>
      </c>
      <c r="H692" s="122" t="s">
        <v>7514</v>
      </c>
      <c r="I692" s="122" t="s">
        <v>6867</v>
      </c>
      <c r="J692" s="122" t="s">
        <v>7342</v>
      </c>
      <c r="K692" s="126" t="s">
        <v>7522</v>
      </c>
      <c r="L692" s="127" t="s">
        <v>23</v>
      </c>
      <c r="M692" s="127" t="s">
        <v>24</v>
      </c>
      <c r="N692" t="str">
        <f t="shared" si="13"/>
        <v>no es tupa</v>
      </c>
    </row>
    <row r="693" spans="1:14" ht="84" hidden="1" x14ac:dyDescent="0.25">
      <c r="A693" s="122">
        <v>689</v>
      </c>
      <c r="B693" s="122" t="s">
        <v>7344</v>
      </c>
      <c r="C693" s="125" t="s">
        <v>20</v>
      </c>
      <c r="D693" s="123" t="s">
        <v>7523</v>
      </c>
      <c r="E693" s="123"/>
      <c r="F693" s="129" t="s">
        <v>7524</v>
      </c>
      <c r="G693" s="125">
        <v>43271</v>
      </c>
      <c r="H693" s="122" t="s">
        <v>7525</v>
      </c>
      <c r="I693" s="122" t="s">
        <v>6867</v>
      </c>
      <c r="J693" s="122" t="s">
        <v>7342</v>
      </c>
      <c r="K693" s="126" t="s">
        <v>7526</v>
      </c>
      <c r="L693" s="127" t="s">
        <v>23</v>
      </c>
      <c r="M693" s="127" t="s">
        <v>24</v>
      </c>
      <c r="N693" t="str">
        <f t="shared" si="13"/>
        <v>no es tupa</v>
      </c>
    </row>
    <row r="694" spans="1:14" ht="72" hidden="1" x14ac:dyDescent="0.25">
      <c r="A694" s="122">
        <v>690</v>
      </c>
      <c r="B694" s="122" t="s">
        <v>7344</v>
      </c>
      <c r="C694" s="125" t="s">
        <v>20</v>
      </c>
      <c r="D694" s="123" t="s">
        <v>20</v>
      </c>
      <c r="E694" s="123" t="s">
        <v>7527</v>
      </c>
      <c r="F694" s="129" t="s">
        <v>7528</v>
      </c>
      <c r="G694" s="125">
        <v>43271</v>
      </c>
      <c r="H694" s="122" t="s">
        <v>7382</v>
      </c>
      <c r="I694" s="122" t="s">
        <v>6867</v>
      </c>
      <c r="J694" s="122" t="s">
        <v>7342</v>
      </c>
      <c r="K694" s="126" t="s">
        <v>7529</v>
      </c>
      <c r="L694" s="127" t="s">
        <v>23</v>
      </c>
      <c r="M694" s="127" t="s">
        <v>24</v>
      </c>
      <c r="N694" t="str">
        <f t="shared" si="13"/>
        <v>no es tupa</v>
      </c>
    </row>
    <row r="695" spans="1:14" ht="72" hidden="1" x14ac:dyDescent="0.25">
      <c r="A695" s="122">
        <v>691</v>
      </c>
      <c r="B695" s="122" t="s">
        <v>7344</v>
      </c>
      <c r="C695" s="125" t="s">
        <v>20</v>
      </c>
      <c r="D695" s="123" t="s">
        <v>20</v>
      </c>
      <c r="E695" s="123" t="s">
        <v>7530</v>
      </c>
      <c r="F695" s="129" t="s">
        <v>7531</v>
      </c>
      <c r="G695" s="125">
        <v>43271</v>
      </c>
      <c r="H695" s="122" t="s">
        <v>7532</v>
      </c>
      <c r="I695" s="122" t="s">
        <v>6867</v>
      </c>
      <c r="J695" s="122" t="s">
        <v>7342</v>
      </c>
      <c r="K695" s="126" t="s">
        <v>7533</v>
      </c>
      <c r="L695" s="127" t="s">
        <v>23</v>
      </c>
      <c r="M695" s="127" t="s">
        <v>24</v>
      </c>
      <c r="N695" t="str">
        <f t="shared" si="13"/>
        <v>no es tupa</v>
      </c>
    </row>
    <row r="696" spans="1:14" ht="84" hidden="1" x14ac:dyDescent="0.25">
      <c r="A696" s="122">
        <v>692</v>
      </c>
      <c r="B696" s="122" t="s">
        <v>7344</v>
      </c>
      <c r="C696" s="125" t="s">
        <v>20</v>
      </c>
      <c r="D696" s="123" t="s">
        <v>7534</v>
      </c>
      <c r="E696" s="123" t="s">
        <v>20</v>
      </c>
      <c r="F696" s="129" t="s">
        <v>7535</v>
      </c>
      <c r="G696" s="125">
        <v>43271</v>
      </c>
      <c r="H696" s="122" t="s">
        <v>7536</v>
      </c>
      <c r="I696" s="122" t="s">
        <v>6867</v>
      </c>
      <c r="J696" s="122" t="s">
        <v>7342</v>
      </c>
      <c r="K696" s="126" t="s">
        <v>7537</v>
      </c>
      <c r="L696" s="127" t="s">
        <v>23</v>
      </c>
      <c r="M696" s="127" t="s">
        <v>24</v>
      </c>
      <c r="N696" t="str">
        <f t="shared" si="13"/>
        <v>no es tupa</v>
      </c>
    </row>
    <row r="697" spans="1:14" ht="72" hidden="1" x14ac:dyDescent="0.25">
      <c r="A697" s="122">
        <v>693</v>
      </c>
      <c r="B697" s="122" t="s">
        <v>7344</v>
      </c>
      <c r="C697" s="125" t="s">
        <v>20</v>
      </c>
      <c r="D697" s="123" t="s">
        <v>20</v>
      </c>
      <c r="E697" s="123" t="s">
        <v>7538</v>
      </c>
      <c r="F697" s="129" t="s">
        <v>7539</v>
      </c>
      <c r="G697" s="125">
        <v>43271</v>
      </c>
      <c r="H697" s="122" t="s">
        <v>7540</v>
      </c>
      <c r="I697" s="122" t="s">
        <v>6867</v>
      </c>
      <c r="J697" s="122" t="s">
        <v>7342</v>
      </c>
      <c r="K697" s="126" t="s">
        <v>7541</v>
      </c>
      <c r="L697" s="127" t="s">
        <v>23</v>
      </c>
      <c r="M697" s="127" t="s">
        <v>24</v>
      </c>
      <c r="N697" t="str">
        <f t="shared" ref="N697:N760" si="14">IF(C697="-","no es tupa",IF(G697&lt;=C697,"si","no"))</f>
        <v>no es tupa</v>
      </c>
    </row>
    <row r="698" spans="1:14" ht="72" hidden="1" x14ac:dyDescent="0.25">
      <c r="A698" s="122">
        <v>694</v>
      </c>
      <c r="B698" s="122" t="s">
        <v>7344</v>
      </c>
      <c r="C698" s="125" t="s">
        <v>20</v>
      </c>
      <c r="D698" s="123" t="s">
        <v>7542</v>
      </c>
      <c r="E698" s="123" t="s">
        <v>20</v>
      </c>
      <c r="F698" s="129" t="s">
        <v>7543</v>
      </c>
      <c r="G698" s="125">
        <v>43271</v>
      </c>
      <c r="H698" s="122" t="s">
        <v>7374</v>
      </c>
      <c r="I698" s="122" t="s">
        <v>6867</v>
      </c>
      <c r="J698" s="122" t="s">
        <v>7342</v>
      </c>
      <c r="K698" s="126" t="s">
        <v>7544</v>
      </c>
      <c r="L698" s="127" t="s">
        <v>23</v>
      </c>
      <c r="M698" s="127" t="s">
        <v>24</v>
      </c>
      <c r="N698" t="str">
        <f t="shared" si="14"/>
        <v>no es tupa</v>
      </c>
    </row>
    <row r="699" spans="1:14" ht="84" hidden="1" x14ac:dyDescent="0.25">
      <c r="A699" s="122">
        <v>695</v>
      </c>
      <c r="B699" s="122" t="s">
        <v>7344</v>
      </c>
      <c r="C699" s="125" t="s">
        <v>20</v>
      </c>
      <c r="D699" s="123" t="s">
        <v>7545</v>
      </c>
      <c r="E699" s="123" t="s">
        <v>20</v>
      </c>
      <c r="F699" s="129" t="s">
        <v>7546</v>
      </c>
      <c r="G699" s="125">
        <v>43271</v>
      </c>
      <c r="H699" s="122" t="s">
        <v>7547</v>
      </c>
      <c r="I699" s="122" t="s">
        <v>6867</v>
      </c>
      <c r="J699" s="122" t="s">
        <v>7342</v>
      </c>
      <c r="K699" s="126" t="s">
        <v>7548</v>
      </c>
      <c r="L699" s="127" t="s">
        <v>23</v>
      </c>
      <c r="M699" s="127" t="s">
        <v>24</v>
      </c>
      <c r="N699" t="str">
        <f t="shared" si="14"/>
        <v>no es tupa</v>
      </c>
    </row>
    <row r="700" spans="1:14" ht="84" hidden="1" x14ac:dyDescent="0.25">
      <c r="A700" s="122">
        <v>696</v>
      </c>
      <c r="B700" s="122" t="s">
        <v>7344</v>
      </c>
      <c r="C700" s="125" t="s">
        <v>20</v>
      </c>
      <c r="D700" s="123" t="s">
        <v>20</v>
      </c>
      <c r="E700" s="123" t="s">
        <v>7549</v>
      </c>
      <c r="F700" s="129" t="s">
        <v>7550</v>
      </c>
      <c r="G700" s="125">
        <v>43271</v>
      </c>
      <c r="H700" s="122" t="s">
        <v>7551</v>
      </c>
      <c r="I700" s="122" t="s">
        <v>6867</v>
      </c>
      <c r="J700" s="122" t="s">
        <v>7342</v>
      </c>
      <c r="K700" s="126" t="s">
        <v>7552</v>
      </c>
      <c r="L700" s="127" t="s">
        <v>23</v>
      </c>
      <c r="M700" s="127" t="s">
        <v>24</v>
      </c>
      <c r="N700" t="str">
        <f t="shared" si="14"/>
        <v>no es tupa</v>
      </c>
    </row>
    <row r="701" spans="1:14" ht="72" hidden="1" x14ac:dyDescent="0.25">
      <c r="A701" s="122">
        <v>697</v>
      </c>
      <c r="B701" s="122" t="s">
        <v>7344</v>
      </c>
      <c r="C701" s="125" t="s">
        <v>20</v>
      </c>
      <c r="D701" s="123" t="s">
        <v>20</v>
      </c>
      <c r="E701" s="123" t="s">
        <v>7553</v>
      </c>
      <c r="F701" s="129" t="s">
        <v>7554</v>
      </c>
      <c r="G701" s="125">
        <v>43271</v>
      </c>
      <c r="H701" s="122" t="s">
        <v>7555</v>
      </c>
      <c r="I701" s="122" t="s">
        <v>6867</v>
      </c>
      <c r="J701" s="122" t="s">
        <v>7342</v>
      </c>
      <c r="K701" s="126" t="s">
        <v>7556</v>
      </c>
      <c r="L701" s="127" t="s">
        <v>23</v>
      </c>
      <c r="M701" s="127" t="s">
        <v>24</v>
      </c>
      <c r="N701" t="str">
        <f t="shared" si="14"/>
        <v>no es tupa</v>
      </c>
    </row>
    <row r="702" spans="1:14" ht="72" hidden="1" x14ac:dyDescent="0.25">
      <c r="A702" s="122">
        <v>698</v>
      </c>
      <c r="B702" s="122" t="s">
        <v>7344</v>
      </c>
      <c r="C702" s="125" t="s">
        <v>20</v>
      </c>
      <c r="D702" s="123" t="s">
        <v>20</v>
      </c>
      <c r="E702" s="123" t="s">
        <v>7557</v>
      </c>
      <c r="F702" s="129" t="s">
        <v>7558</v>
      </c>
      <c r="G702" s="125">
        <v>43271</v>
      </c>
      <c r="H702" s="122" t="s">
        <v>7436</v>
      </c>
      <c r="I702" s="122" t="s">
        <v>6867</v>
      </c>
      <c r="J702" s="122" t="s">
        <v>7342</v>
      </c>
      <c r="K702" s="126" t="s">
        <v>7559</v>
      </c>
      <c r="L702" s="127" t="s">
        <v>23</v>
      </c>
      <c r="M702" s="127" t="s">
        <v>24</v>
      </c>
      <c r="N702" t="str">
        <f t="shared" si="14"/>
        <v>no es tupa</v>
      </c>
    </row>
    <row r="703" spans="1:14" ht="84" hidden="1" x14ac:dyDescent="0.25">
      <c r="A703" s="122">
        <v>699</v>
      </c>
      <c r="B703" s="122" t="s">
        <v>7344</v>
      </c>
      <c r="C703" s="125" t="s">
        <v>20</v>
      </c>
      <c r="D703" s="123" t="s">
        <v>7560</v>
      </c>
      <c r="E703" s="123" t="s">
        <v>20</v>
      </c>
      <c r="F703" s="129" t="s">
        <v>7561</v>
      </c>
      <c r="G703" s="125">
        <v>43271</v>
      </c>
      <c r="H703" s="122" t="s">
        <v>7562</v>
      </c>
      <c r="I703" s="122" t="s">
        <v>6867</v>
      </c>
      <c r="J703" s="122" t="s">
        <v>7342</v>
      </c>
      <c r="K703" s="126" t="s">
        <v>7563</v>
      </c>
      <c r="L703" s="127" t="s">
        <v>23</v>
      </c>
      <c r="M703" s="127" t="s">
        <v>24</v>
      </c>
      <c r="N703" t="str">
        <f t="shared" si="14"/>
        <v>no es tupa</v>
      </c>
    </row>
    <row r="704" spans="1:14" ht="84" hidden="1" x14ac:dyDescent="0.25">
      <c r="A704" s="122">
        <v>700</v>
      </c>
      <c r="B704" s="122" t="s">
        <v>7344</v>
      </c>
      <c r="C704" s="125" t="s">
        <v>20</v>
      </c>
      <c r="D704" s="123" t="s">
        <v>7434</v>
      </c>
      <c r="E704" s="123" t="s">
        <v>20</v>
      </c>
      <c r="F704" s="129" t="s">
        <v>7564</v>
      </c>
      <c r="G704" s="125">
        <v>43271</v>
      </c>
      <c r="H704" s="122" t="s">
        <v>7565</v>
      </c>
      <c r="I704" s="122" t="s">
        <v>6867</v>
      </c>
      <c r="J704" s="122" t="s">
        <v>7342</v>
      </c>
      <c r="K704" s="126" t="s">
        <v>7566</v>
      </c>
      <c r="L704" s="127" t="s">
        <v>23</v>
      </c>
      <c r="M704" s="127" t="s">
        <v>24</v>
      </c>
      <c r="N704" t="str">
        <f t="shared" si="14"/>
        <v>no es tupa</v>
      </c>
    </row>
    <row r="705" spans="1:14" ht="84" hidden="1" x14ac:dyDescent="0.25">
      <c r="A705" s="122">
        <v>701</v>
      </c>
      <c r="B705" s="122" t="s">
        <v>7344</v>
      </c>
      <c r="C705" s="125" t="s">
        <v>20</v>
      </c>
      <c r="D705" s="123" t="s">
        <v>7567</v>
      </c>
      <c r="E705" s="123" t="s">
        <v>20</v>
      </c>
      <c r="F705" s="129" t="s">
        <v>7568</v>
      </c>
      <c r="G705" s="125">
        <v>43271</v>
      </c>
      <c r="H705" s="122" t="s">
        <v>7569</v>
      </c>
      <c r="I705" s="122" t="s">
        <v>6867</v>
      </c>
      <c r="J705" s="122" t="s">
        <v>7342</v>
      </c>
      <c r="K705" s="126" t="s">
        <v>7570</v>
      </c>
      <c r="L705" s="127" t="s">
        <v>23</v>
      </c>
      <c r="M705" s="127" t="s">
        <v>24</v>
      </c>
      <c r="N705" t="str">
        <f t="shared" si="14"/>
        <v>no es tupa</v>
      </c>
    </row>
    <row r="706" spans="1:14" ht="84" hidden="1" x14ac:dyDescent="0.25">
      <c r="A706" s="122">
        <v>702</v>
      </c>
      <c r="B706" s="122" t="s">
        <v>7344</v>
      </c>
      <c r="C706" s="125" t="s">
        <v>20</v>
      </c>
      <c r="D706" s="123" t="s">
        <v>20</v>
      </c>
      <c r="E706" s="123" t="s">
        <v>7571</v>
      </c>
      <c r="F706" s="129" t="s">
        <v>7572</v>
      </c>
      <c r="G706" s="125">
        <v>43271</v>
      </c>
      <c r="H706" s="122" t="s">
        <v>7573</v>
      </c>
      <c r="I706" s="122" t="s">
        <v>6867</v>
      </c>
      <c r="J706" s="122" t="s">
        <v>7342</v>
      </c>
      <c r="K706" s="126" t="s">
        <v>7574</v>
      </c>
      <c r="L706" s="127" t="s">
        <v>23</v>
      </c>
      <c r="M706" s="127" t="s">
        <v>24</v>
      </c>
      <c r="N706" t="str">
        <f t="shared" si="14"/>
        <v>no es tupa</v>
      </c>
    </row>
    <row r="707" spans="1:14" ht="84" hidden="1" x14ac:dyDescent="0.25">
      <c r="A707" s="122">
        <v>703</v>
      </c>
      <c r="B707" s="122" t="s">
        <v>7344</v>
      </c>
      <c r="C707" s="125" t="s">
        <v>20</v>
      </c>
      <c r="D707" s="123" t="s">
        <v>7575</v>
      </c>
      <c r="E707" s="123" t="s">
        <v>20</v>
      </c>
      <c r="F707" s="129" t="s">
        <v>7576</v>
      </c>
      <c r="G707" s="125">
        <v>43271</v>
      </c>
      <c r="H707" s="122" t="s">
        <v>7577</v>
      </c>
      <c r="I707" s="122" t="s">
        <v>6867</v>
      </c>
      <c r="J707" s="122" t="s">
        <v>7342</v>
      </c>
      <c r="K707" s="126" t="s">
        <v>7578</v>
      </c>
      <c r="L707" s="127" t="s">
        <v>23</v>
      </c>
      <c r="M707" s="127" t="s">
        <v>24</v>
      </c>
      <c r="N707" t="str">
        <f t="shared" si="14"/>
        <v>no es tupa</v>
      </c>
    </row>
    <row r="708" spans="1:14" ht="72" hidden="1" x14ac:dyDescent="0.25">
      <c r="A708" s="122">
        <v>704</v>
      </c>
      <c r="B708" s="122" t="s">
        <v>7344</v>
      </c>
      <c r="C708" s="125" t="s">
        <v>20</v>
      </c>
      <c r="D708" s="123" t="s">
        <v>7579</v>
      </c>
      <c r="E708" s="123" t="s">
        <v>20</v>
      </c>
      <c r="F708" s="129" t="s">
        <v>7580</v>
      </c>
      <c r="G708" s="125">
        <v>43271</v>
      </c>
      <c r="H708" s="122" t="s">
        <v>7581</v>
      </c>
      <c r="I708" s="122" t="s">
        <v>6867</v>
      </c>
      <c r="J708" s="122" t="s">
        <v>7342</v>
      </c>
      <c r="K708" s="126" t="s">
        <v>7582</v>
      </c>
      <c r="L708" s="127" t="s">
        <v>23</v>
      </c>
      <c r="M708" s="127" t="s">
        <v>24</v>
      </c>
      <c r="N708" t="str">
        <f t="shared" si="14"/>
        <v>no es tupa</v>
      </c>
    </row>
    <row r="709" spans="1:14" ht="84" hidden="1" x14ac:dyDescent="0.25">
      <c r="A709" s="122">
        <v>705</v>
      </c>
      <c r="B709" s="122" t="s">
        <v>7344</v>
      </c>
      <c r="C709" s="125" t="s">
        <v>20</v>
      </c>
      <c r="D709" s="123" t="s">
        <v>20</v>
      </c>
      <c r="E709" s="123" t="s">
        <v>7583</v>
      </c>
      <c r="F709" s="129" t="s">
        <v>7584</v>
      </c>
      <c r="G709" s="125">
        <v>43271</v>
      </c>
      <c r="H709" s="122" t="s">
        <v>7585</v>
      </c>
      <c r="I709" s="122" t="s">
        <v>6867</v>
      </c>
      <c r="J709" s="122" t="s">
        <v>7342</v>
      </c>
      <c r="K709" s="126" t="s">
        <v>7586</v>
      </c>
      <c r="L709" s="127" t="s">
        <v>23</v>
      </c>
      <c r="M709" s="127" t="s">
        <v>24</v>
      </c>
      <c r="N709" t="str">
        <f t="shared" si="14"/>
        <v>no es tupa</v>
      </c>
    </row>
    <row r="710" spans="1:14" ht="72" hidden="1" x14ac:dyDescent="0.25">
      <c r="A710" s="122">
        <v>706</v>
      </c>
      <c r="B710" s="122" t="s">
        <v>7344</v>
      </c>
      <c r="C710" s="125" t="s">
        <v>20</v>
      </c>
      <c r="D710" s="123" t="s">
        <v>7587</v>
      </c>
      <c r="E710" s="123" t="s">
        <v>20</v>
      </c>
      <c r="F710" s="129" t="s">
        <v>7588</v>
      </c>
      <c r="G710" s="125">
        <v>43271</v>
      </c>
      <c r="H710" s="122" t="s">
        <v>7589</v>
      </c>
      <c r="I710" s="122" t="s">
        <v>6867</v>
      </c>
      <c r="J710" s="122" t="s">
        <v>7342</v>
      </c>
      <c r="K710" s="126" t="s">
        <v>7590</v>
      </c>
      <c r="L710" s="127" t="s">
        <v>23</v>
      </c>
      <c r="M710" s="127" t="s">
        <v>24</v>
      </c>
      <c r="N710" t="str">
        <f t="shared" si="14"/>
        <v>no es tupa</v>
      </c>
    </row>
    <row r="711" spans="1:14" ht="72" hidden="1" x14ac:dyDescent="0.25">
      <c r="A711" s="122">
        <v>707</v>
      </c>
      <c r="B711" s="122" t="s">
        <v>7344</v>
      </c>
      <c r="C711" s="125" t="s">
        <v>20</v>
      </c>
      <c r="D711" s="123" t="s">
        <v>20</v>
      </c>
      <c r="E711" s="123" t="s">
        <v>7591</v>
      </c>
      <c r="F711" s="129" t="s">
        <v>7592</v>
      </c>
      <c r="G711" s="125">
        <v>43271</v>
      </c>
      <c r="H711" s="122" t="s">
        <v>7593</v>
      </c>
      <c r="I711" s="122" t="s">
        <v>6867</v>
      </c>
      <c r="J711" s="122" t="s">
        <v>7594</v>
      </c>
      <c r="K711" s="126" t="s">
        <v>7595</v>
      </c>
      <c r="L711" s="127" t="s">
        <v>23</v>
      </c>
      <c r="M711" s="127" t="s">
        <v>24</v>
      </c>
      <c r="N711" t="str">
        <f t="shared" si="14"/>
        <v>no es tupa</v>
      </c>
    </row>
    <row r="712" spans="1:14" ht="72" hidden="1" x14ac:dyDescent="0.25">
      <c r="A712" s="122">
        <v>708</v>
      </c>
      <c r="B712" s="122" t="s">
        <v>7344</v>
      </c>
      <c r="C712" s="125" t="s">
        <v>20</v>
      </c>
      <c r="D712" s="123" t="s">
        <v>7596</v>
      </c>
      <c r="E712" s="123" t="s">
        <v>20</v>
      </c>
      <c r="F712" s="129" t="s">
        <v>7597</v>
      </c>
      <c r="G712" s="125">
        <v>43271</v>
      </c>
      <c r="H712" s="122" t="s">
        <v>7598</v>
      </c>
      <c r="I712" s="122" t="s">
        <v>6867</v>
      </c>
      <c r="J712" s="122" t="s">
        <v>7342</v>
      </c>
      <c r="K712" s="126" t="s">
        <v>7599</v>
      </c>
      <c r="L712" s="127" t="s">
        <v>23</v>
      </c>
      <c r="M712" s="127" t="s">
        <v>24</v>
      </c>
      <c r="N712" t="str">
        <f t="shared" si="14"/>
        <v>no es tupa</v>
      </c>
    </row>
    <row r="713" spans="1:14" ht="84" hidden="1" x14ac:dyDescent="0.25">
      <c r="A713" s="122">
        <v>709</v>
      </c>
      <c r="B713" s="122" t="s">
        <v>7344</v>
      </c>
      <c r="C713" s="125" t="s">
        <v>20</v>
      </c>
      <c r="D713" s="123" t="s">
        <v>7600</v>
      </c>
      <c r="E713" s="123" t="s">
        <v>20</v>
      </c>
      <c r="F713" s="129" t="s">
        <v>7601</v>
      </c>
      <c r="G713" s="125">
        <v>43271</v>
      </c>
      <c r="H713" s="122" t="s">
        <v>7602</v>
      </c>
      <c r="I713" s="122" t="s">
        <v>6867</v>
      </c>
      <c r="J713" s="122" t="s">
        <v>7342</v>
      </c>
      <c r="K713" s="126" t="s">
        <v>7603</v>
      </c>
      <c r="L713" s="127" t="s">
        <v>23</v>
      </c>
      <c r="M713" s="127" t="s">
        <v>24</v>
      </c>
      <c r="N713" t="str">
        <f t="shared" si="14"/>
        <v>no es tupa</v>
      </c>
    </row>
    <row r="714" spans="1:14" ht="84" hidden="1" x14ac:dyDescent="0.25">
      <c r="A714" s="122">
        <v>710</v>
      </c>
      <c r="B714" s="122" t="s">
        <v>7344</v>
      </c>
      <c r="C714" s="125" t="s">
        <v>20</v>
      </c>
      <c r="D714" s="123" t="s">
        <v>7604</v>
      </c>
      <c r="E714" s="123" t="s">
        <v>20</v>
      </c>
      <c r="F714" s="129" t="s">
        <v>7605</v>
      </c>
      <c r="G714" s="125">
        <v>43271</v>
      </c>
      <c r="H714" s="122" t="s">
        <v>7598</v>
      </c>
      <c r="I714" s="122" t="s">
        <v>6867</v>
      </c>
      <c r="J714" s="122" t="s">
        <v>7342</v>
      </c>
      <c r="K714" s="126" t="s">
        <v>7606</v>
      </c>
      <c r="L714" s="127" t="s">
        <v>23</v>
      </c>
      <c r="M714" s="127" t="s">
        <v>24</v>
      </c>
      <c r="N714" t="str">
        <f t="shared" si="14"/>
        <v>no es tupa</v>
      </c>
    </row>
    <row r="715" spans="1:14" ht="84" hidden="1" x14ac:dyDescent="0.25">
      <c r="A715" s="122">
        <v>711</v>
      </c>
      <c r="B715" s="122" t="s">
        <v>7344</v>
      </c>
      <c r="C715" s="125" t="s">
        <v>20</v>
      </c>
      <c r="D715" s="123" t="s">
        <v>7607</v>
      </c>
      <c r="E715" s="123" t="s">
        <v>20</v>
      </c>
      <c r="F715" s="129" t="s">
        <v>7608</v>
      </c>
      <c r="G715" s="125">
        <v>43271</v>
      </c>
      <c r="H715" s="122" t="s">
        <v>7609</v>
      </c>
      <c r="I715" s="122" t="s">
        <v>6867</v>
      </c>
      <c r="J715" s="122" t="s">
        <v>7342</v>
      </c>
      <c r="K715" s="126" t="s">
        <v>7610</v>
      </c>
      <c r="L715" s="127" t="s">
        <v>23</v>
      </c>
      <c r="M715" s="127" t="s">
        <v>24</v>
      </c>
      <c r="N715" t="str">
        <f t="shared" si="14"/>
        <v>no es tupa</v>
      </c>
    </row>
    <row r="716" spans="1:14" ht="84" hidden="1" x14ac:dyDescent="0.25">
      <c r="A716" s="122">
        <v>712</v>
      </c>
      <c r="B716" s="122" t="s">
        <v>7344</v>
      </c>
      <c r="C716" s="125" t="s">
        <v>20</v>
      </c>
      <c r="D716" s="123" t="s">
        <v>7611</v>
      </c>
      <c r="E716" s="123" t="s">
        <v>20</v>
      </c>
      <c r="F716" s="129" t="s">
        <v>7612</v>
      </c>
      <c r="G716" s="125">
        <v>43271</v>
      </c>
      <c r="H716" s="122" t="s">
        <v>7598</v>
      </c>
      <c r="I716" s="122" t="s">
        <v>6867</v>
      </c>
      <c r="J716" s="122" t="s">
        <v>7342</v>
      </c>
      <c r="K716" s="126" t="s">
        <v>7613</v>
      </c>
      <c r="L716" s="127" t="s">
        <v>23</v>
      </c>
      <c r="M716" s="127" t="s">
        <v>24</v>
      </c>
      <c r="N716" t="str">
        <f t="shared" si="14"/>
        <v>no es tupa</v>
      </c>
    </row>
    <row r="717" spans="1:14" ht="84" hidden="1" x14ac:dyDescent="0.25">
      <c r="A717" s="122">
        <v>713</v>
      </c>
      <c r="B717" s="122" t="s">
        <v>7344</v>
      </c>
      <c r="C717" s="125" t="s">
        <v>20</v>
      </c>
      <c r="D717" s="123" t="s">
        <v>7614</v>
      </c>
      <c r="E717" s="123" t="s">
        <v>20</v>
      </c>
      <c r="F717" s="129" t="s">
        <v>7615</v>
      </c>
      <c r="G717" s="125">
        <v>43271</v>
      </c>
      <c r="H717" s="122" t="s">
        <v>7616</v>
      </c>
      <c r="I717" s="122" t="s">
        <v>6867</v>
      </c>
      <c r="J717" s="122" t="s">
        <v>7342</v>
      </c>
      <c r="K717" s="126" t="s">
        <v>7617</v>
      </c>
      <c r="L717" s="127" t="s">
        <v>23</v>
      </c>
      <c r="M717" s="127" t="s">
        <v>24</v>
      </c>
      <c r="N717" t="str">
        <f t="shared" si="14"/>
        <v>no es tupa</v>
      </c>
    </row>
    <row r="718" spans="1:14" ht="84" hidden="1" x14ac:dyDescent="0.25">
      <c r="A718" s="122">
        <v>714</v>
      </c>
      <c r="B718" s="122" t="s">
        <v>7344</v>
      </c>
      <c r="C718" s="125" t="s">
        <v>20</v>
      </c>
      <c r="D718" s="123" t="s">
        <v>7618</v>
      </c>
      <c r="E718" s="123" t="s">
        <v>20</v>
      </c>
      <c r="F718" s="129" t="s">
        <v>7619</v>
      </c>
      <c r="G718" s="125">
        <v>43271</v>
      </c>
      <c r="H718" s="122" t="s">
        <v>7620</v>
      </c>
      <c r="I718" s="122" t="s">
        <v>6867</v>
      </c>
      <c r="J718" s="122" t="s">
        <v>7342</v>
      </c>
      <c r="K718" s="126" t="s">
        <v>7621</v>
      </c>
      <c r="L718" s="127" t="s">
        <v>23</v>
      </c>
      <c r="M718" s="127" t="s">
        <v>24</v>
      </c>
      <c r="N718" t="str">
        <f t="shared" si="14"/>
        <v>no es tupa</v>
      </c>
    </row>
    <row r="719" spans="1:14" ht="84" hidden="1" x14ac:dyDescent="0.25">
      <c r="A719" s="122">
        <v>715</v>
      </c>
      <c r="B719" s="122" t="s">
        <v>7344</v>
      </c>
      <c r="C719" s="125" t="s">
        <v>20</v>
      </c>
      <c r="D719" s="123" t="s">
        <v>20</v>
      </c>
      <c r="E719" s="123" t="s">
        <v>7622</v>
      </c>
      <c r="F719" s="129" t="s">
        <v>7623</v>
      </c>
      <c r="G719" s="125">
        <v>43271</v>
      </c>
      <c r="H719" s="122" t="s">
        <v>7624</v>
      </c>
      <c r="I719" s="122" t="s">
        <v>6867</v>
      </c>
      <c r="J719" s="122" t="s">
        <v>7342</v>
      </c>
      <c r="K719" s="126" t="s">
        <v>7625</v>
      </c>
      <c r="L719" s="127" t="s">
        <v>23</v>
      </c>
      <c r="M719" s="127" t="s">
        <v>24</v>
      </c>
      <c r="N719" t="str">
        <f t="shared" si="14"/>
        <v>no es tupa</v>
      </c>
    </row>
    <row r="720" spans="1:14" ht="84" hidden="1" x14ac:dyDescent="0.25">
      <c r="A720" s="122">
        <v>716</v>
      </c>
      <c r="B720" s="122" t="s">
        <v>7344</v>
      </c>
      <c r="C720" s="125" t="s">
        <v>20</v>
      </c>
      <c r="D720" s="123" t="s">
        <v>20</v>
      </c>
      <c r="E720" s="123" t="s">
        <v>7626</v>
      </c>
      <c r="F720" s="129" t="s">
        <v>7627</v>
      </c>
      <c r="G720" s="125">
        <v>43271</v>
      </c>
      <c r="H720" s="122" t="s">
        <v>7628</v>
      </c>
      <c r="I720" s="122" t="s">
        <v>6867</v>
      </c>
      <c r="J720" s="122" t="s">
        <v>7342</v>
      </c>
      <c r="K720" s="126" t="s">
        <v>7629</v>
      </c>
      <c r="L720" s="127" t="s">
        <v>23</v>
      </c>
      <c r="M720" s="127" t="s">
        <v>24</v>
      </c>
      <c r="N720" t="str">
        <f t="shared" si="14"/>
        <v>no es tupa</v>
      </c>
    </row>
    <row r="721" spans="1:14" ht="84" hidden="1" x14ac:dyDescent="0.25">
      <c r="A721" s="122">
        <v>717</v>
      </c>
      <c r="B721" s="122" t="s">
        <v>7344</v>
      </c>
      <c r="C721" s="125" t="s">
        <v>20</v>
      </c>
      <c r="D721" s="123" t="s">
        <v>20</v>
      </c>
      <c r="E721" s="123" t="s">
        <v>7630</v>
      </c>
      <c r="F721" s="129" t="s">
        <v>7631</v>
      </c>
      <c r="G721" s="125">
        <v>43271</v>
      </c>
      <c r="H721" s="122" t="s">
        <v>7632</v>
      </c>
      <c r="I721" s="122" t="s">
        <v>6867</v>
      </c>
      <c r="J721" s="122" t="s">
        <v>7342</v>
      </c>
      <c r="K721" s="126" t="s">
        <v>7633</v>
      </c>
      <c r="L721" s="127" t="s">
        <v>23</v>
      </c>
      <c r="M721" s="127" t="s">
        <v>24</v>
      </c>
      <c r="N721" t="str">
        <f t="shared" si="14"/>
        <v>no es tupa</v>
      </c>
    </row>
    <row r="722" spans="1:14" ht="84" hidden="1" x14ac:dyDescent="0.25">
      <c r="A722" s="122">
        <v>718</v>
      </c>
      <c r="B722" s="122" t="s">
        <v>7344</v>
      </c>
      <c r="C722" s="125" t="s">
        <v>20</v>
      </c>
      <c r="D722" s="123" t="s">
        <v>20</v>
      </c>
      <c r="E722" s="123" t="s">
        <v>7634</v>
      </c>
      <c r="F722" s="129" t="s">
        <v>7635</v>
      </c>
      <c r="G722" s="125">
        <v>43271</v>
      </c>
      <c r="H722" s="122" t="s">
        <v>7636</v>
      </c>
      <c r="I722" s="122" t="s">
        <v>6867</v>
      </c>
      <c r="J722" s="122" t="s">
        <v>7342</v>
      </c>
      <c r="K722" s="126" t="s">
        <v>7637</v>
      </c>
      <c r="L722" s="127" t="s">
        <v>23</v>
      </c>
      <c r="M722" s="127" t="s">
        <v>24</v>
      </c>
      <c r="N722" t="str">
        <f t="shared" si="14"/>
        <v>no es tupa</v>
      </c>
    </row>
    <row r="723" spans="1:14" ht="72" hidden="1" x14ac:dyDescent="0.25">
      <c r="A723" s="122">
        <v>719</v>
      </c>
      <c r="B723" s="122" t="s">
        <v>7344</v>
      </c>
      <c r="C723" s="125" t="s">
        <v>20</v>
      </c>
      <c r="D723" s="123" t="s">
        <v>20</v>
      </c>
      <c r="E723" s="123" t="s">
        <v>7638</v>
      </c>
      <c r="F723" s="129" t="s">
        <v>7639</v>
      </c>
      <c r="G723" s="125">
        <v>43271</v>
      </c>
      <c r="H723" s="122" t="s">
        <v>7640</v>
      </c>
      <c r="I723" s="122" t="s">
        <v>6867</v>
      </c>
      <c r="J723" s="122" t="s">
        <v>7342</v>
      </c>
      <c r="K723" s="126" t="s">
        <v>7641</v>
      </c>
      <c r="L723" s="127" t="s">
        <v>23</v>
      </c>
      <c r="M723" s="127" t="s">
        <v>24</v>
      </c>
      <c r="N723" t="str">
        <f t="shared" si="14"/>
        <v>no es tupa</v>
      </c>
    </row>
    <row r="724" spans="1:14" ht="84" hidden="1" x14ac:dyDescent="0.25">
      <c r="A724" s="122">
        <v>720</v>
      </c>
      <c r="B724" s="122" t="s">
        <v>7344</v>
      </c>
      <c r="C724" s="125" t="s">
        <v>20</v>
      </c>
      <c r="D724" s="123" t="s">
        <v>7642</v>
      </c>
      <c r="E724" s="123" t="s">
        <v>20</v>
      </c>
      <c r="F724" s="129" t="s">
        <v>7643</v>
      </c>
      <c r="G724" s="125">
        <v>43271</v>
      </c>
      <c r="H724" s="122" t="s">
        <v>7644</v>
      </c>
      <c r="I724" s="122" t="s">
        <v>6867</v>
      </c>
      <c r="J724" s="122" t="s">
        <v>7342</v>
      </c>
      <c r="K724" s="126" t="s">
        <v>7645</v>
      </c>
      <c r="L724" s="127" t="s">
        <v>23</v>
      </c>
      <c r="M724" s="127" t="s">
        <v>24</v>
      </c>
      <c r="N724" t="str">
        <f t="shared" si="14"/>
        <v>no es tupa</v>
      </c>
    </row>
    <row r="725" spans="1:14" ht="84" hidden="1" x14ac:dyDescent="0.25">
      <c r="A725" s="122">
        <v>721</v>
      </c>
      <c r="B725" s="122" t="s">
        <v>7344</v>
      </c>
      <c r="C725" s="125" t="s">
        <v>20</v>
      </c>
      <c r="D725" s="123" t="s">
        <v>20</v>
      </c>
      <c r="E725" s="123" t="s">
        <v>7646</v>
      </c>
      <c r="F725" s="129" t="s">
        <v>7647</v>
      </c>
      <c r="G725" s="125">
        <v>43271</v>
      </c>
      <c r="H725" s="122" t="s">
        <v>7648</v>
      </c>
      <c r="I725" s="122" t="s">
        <v>6867</v>
      </c>
      <c r="J725" s="122" t="s">
        <v>7342</v>
      </c>
      <c r="K725" s="126" t="s">
        <v>7649</v>
      </c>
      <c r="L725" s="127" t="s">
        <v>23</v>
      </c>
      <c r="M725" s="127" t="s">
        <v>24</v>
      </c>
      <c r="N725" t="str">
        <f t="shared" si="14"/>
        <v>no es tupa</v>
      </c>
    </row>
    <row r="726" spans="1:14" ht="72" hidden="1" x14ac:dyDescent="0.25">
      <c r="A726" s="122">
        <v>722</v>
      </c>
      <c r="B726" s="122" t="s">
        <v>7344</v>
      </c>
      <c r="C726" s="125" t="s">
        <v>20</v>
      </c>
      <c r="D726" s="123" t="s">
        <v>20</v>
      </c>
      <c r="E726" s="123" t="s">
        <v>7650</v>
      </c>
      <c r="F726" s="129" t="s">
        <v>7651</v>
      </c>
      <c r="G726" s="125">
        <v>43271</v>
      </c>
      <c r="H726" s="122" t="s">
        <v>7652</v>
      </c>
      <c r="I726" s="122" t="s">
        <v>6867</v>
      </c>
      <c r="J726" s="122" t="s">
        <v>7342</v>
      </c>
      <c r="K726" s="126" t="s">
        <v>7653</v>
      </c>
      <c r="L726" s="127" t="s">
        <v>23</v>
      </c>
      <c r="M726" s="127" t="s">
        <v>24</v>
      </c>
      <c r="N726" t="str">
        <f t="shared" si="14"/>
        <v>no es tupa</v>
      </c>
    </row>
    <row r="727" spans="1:14" ht="84" hidden="1" x14ac:dyDescent="0.25">
      <c r="A727" s="122">
        <v>723</v>
      </c>
      <c r="B727" s="122" t="s">
        <v>7344</v>
      </c>
      <c r="C727" s="125" t="s">
        <v>20</v>
      </c>
      <c r="D727" s="123" t="s">
        <v>20</v>
      </c>
      <c r="E727" s="123" t="s">
        <v>7654</v>
      </c>
      <c r="F727" s="129" t="s">
        <v>7655</v>
      </c>
      <c r="G727" s="125">
        <v>43271</v>
      </c>
      <c r="H727" s="122" t="s">
        <v>7656</v>
      </c>
      <c r="I727" s="122" t="s">
        <v>6867</v>
      </c>
      <c r="J727" s="122" t="s">
        <v>7342</v>
      </c>
      <c r="K727" s="126" t="s">
        <v>7657</v>
      </c>
      <c r="L727" s="127" t="s">
        <v>23</v>
      </c>
      <c r="M727" s="127" t="s">
        <v>24</v>
      </c>
      <c r="N727" t="str">
        <f t="shared" si="14"/>
        <v>no es tupa</v>
      </c>
    </row>
    <row r="728" spans="1:14" ht="72" hidden="1" x14ac:dyDescent="0.25">
      <c r="A728" s="122">
        <v>724</v>
      </c>
      <c r="B728" s="122" t="s">
        <v>7344</v>
      </c>
      <c r="C728" s="125" t="s">
        <v>20</v>
      </c>
      <c r="D728" s="123" t="s">
        <v>20</v>
      </c>
      <c r="E728" s="123" t="s">
        <v>7658</v>
      </c>
      <c r="F728" s="129" t="s">
        <v>7659</v>
      </c>
      <c r="G728" s="125">
        <v>43271</v>
      </c>
      <c r="H728" s="122" t="s">
        <v>7660</v>
      </c>
      <c r="I728" s="122" t="s">
        <v>6867</v>
      </c>
      <c r="J728" s="122" t="s">
        <v>7342</v>
      </c>
      <c r="K728" s="126" t="s">
        <v>7661</v>
      </c>
      <c r="L728" s="127" t="s">
        <v>23</v>
      </c>
      <c r="M728" s="127" t="s">
        <v>24</v>
      </c>
      <c r="N728" t="str">
        <f t="shared" si="14"/>
        <v>no es tupa</v>
      </c>
    </row>
    <row r="729" spans="1:14" ht="84" hidden="1" x14ac:dyDescent="0.25">
      <c r="A729" s="122">
        <v>725</v>
      </c>
      <c r="B729" s="122" t="s">
        <v>7344</v>
      </c>
      <c r="C729" s="125" t="s">
        <v>20</v>
      </c>
      <c r="D729" s="123" t="s">
        <v>20</v>
      </c>
      <c r="E729" s="123" t="s">
        <v>7662</v>
      </c>
      <c r="F729" s="129" t="s">
        <v>7663</v>
      </c>
      <c r="G729" s="125">
        <v>43271</v>
      </c>
      <c r="H729" s="122" t="s">
        <v>7664</v>
      </c>
      <c r="I729" s="122" t="s">
        <v>6867</v>
      </c>
      <c r="J729" s="122" t="s">
        <v>7342</v>
      </c>
      <c r="K729" s="126" t="s">
        <v>7665</v>
      </c>
      <c r="L729" s="127" t="s">
        <v>23</v>
      </c>
      <c r="M729" s="127" t="s">
        <v>24</v>
      </c>
      <c r="N729" t="str">
        <f t="shared" si="14"/>
        <v>no es tupa</v>
      </c>
    </row>
    <row r="730" spans="1:14" ht="84" hidden="1" x14ac:dyDescent="0.25">
      <c r="A730" s="122">
        <v>726</v>
      </c>
      <c r="B730" s="122" t="s">
        <v>7344</v>
      </c>
      <c r="C730" s="125" t="s">
        <v>20</v>
      </c>
      <c r="D730" s="123" t="s">
        <v>7666</v>
      </c>
      <c r="E730" s="123" t="s">
        <v>20</v>
      </c>
      <c r="F730" s="129" t="s">
        <v>7667</v>
      </c>
      <c r="G730" s="125">
        <v>43271</v>
      </c>
      <c r="H730" s="122" t="s">
        <v>7668</v>
      </c>
      <c r="I730" s="122" t="s">
        <v>6867</v>
      </c>
      <c r="J730" s="122" t="s">
        <v>7342</v>
      </c>
      <c r="K730" s="126" t="s">
        <v>7669</v>
      </c>
      <c r="L730" s="127" t="s">
        <v>23</v>
      </c>
      <c r="M730" s="127" t="s">
        <v>24</v>
      </c>
      <c r="N730" t="str">
        <f t="shared" si="14"/>
        <v>no es tupa</v>
      </c>
    </row>
    <row r="731" spans="1:14" ht="84" hidden="1" x14ac:dyDescent="0.25">
      <c r="A731" s="122">
        <v>727</v>
      </c>
      <c r="B731" s="122" t="s">
        <v>7344</v>
      </c>
      <c r="C731" s="125" t="s">
        <v>20</v>
      </c>
      <c r="D731" s="123" t="s">
        <v>7670</v>
      </c>
      <c r="E731" s="123" t="s">
        <v>20</v>
      </c>
      <c r="F731" s="129" t="s">
        <v>7671</v>
      </c>
      <c r="G731" s="125">
        <v>43271</v>
      </c>
      <c r="H731" s="122" t="s">
        <v>7672</v>
      </c>
      <c r="I731" s="122" t="s">
        <v>6867</v>
      </c>
      <c r="J731" s="122" t="s">
        <v>7342</v>
      </c>
      <c r="K731" s="126" t="s">
        <v>7673</v>
      </c>
      <c r="L731" s="127" t="s">
        <v>23</v>
      </c>
      <c r="M731" s="127" t="s">
        <v>24</v>
      </c>
      <c r="N731" t="str">
        <f t="shared" si="14"/>
        <v>no es tupa</v>
      </c>
    </row>
    <row r="732" spans="1:14" ht="84" hidden="1" x14ac:dyDescent="0.25">
      <c r="A732" s="122">
        <v>728</v>
      </c>
      <c r="B732" s="122" t="s">
        <v>7344</v>
      </c>
      <c r="C732" s="125" t="s">
        <v>20</v>
      </c>
      <c r="D732" s="123" t="s">
        <v>20</v>
      </c>
      <c r="E732" s="123" t="s">
        <v>7674</v>
      </c>
      <c r="F732" s="129" t="s">
        <v>7675</v>
      </c>
      <c r="G732" s="125">
        <v>43271</v>
      </c>
      <c r="H732" s="122" t="s">
        <v>7676</v>
      </c>
      <c r="I732" s="122" t="s">
        <v>6867</v>
      </c>
      <c r="J732" s="122" t="s">
        <v>7342</v>
      </c>
      <c r="K732" s="126" t="s">
        <v>7677</v>
      </c>
      <c r="L732" s="127" t="s">
        <v>23</v>
      </c>
      <c r="M732" s="127" t="s">
        <v>24</v>
      </c>
      <c r="N732" t="str">
        <f t="shared" si="14"/>
        <v>no es tupa</v>
      </c>
    </row>
    <row r="733" spans="1:14" ht="84" hidden="1" x14ac:dyDescent="0.25">
      <c r="A733" s="122">
        <v>729</v>
      </c>
      <c r="B733" s="122" t="s">
        <v>7344</v>
      </c>
      <c r="C733" s="125" t="s">
        <v>20</v>
      </c>
      <c r="D733" s="123" t="s">
        <v>7678</v>
      </c>
      <c r="E733" s="123" t="s">
        <v>20</v>
      </c>
      <c r="F733" s="129" t="s">
        <v>7679</v>
      </c>
      <c r="G733" s="125">
        <v>43271</v>
      </c>
      <c r="H733" s="122" t="s">
        <v>7680</v>
      </c>
      <c r="I733" s="122" t="s">
        <v>6867</v>
      </c>
      <c r="J733" s="122" t="s">
        <v>7342</v>
      </c>
      <c r="K733" s="126" t="s">
        <v>7681</v>
      </c>
      <c r="L733" s="127" t="s">
        <v>23</v>
      </c>
      <c r="M733" s="127" t="s">
        <v>24</v>
      </c>
      <c r="N733" t="str">
        <f t="shared" si="14"/>
        <v>no es tupa</v>
      </c>
    </row>
    <row r="734" spans="1:14" ht="72" hidden="1" x14ac:dyDescent="0.25">
      <c r="A734" s="122">
        <v>730</v>
      </c>
      <c r="B734" s="122" t="s">
        <v>7344</v>
      </c>
      <c r="C734" s="125" t="s">
        <v>20</v>
      </c>
      <c r="D734" s="123" t="s">
        <v>7682</v>
      </c>
      <c r="E734" s="123" t="s">
        <v>20</v>
      </c>
      <c r="F734" s="129" t="s">
        <v>7683</v>
      </c>
      <c r="G734" s="125">
        <v>43271</v>
      </c>
      <c r="H734" s="122" t="s">
        <v>7581</v>
      </c>
      <c r="I734" s="122" t="s">
        <v>6867</v>
      </c>
      <c r="J734" s="122" t="s">
        <v>7342</v>
      </c>
      <c r="K734" s="126" t="s">
        <v>7684</v>
      </c>
      <c r="L734" s="127" t="s">
        <v>23</v>
      </c>
      <c r="M734" s="127" t="s">
        <v>24</v>
      </c>
      <c r="N734" t="str">
        <f t="shared" si="14"/>
        <v>no es tupa</v>
      </c>
    </row>
    <row r="735" spans="1:14" ht="84" hidden="1" x14ac:dyDescent="0.25">
      <c r="A735" s="122">
        <v>731</v>
      </c>
      <c r="B735" s="122" t="s">
        <v>7344</v>
      </c>
      <c r="C735" s="125" t="s">
        <v>20</v>
      </c>
      <c r="D735" s="123" t="s">
        <v>7685</v>
      </c>
      <c r="E735" s="123" t="s">
        <v>20</v>
      </c>
      <c r="F735" s="129" t="s">
        <v>7686</v>
      </c>
      <c r="G735" s="125">
        <v>43271</v>
      </c>
      <c r="H735" s="122" t="s">
        <v>7687</v>
      </c>
      <c r="I735" s="122" t="s">
        <v>6867</v>
      </c>
      <c r="J735" s="122" t="s">
        <v>7342</v>
      </c>
      <c r="K735" s="126" t="s">
        <v>7688</v>
      </c>
      <c r="L735" s="127" t="s">
        <v>23</v>
      </c>
      <c r="M735" s="127" t="s">
        <v>24</v>
      </c>
      <c r="N735" t="str">
        <f t="shared" si="14"/>
        <v>no es tupa</v>
      </c>
    </row>
    <row r="736" spans="1:14" ht="84" hidden="1" x14ac:dyDescent="0.25">
      <c r="A736" s="122">
        <v>732</v>
      </c>
      <c r="B736" s="122" t="s">
        <v>7344</v>
      </c>
      <c r="C736" s="125" t="s">
        <v>20</v>
      </c>
      <c r="D736" s="123" t="s">
        <v>20</v>
      </c>
      <c r="E736" s="123" t="s">
        <v>7689</v>
      </c>
      <c r="F736" s="129" t="s">
        <v>7690</v>
      </c>
      <c r="G736" s="125">
        <v>43271</v>
      </c>
      <c r="H736" s="122" t="s">
        <v>7691</v>
      </c>
      <c r="I736" s="122" t="s">
        <v>6867</v>
      </c>
      <c r="J736" s="122" t="s">
        <v>7342</v>
      </c>
      <c r="K736" s="126" t="s">
        <v>7692</v>
      </c>
      <c r="L736" s="127" t="s">
        <v>23</v>
      </c>
      <c r="M736" s="127" t="s">
        <v>24</v>
      </c>
      <c r="N736" t="str">
        <f t="shared" si="14"/>
        <v>no es tupa</v>
      </c>
    </row>
    <row r="737" spans="1:14" ht="84" hidden="1" x14ac:dyDescent="0.25">
      <c r="A737" s="122">
        <v>733</v>
      </c>
      <c r="B737" s="122" t="s">
        <v>7344</v>
      </c>
      <c r="C737" s="125" t="s">
        <v>20</v>
      </c>
      <c r="D737" s="123" t="s">
        <v>7693</v>
      </c>
      <c r="E737" s="123" t="s">
        <v>20</v>
      </c>
      <c r="F737" s="129" t="s">
        <v>7694</v>
      </c>
      <c r="G737" s="125">
        <v>43271</v>
      </c>
      <c r="H737" s="122" t="s">
        <v>7695</v>
      </c>
      <c r="I737" s="122" t="s">
        <v>6867</v>
      </c>
      <c r="J737" s="122" t="s">
        <v>7342</v>
      </c>
      <c r="K737" s="126" t="s">
        <v>7696</v>
      </c>
      <c r="L737" s="127" t="s">
        <v>23</v>
      </c>
      <c r="M737" s="127" t="s">
        <v>24</v>
      </c>
      <c r="N737" t="str">
        <f t="shared" si="14"/>
        <v>no es tupa</v>
      </c>
    </row>
    <row r="738" spans="1:14" ht="72" hidden="1" x14ac:dyDescent="0.25">
      <c r="A738" s="122">
        <v>734</v>
      </c>
      <c r="B738" s="122" t="s">
        <v>7344</v>
      </c>
      <c r="C738" s="125" t="s">
        <v>20</v>
      </c>
      <c r="D738" s="123" t="s">
        <v>20</v>
      </c>
      <c r="E738" s="123" t="s">
        <v>7697</v>
      </c>
      <c r="F738" s="129" t="s">
        <v>7698</v>
      </c>
      <c r="G738" s="125">
        <v>43271</v>
      </c>
      <c r="H738" s="122" t="s">
        <v>7699</v>
      </c>
      <c r="I738" s="122" t="s">
        <v>6867</v>
      </c>
      <c r="J738" s="122" t="s">
        <v>7342</v>
      </c>
      <c r="K738" s="126" t="s">
        <v>7700</v>
      </c>
      <c r="L738" s="127" t="s">
        <v>23</v>
      </c>
      <c r="M738" s="127" t="s">
        <v>24</v>
      </c>
      <c r="N738" t="str">
        <f t="shared" si="14"/>
        <v>no es tupa</v>
      </c>
    </row>
    <row r="739" spans="1:14" ht="72" hidden="1" x14ac:dyDescent="0.25">
      <c r="A739" s="122">
        <v>735</v>
      </c>
      <c r="B739" s="122" t="s">
        <v>7344</v>
      </c>
      <c r="C739" s="125" t="s">
        <v>20</v>
      </c>
      <c r="D739" s="123" t="s">
        <v>7701</v>
      </c>
      <c r="E739" s="123" t="s">
        <v>20</v>
      </c>
      <c r="F739" s="129" t="s">
        <v>7702</v>
      </c>
      <c r="G739" s="125">
        <v>43271</v>
      </c>
      <c r="H739" s="122" t="s">
        <v>7703</v>
      </c>
      <c r="I739" s="122" t="s">
        <v>6867</v>
      </c>
      <c r="J739" s="122" t="s">
        <v>7342</v>
      </c>
      <c r="K739" s="126" t="s">
        <v>7704</v>
      </c>
      <c r="L739" s="127" t="s">
        <v>23</v>
      </c>
      <c r="M739" s="127" t="s">
        <v>24</v>
      </c>
      <c r="N739" t="str">
        <f t="shared" si="14"/>
        <v>no es tupa</v>
      </c>
    </row>
    <row r="740" spans="1:14" ht="84" hidden="1" x14ac:dyDescent="0.25">
      <c r="A740" s="122">
        <v>736</v>
      </c>
      <c r="B740" s="122" t="s">
        <v>7344</v>
      </c>
      <c r="C740" s="125" t="s">
        <v>20</v>
      </c>
      <c r="D740" s="123" t="s">
        <v>7705</v>
      </c>
      <c r="E740" s="123" t="s">
        <v>20</v>
      </c>
      <c r="F740" s="129" t="s">
        <v>7706</v>
      </c>
      <c r="G740" s="125">
        <v>43271</v>
      </c>
      <c r="H740" s="122" t="s">
        <v>7707</v>
      </c>
      <c r="I740" s="122" t="s">
        <v>6867</v>
      </c>
      <c r="J740" s="122" t="s">
        <v>7342</v>
      </c>
      <c r="K740" s="126" t="s">
        <v>7708</v>
      </c>
      <c r="L740" s="127" t="s">
        <v>23</v>
      </c>
      <c r="M740" s="127" t="s">
        <v>24</v>
      </c>
      <c r="N740" t="str">
        <f t="shared" si="14"/>
        <v>no es tupa</v>
      </c>
    </row>
    <row r="741" spans="1:14" ht="84" hidden="1" x14ac:dyDescent="0.25">
      <c r="A741" s="122">
        <v>737</v>
      </c>
      <c r="B741" s="122" t="s">
        <v>7344</v>
      </c>
      <c r="C741" s="125" t="s">
        <v>20</v>
      </c>
      <c r="D741" s="123" t="s">
        <v>7709</v>
      </c>
      <c r="E741" s="123" t="s">
        <v>20</v>
      </c>
      <c r="F741" s="129" t="s">
        <v>7710</v>
      </c>
      <c r="G741" s="125">
        <v>43271</v>
      </c>
      <c r="H741" s="122" t="s">
        <v>7711</v>
      </c>
      <c r="I741" s="122" t="s">
        <v>6867</v>
      </c>
      <c r="J741" s="122" t="s">
        <v>7342</v>
      </c>
      <c r="K741" s="126" t="s">
        <v>7712</v>
      </c>
      <c r="L741" s="127" t="s">
        <v>23</v>
      </c>
      <c r="M741" s="127" t="s">
        <v>24</v>
      </c>
      <c r="N741" t="str">
        <f t="shared" si="14"/>
        <v>no es tupa</v>
      </c>
    </row>
    <row r="742" spans="1:14" ht="84" hidden="1" x14ac:dyDescent="0.25">
      <c r="A742" s="122">
        <v>738</v>
      </c>
      <c r="B742" s="122" t="s">
        <v>7344</v>
      </c>
      <c r="C742" s="125" t="s">
        <v>20</v>
      </c>
      <c r="D742" s="123" t="s">
        <v>20</v>
      </c>
      <c r="E742" s="123" t="s">
        <v>7713</v>
      </c>
      <c r="F742" s="129" t="s">
        <v>7714</v>
      </c>
      <c r="G742" s="125">
        <v>43271</v>
      </c>
      <c r="H742" s="122" t="s">
        <v>7410</v>
      </c>
      <c r="I742" s="122" t="s">
        <v>6867</v>
      </c>
      <c r="J742" s="122" t="s">
        <v>7342</v>
      </c>
      <c r="K742" s="126" t="s">
        <v>7715</v>
      </c>
      <c r="L742" s="127" t="s">
        <v>23</v>
      </c>
      <c r="M742" s="127" t="s">
        <v>24</v>
      </c>
      <c r="N742" t="str">
        <f t="shared" si="14"/>
        <v>no es tupa</v>
      </c>
    </row>
    <row r="743" spans="1:14" ht="72" hidden="1" x14ac:dyDescent="0.25">
      <c r="A743" s="122">
        <v>739</v>
      </c>
      <c r="B743" s="122" t="s">
        <v>7344</v>
      </c>
      <c r="C743" s="125" t="s">
        <v>20</v>
      </c>
      <c r="D743" s="123" t="s">
        <v>7716</v>
      </c>
      <c r="E743" s="123" t="s">
        <v>20</v>
      </c>
      <c r="F743" s="129" t="s">
        <v>7717</v>
      </c>
      <c r="G743" s="125">
        <v>43271</v>
      </c>
      <c r="H743" s="122" t="s">
        <v>7718</v>
      </c>
      <c r="I743" s="122" t="s">
        <v>6867</v>
      </c>
      <c r="J743" s="122" t="s">
        <v>7342</v>
      </c>
      <c r="K743" s="126" t="s">
        <v>7719</v>
      </c>
      <c r="L743" s="127" t="s">
        <v>23</v>
      </c>
      <c r="M743" s="127" t="s">
        <v>24</v>
      </c>
      <c r="N743" t="str">
        <f t="shared" si="14"/>
        <v>no es tupa</v>
      </c>
    </row>
    <row r="744" spans="1:14" ht="84" hidden="1" x14ac:dyDescent="0.25">
      <c r="A744" s="122">
        <v>740</v>
      </c>
      <c r="B744" s="122" t="s">
        <v>7344</v>
      </c>
      <c r="C744" s="125" t="s">
        <v>20</v>
      </c>
      <c r="D744" s="123" t="s">
        <v>20</v>
      </c>
      <c r="E744" s="123" t="s">
        <v>7720</v>
      </c>
      <c r="F744" s="129" t="s">
        <v>7721</v>
      </c>
      <c r="G744" s="125">
        <v>43271</v>
      </c>
      <c r="H744" s="122" t="s">
        <v>7422</v>
      </c>
      <c r="I744" s="122" t="s">
        <v>6867</v>
      </c>
      <c r="J744" s="122" t="s">
        <v>7342</v>
      </c>
      <c r="K744" s="126" t="s">
        <v>7722</v>
      </c>
      <c r="L744" s="127" t="s">
        <v>23</v>
      </c>
      <c r="M744" s="127" t="s">
        <v>24</v>
      </c>
      <c r="N744" t="str">
        <f t="shared" si="14"/>
        <v>no es tupa</v>
      </c>
    </row>
    <row r="745" spans="1:14" ht="72" hidden="1" x14ac:dyDescent="0.25">
      <c r="A745" s="122">
        <v>741</v>
      </c>
      <c r="B745" s="122" t="s">
        <v>7344</v>
      </c>
      <c r="C745" s="125" t="s">
        <v>20</v>
      </c>
      <c r="D745" s="123" t="s">
        <v>7723</v>
      </c>
      <c r="E745" s="123" t="s">
        <v>20</v>
      </c>
      <c r="F745" s="129" t="s">
        <v>7724</v>
      </c>
      <c r="G745" s="125">
        <v>43271</v>
      </c>
      <c r="H745" s="122" t="s">
        <v>7725</v>
      </c>
      <c r="I745" s="122" t="s">
        <v>6867</v>
      </c>
      <c r="J745" s="122" t="s">
        <v>7342</v>
      </c>
      <c r="K745" s="126" t="s">
        <v>7726</v>
      </c>
      <c r="L745" s="127" t="s">
        <v>23</v>
      </c>
      <c r="M745" s="127" t="s">
        <v>24</v>
      </c>
      <c r="N745" t="str">
        <f t="shared" si="14"/>
        <v>no es tupa</v>
      </c>
    </row>
    <row r="746" spans="1:14" ht="84" hidden="1" x14ac:dyDescent="0.25">
      <c r="A746" s="122">
        <v>742</v>
      </c>
      <c r="B746" s="122" t="s">
        <v>7344</v>
      </c>
      <c r="C746" s="125" t="s">
        <v>20</v>
      </c>
      <c r="D746" s="123" t="s">
        <v>20</v>
      </c>
      <c r="E746" s="123" t="s">
        <v>7727</v>
      </c>
      <c r="F746" s="129" t="s">
        <v>7728</v>
      </c>
      <c r="G746" s="125">
        <v>43271</v>
      </c>
      <c r="H746" s="122" t="s">
        <v>7729</v>
      </c>
      <c r="I746" s="122" t="s">
        <v>6867</v>
      </c>
      <c r="J746" s="122" t="s">
        <v>7342</v>
      </c>
      <c r="K746" s="126" t="s">
        <v>7730</v>
      </c>
      <c r="L746" s="127" t="s">
        <v>23</v>
      </c>
      <c r="M746" s="127" t="s">
        <v>24</v>
      </c>
      <c r="N746" t="str">
        <f t="shared" si="14"/>
        <v>no es tupa</v>
      </c>
    </row>
    <row r="747" spans="1:14" ht="72" hidden="1" x14ac:dyDescent="0.25">
      <c r="A747" s="122">
        <v>743</v>
      </c>
      <c r="B747" s="122" t="s">
        <v>7344</v>
      </c>
      <c r="C747" s="125" t="s">
        <v>20</v>
      </c>
      <c r="D747" s="123" t="s">
        <v>7731</v>
      </c>
      <c r="E747" s="123" t="s">
        <v>20</v>
      </c>
      <c r="F747" s="129" t="s">
        <v>7732</v>
      </c>
      <c r="G747" s="125">
        <v>43271</v>
      </c>
      <c r="H747" s="122" t="s">
        <v>7725</v>
      </c>
      <c r="I747" s="122" t="s">
        <v>6867</v>
      </c>
      <c r="J747" s="122" t="s">
        <v>7342</v>
      </c>
      <c r="K747" s="126" t="s">
        <v>7733</v>
      </c>
      <c r="L747" s="127" t="s">
        <v>23</v>
      </c>
      <c r="M747" s="127" t="s">
        <v>24</v>
      </c>
      <c r="N747" t="str">
        <f t="shared" si="14"/>
        <v>no es tupa</v>
      </c>
    </row>
    <row r="748" spans="1:14" ht="72" hidden="1" x14ac:dyDescent="0.25">
      <c r="A748" s="122">
        <v>744</v>
      </c>
      <c r="B748" s="122" t="s">
        <v>7344</v>
      </c>
      <c r="C748" s="125" t="s">
        <v>20</v>
      </c>
      <c r="D748" s="123" t="s">
        <v>7734</v>
      </c>
      <c r="E748" s="123" t="s">
        <v>20</v>
      </c>
      <c r="F748" s="129" t="s">
        <v>7735</v>
      </c>
      <c r="G748" s="125">
        <v>43271</v>
      </c>
      <c r="H748" s="122" t="s">
        <v>7736</v>
      </c>
      <c r="I748" s="122" t="s">
        <v>6867</v>
      </c>
      <c r="J748" s="122" t="s">
        <v>7342</v>
      </c>
      <c r="K748" s="126" t="s">
        <v>7737</v>
      </c>
      <c r="L748" s="127" t="s">
        <v>23</v>
      </c>
      <c r="M748" s="127" t="s">
        <v>24</v>
      </c>
      <c r="N748" t="str">
        <f t="shared" si="14"/>
        <v>no es tupa</v>
      </c>
    </row>
    <row r="749" spans="1:14" ht="72" hidden="1" x14ac:dyDescent="0.25">
      <c r="A749" s="122">
        <v>745</v>
      </c>
      <c r="B749" s="122" t="s">
        <v>7344</v>
      </c>
      <c r="C749" s="125" t="s">
        <v>20</v>
      </c>
      <c r="D749" s="123" t="s">
        <v>7738</v>
      </c>
      <c r="E749" s="123" t="s">
        <v>20</v>
      </c>
      <c r="F749" s="129" t="s">
        <v>7739</v>
      </c>
      <c r="G749" s="125">
        <v>43271</v>
      </c>
      <c r="H749" s="122" t="s">
        <v>7725</v>
      </c>
      <c r="I749" s="122" t="s">
        <v>6867</v>
      </c>
      <c r="J749" s="122" t="s">
        <v>7342</v>
      </c>
      <c r="K749" s="126" t="s">
        <v>7740</v>
      </c>
      <c r="L749" s="127" t="s">
        <v>23</v>
      </c>
      <c r="M749" s="127" t="s">
        <v>24</v>
      </c>
      <c r="N749" t="str">
        <f t="shared" si="14"/>
        <v>no es tupa</v>
      </c>
    </row>
    <row r="750" spans="1:14" ht="72" hidden="1" x14ac:dyDescent="0.25">
      <c r="A750" s="122">
        <v>746</v>
      </c>
      <c r="B750" s="122" t="s">
        <v>7344</v>
      </c>
      <c r="C750" s="125" t="s">
        <v>20</v>
      </c>
      <c r="D750" s="123" t="s">
        <v>20</v>
      </c>
      <c r="E750" s="123" t="s">
        <v>7741</v>
      </c>
      <c r="F750" s="129" t="s">
        <v>7742</v>
      </c>
      <c r="G750" s="125">
        <v>43271</v>
      </c>
      <c r="H750" s="122" t="s">
        <v>7743</v>
      </c>
      <c r="I750" s="122" t="s">
        <v>6867</v>
      </c>
      <c r="J750" s="122" t="s">
        <v>7342</v>
      </c>
      <c r="K750" s="126" t="s">
        <v>7744</v>
      </c>
      <c r="L750" s="127" t="s">
        <v>23</v>
      </c>
      <c r="M750" s="127" t="s">
        <v>24</v>
      </c>
      <c r="N750" t="str">
        <f t="shared" si="14"/>
        <v>no es tupa</v>
      </c>
    </row>
    <row r="751" spans="1:14" ht="84" hidden="1" x14ac:dyDescent="0.25">
      <c r="A751" s="122">
        <v>747</v>
      </c>
      <c r="B751" s="122" t="s">
        <v>7344</v>
      </c>
      <c r="C751" s="125" t="s">
        <v>20</v>
      </c>
      <c r="D751" s="123"/>
      <c r="E751" s="123"/>
      <c r="F751" s="129" t="s">
        <v>7745</v>
      </c>
      <c r="G751" s="125">
        <v>43271</v>
      </c>
      <c r="H751" s="122" t="s">
        <v>7746</v>
      </c>
      <c r="I751" s="122" t="s">
        <v>6867</v>
      </c>
      <c r="J751" s="122" t="s">
        <v>7342</v>
      </c>
      <c r="K751" s="126" t="s">
        <v>7747</v>
      </c>
      <c r="L751" s="127" t="s">
        <v>23</v>
      </c>
      <c r="M751" s="127" t="s">
        <v>24</v>
      </c>
      <c r="N751" t="str">
        <f t="shared" si="14"/>
        <v>no es tupa</v>
      </c>
    </row>
    <row r="752" spans="1:14" ht="84" hidden="1" x14ac:dyDescent="0.25">
      <c r="A752" s="122">
        <v>748</v>
      </c>
      <c r="B752" s="122" t="s">
        <v>7344</v>
      </c>
      <c r="C752" s="125" t="s">
        <v>20</v>
      </c>
      <c r="D752" s="123" t="s">
        <v>7748</v>
      </c>
      <c r="E752" s="123" t="s">
        <v>20</v>
      </c>
      <c r="F752" s="129" t="s">
        <v>7749</v>
      </c>
      <c r="G752" s="125">
        <v>43271</v>
      </c>
      <c r="H752" s="122" t="s">
        <v>7750</v>
      </c>
      <c r="I752" s="122" t="s">
        <v>6867</v>
      </c>
      <c r="J752" s="122" t="s">
        <v>7342</v>
      </c>
      <c r="K752" s="126" t="s">
        <v>7751</v>
      </c>
      <c r="L752" s="127" t="s">
        <v>23</v>
      </c>
      <c r="M752" s="127" t="s">
        <v>24</v>
      </c>
      <c r="N752" t="str">
        <f t="shared" si="14"/>
        <v>no es tupa</v>
      </c>
    </row>
    <row r="753" spans="1:14" ht="84" hidden="1" x14ac:dyDescent="0.25">
      <c r="A753" s="122">
        <v>749</v>
      </c>
      <c r="B753" s="122" t="s">
        <v>7344</v>
      </c>
      <c r="C753" s="125" t="s">
        <v>20</v>
      </c>
      <c r="D753" s="123" t="s">
        <v>7752</v>
      </c>
      <c r="E753" s="123" t="s">
        <v>20</v>
      </c>
      <c r="F753" s="129" t="s">
        <v>7753</v>
      </c>
      <c r="G753" s="125">
        <v>43271</v>
      </c>
      <c r="H753" s="122" t="s">
        <v>7754</v>
      </c>
      <c r="I753" s="122" t="s">
        <v>6867</v>
      </c>
      <c r="J753" s="122" t="s">
        <v>7342</v>
      </c>
      <c r="K753" s="126" t="s">
        <v>7755</v>
      </c>
      <c r="L753" s="127" t="s">
        <v>23</v>
      </c>
      <c r="M753" s="127" t="s">
        <v>24</v>
      </c>
      <c r="N753" t="str">
        <f t="shared" si="14"/>
        <v>no es tupa</v>
      </c>
    </row>
    <row r="754" spans="1:14" ht="84" hidden="1" x14ac:dyDescent="0.25">
      <c r="A754" s="122">
        <v>750</v>
      </c>
      <c r="B754" s="122" t="s">
        <v>7344</v>
      </c>
      <c r="C754" s="125" t="s">
        <v>20</v>
      </c>
      <c r="D754" s="123" t="s">
        <v>7756</v>
      </c>
      <c r="E754" s="123" t="s">
        <v>20</v>
      </c>
      <c r="F754" s="129" t="s">
        <v>7757</v>
      </c>
      <c r="G754" s="125">
        <v>43271</v>
      </c>
      <c r="H754" s="122" t="s">
        <v>7758</v>
      </c>
      <c r="I754" s="122" t="s">
        <v>6867</v>
      </c>
      <c r="J754" s="122" t="s">
        <v>7342</v>
      </c>
      <c r="K754" s="126" t="s">
        <v>7759</v>
      </c>
      <c r="L754" s="127" t="s">
        <v>23</v>
      </c>
      <c r="M754" s="127" t="s">
        <v>24</v>
      </c>
      <c r="N754" t="str">
        <f t="shared" si="14"/>
        <v>no es tupa</v>
      </c>
    </row>
    <row r="755" spans="1:14" ht="84" hidden="1" x14ac:dyDescent="0.25">
      <c r="A755" s="122">
        <v>751</v>
      </c>
      <c r="B755" s="122" t="s">
        <v>7344</v>
      </c>
      <c r="C755" s="125" t="s">
        <v>20</v>
      </c>
      <c r="D755" s="123" t="s">
        <v>20</v>
      </c>
      <c r="E755" s="123" t="s">
        <v>7760</v>
      </c>
      <c r="F755" s="129" t="s">
        <v>7761</v>
      </c>
      <c r="G755" s="125">
        <v>43271</v>
      </c>
      <c r="H755" s="122" t="s">
        <v>7762</v>
      </c>
      <c r="I755" s="122" t="s">
        <v>6867</v>
      </c>
      <c r="J755" s="122" t="s">
        <v>7342</v>
      </c>
      <c r="K755" s="126" t="s">
        <v>7763</v>
      </c>
      <c r="L755" s="127" t="s">
        <v>23</v>
      </c>
      <c r="M755" s="127" t="s">
        <v>24</v>
      </c>
      <c r="N755" t="str">
        <f t="shared" si="14"/>
        <v>no es tupa</v>
      </c>
    </row>
    <row r="756" spans="1:14" ht="84" hidden="1" x14ac:dyDescent="0.25">
      <c r="A756" s="122">
        <v>752</v>
      </c>
      <c r="B756" s="122" t="s">
        <v>7344</v>
      </c>
      <c r="C756" s="125" t="s">
        <v>20</v>
      </c>
      <c r="D756" s="123" t="s">
        <v>7764</v>
      </c>
      <c r="E756" s="123" t="s">
        <v>20</v>
      </c>
      <c r="F756" s="129" t="s">
        <v>7765</v>
      </c>
      <c r="G756" s="125">
        <v>43271</v>
      </c>
      <c r="H756" s="122" t="s">
        <v>7766</v>
      </c>
      <c r="I756" s="122" t="s">
        <v>6867</v>
      </c>
      <c r="J756" s="122" t="s">
        <v>7342</v>
      </c>
      <c r="K756" s="126" t="s">
        <v>7767</v>
      </c>
      <c r="L756" s="127" t="s">
        <v>23</v>
      </c>
      <c r="M756" s="127" t="s">
        <v>24</v>
      </c>
      <c r="N756" t="str">
        <f t="shared" si="14"/>
        <v>no es tupa</v>
      </c>
    </row>
    <row r="757" spans="1:14" ht="72" hidden="1" x14ac:dyDescent="0.25">
      <c r="A757" s="122">
        <v>753</v>
      </c>
      <c r="B757" s="122" t="s">
        <v>7344</v>
      </c>
      <c r="C757" s="125" t="s">
        <v>20</v>
      </c>
      <c r="D757" s="123"/>
      <c r="E757" s="123"/>
      <c r="F757" s="129" t="s">
        <v>7768</v>
      </c>
      <c r="G757" s="125">
        <v>43271</v>
      </c>
      <c r="H757" s="122" t="s">
        <v>7769</v>
      </c>
      <c r="I757" s="122" t="s">
        <v>6867</v>
      </c>
      <c r="J757" s="122" t="s">
        <v>7342</v>
      </c>
      <c r="K757" s="126" t="s">
        <v>7770</v>
      </c>
      <c r="L757" s="127" t="s">
        <v>23</v>
      </c>
      <c r="M757" s="127" t="s">
        <v>24</v>
      </c>
      <c r="N757" t="str">
        <f t="shared" si="14"/>
        <v>no es tupa</v>
      </c>
    </row>
    <row r="758" spans="1:14" ht="72" hidden="1" x14ac:dyDescent="0.25">
      <c r="A758" s="122">
        <v>754</v>
      </c>
      <c r="B758" s="122" t="s">
        <v>7344</v>
      </c>
      <c r="C758" s="125" t="s">
        <v>20</v>
      </c>
      <c r="D758" s="123" t="s">
        <v>20</v>
      </c>
      <c r="E758" s="123" t="s">
        <v>7771</v>
      </c>
      <c r="F758" s="129" t="s">
        <v>7772</v>
      </c>
      <c r="G758" s="125">
        <v>43271</v>
      </c>
      <c r="H758" s="122" t="s">
        <v>7773</v>
      </c>
      <c r="I758" s="122" t="s">
        <v>6867</v>
      </c>
      <c r="J758" s="122" t="s">
        <v>7342</v>
      </c>
      <c r="K758" s="126" t="s">
        <v>7774</v>
      </c>
      <c r="L758" s="127" t="s">
        <v>23</v>
      </c>
      <c r="M758" s="127" t="s">
        <v>24</v>
      </c>
      <c r="N758" t="str">
        <f t="shared" si="14"/>
        <v>no es tupa</v>
      </c>
    </row>
    <row r="759" spans="1:14" ht="72" hidden="1" x14ac:dyDescent="0.25">
      <c r="A759" s="122">
        <v>755</v>
      </c>
      <c r="B759" s="122" t="s">
        <v>7344</v>
      </c>
      <c r="C759" s="125" t="s">
        <v>20</v>
      </c>
      <c r="D759" s="123" t="s">
        <v>7775</v>
      </c>
      <c r="E759" s="123" t="s">
        <v>20</v>
      </c>
      <c r="F759" s="129" t="s">
        <v>7776</v>
      </c>
      <c r="G759" s="125">
        <v>43271</v>
      </c>
      <c r="H759" s="122" t="s">
        <v>7777</v>
      </c>
      <c r="I759" s="122" t="s">
        <v>6867</v>
      </c>
      <c r="J759" s="122" t="s">
        <v>7342</v>
      </c>
      <c r="K759" s="126" t="s">
        <v>7778</v>
      </c>
      <c r="L759" s="127" t="s">
        <v>23</v>
      </c>
      <c r="M759" s="127" t="s">
        <v>24</v>
      </c>
      <c r="N759" t="str">
        <f t="shared" si="14"/>
        <v>no es tupa</v>
      </c>
    </row>
    <row r="760" spans="1:14" ht="84" hidden="1" x14ac:dyDescent="0.25">
      <c r="A760" s="122">
        <v>756</v>
      </c>
      <c r="B760" s="122" t="s">
        <v>7344</v>
      </c>
      <c r="C760" s="125" t="s">
        <v>20</v>
      </c>
      <c r="D760" s="123" t="s">
        <v>7779</v>
      </c>
      <c r="E760" s="123" t="s">
        <v>20</v>
      </c>
      <c r="F760" s="129" t="s">
        <v>7780</v>
      </c>
      <c r="G760" s="125">
        <v>43271</v>
      </c>
      <c r="H760" s="122" t="s">
        <v>7781</v>
      </c>
      <c r="I760" s="122" t="s">
        <v>6867</v>
      </c>
      <c r="J760" s="122" t="s">
        <v>7342</v>
      </c>
      <c r="K760" s="126" t="s">
        <v>7782</v>
      </c>
      <c r="L760" s="127" t="s">
        <v>23</v>
      </c>
      <c r="M760" s="127" t="s">
        <v>24</v>
      </c>
      <c r="N760" t="str">
        <f t="shared" si="14"/>
        <v>no es tupa</v>
      </c>
    </row>
    <row r="761" spans="1:14" ht="84" hidden="1" x14ac:dyDescent="0.25">
      <c r="A761" s="122">
        <v>757</v>
      </c>
      <c r="B761" s="122" t="s">
        <v>7344</v>
      </c>
      <c r="C761" s="125" t="s">
        <v>20</v>
      </c>
      <c r="D761" s="123"/>
      <c r="E761" s="123"/>
      <c r="F761" s="129" t="s">
        <v>7783</v>
      </c>
      <c r="G761" s="125">
        <v>43271</v>
      </c>
      <c r="H761" s="122" t="s">
        <v>7784</v>
      </c>
      <c r="I761" s="122" t="s">
        <v>6867</v>
      </c>
      <c r="J761" s="122" t="s">
        <v>7342</v>
      </c>
      <c r="K761" s="126" t="s">
        <v>7785</v>
      </c>
      <c r="L761" s="127" t="s">
        <v>23</v>
      </c>
      <c r="M761" s="127" t="s">
        <v>24</v>
      </c>
      <c r="N761" t="str">
        <f t="shared" ref="N761:N824" si="15">IF(C761="-","no es tupa",IF(G761&lt;=C761,"si","no"))</f>
        <v>no es tupa</v>
      </c>
    </row>
    <row r="762" spans="1:14" ht="84" hidden="1" x14ac:dyDescent="0.25">
      <c r="A762" s="122">
        <v>758</v>
      </c>
      <c r="B762" s="122" t="s">
        <v>7344</v>
      </c>
      <c r="C762" s="125" t="s">
        <v>20</v>
      </c>
      <c r="D762" s="123"/>
      <c r="E762" s="123"/>
      <c r="F762" s="129" t="s">
        <v>7786</v>
      </c>
      <c r="G762" s="125">
        <v>43271</v>
      </c>
      <c r="H762" s="122" t="s">
        <v>7787</v>
      </c>
      <c r="I762" s="122" t="s">
        <v>6867</v>
      </c>
      <c r="J762" s="122" t="s">
        <v>7342</v>
      </c>
      <c r="K762" s="126" t="s">
        <v>7788</v>
      </c>
      <c r="L762" s="127" t="s">
        <v>23</v>
      </c>
      <c r="M762" s="127" t="s">
        <v>24</v>
      </c>
      <c r="N762" t="str">
        <f t="shared" si="15"/>
        <v>no es tupa</v>
      </c>
    </row>
    <row r="763" spans="1:14" ht="84" hidden="1" x14ac:dyDescent="0.25">
      <c r="A763" s="122">
        <v>759</v>
      </c>
      <c r="B763" s="122" t="s">
        <v>7344</v>
      </c>
      <c r="C763" s="125" t="s">
        <v>20</v>
      </c>
      <c r="D763" s="123" t="s">
        <v>20</v>
      </c>
      <c r="E763" s="123" t="s">
        <v>7789</v>
      </c>
      <c r="F763" s="129" t="s">
        <v>7790</v>
      </c>
      <c r="G763" s="125">
        <v>43271</v>
      </c>
      <c r="H763" s="122" t="s">
        <v>7791</v>
      </c>
      <c r="I763" s="122" t="s">
        <v>6867</v>
      </c>
      <c r="J763" s="122" t="s">
        <v>7342</v>
      </c>
      <c r="K763" s="126" t="s">
        <v>7792</v>
      </c>
      <c r="L763" s="127" t="s">
        <v>23</v>
      </c>
      <c r="M763" s="127" t="s">
        <v>24</v>
      </c>
      <c r="N763" t="str">
        <f t="shared" si="15"/>
        <v>no es tupa</v>
      </c>
    </row>
    <row r="764" spans="1:14" ht="84" hidden="1" x14ac:dyDescent="0.25">
      <c r="A764" s="122">
        <v>760</v>
      </c>
      <c r="B764" s="122" t="s">
        <v>7344</v>
      </c>
      <c r="C764" s="125" t="s">
        <v>20</v>
      </c>
      <c r="D764" s="123" t="s">
        <v>7793</v>
      </c>
      <c r="E764" s="123" t="s">
        <v>20</v>
      </c>
      <c r="F764" s="129" t="s">
        <v>7794</v>
      </c>
      <c r="G764" s="125">
        <v>43271</v>
      </c>
      <c r="H764" s="122" t="s">
        <v>7795</v>
      </c>
      <c r="I764" s="122" t="s">
        <v>6867</v>
      </c>
      <c r="J764" s="122" t="s">
        <v>7342</v>
      </c>
      <c r="K764" s="126" t="s">
        <v>7796</v>
      </c>
      <c r="L764" s="127" t="s">
        <v>23</v>
      </c>
      <c r="M764" s="127" t="s">
        <v>24</v>
      </c>
      <c r="N764" t="str">
        <f t="shared" si="15"/>
        <v>no es tupa</v>
      </c>
    </row>
    <row r="765" spans="1:14" ht="84" hidden="1" x14ac:dyDescent="0.25">
      <c r="A765" s="122">
        <v>761</v>
      </c>
      <c r="B765" s="122" t="s">
        <v>7344</v>
      </c>
      <c r="C765" s="125" t="s">
        <v>20</v>
      </c>
      <c r="D765" s="123" t="s">
        <v>7797</v>
      </c>
      <c r="E765" s="123" t="s">
        <v>20</v>
      </c>
      <c r="F765" s="129" t="s">
        <v>7798</v>
      </c>
      <c r="G765" s="125">
        <v>43271</v>
      </c>
      <c r="H765" s="122" t="s">
        <v>7799</v>
      </c>
      <c r="I765" s="122" t="s">
        <v>6867</v>
      </c>
      <c r="J765" s="122" t="s">
        <v>7342</v>
      </c>
      <c r="K765" s="126" t="s">
        <v>7800</v>
      </c>
      <c r="L765" s="127" t="s">
        <v>23</v>
      </c>
      <c r="M765" s="127" t="s">
        <v>24</v>
      </c>
      <c r="N765" t="str">
        <f t="shared" si="15"/>
        <v>no es tupa</v>
      </c>
    </row>
    <row r="766" spans="1:14" ht="84" hidden="1" x14ac:dyDescent="0.25">
      <c r="A766" s="122">
        <v>762</v>
      </c>
      <c r="B766" s="122" t="s">
        <v>7344</v>
      </c>
      <c r="C766" s="125" t="s">
        <v>20</v>
      </c>
      <c r="D766" s="123"/>
      <c r="E766" s="123"/>
      <c r="F766" s="129" t="s">
        <v>7801</v>
      </c>
      <c r="G766" s="125">
        <v>43271</v>
      </c>
      <c r="H766" s="122" t="s">
        <v>7791</v>
      </c>
      <c r="I766" s="122" t="s">
        <v>6867</v>
      </c>
      <c r="J766" s="122" t="s">
        <v>7342</v>
      </c>
      <c r="K766" s="126" t="s">
        <v>7802</v>
      </c>
      <c r="L766" s="127" t="s">
        <v>23</v>
      </c>
      <c r="M766" s="127" t="s">
        <v>24</v>
      </c>
      <c r="N766" t="str">
        <f t="shared" si="15"/>
        <v>no es tupa</v>
      </c>
    </row>
    <row r="767" spans="1:14" ht="84" hidden="1" x14ac:dyDescent="0.25">
      <c r="A767" s="122">
        <v>763</v>
      </c>
      <c r="B767" s="122" t="s">
        <v>7344</v>
      </c>
      <c r="C767" s="125" t="s">
        <v>20</v>
      </c>
      <c r="D767" s="123"/>
      <c r="E767" s="123" t="s">
        <v>7803</v>
      </c>
      <c r="F767" s="129" t="s">
        <v>7804</v>
      </c>
      <c r="G767" s="125">
        <v>43271</v>
      </c>
      <c r="H767" s="122" t="s">
        <v>7805</v>
      </c>
      <c r="I767" s="122" t="s">
        <v>6867</v>
      </c>
      <c r="J767" s="122" t="s">
        <v>7342</v>
      </c>
      <c r="K767" s="126" t="s">
        <v>7806</v>
      </c>
      <c r="L767" s="127" t="s">
        <v>23</v>
      </c>
      <c r="M767" s="127" t="s">
        <v>24</v>
      </c>
      <c r="N767" t="str">
        <f t="shared" si="15"/>
        <v>no es tupa</v>
      </c>
    </row>
    <row r="768" spans="1:14" ht="72" hidden="1" x14ac:dyDescent="0.25">
      <c r="A768" s="122">
        <v>764</v>
      </c>
      <c r="B768" s="122" t="s">
        <v>7344</v>
      </c>
      <c r="C768" s="125" t="s">
        <v>20</v>
      </c>
      <c r="D768" s="123" t="s">
        <v>7807</v>
      </c>
      <c r="E768" s="123" t="s">
        <v>20</v>
      </c>
      <c r="F768" s="129" t="s">
        <v>7808</v>
      </c>
      <c r="G768" s="125">
        <v>43271</v>
      </c>
      <c r="H768" s="122" t="s">
        <v>7809</v>
      </c>
      <c r="I768" s="122" t="s">
        <v>6867</v>
      </c>
      <c r="J768" s="122" t="s">
        <v>7342</v>
      </c>
      <c r="K768" s="126" t="s">
        <v>7810</v>
      </c>
      <c r="L768" s="127" t="s">
        <v>23</v>
      </c>
      <c r="M768" s="127" t="s">
        <v>24</v>
      </c>
      <c r="N768" t="str">
        <f t="shared" si="15"/>
        <v>no es tupa</v>
      </c>
    </row>
    <row r="769" spans="1:14" ht="72" hidden="1" x14ac:dyDescent="0.25">
      <c r="A769" s="122">
        <v>765</v>
      </c>
      <c r="B769" s="122" t="s">
        <v>7344</v>
      </c>
      <c r="C769" s="125" t="s">
        <v>20</v>
      </c>
      <c r="D769" s="123" t="s">
        <v>20</v>
      </c>
      <c r="E769" s="123" t="s">
        <v>7811</v>
      </c>
      <c r="F769" s="129" t="s">
        <v>7812</v>
      </c>
      <c r="G769" s="125">
        <v>43271</v>
      </c>
      <c r="H769" s="122" t="s">
        <v>7813</v>
      </c>
      <c r="I769" s="122" t="s">
        <v>6867</v>
      </c>
      <c r="J769" s="122" t="s">
        <v>7342</v>
      </c>
      <c r="K769" s="126" t="s">
        <v>7814</v>
      </c>
      <c r="L769" s="127" t="s">
        <v>23</v>
      </c>
      <c r="M769" s="127" t="s">
        <v>24</v>
      </c>
      <c r="N769" t="str">
        <f t="shared" si="15"/>
        <v>no es tupa</v>
      </c>
    </row>
    <row r="770" spans="1:14" ht="84" hidden="1" x14ac:dyDescent="0.25">
      <c r="A770" s="122">
        <v>766</v>
      </c>
      <c r="B770" s="122" t="s">
        <v>7344</v>
      </c>
      <c r="C770" s="125" t="s">
        <v>20</v>
      </c>
      <c r="D770" s="123" t="s">
        <v>7815</v>
      </c>
      <c r="E770" s="123" t="s">
        <v>20</v>
      </c>
      <c r="F770" s="129" t="s">
        <v>7816</v>
      </c>
      <c r="G770" s="125">
        <v>43271</v>
      </c>
      <c r="H770" s="122" t="s">
        <v>7817</v>
      </c>
      <c r="I770" s="122" t="s">
        <v>6867</v>
      </c>
      <c r="J770" s="122" t="s">
        <v>7342</v>
      </c>
      <c r="K770" s="126" t="s">
        <v>7818</v>
      </c>
      <c r="L770" s="127" t="s">
        <v>23</v>
      </c>
      <c r="M770" s="127" t="s">
        <v>24</v>
      </c>
      <c r="N770" t="str">
        <f t="shared" si="15"/>
        <v>no es tupa</v>
      </c>
    </row>
    <row r="771" spans="1:14" ht="72" hidden="1" x14ac:dyDescent="0.25">
      <c r="A771" s="122">
        <v>767</v>
      </c>
      <c r="B771" s="122" t="s">
        <v>7344</v>
      </c>
      <c r="C771" s="125" t="s">
        <v>20</v>
      </c>
      <c r="D771" s="123"/>
      <c r="E771" s="123"/>
      <c r="F771" s="129" t="s">
        <v>7819</v>
      </c>
      <c r="G771" s="125">
        <v>43271</v>
      </c>
      <c r="H771" s="122" t="s">
        <v>7813</v>
      </c>
      <c r="I771" s="122" t="s">
        <v>6867</v>
      </c>
      <c r="J771" s="122" t="s">
        <v>7342</v>
      </c>
      <c r="K771" s="126" t="s">
        <v>7820</v>
      </c>
      <c r="L771" s="127" t="s">
        <v>23</v>
      </c>
      <c r="M771" s="127" t="s">
        <v>24</v>
      </c>
      <c r="N771" t="str">
        <f t="shared" si="15"/>
        <v>no es tupa</v>
      </c>
    </row>
    <row r="772" spans="1:14" ht="84" hidden="1" x14ac:dyDescent="0.25">
      <c r="A772" s="122">
        <v>768</v>
      </c>
      <c r="B772" s="122" t="s">
        <v>7344</v>
      </c>
      <c r="C772" s="125" t="s">
        <v>20</v>
      </c>
      <c r="D772" s="123" t="s">
        <v>20</v>
      </c>
      <c r="E772" s="123" t="s">
        <v>7821</v>
      </c>
      <c r="F772" s="129" t="s">
        <v>7822</v>
      </c>
      <c r="G772" s="125">
        <v>43271</v>
      </c>
      <c r="H772" s="122" t="s">
        <v>7823</v>
      </c>
      <c r="I772" s="122" t="s">
        <v>6867</v>
      </c>
      <c r="J772" s="122" t="s">
        <v>7342</v>
      </c>
      <c r="K772" s="126" t="s">
        <v>7824</v>
      </c>
      <c r="L772" s="127" t="s">
        <v>23</v>
      </c>
      <c r="M772" s="127" t="s">
        <v>24</v>
      </c>
      <c r="N772" t="str">
        <f t="shared" si="15"/>
        <v>no es tupa</v>
      </c>
    </row>
    <row r="773" spans="1:14" ht="96" hidden="1" x14ac:dyDescent="0.25">
      <c r="A773" s="122">
        <v>769</v>
      </c>
      <c r="B773" s="122" t="s">
        <v>7344</v>
      </c>
      <c r="C773" s="125" t="s">
        <v>20</v>
      </c>
      <c r="D773" s="123"/>
      <c r="E773" s="123"/>
      <c r="F773" s="129" t="s">
        <v>7825</v>
      </c>
      <c r="G773" s="125">
        <v>43271</v>
      </c>
      <c r="H773" s="122" t="s">
        <v>7826</v>
      </c>
      <c r="I773" s="122" t="s">
        <v>6867</v>
      </c>
      <c r="J773" s="122" t="s">
        <v>7342</v>
      </c>
      <c r="K773" s="126" t="s">
        <v>7827</v>
      </c>
      <c r="L773" s="127" t="s">
        <v>23</v>
      </c>
      <c r="M773" s="127" t="s">
        <v>24</v>
      </c>
      <c r="N773" t="str">
        <f t="shared" si="15"/>
        <v>no es tupa</v>
      </c>
    </row>
    <row r="774" spans="1:14" ht="108" hidden="1" x14ac:dyDescent="0.25">
      <c r="A774" s="122">
        <v>770</v>
      </c>
      <c r="B774" s="122" t="s">
        <v>7344</v>
      </c>
      <c r="C774" s="125" t="s">
        <v>20</v>
      </c>
      <c r="D774" s="123" t="s">
        <v>20</v>
      </c>
      <c r="E774" s="123" t="s">
        <v>7828</v>
      </c>
      <c r="F774" s="129" t="s">
        <v>7829</v>
      </c>
      <c r="G774" s="125">
        <v>43271</v>
      </c>
      <c r="H774" s="122" t="s">
        <v>7830</v>
      </c>
      <c r="I774" s="122" t="s">
        <v>6867</v>
      </c>
      <c r="J774" s="122" t="s">
        <v>7342</v>
      </c>
      <c r="K774" s="126" t="s">
        <v>7831</v>
      </c>
      <c r="L774" s="127" t="s">
        <v>23</v>
      </c>
      <c r="M774" s="127" t="s">
        <v>24</v>
      </c>
      <c r="N774" t="str">
        <f t="shared" si="15"/>
        <v>no es tupa</v>
      </c>
    </row>
    <row r="775" spans="1:14" ht="84" hidden="1" x14ac:dyDescent="0.25">
      <c r="A775" s="122">
        <v>771</v>
      </c>
      <c r="B775" s="122" t="s">
        <v>7344</v>
      </c>
      <c r="C775" s="125" t="s">
        <v>20</v>
      </c>
      <c r="D775" s="123" t="s">
        <v>7832</v>
      </c>
      <c r="E775" s="123" t="s">
        <v>20</v>
      </c>
      <c r="F775" s="129" t="s">
        <v>7833</v>
      </c>
      <c r="G775" s="125">
        <v>43271</v>
      </c>
      <c r="H775" s="122" t="s">
        <v>7834</v>
      </c>
      <c r="I775" s="122" t="s">
        <v>6867</v>
      </c>
      <c r="J775" s="122" t="s">
        <v>7342</v>
      </c>
      <c r="K775" s="126" t="s">
        <v>7835</v>
      </c>
      <c r="L775" s="127" t="s">
        <v>23</v>
      </c>
      <c r="M775" s="127" t="s">
        <v>24</v>
      </c>
      <c r="N775" t="str">
        <f t="shared" si="15"/>
        <v>no es tupa</v>
      </c>
    </row>
    <row r="776" spans="1:14" ht="84" hidden="1" x14ac:dyDescent="0.25">
      <c r="A776" s="122">
        <v>772</v>
      </c>
      <c r="B776" s="122" t="s">
        <v>7344</v>
      </c>
      <c r="C776" s="125" t="s">
        <v>20</v>
      </c>
      <c r="D776" s="123" t="s">
        <v>7836</v>
      </c>
      <c r="E776" s="123" t="s">
        <v>20</v>
      </c>
      <c r="F776" s="129" t="s">
        <v>7837</v>
      </c>
      <c r="G776" s="125">
        <v>43271</v>
      </c>
      <c r="H776" s="122" t="s">
        <v>7838</v>
      </c>
      <c r="I776" s="122" t="s">
        <v>6867</v>
      </c>
      <c r="J776" s="122" t="s">
        <v>7342</v>
      </c>
      <c r="K776" s="126" t="s">
        <v>7839</v>
      </c>
      <c r="L776" s="127" t="s">
        <v>23</v>
      </c>
      <c r="M776" s="127" t="s">
        <v>24</v>
      </c>
      <c r="N776" t="str">
        <f t="shared" si="15"/>
        <v>no es tupa</v>
      </c>
    </row>
    <row r="777" spans="1:14" ht="72" hidden="1" x14ac:dyDescent="0.25">
      <c r="A777" s="122">
        <v>773</v>
      </c>
      <c r="B777" s="122" t="s">
        <v>7344</v>
      </c>
      <c r="C777" s="125" t="s">
        <v>20</v>
      </c>
      <c r="D777" s="123" t="s">
        <v>7840</v>
      </c>
      <c r="E777" s="123" t="s">
        <v>20</v>
      </c>
      <c r="F777" s="129" t="s">
        <v>7841</v>
      </c>
      <c r="G777" s="125">
        <v>43271</v>
      </c>
      <c r="H777" s="122" t="s">
        <v>7842</v>
      </c>
      <c r="I777" s="122" t="s">
        <v>6867</v>
      </c>
      <c r="J777" s="122" t="s">
        <v>7342</v>
      </c>
      <c r="K777" s="126" t="s">
        <v>7843</v>
      </c>
      <c r="L777" s="127" t="s">
        <v>23</v>
      </c>
      <c r="M777" s="127" t="s">
        <v>24</v>
      </c>
      <c r="N777" t="str">
        <f t="shared" si="15"/>
        <v>no es tupa</v>
      </c>
    </row>
    <row r="778" spans="1:14" ht="72" hidden="1" x14ac:dyDescent="0.25">
      <c r="A778" s="122">
        <v>774</v>
      </c>
      <c r="B778" s="122" t="s">
        <v>7344</v>
      </c>
      <c r="C778" s="125" t="s">
        <v>20</v>
      </c>
      <c r="D778" s="123" t="s">
        <v>7844</v>
      </c>
      <c r="E778" s="123" t="s">
        <v>20</v>
      </c>
      <c r="F778" s="129" t="s">
        <v>7845</v>
      </c>
      <c r="G778" s="125">
        <v>43271</v>
      </c>
      <c r="H778" s="122" t="s">
        <v>7846</v>
      </c>
      <c r="I778" s="122" t="s">
        <v>6867</v>
      </c>
      <c r="J778" s="122" t="s">
        <v>7342</v>
      </c>
      <c r="K778" s="126" t="s">
        <v>7847</v>
      </c>
      <c r="L778" s="127" t="s">
        <v>23</v>
      </c>
      <c r="M778" s="127" t="s">
        <v>24</v>
      </c>
      <c r="N778" t="str">
        <f t="shared" si="15"/>
        <v>no es tupa</v>
      </c>
    </row>
    <row r="779" spans="1:14" ht="72" hidden="1" x14ac:dyDescent="0.25">
      <c r="A779" s="122">
        <v>775</v>
      </c>
      <c r="B779" s="122" t="s">
        <v>7344</v>
      </c>
      <c r="C779" s="125" t="s">
        <v>20</v>
      </c>
      <c r="D779" s="123" t="s">
        <v>7848</v>
      </c>
      <c r="E779" s="123" t="s">
        <v>20</v>
      </c>
      <c r="F779" s="129" t="s">
        <v>7849</v>
      </c>
      <c r="G779" s="125">
        <v>43271</v>
      </c>
      <c r="H779" s="122" t="s">
        <v>7842</v>
      </c>
      <c r="I779" s="122" t="s">
        <v>6867</v>
      </c>
      <c r="J779" s="122" t="s">
        <v>7342</v>
      </c>
      <c r="K779" s="126" t="s">
        <v>7850</v>
      </c>
      <c r="L779" s="127" t="s">
        <v>23</v>
      </c>
      <c r="M779" s="127" t="s">
        <v>24</v>
      </c>
      <c r="N779" t="str">
        <f t="shared" si="15"/>
        <v>no es tupa</v>
      </c>
    </row>
    <row r="780" spans="1:14" ht="72" hidden="1" x14ac:dyDescent="0.25">
      <c r="A780" s="122">
        <v>776</v>
      </c>
      <c r="B780" s="122" t="s">
        <v>7344</v>
      </c>
      <c r="C780" s="125" t="s">
        <v>20</v>
      </c>
      <c r="D780" s="123" t="s">
        <v>7851</v>
      </c>
      <c r="E780" s="123" t="s">
        <v>20</v>
      </c>
      <c r="F780" s="129" t="s">
        <v>7852</v>
      </c>
      <c r="G780" s="125">
        <v>43271</v>
      </c>
      <c r="H780" s="122" t="s">
        <v>7853</v>
      </c>
      <c r="I780" s="122" t="s">
        <v>6867</v>
      </c>
      <c r="J780" s="122" t="s">
        <v>7342</v>
      </c>
      <c r="K780" s="126" t="s">
        <v>7854</v>
      </c>
      <c r="L780" s="127" t="s">
        <v>23</v>
      </c>
      <c r="M780" s="127" t="s">
        <v>24</v>
      </c>
      <c r="N780" t="str">
        <f t="shared" si="15"/>
        <v>no es tupa</v>
      </c>
    </row>
    <row r="781" spans="1:14" ht="84" hidden="1" x14ac:dyDescent="0.25">
      <c r="A781" s="122">
        <v>777</v>
      </c>
      <c r="B781" s="122" t="s">
        <v>7344</v>
      </c>
      <c r="C781" s="125" t="s">
        <v>20</v>
      </c>
      <c r="D781" s="123"/>
      <c r="E781" s="123"/>
      <c r="F781" s="129" t="s">
        <v>7855</v>
      </c>
      <c r="G781" s="125">
        <v>43271</v>
      </c>
      <c r="H781" s="122" t="s">
        <v>7856</v>
      </c>
      <c r="I781" s="122" t="s">
        <v>6867</v>
      </c>
      <c r="J781" s="122" t="s">
        <v>7342</v>
      </c>
      <c r="K781" s="126" t="s">
        <v>7857</v>
      </c>
      <c r="L781" s="127" t="s">
        <v>23</v>
      </c>
      <c r="M781" s="127" t="s">
        <v>24</v>
      </c>
      <c r="N781" t="str">
        <f t="shared" si="15"/>
        <v>no es tupa</v>
      </c>
    </row>
    <row r="782" spans="1:14" ht="84" hidden="1" x14ac:dyDescent="0.25">
      <c r="A782" s="122">
        <v>778</v>
      </c>
      <c r="B782" s="122" t="s">
        <v>7344</v>
      </c>
      <c r="C782" s="125" t="s">
        <v>20</v>
      </c>
      <c r="D782" s="123" t="s">
        <v>20</v>
      </c>
      <c r="E782" s="123" t="s">
        <v>7858</v>
      </c>
      <c r="F782" s="129" t="s">
        <v>7859</v>
      </c>
      <c r="G782" s="125">
        <v>43271</v>
      </c>
      <c r="H782" s="122" t="s">
        <v>7856</v>
      </c>
      <c r="I782" s="122" t="s">
        <v>6867</v>
      </c>
      <c r="J782" s="122" t="s">
        <v>7342</v>
      </c>
      <c r="K782" s="126" t="s">
        <v>7860</v>
      </c>
      <c r="L782" s="127" t="s">
        <v>23</v>
      </c>
      <c r="M782" s="127" t="s">
        <v>24</v>
      </c>
      <c r="N782" t="str">
        <f t="shared" si="15"/>
        <v>no es tupa</v>
      </c>
    </row>
    <row r="783" spans="1:14" ht="84" hidden="1" x14ac:dyDescent="0.25">
      <c r="A783" s="122">
        <v>779</v>
      </c>
      <c r="B783" s="122" t="s">
        <v>7344</v>
      </c>
      <c r="C783" s="125" t="s">
        <v>20</v>
      </c>
      <c r="D783" s="123" t="s">
        <v>20</v>
      </c>
      <c r="E783" s="123" t="s">
        <v>7861</v>
      </c>
      <c r="F783" s="129" t="s">
        <v>7862</v>
      </c>
      <c r="G783" s="125">
        <v>43271</v>
      </c>
      <c r="H783" s="122" t="s">
        <v>7863</v>
      </c>
      <c r="I783" s="122" t="s">
        <v>6867</v>
      </c>
      <c r="J783" s="122" t="s">
        <v>7342</v>
      </c>
      <c r="K783" s="126" t="s">
        <v>7864</v>
      </c>
      <c r="L783" s="127" t="s">
        <v>23</v>
      </c>
      <c r="M783" s="127" t="s">
        <v>24</v>
      </c>
      <c r="N783" t="str">
        <f t="shared" si="15"/>
        <v>no es tupa</v>
      </c>
    </row>
    <row r="784" spans="1:14" ht="84" hidden="1" x14ac:dyDescent="0.25">
      <c r="A784" s="122">
        <v>780</v>
      </c>
      <c r="B784" s="122" t="s">
        <v>7344</v>
      </c>
      <c r="C784" s="125" t="s">
        <v>20</v>
      </c>
      <c r="D784" s="123" t="s">
        <v>7865</v>
      </c>
      <c r="E784" s="123" t="s">
        <v>20</v>
      </c>
      <c r="F784" s="129" t="s">
        <v>7866</v>
      </c>
      <c r="G784" s="125">
        <v>43271</v>
      </c>
      <c r="H784" s="122" t="s">
        <v>7867</v>
      </c>
      <c r="I784" s="122" t="s">
        <v>6867</v>
      </c>
      <c r="J784" s="122" t="s">
        <v>7342</v>
      </c>
      <c r="K784" s="126" t="s">
        <v>7868</v>
      </c>
      <c r="L784" s="127" t="s">
        <v>23</v>
      </c>
      <c r="M784" s="127" t="s">
        <v>24</v>
      </c>
      <c r="N784" t="str">
        <f t="shared" si="15"/>
        <v>no es tupa</v>
      </c>
    </row>
    <row r="785" spans="1:14" ht="84" hidden="1" x14ac:dyDescent="0.25">
      <c r="A785" s="122">
        <v>781</v>
      </c>
      <c r="B785" s="122" t="s">
        <v>7344</v>
      </c>
      <c r="C785" s="125" t="s">
        <v>20</v>
      </c>
      <c r="D785" s="123" t="s">
        <v>20</v>
      </c>
      <c r="E785" s="123" t="s">
        <v>7869</v>
      </c>
      <c r="F785" s="129" t="s">
        <v>7870</v>
      </c>
      <c r="G785" s="125">
        <v>43271</v>
      </c>
      <c r="H785" s="122" t="s">
        <v>7863</v>
      </c>
      <c r="I785" s="122" t="s">
        <v>6867</v>
      </c>
      <c r="J785" s="122" t="s">
        <v>7342</v>
      </c>
      <c r="K785" s="126" t="s">
        <v>7871</v>
      </c>
      <c r="L785" s="127" t="s">
        <v>23</v>
      </c>
      <c r="M785" s="127" t="s">
        <v>24</v>
      </c>
      <c r="N785" t="str">
        <f t="shared" si="15"/>
        <v>no es tupa</v>
      </c>
    </row>
    <row r="786" spans="1:14" ht="84" hidden="1" x14ac:dyDescent="0.25">
      <c r="A786" s="122">
        <v>782</v>
      </c>
      <c r="B786" s="122" t="s">
        <v>7344</v>
      </c>
      <c r="C786" s="125" t="s">
        <v>20</v>
      </c>
      <c r="D786" s="123" t="s">
        <v>7872</v>
      </c>
      <c r="E786" s="123" t="s">
        <v>20</v>
      </c>
      <c r="F786" s="129" t="s">
        <v>7873</v>
      </c>
      <c r="G786" s="125">
        <v>43271</v>
      </c>
      <c r="H786" s="122" t="s">
        <v>7867</v>
      </c>
      <c r="I786" s="122" t="s">
        <v>6867</v>
      </c>
      <c r="J786" s="122" t="s">
        <v>7342</v>
      </c>
      <c r="K786" s="126" t="s">
        <v>7874</v>
      </c>
      <c r="L786" s="127" t="s">
        <v>23</v>
      </c>
      <c r="M786" s="127" t="s">
        <v>24</v>
      </c>
      <c r="N786" t="str">
        <f t="shared" si="15"/>
        <v>no es tupa</v>
      </c>
    </row>
    <row r="787" spans="1:14" ht="84" hidden="1" x14ac:dyDescent="0.25">
      <c r="A787" s="122">
        <v>783</v>
      </c>
      <c r="B787" s="122" t="s">
        <v>7344</v>
      </c>
      <c r="C787" s="125" t="s">
        <v>20</v>
      </c>
      <c r="D787" s="123"/>
      <c r="E787" s="123"/>
      <c r="F787" s="129" t="s">
        <v>7875</v>
      </c>
      <c r="G787" s="125">
        <v>43271</v>
      </c>
      <c r="H787" s="122" t="s">
        <v>7876</v>
      </c>
      <c r="I787" s="122" t="s">
        <v>6867</v>
      </c>
      <c r="J787" s="122" t="s">
        <v>7342</v>
      </c>
      <c r="K787" s="126" t="s">
        <v>7877</v>
      </c>
      <c r="L787" s="127" t="s">
        <v>23</v>
      </c>
      <c r="M787" s="127" t="s">
        <v>24</v>
      </c>
      <c r="N787" t="str">
        <f t="shared" si="15"/>
        <v>no es tupa</v>
      </c>
    </row>
    <row r="788" spans="1:14" ht="84" hidden="1" x14ac:dyDescent="0.25">
      <c r="A788" s="122">
        <v>784</v>
      </c>
      <c r="B788" s="122" t="s">
        <v>7344</v>
      </c>
      <c r="C788" s="125" t="s">
        <v>20</v>
      </c>
      <c r="D788" s="123" t="s">
        <v>7878</v>
      </c>
      <c r="E788" s="123" t="s">
        <v>20</v>
      </c>
      <c r="F788" s="129" t="s">
        <v>7879</v>
      </c>
      <c r="G788" s="125">
        <v>43271</v>
      </c>
      <c r="H788" s="122" t="s">
        <v>7880</v>
      </c>
      <c r="I788" s="122" t="s">
        <v>6867</v>
      </c>
      <c r="J788" s="122" t="s">
        <v>7342</v>
      </c>
      <c r="K788" s="126" t="s">
        <v>7881</v>
      </c>
      <c r="L788" s="127" t="s">
        <v>23</v>
      </c>
      <c r="M788" s="127" t="s">
        <v>24</v>
      </c>
      <c r="N788" t="str">
        <f t="shared" si="15"/>
        <v>no es tupa</v>
      </c>
    </row>
    <row r="789" spans="1:14" ht="72" hidden="1" x14ac:dyDescent="0.25">
      <c r="A789" s="122">
        <v>785</v>
      </c>
      <c r="B789" s="122" t="s">
        <v>7344</v>
      </c>
      <c r="C789" s="125" t="s">
        <v>20</v>
      </c>
      <c r="D789" s="123" t="s">
        <v>7882</v>
      </c>
      <c r="E789" s="123" t="s">
        <v>20</v>
      </c>
      <c r="F789" s="129" t="s">
        <v>7883</v>
      </c>
      <c r="G789" s="125">
        <v>43271</v>
      </c>
      <c r="H789" s="122" t="s">
        <v>7884</v>
      </c>
      <c r="I789" s="122" t="s">
        <v>6867</v>
      </c>
      <c r="J789" s="122" t="s">
        <v>7342</v>
      </c>
      <c r="K789" s="126" t="s">
        <v>7885</v>
      </c>
      <c r="L789" s="127" t="s">
        <v>23</v>
      </c>
      <c r="M789" s="127" t="s">
        <v>24</v>
      </c>
      <c r="N789" t="str">
        <f t="shared" si="15"/>
        <v>no es tupa</v>
      </c>
    </row>
    <row r="790" spans="1:14" ht="84" hidden="1" x14ac:dyDescent="0.25">
      <c r="A790" s="122">
        <v>786</v>
      </c>
      <c r="B790" s="122" t="s">
        <v>7344</v>
      </c>
      <c r="C790" s="125" t="s">
        <v>20</v>
      </c>
      <c r="D790" s="123" t="s">
        <v>20</v>
      </c>
      <c r="E790" s="123" t="s">
        <v>7886</v>
      </c>
      <c r="F790" s="129" t="s">
        <v>7887</v>
      </c>
      <c r="G790" s="125">
        <v>43271</v>
      </c>
      <c r="H790" s="122" t="s">
        <v>7616</v>
      </c>
      <c r="I790" s="122" t="s">
        <v>6867</v>
      </c>
      <c r="J790" s="122" t="s">
        <v>7342</v>
      </c>
      <c r="K790" s="126" t="s">
        <v>7888</v>
      </c>
      <c r="L790" s="127" t="s">
        <v>23</v>
      </c>
      <c r="M790" s="127" t="s">
        <v>24</v>
      </c>
      <c r="N790" t="str">
        <f t="shared" si="15"/>
        <v>no es tupa</v>
      </c>
    </row>
    <row r="791" spans="1:14" ht="84" hidden="1" x14ac:dyDescent="0.25">
      <c r="A791" s="122">
        <v>787</v>
      </c>
      <c r="B791" s="122" t="s">
        <v>7344</v>
      </c>
      <c r="C791" s="125" t="s">
        <v>20</v>
      </c>
      <c r="D791" s="123" t="s">
        <v>20</v>
      </c>
      <c r="E791" s="123" t="s">
        <v>7889</v>
      </c>
      <c r="F791" s="129" t="s">
        <v>7890</v>
      </c>
      <c r="G791" s="125">
        <v>43271</v>
      </c>
      <c r="H791" s="122" t="s">
        <v>7891</v>
      </c>
      <c r="I791" s="122" t="s">
        <v>6867</v>
      </c>
      <c r="J791" s="122" t="s">
        <v>7342</v>
      </c>
      <c r="K791" s="126" t="s">
        <v>7892</v>
      </c>
      <c r="L791" s="127" t="s">
        <v>23</v>
      </c>
      <c r="M791" s="127" t="s">
        <v>24</v>
      </c>
      <c r="N791" t="str">
        <f t="shared" si="15"/>
        <v>no es tupa</v>
      </c>
    </row>
    <row r="792" spans="1:14" ht="84" hidden="1" x14ac:dyDescent="0.25">
      <c r="A792" s="122">
        <v>788</v>
      </c>
      <c r="B792" s="122" t="s">
        <v>7344</v>
      </c>
      <c r="C792" s="125" t="s">
        <v>20</v>
      </c>
      <c r="D792" s="123" t="s">
        <v>7893</v>
      </c>
      <c r="E792" s="123" t="s">
        <v>20</v>
      </c>
      <c r="F792" s="129" t="s">
        <v>7894</v>
      </c>
      <c r="G792" s="125">
        <v>43271</v>
      </c>
      <c r="H792" s="122" t="s">
        <v>7895</v>
      </c>
      <c r="I792" s="122" t="s">
        <v>6867</v>
      </c>
      <c r="J792" s="122" t="s">
        <v>7342</v>
      </c>
      <c r="K792" s="126" t="s">
        <v>7896</v>
      </c>
      <c r="L792" s="127" t="s">
        <v>23</v>
      </c>
      <c r="M792" s="127" t="s">
        <v>24</v>
      </c>
      <c r="N792" t="str">
        <f t="shared" si="15"/>
        <v>no es tupa</v>
      </c>
    </row>
    <row r="793" spans="1:14" ht="84" hidden="1" x14ac:dyDescent="0.25">
      <c r="A793" s="122">
        <v>789</v>
      </c>
      <c r="B793" s="122" t="s">
        <v>7344</v>
      </c>
      <c r="C793" s="125" t="s">
        <v>20</v>
      </c>
      <c r="D793" s="123" t="s">
        <v>7897</v>
      </c>
      <c r="E793" s="123" t="s">
        <v>20</v>
      </c>
      <c r="F793" s="129" t="s">
        <v>7898</v>
      </c>
      <c r="G793" s="125">
        <v>43271</v>
      </c>
      <c r="H793" s="122" t="s">
        <v>7899</v>
      </c>
      <c r="I793" s="122" t="s">
        <v>6867</v>
      </c>
      <c r="J793" s="122" t="s">
        <v>7342</v>
      </c>
      <c r="K793" s="126" t="s">
        <v>7900</v>
      </c>
      <c r="L793" s="127" t="s">
        <v>23</v>
      </c>
      <c r="M793" s="127" t="s">
        <v>24</v>
      </c>
      <c r="N793" t="str">
        <f t="shared" si="15"/>
        <v>no es tupa</v>
      </c>
    </row>
    <row r="794" spans="1:14" ht="84" hidden="1" x14ac:dyDescent="0.25">
      <c r="A794" s="122">
        <v>790</v>
      </c>
      <c r="B794" s="122" t="s">
        <v>7344</v>
      </c>
      <c r="C794" s="125" t="s">
        <v>20</v>
      </c>
      <c r="D794" s="123" t="s">
        <v>20</v>
      </c>
      <c r="E794" s="123" t="s">
        <v>7901</v>
      </c>
      <c r="F794" s="129" t="s">
        <v>7902</v>
      </c>
      <c r="G794" s="125">
        <v>43271</v>
      </c>
      <c r="H794" s="122" t="s">
        <v>7903</v>
      </c>
      <c r="I794" s="122" t="s">
        <v>6867</v>
      </c>
      <c r="J794" s="122" t="s">
        <v>7342</v>
      </c>
      <c r="K794" s="126" t="s">
        <v>7904</v>
      </c>
      <c r="L794" s="127" t="s">
        <v>23</v>
      </c>
      <c r="M794" s="127" t="s">
        <v>24</v>
      </c>
      <c r="N794" t="str">
        <f t="shared" si="15"/>
        <v>no es tupa</v>
      </c>
    </row>
    <row r="795" spans="1:14" ht="84" hidden="1" x14ac:dyDescent="0.25">
      <c r="A795" s="122">
        <v>791</v>
      </c>
      <c r="B795" s="122" t="s">
        <v>7344</v>
      </c>
      <c r="C795" s="125" t="s">
        <v>20</v>
      </c>
      <c r="D795" s="123" t="s">
        <v>20</v>
      </c>
      <c r="E795" s="123" t="s">
        <v>7905</v>
      </c>
      <c r="F795" s="129" t="s">
        <v>7906</v>
      </c>
      <c r="G795" s="125">
        <v>43271</v>
      </c>
      <c r="H795" s="122" t="s">
        <v>7907</v>
      </c>
      <c r="I795" s="122" t="s">
        <v>6867</v>
      </c>
      <c r="J795" s="122" t="s">
        <v>7342</v>
      </c>
      <c r="K795" s="126" t="s">
        <v>7908</v>
      </c>
      <c r="L795" s="127" t="s">
        <v>23</v>
      </c>
      <c r="M795" s="127" t="s">
        <v>24</v>
      </c>
      <c r="N795" t="str">
        <f t="shared" si="15"/>
        <v>no es tupa</v>
      </c>
    </row>
    <row r="796" spans="1:14" ht="72" hidden="1" x14ac:dyDescent="0.25">
      <c r="A796" s="122">
        <v>792</v>
      </c>
      <c r="B796" s="122" t="s">
        <v>7344</v>
      </c>
      <c r="C796" s="125" t="s">
        <v>20</v>
      </c>
      <c r="D796" s="123"/>
      <c r="E796" s="123"/>
      <c r="F796" s="129" t="s">
        <v>7909</v>
      </c>
      <c r="G796" s="125">
        <v>43271</v>
      </c>
      <c r="H796" s="122" t="s">
        <v>7910</v>
      </c>
      <c r="I796" s="122" t="s">
        <v>6867</v>
      </c>
      <c r="J796" s="122" t="s">
        <v>7342</v>
      </c>
      <c r="K796" s="126" t="s">
        <v>7911</v>
      </c>
      <c r="L796" s="127" t="s">
        <v>23</v>
      </c>
      <c r="M796" s="127" t="s">
        <v>24</v>
      </c>
      <c r="N796" t="str">
        <f t="shared" si="15"/>
        <v>no es tupa</v>
      </c>
    </row>
    <row r="797" spans="1:14" ht="72" hidden="1" x14ac:dyDescent="0.25">
      <c r="A797" s="122">
        <v>793</v>
      </c>
      <c r="B797" s="122" t="s">
        <v>7344</v>
      </c>
      <c r="C797" s="125" t="s">
        <v>20</v>
      </c>
      <c r="D797" s="123" t="s">
        <v>20</v>
      </c>
      <c r="E797" s="123" t="s">
        <v>7912</v>
      </c>
      <c r="F797" s="129" t="s">
        <v>7913</v>
      </c>
      <c r="G797" s="125">
        <v>43271</v>
      </c>
      <c r="H797" s="122" t="s">
        <v>7910</v>
      </c>
      <c r="I797" s="122" t="s">
        <v>6867</v>
      </c>
      <c r="J797" s="122" t="s">
        <v>7342</v>
      </c>
      <c r="K797" s="126" t="s">
        <v>7914</v>
      </c>
      <c r="L797" s="127" t="s">
        <v>23</v>
      </c>
      <c r="M797" s="127" t="s">
        <v>24</v>
      </c>
      <c r="N797" t="str">
        <f t="shared" si="15"/>
        <v>no es tupa</v>
      </c>
    </row>
    <row r="798" spans="1:14" ht="72" hidden="1" x14ac:dyDescent="0.25">
      <c r="A798" s="122">
        <v>794</v>
      </c>
      <c r="B798" s="122" t="s">
        <v>7344</v>
      </c>
      <c r="C798" s="125" t="s">
        <v>20</v>
      </c>
      <c r="D798" s="123" t="s">
        <v>20</v>
      </c>
      <c r="E798" s="123" t="s">
        <v>7915</v>
      </c>
      <c r="F798" s="129" t="s">
        <v>7916</v>
      </c>
      <c r="G798" s="125">
        <v>43271</v>
      </c>
      <c r="H798" s="122" t="s">
        <v>7917</v>
      </c>
      <c r="I798" s="122" t="s">
        <v>6867</v>
      </c>
      <c r="J798" s="122" t="s">
        <v>7342</v>
      </c>
      <c r="K798" s="126" t="s">
        <v>7918</v>
      </c>
      <c r="L798" s="127" t="s">
        <v>23</v>
      </c>
      <c r="M798" s="127" t="s">
        <v>24</v>
      </c>
      <c r="N798" t="str">
        <f t="shared" si="15"/>
        <v>no es tupa</v>
      </c>
    </row>
    <row r="799" spans="1:14" ht="84" hidden="1" x14ac:dyDescent="0.25">
      <c r="A799" s="122">
        <v>795</v>
      </c>
      <c r="B799" s="122" t="s">
        <v>7344</v>
      </c>
      <c r="C799" s="125" t="s">
        <v>20</v>
      </c>
      <c r="D799" s="123" t="s">
        <v>20</v>
      </c>
      <c r="E799" s="123" t="s">
        <v>7919</v>
      </c>
      <c r="F799" s="129" t="s">
        <v>7920</v>
      </c>
      <c r="G799" s="125">
        <v>43271</v>
      </c>
      <c r="H799" s="122" t="s">
        <v>7917</v>
      </c>
      <c r="I799" s="122" t="s">
        <v>6867</v>
      </c>
      <c r="J799" s="122" t="s">
        <v>7342</v>
      </c>
      <c r="K799" s="126" t="s">
        <v>7921</v>
      </c>
      <c r="L799" s="127" t="s">
        <v>23</v>
      </c>
      <c r="M799" s="127" t="s">
        <v>24</v>
      </c>
      <c r="N799" t="str">
        <f t="shared" si="15"/>
        <v>no es tupa</v>
      </c>
    </row>
    <row r="800" spans="1:14" ht="72" hidden="1" x14ac:dyDescent="0.25">
      <c r="A800" s="122">
        <v>796</v>
      </c>
      <c r="B800" s="122" t="s">
        <v>7344</v>
      </c>
      <c r="C800" s="125" t="s">
        <v>20</v>
      </c>
      <c r="D800" s="123" t="s">
        <v>7922</v>
      </c>
      <c r="E800" s="123" t="s">
        <v>20</v>
      </c>
      <c r="F800" s="129" t="s">
        <v>7923</v>
      </c>
      <c r="G800" s="125">
        <v>43271</v>
      </c>
      <c r="H800" s="122" t="s">
        <v>7917</v>
      </c>
      <c r="I800" s="122" t="s">
        <v>6867</v>
      </c>
      <c r="J800" s="122" t="s">
        <v>7342</v>
      </c>
      <c r="K800" s="126" t="s">
        <v>7924</v>
      </c>
      <c r="L800" s="127" t="s">
        <v>23</v>
      </c>
      <c r="M800" s="127" t="s">
        <v>24</v>
      </c>
      <c r="N800" t="str">
        <f t="shared" si="15"/>
        <v>no es tupa</v>
      </c>
    </row>
    <row r="801" spans="1:14" ht="72" hidden="1" x14ac:dyDescent="0.25">
      <c r="A801" s="122">
        <v>797</v>
      </c>
      <c r="B801" s="122" t="s">
        <v>7344</v>
      </c>
      <c r="C801" s="125" t="s">
        <v>20</v>
      </c>
      <c r="D801" s="123" t="s">
        <v>7925</v>
      </c>
      <c r="E801" s="123" t="s">
        <v>20</v>
      </c>
      <c r="F801" s="129" t="s">
        <v>7926</v>
      </c>
      <c r="G801" s="125">
        <v>43271</v>
      </c>
      <c r="H801" s="122" t="s">
        <v>7927</v>
      </c>
      <c r="I801" s="122" t="s">
        <v>6867</v>
      </c>
      <c r="J801" s="122" t="s">
        <v>7342</v>
      </c>
      <c r="K801" s="126" t="s">
        <v>7928</v>
      </c>
      <c r="L801" s="127" t="s">
        <v>23</v>
      </c>
      <c r="M801" s="127" t="s">
        <v>24</v>
      </c>
      <c r="N801" t="str">
        <f t="shared" si="15"/>
        <v>no es tupa</v>
      </c>
    </row>
    <row r="802" spans="1:14" ht="72" hidden="1" x14ac:dyDescent="0.25">
      <c r="A802" s="122">
        <v>798</v>
      </c>
      <c r="B802" s="122" t="s">
        <v>7344</v>
      </c>
      <c r="C802" s="125" t="s">
        <v>20</v>
      </c>
      <c r="D802" s="123" t="s">
        <v>7929</v>
      </c>
      <c r="E802" s="123" t="s">
        <v>20</v>
      </c>
      <c r="F802" s="129" t="s">
        <v>7930</v>
      </c>
      <c r="G802" s="125">
        <v>43271</v>
      </c>
      <c r="H802" s="122" t="s">
        <v>7931</v>
      </c>
      <c r="I802" s="122" t="s">
        <v>6867</v>
      </c>
      <c r="J802" s="122" t="s">
        <v>7342</v>
      </c>
      <c r="K802" s="126" t="s">
        <v>7932</v>
      </c>
      <c r="L802" s="127" t="s">
        <v>23</v>
      </c>
      <c r="M802" s="127" t="s">
        <v>24</v>
      </c>
      <c r="N802" t="str">
        <f t="shared" si="15"/>
        <v>no es tupa</v>
      </c>
    </row>
    <row r="803" spans="1:14" ht="84" hidden="1" x14ac:dyDescent="0.25">
      <c r="A803" s="122">
        <v>799</v>
      </c>
      <c r="B803" s="122" t="s">
        <v>7344</v>
      </c>
      <c r="C803" s="125" t="s">
        <v>20</v>
      </c>
      <c r="D803" s="123" t="s">
        <v>20</v>
      </c>
      <c r="E803" s="123" t="s">
        <v>7933</v>
      </c>
      <c r="F803" s="129" t="s">
        <v>7934</v>
      </c>
      <c r="G803" s="125">
        <v>43271</v>
      </c>
      <c r="H803" s="122" t="s">
        <v>7935</v>
      </c>
      <c r="I803" s="122" t="s">
        <v>6867</v>
      </c>
      <c r="J803" s="122" t="s">
        <v>7342</v>
      </c>
      <c r="K803" s="126" t="s">
        <v>7936</v>
      </c>
      <c r="L803" s="127" t="s">
        <v>23</v>
      </c>
      <c r="M803" s="127" t="s">
        <v>24</v>
      </c>
      <c r="N803" t="str">
        <f t="shared" si="15"/>
        <v>no es tupa</v>
      </c>
    </row>
    <row r="804" spans="1:14" ht="72" hidden="1" x14ac:dyDescent="0.25">
      <c r="A804" s="122">
        <v>800</v>
      </c>
      <c r="B804" s="122" t="s">
        <v>7344</v>
      </c>
      <c r="C804" s="125" t="s">
        <v>20</v>
      </c>
      <c r="D804" s="123" t="s">
        <v>20</v>
      </c>
      <c r="E804" s="123" t="s">
        <v>7937</v>
      </c>
      <c r="F804" s="129" t="s">
        <v>7938</v>
      </c>
      <c r="G804" s="125">
        <v>43271</v>
      </c>
      <c r="H804" s="122" t="s">
        <v>7939</v>
      </c>
      <c r="I804" s="122" t="s">
        <v>6867</v>
      </c>
      <c r="J804" s="122" t="s">
        <v>7594</v>
      </c>
      <c r="K804" s="126" t="s">
        <v>7940</v>
      </c>
      <c r="L804" s="127" t="s">
        <v>23</v>
      </c>
      <c r="M804" s="127" t="s">
        <v>24</v>
      </c>
      <c r="N804" t="str">
        <f t="shared" si="15"/>
        <v>no es tupa</v>
      </c>
    </row>
    <row r="805" spans="1:14" ht="72" hidden="1" x14ac:dyDescent="0.25">
      <c r="A805" s="122">
        <v>801</v>
      </c>
      <c r="B805" s="122" t="s">
        <v>7344</v>
      </c>
      <c r="C805" s="125" t="s">
        <v>20</v>
      </c>
      <c r="D805" s="123" t="s">
        <v>20</v>
      </c>
      <c r="E805" s="123" t="s">
        <v>7941</v>
      </c>
      <c r="F805" s="129" t="s">
        <v>7942</v>
      </c>
      <c r="G805" s="125">
        <v>43271</v>
      </c>
      <c r="H805" s="122" t="s">
        <v>7593</v>
      </c>
      <c r="I805" s="122" t="s">
        <v>6867</v>
      </c>
      <c r="J805" s="122" t="s">
        <v>7594</v>
      </c>
      <c r="K805" s="126" t="s">
        <v>7943</v>
      </c>
      <c r="L805" s="127" t="s">
        <v>23</v>
      </c>
      <c r="M805" s="127" t="s">
        <v>24</v>
      </c>
      <c r="N805" t="str">
        <f t="shared" si="15"/>
        <v>no es tupa</v>
      </c>
    </row>
    <row r="806" spans="1:14" ht="84" hidden="1" x14ac:dyDescent="0.25">
      <c r="A806" s="122">
        <v>802</v>
      </c>
      <c r="B806" s="122" t="s">
        <v>7344</v>
      </c>
      <c r="C806" s="125" t="s">
        <v>20</v>
      </c>
      <c r="D806" s="123"/>
      <c r="E806" s="123"/>
      <c r="F806" s="129" t="s">
        <v>7944</v>
      </c>
      <c r="G806" s="125">
        <v>43271</v>
      </c>
      <c r="H806" s="122" t="s">
        <v>7895</v>
      </c>
      <c r="I806" s="122" t="s">
        <v>6867</v>
      </c>
      <c r="J806" s="122" t="s">
        <v>7342</v>
      </c>
      <c r="K806" s="126" t="s">
        <v>7945</v>
      </c>
      <c r="L806" s="127" t="s">
        <v>23</v>
      </c>
      <c r="M806" s="127" t="s">
        <v>24</v>
      </c>
      <c r="N806" t="str">
        <f t="shared" si="15"/>
        <v>no es tupa</v>
      </c>
    </row>
    <row r="807" spans="1:14" ht="84" hidden="1" x14ac:dyDescent="0.25">
      <c r="A807" s="122">
        <v>803</v>
      </c>
      <c r="B807" s="122"/>
      <c r="C807" s="125" t="s">
        <v>20</v>
      </c>
      <c r="D807" s="123"/>
      <c r="E807" s="123" t="s">
        <v>7946</v>
      </c>
      <c r="F807" s="129" t="s">
        <v>7947</v>
      </c>
      <c r="G807" s="125">
        <v>43271</v>
      </c>
      <c r="H807" s="122"/>
      <c r="I807" s="122" t="s">
        <v>6867</v>
      </c>
      <c r="J807" s="122" t="s">
        <v>7342</v>
      </c>
      <c r="K807" s="126" t="s">
        <v>7948</v>
      </c>
      <c r="L807" s="127" t="s">
        <v>23</v>
      </c>
      <c r="M807" s="127" t="s">
        <v>24</v>
      </c>
      <c r="N807" t="str">
        <f t="shared" si="15"/>
        <v>no es tupa</v>
      </c>
    </row>
    <row r="808" spans="1:14" ht="84" hidden="1" x14ac:dyDescent="0.25">
      <c r="A808" s="122">
        <v>804</v>
      </c>
      <c r="B808" s="122"/>
      <c r="C808" s="125" t="s">
        <v>20</v>
      </c>
      <c r="D808" s="123"/>
      <c r="E808" s="123" t="s">
        <v>7949</v>
      </c>
      <c r="F808" s="129" t="s">
        <v>7950</v>
      </c>
      <c r="G808" s="125">
        <v>43271</v>
      </c>
      <c r="H808" s="122"/>
      <c r="I808" s="122" t="s">
        <v>6867</v>
      </c>
      <c r="J808" s="122" t="s">
        <v>7342</v>
      </c>
      <c r="K808" s="126" t="s">
        <v>7951</v>
      </c>
      <c r="L808" s="127" t="s">
        <v>23</v>
      </c>
      <c r="M808" s="127" t="s">
        <v>24</v>
      </c>
      <c r="N808" t="str">
        <f t="shared" si="15"/>
        <v>no es tupa</v>
      </c>
    </row>
    <row r="809" spans="1:14" ht="84" hidden="1" x14ac:dyDescent="0.25">
      <c r="A809" s="122">
        <v>805</v>
      </c>
      <c r="B809" s="122"/>
      <c r="C809" s="125" t="s">
        <v>20</v>
      </c>
      <c r="D809" s="123"/>
      <c r="E809" s="123" t="s">
        <v>7952</v>
      </c>
      <c r="F809" s="129" t="s">
        <v>7953</v>
      </c>
      <c r="G809" s="125">
        <v>43271</v>
      </c>
      <c r="H809" s="122"/>
      <c r="I809" s="122" t="s">
        <v>6867</v>
      </c>
      <c r="J809" s="122" t="s">
        <v>7342</v>
      </c>
      <c r="K809" s="126" t="s">
        <v>7954</v>
      </c>
      <c r="L809" s="127" t="s">
        <v>23</v>
      </c>
      <c r="M809" s="127" t="s">
        <v>24</v>
      </c>
      <c r="N809" t="str">
        <f t="shared" si="15"/>
        <v>no es tupa</v>
      </c>
    </row>
    <row r="810" spans="1:14" ht="84" hidden="1" x14ac:dyDescent="0.25">
      <c r="A810" s="122">
        <v>806</v>
      </c>
      <c r="B810" s="122"/>
      <c r="C810" s="125" t="s">
        <v>20</v>
      </c>
      <c r="D810" s="123"/>
      <c r="E810" s="123" t="s">
        <v>7955</v>
      </c>
      <c r="F810" s="129" t="s">
        <v>7956</v>
      </c>
      <c r="G810" s="125">
        <v>43271</v>
      </c>
      <c r="H810" s="122"/>
      <c r="I810" s="122" t="s">
        <v>6867</v>
      </c>
      <c r="J810" s="122" t="s">
        <v>7342</v>
      </c>
      <c r="K810" s="126" t="s">
        <v>7957</v>
      </c>
      <c r="L810" s="127" t="s">
        <v>23</v>
      </c>
      <c r="M810" s="127" t="s">
        <v>24</v>
      </c>
      <c r="N810" t="str">
        <f t="shared" si="15"/>
        <v>no es tupa</v>
      </c>
    </row>
    <row r="811" spans="1:14" ht="84" hidden="1" x14ac:dyDescent="0.25">
      <c r="A811" s="122">
        <v>807</v>
      </c>
      <c r="B811" s="122"/>
      <c r="C811" s="125" t="s">
        <v>20</v>
      </c>
      <c r="D811" s="123"/>
      <c r="E811" s="123" t="s">
        <v>7958</v>
      </c>
      <c r="F811" s="129" t="s">
        <v>7959</v>
      </c>
      <c r="G811" s="125">
        <v>43271</v>
      </c>
      <c r="H811" s="122"/>
      <c r="I811" s="122" t="s">
        <v>6867</v>
      </c>
      <c r="J811" s="122" t="s">
        <v>7342</v>
      </c>
      <c r="K811" s="126" t="s">
        <v>7960</v>
      </c>
      <c r="L811" s="127" t="s">
        <v>23</v>
      </c>
      <c r="M811" s="127" t="s">
        <v>24</v>
      </c>
      <c r="N811" t="str">
        <f t="shared" si="15"/>
        <v>no es tupa</v>
      </c>
    </row>
    <row r="812" spans="1:14" ht="72" hidden="1" x14ac:dyDescent="0.25">
      <c r="A812" s="122">
        <v>808</v>
      </c>
      <c r="B812" s="122"/>
      <c r="C812" s="125" t="s">
        <v>20</v>
      </c>
      <c r="D812" s="123"/>
      <c r="E812" s="123" t="s">
        <v>7961</v>
      </c>
      <c r="F812" s="129" t="s">
        <v>7962</v>
      </c>
      <c r="G812" s="125">
        <v>43271</v>
      </c>
      <c r="H812" s="122"/>
      <c r="I812" s="122" t="s">
        <v>6867</v>
      </c>
      <c r="J812" s="122" t="s">
        <v>7342</v>
      </c>
      <c r="K812" s="126" t="s">
        <v>7963</v>
      </c>
      <c r="L812" s="127" t="s">
        <v>23</v>
      </c>
      <c r="M812" s="127" t="s">
        <v>24</v>
      </c>
      <c r="N812" t="str">
        <f t="shared" si="15"/>
        <v>no es tupa</v>
      </c>
    </row>
    <row r="813" spans="1:14" ht="84" hidden="1" x14ac:dyDescent="0.25">
      <c r="A813" s="122">
        <v>809</v>
      </c>
      <c r="B813" s="122"/>
      <c r="C813" s="125" t="s">
        <v>20</v>
      </c>
      <c r="D813" s="123"/>
      <c r="E813" s="123"/>
      <c r="F813" s="129" t="s">
        <v>7964</v>
      </c>
      <c r="G813" s="125">
        <v>43271</v>
      </c>
      <c r="H813" s="122"/>
      <c r="I813" s="122" t="s">
        <v>6867</v>
      </c>
      <c r="J813" s="122" t="s">
        <v>7342</v>
      </c>
      <c r="K813" s="126" t="s">
        <v>7965</v>
      </c>
      <c r="L813" s="127" t="s">
        <v>23</v>
      </c>
      <c r="M813" s="127" t="s">
        <v>24</v>
      </c>
      <c r="N813" t="str">
        <f t="shared" si="15"/>
        <v>no es tupa</v>
      </c>
    </row>
    <row r="814" spans="1:14" ht="84" hidden="1" x14ac:dyDescent="0.25">
      <c r="A814" s="122">
        <v>810</v>
      </c>
      <c r="B814" s="122"/>
      <c r="C814" s="125" t="s">
        <v>20</v>
      </c>
      <c r="D814" s="123"/>
      <c r="E814" s="123"/>
      <c r="F814" s="129" t="s">
        <v>7966</v>
      </c>
      <c r="G814" s="125">
        <v>43271</v>
      </c>
      <c r="H814" s="122"/>
      <c r="I814" s="122" t="s">
        <v>6867</v>
      </c>
      <c r="J814" s="122" t="s">
        <v>7342</v>
      </c>
      <c r="K814" s="126" t="s">
        <v>7967</v>
      </c>
      <c r="L814" s="127" t="s">
        <v>23</v>
      </c>
      <c r="M814" s="127" t="s">
        <v>24</v>
      </c>
      <c r="N814" t="str">
        <f t="shared" si="15"/>
        <v>no es tupa</v>
      </c>
    </row>
    <row r="815" spans="1:14" ht="84" hidden="1" x14ac:dyDescent="0.25">
      <c r="A815" s="122">
        <v>811</v>
      </c>
      <c r="B815" s="122"/>
      <c r="C815" s="125" t="s">
        <v>20</v>
      </c>
      <c r="D815" s="123"/>
      <c r="E815" s="123" t="s">
        <v>7968</v>
      </c>
      <c r="F815" s="129" t="s">
        <v>7969</v>
      </c>
      <c r="G815" s="125">
        <v>43271</v>
      </c>
      <c r="H815" s="122"/>
      <c r="I815" s="122" t="s">
        <v>6867</v>
      </c>
      <c r="J815" s="122" t="s">
        <v>7342</v>
      </c>
      <c r="K815" s="126" t="s">
        <v>7970</v>
      </c>
      <c r="L815" s="127" t="s">
        <v>23</v>
      </c>
      <c r="M815" s="127" t="s">
        <v>24</v>
      </c>
      <c r="N815" t="str">
        <f t="shared" si="15"/>
        <v>no es tupa</v>
      </c>
    </row>
    <row r="816" spans="1:14" ht="72" hidden="1" x14ac:dyDescent="0.25">
      <c r="A816" s="122">
        <v>812</v>
      </c>
      <c r="B816" s="122"/>
      <c r="C816" s="125" t="s">
        <v>20</v>
      </c>
      <c r="D816" s="123"/>
      <c r="E816" s="123" t="s">
        <v>7971</v>
      </c>
      <c r="F816" s="129" t="s">
        <v>7972</v>
      </c>
      <c r="G816" s="125">
        <v>43271</v>
      </c>
      <c r="H816" s="122"/>
      <c r="I816" s="122" t="s">
        <v>6867</v>
      </c>
      <c r="J816" s="122" t="s">
        <v>7342</v>
      </c>
      <c r="K816" s="126" t="s">
        <v>7973</v>
      </c>
      <c r="L816" s="127" t="s">
        <v>23</v>
      </c>
      <c r="M816" s="127" t="s">
        <v>24</v>
      </c>
      <c r="N816" t="str">
        <f t="shared" si="15"/>
        <v>no es tupa</v>
      </c>
    </row>
    <row r="817" spans="1:14" ht="84" hidden="1" x14ac:dyDescent="0.25">
      <c r="A817" s="122">
        <v>813</v>
      </c>
      <c r="B817" s="122"/>
      <c r="C817" s="125" t="s">
        <v>20</v>
      </c>
      <c r="D817" s="123"/>
      <c r="E817" s="123" t="s">
        <v>7974</v>
      </c>
      <c r="F817" s="129" t="s">
        <v>7975</v>
      </c>
      <c r="G817" s="125">
        <v>43271</v>
      </c>
      <c r="H817" s="122"/>
      <c r="I817" s="122" t="s">
        <v>6867</v>
      </c>
      <c r="J817" s="122" t="s">
        <v>7342</v>
      </c>
      <c r="K817" s="126" t="s">
        <v>7976</v>
      </c>
      <c r="L817" s="127" t="s">
        <v>23</v>
      </c>
      <c r="M817" s="127" t="s">
        <v>24</v>
      </c>
      <c r="N817" t="str">
        <f t="shared" si="15"/>
        <v>no es tupa</v>
      </c>
    </row>
    <row r="818" spans="1:14" ht="84" hidden="1" x14ac:dyDescent="0.25">
      <c r="A818" s="122">
        <v>814</v>
      </c>
      <c r="B818" s="122"/>
      <c r="C818" s="125" t="s">
        <v>20</v>
      </c>
      <c r="D818" s="123"/>
      <c r="E818" s="123"/>
      <c r="F818" s="129" t="s">
        <v>7977</v>
      </c>
      <c r="G818" s="125">
        <v>43271</v>
      </c>
      <c r="H818" s="122"/>
      <c r="I818" s="122" t="s">
        <v>6867</v>
      </c>
      <c r="J818" s="122" t="s">
        <v>7342</v>
      </c>
      <c r="K818" s="126" t="s">
        <v>7978</v>
      </c>
      <c r="L818" s="127" t="s">
        <v>23</v>
      </c>
      <c r="M818" s="127" t="s">
        <v>24</v>
      </c>
      <c r="N818" t="str">
        <f t="shared" si="15"/>
        <v>no es tupa</v>
      </c>
    </row>
    <row r="819" spans="1:14" ht="132" hidden="1" x14ac:dyDescent="0.25">
      <c r="A819" s="122">
        <v>815</v>
      </c>
      <c r="B819" s="122" t="s">
        <v>7979</v>
      </c>
      <c r="C819" s="125" t="s">
        <v>20</v>
      </c>
      <c r="D819" s="122" t="s">
        <v>7980</v>
      </c>
      <c r="E819" s="123" t="s">
        <v>7981</v>
      </c>
      <c r="F819" s="129" t="s">
        <v>7982</v>
      </c>
      <c r="G819" s="125">
        <v>43271</v>
      </c>
      <c r="H819" s="122" t="s">
        <v>146</v>
      </c>
      <c r="I819" s="122" t="s">
        <v>179</v>
      </c>
      <c r="J819" s="122" t="s">
        <v>179</v>
      </c>
      <c r="K819" s="126" t="s">
        <v>7983</v>
      </c>
      <c r="L819" s="127" t="s">
        <v>36</v>
      </c>
      <c r="M819" s="127" t="s">
        <v>24</v>
      </c>
      <c r="N819" t="str">
        <f>IF(C819="-","no es tupa",IF(G819&lt;=C819,"si","no"))</f>
        <v>no es tupa</v>
      </c>
    </row>
    <row r="820" spans="1:14" ht="24" hidden="1" x14ac:dyDescent="0.25">
      <c r="A820" s="122">
        <v>816</v>
      </c>
      <c r="B820" s="122" t="s">
        <v>20</v>
      </c>
      <c r="C820" s="125" t="s">
        <v>20</v>
      </c>
      <c r="D820" s="123" t="s">
        <v>20</v>
      </c>
      <c r="E820" s="123" t="s">
        <v>20</v>
      </c>
      <c r="F820" s="129" t="s">
        <v>7984</v>
      </c>
      <c r="G820" s="125" t="s">
        <v>20</v>
      </c>
      <c r="H820" s="122" t="s">
        <v>20</v>
      </c>
      <c r="I820" s="122" t="s">
        <v>20</v>
      </c>
      <c r="J820" s="122" t="s">
        <v>7985</v>
      </c>
      <c r="K820" s="126" t="s">
        <v>20</v>
      </c>
      <c r="L820" s="127" t="s">
        <v>20</v>
      </c>
      <c r="M820" s="127" t="s">
        <v>20</v>
      </c>
      <c r="N820" t="s">
        <v>7986</v>
      </c>
    </row>
    <row r="821" spans="1:14" ht="84" hidden="1" x14ac:dyDescent="0.25">
      <c r="A821" s="122">
        <v>817</v>
      </c>
      <c r="B821" s="122"/>
      <c r="C821" s="125" t="s">
        <v>20</v>
      </c>
      <c r="D821" s="123"/>
      <c r="E821" s="123" t="s">
        <v>7987</v>
      </c>
      <c r="F821" s="129" t="s">
        <v>7988</v>
      </c>
      <c r="G821" s="125">
        <v>43271</v>
      </c>
      <c r="H821" s="122"/>
      <c r="I821" s="122" t="s">
        <v>6867</v>
      </c>
      <c r="J821" s="122" t="s">
        <v>7342</v>
      </c>
      <c r="K821" s="126" t="s">
        <v>7989</v>
      </c>
      <c r="L821" s="127" t="s">
        <v>23</v>
      </c>
      <c r="M821" s="127" t="s">
        <v>24</v>
      </c>
      <c r="N821" t="str">
        <f t="shared" si="15"/>
        <v>no es tupa</v>
      </c>
    </row>
    <row r="822" spans="1:14" ht="84" hidden="1" x14ac:dyDescent="0.25">
      <c r="A822" s="122">
        <v>818</v>
      </c>
      <c r="B822" s="122"/>
      <c r="C822" s="125" t="s">
        <v>20</v>
      </c>
      <c r="D822" s="123"/>
      <c r="E822" s="123" t="s">
        <v>7990</v>
      </c>
      <c r="F822" s="129" t="s">
        <v>7991</v>
      </c>
      <c r="G822" s="125">
        <v>43271</v>
      </c>
      <c r="H822" s="122"/>
      <c r="I822" s="122" t="s">
        <v>6867</v>
      </c>
      <c r="J822" s="122" t="s">
        <v>7342</v>
      </c>
      <c r="K822" s="126" t="s">
        <v>7992</v>
      </c>
      <c r="L822" s="127" t="s">
        <v>23</v>
      </c>
      <c r="M822" s="127" t="s">
        <v>24</v>
      </c>
      <c r="N822" t="str">
        <f t="shared" si="15"/>
        <v>no es tupa</v>
      </c>
    </row>
    <row r="823" spans="1:14" ht="84" hidden="1" x14ac:dyDescent="0.25">
      <c r="A823" s="122">
        <v>819</v>
      </c>
      <c r="B823" s="122"/>
      <c r="C823" s="125" t="s">
        <v>20</v>
      </c>
      <c r="D823" s="123"/>
      <c r="E823" s="123" t="s">
        <v>7993</v>
      </c>
      <c r="F823" s="129" t="s">
        <v>7994</v>
      </c>
      <c r="G823" s="125">
        <v>43271</v>
      </c>
      <c r="H823" s="122"/>
      <c r="I823" s="122" t="s">
        <v>6867</v>
      </c>
      <c r="J823" s="122" t="s">
        <v>7342</v>
      </c>
      <c r="K823" s="126" t="s">
        <v>7995</v>
      </c>
      <c r="L823" s="127" t="s">
        <v>23</v>
      </c>
      <c r="M823" s="127" t="s">
        <v>24</v>
      </c>
      <c r="N823" t="str">
        <f t="shared" si="15"/>
        <v>no es tupa</v>
      </c>
    </row>
    <row r="824" spans="1:14" ht="84" hidden="1" x14ac:dyDescent="0.25">
      <c r="A824" s="122">
        <v>820</v>
      </c>
      <c r="B824" s="122"/>
      <c r="C824" s="125" t="s">
        <v>20</v>
      </c>
      <c r="D824" s="123"/>
      <c r="E824" s="123" t="s">
        <v>7996</v>
      </c>
      <c r="F824" s="129" t="s">
        <v>7997</v>
      </c>
      <c r="G824" s="125">
        <v>43271</v>
      </c>
      <c r="H824" s="122"/>
      <c r="I824" s="122" t="s">
        <v>6867</v>
      </c>
      <c r="J824" s="122" t="s">
        <v>7342</v>
      </c>
      <c r="K824" s="126" t="s">
        <v>7998</v>
      </c>
      <c r="L824" s="127" t="s">
        <v>23</v>
      </c>
      <c r="M824" s="127" t="s">
        <v>24</v>
      </c>
      <c r="N824" t="str">
        <f t="shared" si="15"/>
        <v>no es tupa</v>
      </c>
    </row>
    <row r="825" spans="1:14" ht="84" hidden="1" x14ac:dyDescent="0.25">
      <c r="A825" s="122">
        <v>821</v>
      </c>
      <c r="B825" s="122"/>
      <c r="C825" s="125" t="s">
        <v>20</v>
      </c>
      <c r="D825" s="123"/>
      <c r="E825" s="123"/>
      <c r="F825" s="129" t="s">
        <v>7999</v>
      </c>
      <c r="G825" s="125">
        <v>43271</v>
      </c>
      <c r="H825" s="122"/>
      <c r="I825" s="122" t="s">
        <v>6867</v>
      </c>
      <c r="J825" s="122" t="s">
        <v>7342</v>
      </c>
      <c r="K825" s="126" t="s">
        <v>8000</v>
      </c>
      <c r="L825" s="127" t="s">
        <v>23</v>
      </c>
      <c r="M825" s="127" t="s">
        <v>24</v>
      </c>
      <c r="N825" t="str">
        <f t="shared" ref="N825:N888" si="16">IF(C825="-","no es tupa",IF(G825&lt;=C825,"si","no"))</f>
        <v>no es tupa</v>
      </c>
    </row>
    <row r="826" spans="1:14" ht="96" hidden="1" x14ac:dyDescent="0.25">
      <c r="A826" s="122">
        <v>822</v>
      </c>
      <c r="B826" s="122" t="s">
        <v>8001</v>
      </c>
      <c r="C826" s="125">
        <v>43276</v>
      </c>
      <c r="D826" s="122" t="s">
        <v>8002</v>
      </c>
      <c r="E826" s="123" t="s">
        <v>8003</v>
      </c>
      <c r="F826" s="129" t="s">
        <v>8004</v>
      </c>
      <c r="G826" s="125">
        <v>43271</v>
      </c>
      <c r="H826" s="122" t="s">
        <v>8005</v>
      </c>
      <c r="I826" s="122" t="s">
        <v>5536</v>
      </c>
      <c r="J826" s="122" t="s">
        <v>5482</v>
      </c>
      <c r="K826" s="126" t="s">
        <v>8006</v>
      </c>
      <c r="L826" s="127" t="s">
        <v>3698</v>
      </c>
      <c r="M826" s="127" t="s">
        <v>24</v>
      </c>
      <c r="N826" t="str">
        <f>IF(C826="-","no es tupa",IF(G826&lt;=C826,"si","no"))</f>
        <v>si</v>
      </c>
    </row>
    <row r="827" spans="1:14" ht="72" hidden="1" x14ac:dyDescent="0.25">
      <c r="A827" s="122">
        <v>823</v>
      </c>
      <c r="B827" s="122"/>
      <c r="C827" s="125" t="s">
        <v>20</v>
      </c>
      <c r="D827" s="123"/>
      <c r="E827" s="123"/>
      <c r="F827" s="129" t="s">
        <v>8007</v>
      </c>
      <c r="G827" s="125">
        <v>43272</v>
      </c>
      <c r="H827" s="122"/>
      <c r="I827" s="122" t="s">
        <v>6867</v>
      </c>
      <c r="J827" s="122" t="s">
        <v>7594</v>
      </c>
      <c r="K827" s="126" t="s">
        <v>8008</v>
      </c>
      <c r="L827" s="127" t="s">
        <v>23</v>
      </c>
      <c r="M827" s="127" t="s">
        <v>24</v>
      </c>
      <c r="N827" t="str">
        <f t="shared" si="16"/>
        <v>no es tupa</v>
      </c>
    </row>
    <row r="828" spans="1:14" ht="72" hidden="1" x14ac:dyDescent="0.25">
      <c r="A828" s="122">
        <v>824</v>
      </c>
      <c r="B828" s="122"/>
      <c r="C828" s="125" t="s">
        <v>20</v>
      </c>
      <c r="D828" s="123"/>
      <c r="E828" s="123"/>
      <c r="F828" s="129" t="s">
        <v>8009</v>
      </c>
      <c r="G828" s="125">
        <v>43272</v>
      </c>
      <c r="H828" s="122"/>
      <c r="I828" s="122" t="s">
        <v>6867</v>
      </c>
      <c r="J828" s="122" t="s">
        <v>7594</v>
      </c>
      <c r="K828" s="126" t="s">
        <v>8010</v>
      </c>
      <c r="L828" s="127" t="s">
        <v>23</v>
      </c>
      <c r="M828" s="127" t="s">
        <v>24</v>
      </c>
      <c r="N828" t="str">
        <f t="shared" si="16"/>
        <v>no es tupa</v>
      </c>
    </row>
    <row r="829" spans="1:14" ht="84" hidden="1" x14ac:dyDescent="0.25">
      <c r="A829" s="122">
        <v>825</v>
      </c>
      <c r="B829" s="122"/>
      <c r="C829" s="125" t="s">
        <v>20</v>
      </c>
      <c r="D829" s="123"/>
      <c r="E829" s="123"/>
      <c r="F829" s="129" t="s">
        <v>8011</v>
      </c>
      <c r="G829" s="125">
        <v>43272</v>
      </c>
      <c r="H829" s="122"/>
      <c r="I829" s="122" t="s">
        <v>6867</v>
      </c>
      <c r="J829" s="122" t="s">
        <v>7594</v>
      </c>
      <c r="K829" s="126" t="s">
        <v>8012</v>
      </c>
      <c r="L829" s="127" t="s">
        <v>23</v>
      </c>
      <c r="M829" s="127" t="s">
        <v>24</v>
      </c>
      <c r="N829" t="str">
        <f t="shared" si="16"/>
        <v>no es tupa</v>
      </c>
    </row>
    <row r="830" spans="1:14" ht="72" hidden="1" x14ac:dyDescent="0.25">
      <c r="A830" s="122">
        <v>826</v>
      </c>
      <c r="B830" s="122"/>
      <c r="C830" s="125" t="s">
        <v>20</v>
      </c>
      <c r="D830" s="123"/>
      <c r="E830" s="123"/>
      <c r="F830" s="129" t="s">
        <v>8013</v>
      </c>
      <c r="G830" s="125">
        <v>43272</v>
      </c>
      <c r="H830" s="122"/>
      <c r="I830" s="122" t="s">
        <v>6867</v>
      </c>
      <c r="J830" s="122" t="s">
        <v>7594</v>
      </c>
      <c r="K830" s="126" t="s">
        <v>8014</v>
      </c>
      <c r="L830" s="127" t="s">
        <v>23</v>
      </c>
      <c r="M830" s="127" t="s">
        <v>24</v>
      </c>
      <c r="N830" t="str">
        <f t="shared" si="16"/>
        <v>no es tupa</v>
      </c>
    </row>
    <row r="831" spans="1:14" ht="72" hidden="1" x14ac:dyDescent="0.25">
      <c r="A831" s="122">
        <v>827</v>
      </c>
      <c r="B831" s="122"/>
      <c r="C831" s="125" t="s">
        <v>20</v>
      </c>
      <c r="D831" s="123"/>
      <c r="E831" s="123"/>
      <c r="F831" s="129" t="s">
        <v>8015</v>
      </c>
      <c r="G831" s="125">
        <v>43272</v>
      </c>
      <c r="H831" s="122"/>
      <c r="I831" s="122" t="s">
        <v>6867</v>
      </c>
      <c r="J831" s="122" t="s">
        <v>7594</v>
      </c>
      <c r="K831" s="126" t="s">
        <v>8016</v>
      </c>
      <c r="L831" s="127" t="s">
        <v>23</v>
      </c>
      <c r="M831" s="127" t="s">
        <v>24</v>
      </c>
      <c r="N831" t="str">
        <f t="shared" si="16"/>
        <v>no es tupa</v>
      </c>
    </row>
    <row r="832" spans="1:14" ht="24" hidden="1" x14ac:dyDescent="0.25">
      <c r="A832" s="122">
        <v>828</v>
      </c>
      <c r="B832" s="122" t="s">
        <v>20</v>
      </c>
      <c r="C832" s="125" t="s">
        <v>20</v>
      </c>
      <c r="D832" s="123" t="s">
        <v>20</v>
      </c>
      <c r="E832" s="123" t="s">
        <v>20</v>
      </c>
      <c r="F832" s="129" t="s">
        <v>8017</v>
      </c>
      <c r="G832" s="125" t="s">
        <v>20</v>
      </c>
      <c r="H832" s="122" t="s">
        <v>20</v>
      </c>
      <c r="I832" s="122" t="s">
        <v>20</v>
      </c>
      <c r="J832" s="122" t="s">
        <v>7985</v>
      </c>
      <c r="K832" s="126" t="s">
        <v>20</v>
      </c>
      <c r="L832" s="127" t="s">
        <v>20</v>
      </c>
      <c r="M832" s="127" t="s">
        <v>20</v>
      </c>
      <c r="N832" t="s">
        <v>7986</v>
      </c>
    </row>
    <row r="833" spans="1:14" ht="72" hidden="1" x14ac:dyDescent="0.25">
      <c r="A833" s="122">
        <v>829</v>
      </c>
      <c r="B833" s="122"/>
      <c r="C833" s="125" t="s">
        <v>20</v>
      </c>
      <c r="D833" s="123"/>
      <c r="E833" s="123"/>
      <c r="F833" s="129" t="s">
        <v>8018</v>
      </c>
      <c r="G833" s="125">
        <v>43272</v>
      </c>
      <c r="H833" s="122"/>
      <c r="I833" s="122" t="s">
        <v>6867</v>
      </c>
      <c r="J833" s="122" t="s">
        <v>7594</v>
      </c>
      <c r="K833" s="126" t="s">
        <v>8019</v>
      </c>
      <c r="L833" s="127" t="s">
        <v>23</v>
      </c>
      <c r="M833" s="127" t="s">
        <v>24</v>
      </c>
      <c r="N833" t="str">
        <f t="shared" si="16"/>
        <v>no es tupa</v>
      </c>
    </row>
    <row r="834" spans="1:14" ht="72" hidden="1" x14ac:dyDescent="0.25">
      <c r="A834" s="122">
        <v>830</v>
      </c>
      <c r="B834" s="122"/>
      <c r="C834" s="125" t="s">
        <v>20</v>
      </c>
      <c r="D834" s="123"/>
      <c r="E834" s="123"/>
      <c r="F834" s="129" t="s">
        <v>8020</v>
      </c>
      <c r="G834" s="125">
        <v>43272</v>
      </c>
      <c r="H834" s="122"/>
      <c r="I834" s="122" t="s">
        <v>6867</v>
      </c>
      <c r="J834" s="122" t="s">
        <v>7594</v>
      </c>
      <c r="K834" s="126" t="s">
        <v>8021</v>
      </c>
      <c r="L834" s="127" t="s">
        <v>23</v>
      </c>
      <c r="M834" s="127" t="s">
        <v>24</v>
      </c>
      <c r="N834" t="str">
        <f t="shared" si="16"/>
        <v>no es tupa</v>
      </c>
    </row>
    <row r="835" spans="1:14" ht="72" hidden="1" x14ac:dyDescent="0.25">
      <c r="A835" s="122">
        <v>831</v>
      </c>
      <c r="B835" s="122"/>
      <c r="C835" s="125" t="s">
        <v>20</v>
      </c>
      <c r="D835" s="123"/>
      <c r="E835" s="123"/>
      <c r="F835" s="129" t="s">
        <v>8022</v>
      </c>
      <c r="G835" s="125">
        <v>43272</v>
      </c>
      <c r="H835" s="122"/>
      <c r="I835" s="122" t="s">
        <v>6867</v>
      </c>
      <c r="J835" s="122" t="s">
        <v>7594</v>
      </c>
      <c r="K835" s="126" t="s">
        <v>8023</v>
      </c>
      <c r="L835" s="127" t="s">
        <v>23</v>
      </c>
      <c r="M835" s="127" t="s">
        <v>24</v>
      </c>
      <c r="N835" t="str">
        <f t="shared" si="16"/>
        <v>no es tupa</v>
      </c>
    </row>
    <row r="836" spans="1:14" ht="72" hidden="1" x14ac:dyDescent="0.25">
      <c r="A836" s="122">
        <v>832</v>
      </c>
      <c r="B836" s="122"/>
      <c r="C836" s="125" t="s">
        <v>20</v>
      </c>
      <c r="D836" s="123"/>
      <c r="E836" s="123"/>
      <c r="F836" s="129" t="s">
        <v>8024</v>
      </c>
      <c r="G836" s="125">
        <v>43272</v>
      </c>
      <c r="H836" s="122"/>
      <c r="I836" s="122" t="s">
        <v>6867</v>
      </c>
      <c r="J836" s="122" t="s">
        <v>7594</v>
      </c>
      <c r="K836" s="126" t="s">
        <v>8025</v>
      </c>
      <c r="L836" s="127" t="s">
        <v>23</v>
      </c>
      <c r="M836" s="127" t="s">
        <v>24</v>
      </c>
      <c r="N836" t="str">
        <f t="shared" si="16"/>
        <v>no es tupa</v>
      </c>
    </row>
    <row r="837" spans="1:14" ht="72" hidden="1" x14ac:dyDescent="0.25">
      <c r="A837" s="122">
        <v>833</v>
      </c>
      <c r="B837" s="122"/>
      <c r="C837" s="125" t="s">
        <v>20</v>
      </c>
      <c r="D837" s="123"/>
      <c r="E837" s="123"/>
      <c r="F837" s="129" t="s">
        <v>8026</v>
      </c>
      <c r="G837" s="125">
        <v>43272</v>
      </c>
      <c r="H837" s="122"/>
      <c r="I837" s="122" t="s">
        <v>6867</v>
      </c>
      <c r="J837" s="122" t="s">
        <v>7594</v>
      </c>
      <c r="K837" s="126" t="s">
        <v>8027</v>
      </c>
      <c r="L837" s="127" t="s">
        <v>23</v>
      </c>
      <c r="M837" s="127" t="s">
        <v>24</v>
      </c>
      <c r="N837" t="str">
        <f t="shared" si="16"/>
        <v>no es tupa</v>
      </c>
    </row>
    <row r="838" spans="1:14" ht="72" hidden="1" x14ac:dyDescent="0.25">
      <c r="A838" s="122">
        <v>834</v>
      </c>
      <c r="B838" s="122"/>
      <c r="C838" s="125" t="s">
        <v>20</v>
      </c>
      <c r="D838" s="123"/>
      <c r="E838" s="123"/>
      <c r="F838" s="129" t="s">
        <v>8028</v>
      </c>
      <c r="G838" s="125">
        <v>43272</v>
      </c>
      <c r="H838" s="122"/>
      <c r="I838" s="122" t="s">
        <v>6867</v>
      </c>
      <c r="J838" s="122" t="s">
        <v>7594</v>
      </c>
      <c r="K838" s="126" t="s">
        <v>8029</v>
      </c>
      <c r="L838" s="127" t="s">
        <v>23</v>
      </c>
      <c r="M838" s="127" t="s">
        <v>24</v>
      </c>
      <c r="N838" t="str">
        <f t="shared" si="16"/>
        <v>no es tupa</v>
      </c>
    </row>
    <row r="839" spans="1:14" ht="72" hidden="1" x14ac:dyDescent="0.25">
      <c r="A839" s="122">
        <v>835</v>
      </c>
      <c r="B839" s="122"/>
      <c r="C839" s="125" t="s">
        <v>20</v>
      </c>
      <c r="D839" s="123"/>
      <c r="E839" s="123"/>
      <c r="F839" s="129" t="s">
        <v>8030</v>
      </c>
      <c r="G839" s="125">
        <v>43272</v>
      </c>
      <c r="H839" s="122"/>
      <c r="I839" s="122" t="s">
        <v>6867</v>
      </c>
      <c r="J839" s="122" t="s">
        <v>7594</v>
      </c>
      <c r="K839" s="126" t="s">
        <v>8031</v>
      </c>
      <c r="L839" s="127" t="s">
        <v>23</v>
      </c>
      <c r="M839" s="127" t="s">
        <v>24</v>
      </c>
      <c r="N839" t="str">
        <f t="shared" si="16"/>
        <v>no es tupa</v>
      </c>
    </row>
    <row r="840" spans="1:14" ht="72" hidden="1" x14ac:dyDescent="0.25">
      <c r="A840" s="122">
        <v>836</v>
      </c>
      <c r="B840" s="122"/>
      <c r="C840" s="125" t="s">
        <v>20</v>
      </c>
      <c r="D840" s="123"/>
      <c r="E840" s="123"/>
      <c r="F840" s="129" t="s">
        <v>8032</v>
      </c>
      <c r="G840" s="125">
        <v>43272</v>
      </c>
      <c r="H840" s="122"/>
      <c r="I840" s="122" t="s">
        <v>6867</v>
      </c>
      <c r="J840" s="122" t="s">
        <v>7594</v>
      </c>
      <c r="K840" s="126" t="s">
        <v>8033</v>
      </c>
      <c r="L840" s="127" t="s">
        <v>23</v>
      </c>
      <c r="M840" s="127" t="s">
        <v>24</v>
      </c>
      <c r="N840" t="str">
        <f t="shared" si="16"/>
        <v>no es tupa</v>
      </c>
    </row>
    <row r="841" spans="1:14" ht="72" hidden="1" x14ac:dyDescent="0.25">
      <c r="A841" s="122">
        <v>837</v>
      </c>
      <c r="B841" s="122"/>
      <c r="C841" s="125" t="s">
        <v>20</v>
      </c>
      <c r="D841" s="123"/>
      <c r="E841" s="123"/>
      <c r="F841" s="129" t="s">
        <v>8034</v>
      </c>
      <c r="G841" s="125">
        <v>43272</v>
      </c>
      <c r="H841" s="122"/>
      <c r="I841" s="122" t="s">
        <v>6867</v>
      </c>
      <c r="J841" s="122" t="s">
        <v>7594</v>
      </c>
      <c r="K841" s="126" t="s">
        <v>8035</v>
      </c>
      <c r="L841" s="127" t="s">
        <v>23</v>
      </c>
      <c r="M841" s="127" t="s">
        <v>24</v>
      </c>
      <c r="N841" t="str">
        <f t="shared" si="16"/>
        <v>no es tupa</v>
      </c>
    </row>
    <row r="842" spans="1:14" ht="72" hidden="1" x14ac:dyDescent="0.25">
      <c r="A842" s="122">
        <v>838</v>
      </c>
      <c r="B842" s="122"/>
      <c r="C842" s="125" t="s">
        <v>20</v>
      </c>
      <c r="D842" s="123"/>
      <c r="E842" s="123"/>
      <c r="F842" s="129" t="s">
        <v>8036</v>
      </c>
      <c r="G842" s="125">
        <v>43272</v>
      </c>
      <c r="H842" s="122"/>
      <c r="I842" s="122" t="s">
        <v>6867</v>
      </c>
      <c r="J842" s="122" t="s">
        <v>7594</v>
      </c>
      <c r="K842" s="126" t="s">
        <v>8037</v>
      </c>
      <c r="L842" s="127" t="s">
        <v>23</v>
      </c>
      <c r="M842" s="127" t="s">
        <v>24</v>
      </c>
      <c r="N842" t="str">
        <f t="shared" si="16"/>
        <v>no es tupa</v>
      </c>
    </row>
    <row r="843" spans="1:14" ht="72" hidden="1" x14ac:dyDescent="0.25">
      <c r="A843" s="122">
        <v>839</v>
      </c>
      <c r="B843" s="122"/>
      <c r="C843" s="125" t="s">
        <v>20</v>
      </c>
      <c r="D843" s="123"/>
      <c r="E843" s="123"/>
      <c r="F843" s="129" t="s">
        <v>8038</v>
      </c>
      <c r="G843" s="125">
        <v>43272</v>
      </c>
      <c r="H843" s="122"/>
      <c r="I843" s="122" t="s">
        <v>6867</v>
      </c>
      <c r="J843" s="122" t="s">
        <v>7594</v>
      </c>
      <c r="K843" s="126" t="s">
        <v>8039</v>
      </c>
      <c r="L843" s="127" t="s">
        <v>23</v>
      </c>
      <c r="M843" s="127" t="s">
        <v>24</v>
      </c>
      <c r="N843" t="str">
        <f t="shared" si="16"/>
        <v>no es tupa</v>
      </c>
    </row>
    <row r="844" spans="1:14" ht="72" hidden="1" x14ac:dyDescent="0.25">
      <c r="A844" s="122">
        <v>840</v>
      </c>
      <c r="B844" s="122"/>
      <c r="C844" s="125" t="s">
        <v>20</v>
      </c>
      <c r="D844" s="123"/>
      <c r="E844" s="123"/>
      <c r="F844" s="129" t="s">
        <v>8040</v>
      </c>
      <c r="G844" s="125">
        <v>43272</v>
      </c>
      <c r="H844" s="122"/>
      <c r="I844" s="122" t="s">
        <v>6867</v>
      </c>
      <c r="J844" s="122" t="s">
        <v>7594</v>
      </c>
      <c r="K844" s="126" t="s">
        <v>8041</v>
      </c>
      <c r="L844" s="127" t="s">
        <v>23</v>
      </c>
      <c r="M844" s="127" t="s">
        <v>24</v>
      </c>
      <c r="N844" t="str">
        <f t="shared" si="16"/>
        <v>no es tupa</v>
      </c>
    </row>
    <row r="845" spans="1:14" ht="72" hidden="1" x14ac:dyDescent="0.25">
      <c r="A845" s="122">
        <v>841</v>
      </c>
      <c r="B845" s="122"/>
      <c r="C845" s="125" t="s">
        <v>20</v>
      </c>
      <c r="D845" s="123"/>
      <c r="E845" s="123"/>
      <c r="F845" s="129" t="s">
        <v>8042</v>
      </c>
      <c r="G845" s="125">
        <v>43272</v>
      </c>
      <c r="H845" s="122"/>
      <c r="I845" s="122" t="s">
        <v>6867</v>
      </c>
      <c r="J845" s="122" t="s">
        <v>7594</v>
      </c>
      <c r="K845" s="126" t="s">
        <v>8043</v>
      </c>
      <c r="L845" s="127" t="s">
        <v>23</v>
      </c>
      <c r="M845" s="127" t="s">
        <v>24</v>
      </c>
      <c r="N845" t="str">
        <f t="shared" si="16"/>
        <v>no es tupa</v>
      </c>
    </row>
    <row r="846" spans="1:14" ht="72" hidden="1" x14ac:dyDescent="0.25">
      <c r="A846" s="122">
        <v>842</v>
      </c>
      <c r="B846" s="122"/>
      <c r="C846" s="125" t="s">
        <v>20</v>
      </c>
      <c r="D846" s="123"/>
      <c r="E846" s="123" t="s">
        <v>8044</v>
      </c>
      <c r="F846" s="129" t="s">
        <v>8045</v>
      </c>
      <c r="G846" s="125">
        <v>43272</v>
      </c>
      <c r="H846" s="122"/>
      <c r="I846" s="122" t="s">
        <v>6867</v>
      </c>
      <c r="J846" s="122" t="s">
        <v>7594</v>
      </c>
      <c r="K846" s="126" t="s">
        <v>8046</v>
      </c>
      <c r="L846" s="127" t="s">
        <v>23</v>
      </c>
      <c r="M846" s="127" t="s">
        <v>24</v>
      </c>
      <c r="N846" t="str">
        <f t="shared" si="16"/>
        <v>no es tupa</v>
      </c>
    </row>
    <row r="847" spans="1:14" ht="72" hidden="1" x14ac:dyDescent="0.25">
      <c r="A847" s="122">
        <v>843</v>
      </c>
      <c r="B847" s="122"/>
      <c r="C847" s="125" t="s">
        <v>20</v>
      </c>
      <c r="D847" s="123"/>
      <c r="E847" s="123"/>
      <c r="F847" s="129" t="s">
        <v>8047</v>
      </c>
      <c r="G847" s="125">
        <v>43272</v>
      </c>
      <c r="H847" s="122"/>
      <c r="I847" s="122" t="s">
        <v>6867</v>
      </c>
      <c r="J847" s="122" t="s">
        <v>7594</v>
      </c>
      <c r="K847" s="126" t="s">
        <v>8048</v>
      </c>
      <c r="L847" s="127" t="s">
        <v>23</v>
      </c>
      <c r="M847" s="127" t="s">
        <v>24</v>
      </c>
      <c r="N847" t="str">
        <f t="shared" si="16"/>
        <v>no es tupa</v>
      </c>
    </row>
    <row r="848" spans="1:14" ht="72" hidden="1" x14ac:dyDescent="0.25">
      <c r="A848" s="122">
        <v>844</v>
      </c>
      <c r="B848" s="122"/>
      <c r="C848" s="125" t="s">
        <v>20</v>
      </c>
      <c r="D848" s="123"/>
      <c r="E848" s="123"/>
      <c r="F848" s="129" t="s">
        <v>8049</v>
      </c>
      <c r="G848" s="125">
        <v>43272</v>
      </c>
      <c r="H848" s="122"/>
      <c r="I848" s="122" t="s">
        <v>6867</v>
      </c>
      <c r="J848" s="122" t="s">
        <v>7594</v>
      </c>
      <c r="K848" s="126" t="s">
        <v>8050</v>
      </c>
      <c r="L848" s="127" t="s">
        <v>23</v>
      </c>
      <c r="M848" s="127" t="s">
        <v>24</v>
      </c>
      <c r="N848" t="str">
        <f t="shared" si="16"/>
        <v>no es tupa</v>
      </c>
    </row>
    <row r="849" spans="1:14" ht="72" hidden="1" x14ac:dyDescent="0.25">
      <c r="A849" s="122">
        <v>845</v>
      </c>
      <c r="B849" s="122"/>
      <c r="C849" s="125" t="s">
        <v>20</v>
      </c>
      <c r="D849" s="123"/>
      <c r="E849" s="123"/>
      <c r="F849" s="129" t="s">
        <v>8051</v>
      </c>
      <c r="G849" s="125">
        <v>43272</v>
      </c>
      <c r="H849" s="122"/>
      <c r="I849" s="122" t="s">
        <v>6867</v>
      </c>
      <c r="J849" s="122" t="s">
        <v>7594</v>
      </c>
      <c r="K849" s="126" t="s">
        <v>8052</v>
      </c>
      <c r="L849" s="127" t="s">
        <v>23</v>
      </c>
      <c r="M849" s="127" t="s">
        <v>24</v>
      </c>
      <c r="N849" t="str">
        <f t="shared" si="16"/>
        <v>no es tupa</v>
      </c>
    </row>
    <row r="850" spans="1:14" ht="72" hidden="1" x14ac:dyDescent="0.25">
      <c r="A850" s="122">
        <v>846</v>
      </c>
      <c r="B850" s="122"/>
      <c r="C850" s="125" t="s">
        <v>20</v>
      </c>
      <c r="D850" s="123"/>
      <c r="E850" s="123"/>
      <c r="F850" s="129" t="s">
        <v>8053</v>
      </c>
      <c r="G850" s="125">
        <v>43272</v>
      </c>
      <c r="H850" s="122"/>
      <c r="I850" s="122" t="s">
        <v>6867</v>
      </c>
      <c r="J850" s="122" t="s">
        <v>7594</v>
      </c>
      <c r="K850" s="126" t="s">
        <v>8054</v>
      </c>
      <c r="L850" s="127" t="s">
        <v>23</v>
      </c>
      <c r="M850" s="127" t="s">
        <v>24</v>
      </c>
      <c r="N850" t="str">
        <f t="shared" si="16"/>
        <v>no es tupa</v>
      </c>
    </row>
    <row r="851" spans="1:14" ht="72" hidden="1" x14ac:dyDescent="0.25">
      <c r="A851" s="122">
        <v>847</v>
      </c>
      <c r="B851" s="122"/>
      <c r="C851" s="125" t="s">
        <v>20</v>
      </c>
      <c r="D851" s="123"/>
      <c r="E851" s="123" t="s">
        <v>8055</v>
      </c>
      <c r="F851" s="129" t="s">
        <v>8056</v>
      </c>
      <c r="G851" s="125">
        <v>43272</v>
      </c>
      <c r="H851" s="122"/>
      <c r="I851" s="122" t="s">
        <v>6867</v>
      </c>
      <c r="J851" s="122" t="s">
        <v>7594</v>
      </c>
      <c r="K851" s="126" t="s">
        <v>8057</v>
      </c>
      <c r="L851" s="127" t="s">
        <v>23</v>
      </c>
      <c r="M851" s="127" t="s">
        <v>24</v>
      </c>
      <c r="N851" t="str">
        <f t="shared" si="16"/>
        <v>no es tupa</v>
      </c>
    </row>
    <row r="852" spans="1:14" ht="72" hidden="1" x14ac:dyDescent="0.25">
      <c r="A852" s="122">
        <v>848</v>
      </c>
      <c r="B852" s="122"/>
      <c r="C852" s="125" t="s">
        <v>20</v>
      </c>
      <c r="D852" s="123"/>
      <c r="E852" s="123"/>
      <c r="F852" s="129" t="s">
        <v>8058</v>
      </c>
      <c r="G852" s="125">
        <v>43272</v>
      </c>
      <c r="H852" s="122"/>
      <c r="I852" s="122" t="s">
        <v>6867</v>
      </c>
      <c r="J852" s="122" t="s">
        <v>7594</v>
      </c>
      <c r="K852" s="126" t="s">
        <v>8059</v>
      </c>
      <c r="L852" s="127" t="s">
        <v>23</v>
      </c>
      <c r="M852" s="127" t="s">
        <v>24</v>
      </c>
      <c r="N852" t="str">
        <f t="shared" si="16"/>
        <v>no es tupa</v>
      </c>
    </row>
    <row r="853" spans="1:14" ht="72" hidden="1" x14ac:dyDescent="0.25">
      <c r="A853" s="122">
        <v>849</v>
      </c>
      <c r="B853" s="122"/>
      <c r="C853" s="125" t="s">
        <v>20</v>
      </c>
      <c r="D853" s="123"/>
      <c r="E853" s="123"/>
      <c r="F853" s="129" t="s">
        <v>8060</v>
      </c>
      <c r="G853" s="125">
        <v>43272</v>
      </c>
      <c r="H853" s="122"/>
      <c r="I853" s="122" t="s">
        <v>6867</v>
      </c>
      <c r="J853" s="122" t="s">
        <v>7594</v>
      </c>
      <c r="K853" s="126" t="s">
        <v>8061</v>
      </c>
      <c r="L853" s="127" t="s">
        <v>23</v>
      </c>
      <c r="M853" s="127" t="s">
        <v>24</v>
      </c>
      <c r="N853" t="str">
        <f t="shared" si="16"/>
        <v>no es tupa</v>
      </c>
    </row>
    <row r="854" spans="1:14" ht="72" hidden="1" x14ac:dyDescent="0.25">
      <c r="A854" s="122">
        <v>850</v>
      </c>
      <c r="B854" s="122"/>
      <c r="C854" s="125" t="s">
        <v>20</v>
      </c>
      <c r="D854" s="123"/>
      <c r="E854" s="123"/>
      <c r="F854" s="129" t="s">
        <v>8062</v>
      </c>
      <c r="G854" s="125">
        <v>43272</v>
      </c>
      <c r="H854" s="122"/>
      <c r="I854" s="122" t="s">
        <v>6867</v>
      </c>
      <c r="J854" s="122" t="s">
        <v>7594</v>
      </c>
      <c r="K854" s="126" t="s">
        <v>8063</v>
      </c>
      <c r="L854" s="127" t="s">
        <v>23</v>
      </c>
      <c r="M854" s="127" t="s">
        <v>24</v>
      </c>
      <c r="N854" t="str">
        <f t="shared" si="16"/>
        <v>no es tupa</v>
      </c>
    </row>
    <row r="855" spans="1:14" ht="72" hidden="1" x14ac:dyDescent="0.25">
      <c r="A855" s="122">
        <v>851</v>
      </c>
      <c r="B855" s="122"/>
      <c r="C855" s="125" t="s">
        <v>20</v>
      </c>
      <c r="D855" s="123"/>
      <c r="E855" s="123" t="s">
        <v>8064</v>
      </c>
      <c r="F855" s="129" t="s">
        <v>8065</v>
      </c>
      <c r="G855" s="125">
        <v>43272</v>
      </c>
      <c r="H855" s="122"/>
      <c r="I855" s="122" t="s">
        <v>6867</v>
      </c>
      <c r="J855" s="122" t="s">
        <v>7594</v>
      </c>
      <c r="K855" s="126" t="s">
        <v>8066</v>
      </c>
      <c r="L855" s="127" t="s">
        <v>23</v>
      </c>
      <c r="M855" s="127" t="s">
        <v>24</v>
      </c>
      <c r="N855" t="str">
        <f t="shared" si="16"/>
        <v>no es tupa</v>
      </c>
    </row>
    <row r="856" spans="1:14" ht="72" hidden="1" x14ac:dyDescent="0.25">
      <c r="A856" s="122">
        <v>852</v>
      </c>
      <c r="B856" s="122"/>
      <c r="C856" s="125" t="s">
        <v>20</v>
      </c>
      <c r="D856" s="123"/>
      <c r="E856" s="123"/>
      <c r="F856" s="129" t="s">
        <v>8067</v>
      </c>
      <c r="G856" s="125">
        <v>43272</v>
      </c>
      <c r="H856" s="122"/>
      <c r="I856" s="122" t="s">
        <v>6867</v>
      </c>
      <c r="J856" s="122" t="s">
        <v>7594</v>
      </c>
      <c r="K856" s="126" t="s">
        <v>8068</v>
      </c>
      <c r="L856" s="127" t="s">
        <v>23</v>
      </c>
      <c r="M856" s="127" t="s">
        <v>24</v>
      </c>
      <c r="N856" t="str">
        <f t="shared" si="16"/>
        <v>no es tupa</v>
      </c>
    </row>
    <row r="857" spans="1:14" ht="72" hidden="1" x14ac:dyDescent="0.25">
      <c r="A857" s="122">
        <v>853</v>
      </c>
      <c r="B857" s="122"/>
      <c r="C857" s="125" t="s">
        <v>20</v>
      </c>
      <c r="D857" s="123"/>
      <c r="E857" s="123"/>
      <c r="F857" s="129" t="s">
        <v>8069</v>
      </c>
      <c r="G857" s="125">
        <v>43272</v>
      </c>
      <c r="H857" s="122"/>
      <c r="I857" s="122" t="s">
        <v>6867</v>
      </c>
      <c r="J857" s="122" t="s">
        <v>7594</v>
      </c>
      <c r="K857" s="126" t="s">
        <v>8070</v>
      </c>
      <c r="L857" s="127" t="s">
        <v>23</v>
      </c>
      <c r="M857" s="127" t="s">
        <v>24</v>
      </c>
      <c r="N857" t="str">
        <f t="shared" si="16"/>
        <v>no es tupa</v>
      </c>
    </row>
    <row r="858" spans="1:14" ht="72" hidden="1" x14ac:dyDescent="0.25">
      <c r="A858" s="122">
        <v>854</v>
      </c>
      <c r="B858" s="122"/>
      <c r="C858" s="125" t="s">
        <v>20</v>
      </c>
      <c r="D858" s="123"/>
      <c r="E858" s="123"/>
      <c r="F858" s="129" t="s">
        <v>8071</v>
      </c>
      <c r="G858" s="125">
        <v>43272</v>
      </c>
      <c r="H858" s="122"/>
      <c r="I858" s="122" t="s">
        <v>6867</v>
      </c>
      <c r="J858" s="122" t="s">
        <v>7594</v>
      </c>
      <c r="K858" s="126" t="s">
        <v>8072</v>
      </c>
      <c r="L858" s="127" t="s">
        <v>23</v>
      </c>
      <c r="M858" s="127" t="s">
        <v>24</v>
      </c>
      <c r="N858" t="str">
        <f t="shared" si="16"/>
        <v>no es tupa</v>
      </c>
    </row>
    <row r="859" spans="1:14" ht="72" hidden="1" x14ac:dyDescent="0.25">
      <c r="A859" s="122">
        <v>855</v>
      </c>
      <c r="B859" s="122"/>
      <c r="C859" s="125" t="s">
        <v>20</v>
      </c>
      <c r="D859" s="123"/>
      <c r="E859" s="123"/>
      <c r="F859" s="129" t="s">
        <v>8073</v>
      </c>
      <c r="G859" s="125">
        <v>43272</v>
      </c>
      <c r="H859" s="122"/>
      <c r="I859" s="122" t="s">
        <v>6867</v>
      </c>
      <c r="J859" s="122" t="s">
        <v>7594</v>
      </c>
      <c r="K859" s="126" t="s">
        <v>8074</v>
      </c>
      <c r="L859" s="127" t="s">
        <v>23</v>
      </c>
      <c r="M859" s="127" t="s">
        <v>24</v>
      </c>
      <c r="N859" t="str">
        <f t="shared" si="16"/>
        <v>no es tupa</v>
      </c>
    </row>
    <row r="860" spans="1:14" ht="72" hidden="1" x14ac:dyDescent="0.25">
      <c r="A860" s="122">
        <v>856</v>
      </c>
      <c r="B860" s="122"/>
      <c r="C860" s="125" t="s">
        <v>20</v>
      </c>
      <c r="D860" s="123"/>
      <c r="E860" s="123"/>
      <c r="F860" s="129" t="s">
        <v>8075</v>
      </c>
      <c r="G860" s="125">
        <v>43272</v>
      </c>
      <c r="H860" s="122"/>
      <c r="I860" s="122" t="s">
        <v>6867</v>
      </c>
      <c r="J860" s="122" t="s">
        <v>7594</v>
      </c>
      <c r="K860" s="126" t="s">
        <v>8076</v>
      </c>
      <c r="L860" s="127" t="s">
        <v>23</v>
      </c>
      <c r="M860" s="127" t="s">
        <v>24</v>
      </c>
      <c r="N860" t="str">
        <f t="shared" si="16"/>
        <v>no es tupa</v>
      </c>
    </row>
    <row r="861" spans="1:14" ht="72" hidden="1" x14ac:dyDescent="0.25">
      <c r="A861" s="122">
        <v>857</v>
      </c>
      <c r="B861" s="122"/>
      <c r="C861" s="125" t="s">
        <v>20</v>
      </c>
      <c r="D861" s="123"/>
      <c r="E861" s="123"/>
      <c r="F861" s="129" t="s">
        <v>8077</v>
      </c>
      <c r="G861" s="125">
        <v>43272</v>
      </c>
      <c r="H861" s="122"/>
      <c r="I861" s="122" t="s">
        <v>6867</v>
      </c>
      <c r="J861" s="122" t="s">
        <v>7594</v>
      </c>
      <c r="K861" s="126" t="s">
        <v>8078</v>
      </c>
      <c r="L861" s="127" t="s">
        <v>23</v>
      </c>
      <c r="M861" s="127" t="s">
        <v>24</v>
      </c>
      <c r="N861" t="str">
        <f t="shared" si="16"/>
        <v>no es tupa</v>
      </c>
    </row>
    <row r="862" spans="1:14" ht="72" hidden="1" x14ac:dyDescent="0.25">
      <c r="A862" s="122">
        <v>858</v>
      </c>
      <c r="B862" s="122"/>
      <c r="C862" s="125" t="s">
        <v>20</v>
      </c>
      <c r="D862" s="123"/>
      <c r="E862" s="123" t="s">
        <v>8079</v>
      </c>
      <c r="F862" s="129" t="s">
        <v>8080</v>
      </c>
      <c r="G862" s="125">
        <v>43272</v>
      </c>
      <c r="H862" s="122"/>
      <c r="I862" s="122" t="s">
        <v>6867</v>
      </c>
      <c r="J862" s="122" t="s">
        <v>7594</v>
      </c>
      <c r="K862" s="126" t="s">
        <v>8081</v>
      </c>
      <c r="L862" s="127" t="s">
        <v>23</v>
      </c>
      <c r="M862" s="127" t="s">
        <v>24</v>
      </c>
      <c r="N862" t="str">
        <f t="shared" si="16"/>
        <v>no es tupa</v>
      </c>
    </row>
    <row r="863" spans="1:14" ht="72" hidden="1" x14ac:dyDescent="0.25">
      <c r="A863" s="122">
        <v>859</v>
      </c>
      <c r="B863" s="122"/>
      <c r="C863" s="125" t="s">
        <v>20</v>
      </c>
      <c r="D863" s="123"/>
      <c r="E863" s="123" t="s">
        <v>8082</v>
      </c>
      <c r="F863" s="129" t="s">
        <v>8083</v>
      </c>
      <c r="G863" s="125">
        <v>43272</v>
      </c>
      <c r="H863" s="122"/>
      <c r="I863" s="122" t="s">
        <v>6867</v>
      </c>
      <c r="J863" s="122" t="s">
        <v>7594</v>
      </c>
      <c r="K863" s="126" t="s">
        <v>8084</v>
      </c>
      <c r="L863" s="127" t="s">
        <v>23</v>
      </c>
      <c r="M863" s="127" t="s">
        <v>24</v>
      </c>
      <c r="N863" t="str">
        <f t="shared" si="16"/>
        <v>no es tupa</v>
      </c>
    </row>
    <row r="864" spans="1:14" ht="72" hidden="1" x14ac:dyDescent="0.25">
      <c r="A864" s="122">
        <v>860</v>
      </c>
      <c r="B864" s="122"/>
      <c r="C864" s="125" t="s">
        <v>20</v>
      </c>
      <c r="D864" s="123"/>
      <c r="E864" s="123"/>
      <c r="F864" s="129" t="s">
        <v>8085</v>
      </c>
      <c r="G864" s="125">
        <v>43272</v>
      </c>
      <c r="H864" s="122"/>
      <c r="I864" s="122" t="s">
        <v>6867</v>
      </c>
      <c r="J864" s="122" t="s">
        <v>7594</v>
      </c>
      <c r="K864" s="126" t="s">
        <v>8086</v>
      </c>
      <c r="L864" s="127" t="s">
        <v>23</v>
      </c>
      <c r="M864" s="127" t="s">
        <v>24</v>
      </c>
      <c r="N864" t="str">
        <f t="shared" si="16"/>
        <v>no es tupa</v>
      </c>
    </row>
    <row r="865" spans="1:14" ht="72" hidden="1" x14ac:dyDescent="0.25">
      <c r="A865" s="122">
        <v>861</v>
      </c>
      <c r="B865" s="122"/>
      <c r="C865" s="125" t="s">
        <v>20</v>
      </c>
      <c r="D865" s="123"/>
      <c r="E865" s="123"/>
      <c r="F865" s="129" t="s">
        <v>8087</v>
      </c>
      <c r="G865" s="125">
        <v>43272</v>
      </c>
      <c r="H865" s="122"/>
      <c r="I865" s="122" t="s">
        <v>6867</v>
      </c>
      <c r="J865" s="122" t="s">
        <v>7594</v>
      </c>
      <c r="K865" s="126" t="s">
        <v>8088</v>
      </c>
      <c r="L865" s="127" t="s">
        <v>23</v>
      </c>
      <c r="M865" s="127" t="s">
        <v>24</v>
      </c>
      <c r="N865" t="str">
        <f t="shared" si="16"/>
        <v>no es tupa</v>
      </c>
    </row>
    <row r="866" spans="1:14" ht="72" hidden="1" x14ac:dyDescent="0.25">
      <c r="A866" s="122">
        <v>862</v>
      </c>
      <c r="B866" s="122"/>
      <c r="C866" s="125" t="s">
        <v>20</v>
      </c>
      <c r="D866" s="123"/>
      <c r="E866" s="123"/>
      <c r="F866" s="129" t="s">
        <v>8089</v>
      </c>
      <c r="G866" s="125">
        <v>43272</v>
      </c>
      <c r="H866" s="122"/>
      <c r="I866" s="122" t="s">
        <v>6867</v>
      </c>
      <c r="J866" s="122" t="s">
        <v>7594</v>
      </c>
      <c r="K866" s="126" t="s">
        <v>8090</v>
      </c>
      <c r="L866" s="127" t="s">
        <v>23</v>
      </c>
      <c r="M866" s="127" t="s">
        <v>24</v>
      </c>
      <c r="N866" t="str">
        <f t="shared" si="16"/>
        <v>no es tupa</v>
      </c>
    </row>
    <row r="867" spans="1:14" ht="72" hidden="1" x14ac:dyDescent="0.25">
      <c r="A867" s="122">
        <v>863</v>
      </c>
      <c r="B867" s="122"/>
      <c r="C867" s="125" t="s">
        <v>20</v>
      </c>
      <c r="D867" s="123"/>
      <c r="E867" s="123"/>
      <c r="F867" s="129" t="s">
        <v>8091</v>
      </c>
      <c r="G867" s="125">
        <v>43272</v>
      </c>
      <c r="H867" s="122"/>
      <c r="I867" s="122" t="s">
        <v>6867</v>
      </c>
      <c r="J867" s="122" t="s">
        <v>7594</v>
      </c>
      <c r="K867" s="126" t="s">
        <v>8092</v>
      </c>
      <c r="L867" s="127" t="s">
        <v>23</v>
      </c>
      <c r="M867" s="127" t="s">
        <v>24</v>
      </c>
      <c r="N867" t="str">
        <f t="shared" si="16"/>
        <v>no es tupa</v>
      </c>
    </row>
    <row r="868" spans="1:14" ht="72" hidden="1" x14ac:dyDescent="0.25">
      <c r="A868" s="122">
        <v>864</v>
      </c>
      <c r="B868" s="122"/>
      <c r="C868" s="125" t="s">
        <v>20</v>
      </c>
      <c r="D868" s="123"/>
      <c r="E868" s="123"/>
      <c r="F868" s="129" t="s">
        <v>8093</v>
      </c>
      <c r="G868" s="125">
        <v>43272</v>
      </c>
      <c r="H868" s="122"/>
      <c r="I868" s="122" t="s">
        <v>6867</v>
      </c>
      <c r="J868" s="122" t="s">
        <v>7594</v>
      </c>
      <c r="K868" s="126" t="s">
        <v>8094</v>
      </c>
      <c r="L868" s="127" t="s">
        <v>23</v>
      </c>
      <c r="M868" s="127" t="s">
        <v>24</v>
      </c>
      <c r="N868" t="str">
        <f t="shared" si="16"/>
        <v>no es tupa</v>
      </c>
    </row>
    <row r="869" spans="1:14" ht="72" hidden="1" x14ac:dyDescent="0.25">
      <c r="A869" s="122">
        <v>865</v>
      </c>
      <c r="B869" s="122"/>
      <c r="C869" s="125" t="s">
        <v>20</v>
      </c>
      <c r="D869" s="123"/>
      <c r="E869" s="123"/>
      <c r="F869" s="129" t="s">
        <v>8095</v>
      </c>
      <c r="G869" s="125">
        <v>43272</v>
      </c>
      <c r="H869" s="122"/>
      <c r="I869" s="122" t="s">
        <v>6867</v>
      </c>
      <c r="J869" s="122" t="s">
        <v>7594</v>
      </c>
      <c r="K869" s="126" t="s">
        <v>8096</v>
      </c>
      <c r="L869" s="127" t="s">
        <v>23</v>
      </c>
      <c r="M869" s="127" t="s">
        <v>24</v>
      </c>
      <c r="N869" t="str">
        <f t="shared" si="16"/>
        <v>no es tupa</v>
      </c>
    </row>
    <row r="870" spans="1:14" ht="24" hidden="1" x14ac:dyDescent="0.25">
      <c r="A870" s="122">
        <v>866</v>
      </c>
      <c r="B870" s="122" t="s">
        <v>20</v>
      </c>
      <c r="C870" s="125" t="s">
        <v>20</v>
      </c>
      <c r="D870" s="123" t="s">
        <v>20</v>
      </c>
      <c r="E870" s="123" t="s">
        <v>20</v>
      </c>
      <c r="F870" s="129" t="s">
        <v>8097</v>
      </c>
      <c r="G870" s="125" t="s">
        <v>20</v>
      </c>
      <c r="H870" s="122" t="s">
        <v>20</v>
      </c>
      <c r="I870" s="122" t="s">
        <v>20</v>
      </c>
      <c r="J870" s="122" t="s">
        <v>7985</v>
      </c>
      <c r="K870" s="126" t="s">
        <v>20</v>
      </c>
      <c r="L870" s="127" t="s">
        <v>20</v>
      </c>
      <c r="M870" s="127" t="s">
        <v>20</v>
      </c>
      <c r="N870" t="s">
        <v>7986</v>
      </c>
    </row>
    <row r="871" spans="1:14" ht="72" hidden="1" x14ac:dyDescent="0.25">
      <c r="A871" s="122">
        <v>867</v>
      </c>
      <c r="B871" s="122"/>
      <c r="C871" s="125" t="s">
        <v>20</v>
      </c>
      <c r="D871" s="123"/>
      <c r="E871" s="123"/>
      <c r="F871" s="129" t="s">
        <v>8098</v>
      </c>
      <c r="G871" s="125">
        <v>43272</v>
      </c>
      <c r="H871" s="122"/>
      <c r="I871" s="122" t="s">
        <v>6867</v>
      </c>
      <c r="J871" s="122" t="s">
        <v>7594</v>
      </c>
      <c r="K871" s="126" t="s">
        <v>8099</v>
      </c>
      <c r="L871" s="127" t="s">
        <v>23</v>
      </c>
      <c r="M871" s="127" t="s">
        <v>24</v>
      </c>
      <c r="N871" t="str">
        <f t="shared" si="16"/>
        <v>no es tupa</v>
      </c>
    </row>
    <row r="872" spans="1:14" ht="72" hidden="1" x14ac:dyDescent="0.25">
      <c r="A872" s="122">
        <v>868</v>
      </c>
      <c r="B872" s="122"/>
      <c r="C872" s="125" t="s">
        <v>20</v>
      </c>
      <c r="D872" s="123"/>
      <c r="E872" s="123"/>
      <c r="F872" s="129" t="s">
        <v>8100</v>
      </c>
      <c r="G872" s="125">
        <v>43272</v>
      </c>
      <c r="H872" s="122"/>
      <c r="I872" s="122" t="s">
        <v>6867</v>
      </c>
      <c r="J872" s="122" t="s">
        <v>7594</v>
      </c>
      <c r="K872" s="126" t="s">
        <v>8101</v>
      </c>
      <c r="L872" s="127" t="s">
        <v>23</v>
      </c>
      <c r="M872" s="127" t="s">
        <v>24</v>
      </c>
      <c r="N872" t="str">
        <f t="shared" si="16"/>
        <v>no es tupa</v>
      </c>
    </row>
    <row r="873" spans="1:14" ht="72" hidden="1" x14ac:dyDescent="0.25">
      <c r="A873" s="122">
        <v>869</v>
      </c>
      <c r="B873" s="122"/>
      <c r="C873" s="125" t="s">
        <v>20</v>
      </c>
      <c r="D873" s="123"/>
      <c r="E873" s="123"/>
      <c r="F873" s="129" t="s">
        <v>8102</v>
      </c>
      <c r="G873" s="125">
        <v>43272</v>
      </c>
      <c r="H873" s="122"/>
      <c r="I873" s="122" t="s">
        <v>6867</v>
      </c>
      <c r="J873" s="122" t="s">
        <v>7594</v>
      </c>
      <c r="K873" s="126" t="s">
        <v>8103</v>
      </c>
      <c r="L873" s="127" t="s">
        <v>23</v>
      </c>
      <c r="M873" s="127" t="s">
        <v>24</v>
      </c>
      <c r="N873" t="str">
        <f t="shared" si="16"/>
        <v>no es tupa</v>
      </c>
    </row>
    <row r="874" spans="1:14" ht="72" hidden="1" x14ac:dyDescent="0.25">
      <c r="A874" s="122">
        <v>870</v>
      </c>
      <c r="B874" s="122"/>
      <c r="C874" s="125" t="s">
        <v>20</v>
      </c>
      <c r="D874" s="123"/>
      <c r="E874" s="123"/>
      <c r="F874" s="129" t="s">
        <v>8104</v>
      </c>
      <c r="G874" s="125">
        <v>43272</v>
      </c>
      <c r="H874" s="122"/>
      <c r="I874" s="122" t="s">
        <v>6867</v>
      </c>
      <c r="J874" s="122" t="s">
        <v>7594</v>
      </c>
      <c r="K874" s="126" t="s">
        <v>8105</v>
      </c>
      <c r="L874" s="127" t="s">
        <v>23</v>
      </c>
      <c r="M874" s="127" t="s">
        <v>24</v>
      </c>
      <c r="N874" t="str">
        <f t="shared" si="16"/>
        <v>no es tupa</v>
      </c>
    </row>
    <row r="875" spans="1:14" ht="72" hidden="1" x14ac:dyDescent="0.25">
      <c r="A875" s="122">
        <v>871</v>
      </c>
      <c r="B875" s="122"/>
      <c r="C875" s="125" t="s">
        <v>20</v>
      </c>
      <c r="D875" s="123"/>
      <c r="E875" s="123"/>
      <c r="F875" s="129" t="s">
        <v>8106</v>
      </c>
      <c r="G875" s="125">
        <v>43272</v>
      </c>
      <c r="H875" s="122"/>
      <c r="I875" s="122" t="s">
        <v>6867</v>
      </c>
      <c r="J875" s="122" t="s">
        <v>7594</v>
      </c>
      <c r="K875" s="126" t="s">
        <v>8107</v>
      </c>
      <c r="L875" s="127" t="s">
        <v>23</v>
      </c>
      <c r="M875" s="127" t="s">
        <v>24</v>
      </c>
      <c r="N875" t="str">
        <f t="shared" si="16"/>
        <v>no es tupa</v>
      </c>
    </row>
    <row r="876" spans="1:14" ht="72" hidden="1" x14ac:dyDescent="0.25">
      <c r="A876" s="122">
        <v>872</v>
      </c>
      <c r="B876" s="122"/>
      <c r="C876" s="125" t="s">
        <v>20</v>
      </c>
      <c r="D876" s="123"/>
      <c r="E876" s="123"/>
      <c r="F876" s="129" t="s">
        <v>8108</v>
      </c>
      <c r="G876" s="125">
        <v>43272</v>
      </c>
      <c r="H876" s="122"/>
      <c r="I876" s="122" t="s">
        <v>6867</v>
      </c>
      <c r="J876" s="122" t="s">
        <v>7594</v>
      </c>
      <c r="K876" s="126" t="s">
        <v>8109</v>
      </c>
      <c r="L876" s="127" t="s">
        <v>23</v>
      </c>
      <c r="M876" s="127" t="s">
        <v>24</v>
      </c>
      <c r="N876" t="str">
        <f t="shared" si="16"/>
        <v>no es tupa</v>
      </c>
    </row>
    <row r="877" spans="1:14" ht="72" hidden="1" x14ac:dyDescent="0.25">
      <c r="A877" s="122">
        <v>873</v>
      </c>
      <c r="B877" s="122"/>
      <c r="C877" s="125" t="s">
        <v>20</v>
      </c>
      <c r="D877" s="123"/>
      <c r="E877" s="123"/>
      <c r="F877" s="129" t="s">
        <v>8110</v>
      </c>
      <c r="G877" s="125">
        <v>43272</v>
      </c>
      <c r="H877" s="122"/>
      <c r="I877" s="122" t="s">
        <v>6867</v>
      </c>
      <c r="J877" s="122" t="s">
        <v>7594</v>
      </c>
      <c r="K877" s="126" t="s">
        <v>8111</v>
      </c>
      <c r="L877" s="127" t="s">
        <v>23</v>
      </c>
      <c r="M877" s="127" t="s">
        <v>24</v>
      </c>
      <c r="N877" t="str">
        <f t="shared" si="16"/>
        <v>no es tupa</v>
      </c>
    </row>
    <row r="878" spans="1:14" ht="72" hidden="1" x14ac:dyDescent="0.25">
      <c r="A878" s="122">
        <v>874</v>
      </c>
      <c r="B878" s="122"/>
      <c r="C878" s="125" t="s">
        <v>20</v>
      </c>
      <c r="D878" s="123"/>
      <c r="E878" s="123"/>
      <c r="F878" s="129" t="s">
        <v>8112</v>
      </c>
      <c r="G878" s="125">
        <v>43272</v>
      </c>
      <c r="H878" s="122"/>
      <c r="I878" s="122" t="s">
        <v>6867</v>
      </c>
      <c r="J878" s="122" t="s">
        <v>7594</v>
      </c>
      <c r="K878" s="126" t="s">
        <v>8113</v>
      </c>
      <c r="L878" s="127" t="s">
        <v>23</v>
      </c>
      <c r="M878" s="127" t="s">
        <v>24</v>
      </c>
      <c r="N878" t="str">
        <f t="shared" si="16"/>
        <v>no es tupa</v>
      </c>
    </row>
    <row r="879" spans="1:14" ht="72" hidden="1" x14ac:dyDescent="0.25">
      <c r="A879" s="122">
        <v>875</v>
      </c>
      <c r="B879" s="122"/>
      <c r="C879" s="125" t="s">
        <v>20</v>
      </c>
      <c r="D879" s="123"/>
      <c r="E879" s="123"/>
      <c r="F879" s="129" t="s">
        <v>8114</v>
      </c>
      <c r="G879" s="125">
        <v>43272</v>
      </c>
      <c r="H879" s="122"/>
      <c r="I879" s="122" t="s">
        <v>6867</v>
      </c>
      <c r="J879" s="122" t="s">
        <v>7594</v>
      </c>
      <c r="K879" s="126" t="s">
        <v>8115</v>
      </c>
      <c r="L879" s="127" t="s">
        <v>23</v>
      </c>
      <c r="M879" s="127" t="s">
        <v>24</v>
      </c>
      <c r="N879" t="str">
        <f t="shared" si="16"/>
        <v>no es tupa</v>
      </c>
    </row>
    <row r="880" spans="1:14" ht="72" hidden="1" x14ac:dyDescent="0.25">
      <c r="A880" s="122">
        <v>876</v>
      </c>
      <c r="B880" s="122"/>
      <c r="C880" s="125" t="s">
        <v>20</v>
      </c>
      <c r="D880" s="123"/>
      <c r="E880" s="123"/>
      <c r="F880" s="129" t="s">
        <v>8116</v>
      </c>
      <c r="G880" s="125">
        <v>43272</v>
      </c>
      <c r="H880" s="122"/>
      <c r="I880" s="122" t="s">
        <v>6867</v>
      </c>
      <c r="J880" s="122" t="s">
        <v>7594</v>
      </c>
      <c r="K880" s="126" t="s">
        <v>8117</v>
      </c>
      <c r="L880" s="127" t="s">
        <v>23</v>
      </c>
      <c r="M880" s="127" t="s">
        <v>24</v>
      </c>
      <c r="N880" t="str">
        <f t="shared" si="16"/>
        <v>no es tupa</v>
      </c>
    </row>
    <row r="881" spans="1:14" ht="72" hidden="1" x14ac:dyDescent="0.25">
      <c r="A881" s="122">
        <v>877</v>
      </c>
      <c r="B881" s="122"/>
      <c r="C881" s="125" t="s">
        <v>20</v>
      </c>
      <c r="D881" s="123"/>
      <c r="E881" s="123"/>
      <c r="F881" s="129" t="s">
        <v>8118</v>
      </c>
      <c r="G881" s="125">
        <v>43272</v>
      </c>
      <c r="H881" s="122"/>
      <c r="I881" s="122" t="s">
        <v>6867</v>
      </c>
      <c r="J881" s="122" t="s">
        <v>7594</v>
      </c>
      <c r="K881" s="126" t="s">
        <v>8119</v>
      </c>
      <c r="L881" s="127" t="s">
        <v>23</v>
      </c>
      <c r="M881" s="127" t="s">
        <v>24</v>
      </c>
      <c r="N881" t="str">
        <f t="shared" si="16"/>
        <v>no es tupa</v>
      </c>
    </row>
    <row r="882" spans="1:14" ht="72" hidden="1" x14ac:dyDescent="0.25">
      <c r="A882" s="122">
        <v>878</v>
      </c>
      <c r="B882" s="122"/>
      <c r="C882" s="125" t="s">
        <v>20</v>
      </c>
      <c r="D882" s="123"/>
      <c r="E882" s="123"/>
      <c r="F882" s="129" t="s">
        <v>8120</v>
      </c>
      <c r="G882" s="125">
        <v>43272</v>
      </c>
      <c r="H882" s="122"/>
      <c r="I882" s="122" t="s">
        <v>6867</v>
      </c>
      <c r="J882" s="122" t="s">
        <v>7594</v>
      </c>
      <c r="K882" s="126" t="s">
        <v>8121</v>
      </c>
      <c r="L882" s="127" t="s">
        <v>23</v>
      </c>
      <c r="M882" s="127" t="s">
        <v>24</v>
      </c>
      <c r="N882" t="str">
        <f t="shared" si="16"/>
        <v>no es tupa</v>
      </c>
    </row>
    <row r="883" spans="1:14" ht="72" hidden="1" x14ac:dyDescent="0.25">
      <c r="A883" s="122">
        <v>879</v>
      </c>
      <c r="B883" s="122"/>
      <c r="C883" s="125" t="s">
        <v>20</v>
      </c>
      <c r="D883" s="123"/>
      <c r="E883" s="123"/>
      <c r="F883" s="129" t="s">
        <v>8122</v>
      </c>
      <c r="G883" s="125">
        <v>43272</v>
      </c>
      <c r="H883" s="122"/>
      <c r="I883" s="122" t="s">
        <v>6867</v>
      </c>
      <c r="J883" s="122" t="s">
        <v>7594</v>
      </c>
      <c r="K883" s="126" t="s">
        <v>8123</v>
      </c>
      <c r="L883" s="127" t="s">
        <v>23</v>
      </c>
      <c r="M883" s="127" t="s">
        <v>24</v>
      </c>
      <c r="N883" t="str">
        <f t="shared" si="16"/>
        <v>no es tupa</v>
      </c>
    </row>
    <row r="884" spans="1:14" ht="72" hidden="1" x14ac:dyDescent="0.25">
      <c r="A884" s="122">
        <v>880</v>
      </c>
      <c r="B884" s="122"/>
      <c r="C884" s="125" t="s">
        <v>20</v>
      </c>
      <c r="D884" s="123"/>
      <c r="E884" s="123"/>
      <c r="F884" s="129" t="s">
        <v>8124</v>
      </c>
      <c r="G884" s="125">
        <v>43272</v>
      </c>
      <c r="H884" s="122"/>
      <c r="I884" s="122" t="s">
        <v>6867</v>
      </c>
      <c r="J884" s="122" t="s">
        <v>7594</v>
      </c>
      <c r="K884" s="126" t="s">
        <v>8125</v>
      </c>
      <c r="L884" s="127" t="s">
        <v>23</v>
      </c>
      <c r="M884" s="127" t="s">
        <v>24</v>
      </c>
      <c r="N884" t="str">
        <f t="shared" si="16"/>
        <v>no es tupa</v>
      </c>
    </row>
    <row r="885" spans="1:14" ht="72" hidden="1" x14ac:dyDescent="0.25">
      <c r="A885" s="122">
        <v>881</v>
      </c>
      <c r="B885" s="122"/>
      <c r="C885" s="125" t="s">
        <v>20</v>
      </c>
      <c r="D885" s="123"/>
      <c r="E885" s="123"/>
      <c r="F885" s="129" t="s">
        <v>8126</v>
      </c>
      <c r="G885" s="125">
        <v>43272</v>
      </c>
      <c r="H885" s="122"/>
      <c r="I885" s="122" t="s">
        <v>6867</v>
      </c>
      <c r="J885" s="122" t="s">
        <v>7594</v>
      </c>
      <c r="K885" s="126" t="s">
        <v>8127</v>
      </c>
      <c r="L885" s="127" t="s">
        <v>23</v>
      </c>
      <c r="M885" s="127" t="s">
        <v>24</v>
      </c>
      <c r="N885" t="str">
        <f t="shared" si="16"/>
        <v>no es tupa</v>
      </c>
    </row>
    <row r="886" spans="1:14" ht="72" hidden="1" x14ac:dyDescent="0.25">
      <c r="A886" s="122">
        <v>882</v>
      </c>
      <c r="B886" s="122"/>
      <c r="C886" s="125" t="s">
        <v>20</v>
      </c>
      <c r="D886" s="123"/>
      <c r="E886" s="123"/>
      <c r="F886" s="129" t="s">
        <v>8128</v>
      </c>
      <c r="G886" s="125">
        <v>43272</v>
      </c>
      <c r="H886" s="122"/>
      <c r="I886" s="122" t="s">
        <v>6867</v>
      </c>
      <c r="J886" s="122" t="s">
        <v>7594</v>
      </c>
      <c r="K886" s="126" t="s">
        <v>8129</v>
      </c>
      <c r="L886" s="127" t="s">
        <v>23</v>
      </c>
      <c r="M886" s="127" t="s">
        <v>24</v>
      </c>
      <c r="N886" t="str">
        <f t="shared" si="16"/>
        <v>no es tupa</v>
      </c>
    </row>
    <row r="887" spans="1:14" ht="72" hidden="1" x14ac:dyDescent="0.25">
      <c r="A887" s="122">
        <v>883</v>
      </c>
      <c r="B887" s="122"/>
      <c r="C887" s="125" t="s">
        <v>20</v>
      </c>
      <c r="D887" s="123"/>
      <c r="E887" s="123"/>
      <c r="F887" s="129" t="s">
        <v>8130</v>
      </c>
      <c r="G887" s="125">
        <v>43272</v>
      </c>
      <c r="H887" s="122"/>
      <c r="I887" s="122" t="s">
        <v>6867</v>
      </c>
      <c r="J887" s="122" t="s">
        <v>7594</v>
      </c>
      <c r="K887" s="126" t="s">
        <v>8131</v>
      </c>
      <c r="L887" s="127" t="s">
        <v>23</v>
      </c>
      <c r="M887" s="127" t="s">
        <v>24</v>
      </c>
      <c r="N887" t="str">
        <f t="shared" si="16"/>
        <v>no es tupa</v>
      </c>
    </row>
    <row r="888" spans="1:14" ht="72" hidden="1" x14ac:dyDescent="0.25">
      <c r="A888" s="122">
        <v>884</v>
      </c>
      <c r="B888" s="122"/>
      <c r="C888" s="125" t="s">
        <v>20</v>
      </c>
      <c r="D888" s="123"/>
      <c r="E888" s="123"/>
      <c r="F888" s="129" t="s">
        <v>8132</v>
      </c>
      <c r="G888" s="125">
        <v>43272</v>
      </c>
      <c r="H888" s="122"/>
      <c r="I888" s="122" t="s">
        <v>6867</v>
      </c>
      <c r="J888" s="122" t="s">
        <v>7594</v>
      </c>
      <c r="K888" s="126" t="s">
        <v>8133</v>
      </c>
      <c r="L888" s="127" t="s">
        <v>23</v>
      </c>
      <c r="M888" s="127" t="s">
        <v>24</v>
      </c>
      <c r="N888" t="str">
        <f t="shared" si="16"/>
        <v>no es tupa</v>
      </c>
    </row>
    <row r="889" spans="1:14" ht="84" hidden="1" x14ac:dyDescent="0.25">
      <c r="A889" s="122">
        <v>885</v>
      </c>
      <c r="B889" s="122"/>
      <c r="C889" s="125" t="s">
        <v>20</v>
      </c>
      <c r="D889" s="123"/>
      <c r="E889" s="123"/>
      <c r="F889" s="129" t="s">
        <v>8134</v>
      </c>
      <c r="G889" s="125">
        <v>43272</v>
      </c>
      <c r="H889" s="122"/>
      <c r="I889" s="122" t="s">
        <v>6867</v>
      </c>
      <c r="J889" s="122" t="s">
        <v>7594</v>
      </c>
      <c r="K889" s="126" t="s">
        <v>8135</v>
      </c>
      <c r="L889" s="127" t="s">
        <v>23</v>
      </c>
      <c r="M889" s="127" t="s">
        <v>24</v>
      </c>
      <c r="N889" t="str">
        <f t="shared" ref="N889:N952" si="17">IF(C889="-","no es tupa",IF(G889&lt;=C889,"si","no"))</f>
        <v>no es tupa</v>
      </c>
    </row>
    <row r="890" spans="1:14" ht="72" hidden="1" x14ac:dyDescent="0.25">
      <c r="A890" s="122">
        <v>886</v>
      </c>
      <c r="B890" s="122"/>
      <c r="C890" s="125" t="s">
        <v>20</v>
      </c>
      <c r="D890" s="123"/>
      <c r="E890" s="123" t="s">
        <v>8136</v>
      </c>
      <c r="F890" s="129" t="s">
        <v>8137</v>
      </c>
      <c r="G890" s="125">
        <v>43272</v>
      </c>
      <c r="H890" s="122"/>
      <c r="I890" s="122" t="s">
        <v>6867</v>
      </c>
      <c r="J890" s="122" t="s">
        <v>7594</v>
      </c>
      <c r="K890" s="126" t="s">
        <v>8138</v>
      </c>
      <c r="L890" s="127" t="s">
        <v>23</v>
      </c>
      <c r="M890" s="127" t="s">
        <v>24</v>
      </c>
      <c r="N890" t="str">
        <f t="shared" si="17"/>
        <v>no es tupa</v>
      </c>
    </row>
    <row r="891" spans="1:14" ht="72" hidden="1" x14ac:dyDescent="0.25">
      <c r="A891" s="122">
        <v>887</v>
      </c>
      <c r="B891" s="122"/>
      <c r="C891" s="125" t="s">
        <v>20</v>
      </c>
      <c r="D891" s="123"/>
      <c r="E891" s="123"/>
      <c r="F891" s="129" t="s">
        <v>8139</v>
      </c>
      <c r="G891" s="125">
        <v>43272</v>
      </c>
      <c r="H891" s="122"/>
      <c r="I891" s="122" t="s">
        <v>6867</v>
      </c>
      <c r="J891" s="122" t="s">
        <v>7594</v>
      </c>
      <c r="K891" s="126" t="s">
        <v>8140</v>
      </c>
      <c r="L891" s="127" t="s">
        <v>23</v>
      </c>
      <c r="M891" s="127" t="s">
        <v>24</v>
      </c>
      <c r="N891" t="str">
        <f t="shared" si="17"/>
        <v>no es tupa</v>
      </c>
    </row>
    <row r="892" spans="1:14" ht="72" hidden="1" x14ac:dyDescent="0.25">
      <c r="A892" s="122">
        <v>888</v>
      </c>
      <c r="B892" s="122"/>
      <c r="C892" s="125" t="s">
        <v>20</v>
      </c>
      <c r="D892" s="123"/>
      <c r="E892" s="123"/>
      <c r="F892" s="129" t="s">
        <v>8141</v>
      </c>
      <c r="G892" s="125">
        <v>43272</v>
      </c>
      <c r="H892" s="122"/>
      <c r="I892" s="122" t="s">
        <v>6867</v>
      </c>
      <c r="J892" s="122" t="s">
        <v>7594</v>
      </c>
      <c r="K892" s="126" t="s">
        <v>8142</v>
      </c>
      <c r="L892" s="127" t="s">
        <v>23</v>
      </c>
      <c r="M892" s="127" t="s">
        <v>24</v>
      </c>
      <c r="N892" t="str">
        <f t="shared" si="17"/>
        <v>no es tupa</v>
      </c>
    </row>
    <row r="893" spans="1:14" ht="72" hidden="1" x14ac:dyDescent="0.25">
      <c r="A893" s="122">
        <v>889</v>
      </c>
      <c r="B893" s="122"/>
      <c r="C893" s="125" t="s">
        <v>20</v>
      </c>
      <c r="D893" s="123"/>
      <c r="E893" s="123"/>
      <c r="F893" s="129" t="s">
        <v>8143</v>
      </c>
      <c r="G893" s="125">
        <v>43272</v>
      </c>
      <c r="H893" s="122"/>
      <c r="I893" s="122" t="s">
        <v>6867</v>
      </c>
      <c r="J893" s="122" t="s">
        <v>7594</v>
      </c>
      <c r="K893" s="126" t="s">
        <v>8144</v>
      </c>
      <c r="L893" s="127" t="s">
        <v>23</v>
      </c>
      <c r="M893" s="127" t="s">
        <v>24</v>
      </c>
      <c r="N893" t="str">
        <f t="shared" si="17"/>
        <v>no es tupa</v>
      </c>
    </row>
    <row r="894" spans="1:14" ht="72" hidden="1" x14ac:dyDescent="0.25">
      <c r="A894" s="122">
        <v>890</v>
      </c>
      <c r="B894" s="122"/>
      <c r="C894" s="125" t="s">
        <v>20</v>
      </c>
      <c r="D894" s="123"/>
      <c r="E894" s="123"/>
      <c r="F894" s="129" t="s">
        <v>8145</v>
      </c>
      <c r="G894" s="125">
        <v>43272</v>
      </c>
      <c r="H894" s="122"/>
      <c r="I894" s="122" t="s">
        <v>6867</v>
      </c>
      <c r="J894" s="122" t="s">
        <v>7594</v>
      </c>
      <c r="K894" s="126" t="s">
        <v>8146</v>
      </c>
      <c r="L894" s="127" t="s">
        <v>23</v>
      </c>
      <c r="M894" s="127" t="s">
        <v>24</v>
      </c>
      <c r="N894" t="str">
        <f t="shared" si="17"/>
        <v>no es tupa</v>
      </c>
    </row>
    <row r="895" spans="1:14" ht="72" hidden="1" x14ac:dyDescent="0.25">
      <c r="A895" s="122">
        <v>891</v>
      </c>
      <c r="B895" s="122"/>
      <c r="C895" s="125" t="s">
        <v>20</v>
      </c>
      <c r="D895" s="123"/>
      <c r="E895" s="123"/>
      <c r="F895" s="129" t="s">
        <v>8147</v>
      </c>
      <c r="G895" s="125">
        <v>43272</v>
      </c>
      <c r="H895" s="122"/>
      <c r="I895" s="122" t="s">
        <v>6867</v>
      </c>
      <c r="J895" s="122" t="s">
        <v>7594</v>
      </c>
      <c r="K895" s="126" t="s">
        <v>8148</v>
      </c>
      <c r="L895" s="127" t="s">
        <v>23</v>
      </c>
      <c r="M895" s="127" t="s">
        <v>24</v>
      </c>
      <c r="N895" t="str">
        <f t="shared" si="17"/>
        <v>no es tupa</v>
      </c>
    </row>
    <row r="896" spans="1:14" ht="72" hidden="1" x14ac:dyDescent="0.25">
      <c r="A896" s="122">
        <v>892</v>
      </c>
      <c r="B896" s="122"/>
      <c r="C896" s="125" t="s">
        <v>20</v>
      </c>
      <c r="D896" s="123"/>
      <c r="E896" s="123"/>
      <c r="F896" s="129" t="s">
        <v>8149</v>
      </c>
      <c r="G896" s="125">
        <v>43272</v>
      </c>
      <c r="H896" s="122"/>
      <c r="I896" s="122" t="s">
        <v>6867</v>
      </c>
      <c r="J896" s="122" t="s">
        <v>7594</v>
      </c>
      <c r="K896" s="126" t="s">
        <v>8150</v>
      </c>
      <c r="L896" s="127" t="s">
        <v>23</v>
      </c>
      <c r="M896" s="127" t="s">
        <v>24</v>
      </c>
      <c r="N896" t="str">
        <f t="shared" si="17"/>
        <v>no es tupa</v>
      </c>
    </row>
    <row r="897" spans="1:14" ht="72" hidden="1" x14ac:dyDescent="0.25">
      <c r="A897" s="122">
        <v>893</v>
      </c>
      <c r="B897" s="122"/>
      <c r="C897" s="125" t="s">
        <v>20</v>
      </c>
      <c r="D897" s="123"/>
      <c r="E897" s="123"/>
      <c r="F897" s="129" t="s">
        <v>8151</v>
      </c>
      <c r="G897" s="125">
        <v>43272</v>
      </c>
      <c r="H897" s="122"/>
      <c r="I897" s="122" t="s">
        <v>6867</v>
      </c>
      <c r="J897" s="122" t="s">
        <v>7594</v>
      </c>
      <c r="K897" s="126" t="s">
        <v>8152</v>
      </c>
      <c r="L897" s="127" t="s">
        <v>23</v>
      </c>
      <c r="M897" s="127" t="s">
        <v>24</v>
      </c>
      <c r="N897" t="str">
        <f t="shared" si="17"/>
        <v>no es tupa</v>
      </c>
    </row>
    <row r="898" spans="1:14" ht="72" hidden="1" x14ac:dyDescent="0.25">
      <c r="A898" s="122">
        <v>894</v>
      </c>
      <c r="B898" s="122"/>
      <c r="C898" s="125" t="s">
        <v>20</v>
      </c>
      <c r="D898" s="123"/>
      <c r="E898" s="123"/>
      <c r="F898" s="129" t="s">
        <v>8153</v>
      </c>
      <c r="G898" s="125">
        <v>43272</v>
      </c>
      <c r="H898" s="122"/>
      <c r="I898" s="122" t="s">
        <v>6867</v>
      </c>
      <c r="J898" s="122" t="s">
        <v>7594</v>
      </c>
      <c r="K898" s="126" t="s">
        <v>8154</v>
      </c>
      <c r="L898" s="127" t="s">
        <v>23</v>
      </c>
      <c r="M898" s="127" t="s">
        <v>24</v>
      </c>
      <c r="N898" t="str">
        <f t="shared" si="17"/>
        <v>no es tupa</v>
      </c>
    </row>
    <row r="899" spans="1:14" ht="72" hidden="1" x14ac:dyDescent="0.25">
      <c r="A899" s="122">
        <v>895</v>
      </c>
      <c r="B899" s="122"/>
      <c r="C899" s="125" t="s">
        <v>20</v>
      </c>
      <c r="D899" s="123"/>
      <c r="E899" s="123"/>
      <c r="F899" s="129" t="s">
        <v>8155</v>
      </c>
      <c r="G899" s="125">
        <v>43272</v>
      </c>
      <c r="H899" s="122"/>
      <c r="I899" s="122" t="s">
        <v>6867</v>
      </c>
      <c r="J899" s="122" t="s">
        <v>7594</v>
      </c>
      <c r="K899" s="126" t="s">
        <v>8156</v>
      </c>
      <c r="L899" s="127" t="s">
        <v>23</v>
      </c>
      <c r="M899" s="127" t="s">
        <v>24</v>
      </c>
      <c r="N899" t="str">
        <f t="shared" si="17"/>
        <v>no es tupa</v>
      </c>
    </row>
    <row r="900" spans="1:14" ht="72" hidden="1" x14ac:dyDescent="0.25">
      <c r="A900" s="122">
        <v>896</v>
      </c>
      <c r="B900" s="122"/>
      <c r="C900" s="125" t="s">
        <v>20</v>
      </c>
      <c r="D900" s="123"/>
      <c r="E900" s="123"/>
      <c r="F900" s="129" t="s">
        <v>8157</v>
      </c>
      <c r="G900" s="125">
        <v>43272</v>
      </c>
      <c r="H900" s="122"/>
      <c r="I900" s="122" t="s">
        <v>6867</v>
      </c>
      <c r="J900" s="122" t="s">
        <v>7594</v>
      </c>
      <c r="K900" s="126" t="s">
        <v>8158</v>
      </c>
      <c r="L900" s="127" t="s">
        <v>23</v>
      </c>
      <c r="M900" s="127" t="s">
        <v>24</v>
      </c>
      <c r="N900" t="str">
        <f t="shared" si="17"/>
        <v>no es tupa</v>
      </c>
    </row>
    <row r="901" spans="1:14" ht="72" hidden="1" x14ac:dyDescent="0.25">
      <c r="A901" s="122">
        <v>897</v>
      </c>
      <c r="B901" s="122"/>
      <c r="C901" s="125" t="s">
        <v>20</v>
      </c>
      <c r="D901" s="123"/>
      <c r="E901" s="123"/>
      <c r="F901" s="129" t="s">
        <v>8159</v>
      </c>
      <c r="G901" s="125">
        <v>43272</v>
      </c>
      <c r="H901" s="122"/>
      <c r="I901" s="122" t="s">
        <v>6867</v>
      </c>
      <c r="J901" s="122" t="s">
        <v>7594</v>
      </c>
      <c r="K901" s="126" t="s">
        <v>8160</v>
      </c>
      <c r="L901" s="127" t="s">
        <v>23</v>
      </c>
      <c r="M901" s="127" t="s">
        <v>24</v>
      </c>
      <c r="N901" t="str">
        <f t="shared" si="17"/>
        <v>no es tupa</v>
      </c>
    </row>
    <row r="902" spans="1:14" ht="72" hidden="1" x14ac:dyDescent="0.25">
      <c r="A902" s="122">
        <v>898</v>
      </c>
      <c r="B902" s="122"/>
      <c r="C902" s="125" t="s">
        <v>20</v>
      </c>
      <c r="D902" s="123"/>
      <c r="E902" s="123"/>
      <c r="F902" s="129" t="s">
        <v>8161</v>
      </c>
      <c r="G902" s="125">
        <v>43272</v>
      </c>
      <c r="H902" s="122"/>
      <c r="I902" s="122" t="s">
        <v>6867</v>
      </c>
      <c r="J902" s="122" t="s">
        <v>7594</v>
      </c>
      <c r="K902" s="126" t="s">
        <v>8162</v>
      </c>
      <c r="L902" s="127" t="s">
        <v>23</v>
      </c>
      <c r="M902" s="127" t="s">
        <v>24</v>
      </c>
      <c r="N902" t="str">
        <f t="shared" si="17"/>
        <v>no es tupa</v>
      </c>
    </row>
    <row r="903" spans="1:14" ht="72" hidden="1" x14ac:dyDescent="0.25">
      <c r="A903" s="122">
        <v>899</v>
      </c>
      <c r="B903" s="122"/>
      <c r="C903" s="125" t="s">
        <v>20</v>
      </c>
      <c r="D903" s="123"/>
      <c r="E903" s="123"/>
      <c r="F903" s="129" t="s">
        <v>8163</v>
      </c>
      <c r="G903" s="125">
        <v>43272</v>
      </c>
      <c r="H903" s="122"/>
      <c r="I903" s="122" t="s">
        <v>6867</v>
      </c>
      <c r="J903" s="122" t="s">
        <v>7594</v>
      </c>
      <c r="K903" s="126" t="s">
        <v>8164</v>
      </c>
      <c r="L903" s="127" t="s">
        <v>23</v>
      </c>
      <c r="M903" s="127" t="s">
        <v>24</v>
      </c>
      <c r="N903" t="str">
        <f t="shared" si="17"/>
        <v>no es tupa</v>
      </c>
    </row>
    <row r="904" spans="1:14" ht="72" hidden="1" x14ac:dyDescent="0.25">
      <c r="A904" s="122">
        <v>900</v>
      </c>
      <c r="B904" s="122"/>
      <c r="C904" s="125" t="s">
        <v>20</v>
      </c>
      <c r="D904" s="123"/>
      <c r="E904" s="123"/>
      <c r="F904" s="129" t="s">
        <v>8165</v>
      </c>
      <c r="G904" s="125">
        <v>43272</v>
      </c>
      <c r="H904" s="122"/>
      <c r="I904" s="122" t="s">
        <v>6867</v>
      </c>
      <c r="J904" s="122" t="s">
        <v>7594</v>
      </c>
      <c r="K904" s="126" t="s">
        <v>8166</v>
      </c>
      <c r="L904" s="127" t="s">
        <v>23</v>
      </c>
      <c r="M904" s="127" t="s">
        <v>24</v>
      </c>
      <c r="N904" t="str">
        <f t="shared" si="17"/>
        <v>no es tupa</v>
      </c>
    </row>
    <row r="905" spans="1:14" ht="72" hidden="1" x14ac:dyDescent="0.25">
      <c r="A905" s="122">
        <v>901</v>
      </c>
      <c r="B905" s="122"/>
      <c r="C905" s="125" t="s">
        <v>20</v>
      </c>
      <c r="D905" s="123"/>
      <c r="E905" s="123"/>
      <c r="F905" s="129" t="s">
        <v>8167</v>
      </c>
      <c r="G905" s="125">
        <v>43272</v>
      </c>
      <c r="H905" s="122"/>
      <c r="I905" s="122" t="s">
        <v>6867</v>
      </c>
      <c r="J905" s="122" t="s">
        <v>7594</v>
      </c>
      <c r="K905" s="126" t="s">
        <v>8168</v>
      </c>
      <c r="L905" s="127" t="s">
        <v>23</v>
      </c>
      <c r="M905" s="127" t="s">
        <v>24</v>
      </c>
      <c r="N905" t="str">
        <f t="shared" si="17"/>
        <v>no es tupa</v>
      </c>
    </row>
    <row r="906" spans="1:14" ht="72" hidden="1" x14ac:dyDescent="0.25">
      <c r="A906" s="122">
        <v>902</v>
      </c>
      <c r="B906" s="122"/>
      <c r="C906" s="125" t="s">
        <v>20</v>
      </c>
      <c r="D906" s="123"/>
      <c r="E906" s="123"/>
      <c r="F906" s="129" t="s">
        <v>8169</v>
      </c>
      <c r="G906" s="125">
        <v>43272</v>
      </c>
      <c r="H906" s="122"/>
      <c r="I906" s="122" t="s">
        <v>6867</v>
      </c>
      <c r="J906" s="122" t="s">
        <v>7594</v>
      </c>
      <c r="K906" s="126" t="s">
        <v>8170</v>
      </c>
      <c r="L906" s="127" t="s">
        <v>23</v>
      </c>
      <c r="M906" s="127" t="s">
        <v>24</v>
      </c>
      <c r="N906" t="str">
        <f t="shared" si="17"/>
        <v>no es tupa</v>
      </c>
    </row>
    <row r="907" spans="1:14" ht="72" hidden="1" x14ac:dyDescent="0.25">
      <c r="A907" s="122">
        <v>903</v>
      </c>
      <c r="B907" s="122"/>
      <c r="C907" s="125" t="s">
        <v>20</v>
      </c>
      <c r="D907" s="123"/>
      <c r="E907" s="123"/>
      <c r="F907" s="129" t="s">
        <v>8171</v>
      </c>
      <c r="G907" s="125">
        <v>43272</v>
      </c>
      <c r="H907" s="122"/>
      <c r="I907" s="122" t="s">
        <v>6867</v>
      </c>
      <c r="J907" s="122" t="s">
        <v>7594</v>
      </c>
      <c r="K907" s="126" t="s">
        <v>8172</v>
      </c>
      <c r="L907" s="127" t="s">
        <v>23</v>
      </c>
      <c r="M907" s="127" t="s">
        <v>24</v>
      </c>
      <c r="N907" t="str">
        <f t="shared" si="17"/>
        <v>no es tupa</v>
      </c>
    </row>
    <row r="908" spans="1:14" ht="72" hidden="1" x14ac:dyDescent="0.25">
      <c r="A908" s="122">
        <v>904</v>
      </c>
      <c r="B908" s="122"/>
      <c r="C908" s="125" t="s">
        <v>20</v>
      </c>
      <c r="D908" s="123"/>
      <c r="E908" s="123"/>
      <c r="F908" s="129" t="s">
        <v>8173</v>
      </c>
      <c r="G908" s="125">
        <v>43272</v>
      </c>
      <c r="H908" s="122"/>
      <c r="I908" s="122" t="s">
        <v>6867</v>
      </c>
      <c r="J908" s="122" t="s">
        <v>7594</v>
      </c>
      <c r="K908" s="126" t="s">
        <v>8174</v>
      </c>
      <c r="L908" s="127" t="s">
        <v>23</v>
      </c>
      <c r="M908" s="127" t="s">
        <v>24</v>
      </c>
      <c r="N908" t="str">
        <f t="shared" si="17"/>
        <v>no es tupa</v>
      </c>
    </row>
    <row r="909" spans="1:14" ht="72" hidden="1" x14ac:dyDescent="0.25">
      <c r="A909" s="122">
        <v>905</v>
      </c>
      <c r="B909" s="122"/>
      <c r="C909" s="125" t="s">
        <v>20</v>
      </c>
      <c r="D909" s="123"/>
      <c r="E909" s="123"/>
      <c r="F909" s="129" t="s">
        <v>8175</v>
      </c>
      <c r="G909" s="125">
        <v>43272</v>
      </c>
      <c r="H909" s="122"/>
      <c r="I909" s="122" t="s">
        <v>6867</v>
      </c>
      <c r="J909" s="122" t="s">
        <v>7594</v>
      </c>
      <c r="K909" s="126" t="s">
        <v>8176</v>
      </c>
      <c r="L909" s="127" t="s">
        <v>23</v>
      </c>
      <c r="M909" s="127" t="s">
        <v>24</v>
      </c>
      <c r="N909" t="str">
        <f t="shared" si="17"/>
        <v>no es tupa</v>
      </c>
    </row>
    <row r="910" spans="1:14" ht="72" hidden="1" x14ac:dyDescent="0.25">
      <c r="A910" s="122">
        <v>906</v>
      </c>
      <c r="B910" s="122"/>
      <c r="C910" s="125" t="s">
        <v>20</v>
      </c>
      <c r="D910" s="123"/>
      <c r="E910" s="123"/>
      <c r="F910" s="129" t="s">
        <v>8177</v>
      </c>
      <c r="G910" s="125">
        <v>43272</v>
      </c>
      <c r="H910" s="122"/>
      <c r="I910" s="122" t="s">
        <v>6867</v>
      </c>
      <c r="J910" s="122" t="s">
        <v>7594</v>
      </c>
      <c r="K910" s="126" t="s">
        <v>8178</v>
      </c>
      <c r="L910" s="127" t="s">
        <v>23</v>
      </c>
      <c r="M910" s="127" t="s">
        <v>24</v>
      </c>
      <c r="N910" t="str">
        <f t="shared" si="17"/>
        <v>no es tupa</v>
      </c>
    </row>
    <row r="911" spans="1:14" ht="72" hidden="1" x14ac:dyDescent="0.25">
      <c r="A911" s="122">
        <v>907</v>
      </c>
      <c r="B911" s="122"/>
      <c r="C911" s="125" t="s">
        <v>20</v>
      </c>
      <c r="D911" s="123"/>
      <c r="E911" s="123"/>
      <c r="F911" s="129" t="s">
        <v>8179</v>
      </c>
      <c r="G911" s="125">
        <v>43272</v>
      </c>
      <c r="H911" s="122"/>
      <c r="I911" s="122" t="s">
        <v>6867</v>
      </c>
      <c r="J911" s="122" t="s">
        <v>7594</v>
      </c>
      <c r="K911" s="126" t="s">
        <v>8180</v>
      </c>
      <c r="L911" s="127" t="s">
        <v>23</v>
      </c>
      <c r="M911" s="127" t="s">
        <v>24</v>
      </c>
      <c r="N911" t="str">
        <f t="shared" si="17"/>
        <v>no es tupa</v>
      </c>
    </row>
    <row r="912" spans="1:14" ht="72" hidden="1" x14ac:dyDescent="0.25">
      <c r="A912" s="122">
        <v>908</v>
      </c>
      <c r="B912" s="122"/>
      <c r="C912" s="125" t="s">
        <v>20</v>
      </c>
      <c r="D912" s="123"/>
      <c r="E912" s="123"/>
      <c r="F912" s="129" t="s">
        <v>8181</v>
      </c>
      <c r="G912" s="125">
        <v>43272</v>
      </c>
      <c r="H912" s="122"/>
      <c r="I912" s="122" t="s">
        <v>6867</v>
      </c>
      <c r="J912" s="122" t="s">
        <v>7594</v>
      </c>
      <c r="K912" s="126" t="s">
        <v>8182</v>
      </c>
      <c r="L912" s="127" t="s">
        <v>23</v>
      </c>
      <c r="M912" s="127" t="s">
        <v>24</v>
      </c>
      <c r="N912" t="str">
        <f t="shared" si="17"/>
        <v>no es tupa</v>
      </c>
    </row>
    <row r="913" spans="1:14" ht="72" hidden="1" x14ac:dyDescent="0.25">
      <c r="A913" s="122">
        <v>909</v>
      </c>
      <c r="B913" s="122"/>
      <c r="C913" s="125" t="s">
        <v>20</v>
      </c>
      <c r="D913" s="123"/>
      <c r="E913" s="123"/>
      <c r="F913" s="129" t="s">
        <v>8183</v>
      </c>
      <c r="G913" s="125">
        <v>43272</v>
      </c>
      <c r="H913" s="122"/>
      <c r="I913" s="122" t="s">
        <v>6867</v>
      </c>
      <c r="J913" s="122" t="s">
        <v>7594</v>
      </c>
      <c r="K913" s="126" t="s">
        <v>8184</v>
      </c>
      <c r="L913" s="127" t="s">
        <v>23</v>
      </c>
      <c r="M913" s="127" t="s">
        <v>24</v>
      </c>
      <c r="N913" t="str">
        <f t="shared" si="17"/>
        <v>no es tupa</v>
      </c>
    </row>
    <row r="914" spans="1:14" ht="72" hidden="1" x14ac:dyDescent="0.25">
      <c r="A914" s="122">
        <v>910</v>
      </c>
      <c r="B914" s="122"/>
      <c r="C914" s="125" t="s">
        <v>20</v>
      </c>
      <c r="D914" s="123"/>
      <c r="E914" s="123"/>
      <c r="F914" s="129" t="s">
        <v>8185</v>
      </c>
      <c r="G914" s="125">
        <v>43272</v>
      </c>
      <c r="H914" s="122"/>
      <c r="I914" s="122" t="s">
        <v>6867</v>
      </c>
      <c r="J914" s="122" t="s">
        <v>7594</v>
      </c>
      <c r="K914" s="126" t="s">
        <v>8186</v>
      </c>
      <c r="L914" s="127" t="s">
        <v>23</v>
      </c>
      <c r="M914" s="127" t="s">
        <v>24</v>
      </c>
      <c r="N914" t="str">
        <f t="shared" si="17"/>
        <v>no es tupa</v>
      </c>
    </row>
    <row r="915" spans="1:14" ht="72" hidden="1" x14ac:dyDescent="0.25">
      <c r="A915" s="122">
        <v>911</v>
      </c>
      <c r="B915" s="122"/>
      <c r="C915" s="125" t="s">
        <v>20</v>
      </c>
      <c r="D915" s="123"/>
      <c r="E915" s="123"/>
      <c r="F915" s="129" t="s">
        <v>8187</v>
      </c>
      <c r="G915" s="125">
        <v>43273</v>
      </c>
      <c r="H915" s="122"/>
      <c r="I915" s="122" t="s">
        <v>6867</v>
      </c>
      <c r="J915" s="122" t="s">
        <v>7594</v>
      </c>
      <c r="K915" s="126" t="s">
        <v>8188</v>
      </c>
      <c r="L915" s="127" t="s">
        <v>23</v>
      </c>
      <c r="M915" s="127" t="s">
        <v>24</v>
      </c>
      <c r="N915" t="str">
        <f t="shared" si="17"/>
        <v>no es tupa</v>
      </c>
    </row>
    <row r="916" spans="1:14" ht="72" hidden="1" x14ac:dyDescent="0.25">
      <c r="A916" s="122">
        <v>912</v>
      </c>
      <c r="B916" s="122"/>
      <c r="C916" s="125" t="s">
        <v>20</v>
      </c>
      <c r="D916" s="123"/>
      <c r="E916" s="123"/>
      <c r="F916" s="129" t="s">
        <v>8189</v>
      </c>
      <c r="G916" s="125">
        <v>43273</v>
      </c>
      <c r="H916" s="122"/>
      <c r="I916" s="122" t="s">
        <v>6867</v>
      </c>
      <c r="J916" s="122" t="s">
        <v>7594</v>
      </c>
      <c r="K916" s="126" t="s">
        <v>8190</v>
      </c>
      <c r="L916" s="127" t="s">
        <v>23</v>
      </c>
      <c r="M916" s="127" t="s">
        <v>24</v>
      </c>
      <c r="N916" t="str">
        <f t="shared" si="17"/>
        <v>no es tupa</v>
      </c>
    </row>
    <row r="917" spans="1:14" ht="72" hidden="1" x14ac:dyDescent="0.25">
      <c r="A917" s="122">
        <v>913</v>
      </c>
      <c r="B917" s="122"/>
      <c r="C917" s="125" t="s">
        <v>20</v>
      </c>
      <c r="D917" s="123"/>
      <c r="E917" s="123"/>
      <c r="F917" s="129" t="s">
        <v>8191</v>
      </c>
      <c r="G917" s="125">
        <v>43273</v>
      </c>
      <c r="H917" s="122"/>
      <c r="I917" s="122" t="s">
        <v>6867</v>
      </c>
      <c r="J917" s="122" t="s">
        <v>7594</v>
      </c>
      <c r="K917" s="126" t="s">
        <v>8192</v>
      </c>
      <c r="L917" s="127" t="s">
        <v>23</v>
      </c>
      <c r="M917" s="127" t="s">
        <v>24</v>
      </c>
      <c r="N917" t="str">
        <f t="shared" si="17"/>
        <v>no es tupa</v>
      </c>
    </row>
    <row r="918" spans="1:14" ht="72" hidden="1" x14ac:dyDescent="0.25">
      <c r="A918" s="122">
        <v>914</v>
      </c>
      <c r="B918" s="122"/>
      <c r="C918" s="125" t="s">
        <v>20</v>
      </c>
      <c r="D918" s="123"/>
      <c r="E918" s="123"/>
      <c r="F918" s="129" t="s">
        <v>8193</v>
      </c>
      <c r="G918" s="125">
        <v>43273</v>
      </c>
      <c r="H918" s="122"/>
      <c r="I918" s="122" t="s">
        <v>6867</v>
      </c>
      <c r="J918" s="122" t="s">
        <v>7594</v>
      </c>
      <c r="K918" s="126" t="s">
        <v>8194</v>
      </c>
      <c r="L918" s="127" t="s">
        <v>23</v>
      </c>
      <c r="M918" s="127" t="s">
        <v>24</v>
      </c>
      <c r="N918" t="str">
        <f t="shared" si="17"/>
        <v>no es tupa</v>
      </c>
    </row>
    <row r="919" spans="1:14" ht="72" hidden="1" x14ac:dyDescent="0.25">
      <c r="A919" s="122">
        <v>915</v>
      </c>
      <c r="B919" s="122"/>
      <c r="C919" s="125" t="s">
        <v>20</v>
      </c>
      <c r="D919" s="123"/>
      <c r="E919" s="123" t="s">
        <v>8195</v>
      </c>
      <c r="F919" s="129" t="s">
        <v>8196</v>
      </c>
      <c r="G919" s="125">
        <v>43273</v>
      </c>
      <c r="H919" s="122"/>
      <c r="I919" s="122" t="s">
        <v>6867</v>
      </c>
      <c r="J919" s="122" t="s">
        <v>7594</v>
      </c>
      <c r="K919" s="126" t="s">
        <v>8197</v>
      </c>
      <c r="L919" s="127" t="s">
        <v>23</v>
      </c>
      <c r="M919" s="127" t="s">
        <v>24</v>
      </c>
      <c r="N919" t="str">
        <f t="shared" si="17"/>
        <v>no es tupa</v>
      </c>
    </row>
    <row r="920" spans="1:14" ht="72" hidden="1" x14ac:dyDescent="0.25">
      <c r="A920" s="122">
        <v>916</v>
      </c>
      <c r="B920" s="122"/>
      <c r="C920" s="125" t="s">
        <v>20</v>
      </c>
      <c r="D920" s="123"/>
      <c r="E920" s="123"/>
      <c r="F920" s="129" t="s">
        <v>8198</v>
      </c>
      <c r="G920" s="125">
        <v>43273</v>
      </c>
      <c r="H920" s="122"/>
      <c r="I920" s="122" t="s">
        <v>6867</v>
      </c>
      <c r="J920" s="122" t="s">
        <v>7594</v>
      </c>
      <c r="K920" s="126" t="s">
        <v>8199</v>
      </c>
      <c r="L920" s="127" t="s">
        <v>23</v>
      </c>
      <c r="M920" s="127" t="s">
        <v>24</v>
      </c>
      <c r="N920" t="str">
        <f t="shared" si="17"/>
        <v>no es tupa</v>
      </c>
    </row>
    <row r="921" spans="1:14" ht="72" hidden="1" x14ac:dyDescent="0.25">
      <c r="A921" s="122">
        <v>917</v>
      </c>
      <c r="B921" s="122"/>
      <c r="C921" s="125" t="s">
        <v>20</v>
      </c>
      <c r="D921" s="123"/>
      <c r="E921" s="123"/>
      <c r="F921" s="129" t="s">
        <v>8200</v>
      </c>
      <c r="G921" s="125">
        <v>43273</v>
      </c>
      <c r="H921" s="122"/>
      <c r="I921" s="122" t="s">
        <v>6867</v>
      </c>
      <c r="J921" s="122" t="s">
        <v>7594</v>
      </c>
      <c r="K921" s="126" t="s">
        <v>8201</v>
      </c>
      <c r="L921" s="127" t="s">
        <v>23</v>
      </c>
      <c r="M921" s="127" t="s">
        <v>24</v>
      </c>
      <c r="N921" t="str">
        <f t="shared" si="17"/>
        <v>no es tupa</v>
      </c>
    </row>
    <row r="922" spans="1:14" ht="72" hidden="1" x14ac:dyDescent="0.25">
      <c r="A922" s="122">
        <v>918</v>
      </c>
      <c r="B922" s="122"/>
      <c r="C922" s="125" t="s">
        <v>20</v>
      </c>
      <c r="D922" s="123"/>
      <c r="E922" s="123"/>
      <c r="F922" s="129" t="s">
        <v>8202</v>
      </c>
      <c r="G922" s="125">
        <v>43273</v>
      </c>
      <c r="H922" s="122"/>
      <c r="I922" s="122" t="s">
        <v>6867</v>
      </c>
      <c r="J922" s="122" t="s">
        <v>7594</v>
      </c>
      <c r="K922" s="126" t="s">
        <v>8203</v>
      </c>
      <c r="L922" s="127" t="s">
        <v>23</v>
      </c>
      <c r="M922" s="127" t="s">
        <v>24</v>
      </c>
      <c r="N922" t="str">
        <f t="shared" si="17"/>
        <v>no es tupa</v>
      </c>
    </row>
    <row r="923" spans="1:14" ht="84" hidden="1" x14ac:dyDescent="0.25">
      <c r="A923" s="122">
        <v>919</v>
      </c>
      <c r="B923" s="122"/>
      <c r="C923" s="125" t="s">
        <v>20</v>
      </c>
      <c r="D923" s="123"/>
      <c r="E923" s="123"/>
      <c r="F923" s="129" t="s">
        <v>8204</v>
      </c>
      <c r="G923" s="125">
        <v>43273</v>
      </c>
      <c r="H923" s="122"/>
      <c r="I923" s="122" t="s">
        <v>6867</v>
      </c>
      <c r="J923" s="122" t="s">
        <v>7594</v>
      </c>
      <c r="K923" s="126" t="s">
        <v>8205</v>
      </c>
      <c r="L923" s="127" t="s">
        <v>23</v>
      </c>
      <c r="M923" s="127" t="s">
        <v>24</v>
      </c>
      <c r="N923" t="str">
        <f t="shared" si="17"/>
        <v>no es tupa</v>
      </c>
    </row>
    <row r="924" spans="1:14" ht="72" hidden="1" x14ac:dyDescent="0.25">
      <c r="A924" s="122">
        <v>920</v>
      </c>
      <c r="B924" s="122"/>
      <c r="C924" s="125" t="s">
        <v>20</v>
      </c>
      <c r="D924" s="123"/>
      <c r="E924" s="123"/>
      <c r="F924" s="129" t="s">
        <v>8206</v>
      </c>
      <c r="G924" s="125">
        <v>43273</v>
      </c>
      <c r="H924" s="122"/>
      <c r="I924" s="122" t="s">
        <v>6867</v>
      </c>
      <c r="J924" s="122" t="s">
        <v>7594</v>
      </c>
      <c r="K924" s="126" t="s">
        <v>8207</v>
      </c>
      <c r="L924" s="127" t="s">
        <v>23</v>
      </c>
      <c r="M924" s="127" t="s">
        <v>24</v>
      </c>
      <c r="N924" t="str">
        <f t="shared" si="17"/>
        <v>no es tupa</v>
      </c>
    </row>
    <row r="925" spans="1:14" ht="84" hidden="1" x14ac:dyDescent="0.25">
      <c r="A925" s="122">
        <v>921</v>
      </c>
      <c r="B925" s="122"/>
      <c r="C925" s="125" t="s">
        <v>20</v>
      </c>
      <c r="D925" s="123"/>
      <c r="E925" s="123"/>
      <c r="F925" s="129" t="s">
        <v>8208</v>
      </c>
      <c r="G925" s="125">
        <v>43273</v>
      </c>
      <c r="H925" s="122"/>
      <c r="I925" s="122" t="s">
        <v>6867</v>
      </c>
      <c r="J925" s="122" t="s">
        <v>7594</v>
      </c>
      <c r="K925" s="126" t="s">
        <v>8209</v>
      </c>
      <c r="L925" s="127" t="s">
        <v>23</v>
      </c>
      <c r="M925" s="127" t="s">
        <v>24</v>
      </c>
      <c r="N925" t="str">
        <f t="shared" si="17"/>
        <v>no es tupa</v>
      </c>
    </row>
    <row r="926" spans="1:14" ht="72" hidden="1" x14ac:dyDescent="0.25">
      <c r="A926" s="122">
        <v>922</v>
      </c>
      <c r="B926" s="122"/>
      <c r="C926" s="125" t="s">
        <v>20</v>
      </c>
      <c r="D926" s="123"/>
      <c r="E926" s="123"/>
      <c r="F926" s="129" t="s">
        <v>8210</v>
      </c>
      <c r="G926" s="125">
        <v>43273</v>
      </c>
      <c r="H926" s="122"/>
      <c r="I926" s="122" t="s">
        <v>6867</v>
      </c>
      <c r="J926" s="122" t="s">
        <v>7594</v>
      </c>
      <c r="K926" s="126" t="s">
        <v>8211</v>
      </c>
      <c r="L926" s="127" t="s">
        <v>23</v>
      </c>
      <c r="M926" s="127" t="s">
        <v>24</v>
      </c>
      <c r="N926" t="str">
        <f t="shared" si="17"/>
        <v>no es tupa</v>
      </c>
    </row>
    <row r="927" spans="1:14" ht="84" hidden="1" x14ac:dyDescent="0.25">
      <c r="A927" s="122">
        <v>923</v>
      </c>
      <c r="B927" s="122"/>
      <c r="C927" s="125" t="s">
        <v>20</v>
      </c>
      <c r="D927" s="123"/>
      <c r="E927" s="123"/>
      <c r="F927" s="129" t="s">
        <v>8212</v>
      </c>
      <c r="G927" s="125">
        <v>43273</v>
      </c>
      <c r="H927" s="122"/>
      <c r="I927" s="122" t="s">
        <v>6867</v>
      </c>
      <c r="J927" s="122" t="s">
        <v>7594</v>
      </c>
      <c r="K927" s="126" t="s">
        <v>8213</v>
      </c>
      <c r="L927" s="127" t="s">
        <v>23</v>
      </c>
      <c r="M927" s="127" t="s">
        <v>24</v>
      </c>
      <c r="N927" t="str">
        <f t="shared" si="17"/>
        <v>no es tupa</v>
      </c>
    </row>
    <row r="928" spans="1:14" ht="72" hidden="1" x14ac:dyDescent="0.25">
      <c r="A928" s="122">
        <v>924</v>
      </c>
      <c r="B928" s="122"/>
      <c r="C928" s="125" t="s">
        <v>20</v>
      </c>
      <c r="D928" s="123"/>
      <c r="E928" s="123"/>
      <c r="F928" s="129" t="s">
        <v>8214</v>
      </c>
      <c r="G928" s="125">
        <v>43273</v>
      </c>
      <c r="H928" s="122"/>
      <c r="I928" s="122" t="s">
        <v>6867</v>
      </c>
      <c r="J928" s="122" t="s">
        <v>7594</v>
      </c>
      <c r="K928" s="126" t="s">
        <v>8215</v>
      </c>
      <c r="L928" s="127" t="s">
        <v>23</v>
      </c>
      <c r="M928" s="127" t="s">
        <v>24</v>
      </c>
      <c r="N928" t="str">
        <f t="shared" si="17"/>
        <v>no es tupa</v>
      </c>
    </row>
    <row r="929" spans="1:14" ht="72" hidden="1" x14ac:dyDescent="0.25">
      <c r="A929" s="122">
        <v>925</v>
      </c>
      <c r="B929" s="122"/>
      <c r="C929" s="125" t="s">
        <v>20</v>
      </c>
      <c r="D929" s="123"/>
      <c r="E929" s="123"/>
      <c r="F929" s="129" t="s">
        <v>8216</v>
      </c>
      <c r="G929" s="125">
        <v>43273</v>
      </c>
      <c r="H929" s="122"/>
      <c r="I929" s="122" t="s">
        <v>6867</v>
      </c>
      <c r="J929" s="122" t="s">
        <v>7594</v>
      </c>
      <c r="K929" s="126" t="s">
        <v>8217</v>
      </c>
      <c r="L929" s="127" t="s">
        <v>23</v>
      </c>
      <c r="M929" s="127" t="s">
        <v>24</v>
      </c>
      <c r="N929" t="str">
        <f t="shared" si="17"/>
        <v>no es tupa</v>
      </c>
    </row>
    <row r="930" spans="1:14" ht="72" hidden="1" x14ac:dyDescent="0.25">
      <c r="A930" s="122">
        <v>926</v>
      </c>
      <c r="B930" s="122"/>
      <c r="C930" s="125" t="s">
        <v>20</v>
      </c>
      <c r="D930" s="123"/>
      <c r="E930" s="123"/>
      <c r="F930" s="129" t="s">
        <v>8218</v>
      </c>
      <c r="G930" s="125">
        <v>43273</v>
      </c>
      <c r="H930" s="122"/>
      <c r="I930" s="122" t="s">
        <v>6867</v>
      </c>
      <c r="J930" s="122" t="s">
        <v>7594</v>
      </c>
      <c r="K930" s="126" t="s">
        <v>8219</v>
      </c>
      <c r="L930" s="127" t="s">
        <v>23</v>
      </c>
      <c r="M930" s="127" t="s">
        <v>24</v>
      </c>
      <c r="N930" t="str">
        <f t="shared" si="17"/>
        <v>no es tupa</v>
      </c>
    </row>
    <row r="931" spans="1:14" ht="72" hidden="1" x14ac:dyDescent="0.25">
      <c r="A931" s="122">
        <v>927</v>
      </c>
      <c r="B931" s="122"/>
      <c r="C931" s="125" t="s">
        <v>20</v>
      </c>
      <c r="D931" s="123"/>
      <c r="E931" s="123"/>
      <c r="F931" s="129" t="s">
        <v>8220</v>
      </c>
      <c r="G931" s="125">
        <v>43273</v>
      </c>
      <c r="H931" s="122"/>
      <c r="I931" s="122" t="s">
        <v>6867</v>
      </c>
      <c r="J931" s="122" t="s">
        <v>7594</v>
      </c>
      <c r="K931" s="126" t="s">
        <v>8221</v>
      </c>
      <c r="L931" s="127" t="s">
        <v>23</v>
      </c>
      <c r="M931" s="127" t="s">
        <v>24</v>
      </c>
      <c r="N931" t="str">
        <f t="shared" si="17"/>
        <v>no es tupa</v>
      </c>
    </row>
    <row r="932" spans="1:14" ht="72" hidden="1" x14ac:dyDescent="0.25">
      <c r="A932" s="122">
        <v>928</v>
      </c>
      <c r="B932" s="122"/>
      <c r="C932" s="125" t="s">
        <v>20</v>
      </c>
      <c r="D932" s="123"/>
      <c r="E932" s="123"/>
      <c r="F932" s="129" t="s">
        <v>8222</v>
      </c>
      <c r="G932" s="125">
        <v>43273</v>
      </c>
      <c r="H932" s="122"/>
      <c r="I932" s="122" t="s">
        <v>6867</v>
      </c>
      <c r="J932" s="122" t="s">
        <v>7594</v>
      </c>
      <c r="K932" s="126" t="s">
        <v>8223</v>
      </c>
      <c r="L932" s="127" t="s">
        <v>23</v>
      </c>
      <c r="M932" s="127" t="s">
        <v>24</v>
      </c>
      <c r="N932" t="str">
        <f t="shared" si="17"/>
        <v>no es tupa</v>
      </c>
    </row>
    <row r="933" spans="1:14" ht="72" hidden="1" x14ac:dyDescent="0.25">
      <c r="A933" s="122">
        <v>929</v>
      </c>
      <c r="B933" s="122"/>
      <c r="C933" s="125" t="s">
        <v>20</v>
      </c>
      <c r="D933" s="123"/>
      <c r="E933" s="123"/>
      <c r="F933" s="129" t="s">
        <v>8224</v>
      </c>
      <c r="G933" s="125">
        <v>43273</v>
      </c>
      <c r="H933" s="122"/>
      <c r="I933" s="122" t="s">
        <v>6867</v>
      </c>
      <c r="J933" s="122" t="s">
        <v>7594</v>
      </c>
      <c r="K933" s="126" t="s">
        <v>8225</v>
      </c>
      <c r="L933" s="127" t="s">
        <v>23</v>
      </c>
      <c r="M933" s="127" t="s">
        <v>24</v>
      </c>
      <c r="N933" t="str">
        <f t="shared" si="17"/>
        <v>no es tupa</v>
      </c>
    </row>
    <row r="934" spans="1:14" ht="72" hidden="1" x14ac:dyDescent="0.25">
      <c r="A934" s="122">
        <v>930</v>
      </c>
      <c r="B934" s="122"/>
      <c r="C934" s="125" t="s">
        <v>20</v>
      </c>
      <c r="D934" s="123"/>
      <c r="E934" s="123"/>
      <c r="F934" s="129" t="s">
        <v>8226</v>
      </c>
      <c r="G934" s="125">
        <v>43273</v>
      </c>
      <c r="H934" s="122"/>
      <c r="I934" s="122" t="s">
        <v>6867</v>
      </c>
      <c r="J934" s="122" t="s">
        <v>7594</v>
      </c>
      <c r="K934" s="126" t="s">
        <v>8227</v>
      </c>
      <c r="L934" s="127" t="s">
        <v>23</v>
      </c>
      <c r="M934" s="127" t="s">
        <v>24</v>
      </c>
      <c r="N934" t="str">
        <f t="shared" si="17"/>
        <v>no es tupa</v>
      </c>
    </row>
    <row r="935" spans="1:14" ht="72" hidden="1" x14ac:dyDescent="0.25">
      <c r="A935" s="122">
        <v>931</v>
      </c>
      <c r="B935" s="122"/>
      <c r="C935" s="125" t="s">
        <v>20</v>
      </c>
      <c r="D935" s="123"/>
      <c r="E935" s="123"/>
      <c r="F935" s="129" t="s">
        <v>8228</v>
      </c>
      <c r="G935" s="125">
        <v>43273</v>
      </c>
      <c r="H935" s="122"/>
      <c r="I935" s="122" t="s">
        <v>6867</v>
      </c>
      <c r="J935" s="122" t="s">
        <v>7594</v>
      </c>
      <c r="K935" s="126" t="s">
        <v>8229</v>
      </c>
      <c r="L935" s="127" t="s">
        <v>23</v>
      </c>
      <c r="M935" s="127" t="s">
        <v>24</v>
      </c>
      <c r="N935" t="str">
        <f t="shared" si="17"/>
        <v>no es tupa</v>
      </c>
    </row>
    <row r="936" spans="1:14" ht="72" hidden="1" x14ac:dyDescent="0.25">
      <c r="A936" s="122">
        <v>932</v>
      </c>
      <c r="B936" s="122"/>
      <c r="C936" s="125" t="s">
        <v>20</v>
      </c>
      <c r="D936" s="123"/>
      <c r="E936" s="123"/>
      <c r="F936" s="129" t="s">
        <v>8230</v>
      </c>
      <c r="G936" s="125">
        <v>43273</v>
      </c>
      <c r="H936" s="122"/>
      <c r="I936" s="122" t="s">
        <v>6867</v>
      </c>
      <c r="J936" s="122" t="s">
        <v>7594</v>
      </c>
      <c r="K936" s="126" t="s">
        <v>8231</v>
      </c>
      <c r="L936" s="127" t="s">
        <v>23</v>
      </c>
      <c r="M936" s="127" t="s">
        <v>24</v>
      </c>
      <c r="N936" t="str">
        <f t="shared" si="17"/>
        <v>no es tupa</v>
      </c>
    </row>
    <row r="937" spans="1:14" ht="24" hidden="1" x14ac:dyDescent="0.25">
      <c r="A937" s="122">
        <v>933</v>
      </c>
      <c r="B937" s="122" t="s">
        <v>20</v>
      </c>
      <c r="C937" s="125" t="s">
        <v>20</v>
      </c>
      <c r="D937" s="123" t="s">
        <v>20</v>
      </c>
      <c r="E937" s="123" t="s">
        <v>20</v>
      </c>
      <c r="F937" s="129" t="s">
        <v>8232</v>
      </c>
      <c r="G937" s="125" t="s">
        <v>20</v>
      </c>
      <c r="H937" s="122" t="s">
        <v>20</v>
      </c>
      <c r="I937" s="122" t="s">
        <v>20</v>
      </c>
      <c r="J937" s="122" t="s">
        <v>7985</v>
      </c>
      <c r="K937" s="134" t="s">
        <v>20</v>
      </c>
      <c r="L937" s="127" t="s">
        <v>20</v>
      </c>
      <c r="M937" s="127" t="s">
        <v>20</v>
      </c>
      <c r="N937" t="s">
        <v>7986</v>
      </c>
    </row>
    <row r="938" spans="1:14" ht="72" hidden="1" x14ac:dyDescent="0.25">
      <c r="A938" s="122">
        <v>934</v>
      </c>
      <c r="B938" s="122"/>
      <c r="C938" s="125" t="s">
        <v>20</v>
      </c>
      <c r="D938" s="123"/>
      <c r="E938" s="123"/>
      <c r="F938" s="129" t="s">
        <v>8233</v>
      </c>
      <c r="G938" s="125">
        <v>43273</v>
      </c>
      <c r="H938" s="122"/>
      <c r="I938" s="122" t="s">
        <v>6867</v>
      </c>
      <c r="J938" s="122" t="s">
        <v>7594</v>
      </c>
      <c r="K938" s="126" t="s">
        <v>8234</v>
      </c>
      <c r="L938" s="127" t="s">
        <v>23</v>
      </c>
      <c r="M938" s="127" t="s">
        <v>24</v>
      </c>
      <c r="N938" t="str">
        <f t="shared" si="17"/>
        <v>no es tupa</v>
      </c>
    </row>
    <row r="939" spans="1:14" ht="72" hidden="1" x14ac:dyDescent="0.25">
      <c r="A939" s="122">
        <v>935</v>
      </c>
      <c r="B939" s="122"/>
      <c r="C939" s="125" t="s">
        <v>20</v>
      </c>
      <c r="D939" s="123"/>
      <c r="E939" s="123"/>
      <c r="F939" s="129" t="s">
        <v>8235</v>
      </c>
      <c r="G939" s="125">
        <v>43273</v>
      </c>
      <c r="H939" s="122"/>
      <c r="I939" s="122" t="s">
        <v>6867</v>
      </c>
      <c r="J939" s="122" t="s">
        <v>7594</v>
      </c>
      <c r="K939" s="126" t="s">
        <v>8236</v>
      </c>
      <c r="L939" s="127" t="s">
        <v>23</v>
      </c>
      <c r="M939" s="127" t="s">
        <v>24</v>
      </c>
      <c r="N939" t="str">
        <f t="shared" si="17"/>
        <v>no es tupa</v>
      </c>
    </row>
    <row r="940" spans="1:14" ht="72" hidden="1" x14ac:dyDescent="0.25">
      <c r="A940" s="122">
        <v>936</v>
      </c>
      <c r="B940" s="122"/>
      <c r="C940" s="125" t="s">
        <v>20</v>
      </c>
      <c r="D940" s="123"/>
      <c r="E940" s="123"/>
      <c r="F940" s="129" t="s">
        <v>8237</v>
      </c>
      <c r="G940" s="125">
        <v>43273</v>
      </c>
      <c r="H940" s="122"/>
      <c r="I940" s="122" t="s">
        <v>6867</v>
      </c>
      <c r="J940" s="122" t="s">
        <v>7594</v>
      </c>
      <c r="K940" s="126" t="s">
        <v>8238</v>
      </c>
      <c r="L940" s="127" t="s">
        <v>23</v>
      </c>
      <c r="M940" s="127" t="s">
        <v>24</v>
      </c>
      <c r="N940" t="str">
        <f t="shared" si="17"/>
        <v>no es tupa</v>
      </c>
    </row>
    <row r="941" spans="1:14" ht="72" hidden="1" x14ac:dyDescent="0.25">
      <c r="A941" s="122">
        <v>937</v>
      </c>
      <c r="B941" s="122"/>
      <c r="C941" s="125" t="s">
        <v>20</v>
      </c>
      <c r="D941" s="123"/>
      <c r="E941" s="123"/>
      <c r="F941" s="129" t="s">
        <v>8239</v>
      </c>
      <c r="G941" s="125">
        <v>43273</v>
      </c>
      <c r="H941" s="122"/>
      <c r="I941" s="122" t="s">
        <v>6867</v>
      </c>
      <c r="J941" s="122" t="s">
        <v>7594</v>
      </c>
      <c r="K941" s="126" t="s">
        <v>8240</v>
      </c>
      <c r="L941" s="127" t="s">
        <v>23</v>
      </c>
      <c r="M941" s="127" t="s">
        <v>24</v>
      </c>
      <c r="N941" t="str">
        <f t="shared" si="17"/>
        <v>no es tupa</v>
      </c>
    </row>
    <row r="942" spans="1:14" ht="72" hidden="1" x14ac:dyDescent="0.25">
      <c r="A942" s="122">
        <v>938</v>
      </c>
      <c r="B942" s="122"/>
      <c r="C942" s="125" t="s">
        <v>20</v>
      </c>
      <c r="D942" s="123"/>
      <c r="E942" s="123"/>
      <c r="F942" s="129" t="s">
        <v>8241</v>
      </c>
      <c r="G942" s="125">
        <v>43273</v>
      </c>
      <c r="H942" s="122"/>
      <c r="I942" s="122" t="s">
        <v>6867</v>
      </c>
      <c r="J942" s="122" t="s">
        <v>7594</v>
      </c>
      <c r="K942" s="126" t="s">
        <v>8242</v>
      </c>
      <c r="L942" s="127" t="s">
        <v>23</v>
      </c>
      <c r="M942" s="127" t="s">
        <v>24</v>
      </c>
      <c r="N942" t="str">
        <f t="shared" si="17"/>
        <v>no es tupa</v>
      </c>
    </row>
    <row r="943" spans="1:14" ht="72" hidden="1" x14ac:dyDescent="0.25">
      <c r="A943" s="122">
        <v>939</v>
      </c>
      <c r="B943" s="122"/>
      <c r="C943" s="125" t="s">
        <v>20</v>
      </c>
      <c r="D943" s="123"/>
      <c r="E943" s="123"/>
      <c r="F943" s="129" t="s">
        <v>8243</v>
      </c>
      <c r="G943" s="125">
        <v>43273</v>
      </c>
      <c r="H943" s="122"/>
      <c r="I943" s="122" t="s">
        <v>6867</v>
      </c>
      <c r="J943" s="122" t="s">
        <v>7594</v>
      </c>
      <c r="K943" s="126" t="s">
        <v>8244</v>
      </c>
      <c r="L943" s="127" t="s">
        <v>23</v>
      </c>
      <c r="M943" s="127" t="s">
        <v>24</v>
      </c>
      <c r="N943" t="str">
        <f t="shared" si="17"/>
        <v>no es tupa</v>
      </c>
    </row>
    <row r="944" spans="1:14" ht="84" hidden="1" x14ac:dyDescent="0.25">
      <c r="A944" s="122">
        <v>940</v>
      </c>
      <c r="B944" s="122"/>
      <c r="C944" s="125" t="s">
        <v>20</v>
      </c>
      <c r="D944" s="123"/>
      <c r="E944" s="123"/>
      <c r="F944" s="129" t="s">
        <v>8245</v>
      </c>
      <c r="G944" s="125">
        <v>43273</v>
      </c>
      <c r="H944" s="122"/>
      <c r="I944" s="122" t="s">
        <v>6867</v>
      </c>
      <c r="J944" s="122" t="s">
        <v>7594</v>
      </c>
      <c r="K944" s="126" t="s">
        <v>8246</v>
      </c>
      <c r="L944" s="127" t="s">
        <v>23</v>
      </c>
      <c r="M944" s="127" t="s">
        <v>24</v>
      </c>
      <c r="N944" t="str">
        <f t="shared" si="17"/>
        <v>no es tupa</v>
      </c>
    </row>
    <row r="945" spans="1:14" ht="72" hidden="1" x14ac:dyDescent="0.25">
      <c r="A945" s="122">
        <v>941</v>
      </c>
      <c r="B945" s="122"/>
      <c r="C945" s="125" t="s">
        <v>20</v>
      </c>
      <c r="D945" s="123"/>
      <c r="E945" s="123"/>
      <c r="F945" s="129" t="s">
        <v>8247</v>
      </c>
      <c r="G945" s="125">
        <v>43273</v>
      </c>
      <c r="H945" s="122"/>
      <c r="I945" s="122" t="s">
        <v>6867</v>
      </c>
      <c r="J945" s="122" t="s">
        <v>7594</v>
      </c>
      <c r="K945" s="126" t="s">
        <v>8248</v>
      </c>
      <c r="L945" s="127" t="s">
        <v>23</v>
      </c>
      <c r="M945" s="127" t="s">
        <v>24</v>
      </c>
      <c r="N945" t="str">
        <f t="shared" si="17"/>
        <v>no es tupa</v>
      </c>
    </row>
    <row r="946" spans="1:14" ht="72" hidden="1" x14ac:dyDescent="0.25">
      <c r="A946" s="122">
        <v>942</v>
      </c>
      <c r="B946" s="122"/>
      <c r="C946" s="125" t="s">
        <v>20</v>
      </c>
      <c r="D946" s="123"/>
      <c r="E946" s="123"/>
      <c r="F946" s="129" t="s">
        <v>8249</v>
      </c>
      <c r="G946" s="125">
        <v>43273</v>
      </c>
      <c r="H946" s="122"/>
      <c r="I946" s="122" t="s">
        <v>6867</v>
      </c>
      <c r="J946" s="122" t="s">
        <v>7594</v>
      </c>
      <c r="K946" s="126" t="s">
        <v>8250</v>
      </c>
      <c r="L946" s="127" t="s">
        <v>23</v>
      </c>
      <c r="M946" s="127" t="s">
        <v>24</v>
      </c>
      <c r="N946" t="str">
        <f t="shared" si="17"/>
        <v>no es tupa</v>
      </c>
    </row>
    <row r="947" spans="1:14" ht="72" hidden="1" x14ac:dyDescent="0.25">
      <c r="A947" s="122">
        <v>943</v>
      </c>
      <c r="B947" s="122"/>
      <c r="C947" s="125" t="s">
        <v>20</v>
      </c>
      <c r="D947" s="123"/>
      <c r="E947" s="123"/>
      <c r="F947" s="129" t="s">
        <v>8251</v>
      </c>
      <c r="G947" s="125">
        <v>43273</v>
      </c>
      <c r="H947" s="122"/>
      <c r="I947" s="122" t="s">
        <v>6867</v>
      </c>
      <c r="J947" s="122" t="s">
        <v>7594</v>
      </c>
      <c r="K947" s="126" t="s">
        <v>8252</v>
      </c>
      <c r="L947" s="127" t="s">
        <v>23</v>
      </c>
      <c r="M947" s="127" t="s">
        <v>24</v>
      </c>
      <c r="N947" t="str">
        <f t="shared" si="17"/>
        <v>no es tupa</v>
      </c>
    </row>
    <row r="948" spans="1:14" ht="84" hidden="1" x14ac:dyDescent="0.25">
      <c r="A948" s="122">
        <v>944</v>
      </c>
      <c r="B948" s="122"/>
      <c r="C948" s="125" t="s">
        <v>20</v>
      </c>
      <c r="D948" s="123"/>
      <c r="E948" s="123"/>
      <c r="F948" s="129" t="s">
        <v>8253</v>
      </c>
      <c r="G948" s="125">
        <v>43273</v>
      </c>
      <c r="H948" s="122"/>
      <c r="I948" s="122" t="s">
        <v>6867</v>
      </c>
      <c r="J948" s="122" t="s">
        <v>7594</v>
      </c>
      <c r="K948" s="126" t="s">
        <v>8254</v>
      </c>
      <c r="L948" s="127" t="s">
        <v>23</v>
      </c>
      <c r="M948" s="127" t="s">
        <v>24</v>
      </c>
      <c r="N948" t="str">
        <f t="shared" si="17"/>
        <v>no es tupa</v>
      </c>
    </row>
    <row r="949" spans="1:14" ht="72" hidden="1" x14ac:dyDescent="0.25">
      <c r="A949" s="122">
        <v>945</v>
      </c>
      <c r="B949" s="122"/>
      <c r="C949" s="125" t="s">
        <v>20</v>
      </c>
      <c r="D949" s="123"/>
      <c r="E949" s="123"/>
      <c r="F949" s="129" t="s">
        <v>8255</v>
      </c>
      <c r="G949" s="125">
        <v>43273</v>
      </c>
      <c r="H949" s="122"/>
      <c r="I949" s="122" t="s">
        <v>6867</v>
      </c>
      <c r="J949" s="122" t="s">
        <v>7594</v>
      </c>
      <c r="K949" s="126" t="s">
        <v>8256</v>
      </c>
      <c r="L949" s="127" t="s">
        <v>23</v>
      </c>
      <c r="M949" s="127" t="s">
        <v>24</v>
      </c>
      <c r="N949" t="str">
        <f t="shared" si="17"/>
        <v>no es tupa</v>
      </c>
    </row>
    <row r="950" spans="1:14" ht="72" hidden="1" x14ac:dyDescent="0.25">
      <c r="A950" s="122">
        <v>946</v>
      </c>
      <c r="B950" s="122"/>
      <c r="C950" s="125" t="s">
        <v>20</v>
      </c>
      <c r="D950" s="123"/>
      <c r="E950" s="123"/>
      <c r="F950" s="129" t="s">
        <v>8257</v>
      </c>
      <c r="G950" s="125">
        <v>43273</v>
      </c>
      <c r="H950" s="122"/>
      <c r="I950" s="122" t="s">
        <v>6867</v>
      </c>
      <c r="J950" s="122" t="s">
        <v>7594</v>
      </c>
      <c r="K950" s="126" t="s">
        <v>8258</v>
      </c>
      <c r="L950" s="127" t="s">
        <v>23</v>
      </c>
      <c r="M950" s="127" t="s">
        <v>24</v>
      </c>
      <c r="N950" t="str">
        <f t="shared" si="17"/>
        <v>no es tupa</v>
      </c>
    </row>
    <row r="951" spans="1:14" ht="72" hidden="1" x14ac:dyDescent="0.25">
      <c r="A951" s="122">
        <v>947</v>
      </c>
      <c r="B951" s="122"/>
      <c r="C951" s="125" t="s">
        <v>20</v>
      </c>
      <c r="D951" s="123"/>
      <c r="E951" s="123"/>
      <c r="F951" s="129" t="s">
        <v>8259</v>
      </c>
      <c r="G951" s="125">
        <v>43273</v>
      </c>
      <c r="H951" s="122"/>
      <c r="I951" s="122" t="s">
        <v>6867</v>
      </c>
      <c r="J951" s="122" t="s">
        <v>7594</v>
      </c>
      <c r="K951" s="126" t="s">
        <v>8260</v>
      </c>
      <c r="L951" s="127" t="s">
        <v>23</v>
      </c>
      <c r="M951" s="127" t="s">
        <v>24</v>
      </c>
      <c r="N951" t="str">
        <f t="shared" si="17"/>
        <v>no es tupa</v>
      </c>
    </row>
    <row r="952" spans="1:14" ht="72" hidden="1" x14ac:dyDescent="0.25">
      <c r="A952" s="122">
        <v>948</v>
      </c>
      <c r="B952" s="122"/>
      <c r="C952" s="125" t="s">
        <v>20</v>
      </c>
      <c r="D952" s="123"/>
      <c r="E952" s="123" t="s">
        <v>8261</v>
      </c>
      <c r="F952" s="129" t="s">
        <v>8262</v>
      </c>
      <c r="G952" s="125">
        <v>43273</v>
      </c>
      <c r="H952" s="122"/>
      <c r="I952" s="122" t="s">
        <v>6867</v>
      </c>
      <c r="J952" s="122" t="s">
        <v>7594</v>
      </c>
      <c r="K952" s="126" t="s">
        <v>8263</v>
      </c>
      <c r="L952" s="127" t="s">
        <v>23</v>
      </c>
      <c r="M952" s="127" t="s">
        <v>24</v>
      </c>
      <c r="N952" t="str">
        <f t="shared" si="17"/>
        <v>no es tupa</v>
      </c>
    </row>
    <row r="953" spans="1:14" ht="72" hidden="1" x14ac:dyDescent="0.25">
      <c r="A953" s="122">
        <v>949</v>
      </c>
      <c r="B953" s="122"/>
      <c r="C953" s="125" t="s">
        <v>20</v>
      </c>
      <c r="D953" s="123"/>
      <c r="E953" s="123"/>
      <c r="F953" s="129" t="s">
        <v>8264</v>
      </c>
      <c r="G953" s="125">
        <v>43273</v>
      </c>
      <c r="H953" s="122"/>
      <c r="I953" s="122" t="s">
        <v>6867</v>
      </c>
      <c r="J953" s="122" t="s">
        <v>7594</v>
      </c>
      <c r="K953" s="126" t="s">
        <v>8265</v>
      </c>
      <c r="L953" s="127" t="s">
        <v>23</v>
      </c>
      <c r="M953" s="127" t="s">
        <v>24</v>
      </c>
      <c r="N953" t="str">
        <f t="shared" ref="N953:N1016" si="18">IF(C953="-","no es tupa",IF(G953&lt;=C953,"si","no"))</f>
        <v>no es tupa</v>
      </c>
    </row>
    <row r="954" spans="1:14" ht="72" hidden="1" x14ac:dyDescent="0.25">
      <c r="A954" s="122">
        <v>950</v>
      </c>
      <c r="B954" s="122"/>
      <c r="C954" s="125" t="s">
        <v>20</v>
      </c>
      <c r="D954" s="123"/>
      <c r="E954" s="123"/>
      <c r="F954" s="129" t="s">
        <v>8266</v>
      </c>
      <c r="G954" s="125">
        <v>43273</v>
      </c>
      <c r="H954" s="122"/>
      <c r="I954" s="122" t="s">
        <v>6867</v>
      </c>
      <c r="J954" s="122" t="s">
        <v>7594</v>
      </c>
      <c r="K954" s="126" t="s">
        <v>8267</v>
      </c>
      <c r="L954" s="127" t="s">
        <v>23</v>
      </c>
      <c r="M954" s="127" t="s">
        <v>24</v>
      </c>
      <c r="N954" t="str">
        <f t="shared" si="18"/>
        <v>no es tupa</v>
      </c>
    </row>
    <row r="955" spans="1:14" ht="72" hidden="1" x14ac:dyDescent="0.25">
      <c r="A955" s="122">
        <v>951</v>
      </c>
      <c r="B955" s="122"/>
      <c r="C955" s="125" t="s">
        <v>20</v>
      </c>
      <c r="D955" s="123"/>
      <c r="E955" s="123"/>
      <c r="F955" s="129" t="s">
        <v>8268</v>
      </c>
      <c r="G955" s="125">
        <v>43273</v>
      </c>
      <c r="H955" s="122"/>
      <c r="I955" s="122" t="s">
        <v>6867</v>
      </c>
      <c r="J955" s="122" t="s">
        <v>7594</v>
      </c>
      <c r="K955" s="126" t="s">
        <v>8269</v>
      </c>
      <c r="L955" s="127" t="s">
        <v>23</v>
      </c>
      <c r="M955" s="127" t="s">
        <v>24</v>
      </c>
      <c r="N955" t="str">
        <f t="shared" si="18"/>
        <v>no es tupa</v>
      </c>
    </row>
    <row r="956" spans="1:14" ht="72" hidden="1" x14ac:dyDescent="0.25">
      <c r="A956" s="122">
        <v>952</v>
      </c>
      <c r="B956" s="122"/>
      <c r="C956" s="125" t="s">
        <v>20</v>
      </c>
      <c r="D956" s="123"/>
      <c r="E956" s="123"/>
      <c r="F956" s="129" t="s">
        <v>8270</v>
      </c>
      <c r="G956" s="125">
        <v>43273</v>
      </c>
      <c r="H956" s="122"/>
      <c r="I956" s="122" t="s">
        <v>6867</v>
      </c>
      <c r="J956" s="122" t="s">
        <v>7594</v>
      </c>
      <c r="K956" s="126" t="s">
        <v>8271</v>
      </c>
      <c r="L956" s="127" t="s">
        <v>23</v>
      </c>
      <c r="M956" s="127" t="s">
        <v>24</v>
      </c>
      <c r="N956" t="str">
        <f t="shared" si="18"/>
        <v>no es tupa</v>
      </c>
    </row>
    <row r="957" spans="1:14" ht="72" hidden="1" x14ac:dyDescent="0.25">
      <c r="A957" s="122">
        <v>953</v>
      </c>
      <c r="B957" s="122"/>
      <c r="C957" s="125" t="s">
        <v>20</v>
      </c>
      <c r="D957" s="123"/>
      <c r="E957" s="123"/>
      <c r="F957" s="129" t="s">
        <v>8272</v>
      </c>
      <c r="G957" s="125">
        <v>43273</v>
      </c>
      <c r="H957" s="122"/>
      <c r="I957" s="122" t="s">
        <v>6867</v>
      </c>
      <c r="J957" s="122" t="s">
        <v>7594</v>
      </c>
      <c r="K957" s="126" t="s">
        <v>8273</v>
      </c>
      <c r="L957" s="127" t="s">
        <v>23</v>
      </c>
      <c r="M957" s="127" t="s">
        <v>24</v>
      </c>
      <c r="N957" t="str">
        <f t="shared" si="18"/>
        <v>no es tupa</v>
      </c>
    </row>
    <row r="958" spans="1:14" ht="72" hidden="1" x14ac:dyDescent="0.25">
      <c r="A958" s="122">
        <v>954</v>
      </c>
      <c r="B958" s="122"/>
      <c r="C958" s="125" t="s">
        <v>20</v>
      </c>
      <c r="D958" s="123"/>
      <c r="E958" s="123"/>
      <c r="F958" s="129" t="s">
        <v>8274</v>
      </c>
      <c r="G958" s="125">
        <v>43273</v>
      </c>
      <c r="H958" s="122"/>
      <c r="I958" s="122" t="s">
        <v>6867</v>
      </c>
      <c r="J958" s="122" t="s">
        <v>7594</v>
      </c>
      <c r="K958" s="126" t="s">
        <v>8275</v>
      </c>
      <c r="L958" s="127" t="s">
        <v>23</v>
      </c>
      <c r="M958" s="127" t="s">
        <v>24</v>
      </c>
      <c r="N958" t="str">
        <f t="shared" si="18"/>
        <v>no es tupa</v>
      </c>
    </row>
    <row r="959" spans="1:14" ht="72" hidden="1" x14ac:dyDescent="0.25">
      <c r="A959" s="122">
        <v>955</v>
      </c>
      <c r="B959" s="122"/>
      <c r="C959" s="125" t="s">
        <v>20</v>
      </c>
      <c r="D959" s="123"/>
      <c r="E959" s="123"/>
      <c r="F959" s="129" t="s">
        <v>8276</v>
      </c>
      <c r="G959" s="125">
        <v>43273</v>
      </c>
      <c r="H959" s="122"/>
      <c r="I959" s="122" t="s">
        <v>6867</v>
      </c>
      <c r="J959" s="122" t="s">
        <v>7594</v>
      </c>
      <c r="K959" s="126" t="s">
        <v>8277</v>
      </c>
      <c r="L959" s="127" t="s">
        <v>23</v>
      </c>
      <c r="M959" s="127" t="s">
        <v>24</v>
      </c>
      <c r="N959" t="str">
        <f t="shared" si="18"/>
        <v>no es tupa</v>
      </c>
    </row>
    <row r="960" spans="1:14" ht="72" hidden="1" x14ac:dyDescent="0.25">
      <c r="A960" s="122">
        <v>956</v>
      </c>
      <c r="B960" s="122"/>
      <c r="C960" s="125" t="s">
        <v>20</v>
      </c>
      <c r="D960" s="123"/>
      <c r="E960" s="123"/>
      <c r="F960" s="129" t="s">
        <v>8278</v>
      </c>
      <c r="G960" s="125">
        <v>43273</v>
      </c>
      <c r="H960" s="122"/>
      <c r="I960" s="122" t="s">
        <v>6867</v>
      </c>
      <c r="J960" s="122" t="s">
        <v>7594</v>
      </c>
      <c r="K960" s="126" t="s">
        <v>8279</v>
      </c>
      <c r="L960" s="127" t="s">
        <v>23</v>
      </c>
      <c r="M960" s="127" t="s">
        <v>24</v>
      </c>
      <c r="N960" t="str">
        <f t="shared" si="18"/>
        <v>no es tupa</v>
      </c>
    </row>
    <row r="961" spans="1:14" ht="72" hidden="1" x14ac:dyDescent="0.25">
      <c r="A961" s="122">
        <v>957</v>
      </c>
      <c r="B961" s="122"/>
      <c r="C961" s="125" t="s">
        <v>20</v>
      </c>
      <c r="D961" s="123"/>
      <c r="E961" s="123"/>
      <c r="F961" s="129" t="s">
        <v>8280</v>
      </c>
      <c r="G961" s="125">
        <v>43273</v>
      </c>
      <c r="H961" s="122"/>
      <c r="I961" s="122" t="s">
        <v>6867</v>
      </c>
      <c r="J961" s="122" t="s">
        <v>7594</v>
      </c>
      <c r="K961" s="126" t="s">
        <v>8281</v>
      </c>
      <c r="L961" s="127" t="s">
        <v>23</v>
      </c>
      <c r="M961" s="127" t="s">
        <v>24</v>
      </c>
      <c r="N961" t="str">
        <f t="shared" si="18"/>
        <v>no es tupa</v>
      </c>
    </row>
    <row r="962" spans="1:14" ht="72" hidden="1" x14ac:dyDescent="0.25">
      <c r="A962" s="122">
        <v>958</v>
      </c>
      <c r="B962" s="122"/>
      <c r="C962" s="125" t="s">
        <v>20</v>
      </c>
      <c r="D962" s="123"/>
      <c r="E962" s="123"/>
      <c r="F962" s="129" t="s">
        <v>8282</v>
      </c>
      <c r="G962" s="125">
        <v>43273</v>
      </c>
      <c r="H962" s="122"/>
      <c r="I962" s="122" t="s">
        <v>6867</v>
      </c>
      <c r="J962" s="122" t="s">
        <v>7594</v>
      </c>
      <c r="K962" s="126" t="s">
        <v>8283</v>
      </c>
      <c r="L962" s="127" t="s">
        <v>23</v>
      </c>
      <c r="M962" s="127" t="s">
        <v>24</v>
      </c>
      <c r="N962" t="str">
        <f t="shared" si="18"/>
        <v>no es tupa</v>
      </c>
    </row>
    <row r="963" spans="1:14" ht="72" hidden="1" x14ac:dyDescent="0.25">
      <c r="A963" s="122">
        <v>959</v>
      </c>
      <c r="B963" s="122"/>
      <c r="C963" s="125" t="s">
        <v>20</v>
      </c>
      <c r="D963" s="123"/>
      <c r="E963" s="123"/>
      <c r="F963" s="129" t="s">
        <v>8284</v>
      </c>
      <c r="G963" s="125">
        <v>43273</v>
      </c>
      <c r="H963" s="122"/>
      <c r="I963" s="122" t="s">
        <v>6867</v>
      </c>
      <c r="J963" s="122" t="s">
        <v>7594</v>
      </c>
      <c r="K963" s="126" t="s">
        <v>8285</v>
      </c>
      <c r="L963" s="127" t="s">
        <v>23</v>
      </c>
      <c r="M963" s="127" t="s">
        <v>24</v>
      </c>
      <c r="N963" t="str">
        <f t="shared" si="18"/>
        <v>no es tupa</v>
      </c>
    </row>
    <row r="964" spans="1:14" ht="72" hidden="1" x14ac:dyDescent="0.25">
      <c r="A964" s="122">
        <v>960</v>
      </c>
      <c r="B964" s="122"/>
      <c r="C964" s="125" t="s">
        <v>20</v>
      </c>
      <c r="D964" s="123"/>
      <c r="E964" s="123"/>
      <c r="F964" s="129" t="s">
        <v>8286</v>
      </c>
      <c r="G964" s="125">
        <v>43273</v>
      </c>
      <c r="H964" s="122"/>
      <c r="I964" s="122" t="s">
        <v>6867</v>
      </c>
      <c r="J964" s="122" t="s">
        <v>7594</v>
      </c>
      <c r="K964" s="126" t="s">
        <v>8287</v>
      </c>
      <c r="L964" s="127" t="s">
        <v>23</v>
      </c>
      <c r="M964" s="127" t="s">
        <v>24</v>
      </c>
      <c r="N964" t="str">
        <f t="shared" si="18"/>
        <v>no es tupa</v>
      </c>
    </row>
    <row r="965" spans="1:14" ht="84" hidden="1" x14ac:dyDescent="0.25">
      <c r="A965" s="122">
        <v>961</v>
      </c>
      <c r="B965" s="122"/>
      <c r="C965" s="125" t="s">
        <v>20</v>
      </c>
      <c r="D965" s="123"/>
      <c r="E965" s="123" t="s">
        <v>8288</v>
      </c>
      <c r="F965" s="129" t="s">
        <v>8289</v>
      </c>
      <c r="G965" s="125">
        <v>43273</v>
      </c>
      <c r="H965" s="122"/>
      <c r="I965" s="122" t="s">
        <v>6867</v>
      </c>
      <c r="J965" s="122" t="s">
        <v>7594</v>
      </c>
      <c r="K965" s="126" t="s">
        <v>8290</v>
      </c>
      <c r="L965" s="127" t="s">
        <v>23</v>
      </c>
      <c r="M965" s="127" t="s">
        <v>24</v>
      </c>
      <c r="N965" t="str">
        <f t="shared" si="18"/>
        <v>no es tupa</v>
      </c>
    </row>
    <row r="966" spans="1:14" ht="72" hidden="1" x14ac:dyDescent="0.25">
      <c r="A966" s="122">
        <v>962</v>
      </c>
      <c r="B966" s="122"/>
      <c r="C966" s="125" t="s">
        <v>20</v>
      </c>
      <c r="D966" s="123"/>
      <c r="E966" s="123"/>
      <c r="F966" s="129" t="s">
        <v>8291</v>
      </c>
      <c r="G966" s="125">
        <v>43273</v>
      </c>
      <c r="H966" s="122"/>
      <c r="I966" s="122" t="s">
        <v>6867</v>
      </c>
      <c r="J966" s="122" t="s">
        <v>7594</v>
      </c>
      <c r="K966" s="126" t="s">
        <v>8292</v>
      </c>
      <c r="L966" s="127" t="s">
        <v>23</v>
      </c>
      <c r="M966" s="127" t="s">
        <v>24</v>
      </c>
      <c r="N966" t="str">
        <f t="shared" si="18"/>
        <v>no es tupa</v>
      </c>
    </row>
    <row r="967" spans="1:14" ht="72" hidden="1" x14ac:dyDescent="0.25">
      <c r="A967" s="122">
        <v>963</v>
      </c>
      <c r="B967" s="122"/>
      <c r="C967" s="125" t="s">
        <v>20</v>
      </c>
      <c r="D967" s="123"/>
      <c r="E967" s="123"/>
      <c r="F967" s="129" t="s">
        <v>8293</v>
      </c>
      <c r="G967" s="125">
        <v>43273</v>
      </c>
      <c r="H967" s="122"/>
      <c r="I967" s="122" t="s">
        <v>6867</v>
      </c>
      <c r="J967" s="122" t="s">
        <v>7594</v>
      </c>
      <c r="K967" s="126" t="s">
        <v>8294</v>
      </c>
      <c r="L967" s="127" t="s">
        <v>23</v>
      </c>
      <c r="M967" s="127" t="s">
        <v>24</v>
      </c>
      <c r="N967" t="str">
        <f t="shared" si="18"/>
        <v>no es tupa</v>
      </c>
    </row>
    <row r="968" spans="1:14" ht="96" hidden="1" x14ac:dyDescent="0.25">
      <c r="A968" s="122">
        <v>964</v>
      </c>
      <c r="B968" s="122"/>
      <c r="C968" s="125" t="s">
        <v>20</v>
      </c>
      <c r="D968" s="123"/>
      <c r="E968" s="123"/>
      <c r="F968" s="129" t="s">
        <v>8295</v>
      </c>
      <c r="G968" s="125">
        <v>43273</v>
      </c>
      <c r="H968" s="122"/>
      <c r="I968" s="122" t="s">
        <v>6867</v>
      </c>
      <c r="J968" s="122" t="s">
        <v>7594</v>
      </c>
      <c r="K968" s="126" t="s">
        <v>8296</v>
      </c>
      <c r="L968" s="127" t="s">
        <v>23</v>
      </c>
      <c r="M968" s="127" t="s">
        <v>24</v>
      </c>
      <c r="N968" t="str">
        <f t="shared" si="18"/>
        <v>no es tupa</v>
      </c>
    </row>
    <row r="969" spans="1:14" ht="96" hidden="1" x14ac:dyDescent="0.25">
      <c r="A969" s="122">
        <v>965</v>
      </c>
      <c r="B969" s="122"/>
      <c r="C969" s="125" t="s">
        <v>20</v>
      </c>
      <c r="D969" s="123"/>
      <c r="E969" s="123"/>
      <c r="F969" s="129" t="s">
        <v>8297</v>
      </c>
      <c r="G969" s="125">
        <v>43273</v>
      </c>
      <c r="H969" s="122"/>
      <c r="I969" s="122" t="s">
        <v>6867</v>
      </c>
      <c r="J969" s="122" t="s">
        <v>7594</v>
      </c>
      <c r="K969" s="126" t="s">
        <v>8298</v>
      </c>
      <c r="L969" s="127" t="s">
        <v>23</v>
      </c>
      <c r="M969" s="127" t="s">
        <v>24</v>
      </c>
      <c r="N969" t="str">
        <f t="shared" si="18"/>
        <v>no es tupa</v>
      </c>
    </row>
    <row r="970" spans="1:14" ht="96" hidden="1" x14ac:dyDescent="0.25">
      <c r="A970" s="122">
        <v>966</v>
      </c>
      <c r="B970" s="122"/>
      <c r="C970" s="125" t="s">
        <v>20</v>
      </c>
      <c r="D970" s="123"/>
      <c r="E970" s="123"/>
      <c r="F970" s="129" t="s">
        <v>8299</v>
      </c>
      <c r="G970" s="125">
        <v>43273</v>
      </c>
      <c r="H970" s="122"/>
      <c r="I970" s="122" t="s">
        <v>6867</v>
      </c>
      <c r="J970" s="122" t="s">
        <v>7594</v>
      </c>
      <c r="K970" s="126" t="s">
        <v>8300</v>
      </c>
      <c r="L970" s="127" t="s">
        <v>23</v>
      </c>
      <c r="M970" s="127" t="s">
        <v>24</v>
      </c>
      <c r="N970" t="str">
        <f t="shared" si="18"/>
        <v>no es tupa</v>
      </c>
    </row>
    <row r="971" spans="1:14" ht="96" hidden="1" x14ac:dyDescent="0.25">
      <c r="A971" s="122">
        <v>967</v>
      </c>
      <c r="B971" s="122"/>
      <c r="C971" s="125" t="s">
        <v>20</v>
      </c>
      <c r="D971" s="123"/>
      <c r="E971" s="123"/>
      <c r="F971" s="129" t="s">
        <v>8301</v>
      </c>
      <c r="G971" s="125">
        <v>43273</v>
      </c>
      <c r="H971" s="122"/>
      <c r="I971" s="122" t="s">
        <v>6867</v>
      </c>
      <c r="J971" s="122" t="s">
        <v>7594</v>
      </c>
      <c r="K971" s="126" t="s">
        <v>8302</v>
      </c>
      <c r="L971" s="127" t="s">
        <v>23</v>
      </c>
      <c r="M971" s="127" t="s">
        <v>24</v>
      </c>
      <c r="N971" t="str">
        <f t="shared" si="18"/>
        <v>no es tupa</v>
      </c>
    </row>
    <row r="972" spans="1:14" ht="96" hidden="1" x14ac:dyDescent="0.25">
      <c r="A972" s="122">
        <v>968</v>
      </c>
      <c r="B972" s="122"/>
      <c r="C972" s="125" t="s">
        <v>20</v>
      </c>
      <c r="D972" s="123"/>
      <c r="E972" s="123"/>
      <c r="F972" s="129" t="s">
        <v>8303</v>
      </c>
      <c r="G972" s="125">
        <v>43273</v>
      </c>
      <c r="H972" s="122"/>
      <c r="I972" s="122" t="s">
        <v>6867</v>
      </c>
      <c r="J972" s="122" t="s">
        <v>7594</v>
      </c>
      <c r="K972" s="126" t="s">
        <v>8304</v>
      </c>
      <c r="L972" s="127" t="s">
        <v>23</v>
      </c>
      <c r="M972" s="127" t="s">
        <v>24</v>
      </c>
      <c r="N972" t="str">
        <f t="shared" si="18"/>
        <v>no es tupa</v>
      </c>
    </row>
    <row r="973" spans="1:14" ht="96" hidden="1" x14ac:dyDescent="0.25">
      <c r="A973" s="122">
        <v>969</v>
      </c>
      <c r="B973" s="122"/>
      <c r="C973" s="125" t="s">
        <v>20</v>
      </c>
      <c r="D973" s="123"/>
      <c r="E973" s="123"/>
      <c r="F973" s="129" t="s">
        <v>8305</v>
      </c>
      <c r="G973" s="125">
        <v>43273</v>
      </c>
      <c r="H973" s="122"/>
      <c r="I973" s="122" t="s">
        <v>6867</v>
      </c>
      <c r="J973" s="122" t="s">
        <v>7594</v>
      </c>
      <c r="K973" s="126" t="s">
        <v>8306</v>
      </c>
      <c r="L973" s="127" t="s">
        <v>23</v>
      </c>
      <c r="M973" s="127" t="s">
        <v>24</v>
      </c>
      <c r="N973" t="str">
        <f t="shared" si="18"/>
        <v>no es tupa</v>
      </c>
    </row>
    <row r="974" spans="1:14" ht="96" hidden="1" x14ac:dyDescent="0.25">
      <c r="A974" s="122">
        <v>970</v>
      </c>
      <c r="B974" s="122"/>
      <c r="C974" s="125" t="s">
        <v>20</v>
      </c>
      <c r="D974" s="123"/>
      <c r="E974" s="123"/>
      <c r="F974" s="129" t="s">
        <v>8307</v>
      </c>
      <c r="G974" s="125">
        <v>43273</v>
      </c>
      <c r="H974" s="122"/>
      <c r="I974" s="122" t="s">
        <v>6867</v>
      </c>
      <c r="J974" s="122" t="s">
        <v>7594</v>
      </c>
      <c r="K974" s="126" t="s">
        <v>8308</v>
      </c>
      <c r="L974" s="127" t="s">
        <v>23</v>
      </c>
      <c r="M974" s="127" t="s">
        <v>24</v>
      </c>
      <c r="N974" t="str">
        <f t="shared" si="18"/>
        <v>no es tupa</v>
      </c>
    </row>
    <row r="975" spans="1:14" ht="96" hidden="1" x14ac:dyDescent="0.25">
      <c r="A975" s="122">
        <v>971</v>
      </c>
      <c r="B975" s="122"/>
      <c r="C975" s="125" t="s">
        <v>20</v>
      </c>
      <c r="D975" s="123"/>
      <c r="E975" s="123"/>
      <c r="F975" s="129" t="s">
        <v>8309</v>
      </c>
      <c r="G975" s="125">
        <v>43273</v>
      </c>
      <c r="H975" s="122"/>
      <c r="I975" s="122" t="s">
        <v>6867</v>
      </c>
      <c r="J975" s="122" t="s">
        <v>7594</v>
      </c>
      <c r="K975" s="126" t="s">
        <v>8310</v>
      </c>
      <c r="L975" s="127" t="s">
        <v>23</v>
      </c>
      <c r="M975" s="127" t="s">
        <v>24</v>
      </c>
      <c r="N975" t="str">
        <f t="shared" si="18"/>
        <v>no es tupa</v>
      </c>
    </row>
    <row r="976" spans="1:14" ht="96" hidden="1" x14ac:dyDescent="0.25">
      <c r="A976" s="122">
        <v>972</v>
      </c>
      <c r="B976" s="122"/>
      <c r="C976" s="125" t="s">
        <v>20</v>
      </c>
      <c r="D976" s="123"/>
      <c r="E976" s="123"/>
      <c r="F976" s="129" t="s">
        <v>8311</v>
      </c>
      <c r="G976" s="125">
        <v>43273</v>
      </c>
      <c r="H976" s="122"/>
      <c r="I976" s="122" t="s">
        <v>6867</v>
      </c>
      <c r="J976" s="122" t="s">
        <v>7594</v>
      </c>
      <c r="K976" s="126" t="s">
        <v>8312</v>
      </c>
      <c r="L976" s="127" t="s">
        <v>23</v>
      </c>
      <c r="M976" s="127" t="s">
        <v>24</v>
      </c>
      <c r="N976" t="str">
        <f t="shared" si="18"/>
        <v>no es tupa</v>
      </c>
    </row>
    <row r="977" spans="1:14" ht="96" hidden="1" x14ac:dyDescent="0.25">
      <c r="A977" s="122">
        <v>973</v>
      </c>
      <c r="B977" s="122"/>
      <c r="C977" s="125" t="s">
        <v>20</v>
      </c>
      <c r="D977" s="123"/>
      <c r="E977" s="123"/>
      <c r="F977" s="129" t="s">
        <v>8313</v>
      </c>
      <c r="G977" s="125">
        <v>43273</v>
      </c>
      <c r="H977" s="122"/>
      <c r="I977" s="122" t="s">
        <v>6867</v>
      </c>
      <c r="J977" s="122" t="s">
        <v>7594</v>
      </c>
      <c r="K977" s="126" t="s">
        <v>8314</v>
      </c>
      <c r="L977" s="127" t="s">
        <v>23</v>
      </c>
      <c r="M977" s="127" t="s">
        <v>24</v>
      </c>
      <c r="N977" t="str">
        <f t="shared" si="18"/>
        <v>no es tupa</v>
      </c>
    </row>
    <row r="978" spans="1:14" ht="72" hidden="1" x14ac:dyDescent="0.25">
      <c r="A978" s="122">
        <v>974</v>
      </c>
      <c r="B978" s="122"/>
      <c r="C978" s="125" t="s">
        <v>20</v>
      </c>
      <c r="D978" s="123"/>
      <c r="E978" s="123"/>
      <c r="F978" s="129" t="s">
        <v>8315</v>
      </c>
      <c r="G978" s="125">
        <v>43273</v>
      </c>
      <c r="H978" s="122"/>
      <c r="I978" s="122" t="s">
        <v>6867</v>
      </c>
      <c r="J978" s="122" t="s">
        <v>7594</v>
      </c>
      <c r="K978" s="126" t="s">
        <v>8316</v>
      </c>
      <c r="L978" s="127" t="s">
        <v>23</v>
      </c>
      <c r="M978" s="127" t="s">
        <v>24</v>
      </c>
      <c r="N978" t="str">
        <f t="shared" si="18"/>
        <v>no es tupa</v>
      </c>
    </row>
    <row r="979" spans="1:14" ht="108" hidden="1" x14ac:dyDescent="0.25">
      <c r="A979" s="122">
        <v>975</v>
      </c>
      <c r="B979" s="122"/>
      <c r="C979" s="125" t="s">
        <v>20</v>
      </c>
      <c r="D979" s="123"/>
      <c r="E979" s="123"/>
      <c r="F979" s="129" t="s">
        <v>8317</v>
      </c>
      <c r="G979" s="125">
        <v>43273</v>
      </c>
      <c r="H979" s="122"/>
      <c r="I979" s="122" t="s">
        <v>6867</v>
      </c>
      <c r="J979" s="122" t="s">
        <v>7594</v>
      </c>
      <c r="K979" s="126" t="s">
        <v>8318</v>
      </c>
      <c r="L979" s="127" t="s">
        <v>23</v>
      </c>
      <c r="M979" s="127" t="s">
        <v>24</v>
      </c>
      <c r="N979" t="str">
        <f t="shared" si="18"/>
        <v>no es tupa</v>
      </c>
    </row>
    <row r="980" spans="1:14" ht="96" hidden="1" x14ac:dyDescent="0.25">
      <c r="A980" s="122">
        <v>976</v>
      </c>
      <c r="B980" s="122"/>
      <c r="C980" s="125" t="s">
        <v>20</v>
      </c>
      <c r="D980" s="123"/>
      <c r="E980" s="123"/>
      <c r="F980" s="129" t="s">
        <v>8319</v>
      </c>
      <c r="G980" s="125">
        <v>43273</v>
      </c>
      <c r="H980" s="122"/>
      <c r="I980" s="122" t="s">
        <v>6867</v>
      </c>
      <c r="J980" s="122" t="s">
        <v>7594</v>
      </c>
      <c r="K980" s="126" t="s">
        <v>8320</v>
      </c>
      <c r="L980" s="127" t="s">
        <v>23</v>
      </c>
      <c r="M980" s="127" t="s">
        <v>24</v>
      </c>
      <c r="N980" t="str">
        <f t="shared" si="18"/>
        <v>no es tupa</v>
      </c>
    </row>
    <row r="981" spans="1:14" ht="96" hidden="1" x14ac:dyDescent="0.25">
      <c r="A981" s="122">
        <v>977</v>
      </c>
      <c r="B981" s="122"/>
      <c r="C981" s="125" t="s">
        <v>20</v>
      </c>
      <c r="D981" s="123"/>
      <c r="E981" s="123"/>
      <c r="F981" s="129" t="s">
        <v>8321</v>
      </c>
      <c r="G981" s="125">
        <v>43273</v>
      </c>
      <c r="H981" s="122"/>
      <c r="I981" s="122" t="s">
        <v>6867</v>
      </c>
      <c r="J981" s="122" t="s">
        <v>7594</v>
      </c>
      <c r="K981" s="126" t="s">
        <v>8322</v>
      </c>
      <c r="L981" s="127" t="s">
        <v>23</v>
      </c>
      <c r="M981" s="127" t="s">
        <v>24</v>
      </c>
      <c r="N981" t="str">
        <f t="shared" si="18"/>
        <v>no es tupa</v>
      </c>
    </row>
    <row r="982" spans="1:14" ht="96" hidden="1" x14ac:dyDescent="0.25">
      <c r="A982" s="122">
        <v>978</v>
      </c>
      <c r="B982" s="122"/>
      <c r="C982" s="125" t="s">
        <v>20</v>
      </c>
      <c r="D982" s="123"/>
      <c r="E982" s="123"/>
      <c r="F982" s="129" t="s">
        <v>8323</v>
      </c>
      <c r="G982" s="125">
        <v>43273</v>
      </c>
      <c r="H982" s="122"/>
      <c r="I982" s="122" t="s">
        <v>6867</v>
      </c>
      <c r="J982" s="122" t="s">
        <v>7594</v>
      </c>
      <c r="K982" s="126" t="s">
        <v>8324</v>
      </c>
      <c r="L982" s="127" t="s">
        <v>23</v>
      </c>
      <c r="M982" s="127" t="s">
        <v>24</v>
      </c>
      <c r="N982" t="str">
        <f t="shared" si="18"/>
        <v>no es tupa</v>
      </c>
    </row>
    <row r="983" spans="1:14" ht="96" hidden="1" x14ac:dyDescent="0.25">
      <c r="A983" s="122">
        <v>979</v>
      </c>
      <c r="B983" s="122"/>
      <c r="C983" s="125" t="s">
        <v>20</v>
      </c>
      <c r="D983" s="123"/>
      <c r="E983" s="123"/>
      <c r="F983" s="129" t="s">
        <v>8325</v>
      </c>
      <c r="G983" s="125">
        <v>43273</v>
      </c>
      <c r="H983" s="122"/>
      <c r="I983" s="122" t="s">
        <v>6867</v>
      </c>
      <c r="J983" s="122" t="s">
        <v>7594</v>
      </c>
      <c r="K983" s="126" t="s">
        <v>8326</v>
      </c>
      <c r="L983" s="127" t="s">
        <v>23</v>
      </c>
      <c r="M983" s="127" t="s">
        <v>24</v>
      </c>
      <c r="N983" t="str">
        <f t="shared" si="18"/>
        <v>no es tupa</v>
      </c>
    </row>
    <row r="984" spans="1:14" ht="96" hidden="1" x14ac:dyDescent="0.25">
      <c r="A984" s="122">
        <v>980</v>
      </c>
      <c r="B984" s="122"/>
      <c r="C984" s="125" t="s">
        <v>20</v>
      </c>
      <c r="D984" s="123"/>
      <c r="E984" s="123"/>
      <c r="F984" s="129" t="s">
        <v>8327</v>
      </c>
      <c r="G984" s="125">
        <v>43273</v>
      </c>
      <c r="H984" s="122"/>
      <c r="I984" s="122" t="s">
        <v>6867</v>
      </c>
      <c r="J984" s="122" t="s">
        <v>7594</v>
      </c>
      <c r="K984" s="126" t="s">
        <v>8328</v>
      </c>
      <c r="L984" s="127" t="s">
        <v>23</v>
      </c>
      <c r="M984" s="127" t="s">
        <v>24</v>
      </c>
      <c r="N984" t="str">
        <f t="shared" si="18"/>
        <v>no es tupa</v>
      </c>
    </row>
    <row r="985" spans="1:14" ht="96" hidden="1" x14ac:dyDescent="0.25">
      <c r="A985" s="122">
        <v>981</v>
      </c>
      <c r="B985" s="122"/>
      <c r="C985" s="125" t="s">
        <v>20</v>
      </c>
      <c r="D985" s="123"/>
      <c r="E985" s="123"/>
      <c r="F985" s="129" t="s">
        <v>8329</v>
      </c>
      <c r="G985" s="125">
        <v>43273</v>
      </c>
      <c r="H985" s="122"/>
      <c r="I985" s="122" t="s">
        <v>6867</v>
      </c>
      <c r="J985" s="122" t="s">
        <v>7594</v>
      </c>
      <c r="K985" s="126" t="s">
        <v>8330</v>
      </c>
      <c r="L985" s="127" t="s">
        <v>23</v>
      </c>
      <c r="M985" s="127" t="s">
        <v>24</v>
      </c>
      <c r="N985" t="str">
        <f t="shared" si="18"/>
        <v>no es tupa</v>
      </c>
    </row>
    <row r="986" spans="1:14" ht="96" hidden="1" x14ac:dyDescent="0.25">
      <c r="A986" s="122">
        <v>982</v>
      </c>
      <c r="B986" s="122"/>
      <c r="C986" s="125" t="s">
        <v>20</v>
      </c>
      <c r="D986" s="123"/>
      <c r="E986" s="123"/>
      <c r="F986" s="129" t="s">
        <v>8331</v>
      </c>
      <c r="G986" s="125">
        <v>43273</v>
      </c>
      <c r="H986" s="122"/>
      <c r="I986" s="122" t="s">
        <v>6867</v>
      </c>
      <c r="J986" s="122" t="s">
        <v>7594</v>
      </c>
      <c r="K986" s="126" t="s">
        <v>8332</v>
      </c>
      <c r="L986" s="127" t="s">
        <v>23</v>
      </c>
      <c r="M986" s="127" t="s">
        <v>24</v>
      </c>
      <c r="N986" t="str">
        <f t="shared" si="18"/>
        <v>no es tupa</v>
      </c>
    </row>
    <row r="987" spans="1:14" ht="96" hidden="1" x14ac:dyDescent="0.25">
      <c r="A987" s="122">
        <v>983</v>
      </c>
      <c r="B987" s="122"/>
      <c r="C987" s="125" t="s">
        <v>20</v>
      </c>
      <c r="D987" s="123"/>
      <c r="E987" s="123"/>
      <c r="F987" s="129" t="s">
        <v>8333</v>
      </c>
      <c r="G987" s="125">
        <v>43273</v>
      </c>
      <c r="H987" s="122"/>
      <c r="I987" s="122" t="s">
        <v>6867</v>
      </c>
      <c r="J987" s="122" t="s">
        <v>7594</v>
      </c>
      <c r="K987" s="126" t="s">
        <v>8334</v>
      </c>
      <c r="L987" s="127" t="s">
        <v>23</v>
      </c>
      <c r="M987" s="127" t="s">
        <v>24</v>
      </c>
      <c r="N987" t="str">
        <f t="shared" si="18"/>
        <v>no es tupa</v>
      </c>
    </row>
    <row r="988" spans="1:14" ht="72" hidden="1" x14ac:dyDescent="0.25">
      <c r="A988" s="122">
        <v>984</v>
      </c>
      <c r="B988" s="122"/>
      <c r="C988" s="125" t="s">
        <v>20</v>
      </c>
      <c r="D988" s="123"/>
      <c r="E988" s="123"/>
      <c r="F988" s="129" t="s">
        <v>8335</v>
      </c>
      <c r="G988" s="125">
        <v>43273</v>
      </c>
      <c r="H988" s="122"/>
      <c r="I988" s="122" t="s">
        <v>6867</v>
      </c>
      <c r="J988" s="122" t="s">
        <v>7594</v>
      </c>
      <c r="K988" s="126" t="s">
        <v>8336</v>
      </c>
      <c r="L988" s="127" t="s">
        <v>23</v>
      </c>
      <c r="M988" s="127" t="s">
        <v>24</v>
      </c>
      <c r="N988" t="str">
        <f t="shared" si="18"/>
        <v>no es tupa</v>
      </c>
    </row>
    <row r="989" spans="1:14" ht="72" hidden="1" x14ac:dyDescent="0.25">
      <c r="A989" s="122">
        <v>985</v>
      </c>
      <c r="B989" s="122"/>
      <c r="C989" s="125" t="s">
        <v>20</v>
      </c>
      <c r="D989" s="123"/>
      <c r="E989" s="123"/>
      <c r="F989" s="129" t="s">
        <v>8337</v>
      </c>
      <c r="G989" s="125">
        <v>43273</v>
      </c>
      <c r="H989" s="122"/>
      <c r="I989" s="122" t="s">
        <v>6867</v>
      </c>
      <c r="J989" s="122" t="s">
        <v>7594</v>
      </c>
      <c r="K989" s="126" t="s">
        <v>8338</v>
      </c>
      <c r="L989" s="127" t="s">
        <v>23</v>
      </c>
      <c r="M989" s="127" t="s">
        <v>24</v>
      </c>
      <c r="N989" t="str">
        <f t="shared" si="18"/>
        <v>no es tupa</v>
      </c>
    </row>
    <row r="990" spans="1:14" ht="84" hidden="1" x14ac:dyDescent="0.25">
      <c r="A990" s="122">
        <v>986</v>
      </c>
      <c r="B990" s="122"/>
      <c r="C990" s="125" t="s">
        <v>20</v>
      </c>
      <c r="D990" s="123"/>
      <c r="E990" s="123"/>
      <c r="F990" s="129" t="s">
        <v>8339</v>
      </c>
      <c r="G990" s="125">
        <v>43273</v>
      </c>
      <c r="H990" s="122"/>
      <c r="I990" s="122" t="s">
        <v>6867</v>
      </c>
      <c r="J990" s="122" t="s">
        <v>7594</v>
      </c>
      <c r="K990" s="126" t="s">
        <v>8340</v>
      </c>
      <c r="L990" s="127" t="s">
        <v>23</v>
      </c>
      <c r="M990" s="127" t="s">
        <v>24</v>
      </c>
      <c r="N990" t="str">
        <f t="shared" si="18"/>
        <v>no es tupa</v>
      </c>
    </row>
    <row r="991" spans="1:14" ht="72" hidden="1" x14ac:dyDescent="0.25">
      <c r="A991" s="122">
        <v>987</v>
      </c>
      <c r="B991" s="122"/>
      <c r="C991" s="125" t="s">
        <v>20</v>
      </c>
      <c r="D991" s="123"/>
      <c r="E991" s="123"/>
      <c r="F991" s="129" t="s">
        <v>8341</v>
      </c>
      <c r="G991" s="125">
        <v>43273</v>
      </c>
      <c r="H991" s="122"/>
      <c r="I991" s="122" t="s">
        <v>6867</v>
      </c>
      <c r="J991" s="122" t="s">
        <v>7594</v>
      </c>
      <c r="K991" s="126" t="s">
        <v>8342</v>
      </c>
      <c r="L991" s="127" t="s">
        <v>23</v>
      </c>
      <c r="M991" s="127" t="s">
        <v>24</v>
      </c>
      <c r="N991" t="str">
        <f t="shared" si="18"/>
        <v>no es tupa</v>
      </c>
    </row>
    <row r="992" spans="1:14" ht="72" hidden="1" x14ac:dyDescent="0.25">
      <c r="A992" s="122">
        <v>988</v>
      </c>
      <c r="B992" s="122"/>
      <c r="C992" s="125" t="s">
        <v>20</v>
      </c>
      <c r="D992" s="123"/>
      <c r="E992" s="123"/>
      <c r="F992" s="129" t="s">
        <v>8343</v>
      </c>
      <c r="G992" s="125">
        <v>43273</v>
      </c>
      <c r="H992" s="122"/>
      <c r="I992" s="122" t="s">
        <v>6867</v>
      </c>
      <c r="J992" s="122" t="s">
        <v>7594</v>
      </c>
      <c r="K992" s="126" t="s">
        <v>8344</v>
      </c>
      <c r="L992" s="127" t="s">
        <v>23</v>
      </c>
      <c r="M992" s="127" t="s">
        <v>24</v>
      </c>
      <c r="N992" t="str">
        <f t="shared" si="18"/>
        <v>no es tupa</v>
      </c>
    </row>
    <row r="993" spans="1:14" ht="84" hidden="1" x14ac:dyDescent="0.25">
      <c r="A993" s="122">
        <v>989</v>
      </c>
      <c r="B993" s="122"/>
      <c r="C993" s="125" t="s">
        <v>20</v>
      </c>
      <c r="D993" s="123"/>
      <c r="E993" s="123"/>
      <c r="F993" s="129" t="s">
        <v>8345</v>
      </c>
      <c r="G993" s="125">
        <v>43273</v>
      </c>
      <c r="H993" s="122"/>
      <c r="I993" s="122" t="s">
        <v>6867</v>
      </c>
      <c r="J993" s="122" t="s">
        <v>7594</v>
      </c>
      <c r="K993" s="126" t="s">
        <v>8346</v>
      </c>
      <c r="L993" s="127" t="s">
        <v>23</v>
      </c>
      <c r="M993" s="127" t="s">
        <v>24</v>
      </c>
      <c r="N993" t="str">
        <f t="shared" si="18"/>
        <v>no es tupa</v>
      </c>
    </row>
    <row r="994" spans="1:14" ht="72" hidden="1" x14ac:dyDescent="0.25">
      <c r="A994" s="122">
        <v>990</v>
      </c>
      <c r="B994" s="122"/>
      <c r="C994" s="125" t="s">
        <v>20</v>
      </c>
      <c r="D994" s="123"/>
      <c r="E994" s="123"/>
      <c r="F994" s="129" t="s">
        <v>8347</v>
      </c>
      <c r="G994" s="125">
        <v>43273</v>
      </c>
      <c r="H994" s="122"/>
      <c r="I994" s="122" t="s">
        <v>6867</v>
      </c>
      <c r="J994" s="122" t="s">
        <v>7594</v>
      </c>
      <c r="K994" s="126" t="s">
        <v>8348</v>
      </c>
      <c r="L994" s="127" t="s">
        <v>23</v>
      </c>
      <c r="M994" s="127" t="s">
        <v>24</v>
      </c>
      <c r="N994" t="str">
        <f t="shared" si="18"/>
        <v>no es tupa</v>
      </c>
    </row>
    <row r="995" spans="1:14" ht="72" hidden="1" x14ac:dyDescent="0.25">
      <c r="A995" s="122">
        <v>991</v>
      </c>
      <c r="B995" s="122"/>
      <c r="C995" s="125" t="s">
        <v>20</v>
      </c>
      <c r="D995" s="123"/>
      <c r="E995" s="123"/>
      <c r="F995" s="129" t="s">
        <v>8349</v>
      </c>
      <c r="G995" s="125">
        <v>43273</v>
      </c>
      <c r="H995" s="122"/>
      <c r="I995" s="122" t="s">
        <v>6867</v>
      </c>
      <c r="J995" s="122" t="s">
        <v>7594</v>
      </c>
      <c r="K995" s="126" t="s">
        <v>8350</v>
      </c>
      <c r="L995" s="127" t="s">
        <v>23</v>
      </c>
      <c r="M995" s="127" t="s">
        <v>24</v>
      </c>
      <c r="N995" t="str">
        <f t="shared" si="18"/>
        <v>no es tupa</v>
      </c>
    </row>
    <row r="996" spans="1:14" ht="72" hidden="1" x14ac:dyDescent="0.25">
      <c r="A996" s="122">
        <v>992</v>
      </c>
      <c r="B996" s="122"/>
      <c r="C996" s="125" t="s">
        <v>20</v>
      </c>
      <c r="D996" s="123"/>
      <c r="E996" s="123"/>
      <c r="F996" s="129" t="s">
        <v>8351</v>
      </c>
      <c r="G996" s="125">
        <v>43273</v>
      </c>
      <c r="H996" s="122"/>
      <c r="I996" s="122" t="s">
        <v>6867</v>
      </c>
      <c r="J996" s="122" t="s">
        <v>7594</v>
      </c>
      <c r="K996" s="126" t="s">
        <v>8352</v>
      </c>
      <c r="L996" s="127" t="s">
        <v>23</v>
      </c>
      <c r="M996" s="127" t="s">
        <v>24</v>
      </c>
      <c r="N996" t="str">
        <f t="shared" si="18"/>
        <v>no es tupa</v>
      </c>
    </row>
    <row r="997" spans="1:14" ht="72" hidden="1" x14ac:dyDescent="0.25">
      <c r="A997" s="122">
        <v>993</v>
      </c>
      <c r="B997" s="122"/>
      <c r="C997" s="125" t="s">
        <v>20</v>
      </c>
      <c r="D997" s="123"/>
      <c r="E997" s="123"/>
      <c r="F997" s="129" t="s">
        <v>8353</v>
      </c>
      <c r="G997" s="125">
        <v>43273</v>
      </c>
      <c r="H997" s="122"/>
      <c r="I997" s="122" t="s">
        <v>6867</v>
      </c>
      <c r="J997" s="122" t="s">
        <v>7594</v>
      </c>
      <c r="K997" s="126" t="s">
        <v>8354</v>
      </c>
      <c r="L997" s="127" t="s">
        <v>23</v>
      </c>
      <c r="M997" s="127" t="s">
        <v>24</v>
      </c>
      <c r="N997" t="str">
        <f t="shared" si="18"/>
        <v>no es tupa</v>
      </c>
    </row>
    <row r="998" spans="1:14" ht="96" hidden="1" x14ac:dyDescent="0.25">
      <c r="A998" s="122">
        <v>994</v>
      </c>
      <c r="B998" s="122" t="s">
        <v>8355</v>
      </c>
      <c r="C998" s="125" t="s">
        <v>20</v>
      </c>
      <c r="D998" s="122" t="s">
        <v>20</v>
      </c>
      <c r="E998" s="123" t="s">
        <v>8356</v>
      </c>
      <c r="F998" s="129" t="s">
        <v>8357</v>
      </c>
      <c r="G998" s="125">
        <v>43273</v>
      </c>
      <c r="H998" s="122" t="s">
        <v>4692</v>
      </c>
      <c r="I998" s="122" t="s">
        <v>179</v>
      </c>
      <c r="J998" s="122" t="s">
        <v>8358</v>
      </c>
      <c r="K998" s="126" t="s">
        <v>8359</v>
      </c>
      <c r="L998" s="127" t="s">
        <v>23</v>
      </c>
      <c r="M998" s="127" t="s">
        <v>24</v>
      </c>
      <c r="N998" t="str">
        <f>IF(C998="-","no es tupa",IF(G998&lt;=C998,"si","no"))</f>
        <v>no es tupa</v>
      </c>
    </row>
    <row r="999" spans="1:14" ht="72" hidden="1" x14ac:dyDescent="0.25">
      <c r="A999" s="122">
        <v>995</v>
      </c>
      <c r="B999" s="122"/>
      <c r="C999" s="125" t="s">
        <v>20</v>
      </c>
      <c r="D999" s="123"/>
      <c r="E999" s="123"/>
      <c r="F999" s="129" t="s">
        <v>8360</v>
      </c>
      <c r="G999" s="125">
        <v>43273</v>
      </c>
      <c r="H999" s="122" t="s">
        <v>8361</v>
      </c>
      <c r="I999" s="122" t="s">
        <v>6867</v>
      </c>
      <c r="J999" s="122" t="s">
        <v>7594</v>
      </c>
      <c r="K999" s="126" t="s">
        <v>8362</v>
      </c>
      <c r="L999" s="127" t="s">
        <v>23</v>
      </c>
      <c r="M999" s="127" t="s">
        <v>24</v>
      </c>
      <c r="N999" t="str">
        <f t="shared" si="18"/>
        <v>no es tupa</v>
      </c>
    </row>
    <row r="1000" spans="1:14" ht="24" hidden="1" x14ac:dyDescent="0.25">
      <c r="A1000" s="122">
        <v>996</v>
      </c>
      <c r="B1000" s="122" t="s">
        <v>20</v>
      </c>
      <c r="C1000" s="125" t="s">
        <v>20</v>
      </c>
      <c r="D1000" s="123" t="s">
        <v>20</v>
      </c>
      <c r="E1000" s="123" t="s">
        <v>20</v>
      </c>
      <c r="F1000" s="129" t="s">
        <v>8363</v>
      </c>
      <c r="G1000" s="125" t="s">
        <v>20</v>
      </c>
      <c r="H1000" s="122" t="s">
        <v>20</v>
      </c>
      <c r="I1000" s="122" t="s">
        <v>20</v>
      </c>
      <c r="J1000" s="122" t="s">
        <v>7985</v>
      </c>
      <c r="K1000" s="126" t="s">
        <v>20</v>
      </c>
      <c r="L1000" s="127" t="s">
        <v>20</v>
      </c>
      <c r="M1000" s="127" t="s">
        <v>20</v>
      </c>
      <c r="N1000" t="s">
        <v>7986</v>
      </c>
    </row>
    <row r="1001" spans="1:14" ht="72" hidden="1" x14ac:dyDescent="0.25">
      <c r="A1001" s="122">
        <v>997</v>
      </c>
      <c r="B1001" s="122"/>
      <c r="C1001" s="125" t="s">
        <v>20</v>
      </c>
      <c r="D1001" s="123"/>
      <c r="E1001" s="123"/>
      <c r="F1001" s="129" t="s">
        <v>8364</v>
      </c>
      <c r="G1001" s="125">
        <v>43273</v>
      </c>
      <c r="H1001" s="122" t="s">
        <v>8365</v>
      </c>
      <c r="I1001" s="122" t="s">
        <v>6867</v>
      </c>
      <c r="J1001" s="122" t="s">
        <v>7594</v>
      </c>
      <c r="K1001" s="126" t="s">
        <v>8366</v>
      </c>
      <c r="L1001" s="127" t="s">
        <v>23</v>
      </c>
      <c r="M1001" s="127" t="s">
        <v>24</v>
      </c>
      <c r="N1001" t="str">
        <f t="shared" si="18"/>
        <v>no es tupa</v>
      </c>
    </row>
    <row r="1002" spans="1:14" ht="72" hidden="1" x14ac:dyDescent="0.25">
      <c r="A1002" s="122">
        <v>998</v>
      </c>
      <c r="B1002" s="122"/>
      <c r="C1002" s="125" t="s">
        <v>20</v>
      </c>
      <c r="D1002" s="123"/>
      <c r="E1002" s="123"/>
      <c r="F1002" s="129" t="s">
        <v>8367</v>
      </c>
      <c r="G1002" s="125">
        <v>43273</v>
      </c>
      <c r="H1002" s="122" t="s">
        <v>8368</v>
      </c>
      <c r="I1002" s="122" t="s">
        <v>6867</v>
      </c>
      <c r="J1002" s="122" t="s">
        <v>7594</v>
      </c>
      <c r="K1002" s="126" t="s">
        <v>8369</v>
      </c>
      <c r="L1002" s="127" t="s">
        <v>23</v>
      </c>
      <c r="M1002" s="127" t="s">
        <v>24</v>
      </c>
      <c r="N1002" t="str">
        <f t="shared" si="18"/>
        <v>no es tupa</v>
      </c>
    </row>
    <row r="1003" spans="1:14" ht="72" hidden="1" x14ac:dyDescent="0.25">
      <c r="A1003" s="122">
        <v>999</v>
      </c>
      <c r="B1003" s="122"/>
      <c r="C1003" s="125" t="s">
        <v>20</v>
      </c>
      <c r="D1003" s="123"/>
      <c r="E1003" s="123"/>
      <c r="F1003" s="129" t="s">
        <v>8370</v>
      </c>
      <c r="G1003" s="125">
        <v>43273</v>
      </c>
      <c r="H1003" s="122" t="s">
        <v>8371</v>
      </c>
      <c r="I1003" s="122" t="s">
        <v>6867</v>
      </c>
      <c r="J1003" s="122" t="s">
        <v>7594</v>
      </c>
      <c r="K1003" s="126" t="s">
        <v>8372</v>
      </c>
      <c r="L1003" s="127" t="s">
        <v>23</v>
      </c>
      <c r="M1003" s="127" t="s">
        <v>24</v>
      </c>
      <c r="N1003" t="str">
        <f t="shared" si="18"/>
        <v>no es tupa</v>
      </c>
    </row>
    <row r="1004" spans="1:14" ht="72" hidden="1" x14ac:dyDescent="0.25">
      <c r="A1004" s="122">
        <v>1000</v>
      </c>
      <c r="B1004" s="122"/>
      <c r="C1004" s="125" t="s">
        <v>20</v>
      </c>
      <c r="D1004" s="123"/>
      <c r="E1004" s="123"/>
      <c r="F1004" s="129" t="s">
        <v>8373</v>
      </c>
      <c r="G1004" s="125">
        <v>43273</v>
      </c>
      <c r="H1004" s="122" t="s">
        <v>8374</v>
      </c>
      <c r="I1004" s="122" t="s">
        <v>6867</v>
      </c>
      <c r="J1004" s="122" t="s">
        <v>7594</v>
      </c>
      <c r="K1004" s="126" t="s">
        <v>8375</v>
      </c>
      <c r="L1004" s="127" t="s">
        <v>23</v>
      </c>
      <c r="M1004" s="127" t="s">
        <v>24</v>
      </c>
      <c r="N1004" t="str">
        <f t="shared" si="18"/>
        <v>no es tupa</v>
      </c>
    </row>
    <row r="1005" spans="1:14" ht="72" hidden="1" x14ac:dyDescent="0.25">
      <c r="A1005" s="122">
        <v>1001</v>
      </c>
      <c r="B1005" s="122"/>
      <c r="C1005" s="125" t="s">
        <v>20</v>
      </c>
      <c r="D1005" s="123"/>
      <c r="E1005" s="123"/>
      <c r="F1005" s="129" t="s">
        <v>8376</v>
      </c>
      <c r="G1005" s="125">
        <v>43273</v>
      </c>
      <c r="H1005" s="122" t="s">
        <v>8377</v>
      </c>
      <c r="I1005" s="122" t="s">
        <v>6867</v>
      </c>
      <c r="J1005" s="122" t="s">
        <v>7594</v>
      </c>
      <c r="K1005" s="126" t="s">
        <v>8378</v>
      </c>
      <c r="L1005" s="127" t="s">
        <v>23</v>
      </c>
      <c r="M1005" s="127" t="s">
        <v>24</v>
      </c>
      <c r="N1005" t="str">
        <f t="shared" si="18"/>
        <v>no es tupa</v>
      </c>
    </row>
    <row r="1006" spans="1:14" ht="72" hidden="1" x14ac:dyDescent="0.25">
      <c r="A1006" s="122">
        <v>1002</v>
      </c>
      <c r="B1006" s="122"/>
      <c r="C1006" s="125" t="s">
        <v>20</v>
      </c>
      <c r="D1006" s="123"/>
      <c r="E1006" s="123"/>
      <c r="F1006" s="129" t="s">
        <v>8379</v>
      </c>
      <c r="G1006" s="125">
        <v>43273</v>
      </c>
      <c r="H1006" s="122" t="s">
        <v>8380</v>
      </c>
      <c r="I1006" s="122" t="s">
        <v>6867</v>
      </c>
      <c r="J1006" s="122" t="s">
        <v>7594</v>
      </c>
      <c r="K1006" s="126" t="s">
        <v>8381</v>
      </c>
      <c r="L1006" s="127" t="s">
        <v>23</v>
      </c>
      <c r="M1006" s="127" t="s">
        <v>24</v>
      </c>
      <c r="N1006" t="str">
        <f t="shared" si="18"/>
        <v>no es tupa</v>
      </c>
    </row>
    <row r="1007" spans="1:14" ht="72" hidden="1" x14ac:dyDescent="0.25">
      <c r="A1007" s="122">
        <v>1003</v>
      </c>
      <c r="B1007" s="122"/>
      <c r="C1007" s="125" t="s">
        <v>20</v>
      </c>
      <c r="D1007" s="123"/>
      <c r="E1007" s="123"/>
      <c r="F1007" s="129" t="s">
        <v>8382</v>
      </c>
      <c r="G1007" s="125">
        <v>43273</v>
      </c>
      <c r="H1007" s="122" t="s">
        <v>8383</v>
      </c>
      <c r="I1007" s="122" t="s">
        <v>6867</v>
      </c>
      <c r="J1007" s="122" t="s">
        <v>7594</v>
      </c>
      <c r="K1007" s="126" t="s">
        <v>8384</v>
      </c>
      <c r="L1007" s="127" t="s">
        <v>23</v>
      </c>
      <c r="M1007" s="127" t="s">
        <v>24</v>
      </c>
      <c r="N1007" t="str">
        <f t="shared" si="18"/>
        <v>no es tupa</v>
      </c>
    </row>
    <row r="1008" spans="1:14" ht="72" hidden="1" x14ac:dyDescent="0.25">
      <c r="A1008" s="122">
        <v>1004</v>
      </c>
      <c r="B1008" s="122"/>
      <c r="C1008" s="125" t="s">
        <v>20</v>
      </c>
      <c r="D1008" s="123"/>
      <c r="E1008" s="123"/>
      <c r="F1008" s="129" t="s">
        <v>8385</v>
      </c>
      <c r="G1008" s="125">
        <v>43273</v>
      </c>
      <c r="H1008" s="122" t="s">
        <v>8386</v>
      </c>
      <c r="I1008" s="122" t="s">
        <v>6867</v>
      </c>
      <c r="J1008" s="122" t="s">
        <v>7594</v>
      </c>
      <c r="K1008" s="126" t="s">
        <v>8387</v>
      </c>
      <c r="L1008" s="127" t="s">
        <v>23</v>
      </c>
      <c r="M1008" s="127" t="s">
        <v>24</v>
      </c>
      <c r="N1008" t="str">
        <f t="shared" si="18"/>
        <v>no es tupa</v>
      </c>
    </row>
    <row r="1009" spans="1:14" ht="72" hidden="1" x14ac:dyDescent="0.25">
      <c r="A1009" s="122">
        <v>1005</v>
      </c>
      <c r="B1009" s="122"/>
      <c r="C1009" s="125" t="s">
        <v>20</v>
      </c>
      <c r="D1009" s="123"/>
      <c r="E1009" s="123"/>
      <c r="F1009" s="129" t="s">
        <v>8388</v>
      </c>
      <c r="G1009" s="125">
        <v>43273</v>
      </c>
      <c r="H1009" s="122" t="s">
        <v>8389</v>
      </c>
      <c r="I1009" s="122" t="s">
        <v>6867</v>
      </c>
      <c r="J1009" s="122" t="s">
        <v>7594</v>
      </c>
      <c r="K1009" s="126" t="s">
        <v>8390</v>
      </c>
      <c r="L1009" s="127" t="s">
        <v>23</v>
      </c>
      <c r="M1009" s="127" t="s">
        <v>24</v>
      </c>
      <c r="N1009" t="str">
        <f t="shared" si="18"/>
        <v>no es tupa</v>
      </c>
    </row>
    <row r="1010" spans="1:14" ht="72" hidden="1" x14ac:dyDescent="0.25">
      <c r="A1010" s="122">
        <v>1006</v>
      </c>
      <c r="B1010" s="122"/>
      <c r="C1010" s="125" t="s">
        <v>20</v>
      </c>
      <c r="D1010" s="123"/>
      <c r="E1010" s="123"/>
      <c r="F1010" s="129" t="s">
        <v>8391</v>
      </c>
      <c r="G1010" s="125">
        <v>43273</v>
      </c>
      <c r="H1010" s="122" t="s">
        <v>8383</v>
      </c>
      <c r="I1010" s="122" t="s">
        <v>6867</v>
      </c>
      <c r="J1010" s="122" t="s">
        <v>7594</v>
      </c>
      <c r="K1010" s="126" t="s">
        <v>8392</v>
      </c>
      <c r="L1010" s="127" t="s">
        <v>23</v>
      </c>
      <c r="M1010" s="127" t="s">
        <v>24</v>
      </c>
      <c r="N1010" t="str">
        <f t="shared" si="18"/>
        <v>no es tupa</v>
      </c>
    </row>
    <row r="1011" spans="1:14" ht="72" hidden="1" x14ac:dyDescent="0.25">
      <c r="A1011" s="122">
        <v>1007</v>
      </c>
      <c r="B1011" s="122"/>
      <c r="C1011" s="125" t="s">
        <v>20</v>
      </c>
      <c r="D1011" s="123"/>
      <c r="E1011" s="123"/>
      <c r="F1011" s="129" t="s">
        <v>8393</v>
      </c>
      <c r="G1011" s="125">
        <v>43273</v>
      </c>
      <c r="H1011" s="122" t="s">
        <v>8394</v>
      </c>
      <c r="I1011" s="122" t="s">
        <v>6867</v>
      </c>
      <c r="J1011" s="122" t="s">
        <v>7594</v>
      </c>
      <c r="K1011" s="126" t="s">
        <v>8395</v>
      </c>
      <c r="L1011" s="127" t="s">
        <v>23</v>
      </c>
      <c r="M1011" s="127" t="s">
        <v>24</v>
      </c>
      <c r="N1011" t="str">
        <f t="shared" si="18"/>
        <v>no es tupa</v>
      </c>
    </row>
    <row r="1012" spans="1:14" ht="72" hidden="1" x14ac:dyDescent="0.25">
      <c r="A1012" s="122">
        <v>1008</v>
      </c>
      <c r="B1012" s="122"/>
      <c r="C1012" s="125" t="s">
        <v>20</v>
      </c>
      <c r="D1012" s="123"/>
      <c r="E1012" s="123"/>
      <c r="F1012" s="129" t="s">
        <v>8396</v>
      </c>
      <c r="G1012" s="125">
        <v>43273</v>
      </c>
      <c r="H1012" s="122" t="s">
        <v>8397</v>
      </c>
      <c r="I1012" s="122" t="s">
        <v>6867</v>
      </c>
      <c r="J1012" s="122" t="s">
        <v>7594</v>
      </c>
      <c r="K1012" s="126" t="s">
        <v>8398</v>
      </c>
      <c r="L1012" s="127" t="s">
        <v>23</v>
      </c>
      <c r="M1012" s="127" t="s">
        <v>24</v>
      </c>
      <c r="N1012" t="str">
        <f t="shared" si="18"/>
        <v>no es tupa</v>
      </c>
    </row>
    <row r="1013" spans="1:14" ht="72" hidden="1" x14ac:dyDescent="0.25">
      <c r="A1013" s="122">
        <v>1009</v>
      </c>
      <c r="B1013" s="122"/>
      <c r="C1013" s="125" t="s">
        <v>20</v>
      </c>
      <c r="D1013" s="123"/>
      <c r="E1013" s="123"/>
      <c r="F1013" s="129" t="s">
        <v>8399</v>
      </c>
      <c r="G1013" s="125">
        <v>43273</v>
      </c>
      <c r="H1013" s="122" t="s">
        <v>8400</v>
      </c>
      <c r="I1013" s="122" t="s">
        <v>6867</v>
      </c>
      <c r="J1013" s="122" t="s">
        <v>7594</v>
      </c>
      <c r="K1013" s="126" t="s">
        <v>8401</v>
      </c>
      <c r="L1013" s="127" t="s">
        <v>23</v>
      </c>
      <c r="M1013" s="127" t="s">
        <v>24</v>
      </c>
      <c r="N1013" t="str">
        <f t="shared" si="18"/>
        <v>no es tupa</v>
      </c>
    </row>
    <row r="1014" spans="1:14" ht="72" hidden="1" x14ac:dyDescent="0.25">
      <c r="A1014" s="122">
        <v>1010</v>
      </c>
      <c r="B1014" s="122"/>
      <c r="C1014" s="125" t="s">
        <v>20</v>
      </c>
      <c r="D1014" s="123"/>
      <c r="E1014" s="123"/>
      <c r="F1014" s="129" t="s">
        <v>8402</v>
      </c>
      <c r="G1014" s="125">
        <v>43273</v>
      </c>
      <c r="H1014" s="122" t="s">
        <v>8403</v>
      </c>
      <c r="I1014" s="122" t="s">
        <v>6867</v>
      </c>
      <c r="J1014" s="122" t="s">
        <v>7594</v>
      </c>
      <c r="K1014" s="126" t="s">
        <v>8404</v>
      </c>
      <c r="L1014" s="127" t="s">
        <v>23</v>
      </c>
      <c r="M1014" s="127" t="s">
        <v>24</v>
      </c>
      <c r="N1014" t="str">
        <f t="shared" si="18"/>
        <v>no es tupa</v>
      </c>
    </row>
    <row r="1015" spans="1:14" ht="72" hidden="1" x14ac:dyDescent="0.25">
      <c r="A1015" s="122">
        <v>1011</v>
      </c>
      <c r="B1015" s="122"/>
      <c r="C1015" s="125" t="s">
        <v>20</v>
      </c>
      <c r="D1015" s="123"/>
      <c r="E1015" s="123"/>
      <c r="F1015" s="129" t="s">
        <v>8405</v>
      </c>
      <c r="G1015" s="125">
        <v>43273</v>
      </c>
      <c r="H1015" s="122" t="s">
        <v>8406</v>
      </c>
      <c r="I1015" s="122" t="s">
        <v>6867</v>
      </c>
      <c r="J1015" s="122" t="s">
        <v>7594</v>
      </c>
      <c r="K1015" s="126" t="s">
        <v>8407</v>
      </c>
      <c r="L1015" s="127" t="s">
        <v>23</v>
      </c>
      <c r="M1015" s="127" t="s">
        <v>24</v>
      </c>
      <c r="N1015" t="str">
        <f t="shared" si="18"/>
        <v>no es tupa</v>
      </c>
    </row>
    <row r="1016" spans="1:14" ht="72" hidden="1" x14ac:dyDescent="0.25">
      <c r="A1016" s="122">
        <v>1012</v>
      </c>
      <c r="B1016" s="122"/>
      <c r="C1016" s="125" t="s">
        <v>20</v>
      </c>
      <c r="D1016" s="123"/>
      <c r="E1016" s="123"/>
      <c r="F1016" s="129" t="s">
        <v>8408</v>
      </c>
      <c r="G1016" s="125">
        <v>43273</v>
      </c>
      <c r="H1016" s="122" t="s">
        <v>8409</v>
      </c>
      <c r="I1016" s="122" t="s">
        <v>6867</v>
      </c>
      <c r="J1016" s="122" t="s">
        <v>7594</v>
      </c>
      <c r="K1016" s="126" t="s">
        <v>8410</v>
      </c>
      <c r="L1016" s="127" t="s">
        <v>23</v>
      </c>
      <c r="M1016" s="127" t="s">
        <v>24</v>
      </c>
      <c r="N1016" t="str">
        <f t="shared" si="18"/>
        <v>no es tupa</v>
      </c>
    </row>
    <row r="1017" spans="1:14" ht="72" hidden="1" x14ac:dyDescent="0.25">
      <c r="A1017" s="122">
        <v>1013</v>
      </c>
      <c r="B1017" s="122"/>
      <c r="C1017" s="125" t="s">
        <v>20</v>
      </c>
      <c r="D1017" s="123"/>
      <c r="E1017" s="123"/>
      <c r="F1017" s="129" t="s">
        <v>8411</v>
      </c>
      <c r="G1017" s="125">
        <v>43273</v>
      </c>
      <c r="H1017" s="122" t="s">
        <v>8412</v>
      </c>
      <c r="I1017" s="122" t="s">
        <v>6867</v>
      </c>
      <c r="J1017" s="122" t="s">
        <v>7594</v>
      </c>
      <c r="K1017" s="126" t="s">
        <v>8413</v>
      </c>
      <c r="L1017" s="127" t="s">
        <v>23</v>
      </c>
      <c r="M1017" s="127" t="s">
        <v>24</v>
      </c>
      <c r="N1017" t="str">
        <f t="shared" ref="N1017:N1080" si="19">IF(C1017="-","no es tupa",IF(G1017&lt;=C1017,"si","no"))</f>
        <v>no es tupa</v>
      </c>
    </row>
    <row r="1018" spans="1:14" ht="72" hidden="1" x14ac:dyDescent="0.25">
      <c r="A1018" s="122">
        <v>1014</v>
      </c>
      <c r="B1018" s="122"/>
      <c r="C1018" s="125" t="s">
        <v>20</v>
      </c>
      <c r="D1018" s="123"/>
      <c r="E1018" s="123" t="s">
        <v>8414</v>
      </c>
      <c r="F1018" s="129" t="s">
        <v>8415</v>
      </c>
      <c r="G1018" s="125">
        <v>43273</v>
      </c>
      <c r="H1018" s="122" t="s">
        <v>8409</v>
      </c>
      <c r="I1018" s="122" t="s">
        <v>6867</v>
      </c>
      <c r="J1018" s="122" t="s">
        <v>7594</v>
      </c>
      <c r="K1018" s="126" t="s">
        <v>8416</v>
      </c>
      <c r="L1018" s="127" t="s">
        <v>23</v>
      </c>
      <c r="M1018" s="127" t="s">
        <v>24</v>
      </c>
      <c r="N1018" t="str">
        <f t="shared" si="19"/>
        <v>no es tupa</v>
      </c>
    </row>
    <row r="1019" spans="1:14" ht="72" hidden="1" x14ac:dyDescent="0.25">
      <c r="A1019" s="122">
        <v>1015</v>
      </c>
      <c r="B1019" s="122"/>
      <c r="C1019" s="125" t="s">
        <v>20</v>
      </c>
      <c r="D1019" s="123"/>
      <c r="E1019" s="123"/>
      <c r="F1019" s="129" t="s">
        <v>8417</v>
      </c>
      <c r="G1019" s="125">
        <v>43273</v>
      </c>
      <c r="H1019" s="122" t="s">
        <v>8418</v>
      </c>
      <c r="I1019" s="122" t="s">
        <v>6867</v>
      </c>
      <c r="J1019" s="122" t="s">
        <v>7594</v>
      </c>
      <c r="K1019" s="126" t="s">
        <v>8419</v>
      </c>
      <c r="L1019" s="127" t="s">
        <v>23</v>
      </c>
      <c r="M1019" s="127" t="s">
        <v>24</v>
      </c>
      <c r="N1019" t="str">
        <f t="shared" si="19"/>
        <v>no es tupa</v>
      </c>
    </row>
    <row r="1020" spans="1:14" ht="84" hidden="1" x14ac:dyDescent="0.25">
      <c r="A1020" s="122">
        <v>1016</v>
      </c>
      <c r="B1020" s="122"/>
      <c r="C1020" s="125" t="s">
        <v>20</v>
      </c>
      <c r="D1020" s="123"/>
      <c r="E1020" s="123"/>
      <c r="F1020" s="129" t="s">
        <v>8420</v>
      </c>
      <c r="G1020" s="125">
        <v>43273</v>
      </c>
      <c r="H1020" s="122" t="s">
        <v>8421</v>
      </c>
      <c r="I1020" s="122" t="s">
        <v>6867</v>
      </c>
      <c r="J1020" s="122" t="s">
        <v>7594</v>
      </c>
      <c r="K1020" s="126" t="s">
        <v>8422</v>
      </c>
      <c r="L1020" s="127" t="s">
        <v>23</v>
      </c>
      <c r="M1020" s="127" t="s">
        <v>24</v>
      </c>
      <c r="N1020" t="str">
        <f t="shared" si="19"/>
        <v>no es tupa</v>
      </c>
    </row>
    <row r="1021" spans="1:14" ht="72" hidden="1" x14ac:dyDescent="0.25">
      <c r="A1021" s="122">
        <v>1017</v>
      </c>
      <c r="B1021" s="122"/>
      <c r="C1021" s="125" t="s">
        <v>20</v>
      </c>
      <c r="D1021" s="123"/>
      <c r="E1021" s="123"/>
      <c r="F1021" s="129" t="s">
        <v>8423</v>
      </c>
      <c r="G1021" s="125">
        <v>43273</v>
      </c>
      <c r="H1021" s="122" t="s">
        <v>8409</v>
      </c>
      <c r="I1021" s="122" t="s">
        <v>6867</v>
      </c>
      <c r="J1021" s="122" t="s">
        <v>7594</v>
      </c>
      <c r="K1021" s="126" t="s">
        <v>8424</v>
      </c>
      <c r="L1021" s="127" t="s">
        <v>23</v>
      </c>
      <c r="M1021" s="127" t="s">
        <v>24</v>
      </c>
      <c r="N1021" t="str">
        <f t="shared" si="19"/>
        <v>no es tupa</v>
      </c>
    </row>
    <row r="1022" spans="1:14" ht="72" hidden="1" x14ac:dyDescent="0.25">
      <c r="A1022" s="122">
        <v>1018</v>
      </c>
      <c r="B1022" s="122"/>
      <c r="C1022" s="125" t="s">
        <v>20</v>
      </c>
      <c r="D1022" s="123"/>
      <c r="E1022" s="123"/>
      <c r="F1022" s="129" t="s">
        <v>8425</v>
      </c>
      <c r="G1022" s="125">
        <v>43273</v>
      </c>
      <c r="H1022" s="122" t="s">
        <v>8426</v>
      </c>
      <c r="I1022" s="122" t="s">
        <v>6867</v>
      </c>
      <c r="J1022" s="122" t="s">
        <v>7594</v>
      </c>
      <c r="K1022" s="126" t="s">
        <v>8427</v>
      </c>
      <c r="L1022" s="127" t="s">
        <v>23</v>
      </c>
      <c r="M1022" s="127" t="s">
        <v>24</v>
      </c>
      <c r="N1022" t="str">
        <f t="shared" si="19"/>
        <v>no es tupa</v>
      </c>
    </row>
    <row r="1023" spans="1:14" ht="72" hidden="1" x14ac:dyDescent="0.25">
      <c r="A1023" s="122">
        <v>1019</v>
      </c>
      <c r="B1023" s="122"/>
      <c r="C1023" s="125" t="s">
        <v>20</v>
      </c>
      <c r="D1023" s="123"/>
      <c r="E1023" s="123"/>
      <c r="F1023" s="129" t="s">
        <v>8428</v>
      </c>
      <c r="G1023" s="125">
        <v>43273</v>
      </c>
      <c r="H1023" s="122" t="s">
        <v>8429</v>
      </c>
      <c r="I1023" s="122" t="s">
        <v>6867</v>
      </c>
      <c r="J1023" s="122" t="s">
        <v>7594</v>
      </c>
      <c r="K1023" s="126" t="s">
        <v>8430</v>
      </c>
      <c r="L1023" s="127" t="s">
        <v>23</v>
      </c>
      <c r="M1023" s="127" t="s">
        <v>24</v>
      </c>
      <c r="N1023" t="str">
        <f t="shared" si="19"/>
        <v>no es tupa</v>
      </c>
    </row>
    <row r="1024" spans="1:14" ht="72" hidden="1" x14ac:dyDescent="0.25">
      <c r="A1024" s="122">
        <v>1020</v>
      </c>
      <c r="B1024" s="122"/>
      <c r="C1024" s="125" t="s">
        <v>20</v>
      </c>
      <c r="D1024" s="123"/>
      <c r="E1024" s="123"/>
      <c r="F1024" s="129" t="s">
        <v>8431</v>
      </c>
      <c r="G1024" s="125">
        <v>43273</v>
      </c>
      <c r="H1024" s="122" t="s">
        <v>8409</v>
      </c>
      <c r="I1024" s="122" t="s">
        <v>6867</v>
      </c>
      <c r="J1024" s="122" t="s">
        <v>7594</v>
      </c>
      <c r="K1024" s="126" t="s">
        <v>8432</v>
      </c>
      <c r="L1024" s="127" t="s">
        <v>23</v>
      </c>
      <c r="M1024" s="127" t="s">
        <v>24</v>
      </c>
      <c r="N1024" t="str">
        <f t="shared" si="19"/>
        <v>no es tupa</v>
      </c>
    </row>
    <row r="1025" spans="1:14" ht="72" hidden="1" x14ac:dyDescent="0.25">
      <c r="A1025" s="122">
        <v>1021</v>
      </c>
      <c r="B1025" s="122"/>
      <c r="C1025" s="125" t="s">
        <v>20</v>
      </c>
      <c r="D1025" s="123"/>
      <c r="E1025" s="123"/>
      <c r="F1025" s="129" t="s">
        <v>8433</v>
      </c>
      <c r="G1025" s="125">
        <v>43273</v>
      </c>
      <c r="H1025" s="122" t="s">
        <v>8434</v>
      </c>
      <c r="I1025" s="122" t="s">
        <v>6867</v>
      </c>
      <c r="J1025" s="122" t="s">
        <v>7594</v>
      </c>
      <c r="K1025" s="126" t="s">
        <v>8435</v>
      </c>
      <c r="L1025" s="127" t="s">
        <v>23</v>
      </c>
      <c r="M1025" s="127" t="s">
        <v>24</v>
      </c>
      <c r="N1025" t="str">
        <f t="shared" si="19"/>
        <v>no es tupa</v>
      </c>
    </row>
    <row r="1026" spans="1:14" ht="84" hidden="1" x14ac:dyDescent="0.25">
      <c r="A1026" s="122">
        <v>1022</v>
      </c>
      <c r="B1026" s="122"/>
      <c r="C1026" s="125" t="s">
        <v>20</v>
      </c>
      <c r="D1026" s="123"/>
      <c r="E1026" s="123" t="s">
        <v>8436</v>
      </c>
      <c r="F1026" s="129" t="s">
        <v>8437</v>
      </c>
      <c r="G1026" s="125">
        <v>43273</v>
      </c>
      <c r="H1026" s="122" t="s">
        <v>8438</v>
      </c>
      <c r="I1026" s="122" t="s">
        <v>6867</v>
      </c>
      <c r="J1026" s="122" t="s">
        <v>7594</v>
      </c>
      <c r="K1026" s="126" t="s">
        <v>8439</v>
      </c>
      <c r="L1026" s="127" t="s">
        <v>23</v>
      </c>
      <c r="M1026" s="127" t="s">
        <v>24</v>
      </c>
      <c r="N1026" t="str">
        <f t="shared" si="19"/>
        <v>no es tupa</v>
      </c>
    </row>
    <row r="1027" spans="1:14" ht="72" hidden="1" x14ac:dyDescent="0.25">
      <c r="A1027" s="122">
        <v>1023</v>
      </c>
      <c r="B1027" s="122"/>
      <c r="C1027" s="125" t="s">
        <v>20</v>
      </c>
      <c r="D1027" s="123"/>
      <c r="E1027" s="123" t="s">
        <v>8440</v>
      </c>
      <c r="F1027" s="129" t="s">
        <v>8441</v>
      </c>
      <c r="G1027" s="125">
        <v>43273</v>
      </c>
      <c r="H1027" s="122" t="s">
        <v>8442</v>
      </c>
      <c r="I1027" s="122" t="s">
        <v>6867</v>
      </c>
      <c r="J1027" s="122" t="s">
        <v>7594</v>
      </c>
      <c r="K1027" s="126" t="s">
        <v>8443</v>
      </c>
      <c r="L1027" s="127" t="s">
        <v>23</v>
      </c>
      <c r="M1027" s="127" t="s">
        <v>24</v>
      </c>
      <c r="N1027" t="str">
        <f t="shared" si="19"/>
        <v>no es tupa</v>
      </c>
    </row>
    <row r="1028" spans="1:14" ht="72" hidden="1" x14ac:dyDescent="0.25">
      <c r="A1028" s="122">
        <v>1024</v>
      </c>
      <c r="B1028" s="122"/>
      <c r="C1028" s="125" t="s">
        <v>20</v>
      </c>
      <c r="D1028" s="123"/>
      <c r="E1028" s="123" t="s">
        <v>8444</v>
      </c>
      <c r="F1028" s="129" t="s">
        <v>8445</v>
      </c>
      <c r="G1028" s="125">
        <v>43273</v>
      </c>
      <c r="H1028" s="122" t="s">
        <v>8446</v>
      </c>
      <c r="I1028" s="122" t="s">
        <v>6867</v>
      </c>
      <c r="J1028" s="122" t="s">
        <v>7594</v>
      </c>
      <c r="K1028" s="126" t="s">
        <v>8447</v>
      </c>
      <c r="L1028" s="127" t="s">
        <v>23</v>
      </c>
      <c r="M1028" s="127" t="s">
        <v>24</v>
      </c>
      <c r="N1028" t="str">
        <f t="shared" si="19"/>
        <v>no es tupa</v>
      </c>
    </row>
    <row r="1029" spans="1:14" ht="84" hidden="1" x14ac:dyDescent="0.25">
      <c r="A1029" s="122">
        <v>1025</v>
      </c>
      <c r="B1029" s="122"/>
      <c r="C1029" s="125" t="s">
        <v>20</v>
      </c>
      <c r="D1029" s="123"/>
      <c r="E1029" s="123"/>
      <c r="F1029" s="129" t="s">
        <v>8448</v>
      </c>
      <c r="G1029" s="125">
        <v>43273</v>
      </c>
      <c r="H1029" s="122" t="s">
        <v>8449</v>
      </c>
      <c r="I1029" s="122" t="s">
        <v>6867</v>
      </c>
      <c r="J1029" s="122" t="s">
        <v>7594</v>
      </c>
      <c r="K1029" s="126" t="s">
        <v>8450</v>
      </c>
      <c r="L1029" s="127" t="s">
        <v>23</v>
      </c>
      <c r="M1029" s="127" t="s">
        <v>24</v>
      </c>
      <c r="N1029" t="str">
        <f t="shared" si="19"/>
        <v>no es tupa</v>
      </c>
    </row>
    <row r="1030" spans="1:14" ht="72" hidden="1" x14ac:dyDescent="0.25">
      <c r="A1030" s="122">
        <v>1026</v>
      </c>
      <c r="B1030" s="122"/>
      <c r="C1030" s="125" t="s">
        <v>20</v>
      </c>
      <c r="D1030" s="123"/>
      <c r="E1030" s="123"/>
      <c r="F1030" s="129" t="s">
        <v>8451</v>
      </c>
      <c r="G1030" s="125">
        <v>43273</v>
      </c>
      <c r="H1030" s="122" t="s">
        <v>8452</v>
      </c>
      <c r="I1030" s="122" t="s">
        <v>6867</v>
      </c>
      <c r="J1030" s="122" t="s">
        <v>7594</v>
      </c>
      <c r="K1030" s="126" t="s">
        <v>8453</v>
      </c>
      <c r="L1030" s="127" t="s">
        <v>23</v>
      </c>
      <c r="M1030" s="127" t="s">
        <v>24</v>
      </c>
      <c r="N1030" t="str">
        <f t="shared" si="19"/>
        <v>no es tupa</v>
      </c>
    </row>
    <row r="1031" spans="1:14" ht="84" hidden="1" x14ac:dyDescent="0.25">
      <c r="A1031" s="122">
        <v>1027</v>
      </c>
      <c r="B1031" s="122"/>
      <c r="C1031" s="125" t="s">
        <v>20</v>
      </c>
      <c r="D1031" s="123"/>
      <c r="E1031" s="123"/>
      <c r="F1031" s="129" t="s">
        <v>8454</v>
      </c>
      <c r="G1031" s="125">
        <v>43273</v>
      </c>
      <c r="H1031" s="122" t="s">
        <v>8449</v>
      </c>
      <c r="I1031" s="122" t="s">
        <v>6867</v>
      </c>
      <c r="J1031" s="122" t="s">
        <v>7594</v>
      </c>
      <c r="K1031" s="126" t="s">
        <v>8455</v>
      </c>
      <c r="L1031" s="127" t="s">
        <v>23</v>
      </c>
      <c r="M1031" s="127" t="s">
        <v>24</v>
      </c>
      <c r="N1031" t="str">
        <f t="shared" si="19"/>
        <v>no es tupa</v>
      </c>
    </row>
    <row r="1032" spans="1:14" ht="72" hidden="1" x14ac:dyDescent="0.25">
      <c r="A1032" s="122">
        <v>1028</v>
      </c>
      <c r="B1032" s="122"/>
      <c r="C1032" s="125" t="s">
        <v>20</v>
      </c>
      <c r="D1032" s="123"/>
      <c r="E1032" s="123"/>
      <c r="F1032" s="129" t="s">
        <v>8456</v>
      </c>
      <c r="G1032" s="125">
        <v>43273</v>
      </c>
      <c r="H1032" s="122" t="s">
        <v>8457</v>
      </c>
      <c r="I1032" s="122" t="s">
        <v>6867</v>
      </c>
      <c r="J1032" s="122" t="s">
        <v>7594</v>
      </c>
      <c r="K1032" s="126" t="s">
        <v>8458</v>
      </c>
      <c r="L1032" s="127" t="s">
        <v>23</v>
      </c>
      <c r="M1032" s="127" t="s">
        <v>24</v>
      </c>
      <c r="N1032" t="str">
        <f t="shared" si="19"/>
        <v>no es tupa</v>
      </c>
    </row>
    <row r="1033" spans="1:14" ht="72" hidden="1" x14ac:dyDescent="0.25">
      <c r="A1033" s="122">
        <v>1029</v>
      </c>
      <c r="B1033" s="122"/>
      <c r="C1033" s="125" t="s">
        <v>20</v>
      </c>
      <c r="D1033" s="123"/>
      <c r="E1033" s="123"/>
      <c r="F1033" s="129" t="s">
        <v>8459</v>
      </c>
      <c r="G1033" s="125">
        <v>43273</v>
      </c>
      <c r="H1033" s="122" t="s">
        <v>8460</v>
      </c>
      <c r="I1033" s="122" t="s">
        <v>6867</v>
      </c>
      <c r="J1033" s="122" t="s">
        <v>7594</v>
      </c>
      <c r="K1033" s="126" t="s">
        <v>8461</v>
      </c>
      <c r="L1033" s="127" t="s">
        <v>23</v>
      </c>
      <c r="M1033" s="127" t="s">
        <v>24</v>
      </c>
      <c r="N1033" t="str">
        <f t="shared" si="19"/>
        <v>no es tupa</v>
      </c>
    </row>
    <row r="1034" spans="1:14" ht="72" hidden="1" x14ac:dyDescent="0.25">
      <c r="A1034" s="122">
        <v>1030</v>
      </c>
      <c r="B1034" s="122"/>
      <c r="C1034" s="125" t="s">
        <v>20</v>
      </c>
      <c r="D1034" s="123"/>
      <c r="E1034" s="123"/>
      <c r="F1034" s="129" t="s">
        <v>8462</v>
      </c>
      <c r="G1034" s="125">
        <v>43273</v>
      </c>
      <c r="H1034" s="122" t="s">
        <v>8463</v>
      </c>
      <c r="I1034" s="122" t="s">
        <v>6867</v>
      </c>
      <c r="J1034" s="122" t="s">
        <v>7594</v>
      </c>
      <c r="K1034" s="126" t="s">
        <v>8464</v>
      </c>
      <c r="L1034" s="127" t="s">
        <v>23</v>
      </c>
      <c r="M1034" s="127" t="s">
        <v>24</v>
      </c>
      <c r="N1034" t="str">
        <f t="shared" si="19"/>
        <v>no es tupa</v>
      </c>
    </row>
    <row r="1035" spans="1:14" ht="72" hidden="1" x14ac:dyDescent="0.25">
      <c r="A1035" s="122">
        <v>1031</v>
      </c>
      <c r="B1035" s="122"/>
      <c r="C1035" s="125" t="s">
        <v>20</v>
      </c>
      <c r="D1035" s="123"/>
      <c r="E1035" s="123"/>
      <c r="F1035" s="129" t="s">
        <v>8465</v>
      </c>
      <c r="G1035" s="125">
        <v>43273</v>
      </c>
      <c r="H1035" s="122" t="s">
        <v>8466</v>
      </c>
      <c r="I1035" s="122" t="s">
        <v>6867</v>
      </c>
      <c r="J1035" s="122" t="s">
        <v>7594</v>
      </c>
      <c r="K1035" s="126" t="s">
        <v>8467</v>
      </c>
      <c r="L1035" s="127" t="s">
        <v>23</v>
      </c>
      <c r="M1035" s="127" t="s">
        <v>24</v>
      </c>
      <c r="N1035" t="str">
        <f t="shared" si="19"/>
        <v>no es tupa</v>
      </c>
    </row>
    <row r="1036" spans="1:14" ht="72" hidden="1" x14ac:dyDescent="0.25">
      <c r="A1036" s="122">
        <v>1032</v>
      </c>
      <c r="B1036" s="122"/>
      <c r="C1036" s="125" t="s">
        <v>20</v>
      </c>
      <c r="D1036" s="123"/>
      <c r="E1036" s="123"/>
      <c r="F1036" s="129" t="s">
        <v>8468</v>
      </c>
      <c r="G1036" s="125">
        <v>43273</v>
      </c>
      <c r="H1036" s="122" t="s">
        <v>8469</v>
      </c>
      <c r="I1036" s="122" t="s">
        <v>6867</v>
      </c>
      <c r="J1036" s="122" t="s">
        <v>7594</v>
      </c>
      <c r="K1036" s="126" t="s">
        <v>8470</v>
      </c>
      <c r="L1036" s="127" t="s">
        <v>23</v>
      </c>
      <c r="M1036" s="127" t="s">
        <v>24</v>
      </c>
      <c r="N1036" t="str">
        <f t="shared" si="19"/>
        <v>no es tupa</v>
      </c>
    </row>
    <row r="1037" spans="1:14" ht="72" hidden="1" x14ac:dyDescent="0.25">
      <c r="A1037" s="122">
        <v>1033</v>
      </c>
      <c r="B1037" s="122"/>
      <c r="C1037" s="125" t="s">
        <v>20</v>
      </c>
      <c r="D1037" s="123"/>
      <c r="E1037" s="123"/>
      <c r="F1037" s="129" t="s">
        <v>8471</v>
      </c>
      <c r="G1037" s="125">
        <v>43273</v>
      </c>
      <c r="H1037" s="122" t="s">
        <v>8472</v>
      </c>
      <c r="I1037" s="122" t="s">
        <v>6867</v>
      </c>
      <c r="J1037" s="122" t="s">
        <v>7594</v>
      </c>
      <c r="K1037" s="126" t="s">
        <v>8473</v>
      </c>
      <c r="L1037" s="127" t="s">
        <v>23</v>
      </c>
      <c r="M1037" s="127" t="s">
        <v>24</v>
      </c>
      <c r="N1037" t="str">
        <f t="shared" si="19"/>
        <v>no es tupa</v>
      </c>
    </row>
    <row r="1038" spans="1:14" ht="72" hidden="1" x14ac:dyDescent="0.25">
      <c r="A1038" s="122">
        <v>1034</v>
      </c>
      <c r="B1038" s="122"/>
      <c r="C1038" s="125" t="s">
        <v>20</v>
      </c>
      <c r="D1038" s="123"/>
      <c r="E1038" s="123"/>
      <c r="F1038" s="129" t="s">
        <v>8474</v>
      </c>
      <c r="G1038" s="125">
        <v>43273</v>
      </c>
      <c r="H1038" s="122" t="s">
        <v>8475</v>
      </c>
      <c r="I1038" s="122" t="s">
        <v>6867</v>
      </c>
      <c r="J1038" s="122" t="s">
        <v>7594</v>
      </c>
      <c r="K1038" s="126" t="s">
        <v>8476</v>
      </c>
      <c r="L1038" s="127" t="s">
        <v>23</v>
      </c>
      <c r="M1038" s="127" t="s">
        <v>24</v>
      </c>
      <c r="N1038" t="str">
        <f t="shared" si="19"/>
        <v>no es tupa</v>
      </c>
    </row>
    <row r="1039" spans="1:14" ht="72" hidden="1" x14ac:dyDescent="0.25">
      <c r="A1039" s="122">
        <v>1035</v>
      </c>
      <c r="B1039" s="122"/>
      <c r="C1039" s="125" t="s">
        <v>20</v>
      </c>
      <c r="D1039" s="123"/>
      <c r="E1039" s="123"/>
      <c r="F1039" s="129" t="s">
        <v>8477</v>
      </c>
      <c r="G1039" s="125">
        <v>43273</v>
      </c>
      <c r="H1039" s="122" t="s">
        <v>8478</v>
      </c>
      <c r="I1039" s="122" t="s">
        <v>6867</v>
      </c>
      <c r="J1039" s="122" t="s">
        <v>7594</v>
      </c>
      <c r="K1039" s="126" t="s">
        <v>8479</v>
      </c>
      <c r="L1039" s="127" t="s">
        <v>23</v>
      </c>
      <c r="M1039" s="127" t="s">
        <v>24</v>
      </c>
      <c r="N1039" t="str">
        <f t="shared" si="19"/>
        <v>no es tupa</v>
      </c>
    </row>
    <row r="1040" spans="1:14" ht="72" hidden="1" x14ac:dyDescent="0.25">
      <c r="A1040" s="122">
        <v>1036</v>
      </c>
      <c r="B1040" s="122"/>
      <c r="C1040" s="125" t="s">
        <v>20</v>
      </c>
      <c r="D1040" s="123"/>
      <c r="E1040" s="123"/>
      <c r="F1040" s="129" t="s">
        <v>8480</v>
      </c>
      <c r="G1040" s="125">
        <v>43273</v>
      </c>
      <c r="H1040" s="122" t="s">
        <v>8481</v>
      </c>
      <c r="I1040" s="122" t="s">
        <v>6867</v>
      </c>
      <c r="J1040" s="122" t="s">
        <v>7594</v>
      </c>
      <c r="K1040" s="126" t="s">
        <v>8482</v>
      </c>
      <c r="L1040" s="127" t="s">
        <v>23</v>
      </c>
      <c r="M1040" s="127" t="s">
        <v>24</v>
      </c>
      <c r="N1040" t="str">
        <f t="shared" si="19"/>
        <v>no es tupa</v>
      </c>
    </row>
    <row r="1041" spans="1:14" ht="72" hidden="1" x14ac:dyDescent="0.25">
      <c r="A1041" s="122">
        <v>1037</v>
      </c>
      <c r="B1041" s="122"/>
      <c r="C1041" s="125" t="s">
        <v>20</v>
      </c>
      <c r="D1041" s="123"/>
      <c r="E1041" s="123"/>
      <c r="F1041" s="129" t="s">
        <v>8483</v>
      </c>
      <c r="G1041" s="125">
        <v>43273</v>
      </c>
      <c r="H1041" s="122" t="s">
        <v>8484</v>
      </c>
      <c r="I1041" s="122" t="s">
        <v>6867</v>
      </c>
      <c r="J1041" s="122" t="s">
        <v>7594</v>
      </c>
      <c r="K1041" s="126" t="s">
        <v>8485</v>
      </c>
      <c r="L1041" s="127" t="s">
        <v>23</v>
      </c>
      <c r="M1041" s="127" t="s">
        <v>24</v>
      </c>
      <c r="N1041" t="str">
        <f t="shared" si="19"/>
        <v>no es tupa</v>
      </c>
    </row>
    <row r="1042" spans="1:14" ht="72" hidden="1" x14ac:dyDescent="0.25">
      <c r="A1042" s="122">
        <v>1038</v>
      </c>
      <c r="B1042" s="122"/>
      <c r="C1042" s="125" t="s">
        <v>20</v>
      </c>
      <c r="D1042" s="123"/>
      <c r="E1042" s="123"/>
      <c r="F1042" s="129" t="s">
        <v>8486</v>
      </c>
      <c r="G1042" s="125">
        <v>43273</v>
      </c>
      <c r="H1042" s="122" t="s">
        <v>8487</v>
      </c>
      <c r="I1042" s="122" t="s">
        <v>6867</v>
      </c>
      <c r="J1042" s="122" t="s">
        <v>7594</v>
      </c>
      <c r="K1042" s="126" t="s">
        <v>8488</v>
      </c>
      <c r="L1042" s="127" t="s">
        <v>23</v>
      </c>
      <c r="M1042" s="127" t="s">
        <v>24</v>
      </c>
      <c r="N1042" t="str">
        <f t="shared" si="19"/>
        <v>no es tupa</v>
      </c>
    </row>
    <row r="1043" spans="1:14" ht="72" hidden="1" x14ac:dyDescent="0.25">
      <c r="A1043" s="122">
        <v>1039</v>
      </c>
      <c r="B1043" s="122"/>
      <c r="C1043" s="125" t="s">
        <v>20</v>
      </c>
      <c r="D1043" s="123"/>
      <c r="E1043" s="123"/>
      <c r="F1043" s="129" t="s">
        <v>8489</v>
      </c>
      <c r="G1043" s="125">
        <v>43273</v>
      </c>
      <c r="H1043" s="122" t="s">
        <v>8490</v>
      </c>
      <c r="I1043" s="122" t="s">
        <v>6867</v>
      </c>
      <c r="J1043" s="122" t="s">
        <v>7594</v>
      </c>
      <c r="K1043" s="126" t="s">
        <v>8491</v>
      </c>
      <c r="L1043" s="127" t="s">
        <v>23</v>
      </c>
      <c r="M1043" s="127" t="s">
        <v>24</v>
      </c>
      <c r="N1043" t="str">
        <f t="shared" si="19"/>
        <v>no es tupa</v>
      </c>
    </row>
    <row r="1044" spans="1:14" ht="72" hidden="1" x14ac:dyDescent="0.25">
      <c r="A1044" s="122">
        <v>1040</v>
      </c>
      <c r="B1044" s="122"/>
      <c r="C1044" s="125" t="s">
        <v>20</v>
      </c>
      <c r="D1044" s="123"/>
      <c r="E1044" s="123"/>
      <c r="F1044" s="129" t="s">
        <v>8492</v>
      </c>
      <c r="G1044" s="125">
        <v>43273</v>
      </c>
      <c r="H1044" s="122" t="s">
        <v>8475</v>
      </c>
      <c r="I1044" s="122" t="s">
        <v>6867</v>
      </c>
      <c r="J1044" s="122" t="s">
        <v>7594</v>
      </c>
      <c r="K1044" s="126" t="s">
        <v>8493</v>
      </c>
      <c r="L1044" s="127" t="s">
        <v>23</v>
      </c>
      <c r="M1044" s="127" t="s">
        <v>24</v>
      </c>
      <c r="N1044" t="str">
        <f t="shared" si="19"/>
        <v>no es tupa</v>
      </c>
    </row>
    <row r="1045" spans="1:14" ht="72" hidden="1" x14ac:dyDescent="0.25">
      <c r="A1045" s="122">
        <v>1041</v>
      </c>
      <c r="B1045" s="122"/>
      <c r="C1045" s="125" t="s">
        <v>20</v>
      </c>
      <c r="D1045" s="123"/>
      <c r="E1045" s="123"/>
      <c r="F1045" s="129" t="s">
        <v>8494</v>
      </c>
      <c r="G1045" s="125">
        <v>43273</v>
      </c>
      <c r="H1045" s="122" t="s">
        <v>8495</v>
      </c>
      <c r="I1045" s="122" t="s">
        <v>6867</v>
      </c>
      <c r="J1045" s="122" t="s">
        <v>7594</v>
      </c>
      <c r="K1045" s="126" t="s">
        <v>8496</v>
      </c>
      <c r="L1045" s="127" t="s">
        <v>23</v>
      </c>
      <c r="M1045" s="127" t="s">
        <v>24</v>
      </c>
      <c r="N1045" t="str">
        <f t="shared" si="19"/>
        <v>no es tupa</v>
      </c>
    </row>
    <row r="1046" spans="1:14" ht="72" hidden="1" x14ac:dyDescent="0.25">
      <c r="A1046" s="122">
        <v>1042</v>
      </c>
      <c r="B1046" s="122"/>
      <c r="C1046" s="125" t="s">
        <v>20</v>
      </c>
      <c r="D1046" s="123"/>
      <c r="E1046" s="123"/>
      <c r="F1046" s="129" t="s">
        <v>8497</v>
      </c>
      <c r="G1046" s="125">
        <v>43273</v>
      </c>
      <c r="H1046" s="122" t="s">
        <v>8463</v>
      </c>
      <c r="I1046" s="122" t="s">
        <v>6867</v>
      </c>
      <c r="J1046" s="122" t="s">
        <v>7594</v>
      </c>
      <c r="K1046" s="126" t="s">
        <v>8498</v>
      </c>
      <c r="L1046" s="127" t="s">
        <v>23</v>
      </c>
      <c r="M1046" s="127" t="s">
        <v>24</v>
      </c>
      <c r="N1046" t="str">
        <f t="shared" si="19"/>
        <v>no es tupa</v>
      </c>
    </row>
    <row r="1047" spans="1:14" ht="72" hidden="1" x14ac:dyDescent="0.25">
      <c r="A1047" s="122">
        <v>1043</v>
      </c>
      <c r="B1047" s="122"/>
      <c r="C1047" s="125" t="s">
        <v>20</v>
      </c>
      <c r="D1047" s="123"/>
      <c r="E1047" s="123"/>
      <c r="F1047" s="129" t="s">
        <v>8499</v>
      </c>
      <c r="G1047" s="125">
        <v>43273</v>
      </c>
      <c r="H1047" s="122" t="s">
        <v>8500</v>
      </c>
      <c r="I1047" s="122" t="s">
        <v>6867</v>
      </c>
      <c r="J1047" s="122" t="s">
        <v>7594</v>
      </c>
      <c r="K1047" s="126" t="s">
        <v>8501</v>
      </c>
      <c r="L1047" s="127" t="s">
        <v>23</v>
      </c>
      <c r="M1047" s="127" t="s">
        <v>24</v>
      </c>
      <c r="N1047" t="str">
        <f t="shared" si="19"/>
        <v>no es tupa</v>
      </c>
    </row>
    <row r="1048" spans="1:14" ht="72" hidden="1" x14ac:dyDescent="0.25">
      <c r="A1048" s="122">
        <v>1044</v>
      </c>
      <c r="B1048" s="122"/>
      <c r="C1048" s="125" t="s">
        <v>20</v>
      </c>
      <c r="D1048" s="123"/>
      <c r="E1048" s="123"/>
      <c r="F1048" s="129" t="s">
        <v>8502</v>
      </c>
      <c r="G1048" s="125">
        <v>43273</v>
      </c>
      <c r="H1048" s="122" t="s">
        <v>8503</v>
      </c>
      <c r="I1048" s="122" t="s">
        <v>6867</v>
      </c>
      <c r="J1048" s="122" t="s">
        <v>7594</v>
      </c>
      <c r="K1048" s="126" t="s">
        <v>8504</v>
      </c>
      <c r="L1048" s="127" t="s">
        <v>23</v>
      </c>
      <c r="M1048" s="127" t="s">
        <v>24</v>
      </c>
      <c r="N1048" t="str">
        <f t="shared" si="19"/>
        <v>no es tupa</v>
      </c>
    </row>
    <row r="1049" spans="1:14" ht="72" hidden="1" x14ac:dyDescent="0.25">
      <c r="A1049" s="122">
        <v>1045</v>
      </c>
      <c r="B1049" s="122"/>
      <c r="C1049" s="125" t="s">
        <v>20</v>
      </c>
      <c r="D1049" s="123"/>
      <c r="E1049" s="123"/>
      <c r="F1049" s="129" t="s">
        <v>8505</v>
      </c>
      <c r="G1049" s="125">
        <v>43273</v>
      </c>
      <c r="H1049" s="122" t="s">
        <v>8506</v>
      </c>
      <c r="I1049" s="122" t="s">
        <v>6867</v>
      </c>
      <c r="J1049" s="122" t="s">
        <v>7594</v>
      </c>
      <c r="K1049" s="126" t="s">
        <v>8507</v>
      </c>
      <c r="L1049" s="127" t="s">
        <v>23</v>
      </c>
      <c r="M1049" s="127" t="s">
        <v>24</v>
      </c>
      <c r="N1049" t="str">
        <f t="shared" si="19"/>
        <v>no es tupa</v>
      </c>
    </row>
    <row r="1050" spans="1:14" ht="72" hidden="1" x14ac:dyDescent="0.25">
      <c r="A1050" s="122">
        <v>1046</v>
      </c>
      <c r="B1050" s="122"/>
      <c r="C1050" s="125" t="s">
        <v>20</v>
      </c>
      <c r="D1050" s="123"/>
      <c r="E1050" s="123"/>
      <c r="F1050" s="129" t="s">
        <v>8508</v>
      </c>
      <c r="G1050" s="125">
        <v>43273</v>
      </c>
      <c r="H1050" s="122" t="s">
        <v>8509</v>
      </c>
      <c r="I1050" s="122" t="s">
        <v>6867</v>
      </c>
      <c r="J1050" s="122" t="s">
        <v>7594</v>
      </c>
      <c r="K1050" s="126" t="s">
        <v>8510</v>
      </c>
      <c r="L1050" s="127" t="s">
        <v>23</v>
      </c>
      <c r="M1050" s="127" t="s">
        <v>24</v>
      </c>
      <c r="N1050" t="str">
        <f t="shared" si="19"/>
        <v>no es tupa</v>
      </c>
    </row>
    <row r="1051" spans="1:14" ht="72" hidden="1" x14ac:dyDescent="0.25">
      <c r="A1051" s="122">
        <v>1047</v>
      </c>
      <c r="B1051" s="122"/>
      <c r="C1051" s="125" t="s">
        <v>20</v>
      </c>
      <c r="D1051" s="123"/>
      <c r="E1051" s="123"/>
      <c r="F1051" s="129" t="s">
        <v>8511</v>
      </c>
      <c r="G1051" s="125">
        <v>43273</v>
      </c>
      <c r="H1051" s="122" t="s">
        <v>8512</v>
      </c>
      <c r="I1051" s="122" t="s">
        <v>6867</v>
      </c>
      <c r="J1051" s="122" t="s">
        <v>7594</v>
      </c>
      <c r="K1051" s="126" t="s">
        <v>8513</v>
      </c>
      <c r="L1051" s="127" t="s">
        <v>23</v>
      </c>
      <c r="M1051" s="127" t="s">
        <v>24</v>
      </c>
      <c r="N1051" t="str">
        <f t="shared" si="19"/>
        <v>no es tupa</v>
      </c>
    </row>
    <row r="1052" spans="1:14" ht="72" hidden="1" x14ac:dyDescent="0.25">
      <c r="A1052" s="122">
        <v>1048</v>
      </c>
      <c r="B1052" s="122"/>
      <c r="C1052" s="125" t="s">
        <v>20</v>
      </c>
      <c r="D1052" s="123"/>
      <c r="E1052" s="123"/>
      <c r="F1052" s="129" t="s">
        <v>8514</v>
      </c>
      <c r="G1052" s="125">
        <v>43273</v>
      </c>
      <c r="H1052" s="122" t="s">
        <v>8515</v>
      </c>
      <c r="I1052" s="122" t="s">
        <v>6867</v>
      </c>
      <c r="J1052" s="122" t="s">
        <v>7594</v>
      </c>
      <c r="K1052" s="126" t="s">
        <v>8516</v>
      </c>
      <c r="L1052" s="127" t="s">
        <v>23</v>
      </c>
      <c r="M1052" s="127" t="s">
        <v>24</v>
      </c>
      <c r="N1052" t="str">
        <f t="shared" si="19"/>
        <v>no es tupa</v>
      </c>
    </row>
    <row r="1053" spans="1:14" ht="60" hidden="1" x14ac:dyDescent="0.25">
      <c r="A1053" s="122">
        <v>1049</v>
      </c>
      <c r="B1053" s="122" t="s">
        <v>8517</v>
      </c>
      <c r="C1053" s="125">
        <v>43285</v>
      </c>
      <c r="D1053" s="122" t="s">
        <v>20</v>
      </c>
      <c r="E1053" s="123" t="s">
        <v>8518</v>
      </c>
      <c r="F1053" s="129" t="s">
        <v>8519</v>
      </c>
      <c r="G1053" s="125">
        <v>43273</v>
      </c>
      <c r="H1053" s="122" t="s">
        <v>264</v>
      </c>
      <c r="I1053" s="122" t="s">
        <v>5227</v>
      </c>
      <c r="J1053" s="122" t="s">
        <v>4148</v>
      </c>
      <c r="K1053" s="126" t="s">
        <v>8520</v>
      </c>
      <c r="L1053" s="127" t="s">
        <v>3698</v>
      </c>
      <c r="M1053" s="127" t="s">
        <v>24</v>
      </c>
      <c r="N1053" t="str">
        <f t="shared" si="19"/>
        <v>si</v>
      </c>
    </row>
    <row r="1054" spans="1:14" ht="96" hidden="1" x14ac:dyDescent="0.25">
      <c r="A1054" s="122">
        <v>1050</v>
      </c>
      <c r="B1054" s="122" t="s">
        <v>8521</v>
      </c>
      <c r="C1054" s="125" t="s">
        <v>20</v>
      </c>
      <c r="D1054" s="123" t="s">
        <v>20</v>
      </c>
      <c r="E1054" s="123" t="s">
        <v>8522</v>
      </c>
      <c r="F1054" s="129" t="s">
        <v>8523</v>
      </c>
      <c r="G1054" s="125">
        <v>43273</v>
      </c>
      <c r="H1054" s="122" t="s">
        <v>8524</v>
      </c>
      <c r="I1054" s="122" t="s">
        <v>179</v>
      </c>
      <c r="J1054" s="122" t="s">
        <v>179</v>
      </c>
      <c r="K1054" s="126" t="s">
        <v>8525</v>
      </c>
      <c r="L1054" s="127" t="s">
        <v>3698</v>
      </c>
      <c r="M1054" s="127" t="s">
        <v>24</v>
      </c>
      <c r="N1054" t="str">
        <f t="shared" si="19"/>
        <v>no es tupa</v>
      </c>
    </row>
    <row r="1055" spans="1:14" ht="72" hidden="1" x14ac:dyDescent="0.25">
      <c r="A1055" s="122">
        <v>1051</v>
      </c>
      <c r="B1055" s="122"/>
      <c r="C1055" s="125" t="s">
        <v>20</v>
      </c>
      <c r="D1055" s="123"/>
      <c r="E1055" s="123"/>
      <c r="F1055" s="129" t="s">
        <v>8526</v>
      </c>
      <c r="G1055" s="125">
        <v>43276</v>
      </c>
      <c r="H1055" s="122" t="s">
        <v>8527</v>
      </c>
      <c r="I1055" s="122" t="s">
        <v>6867</v>
      </c>
      <c r="J1055" s="122" t="s">
        <v>7594</v>
      </c>
      <c r="K1055" s="126" t="s">
        <v>8528</v>
      </c>
      <c r="L1055" s="127" t="s">
        <v>23</v>
      </c>
      <c r="M1055" s="127" t="s">
        <v>24</v>
      </c>
      <c r="N1055" t="str">
        <f t="shared" si="19"/>
        <v>no es tupa</v>
      </c>
    </row>
    <row r="1056" spans="1:14" hidden="1" x14ac:dyDescent="0.25">
      <c r="A1056" s="122">
        <v>1052</v>
      </c>
      <c r="B1056" s="122"/>
      <c r="C1056" s="125" t="s">
        <v>20</v>
      </c>
      <c r="D1056" s="123"/>
      <c r="E1056" s="123"/>
      <c r="F1056" s="129" t="s">
        <v>8529</v>
      </c>
      <c r="G1056" s="125">
        <v>43272</v>
      </c>
      <c r="H1056" s="122"/>
      <c r="I1056" s="122" t="s">
        <v>6867</v>
      </c>
      <c r="J1056" s="122"/>
      <c r="K1056" s="135"/>
      <c r="L1056" s="127" t="s">
        <v>23</v>
      </c>
      <c r="M1056" s="127" t="s">
        <v>24</v>
      </c>
      <c r="N1056" t="str">
        <f t="shared" si="19"/>
        <v>no es tupa</v>
      </c>
    </row>
    <row r="1057" spans="1:14" ht="84" hidden="1" x14ac:dyDescent="0.25">
      <c r="A1057" s="122">
        <v>1053</v>
      </c>
      <c r="B1057" s="122" t="s">
        <v>8530</v>
      </c>
      <c r="C1057" s="125" t="s">
        <v>20</v>
      </c>
      <c r="D1057" s="122" t="s">
        <v>8531</v>
      </c>
      <c r="E1057" s="123" t="s">
        <v>20</v>
      </c>
      <c r="F1057" s="129" t="s">
        <v>8532</v>
      </c>
      <c r="G1057" s="125">
        <v>43276</v>
      </c>
      <c r="H1057" s="122" t="s">
        <v>20</v>
      </c>
      <c r="I1057" s="122" t="s">
        <v>179</v>
      </c>
      <c r="J1057" s="122" t="s">
        <v>8533</v>
      </c>
      <c r="K1057" s="126" t="s">
        <v>8534</v>
      </c>
      <c r="L1057" s="127" t="s">
        <v>23</v>
      </c>
      <c r="M1057" s="127" t="s">
        <v>24</v>
      </c>
      <c r="N1057" t="str">
        <f t="shared" si="19"/>
        <v>no es tupa</v>
      </c>
    </row>
    <row r="1058" spans="1:14" ht="72" hidden="1" x14ac:dyDescent="0.25">
      <c r="A1058" s="122">
        <v>1054</v>
      </c>
      <c r="B1058" s="122"/>
      <c r="C1058" s="125" t="s">
        <v>20</v>
      </c>
      <c r="D1058" s="123"/>
      <c r="E1058" s="123"/>
      <c r="F1058" s="129" t="s">
        <v>8535</v>
      </c>
      <c r="G1058" s="125">
        <v>43276</v>
      </c>
      <c r="H1058" s="122" t="s">
        <v>8536</v>
      </c>
      <c r="I1058" s="122" t="s">
        <v>6867</v>
      </c>
      <c r="J1058" s="122"/>
      <c r="K1058" s="126" t="s">
        <v>8537</v>
      </c>
      <c r="L1058" s="127" t="s">
        <v>23</v>
      </c>
      <c r="M1058" s="127" t="s">
        <v>24</v>
      </c>
      <c r="N1058" t="str">
        <f t="shared" si="19"/>
        <v>no es tupa</v>
      </c>
    </row>
    <row r="1059" spans="1:14" ht="72" hidden="1" x14ac:dyDescent="0.25">
      <c r="A1059" s="122">
        <v>1055</v>
      </c>
      <c r="B1059" s="122"/>
      <c r="C1059" s="125" t="s">
        <v>20</v>
      </c>
      <c r="D1059" s="123"/>
      <c r="E1059" s="123"/>
      <c r="F1059" s="129" t="s">
        <v>8538</v>
      </c>
      <c r="G1059" s="125">
        <v>43276</v>
      </c>
      <c r="H1059" s="122" t="s">
        <v>8539</v>
      </c>
      <c r="I1059" s="122" t="s">
        <v>6867</v>
      </c>
      <c r="J1059" s="122"/>
      <c r="K1059" s="126" t="s">
        <v>8540</v>
      </c>
      <c r="L1059" s="127" t="s">
        <v>23</v>
      </c>
      <c r="M1059" s="127" t="s">
        <v>24</v>
      </c>
      <c r="N1059" t="str">
        <f t="shared" si="19"/>
        <v>no es tupa</v>
      </c>
    </row>
    <row r="1060" spans="1:14" ht="72" hidden="1" x14ac:dyDescent="0.25">
      <c r="A1060" s="122">
        <v>1056</v>
      </c>
      <c r="B1060" s="122"/>
      <c r="C1060" s="125" t="s">
        <v>20</v>
      </c>
      <c r="D1060" s="123"/>
      <c r="E1060" s="123"/>
      <c r="F1060" s="129" t="s">
        <v>8541</v>
      </c>
      <c r="G1060" s="125">
        <v>43276</v>
      </c>
      <c r="H1060" s="122" t="s">
        <v>8515</v>
      </c>
      <c r="I1060" s="122" t="s">
        <v>6867</v>
      </c>
      <c r="J1060" s="122"/>
      <c r="K1060" s="126" t="s">
        <v>8542</v>
      </c>
      <c r="L1060" s="127" t="s">
        <v>23</v>
      </c>
      <c r="M1060" s="127" t="s">
        <v>24</v>
      </c>
      <c r="N1060" t="str">
        <f t="shared" si="19"/>
        <v>no es tupa</v>
      </c>
    </row>
    <row r="1061" spans="1:14" ht="72" hidden="1" x14ac:dyDescent="0.25">
      <c r="A1061" s="122">
        <v>1057</v>
      </c>
      <c r="B1061" s="122"/>
      <c r="C1061" s="125" t="s">
        <v>20</v>
      </c>
      <c r="D1061" s="123"/>
      <c r="E1061" s="123"/>
      <c r="F1061" s="129" t="s">
        <v>8543</v>
      </c>
      <c r="G1061" s="125">
        <v>43276</v>
      </c>
      <c r="H1061" s="122" t="s">
        <v>8544</v>
      </c>
      <c r="I1061" s="122" t="s">
        <v>6867</v>
      </c>
      <c r="J1061" s="122"/>
      <c r="K1061" s="126" t="s">
        <v>8545</v>
      </c>
      <c r="L1061" s="127" t="s">
        <v>23</v>
      </c>
      <c r="M1061" s="127" t="s">
        <v>24</v>
      </c>
      <c r="N1061" t="str">
        <f t="shared" si="19"/>
        <v>no es tupa</v>
      </c>
    </row>
    <row r="1062" spans="1:14" ht="72" hidden="1" x14ac:dyDescent="0.25">
      <c r="A1062" s="122">
        <v>1058</v>
      </c>
      <c r="B1062" s="122"/>
      <c r="C1062" s="125" t="s">
        <v>20</v>
      </c>
      <c r="D1062" s="123"/>
      <c r="E1062" s="123"/>
      <c r="F1062" s="129" t="s">
        <v>8546</v>
      </c>
      <c r="G1062" s="125">
        <v>43276</v>
      </c>
      <c r="H1062" s="122" t="s">
        <v>8547</v>
      </c>
      <c r="I1062" s="122" t="s">
        <v>6867</v>
      </c>
      <c r="J1062" s="122"/>
      <c r="K1062" s="126" t="s">
        <v>8548</v>
      </c>
      <c r="L1062" s="127" t="s">
        <v>23</v>
      </c>
      <c r="M1062" s="127" t="s">
        <v>24</v>
      </c>
      <c r="N1062" t="str">
        <f t="shared" si="19"/>
        <v>no es tupa</v>
      </c>
    </row>
    <row r="1063" spans="1:14" ht="72" hidden="1" x14ac:dyDescent="0.25">
      <c r="A1063" s="122">
        <v>1059</v>
      </c>
      <c r="B1063" s="122"/>
      <c r="C1063" s="125" t="s">
        <v>20</v>
      </c>
      <c r="D1063" s="123"/>
      <c r="E1063" s="123"/>
      <c r="F1063" s="129" t="s">
        <v>8549</v>
      </c>
      <c r="G1063" s="125">
        <v>43276</v>
      </c>
      <c r="H1063" s="122" t="s">
        <v>8550</v>
      </c>
      <c r="I1063" s="122" t="s">
        <v>6867</v>
      </c>
      <c r="J1063" s="122"/>
      <c r="K1063" s="126" t="s">
        <v>8551</v>
      </c>
      <c r="L1063" s="127" t="s">
        <v>23</v>
      </c>
      <c r="M1063" s="127" t="s">
        <v>24</v>
      </c>
      <c r="N1063" t="str">
        <f t="shared" si="19"/>
        <v>no es tupa</v>
      </c>
    </row>
    <row r="1064" spans="1:14" ht="72" hidden="1" x14ac:dyDescent="0.25">
      <c r="A1064" s="122">
        <v>1060</v>
      </c>
      <c r="B1064" s="122"/>
      <c r="C1064" s="125" t="s">
        <v>20</v>
      </c>
      <c r="D1064" s="123"/>
      <c r="E1064" s="123"/>
      <c r="F1064" s="129" t="s">
        <v>8552</v>
      </c>
      <c r="G1064" s="125">
        <v>43276</v>
      </c>
      <c r="H1064" s="122" t="s">
        <v>8553</v>
      </c>
      <c r="I1064" s="122" t="s">
        <v>6867</v>
      </c>
      <c r="J1064" s="122"/>
      <c r="K1064" s="126" t="s">
        <v>8554</v>
      </c>
      <c r="L1064" s="127" t="s">
        <v>23</v>
      </c>
      <c r="M1064" s="127" t="s">
        <v>24</v>
      </c>
      <c r="N1064" t="str">
        <f t="shared" si="19"/>
        <v>no es tupa</v>
      </c>
    </row>
    <row r="1065" spans="1:14" ht="72" hidden="1" x14ac:dyDescent="0.25">
      <c r="A1065" s="122">
        <v>1061</v>
      </c>
      <c r="B1065" s="122"/>
      <c r="C1065" s="125" t="s">
        <v>20</v>
      </c>
      <c r="D1065" s="123"/>
      <c r="E1065" s="123"/>
      <c r="F1065" s="129" t="s">
        <v>8555</v>
      </c>
      <c r="G1065" s="125">
        <v>43276</v>
      </c>
      <c r="H1065" s="122" t="s">
        <v>8556</v>
      </c>
      <c r="I1065" s="122" t="s">
        <v>6867</v>
      </c>
      <c r="J1065" s="122"/>
      <c r="K1065" s="126" t="s">
        <v>8557</v>
      </c>
      <c r="L1065" s="127" t="s">
        <v>23</v>
      </c>
      <c r="M1065" s="127" t="s">
        <v>24</v>
      </c>
      <c r="N1065" t="str">
        <f t="shared" si="19"/>
        <v>no es tupa</v>
      </c>
    </row>
    <row r="1066" spans="1:14" ht="72" hidden="1" x14ac:dyDescent="0.25">
      <c r="A1066" s="122">
        <v>1062</v>
      </c>
      <c r="B1066" s="122"/>
      <c r="C1066" s="125" t="s">
        <v>20</v>
      </c>
      <c r="D1066" s="123"/>
      <c r="E1066" s="123"/>
      <c r="F1066" s="129" t="s">
        <v>8558</v>
      </c>
      <c r="G1066" s="125">
        <v>43276</v>
      </c>
      <c r="H1066" s="122" t="s">
        <v>8559</v>
      </c>
      <c r="I1066" s="122" t="s">
        <v>6867</v>
      </c>
      <c r="J1066" s="122"/>
      <c r="K1066" s="126" t="s">
        <v>8560</v>
      </c>
      <c r="L1066" s="127" t="s">
        <v>23</v>
      </c>
      <c r="M1066" s="127" t="s">
        <v>24</v>
      </c>
      <c r="N1066" t="str">
        <f t="shared" si="19"/>
        <v>no es tupa</v>
      </c>
    </row>
    <row r="1067" spans="1:14" ht="72" hidden="1" x14ac:dyDescent="0.25">
      <c r="A1067" s="122">
        <v>1063</v>
      </c>
      <c r="B1067" s="122"/>
      <c r="C1067" s="125" t="s">
        <v>20</v>
      </c>
      <c r="D1067" s="123"/>
      <c r="E1067" s="123"/>
      <c r="F1067" s="129" t="s">
        <v>8561</v>
      </c>
      <c r="G1067" s="125">
        <v>43276</v>
      </c>
      <c r="H1067" s="122" t="s">
        <v>8562</v>
      </c>
      <c r="I1067" s="122" t="s">
        <v>6867</v>
      </c>
      <c r="J1067" s="122"/>
      <c r="K1067" s="126" t="s">
        <v>8563</v>
      </c>
      <c r="L1067" s="127" t="s">
        <v>23</v>
      </c>
      <c r="M1067" s="127" t="s">
        <v>24</v>
      </c>
      <c r="N1067" t="str">
        <f t="shared" si="19"/>
        <v>no es tupa</v>
      </c>
    </row>
    <row r="1068" spans="1:14" ht="72" hidden="1" x14ac:dyDescent="0.25">
      <c r="A1068" s="122">
        <v>1064</v>
      </c>
      <c r="B1068" s="122"/>
      <c r="C1068" s="125" t="s">
        <v>20</v>
      </c>
      <c r="D1068" s="123"/>
      <c r="E1068" s="123"/>
      <c r="F1068" s="129" t="s">
        <v>8564</v>
      </c>
      <c r="G1068" s="125">
        <v>43276</v>
      </c>
      <c r="H1068" s="122" t="s">
        <v>8506</v>
      </c>
      <c r="I1068" s="122" t="s">
        <v>6867</v>
      </c>
      <c r="J1068" s="122"/>
      <c r="K1068" s="126" t="s">
        <v>8565</v>
      </c>
      <c r="L1068" s="127" t="s">
        <v>23</v>
      </c>
      <c r="M1068" s="127" t="s">
        <v>24</v>
      </c>
      <c r="N1068" t="str">
        <f t="shared" si="19"/>
        <v>no es tupa</v>
      </c>
    </row>
    <row r="1069" spans="1:14" ht="84" hidden="1" x14ac:dyDescent="0.25">
      <c r="A1069" s="122">
        <v>1065</v>
      </c>
      <c r="B1069" s="122"/>
      <c r="C1069" s="125" t="s">
        <v>20</v>
      </c>
      <c r="D1069" s="123"/>
      <c r="E1069" s="123"/>
      <c r="F1069" s="129" t="s">
        <v>8566</v>
      </c>
      <c r="G1069" s="125">
        <v>43276</v>
      </c>
      <c r="H1069" s="122" t="s">
        <v>8567</v>
      </c>
      <c r="I1069" s="122" t="s">
        <v>6867</v>
      </c>
      <c r="J1069" s="122"/>
      <c r="K1069" s="126" t="s">
        <v>8568</v>
      </c>
      <c r="L1069" s="127" t="s">
        <v>23</v>
      </c>
      <c r="M1069" s="127" t="s">
        <v>24</v>
      </c>
      <c r="N1069" t="str">
        <f t="shared" si="19"/>
        <v>no es tupa</v>
      </c>
    </row>
    <row r="1070" spans="1:14" ht="72" hidden="1" x14ac:dyDescent="0.25">
      <c r="A1070" s="122">
        <v>1066</v>
      </c>
      <c r="B1070" s="122"/>
      <c r="C1070" s="125" t="s">
        <v>20</v>
      </c>
      <c r="D1070" s="123"/>
      <c r="E1070" s="123"/>
      <c r="F1070" s="129" t="s">
        <v>8569</v>
      </c>
      <c r="G1070" s="125">
        <v>43276</v>
      </c>
      <c r="H1070" s="122" t="s">
        <v>8570</v>
      </c>
      <c r="I1070" s="122" t="s">
        <v>6867</v>
      </c>
      <c r="J1070" s="122"/>
      <c r="K1070" s="126" t="s">
        <v>8571</v>
      </c>
      <c r="L1070" s="127" t="s">
        <v>23</v>
      </c>
      <c r="M1070" s="127" t="s">
        <v>24</v>
      </c>
      <c r="N1070" t="str">
        <f t="shared" si="19"/>
        <v>no es tupa</v>
      </c>
    </row>
    <row r="1071" spans="1:14" ht="72" hidden="1" x14ac:dyDescent="0.25">
      <c r="A1071" s="122">
        <v>1067</v>
      </c>
      <c r="B1071" s="122"/>
      <c r="C1071" s="125" t="s">
        <v>20</v>
      </c>
      <c r="D1071" s="123"/>
      <c r="E1071" s="123"/>
      <c r="F1071" s="129" t="s">
        <v>8572</v>
      </c>
      <c r="G1071" s="125">
        <v>43276</v>
      </c>
      <c r="H1071" s="122" t="s">
        <v>8573</v>
      </c>
      <c r="I1071" s="122" t="s">
        <v>6867</v>
      </c>
      <c r="J1071" s="122"/>
      <c r="K1071" s="126" t="s">
        <v>8574</v>
      </c>
      <c r="L1071" s="127" t="s">
        <v>23</v>
      </c>
      <c r="M1071" s="127" t="s">
        <v>24</v>
      </c>
      <c r="N1071" t="str">
        <f t="shared" si="19"/>
        <v>no es tupa</v>
      </c>
    </row>
    <row r="1072" spans="1:14" ht="72" hidden="1" x14ac:dyDescent="0.25">
      <c r="A1072" s="122">
        <v>1068</v>
      </c>
      <c r="B1072" s="122"/>
      <c r="C1072" s="125" t="s">
        <v>20</v>
      </c>
      <c r="D1072" s="123"/>
      <c r="E1072" s="123"/>
      <c r="F1072" s="129" t="s">
        <v>8575</v>
      </c>
      <c r="G1072" s="125">
        <v>43276</v>
      </c>
      <c r="H1072" s="122" t="s">
        <v>8576</v>
      </c>
      <c r="I1072" s="122" t="s">
        <v>6867</v>
      </c>
      <c r="J1072" s="122"/>
      <c r="K1072" s="126" t="s">
        <v>8577</v>
      </c>
      <c r="L1072" s="127" t="s">
        <v>23</v>
      </c>
      <c r="M1072" s="127" t="s">
        <v>24</v>
      </c>
      <c r="N1072" t="str">
        <f t="shared" si="19"/>
        <v>no es tupa</v>
      </c>
    </row>
    <row r="1073" spans="1:14" ht="72" hidden="1" x14ac:dyDescent="0.25">
      <c r="A1073" s="122">
        <v>1069</v>
      </c>
      <c r="B1073" s="122"/>
      <c r="C1073" s="125" t="s">
        <v>20</v>
      </c>
      <c r="D1073" s="123"/>
      <c r="E1073" s="123"/>
      <c r="F1073" s="129" t="s">
        <v>8578</v>
      </c>
      <c r="G1073" s="125">
        <v>43276</v>
      </c>
      <c r="H1073" s="122" t="s">
        <v>8579</v>
      </c>
      <c r="I1073" s="122" t="s">
        <v>6867</v>
      </c>
      <c r="J1073" s="122"/>
      <c r="K1073" s="126" t="s">
        <v>8580</v>
      </c>
      <c r="L1073" s="127" t="s">
        <v>23</v>
      </c>
      <c r="M1073" s="127" t="s">
        <v>24</v>
      </c>
      <c r="N1073" t="str">
        <f t="shared" si="19"/>
        <v>no es tupa</v>
      </c>
    </row>
    <row r="1074" spans="1:14" ht="72" hidden="1" x14ac:dyDescent="0.25">
      <c r="A1074" s="122">
        <v>1070</v>
      </c>
      <c r="B1074" s="122"/>
      <c r="C1074" s="125" t="s">
        <v>20</v>
      </c>
      <c r="D1074" s="123"/>
      <c r="E1074" s="123"/>
      <c r="F1074" s="129" t="s">
        <v>8581</v>
      </c>
      <c r="G1074" s="125">
        <v>43276</v>
      </c>
      <c r="H1074" s="122" t="s">
        <v>8383</v>
      </c>
      <c r="I1074" s="122" t="s">
        <v>6867</v>
      </c>
      <c r="J1074" s="122"/>
      <c r="K1074" s="126" t="s">
        <v>8582</v>
      </c>
      <c r="L1074" s="127" t="s">
        <v>23</v>
      </c>
      <c r="M1074" s="127" t="s">
        <v>24</v>
      </c>
      <c r="N1074" t="str">
        <f t="shared" si="19"/>
        <v>no es tupa</v>
      </c>
    </row>
    <row r="1075" spans="1:14" ht="72" hidden="1" x14ac:dyDescent="0.25">
      <c r="A1075" s="122">
        <v>1071</v>
      </c>
      <c r="B1075" s="122"/>
      <c r="C1075" s="125" t="s">
        <v>20</v>
      </c>
      <c r="D1075" s="123"/>
      <c r="E1075" s="123"/>
      <c r="F1075" s="129" t="s">
        <v>8583</v>
      </c>
      <c r="G1075" s="125">
        <v>43276</v>
      </c>
      <c r="H1075" s="122" t="s">
        <v>8584</v>
      </c>
      <c r="I1075" s="122" t="s">
        <v>6867</v>
      </c>
      <c r="J1075" s="122"/>
      <c r="K1075" s="126" t="s">
        <v>8585</v>
      </c>
      <c r="L1075" s="127" t="s">
        <v>23</v>
      </c>
      <c r="M1075" s="127" t="s">
        <v>24</v>
      </c>
      <c r="N1075" t="str">
        <f t="shared" si="19"/>
        <v>no es tupa</v>
      </c>
    </row>
    <row r="1076" spans="1:14" ht="72" hidden="1" x14ac:dyDescent="0.25">
      <c r="A1076" s="122">
        <v>1072</v>
      </c>
      <c r="B1076" s="122"/>
      <c r="C1076" s="125" t="s">
        <v>20</v>
      </c>
      <c r="D1076" s="123"/>
      <c r="E1076" s="123"/>
      <c r="F1076" s="129" t="s">
        <v>8586</v>
      </c>
      <c r="G1076" s="125">
        <v>43276</v>
      </c>
      <c r="H1076" s="122" t="s">
        <v>8587</v>
      </c>
      <c r="I1076" s="122" t="s">
        <v>6867</v>
      </c>
      <c r="J1076" s="122"/>
      <c r="K1076" s="126" t="s">
        <v>8588</v>
      </c>
      <c r="L1076" s="127" t="s">
        <v>23</v>
      </c>
      <c r="M1076" s="127" t="s">
        <v>24</v>
      </c>
      <c r="N1076" t="str">
        <f t="shared" si="19"/>
        <v>no es tupa</v>
      </c>
    </row>
    <row r="1077" spans="1:14" ht="72" hidden="1" x14ac:dyDescent="0.25">
      <c r="A1077" s="122">
        <v>1073</v>
      </c>
      <c r="B1077" s="122"/>
      <c r="C1077" s="125" t="s">
        <v>20</v>
      </c>
      <c r="D1077" s="123"/>
      <c r="E1077" s="123"/>
      <c r="F1077" s="129" t="s">
        <v>8589</v>
      </c>
      <c r="G1077" s="125">
        <v>43276</v>
      </c>
      <c r="H1077" s="122" t="s">
        <v>8544</v>
      </c>
      <c r="I1077" s="122" t="s">
        <v>6867</v>
      </c>
      <c r="J1077" s="122"/>
      <c r="K1077" s="126" t="s">
        <v>8590</v>
      </c>
      <c r="L1077" s="127" t="s">
        <v>23</v>
      </c>
      <c r="M1077" s="127" t="s">
        <v>24</v>
      </c>
      <c r="N1077" t="str">
        <f t="shared" si="19"/>
        <v>no es tupa</v>
      </c>
    </row>
    <row r="1078" spans="1:14" ht="72" hidden="1" x14ac:dyDescent="0.25">
      <c r="A1078" s="122">
        <v>1074</v>
      </c>
      <c r="B1078" s="122"/>
      <c r="C1078" s="125" t="s">
        <v>20</v>
      </c>
      <c r="D1078" s="123"/>
      <c r="E1078" s="123"/>
      <c r="F1078" s="129" t="s">
        <v>8591</v>
      </c>
      <c r="G1078" s="125">
        <v>43276</v>
      </c>
      <c r="H1078" s="122" t="s">
        <v>8592</v>
      </c>
      <c r="I1078" s="122" t="s">
        <v>6867</v>
      </c>
      <c r="J1078" s="122"/>
      <c r="K1078" s="126" t="s">
        <v>8593</v>
      </c>
      <c r="L1078" s="127" t="s">
        <v>23</v>
      </c>
      <c r="M1078" s="127" t="s">
        <v>24</v>
      </c>
      <c r="N1078" t="str">
        <f t="shared" si="19"/>
        <v>no es tupa</v>
      </c>
    </row>
    <row r="1079" spans="1:14" ht="48" hidden="1" x14ac:dyDescent="0.25">
      <c r="A1079" s="122">
        <v>1075</v>
      </c>
      <c r="B1079" s="122"/>
      <c r="C1079" s="125" t="s">
        <v>20</v>
      </c>
      <c r="D1079" s="123"/>
      <c r="E1079" s="123"/>
      <c r="F1079" s="129" t="s">
        <v>8594</v>
      </c>
      <c r="G1079" s="125">
        <v>43276</v>
      </c>
      <c r="H1079" s="122"/>
      <c r="I1079" s="122" t="s">
        <v>6867</v>
      </c>
      <c r="J1079" s="122"/>
      <c r="K1079" s="126" t="s">
        <v>8595</v>
      </c>
      <c r="L1079" s="127" t="s">
        <v>23</v>
      </c>
      <c r="M1079" s="127" t="s">
        <v>24</v>
      </c>
      <c r="N1079" t="str">
        <f t="shared" si="19"/>
        <v>no es tupa</v>
      </c>
    </row>
    <row r="1080" spans="1:14" ht="48" hidden="1" x14ac:dyDescent="0.25">
      <c r="A1080" s="122">
        <v>1076</v>
      </c>
      <c r="B1080" s="122"/>
      <c r="C1080" s="125" t="s">
        <v>20</v>
      </c>
      <c r="D1080" s="123"/>
      <c r="E1080" s="123"/>
      <c r="F1080" s="129" t="s">
        <v>8596</v>
      </c>
      <c r="G1080" s="125">
        <v>43276</v>
      </c>
      <c r="H1080" s="122"/>
      <c r="I1080" s="122" t="s">
        <v>6867</v>
      </c>
      <c r="J1080" s="122"/>
      <c r="K1080" s="126" t="s">
        <v>8597</v>
      </c>
      <c r="L1080" s="127" t="s">
        <v>23</v>
      </c>
      <c r="M1080" s="127" t="s">
        <v>24</v>
      </c>
      <c r="N1080" t="str">
        <f t="shared" si="19"/>
        <v>no es tupa</v>
      </c>
    </row>
    <row r="1081" spans="1:14" ht="48" hidden="1" x14ac:dyDescent="0.25">
      <c r="A1081" s="122">
        <v>1077</v>
      </c>
      <c r="B1081" s="122"/>
      <c r="C1081" s="125" t="s">
        <v>20</v>
      </c>
      <c r="D1081" s="123"/>
      <c r="E1081" s="123"/>
      <c r="F1081" s="129" t="s">
        <v>8598</v>
      </c>
      <c r="G1081" s="125">
        <v>43276</v>
      </c>
      <c r="H1081" s="122"/>
      <c r="I1081" s="122" t="s">
        <v>6867</v>
      </c>
      <c r="J1081" s="122"/>
      <c r="K1081" s="126" t="s">
        <v>8599</v>
      </c>
      <c r="L1081" s="127" t="s">
        <v>23</v>
      </c>
      <c r="M1081" s="127" t="s">
        <v>24</v>
      </c>
      <c r="N1081" t="str">
        <f t="shared" ref="N1081:N1144" si="20">IF(C1081="-","no es tupa",IF(G1081&lt;=C1081,"si","no"))</f>
        <v>no es tupa</v>
      </c>
    </row>
    <row r="1082" spans="1:14" ht="48" hidden="1" x14ac:dyDescent="0.25">
      <c r="A1082" s="122">
        <v>1078</v>
      </c>
      <c r="B1082" s="122"/>
      <c r="C1082" s="125" t="s">
        <v>20</v>
      </c>
      <c r="D1082" s="123"/>
      <c r="E1082" s="123"/>
      <c r="F1082" s="129" t="s">
        <v>8600</v>
      </c>
      <c r="G1082" s="125">
        <v>43276</v>
      </c>
      <c r="H1082" s="122"/>
      <c r="I1082" s="122" t="s">
        <v>6867</v>
      </c>
      <c r="J1082" s="122"/>
      <c r="K1082" s="126" t="s">
        <v>8601</v>
      </c>
      <c r="L1082" s="127" t="s">
        <v>23</v>
      </c>
      <c r="M1082" s="127" t="s">
        <v>24</v>
      </c>
      <c r="N1082" t="str">
        <f t="shared" si="20"/>
        <v>no es tupa</v>
      </c>
    </row>
    <row r="1083" spans="1:14" ht="48" hidden="1" x14ac:dyDescent="0.25">
      <c r="A1083" s="122">
        <v>1079</v>
      </c>
      <c r="B1083" s="122"/>
      <c r="C1083" s="125" t="s">
        <v>20</v>
      </c>
      <c r="D1083" s="123"/>
      <c r="E1083" s="123"/>
      <c r="F1083" s="129" t="s">
        <v>8602</v>
      </c>
      <c r="G1083" s="125">
        <v>43276</v>
      </c>
      <c r="H1083" s="122"/>
      <c r="I1083" s="122" t="s">
        <v>6867</v>
      </c>
      <c r="J1083" s="122"/>
      <c r="K1083" s="126" t="s">
        <v>8603</v>
      </c>
      <c r="L1083" s="127" t="s">
        <v>23</v>
      </c>
      <c r="M1083" s="127" t="s">
        <v>24</v>
      </c>
      <c r="N1083" t="str">
        <f t="shared" si="20"/>
        <v>no es tupa</v>
      </c>
    </row>
    <row r="1084" spans="1:14" ht="48" hidden="1" x14ac:dyDescent="0.25">
      <c r="A1084" s="122">
        <v>1080</v>
      </c>
      <c r="B1084" s="122"/>
      <c r="C1084" s="125" t="s">
        <v>20</v>
      </c>
      <c r="D1084" s="123"/>
      <c r="E1084" s="123"/>
      <c r="F1084" s="129" t="s">
        <v>8604</v>
      </c>
      <c r="G1084" s="125">
        <v>43276</v>
      </c>
      <c r="H1084" s="122"/>
      <c r="I1084" s="122" t="s">
        <v>6867</v>
      </c>
      <c r="J1084" s="122"/>
      <c r="K1084" s="126" t="s">
        <v>8605</v>
      </c>
      <c r="L1084" s="127" t="s">
        <v>23</v>
      </c>
      <c r="M1084" s="127" t="s">
        <v>24</v>
      </c>
      <c r="N1084" t="str">
        <f t="shared" si="20"/>
        <v>no es tupa</v>
      </c>
    </row>
    <row r="1085" spans="1:14" ht="48" hidden="1" x14ac:dyDescent="0.25">
      <c r="A1085" s="122">
        <v>1081</v>
      </c>
      <c r="B1085" s="122"/>
      <c r="C1085" s="125" t="s">
        <v>20</v>
      </c>
      <c r="D1085" s="123"/>
      <c r="E1085" s="123"/>
      <c r="F1085" s="129" t="s">
        <v>8606</v>
      </c>
      <c r="G1085" s="125">
        <v>43276</v>
      </c>
      <c r="H1085" s="122"/>
      <c r="I1085" s="122" t="s">
        <v>6867</v>
      </c>
      <c r="J1085" s="122"/>
      <c r="K1085" s="126" t="s">
        <v>8607</v>
      </c>
      <c r="L1085" s="127" t="s">
        <v>23</v>
      </c>
      <c r="M1085" s="127" t="s">
        <v>24</v>
      </c>
      <c r="N1085" t="str">
        <f t="shared" si="20"/>
        <v>no es tupa</v>
      </c>
    </row>
    <row r="1086" spans="1:14" ht="48" hidden="1" x14ac:dyDescent="0.25">
      <c r="A1086" s="122">
        <v>1082</v>
      </c>
      <c r="B1086" s="122"/>
      <c r="C1086" s="125" t="s">
        <v>20</v>
      </c>
      <c r="D1086" s="123"/>
      <c r="E1086" s="123"/>
      <c r="F1086" s="129" t="s">
        <v>8608</v>
      </c>
      <c r="G1086" s="125">
        <v>43276</v>
      </c>
      <c r="H1086" s="122"/>
      <c r="I1086" s="122" t="s">
        <v>6867</v>
      </c>
      <c r="J1086" s="122"/>
      <c r="K1086" s="126" t="s">
        <v>8609</v>
      </c>
      <c r="L1086" s="127" t="s">
        <v>23</v>
      </c>
      <c r="M1086" s="127" t="s">
        <v>24</v>
      </c>
      <c r="N1086" t="str">
        <f t="shared" si="20"/>
        <v>no es tupa</v>
      </c>
    </row>
    <row r="1087" spans="1:14" ht="72" hidden="1" x14ac:dyDescent="0.25">
      <c r="A1087" s="122">
        <v>1083</v>
      </c>
      <c r="B1087" s="122"/>
      <c r="C1087" s="125" t="s">
        <v>20</v>
      </c>
      <c r="D1087" s="123"/>
      <c r="E1087" s="123"/>
      <c r="F1087" s="129" t="s">
        <v>8610</v>
      </c>
      <c r="G1087" s="125">
        <v>43276</v>
      </c>
      <c r="H1087" s="122" t="s">
        <v>8576</v>
      </c>
      <c r="I1087" s="122" t="s">
        <v>6867</v>
      </c>
      <c r="J1087" s="122"/>
      <c r="K1087" s="126" t="s">
        <v>8611</v>
      </c>
      <c r="L1087" s="127" t="s">
        <v>23</v>
      </c>
      <c r="M1087" s="127" t="s">
        <v>24</v>
      </c>
      <c r="N1087" t="str">
        <f t="shared" si="20"/>
        <v>no es tupa</v>
      </c>
    </row>
    <row r="1088" spans="1:14" ht="48" hidden="1" x14ac:dyDescent="0.25">
      <c r="A1088" s="122">
        <v>1084</v>
      </c>
      <c r="B1088" s="122"/>
      <c r="C1088" s="125" t="s">
        <v>20</v>
      </c>
      <c r="D1088" s="123"/>
      <c r="E1088" s="123"/>
      <c r="F1088" s="129" t="s">
        <v>8612</v>
      </c>
      <c r="G1088" s="125">
        <v>43276</v>
      </c>
      <c r="H1088" s="122"/>
      <c r="I1088" s="122" t="s">
        <v>6867</v>
      </c>
      <c r="J1088" s="122"/>
      <c r="K1088" s="126" t="s">
        <v>8613</v>
      </c>
      <c r="L1088" s="127" t="s">
        <v>23</v>
      </c>
      <c r="M1088" s="127" t="s">
        <v>24</v>
      </c>
      <c r="N1088" t="str">
        <f t="shared" si="20"/>
        <v>no es tupa</v>
      </c>
    </row>
    <row r="1089" spans="1:14" ht="48" hidden="1" x14ac:dyDescent="0.25">
      <c r="A1089" s="122">
        <v>1085</v>
      </c>
      <c r="B1089" s="122"/>
      <c r="C1089" s="125" t="s">
        <v>20</v>
      </c>
      <c r="D1089" s="123"/>
      <c r="E1089" s="123"/>
      <c r="F1089" s="129" t="s">
        <v>8614</v>
      </c>
      <c r="G1089" s="125">
        <v>43276</v>
      </c>
      <c r="H1089" s="122"/>
      <c r="I1089" s="122" t="s">
        <v>6867</v>
      </c>
      <c r="J1089" s="122"/>
      <c r="K1089" s="126" t="s">
        <v>8615</v>
      </c>
      <c r="L1089" s="127" t="s">
        <v>23</v>
      </c>
      <c r="M1089" s="127" t="s">
        <v>24</v>
      </c>
      <c r="N1089" t="str">
        <f t="shared" si="20"/>
        <v>no es tupa</v>
      </c>
    </row>
    <row r="1090" spans="1:14" ht="48" hidden="1" x14ac:dyDescent="0.25">
      <c r="A1090" s="122">
        <v>1086</v>
      </c>
      <c r="B1090" s="122"/>
      <c r="C1090" s="125" t="s">
        <v>20</v>
      </c>
      <c r="D1090" s="123"/>
      <c r="E1090" s="123"/>
      <c r="F1090" s="129" t="s">
        <v>8616</v>
      </c>
      <c r="G1090" s="125">
        <v>43276</v>
      </c>
      <c r="H1090" s="122"/>
      <c r="I1090" s="122" t="s">
        <v>6867</v>
      </c>
      <c r="J1090" s="122"/>
      <c r="K1090" s="126" t="s">
        <v>8617</v>
      </c>
      <c r="L1090" s="127" t="s">
        <v>23</v>
      </c>
      <c r="M1090" s="127" t="s">
        <v>24</v>
      </c>
      <c r="N1090" t="str">
        <f t="shared" si="20"/>
        <v>no es tupa</v>
      </c>
    </row>
    <row r="1091" spans="1:14" ht="48" hidden="1" x14ac:dyDescent="0.25">
      <c r="A1091" s="122">
        <v>1087</v>
      </c>
      <c r="B1091" s="122"/>
      <c r="C1091" s="125" t="s">
        <v>20</v>
      </c>
      <c r="D1091" s="123"/>
      <c r="E1091" s="123"/>
      <c r="F1091" s="129" t="s">
        <v>8618</v>
      </c>
      <c r="G1091" s="125">
        <v>43276</v>
      </c>
      <c r="H1091" s="122"/>
      <c r="I1091" s="122" t="s">
        <v>6867</v>
      </c>
      <c r="J1091" s="122"/>
      <c r="K1091" s="126" t="s">
        <v>8619</v>
      </c>
      <c r="L1091" s="127" t="s">
        <v>23</v>
      </c>
      <c r="M1091" s="127" t="s">
        <v>24</v>
      </c>
      <c r="N1091" t="str">
        <f t="shared" si="20"/>
        <v>no es tupa</v>
      </c>
    </row>
    <row r="1092" spans="1:14" ht="48" hidden="1" x14ac:dyDescent="0.25">
      <c r="A1092" s="122">
        <v>1088</v>
      </c>
      <c r="B1092" s="122"/>
      <c r="C1092" s="125" t="s">
        <v>20</v>
      </c>
      <c r="D1092" s="123"/>
      <c r="E1092" s="123"/>
      <c r="F1092" s="129" t="s">
        <v>8620</v>
      </c>
      <c r="G1092" s="125">
        <v>43276</v>
      </c>
      <c r="H1092" s="122"/>
      <c r="I1092" s="122" t="s">
        <v>6867</v>
      </c>
      <c r="J1092" s="122"/>
      <c r="K1092" s="126" t="s">
        <v>8621</v>
      </c>
      <c r="L1092" s="127" t="s">
        <v>23</v>
      </c>
      <c r="M1092" s="127" t="s">
        <v>24</v>
      </c>
      <c r="N1092" t="str">
        <f t="shared" si="20"/>
        <v>no es tupa</v>
      </c>
    </row>
    <row r="1093" spans="1:14" ht="48" hidden="1" x14ac:dyDescent="0.25">
      <c r="A1093" s="122">
        <v>1089</v>
      </c>
      <c r="B1093" s="122"/>
      <c r="C1093" s="125" t="s">
        <v>20</v>
      </c>
      <c r="D1093" s="123"/>
      <c r="E1093" s="123"/>
      <c r="F1093" s="129" t="s">
        <v>8622</v>
      </c>
      <c r="G1093" s="125">
        <v>43276</v>
      </c>
      <c r="H1093" s="122"/>
      <c r="I1093" s="122" t="s">
        <v>6867</v>
      </c>
      <c r="J1093" s="122"/>
      <c r="K1093" s="126" t="s">
        <v>8623</v>
      </c>
      <c r="L1093" s="127" t="s">
        <v>23</v>
      </c>
      <c r="M1093" s="127" t="s">
        <v>24</v>
      </c>
      <c r="N1093" t="str">
        <f t="shared" si="20"/>
        <v>no es tupa</v>
      </c>
    </row>
    <row r="1094" spans="1:14" ht="48" hidden="1" x14ac:dyDescent="0.25">
      <c r="A1094" s="122">
        <v>1090</v>
      </c>
      <c r="B1094" s="122"/>
      <c r="C1094" s="125" t="s">
        <v>20</v>
      </c>
      <c r="D1094" s="123"/>
      <c r="E1094" s="123"/>
      <c r="F1094" s="129" t="s">
        <v>8624</v>
      </c>
      <c r="G1094" s="125">
        <v>43276</v>
      </c>
      <c r="H1094" s="122"/>
      <c r="I1094" s="122" t="s">
        <v>6867</v>
      </c>
      <c r="J1094" s="122"/>
      <c r="K1094" s="126" t="s">
        <v>8625</v>
      </c>
      <c r="L1094" s="127" t="s">
        <v>23</v>
      </c>
      <c r="M1094" s="127" t="s">
        <v>24</v>
      </c>
      <c r="N1094" t="str">
        <f t="shared" si="20"/>
        <v>no es tupa</v>
      </c>
    </row>
    <row r="1095" spans="1:14" ht="72" hidden="1" x14ac:dyDescent="0.25">
      <c r="A1095" s="122">
        <v>1091</v>
      </c>
      <c r="B1095" s="122"/>
      <c r="C1095" s="125" t="s">
        <v>20</v>
      </c>
      <c r="D1095" s="123"/>
      <c r="E1095" s="123"/>
      <c r="F1095" s="129" t="s">
        <v>8626</v>
      </c>
      <c r="G1095" s="125">
        <v>43276</v>
      </c>
      <c r="H1095" s="122"/>
      <c r="I1095" s="122" t="s">
        <v>6867</v>
      </c>
      <c r="J1095" s="122"/>
      <c r="K1095" s="126" t="s">
        <v>8627</v>
      </c>
      <c r="L1095" s="127" t="s">
        <v>23</v>
      </c>
      <c r="M1095" s="127" t="s">
        <v>24</v>
      </c>
      <c r="N1095" t="str">
        <f t="shared" si="20"/>
        <v>no es tupa</v>
      </c>
    </row>
    <row r="1096" spans="1:14" ht="72" hidden="1" x14ac:dyDescent="0.25">
      <c r="A1096" s="122">
        <v>1092</v>
      </c>
      <c r="B1096" s="122" t="s">
        <v>8628</v>
      </c>
      <c r="C1096" s="125" t="s">
        <v>20</v>
      </c>
      <c r="D1096" s="122" t="s">
        <v>8629</v>
      </c>
      <c r="E1096" s="123" t="s">
        <v>8630</v>
      </c>
      <c r="F1096" s="129" t="s">
        <v>8631</v>
      </c>
      <c r="G1096" s="125">
        <v>43276</v>
      </c>
      <c r="H1096" s="122" t="s">
        <v>20</v>
      </c>
      <c r="I1096" s="122" t="s">
        <v>179</v>
      </c>
      <c r="J1096" s="122" t="s">
        <v>8632</v>
      </c>
      <c r="K1096" s="126" t="s">
        <v>8633</v>
      </c>
      <c r="L1096" s="127" t="s">
        <v>36</v>
      </c>
      <c r="M1096" s="127" t="s">
        <v>24</v>
      </c>
      <c r="N1096" t="str">
        <f>IF(C1096="-","no es tupa",IF(G1096&lt;=C1096,"si","no"))</f>
        <v>no es tupa</v>
      </c>
    </row>
    <row r="1097" spans="1:14" ht="72" hidden="1" x14ac:dyDescent="0.25">
      <c r="A1097" s="122">
        <v>1093</v>
      </c>
      <c r="B1097" s="122"/>
      <c r="C1097" s="125" t="s">
        <v>20</v>
      </c>
      <c r="D1097" s="123"/>
      <c r="E1097" s="123"/>
      <c r="F1097" s="129" t="s">
        <v>8634</v>
      </c>
      <c r="G1097" s="125">
        <v>43277</v>
      </c>
      <c r="H1097" s="122"/>
      <c r="I1097" s="122" t="s">
        <v>6867</v>
      </c>
      <c r="J1097" s="122"/>
      <c r="K1097" s="126" t="s">
        <v>8635</v>
      </c>
      <c r="L1097" s="127" t="s">
        <v>23</v>
      </c>
      <c r="M1097" s="127" t="s">
        <v>24</v>
      </c>
      <c r="N1097" t="str">
        <f t="shared" si="20"/>
        <v>no es tupa</v>
      </c>
    </row>
    <row r="1098" spans="1:14" ht="72" hidden="1" x14ac:dyDescent="0.25">
      <c r="A1098" s="122">
        <v>1094</v>
      </c>
      <c r="B1098" s="122"/>
      <c r="C1098" s="125" t="s">
        <v>20</v>
      </c>
      <c r="D1098" s="123"/>
      <c r="E1098" s="123"/>
      <c r="F1098" s="129" t="s">
        <v>8636</v>
      </c>
      <c r="G1098" s="125">
        <v>43277</v>
      </c>
      <c r="H1098" s="122"/>
      <c r="I1098" s="122" t="s">
        <v>6867</v>
      </c>
      <c r="J1098" s="122"/>
      <c r="K1098" s="126" t="s">
        <v>8637</v>
      </c>
      <c r="L1098" s="127" t="s">
        <v>23</v>
      </c>
      <c r="M1098" s="127" t="s">
        <v>24</v>
      </c>
      <c r="N1098" t="str">
        <f t="shared" si="20"/>
        <v>no es tupa</v>
      </c>
    </row>
    <row r="1099" spans="1:14" ht="84" hidden="1" x14ac:dyDescent="0.25">
      <c r="A1099" s="122">
        <v>1095</v>
      </c>
      <c r="B1099" s="122"/>
      <c r="C1099" s="125" t="s">
        <v>20</v>
      </c>
      <c r="D1099" s="123"/>
      <c r="E1099" s="123"/>
      <c r="F1099" s="129" t="s">
        <v>8638</v>
      </c>
      <c r="G1099" s="125">
        <v>43277</v>
      </c>
      <c r="H1099" s="122"/>
      <c r="I1099" s="122" t="s">
        <v>6867</v>
      </c>
      <c r="J1099" s="122"/>
      <c r="K1099" s="126" t="s">
        <v>8639</v>
      </c>
      <c r="L1099" s="127" t="s">
        <v>23</v>
      </c>
      <c r="M1099" s="127" t="s">
        <v>24</v>
      </c>
      <c r="N1099" t="str">
        <f t="shared" si="20"/>
        <v>no es tupa</v>
      </c>
    </row>
    <row r="1100" spans="1:14" ht="72" hidden="1" x14ac:dyDescent="0.25">
      <c r="A1100" s="122">
        <v>1096</v>
      </c>
      <c r="B1100" s="122"/>
      <c r="C1100" s="125" t="s">
        <v>20</v>
      </c>
      <c r="D1100" s="123"/>
      <c r="E1100" s="123"/>
      <c r="F1100" s="129" t="s">
        <v>8640</v>
      </c>
      <c r="G1100" s="125">
        <v>43277</v>
      </c>
      <c r="H1100" s="122"/>
      <c r="I1100" s="122" t="s">
        <v>6867</v>
      </c>
      <c r="J1100" s="122"/>
      <c r="K1100" s="126" t="s">
        <v>8641</v>
      </c>
      <c r="L1100" s="127" t="s">
        <v>23</v>
      </c>
      <c r="M1100" s="127" t="s">
        <v>24</v>
      </c>
      <c r="N1100" t="str">
        <f t="shared" si="20"/>
        <v>no es tupa</v>
      </c>
    </row>
    <row r="1101" spans="1:14" ht="72" hidden="1" x14ac:dyDescent="0.25">
      <c r="A1101" s="122">
        <v>1097</v>
      </c>
      <c r="B1101" s="122"/>
      <c r="C1101" s="125" t="s">
        <v>20</v>
      </c>
      <c r="D1101" s="123"/>
      <c r="E1101" s="123" t="s">
        <v>8642</v>
      </c>
      <c r="F1101" s="129" t="s">
        <v>8643</v>
      </c>
      <c r="G1101" s="125">
        <v>43277</v>
      </c>
      <c r="H1101" s="122"/>
      <c r="I1101" s="122" t="s">
        <v>6867</v>
      </c>
      <c r="J1101" s="122"/>
      <c r="K1101" s="126" t="s">
        <v>8644</v>
      </c>
      <c r="L1101" s="127" t="s">
        <v>23</v>
      </c>
      <c r="M1101" s="127" t="s">
        <v>24</v>
      </c>
      <c r="N1101" t="str">
        <f t="shared" si="20"/>
        <v>no es tupa</v>
      </c>
    </row>
    <row r="1102" spans="1:14" ht="72" hidden="1" x14ac:dyDescent="0.25">
      <c r="A1102" s="122">
        <v>1098</v>
      </c>
      <c r="B1102" s="122"/>
      <c r="C1102" s="125" t="s">
        <v>20</v>
      </c>
      <c r="D1102" s="123"/>
      <c r="E1102" s="123"/>
      <c r="F1102" s="129" t="s">
        <v>8645</v>
      </c>
      <c r="G1102" s="125">
        <v>43277</v>
      </c>
      <c r="H1102" s="122"/>
      <c r="I1102" s="122" t="s">
        <v>6867</v>
      </c>
      <c r="J1102" s="122"/>
      <c r="K1102" s="126" t="s">
        <v>8646</v>
      </c>
      <c r="L1102" s="127" t="s">
        <v>23</v>
      </c>
      <c r="M1102" s="127" t="s">
        <v>24</v>
      </c>
      <c r="N1102" t="str">
        <f t="shared" si="20"/>
        <v>no es tupa</v>
      </c>
    </row>
    <row r="1103" spans="1:14" ht="72" hidden="1" x14ac:dyDescent="0.25">
      <c r="A1103" s="122">
        <v>1099</v>
      </c>
      <c r="B1103" s="122"/>
      <c r="C1103" s="125" t="s">
        <v>20</v>
      </c>
      <c r="D1103" s="123"/>
      <c r="E1103" s="123"/>
      <c r="F1103" s="129" t="s">
        <v>8647</v>
      </c>
      <c r="G1103" s="125">
        <v>43277</v>
      </c>
      <c r="H1103" s="122"/>
      <c r="I1103" s="122" t="s">
        <v>6867</v>
      </c>
      <c r="J1103" s="122"/>
      <c r="K1103" s="126" t="s">
        <v>8648</v>
      </c>
      <c r="L1103" s="127" t="s">
        <v>23</v>
      </c>
      <c r="M1103" s="127" t="s">
        <v>24</v>
      </c>
      <c r="N1103" t="str">
        <f t="shared" si="20"/>
        <v>no es tupa</v>
      </c>
    </row>
    <row r="1104" spans="1:14" ht="72" hidden="1" x14ac:dyDescent="0.25">
      <c r="A1104" s="122">
        <v>1100</v>
      </c>
      <c r="B1104" s="122"/>
      <c r="C1104" s="125" t="s">
        <v>20</v>
      </c>
      <c r="D1104" s="123"/>
      <c r="E1104" s="123"/>
      <c r="F1104" s="129" t="s">
        <v>8649</v>
      </c>
      <c r="G1104" s="125">
        <v>43277</v>
      </c>
      <c r="H1104" s="122"/>
      <c r="I1104" s="122" t="s">
        <v>6867</v>
      </c>
      <c r="J1104" s="122"/>
      <c r="K1104" s="126" t="s">
        <v>8650</v>
      </c>
      <c r="L1104" s="127" t="s">
        <v>23</v>
      </c>
      <c r="M1104" s="127" t="s">
        <v>24</v>
      </c>
      <c r="N1104" t="str">
        <f t="shared" si="20"/>
        <v>no es tupa</v>
      </c>
    </row>
    <row r="1105" spans="1:14" ht="48" hidden="1" x14ac:dyDescent="0.25">
      <c r="A1105" s="122">
        <v>1101</v>
      </c>
      <c r="B1105" s="122"/>
      <c r="C1105" s="125" t="s">
        <v>20</v>
      </c>
      <c r="D1105" s="123"/>
      <c r="E1105" s="123"/>
      <c r="F1105" s="129" t="s">
        <v>8651</v>
      </c>
      <c r="G1105" s="125">
        <v>43277</v>
      </c>
      <c r="H1105" s="122"/>
      <c r="I1105" s="122" t="s">
        <v>6867</v>
      </c>
      <c r="J1105" s="122"/>
      <c r="K1105" s="126" t="s">
        <v>8652</v>
      </c>
      <c r="L1105" s="127" t="s">
        <v>23</v>
      </c>
      <c r="M1105" s="127" t="s">
        <v>24</v>
      </c>
      <c r="N1105" t="str">
        <f t="shared" si="20"/>
        <v>no es tupa</v>
      </c>
    </row>
    <row r="1106" spans="1:14" ht="72" hidden="1" x14ac:dyDescent="0.25">
      <c r="A1106" s="122">
        <v>1102</v>
      </c>
      <c r="B1106" s="122"/>
      <c r="C1106" s="125" t="s">
        <v>20</v>
      </c>
      <c r="D1106" s="123"/>
      <c r="E1106" s="123"/>
      <c r="F1106" s="129" t="s">
        <v>8653</v>
      </c>
      <c r="G1106" s="125">
        <v>43277</v>
      </c>
      <c r="H1106" s="122"/>
      <c r="I1106" s="122" t="s">
        <v>6867</v>
      </c>
      <c r="J1106" s="122"/>
      <c r="K1106" s="126" t="s">
        <v>8654</v>
      </c>
      <c r="L1106" s="127" t="s">
        <v>23</v>
      </c>
      <c r="M1106" s="127" t="s">
        <v>24</v>
      </c>
      <c r="N1106" t="str">
        <f t="shared" si="20"/>
        <v>no es tupa</v>
      </c>
    </row>
    <row r="1107" spans="1:14" ht="72" hidden="1" x14ac:dyDescent="0.25">
      <c r="A1107" s="122">
        <v>1103</v>
      </c>
      <c r="B1107" s="122"/>
      <c r="C1107" s="125" t="s">
        <v>20</v>
      </c>
      <c r="D1107" s="123"/>
      <c r="E1107" s="123"/>
      <c r="F1107" s="129" t="s">
        <v>8655</v>
      </c>
      <c r="G1107" s="125">
        <v>43277</v>
      </c>
      <c r="H1107" s="122"/>
      <c r="I1107" s="122" t="s">
        <v>6867</v>
      </c>
      <c r="J1107" s="122"/>
      <c r="K1107" s="126" t="s">
        <v>8656</v>
      </c>
      <c r="L1107" s="127" t="s">
        <v>23</v>
      </c>
      <c r="M1107" s="127" t="s">
        <v>24</v>
      </c>
      <c r="N1107" t="str">
        <f t="shared" si="20"/>
        <v>no es tupa</v>
      </c>
    </row>
    <row r="1108" spans="1:14" ht="84" hidden="1" x14ac:dyDescent="0.25">
      <c r="A1108" s="122">
        <v>1104</v>
      </c>
      <c r="B1108" s="122"/>
      <c r="C1108" s="125" t="s">
        <v>20</v>
      </c>
      <c r="D1108" s="123"/>
      <c r="E1108" s="123"/>
      <c r="F1108" s="129" t="s">
        <v>8657</v>
      </c>
      <c r="G1108" s="125">
        <v>43277</v>
      </c>
      <c r="H1108" s="122"/>
      <c r="I1108" s="122" t="s">
        <v>6867</v>
      </c>
      <c r="J1108" s="122"/>
      <c r="K1108" s="126" t="s">
        <v>8658</v>
      </c>
      <c r="L1108" s="127" t="s">
        <v>23</v>
      </c>
      <c r="M1108" s="127" t="s">
        <v>24</v>
      </c>
      <c r="N1108" t="str">
        <f t="shared" si="20"/>
        <v>no es tupa</v>
      </c>
    </row>
    <row r="1109" spans="1:14" ht="72" hidden="1" x14ac:dyDescent="0.25">
      <c r="A1109" s="122">
        <v>1105</v>
      </c>
      <c r="B1109" s="122"/>
      <c r="C1109" s="125" t="s">
        <v>20</v>
      </c>
      <c r="D1109" s="123"/>
      <c r="E1109" s="123" t="s">
        <v>8659</v>
      </c>
      <c r="F1109" s="129" t="s">
        <v>8660</v>
      </c>
      <c r="G1109" s="125">
        <v>43277</v>
      </c>
      <c r="H1109" s="122"/>
      <c r="I1109" s="122" t="s">
        <v>6867</v>
      </c>
      <c r="J1109" s="122"/>
      <c r="K1109" s="126" t="s">
        <v>8661</v>
      </c>
      <c r="L1109" s="127" t="s">
        <v>23</v>
      </c>
      <c r="M1109" s="127" t="s">
        <v>24</v>
      </c>
      <c r="N1109" t="str">
        <f t="shared" si="20"/>
        <v>no es tupa</v>
      </c>
    </row>
    <row r="1110" spans="1:14" ht="72" hidden="1" x14ac:dyDescent="0.25">
      <c r="A1110" s="122">
        <v>1106</v>
      </c>
      <c r="B1110" s="122"/>
      <c r="C1110" s="125" t="s">
        <v>20</v>
      </c>
      <c r="D1110" s="123"/>
      <c r="E1110" s="123"/>
      <c r="F1110" s="129" t="s">
        <v>8662</v>
      </c>
      <c r="G1110" s="125">
        <v>43277</v>
      </c>
      <c r="H1110" s="122"/>
      <c r="I1110" s="122" t="s">
        <v>6867</v>
      </c>
      <c r="J1110" s="122"/>
      <c r="K1110" s="126" t="s">
        <v>8663</v>
      </c>
      <c r="L1110" s="127" t="s">
        <v>23</v>
      </c>
      <c r="M1110" s="127" t="s">
        <v>24</v>
      </c>
      <c r="N1110" t="str">
        <f t="shared" si="20"/>
        <v>no es tupa</v>
      </c>
    </row>
    <row r="1111" spans="1:14" ht="72" hidden="1" x14ac:dyDescent="0.25">
      <c r="A1111" s="122">
        <v>1107</v>
      </c>
      <c r="B1111" s="122"/>
      <c r="C1111" s="125" t="s">
        <v>20</v>
      </c>
      <c r="D1111" s="123"/>
      <c r="E1111" s="123" t="s">
        <v>8664</v>
      </c>
      <c r="F1111" s="129" t="s">
        <v>8665</v>
      </c>
      <c r="G1111" s="125">
        <v>43277</v>
      </c>
      <c r="H1111" s="122"/>
      <c r="I1111" s="122" t="s">
        <v>6867</v>
      </c>
      <c r="J1111" s="122"/>
      <c r="K1111" s="126" t="s">
        <v>8666</v>
      </c>
      <c r="L1111" s="127" t="s">
        <v>23</v>
      </c>
      <c r="M1111" s="127" t="s">
        <v>24</v>
      </c>
      <c r="N1111" t="str">
        <f t="shared" si="20"/>
        <v>no es tupa</v>
      </c>
    </row>
    <row r="1112" spans="1:14" ht="48" hidden="1" x14ac:dyDescent="0.25">
      <c r="A1112" s="122">
        <v>1108</v>
      </c>
      <c r="B1112" s="122"/>
      <c r="C1112" s="125" t="s">
        <v>20</v>
      </c>
      <c r="D1112" s="123"/>
      <c r="E1112" s="123"/>
      <c r="F1112" s="129" t="s">
        <v>8667</v>
      </c>
      <c r="G1112" s="125">
        <v>43277</v>
      </c>
      <c r="H1112" s="122"/>
      <c r="I1112" s="122" t="s">
        <v>6867</v>
      </c>
      <c r="J1112" s="122"/>
      <c r="K1112" s="126" t="s">
        <v>8668</v>
      </c>
      <c r="L1112" s="127" t="s">
        <v>23</v>
      </c>
      <c r="M1112" s="127" t="s">
        <v>24</v>
      </c>
      <c r="N1112" t="str">
        <f t="shared" si="20"/>
        <v>no es tupa</v>
      </c>
    </row>
    <row r="1113" spans="1:14" ht="72" hidden="1" x14ac:dyDescent="0.25">
      <c r="A1113" s="122">
        <v>1109</v>
      </c>
      <c r="B1113" s="122"/>
      <c r="C1113" s="125" t="s">
        <v>20</v>
      </c>
      <c r="D1113" s="123"/>
      <c r="E1113" s="123"/>
      <c r="F1113" s="129" t="s">
        <v>8669</v>
      </c>
      <c r="G1113" s="125">
        <v>43277</v>
      </c>
      <c r="H1113" s="122"/>
      <c r="I1113" s="122" t="s">
        <v>6867</v>
      </c>
      <c r="J1113" s="122"/>
      <c r="K1113" s="126" t="s">
        <v>8670</v>
      </c>
      <c r="L1113" s="127" t="s">
        <v>23</v>
      </c>
      <c r="M1113" s="127" t="s">
        <v>24</v>
      </c>
      <c r="N1113" t="str">
        <f t="shared" si="20"/>
        <v>no es tupa</v>
      </c>
    </row>
    <row r="1114" spans="1:14" ht="72" hidden="1" x14ac:dyDescent="0.25">
      <c r="A1114" s="122">
        <v>1110</v>
      </c>
      <c r="B1114" s="122"/>
      <c r="C1114" s="125" t="s">
        <v>20</v>
      </c>
      <c r="D1114" s="123"/>
      <c r="E1114" s="123" t="s">
        <v>8671</v>
      </c>
      <c r="F1114" s="129" t="s">
        <v>8672</v>
      </c>
      <c r="G1114" s="125">
        <v>43277</v>
      </c>
      <c r="H1114" s="122"/>
      <c r="I1114" s="122" t="s">
        <v>6867</v>
      </c>
      <c r="J1114" s="122"/>
      <c r="K1114" s="126" t="s">
        <v>8673</v>
      </c>
      <c r="L1114" s="127" t="s">
        <v>23</v>
      </c>
      <c r="M1114" s="127" t="s">
        <v>24</v>
      </c>
      <c r="N1114" t="str">
        <f t="shared" si="20"/>
        <v>no es tupa</v>
      </c>
    </row>
    <row r="1115" spans="1:14" ht="84" hidden="1" x14ac:dyDescent="0.25">
      <c r="A1115" s="122">
        <v>1111</v>
      </c>
      <c r="B1115" s="122"/>
      <c r="C1115" s="125" t="s">
        <v>20</v>
      </c>
      <c r="D1115" s="123"/>
      <c r="E1115" s="123"/>
      <c r="F1115" s="129" t="s">
        <v>8674</v>
      </c>
      <c r="G1115" s="125">
        <v>43277</v>
      </c>
      <c r="H1115" s="122"/>
      <c r="I1115" s="122" t="s">
        <v>6867</v>
      </c>
      <c r="J1115" s="122"/>
      <c r="K1115" s="126" t="s">
        <v>8675</v>
      </c>
      <c r="L1115" s="127" t="s">
        <v>23</v>
      </c>
      <c r="M1115" s="127" t="s">
        <v>24</v>
      </c>
      <c r="N1115" t="str">
        <f t="shared" si="20"/>
        <v>no es tupa</v>
      </c>
    </row>
    <row r="1116" spans="1:14" ht="72" hidden="1" x14ac:dyDescent="0.25">
      <c r="A1116" s="122">
        <v>1112</v>
      </c>
      <c r="B1116" s="122"/>
      <c r="C1116" s="125" t="s">
        <v>20</v>
      </c>
      <c r="D1116" s="123"/>
      <c r="E1116" s="123"/>
      <c r="F1116" s="129" t="s">
        <v>8676</v>
      </c>
      <c r="G1116" s="125">
        <v>43277</v>
      </c>
      <c r="H1116" s="122"/>
      <c r="I1116" s="122" t="s">
        <v>6867</v>
      </c>
      <c r="J1116" s="122"/>
      <c r="K1116" s="126" t="s">
        <v>8677</v>
      </c>
      <c r="L1116" s="127" t="s">
        <v>23</v>
      </c>
      <c r="M1116" s="127" t="s">
        <v>24</v>
      </c>
      <c r="N1116" t="str">
        <f t="shared" si="20"/>
        <v>no es tupa</v>
      </c>
    </row>
    <row r="1117" spans="1:14" ht="72" hidden="1" x14ac:dyDescent="0.25">
      <c r="A1117" s="122">
        <v>1113</v>
      </c>
      <c r="B1117" s="122"/>
      <c r="C1117" s="125" t="s">
        <v>20</v>
      </c>
      <c r="D1117" s="123"/>
      <c r="E1117" s="123"/>
      <c r="F1117" s="129" t="s">
        <v>8678</v>
      </c>
      <c r="G1117" s="125">
        <v>43277</v>
      </c>
      <c r="H1117" s="122"/>
      <c r="I1117" s="122" t="s">
        <v>6867</v>
      </c>
      <c r="J1117" s="122"/>
      <c r="K1117" s="126" t="s">
        <v>8679</v>
      </c>
      <c r="L1117" s="127" t="s">
        <v>23</v>
      </c>
      <c r="M1117" s="127" t="s">
        <v>24</v>
      </c>
      <c r="N1117" t="str">
        <f t="shared" si="20"/>
        <v>no es tupa</v>
      </c>
    </row>
    <row r="1118" spans="1:14" ht="84" hidden="1" x14ac:dyDescent="0.25">
      <c r="A1118" s="122">
        <v>1114</v>
      </c>
      <c r="B1118" s="122"/>
      <c r="C1118" s="125" t="s">
        <v>20</v>
      </c>
      <c r="D1118" s="123"/>
      <c r="E1118" s="123"/>
      <c r="F1118" s="129" t="s">
        <v>8680</v>
      </c>
      <c r="G1118" s="125">
        <v>43277</v>
      </c>
      <c r="H1118" s="122"/>
      <c r="I1118" s="122" t="s">
        <v>6867</v>
      </c>
      <c r="J1118" s="122"/>
      <c r="K1118" s="126" t="s">
        <v>8681</v>
      </c>
      <c r="L1118" s="127" t="s">
        <v>23</v>
      </c>
      <c r="M1118" s="127" t="s">
        <v>24</v>
      </c>
      <c r="N1118" t="str">
        <f t="shared" si="20"/>
        <v>no es tupa</v>
      </c>
    </row>
    <row r="1119" spans="1:14" hidden="1" x14ac:dyDescent="0.25">
      <c r="A1119" s="122">
        <v>1115</v>
      </c>
      <c r="B1119" s="122"/>
      <c r="C1119" s="125" t="s">
        <v>20</v>
      </c>
      <c r="D1119" s="123"/>
      <c r="E1119" s="123" t="s">
        <v>8682</v>
      </c>
      <c r="F1119" s="129" t="s">
        <v>8683</v>
      </c>
      <c r="G1119" s="125">
        <v>43277</v>
      </c>
      <c r="H1119" s="122"/>
      <c r="I1119" s="122" t="s">
        <v>6867</v>
      </c>
      <c r="J1119" s="122"/>
      <c r="K1119" s="135" t="s">
        <v>8684</v>
      </c>
      <c r="L1119" s="127" t="s">
        <v>23</v>
      </c>
      <c r="M1119" s="127" t="s">
        <v>24</v>
      </c>
      <c r="N1119" t="str">
        <f t="shared" si="20"/>
        <v>no es tupa</v>
      </c>
    </row>
    <row r="1120" spans="1:14" hidden="1" x14ac:dyDescent="0.25">
      <c r="A1120" s="122">
        <v>1116</v>
      </c>
      <c r="B1120" s="122"/>
      <c r="C1120" s="125" t="s">
        <v>20</v>
      </c>
      <c r="D1120" s="123"/>
      <c r="E1120" s="123"/>
      <c r="F1120" s="129" t="s">
        <v>8685</v>
      </c>
      <c r="G1120" s="125">
        <v>43277</v>
      </c>
      <c r="H1120" s="122"/>
      <c r="I1120" s="122" t="s">
        <v>6867</v>
      </c>
      <c r="J1120" s="122"/>
      <c r="K1120" s="135" t="s">
        <v>8686</v>
      </c>
      <c r="L1120" s="127" t="s">
        <v>23</v>
      </c>
      <c r="M1120" s="127" t="s">
        <v>24</v>
      </c>
      <c r="N1120" t="str">
        <f t="shared" si="20"/>
        <v>no es tupa</v>
      </c>
    </row>
    <row r="1121" spans="1:14" hidden="1" x14ac:dyDescent="0.25">
      <c r="A1121" s="122">
        <v>1117</v>
      </c>
      <c r="B1121" s="122"/>
      <c r="C1121" s="125" t="s">
        <v>20</v>
      </c>
      <c r="D1121" s="123"/>
      <c r="E1121" s="123"/>
      <c r="F1121" s="129" t="s">
        <v>8687</v>
      </c>
      <c r="G1121" s="125">
        <v>43277</v>
      </c>
      <c r="H1121" s="122"/>
      <c r="I1121" s="122" t="s">
        <v>6867</v>
      </c>
      <c r="J1121" s="122"/>
      <c r="K1121" s="135" t="s">
        <v>8688</v>
      </c>
      <c r="L1121" s="127" t="s">
        <v>23</v>
      </c>
      <c r="M1121" s="127" t="s">
        <v>24</v>
      </c>
      <c r="N1121" t="str">
        <f t="shared" si="20"/>
        <v>no es tupa</v>
      </c>
    </row>
    <row r="1122" spans="1:14" hidden="1" x14ac:dyDescent="0.25">
      <c r="A1122" s="122">
        <v>1118</v>
      </c>
      <c r="B1122" s="122"/>
      <c r="C1122" s="125" t="s">
        <v>20</v>
      </c>
      <c r="D1122" s="123"/>
      <c r="E1122" s="123" t="s">
        <v>8689</v>
      </c>
      <c r="F1122" s="129" t="s">
        <v>8690</v>
      </c>
      <c r="G1122" s="125">
        <v>43277</v>
      </c>
      <c r="H1122" s="122"/>
      <c r="I1122" s="122" t="s">
        <v>6867</v>
      </c>
      <c r="J1122" s="122"/>
      <c r="K1122" s="135" t="s">
        <v>8691</v>
      </c>
      <c r="L1122" s="127" t="s">
        <v>23</v>
      </c>
      <c r="M1122" s="127" t="s">
        <v>24</v>
      </c>
      <c r="N1122" t="str">
        <f t="shared" si="20"/>
        <v>no es tupa</v>
      </c>
    </row>
    <row r="1123" spans="1:14" hidden="1" x14ac:dyDescent="0.25">
      <c r="A1123" s="122">
        <v>1119</v>
      </c>
      <c r="B1123" s="122"/>
      <c r="C1123" s="125" t="s">
        <v>20</v>
      </c>
      <c r="D1123" s="123"/>
      <c r="E1123" s="123"/>
      <c r="F1123" s="129" t="s">
        <v>8692</v>
      </c>
      <c r="G1123" s="125">
        <v>43277</v>
      </c>
      <c r="H1123" s="122"/>
      <c r="I1123" s="122" t="s">
        <v>6867</v>
      </c>
      <c r="J1123" s="122"/>
      <c r="K1123" s="135" t="s">
        <v>8693</v>
      </c>
      <c r="L1123" s="127" t="s">
        <v>23</v>
      </c>
      <c r="M1123" s="127" t="s">
        <v>24</v>
      </c>
      <c r="N1123" t="str">
        <f t="shared" si="20"/>
        <v>no es tupa</v>
      </c>
    </row>
    <row r="1124" spans="1:14" hidden="1" x14ac:dyDescent="0.25">
      <c r="A1124" s="122">
        <v>1120</v>
      </c>
      <c r="B1124" s="122"/>
      <c r="C1124" s="125" t="s">
        <v>20</v>
      </c>
      <c r="D1124" s="123"/>
      <c r="E1124" s="123"/>
      <c r="F1124" s="129" t="s">
        <v>8694</v>
      </c>
      <c r="G1124" s="125">
        <v>43277</v>
      </c>
      <c r="H1124" s="122"/>
      <c r="I1124" s="122" t="s">
        <v>6867</v>
      </c>
      <c r="J1124" s="122"/>
      <c r="K1124" s="135" t="s">
        <v>8695</v>
      </c>
      <c r="L1124" s="127" t="s">
        <v>23</v>
      </c>
      <c r="M1124" s="127" t="s">
        <v>24</v>
      </c>
      <c r="N1124" t="str">
        <f t="shared" si="20"/>
        <v>no es tupa</v>
      </c>
    </row>
    <row r="1125" spans="1:14" hidden="1" x14ac:dyDescent="0.25">
      <c r="A1125" s="122">
        <v>1121</v>
      </c>
      <c r="B1125" s="122"/>
      <c r="C1125" s="125" t="s">
        <v>20</v>
      </c>
      <c r="D1125" s="123"/>
      <c r="E1125" s="123"/>
      <c r="F1125" s="129" t="s">
        <v>8696</v>
      </c>
      <c r="G1125" s="125">
        <v>43277</v>
      </c>
      <c r="H1125" s="122"/>
      <c r="I1125" s="122" t="s">
        <v>6867</v>
      </c>
      <c r="J1125" s="122"/>
      <c r="K1125" s="135" t="s">
        <v>8697</v>
      </c>
      <c r="L1125" s="127" t="s">
        <v>23</v>
      </c>
      <c r="M1125" s="127" t="s">
        <v>24</v>
      </c>
      <c r="N1125" t="str">
        <f t="shared" si="20"/>
        <v>no es tupa</v>
      </c>
    </row>
    <row r="1126" spans="1:14" ht="24" hidden="1" x14ac:dyDescent="0.25">
      <c r="A1126" s="122">
        <v>1122</v>
      </c>
      <c r="B1126" s="122" t="s">
        <v>8698</v>
      </c>
      <c r="C1126" s="125">
        <v>43277</v>
      </c>
      <c r="D1126" s="122" t="s">
        <v>8699</v>
      </c>
      <c r="E1126" s="123" t="s">
        <v>8700</v>
      </c>
      <c r="F1126" s="129" t="s">
        <v>8701</v>
      </c>
      <c r="G1126" s="125">
        <v>43277</v>
      </c>
      <c r="H1126" s="122" t="s">
        <v>5289</v>
      </c>
      <c r="I1126" s="122" t="s">
        <v>5536</v>
      </c>
      <c r="J1126" s="122" t="s">
        <v>4237</v>
      </c>
      <c r="K1126" s="135" t="s">
        <v>8702</v>
      </c>
      <c r="L1126" s="127" t="s">
        <v>36</v>
      </c>
      <c r="M1126" s="127" t="s">
        <v>24</v>
      </c>
      <c r="N1126" t="str">
        <f t="shared" si="20"/>
        <v>si</v>
      </c>
    </row>
    <row r="1127" spans="1:14" hidden="1" x14ac:dyDescent="0.25">
      <c r="A1127" s="122">
        <v>1123</v>
      </c>
      <c r="B1127" s="122"/>
      <c r="C1127" s="125" t="s">
        <v>20</v>
      </c>
      <c r="D1127" s="123"/>
      <c r="E1127" s="123"/>
      <c r="F1127" s="129" t="s">
        <v>8703</v>
      </c>
      <c r="G1127" s="125">
        <v>43277</v>
      </c>
      <c r="H1127" s="122"/>
      <c r="I1127" s="122" t="s">
        <v>6867</v>
      </c>
      <c r="J1127" s="122"/>
      <c r="K1127" s="135" t="s">
        <v>8704</v>
      </c>
      <c r="L1127" s="127" t="s">
        <v>23</v>
      </c>
      <c r="M1127" s="127" t="s">
        <v>24</v>
      </c>
      <c r="N1127" t="str">
        <f t="shared" si="20"/>
        <v>no es tupa</v>
      </c>
    </row>
    <row r="1128" spans="1:14" hidden="1" x14ac:dyDescent="0.25">
      <c r="A1128" s="122">
        <v>1124</v>
      </c>
      <c r="B1128" s="122"/>
      <c r="C1128" s="125" t="s">
        <v>20</v>
      </c>
      <c r="D1128" s="123"/>
      <c r="E1128" s="123" t="s">
        <v>8705</v>
      </c>
      <c r="F1128" s="129" t="s">
        <v>8706</v>
      </c>
      <c r="G1128" s="125">
        <v>43277</v>
      </c>
      <c r="H1128" s="122"/>
      <c r="I1128" s="122" t="s">
        <v>6867</v>
      </c>
      <c r="J1128" s="122"/>
      <c r="K1128" s="135" t="s">
        <v>8707</v>
      </c>
      <c r="L1128" s="127" t="s">
        <v>23</v>
      </c>
      <c r="M1128" s="127" t="s">
        <v>24</v>
      </c>
      <c r="N1128" t="str">
        <f t="shared" si="20"/>
        <v>no es tupa</v>
      </c>
    </row>
    <row r="1129" spans="1:14" ht="48" hidden="1" x14ac:dyDescent="0.25">
      <c r="A1129" s="122">
        <v>1125</v>
      </c>
      <c r="B1129" s="122"/>
      <c r="C1129" s="125" t="s">
        <v>20</v>
      </c>
      <c r="D1129" s="123"/>
      <c r="E1129" s="123"/>
      <c r="F1129" s="129" t="s">
        <v>8708</v>
      </c>
      <c r="G1129" s="125">
        <v>43277</v>
      </c>
      <c r="H1129" s="122"/>
      <c r="I1129" s="122" t="s">
        <v>6867</v>
      </c>
      <c r="J1129" s="122"/>
      <c r="K1129" s="126" t="s">
        <v>8709</v>
      </c>
      <c r="L1129" s="127" t="s">
        <v>23</v>
      </c>
      <c r="M1129" s="127" t="s">
        <v>24</v>
      </c>
      <c r="N1129" t="str">
        <f t="shared" si="20"/>
        <v>no es tupa</v>
      </c>
    </row>
    <row r="1130" spans="1:14" ht="48" hidden="1" x14ac:dyDescent="0.25">
      <c r="A1130" s="122">
        <v>1126</v>
      </c>
      <c r="B1130" s="122"/>
      <c r="C1130" s="125" t="s">
        <v>20</v>
      </c>
      <c r="D1130" s="123"/>
      <c r="E1130" s="123" t="s">
        <v>8710</v>
      </c>
      <c r="F1130" s="129" t="s">
        <v>8711</v>
      </c>
      <c r="G1130" s="125">
        <v>43277</v>
      </c>
      <c r="H1130" s="122"/>
      <c r="I1130" s="122" t="s">
        <v>6867</v>
      </c>
      <c r="J1130" s="122"/>
      <c r="K1130" s="126" t="s">
        <v>8712</v>
      </c>
      <c r="L1130" s="127" t="s">
        <v>23</v>
      </c>
      <c r="M1130" s="127" t="s">
        <v>24</v>
      </c>
      <c r="N1130" t="str">
        <f t="shared" si="20"/>
        <v>no es tupa</v>
      </c>
    </row>
    <row r="1131" spans="1:14" ht="48" hidden="1" x14ac:dyDescent="0.25">
      <c r="A1131" s="122">
        <v>1127</v>
      </c>
      <c r="B1131" s="122"/>
      <c r="C1131" s="125" t="s">
        <v>20</v>
      </c>
      <c r="D1131" s="123"/>
      <c r="E1131" s="123"/>
      <c r="F1131" s="129" t="s">
        <v>8713</v>
      </c>
      <c r="G1131" s="125">
        <v>43277</v>
      </c>
      <c r="H1131" s="122"/>
      <c r="I1131" s="122" t="s">
        <v>6867</v>
      </c>
      <c r="J1131" s="122"/>
      <c r="K1131" s="126" t="s">
        <v>8714</v>
      </c>
      <c r="L1131" s="127" t="s">
        <v>23</v>
      </c>
      <c r="M1131" s="127" t="s">
        <v>24</v>
      </c>
      <c r="N1131" t="str">
        <f t="shared" si="20"/>
        <v>no es tupa</v>
      </c>
    </row>
    <row r="1132" spans="1:14" ht="48" hidden="1" x14ac:dyDescent="0.25">
      <c r="A1132" s="122">
        <v>1128</v>
      </c>
      <c r="B1132" s="122"/>
      <c r="C1132" s="125" t="s">
        <v>20</v>
      </c>
      <c r="D1132" s="123"/>
      <c r="E1132" s="123"/>
      <c r="F1132" s="129" t="s">
        <v>8715</v>
      </c>
      <c r="G1132" s="125">
        <v>43277</v>
      </c>
      <c r="H1132" s="122"/>
      <c r="I1132" s="122" t="s">
        <v>6867</v>
      </c>
      <c r="J1132" s="122"/>
      <c r="K1132" s="126" t="s">
        <v>8716</v>
      </c>
      <c r="L1132" s="127" t="s">
        <v>23</v>
      </c>
      <c r="M1132" s="127" t="s">
        <v>24</v>
      </c>
      <c r="N1132" t="str">
        <f t="shared" si="20"/>
        <v>no es tupa</v>
      </c>
    </row>
    <row r="1133" spans="1:14" ht="48" hidden="1" x14ac:dyDescent="0.25">
      <c r="A1133" s="122">
        <v>1129</v>
      </c>
      <c r="B1133" s="122"/>
      <c r="C1133" s="125" t="s">
        <v>20</v>
      </c>
      <c r="D1133" s="123"/>
      <c r="E1133" s="123"/>
      <c r="F1133" s="129" t="s">
        <v>8717</v>
      </c>
      <c r="G1133" s="125">
        <v>43277</v>
      </c>
      <c r="H1133" s="122"/>
      <c r="I1133" s="122" t="s">
        <v>6867</v>
      </c>
      <c r="J1133" s="122"/>
      <c r="K1133" s="126" t="s">
        <v>8718</v>
      </c>
      <c r="L1133" s="127" t="s">
        <v>23</v>
      </c>
      <c r="M1133" s="127" t="s">
        <v>24</v>
      </c>
      <c r="N1133" t="str">
        <f t="shared" si="20"/>
        <v>no es tupa</v>
      </c>
    </row>
    <row r="1134" spans="1:14" ht="48" hidden="1" x14ac:dyDescent="0.25">
      <c r="A1134" s="122">
        <v>1130</v>
      </c>
      <c r="B1134" s="122"/>
      <c r="C1134" s="125" t="s">
        <v>20</v>
      </c>
      <c r="D1134" s="123"/>
      <c r="E1134" s="123"/>
      <c r="F1134" s="129" t="s">
        <v>8719</v>
      </c>
      <c r="G1134" s="125">
        <v>43277</v>
      </c>
      <c r="H1134" s="122"/>
      <c r="I1134" s="122" t="s">
        <v>6867</v>
      </c>
      <c r="J1134" s="122"/>
      <c r="K1134" s="126" t="s">
        <v>8720</v>
      </c>
      <c r="L1134" s="127" t="s">
        <v>23</v>
      </c>
      <c r="M1134" s="127" t="s">
        <v>24</v>
      </c>
      <c r="N1134" t="str">
        <f t="shared" si="20"/>
        <v>no es tupa</v>
      </c>
    </row>
    <row r="1135" spans="1:14" ht="48" hidden="1" x14ac:dyDescent="0.25">
      <c r="A1135" s="122">
        <v>1131</v>
      </c>
      <c r="B1135" s="122"/>
      <c r="C1135" s="125" t="s">
        <v>20</v>
      </c>
      <c r="D1135" s="123"/>
      <c r="E1135" s="123"/>
      <c r="F1135" s="129" t="s">
        <v>8721</v>
      </c>
      <c r="G1135" s="125">
        <v>43277</v>
      </c>
      <c r="H1135" s="122"/>
      <c r="I1135" s="122" t="s">
        <v>6867</v>
      </c>
      <c r="J1135" s="122"/>
      <c r="K1135" s="126" t="s">
        <v>8722</v>
      </c>
      <c r="L1135" s="127" t="s">
        <v>23</v>
      </c>
      <c r="M1135" s="127" t="s">
        <v>24</v>
      </c>
      <c r="N1135" t="str">
        <f t="shared" si="20"/>
        <v>no es tupa</v>
      </c>
    </row>
    <row r="1136" spans="1:14" ht="48" hidden="1" x14ac:dyDescent="0.25">
      <c r="A1136" s="122">
        <v>1132</v>
      </c>
      <c r="B1136" s="122"/>
      <c r="C1136" s="125" t="s">
        <v>20</v>
      </c>
      <c r="D1136" s="123"/>
      <c r="E1136" s="123"/>
      <c r="F1136" s="129" t="s">
        <v>8723</v>
      </c>
      <c r="G1136" s="125">
        <v>43277</v>
      </c>
      <c r="H1136" s="122"/>
      <c r="I1136" s="122" t="s">
        <v>6867</v>
      </c>
      <c r="J1136" s="122"/>
      <c r="K1136" s="126" t="s">
        <v>8724</v>
      </c>
      <c r="L1136" s="127" t="s">
        <v>23</v>
      </c>
      <c r="M1136" s="127" t="s">
        <v>24</v>
      </c>
      <c r="N1136" t="str">
        <f t="shared" si="20"/>
        <v>no es tupa</v>
      </c>
    </row>
    <row r="1137" spans="1:14" ht="48" hidden="1" x14ac:dyDescent="0.25">
      <c r="A1137" s="122">
        <v>1133</v>
      </c>
      <c r="B1137" s="122"/>
      <c r="C1137" s="125" t="s">
        <v>20</v>
      </c>
      <c r="D1137" s="123"/>
      <c r="E1137" s="123" t="s">
        <v>8725</v>
      </c>
      <c r="F1137" s="129" t="s">
        <v>8726</v>
      </c>
      <c r="G1137" s="125">
        <v>43277</v>
      </c>
      <c r="H1137" s="122"/>
      <c r="I1137" s="122" t="s">
        <v>6867</v>
      </c>
      <c r="J1137" s="122"/>
      <c r="K1137" s="126" t="s">
        <v>8727</v>
      </c>
      <c r="L1137" s="127" t="s">
        <v>23</v>
      </c>
      <c r="M1137" s="127" t="s">
        <v>24</v>
      </c>
      <c r="N1137" t="str">
        <f t="shared" si="20"/>
        <v>no es tupa</v>
      </c>
    </row>
    <row r="1138" spans="1:14" ht="48" hidden="1" x14ac:dyDescent="0.25">
      <c r="A1138" s="122">
        <v>1134</v>
      </c>
      <c r="B1138" s="122"/>
      <c r="C1138" s="125" t="s">
        <v>20</v>
      </c>
      <c r="D1138" s="123"/>
      <c r="E1138" s="123"/>
      <c r="F1138" s="129" t="s">
        <v>8728</v>
      </c>
      <c r="G1138" s="125">
        <v>43277</v>
      </c>
      <c r="H1138" s="122"/>
      <c r="I1138" s="122" t="s">
        <v>6867</v>
      </c>
      <c r="J1138" s="122"/>
      <c r="K1138" s="126" t="s">
        <v>8729</v>
      </c>
      <c r="L1138" s="127" t="s">
        <v>23</v>
      </c>
      <c r="M1138" s="127" t="s">
        <v>24</v>
      </c>
      <c r="N1138" t="str">
        <f t="shared" si="20"/>
        <v>no es tupa</v>
      </c>
    </row>
    <row r="1139" spans="1:14" ht="48" hidden="1" x14ac:dyDescent="0.25">
      <c r="A1139" s="122">
        <v>1135</v>
      </c>
      <c r="B1139" s="122"/>
      <c r="C1139" s="125" t="s">
        <v>20</v>
      </c>
      <c r="D1139" s="123"/>
      <c r="E1139" s="123" t="s">
        <v>8730</v>
      </c>
      <c r="F1139" s="129" t="s">
        <v>8731</v>
      </c>
      <c r="G1139" s="125">
        <v>43277</v>
      </c>
      <c r="H1139" s="122"/>
      <c r="I1139" s="122" t="s">
        <v>6867</v>
      </c>
      <c r="J1139" s="122"/>
      <c r="K1139" s="126" t="s">
        <v>8732</v>
      </c>
      <c r="L1139" s="127" t="s">
        <v>23</v>
      </c>
      <c r="M1139" s="127" t="s">
        <v>24</v>
      </c>
      <c r="N1139" t="str">
        <f t="shared" si="20"/>
        <v>no es tupa</v>
      </c>
    </row>
    <row r="1140" spans="1:14" ht="48" hidden="1" x14ac:dyDescent="0.25">
      <c r="A1140" s="122">
        <v>1136</v>
      </c>
      <c r="B1140" s="122"/>
      <c r="C1140" s="125" t="s">
        <v>20</v>
      </c>
      <c r="D1140" s="123"/>
      <c r="E1140" s="123"/>
      <c r="F1140" s="129" t="s">
        <v>8733</v>
      </c>
      <c r="G1140" s="125">
        <v>43277</v>
      </c>
      <c r="H1140" s="122"/>
      <c r="I1140" s="122" t="s">
        <v>6867</v>
      </c>
      <c r="J1140" s="122"/>
      <c r="K1140" s="126" t="s">
        <v>8734</v>
      </c>
      <c r="L1140" s="127" t="s">
        <v>23</v>
      </c>
      <c r="M1140" s="127" t="s">
        <v>24</v>
      </c>
      <c r="N1140" t="str">
        <f t="shared" si="20"/>
        <v>no es tupa</v>
      </c>
    </row>
    <row r="1141" spans="1:14" ht="48" hidden="1" x14ac:dyDescent="0.25">
      <c r="A1141" s="122">
        <v>1137</v>
      </c>
      <c r="B1141" s="122"/>
      <c r="C1141" s="125" t="s">
        <v>20</v>
      </c>
      <c r="D1141" s="123"/>
      <c r="E1141" s="123"/>
      <c r="F1141" s="129" t="s">
        <v>8735</v>
      </c>
      <c r="G1141" s="125">
        <v>43277</v>
      </c>
      <c r="H1141" s="122"/>
      <c r="I1141" s="122" t="s">
        <v>6867</v>
      </c>
      <c r="J1141" s="122"/>
      <c r="K1141" s="126" t="s">
        <v>8736</v>
      </c>
      <c r="L1141" s="127" t="s">
        <v>23</v>
      </c>
      <c r="M1141" s="127" t="s">
        <v>24</v>
      </c>
      <c r="N1141" t="str">
        <f t="shared" si="20"/>
        <v>no es tupa</v>
      </c>
    </row>
    <row r="1142" spans="1:14" ht="48" hidden="1" x14ac:dyDescent="0.25">
      <c r="A1142" s="122">
        <v>1138</v>
      </c>
      <c r="B1142" s="122"/>
      <c r="C1142" s="125" t="s">
        <v>20</v>
      </c>
      <c r="D1142" s="123"/>
      <c r="E1142" s="123" t="s">
        <v>8737</v>
      </c>
      <c r="F1142" s="129" t="s">
        <v>8738</v>
      </c>
      <c r="G1142" s="125">
        <v>43277</v>
      </c>
      <c r="H1142" s="122"/>
      <c r="I1142" s="122" t="s">
        <v>6867</v>
      </c>
      <c r="J1142" s="122"/>
      <c r="K1142" s="126" t="s">
        <v>8739</v>
      </c>
      <c r="L1142" s="127" t="s">
        <v>23</v>
      </c>
      <c r="M1142" s="127" t="s">
        <v>24</v>
      </c>
      <c r="N1142" t="str">
        <f t="shared" si="20"/>
        <v>no es tupa</v>
      </c>
    </row>
    <row r="1143" spans="1:14" ht="48" hidden="1" x14ac:dyDescent="0.25">
      <c r="A1143" s="122">
        <v>1139</v>
      </c>
      <c r="B1143" s="122"/>
      <c r="C1143" s="125" t="s">
        <v>20</v>
      </c>
      <c r="D1143" s="123"/>
      <c r="E1143" s="123"/>
      <c r="F1143" s="129" t="s">
        <v>8740</v>
      </c>
      <c r="G1143" s="125">
        <v>43277</v>
      </c>
      <c r="H1143" s="122"/>
      <c r="I1143" s="122" t="s">
        <v>6867</v>
      </c>
      <c r="J1143" s="122"/>
      <c r="K1143" s="126" t="s">
        <v>8741</v>
      </c>
      <c r="L1143" s="127" t="s">
        <v>23</v>
      </c>
      <c r="M1143" s="127" t="s">
        <v>24</v>
      </c>
      <c r="N1143" t="str">
        <f t="shared" si="20"/>
        <v>no es tupa</v>
      </c>
    </row>
    <row r="1144" spans="1:14" ht="48" hidden="1" x14ac:dyDescent="0.25">
      <c r="A1144" s="122">
        <v>1140</v>
      </c>
      <c r="B1144" s="122"/>
      <c r="C1144" s="125" t="s">
        <v>20</v>
      </c>
      <c r="D1144" s="123"/>
      <c r="E1144" s="123" t="s">
        <v>8742</v>
      </c>
      <c r="F1144" s="129" t="s">
        <v>8743</v>
      </c>
      <c r="G1144" s="125">
        <v>43277</v>
      </c>
      <c r="H1144" s="122"/>
      <c r="I1144" s="122" t="s">
        <v>6867</v>
      </c>
      <c r="J1144" s="122"/>
      <c r="K1144" s="126" t="s">
        <v>8744</v>
      </c>
      <c r="L1144" s="127" t="s">
        <v>23</v>
      </c>
      <c r="M1144" s="127" t="s">
        <v>24</v>
      </c>
      <c r="N1144" t="str">
        <f t="shared" si="20"/>
        <v>no es tupa</v>
      </c>
    </row>
    <row r="1145" spans="1:14" ht="48" hidden="1" x14ac:dyDescent="0.25">
      <c r="A1145" s="122">
        <v>1141</v>
      </c>
      <c r="B1145" s="122"/>
      <c r="C1145" s="125" t="s">
        <v>20</v>
      </c>
      <c r="D1145" s="123"/>
      <c r="E1145" s="123" t="s">
        <v>8745</v>
      </c>
      <c r="F1145" s="129" t="s">
        <v>8746</v>
      </c>
      <c r="G1145" s="125">
        <v>43277</v>
      </c>
      <c r="H1145" s="122"/>
      <c r="I1145" s="122" t="s">
        <v>6867</v>
      </c>
      <c r="J1145" s="122"/>
      <c r="K1145" s="126" t="s">
        <v>8747</v>
      </c>
      <c r="L1145" s="127" t="s">
        <v>23</v>
      </c>
      <c r="M1145" s="127" t="s">
        <v>24</v>
      </c>
      <c r="N1145" t="str">
        <f t="shared" ref="N1145:N1208" si="21">IF(C1145="-","no es tupa",IF(G1145&lt;=C1145,"si","no"))</f>
        <v>no es tupa</v>
      </c>
    </row>
    <row r="1146" spans="1:14" ht="48" hidden="1" x14ac:dyDescent="0.25">
      <c r="A1146" s="122">
        <v>1142</v>
      </c>
      <c r="B1146" s="122"/>
      <c r="C1146" s="125" t="s">
        <v>20</v>
      </c>
      <c r="D1146" s="123"/>
      <c r="E1146" s="123"/>
      <c r="F1146" s="129" t="s">
        <v>8748</v>
      </c>
      <c r="G1146" s="125">
        <v>43277</v>
      </c>
      <c r="H1146" s="122"/>
      <c r="I1146" s="122" t="s">
        <v>6867</v>
      </c>
      <c r="J1146" s="122"/>
      <c r="K1146" s="126" t="s">
        <v>8749</v>
      </c>
      <c r="L1146" s="127" t="s">
        <v>23</v>
      </c>
      <c r="M1146" s="127" t="s">
        <v>24</v>
      </c>
      <c r="N1146" t="str">
        <f t="shared" si="21"/>
        <v>no es tupa</v>
      </c>
    </row>
    <row r="1147" spans="1:14" ht="48" hidden="1" x14ac:dyDescent="0.25">
      <c r="A1147" s="122">
        <v>1143</v>
      </c>
      <c r="B1147" s="122"/>
      <c r="C1147" s="125" t="s">
        <v>20</v>
      </c>
      <c r="D1147" s="123"/>
      <c r="E1147" s="123"/>
      <c r="F1147" s="129" t="s">
        <v>8750</v>
      </c>
      <c r="G1147" s="125">
        <v>43277</v>
      </c>
      <c r="H1147" s="122"/>
      <c r="I1147" s="122" t="s">
        <v>6867</v>
      </c>
      <c r="J1147" s="122"/>
      <c r="K1147" s="126" t="s">
        <v>8751</v>
      </c>
      <c r="L1147" s="127" t="s">
        <v>23</v>
      </c>
      <c r="M1147" s="127" t="s">
        <v>24</v>
      </c>
      <c r="N1147" t="str">
        <f t="shared" si="21"/>
        <v>no es tupa</v>
      </c>
    </row>
    <row r="1148" spans="1:14" ht="48" hidden="1" x14ac:dyDescent="0.25">
      <c r="A1148" s="122">
        <v>1144</v>
      </c>
      <c r="B1148" s="122"/>
      <c r="C1148" s="125" t="s">
        <v>20</v>
      </c>
      <c r="D1148" s="123"/>
      <c r="E1148" s="123"/>
      <c r="F1148" s="129" t="s">
        <v>8752</v>
      </c>
      <c r="G1148" s="125">
        <v>43277</v>
      </c>
      <c r="H1148" s="122"/>
      <c r="I1148" s="122" t="s">
        <v>6867</v>
      </c>
      <c r="J1148" s="122"/>
      <c r="K1148" s="126" t="s">
        <v>8753</v>
      </c>
      <c r="L1148" s="127" t="s">
        <v>23</v>
      </c>
      <c r="M1148" s="127" t="s">
        <v>24</v>
      </c>
      <c r="N1148" t="str">
        <f t="shared" si="21"/>
        <v>no es tupa</v>
      </c>
    </row>
    <row r="1149" spans="1:14" ht="48" hidden="1" x14ac:dyDescent="0.25">
      <c r="A1149" s="122">
        <v>1145</v>
      </c>
      <c r="B1149" s="122"/>
      <c r="C1149" s="125" t="s">
        <v>20</v>
      </c>
      <c r="D1149" s="123"/>
      <c r="E1149" s="123"/>
      <c r="F1149" s="129" t="s">
        <v>8754</v>
      </c>
      <c r="G1149" s="125">
        <v>43277</v>
      </c>
      <c r="H1149" s="122"/>
      <c r="I1149" s="122" t="s">
        <v>6867</v>
      </c>
      <c r="J1149" s="122"/>
      <c r="K1149" s="126" t="s">
        <v>8755</v>
      </c>
      <c r="L1149" s="127" t="s">
        <v>23</v>
      </c>
      <c r="M1149" s="127" t="s">
        <v>24</v>
      </c>
      <c r="N1149" t="str">
        <f t="shared" si="21"/>
        <v>no es tupa</v>
      </c>
    </row>
    <row r="1150" spans="1:14" ht="48" hidden="1" x14ac:dyDescent="0.25">
      <c r="A1150" s="122">
        <v>1146</v>
      </c>
      <c r="B1150" s="122"/>
      <c r="C1150" s="125" t="s">
        <v>20</v>
      </c>
      <c r="D1150" s="123"/>
      <c r="E1150" s="123"/>
      <c r="F1150" s="129" t="s">
        <v>8756</v>
      </c>
      <c r="G1150" s="125">
        <v>43277</v>
      </c>
      <c r="H1150" s="122"/>
      <c r="I1150" s="122" t="s">
        <v>6867</v>
      </c>
      <c r="J1150" s="122"/>
      <c r="K1150" s="126" t="s">
        <v>8757</v>
      </c>
      <c r="L1150" s="127" t="s">
        <v>23</v>
      </c>
      <c r="M1150" s="127" t="s">
        <v>24</v>
      </c>
      <c r="N1150" t="str">
        <f t="shared" si="21"/>
        <v>no es tupa</v>
      </c>
    </row>
    <row r="1151" spans="1:14" ht="48" hidden="1" x14ac:dyDescent="0.25">
      <c r="A1151" s="122">
        <v>1147</v>
      </c>
      <c r="B1151" s="122"/>
      <c r="C1151" s="125" t="s">
        <v>20</v>
      </c>
      <c r="D1151" s="123"/>
      <c r="E1151" s="123"/>
      <c r="F1151" s="129" t="s">
        <v>8758</v>
      </c>
      <c r="G1151" s="125">
        <v>43277</v>
      </c>
      <c r="H1151" s="122"/>
      <c r="I1151" s="122" t="s">
        <v>6867</v>
      </c>
      <c r="J1151" s="122"/>
      <c r="K1151" s="126" t="s">
        <v>8759</v>
      </c>
      <c r="L1151" s="127" t="s">
        <v>23</v>
      </c>
      <c r="M1151" s="127" t="s">
        <v>24</v>
      </c>
      <c r="N1151" t="str">
        <f t="shared" si="21"/>
        <v>no es tupa</v>
      </c>
    </row>
    <row r="1152" spans="1:14" ht="48" hidden="1" x14ac:dyDescent="0.25">
      <c r="A1152" s="122">
        <v>1148</v>
      </c>
      <c r="B1152" s="122"/>
      <c r="C1152" s="125" t="s">
        <v>20</v>
      </c>
      <c r="D1152" s="123"/>
      <c r="E1152" s="123" t="s">
        <v>8760</v>
      </c>
      <c r="F1152" s="129" t="s">
        <v>8761</v>
      </c>
      <c r="G1152" s="125">
        <v>43277</v>
      </c>
      <c r="H1152" s="122"/>
      <c r="I1152" s="122" t="s">
        <v>6867</v>
      </c>
      <c r="J1152" s="122"/>
      <c r="K1152" s="126" t="s">
        <v>8762</v>
      </c>
      <c r="L1152" s="127" t="s">
        <v>23</v>
      </c>
      <c r="M1152" s="127" t="s">
        <v>24</v>
      </c>
      <c r="N1152" t="str">
        <f t="shared" si="21"/>
        <v>no es tupa</v>
      </c>
    </row>
    <row r="1153" spans="1:14" ht="48" hidden="1" x14ac:dyDescent="0.25">
      <c r="A1153" s="122">
        <v>1149</v>
      </c>
      <c r="B1153" s="122"/>
      <c r="C1153" s="125" t="s">
        <v>20</v>
      </c>
      <c r="D1153" s="123"/>
      <c r="E1153" s="123" t="s">
        <v>8763</v>
      </c>
      <c r="F1153" s="129" t="s">
        <v>8764</v>
      </c>
      <c r="G1153" s="125">
        <v>43277</v>
      </c>
      <c r="H1153" s="122"/>
      <c r="I1153" s="122" t="s">
        <v>6867</v>
      </c>
      <c r="J1153" s="122"/>
      <c r="K1153" s="126" t="s">
        <v>8765</v>
      </c>
      <c r="L1153" s="127" t="s">
        <v>23</v>
      </c>
      <c r="M1153" s="127" t="s">
        <v>24</v>
      </c>
      <c r="N1153" t="str">
        <f t="shared" si="21"/>
        <v>no es tupa</v>
      </c>
    </row>
    <row r="1154" spans="1:14" ht="48" hidden="1" x14ac:dyDescent="0.25">
      <c r="A1154" s="122">
        <v>1150</v>
      </c>
      <c r="B1154" s="122"/>
      <c r="C1154" s="125" t="s">
        <v>20</v>
      </c>
      <c r="D1154" s="123"/>
      <c r="E1154" s="123" t="s">
        <v>8766</v>
      </c>
      <c r="F1154" s="129" t="s">
        <v>8767</v>
      </c>
      <c r="G1154" s="125">
        <v>43277</v>
      </c>
      <c r="H1154" s="122"/>
      <c r="I1154" s="122" t="s">
        <v>6867</v>
      </c>
      <c r="J1154" s="122"/>
      <c r="K1154" s="126" t="s">
        <v>8768</v>
      </c>
      <c r="L1154" s="127" t="s">
        <v>23</v>
      </c>
      <c r="M1154" s="127" t="s">
        <v>24</v>
      </c>
      <c r="N1154" t="str">
        <f t="shared" si="21"/>
        <v>no es tupa</v>
      </c>
    </row>
    <row r="1155" spans="1:14" ht="48" hidden="1" x14ac:dyDescent="0.25">
      <c r="A1155" s="122">
        <v>1151</v>
      </c>
      <c r="B1155" s="122"/>
      <c r="C1155" s="125" t="s">
        <v>20</v>
      </c>
      <c r="D1155" s="123"/>
      <c r="E1155" s="123"/>
      <c r="F1155" s="129" t="s">
        <v>8769</v>
      </c>
      <c r="G1155" s="125">
        <v>43277</v>
      </c>
      <c r="H1155" s="122"/>
      <c r="I1155" s="122" t="s">
        <v>6867</v>
      </c>
      <c r="J1155" s="122"/>
      <c r="K1155" s="126" t="s">
        <v>8770</v>
      </c>
      <c r="L1155" s="127" t="s">
        <v>23</v>
      </c>
      <c r="M1155" s="127" t="s">
        <v>24</v>
      </c>
      <c r="N1155" t="str">
        <f t="shared" si="21"/>
        <v>no es tupa</v>
      </c>
    </row>
    <row r="1156" spans="1:14" ht="48" hidden="1" x14ac:dyDescent="0.25">
      <c r="A1156" s="122">
        <v>1152</v>
      </c>
      <c r="B1156" s="122"/>
      <c r="C1156" s="125" t="s">
        <v>20</v>
      </c>
      <c r="D1156" s="123"/>
      <c r="E1156" s="123" t="s">
        <v>8771</v>
      </c>
      <c r="F1156" s="129" t="s">
        <v>8772</v>
      </c>
      <c r="G1156" s="125">
        <v>43277</v>
      </c>
      <c r="H1156" s="122"/>
      <c r="I1156" s="122" t="s">
        <v>6867</v>
      </c>
      <c r="J1156" s="122"/>
      <c r="K1156" s="126" t="s">
        <v>8773</v>
      </c>
      <c r="L1156" s="127" t="s">
        <v>23</v>
      </c>
      <c r="M1156" s="127" t="s">
        <v>24</v>
      </c>
      <c r="N1156" t="str">
        <f t="shared" si="21"/>
        <v>no es tupa</v>
      </c>
    </row>
    <row r="1157" spans="1:14" ht="48" hidden="1" x14ac:dyDescent="0.25">
      <c r="A1157" s="122">
        <v>1153</v>
      </c>
      <c r="B1157" s="122"/>
      <c r="C1157" s="125" t="s">
        <v>20</v>
      </c>
      <c r="D1157" s="123"/>
      <c r="E1157" s="123"/>
      <c r="F1157" s="129" t="s">
        <v>8774</v>
      </c>
      <c r="G1157" s="125">
        <v>43277</v>
      </c>
      <c r="H1157" s="122"/>
      <c r="I1157" s="122" t="s">
        <v>6867</v>
      </c>
      <c r="J1157" s="122"/>
      <c r="K1157" s="126" t="s">
        <v>8775</v>
      </c>
      <c r="L1157" s="127" t="s">
        <v>23</v>
      </c>
      <c r="M1157" s="127" t="s">
        <v>24</v>
      </c>
      <c r="N1157" t="str">
        <f t="shared" si="21"/>
        <v>no es tupa</v>
      </c>
    </row>
    <row r="1158" spans="1:14" ht="48" hidden="1" x14ac:dyDescent="0.25">
      <c r="A1158" s="122">
        <v>1154</v>
      </c>
      <c r="B1158" s="122"/>
      <c r="C1158" s="125" t="s">
        <v>20</v>
      </c>
      <c r="D1158" s="123"/>
      <c r="E1158" s="123"/>
      <c r="F1158" s="129" t="s">
        <v>8776</v>
      </c>
      <c r="G1158" s="125">
        <v>43277</v>
      </c>
      <c r="H1158" s="122"/>
      <c r="I1158" s="122" t="s">
        <v>6867</v>
      </c>
      <c r="J1158" s="122"/>
      <c r="K1158" s="126" t="s">
        <v>8777</v>
      </c>
      <c r="L1158" s="127" t="s">
        <v>23</v>
      </c>
      <c r="M1158" s="127" t="s">
        <v>24</v>
      </c>
      <c r="N1158" t="str">
        <f t="shared" si="21"/>
        <v>no es tupa</v>
      </c>
    </row>
    <row r="1159" spans="1:14" ht="48" hidden="1" x14ac:dyDescent="0.25">
      <c r="A1159" s="122">
        <v>1155</v>
      </c>
      <c r="B1159" s="122"/>
      <c r="C1159" s="125" t="s">
        <v>20</v>
      </c>
      <c r="D1159" s="123"/>
      <c r="E1159" s="123"/>
      <c r="F1159" s="129" t="s">
        <v>8778</v>
      </c>
      <c r="G1159" s="125">
        <v>43277</v>
      </c>
      <c r="H1159" s="122"/>
      <c r="I1159" s="122" t="s">
        <v>6867</v>
      </c>
      <c r="J1159" s="122"/>
      <c r="K1159" s="126" t="s">
        <v>8779</v>
      </c>
      <c r="L1159" s="127" t="s">
        <v>23</v>
      </c>
      <c r="M1159" s="127" t="s">
        <v>24</v>
      </c>
      <c r="N1159" t="str">
        <f t="shared" si="21"/>
        <v>no es tupa</v>
      </c>
    </row>
    <row r="1160" spans="1:14" ht="48" hidden="1" x14ac:dyDescent="0.25">
      <c r="A1160" s="122">
        <v>1156</v>
      </c>
      <c r="B1160" s="122"/>
      <c r="C1160" s="125" t="s">
        <v>20</v>
      </c>
      <c r="D1160" s="123"/>
      <c r="E1160" s="123" t="s">
        <v>8780</v>
      </c>
      <c r="F1160" s="129" t="s">
        <v>8781</v>
      </c>
      <c r="G1160" s="125">
        <v>43277</v>
      </c>
      <c r="H1160" s="122"/>
      <c r="I1160" s="122" t="s">
        <v>6867</v>
      </c>
      <c r="J1160" s="122"/>
      <c r="K1160" s="126" t="s">
        <v>8782</v>
      </c>
      <c r="L1160" s="127" t="s">
        <v>23</v>
      </c>
      <c r="M1160" s="127" t="s">
        <v>24</v>
      </c>
      <c r="N1160" t="str">
        <f t="shared" si="21"/>
        <v>no es tupa</v>
      </c>
    </row>
    <row r="1161" spans="1:14" ht="48" hidden="1" x14ac:dyDescent="0.25">
      <c r="A1161" s="122">
        <v>1157</v>
      </c>
      <c r="B1161" s="122"/>
      <c r="C1161" s="125" t="s">
        <v>20</v>
      </c>
      <c r="D1161" s="123"/>
      <c r="E1161" s="123"/>
      <c r="F1161" s="129" t="s">
        <v>8783</v>
      </c>
      <c r="G1161" s="125">
        <v>43277</v>
      </c>
      <c r="H1161" s="122"/>
      <c r="I1161" s="122" t="s">
        <v>6867</v>
      </c>
      <c r="J1161" s="122"/>
      <c r="K1161" s="126" t="s">
        <v>8784</v>
      </c>
      <c r="L1161" s="127" t="s">
        <v>23</v>
      </c>
      <c r="M1161" s="127" t="s">
        <v>24</v>
      </c>
      <c r="N1161" t="str">
        <f t="shared" si="21"/>
        <v>no es tupa</v>
      </c>
    </row>
    <row r="1162" spans="1:14" ht="48" hidden="1" x14ac:dyDescent="0.25">
      <c r="A1162" s="122">
        <v>1158</v>
      </c>
      <c r="B1162" s="122"/>
      <c r="C1162" s="125" t="s">
        <v>20</v>
      </c>
      <c r="D1162" s="123"/>
      <c r="E1162" s="123"/>
      <c r="F1162" s="129" t="s">
        <v>8785</v>
      </c>
      <c r="G1162" s="125">
        <v>43277</v>
      </c>
      <c r="H1162" s="122"/>
      <c r="I1162" s="122" t="s">
        <v>6867</v>
      </c>
      <c r="J1162" s="122"/>
      <c r="K1162" s="126" t="s">
        <v>8786</v>
      </c>
      <c r="L1162" s="127" t="s">
        <v>23</v>
      </c>
      <c r="M1162" s="127" t="s">
        <v>24</v>
      </c>
      <c r="N1162" t="str">
        <f t="shared" si="21"/>
        <v>no es tupa</v>
      </c>
    </row>
    <row r="1163" spans="1:14" ht="48" hidden="1" x14ac:dyDescent="0.25">
      <c r="A1163" s="122">
        <v>1159</v>
      </c>
      <c r="B1163" s="122"/>
      <c r="C1163" s="125" t="s">
        <v>20</v>
      </c>
      <c r="D1163" s="123"/>
      <c r="E1163" s="123"/>
      <c r="F1163" s="129" t="s">
        <v>8787</v>
      </c>
      <c r="G1163" s="125">
        <v>43277</v>
      </c>
      <c r="H1163" s="122"/>
      <c r="I1163" s="122" t="s">
        <v>6867</v>
      </c>
      <c r="J1163" s="122"/>
      <c r="K1163" s="126" t="s">
        <v>8788</v>
      </c>
      <c r="L1163" s="127" t="s">
        <v>23</v>
      </c>
      <c r="M1163" s="127" t="s">
        <v>24</v>
      </c>
      <c r="N1163" t="str">
        <f t="shared" si="21"/>
        <v>no es tupa</v>
      </c>
    </row>
    <row r="1164" spans="1:14" ht="48" hidden="1" x14ac:dyDescent="0.25">
      <c r="A1164" s="122">
        <v>1160</v>
      </c>
      <c r="B1164" s="122"/>
      <c r="C1164" s="125" t="s">
        <v>20</v>
      </c>
      <c r="D1164" s="123"/>
      <c r="E1164" s="123"/>
      <c r="F1164" s="129" t="s">
        <v>8789</v>
      </c>
      <c r="G1164" s="125">
        <v>43277</v>
      </c>
      <c r="H1164" s="122"/>
      <c r="I1164" s="122" t="s">
        <v>6867</v>
      </c>
      <c r="J1164" s="122"/>
      <c r="K1164" s="126" t="s">
        <v>8790</v>
      </c>
      <c r="L1164" s="127" t="s">
        <v>23</v>
      </c>
      <c r="M1164" s="127" t="s">
        <v>24</v>
      </c>
      <c r="N1164" t="str">
        <f t="shared" si="21"/>
        <v>no es tupa</v>
      </c>
    </row>
    <row r="1165" spans="1:14" ht="48" hidden="1" x14ac:dyDescent="0.25">
      <c r="A1165" s="122">
        <v>1161</v>
      </c>
      <c r="B1165" s="122"/>
      <c r="C1165" s="125" t="s">
        <v>20</v>
      </c>
      <c r="D1165" s="123"/>
      <c r="E1165" s="123"/>
      <c r="F1165" s="129" t="s">
        <v>8791</v>
      </c>
      <c r="G1165" s="125">
        <v>43277</v>
      </c>
      <c r="H1165" s="122"/>
      <c r="I1165" s="122" t="s">
        <v>6867</v>
      </c>
      <c r="J1165" s="122"/>
      <c r="K1165" s="126" t="s">
        <v>8792</v>
      </c>
      <c r="L1165" s="127" t="s">
        <v>23</v>
      </c>
      <c r="M1165" s="127" t="s">
        <v>24</v>
      </c>
      <c r="N1165" t="str">
        <f t="shared" si="21"/>
        <v>no es tupa</v>
      </c>
    </row>
    <row r="1166" spans="1:14" ht="48" hidden="1" x14ac:dyDescent="0.25">
      <c r="A1166" s="122">
        <v>1162</v>
      </c>
      <c r="B1166" s="122"/>
      <c r="C1166" s="125" t="s">
        <v>20</v>
      </c>
      <c r="D1166" s="123"/>
      <c r="E1166" s="123"/>
      <c r="F1166" s="129" t="s">
        <v>8793</v>
      </c>
      <c r="G1166" s="125">
        <v>43277</v>
      </c>
      <c r="H1166" s="122"/>
      <c r="I1166" s="122" t="s">
        <v>6867</v>
      </c>
      <c r="J1166" s="122"/>
      <c r="K1166" s="126" t="s">
        <v>8794</v>
      </c>
      <c r="L1166" s="127" t="s">
        <v>23</v>
      </c>
      <c r="M1166" s="127" t="s">
        <v>24</v>
      </c>
      <c r="N1166" t="str">
        <f t="shared" si="21"/>
        <v>no es tupa</v>
      </c>
    </row>
    <row r="1167" spans="1:14" ht="48" hidden="1" x14ac:dyDescent="0.25">
      <c r="A1167" s="122">
        <v>1163</v>
      </c>
      <c r="B1167" s="122"/>
      <c r="C1167" s="125" t="s">
        <v>20</v>
      </c>
      <c r="D1167" s="123"/>
      <c r="E1167" s="123"/>
      <c r="F1167" s="129" t="s">
        <v>8795</v>
      </c>
      <c r="G1167" s="125">
        <v>43277</v>
      </c>
      <c r="H1167" s="122"/>
      <c r="I1167" s="122" t="s">
        <v>6867</v>
      </c>
      <c r="J1167" s="122"/>
      <c r="K1167" s="126" t="s">
        <v>8796</v>
      </c>
      <c r="L1167" s="127" t="s">
        <v>23</v>
      </c>
      <c r="M1167" s="127" t="s">
        <v>24</v>
      </c>
      <c r="N1167" t="str">
        <f t="shared" si="21"/>
        <v>no es tupa</v>
      </c>
    </row>
    <row r="1168" spans="1:14" ht="48" hidden="1" x14ac:dyDescent="0.25">
      <c r="A1168" s="122">
        <v>1164</v>
      </c>
      <c r="B1168" s="122"/>
      <c r="C1168" s="125" t="s">
        <v>20</v>
      </c>
      <c r="D1168" s="123"/>
      <c r="E1168" s="123" t="s">
        <v>8797</v>
      </c>
      <c r="F1168" s="129" t="s">
        <v>8798</v>
      </c>
      <c r="G1168" s="125">
        <v>43277</v>
      </c>
      <c r="H1168" s="122"/>
      <c r="I1168" s="122" t="s">
        <v>6867</v>
      </c>
      <c r="J1168" s="122"/>
      <c r="K1168" s="126" t="s">
        <v>8799</v>
      </c>
      <c r="L1168" s="127" t="s">
        <v>23</v>
      </c>
      <c r="M1168" s="127" t="s">
        <v>24</v>
      </c>
      <c r="N1168" t="str">
        <f t="shared" si="21"/>
        <v>no es tupa</v>
      </c>
    </row>
    <row r="1169" spans="1:14" ht="48" hidden="1" x14ac:dyDescent="0.25">
      <c r="A1169" s="122">
        <v>1165</v>
      </c>
      <c r="B1169" s="122"/>
      <c r="C1169" s="125" t="s">
        <v>20</v>
      </c>
      <c r="D1169" s="123"/>
      <c r="E1169" s="123" t="s">
        <v>8800</v>
      </c>
      <c r="F1169" s="129" t="s">
        <v>8801</v>
      </c>
      <c r="G1169" s="125">
        <v>43277</v>
      </c>
      <c r="H1169" s="122"/>
      <c r="I1169" s="122" t="s">
        <v>6867</v>
      </c>
      <c r="J1169" s="122"/>
      <c r="K1169" s="126" t="s">
        <v>8802</v>
      </c>
      <c r="L1169" s="127" t="s">
        <v>23</v>
      </c>
      <c r="M1169" s="127" t="s">
        <v>24</v>
      </c>
      <c r="N1169" t="str">
        <f t="shared" si="21"/>
        <v>no es tupa</v>
      </c>
    </row>
    <row r="1170" spans="1:14" ht="48" hidden="1" x14ac:dyDescent="0.25">
      <c r="A1170" s="122">
        <v>1166</v>
      </c>
      <c r="B1170" s="122"/>
      <c r="C1170" s="125" t="s">
        <v>20</v>
      </c>
      <c r="D1170" s="123"/>
      <c r="E1170" s="123"/>
      <c r="F1170" s="129" t="s">
        <v>8803</v>
      </c>
      <c r="G1170" s="125">
        <v>43277</v>
      </c>
      <c r="H1170" s="122"/>
      <c r="I1170" s="122" t="s">
        <v>6867</v>
      </c>
      <c r="J1170" s="122"/>
      <c r="K1170" s="126" t="s">
        <v>8804</v>
      </c>
      <c r="L1170" s="127" t="s">
        <v>23</v>
      </c>
      <c r="M1170" s="127" t="s">
        <v>24</v>
      </c>
      <c r="N1170" t="str">
        <f t="shared" si="21"/>
        <v>no es tupa</v>
      </c>
    </row>
    <row r="1171" spans="1:14" ht="48" hidden="1" x14ac:dyDescent="0.25">
      <c r="A1171" s="122">
        <v>1167</v>
      </c>
      <c r="B1171" s="122"/>
      <c r="C1171" s="125" t="s">
        <v>20</v>
      </c>
      <c r="D1171" s="123"/>
      <c r="E1171" s="123"/>
      <c r="F1171" s="129" t="s">
        <v>8805</v>
      </c>
      <c r="G1171" s="125">
        <v>43277</v>
      </c>
      <c r="H1171" s="122"/>
      <c r="I1171" s="122" t="s">
        <v>6867</v>
      </c>
      <c r="J1171" s="122"/>
      <c r="K1171" s="126" t="s">
        <v>8806</v>
      </c>
      <c r="L1171" s="127" t="s">
        <v>23</v>
      </c>
      <c r="M1171" s="127" t="s">
        <v>24</v>
      </c>
      <c r="N1171" t="str">
        <f t="shared" si="21"/>
        <v>no es tupa</v>
      </c>
    </row>
    <row r="1172" spans="1:14" ht="48" hidden="1" x14ac:dyDescent="0.25">
      <c r="A1172" s="122">
        <v>1168</v>
      </c>
      <c r="B1172" s="122"/>
      <c r="C1172" s="125" t="s">
        <v>20</v>
      </c>
      <c r="D1172" s="123"/>
      <c r="E1172" s="123"/>
      <c r="F1172" s="129" t="s">
        <v>8807</v>
      </c>
      <c r="G1172" s="125">
        <v>43277</v>
      </c>
      <c r="H1172" s="122"/>
      <c r="I1172" s="122" t="s">
        <v>6867</v>
      </c>
      <c r="J1172" s="122"/>
      <c r="K1172" s="126" t="s">
        <v>8808</v>
      </c>
      <c r="L1172" s="127" t="s">
        <v>23</v>
      </c>
      <c r="M1172" s="127" t="s">
        <v>24</v>
      </c>
      <c r="N1172" t="str">
        <f t="shared" si="21"/>
        <v>no es tupa</v>
      </c>
    </row>
    <row r="1173" spans="1:14" ht="48" hidden="1" x14ac:dyDescent="0.25">
      <c r="A1173" s="122">
        <v>1169</v>
      </c>
      <c r="B1173" s="122"/>
      <c r="C1173" s="125" t="s">
        <v>20</v>
      </c>
      <c r="D1173" s="123"/>
      <c r="E1173" s="123"/>
      <c r="F1173" s="129" t="s">
        <v>8809</v>
      </c>
      <c r="G1173" s="125">
        <v>43277</v>
      </c>
      <c r="H1173" s="122"/>
      <c r="I1173" s="122" t="s">
        <v>6867</v>
      </c>
      <c r="J1173" s="122"/>
      <c r="K1173" s="126" t="s">
        <v>8810</v>
      </c>
      <c r="L1173" s="127" t="s">
        <v>23</v>
      </c>
      <c r="M1173" s="127" t="s">
        <v>24</v>
      </c>
      <c r="N1173" t="str">
        <f t="shared" si="21"/>
        <v>no es tupa</v>
      </c>
    </row>
    <row r="1174" spans="1:14" ht="48" hidden="1" x14ac:dyDescent="0.25">
      <c r="A1174" s="122">
        <v>1170</v>
      </c>
      <c r="B1174" s="122"/>
      <c r="C1174" s="125" t="s">
        <v>20</v>
      </c>
      <c r="D1174" s="123"/>
      <c r="E1174" s="123"/>
      <c r="F1174" s="129" t="s">
        <v>8811</v>
      </c>
      <c r="G1174" s="125">
        <v>43277</v>
      </c>
      <c r="H1174" s="122"/>
      <c r="I1174" s="122" t="s">
        <v>6867</v>
      </c>
      <c r="J1174" s="122"/>
      <c r="K1174" s="126" t="s">
        <v>8812</v>
      </c>
      <c r="L1174" s="127" t="s">
        <v>23</v>
      </c>
      <c r="M1174" s="127" t="s">
        <v>24</v>
      </c>
      <c r="N1174" t="str">
        <f t="shared" si="21"/>
        <v>no es tupa</v>
      </c>
    </row>
    <row r="1175" spans="1:14" ht="48" hidden="1" x14ac:dyDescent="0.25">
      <c r="A1175" s="122">
        <v>1171</v>
      </c>
      <c r="B1175" s="122"/>
      <c r="C1175" s="125" t="s">
        <v>20</v>
      </c>
      <c r="D1175" s="123"/>
      <c r="E1175" s="123"/>
      <c r="F1175" s="129" t="s">
        <v>8813</v>
      </c>
      <c r="G1175" s="125">
        <v>43277</v>
      </c>
      <c r="H1175" s="122"/>
      <c r="I1175" s="122" t="s">
        <v>6867</v>
      </c>
      <c r="J1175" s="122"/>
      <c r="K1175" s="126" t="s">
        <v>8814</v>
      </c>
      <c r="L1175" s="127" t="s">
        <v>23</v>
      </c>
      <c r="M1175" s="127" t="s">
        <v>24</v>
      </c>
      <c r="N1175" t="str">
        <f t="shared" si="21"/>
        <v>no es tupa</v>
      </c>
    </row>
    <row r="1176" spans="1:14" ht="48" hidden="1" x14ac:dyDescent="0.25">
      <c r="A1176" s="122">
        <v>1172</v>
      </c>
      <c r="B1176" s="122"/>
      <c r="C1176" s="125" t="s">
        <v>20</v>
      </c>
      <c r="D1176" s="123"/>
      <c r="E1176" s="123"/>
      <c r="F1176" s="129" t="s">
        <v>8815</v>
      </c>
      <c r="G1176" s="125">
        <v>43277</v>
      </c>
      <c r="H1176" s="122"/>
      <c r="I1176" s="122" t="s">
        <v>6867</v>
      </c>
      <c r="J1176" s="122"/>
      <c r="K1176" s="126" t="s">
        <v>8816</v>
      </c>
      <c r="L1176" s="127" t="s">
        <v>23</v>
      </c>
      <c r="M1176" s="127" t="s">
        <v>24</v>
      </c>
      <c r="N1176" t="str">
        <f t="shared" si="21"/>
        <v>no es tupa</v>
      </c>
    </row>
    <row r="1177" spans="1:14" ht="48" hidden="1" x14ac:dyDescent="0.25">
      <c r="A1177" s="122">
        <v>1173</v>
      </c>
      <c r="B1177" s="122"/>
      <c r="C1177" s="125" t="s">
        <v>20</v>
      </c>
      <c r="D1177" s="123"/>
      <c r="E1177" s="123"/>
      <c r="F1177" s="129" t="s">
        <v>8817</v>
      </c>
      <c r="G1177" s="125">
        <v>43277</v>
      </c>
      <c r="H1177" s="122"/>
      <c r="I1177" s="122" t="s">
        <v>6867</v>
      </c>
      <c r="J1177" s="122"/>
      <c r="K1177" s="126" t="s">
        <v>8818</v>
      </c>
      <c r="L1177" s="127" t="s">
        <v>23</v>
      </c>
      <c r="M1177" s="127" t="s">
        <v>24</v>
      </c>
      <c r="N1177" t="str">
        <f t="shared" si="21"/>
        <v>no es tupa</v>
      </c>
    </row>
    <row r="1178" spans="1:14" ht="48" hidden="1" x14ac:dyDescent="0.25">
      <c r="A1178" s="122">
        <v>1174</v>
      </c>
      <c r="B1178" s="122"/>
      <c r="C1178" s="125" t="s">
        <v>20</v>
      </c>
      <c r="D1178" s="123"/>
      <c r="E1178" s="123"/>
      <c r="F1178" s="129" t="s">
        <v>8819</v>
      </c>
      <c r="G1178" s="125">
        <v>43277</v>
      </c>
      <c r="H1178" s="122"/>
      <c r="I1178" s="122" t="s">
        <v>6867</v>
      </c>
      <c r="J1178" s="122"/>
      <c r="K1178" s="126" t="s">
        <v>8820</v>
      </c>
      <c r="L1178" s="127" t="s">
        <v>23</v>
      </c>
      <c r="M1178" s="127" t="s">
        <v>24</v>
      </c>
      <c r="N1178" t="str">
        <f t="shared" si="21"/>
        <v>no es tupa</v>
      </c>
    </row>
    <row r="1179" spans="1:14" ht="48" hidden="1" x14ac:dyDescent="0.25">
      <c r="A1179" s="122">
        <v>1175</v>
      </c>
      <c r="B1179" s="122"/>
      <c r="C1179" s="125" t="s">
        <v>20</v>
      </c>
      <c r="D1179" s="123"/>
      <c r="E1179" s="123"/>
      <c r="F1179" s="129" t="s">
        <v>8821</v>
      </c>
      <c r="G1179" s="125">
        <v>43277</v>
      </c>
      <c r="H1179" s="122"/>
      <c r="I1179" s="122" t="s">
        <v>6867</v>
      </c>
      <c r="J1179" s="122"/>
      <c r="K1179" s="126" t="s">
        <v>8822</v>
      </c>
      <c r="L1179" s="127" t="s">
        <v>23</v>
      </c>
      <c r="M1179" s="127" t="s">
        <v>24</v>
      </c>
      <c r="N1179" t="str">
        <f t="shared" si="21"/>
        <v>no es tupa</v>
      </c>
    </row>
    <row r="1180" spans="1:14" ht="48" hidden="1" x14ac:dyDescent="0.25">
      <c r="A1180" s="122">
        <v>1176</v>
      </c>
      <c r="B1180" s="122"/>
      <c r="C1180" s="125" t="s">
        <v>20</v>
      </c>
      <c r="D1180" s="123"/>
      <c r="E1180" s="123"/>
      <c r="F1180" s="129" t="s">
        <v>8823</v>
      </c>
      <c r="G1180" s="125">
        <v>43277</v>
      </c>
      <c r="H1180" s="122"/>
      <c r="I1180" s="122" t="s">
        <v>6867</v>
      </c>
      <c r="J1180" s="122"/>
      <c r="K1180" s="126" t="s">
        <v>8824</v>
      </c>
      <c r="L1180" s="127" t="s">
        <v>23</v>
      </c>
      <c r="M1180" s="127" t="s">
        <v>24</v>
      </c>
      <c r="N1180" t="str">
        <f t="shared" si="21"/>
        <v>no es tupa</v>
      </c>
    </row>
    <row r="1181" spans="1:14" ht="48" hidden="1" x14ac:dyDescent="0.25">
      <c r="A1181" s="122">
        <v>1177</v>
      </c>
      <c r="B1181" s="122"/>
      <c r="C1181" s="125" t="s">
        <v>20</v>
      </c>
      <c r="D1181" s="123"/>
      <c r="E1181" s="123"/>
      <c r="F1181" s="129" t="s">
        <v>8825</v>
      </c>
      <c r="G1181" s="125">
        <v>43277</v>
      </c>
      <c r="H1181" s="122"/>
      <c r="I1181" s="122" t="s">
        <v>6867</v>
      </c>
      <c r="J1181" s="122"/>
      <c r="K1181" s="126" t="s">
        <v>8826</v>
      </c>
      <c r="L1181" s="127" t="s">
        <v>23</v>
      </c>
      <c r="M1181" s="127" t="s">
        <v>24</v>
      </c>
      <c r="N1181" t="str">
        <f t="shared" si="21"/>
        <v>no es tupa</v>
      </c>
    </row>
    <row r="1182" spans="1:14" ht="48" hidden="1" x14ac:dyDescent="0.25">
      <c r="A1182" s="122">
        <v>1178</v>
      </c>
      <c r="B1182" s="122"/>
      <c r="C1182" s="125" t="s">
        <v>20</v>
      </c>
      <c r="D1182" s="123"/>
      <c r="E1182" s="123"/>
      <c r="F1182" s="129" t="s">
        <v>8827</v>
      </c>
      <c r="G1182" s="125">
        <v>43277</v>
      </c>
      <c r="H1182" s="122"/>
      <c r="I1182" s="122" t="s">
        <v>6867</v>
      </c>
      <c r="J1182" s="122"/>
      <c r="K1182" s="126" t="s">
        <v>8828</v>
      </c>
      <c r="L1182" s="127" t="s">
        <v>23</v>
      </c>
      <c r="M1182" s="127" t="s">
        <v>24</v>
      </c>
      <c r="N1182" t="str">
        <f t="shared" si="21"/>
        <v>no es tupa</v>
      </c>
    </row>
    <row r="1183" spans="1:14" ht="48" hidden="1" x14ac:dyDescent="0.25">
      <c r="A1183" s="122">
        <v>1179</v>
      </c>
      <c r="B1183" s="122"/>
      <c r="C1183" s="125" t="s">
        <v>20</v>
      </c>
      <c r="D1183" s="123"/>
      <c r="E1183" s="123"/>
      <c r="F1183" s="129" t="s">
        <v>8829</v>
      </c>
      <c r="G1183" s="125">
        <v>43277</v>
      </c>
      <c r="H1183" s="122"/>
      <c r="I1183" s="122" t="s">
        <v>6867</v>
      </c>
      <c r="J1183" s="122"/>
      <c r="K1183" s="126" t="s">
        <v>8830</v>
      </c>
      <c r="L1183" s="127" t="s">
        <v>23</v>
      </c>
      <c r="M1183" s="127" t="s">
        <v>24</v>
      </c>
      <c r="N1183" t="str">
        <f t="shared" si="21"/>
        <v>no es tupa</v>
      </c>
    </row>
    <row r="1184" spans="1:14" ht="48" hidden="1" x14ac:dyDescent="0.25">
      <c r="A1184" s="122">
        <v>1180</v>
      </c>
      <c r="B1184" s="122"/>
      <c r="C1184" s="125" t="s">
        <v>20</v>
      </c>
      <c r="D1184" s="123"/>
      <c r="E1184" s="123"/>
      <c r="F1184" s="129" t="s">
        <v>8831</v>
      </c>
      <c r="G1184" s="125">
        <v>43277</v>
      </c>
      <c r="H1184" s="122"/>
      <c r="I1184" s="122" t="s">
        <v>6867</v>
      </c>
      <c r="J1184" s="122"/>
      <c r="K1184" s="126" t="s">
        <v>8832</v>
      </c>
      <c r="L1184" s="127" t="s">
        <v>23</v>
      </c>
      <c r="M1184" s="127" t="s">
        <v>24</v>
      </c>
      <c r="N1184" t="str">
        <f t="shared" si="21"/>
        <v>no es tupa</v>
      </c>
    </row>
    <row r="1185" spans="1:14" ht="48" hidden="1" x14ac:dyDescent="0.25">
      <c r="A1185" s="122">
        <v>1181</v>
      </c>
      <c r="B1185" s="122"/>
      <c r="C1185" s="125" t="s">
        <v>20</v>
      </c>
      <c r="D1185" s="123"/>
      <c r="E1185" s="123"/>
      <c r="F1185" s="129" t="s">
        <v>8833</v>
      </c>
      <c r="G1185" s="125">
        <v>43277</v>
      </c>
      <c r="H1185" s="122"/>
      <c r="I1185" s="122" t="s">
        <v>6867</v>
      </c>
      <c r="J1185" s="122"/>
      <c r="K1185" s="126" t="s">
        <v>8834</v>
      </c>
      <c r="L1185" s="127" t="s">
        <v>23</v>
      </c>
      <c r="M1185" s="127" t="s">
        <v>24</v>
      </c>
      <c r="N1185" t="str">
        <f t="shared" si="21"/>
        <v>no es tupa</v>
      </c>
    </row>
    <row r="1186" spans="1:14" ht="48" hidden="1" x14ac:dyDescent="0.25">
      <c r="A1186" s="122">
        <v>1182</v>
      </c>
      <c r="B1186" s="122"/>
      <c r="C1186" s="125" t="s">
        <v>20</v>
      </c>
      <c r="D1186" s="123"/>
      <c r="E1186" s="123"/>
      <c r="F1186" s="129" t="s">
        <v>8835</v>
      </c>
      <c r="G1186" s="125">
        <v>43277</v>
      </c>
      <c r="H1186" s="122"/>
      <c r="I1186" s="122" t="s">
        <v>6867</v>
      </c>
      <c r="J1186" s="122"/>
      <c r="K1186" s="126" t="s">
        <v>8836</v>
      </c>
      <c r="L1186" s="127" t="s">
        <v>23</v>
      </c>
      <c r="M1186" s="127" t="s">
        <v>24</v>
      </c>
      <c r="N1186" t="str">
        <f t="shared" si="21"/>
        <v>no es tupa</v>
      </c>
    </row>
    <row r="1187" spans="1:14" ht="48" hidden="1" x14ac:dyDescent="0.25">
      <c r="A1187" s="122">
        <v>1183</v>
      </c>
      <c r="B1187" s="122"/>
      <c r="C1187" s="125" t="s">
        <v>20</v>
      </c>
      <c r="D1187" s="123"/>
      <c r="E1187" s="123"/>
      <c r="F1187" s="129" t="s">
        <v>8837</v>
      </c>
      <c r="G1187" s="125">
        <v>43277</v>
      </c>
      <c r="H1187" s="122"/>
      <c r="I1187" s="122" t="s">
        <v>6867</v>
      </c>
      <c r="J1187" s="122"/>
      <c r="K1187" s="126" t="s">
        <v>8838</v>
      </c>
      <c r="L1187" s="127" t="s">
        <v>23</v>
      </c>
      <c r="M1187" s="127" t="s">
        <v>24</v>
      </c>
      <c r="N1187" t="str">
        <f t="shared" si="21"/>
        <v>no es tupa</v>
      </c>
    </row>
    <row r="1188" spans="1:14" ht="48" hidden="1" x14ac:dyDescent="0.25">
      <c r="A1188" s="122">
        <v>1184</v>
      </c>
      <c r="B1188" s="122"/>
      <c r="C1188" s="125" t="s">
        <v>20</v>
      </c>
      <c r="D1188" s="123"/>
      <c r="E1188" s="123"/>
      <c r="F1188" s="129" t="s">
        <v>8839</v>
      </c>
      <c r="G1188" s="125">
        <v>43277</v>
      </c>
      <c r="H1188" s="122"/>
      <c r="I1188" s="122" t="s">
        <v>6867</v>
      </c>
      <c r="J1188" s="122"/>
      <c r="K1188" s="126" t="s">
        <v>8840</v>
      </c>
      <c r="L1188" s="127" t="s">
        <v>23</v>
      </c>
      <c r="M1188" s="127" t="s">
        <v>24</v>
      </c>
      <c r="N1188" t="str">
        <f t="shared" si="21"/>
        <v>no es tupa</v>
      </c>
    </row>
    <row r="1189" spans="1:14" ht="48" hidden="1" x14ac:dyDescent="0.25">
      <c r="A1189" s="122">
        <v>1185</v>
      </c>
      <c r="B1189" s="122"/>
      <c r="C1189" s="125" t="s">
        <v>20</v>
      </c>
      <c r="D1189" s="123"/>
      <c r="E1189" s="123"/>
      <c r="F1189" s="129" t="s">
        <v>8841</v>
      </c>
      <c r="G1189" s="125">
        <v>43278</v>
      </c>
      <c r="H1189" s="122"/>
      <c r="I1189" s="122" t="s">
        <v>6867</v>
      </c>
      <c r="J1189" s="122"/>
      <c r="K1189" s="126" t="s">
        <v>8842</v>
      </c>
      <c r="L1189" s="127" t="s">
        <v>23</v>
      </c>
      <c r="M1189" s="127" t="s">
        <v>24</v>
      </c>
      <c r="N1189" t="str">
        <f t="shared" si="21"/>
        <v>no es tupa</v>
      </c>
    </row>
    <row r="1190" spans="1:14" ht="48" hidden="1" x14ac:dyDescent="0.25">
      <c r="A1190" s="122">
        <v>1186</v>
      </c>
      <c r="B1190" s="122"/>
      <c r="C1190" s="125" t="s">
        <v>20</v>
      </c>
      <c r="D1190" s="123"/>
      <c r="E1190" s="123"/>
      <c r="F1190" s="129" t="s">
        <v>8843</v>
      </c>
      <c r="G1190" s="125">
        <v>43278</v>
      </c>
      <c r="H1190" s="122"/>
      <c r="I1190" s="122" t="s">
        <v>6867</v>
      </c>
      <c r="J1190" s="122"/>
      <c r="K1190" s="126" t="s">
        <v>8844</v>
      </c>
      <c r="L1190" s="127" t="s">
        <v>23</v>
      </c>
      <c r="M1190" s="127" t="s">
        <v>24</v>
      </c>
      <c r="N1190" t="str">
        <f t="shared" si="21"/>
        <v>no es tupa</v>
      </c>
    </row>
    <row r="1191" spans="1:14" ht="48" hidden="1" x14ac:dyDescent="0.25">
      <c r="A1191" s="122">
        <v>1187</v>
      </c>
      <c r="B1191" s="122"/>
      <c r="C1191" s="125" t="s">
        <v>20</v>
      </c>
      <c r="D1191" s="123"/>
      <c r="E1191" s="123"/>
      <c r="F1191" s="129" t="s">
        <v>8845</v>
      </c>
      <c r="G1191" s="125">
        <v>43278</v>
      </c>
      <c r="H1191" s="122"/>
      <c r="I1191" s="122" t="s">
        <v>6867</v>
      </c>
      <c r="J1191" s="122"/>
      <c r="K1191" s="126" t="s">
        <v>8846</v>
      </c>
      <c r="L1191" s="127" t="s">
        <v>23</v>
      </c>
      <c r="M1191" s="127" t="s">
        <v>24</v>
      </c>
      <c r="N1191" t="str">
        <f t="shared" si="21"/>
        <v>no es tupa</v>
      </c>
    </row>
    <row r="1192" spans="1:14" ht="48" hidden="1" x14ac:dyDescent="0.25">
      <c r="A1192" s="122">
        <v>1188</v>
      </c>
      <c r="B1192" s="122"/>
      <c r="C1192" s="125" t="s">
        <v>20</v>
      </c>
      <c r="D1192" s="123"/>
      <c r="E1192" s="123"/>
      <c r="F1192" s="129" t="s">
        <v>8847</v>
      </c>
      <c r="G1192" s="125">
        <v>43278</v>
      </c>
      <c r="H1192" s="122"/>
      <c r="I1192" s="122" t="s">
        <v>6867</v>
      </c>
      <c r="J1192" s="122"/>
      <c r="K1192" s="126" t="s">
        <v>8848</v>
      </c>
      <c r="L1192" s="127" t="s">
        <v>23</v>
      </c>
      <c r="M1192" s="127" t="s">
        <v>24</v>
      </c>
      <c r="N1192" t="str">
        <f t="shared" si="21"/>
        <v>no es tupa</v>
      </c>
    </row>
    <row r="1193" spans="1:14" ht="60" hidden="1" x14ac:dyDescent="0.25">
      <c r="A1193" s="122">
        <v>1189</v>
      </c>
      <c r="B1193" s="122"/>
      <c r="C1193" s="125" t="s">
        <v>20</v>
      </c>
      <c r="D1193" s="123"/>
      <c r="E1193" s="123"/>
      <c r="F1193" s="129" t="s">
        <v>8849</v>
      </c>
      <c r="G1193" s="125">
        <v>43278</v>
      </c>
      <c r="H1193" s="122"/>
      <c r="I1193" s="122" t="s">
        <v>6867</v>
      </c>
      <c r="J1193" s="122"/>
      <c r="K1193" s="126" t="s">
        <v>8850</v>
      </c>
      <c r="L1193" s="127" t="s">
        <v>23</v>
      </c>
      <c r="M1193" s="127" t="s">
        <v>24</v>
      </c>
      <c r="N1193" t="str">
        <f t="shared" si="21"/>
        <v>no es tupa</v>
      </c>
    </row>
    <row r="1194" spans="1:14" ht="48" hidden="1" x14ac:dyDescent="0.25">
      <c r="A1194" s="122">
        <v>1190</v>
      </c>
      <c r="B1194" s="122"/>
      <c r="C1194" s="125" t="s">
        <v>20</v>
      </c>
      <c r="D1194" s="123"/>
      <c r="E1194" s="123"/>
      <c r="F1194" s="129" t="s">
        <v>8851</v>
      </c>
      <c r="G1194" s="125">
        <v>43278</v>
      </c>
      <c r="H1194" s="122"/>
      <c r="I1194" s="122" t="s">
        <v>6867</v>
      </c>
      <c r="J1194" s="122"/>
      <c r="K1194" s="126" t="s">
        <v>8852</v>
      </c>
      <c r="L1194" s="127" t="s">
        <v>23</v>
      </c>
      <c r="M1194" s="127" t="s">
        <v>24</v>
      </c>
      <c r="N1194" t="str">
        <f t="shared" si="21"/>
        <v>no es tupa</v>
      </c>
    </row>
    <row r="1195" spans="1:14" ht="48" hidden="1" x14ac:dyDescent="0.25">
      <c r="A1195" s="122">
        <v>1191</v>
      </c>
      <c r="B1195" s="122"/>
      <c r="C1195" s="125" t="s">
        <v>20</v>
      </c>
      <c r="D1195" s="123"/>
      <c r="E1195" s="123"/>
      <c r="F1195" s="129" t="s">
        <v>8853</v>
      </c>
      <c r="G1195" s="125">
        <v>43278</v>
      </c>
      <c r="H1195" s="122"/>
      <c r="I1195" s="122" t="s">
        <v>6867</v>
      </c>
      <c r="J1195" s="122"/>
      <c r="K1195" s="126" t="s">
        <v>8854</v>
      </c>
      <c r="L1195" s="127" t="s">
        <v>23</v>
      </c>
      <c r="M1195" s="127" t="s">
        <v>24</v>
      </c>
      <c r="N1195" t="str">
        <f t="shared" si="21"/>
        <v>no es tupa</v>
      </c>
    </row>
    <row r="1196" spans="1:14" ht="48" hidden="1" x14ac:dyDescent="0.25">
      <c r="A1196" s="122">
        <v>1192</v>
      </c>
      <c r="B1196" s="122"/>
      <c r="C1196" s="125" t="s">
        <v>20</v>
      </c>
      <c r="D1196" s="123"/>
      <c r="E1196" s="123"/>
      <c r="F1196" s="129" t="s">
        <v>8855</v>
      </c>
      <c r="G1196" s="125">
        <v>43278</v>
      </c>
      <c r="H1196" s="122"/>
      <c r="I1196" s="122" t="s">
        <v>6867</v>
      </c>
      <c r="J1196" s="122"/>
      <c r="K1196" s="126" t="s">
        <v>8856</v>
      </c>
      <c r="L1196" s="127" t="s">
        <v>23</v>
      </c>
      <c r="M1196" s="127" t="s">
        <v>24</v>
      </c>
      <c r="N1196" t="str">
        <f t="shared" si="21"/>
        <v>no es tupa</v>
      </c>
    </row>
    <row r="1197" spans="1:14" ht="48" hidden="1" x14ac:dyDescent="0.25">
      <c r="A1197" s="122">
        <v>1193</v>
      </c>
      <c r="B1197" s="122"/>
      <c r="C1197" s="125" t="s">
        <v>20</v>
      </c>
      <c r="D1197" s="123"/>
      <c r="E1197" s="123"/>
      <c r="F1197" s="129" t="s">
        <v>8857</v>
      </c>
      <c r="G1197" s="125">
        <v>43278</v>
      </c>
      <c r="H1197" s="122"/>
      <c r="I1197" s="122" t="s">
        <v>6867</v>
      </c>
      <c r="J1197" s="122"/>
      <c r="K1197" s="126" t="s">
        <v>8858</v>
      </c>
      <c r="L1197" s="127" t="s">
        <v>23</v>
      </c>
      <c r="M1197" s="127" t="s">
        <v>24</v>
      </c>
      <c r="N1197" t="str">
        <f t="shared" si="21"/>
        <v>no es tupa</v>
      </c>
    </row>
    <row r="1198" spans="1:14" ht="48" hidden="1" x14ac:dyDescent="0.25">
      <c r="A1198" s="122">
        <v>1194</v>
      </c>
      <c r="B1198" s="122"/>
      <c r="C1198" s="125" t="s">
        <v>20</v>
      </c>
      <c r="D1198" s="123"/>
      <c r="E1198" s="123"/>
      <c r="F1198" s="129" t="s">
        <v>8859</v>
      </c>
      <c r="G1198" s="125">
        <v>43278</v>
      </c>
      <c r="H1198" s="122"/>
      <c r="I1198" s="122" t="s">
        <v>6867</v>
      </c>
      <c r="J1198" s="122"/>
      <c r="K1198" s="126" t="s">
        <v>8860</v>
      </c>
      <c r="L1198" s="127" t="s">
        <v>23</v>
      </c>
      <c r="M1198" s="127" t="s">
        <v>24</v>
      </c>
      <c r="N1198" t="str">
        <f t="shared" si="21"/>
        <v>no es tupa</v>
      </c>
    </row>
    <row r="1199" spans="1:14" ht="48" hidden="1" x14ac:dyDescent="0.25">
      <c r="A1199" s="122">
        <v>1195</v>
      </c>
      <c r="B1199" s="122"/>
      <c r="C1199" s="125" t="s">
        <v>20</v>
      </c>
      <c r="D1199" s="123"/>
      <c r="E1199" s="123"/>
      <c r="F1199" s="129" t="s">
        <v>8861</v>
      </c>
      <c r="G1199" s="125">
        <v>43278</v>
      </c>
      <c r="H1199" s="122"/>
      <c r="I1199" s="122" t="s">
        <v>6867</v>
      </c>
      <c r="J1199" s="122"/>
      <c r="K1199" s="126" t="s">
        <v>8862</v>
      </c>
      <c r="L1199" s="127" t="s">
        <v>23</v>
      </c>
      <c r="M1199" s="127" t="s">
        <v>24</v>
      </c>
      <c r="N1199" t="str">
        <f t="shared" si="21"/>
        <v>no es tupa</v>
      </c>
    </row>
    <row r="1200" spans="1:14" ht="48" hidden="1" x14ac:dyDescent="0.25">
      <c r="A1200" s="122">
        <v>1196</v>
      </c>
      <c r="B1200" s="122"/>
      <c r="C1200" s="125" t="s">
        <v>20</v>
      </c>
      <c r="D1200" s="123"/>
      <c r="E1200" s="123"/>
      <c r="F1200" s="129" t="s">
        <v>8863</v>
      </c>
      <c r="G1200" s="125">
        <v>43278</v>
      </c>
      <c r="H1200" s="122"/>
      <c r="I1200" s="122" t="s">
        <v>6867</v>
      </c>
      <c r="J1200" s="122"/>
      <c r="K1200" s="126" t="s">
        <v>8864</v>
      </c>
      <c r="L1200" s="127" t="s">
        <v>23</v>
      </c>
      <c r="M1200" s="127" t="s">
        <v>24</v>
      </c>
      <c r="N1200" t="str">
        <f t="shared" si="21"/>
        <v>no es tupa</v>
      </c>
    </row>
    <row r="1201" spans="1:14" ht="48" hidden="1" x14ac:dyDescent="0.25">
      <c r="A1201" s="122">
        <v>1197</v>
      </c>
      <c r="B1201" s="122"/>
      <c r="C1201" s="125" t="s">
        <v>20</v>
      </c>
      <c r="D1201" s="123"/>
      <c r="E1201" s="123"/>
      <c r="F1201" s="129" t="s">
        <v>8865</v>
      </c>
      <c r="G1201" s="125">
        <v>43278</v>
      </c>
      <c r="H1201" s="122"/>
      <c r="I1201" s="122" t="s">
        <v>6867</v>
      </c>
      <c r="J1201" s="122"/>
      <c r="K1201" s="126" t="s">
        <v>8866</v>
      </c>
      <c r="L1201" s="127" t="s">
        <v>23</v>
      </c>
      <c r="M1201" s="127" t="s">
        <v>24</v>
      </c>
      <c r="N1201" t="str">
        <f t="shared" si="21"/>
        <v>no es tupa</v>
      </c>
    </row>
    <row r="1202" spans="1:14" ht="48" hidden="1" x14ac:dyDescent="0.25">
      <c r="A1202" s="122">
        <v>1198</v>
      </c>
      <c r="B1202" s="122"/>
      <c r="C1202" s="125" t="s">
        <v>20</v>
      </c>
      <c r="D1202" s="123"/>
      <c r="E1202" s="123"/>
      <c r="F1202" s="129" t="s">
        <v>8867</v>
      </c>
      <c r="G1202" s="125">
        <v>43278</v>
      </c>
      <c r="H1202" s="122"/>
      <c r="I1202" s="122" t="s">
        <v>6867</v>
      </c>
      <c r="J1202" s="122"/>
      <c r="K1202" s="126" t="s">
        <v>8868</v>
      </c>
      <c r="L1202" s="127" t="s">
        <v>23</v>
      </c>
      <c r="M1202" s="127" t="s">
        <v>24</v>
      </c>
      <c r="N1202" t="str">
        <f t="shared" si="21"/>
        <v>no es tupa</v>
      </c>
    </row>
    <row r="1203" spans="1:14" ht="60" hidden="1" x14ac:dyDescent="0.25">
      <c r="A1203" s="122">
        <v>1199</v>
      </c>
      <c r="B1203" s="122"/>
      <c r="C1203" s="125" t="s">
        <v>20</v>
      </c>
      <c r="D1203" s="123"/>
      <c r="E1203" s="123"/>
      <c r="F1203" s="129" t="s">
        <v>8869</v>
      </c>
      <c r="G1203" s="125">
        <v>43278</v>
      </c>
      <c r="H1203" s="122"/>
      <c r="I1203" s="122" t="s">
        <v>6867</v>
      </c>
      <c r="J1203" s="122"/>
      <c r="K1203" s="126" t="s">
        <v>8870</v>
      </c>
      <c r="L1203" s="127" t="s">
        <v>23</v>
      </c>
      <c r="M1203" s="127" t="s">
        <v>24</v>
      </c>
      <c r="N1203" t="str">
        <f t="shared" si="21"/>
        <v>no es tupa</v>
      </c>
    </row>
    <row r="1204" spans="1:14" ht="60" hidden="1" x14ac:dyDescent="0.25">
      <c r="A1204" s="122">
        <v>1200</v>
      </c>
      <c r="B1204" s="122"/>
      <c r="C1204" s="125" t="s">
        <v>20</v>
      </c>
      <c r="D1204" s="123"/>
      <c r="E1204" s="123"/>
      <c r="F1204" s="129" t="s">
        <v>8871</v>
      </c>
      <c r="G1204" s="125">
        <v>43278</v>
      </c>
      <c r="H1204" s="122"/>
      <c r="I1204" s="122" t="s">
        <v>6867</v>
      </c>
      <c r="J1204" s="122"/>
      <c r="K1204" s="126" t="s">
        <v>8872</v>
      </c>
      <c r="L1204" s="127" t="s">
        <v>23</v>
      </c>
      <c r="M1204" s="127" t="s">
        <v>24</v>
      </c>
      <c r="N1204" t="str">
        <f t="shared" si="21"/>
        <v>no es tupa</v>
      </c>
    </row>
    <row r="1205" spans="1:14" ht="60" hidden="1" x14ac:dyDescent="0.25">
      <c r="A1205" s="122">
        <v>1201</v>
      </c>
      <c r="B1205" s="122"/>
      <c r="C1205" s="125" t="s">
        <v>20</v>
      </c>
      <c r="D1205" s="123"/>
      <c r="E1205" s="123"/>
      <c r="F1205" s="129" t="s">
        <v>8873</v>
      </c>
      <c r="G1205" s="125">
        <v>43278</v>
      </c>
      <c r="H1205" s="122"/>
      <c r="I1205" s="122" t="s">
        <v>6867</v>
      </c>
      <c r="J1205" s="122"/>
      <c r="K1205" s="126" t="s">
        <v>8874</v>
      </c>
      <c r="L1205" s="127" t="s">
        <v>23</v>
      </c>
      <c r="M1205" s="127" t="s">
        <v>24</v>
      </c>
      <c r="N1205" t="str">
        <f t="shared" si="21"/>
        <v>no es tupa</v>
      </c>
    </row>
    <row r="1206" spans="1:14" ht="60" hidden="1" x14ac:dyDescent="0.25">
      <c r="A1206" s="122">
        <v>1202</v>
      </c>
      <c r="B1206" s="122"/>
      <c r="C1206" s="125" t="s">
        <v>20</v>
      </c>
      <c r="D1206" s="123"/>
      <c r="E1206" s="123"/>
      <c r="F1206" s="129" t="s">
        <v>8875</v>
      </c>
      <c r="G1206" s="125">
        <v>43278</v>
      </c>
      <c r="H1206" s="122"/>
      <c r="I1206" s="122" t="s">
        <v>6867</v>
      </c>
      <c r="J1206" s="122"/>
      <c r="K1206" s="126" t="s">
        <v>8876</v>
      </c>
      <c r="L1206" s="127" t="s">
        <v>23</v>
      </c>
      <c r="M1206" s="127" t="s">
        <v>24</v>
      </c>
      <c r="N1206" t="str">
        <f t="shared" si="21"/>
        <v>no es tupa</v>
      </c>
    </row>
    <row r="1207" spans="1:14" ht="60" hidden="1" x14ac:dyDescent="0.25">
      <c r="A1207" s="122">
        <v>1203</v>
      </c>
      <c r="B1207" s="122"/>
      <c r="C1207" s="125" t="s">
        <v>20</v>
      </c>
      <c r="D1207" s="123"/>
      <c r="E1207" s="123"/>
      <c r="F1207" s="129" t="s">
        <v>8877</v>
      </c>
      <c r="G1207" s="125">
        <v>43278</v>
      </c>
      <c r="H1207" s="122"/>
      <c r="I1207" s="122" t="s">
        <v>6867</v>
      </c>
      <c r="J1207" s="122"/>
      <c r="K1207" s="126" t="s">
        <v>8878</v>
      </c>
      <c r="L1207" s="127" t="s">
        <v>23</v>
      </c>
      <c r="M1207" s="127" t="s">
        <v>24</v>
      </c>
      <c r="N1207" t="str">
        <f t="shared" si="21"/>
        <v>no es tupa</v>
      </c>
    </row>
    <row r="1208" spans="1:14" ht="60" hidden="1" x14ac:dyDescent="0.25">
      <c r="A1208" s="122">
        <v>1204</v>
      </c>
      <c r="B1208" s="122"/>
      <c r="C1208" s="125" t="s">
        <v>20</v>
      </c>
      <c r="D1208" s="123"/>
      <c r="E1208" s="123"/>
      <c r="F1208" s="129" t="s">
        <v>8879</v>
      </c>
      <c r="G1208" s="125">
        <v>43278</v>
      </c>
      <c r="H1208" s="122"/>
      <c r="I1208" s="122" t="s">
        <v>6867</v>
      </c>
      <c r="J1208" s="122"/>
      <c r="K1208" s="126" t="s">
        <v>8880</v>
      </c>
      <c r="L1208" s="127" t="s">
        <v>23</v>
      </c>
      <c r="M1208" s="127" t="s">
        <v>24</v>
      </c>
      <c r="N1208" t="str">
        <f t="shared" si="21"/>
        <v>no es tupa</v>
      </c>
    </row>
    <row r="1209" spans="1:14" ht="60" hidden="1" x14ac:dyDescent="0.25">
      <c r="A1209" s="122">
        <v>1205</v>
      </c>
      <c r="B1209" s="122"/>
      <c r="C1209" s="125" t="s">
        <v>20</v>
      </c>
      <c r="D1209" s="123"/>
      <c r="E1209" s="123"/>
      <c r="F1209" s="129" t="s">
        <v>8881</v>
      </c>
      <c r="G1209" s="125">
        <v>43278</v>
      </c>
      <c r="H1209" s="122"/>
      <c r="I1209" s="122" t="s">
        <v>6867</v>
      </c>
      <c r="J1209" s="122"/>
      <c r="K1209" s="126" t="s">
        <v>8882</v>
      </c>
      <c r="L1209" s="127" t="s">
        <v>23</v>
      </c>
      <c r="M1209" s="127" t="s">
        <v>24</v>
      </c>
      <c r="N1209" t="str">
        <f t="shared" ref="N1209:N1272" si="22">IF(C1209="-","no es tupa",IF(G1209&lt;=C1209,"si","no"))</f>
        <v>no es tupa</v>
      </c>
    </row>
    <row r="1210" spans="1:14" ht="60" hidden="1" x14ac:dyDescent="0.25">
      <c r="A1210" s="122">
        <v>1206</v>
      </c>
      <c r="B1210" s="122"/>
      <c r="C1210" s="125" t="s">
        <v>20</v>
      </c>
      <c r="D1210" s="123"/>
      <c r="E1210" s="123"/>
      <c r="F1210" s="129" t="s">
        <v>8883</v>
      </c>
      <c r="G1210" s="125">
        <v>43278</v>
      </c>
      <c r="H1210" s="122"/>
      <c r="I1210" s="122" t="s">
        <v>6867</v>
      </c>
      <c r="J1210" s="122"/>
      <c r="K1210" s="126" t="s">
        <v>8884</v>
      </c>
      <c r="L1210" s="127" t="s">
        <v>23</v>
      </c>
      <c r="M1210" s="127" t="s">
        <v>24</v>
      </c>
      <c r="N1210" t="str">
        <f t="shared" si="22"/>
        <v>no es tupa</v>
      </c>
    </row>
    <row r="1211" spans="1:14" ht="48" hidden="1" x14ac:dyDescent="0.25">
      <c r="A1211" s="122">
        <v>1207</v>
      </c>
      <c r="B1211" s="122"/>
      <c r="C1211" s="125" t="s">
        <v>20</v>
      </c>
      <c r="D1211" s="123"/>
      <c r="E1211" s="123"/>
      <c r="F1211" s="129" t="s">
        <v>8885</v>
      </c>
      <c r="G1211" s="125">
        <v>43278</v>
      </c>
      <c r="H1211" s="122"/>
      <c r="I1211" s="122" t="s">
        <v>6867</v>
      </c>
      <c r="J1211" s="122"/>
      <c r="K1211" s="126" t="s">
        <v>8886</v>
      </c>
      <c r="L1211" s="127" t="s">
        <v>23</v>
      </c>
      <c r="M1211" s="127" t="s">
        <v>24</v>
      </c>
      <c r="N1211" t="str">
        <f t="shared" si="22"/>
        <v>no es tupa</v>
      </c>
    </row>
    <row r="1212" spans="1:14" ht="60" hidden="1" x14ac:dyDescent="0.25">
      <c r="A1212" s="122">
        <v>1208</v>
      </c>
      <c r="B1212" s="122"/>
      <c r="C1212" s="125" t="s">
        <v>20</v>
      </c>
      <c r="D1212" s="123"/>
      <c r="E1212" s="123"/>
      <c r="F1212" s="129" t="s">
        <v>8887</v>
      </c>
      <c r="G1212" s="125">
        <v>43278</v>
      </c>
      <c r="H1212" s="122"/>
      <c r="I1212" s="122" t="s">
        <v>6867</v>
      </c>
      <c r="J1212" s="122"/>
      <c r="K1212" s="126" t="s">
        <v>8888</v>
      </c>
      <c r="L1212" s="127" t="s">
        <v>23</v>
      </c>
      <c r="M1212" s="127" t="s">
        <v>24</v>
      </c>
      <c r="N1212" t="str">
        <f t="shared" si="22"/>
        <v>no es tupa</v>
      </c>
    </row>
    <row r="1213" spans="1:14" ht="60" hidden="1" x14ac:dyDescent="0.25">
      <c r="A1213" s="122">
        <v>1209</v>
      </c>
      <c r="B1213" s="122"/>
      <c r="C1213" s="125" t="s">
        <v>20</v>
      </c>
      <c r="D1213" s="123"/>
      <c r="E1213" s="123"/>
      <c r="F1213" s="129" t="s">
        <v>8889</v>
      </c>
      <c r="G1213" s="125">
        <v>43278</v>
      </c>
      <c r="H1213" s="122"/>
      <c r="I1213" s="122" t="s">
        <v>6867</v>
      </c>
      <c r="J1213" s="122"/>
      <c r="K1213" s="126" t="s">
        <v>8890</v>
      </c>
      <c r="L1213" s="127" t="s">
        <v>23</v>
      </c>
      <c r="M1213" s="127" t="s">
        <v>24</v>
      </c>
      <c r="N1213" t="str">
        <f t="shared" si="22"/>
        <v>no es tupa</v>
      </c>
    </row>
    <row r="1214" spans="1:14" ht="60" hidden="1" x14ac:dyDescent="0.25">
      <c r="A1214" s="122">
        <v>1210</v>
      </c>
      <c r="B1214" s="122"/>
      <c r="C1214" s="125" t="s">
        <v>20</v>
      </c>
      <c r="D1214" s="123"/>
      <c r="E1214" s="123"/>
      <c r="F1214" s="129" t="s">
        <v>8891</v>
      </c>
      <c r="G1214" s="125">
        <v>43278</v>
      </c>
      <c r="H1214" s="122"/>
      <c r="I1214" s="122" t="s">
        <v>6867</v>
      </c>
      <c r="J1214" s="122"/>
      <c r="K1214" s="126" t="s">
        <v>8892</v>
      </c>
      <c r="L1214" s="127" t="s">
        <v>23</v>
      </c>
      <c r="M1214" s="127" t="s">
        <v>24</v>
      </c>
      <c r="N1214" t="str">
        <f t="shared" si="22"/>
        <v>no es tupa</v>
      </c>
    </row>
    <row r="1215" spans="1:14" ht="48" hidden="1" x14ac:dyDescent="0.25">
      <c r="A1215" s="122">
        <v>1211</v>
      </c>
      <c r="B1215" s="122"/>
      <c r="C1215" s="125" t="s">
        <v>20</v>
      </c>
      <c r="D1215" s="123"/>
      <c r="E1215" s="123"/>
      <c r="F1215" s="129" t="s">
        <v>8893</v>
      </c>
      <c r="G1215" s="125">
        <v>43278</v>
      </c>
      <c r="H1215" s="122"/>
      <c r="I1215" s="122" t="s">
        <v>6867</v>
      </c>
      <c r="J1215" s="122"/>
      <c r="K1215" s="126" t="s">
        <v>8894</v>
      </c>
      <c r="L1215" s="127" t="s">
        <v>23</v>
      </c>
      <c r="M1215" s="127" t="s">
        <v>24</v>
      </c>
      <c r="N1215" t="str">
        <f t="shared" si="22"/>
        <v>no es tupa</v>
      </c>
    </row>
    <row r="1216" spans="1:14" ht="48" hidden="1" x14ac:dyDescent="0.25">
      <c r="A1216" s="122">
        <v>1212</v>
      </c>
      <c r="B1216" s="122"/>
      <c r="C1216" s="125" t="s">
        <v>20</v>
      </c>
      <c r="D1216" s="123"/>
      <c r="E1216" s="123"/>
      <c r="F1216" s="129" t="s">
        <v>8895</v>
      </c>
      <c r="G1216" s="125">
        <v>43278</v>
      </c>
      <c r="H1216" s="122"/>
      <c r="I1216" s="122" t="s">
        <v>6867</v>
      </c>
      <c r="J1216" s="122"/>
      <c r="K1216" s="126" t="s">
        <v>8896</v>
      </c>
      <c r="L1216" s="127" t="s">
        <v>23</v>
      </c>
      <c r="M1216" s="127" t="s">
        <v>24</v>
      </c>
      <c r="N1216" t="str">
        <f t="shared" si="22"/>
        <v>no es tupa</v>
      </c>
    </row>
    <row r="1217" spans="1:14" ht="60" hidden="1" x14ac:dyDescent="0.25">
      <c r="A1217" s="122">
        <v>1213</v>
      </c>
      <c r="B1217" s="122"/>
      <c r="C1217" s="125" t="s">
        <v>20</v>
      </c>
      <c r="D1217" s="123"/>
      <c r="E1217" s="123"/>
      <c r="F1217" s="129" t="s">
        <v>8897</v>
      </c>
      <c r="G1217" s="125">
        <v>43278</v>
      </c>
      <c r="H1217" s="122"/>
      <c r="I1217" s="122" t="s">
        <v>6867</v>
      </c>
      <c r="J1217" s="122"/>
      <c r="K1217" s="126" t="s">
        <v>8898</v>
      </c>
      <c r="L1217" s="127" t="s">
        <v>23</v>
      </c>
      <c r="M1217" s="127" t="s">
        <v>24</v>
      </c>
      <c r="N1217" t="str">
        <f t="shared" si="22"/>
        <v>no es tupa</v>
      </c>
    </row>
    <row r="1218" spans="1:14" ht="60" hidden="1" x14ac:dyDescent="0.25">
      <c r="A1218" s="122">
        <v>1214</v>
      </c>
      <c r="B1218" s="122"/>
      <c r="C1218" s="125" t="s">
        <v>20</v>
      </c>
      <c r="D1218" s="123"/>
      <c r="E1218" s="123"/>
      <c r="F1218" s="129" t="s">
        <v>8899</v>
      </c>
      <c r="G1218" s="125">
        <v>43278</v>
      </c>
      <c r="H1218" s="122"/>
      <c r="I1218" s="122" t="s">
        <v>6867</v>
      </c>
      <c r="J1218" s="122"/>
      <c r="K1218" s="126" t="s">
        <v>8900</v>
      </c>
      <c r="L1218" s="127" t="s">
        <v>23</v>
      </c>
      <c r="M1218" s="127" t="s">
        <v>24</v>
      </c>
      <c r="N1218" t="str">
        <f t="shared" si="22"/>
        <v>no es tupa</v>
      </c>
    </row>
    <row r="1219" spans="1:14" ht="60" hidden="1" x14ac:dyDescent="0.25">
      <c r="A1219" s="122">
        <v>1215</v>
      </c>
      <c r="B1219" s="122"/>
      <c r="C1219" s="125" t="s">
        <v>20</v>
      </c>
      <c r="D1219" s="123"/>
      <c r="E1219" s="123"/>
      <c r="F1219" s="129" t="s">
        <v>8901</v>
      </c>
      <c r="G1219" s="125">
        <v>43278</v>
      </c>
      <c r="H1219" s="122"/>
      <c r="I1219" s="122" t="s">
        <v>6867</v>
      </c>
      <c r="J1219" s="122"/>
      <c r="K1219" s="126" t="s">
        <v>8902</v>
      </c>
      <c r="L1219" s="127" t="s">
        <v>23</v>
      </c>
      <c r="M1219" s="127" t="s">
        <v>24</v>
      </c>
      <c r="N1219" t="str">
        <f t="shared" si="22"/>
        <v>no es tupa</v>
      </c>
    </row>
    <row r="1220" spans="1:14" ht="60" hidden="1" x14ac:dyDescent="0.25">
      <c r="A1220" s="122">
        <v>1216</v>
      </c>
      <c r="B1220" s="122"/>
      <c r="C1220" s="125" t="s">
        <v>20</v>
      </c>
      <c r="D1220" s="123"/>
      <c r="E1220" s="123"/>
      <c r="F1220" s="129" t="s">
        <v>8903</v>
      </c>
      <c r="G1220" s="125">
        <v>43278</v>
      </c>
      <c r="H1220" s="122"/>
      <c r="I1220" s="122" t="s">
        <v>6867</v>
      </c>
      <c r="J1220" s="122"/>
      <c r="K1220" s="126" t="s">
        <v>8904</v>
      </c>
      <c r="L1220" s="127" t="s">
        <v>23</v>
      </c>
      <c r="M1220" s="127" t="s">
        <v>24</v>
      </c>
      <c r="N1220" t="str">
        <f t="shared" si="22"/>
        <v>no es tupa</v>
      </c>
    </row>
    <row r="1221" spans="1:14" ht="60" hidden="1" x14ac:dyDescent="0.25">
      <c r="A1221" s="122">
        <v>1217</v>
      </c>
      <c r="B1221" s="122"/>
      <c r="C1221" s="125" t="s">
        <v>20</v>
      </c>
      <c r="D1221" s="123"/>
      <c r="E1221" s="123"/>
      <c r="F1221" s="129" t="s">
        <v>8905</v>
      </c>
      <c r="G1221" s="125">
        <v>43278</v>
      </c>
      <c r="H1221" s="122"/>
      <c r="I1221" s="122" t="s">
        <v>6867</v>
      </c>
      <c r="J1221" s="122"/>
      <c r="K1221" s="126" t="s">
        <v>8906</v>
      </c>
      <c r="L1221" s="127" t="s">
        <v>23</v>
      </c>
      <c r="M1221" s="127" t="s">
        <v>24</v>
      </c>
      <c r="N1221" t="str">
        <f t="shared" si="22"/>
        <v>no es tupa</v>
      </c>
    </row>
    <row r="1222" spans="1:14" ht="60" hidden="1" x14ac:dyDescent="0.25">
      <c r="A1222" s="122">
        <v>1218</v>
      </c>
      <c r="B1222" s="122"/>
      <c r="C1222" s="125" t="s">
        <v>20</v>
      </c>
      <c r="D1222" s="123"/>
      <c r="E1222" s="123"/>
      <c r="F1222" s="129" t="s">
        <v>8907</v>
      </c>
      <c r="G1222" s="125">
        <v>43278</v>
      </c>
      <c r="H1222" s="122"/>
      <c r="I1222" s="122" t="s">
        <v>6867</v>
      </c>
      <c r="J1222" s="122"/>
      <c r="K1222" s="126" t="s">
        <v>8908</v>
      </c>
      <c r="L1222" s="127" t="s">
        <v>23</v>
      </c>
      <c r="M1222" s="127" t="s">
        <v>24</v>
      </c>
      <c r="N1222" t="str">
        <f t="shared" si="22"/>
        <v>no es tupa</v>
      </c>
    </row>
    <row r="1223" spans="1:14" ht="60" hidden="1" x14ac:dyDescent="0.25">
      <c r="A1223" s="122">
        <v>1219</v>
      </c>
      <c r="B1223" s="122"/>
      <c r="C1223" s="125" t="s">
        <v>20</v>
      </c>
      <c r="D1223" s="123"/>
      <c r="E1223" s="123"/>
      <c r="F1223" s="129" t="s">
        <v>8909</v>
      </c>
      <c r="G1223" s="125">
        <v>43278</v>
      </c>
      <c r="H1223" s="122"/>
      <c r="I1223" s="122" t="s">
        <v>6867</v>
      </c>
      <c r="J1223" s="122"/>
      <c r="K1223" s="126" t="s">
        <v>8910</v>
      </c>
      <c r="L1223" s="127" t="s">
        <v>23</v>
      </c>
      <c r="M1223" s="127" t="s">
        <v>24</v>
      </c>
      <c r="N1223" t="str">
        <f t="shared" si="22"/>
        <v>no es tupa</v>
      </c>
    </row>
    <row r="1224" spans="1:14" ht="108" hidden="1" x14ac:dyDescent="0.25">
      <c r="A1224" s="122">
        <v>1220</v>
      </c>
      <c r="B1224" s="122" t="s">
        <v>8911</v>
      </c>
      <c r="C1224" s="125">
        <v>43278</v>
      </c>
      <c r="D1224" s="122" t="s">
        <v>8912</v>
      </c>
      <c r="E1224" s="123" t="s">
        <v>8913</v>
      </c>
      <c r="F1224" s="129" t="s">
        <v>8914</v>
      </c>
      <c r="G1224" s="125">
        <v>43278</v>
      </c>
      <c r="H1224" s="122" t="s">
        <v>8915</v>
      </c>
      <c r="I1224" s="122" t="s">
        <v>5536</v>
      </c>
      <c r="J1224" s="122" t="s">
        <v>5482</v>
      </c>
      <c r="K1224" s="126" t="s">
        <v>8916</v>
      </c>
      <c r="L1224" s="127" t="s">
        <v>3698</v>
      </c>
      <c r="M1224" s="127" t="s">
        <v>24</v>
      </c>
      <c r="N1224" t="str">
        <f t="shared" si="22"/>
        <v>si</v>
      </c>
    </row>
    <row r="1225" spans="1:14" ht="96" hidden="1" x14ac:dyDescent="0.25">
      <c r="A1225" s="122">
        <v>1221</v>
      </c>
      <c r="B1225" s="122" t="s">
        <v>8917</v>
      </c>
      <c r="C1225" s="125">
        <v>43278</v>
      </c>
      <c r="D1225" s="122" t="s">
        <v>8918</v>
      </c>
      <c r="E1225" s="123" t="s">
        <v>8919</v>
      </c>
      <c r="F1225" s="129" t="s">
        <v>8920</v>
      </c>
      <c r="G1225" s="125">
        <v>43278</v>
      </c>
      <c r="H1225" s="122" t="s">
        <v>8921</v>
      </c>
      <c r="I1225" s="122" t="s">
        <v>5536</v>
      </c>
      <c r="J1225" s="122" t="s">
        <v>5482</v>
      </c>
      <c r="K1225" s="126" t="s">
        <v>8922</v>
      </c>
      <c r="L1225" s="127" t="s">
        <v>23</v>
      </c>
      <c r="M1225" s="127" t="s">
        <v>24</v>
      </c>
      <c r="N1225" t="str">
        <f t="shared" si="22"/>
        <v>si</v>
      </c>
    </row>
    <row r="1226" spans="1:14" ht="36" hidden="1" x14ac:dyDescent="0.25">
      <c r="A1226" s="122">
        <v>1222</v>
      </c>
      <c r="B1226" s="122" t="s">
        <v>8923</v>
      </c>
      <c r="C1226" s="125" t="s">
        <v>20</v>
      </c>
      <c r="D1226" s="122" t="s">
        <v>20</v>
      </c>
      <c r="E1226" s="123" t="s">
        <v>8924</v>
      </c>
      <c r="F1226" s="129" t="s">
        <v>8925</v>
      </c>
      <c r="G1226" s="125">
        <v>43278</v>
      </c>
      <c r="H1226" s="122" t="s">
        <v>353</v>
      </c>
      <c r="I1226" s="122" t="s">
        <v>179</v>
      </c>
      <c r="J1226" s="122" t="s">
        <v>179</v>
      </c>
      <c r="K1226" s="126" t="s">
        <v>8926</v>
      </c>
      <c r="L1226" s="127" t="s">
        <v>36</v>
      </c>
      <c r="M1226" s="127" t="s">
        <v>24</v>
      </c>
      <c r="N1226" t="str">
        <f t="shared" si="22"/>
        <v>no es tupa</v>
      </c>
    </row>
    <row r="1227" spans="1:14" ht="108" hidden="1" x14ac:dyDescent="0.25">
      <c r="A1227" s="122">
        <v>1223</v>
      </c>
      <c r="B1227" s="122" t="s">
        <v>8927</v>
      </c>
      <c r="C1227" s="125">
        <v>43363</v>
      </c>
      <c r="D1227" s="122" t="s">
        <v>8928</v>
      </c>
      <c r="E1227" s="123" t="s">
        <v>8929</v>
      </c>
      <c r="F1227" s="129" t="s">
        <v>8930</v>
      </c>
      <c r="G1227" s="125">
        <v>43284</v>
      </c>
      <c r="H1227" s="122" t="s">
        <v>8931</v>
      </c>
      <c r="I1227" s="122" t="s">
        <v>191</v>
      </c>
      <c r="J1227" s="122" t="s">
        <v>5442</v>
      </c>
      <c r="K1227" s="126" t="s">
        <v>8932</v>
      </c>
      <c r="L1227" s="127" t="s">
        <v>23</v>
      </c>
      <c r="M1227" s="127" t="s">
        <v>24</v>
      </c>
      <c r="N1227" t="str">
        <f t="shared" si="22"/>
        <v>si</v>
      </c>
    </row>
    <row r="1228" spans="1:14" ht="72" hidden="1" x14ac:dyDescent="0.25">
      <c r="A1228" s="122">
        <v>1224</v>
      </c>
      <c r="B1228" s="122" t="s">
        <v>8933</v>
      </c>
      <c r="C1228" s="125">
        <v>43279</v>
      </c>
      <c r="D1228" s="122" t="s">
        <v>20</v>
      </c>
      <c r="E1228" s="123" t="s">
        <v>8934</v>
      </c>
      <c r="F1228" s="129" t="s">
        <v>8935</v>
      </c>
      <c r="G1228" s="125">
        <v>43284</v>
      </c>
      <c r="H1228" s="122" t="s">
        <v>8936</v>
      </c>
      <c r="I1228" s="122" t="s">
        <v>5227</v>
      </c>
      <c r="J1228" s="122" t="s">
        <v>4148</v>
      </c>
      <c r="K1228" s="126" t="s">
        <v>8937</v>
      </c>
      <c r="L1228" s="127" t="s">
        <v>36</v>
      </c>
      <c r="M1228" s="127" t="s">
        <v>24</v>
      </c>
      <c r="N1228" t="str">
        <f t="shared" si="22"/>
        <v>no</v>
      </c>
    </row>
    <row r="1229" spans="1:14" ht="108" hidden="1" x14ac:dyDescent="0.25">
      <c r="A1229" s="122">
        <v>1225</v>
      </c>
      <c r="B1229" s="122" t="s">
        <v>8938</v>
      </c>
      <c r="C1229" s="125">
        <v>43279</v>
      </c>
      <c r="D1229" s="122" t="s">
        <v>8939</v>
      </c>
      <c r="E1229" s="123" t="s">
        <v>8940</v>
      </c>
      <c r="F1229" s="129" t="s">
        <v>8941</v>
      </c>
      <c r="G1229" s="125">
        <v>43284</v>
      </c>
      <c r="H1229" s="122" t="s">
        <v>8942</v>
      </c>
      <c r="I1229" s="122" t="s">
        <v>191</v>
      </c>
      <c r="J1229" s="122" t="s">
        <v>5442</v>
      </c>
      <c r="K1229" s="126" t="s">
        <v>8943</v>
      </c>
      <c r="L1229" s="127" t="s">
        <v>23</v>
      </c>
      <c r="M1229" s="127" t="s">
        <v>24</v>
      </c>
      <c r="N1229" t="str">
        <f t="shared" si="22"/>
        <v>no</v>
      </c>
    </row>
    <row r="1230" spans="1:14" ht="108" hidden="1" x14ac:dyDescent="0.25">
      <c r="A1230" s="122">
        <v>1226</v>
      </c>
      <c r="B1230" s="122" t="s">
        <v>8944</v>
      </c>
      <c r="C1230" s="125">
        <v>43416</v>
      </c>
      <c r="D1230" s="123" t="s">
        <v>8945</v>
      </c>
      <c r="E1230" s="123" t="s">
        <v>8946</v>
      </c>
      <c r="F1230" s="129" t="s">
        <v>8947</v>
      </c>
      <c r="G1230" s="125">
        <v>43284</v>
      </c>
      <c r="H1230" s="122" t="s">
        <v>3251</v>
      </c>
      <c r="I1230" s="122" t="s">
        <v>191</v>
      </c>
      <c r="J1230" s="122" t="s">
        <v>5442</v>
      </c>
      <c r="K1230" s="126" t="s">
        <v>8948</v>
      </c>
      <c r="L1230" s="127" t="s">
        <v>23</v>
      </c>
      <c r="M1230" s="127" t="s">
        <v>24</v>
      </c>
      <c r="N1230" t="str">
        <f t="shared" si="22"/>
        <v>si</v>
      </c>
    </row>
    <row r="1231" spans="1:14" ht="108" hidden="1" x14ac:dyDescent="0.25">
      <c r="A1231" s="122">
        <v>1227</v>
      </c>
      <c r="B1231" s="122" t="s">
        <v>8949</v>
      </c>
      <c r="C1231" s="125">
        <v>43290</v>
      </c>
      <c r="D1231" s="123" t="s">
        <v>8950</v>
      </c>
      <c r="E1231" s="123" t="s">
        <v>8951</v>
      </c>
      <c r="F1231" s="129" t="s">
        <v>8952</v>
      </c>
      <c r="G1231" s="125">
        <v>43284</v>
      </c>
      <c r="H1231" s="122" t="s">
        <v>8953</v>
      </c>
      <c r="I1231" s="122" t="s">
        <v>191</v>
      </c>
      <c r="J1231" s="122" t="s">
        <v>4126</v>
      </c>
      <c r="K1231" s="126" t="s">
        <v>8954</v>
      </c>
      <c r="L1231" s="127" t="s">
        <v>23</v>
      </c>
      <c r="M1231" s="127" t="s">
        <v>24</v>
      </c>
      <c r="N1231" t="str">
        <f t="shared" si="22"/>
        <v>si</v>
      </c>
    </row>
    <row r="1232" spans="1:14" ht="108" hidden="1" x14ac:dyDescent="0.25">
      <c r="A1232" s="122">
        <v>1228</v>
      </c>
      <c r="B1232" s="122" t="s">
        <v>8955</v>
      </c>
      <c r="C1232" s="125">
        <v>43399</v>
      </c>
      <c r="D1232" s="123" t="s">
        <v>8956</v>
      </c>
      <c r="E1232" s="123" t="s">
        <v>8957</v>
      </c>
      <c r="F1232" s="129" t="s">
        <v>8958</v>
      </c>
      <c r="G1232" s="125">
        <v>43284</v>
      </c>
      <c r="H1232" s="122" t="s">
        <v>6620</v>
      </c>
      <c r="I1232" s="122" t="s">
        <v>191</v>
      </c>
      <c r="J1232" s="122" t="s">
        <v>5442</v>
      </c>
      <c r="K1232" s="126" t="s">
        <v>8959</v>
      </c>
      <c r="L1232" s="127" t="s">
        <v>23</v>
      </c>
      <c r="M1232" s="127" t="s">
        <v>24</v>
      </c>
      <c r="N1232" t="str">
        <f t="shared" si="22"/>
        <v>si</v>
      </c>
    </row>
    <row r="1233" spans="1:14" ht="96" hidden="1" x14ac:dyDescent="0.25">
      <c r="A1233" s="122">
        <v>1229</v>
      </c>
      <c r="B1233" s="122" t="s">
        <v>8960</v>
      </c>
      <c r="C1233" s="125">
        <v>43279</v>
      </c>
      <c r="D1233" s="122" t="s">
        <v>8961</v>
      </c>
      <c r="E1233" s="123" t="s">
        <v>8962</v>
      </c>
      <c r="F1233" s="129" t="s">
        <v>8963</v>
      </c>
      <c r="G1233" s="125">
        <v>43284</v>
      </c>
      <c r="H1233" s="122" t="s">
        <v>6814</v>
      </c>
      <c r="I1233" s="122" t="s">
        <v>5552</v>
      </c>
      <c r="J1233" s="122" t="s">
        <v>6734</v>
      </c>
      <c r="K1233" s="126" t="s">
        <v>8964</v>
      </c>
      <c r="L1233" s="127" t="s">
        <v>3698</v>
      </c>
      <c r="M1233" s="127" t="s">
        <v>52</v>
      </c>
      <c r="N1233" t="str">
        <f t="shared" si="22"/>
        <v>no</v>
      </c>
    </row>
    <row r="1234" spans="1:14" ht="108" hidden="1" x14ac:dyDescent="0.25">
      <c r="A1234" s="122">
        <v>1230</v>
      </c>
      <c r="B1234" s="122" t="s">
        <v>8965</v>
      </c>
      <c r="C1234" s="125">
        <v>43287</v>
      </c>
      <c r="D1234" s="123" t="s">
        <v>8966</v>
      </c>
      <c r="E1234" s="123" t="s">
        <v>8967</v>
      </c>
      <c r="F1234" s="129" t="s">
        <v>8968</v>
      </c>
      <c r="G1234" s="125">
        <v>43284</v>
      </c>
      <c r="H1234" s="122" t="s">
        <v>697</v>
      </c>
      <c r="I1234" s="122" t="s">
        <v>191</v>
      </c>
      <c r="J1234" s="122" t="s">
        <v>4126</v>
      </c>
      <c r="K1234" s="126" t="s">
        <v>8969</v>
      </c>
      <c r="L1234" s="127" t="s">
        <v>23</v>
      </c>
      <c r="M1234" s="127" t="s">
        <v>24</v>
      </c>
      <c r="N1234" t="str">
        <f t="shared" si="22"/>
        <v>si</v>
      </c>
    </row>
    <row r="1235" spans="1:14" ht="84" hidden="1" x14ac:dyDescent="0.25">
      <c r="A1235" s="122">
        <v>1231</v>
      </c>
      <c r="B1235" s="122" t="s">
        <v>8970</v>
      </c>
      <c r="C1235" s="125" t="s">
        <v>20</v>
      </c>
      <c r="D1235" s="122" t="s">
        <v>5783</v>
      </c>
      <c r="E1235" s="123" t="s">
        <v>8971</v>
      </c>
      <c r="F1235" s="129" t="s">
        <v>8972</v>
      </c>
      <c r="G1235" s="125">
        <v>43284</v>
      </c>
      <c r="H1235" s="122" t="s">
        <v>8973</v>
      </c>
      <c r="I1235" s="122" t="s">
        <v>4132</v>
      </c>
      <c r="J1235" s="122" t="s">
        <v>4133</v>
      </c>
      <c r="K1235" s="126" t="s">
        <v>8974</v>
      </c>
      <c r="L1235" s="127" t="s">
        <v>23</v>
      </c>
      <c r="M1235" s="127" t="s">
        <v>24</v>
      </c>
      <c r="N1235" t="str">
        <f t="shared" si="22"/>
        <v>no es tupa</v>
      </c>
    </row>
    <row r="1236" spans="1:14" ht="84" hidden="1" x14ac:dyDescent="0.25">
      <c r="A1236" s="122">
        <v>1232</v>
      </c>
      <c r="B1236" s="122" t="s">
        <v>8975</v>
      </c>
      <c r="C1236" s="125" t="s">
        <v>20</v>
      </c>
      <c r="D1236" s="122" t="s">
        <v>5783</v>
      </c>
      <c r="E1236" s="123" t="s">
        <v>8976</v>
      </c>
      <c r="F1236" s="129" t="s">
        <v>8977</v>
      </c>
      <c r="G1236" s="125">
        <v>43284</v>
      </c>
      <c r="H1236" s="122" t="s">
        <v>8973</v>
      </c>
      <c r="I1236" s="122" t="s">
        <v>4132</v>
      </c>
      <c r="J1236" s="122" t="s">
        <v>4133</v>
      </c>
      <c r="K1236" s="126" t="s">
        <v>8978</v>
      </c>
      <c r="L1236" s="127" t="s">
        <v>23</v>
      </c>
      <c r="M1236" s="127" t="s">
        <v>24</v>
      </c>
      <c r="N1236" t="str">
        <f t="shared" si="22"/>
        <v>no es tupa</v>
      </c>
    </row>
    <row r="1237" spans="1:14" ht="72" hidden="1" x14ac:dyDescent="0.25">
      <c r="A1237" s="122">
        <v>1233</v>
      </c>
      <c r="B1237" s="122" t="s">
        <v>8979</v>
      </c>
      <c r="C1237" s="125">
        <v>43284</v>
      </c>
      <c r="D1237" s="122" t="s">
        <v>20</v>
      </c>
      <c r="E1237" s="123" t="s">
        <v>8980</v>
      </c>
      <c r="F1237" s="129" t="s">
        <v>8981</v>
      </c>
      <c r="G1237" s="125">
        <v>43284</v>
      </c>
      <c r="H1237" s="122" t="s">
        <v>5498</v>
      </c>
      <c r="I1237" s="122" t="s">
        <v>5227</v>
      </c>
      <c r="J1237" s="122" t="s">
        <v>4148</v>
      </c>
      <c r="K1237" s="126" t="s">
        <v>8982</v>
      </c>
      <c r="L1237" s="127" t="s">
        <v>23</v>
      </c>
      <c r="M1237" s="127" t="s">
        <v>24</v>
      </c>
      <c r="N1237" t="str">
        <f t="shared" si="22"/>
        <v>si</v>
      </c>
    </row>
    <row r="1238" spans="1:14" ht="108" hidden="1" x14ac:dyDescent="0.25">
      <c r="A1238" s="122">
        <v>1234</v>
      </c>
      <c r="B1238" s="122" t="s">
        <v>8983</v>
      </c>
      <c r="C1238" s="125">
        <v>43279</v>
      </c>
      <c r="D1238" s="123" t="s">
        <v>8984</v>
      </c>
      <c r="E1238" s="123" t="s">
        <v>8985</v>
      </c>
      <c r="F1238" s="129" t="s">
        <v>8986</v>
      </c>
      <c r="G1238" s="125">
        <v>43284</v>
      </c>
      <c r="H1238" s="122" t="s">
        <v>3251</v>
      </c>
      <c r="I1238" s="122" t="s">
        <v>191</v>
      </c>
      <c r="J1238" s="122" t="s">
        <v>5442</v>
      </c>
      <c r="K1238" s="126" t="s">
        <v>8948</v>
      </c>
      <c r="L1238" s="127" t="s">
        <v>23</v>
      </c>
      <c r="M1238" s="127" t="s">
        <v>24</v>
      </c>
      <c r="N1238" t="str">
        <f t="shared" si="22"/>
        <v>no</v>
      </c>
    </row>
    <row r="1239" spans="1:14" ht="108" hidden="1" x14ac:dyDescent="0.25">
      <c r="A1239" s="122">
        <v>1235</v>
      </c>
      <c r="B1239" s="122" t="s">
        <v>8987</v>
      </c>
      <c r="C1239" s="125">
        <v>43287</v>
      </c>
      <c r="D1239" s="123" t="s">
        <v>8988</v>
      </c>
      <c r="E1239" s="123" t="s">
        <v>8989</v>
      </c>
      <c r="F1239" s="129" t="s">
        <v>8990</v>
      </c>
      <c r="G1239" s="125">
        <v>43284</v>
      </c>
      <c r="H1239" s="122" t="s">
        <v>3251</v>
      </c>
      <c r="I1239" s="122" t="s">
        <v>191</v>
      </c>
      <c r="J1239" s="122" t="s">
        <v>5442</v>
      </c>
      <c r="K1239" s="126" t="s">
        <v>8991</v>
      </c>
      <c r="L1239" s="127" t="s">
        <v>23</v>
      </c>
      <c r="M1239" s="127" t="s">
        <v>24</v>
      </c>
      <c r="N1239" t="str">
        <f t="shared" si="22"/>
        <v>si</v>
      </c>
    </row>
    <row r="1240" spans="1:14" ht="108" hidden="1" x14ac:dyDescent="0.25">
      <c r="A1240" s="122">
        <v>1236</v>
      </c>
      <c r="B1240" s="122" t="s">
        <v>8992</v>
      </c>
      <c r="C1240" s="133">
        <v>43285</v>
      </c>
      <c r="D1240" s="123" t="s">
        <v>8993</v>
      </c>
      <c r="E1240" s="123" t="s">
        <v>8994</v>
      </c>
      <c r="F1240" s="129" t="s">
        <v>8995</v>
      </c>
      <c r="G1240" s="125">
        <v>43285</v>
      </c>
      <c r="H1240" s="122" t="s">
        <v>8996</v>
      </c>
      <c r="I1240" s="122" t="s">
        <v>191</v>
      </c>
      <c r="J1240" s="122" t="s">
        <v>5442</v>
      </c>
      <c r="K1240" s="126" t="s">
        <v>8997</v>
      </c>
      <c r="L1240" s="127" t="s">
        <v>23</v>
      </c>
      <c r="M1240" s="127" t="s">
        <v>24</v>
      </c>
      <c r="N1240" t="str">
        <f t="shared" si="22"/>
        <v>si</v>
      </c>
    </row>
    <row r="1241" spans="1:14" ht="84" hidden="1" x14ac:dyDescent="0.25">
      <c r="A1241" s="122">
        <v>1237</v>
      </c>
      <c r="B1241" s="122" t="s">
        <v>8998</v>
      </c>
      <c r="C1241" s="125">
        <v>43286</v>
      </c>
      <c r="D1241" s="122" t="s">
        <v>20</v>
      </c>
      <c r="E1241" s="123" t="s">
        <v>8999</v>
      </c>
      <c r="F1241" s="129" t="s">
        <v>9000</v>
      </c>
      <c r="G1241" s="125">
        <v>43285</v>
      </c>
      <c r="H1241" s="122" t="s">
        <v>9001</v>
      </c>
      <c r="I1241" s="122" t="s">
        <v>5227</v>
      </c>
      <c r="J1241" s="122" t="s">
        <v>4148</v>
      </c>
      <c r="K1241" s="126" t="s">
        <v>9002</v>
      </c>
      <c r="L1241" s="127" t="s">
        <v>23</v>
      </c>
      <c r="M1241" s="127" t="s">
        <v>24</v>
      </c>
      <c r="N1241" t="str">
        <f t="shared" si="22"/>
        <v>si</v>
      </c>
    </row>
    <row r="1242" spans="1:14" ht="120" hidden="1" x14ac:dyDescent="0.25">
      <c r="A1242" s="122">
        <v>1238</v>
      </c>
      <c r="B1242" s="122" t="s">
        <v>9003</v>
      </c>
      <c r="C1242" s="125">
        <v>43234</v>
      </c>
      <c r="D1242" s="122" t="s">
        <v>9004</v>
      </c>
      <c r="E1242" s="123" t="s">
        <v>9005</v>
      </c>
      <c r="F1242" s="129" t="s">
        <v>9006</v>
      </c>
      <c r="G1242" s="125">
        <v>43287</v>
      </c>
      <c r="H1242" s="122" t="s">
        <v>65</v>
      </c>
      <c r="I1242" s="122" t="s">
        <v>6587</v>
      </c>
      <c r="J1242" s="122" t="s">
        <v>6588</v>
      </c>
      <c r="K1242" s="126" t="s">
        <v>9007</v>
      </c>
      <c r="L1242" s="127" t="s">
        <v>36</v>
      </c>
      <c r="M1242" s="127" t="s">
        <v>24</v>
      </c>
      <c r="N1242" t="str">
        <f t="shared" si="22"/>
        <v>no</v>
      </c>
    </row>
    <row r="1243" spans="1:14" ht="96" hidden="1" x14ac:dyDescent="0.25">
      <c r="A1243" s="122">
        <v>1239</v>
      </c>
      <c r="B1243" s="122" t="s">
        <v>9008</v>
      </c>
      <c r="C1243" s="125" t="s">
        <v>20</v>
      </c>
      <c r="D1243" s="122" t="s">
        <v>20</v>
      </c>
      <c r="E1243" s="123" t="s">
        <v>9009</v>
      </c>
      <c r="F1243" s="129" t="s">
        <v>9010</v>
      </c>
      <c r="G1243" s="125">
        <v>43287</v>
      </c>
      <c r="H1243" s="122" t="s">
        <v>927</v>
      </c>
      <c r="I1243" s="122" t="s">
        <v>179</v>
      </c>
      <c r="J1243" s="122" t="s">
        <v>9011</v>
      </c>
      <c r="K1243" s="126" t="s">
        <v>9012</v>
      </c>
      <c r="L1243" s="127" t="s">
        <v>23</v>
      </c>
      <c r="M1243" s="127" t="s">
        <v>24</v>
      </c>
      <c r="N1243" t="str">
        <f t="shared" si="22"/>
        <v>no es tupa</v>
      </c>
    </row>
    <row r="1244" spans="1:14" ht="84" hidden="1" x14ac:dyDescent="0.25">
      <c r="A1244" s="122">
        <v>1240</v>
      </c>
      <c r="B1244" s="122" t="s">
        <v>9013</v>
      </c>
      <c r="C1244" s="125" t="s">
        <v>20</v>
      </c>
      <c r="D1244" s="122" t="s">
        <v>5783</v>
      </c>
      <c r="E1244" s="123" t="s">
        <v>9014</v>
      </c>
      <c r="F1244" s="129" t="s">
        <v>9015</v>
      </c>
      <c r="G1244" s="125">
        <v>43287</v>
      </c>
      <c r="H1244" s="122" t="s">
        <v>9016</v>
      </c>
      <c r="I1244" s="122" t="s">
        <v>4132</v>
      </c>
      <c r="J1244" s="122" t="s">
        <v>4133</v>
      </c>
      <c r="K1244" s="126" t="s">
        <v>9017</v>
      </c>
      <c r="L1244" s="127" t="s">
        <v>23</v>
      </c>
      <c r="M1244" s="127" t="s">
        <v>24</v>
      </c>
      <c r="N1244" t="str">
        <f t="shared" si="22"/>
        <v>no es tupa</v>
      </c>
    </row>
    <row r="1245" spans="1:14" ht="84" hidden="1" x14ac:dyDescent="0.25">
      <c r="A1245" s="122">
        <v>1241</v>
      </c>
      <c r="B1245" s="122" t="s">
        <v>9018</v>
      </c>
      <c r="C1245" s="125" t="s">
        <v>20</v>
      </c>
      <c r="D1245" s="122" t="s">
        <v>5783</v>
      </c>
      <c r="E1245" s="123" t="s">
        <v>9019</v>
      </c>
      <c r="F1245" s="129" t="s">
        <v>9020</v>
      </c>
      <c r="G1245" s="125">
        <v>43287</v>
      </c>
      <c r="H1245" s="122" t="s">
        <v>9021</v>
      </c>
      <c r="I1245" s="122" t="s">
        <v>4132</v>
      </c>
      <c r="J1245" s="122" t="s">
        <v>4133</v>
      </c>
      <c r="K1245" s="126" t="s">
        <v>9022</v>
      </c>
      <c r="L1245" s="127" t="s">
        <v>23</v>
      </c>
      <c r="M1245" s="127" t="s">
        <v>24</v>
      </c>
      <c r="N1245" t="str">
        <f t="shared" si="22"/>
        <v>no es tupa</v>
      </c>
    </row>
    <row r="1246" spans="1:14" ht="96" hidden="1" x14ac:dyDescent="0.25">
      <c r="A1246" s="122">
        <v>1242</v>
      </c>
      <c r="B1246" s="122" t="s">
        <v>9023</v>
      </c>
      <c r="C1246" s="125" t="s">
        <v>20</v>
      </c>
      <c r="D1246" s="122" t="s">
        <v>5783</v>
      </c>
      <c r="E1246" s="123" t="s">
        <v>9024</v>
      </c>
      <c r="F1246" s="129" t="s">
        <v>9025</v>
      </c>
      <c r="G1246" s="125">
        <v>43287</v>
      </c>
      <c r="H1246" s="122" t="s">
        <v>9026</v>
      </c>
      <c r="I1246" s="122" t="s">
        <v>4132</v>
      </c>
      <c r="J1246" s="122" t="s">
        <v>4133</v>
      </c>
      <c r="K1246" s="126" t="s">
        <v>9027</v>
      </c>
      <c r="L1246" s="127" t="s">
        <v>23</v>
      </c>
      <c r="M1246" s="127" t="s">
        <v>24</v>
      </c>
      <c r="N1246" t="str">
        <f t="shared" si="22"/>
        <v>no es tupa</v>
      </c>
    </row>
    <row r="1247" spans="1:14" ht="84" hidden="1" x14ac:dyDescent="0.25">
      <c r="A1247" s="122">
        <v>1243</v>
      </c>
      <c r="B1247" s="122" t="s">
        <v>9028</v>
      </c>
      <c r="C1247" s="125" t="s">
        <v>20</v>
      </c>
      <c r="D1247" s="122" t="s">
        <v>5783</v>
      </c>
      <c r="E1247" s="123" t="s">
        <v>9029</v>
      </c>
      <c r="F1247" s="129" t="s">
        <v>9030</v>
      </c>
      <c r="G1247" s="125">
        <v>43287</v>
      </c>
      <c r="H1247" s="122" t="s">
        <v>9016</v>
      </c>
      <c r="I1247" s="122" t="s">
        <v>4132</v>
      </c>
      <c r="J1247" s="122" t="s">
        <v>4133</v>
      </c>
      <c r="K1247" s="126" t="s">
        <v>9031</v>
      </c>
      <c r="L1247" s="127" t="s">
        <v>23</v>
      </c>
      <c r="M1247" s="127" t="s">
        <v>24</v>
      </c>
      <c r="N1247" t="str">
        <f t="shared" si="22"/>
        <v>no es tupa</v>
      </c>
    </row>
    <row r="1248" spans="1:14" ht="84" hidden="1" x14ac:dyDescent="0.25">
      <c r="A1248" s="122">
        <v>1244</v>
      </c>
      <c r="B1248" s="122" t="s">
        <v>9032</v>
      </c>
      <c r="C1248" s="125" t="s">
        <v>20</v>
      </c>
      <c r="D1248" s="122" t="s">
        <v>5783</v>
      </c>
      <c r="E1248" s="123" t="s">
        <v>9033</v>
      </c>
      <c r="F1248" s="129" t="s">
        <v>9034</v>
      </c>
      <c r="G1248" s="125">
        <v>43287</v>
      </c>
      <c r="H1248" s="122" t="s">
        <v>9035</v>
      </c>
      <c r="I1248" s="122" t="s">
        <v>4132</v>
      </c>
      <c r="J1248" s="122" t="s">
        <v>4133</v>
      </c>
      <c r="K1248" s="126" t="s">
        <v>9036</v>
      </c>
      <c r="L1248" s="127" t="s">
        <v>23</v>
      </c>
      <c r="M1248" s="127" t="s">
        <v>24</v>
      </c>
      <c r="N1248" t="str">
        <f t="shared" si="22"/>
        <v>no es tupa</v>
      </c>
    </row>
    <row r="1249" spans="1:14" ht="84" hidden="1" x14ac:dyDescent="0.25">
      <c r="A1249" s="122">
        <v>1245</v>
      </c>
      <c r="B1249" s="122" t="s">
        <v>9037</v>
      </c>
      <c r="C1249" s="125" t="s">
        <v>20</v>
      </c>
      <c r="D1249" s="122" t="s">
        <v>5783</v>
      </c>
      <c r="E1249" s="123" t="s">
        <v>9038</v>
      </c>
      <c r="F1249" s="129" t="s">
        <v>9039</v>
      </c>
      <c r="G1249" s="125">
        <v>43287</v>
      </c>
      <c r="H1249" s="122" t="s">
        <v>9040</v>
      </c>
      <c r="I1249" s="122" t="s">
        <v>4132</v>
      </c>
      <c r="J1249" s="122" t="s">
        <v>4133</v>
      </c>
      <c r="K1249" s="126" t="s">
        <v>9041</v>
      </c>
      <c r="L1249" s="127" t="s">
        <v>23</v>
      </c>
      <c r="M1249" s="127" t="s">
        <v>24</v>
      </c>
      <c r="N1249" t="str">
        <f t="shared" si="22"/>
        <v>no es tupa</v>
      </c>
    </row>
    <row r="1250" spans="1:14" ht="96" hidden="1" x14ac:dyDescent="0.25">
      <c r="A1250" s="122">
        <v>1246</v>
      </c>
      <c r="B1250" s="122" t="s">
        <v>9042</v>
      </c>
      <c r="C1250" s="125" t="s">
        <v>20</v>
      </c>
      <c r="D1250" s="122" t="s">
        <v>5783</v>
      </c>
      <c r="E1250" s="123" t="s">
        <v>9043</v>
      </c>
      <c r="F1250" s="129" t="s">
        <v>9044</v>
      </c>
      <c r="G1250" s="125">
        <v>43287</v>
      </c>
      <c r="H1250" s="122" t="s">
        <v>6546</v>
      </c>
      <c r="I1250" s="122" t="s">
        <v>4132</v>
      </c>
      <c r="J1250" s="122" t="s">
        <v>179</v>
      </c>
      <c r="K1250" s="126" t="s">
        <v>9045</v>
      </c>
      <c r="L1250" s="127" t="s">
        <v>23</v>
      </c>
      <c r="M1250" s="127" t="s">
        <v>24</v>
      </c>
      <c r="N1250" t="str">
        <f t="shared" si="22"/>
        <v>no es tupa</v>
      </c>
    </row>
    <row r="1251" spans="1:14" ht="84" hidden="1" x14ac:dyDescent="0.25">
      <c r="A1251" s="122">
        <v>1247</v>
      </c>
      <c r="B1251" s="122" t="s">
        <v>9046</v>
      </c>
      <c r="C1251" s="125" t="s">
        <v>20</v>
      </c>
      <c r="D1251" s="122" t="s">
        <v>5783</v>
      </c>
      <c r="E1251" s="123" t="s">
        <v>9047</v>
      </c>
      <c r="F1251" s="129" t="s">
        <v>9048</v>
      </c>
      <c r="G1251" s="125">
        <v>43287</v>
      </c>
      <c r="H1251" s="122" t="s">
        <v>9049</v>
      </c>
      <c r="I1251" s="122" t="s">
        <v>4132</v>
      </c>
      <c r="J1251" s="122" t="s">
        <v>4133</v>
      </c>
      <c r="K1251" s="126" t="s">
        <v>9050</v>
      </c>
      <c r="L1251" s="127" t="s">
        <v>23</v>
      </c>
      <c r="M1251" s="127" t="s">
        <v>24</v>
      </c>
      <c r="N1251" t="str">
        <f t="shared" si="22"/>
        <v>no es tupa</v>
      </c>
    </row>
    <row r="1252" spans="1:14" ht="96" hidden="1" x14ac:dyDescent="0.25">
      <c r="A1252" s="122">
        <v>1248</v>
      </c>
      <c r="B1252" s="122" t="s">
        <v>9051</v>
      </c>
      <c r="C1252" s="125" t="s">
        <v>20</v>
      </c>
      <c r="D1252" s="122" t="s">
        <v>5783</v>
      </c>
      <c r="E1252" s="123" t="s">
        <v>9052</v>
      </c>
      <c r="F1252" s="129" t="s">
        <v>9053</v>
      </c>
      <c r="G1252" s="125">
        <v>43287</v>
      </c>
      <c r="H1252" s="122" t="s">
        <v>2965</v>
      </c>
      <c r="I1252" s="122" t="s">
        <v>4249</v>
      </c>
      <c r="J1252" s="122" t="s">
        <v>179</v>
      </c>
      <c r="K1252" s="126" t="s">
        <v>9054</v>
      </c>
      <c r="L1252" s="127" t="s">
        <v>23</v>
      </c>
      <c r="M1252" s="127" t="s">
        <v>24</v>
      </c>
      <c r="N1252" t="str">
        <f t="shared" si="22"/>
        <v>no es tupa</v>
      </c>
    </row>
    <row r="1253" spans="1:14" ht="60" hidden="1" x14ac:dyDescent="0.25">
      <c r="A1253" s="122">
        <v>1249</v>
      </c>
      <c r="B1253" s="122" t="s">
        <v>9055</v>
      </c>
      <c r="C1253" s="125" t="s">
        <v>20</v>
      </c>
      <c r="D1253" s="122" t="s">
        <v>20</v>
      </c>
      <c r="E1253" s="123" t="s">
        <v>9056</v>
      </c>
      <c r="F1253" s="129" t="s">
        <v>9057</v>
      </c>
      <c r="G1253" s="125">
        <v>43287</v>
      </c>
      <c r="H1253" s="122" t="s">
        <v>3082</v>
      </c>
      <c r="I1253" s="122" t="s">
        <v>179</v>
      </c>
      <c r="J1253" s="122" t="s">
        <v>9058</v>
      </c>
      <c r="K1253" s="126" t="s">
        <v>9059</v>
      </c>
      <c r="L1253" s="127" t="s">
        <v>23</v>
      </c>
      <c r="M1253" s="127" t="s">
        <v>24</v>
      </c>
      <c r="N1253" t="str">
        <f t="shared" si="22"/>
        <v>no es tupa</v>
      </c>
    </row>
    <row r="1254" spans="1:14" ht="72" hidden="1" x14ac:dyDescent="0.25">
      <c r="A1254" s="122">
        <v>1250</v>
      </c>
      <c r="B1254" s="122" t="s">
        <v>9060</v>
      </c>
      <c r="C1254" s="125">
        <v>43293</v>
      </c>
      <c r="D1254" s="122" t="s">
        <v>20</v>
      </c>
      <c r="E1254" s="123" t="s">
        <v>9061</v>
      </c>
      <c r="F1254" s="129" t="s">
        <v>9062</v>
      </c>
      <c r="G1254" s="125">
        <v>43287</v>
      </c>
      <c r="H1254" s="122" t="s">
        <v>5498</v>
      </c>
      <c r="I1254" s="122" t="s">
        <v>5227</v>
      </c>
      <c r="J1254" s="122" t="s">
        <v>4148</v>
      </c>
      <c r="K1254" s="126" t="s">
        <v>9063</v>
      </c>
      <c r="L1254" s="127" t="s">
        <v>23</v>
      </c>
      <c r="M1254" s="127" t="s">
        <v>24</v>
      </c>
      <c r="N1254" t="str">
        <f t="shared" si="22"/>
        <v>si</v>
      </c>
    </row>
    <row r="1255" spans="1:14" ht="96" hidden="1" x14ac:dyDescent="0.25">
      <c r="A1255" s="122">
        <v>1251</v>
      </c>
      <c r="B1255" s="122" t="s">
        <v>9064</v>
      </c>
      <c r="C1255" s="125">
        <v>43278</v>
      </c>
      <c r="D1255" s="122" t="s">
        <v>20</v>
      </c>
      <c r="E1255" s="130" t="s">
        <v>9065</v>
      </c>
      <c r="F1255" s="129" t="s">
        <v>9066</v>
      </c>
      <c r="G1255" s="125">
        <v>43287</v>
      </c>
      <c r="H1255" s="122" t="s">
        <v>65</v>
      </c>
      <c r="I1255" s="122" t="s">
        <v>5227</v>
      </c>
      <c r="J1255" s="122" t="s">
        <v>168</v>
      </c>
      <c r="K1255" s="126" t="s">
        <v>9067</v>
      </c>
      <c r="L1255" s="127" t="s">
        <v>3698</v>
      </c>
      <c r="M1255" s="127" t="s">
        <v>24</v>
      </c>
      <c r="N1255" t="str">
        <f t="shared" si="22"/>
        <v>no</v>
      </c>
    </row>
    <row r="1256" spans="1:14" ht="84" x14ac:dyDescent="0.25">
      <c r="A1256" s="122">
        <v>1252</v>
      </c>
      <c r="B1256" s="122" t="s">
        <v>9068</v>
      </c>
      <c r="C1256" s="125">
        <v>43276</v>
      </c>
      <c r="D1256" s="122" t="s">
        <v>9069</v>
      </c>
      <c r="E1256" s="123" t="s">
        <v>9070</v>
      </c>
      <c r="F1256" s="129" t="s">
        <v>9071</v>
      </c>
      <c r="G1256" s="125">
        <v>43287</v>
      </c>
      <c r="H1256" s="122" t="s">
        <v>4458</v>
      </c>
      <c r="I1256" s="122" t="s">
        <v>4789</v>
      </c>
      <c r="J1256" s="122" t="s">
        <v>4790</v>
      </c>
      <c r="K1256" s="126" t="s">
        <v>9072</v>
      </c>
      <c r="L1256" s="127" t="s">
        <v>3698</v>
      </c>
      <c r="M1256" s="127" t="s">
        <v>24</v>
      </c>
      <c r="N1256" t="str">
        <f t="shared" si="22"/>
        <v>no</v>
      </c>
    </row>
    <row r="1257" spans="1:14" ht="84" hidden="1" x14ac:dyDescent="0.25">
      <c r="A1257" s="122">
        <v>1253</v>
      </c>
      <c r="B1257" s="122" t="s">
        <v>9073</v>
      </c>
      <c r="C1257" s="125" t="s">
        <v>20</v>
      </c>
      <c r="D1257" s="122" t="s">
        <v>5783</v>
      </c>
      <c r="E1257" s="123" t="s">
        <v>9074</v>
      </c>
      <c r="F1257" s="129" t="s">
        <v>9075</v>
      </c>
      <c r="G1257" s="125">
        <v>43287</v>
      </c>
      <c r="H1257" s="122" t="s">
        <v>4528</v>
      </c>
      <c r="I1257" s="122" t="s">
        <v>4132</v>
      </c>
      <c r="J1257" s="122" t="s">
        <v>4133</v>
      </c>
      <c r="K1257" s="126" t="s">
        <v>9076</v>
      </c>
      <c r="L1257" s="127" t="s">
        <v>23</v>
      </c>
      <c r="M1257" s="127" t="s">
        <v>24</v>
      </c>
      <c r="N1257" t="str">
        <f t="shared" si="22"/>
        <v>no es tupa</v>
      </c>
    </row>
    <row r="1258" spans="1:14" ht="84" hidden="1" x14ac:dyDescent="0.25">
      <c r="A1258" s="122">
        <v>1254</v>
      </c>
      <c r="B1258" s="122" t="s">
        <v>9077</v>
      </c>
      <c r="C1258" s="125">
        <v>43284</v>
      </c>
      <c r="D1258" s="122" t="s">
        <v>20</v>
      </c>
      <c r="E1258" s="130" t="s">
        <v>9065</v>
      </c>
      <c r="F1258" s="129" t="s">
        <v>9078</v>
      </c>
      <c r="G1258" s="125">
        <v>43287</v>
      </c>
      <c r="H1258" s="122" t="s">
        <v>2037</v>
      </c>
      <c r="I1258" s="122" t="s">
        <v>5227</v>
      </c>
      <c r="J1258" s="122" t="s">
        <v>78</v>
      </c>
      <c r="K1258" s="126" t="s">
        <v>9079</v>
      </c>
      <c r="L1258" s="127" t="s">
        <v>3698</v>
      </c>
      <c r="M1258" s="127" t="s">
        <v>24</v>
      </c>
      <c r="N1258" t="str">
        <f t="shared" si="22"/>
        <v>no</v>
      </c>
    </row>
    <row r="1259" spans="1:14" ht="84" hidden="1" x14ac:dyDescent="0.25">
      <c r="A1259" s="122">
        <v>1255</v>
      </c>
      <c r="B1259" s="122" t="s">
        <v>9080</v>
      </c>
      <c r="C1259" s="125" t="s">
        <v>20</v>
      </c>
      <c r="D1259" s="122" t="s">
        <v>20</v>
      </c>
      <c r="E1259" s="123" t="s">
        <v>9081</v>
      </c>
      <c r="F1259" s="129" t="s">
        <v>9082</v>
      </c>
      <c r="G1259" s="125">
        <v>43287</v>
      </c>
      <c r="H1259" s="122" t="s">
        <v>9083</v>
      </c>
      <c r="I1259" s="122" t="s">
        <v>179</v>
      </c>
      <c r="J1259" s="122" t="s">
        <v>9058</v>
      </c>
      <c r="K1259" s="126" t="s">
        <v>9084</v>
      </c>
      <c r="L1259" s="127" t="s">
        <v>36</v>
      </c>
      <c r="M1259" s="127" t="s">
        <v>24</v>
      </c>
      <c r="N1259" t="str">
        <f t="shared" si="22"/>
        <v>no es tupa</v>
      </c>
    </row>
    <row r="1260" spans="1:14" ht="84" hidden="1" x14ac:dyDescent="0.25">
      <c r="A1260" s="122">
        <v>1256</v>
      </c>
      <c r="B1260" s="122" t="s">
        <v>9085</v>
      </c>
      <c r="C1260" s="125" t="s">
        <v>20</v>
      </c>
      <c r="D1260" s="122" t="s">
        <v>5783</v>
      </c>
      <c r="E1260" s="123" t="s">
        <v>9086</v>
      </c>
      <c r="F1260" s="129" t="s">
        <v>9087</v>
      </c>
      <c r="G1260" s="125">
        <v>43287</v>
      </c>
      <c r="H1260" s="122" t="s">
        <v>9088</v>
      </c>
      <c r="I1260" s="122" t="s">
        <v>4132</v>
      </c>
      <c r="J1260" s="122" t="s">
        <v>4133</v>
      </c>
      <c r="K1260" s="126" t="s">
        <v>9089</v>
      </c>
      <c r="L1260" s="127" t="s">
        <v>23</v>
      </c>
      <c r="M1260" s="127" t="s">
        <v>24</v>
      </c>
      <c r="N1260" t="str">
        <f t="shared" si="22"/>
        <v>no es tupa</v>
      </c>
    </row>
    <row r="1261" spans="1:14" ht="96" hidden="1" x14ac:dyDescent="0.25">
      <c r="A1261" s="122">
        <v>1257</v>
      </c>
      <c r="B1261" s="122" t="s">
        <v>9090</v>
      </c>
      <c r="C1261" s="125" t="s">
        <v>20</v>
      </c>
      <c r="D1261" s="122" t="s">
        <v>5783</v>
      </c>
      <c r="E1261" s="123" t="s">
        <v>9091</v>
      </c>
      <c r="F1261" s="129" t="s">
        <v>9092</v>
      </c>
      <c r="G1261" s="125">
        <v>43287</v>
      </c>
      <c r="H1261" s="122" t="s">
        <v>606</v>
      </c>
      <c r="I1261" s="122" t="s">
        <v>4249</v>
      </c>
      <c r="J1261" s="122" t="s">
        <v>179</v>
      </c>
      <c r="K1261" s="126" t="s">
        <v>9093</v>
      </c>
      <c r="L1261" s="127" t="s">
        <v>23</v>
      </c>
      <c r="M1261" s="127" t="s">
        <v>24</v>
      </c>
      <c r="N1261" t="str">
        <f t="shared" si="22"/>
        <v>no es tupa</v>
      </c>
    </row>
    <row r="1262" spans="1:14" ht="84" hidden="1" x14ac:dyDescent="0.25">
      <c r="A1262" s="122">
        <v>1258</v>
      </c>
      <c r="B1262" s="122" t="s">
        <v>9094</v>
      </c>
      <c r="C1262" s="125" t="s">
        <v>20</v>
      </c>
      <c r="D1262" s="122" t="s">
        <v>5783</v>
      </c>
      <c r="E1262" s="123" t="s">
        <v>9095</v>
      </c>
      <c r="F1262" s="129" t="s">
        <v>9096</v>
      </c>
      <c r="G1262" s="125">
        <v>43287</v>
      </c>
      <c r="H1262" s="122" t="s">
        <v>4528</v>
      </c>
      <c r="I1262" s="122" t="s">
        <v>4132</v>
      </c>
      <c r="J1262" s="122" t="s">
        <v>4133</v>
      </c>
      <c r="K1262" s="126" t="s">
        <v>9097</v>
      </c>
      <c r="L1262" s="127" t="s">
        <v>23</v>
      </c>
      <c r="M1262" s="127" t="s">
        <v>24</v>
      </c>
      <c r="N1262" t="str">
        <f t="shared" si="22"/>
        <v>no es tupa</v>
      </c>
    </row>
    <row r="1263" spans="1:14" ht="96" hidden="1" x14ac:dyDescent="0.25">
      <c r="A1263" s="122">
        <v>1259</v>
      </c>
      <c r="B1263" s="122" t="s">
        <v>9098</v>
      </c>
      <c r="C1263" s="125" t="s">
        <v>20</v>
      </c>
      <c r="D1263" s="122" t="s">
        <v>5783</v>
      </c>
      <c r="E1263" s="123" t="s">
        <v>9099</v>
      </c>
      <c r="F1263" s="129" t="s">
        <v>9100</v>
      </c>
      <c r="G1263" s="125">
        <v>43287</v>
      </c>
      <c r="H1263" s="122" t="s">
        <v>9101</v>
      </c>
      <c r="I1263" s="122" t="s">
        <v>4132</v>
      </c>
      <c r="J1263" s="122" t="s">
        <v>4133</v>
      </c>
      <c r="K1263" s="126" t="s">
        <v>9102</v>
      </c>
      <c r="L1263" s="127" t="s">
        <v>23</v>
      </c>
      <c r="M1263" s="127" t="s">
        <v>24</v>
      </c>
      <c r="N1263" t="str">
        <f t="shared" si="22"/>
        <v>no es tupa</v>
      </c>
    </row>
    <row r="1264" spans="1:14" ht="96" hidden="1" x14ac:dyDescent="0.25">
      <c r="A1264" s="122">
        <v>1260</v>
      </c>
      <c r="B1264" s="122" t="s">
        <v>9103</v>
      </c>
      <c r="C1264" s="125">
        <v>43294</v>
      </c>
      <c r="D1264" s="122" t="s">
        <v>9104</v>
      </c>
      <c r="E1264" s="123" t="s">
        <v>9105</v>
      </c>
      <c r="F1264" s="129" t="s">
        <v>9106</v>
      </c>
      <c r="G1264" s="125">
        <v>43290</v>
      </c>
      <c r="H1264" s="122" t="s">
        <v>9107</v>
      </c>
      <c r="I1264" s="122" t="s">
        <v>5552</v>
      </c>
      <c r="J1264" s="122" t="s">
        <v>6734</v>
      </c>
      <c r="K1264" s="126" t="s">
        <v>9108</v>
      </c>
      <c r="L1264" s="127" t="s">
        <v>3698</v>
      </c>
      <c r="M1264" s="127" t="s">
        <v>52</v>
      </c>
      <c r="N1264" t="str">
        <f t="shared" si="22"/>
        <v>si</v>
      </c>
    </row>
    <row r="1265" spans="1:14" ht="84" hidden="1" x14ac:dyDescent="0.25">
      <c r="A1265" s="122">
        <v>1261</v>
      </c>
      <c r="B1265" s="122" t="s">
        <v>9109</v>
      </c>
      <c r="C1265" s="125" t="s">
        <v>20</v>
      </c>
      <c r="D1265" s="122" t="s">
        <v>5783</v>
      </c>
      <c r="E1265" s="123" t="s">
        <v>9110</v>
      </c>
      <c r="F1265" s="129" t="s">
        <v>9111</v>
      </c>
      <c r="G1265" s="125">
        <v>43290</v>
      </c>
      <c r="H1265" s="122" t="s">
        <v>9112</v>
      </c>
      <c r="I1265" s="122" t="s">
        <v>4132</v>
      </c>
      <c r="J1265" s="122" t="s">
        <v>4133</v>
      </c>
      <c r="K1265" s="126" t="s">
        <v>9113</v>
      </c>
      <c r="L1265" s="127" t="s">
        <v>23</v>
      </c>
      <c r="M1265" s="127" t="s">
        <v>24</v>
      </c>
      <c r="N1265" t="str">
        <f t="shared" si="22"/>
        <v>no es tupa</v>
      </c>
    </row>
    <row r="1266" spans="1:14" ht="72" hidden="1" x14ac:dyDescent="0.25">
      <c r="A1266" s="122">
        <v>1262</v>
      </c>
      <c r="B1266" s="122" t="s">
        <v>9114</v>
      </c>
      <c r="C1266" s="125">
        <v>43291</v>
      </c>
      <c r="D1266" s="122" t="s">
        <v>20</v>
      </c>
      <c r="E1266" s="123" t="s">
        <v>9115</v>
      </c>
      <c r="F1266" s="129" t="s">
        <v>9116</v>
      </c>
      <c r="G1266" s="125">
        <v>43290</v>
      </c>
      <c r="H1266" s="122" t="s">
        <v>5498</v>
      </c>
      <c r="I1266" s="122" t="s">
        <v>5227</v>
      </c>
      <c r="J1266" s="122" t="s">
        <v>4148</v>
      </c>
      <c r="K1266" s="126" t="s">
        <v>9117</v>
      </c>
      <c r="L1266" s="127" t="s">
        <v>23</v>
      </c>
      <c r="M1266" s="127" t="s">
        <v>24</v>
      </c>
      <c r="N1266" t="str">
        <f t="shared" si="22"/>
        <v>si</v>
      </c>
    </row>
    <row r="1267" spans="1:14" ht="84" hidden="1" x14ac:dyDescent="0.25">
      <c r="A1267" s="122">
        <v>1263</v>
      </c>
      <c r="B1267" s="122" t="s">
        <v>9118</v>
      </c>
      <c r="C1267" s="125">
        <v>43291</v>
      </c>
      <c r="D1267" s="122" t="s">
        <v>20</v>
      </c>
      <c r="E1267" s="123" t="s">
        <v>9105</v>
      </c>
      <c r="F1267" s="129" t="s">
        <v>9119</v>
      </c>
      <c r="G1267" s="125">
        <v>43290</v>
      </c>
      <c r="H1267" s="122" t="s">
        <v>9120</v>
      </c>
      <c r="I1267" s="122" t="s">
        <v>5552</v>
      </c>
      <c r="J1267" s="122" t="s">
        <v>6632</v>
      </c>
      <c r="K1267" s="126" t="s">
        <v>9121</v>
      </c>
      <c r="L1267" s="127" t="s">
        <v>3698</v>
      </c>
      <c r="M1267" s="127" t="s">
        <v>52</v>
      </c>
      <c r="N1267" t="str">
        <f t="shared" si="22"/>
        <v>si</v>
      </c>
    </row>
    <row r="1268" spans="1:14" ht="96" hidden="1" x14ac:dyDescent="0.25">
      <c r="A1268" s="122">
        <v>1264</v>
      </c>
      <c r="B1268" s="122" t="s">
        <v>9122</v>
      </c>
      <c r="C1268" s="125">
        <v>43291</v>
      </c>
      <c r="D1268" s="122" t="s">
        <v>20</v>
      </c>
      <c r="E1268" s="123" t="s">
        <v>9123</v>
      </c>
      <c r="F1268" s="129" t="s">
        <v>9124</v>
      </c>
      <c r="G1268" s="125">
        <v>43290</v>
      </c>
      <c r="H1268" s="122" t="s">
        <v>5498</v>
      </c>
      <c r="I1268" s="122" t="s">
        <v>5227</v>
      </c>
      <c r="J1268" s="122" t="s">
        <v>78</v>
      </c>
      <c r="K1268" s="126" t="s">
        <v>9125</v>
      </c>
      <c r="L1268" s="127" t="s">
        <v>23</v>
      </c>
      <c r="M1268" s="127" t="s">
        <v>24</v>
      </c>
      <c r="N1268" t="str">
        <f t="shared" si="22"/>
        <v>si</v>
      </c>
    </row>
    <row r="1269" spans="1:14" ht="96" hidden="1" x14ac:dyDescent="0.25">
      <c r="A1269" s="122">
        <v>1265</v>
      </c>
      <c r="B1269" s="122" t="s">
        <v>9126</v>
      </c>
      <c r="C1269" s="125" t="s">
        <v>20</v>
      </c>
      <c r="D1269" s="122" t="s">
        <v>5783</v>
      </c>
      <c r="E1269" s="123" t="s">
        <v>9127</v>
      </c>
      <c r="F1269" s="129" t="s">
        <v>9128</v>
      </c>
      <c r="G1269" s="125">
        <v>43290</v>
      </c>
      <c r="H1269" s="122" t="s">
        <v>3087</v>
      </c>
      <c r="I1269" s="122" t="s">
        <v>4132</v>
      </c>
      <c r="J1269" s="122" t="s">
        <v>179</v>
      </c>
      <c r="K1269" s="126" t="s">
        <v>9129</v>
      </c>
      <c r="L1269" s="127" t="s">
        <v>23</v>
      </c>
      <c r="M1269" s="127" t="s">
        <v>24</v>
      </c>
      <c r="N1269" t="str">
        <f t="shared" si="22"/>
        <v>no es tupa</v>
      </c>
    </row>
    <row r="1270" spans="1:14" ht="84" hidden="1" x14ac:dyDescent="0.25">
      <c r="A1270" s="122">
        <v>1266</v>
      </c>
      <c r="B1270" s="122" t="s">
        <v>9130</v>
      </c>
      <c r="C1270" s="125" t="s">
        <v>20</v>
      </c>
      <c r="D1270" s="122" t="s">
        <v>5783</v>
      </c>
      <c r="E1270" s="123" t="s">
        <v>9131</v>
      </c>
      <c r="F1270" s="129" t="s">
        <v>9132</v>
      </c>
      <c r="G1270" s="125">
        <v>43290</v>
      </c>
      <c r="H1270" s="122" t="s">
        <v>7189</v>
      </c>
      <c r="I1270" s="122" t="s">
        <v>4132</v>
      </c>
      <c r="J1270" s="122" t="s">
        <v>161</v>
      </c>
      <c r="K1270" s="126" t="s">
        <v>9133</v>
      </c>
      <c r="L1270" s="127" t="s">
        <v>23</v>
      </c>
      <c r="M1270" s="127" t="s">
        <v>24</v>
      </c>
      <c r="N1270" t="str">
        <f t="shared" si="22"/>
        <v>no es tupa</v>
      </c>
    </row>
    <row r="1271" spans="1:14" ht="72" hidden="1" x14ac:dyDescent="0.25">
      <c r="A1271" s="122">
        <v>1267</v>
      </c>
      <c r="B1271" s="122" t="s">
        <v>20</v>
      </c>
      <c r="C1271" s="125" t="s">
        <v>20</v>
      </c>
      <c r="D1271" s="122" t="s">
        <v>5783</v>
      </c>
      <c r="E1271" s="123" t="s">
        <v>9134</v>
      </c>
      <c r="F1271" s="129" t="s">
        <v>9135</v>
      </c>
      <c r="G1271" s="125">
        <v>43290</v>
      </c>
      <c r="H1271" s="122" t="s">
        <v>9136</v>
      </c>
      <c r="I1271" s="122" t="s">
        <v>179</v>
      </c>
      <c r="J1271" s="122" t="s">
        <v>2302</v>
      </c>
      <c r="K1271" s="126" t="s">
        <v>9137</v>
      </c>
      <c r="L1271" s="127" t="s">
        <v>23</v>
      </c>
      <c r="M1271" s="127" t="s">
        <v>24</v>
      </c>
      <c r="N1271" t="str">
        <f t="shared" si="22"/>
        <v>no es tupa</v>
      </c>
    </row>
    <row r="1272" spans="1:14" ht="96" hidden="1" x14ac:dyDescent="0.25">
      <c r="A1272" s="122">
        <v>1268</v>
      </c>
      <c r="B1272" s="122" t="s">
        <v>9138</v>
      </c>
      <c r="C1272" s="125">
        <v>43290</v>
      </c>
      <c r="D1272" s="123" t="s">
        <v>9139</v>
      </c>
      <c r="E1272" s="123" t="s">
        <v>9140</v>
      </c>
      <c r="F1272" s="129" t="s">
        <v>9141</v>
      </c>
      <c r="G1272" s="125">
        <v>43290</v>
      </c>
      <c r="H1272" s="122" t="s">
        <v>9142</v>
      </c>
      <c r="I1272" s="122" t="s">
        <v>4174</v>
      </c>
      <c r="J1272" s="122" t="s">
        <v>4699</v>
      </c>
      <c r="K1272" s="126" t="s">
        <v>9143</v>
      </c>
      <c r="L1272" s="127" t="s">
        <v>23</v>
      </c>
      <c r="M1272" s="127" t="s">
        <v>24</v>
      </c>
      <c r="N1272" t="str">
        <f t="shared" si="22"/>
        <v>si</v>
      </c>
    </row>
    <row r="1273" spans="1:14" ht="84" hidden="1" x14ac:dyDescent="0.25">
      <c r="A1273" s="122">
        <v>1269</v>
      </c>
      <c r="B1273" s="122" t="s">
        <v>9144</v>
      </c>
      <c r="C1273" s="125">
        <v>43297</v>
      </c>
      <c r="D1273" s="122" t="s">
        <v>20</v>
      </c>
      <c r="E1273" s="123" t="s">
        <v>9145</v>
      </c>
      <c r="F1273" s="129" t="s">
        <v>9146</v>
      </c>
      <c r="G1273" s="125">
        <v>43293</v>
      </c>
      <c r="H1273" s="122" t="s">
        <v>9147</v>
      </c>
      <c r="I1273" s="122" t="s">
        <v>5227</v>
      </c>
      <c r="J1273" s="122" t="s">
        <v>4148</v>
      </c>
      <c r="K1273" s="126" t="s">
        <v>9148</v>
      </c>
      <c r="L1273" s="127" t="s">
        <v>23</v>
      </c>
      <c r="M1273" s="127" t="s">
        <v>24</v>
      </c>
      <c r="N1273" t="str">
        <f t="shared" ref="N1273:N1314" si="23">IF(C1273="-","no es tupa",IF(G1273&lt;=C1273,"si","no"))</f>
        <v>si</v>
      </c>
    </row>
    <row r="1274" spans="1:14" ht="108" hidden="1" x14ac:dyDescent="0.25">
      <c r="A1274" s="122">
        <v>1270</v>
      </c>
      <c r="B1274" s="122" t="s">
        <v>9149</v>
      </c>
      <c r="C1274" s="125">
        <v>43293</v>
      </c>
      <c r="D1274" s="122" t="s">
        <v>20</v>
      </c>
      <c r="E1274" s="123" t="s">
        <v>9150</v>
      </c>
      <c r="F1274" s="129" t="s">
        <v>9151</v>
      </c>
      <c r="G1274" s="125">
        <v>43293</v>
      </c>
      <c r="H1274" s="122" t="s">
        <v>8931</v>
      </c>
      <c r="I1274" s="122" t="s">
        <v>191</v>
      </c>
      <c r="J1274" s="122" t="s">
        <v>9152</v>
      </c>
      <c r="K1274" s="126" t="s">
        <v>9153</v>
      </c>
      <c r="L1274" s="127" t="s">
        <v>23</v>
      </c>
      <c r="M1274" s="127" t="s">
        <v>24</v>
      </c>
      <c r="N1274" t="str">
        <f t="shared" si="23"/>
        <v>si</v>
      </c>
    </row>
    <row r="1275" spans="1:14" ht="108" hidden="1" x14ac:dyDescent="0.25">
      <c r="A1275" s="122">
        <v>1271</v>
      </c>
      <c r="B1275" s="122" t="s">
        <v>9154</v>
      </c>
      <c r="C1275" s="125">
        <v>43293</v>
      </c>
      <c r="D1275" s="122" t="s">
        <v>20</v>
      </c>
      <c r="E1275" s="123" t="s">
        <v>9155</v>
      </c>
      <c r="F1275" s="129" t="s">
        <v>9156</v>
      </c>
      <c r="G1275" s="125">
        <v>43293</v>
      </c>
      <c r="H1275" s="122" t="s">
        <v>8931</v>
      </c>
      <c r="I1275" s="122" t="s">
        <v>191</v>
      </c>
      <c r="J1275" s="122" t="s">
        <v>9152</v>
      </c>
      <c r="K1275" s="126" t="s">
        <v>9157</v>
      </c>
      <c r="L1275" s="127" t="s">
        <v>23</v>
      </c>
      <c r="M1275" s="127" t="s">
        <v>24</v>
      </c>
      <c r="N1275" t="str">
        <f t="shared" si="23"/>
        <v>si</v>
      </c>
    </row>
    <row r="1276" spans="1:14" ht="108" hidden="1" x14ac:dyDescent="0.25">
      <c r="A1276" s="122">
        <v>1272</v>
      </c>
      <c r="B1276" s="122" t="s">
        <v>9158</v>
      </c>
      <c r="C1276" s="125">
        <v>43361</v>
      </c>
      <c r="D1276" s="122" t="s">
        <v>20</v>
      </c>
      <c r="E1276" s="123" t="s">
        <v>9159</v>
      </c>
      <c r="F1276" s="129" t="s">
        <v>9160</v>
      </c>
      <c r="G1276" s="125">
        <v>43293</v>
      </c>
      <c r="H1276" s="122" t="s">
        <v>9161</v>
      </c>
      <c r="I1276" s="122" t="s">
        <v>191</v>
      </c>
      <c r="J1276" s="122" t="s">
        <v>9152</v>
      </c>
      <c r="K1276" s="126" t="s">
        <v>9157</v>
      </c>
      <c r="L1276" s="127" t="s">
        <v>23</v>
      </c>
      <c r="M1276" s="127" t="s">
        <v>24</v>
      </c>
      <c r="N1276" t="str">
        <f t="shared" si="23"/>
        <v>si</v>
      </c>
    </row>
    <row r="1277" spans="1:14" ht="96" hidden="1" x14ac:dyDescent="0.25">
      <c r="A1277" s="122">
        <v>1273</v>
      </c>
      <c r="B1277" s="122" t="s">
        <v>9162</v>
      </c>
      <c r="C1277" s="125">
        <v>43293</v>
      </c>
      <c r="D1277" s="122" t="s">
        <v>9163</v>
      </c>
      <c r="E1277" s="123" t="s">
        <v>9164</v>
      </c>
      <c r="F1277" s="129" t="s">
        <v>9165</v>
      </c>
      <c r="G1277" s="125">
        <v>43293</v>
      </c>
      <c r="H1277" s="122" t="s">
        <v>1854</v>
      </c>
      <c r="I1277" s="122" t="s">
        <v>5536</v>
      </c>
      <c r="J1277" s="122" t="s">
        <v>4237</v>
      </c>
      <c r="K1277" s="126" t="s">
        <v>9166</v>
      </c>
      <c r="L1277" s="127" t="s">
        <v>36</v>
      </c>
      <c r="M1277" s="127" t="s">
        <v>24</v>
      </c>
      <c r="N1277" t="str">
        <f t="shared" si="23"/>
        <v>si</v>
      </c>
    </row>
    <row r="1278" spans="1:14" ht="96" hidden="1" x14ac:dyDescent="0.25">
      <c r="A1278" s="122">
        <v>1274</v>
      </c>
      <c r="B1278" s="122" t="s">
        <v>9167</v>
      </c>
      <c r="C1278" s="125">
        <v>43293</v>
      </c>
      <c r="D1278" s="122" t="s">
        <v>9168</v>
      </c>
      <c r="E1278" s="123" t="s">
        <v>9169</v>
      </c>
      <c r="F1278" s="129" t="s">
        <v>9170</v>
      </c>
      <c r="G1278" s="125">
        <v>43293</v>
      </c>
      <c r="H1278" s="122" t="s">
        <v>5535</v>
      </c>
      <c r="I1278" s="122" t="s">
        <v>5536</v>
      </c>
      <c r="J1278" s="122" t="s">
        <v>4237</v>
      </c>
      <c r="K1278" s="126" t="s">
        <v>9171</v>
      </c>
      <c r="L1278" s="127" t="s">
        <v>36</v>
      </c>
      <c r="M1278" s="127" t="s">
        <v>24</v>
      </c>
      <c r="N1278" t="str">
        <f t="shared" si="23"/>
        <v>si</v>
      </c>
    </row>
    <row r="1279" spans="1:14" ht="72" hidden="1" x14ac:dyDescent="0.25">
      <c r="A1279" s="122">
        <v>1275</v>
      </c>
      <c r="B1279" s="122" t="s">
        <v>9172</v>
      </c>
      <c r="C1279" s="125">
        <v>43291</v>
      </c>
      <c r="D1279" s="122" t="s">
        <v>9173</v>
      </c>
      <c r="E1279" s="123" t="s">
        <v>9174</v>
      </c>
      <c r="F1279" s="129" t="s">
        <v>9175</v>
      </c>
      <c r="G1279" s="125">
        <v>43293</v>
      </c>
      <c r="H1279" s="122" t="s">
        <v>353</v>
      </c>
      <c r="I1279" s="122" t="s">
        <v>5536</v>
      </c>
      <c r="J1279" s="122" t="s">
        <v>4237</v>
      </c>
      <c r="K1279" s="126" t="s">
        <v>9176</v>
      </c>
      <c r="L1279" s="127" t="s">
        <v>36</v>
      </c>
      <c r="M1279" s="127" t="s">
        <v>24</v>
      </c>
      <c r="N1279" t="str">
        <f t="shared" si="23"/>
        <v>no</v>
      </c>
    </row>
    <row r="1280" spans="1:14" ht="84" hidden="1" x14ac:dyDescent="0.25">
      <c r="A1280" s="122">
        <v>1276</v>
      </c>
      <c r="B1280" s="122" t="s">
        <v>9177</v>
      </c>
      <c r="C1280" s="125">
        <v>43293</v>
      </c>
      <c r="D1280" s="122" t="s">
        <v>20</v>
      </c>
      <c r="E1280" s="123" t="s">
        <v>9178</v>
      </c>
      <c r="F1280" s="129" t="s">
        <v>9179</v>
      </c>
      <c r="G1280" s="125">
        <v>43293</v>
      </c>
      <c r="H1280" s="122" t="s">
        <v>9180</v>
      </c>
      <c r="I1280" s="122" t="s">
        <v>5227</v>
      </c>
      <c r="J1280" s="122" t="s">
        <v>4148</v>
      </c>
      <c r="K1280" s="126" t="s">
        <v>9181</v>
      </c>
      <c r="L1280" s="127" t="s">
        <v>23</v>
      </c>
      <c r="M1280" s="127" t="s">
        <v>24</v>
      </c>
      <c r="N1280" t="str">
        <f t="shared" si="23"/>
        <v>si</v>
      </c>
    </row>
    <row r="1281" spans="1:14" ht="96" hidden="1" x14ac:dyDescent="0.25">
      <c r="A1281" s="122">
        <v>1277</v>
      </c>
      <c r="B1281" s="122" t="s">
        <v>9182</v>
      </c>
      <c r="C1281" s="125">
        <v>43294</v>
      </c>
      <c r="D1281" s="122" t="s">
        <v>9183</v>
      </c>
      <c r="E1281" s="123" t="s">
        <v>9184</v>
      </c>
      <c r="F1281" s="129" t="s">
        <v>9185</v>
      </c>
      <c r="G1281" s="125">
        <v>43293</v>
      </c>
      <c r="H1281" s="122" t="s">
        <v>9186</v>
      </c>
      <c r="I1281" s="122" t="s">
        <v>5536</v>
      </c>
      <c r="J1281" s="122" t="s">
        <v>4237</v>
      </c>
      <c r="K1281" s="126" t="s">
        <v>9187</v>
      </c>
      <c r="L1281" s="127" t="s">
        <v>3698</v>
      </c>
      <c r="M1281" s="127" t="s">
        <v>24</v>
      </c>
      <c r="N1281" t="str">
        <f t="shared" si="23"/>
        <v>si</v>
      </c>
    </row>
    <row r="1282" spans="1:14" ht="108" hidden="1" x14ac:dyDescent="0.25">
      <c r="A1282" s="122">
        <v>1278</v>
      </c>
      <c r="B1282" s="122" t="s">
        <v>9188</v>
      </c>
      <c r="C1282" s="125">
        <v>43293</v>
      </c>
      <c r="D1282" s="123" t="s">
        <v>9189</v>
      </c>
      <c r="E1282" s="123" t="s">
        <v>9190</v>
      </c>
      <c r="F1282" s="129" t="s">
        <v>9191</v>
      </c>
      <c r="G1282" s="125">
        <v>43293</v>
      </c>
      <c r="H1282" s="122" t="s">
        <v>9192</v>
      </c>
      <c r="I1282" s="122" t="s">
        <v>191</v>
      </c>
      <c r="J1282" s="122" t="s">
        <v>5442</v>
      </c>
      <c r="K1282" s="126" t="s">
        <v>9193</v>
      </c>
      <c r="L1282" s="127" t="s">
        <v>23</v>
      </c>
      <c r="M1282" s="127" t="s">
        <v>24</v>
      </c>
      <c r="N1282" t="str">
        <f t="shared" si="23"/>
        <v>si</v>
      </c>
    </row>
    <row r="1283" spans="1:14" ht="84" hidden="1" x14ac:dyDescent="0.25">
      <c r="A1283" s="122">
        <v>1279</v>
      </c>
      <c r="B1283" s="122" t="s">
        <v>9194</v>
      </c>
      <c r="C1283" s="125" t="s">
        <v>20</v>
      </c>
      <c r="D1283" s="122" t="s">
        <v>20</v>
      </c>
      <c r="E1283" s="123" t="s">
        <v>9195</v>
      </c>
      <c r="F1283" s="129" t="s">
        <v>9196</v>
      </c>
      <c r="G1283" s="125">
        <v>43297</v>
      </c>
      <c r="H1283" s="122" t="s">
        <v>9197</v>
      </c>
      <c r="I1283" s="122" t="s">
        <v>179</v>
      </c>
      <c r="J1283" s="122" t="s">
        <v>9198</v>
      </c>
      <c r="K1283" s="126" t="s">
        <v>9199</v>
      </c>
      <c r="L1283" s="127" t="s">
        <v>3698</v>
      </c>
      <c r="M1283" s="127" t="s">
        <v>24</v>
      </c>
      <c r="N1283" t="str">
        <f t="shared" si="23"/>
        <v>no es tupa</v>
      </c>
    </row>
    <row r="1284" spans="1:14" ht="84" hidden="1" x14ac:dyDescent="0.25">
      <c r="A1284" s="122">
        <v>1280</v>
      </c>
      <c r="B1284" s="122" t="s">
        <v>9200</v>
      </c>
      <c r="C1284" s="125">
        <v>43304</v>
      </c>
      <c r="D1284" s="122" t="s">
        <v>20</v>
      </c>
      <c r="E1284" s="123" t="s">
        <v>9201</v>
      </c>
      <c r="F1284" s="129" t="s">
        <v>9202</v>
      </c>
      <c r="G1284" s="125">
        <v>43297</v>
      </c>
      <c r="H1284" s="122" t="s">
        <v>7135</v>
      </c>
      <c r="I1284" s="122" t="s">
        <v>5227</v>
      </c>
      <c r="J1284" s="122" t="s">
        <v>78</v>
      </c>
      <c r="K1284" s="126" t="s">
        <v>9203</v>
      </c>
      <c r="L1284" s="127" t="s">
        <v>36</v>
      </c>
      <c r="M1284" s="127" t="s">
        <v>24</v>
      </c>
      <c r="N1284" t="str">
        <f t="shared" si="23"/>
        <v>si</v>
      </c>
    </row>
    <row r="1285" spans="1:14" ht="60" hidden="1" x14ac:dyDescent="0.25">
      <c r="A1285" s="122">
        <v>1281</v>
      </c>
      <c r="B1285" s="122" t="s">
        <v>9204</v>
      </c>
      <c r="C1285" s="125">
        <v>43301</v>
      </c>
      <c r="D1285" s="122" t="s">
        <v>9205</v>
      </c>
      <c r="E1285" s="123" t="s">
        <v>9206</v>
      </c>
      <c r="F1285" s="129" t="s">
        <v>9207</v>
      </c>
      <c r="G1285" s="125">
        <v>43297</v>
      </c>
      <c r="H1285" s="122" t="s">
        <v>40</v>
      </c>
      <c r="I1285" s="122" t="s">
        <v>6587</v>
      </c>
      <c r="J1285" s="122" t="s">
        <v>6588</v>
      </c>
      <c r="K1285" s="126" t="s">
        <v>9208</v>
      </c>
      <c r="L1285" s="127" t="s">
        <v>23</v>
      </c>
      <c r="M1285" s="127" t="s">
        <v>24</v>
      </c>
      <c r="N1285" t="str">
        <f t="shared" si="23"/>
        <v>si</v>
      </c>
    </row>
    <row r="1286" spans="1:14" ht="108" hidden="1" x14ac:dyDescent="0.25">
      <c r="A1286" s="122">
        <v>1282</v>
      </c>
      <c r="B1286" s="122" t="s">
        <v>9209</v>
      </c>
      <c r="C1286" s="125">
        <v>43308</v>
      </c>
      <c r="D1286" s="123" t="s">
        <v>9210</v>
      </c>
      <c r="E1286" s="123" t="s">
        <v>9211</v>
      </c>
      <c r="F1286" s="129" t="s">
        <v>9212</v>
      </c>
      <c r="G1286" s="125">
        <v>43297</v>
      </c>
      <c r="H1286" s="122" t="s">
        <v>9213</v>
      </c>
      <c r="I1286" s="122" t="s">
        <v>191</v>
      </c>
      <c r="J1286" s="122" t="s">
        <v>5442</v>
      </c>
      <c r="K1286" s="126" t="s">
        <v>9214</v>
      </c>
      <c r="L1286" s="127" t="s">
        <v>23</v>
      </c>
      <c r="M1286" s="127" t="s">
        <v>24</v>
      </c>
      <c r="N1286" t="str">
        <f t="shared" si="23"/>
        <v>si</v>
      </c>
    </row>
    <row r="1287" spans="1:14" ht="108" hidden="1" x14ac:dyDescent="0.25">
      <c r="A1287" s="122">
        <v>1283</v>
      </c>
      <c r="B1287" s="122" t="s">
        <v>9215</v>
      </c>
      <c r="C1287" s="125">
        <v>43385</v>
      </c>
      <c r="D1287" s="123" t="s">
        <v>9216</v>
      </c>
      <c r="E1287" s="123" t="s">
        <v>9217</v>
      </c>
      <c r="F1287" s="129" t="s">
        <v>9218</v>
      </c>
      <c r="G1287" s="125">
        <v>43297</v>
      </c>
      <c r="H1287" s="122" t="s">
        <v>9213</v>
      </c>
      <c r="I1287" s="122" t="s">
        <v>191</v>
      </c>
      <c r="J1287" s="122" t="s">
        <v>5442</v>
      </c>
      <c r="K1287" s="126" t="s">
        <v>9219</v>
      </c>
      <c r="L1287" s="127" t="s">
        <v>23</v>
      </c>
      <c r="M1287" s="127" t="s">
        <v>24</v>
      </c>
      <c r="N1287" t="str">
        <f t="shared" si="23"/>
        <v>si</v>
      </c>
    </row>
    <row r="1288" spans="1:14" ht="60" hidden="1" x14ac:dyDescent="0.25">
      <c r="A1288" s="122">
        <v>1284</v>
      </c>
      <c r="B1288" s="122" t="s">
        <v>9220</v>
      </c>
      <c r="C1288" s="125">
        <v>43234</v>
      </c>
      <c r="D1288" s="122" t="s">
        <v>9221</v>
      </c>
      <c r="E1288" s="123" t="s">
        <v>9222</v>
      </c>
      <c r="F1288" s="129" t="s">
        <v>9223</v>
      </c>
      <c r="G1288" s="125">
        <v>43298</v>
      </c>
      <c r="H1288" s="122" t="s">
        <v>7135</v>
      </c>
      <c r="I1288" s="122" t="s">
        <v>5220</v>
      </c>
      <c r="J1288" s="122" t="s">
        <v>9224</v>
      </c>
      <c r="K1288" s="126" t="s">
        <v>9225</v>
      </c>
      <c r="L1288" s="127" t="s">
        <v>3698</v>
      </c>
      <c r="M1288" s="127" t="s">
        <v>24</v>
      </c>
      <c r="N1288" t="str">
        <f t="shared" si="23"/>
        <v>no</v>
      </c>
    </row>
    <row r="1289" spans="1:14" ht="72" hidden="1" x14ac:dyDescent="0.25">
      <c r="A1289" s="122">
        <v>1285</v>
      </c>
      <c r="B1289" s="122" t="s">
        <v>9226</v>
      </c>
      <c r="C1289" s="125">
        <v>43304</v>
      </c>
      <c r="D1289" s="122" t="s">
        <v>9227</v>
      </c>
      <c r="E1289" s="123" t="s">
        <v>9228</v>
      </c>
      <c r="F1289" s="129" t="s">
        <v>9229</v>
      </c>
      <c r="G1289" s="125">
        <v>43298</v>
      </c>
      <c r="H1289" s="122" t="s">
        <v>861</v>
      </c>
      <c r="I1289" s="122" t="s">
        <v>277</v>
      </c>
      <c r="J1289" s="122" t="s">
        <v>4711</v>
      </c>
      <c r="K1289" s="126" t="s">
        <v>9230</v>
      </c>
      <c r="L1289" s="127" t="s">
        <v>23</v>
      </c>
      <c r="M1289" s="127" t="s">
        <v>52</v>
      </c>
      <c r="N1289" t="str">
        <f t="shared" si="23"/>
        <v>si</v>
      </c>
    </row>
    <row r="1290" spans="1:14" ht="108" hidden="1" x14ac:dyDescent="0.25">
      <c r="A1290" s="122">
        <v>1286</v>
      </c>
      <c r="B1290" s="122" t="s">
        <v>9231</v>
      </c>
      <c r="C1290" s="125">
        <v>43298</v>
      </c>
      <c r="D1290" s="123" t="s">
        <v>9232</v>
      </c>
      <c r="E1290" s="123" t="s">
        <v>9233</v>
      </c>
      <c r="F1290" s="129" t="s">
        <v>9234</v>
      </c>
      <c r="G1290" s="125">
        <v>43298</v>
      </c>
      <c r="H1290" s="122" t="s">
        <v>9235</v>
      </c>
      <c r="I1290" s="122" t="s">
        <v>191</v>
      </c>
      <c r="J1290" s="122" t="s">
        <v>5442</v>
      </c>
      <c r="K1290" s="126" t="s">
        <v>9236</v>
      </c>
      <c r="L1290" s="127" t="s">
        <v>23</v>
      </c>
      <c r="M1290" s="127" t="s">
        <v>24</v>
      </c>
      <c r="N1290" t="str">
        <f t="shared" si="23"/>
        <v>si</v>
      </c>
    </row>
    <row r="1291" spans="1:14" ht="108" hidden="1" x14ac:dyDescent="0.25">
      <c r="A1291" s="122">
        <v>1287</v>
      </c>
      <c r="B1291" s="122" t="s">
        <v>9237</v>
      </c>
      <c r="C1291" s="125">
        <v>43298</v>
      </c>
      <c r="D1291" s="122" t="s">
        <v>9238</v>
      </c>
      <c r="E1291" s="123" t="s">
        <v>9239</v>
      </c>
      <c r="F1291" s="129" t="s">
        <v>9240</v>
      </c>
      <c r="G1291" s="125">
        <v>43298</v>
      </c>
      <c r="H1291" s="122" t="s">
        <v>636</v>
      </c>
      <c r="I1291" s="122" t="s">
        <v>4811</v>
      </c>
      <c r="J1291" s="122" t="s">
        <v>6024</v>
      </c>
      <c r="K1291" s="126" t="s">
        <v>9241</v>
      </c>
      <c r="L1291" s="127" t="s">
        <v>36</v>
      </c>
      <c r="M1291" s="127" t="s">
        <v>24</v>
      </c>
      <c r="N1291" t="str">
        <f t="shared" si="23"/>
        <v>si</v>
      </c>
    </row>
    <row r="1292" spans="1:14" ht="60" hidden="1" x14ac:dyDescent="0.25">
      <c r="A1292" s="122">
        <v>1288</v>
      </c>
      <c r="B1292" s="122" t="s">
        <v>9242</v>
      </c>
      <c r="C1292" s="125">
        <v>43299</v>
      </c>
      <c r="D1292" s="122" t="s">
        <v>9243</v>
      </c>
      <c r="E1292" s="123" t="s">
        <v>9244</v>
      </c>
      <c r="F1292" s="129" t="s">
        <v>9245</v>
      </c>
      <c r="G1292" s="125">
        <v>43298</v>
      </c>
      <c r="H1292" s="122" t="s">
        <v>6334</v>
      </c>
      <c r="I1292" s="122" t="s">
        <v>5220</v>
      </c>
      <c r="J1292" s="122" t="s">
        <v>9224</v>
      </c>
      <c r="K1292" s="126" t="s">
        <v>9246</v>
      </c>
      <c r="L1292" s="127" t="s">
        <v>3698</v>
      </c>
      <c r="M1292" s="127" t="s">
        <v>24</v>
      </c>
      <c r="N1292" t="str">
        <f t="shared" si="23"/>
        <v>si</v>
      </c>
    </row>
    <row r="1293" spans="1:14" ht="84" hidden="1" x14ac:dyDescent="0.25">
      <c r="A1293" s="122">
        <v>1289</v>
      </c>
      <c r="B1293" s="122" t="s">
        <v>4267</v>
      </c>
      <c r="C1293" s="125" t="s">
        <v>20</v>
      </c>
      <c r="D1293" s="122" t="s">
        <v>20</v>
      </c>
      <c r="E1293" s="123" t="s">
        <v>4719</v>
      </c>
      <c r="F1293" s="129" t="s">
        <v>9247</v>
      </c>
      <c r="G1293" s="125">
        <v>43298</v>
      </c>
      <c r="H1293" s="122" t="s">
        <v>20</v>
      </c>
      <c r="I1293" s="122" t="s">
        <v>179</v>
      </c>
      <c r="J1293" s="122" t="s">
        <v>179</v>
      </c>
      <c r="K1293" s="126" t="s">
        <v>9248</v>
      </c>
      <c r="L1293" s="127" t="s">
        <v>3698</v>
      </c>
      <c r="M1293" s="127" t="s">
        <v>24</v>
      </c>
      <c r="N1293" t="str">
        <f t="shared" si="23"/>
        <v>no es tupa</v>
      </c>
    </row>
    <row r="1294" spans="1:14" ht="36" hidden="1" x14ac:dyDescent="0.25">
      <c r="A1294" s="122">
        <v>1290</v>
      </c>
      <c r="B1294" s="122" t="s">
        <v>9249</v>
      </c>
      <c r="C1294" s="125" t="s">
        <v>20</v>
      </c>
      <c r="D1294" s="122" t="s">
        <v>20</v>
      </c>
      <c r="E1294" s="123" t="s">
        <v>9250</v>
      </c>
      <c r="F1294" s="129" t="s">
        <v>9251</v>
      </c>
      <c r="G1294" s="125">
        <v>43304</v>
      </c>
      <c r="H1294" s="122" t="s">
        <v>353</v>
      </c>
      <c r="I1294" s="122" t="s">
        <v>179</v>
      </c>
      <c r="J1294" s="122" t="s">
        <v>179</v>
      </c>
      <c r="K1294" s="126" t="s">
        <v>9252</v>
      </c>
      <c r="L1294" s="127" t="s">
        <v>36</v>
      </c>
      <c r="M1294" s="127" t="s">
        <v>24</v>
      </c>
      <c r="N1294" t="str">
        <f t="shared" si="23"/>
        <v>no es tupa</v>
      </c>
    </row>
    <row r="1295" spans="1:14" ht="60" hidden="1" x14ac:dyDescent="0.25">
      <c r="A1295" s="122">
        <v>1291</v>
      </c>
      <c r="B1295" s="122" t="s">
        <v>9253</v>
      </c>
      <c r="C1295" s="125">
        <v>43294</v>
      </c>
      <c r="D1295" s="122" t="s">
        <v>20</v>
      </c>
      <c r="E1295" s="123" t="s">
        <v>9254</v>
      </c>
      <c r="F1295" s="129" t="s">
        <v>9255</v>
      </c>
      <c r="G1295" s="125">
        <v>43304</v>
      </c>
      <c r="H1295" s="122" t="s">
        <v>5289</v>
      </c>
      <c r="I1295" s="122" t="s">
        <v>5227</v>
      </c>
      <c r="J1295" s="122" t="s">
        <v>4148</v>
      </c>
      <c r="K1295" s="126" t="s">
        <v>9256</v>
      </c>
      <c r="L1295" s="127" t="s">
        <v>3698</v>
      </c>
      <c r="M1295" s="127" t="s">
        <v>24</v>
      </c>
      <c r="N1295" t="str">
        <f t="shared" si="23"/>
        <v>no</v>
      </c>
    </row>
    <row r="1296" spans="1:14" ht="60" hidden="1" x14ac:dyDescent="0.25">
      <c r="A1296" s="122">
        <v>1292</v>
      </c>
      <c r="B1296" s="122" t="s">
        <v>20</v>
      </c>
      <c r="C1296" s="125" t="s">
        <v>20</v>
      </c>
      <c r="D1296" s="122" t="s">
        <v>20</v>
      </c>
      <c r="E1296" s="123" t="s">
        <v>9257</v>
      </c>
      <c r="F1296" s="129" t="s">
        <v>9258</v>
      </c>
      <c r="G1296" s="125">
        <v>43304</v>
      </c>
      <c r="H1296" s="122" t="s">
        <v>9197</v>
      </c>
      <c r="I1296" s="122" t="s">
        <v>179</v>
      </c>
      <c r="J1296" s="122" t="s">
        <v>2302</v>
      </c>
      <c r="K1296" s="126" t="s">
        <v>9259</v>
      </c>
      <c r="L1296" s="127" t="s">
        <v>23</v>
      </c>
      <c r="M1296" s="127" t="s">
        <v>24</v>
      </c>
      <c r="N1296" t="str">
        <f t="shared" si="23"/>
        <v>no es tupa</v>
      </c>
    </row>
    <row r="1297" spans="1:14" ht="96" hidden="1" x14ac:dyDescent="0.25">
      <c r="A1297" s="122">
        <v>1293</v>
      </c>
      <c r="B1297" s="122" t="s">
        <v>9260</v>
      </c>
      <c r="C1297" s="125">
        <v>43304</v>
      </c>
      <c r="D1297" s="122" t="s">
        <v>9261</v>
      </c>
      <c r="E1297" s="123" t="s">
        <v>9262</v>
      </c>
      <c r="F1297" s="129" t="s">
        <v>9263</v>
      </c>
      <c r="G1297" s="125">
        <v>43304</v>
      </c>
      <c r="H1297" s="122" t="s">
        <v>9264</v>
      </c>
      <c r="I1297" s="122" t="s">
        <v>5546</v>
      </c>
      <c r="J1297" s="122" t="s">
        <v>9265</v>
      </c>
      <c r="K1297" s="126" t="s">
        <v>9266</v>
      </c>
      <c r="L1297" s="127" t="s">
        <v>36</v>
      </c>
      <c r="M1297" s="127" t="s">
        <v>52</v>
      </c>
      <c r="N1297" t="str">
        <f t="shared" si="23"/>
        <v>si</v>
      </c>
    </row>
    <row r="1298" spans="1:14" ht="96" hidden="1" x14ac:dyDescent="0.25">
      <c r="A1298" s="122">
        <v>1294</v>
      </c>
      <c r="B1298" s="122" t="s">
        <v>9267</v>
      </c>
      <c r="C1298" s="125">
        <v>43305</v>
      </c>
      <c r="D1298" s="122" t="s">
        <v>9268</v>
      </c>
      <c r="E1298" s="123" t="s">
        <v>9269</v>
      </c>
      <c r="F1298" s="129" t="s">
        <v>9270</v>
      </c>
      <c r="G1298" s="125">
        <v>43305</v>
      </c>
      <c r="H1298" s="122" t="s">
        <v>60</v>
      </c>
      <c r="I1298" s="122" t="s">
        <v>5552</v>
      </c>
      <c r="J1298" s="122" t="s">
        <v>6091</v>
      </c>
      <c r="K1298" s="126" t="s">
        <v>9271</v>
      </c>
      <c r="L1298" s="127" t="s">
        <v>36</v>
      </c>
      <c r="M1298" s="127" t="s">
        <v>52</v>
      </c>
      <c r="N1298" t="str">
        <f t="shared" si="23"/>
        <v>si</v>
      </c>
    </row>
    <row r="1299" spans="1:14" ht="60" hidden="1" x14ac:dyDescent="0.25">
      <c r="A1299" s="122">
        <v>1295</v>
      </c>
      <c r="B1299" s="122" t="s">
        <v>9272</v>
      </c>
      <c r="C1299" s="125">
        <v>43314</v>
      </c>
      <c r="D1299" s="122" t="s">
        <v>20</v>
      </c>
      <c r="E1299" s="123" t="s">
        <v>9273</v>
      </c>
      <c r="F1299" s="129" t="s">
        <v>9274</v>
      </c>
      <c r="G1299" s="125">
        <v>43305</v>
      </c>
      <c r="H1299" s="122" t="s">
        <v>9275</v>
      </c>
      <c r="I1299" s="122" t="s">
        <v>5227</v>
      </c>
      <c r="J1299" s="122" t="s">
        <v>4148</v>
      </c>
      <c r="K1299" s="126" t="s">
        <v>9276</v>
      </c>
      <c r="L1299" s="127" t="s">
        <v>36</v>
      </c>
      <c r="M1299" s="127" t="s">
        <v>24</v>
      </c>
      <c r="N1299" t="str">
        <f t="shared" si="23"/>
        <v>si</v>
      </c>
    </row>
    <row r="1300" spans="1:14" ht="108" hidden="1" x14ac:dyDescent="0.25">
      <c r="A1300" s="122">
        <v>1296</v>
      </c>
      <c r="B1300" s="122" t="s">
        <v>9277</v>
      </c>
      <c r="C1300" s="125">
        <v>43306</v>
      </c>
      <c r="D1300" s="123" t="s">
        <v>9278</v>
      </c>
      <c r="E1300" s="123" t="s">
        <v>9279</v>
      </c>
      <c r="F1300" s="129" t="s">
        <v>9280</v>
      </c>
      <c r="G1300" s="125">
        <v>43306</v>
      </c>
      <c r="H1300" s="122" t="s">
        <v>9281</v>
      </c>
      <c r="I1300" s="122" t="s">
        <v>191</v>
      </c>
      <c r="J1300" s="122" t="s">
        <v>5442</v>
      </c>
      <c r="K1300" s="126" t="s">
        <v>9282</v>
      </c>
      <c r="L1300" s="127" t="s">
        <v>23</v>
      </c>
      <c r="M1300" s="127" t="s">
        <v>24</v>
      </c>
      <c r="N1300" t="str">
        <f t="shared" si="23"/>
        <v>si</v>
      </c>
    </row>
    <row r="1301" spans="1:14" ht="96" hidden="1" x14ac:dyDescent="0.25">
      <c r="A1301" s="122">
        <v>1297</v>
      </c>
      <c r="B1301" s="122" t="s">
        <v>9283</v>
      </c>
      <c r="C1301" s="125">
        <v>43306</v>
      </c>
      <c r="D1301" s="122" t="s">
        <v>9284</v>
      </c>
      <c r="E1301" s="123" t="s">
        <v>9285</v>
      </c>
      <c r="F1301" s="129" t="s">
        <v>9286</v>
      </c>
      <c r="G1301" s="125">
        <v>43306</v>
      </c>
      <c r="H1301" s="122" t="s">
        <v>353</v>
      </c>
      <c r="I1301" s="122" t="s">
        <v>5546</v>
      </c>
      <c r="J1301" s="122" t="s">
        <v>9265</v>
      </c>
      <c r="K1301" s="126" t="s">
        <v>9287</v>
      </c>
      <c r="L1301" s="127" t="s">
        <v>36</v>
      </c>
      <c r="M1301" s="127" t="s">
        <v>52</v>
      </c>
      <c r="N1301" t="str">
        <f t="shared" si="23"/>
        <v>si</v>
      </c>
    </row>
    <row r="1302" spans="1:14" ht="48" hidden="1" x14ac:dyDescent="0.25">
      <c r="A1302" s="122">
        <v>1298</v>
      </c>
      <c r="B1302" s="122" t="s">
        <v>9288</v>
      </c>
      <c r="C1302" s="125" t="s">
        <v>20</v>
      </c>
      <c r="D1302" s="122" t="s">
        <v>9289</v>
      </c>
      <c r="E1302" s="123" t="s">
        <v>9290</v>
      </c>
      <c r="F1302" s="129" t="s">
        <v>9291</v>
      </c>
      <c r="G1302" s="125">
        <v>43306</v>
      </c>
      <c r="H1302" s="122" t="s">
        <v>353</v>
      </c>
      <c r="I1302" s="122" t="s">
        <v>179</v>
      </c>
      <c r="J1302" s="122" t="s">
        <v>179</v>
      </c>
      <c r="K1302" s="126" t="s">
        <v>9292</v>
      </c>
      <c r="L1302" s="127" t="s">
        <v>36</v>
      </c>
      <c r="M1302" s="127" t="s">
        <v>24</v>
      </c>
      <c r="N1302" t="str">
        <f t="shared" si="23"/>
        <v>no es tupa</v>
      </c>
    </row>
    <row r="1303" spans="1:14" ht="84" hidden="1" x14ac:dyDescent="0.25">
      <c r="A1303" s="122">
        <v>1299</v>
      </c>
      <c r="B1303" s="122" t="s">
        <v>9293</v>
      </c>
      <c r="C1303" s="125" t="s">
        <v>20</v>
      </c>
      <c r="D1303" s="122" t="s">
        <v>20</v>
      </c>
      <c r="E1303" s="123" t="s">
        <v>9294</v>
      </c>
      <c r="F1303" s="129" t="s">
        <v>9295</v>
      </c>
      <c r="G1303" s="125">
        <v>43307</v>
      </c>
      <c r="H1303" s="122" t="s">
        <v>9296</v>
      </c>
      <c r="I1303" s="122" t="s">
        <v>4132</v>
      </c>
      <c r="J1303" s="122" t="s">
        <v>9297</v>
      </c>
      <c r="K1303" s="126" t="s">
        <v>9298</v>
      </c>
      <c r="L1303" s="127" t="s">
        <v>23</v>
      </c>
      <c r="M1303" s="127" t="s">
        <v>24</v>
      </c>
      <c r="N1303" t="str">
        <f t="shared" si="23"/>
        <v>no es tupa</v>
      </c>
    </row>
    <row r="1304" spans="1:14" ht="96" hidden="1" x14ac:dyDescent="0.25">
      <c r="A1304" s="122">
        <v>1300</v>
      </c>
      <c r="B1304" s="122" t="s">
        <v>9299</v>
      </c>
      <c r="C1304" s="125" t="s">
        <v>20</v>
      </c>
      <c r="D1304" s="122" t="s">
        <v>20</v>
      </c>
      <c r="E1304" s="123" t="s">
        <v>9300</v>
      </c>
      <c r="F1304" s="129" t="s">
        <v>9301</v>
      </c>
      <c r="G1304" s="125">
        <v>43307</v>
      </c>
      <c r="H1304" s="122" t="s">
        <v>6789</v>
      </c>
      <c r="I1304" s="122" t="s">
        <v>179</v>
      </c>
      <c r="J1304" s="122" t="s">
        <v>5173</v>
      </c>
      <c r="K1304" s="126" t="s">
        <v>9302</v>
      </c>
      <c r="L1304" s="127" t="s">
        <v>36</v>
      </c>
      <c r="M1304" s="127" t="s">
        <v>52</v>
      </c>
      <c r="N1304" t="str">
        <f t="shared" si="23"/>
        <v>no es tupa</v>
      </c>
    </row>
    <row r="1305" spans="1:14" ht="108" hidden="1" x14ac:dyDescent="0.25">
      <c r="A1305" s="122">
        <v>1301</v>
      </c>
      <c r="B1305" s="122" t="s">
        <v>9303</v>
      </c>
      <c r="C1305" s="125">
        <v>43384</v>
      </c>
      <c r="D1305" s="123" t="s">
        <v>9304</v>
      </c>
      <c r="E1305" s="123" t="s">
        <v>9305</v>
      </c>
      <c r="F1305" s="129" t="s">
        <v>9306</v>
      </c>
      <c r="G1305" s="125">
        <v>43307</v>
      </c>
      <c r="H1305" s="122" t="s">
        <v>9307</v>
      </c>
      <c r="I1305" s="122" t="s">
        <v>191</v>
      </c>
      <c r="J1305" s="122" t="s">
        <v>5442</v>
      </c>
      <c r="K1305" s="126" t="s">
        <v>9308</v>
      </c>
      <c r="L1305" s="127" t="s">
        <v>23</v>
      </c>
      <c r="M1305" s="127" t="s">
        <v>24</v>
      </c>
      <c r="N1305" t="str">
        <f t="shared" si="23"/>
        <v>si</v>
      </c>
    </row>
    <row r="1306" spans="1:14" ht="36" hidden="1" x14ac:dyDescent="0.25">
      <c r="A1306" s="122">
        <v>1302</v>
      </c>
      <c r="B1306" s="122" t="s">
        <v>20</v>
      </c>
      <c r="C1306" s="125" t="s">
        <v>20</v>
      </c>
      <c r="D1306" s="122" t="s">
        <v>9309</v>
      </c>
      <c r="E1306" s="123" t="s">
        <v>9310</v>
      </c>
      <c r="F1306" s="129" t="s">
        <v>9311</v>
      </c>
      <c r="G1306" s="125">
        <v>43307</v>
      </c>
      <c r="H1306" s="122" t="s">
        <v>130</v>
      </c>
      <c r="I1306" s="122" t="s">
        <v>179</v>
      </c>
      <c r="J1306" s="122" t="s">
        <v>179</v>
      </c>
      <c r="K1306" s="126" t="s">
        <v>9312</v>
      </c>
      <c r="L1306" s="127" t="s">
        <v>36</v>
      </c>
      <c r="M1306" s="127" t="s">
        <v>24</v>
      </c>
      <c r="N1306" t="str">
        <f t="shared" si="23"/>
        <v>no es tupa</v>
      </c>
    </row>
    <row r="1307" spans="1:14" ht="72" hidden="1" x14ac:dyDescent="0.25">
      <c r="A1307" s="122">
        <v>1303</v>
      </c>
      <c r="B1307" s="122" t="s">
        <v>20</v>
      </c>
      <c r="C1307" s="125" t="s">
        <v>20</v>
      </c>
      <c r="D1307" s="123" t="s">
        <v>9313</v>
      </c>
      <c r="E1307" s="123" t="s">
        <v>20</v>
      </c>
      <c r="F1307" s="129" t="s">
        <v>9314</v>
      </c>
      <c r="G1307" s="125">
        <v>43307</v>
      </c>
      <c r="H1307" s="122" t="s">
        <v>7355</v>
      </c>
      <c r="I1307" s="122" t="s">
        <v>6867</v>
      </c>
      <c r="J1307" s="122" t="s">
        <v>9315</v>
      </c>
      <c r="K1307" s="126" t="s">
        <v>9316</v>
      </c>
      <c r="L1307" s="127" t="s">
        <v>23</v>
      </c>
      <c r="M1307" s="127" t="s">
        <v>24</v>
      </c>
      <c r="N1307" t="str">
        <f t="shared" si="23"/>
        <v>no es tupa</v>
      </c>
    </row>
    <row r="1308" spans="1:14" ht="84" hidden="1" x14ac:dyDescent="0.25">
      <c r="A1308" s="122">
        <v>1304</v>
      </c>
      <c r="B1308" s="122" t="s">
        <v>9317</v>
      </c>
      <c r="C1308" s="125" t="s">
        <v>20</v>
      </c>
      <c r="D1308" s="122" t="s">
        <v>9318</v>
      </c>
      <c r="E1308" s="123" t="s">
        <v>20</v>
      </c>
      <c r="F1308" s="129" t="s">
        <v>9319</v>
      </c>
      <c r="G1308" s="125">
        <v>43307</v>
      </c>
      <c r="H1308" s="122" t="s">
        <v>9320</v>
      </c>
      <c r="I1308" s="122" t="s">
        <v>6867</v>
      </c>
      <c r="J1308" s="122" t="s">
        <v>7594</v>
      </c>
      <c r="K1308" s="126" t="s">
        <v>9321</v>
      </c>
      <c r="L1308" s="127" t="s">
        <v>23</v>
      </c>
      <c r="M1308" s="127" t="s">
        <v>24</v>
      </c>
      <c r="N1308" t="str">
        <f t="shared" si="23"/>
        <v>no es tupa</v>
      </c>
    </row>
    <row r="1309" spans="1:14" ht="48" hidden="1" x14ac:dyDescent="0.25">
      <c r="A1309" s="122">
        <v>1305</v>
      </c>
      <c r="B1309" s="122" t="s">
        <v>20</v>
      </c>
      <c r="C1309" s="125" t="s">
        <v>20</v>
      </c>
      <c r="D1309" s="122" t="s">
        <v>9322</v>
      </c>
      <c r="E1309" s="123" t="s">
        <v>20</v>
      </c>
      <c r="F1309" s="129" t="s">
        <v>9323</v>
      </c>
      <c r="G1309" s="125">
        <v>43307</v>
      </c>
      <c r="H1309" s="122" t="s">
        <v>9324</v>
      </c>
      <c r="I1309" s="122" t="s">
        <v>6867</v>
      </c>
      <c r="J1309" s="122" t="s">
        <v>9315</v>
      </c>
      <c r="K1309" s="126" t="s">
        <v>9325</v>
      </c>
      <c r="L1309" s="127" t="s">
        <v>23</v>
      </c>
      <c r="M1309" s="127" t="s">
        <v>24</v>
      </c>
      <c r="N1309" t="str">
        <f t="shared" si="23"/>
        <v>no es tupa</v>
      </c>
    </row>
    <row r="1310" spans="1:14" ht="48" hidden="1" x14ac:dyDescent="0.25">
      <c r="A1310" s="122">
        <v>1306</v>
      </c>
      <c r="B1310" s="122" t="s">
        <v>20</v>
      </c>
      <c r="C1310" s="125" t="s">
        <v>20</v>
      </c>
      <c r="D1310" s="122" t="s">
        <v>9326</v>
      </c>
      <c r="E1310" s="123" t="s">
        <v>20</v>
      </c>
      <c r="F1310" s="129" t="s">
        <v>9327</v>
      </c>
      <c r="G1310" s="125">
        <v>43307</v>
      </c>
      <c r="H1310" s="122" t="s">
        <v>8487</v>
      </c>
      <c r="I1310" s="122" t="s">
        <v>6867</v>
      </c>
      <c r="J1310" s="122" t="s">
        <v>9315</v>
      </c>
      <c r="K1310" s="126" t="s">
        <v>9328</v>
      </c>
      <c r="L1310" s="127" t="s">
        <v>23</v>
      </c>
      <c r="M1310" s="127" t="s">
        <v>24</v>
      </c>
      <c r="N1310" t="str">
        <f t="shared" si="23"/>
        <v>no es tupa</v>
      </c>
    </row>
    <row r="1311" spans="1:14" ht="96" hidden="1" x14ac:dyDescent="0.25">
      <c r="A1311" s="122">
        <v>1307</v>
      </c>
      <c r="B1311" s="122" t="s">
        <v>9329</v>
      </c>
      <c r="C1311" s="125" t="s">
        <v>20</v>
      </c>
      <c r="D1311" s="122" t="s">
        <v>9330</v>
      </c>
      <c r="E1311" s="123" t="s">
        <v>20</v>
      </c>
      <c r="F1311" s="129" t="s">
        <v>9331</v>
      </c>
      <c r="G1311" s="125">
        <v>43307</v>
      </c>
      <c r="H1311" s="122" t="s">
        <v>9332</v>
      </c>
      <c r="I1311" s="122" t="s">
        <v>6867</v>
      </c>
      <c r="J1311" s="122" t="s">
        <v>7594</v>
      </c>
      <c r="K1311" s="126" t="s">
        <v>9333</v>
      </c>
      <c r="L1311" s="127" t="s">
        <v>23</v>
      </c>
      <c r="M1311" s="127" t="s">
        <v>24</v>
      </c>
      <c r="N1311" t="str">
        <f t="shared" si="23"/>
        <v>no es tupa</v>
      </c>
    </row>
    <row r="1312" spans="1:14" ht="72" hidden="1" x14ac:dyDescent="0.25">
      <c r="A1312" s="122">
        <v>1308</v>
      </c>
      <c r="B1312" s="122" t="s">
        <v>6863</v>
      </c>
      <c r="C1312" s="125" t="s">
        <v>20</v>
      </c>
      <c r="D1312" s="122" t="s">
        <v>9334</v>
      </c>
      <c r="E1312" s="123" t="s">
        <v>20</v>
      </c>
      <c r="F1312" s="129" t="s">
        <v>9335</v>
      </c>
      <c r="G1312" s="125">
        <v>43307</v>
      </c>
      <c r="H1312" s="122" t="s">
        <v>9336</v>
      </c>
      <c r="I1312" s="122" t="s">
        <v>6867</v>
      </c>
      <c r="J1312" s="122" t="s">
        <v>7342</v>
      </c>
      <c r="K1312" s="126" t="s">
        <v>9337</v>
      </c>
      <c r="L1312" s="127" t="s">
        <v>23</v>
      </c>
      <c r="M1312" s="127" t="s">
        <v>24</v>
      </c>
      <c r="N1312" t="str">
        <f t="shared" si="23"/>
        <v>no es tupa</v>
      </c>
    </row>
    <row r="1313" spans="1:14" ht="96" hidden="1" x14ac:dyDescent="0.25">
      <c r="A1313" s="122">
        <v>1309</v>
      </c>
      <c r="B1313" s="122" t="s">
        <v>9338</v>
      </c>
      <c r="C1313" s="125" t="s">
        <v>20</v>
      </c>
      <c r="D1313" s="122" t="s">
        <v>20</v>
      </c>
      <c r="E1313" s="122" t="s">
        <v>9339</v>
      </c>
      <c r="F1313" s="129" t="s">
        <v>9340</v>
      </c>
      <c r="G1313" s="125">
        <v>43307</v>
      </c>
      <c r="H1313" s="122" t="s">
        <v>9341</v>
      </c>
      <c r="I1313" s="122" t="s">
        <v>6867</v>
      </c>
      <c r="J1313" s="122" t="s">
        <v>7594</v>
      </c>
      <c r="K1313" s="126" t="s">
        <v>9342</v>
      </c>
      <c r="L1313" s="127" t="s">
        <v>23</v>
      </c>
      <c r="M1313" s="127" t="s">
        <v>24</v>
      </c>
      <c r="N1313" t="str">
        <f t="shared" si="23"/>
        <v>no es tupa</v>
      </c>
    </row>
    <row r="1314" spans="1:14" ht="84" hidden="1" x14ac:dyDescent="0.25">
      <c r="A1314" s="122">
        <v>1310</v>
      </c>
      <c r="B1314" s="122" t="s">
        <v>9343</v>
      </c>
      <c r="C1314" s="125" t="s">
        <v>20</v>
      </c>
      <c r="D1314" s="122" t="s">
        <v>20</v>
      </c>
      <c r="E1314" s="122" t="s">
        <v>9344</v>
      </c>
      <c r="F1314" s="129" t="s">
        <v>9345</v>
      </c>
      <c r="G1314" s="125">
        <v>43307</v>
      </c>
      <c r="H1314" s="122" t="s">
        <v>8509</v>
      </c>
      <c r="I1314" s="122" t="s">
        <v>6867</v>
      </c>
      <c r="J1314" s="122" t="s">
        <v>9346</v>
      </c>
      <c r="K1314" s="126" t="s">
        <v>9347</v>
      </c>
      <c r="L1314" s="127" t="s">
        <v>23</v>
      </c>
      <c r="M1314" s="127" t="s">
        <v>24</v>
      </c>
      <c r="N1314" t="str">
        <f t="shared" si="23"/>
        <v>no es tupa</v>
      </c>
    </row>
    <row r="1315" spans="1:14" ht="57.75" hidden="1" customHeight="1" x14ac:dyDescent="0.25">
      <c r="A1315" s="122">
        <v>1311</v>
      </c>
      <c r="B1315" s="122" t="s">
        <v>20</v>
      </c>
      <c r="C1315" s="125" t="s">
        <v>20</v>
      </c>
      <c r="D1315" s="122" t="s">
        <v>20</v>
      </c>
      <c r="E1315" s="123" t="s">
        <v>20</v>
      </c>
      <c r="F1315" s="129" t="s">
        <v>9348</v>
      </c>
      <c r="G1315" s="125" t="s">
        <v>20</v>
      </c>
      <c r="H1315" s="122" t="s">
        <v>20</v>
      </c>
      <c r="I1315" s="122" t="s">
        <v>20</v>
      </c>
      <c r="J1315" s="122" t="s">
        <v>9349</v>
      </c>
      <c r="K1315" s="134" t="s">
        <v>20</v>
      </c>
      <c r="L1315" s="127" t="s">
        <v>20</v>
      </c>
      <c r="M1315" s="127" t="s">
        <v>20</v>
      </c>
      <c r="N1315" t="s">
        <v>9350</v>
      </c>
    </row>
    <row r="1316" spans="1:14" ht="84" hidden="1" x14ac:dyDescent="0.25">
      <c r="A1316" s="122">
        <v>1312</v>
      </c>
      <c r="B1316" s="122" t="s">
        <v>7344</v>
      </c>
      <c r="C1316" s="125" t="s">
        <v>20</v>
      </c>
      <c r="D1316" s="122" t="s">
        <v>20</v>
      </c>
      <c r="E1316" s="122" t="s">
        <v>9351</v>
      </c>
      <c r="F1316" s="129" t="s">
        <v>9352</v>
      </c>
      <c r="G1316" s="125">
        <v>43307</v>
      </c>
      <c r="H1316" s="122" t="s">
        <v>9353</v>
      </c>
      <c r="I1316" s="122" t="s">
        <v>6867</v>
      </c>
      <c r="J1316" s="122" t="s">
        <v>7342</v>
      </c>
      <c r="K1316" s="126" t="s">
        <v>9354</v>
      </c>
      <c r="L1316" s="127" t="s">
        <v>23</v>
      </c>
      <c r="M1316" s="127" t="s">
        <v>24</v>
      </c>
      <c r="N1316" t="str">
        <f t="shared" ref="N1316:N1379" si="24">IF(C1316="-","no es tupa",IF(G1316&lt;=C1316,"si","no"))</f>
        <v>no es tupa</v>
      </c>
    </row>
    <row r="1317" spans="1:14" ht="72" hidden="1" x14ac:dyDescent="0.25">
      <c r="A1317" s="122">
        <v>1313</v>
      </c>
      <c r="B1317" s="122" t="s">
        <v>7344</v>
      </c>
      <c r="C1317" s="125" t="s">
        <v>20</v>
      </c>
      <c r="D1317" s="122" t="s">
        <v>9355</v>
      </c>
      <c r="E1317" s="123" t="s">
        <v>20</v>
      </c>
      <c r="F1317" s="129" t="s">
        <v>9356</v>
      </c>
      <c r="G1317" s="125">
        <v>43307</v>
      </c>
      <c r="H1317" s="122" t="s">
        <v>9357</v>
      </c>
      <c r="I1317" s="122" t="s">
        <v>6867</v>
      </c>
      <c r="J1317" s="122" t="s">
        <v>7342</v>
      </c>
      <c r="K1317" s="126" t="s">
        <v>9358</v>
      </c>
      <c r="L1317" s="127" t="s">
        <v>23</v>
      </c>
      <c r="M1317" s="127" t="s">
        <v>24</v>
      </c>
      <c r="N1317" t="str">
        <f t="shared" si="24"/>
        <v>no es tupa</v>
      </c>
    </row>
    <row r="1318" spans="1:14" ht="72" hidden="1" x14ac:dyDescent="0.25">
      <c r="A1318" s="122">
        <v>1314</v>
      </c>
      <c r="B1318" s="122" t="s">
        <v>9343</v>
      </c>
      <c r="C1318" s="125" t="s">
        <v>20</v>
      </c>
      <c r="D1318" s="122" t="s">
        <v>20</v>
      </c>
      <c r="E1318" s="122" t="s">
        <v>9359</v>
      </c>
      <c r="F1318" s="129" t="s">
        <v>9360</v>
      </c>
      <c r="G1318" s="125">
        <v>43307</v>
      </c>
      <c r="H1318" s="122" t="s">
        <v>9361</v>
      </c>
      <c r="I1318" s="122" t="s">
        <v>6867</v>
      </c>
      <c r="J1318" s="122" t="s">
        <v>7594</v>
      </c>
      <c r="K1318" s="126" t="s">
        <v>9362</v>
      </c>
      <c r="L1318" s="127" t="s">
        <v>23</v>
      </c>
      <c r="M1318" s="127" t="s">
        <v>24</v>
      </c>
      <c r="N1318" t="str">
        <f t="shared" si="24"/>
        <v>no es tupa</v>
      </c>
    </row>
    <row r="1319" spans="1:14" ht="84" hidden="1" x14ac:dyDescent="0.25">
      <c r="A1319" s="122">
        <v>1315</v>
      </c>
      <c r="B1319" s="122" t="s">
        <v>7344</v>
      </c>
      <c r="C1319" s="125" t="s">
        <v>20</v>
      </c>
      <c r="D1319" s="122" t="s">
        <v>20</v>
      </c>
      <c r="E1319" s="123" t="s">
        <v>9363</v>
      </c>
      <c r="F1319" s="129" t="s">
        <v>9364</v>
      </c>
      <c r="G1319" s="125">
        <v>43311</v>
      </c>
      <c r="H1319" s="122" t="s">
        <v>9336</v>
      </c>
      <c r="I1319" s="122" t="s">
        <v>6867</v>
      </c>
      <c r="J1319" s="122" t="s">
        <v>7342</v>
      </c>
      <c r="K1319" s="126" t="s">
        <v>9365</v>
      </c>
      <c r="L1319" s="127" t="s">
        <v>23</v>
      </c>
      <c r="M1319" s="127" t="s">
        <v>24</v>
      </c>
      <c r="N1319" t="str">
        <f t="shared" si="24"/>
        <v>no es tupa</v>
      </c>
    </row>
    <row r="1320" spans="1:14" ht="84" hidden="1" x14ac:dyDescent="0.25">
      <c r="A1320" s="122">
        <v>1316</v>
      </c>
      <c r="B1320" s="122" t="s">
        <v>7344</v>
      </c>
      <c r="C1320" s="125" t="s">
        <v>20</v>
      </c>
      <c r="D1320" s="122" t="s">
        <v>20</v>
      </c>
      <c r="E1320" s="123" t="s">
        <v>9366</v>
      </c>
      <c r="F1320" s="129" t="s">
        <v>9367</v>
      </c>
      <c r="G1320" s="125">
        <v>43311</v>
      </c>
      <c r="H1320" s="122" t="s">
        <v>9336</v>
      </c>
      <c r="I1320" s="122" t="s">
        <v>6867</v>
      </c>
      <c r="J1320" s="122" t="s">
        <v>7342</v>
      </c>
      <c r="K1320" s="126" t="s">
        <v>9368</v>
      </c>
      <c r="L1320" s="127" t="s">
        <v>23</v>
      </c>
      <c r="M1320" s="127" t="s">
        <v>24</v>
      </c>
      <c r="N1320" t="str">
        <f t="shared" si="24"/>
        <v>no es tupa</v>
      </c>
    </row>
    <row r="1321" spans="1:14" ht="84" hidden="1" x14ac:dyDescent="0.25">
      <c r="A1321" s="122">
        <v>1317</v>
      </c>
      <c r="B1321" s="122" t="s">
        <v>9369</v>
      </c>
      <c r="C1321" s="125">
        <v>43312</v>
      </c>
      <c r="D1321" s="122" t="s">
        <v>20</v>
      </c>
      <c r="E1321" s="123" t="s">
        <v>9370</v>
      </c>
      <c r="F1321" s="129" t="s">
        <v>9371</v>
      </c>
      <c r="G1321" s="125">
        <v>43311</v>
      </c>
      <c r="H1321" s="122" t="s">
        <v>489</v>
      </c>
      <c r="I1321" s="122" t="s">
        <v>5227</v>
      </c>
      <c r="J1321" s="122" t="s">
        <v>78</v>
      </c>
      <c r="K1321" s="126" t="s">
        <v>9372</v>
      </c>
      <c r="L1321" s="127" t="s">
        <v>36</v>
      </c>
      <c r="M1321" s="127" t="s">
        <v>24</v>
      </c>
      <c r="N1321" t="str">
        <f t="shared" si="24"/>
        <v>si</v>
      </c>
    </row>
    <row r="1322" spans="1:14" ht="96" hidden="1" x14ac:dyDescent="0.25">
      <c r="A1322" s="122">
        <v>1318</v>
      </c>
      <c r="B1322" s="122" t="s">
        <v>9373</v>
      </c>
      <c r="C1322" s="125">
        <v>43312</v>
      </c>
      <c r="D1322" s="122" t="s">
        <v>9374</v>
      </c>
      <c r="E1322" s="123" t="s">
        <v>9375</v>
      </c>
      <c r="F1322" s="129" t="s">
        <v>9376</v>
      </c>
      <c r="G1322" s="125">
        <v>43311</v>
      </c>
      <c r="H1322" s="122" t="s">
        <v>9377</v>
      </c>
      <c r="I1322" s="122" t="s">
        <v>5536</v>
      </c>
      <c r="J1322" s="122" t="s">
        <v>5482</v>
      </c>
      <c r="K1322" s="126" t="s">
        <v>9378</v>
      </c>
      <c r="L1322" s="127" t="s">
        <v>3698</v>
      </c>
      <c r="M1322" s="127" t="s">
        <v>24</v>
      </c>
      <c r="N1322" t="str">
        <f t="shared" si="24"/>
        <v>si</v>
      </c>
    </row>
    <row r="1323" spans="1:14" ht="60" hidden="1" x14ac:dyDescent="0.25">
      <c r="A1323" s="122">
        <v>1319</v>
      </c>
      <c r="B1323" s="122" t="s">
        <v>9379</v>
      </c>
      <c r="C1323" s="125" t="s">
        <v>20</v>
      </c>
      <c r="D1323" s="122" t="s">
        <v>9380</v>
      </c>
      <c r="E1323" s="123" t="s">
        <v>20</v>
      </c>
      <c r="F1323" s="129" t="s">
        <v>9381</v>
      </c>
      <c r="G1323" s="125">
        <v>43311</v>
      </c>
      <c r="H1323" s="122" t="s">
        <v>20</v>
      </c>
      <c r="I1323" s="122" t="s">
        <v>179</v>
      </c>
      <c r="J1323" s="122" t="s">
        <v>8533</v>
      </c>
      <c r="K1323" s="126" t="s">
        <v>9382</v>
      </c>
      <c r="L1323" s="127" t="s">
        <v>23</v>
      </c>
      <c r="M1323" s="127" t="s">
        <v>24</v>
      </c>
      <c r="N1323" t="str">
        <f t="shared" si="24"/>
        <v>no es tupa</v>
      </c>
    </row>
    <row r="1324" spans="1:14" ht="60" hidden="1" x14ac:dyDescent="0.25">
      <c r="A1324" s="122">
        <v>1320</v>
      </c>
      <c r="B1324" s="122" t="s">
        <v>9383</v>
      </c>
      <c r="C1324" s="125">
        <v>43320</v>
      </c>
      <c r="D1324" s="122" t="s">
        <v>20</v>
      </c>
      <c r="E1324" s="123" t="s">
        <v>9384</v>
      </c>
      <c r="F1324" s="129" t="s">
        <v>9385</v>
      </c>
      <c r="G1324" s="125">
        <v>43318</v>
      </c>
      <c r="H1324" s="122" t="s">
        <v>45</v>
      </c>
      <c r="I1324" s="122" t="s">
        <v>5927</v>
      </c>
      <c r="J1324" s="122" t="s">
        <v>5928</v>
      </c>
      <c r="K1324" s="126" t="s">
        <v>9386</v>
      </c>
      <c r="L1324" s="127" t="s">
        <v>36</v>
      </c>
      <c r="M1324" s="127" t="s">
        <v>24</v>
      </c>
      <c r="N1324" t="str">
        <f t="shared" si="24"/>
        <v>si</v>
      </c>
    </row>
    <row r="1325" spans="1:14" ht="84" hidden="1" x14ac:dyDescent="0.25">
      <c r="A1325" s="122">
        <v>1321</v>
      </c>
      <c r="B1325" s="122" t="s">
        <v>9387</v>
      </c>
      <c r="C1325" s="125">
        <v>43318</v>
      </c>
      <c r="D1325" s="122" t="s">
        <v>20</v>
      </c>
      <c r="E1325" s="123" t="s">
        <v>9388</v>
      </c>
      <c r="F1325" s="129" t="s">
        <v>9389</v>
      </c>
      <c r="G1325" s="125">
        <v>43318</v>
      </c>
      <c r="H1325" s="122" t="s">
        <v>9390</v>
      </c>
      <c r="I1325" s="122" t="s">
        <v>5227</v>
      </c>
      <c r="J1325" s="122" t="s">
        <v>78</v>
      </c>
      <c r="K1325" s="126" t="s">
        <v>9391</v>
      </c>
      <c r="L1325" s="127" t="s">
        <v>36</v>
      </c>
      <c r="M1325" s="127" t="s">
        <v>24</v>
      </c>
      <c r="N1325" t="str">
        <f t="shared" si="24"/>
        <v>si</v>
      </c>
    </row>
    <row r="1326" spans="1:14" ht="132" hidden="1" x14ac:dyDescent="0.25">
      <c r="A1326" s="122">
        <v>1322</v>
      </c>
      <c r="B1326" s="122" t="s">
        <v>9392</v>
      </c>
      <c r="C1326" s="125" t="s">
        <v>20</v>
      </c>
      <c r="D1326" s="122" t="s">
        <v>20</v>
      </c>
      <c r="E1326" s="123" t="s">
        <v>9393</v>
      </c>
      <c r="F1326" s="129" t="s">
        <v>9394</v>
      </c>
      <c r="G1326" s="125">
        <v>43318</v>
      </c>
      <c r="H1326" s="122" t="s">
        <v>6223</v>
      </c>
      <c r="I1326" s="122" t="s">
        <v>179</v>
      </c>
      <c r="J1326" s="122" t="s">
        <v>9395</v>
      </c>
      <c r="K1326" s="126" t="s">
        <v>9396</v>
      </c>
      <c r="L1326" s="127" t="s">
        <v>3698</v>
      </c>
      <c r="M1326" s="127" t="s">
        <v>24</v>
      </c>
      <c r="N1326" t="str">
        <f t="shared" si="24"/>
        <v>no es tupa</v>
      </c>
    </row>
    <row r="1327" spans="1:14" ht="108" hidden="1" x14ac:dyDescent="0.25">
      <c r="A1327" s="122">
        <v>1323</v>
      </c>
      <c r="B1327" s="122" t="s">
        <v>9397</v>
      </c>
      <c r="C1327" s="125">
        <v>43376</v>
      </c>
      <c r="D1327" s="123" t="s">
        <v>9398</v>
      </c>
      <c r="E1327" s="123" t="s">
        <v>9399</v>
      </c>
      <c r="F1327" s="129" t="s">
        <v>9400</v>
      </c>
      <c r="G1327" s="125">
        <v>43319</v>
      </c>
      <c r="H1327" s="122" t="s">
        <v>9401</v>
      </c>
      <c r="I1327" s="122" t="s">
        <v>191</v>
      </c>
      <c r="J1327" s="122" t="s">
        <v>5442</v>
      </c>
      <c r="K1327" s="126" t="s">
        <v>9402</v>
      </c>
      <c r="L1327" s="127" t="s">
        <v>23</v>
      </c>
      <c r="M1327" s="127" t="s">
        <v>24</v>
      </c>
      <c r="N1327" t="str">
        <f t="shared" si="24"/>
        <v>si</v>
      </c>
    </row>
    <row r="1328" spans="1:14" ht="108" hidden="1" x14ac:dyDescent="0.25">
      <c r="A1328" s="122">
        <v>1324</v>
      </c>
      <c r="B1328" s="122" t="s">
        <v>9403</v>
      </c>
      <c r="C1328" s="125">
        <v>43410</v>
      </c>
      <c r="D1328" s="123" t="s">
        <v>9404</v>
      </c>
      <c r="E1328" s="123" t="s">
        <v>9405</v>
      </c>
      <c r="F1328" s="129" t="s">
        <v>9406</v>
      </c>
      <c r="G1328" s="125">
        <v>43319</v>
      </c>
      <c r="H1328" s="122" t="s">
        <v>1096</v>
      </c>
      <c r="I1328" s="122" t="s">
        <v>191</v>
      </c>
      <c r="J1328" s="122" t="s">
        <v>5442</v>
      </c>
      <c r="K1328" s="126" t="s">
        <v>9407</v>
      </c>
      <c r="L1328" s="127" t="s">
        <v>23</v>
      </c>
      <c r="M1328" s="127" t="s">
        <v>24</v>
      </c>
      <c r="N1328" t="str">
        <f t="shared" si="24"/>
        <v>si</v>
      </c>
    </row>
    <row r="1329" spans="1:14" ht="108" hidden="1" x14ac:dyDescent="0.25">
      <c r="A1329" s="122">
        <v>1325</v>
      </c>
      <c r="B1329" s="122" t="s">
        <v>9408</v>
      </c>
      <c r="C1329" s="125">
        <v>43320</v>
      </c>
      <c r="D1329" s="122" t="s">
        <v>9409</v>
      </c>
      <c r="E1329" s="123" t="s">
        <v>9410</v>
      </c>
      <c r="F1329" s="129" t="s">
        <v>9411</v>
      </c>
      <c r="G1329" s="125">
        <v>43320</v>
      </c>
      <c r="H1329" s="122" t="s">
        <v>9412</v>
      </c>
      <c r="I1329" s="122" t="s">
        <v>5536</v>
      </c>
      <c r="J1329" s="122" t="s">
        <v>4237</v>
      </c>
      <c r="K1329" s="126" t="s">
        <v>9413</v>
      </c>
      <c r="L1329" s="127" t="s">
        <v>36</v>
      </c>
      <c r="M1329" s="127" t="s">
        <v>24</v>
      </c>
      <c r="N1329" t="str">
        <f t="shared" si="24"/>
        <v>si</v>
      </c>
    </row>
    <row r="1330" spans="1:14" ht="96" hidden="1" x14ac:dyDescent="0.25">
      <c r="A1330" s="122">
        <v>1326</v>
      </c>
      <c r="B1330" s="122" t="s">
        <v>9414</v>
      </c>
      <c r="C1330" s="125">
        <v>43320</v>
      </c>
      <c r="D1330" s="122" t="s">
        <v>9415</v>
      </c>
      <c r="E1330" s="123" t="s">
        <v>9416</v>
      </c>
      <c r="F1330" s="129" t="s">
        <v>9417</v>
      </c>
      <c r="G1330" s="125">
        <v>43320</v>
      </c>
      <c r="H1330" s="122" t="s">
        <v>9418</v>
      </c>
      <c r="I1330" s="122" t="s">
        <v>5536</v>
      </c>
      <c r="J1330" s="122" t="s">
        <v>5482</v>
      </c>
      <c r="K1330" s="126" t="s">
        <v>9419</v>
      </c>
      <c r="L1330" s="127" t="s">
        <v>3698</v>
      </c>
      <c r="M1330" s="127" t="s">
        <v>24</v>
      </c>
      <c r="N1330" t="str">
        <f t="shared" si="24"/>
        <v>si</v>
      </c>
    </row>
    <row r="1331" spans="1:14" ht="84" hidden="1" x14ac:dyDescent="0.25">
      <c r="A1331" s="122">
        <v>1327</v>
      </c>
      <c r="B1331" s="122" t="s">
        <v>9420</v>
      </c>
      <c r="C1331" s="125" t="s">
        <v>20</v>
      </c>
      <c r="D1331" s="123" t="s">
        <v>20</v>
      </c>
      <c r="E1331" s="123" t="s">
        <v>9421</v>
      </c>
      <c r="F1331" s="129" t="s">
        <v>9422</v>
      </c>
      <c r="G1331" s="125">
        <v>43320</v>
      </c>
      <c r="H1331" s="122" t="s">
        <v>3444</v>
      </c>
      <c r="I1331" s="122" t="s">
        <v>4223</v>
      </c>
      <c r="J1331" s="122" t="s">
        <v>179</v>
      </c>
      <c r="K1331" s="126" t="s">
        <v>9423</v>
      </c>
      <c r="L1331" s="127" t="s">
        <v>23</v>
      </c>
      <c r="M1331" s="127" t="s">
        <v>24</v>
      </c>
      <c r="N1331" t="str">
        <f t="shared" si="24"/>
        <v>no es tupa</v>
      </c>
    </row>
    <row r="1332" spans="1:14" ht="96" hidden="1" x14ac:dyDescent="0.25">
      <c r="A1332" s="122">
        <v>1328</v>
      </c>
      <c r="B1332" s="122" t="s">
        <v>9424</v>
      </c>
      <c r="C1332" s="125" t="s">
        <v>20</v>
      </c>
      <c r="D1332" s="123" t="s">
        <v>9425</v>
      </c>
      <c r="E1332" s="123" t="s">
        <v>9426</v>
      </c>
      <c r="F1332" s="129" t="s">
        <v>9427</v>
      </c>
      <c r="G1332" s="125">
        <v>43320</v>
      </c>
      <c r="H1332" s="122" t="s">
        <v>5893</v>
      </c>
      <c r="I1332" s="122" t="s">
        <v>179</v>
      </c>
      <c r="J1332" s="122" t="s">
        <v>7337</v>
      </c>
      <c r="K1332" s="126" t="s">
        <v>9428</v>
      </c>
      <c r="L1332" s="127" t="s">
        <v>23</v>
      </c>
      <c r="M1332" s="127" t="s">
        <v>24</v>
      </c>
      <c r="N1332" t="str">
        <f t="shared" si="24"/>
        <v>no es tupa</v>
      </c>
    </row>
    <row r="1333" spans="1:14" ht="108" hidden="1" x14ac:dyDescent="0.25">
      <c r="A1333" s="122">
        <v>1329</v>
      </c>
      <c r="B1333" s="122" t="s">
        <v>9429</v>
      </c>
      <c r="C1333" s="125">
        <v>43371</v>
      </c>
      <c r="D1333" s="123" t="s">
        <v>9430</v>
      </c>
      <c r="E1333" s="123" t="s">
        <v>9431</v>
      </c>
      <c r="F1333" s="129" t="s">
        <v>9432</v>
      </c>
      <c r="G1333" s="125">
        <v>43321</v>
      </c>
      <c r="H1333" s="122" t="s">
        <v>9433</v>
      </c>
      <c r="I1333" s="122" t="s">
        <v>191</v>
      </c>
      <c r="J1333" s="122" t="s">
        <v>5442</v>
      </c>
      <c r="K1333" s="126" t="s">
        <v>9434</v>
      </c>
      <c r="L1333" s="127" t="s">
        <v>23</v>
      </c>
      <c r="M1333" s="127" t="s">
        <v>24</v>
      </c>
      <c r="N1333" t="str">
        <f t="shared" si="24"/>
        <v>si</v>
      </c>
    </row>
    <row r="1334" spans="1:14" ht="108" hidden="1" x14ac:dyDescent="0.25">
      <c r="A1334" s="122">
        <v>1330</v>
      </c>
      <c r="B1334" s="122" t="s">
        <v>9435</v>
      </c>
      <c r="C1334" s="125">
        <v>43340</v>
      </c>
      <c r="D1334" s="123" t="s">
        <v>9436</v>
      </c>
      <c r="E1334" s="123" t="s">
        <v>9437</v>
      </c>
      <c r="F1334" s="129" t="s">
        <v>9438</v>
      </c>
      <c r="G1334" s="125">
        <v>43321</v>
      </c>
      <c r="H1334" s="122" t="s">
        <v>9439</v>
      </c>
      <c r="I1334" s="122" t="s">
        <v>191</v>
      </c>
      <c r="J1334" s="122" t="s">
        <v>5442</v>
      </c>
      <c r="K1334" s="126" t="s">
        <v>9440</v>
      </c>
      <c r="L1334" s="127" t="s">
        <v>23</v>
      </c>
      <c r="M1334" s="127" t="s">
        <v>24</v>
      </c>
      <c r="N1334" t="str">
        <f t="shared" si="24"/>
        <v>si</v>
      </c>
    </row>
    <row r="1335" spans="1:14" ht="108" hidden="1" x14ac:dyDescent="0.25">
      <c r="A1335" s="122">
        <v>1331</v>
      </c>
      <c r="B1335" s="122" t="s">
        <v>9441</v>
      </c>
      <c r="C1335" s="125">
        <v>43321</v>
      </c>
      <c r="D1335" s="123" t="s">
        <v>9442</v>
      </c>
      <c r="E1335" s="123" t="s">
        <v>9443</v>
      </c>
      <c r="F1335" s="129" t="s">
        <v>9444</v>
      </c>
      <c r="G1335" s="125">
        <v>43321</v>
      </c>
      <c r="H1335" s="122" t="s">
        <v>9433</v>
      </c>
      <c r="I1335" s="122" t="s">
        <v>191</v>
      </c>
      <c r="J1335" s="122" t="s">
        <v>5442</v>
      </c>
      <c r="K1335" s="126" t="s">
        <v>9434</v>
      </c>
      <c r="L1335" s="127" t="s">
        <v>23</v>
      </c>
      <c r="M1335" s="127" t="s">
        <v>24</v>
      </c>
      <c r="N1335" t="str">
        <f t="shared" si="24"/>
        <v>si</v>
      </c>
    </row>
    <row r="1336" spans="1:14" ht="108" hidden="1" x14ac:dyDescent="0.25">
      <c r="A1336" s="122">
        <v>1332</v>
      </c>
      <c r="B1336" s="122" t="s">
        <v>9445</v>
      </c>
      <c r="C1336" s="125">
        <v>43392</v>
      </c>
      <c r="D1336" s="123" t="s">
        <v>9446</v>
      </c>
      <c r="E1336" s="123" t="s">
        <v>9447</v>
      </c>
      <c r="F1336" s="129" t="s">
        <v>9448</v>
      </c>
      <c r="G1336" s="125">
        <v>43321</v>
      </c>
      <c r="H1336" s="122" t="s">
        <v>1762</v>
      </c>
      <c r="I1336" s="122" t="s">
        <v>191</v>
      </c>
      <c r="J1336" s="122" t="s">
        <v>5442</v>
      </c>
      <c r="K1336" s="126" t="s">
        <v>9449</v>
      </c>
      <c r="L1336" s="127" t="s">
        <v>23</v>
      </c>
      <c r="M1336" s="127" t="s">
        <v>24</v>
      </c>
      <c r="N1336" t="str">
        <f t="shared" si="24"/>
        <v>si</v>
      </c>
    </row>
    <row r="1337" spans="1:14" ht="108" hidden="1" x14ac:dyDescent="0.25">
      <c r="A1337" s="122">
        <v>1333</v>
      </c>
      <c r="B1337" s="122" t="s">
        <v>9450</v>
      </c>
      <c r="C1337" s="125">
        <v>43368</v>
      </c>
      <c r="D1337" s="123" t="s">
        <v>9451</v>
      </c>
      <c r="E1337" s="123" t="s">
        <v>9452</v>
      </c>
      <c r="F1337" s="129" t="s">
        <v>9453</v>
      </c>
      <c r="G1337" s="125">
        <v>43321</v>
      </c>
      <c r="H1337" s="122" t="s">
        <v>9454</v>
      </c>
      <c r="I1337" s="122" t="s">
        <v>191</v>
      </c>
      <c r="J1337" s="122" t="s">
        <v>5442</v>
      </c>
      <c r="K1337" s="126" t="s">
        <v>9455</v>
      </c>
      <c r="L1337" s="127" t="s">
        <v>23</v>
      </c>
      <c r="M1337" s="127" t="s">
        <v>24</v>
      </c>
      <c r="N1337" t="str">
        <f t="shared" si="24"/>
        <v>si</v>
      </c>
    </row>
    <row r="1338" spans="1:14" ht="84" hidden="1" x14ac:dyDescent="0.25">
      <c r="A1338" s="122">
        <v>1334</v>
      </c>
      <c r="B1338" s="122" t="s">
        <v>9420</v>
      </c>
      <c r="C1338" s="125" t="s">
        <v>20</v>
      </c>
      <c r="D1338" s="123" t="s">
        <v>20</v>
      </c>
      <c r="E1338" s="123" t="s">
        <v>9456</v>
      </c>
      <c r="F1338" s="129" t="s">
        <v>9457</v>
      </c>
      <c r="G1338" s="125">
        <v>43321</v>
      </c>
      <c r="H1338" s="122" t="s">
        <v>1033</v>
      </c>
      <c r="I1338" s="122" t="s">
        <v>4249</v>
      </c>
      <c r="J1338" s="122" t="s">
        <v>179</v>
      </c>
      <c r="K1338" s="126" t="s">
        <v>9458</v>
      </c>
      <c r="L1338" s="127" t="s">
        <v>23</v>
      </c>
      <c r="M1338" s="127" t="s">
        <v>24</v>
      </c>
      <c r="N1338" t="str">
        <f t="shared" si="24"/>
        <v>no es tupa</v>
      </c>
    </row>
    <row r="1339" spans="1:14" ht="108" hidden="1" x14ac:dyDescent="0.25">
      <c r="A1339" s="122">
        <v>1335</v>
      </c>
      <c r="B1339" s="122" t="s">
        <v>9459</v>
      </c>
      <c r="C1339" s="125">
        <v>43383</v>
      </c>
      <c r="D1339" s="123" t="s">
        <v>9460</v>
      </c>
      <c r="E1339" s="123" t="s">
        <v>9461</v>
      </c>
      <c r="F1339" s="129" t="s">
        <v>9462</v>
      </c>
      <c r="G1339" s="125">
        <v>43322</v>
      </c>
      <c r="H1339" s="122" t="s">
        <v>9463</v>
      </c>
      <c r="I1339" s="122" t="s">
        <v>191</v>
      </c>
      <c r="J1339" s="122" t="s">
        <v>5442</v>
      </c>
      <c r="K1339" s="126" t="s">
        <v>9464</v>
      </c>
      <c r="L1339" s="127" t="s">
        <v>23</v>
      </c>
      <c r="M1339" s="127" t="s">
        <v>24</v>
      </c>
      <c r="N1339" t="str">
        <f t="shared" si="24"/>
        <v>si</v>
      </c>
    </row>
    <row r="1340" spans="1:14" ht="96" hidden="1" x14ac:dyDescent="0.25">
      <c r="A1340" s="122">
        <v>1336</v>
      </c>
      <c r="B1340" s="122" t="s">
        <v>9465</v>
      </c>
      <c r="C1340" s="125">
        <v>43321</v>
      </c>
      <c r="D1340" s="123" t="s">
        <v>9466</v>
      </c>
      <c r="E1340" s="123" t="s">
        <v>9467</v>
      </c>
      <c r="F1340" s="129" t="s">
        <v>9468</v>
      </c>
      <c r="G1340" s="125">
        <v>43322</v>
      </c>
      <c r="H1340" s="122" t="s">
        <v>9469</v>
      </c>
      <c r="I1340" s="122" t="s">
        <v>4174</v>
      </c>
      <c r="J1340" s="122" t="s">
        <v>5239</v>
      </c>
      <c r="K1340" s="126" t="s">
        <v>9470</v>
      </c>
      <c r="L1340" s="127" t="s">
        <v>23</v>
      </c>
      <c r="M1340" s="127" t="s">
        <v>24</v>
      </c>
      <c r="N1340" t="str">
        <f t="shared" si="24"/>
        <v>no</v>
      </c>
    </row>
    <row r="1341" spans="1:14" ht="84" hidden="1" x14ac:dyDescent="0.25">
      <c r="A1341" s="122">
        <v>1337</v>
      </c>
      <c r="B1341" s="122" t="s">
        <v>9471</v>
      </c>
      <c r="C1341" s="125">
        <v>43224</v>
      </c>
      <c r="D1341" s="122" t="s">
        <v>9472</v>
      </c>
      <c r="E1341" s="123" t="s">
        <v>9473</v>
      </c>
      <c r="F1341" s="129" t="s">
        <v>9474</v>
      </c>
      <c r="G1341" s="125">
        <v>43322</v>
      </c>
      <c r="H1341" s="122" t="s">
        <v>9475</v>
      </c>
      <c r="I1341" s="122" t="s">
        <v>5536</v>
      </c>
      <c r="J1341" s="122" t="s">
        <v>4237</v>
      </c>
      <c r="K1341" s="126" t="s">
        <v>9476</v>
      </c>
      <c r="L1341" s="127" t="s">
        <v>23</v>
      </c>
      <c r="M1341" s="127" t="s">
        <v>24</v>
      </c>
      <c r="N1341" t="str">
        <f t="shared" si="24"/>
        <v>no</v>
      </c>
    </row>
    <row r="1342" spans="1:14" ht="84" hidden="1" x14ac:dyDescent="0.25">
      <c r="A1342" s="122">
        <v>1338</v>
      </c>
      <c r="B1342" s="122" t="s">
        <v>9477</v>
      </c>
      <c r="C1342" s="125">
        <v>43328</v>
      </c>
      <c r="D1342" s="122" t="s">
        <v>9478</v>
      </c>
      <c r="E1342" s="123" t="s">
        <v>9479</v>
      </c>
      <c r="F1342" s="129" t="s">
        <v>9480</v>
      </c>
      <c r="G1342" s="125">
        <v>43322</v>
      </c>
      <c r="H1342" s="122" t="s">
        <v>842</v>
      </c>
      <c r="I1342" s="122" t="s">
        <v>5536</v>
      </c>
      <c r="J1342" s="122" t="s">
        <v>4237</v>
      </c>
      <c r="K1342" s="126" t="s">
        <v>9481</v>
      </c>
      <c r="L1342" s="127" t="s">
        <v>23</v>
      </c>
      <c r="M1342" s="127" t="s">
        <v>24</v>
      </c>
      <c r="N1342" t="str">
        <f t="shared" si="24"/>
        <v>si</v>
      </c>
    </row>
    <row r="1343" spans="1:14" ht="60" hidden="1" x14ac:dyDescent="0.25">
      <c r="A1343" s="122">
        <v>1339</v>
      </c>
      <c r="B1343" s="122" t="s">
        <v>9482</v>
      </c>
      <c r="C1343" s="125">
        <v>43321</v>
      </c>
      <c r="D1343" s="122" t="s">
        <v>20</v>
      </c>
      <c r="E1343" s="123" t="s">
        <v>9483</v>
      </c>
      <c r="F1343" s="129" t="s">
        <v>9484</v>
      </c>
      <c r="G1343" s="125">
        <v>43322</v>
      </c>
      <c r="H1343" s="122" t="s">
        <v>9485</v>
      </c>
      <c r="I1343" s="122" t="s">
        <v>5227</v>
      </c>
      <c r="J1343" s="122" t="s">
        <v>4148</v>
      </c>
      <c r="K1343" s="126" t="s">
        <v>9486</v>
      </c>
      <c r="L1343" s="127" t="s">
        <v>23</v>
      </c>
      <c r="M1343" s="127" t="s">
        <v>24</v>
      </c>
      <c r="N1343" t="str">
        <f t="shared" si="24"/>
        <v>no</v>
      </c>
    </row>
    <row r="1344" spans="1:14" ht="108" x14ac:dyDescent="0.25">
      <c r="A1344" s="122">
        <v>1340</v>
      </c>
      <c r="B1344" s="122" t="s">
        <v>9487</v>
      </c>
      <c r="C1344" s="125">
        <v>43319</v>
      </c>
      <c r="D1344" s="122" t="s">
        <v>9488</v>
      </c>
      <c r="E1344" s="123" t="s">
        <v>9489</v>
      </c>
      <c r="F1344" s="129" t="s">
        <v>9490</v>
      </c>
      <c r="G1344" s="125">
        <v>43322</v>
      </c>
      <c r="H1344" s="122" t="s">
        <v>9491</v>
      </c>
      <c r="I1344" s="122" t="s">
        <v>4789</v>
      </c>
      <c r="J1344" s="122" t="s">
        <v>7020</v>
      </c>
      <c r="K1344" s="126" t="s">
        <v>9492</v>
      </c>
      <c r="L1344" s="127" t="s">
        <v>3698</v>
      </c>
      <c r="M1344" s="127" t="s">
        <v>24</v>
      </c>
      <c r="N1344" t="str">
        <f t="shared" si="24"/>
        <v>no</v>
      </c>
    </row>
    <row r="1345" spans="1:14" ht="84" hidden="1" x14ac:dyDescent="0.25">
      <c r="A1345" s="122">
        <v>1341</v>
      </c>
      <c r="B1345" s="122" t="s">
        <v>9493</v>
      </c>
      <c r="C1345" s="125">
        <v>43319</v>
      </c>
      <c r="D1345" s="123" t="s">
        <v>20</v>
      </c>
      <c r="E1345" s="123" t="s">
        <v>9494</v>
      </c>
      <c r="F1345" s="129" t="s">
        <v>9495</v>
      </c>
      <c r="G1345" s="125">
        <v>43325</v>
      </c>
      <c r="H1345" s="122" t="s">
        <v>606</v>
      </c>
      <c r="I1345" s="122" t="s">
        <v>5227</v>
      </c>
      <c r="J1345" s="122" t="s">
        <v>78</v>
      </c>
      <c r="K1345" s="126" t="s">
        <v>9496</v>
      </c>
      <c r="L1345" s="127" t="s">
        <v>23</v>
      </c>
      <c r="M1345" s="127" t="s">
        <v>24</v>
      </c>
      <c r="N1345" t="str">
        <f t="shared" si="24"/>
        <v>no</v>
      </c>
    </row>
    <row r="1346" spans="1:14" ht="96" hidden="1" x14ac:dyDescent="0.25">
      <c r="A1346" s="122">
        <v>1342</v>
      </c>
      <c r="B1346" s="122" t="s">
        <v>9497</v>
      </c>
      <c r="C1346" s="125">
        <v>43325</v>
      </c>
      <c r="D1346" s="122" t="s">
        <v>9498</v>
      </c>
      <c r="E1346" s="123" t="s">
        <v>9499</v>
      </c>
      <c r="F1346" s="129" t="s">
        <v>9500</v>
      </c>
      <c r="G1346" s="125">
        <v>43326</v>
      </c>
      <c r="H1346" s="122" t="s">
        <v>9412</v>
      </c>
      <c r="I1346" s="122" t="s">
        <v>5536</v>
      </c>
      <c r="J1346" s="122" t="s">
        <v>4237</v>
      </c>
      <c r="K1346" s="126" t="s">
        <v>9501</v>
      </c>
      <c r="L1346" s="127" t="s">
        <v>36</v>
      </c>
      <c r="M1346" s="127" t="s">
        <v>24</v>
      </c>
      <c r="N1346" t="str">
        <f t="shared" si="24"/>
        <v>no</v>
      </c>
    </row>
    <row r="1347" spans="1:14" ht="84" hidden="1" x14ac:dyDescent="0.25">
      <c r="A1347" s="122">
        <v>1343</v>
      </c>
      <c r="B1347" s="122" t="s">
        <v>9502</v>
      </c>
      <c r="C1347" s="125">
        <v>43270</v>
      </c>
      <c r="D1347" s="123" t="s">
        <v>20</v>
      </c>
      <c r="E1347" s="123" t="s">
        <v>9503</v>
      </c>
      <c r="F1347" s="129" t="s">
        <v>9504</v>
      </c>
      <c r="G1347" s="125">
        <v>43326</v>
      </c>
      <c r="H1347" s="122" t="s">
        <v>9505</v>
      </c>
      <c r="I1347" s="122" t="s">
        <v>5283</v>
      </c>
      <c r="J1347" s="122" t="s">
        <v>7179</v>
      </c>
      <c r="K1347" s="126" t="s">
        <v>9506</v>
      </c>
      <c r="L1347" s="127" t="s">
        <v>23</v>
      </c>
      <c r="M1347" s="127" t="s">
        <v>24</v>
      </c>
      <c r="N1347" t="str">
        <f t="shared" si="24"/>
        <v>no</v>
      </c>
    </row>
    <row r="1348" spans="1:14" ht="96" hidden="1" x14ac:dyDescent="0.25">
      <c r="A1348" s="122">
        <v>1344</v>
      </c>
      <c r="B1348" s="122" t="s">
        <v>9507</v>
      </c>
      <c r="C1348" s="125">
        <v>43325</v>
      </c>
      <c r="D1348" s="122" t="s">
        <v>20</v>
      </c>
      <c r="E1348" s="123" t="s">
        <v>9508</v>
      </c>
      <c r="F1348" s="129" t="s">
        <v>9509</v>
      </c>
      <c r="G1348" s="125">
        <v>43326</v>
      </c>
      <c r="H1348" s="122" t="s">
        <v>663</v>
      </c>
      <c r="I1348" s="122" t="s">
        <v>5552</v>
      </c>
      <c r="J1348" s="122" t="s">
        <v>6632</v>
      </c>
      <c r="K1348" s="126" t="s">
        <v>9510</v>
      </c>
      <c r="L1348" s="127" t="s">
        <v>36</v>
      </c>
      <c r="M1348" s="127" t="s">
        <v>52</v>
      </c>
      <c r="N1348" t="str">
        <f t="shared" si="24"/>
        <v>no</v>
      </c>
    </row>
    <row r="1349" spans="1:14" ht="84" hidden="1" x14ac:dyDescent="0.25">
      <c r="A1349" s="122">
        <v>1345</v>
      </c>
      <c r="B1349" s="122" t="s">
        <v>9511</v>
      </c>
      <c r="C1349" s="125">
        <v>43227</v>
      </c>
      <c r="D1349" s="123" t="s">
        <v>20</v>
      </c>
      <c r="E1349" s="123" t="s">
        <v>9512</v>
      </c>
      <c r="F1349" s="129" t="s">
        <v>9513</v>
      </c>
      <c r="G1349" s="125">
        <v>43326</v>
      </c>
      <c r="H1349" s="122" t="s">
        <v>9514</v>
      </c>
      <c r="I1349" s="122" t="s">
        <v>5227</v>
      </c>
      <c r="J1349" s="122" t="s">
        <v>78</v>
      </c>
      <c r="K1349" s="126" t="s">
        <v>9515</v>
      </c>
      <c r="L1349" s="127" t="s">
        <v>23</v>
      </c>
      <c r="M1349" s="127" t="s">
        <v>24</v>
      </c>
      <c r="N1349" t="str">
        <f t="shared" si="24"/>
        <v>no</v>
      </c>
    </row>
    <row r="1350" spans="1:14" ht="108" hidden="1" x14ac:dyDescent="0.25">
      <c r="A1350" s="122">
        <v>1346</v>
      </c>
      <c r="B1350" s="122" t="s">
        <v>9516</v>
      </c>
      <c r="C1350" s="125">
        <v>43348</v>
      </c>
      <c r="D1350" s="123" t="s">
        <v>9517</v>
      </c>
      <c r="E1350" s="123" t="s">
        <v>9279</v>
      </c>
      <c r="F1350" s="129" t="s">
        <v>9518</v>
      </c>
      <c r="G1350" s="125">
        <v>43327</v>
      </c>
      <c r="H1350" s="122" t="s">
        <v>9519</v>
      </c>
      <c r="I1350" s="122" t="s">
        <v>191</v>
      </c>
      <c r="J1350" s="122" t="s">
        <v>5442</v>
      </c>
      <c r="K1350" s="126" t="s">
        <v>9520</v>
      </c>
      <c r="L1350" s="127" t="s">
        <v>23</v>
      </c>
      <c r="M1350" s="127" t="s">
        <v>24</v>
      </c>
      <c r="N1350" t="str">
        <f t="shared" si="24"/>
        <v>si</v>
      </c>
    </row>
    <row r="1351" spans="1:14" ht="108" hidden="1" x14ac:dyDescent="0.25">
      <c r="A1351" s="122">
        <v>1347</v>
      </c>
      <c r="B1351" s="122" t="s">
        <v>9521</v>
      </c>
      <c r="C1351" s="125">
        <v>43368</v>
      </c>
      <c r="D1351" s="122" t="s">
        <v>9522</v>
      </c>
      <c r="E1351" s="123" t="s">
        <v>9523</v>
      </c>
      <c r="F1351" s="129" t="s">
        <v>9524</v>
      </c>
      <c r="G1351" s="136">
        <v>43327</v>
      </c>
      <c r="H1351" s="123" t="s">
        <v>3821</v>
      </c>
      <c r="I1351" s="122" t="s">
        <v>191</v>
      </c>
      <c r="J1351" s="122" t="s">
        <v>5442</v>
      </c>
      <c r="K1351" s="126" t="s">
        <v>9525</v>
      </c>
      <c r="L1351" s="127" t="s">
        <v>23</v>
      </c>
      <c r="M1351" s="127" t="s">
        <v>24</v>
      </c>
      <c r="N1351" t="str">
        <f t="shared" si="24"/>
        <v>si</v>
      </c>
    </row>
    <row r="1352" spans="1:14" ht="108" hidden="1" x14ac:dyDescent="0.25">
      <c r="A1352" s="122">
        <v>1348</v>
      </c>
      <c r="B1352" s="122" t="s">
        <v>9526</v>
      </c>
      <c r="C1352" s="125">
        <v>43378</v>
      </c>
      <c r="D1352" s="123" t="s">
        <v>9527</v>
      </c>
      <c r="E1352" s="123" t="s">
        <v>9528</v>
      </c>
      <c r="F1352" s="129" t="s">
        <v>9529</v>
      </c>
      <c r="G1352" s="125">
        <v>43327</v>
      </c>
      <c r="H1352" s="122" t="s">
        <v>9530</v>
      </c>
      <c r="I1352" s="122" t="s">
        <v>191</v>
      </c>
      <c r="J1352" s="122" t="s">
        <v>5442</v>
      </c>
      <c r="K1352" s="126" t="s">
        <v>9531</v>
      </c>
      <c r="L1352" s="127" t="s">
        <v>23</v>
      </c>
      <c r="M1352" s="127" t="s">
        <v>24</v>
      </c>
      <c r="N1352" t="str">
        <f t="shared" si="24"/>
        <v>si</v>
      </c>
    </row>
    <row r="1353" spans="1:14" ht="72" hidden="1" x14ac:dyDescent="0.25">
      <c r="A1353" s="122">
        <v>1349</v>
      </c>
      <c r="B1353" s="122" t="s">
        <v>9532</v>
      </c>
      <c r="C1353" s="125" t="s">
        <v>20</v>
      </c>
      <c r="D1353" s="123" t="s">
        <v>9533</v>
      </c>
      <c r="E1353" s="123" t="s">
        <v>9534</v>
      </c>
      <c r="F1353" s="129" t="s">
        <v>9535</v>
      </c>
      <c r="G1353" s="125">
        <v>43327</v>
      </c>
      <c r="H1353" s="122" t="s">
        <v>9536</v>
      </c>
      <c r="I1353" s="122" t="s">
        <v>179</v>
      </c>
      <c r="J1353" s="122" t="s">
        <v>7337</v>
      </c>
      <c r="K1353" s="126" t="s">
        <v>9537</v>
      </c>
      <c r="L1353" s="127" t="s">
        <v>23</v>
      </c>
      <c r="M1353" s="127" t="s">
        <v>24</v>
      </c>
      <c r="N1353" t="str">
        <f t="shared" si="24"/>
        <v>no es tupa</v>
      </c>
    </row>
    <row r="1354" spans="1:14" ht="108" hidden="1" x14ac:dyDescent="0.25">
      <c r="A1354" s="122">
        <v>1350</v>
      </c>
      <c r="B1354" s="122" t="s">
        <v>9538</v>
      </c>
      <c r="C1354" s="125">
        <v>43341</v>
      </c>
      <c r="D1354" s="123" t="s">
        <v>9539</v>
      </c>
      <c r="E1354" s="123" t="s">
        <v>9540</v>
      </c>
      <c r="F1354" s="129" t="s">
        <v>9541</v>
      </c>
      <c r="G1354" s="125">
        <v>43327</v>
      </c>
      <c r="H1354" s="122" t="s">
        <v>9542</v>
      </c>
      <c r="I1354" s="122" t="s">
        <v>191</v>
      </c>
      <c r="J1354" s="122" t="s">
        <v>5442</v>
      </c>
      <c r="K1354" s="126" t="s">
        <v>9543</v>
      </c>
      <c r="L1354" s="127" t="s">
        <v>23</v>
      </c>
      <c r="M1354" s="127" t="s">
        <v>24</v>
      </c>
      <c r="N1354" t="str">
        <f t="shared" si="24"/>
        <v>si</v>
      </c>
    </row>
    <row r="1355" spans="1:14" ht="96" hidden="1" x14ac:dyDescent="0.25">
      <c r="A1355" s="122">
        <v>1351</v>
      </c>
      <c r="B1355" s="122" t="s">
        <v>9544</v>
      </c>
      <c r="C1355" s="125">
        <v>43294</v>
      </c>
      <c r="D1355" s="122" t="s">
        <v>9545</v>
      </c>
      <c r="E1355" s="123" t="s">
        <v>9546</v>
      </c>
      <c r="F1355" s="129" t="s">
        <v>9547</v>
      </c>
      <c r="G1355" s="125">
        <v>43327</v>
      </c>
      <c r="H1355" s="122" t="s">
        <v>6101</v>
      </c>
      <c r="I1355" s="122" t="s">
        <v>4811</v>
      </c>
      <c r="J1355" s="122" t="s">
        <v>6024</v>
      </c>
      <c r="K1355" s="126" t="s">
        <v>9548</v>
      </c>
      <c r="L1355" s="127" t="s">
        <v>23</v>
      </c>
      <c r="M1355" s="127" t="s">
        <v>24</v>
      </c>
      <c r="N1355" t="str">
        <f t="shared" si="24"/>
        <v>no</v>
      </c>
    </row>
    <row r="1356" spans="1:14" ht="108" hidden="1" x14ac:dyDescent="0.25">
      <c r="A1356" s="122">
        <v>1352</v>
      </c>
      <c r="B1356" s="122" t="s">
        <v>9549</v>
      </c>
      <c r="C1356" s="125" t="s">
        <v>20</v>
      </c>
      <c r="D1356" s="123" t="s">
        <v>20</v>
      </c>
      <c r="E1356" s="123" t="s">
        <v>9550</v>
      </c>
      <c r="F1356" s="129" t="s">
        <v>9551</v>
      </c>
      <c r="G1356" s="125">
        <v>43328</v>
      </c>
      <c r="H1356" s="122" t="s">
        <v>9552</v>
      </c>
      <c r="I1356" s="122" t="s">
        <v>179</v>
      </c>
      <c r="J1356" s="122" t="s">
        <v>9553</v>
      </c>
      <c r="K1356" s="126" t="s">
        <v>9554</v>
      </c>
      <c r="L1356" s="127" t="s">
        <v>3698</v>
      </c>
      <c r="M1356" s="127" t="s">
        <v>24</v>
      </c>
      <c r="N1356" t="str">
        <f t="shared" si="24"/>
        <v>no es tupa</v>
      </c>
    </row>
    <row r="1357" spans="1:14" ht="108" hidden="1" x14ac:dyDescent="0.25">
      <c r="A1357" s="122">
        <v>1353</v>
      </c>
      <c r="B1357" s="122" t="s">
        <v>9555</v>
      </c>
      <c r="C1357" s="125">
        <v>43418</v>
      </c>
      <c r="D1357" s="123" t="s">
        <v>9556</v>
      </c>
      <c r="E1357" s="123" t="s">
        <v>9557</v>
      </c>
      <c r="F1357" s="129" t="s">
        <v>9558</v>
      </c>
      <c r="G1357" s="125">
        <v>43328</v>
      </c>
      <c r="H1357" s="122" t="s">
        <v>3821</v>
      </c>
      <c r="I1357" s="122" t="s">
        <v>191</v>
      </c>
      <c r="J1357" s="122" t="s">
        <v>5442</v>
      </c>
      <c r="K1357" s="126" t="s">
        <v>9559</v>
      </c>
      <c r="L1357" s="127" t="s">
        <v>23</v>
      </c>
      <c r="M1357" s="127" t="s">
        <v>24</v>
      </c>
      <c r="N1357" t="str">
        <f t="shared" si="24"/>
        <v>si</v>
      </c>
    </row>
    <row r="1358" spans="1:14" ht="60" hidden="1" x14ac:dyDescent="0.25">
      <c r="A1358" s="122">
        <v>1354</v>
      </c>
      <c r="B1358" s="122" t="s">
        <v>9560</v>
      </c>
      <c r="C1358" s="125" t="s">
        <v>20</v>
      </c>
      <c r="D1358" s="123" t="s">
        <v>9561</v>
      </c>
      <c r="E1358" s="123" t="s">
        <v>9528</v>
      </c>
      <c r="F1358" s="129" t="s">
        <v>9562</v>
      </c>
      <c r="G1358" s="125">
        <v>43329</v>
      </c>
      <c r="H1358" s="122" t="s">
        <v>7043</v>
      </c>
      <c r="I1358" s="122" t="s">
        <v>179</v>
      </c>
      <c r="J1358" s="122" t="s">
        <v>9563</v>
      </c>
      <c r="K1358" s="126" t="s">
        <v>9564</v>
      </c>
      <c r="L1358" s="127" t="s">
        <v>23</v>
      </c>
      <c r="M1358" s="127" t="s">
        <v>24</v>
      </c>
      <c r="N1358" t="str">
        <f t="shared" si="24"/>
        <v>no es tupa</v>
      </c>
    </row>
    <row r="1359" spans="1:14" ht="72" hidden="1" x14ac:dyDescent="0.25">
      <c r="A1359" s="122">
        <v>1355</v>
      </c>
      <c r="B1359" s="122" t="s">
        <v>9565</v>
      </c>
      <c r="C1359" s="125" t="s">
        <v>20</v>
      </c>
      <c r="D1359" s="122" t="s">
        <v>20</v>
      </c>
      <c r="E1359" s="123" t="s">
        <v>9566</v>
      </c>
      <c r="F1359" s="129" t="s">
        <v>9567</v>
      </c>
      <c r="G1359" s="125">
        <v>43332</v>
      </c>
      <c r="H1359" s="122" t="s">
        <v>60</v>
      </c>
      <c r="I1359" s="122" t="s">
        <v>179</v>
      </c>
      <c r="J1359" s="122" t="s">
        <v>9568</v>
      </c>
      <c r="K1359" s="126" t="s">
        <v>9569</v>
      </c>
      <c r="L1359" s="127" t="s">
        <v>36</v>
      </c>
      <c r="M1359" s="127" t="s">
        <v>52</v>
      </c>
      <c r="N1359" t="str">
        <f t="shared" si="24"/>
        <v>no es tupa</v>
      </c>
    </row>
    <row r="1360" spans="1:14" ht="96" hidden="1" x14ac:dyDescent="0.25">
      <c r="A1360" s="122">
        <v>1356</v>
      </c>
      <c r="B1360" s="122" t="s">
        <v>9570</v>
      </c>
      <c r="C1360" s="125">
        <v>43339</v>
      </c>
      <c r="D1360" s="123" t="s">
        <v>20</v>
      </c>
      <c r="E1360" s="123" t="s">
        <v>9571</v>
      </c>
      <c r="F1360" s="129" t="s">
        <v>9572</v>
      </c>
      <c r="G1360" s="125">
        <v>43332</v>
      </c>
      <c r="H1360" s="122" t="s">
        <v>9390</v>
      </c>
      <c r="I1360" s="122" t="s">
        <v>5227</v>
      </c>
      <c r="J1360" s="122" t="s">
        <v>78</v>
      </c>
      <c r="K1360" s="126" t="s">
        <v>9573</v>
      </c>
      <c r="L1360" s="127" t="s">
        <v>36</v>
      </c>
      <c r="M1360" s="127" t="s">
        <v>24</v>
      </c>
      <c r="N1360" t="str">
        <f t="shared" si="24"/>
        <v>si</v>
      </c>
    </row>
    <row r="1361" spans="1:14" ht="96" hidden="1" x14ac:dyDescent="0.25">
      <c r="A1361" s="122">
        <v>1357</v>
      </c>
      <c r="B1361" s="122" t="s">
        <v>9574</v>
      </c>
      <c r="C1361" s="125" t="s">
        <v>20</v>
      </c>
      <c r="D1361" s="122" t="s">
        <v>5783</v>
      </c>
      <c r="E1361" s="123" t="s">
        <v>9575</v>
      </c>
      <c r="F1361" s="129" t="s">
        <v>9576</v>
      </c>
      <c r="G1361" s="125">
        <v>43332</v>
      </c>
      <c r="H1361" s="122" t="s">
        <v>9577</v>
      </c>
      <c r="I1361" s="122" t="s">
        <v>4132</v>
      </c>
      <c r="J1361" s="122" t="s">
        <v>179</v>
      </c>
      <c r="K1361" s="126" t="s">
        <v>9578</v>
      </c>
      <c r="L1361" s="127" t="s">
        <v>23</v>
      </c>
      <c r="M1361" s="127" t="s">
        <v>24</v>
      </c>
      <c r="N1361" t="str">
        <f t="shared" si="24"/>
        <v>no es tupa</v>
      </c>
    </row>
    <row r="1362" spans="1:14" ht="168" x14ac:dyDescent="0.25">
      <c r="A1362" s="122">
        <v>1358</v>
      </c>
      <c r="B1362" s="122" t="s">
        <v>9579</v>
      </c>
      <c r="C1362" s="125" t="s">
        <v>20</v>
      </c>
      <c r="D1362" s="122" t="s">
        <v>20</v>
      </c>
      <c r="E1362" s="123" t="s">
        <v>9580</v>
      </c>
      <c r="F1362" s="129" t="s">
        <v>9581</v>
      </c>
      <c r="G1362" s="125">
        <v>43332</v>
      </c>
      <c r="H1362" s="122" t="s">
        <v>353</v>
      </c>
      <c r="I1362" s="122" t="s">
        <v>9582</v>
      </c>
      <c r="J1362" s="122" t="s">
        <v>9583</v>
      </c>
      <c r="K1362" s="126" t="s">
        <v>9584</v>
      </c>
      <c r="L1362" s="127" t="s">
        <v>3698</v>
      </c>
      <c r="M1362" s="127" t="s">
        <v>24</v>
      </c>
      <c r="N1362" t="str">
        <f t="shared" si="24"/>
        <v>no es tupa</v>
      </c>
    </row>
    <row r="1363" spans="1:14" ht="108" hidden="1" x14ac:dyDescent="0.25">
      <c r="A1363" s="122">
        <v>1359</v>
      </c>
      <c r="B1363" s="122" t="s">
        <v>9585</v>
      </c>
      <c r="C1363" s="125">
        <v>43333</v>
      </c>
      <c r="D1363" s="123" t="s">
        <v>9586</v>
      </c>
      <c r="E1363" s="123" t="s">
        <v>9587</v>
      </c>
      <c r="F1363" s="129" t="s">
        <v>9588</v>
      </c>
      <c r="G1363" s="125">
        <v>43332</v>
      </c>
      <c r="H1363" s="122" t="s">
        <v>9589</v>
      </c>
      <c r="I1363" s="122" t="s">
        <v>191</v>
      </c>
      <c r="J1363" s="122" t="s">
        <v>5442</v>
      </c>
      <c r="K1363" s="126" t="s">
        <v>9590</v>
      </c>
      <c r="L1363" s="127" t="s">
        <v>23</v>
      </c>
      <c r="M1363" s="127" t="s">
        <v>24</v>
      </c>
      <c r="N1363" t="str">
        <f t="shared" si="24"/>
        <v>si</v>
      </c>
    </row>
    <row r="1364" spans="1:14" ht="96" hidden="1" x14ac:dyDescent="0.25">
      <c r="A1364" s="122">
        <v>1360</v>
      </c>
      <c r="B1364" s="122" t="s">
        <v>9591</v>
      </c>
      <c r="C1364" s="125">
        <v>43332</v>
      </c>
      <c r="D1364" s="122" t="s">
        <v>9592</v>
      </c>
      <c r="E1364" s="123" t="s">
        <v>9593</v>
      </c>
      <c r="F1364" s="129" t="s">
        <v>9594</v>
      </c>
      <c r="G1364" s="125">
        <v>43332</v>
      </c>
      <c r="H1364" s="122" t="s">
        <v>9595</v>
      </c>
      <c r="I1364" s="122" t="s">
        <v>5536</v>
      </c>
      <c r="J1364" s="122" t="s">
        <v>4237</v>
      </c>
      <c r="K1364" s="126" t="s">
        <v>9596</v>
      </c>
      <c r="L1364" s="127" t="s">
        <v>36</v>
      </c>
      <c r="M1364" s="127" t="s">
        <v>24</v>
      </c>
      <c r="N1364" t="str">
        <f t="shared" si="24"/>
        <v>si</v>
      </c>
    </row>
    <row r="1365" spans="1:14" ht="84" hidden="1" x14ac:dyDescent="0.25">
      <c r="A1365" s="122">
        <v>1361</v>
      </c>
      <c r="B1365" s="122" t="s">
        <v>9597</v>
      </c>
      <c r="C1365" s="125">
        <v>43346</v>
      </c>
      <c r="D1365" s="122" t="s">
        <v>20</v>
      </c>
      <c r="E1365" s="123" t="s">
        <v>9598</v>
      </c>
      <c r="F1365" s="129" t="s">
        <v>9599</v>
      </c>
      <c r="G1365" s="125">
        <v>43332</v>
      </c>
      <c r="H1365" s="122" t="s">
        <v>340</v>
      </c>
      <c r="I1365" s="122" t="s">
        <v>5227</v>
      </c>
      <c r="J1365" s="122" t="s">
        <v>78</v>
      </c>
      <c r="K1365" s="126" t="s">
        <v>9600</v>
      </c>
      <c r="L1365" s="127" t="s">
        <v>36</v>
      </c>
      <c r="M1365" s="127" t="s">
        <v>24</v>
      </c>
      <c r="N1365" t="str">
        <f t="shared" si="24"/>
        <v>si</v>
      </c>
    </row>
    <row r="1366" spans="1:14" ht="96" hidden="1" x14ac:dyDescent="0.25">
      <c r="A1366" s="122">
        <v>1362</v>
      </c>
      <c r="B1366" s="122" t="s">
        <v>9601</v>
      </c>
      <c r="C1366" s="125">
        <v>43329</v>
      </c>
      <c r="D1366" s="123" t="s">
        <v>20</v>
      </c>
      <c r="E1366" s="123" t="s">
        <v>9602</v>
      </c>
      <c r="F1366" s="129" t="s">
        <v>9603</v>
      </c>
      <c r="G1366" s="125">
        <v>43332</v>
      </c>
      <c r="H1366" s="122" t="s">
        <v>9604</v>
      </c>
      <c r="I1366" s="122" t="s">
        <v>5227</v>
      </c>
      <c r="J1366" s="122" t="s">
        <v>78</v>
      </c>
      <c r="K1366" s="126" t="s">
        <v>9605</v>
      </c>
      <c r="L1366" s="127" t="s">
        <v>23</v>
      </c>
      <c r="M1366" s="127" t="s">
        <v>24</v>
      </c>
      <c r="N1366" t="str">
        <f t="shared" si="24"/>
        <v>no</v>
      </c>
    </row>
    <row r="1367" spans="1:14" ht="96" hidden="1" x14ac:dyDescent="0.25">
      <c r="A1367" s="122">
        <v>1363</v>
      </c>
      <c r="B1367" s="122" t="s">
        <v>9606</v>
      </c>
      <c r="C1367" s="125" t="s">
        <v>20</v>
      </c>
      <c r="D1367" s="122" t="s">
        <v>5783</v>
      </c>
      <c r="E1367" s="123" t="s">
        <v>9607</v>
      </c>
      <c r="F1367" s="129" t="s">
        <v>9608</v>
      </c>
      <c r="G1367" s="125">
        <v>43333</v>
      </c>
      <c r="H1367" s="122" t="s">
        <v>9609</v>
      </c>
      <c r="I1367" s="122" t="s">
        <v>4249</v>
      </c>
      <c r="J1367" s="122" t="s">
        <v>179</v>
      </c>
      <c r="K1367" s="126" t="s">
        <v>9610</v>
      </c>
      <c r="L1367" s="127" t="s">
        <v>23</v>
      </c>
      <c r="M1367" s="127" t="s">
        <v>24</v>
      </c>
      <c r="N1367" t="str">
        <f t="shared" si="24"/>
        <v>no es tupa</v>
      </c>
    </row>
    <row r="1368" spans="1:14" ht="96" hidden="1" x14ac:dyDescent="0.25">
      <c r="A1368" s="122">
        <v>1364</v>
      </c>
      <c r="B1368" s="122" t="s">
        <v>9611</v>
      </c>
      <c r="C1368" s="125" t="s">
        <v>20</v>
      </c>
      <c r="D1368" s="122" t="s">
        <v>5783</v>
      </c>
      <c r="E1368" s="123" t="s">
        <v>9612</v>
      </c>
      <c r="F1368" s="129" t="s">
        <v>9613</v>
      </c>
      <c r="G1368" s="125">
        <v>43333</v>
      </c>
      <c r="H1368" s="122" t="s">
        <v>3683</v>
      </c>
      <c r="I1368" s="122" t="s">
        <v>4249</v>
      </c>
      <c r="J1368" s="122" t="s">
        <v>179</v>
      </c>
      <c r="K1368" s="126" t="s">
        <v>9614</v>
      </c>
      <c r="L1368" s="127" t="s">
        <v>23</v>
      </c>
      <c r="M1368" s="127" t="s">
        <v>24</v>
      </c>
      <c r="N1368" t="str">
        <f t="shared" si="24"/>
        <v>no es tupa</v>
      </c>
    </row>
    <row r="1369" spans="1:14" ht="84" hidden="1" x14ac:dyDescent="0.25">
      <c r="A1369" s="122">
        <v>1365</v>
      </c>
      <c r="B1369" s="122" t="s">
        <v>9615</v>
      </c>
      <c r="C1369" s="125" t="s">
        <v>20</v>
      </c>
      <c r="D1369" s="122" t="s">
        <v>5783</v>
      </c>
      <c r="E1369" s="123" t="s">
        <v>9616</v>
      </c>
      <c r="F1369" s="129" t="s">
        <v>9617</v>
      </c>
      <c r="G1369" s="125">
        <v>43333</v>
      </c>
      <c r="H1369" s="122" t="s">
        <v>2911</v>
      </c>
      <c r="I1369" s="122" t="s">
        <v>4249</v>
      </c>
      <c r="J1369" s="122" t="s">
        <v>179</v>
      </c>
      <c r="K1369" s="126" t="s">
        <v>9618</v>
      </c>
      <c r="L1369" s="127" t="s">
        <v>23</v>
      </c>
      <c r="M1369" s="127" t="s">
        <v>24</v>
      </c>
      <c r="N1369" t="str">
        <f t="shared" si="24"/>
        <v>no es tupa</v>
      </c>
    </row>
    <row r="1370" spans="1:14" ht="84" hidden="1" x14ac:dyDescent="0.25">
      <c r="A1370" s="122">
        <v>1366</v>
      </c>
      <c r="B1370" s="122" t="s">
        <v>9619</v>
      </c>
      <c r="C1370" s="125" t="s">
        <v>20</v>
      </c>
      <c r="D1370" s="122" t="s">
        <v>5783</v>
      </c>
      <c r="E1370" s="123" t="s">
        <v>9620</v>
      </c>
      <c r="F1370" s="129" t="s">
        <v>9621</v>
      </c>
      <c r="G1370" s="125">
        <v>43333</v>
      </c>
      <c r="H1370" s="122" t="s">
        <v>5869</v>
      </c>
      <c r="I1370" s="122" t="s">
        <v>4132</v>
      </c>
      <c r="J1370" s="122" t="s">
        <v>179</v>
      </c>
      <c r="K1370" s="126" t="s">
        <v>9622</v>
      </c>
      <c r="L1370" s="127" t="s">
        <v>23</v>
      </c>
      <c r="M1370" s="127" t="s">
        <v>24</v>
      </c>
      <c r="N1370" t="str">
        <f t="shared" si="24"/>
        <v>no es tupa</v>
      </c>
    </row>
    <row r="1371" spans="1:14" ht="96" hidden="1" x14ac:dyDescent="0.25">
      <c r="A1371" s="122">
        <v>1367</v>
      </c>
      <c r="B1371" s="122" t="s">
        <v>9623</v>
      </c>
      <c r="C1371" s="125" t="s">
        <v>20</v>
      </c>
      <c r="D1371" s="122" t="s">
        <v>5783</v>
      </c>
      <c r="E1371" s="123" t="s">
        <v>9624</v>
      </c>
      <c r="F1371" s="129" t="s">
        <v>9625</v>
      </c>
      <c r="G1371" s="125">
        <v>43333</v>
      </c>
      <c r="H1371" s="122" t="s">
        <v>499</v>
      </c>
      <c r="I1371" s="122" t="s">
        <v>4249</v>
      </c>
      <c r="J1371" s="122" t="s">
        <v>179</v>
      </c>
      <c r="K1371" s="126" t="s">
        <v>9626</v>
      </c>
      <c r="L1371" s="127" t="s">
        <v>23</v>
      </c>
      <c r="M1371" s="127" t="s">
        <v>24</v>
      </c>
      <c r="N1371" t="str">
        <f t="shared" si="24"/>
        <v>no es tupa</v>
      </c>
    </row>
    <row r="1372" spans="1:14" ht="84" hidden="1" x14ac:dyDescent="0.25">
      <c r="A1372" s="122">
        <v>1368</v>
      </c>
      <c r="B1372" s="122" t="s">
        <v>9627</v>
      </c>
      <c r="C1372" s="125" t="s">
        <v>20</v>
      </c>
      <c r="D1372" s="122" t="s">
        <v>5783</v>
      </c>
      <c r="E1372" s="123" t="s">
        <v>9628</v>
      </c>
      <c r="F1372" s="129" t="s">
        <v>9629</v>
      </c>
      <c r="G1372" s="125">
        <v>43333</v>
      </c>
      <c r="H1372" s="122" t="s">
        <v>1949</v>
      </c>
      <c r="I1372" s="122" t="s">
        <v>4249</v>
      </c>
      <c r="J1372" s="122" t="s">
        <v>179</v>
      </c>
      <c r="K1372" s="126" t="s">
        <v>9630</v>
      </c>
      <c r="L1372" s="127" t="s">
        <v>23</v>
      </c>
      <c r="M1372" s="127" t="s">
        <v>24</v>
      </c>
      <c r="N1372" t="str">
        <f t="shared" si="24"/>
        <v>no es tupa</v>
      </c>
    </row>
    <row r="1373" spans="1:14" ht="84" hidden="1" x14ac:dyDescent="0.25">
      <c r="A1373" s="122">
        <v>1369</v>
      </c>
      <c r="B1373" s="122" t="s">
        <v>9631</v>
      </c>
      <c r="C1373" s="125" t="s">
        <v>20</v>
      </c>
      <c r="D1373" s="122" t="s">
        <v>5783</v>
      </c>
      <c r="E1373" s="123" t="s">
        <v>9632</v>
      </c>
      <c r="F1373" s="129" t="s">
        <v>9633</v>
      </c>
      <c r="G1373" s="125">
        <v>43333</v>
      </c>
      <c r="H1373" s="122" t="s">
        <v>1487</v>
      </c>
      <c r="I1373" s="122" t="s">
        <v>4249</v>
      </c>
      <c r="J1373" s="122" t="s">
        <v>179</v>
      </c>
      <c r="K1373" s="126" t="s">
        <v>9634</v>
      </c>
      <c r="L1373" s="127" t="s">
        <v>23</v>
      </c>
      <c r="M1373" s="127" t="s">
        <v>24</v>
      </c>
      <c r="N1373" t="str">
        <f t="shared" si="24"/>
        <v>no es tupa</v>
      </c>
    </row>
    <row r="1374" spans="1:14" ht="96" hidden="1" x14ac:dyDescent="0.25">
      <c r="A1374" s="122">
        <v>1370</v>
      </c>
      <c r="B1374" s="122" t="s">
        <v>9635</v>
      </c>
      <c r="C1374" s="125" t="s">
        <v>20</v>
      </c>
      <c r="D1374" s="122" t="s">
        <v>5783</v>
      </c>
      <c r="E1374" s="123" t="s">
        <v>9636</v>
      </c>
      <c r="F1374" s="129" t="s">
        <v>9637</v>
      </c>
      <c r="G1374" s="125">
        <v>43333</v>
      </c>
      <c r="H1374" s="122" t="s">
        <v>9638</v>
      </c>
      <c r="I1374" s="122" t="s">
        <v>4132</v>
      </c>
      <c r="J1374" s="122" t="s">
        <v>179</v>
      </c>
      <c r="K1374" s="126" t="s">
        <v>9639</v>
      </c>
      <c r="L1374" s="127" t="s">
        <v>23</v>
      </c>
      <c r="M1374" s="127" t="s">
        <v>24</v>
      </c>
      <c r="N1374" t="str">
        <f t="shared" si="24"/>
        <v>no es tupa</v>
      </c>
    </row>
    <row r="1375" spans="1:14" ht="96" hidden="1" x14ac:dyDescent="0.25">
      <c r="A1375" s="122">
        <v>1371</v>
      </c>
      <c r="B1375" s="122" t="s">
        <v>9640</v>
      </c>
      <c r="C1375" s="125" t="s">
        <v>20</v>
      </c>
      <c r="D1375" s="122" t="s">
        <v>5783</v>
      </c>
      <c r="E1375" s="123" t="s">
        <v>9641</v>
      </c>
      <c r="F1375" s="129" t="s">
        <v>9642</v>
      </c>
      <c r="G1375" s="125">
        <v>43333</v>
      </c>
      <c r="H1375" s="122" t="s">
        <v>9643</v>
      </c>
      <c r="I1375" s="122" t="s">
        <v>4132</v>
      </c>
      <c r="J1375" s="122" t="s">
        <v>179</v>
      </c>
      <c r="K1375" s="126" t="s">
        <v>9644</v>
      </c>
      <c r="L1375" s="127" t="s">
        <v>23</v>
      </c>
      <c r="M1375" s="127" t="s">
        <v>24</v>
      </c>
      <c r="N1375" t="str">
        <f t="shared" si="24"/>
        <v>no es tupa</v>
      </c>
    </row>
    <row r="1376" spans="1:14" ht="96" hidden="1" x14ac:dyDescent="0.25">
      <c r="A1376" s="122">
        <v>1372</v>
      </c>
      <c r="B1376" s="122" t="s">
        <v>9645</v>
      </c>
      <c r="C1376" s="125" t="s">
        <v>20</v>
      </c>
      <c r="D1376" s="122" t="s">
        <v>5783</v>
      </c>
      <c r="E1376" s="123" t="s">
        <v>9646</v>
      </c>
      <c r="F1376" s="129" t="s">
        <v>9647</v>
      </c>
      <c r="G1376" s="125">
        <v>43333</v>
      </c>
      <c r="H1376" s="122" t="s">
        <v>2005</v>
      </c>
      <c r="I1376" s="122" t="s">
        <v>4249</v>
      </c>
      <c r="J1376" s="122" t="s">
        <v>179</v>
      </c>
      <c r="K1376" s="126" t="s">
        <v>9648</v>
      </c>
      <c r="L1376" s="127" t="s">
        <v>23</v>
      </c>
      <c r="M1376" s="127" t="s">
        <v>24</v>
      </c>
      <c r="N1376" t="str">
        <f t="shared" si="24"/>
        <v>no es tupa</v>
      </c>
    </row>
    <row r="1377" spans="1:14" ht="84" hidden="1" x14ac:dyDescent="0.25">
      <c r="A1377" s="122">
        <v>1373</v>
      </c>
      <c r="B1377" s="122" t="s">
        <v>9649</v>
      </c>
      <c r="C1377" s="125" t="s">
        <v>20</v>
      </c>
      <c r="D1377" s="122" t="s">
        <v>5783</v>
      </c>
      <c r="E1377" s="123" t="s">
        <v>9650</v>
      </c>
      <c r="F1377" s="129" t="s">
        <v>9651</v>
      </c>
      <c r="G1377" s="125">
        <v>43333</v>
      </c>
      <c r="H1377" s="122" t="s">
        <v>9652</v>
      </c>
      <c r="I1377" s="122" t="s">
        <v>4249</v>
      </c>
      <c r="J1377" s="122" t="s">
        <v>179</v>
      </c>
      <c r="K1377" s="126" t="s">
        <v>9653</v>
      </c>
      <c r="L1377" s="127" t="s">
        <v>23</v>
      </c>
      <c r="M1377" s="127" t="s">
        <v>24</v>
      </c>
      <c r="N1377" t="str">
        <f t="shared" si="24"/>
        <v>no es tupa</v>
      </c>
    </row>
    <row r="1378" spans="1:14" ht="96" hidden="1" x14ac:dyDescent="0.25">
      <c r="A1378" s="122">
        <v>1374</v>
      </c>
      <c r="B1378" s="122" t="s">
        <v>9654</v>
      </c>
      <c r="C1378" s="125" t="s">
        <v>20</v>
      </c>
      <c r="D1378" s="122" t="s">
        <v>5783</v>
      </c>
      <c r="E1378" s="123" t="s">
        <v>9655</v>
      </c>
      <c r="F1378" s="129" t="s">
        <v>9656</v>
      </c>
      <c r="G1378" s="125">
        <v>43333</v>
      </c>
      <c r="H1378" s="122" t="s">
        <v>3092</v>
      </c>
      <c r="I1378" s="122" t="s">
        <v>4249</v>
      </c>
      <c r="J1378" s="122" t="s">
        <v>179</v>
      </c>
      <c r="K1378" s="126" t="s">
        <v>9657</v>
      </c>
      <c r="L1378" s="127" t="s">
        <v>23</v>
      </c>
      <c r="M1378" s="127" t="s">
        <v>24</v>
      </c>
      <c r="N1378" t="str">
        <f t="shared" si="24"/>
        <v>no es tupa</v>
      </c>
    </row>
    <row r="1379" spans="1:14" ht="84" hidden="1" x14ac:dyDescent="0.25">
      <c r="A1379" s="122">
        <v>1375</v>
      </c>
      <c r="B1379" s="122" t="s">
        <v>9658</v>
      </c>
      <c r="C1379" s="125" t="s">
        <v>20</v>
      </c>
      <c r="D1379" s="122" t="s">
        <v>5783</v>
      </c>
      <c r="E1379" s="123" t="s">
        <v>9659</v>
      </c>
      <c r="F1379" s="129" t="s">
        <v>9660</v>
      </c>
      <c r="G1379" s="125">
        <v>43333</v>
      </c>
      <c r="H1379" s="122" t="s">
        <v>9661</v>
      </c>
      <c r="I1379" s="122" t="s">
        <v>4132</v>
      </c>
      <c r="J1379" s="122" t="s">
        <v>9297</v>
      </c>
      <c r="K1379" s="126" t="s">
        <v>9662</v>
      </c>
      <c r="L1379" s="127" t="s">
        <v>23</v>
      </c>
      <c r="M1379" s="127" t="s">
        <v>24</v>
      </c>
      <c r="N1379" t="str">
        <f t="shared" si="24"/>
        <v>no es tupa</v>
      </c>
    </row>
    <row r="1380" spans="1:14" ht="84" hidden="1" x14ac:dyDescent="0.25">
      <c r="A1380" s="122">
        <v>1376</v>
      </c>
      <c r="B1380" s="122" t="s">
        <v>9663</v>
      </c>
      <c r="C1380" s="125" t="s">
        <v>20</v>
      </c>
      <c r="D1380" s="122" t="s">
        <v>5783</v>
      </c>
      <c r="E1380" s="123" t="s">
        <v>9664</v>
      </c>
      <c r="F1380" s="129" t="s">
        <v>9665</v>
      </c>
      <c r="G1380" s="125">
        <v>43333</v>
      </c>
      <c r="H1380" s="122" t="s">
        <v>9666</v>
      </c>
      <c r="I1380" s="122" t="s">
        <v>4132</v>
      </c>
      <c r="J1380" s="122" t="s">
        <v>161</v>
      </c>
      <c r="K1380" s="126" t="s">
        <v>9667</v>
      </c>
      <c r="L1380" s="127" t="s">
        <v>23</v>
      </c>
      <c r="M1380" s="127" t="s">
        <v>24</v>
      </c>
      <c r="N1380" t="str">
        <f t="shared" ref="N1380:N1443" si="25">IF(C1380="-","no es tupa",IF(G1380&lt;=C1380,"si","no"))</f>
        <v>no es tupa</v>
      </c>
    </row>
    <row r="1381" spans="1:14" ht="72" hidden="1" x14ac:dyDescent="0.25">
      <c r="A1381" s="122">
        <v>1377</v>
      </c>
      <c r="B1381" s="122" t="s">
        <v>9668</v>
      </c>
      <c r="C1381" s="125">
        <v>43333</v>
      </c>
      <c r="D1381" s="123" t="s">
        <v>20</v>
      </c>
      <c r="E1381" s="123" t="s">
        <v>9669</v>
      </c>
      <c r="F1381" s="129" t="s">
        <v>9670</v>
      </c>
      <c r="G1381" s="125">
        <v>43333</v>
      </c>
      <c r="H1381" s="122" t="s">
        <v>5498</v>
      </c>
      <c r="I1381" s="122" t="s">
        <v>5227</v>
      </c>
      <c r="J1381" s="122" t="s">
        <v>78</v>
      </c>
      <c r="K1381" s="126" t="s">
        <v>9671</v>
      </c>
      <c r="L1381" s="127" t="s">
        <v>23</v>
      </c>
      <c r="M1381" s="127" t="s">
        <v>24</v>
      </c>
      <c r="N1381" t="str">
        <f t="shared" si="25"/>
        <v>si</v>
      </c>
    </row>
    <row r="1382" spans="1:14" ht="84" hidden="1" x14ac:dyDescent="0.25">
      <c r="A1382" s="122">
        <v>1378</v>
      </c>
      <c r="B1382" s="122" t="s">
        <v>9672</v>
      </c>
      <c r="C1382" s="125" t="s">
        <v>20</v>
      </c>
      <c r="D1382" s="122" t="s">
        <v>5783</v>
      </c>
      <c r="E1382" s="123" t="s">
        <v>9673</v>
      </c>
      <c r="F1382" s="129" t="s">
        <v>9674</v>
      </c>
      <c r="G1382" s="125">
        <v>43333</v>
      </c>
      <c r="H1382" s="122" t="s">
        <v>2145</v>
      </c>
      <c r="I1382" s="122" t="s">
        <v>4249</v>
      </c>
      <c r="J1382" s="122" t="s">
        <v>179</v>
      </c>
      <c r="K1382" s="126" t="s">
        <v>9675</v>
      </c>
      <c r="L1382" s="127" t="s">
        <v>23</v>
      </c>
      <c r="M1382" s="127" t="s">
        <v>24</v>
      </c>
      <c r="N1382" t="str">
        <f t="shared" si="25"/>
        <v>no es tupa</v>
      </c>
    </row>
    <row r="1383" spans="1:14" ht="96" hidden="1" x14ac:dyDescent="0.25">
      <c r="A1383" s="122">
        <v>1379</v>
      </c>
      <c r="B1383" s="122" t="s">
        <v>9676</v>
      </c>
      <c r="C1383" s="125" t="s">
        <v>20</v>
      </c>
      <c r="D1383" s="122" t="s">
        <v>5783</v>
      </c>
      <c r="E1383" s="123" t="s">
        <v>9677</v>
      </c>
      <c r="F1383" s="129" t="s">
        <v>9678</v>
      </c>
      <c r="G1383" s="125">
        <v>43333</v>
      </c>
      <c r="H1383" s="122" t="s">
        <v>9679</v>
      </c>
      <c r="I1383" s="122" t="s">
        <v>4249</v>
      </c>
      <c r="J1383" s="122" t="s">
        <v>179</v>
      </c>
      <c r="K1383" s="126" t="s">
        <v>9680</v>
      </c>
      <c r="L1383" s="127" t="s">
        <v>23</v>
      </c>
      <c r="M1383" s="127" t="s">
        <v>24</v>
      </c>
      <c r="N1383" t="str">
        <f t="shared" si="25"/>
        <v>no es tupa</v>
      </c>
    </row>
    <row r="1384" spans="1:14" ht="96" hidden="1" x14ac:dyDescent="0.25">
      <c r="A1384" s="122">
        <v>1380</v>
      </c>
      <c r="B1384" s="122" t="s">
        <v>9681</v>
      </c>
      <c r="C1384" s="125" t="s">
        <v>20</v>
      </c>
      <c r="D1384" s="122" t="s">
        <v>5783</v>
      </c>
      <c r="E1384" s="123" t="s">
        <v>9682</v>
      </c>
      <c r="F1384" s="129" t="s">
        <v>9683</v>
      </c>
      <c r="G1384" s="125">
        <v>43334</v>
      </c>
      <c r="H1384" s="122" t="s">
        <v>9684</v>
      </c>
      <c r="I1384" s="122" t="s">
        <v>4249</v>
      </c>
      <c r="J1384" s="122" t="s">
        <v>179</v>
      </c>
      <c r="K1384" s="126" t="s">
        <v>9685</v>
      </c>
      <c r="L1384" s="127" t="s">
        <v>23</v>
      </c>
      <c r="M1384" s="127" t="s">
        <v>24</v>
      </c>
      <c r="N1384" t="str">
        <f t="shared" si="25"/>
        <v>no es tupa</v>
      </c>
    </row>
    <row r="1385" spans="1:14" ht="108" hidden="1" x14ac:dyDescent="0.25">
      <c r="A1385" s="122">
        <v>1381</v>
      </c>
      <c r="B1385" s="122" t="s">
        <v>9686</v>
      </c>
      <c r="C1385" s="125" t="s">
        <v>20</v>
      </c>
      <c r="D1385" s="122" t="s">
        <v>5783</v>
      </c>
      <c r="E1385" s="123" t="s">
        <v>9687</v>
      </c>
      <c r="F1385" s="129" t="s">
        <v>9688</v>
      </c>
      <c r="G1385" s="125">
        <v>43334</v>
      </c>
      <c r="H1385" s="122" t="s">
        <v>3581</v>
      </c>
      <c r="I1385" s="122" t="s">
        <v>4132</v>
      </c>
      <c r="J1385" s="122" t="s">
        <v>179</v>
      </c>
      <c r="K1385" s="126" t="s">
        <v>9689</v>
      </c>
      <c r="L1385" s="127" t="s">
        <v>23</v>
      </c>
      <c r="M1385" s="127" t="s">
        <v>24</v>
      </c>
      <c r="N1385" t="str">
        <f t="shared" si="25"/>
        <v>no es tupa</v>
      </c>
    </row>
    <row r="1386" spans="1:14" ht="96" hidden="1" x14ac:dyDescent="0.25">
      <c r="A1386" s="122">
        <v>1382</v>
      </c>
      <c r="B1386" s="122" t="s">
        <v>9690</v>
      </c>
      <c r="C1386" s="125" t="s">
        <v>20</v>
      </c>
      <c r="D1386" s="122" t="s">
        <v>5783</v>
      </c>
      <c r="E1386" s="123" t="s">
        <v>9691</v>
      </c>
      <c r="F1386" s="129" t="s">
        <v>9692</v>
      </c>
      <c r="G1386" s="125">
        <v>43334</v>
      </c>
      <c r="H1386" s="122" t="s">
        <v>1598</v>
      </c>
      <c r="I1386" s="122" t="s">
        <v>4249</v>
      </c>
      <c r="J1386" s="122" t="s">
        <v>179</v>
      </c>
      <c r="K1386" s="126" t="s">
        <v>9693</v>
      </c>
      <c r="L1386" s="127" t="s">
        <v>23</v>
      </c>
      <c r="M1386" s="127" t="s">
        <v>24</v>
      </c>
      <c r="N1386" t="str">
        <f t="shared" si="25"/>
        <v>no es tupa</v>
      </c>
    </row>
    <row r="1387" spans="1:14" ht="84" hidden="1" x14ac:dyDescent="0.25">
      <c r="A1387" s="122">
        <v>1383</v>
      </c>
      <c r="B1387" s="122" t="s">
        <v>9694</v>
      </c>
      <c r="C1387" s="125" t="s">
        <v>20</v>
      </c>
      <c r="D1387" s="122" t="s">
        <v>5783</v>
      </c>
      <c r="E1387" s="123" t="s">
        <v>9695</v>
      </c>
      <c r="F1387" s="129" t="s">
        <v>9696</v>
      </c>
      <c r="G1387" s="125">
        <v>43335</v>
      </c>
      <c r="H1387" s="122" t="s">
        <v>1371</v>
      </c>
      <c r="I1387" s="122" t="s">
        <v>4132</v>
      </c>
      <c r="J1387" s="122" t="s">
        <v>179</v>
      </c>
      <c r="K1387" s="126" t="s">
        <v>9697</v>
      </c>
      <c r="L1387" s="127" t="s">
        <v>23</v>
      </c>
      <c r="M1387" s="127" t="s">
        <v>24</v>
      </c>
      <c r="N1387" t="str">
        <f t="shared" si="25"/>
        <v>no es tupa</v>
      </c>
    </row>
    <row r="1388" spans="1:14" ht="96" hidden="1" x14ac:dyDescent="0.25">
      <c r="A1388" s="122">
        <v>1384</v>
      </c>
      <c r="B1388" s="122" t="s">
        <v>9698</v>
      </c>
      <c r="C1388" s="125">
        <v>43335</v>
      </c>
      <c r="D1388" s="122" t="s">
        <v>9699</v>
      </c>
      <c r="E1388" s="123" t="s">
        <v>9700</v>
      </c>
      <c r="F1388" s="129" t="s">
        <v>9701</v>
      </c>
      <c r="G1388" s="125">
        <v>43335</v>
      </c>
      <c r="H1388" s="122" t="s">
        <v>9702</v>
      </c>
      <c r="I1388" s="122" t="s">
        <v>5536</v>
      </c>
      <c r="J1388" s="122" t="s">
        <v>4237</v>
      </c>
      <c r="K1388" s="126" t="s">
        <v>9703</v>
      </c>
      <c r="L1388" s="127" t="s">
        <v>3698</v>
      </c>
      <c r="M1388" s="127" t="s">
        <v>24</v>
      </c>
      <c r="N1388" t="str">
        <f t="shared" si="25"/>
        <v>si</v>
      </c>
    </row>
    <row r="1389" spans="1:14" ht="72" hidden="1" x14ac:dyDescent="0.25">
      <c r="A1389" s="122">
        <v>1385</v>
      </c>
      <c r="B1389" s="122" t="s">
        <v>9704</v>
      </c>
      <c r="C1389" s="125" t="s">
        <v>20</v>
      </c>
      <c r="D1389" s="122" t="s">
        <v>5783</v>
      </c>
      <c r="E1389" s="123" t="s">
        <v>9705</v>
      </c>
      <c r="F1389" s="129" t="s">
        <v>9706</v>
      </c>
      <c r="G1389" s="125">
        <v>43335</v>
      </c>
      <c r="H1389" s="122" t="s">
        <v>6367</v>
      </c>
      <c r="I1389" s="122" t="s">
        <v>4132</v>
      </c>
      <c r="J1389" s="122" t="s">
        <v>9297</v>
      </c>
      <c r="K1389" s="126" t="s">
        <v>9707</v>
      </c>
      <c r="L1389" s="127" t="s">
        <v>23</v>
      </c>
      <c r="M1389" s="127" t="s">
        <v>24</v>
      </c>
      <c r="N1389" t="str">
        <f t="shared" si="25"/>
        <v>no es tupa</v>
      </c>
    </row>
    <row r="1390" spans="1:14" ht="84" hidden="1" x14ac:dyDescent="0.25">
      <c r="A1390" s="122">
        <v>1386</v>
      </c>
      <c r="B1390" s="122" t="s">
        <v>9708</v>
      </c>
      <c r="C1390" s="125" t="s">
        <v>20</v>
      </c>
      <c r="D1390" s="122" t="s">
        <v>5783</v>
      </c>
      <c r="E1390" s="123" t="s">
        <v>9709</v>
      </c>
      <c r="F1390" s="129" t="s">
        <v>9710</v>
      </c>
      <c r="G1390" s="125">
        <v>43335</v>
      </c>
      <c r="H1390" s="122" t="s">
        <v>9711</v>
      </c>
      <c r="I1390" s="122" t="s">
        <v>4132</v>
      </c>
      <c r="J1390" s="122" t="s">
        <v>9297</v>
      </c>
      <c r="K1390" s="126" t="s">
        <v>9712</v>
      </c>
      <c r="L1390" s="127" t="s">
        <v>23</v>
      </c>
      <c r="M1390" s="127" t="s">
        <v>24</v>
      </c>
      <c r="N1390" t="str">
        <f t="shared" si="25"/>
        <v>no es tupa</v>
      </c>
    </row>
    <row r="1391" spans="1:14" ht="96" hidden="1" x14ac:dyDescent="0.25">
      <c r="A1391" s="122">
        <v>1387</v>
      </c>
      <c r="B1391" s="122" t="s">
        <v>9713</v>
      </c>
      <c r="C1391" s="125" t="s">
        <v>20</v>
      </c>
      <c r="D1391" s="122" t="s">
        <v>5783</v>
      </c>
      <c r="E1391" s="123" t="s">
        <v>9714</v>
      </c>
      <c r="F1391" s="129" t="s">
        <v>9715</v>
      </c>
      <c r="G1391" s="125">
        <v>43336</v>
      </c>
      <c r="H1391" s="122" t="s">
        <v>9716</v>
      </c>
      <c r="I1391" s="122" t="s">
        <v>4132</v>
      </c>
      <c r="J1391" s="122" t="s">
        <v>9717</v>
      </c>
      <c r="K1391" s="126" t="s">
        <v>9718</v>
      </c>
      <c r="L1391" s="127" t="s">
        <v>23</v>
      </c>
      <c r="M1391" s="127" t="s">
        <v>24</v>
      </c>
      <c r="N1391" t="str">
        <f t="shared" si="25"/>
        <v>no es tupa</v>
      </c>
    </row>
    <row r="1392" spans="1:14" ht="84" hidden="1" x14ac:dyDescent="0.25">
      <c r="A1392" s="122">
        <v>1388</v>
      </c>
      <c r="B1392" s="122" t="s">
        <v>9719</v>
      </c>
      <c r="C1392" s="125" t="s">
        <v>20</v>
      </c>
      <c r="D1392" s="122" t="s">
        <v>5783</v>
      </c>
      <c r="E1392" s="123" t="s">
        <v>9720</v>
      </c>
      <c r="F1392" s="129" t="s">
        <v>9721</v>
      </c>
      <c r="G1392" s="125">
        <v>43336</v>
      </c>
      <c r="H1392" s="122" t="s">
        <v>5453</v>
      </c>
      <c r="I1392" s="122" t="s">
        <v>4249</v>
      </c>
      <c r="J1392" s="122" t="s">
        <v>4224</v>
      </c>
      <c r="K1392" s="126" t="s">
        <v>9722</v>
      </c>
      <c r="L1392" s="127" t="s">
        <v>23</v>
      </c>
      <c r="M1392" s="127" t="s">
        <v>24</v>
      </c>
      <c r="N1392" t="str">
        <f t="shared" si="25"/>
        <v>no es tupa</v>
      </c>
    </row>
    <row r="1393" spans="1:14" ht="96" hidden="1" x14ac:dyDescent="0.25">
      <c r="A1393" s="122">
        <v>1389</v>
      </c>
      <c r="B1393" s="122" t="s">
        <v>9723</v>
      </c>
      <c r="C1393" s="125" t="s">
        <v>20</v>
      </c>
      <c r="D1393" s="122" t="s">
        <v>5783</v>
      </c>
      <c r="E1393" s="123" t="s">
        <v>9724</v>
      </c>
      <c r="F1393" s="129" t="s">
        <v>9725</v>
      </c>
      <c r="G1393" s="125">
        <v>43336</v>
      </c>
      <c r="H1393" s="122" t="s">
        <v>6012</v>
      </c>
      <c r="I1393" s="122" t="s">
        <v>4132</v>
      </c>
      <c r="J1393" s="122" t="s">
        <v>161</v>
      </c>
      <c r="K1393" s="126" t="s">
        <v>9726</v>
      </c>
      <c r="L1393" s="127" t="s">
        <v>23</v>
      </c>
      <c r="M1393" s="127" t="s">
        <v>24</v>
      </c>
      <c r="N1393" t="str">
        <f t="shared" si="25"/>
        <v>no es tupa</v>
      </c>
    </row>
    <row r="1394" spans="1:14" ht="96" hidden="1" x14ac:dyDescent="0.25">
      <c r="A1394" s="122">
        <v>1390</v>
      </c>
      <c r="B1394" s="122" t="s">
        <v>9727</v>
      </c>
      <c r="C1394" s="125" t="s">
        <v>20</v>
      </c>
      <c r="D1394" s="122" t="s">
        <v>5783</v>
      </c>
      <c r="E1394" s="123" t="s">
        <v>9728</v>
      </c>
      <c r="F1394" s="129" t="s">
        <v>9729</v>
      </c>
      <c r="G1394" s="125">
        <v>43336</v>
      </c>
      <c r="H1394" s="122" t="s">
        <v>890</v>
      </c>
      <c r="I1394" s="122" t="s">
        <v>4223</v>
      </c>
      <c r="J1394" s="122" t="s">
        <v>4224</v>
      </c>
      <c r="K1394" s="126" t="s">
        <v>9730</v>
      </c>
      <c r="L1394" s="127" t="s">
        <v>23</v>
      </c>
      <c r="M1394" s="127" t="s">
        <v>24</v>
      </c>
      <c r="N1394" t="str">
        <f t="shared" si="25"/>
        <v>no es tupa</v>
      </c>
    </row>
    <row r="1395" spans="1:14" ht="96" hidden="1" x14ac:dyDescent="0.25">
      <c r="A1395" s="122">
        <v>1391</v>
      </c>
      <c r="B1395" s="122" t="s">
        <v>9731</v>
      </c>
      <c r="C1395" s="125" t="s">
        <v>20</v>
      </c>
      <c r="D1395" s="122" t="s">
        <v>5783</v>
      </c>
      <c r="E1395" s="123" t="s">
        <v>9732</v>
      </c>
      <c r="F1395" s="129" t="s">
        <v>9733</v>
      </c>
      <c r="G1395" s="125">
        <v>43336</v>
      </c>
      <c r="H1395" s="122" t="s">
        <v>9734</v>
      </c>
      <c r="I1395" s="122" t="s">
        <v>4223</v>
      </c>
      <c r="J1395" s="122" t="s">
        <v>4224</v>
      </c>
      <c r="K1395" s="126" t="s">
        <v>9735</v>
      </c>
      <c r="L1395" s="127" t="s">
        <v>23</v>
      </c>
      <c r="M1395" s="127" t="s">
        <v>24</v>
      </c>
      <c r="N1395" t="str">
        <f t="shared" si="25"/>
        <v>no es tupa</v>
      </c>
    </row>
    <row r="1396" spans="1:14" ht="120" hidden="1" x14ac:dyDescent="0.25">
      <c r="A1396" s="122">
        <v>1392</v>
      </c>
      <c r="B1396" s="122" t="s">
        <v>9736</v>
      </c>
      <c r="C1396" s="125" t="s">
        <v>20</v>
      </c>
      <c r="D1396" s="122" t="s">
        <v>5783</v>
      </c>
      <c r="E1396" s="123" t="s">
        <v>9737</v>
      </c>
      <c r="F1396" s="129" t="s">
        <v>9738</v>
      </c>
      <c r="G1396" s="125">
        <v>43336</v>
      </c>
      <c r="H1396" s="122" t="s">
        <v>9739</v>
      </c>
      <c r="I1396" s="122" t="s">
        <v>4223</v>
      </c>
      <c r="J1396" s="122" t="s">
        <v>4224</v>
      </c>
      <c r="K1396" s="126" t="s">
        <v>9740</v>
      </c>
      <c r="L1396" s="127" t="s">
        <v>23</v>
      </c>
      <c r="M1396" s="127" t="s">
        <v>24</v>
      </c>
      <c r="N1396" t="str">
        <f t="shared" si="25"/>
        <v>no es tupa</v>
      </c>
    </row>
    <row r="1397" spans="1:14" ht="96" hidden="1" x14ac:dyDescent="0.25">
      <c r="A1397" s="122">
        <v>1393</v>
      </c>
      <c r="B1397" s="122" t="s">
        <v>9741</v>
      </c>
      <c r="C1397" s="125">
        <v>43339</v>
      </c>
      <c r="D1397" s="122" t="s">
        <v>9742</v>
      </c>
      <c r="E1397" s="123" t="s">
        <v>9743</v>
      </c>
      <c r="F1397" s="129" t="s">
        <v>9744</v>
      </c>
      <c r="G1397" s="125">
        <v>43336</v>
      </c>
      <c r="H1397" s="122" t="s">
        <v>725</v>
      </c>
      <c r="I1397" s="122" t="s">
        <v>5536</v>
      </c>
      <c r="J1397" s="122" t="s">
        <v>4237</v>
      </c>
      <c r="K1397" s="126" t="s">
        <v>9745</v>
      </c>
      <c r="L1397" s="127" t="s">
        <v>3698</v>
      </c>
      <c r="M1397" s="127" t="s">
        <v>24</v>
      </c>
      <c r="N1397" t="str">
        <f t="shared" si="25"/>
        <v>si</v>
      </c>
    </row>
    <row r="1398" spans="1:14" ht="108" hidden="1" x14ac:dyDescent="0.25">
      <c r="A1398" s="122">
        <v>1394</v>
      </c>
      <c r="B1398" s="122" t="s">
        <v>9746</v>
      </c>
      <c r="C1398" s="125">
        <v>43367</v>
      </c>
      <c r="D1398" s="122" t="s">
        <v>9747</v>
      </c>
      <c r="E1398" s="123" t="s">
        <v>9748</v>
      </c>
      <c r="F1398" s="129" t="s">
        <v>9749</v>
      </c>
      <c r="G1398" s="125">
        <v>43336</v>
      </c>
      <c r="H1398" s="122" t="s">
        <v>7135</v>
      </c>
      <c r="I1398" s="122" t="s">
        <v>5536</v>
      </c>
      <c r="J1398" s="122" t="s">
        <v>4237</v>
      </c>
      <c r="K1398" s="126" t="s">
        <v>9750</v>
      </c>
      <c r="L1398" s="127" t="s">
        <v>36</v>
      </c>
      <c r="M1398" s="127" t="s">
        <v>24</v>
      </c>
      <c r="N1398" t="str">
        <f t="shared" si="25"/>
        <v>si</v>
      </c>
    </row>
    <row r="1399" spans="1:14" ht="108" hidden="1" x14ac:dyDescent="0.25">
      <c r="A1399" s="122">
        <v>1395</v>
      </c>
      <c r="B1399" s="122" t="s">
        <v>9751</v>
      </c>
      <c r="C1399" s="125" t="s">
        <v>20</v>
      </c>
      <c r="D1399" s="122" t="s">
        <v>5783</v>
      </c>
      <c r="E1399" s="123" t="s">
        <v>9752</v>
      </c>
      <c r="F1399" s="129" t="s">
        <v>9753</v>
      </c>
      <c r="G1399" s="125">
        <v>43336</v>
      </c>
      <c r="H1399" s="122" t="s">
        <v>606</v>
      </c>
      <c r="I1399" s="122" t="s">
        <v>4249</v>
      </c>
      <c r="J1399" s="122" t="s">
        <v>4224</v>
      </c>
      <c r="K1399" s="126" t="s">
        <v>9754</v>
      </c>
      <c r="L1399" s="127" t="s">
        <v>23</v>
      </c>
      <c r="M1399" s="127" t="s">
        <v>24</v>
      </c>
      <c r="N1399" t="str">
        <f t="shared" si="25"/>
        <v>no es tupa</v>
      </c>
    </row>
    <row r="1400" spans="1:14" ht="72" hidden="1" x14ac:dyDescent="0.25">
      <c r="A1400" s="122">
        <v>1396</v>
      </c>
      <c r="B1400" s="122" t="s">
        <v>9755</v>
      </c>
      <c r="C1400" s="125">
        <v>43346</v>
      </c>
      <c r="D1400" s="122" t="s">
        <v>9756</v>
      </c>
      <c r="E1400" s="123" t="s">
        <v>9757</v>
      </c>
      <c r="F1400" s="129" t="s">
        <v>9758</v>
      </c>
      <c r="G1400" s="125">
        <v>43340</v>
      </c>
      <c r="H1400" s="122" t="s">
        <v>60</v>
      </c>
      <c r="I1400" s="122" t="s">
        <v>5552</v>
      </c>
      <c r="J1400" s="122" t="s">
        <v>6734</v>
      </c>
      <c r="K1400" s="126" t="s">
        <v>9759</v>
      </c>
      <c r="L1400" s="127" t="s">
        <v>36</v>
      </c>
      <c r="M1400" s="127" t="s">
        <v>52</v>
      </c>
      <c r="N1400" t="str">
        <f t="shared" si="25"/>
        <v>si</v>
      </c>
    </row>
    <row r="1401" spans="1:14" ht="108" hidden="1" x14ac:dyDescent="0.25">
      <c r="A1401" s="122">
        <v>1397</v>
      </c>
      <c r="B1401" s="122" t="s">
        <v>9760</v>
      </c>
      <c r="C1401" s="125">
        <v>43420</v>
      </c>
      <c r="D1401" s="123" t="s">
        <v>9761</v>
      </c>
      <c r="E1401" s="123" t="s">
        <v>9762</v>
      </c>
      <c r="F1401" s="129" t="s">
        <v>9763</v>
      </c>
      <c r="G1401" s="125">
        <v>43340</v>
      </c>
      <c r="H1401" s="122" t="s">
        <v>9764</v>
      </c>
      <c r="I1401" s="122" t="s">
        <v>191</v>
      </c>
      <c r="J1401" s="122" t="s">
        <v>5442</v>
      </c>
      <c r="K1401" s="126" t="s">
        <v>9765</v>
      </c>
      <c r="L1401" s="127" t="s">
        <v>23</v>
      </c>
      <c r="M1401" s="127" t="s">
        <v>24</v>
      </c>
      <c r="N1401" t="str">
        <f t="shared" si="25"/>
        <v>si</v>
      </c>
    </row>
    <row r="1402" spans="1:14" ht="108" hidden="1" x14ac:dyDescent="0.25">
      <c r="A1402" s="122">
        <v>1398</v>
      </c>
      <c r="B1402" s="122" t="s">
        <v>9766</v>
      </c>
      <c r="C1402" s="125">
        <v>43403</v>
      </c>
      <c r="D1402" s="123" t="s">
        <v>9767</v>
      </c>
      <c r="E1402" s="123" t="s">
        <v>9768</v>
      </c>
      <c r="F1402" s="129" t="s">
        <v>9769</v>
      </c>
      <c r="G1402" s="125">
        <v>43340</v>
      </c>
      <c r="H1402" s="122" t="s">
        <v>9770</v>
      </c>
      <c r="I1402" s="122" t="s">
        <v>191</v>
      </c>
      <c r="J1402" s="122" t="s">
        <v>5442</v>
      </c>
      <c r="K1402" s="126" t="s">
        <v>9771</v>
      </c>
      <c r="L1402" s="127" t="s">
        <v>23</v>
      </c>
      <c r="M1402" s="127" t="s">
        <v>24</v>
      </c>
      <c r="N1402" t="str">
        <f t="shared" si="25"/>
        <v>si</v>
      </c>
    </row>
    <row r="1403" spans="1:14" ht="84" hidden="1" x14ac:dyDescent="0.25">
      <c r="A1403" s="122">
        <v>1399</v>
      </c>
      <c r="B1403" s="122" t="s">
        <v>9772</v>
      </c>
      <c r="C1403" s="125">
        <v>43347</v>
      </c>
      <c r="D1403" s="122" t="s">
        <v>9773</v>
      </c>
      <c r="E1403" s="123" t="s">
        <v>9774</v>
      </c>
      <c r="F1403" s="129" t="s">
        <v>9775</v>
      </c>
      <c r="G1403" s="125">
        <v>43340</v>
      </c>
      <c r="H1403" s="122" t="s">
        <v>9120</v>
      </c>
      <c r="I1403" s="122" t="s">
        <v>5546</v>
      </c>
      <c r="J1403" s="122" t="s">
        <v>9265</v>
      </c>
      <c r="K1403" s="126" t="s">
        <v>9776</v>
      </c>
      <c r="L1403" s="127" t="s">
        <v>23</v>
      </c>
      <c r="M1403" s="127" t="s">
        <v>52</v>
      </c>
      <c r="N1403" t="str">
        <f t="shared" si="25"/>
        <v>si</v>
      </c>
    </row>
    <row r="1404" spans="1:14" ht="96" hidden="1" x14ac:dyDescent="0.25">
      <c r="A1404" s="122">
        <v>1400</v>
      </c>
      <c r="B1404" s="122" t="s">
        <v>9777</v>
      </c>
      <c r="C1404" s="125">
        <v>43341</v>
      </c>
      <c r="D1404" s="122" t="s">
        <v>9778</v>
      </c>
      <c r="E1404" s="123" t="s">
        <v>9779</v>
      </c>
      <c r="F1404" s="129" t="s">
        <v>9780</v>
      </c>
      <c r="G1404" s="125">
        <v>43341</v>
      </c>
      <c r="H1404" s="122" t="s">
        <v>9781</v>
      </c>
      <c r="I1404" s="122" t="s">
        <v>5552</v>
      </c>
      <c r="J1404" s="122" t="s">
        <v>6091</v>
      </c>
      <c r="K1404" s="126" t="s">
        <v>9782</v>
      </c>
      <c r="L1404" s="127" t="s">
        <v>36</v>
      </c>
      <c r="M1404" s="127" t="s">
        <v>52</v>
      </c>
      <c r="N1404" t="str">
        <f t="shared" si="25"/>
        <v>si</v>
      </c>
    </row>
    <row r="1405" spans="1:14" ht="60" hidden="1" x14ac:dyDescent="0.25">
      <c r="A1405" s="122">
        <v>1401</v>
      </c>
      <c r="B1405" s="122" t="s">
        <v>20</v>
      </c>
      <c r="C1405" s="125" t="s">
        <v>20</v>
      </c>
      <c r="D1405" s="122" t="s">
        <v>9783</v>
      </c>
      <c r="E1405" s="123" t="s">
        <v>20</v>
      </c>
      <c r="F1405" s="129" t="s">
        <v>9784</v>
      </c>
      <c r="G1405" s="125">
        <v>43341</v>
      </c>
      <c r="H1405" s="122" t="s">
        <v>9785</v>
      </c>
      <c r="I1405" s="122" t="s">
        <v>6867</v>
      </c>
      <c r="J1405" s="122" t="s">
        <v>9315</v>
      </c>
      <c r="K1405" s="126" t="s">
        <v>9786</v>
      </c>
      <c r="L1405" s="127" t="s">
        <v>23</v>
      </c>
      <c r="M1405" s="127" t="s">
        <v>24</v>
      </c>
      <c r="N1405" t="str">
        <f t="shared" si="25"/>
        <v>no es tupa</v>
      </c>
    </row>
    <row r="1406" spans="1:14" ht="60" hidden="1" x14ac:dyDescent="0.25">
      <c r="A1406" s="122">
        <v>1402</v>
      </c>
      <c r="B1406" s="122" t="s">
        <v>20</v>
      </c>
      <c r="C1406" s="125" t="s">
        <v>20</v>
      </c>
      <c r="D1406" s="122" t="s">
        <v>9787</v>
      </c>
      <c r="E1406" s="123" t="s">
        <v>20</v>
      </c>
      <c r="F1406" s="129" t="s">
        <v>9788</v>
      </c>
      <c r="G1406" s="125">
        <v>43341</v>
      </c>
      <c r="H1406" s="122" t="s">
        <v>9789</v>
      </c>
      <c r="I1406" s="122" t="s">
        <v>6867</v>
      </c>
      <c r="J1406" s="122" t="s">
        <v>9790</v>
      </c>
      <c r="K1406" s="126" t="s">
        <v>9791</v>
      </c>
      <c r="L1406" s="127" t="s">
        <v>23</v>
      </c>
      <c r="M1406" s="127" t="s">
        <v>24</v>
      </c>
      <c r="N1406" t="str">
        <f t="shared" si="25"/>
        <v>no es tupa</v>
      </c>
    </row>
    <row r="1407" spans="1:14" ht="108" hidden="1" x14ac:dyDescent="0.25">
      <c r="A1407" s="122">
        <v>1403</v>
      </c>
      <c r="B1407" s="122" t="s">
        <v>9792</v>
      </c>
      <c r="C1407" s="125">
        <v>43451</v>
      </c>
      <c r="D1407" s="123" t="s">
        <v>9793</v>
      </c>
      <c r="E1407" s="123" t="s">
        <v>9794</v>
      </c>
      <c r="F1407" s="129" t="s">
        <v>9795</v>
      </c>
      <c r="G1407" s="125">
        <v>43341</v>
      </c>
      <c r="H1407" s="122" t="s">
        <v>9796</v>
      </c>
      <c r="I1407" s="122" t="s">
        <v>191</v>
      </c>
      <c r="J1407" s="122" t="s">
        <v>5442</v>
      </c>
      <c r="K1407" s="126" t="s">
        <v>9797</v>
      </c>
      <c r="L1407" s="127" t="s">
        <v>23</v>
      </c>
      <c r="M1407" s="127" t="s">
        <v>24</v>
      </c>
      <c r="N1407" t="str">
        <f t="shared" si="25"/>
        <v>si</v>
      </c>
    </row>
    <row r="1408" spans="1:14" ht="60" hidden="1" x14ac:dyDescent="0.25">
      <c r="A1408" s="122">
        <v>1404</v>
      </c>
      <c r="B1408" s="122" t="s">
        <v>20</v>
      </c>
      <c r="C1408" s="125" t="s">
        <v>20</v>
      </c>
      <c r="D1408" s="122" t="s">
        <v>20</v>
      </c>
      <c r="E1408" s="122" t="s">
        <v>9798</v>
      </c>
      <c r="F1408" s="129" t="s">
        <v>9799</v>
      </c>
      <c r="G1408" s="125">
        <v>43341</v>
      </c>
      <c r="H1408" s="122" t="s">
        <v>8469</v>
      </c>
      <c r="I1408" s="122" t="s">
        <v>6867</v>
      </c>
      <c r="J1408" s="122" t="s">
        <v>9315</v>
      </c>
      <c r="K1408" s="126" t="s">
        <v>9800</v>
      </c>
      <c r="L1408" s="127" t="s">
        <v>23</v>
      </c>
      <c r="M1408" s="127" t="s">
        <v>24</v>
      </c>
      <c r="N1408" t="str">
        <f t="shared" si="25"/>
        <v>no es tupa</v>
      </c>
    </row>
    <row r="1409" spans="1:14" ht="72" hidden="1" x14ac:dyDescent="0.25">
      <c r="A1409" s="122">
        <v>1405</v>
      </c>
      <c r="B1409" s="122" t="s">
        <v>9801</v>
      </c>
      <c r="C1409" s="125" t="s">
        <v>20</v>
      </c>
      <c r="D1409" s="122" t="s">
        <v>20</v>
      </c>
      <c r="E1409" s="122" t="s">
        <v>9802</v>
      </c>
      <c r="F1409" s="129" t="s">
        <v>9803</v>
      </c>
      <c r="G1409" s="125">
        <v>43341</v>
      </c>
      <c r="H1409" s="122" t="s">
        <v>7410</v>
      </c>
      <c r="I1409" s="122" t="s">
        <v>6867</v>
      </c>
      <c r="J1409" s="122" t="s">
        <v>9790</v>
      </c>
      <c r="K1409" s="126" t="s">
        <v>9804</v>
      </c>
      <c r="L1409" s="127" t="s">
        <v>23</v>
      </c>
      <c r="M1409" s="127" t="s">
        <v>24</v>
      </c>
      <c r="N1409" t="str">
        <f t="shared" si="25"/>
        <v>no es tupa</v>
      </c>
    </row>
    <row r="1410" spans="1:14" ht="144" hidden="1" x14ac:dyDescent="0.25">
      <c r="A1410" s="122">
        <v>1406</v>
      </c>
      <c r="B1410" s="122" t="s">
        <v>9805</v>
      </c>
      <c r="C1410" s="125">
        <v>43339</v>
      </c>
      <c r="D1410" s="122" t="s">
        <v>20</v>
      </c>
      <c r="E1410" s="123" t="s">
        <v>9806</v>
      </c>
      <c r="F1410" s="129" t="s">
        <v>9807</v>
      </c>
      <c r="G1410" s="125">
        <v>43341</v>
      </c>
      <c r="H1410" s="122" t="s">
        <v>9808</v>
      </c>
      <c r="I1410" s="122" t="s">
        <v>5227</v>
      </c>
      <c r="J1410" s="122" t="s">
        <v>4148</v>
      </c>
      <c r="K1410" s="126" t="s">
        <v>9809</v>
      </c>
      <c r="L1410" s="127" t="s">
        <v>23</v>
      </c>
      <c r="M1410" s="127" t="s">
        <v>24</v>
      </c>
      <c r="N1410" t="str">
        <f t="shared" si="25"/>
        <v>no</v>
      </c>
    </row>
    <row r="1411" spans="1:14" ht="96" hidden="1" x14ac:dyDescent="0.25">
      <c r="A1411" s="122">
        <v>1407</v>
      </c>
      <c r="B1411" s="122" t="s">
        <v>9810</v>
      </c>
      <c r="C1411" s="125" t="s">
        <v>20</v>
      </c>
      <c r="D1411" s="123" t="s">
        <v>9811</v>
      </c>
      <c r="E1411" s="123" t="s">
        <v>9812</v>
      </c>
      <c r="F1411" s="129" t="s">
        <v>9813</v>
      </c>
      <c r="G1411" s="125">
        <v>43341</v>
      </c>
      <c r="H1411" s="122" t="s">
        <v>9814</v>
      </c>
      <c r="I1411" s="122" t="s">
        <v>4174</v>
      </c>
      <c r="J1411" s="122" t="s">
        <v>4699</v>
      </c>
      <c r="K1411" s="126" t="s">
        <v>9815</v>
      </c>
      <c r="L1411" s="127" t="s">
        <v>23</v>
      </c>
      <c r="M1411" s="127" t="s">
        <v>24</v>
      </c>
      <c r="N1411" t="str">
        <f t="shared" si="25"/>
        <v>no es tupa</v>
      </c>
    </row>
    <row r="1412" spans="1:14" ht="108" hidden="1" x14ac:dyDescent="0.25">
      <c r="A1412" s="122">
        <v>1408</v>
      </c>
      <c r="B1412" s="122" t="s">
        <v>9816</v>
      </c>
      <c r="C1412" s="125">
        <v>43350</v>
      </c>
      <c r="D1412" s="123" t="s">
        <v>9817</v>
      </c>
      <c r="E1412" s="123" t="s">
        <v>9483</v>
      </c>
      <c r="F1412" s="129" t="s">
        <v>9818</v>
      </c>
      <c r="G1412" s="125">
        <v>43341</v>
      </c>
      <c r="H1412" s="122" t="s">
        <v>9819</v>
      </c>
      <c r="I1412" s="122" t="s">
        <v>191</v>
      </c>
      <c r="J1412" s="122" t="s">
        <v>5442</v>
      </c>
      <c r="K1412" s="126" t="s">
        <v>9820</v>
      </c>
      <c r="L1412" s="127" t="s">
        <v>23</v>
      </c>
      <c r="M1412" s="127" t="s">
        <v>24</v>
      </c>
      <c r="N1412" t="str">
        <f t="shared" si="25"/>
        <v>si</v>
      </c>
    </row>
    <row r="1413" spans="1:14" ht="108" hidden="1" x14ac:dyDescent="0.25">
      <c r="A1413" s="122">
        <v>1409</v>
      </c>
      <c r="B1413" s="122" t="s">
        <v>9821</v>
      </c>
      <c r="C1413" s="125">
        <v>43495</v>
      </c>
      <c r="D1413" s="123" t="s">
        <v>9822</v>
      </c>
      <c r="E1413" s="123" t="s">
        <v>9823</v>
      </c>
      <c r="F1413" s="129" t="s">
        <v>9824</v>
      </c>
      <c r="G1413" s="125">
        <v>43341</v>
      </c>
      <c r="H1413" s="122" t="s">
        <v>9764</v>
      </c>
      <c r="I1413" s="122" t="s">
        <v>191</v>
      </c>
      <c r="J1413" s="122" t="s">
        <v>5442</v>
      </c>
      <c r="K1413" s="126" t="s">
        <v>9765</v>
      </c>
      <c r="L1413" s="127" t="s">
        <v>23</v>
      </c>
      <c r="M1413" s="127" t="s">
        <v>24</v>
      </c>
      <c r="N1413" t="str">
        <f t="shared" si="25"/>
        <v>si</v>
      </c>
    </row>
    <row r="1414" spans="1:14" ht="108" hidden="1" x14ac:dyDescent="0.25">
      <c r="A1414" s="122">
        <v>1410</v>
      </c>
      <c r="B1414" s="122" t="s">
        <v>9825</v>
      </c>
      <c r="C1414" s="125">
        <v>43383</v>
      </c>
      <c r="D1414" s="123" t="s">
        <v>9826</v>
      </c>
      <c r="E1414" s="123" t="s">
        <v>9827</v>
      </c>
      <c r="F1414" s="129" t="s">
        <v>9828</v>
      </c>
      <c r="G1414" s="125">
        <v>43346</v>
      </c>
      <c r="H1414" s="122" t="s">
        <v>9829</v>
      </c>
      <c r="I1414" s="122" t="s">
        <v>191</v>
      </c>
      <c r="J1414" s="122" t="s">
        <v>5442</v>
      </c>
      <c r="K1414" s="126" t="s">
        <v>9830</v>
      </c>
      <c r="L1414" s="127" t="s">
        <v>23</v>
      </c>
      <c r="M1414" s="127" t="s">
        <v>24</v>
      </c>
      <c r="N1414" t="str">
        <f t="shared" si="25"/>
        <v>si</v>
      </c>
    </row>
    <row r="1415" spans="1:14" ht="108" hidden="1" x14ac:dyDescent="0.25">
      <c r="A1415" s="122">
        <v>1411</v>
      </c>
      <c r="B1415" s="122" t="s">
        <v>9831</v>
      </c>
      <c r="C1415" s="125">
        <v>43388</v>
      </c>
      <c r="D1415" s="123" t="s">
        <v>9832</v>
      </c>
      <c r="E1415" s="123" t="s">
        <v>9833</v>
      </c>
      <c r="F1415" s="129" t="s">
        <v>9834</v>
      </c>
      <c r="G1415" s="125">
        <v>43346</v>
      </c>
      <c r="H1415" s="122" t="s">
        <v>9819</v>
      </c>
      <c r="I1415" s="122" t="s">
        <v>191</v>
      </c>
      <c r="J1415" s="122" t="s">
        <v>5442</v>
      </c>
      <c r="K1415" s="126" t="s">
        <v>9835</v>
      </c>
      <c r="L1415" s="127" t="s">
        <v>23</v>
      </c>
      <c r="M1415" s="127" t="s">
        <v>24</v>
      </c>
      <c r="N1415" t="str">
        <f t="shared" si="25"/>
        <v>si</v>
      </c>
    </row>
    <row r="1416" spans="1:14" ht="60" hidden="1" x14ac:dyDescent="0.25">
      <c r="A1416" s="122">
        <v>1412</v>
      </c>
      <c r="B1416" s="122" t="s">
        <v>9836</v>
      </c>
      <c r="C1416" s="125" t="s">
        <v>20</v>
      </c>
      <c r="D1416" s="123" t="s">
        <v>9837</v>
      </c>
      <c r="E1416" s="123" t="s">
        <v>9838</v>
      </c>
      <c r="F1416" s="129" t="s">
        <v>9839</v>
      </c>
      <c r="G1416" s="125">
        <v>43346</v>
      </c>
      <c r="H1416" s="122" t="s">
        <v>6350</v>
      </c>
      <c r="I1416" s="122" t="s">
        <v>179</v>
      </c>
      <c r="J1416" s="122" t="s">
        <v>7337</v>
      </c>
      <c r="K1416" s="126" t="s">
        <v>9840</v>
      </c>
      <c r="L1416" s="127" t="s">
        <v>23</v>
      </c>
      <c r="M1416" s="127" t="s">
        <v>24</v>
      </c>
      <c r="N1416" t="str">
        <f t="shared" si="25"/>
        <v>no es tupa</v>
      </c>
    </row>
    <row r="1417" spans="1:14" ht="108" hidden="1" x14ac:dyDescent="0.25">
      <c r="A1417" s="122">
        <v>1413</v>
      </c>
      <c r="B1417" s="122" t="s">
        <v>9841</v>
      </c>
      <c r="C1417" s="125">
        <v>43368</v>
      </c>
      <c r="D1417" s="123" t="s">
        <v>9842</v>
      </c>
      <c r="E1417" s="123" t="s">
        <v>9843</v>
      </c>
      <c r="F1417" s="129" t="s">
        <v>9844</v>
      </c>
      <c r="G1417" s="125">
        <v>43346</v>
      </c>
      <c r="H1417" s="122" t="s">
        <v>9845</v>
      </c>
      <c r="I1417" s="122" t="s">
        <v>191</v>
      </c>
      <c r="J1417" s="122" t="s">
        <v>5442</v>
      </c>
      <c r="K1417" s="126" t="s">
        <v>9846</v>
      </c>
      <c r="L1417" s="127" t="s">
        <v>23</v>
      </c>
      <c r="M1417" s="127" t="s">
        <v>24</v>
      </c>
      <c r="N1417" t="str">
        <f t="shared" si="25"/>
        <v>si</v>
      </c>
    </row>
    <row r="1418" spans="1:14" ht="108" hidden="1" x14ac:dyDescent="0.25">
      <c r="A1418" s="122">
        <v>1414</v>
      </c>
      <c r="B1418" s="122" t="s">
        <v>9847</v>
      </c>
      <c r="C1418" s="125">
        <v>43389</v>
      </c>
      <c r="D1418" s="123" t="s">
        <v>9848</v>
      </c>
      <c r="E1418" s="123" t="s">
        <v>9849</v>
      </c>
      <c r="F1418" s="129" t="s">
        <v>9850</v>
      </c>
      <c r="G1418" s="125">
        <v>43346</v>
      </c>
      <c r="H1418" s="122" t="s">
        <v>885</v>
      </c>
      <c r="I1418" s="122" t="s">
        <v>191</v>
      </c>
      <c r="J1418" s="122" t="s">
        <v>5442</v>
      </c>
      <c r="K1418" s="126" t="s">
        <v>9851</v>
      </c>
      <c r="L1418" s="127" t="s">
        <v>23</v>
      </c>
      <c r="M1418" s="127" t="s">
        <v>24</v>
      </c>
      <c r="N1418" t="str">
        <f t="shared" si="25"/>
        <v>si</v>
      </c>
    </row>
    <row r="1419" spans="1:14" ht="108" hidden="1" x14ac:dyDescent="0.25">
      <c r="A1419" s="122">
        <v>1415</v>
      </c>
      <c r="B1419" s="122" t="s">
        <v>9852</v>
      </c>
      <c r="C1419" s="125">
        <v>43368</v>
      </c>
      <c r="D1419" s="123" t="s">
        <v>9853</v>
      </c>
      <c r="E1419" s="123" t="s">
        <v>9854</v>
      </c>
      <c r="F1419" s="129" t="s">
        <v>9855</v>
      </c>
      <c r="G1419" s="125">
        <v>43346</v>
      </c>
      <c r="H1419" s="122" t="s">
        <v>9845</v>
      </c>
      <c r="I1419" s="122" t="s">
        <v>191</v>
      </c>
      <c r="J1419" s="122" t="s">
        <v>5442</v>
      </c>
      <c r="K1419" s="126" t="s">
        <v>9846</v>
      </c>
      <c r="L1419" s="127" t="s">
        <v>23</v>
      </c>
      <c r="M1419" s="127" t="s">
        <v>24</v>
      </c>
      <c r="N1419" t="str">
        <f t="shared" si="25"/>
        <v>si</v>
      </c>
    </row>
    <row r="1420" spans="1:14" ht="108" hidden="1" x14ac:dyDescent="0.25">
      <c r="A1420" s="122">
        <v>1416</v>
      </c>
      <c r="B1420" s="122" t="s">
        <v>9856</v>
      </c>
      <c r="C1420" s="125">
        <v>43417</v>
      </c>
      <c r="D1420" s="123" t="s">
        <v>9857</v>
      </c>
      <c r="E1420" s="123" t="s">
        <v>9858</v>
      </c>
      <c r="F1420" s="129" t="s">
        <v>9859</v>
      </c>
      <c r="G1420" s="125">
        <v>43346</v>
      </c>
      <c r="H1420" s="122" t="s">
        <v>9281</v>
      </c>
      <c r="I1420" s="122" t="s">
        <v>191</v>
      </c>
      <c r="J1420" s="122" t="s">
        <v>5442</v>
      </c>
      <c r="K1420" s="126" t="s">
        <v>9282</v>
      </c>
      <c r="L1420" s="127" t="s">
        <v>23</v>
      </c>
      <c r="M1420" s="127" t="s">
        <v>24</v>
      </c>
      <c r="N1420" t="str">
        <f t="shared" si="25"/>
        <v>si</v>
      </c>
    </row>
    <row r="1421" spans="1:14" ht="108" hidden="1" x14ac:dyDescent="0.25">
      <c r="A1421" s="122">
        <v>1417</v>
      </c>
      <c r="B1421" s="122" t="s">
        <v>9860</v>
      </c>
      <c r="C1421" s="125">
        <v>43396</v>
      </c>
      <c r="D1421" s="123" t="s">
        <v>9861</v>
      </c>
      <c r="E1421" s="123" t="s">
        <v>9862</v>
      </c>
      <c r="F1421" s="129" t="s">
        <v>9863</v>
      </c>
      <c r="G1421" s="125">
        <v>43346</v>
      </c>
      <c r="H1421" s="122" t="s">
        <v>8931</v>
      </c>
      <c r="I1421" s="122" t="s">
        <v>191</v>
      </c>
      <c r="J1421" s="122" t="s">
        <v>5442</v>
      </c>
      <c r="K1421" s="126" t="s">
        <v>9864</v>
      </c>
      <c r="L1421" s="127" t="s">
        <v>23</v>
      </c>
      <c r="M1421" s="127" t="s">
        <v>24</v>
      </c>
      <c r="N1421" t="str">
        <f t="shared" si="25"/>
        <v>si</v>
      </c>
    </row>
    <row r="1422" spans="1:14" ht="72" hidden="1" x14ac:dyDescent="0.25">
      <c r="A1422" s="122">
        <v>1418</v>
      </c>
      <c r="B1422" s="122" t="s">
        <v>9865</v>
      </c>
      <c r="C1422" s="125" t="s">
        <v>20</v>
      </c>
      <c r="D1422" s="123" t="s">
        <v>9866</v>
      </c>
      <c r="E1422" s="123" t="s">
        <v>9867</v>
      </c>
      <c r="F1422" s="129" t="s">
        <v>9868</v>
      </c>
      <c r="G1422" s="125">
        <v>43346</v>
      </c>
      <c r="H1422" s="122" t="s">
        <v>9869</v>
      </c>
      <c r="I1422" s="122" t="s">
        <v>179</v>
      </c>
      <c r="J1422" s="122" t="s">
        <v>7337</v>
      </c>
      <c r="K1422" s="126" t="s">
        <v>9870</v>
      </c>
      <c r="L1422" s="127" t="s">
        <v>23</v>
      </c>
      <c r="M1422" s="127" t="s">
        <v>24</v>
      </c>
      <c r="N1422" t="str">
        <f t="shared" si="25"/>
        <v>no es tupa</v>
      </c>
    </row>
    <row r="1423" spans="1:14" ht="72" hidden="1" x14ac:dyDescent="0.25">
      <c r="A1423" s="122">
        <v>1419</v>
      </c>
      <c r="B1423" s="122" t="s">
        <v>9871</v>
      </c>
      <c r="C1423" s="125">
        <v>43347</v>
      </c>
      <c r="D1423" s="123" t="s">
        <v>20</v>
      </c>
      <c r="E1423" s="123" t="s">
        <v>9872</v>
      </c>
      <c r="F1423" s="129" t="s">
        <v>9873</v>
      </c>
      <c r="G1423" s="125">
        <v>43346</v>
      </c>
      <c r="H1423" s="122" t="s">
        <v>9874</v>
      </c>
      <c r="I1423" s="122" t="s">
        <v>5552</v>
      </c>
      <c r="J1423" s="122" t="s">
        <v>6983</v>
      </c>
      <c r="K1423" s="126" t="s">
        <v>9875</v>
      </c>
      <c r="L1423" s="127" t="s">
        <v>36</v>
      </c>
      <c r="M1423" s="127" t="s">
        <v>52</v>
      </c>
      <c r="N1423" t="str">
        <f t="shared" si="25"/>
        <v>si</v>
      </c>
    </row>
    <row r="1424" spans="1:14" ht="60" hidden="1" x14ac:dyDescent="0.25">
      <c r="A1424" s="122">
        <v>1420</v>
      </c>
      <c r="B1424" s="122" t="s">
        <v>20</v>
      </c>
      <c r="C1424" s="125" t="s">
        <v>20</v>
      </c>
      <c r="D1424" s="122" t="s">
        <v>20</v>
      </c>
      <c r="E1424" s="122" t="s">
        <v>9876</v>
      </c>
      <c r="F1424" s="129" t="s">
        <v>9877</v>
      </c>
      <c r="G1424" s="125">
        <v>43346</v>
      </c>
      <c r="H1424" s="122" t="s">
        <v>8484</v>
      </c>
      <c r="I1424" s="122" t="s">
        <v>6867</v>
      </c>
      <c r="J1424" s="122" t="s">
        <v>9315</v>
      </c>
      <c r="K1424" s="126" t="s">
        <v>9878</v>
      </c>
      <c r="L1424" s="127" t="s">
        <v>23</v>
      </c>
      <c r="M1424" s="127" t="s">
        <v>24</v>
      </c>
      <c r="N1424" t="str">
        <f t="shared" si="25"/>
        <v>no es tupa</v>
      </c>
    </row>
    <row r="1425" spans="1:14" ht="108" hidden="1" x14ac:dyDescent="0.25">
      <c r="A1425" s="122">
        <v>1421</v>
      </c>
      <c r="B1425" s="122" t="s">
        <v>9879</v>
      </c>
      <c r="C1425" s="125">
        <v>43412</v>
      </c>
      <c r="D1425" s="123" t="s">
        <v>9880</v>
      </c>
      <c r="E1425" s="123" t="s">
        <v>9881</v>
      </c>
      <c r="F1425" s="129" t="s">
        <v>9882</v>
      </c>
      <c r="G1425" s="125">
        <v>43346</v>
      </c>
      <c r="H1425" s="122" t="s">
        <v>367</v>
      </c>
      <c r="I1425" s="122" t="s">
        <v>191</v>
      </c>
      <c r="J1425" s="122" t="s">
        <v>5442</v>
      </c>
      <c r="K1425" s="126" t="s">
        <v>9883</v>
      </c>
      <c r="L1425" s="127" t="s">
        <v>23</v>
      </c>
      <c r="M1425" s="127" t="s">
        <v>24</v>
      </c>
      <c r="N1425" t="str">
        <f t="shared" si="25"/>
        <v>si</v>
      </c>
    </row>
    <row r="1426" spans="1:14" ht="72" hidden="1" x14ac:dyDescent="0.25">
      <c r="A1426" s="122">
        <v>1422</v>
      </c>
      <c r="B1426" s="122" t="s">
        <v>20</v>
      </c>
      <c r="C1426" s="125" t="s">
        <v>20</v>
      </c>
      <c r="D1426" s="122" t="s">
        <v>9884</v>
      </c>
      <c r="E1426" s="123" t="s">
        <v>20</v>
      </c>
      <c r="F1426" s="129" t="s">
        <v>9885</v>
      </c>
      <c r="G1426" s="125">
        <v>43346</v>
      </c>
      <c r="H1426" s="122" t="s">
        <v>9886</v>
      </c>
      <c r="I1426" s="122" t="s">
        <v>6867</v>
      </c>
      <c r="J1426" s="122" t="s">
        <v>9315</v>
      </c>
      <c r="K1426" s="126" t="s">
        <v>9887</v>
      </c>
      <c r="L1426" s="127" t="s">
        <v>23</v>
      </c>
      <c r="M1426" s="127" t="s">
        <v>24</v>
      </c>
      <c r="N1426" t="str">
        <f t="shared" si="25"/>
        <v>no es tupa</v>
      </c>
    </row>
    <row r="1427" spans="1:14" ht="60" hidden="1" x14ac:dyDescent="0.25">
      <c r="A1427" s="122">
        <v>1423</v>
      </c>
      <c r="B1427" s="122" t="s">
        <v>20</v>
      </c>
      <c r="C1427" s="125" t="s">
        <v>20</v>
      </c>
      <c r="D1427" s="122" t="s">
        <v>9888</v>
      </c>
      <c r="E1427" s="123" t="s">
        <v>20</v>
      </c>
      <c r="F1427" s="129" t="s">
        <v>9889</v>
      </c>
      <c r="G1427" s="125">
        <v>43346</v>
      </c>
      <c r="H1427" s="122" t="s">
        <v>7707</v>
      </c>
      <c r="I1427" s="122" t="s">
        <v>6867</v>
      </c>
      <c r="J1427" s="122" t="s">
        <v>9790</v>
      </c>
      <c r="K1427" s="126" t="s">
        <v>9890</v>
      </c>
      <c r="L1427" s="127" t="s">
        <v>23</v>
      </c>
      <c r="M1427" s="127" t="s">
        <v>24</v>
      </c>
      <c r="N1427" t="str">
        <f t="shared" si="25"/>
        <v>no es tupa</v>
      </c>
    </row>
    <row r="1428" spans="1:14" ht="108" hidden="1" x14ac:dyDescent="0.25">
      <c r="A1428" s="122">
        <v>1424</v>
      </c>
      <c r="B1428" s="122" t="s">
        <v>9891</v>
      </c>
      <c r="C1428" s="125">
        <v>43385</v>
      </c>
      <c r="D1428" s="123" t="s">
        <v>9892</v>
      </c>
      <c r="E1428" s="123" t="s">
        <v>9893</v>
      </c>
      <c r="F1428" s="129" t="s">
        <v>9894</v>
      </c>
      <c r="G1428" s="125">
        <v>43346</v>
      </c>
      <c r="H1428" s="122" t="s">
        <v>9895</v>
      </c>
      <c r="I1428" s="122" t="s">
        <v>191</v>
      </c>
      <c r="J1428" s="122" t="s">
        <v>5442</v>
      </c>
      <c r="K1428" s="126" t="s">
        <v>9896</v>
      </c>
      <c r="L1428" s="127" t="s">
        <v>23</v>
      </c>
      <c r="M1428" s="127" t="s">
        <v>24</v>
      </c>
      <c r="N1428" t="str">
        <f t="shared" si="25"/>
        <v>si</v>
      </c>
    </row>
    <row r="1429" spans="1:14" ht="108" hidden="1" x14ac:dyDescent="0.25">
      <c r="A1429" s="122">
        <v>1425</v>
      </c>
      <c r="B1429" s="122" t="s">
        <v>9897</v>
      </c>
      <c r="C1429" s="125">
        <v>43412</v>
      </c>
      <c r="D1429" s="123" t="s">
        <v>9898</v>
      </c>
      <c r="E1429" s="123" t="s">
        <v>9899</v>
      </c>
      <c r="F1429" s="129" t="s">
        <v>9900</v>
      </c>
      <c r="G1429" s="125">
        <v>43346</v>
      </c>
      <c r="H1429" s="122" t="s">
        <v>9845</v>
      </c>
      <c r="I1429" s="122" t="s">
        <v>191</v>
      </c>
      <c r="J1429" s="122" t="s">
        <v>5442</v>
      </c>
      <c r="K1429" s="126" t="s">
        <v>9901</v>
      </c>
      <c r="L1429" s="127" t="s">
        <v>23</v>
      </c>
      <c r="M1429" s="127" t="s">
        <v>24</v>
      </c>
      <c r="N1429" t="str">
        <f t="shared" si="25"/>
        <v>si</v>
      </c>
    </row>
    <row r="1430" spans="1:14" ht="84" hidden="1" x14ac:dyDescent="0.25">
      <c r="A1430" s="122">
        <v>1426</v>
      </c>
      <c r="B1430" s="122" t="s">
        <v>9902</v>
      </c>
      <c r="C1430" s="125">
        <v>43339</v>
      </c>
      <c r="D1430" s="123" t="s">
        <v>20</v>
      </c>
      <c r="E1430" s="123" t="s">
        <v>9903</v>
      </c>
      <c r="F1430" s="129" t="s">
        <v>9904</v>
      </c>
      <c r="G1430" s="125">
        <v>43346</v>
      </c>
      <c r="H1430" s="122" t="s">
        <v>9390</v>
      </c>
      <c r="I1430" s="122" t="s">
        <v>5227</v>
      </c>
      <c r="J1430" s="122" t="s">
        <v>78</v>
      </c>
      <c r="K1430" s="126" t="s">
        <v>9905</v>
      </c>
      <c r="L1430" s="127" t="s">
        <v>36</v>
      </c>
      <c r="M1430" s="127" t="s">
        <v>24</v>
      </c>
      <c r="N1430" t="str">
        <f t="shared" si="25"/>
        <v>no</v>
      </c>
    </row>
    <row r="1431" spans="1:14" ht="108" hidden="1" x14ac:dyDescent="0.25">
      <c r="A1431" s="122">
        <v>1427</v>
      </c>
      <c r="B1431" s="122" t="s">
        <v>9906</v>
      </c>
      <c r="C1431" s="125">
        <v>43402</v>
      </c>
      <c r="D1431" s="123" t="s">
        <v>9907</v>
      </c>
      <c r="E1431" s="123" t="s">
        <v>9908</v>
      </c>
      <c r="F1431" s="129" t="s">
        <v>9909</v>
      </c>
      <c r="G1431" s="125">
        <v>43346</v>
      </c>
      <c r="H1431" s="122" t="s">
        <v>9845</v>
      </c>
      <c r="I1431" s="122" t="s">
        <v>191</v>
      </c>
      <c r="J1431" s="122" t="s">
        <v>5442</v>
      </c>
      <c r="K1431" s="126" t="s">
        <v>9901</v>
      </c>
      <c r="L1431" s="127" t="s">
        <v>23</v>
      </c>
      <c r="M1431" s="127" t="s">
        <v>24</v>
      </c>
      <c r="N1431" t="str">
        <f t="shared" si="25"/>
        <v>si</v>
      </c>
    </row>
    <row r="1432" spans="1:14" ht="108" hidden="1" x14ac:dyDescent="0.25">
      <c r="A1432" s="122">
        <v>1428</v>
      </c>
      <c r="B1432" s="122" t="s">
        <v>9910</v>
      </c>
      <c r="C1432" s="125">
        <v>43349</v>
      </c>
      <c r="D1432" s="123" t="s">
        <v>9911</v>
      </c>
      <c r="E1432" s="123" t="s">
        <v>9912</v>
      </c>
      <c r="F1432" s="129" t="s">
        <v>9913</v>
      </c>
      <c r="G1432" s="125">
        <v>43346</v>
      </c>
      <c r="H1432" s="122" t="s">
        <v>9914</v>
      </c>
      <c r="I1432" s="122" t="s">
        <v>191</v>
      </c>
      <c r="J1432" s="122" t="s">
        <v>5442</v>
      </c>
      <c r="K1432" s="126" t="s">
        <v>9915</v>
      </c>
      <c r="L1432" s="127" t="s">
        <v>23</v>
      </c>
      <c r="M1432" s="127" t="s">
        <v>24</v>
      </c>
      <c r="N1432" t="str">
        <f t="shared" si="25"/>
        <v>si</v>
      </c>
    </row>
    <row r="1433" spans="1:14" ht="96" hidden="1" x14ac:dyDescent="0.25">
      <c r="A1433" s="122">
        <v>1429</v>
      </c>
      <c r="B1433" s="122" t="s">
        <v>9916</v>
      </c>
      <c r="C1433" s="125">
        <v>43346</v>
      </c>
      <c r="D1433" s="122" t="s">
        <v>5783</v>
      </c>
      <c r="E1433" s="123" t="s">
        <v>9917</v>
      </c>
      <c r="F1433" s="129" t="s">
        <v>9918</v>
      </c>
      <c r="G1433" s="125">
        <v>43347</v>
      </c>
      <c r="H1433" s="122" t="s">
        <v>1732</v>
      </c>
      <c r="I1433" s="122" t="s">
        <v>5227</v>
      </c>
      <c r="J1433" s="122" t="s">
        <v>4148</v>
      </c>
      <c r="K1433" s="126" t="s">
        <v>9919</v>
      </c>
      <c r="L1433" s="127" t="s">
        <v>23</v>
      </c>
      <c r="M1433" s="127" t="s">
        <v>24</v>
      </c>
      <c r="N1433" t="str">
        <f t="shared" si="25"/>
        <v>no</v>
      </c>
    </row>
    <row r="1434" spans="1:14" ht="72" hidden="1" x14ac:dyDescent="0.25">
      <c r="A1434" s="122">
        <v>1430</v>
      </c>
      <c r="B1434" s="122" t="s">
        <v>9920</v>
      </c>
      <c r="C1434" s="125">
        <v>43347</v>
      </c>
      <c r="D1434" s="123" t="s">
        <v>20</v>
      </c>
      <c r="E1434" s="123" t="s">
        <v>9921</v>
      </c>
      <c r="F1434" s="129" t="s">
        <v>9922</v>
      </c>
      <c r="G1434" s="125">
        <v>43347</v>
      </c>
      <c r="H1434" s="122" t="s">
        <v>65</v>
      </c>
      <c r="I1434" s="122" t="s">
        <v>5227</v>
      </c>
      <c r="J1434" s="122" t="s">
        <v>78</v>
      </c>
      <c r="K1434" s="126" t="s">
        <v>9923</v>
      </c>
      <c r="L1434" s="127" t="s">
        <v>3698</v>
      </c>
      <c r="M1434" s="127" t="s">
        <v>24</v>
      </c>
      <c r="N1434" t="str">
        <f t="shared" si="25"/>
        <v>si</v>
      </c>
    </row>
    <row r="1435" spans="1:14" ht="72" hidden="1" x14ac:dyDescent="0.25">
      <c r="A1435" s="122">
        <v>1431</v>
      </c>
      <c r="B1435" s="122" t="s">
        <v>9924</v>
      </c>
      <c r="C1435" s="125">
        <v>43368</v>
      </c>
      <c r="D1435" s="122" t="s">
        <v>9925</v>
      </c>
      <c r="E1435" s="123" t="s">
        <v>9926</v>
      </c>
      <c r="F1435" s="129" t="s">
        <v>9927</v>
      </c>
      <c r="G1435" s="125">
        <v>43348</v>
      </c>
      <c r="H1435" s="122" t="s">
        <v>9928</v>
      </c>
      <c r="I1435" s="122" t="s">
        <v>277</v>
      </c>
      <c r="J1435" s="122" t="s">
        <v>278</v>
      </c>
      <c r="K1435" s="126" t="s">
        <v>9929</v>
      </c>
      <c r="L1435" s="127" t="s">
        <v>23</v>
      </c>
      <c r="M1435" s="127" t="s">
        <v>52</v>
      </c>
      <c r="N1435" t="str">
        <f t="shared" si="25"/>
        <v>si</v>
      </c>
    </row>
    <row r="1436" spans="1:14" ht="144" hidden="1" x14ac:dyDescent="0.25">
      <c r="A1436" s="122">
        <v>1432</v>
      </c>
      <c r="B1436" s="122" t="s">
        <v>9930</v>
      </c>
      <c r="C1436" s="125">
        <v>43329</v>
      </c>
      <c r="D1436" s="123" t="s">
        <v>20</v>
      </c>
      <c r="E1436" s="123" t="s">
        <v>9931</v>
      </c>
      <c r="F1436" s="129" t="s">
        <v>9932</v>
      </c>
      <c r="G1436" s="125">
        <v>43348</v>
      </c>
      <c r="H1436" s="122" t="s">
        <v>9933</v>
      </c>
      <c r="I1436" s="122" t="s">
        <v>5227</v>
      </c>
      <c r="J1436" s="122" t="s">
        <v>78</v>
      </c>
      <c r="K1436" s="126" t="s">
        <v>9934</v>
      </c>
      <c r="L1436" s="127" t="s">
        <v>3698</v>
      </c>
      <c r="M1436" s="127" t="s">
        <v>24</v>
      </c>
      <c r="N1436" t="str">
        <f t="shared" si="25"/>
        <v>no</v>
      </c>
    </row>
    <row r="1437" spans="1:14" ht="108" hidden="1" x14ac:dyDescent="0.25">
      <c r="A1437" s="122">
        <v>1433</v>
      </c>
      <c r="B1437" s="122" t="s">
        <v>9935</v>
      </c>
      <c r="C1437" s="125">
        <v>43432</v>
      </c>
      <c r="D1437" s="122" t="s">
        <v>9936</v>
      </c>
      <c r="E1437" s="123" t="s">
        <v>9937</v>
      </c>
      <c r="F1437" s="129" t="s">
        <v>9938</v>
      </c>
      <c r="G1437" s="125">
        <v>43348</v>
      </c>
      <c r="H1437" s="122" t="s">
        <v>9939</v>
      </c>
      <c r="I1437" s="122" t="s">
        <v>191</v>
      </c>
      <c r="J1437" s="122" t="s">
        <v>5442</v>
      </c>
      <c r="K1437" s="126" t="s">
        <v>1275</v>
      </c>
      <c r="L1437" s="127" t="s">
        <v>23</v>
      </c>
      <c r="M1437" s="127" t="s">
        <v>24</v>
      </c>
      <c r="N1437" t="str">
        <f t="shared" si="25"/>
        <v>si</v>
      </c>
    </row>
    <row r="1438" spans="1:14" ht="96" hidden="1" x14ac:dyDescent="0.25">
      <c r="A1438" s="122">
        <v>1434</v>
      </c>
      <c r="B1438" s="122" t="s">
        <v>9940</v>
      </c>
      <c r="C1438" s="125" t="s">
        <v>20</v>
      </c>
      <c r="D1438" s="122" t="s">
        <v>5783</v>
      </c>
      <c r="E1438" s="123" t="s">
        <v>9941</v>
      </c>
      <c r="F1438" s="129" t="s">
        <v>9942</v>
      </c>
      <c r="G1438" s="125">
        <v>43348</v>
      </c>
      <c r="H1438" s="122" t="s">
        <v>1434</v>
      </c>
      <c r="I1438" s="122" t="s">
        <v>4132</v>
      </c>
      <c r="J1438" s="122" t="s">
        <v>179</v>
      </c>
      <c r="K1438" s="126" t="s">
        <v>9943</v>
      </c>
      <c r="L1438" s="127" t="s">
        <v>23</v>
      </c>
      <c r="M1438" s="127" t="s">
        <v>24</v>
      </c>
      <c r="N1438" t="str">
        <f t="shared" si="25"/>
        <v>no es tupa</v>
      </c>
    </row>
    <row r="1439" spans="1:14" ht="108" hidden="1" x14ac:dyDescent="0.25">
      <c r="A1439" s="122">
        <v>1435</v>
      </c>
      <c r="B1439" s="122" t="s">
        <v>9944</v>
      </c>
      <c r="C1439" s="125" t="s">
        <v>20</v>
      </c>
      <c r="D1439" s="122" t="s">
        <v>5783</v>
      </c>
      <c r="E1439" s="123" t="s">
        <v>9945</v>
      </c>
      <c r="F1439" s="129" t="s">
        <v>9946</v>
      </c>
      <c r="G1439" s="125">
        <v>43348</v>
      </c>
      <c r="H1439" s="122" t="s">
        <v>2282</v>
      </c>
      <c r="I1439" s="122" t="s">
        <v>4249</v>
      </c>
      <c r="J1439" s="122" t="s">
        <v>179</v>
      </c>
      <c r="K1439" s="126" t="s">
        <v>9947</v>
      </c>
      <c r="L1439" s="127" t="s">
        <v>23</v>
      </c>
      <c r="M1439" s="127" t="s">
        <v>24</v>
      </c>
      <c r="N1439" t="str">
        <f t="shared" si="25"/>
        <v>no es tupa</v>
      </c>
    </row>
    <row r="1440" spans="1:14" ht="84" hidden="1" x14ac:dyDescent="0.25">
      <c r="A1440" s="122">
        <v>1436</v>
      </c>
      <c r="B1440" s="122" t="s">
        <v>9948</v>
      </c>
      <c r="C1440" s="125" t="s">
        <v>20</v>
      </c>
      <c r="D1440" s="122" t="s">
        <v>5783</v>
      </c>
      <c r="E1440" s="123" t="s">
        <v>9949</v>
      </c>
      <c r="F1440" s="129" t="s">
        <v>9950</v>
      </c>
      <c r="G1440" s="125">
        <v>43348</v>
      </c>
      <c r="H1440" s="122" t="s">
        <v>9951</v>
      </c>
      <c r="I1440" s="122" t="s">
        <v>4132</v>
      </c>
      <c r="J1440" s="122" t="s">
        <v>9297</v>
      </c>
      <c r="K1440" s="126" t="s">
        <v>9952</v>
      </c>
      <c r="L1440" s="127" t="s">
        <v>23</v>
      </c>
      <c r="M1440" s="127" t="s">
        <v>24</v>
      </c>
      <c r="N1440" t="str">
        <f t="shared" si="25"/>
        <v>no es tupa</v>
      </c>
    </row>
    <row r="1441" spans="1:14" ht="108" hidden="1" x14ac:dyDescent="0.25">
      <c r="A1441" s="122">
        <v>1437</v>
      </c>
      <c r="B1441" s="122" t="s">
        <v>9953</v>
      </c>
      <c r="C1441" s="125" t="s">
        <v>20</v>
      </c>
      <c r="D1441" s="122" t="s">
        <v>5783</v>
      </c>
      <c r="E1441" s="123" t="s">
        <v>9954</v>
      </c>
      <c r="F1441" s="129" t="s">
        <v>9955</v>
      </c>
      <c r="G1441" s="125">
        <v>43348</v>
      </c>
      <c r="H1441" s="122" t="s">
        <v>1033</v>
      </c>
      <c r="I1441" s="122" t="s">
        <v>4249</v>
      </c>
      <c r="J1441" s="122" t="s">
        <v>179</v>
      </c>
      <c r="K1441" s="126" t="s">
        <v>9956</v>
      </c>
      <c r="L1441" s="127" t="s">
        <v>23</v>
      </c>
      <c r="M1441" s="127" t="s">
        <v>24</v>
      </c>
      <c r="N1441" t="str">
        <f t="shared" si="25"/>
        <v>no es tupa</v>
      </c>
    </row>
    <row r="1442" spans="1:14" ht="96" hidden="1" x14ac:dyDescent="0.25">
      <c r="A1442" s="122">
        <v>1438</v>
      </c>
      <c r="B1442" s="122" t="s">
        <v>9957</v>
      </c>
      <c r="C1442" s="125" t="s">
        <v>20</v>
      </c>
      <c r="D1442" s="122" t="s">
        <v>5783</v>
      </c>
      <c r="E1442" s="123" t="s">
        <v>9958</v>
      </c>
      <c r="F1442" s="129" t="s">
        <v>9959</v>
      </c>
      <c r="G1442" s="125">
        <v>43348</v>
      </c>
      <c r="H1442" s="122" t="s">
        <v>1434</v>
      </c>
      <c r="I1442" s="122" t="s">
        <v>4132</v>
      </c>
      <c r="J1442" s="122" t="s">
        <v>179</v>
      </c>
      <c r="K1442" s="126" t="s">
        <v>9960</v>
      </c>
      <c r="L1442" s="127" t="s">
        <v>23</v>
      </c>
      <c r="M1442" s="127" t="s">
        <v>24</v>
      </c>
      <c r="N1442" t="str">
        <f t="shared" si="25"/>
        <v>no es tupa</v>
      </c>
    </row>
    <row r="1443" spans="1:14" ht="96" hidden="1" x14ac:dyDescent="0.25">
      <c r="A1443" s="122">
        <v>1439</v>
      </c>
      <c r="B1443" s="122" t="s">
        <v>9961</v>
      </c>
      <c r="C1443" s="125" t="s">
        <v>20</v>
      </c>
      <c r="D1443" s="122" t="s">
        <v>5783</v>
      </c>
      <c r="E1443" s="123" t="s">
        <v>9962</v>
      </c>
      <c r="F1443" s="129" t="s">
        <v>9963</v>
      </c>
      <c r="G1443" s="125">
        <v>43348</v>
      </c>
      <c r="H1443" s="122" t="s">
        <v>2869</v>
      </c>
      <c r="I1443" s="122" t="s">
        <v>4249</v>
      </c>
      <c r="J1443" s="122" t="s">
        <v>179</v>
      </c>
      <c r="K1443" s="126" t="s">
        <v>9964</v>
      </c>
      <c r="L1443" s="127" t="s">
        <v>23</v>
      </c>
      <c r="M1443" s="127" t="s">
        <v>24</v>
      </c>
      <c r="N1443" t="str">
        <f t="shared" si="25"/>
        <v>no es tupa</v>
      </c>
    </row>
    <row r="1444" spans="1:14" ht="108" hidden="1" x14ac:dyDescent="0.25">
      <c r="A1444" s="122">
        <v>1440</v>
      </c>
      <c r="B1444" s="122" t="s">
        <v>9965</v>
      </c>
      <c r="C1444" s="125" t="s">
        <v>20</v>
      </c>
      <c r="D1444" s="122" t="s">
        <v>5783</v>
      </c>
      <c r="E1444" s="123" t="s">
        <v>9966</v>
      </c>
      <c r="F1444" s="129" t="s">
        <v>9967</v>
      </c>
      <c r="G1444" s="125">
        <v>43348</v>
      </c>
      <c r="H1444" s="122" t="s">
        <v>9968</v>
      </c>
      <c r="I1444" s="122" t="s">
        <v>4249</v>
      </c>
      <c r="J1444" s="122" t="s">
        <v>179</v>
      </c>
      <c r="K1444" s="126" t="s">
        <v>9969</v>
      </c>
      <c r="L1444" s="127" t="s">
        <v>23</v>
      </c>
      <c r="M1444" s="127" t="s">
        <v>24</v>
      </c>
      <c r="N1444" t="str">
        <f t="shared" ref="N1444:N1507" si="26">IF(C1444="-","no es tupa",IF(G1444&lt;=C1444,"si","no"))</f>
        <v>no es tupa</v>
      </c>
    </row>
    <row r="1445" spans="1:14" ht="108" hidden="1" x14ac:dyDescent="0.25">
      <c r="A1445" s="122">
        <v>1441</v>
      </c>
      <c r="B1445" s="122" t="s">
        <v>9970</v>
      </c>
      <c r="C1445" s="125" t="s">
        <v>20</v>
      </c>
      <c r="D1445" s="122" t="s">
        <v>20</v>
      </c>
      <c r="E1445" s="123" t="s">
        <v>9971</v>
      </c>
      <c r="F1445" s="129" t="s">
        <v>9972</v>
      </c>
      <c r="G1445" s="125">
        <v>43349</v>
      </c>
      <c r="H1445" s="122" t="s">
        <v>9973</v>
      </c>
      <c r="I1445" s="122" t="s">
        <v>179</v>
      </c>
      <c r="J1445" s="122" t="s">
        <v>9974</v>
      </c>
      <c r="K1445" s="126" t="s">
        <v>9975</v>
      </c>
      <c r="L1445" s="127" t="s">
        <v>23</v>
      </c>
      <c r="M1445" s="127" t="s">
        <v>24</v>
      </c>
      <c r="N1445" t="str">
        <f t="shared" si="26"/>
        <v>no es tupa</v>
      </c>
    </row>
    <row r="1446" spans="1:14" ht="120" x14ac:dyDescent="0.25">
      <c r="A1446" s="122">
        <v>1442</v>
      </c>
      <c r="B1446" s="122" t="s">
        <v>9976</v>
      </c>
      <c r="C1446" s="125">
        <v>43284</v>
      </c>
      <c r="D1446" s="122" t="s">
        <v>9977</v>
      </c>
      <c r="E1446" s="123" t="s">
        <v>9978</v>
      </c>
      <c r="F1446" s="129" t="s">
        <v>9979</v>
      </c>
      <c r="G1446" s="125">
        <v>43349</v>
      </c>
      <c r="H1446" s="122" t="s">
        <v>9980</v>
      </c>
      <c r="I1446" s="122" t="s">
        <v>4789</v>
      </c>
      <c r="J1446" s="122" t="s">
        <v>4790</v>
      </c>
      <c r="K1446" s="126" t="s">
        <v>9981</v>
      </c>
      <c r="L1446" s="127" t="s">
        <v>23</v>
      </c>
      <c r="M1446" s="127" t="s">
        <v>24</v>
      </c>
      <c r="N1446" t="str">
        <f t="shared" si="26"/>
        <v>no</v>
      </c>
    </row>
    <row r="1447" spans="1:14" ht="60" hidden="1" x14ac:dyDescent="0.25">
      <c r="A1447" s="122">
        <v>1443</v>
      </c>
      <c r="B1447" s="122" t="s">
        <v>9982</v>
      </c>
      <c r="C1447" s="125">
        <v>43348</v>
      </c>
      <c r="D1447" s="123" t="s">
        <v>20</v>
      </c>
      <c r="E1447" s="123" t="s">
        <v>9983</v>
      </c>
      <c r="F1447" s="129" t="s">
        <v>9984</v>
      </c>
      <c r="G1447" s="125">
        <v>43353</v>
      </c>
      <c r="H1447" s="122" t="s">
        <v>9985</v>
      </c>
      <c r="I1447" s="122" t="s">
        <v>5227</v>
      </c>
      <c r="J1447" s="122" t="s">
        <v>4148</v>
      </c>
      <c r="K1447" s="126" t="s">
        <v>9986</v>
      </c>
      <c r="L1447" s="127" t="s">
        <v>3698</v>
      </c>
      <c r="M1447" s="127" t="s">
        <v>24</v>
      </c>
      <c r="N1447" t="str">
        <f t="shared" si="26"/>
        <v>no</v>
      </c>
    </row>
    <row r="1448" spans="1:14" ht="96" hidden="1" x14ac:dyDescent="0.25">
      <c r="A1448" s="122">
        <v>1444</v>
      </c>
      <c r="B1448" s="122" t="s">
        <v>9987</v>
      </c>
      <c r="C1448" s="125" t="s">
        <v>20</v>
      </c>
      <c r="D1448" s="123" t="s">
        <v>20</v>
      </c>
      <c r="E1448" s="123" t="s">
        <v>9988</v>
      </c>
      <c r="F1448" s="129" t="s">
        <v>9989</v>
      </c>
      <c r="G1448" s="125">
        <v>43354</v>
      </c>
      <c r="H1448" s="122" t="s">
        <v>178</v>
      </c>
      <c r="I1448" s="122" t="s">
        <v>179</v>
      </c>
      <c r="J1448" s="122" t="s">
        <v>179</v>
      </c>
      <c r="K1448" s="126" t="s">
        <v>9990</v>
      </c>
      <c r="L1448" s="127" t="s">
        <v>3698</v>
      </c>
      <c r="M1448" s="127" t="s">
        <v>24</v>
      </c>
      <c r="N1448" t="str">
        <f t="shared" si="26"/>
        <v>no es tupa</v>
      </c>
    </row>
    <row r="1449" spans="1:14" ht="72" hidden="1" x14ac:dyDescent="0.25">
      <c r="A1449" s="122">
        <v>1445</v>
      </c>
      <c r="B1449" s="122" t="s">
        <v>9991</v>
      </c>
      <c r="C1449" s="125">
        <v>43361</v>
      </c>
      <c r="D1449" s="122" t="s">
        <v>20</v>
      </c>
      <c r="E1449" s="123" t="s">
        <v>9992</v>
      </c>
      <c r="F1449" s="129" t="s">
        <v>9993</v>
      </c>
      <c r="G1449" s="125">
        <v>43354</v>
      </c>
      <c r="H1449" s="122" t="s">
        <v>6659</v>
      </c>
      <c r="I1449" s="122" t="s">
        <v>5227</v>
      </c>
      <c r="J1449" s="122" t="s">
        <v>78</v>
      </c>
      <c r="K1449" s="126" t="s">
        <v>9994</v>
      </c>
      <c r="L1449" s="127" t="s">
        <v>36</v>
      </c>
      <c r="M1449" s="127" t="s">
        <v>24</v>
      </c>
      <c r="N1449" t="str">
        <f t="shared" si="26"/>
        <v>si</v>
      </c>
    </row>
    <row r="1450" spans="1:14" ht="120" hidden="1" x14ac:dyDescent="0.25">
      <c r="A1450" s="122">
        <v>1446</v>
      </c>
      <c r="B1450" s="122" t="s">
        <v>9995</v>
      </c>
      <c r="C1450" s="125">
        <v>43354</v>
      </c>
      <c r="D1450" s="122" t="s">
        <v>9996</v>
      </c>
      <c r="E1450" s="123" t="s">
        <v>9997</v>
      </c>
      <c r="F1450" s="129" t="s">
        <v>9998</v>
      </c>
      <c r="G1450" s="125">
        <v>43354</v>
      </c>
      <c r="H1450" s="122" t="s">
        <v>166</v>
      </c>
      <c r="I1450" s="122" t="s">
        <v>5536</v>
      </c>
      <c r="J1450" s="122" t="s">
        <v>4237</v>
      </c>
      <c r="K1450" s="126" t="s">
        <v>9999</v>
      </c>
      <c r="L1450" s="127" t="s">
        <v>36</v>
      </c>
      <c r="M1450" s="127" t="s">
        <v>24</v>
      </c>
      <c r="N1450" t="str">
        <f t="shared" si="26"/>
        <v>si</v>
      </c>
    </row>
    <row r="1451" spans="1:14" ht="72" hidden="1" x14ac:dyDescent="0.25">
      <c r="A1451" s="122">
        <v>1447</v>
      </c>
      <c r="B1451" s="122" t="s">
        <v>10000</v>
      </c>
      <c r="C1451" s="125">
        <v>43354</v>
      </c>
      <c r="D1451" s="123" t="s">
        <v>20</v>
      </c>
      <c r="E1451" s="123" t="s">
        <v>10001</v>
      </c>
      <c r="F1451" s="129" t="s">
        <v>10002</v>
      </c>
      <c r="G1451" s="125">
        <v>43354</v>
      </c>
      <c r="H1451" s="122" t="s">
        <v>10003</v>
      </c>
      <c r="I1451" s="122" t="s">
        <v>5227</v>
      </c>
      <c r="J1451" s="122" t="s">
        <v>78</v>
      </c>
      <c r="K1451" s="126" t="s">
        <v>10004</v>
      </c>
      <c r="L1451" s="127" t="s">
        <v>36</v>
      </c>
      <c r="M1451" s="127" t="s">
        <v>24</v>
      </c>
      <c r="N1451" t="str">
        <f t="shared" si="26"/>
        <v>si</v>
      </c>
    </row>
    <row r="1452" spans="1:14" ht="84" hidden="1" x14ac:dyDescent="0.25">
      <c r="A1452" s="122">
        <v>1448</v>
      </c>
      <c r="B1452" s="122" t="s">
        <v>10005</v>
      </c>
      <c r="C1452" s="125">
        <v>43354</v>
      </c>
      <c r="D1452" s="122" t="s">
        <v>20</v>
      </c>
      <c r="E1452" s="123" t="s">
        <v>10006</v>
      </c>
      <c r="F1452" s="129" t="s">
        <v>10007</v>
      </c>
      <c r="G1452" s="125">
        <v>43354</v>
      </c>
      <c r="H1452" s="122" t="s">
        <v>10003</v>
      </c>
      <c r="I1452" s="122" t="s">
        <v>5227</v>
      </c>
      <c r="J1452" s="122" t="s">
        <v>78</v>
      </c>
      <c r="K1452" s="126" t="s">
        <v>10008</v>
      </c>
      <c r="L1452" s="127" t="s">
        <v>3698</v>
      </c>
      <c r="M1452" s="127" t="s">
        <v>24</v>
      </c>
      <c r="N1452" t="str">
        <f t="shared" si="26"/>
        <v>si</v>
      </c>
    </row>
    <row r="1453" spans="1:14" ht="108" hidden="1" x14ac:dyDescent="0.25">
      <c r="A1453" s="122">
        <v>1449</v>
      </c>
      <c r="B1453" s="122" t="s">
        <v>10009</v>
      </c>
      <c r="C1453" s="125">
        <v>43354</v>
      </c>
      <c r="D1453" s="123" t="s">
        <v>10010</v>
      </c>
      <c r="E1453" s="123" t="s">
        <v>10011</v>
      </c>
      <c r="F1453" s="129" t="s">
        <v>10012</v>
      </c>
      <c r="G1453" s="125">
        <v>43354</v>
      </c>
      <c r="H1453" s="122" t="s">
        <v>10013</v>
      </c>
      <c r="I1453" s="122" t="s">
        <v>191</v>
      </c>
      <c r="J1453" s="122" t="s">
        <v>5442</v>
      </c>
      <c r="K1453" s="126" t="s">
        <v>10014</v>
      </c>
      <c r="L1453" s="127" t="s">
        <v>23</v>
      </c>
      <c r="M1453" s="127" t="s">
        <v>24</v>
      </c>
      <c r="N1453" t="str">
        <f t="shared" si="26"/>
        <v>si</v>
      </c>
    </row>
    <row r="1454" spans="1:14" ht="108" hidden="1" x14ac:dyDescent="0.25">
      <c r="A1454" s="122">
        <v>1450</v>
      </c>
      <c r="B1454" s="122" t="s">
        <v>10015</v>
      </c>
      <c r="C1454" s="125">
        <v>43423</v>
      </c>
      <c r="D1454" s="123" t="s">
        <v>10016</v>
      </c>
      <c r="E1454" s="123" t="s">
        <v>10017</v>
      </c>
      <c r="F1454" s="129" t="s">
        <v>10018</v>
      </c>
      <c r="G1454" s="125">
        <v>43354</v>
      </c>
      <c r="H1454" s="122" t="s">
        <v>10019</v>
      </c>
      <c r="I1454" s="122" t="s">
        <v>191</v>
      </c>
      <c r="J1454" s="122" t="s">
        <v>5442</v>
      </c>
      <c r="K1454" s="126" t="s">
        <v>10020</v>
      </c>
      <c r="L1454" s="127" t="s">
        <v>23</v>
      </c>
      <c r="M1454" s="127" t="s">
        <v>24</v>
      </c>
      <c r="N1454" t="str">
        <f t="shared" si="26"/>
        <v>si</v>
      </c>
    </row>
    <row r="1455" spans="1:14" ht="60" hidden="1" x14ac:dyDescent="0.25">
      <c r="A1455" s="122">
        <v>1451</v>
      </c>
      <c r="B1455" s="122" t="s">
        <v>10021</v>
      </c>
      <c r="C1455" s="125">
        <v>43348</v>
      </c>
      <c r="D1455" s="122" t="s">
        <v>20</v>
      </c>
      <c r="E1455" s="123" t="s">
        <v>10022</v>
      </c>
      <c r="F1455" s="129" t="s">
        <v>10023</v>
      </c>
      <c r="G1455" s="125">
        <v>43355</v>
      </c>
      <c r="H1455" s="122" t="s">
        <v>5498</v>
      </c>
      <c r="I1455" s="122" t="s">
        <v>5227</v>
      </c>
      <c r="J1455" s="122" t="s">
        <v>4148</v>
      </c>
      <c r="K1455" s="126" t="s">
        <v>10024</v>
      </c>
      <c r="L1455" s="127" t="s">
        <v>23</v>
      </c>
      <c r="M1455" s="127" t="s">
        <v>24</v>
      </c>
      <c r="N1455" t="str">
        <f t="shared" si="26"/>
        <v>no</v>
      </c>
    </row>
    <row r="1456" spans="1:14" ht="72" hidden="1" x14ac:dyDescent="0.25">
      <c r="A1456" s="122">
        <v>1452</v>
      </c>
      <c r="B1456" s="122" t="s">
        <v>10025</v>
      </c>
      <c r="C1456" s="125" t="s">
        <v>20</v>
      </c>
      <c r="D1456" s="122" t="s">
        <v>20</v>
      </c>
      <c r="E1456" s="122" t="s">
        <v>10026</v>
      </c>
      <c r="F1456" s="129" t="s">
        <v>10027</v>
      </c>
      <c r="G1456" s="125">
        <v>43355</v>
      </c>
      <c r="H1456" s="122" t="s">
        <v>10028</v>
      </c>
      <c r="I1456" s="122" t="s">
        <v>6867</v>
      </c>
      <c r="J1456" s="122" t="s">
        <v>10029</v>
      </c>
      <c r="K1456" s="126" t="s">
        <v>10030</v>
      </c>
      <c r="L1456" s="127" t="s">
        <v>23</v>
      </c>
      <c r="M1456" s="127" t="s">
        <v>24</v>
      </c>
      <c r="N1456" t="str">
        <f t="shared" si="26"/>
        <v>no es tupa</v>
      </c>
    </row>
    <row r="1457" spans="1:14" ht="72" hidden="1" x14ac:dyDescent="0.25">
      <c r="A1457" s="122">
        <v>1453</v>
      </c>
      <c r="B1457" s="122" t="s">
        <v>10025</v>
      </c>
      <c r="C1457" s="125" t="s">
        <v>20</v>
      </c>
      <c r="D1457" s="122" t="s">
        <v>20</v>
      </c>
      <c r="E1457" s="122" t="s">
        <v>10031</v>
      </c>
      <c r="F1457" s="129" t="s">
        <v>10032</v>
      </c>
      <c r="G1457" s="125">
        <v>43355</v>
      </c>
      <c r="H1457" s="122" t="s">
        <v>10033</v>
      </c>
      <c r="I1457" s="122" t="s">
        <v>6867</v>
      </c>
      <c r="J1457" s="122" t="s">
        <v>10029</v>
      </c>
      <c r="K1457" s="126" t="s">
        <v>10034</v>
      </c>
      <c r="L1457" s="127" t="s">
        <v>23</v>
      </c>
      <c r="M1457" s="127" t="s">
        <v>24</v>
      </c>
      <c r="N1457" t="str">
        <f t="shared" si="26"/>
        <v>no es tupa</v>
      </c>
    </row>
    <row r="1458" spans="1:14" ht="120" hidden="1" x14ac:dyDescent="0.25">
      <c r="A1458" s="122">
        <v>1454</v>
      </c>
      <c r="B1458" s="122" t="s">
        <v>10035</v>
      </c>
      <c r="C1458" s="125">
        <v>43357</v>
      </c>
      <c r="D1458" s="122" t="s">
        <v>10036</v>
      </c>
      <c r="E1458" s="123" t="s">
        <v>10037</v>
      </c>
      <c r="F1458" s="129" t="s">
        <v>10038</v>
      </c>
      <c r="G1458" s="125">
        <v>43356</v>
      </c>
      <c r="H1458" s="122" t="s">
        <v>9120</v>
      </c>
      <c r="I1458" s="122" t="s">
        <v>5552</v>
      </c>
      <c r="J1458" s="122" t="s">
        <v>5553</v>
      </c>
      <c r="K1458" s="126" t="s">
        <v>10039</v>
      </c>
      <c r="L1458" s="127" t="s">
        <v>3698</v>
      </c>
      <c r="M1458" s="127" t="s">
        <v>52</v>
      </c>
      <c r="N1458" t="str">
        <f t="shared" si="26"/>
        <v>si</v>
      </c>
    </row>
    <row r="1459" spans="1:14" ht="96" hidden="1" x14ac:dyDescent="0.25">
      <c r="A1459" s="122">
        <v>1455</v>
      </c>
      <c r="B1459" s="122" t="s">
        <v>10040</v>
      </c>
      <c r="C1459" s="125" t="s">
        <v>20</v>
      </c>
      <c r="D1459" s="123" t="s">
        <v>10041</v>
      </c>
      <c r="E1459" s="123" t="s">
        <v>10011</v>
      </c>
      <c r="F1459" s="129" t="s">
        <v>10042</v>
      </c>
      <c r="G1459" s="125">
        <v>43356</v>
      </c>
      <c r="H1459" s="122" t="s">
        <v>10043</v>
      </c>
      <c r="I1459" s="122" t="s">
        <v>179</v>
      </c>
      <c r="J1459" s="122" t="s">
        <v>7337</v>
      </c>
      <c r="K1459" s="126" t="s">
        <v>10044</v>
      </c>
      <c r="L1459" s="127" t="s">
        <v>23</v>
      </c>
      <c r="M1459" s="127" t="s">
        <v>24</v>
      </c>
      <c r="N1459" t="str">
        <f t="shared" si="26"/>
        <v>no es tupa</v>
      </c>
    </row>
    <row r="1460" spans="1:14" ht="108" hidden="1" x14ac:dyDescent="0.25">
      <c r="A1460" s="122">
        <v>1456</v>
      </c>
      <c r="B1460" s="122" t="s">
        <v>10045</v>
      </c>
      <c r="C1460" s="125">
        <v>43354</v>
      </c>
      <c r="D1460" s="122" t="s">
        <v>10046</v>
      </c>
      <c r="E1460" s="123" t="s">
        <v>10047</v>
      </c>
      <c r="F1460" s="129" t="s">
        <v>10048</v>
      </c>
      <c r="G1460" s="125">
        <v>43356</v>
      </c>
      <c r="H1460" s="122" t="s">
        <v>636</v>
      </c>
      <c r="I1460" s="122" t="s">
        <v>5220</v>
      </c>
      <c r="J1460" s="122" t="s">
        <v>10049</v>
      </c>
      <c r="K1460" s="126" t="s">
        <v>10050</v>
      </c>
      <c r="L1460" s="127" t="s">
        <v>36</v>
      </c>
      <c r="M1460" s="127" t="s">
        <v>24</v>
      </c>
      <c r="N1460" t="str">
        <f t="shared" si="26"/>
        <v>no</v>
      </c>
    </row>
    <row r="1461" spans="1:14" ht="84" hidden="1" x14ac:dyDescent="0.25">
      <c r="A1461" s="122">
        <v>1457</v>
      </c>
      <c r="B1461" s="122" t="s">
        <v>6870</v>
      </c>
      <c r="C1461" s="125" t="s">
        <v>20</v>
      </c>
      <c r="D1461" s="122" t="s">
        <v>20</v>
      </c>
      <c r="E1461" s="122" t="s">
        <v>10051</v>
      </c>
      <c r="F1461" s="129" t="s">
        <v>10052</v>
      </c>
      <c r="G1461" s="125">
        <v>43356</v>
      </c>
      <c r="H1461" s="122" t="s">
        <v>10053</v>
      </c>
      <c r="I1461" s="122" t="s">
        <v>6867</v>
      </c>
      <c r="J1461" s="122" t="s">
        <v>9346</v>
      </c>
      <c r="K1461" s="126" t="s">
        <v>10054</v>
      </c>
      <c r="L1461" s="127" t="s">
        <v>23</v>
      </c>
      <c r="M1461" s="127" t="s">
        <v>24</v>
      </c>
      <c r="N1461" t="str">
        <f t="shared" si="26"/>
        <v>no es tupa</v>
      </c>
    </row>
    <row r="1462" spans="1:14" ht="84" hidden="1" x14ac:dyDescent="0.25">
      <c r="A1462" s="122">
        <v>1458</v>
      </c>
      <c r="B1462" s="122" t="s">
        <v>6870</v>
      </c>
      <c r="C1462" s="125" t="s">
        <v>20</v>
      </c>
      <c r="D1462" s="122" t="s">
        <v>20</v>
      </c>
      <c r="E1462" s="122" t="s">
        <v>10055</v>
      </c>
      <c r="F1462" s="129" t="s">
        <v>10056</v>
      </c>
      <c r="G1462" s="125">
        <v>43356</v>
      </c>
      <c r="H1462" s="122" t="s">
        <v>10053</v>
      </c>
      <c r="I1462" s="122" t="s">
        <v>6867</v>
      </c>
      <c r="J1462" s="122" t="s">
        <v>9346</v>
      </c>
      <c r="K1462" s="126" t="s">
        <v>10057</v>
      </c>
      <c r="L1462" s="127" t="s">
        <v>23</v>
      </c>
      <c r="M1462" s="127" t="s">
        <v>24</v>
      </c>
      <c r="N1462" t="str">
        <f t="shared" si="26"/>
        <v>no es tupa</v>
      </c>
    </row>
    <row r="1463" spans="1:14" ht="84" hidden="1" x14ac:dyDescent="0.25">
      <c r="A1463" s="122">
        <v>1459</v>
      </c>
      <c r="B1463" s="122" t="s">
        <v>6870</v>
      </c>
      <c r="C1463" s="125" t="s">
        <v>20</v>
      </c>
      <c r="D1463" s="122" t="s">
        <v>10058</v>
      </c>
      <c r="E1463" s="123" t="s">
        <v>20</v>
      </c>
      <c r="F1463" s="129" t="s">
        <v>10059</v>
      </c>
      <c r="G1463" s="125">
        <v>43356</v>
      </c>
      <c r="H1463" s="122" t="s">
        <v>10060</v>
      </c>
      <c r="I1463" s="122" t="s">
        <v>6867</v>
      </c>
      <c r="J1463" s="122" t="s">
        <v>10061</v>
      </c>
      <c r="K1463" s="126" t="s">
        <v>10062</v>
      </c>
      <c r="L1463" s="127" t="s">
        <v>23</v>
      </c>
      <c r="M1463" s="127" t="s">
        <v>24</v>
      </c>
      <c r="N1463" t="str">
        <f t="shared" si="26"/>
        <v>no es tupa</v>
      </c>
    </row>
    <row r="1464" spans="1:14" ht="84" hidden="1" x14ac:dyDescent="0.25">
      <c r="A1464" s="122">
        <v>1460</v>
      </c>
      <c r="B1464" s="122" t="s">
        <v>10063</v>
      </c>
      <c r="C1464" s="125" t="s">
        <v>20</v>
      </c>
      <c r="D1464" s="123" t="s">
        <v>10064</v>
      </c>
      <c r="E1464" s="123" t="s">
        <v>20</v>
      </c>
      <c r="F1464" s="129" t="s">
        <v>10065</v>
      </c>
      <c r="G1464" s="125">
        <v>43357</v>
      </c>
      <c r="H1464" s="122" t="s">
        <v>20</v>
      </c>
      <c r="I1464" s="122" t="s">
        <v>179</v>
      </c>
      <c r="J1464" s="122" t="s">
        <v>10066</v>
      </c>
      <c r="K1464" s="126" t="s">
        <v>10067</v>
      </c>
      <c r="L1464" s="127" t="s">
        <v>23</v>
      </c>
      <c r="M1464" s="127" t="s">
        <v>24</v>
      </c>
      <c r="N1464" t="str">
        <f t="shared" si="26"/>
        <v>no es tupa</v>
      </c>
    </row>
    <row r="1465" spans="1:14" ht="84" hidden="1" x14ac:dyDescent="0.25">
      <c r="A1465" s="122">
        <v>1461</v>
      </c>
      <c r="B1465" s="122" t="s">
        <v>10068</v>
      </c>
      <c r="C1465" s="125" t="s">
        <v>20</v>
      </c>
      <c r="D1465" s="122" t="s">
        <v>20</v>
      </c>
      <c r="E1465" s="123" t="s">
        <v>10069</v>
      </c>
      <c r="F1465" s="129" t="s">
        <v>10070</v>
      </c>
      <c r="G1465" s="125">
        <v>43361</v>
      </c>
      <c r="H1465" s="122" t="s">
        <v>2813</v>
      </c>
      <c r="I1465" s="122" t="s">
        <v>179</v>
      </c>
      <c r="J1465" s="122" t="s">
        <v>179</v>
      </c>
      <c r="K1465" s="126" t="s">
        <v>10071</v>
      </c>
      <c r="L1465" s="127" t="s">
        <v>23</v>
      </c>
      <c r="M1465" s="127" t="s">
        <v>24</v>
      </c>
      <c r="N1465" t="str">
        <f t="shared" si="26"/>
        <v>no es tupa</v>
      </c>
    </row>
    <row r="1466" spans="1:14" ht="108" hidden="1" x14ac:dyDescent="0.25">
      <c r="A1466" s="122">
        <v>1462</v>
      </c>
      <c r="B1466" s="122" t="s">
        <v>10072</v>
      </c>
      <c r="C1466" s="125">
        <v>43371</v>
      </c>
      <c r="D1466" s="122" t="s">
        <v>10073</v>
      </c>
      <c r="E1466" s="123" t="s">
        <v>10074</v>
      </c>
      <c r="F1466" s="129" t="s">
        <v>10075</v>
      </c>
      <c r="G1466" s="125">
        <v>43361</v>
      </c>
      <c r="H1466" s="122" t="s">
        <v>10076</v>
      </c>
      <c r="I1466" s="122" t="s">
        <v>214</v>
      </c>
      <c r="J1466" s="122" t="s">
        <v>6595</v>
      </c>
      <c r="K1466" s="126" t="s">
        <v>10077</v>
      </c>
      <c r="L1466" s="127" t="s">
        <v>36</v>
      </c>
      <c r="M1466" s="127" t="s">
        <v>52</v>
      </c>
      <c r="N1466" t="str">
        <f t="shared" si="26"/>
        <v>si</v>
      </c>
    </row>
    <row r="1467" spans="1:14" ht="48" hidden="1" x14ac:dyDescent="0.25">
      <c r="A1467" s="122">
        <v>1463</v>
      </c>
      <c r="B1467" s="122" t="s">
        <v>10078</v>
      </c>
      <c r="C1467" s="125">
        <v>43339</v>
      </c>
      <c r="D1467" s="122" t="s">
        <v>10079</v>
      </c>
      <c r="E1467" s="123" t="s">
        <v>10080</v>
      </c>
      <c r="F1467" s="129" t="s">
        <v>10081</v>
      </c>
      <c r="G1467" s="125">
        <v>43361</v>
      </c>
      <c r="H1467" s="122" t="s">
        <v>6659</v>
      </c>
      <c r="I1467" s="122" t="s">
        <v>5220</v>
      </c>
      <c r="J1467" s="122" t="s">
        <v>6808</v>
      </c>
      <c r="K1467" s="126" t="s">
        <v>10082</v>
      </c>
      <c r="L1467" s="127" t="s">
        <v>36</v>
      </c>
      <c r="M1467" s="127" t="s">
        <v>24</v>
      </c>
      <c r="N1467" t="str">
        <f t="shared" si="26"/>
        <v>no</v>
      </c>
    </row>
    <row r="1468" spans="1:14" ht="48" hidden="1" x14ac:dyDescent="0.25">
      <c r="A1468" s="122">
        <v>1464</v>
      </c>
      <c r="B1468" s="122" t="s">
        <v>10083</v>
      </c>
      <c r="C1468" s="125" t="s">
        <v>20</v>
      </c>
      <c r="D1468" s="123" t="s">
        <v>20</v>
      </c>
      <c r="E1468" s="123" t="s">
        <v>10084</v>
      </c>
      <c r="F1468" s="129" t="s">
        <v>10085</v>
      </c>
      <c r="G1468" s="125">
        <v>43364</v>
      </c>
      <c r="H1468" s="122" t="s">
        <v>4236</v>
      </c>
      <c r="I1468" s="122" t="s">
        <v>179</v>
      </c>
      <c r="J1468" s="122" t="s">
        <v>10086</v>
      </c>
      <c r="K1468" s="126" t="s">
        <v>10087</v>
      </c>
      <c r="L1468" s="127" t="s">
        <v>23</v>
      </c>
      <c r="M1468" s="127" t="s">
        <v>24</v>
      </c>
      <c r="N1468" t="str">
        <f t="shared" si="26"/>
        <v>no es tupa</v>
      </c>
    </row>
    <row r="1469" spans="1:14" ht="60" hidden="1" x14ac:dyDescent="0.25">
      <c r="A1469" s="122">
        <v>1465</v>
      </c>
      <c r="B1469" s="122" t="s">
        <v>10088</v>
      </c>
      <c r="C1469" s="125">
        <v>43363</v>
      </c>
      <c r="D1469" s="122" t="s">
        <v>9545</v>
      </c>
      <c r="E1469" s="123" t="s">
        <v>9546</v>
      </c>
      <c r="F1469" s="129" t="s">
        <v>10089</v>
      </c>
      <c r="G1469" s="125">
        <v>43364</v>
      </c>
      <c r="H1469" s="122" t="s">
        <v>4236</v>
      </c>
      <c r="I1469" s="122" t="s">
        <v>6587</v>
      </c>
      <c r="J1469" s="122" t="s">
        <v>6588</v>
      </c>
      <c r="K1469" s="126" t="s">
        <v>10090</v>
      </c>
      <c r="L1469" s="127" t="s">
        <v>23</v>
      </c>
      <c r="M1469" s="127" t="s">
        <v>24</v>
      </c>
      <c r="N1469" t="str">
        <f t="shared" si="26"/>
        <v>no</v>
      </c>
    </row>
    <row r="1470" spans="1:14" ht="108" hidden="1" x14ac:dyDescent="0.25">
      <c r="A1470" s="122">
        <v>1466</v>
      </c>
      <c r="B1470" s="122" t="s">
        <v>10091</v>
      </c>
      <c r="C1470" s="125">
        <v>43363</v>
      </c>
      <c r="D1470" s="123" t="s">
        <v>10092</v>
      </c>
      <c r="E1470" s="123" t="s">
        <v>10093</v>
      </c>
      <c r="F1470" s="129" t="s">
        <v>10094</v>
      </c>
      <c r="G1470" s="125">
        <v>43364</v>
      </c>
      <c r="H1470" s="122" t="s">
        <v>9819</v>
      </c>
      <c r="I1470" s="122" t="s">
        <v>191</v>
      </c>
      <c r="J1470" s="122" t="s">
        <v>5442</v>
      </c>
      <c r="K1470" s="126" t="s">
        <v>10095</v>
      </c>
      <c r="L1470" s="127" t="s">
        <v>23</v>
      </c>
      <c r="M1470" s="127" t="s">
        <v>24</v>
      </c>
      <c r="N1470" t="str">
        <f t="shared" si="26"/>
        <v>no</v>
      </c>
    </row>
    <row r="1471" spans="1:14" ht="108" hidden="1" x14ac:dyDescent="0.25">
      <c r="A1471" s="122">
        <v>1467</v>
      </c>
      <c r="B1471" s="122" t="s">
        <v>10096</v>
      </c>
      <c r="C1471" s="125">
        <v>43364</v>
      </c>
      <c r="D1471" s="123" t="s">
        <v>10097</v>
      </c>
      <c r="E1471" s="123" t="s">
        <v>10098</v>
      </c>
      <c r="F1471" s="129" t="s">
        <v>10099</v>
      </c>
      <c r="G1471" s="125">
        <v>43364</v>
      </c>
      <c r="H1471" s="122" t="s">
        <v>10100</v>
      </c>
      <c r="I1471" s="122" t="s">
        <v>191</v>
      </c>
      <c r="J1471" s="122" t="s">
        <v>5442</v>
      </c>
      <c r="K1471" s="126" t="s">
        <v>10101</v>
      </c>
      <c r="L1471" s="127" t="s">
        <v>23</v>
      </c>
      <c r="M1471" s="127" t="s">
        <v>24</v>
      </c>
      <c r="N1471" t="str">
        <f t="shared" si="26"/>
        <v>si</v>
      </c>
    </row>
    <row r="1472" spans="1:14" ht="108" hidden="1" x14ac:dyDescent="0.25">
      <c r="A1472" s="122">
        <v>1468</v>
      </c>
      <c r="B1472" s="122" t="s">
        <v>10102</v>
      </c>
      <c r="C1472" s="125">
        <v>43455</v>
      </c>
      <c r="D1472" s="123" t="s">
        <v>10103</v>
      </c>
      <c r="E1472" s="123" t="s">
        <v>10104</v>
      </c>
      <c r="F1472" s="129" t="s">
        <v>10105</v>
      </c>
      <c r="G1472" s="125">
        <v>43364</v>
      </c>
      <c r="H1472" s="122" t="s">
        <v>10106</v>
      </c>
      <c r="I1472" s="122" t="s">
        <v>191</v>
      </c>
      <c r="J1472" s="122" t="s">
        <v>5442</v>
      </c>
      <c r="K1472" s="126" t="s">
        <v>10107</v>
      </c>
      <c r="L1472" s="127" t="s">
        <v>23</v>
      </c>
      <c r="M1472" s="127" t="s">
        <v>24</v>
      </c>
      <c r="N1472" t="str">
        <f t="shared" si="26"/>
        <v>si</v>
      </c>
    </row>
    <row r="1473" spans="1:14" ht="60" hidden="1" x14ac:dyDescent="0.25">
      <c r="A1473" s="122">
        <v>1469</v>
      </c>
      <c r="B1473" s="122" t="s">
        <v>10108</v>
      </c>
      <c r="C1473" s="125">
        <v>43369</v>
      </c>
      <c r="D1473" s="122" t="s">
        <v>10109</v>
      </c>
      <c r="E1473" s="123" t="s">
        <v>10110</v>
      </c>
      <c r="F1473" s="129" t="s">
        <v>10111</v>
      </c>
      <c r="G1473" s="125">
        <v>43368</v>
      </c>
      <c r="H1473" s="122" t="s">
        <v>3762</v>
      </c>
      <c r="I1473" s="122" t="s">
        <v>6541</v>
      </c>
      <c r="J1473" s="122" t="s">
        <v>2746</v>
      </c>
      <c r="K1473" s="126" t="s">
        <v>10112</v>
      </c>
      <c r="L1473" s="127" t="s">
        <v>23</v>
      </c>
      <c r="M1473" s="127" t="s">
        <v>24</v>
      </c>
      <c r="N1473" t="str">
        <f t="shared" si="26"/>
        <v>si</v>
      </c>
    </row>
    <row r="1474" spans="1:14" ht="72" hidden="1" x14ac:dyDescent="0.25">
      <c r="A1474" s="122">
        <v>1470</v>
      </c>
      <c r="B1474" s="122" t="s">
        <v>10113</v>
      </c>
      <c r="C1474" s="125">
        <v>43362</v>
      </c>
      <c r="D1474" s="122" t="s">
        <v>10114</v>
      </c>
      <c r="E1474" s="123" t="s">
        <v>10115</v>
      </c>
      <c r="F1474" s="129" t="s">
        <v>10116</v>
      </c>
      <c r="G1474" s="125">
        <v>43368</v>
      </c>
      <c r="H1474" s="122" t="s">
        <v>3473</v>
      </c>
      <c r="I1474" s="122" t="s">
        <v>6541</v>
      </c>
      <c r="J1474" s="122" t="s">
        <v>2746</v>
      </c>
      <c r="K1474" s="126" t="s">
        <v>10117</v>
      </c>
      <c r="L1474" s="127" t="s">
        <v>23</v>
      </c>
      <c r="M1474" s="127" t="s">
        <v>24</v>
      </c>
      <c r="N1474" t="str">
        <f t="shared" si="26"/>
        <v>no</v>
      </c>
    </row>
    <row r="1475" spans="1:14" ht="72" hidden="1" x14ac:dyDescent="0.25">
      <c r="A1475" s="122">
        <v>1471</v>
      </c>
      <c r="B1475" s="122" t="s">
        <v>10118</v>
      </c>
      <c r="C1475" s="125">
        <v>43362</v>
      </c>
      <c r="D1475" s="122" t="s">
        <v>10119</v>
      </c>
      <c r="E1475" s="123" t="s">
        <v>10120</v>
      </c>
      <c r="F1475" s="129" t="s">
        <v>10121</v>
      </c>
      <c r="G1475" s="125">
        <v>43368</v>
      </c>
      <c r="H1475" s="122" t="s">
        <v>4860</v>
      </c>
      <c r="I1475" s="122" t="s">
        <v>6541</v>
      </c>
      <c r="J1475" s="122" t="s">
        <v>2746</v>
      </c>
      <c r="K1475" s="126" t="s">
        <v>10122</v>
      </c>
      <c r="L1475" s="127" t="s">
        <v>23</v>
      </c>
      <c r="M1475" s="127" t="s">
        <v>24</v>
      </c>
      <c r="N1475" t="str">
        <f t="shared" si="26"/>
        <v>no</v>
      </c>
    </row>
    <row r="1476" spans="1:14" ht="96" hidden="1" x14ac:dyDescent="0.25">
      <c r="A1476" s="122">
        <v>1472</v>
      </c>
      <c r="B1476" s="122" t="s">
        <v>10123</v>
      </c>
      <c r="C1476" s="125">
        <v>42705</v>
      </c>
      <c r="D1476" s="122" t="s">
        <v>20</v>
      </c>
      <c r="E1476" s="123" t="s">
        <v>10124</v>
      </c>
      <c r="F1476" s="129" t="s">
        <v>10125</v>
      </c>
      <c r="G1476" s="125">
        <v>43369</v>
      </c>
      <c r="H1476" s="122" t="s">
        <v>10126</v>
      </c>
      <c r="I1476" s="122" t="s">
        <v>77</v>
      </c>
      <c r="J1476" s="122" t="s">
        <v>78</v>
      </c>
      <c r="K1476" s="126" t="s">
        <v>10127</v>
      </c>
      <c r="L1476" s="127" t="s">
        <v>23</v>
      </c>
      <c r="M1476" s="127" t="s">
        <v>24</v>
      </c>
      <c r="N1476" t="str">
        <f t="shared" si="26"/>
        <v>no</v>
      </c>
    </row>
    <row r="1477" spans="1:14" ht="72" hidden="1" x14ac:dyDescent="0.25">
      <c r="A1477" s="122">
        <v>1473</v>
      </c>
      <c r="B1477" s="122" t="s">
        <v>10128</v>
      </c>
      <c r="C1477" s="125">
        <v>43361</v>
      </c>
      <c r="D1477" s="122" t="s">
        <v>20</v>
      </c>
      <c r="E1477" s="123" t="s">
        <v>10129</v>
      </c>
      <c r="F1477" s="129" t="s">
        <v>10130</v>
      </c>
      <c r="G1477" s="125">
        <v>43369</v>
      </c>
      <c r="H1477" s="122" t="s">
        <v>10131</v>
      </c>
      <c r="I1477" s="122" t="s">
        <v>5227</v>
      </c>
      <c r="J1477" s="122" t="s">
        <v>78</v>
      </c>
      <c r="K1477" s="126" t="s">
        <v>10132</v>
      </c>
      <c r="L1477" s="127" t="s">
        <v>3698</v>
      </c>
      <c r="M1477" s="127" t="s">
        <v>24</v>
      </c>
      <c r="N1477" t="str">
        <f t="shared" si="26"/>
        <v>no</v>
      </c>
    </row>
    <row r="1478" spans="1:14" ht="84" hidden="1" x14ac:dyDescent="0.25">
      <c r="A1478" s="122">
        <v>1474</v>
      </c>
      <c r="B1478" s="122" t="s">
        <v>10133</v>
      </c>
      <c r="C1478" s="125" t="s">
        <v>20</v>
      </c>
      <c r="D1478" s="122" t="s">
        <v>5783</v>
      </c>
      <c r="E1478" s="123" t="s">
        <v>10134</v>
      </c>
      <c r="F1478" s="129" t="s">
        <v>10135</v>
      </c>
      <c r="G1478" s="125">
        <v>43369</v>
      </c>
      <c r="H1478" s="122" t="s">
        <v>10136</v>
      </c>
      <c r="I1478" s="122" t="s">
        <v>4223</v>
      </c>
      <c r="J1478" s="122" t="s">
        <v>4224</v>
      </c>
      <c r="K1478" s="126" t="s">
        <v>10137</v>
      </c>
      <c r="L1478" s="127" t="s">
        <v>23</v>
      </c>
      <c r="M1478" s="127" t="s">
        <v>24</v>
      </c>
      <c r="N1478" t="str">
        <f t="shared" si="26"/>
        <v>no es tupa</v>
      </c>
    </row>
    <row r="1479" spans="1:14" ht="84" hidden="1" x14ac:dyDescent="0.25">
      <c r="A1479" s="122">
        <v>1475</v>
      </c>
      <c r="B1479" s="122" t="s">
        <v>10138</v>
      </c>
      <c r="C1479" s="125">
        <v>43377</v>
      </c>
      <c r="D1479" s="122" t="s">
        <v>10139</v>
      </c>
      <c r="E1479" s="123" t="s">
        <v>10140</v>
      </c>
      <c r="F1479" s="129" t="s">
        <v>10141</v>
      </c>
      <c r="G1479" s="125">
        <v>43369</v>
      </c>
      <c r="H1479" s="122" t="s">
        <v>10142</v>
      </c>
      <c r="I1479" s="122" t="s">
        <v>5536</v>
      </c>
      <c r="J1479" s="122" t="s">
        <v>4237</v>
      </c>
      <c r="K1479" s="126" t="s">
        <v>10143</v>
      </c>
      <c r="L1479" s="127" t="s">
        <v>3698</v>
      </c>
      <c r="M1479" s="127" t="s">
        <v>24</v>
      </c>
      <c r="N1479" t="str">
        <f t="shared" si="26"/>
        <v>si</v>
      </c>
    </row>
    <row r="1480" spans="1:14" ht="84" hidden="1" x14ac:dyDescent="0.25">
      <c r="A1480" s="122">
        <v>1476</v>
      </c>
      <c r="B1480" s="122" t="s">
        <v>10144</v>
      </c>
      <c r="C1480" s="125">
        <v>43360</v>
      </c>
      <c r="D1480" s="122" t="s">
        <v>20</v>
      </c>
      <c r="E1480" s="123" t="s">
        <v>10145</v>
      </c>
      <c r="F1480" s="129" t="s">
        <v>10146</v>
      </c>
      <c r="G1480" s="125">
        <v>43369</v>
      </c>
      <c r="H1480" s="122" t="s">
        <v>6659</v>
      </c>
      <c r="I1480" s="122" t="s">
        <v>5227</v>
      </c>
      <c r="J1480" s="122" t="s">
        <v>78</v>
      </c>
      <c r="K1480" s="126" t="s">
        <v>10147</v>
      </c>
      <c r="L1480" s="127" t="s">
        <v>3698</v>
      </c>
      <c r="M1480" s="127" t="s">
        <v>24</v>
      </c>
      <c r="N1480" t="str">
        <f t="shared" si="26"/>
        <v>no</v>
      </c>
    </row>
    <row r="1481" spans="1:14" ht="108" hidden="1" x14ac:dyDescent="0.25">
      <c r="A1481" s="122">
        <v>1477</v>
      </c>
      <c r="B1481" s="122" t="s">
        <v>10148</v>
      </c>
      <c r="C1481" s="125" t="s">
        <v>20</v>
      </c>
      <c r="D1481" s="122" t="s">
        <v>20</v>
      </c>
      <c r="E1481" s="123" t="s">
        <v>10149</v>
      </c>
      <c r="F1481" s="129" t="s">
        <v>10150</v>
      </c>
      <c r="G1481" s="125">
        <v>43370</v>
      </c>
      <c r="H1481" s="122" t="s">
        <v>178</v>
      </c>
      <c r="I1481" s="122" t="s">
        <v>179</v>
      </c>
      <c r="J1481" s="122" t="s">
        <v>10151</v>
      </c>
      <c r="K1481" s="126" t="s">
        <v>10152</v>
      </c>
      <c r="L1481" s="127" t="s">
        <v>3698</v>
      </c>
      <c r="M1481" s="127" t="s">
        <v>24</v>
      </c>
      <c r="N1481" t="str">
        <f t="shared" si="26"/>
        <v>no es tupa</v>
      </c>
    </row>
    <row r="1482" spans="1:14" ht="72" hidden="1" x14ac:dyDescent="0.25">
      <c r="A1482" s="122">
        <v>1478</v>
      </c>
      <c r="B1482" s="122" t="s">
        <v>10153</v>
      </c>
      <c r="C1482" s="125">
        <v>43371</v>
      </c>
      <c r="D1482" s="122" t="s">
        <v>10154</v>
      </c>
      <c r="E1482" s="123" t="s">
        <v>10155</v>
      </c>
      <c r="F1482" s="129" t="s">
        <v>10156</v>
      </c>
      <c r="G1482" s="125">
        <v>43370</v>
      </c>
      <c r="H1482" s="122" t="s">
        <v>10157</v>
      </c>
      <c r="I1482" s="122" t="s">
        <v>5536</v>
      </c>
      <c r="J1482" s="122" t="s">
        <v>4312</v>
      </c>
      <c r="K1482" s="126" t="s">
        <v>10158</v>
      </c>
      <c r="L1482" s="127" t="s">
        <v>3698</v>
      </c>
      <c r="M1482" s="127" t="s">
        <v>24</v>
      </c>
      <c r="N1482" t="str">
        <f t="shared" si="26"/>
        <v>si</v>
      </c>
    </row>
    <row r="1483" spans="1:14" ht="60" hidden="1" x14ac:dyDescent="0.25">
      <c r="A1483" s="122">
        <v>1479</v>
      </c>
      <c r="B1483" s="122" t="s">
        <v>10159</v>
      </c>
      <c r="C1483" s="125">
        <v>43370</v>
      </c>
      <c r="D1483" s="122" t="s">
        <v>10160</v>
      </c>
      <c r="E1483" s="123" t="s">
        <v>10161</v>
      </c>
      <c r="F1483" s="129" t="s">
        <v>10162</v>
      </c>
      <c r="G1483" s="125">
        <v>43370</v>
      </c>
      <c r="H1483" s="122" t="s">
        <v>3545</v>
      </c>
      <c r="I1483" s="122" t="s">
        <v>6541</v>
      </c>
      <c r="J1483" s="122" t="s">
        <v>2746</v>
      </c>
      <c r="K1483" s="126" t="s">
        <v>10163</v>
      </c>
      <c r="L1483" s="127" t="s">
        <v>23</v>
      </c>
      <c r="M1483" s="127" t="s">
        <v>24</v>
      </c>
      <c r="N1483" t="str">
        <f t="shared" si="26"/>
        <v>si</v>
      </c>
    </row>
    <row r="1484" spans="1:14" ht="108" hidden="1" x14ac:dyDescent="0.25">
      <c r="A1484" s="122">
        <v>1480</v>
      </c>
      <c r="B1484" s="122" t="s">
        <v>10164</v>
      </c>
      <c r="C1484" s="125">
        <v>43418</v>
      </c>
      <c r="D1484" s="122" t="s">
        <v>10165</v>
      </c>
      <c r="E1484" s="123" t="s">
        <v>20</v>
      </c>
      <c r="F1484" s="129" t="s">
        <v>10166</v>
      </c>
      <c r="G1484" s="125">
        <v>43370</v>
      </c>
      <c r="H1484" s="122" t="s">
        <v>10167</v>
      </c>
      <c r="I1484" s="122" t="s">
        <v>191</v>
      </c>
      <c r="J1484" s="122" t="s">
        <v>5442</v>
      </c>
      <c r="K1484" s="126" t="s">
        <v>10168</v>
      </c>
      <c r="L1484" s="127" t="s">
        <v>23</v>
      </c>
      <c r="M1484" s="127" t="s">
        <v>24</v>
      </c>
      <c r="N1484" t="str">
        <f t="shared" si="26"/>
        <v>si</v>
      </c>
    </row>
    <row r="1485" spans="1:14" ht="96" hidden="1" x14ac:dyDescent="0.25">
      <c r="A1485" s="122">
        <v>1481</v>
      </c>
      <c r="B1485" s="122" t="s">
        <v>10169</v>
      </c>
      <c r="C1485" s="125" t="s">
        <v>20</v>
      </c>
      <c r="D1485" s="123" t="s">
        <v>10170</v>
      </c>
      <c r="E1485" s="123" t="s">
        <v>10171</v>
      </c>
      <c r="F1485" s="129" t="s">
        <v>10172</v>
      </c>
      <c r="G1485" s="125">
        <v>43370</v>
      </c>
      <c r="H1485" s="122" t="s">
        <v>9463</v>
      </c>
      <c r="I1485" s="122" t="s">
        <v>179</v>
      </c>
      <c r="J1485" s="122" t="s">
        <v>7337</v>
      </c>
      <c r="K1485" s="126" t="s">
        <v>10173</v>
      </c>
      <c r="L1485" s="127" t="s">
        <v>23</v>
      </c>
      <c r="M1485" s="127" t="s">
        <v>24</v>
      </c>
      <c r="N1485" t="str">
        <f t="shared" si="26"/>
        <v>no es tupa</v>
      </c>
    </row>
    <row r="1486" spans="1:14" ht="108" hidden="1" x14ac:dyDescent="0.25">
      <c r="A1486" s="122">
        <v>1482</v>
      </c>
      <c r="B1486" s="122" t="s">
        <v>10174</v>
      </c>
      <c r="C1486" s="125">
        <v>43412</v>
      </c>
      <c r="D1486" s="122" t="s">
        <v>10175</v>
      </c>
      <c r="E1486" s="123" t="s">
        <v>10176</v>
      </c>
      <c r="F1486" s="129" t="s">
        <v>10177</v>
      </c>
      <c r="G1486" s="125">
        <v>43370</v>
      </c>
      <c r="H1486" s="122" t="s">
        <v>9845</v>
      </c>
      <c r="I1486" s="122" t="s">
        <v>191</v>
      </c>
      <c r="J1486" s="122" t="s">
        <v>5442</v>
      </c>
      <c r="K1486" s="126" t="s">
        <v>10178</v>
      </c>
      <c r="L1486" s="127" t="s">
        <v>23</v>
      </c>
      <c r="M1486" s="127" t="s">
        <v>24</v>
      </c>
      <c r="N1486" t="str">
        <f t="shared" si="26"/>
        <v>si</v>
      </c>
    </row>
    <row r="1487" spans="1:14" ht="108" hidden="1" x14ac:dyDescent="0.25">
      <c r="A1487" s="122">
        <v>1483</v>
      </c>
      <c r="B1487" s="122" t="s">
        <v>10179</v>
      </c>
      <c r="C1487" s="125">
        <v>43397</v>
      </c>
      <c r="D1487" s="123" t="s">
        <v>10180</v>
      </c>
      <c r="E1487" s="123" t="s">
        <v>10181</v>
      </c>
      <c r="F1487" s="129" t="s">
        <v>10182</v>
      </c>
      <c r="G1487" s="125">
        <v>43370</v>
      </c>
      <c r="H1487" s="122" t="s">
        <v>10043</v>
      </c>
      <c r="I1487" s="122" t="s">
        <v>191</v>
      </c>
      <c r="J1487" s="122" t="s">
        <v>5442</v>
      </c>
      <c r="K1487" s="126" t="s">
        <v>10183</v>
      </c>
      <c r="L1487" s="127" t="s">
        <v>23</v>
      </c>
      <c r="M1487" s="127" t="s">
        <v>24</v>
      </c>
      <c r="N1487" t="str">
        <f t="shared" si="26"/>
        <v>si</v>
      </c>
    </row>
    <row r="1488" spans="1:14" ht="108" hidden="1" x14ac:dyDescent="0.25">
      <c r="A1488" s="122">
        <v>1484</v>
      </c>
      <c r="B1488" s="122" t="s">
        <v>10184</v>
      </c>
      <c r="C1488" s="125">
        <v>43398</v>
      </c>
      <c r="D1488" s="123" t="s">
        <v>10185</v>
      </c>
      <c r="E1488" s="123" t="s">
        <v>10186</v>
      </c>
      <c r="F1488" s="129" t="s">
        <v>10187</v>
      </c>
      <c r="G1488" s="125">
        <v>43370</v>
      </c>
      <c r="H1488" s="122" t="s">
        <v>10188</v>
      </c>
      <c r="I1488" s="122" t="s">
        <v>191</v>
      </c>
      <c r="J1488" s="122" t="s">
        <v>5442</v>
      </c>
      <c r="K1488" s="126" t="s">
        <v>10189</v>
      </c>
      <c r="L1488" s="127" t="s">
        <v>23</v>
      </c>
      <c r="M1488" s="127" t="s">
        <v>24</v>
      </c>
      <c r="N1488" t="str">
        <f t="shared" si="26"/>
        <v>si</v>
      </c>
    </row>
    <row r="1489" spans="1:14" ht="108" hidden="1" x14ac:dyDescent="0.25">
      <c r="A1489" s="122">
        <v>1485</v>
      </c>
      <c r="B1489" s="122" t="s">
        <v>10190</v>
      </c>
      <c r="C1489" s="125">
        <v>43483</v>
      </c>
      <c r="D1489" s="123" t="s">
        <v>10191</v>
      </c>
      <c r="E1489" s="123" t="s">
        <v>10192</v>
      </c>
      <c r="F1489" s="129" t="s">
        <v>10193</v>
      </c>
      <c r="G1489" s="125">
        <v>43370</v>
      </c>
      <c r="H1489" s="122" t="s">
        <v>10194</v>
      </c>
      <c r="I1489" s="122" t="s">
        <v>191</v>
      </c>
      <c r="J1489" s="122" t="s">
        <v>5442</v>
      </c>
      <c r="K1489" s="126" t="s">
        <v>10195</v>
      </c>
      <c r="L1489" s="127" t="s">
        <v>23</v>
      </c>
      <c r="M1489" s="127" t="s">
        <v>24</v>
      </c>
      <c r="N1489" t="str">
        <f t="shared" si="26"/>
        <v>si</v>
      </c>
    </row>
    <row r="1490" spans="1:14" ht="108" hidden="1" x14ac:dyDescent="0.25">
      <c r="A1490" s="122">
        <v>1486</v>
      </c>
      <c r="B1490" s="122" t="s">
        <v>10196</v>
      </c>
      <c r="C1490" s="125">
        <v>43419</v>
      </c>
      <c r="D1490" s="122" t="s">
        <v>10197</v>
      </c>
      <c r="E1490" s="123" t="s">
        <v>10198</v>
      </c>
      <c r="F1490" s="129" t="s">
        <v>10199</v>
      </c>
      <c r="G1490" s="125">
        <v>43370</v>
      </c>
      <c r="H1490" s="122" t="s">
        <v>10200</v>
      </c>
      <c r="I1490" s="122" t="s">
        <v>191</v>
      </c>
      <c r="J1490" s="122" t="s">
        <v>5442</v>
      </c>
      <c r="K1490" s="126" t="s">
        <v>10201</v>
      </c>
      <c r="L1490" s="127" t="s">
        <v>23</v>
      </c>
      <c r="M1490" s="127" t="s">
        <v>24</v>
      </c>
      <c r="N1490" t="str">
        <f t="shared" si="26"/>
        <v>si</v>
      </c>
    </row>
    <row r="1491" spans="1:14" ht="60" hidden="1" x14ac:dyDescent="0.25">
      <c r="A1491" s="122">
        <v>1487</v>
      </c>
      <c r="B1491" s="122" t="s">
        <v>10202</v>
      </c>
      <c r="C1491" s="125">
        <v>43370</v>
      </c>
      <c r="D1491" s="122" t="s">
        <v>10203</v>
      </c>
      <c r="E1491" s="123" t="s">
        <v>10204</v>
      </c>
      <c r="F1491" s="129" t="s">
        <v>10205</v>
      </c>
      <c r="G1491" s="125">
        <v>43370</v>
      </c>
      <c r="H1491" s="122" t="s">
        <v>4778</v>
      </c>
      <c r="I1491" s="122" t="s">
        <v>6541</v>
      </c>
      <c r="J1491" s="122" t="s">
        <v>2746</v>
      </c>
      <c r="K1491" s="126" t="s">
        <v>10206</v>
      </c>
      <c r="L1491" s="127" t="s">
        <v>23</v>
      </c>
      <c r="M1491" s="127" t="s">
        <v>24</v>
      </c>
      <c r="N1491" t="str">
        <f t="shared" si="26"/>
        <v>si</v>
      </c>
    </row>
    <row r="1492" spans="1:14" ht="108" hidden="1" x14ac:dyDescent="0.25">
      <c r="A1492" s="122">
        <v>1488</v>
      </c>
      <c r="B1492" s="122" t="s">
        <v>10207</v>
      </c>
      <c r="C1492" s="125">
        <v>43367</v>
      </c>
      <c r="D1492" s="123" t="s">
        <v>10208</v>
      </c>
      <c r="E1492" s="123" t="s">
        <v>20</v>
      </c>
      <c r="F1492" s="129" t="s">
        <v>10209</v>
      </c>
      <c r="G1492" s="125">
        <v>43370</v>
      </c>
      <c r="H1492" s="122" t="s">
        <v>9819</v>
      </c>
      <c r="I1492" s="122" t="s">
        <v>191</v>
      </c>
      <c r="J1492" s="122" t="s">
        <v>4126</v>
      </c>
      <c r="K1492" s="126" t="s">
        <v>6125</v>
      </c>
      <c r="L1492" s="127" t="s">
        <v>23</v>
      </c>
      <c r="M1492" s="127" t="s">
        <v>24</v>
      </c>
      <c r="N1492" t="str">
        <f t="shared" si="26"/>
        <v>no</v>
      </c>
    </row>
    <row r="1493" spans="1:14" ht="108" hidden="1" x14ac:dyDescent="0.25">
      <c r="A1493" s="122">
        <v>1489</v>
      </c>
      <c r="B1493" s="122" t="s">
        <v>10210</v>
      </c>
      <c r="C1493" s="125">
        <v>43412</v>
      </c>
      <c r="D1493" s="123" t="s">
        <v>10211</v>
      </c>
      <c r="E1493" s="123" t="s">
        <v>10212</v>
      </c>
      <c r="F1493" s="129" t="s">
        <v>10213</v>
      </c>
      <c r="G1493" s="125">
        <v>43370</v>
      </c>
      <c r="H1493" s="122" t="s">
        <v>10200</v>
      </c>
      <c r="I1493" s="122" t="s">
        <v>191</v>
      </c>
      <c r="J1493" s="122" t="s">
        <v>5442</v>
      </c>
      <c r="K1493" s="126" t="s">
        <v>10201</v>
      </c>
      <c r="L1493" s="127" t="s">
        <v>23</v>
      </c>
      <c r="M1493" s="127" t="s">
        <v>24</v>
      </c>
      <c r="N1493" t="str">
        <f t="shared" si="26"/>
        <v>si</v>
      </c>
    </row>
    <row r="1494" spans="1:14" ht="108" hidden="1" x14ac:dyDescent="0.25">
      <c r="A1494" s="122">
        <v>1490</v>
      </c>
      <c r="B1494" s="122" t="s">
        <v>10214</v>
      </c>
      <c r="C1494" s="125">
        <v>43423</v>
      </c>
      <c r="D1494" s="123" t="s">
        <v>10215</v>
      </c>
      <c r="E1494" s="123" t="s">
        <v>10216</v>
      </c>
      <c r="F1494" s="129" t="s">
        <v>10217</v>
      </c>
      <c r="G1494" s="125">
        <v>43370</v>
      </c>
      <c r="H1494" s="122" t="s">
        <v>10218</v>
      </c>
      <c r="I1494" s="122" t="s">
        <v>191</v>
      </c>
      <c r="J1494" s="122" t="s">
        <v>5442</v>
      </c>
      <c r="K1494" s="126" t="s">
        <v>10219</v>
      </c>
      <c r="L1494" s="127" t="s">
        <v>23</v>
      </c>
      <c r="M1494" s="127" t="s">
        <v>24</v>
      </c>
      <c r="N1494" t="str">
        <f t="shared" si="26"/>
        <v>si</v>
      </c>
    </row>
    <row r="1495" spans="1:14" ht="108" hidden="1" x14ac:dyDescent="0.25">
      <c r="A1495" s="122">
        <v>1491</v>
      </c>
      <c r="B1495" s="122" t="s">
        <v>10220</v>
      </c>
      <c r="C1495" s="125">
        <v>43368</v>
      </c>
      <c r="D1495" s="123" t="s">
        <v>10221</v>
      </c>
      <c r="E1495" s="123" t="s">
        <v>10222</v>
      </c>
      <c r="F1495" s="129" t="s">
        <v>10223</v>
      </c>
      <c r="G1495" s="125">
        <v>43370</v>
      </c>
      <c r="H1495" s="122" t="s">
        <v>10200</v>
      </c>
      <c r="I1495" s="122" t="s">
        <v>191</v>
      </c>
      <c r="J1495" s="122" t="s">
        <v>5442</v>
      </c>
      <c r="K1495" s="126" t="s">
        <v>10201</v>
      </c>
      <c r="L1495" s="127" t="s">
        <v>23</v>
      </c>
      <c r="M1495" s="127" t="s">
        <v>24</v>
      </c>
      <c r="N1495" t="str">
        <f t="shared" si="26"/>
        <v>no</v>
      </c>
    </row>
    <row r="1496" spans="1:14" ht="72" hidden="1" x14ac:dyDescent="0.25">
      <c r="A1496" s="122">
        <v>1492</v>
      </c>
      <c r="B1496" s="122" t="s">
        <v>10224</v>
      </c>
      <c r="C1496" s="125">
        <v>43390</v>
      </c>
      <c r="D1496" s="122" t="s">
        <v>10225</v>
      </c>
      <c r="E1496" s="123" t="s">
        <v>10226</v>
      </c>
      <c r="F1496" s="129" t="s">
        <v>10227</v>
      </c>
      <c r="G1496" s="125">
        <v>43375</v>
      </c>
      <c r="H1496" s="122" t="s">
        <v>10228</v>
      </c>
      <c r="I1496" s="122" t="s">
        <v>6541</v>
      </c>
      <c r="J1496" s="122" t="s">
        <v>2746</v>
      </c>
      <c r="K1496" s="126" t="s">
        <v>10229</v>
      </c>
      <c r="L1496" s="127" t="s">
        <v>23</v>
      </c>
      <c r="M1496" s="127" t="s">
        <v>24</v>
      </c>
      <c r="N1496" t="str">
        <f t="shared" si="26"/>
        <v>si</v>
      </c>
    </row>
    <row r="1497" spans="1:14" ht="72" hidden="1" x14ac:dyDescent="0.25">
      <c r="A1497" s="122">
        <v>1493</v>
      </c>
      <c r="B1497" s="122" t="s">
        <v>10230</v>
      </c>
      <c r="C1497" s="125">
        <v>43375</v>
      </c>
      <c r="D1497" s="122" t="s">
        <v>10231</v>
      </c>
      <c r="E1497" s="123" t="s">
        <v>10232</v>
      </c>
      <c r="F1497" s="129" t="s">
        <v>10233</v>
      </c>
      <c r="G1497" s="125">
        <v>43375</v>
      </c>
      <c r="H1497" s="122" t="s">
        <v>3062</v>
      </c>
      <c r="I1497" s="122" t="s">
        <v>6541</v>
      </c>
      <c r="J1497" s="122" t="s">
        <v>2746</v>
      </c>
      <c r="K1497" s="126" t="s">
        <v>10234</v>
      </c>
      <c r="L1497" s="127" t="s">
        <v>23</v>
      </c>
      <c r="M1497" s="127" t="s">
        <v>24</v>
      </c>
      <c r="N1497" t="str">
        <f t="shared" ref="N1497:N1504" si="27">IF(C1497="-","no es tupa",IF(G1499&lt;=C1497,"si","no"))</f>
        <v>no</v>
      </c>
    </row>
    <row r="1498" spans="1:14" ht="72" hidden="1" x14ac:dyDescent="0.25">
      <c r="A1498" s="122">
        <v>1494</v>
      </c>
      <c r="B1498" s="122" t="s">
        <v>10235</v>
      </c>
      <c r="C1498" s="125">
        <v>43375</v>
      </c>
      <c r="D1498" s="122" t="s">
        <v>10236</v>
      </c>
      <c r="E1498" s="123" t="s">
        <v>10237</v>
      </c>
      <c r="F1498" s="129" t="s">
        <v>10238</v>
      </c>
      <c r="G1498" s="125">
        <v>43375</v>
      </c>
      <c r="H1498" s="122" t="s">
        <v>10239</v>
      </c>
      <c r="I1498" s="122" t="s">
        <v>5552</v>
      </c>
      <c r="J1498" s="122" t="s">
        <v>5553</v>
      </c>
      <c r="K1498" s="126" t="s">
        <v>10240</v>
      </c>
      <c r="L1498" s="127" t="s">
        <v>36</v>
      </c>
      <c r="M1498" s="127" t="s">
        <v>52</v>
      </c>
      <c r="N1498" t="str">
        <f t="shared" si="27"/>
        <v>no</v>
      </c>
    </row>
    <row r="1499" spans="1:14" ht="108" hidden="1" x14ac:dyDescent="0.25">
      <c r="A1499" s="122">
        <v>1495</v>
      </c>
      <c r="B1499" s="122" t="s">
        <v>10241</v>
      </c>
      <c r="C1499" s="125">
        <v>43514</v>
      </c>
      <c r="D1499" s="123" t="s">
        <v>10242</v>
      </c>
      <c r="E1499" s="123" t="s">
        <v>10243</v>
      </c>
      <c r="F1499" s="129" t="s">
        <v>10244</v>
      </c>
      <c r="G1499" s="125">
        <v>43376</v>
      </c>
      <c r="H1499" s="122" t="s">
        <v>2346</v>
      </c>
      <c r="I1499" s="122" t="s">
        <v>191</v>
      </c>
      <c r="J1499" s="122" t="s">
        <v>5442</v>
      </c>
      <c r="K1499" s="126" t="s">
        <v>10245</v>
      </c>
      <c r="L1499" s="127" t="s">
        <v>23</v>
      </c>
      <c r="M1499" s="127" t="s">
        <v>24</v>
      </c>
      <c r="N1499" t="str">
        <f t="shared" si="27"/>
        <v>si</v>
      </c>
    </row>
    <row r="1500" spans="1:14" ht="108" hidden="1" x14ac:dyDescent="0.25">
      <c r="A1500" s="122">
        <v>1496</v>
      </c>
      <c r="B1500" s="122" t="s">
        <v>10246</v>
      </c>
      <c r="C1500" s="125">
        <v>43409</v>
      </c>
      <c r="D1500" s="123" t="s">
        <v>10247</v>
      </c>
      <c r="E1500" s="123" t="s">
        <v>10248</v>
      </c>
      <c r="F1500" s="129" t="s">
        <v>10249</v>
      </c>
      <c r="G1500" s="125">
        <v>43376</v>
      </c>
      <c r="H1500" s="122" t="s">
        <v>10250</v>
      </c>
      <c r="I1500" s="122" t="s">
        <v>191</v>
      </c>
      <c r="J1500" s="122" t="s">
        <v>5442</v>
      </c>
      <c r="K1500" s="126" t="s">
        <v>10251</v>
      </c>
      <c r="L1500" s="127" t="s">
        <v>23</v>
      </c>
      <c r="M1500" s="127" t="s">
        <v>24</v>
      </c>
      <c r="N1500" t="str">
        <f t="shared" si="27"/>
        <v>si</v>
      </c>
    </row>
    <row r="1501" spans="1:14" ht="108" hidden="1" x14ac:dyDescent="0.25">
      <c r="A1501" s="122">
        <v>1497</v>
      </c>
      <c r="B1501" s="122" t="s">
        <v>10252</v>
      </c>
      <c r="C1501" s="125">
        <v>43383</v>
      </c>
      <c r="D1501" s="123" t="s">
        <v>10253</v>
      </c>
      <c r="E1501" s="123" t="s">
        <v>10254</v>
      </c>
      <c r="F1501" s="129" t="s">
        <v>10255</v>
      </c>
      <c r="G1501" s="125">
        <v>43376</v>
      </c>
      <c r="H1501" s="122" t="s">
        <v>10256</v>
      </c>
      <c r="I1501" s="122" t="s">
        <v>191</v>
      </c>
      <c r="J1501" s="122" t="s">
        <v>5442</v>
      </c>
      <c r="K1501" s="126" t="s">
        <v>10257</v>
      </c>
      <c r="L1501" s="127" t="s">
        <v>23</v>
      </c>
      <c r="M1501" s="127" t="s">
        <v>24</v>
      </c>
      <c r="N1501" t="str">
        <f t="shared" si="27"/>
        <v>si</v>
      </c>
    </row>
    <row r="1502" spans="1:14" ht="108" hidden="1" x14ac:dyDescent="0.25">
      <c r="A1502" s="122">
        <v>1498</v>
      </c>
      <c r="B1502" s="122" t="s">
        <v>10258</v>
      </c>
      <c r="C1502" s="125">
        <v>43406</v>
      </c>
      <c r="D1502" s="123" t="s">
        <v>10259</v>
      </c>
      <c r="E1502" s="123" t="s">
        <v>10260</v>
      </c>
      <c r="F1502" s="129" t="s">
        <v>10261</v>
      </c>
      <c r="G1502" s="125">
        <v>43376</v>
      </c>
      <c r="H1502" s="122" t="s">
        <v>2377</v>
      </c>
      <c r="I1502" s="122" t="s">
        <v>191</v>
      </c>
      <c r="J1502" s="122" t="s">
        <v>5442</v>
      </c>
      <c r="K1502" s="126" t="s">
        <v>10262</v>
      </c>
      <c r="L1502" s="127" t="s">
        <v>23</v>
      </c>
      <c r="M1502" s="127" t="s">
        <v>24</v>
      </c>
      <c r="N1502" t="str">
        <f t="shared" si="27"/>
        <v>si</v>
      </c>
    </row>
    <row r="1503" spans="1:14" ht="108" hidden="1" x14ac:dyDescent="0.25">
      <c r="A1503" s="122">
        <v>1499</v>
      </c>
      <c r="B1503" s="122" t="s">
        <v>10263</v>
      </c>
      <c r="C1503" s="125" t="s">
        <v>20</v>
      </c>
      <c r="D1503" s="123" t="s">
        <v>10264</v>
      </c>
      <c r="E1503" s="123" t="s">
        <v>10265</v>
      </c>
      <c r="F1503" s="129" t="s">
        <v>10266</v>
      </c>
      <c r="G1503" s="125">
        <v>43376</v>
      </c>
      <c r="H1503" s="122" t="s">
        <v>4086</v>
      </c>
      <c r="I1503" s="122" t="s">
        <v>191</v>
      </c>
      <c r="J1503" s="122" t="s">
        <v>5442</v>
      </c>
      <c r="K1503" s="126" t="s">
        <v>10267</v>
      </c>
      <c r="L1503" s="127" t="s">
        <v>23</v>
      </c>
      <c r="M1503" s="127" t="s">
        <v>24</v>
      </c>
      <c r="N1503" t="str">
        <f t="shared" si="27"/>
        <v>no es tupa</v>
      </c>
    </row>
    <row r="1504" spans="1:14" ht="108" hidden="1" x14ac:dyDescent="0.25">
      <c r="A1504" s="122">
        <v>1500</v>
      </c>
      <c r="B1504" s="122" t="s">
        <v>10268</v>
      </c>
      <c r="C1504" s="125">
        <v>43458</v>
      </c>
      <c r="D1504" s="123" t="s">
        <v>10269</v>
      </c>
      <c r="E1504" s="123" t="s">
        <v>10270</v>
      </c>
      <c r="F1504" s="129" t="s">
        <v>10271</v>
      </c>
      <c r="G1504" s="125">
        <v>43376</v>
      </c>
      <c r="H1504" s="122" t="s">
        <v>9819</v>
      </c>
      <c r="I1504" s="122" t="s">
        <v>191</v>
      </c>
      <c r="J1504" s="122" t="s">
        <v>5442</v>
      </c>
      <c r="K1504" s="126" t="s">
        <v>10272</v>
      </c>
      <c r="L1504" s="127" t="s">
        <v>23</v>
      </c>
      <c r="M1504" s="127" t="s">
        <v>24</v>
      </c>
      <c r="N1504" t="str">
        <f t="shared" si="27"/>
        <v>si</v>
      </c>
    </row>
    <row r="1505" spans="1:14" ht="108" hidden="1" x14ac:dyDescent="0.25">
      <c r="A1505" s="122">
        <v>1501</v>
      </c>
      <c r="B1505" s="122" t="s">
        <v>10273</v>
      </c>
      <c r="C1505" s="125">
        <v>43430</v>
      </c>
      <c r="D1505" s="123" t="s">
        <v>10274</v>
      </c>
      <c r="E1505" s="123" t="s">
        <v>10275</v>
      </c>
      <c r="F1505" s="129" t="s">
        <v>10276</v>
      </c>
      <c r="G1505" s="125">
        <v>43376</v>
      </c>
      <c r="H1505" s="122" t="s">
        <v>9819</v>
      </c>
      <c r="I1505" s="122" t="s">
        <v>191</v>
      </c>
      <c r="J1505" s="122" t="s">
        <v>5442</v>
      </c>
      <c r="K1505" s="126" t="s">
        <v>10272</v>
      </c>
      <c r="L1505" s="127" t="s">
        <v>23</v>
      </c>
      <c r="M1505" s="127" t="s">
        <v>24</v>
      </c>
      <c r="N1505" t="str">
        <f t="shared" si="26"/>
        <v>si</v>
      </c>
    </row>
    <row r="1506" spans="1:14" ht="108" hidden="1" x14ac:dyDescent="0.25">
      <c r="A1506" s="122">
        <v>1502</v>
      </c>
      <c r="B1506" s="122" t="s">
        <v>10277</v>
      </c>
      <c r="C1506" s="125">
        <v>43391</v>
      </c>
      <c r="D1506" s="122" t="s">
        <v>10278</v>
      </c>
      <c r="E1506" s="123" t="s">
        <v>10279</v>
      </c>
      <c r="F1506" s="129" t="s">
        <v>10280</v>
      </c>
      <c r="G1506" s="125">
        <v>43376</v>
      </c>
      <c r="H1506" s="122" t="s">
        <v>10281</v>
      </c>
      <c r="I1506" s="122" t="s">
        <v>5546</v>
      </c>
      <c r="J1506" s="122" t="s">
        <v>10282</v>
      </c>
      <c r="K1506" s="126" t="s">
        <v>10283</v>
      </c>
      <c r="L1506" s="127" t="s">
        <v>3698</v>
      </c>
      <c r="M1506" s="127" t="s">
        <v>52</v>
      </c>
      <c r="N1506" t="str">
        <f t="shared" si="26"/>
        <v>si</v>
      </c>
    </row>
    <row r="1507" spans="1:14" ht="120" hidden="1" x14ac:dyDescent="0.25">
      <c r="A1507" s="122">
        <v>1503</v>
      </c>
      <c r="B1507" s="122" t="s">
        <v>10284</v>
      </c>
      <c r="C1507" s="125">
        <v>43389</v>
      </c>
      <c r="D1507" s="122" t="s">
        <v>10285</v>
      </c>
      <c r="E1507" s="123" t="s">
        <v>10286</v>
      </c>
      <c r="F1507" s="129" t="s">
        <v>10287</v>
      </c>
      <c r="G1507" s="125">
        <v>43376</v>
      </c>
      <c r="H1507" s="122" t="s">
        <v>1854</v>
      </c>
      <c r="I1507" s="122" t="s">
        <v>6587</v>
      </c>
      <c r="J1507" s="122" t="s">
        <v>7297</v>
      </c>
      <c r="K1507" s="126" t="s">
        <v>10288</v>
      </c>
      <c r="L1507" s="127" t="s">
        <v>36</v>
      </c>
      <c r="M1507" s="127" t="s">
        <v>24</v>
      </c>
      <c r="N1507" t="str">
        <f t="shared" si="26"/>
        <v>si</v>
      </c>
    </row>
    <row r="1508" spans="1:14" ht="156" hidden="1" x14ac:dyDescent="0.25">
      <c r="A1508" s="122">
        <v>1504</v>
      </c>
      <c r="B1508" s="122" t="s">
        <v>10289</v>
      </c>
      <c r="C1508" s="125">
        <v>43367</v>
      </c>
      <c r="D1508" s="122" t="s">
        <v>10290</v>
      </c>
      <c r="E1508" s="123" t="s">
        <v>10291</v>
      </c>
      <c r="F1508" s="129" t="s">
        <v>10292</v>
      </c>
      <c r="G1508" s="125">
        <v>43377</v>
      </c>
      <c r="H1508" s="122" t="s">
        <v>10293</v>
      </c>
      <c r="I1508" s="122" t="s">
        <v>5536</v>
      </c>
      <c r="J1508" s="122" t="s">
        <v>4237</v>
      </c>
      <c r="K1508" s="126" t="s">
        <v>10294</v>
      </c>
      <c r="L1508" s="127" t="s">
        <v>36</v>
      </c>
      <c r="M1508" s="127" t="s">
        <v>24</v>
      </c>
      <c r="N1508" t="str">
        <f t="shared" ref="N1508:N1571" si="28">IF(C1508="-","no es tupa",IF(G1508&lt;=C1508,"si","no"))</f>
        <v>no</v>
      </c>
    </row>
    <row r="1509" spans="1:14" ht="108" hidden="1" x14ac:dyDescent="0.25">
      <c r="A1509" s="122">
        <v>1505</v>
      </c>
      <c r="B1509" s="122" t="s">
        <v>10295</v>
      </c>
      <c r="C1509" s="125">
        <v>43368</v>
      </c>
      <c r="D1509" s="122" t="s">
        <v>10296</v>
      </c>
      <c r="E1509" s="123" t="s">
        <v>10297</v>
      </c>
      <c r="F1509" s="129" t="s">
        <v>10298</v>
      </c>
      <c r="G1509" s="125">
        <v>43377</v>
      </c>
      <c r="H1509" s="122" t="s">
        <v>566</v>
      </c>
      <c r="I1509" s="122" t="s">
        <v>6587</v>
      </c>
      <c r="J1509" s="122" t="s">
        <v>6588</v>
      </c>
      <c r="K1509" s="126" t="s">
        <v>10299</v>
      </c>
      <c r="L1509" s="127" t="s">
        <v>3698</v>
      </c>
      <c r="M1509" s="127" t="s">
        <v>24</v>
      </c>
      <c r="N1509" t="str">
        <f t="shared" si="28"/>
        <v>no</v>
      </c>
    </row>
    <row r="1510" spans="1:14" ht="96" x14ac:dyDescent="0.25">
      <c r="A1510" s="122">
        <v>1506</v>
      </c>
      <c r="B1510" s="122" t="s">
        <v>10300</v>
      </c>
      <c r="C1510" s="125">
        <v>43370</v>
      </c>
      <c r="D1510" s="122" t="s">
        <v>10301</v>
      </c>
      <c r="E1510" s="123" t="s">
        <v>10302</v>
      </c>
      <c r="F1510" s="129" t="s">
        <v>10303</v>
      </c>
      <c r="G1510" s="125">
        <v>43377</v>
      </c>
      <c r="H1510" s="122" t="s">
        <v>10304</v>
      </c>
      <c r="I1510" s="122" t="s">
        <v>10305</v>
      </c>
      <c r="J1510" s="122" t="s">
        <v>10306</v>
      </c>
      <c r="K1510" s="126" t="s">
        <v>10307</v>
      </c>
      <c r="L1510" s="127" t="s">
        <v>36</v>
      </c>
      <c r="M1510" s="127" t="s">
        <v>24</v>
      </c>
      <c r="N1510" t="str">
        <f t="shared" si="28"/>
        <v>no</v>
      </c>
    </row>
    <row r="1511" spans="1:14" ht="84" hidden="1" x14ac:dyDescent="0.25">
      <c r="A1511" s="122">
        <v>1507</v>
      </c>
      <c r="B1511" s="122" t="s">
        <v>10308</v>
      </c>
      <c r="C1511" s="125">
        <v>43374</v>
      </c>
      <c r="D1511" s="122" t="s">
        <v>10309</v>
      </c>
      <c r="E1511" s="123" t="s">
        <v>10310</v>
      </c>
      <c r="F1511" s="129" t="s">
        <v>10311</v>
      </c>
      <c r="G1511" s="125">
        <v>43377</v>
      </c>
      <c r="H1511" s="122" t="s">
        <v>10312</v>
      </c>
      <c r="I1511" s="122" t="s">
        <v>5536</v>
      </c>
      <c r="J1511" s="122" t="s">
        <v>4237</v>
      </c>
      <c r="K1511" s="126" t="s">
        <v>10313</v>
      </c>
      <c r="L1511" s="127" t="s">
        <v>36</v>
      </c>
      <c r="M1511" s="127" t="s">
        <v>24</v>
      </c>
      <c r="N1511" t="str">
        <f t="shared" si="28"/>
        <v>no</v>
      </c>
    </row>
    <row r="1512" spans="1:14" ht="72" hidden="1" x14ac:dyDescent="0.25">
      <c r="A1512" s="122">
        <v>1508</v>
      </c>
      <c r="B1512" s="122" t="s">
        <v>10314</v>
      </c>
      <c r="C1512" s="125">
        <v>43369</v>
      </c>
      <c r="D1512" s="122" t="s">
        <v>20</v>
      </c>
      <c r="E1512" s="123" t="s">
        <v>10315</v>
      </c>
      <c r="F1512" s="129" t="s">
        <v>10316</v>
      </c>
      <c r="G1512" s="125">
        <v>43377</v>
      </c>
      <c r="H1512" s="122" t="s">
        <v>3062</v>
      </c>
      <c r="I1512" s="122" t="s">
        <v>6541</v>
      </c>
      <c r="J1512" s="122" t="s">
        <v>5468</v>
      </c>
      <c r="K1512" s="126" t="s">
        <v>10317</v>
      </c>
      <c r="L1512" s="127" t="s">
        <v>23</v>
      </c>
      <c r="M1512" s="127" t="s">
        <v>24</v>
      </c>
      <c r="N1512" t="str">
        <f t="shared" si="28"/>
        <v>no</v>
      </c>
    </row>
    <row r="1513" spans="1:14" ht="96" hidden="1" x14ac:dyDescent="0.25">
      <c r="A1513" s="122">
        <v>1509</v>
      </c>
      <c r="B1513" s="122" t="s">
        <v>10318</v>
      </c>
      <c r="C1513" s="125">
        <v>43392</v>
      </c>
      <c r="D1513" s="122" t="s">
        <v>10319</v>
      </c>
      <c r="E1513" s="123" t="s">
        <v>10320</v>
      </c>
      <c r="F1513" s="129" t="s">
        <v>10321</v>
      </c>
      <c r="G1513" s="125">
        <v>43377</v>
      </c>
      <c r="H1513" s="122" t="s">
        <v>10322</v>
      </c>
      <c r="I1513" s="122" t="s">
        <v>5536</v>
      </c>
      <c r="J1513" s="122" t="s">
        <v>4237</v>
      </c>
      <c r="K1513" s="126" t="s">
        <v>10323</v>
      </c>
      <c r="L1513" s="127" t="s">
        <v>36</v>
      </c>
      <c r="M1513" s="127" t="s">
        <v>24</v>
      </c>
      <c r="N1513" t="str">
        <f t="shared" si="28"/>
        <v>si</v>
      </c>
    </row>
    <row r="1514" spans="1:14" ht="84" hidden="1" x14ac:dyDescent="0.25">
      <c r="A1514" s="122">
        <v>1510</v>
      </c>
      <c r="B1514" s="122" t="s">
        <v>10324</v>
      </c>
      <c r="C1514" s="125">
        <v>43382</v>
      </c>
      <c r="D1514" s="122" t="s">
        <v>20</v>
      </c>
      <c r="E1514" s="123" t="s">
        <v>10325</v>
      </c>
      <c r="F1514" s="129" t="s">
        <v>10326</v>
      </c>
      <c r="G1514" s="125">
        <v>43377</v>
      </c>
      <c r="H1514" s="122" t="s">
        <v>10327</v>
      </c>
      <c r="I1514" s="122" t="s">
        <v>5227</v>
      </c>
      <c r="J1514" s="122" t="s">
        <v>78</v>
      </c>
      <c r="K1514" s="126" t="s">
        <v>10328</v>
      </c>
      <c r="L1514" s="127" t="s">
        <v>23</v>
      </c>
      <c r="M1514" s="127" t="s">
        <v>24</v>
      </c>
      <c r="N1514" t="str">
        <f t="shared" si="28"/>
        <v>si</v>
      </c>
    </row>
    <row r="1515" spans="1:14" ht="72" hidden="1" x14ac:dyDescent="0.25">
      <c r="A1515" s="122">
        <v>1511</v>
      </c>
      <c r="B1515" s="122" t="s">
        <v>10329</v>
      </c>
      <c r="C1515" s="125">
        <v>43356</v>
      </c>
      <c r="D1515" s="122" t="s">
        <v>10330</v>
      </c>
      <c r="E1515" s="123" t="s">
        <v>10331</v>
      </c>
      <c r="F1515" s="129" t="s">
        <v>10332</v>
      </c>
      <c r="G1515" s="125">
        <v>43377</v>
      </c>
      <c r="H1515" s="122" t="s">
        <v>10333</v>
      </c>
      <c r="I1515" s="122" t="s">
        <v>5227</v>
      </c>
      <c r="J1515" s="122" t="s">
        <v>78</v>
      </c>
      <c r="K1515" s="126" t="s">
        <v>10334</v>
      </c>
      <c r="L1515" s="127" t="s">
        <v>36</v>
      </c>
      <c r="M1515" s="127" t="s">
        <v>24</v>
      </c>
      <c r="N1515" t="str">
        <f t="shared" si="28"/>
        <v>no</v>
      </c>
    </row>
    <row r="1516" spans="1:14" ht="108" hidden="1" x14ac:dyDescent="0.25">
      <c r="A1516" s="122">
        <v>1512</v>
      </c>
      <c r="B1516" s="122" t="s">
        <v>10335</v>
      </c>
      <c r="C1516" s="125">
        <v>43382</v>
      </c>
      <c r="D1516" s="122" t="s">
        <v>10336</v>
      </c>
      <c r="E1516" s="123" t="s">
        <v>10337</v>
      </c>
      <c r="F1516" s="129" t="s">
        <v>10338</v>
      </c>
      <c r="G1516" s="125">
        <v>43382</v>
      </c>
      <c r="H1516" s="122" t="s">
        <v>10339</v>
      </c>
      <c r="I1516" s="122" t="s">
        <v>10340</v>
      </c>
      <c r="J1516" s="122" t="s">
        <v>10341</v>
      </c>
      <c r="K1516" s="126" t="s">
        <v>10342</v>
      </c>
      <c r="L1516" s="127" t="s">
        <v>3698</v>
      </c>
      <c r="M1516" s="127" t="s">
        <v>24</v>
      </c>
      <c r="N1516" t="str">
        <f t="shared" si="28"/>
        <v>si</v>
      </c>
    </row>
    <row r="1517" spans="1:14" ht="120" hidden="1" x14ac:dyDescent="0.25">
      <c r="A1517" s="122">
        <v>1513</v>
      </c>
      <c r="B1517" s="122" t="s">
        <v>10343</v>
      </c>
      <c r="C1517" s="125">
        <v>43383</v>
      </c>
      <c r="D1517" s="122" t="s">
        <v>10344</v>
      </c>
      <c r="E1517" s="123" t="s">
        <v>10345</v>
      </c>
      <c r="F1517" s="129" t="s">
        <v>10346</v>
      </c>
      <c r="G1517" s="125">
        <v>43382</v>
      </c>
      <c r="H1517" s="122" t="s">
        <v>65</v>
      </c>
      <c r="I1517" s="122" t="s">
        <v>5536</v>
      </c>
      <c r="J1517" s="122" t="s">
        <v>4237</v>
      </c>
      <c r="K1517" s="126" t="s">
        <v>10347</v>
      </c>
      <c r="L1517" s="127" t="s">
        <v>36</v>
      </c>
      <c r="M1517" s="127" t="s">
        <v>24</v>
      </c>
      <c r="N1517" t="str">
        <f t="shared" si="28"/>
        <v>si</v>
      </c>
    </row>
    <row r="1518" spans="1:14" ht="48" hidden="1" x14ac:dyDescent="0.25">
      <c r="A1518" s="122">
        <v>1514</v>
      </c>
      <c r="B1518" s="122" t="s">
        <v>10348</v>
      </c>
      <c r="C1518" s="125">
        <v>43377</v>
      </c>
      <c r="D1518" s="122" t="s">
        <v>20</v>
      </c>
      <c r="E1518" s="123" t="s">
        <v>10349</v>
      </c>
      <c r="F1518" s="129" t="s">
        <v>10350</v>
      </c>
      <c r="G1518" s="125">
        <v>43382</v>
      </c>
      <c r="H1518" s="122" t="s">
        <v>10351</v>
      </c>
      <c r="I1518" s="122" t="s">
        <v>5227</v>
      </c>
      <c r="J1518" s="122" t="s">
        <v>78</v>
      </c>
      <c r="K1518" s="126" t="s">
        <v>10352</v>
      </c>
      <c r="L1518" s="127" t="s">
        <v>23</v>
      </c>
      <c r="M1518" s="127" t="s">
        <v>24</v>
      </c>
      <c r="N1518" t="str">
        <f t="shared" si="28"/>
        <v>no</v>
      </c>
    </row>
    <row r="1519" spans="1:14" ht="108" hidden="1" x14ac:dyDescent="0.25">
      <c r="A1519" s="122">
        <v>1515</v>
      </c>
      <c r="B1519" s="122" t="s">
        <v>10353</v>
      </c>
      <c r="C1519" s="125">
        <v>43470</v>
      </c>
      <c r="D1519" s="122" t="s">
        <v>10354</v>
      </c>
      <c r="E1519" s="123" t="s">
        <v>20</v>
      </c>
      <c r="F1519" s="129" t="s">
        <v>10355</v>
      </c>
      <c r="G1519" s="125">
        <v>43382</v>
      </c>
      <c r="H1519" s="122" t="s">
        <v>10356</v>
      </c>
      <c r="I1519" s="122" t="s">
        <v>191</v>
      </c>
      <c r="J1519" s="122" t="s">
        <v>5442</v>
      </c>
      <c r="K1519" s="126" t="s">
        <v>10357</v>
      </c>
      <c r="L1519" s="127" t="s">
        <v>23</v>
      </c>
      <c r="M1519" s="127" t="s">
        <v>24</v>
      </c>
      <c r="N1519" t="str">
        <f t="shared" si="28"/>
        <v>si</v>
      </c>
    </row>
    <row r="1520" spans="1:14" ht="48" hidden="1" x14ac:dyDescent="0.25">
      <c r="A1520" s="122">
        <v>1516</v>
      </c>
      <c r="B1520" s="122" t="s">
        <v>10358</v>
      </c>
      <c r="C1520" s="125">
        <v>43384</v>
      </c>
      <c r="D1520" s="122" t="s">
        <v>20</v>
      </c>
      <c r="E1520" s="123" t="s">
        <v>10359</v>
      </c>
      <c r="F1520" s="129" t="s">
        <v>10360</v>
      </c>
      <c r="G1520" s="125">
        <v>43382</v>
      </c>
      <c r="H1520" s="122" t="s">
        <v>1732</v>
      </c>
      <c r="I1520" s="122" t="s">
        <v>5227</v>
      </c>
      <c r="J1520" s="122" t="s">
        <v>78</v>
      </c>
      <c r="K1520" s="126" t="s">
        <v>10361</v>
      </c>
      <c r="L1520" s="127" t="s">
        <v>23</v>
      </c>
      <c r="M1520" s="127" t="s">
        <v>24</v>
      </c>
      <c r="N1520" t="str">
        <f t="shared" si="28"/>
        <v>si</v>
      </c>
    </row>
    <row r="1521" spans="1:14" ht="108" hidden="1" x14ac:dyDescent="0.25">
      <c r="A1521" s="122">
        <v>1517</v>
      </c>
      <c r="B1521" s="122" t="s">
        <v>10362</v>
      </c>
      <c r="C1521" s="125">
        <v>43384</v>
      </c>
      <c r="D1521" s="123" t="s">
        <v>10363</v>
      </c>
      <c r="E1521" s="123" t="s">
        <v>10364</v>
      </c>
      <c r="F1521" s="129" t="s">
        <v>10365</v>
      </c>
      <c r="G1521" s="125">
        <v>43385</v>
      </c>
      <c r="H1521" s="122" t="s">
        <v>10366</v>
      </c>
      <c r="I1521" s="122" t="s">
        <v>191</v>
      </c>
      <c r="J1521" s="122" t="s">
        <v>4126</v>
      </c>
      <c r="K1521" s="126" t="s">
        <v>10367</v>
      </c>
      <c r="L1521" s="127" t="s">
        <v>23</v>
      </c>
      <c r="M1521" s="127" t="s">
        <v>24</v>
      </c>
      <c r="N1521" t="str">
        <f t="shared" si="28"/>
        <v>no</v>
      </c>
    </row>
    <row r="1522" spans="1:14" ht="60" hidden="1" x14ac:dyDescent="0.25">
      <c r="A1522" s="122">
        <v>1518</v>
      </c>
      <c r="B1522" s="122" t="s">
        <v>10368</v>
      </c>
      <c r="C1522" s="125" t="s">
        <v>20</v>
      </c>
      <c r="D1522" s="122" t="s">
        <v>20</v>
      </c>
      <c r="E1522" s="123" t="s">
        <v>10369</v>
      </c>
      <c r="F1522" s="129" t="s">
        <v>10370</v>
      </c>
      <c r="G1522" s="125">
        <v>43385</v>
      </c>
      <c r="H1522" s="122" t="s">
        <v>10218</v>
      </c>
      <c r="I1522" s="122" t="s">
        <v>179</v>
      </c>
      <c r="J1522" s="122" t="s">
        <v>2302</v>
      </c>
      <c r="K1522" s="126" t="s">
        <v>10371</v>
      </c>
      <c r="L1522" s="127" t="s">
        <v>23</v>
      </c>
      <c r="M1522" s="127" t="s">
        <v>24</v>
      </c>
      <c r="N1522" t="str">
        <f t="shared" si="28"/>
        <v>no es tupa</v>
      </c>
    </row>
    <row r="1523" spans="1:14" ht="84" hidden="1" x14ac:dyDescent="0.25">
      <c r="A1523" s="122">
        <v>1519</v>
      </c>
      <c r="B1523" s="122" t="s">
        <v>10372</v>
      </c>
      <c r="C1523" s="125">
        <v>43392</v>
      </c>
      <c r="D1523" s="122" t="s">
        <v>10373</v>
      </c>
      <c r="E1523" s="123" t="s">
        <v>10374</v>
      </c>
      <c r="F1523" s="129" t="s">
        <v>10375</v>
      </c>
      <c r="G1523" s="125">
        <v>43385</v>
      </c>
      <c r="H1523" s="122" t="s">
        <v>10376</v>
      </c>
      <c r="I1523" s="122" t="s">
        <v>5536</v>
      </c>
      <c r="J1523" s="122" t="s">
        <v>4237</v>
      </c>
      <c r="K1523" s="126" t="s">
        <v>10377</v>
      </c>
      <c r="L1523" s="127" t="s">
        <v>3698</v>
      </c>
      <c r="M1523" s="127" t="s">
        <v>24</v>
      </c>
      <c r="N1523" t="str">
        <f t="shared" si="28"/>
        <v>si</v>
      </c>
    </row>
    <row r="1524" spans="1:14" ht="84" hidden="1" x14ac:dyDescent="0.25">
      <c r="A1524" s="122">
        <v>1520</v>
      </c>
      <c r="B1524" s="122" t="s">
        <v>10378</v>
      </c>
      <c r="C1524" s="125">
        <v>43388</v>
      </c>
      <c r="D1524" s="122" t="s">
        <v>10379</v>
      </c>
      <c r="E1524" s="123" t="s">
        <v>10380</v>
      </c>
      <c r="F1524" s="129" t="s">
        <v>10381</v>
      </c>
      <c r="G1524" s="125">
        <v>43385</v>
      </c>
      <c r="H1524" s="122" t="s">
        <v>9933</v>
      </c>
      <c r="I1524" s="122" t="s">
        <v>5536</v>
      </c>
      <c r="J1524" s="122" t="s">
        <v>4237</v>
      </c>
      <c r="K1524" s="126" t="s">
        <v>10382</v>
      </c>
      <c r="L1524" s="127" t="s">
        <v>3698</v>
      </c>
      <c r="M1524" s="127" t="s">
        <v>24</v>
      </c>
      <c r="N1524" t="str">
        <f t="shared" si="28"/>
        <v>si</v>
      </c>
    </row>
    <row r="1525" spans="1:14" ht="24" hidden="1" x14ac:dyDescent="0.25">
      <c r="A1525" s="122">
        <v>1521</v>
      </c>
      <c r="B1525" s="122" t="s">
        <v>10383</v>
      </c>
      <c r="C1525" s="125" t="s">
        <v>20</v>
      </c>
      <c r="D1525" s="122" t="s">
        <v>10384</v>
      </c>
      <c r="E1525" s="123" t="s">
        <v>10385</v>
      </c>
      <c r="F1525" s="129" t="s">
        <v>10386</v>
      </c>
      <c r="G1525" s="125">
        <v>43385</v>
      </c>
      <c r="H1525" s="122" t="s">
        <v>566</v>
      </c>
      <c r="I1525" s="122" t="s">
        <v>179</v>
      </c>
      <c r="J1525" s="122" t="s">
        <v>10387</v>
      </c>
      <c r="K1525" s="126" t="s">
        <v>10388</v>
      </c>
      <c r="L1525" s="127" t="s">
        <v>36</v>
      </c>
      <c r="M1525" s="127" t="s">
        <v>24</v>
      </c>
      <c r="N1525" t="str">
        <f t="shared" si="28"/>
        <v>no es tupa</v>
      </c>
    </row>
    <row r="1526" spans="1:14" ht="96" hidden="1" x14ac:dyDescent="0.25">
      <c r="A1526" s="122">
        <v>1522</v>
      </c>
      <c r="B1526" s="122" t="s">
        <v>10389</v>
      </c>
      <c r="C1526" s="125">
        <v>43395</v>
      </c>
      <c r="D1526" s="122" t="s">
        <v>10390</v>
      </c>
      <c r="E1526" s="123" t="s">
        <v>10391</v>
      </c>
      <c r="F1526" s="129" t="s">
        <v>10392</v>
      </c>
      <c r="G1526" s="125">
        <v>43388</v>
      </c>
      <c r="H1526" s="122" t="s">
        <v>10393</v>
      </c>
      <c r="I1526" s="122" t="s">
        <v>5552</v>
      </c>
      <c r="J1526" s="122" t="s">
        <v>5553</v>
      </c>
      <c r="K1526" s="126" t="s">
        <v>10394</v>
      </c>
      <c r="L1526" s="127" t="s">
        <v>36</v>
      </c>
      <c r="M1526" s="127" t="s">
        <v>52</v>
      </c>
      <c r="N1526" t="str">
        <f t="shared" si="28"/>
        <v>si</v>
      </c>
    </row>
    <row r="1527" spans="1:14" ht="96" hidden="1" x14ac:dyDescent="0.25">
      <c r="A1527" s="122">
        <v>1523</v>
      </c>
      <c r="B1527" s="122" t="s">
        <v>10395</v>
      </c>
      <c r="C1527" s="125" t="s">
        <v>20</v>
      </c>
      <c r="D1527" s="122" t="s">
        <v>7128</v>
      </c>
      <c r="E1527" s="123" t="s">
        <v>10396</v>
      </c>
      <c r="F1527" s="129" t="s">
        <v>10397</v>
      </c>
      <c r="G1527" s="125">
        <v>43388</v>
      </c>
      <c r="H1527" s="122" t="s">
        <v>10398</v>
      </c>
      <c r="I1527" s="122" t="s">
        <v>179</v>
      </c>
      <c r="J1527" s="122" t="s">
        <v>5632</v>
      </c>
      <c r="K1527" s="126" t="s">
        <v>10399</v>
      </c>
      <c r="L1527" s="127" t="s">
        <v>23</v>
      </c>
      <c r="M1527" s="127" t="s">
        <v>24</v>
      </c>
      <c r="N1527" t="str">
        <f t="shared" si="28"/>
        <v>no es tupa</v>
      </c>
    </row>
    <row r="1528" spans="1:14" ht="108" hidden="1" x14ac:dyDescent="0.25">
      <c r="A1528" s="122">
        <v>1524</v>
      </c>
      <c r="B1528" s="122" t="s">
        <v>10400</v>
      </c>
      <c r="C1528" s="125">
        <v>43398</v>
      </c>
      <c r="D1528" s="122" t="s">
        <v>10401</v>
      </c>
      <c r="E1528" s="123" t="s">
        <v>10402</v>
      </c>
      <c r="F1528" s="129" t="s">
        <v>10403</v>
      </c>
      <c r="G1528" s="125">
        <v>43390</v>
      </c>
      <c r="H1528" s="122" t="s">
        <v>1638</v>
      </c>
      <c r="I1528" s="122" t="s">
        <v>5552</v>
      </c>
      <c r="J1528" s="122" t="s">
        <v>6091</v>
      </c>
      <c r="K1528" s="126" t="s">
        <v>10404</v>
      </c>
      <c r="L1528" s="127" t="s">
        <v>23</v>
      </c>
      <c r="M1528" s="127" t="s">
        <v>52</v>
      </c>
      <c r="N1528" t="str">
        <f t="shared" si="28"/>
        <v>si</v>
      </c>
    </row>
    <row r="1529" spans="1:14" ht="108" hidden="1" x14ac:dyDescent="0.25">
      <c r="A1529" s="122">
        <v>1525</v>
      </c>
      <c r="B1529" s="122" t="s">
        <v>10405</v>
      </c>
      <c r="C1529" s="125">
        <v>43367</v>
      </c>
      <c r="D1529" s="122" t="s">
        <v>10406</v>
      </c>
      <c r="E1529" s="123" t="s">
        <v>10407</v>
      </c>
      <c r="F1529" s="129" t="s">
        <v>10408</v>
      </c>
      <c r="G1529" s="125">
        <v>43391</v>
      </c>
      <c r="H1529" s="122" t="s">
        <v>1149</v>
      </c>
      <c r="I1529" s="122" t="s">
        <v>6587</v>
      </c>
      <c r="J1529" s="122" t="s">
        <v>6588</v>
      </c>
      <c r="K1529" s="126" t="s">
        <v>10409</v>
      </c>
      <c r="L1529" s="127" t="s">
        <v>36</v>
      </c>
      <c r="M1529" s="127" t="s">
        <v>24</v>
      </c>
      <c r="N1529" t="str">
        <f t="shared" si="28"/>
        <v>no</v>
      </c>
    </row>
    <row r="1530" spans="1:14" ht="60" hidden="1" x14ac:dyDescent="0.25">
      <c r="A1530" s="122">
        <v>1526</v>
      </c>
      <c r="B1530" s="122" t="s">
        <v>10410</v>
      </c>
      <c r="C1530" s="125">
        <v>43392</v>
      </c>
      <c r="D1530" s="122" t="s">
        <v>20</v>
      </c>
      <c r="E1530" s="123" t="s">
        <v>10411</v>
      </c>
      <c r="F1530" s="129" t="s">
        <v>10412</v>
      </c>
      <c r="G1530" s="125">
        <v>43391</v>
      </c>
      <c r="H1530" s="122" t="s">
        <v>9275</v>
      </c>
      <c r="I1530" s="122" t="s">
        <v>5227</v>
      </c>
      <c r="J1530" s="122" t="s">
        <v>4148</v>
      </c>
      <c r="K1530" s="126" t="s">
        <v>10413</v>
      </c>
      <c r="L1530" s="127" t="s">
        <v>36</v>
      </c>
      <c r="M1530" s="127" t="s">
        <v>24</v>
      </c>
      <c r="N1530" t="str">
        <f t="shared" si="28"/>
        <v>si</v>
      </c>
    </row>
    <row r="1531" spans="1:14" ht="48" hidden="1" x14ac:dyDescent="0.25">
      <c r="A1531" s="122">
        <v>1527</v>
      </c>
      <c r="B1531" s="122" t="s">
        <v>10414</v>
      </c>
      <c r="C1531" s="125" t="s">
        <v>20</v>
      </c>
      <c r="D1531" s="122" t="s">
        <v>20</v>
      </c>
      <c r="E1531" s="123" t="s">
        <v>10415</v>
      </c>
      <c r="F1531" s="129" t="s">
        <v>10416</v>
      </c>
      <c r="G1531" s="125">
        <v>43391</v>
      </c>
      <c r="H1531" s="122" t="s">
        <v>5596</v>
      </c>
      <c r="I1531" s="122" t="s">
        <v>179</v>
      </c>
      <c r="J1531" s="122" t="s">
        <v>10417</v>
      </c>
      <c r="K1531" s="126" t="s">
        <v>10418</v>
      </c>
      <c r="L1531" s="127" t="s">
        <v>36</v>
      </c>
      <c r="M1531" s="127" t="s">
        <v>24</v>
      </c>
      <c r="N1531" t="str">
        <f t="shared" si="28"/>
        <v>no es tupa</v>
      </c>
    </row>
    <row r="1532" spans="1:14" ht="72" x14ac:dyDescent="0.25">
      <c r="A1532" s="122">
        <v>1528</v>
      </c>
      <c r="B1532" s="122" t="s">
        <v>10419</v>
      </c>
      <c r="C1532" s="125">
        <v>43396</v>
      </c>
      <c r="D1532" s="122" t="s">
        <v>10420</v>
      </c>
      <c r="E1532" s="123" t="s">
        <v>10421</v>
      </c>
      <c r="F1532" s="129" t="s">
        <v>10422</v>
      </c>
      <c r="G1532" s="125">
        <v>43391</v>
      </c>
      <c r="H1532" s="122" t="s">
        <v>1979</v>
      </c>
      <c r="I1532" s="122" t="s">
        <v>4789</v>
      </c>
      <c r="J1532" s="122" t="s">
        <v>7020</v>
      </c>
      <c r="K1532" s="126" t="s">
        <v>10423</v>
      </c>
      <c r="L1532" s="127" t="s">
        <v>36</v>
      </c>
      <c r="M1532" s="127" t="s">
        <v>24</v>
      </c>
      <c r="N1532" t="str">
        <f t="shared" si="28"/>
        <v>si</v>
      </c>
    </row>
    <row r="1533" spans="1:14" ht="84" hidden="1" x14ac:dyDescent="0.25">
      <c r="A1533" s="122">
        <v>1529</v>
      </c>
      <c r="B1533" s="122" t="s">
        <v>10424</v>
      </c>
      <c r="C1533" s="125" t="s">
        <v>20</v>
      </c>
      <c r="D1533" s="122" t="s">
        <v>20</v>
      </c>
      <c r="E1533" s="123" t="s">
        <v>10425</v>
      </c>
      <c r="F1533" s="129" t="s">
        <v>10426</v>
      </c>
      <c r="G1533" s="125">
        <v>43395</v>
      </c>
      <c r="H1533" s="122" t="s">
        <v>4795</v>
      </c>
      <c r="I1533" s="122" t="s">
        <v>179</v>
      </c>
      <c r="J1533" s="122" t="s">
        <v>179</v>
      </c>
      <c r="K1533" s="126" t="s">
        <v>10427</v>
      </c>
      <c r="L1533" s="127" t="s">
        <v>3698</v>
      </c>
      <c r="M1533" s="127" t="s">
        <v>24</v>
      </c>
      <c r="N1533" t="str">
        <f t="shared" si="28"/>
        <v>no es tupa</v>
      </c>
    </row>
    <row r="1534" spans="1:14" ht="48" hidden="1" x14ac:dyDescent="0.25">
      <c r="A1534" s="122">
        <v>1530</v>
      </c>
      <c r="B1534" s="122" t="s">
        <v>10428</v>
      </c>
      <c r="C1534" s="125" t="s">
        <v>20</v>
      </c>
      <c r="D1534" s="122" t="s">
        <v>10429</v>
      </c>
      <c r="E1534" s="123" t="s">
        <v>20</v>
      </c>
      <c r="F1534" s="129" t="s">
        <v>10430</v>
      </c>
      <c r="G1534" s="125">
        <v>43395</v>
      </c>
      <c r="H1534" s="122" t="s">
        <v>4069</v>
      </c>
      <c r="I1534" s="122" t="s">
        <v>179</v>
      </c>
      <c r="J1534" s="122" t="s">
        <v>10431</v>
      </c>
      <c r="K1534" s="126" t="s">
        <v>10432</v>
      </c>
      <c r="L1534" s="127" t="s">
        <v>23</v>
      </c>
      <c r="M1534" s="127" t="s">
        <v>24</v>
      </c>
      <c r="N1534" t="str">
        <f t="shared" si="28"/>
        <v>no es tupa</v>
      </c>
    </row>
    <row r="1535" spans="1:14" ht="72" hidden="1" x14ac:dyDescent="0.25">
      <c r="A1535" s="122">
        <v>1531</v>
      </c>
      <c r="B1535" s="122" t="s">
        <v>10433</v>
      </c>
      <c r="C1535" s="125">
        <v>43395</v>
      </c>
      <c r="D1535" s="122" t="s">
        <v>20</v>
      </c>
      <c r="E1535" s="123" t="s">
        <v>10434</v>
      </c>
      <c r="F1535" s="129" t="s">
        <v>10435</v>
      </c>
      <c r="G1535" s="125">
        <v>43395</v>
      </c>
      <c r="H1535" s="122" t="s">
        <v>10436</v>
      </c>
      <c r="I1535" s="122" t="s">
        <v>5227</v>
      </c>
      <c r="J1535" s="122" t="s">
        <v>78</v>
      </c>
      <c r="K1535" s="126" t="s">
        <v>10437</v>
      </c>
      <c r="L1535" s="127" t="s">
        <v>23</v>
      </c>
      <c r="M1535" s="127" t="s">
        <v>24</v>
      </c>
      <c r="N1535" t="str">
        <f t="shared" si="28"/>
        <v>si</v>
      </c>
    </row>
    <row r="1536" spans="1:14" ht="84" hidden="1" x14ac:dyDescent="0.25">
      <c r="A1536" s="122">
        <v>1532</v>
      </c>
      <c r="B1536" s="122" t="s">
        <v>6870</v>
      </c>
      <c r="C1536" s="125" t="s">
        <v>20</v>
      </c>
      <c r="D1536" s="122" t="s">
        <v>20</v>
      </c>
      <c r="E1536" s="122" t="s">
        <v>10438</v>
      </c>
      <c r="F1536" s="129" t="s">
        <v>10439</v>
      </c>
      <c r="G1536" s="125">
        <v>43395</v>
      </c>
      <c r="H1536" s="122" t="s">
        <v>10440</v>
      </c>
      <c r="I1536" s="122" t="s">
        <v>6867</v>
      </c>
      <c r="J1536" s="122" t="s">
        <v>10061</v>
      </c>
      <c r="K1536" s="126" t="s">
        <v>10441</v>
      </c>
      <c r="L1536" s="127" t="s">
        <v>23</v>
      </c>
      <c r="M1536" s="127" t="s">
        <v>24</v>
      </c>
      <c r="N1536" t="str">
        <f t="shared" si="28"/>
        <v>no es tupa</v>
      </c>
    </row>
    <row r="1537" spans="1:14" ht="84" hidden="1" x14ac:dyDescent="0.25">
      <c r="A1537" s="122">
        <v>1533</v>
      </c>
      <c r="B1537" s="122" t="s">
        <v>6870</v>
      </c>
      <c r="C1537" s="125" t="s">
        <v>20</v>
      </c>
      <c r="D1537" s="122" t="s">
        <v>20</v>
      </c>
      <c r="E1537" s="122" t="s">
        <v>10442</v>
      </c>
      <c r="F1537" s="129" t="s">
        <v>10443</v>
      </c>
      <c r="G1537" s="125">
        <v>43395</v>
      </c>
      <c r="H1537" s="122" t="s">
        <v>10444</v>
      </c>
      <c r="I1537" s="122" t="s">
        <v>6867</v>
      </c>
      <c r="J1537" s="122" t="s">
        <v>10061</v>
      </c>
      <c r="K1537" s="126" t="s">
        <v>10445</v>
      </c>
      <c r="L1537" s="127" t="s">
        <v>23</v>
      </c>
      <c r="M1537" s="127" t="s">
        <v>24</v>
      </c>
      <c r="N1537" t="str">
        <f t="shared" si="28"/>
        <v>no es tupa</v>
      </c>
    </row>
    <row r="1538" spans="1:14" ht="84" hidden="1" x14ac:dyDescent="0.25">
      <c r="A1538" s="122">
        <v>1534</v>
      </c>
      <c r="B1538" s="122" t="s">
        <v>6870</v>
      </c>
      <c r="C1538" s="125" t="s">
        <v>20</v>
      </c>
      <c r="D1538" s="122" t="s">
        <v>20</v>
      </c>
      <c r="E1538" s="122" t="s">
        <v>10446</v>
      </c>
      <c r="F1538" s="129" t="s">
        <v>10447</v>
      </c>
      <c r="G1538" s="125">
        <v>43395</v>
      </c>
      <c r="H1538" s="122" t="s">
        <v>10448</v>
      </c>
      <c r="I1538" s="122" t="s">
        <v>6867</v>
      </c>
      <c r="J1538" s="122" t="s">
        <v>10061</v>
      </c>
      <c r="K1538" s="126" t="s">
        <v>10449</v>
      </c>
      <c r="L1538" s="127" t="s">
        <v>23</v>
      </c>
      <c r="M1538" s="127" t="s">
        <v>24</v>
      </c>
      <c r="N1538" t="str">
        <f t="shared" si="28"/>
        <v>no es tupa</v>
      </c>
    </row>
    <row r="1539" spans="1:14" ht="96" hidden="1" x14ac:dyDescent="0.25">
      <c r="A1539" s="122">
        <v>1535</v>
      </c>
      <c r="B1539" s="122" t="s">
        <v>6863</v>
      </c>
      <c r="C1539" s="125" t="s">
        <v>20</v>
      </c>
      <c r="D1539" s="122" t="s">
        <v>20</v>
      </c>
      <c r="E1539" s="122" t="s">
        <v>10450</v>
      </c>
      <c r="F1539" s="129" t="s">
        <v>10451</v>
      </c>
      <c r="G1539" s="125">
        <v>43395</v>
      </c>
      <c r="H1539" s="122" t="s">
        <v>10452</v>
      </c>
      <c r="I1539" s="122" t="s">
        <v>6867</v>
      </c>
      <c r="J1539" s="122" t="s">
        <v>7342</v>
      </c>
      <c r="K1539" s="126" t="s">
        <v>10453</v>
      </c>
      <c r="L1539" s="127" t="s">
        <v>23</v>
      </c>
      <c r="M1539" s="127" t="s">
        <v>24</v>
      </c>
      <c r="N1539" t="str">
        <f t="shared" si="28"/>
        <v>no es tupa</v>
      </c>
    </row>
    <row r="1540" spans="1:14" ht="84" hidden="1" x14ac:dyDescent="0.25">
      <c r="A1540" s="122">
        <v>1536</v>
      </c>
      <c r="B1540" s="122" t="s">
        <v>6870</v>
      </c>
      <c r="C1540" s="125" t="s">
        <v>20</v>
      </c>
      <c r="D1540" s="122" t="s">
        <v>20</v>
      </c>
      <c r="E1540" s="122" t="s">
        <v>10454</v>
      </c>
      <c r="F1540" s="129" t="s">
        <v>10455</v>
      </c>
      <c r="G1540" s="125">
        <v>43395</v>
      </c>
      <c r="H1540" s="122" t="s">
        <v>8550</v>
      </c>
      <c r="I1540" s="122" t="s">
        <v>6867</v>
      </c>
      <c r="J1540" s="122" t="s">
        <v>10061</v>
      </c>
      <c r="K1540" s="126" t="s">
        <v>10456</v>
      </c>
      <c r="L1540" s="127" t="s">
        <v>23</v>
      </c>
      <c r="M1540" s="127" t="s">
        <v>24</v>
      </c>
      <c r="N1540" t="str">
        <f t="shared" si="28"/>
        <v>no es tupa</v>
      </c>
    </row>
    <row r="1541" spans="1:14" ht="84" hidden="1" x14ac:dyDescent="0.25">
      <c r="A1541" s="122">
        <v>1537</v>
      </c>
      <c r="B1541" s="122" t="s">
        <v>10457</v>
      </c>
      <c r="C1541" s="125" t="s">
        <v>20</v>
      </c>
      <c r="D1541" s="122" t="s">
        <v>20</v>
      </c>
      <c r="E1541" s="123" t="s">
        <v>10458</v>
      </c>
      <c r="F1541" s="129" t="s">
        <v>10459</v>
      </c>
      <c r="G1541" s="125">
        <v>43395</v>
      </c>
      <c r="H1541" s="122" t="s">
        <v>4458</v>
      </c>
      <c r="I1541" s="122" t="s">
        <v>179</v>
      </c>
      <c r="J1541" s="122" t="s">
        <v>179</v>
      </c>
      <c r="K1541" s="126" t="s">
        <v>10460</v>
      </c>
      <c r="L1541" s="127" t="s">
        <v>3698</v>
      </c>
      <c r="M1541" s="127" t="s">
        <v>24</v>
      </c>
      <c r="N1541" t="str">
        <f t="shared" si="28"/>
        <v>no es tupa</v>
      </c>
    </row>
    <row r="1542" spans="1:14" ht="84" hidden="1" x14ac:dyDescent="0.25">
      <c r="A1542" s="122">
        <v>1538</v>
      </c>
      <c r="B1542" s="122" t="s">
        <v>10461</v>
      </c>
      <c r="C1542" s="125" t="s">
        <v>20</v>
      </c>
      <c r="D1542" s="122" t="s">
        <v>20</v>
      </c>
      <c r="E1542" s="123" t="s">
        <v>10462</v>
      </c>
      <c r="F1542" s="129" t="s">
        <v>10463</v>
      </c>
      <c r="G1542" s="125">
        <v>43395</v>
      </c>
      <c r="H1542" s="122" t="s">
        <v>10327</v>
      </c>
      <c r="I1542" s="122" t="s">
        <v>4249</v>
      </c>
      <c r="J1542" s="122" t="s">
        <v>4224</v>
      </c>
      <c r="K1542" s="126" t="s">
        <v>10464</v>
      </c>
      <c r="L1542" s="127" t="s">
        <v>23</v>
      </c>
      <c r="M1542" s="127" t="s">
        <v>24</v>
      </c>
      <c r="N1542" t="str">
        <f t="shared" si="28"/>
        <v>no es tupa</v>
      </c>
    </row>
    <row r="1543" spans="1:14" ht="108" hidden="1" x14ac:dyDescent="0.25">
      <c r="A1543" s="122">
        <v>1539</v>
      </c>
      <c r="B1543" s="122" t="s">
        <v>10465</v>
      </c>
      <c r="C1543" s="125">
        <v>43395</v>
      </c>
      <c r="D1543" s="122" t="s">
        <v>10466</v>
      </c>
      <c r="E1543" s="123" t="s">
        <v>10467</v>
      </c>
      <c r="F1543" s="129" t="s">
        <v>10468</v>
      </c>
      <c r="G1543" s="125">
        <v>43395</v>
      </c>
      <c r="H1543" s="122" t="s">
        <v>10469</v>
      </c>
      <c r="I1543" s="122" t="s">
        <v>6587</v>
      </c>
      <c r="J1543" s="122" t="s">
        <v>6588</v>
      </c>
      <c r="K1543" s="126" t="s">
        <v>10470</v>
      </c>
      <c r="L1543" s="127" t="s">
        <v>36</v>
      </c>
      <c r="M1543" s="127" t="s">
        <v>24</v>
      </c>
      <c r="N1543" t="str">
        <f t="shared" si="28"/>
        <v>si</v>
      </c>
    </row>
    <row r="1544" spans="1:14" ht="108" hidden="1" x14ac:dyDescent="0.25">
      <c r="A1544" s="122">
        <v>1540</v>
      </c>
      <c r="B1544" s="122" t="s">
        <v>10471</v>
      </c>
      <c r="C1544" s="125">
        <v>43395</v>
      </c>
      <c r="D1544" s="122" t="s">
        <v>10472</v>
      </c>
      <c r="E1544" s="123" t="s">
        <v>10467</v>
      </c>
      <c r="F1544" s="129" t="s">
        <v>10473</v>
      </c>
      <c r="G1544" s="125">
        <v>43395</v>
      </c>
      <c r="H1544" s="122" t="s">
        <v>10474</v>
      </c>
      <c r="I1544" s="122" t="s">
        <v>6587</v>
      </c>
      <c r="J1544" s="122" t="s">
        <v>6588</v>
      </c>
      <c r="K1544" s="126" t="s">
        <v>10475</v>
      </c>
      <c r="L1544" s="127" t="s">
        <v>36</v>
      </c>
      <c r="M1544" s="127" t="s">
        <v>24</v>
      </c>
      <c r="N1544" t="str">
        <f t="shared" si="28"/>
        <v>si</v>
      </c>
    </row>
    <row r="1545" spans="1:14" ht="72" hidden="1" x14ac:dyDescent="0.25">
      <c r="A1545" s="122">
        <v>1541</v>
      </c>
      <c r="B1545" s="122" t="s">
        <v>10476</v>
      </c>
      <c r="C1545" s="125">
        <v>43369</v>
      </c>
      <c r="D1545" s="122" t="s">
        <v>10477</v>
      </c>
      <c r="E1545" s="123" t="s">
        <v>10478</v>
      </c>
      <c r="F1545" s="129" t="s">
        <v>10479</v>
      </c>
      <c r="G1545" s="125">
        <v>43395</v>
      </c>
      <c r="H1545" s="122" t="s">
        <v>3062</v>
      </c>
      <c r="I1545" s="122" t="s">
        <v>4162</v>
      </c>
      <c r="J1545" s="122" t="s">
        <v>2746</v>
      </c>
      <c r="K1545" s="126" t="s">
        <v>10480</v>
      </c>
      <c r="L1545" s="127" t="s">
        <v>23</v>
      </c>
      <c r="M1545" s="127" t="s">
        <v>24</v>
      </c>
      <c r="N1545" t="str">
        <f t="shared" si="28"/>
        <v>no</v>
      </c>
    </row>
    <row r="1546" spans="1:14" ht="96" hidden="1" x14ac:dyDescent="0.25">
      <c r="A1546" s="122">
        <v>1542</v>
      </c>
      <c r="B1546" s="122" t="s">
        <v>10481</v>
      </c>
      <c r="C1546" s="125">
        <v>43409</v>
      </c>
      <c r="D1546" s="122" t="s">
        <v>10482</v>
      </c>
      <c r="E1546" s="122" t="s">
        <v>10483</v>
      </c>
      <c r="F1546" s="129" t="s">
        <v>10484</v>
      </c>
      <c r="G1546" s="125">
        <v>43396</v>
      </c>
      <c r="H1546" s="122" t="s">
        <v>4154</v>
      </c>
      <c r="I1546" s="122" t="s">
        <v>277</v>
      </c>
      <c r="J1546" s="122" t="s">
        <v>278</v>
      </c>
      <c r="K1546" s="126" t="s">
        <v>10485</v>
      </c>
      <c r="L1546" s="127" t="s">
        <v>23</v>
      </c>
      <c r="M1546" s="127" t="s">
        <v>24</v>
      </c>
      <c r="N1546" t="str">
        <f t="shared" si="28"/>
        <v>si</v>
      </c>
    </row>
    <row r="1547" spans="1:14" ht="108" hidden="1" x14ac:dyDescent="0.25">
      <c r="A1547" s="122">
        <v>1543</v>
      </c>
      <c r="B1547" s="122" t="s">
        <v>10486</v>
      </c>
      <c r="C1547" s="125">
        <v>43465</v>
      </c>
      <c r="D1547" s="123" t="s">
        <v>10208</v>
      </c>
      <c r="E1547" s="123" t="s">
        <v>20</v>
      </c>
      <c r="F1547" s="129" t="s">
        <v>10487</v>
      </c>
      <c r="G1547" s="125">
        <v>43397</v>
      </c>
      <c r="H1547" s="122" t="s">
        <v>10488</v>
      </c>
      <c r="I1547" s="122" t="s">
        <v>191</v>
      </c>
      <c r="J1547" s="122" t="s">
        <v>5442</v>
      </c>
      <c r="K1547" s="126" t="s">
        <v>10489</v>
      </c>
      <c r="L1547" s="127" t="s">
        <v>23</v>
      </c>
      <c r="M1547" s="127" t="s">
        <v>24</v>
      </c>
      <c r="N1547" t="str">
        <f t="shared" si="28"/>
        <v>si</v>
      </c>
    </row>
    <row r="1548" spans="1:14" ht="84" hidden="1" x14ac:dyDescent="0.25">
      <c r="A1548" s="122">
        <v>1544</v>
      </c>
      <c r="B1548" s="122" t="s">
        <v>10490</v>
      </c>
      <c r="C1548" s="125" t="s">
        <v>20</v>
      </c>
      <c r="D1548" s="122" t="s">
        <v>5783</v>
      </c>
      <c r="E1548" s="123" t="s">
        <v>10491</v>
      </c>
      <c r="F1548" s="129" t="s">
        <v>10492</v>
      </c>
      <c r="G1548" s="125">
        <v>43397</v>
      </c>
      <c r="H1548" s="122" t="s">
        <v>10493</v>
      </c>
      <c r="I1548" s="122" t="s">
        <v>4223</v>
      </c>
      <c r="J1548" s="122" t="s">
        <v>4224</v>
      </c>
      <c r="K1548" s="126" t="s">
        <v>10494</v>
      </c>
      <c r="L1548" s="127" t="s">
        <v>23</v>
      </c>
      <c r="M1548" s="127" t="s">
        <v>24</v>
      </c>
      <c r="N1548" t="str">
        <f t="shared" si="28"/>
        <v>no es tupa</v>
      </c>
    </row>
    <row r="1549" spans="1:14" ht="96" hidden="1" x14ac:dyDescent="0.25">
      <c r="A1549" s="122">
        <v>1545</v>
      </c>
      <c r="B1549" s="122" t="s">
        <v>10495</v>
      </c>
      <c r="C1549" s="125">
        <v>43398</v>
      </c>
      <c r="D1549" s="122" t="s">
        <v>10496</v>
      </c>
      <c r="E1549" s="123" t="s">
        <v>20</v>
      </c>
      <c r="F1549" s="129" t="s">
        <v>10497</v>
      </c>
      <c r="G1549" s="125">
        <v>43398</v>
      </c>
      <c r="H1549" s="122" t="s">
        <v>10498</v>
      </c>
      <c r="I1549" s="122" t="s">
        <v>4174</v>
      </c>
      <c r="J1549" s="122" t="s">
        <v>4699</v>
      </c>
      <c r="K1549" s="126" t="s">
        <v>10499</v>
      </c>
      <c r="L1549" s="127" t="s">
        <v>23</v>
      </c>
      <c r="M1549" s="127" t="s">
        <v>24</v>
      </c>
      <c r="N1549" t="str">
        <f t="shared" si="28"/>
        <v>si</v>
      </c>
    </row>
    <row r="1550" spans="1:14" ht="96" hidden="1" x14ac:dyDescent="0.25">
      <c r="A1550" s="122">
        <v>1546</v>
      </c>
      <c r="B1550" s="122" t="s">
        <v>6863</v>
      </c>
      <c r="C1550" s="125" t="s">
        <v>20</v>
      </c>
      <c r="D1550" s="122" t="s">
        <v>20</v>
      </c>
      <c r="E1550" s="122" t="s">
        <v>10500</v>
      </c>
      <c r="F1550" s="129" t="s">
        <v>10501</v>
      </c>
      <c r="G1550" s="125">
        <v>43398</v>
      </c>
      <c r="H1550" s="122" t="s">
        <v>10502</v>
      </c>
      <c r="I1550" s="122" t="s">
        <v>6867</v>
      </c>
      <c r="J1550" s="122" t="s">
        <v>7342</v>
      </c>
      <c r="K1550" s="126" t="s">
        <v>10503</v>
      </c>
      <c r="L1550" s="127" t="s">
        <v>23</v>
      </c>
      <c r="M1550" s="127" t="s">
        <v>24</v>
      </c>
      <c r="N1550" t="str">
        <f t="shared" si="28"/>
        <v>no es tupa</v>
      </c>
    </row>
    <row r="1551" spans="1:14" ht="84" hidden="1" x14ac:dyDescent="0.25">
      <c r="A1551" s="122">
        <v>1547</v>
      </c>
      <c r="B1551" s="122" t="s">
        <v>6870</v>
      </c>
      <c r="C1551" s="125" t="s">
        <v>20</v>
      </c>
      <c r="D1551" s="122" t="s">
        <v>20</v>
      </c>
      <c r="E1551" s="122" t="s">
        <v>10504</v>
      </c>
      <c r="F1551" s="129" t="s">
        <v>10505</v>
      </c>
      <c r="G1551" s="125">
        <v>43398</v>
      </c>
      <c r="H1551" s="122" t="s">
        <v>10506</v>
      </c>
      <c r="I1551" s="122" t="s">
        <v>6867</v>
      </c>
      <c r="J1551" s="122" t="s">
        <v>10061</v>
      </c>
      <c r="K1551" s="126" t="s">
        <v>10507</v>
      </c>
      <c r="L1551" s="127" t="s">
        <v>23</v>
      </c>
      <c r="M1551" s="127" t="s">
        <v>24</v>
      </c>
      <c r="N1551" t="str">
        <f t="shared" si="28"/>
        <v>no es tupa</v>
      </c>
    </row>
    <row r="1552" spans="1:14" ht="48" hidden="1" x14ac:dyDescent="0.25">
      <c r="A1552" s="122">
        <v>1548</v>
      </c>
      <c r="B1552" s="122" t="s">
        <v>10508</v>
      </c>
      <c r="C1552" s="125" t="s">
        <v>20</v>
      </c>
      <c r="D1552" s="122" t="s">
        <v>10296</v>
      </c>
      <c r="E1552" s="123" t="s">
        <v>10509</v>
      </c>
      <c r="F1552" s="129" t="s">
        <v>10510</v>
      </c>
      <c r="G1552" s="125">
        <v>43398</v>
      </c>
      <c r="H1552" s="122" t="s">
        <v>10511</v>
      </c>
      <c r="I1552" s="122" t="s">
        <v>179</v>
      </c>
      <c r="J1552" s="122" t="s">
        <v>179</v>
      </c>
      <c r="K1552" s="126" t="s">
        <v>10512</v>
      </c>
      <c r="L1552" s="127" t="s">
        <v>23</v>
      </c>
      <c r="M1552" s="127" t="s">
        <v>24</v>
      </c>
      <c r="N1552" t="str">
        <f t="shared" si="28"/>
        <v>no es tupa</v>
      </c>
    </row>
    <row r="1553" spans="1:14" ht="120" hidden="1" x14ac:dyDescent="0.25">
      <c r="A1553" s="122">
        <v>1549</v>
      </c>
      <c r="B1553" s="122" t="s">
        <v>10513</v>
      </c>
      <c r="C1553" s="125">
        <v>43398</v>
      </c>
      <c r="D1553" s="122" t="s">
        <v>10514</v>
      </c>
      <c r="E1553" s="123" t="s">
        <v>10515</v>
      </c>
      <c r="F1553" s="129" t="s">
        <v>10516</v>
      </c>
      <c r="G1553" s="125">
        <v>43399</v>
      </c>
      <c r="H1553" s="122" t="s">
        <v>353</v>
      </c>
      <c r="I1553" s="122" t="s">
        <v>5552</v>
      </c>
      <c r="J1553" s="122" t="s">
        <v>5553</v>
      </c>
      <c r="K1553" s="126" t="s">
        <v>10517</v>
      </c>
      <c r="L1553" s="127" t="s">
        <v>36</v>
      </c>
      <c r="M1553" s="127" t="s">
        <v>52</v>
      </c>
      <c r="N1553" t="str">
        <f t="shared" si="28"/>
        <v>no</v>
      </c>
    </row>
    <row r="1554" spans="1:14" ht="60" hidden="1" x14ac:dyDescent="0.25">
      <c r="A1554" s="122">
        <v>1550</v>
      </c>
      <c r="B1554" s="122" t="s">
        <v>10518</v>
      </c>
      <c r="C1554" s="125" t="s">
        <v>20</v>
      </c>
      <c r="D1554" s="122" t="s">
        <v>20</v>
      </c>
      <c r="E1554" s="122" t="s">
        <v>10519</v>
      </c>
      <c r="F1554" s="129" t="s">
        <v>10520</v>
      </c>
      <c r="G1554" s="125">
        <v>43399</v>
      </c>
      <c r="H1554" s="122" t="s">
        <v>20</v>
      </c>
      <c r="I1554" s="122" t="s">
        <v>6867</v>
      </c>
      <c r="J1554" s="122" t="s">
        <v>10521</v>
      </c>
      <c r="K1554" s="126" t="s">
        <v>10522</v>
      </c>
      <c r="L1554" s="127" t="s">
        <v>23</v>
      </c>
      <c r="M1554" s="127" t="s">
        <v>24</v>
      </c>
      <c r="N1554" t="str">
        <f t="shared" si="28"/>
        <v>no es tupa</v>
      </c>
    </row>
    <row r="1555" spans="1:14" ht="60" hidden="1" x14ac:dyDescent="0.25">
      <c r="A1555" s="122">
        <v>1551</v>
      </c>
      <c r="B1555" s="122" t="s">
        <v>10523</v>
      </c>
      <c r="C1555" s="125">
        <v>43396</v>
      </c>
      <c r="D1555" s="122" t="s">
        <v>20</v>
      </c>
      <c r="E1555" s="123" t="s">
        <v>10524</v>
      </c>
      <c r="F1555" s="129" t="s">
        <v>10525</v>
      </c>
      <c r="G1555" s="125">
        <v>43399</v>
      </c>
      <c r="H1555" s="122" t="s">
        <v>9390</v>
      </c>
      <c r="I1555" s="122" t="s">
        <v>5220</v>
      </c>
      <c r="J1555" s="122" t="s">
        <v>10526</v>
      </c>
      <c r="K1555" s="126" t="s">
        <v>10527</v>
      </c>
      <c r="L1555" s="127" t="s">
        <v>36</v>
      </c>
      <c r="M1555" s="127" t="s">
        <v>24</v>
      </c>
      <c r="N1555" t="str">
        <f t="shared" si="28"/>
        <v>no</v>
      </c>
    </row>
    <row r="1556" spans="1:14" ht="60" hidden="1" x14ac:dyDescent="0.25">
      <c r="A1556" s="122">
        <v>1552</v>
      </c>
      <c r="B1556" s="122" t="s">
        <v>10528</v>
      </c>
      <c r="C1556" s="125">
        <v>43396</v>
      </c>
      <c r="D1556" s="122" t="s">
        <v>20</v>
      </c>
      <c r="E1556" s="123" t="s">
        <v>10529</v>
      </c>
      <c r="F1556" s="129" t="s">
        <v>10530</v>
      </c>
      <c r="G1556" s="125">
        <v>43399</v>
      </c>
      <c r="H1556" s="122" t="s">
        <v>9390</v>
      </c>
      <c r="I1556" s="122" t="s">
        <v>5220</v>
      </c>
      <c r="J1556" s="122" t="s">
        <v>10526</v>
      </c>
      <c r="K1556" s="126" t="s">
        <v>10531</v>
      </c>
      <c r="L1556" s="127" t="s">
        <v>36</v>
      </c>
      <c r="M1556" s="127" t="s">
        <v>24</v>
      </c>
      <c r="N1556" t="str">
        <f t="shared" si="28"/>
        <v>no</v>
      </c>
    </row>
    <row r="1557" spans="1:14" ht="48" hidden="1" x14ac:dyDescent="0.25">
      <c r="A1557" s="122">
        <v>1553</v>
      </c>
      <c r="B1557" s="122" t="s">
        <v>10532</v>
      </c>
      <c r="C1557" s="125">
        <v>43392</v>
      </c>
      <c r="D1557" s="122" t="s">
        <v>10533</v>
      </c>
      <c r="E1557" s="123" t="s">
        <v>10534</v>
      </c>
      <c r="F1557" s="129" t="s">
        <v>10535</v>
      </c>
      <c r="G1557" s="125">
        <v>43399</v>
      </c>
      <c r="H1557" s="122" t="s">
        <v>65</v>
      </c>
      <c r="I1557" s="122" t="s">
        <v>5220</v>
      </c>
      <c r="J1557" s="122" t="s">
        <v>10536</v>
      </c>
      <c r="K1557" s="126" t="s">
        <v>10537</v>
      </c>
      <c r="L1557" s="127" t="s">
        <v>36</v>
      </c>
      <c r="M1557" s="127" t="s">
        <v>24</v>
      </c>
      <c r="N1557" t="str">
        <f t="shared" si="28"/>
        <v>no</v>
      </c>
    </row>
    <row r="1558" spans="1:14" ht="96" hidden="1" x14ac:dyDescent="0.25">
      <c r="A1558" s="122">
        <v>1554</v>
      </c>
      <c r="B1558" s="122" t="s">
        <v>6863</v>
      </c>
      <c r="C1558" s="125" t="s">
        <v>20</v>
      </c>
      <c r="D1558" s="122" t="s">
        <v>20</v>
      </c>
      <c r="E1558" s="122" t="s">
        <v>10519</v>
      </c>
      <c r="F1558" s="129" t="s">
        <v>10538</v>
      </c>
      <c r="G1558" s="125">
        <v>43399</v>
      </c>
      <c r="H1558" s="122" t="s">
        <v>10539</v>
      </c>
      <c r="I1558" s="122" t="s">
        <v>6867</v>
      </c>
      <c r="J1558" s="122" t="s">
        <v>7342</v>
      </c>
      <c r="K1558" s="126" t="s">
        <v>10540</v>
      </c>
      <c r="L1558" s="127" t="s">
        <v>23</v>
      </c>
      <c r="M1558" s="127" t="s">
        <v>24</v>
      </c>
      <c r="N1558" t="str">
        <f t="shared" si="28"/>
        <v>no es tupa</v>
      </c>
    </row>
    <row r="1559" spans="1:14" ht="96" hidden="1" x14ac:dyDescent="0.25">
      <c r="A1559" s="122">
        <v>1555</v>
      </c>
      <c r="B1559" s="122" t="s">
        <v>10541</v>
      </c>
      <c r="C1559" s="125" t="s">
        <v>20</v>
      </c>
      <c r="D1559" s="122" t="s">
        <v>20</v>
      </c>
      <c r="E1559" s="122" t="s">
        <v>10542</v>
      </c>
      <c r="F1559" s="129" t="s">
        <v>10543</v>
      </c>
      <c r="G1559" s="125">
        <v>43399</v>
      </c>
      <c r="H1559" s="122" t="s">
        <v>10544</v>
      </c>
      <c r="I1559" s="122" t="s">
        <v>6867</v>
      </c>
      <c r="J1559" s="122" t="s">
        <v>7342</v>
      </c>
      <c r="K1559" s="126" t="s">
        <v>10545</v>
      </c>
      <c r="L1559" s="127" t="s">
        <v>23</v>
      </c>
      <c r="M1559" s="127" t="s">
        <v>24</v>
      </c>
      <c r="N1559" t="str">
        <f t="shared" si="28"/>
        <v>no es tupa</v>
      </c>
    </row>
    <row r="1560" spans="1:14" ht="96" hidden="1" x14ac:dyDescent="0.25">
      <c r="A1560" s="122">
        <v>1556</v>
      </c>
      <c r="B1560" s="122" t="s">
        <v>10541</v>
      </c>
      <c r="C1560" s="125" t="s">
        <v>20</v>
      </c>
      <c r="D1560" s="122" t="s">
        <v>20</v>
      </c>
      <c r="E1560" s="122" t="s">
        <v>10546</v>
      </c>
      <c r="F1560" s="129" t="s">
        <v>10547</v>
      </c>
      <c r="G1560" s="125">
        <v>43399</v>
      </c>
      <c r="H1560" s="122" t="s">
        <v>10544</v>
      </c>
      <c r="I1560" s="122" t="s">
        <v>6867</v>
      </c>
      <c r="J1560" s="122" t="s">
        <v>7342</v>
      </c>
      <c r="K1560" s="126" t="s">
        <v>10548</v>
      </c>
      <c r="L1560" s="127" t="s">
        <v>23</v>
      </c>
      <c r="M1560" s="127" t="s">
        <v>24</v>
      </c>
      <c r="N1560" t="str">
        <f t="shared" si="28"/>
        <v>no es tupa</v>
      </c>
    </row>
    <row r="1561" spans="1:14" ht="96" hidden="1" x14ac:dyDescent="0.25">
      <c r="A1561" s="122">
        <v>1557</v>
      </c>
      <c r="B1561" s="122" t="s">
        <v>2479</v>
      </c>
      <c r="C1561" s="125" t="s">
        <v>20</v>
      </c>
      <c r="D1561" s="122" t="s">
        <v>20</v>
      </c>
      <c r="E1561" s="122" t="s">
        <v>10549</v>
      </c>
      <c r="F1561" s="129" t="s">
        <v>10550</v>
      </c>
      <c r="G1561" s="125">
        <v>43399</v>
      </c>
      <c r="H1561" s="122" t="s">
        <v>10544</v>
      </c>
      <c r="I1561" s="122" t="s">
        <v>6867</v>
      </c>
      <c r="J1561" s="122" t="s">
        <v>7342</v>
      </c>
      <c r="K1561" s="126" t="s">
        <v>10551</v>
      </c>
      <c r="L1561" s="127" t="s">
        <v>23</v>
      </c>
      <c r="M1561" s="127" t="s">
        <v>24</v>
      </c>
      <c r="N1561" t="str">
        <f t="shared" si="28"/>
        <v>no es tupa</v>
      </c>
    </row>
    <row r="1562" spans="1:14" ht="108" hidden="1" x14ac:dyDescent="0.25">
      <c r="A1562" s="122">
        <v>1558</v>
      </c>
      <c r="B1562" s="122" t="s">
        <v>10552</v>
      </c>
      <c r="C1562" s="125" t="s">
        <v>20</v>
      </c>
      <c r="D1562" s="122" t="s">
        <v>20</v>
      </c>
      <c r="E1562" s="123" t="s">
        <v>10553</v>
      </c>
      <c r="F1562" s="129" t="s">
        <v>10554</v>
      </c>
      <c r="G1562" s="125">
        <v>43402</v>
      </c>
      <c r="H1562" s="122" t="s">
        <v>10555</v>
      </c>
      <c r="I1562" s="122" t="s">
        <v>4132</v>
      </c>
      <c r="J1562" s="122" t="s">
        <v>10556</v>
      </c>
      <c r="K1562" s="126" t="s">
        <v>10557</v>
      </c>
      <c r="L1562" s="127" t="s">
        <v>23</v>
      </c>
      <c r="M1562" s="127" t="s">
        <v>24</v>
      </c>
      <c r="N1562" t="str">
        <f t="shared" si="28"/>
        <v>no es tupa</v>
      </c>
    </row>
    <row r="1563" spans="1:14" ht="84" hidden="1" x14ac:dyDescent="0.25">
      <c r="A1563" s="122">
        <v>1559</v>
      </c>
      <c r="B1563" s="122" t="s">
        <v>10558</v>
      </c>
      <c r="C1563" s="125" t="s">
        <v>20</v>
      </c>
      <c r="D1563" s="122" t="s">
        <v>10046</v>
      </c>
      <c r="E1563" s="123" t="s">
        <v>10559</v>
      </c>
      <c r="F1563" s="129" t="s">
        <v>10560</v>
      </c>
      <c r="G1563" s="125">
        <v>43402</v>
      </c>
      <c r="H1563" s="122" t="s">
        <v>10561</v>
      </c>
      <c r="I1563" s="122" t="s">
        <v>179</v>
      </c>
      <c r="J1563" s="122" t="s">
        <v>179</v>
      </c>
      <c r="K1563" s="126" t="s">
        <v>10562</v>
      </c>
      <c r="L1563" s="127" t="s">
        <v>23</v>
      </c>
      <c r="M1563" s="127" t="s">
        <v>24</v>
      </c>
      <c r="N1563" t="str">
        <f t="shared" si="28"/>
        <v>no es tupa</v>
      </c>
    </row>
    <row r="1564" spans="1:14" ht="108" hidden="1" x14ac:dyDescent="0.25">
      <c r="A1564" s="122">
        <v>1560</v>
      </c>
      <c r="B1564" s="122" t="s">
        <v>10563</v>
      </c>
      <c r="C1564" s="125" t="s">
        <v>20</v>
      </c>
      <c r="D1564" s="122" t="s">
        <v>10564</v>
      </c>
      <c r="E1564" s="123" t="s">
        <v>10565</v>
      </c>
      <c r="F1564" s="129" t="s">
        <v>10566</v>
      </c>
      <c r="G1564" s="125">
        <v>43402</v>
      </c>
      <c r="H1564" s="122" t="s">
        <v>10567</v>
      </c>
      <c r="I1564" s="122" t="s">
        <v>179</v>
      </c>
      <c r="J1564" s="122" t="s">
        <v>5173</v>
      </c>
      <c r="K1564" s="126" t="s">
        <v>10568</v>
      </c>
      <c r="L1564" s="127" t="s">
        <v>23</v>
      </c>
      <c r="M1564" s="127" t="s">
        <v>52</v>
      </c>
      <c r="N1564" t="str">
        <f t="shared" si="28"/>
        <v>no es tupa</v>
      </c>
    </row>
    <row r="1565" spans="1:14" ht="96" hidden="1" x14ac:dyDescent="0.25">
      <c r="A1565" s="122">
        <v>1561</v>
      </c>
      <c r="B1565" s="122" t="s">
        <v>10569</v>
      </c>
      <c r="C1565" s="125" t="s">
        <v>20</v>
      </c>
      <c r="D1565" s="122" t="s">
        <v>5783</v>
      </c>
      <c r="E1565" s="123" t="s">
        <v>10570</v>
      </c>
      <c r="F1565" s="129" t="s">
        <v>10571</v>
      </c>
      <c r="G1565" s="125">
        <v>43402</v>
      </c>
      <c r="H1565" s="122" t="s">
        <v>10572</v>
      </c>
      <c r="I1565" s="122" t="s">
        <v>179</v>
      </c>
      <c r="J1565" s="122" t="s">
        <v>179</v>
      </c>
      <c r="K1565" s="126" t="s">
        <v>10573</v>
      </c>
      <c r="L1565" s="127" t="s">
        <v>23</v>
      </c>
      <c r="M1565" s="127" t="s">
        <v>24</v>
      </c>
      <c r="N1565" t="str">
        <f t="shared" si="28"/>
        <v>no es tupa</v>
      </c>
    </row>
    <row r="1566" spans="1:14" ht="84" hidden="1" x14ac:dyDescent="0.25">
      <c r="A1566" s="122">
        <v>1562</v>
      </c>
      <c r="B1566" s="122" t="s">
        <v>10574</v>
      </c>
      <c r="C1566" s="125" t="s">
        <v>20</v>
      </c>
      <c r="D1566" s="122" t="s">
        <v>10575</v>
      </c>
      <c r="E1566" s="123" t="s">
        <v>10576</v>
      </c>
      <c r="F1566" s="129" t="s">
        <v>10577</v>
      </c>
      <c r="G1566" s="125">
        <v>43402</v>
      </c>
      <c r="H1566" s="122" t="s">
        <v>10561</v>
      </c>
      <c r="I1566" s="122" t="s">
        <v>179</v>
      </c>
      <c r="J1566" s="122" t="s">
        <v>179</v>
      </c>
      <c r="K1566" s="126" t="s">
        <v>10578</v>
      </c>
      <c r="L1566" s="127" t="s">
        <v>23</v>
      </c>
      <c r="M1566" s="127" t="s">
        <v>24</v>
      </c>
      <c r="N1566" t="str">
        <f t="shared" si="28"/>
        <v>no es tupa</v>
      </c>
    </row>
    <row r="1567" spans="1:14" ht="108" hidden="1" x14ac:dyDescent="0.25">
      <c r="A1567" s="122">
        <v>1563</v>
      </c>
      <c r="B1567" s="122" t="s">
        <v>10579</v>
      </c>
      <c r="C1567" s="125">
        <v>43403</v>
      </c>
      <c r="D1567" s="122" t="s">
        <v>10580</v>
      </c>
      <c r="E1567" s="123" t="s">
        <v>20</v>
      </c>
      <c r="F1567" s="129" t="s">
        <v>10581</v>
      </c>
      <c r="G1567" s="125">
        <v>43403</v>
      </c>
      <c r="H1567" s="122" t="s">
        <v>10582</v>
      </c>
      <c r="I1567" s="122" t="s">
        <v>191</v>
      </c>
      <c r="J1567" s="122" t="s">
        <v>5442</v>
      </c>
      <c r="K1567" s="126" t="s">
        <v>10583</v>
      </c>
      <c r="L1567" s="127" t="s">
        <v>23</v>
      </c>
      <c r="M1567" s="127" t="s">
        <v>24</v>
      </c>
      <c r="N1567" t="str">
        <f t="shared" si="28"/>
        <v>si</v>
      </c>
    </row>
    <row r="1568" spans="1:14" ht="108" hidden="1" x14ac:dyDescent="0.25">
      <c r="A1568" s="122">
        <v>1564</v>
      </c>
      <c r="B1568" s="122" t="s">
        <v>10584</v>
      </c>
      <c r="C1568" s="125">
        <v>43392</v>
      </c>
      <c r="D1568" s="122" t="s">
        <v>20</v>
      </c>
      <c r="E1568" s="123" t="s">
        <v>10585</v>
      </c>
      <c r="F1568" s="129" t="s">
        <v>10586</v>
      </c>
      <c r="G1568" s="125">
        <v>43403</v>
      </c>
      <c r="H1568" s="122" t="s">
        <v>687</v>
      </c>
      <c r="I1568" s="122" t="s">
        <v>5227</v>
      </c>
      <c r="J1568" s="122" t="s">
        <v>78</v>
      </c>
      <c r="K1568" s="126" t="s">
        <v>10587</v>
      </c>
      <c r="L1568" s="127" t="s">
        <v>23</v>
      </c>
      <c r="M1568" s="127" t="s">
        <v>24</v>
      </c>
      <c r="N1568" t="str">
        <f t="shared" si="28"/>
        <v>no</v>
      </c>
    </row>
    <row r="1569" spans="1:14" ht="108" hidden="1" x14ac:dyDescent="0.25">
      <c r="A1569" s="122">
        <v>1565</v>
      </c>
      <c r="B1569" s="122" t="s">
        <v>10588</v>
      </c>
      <c r="C1569" s="125" t="s">
        <v>20</v>
      </c>
      <c r="D1569" s="122" t="s">
        <v>20</v>
      </c>
      <c r="E1569" s="123" t="s">
        <v>10589</v>
      </c>
      <c r="F1569" s="129" t="s">
        <v>10590</v>
      </c>
      <c r="G1569" s="125">
        <v>43404</v>
      </c>
      <c r="H1569" s="122" t="s">
        <v>3726</v>
      </c>
      <c r="I1569" s="122" t="s">
        <v>4132</v>
      </c>
      <c r="J1569" s="122" t="s">
        <v>10591</v>
      </c>
      <c r="K1569" s="126" t="s">
        <v>10592</v>
      </c>
      <c r="L1569" s="127" t="s">
        <v>23</v>
      </c>
      <c r="M1569" s="127" t="s">
        <v>24</v>
      </c>
      <c r="N1569" t="str">
        <f t="shared" si="28"/>
        <v>no es tupa</v>
      </c>
    </row>
    <row r="1570" spans="1:14" ht="72" hidden="1" x14ac:dyDescent="0.25">
      <c r="A1570" s="122">
        <v>1566</v>
      </c>
      <c r="B1570" s="122" t="s">
        <v>6870</v>
      </c>
      <c r="C1570" s="125" t="s">
        <v>20</v>
      </c>
      <c r="D1570" s="122" t="s">
        <v>10593</v>
      </c>
      <c r="E1570" s="123" t="s">
        <v>20</v>
      </c>
      <c r="F1570" s="129" t="s">
        <v>10594</v>
      </c>
      <c r="G1570" s="125">
        <v>43404</v>
      </c>
      <c r="H1570" s="122" t="s">
        <v>8397</v>
      </c>
      <c r="I1570" s="122" t="s">
        <v>6867</v>
      </c>
      <c r="J1570" s="122" t="s">
        <v>10061</v>
      </c>
      <c r="K1570" s="126" t="s">
        <v>10595</v>
      </c>
      <c r="L1570" s="127" t="s">
        <v>23</v>
      </c>
      <c r="M1570" s="127" t="s">
        <v>24</v>
      </c>
      <c r="N1570" t="str">
        <f t="shared" si="28"/>
        <v>no es tupa</v>
      </c>
    </row>
    <row r="1571" spans="1:14" ht="84" hidden="1" x14ac:dyDescent="0.25">
      <c r="A1571" s="122">
        <v>1567</v>
      </c>
      <c r="B1571" s="122" t="s">
        <v>10541</v>
      </c>
      <c r="C1571" s="125" t="s">
        <v>20</v>
      </c>
      <c r="D1571" s="122" t="s">
        <v>10596</v>
      </c>
      <c r="E1571" s="123" t="s">
        <v>20</v>
      </c>
      <c r="F1571" s="129" t="s">
        <v>10597</v>
      </c>
      <c r="G1571" s="125">
        <v>43404</v>
      </c>
      <c r="H1571" s="122" t="s">
        <v>10598</v>
      </c>
      <c r="I1571" s="122" t="s">
        <v>6867</v>
      </c>
      <c r="J1571" s="122" t="s">
        <v>7342</v>
      </c>
      <c r="K1571" s="126" t="s">
        <v>10599</v>
      </c>
      <c r="L1571" s="127" t="s">
        <v>23</v>
      </c>
      <c r="M1571" s="127" t="s">
        <v>24</v>
      </c>
      <c r="N1571" t="str">
        <f t="shared" si="28"/>
        <v>no es tupa</v>
      </c>
    </row>
    <row r="1572" spans="1:14" ht="84" hidden="1" x14ac:dyDescent="0.25">
      <c r="A1572" s="122">
        <v>1568</v>
      </c>
      <c r="B1572" s="122" t="s">
        <v>6870</v>
      </c>
      <c r="C1572" s="125" t="s">
        <v>20</v>
      </c>
      <c r="D1572" s="122" t="s">
        <v>10600</v>
      </c>
      <c r="E1572" s="123" t="s">
        <v>20</v>
      </c>
      <c r="F1572" s="129" t="s">
        <v>10601</v>
      </c>
      <c r="G1572" s="125">
        <v>43404</v>
      </c>
      <c r="H1572" s="122" t="s">
        <v>8397</v>
      </c>
      <c r="I1572" s="122" t="s">
        <v>6867</v>
      </c>
      <c r="J1572" s="122" t="s">
        <v>10061</v>
      </c>
      <c r="K1572" s="126" t="s">
        <v>10602</v>
      </c>
      <c r="L1572" s="127" t="s">
        <v>23</v>
      </c>
      <c r="M1572" s="127" t="s">
        <v>24</v>
      </c>
      <c r="N1572" t="str">
        <f t="shared" ref="N1572:N1635" si="29">IF(C1572="-","no es tupa",IF(G1572&lt;=C1572,"si","no"))</f>
        <v>no es tupa</v>
      </c>
    </row>
    <row r="1573" spans="1:14" ht="96" hidden="1" x14ac:dyDescent="0.25">
      <c r="A1573" s="122">
        <v>1569</v>
      </c>
      <c r="B1573" s="122" t="s">
        <v>6870</v>
      </c>
      <c r="C1573" s="125" t="s">
        <v>20</v>
      </c>
      <c r="D1573" s="122" t="s">
        <v>10603</v>
      </c>
      <c r="E1573" s="123" t="s">
        <v>20</v>
      </c>
      <c r="F1573" s="129" t="s">
        <v>10604</v>
      </c>
      <c r="G1573" s="125">
        <v>43404</v>
      </c>
      <c r="H1573" s="122" t="s">
        <v>10605</v>
      </c>
      <c r="I1573" s="122" t="s">
        <v>6867</v>
      </c>
      <c r="J1573" s="122" t="s">
        <v>7342</v>
      </c>
      <c r="K1573" s="126" t="s">
        <v>10606</v>
      </c>
      <c r="L1573" s="127" t="s">
        <v>23</v>
      </c>
      <c r="M1573" s="127" t="s">
        <v>24</v>
      </c>
      <c r="N1573" t="str">
        <f t="shared" si="29"/>
        <v>no es tupa</v>
      </c>
    </row>
    <row r="1574" spans="1:14" ht="84" hidden="1" x14ac:dyDescent="0.25">
      <c r="A1574" s="122">
        <v>1570</v>
      </c>
      <c r="B1574" s="122" t="s">
        <v>2479</v>
      </c>
      <c r="C1574" s="125" t="s">
        <v>20</v>
      </c>
      <c r="D1574" s="122" t="s">
        <v>10607</v>
      </c>
      <c r="E1574" s="123" t="s">
        <v>20</v>
      </c>
      <c r="F1574" s="129" t="s">
        <v>10608</v>
      </c>
      <c r="G1574" s="125">
        <v>43404</v>
      </c>
      <c r="H1574" s="122" t="s">
        <v>10609</v>
      </c>
      <c r="I1574" s="122" t="s">
        <v>6867</v>
      </c>
      <c r="J1574" s="122" t="s">
        <v>7342</v>
      </c>
      <c r="K1574" s="126" t="s">
        <v>10610</v>
      </c>
      <c r="L1574" s="127" t="s">
        <v>23</v>
      </c>
      <c r="M1574" s="127" t="s">
        <v>24</v>
      </c>
      <c r="N1574" t="str">
        <f t="shared" si="29"/>
        <v>no es tupa</v>
      </c>
    </row>
    <row r="1575" spans="1:14" ht="72" hidden="1" x14ac:dyDescent="0.25">
      <c r="A1575" s="122">
        <v>1571</v>
      </c>
      <c r="B1575" s="122" t="s">
        <v>6870</v>
      </c>
      <c r="C1575" s="125" t="s">
        <v>20</v>
      </c>
      <c r="D1575" s="122" t="s">
        <v>10611</v>
      </c>
      <c r="E1575" s="123" t="s">
        <v>20</v>
      </c>
      <c r="F1575" s="129" t="s">
        <v>10612</v>
      </c>
      <c r="G1575" s="125">
        <v>43404</v>
      </c>
      <c r="H1575" s="122" t="s">
        <v>10613</v>
      </c>
      <c r="I1575" s="122" t="s">
        <v>6867</v>
      </c>
      <c r="J1575" s="122" t="s">
        <v>7342</v>
      </c>
      <c r="K1575" s="126" t="s">
        <v>10614</v>
      </c>
      <c r="L1575" s="127" t="s">
        <v>23</v>
      </c>
      <c r="M1575" s="127" t="s">
        <v>24</v>
      </c>
      <c r="N1575" t="str">
        <f t="shared" si="29"/>
        <v>no es tupa</v>
      </c>
    </row>
    <row r="1576" spans="1:14" ht="72" hidden="1" x14ac:dyDescent="0.25">
      <c r="A1576" s="122">
        <v>1572</v>
      </c>
      <c r="B1576" s="122" t="s">
        <v>10615</v>
      </c>
      <c r="C1576" s="125" t="s">
        <v>20</v>
      </c>
      <c r="D1576" s="122" t="s">
        <v>20</v>
      </c>
      <c r="E1576" s="122" t="s">
        <v>10616</v>
      </c>
      <c r="F1576" s="129" t="s">
        <v>10617</v>
      </c>
      <c r="G1576" s="125">
        <v>43404</v>
      </c>
      <c r="H1576" s="122" t="s">
        <v>10618</v>
      </c>
      <c r="I1576" s="122" t="s">
        <v>6867</v>
      </c>
      <c r="J1576" s="122" t="s">
        <v>7342</v>
      </c>
      <c r="K1576" s="126" t="s">
        <v>10619</v>
      </c>
      <c r="L1576" s="127" t="s">
        <v>23</v>
      </c>
      <c r="M1576" s="127" t="s">
        <v>24</v>
      </c>
      <c r="N1576" t="str">
        <f t="shared" si="29"/>
        <v>no es tupa</v>
      </c>
    </row>
    <row r="1577" spans="1:14" ht="108" hidden="1" x14ac:dyDescent="0.25">
      <c r="A1577" s="122">
        <v>1573</v>
      </c>
      <c r="B1577" s="122" t="s">
        <v>10620</v>
      </c>
      <c r="C1577" s="125">
        <v>43404</v>
      </c>
      <c r="D1577" s="122" t="s">
        <v>10621</v>
      </c>
      <c r="E1577" s="123" t="s">
        <v>20</v>
      </c>
      <c r="F1577" s="129" t="s">
        <v>10622</v>
      </c>
      <c r="G1577" s="125">
        <v>43404</v>
      </c>
      <c r="H1577" s="122" t="s">
        <v>10623</v>
      </c>
      <c r="I1577" s="122" t="s">
        <v>191</v>
      </c>
      <c r="J1577" s="122" t="s">
        <v>4126</v>
      </c>
      <c r="K1577" s="126" t="s">
        <v>10624</v>
      </c>
      <c r="L1577" s="127" t="s">
        <v>23</v>
      </c>
      <c r="M1577" s="127" t="s">
        <v>24</v>
      </c>
      <c r="N1577" t="str">
        <f t="shared" si="29"/>
        <v>si</v>
      </c>
    </row>
    <row r="1578" spans="1:14" ht="84" hidden="1" x14ac:dyDescent="0.25">
      <c r="A1578" s="122">
        <v>1574</v>
      </c>
      <c r="B1578" s="122" t="s">
        <v>10625</v>
      </c>
      <c r="C1578" s="125" t="s">
        <v>20</v>
      </c>
      <c r="D1578" s="122" t="s">
        <v>5783</v>
      </c>
      <c r="E1578" s="123" t="s">
        <v>10626</v>
      </c>
      <c r="F1578" s="129" t="s">
        <v>10627</v>
      </c>
      <c r="G1578" s="125">
        <v>43404</v>
      </c>
      <c r="H1578" s="122" t="s">
        <v>10628</v>
      </c>
      <c r="I1578" s="122" t="s">
        <v>4132</v>
      </c>
      <c r="J1578" s="122" t="s">
        <v>4133</v>
      </c>
      <c r="K1578" s="126" t="s">
        <v>10629</v>
      </c>
      <c r="L1578" s="127" t="s">
        <v>23</v>
      </c>
      <c r="M1578" s="127" t="s">
        <v>24</v>
      </c>
      <c r="N1578" t="str">
        <f t="shared" si="29"/>
        <v>no es tupa</v>
      </c>
    </row>
    <row r="1579" spans="1:14" ht="84" hidden="1" x14ac:dyDescent="0.25">
      <c r="A1579" s="122">
        <v>1575</v>
      </c>
      <c r="B1579" s="122" t="s">
        <v>10630</v>
      </c>
      <c r="C1579" s="125">
        <v>41641</v>
      </c>
      <c r="D1579" s="122" t="s">
        <v>5783</v>
      </c>
      <c r="E1579" s="123" t="s">
        <v>10631</v>
      </c>
      <c r="F1579" s="129" t="s">
        <v>10632</v>
      </c>
      <c r="G1579" s="125">
        <v>43404</v>
      </c>
      <c r="H1579" s="122" t="s">
        <v>4509</v>
      </c>
      <c r="I1579" s="122" t="s">
        <v>4132</v>
      </c>
      <c r="J1579" s="122" t="s">
        <v>179</v>
      </c>
      <c r="K1579" s="126" t="s">
        <v>10633</v>
      </c>
      <c r="L1579" s="127" t="s">
        <v>23</v>
      </c>
      <c r="M1579" s="127" t="s">
        <v>24</v>
      </c>
      <c r="N1579" t="str">
        <f t="shared" si="29"/>
        <v>no</v>
      </c>
    </row>
    <row r="1580" spans="1:14" ht="48" hidden="1" x14ac:dyDescent="0.25">
      <c r="A1580" s="122">
        <v>1576</v>
      </c>
      <c r="B1580" s="122" t="s">
        <v>10634</v>
      </c>
      <c r="C1580" s="125" t="s">
        <v>20</v>
      </c>
      <c r="D1580" s="122" t="s">
        <v>5783</v>
      </c>
      <c r="E1580" s="123" t="s">
        <v>10635</v>
      </c>
      <c r="F1580" s="129" t="s">
        <v>10636</v>
      </c>
      <c r="G1580" s="125">
        <v>43404</v>
      </c>
      <c r="H1580" s="122" t="s">
        <v>10637</v>
      </c>
      <c r="I1580" s="122" t="s">
        <v>4132</v>
      </c>
      <c r="J1580" s="122" t="s">
        <v>10638</v>
      </c>
      <c r="K1580" s="126" t="s">
        <v>10639</v>
      </c>
      <c r="L1580" s="127" t="s">
        <v>23</v>
      </c>
      <c r="M1580" s="127" t="s">
        <v>24</v>
      </c>
      <c r="N1580" t="str">
        <f t="shared" si="29"/>
        <v>no es tupa</v>
      </c>
    </row>
    <row r="1581" spans="1:14" ht="60" hidden="1" x14ac:dyDescent="0.25">
      <c r="A1581" s="122">
        <v>1577</v>
      </c>
      <c r="B1581" s="122" t="s">
        <v>10640</v>
      </c>
      <c r="C1581" s="125">
        <v>43419</v>
      </c>
      <c r="D1581" s="122" t="s">
        <v>10641</v>
      </c>
      <c r="E1581" s="123" t="s">
        <v>10642</v>
      </c>
      <c r="F1581" s="129" t="s">
        <v>10643</v>
      </c>
      <c r="G1581" s="125">
        <v>43404</v>
      </c>
      <c r="H1581" s="122" t="s">
        <v>3479</v>
      </c>
      <c r="I1581" s="122" t="s">
        <v>6541</v>
      </c>
      <c r="J1581" s="122" t="s">
        <v>2746</v>
      </c>
      <c r="K1581" s="126" t="s">
        <v>10644</v>
      </c>
      <c r="L1581" s="127" t="s">
        <v>23</v>
      </c>
      <c r="M1581" s="127" t="s">
        <v>24</v>
      </c>
      <c r="N1581" t="str">
        <f t="shared" si="29"/>
        <v>si</v>
      </c>
    </row>
    <row r="1582" spans="1:14" ht="60" hidden="1" x14ac:dyDescent="0.25">
      <c r="A1582" s="122">
        <v>1578</v>
      </c>
      <c r="B1582" s="122" t="s">
        <v>10645</v>
      </c>
      <c r="C1582" s="125">
        <v>43419</v>
      </c>
      <c r="D1582" s="122" t="s">
        <v>10646</v>
      </c>
      <c r="E1582" s="123" t="s">
        <v>10647</v>
      </c>
      <c r="F1582" s="129" t="s">
        <v>10648</v>
      </c>
      <c r="G1582" s="125">
        <v>43404</v>
      </c>
      <c r="H1582" s="122" t="s">
        <v>3959</v>
      </c>
      <c r="I1582" s="122" t="s">
        <v>6541</v>
      </c>
      <c r="J1582" s="122" t="s">
        <v>2746</v>
      </c>
      <c r="K1582" s="126" t="s">
        <v>10649</v>
      </c>
      <c r="L1582" s="127" t="s">
        <v>23</v>
      </c>
      <c r="M1582" s="127" t="s">
        <v>24</v>
      </c>
      <c r="N1582" t="str">
        <f t="shared" si="29"/>
        <v>si</v>
      </c>
    </row>
    <row r="1583" spans="1:14" ht="84" hidden="1" x14ac:dyDescent="0.25">
      <c r="A1583" s="122">
        <v>1579</v>
      </c>
      <c r="B1583" s="122" t="s">
        <v>6870</v>
      </c>
      <c r="C1583" s="125" t="s">
        <v>20</v>
      </c>
      <c r="D1583" s="122" t="s">
        <v>10650</v>
      </c>
      <c r="E1583" s="123" t="s">
        <v>20</v>
      </c>
      <c r="F1583" s="129" t="s">
        <v>10651</v>
      </c>
      <c r="G1583" s="125">
        <v>43404</v>
      </c>
      <c r="H1583" s="122" t="s">
        <v>10028</v>
      </c>
      <c r="I1583" s="122" t="s">
        <v>6867</v>
      </c>
      <c r="J1583" s="122" t="s">
        <v>10061</v>
      </c>
      <c r="K1583" s="126" t="s">
        <v>10652</v>
      </c>
      <c r="L1583" s="127" t="s">
        <v>23</v>
      </c>
      <c r="M1583" s="127" t="s">
        <v>24</v>
      </c>
      <c r="N1583" t="str">
        <f t="shared" si="29"/>
        <v>no es tupa</v>
      </c>
    </row>
    <row r="1584" spans="1:14" ht="72" hidden="1" x14ac:dyDescent="0.25">
      <c r="A1584" s="122">
        <v>1580</v>
      </c>
      <c r="B1584" s="122" t="s">
        <v>10653</v>
      </c>
      <c r="C1584" s="125">
        <v>43404</v>
      </c>
      <c r="D1584" s="122" t="s">
        <v>20</v>
      </c>
      <c r="E1584" s="123" t="s">
        <v>10654</v>
      </c>
      <c r="F1584" s="129" t="s">
        <v>10655</v>
      </c>
      <c r="G1584" s="125">
        <v>43404</v>
      </c>
      <c r="H1584" s="122" t="s">
        <v>4795</v>
      </c>
      <c r="I1584" s="122" t="s">
        <v>5227</v>
      </c>
      <c r="J1584" s="122" t="s">
        <v>78</v>
      </c>
      <c r="K1584" s="126" t="s">
        <v>10656</v>
      </c>
      <c r="L1584" s="127" t="s">
        <v>36</v>
      </c>
      <c r="M1584" s="127" t="s">
        <v>24</v>
      </c>
      <c r="N1584" t="str">
        <f t="shared" si="29"/>
        <v>si</v>
      </c>
    </row>
    <row r="1585" spans="1:14" ht="108" hidden="1" x14ac:dyDescent="0.25">
      <c r="A1585" s="122">
        <v>1581</v>
      </c>
      <c r="B1585" s="122" t="s">
        <v>10657</v>
      </c>
      <c r="C1585" s="125">
        <v>43412</v>
      </c>
      <c r="D1585" s="122" t="s">
        <v>20</v>
      </c>
      <c r="E1585" s="123" t="s">
        <v>10658</v>
      </c>
      <c r="F1585" s="129" t="s">
        <v>10659</v>
      </c>
      <c r="G1585" s="125">
        <v>43404</v>
      </c>
      <c r="H1585" s="122" t="s">
        <v>10660</v>
      </c>
      <c r="I1585" s="122" t="s">
        <v>6587</v>
      </c>
      <c r="J1585" s="122" t="s">
        <v>5632</v>
      </c>
      <c r="K1585" s="126" t="s">
        <v>10661</v>
      </c>
      <c r="L1585" s="127" t="s">
        <v>36</v>
      </c>
      <c r="M1585" s="127" t="s">
        <v>24</v>
      </c>
      <c r="N1585" t="str">
        <f t="shared" si="29"/>
        <v>si</v>
      </c>
    </row>
    <row r="1586" spans="1:14" ht="84" hidden="1" x14ac:dyDescent="0.25">
      <c r="A1586" s="122">
        <v>1582</v>
      </c>
      <c r="B1586" s="122" t="s">
        <v>10662</v>
      </c>
      <c r="C1586" s="125">
        <v>43416</v>
      </c>
      <c r="D1586" s="122" t="s">
        <v>10663</v>
      </c>
      <c r="E1586" s="123" t="s">
        <v>10664</v>
      </c>
      <c r="F1586" s="129" t="s">
        <v>10665</v>
      </c>
      <c r="G1586" s="125">
        <v>43410</v>
      </c>
      <c r="H1586" s="122" t="s">
        <v>10666</v>
      </c>
      <c r="I1586" s="122" t="s">
        <v>5546</v>
      </c>
      <c r="J1586" s="122" t="s">
        <v>4155</v>
      </c>
      <c r="K1586" s="126" t="s">
        <v>10667</v>
      </c>
      <c r="L1586" s="127" t="s">
        <v>36</v>
      </c>
      <c r="M1586" s="127" t="s">
        <v>52</v>
      </c>
      <c r="N1586" t="str">
        <f t="shared" si="29"/>
        <v>si</v>
      </c>
    </row>
    <row r="1587" spans="1:14" ht="108" hidden="1" x14ac:dyDescent="0.25">
      <c r="A1587" s="122">
        <v>1583</v>
      </c>
      <c r="B1587" s="122" t="s">
        <v>10668</v>
      </c>
      <c r="C1587" s="125" t="s">
        <v>20</v>
      </c>
      <c r="D1587" s="122" t="s">
        <v>5783</v>
      </c>
      <c r="E1587" s="123" t="s">
        <v>10669</v>
      </c>
      <c r="F1587" s="129" t="s">
        <v>10670</v>
      </c>
      <c r="G1587" s="125">
        <v>43410</v>
      </c>
      <c r="H1587" s="122" t="s">
        <v>7189</v>
      </c>
      <c r="I1587" s="122" t="s">
        <v>4132</v>
      </c>
      <c r="J1587" s="122" t="s">
        <v>179</v>
      </c>
      <c r="K1587" s="126" t="s">
        <v>10671</v>
      </c>
      <c r="L1587" s="127" t="s">
        <v>23</v>
      </c>
      <c r="M1587" s="127" t="s">
        <v>24</v>
      </c>
      <c r="N1587" t="str">
        <f t="shared" si="29"/>
        <v>no es tupa</v>
      </c>
    </row>
    <row r="1588" spans="1:14" ht="96" hidden="1" x14ac:dyDescent="0.25">
      <c r="A1588" s="122">
        <v>1584</v>
      </c>
      <c r="B1588" s="122" t="s">
        <v>10672</v>
      </c>
      <c r="C1588" s="125" t="s">
        <v>20</v>
      </c>
      <c r="D1588" s="122" t="s">
        <v>5783</v>
      </c>
      <c r="E1588" s="123" t="s">
        <v>10673</v>
      </c>
      <c r="F1588" s="129" t="s">
        <v>10674</v>
      </c>
      <c r="G1588" s="125">
        <v>43410</v>
      </c>
      <c r="H1588" s="122" t="s">
        <v>10675</v>
      </c>
      <c r="I1588" s="122" t="s">
        <v>4223</v>
      </c>
      <c r="J1588" s="122" t="s">
        <v>179</v>
      </c>
      <c r="K1588" s="126" t="s">
        <v>10676</v>
      </c>
      <c r="L1588" s="127" t="s">
        <v>23</v>
      </c>
      <c r="M1588" s="127" t="s">
        <v>24</v>
      </c>
      <c r="N1588" t="str">
        <f t="shared" si="29"/>
        <v>no es tupa</v>
      </c>
    </row>
    <row r="1589" spans="1:14" ht="84" hidden="1" x14ac:dyDescent="0.25">
      <c r="A1589" s="122">
        <v>1585</v>
      </c>
      <c r="B1589" s="122" t="s">
        <v>10615</v>
      </c>
      <c r="C1589" s="125" t="s">
        <v>20</v>
      </c>
      <c r="D1589" s="123" t="s">
        <v>10677</v>
      </c>
      <c r="E1589" s="123" t="s">
        <v>20</v>
      </c>
      <c r="F1589" s="129" t="s">
        <v>10678</v>
      </c>
      <c r="G1589" s="125">
        <v>43410</v>
      </c>
      <c r="H1589" s="122" t="s">
        <v>10679</v>
      </c>
      <c r="I1589" s="122" t="s">
        <v>6867</v>
      </c>
      <c r="J1589" s="122" t="s">
        <v>10680</v>
      </c>
      <c r="K1589" s="126" t="s">
        <v>10681</v>
      </c>
      <c r="L1589" s="127" t="s">
        <v>23</v>
      </c>
      <c r="M1589" s="127" t="s">
        <v>24</v>
      </c>
      <c r="N1589" t="str">
        <f t="shared" si="29"/>
        <v>no es tupa</v>
      </c>
    </row>
    <row r="1590" spans="1:14" ht="84" hidden="1" x14ac:dyDescent="0.25">
      <c r="A1590" s="122">
        <v>1586</v>
      </c>
      <c r="B1590" s="122" t="s">
        <v>10615</v>
      </c>
      <c r="C1590" s="125" t="s">
        <v>20</v>
      </c>
      <c r="D1590" s="123" t="s">
        <v>10682</v>
      </c>
      <c r="E1590" s="123" t="s">
        <v>20</v>
      </c>
      <c r="F1590" s="129" t="s">
        <v>10683</v>
      </c>
      <c r="G1590" s="125">
        <v>43410</v>
      </c>
      <c r="H1590" s="122" t="s">
        <v>10684</v>
      </c>
      <c r="I1590" s="122" t="s">
        <v>6867</v>
      </c>
      <c r="J1590" s="122" t="s">
        <v>10680</v>
      </c>
      <c r="K1590" s="126" t="s">
        <v>10685</v>
      </c>
      <c r="L1590" s="127" t="s">
        <v>23</v>
      </c>
      <c r="M1590" s="127" t="s">
        <v>24</v>
      </c>
      <c r="N1590" t="str">
        <f t="shared" si="29"/>
        <v>no es tupa</v>
      </c>
    </row>
    <row r="1591" spans="1:14" ht="84" hidden="1" x14ac:dyDescent="0.25">
      <c r="A1591" s="122">
        <v>1587</v>
      </c>
      <c r="B1591" s="122" t="s">
        <v>10615</v>
      </c>
      <c r="C1591" s="125" t="s">
        <v>20</v>
      </c>
      <c r="D1591" s="123" t="s">
        <v>10686</v>
      </c>
      <c r="E1591" s="123" t="s">
        <v>20</v>
      </c>
      <c r="F1591" s="129" t="s">
        <v>10687</v>
      </c>
      <c r="G1591" s="125">
        <v>43410</v>
      </c>
      <c r="H1591" s="122" t="s">
        <v>10688</v>
      </c>
      <c r="I1591" s="122" t="s">
        <v>6867</v>
      </c>
      <c r="J1591" s="122" t="s">
        <v>10680</v>
      </c>
      <c r="K1591" s="126" t="s">
        <v>10689</v>
      </c>
      <c r="L1591" s="127" t="s">
        <v>23</v>
      </c>
      <c r="M1591" s="127" t="s">
        <v>24</v>
      </c>
      <c r="N1591" t="str">
        <f t="shared" si="29"/>
        <v>no es tupa</v>
      </c>
    </row>
    <row r="1592" spans="1:14" ht="84" hidden="1" x14ac:dyDescent="0.25">
      <c r="A1592" s="122">
        <v>1588</v>
      </c>
      <c r="B1592" s="122" t="s">
        <v>9623</v>
      </c>
      <c r="C1592" s="125" t="s">
        <v>20</v>
      </c>
      <c r="D1592" s="122" t="s">
        <v>5783</v>
      </c>
      <c r="E1592" s="123" t="s">
        <v>10690</v>
      </c>
      <c r="F1592" s="129" t="s">
        <v>10691</v>
      </c>
      <c r="G1592" s="125">
        <v>43410</v>
      </c>
      <c r="H1592" s="122" t="s">
        <v>5780</v>
      </c>
      <c r="I1592" s="122" t="s">
        <v>4132</v>
      </c>
      <c r="J1592" s="122" t="s">
        <v>179</v>
      </c>
      <c r="K1592" s="126" t="s">
        <v>10692</v>
      </c>
      <c r="L1592" s="127" t="s">
        <v>23</v>
      </c>
      <c r="M1592" s="127" t="s">
        <v>24</v>
      </c>
      <c r="N1592" t="str">
        <f t="shared" si="29"/>
        <v>no es tupa</v>
      </c>
    </row>
    <row r="1593" spans="1:14" ht="96" hidden="1" x14ac:dyDescent="0.25">
      <c r="A1593" s="122">
        <v>1589</v>
      </c>
      <c r="B1593" s="122" t="s">
        <v>10693</v>
      </c>
      <c r="C1593" s="125">
        <v>43412</v>
      </c>
      <c r="D1593" s="122" t="s">
        <v>20</v>
      </c>
      <c r="E1593" s="123" t="s">
        <v>10694</v>
      </c>
      <c r="F1593" s="129" t="s">
        <v>10695</v>
      </c>
      <c r="G1593" s="125">
        <v>43410</v>
      </c>
      <c r="H1593" s="122" t="s">
        <v>10696</v>
      </c>
      <c r="I1593" s="122" t="s">
        <v>5227</v>
      </c>
      <c r="J1593" s="122" t="s">
        <v>78</v>
      </c>
      <c r="K1593" s="126" t="s">
        <v>10697</v>
      </c>
      <c r="L1593" s="127" t="s">
        <v>3698</v>
      </c>
      <c r="M1593" s="127" t="s">
        <v>24</v>
      </c>
      <c r="N1593" t="str">
        <f t="shared" si="29"/>
        <v>si</v>
      </c>
    </row>
    <row r="1594" spans="1:14" ht="72" hidden="1" x14ac:dyDescent="0.25">
      <c r="A1594" s="122">
        <v>1590</v>
      </c>
      <c r="B1594" s="122" t="s">
        <v>10698</v>
      </c>
      <c r="C1594" s="125">
        <v>43423</v>
      </c>
      <c r="D1594" s="122" t="s">
        <v>20</v>
      </c>
      <c r="E1594" s="123" t="s">
        <v>10699</v>
      </c>
      <c r="F1594" s="129" t="s">
        <v>10700</v>
      </c>
      <c r="G1594" s="125">
        <v>43410</v>
      </c>
      <c r="H1594" s="122" t="s">
        <v>10701</v>
      </c>
      <c r="I1594" s="122" t="s">
        <v>5227</v>
      </c>
      <c r="J1594" s="122" t="s">
        <v>6570</v>
      </c>
      <c r="K1594" s="126" t="s">
        <v>10702</v>
      </c>
      <c r="L1594" s="127" t="s">
        <v>36</v>
      </c>
      <c r="M1594" s="127" t="s">
        <v>24</v>
      </c>
      <c r="N1594" t="str">
        <f t="shared" si="29"/>
        <v>si</v>
      </c>
    </row>
    <row r="1595" spans="1:14" ht="72" hidden="1" x14ac:dyDescent="0.25">
      <c r="A1595" s="122">
        <v>1591</v>
      </c>
      <c r="B1595" s="122" t="s">
        <v>10703</v>
      </c>
      <c r="C1595" s="125">
        <v>43423</v>
      </c>
      <c r="D1595" s="122" t="s">
        <v>20</v>
      </c>
      <c r="E1595" s="123" t="s">
        <v>10704</v>
      </c>
      <c r="F1595" s="129" t="s">
        <v>10705</v>
      </c>
      <c r="G1595" s="125">
        <v>43410</v>
      </c>
      <c r="H1595" s="122" t="s">
        <v>10701</v>
      </c>
      <c r="I1595" s="122" t="s">
        <v>5227</v>
      </c>
      <c r="J1595" s="122" t="s">
        <v>6570</v>
      </c>
      <c r="K1595" s="126" t="s">
        <v>10706</v>
      </c>
      <c r="L1595" s="127" t="s">
        <v>36</v>
      </c>
      <c r="M1595" s="127" t="s">
        <v>24</v>
      </c>
      <c r="N1595" t="str">
        <f t="shared" si="29"/>
        <v>si</v>
      </c>
    </row>
    <row r="1596" spans="1:14" ht="96" hidden="1" x14ac:dyDescent="0.25">
      <c r="A1596" s="122">
        <v>1592</v>
      </c>
      <c r="B1596" s="122" t="s">
        <v>10707</v>
      </c>
      <c r="C1596" s="125" t="s">
        <v>20</v>
      </c>
      <c r="D1596" s="122" t="s">
        <v>20</v>
      </c>
      <c r="E1596" s="123" t="s">
        <v>10708</v>
      </c>
      <c r="F1596" s="129" t="s">
        <v>10709</v>
      </c>
      <c r="G1596" s="125">
        <v>43410</v>
      </c>
      <c r="H1596" s="122" t="s">
        <v>6669</v>
      </c>
      <c r="I1596" s="122" t="s">
        <v>179</v>
      </c>
      <c r="J1596" s="122" t="s">
        <v>10710</v>
      </c>
      <c r="K1596" s="126" t="s">
        <v>10711</v>
      </c>
      <c r="L1596" s="127" t="s">
        <v>23</v>
      </c>
      <c r="M1596" s="127" t="s">
        <v>24</v>
      </c>
      <c r="N1596" t="str">
        <f t="shared" si="29"/>
        <v>no es tupa</v>
      </c>
    </row>
    <row r="1597" spans="1:14" ht="84" hidden="1" x14ac:dyDescent="0.25">
      <c r="A1597" s="122">
        <v>1593</v>
      </c>
      <c r="B1597" s="122" t="s">
        <v>10712</v>
      </c>
      <c r="C1597" s="125" t="s">
        <v>20</v>
      </c>
      <c r="D1597" s="122" t="s">
        <v>20</v>
      </c>
      <c r="E1597" s="123" t="s">
        <v>10713</v>
      </c>
      <c r="F1597" s="129" t="s">
        <v>10714</v>
      </c>
      <c r="G1597" s="125">
        <v>43411</v>
      </c>
      <c r="H1597" s="122" t="s">
        <v>2956</v>
      </c>
      <c r="I1597" s="122" t="s">
        <v>179</v>
      </c>
      <c r="J1597" s="122" t="s">
        <v>10715</v>
      </c>
      <c r="K1597" s="126" t="s">
        <v>10716</v>
      </c>
      <c r="L1597" s="127" t="s">
        <v>23</v>
      </c>
      <c r="M1597" s="127" t="s">
        <v>24</v>
      </c>
      <c r="N1597" t="str">
        <f t="shared" si="29"/>
        <v>no es tupa</v>
      </c>
    </row>
    <row r="1598" spans="1:14" ht="72" hidden="1" x14ac:dyDescent="0.25">
      <c r="A1598" s="122">
        <v>1594</v>
      </c>
      <c r="B1598" s="122" t="s">
        <v>10717</v>
      </c>
      <c r="C1598" s="125">
        <v>43369</v>
      </c>
      <c r="D1598" s="122" t="s">
        <v>10718</v>
      </c>
      <c r="E1598" s="123" t="s">
        <v>10719</v>
      </c>
      <c r="F1598" s="129" t="s">
        <v>10720</v>
      </c>
      <c r="G1598" s="125">
        <v>43411</v>
      </c>
      <c r="H1598" s="122" t="s">
        <v>10721</v>
      </c>
      <c r="I1598" s="122" t="s">
        <v>6541</v>
      </c>
      <c r="J1598" s="122" t="s">
        <v>2746</v>
      </c>
      <c r="K1598" s="126" t="s">
        <v>10722</v>
      </c>
      <c r="L1598" s="127" t="s">
        <v>23</v>
      </c>
      <c r="M1598" s="127" t="s">
        <v>24</v>
      </c>
      <c r="N1598" t="str">
        <f t="shared" si="29"/>
        <v>no</v>
      </c>
    </row>
    <row r="1599" spans="1:14" ht="96" hidden="1" x14ac:dyDescent="0.25">
      <c r="A1599" s="122">
        <v>1595</v>
      </c>
      <c r="B1599" s="122" t="s">
        <v>10723</v>
      </c>
      <c r="C1599" s="125">
        <v>43279</v>
      </c>
      <c r="D1599" s="122" t="s">
        <v>10724</v>
      </c>
      <c r="E1599" s="123" t="s">
        <v>10725</v>
      </c>
      <c r="F1599" s="129" t="s">
        <v>10726</v>
      </c>
      <c r="G1599" s="125">
        <v>43411</v>
      </c>
      <c r="H1599" s="122" t="s">
        <v>1154</v>
      </c>
      <c r="I1599" s="122" t="s">
        <v>5536</v>
      </c>
      <c r="J1599" s="122" t="s">
        <v>4237</v>
      </c>
      <c r="K1599" s="126" t="s">
        <v>10727</v>
      </c>
      <c r="L1599" s="127" t="s">
        <v>36</v>
      </c>
      <c r="M1599" s="127" t="s">
        <v>24</v>
      </c>
      <c r="N1599" t="str">
        <f t="shared" si="29"/>
        <v>no</v>
      </c>
    </row>
    <row r="1600" spans="1:14" ht="108" hidden="1" x14ac:dyDescent="0.25">
      <c r="A1600" s="122">
        <v>1596</v>
      </c>
      <c r="B1600" s="122" t="s">
        <v>10728</v>
      </c>
      <c r="C1600" s="125">
        <v>43423</v>
      </c>
      <c r="D1600" s="123" t="s">
        <v>10729</v>
      </c>
      <c r="E1600" s="123" t="s">
        <v>10730</v>
      </c>
      <c r="F1600" s="129" t="s">
        <v>10731</v>
      </c>
      <c r="G1600" s="125">
        <v>43411</v>
      </c>
      <c r="H1600" s="122" t="s">
        <v>10732</v>
      </c>
      <c r="I1600" s="122" t="s">
        <v>191</v>
      </c>
      <c r="J1600" s="122" t="s">
        <v>5442</v>
      </c>
      <c r="K1600" s="126" t="s">
        <v>10733</v>
      </c>
      <c r="L1600" s="127" t="s">
        <v>23</v>
      </c>
      <c r="M1600" s="127" t="s">
        <v>24</v>
      </c>
      <c r="N1600" t="str">
        <f t="shared" si="29"/>
        <v>si</v>
      </c>
    </row>
    <row r="1601" spans="1:14" ht="36" hidden="1" x14ac:dyDescent="0.25">
      <c r="A1601" s="122">
        <v>1597</v>
      </c>
      <c r="B1601" s="122" t="s">
        <v>10734</v>
      </c>
      <c r="C1601" s="125" t="s">
        <v>20</v>
      </c>
      <c r="D1601" s="122" t="s">
        <v>20</v>
      </c>
      <c r="E1601" s="123" t="s">
        <v>10735</v>
      </c>
      <c r="F1601" s="129" t="s">
        <v>10736</v>
      </c>
      <c r="G1601" s="125">
        <v>43411</v>
      </c>
      <c r="H1601" s="122" t="s">
        <v>4424</v>
      </c>
      <c r="I1601" s="122" t="s">
        <v>179</v>
      </c>
      <c r="J1601" s="122" t="s">
        <v>179</v>
      </c>
      <c r="K1601" s="126" t="s">
        <v>10737</v>
      </c>
      <c r="L1601" s="127" t="s">
        <v>23</v>
      </c>
      <c r="M1601" s="127" t="s">
        <v>24</v>
      </c>
      <c r="N1601" t="str">
        <f t="shared" si="29"/>
        <v>no es tupa</v>
      </c>
    </row>
    <row r="1602" spans="1:14" ht="48" hidden="1" x14ac:dyDescent="0.25">
      <c r="A1602" s="122">
        <v>1598</v>
      </c>
      <c r="B1602" s="122" t="s">
        <v>10738</v>
      </c>
      <c r="C1602" s="125" t="s">
        <v>20</v>
      </c>
      <c r="D1602" s="122" t="s">
        <v>20</v>
      </c>
      <c r="E1602" s="123" t="s">
        <v>10739</v>
      </c>
      <c r="F1602" s="129" t="s">
        <v>10740</v>
      </c>
      <c r="G1602" s="125">
        <v>43411</v>
      </c>
      <c r="H1602" s="122" t="s">
        <v>4418</v>
      </c>
      <c r="I1602" s="122" t="s">
        <v>179</v>
      </c>
      <c r="J1602" s="122" t="s">
        <v>179</v>
      </c>
      <c r="K1602" s="126" t="s">
        <v>10741</v>
      </c>
      <c r="L1602" s="127" t="s">
        <v>23</v>
      </c>
      <c r="M1602" s="127" t="s">
        <v>24</v>
      </c>
      <c r="N1602" t="str">
        <f t="shared" si="29"/>
        <v>no es tupa</v>
      </c>
    </row>
    <row r="1603" spans="1:14" ht="96" hidden="1" x14ac:dyDescent="0.25">
      <c r="A1603" s="122">
        <v>1599</v>
      </c>
      <c r="B1603" s="122" t="s">
        <v>10742</v>
      </c>
      <c r="C1603" s="125">
        <v>43420</v>
      </c>
      <c r="D1603" s="122" t="s">
        <v>10743</v>
      </c>
      <c r="E1603" s="123" t="s">
        <v>10744</v>
      </c>
      <c r="F1603" s="129" t="s">
        <v>10745</v>
      </c>
      <c r="G1603" s="125">
        <v>43411</v>
      </c>
      <c r="H1603" s="122" t="s">
        <v>10746</v>
      </c>
      <c r="I1603" s="122" t="s">
        <v>5552</v>
      </c>
      <c r="J1603" s="122" t="s">
        <v>5553</v>
      </c>
      <c r="K1603" s="126" t="s">
        <v>10747</v>
      </c>
      <c r="L1603" s="127" t="s">
        <v>36</v>
      </c>
      <c r="M1603" s="127" t="s">
        <v>24</v>
      </c>
      <c r="N1603" t="str">
        <f t="shared" si="29"/>
        <v>si</v>
      </c>
    </row>
    <row r="1604" spans="1:14" ht="108" hidden="1" x14ac:dyDescent="0.25">
      <c r="A1604" s="122">
        <v>1600</v>
      </c>
      <c r="B1604" s="122" t="s">
        <v>10748</v>
      </c>
      <c r="C1604" s="125">
        <v>43411</v>
      </c>
      <c r="D1604" s="122" t="s">
        <v>10749</v>
      </c>
      <c r="E1604" s="123" t="s">
        <v>20</v>
      </c>
      <c r="F1604" s="129" t="s">
        <v>10750</v>
      </c>
      <c r="G1604" s="125">
        <v>43411</v>
      </c>
      <c r="H1604" s="122" t="s">
        <v>10751</v>
      </c>
      <c r="I1604" s="122" t="s">
        <v>191</v>
      </c>
      <c r="J1604" s="122" t="s">
        <v>5442</v>
      </c>
      <c r="K1604" s="126" t="s">
        <v>10752</v>
      </c>
      <c r="L1604" s="127" t="s">
        <v>23</v>
      </c>
      <c r="M1604" s="127" t="s">
        <v>24</v>
      </c>
      <c r="N1604" t="str">
        <f t="shared" si="29"/>
        <v>si</v>
      </c>
    </row>
    <row r="1605" spans="1:14" ht="60" hidden="1" x14ac:dyDescent="0.25">
      <c r="A1605" s="122">
        <v>1601</v>
      </c>
      <c r="B1605" s="122" t="s">
        <v>10753</v>
      </c>
      <c r="C1605" s="125">
        <v>43420</v>
      </c>
      <c r="D1605" s="122" t="s">
        <v>10754</v>
      </c>
      <c r="E1605" s="123" t="s">
        <v>10755</v>
      </c>
      <c r="F1605" s="129" t="s">
        <v>10756</v>
      </c>
      <c r="G1605" s="125">
        <v>43411</v>
      </c>
      <c r="H1605" s="122" t="s">
        <v>10757</v>
      </c>
      <c r="I1605" s="122" t="s">
        <v>6541</v>
      </c>
      <c r="J1605" s="122" t="s">
        <v>2746</v>
      </c>
      <c r="K1605" s="126" t="s">
        <v>10758</v>
      </c>
      <c r="L1605" s="127" t="s">
        <v>23</v>
      </c>
      <c r="M1605" s="127" t="s">
        <v>24</v>
      </c>
      <c r="N1605" t="str">
        <f t="shared" si="29"/>
        <v>si</v>
      </c>
    </row>
    <row r="1606" spans="1:14" ht="84" hidden="1" x14ac:dyDescent="0.25">
      <c r="A1606" s="122">
        <v>1602</v>
      </c>
      <c r="B1606" s="122" t="s">
        <v>10759</v>
      </c>
      <c r="C1606" s="125" t="s">
        <v>20</v>
      </c>
      <c r="D1606" s="122" t="s">
        <v>5783</v>
      </c>
      <c r="E1606" s="123" t="s">
        <v>10760</v>
      </c>
      <c r="F1606" s="129" t="s">
        <v>10761</v>
      </c>
      <c r="G1606" s="125">
        <v>43411</v>
      </c>
      <c r="H1606" s="122" t="s">
        <v>10762</v>
      </c>
      <c r="I1606" s="122" t="s">
        <v>4223</v>
      </c>
      <c r="J1606" s="122" t="s">
        <v>4224</v>
      </c>
      <c r="K1606" s="126" t="s">
        <v>10763</v>
      </c>
      <c r="L1606" s="127" t="s">
        <v>23</v>
      </c>
      <c r="M1606" s="127" t="s">
        <v>24</v>
      </c>
      <c r="N1606" t="str">
        <f t="shared" si="29"/>
        <v>no es tupa</v>
      </c>
    </row>
    <row r="1607" spans="1:14" ht="72" hidden="1" x14ac:dyDescent="0.25">
      <c r="A1607" s="122">
        <v>1603</v>
      </c>
      <c r="B1607" s="122" t="s">
        <v>10764</v>
      </c>
      <c r="C1607" s="125" t="s">
        <v>20</v>
      </c>
      <c r="D1607" s="122" t="s">
        <v>5783</v>
      </c>
      <c r="E1607" s="123" t="s">
        <v>10765</v>
      </c>
      <c r="F1607" s="129" t="s">
        <v>10766</v>
      </c>
      <c r="G1607" s="125">
        <v>43411</v>
      </c>
      <c r="H1607" s="122" t="s">
        <v>3082</v>
      </c>
      <c r="I1607" s="122" t="s">
        <v>4249</v>
      </c>
      <c r="J1607" s="122" t="s">
        <v>4224</v>
      </c>
      <c r="K1607" s="126" t="s">
        <v>10767</v>
      </c>
      <c r="L1607" s="127" t="s">
        <v>23</v>
      </c>
      <c r="M1607" s="127" t="s">
        <v>24</v>
      </c>
      <c r="N1607" t="str">
        <f t="shared" si="29"/>
        <v>no es tupa</v>
      </c>
    </row>
    <row r="1608" spans="1:14" ht="120" hidden="1" x14ac:dyDescent="0.25">
      <c r="A1608" s="122">
        <v>1604</v>
      </c>
      <c r="B1608" s="122" t="s">
        <v>10768</v>
      </c>
      <c r="C1608" s="125">
        <v>43417</v>
      </c>
      <c r="D1608" s="122" t="s">
        <v>10769</v>
      </c>
      <c r="E1608" s="123" t="s">
        <v>10770</v>
      </c>
      <c r="F1608" s="129" t="s">
        <v>10771</v>
      </c>
      <c r="G1608" s="125">
        <v>43412</v>
      </c>
      <c r="H1608" s="122" t="s">
        <v>1876</v>
      </c>
      <c r="I1608" s="122" t="s">
        <v>6587</v>
      </c>
      <c r="J1608" s="122" t="s">
        <v>6588</v>
      </c>
      <c r="K1608" s="126" t="s">
        <v>10772</v>
      </c>
      <c r="L1608" s="127" t="s">
        <v>36</v>
      </c>
      <c r="M1608" s="127" t="s">
        <v>24</v>
      </c>
      <c r="N1608" t="str">
        <f t="shared" si="29"/>
        <v>si</v>
      </c>
    </row>
    <row r="1609" spans="1:14" ht="132" hidden="1" x14ac:dyDescent="0.25">
      <c r="A1609" s="122">
        <v>1605</v>
      </c>
      <c r="B1609" s="122" t="s">
        <v>10773</v>
      </c>
      <c r="C1609" s="125">
        <v>43419</v>
      </c>
      <c r="D1609" s="122" t="s">
        <v>10774</v>
      </c>
      <c r="E1609" s="123" t="s">
        <v>10775</v>
      </c>
      <c r="F1609" s="129" t="s">
        <v>10776</v>
      </c>
      <c r="G1609" s="125">
        <v>43412</v>
      </c>
      <c r="H1609" s="122" t="s">
        <v>6036</v>
      </c>
      <c r="I1609" s="122" t="s">
        <v>5536</v>
      </c>
      <c r="J1609" s="122" t="s">
        <v>4237</v>
      </c>
      <c r="K1609" s="126" t="s">
        <v>10777</v>
      </c>
      <c r="L1609" s="127" t="s">
        <v>3698</v>
      </c>
      <c r="M1609" s="127" t="s">
        <v>24</v>
      </c>
      <c r="N1609" t="str">
        <f t="shared" si="29"/>
        <v>si</v>
      </c>
    </row>
    <row r="1610" spans="1:14" ht="96" hidden="1" x14ac:dyDescent="0.25">
      <c r="A1610" s="122">
        <v>1606</v>
      </c>
      <c r="B1610" s="122" t="s">
        <v>10778</v>
      </c>
      <c r="C1610" s="125" t="s">
        <v>20</v>
      </c>
      <c r="D1610" s="122" t="s">
        <v>20</v>
      </c>
      <c r="E1610" s="123" t="s">
        <v>10779</v>
      </c>
      <c r="F1610" s="129" t="s">
        <v>10780</v>
      </c>
      <c r="G1610" s="125">
        <v>43412</v>
      </c>
      <c r="H1610" s="122" t="s">
        <v>10781</v>
      </c>
      <c r="I1610" s="122" t="s">
        <v>179</v>
      </c>
      <c r="J1610" s="122" t="s">
        <v>10782</v>
      </c>
      <c r="K1610" s="126" t="s">
        <v>10783</v>
      </c>
      <c r="L1610" s="127" t="s">
        <v>23</v>
      </c>
      <c r="M1610" s="127" t="s">
        <v>24</v>
      </c>
      <c r="N1610" t="str">
        <f t="shared" si="29"/>
        <v>no es tupa</v>
      </c>
    </row>
    <row r="1611" spans="1:14" ht="96" hidden="1" x14ac:dyDescent="0.25">
      <c r="A1611" s="122">
        <v>1607</v>
      </c>
      <c r="B1611" s="122" t="s">
        <v>10784</v>
      </c>
      <c r="C1611" s="125" t="s">
        <v>20</v>
      </c>
      <c r="D1611" s="122" t="s">
        <v>20</v>
      </c>
      <c r="E1611" s="123" t="s">
        <v>9550</v>
      </c>
      <c r="F1611" s="129" t="s">
        <v>10785</v>
      </c>
      <c r="G1611" s="125">
        <v>43412</v>
      </c>
      <c r="H1611" s="122" t="s">
        <v>9980</v>
      </c>
      <c r="I1611" s="122" t="s">
        <v>179</v>
      </c>
      <c r="J1611" s="122" t="s">
        <v>179</v>
      </c>
      <c r="K1611" s="126" t="s">
        <v>10786</v>
      </c>
      <c r="L1611" s="127" t="s">
        <v>23</v>
      </c>
      <c r="M1611" s="127" t="s">
        <v>24</v>
      </c>
      <c r="N1611" t="str">
        <f t="shared" si="29"/>
        <v>no es tupa</v>
      </c>
    </row>
    <row r="1612" spans="1:14" ht="120" hidden="1" x14ac:dyDescent="0.25">
      <c r="A1612" s="122">
        <v>1608</v>
      </c>
      <c r="B1612" s="122" t="s">
        <v>10787</v>
      </c>
      <c r="C1612" s="125">
        <v>43396</v>
      </c>
      <c r="D1612" s="122" t="s">
        <v>20</v>
      </c>
      <c r="E1612" s="123" t="s">
        <v>10140</v>
      </c>
      <c r="F1612" s="129" t="s">
        <v>10788</v>
      </c>
      <c r="G1612" s="125">
        <v>43412</v>
      </c>
      <c r="H1612" s="122" t="s">
        <v>9390</v>
      </c>
      <c r="I1612" s="122" t="s">
        <v>5220</v>
      </c>
      <c r="J1612" s="122" t="s">
        <v>10789</v>
      </c>
      <c r="K1612" s="126" t="s">
        <v>10790</v>
      </c>
      <c r="L1612" s="127" t="s">
        <v>36</v>
      </c>
      <c r="M1612" s="127" t="s">
        <v>24</v>
      </c>
      <c r="N1612" t="str">
        <f t="shared" si="29"/>
        <v>no</v>
      </c>
    </row>
    <row r="1613" spans="1:14" ht="120" hidden="1" x14ac:dyDescent="0.25">
      <c r="A1613" s="122">
        <v>1609</v>
      </c>
      <c r="B1613" s="122" t="s">
        <v>10791</v>
      </c>
      <c r="C1613" s="125" t="s">
        <v>20</v>
      </c>
      <c r="D1613" s="122" t="s">
        <v>20</v>
      </c>
      <c r="E1613" s="123" t="s">
        <v>10792</v>
      </c>
      <c r="F1613" s="129" t="s">
        <v>10793</v>
      </c>
      <c r="G1613" s="125">
        <v>43412</v>
      </c>
      <c r="H1613" s="122" t="s">
        <v>10794</v>
      </c>
      <c r="I1613" s="122" t="s">
        <v>179</v>
      </c>
      <c r="J1613" s="122" t="s">
        <v>10795</v>
      </c>
      <c r="K1613" s="126" t="s">
        <v>10796</v>
      </c>
      <c r="L1613" s="127" t="s">
        <v>36</v>
      </c>
      <c r="M1613" s="127" t="s">
        <v>24</v>
      </c>
      <c r="N1613" t="str">
        <f t="shared" si="29"/>
        <v>no es tupa</v>
      </c>
    </row>
    <row r="1614" spans="1:14" ht="96" hidden="1" x14ac:dyDescent="0.25">
      <c r="A1614" s="122">
        <v>1610</v>
      </c>
      <c r="B1614" s="122" t="s">
        <v>10797</v>
      </c>
      <c r="C1614" s="125">
        <v>43369</v>
      </c>
      <c r="D1614" s="122" t="s">
        <v>10798</v>
      </c>
      <c r="E1614" s="123" t="s">
        <v>10799</v>
      </c>
      <c r="F1614" s="129" t="s">
        <v>10800</v>
      </c>
      <c r="G1614" s="125">
        <v>43412</v>
      </c>
      <c r="H1614" s="122" t="s">
        <v>3062</v>
      </c>
      <c r="I1614" s="122" t="s">
        <v>6541</v>
      </c>
      <c r="J1614" s="122" t="s">
        <v>2746</v>
      </c>
      <c r="K1614" s="126" t="s">
        <v>10801</v>
      </c>
      <c r="L1614" s="127" t="s">
        <v>23</v>
      </c>
      <c r="M1614" s="127" t="s">
        <v>24</v>
      </c>
      <c r="N1614" t="str">
        <f t="shared" si="29"/>
        <v>no</v>
      </c>
    </row>
    <row r="1615" spans="1:14" ht="96" hidden="1" x14ac:dyDescent="0.25">
      <c r="A1615" s="122">
        <v>1611</v>
      </c>
      <c r="B1615" s="122" t="s">
        <v>10802</v>
      </c>
      <c r="C1615" s="125">
        <v>43369</v>
      </c>
      <c r="D1615" s="122" t="s">
        <v>10803</v>
      </c>
      <c r="E1615" s="123" t="s">
        <v>10804</v>
      </c>
      <c r="F1615" s="129" t="s">
        <v>10805</v>
      </c>
      <c r="G1615" s="125">
        <v>43412</v>
      </c>
      <c r="H1615" s="122" t="s">
        <v>3062</v>
      </c>
      <c r="I1615" s="122" t="s">
        <v>6541</v>
      </c>
      <c r="J1615" s="122" t="s">
        <v>2746</v>
      </c>
      <c r="K1615" s="126" t="s">
        <v>10806</v>
      </c>
      <c r="L1615" s="127" t="s">
        <v>23</v>
      </c>
      <c r="M1615" s="127" t="s">
        <v>24</v>
      </c>
      <c r="N1615" t="str">
        <f t="shared" si="29"/>
        <v>no</v>
      </c>
    </row>
    <row r="1616" spans="1:14" ht="96" hidden="1" x14ac:dyDescent="0.25">
      <c r="A1616" s="122">
        <v>1612</v>
      </c>
      <c r="B1616" s="122" t="s">
        <v>10807</v>
      </c>
      <c r="C1616" s="125">
        <v>43418</v>
      </c>
      <c r="D1616" s="122" t="s">
        <v>10808</v>
      </c>
      <c r="E1616" s="123" t="s">
        <v>10809</v>
      </c>
      <c r="F1616" s="129" t="s">
        <v>10810</v>
      </c>
      <c r="G1616" s="125">
        <v>43412</v>
      </c>
      <c r="H1616" s="122" t="s">
        <v>3062</v>
      </c>
      <c r="I1616" s="122" t="s">
        <v>6541</v>
      </c>
      <c r="J1616" s="122" t="s">
        <v>2746</v>
      </c>
      <c r="K1616" s="126" t="s">
        <v>10811</v>
      </c>
      <c r="L1616" s="127" t="s">
        <v>23</v>
      </c>
      <c r="M1616" s="127" t="s">
        <v>24</v>
      </c>
      <c r="N1616" t="str">
        <f t="shared" si="29"/>
        <v>si</v>
      </c>
    </row>
    <row r="1617" spans="1:14" ht="84" hidden="1" x14ac:dyDescent="0.25">
      <c r="A1617" s="122">
        <v>1613</v>
      </c>
      <c r="B1617" s="122" t="s">
        <v>10812</v>
      </c>
      <c r="C1617" s="125">
        <v>43420</v>
      </c>
      <c r="D1617" s="122" t="s">
        <v>10813</v>
      </c>
      <c r="E1617" s="123" t="s">
        <v>10814</v>
      </c>
      <c r="F1617" s="129" t="s">
        <v>10815</v>
      </c>
      <c r="G1617" s="125">
        <v>43412</v>
      </c>
      <c r="H1617" s="122" t="s">
        <v>10757</v>
      </c>
      <c r="I1617" s="122" t="s">
        <v>6541</v>
      </c>
      <c r="J1617" s="122" t="s">
        <v>2746</v>
      </c>
      <c r="K1617" s="126" t="s">
        <v>10816</v>
      </c>
      <c r="L1617" s="127" t="s">
        <v>23</v>
      </c>
      <c r="M1617" s="127" t="s">
        <v>24</v>
      </c>
      <c r="N1617" t="str">
        <f t="shared" si="29"/>
        <v>si</v>
      </c>
    </row>
    <row r="1618" spans="1:14" ht="120" hidden="1" x14ac:dyDescent="0.25">
      <c r="A1618" s="122">
        <v>1614</v>
      </c>
      <c r="B1618" s="122" t="s">
        <v>10817</v>
      </c>
      <c r="C1618" s="125">
        <v>43412</v>
      </c>
      <c r="D1618" s="122" t="s">
        <v>10818</v>
      </c>
      <c r="E1618" s="123" t="s">
        <v>10819</v>
      </c>
      <c r="F1618" s="129" t="s">
        <v>10820</v>
      </c>
      <c r="G1618" s="125">
        <v>43412</v>
      </c>
      <c r="H1618" s="122" t="s">
        <v>10821</v>
      </c>
      <c r="I1618" s="122" t="s">
        <v>5536</v>
      </c>
      <c r="J1618" s="122" t="s">
        <v>4237</v>
      </c>
      <c r="K1618" s="126" t="s">
        <v>10822</v>
      </c>
      <c r="L1618" s="127" t="s">
        <v>36</v>
      </c>
      <c r="M1618" s="127" t="s">
        <v>24</v>
      </c>
      <c r="N1618" t="str">
        <f t="shared" si="29"/>
        <v>si</v>
      </c>
    </row>
    <row r="1619" spans="1:14" ht="132" hidden="1" x14ac:dyDescent="0.25">
      <c r="A1619" s="122">
        <v>1615</v>
      </c>
      <c r="B1619" s="122" t="s">
        <v>10823</v>
      </c>
      <c r="C1619" s="125" t="s">
        <v>20</v>
      </c>
      <c r="D1619" s="122" t="s">
        <v>20</v>
      </c>
      <c r="E1619" s="123" t="s">
        <v>10824</v>
      </c>
      <c r="F1619" s="129" t="s">
        <v>10825</v>
      </c>
      <c r="G1619" s="125">
        <v>43412</v>
      </c>
      <c r="H1619" s="122" t="s">
        <v>10826</v>
      </c>
      <c r="I1619" s="122" t="s">
        <v>5227</v>
      </c>
      <c r="J1619" s="122" t="s">
        <v>78</v>
      </c>
      <c r="K1619" s="126" t="s">
        <v>10827</v>
      </c>
      <c r="L1619" s="127" t="s">
        <v>3698</v>
      </c>
      <c r="M1619" s="127" t="s">
        <v>24</v>
      </c>
      <c r="N1619" t="str">
        <f t="shared" si="29"/>
        <v>no es tupa</v>
      </c>
    </row>
    <row r="1620" spans="1:14" ht="144" hidden="1" x14ac:dyDescent="0.25">
      <c r="A1620" s="122">
        <v>1616</v>
      </c>
      <c r="B1620" s="122" t="s">
        <v>10828</v>
      </c>
      <c r="C1620" s="125">
        <v>43460</v>
      </c>
      <c r="D1620" s="122" t="s">
        <v>10829</v>
      </c>
      <c r="E1620" s="123" t="s">
        <v>10830</v>
      </c>
      <c r="F1620" s="129" t="s">
        <v>10831</v>
      </c>
      <c r="G1620" s="125">
        <v>43413</v>
      </c>
      <c r="H1620" s="122" t="s">
        <v>353</v>
      </c>
      <c r="I1620" s="122" t="s">
        <v>5546</v>
      </c>
      <c r="J1620" s="122" t="s">
        <v>10832</v>
      </c>
      <c r="K1620" s="126" t="s">
        <v>10833</v>
      </c>
      <c r="L1620" s="127" t="s">
        <v>36</v>
      </c>
      <c r="M1620" s="127" t="s">
        <v>52</v>
      </c>
      <c r="N1620" t="str">
        <f t="shared" si="29"/>
        <v>si</v>
      </c>
    </row>
    <row r="1621" spans="1:14" ht="108" hidden="1" x14ac:dyDescent="0.25">
      <c r="A1621" s="122">
        <v>1617</v>
      </c>
      <c r="B1621" s="122" t="s">
        <v>10834</v>
      </c>
      <c r="C1621" s="125">
        <v>43417</v>
      </c>
      <c r="D1621" s="122" t="s">
        <v>10835</v>
      </c>
      <c r="E1621" s="123" t="s">
        <v>10836</v>
      </c>
      <c r="F1621" s="129" t="s">
        <v>10837</v>
      </c>
      <c r="G1621" s="125">
        <v>43413</v>
      </c>
      <c r="H1621" s="122" t="s">
        <v>10838</v>
      </c>
      <c r="I1621" s="122" t="s">
        <v>5552</v>
      </c>
      <c r="J1621" s="122" t="s">
        <v>5553</v>
      </c>
      <c r="K1621" s="126" t="s">
        <v>10839</v>
      </c>
      <c r="L1621" s="127" t="s">
        <v>36</v>
      </c>
      <c r="M1621" s="127" t="s">
        <v>52</v>
      </c>
      <c r="N1621" t="str">
        <f t="shared" si="29"/>
        <v>si</v>
      </c>
    </row>
    <row r="1622" spans="1:14" ht="84" hidden="1" x14ac:dyDescent="0.25">
      <c r="A1622" s="122">
        <v>1618</v>
      </c>
      <c r="B1622" s="122" t="s">
        <v>10840</v>
      </c>
      <c r="C1622" s="125" t="s">
        <v>20</v>
      </c>
      <c r="D1622" s="122" t="s">
        <v>20</v>
      </c>
      <c r="E1622" s="123" t="s">
        <v>10841</v>
      </c>
      <c r="F1622" s="129" t="s">
        <v>10842</v>
      </c>
      <c r="G1622" s="125">
        <v>43413</v>
      </c>
      <c r="H1622" s="122" t="s">
        <v>509</v>
      </c>
      <c r="I1622" s="122" t="s">
        <v>179</v>
      </c>
      <c r="J1622" s="122" t="s">
        <v>4676</v>
      </c>
      <c r="K1622" s="126" t="s">
        <v>10843</v>
      </c>
      <c r="L1622" s="127" t="s">
        <v>36</v>
      </c>
      <c r="M1622" s="127" t="s">
        <v>52</v>
      </c>
      <c r="N1622" t="str">
        <f t="shared" si="29"/>
        <v>no es tupa</v>
      </c>
    </row>
    <row r="1623" spans="1:14" ht="108" hidden="1" x14ac:dyDescent="0.25">
      <c r="A1623" s="122">
        <v>1619</v>
      </c>
      <c r="B1623" s="122" t="s">
        <v>10844</v>
      </c>
      <c r="C1623" s="125">
        <v>43472</v>
      </c>
      <c r="D1623" s="122" t="s">
        <v>10845</v>
      </c>
      <c r="E1623" s="123" t="s">
        <v>20</v>
      </c>
      <c r="F1623" s="129" t="s">
        <v>10846</v>
      </c>
      <c r="G1623" s="125">
        <v>43413</v>
      </c>
      <c r="H1623" s="122" t="s">
        <v>4069</v>
      </c>
      <c r="I1623" s="122" t="s">
        <v>191</v>
      </c>
      <c r="J1623" s="122" t="s">
        <v>5442</v>
      </c>
      <c r="K1623" s="126" t="s">
        <v>10847</v>
      </c>
      <c r="L1623" s="127" t="s">
        <v>23</v>
      </c>
      <c r="M1623" s="127" t="s">
        <v>24</v>
      </c>
      <c r="N1623" t="str">
        <f t="shared" si="29"/>
        <v>si</v>
      </c>
    </row>
    <row r="1624" spans="1:14" ht="72" hidden="1" x14ac:dyDescent="0.25">
      <c r="A1624" s="122">
        <v>1620</v>
      </c>
      <c r="B1624" s="122" t="s">
        <v>10848</v>
      </c>
      <c r="C1624" s="125">
        <v>43423</v>
      </c>
      <c r="D1624" s="122" t="s">
        <v>10849</v>
      </c>
      <c r="E1624" s="123" t="s">
        <v>10850</v>
      </c>
      <c r="F1624" s="129" t="s">
        <v>10851</v>
      </c>
      <c r="G1624" s="125">
        <v>43413</v>
      </c>
      <c r="H1624" s="122" t="s">
        <v>10852</v>
      </c>
      <c r="I1624" s="122" t="s">
        <v>6587</v>
      </c>
      <c r="J1624" s="122" t="s">
        <v>6588</v>
      </c>
      <c r="K1624" s="126" t="s">
        <v>10853</v>
      </c>
      <c r="L1624" s="127" t="s">
        <v>36</v>
      </c>
      <c r="M1624" s="127" t="s">
        <v>24</v>
      </c>
      <c r="N1624" t="str">
        <f t="shared" si="29"/>
        <v>si</v>
      </c>
    </row>
    <row r="1625" spans="1:14" ht="96" hidden="1" x14ac:dyDescent="0.25">
      <c r="A1625" s="122">
        <v>1621</v>
      </c>
      <c r="B1625" s="122" t="s">
        <v>10854</v>
      </c>
      <c r="C1625" s="125" t="s">
        <v>20</v>
      </c>
      <c r="D1625" s="122" t="s">
        <v>20</v>
      </c>
      <c r="E1625" s="123" t="s">
        <v>10855</v>
      </c>
      <c r="F1625" s="129" t="s">
        <v>10856</v>
      </c>
      <c r="G1625" s="125">
        <v>43413</v>
      </c>
      <c r="H1625" s="122" t="s">
        <v>10857</v>
      </c>
      <c r="I1625" s="122" t="s">
        <v>179</v>
      </c>
      <c r="J1625" s="122" t="s">
        <v>4812</v>
      </c>
      <c r="K1625" s="126" t="s">
        <v>10858</v>
      </c>
      <c r="L1625" s="127" t="s">
        <v>36</v>
      </c>
      <c r="M1625" s="127" t="s">
        <v>24</v>
      </c>
      <c r="N1625" t="str">
        <f t="shared" si="29"/>
        <v>no es tupa</v>
      </c>
    </row>
    <row r="1626" spans="1:14" ht="108" hidden="1" x14ac:dyDescent="0.25">
      <c r="A1626" s="122">
        <v>1622</v>
      </c>
      <c r="B1626" s="122" t="s">
        <v>10859</v>
      </c>
      <c r="C1626" s="125">
        <v>43441</v>
      </c>
      <c r="D1626" s="122" t="s">
        <v>10860</v>
      </c>
      <c r="E1626" s="123" t="s">
        <v>20</v>
      </c>
      <c r="F1626" s="129" t="s">
        <v>10861</v>
      </c>
      <c r="G1626" s="125">
        <v>43413</v>
      </c>
      <c r="H1626" s="122" t="s">
        <v>8931</v>
      </c>
      <c r="I1626" s="122" t="s">
        <v>191</v>
      </c>
      <c r="J1626" s="122" t="s">
        <v>5442</v>
      </c>
      <c r="K1626" s="126" t="s">
        <v>10862</v>
      </c>
      <c r="L1626" s="127" t="s">
        <v>23</v>
      </c>
      <c r="M1626" s="127" t="s">
        <v>24</v>
      </c>
      <c r="N1626" t="str">
        <f t="shared" si="29"/>
        <v>si</v>
      </c>
    </row>
    <row r="1627" spans="1:14" ht="60" hidden="1" x14ac:dyDescent="0.25">
      <c r="A1627" s="122">
        <v>1623</v>
      </c>
      <c r="B1627" s="122" t="s">
        <v>6863</v>
      </c>
      <c r="C1627" s="125" t="s">
        <v>20</v>
      </c>
      <c r="D1627" s="123" t="s">
        <v>10863</v>
      </c>
      <c r="E1627" s="123" t="s">
        <v>20</v>
      </c>
      <c r="F1627" s="129" t="s">
        <v>10864</v>
      </c>
      <c r="G1627" s="125">
        <v>43413</v>
      </c>
      <c r="H1627" s="122" t="s">
        <v>10865</v>
      </c>
      <c r="I1627" s="122" t="s">
        <v>6867</v>
      </c>
      <c r="J1627" s="122" t="s">
        <v>10680</v>
      </c>
      <c r="K1627" s="126" t="s">
        <v>10866</v>
      </c>
      <c r="L1627" s="127" t="s">
        <v>23</v>
      </c>
      <c r="M1627" s="127" t="s">
        <v>24</v>
      </c>
      <c r="N1627" t="str">
        <f t="shared" si="29"/>
        <v>no es tupa</v>
      </c>
    </row>
    <row r="1628" spans="1:14" ht="60" hidden="1" x14ac:dyDescent="0.25">
      <c r="A1628" s="122">
        <v>1624</v>
      </c>
      <c r="B1628" s="122" t="s">
        <v>6870</v>
      </c>
      <c r="C1628" s="125" t="s">
        <v>20</v>
      </c>
      <c r="D1628" s="123" t="s">
        <v>5308</v>
      </c>
      <c r="E1628" s="123" t="s">
        <v>20</v>
      </c>
      <c r="F1628" s="129" t="s">
        <v>10867</v>
      </c>
      <c r="G1628" s="125">
        <v>43413</v>
      </c>
      <c r="H1628" s="122" t="s">
        <v>10868</v>
      </c>
      <c r="I1628" s="122" t="s">
        <v>6867</v>
      </c>
      <c r="J1628" s="122" t="s">
        <v>10061</v>
      </c>
      <c r="K1628" s="126" t="s">
        <v>10869</v>
      </c>
      <c r="L1628" s="127" t="s">
        <v>23</v>
      </c>
      <c r="M1628" s="127" t="s">
        <v>24</v>
      </c>
      <c r="N1628" t="str">
        <f t="shared" si="29"/>
        <v>no es tupa</v>
      </c>
    </row>
    <row r="1629" spans="1:14" ht="108" hidden="1" x14ac:dyDescent="0.25">
      <c r="A1629" s="122">
        <v>1625</v>
      </c>
      <c r="B1629" s="122" t="s">
        <v>10870</v>
      </c>
      <c r="C1629" s="125">
        <v>43413</v>
      </c>
      <c r="D1629" s="122" t="s">
        <v>10871</v>
      </c>
      <c r="E1629" s="123" t="s">
        <v>20</v>
      </c>
      <c r="F1629" s="129" t="s">
        <v>10872</v>
      </c>
      <c r="G1629" s="125">
        <v>43413</v>
      </c>
      <c r="H1629" s="122" t="s">
        <v>3852</v>
      </c>
      <c r="I1629" s="122" t="s">
        <v>191</v>
      </c>
      <c r="J1629" s="122" t="s">
        <v>5442</v>
      </c>
      <c r="K1629" s="126" t="s">
        <v>10873</v>
      </c>
      <c r="L1629" s="127" t="s">
        <v>23</v>
      </c>
      <c r="M1629" s="127" t="s">
        <v>24</v>
      </c>
      <c r="N1629" t="str">
        <f t="shared" si="29"/>
        <v>si</v>
      </c>
    </row>
    <row r="1630" spans="1:14" ht="60" hidden="1" x14ac:dyDescent="0.25">
      <c r="A1630" s="122">
        <v>1626</v>
      </c>
      <c r="B1630" s="122" t="s">
        <v>10874</v>
      </c>
      <c r="C1630" s="125" t="s">
        <v>20</v>
      </c>
      <c r="D1630" s="122" t="s">
        <v>10875</v>
      </c>
      <c r="E1630" s="123" t="s">
        <v>20</v>
      </c>
      <c r="F1630" s="129" t="s">
        <v>10876</v>
      </c>
      <c r="G1630" s="125">
        <v>43413</v>
      </c>
      <c r="H1630" s="122" t="s">
        <v>10877</v>
      </c>
      <c r="I1630" s="122" t="s">
        <v>6867</v>
      </c>
      <c r="J1630" s="122" t="s">
        <v>10061</v>
      </c>
      <c r="K1630" s="126" t="s">
        <v>10878</v>
      </c>
      <c r="L1630" s="127" t="s">
        <v>23</v>
      </c>
      <c r="M1630" s="127" t="s">
        <v>24</v>
      </c>
      <c r="N1630" t="str">
        <f t="shared" si="29"/>
        <v>no es tupa</v>
      </c>
    </row>
    <row r="1631" spans="1:14" ht="60" hidden="1" x14ac:dyDescent="0.25">
      <c r="A1631" s="122">
        <v>1627</v>
      </c>
      <c r="B1631" s="122" t="s">
        <v>10879</v>
      </c>
      <c r="C1631" s="125">
        <v>43424</v>
      </c>
      <c r="D1631" s="122" t="s">
        <v>20</v>
      </c>
      <c r="E1631" s="123" t="s">
        <v>10880</v>
      </c>
      <c r="F1631" s="129" t="s">
        <v>10881</v>
      </c>
      <c r="G1631" s="125">
        <v>43413</v>
      </c>
      <c r="H1631" s="122" t="s">
        <v>10882</v>
      </c>
      <c r="I1631" s="122" t="s">
        <v>5227</v>
      </c>
      <c r="J1631" s="122" t="s">
        <v>78</v>
      </c>
      <c r="K1631" s="126" t="s">
        <v>10883</v>
      </c>
      <c r="L1631" s="127" t="s">
        <v>3698</v>
      </c>
      <c r="M1631" s="127" t="s">
        <v>24</v>
      </c>
      <c r="N1631" t="str">
        <f t="shared" si="29"/>
        <v>si</v>
      </c>
    </row>
    <row r="1632" spans="1:14" ht="72" hidden="1" x14ac:dyDescent="0.25">
      <c r="A1632" s="122">
        <v>1628</v>
      </c>
      <c r="B1632" s="122" t="s">
        <v>6870</v>
      </c>
      <c r="C1632" s="125" t="s">
        <v>20</v>
      </c>
      <c r="D1632" s="122" t="s">
        <v>10884</v>
      </c>
      <c r="E1632" s="123" t="s">
        <v>20</v>
      </c>
      <c r="F1632" s="129" t="s">
        <v>10885</v>
      </c>
      <c r="G1632" s="125">
        <v>43413</v>
      </c>
      <c r="H1632" s="122" t="s">
        <v>10886</v>
      </c>
      <c r="I1632" s="122" t="s">
        <v>6867</v>
      </c>
      <c r="J1632" s="122" t="s">
        <v>10680</v>
      </c>
      <c r="K1632" s="126" t="s">
        <v>10887</v>
      </c>
      <c r="L1632" s="127" t="s">
        <v>23</v>
      </c>
      <c r="M1632" s="127" t="s">
        <v>24</v>
      </c>
      <c r="N1632" t="str">
        <f t="shared" si="29"/>
        <v>no es tupa</v>
      </c>
    </row>
    <row r="1633" spans="1:14" ht="60" hidden="1" x14ac:dyDescent="0.25">
      <c r="A1633" s="122">
        <v>1629</v>
      </c>
      <c r="B1633" s="122" t="s">
        <v>10874</v>
      </c>
      <c r="C1633" s="125" t="s">
        <v>20</v>
      </c>
      <c r="D1633" s="122" t="s">
        <v>10888</v>
      </c>
      <c r="E1633" s="123" t="s">
        <v>20</v>
      </c>
      <c r="F1633" s="129" t="s">
        <v>10889</v>
      </c>
      <c r="G1633" s="125">
        <v>43413</v>
      </c>
      <c r="H1633" s="122" t="s">
        <v>10890</v>
      </c>
      <c r="I1633" s="122" t="s">
        <v>6867</v>
      </c>
      <c r="J1633" s="122" t="s">
        <v>10061</v>
      </c>
      <c r="K1633" s="126" t="s">
        <v>10891</v>
      </c>
      <c r="L1633" s="127" t="s">
        <v>23</v>
      </c>
      <c r="M1633" s="127" t="s">
        <v>24</v>
      </c>
      <c r="N1633" t="str">
        <f t="shared" si="29"/>
        <v>no es tupa</v>
      </c>
    </row>
    <row r="1634" spans="1:14" ht="60" hidden="1" x14ac:dyDescent="0.25">
      <c r="A1634" s="122">
        <v>1630</v>
      </c>
      <c r="B1634" s="122" t="s">
        <v>10615</v>
      </c>
      <c r="C1634" s="125" t="s">
        <v>20</v>
      </c>
      <c r="D1634" s="122" t="s">
        <v>10892</v>
      </c>
      <c r="E1634" s="123" t="s">
        <v>20</v>
      </c>
      <c r="F1634" s="129" t="s">
        <v>10893</v>
      </c>
      <c r="G1634" s="125">
        <v>43413</v>
      </c>
      <c r="H1634" s="122" t="s">
        <v>10684</v>
      </c>
      <c r="I1634" s="122" t="s">
        <v>6867</v>
      </c>
      <c r="J1634" s="122" t="s">
        <v>10680</v>
      </c>
      <c r="K1634" s="126" t="s">
        <v>10894</v>
      </c>
      <c r="L1634" s="127" t="s">
        <v>23</v>
      </c>
      <c r="M1634" s="127" t="s">
        <v>24</v>
      </c>
      <c r="N1634" t="str">
        <f t="shared" si="29"/>
        <v>no es tupa</v>
      </c>
    </row>
    <row r="1635" spans="1:14" ht="60" hidden="1" x14ac:dyDescent="0.25">
      <c r="A1635" s="122">
        <v>1631</v>
      </c>
      <c r="B1635" s="122" t="s">
        <v>10874</v>
      </c>
      <c r="C1635" s="125" t="s">
        <v>20</v>
      </c>
      <c r="D1635" s="122" t="s">
        <v>10895</v>
      </c>
      <c r="E1635" s="123" t="s">
        <v>20</v>
      </c>
      <c r="F1635" s="129" t="s">
        <v>10896</v>
      </c>
      <c r="G1635" s="125">
        <v>43413</v>
      </c>
      <c r="H1635" s="122" t="s">
        <v>10897</v>
      </c>
      <c r="I1635" s="122" t="s">
        <v>6867</v>
      </c>
      <c r="J1635" s="122" t="s">
        <v>10061</v>
      </c>
      <c r="K1635" s="126" t="s">
        <v>10898</v>
      </c>
      <c r="L1635" s="127" t="s">
        <v>23</v>
      </c>
      <c r="M1635" s="127" t="s">
        <v>24</v>
      </c>
      <c r="N1635" t="str">
        <f t="shared" si="29"/>
        <v>no es tupa</v>
      </c>
    </row>
    <row r="1636" spans="1:14" ht="60" hidden="1" x14ac:dyDescent="0.25">
      <c r="A1636" s="122">
        <v>1632</v>
      </c>
      <c r="B1636" s="122" t="s">
        <v>6870</v>
      </c>
      <c r="C1636" s="125" t="s">
        <v>20</v>
      </c>
      <c r="D1636" s="122" t="s">
        <v>10899</v>
      </c>
      <c r="E1636" s="123" t="s">
        <v>20</v>
      </c>
      <c r="F1636" s="129" t="s">
        <v>10900</v>
      </c>
      <c r="G1636" s="125">
        <v>43413</v>
      </c>
      <c r="H1636" s="122" t="s">
        <v>10901</v>
      </c>
      <c r="I1636" s="122" t="s">
        <v>6867</v>
      </c>
      <c r="J1636" s="122" t="s">
        <v>10680</v>
      </c>
      <c r="K1636" s="126" t="s">
        <v>10902</v>
      </c>
      <c r="L1636" s="127" t="s">
        <v>23</v>
      </c>
      <c r="M1636" s="127" t="s">
        <v>24</v>
      </c>
      <c r="N1636" t="str">
        <f t="shared" ref="N1636:N1699" si="30">IF(C1636="-","no es tupa",IF(G1636&lt;=C1636,"si","no"))</f>
        <v>no es tupa</v>
      </c>
    </row>
    <row r="1637" spans="1:14" ht="108" hidden="1" x14ac:dyDescent="0.25">
      <c r="A1637" s="122">
        <v>1633</v>
      </c>
      <c r="B1637" s="122" t="s">
        <v>10903</v>
      </c>
      <c r="C1637" s="125" t="s">
        <v>20</v>
      </c>
      <c r="D1637" s="122" t="s">
        <v>10904</v>
      </c>
      <c r="E1637" s="123" t="s">
        <v>10905</v>
      </c>
      <c r="F1637" s="129" t="s">
        <v>10906</v>
      </c>
      <c r="G1637" s="125">
        <v>43414</v>
      </c>
      <c r="H1637" s="122" t="s">
        <v>20</v>
      </c>
      <c r="I1637" s="122" t="s">
        <v>179</v>
      </c>
      <c r="J1637" s="122" t="s">
        <v>10907</v>
      </c>
      <c r="K1637" s="126" t="s">
        <v>10908</v>
      </c>
      <c r="L1637" s="127" t="s">
        <v>36</v>
      </c>
      <c r="M1637" s="127" t="s">
        <v>24</v>
      </c>
      <c r="N1637" t="str">
        <f t="shared" si="30"/>
        <v>no es tupa</v>
      </c>
    </row>
    <row r="1638" spans="1:14" ht="60" hidden="1" x14ac:dyDescent="0.25">
      <c r="A1638" s="122">
        <v>1634</v>
      </c>
      <c r="B1638" s="122" t="s">
        <v>10909</v>
      </c>
      <c r="C1638" s="125" t="s">
        <v>20</v>
      </c>
      <c r="D1638" s="122" t="s">
        <v>20</v>
      </c>
      <c r="E1638" s="123" t="s">
        <v>10779</v>
      </c>
      <c r="F1638" s="129" t="s">
        <v>10910</v>
      </c>
      <c r="G1638" s="125">
        <v>43416</v>
      </c>
      <c r="H1638" s="122" t="s">
        <v>10911</v>
      </c>
      <c r="I1638" s="122" t="s">
        <v>179</v>
      </c>
      <c r="J1638" s="122" t="s">
        <v>179</v>
      </c>
      <c r="K1638" s="126" t="s">
        <v>10912</v>
      </c>
      <c r="L1638" s="127" t="s">
        <v>23</v>
      </c>
      <c r="M1638" s="127" t="s">
        <v>24</v>
      </c>
      <c r="N1638" t="str">
        <f t="shared" si="30"/>
        <v>no es tupa</v>
      </c>
    </row>
    <row r="1639" spans="1:14" ht="84" hidden="1" x14ac:dyDescent="0.25">
      <c r="A1639" s="122">
        <v>1635</v>
      </c>
      <c r="B1639" s="122" t="s">
        <v>10913</v>
      </c>
      <c r="C1639" s="125" t="s">
        <v>20</v>
      </c>
      <c r="D1639" s="122" t="s">
        <v>5783</v>
      </c>
      <c r="E1639" s="123" t="s">
        <v>10914</v>
      </c>
      <c r="F1639" s="129" t="s">
        <v>10915</v>
      </c>
      <c r="G1639" s="125">
        <v>43419</v>
      </c>
      <c r="H1639" s="122" t="s">
        <v>4836</v>
      </c>
      <c r="I1639" s="122" t="s">
        <v>4249</v>
      </c>
      <c r="J1639" s="122" t="s">
        <v>179</v>
      </c>
      <c r="K1639" s="126" t="s">
        <v>10916</v>
      </c>
      <c r="L1639" s="127" t="s">
        <v>23</v>
      </c>
      <c r="M1639" s="127" t="s">
        <v>24</v>
      </c>
      <c r="N1639" t="str">
        <f t="shared" si="30"/>
        <v>no es tupa</v>
      </c>
    </row>
    <row r="1640" spans="1:14" ht="84" hidden="1" x14ac:dyDescent="0.25">
      <c r="A1640" s="122">
        <v>1636</v>
      </c>
      <c r="B1640" s="122" t="s">
        <v>10917</v>
      </c>
      <c r="C1640" s="125" t="s">
        <v>20</v>
      </c>
      <c r="D1640" s="122" t="s">
        <v>5783</v>
      </c>
      <c r="E1640" s="123" t="s">
        <v>10918</v>
      </c>
      <c r="F1640" s="129" t="s">
        <v>10919</v>
      </c>
      <c r="G1640" s="125">
        <v>43419</v>
      </c>
      <c r="H1640" s="122" t="s">
        <v>10920</v>
      </c>
      <c r="I1640" s="122" t="s">
        <v>4223</v>
      </c>
      <c r="J1640" s="122" t="s">
        <v>4224</v>
      </c>
      <c r="K1640" s="126" t="s">
        <v>10921</v>
      </c>
      <c r="L1640" s="127" t="s">
        <v>23</v>
      </c>
      <c r="M1640" s="127" t="s">
        <v>24</v>
      </c>
      <c r="N1640" t="str">
        <f t="shared" si="30"/>
        <v>no es tupa</v>
      </c>
    </row>
    <row r="1641" spans="1:14" ht="84" hidden="1" x14ac:dyDescent="0.25">
      <c r="A1641" s="122">
        <v>1637</v>
      </c>
      <c r="B1641" s="122" t="s">
        <v>10922</v>
      </c>
      <c r="C1641" s="125" t="s">
        <v>20</v>
      </c>
      <c r="D1641" s="122" t="s">
        <v>5783</v>
      </c>
      <c r="E1641" s="123" t="s">
        <v>10923</v>
      </c>
      <c r="F1641" s="129" t="s">
        <v>10924</v>
      </c>
      <c r="G1641" s="125">
        <v>43419</v>
      </c>
      <c r="H1641" s="122" t="s">
        <v>10925</v>
      </c>
      <c r="I1641" s="122" t="s">
        <v>4223</v>
      </c>
      <c r="J1641" s="122" t="s">
        <v>4224</v>
      </c>
      <c r="K1641" s="126" t="s">
        <v>10926</v>
      </c>
      <c r="L1641" s="127" t="s">
        <v>23</v>
      </c>
      <c r="M1641" s="127" t="s">
        <v>24</v>
      </c>
      <c r="N1641" t="str">
        <f t="shared" si="30"/>
        <v>no es tupa</v>
      </c>
    </row>
    <row r="1642" spans="1:14" ht="60" hidden="1" x14ac:dyDescent="0.25">
      <c r="A1642" s="122">
        <v>1638</v>
      </c>
      <c r="B1642" s="122" t="s">
        <v>10927</v>
      </c>
      <c r="C1642" s="125" t="s">
        <v>20</v>
      </c>
      <c r="D1642" s="122" t="s">
        <v>5783</v>
      </c>
      <c r="E1642" s="123" t="s">
        <v>10928</v>
      </c>
      <c r="F1642" s="129" t="s">
        <v>10929</v>
      </c>
      <c r="G1642" s="125">
        <v>43419</v>
      </c>
      <c r="H1642" s="122" t="s">
        <v>10930</v>
      </c>
      <c r="I1642" s="122" t="s">
        <v>4132</v>
      </c>
      <c r="J1642" s="122" t="s">
        <v>4133</v>
      </c>
      <c r="K1642" s="126" t="s">
        <v>10931</v>
      </c>
      <c r="L1642" s="127" t="s">
        <v>23</v>
      </c>
      <c r="M1642" s="127" t="s">
        <v>24</v>
      </c>
      <c r="N1642" t="str">
        <f t="shared" si="30"/>
        <v>no es tupa</v>
      </c>
    </row>
    <row r="1643" spans="1:14" ht="48" hidden="1" x14ac:dyDescent="0.25">
      <c r="A1643" s="122">
        <v>1639</v>
      </c>
      <c r="B1643" s="122" t="s">
        <v>10932</v>
      </c>
      <c r="C1643" s="125">
        <v>43418</v>
      </c>
      <c r="D1643" s="122" t="s">
        <v>20</v>
      </c>
      <c r="E1643" s="123" t="s">
        <v>10933</v>
      </c>
      <c r="F1643" s="129" t="s">
        <v>10934</v>
      </c>
      <c r="G1643" s="125">
        <v>43419</v>
      </c>
      <c r="H1643" s="122" t="s">
        <v>10136</v>
      </c>
      <c r="I1643" s="122" t="s">
        <v>5220</v>
      </c>
      <c r="J1643" s="122" t="s">
        <v>10935</v>
      </c>
      <c r="K1643" s="126" t="s">
        <v>10936</v>
      </c>
      <c r="L1643" s="127" t="s">
        <v>23</v>
      </c>
      <c r="M1643" s="127" t="s">
        <v>24</v>
      </c>
      <c r="N1643" t="str">
        <f t="shared" si="30"/>
        <v>no</v>
      </c>
    </row>
    <row r="1644" spans="1:14" ht="84" hidden="1" x14ac:dyDescent="0.25">
      <c r="A1644" s="122">
        <v>1640</v>
      </c>
      <c r="B1644" s="122" t="s">
        <v>10937</v>
      </c>
      <c r="C1644" s="125" t="s">
        <v>20</v>
      </c>
      <c r="D1644" s="123" t="s">
        <v>10938</v>
      </c>
      <c r="E1644" s="123" t="s">
        <v>20</v>
      </c>
      <c r="F1644" s="129" t="s">
        <v>10939</v>
      </c>
      <c r="G1644" s="125">
        <v>43419</v>
      </c>
      <c r="H1644" s="122" t="s">
        <v>10940</v>
      </c>
      <c r="I1644" s="122" t="s">
        <v>6867</v>
      </c>
      <c r="J1644" s="122" t="s">
        <v>10680</v>
      </c>
      <c r="K1644" s="126" t="s">
        <v>10941</v>
      </c>
      <c r="L1644" s="127" t="s">
        <v>23</v>
      </c>
      <c r="M1644" s="127" t="s">
        <v>24</v>
      </c>
      <c r="N1644" t="str">
        <f t="shared" si="30"/>
        <v>no es tupa</v>
      </c>
    </row>
    <row r="1645" spans="1:14" ht="84" hidden="1" x14ac:dyDescent="0.25">
      <c r="A1645" s="122">
        <v>1641</v>
      </c>
      <c r="B1645" s="122" t="s">
        <v>10937</v>
      </c>
      <c r="C1645" s="125" t="s">
        <v>20</v>
      </c>
      <c r="D1645" s="123" t="s">
        <v>10942</v>
      </c>
      <c r="E1645" s="123" t="s">
        <v>20</v>
      </c>
      <c r="F1645" s="129" t="s">
        <v>10943</v>
      </c>
      <c r="G1645" s="125">
        <v>43419</v>
      </c>
      <c r="H1645" s="122" t="s">
        <v>10944</v>
      </c>
      <c r="I1645" s="122" t="s">
        <v>6867</v>
      </c>
      <c r="J1645" s="122" t="s">
        <v>10680</v>
      </c>
      <c r="K1645" s="126" t="s">
        <v>10945</v>
      </c>
      <c r="L1645" s="127" t="s">
        <v>23</v>
      </c>
      <c r="M1645" s="127" t="s">
        <v>24</v>
      </c>
      <c r="N1645" t="str">
        <f t="shared" si="30"/>
        <v>no es tupa</v>
      </c>
    </row>
    <row r="1646" spans="1:14" ht="84" hidden="1" x14ac:dyDescent="0.25">
      <c r="A1646" s="122">
        <v>1642</v>
      </c>
      <c r="B1646" s="122" t="s">
        <v>10937</v>
      </c>
      <c r="C1646" s="125" t="s">
        <v>20</v>
      </c>
      <c r="D1646" s="123" t="s">
        <v>10946</v>
      </c>
      <c r="E1646" s="123" t="s">
        <v>20</v>
      </c>
      <c r="F1646" s="129" t="s">
        <v>10947</v>
      </c>
      <c r="G1646" s="125">
        <v>43419</v>
      </c>
      <c r="H1646" s="122" t="s">
        <v>10948</v>
      </c>
      <c r="I1646" s="122" t="s">
        <v>6867</v>
      </c>
      <c r="J1646" s="122" t="s">
        <v>10680</v>
      </c>
      <c r="K1646" s="126" t="s">
        <v>10949</v>
      </c>
      <c r="L1646" s="127" t="s">
        <v>23</v>
      </c>
      <c r="M1646" s="127" t="s">
        <v>24</v>
      </c>
      <c r="N1646" t="str">
        <f t="shared" si="30"/>
        <v>no es tupa</v>
      </c>
    </row>
    <row r="1647" spans="1:14" ht="84" hidden="1" x14ac:dyDescent="0.25">
      <c r="A1647" s="122">
        <v>1643</v>
      </c>
      <c r="B1647" s="122" t="s">
        <v>10937</v>
      </c>
      <c r="C1647" s="125" t="s">
        <v>20</v>
      </c>
      <c r="D1647" s="123" t="s">
        <v>10950</v>
      </c>
      <c r="E1647" s="123" t="s">
        <v>20</v>
      </c>
      <c r="F1647" s="129" t="s">
        <v>10951</v>
      </c>
      <c r="G1647" s="125">
        <v>43419</v>
      </c>
      <c r="H1647" s="122" t="s">
        <v>10952</v>
      </c>
      <c r="I1647" s="122" t="s">
        <v>6867</v>
      </c>
      <c r="J1647" s="122" t="s">
        <v>10680</v>
      </c>
      <c r="K1647" s="126" t="s">
        <v>10953</v>
      </c>
      <c r="L1647" s="127" t="s">
        <v>23</v>
      </c>
      <c r="M1647" s="127" t="s">
        <v>24</v>
      </c>
      <c r="N1647" t="str">
        <f t="shared" si="30"/>
        <v>no es tupa</v>
      </c>
    </row>
    <row r="1648" spans="1:14" ht="84" hidden="1" x14ac:dyDescent="0.25">
      <c r="A1648" s="122">
        <v>1644</v>
      </c>
      <c r="B1648" s="122" t="s">
        <v>10937</v>
      </c>
      <c r="C1648" s="125" t="s">
        <v>20</v>
      </c>
      <c r="D1648" s="123" t="s">
        <v>10954</v>
      </c>
      <c r="E1648" s="123" t="s">
        <v>20</v>
      </c>
      <c r="F1648" s="129" t="s">
        <v>10955</v>
      </c>
      <c r="G1648" s="125">
        <v>43419</v>
      </c>
      <c r="H1648" s="122" t="s">
        <v>10952</v>
      </c>
      <c r="I1648" s="122" t="s">
        <v>6867</v>
      </c>
      <c r="J1648" s="122" t="s">
        <v>10680</v>
      </c>
      <c r="K1648" s="126" t="s">
        <v>10956</v>
      </c>
      <c r="L1648" s="127" t="s">
        <v>23</v>
      </c>
      <c r="M1648" s="127" t="s">
        <v>24</v>
      </c>
      <c r="N1648" t="str">
        <f t="shared" si="30"/>
        <v>no es tupa</v>
      </c>
    </row>
    <row r="1649" spans="1:14" ht="84" hidden="1" x14ac:dyDescent="0.25">
      <c r="A1649" s="122">
        <v>1645</v>
      </c>
      <c r="B1649" s="122" t="s">
        <v>10957</v>
      </c>
      <c r="C1649" s="125" t="s">
        <v>20</v>
      </c>
      <c r="D1649" s="123" t="s">
        <v>10958</v>
      </c>
      <c r="E1649" s="123" t="s">
        <v>10959</v>
      </c>
      <c r="F1649" s="129" t="s">
        <v>10960</v>
      </c>
      <c r="G1649" s="125">
        <v>43419</v>
      </c>
      <c r="H1649" s="122" t="s">
        <v>20</v>
      </c>
      <c r="I1649" s="122" t="s">
        <v>179</v>
      </c>
      <c r="J1649" s="122" t="s">
        <v>10907</v>
      </c>
      <c r="K1649" s="126" t="s">
        <v>10961</v>
      </c>
      <c r="L1649" s="127" t="s">
        <v>36</v>
      </c>
      <c r="M1649" s="127" t="s">
        <v>24</v>
      </c>
      <c r="N1649" t="str">
        <f t="shared" si="30"/>
        <v>no es tupa</v>
      </c>
    </row>
    <row r="1650" spans="1:14" ht="72" hidden="1" x14ac:dyDescent="0.25">
      <c r="A1650" s="122">
        <v>1646</v>
      </c>
      <c r="B1650" s="122" t="s">
        <v>10962</v>
      </c>
      <c r="C1650" s="125">
        <v>43439</v>
      </c>
      <c r="D1650" s="122" t="s">
        <v>10963</v>
      </c>
      <c r="E1650" s="123" t="s">
        <v>10964</v>
      </c>
      <c r="F1650" s="129" t="s">
        <v>10965</v>
      </c>
      <c r="G1650" s="125">
        <v>43420</v>
      </c>
      <c r="H1650" s="122" t="s">
        <v>10966</v>
      </c>
      <c r="I1650" s="122" t="s">
        <v>277</v>
      </c>
      <c r="J1650" s="122" t="s">
        <v>10967</v>
      </c>
      <c r="K1650" s="126" t="s">
        <v>10968</v>
      </c>
      <c r="L1650" s="127" t="s">
        <v>23</v>
      </c>
      <c r="M1650" s="127" t="s">
        <v>52</v>
      </c>
      <c r="N1650" t="str">
        <f t="shared" si="30"/>
        <v>si</v>
      </c>
    </row>
    <row r="1651" spans="1:14" ht="60" hidden="1" x14ac:dyDescent="0.25">
      <c r="A1651" s="122">
        <v>1647</v>
      </c>
      <c r="B1651" s="122" t="s">
        <v>10969</v>
      </c>
      <c r="C1651" s="125">
        <v>43418</v>
      </c>
      <c r="D1651" s="122" t="s">
        <v>20</v>
      </c>
      <c r="E1651" s="123" t="s">
        <v>10970</v>
      </c>
      <c r="F1651" s="129" t="s">
        <v>10971</v>
      </c>
      <c r="G1651" s="125">
        <v>43420</v>
      </c>
      <c r="H1651" s="122" t="s">
        <v>10239</v>
      </c>
      <c r="I1651" s="122" t="s">
        <v>5227</v>
      </c>
      <c r="J1651" s="122" t="s">
        <v>4148</v>
      </c>
      <c r="K1651" s="126" t="s">
        <v>10972</v>
      </c>
      <c r="L1651" s="127" t="s">
        <v>36</v>
      </c>
      <c r="M1651" s="127" t="s">
        <v>24</v>
      </c>
      <c r="N1651" t="str">
        <f t="shared" si="30"/>
        <v>no</v>
      </c>
    </row>
    <row r="1652" spans="1:14" ht="48" hidden="1" x14ac:dyDescent="0.25">
      <c r="A1652" s="122">
        <v>1648</v>
      </c>
      <c r="B1652" s="122" t="s">
        <v>10973</v>
      </c>
      <c r="C1652" s="125">
        <v>43417</v>
      </c>
      <c r="D1652" s="122" t="s">
        <v>20</v>
      </c>
      <c r="E1652" s="123" t="s">
        <v>10974</v>
      </c>
      <c r="F1652" s="129" t="s">
        <v>10975</v>
      </c>
      <c r="G1652" s="125">
        <v>43420</v>
      </c>
      <c r="H1652" s="122" t="s">
        <v>10976</v>
      </c>
      <c r="I1652" s="122" t="s">
        <v>5220</v>
      </c>
      <c r="J1652" s="122" t="s">
        <v>10935</v>
      </c>
      <c r="K1652" s="126" t="s">
        <v>10977</v>
      </c>
      <c r="L1652" s="127" t="s">
        <v>23</v>
      </c>
      <c r="M1652" s="127" t="s">
        <v>24</v>
      </c>
      <c r="N1652" t="str">
        <f t="shared" si="30"/>
        <v>no</v>
      </c>
    </row>
    <row r="1653" spans="1:14" ht="96" hidden="1" x14ac:dyDescent="0.25">
      <c r="A1653" s="122">
        <v>1649</v>
      </c>
      <c r="B1653" s="122" t="s">
        <v>10978</v>
      </c>
      <c r="C1653" s="125" t="s">
        <v>20</v>
      </c>
      <c r="D1653" s="122" t="s">
        <v>20</v>
      </c>
      <c r="E1653" s="123" t="s">
        <v>10979</v>
      </c>
      <c r="F1653" s="129" t="s">
        <v>10980</v>
      </c>
      <c r="G1653" s="125">
        <v>43423</v>
      </c>
      <c r="H1653" s="122" t="s">
        <v>3087</v>
      </c>
      <c r="I1653" s="122" t="s">
        <v>179</v>
      </c>
      <c r="J1653" s="122" t="s">
        <v>10981</v>
      </c>
      <c r="K1653" s="126" t="s">
        <v>10982</v>
      </c>
      <c r="L1653" s="127" t="s">
        <v>23</v>
      </c>
      <c r="M1653" s="127" t="s">
        <v>24</v>
      </c>
      <c r="N1653" t="str">
        <f t="shared" si="30"/>
        <v>no es tupa</v>
      </c>
    </row>
    <row r="1654" spans="1:14" ht="96" hidden="1" x14ac:dyDescent="0.25">
      <c r="A1654" s="122">
        <v>1650</v>
      </c>
      <c r="B1654" s="122" t="s">
        <v>10983</v>
      </c>
      <c r="C1654" s="125" t="s">
        <v>20</v>
      </c>
      <c r="D1654" s="122" t="s">
        <v>20</v>
      </c>
      <c r="E1654" s="123" t="s">
        <v>10984</v>
      </c>
      <c r="F1654" s="129" t="s">
        <v>10985</v>
      </c>
      <c r="G1654" s="125">
        <v>43423</v>
      </c>
      <c r="H1654" s="122" t="s">
        <v>10986</v>
      </c>
      <c r="I1654" s="122" t="s">
        <v>179</v>
      </c>
      <c r="J1654" s="122" t="s">
        <v>10981</v>
      </c>
      <c r="K1654" s="126" t="s">
        <v>10987</v>
      </c>
      <c r="L1654" s="127" t="s">
        <v>23</v>
      </c>
      <c r="M1654" s="127" t="s">
        <v>24</v>
      </c>
      <c r="N1654" t="str">
        <f t="shared" si="30"/>
        <v>no es tupa</v>
      </c>
    </row>
    <row r="1655" spans="1:14" ht="96" hidden="1" x14ac:dyDescent="0.25">
      <c r="A1655" s="122">
        <v>1651</v>
      </c>
      <c r="B1655" s="122" t="s">
        <v>10988</v>
      </c>
      <c r="C1655" s="125" t="s">
        <v>20</v>
      </c>
      <c r="D1655" s="122" t="s">
        <v>20</v>
      </c>
      <c r="E1655" s="123" t="s">
        <v>10989</v>
      </c>
      <c r="F1655" s="129" t="s">
        <v>10990</v>
      </c>
      <c r="G1655" s="125">
        <v>43423</v>
      </c>
      <c r="H1655" s="122" t="s">
        <v>10986</v>
      </c>
      <c r="I1655" s="122" t="s">
        <v>179</v>
      </c>
      <c r="J1655" s="122" t="s">
        <v>10981</v>
      </c>
      <c r="K1655" s="126" t="s">
        <v>10991</v>
      </c>
      <c r="L1655" s="127" t="s">
        <v>23</v>
      </c>
      <c r="M1655" s="127" t="s">
        <v>24</v>
      </c>
      <c r="N1655" t="str">
        <f t="shared" si="30"/>
        <v>no es tupa</v>
      </c>
    </row>
    <row r="1656" spans="1:14" ht="72" hidden="1" x14ac:dyDescent="0.25">
      <c r="A1656" s="122">
        <v>1652</v>
      </c>
      <c r="B1656" s="122" t="s">
        <v>10992</v>
      </c>
      <c r="C1656" s="125" t="s">
        <v>20</v>
      </c>
      <c r="D1656" s="122" t="s">
        <v>20</v>
      </c>
      <c r="E1656" s="123" t="s">
        <v>10993</v>
      </c>
      <c r="F1656" s="129" t="s">
        <v>10994</v>
      </c>
      <c r="G1656" s="125">
        <v>43423</v>
      </c>
      <c r="H1656" s="122" t="s">
        <v>10995</v>
      </c>
      <c r="I1656" s="122" t="s">
        <v>179</v>
      </c>
      <c r="J1656" s="122" t="s">
        <v>10996</v>
      </c>
      <c r="K1656" s="126" t="s">
        <v>10997</v>
      </c>
      <c r="L1656" s="127" t="s">
        <v>36</v>
      </c>
      <c r="M1656" s="127" t="s">
        <v>24</v>
      </c>
      <c r="N1656" t="str">
        <f t="shared" si="30"/>
        <v>no es tupa</v>
      </c>
    </row>
    <row r="1657" spans="1:14" ht="72" hidden="1" x14ac:dyDescent="0.25">
      <c r="A1657" s="122">
        <v>1653</v>
      </c>
      <c r="B1657" s="122" t="s">
        <v>10998</v>
      </c>
      <c r="C1657" s="125">
        <v>43431</v>
      </c>
      <c r="D1657" s="122" t="s">
        <v>20</v>
      </c>
      <c r="E1657" s="123" t="s">
        <v>10999</v>
      </c>
      <c r="F1657" s="129" t="s">
        <v>11000</v>
      </c>
      <c r="G1657" s="125">
        <v>43423</v>
      </c>
      <c r="H1657" s="122" t="s">
        <v>11001</v>
      </c>
      <c r="I1657" s="122" t="s">
        <v>5227</v>
      </c>
      <c r="J1657" s="122" t="s">
        <v>4148</v>
      </c>
      <c r="K1657" s="126" t="s">
        <v>11002</v>
      </c>
      <c r="L1657" s="127" t="s">
        <v>36</v>
      </c>
      <c r="M1657" s="127" t="s">
        <v>24</v>
      </c>
      <c r="N1657" t="str">
        <f t="shared" si="30"/>
        <v>si</v>
      </c>
    </row>
    <row r="1658" spans="1:14" ht="84" hidden="1" x14ac:dyDescent="0.25">
      <c r="A1658" s="122">
        <v>1654</v>
      </c>
      <c r="B1658" s="122" t="s">
        <v>11003</v>
      </c>
      <c r="C1658" s="125" t="s">
        <v>20</v>
      </c>
      <c r="D1658" s="122" t="s">
        <v>20</v>
      </c>
      <c r="E1658" s="123" t="s">
        <v>11004</v>
      </c>
      <c r="F1658" s="129" t="s">
        <v>11005</v>
      </c>
      <c r="G1658" s="125">
        <v>43423</v>
      </c>
      <c r="H1658" s="122" t="s">
        <v>1538</v>
      </c>
      <c r="I1658" s="122" t="s">
        <v>179</v>
      </c>
      <c r="J1658" s="122" t="s">
        <v>5173</v>
      </c>
      <c r="K1658" s="126" t="s">
        <v>11006</v>
      </c>
      <c r="L1658" s="127" t="s">
        <v>36</v>
      </c>
      <c r="M1658" s="127" t="s">
        <v>52</v>
      </c>
      <c r="N1658" t="str">
        <f t="shared" si="30"/>
        <v>no es tupa</v>
      </c>
    </row>
    <row r="1659" spans="1:14" ht="72" hidden="1" x14ac:dyDescent="0.25">
      <c r="A1659" s="122">
        <v>1655</v>
      </c>
      <c r="B1659" s="122" t="s">
        <v>11003</v>
      </c>
      <c r="C1659" s="125" t="s">
        <v>20</v>
      </c>
      <c r="D1659" s="122" t="s">
        <v>20</v>
      </c>
      <c r="E1659" s="123" t="s">
        <v>11004</v>
      </c>
      <c r="F1659" s="129" t="s">
        <v>11007</v>
      </c>
      <c r="G1659" s="125">
        <v>43423</v>
      </c>
      <c r="H1659" s="122" t="s">
        <v>1538</v>
      </c>
      <c r="I1659" s="122" t="s">
        <v>179</v>
      </c>
      <c r="J1659" s="122" t="s">
        <v>5173</v>
      </c>
      <c r="K1659" s="126" t="s">
        <v>11008</v>
      </c>
      <c r="L1659" s="127" t="s">
        <v>36</v>
      </c>
      <c r="M1659" s="127" t="s">
        <v>52</v>
      </c>
      <c r="N1659" t="str">
        <f t="shared" si="30"/>
        <v>no es tupa</v>
      </c>
    </row>
    <row r="1660" spans="1:14" ht="84" hidden="1" x14ac:dyDescent="0.25">
      <c r="A1660" s="122">
        <v>1656</v>
      </c>
      <c r="B1660" s="122" t="s">
        <v>11003</v>
      </c>
      <c r="C1660" s="125" t="s">
        <v>20</v>
      </c>
      <c r="D1660" s="122" t="s">
        <v>20</v>
      </c>
      <c r="E1660" s="123" t="s">
        <v>11004</v>
      </c>
      <c r="F1660" s="129" t="s">
        <v>11009</v>
      </c>
      <c r="G1660" s="125">
        <v>43423</v>
      </c>
      <c r="H1660" s="122" t="s">
        <v>1538</v>
      </c>
      <c r="I1660" s="122" t="s">
        <v>179</v>
      </c>
      <c r="J1660" s="122" t="s">
        <v>5173</v>
      </c>
      <c r="K1660" s="126" t="s">
        <v>11010</v>
      </c>
      <c r="L1660" s="127" t="s">
        <v>36</v>
      </c>
      <c r="M1660" s="127" t="s">
        <v>52</v>
      </c>
      <c r="N1660" t="str">
        <f t="shared" si="30"/>
        <v>no es tupa</v>
      </c>
    </row>
    <row r="1661" spans="1:14" ht="84" hidden="1" x14ac:dyDescent="0.25">
      <c r="A1661" s="122">
        <v>1657</v>
      </c>
      <c r="B1661" s="122" t="s">
        <v>11003</v>
      </c>
      <c r="C1661" s="125" t="s">
        <v>20</v>
      </c>
      <c r="D1661" s="122" t="s">
        <v>20</v>
      </c>
      <c r="E1661" s="123" t="s">
        <v>11004</v>
      </c>
      <c r="F1661" s="129" t="s">
        <v>11011</v>
      </c>
      <c r="G1661" s="125">
        <v>43423</v>
      </c>
      <c r="H1661" s="122" t="s">
        <v>1538</v>
      </c>
      <c r="I1661" s="122" t="s">
        <v>179</v>
      </c>
      <c r="J1661" s="122" t="s">
        <v>5173</v>
      </c>
      <c r="K1661" s="126" t="s">
        <v>11012</v>
      </c>
      <c r="L1661" s="127" t="s">
        <v>36</v>
      </c>
      <c r="M1661" s="127" t="s">
        <v>52</v>
      </c>
      <c r="N1661" t="str">
        <f t="shared" si="30"/>
        <v>no es tupa</v>
      </c>
    </row>
    <row r="1662" spans="1:14" ht="144" hidden="1" x14ac:dyDescent="0.25">
      <c r="A1662" s="122">
        <v>1658</v>
      </c>
      <c r="B1662" s="122" t="s">
        <v>11013</v>
      </c>
      <c r="C1662" s="125">
        <v>43458</v>
      </c>
      <c r="D1662" s="122" t="s">
        <v>11014</v>
      </c>
      <c r="E1662" s="123" t="s">
        <v>11015</v>
      </c>
      <c r="F1662" s="129" t="s">
        <v>11016</v>
      </c>
      <c r="G1662" s="125">
        <v>43423</v>
      </c>
      <c r="H1662" s="122" t="s">
        <v>11017</v>
      </c>
      <c r="I1662" s="122" t="s">
        <v>179</v>
      </c>
      <c r="J1662" s="122" t="s">
        <v>179</v>
      </c>
      <c r="K1662" s="126" t="s">
        <v>11018</v>
      </c>
      <c r="L1662" s="127" t="s">
        <v>36</v>
      </c>
      <c r="M1662" s="127" t="s">
        <v>52</v>
      </c>
      <c r="N1662" t="str">
        <f t="shared" si="30"/>
        <v>si</v>
      </c>
    </row>
    <row r="1663" spans="1:14" ht="132" hidden="1" x14ac:dyDescent="0.25">
      <c r="A1663" s="122">
        <v>1659</v>
      </c>
      <c r="B1663" s="122" t="s">
        <v>11019</v>
      </c>
      <c r="C1663" s="125">
        <v>43425</v>
      </c>
      <c r="D1663" s="122" t="s">
        <v>11020</v>
      </c>
      <c r="E1663" s="123" t="s">
        <v>11021</v>
      </c>
      <c r="F1663" s="129" t="s">
        <v>11022</v>
      </c>
      <c r="G1663" s="125">
        <v>43423</v>
      </c>
      <c r="H1663" s="122" t="s">
        <v>11023</v>
      </c>
      <c r="I1663" s="122" t="s">
        <v>6587</v>
      </c>
      <c r="J1663" s="122" t="s">
        <v>6588</v>
      </c>
      <c r="K1663" s="126" t="s">
        <v>11024</v>
      </c>
      <c r="L1663" s="127" t="s">
        <v>36</v>
      </c>
      <c r="M1663" s="127" t="s">
        <v>24</v>
      </c>
      <c r="N1663" t="str">
        <f t="shared" si="30"/>
        <v>si</v>
      </c>
    </row>
    <row r="1664" spans="1:14" ht="84" hidden="1" x14ac:dyDescent="0.25">
      <c r="A1664" s="122">
        <v>1660</v>
      </c>
      <c r="B1664" s="122" t="s">
        <v>11025</v>
      </c>
      <c r="C1664" s="125">
        <v>43426</v>
      </c>
      <c r="D1664" s="122" t="s">
        <v>11026</v>
      </c>
      <c r="E1664" s="123" t="s">
        <v>11027</v>
      </c>
      <c r="F1664" s="129" t="s">
        <v>11028</v>
      </c>
      <c r="G1664" s="125">
        <v>43423</v>
      </c>
      <c r="H1664" s="122" t="s">
        <v>11029</v>
      </c>
      <c r="I1664" s="122" t="s">
        <v>6587</v>
      </c>
      <c r="J1664" s="122" t="s">
        <v>6588</v>
      </c>
      <c r="K1664" s="126" t="s">
        <v>11030</v>
      </c>
      <c r="L1664" s="127" t="s">
        <v>36</v>
      </c>
      <c r="M1664" s="127" t="s">
        <v>24</v>
      </c>
      <c r="N1664" t="str">
        <f t="shared" si="30"/>
        <v>si</v>
      </c>
    </row>
    <row r="1665" spans="1:14" ht="60" hidden="1" x14ac:dyDescent="0.25">
      <c r="A1665" s="122">
        <v>1661</v>
      </c>
      <c r="B1665" s="122" t="s">
        <v>11031</v>
      </c>
      <c r="C1665" s="125">
        <v>43416</v>
      </c>
      <c r="D1665" s="122" t="s">
        <v>20</v>
      </c>
      <c r="E1665" s="123" t="s">
        <v>11032</v>
      </c>
      <c r="F1665" s="129" t="s">
        <v>11033</v>
      </c>
      <c r="G1665" s="125">
        <v>43423</v>
      </c>
      <c r="H1665" s="122" t="s">
        <v>11034</v>
      </c>
      <c r="I1665" s="122" t="s">
        <v>5220</v>
      </c>
      <c r="J1665" s="122" t="s">
        <v>10789</v>
      </c>
      <c r="K1665" s="126" t="s">
        <v>11035</v>
      </c>
      <c r="L1665" s="127" t="s">
        <v>23</v>
      </c>
      <c r="M1665" s="127" t="s">
        <v>24</v>
      </c>
      <c r="N1665" t="str">
        <f t="shared" si="30"/>
        <v>no</v>
      </c>
    </row>
    <row r="1666" spans="1:14" ht="108" hidden="1" x14ac:dyDescent="0.25">
      <c r="A1666" s="122">
        <v>1662</v>
      </c>
      <c r="B1666" s="122" t="s">
        <v>11036</v>
      </c>
      <c r="C1666" s="125">
        <v>43448</v>
      </c>
      <c r="D1666" s="122" t="s">
        <v>11037</v>
      </c>
      <c r="E1666" s="123" t="s">
        <v>20</v>
      </c>
      <c r="F1666" s="129" t="s">
        <v>11038</v>
      </c>
      <c r="G1666" s="125">
        <v>43423</v>
      </c>
      <c r="H1666" s="122" t="s">
        <v>11039</v>
      </c>
      <c r="I1666" s="122" t="s">
        <v>191</v>
      </c>
      <c r="J1666" s="122" t="s">
        <v>5442</v>
      </c>
      <c r="K1666" s="126" t="s">
        <v>11040</v>
      </c>
      <c r="L1666" s="127" t="s">
        <v>23</v>
      </c>
      <c r="M1666" s="127" t="s">
        <v>24</v>
      </c>
      <c r="N1666" t="str">
        <f t="shared" si="30"/>
        <v>si</v>
      </c>
    </row>
    <row r="1667" spans="1:14" ht="96" hidden="1" x14ac:dyDescent="0.25">
      <c r="A1667" s="122">
        <v>1663</v>
      </c>
      <c r="B1667" s="122" t="s">
        <v>20</v>
      </c>
      <c r="C1667" s="125" t="s">
        <v>20</v>
      </c>
      <c r="D1667" s="122" t="s">
        <v>11041</v>
      </c>
      <c r="E1667" s="123" t="s">
        <v>20</v>
      </c>
      <c r="F1667" s="129" t="s">
        <v>11042</v>
      </c>
      <c r="G1667" s="125">
        <v>43423</v>
      </c>
      <c r="H1667" s="122" t="s">
        <v>11043</v>
      </c>
      <c r="I1667" s="122" t="s">
        <v>6867</v>
      </c>
      <c r="J1667" s="122" t="s">
        <v>11044</v>
      </c>
      <c r="K1667" s="126" t="s">
        <v>11045</v>
      </c>
      <c r="L1667" s="127" t="s">
        <v>23</v>
      </c>
      <c r="M1667" s="127" t="s">
        <v>24</v>
      </c>
      <c r="N1667" t="str">
        <f t="shared" si="30"/>
        <v>no es tupa</v>
      </c>
    </row>
    <row r="1668" spans="1:14" ht="60" hidden="1" x14ac:dyDescent="0.25">
      <c r="A1668" s="122">
        <v>1664</v>
      </c>
      <c r="B1668" s="122" t="s">
        <v>11046</v>
      </c>
      <c r="C1668" s="125">
        <v>43424</v>
      </c>
      <c r="D1668" s="122" t="s">
        <v>11047</v>
      </c>
      <c r="E1668" s="123" t="s">
        <v>11048</v>
      </c>
      <c r="F1668" s="129" t="s">
        <v>11049</v>
      </c>
      <c r="G1668" s="125">
        <v>43423</v>
      </c>
      <c r="H1668" s="122" t="s">
        <v>3767</v>
      </c>
      <c r="I1668" s="122" t="s">
        <v>6541</v>
      </c>
      <c r="J1668" s="122" t="s">
        <v>2746</v>
      </c>
      <c r="K1668" s="126" t="s">
        <v>11050</v>
      </c>
      <c r="L1668" s="127" t="s">
        <v>23</v>
      </c>
      <c r="M1668" s="127" t="s">
        <v>24</v>
      </c>
      <c r="N1668" t="str">
        <f t="shared" si="30"/>
        <v>si</v>
      </c>
    </row>
    <row r="1669" spans="1:14" ht="60" hidden="1" x14ac:dyDescent="0.25">
      <c r="A1669" s="122">
        <v>1665</v>
      </c>
      <c r="B1669" s="122" t="s">
        <v>11051</v>
      </c>
      <c r="C1669" s="125">
        <v>43432</v>
      </c>
      <c r="D1669" s="122" t="s">
        <v>11052</v>
      </c>
      <c r="E1669" s="123" t="s">
        <v>11053</v>
      </c>
      <c r="F1669" s="129" t="s">
        <v>11054</v>
      </c>
      <c r="G1669" s="125">
        <v>43423</v>
      </c>
      <c r="H1669" s="122" t="s">
        <v>4275</v>
      </c>
      <c r="I1669" s="122" t="s">
        <v>6541</v>
      </c>
      <c r="J1669" s="122" t="s">
        <v>2746</v>
      </c>
      <c r="K1669" s="126" t="s">
        <v>11055</v>
      </c>
      <c r="L1669" s="127" t="s">
        <v>23</v>
      </c>
      <c r="M1669" s="127" t="s">
        <v>24</v>
      </c>
      <c r="N1669" t="str">
        <f t="shared" si="30"/>
        <v>si</v>
      </c>
    </row>
    <row r="1670" spans="1:14" ht="108" hidden="1" x14ac:dyDescent="0.25">
      <c r="A1670" s="122">
        <v>1666</v>
      </c>
      <c r="B1670" s="122" t="s">
        <v>11056</v>
      </c>
      <c r="C1670" s="125">
        <v>43502</v>
      </c>
      <c r="D1670" s="122" t="s">
        <v>11057</v>
      </c>
      <c r="E1670" s="123" t="s">
        <v>20</v>
      </c>
      <c r="F1670" s="129" t="s">
        <v>11058</v>
      </c>
      <c r="G1670" s="125">
        <v>43423</v>
      </c>
      <c r="H1670" s="122" t="s">
        <v>11059</v>
      </c>
      <c r="I1670" s="122" t="s">
        <v>191</v>
      </c>
      <c r="J1670" s="122" t="s">
        <v>5442</v>
      </c>
      <c r="K1670" s="126" t="s">
        <v>11060</v>
      </c>
      <c r="L1670" s="127" t="s">
        <v>23</v>
      </c>
      <c r="M1670" s="127" t="s">
        <v>24</v>
      </c>
      <c r="N1670" t="str">
        <f t="shared" si="30"/>
        <v>si</v>
      </c>
    </row>
    <row r="1671" spans="1:14" ht="60" hidden="1" x14ac:dyDescent="0.25">
      <c r="A1671" s="122">
        <v>1667</v>
      </c>
      <c r="B1671" s="122" t="s">
        <v>11061</v>
      </c>
      <c r="C1671" s="125">
        <v>43426</v>
      </c>
      <c r="D1671" s="122" t="s">
        <v>20</v>
      </c>
      <c r="E1671" s="123" t="s">
        <v>11062</v>
      </c>
      <c r="F1671" s="129" t="s">
        <v>11063</v>
      </c>
      <c r="G1671" s="125">
        <v>43426</v>
      </c>
      <c r="H1671" s="122" t="s">
        <v>11064</v>
      </c>
      <c r="I1671" s="122" t="s">
        <v>5227</v>
      </c>
      <c r="J1671" s="122" t="s">
        <v>78</v>
      </c>
      <c r="K1671" s="126" t="s">
        <v>11065</v>
      </c>
      <c r="L1671" s="127" t="s">
        <v>3698</v>
      </c>
      <c r="M1671" s="127" t="s">
        <v>24</v>
      </c>
      <c r="N1671" t="str">
        <f t="shared" si="30"/>
        <v>si</v>
      </c>
    </row>
    <row r="1672" spans="1:14" ht="72" hidden="1" x14ac:dyDescent="0.25">
      <c r="A1672" s="122">
        <v>1668</v>
      </c>
      <c r="B1672" s="122" t="s">
        <v>11066</v>
      </c>
      <c r="C1672" s="125">
        <v>43432</v>
      </c>
      <c r="D1672" s="122" t="s">
        <v>20</v>
      </c>
      <c r="E1672" s="123" t="s">
        <v>11067</v>
      </c>
      <c r="F1672" s="129" t="s">
        <v>11068</v>
      </c>
      <c r="G1672" s="125">
        <v>43426</v>
      </c>
      <c r="H1672" s="122" t="s">
        <v>11069</v>
      </c>
      <c r="I1672" s="122" t="s">
        <v>5227</v>
      </c>
      <c r="J1672" s="122" t="s">
        <v>4148</v>
      </c>
      <c r="K1672" s="126" t="s">
        <v>11070</v>
      </c>
      <c r="L1672" s="127" t="s">
        <v>3698</v>
      </c>
      <c r="M1672" s="127" t="s">
        <v>24</v>
      </c>
      <c r="N1672" t="str">
        <f t="shared" si="30"/>
        <v>si</v>
      </c>
    </row>
    <row r="1673" spans="1:14" ht="72" x14ac:dyDescent="0.25">
      <c r="A1673" s="122">
        <v>1669</v>
      </c>
      <c r="B1673" s="122" t="s">
        <v>11071</v>
      </c>
      <c r="C1673" s="125">
        <v>43433</v>
      </c>
      <c r="D1673" s="122" t="s">
        <v>20</v>
      </c>
      <c r="E1673" s="123" t="s">
        <v>11072</v>
      </c>
      <c r="F1673" s="129" t="s">
        <v>11073</v>
      </c>
      <c r="G1673" s="125">
        <v>43426</v>
      </c>
      <c r="H1673" s="122" t="s">
        <v>9390</v>
      </c>
      <c r="I1673" s="122" t="s">
        <v>4789</v>
      </c>
      <c r="J1673" s="122" t="s">
        <v>7020</v>
      </c>
      <c r="K1673" s="126" t="s">
        <v>11074</v>
      </c>
      <c r="L1673" s="127" t="s">
        <v>36</v>
      </c>
      <c r="M1673" s="127" t="s">
        <v>24</v>
      </c>
      <c r="N1673" t="str">
        <f t="shared" si="30"/>
        <v>si</v>
      </c>
    </row>
    <row r="1674" spans="1:14" ht="108" hidden="1" x14ac:dyDescent="0.25">
      <c r="A1674" s="122">
        <v>1670</v>
      </c>
      <c r="B1674" s="122" t="s">
        <v>11075</v>
      </c>
      <c r="C1674" s="125">
        <v>43437</v>
      </c>
      <c r="D1674" s="122" t="s">
        <v>20</v>
      </c>
      <c r="E1674" s="123" t="s">
        <v>11076</v>
      </c>
      <c r="F1674" s="129" t="s">
        <v>11077</v>
      </c>
      <c r="G1674" s="125">
        <v>43426</v>
      </c>
      <c r="H1674" s="122" t="s">
        <v>6334</v>
      </c>
      <c r="I1674" s="122" t="s">
        <v>5227</v>
      </c>
      <c r="J1674" s="122" t="s">
        <v>168</v>
      </c>
      <c r="K1674" s="126" t="s">
        <v>11078</v>
      </c>
      <c r="L1674" s="127" t="s">
        <v>36</v>
      </c>
      <c r="M1674" s="127" t="s">
        <v>24</v>
      </c>
      <c r="N1674" t="str">
        <f t="shared" si="30"/>
        <v>si</v>
      </c>
    </row>
    <row r="1675" spans="1:14" ht="72" hidden="1" x14ac:dyDescent="0.25">
      <c r="A1675" s="122">
        <v>1671</v>
      </c>
      <c r="B1675" s="122" t="s">
        <v>11079</v>
      </c>
      <c r="C1675" s="125" t="s">
        <v>20</v>
      </c>
      <c r="D1675" s="122" t="s">
        <v>5783</v>
      </c>
      <c r="E1675" s="123" t="s">
        <v>11080</v>
      </c>
      <c r="F1675" s="129" t="s">
        <v>11081</v>
      </c>
      <c r="G1675" s="125">
        <v>43426</v>
      </c>
      <c r="H1675" s="122" t="s">
        <v>1231</v>
      </c>
      <c r="I1675" s="122" t="s">
        <v>4132</v>
      </c>
      <c r="J1675" s="122" t="s">
        <v>179</v>
      </c>
      <c r="K1675" s="126" t="s">
        <v>11082</v>
      </c>
      <c r="L1675" s="127" t="s">
        <v>23</v>
      </c>
      <c r="M1675" s="127" t="s">
        <v>24</v>
      </c>
      <c r="N1675" t="str">
        <f t="shared" si="30"/>
        <v>no es tupa</v>
      </c>
    </row>
    <row r="1676" spans="1:14" ht="84" hidden="1" x14ac:dyDescent="0.25">
      <c r="A1676" s="122">
        <v>1672</v>
      </c>
      <c r="B1676" s="122" t="s">
        <v>11083</v>
      </c>
      <c r="C1676" s="125" t="s">
        <v>20</v>
      </c>
      <c r="D1676" s="122" t="s">
        <v>5783</v>
      </c>
      <c r="E1676" s="123" t="s">
        <v>11084</v>
      </c>
      <c r="F1676" s="129" t="s">
        <v>11085</v>
      </c>
      <c r="G1676" s="125">
        <v>43426</v>
      </c>
      <c r="H1676" s="122" t="s">
        <v>4557</v>
      </c>
      <c r="I1676" s="122" t="s">
        <v>4223</v>
      </c>
      <c r="J1676" s="122" t="s">
        <v>179</v>
      </c>
      <c r="K1676" s="126" t="s">
        <v>11086</v>
      </c>
      <c r="L1676" s="127" t="s">
        <v>23</v>
      </c>
      <c r="M1676" s="127" t="s">
        <v>24</v>
      </c>
      <c r="N1676" t="str">
        <f t="shared" si="30"/>
        <v>no es tupa</v>
      </c>
    </row>
    <row r="1677" spans="1:14" ht="96" hidden="1" x14ac:dyDescent="0.25">
      <c r="A1677" s="122">
        <v>1673</v>
      </c>
      <c r="B1677" s="122" t="s">
        <v>11087</v>
      </c>
      <c r="C1677" s="125" t="s">
        <v>20</v>
      </c>
      <c r="D1677" s="122" t="s">
        <v>20</v>
      </c>
      <c r="E1677" s="123" t="s">
        <v>11088</v>
      </c>
      <c r="F1677" s="129" t="s">
        <v>11089</v>
      </c>
      <c r="G1677" s="125">
        <v>43426</v>
      </c>
      <c r="H1677" s="122" t="s">
        <v>11090</v>
      </c>
      <c r="I1677" s="122" t="s">
        <v>4249</v>
      </c>
      <c r="J1677" s="122" t="s">
        <v>161</v>
      </c>
      <c r="K1677" s="126" t="s">
        <v>11091</v>
      </c>
      <c r="L1677" s="127" t="s">
        <v>23</v>
      </c>
      <c r="M1677" s="127" t="s">
        <v>24</v>
      </c>
      <c r="N1677" t="str">
        <f t="shared" si="30"/>
        <v>no es tupa</v>
      </c>
    </row>
    <row r="1678" spans="1:14" ht="96" hidden="1" x14ac:dyDescent="0.25">
      <c r="A1678" s="122">
        <v>1674</v>
      </c>
      <c r="B1678" s="122" t="s">
        <v>11092</v>
      </c>
      <c r="C1678" s="125" t="s">
        <v>20</v>
      </c>
      <c r="D1678" s="122" t="s">
        <v>20</v>
      </c>
      <c r="E1678" s="123" t="s">
        <v>11093</v>
      </c>
      <c r="F1678" s="129" t="s">
        <v>11094</v>
      </c>
      <c r="G1678" s="125">
        <v>43426</v>
      </c>
      <c r="H1678" s="122" t="s">
        <v>11095</v>
      </c>
      <c r="I1678" s="122" t="s">
        <v>4249</v>
      </c>
      <c r="J1678" s="122" t="s">
        <v>161</v>
      </c>
      <c r="K1678" s="126" t="s">
        <v>11096</v>
      </c>
      <c r="L1678" s="127" t="s">
        <v>23</v>
      </c>
      <c r="M1678" s="127" t="s">
        <v>24</v>
      </c>
      <c r="N1678" t="str">
        <f t="shared" si="30"/>
        <v>no es tupa</v>
      </c>
    </row>
    <row r="1679" spans="1:14" ht="60" hidden="1" x14ac:dyDescent="0.25">
      <c r="A1679" s="122">
        <v>1675</v>
      </c>
      <c r="B1679" s="122" t="s">
        <v>11097</v>
      </c>
      <c r="C1679" s="125">
        <v>43427</v>
      </c>
      <c r="D1679" s="122" t="s">
        <v>20</v>
      </c>
      <c r="E1679" s="123" t="s">
        <v>11098</v>
      </c>
      <c r="F1679" s="129" t="s">
        <v>11099</v>
      </c>
      <c r="G1679" s="125">
        <v>43426</v>
      </c>
      <c r="H1679" s="122" t="s">
        <v>11100</v>
      </c>
      <c r="I1679" s="122" t="s">
        <v>5227</v>
      </c>
      <c r="J1679" s="122" t="s">
        <v>78</v>
      </c>
      <c r="K1679" s="126" t="s">
        <v>11101</v>
      </c>
      <c r="L1679" s="127" t="s">
        <v>3698</v>
      </c>
      <c r="M1679" s="127" t="s">
        <v>24</v>
      </c>
      <c r="N1679" t="str">
        <f t="shared" si="30"/>
        <v>si</v>
      </c>
    </row>
    <row r="1680" spans="1:14" ht="72" hidden="1" x14ac:dyDescent="0.25">
      <c r="A1680" s="122">
        <v>1676</v>
      </c>
      <c r="B1680" s="122" t="s">
        <v>11102</v>
      </c>
      <c r="C1680" s="125">
        <v>43427</v>
      </c>
      <c r="D1680" s="122" t="s">
        <v>11103</v>
      </c>
      <c r="E1680" s="123" t="s">
        <v>11104</v>
      </c>
      <c r="F1680" s="129" t="s">
        <v>11105</v>
      </c>
      <c r="G1680" s="125">
        <v>43427</v>
      </c>
      <c r="H1680" s="122" t="s">
        <v>2093</v>
      </c>
      <c r="I1680" s="122" t="s">
        <v>6587</v>
      </c>
      <c r="J1680" s="122" t="s">
        <v>6588</v>
      </c>
      <c r="K1680" s="126" t="s">
        <v>11106</v>
      </c>
      <c r="L1680" s="127" t="s">
        <v>23</v>
      </c>
      <c r="M1680" s="127" t="s">
        <v>24</v>
      </c>
      <c r="N1680" t="str">
        <f t="shared" si="30"/>
        <v>si</v>
      </c>
    </row>
    <row r="1681" spans="1:14" ht="96" hidden="1" x14ac:dyDescent="0.25">
      <c r="A1681" s="122">
        <v>1677</v>
      </c>
      <c r="B1681" s="122" t="s">
        <v>11107</v>
      </c>
      <c r="C1681" s="125">
        <v>43451</v>
      </c>
      <c r="D1681" s="122" t="s">
        <v>11108</v>
      </c>
      <c r="E1681" s="123" t="s">
        <v>11109</v>
      </c>
      <c r="F1681" s="129" t="s">
        <v>11110</v>
      </c>
      <c r="G1681" s="125">
        <v>43427</v>
      </c>
      <c r="H1681" s="122" t="s">
        <v>257</v>
      </c>
      <c r="I1681" s="122" t="s">
        <v>6587</v>
      </c>
      <c r="J1681" s="122" t="s">
        <v>6588</v>
      </c>
      <c r="K1681" s="126" t="s">
        <v>11111</v>
      </c>
      <c r="L1681" s="127" t="s">
        <v>36</v>
      </c>
      <c r="M1681" s="127" t="s">
        <v>24</v>
      </c>
      <c r="N1681" t="str">
        <f t="shared" si="30"/>
        <v>si</v>
      </c>
    </row>
    <row r="1682" spans="1:14" ht="84" x14ac:dyDescent="0.25">
      <c r="A1682" s="122">
        <v>1678</v>
      </c>
      <c r="B1682" s="122" t="s">
        <v>11112</v>
      </c>
      <c r="C1682" s="125">
        <v>43403</v>
      </c>
      <c r="D1682" s="122" t="s">
        <v>20</v>
      </c>
      <c r="E1682" s="123" t="s">
        <v>11113</v>
      </c>
      <c r="F1682" s="129" t="s">
        <v>11114</v>
      </c>
      <c r="G1682" s="125">
        <v>43427</v>
      </c>
      <c r="H1682" s="122" t="s">
        <v>7313</v>
      </c>
      <c r="I1682" s="122" t="s">
        <v>4789</v>
      </c>
      <c r="J1682" s="122" t="s">
        <v>11115</v>
      </c>
      <c r="K1682" s="126" t="s">
        <v>11116</v>
      </c>
      <c r="L1682" s="127" t="s">
        <v>36</v>
      </c>
      <c r="M1682" s="127" t="s">
        <v>24</v>
      </c>
      <c r="N1682" t="str">
        <f t="shared" si="30"/>
        <v>no</v>
      </c>
    </row>
    <row r="1683" spans="1:14" ht="60" hidden="1" x14ac:dyDescent="0.25">
      <c r="A1683" s="122">
        <v>1679</v>
      </c>
      <c r="B1683" s="122" t="s">
        <v>11117</v>
      </c>
      <c r="C1683" s="125" t="s">
        <v>20</v>
      </c>
      <c r="D1683" s="122" t="s">
        <v>11118</v>
      </c>
      <c r="E1683" s="123" t="s">
        <v>20</v>
      </c>
      <c r="F1683" s="129" t="s">
        <v>11119</v>
      </c>
      <c r="G1683" s="125">
        <v>43427</v>
      </c>
      <c r="H1683" s="122" t="s">
        <v>5320</v>
      </c>
      <c r="I1683" s="122" t="s">
        <v>5220</v>
      </c>
      <c r="J1683" s="122" t="s">
        <v>11120</v>
      </c>
      <c r="K1683" s="126" t="s">
        <v>11121</v>
      </c>
      <c r="L1683" s="127" t="s">
        <v>23</v>
      </c>
      <c r="M1683" s="127" t="s">
        <v>24</v>
      </c>
      <c r="N1683" t="str">
        <f t="shared" si="30"/>
        <v>no es tupa</v>
      </c>
    </row>
    <row r="1684" spans="1:14" ht="72" hidden="1" x14ac:dyDescent="0.25">
      <c r="A1684" s="122">
        <v>1680</v>
      </c>
      <c r="B1684" s="122" t="s">
        <v>11122</v>
      </c>
      <c r="C1684" s="125">
        <v>43434</v>
      </c>
      <c r="D1684" s="122" t="s">
        <v>11123</v>
      </c>
      <c r="E1684" s="123" t="s">
        <v>11124</v>
      </c>
      <c r="F1684" s="129" t="s">
        <v>11125</v>
      </c>
      <c r="G1684" s="125">
        <v>43427</v>
      </c>
      <c r="H1684" s="122" t="s">
        <v>11126</v>
      </c>
      <c r="I1684" s="122" t="s">
        <v>6587</v>
      </c>
      <c r="J1684" s="122" t="s">
        <v>6588</v>
      </c>
      <c r="K1684" s="126" t="s">
        <v>11127</v>
      </c>
      <c r="L1684" s="127" t="s">
        <v>3698</v>
      </c>
      <c r="M1684" s="127" t="s">
        <v>24</v>
      </c>
      <c r="N1684" t="str">
        <f t="shared" si="30"/>
        <v>si</v>
      </c>
    </row>
    <row r="1685" spans="1:14" ht="108" hidden="1" x14ac:dyDescent="0.25">
      <c r="A1685" s="122">
        <v>1681</v>
      </c>
      <c r="B1685" s="122" t="s">
        <v>11128</v>
      </c>
      <c r="C1685" s="125">
        <v>43425</v>
      </c>
      <c r="D1685" s="123" t="s">
        <v>11129</v>
      </c>
      <c r="E1685" s="123" t="s">
        <v>11130</v>
      </c>
      <c r="F1685" s="129" t="s">
        <v>11131</v>
      </c>
      <c r="G1685" s="125">
        <v>43432</v>
      </c>
      <c r="H1685" s="122" t="s">
        <v>9819</v>
      </c>
      <c r="I1685" s="122" t="s">
        <v>191</v>
      </c>
      <c r="J1685" s="122" t="s">
        <v>5442</v>
      </c>
      <c r="K1685" s="126" t="s">
        <v>11132</v>
      </c>
      <c r="L1685" s="127" t="s">
        <v>23</v>
      </c>
      <c r="M1685" s="127" t="s">
        <v>24</v>
      </c>
      <c r="N1685" t="str">
        <f t="shared" si="30"/>
        <v>no</v>
      </c>
    </row>
    <row r="1686" spans="1:14" ht="96" hidden="1" x14ac:dyDescent="0.25">
      <c r="A1686" s="122">
        <v>1682</v>
      </c>
      <c r="B1686" s="122" t="s">
        <v>11133</v>
      </c>
      <c r="C1686" s="125">
        <v>43432</v>
      </c>
      <c r="D1686" s="122" t="s">
        <v>11134</v>
      </c>
      <c r="E1686" s="123" t="s">
        <v>20</v>
      </c>
      <c r="F1686" s="129" t="s">
        <v>11135</v>
      </c>
      <c r="G1686" s="125">
        <v>43432</v>
      </c>
      <c r="H1686" s="122" t="s">
        <v>11136</v>
      </c>
      <c r="I1686" s="122" t="s">
        <v>4174</v>
      </c>
      <c r="J1686" s="122" t="s">
        <v>4699</v>
      </c>
      <c r="K1686" s="126" t="s">
        <v>11137</v>
      </c>
      <c r="L1686" s="127" t="s">
        <v>23</v>
      </c>
      <c r="M1686" s="127" t="s">
        <v>24</v>
      </c>
      <c r="N1686" t="str">
        <f t="shared" si="30"/>
        <v>si</v>
      </c>
    </row>
    <row r="1687" spans="1:14" ht="72" hidden="1" x14ac:dyDescent="0.25">
      <c r="A1687" s="122">
        <v>1683</v>
      </c>
      <c r="B1687" s="122" t="s">
        <v>11138</v>
      </c>
      <c r="C1687" s="125" t="s">
        <v>20</v>
      </c>
      <c r="D1687" s="122" t="s">
        <v>20</v>
      </c>
      <c r="E1687" s="123" t="s">
        <v>11139</v>
      </c>
      <c r="F1687" s="129" t="s">
        <v>11140</v>
      </c>
      <c r="G1687" s="125">
        <v>43432</v>
      </c>
      <c r="H1687" s="122" t="s">
        <v>4458</v>
      </c>
      <c r="I1687" s="122" t="s">
        <v>179</v>
      </c>
      <c r="J1687" s="122" t="s">
        <v>179</v>
      </c>
      <c r="K1687" s="126" t="s">
        <v>11141</v>
      </c>
      <c r="L1687" s="127" t="s">
        <v>36</v>
      </c>
      <c r="M1687" s="127" t="s">
        <v>24</v>
      </c>
      <c r="N1687" t="str">
        <f t="shared" si="30"/>
        <v>no es tupa</v>
      </c>
    </row>
    <row r="1688" spans="1:14" ht="96" hidden="1" x14ac:dyDescent="0.25">
      <c r="A1688" s="122">
        <v>1684</v>
      </c>
      <c r="B1688" s="122" t="s">
        <v>11142</v>
      </c>
      <c r="C1688" s="125">
        <v>43423</v>
      </c>
      <c r="D1688" s="122" t="s">
        <v>20</v>
      </c>
      <c r="E1688" s="123" t="s">
        <v>11143</v>
      </c>
      <c r="F1688" s="129" t="s">
        <v>11144</v>
      </c>
      <c r="G1688" s="125">
        <v>43432</v>
      </c>
      <c r="H1688" s="122" t="s">
        <v>11145</v>
      </c>
      <c r="I1688" s="122" t="s">
        <v>5227</v>
      </c>
      <c r="J1688" s="122" t="s">
        <v>78</v>
      </c>
      <c r="K1688" s="126" t="s">
        <v>11146</v>
      </c>
      <c r="L1688" s="127" t="s">
        <v>3698</v>
      </c>
      <c r="M1688" s="127" t="s">
        <v>24</v>
      </c>
      <c r="N1688" t="str">
        <f t="shared" si="30"/>
        <v>no</v>
      </c>
    </row>
    <row r="1689" spans="1:14" ht="60" hidden="1" x14ac:dyDescent="0.25">
      <c r="A1689" s="122">
        <v>1685</v>
      </c>
      <c r="B1689" s="122" t="s">
        <v>11147</v>
      </c>
      <c r="C1689" s="125">
        <v>43434</v>
      </c>
      <c r="D1689" s="122" t="s">
        <v>20</v>
      </c>
      <c r="E1689" s="123" t="s">
        <v>11148</v>
      </c>
      <c r="F1689" s="129" t="s">
        <v>11149</v>
      </c>
      <c r="G1689" s="125">
        <v>43432</v>
      </c>
      <c r="H1689" s="122" t="s">
        <v>5969</v>
      </c>
      <c r="I1689" s="122" t="s">
        <v>5227</v>
      </c>
      <c r="J1689" s="122" t="s">
        <v>4148</v>
      </c>
      <c r="K1689" s="126" t="s">
        <v>11150</v>
      </c>
      <c r="L1689" s="127" t="s">
        <v>3698</v>
      </c>
      <c r="M1689" s="127" t="s">
        <v>24</v>
      </c>
      <c r="N1689" t="str">
        <f t="shared" si="30"/>
        <v>si</v>
      </c>
    </row>
    <row r="1690" spans="1:14" ht="108" hidden="1" x14ac:dyDescent="0.25">
      <c r="A1690" s="122">
        <v>1686</v>
      </c>
      <c r="B1690" s="122" t="s">
        <v>11151</v>
      </c>
      <c r="C1690" s="125">
        <v>43474</v>
      </c>
      <c r="D1690" s="122" t="s">
        <v>11152</v>
      </c>
      <c r="E1690" s="123" t="s">
        <v>20</v>
      </c>
      <c r="F1690" s="129" t="s">
        <v>11153</v>
      </c>
      <c r="G1690" s="125">
        <v>43432</v>
      </c>
      <c r="H1690" s="122" t="s">
        <v>4086</v>
      </c>
      <c r="I1690" s="122" t="s">
        <v>191</v>
      </c>
      <c r="J1690" s="122" t="s">
        <v>5442</v>
      </c>
      <c r="K1690" s="126" t="s">
        <v>11154</v>
      </c>
      <c r="L1690" s="127" t="s">
        <v>23</v>
      </c>
      <c r="M1690" s="127" t="s">
        <v>24</v>
      </c>
      <c r="N1690" t="str">
        <f t="shared" si="30"/>
        <v>si</v>
      </c>
    </row>
    <row r="1691" spans="1:14" ht="60" hidden="1" x14ac:dyDescent="0.25">
      <c r="A1691" s="122">
        <v>1687</v>
      </c>
      <c r="B1691" s="122" t="s">
        <v>10518</v>
      </c>
      <c r="C1691" s="125" t="s">
        <v>20</v>
      </c>
      <c r="D1691" s="122" t="s">
        <v>20</v>
      </c>
      <c r="E1691" s="122" t="s">
        <v>11155</v>
      </c>
      <c r="F1691" s="129" t="s">
        <v>11156</v>
      </c>
      <c r="G1691" s="125">
        <v>43432</v>
      </c>
      <c r="H1691" s="122" t="s">
        <v>11157</v>
      </c>
      <c r="I1691" s="122" t="s">
        <v>6867</v>
      </c>
      <c r="J1691" s="122" t="s">
        <v>11158</v>
      </c>
      <c r="K1691" s="126" t="s">
        <v>11159</v>
      </c>
      <c r="L1691" s="127" t="s">
        <v>23</v>
      </c>
      <c r="M1691" s="127" t="s">
        <v>24</v>
      </c>
      <c r="N1691" t="str">
        <f t="shared" si="30"/>
        <v>no es tupa</v>
      </c>
    </row>
    <row r="1692" spans="1:14" ht="72" hidden="1" x14ac:dyDescent="0.25">
      <c r="A1692" s="122">
        <v>1688</v>
      </c>
      <c r="B1692" s="122" t="s">
        <v>10518</v>
      </c>
      <c r="C1692" s="125" t="s">
        <v>20</v>
      </c>
      <c r="D1692" s="122" t="s">
        <v>20</v>
      </c>
      <c r="E1692" s="122" t="s">
        <v>11160</v>
      </c>
      <c r="F1692" s="129" t="s">
        <v>11161</v>
      </c>
      <c r="G1692" s="125">
        <v>43432</v>
      </c>
      <c r="H1692" s="122" t="s">
        <v>11162</v>
      </c>
      <c r="I1692" s="122" t="s">
        <v>6867</v>
      </c>
      <c r="J1692" s="122" t="s">
        <v>11158</v>
      </c>
      <c r="K1692" s="126" t="s">
        <v>11163</v>
      </c>
      <c r="L1692" s="127" t="s">
        <v>23</v>
      </c>
      <c r="M1692" s="127" t="s">
        <v>24</v>
      </c>
      <c r="N1692" t="str">
        <f t="shared" si="30"/>
        <v>no es tupa</v>
      </c>
    </row>
    <row r="1693" spans="1:14" ht="60" hidden="1" x14ac:dyDescent="0.25">
      <c r="A1693" s="122">
        <v>1689</v>
      </c>
      <c r="B1693" s="122" t="s">
        <v>10518</v>
      </c>
      <c r="C1693" s="125" t="s">
        <v>20</v>
      </c>
      <c r="D1693" s="122" t="s">
        <v>20</v>
      </c>
      <c r="E1693" s="122" t="s">
        <v>11164</v>
      </c>
      <c r="F1693" s="129" t="s">
        <v>11165</v>
      </c>
      <c r="G1693" s="125">
        <v>43432</v>
      </c>
      <c r="H1693" s="122" t="s">
        <v>11166</v>
      </c>
      <c r="I1693" s="122" t="s">
        <v>6867</v>
      </c>
      <c r="J1693" s="122" t="s">
        <v>11158</v>
      </c>
      <c r="K1693" s="126" t="s">
        <v>11167</v>
      </c>
      <c r="L1693" s="127" t="s">
        <v>23</v>
      </c>
      <c r="M1693" s="127" t="s">
        <v>24</v>
      </c>
      <c r="N1693" t="str">
        <f t="shared" si="30"/>
        <v>no es tupa</v>
      </c>
    </row>
    <row r="1694" spans="1:14" ht="60" hidden="1" x14ac:dyDescent="0.25">
      <c r="A1694" s="122">
        <v>1690</v>
      </c>
      <c r="B1694" s="122" t="s">
        <v>10518</v>
      </c>
      <c r="C1694" s="125" t="s">
        <v>20</v>
      </c>
      <c r="D1694" s="122" t="s">
        <v>20</v>
      </c>
      <c r="E1694" s="122" t="s">
        <v>11168</v>
      </c>
      <c r="F1694" s="129" t="s">
        <v>11169</v>
      </c>
      <c r="G1694" s="125">
        <v>43432</v>
      </c>
      <c r="H1694" s="122" t="s">
        <v>11170</v>
      </c>
      <c r="I1694" s="122" t="s">
        <v>6867</v>
      </c>
      <c r="J1694" s="122" t="s">
        <v>11158</v>
      </c>
      <c r="K1694" s="126" t="s">
        <v>11171</v>
      </c>
      <c r="L1694" s="127" t="s">
        <v>23</v>
      </c>
      <c r="M1694" s="127" t="s">
        <v>24</v>
      </c>
      <c r="N1694" t="str">
        <f t="shared" si="30"/>
        <v>no es tupa</v>
      </c>
    </row>
    <row r="1695" spans="1:14" ht="60" hidden="1" x14ac:dyDescent="0.25">
      <c r="A1695" s="122">
        <v>1691</v>
      </c>
      <c r="B1695" s="122" t="s">
        <v>10518</v>
      </c>
      <c r="C1695" s="125" t="s">
        <v>20</v>
      </c>
      <c r="D1695" s="122" t="s">
        <v>20</v>
      </c>
      <c r="E1695" s="122" t="s">
        <v>11172</v>
      </c>
      <c r="F1695" s="129" t="s">
        <v>11173</v>
      </c>
      <c r="G1695" s="125">
        <v>43432</v>
      </c>
      <c r="H1695" s="122" t="s">
        <v>11174</v>
      </c>
      <c r="I1695" s="122" t="s">
        <v>6867</v>
      </c>
      <c r="J1695" s="122" t="s">
        <v>11158</v>
      </c>
      <c r="K1695" s="126" t="s">
        <v>11175</v>
      </c>
      <c r="L1695" s="127" t="s">
        <v>23</v>
      </c>
      <c r="M1695" s="127" t="s">
        <v>24</v>
      </c>
      <c r="N1695" t="str">
        <f t="shared" si="30"/>
        <v>no es tupa</v>
      </c>
    </row>
    <row r="1696" spans="1:14" ht="108" hidden="1" x14ac:dyDescent="0.25">
      <c r="A1696" s="122">
        <v>1692</v>
      </c>
      <c r="B1696" s="122" t="s">
        <v>11176</v>
      </c>
      <c r="C1696" s="125">
        <v>43469</v>
      </c>
      <c r="D1696" s="122" t="s">
        <v>11177</v>
      </c>
      <c r="E1696" s="123" t="s">
        <v>20</v>
      </c>
      <c r="F1696" s="129" t="s">
        <v>11178</v>
      </c>
      <c r="G1696" s="125">
        <v>43433</v>
      </c>
      <c r="H1696" s="122" t="s">
        <v>11179</v>
      </c>
      <c r="I1696" s="122" t="s">
        <v>191</v>
      </c>
      <c r="J1696" s="122" t="s">
        <v>5442</v>
      </c>
      <c r="K1696" s="126" t="s">
        <v>11132</v>
      </c>
      <c r="L1696" s="127" t="s">
        <v>23</v>
      </c>
      <c r="M1696" s="127" t="s">
        <v>24</v>
      </c>
      <c r="N1696" t="str">
        <f t="shared" si="30"/>
        <v>si</v>
      </c>
    </row>
    <row r="1697" spans="1:14" ht="48" hidden="1" x14ac:dyDescent="0.25">
      <c r="A1697" s="122">
        <v>1693</v>
      </c>
      <c r="B1697" s="122" t="s">
        <v>11180</v>
      </c>
      <c r="C1697" s="125" t="s">
        <v>20</v>
      </c>
      <c r="D1697" s="122" t="s">
        <v>5783</v>
      </c>
      <c r="E1697" s="123" t="s">
        <v>11181</v>
      </c>
      <c r="F1697" s="129" t="s">
        <v>11182</v>
      </c>
      <c r="G1697" s="125">
        <v>43433</v>
      </c>
      <c r="H1697" s="122" t="s">
        <v>11183</v>
      </c>
      <c r="I1697" s="122" t="s">
        <v>4249</v>
      </c>
      <c r="J1697" s="122" t="s">
        <v>4224</v>
      </c>
      <c r="K1697" s="126" t="s">
        <v>11184</v>
      </c>
      <c r="L1697" s="127" t="s">
        <v>23</v>
      </c>
      <c r="M1697" s="127" t="s">
        <v>24</v>
      </c>
      <c r="N1697" t="str">
        <f t="shared" si="30"/>
        <v>no es tupa</v>
      </c>
    </row>
    <row r="1698" spans="1:14" ht="60" hidden="1" x14ac:dyDescent="0.25">
      <c r="A1698" s="122">
        <v>1694</v>
      </c>
      <c r="B1698" s="122" t="s">
        <v>11185</v>
      </c>
      <c r="C1698" s="125">
        <v>43423</v>
      </c>
      <c r="D1698" s="122" t="s">
        <v>11186</v>
      </c>
      <c r="E1698" s="123" t="s">
        <v>11187</v>
      </c>
      <c r="F1698" s="129" t="s">
        <v>11188</v>
      </c>
      <c r="G1698" s="125">
        <v>43433</v>
      </c>
      <c r="H1698" s="122" t="s">
        <v>10757</v>
      </c>
      <c r="I1698" s="122" t="s">
        <v>6541</v>
      </c>
      <c r="J1698" s="122" t="s">
        <v>2746</v>
      </c>
      <c r="K1698" s="126" t="s">
        <v>11189</v>
      </c>
      <c r="L1698" s="127" t="s">
        <v>23</v>
      </c>
      <c r="M1698" s="127" t="s">
        <v>24</v>
      </c>
      <c r="N1698" t="str">
        <f t="shared" si="30"/>
        <v>no</v>
      </c>
    </row>
    <row r="1699" spans="1:14" ht="84" hidden="1" x14ac:dyDescent="0.25">
      <c r="A1699" s="122">
        <v>1695</v>
      </c>
      <c r="B1699" s="122" t="s">
        <v>10518</v>
      </c>
      <c r="C1699" s="125" t="s">
        <v>20</v>
      </c>
      <c r="D1699" s="122" t="s">
        <v>20</v>
      </c>
      <c r="E1699" s="122" t="s">
        <v>11190</v>
      </c>
      <c r="F1699" s="129" t="s">
        <v>11191</v>
      </c>
      <c r="G1699" s="125">
        <v>43433</v>
      </c>
      <c r="H1699" s="122" t="s">
        <v>11192</v>
      </c>
      <c r="I1699" s="122" t="s">
        <v>6867</v>
      </c>
      <c r="J1699" s="122" t="s">
        <v>11158</v>
      </c>
      <c r="K1699" s="126" t="s">
        <v>11193</v>
      </c>
      <c r="L1699" s="127" t="s">
        <v>23</v>
      </c>
      <c r="M1699" s="127" t="s">
        <v>24</v>
      </c>
      <c r="N1699" t="str">
        <f t="shared" si="30"/>
        <v>no es tupa</v>
      </c>
    </row>
    <row r="1700" spans="1:14" ht="84" hidden="1" x14ac:dyDescent="0.25">
      <c r="A1700" s="122">
        <v>1696</v>
      </c>
      <c r="B1700" s="122" t="s">
        <v>10518</v>
      </c>
      <c r="C1700" s="125" t="s">
        <v>20</v>
      </c>
      <c r="D1700" s="122" t="s">
        <v>20</v>
      </c>
      <c r="E1700" s="122" t="s">
        <v>11194</v>
      </c>
      <c r="F1700" s="129" t="s">
        <v>11195</v>
      </c>
      <c r="G1700" s="125">
        <v>43433</v>
      </c>
      <c r="H1700" s="122" t="s">
        <v>11196</v>
      </c>
      <c r="I1700" s="122" t="s">
        <v>6867</v>
      </c>
      <c r="J1700" s="122" t="s">
        <v>11158</v>
      </c>
      <c r="K1700" s="126" t="s">
        <v>11197</v>
      </c>
      <c r="L1700" s="127" t="s">
        <v>23</v>
      </c>
      <c r="M1700" s="127" t="s">
        <v>24</v>
      </c>
      <c r="N1700" t="str">
        <f t="shared" ref="N1700:N1763" si="31">IF(C1700="-","no es tupa",IF(G1700&lt;=C1700,"si","no"))</f>
        <v>no es tupa</v>
      </c>
    </row>
    <row r="1701" spans="1:14" ht="84" hidden="1" x14ac:dyDescent="0.25">
      <c r="A1701" s="122">
        <v>1697</v>
      </c>
      <c r="B1701" s="122" t="s">
        <v>10518</v>
      </c>
      <c r="C1701" s="125" t="s">
        <v>20</v>
      </c>
      <c r="D1701" s="122" t="s">
        <v>20</v>
      </c>
      <c r="E1701" s="122" t="s">
        <v>11198</v>
      </c>
      <c r="F1701" s="129" t="s">
        <v>11199</v>
      </c>
      <c r="G1701" s="125">
        <v>43433</v>
      </c>
      <c r="H1701" s="122" t="s">
        <v>11200</v>
      </c>
      <c r="I1701" s="122" t="s">
        <v>6867</v>
      </c>
      <c r="J1701" s="122" t="s">
        <v>11158</v>
      </c>
      <c r="K1701" s="126" t="s">
        <v>11201</v>
      </c>
      <c r="L1701" s="127" t="s">
        <v>23</v>
      </c>
      <c r="M1701" s="127" t="s">
        <v>24</v>
      </c>
      <c r="N1701" t="str">
        <f t="shared" si="31"/>
        <v>no es tupa</v>
      </c>
    </row>
    <row r="1702" spans="1:14" ht="84" hidden="1" x14ac:dyDescent="0.25">
      <c r="A1702" s="122">
        <v>1698</v>
      </c>
      <c r="B1702" s="122" t="s">
        <v>10518</v>
      </c>
      <c r="C1702" s="125" t="s">
        <v>20</v>
      </c>
      <c r="D1702" s="122" t="s">
        <v>20</v>
      </c>
      <c r="E1702" s="122" t="s">
        <v>11202</v>
      </c>
      <c r="F1702" s="129" t="s">
        <v>11203</v>
      </c>
      <c r="G1702" s="125">
        <v>43433</v>
      </c>
      <c r="H1702" s="122" t="s">
        <v>11204</v>
      </c>
      <c r="I1702" s="122" t="s">
        <v>6867</v>
      </c>
      <c r="J1702" s="122" t="s">
        <v>11158</v>
      </c>
      <c r="K1702" s="126" t="s">
        <v>11205</v>
      </c>
      <c r="L1702" s="127" t="s">
        <v>23</v>
      </c>
      <c r="M1702" s="127" t="s">
        <v>24</v>
      </c>
      <c r="N1702" t="str">
        <f t="shared" si="31"/>
        <v>no es tupa</v>
      </c>
    </row>
    <row r="1703" spans="1:14" ht="84" hidden="1" x14ac:dyDescent="0.25">
      <c r="A1703" s="122">
        <v>1699</v>
      </c>
      <c r="B1703" s="122" t="s">
        <v>10518</v>
      </c>
      <c r="C1703" s="125" t="s">
        <v>20</v>
      </c>
      <c r="D1703" s="122" t="s">
        <v>20</v>
      </c>
      <c r="E1703" s="122" t="s">
        <v>11206</v>
      </c>
      <c r="F1703" s="129" t="s">
        <v>11207</v>
      </c>
      <c r="G1703" s="125">
        <v>43433</v>
      </c>
      <c r="H1703" s="122" t="s">
        <v>11208</v>
      </c>
      <c r="I1703" s="122" t="s">
        <v>6867</v>
      </c>
      <c r="J1703" s="122" t="s">
        <v>11158</v>
      </c>
      <c r="K1703" s="126" t="s">
        <v>11209</v>
      </c>
      <c r="L1703" s="127" t="s">
        <v>23</v>
      </c>
      <c r="M1703" s="127" t="s">
        <v>24</v>
      </c>
      <c r="N1703" t="str">
        <f t="shared" si="31"/>
        <v>no es tupa</v>
      </c>
    </row>
    <row r="1704" spans="1:14" ht="72" hidden="1" x14ac:dyDescent="0.25">
      <c r="A1704" s="122">
        <v>1700</v>
      </c>
      <c r="B1704" s="122" t="s">
        <v>10518</v>
      </c>
      <c r="C1704" s="125" t="s">
        <v>20</v>
      </c>
      <c r="D1704" s="122" t="s">
        <v>20</v>
      </c>
      <c r="E1704" s="122" t="s">
        <v>11210</v>
      </c>
      <c r="F1704" s="129" t="s">
        <v>11211</v>
      </c>
      <c r="G1704" s="125">
        <v>43433</v>
      </c>
      <c r="H1704" s="122" t="s">
        <v>11212</v>
      </c>
      <c r="I1704" s="122" t="s">
        <v>6867</v>
      </c>
      <c r="J1704" s="122" t="s">
        <v>11158</v>
      </c>
      <c r="K1704" s="126" t="s">
        <v>11213</v>
      </c>
      <c r="L1704" s="127" t="s">
        <v>23</v>
      </c>
      <c r="M1704" s="127" t="s">
        <v>24</v>
      </c>
      <c r="N1704" t="str">
        <f t="shared" si="31"/>
        <v>no es tupa</v>
      </c>
    </row>
    <row r="1705" spans="1:14" ht="84" hidden="1" x14ac:dyDescent="0.25">
      <c r="A1705" s="122">
        <v>1701</v>
      </c>
      <c r="B1705" s="122" t="s">
        <v>10518</v>
      </c>
      <c r="C1705" s="125" t="s">
        <v>20</v>
      </c>
      <c r="D1705" s="122" t="s">
        <v>20</v>
      </c>
      <c r="E1705" s="122" t="s">
        <v>11214</v>
      </c>
      <c r="F1705" s="129" t="s">
        <v>11215</v>
      </c>
      <c r="G1705" s="125">
        <v>43433</v>
      </c>
      <c r="H1705" s="122" t="s">
        <v>11216</v>
      </c>
      <c r="I1705" s="122" t="s">
        <v>6867</v>
      </c>
      <c r="J1705" s="122" t="s">
        <v>11158</v>
      </c>
      <c r="K1705" s="126" t="s">
        <v>11217</v>
      </c>
      <c r="L1705" s="127" t="s">
        <v>23</v>
      </c>
      <c r="M1705" s="127" t="s">
        <v>24</v>
      </c>
      <c r="N1705" t="str">
        <f t="shared" si="31"/>
        <v>no es tupa</v>
      </c>
    </row>
    <row r="1706" spans="1:14" ht="72" hidden="1" x14ac:dyDescent="0.25">
      <c r="A1706" s="122">
        <v>1702</v>
      </c>
      <c r="B1706" s="122" t="s">
        <v>10518</v>
      </c>
      <c r="C1706" s="125" t="s">
        <v>20</v>
      </c>
      <c r="D1706" s="122" t="s">
        <v>20</v>
      </c>
      <c r="E1706" s="122" t="s">
        <v>11218</v>
      </c>
      <c r="F1706" s="129" t="s">
        <v>11219</v>
      </c>
      <c r="G1706" s="125">
        <v>43433</v>
      </c>
      <c r="H1706" s="122" t="s">
        <v>11220</v>
      </c>
      <c r="I1706" s="122" t="s">
        <v>6867</v>
      </c>
      <c r="J1706" s="122" t="s">
        <v>11158</v>
      </c>
      <c r="K1706" s="126" t="s">
        <v>11221</v>
      </c>
      <c r="L1706" s="127" t="s">
        <v>23</v>
      </c>
      <c r="M1706" s="127" t="s">
        <v>24</v>
      </c>
      <c r="N1706" t="str">
        <f t="shared" si="31"/>
        <v>no es tupa</v>
      </c>
    </row>
    <row r="1707" spans="1:14" ht="72" hidden="1" x14ac:dyDescent="0.25">
      <c r="A1707" s="122">
        <v>1703</v>
      </c>
      <c r="B1707" s="122" t="s">
        <v>11222</v>
      </c>
      <c r="C1707" s="125" t="s">
        <v>20</v>
      </c>
      <c r="D1707" s="122" t="s">
        <v>5783</v>
      </c>
      <c r="E1707" s="123" t="s">
        <v>11223</v>
      </c>
      <c r="F1707" s="129" t="s">
        <v>11224</v>
      </c>
      <c r="G1707" s="125">
        <v>43433</v>
      </c>
      <c r="H1707" s="122" t="s">
        <v>1732</v>
      </c>
      <c r="I1707" s="122" t="s">
        <v>4249</v>
      </c>
      <c r="J1707" s="122" t="s">
        <v>179</v>
      </c>
      <c r="K1707" s="126" t="s">
        <v>11225</v>
      </c>
      <c r="L1707" s="127" t="s">
        <v>23</v>
      </c>
      <c r="M1707" s="127" t="s">
        <v>24</v>
      </c>
      <c r="N1707" t="str">
        <f t="shared" si="31"/>
        <v>no es tupa</v>
      </c>
    </row>
    <row r="1708" spans="1:14" ht="72" hidden="1" x14ac:dyDescent="0.25">
      <c r="A1708" s="122">
        <v>1704</v>
      </c>
      <c r="B1708" s="122" t="s">
        <v>11226</v>
      </c>
      <c r="C1708" s="125" t="s">
        <v>20</v>
      </c>
      <c r="D1708" s="122" t="s">
        <v>5783</v>
      </c>
      <c r="E1708" s="123" t="s">
        <v>11227</v>
      </c>
      <c r="F1708" s="129" t="s">
        <v>11228</v>
      </c>
      <c r="G1708" s="125">
        <v>43433</v>
      </c>
      <c r="H1708" s="122" t="s">
        <v>11229</v>
      </c>
      <c r="I1708" s="122" t="s">
        <v>4132</v>
      </c>
      <c r="J1708" s="122" t="s">
        <v>179</v>
      </c>
      <c r="K1708" s="126" t="s">
        <v>11230</v>
      </c>
      <c r="L1708" s="127" t="s">
        <v>23</v>
      </c>
      <c r="M1708" s="127" t="s">
        <v>24</v>
      </c>
      <c r="N1708" t="str">
        <f t="shared" si="31"/>
        <v>no es tupa</v>
      </c>
    </row>
    <row r="1709" spans="1:14" ht="84" hidden="1" x14ac:dyDescent="0.25">
      <c r="A1709" s="122">
        <v>1705</v>
      </c>
      <c r="B1709" s="122" t="s">
        <v>11231</v>
      </c>
      <c r="C1709" s="125">
        <v>43458</v>
      </c>
      <c r="D1709" s="122" t="s">
        <v>11232</v>
      </c>
      <c r="E1709" s="123" t="s">
        <v>11233</v>
      </c>
      <c r="F1709" s="129" t="s">
        <v>11234</v>
      </c>
      <c r="G1709" s="125">
        <v>43433</v>
      </c>
      <c r="H1709" s="122" t="s">
        <v>5325</v>
      </c>
      <c r="I1709" s="122" t="s">
        <v>6587</v>
      </c>
      <c r="J1709" s="122" t="s">
        <v>6588</v>
      </c>
      <c r="K1709" s="126" t="s">
        <v>11235</v>
      </c>
      <c r="L1709" s="127" t="s">
        <v>36</v>
      </c>
      <c r="M1709" s="127" t="s">
        <v>24</v>
      </c>
      <c r="N1709" t="str">
        <f t="shared" si="31"/>
        <v>si</v>
      </c>
    </row>
    <row r="1710" spans="1:14" ht="60" hidden="1" x14ac:dyDescent="0.25">
      <c r="A1710" s="122">
        <v>1706</v>
      </c>
      <c r="B1710" s="122" t="s">
        <v>11236</v>
      </c>
      <c r="C1710" s="125">
        <v>43382</v>
      </c>
      <c r="D1710" s="122" t="s">
        <v>20</v>
      </c>
      <c r="E1710" s="123" t="s">
        <v>11237</v>
      </c>
      <c r="F1710" s="129" t="s">
        <v>11238</v>
      </c>
      <c r="G1710" s="125">
        <v>43433</v>
      </c>
      <c r="H1710" s="122" t="s">
        <v>11239</v>
      </c>
      <c r="I1710" s="122" t="s">
        <v>5227</v>
      </c>
      <c r="J1710" s="122" t="s">
        <v>78</v>
      </c>
      <c r="K1710" s="126" t="s">
        <v>11240</v>
      </c>
      <c r="L1710" s="127" t="s">
        <v>36</v>
      </c>
      <c r="M1710" s="127" t="s">
        <v>24</v>
      </c>
      <c r="N1710" t="str">
        <f t="shared" si="31"/>
        <v>no</v>
      </c>
    </row>
    <row r="1711" spans="1:14" ht="72" hidden="1" x14ac:dyDescent="0.25">
      <c r="A1711" s="122">
        <v>1707</v>
      </c>
      <c r="B1711" s="122" t="s">
        <v>10518</v>
      </c>
      <c r="C1711" s="125" t="s">
        <v>20</v>
      </c>
      <c r="D1711" s="122" t="s">
        <v>20</v>
      </c>
      <c r="E1711" s="123" t="s">
        <v>11241</v>
      </c>
      <c r="F1711" s="129" t="s">
        <v>11242</v>
      </c>
      <c r="G1711" s="125">
        <v>43433</v>
      </c>
      <c r="H1711" s="122" t="s">
        <v>11243</v>
      </c>
      <c r="I1711" s="122" t="s">
        <v>6867</v>
      </c>
      <c r="J1711" s="122" t="s">
        <v>11158</v>
      </c>
      <c r="K1711" s="126" t="s">
        <v>11244</v>
      </c>
      <c r="L1711" s="127" t="s">
        <v>23</v>
      </c>
      <c r="M1711" s="127" t="s">
        <v>24</v>
      </c>
      <c r="N1711" t="str">
        <f t="shared" si="31"/>
        <v>no es tupa</v>
      </c>
    </row>
    <row r="1712" spans="1:14" ht="84" hidden="1" x14ac:dyDescent="0.25">
      <c r="A1712" s="122">
        <v>1708</v>
      </c>
      <c r="B1712" s="122" t="s">
        <v>11245</v>
      </c>
      <c r="C1712" s="125">
        <v>43434</v>
      </c>
      <c r="D1712" s="122" t="s">
        <v>11246</v>
      </c>
      <c r="E1712" s="123" t="s">
        <v>11247</v>
      </c>
      <c r="F1712" s="129" t="s">
        <v>11248</v>
      </c>
      <c r="G1712" s="125">
        <v>43433</v>
      </c>
      <c r="H1712" s="122" t="s">
        <v>11249</v>
      </c>
      <c r="I1712" s="122" t="s">
        <v>5552</v>
      </c>
      <c r="J1712" s="122" t="s">
        <v>5553</v>
      </c>
      <c r="K1712" s="126" t="s">
        <v>11250</v>
      </c>
      <c r="L1712" s="127" t="s">
        <v>3698</v>
      </c>
      <c r="M1712" s="127" t="s">
        <v>52</v>
      </c>
      <c r="N1712" t="str">
        <f t="shared" si="31"/>
        <v>si</v>
      </c>
    </row>
    <row r="1713" spans="1:14" ht="96" hidden="1" x14ac:dyDescent="0.25">
      <c r="A1713" s="122">
        <v>1709</v>
      </c>
      <c r="B1713" s="122" t="s">
        <v>11251</v>
      </c>
      <c r="C1713" s="125">
        <v>43434</v>
      </c>
      <c r="D1713" s="122" t="s">
        <v>11252</v>
      </c>
      <c r="E1713" s="123" t="s">
        <v>11253</v>
      </c>
      <c r="F1713" s="129" t="s">
        <v>11254</v>
      </c>
      <c r="G1713" s="125">
        <v>43433</v>
      </c>
      <c r="H1713" s="122" t="s">
        <v>1979</v>
      </c>
      <c r="I1713" s="122" t="s">
        <v>5546</v>
      </c>
      <c r="J1713" s="122" t="s">
        <v>4155</v>
      </c>
      <c r="K1713" s="126" t="s">
        <v>11255</v>
      </c>
      <c r="L1713" s="127" t="s">
        <v>36</v>
      </c>
      <c r="M1713" s="127" t="s">
        <v>52</v>
      </c>
      <c r="N1713" t="str">
        <f t="shared" si="31"/>
        <v>si</v>
      </c>
    </row>
    <row r="1714" spans="1:14" ht="108" hidden="1" x14ac:dyDescent="0.25">
      <c r="A1714" s="122">
        <v>1710</v>
      </c>
      <c r="B1714" s="122" t="s">
        <v>11256</v>
      </c>
      <c r="C1714" s="125">
        <v>43434</v>
      </c>
      <c r="D1714" s="122" t="s">
        <v>11257</v>
      </c>
      <c r="E1714" s="123" t="s">
        <v>20</v>
      </c>
      <c r="F1714" s="129" t="s">
        <v>11258</v>
      </c>
      <c r="G1714" s="125">
        <v>43433</v>
      </c>
      <c r="H1714" s="122" t="s">
        <v>11259</v>
      </c>
      <c r="I1714" s="122" t="s">
        <v>191</v>
      </c>
      <c r="J1714" s="122" t="s">
        <v>11260</v>
      </c>
      <c r="K1714" s="126" t="s">
        <v>11261</v>
      </c>
      <c r="L1714" s="127" t="s">
        <v>23</v>
      </c>
      <c r="M1714" s="127" t="s">
        <v>24</v>
      </c>
      <c r="N1714" t="str">
        <f t="shared" si="31"/>
        <v>si</v>
      </c>
    </row>
    <row r="1715" spans="1:14" ht="84" hidden="1" x14ac:dyDescent="0.25">
      <c r="A1715" s="122">
        <v>1711</v>
      </c>
      <c r="B1715" s="122" t="s">
        <v>10518</v>
      </c>
      <c r="C1715" s="125" t="s">
        <v>20</v>
      </c>
      <c r="D1715" s="122" t="s">
        <v>20</v>
      </c>
      <c r="E1715" s="123" t="s">
        <v>11262</v>
      </c>
      <c r="F1715" s="129" t="s">
        <v>11263</v>
      </c>
      <c r="G1715" s="125">
        <v>43433</v>
      </c>
      <c r="H1715" s="122" t="s">
        <v>11264</v>
      </c>
      <c r="I1715" s="122" t="s">
        <v>6867</v>
      </c>
      <c r="J1715" s="122" t="s">
        <v>11158</v>
      </c>
      <c r="K1715" s="126" t="s">
        <v>11265</v>
      </c>
      <c r="L1715" s="127" t="s">
        <v>23</v>
      </c>
      <c r="M1715" s="127" t="s">
        <v>24</v>
      </c>
      <c r="N1715" t="str">
        <f t="shared" si="31"/>
        <v>no es tupa</v>
      </c>
    </row>
    <row r="1716" spans="1:14" ht="108" hidden="1" x14ac:dyDescent="0.25">
      <c r="A1716" s="122">
        <v>1712</v>
      </c>
      <c r="B1716" s="122" t="s">
        <v>10518</v>
      </c>
      <c r="C1716" s="125" t="s">
        <v>20</v>
      </c>
      <c r="D1716" s="122" t="s">
        <v>20</v>
      </c>
      <c r="E1716" s="123" t="s">
        <v>11266</v>
      </c>
      <c r="F1716" s="129" t="s">
        <v>11267</v>
      </c>
      <c r="G1716" s="125">
        <v>43433</v>
      </c>
      <c r="H1716" s="122" t="s">
        <v>11268</v>
      </c>
      <c r="I1716" s="122" t="s">
        <v>6867</v>
      </c>
      <c r="J1716" s="122" t="s">
        <v>11158</v>
      </c>
      <c r="K1716" s="126" t="s">
        <v>11269</v>
      </c>
      <c r="L1716" s="127" t="s">
        <v>23</v>
      </c>
      <c r="M1716" s="127" t="s">
        <v>24</v>
      </c>
      <c r="N1716" t="str">
        <f t="shared" si="31"/>
        <v>no es tupa</v>
      </c>
    </row>
    <row r="1717" spans="1:14" ht="108" hidden="1" x14ac:dyDescent="0.25">
      <c r="A1717" s="122">
        <v>1713</v>
      </c>
      <c r="B1717" s="122" t="s">
        <v>10518</v>
      </c>
      <c r="C1717" s="125" t="s">
        <v>20</v>
      </c>
      <c r="D1717" s="122" t="s">
        <v>20</v>
      </c>
      <c r="E1717" s="123" t="s">
        <v>11270</v>
      </c>
      <c r="F1717" s="129" t="s">
        <v>11271</v>
      </c>
      <c r="G1717" s="125">
        <v>43433</v>
      </c>
      <c r="H1717" s="122" t="s">
        <v>11272</v>
      </c>
      <c r="I1717" s="122" t="s">
        <v>6867</v>
      </c>
      <c r="J1717" s="122" t="s">
        <v>11158</v>
      </c>
      <c r="K1717" s="126" t="s">
        <v>11273</v>
      </c>
      <c r="L1717" s="127" t="s">
        <v>23</v>
      </c>
      <c r="M1717" s="127" t="s">
        <v>24</v>
      </c>
      <c r="N1717" t="str">
        <f t="shared" si="31"/>
        <v>no es tupa</v>
      </c>
    </row>
    <row r="1718" spans="1:14" ht="108" hidden="1" x14ac:dyDescent="0.25">
      <c r="A1718" s="122">
        <v>1714</v>
      </c>
      <c r="B1718" s="122" t="s">
        <v>10518</v>
      </c>
      <c r="C1718" s="125" t="s">
        <v>20</v>
      </c>
      <c r="D1718" s="122" t="s">
        <v>20</v>
      </c>
      <c r="E1718" s="123" t="s">
        <v>11274</v>
      </c>
      <c r="F1718" s="129" t="s">
        <v>11275</v>
      </c>
      <c r="G1718" s="125">
        <v>43433</v>
      </c>
      <c r="H1718" s="122" t="s">
        <v>11276</v>
      </c>
      <c r="I1718" s="122" t="s">
        <v>6867</v>
      </c>
      <c r="J1718" s="122" t="s">
        <v>11158</v>
      </c>
      <c r="K1718" s="126" t="s">
        <v>11277</v>
      </c>
      <c r="L1718" s="127" t="s">
        <v>23</v>
      </c>
      <c r="M1718" s="127" t="s">
        <v>24</v>
      </c>
      <c r="N1718" t="str">
        <f t="shared" si="31"/>
        <v>no es tupa</v>
      </c>
    </row>
    <row r="1719" spans="1:14" ht="108" hidden="1" x14ac:dyDescent="0.25">
      <c r="A1719" s="122">
        <v>1715</v>
      </c>
      <c r="B1719" s="122" t="s">
        <v>10518</v>
      </c>
      <c r="C1719" s="125" t="s">
        <v>20</v>
      </c>
      <c r="D1719" s="122" t="s">
        <v>20</v>
      </c>
      <c r="E1719" s="123" t="s">
        <v>11278</v>
      </c>
      <c r="F1719" s="129" t="s">
        <v>11279</v>
      </c>
      <c r="G1719" s="125">
        <v>43433</v>
      </c>
      <c r="H1719" s="122" t="s">
        <v>11280</v>
      </c>
      <c r="I1719" s="122" t="s">
        <v>6867</v>
      </c>
      <c r="J1719" s="122" t="s">
        <v>11158</v>
      </c>
      <c r="K1719" s="126" t="s">
        <v>11281</v>
      </c>
      <c r="L1719" s="127" t="s">
        <v>23</v>
      </c>
      <c r="M1719" s="127" t="s">
        <v>24</v>
      </c>
      <c r="N1719" t="str">
        <f t="shared" si="31"/>
        <v>no es tupa</v>
      </c>
    </row>
    <row r="1720" spans="1:14" ht="108" hidden="1" x14ac:dyDescent="0.25">
      <c r="A1720" s="122">
        <v>1716</v>
      </c>
      <c r="B1720" s="122" t="s">
        <v>10518</v>
      </c>
      <c r="C1720" s="125" t="s">
        <v>20</v>
      </c>
      <c r="D1720" s="122" t="s">
        <v>20</v>
      </c>
      <c r="E1720" s="123" t="s">
        <v>11282</v>
      </c>
      <c r="F1720" s="129" t="s">
        <v>11283</v>
      </c>
      <c r="G1720" s="125">
        <v>43433</v>
      </c>
      <c r="H1720" s="122" t="s">
        <v>11284</v>
      </c>
      <c r="I1720" s="122" t="s">
        <v>6867</v>
      </c>
      <c r="J1720" s="122" t="s">
        <v>11158</v>
      </c>
      <c r="K1720" s="126" t="s">
        <v>11285</v>
      </c>
      <c r="L1720" s="127" t="s">
        <v>23</v>
      </c>
      <c r="M1720" s="127" t="s">
        <v>24</v>
      </c>
      <c r="N1720" t="str">
        <f t="shared" si="31"/>
        <v>no es tupa</v>
      </c>
    </row>
    <row r="1721" spans="1:14" ht="108" hidden="1" x14ac:dyDescent="0.25">
      <c r="A1721" s="122">
        <v>1717</v>
      </c>
      <c r="B1721" s="122" t="s">
        <v>10518</v>
      </c>
      <c r="C1721" s="125" t="s">
        <v>20</v>
      </c>
      <c r="D1721" s="122" t="s">
        <v>20</v>
      </c>
      <c r="E1721" s="123" t="s">
        <v>11286</v>
      </c>
      <c r="F1721" s="129" t="s">
        <v>11287</v>
      </c>
      <c r="G1721" s="125">
        <v>43433</v>
      </c>
      <c r="H1721" s="122" t="s">
        <v>11288</v>
      </c>
      <c r="I1721" s="122" t="s">
        <v>6867</v>
      </c>
      <c r="J1721" s="122" t="s">
        <v>11158</v>
      </c>
      <c r="K1721" s="126" t="s">
        <v>11289</v>
      </c>
      <c r="L1721" s="127" t="s">
        <v>23</v>
      </c>
      <c r="M1721" s="127" t="s">
        <v>24</v>
      </c>
      <c r="N1721" t="str">
        <f t="shared" si="31"/>
        <v>no es tupa</v>
      </c>
    </row>
    <row r="1722" spans="1:14" ht="108" hidden="1" x14ac:dyDescent="0.25">
      <c r="A1722" s="122">
        <v>1718</v>
      </c>
      <c r="B1722" s="122" t="s">
        <v>10518</v>
      </c>
      <c r="C1722" s="125" t="s">
        <v>20</v>
      </c>
      <c r="D1722" s="122" t="s">
        <v>20</v>
      </c>
      <c r="E1722" s="123" t="s">
        <v>11290</v>
      </c>
      <c r="F1722" s="129" t="s">
        <v>11291</v>
      </c>
      <c r="G1722" s="125">
        <v>43433</v>
      </c>
      <c r="H1722" s="122" t="s">
        <v>11292</v>
      </c>
      <c r="I1722" s="122" t="s">
        <v>6867</v>
      </c>
      <c r="J1722" s="122" t="s">
        <v>11158</v>
      </c>
      <c r="K1722" s="126" t="s">
        <v>11293</v>
      </c>
      <c r="L1722" s="127" t="s">
        <v>23</v>
      </c>
      <c r="M1722" s="127" t="s">
        <v>24</v>
      </c>
      <c r="N1722" t="str">
        <f t="shared" si="31"/>
        <v>no es tupa</v>
      </c>
    </row>
    <row r="1723" spans="1:14" ht="96" hidden="1" x14ac:dyDescent="0.25">
      <c r="A1723" s="122">
        <v>1719</v>
      </c>
      <c r="B1723" s="122" t="s">
        <v>10518</v>
      </c>
      <c r="C1723" s="125" t="s">
        <v>20</v>
      </c>
      <c r="D1723" s="122" t="s">
        <v>20</v>
      </c>
      <c r="E1723" s="123" t="s">
        <v>11294</v>
      </c>
      <c r="F1723" s="129" t="s">
        <v>11295</v>
      </c>
      <c r="G1723" s="125">
        <v>43433</v>
      </c>
      <c r="H1723" s="122" t="s">
        <v>11296</v>
      </c>
      <c r="I1723" s="122" t="s">
        <v>6867</v>
      </c>
      <c r="J1723" s="122" t="s">
        <v>11158</v>
      </c>
      <c r="K1723" s="126" t="s">
        <v>11297</v>
      </c>
      <c r="L1723" s="127" t="s">
        <v>23</v>
      </c>
      <c r="M1723" s="127" t="s">
        <v>24</v>
      </c>
      <c r="N1723" t="str">
        <f t="shared" si="31"/>
        <v>no es tupa</v>
      </c>
    </row>
    <row r="1724" spans="1:14" ht="108" hidden="1" x14ac:dyDescent="0.25">
      <c r="A1724" s="122">
        <v>1720</v>
      </c>
      <c r="B1724" s="122" t="s">
        <v>10518</v>
      </c>
      <c r="C1724" s="125" t="s">
        <v>20</v>
      </c>
      <c r="D1724" s="122" t="s">
        <v>20</v>
      </c>
      <c r="E1724" s="123" t="s">
        <v>11294</v>
      </c>
      <c r="F1724" s="129" t="s">
        <v>11298</v>
      </c>
      <c r="G1724" s="125">
        <v>43433</v>
      </c>
      <c r="H1724" s="122" t="s">
        <v>11299</v>
      </c>
      <c r="I1724" s="122" t="s">
        <v>6867</v>
      </c>
      <c r="J1724" s="122" t="s">
        <v>11158</v>
      </c>
      <c r="K1724" s="126" t="s">
        <v>11300</v>
      </c>
      <c r="L1724" s="127" t="s">
        <v>23</v>
      </c>
      <c r="M1724" s="127" t="s">
        <v>24</v>
      </c>
      <c r="N1724" t="str">
        <f t="shared" si="31"/>
        <v>no es tupa</v>
      </c>
    </row>
    <row r="1725" spans="1:14" ht="108" hidden="1" x14ac:dyDescent="0.25">
      <c r="A1725" s="122">
        <v>1721</v>
      </c>
      <c r="B1725" s="122" t="s">
        <v>10518</v>
      </c>
      <c r="C1725" s="125" t="s">
        <v>20</v>
      </c>
      <c r="D1725" s="122" t="s">
        <v>20</v>
      </c>
      <c r="E1725" s="123" t="s">
        <v>11301</v>
      </c>
      <c r="F1725" s="129" t="s">
        <v>11302</v>
      </c>
      <c r="G1725" s="125">
        <v>43433</v>
      </c>
      <c r="H1725" s="122" t="s">
        <v>11303</v>
      </c>
      <c r="I1725" s="122" t="s">
        <v>6867</v>
      </c>
      <c r="J1725" s="122" t="s">
        <v>11158</v>
      </c>
      <c r="K1725" s="126" t="s">
        <v>11304</v>
      </c>
      <c r="L1725" s="127" t="s">
        <v>23</v>
      </c>
      <c r="M1725" s="127" t="s">
        <v>24</v>
      </c>
      <c r="N1725" t="str">
        <f t="shared" si="31"/>
        <v>no es tupa</v>
      </c>
    </row>
    <row r="1726" spans="1:14" ht="108" hidden="1" x14ac:dyDescent="0.25">
      <c r="A1726" s="122">
        <v>1722</v>
      </c>
      <c r="B1726" s="122" t="s">
        <v>10518</v>
      </c>
      <c r="C1726" s="125" t="s">
        <v>20</v>
      </c>
      <c r="D1726" s="122" t="s">
        <v>20</v>
      </c>
      <c r="E1726" s="123" t="s">
        <v>11305</v>
      </c>
      <c r="F1726" s="129" t="s">
        <v>11306</v>
      </c>
      <c r="G1726" s="125">
        <v>43433</v>
      </c>
      <c r="H1726" s="122" t="s">
        <v>11307</v>
      </c>
      <c r="I1726" s="122" t="s">
        <v>6867</v>
      </c>
      <c r="J1726" s="122" t="s">
        <v>11158</v>
      </c>
      <c r="K1726" s="126" t="s">
        <v>11308</v>
      </c>
      <c r="L1726" s="127" t="s">
        <v>23</v>
      </c>
      <c r="M1726" s="127" t="s">
        <v>24</v>
      </c>
      <c r="N1726" t="str">
        <f t="shared" si="31"/>
        <v>no es tupa</v>
      </c>
    </row>
    <row r="1727" spans="1:14" ht="96" hidden="1" x14ac:dyDescent="0.25">
      <c r="A1727" s="122">
        <v>1723</v>
      </c>
      <c r="B1727" s="122" t="s">
        <v>10518</v>
      </c>
      <c r="C1727" s="125" t="s">
        <v>20</v>
      </c>
      <c r="D1727" s="122" t="s">
        <v>20</v>
      </c>
      <c r="E1727" s="123" t="s">
        <v>11309</v>
      </c>
      <c r="F1727" s="129" t="s">
        <v>11310</v>
      </c>
      <c r="G1727" s="125">
        <v>43433</v>
      </c>
      <c r="H1727" s="122" t="s">
        <v>11311</v>
      </c>
      <c r="I1727" s="122" t="s">
        <v>6867</v>
      </c>
      <c r="J1727" s="122" t="s">
        <v>11158</v>
      </c>
      <c r="K1727" s="126" t="s">
        <v>11312</v>
      </c>
      <c r="L1727" s="127" t="s">
        <v>23</v>
      </c>
      <c r="M1727" s="127" t="s">
        <v>24</v>
      </c>
      <c r="N1727" t="str">
        <f t="shared" si="31"/>
        <v>no es tupa</v>
      </c>
    </row>
    <row r="1728" spans="1:14" ht="132" hidden="1" x14ac:dyDescent="0.25">
      <c r="A1728" s="122">
        <v>1724</v>
      </c>
      <c r="B1728" s="122" t="s">
        <v>10518</v>
      </c>
      <c r="C1728" s="125" t="s">
        <v>20</v>
      </c>
      <c r="D1728" s="122" t="s">
        <v>20</v>
      </c>
      <c r="E1728" s="123" t="s">
        <v>11313</v>
      </c>
      <c r="F1728" s="129" t="s">
        <v>11314</v>
      </c>
      <c r="G1728" s="125">
        <v>43433</v>
      </c>
      <c r="H1728" s="122" t="s">
        <v>11315</v>
      </c>
      <c r="I1728" s="122" t="s">
        <v>6867</v>
      </c>
      <c r="J1728" s="122" t="s">
        <v>11158</v>
      </c>
      <c r="K1728" s="126" t="s">
        <v>11316</v>
      </c>
      <c r="L1728" s="127" t="s">
        <v>23</v>
      </c>
      <c r="M1728" s="127" t="s">
        <v>24</v>
      </c>
      <c r="N1728" t="str">
        <f t="shared" si="31"/>
        <v>no es tupa</v>
      </c>
    </row>
    <row r="1729" spans="1:14" ht="108" hidden="1" x14ac:dyDescent="0.25">
      <c r="A1729" s="122">
        <v>1725</v>
      </c>
      <c r="B1729" s="122" t="s">
        <v>10518</v>
      </c>
      <c r="C1729" s="125" t="s">
        <v>20</v>
      </c>
      <c r="D1729" s="122" t="s">
        <v>20</v>
      </c>
      <c r="E1729" s="123" t="s">
        <v>11317</v>
      </c>
      <c r="F1729" s="129" t="s">
        <v>11318</v>
      </c>
      <c r="G1729" s="125">
        <v>43433</v>
      </c>
      <c r="H1729" s="122" t="s">
        <v>11319</v>
      </c>
      <c r="I1729" s="122" t="s">
        <v>6867</v>
      </c>
      <c r="J1729" s="122" t="s">
        <v>11158</v>
      </c>
      <c r="K1729" s="126" t="s">
        <v>11320</v>
      </c>
      <c r="L1729" s="127" t="s">
        <v>23</v>
      </c>
      <c r="M1729" s="127" t="s">
        <v>24</v>
      </c>
      <c r="N1729" t="str">
        <f t="shared" si="31"/>
        <v>no es tupa</v>
      </c>
    </row>
    <row r="1730" spans="1:14" ht="108" hidden="1" x14ac:dyDescent="0.25">
      <c r="A1730" s="122">
        <v>1726</v>
      </c>
      <c r="B1730" s="122" t="s">
        <v>10518</v>
      </c>
      <c r="C1730" s="125" t="s">
        <v>20</v>
      </c>
      <c r="D1730" s="122" t="s">
        <v>20</v>
      </c>
      <c r="E1730" s="123" t="s">
        <v>11321</v>
      </c>
      <c r="F1730" s="129" t="s">
        <v>11322</v>
      </c>
      <c r="G1730" s="125">
        <v>43433</v>
      </c>
      <c r="H1730" s="122" t="s">
        <v>11323</v>
      </c>
      <c r="I1730" s="122" t="s">
        <v>6867</v>
      </c>
      <c r="J1730" s="122" t="s">
        <v>11158</v>
      </c>
      <c r="K1730" s="126" t="s">
        <v>11324</v>
      </c>
      <c r="L1730" s="127" t="s">
        <v>23</v>
      </c>
      <c r="M1730" s="127" t="s">
        <v>24</v>
      </c>
      <c r="N1730" t="str">
        <f t="shared" si="31"/>
        <v>no es tupa</v>
      </c>
    </row>
    <row r="1731" spans="1:14" ht="108" hidden="1" x14ac:dyDescent="0.25">
      <c r="A1731" s="122">
        <v>1727</v>
      </c>
      <c r="B1731" s="122" t="s">
        <v>10518</v>
      </c>
      <c r="C1731" s="125" t="s">
        <v>20</v>
      </c>
      <c r="D1731" s="122" t="s">
        <v>20</v>
      </c>
      <c r="E1731" s="123" t="s">
        <v>11325</v>
      </c>
      <c r="F1731" s="129" t="s">
        <v>11326</v>
      </c>
      <c r="G1731" s="125">
        <v>43433</v>
      </c>
      <c r="H1731" s="122" t="s">
        <v>11319</v>
      </c>
      <c r="I1731" s="122" t="s">
        <v>6867</v>
      </c>
      <c r="J1731" s="122" t="s">
        <v>11158</v>
      </c>
      <c r="K1731" s="126" t="s">
        <v>11327</v>
      </c>
      <c r="L1731" s="127" t="s">
        <v>23</v>
      </c>
      <c r="M1731" s="127" t="s">
        <v>24</v>
      </c>
      <c r="N1731" t="str">
        <f t="shared" si="31"/>
        <v>no es tupa</v>
      </c>
    </row>
    <row r="1732" spans="1:14" ht="108" hidden="1" x14ac:dyDescent="0.25">
      <c r="A1732" s="122">
        <v>1728</v>
      </c>
      <c r="B1732" s="122" t="s">
        <v>10518</v>
      </c>
      <c r="C1732" s="125" t="s">
        <v>20</v>
      </c>
      <c r="D1732" s="122" t="s">
        <v>20</v>
      </c>
      <c r="E1732" s="123" t="s">
        <v>11328</v>
      </c>
      <c r="F1732" s="129" t="s">
        <v>11329</v>
      </c>
      <c r="G1732" s="125">
        <v>43433</v>
      </c>
      <c r="H1732" s="122" t="s">
        <v>11330</v>
      </c>
      <c r="I1732" s="122" t="s">
        <v>6867</v>
      </c>
      <c r="J1732" s="122" t="s">
        <v>11158</v>
      </c>
      <c r="K1732" s="126" t="s">
        <v>11331</v>
      </c>
      <c r="L1732" s="127" t="s">
        <v>23</v>
      </c>
      <c r="M1732" s="127" t="s">
        <v>24</v>
      </c>
      <c r="N1732" t="str">
        <f t="shared" si="31"/>
        <v>no es tupa</v>
      </c>
    </row>
    <row r="1733" spans="1:14" ht="96" hidden="1" x14ac:dyDescent="0.25">
      <c r="A1733" s="122">
        <v>1729</v>
      </c>
      <c r="B1733" s="122" t="s">
        <v>10518</v>
      </c>
      <c r="C1733" s="125" t="s">
        <v>20</v>
      </c>
      <c r="D1733" s="122" t="s">
        <v>20</v>
      </c>
      <c r="E1733" s="123" t="s">
        <v>11332</v>
      </c>
      <c r="F1733" s="129" t="s">
        <v>11333</v>
      </c>
      <c r="G1733" s="125">
        <v>43433</v>
      </c>
      <c r="H1733" s="122" t="s">
        <v>11284</v>
      </c>
      <c r="I1733" s="122" t="s">
        <v>6867</v>
      </c>
      <c r="J1733" s="122" t="s">
        <v>11158</v>
      </c>
      <c r="K1733" s="126" t="s">
        <v>11334</v>
      </c>
      <c r="L1733" s="127" t="s">
        <v>23</v>
      </c>
      <c r="M1733" s="127" t="s">
        <v>24</v>
      </c>
      <c r="N1733" t="str">
        <f t="shared" si="31"/>
        <v>no es tupa</v>
      </c>
    </row>
    <row r="1734" spans="1:14" ht="108" hidden="1" x14ac:dyDescent="0.25">
      <c r="A1734" s="122">
        <v>1730</v>
      </c>
      <c r="B1734" s="122" t="s">
        <v>10518</v>
      </c>
      <c r="C1734" s="125" t="s">
        <v>20</v>
      </c>
      <c r="D1734" s="122" t="s">
        <v>20</v>
      </c>
      <c r="E1734" s="123" t="s">
        <v>11335</v>
      </c>
      <c r="F1734" s="129" t="s">
        <v>11336</v>
      </c>
      <c r="G1734" s="125">
        <v>43433</v>
      </c>
      <c r="H1734" s="122" t="s">
        <v>11337</v>
      </c>
      <c r="I1734" s="122" t="s">
        <v>6867</v>
      </c>
      <c r="J1734" s="122" t="s">
        <v>11158</v>
      </c>
      <c r="K1734" s="126" t="s">
        <v>11338</v>
      </c>
      <c r="L1734" s="127" t="s">
        <v>23</v>
      </c>
      <c r="M1734" s="127" t="s">
        <v>24</v>
      </c>
      <c r="N1734" t="str">
        <f t="shared" si="31"/>
        <v>no es tupa</v>
      </c>
    </row>
    <row r="1735" spans="1:14" ht="108" hidden="1" x14ac:dyDescent="0.25">
      <c r="A1735" s="122">
        <v>1731</v>
      </c>
      <c r="B1735" s="122" t="s">
        <v>10518</v>
      </c>
      <c r="C1735" s="125" t="s">
        <v>20</v>
      </c>
      <c r="D1735" s="122" t="s">
        <v>20</v>
      </c>
      <c r="E1735" s="123" t="s">
        <v>11339</v>
      </c>
      <c r="F1735" s="129" t="s">
        <v>11340</v>
      </c>
      <c r="G1735" s="125">
        <v>43433</v>
      </c>
      <c r="H1735" s="122" t="s">
        <v>11341</v>
      </c>
      <c r="I1735" s="122" t="s">
        <v>6867</v>
      </c>
      <c r="J1735" s="122" t="s">
        <v>11158</v>
      </c>
      <c r="K1735" s="126" t="s">
        <v>11342</v>
      </c>
      <c r="L1735" s="127" t="s">
        <v>23</v>
      </c>
      <c r="M1735" s="127" t="s">
        <v>24</v>
      </c>
      <c r="N1735" t="str">
        <f t="shared" si="31"/>
        <v>no es tupa</v>
      </c>
    </row>
    <row r="1736" spans="1:14" ht="96" hidden="1" x14ac:dyDescent="0.25">
      <c r="A1736" s="122">
        <v>1732</v>
      </c>
      <c r="B1736" s="122" t="s">
        <v>10518</v>
      </c>
      <c r="C1736" s="125" t="s">
        <v>20</v>
      </c>
      <c r="D1736" s="122" t="s">
        <v>20</v>
      </c>
      <c r="E1736" s="123" t="s">
        <v>11343</v>
      </c>
      <c r="F1736" s="129" t="s">
        <v>11344</v>
      </c>
      <c r="G1736" s="125">
        <v>43433</v>
      </c>
      <c r="H1736" s="122" t="s">
        <v>11345</v>
      </c>
      <c r="I1736" s="122" t="s">
        <v>6867</v>
      </c>
      <c r="J1736" s="122" t="s">
        <v>11158</v>
      </c>
      <c r="K1736" s="126" t="s">
        <v>11346</v>
      </c>
      <c r="L1736" s="127" t="s">
        <v>23</v>
      </c>
      <c r="M1736" s="127" t="s">
        <v>24</v>
      </c>
      <c r="N1736" t="str">
        <f t="shared" si="31"/>
        <v>no es tupa</v>
      </c>
    </row>
    <row r="1737" spans="1:14" ht="108" hidden="1" x14ac:dyDescent="0.25">
      <c r="A1737" s="122">
        <v>1733</v>
      </c>
      <c r="B1737" s="122" t="s">
        <v>10518</v>
      </c>
      <c r="C1737" s="125" t="s">
        <v>20</v>
      </c>
      <c r="D1737" s="122" t="s">
        <v>20</v>
      </c>
      <c r="E1737" s="123" t="s">
        <v>11347</v>
      </c>
      <c r="F1737" s="129" t="s">
        <v>11348</v>
      </c>
      <c r="G1737" s="125">
        <v>43433</v>
      </c>
      <c r="H1737" s="122" t="s">
        <v>11349</v>
      </c>
      <c r="I1737" s="122" t="s">
        <v>6867</v>
      </c>
      <c r="J1737" s="122" t="s">
        <v>11158</v>
      </c>
      <c r="K1737" s="126" t="s">
        <v>11350</v>
      </c>
      <c r="L1737" s="127" t="s">
        <v>23</v>
      </c>
      <c r="M1737" s="127" t="s">
        <v>24</v>
      </c>
      <c r="N1737" t="str">
        <f t="shared" si="31"/>
        <v>no es tupa</v>
      </c>
    </row>
    <row r="1738" spans="1:14" ht="108" hidden="1" x14ac:dyDescent="0.25">
      <c r="A1738" s="122">
        <v>1734</v>
      </c>
      <c r="B1738" s="122" t="s">
        <v>10518</v>
      </c>
      <c r="C1738" s="125" t="s">
        <v>20</v>
      </c>
      <c r="D1738" s="122" t="s">
        <v>20</v>
      </c>
      <c r="E1738" s="123" t="s">
        <v>11351</v>
      </c>
      <c r="F1738" s="129" t="s">
        <v>11352</v>
      </c>
      <c r="G1738" s="125">
        <v>43433</v>
      </c>
      <c r="H1738" s="122" t="s">
        <v>11353</v>
      </c>
      <c r="I1738" s="122" t="s">
        <v>6867</v>
      </c>
      <c r="J1738" s="122" t="s">
        <v>11158</v>
      </c>
      <c r="K1738" s="126" t="s">
        <v>11354</v>
      </c>
      <c r="L1738" s="127" t="s">
        <v>23</v>
      </c>
      <c r="M1738" s="127" t="s">
        <v>24</v>
      </c>
      <c r="N1738" t="str">
        <f t="shared" si="31"/>
        <v>no es tupa</v>
      </c>
    </row>
    <row r="1739" spans="1:14" ht="108" hidden="1" x14ac:dyDescent="0.25">
      <c r="A1739" s="122">
        <v>1735</v>
      </c>
      <c r="B1739" s="122" t="s">
        <v>11355</v>
      </c>
      <c r="C1739" s="125" t="s">
        <v>20</v>
      </c>
      <c r="D1739" s="122" t="s">
        <v>20</v>
      </c>
      <c r="E1739" s="123" t="s">
        <v>11356</v>
      </c>
      <c r="F1739" s="129" t="s">
        <v>11357</v>
      </c>
      <c r="G1739" s="125">
        <v>43437</v>
      </c>
      <c r="H1739" s="122" t="s">
        <v>11358</v>
      </c>
      <c r="I1739" s="122" t="s">
        <v>6867</v>
      </c>
      <c r="J1739" s="122" t="s">
        <v>11359</v>
      </c>
      <c r="K1739" s="126" t="s">
        <v>11360</v>
      </c>
      <c r="L1739" s="127" t="s">
        <v>23</v>
      </c>
      <c r="M1739" s="127" t="s">
        <v>24</v>
      </c>
      <c r="N1739" t="str">
        <f t="shared" si="31"/>
        <v>no es tupa</v>
      </c>
    </row>
    <row r="1740" spans="1:14" ht="108" hidden="1" x14ac:dyDescent="0.25">
      <c r="A1740" s="122">
        <v>1736</v>
      </c>
      <c r="B1740" s="122" t="s">
        <v>10518</v>
      </c>
      <c r="C1740" s="125" t="s">
        <v>20</v>
      </c>
      <c r="D1740" s="122" t="s">
        <v>20</v>
      </c>
      <c r="E1740" s="122" t="s">
        <v>11361</v>
      </c>
      <c r="F1740" s="129" t="s">
        <v>11362</v>
      </c>
      <c r="G1740" s="125">
        <v>43437</v>
      </c>
      <c r="H1740" s="122" t="s">
        <v>11363</v>
      </c>
      <c r="I1740" s="122" t="s">
        <v>6867</v>
      </c>
      <c r="J1740" s="122" t="s">
        <v>11158</v>
      </c>
      <c r="K1740" s="126" t="s">
        <v>11364</v>
      </c>
      <c r="L1740" s="127" t="s">
        <v>23</v>
      </c>
      <c r="M1740" s="127" t="s">
        <v>24</v>
      </c>
      <c r="N1740" t="str">
        <f t="shared" si="31"/>
        <v>no es tupa</v>
      </c>
    </row>
    <row r="1741" spans="1:14" ht="108" hidden="1" x14ac:dyDescent="0.25">
      <c r="A1741" s="122">
        <v>1737</v>
      </c>
      <c r="B1741" s="122" t="s">
        <v>10518</v>
      </c>
      <c r="C1741" s="125" t="s">
        <v>20</v>
      </c>
      <c r="D1741" s="122" t="s">
        <v>11365</v>
      </c>
      <c r="E1741" s="123" t="s">
        <v>20</v>
      </c>
      <c r="F1741" s="129" t="s">
        <v>11366</v>
      </c>
      <c r="G1741" s="125">
        <v>43437</v>
      </c>
      <c r="H1741" s="122" t="s">
        <v>11367</v>
      </c>
      <c r="I1741" s="122" t="s">
        <v>6867</v>
      </c>
      <c r="J1741" s="122" t="s">
        <v>11158</v>
      </c>
      <c r="K1741" s="126" t="s">
        <v>11368</v>
      </c>
      <c r="L1741" s="127" t="s">
        <v>23</v>
      </c>
      <c r="M1741" s="127" t="s">
        <v>24</v>
      </c>
      <c r="N1741" t="str">
        <f t="shared" si="31"/>
        <v>no es tupa</v>
      </c>
    </row>
    <row r="1742" spans="1:14" ht="108" hidden="1" x14ac:dyDescent="0.25">
      <c r="A1742" s="122">
        <v>1738</v>
      </c>
      <c r="B1742" s="122" t="s">
        <v>10518</v>
      </c>
      <c r="C1742" s="125" t="s">
        <v>20</v>
      </c>
      <c r="D1742" s="122" t="s">
        <v>11369</v>
      </c>
      <c r="E1742" s="123" t="s">
        <v>20</v>
      </c>
      <c r="F1742" s="129" t="s">
        <v>11370</v>
      </c>
      <c r="G1742" s="125">
        <v>43437</v>
      </c>
      <c r="H1742" s="122" t="s">
        <v>11371</v>
      </c>
      <c r="I1742" s="122" t="s">
        <v>6867</v>
      </c>
      <c r="J1742" s="122" t="s">
        <v>11158</v>
      </c>
      <c r="K1742" s="126" t="s">
        <v>11372</v>
      </c>
      <c r="L1742" s="127" t="s">
        <v>23</v>
      </c>
      <c r="M1742" s="127" t="s">
        <v>24</v>
      </c>
      <c r="N1742" t="str">
        <f t="shared" si="31"/>
        <v>no es tupa</v>
      </c>
    </row>
    <row r="1743" spans="1:14" ht="108" hidden="1" x14ac:dyDescent="0.25">
      <c r="A1743" s="122">
        <v>1739</v>
      </c>
      <c r="B1743" s="122" t="s">
        <v>10518</v>
      </c>
      <c r="C1743" s="125" t="s">
        <v>20</v>
      </c>
      <c r="D1743" s="122" t="s">
        <v>11373</v>
      </c>
      <c r="E1743" s="123" t="s">
        <v>20</v>
      </c>
      <c r="F1743" s="129" t="s">
        <v>11374</v>
      </c>
      <c r="G1743" s="125">
        <v>43437</v>
      </c>
      <c r="H1743" s="122" t="s">
        <v>11375</v>
      </c>
      <c r="I1743" s="122" t="s">
        <v>6867</v>
      </c>
      <c r="J1743" s="122" t="s">
        <v>11158</v>
      </c>
      <c r="K1743" s="126" t="s">
        <v>11376</v>
      </c>
      <c r="L1743" s="127" t="s">
        <v>23</v>
      </c>
      <c r="M1743" s="127" t="s">
        <v>24</v>
      </c>
      <c r="N1743" t="str">
        <f t="shared" si="31"/>
        <v>no es tupa</v>
      </c>
    </row>
    <row r="1744" spans="1:14" ht="108" hidden="1" x14ac:dyDescent="0.25">
      <c r="A1744" s="122">
        <v>1740</v>
      </c>
      <c r="B1744" s="122" t="s">
        <v>10518</v>
      </c>
      <c r="C1744" s="125" t="s">
        <v>20</v>
      </c>
      <c r="D1744" s="122" t="s">
        <v>11377</v>
      </c>
      <c r="E1744" s="123" t="s">
        <v>20</v>
      </c>
      <c r="F1744" s="129" t="s">
        <v>11378</v>
      </c>
      <c r="G1744" s="125">
        <v>43437</v>
      </c>
      <c r="H1744" s="122" t="s">
        <v>11375</v>
      </c>
      <c r="I1744" s="122" t="s">
        <v>6867</v>
      </c>
      <c r="J1744" s="122" t="s">
        <v>11158</v>
      </c>
      <c r="K1744" s="126" t="s">
        <v>11379</v>
      </c>
      <c r="L1744" s="127" t="s">
        <v>23</v>
      </c>
      <c r="M1744" s="127" t="s">
        <v>24</v>
      </c>
      <c r="N1744" t="str">
        <f t="shared" si="31"/>
        <v>no es tupa</v>
      </c>
    </row>
    <row r="1745" spans="1:14" ht="108" hidden="1" x14ac:dyDescent="0.25">
      <c r="A1745" s="122">
        <v>1741</v>
      </c>
      <c r="B1745" s="122" t="s">
        <v>10518</v>
      </c>
      <c r="C1745" s="125" t="s">
        <v>20</v>
      </c>
      <c r="D1745" s="122" t="s">
        <v>11380</v>
      </c>
      <c r="E1745" s="123" t="s">
        <v>20</v>
      </c>
      <c r="F1745" s="129" t="s">
        <v>11381</v>
      </c>
      <c r="G1745" s="125">
        <v>43437</v>
      </c>
      <c r="H1745" s="122" t="s">
        <v>11375</v>
      </c>
      <c r="I1745" s="122" t="s">
        <v>6867</v>
      </c>
      <c r="J1745" s="122" t="s">
        <v>11158</v>
      </c>
      <c r="K1745" s="126" t="s">
        <v>11382</v>
      </c>
      <c r="L1745" s="127" t="s">
        <v>23</v>
      </c>
      <c r="M1745" s="127" t="s">
        <v>24</v>
      </c>
      <c r="N1745" t="str">
        <f t="shared" si="31"/>
        <v>no es tupa</v>
      </c>
    </row>
    <row r="1746" spans="1:14" ht="108" hidden="1" x14ac:dyDescent="0.25">
      <c r="A1746" s="122">
        <v>1742</v>
      </c>
      <c r="B1746" s="122" t="s">
        <v>10518</v>
      </c>
      <c r="C1746" s="125" t="s">
        <v>20</v>
      </c>
      <c r="D1746" s="122" t="s">
        <v>11383</v>
      </c>
      <c r="E1746" s="123" t="s">
        <v>20</v>
      </c>
      <c r="F1746" s="129" t="s">
        <v>11384</v>
      </c>
      <c r="G1746" s="125">
        <v>43437</v>
      </c>
      <c r="H1746" s="122" t="s">
        <v>11385</v>
      </c>
      <c r="I1746" s="122" t="s">
        <v>6867</v>
      </c>
      <c r="J1746" s="122" t="s">
        <v>11158</v>
      </c>
      <c r="K1746" s="126" t="s">
        <v>11386</v>
      </c>
      <c r="L1746" s="127" t="s">
        <v>23</v>
      </c>
      <c r="M1746" s="127" t="s">
        <v>24</v>
      </c>
      <c r="N1746" t="str">
        <f t="shared" si="31"/>
        <v>no es tupa</v>
      </c>
    </row>
    <row r="1747" spans="1:14" ht="96" hidden="1" x14ac:dyDescent="0.25">
      <c r="A1747" s="122">
        <v>1743</v>
      </c>
      <c r="B1747" s="122" t="s">
        <v>10518</v>
      </c>
      <c r="C1747" s="125" t="s">
        <v>20</v>
      </c>
      <c r="D1747" s="122" t="s">
        <v>20</v>
      </c>
      <c r="E1747" s="122" t="s">
        <v>11387</v>
      </c>
      <c r="F1747" s="129" t="s">
        <v>11388</v>
      </c>
      <c r="G1747" s="125">
        <v>43437</v>
      </c>
      <c r="H1747" s="122" t="s">
        <v>11389</v>
      </c>
      <c r="I1747" s="122" t="s">
        <v>6867</v>
      </c>
      <c r="J1747" s="122" t="s">
        <v>11158</v>
      </c>
      <c r="K1747" s="126" t="s">
        <v>11390</v>
      </c>
      <c r="L1747" s="127" t="s">
        <v>23</v>
      </c>
      <c r="M1747" s="127" t="s">
        <v>24</v>
      </c>
      <c r="N1747" t="str">
        <f t="shared" si="31"/>
        <v>no es tupa</v>
      </c>
    </row>
    <row r="1748" spans="1:14" ht="120" hidden="1" x14ac:dyDescent="0.25">
      <c r="A1748" s="122">
        <v>1744</v>
      </c>
      <c r="B1748" s="122" t="s">
        <v>11391</v>
      </c>
      <c r="C1748" s="125">
        <v>43441</v>
      </c>
      <c r="D1748" s="122" t="s">
        <v>20</v>
      </c>
      <c r="E1748" s="123" t="s">
        <v>11392</v>
      </c>
      <c r="F1748" s="129" t="s">
        <v>11393</v>
      </c>
      <c r="G1748" s="125">
        <v>43437</v>
      </c>
      <c r="H1748" s="122" t="s">
        <v>11394</v>
      </c>
      <c r="I1748" s="122" t="s">
        <v>5227</v>
      </c>
      <c r="J1748" s="122" t="s">
        <v>78</v>
      </c>
      <c r="K1748" s="126" t="s">
        <v>11395</v>
      </c>
      <c r="L1748" s="127" t="s">
        <v>3698</v>
      </c>
      <c r="M1748" s="127" t="s">
        <v>24</v>
      </c>
      <c r="N1748" t="str">
        <f t="shared" si="31"/>
        <v>si</v>
      </c>
    </row>
    <row r="1749" spans="1:14" ht="48" hidden="1" customHeight="1" x14ac:dyDescent="0.25">
      <c r="A1749" s="122">
        <v>1745</v>
      </c>
      <c r="B1749" s="122" t="s">
        <v>11396</v>
      </c>
      <c r="C1749" s="125">
        <v>43444</v>
      </c>
      <c r="D1749" s="122" t="s">
        <v>11397</v>
      </c>
      <c r="E1749" s="123" t="s">
        <v>11398</v>
      </c>
      <c r="F1749" s="129" t="s">
        <v>11399</v>
      </c>
      <c r="G1749" s="125">
        <v>43437</v>
      </c>
      <c r="H1749" s="122" t="s">
        <v>4908</v>
      </c>
      <c r="I1749" s="122" t="s">
        <v>6541</v>
      </c>
      <c r="J1749" s="122" t="s">
        <v>2746</v>
      </c>
      <c r="K1749" s="126" t="s">
        <v>11400</v>
      </c>
      <c r="L1749" s="127" t="s">
        <v>23</v>
      </c>
      <c r="M1749" s="127" t="s">
        <v>24</v>
      </c>
      <c r="N1749" t="str">
        <f t="shared" si="31"/>
        <v>si</v>
      </c>
    </row>
    <row r="1750" spans="1:14" ht="108" hidden="1" x14ac:dyDescent="0.25">
      <c r="A1750" s="122">
        <v>1746</v>
      </c>
      <c r="B1750" s="122" t="s">
        <v>11401</v>
      </c>
      <c r="C1750" s="125" t="s">
        <v>20</v>
      </c>
      <c r="D1750" s="122" t="s">
        <v>5783</v>
      </c>
      <c r="E1750" s="123" t="s">
        <v>11402</v>
      </c>
      <c r="F1750" s="129" t="s">
        <v>11403</v>
      </c>
      <c r="G1750" s="125">
        <v>43437</v>
      </c>
      <c r="H1750" s="122" t="s">
        <v>1175</v>
      </c>
      <c r="I1750" s="122" t="s">
        <v>4132</v>
      </c>
      <c r="J1750" s="122" t="s">
        <v>179</v>
      </c>
      <c r="K1750" s="126" t="s">
        <v>11404</v>
      </c>
      <c r="L1750" s="127" t="s">
        <v>23</v>
      </c>
      <c r="M1750" s="127" t="s">
        <v>24</v>
      </c>
      <c r="N1750" t="str">
        <f t="shared" si="31"/>
        <v>no es tupa</v>
      </c>
    </row>
    <row r="1751" spans="1:14" ht="120" hidden="1" x14ac:dyDescent="0.25">
      <c r="A1751" s="122">
        <v>1747</v>
      </c>
      <c r="B1751" s="122" t="s">
        <v>11405</v>
      </c>
      <c r="C1751" s="125" t="s">
        <v>20</v>
      </c>
      <c r="D1751" s="122" t="s">
        <v>5783</v>
      </c>
      <c r="E1751" s="123" t="s">
        <v>11406</v>
      </c>
      <c r="F1751" s="129" t="s">
        <v>11407</v>
      </c>
      <c r="G1751" s="125">
        <v>43437</v>
      </c>
      <c r="H1751" s="122" t="s">
        <v>4578</v>
      </c>
      <c r="I1751" s="122" t="s">
        <v>4132</v>
      </c>
      <c r="J1751" s="122" t="s">
        <v>179</v>
      </c>
      <c r="K1751" s="126" t="s">
        <v>11408</v>
      </c>
      <c r="L1751" s="127" t="s">
        <v>23</v>
      </c>
      <c r="M1751" s="127" t="s">
        <v>24</v>
      </c>
      <c r="N1751" t="str">
        <f t="shared" si="31"/>
        <v>no es tupa</v>
      </c>
    </row>
    <row r="1752" spans="1:14" ht="84" hidden="1" x14ac:dyDescent="0.25">
      <c r="A1752" s="122">
        <v>1748</v>
      </c>
      <c r="B1752" s="122" t="s">
        <v>11409</v>
      </c>
      <c r="C1752" s="125" t="s">
        <v>20</v>
      </c>
      <c r="D1752" s="122" t="s">
        <v>20</v>
      </c>
      <c r="E1752" s="123" t="s">
        <v>11410</v>
      </c>
      <c r="F1752" s="129" t="s">
        <v>11411</v>
      </c>
      <c r="G1752" s="125">
        <v>43437</v>
      </c>
      <c r="H1752" s="122" t="s">
        <v>606</v>
      </c>
      <c r="I1752" s="122" t="s">
        <v>5227</v>
      </c>
      <c r="J1752" s="122" t="s">
        <v>11412</v>
      </c>
      <c r="K1752" s="126" t="s">
        <v>11413</v>
      </c>
      <c r="L1752" s="127" t="s">
        <v>23</v>
      </c>
      <c r="M1752" s="127" t="s">
        <v>24</v>
      </c>
      <c r="N1752" t="str">
        <f t="shared" si="31"/>
        <v>no es tupa</v>
      </c>
    </row>
    <row r="1753" spans="1:14" ht="96" hidden="1" x14ac:dyDescent="0.25">
      <c r="A1753" s="122">
        <v>1749</v>
      </c>
      <c r="B1753" s="122" t="s">
        <v>11414</v>
      </c>
      <c r="C1753" s="125" t="s">
        <v>20</v>
      </c>
      <c r="D1753" s="122" t="s">
        <v>5783</v>
      </c>
      <c r="E1753" s="123" t="s">
        <v>11415</v>
      </c>
      <c r="F1753" s="129" t="s">
        <v>11416</v>
      </c>
      <c r="G1753" s="125">
        <v>43437</v>
      </c>
      <c r="H1753" s="122" t="s">
        <v>11417</v>
      </c>
      <c r="I1753" s="122" t="s">
        <v>4132</v>
      </c>
      <c r="J1753" s="122" t="s">
        <v>9297</v>
      </c>
      <c r="K1753" s="126" t="s">
        <v>11418</v>
      </c>
      <c r="L1753" s="127" t="s">
        <v>23</v>
      </c>
      <c r="M1753" s="127" t="s">
        <v>24</v>
      </c>
      <c r="N1753" t="str">
        <f t="shared" si="31"/>
        <v>no es tupa</v>
      </c>
    </row>
    <row r="1754" spans="1:14" ht="108" hidden="1" x14ac:dyDescent="0.25">
      <c r="A1754" s="122">
        <v>1750</v>
      </c>
      <c r="B1754" s="122" t="s">
        <v>11419</v>
      </c>
      <c r="C1754" s="125" t="s">
        <v>20</v>
      </c>
      <c r="D1754" s="122" t="s">
        <v>5783</v>
      </c>
      <c r="E1754" s="123" t="s">
        <v>11420</v>
      </c>
      <c r="F1754" s="129" t="s">
        <v>11421</v>
      </c>
      <c r="G1754" s="125">
        <v>43437</v>
      </c>
      <c r="H1754" s="122" t="s">
        <v>5860</v>
      </c>
      <c r="I1754" s="122" t="s">
        <v>4132</v>
      </c>
      <c r="J1754" s="122" t="s">
        <v>179</v>
      </c>
      <c r="K1754" s="126" t="s">
        <v>11422</v>
      </c>
      <c r="L1754" s="127" t="s">
        <v>23</v>
      </c>
      <c r="M1754" s="127" t="s">
        <v>24</v>
      </c>
      <c r="N1754" t="str">
        <f t="shared" si="31"/>
        <v>no es tupa</v>
      </c>
    </row>
    <row r="1755" spans="1:14" ht="96" hidden="1" x14ac:dyDescent="0.25">
      <c r="A1755" s="122">
        <v>1751</v>
      </c>
      <c r="B1755" s="122"/>
      <c r="C1755" s="125" t="s">
        <v>20</v>
      </c>
      <c r="D1755" s="122" t="s">
        <v>5783</v>
      </c>
      <c r="E1755" s="123" t="s">
        <v>11423</v>
      </c>
      <c r="F1755" s="129" t="s">
        <v>11424</v>
      </c>
      <c r="G1755" s="125">
        <v>43437</v>
      </c>
      <c r="H1755" s="122" t="s">
        <v>11425</v>
      </c>
      <c r="I1755" s="122" t="s">
        <v>4223</v>
      </c>
      <c r="J1755" s="122" t="s">
        <v>9297</v>
      </c>
      <c r="K1755" s="126" t="s">
        <v>11426</v>
      </c>
      <c r="L1755" s="127" t="s">
        <v>23</v>
      </c>
      <c r="M1755" s="127" t="s">
        <v>24</v>
      </c>
      <c r="N1755" t="str">
        <f t="shared" si="31"/>
        <v>no es tupa</v>
      </c>
    </row>
    <row r="1756" spans="1:14" ht="96" hidden="1" x14ac:dyDescent="0.25">
      <c r="A1756" s="122">
        <v>1752</v>
      </c>
      <c r="B1756" s="122" t="s">
        <v>10518</v>
      </c>
      <c r="C1756" s="125" t="s">
        <v>20</v>
      </c>
      <c r="D1756" s="122" t="s">
        <v>20</v>
      </c>
      <c r="E1756" s="122" t="s">
        <v>11427</v>
      </c>
      <c r="F1756" s="129" t="s">
        <v>11428</v>
      </c>
      <c r="G1756" s="125">
        <v>43437</v>
      </c>
      <c r="H1756" s="122" t="s">
        <v>11429</v>
      </c>
      <c r="I1756" s="122" t="s">
        <v>6867</v>
      </c>
      <c r="J1756" s="122" t="s">
        <v>11158</v>
      </c>
      <c r="K1756" s="126" t="s">
        <v>11430</v>
      </c>
      <c r="L1756" s="127" t="s">
        <v>23</v>
      </c>
      <c r="M1756" s="127" t="s">
        <v>24</v>
      </c>
      <c r="N1756" t="str">
        <f t="shared" si="31"/>
        <v>no es tupa</v>
      </c>
    </row>
    <row r="1757" spans="1:14" ht="108" hidden="1" x14ac:dyDescent="0.25">
      <c r="A1757" s="122">
        <v>1753</v>
      </c>
      <c r="B1757" s="122" t="s">
        <v>10518</v>
      </c>
      <c r="C1757" s="125" t="s">
        <v>20</v>
      </c>
      <c r="D1757" s="122" t="s">
        <v>20</v>
      </c>
      <c r="E1757" s="122" t="s">
        <v>11431</v>
      </c>
      <c r="F1757" s="129" t="s">
        <v>11432</v>
      </c>
      <c r="G1757" s="125">
        <v>43437</v>
      </c>
      <c r="H1757" s="122" t="s">
        <v>11433</v>
      </c>
      <c r="I1757" s="122" t="s">
        <v>6867</v>
      </c>
      <c r="J1757" s="122" t="s">
        <v>11158</v>
      </c>
      <c r="K1757" s="126" t="s">
        <v>11434</v>
      </c>
      <c r="L1757" s="127" t="s">
        <v>23</v>
      </c>
      <c r="M1757" s="127" t="s">
        <v>24</v>
      </c>
      <c r="N1757" t="str">
        <f t="shared" si="31"/>
        <v>no es tupa</v>
      </c>
    </row>
    <row r="1758" spans="1:14" ht="108" hidden="1" x14ac:dyDescent="0.25">
      <c r="A1758" s="122">
        <v>1754</v>
      </c>
      <c r="B1758" s="122" t="s">
        <v>10518</v>
      </c>
      <c r="C1758" s="125" t="s">
        <v>20</v>
      </c>
      <c r="D1758" s="122" t="s">
        <v>20</v>
      </c>
      <c r="E1758" s="122" t="s">
        <v>11435</v>
      </c>
      <c r="F1758" s="129" t="s">
        <v>11436</v>
      </c>
      <c r="G1758" s="125">
        <v>43437</v>
      </c>
      <c r="H1758" s="122" t="s">
        <v>11200</v>
      </c>
      <c r="I1758" s="122" t="s">
        <v>6867</v>
      </c>
      <c r="J1758" s="122" t="s">
        <v>11158</v>
      </c>
      <c r="K1758" s="126" t="s">
        <v>11437</v>
      </c>
      <c r="L1758" s="127" t="s">
        <v>23</v>
      </c>
      <c r="M1758" s="127" t="s">
        <v>24</v>
      </c>
      <c r="N1758" t="str">
        <f t="shared" si="31"/>
        <v>no es tupa</v>
      </c>
    </row>
    <row r="1759" spans="1:14" ht="108" hidden="1" x14ac:dyDescent="0.25">
      <c r="A1759" s="122">
        <v>1755</v>
      </c>
      <c r="B1759" s="122" t="s">
        <v>10518</v>
      </c>
      <c r="C1759" s="125" t="s">
        <v>20</v>
      </c>
      <c r="D1759" s="122" t="s">
        <v>20</v>
      </c>
      <c r="E1759" s="122" t="s">
        <v>11438</v>
      </c>
      <c r="F1759" s="129" t="s">
        <v>11439</v>
      </c>
      <c r="G1759" s="125">
        <v>43437</v>
      </c>
      <c r="H1759" s="122" t="s">
        <v>11440</v>
      </c>
      <c r="I1759" s="122" t="s">
        <v>6867</v>
      </c>
      <c r="J1759" s="122" t="s">
        <v>11158</v>
      </c>
      <c r="K1759" s="126" t="s">
        <v>11441</v>
      </c>
      <c r="L1759" s="127" t="s">
        <v>23</v>
      </c>
      <c r="M1759" s="127" t="s">
        <v>24</v>
      </c>
      <c r="N1759" t="str">
        <f t="shared" si="31"/>
        <v>no es tupa</v>
      </c>
    </row>
    <row r="1760" spans="1:14" ht="108" hidden="1" x14ac:dyDescent="0.25">
      <c r="A1760" s="122">
        <v>1756</v>
      </c>
      <c r="B1760" s="122" t="s">
        <v>10518</v>
      </c>
      <c r="C1760" s="125" t="s">
        <v>20</v>
      </c>
      <c r="D1760" s="122" t="s">
        <v>20</v>
      </c>
      <c r="E1760" s="122" t="s">
        <v>11442</v>
      </c>
      <c r="F1760" s="129" t="s">
        <v>11443</v>
      </c>
      <c r="G1760" s="125">
        <v>43437</v>
      </c>
      <c r="H1760" s="122" t="s">
        <v>11200</v>
      </c>
      <c r="I1760" s="122" t="s">
        <v>6867</v>
      </c>
      <c r="J1760" s="122" t="s">
        <v>11158</v>
      </c>
      <c r="K1760" s="126" t="s">
        <v>11444</v>
      </c>
      <c r="L1760" s="127" t="s">
        <v>23</v>
      </c>
      <c r="M1760" s="127" t="s">
        <v>24</v>
      </c>
      <c r="N1760" t="str">
        <f t="shared" si="31"/>
        <v>no es tupa</v>
      </c>
    </row>
    <row r="1761" spans="1:14" ht="96" hidden="1" x14ac:dyDescent="0.25">
      <c r="A1761" s="122">
        <v>1757</v>
      </c>
      <c r="B1761" s="122" t="s">
        <v>10518</v>
      </c>
      <c r="C1761" s="125" t="s">
        <v>20</v>
      </c>
      <c r="D1761" s="122" t="s">
        <v>20</v>
      </c>
      <c r="E1761" s="122" t="s">
        <v>11445</v>
      </c>
      <c r="F1761" s="129" t="s">
        <v>11446</v>
      </c>
      <c r="G1761" s="125">
        <v>43437</v>
      </c>
      <c r="H1761" s="122" t="s">
        <v>11447</v>
      </c>
      <c r="I1761" s="122" t="s">
        <v>6867</v>
      </c>
      <c r="J1761" s="122" t="s">
        <v>11158</v>
      </c>
      <c r="K1761" s="126" t="s">
        <v>11448</v>
      </c>
      <c r="L1761" s="127" t="s">
        <v>23</v>
      </c>
      <c r="M1761" s="127" t="s">
        <v>24</v>
      </c>
      <c r="N1761" t="str">
        <f t="shared" si="31"/>
        <v>no es tupa</v>
      </c>
    </row>
    <row r="1762" spans="1:14" ht="108" hidden="1" x14ac:dyDescent="0.25">
      <c r="A1762" s="122">
        <v>1758</v>
      </c>
      <c r="B1762" s="122" t="s">
        <v>10518</v>
      </c>
      <c r="C1762" s="125" t="s">
        <v>20</v>
      </c>
      <c r="D1762" s="122" t="s">
        <v>20</v>
      </c>
      <c r="E1762" s="122" t="s">
        <v>11449</v>
      </c>
      <c r="F1762" s="129" t="s">
        <v>11450</v>
      </c>
      <c r="G1762" s="125">
        <v>43437</v>
      </c>
      <c r="H1762" s="122" t="s">
        <v>11451</v>
      </c>
      <c r="I1762" s="122" t="s">
        <v>6867</v>
      </c>
      <c r="J1762" s="122" t="s">
        <v>11158</v>
      </c>
      <c r="K1762" s="126" t="s">
        <v>11452</v>
      </c>
      <c r="L1762" s="127" t="s">
        <v>23</v>
      </c>
      <c r="M1762" s="127" t="s">
        <v>24</v>
      </c>
      <c r="N1762" t="str">
        <f t="shared" si="31"/>
        <v>no es tupa</v>
      </c>
    </row>
    <row r="1763" spans="1:14" ht="108" hidden="1" x14ac:dyDescent="0.25">
      <c r="A1763" s="122">
        <v>1759</v>
      </c>
      <c r="B1763" s="122" t="s">
        <v>10518</v>
      </c>
      <c r="C1763" s="125" t="s">
        <v>20</v>
      </c>
      <c r="D1763" s="122" t="s">
        <v>20</v>
      </c>
      <c r="E1763" s="122" t="s">
        <v>11453</v>
      </c>
      <c r="F1763" s="129" t="s">
        <v>11454</v>
      </c>
      <c r="G1763" s="125">
        <v>43437</v>
      </c>
      <c r="H1763" s="122" t="s">
        <v>11455</v>
      </c>
      <c r="I1763" s="122" t="s">
        <v>6867</v>
      </c>
      <c r="J1763" s="122" t="s">
        <v>11158</v>
      </c>
      <c r="K1763" s="126" t="s">
        <v>11456</v>
      </c>
      <c r="L1763" s="127" t="s">
        <v>23</v>
      </c>
      <c r="M1763" s="127" t="s">
        <v>24</v>
      </c>
      <c r="N1763" t="str">
        <f t="shared" si="31"/>
        <v>no es tupa</v>
      </c>
    </row>
    <row r="1764" spans="1:14" ht="108" hidden="1" x14ac:dyDescent="0.25">
      <c r="A1764" s="122">
        <v>1760</v>
      </c>
      <c r="B1764" s="122" t="s">
        <v>10518</v>
      </c>
      <c r="C1764" s="125" t="s">
        <v>20</v>
      </c>
      <c r="D1764" s="122" t="s">
        <v>20</v>
      </c>
      <c r="E1764" s="122" t="s">
        <v>11457</v>
      </c>
      <c r="F1764" s="129" t="s">
        <v>11458</v>
      </c>
      <c r="G1764" s="125">
        <v>43437</v>
      </c>
      <c r="H1764" s="122" t="s">
        <v>11459</v>
      </c>
      <c r="I1764" s="122" t="s">
        <v>6867</v>
      </c>
      <c r="J1764" s="122" t="s">
        <v>11158</v>
      </c>
      <c r="K1764" s="126" t="s">
        <v>11460</v>
      </c>
      <c r="L1764" s="127" t="s">
        <v>23</v>
      </c>
      <c r="M1764" s="127" t="s">
        <v>24</v>
      </c>
      <c r="N1764" t="str">
        <f t="shared" ref="N1764:N1827" si="32">IF(C1764="-","no es tupa",IF(G1764&lt;=C1764,"si","no"))</f>
        <v>no es tupa</v>
      </c>
    </row>
    <row r="1765" spans="1:14" ht="144" hidden="1" x14ac:dyDescent="0.25">
      <c r="A1765" s="122">
        <v>1761</v>
      </c>
      <c r="B1765" s="122" t="s">
        <v>11461</v>
      </c>
      <c r="C1765" s="125">
        <v>43478</v>
      </c>
      <c r="D1765" s="122" t="s">
        <v>11462</v>
      </c>
      <c r="E1765" s="123" t="s">
        <v>11463</v>
      </c>
      <c r="F1765" s="129" t="s">
        <v>11464</v>
      </c>
      <c r="G1765" s="125">
        <v>43438</v>
      </c>
      <c r="H1765" s="122" t="s">
        <v>353</v>
      </c>
      <c r="I1765" s="122" t="s">
        <v>277</v>
      </c>
      <c r="J1765" s="122" t="s">
        <v>10967</v>
      </c>
      <c r="K1765" s="126" t="s">
        <v>11465</v>
      </c>
      <c r="L1765" s="127" t="s">
        <v>36</v>
      </c>
      <c r="M1765" s="127" t="s">
        <v>52</v>
      </c>
      <c r="N1765" t="str">
        <f t="shared" si="32"/>
        <v>si</v>
      </c>
    </row>
    <row r="1766" spans="1:14" ht="96" hidden="1" x14ac:dyDescent="0.25">
      <c r="A1766" s="122">
        <v>1762</v>
      </c>
      <c r="B1766" s="122" t="s">
        <v>10518</v>
      </c>
      <c r="C1766" s="125" t="s">
        <v>20</v>
      </c>
      <c r="D1766" s="122" t="s">
        <v>20</v>
      </c>
      <c r="E1766" s="123" t="s">
        <v>11466</v>
      </c>
      <c r="F1766" s="129" t="s">
        <v>11467</v>
      </c>
      <c r="G1766" s="125">
        <v>43438</v>
      </c>
      <c r="H1766" s="122" t="s">
        <v>11468</v>
      </c>
      <c r="I1766" s="122" t="s">
        <v>6867</v>
      </c>
      <c r="J1766" s="122" t="s">
        <v>11158</v>
      </c>
      <c r="K1766" s="126" t="s">
        <v>11469</v>
      </c>
      <c r="L1766" s="127" t="s">
        <v>23</v>
      </c>
      <c r="M1766" s="127" t="s">
        <v>24</v>
      </c>
      <c r="N1766" t="str">
        <f t="shared" si="32"/>
        <v>no es tupa</v>
      </c>
    </row>
    <row r="1767" spans="1:14" ht="108" hidden="1" x14ac:dyDescent="0.25">
      <c r="A1767" s="122">
        <v>1763</v>
      </c>
      <c r="B1767" s="122" t="s">
        <v>10518</v>
      </c>
      <c r="C1767" s="125" t="s">
        <v>20</v>
      </c>
      <c r="D1767" s="122" t="s">
        <v>20</v>
      </c>
      <c r="E1767" s="123" t="s">
        <v>11470</v>
      </c>
      <c r="F1767" s="129" t="s">
        <v>11471</v>
      </c>
      <c r="G1767" s="125">
        <v>43438</v>
      </c>
      <c r="H1767" s="122" t="s">
        <v>11472</v>
      </c>
      <c r="I1767" s="122" t="s">
        <v>6867</v>
      </c>
      <c r="J1767" s="122" t="s">
        <v>11158</v>
      </c>
      <c r="K1767" s="126" t="s">
        <v>11473</v>
      </c>
      <c r="L1767" s="127" t="s">
        <v>23</v>
      </c>
      <c r="M1767" s="127" t="s">
        <v>24</v>
      </c>
      <c r="N1767" t="str">
        <f t="shared" si="32"/>
        <v>no es tupa</v>
      </c>
    </row>
    <row r="1768" spans="1:14" ht="84" hidden="1" x14ac:dyDescent="0.25">
      <c r="A1768" s="122">
        <v>1764</v>
      </c>
      <c r="B1768" s="122" t="s">
        <v>11474</v>
      </c>
      <c r="C1768" s="125">
        <v>43453</v>
      </c>
      <c r="D1768" s="122" t="s">
        <v>20</v>
      </c>
      <c r="E1768" s="123" t="s">
        <v>11475</v>
      </c>
      <c r="F1768" s="129" t="s">
        <v>11476</v>
      </c>
      <c r="G1768" s="125">
        <v>43438</v>
      </c>
      <c r="H1768" s="122" t="s">
        <v>11477</v>
      </c>
      <c r="I1768" s="122" t="s">
        <v>5227</v>
      </c>
      <c r="J1768" s="122" t="s">
        <v>4148</v>
      </c>
      <c r="K1768" s="126" t="s">
        <v>11478</v>
      </c>
      <c r="L1768" s="127" t="s">
        <v>3698</v>
      </c>
      <c r="M1768" s="127" t="s">
        <v>24</v>
      </c>
      <c r="N1768" t="str">
        <f t="shared" si="32"/>
        <v>si</v>
      </c>
    </row>
    <row r="1769" spans="1:14" ht="132" hidden="1" x14ac:dyDescent="0.25">
      <c r="A1769" s="122">
        <v>1765</v>
      </c>
      <c r="B1769" s="122" t="s">
        <v>11479</v>
      </c>
      <c r="C1769" s="125" t="s">
        <v>20</v>
      </c>
      <c r="D1769" s="122" t="s">
        <v>20</v>
      </c>
      <c r="E1769" s="123" t="s">
        <v>11480</v>
      </c>
      <c r="F1769" s="129" t="s">
        <v>11481</v>
      </c>
      <c r="G1769" s="125">
        <v>43438</v>
      </c>
      <c r="H1769" s="122" t="s">
        <v>11482</v>
      </c>
      <c r="I1769" s="122" t="s">
        <v>5227</v>
      </c>
      <c r="J1769" s="122" t="s">
        <v>78</v>
      </c>
      <c r="K1769" s="126" t="s">
        <v>11483</v>
      </c>
      <c r="L1769" s="127" t="s">
        <v>36</v>
      </c>
      <c r="M1769" s="127" t="s">
        <v>24</v>
      </c>
      <c r="N1769" t="str">
        <f t="shared" si="32"/>
        <v>no es tupa</v>
      </c>
    </row>
    <row r="1770" spans="1:14" ht="120" hidden="1" x14ac:dyDescent="0.25">
      <c r="A1770" s="122">
        <v>1766</v>
      </c>
      <c r="B1770" s="122" t="s">
        <v>11484</v>
      </c>
      <c r="C1770" s="125" t="s">
        <v>20</v>
      </c>
      <c r="D1770" s="122" t="s">
        <v>20</v>
      </c>
      <c r="E1770" s="123" t="s">
        <v>11485</v>
      </c>
      <c r="F1770" s="129" t="s">
        <v>11486</v>
      </c>
      <c r="G1770" s="125">
        <v>43438</v>
      </c>
      <c r="H1770" s="122" t="s">
        <v>11482</v>
      </c>
      <c r="I1770" s="122" t="s">
        <v>5227</v>
      </c>
      <c r="J1770" s="122" t="s">
        <v>78</v>
      </c>
      <c r="K1770" s="126" t="s">
        <v>11487</v>
      </c>
      <c r="L1770" s="127" t="s">
        <v>36</v>
      </c>
      <c r="M1770" s="127" t="s">
        <v>24</v>
      </c>
      <c r="N1770" t="str">
        <f t="shared" si="32"/>
        <v>no es tupa</v>
      </c>
    </row>
    <row r="1771" spans="1:14" ht="60" hidden="1" x14ac:dyDescent="0.25">
      <c r="A1771" s="122">
        <v>1767</v>
      </c>
      <c r="B1771" s="122" t="s">
        <v>11488</v>
      </c>
      <c r="C1771" s="125">
        <v>43441</v>
      </c>
      <c r="D1771" s="122" t="s">
        <v>20</v>
      </c>
      <c r="E1771" s="123" t="s">
        <v>11489</v>
      </c>
      <c r="F1771" s="129" t="s">
        <v>11490</v>
      </c>
      <c r="G1771" s="125">
        <v>43438</v>
      </c>
      <c r="H1771" s="122" t="s">
        <v>11491</v>
      </c>
      <c r="I1771" s="122" t="s">
        <v>5227</v>
      </c>
      <c r="J1771" s="122" t="s">
        <v>4148</v>
      </c>
      <c r="K1771" s="126" t="s">
        <v>11492</v>
      </c>
      <c r="L1771" s="127" t="s">
        <v>3698</v>
      </c>
      <c r="M1771" s="127" t="s">
        <v>24</v>
      </c>
      <c r="N1771" t="str">
        <f t="shared" si="32"/>
        <v>si</v>
      </c>
    </row>
    <row r="1772" spans="1:14" ht="96" hidden="1" x14ac:dyDescent="0.25">
      <c r="A1772" s="122">
        <v>1768</v>
      </c>
      <c r="B1772" s="122" t="s">
        <v>10518</v>
      </c>
      <c r="C1772" s="125" t="s">
        <v>20</v>
      </c>
      <c r="D1772" s="122" t="s">
        <v>20</v>
      </c>
      <c r="E1772" s="123" t="s">
        <v>11493</v>
      </c>
      <c r="F1772" s="129" t="s">
        <v>11494</v>
      </c>
      <c r="G1772" s="125">
        <v>43438</v>
      </c>
      <c r="H1772" s="122" t="s">
        <v>11495</v>
      </c>
      <c r="I1772" s="122" t="s">
        <v>6867</v>
      </c>
      <c r="J1772" s="122" t="s">
        <v>11158</v>
      </c>
      <c r="K1772" s="126" t="s">
        <v>11496</v>
      </c>
      <c r="L1772" s="127" t="s">
        <v>23</v>
      </c>
      <c r="M1772" s="127" t="s">
        <v>24</v>
      </c>
      <c r="N1772" t="str">
        <f t="shared" si="32"/>
        <v>no es tupa</v>
      </c>
    </row>
    <row r="1773" spans="1:14" ht="96" hidden="1" x14ac:dyDescent="0.25">
      <c r="A1773" s="122">
        <v>1769</v>
      </c>
      <c r="B1773" s="122" t="s">
        <v>10518</v>
      </c>
      <c r="C1773" s="125" t="s">
        <v>20</v>
      </c>
      <c r="D1773" s="122" t="s">
        <v>20</v>
      </c>
      <c r="E1773" s="123" t="s">
        <v>11497</v>
      </c>
      <c r="F1773" s="129" t="s">
        <v>11498</v>
      </c>
      <c r="G1773" s="125">
        <v>43438</v>
      </c>
      <c r="H1773" s="122" t="s">
        <v>11499</v>
      </c>
      <c r="I1773" s="122" t="s">
        <v>6867</v>
      </c>
      <c r="J1773" s="122" t="s">
        <v>11158</v>
      </c>
      <c r="K1773" s="126" t="s">
        <v>11500</v>
      </c>
      <c r="L1773" s="127" t="s">
        <v>23</v>
      </c>
      <c r="M1773" s="127" t="s">
        <v>24</v>
      </c>
      <c r="N1773" t="str">
        <f t="shared" si="32"/>
        <v>no es tupa</v>
      </c>
    </row>
    <row r="1774" spans="1:14" ht="108" hidden="1" x14ac:dyDescent="0.25">
      <c r="A1774" s="122">
        <v>1770</v>
      </c>
      <c r="B1774" s="122" t="s">
        <v>10518</v>
      </c>
      <c r="C1774" s="125" t="s">
        <v>20</v>
      </c>
      <c r="D1774" s="122" t="s">
        <v>20</v>
      </c>
      <c r="E1774" s="123" t="s">
        <v>11501</v>
      </c>
      <c r="F1774" s="129" t="s">
        <v>11502</v>
      </c>
      <c r="G1774" s="125">
        <v>43438</v>
      </c>
      <c r="H1774" s="122" t="s">
        <v>11503</v>
      </c>
      <c r="I1774" s="122" t="s">
        <v>6867</v>
      </c>
      <c r="J1774" s="122" t="s">
        <v>11158</v>
      </c>
      <c r="K1774" s="126" t="s">
        <v>11504</v>
      </c>
      <c r="L1774" s="127" t="s">
        <v>23</v>
      </c>
      <c r="M1774" s="127" t="s">
        <v>24</v>
      </c>
      <c r="N1774" t="str">
        <f t="shared" si="32"/>
        <v>no es tupa</v>
      </c>
    </row>
    <row r="1775" spans="1:14" ht="108" hidden="1" x14ac:dyDescent="0.25">
      <c r="A1775" s="122">
        <v>1771</v>
      </c>
      <c r="B1775" s="122" t="s">
        <v>10518</v>
      </c>
      <c r="C1775" s="125" t="s">
        <v>20</v>
      </c>
      <c r="D1775" s="122" t="s">
        <v>20</v>
      </c>
      <c r="E1775" s="123" t="s">
        <v>11505</v>
      </c>
      <c r="F1775" s="129" t="s">
        <v>11506</v>
      </c>
      <c r="G1775" s="125">
        <v>43438</v>
      </c>
      <c r="H1775" s="122" t="s">
        <v>11507</v>
      </c>
      <c r="I1775" s="122" t="s">
        <v>6867</v>
      </c>
      <c r="J1775" s="122" t="s">
        <v>11158</v>
      </c>
      <c r="K1775" s="126" t="s">
        <v>11508</v>
      </c>
      <c r="L1775" s="127" t="s">
        <v>23</v>
      </c>
      <c r="M1775" s="127" t="s">
        <v>24</v>
      </c>
      <c r="N1775" t="str">
        <f t="shared" si="32"/>
        <v>no es tupa</v>
      </c>
    </row>
    <row r="1776" spans="1:14" ht="96" hidden="1" x14ac:dyDescent="0.25">
      <c r="A1776" s="122">
        <v>1772</v>
      </c>
      <c r="B1776" s="122" t="s">
        <v>10518</v>
      </c>
      <c r="C1776" s="125" t="s">
        <v>20</v>
      </c>
      <c r="D1776" s="122" t="s">
        <v>20</v>
      </c>
      <c r="E1776" s="123" t="s">
        <v>11509</v>
      </c>
      <c r="F1776" s="129" t="s">
        <v>11510</v>
      </c>
      <c r="G1776" s="125">
        <v>43438</v>
      </c>
      <c r="H1776" s="122" t="s">
        <v>11511</v>
      </c>
      <c r="I1776" s="122" t="s">
        <v>6867</v>
      </c>
      <c r="J1776" s="122" t="s">
        <v>11158</v>
      </c>
      <c r="K1776" s="126" t="s">
        <v>11512</v>
      </c>
      <c r="L1776" s="127" t="s">
        <v>23</v>
      </c>
      <c r="M1776" s="127" t="s">
        <v>24</v>
      </c>
      <c r="N1776" t="str">
        <f t="shared" si="32"/>
        <v>no es tupa</v>
      </c>
    </row>
    <row r="1777" spans="1:14" ht="108" hidden="1" x14ac:dyDescent="0.25">
      <c r="A1777" s="122">
        <v>1773</v>
      </c>
      <c r="B1777" s="122" t="s">
        <v>10518</v>
      </c>
      <c r="C1777" s="125" t="s">
        <v>20</v>
      </c>
      <c r="D1777" s="122" t="s">
        <v>20</v>
      </c>
      <c r="E1777" s="123" t="s">
        <v>11513</v>
      </c>
      <c r="F1777" s="129" t="s">
        <v>11514</v>
      </c>
      <c r="G1777" s="125">
        <v>43438</v>
      </c>
      <c r="H1777" s="122" t="s">
        <v>11515</v>
      </c>
      <c r="I1777" s="122" t="s">
        <v>6867</v>
      </c>
      <c r="J1777" s="122" t="s">
        <v>11158</v>
      </c>
      <c r="K1777" s="126" t="s">
        <v>11516</v>
      </c>
      <c r="L1777" s="127" t="s">
        <v>23</v>
      </c>
      <c r="M1777" s="127" t="s">
        <v>24</v>
      </c>
      <c r="N1777" t="str">
        <f t="shared" si="32"/>
        <v>no es tupa</v>
      </c>
    </row>
    <row r="1778" spans="1:14" ht="108" hidden="1" x14ac:dyDescent="0.25">
      <c r="A1778" s="122">
        <v>1774</v>
      </c>
      <c r="B1778" s="122" t="s">
        <v>10518</v>
      </c>
      <c r="C1778" s="125" t="s">
        <v>20</v>
      </c>
      <c r="D1778" s="122" t="s">
        <v>20</v>
      </c>
      <c r="E1778" s="123" t="s">
        <v>11517</v>
      </c>
      <c r="F1778" s="129" t="s">
        <v>11518</v>
      </c>
      <c r="G1778" s="125">
        <v>43438</v>
      </c>
      <c r="H1778" s="122" t="s">
        <v>11519</v>
      </c>
      <c r="I1778" s="122" t="s">
        <v>6867</v>
      </c>
      <c r="J1778" s="122" t="s">
        <v>11158</v>
      </c>
      <c r="K1778" s="126" t="s">
        <v>11520</v>
      </c>
      <c r="L1778" s="127" t="s">
        <v>23</v>
      </c>
      <c r="M1778" s="127" t="s">
        <v>24</v>
      </c>
      <c r="N1778" t="str">
        <f t="shared" si="32"/>
        <v>no es tupa</v>
      </c>
    </row>
    <row r="1779" spans="1:14" ht="108" hidden="1" x14ac:dyDescent="0.25">
      <c r="A1779" s="122">
        <v>1775</v>
      </c>
      <c r="B1779" s="122" t="s">
        <v>10518</v>
      </c>
      <c r="C1779" s="125" t="s">
        <v>20</v>
      </c>
      <c r="D1779" s="122" t="s">
        <v>20</v>
      </c>
      <c r="E1779" s="123" t="s">
        <v>11521</v>
      </c>
      <c r="F1779" s="129" t="s">
        <v>11522</v>
      </c>
      <c r="G1779" s="125">
        <v>43438</v>
      </c>
      <c r="H1779" s="122" t="s">
        <v>11523</v>
      </c>
      <c r="I1779" s="122" t="s">
        <v>6867</v>
      </c>
      <c r="J1779" s="122" t="s">
        <v>11158</v>
      </c>
      <c r="K1779" s="126" t="s">
        <v>11524</v>
      </c>
      <c r="L1779" s="127" t="s">
        <v>23</v>
      </c>
      <c r="M1779" s="127" t="s">
        <v>24</v>
      </c>
      <c r="N1779" t="str">
        <f t="shared" si="32"/>
        <v>no es tupa</v>
      </c>
    </row>
    <row r="1780" spans="1:14" ht="108" hidden="1" x14ac:dyDescent="0.25">
      <c r="A1780" s="122">
        <v>1776</v>
      </c>
      <c r="B1780" s="122" t="s">
        <v>10518</v>
      </c>
      <c r="C1780" s="125" t="s">
        <v>20</v>
      </c>
      <c r="D1780" s="122" t="s">
        <v>20</v>
      </c>
      <c r="E1780" s="123" t="s">
        <v>11525</v>
      </c>
      <c r="F1780" s="129" t="s">
        <v>11526</v>
      </c>
      <c r="G1780" s="125">
        <v>43438</v>
      </c>
      <c r="H1780" s="122" t="s">
        <v>11527</v>
      </c>
      <c r="I1780" s="122" t="s">
        <v>6867</v>
      </c>
      <c r="J1780" s="122" t="s">
        <v>11158</v>
      </c>
      <c r="K1780" s="126" t="s">
        <v>11528</v>
      </c>
      <c r="L1780" s="127" t="s">
        <v>23</v>
      </c>
      <c r="M1780" s="127" t="s">
        <v>24</v>
      </c>
      <c r="N1780" t="str">
        <f t="shared" si="32"/>
        <v>no es tupa</v>
      </c>
    </row>
    <row r="1781" spans="1:14" ht="108" hidden="1" x14ac:dyDescent="0.25">
      <c r="A1781" s="122">
        <v>1777</v>
      </c>
      <c r="B1781" s="122" t="s">
        <v>10518</v>
      </c>
      <c r="C1781" s="125" t="s">
        <v>20</v>
      </c>
      <c r="D1781" s="122" t="s">
        <v>20</v>
      </c>
      <c r="E1781" s="123" t="s">
        <v>11529</v>
      </c>
      <c r="F1781" s="129" t="s">
        <v>11530</v>
      </c>
      <c r="G1781" s="125">
        <v>43439</v>
      </c>
      <c r="H1781" s="122" t="s">
        <v>11174</v>
      </c>
      <c r="I1781" s="122" t="s">
        <v>6867</v>
      </c>
      <c r="J1781" s="122" t="s">
        <v>11158</v>
      </c>
      <c r="K1781" s="126" t="s">
        <v>11531</v>
      </c>
      <c r="L1781" s="127" t="s">
        <v>23</v>
      </c>
      <c r="M1781" s="127" t="s">
        <v>24</v>
      </c>
      <c r="N1781" t="str">
        <f t="shared" si="32"/>
        <v>no es tupa</v>
      </c>
    </row>
    <row r="1782" spans="1:14" ht="96" hidden="1" x14ac:dyDescent="0.25">
      <c r="A1782" s="122">
        <v>1778</v>
      </c>
      <c r="B1782" s="122" t="s">
        <v>10518</v>
      </c>
      <c r="C1782" s="125" t="s">
        <v>20</v>
      </c>
      <c r="D1782" s="122" t="s">
        <v>20</v>
      </c>
      <c r="E1782" s="123" t="s">
        <v>11532</v>
      </c>
      <c r="F1782" s="129" t="s">
        <v>11533</v>
      </c>
      <c r="G1782" s="125">
        <v>43439</v>
      </c>
      <c r="H1782" s="122" t="s">
        <v>11534</v>
      </c>
      <c r="I1782" s="122" t="s">
        <v>6867</v>
      </c>
      <c r="J1782" s="122" t="s">
        <v>11158</v>
      </c>
      <c r="K1782" s="126" t="s">
        <v>11535</v>
      </c>
      <c r="L1782" s="127" t="s">
        <v>23</v>
      </c>
      <c r="M1782" s="127" t="s">
        <v>24</v>
      </c>
      <c r="N1782" t="str">
        <f t="shared" si="32"/>
        <v>no es tupa</v>
      </c>
    </row>
    <row r="1783" spans="1:14" ht="96" hidden="1" x14ac:dyDescent="0.25">
      <c r="A1783" s="122">
        <v>1779</v>
      </c>
      <c r="B1783" s="122" t="s">
        <v>10518</v>
      </c>
      <c r="C1783" s="125" t="s">
        <v>20</v>
      </c>
      <c r="D1783" s="122" t="s">
        <v>20</v>
      </c>
      <c r="E1783" s="123" t="s">
        <v>11536</v>
      </c>
      <c r="F1783" s="129" t="s">
        <v>11537</v>
      </c>
      <c r="G1783" s="125">
        <v>43439</v>
      </c>
      <c r="H1783" s="122" t="s">
        <v>11538</v>
      </c>
      <c r="I1783" s="122" t="s">
        <v>6867</v>
      </c>
      <c r="J1783" s="122" t="s">
        <v>11158</v>
      </c>
      <c r="K1783" s="126" t="s">
        <v>11539</v>
      </c>
      <c r="L1783" s="127" t="s">
        <v>23</v>
      </c>
      <c r="M1783" s="127" t="s">
        <v>24</v>
      </c>
      <c r="N1783" t="str">
        <f t="shared" si="32"/>
        <v>no es tupa</v>
      </c>
    </row>
    <row r="1784" spans="1:14" ht="108" hidden="1" x14ac:dyDescent="0.25">
      <c r="A1784" s="122">
        <v>1780</v>
      </c>
      <c r="B1784" s="122" t="s">
        <v>10518</v>
      </c>
      <c r="C1784" s="125" t="s">
        <v>20</v>
      </c>
      <c r="D1784" s="122" t="s">
        <v>20</v>
      </c>
      <c r="E1784" s="123" t="s">
        <v>11540</v>
      </c>
      <c r="F1784" s="129" t="s">
        <v>11541</v>
      </c>
      <c r="G1784" s="125">
        <v>43439</v>
      </c>
      <c r="H1784" s="122" t="s">
        <v>11542</v>
      </c>
      <c r="I1784" s="122" t="s">
        <v>6867</v>
      </c>
      <c r="J1784" s="122" t="s">
        <v>11158</v>
      </c>
      <c r="K1784" s="126" t="s">
        <v>11543</v>
      </c>
      <c r="L1784" s="127" t="s">
        <v>23</v>
      </c>
      <c r="M1784" s="127" t="s">
        <v>24</v>
      </c>
      <c r="N1784" t="str">
        <f t="shared" si="32"/>
        <v>no es tupa</v>
      </c>
    </row>
    <row r="1785" spans="1:14" ht="96" hidden="1" x14ac:dyDescent="0.25">
      <c r="A1785" s="122">
        <v>1781</v>
      </c>
      <c r="B1785" s="122" t="s">
        <v>10518</v>
      </c>
      <c r="C1785" s="125" t="s">
        <v>20</v>
      </c>
      <c r="D1785" s="122" t="s">
        <v>20</v>
      </c>
      <c r="E1785" s="123" t="s">
        <v>11540</v>
      </c>
      <c r="F1785" s="129" t="s">
        <v>11544</v>
      </c>
      <c r="G1785" s="125">
        <v>43439</v>
      </c>
      <c r="H1785" s="122" t="s">
        <v>11545</v>
      </c>
      <c r="I1785" s="122" t="s">
        <v>6867</v>
      </c>
      <c r="J1785" s="122" t="s">
        <v>11158</v>
      </c>
      <c r="K1785" s="126" t="s">
        <v>11546</v>
      </c>
      <c r="L1785" s="127" t="s">
        <v>23</v>
      </c>
      <c r="M1785" s="127" t="s">
        <v>24</v>
      </c>
      <c r="N1785" t="str">
        <f t="shared" si="32"/>
        <v>no es tupa</v>
      </c>
    </row>
    <row r="1786" spans="1:14" ht="108" hidden="1" x14ac:dyDescent="0.25">
      <c r="A1786" s="122">
        <v>1782</v>
      </c>
      <c r="B1786" s="122" t="s">
        <v>10518</v>
      </c>
      <c r="C1786" s="125" t="s">
        <v>20</v>
      </c>
      <c r="D1786" s="122" t="s">
        <v>20</v>
      </c>
      <c r="E1786" s="123" t="s">
        <v>11547</v>
      </c>
      <c r="F1786" s="129" t="s">
        <v>11548</v>
      </c>
      <c r="G1786" s="125">
        <v>43439</v>
      </c>
      <c r="H1786" s="122" t="s">
        <v>11503</v>
      </c>
      <c r="I1786" s="122" t="s">
        <v>6867</v>
      </c>
      <c r="J1786" s="122" t="s">
        <v>11158</v>
      </c>
      <c r="K1786" s="126" t="s">
        <v>11549</v>
      </c>
      <c r="L1786" s="127" t="s">
        <v>23</v>
      </c>
      <c r="M1786" s="127" t="s">
        <v>24</v>
      </c>
      <c r="N1786" t="str">
        <f t="shared" si="32"/>
        <v>no es tupa</v>
      </c>
    </row>
    <row r="1787" spans="1:14" ht="108" hidden="1" x14ac:dyDescent="0.25">
      <c r="A1787" s="122">
        <v>1783</v>
      </c>
      <c r="B1787" s="122" t="s">
        <v>10518</v>
      </c>
      <c r="C1787" s="125" t="s">
        <v>20</v>
      </c>
      <c r="D1787" s="122" t="s">
        <v>20</v>
      </c>
      <c r="E1787" s="123" t="s">
        <v>11550</v>
      </c>
      <c r="F1787" s="129" t="s">
        <v>11551</v>
      </c>
      <c r="G1787" s="125">
        <v>43439</v>
      </c>
      <c r="H1787" s="122" t="s">
        <v>11552</v>
      </c>
      <c r="I1787" s="122" t="s">
        <v>6867</v>
      </c>
      <c r="J1787" s="122" t="s">
        <v>11158</v>
      </c>
      <c r="K1787" s="126" t="s">
        <v>11553</v>
      </c>
      <c r="L1787" s="127" t="s">
        <v>23</v>
      </c>
      <c r="M1787" s="127" t="s">
        <v>24</v>
      </c>
      <c r="N1787" t="str">
        <f t="shared" si="32"/>
        <v>no es tupa</v>
      </c>
    </row>
    <row r="1788" spans="1:14" ht="108" hidden="1" x14ac:dyDescent="0.25">
      <c r="A1788" s="122">
        <v>1784</v>
      </c>
      <c r="B1788" s="122" t="s">
        <v>10518</v>
      </c>
      <c r="C1788" s="125" t="s">
        <v>20</v>
      </c>
      <c r="D1788" s="122" t="s">
        <v>20</v>
      </c>
      <c r="E1788" s="123" t="s">
        <v>11554</v>
      </c>
      <c r="F1788" s="129" t="s">
        <v>11555</v>
      </c>
      <c r="G1788" s="125">
        <v>43439</v>
      </c>
      <c r="H1788" s="122" t="s">
        <v>11196</v>
      </c>
      <c r="I1788" s="122" t="s">
        <v>6867</v>
      </c>
      <c r="J1788" s="122" t="s">
        <v>11158</v>
      </c>
      <c r="K1788" s="126" t="s">
        <v>11556</v>
      </c>
      <c r="L1788" s="127" t="s">
        <v>23</v>
      </c>
      <c r="M1788" s="127" t="s">
        <v>24</v>
      </c>
      <c r="N1788" t="str">
        <f t="shared" si="32"/>
        <v>no es tupa</v>
      </c>
    </row>
    <row r="1789" spans="1:14" ht="60" hidden="1" x14ac:dyDescent="0.25">
      <c r="A1789" s="122">
        <v>1785</v>
      </c>
      <c r="B1789" s="122" t="s">
        <v>11557</v>
      </c>
      <c r="C1789" s="133">
        <v>43402</v>
      </c>
      <c r="D1789" s="122" t="s">
        <v>20</v>
      </c>
      <c r="E1789" s="123" t="s">
        <v>11558</v>
      </c>
      <c r="F1789" s="129" t="s">
        <v>11559</v>
      </c>
      <c r="G1789" s="125">
        <v>43439</v>
      </c>
      <c r="H1789" s="122" t="s">
        <v>566</v>
      </c>
      <c r="I1789" s="122" t="s">
        <v>5536</v>
      </c>
      <c r="J1789" s="122" t="s">
        <v>179</v>
      </c>
      <c r="K1789" s="126" t="s">
        <v>11560</v>
      </c>
      <c r="L1789" s="127" t="s">
        <v>3698</v>
      </c>
      <c r="M1789" s="127" t="s">
        <v>24</v>
      </c>
      <c r="N1789" t="str">
        <f t="shared" si="32"/>
        <v>no</v>
      </c>
    </row>
    <row r="1790" spans="1:14" ht="72" hidden="1" x14ac:dyDescent="0.25">
      <c r="A1790" s="122">
        <v>1786</v>
      </c>
      <c r="B1790" s="122" t="s">
        <v>11561</v>
      </c>
      <c r="C1790" s="125">
        <v>43440</v>
      </c>
      <c r="D1790" s="122" t="s">
        <v>11562</v>
      </c>
      <c r="E1790" s="122" t="s">
        <v>11563</v>
      </c>
      <c r="F1790" s="129" t="s">
        <v>11564</v>
      </c>
      <c r="G1790" s="125">
        <v>43440</v>
      </c>
      <c r="H1790" s="122" t="s">
        <v>11565</v>
      </c>
      <c r="I1790" s="122" t="s">
        <v>277</v>
      </c>
      <c r="J1790" s="122" t="s">
        <v>10967</v>
      </c>
      <c r="K1790" s="126" t="s">
        <v>11566</v>
      </c>
      <c r="L1790" s="127" t="s">
        <v>23</v>
      </c>
      <c r="M1790" s="127" t="s">
        <v>52</v>
      </c>
      <c r="N1790" t="str">
        <f t="shared" si="32"/>
        <v>si</v>
      </c>
    </row>
    <row r="1791" spans="1:14" ht="108" hidden="1" x14ac:dyDescent="0.25">
      <c r="A1791" s="122">
        <v>1787</v>
      </c>
      <c r="B1791" s="122" t="s">
        <v>11567</v>
      </c>
      <c r="C1791" s="125" t="s">
        <v>20</v>
      </c>
      <c r="D1791" s="122" t="s">
        <v>20</v>
      </c>
      <c r="E1791" s="123" t="s">
        <v>11568</v>
      </c>
      <c r="F1791" s="129" t="s">
        <v>11569</v>
      </c>
      <c r="G1791" s="125">
        <v>43440</v>
      </c>
      <c r="H1791" s="122" t="s">
        <v>1180</v>
      </c>
      <c r="I1791" s="122" t="s">
        <v>179</v>
      </c>
      <c r="J1791" s="122" t="s">
        <v>179</v>
      </c>
      <c r="K1791" s="126" t="s">
        <v>11570</v>
      </c>
      <c r="L1791" s="127" t="s">
        <v>23</v>
      </c>
      <c r="M1791" s="127" t="s">
        <v>24</v>
      </c>
      <c r="N1791" t="str">
        <f t="shared" si="32"/>
        <v>no es tupa</v>
      </c>
    </row>
    <row r="1792" spans="1:14" ht="108" hidden="1" x14ac:dyDescent="0.25">
      <c r="A1792" s="122">
        <v>1788</v>
      </c>
      <c r="B1792" s="122" t="s">
        <v>11571</v>
      </c>
      <c r="C1792" s="125">
        <v>43445</v>
      </c>
      <c r="D1792" s="122" t="s">
        <v>11572</v>
      </c>
      <c r="E1792" s="122" t="s">
        <v>11573</v>
      </c>
      <c r="F1792" s="129" t="s">
        <v>11574</v>
      </c>
      <c r="G1792" s="125">
        <v>43440</v>
      </c>
      <c r="H1792" s="122" t="s">
        <v>4342</v>
      </c>
      <c r="I1792" s="122" t="s">
        <v>277</v>
      </c>
      <c r="J1792" s="122" t="s">
        <v>278</v>
      </c>
      <c r="K1792" s="126" t="s">
        <v>11575</v>
      </c>
      <c r="L1792" s="127" t="s">
        <v>23</v>
      </c>
      <c r="M1792" s="127" t="s">
        <v>52</v>
      </c>
      <c r="N1792" t="str">
        <f t="shared" si="32"/>
        <v>si</v>
      </c>
    </row>
    <row r="1793" spans="1:14" ht="108" hidden="1" x14ac:dyDescent="0.25">
      <c r="A1793" s="122">
        <v>1789</v>
      </c>
      <c r="B1793" s="122" t="s">
        <v>11576</v>
      </c>
      <c r="C1793" s="125" t="s">
        <v>20</v>
      </c>
      <c r="D1793" s="122" t="s">
        <v>20</v>
      </c>
      <c r="E1793" s="123" t="s">
        <v>11577</v>
      </c>
      <c r="F1793" s="129" t="s">
        <v>11578</v>
      </c>
      <c r="G1793" s="125">
        <v>43440</v>
      </c>
      <c r="H1793" s="122" t="s">
        <v>1180</v>
      </c>
      <c r="I1793" s="122" t="s">
        <v>179</v>
      </c>
      <c r="J1793" s="122" t="s">
        <v>179</v>
      </c>
      <c r="K1793" s="126" t="s">
        <v>11579</v>
      </c>
      <c r="L1793" s="127" t="s">
        <v>23</v>
      </c>
      <c r="M1793" s="127" t="s">
        <v>24</v>
      </c>
      <c r="N1793" t="str">
        <f t="shared" si="32"/>
        <v>no es tupa</v>
      </c>
    </row>
    <row r="1794" spans="1:14" ht="120" hidden="1" x14ac:dyDescent="0.25">
      <c r="A1794" s="122">
        <v>1790</v>
      </c>
      <c r="B1794" s="122" t="s">
        <v>11580</v>
      </c>
      <c r="C1794" s="125">
        <v>43440</v>
      </c>
      <c r="D1794" s="122" t="s">
        <v>11581</v>
      </c>
      <c r="E1794" s="123" t="s">
        <v>11582</v>
      </c>
      <c r="F1794" s="129" t="s">
        <v>11583</v>
      </c>
      <c r="G1794" s="125">
        <v>43440</v>
      </c>
      <c r="H1794" s="122" t="s">
        <v>45</v>
      </c>
      <c r="I1794" s="122" t="s">
        <v>5536</v>
      </c>
      <c r="J1794" s="122" t="s">
        <v>4237</v>
      </c>
      <c r="K1794" s="126" t="s">
        <v>11584</v>
      </c>
      <c r="L1794" s="127" t="s">
        <v>36</v>
      </c>
      <c r="M1794" s="127" t="s">
        <v>24</v>
      </c>
      <c r="N1794" t="str">
        <f t="shared" si="32"/>
        <v>si</v>
      </c>
    </row>
    <row r="1795" spans="1:14" ht="96" hidden="1" x14ac:dyDescent="0.25">
      <c r="A1795" s="122">
        <v>1791</v>
      </c>
      <c r="B1795" s="122" t="s">
        <v>11585</v>
      </c>
      <c r="C1795" s="125">
        <v>43441</v>
      </c>
      <c r="D1795" s="122" t="s">
        <v>11586</v>
      </c>
      <c r="E1795" s="123" t="s">
        <v>11587</v>
      </c>
      <c r="F1795" s="129" t="s">
        <v>11588</v>
      </c>
      <c r="G1795" s="125">
        <v>43441</v>
      </c>
      <c r="H1795" s="122" t="s">
        <v>11589</v>
      </c>
      <c r="I1795" s="122" t="s">
        <v>5552</v>
      </c>
      <c r="J1795" s="122" t="s">
        <v>5553</v>
      </c>
      <c r="K1795" s="126" t="s">
        <v>11590</v>
      </c>
      <c r="L1795" s="127" t="s">
        <v>3698</v>
      </c>
      <c r="M1795" s="127" t="s">
        <v>52</v>
      </c>
      <c r="N1795" t="str">
        <f t="shared" si="32"/>
        <v>si</v>
      </c>
    </row>
    <row r="1796" spans="1:14" ht="84" hidden="1" x14ac:dyDescent="0.25">
      <c r="A1796" s="122">
        <v>1792</v>
      </c>
      <c r="B1796" s="122" t="s">
        <v>11591</v>
      </c>
      <c r="C1796" s="125" t="s">
        <v>20</v>
      </c>
      <c r="D1796" s="122" t="s">
        <v>11592</v>
      </c>
      <c r="E1796" s="123" t="s">
        <v>11593</v>
      </c>
      <c r="F1796" s="129" t="s">
        <v>11594</v>
      </c>
      <c r="G1796" s="125">
        <v>43441</v>
      </c>
      <c r="H1796" s="122" t="s">
        <v>489</v>
      </c>
      <c r="I1796" s="122" t="s">
        <v>179</v>
      </c>
      <c r="J1796" s="122" t="s">
        <v>179</v>
      </c>
      <c r="K1796" s="126" t="s">
        <v>11595</v>
      </c>
      <c r="L1796" s="127" t="s">
        <v>36</v>
      </c>
      <c r="M1796" s="127" t="s">
        <v>24</v>
      </c>
      <c r="N1796" t="str">
        <f t="shared" si="32"/>
        <v>no es tupa</v>
      </c>
    </row>
    <row r="1797" spans="1:14" ht="48" hidden="1" x14ac:dyDescent="0.25">
      <c r="A1797" s="122">
        <v>1793</v>
      </c>
      <c r="B1797" s="122" t="s">
        <v>11596</v>
      </c>
      <c r="C1797" s="125" t="s">
        <v>20</v>
      </c>
      <c r="D1797" s="122" t="s">
        <v>20</v>
      </c>
      <c r="E1797" s="123" t="s">
        <v>11597</v>
      </c>
      <c r="F1797" s="129" t="s">
        <v>11598</v>
      </c>
      <c r="G1797" s="125">
        <v>43441</v>
      </c>
      <c r="H1797" s="122" t="s">
        <v>3732</v>
      </c>
      <c r="I1797" s="122" t="s">
        <v>179</v>
      </c>
      <c r="J1797" s="122" t="s">
        <v>179</v>
      </c>
      <c r="K1797" s="126" t="s">
        <v>11599</v>
      </c>
      <c r="L1797" s="127" t="s">
        <v>23</v>
      </c>
      <c r="M1797" s="127" t="s">
        <v>24</v>
      </c>
      <c r="N1797" t="str">
        <f t="shared" si="32"/>
        <v>no es tupa</v>
      </c>
    </row>
    <row r="1798" spans="1:14" ht="84" hidden="1" x14ac:dyDescent="0.25">
      <c r="A1798" s="122">
        <v>1794</v>
      </c>
      <c r="B1798" s="122" t="s">
        <v>11600</v>
      </c>
      <c r="C1798" s="125" t="s">
        <v>20</v>
      </c>
      <c r="D1798" s="122" t="s">
        <v>20</v>
      </c>
      <c r="E1798" s="123" t="s">
        <v>11601</v>
      </c>
      <c r="F1798" s="129" t="s">
        <v>11602</v>
      </c>
      <c r="G1798" s="125">
        <v>43441</v>
      </c>
      <c r="H1798" s="122" t="s">
        <v>7120</v>
      </c>
      <c r="I1798" s="122" t="s">
        <v>179</v>
      </c>
      <c r="J1798" s="122" t="s">
        <v>10715</v>
      </c>
      <c r="K1798" s="126" t="s">
        <v>11603</v>
      </c>
      <c r="L1798" s="127" t="s">
        <v>23</v>
      </c>
      <c r="M1798" s="127" t="s">
        <v>24</v>
      </c>
      <c r="N1798" t="str">
        <f t="shared" si="32"/>
        <v>no es tupa</v>
      </c>
    </row>
    <row r="1799" spans="1:14" ht="84" hidden="1" x14ac:dyDescent="0.25">
      <c r="A1799" s="122">
        <v>1795</v>
      </c>
      <c r="B1799" s="122" t="s">
        <v>11604</v>
      </c>
      <c r="C1799" s="125">
        <v>43445</v>
      </c>
      <c r="D1799" s="122" t="s">
        <v>20</v>
      </c>
      <c r="E1799" s="123" t="s">
        <v>11605</v>
      </c>
      <c r="F1799" s="129" t="s">
        <v>11606</v>
      </c>
      <c r="G1799" s="125">
        <v>43441</v>
      </c>
      <c r="H1799" s="122" t="s">
        <v>4096</v>
      </c>
      <c r="I1799" s="122" t="s">
        <v>5227</v>
      </c>
      <c r="J1799" s="122" t="s">
        <v>78</v>
      </c>
      <c r="K1799" s="126" t="s">
        <v>11607</v>
      </c>
      <c r="L1799" s="127" t="s">
        <v>23</v>
      </c>
      <c r="M1799" s="127" t="s">
        <v>24</v>
      </c>
      <c r="N1799" t="str">
        <f t="shared" si="32"/>
        <v>si</v>
      </c>
    </row>
    <row r="1800" spans="1:14" ht="48" hidden="1" x14ac:dyDescent="0.25">
      <c r="A1800" s="122">
        <v>1796</v>
      </c>
      <c r="B1800" s="122" t="s">
        <v>11608</v>
      </c>
      <c r="C1800" s="125" t="s">
        <v>20</v>
      </c>
      <c r="D1800" s="122" t="s">
        <v>20</v>
      </c>
      <c r="E1800" s="123" t="s">
        <v>11609</v>
      </c>
      <c r="F1800" s="129" t="s">
        <v>11610</v>
      </c>
      <c r="G1800" s="125">
        <v>43441</v>
      </c>
      <c r="H1800" s="122" t="s">
        <v>3545</v>
      </c>
      <c r="I1800" s="122" t="s">
        <v>179</v>
      </c>
      <c r="J1800" s="122" t="s">
        <v>9568</v>
      </c>
      <c r="K1800" s="126" t="s">
        <v>11611</v>
      </c>
      <c r="L1800" s="127" t="s">
        <v>23</v>
      </c>
      <c r="M1800" s="127" t="s">
        <v>24</v>
      </c>
      <c r="N1800" t="str">
        <f t="shared" si="32"/>
        <v>no es tupa</v>
      </c>
    </row>
    <row r="1801" spans="1:14" ht="132" hidden="1" x14ac:dyDescent="0.25">
      <c r="A1801" s="122">
        <v>1797</v>
      </c>
      <c r="B1801" s="122" t="s">
        <v>11612</v>
      </c>
      <c r="C1801" s="125">
        <v>43461</v>
      </c>
      <c r="D1801" s="122" t="s">
        <v>11613</v>
      </c>
      <c r="E1801" s="123" t="s">
        <v>11614</v>
      </c>
      <c r="F1801" s="129" t="s">
        <v>11615</v>
      </c>
      <c r="G1801" s="125">
        <v>43444</v>
      </c>
      <c r="H1801" s="122" t="s">
        <v>809</v>
      </c>
      <c r="I1801" s="122" t="s">
        <v>277</v>
      </c>
      <c r="J1801" s="122" t="s">
        <v>278</v>
      </c>
      <c r="K1801" s="126" t="s">
        <v>11616</v>
      </c>
      <c r="L1801" s="127" t="s">
        <v>3698</v>
      </c>
      <c r="M1801" s="127" t="s">
        <v>52</v>
      </c>
      <c r="N1801" t="str">
        <f t="shared" si="32"/>
        <v>si</v>
      </c>
    </row>
    <row r="1802" spans="1:14" ht="108" hidden="1" x14ac:dyDescent="0.25">
      <c r="A1802" s="122">
        <v>1798</v>
      </c>
      <c r="B1802" s="122" t="s">
        <v>11617</v>
      </c>
      <c r="C1802" s="125">
        <v>43441</v>
      </c>
      <c r="D1802" s="122" t="s">
        <v>11618</v>
      </c>
      <c r="E1802" s="123" t="s">
        <v>20</v>
      </c>
      <c r="F1802" s="129" t="s">
        <v>11619</v>
      </c>
      <c r="G1802" s="125">
        <v>43444</v>
      </c>
      <c r="H1802" s="122" t="s">
        <v>11620</v>
      </c>
      <c r="I1802" s="122" t="s">
        <v>191</v>
      </c>
      <c r="J1802" s="122" t="s">
        <v>5442</v>
      </c>
      <c r="K1802" s="126" t="s">
        <v>11621</v>
      </c>
      <c r="L1802" s="127" t="s">
        <v>23</v>
      </c>
      <c r="M1802" s="127" t="s">
        <v>24</v>
      </c>
      <c r="N1802" t="str">
        <f t="shared" si="32"/>
        <v>no</v>
      </c>
    </row>
    <row r="1803" spans="1:14" ht="60" hidden="1" x14ac:dyDescent="0.25">
      <c r="A1803" s="122">
        <v>1799</v>
      </c>
      <c r="B1803" s="122" t="s">
        <v>11622</v>
      </c>
      <c r="C1803" s="125" t="s">
        <v>20</v>
      </c>
      <c r="D1803" s="122" t="s">
        <v>20</v>
      </c>
      <c r="E1803" s="123" t="s">
        <v>11623</v>
      </c>
      <c r="F1803" s="129" t="s">
        <v>11624</v>
      </c>
      <c r="G1803" s="125">
        <v>43444</v>
      </c>
      <c r="H1803" s="122" t="s">
        <v>1331</v>
      </c>
      <c r="I1803" s="122" t="s">
        <v>179</v>
      </c>
      <c r="J1803" s="122" t="s">
        <v>10715</v>
      </c>
      <c r="K1803" s="126" t="s">
        <v>11625</v>
      </c>
      <c r="L1803" s="127" t="s">
        <v>23</v>
      </c>
      <c r="M1803" s="127" t="s">
        <v>24</v>
      </c>
      <c r="N1803" t="str">
        <f t="shared" si="32"/>
        <v>no es tupa</v>
      </c>
    </row>
    <row r="1804" spans="1:14" ht="120" hidden="1" x14ac:dyDescent="0.25">
      <c r="A1804" s="122">
        <v>1800</v>
      </c>
      <c r="B1804" s="122" t="s">
        <v>11626</v>
      </c>
      <c r="C1804" s="125" t="s">
        <v>20</v>
      </c>
      <c r="D1804" s="122" t="s">
        <v>5783</v>
      </c>
      <c r="E1804" s="123" t="s">
        <v>11627</v>
      </c>
      <c r="F1804" s="129" t="s">
        <v>11628</v>
      </c>
      <c r="G1804" s="125">
        <v>43444</v>
      </c>
      <c r="H1804" s="122" t="s">
        <v>11629</v>
      </c>
      <c r="I1804" s="122" t="s">
        <v>4132</v>
      </c>
      <c r="J1804" s="122" t="s">
        <v>179</v>
      </c>
      <c r="K1804" s="126" t="s">
        <v>11630</v>
      </c>
      <c r="L1804" s="127" t="s">
        <v>23</v>
      </c>
      <c r="M1804" s="127" t="s">
        <v>24</v>
      </c>
      <c r="N1804" t="str">
        <f t="shared" si="32"/>
        <v>no es tupa</v>
      </c>
    </row>
    <row r="1805" spans="1:14" ht="108" hidden="1" x14ac:dyDescent="0.25">
      <c r="A1805" s="122">
        <v>1801</v>
      </c>
      <c r="B1805" s="122" t="s">
        <v>11631</v>
      </c>
      <c r="C1805" s="125" t="s">
        <v>20</v>
      </c>
      <c r="D1805" s="122" t="s">
        <v>5783</v>
      </c>
      <c r="E1805" s="123" t="s">
        <v>11632</v>
      </c>
      <c r="F1805" s="129" t="s">
        <v>11633</v>
      </c>
      <c r="G1805" s="125">
        <v>43444</v>
      </c>
      <c r="H1805" s="122" t="s">
        <v>606</v>
      </c>
      <c r="I1805" s="122" t="s">
        <v>4249</v>
      </c>
      <c r="J1805" s="122" t="s">
        <v>179</v>
      </c>
      <c r="K1805" s="126" t="s">
        <v>11634</v>
      </c>
      <c r="L1805" s="127" t="s">
        <v>23</v>
      </c>
      <c r="M1805" s="127" t="s">
        <v>24</v>
      </c>
      <c r="N1805" t="str">
        <f t="shared" si="32"/>
        <v>no es tupa</v>
      </c>
    </row>
    <row r="1806" spans="1:14" ht="108" hidden="1" x14ac:dyDescent="0.25">
      <c r="A1806" s="122">
        <v>1802</v>
      </c>
      <c r="B1806" s="122" t="s">
        <v>11635</v>
      </c>
      <c r="C1806" s="125" t="s">
        <v>20</v>
      </c>
      <c r="D1806" s="122" t="s">
        <v>5783</v>
      </c>
      <c r="E1806" s="123" t="s">
        <v>11636</v>
      </c>
      <c r="F1806" s="129" t="s">
        <v>11637</v>
      </c>
      <c r="G1806" s="125">
        <v>43444</v>
      </c>
      <c r="H1806" s="122" t="s">
        <v>11638</v>
      </c>
      <c r="I1806" s="122" t="s">
        <v>4132</v>
      </c>
      <c r="J1806" s="122" t="s">
        <v>9297</v>
      </c>
      <c r="K1806" s="126" t="s">
        <v>11639</v>
      </c>
      <c r="L1806" s="127" t="s">
        <v>23</v>
      </c>
      <c r="M1806" s="127" t="s">
        <v>24</v>
      </c>
      <c r="N1806" t="str">
        <f t="shared" si="32"/>
        <v>no es tupa</v>
      </c>
    </row>
    <row r="1807" spans="1:14" ht="96" hidden="1" x14ac:dyDescent="0.25">
      <c r="A1807" s="122">
        <v>1803</v>
      </c>
      <c r="B1807" s="122" t="s">
        <v>11640</v>
      </c>
      <c r="C1807" s="125" t="s">
        <v>20</v>
      </c>
      <c r="D1807" s="122" t="s">
        <v>5783</v>
      </c>
      <c r="E1807" s="123" t="s">
        <v>11641</v>
      </c>
      <c r="F1807" s="129" t="s">
        <v>11642</v>
      </c>
      <c r="G1807" s="125">
        <v>43444</v>
      </c>
      <c r="H1807" s="122" t="s">
        <v>11417</v>
      </c>
      <c r="I1807" s="122" t="s">
        <v>4132</v>
      </c>
      <c r="J1807" s="122" t="s">
        <v>9297</v>
      </c>
      <c r="K1807" s="126" t="s">
        <v>11643</v>
      </c>
      <c r="L1807" s="127" t="s">
        <v>23</v>
      </c>
      <c r="M1807" s="127" t="s">
        <v>24</v>
      </c>
      <c r="N1807" t="str">
        <f t="shared" si="32"/>
        <v>no es tupa</v>
      </c>
    </row>
    <row r="1808" spans="1:14" ht="72" hidden="1" x14ac:dyDescent="0.25">
      <c r="A1808" s="122">
        <v>1804</v>
      </c>
      <c r="B1808" s="122" t="s">
        <v>11644</v>
      </c>
      <c r="C1808" s="125" t="s">
        <v>20</v>
      </c>
      <c r="D1808" s="122" t="s">
        <v>5783</v>
      </c>
      <c r="E1808" s="123" t="s">
        <v>11645</v>
      </c>
      <c r="F1808" s="129" t="s">
        <v>11646</v>
      </c>
      <c r="G1808" s="125">
        <v>43444</v>
      </c>
      <c r="H1808" s="122" t="s">
        <v>11647</v>
      </c>
      <c r="I1808" s="122" t="s">
        <v>4223</v>
      </c>
      <c r="J1808" s="122" t="s">
        <v>4224</v>
      </c>
      <c r="K1808" s="126" t="s">
        <v>11648</v>
      </c>
      <c r="L1808" s="127" t="s">
        <v>23</v>
      </c>
      <c r="M1808" s="127" t="s">
        <v>24</v>
      </c>
      <c r="N1808" t="str">
        <f t="shared" si="32"/>
        <v>no es tupa</v>
      </c>
    </row>
    <row r="1809" spans="1:14" ht="96" hidden="1" x14ac:dyDescent="0.25">
      <c r="A1809" s="122">
        <v>1805</v>
      </c>
      <c r="B1809" s="122" t="s">
        <v>11649</v>
      </c>
      <c r="C1809" s="125" t="s">
        <v>20</v>
      </c>
      <c r="D1809" s="122" t="s">
        <v>5783</v>
      </c>
      <c r="E1809" s="123" t="s">
        <v>11650</v>
      </c>
      <c r="F1809" s="129" t="s">
        <v>11651</v>
      </c>
      <c r="G1809" s="125">
        <v>43444</v>
      </c>
      <c r="H1809" s="122" t="s">
        <v>1799</v>
      </c>
      <c r="I1809" s="122" t="s">
        <v>4132</v>
      </c>
      <c r="J1809" s="122" t="s">
        <v>9297</v>
      </c>
      <c r="K1809" s="126" t="s">
        <v>11652</v>
      </c>
      <c r="L1809" s="127" t="s">
        <v>23</v>
      </c>
      <c r="M1809" s="127" t="s">
        <v>24</v>
      </c>
      <c r="N1809" t="str">
        <f t="shared" si="32"/>
        <v>no es tupa</v>
      </c>
    </row>
    <row r="1810" spans="1:14" ht="96" hidden="1" x14ac:dyDescent="0.25">
      <c r="A1810" s="122">
        <v>1806</v>
      </c>
      <c r="B1810" s="122" t="s">
        <v>11653</v>
      </c>
      <c r="C1810" s="125" t="s">
        <v>20</v>
      </c>
      <c r="D1810" s="122" t="s">
        <v>20</v>
      </c>
      <c r="E1810" s="123" t="s">
        <v>11654</v>
      </c>
      <c r="F1810" s="129" t="s">
        <v>11655</v>
      </c>
      <c r="G1810" s="125">
        <v>43444</v>
      </c>
      <c r="H1810" s="122" t="s">
        <v>2037</v>
      </c>
      <c r="I1810" s="122" t="s">
        <v>179</v>
      </c>
      <c r="J1810" s="122" t="s">
        <v>11656</v>
      </c>
      <c r="K1810" s="126" t="s">
        <v>11657</v>
      </c>
      <c r="L1810" s="127" t="s">
        <v>3698</v>
      </c>
      <c r="M1810" s="127" t="s">
        <v>24</v>
      </c>
      <c r="N1810" t="str">
        <f t="shared" si="32"/>
        <v>no es tupa</v>
      </c>
    </row>
    <row r="1811" spans="1:14" ht="84" hidden="1" x14ac:dyDescent="0.25">
      <c r="A1811" s="122">
        <v>1807</v>
      </c>
      <c r="B1811" s="122" t="s">
        <v>11658</v>
      </c>
      <c r="C1811" s="125">
        <v>43453</v>
      </c>
      <c r="D1811" s="122" t="s">
        <v>20</v>
      </c>
      <c r="E1811" s="123" t="s">
        <v>11659</v>
      </c>
      <c r="F1811" s="129" t="s">
        <v>11660</v>
      </c>
      <c r="G1811" s="125">
        <v>43444</v>
      </c>
      <c r="H1811" s="122" t="s">
        <v>11001</v>
      </c>
      <c r="I1811" s="122" t="s">
        <v>5227</v>
      </c>
      <c r="J1811" s="122" t="s">
        <v>78</v>
      </c>
      <c r="K1811" s="126" t="s">
        <v>11661</v>
      </c>
      <c r="L1811" s="127" t="s">
        <v>36</v>
      </c>
      <c r="M1811" s="127" t="s">
        <v>24</v>
      </c>
      <c r="N1811" t="str">
        <f t="shared" si="32"/>
        <v>si</v>
      </c>
    </row>
    <row r="1812" spans="1:14" ht="108" hidden="1" x14ac:dyDescent="0.25">
      <c r="A1812" s="122">
        <v>1808</v>
      </c>
      <c r="B1812" s="122" t="s">
        <v>11662</v>
      </c>
      <c r="C1812" s="125">
        <v>43488</v>
      </c>
      <c r="D1812" s="122" t="s">
        <v>11663</v>
      </c>
      <c r="E1812" s="123" t="s">
        <v>20</v>
      </c>
      <c r="F1812" s="129" t="s">
        <v>11664</v>
      </c>
      <c r="G1812" s="125">
        <v>43446</v>
      </c>
      <c r="H1812" s="122" t="s">
        <v>11665</v>
      </c>
      <c r="I1812" s="122" t="s">
        <v>191</v>
      </c>
      <c r="J1812" s="122" t="s">
        <v>11666</v>
      </c>
      <c r="K1812" s="126" t="s">
        <v>11667</v>
      </c>
      <c r="L1812" s="127" t="s">
        <v>23</v>
      </c>
      <c r="M1812" s="127" t="s">
        <v>24</v>
      </c>
      <c r="N1812" t="str">
        <f t="shared" si="32"/>
        <v>si</v>
      </c>
    </row>
    <row r="1813" spans="1:14" ht="120" hidden="1" x14ac:dyDescent="0.25">
      <c r="A1813" s="122">
        <v>1809</v>
      </c>
      <c r="B1813" s="122" t="s">
        <v>11668</v>
      </c>
      <c r="C1813" s="125" t="s">
        <v>20</v>
      </c>
      <c r="D1813" s="122" t="s">
        <v>11669</v>
      </c>
      <c r="E1813" s="123" t="s">
        <v>20</v>
      </c>
      <c r="F1813" s="129" t="s">
        <v>11670</v>
      </c>
      <c r="G1813" s="125">
        <v>43446</v>
      </c>
      <c r="H1813" s="122" t="s">
        <v>4069</v>
      </c>
      <c r="I1813" s="122" t="s">
        <v>179</v>
      </c>
      <c r="J1813" s="122" t="s">
        <v>11671</v>
      </c>
      <c r="K1813" s="126" t="s">
        <v>11672</v>
      </c>
      <c r="L1813" s="127" t="s">
        <v>23</v>
      </c>
      <c r="M1813" s="127" t="s">
        <v>24</v>
      </c>
      <c r="N1813" t="str">
        <f t="shared" si="32"/>
        <v>no es tupa</v>
      </c>
    </row>
    <row r="1814" spans="1:14" ht="108" hidden="1" x14ac:dyDescent="0.25">
      <c r="A1814" s="122">
        <v>1810</v>
      </c>
      <c r="B1814" s="122" t="s">
        <v>11673</v>
      </c>
      <c r="C1814" s="125">
        <v>43462</v>
      </c>
      <c r="D1814" s="122" t="s">
        <v>11674</v>
      </c>
      <c r="E1814" s="123" t="s">
        <v>20</v>
      </c>
      <c r="F1814" s="129" t="s">
        <v>11675</v>
      </c>
      <c r="G1814" s="125">
        <v>43446</v>
      </c>
      <c r="H1814" s="122" t="s">
        <v>11676</v>
      </c>
      <c r="I1814" s="122" t="s">
        <v>191</v>
      </c>
      <c r="J1814" s="122" t="s">
        <v>5442</v>
      </c>
      <c r="K1814" s="126" t="s">
        <v>11677</v>
      </c>
      <c r="L1814" s="127" t="s">
        <v>23</v>
      </c>
      <c r="M1814" s="127" t="s">
        <v>24</v>
      </c>
      <c r="N1814" t="str">
        <f t="shared" si="32"/>
        <v>si</v>
      </c>
    </row>
    <row r="1815" spans="1:14" ht="108" hidden="1" x14ac:dyDescent="0.25">
      <c r="A1815" s="122">
        <v>1811</v>
      </c>
      <c r="B1815" s="122" t="s">
        <v>11678</v>
      </c>
      <c r="C1815" s="125">
        <v>43483</v>
      </c>
      <c r="D1815" s="122" t="s">
        <v>11679</v>
      </c>
      <c r="E1815" s="123" t="s">
        <v>20</v>
      </c>
      <c r="F1815" s="129" t="s">
        <v>11680</v>
      </c>
      <c r="G1815" s="125">
        <v>43446</v>
      </c>
      <c r="H1815" s="122" t="s">
        <v>11681</v>
      </c>
      <c r="I1815" s="122" t="s">
        <v>191</v>
      </c>
      <c r="J1815" s="122" t="s">
        <v>5442</v>
      </c>
      <c r="K1815" s="126" t="s">
        <v>11682</v>
      </c>
      <c r="L1815" s="127" t="s">
        <v>23</v>
      </c>
      <c r="M1815" s="127" t="s">
        <v>24</v>
      </c>
      <c r="N1815" t="str">
        <f t="shared" si="32"/>
        <v>si</v>
      </c>
    </row>
    <row r="1816" spans="1:14" ht="96" hidden="1" x14ac:dyDescent="0.25">
      <c r="A1816" s="122">
        <v>1812</v>
      </c>
      <c r="B1816" s="122" t="s">
        <v>11683</v>
      </c>
      <c r="C1816" s="125">
        <v>43410</v>
      </c>
      <c r="D1816" s="122" t="s">
        <v>20</v>
      </c>
      <c r="E1816" s="123" t="s">
        <v>11684</v>
      </c>
      <c r="F1816" s="129" t="s">
        <v>11685</v>
      </c>
      <c r="G1816" s="125">
        <v>43448</v>
      </c>
      <c r="H1816" s="122" t="s">
        <v>11686</v>
      </c>
      <c r="I1816" s="122" t="s">
        <v>5227</v>
      </c>
      <c r="J1816" s="122" t="s">
        <v>78</v>
      </c>
      <c r="K1816" s="126" t="s">
        <v>11687</v>
      </c>
      <c r="L1816" s="127" t="s">
        <v>23</v>
      </c>
      <c r="M1816" s="127" t="s">
        <v>24</v>
      </c>
      <c r="N1816" t="str">
        <f t="shared" si="32"/>
        <v>no</v>
      </c>
    </row>
    <row r="1817" spans="1:14" ht="72" hidden="1" x14ac:dyDescent="0.25">
      <c r="A1817" s="122">
        <v>1813</v>
      </c>
      <c r="B1817" s="122" t="s">
        <v>11688</v>
      </c>
      <c r="C1817" s="125">
        <v>43440</v>
      </c>
      <c r="D1817" s="122" t="s">
        <v>11689</v>
      </c>
      <c r="E1817" s="123" t="s">
        <v>11690</v>
      </c>
      <c r="F1817" s="129" t="s">
        <v>11691</v>
      </c>
      <c r="G1817" s="125">
        <v>43448</v>
      </c>
      <c r="H1817" s="122" t="s">
        <v>11692</v>
      </c>
      <c r="I1817" s="122" t="s">
        <v>5536</v>
      </c>
      <c r="J1817" s="122" t="s">
        <v>4312</v>
      </c>
      <c r="K1817" s="126" t="s">
        <v>11693</v>
      </c>
      <c r="L1817" s="127" t="s">
        <v>23</v>
      </c>
      <c r="M1817" s="127" t="s">
        <v>24</v>
      </c>
      <c r="N1817" t="str">
        <f t="shared" si="32"/>
        <v>no</v>
      </c>
    </row>
    <row r="1818" spans="1:14" ht="108" hidden="1" x14ac:dyDescent="0.25">
      <c r="A1818" s="122">
        <v>1814</v>
      </c>
      <c r="B1818" s="122" t="s">
        <v>11694</v>
      </c>
      <c r="C1818" s="125">
        <v>43444</v>
      </c>
      <c r="D1818" s="122" t="s">
        <v>11695</v>
      </c>
      <c r="E1818" s="123" t="s">
        <v>20</v>
      </c>
      <c r="F1818" s="129" t="s">
        <v>11696</v>
      </c>
      <c r="G1818" s="125">
        <v>43448</v>
      </c>
      <c r="H1818" s="122" t="s">
        <v>528</v>
      </c>
      <c r="I1818" s="122" t="s">
        <v>191</v>
      </c>
      <c r="J1818" s="122" t="s">
        <v>11697</v>
      </c>
      <c r="K1818" s="126" t="s">
        <v>11698</v>
      </c>
      <c r="L1818" s="127" t="s">
        <v>23</v>
      </c>
      <c r="M1818" s="127" t="s">
        <v>24</v>
      </c>
      <c r="N1818" t="str">
        <f t="shared" si="32"/>
        <v>no</v>
      </c>
    </row>
    <row r="1819" spans="1:14" ht="108" hidden="1" x14ac:dyDescent="0.25">
      <c r="A1819" s="122">
        <v>1815</v>
      </c>
      <c r="B1819" s="122" t="s">
        <v>11699</v>
      </c>
      <c r="C1819" s="125">
        <v>43448</v>
      </c>
      <c r="D1819" s="122" t="s">
        <v>11700</v>
      </c>
      <c r="E1819" s="123" t="s">
        <v>20</v>
      </c>
      <c r="F1819" s="129" t="s">
        <v>11701</v>
      </c>
      <c r="G1819" s="125">
        <v>43448</v>
      </c>
      <c r="H1819" s="122" t="s">
        <v>367</v>
      </c>
      <c r="I1819" s="122" t="s">
        <v>191</v>
      </c>
      <c r="J1819" s="122" t="s">
        <v>5442</v>
      </c>
      <c r="K1819" s="126" t="s">
        <v>11702</v>
      </c>
      <c r="L1819" s="127" t="s">
        <v>23</v>
      </c>
      <c r="M1819" s="127" t="s">
        <v>24</v>
      </c>
      <c r="N1819" t="str">
        <f t="shared" si="32"/>
        <v>si</v>
      </c>
    </row>
    <row r="1820" spans="1:14" ht="72" hidden="1" x14ac:dyDescent="0.25">
      <c r="A1820" s="122">
        <v>1816</v>
      </c>
      <c r="B1820" s="122" t="s">
        <v>11703</v>
      </c>
      <c r="C1820" s="125" t="s">
        <v>20</v>
      </c>
      <c r="D1820" s="122" t="s">
        <v>5783</v>
      </c>
      <c r="E1820" s="123" t="s">
        <v>11704</v>
      </c>
      <c r="F1820" s="129" t="s">
        <v>11705</v>
      </c>
      <c r="G1820" s="125">
        <v>43448</v>
      </c>
      <c r="H1820" s="122" t="s">
        <v>11706</v>
      </c>
      <c r="I1820" s="122" t="s">
        <v>179</v>
      </c>
      <c r="J1820" s="122" t="s">
        <v>11707</v>
      </c>
      <c r="K1820" s="126" t="s">
        <v>11708</v>
      </c>
      <c r="L1820" s="127" t="s">
        <v>23</v>
      </c>
      <c r="M1820" s="127" t="s">
        <v>24</v>
      </c>
      <c r="N1820" t="str">
        <f t="shared" si="32"/>
        <v>no es tupa</v>
      </c>
    </row>
    <row r="1821" spans="1:14" ht="108" hidden="1" x14ac:dyDescent="0.25">
      <c r="A1821" s="122">
        <v>1817</v>
      </c>
      <c r="B1821" s="122" t="s">
        <v>11709</v>
      </c>
      <c r="C1821" s="125" t="s">
        <v>20</v>
      </c>
      <c r="D1821" s="122" t="s">
        <v>11710</v>
      </c>
      <c r="E1821" s="123" t="s">
        <v>20</v>
      </c>
      <c r="F1821" s="129" t="s">
        <v>11711</v>
      </c>
      <c r="G1821" s="125">
        <v>43451</v>
      </c>
      <c r="H1821" s="122" t="s">
        <v>11712</v>
      </c>
      <c r="I1821" s="122" t="s">
        <v>191</v>
      </c>
      <c r="J1821" s="122" t="s">
        <v>5442</v>
      </c>
      <c r="K1821" s="126" t="s">
        <v>11713</v>
      </c>
      <c r="L1821" s="127" t="s">
        <v>23</v>
      </c>
      <c r="M1821" s="127" t="s">
        <v>24</v>
      </c>
      <c r="N1821" t="str">
        <f t="shared" si="32"/>
        <v>no es tupa</v>
      </c>
    </row>
    <row r="1822" spans="1:14" ht="72" hidden="1" x14ac:dyDescent="0.25">
      <c r="A1822" s="122">
        <v>1818</v>
      </c>
      <c r="B1822" s="122" t="s">
        <v>11714</v>
      </c>
      <c r="C1822" s="125">
        <v>43433</v>
      </c>
      <c r="D1822" s="122" t="s">
        <v>11715</v>
      </c>
      <c r="E1822" s="123" t="s">
        <v>11716</v>
      </c>
      <c r="F1822" s="129" t="s">
        <v>11717</v>
      </c>
      <c r="G1822" s="125">
        <v>43451</v>
      </c>
      <c r="H1822" s="122" t="s">
        <v>11718</v>
      </c>
      <c r="I1822" s="122" t="s">
        <v>6541</v>
      </c>
      <c r="J1822" s="122" t="s">
        <v>2746</v>
      </c>
      <c r="K1822" s="126" t="s">
        <v>11719</v>
      </c>
      <c r="L1822" s="127" t="s">
        <v>23</v>
      </c>
      <c r="M1822" s="127" t="s">
        <v>24</v>
      </c>
      <c r="N1822" t="str">
        <f t="shared" si="32"/>
        <v>no</v>
      </c>
    </row>
    <row r="1823" spans="1:14" ht="84" hidden="1" x14ac:dyDescent="0.25">
      <c r="A1823" s="122">
        <v>1819</v>
      </c>
      <c r="B1823" s="122" t="s">
        <v>11720</v>
      </c>
      <c r="C1823" s="125" t="s">
        <v>20</v>
      </c>
      <c r="D1823" s="122" t="s">
        <v>5783</v>
      </c>
      <c r="E1823" s="123" t="s">
        <v>11721</v>
      </c>
      <c r="F1823" s="129" t="s">
        <v>11722</v>
      </c>
      <c r="G1823" s="125">
        <v>43451</v>
      </c>
      <c r="H1823" s="122" t="s">
        <v>1317</v>
      </c>
      <c r="I1823" s="122" t="s">
        <v>4249</v>
      </c>
      <c r="J1823" s="122" t="s">
        <v>179</v>
      </c>
      <c r="K1823" s="126" t="s">
        <v>11723</v>
      </c>
      <c r="L1823" s="127" t="s">
        <v>23</v>
      </c>
      <c r="M1823" s="127" t="s">
        <v>24</v>
      </c>
      <c r="N1823" t="str">
        <f t="shared" si="32"/>
        <v>no es tupa</v>
      </c>
    </row>
    <row r="1824" spans="1:14" ht="60" hidden="1" x14ac:dyDescent="0.25">
      <c r="A1824" s="122">
        <v>1820</v>
      </c>
      <c r="B1824" s="122" t="s">
        <v>11724</v>
      </c>
      <c r="C1824" s="125">
        <v>43452</v>
      </c>
      <c r="D1824" s="122" t="s">
        <v>11725</v>
      </c>
      <c r="E1824" s="123" t="s">
        <v>11726</v>
      </c>
      <c r="F1824" s="129" t="s">
        <v>11727</v>
      </c>
      <c r="G1824" s="125">
        <v>43451</v>
      </c>
      <c r="H1824" s="122" t="s">
        <v>11728</v>
      </c>
      <c r="I1824" s="122" t="s">
        <v>6049</v>
      </c>
      <c r="J1824" s="122" t="s">
        <v>6050</v>
      </c>
      <c r="K1824" s="126" t="s">
        <v>11729</v>
      </c>
      <c r="L1824" s="127" t="s">
        <v>36</v>
      </c>
      <c r="M1824" s="127" t="s">
        <v>52</v>
      </c>
      <c r="N1824" t="str">
        <f t="shared" si="32"/>
        <v>si</v>
      </c>
    </row>
    <row r="1825" spans="1:14" ht="84" hidden="1" x14ac:dyDescent="0.25">
      <c r="A1825" s="122">
        <v>1821</v>
      </c>
      <c r="B1825" s="122" t="s">
        <v>11730</v>
      </c>
      <c r="C1825" s="125">
        <v>43452</v>
      </c>
      <c r="D1825" s="122" t="s">
        <v>20</v>
      </c>
      <c r="E1825" s="123" t="s">
        <v>11731</v>
      </c>
      <c r="F1825" s="129" t="s">
        <v>11732</v>
      </c>
      <c r="G1825" s="125">
        <v>43451</v>
      </c>
      <c r="H1825" s="122" t="s">
        <v>11733</v>
      </c>
      <c r="I1825" s="122" t="s">
        <v>5227</v>
      </c>
      <c r="J1825" s="122" t="s">
        <v>78</v>
      </c>
      <c r="K1825" s="126" t="s">
        <v>11734</v>
      </c>
      <c r="L1825" s="127" t="s">
        <v>3698</v>
      </c>
      <c r="M1825" s="127" t="s">
        <v>24</v>
      </c>
      <c r="N1825" t="str">
        <f t="shared" si="32"/>
        <v>si</v>
      </c>
    </row>
    <row r="1826" spans="1:14" ht="72" hidden="1" x14ac:dyDescent="0.25">
      <c r="A1826" s="122">
        <v>1822</v>
      </c>
      <c r="B1826" s="122" t="s">
        <v>11735</v>
      </c>
      <c r="C1826" s="125" t="s">
        <v>20</v>
      </c>
      <c r="D1826" s="122" t="s">
        <v>20</v>
      </c>
      <c r="E1826" s="123" t="s">
        <v>11736</v>
      </c>
      <c r="F1826" s="129" t="s">
        <v>11737</v>
      </c>
      <c r="G1826" s="125">
        <v>43451</v>
      </c>
      <c r="H1826" s="122" t="s">
        <v>11738</v>
      </c>
      <c r="I1826" s="122" t="s">
        <v>179</v>
      </c>
      <c r="J1826" s="122" t="s">
        <v>11739</v>
      </c>
      <c r="K1826" s="126" t="s">
        <v>11740</v>
      </c>
      <c r="L1826" s="127" t="s">
        <v>36</v>
      </c>
      <c r="M1826" s="127" t="s">
        <v>24</v>
      </c>
      <c r="N1826" t="str">
        <f t="shared" si="32"/>
        <v>no es tupa</v>
      </c>
    </row>
    <row r="1827" spans="1:14" ht="108" hidden="1" x14ac:dyDescent="0.25">
      <c r="A1827" s="122">
        <v>1823</v>
      </c>
      <c r="B1827" s="122" t="s">
        <v>11741</v>
      </c>
      <c r="C1827" s="125">
        <v>43448</v>
      </c>
      <c r="D1827" s="122" t="s">
        <v>11742</v>
      </c>
      <c r="E1827" s="123" t="s">
        <v>20</v>
      </c>
      <c r="F1827" s="129" t="s">
        <v>11743</v>
      </c>
      <c r="G1827" s="125">
        <v>43451</v>
      </c>
      <c r="H1827" s="122" t="s">
        <v>367</v>
      </c>
      <c r="I1827" s="122" t="s">
        <v>191</v>
      </c>
      <c r="J1827" s="122" t="s">
        <v>5442</v>
      </c>
      <c r="K1827" s="126" t="s">
        <v>11702</v>
      </c>
      <c r="L1827" s="127" t="s">
        <v>23</v>
      </c>
      <c r="M1827" s="127" t="s">
        <v>24</v>
      </c>
      <c r="N1827" t="str">
        <f t="shared" si="32"/>
        <v>no</v>
      </c>
    </row>
    <row r="1828" spans="1:14" ht="84" hidden="1" x14ac:dyDescent="0.25">
      <c r="A1828" s="122">
        <v>1824</v>
      </c>
      <c r="B1828" s="122" t="s">
        <v>11744</v>
      </c>
      <c r="C1828" s="125">
        <v>43452</v>
      </c>
      <c r="D1828" s="122" t="s">
        <v>20</v>
      </c>
      <c r="E1828" s="123" t="s">
        <v>11745</v>
      </c>
      <c r="F1828" s="129" t="s">
        <v>11746</v>
      </c>
      <c r="G1828" s="125">
        <v>43451</v>
      </c>
      <c r="H1828" s="122" t="s">
        <v>11733</v>
      </c>
      <c r="I1828" s="122" t="s">
        <v>5227</v>
      </c>
      <c r="J1828" s="122" t="s">
        <v>78</v>
      </c>
      <c r="K1828" s="126" t="s">
        <v>11747</v>
      </c>
      <c r="L1828" s="127" t="s">
        <v>36</v>
      </c>
      <c r="M1828" s="127" t="s">
        <v>24</v>
      </c>
      <c r="N1828" t="str">
        <f t="shared" ref="N1828:N1874" si="33">IF(C1828="-","no es tupa",IF(G1828&lt;=C1828,"si","no"))</f>
        <v>si</v>
      </c>
    </row>
    <row r="1829" spans="1:14" ht="96" hidden="1" x14ac:dyDescent="0.25">
      <c r="A1829" s="122">
        <v>1825</v>
      </c>
      <c r="B1829" s="122" t="s">
        <v>11748</v>
      </c>
      <c r="C1829" s="125">
        <v>43452</v>
      </c>
      <c r="D1829" s="122" t="s">
        <v>20</v>
      </c>
      <c r="E1829" s="123" t="s">
        <v>11749</v>
      </c>
      <c r="F1829" s="129" t="s">
        <v>11750</v>
      </c>
      <c r="G1829" s="125">
        <v>43451</v>
      </c>
      <c r="H1829" s="122" t="s">
        <v>11733</v>
      </c>
      <c r="I1829" s="122" t="s">
        <v>5227</v>
      </c>
      <c r="J1829" s="122" t="s">
        <v>78</v>
      </c>
      <c r="K1829" s="126" t="s">
        <v>11751</v>
      </c>
      <c r="L1829" s="127" t="s">
        <v>36</v>
      </c>
      <c r="M1829" s="127" t="s">
        <v>24</v>
      </c>
      <c r="N1829" t="str">
        <f t="shared" si="33"/>
        <v>si</v>
      </c>
    </row>
    <row r="1830" spans="1:14" ht="96" hidden="1" x14ac:dyDescent="0.25">
      <c r="A1830" s="122">
        <v>1826</v>
      </c>
      <c r="B1830" s="122" t="s">
        <v>11752</v>
      </c>
      <c r="C1830" s="125">
        <v>43452</v>
      </c>
      <c r="D1830" s="122" t="s">
        <v>20</v>
      </c>
      <c r="E1830" s="123" t="s">
        <v>11753</v>
      </c>
      <c r="F1830" s="129" t="s">
        <v>11754</v>
      </c>
      <c r="G1830" s="125">
        <v>43451</v>
      </c>
      <c r="H1830" s="122" t="s">
        <v>11733</v>
      </c>
      <c r="I1830" s="122" t="s">
        <v>5227</v>
      </c>
      <c r="J1830" s="122" t="s">
        <v>78</v>
      </c>
      <c r="K1830" s="126" t="s">
        <v>11755</v>
      </c>
      <c r="L1830" s="127" t="s">
        <v>36</v>
      </c>
      <c r="M1830" s="127" t="s">
        <v>24</v>
      </c>
      <c r="N1830" t="str">
        <f t="shared" si="33"/>
        <v>si</v>
      </c>
    </row>
    <row r="1831" spans="1:14" ht="108" hidden="1" x14ac:dyDescent="0.25">
      <c r="A1831" s="122">
        <v>1827</v>
      </c>
      <c r="B1831" s="122" t="s">
        <v>11756</v>
      </c>
      <c r="C1831" s="125">
        <v>43446</v>
      </c>
      <c r="D1831" s="122" t="s">
        <v>11757</v>
      </c>
      <c r="E1831" s="123" t="s">
        <v>20</v>
      </c>
      <c r="F1831" s="129" t="s">
        <v>11758</v>
      </c>
      <c r="G1831" s="125">
        <v>43451</v>
      </c>
      <c r="H1831" s="122" t="s">
        <v>11759</v>
      </c>
      <c r="I1831" s="122" t="s">
        <v>191</v>
      </c>
      <c r="J1831" s="122" t="s">
        <v>5442</v>
      </c>
      <c r="K1831" s="126" t="s">
        <v>11760</v>
      </c>
      <c r="L1831" s="127" t="s">
        <v>23</v>
      </c>
      <c r="M1831" s="127" t="s">
        <v>24</v>
      </c>
      <c r="N1831" t="str">
        <f t="shared" si="33"/>
        <v>no</v>
      </c>
    </row>
    <row r="1832" spans="1:14" ht="108" hidden="1" x14ac:dyDescent="0.25">
      <c r="A1832" s="122">
        <v>1828</v>
      </c>
      <c r="B1832" s="122" t="s">
        <v>11761</v>
      </c>
      <c r="C1832" s="125" t="s">
        <v>20</v>
      </c>
      <c r="D1832" s="122" t="s">
        <v>11762</v>
      </c>
      <c r="E1832" s="123" t="s">
        <v>20</v>
      </c>
      <c r="F1832" s="129" t="s">
        <v>11763</v>
      </c>
      <c r="G1832" s="125">
        <v>43451</v>
      </c>
      <c r="H1832" s="122" t="s">
        <v>4452</v>
      </c>
      <c r="I1832" s="122" t="s">
        <v>191</v>
      </c>
      <c r="J1832" s="122" t="s">
        <v>11666</v>
      </c>
      <c r="K1832" s="126" t="s">
        <v>11764</v>
      </c>
      <c r="L1832" s="127" t="s">
        <v>23</v>
      </c>
      <c r="M1832" s="127" t="s">
        <v>24</v>
      </c>
      <c r="N1832" t="str">
        <f t="shared" si="33"/>
        <v>no es tupa</v>
      </c>
    </row>
    <row r="1833" spans="1:14" ht="96" hidden="1" x14ac:dyDescent="0.25">
      <c r="A1833" s="122">
        <v>1829</v>
      </c>
      <c r="B1833" s="122" t="s">
        <v>11765</v>
      </c>
      <c r="C1833" s="125" t="s">
        <v>20</v>
      </c>
      <c r="D1833" s="122" t="s">
        <v>5783</v>
      </c>
      <c r="E1833" s="123" t="s">
        <v>11766</v>
      </c>
      <c r="F1833" s="129" t="s">
        <v>11767</v>
      </c>
      <c r="G1833" s="125">
        <v>43451</v>
      </c>
      <c r="H1833" s="122" t="s">
        <v>11768</v>
      </c>
      <c r="I1833" s="122" t="s">
        <v>4132</v>
      </c>
      <c r="J1833" s="122" t="s">
        <v>4133</v>
      </c>
      <c r="K1833" s="126" t="s">
        <v>11769</v>
      </c>
      <c r="L1833" s="127" t="s">
        <v>23</v>
      </c>
      <c r="M1833" s="127" t="s">
        <v>24</v>
      </c>
      <c r="N1833" t="str">
        <f t="shared" si="33"/>
        <v>no es tupa</v>
      </c>
    </row>
    <row r="1834" spans="1:14" ht="60" hidden="1" x14ac:dyDescent="0.25">
      <c r="A1834" s="122">
        <v>1830</v>
      </c>
      <c r="B1834" s="122" t="s">
        <v>11770</v>
      </c>
      <c r="C1834" s="125" t="s">
        <v>20</v>
      </c>
      <c r="D1834" s="122" t="s">
        <v>11771</v>
      </c>
      <c r="E1834" s="123" t="s">
        <v>20</v>
      </c>
      <c r="F1834" s="129" t="s">
        <v>11772</v>
      </c>
      <c r="G1834" s="125">
        <v>43451</v>
      </c>
      <c r="H1834" s="122" t="s">
        <v>10498</v>
      </c>
      <c r="I1834" s="122" t="s">
        <v>179</v>
      </c>
      <c r="J1834" s="122" t="s">
        <v>9563</v>
      </c>
      <c r="K1834" s="126" t="s">
        <v>11773</v>
      </c>
      <c r="L1834" s="127" t="s">
        <v>23</v>
      </c>
      <c r="M1834" s="127" t="s">
        <v>24</v>
      </c>
      <c r="N1834" t="str">
        <f t="shared" si="33"/>
        <v>no es tupa</v>
      </c>
    </row>
    <row r="1835" spans="1:14" ht="72" hidden="1" x14ac:dyDescent="0.25">
      <c r="A1835" s="122">
        <v>1831</v>
      </c>
      <c r="B1835" s="122" t="s">
        <v>11774</v>
      </c>
      <c r="C1835" s="125" t="s">
        <v>20</v>
      </c>
      <c r="D1835" s="122" t="s">
        <v>5783</v>
      </c>
      <c r="E1835" s="123" t="s">
        <v>11775</v>
      </c>
      <c r="F1835" s="129" t="s">
        <v>11776</v>
      </c>
      <c r="G1835" s="125">
        <v>43451</v>
      </c>
      <c r="H1835" s="122" t="s">
        <v>11777</v>
      </c>
      <c r="I1835" s="122" t="s">
        <v>4223</v>
      </c>
      <c r="J1835" s="122" t="s">
        <v>4133</v>
      </c>
      <c r="K1835" s="126" t="s">
        <v>11778</v>
      </c>
      <c r="L1835" s="127" t="s">
        <v>23</v>
      </c>
      <c r="M1835" s="127" t="s">
        <v>24</v>
      </c>
      <c r="N1835" t="str">
        <f t="shared" si="33"/>
        <v>no es tupa</v>
      </c>
    </row>
    <row r="1836" spans="1:14" ht="72" hidden="1" x14ac:dyDescent="0.25">
      <c r="A1836" s="122">
        <v>1832</v>
      </c>
      <c r="B1836" s="122" t="s">
        <v>11779</v>
      </c>
      <c r="C1836" s="125" t="s">
        <v>20</v>
      </c>
      <c r="D1836" s="122" t="s">
        <v>5783</v>
      </c>
      <c r="E1836" s="123" t="s">
        <v>11780</v>
      </c>
      <c r="F1836" s="129" t="s">
        <v>11781</v>
      </c>
      <c r="G1836" s="125">
        <v>43451</v>
      </c>
      <c r="H1836" s="122" t="s">
        <v>11782</v>
      </c>
      <c r="I1836" s="122" t="s">
        <v>4223</v>
      </c>
      <c r="J1836" s="122" t="s">
        <v>4133</v>
      </c>
      <c r="K1836" s="126" t="s">
        <v>11783</v>
      </c>
      <c r="L1836" s="127" t="s">
        <v>23</v>
      </c>
      <c r="M1836" s="127" t="s">
        <v>24</v>
      </c>
      <c r="N1836" t="str">
        <f t="shared" si="33"/>
        <v>no es tupa</v>
      </c>
    </row>
    <row r="1837" spans="1:14" ht="96" hidden="1" x14ac:dyDescent="0.25">
      <c r="A1837" s="122">
        <v>1833</v>
      </c>
      <c r="B1837" s="122" t="s">
        <v>11784</v>
      </c>
      <c r="C1837" s="125" t="s">
        <v>20</v>
      </c>
      <c r="D1837" s="122" t="s">
        <v>5783</v>
      </c>
      <c r="E1837" s="123" t="s">
        <v>11785</v>
      </c>
      <c r="F1837" s="129" t="s">
        <v>11786</v>
      </c>
      <c r="G1837" s="125">
        <v>43451</v>
      </c>
      <c r="H1837" s="122" t="s">
        <v>11787</v>
      </c>
      <c r="I1837" s="122" t="s">
        <v>179</v>
      </c>
      <c r="J1837" s="122" t="s">
        <v>11739</v>
      </c>
      <c r="K1837" s="126" t="s">
        <v>11788</v>
      </c>
      <c r="L1837" s="127" t="s">
        <v>23</v>
      </c>
      <c r="M1837" s="127" t="s">
        <v>24</v>
      </c>
      <c r="N1837" t="str">
        <f t="shared" si="33"/>
        <v>no es tupa</v>
      </c>
    </row>
    <row r="1838" spans="1:14" ht="96" hidden="1" x14ac:dyDescent="0.25">
      <c r="A1838" s="122">
        <v>1834</v>
      </c>
      <c r="B1838" s="122" t="s">
        <v>11789</v>
      </c>
      <c r="C1838" s="125" t="s">
        <v>20</v>
      </c>
      <c r="D1838" s="122" t="s">
        <v>5783</v>
      </c>
      <c r="E1838" s="123" t="s">
        <v>11790</v>
      </c>
      <c r="F1838" s="129" t="s">
        <v>11791</v>
      </c>
      <c r="G1838" s="125">
        <v>43451</v>
      </c>
      <c r="H1838" s="122" t="s">
        <v>11792</v>
      </c>
      <c r="I1838" s="122" t="s">
        <v>179</v>
      </c>
      <c r="J1838" s="122" t="s">
        <v>11739</v>
      </c>
      <c r="K1838" s="126" t="s">
        <v>11793</v>
      </c>
      <c r="L1838" s="127" t="s">
        <v>23</v>
      </c>
      <c r="M1838" s="127" t="s">
        <v>24</v>
      </c>
      <c r="N1838" t="str">
        <f t="shared" si="33"/>
        <v>no es tupa</v>
      </c>
    </row>
    <row r="1839" spans="1:14" ht="60" hidden="1" x14ac:dyDescent="0.25">
      <c r="A1839" s="122">
        <v>1835</v>
      </c>
      <c r="B1839" s="122" t="s">
        <v>11794</v>
      </c>
      <c r="C1839" s="125">
        <v>43448</v>
      </c>
      <c r="D1839" s="122" t="s">
        <v>20</v>
      </c>
      <c r="E1839" s="123" t="s">
        <v>11795</v>
      </c>
      <c r="F1839" s="129" t="s">
        <v>11796</v>
      </c>
      <c r="G1839" s="125">
        <v>43451</v>
      </c>
      <c r="H1839" s="122" t="s">
        <v>2482</v>
      </c>
      <c r="I1839" s="122" t="s">
        <v>5227</v>
      </c>
      <c r="J1839" s="122" t="s">
        <v>78</v>
      </c>
      <c r="K1839" s="126" t="s">
        <v>11797</v>
      </c>
      <c r="L1839" s="127" t="s">
        <v>36</v>
      </c>
      <c r="M1839" s="127" t="s">
        <v>24</v>
      </c>
      <c r="N1839" t="str">
        <f t="shared" si="33"/>
        <v>no</v>
      </c>
    </row>
    <row r="1840" spans="1:14" ht="72" hidden="1" x14ac:dyDescent="0.25">
      <c r="A1840" s="122">
        <v>1836</v>
      </c>
      <c r="B1840" s="122" t="s">
        <v>11798</v>
      </c>
      <c r="C1840" s="125" t="s">
        <v>20</v>
      </c>
      <c r="D1840" s="122" t="s">
        <v>5783</v>
      </c>
      <c r="E1840" s="123" t="s">
        <v>11799</v>
      </c>
      <c r="F1840" s="129" t="s">
        <v>11800</v>
      </c>
      <c r="G1840" s="125">
        <v>43451</v>
      </c>
      <c r="H1840" s="122" t="s">
        <v>11801</v>
      </c>
      <c r="I1840" s="122" t="s">
        <v>4132</v>
      </c>
      <c r="J1840" s="122" t="s">
        <v>4133</v>
      </c>
      <c r="K1840" s="126" t="s">
        <v>11802</v>
      </c>
      <c r="L1840" s="127" t="s">
        <v>23</v>
      </c>
      <c r="M1840" s="127" t="s">
        <v>24</v>
      </c>
      <c r="N1840" t="str">
        <f t="shared" si="33"/>
        <v>no es tupa</v>
      </c>
    </row>
    <row r="1841" spans="1:14" ht="108" hidden="1" x14ac:dyDescent="0.25">
      <c r="A1841" s="122">
        <v>1837</v>
      </c>
      <c r="B1841" s="122" t="s">
        <v>11803</v>
      </c>
      <c r="C1841" s="125" t="s">
        <v>20</v>
      </c>
      <c r="D1841" s="122" t="s">
        <v>5783</v>
      </c>
      <c r="E1841" s="123" t="s">
        <v>11804</v>
      </c>
      <c r="F1841" s="129" t="s">
        <v>11805</v>
      </c>
      <c r="G1841" s="125">
        <v>43451</v>
      </c>
      <c r="H1841" s="122" t="s">
        <v>5860</v>
      </c>
      <c r="I1841" s="122" t="s">
        <v>4132</v>
      </c>
      <c r="J1841" s="122" t="s">
        <v>179</v>
      </c>
      <c r="K1841" s="126" t="s">
        <v>11806</v>
      </c>
      <c r="L1841" s="127" t="s">
        <v>23</v>
      </c>
      <c r="M1841" s="127" t="s">
        <v>24</v>
      </c>
      <c r="N1841" t="str">
        <f t="shared" si="33"/>
        <v>no es tupa</v>
      </c>
    </row>
    <row r="1842" spans="1:14" ht="60" hidden="1" x14ac:dyDescent="0.25">
      <c r="A1842" s="122">
        <v>1838</v>
      </c>
      <c r="B1842" s="122" t="s">
        <v>11807</v>
      </c>
      <c r="C1842" s="125" t="s">
        <v>20</v>
      </c>
      <c r="D1842" s="122" t="s">
        <v>5783</v>
      </c>
      <c r="E1842" s="123" t="s">
        <v>11808</v>
      </c>
      <c r="F1842" s="129" t="s">
        <v>11809</v>
      </c>
      <c r="G1842" s="125">
        <v>43451</v>
      </c>
      <c r="H1842" s="122" t="s">
        <v>7189</v>
      </c>
      <c r="I1842" s="122" t="s">
        <v>179</v>
      </c>
      <c r="J1842" s="122" t="s">
        <v>11810</v>
      </c>
      <c r="K1842" s="126" t="s">
        <v>11811</v>
      </c>
      <c r="L1842" s="127" t="s">
        <v>23</v>
      </c>
      <c r="M1842" s="127" t="s">
        <v>24</v>
      </c>
      <c r="N1842" t="str">
        <f t="shared" si="33"/>
        <v>no es tupa</v>
      </c>
    </row>
    <row r="1843" spans="1:14" ht="108" hidden="1" x14ac:dyDescent="0.25">
      <c r="A1843" s="122">
        <v>1839</v>
      </c>
      <c r="B1843" s="122" t="s">
        <v>11812</v>
      </c>
      <c r="C1843" s="125">
        <v>43451</v>
      </c>
      <c r="D1843" s="122" t="s">
        <v>11813</v>
      </c>
      <c r="E1843" s="123" t="s">
        <v>20</v>
      </c>
      <c r="F1843" s="129" t="s">
        <v>11814</v>
      </c>
      <c r="G1843" s="125">
        <v>43453</v>
      </c>
      <c r="H1843" s="122" t="s">
        <v>1688</v>
      </c>
      <c r="I1843" s="122" t="s">
        <v>191</v>
      </c>
      <c r="J1843" s="122" t="s">
        <v>5442</v>
      </c>
      <c r="K1843" s="126" t="s">
        <v>11815</v>
      </c>
      <c r="L1843" s="127" t="s">
        <v>23</v>
      </c>
      <c r="M1843" s="127" t="s">
        <v>24</v>
      </c>
      <c r="N1843" t="str">
        <f t="shared" si="33"/>
        <v>no</v>
      </c>
    </row>
    <row r="1844" spans="1:14" ht="108" hidden="1" x14ac:dyDescent="0.25">
      <c r="A1844" s="122">
        <v>1840</v>
      </c>
      <c r="B1844" s="122" t="s">
        <v>11816</v>
      </c>
      <c r="C1844" s="125">
        <v>43447</v>
      </c>
      <c r="D1844" s="122" t="s">
        <v>11817</v>
      </c>
      <c r="E1844" s="123" t="s">
        <v>20</v>
      </c>
      <c r="F1844" s="129" t="s">
        <v>11818</v>
      </c>
      <c r="G1844" s="125">
        <v>43453</v>
      </c>
      <c r="H1844" s="122" t="s">
        <v>11819</v>
      </c>
      <c r="I1844" s="122" t="s">
        <v>191</v>
      </c>
      <c r="J1844" s="122" t="s">
        <v>5442</v>
      </c>
      <c r="K1844" s="126" t="s">
        <v>11820</v>
      </c>
      <c r="L1844" s="127" t="s">
        <v>23</v>
      </c>
      <c r="M1844" s="127" t="s">
        <v>24</v>
      </c>
      <c r="N1844" t="str">
        <f t="shared" si="33"/>
        <v>no</v>
      </c>
    </row>
    <row r="1845" spans="1:14" ht="108" hidden="1" x14ac:dyDescent="0.25">
      <c r="A1845" s="122">
        <v>1841</v>
      </c>
      <c r="B1845" s="122" t="s">
        <v>11821</v>
      </c>
      <c r="C1845" s="125">
        <v>43448</v>
      </c>
      <c r="D1845" s="122" t="s">
        <v>11822</v>
      </c>
      <c r="E1845" s="123" t="s">
        <v>20</v>
      </c>
      <c r="F1845" s="129" t="s">
        <v>11823</v>
      </c>
      <c r="G1845" s="125">
        <v>43453</v>
      </c>
      <c r="H1845" s="122" t="s">
        <v>697</v>
      </c>
      <c r="I1845" s="122" t="s">
        <v>191</v>
      </c>
      <c r="J1845" s="122" t="s">
        <v>5442</v>
      </c>
      <c r="K1845" s="126" t="s">
        <v>11824</v>
      </c>
      <c r="L1845" s="127" t="s">
        <v>23</v>
      </c>
      <c r="M1845" s="127" t="s">
        <v>24</v>
      </c>
      <c r="N1845" t="str">
        <f t="shared" si="33"/>
        <v>no</v>
      </c>
    </row>
    <row r="1846" spans="1:14" ht="108" hidden="1" x14ac:dyDescent="0.25">
      <c r="A1846" s="122">
        <v>1842</v>
      </c>
      <c r="B1846" s="122" t="s">
        <v>11825</v>
      </c>
      <c r="C1846" s="125">
        <v>43451</v>
      </c>
      <c r="D1846" s="122" t="s">
        <v>11826</v>
      </c>
      <c r="E1846" s="123" t="s">
        <v>20</v>
      </c>
      <c r="F1846" s="129" t="s">
        <v>11827</v>
      </c>
      <c r="G1846" s="125">
        <v>43453</v>
      </c>
      <c r="H1846" s="122" t="s">
        <v>1688</v>
      </c>
      <c r="I1846" s="122" t="s">
        <v>191</v>
      </c>
      <c r="J1846" s="122" t="s">
        <v>5442</v>
      </c>
      <c r="K1846" s="126" t="s">
        <v>11815</v>
      </c>
      <c r="L1846" s="127" t="s">
        <v>23</v>
      </c>
      <c r="M1846" s="127" t="s">
        <v>24</v>
      </c>
      <c r="N1846" t="str">
        <f t="shared" si="33"/>
        <v>no</v>
      </c>
    </row>
    <row r="1847" spans="1:14" ht="96" hidden="1" x14ac:dyDescent="0.25">
      <c r="A1847" s="122">
        <v>1843</v>
      </c>
      <c r="B1847" s="122" t="s">
        <v>11828</v>
      </c>
      <c r="C1847" s="125">
        <v>43465</v>
      </c>
      <c r="D1847" s="122" t="s">
        <v>11829</v>
      </c>
      <c r="E1847" s="123" t="s">
        <v>11830</v>
      </c>
      <c r="F1847" s="129" t="s">
        <v>11831</v>
      </c>
      <c r="G1847" s="125">
        <v>43453</v>
      </c>
      <c r="H1847" s="122" t="s">
        <v>3591</v>
      </c>
      <c r="I1847" s="122" t="s">
        <v>6541</v>
      </c>
      <c r="J1847" s="122" t="s">
        <v>2746</v>
      </c>
      <c r="K1847" s="126" t="s">
        <v>11832</v>
      </c>
      <c r="L1847" s="127" t="s">
        <v>23</v>
      </c>
      <c r="M1847" s="127" t="s">
        <v>24</v>
      </c>
      <c r="N1847" t="str">
        <f t="shared" si="33"/>
        <v>si</v>
      </c>
    </row>
    <row r="1848" spans="1:14" ht="96" hidden="1" x14ac:dyDescent="0.25">
      <c r="A1848" s="122">
        <v>1844</v>
      </c>
      <c r="B1848" s="122" t="s">
        <v>11833</v>
      </c>
      <c r="C1848" s="125" t="s">
        <v>20</v>
      </c>
      <c r="D1848" s="122" t="s">
        <v>20</v>
      </c>
      <c r="E1848" s="123" t="s">
        <v>11834</v>
      </c>
      <c r="F1848" s="129" t="s">
        <v>11835</v>
      </c>
      <c r="G1848" s="125">
        <v>43454</v>
      </c>
      <c r="H1848" s="122" t="s">
        <v>11787</v>
      </c>
      <c r="I1848" s="122" t="s">
        <v>4132</v>
      </c>
      <c r="J1848" s="122" t="s">
        <v>11739</v>
      </c>
      <c r="K1848" s="126" t="s">
        <v>11836</v>
      </c>
      <c r="L1848" s="127" t="s">
        <v>23</v>
      </c>
      <c r="M1848" s="127" t="s">
        <v>24</v>
      </c>
      <c r="N1848" t="str">
        <f t="shared" si="33"/>
        <v>no es tupa</v>
      </c>
    </row>
    <row r="1849" spans="1:14" ht="120" hidden="1" x14ac:dyDescent="0.25">
      <c r="A1849" s="122">
        <v>1845</v>
      </c>
      <c r="B1849" s="122" t="s">
        <v>11837</v>
      </c>
      <c r="C1849" s="125">
        <v>43417</v>
      </c>
      <c r="D1849" s="122" t="s">
        <v>20</v>
      </c>
      <c r="E1849" s="123" t="s">
        <v>11834</v>
      </c>
      <c r="F1849" s="129" t="s">
        <v>11838</v>
      </c>
      <c r="G1849" s="125">
        <v>43454</v>
      </c>
      <c r="H1849" s="122" t="s">
        <v>11839</v>
      </c>
      <c r="I1849" s="122" t="s">
        <v>5227</v>
      </c>
      <c r="J1849" s="122" t="s">
        <v>78</v>
      </c>
      <c r="K1849" s="126" t="s">
        <v>11840</v>
      </c>
      <c r="L1849" s="127" t="s">
        <v>23</v>
      </c>
      <c r="M1849" s="127" t="s">
        <v>24</v>
      </c>
      <c r="N1849" t="str">
        <f t="shared" si="33"/>
        <v>no</v>
      </c>
    </row>
    <row r="1850" spans="1:14" ht="84" hidden="1" x14ac:dyDescent="0.25">
      <c r="A1850" s="122">
        <v>1846</v>
      </c>
      <c r="B1850" s="122" t="s">
        <v>11841</v>
      </c>
      <c r="C1850" s="125">
        <v>43390</v>
      </c>
      <c r="D1850" s="122" t="s">
        <v>11842</v>
      </c>
      <c r="E1850" s="123" t="s">
        <v>11843</v>
      </c>
      <c r="F1850" s="129" t="s">
        <v>11844</v>
      </c>
      <c r="G1850" s="125">
        <v>43454</v>
      </c>
      <c r="H1850" s="122" t="s">
        <v>3062</v>
      </c>
      <c r="I1850" s="122" t="s">
        <v>6541</v>
      </c>
      <c r="J1850" s="122" t="s">
        <v>2746</v>
      </c>
      <c r="K1850" s="126" t="s">
        <v>11845</v>
      </c>
      <c r="L1850" s="127" t="s">
        <v>23</v>
      </c>
      <c r="M1850" s="127" t="s">
        <v>24</v>
      </c>
      <c r="N1850" t="str">
        <f t="shared" si="33"/>
        <v>no</v>
      </c>
    </row>
    <row r="1851" spans="1:14" ht="96" hidden="1" x14ac:dyDescent="0.25">
      <c r="A1851" s="122">
        <v>1847</v>
      </c>
      <c r="B1851" s="122" t="s">
        <v>11846</v>
      </c>
      <c r="C1851" s="125" t="s">
        <v>20</v>
      </c>
      <c r="D1851" s="122" t="s">
        <v>20</v>
      </c>
      <c r="E1851" s="123" t="s">
        <v>11847</v>
      </c>
      <c r="F1851" s="129" t="s">
        <v>11848</v>
      </c>
      <c r="G1851" s="125">
        <v>43454</v>
      </c>
      <c r="H1851" s="122" t="s">
        <v>6489</v>
      </c>
      <c r="I1851" s="122" t="s">
        <v>4132</v>
      </c>
      <c r="J1851" s="122" t="s">
        <v>11739</v>
      </c>
      <c r="K1851" s="126" t="s">
        <v>11849</v>
      </c>
      <c r="L1851" s="127" t="s">
        <v>23</v>
      </c>
      <c r="M1851" s="127" t="s">
        <v>24</v>
      </c>
      <c r="N1851" t="str">
        <f t="shared" si="33"/>
        <v>no es tupa</v>
      </c>
    </row>
    <row r="1852" spans="1:14" ht="72" hidden="1" x14ac:dyDescent="0.25">
      <c r="A1852" s="122">
        <v>1848</v>
      </c>
      <c r="B1852" s="122" t="s">
        <v>11850</v>
      </c>
      <c r="C1852" s="125">
        <v>43455</v>
      </c>
      <c r="D1852" s="122" t="s">
        <v>11851</v>
      </c>
      <c r="E1852" s="123" t="s">
        <v>11852</v>
      </c>
      <c r="F1852" s="129" t="s">
        <v>11853</v>
      </c>
      <c r="G1852" s="125">
        <v>43454</v>
      </c>
      <c r="H1852" s="122" t="s">
        <v>11854</v>
      </c>
      <c r="I1852" s="122" t="s">
        <v>6541</v>
      </c>
      <c r="J1852" s="122" t="s">
        <v>2746</v>
      </c>
      <c r="K1852" s="126" t="s">
        <v>11855</v>
      </c>
      <c r="L1852" s="127" t="s">
        <v>23</v>
      </c>
      <c r="M1852" s="127" t="s">
        <v>24</v>
      </c>
      <c r="N1852" t="str">
        <f t="shared" si="33"/>
        <v>si</v>
      </c>
    </row>
    <row r="1853" spans="1:14" ht="108" hidden="1" x14ac:dyDescent="0.25">
      <c r="A1853" s="122">
        <v>1849</v>
      </c>
      <c r="B1853" s="122" t="s">
        <v>11856</v>
      </c>
      <c r="C1853" s="125" t="s">
        <v>20</v>
      </c>
      <c r="D1853" s="122" t="s">
        <v>20</v>
      </c>
      <c r="E1853" s="123" t="s">
        <v>11857</v>
      </c>
      <c r="F1853" s="129" t="s">
        <v>11858</v>
      </c>
      <c r="G1853" s="125">
        <v>43454</v>
      </c>
      <c r="H1853" s="122" t="s">
        <v>11859</v>
      </c>
      <c r="I1853" s="122" t="s">
        <v>4132</v>
      </c>
      <c r="J1853" s="122" t="s">
        <v>11860</v>
      </c>
      <c r="K1853" s="126" t="s">
        <v>11861</v>
      </c>
      <c r="L1853" s="127" t="s">
        <v>23</v>
      </c>
      <c r="M1853" s="127" t="s">
        <v>24</v>
      </c>
      <c r="N1853" t="str">
        <f t="shared" si="33"/>
        <v>no es tupa</v>
      </c>
    </row>
    <row r="1854" spans="1:14" ht="96" hidden="1" x14ac:dyDescent="0.25">
      <c r="A1854" s="122">
        <v>1850</v>
      </c>
      <c r="B1854" s="122" t="s">
        <v>11862</v>
      </c>
      <c r="C1854" s="125" t="s">
        <v>20</v>
      </c>
      <c r="D1854" s="122" t="s">
        <v>20</v>
      </c>
      <c r="E1854" s="123" t="s">
        <v>11863</v>
      </c>
      <c r="F1854" s="129" t="s">
        <v>11864</v>
      </c>
      <c r="G1854" s="125">
        <v>43454</v>
      </c>
      <c r="H1854" s="122" t="s">
        <v>11865</v>
      </c>
      <c r="I1854" s="122" t="s">
        <v>4132</v>
      </c>
      <c r="J1854" s="122" t="s">
        <v>11739</v>
      </c>
      <c r="K1854" s="126" t="s">
        <v>11866</v>
      </c>
      <c r="L1854" s="127" t="s">
        <v>23</v>
      </c>
      <c r="M1854" s="127" t="s">
        <v>24</v>
      </c>
      <c r="N1854" t="str">
        <f t="shared" si="33"/>
        <v>no es tupa</v>
      </c>
    </row>
    <row r="1855" spans="1:14" ht="96" hidden="1" x14ac:dyDescent="0.25">
      <c r="A1855" s="122">
        <v>1851</v>
      </c>
      <c r="B1855" s="122" t="s">
        <v>11867</v>
      </c>
      <c r="C1855" s="125" t="s">
        <v>20</v>
      </c>
      <c r="D1855" s="122" t="s">
        <v>20</v>
      </c>
      <c r="E1855" s="123" t="s">
        <v>11868</v>
      </c>
      <c r="F1855" s="129" t="s">
        <v>11869</v>
      </c>
      <c r="G1855" s="125">
        <v>43454</v>
      </c>
      <c r="H1855" s="122" t="s">
        <v>11870</v>
      </c>
      <c r="I1855" s="122" t="s">
        <v>4132</v>
      </c>
      <c r="J1855" s="122" t="s">
        <v>11739</v>
      </c>
      <c r="K1855" s="126" t="s">
        <v>11871</v>
      </c>
      <c r="L1855" s="127" t="s">
        <v>23</v>
      </c>
      <c r="M1855" s="127" t="s">
        <v>24</v>
      </c>
      <c r="N1855" t="str">
        <f t="shared" si="33"/>
        <v>no es tupa</v>
      </c>
    </row>
    <row r="1856" spans="1:14" ht="96" hidden="1" x14ac:dyDescent="0.25">
      <c r="A1856" s="122">
        <v>1852</v>
      </c>
      <c r="B1856" s="122" t="s">
        <v>11872</v>
      </c>
      <c r="C1856" s="125" t="s">
        <v>20</v>
      </c>
      <c r="D1856" s="122" t="s">
        <v>20</v>
      </c>
      <c r="E1856" s="123" t="s">
        <v>11873</v>
      </c>
      <c r="F1856" s="129" t="s">
        <v>11874</v>
      </c>
      <c r="G1856" s="125">
        <v>43454</v>
      </c>
      <c r="H1856" s="122" t="s">
        <v>4317</v>
      </c>
      <c r="I1856" s="122" t="s">
        <v>4132</v>
      </c>
      <c r="J1856" s="122" t="s">
        <v>11739</v>
      </c>
      <c r="K1856" s="126" t="s">
        <v>11875</v>
      </c>
      <c r="L1856" s="127" t="s">
        <v>23</v>
      </c>
      <c r="M1856" s="127" t="s">
        <v>24</v>
      </c>
      <c r="N1856" t="str">
        <f t="shared" si="33"/>
        <v>no es tupa</v>
      </c>
    </row>
    <row r="1857" spans="1:14" ht="96" hidden="1" x14ac:dyDescent="0.25">
      <c r="A1857" s="122">
        <v>1853</v>
      </c>
      <c r="B1857" s="122" t="s">
        <v>11876</v>
      </c>
      <c r="C1857" s="125" t="s">
        <v>20</v>
      </c>
      <c r="D1857" s="122" t="s">
        <v>20</v>
      </c>
      <c r="E1857" s="123" t="s">
        <v>11877</v>
      </c>
      <c r="F1857" s="129" t="s">
        <v>11878</v>
      </c>
      <c r="G1857" s="125">
        <v>43454</v>
      </c>
      <c r="H1857" s="122" t="s">
        <v>11879</v>
      </c>
      <c r="I1857" s="122" t="s">
        <v>4132</v>
      </c>
      <c r="J1857" s="122" t="s">
        <v>11739</v>
      </c>
      <c r="K1857" s="126" t="s">
        <v>11880</v>
      </c>
      <c r="L1857" s="127" t="s">
        <v>23</v>
      </c>
      <c r="M1857" s="127" t="s">
        <v>24</v>
      </c>
      <c r="N1857" t="str">
        <f t="shared" si="33"/>
        <v>no es tupa</v>
      </c>
    </row>
    <row r="1858" spans="1:14" ht="96" hidden="1" x14ac:dyDescent="0.25">
      <c r="A1858" s="122">
        <v>1854</v>
      </c>
      <c r="B1858" s="122" t="s">
        <v>11881</v>
      </c>
      <c r="C1858" s="125" t="s">
        <v>20</v>
      </c>
      <c r="D1858" s="122" t="s">
        <v>20</v>
      </c>
      <c r="E1858" s="123" t="s">
        <v>11882</v>
      </c>
      <c r="F1858" s="129" t="s">
        <v>11883</v>
      </c>
      <c r="G1858" s="125">
        <v>43454</v>
      </c>
      <c r="H1858" s="122" t="s">
        <v>7001</v>
      </c>
      <c r="I1858" s="122" t="s">
        <v>4132</v>
      </c>
      <c r="J1858" s="122" t="s">
        <v>11739</v>
      </c>
      <c r="K1858" s="126" t="s">
        <v>11884</v>
      </c>
      <c r="L1858" s="127" t="s">
        <v>23</v>
      </c>
      <c r="M1858" s="127" t="s">
        <v>24</v>
      </c>
      <c r="N1858" t="str">
        <f t="shared" si="33"/>
        <v>no es tupa</v>
      </c>
    </row>
    <row r="1859" spans="1:14" ht="60" hidden="1" x14ac:dyDescent="0.25">
      <c r="A1859" s="122">
        <v>1855</v>
      </c>
      <c r="B1859" s="122" t="s">
        <v>11885</v>
      </c>
      <c r="C1859" s="125">
        <v>43455</v>
      </c>
      <c r="D1859" s="122" t="s">
        <v>11886</v>
      </c>
      <c r="E1859" s="123" t="s">
        <v>11887</v>
      </c>
      <c r="F1859" s="129" t="s">
        <v>11888</v>
      </c>
      <c r="G1859" s="125">
        <v>43454</v>
      </c>
      <c r="H1859" s="122" t="s">
        <v>5268</v>
      </c>
      <c r="I1859" s="122" t="s">
        <v>6541</v>
      </c>
      <c r="J1859" s="122" t="s">
        <v>2746</v>
      </c>
      <c r="K1859" s="126" t="s">
        <v>11889</v>
      </c>
      <c r="L1859" s="127" t="s">
        <v>23</v>
      </c>
      <c r="M1859" s="127" t="s">
        <v>24</v>
      </c>
      <c r="N1859" t="str">
        <f t="shared" si="33"/>
        <v>si</v>
      </c>
    </row>
    <row r="1860" spans="1:14" ht="96" hidden="1" x14ac:dyDescent="0.25">
      <c r="A1860" s="122">
        <v>1856</v>
      </c>
      <c r="B1860" s="122" t="s">
        <v>11890</v>
      </c>
      <c r="C1860" s="125" t="s">
        <v>20</v>
      </c>
      <c r="D1860" s="122" t="s">
        <v>20</v>
      </c>
      <c r="E1860" s="123" t="s">
        <v>11891</v>
      </c>
      <c r="F1860" s="129" t="s">
        <v>11892</v>
      </c>
      <c r="G1860" s="125">
        <v>43454</v>
      </c>
      <c r="H1860" s="122" t="s">
        <v>11893</v>
      </c>
      <c r="I1860" s="122" t="s">
        <v>4132</v>
      </c>
      <c r="J1860" s="122" t="s">
        <v>11739</v>
      </c>
      <c r="K1860" s="126" t="s">
        <v>11894</v>
      </c>
      <c r="L1860" s="127" t="s">
        <v>23</v>
      </c>
      <c r="M1860" s="127" t="s">
        <v>24</v>
      </c>
      <c r="N1860" t="str">
        <f t="shared" si="33"/>
        <v>no es tupa</v>
      </c>
    </row>
    <row r="1861" spans="1:14" ht="96" hidden="1" x14ac:dyDescent="0.25">
      <c r="A1861" s="122">
        <v>1857</v>
      </c>
      <c r="B1861" s="122" t="s">
        <v>11895</v>
      </c>
      <c r="C1861" s="125" t="s">
        <v>20</v>
      </c>
      <c r="D1861" s="122" t="s">
        <v>20</v>
      </c>
      <c r="E1861" s="123" t="s">
        <v>11896</v>
      </c>
      <c r="F1861" s="129" t="s">
        <v>11897</v>
      </c>
      <c r="G1861" s="125">
        <v>43454</v>
      </c>
      <c r="H1861" s="122" t="s">
        <v>11898</v>
      </c>
      <c r="I1861" s="122" t="s">
        <v>4132</v>
      </c>
      <c r="J1861" s="122" t="s">
        <v>11739</v>
      </c>
      <c r="K1861" s="126" t="s">
        <v>11899</v>
      </c>
      <c r="L1861" s="127" t="s">
        <v>23</v>
      </c>
      <c r="M1861" s="127" t="s">
        <v>24</v>
      </c>
      <c r="N1861" t="str">
        <f t="shared" si="33"/>
        <v>no es tupa</v>
      </c>
    </row>
    <row r="1862" spans="1:14" ht="96" hidden="1" x14ac:dyDescent="0.25">
      <c r="A1862" s="122">
        <v>1858</v>
      </c>
      <c r="B1862" s="122" t="s">
        <v>11900</v>
      </c>
      <c r="C1862" s="125" t="s">
        <v>20</v>
      </c>
      <c r="D1862" s="122" t="s">
        <v>20</v>
      </c>
      <c r="E1862" s="123" t="s">
        <v>11901</v>
      </c>
      <c r="F1862" s="129" t="s">
        <v>11902</v>
      </c>
      <c r="G1862" s="125">
        <v>43454</v>
      </c>
      <c r="H1862" s="122" t="s">
        <v>4666</v>
      </c>
      <c r="I1862" s="122" t="s">
        <v>4132</v>
      </c>
      <c r="J1862" s="122" t="s">
        <v>11739</v>
      </c>
      <c r="K1862" s="126" t="s">
        <v>11903</v>
      </c>
      <c r="L1862" s="127" t="s">
        <v>23</v>
      </c>
      <c r="M1862" s="127" t="s">
        <v>24</v>
      </c>
      <c r="N1862" t="str">
        <f t="shared" si="33"/>
        <v>no es tupa</v>
      </c>
    </row>
    <row r="1863" spans="1:14" ht="108" hidden="1" x14ac:dyDescent="0.25">
      <c r="A1863" s="122">
        <v>1859</v>
      </c>
      <c r="B1863" s="122" t="s">
        <v>11904</v>
      </c>
      <c r="C1863" s="125" t="s">
        <v>20</v>
      </c>
      <c r="D1863" s="122" t="s">
        <v>20</v>
      </c>
      <c r="E1863" s="123" t="s">
        <v>11905</v>
      </c>
      <c r="F1863" s="129" t="s">
        <v>11906</v>
      </c>
      <c r="G1863" s="125">
        <v>43454</v>
      </c>
      <c r="H1863" s="122" t="s">
        <v>11907</v>
      </c>
      <c r="I1863" s="122" t="s">
        <v>4132</v>
      </c>
      <c r="J1863" s="122" t="s">
        <v>11739</v>
      </c>
      <c r="K1863" s="126" t="s">
        <v>11908</v>
      </c>
      <c r="L1863" s="127" t="s">
        <v>23</v>
      </c>
      <c r="M1863" s="127" t="s">
        <v>24</v>
      </c>
      <c r="N1863" t="str">
        <f t="shared" si="33"/>
        <v>no es tupa</v>
      </c>
    </row>
    <row r="1864" spans="1:14" ht="132" hidden="1" x14ac:dyDescent="0.25">
      <c r="A1864" s="122">
        <v>1860</v>
      </c>
      <c r="B1864" s="122" t="s">
        <v>11909</v>
      </c>
      <c r="C1864" s="125">
        <v>43454</v>
      </c>
      <c r="D1864" s="122" t="s">
        <v>11910</v>
      </c>
      <c r="E1864" s="123" t="s">
        <v>11911</v>
      </c>
      <c r="F1864" s="129" t="s">
        <v>11912</v>
      </c>
      <c r="G1864" s="125">
        <v>43454</v>
      </c>
      <c r="H1864" s="122" t="s">
        <v>11913</v>
      </c>
      <c r="I1864" s="122" t="s">
        <v>5552</v>
      </c>
      <c r="J1864" s="122" t="s">
        <v>5553</v>
      </c>
      <c r="K1864" s="126" t="s">
        <v>11914</v>
      </c>
      <c r="L1864" s="127" t="s">
        <v>23</v>
      </c>
      <c r="M1864" s="127" t="s">
        <v>52</v>
      </c>
      <c r="N1864" t="str">
        <f t="shared" si="33"/>
        <v>si</v>
      </c>
    </row>
    <row r="1865" spans="1:14" ht="96" hidden="1" x14ac:dyDescent="0.25">
      <c r="A1865" s="122">
        <v>1861</v>
      </c>
      <c r="B1865" s="122" t="s">
        <v>11915</v>
      </c>
      <c r="C1865" s="125" t="s">
        <v>20</v>
      </c>
      <c r="D1865" s="122" t="s">
        <v>11916</v>
      </c>
      <c r="E1865" s="123" t="s">
        <v>20</v>
      </c>
      <c r="F1865" s="129" t="s">
        <v>11917</v>
      </c>
      <c r="G1865" s="125">
        <v>43454</v>
      </c>
      <c r="H1865" s="122" t="s">
        <v>11918</v>
      </c>
      <c r="I1865" s="122" t="s">
        <v>179</v>
      </c>
      <c r="J1865" s="122" t="s">
        <v>11739</v>
      </c>
      <c r="K1865" s="126" t="s">
        <v>11919</v>
      </c>
      <c r="L1865" s="127" t="s">
        <v>23</v>
      </c>
      <c r="M1865" s="127" t="s">
        <v>24</v>
      </c>
      <c r="N1865" t="str">
        <f t="shared" si="33"/>
        <v>no es tupa</v>
      </c>
    </row>
    <row r="1866" spans="1:14" ht="96" hidden="1" x14ac:dyDescent="0.25">
      <c r="A1866" s="122">
        <v>1862</v>
      </c>
      <c r="B1866" s="122" t="s">
        <v>11920</v>
      </c>
      <c r="C1866" s="125" t="s">
        <v>20</v>
      </c>
      <c r="D1866" s="122" t="s">
        <v>11921</v>
      </c>
      <c r="E1866" s="123" t="s">
        <v>20</v>
      </c>
      <c r="F1866" s="129" t="s">
        <v>11922</v>
      </c>
      <c r="G1866" s="125">
        <v>43454</v>
      </c>
      <c r="H1866" s="122" t="s">
        <v>11923</v>
      </c>
      <c r="I1866" s="122" t="s">
        <v>179</v>
      </c>
      <c r="J1866" s="122" t="s">
        <v>11739</v>
      </c>
      <c r="K1866" s="126" t="s">
        <v>11924</v>
      </c>
      <c r="L1866" s="127" t="s">
        <v>23</v>
      </c>
      <c r="M1866" s="127" t="s">
        <v>24</v>
      </c>
      <c r="N1866" t="str">
        <f t="shared" si="33"/>
        <v>no es tupa</v>
      </c>
    </row>
    <row r="1867" spans="1:14" ht="96" hidden="1" x14ac:dyDescent="0.25">
      <c r="A1867" s="122">
        <v>1863</v>
      </c>
      <c r="B1867" s="122" t="s">
        <v>11925</v>
      </c>
      <c r="C1867" s="125" t="s">
        <v>20</v>
      </c>
      <c r="D1867" s="122" t="s">
        <v>11926</v>
      </c>
      <c r="E1867" s="123" t="s">
        <v>20</v>
      </c>
      <c r="F1867" s="129" t="s">
        <v>11927</v>
      </c>
      <c r="G1867" s="125">
        <v>43454</v>
      </c>
      <c r="H1867" s="122" t="s">
        <v>11183</v>
      </c>
      <c r="I1867" s="122" t="s">
        <v>179</v>
      </c>
      <c r="J1867" s="122" t="s">
        <v>11739</v>
      </c>
      <c r="K1867" s="126" t="s">
        <v>11928</v>
      </c>
      <c r="L1867" s="127" t="s">
        <v>23</v>
      </c>
      <c r="M1867" s="127" t="s">
        <v>24</v>
      </c>
      <c r="N1867" t="str">
        <f t="shared" si="33"/>
        <v>no es tupa</v>
      </c>
    </row>
    <row r="1868" spans="1:14" ht="108" hidden="1" x14ac:dyDescent="0.25">
      <c r="A1868" s="122">
        <v>1864</v>
      </c>
      <c r="B1868" s="122" t="s">
        <v>11929</v>
      </c>
      <c r="C1868" s="125" t="s">
        <v>20</v>
      </c>
      <c r="D1868" s="122" t="s">
        <v>11930</v>
      </c>
      <c r="E1868" s="123" t="s">
        <v>20</v>
      </c>
      <c r="F1868" s="129" t="s">
        <v>11931</v>
      </c>
      <c r="G1868" s="125">
        <v>43454</v>
      </c>
      <c r="H1868" s="122" t="s">
        <v>11932</v>
      </c>
      <c r="I1868" s="122" t="s">
        <v>179</v>
      </c>
      <c r="J1868" s="122" t="s">
        <v>11739</v>
      </c>
      <c r="K1868" s="126" t="s">
        <v>11933</v>
      </c>
      <c r="L1868" s="127" t="s">
        <v>23</v>
      </c>
      <c r="M1868" s="127" t="s">
        <v>24</v>
      </c>
      <c r="N1868" t="str">
        <f t="shared" si="33"/>
        <v>no es tupa</v>
      </c>
    </row>
    <row r="1869" spans="1:14" ht="96" hidden="1" x14ac:dyDescent="0.25">
      <c r="A1869" s="122">
        <v>1865</v>
      </c>
      <c r="B1869" s="122" t="s">
        <v>11934</v>
      </c>
      <c r="C1869" s="125" t="s">
        <v>20</v>
      </c>
      <c r="D1869" s="122" t="s">
        <v>11935</v>
      </c>
      <c r="E1869" s="123" t="s">
        <v>20</v>
      </c>
      <c r="F1869" s="129" t="s">
        <v>11936</v>
      </c>
      <c r="G1869" s="125">
        <v>43454</v>
      </c>
      <c r="H1869" s="122" t="s">
        <v>11937</v>
      </c>
      <c r="I1869" s="122" t="s">
        <v>179</v>
      </c>
      <c r="J1869" s="122" t="s">
        <v>11739</v>
      </c>
      <c r="K1869" s="126" t="s">
        <v>11938</v>
      </c>
      <c r="L1869" s="127" t="s">
        <v>23</v>
      </c>
      <c r="M1869" s="127" t="s">
        <v>24</v>
      </c>
      <c r="N1869" t="str">
        <f t="shared" si="33"/>
        <v>no es tupa</v>
      </c>
    </row>
    <row r="1870" spans="1:14" ht="84" hidden="1" x14ac:dyDescent="0.25">
      <c r="A1870" s="122">
        <v>1866</v>
      </c>
      <c r="B1870" s="122" t="s">
        <v>11939</v>
      </c>
      <c r="C1870" s="125">
        <v>43460</v>
      </c>
      <c r="D1870" s="122" t="s">
        <v>20</v>
      </c>
      <c r="E1870" s="123" t="s">
        <v>11940</v>
      </c>
      <c r="F1870" s="129" t="s">
        <v>11941</v>
      </c>
      <c r="G1870" s="125">
        <v>43454</v>
      </c>
      <c r="H1870" s="122" t="s">
        <v>9377</v>
      </c>
      <c r="I1870" s="122" t="s">
        <v>5220</v>
      </c>
      <c r="J1870" s="122" t="s">
        <v>11120</v>
      </c>
      <c r="K1870" s="126" t="s">
        <v>11942</v>
      </c>
      <c r="L1870" s="127" t="s">
        <v>3698</v>
      </c>
      <c r="M1870" s="127" t="s">
        <v>24</v>
      </c>
      <c r="N1870" t="str">
        <f t="shared" si="33"/>
        <v>si</v>
      </c>
    </row>
    <row r="1871" spans="1:14" ht="96" hidden="1" x14ac:dyDescent="0.25">
      <c r="A1871" s="122">
        <v>1867</v>
      </c>
      <c r="B1871" s="122" t="s">
        <v>11943</v>
      </c>
      <c r="C1871" s="125">
        <v>43465</v>
      </c>
      <c r="D1871" s="122" t="s">
        <v>11944</v>
      </c>
      <c r="E1871" s="123" t="s">
        <v>11945</v>
      </c>
      <c r="F1871" s="129" t="s">
        <v>11946</v>
      </c>
      <c r="G1871" s="125">
        <v>43460</v>
      </c>
      <c r="H1871" s="122" t="s">
        <v>11947</v>
      </c>
      <c r="I1871" s="122" t="s">
        <v>5546</v>
      </c>
      <c r="J1871" s="122" t="s">
        <v>4155</v>
      </c>
      <c r="K1871" s="126" t="s">
        <v>11948</v>
      </c>
      <c r="L1871" s="127" t="s">
        <v>23</v>
      </c>
      <c r="M1871" s="127" t="s">
        <v>24</v>
      </c>
      <c r="N1871" t="str">
        <f t="shared" si="33"/>
        <v>si</v>
      </c>
    </row>
    <row r="1872" spans="1:14" ht="84" hidden="1" x14ac:dyDescent="0.25">
      <c r="A1872" s="122">
        <v>1868</v>
      </c>
      <c r="B1872" s="122" t="s">
        <v>11949</v>
      </c>
      <c r="C1872" s="125">
        <v>43465</v>
      </c>
      <c r="D1872" s="122" t="s">
        <v>11950</v>
      </c>
      <c r="E1872" s="123" t="s">
        <v>11951</v>
      </c>
      <c r="F1872" s="129" t="s">
        <v>11952</v>
      </c>
      <c r="G1872" s="125">
        <v>43462</v>
      </c>
      <c r="H1872" s="122" t="s">
        <v>40</v>
      </c>
      <c r="I1872" s="122" t="s">
        <v>5536</v>
      </c>
      <c r="J1872" s="122" t="s">
        <v>4237</v>
      </c>
      <c r="K1872" s="126" t="s">
        <v>11953</v>
      </c>
      <c r="L1872" s="127" t="s">
        <v>23</v>
      </c>
      <c r="M1872" s="127" t="s">
        <v>24</v>
      </c>
      <c r="N1872" t="str">
        <f t="shared" si="33"/>
        <v>si</v>
      </c>
    </row>
    <row r="1873" spans="1:14" ht="72" hidden="1" x14ac:dyDescent="0.25">
      <c r="A1873" s="122">
        <v>1869</v>
      </c>
      <c r="B1873" s="122" t="s">
        <v>11954</v>
      </c>
      <c r="C1873" s="125">
        <v>43454</v>
      </c>
      <c r="D1873" s="122" t="s">
        <v>11955</v>
      </c>
      <c r="E1873" s="123" t="s">
        <v>11956</v>
      </c>
      <c r="F1873" s="129" t="s">
        <v>11957</v>
      </c>
      <c r="G1873" s="125">
        <v>43462</v>
      </c>
      <c r="H1873" s="122" t="s">
        <v>4424</v>
      </c>
      <c r="I1873" s="122" t="s">
        <v>6541</v>
      </c>
      <c r="J1873" s="122" t="s">
        <v>2746</v>
      </c>
      <c r="K1873" s="126" t="s">
        <v>11958</v>
      </c>
      <c r="L1873" s="127" t="s">
        <v>23</v>
      </c>
      <c r="M1873" s="127" t="s">
        <v>24</v>
      </c>
      <c r="N1873" t="str">
        <f t="shared" si="33"/>
        <v>no</v>
      </c>
    </row>
    <row r="1874" spans="1:14" ht="72" hidden="1" x14ac:dyDescent="0.25">
      <c r="A1874" s="122">
        <v>1870</v>
      </c>
      <c r="B1874" s="122" t="s">
        <v>11959</v>
      </c>
      <c r="C1874" s="125">
        <v>43467</v>
      </c>
      <c r="D1874" s="122" t="s">
        <v>11960</v>
      </c>
      <c r="E1874" s="123" t="s">
        <v>11961</v>
      </c>
      <c r="F1874" s="129" t="s">
        <v>11962</v>
      </c>
      <c r="G1874" s="125">
        <v>43462</v>
      </c>
      <c r="H1874" s="122" t="s">
        <v>11963</v>
      </c>
      <c r="I1874" s="122" t="s">
        <v>6541</v>
      </c>
      <c r="J1874" s="122" t="s">
        <v>2746</v>
      </c>
      <c r="K1874" s="126" t="s">
        <v>11964</v>
      </c>
      <c r="L1874" s="127" t="s">
        <v>23</v>
      </c>
      <c r="M1874" s="127" t="s">
        <v>24</v>
      </c>
      <c r="N1874" t="str">
        <f t="shared" si="33"/>
        <v>si</v>
      </c>
    </row>
  </sheetData>
  <sheetProtection sheet="1" objects="1" scenarios="1"/>
  <autoFilter xmlns:x14="http://schemas.microsoft.com/office/spreadsheetml/2009/9/main" ref="A4:O1874" xr:uid="{6FCA79DB-7DCE-4371-B740-5D836F13982E}">
    <filterColumn colId="8">
      <filters>
        <mc:AlternateContent xmlns:mc="http://schemas.openxmlformats.org/markup-compatibility/2006">
          <mc:Choice Requires="x14">
            <x14:filter val="N° 4 AUTORIZACIÓN  DE INCREMENTO DE FLOTA_x000a_N° 11 AMPLIACIÓN DE PERMISO DE PESCA EN EL EXTREMO REFERIDO A LA CAPACIDAD DE BODEGA, VÍA INCREMENTO DE FLOTA AUTORIZADO CONFORME A LOS PROCEDIMIENTOS 4.3 y 4.5_x000a_N° 68 ASOCIACIÓN O INCORPORACIÓN DEFINITIVA DEL PORCENTAJE MÁXIMO DE CAPTURA POR EMBARCACIÓN- PMCE DEL RECURSO ANCHOVETA, DE UNA   EMBARCACIÓN A OTRA(S) DEL MISMO ARMADOR"/>
            <x14:filter val="N° 4 AUTORIZACIÓN  DE INCREMENTO DE FLOTA_x000a_N° 68 ASOCIACIÓN O INCORPORACIÓN DEFINITIVA DEL PORCENTAJE MÁXIMO DE CAPTURA POR EMBARCACIÓN- PMCE DEL RECURSO ANCHOVETA, DE UNA   EMBARCACIÓN A OTRA(S) DEL MISMO ARMADOR"/>
            <x14:filter val="N° 62 AUTORIZACIÓN  DE INCREMENTO  DE FLOTA PARA LA EXTRACCIÓN INDUSTRIAL PESQUERA CON DESTINO AL CONSUMO HUMANO INDIRECTO_x000a_N° 68 ASOCIACIÓN O INCORPORACIÓN DEFINITIVA DEL PORCENTAJE MÁXIMO DE CAPTURA POR EMBARCACIÓN- PMCE DEL RECURSO ANCHOVETA, DE UNA   EMBARCACIÓN A OTRA(S) DEL MISMO ARMADOR"/>
            <x14:filter val="N° 68 ASOCIACIÓN O INCORPORACIÓN DEFINITIVA DEL PORCENTAJE MÁXIMO DE CAPTURA POR EMBARCACIÓN- PMCE DEL RECURSO ANCHOVETA, DE UNA   EMBARCACIÓN A OTRA(S) DEL MISMO ARMADOR"/>
          </mc:Choice>
          <mc:Fallback>
            <filter val="N° 4 AUTORIZACIÓN  DE INCREMENTO DE FLOTA_x000a_N° 68 ASOCIACIÓN O INCORPORACIÓN DEFINITIVA DEL PORCENTAJE MÁXIMO DE CAPTURA POR EMBARCACIÓN- PMCE DEL RECURSO ANCHOVETA, DE UNA   EMBARCACIÓN A OTRA(S) DEL MISMO ARMADOR"/>
            <filter val="N° 68 ASOCIACIÓN O INCORPORACIÓN DEFINITIVA DEL PORCENTAJE MÁXIMO DE CAPTURA POR EMBARCACIÓN- PMCE DEL RECURSO ANCHOVETA, DE UNA   EMBARCACIÓN A OTRA(S) DEL MISMO ARMADOR"/>
          </mc:Fallback>
        </mc:AlternateContent>
      </filters>
    </filterColumn>
  </autoFilter>
  <mergeCells count="1">
    <mergeCell ref="A1:M1"/>
  </mergeCells>
  <hyperlinks>
    <hyperlink ref="F5" r:id="rId1" xr:uid="{AA4DB234-0521-40E2-80AE-9F38BA05D911}"/>
    <hyperlink ref="F6" r:id="rId2" xr:uid="{BE184341-2BD5-4434-A8AE-5D798E79DFDE}"/>
    <hyperlink ref="F7" r:id="rId3" xr:uid="{33B89713-FF44-45E3-8392-9AAA0F881655}"/>
    <hyperlink ref="F8" r:id="rId4" xr:uid="{A49BBB71-2EE4-4DB7-A5EB-2C5C5D17B1EC}"/>
    <hyperlink ref="F9" r:id="rId5" xr:uid="{A1E33BF1-2DD1-44B0-B494-DB26E398E90F}"/>
    <hyperlink ref="F10" r:id="rId6" xr:uid="{D921F0BC-8BB2-46BE-B2B4-46E73F046D11}"/>
    <hyperlink ref="F11" r:id="rId7" xr:uid="{F7C4CC83-39B6-436E-9859-0BB2762091DE}"/>
    <hyperlink ref="F12" r:id="rId8" xr:uid="{C61B183C-4520-41D0-B119-B9D16340363C}"/>
    <hyperlink ref="F13" r:id="rId9" xr:uid="{D848B0CB-A1D8-44A2-AED0-5E9BC5CDCB04}"/>
    <hyperlink ref="F14" r:id="rId10" xr:uid="{F4B21492-7EAB-4F10-9721-8EAE09EB1E7D}"/>
    <hyperlink ref="F15" r:id="rId11" xr:uid="{D5AE2736-68F6-496B-9576-B505235B9221}"/>
    <hyperlink ref="F16" r:id="rId12" xr:uid="{C3E7E931-09B3-4EF0-BF0B-CB59093584D9}"/>
    <hyperlink ref="F17" r:id="rId13" xr:uid="{D7AA62DF-CA2A-4583-A247-12003BE4743E}"/>
    <hyperlink ref="F18" r:id="rId14" xr:uid="{D019CA08-A95E-45D9-8E83-9F5808858FF1}"/>
    <hyperlink ref="F19" r:id="rId15" xr:uid="{B831FAC0-7D7A-4866-9937-2CD114BB8066}"/>
    <hyperlink ref="F20" r:id="rId16" xr:uid="{B8233A3B-5D87-41DF-BEAC-2C43E3E0C014}"/>
    <hyperlink ref="F21" r:id="rId17" xr:uid="{3D4A2911-DAD4-43D9-84F8-A0BCD960E0FC}"/>
    <hyperlink ref="F22" r:id="rId18" xr:uid="{C34CEC4F-ACBD-45E7-ADC5-EF7BB8207803}"/>
    <hyperlink ref="F23" r:id="rId19" xr:uid="{047902D1-1938-4B0B-8D35-9C2571E34196}"/>
    <hyperlink ref="F24" r:id="rId20" xr:uid="{9CB0F25D-C0DA-4189-95EC-DB3DAAB4ED8E}"/>
    <hyperlink ref="F25" r:id="rId21" xr:uid="{FE05CBF5-1400-4E9B-BEB0-C69604549A1B}"/>
    <hyperlink ref="F26" r:id="rId22" xr:uid="{81326096-FBD0-42AD-99FB-07B37CAF3EB0}"/>
    <hyperlink ref="F28" r:id="rId23" xr:uid="{A2A6C25B-0302-4AC5-B964-013E7C96C4D7}"/>
    <hyperlink ref="F29" r:id="rId24" xr:uid="{4EE32A07-7688-4D86-A8A5-B7B422DEDB33}"/>
    <hyperlink ref="F30" r:id="rId25" xr:uid="{C84AA4D0-9CA1-496C-838D-5939B76E4B11}"/>
    <hyperlink ref="F31" r:id="rId26" xr:uid="{EA657A17-B982-4B8A-8E76-B1841A9990CD}"/>
    <hyperlink ref="F27" r:id="rId27" xr:uid="{ABC5D6C3-5F66-46E7-AF11-4374040BA634}"/>
    <hyperlink ref="F32" r:id="rId28" xr:uid="{70F296C6-C59F-4231-9139-3C1C7C9CC5B6}"/>
    <hyperlink ref="F33" r:id="rId29" xr:uid="{CE18DED6-0D43-4BEF-AAD2-DB11F888052C}"/>
    <hyperlink ref="F34" r:id="rId30" xr:uid="{7C0367BB-9659-4C8D-B975-13A893459995}"/>
    <hyperlink ref="F35" r:id="rId31" xr:uid="{9740BCC7-7DC3-448E-A6A1-B5511E0EAA7F}"/>
    <hyperlink ref="F36" r:id="rId32" xr:uid="{E0D27A47-321B-406A-88B8-A35BA38D00E5}"/>
    <hyperlink ref="F37" r:id="rId33" xr:uid="{F93436BC-0605-445B-A551-1D01B9D557ED}"/>
    <hyperlink ref="F38" r:id="rId34" xr:uid="{451AA547-E93F-4C7A-B1C6-31EC3F806DC4}"/>
    <hyperlink ref="F39" r:id="rId35" xr:uid="{6D931E50-F925-43A4-B275-7C60E51F389A}"/>
    <hyperlink ref="F40" r:id="rId36" xr:uid="{A37415EE-E6A8-4C40-9753-2833FEB887B5}"/>
    <hyperlink ref="F41" r:id="rId37" xr:uid="{1825154D-A01D-419F-ABAA-4C41CB7C68AC}"/>
    <hyperlink ref="F42" r:id="rId38" xr:uid="{37738969-FE95-4534-9D8D-95201A9E3935}"/>
    <hyperlink ref="F43" r:id="rId39" xr:uid="{E3297BF7-E265-4D39-A30E-ABDD5FA482D4}"/>
    <hyperlink ref="F44" r:id="rId40" xr:uid="{369102F4-339D-43B3-8C4C-892923E01D8A}"/>
    <hyperlink ref="F45" r:id="rId41" xr:uid="{AEF91E2E-1117-40E4-9E40-CE3F013D41C2}"/>
    <hyperlink ref="F46" r:id="rId42" xr:uid="{22939F9D-196C-4BE4-B5C9-29F2B9C6108D}"/>
    <hyperlink ref="F47" r:id="rId43" xr:uid="{F029D102-678A-472E-BD51-A94F86401EE3}"/>
    <hyperlink ref="F48" r:id="rId44" xr:uid="{5FEDE569-AAD8-420F-B185-158283B35D73}"/>
    <hyperlink ref="F49" r:id="rId45" xr:uid="{229D4925-05F0-4ACF-B831-E3055AD61DB1}"/>
    <hyperlink ref="F50" r:id="rId46" xr:uid="{DC861F62-BFF6-43CE-BACB-99F38935DA5C}"/>
    <hyperlink ref="F51" r:id="rId47" xr:uid="{70DD5F31-D9AE-4949-9202-7180D1A7F530}"/>
    <hyperlink ref="F52" r:id="rId48" xr:uid="{06CD2268-E3A7-4D43-A1E1-A4A09F1A4B3B}"/>
    <hyperlink ref="F53" r:id="rId49" xr:uid="{F6C3DD37-80F6-45BB-85B2-38AC934136F9}"/>
    <hyperlink ref="F54" r:id="rId50" xr:uid="{68E81E99-6811-4CDD-9036-4CA9C83E92AF}"/>
    <hyperlink ref="F55" r:id="rId51" xr:uid="{36394326-8583-49D8-A95B-7BD277839D62}"/>
    <hyperlink ref="F56" r:id="rId52" xr:uid="{B46B6CBA-25D9-4944-A358-E007D2D66A3C}"/>
    <hyperlink ref="F57" r:id="rId53" xr:uid="{503D6675-AF71-4C75-8AD1-23219F0B9134}"/>
    <hyperlink ref="F58" r:id="rId54" xr:uid="{DCDAFB83-A205-43F6-AEBA-E1C53F7A7CC7}"/>
    <hyperlink ref="F59" r:id="rId55" xr:uid="{16DB6E99-6DF4-4210-9623-BA1AA58CA87A}"/>
    <hyperlink ref="F60" r:id="rId56" xr:uid="{E6AF82A0-12DE-4F1A-8B50-A09C2D78EF62}"/>
    <hyperlink ref="F61" r:id="rId57" xr:uid="{C50BAD20-831C-42FA-A89A-4B3FD0754069}"/>
    <hyperlink ref="F62" r:id="rId58" xr:uid="{BE009BDA-2371-4A82-B91A-FAC0D0F114DA}"/>
    <hyperlink ref="F63" r:id="rId59" xr:uid="{1FB69849-86E6-4218-B59B-5EB884AFD492}"/>
    <hyperlink ref="F64" r:id="rId60" xr:uid="{31BD0C2D-FD18-496D-994B-872AE2FBBB79}"/>
    <hyperlink ref="F65" r:id="rId61" xr:uid="{E29AA82D-0B5B-4CA5-9C96-F75A53D07571}"/>
    <hyperlink ref="F66" r:id="rId62" xr:uid="{FE12368F-6BCC-44D8-8C0C-09907056E561}"/>
    <hyperlink ref="F67" r:id="rId63" xr:uid="{2A5CB56A-6537-4EDA-ACBB-95C021A70D7C}"/>
    <hyperlink ref="F68" r:id="rId64" xr:uid="{1A4C994C-4F09-4358-BECA-E4BE2684B853}"/>
    <hyperlink ref="F69" r:id="rId65" xr:uid="{F9FF218D-A794-4C39-80C0-BB3420CD4E7D}"/>
    <hyperlink ref="F70" r:id="rId66" xr:uid="{679C7C85-45B4-4FED-A0CA-D3C7BBBDF844}"/>
    <hyperlink ref="F71" r:id="rId67" xr:uid="{BD24103E-983F-46FB-AECD-C5F55F362356}"/>
    <hyperlink ref="F72" r:id="rId68" xr:uid="{576B1B23-938D-4981-9198-551B426E6848}"/>
    <hyperlink ref="F73" r:id="rId69" xr:uid="{1BB47D85-567C-48BB-AEF7-8023B18B2E91}"/>
    <hyperlink ref="F74" r:id="rId70" xr:uid="{610CF1B8-DE70-4481-9552-82C6CF24BB44}"/>
    <hyperlink ref="F75" r:id="rId71" xr:uid="{0225D9F2-27CC-4BD1-A6CC-C3F8E0A14134}"/>
    <hyperlink ref="F76" r:id="rId72" xr:uid="{CCE2FEDE-58C2-4D61-B53C-02FAF39FF5B5}"/>
    <hyperlink ref="F77" r:id="rId73" xr:uid="{FE00C176-A75D-4EE4-9A7B-DF4086D0171F}"/>
    <hyperlink ref="F78" r:id="rId74" xr:uid="{C8D5A0EE-BEE8-4244-B105-E0EA7C6352BD}"/>
    <hyperlink ref="F79" r:id="rId75" xr:uid="{FD7D97FE-BAA6-4792-A5F2-DCE1E92B3941}"/>
    <hyperlink ref="F80" r:id="rId76" xr:uid="{C2F6265A-4643-4CD2-B7B1-E8DD8119F1FD}"/>
    <hyperlink ref="F81" r:id="rId77" xr:uid="{5244BB97-6F79-447A-BA9C-F23D6B65C3B0}"/>
    <hyperlink ref="F82" r:id="rId78" xr:uid="{886EE652-6F67-42DB-AC93-DDF163B5DEDF}"/>
    <hyperlink ref="F83" r:id="rId79" xr:uid="{53C23BE2-9982-4567-AB3D-8E9A2FB38513}"/>
    <hyperlink ref="F84" r:id="rId80" xr:uid="{A61A2396-1AEA-4B0F-8B24-01CFA4FFDE72}"/>
    <hyperlink ref="F85" r:id="rId81" xr:uid="{2A8F5749-B0B4-4839-8104-F0676C64F5C8}"/>
    <hyperlink ref="F86" r:id="rId82" xr:uid="{41F8854E-02F9-4A7C-921E-94355027482A}"/>
    <hyperlink ref="F87" r:id="rId83" xr:uid="{6E6AF02E-570D-4C69-8754-972F45349137}"/>
    <hyperlink ref="F88" r:id="rId84" xr:uid="{A87FC907-FC39-4263-8966-C201B0A4BF63}"/>
    <hyperlink ref="F89" r:id="rId85" xr:uid="{1E415618-E2EA-4974-925E-F34CD1BECA5C}"/>
    <hyperlink ref="F90" r:id="rId86" xr:uid="{43D454F2-F639-472C-90CC-023054546030}"/>
    <hyperlink ref="F91" r:id="rId87" xr:uid="{896E5106-AE6C-44B9-B982-3D73883CBDB3}"/>
    <hyperlink ref="F92" r:id="rId88" xr:uid="{9E1DE540-73D7-4A85-BA2F-2302F0605506}"/>
    <hyperlink ref="F93" r:id="rId89" xr:uid="{FC600C6B-35E4-4377-BC74-925C26AF0040}"/>
    <hyperlink ref="F94" r:id="rId90" xr:uid="{678286E7-44EF-431F-BCBE-5D014537B762}"/>
    <hyperlink ref="F95" r:id="rId91" xr:uid="{3C7B9F4D-A07F-4878-B9E5-19E14E4FE4C3}"/>
    <hyperlink ref="F96" r:id="rId92" xr:uid="{4DF3E619-11E5-4F1B-9A56-B7F7712CD78A}"/>
    <hyperlink ref="F97" r:id="rId93" xr:uid="{0DF2F7EC-9D8C-427A-B337-CE3126EA1E4D}"/>
    <hyperlink ref="F98" r:id="rId94" xr:uid="{FABF79D3-456E-4F69-B30C-A0E0AFAF58D3}"/>
    <hyperlink ref="F99" r:id="rId95" xr:uid="{2F03E133-BE6B-4A9C-BF51-C9E583A16F50}"/>
    <hyperlink ref="F100" r:id="rId96" xr:uid="{0B6989BF-7854-47BD-9007-EC879171D739}"/>
    <hyperlink ref="F101" r:id="rId97" xr:uid="{ABC27B97-D15F-4109-B8A3-3CADE563A358}"/>
    <hyperlink ref="F102" r:id="rId98" xr:uid="{684D67CD-001F-440D-ABC7-EBBA021B7D80}"/>
    <hyperlink ref="F103" r:id="rId99" xr:uid="{929B8E66-1663-4FD0-8EE2-B3C77872DF14}"/>
    <hyperlink ref="F104" r:id="rId100" xr:uid="{F26C979C-AB41-4A21-9B37-A8E30C72B391}"/>
    <hyperlink ref="F105" r:id="rId101" xr:uid="{101A1B82-8F0C-4A71-AB28-9C2413FCFD9B}"/>
    <hyperlink ref="F106" r:id="rId102" xr:uid="{EFF73EC6-0B60-41AF-8576-F97B7002604E}"/>
    <hyperlink ref="F107" r:id="rId103" xr:uid="{416F539E-CB9C-4BED-AD12-47B3859061E0}"/>
    <hyperlink ref="F108" r:id="rId104" xr:uid="{8D161E9D-920C-493A-B778-F4A70EEA0DE2}"/>
    <hyperlink ref="F109" r:id="rId105" xr:uid="{0A70C45E-4848-4600-8847-8948631E7D55}"/>
    <hyperlink ref="F110" r:id="rId106" xr:uid="{0DF43FB2-1D89-4F40-A8DC-35EF02B3780E}"/>
    <hyperlink ref="F111" r:id="rId107" xr:uid="{3B989209-1A9E-4B2E-B3F8-4D3D093A2D56}"/>
    <hyperlink ref="F112" r:id="rId108" xr:uid="{00B9743F-77AF-4DCF-A0D8-2189326CBB33}"/>
    <hyperlink ref="F113" r:id="rId109" xr:uid="{900966CB-8573-4AC7-9A5A-1209508C94C1}"/>
    <hyperlink ref="F114" r:id="rId110" xr:uid="{5AFB1272-244B-4D85-BBB2-503B6E691738}"/>
    <hyperlink ref="F115" r:id="rId111" xr:uid="{46103308-42EB-440C-8050-E7A593615E77}"/>
    <hyperlink ref="F116" r:id="rId112" xr:uid="{976AED5E-DF58-4633-86A3-3F1A40B9D965}"/>
    <hyperlink ref="F117" r:id="rId113" xr:uid="{A368C169-03F3-4499-ABC0-17F2937539AE}"/>
    <hyperlink ref="F118" r:id="rId114" xr:uid="{1C0AE8DE-6A35-4EC8-9403-7B6111FC755C}"/>
    <hyperlink ref="F119" r:id="rId115" xr:uid="{48FEBF27-8F1C-4A58-A5D0-C8613533E3D5}"/>
    <hyperlink ref="F120" r:id="rId116" xr:uid="{EE652575-B0B9-4362-8CBA-392ED9E261D5}"/>
    <hyperlink ref="F121" r:id="rId117" xr:uid="{6E838F2C-91C3-4AC7-87D0-68E8417B11DE}"/>
    <hyperlink ref="F122" r:id="rId118" xr:uid="{C1B14AD8-A24C-4079-9C47-0C880B728195}"/>
    <hyperlink ref="F123" r:id="rId119" xr:uid="{C56DD375-4063-440F-A495-B92DFCFCADA0}"/>
    <hyperlink ref="F124" r:id="rId120" xr:uid="{897F063F-08CA-4593-80B7-7A064AC17446}"/>
    <hyperlink ref="F125" r:id="rId121" xr:uid="{15862D2E-D01D-4B30-B951-575B50018A4C}"/>
    <hyperlink ref="F126" r:id="rId122" xr:uid="{1414F50A-D3EB-4286-8A19-F788F6E2603C}"/>
    <hyperlink ref="F127" r:id="rId123" xr:uid="{838341F1-58E8-4267-8603-7E6CB316FCFD}"/>
    <hyperlink ref="F128" r:id="rId124" xr:uid="{0BB18DD5-FC58-4301-B94A-53C5C5B9354F}"/>
    <hyperlink ref="F129" r:id="rId125" xr:uid="{26EF4BB3-2411-47F4-BC6B-63AF9263E905}"/>
    <hyperlink ref="F130" r:id="rId126" xr:uid="{958586E5-FFB7-436C-BB43-C4B1433139E1}"/>
    <hyperlink ref="F131" r:id="rId127" xr:uid="{9D43A84F-8B39-4930-AEB4-A5356D3EC36A}"/>
    <hyperlink ref="F132" r:id="rId128" xr:uid="{E51310B9-1FDB-41C7-B853-09D84ADE2A69}"/>
    <hyperlink ref="F133" r:id="rId129" xr:uid="{4746EA8D-9FB2-44BC-A6A6-AF3C95E44657}"/>
    <hyperlink ref="F134" r:id="rId130" xr:uid="{32829D99-CC7F-4906-95D8-E3BA94908ED5}"/>
    <hyperlink ref="F135" r:id="rId131" xr:uid="{2538931B-7C03-4EA0-A099-833146F5EE8A}"/>
    <hyperlink ref="F136" r:id="rId132" xr:uid="{1AF4AB5C-99EB-47CE-859B-A188CEF61C74}"/>
    <hyperlink ref="F137" r:id="rId133" xr:uid="{F62F033B-389B-4A39-B2D7-83D8F44CB8CC}"/>
    <hyperlink ref="F138" r:id="rId134" xr:uid="{D8E70D1A-FBDC-4C53-A5BA-C986FB8117E9}"/>
    <hyperlink ref="F139" r:id="rId135" xr:uid="{EC348C54-03E7-44DE-BC83-81AD6CFCF95A}"/>
    <hyperlink ref="F140" r:id="rId136" xr:uid="{8FA07DA2-3E6F-491F-AB95-04B767FE7D0E}"/>
    <hyperlink ref="F141" r:id="rId137" xr:uid="{60B20AFC-C72C-4AB5-9003-18CBD36A27EE}"/>
    <hyperlink ref="F142" r:id="rId138" xr:uid="{8CCCDB5E-7318-42C8-95E5-A0EC5886D205}"/>
    <hyperlink ref="F143:F145" r:id="rId139" display="138-2018-PRODUCE/DGPCHDI" xr:uid="{ACD7F460-69D2-46CD-B4CA-AAA058C5FCAC}"/>
    <hyperlink ref="F146" r:id="rId140" xr:uid="{9F4B0CFF-F557-49F5-88EB-55E0D10F08B3}"/>
    <hyperlink ref="F147:F154" r:id="rId141" display="138-2018-PRODUCE/DGPCHDI" xr:uid="{8DCDB3B4-9BD0-497A-8F9E-A59114781D63}"/>
    <hyperlink ref="F155" r:id="rId142" xr:uid="{6DB8C441-14CD-4BD2-A0D0-574BB0379500}"/>
    <hyperlink ref="F156" r:id="rId143" xr:uid="{F498370E-E6B5-46CB-B659-4C5D04AEF3A6}"/>
    <hyperlink ref="F157" r:id="rId144" xr:uid="{2F2D914C-262E-4FD9-8600-244597DE04A7}"/>
    <hyperlink ref="F158" r:id="rId145" xr:uid="{70F75F80-EF6C-4807-8067-0FF6C5C0C8CE}"/>
    <hyperlink ref="F159" r:id="rId146" xr:uid="{21CB419D-C2A0-4301-90FD-EFC6B7254187}"/>
    <hyperlink ref="F160" r:id="rId147" xr:uid="{FF162272-DF8D-459A-A019-1C50C433720C}"/>
    <hyperlink ref="F161" r:id="rId148" xr:uid="{8CFF3D66-229D-44D6-9855-758BF5286BF7}"/>
    <hyperlink ref="F162" r:id="rId149" xr:uid="{0B97E617-9191-4DDE-89B9-C8593F91AC0B}"/>
    <hyperlink ref="F163" r:id="rId150" xr:uid="{FB7BC4F7-5107-4E7A-A2EB-7E2AEBDB920E}"/>
    <hyperlink ref="F164" r:id="rId151" xr:uid="{B8DAE9E4-922D-434D-B70E-3903FE2B901B}"/>
    <hyperlink ref="F165" r:id="rId152" xr:uid="{8C873C47-8843-4618-9D0F-6F78CFAD124E}"/>
    <hyperlink ref="F143" r:id="rId153" xr:uid="{CE2E90C7-9B20-4FE1-A4BE-B91D90A0A450}"/>
    <hyperlink ref="F144" r:id="rId154" xr:uid="{3BE5F915-4A96-4080-BB4A-FDFC997AC762}"/>
    <hyperlink ref="F145" r:id="rId155" xr:uid="{A23C5794-B597-48DC-94DA-5D247B4E3754}"/>
    <hyperlink ref="F147" r:id="rId156" xr:uid="{39A1C228-556C-4E7C-822E-2FA2124C1E67}"/>
    <hyperlink ref="F148" r:id="rId157" xr:uid="{C7818527-1362-4E96-AC2D-22F5C8C4051B}"/>
    <hyperlink ref="F149" r:id="rId158" xr:uid="{8C62016C-DC90-46B3-9C45-8E073D739C17}"/>
    <hyperlink ref="F150" r:id="rId159" xr:uid="{E054B993-6801-42E3-B8C8-92BA92E80519}"/>
    <hyperlink ref="F151" r:id="rId160" xr:uid="{9CECFB89-2DF6-4740-BE8D-19E9B0024671}"/>
    <hyperlink ref="F152" r:id="rId161" xr:uid="{B955DE30-CF67-4B72-A1B2-C8905CB3F9E7}"/>
    <hyperlink ref="F153" r:id="rId162" xr:uid="{6D98CB3D-5ECB-4815-BBAA-DC64B97CC09D}"/>
    <hyperlink ref="F154" r:id="rId163" xr:uid="{3F7E8CA0-08DB-40EE-AFF9-3A048943A5F2}"/>
    <hyperlink ref="F166" r:id="rId164" xr:uid="{835592F1-464C-4F46-8990-06D556F07A1D}"/>
    <hyperlink ref="F167" r:id="rId165" xr:uid="{CFFB1F8E-5115-483F-8765-C9F28EB373D5}"/>
    <hyperlink ref="F168" r:id="rId166" xr:uid="{6FE4B711-8DD4-4065-A49F-20D42E075A5F}"/>
    <hyperlink ref="F169" r:id="rId167" xr:uid="{EDD9EE22-B8B5-4432-8CA6-7C5811EA494B}"/>
    <hyperlink ref="F170" r:id="rId168" xr:uid="{9430B608-2891-4A32-BAFA-18909326F59B}"/>
    <hyperlink ref="F171" r:id="rId169" xr:uid="{9A55D1B4-6299-4D31-9490-E702E7AB8958}"/>
    <hyperlink ref="F172" r:id="rId170" xr:uid="{D4F76DD4-B0E5-4142-80D4-A214FA10B91D}"/>
    <hyperlink ref="F173" r:id="rId171" xr:uid="{5CD0DC14-DC9E-4377-B167-94DBFA6C6C6B}"/>
    <hyperlink ref="F174" r:id="rId172" xr:uid="{18101842-D688-43D7-95F4-3BBEFD0B8B1D}"/>
    <hyperlink ref="F175" r:id="rId173" xr:uid="{D59C1CCF-047F-459A-90F5-2788B19B4356}"/>
    <hyperlink ref="F176" r:id="rId174" xr:uid="{57E92BCC-EED7-414C-AF20-31570DB12D3C}"/>
    <hyperlink ref="F177" r:id="rId175" xr:uid="{A66ED4CD-2B8A-47FB-80C2-F8A188C9C524}"/>
    <hyperlink ref="F178" r:id="rId176" xr:uid="{7F6EFF24-6AA1-4DB8-A7A3-4F0AAE188DF1}"/>
    <hyperlink ref="F179" r:id="rId177" xr:uid="{DE17B337-CBA0-46D0-82D0-29A86A48F4CF}"/>
    <hyperlink ref="F180" r:id="rId178" xr:uid="{EA567D89-A47D-49E1-99F5-E9C095F27218}"/>
    <hyperlink ref="F181" r:id="rId179" xr:uid="{FBCBE989-EC85-4ACC-9177-74AF85FC97D3}"/>
    <hyperlink ref="F182" r:id="rId180" xr:uid="{9EACDBAB-6E9F-4481-A749-A06D8911C76E}"/>
    <hyperlink ref="F183" r:id="rId181" xr:uid="{AAF3F3B1-3C42-4442-9957-8ECEC5AAAE70}"/>
    <hyperlink ref="F184" r:id="rId182" xr:uid="{12E42CCF-16D9-4689-9BC8-EC85CDDE9C09}"/>
    <hyperlink ref="F185" r:id="rId183" xr:uid="{C88E8992-0EF4-4A1B-BB29-3CF799F1586C}"/>
    <hyperlink ref="F186" r:id="rId184" xr:uid="{EB3FD89C-FC03-4A9D-A1D3-6E212266FD65}"/>
    <hyperlink ref="F187" r:id="rId185" xr:uid="{5274F072-D938-40AC-A2F3-4090E4FA4706}"/>
    <hyperlink ref="F188" r:id="rId186" xr:uid="{CE0B1FF0-ED68-4AD6-9754-854E21605966}"/>
    <hyperlink ref="F189" r:id="rId187" xr:uid="{C9C9EB61-77AC-4D1C-BEAB-116BB52EAD8F}"/>
    <hyperlink ref="F190" r:id="rId188" xr:uid="{A09F0B63-F00B-42A3-9628-D6541845FB33}"/>
    <hyperlink ref="F191" r:id="rId189" xr:uid="{D229418B-1973-4611-A6B7-0D123DA53279}"/>
    <hyperlink ref="F192" r:id="rId190" xr:uid="{8E56FF49-971D-40C3-86D1-979BD89168C1}"/>
    <hyperlink ref="F193" r:id="rId191" xr:uid="{C0C7AFA0-C198-4CD1-9769-46C63892D2E7}"/>
    <hyperlink ref="F194" r:id="rId192" xr:uid="{7FCE4220-B414-4C86-8FDB-60323F68E620}"/>
    <hyperlink ref="F195" r:id="rId193" xr:uid="{1BD83C70-D399-4F2F-9F9B-286ADF52DB92}"/>
    <hyperlink ref="F196" r:id="rId194" xr:uid="{55E06158-B1BA-401D-A218-98547A5DD5C1}"/>
    <hyperlink ref="F197" r:id="rId195" xr:uid="{C2E156D6-AAB1-4C27-9ABF-C10EF05826DD}"/>
    <hyperlink ref="F198" r:id="rId196" xr:uid="{5660EF2D-ABE5-4F72-86CD-E4476D1299EB}"/>
    <hyperlink ref="F199" r:id="rId197" xr:uid="{5084A7EE-1913-4E67-8925-7F7A8F6AEA22}"/>
    <hyperlink ref="F200" r:id="rId198" xr:uid="{47FDFB2D-4A07-455E-9444-E60B30CACA37}"/>
    <hyperlink ref="F201" r:id="rId199" xr:uid="{114E92E5-81CD-46B2-B6B5-B53ED9E44AAD}"/>
    <hyperlink ref="F202" r:id="rId200" xr:uid="{EF911776-A0EB-41B3-8569-86CD083DFB08}"/>
    <hyperlink ref="F203" r:id="rId201" xr:uid="{6CAE06C5-57C4-41F4-BD18-05752CB4B8EE}"/>
    <hyperlink ref="F204" r:id="rId202" xr:uid="{6B9B8C1D-E03E-4FBD-9C39-5973CA750E2C}"/>
    <hyperlink ref="F205" r:id="rId203" xr:uid="{D0EC3291-11C7-4DDE-97DF-668BFCBE49CF}"/>
    <hyperlink ref="F206" r:id="rId204" xr:uid="{2899D478-1400-40CD-8F39-096C55422993}"/>
    <hyperlink ref="F207" r:id="rId205" xr:uid="{7F5BE5B1-6216-4712-89A1-4342199CBF80}"/>
    <hyperlink ref="F208" r:id="rId206" xr:uid="{B944C6B8-EC91-4CA9-8EEA-FCCA06B765ED}"/>
    <hyperlink ref="F209" r:id="rId207" xr:uid="{B8116A06-601B-435C-AE7A-D4EAEE4C733C}"/>
    <hyperlink ref="F210" r:id="rId208" xr:uid="{BA63C93E-81CC-46E2-AF96-05453B1D01F1}"/>
    <hyperlink ref="F211" r:id="rId209" xr:uid="{3F3BA9B4-25A4-4190-821A-386E6955E662}"/>
    <hyperlink ref="F212" r:id="rId210" xr:uid="{AFFFF739-B814-4539-A460-D29B032F4DB3}"/>
    <hyperlink ref="F213" r:id="rId211" xr:uid="{B793DF57-678D-4922-84C8-49ECB3C8CC10}"/>
    <hyperlink ref="F214" r:id="rId212" xr:uid="{65C39BE2-039D-4E55-BC0F-341EF4090357}"/>
    <hyperlink ref="F215" r:id="rId213" xr:uid="{8FAE71F9-F2FF-4E8E-A126-12690A40E7DE}"/>
    <hyperlink ref="F216" r:id="rId214" xr:uid="{4281802D-0AA0-4CC2-AF9F-4EED99C7C669}"/>
    <hyperlink ref="F217" r:id="rId215" xr:uid="{11896DD0-59A4-466E-BE00-FE48D6E0205F}"/>
    <hyperlink ref="F218" r:id="rId216" xr:uid="{577D8247-4560-4344-81D1-9C3657F00610}"/>
    <hyperlink ref="F219" r:id="rId217" xr:uid="{AC40174E-CB36-45D8-B1C9-E780B447011A}"/>
    <hyperlink ref="F220" r:id="rId218" xr:uid="{C4EA2309-AB0B-481A-A9F3-F9CAAA4D8045}"/>
    <hyperlink ref="F221" r:id="rId219" xr:uid="{8124E969-16AE-4AD8-BC21-8596285DA5FD}"/>
    <hyperlink ref="F223" r:id="rId220" xr:uid="{3C7380BF-1E55-4E54-92B9-265770464C65}"/>
    <hyperlink ref="F224" r:id="rId221" xr:uid="{0AEE9FD4-950A-4562-9346-2536AE274E21}"/>
    <hyperlink ref="F225" r:id="rId222" xr:uid="{B4B873E1-5E04-491B-B613-20A0D31A98B9}"/>
    <hyperlink ref="F222" r:id="rId223" xr:uid="{C3E0FA71-7CC6-4879-8894-067DAE5415CB}"/>
    <hyperlink ref="F226" r:id="rId224" xr:uid="{7FED79FF-87CD-4C8E-8252-33F76A0B24E5}"/>
    <hyperlink ref="F227" r:id="rId225" xr:uid="{67492D79-0765-492A-81F4-B3389BA51D10}"/>
    <hyperlink ref="F228" r:id="rId226" xr:uid="{8BEF994C-808F-486B-A0B8-99F6B102D94F}"/>
    <hyperlink ref="F229" r:id="rId227" xr:uid="{F229753A-A92B-47EA-A40E-3ABF71CED4E4}"/>
    <hyperlink ref="F230" r:id="rId228" xr:uid="{FC72F3E9-0F82-4265-963C-D01A0E4D0E53}"/>
    <hyperlink ref="F231" r:id="rId229" xr:uid="{EBEE9A6C-F652-4E9E-A359-E3CDCCCC26E7}"/>
    <hyperlink ref="F232" r:id="rId230" xr:uid="{CEFE9A88-5673-4192-8741-2D17A7094E7F}"/>
    <hyperlink ref="F233" r:id="rId231" xr:uid="{70DA7CFB-C2DD-476A-A1F8-C80935DDED5A}"/>
    <hyperlink ref="F234" r:id="rId232" xr:uid="{7AC59667-AB1D-4F28-B8C3-8A7F62624D11}"/>
    <hyperlink ref="F235" r:id="rId233" xr:uid="{362D24DB-1812-44A6-967F-50770E77ECEA}"/>
    <hyperlink ref="F236" r:id="rId234" xr:uid="{2EDC0954-10DA-4014-9182-30E84A6F236B}"/>
    <hyperlink ref="F237" r:id="rId235" xr:uid="{0367FCE8-3EEA-4729-897D-E4EC2E9B1F38}"/>
    <hyperlink ref="F238" r:id="rId236" xr:uid="{2FE4294D-21A8-4003-A6C9-FB77424312CE}"/>
    <hyperlink ref="F239" r:id="rId237" xr:uid="{005F13E7-7175-4431-877E-B5FCDFD1BC7D}"/>
    <hyperlink ref="F240" r:id="rId238" xr:uid="{29204170-91CC-41F9-9243-4CDE9778C57A}"/>
    <hyperlink ref="F241" r:id="rId239" xr:uid="{CAD76C1D-A62F-46D7-A97B-B718F9E682B9}"/>
    <hyperlink ref="F242" r:id="rId240" xr:uid="{6E9BA38F-061C-4A62-A1F3-1A50C52D5108}"/>
    <hyperlink ref="F243" r:id="rId241" xr:uid="{AE10BC0E-C7FF-434D-A704-C069DCC1FD8B}"/>
    <hyperlink ref="F244" r:id="rId242" xr:uid="{7923B170-20C0-4890-9372-7BBD33F0E1B6}"/>
    <hyperlink ref="F245" r:id="rId243" xr:uid="{B525E862-92B8-4954-AC55-178AB05CF2EB}"/>
    <hyperlink ref="F246" r:id="rId244" xr:uid="{46046795-868E-49B7-99C2-0C38EAE91B20}"/>
    <hyperlink ref="F247" r:id="rId245" xr:uid="{6854003E-D52B-4FD7-94FE-C8E8586C192F}"/>
    <hyperlink ref="F248" r:id="rId246" xr:uid="{3FD23C66-89F7-4439-A532-09E8A8B9B78F}"/>
    <hyperlink ref="F249" r:id="rId247" xr:uid="{4620F7F6-3BA7-44B6-B55C-935F3B4101AE}"/>
    <hyperlink ref="F250" r:id="rId248" xr:uid="{D2DEF2C9-6984-4014-A622-5D75D4E86412}"/>
    <hyperlink ref="F251" r:id="rId249" xr:uid="{DB3D6A10-6204-4C8B-974E-E648833A5C7A}"/>
    <hyperlink ref="F252" r:id="rId250" xr:uid="{101046C5-424A-4C25-B38C-D5B5E99E7668}"/>
    <hyperlink ref="F253" r:id="rId251" xr:uid="{85C633F2-83F9-46C8-9ED4-0874AC1F8EAB}"/>
    <hyperlink ref="F254" r:id="rId252" xr:uid="{5A8D6004-2ACC-40F6-98FF-9F88BD2C6E22}"/>
    <hyperlink ref="F255" r:id="rId253" xr:uid="{7E855D1E-6932-4D86-AE08-F0844D33B370}"/>
    <hyperlink ref="F256" r:id="rId254" xr:uid="{4D61DE59-DCD8-41C9-8F07-E20DF8C6DEA7}"/>
    <hyperlink ref="F257" r:id="rId255" xr:uid="{D88CB3F6-DFA8-4FD9-919B-2345D7F255DD}"/>
    <hyperlink ref="F258" r:id="rId256" xr:uid="{638A50A7-97FB-4E0E-A5FF-08791A73D448}"/>
    <hyperlink ref="F259" r:id="rId257" xr:uid="{A2CCDA7A-48D0-40FA-AD74-21C6893CAA5D}"/>
    <hyperlink ref="F260" r:id="rId258" xr:uid="{615110BC-8F2D-40D6-BB53-96B5D8799C6F}"/>
    <hyperlink ref="F261" r:id="rId259" xr:uid="{D57D1C5F-0BA1-486E-94C5-C25A30761D87}"/>
    <hyperlink ref="F262" r:id="rId260" xr:uid="{CE82164A-6191-4EF4-A768-2AD4F4037D7A}"/>
    <hyperlink ref="F263" r:id="rId261" xr:uid="{A83FE969-DCBA-44C0-94A8-19BFF2454E29}"/>
    <hyperlink ref="F264" r:id="rId262" xr:uid="{C599E027-7935-49EE-875B-21521803510D}"/>
    <hyperlink ref="F265" r:id="rId263" xr:uid="{880091D6-82FF-4BEB-89CA-C2EC989E206A}"/>
    <hyperlink ref="F266" r:id="rId264" xr:uid="{7C0DA1B2-5C0C-4908-9A56-0B956530F335}"/>
    <hyperlink ref="F267" r:id="rId265" xr:uid="{B539BC2C-FAEB-4D9F-84B8-8489598F17D5}"/>
    <hyperlink ref="F268" r:id="rId266" xr:uid="{4864D2E5-08C2-4292-A21F-A69C3124AA21}"/>
    <hyperlink ref="F269" r:id="rId267" xr:uid="{A389CDDB-FC2B-40A9-9AD9-2B9424DC7F04}"/>
    <hyperlink ref="F270" r:id="rId268" xr:uid="{2213FA36-9BBB-4439-A647-6D0FA8E7DB28}"/>
    <hyperlink ref="F271" r:id="rId269" xr:uid="{90EE36F0-2D66-4349-8068-FE53A25DA886}"/>
    <hyperlink ref="F272" r:id="rId270" xr:uid="{3D691E98-B792-4A15-AF60-951647A9D7A5}"/>
    <hyperlink ref="F273" r:id="rId271" xr:uid="{68E980B4-5C79-486D-9ACF-1429562CC140}"/>
    <hyperlink ref="F274" r:id="rId272" xr:uid="{E2527987-036C-4FE0-A5B3-4AA6492679AF}"/>
    <hyperlink ref="F275" r:id="rId273" xr:uid="{547DC078-C7AC-46F8-AB88-7971EC2EC6E9}"/>
    <hyperlink ref="F276" r:id="rId274" xr:uid="{EAB3880B-3803-431B-A809-FE836DB79B69}"/>
    <hyperlink ref="F277" r:id="rId275" xr:uid="{F89E9634-1A82-487C-A67B-88FC27DD914E}"/>
    <hyperlink ref="F278" r:id="rId276" xr:uid="{587C8FF4-4567-4ABE-99D7-9042D4F86BE1}"/>
    <hyperlink ref="F279" r:id="rId277" xr:uid="{D7A12076-1276-4738-A76D-8915E4D0F103}"/>
    <hyperlink ref="F280" r:id="rId278" xr:uid="{326CCADC-EB78-42E0-87CA-179D58CEF284}"/>
    <hyperlink ref="F281" r:id="rId279" xr:uid="{D0D442AC-427C-4914-8072-2B48398EF440}"/>
    <hyperlink ref="F282" r:id="rId280" xr:uid="{396EE1B8-842B-47C6-A7FB-2669CEDD1D5B}"/>
    <hyperlink ref="F283" r:id="rId281" xr:uid="{D233F59C-C72D-409A-AB45-7912AD026D3E}"/>
    <hyperlink ref="F284" r:id="rId282" xr:uid="{41AF21E4-69A4-47F4-AE6A-B5B6B74AAC2C}"/>
    <hyperlink ref="F285" r:id="rId283" xr:uid="{C2940869-7128-433E-8720-A240959CC959}"/>
    <hyperlink ref="F286" r:id="rId284" xr:uid="{EBA28197-2AF7-404C-8221-2CE6702287BF}"/>
    <hyperlink ref="F287" r:id="rId285" xr:uid="{3A2E60A8-000D-4566-8307-66B33D345855}"/>
    <hyperlink ref="F288" r:id="rId286" xr:uid="{3C872BDB-D885-4749-B159-33554B499E15}"/>
    <hyperlink ref="F289" r:id="rId287" xr:uid="{B4EFE519-9409-4629-8261-5772A322A62A}"/>
    <hyperlink ref="F290" r:id="rId288" xr:uid="{18B86363-477D-4B41-AB61-6A0C37A680AD}"/>
    <hyperlink ref="F291" r:id="rId289" xr:uid="{0229B238-DCBC-44AD-B0D8-80DACBC22E9D}"/>
    <hyperlink ref="F292" r:id="rId290" xr:uid="{DE138C70-F8AB-45FE-9EFA-3087EA3A9681}"/>
    <hyperlink ref="F293" r:id="rId291" xr:uid="{DF83C9C7-E614-4B1C-94F7-8BB6D9774BAC}"/>
    <hyperlink ref="F294" r:id="rId292" xr:uid="{4CCE8F27-328C-4868-9A72-545DB25FD876}"/>
    <hyperlink ref="F295" r:id="rId293" xr:uid="{E9415069-C8DC-48E2-A0C3-F0E562FC6FD2}"/>
    <hyperlink ref="F296" r:id="rId294" xr:uid="{5FEBB1F7-B8F8-4261-8C01-CDC86270C39F}"/>
    <hyperlink ref="F297" r:id="rId295" xr:uid="{76D7E4BC-A566-4FCE-AD92-A57895FB222B}"/>
    <hyperlink ref="F298" r:id="rId296" xr:uid="{5B31803F-5F36-4CD1-BC6F-F84DC2896EF6}"/>
    <hyperlink ref="F299" r:id="rId297" display="273-2018-PRODUCE/DGPCHDI" xr:uid="{5E6B8BD3-6FC7-4C00-93F4-50981FBD038E}"/>
    <hyperlink ref="F300" r:id="rId298" xr:uid="{6879BF98-AD20-492B-81E1-55391AB4DA82}"/>
    <hyperlink ref="F301" r:id="rId299" xr:uid="{057E7B83-770D-45A9-BD7C-C6D991E25A60}"/>
    <hyperlink ref="F302" r:id="rId300" xr:uid="{76146173-E100-4036-ADB7-60D22D13951A}"/>
    <hyperlink ref="F303" r:id="rId301" xr:uid="{891C072C-C52B-47E2-9A9D-2113A7606D68}"/>
    <hyperlink ref="F304" r:id="rId302" xr:uid="{4CC3A87B-1635-41B4-9ABB-0DE26C569713}"/>
    <hyperlink ref="F305" r:id="rId303" xr:uid="{75DE6ADA-DF4D-4911-8DF4-9B12DB0563C2}"/>
    <hyperlink ref="F306" r:id="rId304" xr:uid="{112B1F6D-CC81-4147-84AC-BFB6CF8C4D4D}"/>
    <hyperlink ref="F307" r:id="rId305" xr:uid="{3AAA8110-2A99-4CA0-96A8-C7C03AE4CDB0}"/>
    <hyperlink ref="F308" r:id="rId306" xr:uid="{4E943AEB-965E-4E51-B7F5-9BC37A155DBE}"/>
    <hyperlink ref="F309" r:id="rId307" xr:uid="{63F1F921-E34F-4B7F-8DAB-E0E7631DDA30}"/>
    <hyperlink ref="F310" r:id="rId308" xr:uid="{243D626B-FEFE-4F86-8086-A0BE689DEC24}"/>
    <hyperlink ref="F311" r:id="rId309" xr:uid="{93EEA34F-1523-49A4-A325-DB71613CFDF3}"/>
    <hyperlink ref="F312" r:id="rId310" xr:uid="{1E408891-69BE-4A11-A9BF-ED9731B31119}"/>
    <hyperlink ref="F313" r:id="rId311" xr:uid="{41738A1C-901C-4626-A447-B4824F30075E}"/>
    <hyperlink ref="F314" r:id="rId312" xr:uid="{D2386059-FBDF-40CD-B6CF-5034118CE247}"/>
    <hyperlink ref="F315" r:id="rId313" xr:uid="{C1AD9E1D-9498-4556-86DA-467F20D5EE6D}"/>
    <hyperlink ref="F316" r:id="rId314" xr:uid="{55C11C5D-0784-46A8-8C7E-1012250DE2A8}"/>
    <hyperlink ref="F317" r:id="rId315" xr:uid="{C265223B-A696-425F-B822-34E207438E87}"/>
    <hyperlink ref="F318" r:id="rId316" xr:uid="{04DF529B-235A-4087-BCBD-1DCA7D62CCAE}"/>
    <hyperlink ref="F319" r:id="rId317" xr:uid="{5CE7562C-85F0-438D-BDB8-DB73076A0D40}"/>
    <hyperlink ref="F320" r:id="rId318" xr:uid="{77BEBAD8-7064-4AC9-B53E-CC89AAD303B2}"/>
    <hyperlink ref="F321" r:id="rId319" xr:uid="{94AFD764-6142-44C6-80D4-ECE2F3B37487}"/>
    <hyperlink ref="F322" r:id="rId320" xr:uid="{622B55B7-B040-40DA-BC2F-707838B6FEFD}"/>
    <hyperlink ref="F323" r:id="rId321" xr:uid="{2C89CFC8-330C-49C1-81A4-0072623CA516}"/>
    <hyperlink ref="F324" r:id="rId322" xr:uid="{D9AA46A6-9F60-468A-A607-F4C95ECA8CA7}"/>
    <hyperlink ref="F325" r:id="rId323" xr:uid="{07E19B73-EBBA-4120-9DBF-C8BE4CD566BD}"/>
    <hyperlink ref="F326" r:id="rId324" xr:uid="{AEFD2CEA-5F96-4E8B-90BB-346C657B54D9}"/>
    <hyperlink ref="F327" r:id="rId325" xr:uid="{8E1B7F59-A731-455F-935F-39AF6728C384}"/>
    <hyperlink ref="F328" r:id="rId326" xr:uid="{E9469B20-F92D-411C-B784-E45005011EFC}"/>
    <hyperlink ref="F329" r:id="rId327" xr:uid="{BB4FFAE0-276D-4DA7-9388-8937C787B1DE}"/>
    <hyperlink ref="F345" r:id="rId328" xr:uid="{F446A7CC-9757-4FFB-A07A-C9678147C267}"/>
    <hyperlink ref="F346" r:id="rId329" xr:uid="{AA853A4E-2024-4834-872E-56736CB8ABF5}"/>
    <hyperlink ref="F347" r:id="rId330" xr:uid="{0CD7FF11-EDA8-47A6-8251-B2B1AC1BBDBE}"/>
    <hyperlink ref="F348" r:id="rId331" display="335-2018-PRODUCE/DGPCHDI" xr:uid="{DBA08151-3C37-4F9F-9C28-0ABB777DC873}"/>
    <hyperlink ref="F349" r:id="rId332" xr:uid="{F4C0DE1E-1A33-45B9-8431-A0802189FAF3}"/>
    <hyperlink ref="F350" r:id="rId333" xr:uid="{FCD2FC7F-57C7-4E72-818B-9451ADF023EF}"/>
    <hyperlink ref="F351" r:id="rId334" xr:uid="{48BFB542-96FA-41BA-BCD0-DAD132D21F61}"/>
    <hyperlink ref="F352" r:id="rId335" xr:uid="{859FD67F-3488-4B07-A64A-2827B173B0FF}"/>
    <hyperlink ref="F353" r:id="rId336" xr:uid="{A095DB99-67D2-4283-B9C5-B18FBADEE386}"/>
    <hyperlink ref="F354" r:id="rId337" xr:uid="{6833A38D-0ED6-4B54-86DE-97B8AEB8C1A8}"/>
    <hyperlink ref="F355" r:id="rId338" xr:uid="{3F43C13A-4124-4D1D-BD88-86969B89E9F1}"/>
    <hyperlink ref="F356" r:id="rId339" xr:uid="{5CB57428-0E8A-4EDD-99B3-9938B7CFB1E6}"/>
    <hyperlink ref="F357" r:id="rId340" xr:uid="{04FC4FE1-9FE0-4A31-A444-18D709ED207D}"/>
    <hyperlink ref="F358" r:id="rId341" xr:uid="{88EC8A09-AF1F-4785-977D-C09A7347CA17}"/>
    <hyperlink ref="F359" r:id="rId342" xr:uid="{0FF2D900-24BA-4E40-9805-A03BB00A6DF4}"/>
    <hyperlink ref="F330" r:id="rId343" xr:uid="{211BEAAD-3155-4C25-B519-A6F82B92B756}"/>
    <hyperlink ref="F331" r:id="rId344" xr:uid="{E90354C2-1A7C-480E-9B42-AD1CF73F19A1}"/>
    <hyperlink ref="F332" r:id="rId345" xr:uid="{3B986E56-3CC7-4C35-AA6B-0896CA6DF436}"/>
    <hyperlink ref="F335" r:id="rId346" xr:uid="{0BB5D41C-8D62-4A26-B1B8-EE4D252A2436}"/>
    <hyperlink ref="F338" r:id="rId347" xr:uid="{B245F932-366D-4F4C-80A5-6B790387B195}"/>
    <hyperlink ref="F333" r:id="rId348" xr:uid="{7761EBB7-4D53-43F8-9A68-63DC9024036E}"/>
    <hyperlink ref="F336" r:id="rId349" xr:uid="{ADC55003-557F-405A-B832-28C78760EB7D}"/>
    <hyperlink ref="F339" r:id="rId350" xr:uid="{A6DD6F07-98EC-4742-A8FF-B00746FDD936}"/>
    <hyperlink ref="F334" r:id="rId351" xr:uid="{19D11DC1-8383-45F2-A684-83FC0ED1D6C7}"/>
    <hyperlink ref="F337" r:id="rId352" xr:uid="{DB7F297B-6AC7-4234-A76F-72CE77F08B5C}"/>
    <hyperlink ref="F340" r:id="rId353" xr:uid="{00FFD817-5EFF-45C8-93C5-10089E98095F}"/>
    <hyperlink ref="F341" r:id="rId354" xr:uid="{BF60E8A9-E90D-4714-86FD-DA04CA2237D4}"/>
    <hyperlink ref="F342" r:id="rId355" xr:uid="{765DBACD-B99F-4584-85C0-308F49A2E19A}"/>
    <hyperlink ref="F343" r:id="rId356" xr:uid="{473472E4-9D4D-4CF8-9FBC-D40718ECCAA0}"/>
    <hyperlink ref="F344" r:id="rId357" xr:uid="{D8F8090E-B560-4394-802E-049C2D9431A7}"/>
    <hyperlink ref="F360" r:id="rId358" xr:uid="{0FFE9448-C626-4253-8436-8559AF3E7633}"/>
    <hyperlink ref="F361" r:id="rId359" xr:uid="{071B3F92-C831-4EDB-84DC-3716D9AA428F}"/>
    <hyperlink ref="F362" r:id="rId360" xr:uid="{7FB5D74A-2AA5-452A-9B13-09D34F39B05B}"/>
    <hyperlink ref="F363" r:id="rId361" xr:uid="{C974CEF7-F008-4BE7-A5D9-FBE4CAF38DEF}"/>
    <hyperlink ref="F364" r:id="rId362" xr:uid="{53EF6527-0BD9-4EA5-9D3A-82EE30C1D3E7}"/>
    <hyperlink ref="F365" r:id="rId363" xr:uid="{59729CB4-BA05-4B2A-997C-E85E40DD077E}"/>
    <hyperlink ref="F366" r:id="rId364" display="356-2018-PRODUCE/DGPCHDI" xr:uid="{B5896E57-6A6E-45EF-B22C-7424889A6231}"/>
    <hyperlink ref="F367" r:id="rId365" xr:uid="{1E9A2E2A-995E-45B0-98F0-051FBECC55AC}"/>
    <hyperlink ref="F368" r:id="rId366" xr:uid="{A3E783B0-0403-496E-AA08-CC7231958A9A}"/>
    <hyperlink ref="F369" r:id="rId367" xr:uid="{06475680-A854-4C0B-BEB9-9C5BE37D26CB}"/>
    <hyperlink ref="F370" r:id="rId368" xr:uid="{8CEED1F5-B686-4EEF-B4B5-BB10A70B79F0}"/>
    <hyperlink ref="F371" r:id="rId369" xr:uid="{CFCC097E-7EB5-4789-B64E-8711E429556C}"/>
    <hyperlink ref="F372" r:id="rId370" xr:uid="{A6E471A7-F21A-485B-B4D0-698D892D9F2F}"/>
    <hyperlink ref="F373" r:id="rId371" xr:uid="{E8117731-9646-4A19-8A6B-6E59C46D5559}"/>
    <hyperlink ref="F374" r:id="rId372" xr:uid="{7F3DA7EA-2C96-48AD-9C54-B819693D941F}"/>
    <hyperlink ref="F375" r:id="rId373" xr:uid="{5CAB878E-8A6D-4849-9D78-2A4799BF87F2}"/>
    <hyperlink ref="F376" r:id="rId374" xr:uid="{455AA10E-5D04-4083-8E20-7BB242CB3782}"/>
    <hyperlink ref="F377" r:id="rId375" xr:uid="{997CD025-F835-4C59-B1EB-EF9596487345}"/>
    <hyperlink ref="F378" r:id="rId376" xr:uid="{938CFF72-EF88-4539-9352-9F7F85AF4C62}"/>
    <hyperlink ref="F379" r:id="rId377" xr:uid="{5BEBC41C-3C20-4DEA-ADD7-87DBB3D79254}"/>
    <hyperlink ref="F380" r:id="rId378" xr:uid="{0667CD58-CA21-4C04-99EA-CA1F5FA3C474}"/>
    <hyperlink ref="F381" r:id="rId379" xr:uid="{2EAE3930-CFD6-4520-9E2C-B7C03705A5B2}"/>
    <hyperlink ref="F382" r:id="rId380" xr:uid="{3A5A7139-3BEB-4387-A04F-08083C9F7F7C}"/>
    <hyperlink ref="F383" r:id="rId381" xr:uid="{B0AD79CA-41E0-46D9-BE47-AEBA890D556A}"/>
    <hyperlink ref="F384" r:id="rId382" xr:uid="{147834D0-9B54-4A54-BA83-A038F5FC6CD0}"/>
    <hyperlink ref="F385" r:id="rId383" xr:uid="{8113A4BF-4FF9-4F8E-84DE-344CE454191B}"/>
    <hyperlink ref="F386" r:id="rId384" xr:uid="{348E6F7C-AFC3-4209-ACC3-7FB2A7C6A226}"/>
    <hyperlink ref="F387" r:id="rId385" xr:uid="{3BB9CF7C-966E-460F-89C8-EB675B2865FC}"/>
    <hyperlink ref="F388" r:id="rId386" xr:uid="{1DC8415F-D272-45CD-BC2D-172BBBA75FDB}"/>
    <hyperlink ref="F389" r:id="rId387" xr:uid="{17460B92-0655-4AA1-AE17-2802AD0C9AE3}"/>
    <hyperlink ref="F390" r:id="rId388" xr:uid="{C48AE86B-2C10-44B9-83A7-D6B1DD3C005D}"/>
    <hyperlink ref="F391" r:id="rId389" xr:uid="{AAE462B6-E9E9-44C3-9D67-799569A51723}"/>
    <hyperlink ref="F392" r:id="rId390" xr:uid="{DA085ADB-601E-4B55-A63E-77DCBACF3774}"/>
    <hyperlink ref="F393" r:id="rId391" xr:uid="{CDC8A7F3-5B5B-4EBC-AA39-6516E1D64FB2}"/>
    <hyperlink ref="F394" r:id="rId392" display="389-2018-PRODUCE/DGPCHDI" xr:uid="{3D212426-B38A-4D2E-A6CD-F189D99E28FE}"/>
    <hyperlink ref="F395" r:id="rId393" xr:uid="{67AE28B4-C4DD-4E83-9ED9-F7B157F02A9F}"/>
    <hyperlink ref="F396" r:id="rId394" xr:uid="{7E83D81B-B439-41C4-BFC7-9B2E076CB5DD}"/>
    <hyperlink ref="F397" r:id="rId395" xr:uid="{B8B4A415-18B5-4085-9445-A6C28FC3F30B}"/>
    <hyperlink ref="F398" r:id="rId396" xr:uid="{A65089AA-1D8A-4032-8284-3BC27BC7585D}"/>
    <hyperlink ref="F399" r:id="rId397" xr:uid="{FCB49D27-1394-4FB2-BD64-29D8503520E7}"/>
    <hyperlink ref="F400" r:id="rId398" xr:uid="{7AF8E9C1-C9D6-45C9-98DF-E226CE535BB1}"/>
    <hyperlink ref="F401" r:id="rId399" xr:uid="{35376CDE-6307-4F0D-92F2-5EAF64C0D63E}"/>
    <hyperlink ref="F402" r:id="rId400" xr:uid="{FDFE30F4-83B8-4ACE-86B5-0C1A77F2EF8B}"/>
    <hyperlink ref="F403" r:id="rId401" xr:uid="{CFD5F5A4-B01D-4C92-AC6F-3486523E321D}"/>
    <hyperlink ref="F404" r:id="rId402" xr:uid="{98E5C6D1-88B6-4454-8173-5B021A154C96}"/>
    <hyperlink ref="F405" r:id="rId403" xr:uid="{8567C6FD-FD7A-439A-A4F3-AA65BE080769}"/>
    <hyperlink ref="F406" r:id="rId404" xr:uid="{BC7B1ECB-64CF-474E-85E7-F32807173D57}"/>
    <hyperlink ref="F407" r:id="rId405" xr:uid="{02D6121F-FB80-4B03-86C6-ABD1F9B761C0}"/>
    <hyperlink ref="F408" r:id="rId406" xr:uid="{2DA02994-3B9E-4AEB-B1CA-5F6830580C12}"/>
    <hyperlink ref="F409" r:id="rId407" xr:uid="{F5C2FECF-D5F7-498F-AEB0-89D313235696}"/>
    <hyperlink ref="F410" r:id="rId408" xr:uid="{56642272-210B-4EA7-AE9E-892F3DF1960A}"/>
    <hyperlink ref="F411" r:id="rId409" xr:uid="{005A6A5D-AB74-4481-8B7A-D41EDA4C4B64}"/>
    <hyperlink ref="F412" r:id="rId410" xr:uid="{F9469BEB-E52D-4346-9660-05FB2617EA7E}"/>
    <hyperlink ref="F413" r:id="rId411" xr:uid="{D99D7185-C9B7-408C-B23E-657EC3AA46EF}"/>
    <hyperlink ref="F414" r:id="rId412" xr:uid="{C023E2B9-81C4-4DFF-95F7-AB3B92E890DE}"/>
    <hyperlink ref="F415" r:id="rId413" xr:uid="{611D333C-60B1-4CF6-9735-C326B8247572}"/>
    <hyperlink ref="F416" r:id="rId414" xr:uid="{66DC2B0E-EFF5-4B07-B7EA-CABFE8F77C73}"/>
    <hyperlink ref="F417" r:id="rId415" xr:uid="{FBA53924-E73C-499F-AE3B-932ABE626619}"/>
    <hyperlink ref="F418" r:id="rId416" xr:uid="{FE4EE17F-36CA-40E5-9910-95319D522D99}"/>
    <hyperlink ref="F419" r:id="rId417" xr:uid="{9EB18F77-3EF4-4963-B7B6-24944FB47AE1}"/>
    <hyperlink ref="F420" r:id="rId418" xr:uid="{FE9699EF-ED2F-4520-A0F5-D7BF6CC75211}"/>
    <hyperlink ref="F421" r:id="rId419" xr:uid="{8C0F2416-0D7E-4BEC-BD6F-22DC9A105E00}"/>
    <hyperlink ref="F422" r:id="rId420" xr:uid="{8FED4A65-1BD8-47C1-86D1-8D95627A9ADD}"/>
    <hyperlink ref="F423" r:id="rId421" xr:uid="{761FFA37-BD5A-49D4-AD5D-D0E82730DC9B}"/>
    <hyperlink ref="F424" r:id="rId422" xr:uid="{83F7EBBF-4606-4D63-8623-353541E9A7EA}"/>
    <hyperlink ref="F425" r:id="rId423" xr:uid="{7134D3CF-BF69-43AA-832D-6A18D022ED8E}"/>
    <hyperlink ref="F426" r:id="rId424" xr:uid="{F1147A74-CC31-426A-BFBC-F7286CC1D1FE}"/>
    <hyperlink ref="F427" r:id="rId425" xr:uid="{1388BBFD-D318-48C9-9CD7-7F6333B9E7DE}"/>
    <hyperlink ref="F428" r:id="rId426" xr:uid="{4A9B4B84-7223-44E8-BF31-94D68BFAA61A}"/>
    <hyperlink ref="F429" r:id="rId427" xr:uid="{E5D6FDD7-0EDB-44A9-B727-38CEEDE4C156}"/>
    <hyperlink ref="F430" r:id="rId428" xr:uid="{ED5FFA2F-D2A9-4ABE-B89E-2C7B41AFBA42}"/>
    <hyperlink ref="F431" r:id="rId429" xr:uid="{411C5DFB-95A6-42C5-833E-6568A33330BB}"/>
    <hyperlink ref="F432" r:id="rId430" xr:uid="{7CB06CC7-F4D9-4FCF-AC0F-6C3EBBAA4693}"/>
    <hyperlink ref="F433" r:id="rId431" xr:uid="{9BE8337D-C523-474F-8C29-CDC71B502C15}"/>
    <hyperlink ref="F434" r:id="rId432" xr:uid="{67B5953C-3863-42A9-B23F-21C834BEADB4}"/>
    <hyperlink ref="F435" r:id="rId433" xr:uid="{314131A6-AA2C-4E6A-A38F-900EB42CB6C4}"/>
    <hyperlink ref="F436" r:id="rId434" xr:uid="{EEB42AF5-8051-47A5-AF8A-39894BFFEE55}"/>
    <hyperlink ref="F437" r:id="rId435" xr:uid="{6BFCD342-11A0-475B-B3A5-8153224631DD}"/>
    <hyperlink ref="F438" r:id="rId436" xr:uid="{C323C2A7-4CA5-4BAF-803D-2EA733BE7969}"/>
    <hyperlink ref="F439" r:id="rId437" xr:uid="{51D15EAB-15DF-4CB9-83D6-332D655BBC90}"/>
    <hyperlink ref="F440" r:id="rId438" xr:uid="{968B0CF3-24A8-44FB-ACF4-8C773B92F9E8}"/>
    <hyperlink ref="F441" r:id="rId439" xr:uid="{14B12B80-C40C-4EA2-86EE-097123FE0C99}"/>
    <hyperlink ref="F442" r:id="rId440" xr:uid="{14F898E5-F426-4C93-AF4C-46B3B05C370E}"/>
    <hyperlink ref="F443" r:id="rId441" xr:uid="{48EA0D3C-6CF3-48CA-8353-256F66A34773}"/>
    <hyperlink ref="F444" r:id="rId442" xr:uid="{BA49C282-CF67-406E-8DE7-09A660E03838}"/>
    <hyperlink ref="F445" r:id="rId443" xr:uid="{5E2DD4EE-39B9-4D24-B843-225F80F14BC4}"/>
    <hyperlink ref="F446" r:id="rId444" xr:uid="{039549B0-F0E5-4576-8B14-AA50573B0939}"/>
    <hyperlink ref="F447" r:id="rId445" xr:uid="{9318668C-4CF9-4C85-B1BE-EC3F49F4040A}"/>
    <hyperlink ref="F448" r:id="rId446" xr:uid="{CB209B7A-B383-45FF-8953-E0B089C84EBA}"/>
    <hyperlink ref="F449" r:id="rId447" xr:uid="{986CBA69-BFA9-440C-9C7A-A188CEE54A87}"/>
    <hyperlink ref="F450" r:id="rId448" xr:uid="{6BD20099-2FEE-4EA7-B341-88E25F402A8B}"/>
    <hyperlink ref="F451" r:id="rId449" xr:uid="{A1625DC3-4659-4291-B545-23809D4D6EA7}"/>
    <hyperlink ref="F452" r:id="rId450" xr:uid="{9AD81207-22EE-4C8B-9EAC-97B27AA90388}"/>
    <hyperlink ref="F453" r:id="rId451" xr:uid="{F5918111-1594-4320-9D55-976E98A5458A}"/>
    <hyperlink ref="F454" r:id="rId452" xr:uid="{493A2369-7729-48B7-B438-5C4FF2F5281E}"/>
    <hyperlink ref="F455" r:id="rId453" xr:uid="{C0F69737-14E1-425E-A59D-D06A7EAFE9C2}"/>
    <hyperlink ref="F456" r:id="rId454" xr:uid="{09879C7D-E950-4BC7-8CB1-516ECB1FF84D}"/>
    <hyperlink ref="F457" r:id="rId455" xr:uid="{D0657E1F-9AA4-4812-85DF-C6B566549309}"/>
    <hyperlink ref="F458" r:id="rId456" xr:uid="{4D4550F8-D22D-44AF-BA08-E4B04EFAE5C3}"/>
    <hyperlink ref="F459" r:id="rId457" xr:uid="{9FA6D4CF-C854-433C-B194-3D256F7772B6}"/>
    <hyperlink ref="F460" r:id="rId458" xr:uid="{03BFA18A-9604-4E83-A5A6-C04DF6362EA0}"/>
    <hyperlink ref="F461" r:id="rId459" xr:uid="{B42ACA3B-666D-44A3-9919-C853B9FE10FC}"/>
    <hyperlink ref="F462" r:id="rId460" xr:uid="{CDE2F171-F9C0-4AAA-A562-0138CCBED213}"/>
    <hyperlink ref="F463" r:id="rId461" xr:uid="{803DD5D6-DECA-4D1E-897D-9BE2BF1F33B8}"/>
    <hyperlink ref="F464" r:id="rId462" xr:uid="{2D1F948B-8BDA-4294-90D9-02D30D540BEC}"/>
    <hyperlink ref="F465" r:id="rId463" xr:uid="{FFC4EBEE-AB59-442C-974E-F44F51E266F8}"/>
    <hyperlink ref="F466" r:id="rId464" xr:uid="{4BA340B8-0A06-4CD7-9C0D-F54169CB24D1}"/>
    <hyperlink ref="F467" r:id="rId465" xr:uid="{1BBF13DE-042A-4390-BB48-98AA18E389D2}"/>
    <hyperlink ref="F468" r:id="rId466" xr:uid="{2D17619D-79FC-422D-881F-3B6801C664CC}"/>
    <hyperlink ref="F469" r:id="rId467" xr:uid="{82EA78BB-9B84-4ACF-8699-9688160926E8}"/>
    <hyperlink ref="F470" r:id="rId468" xr:uid="{3A24B301-34E0-4DA2-B6F1-64B7A530FF82}"/>
    <hyperlink ref="F471" r:id="rId469" xr:uid="{9AA48FFE-5AFF-4B87-8227-C5B5648ACCE1}"/>
    <hyperlink ref="F472" r:id="rId470" xr:uid="{09C307D6-A853-418A-B588-25BD6899E1B5}"/>
    <hyperlink ref="F473" r:id="rId471" xr:uid="{9F1ADDD2-84AB-4CF7-8D84-C0FA84AAFFCE}"/>
    <hyperlink ref="F474" r:id="rId472" xr:uid="{92D8B3A6-D210-469A-B151-4E379176A3AF}"/>
    <hyperlink ref="F475" r:id="rId473" xr:uid="{ABAE5718-E7F2-4145-A1ED-5B167E04FBE5}"/>
    <hyperlink ref="F476" r:id="rId474" xr:uid="{498A8C95-9E26-431E-B921-43F724C6F0F9}"/>
    <hyperlink ref="F477" r:id="rId475" xr:uid="{A16F04DE-B3BF-4419-909A-81C560A2AB63}"/>
    <hyperlink ref="F478" r:id="rId476" xr:uid="{3F0EA629-3C95-44B4-BEF6-D75CB8234D10}"/>
    <hyperlink ref="F479" r:id="rId477" xr:uid="{9E3B0803-B866-40B7-9097-B0148FE684E2}"/>
    <hyperlink ref="F480" r:id="rId478" xr:uid="{E9BB8B16-2EAF-4F18-A1C5-80CD1A01B9F6}"/>
    <hyperlink ref="F481" r:id="rId479" xr:uid="{A26BCCA4-151D-4CF5-8678-10A79CE93251}"/>
    <hyperlink ref="F482" r:id="rId480" xr:uid="{0296FF4A-FE9E-442B-ADCF-63AB095E3F9A}"/>
    <hyperlink ref="F483" r:id="rId481" xr:uid="{D2C338BB-9649-4467-92C7-DC578CDD8C80}"/>
    <hyperlink ref="F484" r:id="rId482" xr:uid="{9AA2F72C-D0A9-4F97-8DD8-37914CDA8431}"/>
    <hyperlink ref="F485" r:id="rId483" xr:uid="{59F5A8FE-3628-4699-9146-3DC8C7194CBE}"/>
    <hyperlink ref="F486" r:id="rId484" xr:uid="{F9B673E7-4A10-4657-BB8E-EA59BCB27F07}"/>
    <hyperlink ref="F487" r:id="rId485" xr:uid="{CF4A7A9A-22DF-4029-BF2E-CFD0E9F944A8}"/>
    <hyperlink ref="F488" r:id="rId486" xr:uid="{5C0EC274-6B7F-4960-AD99-CDDB7592DAAE}"/>
    <hyperlink ref="F489" r:id="rId487" xr:uid="{C7A78096-83D5-42AF-A8C5-047DFCE14DB0}"/>
    <hyperlink ref="F490" r:id="rId488" xr:uid="{EF2D787A-211B-407E-BCFB-32A88CDBE834}"/>
    <hyperlink ref="F491" r:id="rId489" xr:uid="{10172DC7-2C26-4CC0-B4F2-E08B923A18D3}"/>
    <hyperlink ref="F492" r:id="rId490" xr:uid="{4E75B7C1-5001-4B38-8483-D47E7B7EA586}"/>
    <hyperlink ref="F493" r:id="rId491" xr:uid="{FE9142CB-985D-42C3-9384-C78E5AF67C04}"/>
    <hyperlink ref="F494" r:id="rId492" xr:uid="{C3C04A9C-AFB5-4A2C-97F8-3DCD95966DF8}"/>
    <hyperlink ref="F495" r:id="rId493" xr:uid="{AB46BD66-9115-4E1E-BD8E-5AF9FBE5B42A}"/>
    <hyperlink ref="F496" r:id="rId494" xr:uid="{ED6DE470-1113-4FB7-B778-429535F08640}"/>
    <hyperlink ref="F497" r:id="rId495" xr:uid="{FB8B4299-6D96-4D3D-AB70-7ED887C47342}"/>
    <hyperlink ref="F498" r:id="rId496" xr:uid="{B3EC681A-4420-4E06-B5CB-A510D84C66E7}"/>
    <hyperlink ref="F499" r:id="rId497" xr:uid="{2F28347E-9695-49F6-9B31-3327B2B9AD98}"/>
    <hyperlink ref="F500" r:id="rId498" xr:uid="{91F06CB3-73AB-4C28-9877-CEE310B3E9EA}"/>
    <hyperlink ref="F501" r:id="rId499" xr:uid="{76AE1BF9-9472-4AE7-9508-9823BA4A6E24}"/>
    <hyperlink ref="F502" r:id="rId500" xr:uid="{7C542A12-1AA0-49E2-876D-C02DB0DE91A0}"/>
    <hyperlink ref="F503" r:id="rId501" xr:uid="{8CD6BA31-FB1B-4F7E-A9A5-1A3B459DA597}"/>
    <hyperlink ref="F504" r:id="rId502" xr:uid="{75BEDEA1-4564-4CD7-90B3-ED9BA0A7BAF9}"/>
    <hyperlink ref="F505" r:id="rId503" xr:uid="{0F8E03FE-972E-4BB5-BF8D-CAFE04832B29}"/>
    <hyperlink ref="F506" r:id="rId504" xr:uid="{FD8795AD-7C0C-42DA-99C4-A407E8285BC2}"/>
    <hyperlink ref="F507" r:id="rId505" xr:uid="{61F08C72-8084-4B86-9886-3020C3AEECBE}"/>
    <hyperlink ref="F508" r:id="rId506" xr:uid="{94122B91-3D9C-4813-B595-ED2F3018DE5B}"/>
    <hyperlink ref="F509" r:id="rId507" xr:uid="{2FBAF460-14A7-4DFE-AC7D-46C6DFA516A0}"/>
    <hyperlink ref="F510" r:id="rId508" xr:uid="{19AC5766-CAEB-445A-BC80-F179DE6A0D29}"/>
    <hyperlink ref="F511" r:id="rId509" xr:uid="{DC2197EF-28B5-48F4-9B4E-D886BC1707E9}"/>
    <hyperlink ref="F512" r:id="rId510" xr:uid="{5D5FAF9C-28B1-4C70-9E8F-755B56615871}"/>
    <hyperlink ref="F513" r:id="rId511" xr:uid="{3E260B92-1748-47A9-AF36-6055CC1523AC}"/>
    <hyperlink ref="F514" r:id="rId512" xr:uid="{7E1F54C2-2A4E-45BC-BAF8-17F7F3A68FD4}"/>
    <hyperlink ref="F515" r:id="rId513" xr:uid="{FDC2F64B-7E9B-4E15-833A-1AC4F67F7420}"/>
    <hyperlink ref="F516" r:id="rId514" xr:uid="{C8FA239D-470D-4CAC-9A8F-1891A46EAF08}"/>
    <hyperlink ref="F517" r:id="rId515" xr:uid="{95E58CBD-7595-4009-AE97-98B7FA73BE5E}"/>
    <hyperlink ref="F518" r:id="rId516" xr:uid="{EA306F25-BAAC-410C-A243-18C76137E352}"/>
    <hyperlink ref="F519" r:id="rId517" xr:uid="{CCF3E3F2-AA63-4D00-8538-ADD8F8F6E834}"/>
    <hyperlink ref="F520" r:id="rId518" xr:uid="{DA8B2BF2-A533-45D8-9946-0F64206E1839}"/>
    <hyperlink ref="F521" r:id="rId519" xr:uid="{0CA941A2-1C2F-4F97-8815-03850D864098}"/>
    <hyperlink ref="F522" r:id="rId520" xr:uid="{53B37F07-A799-406F-A1BC-ED0C1EA315F8}"/>
    <hyperlink ref="F523" r:id="rId521" xr:uid="{78A41308-09FD-4353-9E44-11487042CAAA}"/>
    <hyperlink ref="F524" r:id="rId522" xr:uid="{0A9D0757-F78D-4AC0-81CB-DE7E2298CC71}"/>
    <hyperlink ref="F525" r:id="rId523" xr:uid="{BBC2F0A6-5F5D-42FD-8D8B-A4F84DB45B6B}"/>
    <hyperlink ref="F526" r:id="rId524" xr:uid="{B6894800-18EA-4E53-9658-A9ADF468A133}"/>
    <hyperlink ref="F527" r:id="rId525" xr:uid="{5192C2A9-1E64-4B34-A0EF-D06523437C05}"/>
    <hyperlink ref="F528" r:id="rId526" xr:uid="{FD4EF9C9-7711-4A39-9641-294F41516EF3}"/>
    <hyperlink ref="F530" r:id="rId527" xr:uid="{3EF32506-4734-4B0A-BBB0-6963FD10BB4B}"/>
    <hyperlink ref="F531" r:id="rId528" xr:uid="{BC8E9ED1-2FF7-4BF2-9D99-DA49CDCC6652}"/>
    <hyperlink ref="F529" r:id="rId529" xr:uid="{167C2ACB-2341-489E-AB0E-5B25618D98BD}"/>
    <hyperlink ref="F532" r:id="rId530" xr:uid="{DB131B18-BF38-4E9E-9300-BF2A5610ECAE}"/>
    <hyperlink ref="F533" r:id="rId531" xr:uid="{75CF9B2B-7F8E-4553-A4B0-A8935E5FAC09}"/>
    <hyperlink ref="F534" r:id="rId532" display="527-2018-PRODUCE/DGPCHDI" xr:uid="{32565977-827D-4D84-8846-FF49673941C5}"/>
    <hyperlink ref="F535" r:id="rId533" xr:uid="{D1ACAD85-5BC6-4929-90F8-29EA704CFB20}"/>
    <hyperlink ref="F536" r:id="rId534" display="527-2018-PRODUCE/DGPCHDI" xr:uid="{154603E3-9764-46EA-BF7F-464FBD4913A6}"/>
    <hyperlink ref="F537" r:id="rId535" xr:uid="{83FD642C-B933-47D2-A4F0-025759E648E3}"/>
    <hyperlink ref="F538" r:id="rId536" xr:uid="{266C7AB8-ADF6-4BEB-9FCF-13D02ADFF32D}"/>
    <hyperlink ref="F539" r:id="rId537" xr:uid="{61C508B6-B9BC-4DAD-AAB1-7F0410A7CC31}"/>
    <hyperlink ref="F540" r:id="rId538" xr:uid="{7F1DC439-E726-4F68-AC59-8B94160EBC21}"/>
    <hyperlink ref="F541" r:id="rId539" xr:uid="{D7FA8DE4-44FE-41AC-8E07-8C7096593EAE}"/>
    <hyperlink ref="F542" r:id="rId540" xr:uid="{0CA81696-8490-4BBC-9BF6-89081A2C285D}"/>
    <hyperlink ref="F543" r:id="rId541" xr:uid="{40C291D2-7617-45E3-8F71-BF2EF40163C9}"/>
    <hyperlink ref="F544" r:id="rId542" xr:uid="{9DC8CD0B-6DF4-45D6-BD9A-A9814E8DD968}"/>
    <hyperlink ref="F545" r:id="rId543" xr:uid="{37AD3A12-2A9F-4F8E-96DC-98ED626B94EC}"/>
    <hyperlink ref="F546" r:id="rId544" display="527-2018-PRODUCE/DGPCHDI" xr:uid="{B696490F-056A-4209-A488-F268661D9458}"/>
    <hyperlink ref="F547" r:id="rId545" xr:uid="{3D90B1D5-517D-4CB8-B434-DE96618290D0}"/>
    <hyperlink ref="F548" r:id="rId546" xr:uid="{C582A436-8FA0-4E79-A1FC-82AA364092B7}"/>
    <hyperlink ref="F549" r:id="rId547" xr:uid="{3DD336C7-B0CD-4833-BD3E-989F9C526470}"/>
    <hyperlink ref="F550" r:id="rId548" xr:uid="{6285EC3D-4CA3-4E44-9B86-A3BA4C19D1EC}"/>
    <hyperlink ref="F551" r:id="rId549" xr:uid="{C0BB1F40-40BF-4876-9B82-DFDC76656D24}"/>
    <hyperlink ref="F552" r:id="rId550" xr:uid="{9C4C541F-D562-4CDA-BAAD-7011A00795AF}"/>
    <hyperlink ref="F553" r:id="rId551" xr:uid="{8DF65370-CE0F-4BA8-904A-A7318A089C4B}"/>
    <hyperlink ref="F554" r:id="rId552" xr:uid="{D99169FC-A796-4C44-B22E-DBBDE53561E4}"/>
    <hyperlink ref="F555" r:id="rId553" xr:uid="{F0D6C440-FC24-4FFD-9C20-B6C133BB1B59}"/>
    <hyperlink ref="F556" r:id="rId554" xr:uid="{E36E3AA8-701C-4960-8453-4A6E9480EECA}"/>
    <hyperlink ref="F557" r:id="rId555" xr:uid="{13338DA4-00C4-4F05-931B-1E68EA116FF5}"/>
    <hyperlink ref="F558" r:id="rId556" xr:uid="{B62C36F4-495F-417A-904C-97A080896D5A}"/>
    <hyperlink ref="F559" r:id="rId557" xr:uid="{341E32C9-F12C-44EE-B75C-D222E476D8B2}"/>
    <hyperlink ref="F560" r:id="rId558" xr:uid="{A9AD9E65-189D-4D6C-B42F-92B5E2BB9345}"/>
    <hyperlink ref="F561" r:id="rId559" xr:uid="{9010C1A1-D8DD-45ED-BEC2-8CD6867939FF}"/>
    <hyperlink ref="F562" r:id="rId560" xr:uid="{BF12D92F-7B05-4719-B623-E07F6D049640}"/>
    <hyperlink ref="F563" r:id="rId561" xr:uid="{01F83B6D-60C7-44E7-B8D3-11470CD535BF}"/>
    <hyperlink ref="F564" r:id="rId562" xr:uid="{48AF83BD-99CE-46F5-9E4D-86C6E08497DF}"/>
    <hyperlink ref="F565" r:id="rId563" xr:uid="{CFC30E86-F73B-4559-B267-F5E775533B5C}"/>
    <hyperlink ref="F566" r:id="rId564" xr:uid="{7C310490-887D-4129-BC44-252C3023D7B6}"/>
    <hyperlink ref="F567" r:id="rId565" xr:uid="{1717B027-57C9-4153-8CEE-5B862FDEB6FE}"/>
    <hyperlink ref="F568:F580" r:id="rId566" display="562-2018-PRODUCE/DGPCHDI" xr:uid="{24629C29-1C72-4369-B1D9-300591A0C701}"/>
    <hyperlink ref="F568" r:id="rId567" xr:uid="{3BD23F5A-D32B-405C-8BF9-AA223D03D3AA}"/>
    <hyperlink ref="F569" r:id="rId568" xr:uid="{B2066F70-9DED-4B0B-8B08-89250991A9E5}"/>
    <hyperlink ref="F570" r:id="rId569" xr:uid="{C3AAADC7-15F6-4F15-B882-EAB5C1D3E8D9}"/>
    <hyperlink ref="F571" r:id="rId570" xr:uid="{048652A3-C367-4EEE-ACFE-C628C50F387B}"/>
    <hyperlink ref="F572" r:id="rId571" xr:uid="{AC593326-F6A4-42DD-86F9-766D3B49918D}"/>
    <hyperlink ref="F573" r:id="rId572" xr:uid="{C82995D9-D9EA-4DD5-A248-49FDAF8BF949}"/>
    <hyperlink ref="F574" r:id="rId573" xr:uid="{1C0CD426-379B-4B69-8BC2-E9D77599D23F}"/>
    <hyperlink ref="F577" r:id="rId574" xr:uid="{A6AD649E-1BDE-42CC-88C8-0739411C5604}"/>
    <hyperlink ref="F578" r:id="rId575" xr:uid="{44EBD43E-78AB-4F28-86CD-AB5DD6CAEBC5}"/>
    <hyperlink ref="F579" r:id="rId576" xr:uid="{55FF1B13-23F9-4C8E-BDD5-5B1DFE9534EA}"/>
    <hyperlink ref="F580" r:id="rId577" xr:uid="{1ECF6632-1BBB-4E05-8A9A-0B33A46C8AE3}"/>
    <hyperlink ref="F581" r:id="rId578" xr:uid="{8A5A797D-BF32-49F9-B7E2-6BF5CD75C13E}"/>
    <hyperlink ref="F582" r:id="rId579" xr:uid="{EAAA1FED-D714-478A-AB51-D8E94E25DB06}"/>
    <hyperlink ref="F583" r:id="rId580" xr:uid="{9E1636CE-BBAC-47AA-88FA-47C0809FF98C}"/>
    <hyperlink ref="F584" r:id="rId581" xr:uid="{2A758568-0884-4259-800C-DA480A8B9331}"/>
    <hyperlink ref="F585" r:id="rId582" xr:uid="{281B279D-EEFE-472A-AF68-254954CEA91F}"/>
    <hyperlink ref="F586" r:id="rId583" xr:uid="{FF83CBF8-AA47-4E33-A2E2-4C22760324BD}"/>
    <hyperlink ref="F587" r:id="rId584" xr:uid="{3EDDF829-D7EE-40EF-AE2D-5215D8508BB0}"/>
    <hyperlink ref="F588" r:id="rId585" xr:uid="{E86C4398-E895-4926-8890-0DA52F4BC26F}"/>
    <hyperlink ref="F589" r:id="rId586" xr:uid="{95F90A08-3DCF-4934-8AF3-3AD058FBCABB}"/>
    <hyperlink ref="F590" r:id="rId587" xr:uid="{3CCF130D-010F-4AE8-8748-07B3665AA3BE}"/>
    <hyperlink ref="F591" r:id="rId588" xr:uid="{7FE4EF1A-DFCD-4E30-8887-416E30C144CD}"/>
    <hyperlink ref="F592" r:id="rId589" xr:uid="{B4A417FF-5BC6-43D7-AAFF-2E9ABDDAA078}"/>
    <hyperlink ref="F594" r:id="rId590" xr:uid="{1F75D5D9-9926-41EF-9EA7-81B1CE89E9BD}"/>
    <hyperlink ref="F595" r:id="rId591" xr:uid="{F06AE00F-A7B8-4301-A111-3501C1181E51}"/>
    <hyperlink ref="F596" r:id="rId592" xr:uid="{EA2AAC24-1244-4EBC-9DC4-CEB6BF64AE80}"/>
    <hyperlink ref="F597" r:id="rId593" xr:uid="{390A459C-3134-424A-9BF8-45F647BE2A27}"/>
    <hyperlink ref="F598" r:id="rId594" xr:uid="{822C5566-C570-4A9C-9AE4-7EC6ABD3EB88}"/>
    <hyperlink ref="F599" r:id="rId595" xr:uid="{5B355218-2737-4783-846B-F13972429161}"/>
    <hyperlink ref="F600" r:id="rId596" xr:uid="{5CBDD18E-A131-4EBD-B500-D482FD0A5006}"/>
    <hyperlink ref="F601" r:id="rId597" xr:uid="{404C486E-A877-478E-9281-226203C464EF}"/>
    <hyperlink ref="F602" r:id="rId598" xr:uid="{1D1F47A2-178F-4865-9FBC-418265A658CF}"/>
    <hyperlink ref="F603" r:id="rId599" xr:uid="{628FAE39-5AED-486E-B47A-980314008808}"/>
    <hyperlink ref="F604" r:id="rId600" xr:uid="{4B6A425B-C2BC-4F83-AEC0-A0172DBB7F82}"/>
    <hyperlink ref="F575" r:id="rId601" xr:uid="{DA007293-59DC-479B-9386-6E57C62889AA}"/>
    <hyperlink ref="F576" r:id="rId602" xr:uid="{059E206B-D209-4A06-ACAF-2970F628FC0C}"/>
    <hyperlink ref="F593" r:id="rId603" xr:uid="{F6ACE7F8-E7D7-4666-A49B-7B84D0296A27}"/>
    <hyperlink ref="F605" r:id="rId604" xr:uid="{BD199573-FCE9-44BA-8068-4AA2D90E3885}"/>
    <hyperlink ref="F606" r:id="rId605" xr:uid="{5BA751AB-2A91-45F9-9501-AEA677C7B1A4}"/>
    <hyperlink ref="F607" r:id="rId606" xr:uid="{F7630BE2-365F-44F8-85DE-97788FD8B480}"/>
    <hyperlink ref="F608" r:id="rId607" xr:uid="{91AF1363-B7CD-412D-A800-25DB6E532223}"/>
    <hyperlink ref="F609" r:id="rId608" xr:uid="{E2D750CD-1285-40A0-9385-49FD15B5F2A7}"/>
    <hyperlink ref="F610" r:id="rId609" xr:uid="{764F00D9-FFBB-47A4-B788-C308BB98C313}"/>
    <hyperlink ref="F611" r:id="rId610" xr:uid="{86072137-BCAE-499A-BC85-0D2AEAF0ED88}"/>
    <hyperlink ref="F612" r:id="rId611" xr:uid="{99AC6518-FFD5-4168-9195-A24533DC9A52}"/>
    <hyperlink ref="F613" r:id="rId612" xr:uid="{A20CB138-4413-402C-A2BE-5244B8E08D2C}"/>
    <hyperlink ref="F614" r:id="rId613" xr:uid="{887863E3-BA2B-4A16-9AE7-5AE6AB975C30}"/>
    <hyperlink ref="F615" r:id="rId614" xr:uid="{781BA8EF-4BC2-4D67-AB4D-33B63D0D58D4}"/>
    <hyperlink ref="F616" r:id="rId615" xr:uid="{6CD1DC38-6D99-4BBC-8608-45F36375FB35}"/>
    <hyperlink ref="F617" r:id="rId616" xr:uid="{C6E181F9-03EF-49E0-851C-2CEE19D24E95}"/>
    <hyperlink ref="F618" r:id="rId617" xr:uid="{B8559C61-4FC6-41DB-9B10-114623F3667B}"/>
    <hyperlink ref="F619" r:id="rId618" xr:uid="{25832B35-4734-4D30-B14D-C6D6979012F6}"/>
    <hyperlink ref="F620" r:id="rId619" xr:uid="{E3A5A679-CAB2-4B59-AD8E-AF765DA02432}"/>
    <hyperlink ref="F621" r:id="rId620" xr:uid="{D80F059D-B310-436A-A390-4E0289707B9B}"/>
    <hyperlink ref="F622" r:id="rId621" xr:uid="{04E9D1BE-415F-4D03-8A8D-21CAB738D71E}"/>
    <hyperlink ref="F623" r:id="rId622" xr:uid="{E8B9894F-153F-4B99-8EA4-83B2D49700BE}"/>
    <hyperlink ref="F624" r:id="rId623" xr:uid="{3236D4C6-4F74-496B-9FA0-45F98B08031A}"/>
    <hyperlink ref="F625" r:id="rId624" xr:uid="{26576E93-40B3-47CC-8F5C-BA12BE95360E}"/>
    <hyperlink ref="F626" r:id="rId625" xr:uid="{A461A33C-3549-4938-9BA7-FE7C36AAA8AE}"/>
    <hyperlink ref="F627" r:id="rId626" xr:uid="{50F56A73-EE6D-446C-ABBE-F5552D1A6722}"/>
    <hyperlink ref="F628" r:id="rId627" xr:uid="{D33AD103-F0C2-4881-A6BB-A5BEE99DB360}"/>
    <hyperlink ref="F629" r:id="rId628" xr:uid="{904B7D1E-21CC-42FA-B397-7F8D9901D7D2}"/>
    <hyperlink ref="F630" r:id="rId629" xr:uid="{7FA7BA6B-7AE7-49F0-AA56-D0A9FE78153A}"/>
    <hyperlink ref="F631" r:id="rId630" xr:uid="{E8DA0F89-2E25-4A2A-A344-5BE93BD7F601}"/>
    <hyperlink ref="F632" r:id="rId631" xr:uid="{A0DE705B-5792-4121-94D1-CDCB21D8E0D5}"/>
    <hyperlink ref="F633" r:id="rId632" xr:uid="{9B8199BC-1414-450F-BA31-BF835F319D18}"/>
    <hyperlink ref="F634" r:id="rId633" xr:uid="{C406A137-CA58-49EC-B9D9-15FA144AE6E8}"/>
    <hyperlink ref="F635" r:id="rId634" xr:uid="{44D4B9C0-711B-4B6E-8EFE-DC1F11CACBEB}"/>
    <hyperlink ref="F636" r:id="rId635" xr:uid="{996FA7EA-1F2E-4D70-B939-B142406A1D16}"/>
    <hyperlink ref="F637" r:id="rId636" display="631-2018-PRODUCE/DGPCHDI" xr:uid="{F899BCAB-8FB9-4183-9E69-FBA50886A4AA}"/>
    <hyperlink ref="F638" r:id="rId637" xr:uid="{87EB6D36-FDFD-4C68-8B5F-062E657830B5}"/>
    <hyperlink ref="F639" r:id="rId638" xr:uid="{2849D6EB-17E0-4456-B346-A277946B8FE6}"/>
    <hyperlink ref="F640" r:id="rId639" xr:uid="{02C4BA4A-1F84-44FD-A8B5-7FBFE3495FA5}"/>
    <hyperlink ref="F641" r:id="rId640" xr:uid="{856BC03F-C4CA-4F8B-BA69-54155B5FB8F7}"/>
    <hyperlink ref="F642" r:id="rId641" xr:uid="{BC7D4F59-CDEB-4826-8C1C-479DF02A1890}"/>
    <hyperlink ref="F643" r:id="rId642" xr:uid="{BB6A62D1-D2CD-4FC9-A872-0BA949114533}"/>
    <hyperlink ref="F644" r:id="rId643" xr:uid="{0F358ACF-D649-4F68-8276-DEE56499DAE0}"/>
    <hyperlink ref="F645" r:id="rId644" xr:uid="{F925D41B-6E04-49C2-8D7D-DB19232F3163}"/>
    <hyperlink ref="F646" r:id="rId645" xr:uid="{E0A71D01-5B46-4980-86DC-4627096C68A6}"/>
    <hyperlink ref="F647" r:id="rId646" xr:uid="{7E180BFF-70E7-47F1-ADB0-DAEA0AC43B8D}"/>
    <hyperlink ref="F648" r:id="rId647" xr:uid="{30703687-395D-4DEA-A5BE-F891F6C74797}"/>
    <hyperlink ref="F649" r:id="rId648" xr:uid="{87E1F08A-69A6-427E-A056-6A87CEF09CCD}"/>
    <hyperlink ref="F650" r:id="rId649" xr:uid="{62FCF7E8-FCA7-47A0-9E54-1535D3B348A1}"/>
    <hyperlink ref="F651" r:id="rId650" xr:uid="{A282D9C8-FEE2-4F0E-B5E4-ABEA86251AD8}"/>
    <hyperlink ref="F652" r:id="rId651" display="640-2018-PRODUCE/DGPCHDI" xr:uid="{8C801DB1-E7B5-49BB-90B5-D4FD6E5AD551}"/>
    <hyperlink ref="F653" r:id="rId652" display="640-2018-PRODUCE/DGPCHDI" xr:uid="{2AA6B003-45C3-4CE1-8FD9-74C3A4AE670B}"/>
    <hyperlink ref="F654" r:id="rId653" display="640-2018-PRODUCE/DGPCHDI" xr:uid="{4F43372A-6DB5-4207-85EA-7616CD752D8F}"/>
    <hyperlink ref="F655" r:id="rId654" display="640-2018-PRODUCE/DGPCHDI" xr:uid="{359CEB02-1DFA-447F-B058-EADAD4A5F049}"/>
    <hyperlink ref="F656" r:id="rId655" display="640-2018-PRODUCE/DGPCHDI" xr:uid="{C8566D23-47AE-4B68-9067-323D4502BB75}"/>
    <hyperlink ref="F657" r:id="rId656" display="640-2018-PRODUCE/DGPCHDI" xr:uid="{71924883-4479-4BC2-A673-FDFAF781758F}"/>
    <hyperlink ref="F658" r:id="rId657" display="640-2018-PRODUCE/DGPCHDI" xr:uid="{89DAA1A4-2B4E-48A2-B77E-D16B32207F3F}"/>
    <hyperlink ref="F659" r:id="rId658" display="640-2018-PRODUCE/DGPCHDI" xr:uid="{19CA2FFA-7C35-471E-AED7-E57E7EA2C87D}"/>
    <hyperlink ref="F660" r:id="rId659" display="640-2018-PRODUCE/DGPCHDI" xr:uid="{BA4AD898-5276-4D7C-B83A-668AEF600E98}"/>
    <hyperlink ref="F661" r:id="rId660" display="640-2018-PRODUCE/DGPCHDI" xr:uid="{37CDB304-EF0A-417A-BA26-BBA295AEBBBB}"/>
    <hyperlink ref="F662" r:id="rId661" display="640-2018-PRODUCE/DGPCHDI" xr:uid="{623D344C-CE76-43F0-AC87-4983F47D41D9}"/>
    <hyperlink ref="F663" r:id="rId662" display="640-2018-PRODUCE/DGPCHDI" xr:uid="{C43E167C-77B3-4672-A505-6C8A0D7E24A2}"/>
    <hyperlink ref="F664" r:id="rId663" display="640-2018-PRODUCE/DGPCHDI" xr:uid="{059AA367-95CB-4C4F-B8A8-79FF2CA27783}"/>
    <hyperlink ref="F665" r:id="rId664" display="640-2018-PRODUCE/DGPCHDI" xr:uid="{48B4693D-E77A-431B-9C90-74A603C7E1C3}"/>
    <hyperlink ref="F666" r:id="rId665" display="640-2018-PRODUCE/DGPCHDI" xr:uid="{CA9B1ACB-C633-4F29-AA43-1388A1FFD885}"/>
    <hyperlink ref="F667" r:id="rId666" display="640-2018-PRODUCE/DGPCHDI" xr:uid="{CDD6AE5D-759C-4796-B642-0D489F97AA0F}"/>
    <hyperlink ref="F668" r:id="rId667" display="640-2018-PRODUCE/DGPCHDI" xr:uid="{DB15D9F0-0C40-4948-8A0C-E67CDB8BEFFE}"/>
    <hyperlink ref="F669" r:id="rId668" display="640-2018-PRODUCE/DGPCHDI" xr:uid="{3147F9AC-8E00-455E-897A-190F95BC2994}"/>
    <hyperlink ref="F670" r:id="rId669" display="640-2018-PRODUCE/DGPCHDI" xr:uid="{4E739671-D13F-45B2-9A59-52F2AE2AE7C4}"/>
    <hyperlink ref="F671" r:id="rId670" display="640-2018-PRODUCE/DGPCHDI" xr:uid="{B623728E-12D7-40EE-8F69-8B6F766C8BBC}"/>
    <hyperlink ref="F672" r:id="rId671" display="640-2018-PRODUCE/DGPCHDI" xr:uid="{DDB67AEE-0A7D-4218-A63D-9A3871E6A677}"/>
    <hyperlink ref="F673" r:id="rId672" display="640-2018-PRODUCE/DGPCHDI" xr:uid="{187E8D48-4536-4B3E-999E-DDE405FE1AE6}"/>
    <hyperlink ref="F674" r:id="rId673" display="640-2018-PRODUCE/DGPCHDI" xr:uid="{03EB2439-4500-4D6A-A51D-B681688D4F29}"/>
    <hyperlink ref="F675" r:id="rId674" display="640-2018-PRODUCE/DGPCHDI" xr:uid="{BE67CDB6-4C04-40E7-820C-F390198B7611}"/>
    <hyperlink ref="F676" r:id="rId675" display="640-2018-PRODUCE/DGPCHDI" xr:uid="{6008DC0F-74EE-494C-AF8B-1A072E98B3B1}"/>
    <hyperlink ref="F677" r:id="rId676" display="640-2018-PRODUCE/DGPCHDI" xr:uid="{65E72C24-9846-4FA6-B0A9-BA9E98E3BDF0}"/>
    <hyperlink ref="F678" r:id="rId677" display="640-2018-PRODUCE/DGPCHDI" xr:uid="{9F172E35-DA95-4C8C-96AC-93926ACFFF2D}"/>
    <hyperlink ref="F679" r:id="rId678" display="640-2018-PRODUCE/DGPCHDI" xr:uid="{82C147C6-FE4C-4756-8C1B-C26F77997E45}"/>
    <hyperlink ref="F680" r:id="rId679" display="640-2018-PRODUCE/DGPCHDI" xr:uid="{7336881C-AF1E-48EA-80F4-F04539C9039F}"/>
    <hyperlink ref="F681" r:id="rId680" display="640-2018-PRODUCE/DGPCHDI" xr:uid="{3B969B8D-20C6-477F-943D-B5D90C14546A}"/>
    <hyperlink ref="F682" r:id="rId681" display="640-2018-PRODUCE/DGPCHDI" xr:uid="{5A73CECD-3C76-44B0-8E76-695E6C2D0B00}"/>
    <hyperlink ref="F683" r:id="rId682" display="640-2018-PRODUCE/DGPCHDI" xr:uid="{D3776059-14BD-4C64-82BD-20477A07B581}"/>
    <hyperlink ref="F684" r:id="rId683" display="640-2018-PRODUCE/DGPCHDI" xr:uid="{A602B53E-DB67-476B-A16D-2674FF412177}"/>
    <hyperlink ref="F685" r:id="rId684" display="640-2018-PRODUCE/DGPCHDI" xr:uid="{14A933E1-AE46-4822-9CA7-CF23D81379E3}"/>
    <hyperlink ref="F686" r:id="rId685" display="640-2018-PRODUCE/DGPCHDI" xr:uid="{B7DB8431-6FBB-493A-8D0F-EF151C8BAF77}"/>
    <hyperlink ref="F687" r:id="rId686" display="640-2018-PRODUCE/DGPCHDI" xr:uid="{71BE9813-8D44-4DFB-8616-97D0A3704335}"/>
    <hyperlink ref="F688" r:id="rId687" display="640-2018-PRODUCE/DGPCHDI" xr:uid="{F0FE9B4B-B458-4A3C-957D-058C8953EA46}"/>
    <hyperlink ref="F689" r:id="rId688" display="640-2018-PRODUCE/DGPCHDI" xr:uid="{C7F6DEF9-89B0-46AD-90E7-AB5587F9797D}"/>
    <hyperlink ref="F690" r:id="rId689" display="640-2018-PRODUCE/DGPCHDI" xr:uid="{4FE366A1-FD98-4245-B089-ECAD17D3C43C}"/>
    <hyperlink ref="F691" r:id="rId690" display="640-2018-PRODUCE/DGPCHDI" xr:uid="{1AAE7E5E-CFE8-4011-A77A-E23533C93A05}"/>
    <hyperlink ref="F692" r:id="rId691" display="640-2018-PRODUCE/DGPCHDI" xr:uid="{E036A00B-DAE1-49C9-8724-1795642EE36A}"/>
    <hyperlink ref="F693" r:id="rId692" display="640-2018-PRODUCE/DGPCHDI" xr:uid="{BE34AF90-7452-40F9-8197-F755DFB1E3AD}"/>
    <hyperlink ref="F694" r:id="rId693" display="640-2018-PRODUCE/DGPCHDI" xr:uid="{0E7E1F4F-9D7C-45E8-B24E-B3056413AD49}"/>
    <hyperlink ref="F695" r:id="rId694" display="640-2018-PRODUCE/DGPCHDI" xr:uid="{DC6095C7-997D-4CEC-9CF5-7BB284B8014F}"/>
    <hyperlink ref="F696" r:id="rId695" display="640-2018-PRODUCE/DGPCHDI" xr:uid="{51A7F4B3-2E07-47CC-9068-1ACE8D259E04}"/>
    <hyperlink ref="F697" r:id="rId696" display="640-2018-PRODUCE/DGPCHDI" xr:uid="{9FA0C6B4-75D4-4CD3-A047-8EA10362C863}"/>
    <hyperlink ref="F698" r:id="rId697" display="640-2018-PRODUCE/DGPCHDI" xr:uid="{5392A836-97E3-4845-8D72-0C792A47F5C1}"/>
    <hyperlink ref="F699" r:id="rId698" display="640-2018-PRODUCE/DGPCHDI" xr:uid="{E9D39D41-0187-4F22-A9CF-E780BE9AA512}"/>
    <hyperlink ref="F700" r:id="rId699" display="640-2018-PRODUCE/DGPCHDI" xr:uid="{BB61F49A-C3A9-43BE-BAFF-09487961DF32}"/>
    <hyperlink ref="F701" r:id="rId700" display="640-2018-PRODUCE/DGPCHDI" xr:uid="{EE7DAFDD-92A1-40FA-A921-C0A51D851360}"/>
    <hyperlink ref="F702" r:id="rId701" display="640-2018-PRODUCE/DGPCHDI" xr:uid="{F4699891-83BD-4203-B0AC-615F25CC0C6A}"/>
    <hyperlink ref="F703" r:id="rId702" display="640-2018-PRODUCE/DGPCHDI" xr:uid="{04E04D14-FBC1-4273-B2C5-3C31A270B521}"/>
    <hyperlink ref="F704" r:id="rId703" display="640-2018-PRODUCE/DGPCHDI" xr:uid="{CD719F2E-07EE-43B9-9646-AEC1DB84DB56}"/>
    <hyperlink ref="F705" r:id="rId704" display="640-2018-PRODUCE/DGPCHDI" xr:uid="{8A1B01D3-F22D-49D6-9DDD-787185196A08}"/>
    <hyperlink ref="F706" r:id="rId705" display="640-2018-PRODUCE/DGPCHDI" xr:uid="{896AD8DD-17C6-450C-8D41-B5826ECB74F8}"/>
    <hyperlink ref="F707" r:id="rId706" display="640-2018-PRODUCE/DGPCHDI" xr:uid="{7EB82854-A10E-40CA-98FE-1EF0D20A71A9}"/>
    <hyperlink ref="F708" r:id="rId707" display="640-2018-PRODUCE/DGPCHDI" xr:uid="{6213C1D4-9DF5-467E-9F61-AC2335B77647}"/>
    <hyperlink ref="F709" r:id="rId708" display="640-2018-PRODUCE/DGPCHDI" xr:uid="{D2D82B03-D312-4D5C-BCDC-1E6F37FC0F29}"/>
    <hyperlink ref="F710" r:id="rId709" display="640-2018-PRODUCE/DGPCHDI" xr:uid="{7C744CBA-A312-4486-A3B9-BA26AC77CBCE}"/>
    <hyperlink ref="F711" r:id="rId710" display="640-2018-PRODUCE/DGPCHDI" xr:uid="{83C6336A-FEF3-4165-991E-0540449A0B7B}"/>
    <hyperlink ref="F712" r:id="rId711" display="640-2018-PRODUCE/DGPCHDI" xr:uid="{FF805F04-9CF9-4C23-A626-BFB00F64509D}"/>
    <hyperlink ref="F713" r:id="rId712" display="640-2018-PRODUCE/DGPCHDI" xr:uid="{4AAB0BA8-C9CB-4146-A5EC-3AEF142A6EB0}"/>
    <hyperlink ref="F714" r:id="rId713" display="640-2018-PRODUCE/DGPCHDI" xr:uid="{94EC2E92-1051-4B18-AA83-8968C9D16EA4}"/>
    <hyperlink ref="F715" r:id="rId714" display="640-2018-PRODUCE/DGPCHDI" xr:uid="{941A555A-DEFF-4D3A-B860-AE00D0B43F17}"/>
    <hyperlink ref="F716" r:id="rId715" display="640-2018-PRODUCE/DGPCHDI" xr:uid="{EE6516C1-D27F-42E8-B917-45A168322721}"/>
    <hyperlink ref="F717" r:id="rId716" display="640-2018-PRODUCE/DGPCHDI" xr:uid="{B10C7CE5-3950-4876-8B0D-CB236BB80CB1}"/>
    <hyperlink ref="F718" r:id="rId717" display="640-2018-PRODUCE/DGPCHDI" xr:uid="{B854AD24-6ACC-4137-B6AA-0CFF1CC131AF}"/>
    <hyperlink ref="F719" r:id="rId718" display="640-2018-PRODUCE/DGPCHDI" xr:uid="{E777B27A-D956-4E41-AA74-4D7467D0400B}"/>
    <hyperlink ref="F720" r:id="rId719" display="640-2018-PRODUCE/DGPCHDI" xr:uid="{365AA876-41A6-4714-A264-9CC4BA4CADB3}"/>
    <hyperlink ref="F721" r:id="rId720" display="640-2018-PRODUCE/DGPCHDI" xr:uid="{5D2D8E24-9EC0-407C-B801-0040A623AC65}"/>
    <hyperlink ref="F722" r:id="rId721" display="640-2018-PRODUCE/DGPCHDI" xr:uid="{08E6D5B9-BB35-47F1-A1B5-C8A3FA0846AA}"/>
    <hyperlink ref="F723" r:id="rId722" display="640-2018-PRODUCE/DGPCHDI" xr:uid="{EC41CE00-955C-46E3-A72F-83FEB6A9ED3C}"/>
    <hyperlink ref="F724" r:id="rId723" display="640-2018-PRODUCE/DGPCHDI" xr:uid="{519571B4-C2B3-43DF-979B-21BA6A2C87E0}"/>
    <hyperlink ref="F725" r:id="rId724" display="640-2018-PRODUCE/DGPCHDI" xr:uid="{8DC335BA-40D9-445C-AB6E-B8150A16C8C4}"/>
    <hyperlink ref="F726" r:id="rId725" display="640-2018-PRODUCE/DGPCHDI" xr:uid="{F42BA466-DC08-47B4-AE0A-DB693F880B05}"/>
    <hyperlink ref="F727" r:id="rId726" display="640-2018-PRODUCE/DGPCHDI" xr:uid="{9426288C-52EE-4709-81CD-3823C1262350}"/>
    <hyperlink ref="F728" r:id="rId727" display="640-2018-PRODUCE/DGPCHDI" xr:uid="{4E2FC728-B990-45A4-9BF6-8FD0FF6FA6AD}"/>
    <hyperlink ref="F729" r:id="rId728" display="640-2018-PRODUCE/DGPCHDI" xr:uid="{02331222-D2EE-45B0-B899-1DEB4C6902C2}"/>
    <hyperlink ref="F730" r:id="rId729" display="640-2018-PRODUCE/DGPCHDI" xr:uid="{760FDD0A-D0C4-4CC6-AC16-4796BBC202D6}"/>
    <hyperlink ref="F731" r:id="rId730" display="640-2018-PRODUCE/DGPCHDI" xr:uid="{315E3315-5E8E-40D5-B0E8-32A27D544D3E}"/>
    <hyperlink ref="F732" r:id="rId731" display="640-2018-PRODUCE/DGPCHDI" xr:uid="{22212F5F-0642-47B6-9D33-67B370B997DC}"/>
    <hyperlink ref="F733" r:id="rId732" display="640-2018-PRODUCE/DGPCHDI" xr:uid="{61E4A5ED-E2F0-4BDE-A1A3-F7AF83CC62A7}"/>
    <hyperlink ref="F734" r:id="rId733" display="640-2018-PRODUCE/DGPCHDI" xr:uid="{5AC1149D-A54B-44CC-A5F2-13443FDCA8DF}"/>
    <hyperlink ref="F735" r:id="rId734" display="640-2018-PRODUCE/DGPCHDI" xr:uid="{E94D7131-88F3-4461-BFD5-CF42F87118C3}"/>
    <hyperlink ref="F736" r:id="rId735" display="640-2018-PRODUCE/DGPCHDI" xr:uid="{6A4C9679-88BF-44E0-9779-63E81E54E05C}"/>
    <hyperlink ref="F737" r:id="rId736" display="640-2018-PRODUCE/DGPCHDI" xr:uid="{E7A2BB9B-B94D-4820-A205-AD3156D377C7}"/>
    <hyperlink ref="F738" r:id="rId737" display="640-2018-PRODUCE/DGPCHDI" xr:uid="{2CF143E3-91BD-48E5-9716-DD14F1CB7E57}"/>
    <hyperlink ref="F739" r:id="rId738" display="640-2018-PRODUCE/DGPCHDI" xr:uid="{A8733BE8-86F3-4EED-97F3-52019EF379D6}"/>
    <hyperlink ref="F740" r:id="rId739" display="640-2018-PRODUCE/DGPCHDI" xr:uid="{5D769684-C077-45CD-8DD2-DB6C4C8440C5}"/>
    <hyperlink ref="F741" r:id="rId740" display="640-2018-PRODUCE/DGPCHDI" xr:uid="{3944D3D9-627F-4551-BED5-572DAF40876B}"/>
    <hyperlink ref="F742" r:id="rId741" display="640-2018-PRODUCE/DGPCHDI" xr:uid="{407BDFFB-86DB-4F1E-8B00-1000C2AA9559}"/>
    <hyperlink ref="F743" r:id="rId742" display="640-2018-PRODUCE/DGPCHDI" xr:uid="{F86057A8-A19B-4A51-8F72-F81514F03964}"/>
    <hyperlink ref="F744" r:id="rId743" display="640-2018-PRODUCE/DGPCHDI" xr:uid="{FAC7B2BC-9691-4C96-8635-FABF22D411F7}"/>
    <hyperlink ref="F745" r:id="rId744" display="640-2018-PRODUCE/DGPCHDI" xr:uid="{5909ECC8-281B-433D-9FBF-587E44058B71}"/>
    <hyperlink ref="F746" r:id="rId745" display="640-2018-PRODUCE/DGPCHDI" xr:uid="{D005A301-95D0-4BBD-BDBB-536D40232131}"/>
    <hyperlink ref="F747" r:id="rId746" display="640-2018-PRODUCE/DGPCHDI" xr:uid="{AC420AAD-3BB7-45B2-87DC-DF6289D3B449}"/>
    <hyperlink ref="F748" r:id="rId747" display="640-2018-PRODUCE/DGPCHDI" xr:uid="{EB845BD3-B7A7-4030-9855-BDC508502975}"/>
    <hyperlink ref="F749" r:id="rId748" display="640-2018-PRODUCE/DGPCHDI" xr:uid="{133D554D-65FB-418C-A1B1-D71B0CF25CDC}"/>
    <hyperlink ref="F750" r:id="rId749" display="640-2018-PRODUCE/DGPCHDI" xr:uid="{9A223546-F00D-4924-B816-D89B94FD1404}"/>
    <hyperlink ref="F751" r:id="rId750" display="640-2018-PRODUCE/DGPCHDI" xr:uid="{36895D18-EB9B-44A7-A8F7-B3017BC89259}"/>
    <hyperlink ref="F752" r:id="rId751" display="640-2018-PRODUCE/DGPCHDI" xr:uid="{85422677-CAE6-490E-9D97-F3EB3779E222}"/>
    <hyperlink ref="F753" r:id="rId752" display="640-2018-PRODUCE/DGPCHDI" xr:uid="{1E95F875-D6E0-46EF-A6D8-03DF9AEDBA22}"/>
    <hyperlink ref="F754" r:id="rId753" display="640-2018-PRODUCE/DGPCHDI" xr:uid="{9A864A9F-FB4D-409C-A6F7-6CC80D158632}"/>
    <hyperlink ref="F755" r:id="rId754" display="640-2018-PRODUCE/DGPCHDI" xr:uid="{7422C0F1-9214-497E-978F-121E1AE13B64}"/>
    <hyperlink ref="F756" r:id="rId755" display="640-2018-PRODUCE/DGPCHDI" xr:uid="{61C4B771-C0EC-4CBA-8676-AF03727AE78B}"/>
    <hyperlink ref="F757" r:id="rId756" display="640-2018-PRODUCE/DGPCHDI" xr:uid="{ABDB5420-A44D-4574-8D4D-42CB20B5F289}"/>
    <hyperlink ref="F758" r:id="rId757" display="640-2018-PRODUCE/DGPCHDI" xr:uid="{481492CD-6AFD-4B24-B2EB-59669FA6FFD4}"/>
    <hyperlink ref="F759" r:id="rId758" display="640-2018-PRODUCE/DGPCHDI" xr:uid="{E81779F2-2D78-4F8E-821C-46665CE8A715}"/>
    <hyperlink ref="F760" r:id="rId759" display="640-2018-PRODUCE/DGPCHDI" xr:uid="{AB77C78C-A4E4-437D-A2D6-C424758EF87F}"/>
    <hyperlink ref="F761" r:id="rId760" display="640-2018-PRODUCE/DGPCHDI" xr:uid="{2ECBACA2-4437-43B0-A581-AC447F5B27BF}"/>
    <hyperlink ref="F762" r:id="rId761" display="640-2018-PRODUCE/DGPCHDI" xr:uid="{47B2800E-E4E3-40D0-8684-D38BEDC9FAF4}"/>
    <hyperlink ref="F763" r:id="rId762" display="640-2018-PRODUCE/DGPCHDI" xr:uid="{F69CA353-6CE3-4ED3-B970-77471CBBBFE5}"/>
    <hyperlink ref="F764" r:id="rId763" display="640-2018-PRODUCE/DGPCHDI" xr:uid="{9454767A-CBBD-45EA-8A70-969D5A0C7BA8}"/>
    <hyperlink ref="F765" r:id="rId764" display="640-2018-PRODUCE/DGPCHDI" xr:uid="{4C1BB669-F9B8-4642-A171-3688999F2259}"/>
    <hyperlink ref="F766" r:id="rId765" display="640-2018-PRODUCE/DGPCHDI" xr:uid="{7D16EC01-08A6-4D1D-B2C1-75DB00D8C1E1}"/>
    <hyperlink ref="F767" r:id="rId766" display="640-2018-PRODUCE/DGPCHDI" xr:uid="{556831AB-4383-4B4F-AD94-7EDE5B98189B}"/>
    <hyperlink ref="F768" r:id="rId767" display="640-2018-PRODUCE/DGPCHDI" xr:uid="{38922396-D984-4883-B2FD-95CCFBC7A8F1}"/>
    <hyperlink ref="F769" r:id="rId768" display="640-2018-PRODUCE/DGPCHDI" xr:uid="{8E18B9AB-CC02-4F6C-BF46-0EA3D4AAAB5C}"/>
    <hyperlink ref="F770" r:id="rId769" display="640-2018-PRODUCE/DGPCHDI" xr:uid="{333A982E-4E28-4911-9CA0-51F17DC4B25E}"/>
    <hyperlink ref="F771" r:id="rId770" display="640-2018-PRODUCE/DGPCHDI" xr:uid="{EB08EE46-2A72-4DEC-993F-73147EC18202}"/>
    <hyperlink ref="F772" r:id="rId771" display="640-2018-PRODUCE/DGPCHDI" xr:uid="{80947623-1679-4C10-AFC9-E63DAB481A2C}"/>
    <hyperlink ref="F773" r:id="rId772" display="640-2018-PRODUCE/DGPCHDI" xr:uid="{D8082679-0CF3-47E9-8767-B0C76D4E0935}"/>
    <hyperlink ref="F774" r:id="rId773" display="640-2018-PRODUCE/DGPCHDI" xr:uid="{B078356C-FB6F-495B-A743-D7617B7B5554}"/>
    <hyperlink ref="F775" r:id="rId774" display="640-2018-PRODUCE/DGPCHDI" xr:uid="{C2FC8C81-3F4F-41B1-AD37-42C8BF3BB644}"/>
    <hyperlink ref="F776" r:id="rId775" display="640-2018-PRODUCE/DGPCHDI" xr:uid="{34EC561A-1C66-428E-BD72-14FB6804FD5C}"/>
    <hyperlink ref="F777" r:id="rId776" display="640-2018-PRODUCE/DGPCHDI" xr:uid="{580EAC3B-6289-431A-B5B4-B379F08AF9B1}"/>
    <hyperlink ref="F778" r:id="rId777" display="640-2018-PRODUCE/DGPCHDI" xr:uid="{C6D76CA5-3DD8-4183-8BDC-CE188A4226A2}"/>
    <hyperlink ref="F779" r:id="rId778" display="640-2018-PRODUCE/DGPCHDI" xr:uid="{475491DC-C919-4D32-8671-521DB103C8D5}"/>
    <hyperlink ref="F780" r:id="rId779" display="640-2018-PRODUCE/DGPCHDI" xr:uid="{1BD2C6E4-2FDA-4200-B7A4-250A5E819E6A}"/>
    <hyperlink ref="F781" r:id="rId780" display="640-2018-PRODUCE/DGPCHDI" xr:uid="{CFEAB087-E330-4070-ABDF-76FB59718DB9}"/>
    <hyperlink ref="F782" r:id="rId781" display="640-2018-PRODUCE/DGPCHDI" xr:uid="{0FBE488C-A2C6-4B4E-8E26-BE6C48947240}"/>
    <hyperlink ref="F783" r:id="rId782" display="640-2018-PRODUCE/DGPCHDI" xr:uid="{135A6C78-F348-47F2-B964-338D6099348B}"/>
    <hyperlink ref="F784" r:id="rId783" display="640-2018-PRODUCE/DGPCHDI" xr:uid="{700E46C0-E331-4761-81ED-BAAA3C3DE7AA}"/>
    <hyperlink ref="F785" r:id="rId784" display="640-2018-PRODUCE/DGPCHDI" xr:uid="{7BE171A9-55BA-4631-9C6D-DEBDC2D11EFB}"/>
    <hyperlink ref="F786" r:id="rId785" display="640-2018-PRODUCE/DGPCHDI" xr:uid="{4932A317-1AB7-4202-9661-2DD2D6903473}"/>
    <hyperlink ref="F787" r:id="rId786" display="640-2018-PRODUCE/DGPCHDI" xr:uid="{18332376-0712-423C-96C5-7FF311EEDD11}"/>
    <hyperlink ref="F788" r:id="rId787" display="640-2018-PRODUCE/DGPCHDI" xr:uid="{E6933E2D-EFEC-4205-A495-881E7756B3AA}"/>
    <hyperlink ref="F789" r:id="rId788" display="640-2018-PRODUCE/DGPCHDI" xr:uid="{E6169631-5FE4-4C7D-876D-D6B6D7A73B1E}"/>
    <hyperlink ref="F790" r:id="rId789" display="640-2018-PRODUCE/DGPCHDI" xr:uid="{AE900B7B-041D-479D-AC0D-11C6B50D63AF}"/>
    <hyperlink ref="F791" r:id="rId790" display="640-2018-PRODUCE/DGPCHDI" xr:uid="{B7C62C6B-32BE-4222-B44E-7A4BAD69EEE4}"/>
    <hyperlink ref="F792" r:id="rId791" display="640-2018-PRODUCE/DGPCHDI" xr:uid="{3F49D053-3C52-44B6-98FB-BE8F5AB0110F}"/>
    <hyperlink ref="F793" r:id="rId792" display="640-2018-PRODUCE/DGPCHDI" xr:uid="{F0B82F07-FC0A-4B1C-AB1C-A2A204741B97}"/>
    <hyperlink ref="F794" r:id="rId793" display="640-2018-PRODUCE/DGPCHDI" xr:uid="{445AE115-4994-4DF1-8AF5-3C5D8E532C41}"/>
    <hyperlink ref="F795" r:id="rId794" display="640-2018-PRODUCE/DGPCHDI" xr:uid="{A8564042-60EF-4589-87E8-62279520F04B}"/>
    <hyperlink ref="F796" r:id="rId795" display="640-2018-PRODUCE/DGPCHDI" xr:uid="{DF0EDBF8-4B92-447E-9587-695C48966D07}"/>
    <hyperlink ref="F797" r:id="rId796" display="640-2018-PRODUCE/DGPCHDI" xr:uid="{E772CA1F-0C20-4504-B34F-4CD7D2FB668C}"/>
    <hyperlink ref="F798" r:id="rId797" display="640-2018-PRODUCE/DGPCHDI" xr:uid="{BFC9F845-5065-4ED3-95EC-0056B74B21B2}"/>
    <hyperlink ref="F799" r:id="rId798" display="640-2018-PRODUCE/DGPCHDI" xr:uid="{719D0840-EA3C-421C-917D-59BCE21E045D}"/>
    <hyperlink ref="F800" r:id="rId799" display="640-2018-PRODUCE/DGPCHDI" xr:uid="{C25E50CF-24C7-40AF-BFD3-AA9C03BF4456}"/>
    <hyperlink ref="F801" r:id="rId800" display="640-2018-PRODUCE/DGPCHDI" xr:uid="{511F85CA-4DA1-4487-A5CE-B98CC9F118BD}"/>
    <hyperlink ref="F802" r:id="rId801" display="640-2018-PRODUCE/DGPCHDI" xr:uid="{C4D59F0F-720C-4933-83F0-82D2D7325A7C}"/>
    <hyperlink ref="F803" r:id="rId802" display="640-2018-PRODUCE/DGPCHDI" xr:uid="{A1948D39-2C04-4D45-BC53-C4D93BD290B2}"/>
    <hyperlink ref="F804" r:id="rId803" display="640-2018-PRODUCE/DGPCHDI" xr:uid="{845D94EC-0580-4125-B7F8-3E07E0CC507B}"/>
    <hyperlink ref="F805" r:id="rId804" display="640-2018-PRODUCE/DGPCHDI" xr:uid="{15E57452-9A3C-40E1-B589-A8EED3AD523C}"/>
    <hyperlink ref="F806" r:id="rId805" display="640-2018-PRODUCE/DGPCHDI" xr:uid="{E6D9529A-732B-4B94-99BF-E88377AFAADD}"/>
    <hyperlink ref="F807" r:id="rId806" display="640-2018-PRODUCE/DGPCHDI" xr:uid="{4EF81799-A686-4E1D-9191-33D35AEF70CB}"/>
    <hyperlink ref="F808" r:id="rId807" display="640-2018-PRODUCE/DGPCHDI" xr:uid="{3BC3531D-7DC2-4B29-803E-69A19D269D9D}"/>
    <hyperlink ref="F809" r:id="rId808" display="640-2018-PRODUCE/DGPCHDI" xr:uid="{F96163D5-3294-4767-8266-40210C7A27BC}"/>
    <hyperlink ref="F810" r:id="rId809" display="640-2018-PRODUCE/DGPCHDI" xr:uid="{4B05853C-00A5-4150-9721-17CB1708202B}"/>
    <hyperlink ref="F811" r:id="rId810" display="640-2018-PRODUCE/DGPCHDI" xr:uid="{60E5BEF7-AFE0-4D1E-ABC3-0732AF9FD83E}"/>
    <hyperlink ref="F812" r:id="rId811" display="640-2018-PRODUCE/DGPCHDI" xr:uid="{7C68F61D-64B6-4B4F-B4D1-D4F2B4A1B596}"/>
    <hyperlink ref="F813" r:id="rId812" display="640-2018-PRODUCE/DGPCHDI" xr:uid="{07BE22D7-CA7D-46F1-9F9C-00A99B8536DB}"/>
    <hyperlink ref="F814" r:id="rId813" display="640-2018-PRODUCE/DGPCHDI" xr:uid="{8C3A9AB2-D697-43DE-A41F-8A0D93A495FA}"/>
    <hyperlink ref="F815" r:id="rId814" display="640-2018-PRODUCE/DGPCHDI" xr:uid="{2AC6FF6D-8030-4E0A-B8CB-5825ADE75274}"/>
    <hyperlink ref="F816" r:id="rId815" display="640-2018-PRODUCE/DGPCHDI" xr:uid="{9ECEF32D-14B7-4291-B232-19262CCF063A}"/>
    <hyperlink ref="F817" r:id="rId816" display="640-2018-PRODUCE/DGPCHDI" xr:uid="{0CA4EA9C-A454-407F-BE94-6496B30CF455}"/>
    <hyperlink ref="F818" r:id="rId817" display="640-2018-PRODUCE/DGPCHDI" xr:uid="{5981420C-15F9-4FAD-AC15-CAF6222A865A}"/>
    <hyperlink ref="F819" r:id="rId818" xr:uid="{E5282EEE-E582-4CD6-80DF-F9B76CEEB469}"/>
    <hyperlink ref="F821" r:id="rId819" display="640-2018-PRODUCE/DGPCHDI" xr:uid="{E2BA171E-E49E-457A-A730-F97E5F4B4ABD}"/>
    <hyperlink ref="F822" r:id="rId820" display="640-2018-PRODUCE/DGPCHDI" xr:uid="{1622B010-D49D-4E8E-8FB6-07EB3B868AC8}"/>
    <hyperlink ref="F823" r:id="rId821" display="640-2018-PRODUCE/DGPCHDI" xr:uid="{56D49454-682A-476F-9AF9-30E6001B51DE}"/>
    <hyperlink ref="F824" r:id="rId822" display="640-2018-PRODUCE/DGPCHDI" xr:uid="{016C268E-4CD2-423A-B517-52EDEE8A6EED}"/>
    <hyperlink ref="F825" r:id="rId823" display="640-2018-PRODUCE/DGPCHDI" xr:uid="{2FDC91D7-BB98-4F67-BD39-2FF61E97E337}"/>
    <hyperlink ref="F826" r:id="rId824" xr:uid="{1BA70671-98B4-4633-B59C-F7DF1F1CC3E4}"/>
    <hyperlink ref="F827" r:id="rId825" display="640-2018-PRODUCE/DGPCHDI" xr:uid="{67A337CA-1CCC-4A6E-809B-D512CA969B2F}"/>
    <hyperlink ref="F828" r:id="rId826" display="640-2018-PRODUCE/DGPCHDI" xr:uid="{0FF5E63B-FBF1-4029-B951-C1D509FC9ADD}"/>
    <hyperlink ref="F829" r:id="rId827" display="640-2018-PRODUCE/DGPCHDI" xr:uid="{91C84187-821A-4E10-904B-87CFD4A5FE96}"/>
    <hyperlink ref="F830" r:id="rId828" display="640-2018-PRODUCE/DGPCHDI" xr:uid="{675C388C-7B3D-44FD-9BA1-B7C9830D07AD}"/>
    <hyperlink ref="F831" r:id="rId829" display="640-2018-PRODUCE/DGPCHDI" xr:uid="{622BB8F0-46B4-49A9-9586-18F0B513BEF3}"/>
    <hyperlink ref="F833" r:id="rId830" display="640-2018-PRODUCE/DGPCHDI" xr:uid="{63AEBCD5-6FE3-4FA9-89A3-B37F57C8E14B}"/>
    <hyperlink ref="F834" r:id="rId831" display="640-2018-PRODUCE/DGPCHDI" xr:uid="{42436101-728B-4A94-AC45-29633834BA60}"/>
    <hyperlink ref="F835" r:id="rId832" display="640-2018-PRODUCE/DGPCHDI" xr:uid="{CFD6005C-6279-4ABB-9F29-065D153EFB64}"/>
    <hyperlink ref="F836" r:id="rId833" display="640-2018-PRODUCE/DGPCHDI" xr:uid="{F8F2C258-20D7-47F9-8998-6A022DDBDEB3}"/>
    <hyperlink ref="F837" r:id="rId834" display="640-2018-PRODUCE/DGPCHDI" xr:uid="{A5DD9DD5-0FF2-4465-92AF-E14E3A16FEF3}"/>
    <hyperlink ref="F838" r:id="rId835" display="640-2018-PRODUCE/DGPCHDI" xr:uid="{DD18643E-5156-45DF-8F9D-742B559E06CC}"/>
    <hyperlink ref="F839" r:id="rId836" display="640-2018-PRODUCE/DGPCHDI" xr:uid="{77D363B4-62DA-4452-8F0A-7612265AA340}"/>
    <hyperlink ref="F840" r:id="rId837" display="640-2018-PRODUCE/DGPCHDI" xr:uid="{A291F969-7500-4AD3-9FF3-C8BD054B3DBD}"/>
    <hyperlink ref="F841" r:id="rId838" display="640-2018-PRODUCE/DGPCHDI" xr:uid="{A6370D03-51DB-4264-889D-3E7E49EF4B30}"/>
    <hyperlink ref="F842" r:id="rId839" display="640-2018-PRODUCE/DGPCHDI" xr:uid="{01664E83-14C4-4B05-8F67-5E327B60D983}"/>
    <hyperlink ref="F843" r:id="rId840" display="640-2018-PRODUCE/DGPCHDI" xr:uid="{2472BC5A-904C-4732-B269-FCD7A16749C1}"/>
    <hyperlink ref="F844" r:id="rId841" display="640-2018-PRODUCE/DGPCHDI" xr:uid="{F7C62439-64AD-467C-8ECA-78E136A96940}"/>
    <hyperlink ref="F845" r:id="rId842" display="640-2018-PRODUCE/DGPCHDI" xr:uid="{263484DF-7585-42FD-A700-F265BA3F2928}"/>
    <hyperlink ref="F846" r:id="rId843" display="640-2018-PRODUCE/DGPCHDI" xr:uid="{972460D4-8E47-49E3-A85B-C640127FB0AC}"/>
    <hyperlink ref="F847" r:id="rId844" display="640-2018-PRODUCE/DGPCHDI" xr:uid="{EEC84D88-89BE-4447-908F-164EFA649EA0}"/>
    <hyperlink ref="F848" r:id="rId845" display="640-2018-PRODUCE/DGPCHDI" xr:uid="{C6664F52-AC08-4B14-8AFD-BCB1B3B21C48}"/>
    <hyperlink ref="F849" r:id="rId846" display="640-2018-PRODUCE/DGPCHDI" xr:uid="{D49500DA-52B8-482A-8B14-69E21C7D20A1}"/>
    <hyperlink ref="F850" r:id="rId847" display="640-2018-PRODUCE/DGPCHDI" xr:uid="{8FB41340-52D6-4428-A0AF-940E3C72A2FC}"/>
    <hyperlink ref="F851" r:id="rId848" display="640-2018-PRODUCE/DGPCHDI" xr:uid="{7B5E1D5C-4860-44EA-9DDD-0B98357154D9}"/>
    <hyperlink ref="F852" r:id="rId849" display="640-2018-PRODUCE/DGPCHDI" xr:uid="{127BB396-3B65-44BB-B483-EA10605D400E}"/>
    <hyperlink ref="F853" r:id="rId850" display="640-2018-PRODUCE/DGPCHDI" xr:uid="{612E9A48-1EB1-4A9F-8EE1-ED3F55CB0E77}"/>
    <hyperlink ref="F854" r:id="rId851" display="640-2018-PRODUCE/DGPCHDI" xr:uid="{67876EC9-019E-4C78-887A-830DF92F929A}"/>
    <hyperlink ref="F855" r:id="rId852" display="640-2018-PRODUCE/DGPCHDI" xr:uid="{644F4B54-BBC1-47BB-85D9-D7C89CEC7473}"/>
    <hyperlink ref="F856" r:id="rId853" display="640-2018-PRODUCE/DGPCHDI" xr:uid="{3EB1C568-09D8-48F0-A359-203BB3034FC8}"/>
    <hyperlink ref="F857" r:id="rId854" display="640-2018-PRODUCE/DGPCHDI" xr:uid="{F0A7EFD1-6960-4480-B0B2-46C4016CC8D8}"/>
    <hyperlink ref="F858" r:id="rId855" display="640-2018-PRODUCE/DGPCHDI" xr:uid="{84ED4F2E-F928-41D9-847E-B2369BB51AB5}"/>
    <hyperlink ref="F859" r:id="rId856" display="640-2018-PRODUCE/DGPCHDI" xr:uid="{8EEFDA85-D4E2-450E-A2EA-AE01485DCCF4}"/>
    <hyperlink ref="F860" r:id="rId857" display="640-2018-PRODUCE/DGPCHDI" xr:uid="{FD7040CC-93A3-44A7-93CA-480D1D766A12}"/>
    <hyperlink ref="F861" r:id="rId858" display="640-2018-PRODUCE/DGPCHDI" xr:uid="{1DFA4D78-034E-498B-84C7-8298625E46E0}"/>
    <hyperlink ref="F862" r:id="rId859" display="640-2018-PRODUCE/DGPCHDI" xr:uid="{C7E0BAB8-6A6E-4AA4-A8B1-3C9AB0F9DF7B}"/>
    <hyperlink ref="F863" r:id="rId860" display="640-2018-PRODUCE/DGPCHDI" xr:uid="{6ED4CB2C-0C54-4D0F-8304-03513AE4864F}"/>
    <hyperlink ref="F864" r:id="rId861" display="640-2018-PRODUCE/DGPCHDI" xr:uid="{69FEFB44-7A6C-4296-9D2E-409FAB4B38F0}"/>
    <hyperlink ref="F865" r:id="rId862" display="640-2018-PRODUCE/DGPCHDI" xr:uid="{871C283E-D890-4647-8411-C99049766FD9}"/>
    <hyperlink ref="F866" r:id="rId863" display="640-2018-PRODUCE/DGPCHDI" xr:uid="{72B097C7-7E25-4B58-BC40-5C82D9124865}"/>
    <hyperlink ref="F867" r:id="rId864" display="640-2018-PRODUCE/DGPCHDI" xr:uid="{914837DC-8A67-41E2-BA71-C7DDAB4378C4}"/>
    <hyperlink ref="F868" r:id="rId865" display="640-2018-PRODUCE/DGPCHDI" xr:uid="{792694D4-0900-447D-BEA2-32C718E0E321}"/>
    <hyperlink ref="F869" r:id="rId866" display="640-2018-PRODUCE/DGPCHDI" xr:uid="{E7FC119E-1EB0-4C67-97EA-AEA670B955CD}"/>
    <hyperlink ref="F871" r:id="rId867" display="640-2018-PRODUCE/DGPCHDI" xr:uid="{A8D572B8-BC27-407C-BC35-84D8E4A44BE3}"/>
    <hyperlink ref="F872" r:id="rId868" display="640-2018-PRODUCE/DGPCHDI" xr:uid="{EEDEB83E-7074-43BF-ACE6-14F9268B6DA7}"/>
    <hyperlink ref="F873" r:id="rId869" display="640-2018-PRODUCE/DGPCHDI" xr:uid="{53730274-84A9-4D1E-A0FC-C4AB0450BEFA}"/>
    <hyperlink ref="F874" r:id="rId870" display="640-2018-PRODUCE/DGPCHDI" xr:uid="{36D11EA2-BBB3-4002-92EB-AB7824C45AB1}"/>
    <hyperlink ref="F875" r:id="rId871" display="640-2018-PRODUCE/DGPCHDI" xr:uid="{425533E7-E64A-4477-9F82-81B71F8F391C}"/>
    <hyperlink ref="F876" r:id="rId872" display="640-2018-PRODUCE/DGPCHDI" xr:uid="{4C972AE4-DAB1-4283-B78B-B5AD897F73C6}"/>
    <hyperlink ref="F877" r:id="rId873" display="640-2018-PRODUCE/DGPCHDI" xr:uid="{DEC99255-58A9-40E3-9297-36242381AA5C}"/>
    <hyperlink ref="F878" r:id="rId874" display="640-2018-PRODUCE/DGPCHDI" xr:uid="{413C3B48-E01B-44DE-A01B-84DFA2A18A36}"/>
    <hyperlink ref="F879" r:id="rId875" display="640-2018-PRODUCE/DGPCHDI" xr:uid="{2E05B50E-E077-4335-B058-1364FF446B66}"/>
    <hyperlink ref="F880" r:id="rId876" display="640-2018-PRODUCE/DGPCHDI" xr:uid="{064AA6C8-9217-4582-BCE2-0138571FA46A}"/>
    <hyperlink ref="F881" r:id="rId877" display="640-2018-PRODUCE/DGPCHDI" xr:uid="{73DE0DD3-C346-46AA-BEAF-ED9137689002}"/>
    <hyperlink ref="F882" r:id="rId878" display="640-2018-PRODUCE/DGPCHDI" xr:uid="{5E7382E8-806E-4C25-883A-D1B8A443E319}"/>
    <hyperlink ref="F883" r:id="rId879" display="640-2018-PRODUCE/DGPCHDI" xr:uid="{E1061E5A-28B1-4589-BBAF-063056228DB7}"/>
    <hyperlink ref="F884" r:id="rId880" display="640-2018-PRODUCE/DGPCHDI" xr:uid="{061E0893-7BD2-40E1-8D62-2E983EA36849}"/>
    <hyperlink ref="F885" r:id="rId881" display="640-2018-PRODUCE/DGPCHDI" xr:uid="{8F9FB114-6015-45C9-99A9-B241E7C110CC}"/>
    <hyperlink ref="F886" r:id="rId882" display="640-2018-PRODUCE/DGPCHDI" xr:uid="{1231B81B-CAAE-4E8C-9ACB-0AEAD92D4184}"/>
    <hyperlink ref="F887" r:id="rId883" display="640-2018-PRODUCE/DGPCHDI" xr:uid="{39C3B1BA-416B-4EFC-BA7F-8E1F8D951E77}"/>
    <hyperlink ref="F888" r:id="rId884" display="640-2018-PRODUCE/DGPCHDI" xr:uid="{B36F37DB-4C8D-428D-81F6-6846AF319710}"/>
    <hyperlink ref="F889" r:id="rId885" display="640-2018-PRODUCE/DGPCHDI" xr:uid="{DB88A28C-65CD-4AF5-8E50-1100B23C961B}"/>
    <hyperlink ref="F890" r:id="rId886" display="640-2018-PRODUCE/DGPCHDI" xr:uid="{8B57A781-3B61-4FF4-806C-15CE88A6D8EC}"/>
    <hyperlink ref="F891" r:id="rId887" display="640-2018-PRODUCE/DGPCHDI" xr:uid="{A4AE0F28-C09B-41A3-A98B-DEF35BAD56B6}"/>
    <hyperlink ref="F892" r:id="rId888" display="640-2018-PRODUCE/DGPCHDI" xr:uid="{A9CE5416-4C5A-4E76-98C3-FD107805DABA}"/>
    <hyperlink ref="F893" r:id="rId889" display="640-2018-PRODUCE/DGPCHDI" xr:uid="{EF1810AD-C78D-4D6C-8304-B48495C7180B}"/>
    <hyperlink ref="F894" r:id="rId890" display="640-2018-PRODUCE/DGPCHDI" xr:uid="{990CC674-E2BA-4428-9146-2B2A1462C74E}"/>
    <hyperlink ref="F895" r:id="rId891" display="640-2018-PRODUCE/DGPCHDI" xr:uid="{2E8EA756-1C23-40CB-A2B3-1A9CE618F3B6}"/>
    <hyperlink ref="F896" r:id="rId892" display="640-2018-PRODUCE/DGPCHDI" xr:uid="{25FE602D-C474-45D5-9250-CB53C1219D3A}"/>
    <hyperlink ref="F897" r:id="rId893" display="640-2018-PRODUCE/DGPCHDI" xr:uid="{57740ABB-21F0-4B07-A6B8-A6B76A8DE559}"/>
    <hyperlink ref="F898" r:id="rId894" display="640-2018-PRODUCE/DGPCHDI" xr:uid="{F39082B3-2147-449C-80B9-2B9DA43EEC33}"/>
    <hyperlink ref="F899" r:id="rId895" display="640-2018-PRODUCE/DGPCHDI" xr:uid="{E94BBBC3-5381-445F-AA11-A13BEB691BDE}"/>
    <hyperlink ref="F900" r:id="rId896" display="640-2018-PRODUCE/DGPCHDI" xr:uid="{9F24E844-EF37-47E0-B6FD-D647D91B483C}"/>
    <hyperlink ref="F901" r:id="rId897" display="640-2018-PRODUCE/DGPCHDI" xr:uid="{B4335E9A-11C6-45DB-A206-2AB650C189F6}"/>
    <hyperlink ref="F902" r:id="rId898" display="640-2018-PRODUCE/DGPCHDI" xr:uid="{D1F6C532-1324-4F15-9BB8-6070CC888CFD}"/>
    <hyperlink ref="F903" r:id="rId899" display="640-2018-PRODUCE/DGPCHDI" xr:uid="{BE297448-49F6-4638-A035-92F20DFB6519}"/>
    <hyperlink ref="F904" r:id="rId900" display="640-2018-PRODUCE/DGPCHDI" xr:uid="{3691FFF5-9246-4BC8-8960-EC08866A975C}"/>
    <hyperlink ref="F905" r:id="rId901" display="640-2018-PRODUCE/DGPCHDI" xr:uid="{2F4EABC7-F122-4134-A995-69BF1C9811B0}"/>
    <hyperlink ref="F906" r:id="rId902" display="640-2018-PRODUCE/DGPCHDI" xr:uid="{76307F60-0BE8-4245-B494-554AB859B277}"/>
    <hyperlink ref="F907" r:id="rId903" display="640-2018-PRODUCE/DGPCHDI" xr:uid="{E6F7EBA5-ADAD-41D1-AB60-8CCA0C867C1B}"/>
    <hyperlink ref="F908" r:id="rId904" display="640-2018-PRODUCE/DGPCHDI" xr:uid="{379718A2-CC2D-48C2-84DA-098F7C993FB5}"/>
    <hyperlink ref="F909" r:id="rId905" display="640-2018-PRODUCE/DGPCHDI" xr:uid="{00F65ABB-749F-4BC3-A863-F3177A3D4BFA}"/>
    <hyperlink ref="F910" r:id="rId906" display="640-2018-PRODUCE/DGPCHDI" xr:uid="{F7C94C08-D622-42A4-AF1A-5B004D94953E}"/>
    <hyperlink ref="F911" r:id="rId907" display="640-2018-PRODUCE/DGPCHDI" xr:uid="{CB9669E5-62CD-44A8-9F25-ED41278FE5BE}"/>
    <hyperlink ref="F912" r:id="rId908" display="640-2018-PRODUCE/DGPCHDI" xr:uid="{BCD7AB28-E436-4B99-9359-1D9C4EB82AA5}"/>
    <hyperlink ref="F913" r:id="rId909" display="640-2018-PRODUCE/DGPCHDI" xr:uid="{CBF98D04-90EA-4821-AFB0-63F9009395FC}"/>
    <hyperlink ref="F914" r:id="rId910" display="640-2018-PRODUCE/DGPCHDI" xr:uid="{E7CDEA27-483D-4A95-B3E1-046B6FA719B7}"/>
    <hyperlink ref="F915" r:id="rId911" display="640-2018-PRODUCE/DGPCHDI" xr:uid="{CC244C00-293D-4EDC-8F25-5FCFF236D011}"/>
    <hyperlink ref="F916" r:id="rId912" display="640-2018-PRODUCE/DGPCHDI" xr:uid="{A86ECF44-753F-4A25-816E-24978899E6C3}"/>
    <hyperlink ref="F917" r:id="rId913" display="640-2018-PRODUCE/DGPCHDI" xr:uid="{8CB9F966-992A-4D64-88BC-2EB43FB4C57D}"/>
    <hyperlink ref="F918" r:id="rId914" display="640-2018-PRODUCE/DGPCHDI" xr:uid="{17C8801E-96E5-4826-949C-9A6EC2D40F70}"/>
    <hyperlink ref="F919" r:id="rId915" display="640-2018-PRODUCE/DGPCHDI" xr:uid="{42B6FC73-F12F-43E6-9B5F-021386432D49}"/>
    <hyperlink ref="F920" r:id="rId916" display="640-2018-PRODUCE/DGPCHDI" xr:uid="{70D18CED-59DB-4E5B-BE4C-68122C277A21}"/>
    <hyperlink ref="F921" r:id="rId917" display="640-2018-PRODUCE/DGPCHDI" xr:uid="{97653D42-AFD0-4162-89E3-4C4CD0636C63}"/>
    <hyperlink ref="F922" r:id="rId918" display="640-2018-PRODUCE/DGPCHDI" xr:uid="{0E426B20-0F3F-4B31-AE81-788EAA87502F}"/>
    <hyperlink ref="F923" r:id="rId919" display="640-2018-PRODUCE/DGPCHDI" xr:uid="{027905A3-2F48-412A-A2D2-FE65057D9A72}"/>
    <hyperlink ref="F924" r:id="rId920" display="640-2018-PRODUCE/DGPCHDI" xr:uid="{A44593A1-5BC7-41D1-B6B7-CC7349D8FA6D}"/>
    <hyperlink ref="F925" r:id="rId921" display="640-2018-PRODUCE/DGPCHDI" xr:uid="{33B905E1-5C63-4E89-A0C3-BF97D514C769}"/>
    <hyperlink ref="F926" r:id="rId922" display="640-2018-PRODUCE/DGPCHDI" xr:uid="{886CD4FF-A346-4F94-9394-F6FCAAE79B28}"/>
    <hyperlink ref="F927" r:id="rId923" display="640-2018-PRODUCE/DGPCHDI" xr:uid="{EBBADC03-2376-4679-9796-EC5C3753D084}"/>
    <hyperlink ref="F928" r:id="rId924" display="640-2018-PRODUCE/DGPCHDI" xr:uid="{C1207446-F00F-4839-A724-8FF64D549A97}"/>
    <hyperlink ref="F929" r:id="rId925" display="640-2018-PRODUCE/DGPCHDI" xr:uid="{FA58798C-1FF0-4B76-809A-D10FBB44A4C9}"/>
    <hyperlink ref="F930" r:id="rId926" display="640-2018-PRODUCE/DGPCHDI" xr:uid="{BBF00751-85D0-45BE-8884-DB3FB498C5F8}"/>
    <hyperlink ref="F931" r:id="rId927" display="640-2018-PRODUCE/DGPCHDI" xr:uid="{E88A643E-F055-4AAE-82E7-C6878494B2AC}"/>
    <hyperlink ref="F932" r:id="rId928" display="640-2018-PRODUCE/DGPCHDI" xr:uid="{56F56435-FB68-4F72-A1E2-868EAA757A13}"/>
    <hyperlink ref="F933" r:id="rId929" display="640-2018-PRODUCE/DGPCHDI" xr:uid="{B6697E38-FE67-4A7B-B406-40D51733E9B1}"/>
    <hyperlink ref="F934" r:id="rId930" display="640-2018-PRODUCE/DGPCHDI" xr:uid="{5D07F87E-2ACB-4E8F-B3CB-A12B7CDB98CE}"/>
    <hyperlink ref="F935" r:id="rId931" display="640-2018-PRODUCE/DGPCHDI" xr:uid="{FDEA717A-F89D-420B-B507-F7A882574A1C}"/>
    <hyperlink ref="F936" r:id="rId932" display="640-2018-PRODUCE/DGPCHDI" xr:uid="{7F675AEE-13ED-4512-8E03-4C5090E81889}"/>
    <hyperlink ref="F938" r:id="rId933" display="640-2018-PRODUCE/DGPCHDI" xr:uid="{8AA8B274-59D8-41BB-91CA-71568ECDCBEF}"/>
    <hyperlink ref="F939" r:id="rId934" display="640-2018-PRODUCE/DGPCHDI" xr:uid="{368D282A-4C31-4B19-9760-81D5BC9C9E17}"/>
    <hyperlink ref="F940" r:id="rId935" display="640-2018-PRODUCE/DGPCHDI" xr:uid="{F239ACD3-DBF0-4831-B121-83602C7874A8}"/>
    <hyperlink ref="F941" r:id="rId936" display="640-2018-PRODUCE/DGPCHDI" xr:uid="{40FD71CC-5C5D-4BF1-A25F-2EA5718EF467}"/>
    <hyperlink ref="F942" r:id="rId937" display="640-2018-PRODUCE/DGPCHDI" xr:uid="{26534AB1-64DB-44F0-9F6C-A365FF9A105B}"/>
    <hyperlink ref="F943" r:id="rId938" display="640-2018-PRODUCE/DGPCHDI" xr:uid="{AD8C9EDC-30E2-4CD0-A4A6-4D8D7E605BD3}"/>
    <hyperlink ref="F944" r:id="rId939" display="640-2018-PRODUCE/DGPCHDI" xr:uid="{DFA1A406-5C9E-4CAC-88C1-14FBE87A3B3E}"/>
    <hyperlink ref="F945" r:id="rId940" display="640-2018-PRODUCE/DGPCHDI" xr:uid="{955BCEAF-EA07-4FEE-89EF-68A1131F7879}"/>
    <hyperlink ref="F946" r:id="rId941" display="640-2018-PRODUCE/DGPCHDI" xr:uid="{2A76A252-3E84-41BE-B7FE-6D424BAA764F}"/>
    <hyperlink ref="F947" r:id="rId942" display="640-2018-PRODUCE/DGPCHDI" xr:uid="{FA68E28C-627C-4BE2-BDBB-6BBCD6C9A1BF}"/>
    <hyperlink ref="F948" r:id="rId943" display="640-2018-PRODUCE/DGPCHDI" xr:uid="{720F615D-9F5A-4771-8F7A-938543667592}"/>
    <hyperlink ref="F949" r:id="rId944" display="640-2018-PRODUCE/DGPCHDI" xr:uid="{E068CD69-A839-4AA5-B87B-4668D20E56F8}"/>
    <hyperlink ref="F950" r:id="rId945" display="640-2018-PRODUCE/DGPCHDI" xr:uid="{BED40C34-0AC6-4EF5-A81F-90E963472CB9}"/>
    <hyperlink ref="F951" r:id="rId946" display="640-2018-PRODUCE/DGPCHDI" xr:uid="{DBF9AEFE-11A1-4B42-B9FB-693D17F62C05}"/>
    <hyperlink ref="F952" r:id="rId947" display="640-2018-PRODUCE/DGPCHDI" xr:uid="{63AB3ACB-DE65-4B96-A63A-D2E2CACEBAAC}"/>
    <hyperlink ref="F953" r:id="rId948" display="640-2018-PRODUCE/DGPCHDI" xr:uid="{88DE3C9C-AF17-474D-B820-4919DB0C5914}"/>
    <hyperlink ref="F954" r:id="rId949" display="640-2018-PRODUCE/DGPCHDI" xr:uid="{4631AF2C-BCD5-417A-84DC-F5C06F4D684F}"/>
    <hyperlink ref="F955" r:id="rId950" display="640-2018-PRODUCE/DGPCHDI" xr:uid="{06C5EED0-F3BE-4328-8125-3AA6047121AA}"/>
    <hyperlink ref="F956" r:id="rId951" display="640-2018-PRODUCE/DGPCHDI" xr:uid="{4A9FBA33-C201-4D88-8005-7CD7BA26CEE8}"/>
    <hyperlink ref="F957" r:id="rId952" display="640-2018-PRODUCE/DGPCHDI" xr:uid="{5A60C195-03B4-44AC-8961-32D6FEB25D07}"/>
    <hyperlink ref="F958" r:id="rId953" display="640-2018-PRODUCE/DGPCHDI" xr:uid="{79F19C9A-45F3-43D1-9E7C-52797D88BC85}"/>
    <hyperlink ref="F959" r:id="rId954" display="640-2018-PRODUCE/DGPCHDI" xr:uid="{53B45D2D-5C69-4EA6-A1A5-AE61D6F8AE56}"/>
    <hyperlink ref="F960" r:id="rId955" display="640-2018-PRODUCE/DGPCHDI" xr:uid="{2D540DC4-1DAB-41EE-A2FA-B39BD4F87070}"/>
    <hyperlink ref="F961" r:id="rId956" display="640-2018-PRODUCE/DGPCHDI" xr:uid="{2AD2EFF2-1626-4E9E-9A08-C36ACCA8C607}"/>
    <hyperlink ref="F962" r:id="rId957" display="640-2018-PRODUCE/DGPCHDI" xr:uid="{A6B45F29-BE96-4E9E-9CFC-19F99D32E46E}"/>
    <hyperlink ref="F963" r:id="rId958" display="640-2018-PRODUCE/DGPCHDI" xr:uid="{6B7DB45D-454F-4A81-B135-8A473299DA87}"/>
    <hyperlink ref="F964" r:id="rId959" display="640-2018-PRODUCE/DGPCHDI" xr:uid="{A85C6D23-27C1-4873-9CEB-49A5267F81D6}"/>
    <hyperlink ref="F965" r:id="rId960" display="640-2018-PRODUCE/DGPCHDI" xr:uid="{4EAD33B2-83EF-4900-BA17-6808601A05A4}"/>
    <hyperlink ref="F966" r:id="rId961" display="640-2018-PRODUCE/DGPCHDI" xr:uid="{EB75F7A0-DDA0-4AA2-8D9E-36096E7E7190}"/>
    <hyperlink ref="F967" r:id="rId962" display="640-2018-PRODUCE/DGPCHDI" xr:uid="{AAC06024-D979-4685-BB7A-E42AAB5E7515}"/>
    <hyperlink ref="F968" r:id="rId963" display="640-2018-PRODUCE/DGPCHDI" xr:uid="{F75CEC3A-E64B-4CE1-8CEA-30CB5371F72E}"/>
    <hyperlink ref="F969" r:id="rId964" display="640-2018-PRODUCE/DGPCHDI" xr:uid="{24A76E06-1E2D-4007-B64D-3FFDAAFC8605}"/>
    <hyperlink ref="F970" r:id="rId965" display="640-2018-PRODUCE/DGPCHDI" xr:uid="{D925C92F-CBDB-4D9B-9536-E40E3A38DA8E}"/>
    <hyperlink ref="F971" r:id="rId966" display="640-2018-PRODUCE/DGPCHDI" xr:uid="{A2A36096-92D8-4C09-92C5-B1D304EE01EB}"/>
    <hyperlink ref="F972" r:id="rId967" display="640-2018-PRODUCE/DGPCHDI" xr:uid="{3CB89779-159C-401D-9926-2B9195B96864}"/>
    <hyperlink ref="F973" r:id="rId968" display="640-2018-PRODUCE/DGPCHDI" xr:uid="{B6B14554-5ED8-414D-861B-D1F95E401092}"/>
    <hyperlink ref="F974" r:id="rId969" display="640-2018-PRODUCE/DGPCHDI" xr:uid="{62ECF4D4-A293-4517-93C8-F294964A4708}"/>
    <hyperlink ref="F975" r:id="rId970" display="640-2018-PRODUCE/DGPCHDI" xr:uid="{AF45A766-CD2E-4E03-A443-BD65F22B39AE}"/>
    <hyperlink ref="F976" r:id="rId971" display="640-2018-PRODUCE/DGPCHDI" xr:uid="{49F0C3D8-3FD5-47CC-9BAB-6BB0890B104B}"/>
    <hyperlink ref="F977" r:id="rId972" display="640-2018-PRODUCE/DGPCHDI" xr:uid="{D64F2EED-248D-47E2-B4AC-37F0956F22D8}"/>
    <hyperlink ref="F978" r:id="rId973" display="640-2018-PRODUCE/DGPCHDI" xr:uid="{52C841BC-E51C-493B-A42C-38A7A7E5E8F0}"/>
    <hyperlink ref="F979" r:id="rId974" display="640-2018-PRODUCE/DGPCHDI" xr:uid="{2B4E267C-4351-4E96-A143-DDF335D44E1C}"/>
    <hyperlink ref="F980" r:id="rId975" display="640-2018-PRODUCE/DGPCHDI" xr:uid="{7D1F52C0-535F-43AC-BD1D-3DA09672B4FC}"/>
    <hyperlink ref="F981" r:id="rId976" display="640-2018-PRODUCE/DGPCHDI" xr:uid="{6C884B9C-0652-40FD-927A-162E0FE3017C}"/>
    <hyperlink ref="F982" r:id="rId977" display="640-2018-PRODUCE/DGPCHDI" xr:uid="{A60816AA-9ACB-4AE8-B24B-77E526DCB3DC}"/>
    <hyperlink ref="F983" r:id="rId978" display="640-2018-PRODUCE/DGPCHDI" xr:uid="{D7B66CE3-0DD5-4C15-8F67-9C7648D9F231}"/>
    <hyperlink ref="F984" r:id="rId979" display="640-2018-PRODUCE/DGPCHDI" xr:uid="{869B6FE0-B154-4193-AFA0-A79EE3447A52}"/>
    <hyperlink ref="F985" r:id="rId980" display="640-2018-PRODUCE/DGPCHDI" xr:uid="{784C639D-CB2E-426A-813C-368DE8A97FE5}"/>
    <hyperlink ref="F986" r:id="rId981" display="640-2018-PRODUCE/DGPCHDI" xr:uid="{45CEDC50-BD3C-4548-85BE-0445CDD4103E}"/>
    <hyperlink ref="F987" r:id="rId982" display="640-2018-PRODUCE/DGPCHDI" xr:uid="{44C68345-3148-4481-AACB-3F910F5CA2F6}"/>
    <hyperlink ref="F988" r:id="rId983" display="640-2018-PRODUCE/DGPCHDI" xr:uid="{7185651F-DA74-4701-83CC-7E441C496DE6}"/>
    <hyperlink ref="F989" r:id="rId984" display="640-2018-PRODUCE/DGPCHDI" xr:uid="{5AAB1D6F-CAB5-47FD-BFA0-359FFCCEEF48}"/>
    <hyperlink ref="F990" r:id="rId985" display="640-2018-PRODUCE/DGPCHDI" xr:uid="{2399B81D-8A75-4F39-8711-2D0CD583F389}"/>
    <hyperlink ref="F991" r:id="rId986" display="640-2018-PRODUCE/DGPCHDI" xr:uid="{7A5EBE78-81D9-49F3-A4DB-1D5E08592C8A}"/>
    <hyperlink ref="F992" r:id="rId987" display="640-2018-PRODUCE/DGPCHDI" xr:uid="{40222A99-E649-4928-8A5A-0DF9465112B3}"/>
    <hyperlink ref="F993" r:id="rId988" display="640-2018-PRODUCE/DGPCHDI" xr:uid="{1543886E-8B7F-4413-890C-7495ED8193B3}"/>
    <hyperlink ref="F994" r:id="rId989" display="640-2018-PRODUCE/DGPCHDI" xr:uid="{AC50EA10-12EA-425A-ACA5-5AB931EAD0B5}"/>
    <hyperlink ref="F995" r:id="rId990" display="640-2018-PRODUCE/DGPCHDI" xr:uid="{E875B5D6-630F-488E-9FA1-BE7BFE640444}"/>
    <hyperlink ref="F996" r:id="rId991" display="640-2018-PRODUCE/DGPCHDI" xr:uid="{A194CB52-7A19-4E1C-B452-ABA161EBDF4F}"/>
    <hyperlink ref="F997" r:id="rId992" display="640-2018-PRODUCE/DGPCHDI" xr:uid="{A40F2FD3-ECBC-45E6-A6D3-CAFBB6767A03}"/>
    <hyperlink ref="F998" r:id="rId993" xr:uid="{4BED0758-1B44-440D-AB8E-6E8F66102834}"/>
    <hyperlink ref="F999" r:id="rId994" display="640-2018-PRODUCE/DGPCHDI" xr:uid="{673E6381-501B-4E0E-B7B9-F6E74A936110}"/>
    <hyperlink ref="F1001" r:id="rId995" display="640-2018-PRODUCE/DGPCHDI" xr:uid="{A8AEBF0B-2099-41DE-A214-C67E6A40830E}"/>
    <hyperlink ref="F1002" r:id="rId996" display="640-2018-PRODUCE/DGPCHDI" xr:uid="{7AB9733C-B667-49E2-ACAA-DF44C61D5BCE}"/>
    <hyperlink ref="F1003" r:id="rId997" display="640-2018-PRODUCE/DGPCHDI" xr:uid="{FBD37F71-31B2-4CEB-8017-725CCC053A9C}"/>
    <hyperlink ref="F1004" r:id="rId998" display="640-2018-PRODUCE/DGPCHDI" xr:uid="{812F1D6B-6F8D-4211-897D-8A83001FA625}"/>
    <hyperlink ref="F1005" r:id="rId999" display="640-2018-PRODUCE/DGPCHDI" xr:uid="{C2AB8161-7AA9-4329-AC42-8823D28F22D8}"/>
    <hyperlink ref="F1006" r:id="rId1000" display="640-2018-PRODUCE/DGPCHDI" xr:uid="{9CDD35DD-6199-4A76-BEE0-EDA6C4E06B00}"/>
    <hyperlink ref="F1007" r:id="rId1001" display="640-2018-PRODUCE/DGPCHDI" xr:uid="{C1F3A6B2-3E7A-49BB-9761-D3152E788AFD}"/>
    <hyperlink ref="F1008" r:id="rId1002" display="640-2018-PRODUCE/DGPCHDI" xr:uid="{00DBE0E2-A8AD-421B-BAFE-C4963E7004B8}"/>
    <hyperlink ref="F1009" r:id="rId1003" display="640-2018-PRODUCE/DGPCHDI" xr:uid="{AD3EBAE4-0A04-42B5-B3BA-9AEE10A19280}"/>
    <hyperlink ref="F1010" r:id="rId1004" display="640-2018-PRODUCE/DGPCHDI" xr:uid="{D2E5C6AD-B79C-4B8D-8A36-1137F0353C10}"/>
    <hyperlink ref="F1011" r:id="rId1005" display="640-2018-PRODUCE/DGPCHDI" xr:uid="{C60F17D6-7A08-4C9F-A668-005D94C20580}"/>
    <hyperlink ref="F1012" r:id="rId1006" display="640-2018-PRODUCE/DGPCHDI" xr:uid="{5D568771-4894-4B52-8394-B77C842B74A1}"/>
    <hyperlink ref="F1013" r:id="rId1007" display="640-2018-PRODUCE/DGPCHDI" xr:uid="{D5D0A23E-2994-4683-B939-A85F79FA1DD3}"/>
    <hyperlink ref="F1014" r:id="rId1008" display="640-2018-PRODUCE/DGPCHDI" xr:uid="{84154AE9-C050-4FB7-9748-D84E7CEBFF55}"/>
    <hyperlink ref="F1015" r:id="rId1009" display="640-2018-PRODUCE/DGPCHDI" xr:uid="{6CE290B4-FE60-4BA5-8885-582A21FE29F6}"/>
    <hyperlink ref="F1016" r:id="rId1010" display="640-2018-PRODUCE/DGPCHDI" xr:uid="{B941E77A-8C9F-4DA6-BA34-51B75208D1B4}"/>
    <hyperlink ref="F1017" r:id="rId1011" display="640-2018-PRODUCE/DGPCHDI" xr:uid="{1EC8B6EA-708B-436B-A8A6-F48FAA7B92E4}"/>
    <hyperlink ref="F1018" r:id="rId1012" display="640-2018-PRODUCE/DGPCHDI" xr:uid="{DE7C419E-7057-4A6E-A317-71CC8BAC9171}"/>
    <hyperlink ref="F1019" r:id="rId1013" display="640-2018-PRODUCE/DGPCHDI" xr:uid="{2E0BD674-62C0-4AE2-ACC4-57AAB390C8E3}"/>
    <hyperlink ref="F1020" r:id="rId1014" display="640-2018-PRODUCE/DGPCHDI" xr:uid="{19E203AF-750A-4FA6-B855-1E33F52BB16A}"/>
    <hyperlink ref="F1021" r:id="rId1015" display="640-2018-PRODUCE/DGPCHDI" xr:uid="{F1A5BFDC-345D-456B-A26D-952981F8ED70}"/>
    <hyperlink ref="F1022" r:id="rId1016" display="640-2018-PRODUCE/DGPCHDI" xr:uid="{920EE5E7-1229-42ED-8357-C15FF9D44C97}"/>
    <hyperlink ref="F1023" r:id="rId1017" display="640-2018-PRODUCE/DGPCHDI" xr:uid="{895A117D-CEDB-40C1-947A-34701FC5AF04}"/>
    <hyperlink ref="F1024" r:id="rId1018" display="640-2018-PRODUCE/DGPCHDI" xr:uid="{AECDA1BE-3A39-40CE-B309-F87732E93FFB}"/>
    <hyperlink ref="F1025" r:id="rId1019" display="640-2018-PRODUCE/DGPCHDI" xr:uid="{A35FA20A-3975-4A64-B2EB-ED9677A1109C}"/>
    <hyperlink ref="F1026" r:id="rId1020" display="640-2018-PRODUCE/DGPCHDI" xr:uid="{9CE0D248-877B-4C1F-BF95-7ED0B2865CAB}"/>
    <hyperlink ref="F1027" r:id="rId1021" display="640-2018-PRODUCE/DGPCHDI" xr:uid="{8EC8B846-E033-47C1-B0CC-7C56282F400A}"/>
    <hyperlink ref="F1028" r:id="rId1022" display="640-2018-PRODUCE/DGPCHDI" xr:uid="{0A19D8C3-7A18-48A7-AEFD-96703A860ABE}"/>
    <hyperlink ref="F1029" r:id="rId1023" display="640-2018-PRODUCE/DGPCHDI" xr:uid="{84B2F825-75DC-4635-9745-558580BB487C}"/>
    <hyperlink ref="F1030" r:id="rId1024" display="640-2018-PRODUCE/DGPCHDI" xr:uid="{0474FCC0-E758-46A7-BB94-6356E4B21C79}"/>
    <hyperlink ref="F1031" r:id="rId1025" display="640-2018-PRODUCE/DGPCHDI" xr:uid="{FB48D357-2393-4576-96B4-6095D30DABC7}"/>
    <hyperlink ref="F1032" r:id="rId1026" display="640-2018-PRODUCE/DGPCHDI" xr:uid="{36A4DD28-6A57-4C02-9938-6E6A7DAF55D7}"/>
    <hyperlink ref="F1033" r:id="rId1027" display="640-2018-PRODUCE/DGPCHDI" xr:uid="{E5EA95BA-9594-44FD-AC0B-BB84C33E7649}"/>
    <hyperlink ref="F1034" r:id="rId1028" display="640-2018-PRODUCE/DGPCHDI" xr:uid="{438B2F8F-C123-4B77-96C0-3E61F478B969}"/>
    <hyperlink ref="F1035" r:id="rId1029" display="640-2018-PRODUCE/DGPCHDI" xr:uid="{AFA1482A-F0E6-4665-B1A4-2D526E1DD2CA}"/>
    <hyperlink ref="F1036" r:id="rId1030" display="640-2018-PRODUCE/DGPCHDI" xr:uid="{A7742DA7-F9EB-4EA7-8F9D-94F8B806B343}"/>
    <hyperlink ref="F1037" r:id="rId1031" display="640-2018-PRODUCE/DGPCHDI" xr:uid="{4B03E66F-A708-4615-888E-AD3245DE3D8F}"/>
    <hyperlink ref="F1038" r:id="rId1032" display="640-2018-PRODUCE/DGPCHDI" xr:uid="{2A0D47CD-4D47-481A-B63F-C631FD6E4B08}"/>
    <hyperlink ref="F1039" r:id="rId1033" display="640-2018-PRODUCE/DGPCHDI" xr:uid="{3DBFA530-CF04-4270-83C9-FECA1B64410B}"/>
    <hyperlink ref="F1040" r:id="rId1034" display="640-2018-PRODUCE/DGPCHDI" xr:uid="{27A3D122-41C3-4987-BB65-B497E22A1871}"/>
    <hyperlink ref="F1041" r:id="rId1035" display="640-2018-PRODUCE/DGPCHDI" xr:uid="{623B05CB-D420-4789-B711-7B37C43EA294}"/>
    <hyperlink ref="F1042" r:id="rId1036" display="640-2018-PRODUCE/DGPCHDI" xr:uid="{C8BE2FB5-D8D3-4348-96E5-1B30C3164C21}"/>
    <hyperlink ref="F1043" r:id="rId1037" display="640-2018-PRODUCE/DGPCHDI" xr:uid="{889B4F0E-2F49-4E59-B7ED-8F166E631DF1}"/>
    <hyperlink ref="F1044" r:id="rId1038" display="640-2018-PRODUCE/DGPCHDI" xr:uid="{92005135-D721-472C-87B8-6E27AE035989}"/>
    <hyperlink ref="F1045" r:id="rId1039" display="640-2018-PRODUCE/DGPCHDI" xr:uid="{9C1FC4A0-3114-4878-95FB-547D5D8BC08A}"/>
    <hyperlink ref="F1046" r:id="rId1040" display="640-2018-PRODUCE/DGPCHDI" xr:uid="{70154A01-FD23-49B9-9BDE-F13A78D9DF94}"/>
    <hyperlink ref="F1047" r:id="rId1041" display="640-2018-PRODUCE/DGPCHDI" xr:uid="{0CFCF3C1-C7DC-47ED-8400-EE5E1CA43B46}"/>
    <hyperlink ref="F1048" r:id="rId1042" display="640-2018-PRODUCE/DGPCHDI" xr:uid="{2CD3ECCD-47BF-45AE-977D-078A69DF4411}"/>
    <hyperlink ref="F1049" r:id="rId1043" display="640-2018-PRODUCE/DGPCHDI" xr:uid="{EFCDDABE-9309-413C-88A2-CEF7926049F1}"/>
    <hyperlink ref="F1050" r:id="rId1044" display="640-2018-PRODUCE/DGPCHDI" xr:uid="{94CE5B45-0FC2-4848-8950-13F21BBBCC09}"/>
    <hyperlink ref="F1051" r:id="rId1045" display="640-2018-PRODUCE/DGPCHDI" xr:uid="{E8BCAFE4-A59C-4753-87E5-3CAB387D1AE8}"/>
    <hyperlink ref="F1052" r:id="rId1046" display="640-2018-PRODUCE/DGPCHDI" xr:uid="{00EA4577-DD04-4B6F-A08F-061459BBBB8C}"/>
    <hyperlink ref="F1053" r:id="rId1047" xr:uid="{34B682AD-6CA6-4176-A5D1-333B035B65DD}"/>
    <hyperlink ref="F1054" r:id="rId1048" xr:uid="{0F9E079A-7E11-4105-B89E-52B474B79135}"/>
    <hyperlink ref="F1055" r:id="rId1049" display="640-2018-PRODUCE/DGPCHDI" xr:uid="{AC6881D6-3D98-4B72-995E-96D6F5B2D523}"/>
    <hyperlink ref="F1056" r:id="rId1050" display="640-2018-PRODUCE/DGPCHDI" xr:uid="{4FBEB9E7-FDF4-42CA-B04C-468AF338C888}"/>
    <hyperlink ref="F1057" r:id="rId1051" xr:uid="{003DBBF6-0217-4BE2-B4A7-8A76D26830CE}"/>
    <hyperlink ref="F1058" r:id="rId1052" display="640-2018-PRODUCE/DGPCHDI" xr:uid="{6B61C7EF-9F8F-477A-BD0C-607EC0B01711}"/>
    <hyperlink ref="F1059" r:id="rId1053" display="640-2018-PRODUCE/DGPCHDI" xr:uid="{70247533-9E3E-4578-89C3-764EA4CEA0CC}"/>
    <hyperlink ref="F1060" r:id="rId1054" display="640-2018-PRODUCE/DGPCHDI" xr:uid="{04193BC8-AA1A-41C4-8BE2-4C2EFEF2ED2D}"/>
    <hyperlink ref="F1061" r:id="rId1055" display="640-2018-PRODUCE/DGPCHDI" xr:uid="{10504A84-138C-40DB-8575-28A3CF06C531}"/>
    <hyperlink ref="F1062" r:id="rId1056" display="640-2018-PRODUCE/DGPCHDI" xr:uid="{B2C67548-833D-445C-A677-66A69C04EF45}"/>
    <hyperlink ref="F1063" r:id="rId1057" display="640-2018-PRODUCE/DGPCHDI" xr:uid="{3AEE7F5F-653F-4366-B0DD-E887493C8571}"/>
    <hyperlink ref="F1064" r:id="rId1058" display="640-2018-PRODUCE/DGPCHDI" xr:uid="{92B91EA9-F6B7-4727-A675-938D6EEC37AD}"/>
    <hyperlink ref="F1065" r:id="rId1059" display="640-2018-PRODUCE/DGPCHDI" xr:uid="{AA03A9D9-0508-4CDD-9813-73AFACAFEE22}"/>
    <hyperlink ref="F1066" r:id="rId1060" display="640-2018-PRODUCE/DGPCHDI" xr:uid="{379DF4B2-48E8-42C2-A3AC-F7C35BA51EB6}"/>
    <hyperlink ref="F1067" r:id="rId1061" display="640-2018-PRODUCE/DGPCHDI" xr:uid="{6D4926E9-45D8-49D2-9B4E-562F00744DD8}"/>
    <hyperlink ref="F1068" r:id="rId1062" display="640-2018-PRODUCE/DGPCHDI" xr:uid="{70D93B73-E579-4A96-B272-15DB503703D4}"/>
    <hyperlink ref="F1069" r:id="rId1063" display="640-2018-PRODUCE/DGPCHDI" xr:uid="{D2EEC163-B491-4950-8D1E-0202CF671961}"/>
    <hyperlink ref="F1070" r:id="rId1064" display="640-2018-PRODUCE/DGPCHDI" xr:uid="{E21D9B87-B249-48EF-89F7-BF3D3FA936BE}"/>
    <hyperlink ref="F1071" r:id="rId1065" display="640-2018-PRODUCE/DGPCHDI" xr:uid="{E110D99F-0AE3-4E38-A511-C22452D54B49}"/>
    <hyperlink ref="F1072" r:id="rId1066" display="640-2018-PRODUCE/DGPCHDI" xr:uid="{3A93D3CF-5B88-41A1-B876-183EE9B37BB4}"/>
    <hyperlink ref="F1073" r:id="rId1067" display="640-2018-PRODUCE/DGPCHDI" xr:uid="{5CC7B9A2-443E-48C0-898A-A1185630AC85}"/>
    <hyperlink ref="F1074" r:id="rId1068" display="640-2018-PRODUCE/DGPCHDI" xr:uid="{43623471-B862-4E5E-8021-216F313189D4}"/>
    <hyperlink ref="F1075" r:id="rId1069" display="640-2018-PRODUCE/DGPCHDI" xr:uid="{C7AC7487-A11A-4E05-8531-6EF9575857A8}"/>
    <hyperlink ref="F1076" r:id="rId1070" display="640-2018-PRODUCE/DGPCHDI" xr:uid="{6EB129B7-85FA-4206-A4E4-340C116874E5}"/>
    <hyperlink ref="F1077" r:id="rId1071" display="640-2018-PRODUCE/DGPCHDI" xr:uid="{E2520C48-2798-462A-BF46-1DF3F175712F}"/>
    <hyperlink ref="F1078" r:id="rId1072" display="640-2018-PRODUCE/DGPCHDI" xr:uid="{04EDB3A8-B1C4-4ED2-B9A5-BB692C0FB9C7}"/>
    <hyperlink ref="F1079" r:id="rId1073" display="640-2018-PRODUCE/DGPCHDI" xr:uid="{6F224843-097A-4363-9E63-D0E329603934}"/>
    <hyperlink ref="F1080" r:id="rId1074" display="640-2018-PRODUCE/DGPCHDI" xr:uid="{2779A3DE-ECD3-4493-8455-C88636B9710E}"/>
    <hyperlink ref="F1081" r:id="rId1075" display="640-2018-PRODUCE/DGPCHDI" xr:uid="{7C0A4BD8-0495-4838-8618-ACF79C0A08D2}"/>
    <hyperlink ref="F1082" r:id="rId1076" display="640-2018-PRODUCE/DGPCHDI" xr:uid="{079FF7F3-675C-4E11-A0BE-CFF5B5334558}"/>
    <hyperlink ref="F1083" r:id="rId1077" display="640-2018-PRODUCE/DGPCHDI" xr:uid="{93212407-56B7-464A-A3E3-691A814A5985}"/>
    <hyperlink ref="F1084" r:id="rId1078" display="640-2018-PRODUCE/DGPCHDI" xr:uid="{BE39132B-BE2F-424A-A42E-F8F00600428C}"/>
    <hyperlink ref="F1085" r:id="rId1079" display="640-2018-PRODUCE/DGPCHDI" xr:uid="{B71072E3-034C-42C6-962B-D543D3C734E1}"/>
    <hyperlink ref="F1086" r:id="rId1080" display="640-2018-PRODUCE/DGPCHDI" xr:uid="{1EB07D93-10EB-461D-8D83-D71F38F7E2C6}"/>
    <hyperlink ref="F1087" r:id="rId1081" display="640-2018-PRODUCE/DGPCHDI" xr:uid="{3682299F-8397-47CB-A20F-E589BE64EE4D}"/>
    <hyperlink ref="F1088" r:id="rId1082" display="640-2018-PRODUCE/DGPCHDI" xr:uid="{1EA0AB86-BDF2-49DB-9DF6-56462BA47AD0}"/>
    <hyperlink ref="F1089" r:id="rId1083" display="640-2018-PRODUCE/DGPCHDI" xr:uid="{CE23DF98-29D6-444B-BA18-0DD9BF475350}"/>
    <hyperlink ref="F1090" r:id="rId1084" display="640-2018-PRODUCE/DGPCHDI" xr:uid="{08F807CB-1BC4-401B-AF5D-10DD9BB6309F}"/>
    <hyperlink ref="F1091" r:id="rId1085" display="640-2018-PRODUCE/DGPCHDI" xr:uid="{03ED0308-672A-4B37-A829-1D419AB3376D}"/>
    <hyperlink ref="F1092" r:id="rId1086" display="640-2018-PRODUCE/DGPCHDI" xr:uid="{A674264C-A696-45A1-9B85-3C2D9CA85157}"/>
    <hyperlink ref="F1093" r:id="rId1087" display="640-2018-PRODUCE/DGPCHDI" xr:uid="{E7DA4DDA-5037-448C-9D91-EB7EC4A911A9}"/>
    <hyperlink ref="F1094" r:id="rId1088" display="640-2018-PRODUCE/DGPCHDI" xr:uid="{4BEF70FD-FAC3-46F4-BD5C-473E499B09C7}"/>
    <hyperlink ref="F1095" r:id="rId1089" display="640-2018-PRODUCE/DGPCHDI" xr:uid="{53D77070-E739-4F5E-848C-BD80695906AB}"/>
    <hyperlink ref="F1096" r:id="rId1090" xr:uid="{3E19E486-73AB-4363-B2B0-7FA5D30E5EB2}"/>
    <hyperlink ref="F1097" r:id="rId1091" display="640-2018-PRODUCE/DGPCHDI" xr:uid="{FD19C1E3-A1D1-4B95-9BD8-8AAFD1A69427}"/>
    <hyperlink ref="F1098" r:id="rId1092" display="640-2018-PRODUCE/DGPCHDI" xr:uid="{9751FCDA-C0E0-4CC3-BACA-761B7E5F0002}"/>
    <hyperlink ref="F1099" r:id="rId1093" display="640-2018-PRODUCE/DGPCHDI" xr:uid="{909152C8-044F-4C12-9290-27BD0E49ED34}"/>
    <hyperlink ref="F1100" r:id="rId1094" display="640-2018-PRODUCE/DGPCHDI" xr:uid="{A00E7DF1-5338-4A9B-8FBD-7C280BF69FDC}"/>
    <hyperlink ref="F1101" r:id="rId1095" display="640-2018-PRODUCE/DGPCHDI" xr:uid="{332443A2-5A40-4B81-A5EE-37ECFC334B92}"/>
    <hyperlink ref="F1102" r:id="rId1096" display="640-2018-PRODUCE/DGPCHDI" xr:uid="{C0BBB4E1-6F3E-4A4D-B292-7E6A429A6B50}"/>
    <hyperlink ref="F1103" r:id="rId1097" display="640-2018-PRODUCE/DGPCHDI" xr:uid="{583ACAB5-58DB-43F1-8CD8-09C9B14E0DB5}"/>
    <hyperlink ref="F1104" r:id="rId1098" display="640-2018-PRODUCE/DGPCHDI" xr:uid="{BC89072E-E197-40C6-BA12-3A79F472034E}"/>
    <hyperlink ref="F1105" r:id="rId1099" display="640-2018-PRODUCE/DGPCHDI" xr:uid="{751706EE-4A87-4541-BA7D-C45B5EE05A55}"/>
    <hyperlink ref="F1106" r:id="rId1100" display="640-2018-PRODUCE/DGPCHDI" xr:uid="{3D1EC057-4E88-427D-BA5B-CC913068B616}"/>
    <hyperlink ref="F1107" r:id="rId1101" display="640-2018-PRODUCE/DGPCHDI" xr:uid="{928D213B-C93A-4E8F-99C7-348B9BAA2253}"/>
    <hyperlink ref="F1108" r:id="rId1102" display="640-2018-PRODUCE/DGPCHDI" xr:uid="{59429AA9-00F9-4EEE-9CD6-D71A718A8E1C}"/>
    <hyperlink ref="F1109" r:id="rId1103" display="640-2018-PRODUCE/DGPCHDI" xr:uid="{EC47E08E-34E9-4B12-9519-485607596D93}"/>
    <hyperlink ref="F1110" r:id="rId1104" display="640-2018-PRODUCE/DGPCHDI" xr:uid="{52C4C7BA-7F9E-4200-B303-5201EDF994A8}"/>
    <hyperlink ref="F1111" r:id="rId1105" display="640-2018-PRODUCE/DGPCHDI" xr:uid="{498FA326-4110-4954-A5BC-18E97B5A3504}"/>
    <hyperlink ref="F1112" r:id="rId1106" display="640-2018-PRODUCE/DGPCHDI" xr:uid="{24D7337C-5646-4DA7-90BE-DF71615A231C}"/>
    <hyperlink ref="F1113" r:id="rId1107" display="640-2018-PRODUCE/DGPCHDI" xr:uid="{97FDA2AF-6044-43BD-9A6F-F2EF7424D203}"/>
    <hyperlink ref="F1114" r:id="rId1108" display="640-2018-PRODUCE/DGPCHDI" xr:uid="{1E9113E5-4368-448F-8A96-D8E6C60D370F}"/>
    <hyperlink ref="F1115" r:id="rId1109" display="640-2018-PRODUCE/DGPCHDI" xr:uid="{7507C2E1-FF9B-4044-B38F-6B7D5860FFDB}"/>
    <hyperlink ref="F1116" r:id="rId1110" display="640-2018-PRODUCE/DGPCHDI" xr:uid="{F1B634A5-D019-4F7C-9CCC-81B6C5D14B96}"/>
    <hyperlink ref="F1117" r:id="rId1111" display="640-2018-PRODUCE/DGPCHDI" xr:uid="{2EE64305-EDCF-4197-9554-260069E55458}"/>
    <hyperlink ref="F1118" r:id="rId1112" display="640-2018-PRODUCE/DGPCHDI" xr:uid="{D0D524F5-4E1B-4AEF-A3AA-043DA5027BDC}"/>
    <hyperlink ref="F1119" r:id="rId1113" display="640-2018-PRODUCE/DGPCHDI" xr:uid="{940AF110-0749-4A12-92B0-EEA8FC76BCA0}"/>
    <hyperlink ref="F1120" r:id="rId1114" display="640-2018-PRODUCE/DGPCHDI" xr:uid="{43D24752-D16F-4FC2-8C43-5E084649F222}"/>
    <hyperlink ref="F1121" r:id="rId1115" display="640-2018-PRODUCE/DGPCHDI" xr:uid="{ED0304BD-CA49-4C1F-BF4F-6960E79994F7}"/>
    <hyperlink ref="F1122" r:id="rId1116" display="640-2018-PRODUCE/DGPCHDI" xr:uid="{E04D2ED6-FDC2-4599-AF71-25A76D1AFBC5}"/>
    <hyperlink ref="F1123" r:id="rId1117" display="640-2018-PRODUCE/DGPCHDI" xr:uid="{D4B13713-B446-4296-A12A-153061CAFF15}"/>
    <hyperlink ref="F1124" r:id="rId1118" display="640-2018-PRODUCE/DGPCHDI" xr:uid="{0491E579-22D5-4E67-A5FF-A74ACE9DEE0F}"/>
    <hyperlink ref="F1125" r:id="rId1119" display="640-2018-PRODUCE/DGPCHDI" xr:uid="{C564CA23-14CE-4510-93AB-C6A611151AB6}"/>
    <hyperlink ref="F1126" r:id="rId1120" xr:uid="{A8354558-B02C-4E7A-AD9D-98F9BDFD795A}"/>
    <hyperlink ref="F1127" r:id="rId1121" display="640-2018-PRODUCE/DGPCHDI" xr:uid="{4FA71B8B-0E2A-4E1D-BF86-CA7013C42775}"/>
    <hyperlink ref="F1128" r:id="rId1122" display="640-2018-PRODUCE/DGPCHDI" xr:uid="{AA176CBD-7E45-47A7-AB0F-43C07CCE350A}"/>
    <hyperlink ref="F1129" r:id="rId1123" display="640-2018-PRODUCE/DGPCHDI" xr:uid="{74303860-B544-42AA-8EB4-8E594FFC433E}"/>
    <hyperlink ref="F1130" r:id="rId1124" display="640-2018-PRODUCE/DGPCHDI" xr:uid="{B17C5DE3-AC87-43A5-A625-359BA3F2EBFA}"/>
    <hyperlink ref="F1131" r:id="rId1125" display="640-2018-PRODUCE/DGPCHDI" xr:uid="{AD0D9180-341A-4443-A4BE-ED24437770A3}"/>
    <hyperlink ref="F1132" r:id="rId1126" display="640-2018-PRODUCE/DGPCHDI" xr:uid="{6542EE04-60B4-4AC2-9FC5-31B02D2BB397}"/>
    <hyperlink ref="F1133" r:id="rId1127" display="640-2018-PRODUCE/DGPCHDI" xr:uid="{D0265603-CD58-4376-917D-3ACE680CBE05}"/>
    <hyperlink ref="F1134" r:id="rId1128" display="640-2018-PRODUCE/DGPCHDI" xr:uid="{9D5F3586-A2E0-4269-8DA5-F18B3E2163AB}"/>
    <hyperlink ref="F1135" r:id="rId1129" display="640-2018-PRODUCE/DGPCHDI" xr:uid="{8ECC67A2-2DCE-4C3C-AAF1-779656F8FF5D}"/>
    <hyperlink ref="F1136" r:id="rId1130" display="640-2018-PRODUCE/DGPCHDI" xr:uid="{95DDE798-7965-4118-8B7F-AD761AF4BB99}"/>
    <hyperlink ref="F1137" r:id="rId1131" display="640-2018-PRODUCE/DGPCHDI" xr:uid="{9132F191-F30D-4281-80B6-6C661C57D558}"/>
    <hyperlink ref="F1138" r:id="rId1132" display="640-2018-PRODUCE/DGPCHDI" xr:uid="{5481BCD4-AD28-4A64-9F6C-21AC206E5B6E}"/>
    <hyperlink ref="F1139" r:id="rId1133" display="640-2018-PRODUCE/DGPCHDI" xr:uid="{0DB1D0D3-2D4D-4E57-820A-AF8592636A4A}"/>
    <hyperlink ref="F1140" r:id="rId1134" display="640-2018-PRODUCE/DGPCHDI" xr:uid="{9ECD21C0-1080-47C1-B66A-729FF9DAF86A}"/>
    <hyperlink ref="F1141" r:id="rId1135" display="640-2018-PRODUCE/DGPCHDI" xr:uid="{64DBA868-AB56-42D4-918B-06CFA4AEA96C}"/>
    <hyperlink ref="F1142" r:id="rId1136" display="640-2018-PRODUCE/DGPCHDI" xr:uid="{EF8F6531-F63D-4393-81B0-AB9D809D67AF}"/>
    <hyperlink ref="F1143" r:id="rId1137" display="640-2018-PRODUCE/DGPCHDI" xr:uid="{22B648BD-EDFB-4035-84EB-B5A0833C9B75}"/>
    <hyperlink ref="F1144" r:id="rId1138" display="640-2018-PRODUCE/DGPCHDI" xr:uid="{9BBCFDC6-08B2-4A9E-B327-A1E7DEE2A5E1}"/>
    <hyperlink ref="F1145" r:id="rId1139" display="640-2018-PRODUCE/DGPCHDI" xr:uid="{B22D5AD4-3A92-42F7-87B7-8B8EA8AF6E9E}"/>
    <hyperlink ref="F1146" r:id="rId1140" display="640-2018-PRODUCE/DGPCHDI" xr:uid="{BC384CB0-D5B6-4C4F-87E5-D0C83EBB2638}"/>
    <hyperlink ref="F1147" r:id="rId1141" display="640-2018-PRODUCE/DGPCHDI" xr:uid="{9FA2AA74-811C-4D42-B3D9-CE14203E83AC}"/>
    <hyperlink ref="F1148" r:id="rId1142" display="640-2018-PRODUCE/DGPCHDI" xr:uid="{60E848E3-8BB0-4B51-8BCD-21002A695240}"/>
    <hyperlink ref="F1149" r:id="rId1143" display="640-2018-PRODUCE/DGPCHDI" xr:uid="{E25FB777-4761-4B8E-901A-5EAFD88FF033}"/>
    <hyperlink ref="F1150" r:id="rId1144" display="640-2018-PRODUCE/DGPCHDI" xr:uid="{6B05AD1C-9731-429C-8500-51426C2A6CC4}"/>
    <hyperlink ref="F1151" r:id="rId1145" display="640-2018-PRODUCE/DGPCHDI" xr:uid="{B528B9A4-5CCB-4440-94AA-8826078BD3C6}"/>
    <hyperlink ref="F1152" r:id="rId1146" display="640-2018-PRODUCE/DGPCHDI" xr:uid="{7C2B88BB-0399-449C-9D89-5B977343E5D7}"/>
    <hyperlink ref="F1153" r:id="rId1147" display="640-2018-PRODUCE/DGPCHDI" xr:uid="{15AB1B79-2363-4D29-BB71-E6EC835575AC}"/>
    <hyperlink ref="F1154" r:id="rId1148" display="640-2018-PRODUCE/DGPCHDI" xr:uid="{FDB6BA68-5CC8-4562-87DB-BDD411584754}"/>
    <hyperlink ref="F1155" r:id="rId1149" display="640-2018-PRODUCE/DGPCHDI" xr:uid="{255E61DC-813A-4373-B410-907C21AC94FC}"/>
    <hyperlink ref="F1156" r:id="rId1150" display="640-2018-PRODUCE/DGPCHDI" xr:uid="{5111718D-81BA-4E61-9B11-2C0C3C04FFF8}"/>
    <hyperlink ref="F1157" r:id="rId1151" display="640-2018-PRODUCE/DGPCHDI" xr:uid="{9DCBF7AB-765B-4DD2-B96B-6EA82F88FFB7}"/>
    <hyperlink ref="F1158" r:id="rId1152" display="640-2018-PRODUCE/DGPCHDI" xr:uid="{DD0C485B-44C4-4B86-8567-C3256E223D0C}"/>
    <hyperlink ref="F1159" r:id="rId1153" display="640-2018-PRODUCE/DGPCHDI" xr:uid="{9831B72D-D8B4-48A5-A7F5-5D13337C85A2}"/>
    <hyperlink ref="F1160" r:id="rId1154" display="640-2018-PRODUCE/DGPCHDI" xr:uid="{7F28D7D6-2E0A-47D4-9CDF-9645EB30D937}"/>
    <hyperlink ref="F1161" r:id="rId1155" display="640-2018-PRODUCE/DGPCHDI" xr:uid="{93065B42-B54D-4318-88D8-D8EB4C096359}"/>
    <hyperlink ref="F1162" r:id="rId1156" display="640-2018-PRODUCE/DGPCHDI" xr:uid="{5DDA3D03-B873-4BDE-8683-53FF22A08106}"/>
    <hyperlink ref="F1163" r:id="rId1157" display="640-2018-PRODUCE/DGPCHDI" xr:uid="{5201CD27-06C8-4B26-BE14-E9BC4A8DB353}"/>
    <hyperlink ref="F1164" r:id="rId1158" display="640-2018-PRODUCE/DGPCHDI" xr:uid="{EFE042DF-086D-484D-8785-020CEF8B2485}"/>
    <hyperlink ref="F1165" r:id="rId1159" display="640-2018-PRODUCE/DGPCHDI" xr:uid="{B5829D7A-2EDB-452B-8BAF-AD9DD887D545}"/>
    <hyperlink ref="F1166" r:id="rId1160" display="640-2018-PRODUCE/DGPCHDI" xr:uid="{BE60178E-14AF-4A27-ADAB-A5CE3E29BD24}"/>
    <hyperlink ref="F1167" r:id="rId1161" display="640-2018-PRODUCE/DGPCHDI" xr:uid="{2627861D-A7A3-43AA-A009-0D9785FA36AF}"/>
    <hyperlink ref="F1168" r:id="rId1162" display="640-2018-PRODUCE/DGPCHDI" xr:uid="{53969009-1467-49E7-80C0-9B84EBF352AA}"/>
    <hyperlink ref="F1169" r:id="rId1163" display="640-2018-PRODUCE/DGPCHDI" xr:uid="{B7C739F0-DB9E-4EBB-87BE-342D9E5D6B43}"/>
    <hyperlink ref="F1170" r:id="rId1164" display="640-2018-PRODUCE/DGPCHDI" xr:uid="{817BCA62-C67A-4537-8B17-0E16B08958B8}"/>
    <hyperlink ref="F1171" r:id="rId1165" display="640-2018-PRODUCE/DGPCHDI" xr:uid="{E3DDD4E1-F891-4741-88F7-A8A229C6B0B0}"/>
    <hyperlink ref="F1172" r:id="rId1166" display="640-2018-PRODUCE/DGPCHDI" xr:uid="{55752872-059B-4DC6-B1B1-8C6690E62EED}"/>
    <hyperlink ref="F1173" r:id="rId1167" display="640-2018-PRODUCE/DGPCHDI" xr:uid="{446137D8-ACF5-47CF-92A6-23088DCBE556}"/>
    <hyperlink ref="F1174" r:id="rId1168" display="640-2018-PRODUCE/DGPCHDI" xr:uid="{68CCBF50-35B3-4C7F-B9FD-ECB108BCBDF1}"/>
    <hyperlink ref="F1175" r:id="rId1169" display="640-2018-PRODUCE/DGPCHDI" xr:uid="{AEC22F49-0CF6-4430-9008-2A99D61471CC}"/>
    <hyperlink ref="F1176" r:id="rId1170" display="640-2018-PRODUCE/DGPCHDI" xr:uid="{12AE9FD5-C461-4876-A9A0-5C239505C752}"/>
    <hyperlink ref="F1177" r:id="rId1171" display="640-2018-PRODUCE/DGPCHDI" xr:uid="{B568A5BD-C379-4A7E-8FD7-A4F90014AD66}"/>
    <hyperlink ref="F1178" r:id="rId1172" display="640-2018-PRODUCE/DGPCHDI" xr:uid="{356901AE-F15C-448C-85EC-F9FF8806E9AF}"/>
    <hyperlink ref="F1179" r:id="rId1173" display="640-2018-PRODUCE/DGPCHDI" xr:uid="{8F4D78B2-E2E3-4F4F-B77B-CB91652EA0A3}"/>
    <hyperlink ref="F1180" r:id="rId1174" display="640-2018-PRODUCE/DGPCHDI" xr:uid="{9D4D7972-70D7-485F-A89C-3E3F964AB674}"/>
    <hyperlink ref="F1181" r:id="rId1175" display="640-2018-PRODUCE/DGPCHDI" xr:uid="{4ADB34B8-A8A6-42DC-923E-6D60955AAAE1}"/>
    <hyperlink ref="F1182" r:id="rId1176" display="640-2018-PRODUCE/DGPCHDI" xr:uid="{82F8CE47-3838-4431-9FC9-8DD171AC287E}"/>
    <hyperlink ref="F1183" r:id="rId1177" display="640-2018-PRODUCE/DGPCHDI" xr:uid="{A3BA1E6B-E536-416F-8F80-14374073960D}"/>
    <hyperlink ref="F1184" r:id="rId1178" display="640-2018-PRODUCE/DGPCHDI" xr:uid="{2F4214E6-CC5F-4562-83BE-C3320584557F}"/>
    <hyperlink ref="F1185" r:id="rId1179" display="640-2018-PRODUCE/DGPCHDI" xr:uid="{2686195A-940B-430D-9377-ADBDE7A0228A}"/>
    <hyperlink ref="F1186" r:id="rId1180" display="640-2018-PRODUCE/DGPCHDI" xr:uid="{49CF3E62-3F2D-4B1D-9CAC-52AF4B535BBA}"/>
    <hyperlink ref="F1187" r:id="rId1181" display="640-2018-PRODUCE/DGPCHDI" xr:uid="{431876AA-0590-4029-8565-EF13A52E15F9}"/>
    <hyperlink ref="F1188" r:id="rId1182" display="640-2018-PRODUCE/DGPCHDI" xr:uid="{2946AFAF-0B2E-4FD6-A8EE-DF4E6EFEC25D}"/>
    <hyperlink ref="F1189" r:id="rId1183" display="640-2018-PRODUCE/DGPCHDI" xr:uid="{711CFC91-9EE9-4248-9FB8-55846B78005B}"/>
    <hyperlink ref="F1190" r:id="rId1184" display="640-2018-PRODUCE/DGPCHDI" xr:uid="{66102E51-0FAE-47AD-B963-F9E3A8DC22EC}"/>
    <hyperlink ref="F1191" r:id="rId1185" display="640-2018-PRODUCE/DGPCHDI" xr:uid="{CC3917C7-4D0D-4208-A215-FC563A51044A}"/>
    <hyperlink ref="F1192" r:id="rId1186" display="640-2018-PRODUCE/DGPCHDI" xr:uid="{FECBAE2C-8168-4B9F-969F-28CAAB6F1609}"/>
    <hyperlink ref="F1193" r:id="rId1187" display="640-2018-PRODUCE/DGPCHDI" xr:uid="{E88A89AF-FF88-46D0-86F6-DB56378F0171}"/>
    <hyperlink ref="F1194" r:id="rId1188" display="640-2018-PRODUCE/DGPCHDI" xr:uid="{6CF9069B-12F6-460A-9168-EAC6EAD799FE}"/>
    <hyperlink ref="F1195" r:id="rId1189" display="640-2018-PRODUCE/DGPCHDI" xr:uid="{76C9F034-3A56-4640-AEB6-2466B9A0C596}"/>
    <hyperlink ref="F1196" r:id="rId1190" display="640-2018-PRODUCE/DGPCHDI" xr:uid="{4D262414-E829-4D75-9A25-BD229C1E7076}"/>
    <hyperlink ref="F1197" r:id="rId1191" display="640-2018-PRODUCE/DGPCHDI" xr:uid="{4A95B423-3ECD-4B22-9CA3-25E54BFB120B}"/>
    <hyperlink ref="F1198" r:id="rId1192" display="640-2018-PRODUCE/DGPCHDI" xr:uid="{A4CB61D4-DE57-48ED-B6FC-5FEA9E948EDF}"/>
    <hyperlink ref="F1199" r:id="rId1193" display="640-2018-PRODUCE/DGPCHDI" xr:uid="{BE5E60D0-2BC3-4487-8622-554606FB2697}"/>
    <hyperlink ref="F1200" r:id="rId1194" display="640-2018-PRODUCE/DGPCHDI" xr:uid="{7FF66F8C-0336-4E95-8730-A5CAD4465FBA}"/>
    <hyperlink ref="F1201" r:id="rId1195" display="640-2018-PRODUCE/DGPCHDI" xr:uid="{96FB9285-66E2-4443-8469-0FE7F71292A8}"/>
    <hyperlink ref="F1202" r:id="rId1196" display="640-2018-PRODUCE/DGPCHDI" xr:uid="{EC3FFDF8-4BAA-437A-B35B-7D0969C1A7FA}"/>
    <hyperlink ref="F1203" r:id="rId1197" display="640-2018-PRODUCE/DGPCHDI" xr:uid="{212D97CE-11D2-4A2B-983D-74ABD2F2C617}"/>
    <hyperlink ref="F1204" r:id="rId1198" display="640-2018-PRODUCE/DGPCHDI" xr:uid="{EB1EF742-7674-4249-9441-DBC0D6DF4E09}"/>
    <hyperlink ref="F1205" r:id="rId1199" display="640-2018-PRODUCE/DGPCHDI" xr:uid="{E4CAF4AF-E60B-478A-BDE4-5D3E9B3DC03D}"/>
    <hyperlink ref="F1206" r:id="rId1200" display="640-2018-PRODUCE/DGPCHDI" xr:uid="{F0585A50-F6C9-432C-ADB5-F9FBDCDE6051}"/>
    <hyperlink ref="F1207" r:id="rId1201" display="640-2018-PRODUCE/DGPCHDI" xr:uid="{C4605AC7-39BE-4B54-9933-E34899EC2A88}"/>
    <hyperlink ref="F1208" r:id="rId1202" display="640-2018-PRODUCE/DGPCHDI" xr:uid="{F5D4C597-859F-4937-8A13-3A05A9C6E021}"/>
    <hyperlink ref="F1209" r:id="rId1203" display="640-2018-PRODUCE/DGPCHDI" xr:uid="{4BCA1A91-9262-4ACA-83B4-E767E85FAFE2}"/>
    <hyperlink ref="F1210" r:id="rId1204" display="640-2018-PRODUCE/DGPCHDI" xr:uid="{CC6BE161-FD22-4F38-9BA9-02D620576A05}"/>
    <hyperlink ref="F1211" r:id="rId1205" display="640-2018-PRODUCE/DGPCHDI" xr:uid="{BDC949BD-9558-4089-ACC3-0ADD5A2D8D23}"/>
    <hyperlink ref="F1212" r:id="rId1206" display="640-2018-PRODUCE/DGPCHDI" xr:uid="{79130BC9-5988-4E8C-98B7-2845E0B66C2B}"/>
    <hyperlink ref="F1213" r:id="rId1207" display="640-2018-PRODUCE/DGPCHDI" xr:uid="{F1BA6EF1-8E27-4164-9786-1ECBD853509F}"/>
    <hyperlink ref="F1214" r:id="rId1208" display="640-2018-PRODUCE/DGPCHDI" xr:uid="{A4F15D2B-510F-4A3D-9020-29A4744A091C}"/>
    <hyperlink ref="F1215" r:id="rId1209" display="640-2018-PRODUCE/DGPCHDI" xr:uid="{962E7ABC-D454-4080-864D-3814ECEB78B6}"/>
    <hyperlink ref="F1216" r:id="rId1210" display="640-2018-PRODUCE/DGPCHDI" xr:uid="{230D56E8-6A36-4FFC-9531-8190E0207976}"/>
    <hyperlink ref="F1217" r:id="rId1211" display="640-2018-PRODUCE/DGPCHDI" xr:uid="{DBEAC7B1-6F1D-453E-9A7F-DC25FDF4A804}"/>
    <hyperlink ref="F1218" r:id="rId1212" display="640-2018-PRODUCE/DGPCHDI" xr:uid="{2E286A55-63D7-4C71-B3DE-F78D8A3381FB}"/>
    <hyperlink ref="F1219" r:id="rId1213" display="640-2018-PRODUCE/DGPCHDI" xr:uid="{03AEDF03-BA4F-48B8-8A1D-42AF574E7326}"/>
    <hyperlink ref="F1220" r:id="rId1214" display="640-2018-PRODUCE/DGPCHDI" xr:uid="{D9B54DEC-8611-4812-88CC-6E20E1A46CD2}"/>
    <hyperlink ref="F1221" r:id="rId1215" display="640-2018-PRODUCE/DGPCHDI" xr:uid="{C2046623-0311-4768-AA46-F999B1D5AB97}"/>
    <hyperlink ref="F1222" r:id="rId1216" display="640-2018-PRODUCE/DGPCHDI" xr:uid="{761F1A78-8C9C-4F52-BE9C-2AB2D0A62AE0}"/>
    <hyperlink ref="F1223" r:id="rId1217" display="640-2018-PRODUCE/DGPCHDI" xr:uid="{D0072599-1101-4D36-A5CD-6B0C433A8AAF}"/>
    <hyperlink ref="F1224" r:id="rId1218" xr:uid="{E39DC554-61D7-4F05-97DD-9D5DD6B63496}"/>
    <hyperlink ref="F1225" r:id="rId1219" xr:uid="{A7582A45-183F-40AB-9374-807F8660F0F7}"/>
    <hyperlink ref="F1226" r:id="rId1220" xr:uid="{0754FF5B-4D9D-44B2-A939-CD5DA2E206AB}"/>
    <hyperlink ref="F1227" r:id="rId1221" xr:uid="{91352007-3D49-480B-8E9C-1AA3CE589CF7}"/>
    <hyperlink ref="F1228" r:id="rId1222" xr:uid="{59474CE0-3C5A-4BFA-9E17-4195CCAF1FFA}"/>
    <hyperlink ref="F1229" r:id="rId1223" xr:uid="{1A1C96F6-F2FD-4A55-A5F6-A864188BF25A}"/>
    <hyperlink ref="F1230" r:id="rId1224" xr:uid="{012B695D-3A53-47AA-91A8-B8A7F7CDB2EA}"/>
    <hyperlink ref="F1231" r:id="rId1225" xr:uid="{B1DE3E19-0149-4CA8-994E-F7A1D5F04C1B}"/>
    <hyperlink ref="F1232" r:id="rId1226" xr:uid="{B89B5526-2975-461E-A9DD-53040BE1E3C3}"/>
    <hyperlink ref="F1233" r:id="rId1227" xr:uid="{45025D03-CD92-4ED9-9E26-8C3C5B0E8DB4}"/>
    <hyperlink ref="F1234" r:id="rId1228" xr:uid="{AEA2BF3D-9104-4017-92E4-0262CCCC70C6}"/>
    <hyperlink ref="F1235" r:id="rId1229" xr:uid="{29E16642-4FAA-49CB-A137-C52C24B6223F}"/>
    <hyperlink ref="F1236" r:id="rId1230" xr:uid="{55F4459A-9E12-40ED-9F97-274BA760256C}"/>
    <hyperlink ref="F1237" r:id="rId1231" xr:uid="{43FFD857-E799-4238-A7D5-945C13BCF3BD}"/>
    <hyperlink ref="F1238" r:id="rId1232" xr:uid="{4331834A-42AE-4A6B-8EF1-1F33404529F8}"/>
    <hyperlink ref="F1239" r:id="rId1233" xr:uid="{8E49A0B6-6272-4F43-86B6-9A058A38F04F}"/>
    <hyperlink ref="F1240" r:id="rId1234" xr:uid="{CEEF5BEB-FBBB-4E8D-B002-949927810FD0}"/>
    <hyperlink ref="F1241" r:id="rId1235" xr:uid="{9A6CDA27-D3E3-4C5D-91BF-A8197DDD9D26}"/>
    <hyperlink ref="F1242" r:id="rId1236" xr:uid="{E03D6059-B0CE-4A1C-B7FB-7293E1CC06A3}"/>
    <hyperlink ref="F1243" r:id="rId1237" xr:uid="{82E562B2-BAD5-4B12-8A14-F3CA97F434CC}"/>
    <hyperlink ref="F1244" r:id="rId1238" xr:uid="{0A838BE7-971E-4E9D-836C-915E101B6F46}"/>
    <hyperlink ref="F1245" r:id="rId1239" xr:uid="{95A7F831-4F74-43E8-910F-122C1B25E0AD}"/>
    <hyperlink ref="F1246" r:id="rId1240" xr:uid="{18D69FF9-30D4-4943-BE61-6E284FAE3C47}"/>
    <hyperlink ref="F1247" r:id="rId1241" xr:uid="{33123D8F-6BD1-4D83-AA82-100B470E5D02}"/>
    <hyperlink ref="F1248" r:id="rId1242" xr:uid="{A682570F-D761-48AA-A510-84857A9C7D8D}"/>
    <hyperlink ref="F1249" r:id="rId1243" xr:uid="{4C2E1C38-AFDB-4F74-96FD-A6A73827C193}"/>
    <hyperlink ref="F1250" r:id="rId1244" xr:uid="{E220CC82-ED29-42CD-B91B-019320874EC4}"/>
    <hyperlink ref="F1251" r:id="rId1245" xr:uid="{C93F016E-F92F-4ADC-889A-F9ED8731DD1D}"/>
    <hyperlink ref="F1252" r:id="rId1246" xr:uid="{0B3B5B58-1C36-4688-BFCF-01A980E74D22}"/>
    <hyperlink ref="F1253" r:id="rId1247" xr:uid="{25EABB1D-BFF8-478A-8C63-8DAAA5ABDE45}"/>
    <hyperlink ref="F1254" r:id="rId1248" xr:uid="{1F27BBF1-D1EC-492B-8DDE-7E734D0F606E}"/>
    <hyperlink ref="F1255" r:id="rId1249" xr:uid="{55C2063A-59BD-4118-81B5-DF2D97095827}"/>
    <hyperlink ref="F1256" r:id="rId1250" xr:uid="{EE8DAF3C-78D8-40FA-B69B-2AD037FD7D78}"/>
    <hyperlink ref="F1257" r:id="rId1251" xr:uid="{3A9DBC56-6871-48CD-977D-404A3061306A}"/>
    <hyperlink ref="F1258" r:id="rId1252" xr:uid="{B5526736-2425-4D57-BD60-BB82A587EDC0}"/>
    <hyperlink ref="F1259" r:id="rId1253" xr:uid="{FB44E95C-940E-4A06-AE8B-BEEB9C40183B}"/>
    <hyperlink ref="F1260" r:id="rId1254" xr:uid="{E073E4BE-76B4-46F8-8652-1219FEF0EBB9}"/>
    <hyperlink ref="F1261" r:id="rId1255" xr:uid="{711BC19B-5FF2-42AC-8A7D-BC6EC223BD8B}"/>
    <hyperlink ref="F1262" r:id="rId1256" xr:uid="{F7B3B580-F120-4BAA-9037-432BA2635939}"/>
    <hyperlink ref="F1263" r:id="rId1257" xr:uid="{A5443684-7FF9-4884-BDE2-66C410783D10}"/>
    <hyperlink ref="F1264" r:id="rId1258" xr:uid="{EB5E7B3B-AC53-4F06-A793-25CE6DCCF6E8}"/>
    <hyperlink ref="F1265" r:id="rId1259" xr:uid="{59B6FDC5-1271-421B-A3D1-54D8E4E35D03}"/>
    <hyperlink ref="F1266" r:id="rId1260" xr:uid="{68FA05A7-541B-483C-890B-20B98B4F7DB5}"/>
    <hyperlink ref="F1267" r:id="rId1261" xr:uid="{449AD328-0D1D-456D-84FA-ECE60EC44D69}"/>
    <hyperlink ref="F1268" r:id="rId1262" xr:uid="{40D0CB57-F61C-4C26-90CB-1F9637EC9225}"/>
    <hyperlink ref="F1269" r:id="rId1263" xr:uid="{C2AF6C66-3990-41B7-8316-2FAEC0B13EDE}"/>
    <hyperlink ref="F1270" r:id="rId1264" xr:uid="{C7528513-40AC-45F5-9D28-1D6BB2994FC1}"/>
    <hyperlink ref="F1271" r:id="rId1265" xr:uid="{7FF50028-92DD-4781-8514-8EB54A1A1FC2}"/>
    <hyperlink ref="F1272" r:id="rId1266" xr:uid="{2274E84E-C94C-43D8-BD3F-F8221162A7DC}"/>
    <hyperlink ref="F1273" r:id="rId1267" xr:uid="{1236FD5B-D51A-436C-83B4-D49A4E57E74C}"/>
    <hyperlink ref="F1274" r:id="rId1268" xr:uid="{0F4C22A4-8A39-4A0B-99E3-FB61BB5581BA}"/>
    <hyperlink ref="F1275" r:id="rId1269" xr:uid="{055CAB81-B80D-4D66-A6FE-22EAA35495D2}"/>
    <hyperlink ref="F1276" r:id="rId1270" xr:uid="{5EEBEC32-E0D6-4D24-AD40-256017DBEC58}"/>
    <hyperlink ref="F1277" r:id="rId1271" xr:uid="{304C39A2-0F3D-4906-947B-457C19947B0E}"/>
    <hyperlink ref="F1278" r:id="rId1272" xr:uid="{08F3CF4D-451F-441E-814A-F634FA37220E}"/>
    <hyperlink ref="F1279" r:id="rId1273" xr:uid="{CCE071B8-5BE6-49A3-8C13-4FAF711F35F7}"/>
    <hyperlink ref="F1280" r:id="rId1274" xr:uid="{76E51F6D-E473-42A3-AB30-C7CBF3EA0F0E}"/>
    <hyperlink ref="F1281" r:id="rId1275" xr:uid="{9C9FF0CD-2BCB-4FBE-B0F7-6C2ED2A28566}"/>
    <hyperlink ref="F1282" r:id="rId1276" xr:uid="{CECBF389-1BF3-4DB2-8745-6DE215FE2FF3}"/>
    <hyperlink ref="F1283" r:id="rId1277" xr:uid="{3D35E3E5-C548-4A70-8479-9065D01BAF6A}"/>
    <hyperlink ref="F1284" r:id="rId1278" xr:uid="{8AF55F3F-6A37-4700-8582-738441CC9C84}"/>
    <hyperlink ref="F1285" r:id="rId1279" xr:uid="{022250B3-A06E-4561-BE69-2D38E8675E9B}"/>
    <hyperlink ref="F1286" r:id="rId1280" xr:uid="{FE1207F7-A116-442C-9F58-EA76874C0D96}"/>
    <hyperlink ref="F1287" r:id="rId1281" xr:uid="{4AB7FAF7-C77A-43C9-8482-CD315AD19C10}"/>
    <hyperlink ref="F1288" r:id="rId1282" xr:uid="{8E224A1E-9165-431A-9315-94A7CEC2A1E5}"/>
    <hyperlink ref="F1289" r:id="rId1283" xr:uid="{159C9812-ECE8-4332-ACBB-FED34705C042}"/>
    <hyperlink ref="F1290" r:id="rId1284" xr:uid="{F388912A-8A52-4972-8D8C-8DC9BCE9B19B}"/>
    <hyperlink ref="F1291" r:id="rId1285" xr:uid="{71A5ADD7-666B-4B21-ABB2-6C5147DBFEF6}"/>
    <hyperlink ref="F1292" r:id="rId1286" xr:uid="{DD8B6579-5B5A-401F-BFEE-DC1F7A15586B}"/>
    <hyperlink ref="F1293" r:id="rId1287" xr:uid="{39F8F8BC-08DA-4235-B8E2-6ED2843670C9}"/>
    <hyperlink ref="F1294" r:id="rId1288" xr:uid="{132CFB02-C529-4566-AB32-7402EF0575AE}"/>
    <hyperlink ref="F1295" r:id="rId1289" xr:uid="{346BDFE1-F5BB-431D-95EF-F30F80B60C45}"/>
    <hyperlink ref="F1296" r:id="rId1290" xr:uid="{50EE37B5-A059-48B9-8148-06D3F4078E40}"/>
    <hyperlink ref="F1297" r:id="rId1291" xr:uid="{7C4DB6AB-A371-4EAF-BA3D-64CBEBE0E1CB}"/>
    <hyperlink ref="F1298" r:id="rId1292" xr:uid="{55FC3673-B61B-4C2F-94FD-A5B9874F31D5}"/>
    <hyperlink ref="F1299" r:id="rId1293" xr:uid="{C07794E9-792B-4A9C-8FD5-C51124AC68C8}"/>
    <hyperlink ref="F1300" r:id="rId1294" xr:uid="{A38720BC-91C3-4BFE-A9D0-A65459D43BCF}"/>
    <hyperlink ref="F1301" r:id="rId1295" xr:uid="{0E9764FD-369F-41F9-9DF3-542A5C6837A4}"/>
    <hyperlink ref="F1302" r:id="rId1296" xr:uid="{2F618D8E-E2D1-4529-937E-0B520F717F6C}"/>
    <hyperlink ref="F1303" r:id="rId1297" xr:uid="{0C9B2B82-F24C-448F-9CB8-40DBF2800868}"/>
    <hyperlink ref="F1304" r:id="rId1298" xr:uid="{FB78C929-5405-478B-9778-C498C10004FB}"/>
    <hyperlink ref="F1305" r:id="rId1299" xr:uid="{4927D48E-0B6A-4BE0-9A01-70555FC40089}"/>
    <hyperlink ref="F1306" r:id="rId1300" xr:uid="{796F44FA-53C0-44B0-8491-D50B651050B5}"/>
    <hyperlink ref="F1308" r:id="rId1301" xr:uid="{0FE5BAFE-F03C-46E1-98FD-DEDE01E23611}"/>
    <hyperlink ref="F1309" r:id="rId1302" xr:uid="{A52BAE4A-06E2-422F-8067-3FBDF9D1658F}"/>
    <hyperlink ref="F1310" r:id="rId1303" xr:uid="{0D4AEF42-196F-4419-8143-55B336423845}"/>
    <hyperlink ref="F1311" r:id="rId1304" xr:uid="{9FFAA59A-D96B-4CA4-9DCB-AF352FD204D1}"/>
    <hyperlink ref="F1312" r:id="rId1305" xr:uid="{CD5B93EF-D9D9-4836-81B0-3EEEE7DADC86}"/>
    <hyperlink ref="F1313" r:id="rId1306" xr:uid="{BD01AC11-29C4-4833-A4BB-71E7845B6229}"/>
    <hyperlink ref="F1314" r:id="rId1307" xr:uid="{CC7CAD4F-C497-42DE-B905-7EEFC04DD143}"/>
    <hyperlink ref="F1316" r:id="rId1308" xr:uid="{3971BED2-40C1-4648-BA44-9B8485DAE1AF}"/>
    <hyperlink ref="F1317" r:id="rId1309" xr:uid="{FF3027BD-481C-4C87-BF27-BF764878B927}"/>
    <hyperlink ref="F1318" r:id="rId1310" xr:uid="{D51C2996-C952-42B9-BAF9-9A6858C7EFAA}"/>
    <hyperlink ref="F1319" r:id="rId1311" xr:uid="{88500C1E-5DA1-46AF-B32D-1F127D8E2D95}"/>
    <hyperlink ref="F1320" r:id="rId1312" xr:uid="{876FDE41-1BF7-4336-912E-F9A7886CF9D6}"/>
    <hyperlink ref="F1321" r:id="rId1313" xr:uid="{BDD565F8-D19B-4F41-B5F2-9D61F5BCB411}"/>
    <hyperlink ref="F1322" r:id="rId1314" xr:uid="{EBB8D53F-2E83-4AF0-B5FD-3DD1C63B8D13}"/>
    <hyperlink ref="F1323" r:id="rId1315" xr:uid="{8ABC15E4-589E-4004-B5BC-AD3B60498E0A}"/>
    <hyperlink ref="F1307" r:id="rId1316" xr:uid="{C5FAA9D2-0AE9-4830-88DD-9CDFA0C982A1}"/>
    <hyperlink ref="F1324" r:id="rId1317" xr:uid="{2668F94A-4AA0-4E10-A8D8-67BC821290CA}"/>
    <hyperlink ref="F1325" r:id="rId1318" xr:uid="{DAE8C758-87BC-472D-92F6-7E38567C72CE}"/>
    <hyperlink ref="F1326" r:id="rId1319" xr:uid="{F7D7C733-DC18-4978-804C-0F9B0F20E5FD}"/>
    <hyperlink ref="F1327" r:id="rId1320" xr:uid="{2CEA707D-6DC1-432A-8D0E-7DFE934FC810}"/>
    <hyperlink ref="F1328" r:id="rId1321" xr:uid="{2250D8B9-CD90-40E9-A5BF-725A132F5579}"/>
    <hyperlink ref="F1329" r:id="rId1322" xr:uid="{A3BCC509-AE2D-4F09-930E-00D1233F208C}"/>
    <hyperlink ref="F1330" r:id="rId1323" xr:uid="{25E4E5E9-4D4A-47C1-BF7E-5BF446211F86}"/>
    <hyperlink ref="F1331" r:id="rId1324" xr:uid="{67109286-B6AF-4853-A614-B8BDE76194EA}"/>
    <hyperlink ref="F1332" r:id="rId1325" xr:uid="{FAF99664-D4F2-49DD-98D3-A4EEAF03922C}"/>
    <hyperlink ref="F1333" r:id="rId1326" xr:uid="{55A040DC-BEF5-425D-BF75-57E773DE37EE}"/>
    <hyperlink ref="F1334" r:id="rId1327" xr:uid="{1CE956A7-5518-45E9-BCDE-249251C0A13A}"/>
    <hyperlink ref="F1335" r:id="rId1328" xr:uid="{F3DB397F-02C3-4AA7-8F45-7CA2FAADBD1A}"/>
    <hyperlink ref="F1336" r:id="rId1329" xr:uid="{9CD48295-5510-4EC3-AB1A-318DD7F2A63F}"/>
    <hyperlink ref="F1337" r:id="rId1330" xr:uid="{D76F5C8A-21FB-4238-9671-DDF877BE56F1}"/>
    <hyperlink ref="F1338" r:id="rId1331" xr:uid="{3778A63A-A582-4388-877A-B60D59418B41}"/>
    <hyperlink ref="F1339" r:id="rId1332" xr:uid="{B026CACA-5734-42BB-B3CB-E63358809619}"/>
    <hyperlink ref="F1340" r:id="rId1333" xr:uid="{BE03A7EC-D84A-4BD3-8A9D-8604D0D9ADB5}"/>
    <hyperlink ref="F1341" r:id="rId1334" xr:uid="{30939133-79B0-442C-8B52-BB3AB7D904CA}"/>
    <hyperlink ref="F1342" r:id="rId1335" xr:uid="{54994C16-75E5-4781-9E0E-D859367F74A9}"/>
    <hyperlink ref="F1343" r:id="rId1336" xr:uid="{BAF5AD7B-C105-4AC7-B04E-3E9B8D647643}"/>
    <hyperlink ref="F1344" r:id="rId1337" xr:uid="{DBA226C9-D7D1-46CC-9297-71F2E3C4137A}"/>
    <hyperlink ref="F1345" r:id="rId1338" xr:uid="{AF414970-F105-48AA-8C30-319E924F2014}"/>
    <hyperlink ref="F1346" r:id="rId1339" xr:uid="{B0A4798F-A946-4CC8-AA37-23F899CEAFDA}"/>
    <hyperlink ref="F1347" r:id="rId1340" xr:uid="{9E8EA931-5363-4C2F-9056-BDF82298A6A2}"/>
    <hyperlink ref="F1348" r:id="rId1341" xr:uid="{30B2AF6F-DB9E-4DF8-BC52-D1A918DE3FF8}"/>
    <hyperlink ref="F1349" r:id="rId1342" xr:uid="{0DDA7F67-081F-4720-A004-86D644E77E39}"/>
    <hyperlink ref="F1350" r:id="rId1343" xr:uid="{C6CCFAE7-70AA-4F26-AD93-45E4156B25B5}"/>
    <hyperlink ref="F1351" r:id="rId1344" xr:uid="{5CCD806B-3716-432B-9F15-7CF71DEBA7E5}"/>
    <hyperlink ref="F1352" r:id="rId1345" xr:uid="{A88AB226-3C9A-42AC-A951-20ADEFFE3D24}"/>
    <hyperlink ref="F1353" r:id="rId1346" xr:uid="{04CFFFFE-4D02-4972-AF8F-8960C85208E8}"/>
    <hyperlink ref="F1354" r:id="rId1347" xr:uid="{2244AE97-734F-437D-81DA-FE9EDAAE84E9}"/>
    <hyperlink ref="F1355" r:id="rId1348" xr:uid="{8F93E794-EC29-48AA-9A15-2B6C50D017BE}"/>
    <hyperlink ref="F1356" r:id="rId1349" xr:uid="{A42DDFCE-F27C-41C8-A99A-4C562A0236A9}"/>
    <hyperlink ref="F1357" r:id="rId1350" xr:uid="{6B74454C-A7C5-48D6-B28B-5CA1AC9A5DC8}"/>
    <hyperlink ref="F1358" r:id="rId1351" xr:uid="{18FB1342-2958-44DA-9FB2-8B0653DA72A1}"/>
    <hyperlink ref="F1359" r:id="rId1352" xr:uid="{0C64CEDD-EB5F-4F6F-8E8C-D81EF4BBC862}"/>
    <hyperlink ref="F1360" r:id="rId1353" xr:uid="{62E6EDED-8B2D-433A-930D-6AC3A021E573}"/>
    <hyperlink ref="F1361" r:id="rId1354" xr:uid="{99609FBB-654E-4BF8-AC35-76E217D781C0}"/>
    <hyperlink ref="F1362" r:id="rId1355" xr:uid="{7725A81F-CB91-4893-976C-BA9C208D8123}"/>
    <hyperlink ref="F1363" r:id="rId1356" xr:uid="{9BA7267F-3823-4C6D-B4A3-FE0D2FB7FC26}"/>
    <hyperlink ref="F1364" r:id="rId1357" xr:uid="{C4D72EE2-562A-4901-B2FE-D6DD605135FD}"/>
    <hyperlink ref="F1365" r:id="rId1358" xr:uid="{887D262A-447F-4BB2-8DE8-B0EE81A797AD}"/>
    <hyperlink ref="F1366" r:id="rId1359" xr:uid="{279EBBC9-A846-40AE-A9D9-BE84E4601FFF}"/>
    <hyperlink ref="F1367" r:id="rId1360" xr:uid="{965EC439-01E6-419B-B7E4-B9232760A435}"/>
    <hyperlink ref="F1368" r:id="rId1361" xr:uid="{A21B2A6B-2AD9-4F71-B5C2-3A00AACD1D0B}"/>
    <hyperlink ref="F1369" r:id="rId1362" xr:uid="{287AAC65-0E89-4591-AFA0-CC14710613FE}"/>
    <hyperlink ref="F1370" r:id="rId1363" xr:uid="{742079F2-5D89-41DA-909E-C4ADA29157E9}"/>
    <hyperlink ref="F1371" r:id="rId1364" xr:uid="{24BB0AAD-5B26-4BE1-B34F-CB1321A16028}"/>
    <hyperlink ref="F1372" r:id="rId1365" xr:uid="{629F9DA3-79D0-4270-8480-D23244019ED6}"/>
    <hyperlink ref="F1373" r:id="rId1366" xr:uid="{58FECEF6-65DE-4D60-BBB4-796A03E151B4}"/>
    <hyperlink ref="F1374" r:id="rId1367" xr:uid="{008CB562-6F46-4DCC-8382-E86F86B2AF07}"/>
    <hyperlink ref="F1375" r:id="rId1368" xr:uid="{B6BD28E8-5DE3-4BF5-A440-76AEBD60FEF8}"/>
    <hyperlink ref="F1376" r:id="rId1369" xr:uid="{C65B742E-A63E-46BD-A8DC-13ECB0599FC1}"/>
    <hyperlink ref="F1377" r:id="rId1370" xr:uid="{CD241517-C104-4C91-8119-8491539D1E48}"/>
    <hyperlink ref="F1378" r:id="rId1371" xr:uid="{F1D99225-03B1-48D2-A1D0-427590C0A299}"/>
    <hyperlink ref="F1379" r:id="rId1372" xr:uid="{3CA36BC0-764E-4D18-B858-323AA46AEB3E}"/>
    <hyperlink ref="F1380" r:id="rId1373" xr:uid="{19608296-F187-4D57-8E95-14D0B2425754}"/>
    <hyperlink ref="F1381" r:id="rId1374" xr:uid="{537C47C2-71ED-483B-8DE8-6CAA86E0A9AF}"/>
    <hyperlink ref="F1382" r:id="rId1375" xr:uid="{BF2D3A21-C83D-40F8-9477-5BFFF3E35D30}"/>
    <hyperlink ref="F1383" r:id="rId1376" xr:uid="{B97D5BC5-B04F-486C-B916-C4A9B60B81CB}"/>
    <hyperlink ref="F1384" r:id="rId1377" xr:uid="{8D402639-D7D2-4B0B-8197-C34D5232E507}"/>
    <hyperlink ref="F1385" r:id="rId1378" xr:uid="{6543BE4C-9D3C-4B87-AEC3-8E5CB075AB13}"/>
    <hyperlink ref="F1386" r:id="rId1379" xr:uid="{B8E42D09-A08F-4640-A813-662D09E8503D}"/>
    <hyperlink ref="F1387" r:id="rId1380" xr:uid="{036B53C5-E2B2-4D95-AA91-7DEEF3BD8233}"/>
    <hyperlink ref="F1388" r:id="rId1381" xr:uid="{409247D8-C3F4-40E4-9A76-0AE8FC4A4F23}"/>
    <hyperlink ref="F1389" r:id="rId1382" xr:uid="{CE648F21-67C5-4266-9B46-9819D4EC5EA6}"/>
    <hyperlink ref="F1390" r:id="rId1383" xr:uid="{92BB7281-0AE6-4CE2-82D7-E56BBD8B9100}"/>
    <hyperlink ref="F1391" r:id="rId1384" xr:uid="{5F03C385-CA63-4F85-8339-14988D8795C2}"/>
    <hyperlink ref="F1392" r:id="rId1385" xr:uid="{81DC0D5F-225B-46C1-BE2E-750680DE277A}"/>
    <hyperlink ref="F1393" r:id="rId1386" xr:uid="{D6865AD6-CA52-403B-A63A-463A2CF15B66}"/>
    <hyperlink ref="F1394" r:id="rId1387" xr:uid="{40CFC611-BCD8-4385-9B58-F0B71E3E2885}"/>
    <hyperlink ref="F1395" r:id="rId1388" xr:uid="{BF1D8047-2326-409D-B690-CDA251C09808}"/>
    <hyperlink ref="F1396" r:id="rId1389" xr:uid="{DFE15595-8BA8-4A0E-AE14-A4DE02907375}"/>
    <hyperlink ref="F1397" r:id="rId1390" xr:uid="{4AFFA12F-4EBE-498F-B8E6-354085E55C33}"/>
    <hyperlink ref="F1398" r:id="rId1391" xr:uid="{93FFCF38-43DA-4A41-82B7-63C42C0C46D5}"/>
    <hyperlink ref="F1399" r:id="rId1392" xr:uid="{94B017C0-8DA8-4E09-8FB2-36E5BFEFEAB0}"/>
    <hyperlink ref="F1400" r:id="rId1393" xr:uid="{4A1B75B6-FF7D-44FC-AD26-34A4A82D37CA}"/>
    <hyperlink ref="F1401" r:id="rId1394" xr:uid="{B0D7D3D2-5E0F-4F3D-BA6C-90D4A630FE08}"/>
    <hyperlink ref="F1402" r:id="rId1395" xr:uid="{9C56B109-FF13-40D3-9EF7-7CC2896C03EC}"/>
    <hyperlink ref="F1403" r:id="rId1396" xr:uid="{68EB53E9-207E-4E8C-A4B8-2A95927FE975}"/>
    <hyperlink ref="F1404" r:id="rId1397" xr:uid="{37517493-9F4F-49A4-925D-9271EA1A7F39}"/>
    <hyperlink ref="F1405" r:id="rId1398" xr:uid="{E5CC7958-087A-4BB9-AA8C-CEBC0CC12957}"/>
    <hyperlink ref="F1406" r:id="rId1399" xr:uid="{7E4C4EA8-6038-49E0-869D-7967C1238BCC}"/>
    <hyperlink ref="F1407" r:id="rId1400" xr:uid="{CC6AC39D-BDB4-4B6D-A620-895D29B60A1F}"/>
    <hyperlink ref="F1408" r:id="rId1401" xr:uid="{2DF68887-5EEC-4D24-8F65-44BC3AEF129E}"/>
    <hyperlink ref="F1409" r:id="rId1402" xr:uid="{D7CDBA1A-78EA-419B-B849-1BA5D19CD83A}"/>
    <hyperlink ref="F1410" r:id="rId1403" xr:uid="{56BC7154-9C12-41C7-9BE6-8D4FCD4E990D}"/>
    <hyperlink ref="F1411" r:id="rId1404" xr:uid="{5ADED123-662E-4AB5-8932-D7E6FC8388B8}"/>
    <hyperlink ref="F1412" r:id="rId1405" xr:uid="{0CA59D3B-2374-49CB-9FA9-99D76507B659}"/>
    <hyperlink ref="F1413" r:id="rId1406" xr:uid="{44309972-05B1-4438-8F85-7A080D5E78B4}"/>
    <hyperlink ref="F1414" r:id="rId1407" xr:uid="{DDFE7ACD-C228-446A-90CA-CD1669326661}"/>
    <hyperlink ref="F1415" r:id="rId1408" xr:uid="{1D309580-473E-467A-B19E-508C736A8981}"/>
    <hyperlink ref="F1416" r:id="rId1409" xr:uid="{F1DD0DCC-F1FD-4BA5-A4EB-9A1611230BEC}"/>
    <hyperlink ref="F1417" r:id="rId1410" xr:uid="{53CDFE7E-7D36-45D6-B68A-852A7890123C}"/>
    <hyperlink ref="F1418" r:id="rId1411" xr:uid="{B6844432-ACC0-4A4F-AEF8-015A6E3CCFBD}"/>
    <hyperlink ref="F1419" r:id="rId1412" xr:uid="{670093BD-3DE3-43FB-AC8B-3EDDDC985072}"/>
    <hyperlink ref="F1420" r:id="rId1413" xr:uid="{421B1875-794E-4FE7-891F-26656E16790F}"/>
    <hyperlink ref="F1421" r:id="rId1414" xr:uid="{8BDE0F51-394E-4F0D-81E6-3C1F2D1CBE12}"/>
    <hyperlink ref="F1422" r:id="rId1415" xr:uid="{BB8A9EB9-51EF-4D6B-84DC-14C1983F2017}"/>
    <hyperlink ref="F1423" r:id="rId1416" xr:uid="{933B67FB-4840-494C-8CFC-5AC9D42252A1}"/>
    <hyperlink ref="F1424" r:id="rId1417" xr:uid="{712FECCE-5519-4FCC-B0F9-B797C46EF3C6}"/>
    <hyperlink ref="F1425" r:id="rId1418" xr:uid="{EAE635EF-D550-4312-9393-0AB94C6AF599}"/>
    <hyperlink ref="F1426" r:id="rId1419" xr:uid="{EA1E8BAA-A08C-460C-956B-93D3C002268E}"/>
    <hyperlink ref="F1427" r:id="rId1420" xr:uid="{FD13C31E-516E-4A48-B80B-B4A203B33CCD}"/>
    <hyperlink ref="F1428" r:id="rId1421" xr:uid="{5B46E4E8-D849-4F20-B0B7-317791DC0855}"/>
    <hyperlink ref="F1429" r:id="rId1422" xr:uid="{E301E471-5434-4BA2-9772-83386970CED6}"/>
    <hyperlink ref="F1430" r:id="rId1423" xr:uid="{EE0BCF6D-C889-4A28-B955-B2AAC9FE08F6}"/>
    <hyperlink ref="F1431" r:id="rId1424" xr:uid="{FD8268B3-B27E-4CAE-80D0-EAC42272FB2E}"/>
    <hyperlink ref="F1432" r:id="rId1425" xr:uid="{9B913D5F-33B7-4069-90D2-5AF2C221621A}"/>
    <hyperlink ref="F1433" r:id="rId1426" xr:uid="{8BA7A833-F400-4576-8BBC-2A7670843A9D}"/>
    <hyperlink ref="F1434" r:id="rId1427" xr:uid="{5A6E4958-3633-4724-BC72-736AB7ABE028}"/>
    <hyperlink ref="F1435" r:id="rId1428" xr:uid="{E5998D65-BAA0-4EDE-9404-4A5A23D39FCD}"/>
    <hyperlink ref="F1436" r:id="rId1429" xr:uid="{921510CB-EB50-44A5-8B14-E9CCBC79CCE3}"/>
    <hyperlink ref="F1437" r:id="rId1430" xr:uid="{9AC565E5-F43E-4771-B6AB-E9FB5B96F28C}"/>
    <hyperlink ref="F1438" r:id="rId1431" xr:uid="{CE74A045-8A7F-468F-AFAA-2944BD36630D}"/>
    <hyperlink ref="F1439" r:id="rId1432" xr:uid="{E3D563A4-C309-4D50-BA3C-70F66FEF8EB8}"/>
    <hyperlink ref="F1440" r:id="rId1433" xr:uid="{D7A1E6C3-4E42-45ED-83D1-CF5E6C18072B}"/>
    <hyperlink ref="F1441" r:id="rId1434" xr:uid="{35DB701F-5108-40F2-8D85-57995DF24756}"/>
    <hyperlink ref="F1442" r:id="rId1435" xr:uid="{6CDC9E14-85D1-4AC4-9292-885C10FEBE9B}"/>
    <hyperlink ref="F1443" r:id="rId1436" xr:uid="{D06BCB10-7758-42CC-BEED-B0586334D470}"/>
    <hyperlink ref="F1444" r:id="rId1437" xr:uid="{C9310678-3FA5-4098-BA03-51B6A05871E1}"/>
    <hyperlink ref="F1445" r:id="rId1438" xr:uid="{D44F3E6D-AE62-42E1-B9F3-FFA71D682DF6}"/>
    <hyperlink ref="F1446" r:id="rId1439" xr:uid="{4286A0C7-D63D-48B7-9967-C457BCB6F81D}"/>
    <hyperlink ref="F1447" r:id="rId1440" xr:uid="{97E9FF29-9F93-46A4-9B3C-F17DC781A718}"/>
    <hyperlink ref="F1448" r:id="rId1441" xr:uid="{6B9F0818-C00A-44A0-A8A7-7D7877676DAC}"/>
    <hyperlink ref="F1449" r:id="rId1442" xr:uid="{93B876AF-16AA-4142-AB10-885B243C19F3}"/>
    <hyperlink ref="F1450" r:id="rId1443" xr:uid="{D297844E-1A41-4704-A00E-11C562625A01}"/>
    <hyperlink ref="F1451" r:id="rId1444" xr:uid="{00A777FE-32B9-4C1A-95B3-95369028BDE5}"/>
    <hyperlink ref="F1452" r:id="rId1445" xr:uid="{BDA6B72A-3D69-4E01-976B-C3EA762ACC34}"/>
    <hyperlink ref="F1453" r:id="rId1446" xr:uid="{5AE8F976-9CAE-4948-B183-9FAA829165B9}"/>
    <hyperlink ref="F1454" r:id="rId1447" xr:uid="{4B8F2E1F-AD05-418B-8EC4-EC303E0A51E4}"/>
    <hyperlink ref="F1455" r:id="rId1448" xr:uid="{2E3AF558-6DBD-468A-869D-BDAAA43DF66E}"/>
    <hyperlink ref="F1456" r:id="rId1449" xr:uid="{23DAD724-37B3-4EED-8624-715911DE61D8}"/>
    <hyperlink ref="F1457" r:id="rId1450" xr:uid="{2B591833-1A85-4EAB-8944-058AA4EA8B0D}"/>
    <hyperlink ref="F1458" r:id="rId1451" xr:uid="{04196CA6-9264-4292-94AD-B5FBFF2C8107}"/>
    <hyperlink ref="F1459" r:id="rId1452" xr:uid="{7746F35B-0AA6-48C0-8669-1A8483C17B72}"/>
    <hyperlink ref="F1460" r:id="rId1453" xr:uid="{13739080-8D87-450B-8B94-F8350BA2F80D}"/>
    <hyperlink ref="F1461" r:id="rId1454" xr:uid="{1CB005F4-9897-4476-8B5D-6BE9C36CF31F}"/>
    <hyperlink ref="F1462" r:id="rId1455" xr:uid="{162C775A-B789-4B3E-8006-A925DC5957B4}"/>
    <hyperlink ref="F1463" r:id="rId1456" xr:uid="{110B9066-8784-46BD-A6F0-7D63782D6AC2}"/>
    <hyperlink ref="F1464" r:id="rId1457" xr:uid="{9255B053-FD9F-4DA5-A26F-C9013888CD19}"/>
    <hyperlink ref="F1465" r:id="rId1458" xr:uid="{2517CFB5-05D8-4DFB-A08A-A68FCAB781E1}"/>
    <hyperlink ref="F1466" r:id="rId1459" xr:uid="{726E24D2-A0DE-45EF-BF8C-3DFDE453263D}"/>
    <hyperlink ref="F1467" r:id="rId1460" xr:uid="{E5EBF59E-B08F-4011-9BF5-ADBA30DC798A}"/>
    <hyperlink ref="F1468" r:id="rId1461" xr:uid="{B49BC790-2E92-4CD4-A3B0-8B112D76D7D0}"/>
    <hyperlink ref="F1469" r:id="rId1462" xr:uid="{8E1E67DC-8464-4A50-A2D6-BA92F5C54356}"/>
    <hyperlink ref="F1470" r:id="rId1463" xr:uid="{D2CD7277-9CD0-4C6D-9D9B-081C17F4FD8B}"/>
    <hyperlink ref="F1471" r:id="rId1464" xr:uid="{ECA656F1-2F67-4F72-ABE8-4947EDA69460}"/>
    <hyperlink ref="F1472" r:id="rId1465" xr:uid="{23F6DFEF-88EE-42AF-AC4A-22B18FC645C5}"/>
    <hyperlink ref="F1473" r:id="rId1466" xr:uid="{DBC31FD3-654B-4432-BA72-38008C99F89F}"/>
    <hyperlink ref="F1474" r:id="rId1467" xr:uid="{6C119625-FA9B-4381-8C61-7334027D5BEF}"/>
    <hyperlink ref="F1475" r:id="rId1468" xr:uid="{1AEAF6D7-471D-4F55-A99D-D810FFE86004}"/>
    <hyperlink ref="F1476" r:id="rId1469" xr:uid="{22D7CAEC-8EDB-428E-BE27-610CF0F347FF}"/>
    <hyperlink ref="F1477" r:id="rId1470" xr:uid="{6D243CBB-0B1E-49A3-A5AB-0117B81325DA}"/>
    <hyperlink ref="F1478" r:id="rId1471" xr:uid="{1CC2DE02-D848-483B-893A-174303F59470}"/>
    <hyperlink ref="F1479" r:id="rId1472" xr:uid="{5BA1C643-F7BB-4D7D-8FE6-8865706A0738}"/>
    <hyperlink ref="F1480" r:id="rId1473" xr:uid="{25683CAC-8E74-45C2-B906-774F98A59FCC}"/>
    <hyperlink ref="F1481" r:id="rId1474" xr:uid="{0C10326A-D6BA-4D06-AD99-38397575FB3E}"/>
    <hyperlink ref="F1482" r:id="rId1475" xr:uid="{610ECFF2-AD2C-42CD-93BA-A0895C2992A5}"/>
    <hyperlink ref="F1483" r:id="rId1476" xr:uid="{8339DA00-E88C-450B-9498-EC04E1CAD908}"/>
    <hyperlink ref="F1484" r:id="rId1477" xr:uid="{F1E8EAD1-E544-44CB-9632-EFA142C947B5}"/>
    <hyperlink ref="F1485" r:id="rId1478" xr:uid="{71355830-3701-42A2-A2C5-4533DF72E663}"/>
    <hyperlink ref="F1486" r:id="rId1479" xr:uid="{75652F90-9F69-4109-9712-4B3C0E48A8B9}"/>
    <hyperlink ref="F1487" r:id="rId1480" xr:uid="{668D70CE-C30A-4592-8E58-CD1FDABC7BC4}"/>
    <hyperlink ref="F1488" r:id="rId1481" xr:uid="{0F11DA85-2EC2-41B8-9F59-370C2C866F13}"/>
    <hyperlink ref="F1489" r:id="rId1482" xr:uid="{FF63BDD0-2732-4C7F-9F3A-0D7F0F35F323}"/>
    <hyperlink ref="F1490" r:id="rId1483" xr:uid="{0601658F-D690-4D61-9A53-325A5283C358}"/>
    <hyperlink ref="F1491" r:id="rId1484" xr:uid="{8F248C83-9632-466D-991D-0F2F9FAF2396}"/>
    <hyperlink ref="F1492" r:id="rId1485" xr:uid="{A50603AA-3632-4D79-ADA5-04E991163D4B}"/>
    <hyperlink ref="F1493" r:id="rId1486" xr:uid="{5A8C4ABF-01C5-4083-BEB9-892FD5907131}"/>
    <hyperlink ref="F1494" r:id="rId1487" xr:uid="{BAF382DB-88D1-4575-8F11-9EC82BF028E3}"/>
    <hyperlink ref="F1495" r:id="rId1488" xr:uid="{C8CEDF96-D385-4318-BD20-83330CED92E7}"/>
    <hyperlink ref="F1496" r:id="rId1489" xr:uid="{CBC7D62C-F3E0-4046-B7ED-8D0BBAB42A5E}"/>
    <hyperlink ref="F1497" r:id="rId1490" xr:uid="{80F46514-0C30-4F7E-AFED-C23D80C12B87}"/>
    <hyperlink ref="F1498" r:id="rId1491" xr:uid="{B6771217-7B86-46A1-84CC-ECE605B36D8C}"/>
    <hyperlink ref="F1499" r:id="rId1492" xr:uid="{CA7B83B4-A061-4F67-8197-ABDD82F9AECA}"/>
    <hyperlink ref="F1500" r:id="rId1493" xr:uid="{DC654857-6FBB-496E-A840-235A963C93BE}"/>
    <hyperlink ref="F1501" r:id="rId1494" xr:uid="{8EA7F20F-A010-4C14-BD78-F1CF11A42FB5}"/>
    <hyperlink ref="F1502" r:id="rId1495" xr:uid="{03C43711-FC30-491B-9AD9-AFB0462BDAD9}"/>
    <hyperlink ref="F1503" r:id="rId1496" xr:uid="{F90ABF14-2D5D-4428-9D19-3764369AC61C}"/>
    <hyperlink ref="F1504" r:id="rId1497" xr:uid="{674795EC-15D7-468E-92B6-3E6FD19C845D}"/>
    <hyperlink ref="F1505" r:id="rId1498" xr:uid="{9E3C3683-8C32-4168-8ABA-D2A58A2D2FF9}"/>
    <hyperlink ref="F1506" r:id="rId1499" xr:uid="{2D929901-71B9-4E97-AF35-1D32D45FC82D}"/>
    <hyperlink ref="F1507" r:id="rId1500" xr:uid="{DF95977E-C002-4A8F-A92E-1664A4FD08EC}"/>
    <hyperlink ref="F1508" r:id="rId1501" xr:uid="{E28F4603-7FBA-427E-AD49-D933AC64C2FE}"/>
    <hyperlink ref="F1509" r:id="rId1502" xr:uid="{FEC92640-98EA-42CB-BD8D-F2678BB3E958}"/>
    <hyperlink ref="F1510" r:id="rId1503" xr:uid="{367AA84C-7FE3-48D9-93E8-8BE2E3EBB397}"/>
    <hyperlink ref="F1511" r:id="rId1504" xr:uid="{3EF74F88-E484-4C84-949E-C9B367C83E8F}"/>
    <hyperlink ref="F1512" r:id="rId1505" xr:uid="{9815AD84-C357-4999-AD1B-DB2908080E6D}"/>
    <hyperlink ref="F1513" r:id="rId1506" xr:uid="{867A9FFB-1826-4ED5-9964-E19438D4EAEF}"/>
    <hyperlink ref="F1514" r:id="rId1507" xr:uid="{CE6957C6-55EC-4668-8E7F-8C25D0F85A82}"/>
    <hyperlink ref="F1515" r:id="rId1508" xr:uid="{6DFCE6CA-5754-46CF-BC50-517D35B639F9}"/>
    <hyperlink ref="F1516" r:id="rId1509" xr:uid="{114ED542-2A33-490E-908F-CD1747449716}"/>
    <hyperlink ref="F1517" r:id="rId1510" xr:uid="{8679A20F-D9CB-427F-A6C2-3130E10EA83B}"/>
    <hyperlink ref="F1518" r:id="rId1511" xr:uid="{946328D9-52C2-4DD5-9C24-5A36A18CFCB2}"/>
    <hyperlink ref="F1519" r:id="rId1512" xr:uid="{314C3F6E-B6F4-43C9-AFAB-4914AC0D0F0B}"/>
    <hyperlink ref="F1520" r:id="rId1513" xr:uid="{60B24FAE-F60D-42E6-BE8E-1E49C31138BF}"/>
    <hyperlink ref="F1521" r:id="rId1514" xr:uid="{C322DF1D-739D-499E-A7A0-70A336647BEC}"/>
    <hyperlink ref="F1522" r:id="rId1515" xr:uid="{F4AF3B29-3F14-497B-9FE1-C65EF64B80FC}"/>
    <hyperlink ref="F1523" r:id="rId1516" xr:uid="{67F28591-0C41-4EE7-929F-8A8C2EBE8104}"/>
    <hyperlink ref="F1524" r:id="rId1517" xr:uid="{2923F702-8F66-4DFE-B432-C3CDC2A398DE}"/>
    <hyperlink ref="F1525" r:id="rId1518" xr:uid="{940FF418-BBFC-4A40-9CF1-B4F1EAB2C3D7}"/>
    <hyperlink ref="F1526" r:id="rId1519" xr:uid="{EDEAA794-EE2A-4EF4-BF15-CCE125E070CA}"/>
    <hyperlink ref="F1527" r:id="rId1520" xr:uid="{098724AA-A45B-4ED2-8692-28F8D26EF2F0}"/>
    <hyperlink ref="F1528" r:id="rId1521" xr:uid="{A464A9E7-5AFC-4DF6-B84A-99104F5FFB32}"/>
    <hyperlink ref="F1529" r:id="rId1522" xr:uid="{C38DA944-786A-46B9-A710-5074CA6EB320}"/>
    <hyperlink ref="F1530" r:id="rId1523" xr:uid="{0E4C9B81-83B1-49C8-967C-337208CEC892}"/>
    <hyperlink ref="F1531" r:id="rId1524" xr:uid="{E5C35973-9060-4F6D-BB43-E02C3AF5A947}"/>
    <hyperlink ref="F1532" r:id="rId1525" xr:uid="{B90E64F3-E996-4B86-83AA-A3902D8F4B3E}"/>
    <hyperlink ref="F1533" r:id="rId1526" xr:uid="{2B52DDC6-9223-4C6E-8BF7-FC5219FB29A7}"/>
    <hyperlink ref="F1534" r:id="rId1527" xr:uid="{83768D45-8169-45CD-B6A2-2DC7A09F55ED}"/>
    <hyperlink ref="F1535" r:id="rId1528" xr:uid="{BE04F1D4-0E45-44C7-BC6A-39F219D086F4}"/>
    <hyperlink ref="F1537" r:id="rId1529" xr:uid="{B090670E-063C-44AB-9774-24A26BB3A524}"/>
    <hyperlink ref="F1538" r:id="rId1530" xr:uid="{052B5241-F095-4224-BF66-5A5D8B636509}"/>
    <hyperlink ref="F1539" r:id="rId1531" xr:uid="{27A7E50C-FFE0-4D60-B530-161E97222DDF}"/>
    <hyperlink ref="F1540" r:id="rId1532" xr:uid="{D1E5A366-11DF-438C-B1DB-359358FA2654}"/>
    <hyperlink ref="F1541" r:id="rId1533" xr:uid="{FBC48234-964A-4E48-80E6-25485B237D61}"/>
    <hyperlink ref="F1542" r:id="rId1534" xr:uid="{4AC877D7-ACA0-41CA-9E8D-0A1AAC91DCDE}"/>
    <hyperlink ref="F1543" r:id="rId1535" xr:uid="{AF7E01DD-9A40-45A4-80A6-B335D5250F0D}"/>
    <hyperlink ref="F1544" r:id="rId1536" xr:uid="{A6433C14-56C3-4A31-B678-7CDEDFD54EEC}"/>
    <hyperlink ref="F1545" r:id="rId1537" xr:uid="{2C6AC171-6820-4BB0-91E1-9FEF6F118085}"/>
    <hyperlink ref="F1546" r:id="rId1538" xr:uid="{84B4D4A0-A12B-427E-B4F1-334B16F32646}"/>
    <hyperlink ref="F1547" r:id="rId1539" xr:uid="{623E103B-4EB9-49BF-9A38-9A7D4A4AD289}"/>
    <hyperlink ref="F1548" r:id="rId1540" xr:uid="{A527CD14-B581-43F1-9B61-0B7AEB525040}"/>
    <hyperlink ref="F1549" r:id="rId1541" xr:uid="{59A841CC-24F4-47E7-B0A8-FD72B6E98797}"/>
    <hyperlink ref="F1550" r:id="rId1542" xr:uid="{71BA928B-FB1D-487D-A323-4DDAFB372FCB}"/>
    <hyperlink ref="F1551" r:id="rId1543" xr:uid="{5BC331E2-EB8F-424C-87DA-0908B8806C69}"/>
    <hyperlink ref="F1552" r:id="rId1544" xr:uid="{22476304-9639-4A8D-9E20-78E1528116D7}"/>
    <hyperlink ref="F1553" r:id="rId1545" xr:uid="{1330E0A0-0BD8-46A3-BCBB-5D50FB5B7E80}"/>
    <hyperlink ref="F1536" r:id="rId1546" xr:uid="{85B8AF5B-C30E-4F76-9216-C34D851B9CDD}"/>
    <hyperlink ref="F1554" r:id="rId1547" xr:uid="{86E1AA87-50A2-4D18-9614-51CF9CA363A9}"/>
    <hyperlink ref="F1555" r:id="rId1548" xr:uid="{A788B7D1-3FDB-44C3-91BA-F164DE873974}"/>
    <hyperlink ref="F1556" r:id="rId1549" xr:uid="{F60A5683-4651-479F-8D16-9B14A7138A12}"/>
    <hyperlink ref="F1557" r:id="rId1550" xr:uid="{17454739-4F38-4842-B6AF-DC2354304419}"/>
    <hyperlink ref="F1558" r:id="rId1551" xr:uid="{6803F117-2BFC-4084-B3DA-AD3B862B23D0}"/>
    <hyperlink ref="F1559" r:id="rId1552" xr:uid="{3D3A82DB-1119-4333-9AB9-447F2EBCEF98}"/>
    <hyperlink ref="F1560" r:id="rId1553" xr:uid="{40550F89-1F7E-4E41-9BCD-1AFD7C6F41A7}"/>
    <hyperlink ref="F1561" r:id="rId1554" xr:uid="{E72BF4A8-C7B5-4A9F-B3E5-2E2143202693}"/>
    <hyperlink ref="F1562" r:id="rId1555" xr:uid="{7ED024A7-C4E3-4C61-AFAD-C46ECB15F7A7}"/>
    <hyperlink ref="F1563" r:id="rId1556" xr:uid="{910386BD-1559-4FE8-B756-95976AAEB917}"/>
    <hyperlink ref="F1564" r:id="rId1557" xr:uid="{3954D78B-2873-40E2-9E0E-A267255DC556}"/>
    <hyperlink ref="F1565" r:id="rId1558" xr:uid="{8EB024A2-0C88-41BB-8FB9-6568D23CE3C5}"/>
    <hyperlink ref="F1566" r:id="rId1559" xr:uid="{1E2CE788-CFC6-44E6-ACED-0268C8DB6068}"/>
    <hyperlink ref="F1567" r:id="rId1560" xr:uid="{2FEBC200-6DA3-4CC0-9592-B4D225F54464}"/>
    <hyperlink ref="F1575" r:id="rId1561" xr:uid="{8DBE3FED-6D1C-47BB-B5F2-CA1C914A21AF}"/>
    <hyperlink ref="F1583" r:id="rId1562" xr:uid="{321D08A5-1605-4B79-B2DC-FC13D3830740}"/>
    <hyperlink ref="F1568" r:id="rId1563" xr:uid="{4155D7DA-E4A2-4AC3-B2AD-C92134D7D23F}"/>
    <hyperlink ref="F1576" r:id="rId1564" xr:uid="{9A976CD0-1787-4E08-AFD4-A732E29F341F}"/>
    <hyperlink ref="F1584" r:id="rId1565" xr:uid="{EEE3BC98-FCC2-4A51-B17A-5F60315D72CB}"/>
    <hyperlink ref="F1569" r:id="rId1566" xr:uid="{58E79C3C-185C-49FE-8028-20D435CAD35F}"/>
    <hyperlink ref="F1577" r:id="rId1567" xr:uid="{71A86D07-DBFC-4CB8-BC51-0E51CA03CA42}"/>
    <hyperlink ref="F1585" r:id="rId1568" xr:uid="{BEBBD12D-95B9-440F-B367-9D06C280B013}"/>
    <hyperlink ref="F1570" r:id="rId1569" xr:uid="{6C3AFA97-596A-4B35-98E4-43483A8B42AF}"/>
    <hyperlink ref="F1578" r:id="rId1570" xr:uid="{78DAE099-30DE-4641-92C6-8E7E462B228E}"/>
    <hyperlink ref="F1571" r:id="rId1571" xr:uid="{634C8A64-AEC1-4BEA-B08D-83147A292A39}"/>
    <hyperlink ref="F1579" r:id="rId1572" xr:uid="{38109580-867B-4F65-B043-BB02207271A2}"/>
    <hyperlink ref="F1572" r:id="rId1573" xr:uid="{75ED60E2-94BA-4ECF-BEE1-3D5770D18589}"/>
    <hyperlink ref="F1580" r:id="rId1574" xr:uid="{A33CBEF3-56CD-4CA6-9131-AC83B707118F}"/>
    <hyperlink ref="F1573" r:id="rId1575" xr:uid="{0AA08973-1C23-4471-94AF-D078022E1352}"/>
    <hyperlink ref="F1581" r:id="rId1576" xr:uid="{476854DC-2F58-49B1-B597-FD555126028F}"/>
    <hyperlink ref="F1574" r:id="rId1577" xr:uid="{547EEE17-7EE8-4696-8030-F3543DCC8919}"/>
    <hyperlink ref="F1582" r:id="rId1578" xr:uid="{54D9B04D-A9FE-4210-972A-91A0B75D0901}"/>
    <hyperlink ref="F1586" r:id="rId1579" xr:uid="{5FAFABF2-C1F5-41C4-A407-1A99BBCF0C70}"/>
    <hyperlink ref="F1587" r:id="rId1580" xr:uid="{B079B261-F4DB-4A47-BF34-2008FED66C5E}"/>
    <hyperlink ref="F1588" r:id="rId1581" xr:uid="{9CCE6BBF-E26B-4796-BBD0-038C9032BC95}"/>
    <hyperlink ref="F1589" r:id="rId1582" xr:uid="{3FCF5427-94BB-4D1E-B7E0-CD03BDD83DA6}"/>
    <hyperlink ref="F1590" r:id="rId1583" xr:uid="{CF3B4506-3FED-4952-A4F0-6DBF07CE129D}"/>
    <hyperlink ref="F1591" r:id="rId1584" xr:uid="{1B9DF4A9-63BE-4928-BAE9-4439C8DBBE6C}"/>
    <hyperlink ref="F1592" r:id="rId1585" xr:uid="{19247CBD-149A-44E9-B274-3C81EFA5B769}"/>
    <hyperlink ref="F1593" r:id="rId1586" xr:uid="{B6E6282E-E3D5-46C0-A2E4-5405C15649F8}"/>
    <hyperlink ref="F1594" r:id="rId1587" xr:uid="{35241860-EDFD-4983-B85B-15F81D3063CB}"/>
    <hyperlink ref="F1595" r:id="rId1588" xr:uid="{F97705B2-8197-4130-B687-1EA7C0D6FEC4}"/>
    <hyperlink ref="F1596" r:id="rId1589" xr:uid="{2CEB6388-40FE-4508-A13E-BF9045EB2468}"/>
    <hyperlink ref="F1597" r:id="rId1590" xr:uid="{3A910D51-599A-4B92-961A-F8C2598F67D8}"/>
    <hyperlink ref="F1598" r:id="rId1591" xr:uid="{F99FE164-03B4-43B6-847A-05932B06593C}"/>
    <hyperlink ref="F1599" r:id="rId1592" xr:uid="{8FA260D1-D233-4CFF-A787-DF9716346791}"/>
    <hyperlink ref="F1600" r:id="rId1593" xr:uid="{E88BAEB6-A2E6-4ED2-80AB-450186C24C8C}"/>
    <hyperlink ref="F1601" r:id="rId1594" xr:uid="{5D6C1F59-4748-493E-9194-AB230ECF21DB}"/>
    <hyperlink ref="F1602" r:id="rId1595" xr:uid="{3321EC47-C432-47C2-8B05-5729B0AC8880}"/>
    <hyperlink ref="F1603" r:id="rId1596" xr:uid="{7C577394-11FB-49D6-8355-5351BC9F1347}"/>
    <hyperlink ref="F1604" r:id="rId1597" xr:uid="{77A72132-6C3A-4831-B75E-BFDE74038C09}"/>
    <hyperlink ref="F1605" r:id="rId1598" xr:uid="{6762B624-2FDF-48F4-9D2E-89DFFBE3934E}"/>
    <hyperlink ref="F1606" r:id="rId1599" xr:uid="{9455D4E8-D283-42C8-81E5-15002B6EE628}"/>
    <hyperlink ref="F1607" r:id="rId1600" xr:uid="{57C77ADA-91AC-4554-A524-8CDBCD535FB1}"/>
    <hyperlink ref="F1608" r:id="rId1601" xr:uid="{E48B2C12-DCB4-4AAB-9E99-0380CFA19E06}"/>
    <hyperlink ref="F1609" r:id="rId1602" xr:uid="{141C87CC-757D-4081-8ECB-7A43C19EFD86}"/>
    <hyperlink ref="F1610" r:id="rId1603" xr:uid="{DDC20CD4-AA2D-4DBB-A3B0-66FB3BD6B1DB}"/>
    <hyperlink ref="F1611" r:id="rId1604" xr:uid="{5B56C7BE-8208-45E8-A72F-0C43F1B45017}"/>
    <hyperlink ref="F1612" r:id="rId1605" xr:uid="{8F2F8C83-80DD-4428-A914-3F9C5CFBBD29}"/>
    <hyperlink ref="F1613" r:id="rId1606" xr:uid="{B245521E-30F2-4C10-8AB2-C25C6CE9A757}"/>
    <hyperlink ref="F1614" r:id="rId1607" xr:uid="{20FA6C29-C65F-4A34-900F-1BD7E1783409}"/>
    <hyperlink ref="F1615" r:id="rId1608" xr:uid="{C4173B2F-4126-4D0A-B27D-EED6DD442C59}"/>
    <hyperlink ref="F1616" r:id="rId1609" xr:uid="{BFE829F8-9726-4154-B32A-E31D854F96F5}"/>
    <hyperlink ref="F1617" r:id="rId1610" xr:uid="{844A83DB-B14C-45D3-B96C-826E64914EDE}"/>
    <hyperlink ref="F1618" r:id="rId1611" display="1613-2018-PRODUCE/DGPCHDI" xr:uid="{F13F1A0B-773B-4A76-A8DD-5A59089F0399}"/>
    <hyperlink ref="F1619" r:id="rId1612" display="1613-2018-PRODUCE/DGPCHDI" xr:uid="{B1A795D1-72AD-4707-BE31-E012751DC74B}"/>
    <hyperlink ref="F1620" r:id="rId1613" xr:uid="{05AB0398-A9AA-41BB-AF89-C6CC0C563215}"/>
    <hyperlink ref="F1621" r:id="rId1614" xr:uid="{F81EDBE0-56B9-423D-9915-5DC6BBEA611D}"/>
    <hyperlink ref="F1622" r:id="rId1615" xr:uid="{BF725B20-DF25-4098-B565-72678A035355}"/>
    <hyperlink ref="F1623" r:id="rId1616" xr:uid="{0252E238-2F63-492B-B3F0-9A7BC8951203}"/>
    <hyperlink ref="F1624" r:id="rId1617" xr:uid="{E95FE9BE-1A48-4F34-8C8A-82979E854156}"/>
    <hyperlink ref="F1625" r:id="rId1618" xr:uid="{EDAD487A-A1F0-4677-9AF9-202B4317B545}"/>
    <hyperlink ref="F1626" r:id="rId1619" xr:uid="{8D394BD4-A083-4D5E-92DD-77D50695567F}"/>
    <hyperlink ref="F1627" r:id="rId1620" xr:uid="{C15E5EA0-9EDF-4420-8B33-AD33F1956D66}"/>
    <hyperlink ref="F1628" r:id="rId1621" xr:uid="{9CB64D15-BED7-4B8C-A717-F360A618F5C8}"/>
    <hyperlink ref="F1629" r:id="rId1622" xr:uid="{9D3505A4-FE63-4950-B5E1-7F958DF5C199}"/>
    <hyperlink ref="F1630" r:id="rId1623" xr:uid="{88E51019-C817-4650-B46F-31CDEAF5BBE0}"/>
    <hyperlink ref="F1631" r:id="rId1624" xr:uid="{E66B6BD6-762A-4E09-A8BF-27097EE23255}"/>
    <hyperlink ref="F1632" r:id="rId1625" xr:uid="{95984607-A1C6-4D64-AA01-A2E8966F83FF}"/>
    <hyperlink ref="F1633" r:id="rId1626" xr:uid="{6CBD24EF-EC7E-4375-BC21-5E1A085D1A55}"/>
    <hyperlink ref="F1634" r:id="rId1627" xr:uid="{861EA721-39AB-4307-82FF-3A3F5B414843}"/>
    <hyperlink ref="F1635" r:id="rId1628" xr:uid="{F0E4C705-18F6-48B1-968D-32607585C281}"/>
    <hyperlink ref="F1636" r:id="rId1629" xr:uid="{C7A45B87-6A88-434C-B288-058328F76869}"/>
    <hyperlink ref="F1637" r:id="rId1630" xr:uid="{B16F5946-1CC8-42C2-B8AD-1177600303C3}"/>
    <hyperlink ref="F1638" r:id="rId1631" xr:uid="{0619AAC4-6379-466E-AC4D-0B06FAC6ABD8}"/>
    <hyperlink ref="F1639" r:id="rId1632" xr:uid="{023A465C-0D9F-4C17-8FE4-317E347738BD}"/>
    <hyperlink ref="F1640" r:id="rId1633" xr:uid="{81F31A2C-C9FC-400F-B1C7-228D2DCA4CCF}"/>
    <hyperlink ref="F1641" r:id="rId1634" xr:uid="{B047AC32-F866-4F76-ACA3-D327130BEC60}"/>
    <hyperlink ref="F1642" r:id="rId1635" xr:uid="{A062A6CB-2A67-4EEC-BF96-CA21AE1D4782}"/>
    <hyperlink ref="F1643" r:id="rId1636" xr:uid="{7C7B900A-7813-4015-8867-B0BA91F46D36}"/>
    <hyperlink ref="F1644" r:id="rId1637" xr:uid="{5129323C-CE05-48F8-A249-B294D550C3E5}"/>
    <hyperlink ref="F1645" r:id="rId1638" xr:uid="{DB0D84A5-0440-4529-9C63-7D5931D6456C}"/>
    <hyperlink ref="F1646" r:id="rId1639" xr:uid="{885F9CCC-A8A6-4179-AD90-E7705B59B6C3}"/>
    <hyperlink ref="F1647" r:id="rId1640" xr:uid="{A935B9FC-5DA7-4334-9B53-63B0B46D27D7}"/>
    <hyperlink ref="F1648" r:id="rId1641" xr:uid="{C2EE3792-F429-4C55-B6AE-D73AD2A6C692}"/>
    <hyperlink ref="F1649" r:id="rId1642" xr:uid="{8F9CE84D-D820-4848-BC3F-74010315DA93}"/>
    <hyperlink ref="F1650" r:id="rId1643" xr:uid="{CE239688-C65C-47CE-86BA-1825308913D3}"/>
    <hyperlink ref="F1651" r:id="rId1644" xr:uid="{4D300B17-E273-4467-90D4-FD16F9EB5598}"/>
    <hyperlink ref="F1652" r:id="rId1645" xr:uid="{8CD09C8A-0292-41EE-BEFB-5D0CD20573C3}"/>
    <hyperlink ref="F1653" r:id="rId1646" xr:uid="{A2B7E1F2-A203-4B15-99D3-86CBA2E7E3C0}"/>
    <hyperlink ref="F1654" r:id="rId1647" xr:uid="{EE48B725-ADAE-4569-B7AE-7F9F46205C7C}"/>
    <hyperlink ref="F1655" r:id="rId1648" xr:uid="{8A28637F-274B-498B-906E-3DEFFA523DF1}"/>
    <hyperlink ref="F1656" r:id="rId1649" xr:uid="{D089DB55-8AAD-43FB-AF62-160730A74E55}"/>
    <hyperlink ref="F1657" r:id="rId1650" xr:uid="{9FCFA477-39D9-465C-9F4A-25558BBCD1AA}"/>
    <hyperlink ref="F1658" r:id="rId1651" xr:uid="{22033E70-BB99-4806-9476-60C340938587}"/>
    <hyperlink ref="F1659" r:id="rId1652" xr:uid="{0E230D71-525D-49E5-A143-708B63E31D84}"/>
    <hyperlink ref="F1660" r:id="rId1653" xr:uid="{0A0EF145-149A-4D70-A761-CD92722D7B80}"/>
    <hyperlink ref="F1661" r:id="rId1654" xr:uid="{94D28BEA-1782-44AF-A148-87AB308531F3}"/>
    <hyperlink ref="F1662" r:id="rId1655" xr:uid="{6056BEEE-7D71-46DB-8BFE-B638FF29BC87}"/>
    <hyperlink ref="F1663" r:id="rId1656" xr:uid="{F7883983-1819-4F49-974F-CCC11832D455}"/>
    <hyperlink ref="F1664" r:id="rId1657" xr:uid="{1F2C16B4-B782-4236-B069-7C367027844C}"/>
    <hyperlink ref="F1665" r:id="rId1658" xr:uid="{7557BF52-8616-49A5-84B0-45474B93D70A}"/>
    <hyperlink ref="F1666" r:id="rId1659" xr:uid="{FD109CC0-86BA-4B15-9CDE-9A1037BB1702}"/>
    <hyperlink ref="F1667" r:id="rId1660" xr:uid="{72A6F3E2-8B02-4D0C-A88B-59339E9B799A}"/>
    <hyperlink ref="F1668" r:id="rId1661" xr:uid="{C726F40B-F5A4-46B8-AB5F-859F2CB99DC9}"/>
    <hyperlink ref="F1669" r:id="rId1662" xr:uid="{AEB1CAD3-A61D-4AEC-A66C-9C31597F0B47}"/>
    <hyperlink ref="F1670" r:id="rId1663" xr:uid="{BB51DAE2-6CE3-49B6-8B22-0984011D2844}"/>
    <hyperlink ref="F1671" r:id="rId1664" xr:uid="{C90FA0A1-FF93-4F36-9D11-C9DFEA0BCA7C}"/>
    <hyperlink ref="F1672" r:id="rId1665" xr:uid="{35717424-F28C-4CBE-95F9-BD15AC09512A}"/>
    <hyperlink ref="F1673" r:id="rId1666" xr:uid="{84D45236-2A37-45EB-B82D-89F707910436}"/>
    <hyperlink ref="F1674" r:id="rId1667" xr:uid="{83E51610-1B56-4554-94F8-B858B940207C}"/>
    <hyperlink ref="F1675" r:id="rId1668" xr:uid="{0F98E7C0-66A7-4C2C-B478-E23F5858DBB6}"/>
    <hyperlink ref="F1676" r:id="rId1669" xr:uid="{BF190E4C-FE77-47AF-A68D-FA5C7F9A203C}"/>
    <hyperlink ref="F1677" r:id="rId1670" xr:uid="{D01E1496-981F-4313-A8D0-9B20A4D32DDC}"/>
    <hyperlink ref="F1678" r:id="rId1671" xr:uid="{18124B76-4FE1-421E-8844-C1628D5B9668}"/>
    <hyperlink ref="F1679" r:id="rId1672" xr:uid="{B80E6023-E6AB-4150-BBD3-B38FDC66853D}"/>
    <hyperlink ref="F1680" r:id="rId1673" xr:uid="{9324E2C2-F070-41AE-B7FB-CD17E2579D4F}"/>
    <hyperlink ref="F1681" r:id="rId1674" xr:uid="{D79732AE-BAD2-4E4F-B0A4-FA6A85CF37FA}"/>
    <hyperlink ref="F1682" r:id="rId1675" xr:uid="{3D5BEA6E-E3DA-4A0E-9E2C-0A9EBDAA7184}"/>
    <hyperlink ref="F1683" r:id="rId1676" xr:uid="{AE56507B-B5AD-499D-9138-49E733D38D28}"/>
    <hyperlink ref="F1684" r:id="rId1677" xr:uid="{96F961E0-4419-4DDD-9036-C167E1FFC930}"/>
    <hyperlink ref="F1685" r:id="rId1678" xr:uid="{42EDB9E6-ADF1-4CB6-BF9F-B4C7ED97D461}"/>
    <hyperlink ref="F1686" r:id="rId1679" xr:uid="{CE5F7AD1-646C-4993-98CE-F1E95822B6DF}"/>
    <hyperlink ref="F1687" r:id="rId1680" xr:uid="{34A50C13-A6EB-415E-A267-46865DBBA487}"/>
    <hyperlink ref="F1688" r:id="rId1681" xr:uid="{F976FD2F-160D-45AC-B36E-93636894A5C0}"/>
    <hyperlink ref="F1689" r:id="rId1682" xr:uid="{9FC9EA60-AA2E-4694-B618-72AFAD1BA33D}"/>
    <hyperlink ref="F1690" r:id="rId1683" xr:uid="{7DA78641-F60D-40AB-886A-5E6622331D36}"/>
    <hyperlink ref="F1691" r:id="rId1684" xr:uid="{04AF31A6-E2F0-4D43-9280-46775673FF93}"/>
    <hyperlink ref="F1692" r:id="rId1685" xr:uid="{FA2553CA-0A6E-4DE6-8BFE-67EDADF662B6}"/>
    <hyperlink ref="F1693" r:id="rId1686" xr:uid="{D5C52C68-6C50-463B-B66E-A4B6AD1A4AD6}"/>
    <hyperlink ref="F1694" r:id="rId1687" xr:uid="{246522BB-BBB6-4FFD-88C0-E5529D0B5413}"/>
    <hyperlink ref="F1695" r:id="rId1688" xr:uid="{76AC5FE9-B5EB-4935-8E28-0DC81D43770E}"/>
    <hyperlink ref="F1696" r:id="rId1689" xr:uid="{803DCD9D-333B-499F-9AF9-55566EDFE40E}"/>
    <hyperlink ref="F1697" r:id="rId1690" xr:uid="{61A9A4FA-DE2A-41CB-98C3-F675B57D6AD4}"/>
    <hyperlink ref="F1698" r:id="rId1691" xr:uid="{B5C335C3-3149-46AE-84C4-EB1338B8013F}"/>
    <hyperlink ref="F1699" r:id="rId1692" xr:uid="{BCBAABC5-7ECB-4EC1-B491-5F190F2475A9}"/>
    <hyperlink ref="F1700" r:id="rId1693" xr:uid="{EC0E66DF-7CE1-4B63-A322-780C0CF71177}"/>
    <hyperlink ref="F1701" r:id="rId1694" xr:uid="{C6CA735C-C276-46AD-A35A-88BD4CB218D0}"/>
    <hyperlink ref="F1702" r:id="rId1695" xr:uid="{7C42C556-0036-4EB2-8CF0-7788CB934A62}"/>
    <hyperlink ref="F1703" r:id="rId1696" xr:uid="{E9D1B773-91D1-444A-B421-6C1FE2A1E94A}"/>
    <hyperlink ref="F1704" r:id="rId1697" xr:uid="{27A8F910-A43B-43A1-B3A2-633C4991E89D}"/>
    <hyperlink ref="F1705" r:id="rId1698" xr:uid="{610C38A9-AD2E-4108-B1FE-A3F934CE5CCB}"/>
    <hyperlink ref="F1706" r:id="rId1699" xr:uid="{16FBA876-C731-4B12-A1C9-49051B0FF1FD}"/>
    <hyperlink ref="F1707" r:id="rId1700" xr:uid="{9BCB227F-84FC-49EA-97B7-13CDF3427B2B}"/>
    <hyperlink ref="F1708" r:id="rId1701" xr:uid="{F5B27CB2-A197-4E64-A107-E62B442D183F}"/>
    <hyperlink ref="F1709" r:id="rId1702" xr:uid="{87954547-832F-42F0-A7A5-F755275C3AE2}"/>
    <hyperlink ref="F1710" r:id="rId1703" xr:uid="{B9E99549-F20C-4363-BFF8-37E8DC6EA1F7}"/>
    <hyperlink ref="F1711" r:id="rId1704" xr:uid="{192D4110-D4E1-4AFC-BAC8-857FDDA10F3B}"/>
    <hyperlink ref="F1712" r:id="rId1705" xr:uid="{66199AE0-F72D-4560-B7B2-D3D2DCBD9106}"/>
    <hyperlink ref="F1713" r:id="rId1706" xr:uid="{8E617A01-D7E7-49F3-B74A-5D354D3C5BA9}"/>
    <hyperlink ref="F1714" r:id="rId1707" xr:uid="{06671FA9-DB2F-4CF5-8794-F68C2440DDAB}"/>
    <hyperlink ref="F1715" r:id="rId1708" xr:uid="{2631C695-771F-4FD7-9F29-3F7F90E52FB1}"/>
    <hyperlink ref="F1716" r:id="rId1709" xr:uid="{FA873B76-BA18-4C02-A922-5018A0521776}"/>
    <hyperlink ref="F1717" r:id="rId1710" xr:uid="{AEF98DAD-1B39-42FF-9F30-9FF3AFCDF715}"/>
    <hyperlink ref="F1718" r:id="rId1711" xr:uid="{CCDD3D6B-30DA-48CD-9867-ADD40D9A1E04}"/>
    <hyperlink ref="F1719" r:id="rId1712" xr:uid="{6995EC99-A501-4499-8866-F8AD36F11F04}"/>
    <hyperlink ref="F1720" r:id="rId1713" xr:uid="{0E50EEDD-32B0-4322-B8F5-0632041EF984}"/>
    <hyperlink ref="F1721" r:id="rId1714" xr:uid="{5EFC7794-3028-461D-9644-5EA34A3361B8}"/>
    <hyperlink ref="F1722" r:id="rId1715" xr:uid="{4CC01783-499C-4E11-9E00-C902DE8EFAB0}"/>
    <hyperlink ref="F1723" r:id="rId1716" xr:uid="{D69AD891-6C93-499E-977B-692A8273E50D}"/>
    <hyperlink ref="F1724" r:id="rId1717" xr:uid="{FE6E708F-1561-448D-83FF-B6D632977CFB}"/>
    <hyperlink ref="F1725" r:id="rId1718" xr:uid="{144D0F24-BD74-4910-9171-4D63738E6E98}"/>
    <hyperlink ref="F1726" r:id="rId1719" xr:uid="{7E15BA2F-048E-4E1E-8E98-94B2A43D8CD7}"/>
    <hyperlink ref="F1727" r:id="rId1720" xr:uid="{B57AC7FD-825D-4044-B727-5CFE5546A541}"/>
    <hyperlink ref="F1728" r:id="rId1721" xr:uid="{58DA5F84-7933-40D6-BBE7-0FEF3EA4A8DB}"/>
    <hyperlink ref="F1729" r:id="rId1722" xr:uid="{A13ECEA1-821A-4E07-9B77-96643E253A6D}"/>
    <hyperlink ref="F1730" r:id="rId1723" xr:uid="{C8B871F8-07B3-4C98-A522-CDCF5A3A2045}"/>
    <hyperlink ref="F1731" r:id="rId1724" xr:uid="{F1B63806-D08B-42B0-8A76-26C39C1B9F9B}"/>
    <hyperlink ref="F1732" r:id="rId1725" xr:uid="{589C6FAB-1915-4EAB-B439-230FA75FEDBE}"/>
    <hyperlink ref="F1733" r:id="rId1726" xr:uid="{A791B94F-9F05-4394-BC72-0D04AD80B1D4}"/>
    <hyperlink ref="F1734" r:id="rId1727" xr:uid="{0F23F239-DD1D-432D-9B53-29EB4AFAE124}"/>
    <hyperlink ref="F1735" r:id="rId1728" xr:uid="{D59F57FC-0418-41AF-9A2B-A0EA5772AFB9}"/>
    <hyperlink ref="F1736" r:id="rId1729" xr:uid="{1F7D1565-0852-4E85-9FDD-9E81D56D7504}"/>
    <hyperlink ref="F1737" r:id="rId1730" xr:uid="{62AEDA37-6C63-4CCE-94CD-DC47472F45C8}"/>
    <hyperlink ref="F1738" r:id="rId1731" xr:uid="{62B88E92-AD06-4FE5-835C-481335E11114}"/>
    <hyperlink ref="F1739" r:id="rId1732" xr:uid="{82880693-DC9C-40C7-AAB8-AC8C57E2D9AA}"/>
    <hyperlink ref="F1740" r:id="rId1733" xr:uid="{FC7938D8-D664-4034-A53A-0E970F4CAD26}"/>
    <hyperlink ref="F1741" r:id="rId1734" xr:uid="{1E625F97-9D73-4DD9-9D82-54C1A217CC3E}"/>
    <hyperlink ref="F1742" r:id="rId1735" xr:uid="{9EC7FAA6-7A41-4863-8087-D3B5CC3E9FA9}"/>
    <hyperlink ref="F1743" r:id="rId1736" xr:uid="{D1E7FC31-460A-40B6-B126-8A0D40F499E5}"/>
    <hyperlink ref="F1744" r:id="rId1737" xr:uid="{226EBDB9-883B-4C96-A897-3CE8E702343C}"/>
    <hyperlink ref="F1745" r:id="rId1738" xr:uid="{FCF02EA1-EAB2-4D05-A8E5-BDB46646D529}"/>
    <hyperlink ref="F1746" r:id="rId1739" xr:uid="{0B217103-D1A2-406B-9F6C-B8D2211FC4F7}"/>
    <hyperlink ref="F1747" r:id="rId1740" xr:uid="{021721DF-9BAB-4398-9E70-EAE671187C9F}"/>
    <hyperlink ref="F1748" r:id="rId1741" xr:uid="{6503EF70-B005-467A-AB9C-69FF87E68C7A}"/>
    <hyperlink ref="F1749" r:id="rId1742" xr:uid="{2A5AFD06-D9B3-4887-BE32-E9F400A0FFF0}"/>
    <hyperlink ref="F1750" r:id="rId1743" xr:uid="{FB809C96-752C-4454-B701-5D6964ECEBFD}"/>
    <hyperlink ref="F1751" r:id="rId1744" xr:uid="{B971D509-AD03-4A7B-A078-CBF1E446EF1F}"/>
    <hyperlink ref="F1752" r:id="rId1745" xr:uid="{8E32626E-70C0-4CD7-A902-F12C0B72551A}"/>
    <hyperlink ref="F1753" r:id="rId1746" xr:uid="{2313C733-F476-4C57-A22E-7ED01277F772}"/>
    <hyperlink ref="F1754" r:id="rId1747" xr:uid="{FE1DB307-3ADE-4A99-968E-D022C1B270F8}"/>
    <hyperlink ref="F1755" r:id="rId1748" xr:uid="{F209DBA6-4683-47CF-8085-2C9C55D67227}"/>
    <hyperlink ref="F1756" r:id="rId1749" xr:uid="{D27BBEFB-CE54-4609-BDCB-8F097A2C8BB3}"/>
    <hyperlink ref="F1757" r:id="rId1750" xr:uid="{5B17B43B-DA2F-4587-AE3E-40FAEEE56BEE}"/>
    <hyperlink ref="F1758" r:id="rId1751" xr:uid="{85C175F7-80EF-4B12-B4C7-594830372C78}"/>
    <hyperlink ref="F1759" r:id="rId1752" xr:uid="{3C3D1258-8C97-4F51-A9A0-6785D3ACE4BF}"/>
    <hyperlink ref="F1760" r:id="rId1753" xr:uid="{E45E7CBC-D067-4B04-8D06-B6F4E190FCBF}"/>
    <hyperlink ref="F1761" r:id="rId1754" xr:uid="{5002FF6A-7D4D-474B-881C-6BF74FCD60D1}"/>
    <hyperlink ref="F1762" r:id="rId1755" xr:uid="{079ED8AA-B3BE-4095-B799-A8F2C06BED50}"/>
    <hyperlink ref="F1763" r:id="rId1756" xr:uid="{685687D5-B9EC-4401-97C0-73FAE1D63C76}"/>
    <hyperlink ref="F1764" r:id="rId1757" xr:uid="{B0763E09-2F8F-4E50-B5E7-8FAEFD281CB9}"/>
    <hyperlink ref="F1765" r:id="rId1758" xr:uid="{29308E49-9CDC-4D24-BE59-A8FB08E641DB}"/>
    <hyperlink ref="F1766" r:id="rId1759" xr:uid="{CB4D2C4F-36B8-4462-94CC-B894E856D858}"/>
    <hyperlink ref="F1767" r:id="rId1760" xr:uid="{B2BB31F5-4620-4D51-AC7A-BE64FDCDBE61}"/>
    <hyperlink ref="F1768" r:id="rId1761" xr:uid="{81738C5C-8D75-4B90-A072-13932842FA23}"/>
    <hyperlink ref="F1769" r:id="rId1762" xr:uid="{768700A6-A16D-49FD-B3A2-B316E5F80602}"/>
    <hyperlink ref="F1770" r:id="rId1763" xr:uid="{86CBBCC6-6D74-4DAC-99B0-4C8837516836}"/>
    <hyperlink ref="F1771" r:id="rId1764" xr:uid="{CF837EB9-0801-4F5E-9D2E-7956BA26F647}"/>
    <hyperlink ref="F1772" r:id="rId1765" xr:uid="{C5A3E844-ECFF-47A7-940E-C0D6D5B01E07}"/>
    <hyperlink ref="F1773" r:id="rId1766" xr:uid="{93C61122-7C6B-4B89-9DD5-B38E52E96E2F}"/>
    <hyperlink ref="F1774" r:id="rId1767" xr:uid="{E529661D-FB91-4E24-83B4-9C0286A07E6C}"/>
    <hyperlink ref="F1775" r:id="rId1768" xr:uid="{DFA16429-3FDE-4D3C-9164-C783D26B186B}"/>
    <hyperlink ref="F1776" r:id="rId1769" xr:uid="{5DF0F060-F529-4A44-B1AC-1CEC23DA162A}"/>
    <hyperlink ref="F1777" r:id="rId1770" xr:uid="{AB67979C-8683-403A-991D-0D540811BB91}"/>
    <hyperlink ref="F1778" r:id="rId1771" xr:uid="{E5B08A9D-39DA-4CF7-AA23-C4F7265672FE}"/>
    <hyperlink ref="F1779" r:id="rId1772" xr:uid="{272222EF-BB50-46EB-B27C-B979628EDD48}"/>
    <hyperlink ref="F1780" r:id="rId1773" xr:uid="{41F346C8-D610-45BA-B036-D1D8B46344C3}"/>
    <hyperlink ref="F1781" r:id="rId1774" xr:uid="{9262AAF3-91E5-44B4-97C1-97C769A4A0F4}"/>
    <hyperlink ref="F1782" r:id="rId1775" xr:uid="{90B8FA09-AEC5-4575-8AFC-B4D889C462C3}"/>
    <hyperlink ref="F1783" r:id="rId1776" xr:uid="{E7C2C7C7-89DE-4721-8856-A89225333748}"/>
    <hyperlink ref="F1784" r:id="rId1777" xr:uid="{4DB708EA-5898-4D98-A1A3-4650478245EA}"/>
    <hyperlink ref="F1785" r:id="rId1778" xr:uid="{83C337B9-61D5-40F1-9FF5-5C5C92FA3364}"/>
    <hyperlink ref="F1786" r:id="rId1779" xr:uid="{79633371-C6E3-4F2E-A253-E5D6CD1E8577}"/>
    <hyperlink ref="F1787" r:id="rId1780" xr:uid="{7CEB1B3A-FE3E-4592-B7EC-3F3CE4549AFD}"/>
    <hyperlink ref="F1788" r:id="rId1781" xr:uid="{451D02D9-659C-48BB-8E22-E2451767E638}"/>
    <hyperlink ref="F1789" r:id="rId1782" xr:uid="{2D4C0A80-FAA4-45B6-91A3-47A0FC02D7AD}"/>
    <hyperlink ref="F1790" r:id="rId1783" xr:uid="{112A0E77-0CA9-4EF8-9337-1441BC4C7642}"/>
    <hyperlink ref="F1791" r:id="rId1784" xr:uid="{4FB6AFF7-DB5A-40A8-B90A-1D27CBE1A5BF}"/>
    <hyperlink ref="F1792" r:id="rId1785" xr:uid="{4C7F16F3-FD88-48F6-8707-7279C25DF5A6}"/>
    <hyperlink ref="F1793" r:id="rId1786" xr:uid="{C9A99564-387B-46B4-969A-40436C7BBF92}"/>
    <hyperlink ref="F1794" r:id="rId1787" xr:uid="{0234984B-F117-4702-8ABE-AD6C89079741}"/>
    <hyperlink ref="F1795" r:id="rId1788" xr:uid="{CD8461F0-0DD0-4A14-9ECC-0BB3106946B8}"/>
    <hyperlink ref="F1796" r:id="rId1789" xr:uid="{115BAB8C-7095-422B-AA64-9E2182A3FF62}"/>
    <hyperlink ref="F1797" r:id="rId1790" xr:uid="{9EFF927F-3775-461D-9903-27FB7AE77EAF}"/>
    <hyperlink ref="F1798" r:id="rId1791" xr:uid="{C5E04B4F-937F-44E7-AC76-807627B7BF6D}"/>
    <hyperlink ref="F1799" r:id="rId1792" xr:uid="{5E250DF8-FD19-44D3-B778-2588826FB2CD}"/>
    <hyperlink ref="F1800" r:id="rId1793" xr:uid="{FD0A993B-00A9-4C16-A350-186E69EAEE6C}"/>
    <hyperlink ref="F1801" r:id="rId1794" xr:uid="{CA989B37-B13E-4EFB-B027-0A3E4FC35F26}"/>
    <hyperlink ref="F1802" r:id="rId1795" xr:uid="{E2CA4741-8473-4E4C-A910-C9FF11735D96}"/>
    <hyperlink ref="F1803" r:id="rId1796" xr:uid="{4117A923-7289-4AA7-A151-F4F3CA0CD819}"/>
    <hyperlink ref="F1804" r:id="rId1797" xr:uid="{3D14162F-EF8D-45F0-9330-DC4FAC13FEB5}"/>
    <hyperlink ref="F1805" r:id="rId1798" xr:uid="{241446BF-BE55-4B03-AE06-695E81DEB2B3}"/>
    <hyperlink ref="F1806" r:id="rId1799" xr:uid="{A88DC873-6882-412E-9A2C-FAFA8BB78D67}"/>
    <hyperlink ref="F1807" r:id="rId1800" xr:uid="{F92922DB-A27C-4CD2-87AE-1B58AC4FCC2E}"/>
    <hyperlink ref="F1808" r:id="rId1801" xr:uid="{88A59B82-8C45-4D5F-9A49-CF5920445841}"/>
    <hyperlink ref="F1809" r:id="rId1802" xr:uid="{B4EFA67A-274E-4C65-9AF9-3CDBC4147422}"/>
    <hyperlink ref="F1810" r:id="rId1803" xr:uid="{99426A7B-0950-49BC-B8FD-2AD1B6562295}"/>
    <hyperlink ref="F1811" r:id="rId1804" xr:uid="{BCD3F549-3C18-4F4E-BBF6-29F60496813B}"/>
    <hyperlink ref="F1812" r:id="rId1805" xr:uid="{81E7DDA1-AF9A-4062-9C3C-E1E334CE07A6}"/>
    <hyperlink ref="F1813" r:id="rId1806" xr:uid="{66978E74-B401-4051-91D9-FEB44E916C86}"/>
    <hyperlink ref="F1814" r:id="rId1807" xr:uid="{94D16BBA-632C-4B17-AF65-C78BA17A605C}"/>
    <hyperlink ref="F1815" r:id="rId1808" xr:uid="{DAEC6014-261F-4754-A82A-7489A51096F9}"/>
    <hyperlink ref="F1816" r:id="rId1809" xr:uid="{241D97D6-CBB6-4720-9B45-78487CB9184B}"/>
    <hyperlink ref="F1817" r:id="rId1810" xr:uid="{2FE36311-871A-44B8-AA90-5D7C3E0C0988}"/>
    <hyperlink ref="F1818" r:id="rId1811" xr:uid="{DAC2EE95-4932-4580-834F-964133EF2511}"/>
    <hyperlink ref="F1819" r:id="rId1812" xr:uid="{28A68D52-3D9B-494C-8599-CB12738239F8}"/>
    <hyperlink ref="F1820" r:id="rId1813" xr:uid="{4BF5BB75-2381-468C-B0AC-6C074D80D096}"/>
    <hyperlink ref="F1821" r:id="rId1814" xr:uid="{B2A2EFEC-1374-45B0-ACF0-4C6277923C4E}"/>
    <hyperlink ref="F1822" r:id="rId1815" xr:uid="{6C566DE0-5FB4-4EF8-8340-084F1DD9973C}"/>
    <hyperlink ref="F1823" r:id="rId1816" xr:uid="{720B5FCB-F65F-42F1-A759-59D45F17168D}"/>
    <hyperlink ref="F1824" r:id="rId1817" xr:uid="{4A9D70DB-25BE-4DD5-9DA3-7787069F3BA8}"/>
    <hyperlink ref="F1825" r:id="rId1818" xr:uid="{189FED04-B2BB-4EF7-BCE3-6AC8BBA19DE3}"/>
    <hyperlink ref="F1826" r:id="rId1819" xr:uid="{F9A6EF56-730A-436F-8938-DA904A53666F}"/>
    <hyperlink ref="F1827" r:id="rId1820" xr:uid="{84647E08-96FF-427F-A839-173F508A0E9B}"/>
    <hyperlink ref="F1828" r:id="rId1821" xr:uid="{E831331E-A553-4C1C-993B-5B74E8D94695}"/>
    <hyperlink ref="F1829" r:id="rId1822" xr:uid="{B099FEC7-25D4-4353-B088-A22E3C8C68E6}"/>
    <hyperlink ref="F1830" r:id="rId1823" xr:uid="{97CF0ED3-61D9-4687-BACA-152818DBA87F}"/>
    <hyperlink ref="F1831" r:id="rId1824" xr:uid="{D52C97F8-F8F1-4AF2-8699-47070F91C207}"/>
    <hyperlink ref="F1832" r:id="rId1825" xr:uid="{2E9A7B92-8173-45FE-B3FA-AB47075403E5}"/>
    <hyperlink ref="F1833" r:id="rId1826" xr:uid="{FE97C7AB-F510-43E0-99DA-8B8D396240EB}"/>
    <hyperlink ref="F1834" r:id="rId1827" xr:uid="{D419C1F3-ACD3-42CD-ABEE-C05C9D1056EA}"/>
    <hyperlink ref="F1835" r:id="rId1828" xr:uid="{39686D2A-53E0-43B8-B902-FC9B81820BD7}"/>
    <hyperlink ref="F1836" r:id="rId1829" xr:uid="{29FA4678-44EB-4CE8-A8BF-2C775AF2C6AA}"/>
    <hyperlink ref="F1837" r:id="rId1830" xr:uid="{58EC5DF0-B734-4D51-AA0F-626B52AEEFAF}"/>
    <hyperlink ref="F1838" r:id="rId1831" xr:uid="{2B227879-DF35-4E73-8087-4CCD373ECA34}"/>
    <hyperlink ref="F1839" r:id="rId1832" xr:uid="{4D580ED7-7577-475E-BE50-B5A136AE4F1A}"/>
    <hyperlink ref="F1840" r:id="rId1833" xr:uid="{0335F4E0-E520-45F1-A566-F6290BDC3EA5}"/>
    <hyperlink ref="F1841" r:id="rId1834" xr:uid="{A8BB3615-A659-4CAC-BE97-88DEED03FFEE}"/>
    <hyperlink ref="F1842" r:id="rId1835" xr:uid="{91F2F2F1-4B9F-4263-9FB1-6350DB90D071}"/>
    <hyperlink ref="F1843" r:id="rId1836" xr:uid="{D604F423-9DC2-42FA-B75A-1D1461C7333D}"/>
    <hyperlink ref="F1844" r:id="rId1837" xr:uid="{1F9FD076-1343-47E6-AC2A-74D17EF92A33}"/>
    <hyperlink ref="F1845" r:id="rId1838" xr:uid="{EA61D7ED-3449-403B-9CA5-C21332AD1988}"/>
    <hyperlink ref="F1846" r:id="rId1839" xr:uid="{F3939EF8-77A4-42A2-AB9C-36EA6FDF3DF2}"/>
    <hyperlink ref="F1847" r:id="rId1840" xr:uid="{C1A9FBFC-1FA3-42DE-8097-B953C3ADAAE3}"/>
    <hyperlink ref="F1848" r:id="rId1841" xr:uid="{F2B4A8BA-6EA5-4488-B790-D80C0DE2A382}"/>
    <hyperlink ref="F1849" r:id="rId1842" xr:uid="{17C03C00-0EC9-454F-B66A-0F3DCF250BDD}"/>
    <hyperlink ref="F1850" r:id="rId1843" xr:uid="{90E8D978-F99D-4176-A363-F0A49DE47296}"/>
    <hyperlink ref="F1851" r:id="rId1844" xr:uid="{DA5BBAFD-ABEC-4C86-81AF-BE62C5EA330D}"/>
    <hyperlink ref="F1852" r:id="rId1845" xr:uid="{8A1E6B24-50C9-4CCB-AAEC-02B543C96ECE}"/>
    <hyperlink ref="F1853" r:id="rId1846" display="1818-2018-PRODUCE/DGPCHDI" xr:uid="{D3403422-B4FE-4C9E-9BDC-F80A7695533A}"/>
    <hyperlink ref="F1854" r:id="rId1847" xr:uid="{10DB8544-3B3B-4A99-A556-CF35C3B33665}"/>
    <hyperlink ref="F1855" r:id="rId1848" xr:uid="{F0305955-E41D-4661-B101-9AB0EFC5B0D1}"/>
    <hyperlink ref="F1856" r:id="rId1849" xr:uid="{CB4A7199-4760-48CE-8D2A-9CFA1C9DC5B4}"/>
    <hyperlink ref="F1857" r:id="rId1850" xr:uid="{2F210528-CEDD-42FC-98F9-56D7C8D4D3A7}"/>
    <hyperlink ref="F1858" r:id="rId1851" xr:uid="{70BBFC5C-BE9E-4C7B-A386-AF27B877FBB8}"/>
    <hyperlink ref="F1859" r:id="rId1852" xr:uid="{157F4C2A-958C-4D29-9864-93A5BFDDA896}"/>
    <hyperlink ref="F1860" r:id="rId1853" xr:uid="{24E59906-1B86-4568-9909-159D42E838A5}"/>
    <hyperlink ref="F1861" r:id="rId1854" xr:uid="{360CAC00-F3B1-4F2B-A71A-A0218AC5CD79}"/>
    <hyperlink ref="F1862" r:id="rId1855" xr:uid="{EF8467D6-9CC7-4B01-9D06-2DD2C3D9CE14}"/>
    <hyperlink ref="F1863" r:id="rId1856" xr:uid="{7229F773-DC16-4475-B13E-43F70EE39F31}"/>
    <hyperlink ref="F1864" r:id="rId1857" xr:uid="{9C885566-C8C7-41C0-A198-3268FF5CBA37}"/>
    <hyperlink ref="F1865" r:id="rId1858" xr:uid="{3E926446-69C3-47FD-BBF1-D01A3B8EB5AB}"/>
    <hyperlink ref="F1866" r:id="rId1859" xr:uid="{69215660-7DCF-48C8-B32C-B6234F279CD5}"/>
    <hyperlink ref="F1867" r:id="rId1860" xr:uid="{C0E7BEFE-6CA3-4010-B626-88FCCD7E17A5}"/>
    <hyperlink ref="F1868" r:id="rId1861" xr:uid="{16AD91C0-8168-44F2-962E-6DAE4E2BAE84}"/>
    <hyperlink ref="F1869" r:id="rId1862" xr:uid="{7A43F26D-EB87-426B-A87F-02DA9A0AC7C6}"/>
    <hyperlink ref="F1870" r:id="rId1863" display="1865-2018-PRODUCE/DGPCHDI" xr:uid="{B4E098A2-0BF9-48F0-ADA7-CFA564E47242}"/>
    <hyperlink ref="F1871" r:id="rId1864" display="1865-2018-PRODUCE/DGPCHDI" xr:uid="{B32500EB-22FC-4FA5-A9EB-6D448B43BFB9}"/>
    <hyperlink ref="F1872" r:id="rId1865" display="1865-2018-PRODUCE/DGPCHDI" xr:uid="{1E11CA3E-7A8C-4852-90AF-6D3CDE74B1B1}"/>
    <hyperlink ref="F1873" r:id="rId1866" display="1865-2018-PRODUCE/DGPCHDI" xr:uid="{83B847F7-2DAF-44CE-B72E-DDAB62CBE853}"/>
    <hyperlink ref="F1874" r:id="rId1867" display="1865-2018-PRODUCE/DGPCHDI" xr:uid="{981BCC3E-C294-4F01-9BD5-1A8942674684}"/>
  </hyperlinks>
  <pageMargins left="0" right="0" top="0" bottom="0" header="0" footer="0"/>
  <pageSetup paperSize="9" scale="41" fitToHeight="0" orientation="landscape" r:id="rId1868"/>
  <drawing r:id="rId186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4BE40-F722-40A3-97EF-9851143142FF}">
  <sheetPr codeName="Hoja3"/>
  <dimension ref="A3:C17"/>
  <sheetViews>
    <sheetView workbookViewId="0">
      <selection activeCell="G7" sqref="G7"/>
    </sheetView>
  </sheetViews>
  <sheetFormatPr baseColWidth="10" defaultColWidth="11.42578125" defaultRowHeight="15" x14ac:dyDescent="0.25"/>
  <cols>
    <col min="1" max="1" width="18.7109375" bestFit="1" customWidth="1"/>
    <col min="2" max="2" width="37.28515625" bestFit="1" customWidth="1"/>
    <col min="3" max="3" width="11.42578125" bestFit="1" customWidth="1"/>
  </cols>
  <sheetData>
    <row r="3" spans="1:3" x14ac:dyDescent="0.25">
      <c r="A3" s="62" t="s">
        <v>11965</v>
      </c>
      <c r="B3" t="s">
        <v>11966</v>
      </c>
      <c r="C3" t="s">
        <v>11967</v>
      </c>
    </row>
    <row r="4" spans="1:3" x14ac:dyDescent="0.25">
      <c r="A4" s="63" t="s">
        <v>11968</v>
      </c>
      <c r="B4">
        <v>119</v>
      </c>
      <c r="C4">
        <v>7140</v>
      </c>
    </row>
    <row r="5" spans="1:3" x14ac:dyDescent="0.25">
      <c r="A5" s="63" t="s">
        <v>11969</v>
      </c>
      <c r="B5">
        <v>99</v>
      </c>
      <c r="C5">
        <v>16776</v>
      </c>
    </row>
    <row r="6" spans="1:3" x14ac:dyDescent="0.25">
      <c r="A6" s="63" t="s">
        <v>11970</v>
      </c>
      <c r="B6">
        <v>85</v>
      </c>
      <c r="C6">
        <v>22270</v>
      </c>
    </row>
    <row r="7" spans="1:3" x14ac:dyDescent="0.25">
      <c r="A7" s="63" t="s">
        <v>11971</v>
      </c>
      <c r="B7">
        <v>69</v>
      </c>
      <c r="C7">
        <v>23391</v>
      </c>
    </row>
    <row r="8" spans="1:3" x14ac:dyDescent="0.25">
      <c r="A8" s="63" t="s">
        <v>11972</v>
      </c>
      <c r="B8">
        <v>34</v>
      </c>
      <c r="C8">
        <v>13277</v>
      </c>
    </row>
    <row r="9" spans="1:3" x14ac:dyDescent="0.25">
      <c r="A9" s="63" t="s">
        <v>11973</v>
      </c>
      <c r="B9">
        <v>52</v>
      </c>
      <c r="C9">
        <v>22542</v>
      </c>
    </row>
    <row r="10" spans="1:3" x14ac:dyDescent="0.25">
      <c r="A10" s="63" t="s">
        <v>11974</v>
      </c>
      <c r="B10">
        <v>31</v>
      </c>
      <c r="C10">
        <v>14725</v>
      </c>
    </row>
    <row r="11" spans="1:3" x14ac:dyDescent="0.25">
      <c r="A11" s="63" t="s">
        <v>11975</v>
      </c>
      <c r="B11">
        <v>56</v>
      </c>
      <c r="C11">
        <v>29036</v>
      </c>
    </row>
    <row r="12" spans="1:3" x14ac:dyDescent="0.25">
      <c r="A12" s="63" t="s">
        <v>11976</v>
      </c>
      <c r="B12">
        <v>70</v>
      </c>
      <c r="C12">
        <v>40705</v>
      </c>
    </row>
    <row r="13" spans="1:3" x14ac:dyDescent="0.25">
      <c r="A13" s="63" t="s">
        <v>11977</v>
      </c>
      <c r="B13">
        <v>63</v>
      </c>
      <c r="C13">
        <v>40824</v>
      </c>
    </row>
    <row r="14" spans="1:3" x14ac:dyDescent="0.25">
      <c r="A14" s="63" t="s">
        <v>11978</v>
      </c>
      <c r="B14">
        <v>61</v>
      </c>
      <c r="C14">
        <v>43310</v>
      </c>
    </row>
    <row r="15" spans="1:3" x14ac:dyDescent="0.25">
      <c r="A15" s="63" t="s">
        <v>11979</v>
      </c>
      <c r="B15">
        <v>84</v>
      </c>
      <c r="C15">
        <v>66181</v>
      </c>
    </row>
    <row r="16" spans="1:3" x14ac:dyDescent="0.25">
      <c r="A16" s="63" t="s">
        <v>11980</v>
      </c>
      <c r="B16">
        <v>7</v>
      </c>
      <c r="C16">
        <v>4688</v>
      </c>
    </row>
    <row r="17" spans="1:3" x14ac:dyDescent="0.25">
      <c r="A17" s="63" t="s">
        <v>11981</v>
      </c>
      <c r="B17">
        <v>830</v>
      </c>
      <c r="C17">
        <v>344865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51054-37F3-4F15-94A8-2FF536C7EF43}">
  <sheetPr codeName="Hoja4"/>
  <dimension ref="A1:N831"/>
  <sheetViews>
    <sheetView zoomScale="90" zoomScaleNormal="90" workbookViewId="0">
      <pane xSplit="8" ySplit="1" topLeftCell="I215" activePane="bottomRight" state="frozen"/>
      <selection pane="topRight"/>
      <selection pane="bottomLeft"/>
      <selection pane="bottomRight" activeCell="H215" sqref="H215"/>
    </sheetView>
  </sheetViews>
  <sheetFormatPr baseColWidth="10" defaultColWidth="9.140625" defaultRowHeight="35.25" customHeight="1" x14ac:dyDescent="0.25"/>
  <cols>
    <col min="1" max="1" width="5" style="49" customWidth="1"/>
    <col min="2" max="2" width="18.5703125" style="59" customWidth="1"/>
    <col min="3" max="3" width="29.7109375" style="59" customWidth="1"/>
    <col min="4" max="4" width="17.42578125" style="59" customWidth="1"/>
    <col min="5" max="5" width="11" style="59" bestFit="1" customWidth="1"/>
    <col min="6" max="6" width="15.140625" style="59" customWidth="1"/>
    <col min="7" max="7" width="18.42578125" style="49" customWidth="1"/>
    <col min="8" max="8" width="44" style="49" customWidth="1"/>
    <col min="9" max="9" width="24" style="49" customWidth="1"/>
    <col min="10" max="10" width="29.5703125" style="49" customWidth="1"/>
    <col min="11" max="11" width="9.140625" style="49"/>
    <col min="12" max="12" width="16.7109375" style="49" customWidth="1"/>
    <col min="13" max="13" width="18" style="49" customWidth="1"/>
    <col min="14" max="14" width="27.140625" style="49" customWidth="1"/>
    <col min="15" max="16384" width="9.140625" style="49"/>
  </cols>
  <sheetData>
    <row r="1" spans="1:14" ht="35.25" customHeight="1" x14ac:dyDescent="0.25">
      <c r="A1" s="48" t="s">
        <v>1</v>
      </c>
      <c r="B1" s="54" t="s">
        <v>4105</v>
      </c>
      <c r="C1" s="54" t="s">
        <v>5</v>
      </c>
      <c r="D1" s="54" t="s">
        <v>2</v>
      </c>
      <c r="E1" s="54" t="s">
        <v>11982</v>
      </c>
      <c r="F1" s="54" t="s">
        <v>4106</v>
      </c>
      <c r="G1" s="48" t="s">
        <v>7</v>
      </c>
      <c r="H1" s="48" t="s">
        <v>8</v>
      </c>
      <c r="I1" s="48" t="s">
        <v>9</v>
      </c>
      <c r="J1" s="48" t="s">
        <v>14</v>
      </c>
      <c r="K1" s="48" t="s">
        <v>15</v>
      </c>
      <c r="L1" s="48" t="s">
        <v>16</v>
      </c>
      <c r="M1" s="48" t="s">
        <v>4107</v>
      </c>
      <c r="N1" s="48" t="s">
        <v>11983</v>
      </c>
    </row>
    <row r="2" spans="1:14" ht="35.25" customHeight="1" x14ac:dyDescent="0.25">
      <c r="A2" s="50">
        <v>1</v>
      </c>
      <c r="B2" s="58" t="s">
        <v>20</v>
      </c>
      <c r="C2" s="55" t="s">
        <v>11984</v>
      </c>
      <c r="D2" s="56" t="s">
        <v>11985</v>
      </c>
      <c r="E2" s="56" t="s">
        <v>11968</v>
      </c>
      <c r="F2" s="57">
        <v>43467</v>
      </c>
      <c r="G2" s="50" t="s">
        <v>1492</v>
      </c>
      <c r="H2" s="50" t="s">
        <v>11986</v>
      </c>
      <c r="I2" s="50" t="s">
        <v>9297</v>
      </c>
      <c r="J2" s="50" t="s">
        <v>11987</v>
      </c>
      <c r="K2" s="52" t="s">
        <v>23</v>
      </c>
      <c r="L2" s="52" t="s">
        <v>24</v>
      </c>
      <c r="M2" s="52" t="s">
        <v>11988</v>
      </c>
      <c r="N2" s="50"/>
    </row>
    <row r="3" spans="1:14" ht="35.25" customHeight="1" x14ac:dyDescent="0.25">
      <c r="A3" s="50">
        <v>2</v>
      </c>
      <c r="B3" s="58" t="s">
        <v>20</v>
      </c>
      <c r="C3" s="55" t="s">
        <v>11989</v>
      </c>
      <c r="D3" s="56" t="s">
        <v>11990</v>
      </c>
      <c r="E3" s="56" t="s">
        <v>11968</v>
      </c>
      <c r="F3" s="57">
        <v>43467</v>
      </c>
      <c r="G3" s="51" t="s">
        <v>20</v>
      </c>
      <c r="H3" s="50" t="s">
        <v>179</v>
      </c>
      <c r="I3" s="50" t="s">
        <v>4112</v>
      </c>
      <c r="J3" s="50" t="s">
        <v>11991</v>
      </c>
      <c r="K3" s="52" t="s">
        <v>36</v>
      </c>
      <c r="L3" s="52" t="s">
        <v>24</v>
      </c>
      <c r="M3" s="52" t="s">
        <v>11988</v>
      </c>
      <c r="N3" s="50"/>
    </row>
    <row r="4" spans="1:14" ht="35.25" customHeight="1" x14ac:dyDescent="0.25">
      <c r="A4" s="50">
        <v>3</v>
      </c>
      <c r="B4" s="58" t="s">
        <v>20</v>
      </c>
      <c r="C4" s="55" t="s">
        <v>11992</v>
      </c>
      <c r="D4" s="56" t="s">
        <v>11993</v>
      </c>
      <c r="E4" s="56" t="s">
        <v>11968</v>
      </c>
      <c r="F4" s="57">
        <v>43467</v>
      </c>
      <c r="G4" s="50" t="s">
        <v>11994</v>
      </c>
      <c r="H4" s="50" t="s">
        <v>11986</v>
      </c>
      <c r="I4" s="50" t="s">
        <v>9297</v>
      </c>
      <c r="J4" s="50" t="s">
        <v>11995</v>
      </c>
      <c r="K4" s="52" t="s">
        <v>23</v>
      </c>
      <c r="L4" s="52" t="s">
        <v>24</v>
      </c>
      <c r="M4" s="52" t="s">
        <v>11988</v>
      </c>
      <c r="N4" s="50"/>
    </row>
    <row r="5" spans="1:14" ht="35.25" customHeight="1" x14ac:dyDescent="0.25">
      <c r="A5" s="50">
        <v>4</v>
      </c>
      <c r="B5" s="58" t="s">
        <v>20</v>
      </c>
      <c r="C5" s="55" t="s">
        <v>11996</v>
      </c>
      <c r="D5" s="56" t="s">
        <v>11997</v>
      </c>
      <c r="E5" s="56" t="s">
        <v>11968</v>
      </c>
      <c r="F5" s="57">
        <v>43467</v>
      </c>
      <c r="G5" s="50" t="s">
        <v>11998</v>
      </c>
      <c r="H5" s="50" t="s">
        <v>11999</v>
      </c>
      <c r="I5" s="50" t="s">
        <v>11739</v>
      </c>
      <c r="J5" s="50" t="s">
        <v>12000</v>
      </c>
      <c r="K5" s="52" t="s">
        <v>23</v>
      </c>
      <c r="L5" s="52" t="s">
        <v>24</v>
      </c>
      <c r="M5" s="52" t="s">
        <v>11988</v>
      </c>
      <c r="N5" s="50"/>
    </row>
    <row r="6" spans="1:14" ht="35.25" customHeight="1" x14ac:dyDescent="0.25">
      <c r="A6" s="50">
        <v>5</v>
      </c>
      <c r="B6" s="57">
        <v>43468</v>
      </c>
      <c r="C6" s="55" t="s">
        <v>12001</v>
      </c>
      <c r="D6" s="56" t="s">
        <v>12002</v>
      </c>
      <c r="E6" s="56" t="s">
        <v>11968</v>
      </c>
      <c r="F6" s="57">
        <v>43467</v>
      </c>
      <c r="G6" s="50" t="s">
        <v>12003</v>
      </c>
      <c r="H6" s="50" t="s">
        <v>191</v>
      </c>
      <c r="I6" s="50" t="s">
        <v>5442</v>
      </c>
      <c r="J6" s="50" t="s">
        <v>12004</v>
      </c>
      <c r="K6" s="52" t="s">
        <v>23</v>
      </c>
      <c r="L6" s="52" t="s">
        <v>24</v>
      </c>
      <c r="M6" s="52" t="s">
        <v>12005</v>
      </c>
      <c r="N6" s="50"/>
    </row>
    <row r="7" spans="1:14" ht="35.25" customHeight="1" x14ac:dyDescent="0.25">
      <c r="A7" s="50">
        <v>6</v>
      </c>
      <c r="B7" s="57">
        <v>43460</v>
      </c>
      <c r="C7" s="55" t="s">
        <v>12006</v>
      </c>
      <c r="D7" s="56" t="s">
        <v>12007</v>
      </c>
      <c r="E7" s="56" t="s">
        <v>11968</v>
      </c>
      <c r="F7" s="57">
        <v>43467</v>
      </c>
      <c r="G7" s="50" t="s">
        <v>12008</v>
      </c>
      <c r="H7" s="50" t="s">
        <v>191</v>
      </c>
      <c r="I7" s="50" t="s">
        <v>5442</v>
      </c>
      <c r="J7" s="50" t="s">
        <v>12009</v>
      </c>
      <c r="K7" s="52" t="s">
        <v>23</v>
      </c>
      <c r="L7" s="52" t="s">
        <v>24</v>
      </c>
      <c r="M7" s="52" t="s">
        <v>12010</v>
      </c>
      <c r="N7" s="50"/>
    </row>
    <row r="8" spans="1:14" ht="35.25" customHeight="1" x14ac:dyDescent="0.25">
      <c r="A8" s="50">
        <v>7</v>
      </c>
      <c r="B8" s="58" t="s">
        <v>20</v>
      </c>
      <c r="C8" s="55" t="s">
        <v>12011</v>
      </c>
      <c r="D8" s="56" t="s">
        <v>12012</v>
      </c>
      <c r="E8" s="56" t="s">
        <v>11968</v>
      </c>
      <c r="F8" s="57">
        <v>43467</v>
      </c>
      <c r="G8" s="50" t="s">
        <v>12013</v>
      </c>
      <c r="H8" s="50" t="s">
        <v>11999</v>
      </c>
      <c r="I8" s="50" t="s">
        <v>11739</v>
      </c>
      <c r="J8" s="50" t="s">
        <v>12014</v>
      </c>
      <c r="K8" s="52" t="s">
        <v>23</v>
      </c>
      <c r="L8" s="52" t="s">
        <v>24</v>
      </c>
      <c r="M8" s="52" t="s">
        <v>11988</v>
      </c>
      <c r="N8" s="50"/>
    </row>
    <row r="9" spans="1:14" ht="35.25" customHeight="1" x14ac:dyDescent="0.25">
      <c r="A9" s="50">
        <v>8</v>
      </c>
      <c r="B9" s="58" t="s">
        <v>20</v>
      </c>
      <c r="C9" s="55" t="s">
        <v>12015</v>
      </c>
      <c r="D9" s="56" t="s">
        <v>12016</v>
      </c>
      <c r="E9" s="56" t="s">
        <v>11968</v>
      </c>
      <c r="F9" s="57">
        <v>43467</v>
      </c>
      <c r="G9" s="50" t="s">
        <v>12017</v>
      </c>
      <c r="H9" s="50" t="s">
        <v>11999</v>
      </c>
      <c r="I9" s="50" t="s">
        <v>11739</v>
      </c>
      <c r="J9" s="50" t="s">
        <v>12018</v>
      </c>
      <c r="K9" s="52" t="s">
        <v>23</v>
      </c>
      <c r="L9" s="52" t="s">
        <v>24</v>
      </c>
      <c r="M9" s="52" t="s">
        <v>11988</v>
      </c>
      <c r="N9" s="50"/>
    </row>
    <row r="10" spans="1:14" ht="35.25" customHeight="1" x14ac:dyDescent="0.25">
      <c r="A10" s="50">
        <v>9</v>
      </c>
      <c r="B10" s="57">
        <v>43453</v>
      </c>
      <c r="C10" s="55" t="s">
        <v>12019</v>
      </c>
      <c r="D10" s="56" t="s">
        <v>12020</v>
      </c>
      <c r="E10" s="56" t="s">
        <v>11968</v>
      </c>
      <c r="F10" s="57">
        <v>43467</v>
      </c>
      <c r="G10" s="50" t="s">
        <v>9485</v>
      </c>
      <c r="H10" s="50" t="s">
        <v>5227</v>
      </c>
      <c r="I10" s="50" t="s">
        <v>78</v>
      </c>
      <c r="J10" s="50" t="s">
        <v>12021</v>
      </c>
      <c r="K10" s="52" t="s">
        <v>23</v>
      </c>
      <c r="L10" s="52" t="s">
        <v>24</v>
      </c>
      <c r="M10" s="52" t="s">
        <v>12010</v>
      </c>
      <c r="N10" s="50"/>
    </row>
    <row r="11" spans="1:14" ht="35.25" customHeight="1" x14ac:dyDescent="0.25">
      <c r="A11" s="50">
        <v>10</v>
      </c>
      <c r="B11" s="57">
        <v>43396</v>
      </c>
      <c r="C11" s="55" t="s">
        <v>12022</v>
      </c>
      <c r="D11" s="56" t="s">
        <v>12023</v>
      </c>
      <c r="E11" s="56" t="s">
        <v>11968</v>
      </c>
      <c r="F11" s="57">
        <v>43467</v>
      </c>
      <c r="G11" s="50" t="s">
        <v>12024</v>
      </c>
      <c r="H11" s="50" t="s">
        <v>6541</v>
      </c>
      <c r="I11" s="50" t="s">
        <v>2746</v>
      </c>
      <c r="J11" s="50" t="s">
        <v>12025</v>
      </c>
      <c r="K11" s="52" t="s">
        <v>23</v>
      </c>
      <c r="L11" s="52" t="s">
        <v>24</v>
      </c>
      <c r="M11" s="52" t="s">
        <v>12010</v>
      </c>
      <c r="N11" s="50"/>
    </row>
    <row r="12" spans="1:14" ht="35.25" customHeight="1" x14ac:dyDescent="0.25">
      <c r="A12" s="50">
        <v>11</v>
      </c>
      <c r="B12" s="57">
        <v>43476</v>
      </c>
      <c r="C12" s="55" t="s">
        <v>12026</v>
      </c>
      <c r="D12" s="56" t="s">
        <v>12027</v>
      </c>
      <c r="E12" s="56" t="s">
        <v>11968</v>
      </c>
      <c r="F12" s="57">
        <v>43467</v>
      </c>
      <c r="G12" s="50" t="s">
        <v>4275</v>
      </c>
      <c r="H12" s="50" t="s">
        <v>6541</v>
      </c>
      <c r="I12" s="50" t="s">
        <v>2746</v>
      </c>
      <c r="J12" s="50" t="s">
        <v>12028</v>
      </c>
      <c r="K12" s="52" t="s">
        <v>23</v>
      </c>
      <c r="L12" s="52" t="s">
        <v>24</v>
      </c>
      <c r="M12" s="52" t="s">
        <v>12005</v>
      </c>
      <c r="N12" s="50"/>
    </row>
    <row r="13" spans="1:14" ht="35.25" customHeight="1" x14ac:dyDescent="0.25">
      <c r="A13" s="50">
        <v>12</v>
      </c>
      <c r="B13" s="58" t="s">
        <v>20</v>
      </c>
      <c r="C13" s="55" t="s">
        <v>12029</v>
      </c>
      <c r="D13" s="56" t="s">
        <v>12030</v>
      </c>
      <c r="E13" s="56" t="s">
        <v>11968</v>
      </c>
      <c r="F13" s="57">
        <v>43467</v>
      </c>
      <c r="G13" s="50" t="s">
        <v>4533</v>
      </c>
      <c r="H13" s="50" t="s">
        <v>12031</v>
      </c>
      <c r="I13" s="50" t="s">
        <v>11739</v>
      </c>
      <c r="J13" s="50" t="s">
        <v>12032</v>
      </c>
      <c r="K13" s="52" t="s">
        <v>23</v>
      </c>
      <c r="L13" s="52" t="s">
        <v>24</v>
      </c>
      <c r="M13" s="52" t="s">
        <v>11988</v>
      </c>
      <c r="N13" s="50"/>
    </row>
    <row r="14" spans="1:14" ht="35.25" customHeight="1" x14ac:dyDescent="0.25">
      <c r="A14" s="50">
        <v>13</v>
      </c>
      <c r="B14" s="57">
        <v>43469</v>
      </c>
      <c r="C14" s="55" t="s">
        <v>12033</v>
      </c>
      <c r="D14" s="56" t="s">
        <v>12034</v>
      </c>
      <c r="E14" s="56" t="s">
        <v>11968</v>
      </c>
      <c r="F14" s="57">
        <v>43467</v>
      </c>
      <c r="G14" s="50" t="s">
        <v>8921</v>
      </c>
      <c r="H14" s="50" t="s">
        <v>5536</v>
      </c>
      <c r="I14" s="50" t="s">
        <v>4237</v>
      </c>
      <c r="J14" s="50" t="s">
        <v>12035</v>
      </c>
      <c r="K14" s="52" t="s">
        <v>36</v>
      </c>
      <c r="L14" s="52" t="s">
        <v>24</v>
      </c>
      <c r="M14" s="52" t="s">
        <v>12005</v>
      </c>
      <c r="N14" s="50"/>
    </row>
    <row r="15" spans="1:14" ht="35.25" customHeight="1" x14ac:dyDescent="0.25">
      <c r="A15" s="50">
        <v>14</v>
      </c>
      <c r="B15" s="57">
        <v>43391</v>
      </c>
      <c r="C15" s="55" t="s">
        <v>12036</v>
      </c>
      <c r="D15" s="56" t="s">
        <v>12037</v>
      </c>
      <c r="E15" s="56" t="s">
        <v>11968</v>
      </c>
      <c r="F15" s="57">
        <v>43467</v>
      </c>
      <c r="G15" s="50" t="s">
        <v>3062</v>
      </c>
      <c r="H15" s="50" t="s">
        <v>6541</v>
      </c>
      <c r="I15" s="50" t="s">
        <v>2746</v>
      </c>
      <c r="J15" s="50" t="s">
        <v>12038</v>
      </c>
      <c r="K15" s="52" t="s">
        <v>23</v>
      </c>
      <c r="L15" s="52" t="s">
        <v>24</v>
      </c>
      <c r="M15" s="52" t="s">
        <v>12010</v>
      </c>
      <c r="N15" s="50"/>
    </row>
    <row r="16" spans="1:14" ht="35.25" customHeight="1" x14ac:dyDescent="0.25">
      <c r="A16" s="50">
        <v>15</v>
      </c>
      <c r="B16" s="58" t="s">
        <v>20</v>
      </c>
      <c r="C16" s="55" t="s">
        <v>12039</v>
      </c>
      <c r="D16" s="56" t="s">
        <v>12040</v>
      </c>
      <c r="E16" s="56" t="s">
        <v>11968</v>
      </c>
      <c r="F16" s="57">
        <v>43467</v>
      </c>
      <c r="G16" s="50" t="s">
        <v>890</v>
      </c>
      <c r="H16" s="50" t="s">
        <v>11986</v>
      </c>
      <c r="I16" s="50" t="s">
        <v>4224</v>
      </c>
      <c r="J16" s="50" t="s">
        <v>12041</v>
      </c>
      <c r="K16" s="52" t="s">
        <v>23</v>
      </c>
      <c r="L16" s="52" t="s">
        <v>24</v>
      </c>
      <c r="M16" s="52" t="s">
        <v>11988</v>
      </c>
      <c r="N16" s="50"/>
    </row>
    <row r="17" spans="1:14" ht="35.25" customHeight="1" x14ac:dyDescent="0.25">
      <c r="A17" s="50">
        <v>16</v>
      </c>
      <c r="B17" s="58" t="s">
        <v>20</v>
      </c>
      <c r="C17" s="55" t="s">
        <v>12042</v>
      </c>
      <c r="D17" s="56" t="s">
        <v>12043</v>
      </c>
      <c r="E17" s="56" t="s">
        <v>11968</v>
      </c>
      <c r="F17" s="57">
        <v>43467</v>
      </c>
      <c r="G17" s="50" t="s">
        <v>12044</v>
      </c>
      <c r="H17" s="50" t="s">
        <v>12031</v>
      </c>
      <c r="I17" s="50" t="s">
        <v>11739</v>
      </c>
      <c r="J17" s="50" t="s">
        <v>12045</v>
      </c>
      <c r="K17" s="52" t="s">
        <v>23</v>
      </c>
      <c r="L17" s="52" t="s">
        <v>24</v>
      </c>
      <c r="M17" s="52" t="s">
        <v>11988</v>
      </c>
      <c r="N17" s="50"/>
    </row>
    <row r="18" spans="1:14" ht="35.25" customHeight="1" x14ac:dyDescent="0.25">
      <c r="A18" s="50">
        <v>17</v>
      </c>
      <c r="B18" s="58" t="s">
        <v>20</v>
      </c>
      <c r="C18" s="55" t="s">
        <v>12046</v>
      </c>
      <c r="D18" s="58" t="s">
        <v>20</v>
      </c>
      <c r="E18" s="56" t="s">
        <v>11968</v>
      </c>
      <c r="F18" s="57">
        <v>43469</v>
      </c>
      <c r="G18" s="50" t="s">
        <v>12047</v>
      </c>
      <c r="H18" s="50" t="s">
        <v>179</v>
      </c>
      <c r="I18" s="50" t="s">
        <v>12048</v>
      </c>
      <c r="J18" s="50" t="s">
        <v>12049</v>
      </c>
      <c r="K18" s="52" t="s">
        <v>23</v>
      </c>
      <c r="L18" s="52" t="s">
        <v>24</v>
      </c>
      <c r="M18" s="52" t="s">
        <v>11988</v>
      </c>
      <c r="N18" s="50"/>
    </row>
    <row r="19" spans="1:14" ht="35.25" customHeight="1" x14ac:dyDescent="0.25">
      <c r="A19" s="50">
        <v>18</v>
      </c>
      <c r="B19" s="57">
        <v>43461</v>
      </c>
      <c r="C19" s="55" t="s">
        <v>12050</v>
      </c>
      <c r="D19" s="56" t="s">
        <v>12051</v>
      </c>
      <c r="E19" s="56" t="s">
        <v>11968</v>
      </c>
      <c r="F19" s="57">
        <v>43469</v>
      </c>
      <c r="G19" s="50" t="s">
        <v>12052</v>
      </c>
      <c r="H19" s="50" t="s">
        <v>6541</v>
      </c>
      <c r="I19" s="50" t="s">
        <v>2746</v>
      </c>
      <c r="J19" s="50" t="s">
        <v>12053</v>
      </c>
      <c r="K19" s="52" t="s">
        <v>23</v>
      </c>
      <c r="L19" s="52" t="s">
        <v>24</v>
      </c>
      <c r="M19" s="52" t="s">
        <v>12010</v>
      </c>
      <c r="N19" s="50"/>
    </row>
    <row r="20" spans="1:14" ht="35.25" customHeight="1" x14ac:dyDescent="0.25">
      <c r="A20" s="50">
        <v>19</v>
      </c>
      <c r="B20" s="57">
        <v>43468</v>
      </c>
      <c r="C20" s="55" t="s">
        <v>12054</v>
      </c>
      <c r="D20" s="56" t="s">
        <v>12055</v>
      </c>
      <c r="E20" s="56" t="s">
        <v>11968</v>
      </c>
      <c r="F20" s="57">
        <v>43469</v>
      </c>
      <c r="G20" s="50" t="s">
        <v>3995</v>
      </c>
      <c r="H20" s="50" t="s">
        <v>6541</v>
      </c>
      <c r="I20" s="50" t="s">
        <v>2746</v>
      </c>
      <c r="J20" s="50" t="s">
        <v>12056</v>
      </c>
      <c r="K20" s="52" t="s">
        <v>23</v>
      </c>
      <c r="L20" s="52" t="s">
        <v>24</v>
      </c>
      <c r="M20" s="52" t="s">
        <v>12010</v>
      </c>
      <c r="N20" s="50"/>
    </row>
    <row r="21" spans="1:14" ht="35.25" customHeight="1" x14ac:dyDescent="0.25">
      <c r="A21" s="50">
        <v>20</v>
      </c>
      <c r="B21" s="57">
        <v>43391</v>
      </c>
      <c r="C21" s="55" t="s">
        <v>12057</v>
      </c>
      <c r="D21" s="56" t="s">
        <v>12058</v>
      </c>
      <c r="E21" s="56" t="s">
        <v>11968</v>
      </c>
      <c r="F21" s="57">
        <v>43469</v>
      </c>
      <c r="G21" s="50" t="s">
        <v>3062</v>
      </c>
      <c r="H21" s="50" t="s">
        <v>6541</v>
      </c>
      <c r="I21" s="50" t="s">
        <v>2746</v>
      </c>
      <c r="J21" s="50" t="s">
        <v>12059</v>
      </c>
      <c r="K21" s="52" t="s">
        <v>23</v>
      </c>
      <c r="L21" s="52" t="s">
        <v>24</v>
      </c>
      <c r="M21" s="52" t="s">
        <v>12010</v>
      </c>
      <c r="N21" s="50"/>
    </row>
    <row r="22" spans="1:14" ht="35.25" customHeight="1" x14ac:dyDescent="0.25">
      <c r="A22" s="50">
        <v>21</v>
      </c>
      <c r="B22" s="58" t="s">
        <v>20</v>
      </c>
      <c r="C22" s="55" t="s">
        <v>12060</v>
      </c>
      <c r="D22" s="56" t="s">
        <v>12061</v>
      </c>
      <c r="E22" s="56" t="s">
        <v>11968</v>
      </c>
      <c r="F22" s="57">
        <v>43469</v>
      </c>
      <c r="G22" s="50" t="s">
        <v>12062</v>
      </c>
      <c r="H22" s="50" t="s">
        <v>179</v>
      </c>
      <c r="I22" s="50" t="s">
        <v>12063</v>
      </c>
      <c r="J22" s="50" t="s">
        <v>12064</v>
      </c>
      <c r="K22" s="52" t="s">
        <v>23</v>
      </c>
      <c r="L22" s="52" t="s">
        <v>24</v>
      </c>
      <c r="M22" s="52" t="s">
        <v>11988</v>
      </c>
      <c r="N22" s="50"/>
    </row>
    <row r="23" spans="1:14" ht="35.25" customHeight="1" x14ac:dyDescent="0.25">
      <c r="A23" s="50">
        <v>22</v>
      </c>
      <c r="B23" s="58" t="s">
        <v>20</v>
      </c>
      <c r="C23" s="55" t="s">
        <v>12065</v>
      </c>
      <c r="D23" s="56" t="s">
        <v>12066</v>
      </c>
      <c r="E23" s="56" t="s">
        <v>11968</v>
      </c>
      <c r="F23" s="57">
        <v>43469</v>
      </c>
      <c r="G23" s="50" t="s">
        <v>12067</v>
      </c>
      <c r="H23" s="50" t="s">
        <v>179</v>
      </c>
      <c r="I23" s="50" t="s">
        <v>12068</v>
      </c>
      <c r="J23" s="50" t="s">
        <v>12069</v>
      </c>
      <c r="K23" s="52" t="s">
        <v>23</v>
      </c>
      <c r="L23" s="52" t="s">
        <v>52</v>
      </c>
      <c r="M23" s="52" t="s">
        <v>11988</v>
      </c>
      <c r="N23" s="50"/>
    </row>
    <row r="24" spans="1:14" ht="35.25" customHeight="1" x14ac:dyDescent="0.25">
      <c r="A24" s="50">
        <v>23</v>
      </c>
      <c r="B24" s="58" t="s">
        <v>20</v>
      </c>
      <c r="C24" s="55" t="s">
        <v>12070</v>
      </c>
      <c r="D24" s="56" t="s">
        <v>12071</v>
      </c>
      <c r="E24" s="56" t="s">
        <v>11968</v>
      </c>
      <c r="F24" s="57">
        <v>43469</v>
      </c>
      <c r="G24" s="50" t="s">
        <v>12072</v>
      </c>
      <c r="H24" s="50" t="s">
        <v>179</v>
      </c>
      <c r="I24" s="50" t="s">
        <v>179</v>
      </c>
      <c r="J24" s="50" t="s">
        <v>12073</v>
      </c>
      <c r="K24" s="52" t="s">
        <v>36</v>
      </c>
      <c r="L24" s="52" t="s">
        <v>24</v>
      </c>
      <c r="M24" s="52" t="s">
        <v>11988</v>
      </c>
      <c r="N24" s="50"/>
    </row>
    <row r="25" spans="1:14" ht="35.25" customHeight="1" x14ac:dyDescent="0.25">
      <c r="A25" s="50">
        <v>24</v>
      </c>
      <c r="B25" s="57">
        <v>43087</v>
      </c>
      <c r="C25" s="55" t="s">
        <v>12074</v>
      </c>
      <c r="D25" s="56" t="s">
        <v>12075</v>
      </c>
      <c r="E25" s="56" t="s">
        <v>11968</v>
      </c>
      <c r="F25" s="57">
        <v>43469</v>
      </c>
      <c r="G25" s="50" t="s">
        <v>353</v>
      </c>
      <c r="H25" s="50" t="s">
        <v>12076</v>
      </c>
      <c r="I25" s="50" t="s">
        <v>12077</v>
      </c>
      <c r="J25" s="50" t="s">
        <v>12078</v>
      </c>
      <c r="K25" s="52" t="s">
        <v>3698</v>
      </c>
      <c r="L25" s="52" t="s">
        <v>24</v>
      </c>
      <c r="M25" s="52" t="s">
        <v>12010</v>
      </c>
      <c r="N25" s="50"/>
    </row>
    <row r="26" spans="1:14" ht="35.25" customHeight="1" x14ac:dyDescent="0.25">
      <c r="A26" s="50">
        <v>25</v>
      </c>
      <c r="B26" s="57">
        <v>43469</v>
      </c>
      <c r="C26" s="55" t="s">
        <v>12079</v>
      </c>
      <c r="D26" s="56" t="s">
        <v>12080</v>
      </c>
      <c r="E26" s="56" t="s">
        <v>11968</v>
      </c>
      <c r="F26" s="57">
        <v>43469</v>
      </c>
      <c r="G26" s="50" t="s">
        <v>12081</v>
      </c>
      <c r="H26" s="50" t="s">
        <v>191</v>
      </c>
      <c r="I26" s="50" t="s">
        <v>5442</v>
      </c>
      <c r="J26" s="50" t="s">
        <v>12082</v>
      </c>
      <c r="K26" s="52" t="s">
        <v>23</v>
      </c>
      <c r="L26" s="52" t="s">
        <v>24</v>
      </c>
      <c r="M26" s="52" t="s">
        <v>12005</v>
      </c>
      <c r="N26" s="50"/>
    </row>
    <row r="27" spans="1:14" ht="35.25" customHeight="1" x14ac:dyDescent="0.25">
      <c r="A27" s="50">
        <v>26</v>
      </c>
      <c r="B27" s="57">
        <v>43469</v>
      </c>
      <c r="C27" s="55" t="s">
        <v>12083</v>
      </c>
      <c r="D27" s="56" t="s">
        <v>12084</v>
      </c>
      <c r="E27" s="56" t="s">
        <v>11968</v>
      </c>
      <c r="F27" s="57">
        <v>43469</v>
      </c>
      <c r="G27" s="50" t="s">
        <v>1841</v>
      </c>
      <c r="H27" s="50" t="s">
        <v>5227</v>
      </c>
      <c r="I27" s="50" t="s">
        <v>4148</v>
      </c>
      <c r="J27" s="50" t="s">
        <v>12085</v>
      </c>
      <c r="K27" s="52" t="s">
        <v>3698</v>
      </c>
      <c r="L27" s="52" t="s">
        <v>24</v>
      </c>
      <c r="M27" s="52" t="s">
        <v>12005</v>
      </c>
      <c r="N27" s="50"/>
    </row>
    <row r="28" spans="1:14" ht="35.25" customHeight="1" x14ac:dyDescent="0.25">
      <c r="A28" s="50">
        <v>27</v>
      </c>
      <c r="B28" s="58" t="s">
        <v>20</v>
      </c>
      <c r="C28" s="55" t="s">
        <v>12086</v>
      </c>
      <c r="D28" s="56" t="s">
        <v>12087</v>
      </c>
      <c r="E28" s="56" t="s">
        <v>11968</v>
      </c>
      <c r="F28" s="57">
        <v>43469</v>
      </c>
      <c r="G28" s="50" t="s">
        <v>12088</v>
      </c>
      <c r="H28" s="50" t="s">
        <v>12031</v>
      </c>
      <c r="I28" s="50" t="s">
        <v>12089</v>
      </c>
      <c r="J28" s="50" t="s">
        <v>12090</v>
      </c>
      <c r="K28" s="52" t="s">
        <v>23</v>
      </c>
      <c r="L28" s="52" t="s">
        <v>24</v>
      </c>
      <c r="M28" s="52" t="s">
        <v>11988</v>
      </c>
      <c r="N28" s="50"/>
    </row>
    <row r="29" spans="1:14" ht="35.25" customHeight="1" x14ac:dyDescent="0.25">
      <c r="A29" s="50">
        <v>28</v>
      </c>
      <c r="B29" s="58" t="s">
        <v>20</v>
      </c>
      <c r="C29" s="55" t="s">
        <v>12091</v>
      </c>
      <c r="D29" s="56" t="s">
        <v>12092</v>
      </c>
      <c r="E29" s="56" t="s">
        <v>11968</v>
      </c>
      <c r="F29" s="57">
        <v>43473</v>
      </c>
      <c r="G29" s="50" t="s">
        <v>5331</v>
      </c>
      <c r="H29" s="50" t="s">
        <v>179</v>
      </c>
      <c r="I29" s="50" t="s">
        <v>4812</v>
      </c>
      <c r="J29" s="50" t="s">
        <v>12093</v>
      </c>
      <c r="K29" s="52" t="s">
        <v>36</v>
      </c>
      <c r="L29" s="52" t="s">
        <v>24</v>
      </c>
      <c r="M29" s="52" t="s">
        <v>11988</v>
      </c>
      <c r="N29" s="50"/>
    </row>
    <row r="30" spans="1:14" ht="35.25" customHeight="1" x14ac:dyDescent="0.25">
      <c r="A30" s="50">
        <v>29</v>
      </c>
      <c r="B30" s="57">
        <v>43433</v>
      </c>
      <c r="C30" s="55" t="s">
        <v>12094</v>
      </c>
      <c r="D30" s="56" t="s">
        <v>12095</v>
      </c>
      <c r="E30" s="56" t="s">
        <v>11968</v>
      </c>
      <c r="F30" s="57">
        <v>43473</v>
      </c>
      <c r="G30" s="50" t="s">
        <v>12096</v>
      </c>
      <c r="H30" s="50" t="s">
        <v>6541</v>
      </c>
      <c r="I30" s="50" t="s">
        <v>2746</v>
      </c>
      <c r="J30" s="50" t="s">
        <v>12097</v>
      </c>
      <c r="K30" s="52" t="s">
        <v>23</v>
      </c>
      <c r="L30" s="52" t="s">
        <v>24</v>
      </c>
      <c r="M30" s="52" t="s">
        <v>12010</v>
      </c>
      <c r="N30" s="50"/>
    </row>
    <row r="31" spans="1:14" ht="35.25" customHeight="1" x14ac:dyDescent="0.25">
      <c r="A31" s="50">
        <v>30</v>
      </c>
      <c r="B31" s="57">
        <v>43546</v>
      </c>
      <c r="C31" s="55" t="s">
        <v>12098</v>
      </c>
      <c r="D31" s="56" t="s">
        <v>12099</v>
      </c>
      <c r="E31" s="56" t="s">
        <v>11968</v>
      </c>
      <c r="F31" s="57">
        <v>43474</v>
      </c>
      <c r="G31" s="50" t="s">
        <v>12100</v>
      </c>
      <c r="H31" s="50" t="s">
        <v>191</v>
      </c>
      <c r="I31" s="50" t="s">
        <v>5442</v>
      </c>
      <c r="J31" s="50" t="s">
        <v>12101</v>
      </c>
      <c r="K31" s="52" t="s">
        <v>23</v>
      </c>
      <c r="L31" s="52" t="s">
        <v>24</v>
      </c>
      <c r="M31" s="52" t="s">
        <v>12005</v>
      </c>
      <c r="N31" s="50"/>
    </row>
    <row r="32" spans="1:14" ht="35.25" customHeight="1" x14ac:dyDescent="0.25">
      <c r="A32" s="50">
        <v>31</v>
      </c>
      <c r="B32" s="57">
        <v>43476</v>
      </c>
      <c r="C32" s="55" t="s">
        <v>12102</v>
      </c>
      <c r="D32" s="56" t="s">
        <v>12103</v>
      </c>
      <c r="E32" s="56" t="s">
        <v>11968</v>
      </c>
      <c r="F32" s="57">
        <v>43474</v>
      </c>
      <c r="G32" s="50" t="s">
        <v>3395</v>
      </c>
      <c r="H32" s="50" t="s">
        <v>6541</v>
      </c>
      <c r="I32" s="50" t="s">
        <v>2746</v>
      </c>
      <c r="J32" s="50" t="s">
        <v>12104</v>
      </c>
      <c r="K32" s="52" t="s">
        <v>23</v>
      </c>
      <c r="L32" s="52" t="s">
        <v>24</v>
      </c>
      <c r="M32" s="52" t="s">
        <v>12005</v>
      </c>
      <c r="N32" s="50"/>
    </row>
    <row r="33" spans="1:14" ht="35.25" customHeight="1" x14ac:dyDescent="0.25">
      <c r="A33" s="50">
        <v>32</v>
      </c>
      <c r="B33" s="57">
        <v>43489</v>
      </c>
      <c r="C33" s="55" t="s">
        <v>12105</v>
      </c>
      <c r="D33" s="56" t="s">
        <v>12106</v>
      </c>
      <c r="E33" s="56" t="s">
        <v>11968</v>
      </c>
      <c r="F33" s="57">
        <v>43474</v>
      </c>
      <c r="G33" s="50" t="s">
        <v>4599</v>
      </c>
      <c r="H33" s="50" t="s">
        <v>6541</v>
      </c>
      <c r="I33" s="50" t="s">
        <v>2746</v>
      </c>
      <c r="J33" s="50" t="s">
        <v>12107</v>
      </c>
      <c r="K33" s="52" t="s">
        <v>23</v>
      </c>
      <c r="L33" s="52" t="s">
        <v>24</v>
      </c>
      <c r="M33" s="52" t="s">
        <v>12005</v>
      </c>
      <c r="N33" s="50"/>
    </row>
    <row r="34" spans="1:14" ht="35.25" customHeight="1" x14ac:dyDescent="0.25">
      <c r="A34" s="50">
        <v>33</v>
      </c>
      <c r="B34" s="57">
        <v>43483</v>
      </c>
      <c r="C34" s="55" t="s">
        <v>12108</v>
      </c>
      <c r="D34" s="56" t="s">
        <v>12109</v>
      </c>
      <c r="E34" s="56" t="s">
        <v>11968</v>
      </c>
      <c r="F34" s="57">
        <v>43474</v>
      </c>
      <c r="G34" s="50" t="s">
        <v>3395</v>
      </c>
      <c r="H34" s="50" t="s">
        <v>6541</v>
      </c>
      <c r="I34" s="50" t="s">
        <v>2746</v>
      </c>
      <c r="J34" s="50" t="s">
        <v>12110</v>
      </c>
      <c r="K34" s="52" t="s">
        <v>23</v>
      </c>
      <c r="L34" s="52" t="s">
        <v>24</v>
      </c>
      <c r="M34" s="52" t="s">
        <v>12005</v>
      </c>
      <c r="N34" s="50"/>
    </row>
    <row r="35" spans="1:14" ht="35.25" customHeight="1" x14ac:dyDescent="0.25">
      <c r="A35" s="50">
        <v>34</v>
      </c>
      <c r="B35" s="58" t="s">
        <v>20</v>
      </c>
      <c r="C35" s="55" t="s">
        <v>12111</v>
      </c>
      <c r="D35" s="56" t="s">
        <v>12112</v>
      </c>
      <c r="E35" s="56" t="s">
        <v>11968</v>
      </c>
      <c r="F35" s="57">
        <v>43474</v>
      </c>
      <c r="G35" s="50" t="s">
        <v>10666</v>
      </c>
      <c r="H35" s="50" t="s">
        <v>179</v>
      </c>
      <c r="I35" s="50" t="s">
        <v>12113</v>
      </c>
      <c r="J35" s="50" t="s">
        <v>12114</v>
      </c>
      <c r="K35" s="52" t="s">
        <v>36</v>
      </c>
      <c r="L35" s="52" t="s">
        <v>52</v>
      </c>
      <c r="M35" s="52" t="s">
        <v>11988</v>
      </c>
      <c r="N35" s="50"/>
    </row>
    <row r="36" spans="1:14" ht="35.25" customHeight="1" x14ac:dyDescent="0.25">
      <c r="A36" s="50">
        <v>35</v>
      </c>
      <c r="B36" s="58" t="s">
        <v>20</v>
      </c>
      <c r="C36" s="55" t="s">
        <v>12115</v>
      </c>
      <c r="D36" s="56" t="s">
        <v>12116</v>
      </c>
      <c r="E36" s="56" t="s">
        <v>11968</v>
      </c>
      <c r="F36" s="57">
        <v>43474</v>
      </c>
      <c r="G36" s="50" t="s">
        <v>12117</v>
      </c>
      <c r="H36" s="50" t="s">
        <v>11986</v>
      </c>
      <c r="I36" s="50" t="s">
        <v>161</v>
      </c>
      <c r="J36" s="50" t="s">
        <v>12118</v>
      </c>
      <c r="K36" s="52" t="s">
        <v>23</v>
      </c>
      <c r="L36" s="52" t="s">
        <v>24</v>
      </c>
      <c r="M36" s="52" t="s">
        <v>11988</v>
      </c>
      <c r="N36" s="50"/>
    </row>
    <row r="37" spans="1:14" ht="35.25" customHeight="1" x14ac:dyDescent="0.25">
      <c r="A37" s="50">
        <v>36</v>
      </c>
      <c r="B37" s="57">
        <v>43487</v>
      </c>
      <c r="C37" s="55" t="s">
        <v>12119</v>
      </c>
      <c r="D37" s="56" t="s">
        <v>12120</v>
      </c>
      <c r="E37" s="56" t="s">
        <v>11968</v>
      </c>
      <c r="F37" s="57">
        <v>43475</v>
      </c>
      <c r="G37" s="50" t="s">
        <v>3479</v>
      </c>
      <c r="H37" s="50" t="s">
        <v>6541</v>
      </c>
      <c r="I37" s="50" t="s">
        <v>2746</v>
      </c>
      <c r="J37" s="50" t="s">
        <v>12121</v>
      </c>
      <c r="K37" s="52" t="s">
        <v>23</v>
      </c>
      <c r="L37" s="52" t="s">
        <v>24</v>
      </c>
      <c r="M37" s="52" t="s">
        <v>12005</v>
      </c>
      <c r="N37" s="50"/>
    </row>
    <row r="38" spans="1:14" ht="35.25" customHeight="1" x14ac:dyDescent="0.25">
      <c r="A38" s="50">
        <v>37</v>
      </c>
      <c r="B38" s="57">
        <v>43480</v>
      </c>
      <c r="C38" s="55" t="s">
        <v>12122</v>
      </c>
      <c r="D38" s="56" t="s">
        <v>12123</v>
      </c>
      <c r="E38" s="56" t="s">
        <v>11968</v>
      </c>
      <c r="F38" s="57">
        <v>43475</v>
      </c>
      <c r="G38" s="50" t="s">
        <v>9377</v>
      </c>
      <c r="H38" s="50" t="s">
        <v>5536</v>
      </c>
      <c r="I38" s="50" t="s">
        <v>4237</v>
      </c>
      <c r="J38" s="50" t="s">
        <v>12124</v>
      </c>
      <c r="K38" s="52" t="s">
        <v>36</v>
      </c>
      <c r="L38" s="52" t="s">
        <v>24</v>
      </c>
      <c r="M38" s="52" t="s">
        <v>12005</v>
      </c>
      <c r="N38" s="50"/>
    </row>
    <row r="39" spans="1:14" ht="35.25" customHeight="1" x14ac:dyDescent="0.25">
      <c r="A39" s="50">
        <v>38</v>
      </c>
      <c r="B39" s="57">
        <v>43476</v>
      </c>
      <c r="C39" s="55" t="s">
        <v>12125</v>
      </c>
      <c r="D39" s="56" t="s">
        <v>12126</v>
      </c>
      <c r="E39" s="56" t="s">
        <v>11968</v>
      </c>
      <c r="F39" s="57">
        <v>43475</v>
      </c>
      <c r="G39" s="50" t="s">
        <v>12127</v>
      </c>
      <c r="H39" s="50" t="s">
        <v>5536</v>
      </c>
      <c r="I39" s="50" t="s">
        <v>12128</v>
      </c>
      <c r="J39" s="50" t="s">
        <v>12129</v>
      </c>
      <c r="K39" s="52" t="s">
        <v>3698</v>
      </c>
      <c r="L39" s="52" t="s">
        <v>24</v>
      </c>
      <c r="M39" s="52" t="s">
        <v>12005</v>
      </c>
      <c r="N39" s="50"/>
    </row>
    <row r="40" spans="1:14" ht="35.25" customHeight="1" x14ac:dyDescent="0.25">
      <c r="A40" s="50">
        <v>39</v>
      </c>
      <c r="B40" s="57">
        <v>43480</v>
      </c>
      <c r="C40" s="55" t="s">
        <v>12130</v>
      </c>
      <c r="D40" s="56" t="s">
        <v>12131</v>
      </c>
      <c r="E40" s="56" t="s">
        <v>11968</v>
      </c>
      <c r="F40" s="57">
        <v>43475</v>
      </c>
      <c r="G40" s="50" t="s">
        <v>1065</v>
      </c>
      <c r="H40" s="50" t="s">
        <v>5536</v>
      </c>
      <c r="I40" s="50" t="s">
        <v>4237</v>
      </c>
      <c r="J40" s="50" t="s">
        <v>12132</v>
      </c>
      <c r="K40" s="52" t="s">
        <v>3698</v>
      </c>
      <c r="L40" s="52" t="s">
        <v>24</v>
      </c>
      <c r="M40" s="52" t="s">
        <v>12005</v>
      </c>
      <c r="N40" s="50"/>
    </row>
    <row r="41" spans="1:14" ht="35.25" customHeight="1" x14ac:dyDescent="0.25">
      <c r="A41" s="50">
        <v>40</v>
      </c>
      <c r="B41" s="57">
        <v>43482</v>
      </c>
      <c r="C41" s="55" t="s">
        <v>12133</v>
      </c>
      <c r="D41" s="56" t="s">
        <v>12134</v>
      </c>
      <c r="E41" s="56" t="s">
        <v>11968</v>
      </c>
      <c r="F41" s="57">
        <v>43475</v>
      </c>
      <c r="G41" s="50" t="s">
        <v>9377</v>
      </c>
      <c r="H41" s="50" t="s">
        <v>5536</v>
      </c>
      <c r="I41" s="50" t="s">
        <v>4237</v>
      </c>
      <c r="J41" s="50" t="s">
        <v>12135</v>
      </c>
      <c r="K41" s="52" t="s">
        <v>36</v>
      </c>
      <c r="L41" s="52" t="s">
        <v>24</v>
      </c>
      <c r="M41" s="52" t="s">
        <v>12005</v>
      </c>
      <c r="N41" s="50"/>
    </row>
    <row r="42" spans="1:14" ht="35.25" customHeight="1" x14ac:dyDescent="0.25">
      <c r="A42" s="50">
        <v>41</v>
      </c>
      <c r="B42" s="58" t="s">
        <v>20</v>
      </c>
      <c r="C42" s="55" t="s">
        <v>12136</v>
      </c>
      <c r="D42" s="56" t="s">
        <v>12137</v>
      </c>
      <c r="E42" s="56" t="s">
        <v>11968</v>
      </c>
      <c r="F42" s="57">
        <v>43475</v>
      </c>
      <c r="G42" s="50" t="s">
        <v>1302</v>
      </c>
      <c r="H42" s="50" t="s">
        <v>12031</v>
      </c>
      <c r="I42" s="50" t="s">
        <v>179</v>
      </c>
      <c r="J42" s="50" t="s">
        <v>12138</v>
      </c>
      <c r="K42" s="52" t="s">
        <v>23</v>
      </c>
      <c r="L42" s="52" t="s">
        <v>24</v>
      </c>
      <c r="M42" s="52" t="s">
        <v>11988</v>
      </c>
      <c r="N42" s="50"/>
    </row>
    <row r="43" spans="1:14" ht="35.25" customHeight="1" x14ac:dyDescent="0.25">
      <c r="A43" s="50">
        <v>42</v>
      </c>
      <c r="B43" s="57">
        <v>43489</v>
      </c>
      <c r="C43" s="55" t="s">
        <v>12139</v>
      </c>
      <c r="D43" s="56" t="s">
        <v>12140</v>
      </c>
      <c r="E43" s="56" t="s">
        <v>11968</v>
      </c>
      <c r="F43" s="57">
        <v>43475</v>
      </c>
      <c r="G43" s="50" t="s">
        <v>3395</v>
      </c>
      <c r="H43" s="50" t="s">
        <v>6541</v>
      </c>
      <c r="I43" s="50" t="s">
        <v>2746</v>
      </c>
      <c r="J43" s="50" t="s">
        <v>12141</v>
      </c>
      <c r="K43" s="52" t="s">
        <v>23</v>
      </c>
      <c r="L43" s="52" t="s">
        <v>24</v>
      </c>
      <c r="M43" s="52" t="s">
        <v>12005</v>
      </c>
      <c r="N43" s="50"/>
    </row>
    <row r="44" spans="1:14" ht="35.25" customHeight="1" x14ac:dyDescent="0.25">
      <c r="A44" s="50">
        <v>43</v>
      </c>
      <c r="B44" s="58" t="s">
        <v>20</v>
      </c>
      <c r="C44" s="55" t="s">
        <v>12142</v>
      </c>
      <c r="D44" s="56" t="s">
        <v>12143</v>
      </c>
      <c r="E44" s="56" t="s">
        <v>11968</v>
      </c>
      <c r="F44" s="57">
        <v>43475</v>
      </c>
      <c r="G44" s="50" t="s">
        <v>3950</v>
      </c>
      <c r="H44" s="50" t="s">
        <v>12144</v>
      </c>
      <c r="I44" s="50" t="s">
        <v>179</v>
      </c>
      <c r="J44" s="50" t="s">
        <v>12145</v>
      </c>
      <c r="K44" s="52" t="s">
        <v>23</v>
      </c>
      <c r="L44" s="52" t="s">
        <v>24</v>
      </c>
      <c r="M44" s="52" t="s">
        <v>11988</v>
      </c>
      <c r="N44" s="50"/>
    </row>
    <row r="45" spans="1:14" ht="35.25" customHeight="1" x14ac:dyDescent="0.25">
      <c r="A45" s="50">
        <v>44</v>
      </c>
      <c r="B45" s="58" t="s">
        <v>20</v>
      </c>
      <c r="C45" s="55" t="s">
        <v>12146</v>
      </c>
      <c r="D45" s="56" t="s">
        <v>12147</v>
      </c>
      <c r="E45" s="56" t="s">
        <v>11968</v>
      </c>
      <c r="F45" s="57">
        <v>43475</v>
      </c>
      <c r="G45" s="50" t="s">
        <v>4827</v>
      </c>
      <c r="H45" s="50" t="s">
        <v>12031</v>
      </c>
      <c r="I45" s="50" t="s">
        <v>179</v>
      </c>
      <c r="J45" s="50" t="s">
        <v>12148</v>
      </c>
      <c r="K45" s="52" t="s">
        <v>23</v>
      </c>
      <c r="L45" s="52" t="s">
        <v>24</v>
      </c>
      <c r="M45" s="52" t="s">
        <v>11988</v>
      </c>
      <c r="N45" s="50"/>
    </row>
    <row r="46" spans="1:14" ht="35.25" customHeight="1" x14ac:dyDescent="0.25">
      <c r="A46" s="50">
        <v>45</v>
      </c>
      <c r="B46" s="57">
        <v>43475</v>
      </c>
      <c r="C46" s="55" t="s">
        <v>12149</v>
      </c>
      <c r="D46" s="56" t="s">
        <v>12150</v>
      </c>
      <c r="E46" s="56" t="s">
        <v>11968</v>
      </c>
      <c r="F46" s="57">
        <v>43479</v>
      </c>
      <c r="G46" s="50" t="s">
        <v>3858</v>
      </c>
      <c r="H46" s="50" t="s">
        <v>191</v>
      </c>
      <c r="I46" s="50" t="s">
        <v>5442</v>
      </c>
      <c r="J46" s="50" t="s">
        <v>12151</v>
      </c>
      <c r="K46" s="52" t="s">
        <v>23</v>
      </c>
      <c r="L46" s="52" t="s">
        <v>24</v>
      </c>
      <c r="M46" s="52" t="s">
        <v>12010</v>
      </c>
      <c r="N46" s="50"/>
    </row>
    <row r="47" spans="1:14" ht="35.25" customHeight="1" x14ac:dyDescent="0.25">
      <c r="A47" s="50">
        <v>46</v>
      </c>
      <c r="B47" s="58" t="s">
        <v>20</v>
      </c>
      <c r="C47" s="55" t="s">
        <v>12152</v>
      </c>
      <c r="D47" s="56" t="s">
        <v>12153</v>
      </c>
      <c r="E47" s="56" t="s">
        <v>11968</v>
      </c>
      <c r="F47" s="57">
        <v>43479</v>
      </c>
      <c r="G47" s="50" t="s">
        <v>12154</v>
      </c>
      <c r="H47" s="50" t="s">
        <v>6867</v>
      </c>
      <c r="I47" s="50" t="s">
        <v>11158</v>
      </c>
      <c r="J47" s="50" t="s">
        <v>12155</v>
      </c>
      <c r="K47" s="52" t="s">
        <v>23</v>
      </c>
      <c r="L47" s="52" t="s">
        <v>24</v>
      </c>
      <c r="M47" s="52" t="s">
        <v>11988</v>
      </c>
      <c r="N47" s="50"/>
    </row>
    <row r="48" spans="1:14" ht="35.25" customHeight="1" x14ac:dyDescent="0.25">
      <c r="A48" s="50">
        <v>47</v>
      </c>
      <c r="B48" s="58" t="s">
        <v>20</v>
      </c>
      <c r="C48" s="55" t="s">
        <v>12156</v>
      </c>
      <c r="D48" s="56" t="s">
        <v>11355</v>
      </c>
      <c r="E48" s="56" t="s">
        <v>11968</v>
      </c>
      <c r="F48" s="57">
        <v>43479</v>
      </c>
      <c r="G48" s="50" t="s">
        <v>12157</v>
      </c>
      <c r="H48" s="50" t="s">
        <v>6867</v>
      </c>
      <c r="I48" s="50" t="s">
        <v>11158</v>
      </c>
      <c r="J48" s="50" t="s">
        <v>12158</v>
      </c>
      <c r="K48" s="52" t="s">
        <v>23</v>
      </c>
      <c r="L48" s="52" t="s">
        <v>24</v>
      </c>
      <c r="M48" s="52" t="s">
        <v>11988</v>
      </c>
      <c r="N48" s="50"/>
    </row>
    <row r="49" spans="1:14" ht="35.25" customHeight="1" x14ac:dyDescent="0.25">
      <c r="A49" s="50">
        <v>48</v>
      </c>
      <c r="B49" s="58" t="s">
        <v>20</v>
      </c>
      <c r="C49" s="55" t="s">
        <v>12159</v>
      </c>
      <c r="D49" s="56" t="s">
        <v>12160</v>
      </c>
      <c r="E49" s="56" t="s">
        <v>11968</v>
      </c>
      <c r="F49" s="57">
        <v>43479</v>
      </c>
      <c r="G49" s="50" t="s">
        <v>12161</v>
      </c>
      <c r="H49" s="50" t="s">
        <v>6867</v>
      </c>
      <c r="I49" s="50" t="s">
        <v>12162</v>
      </c>
      <c r="J49" s="50" t="s">
        <v>12163</v>
      </c>
      <c r="K49" s="52" t="s">
        <v>23</v>
      </c>
      <c r="L49" s="52" t="s">
        <v>24</v>
      </c>
      <c r="M49" s="52" t="s">
        <v>11988</v>
      </c>
      <c r="N49" s="50"/>
    </row>
    <row r="50" spans="1:14" ht="35.25" customHeight="1" x14ac:dyDescent="0.25">
      <c r="A50" s="50">
        <v>49</v>
      </c>
      <c r="B50" s="58" t="s">
        <v>20</v>
      </c>
      <c r="C50" s="55" t="s">
        <v>12164</v>
      </c>
      <c r="D50" s="56" t="s">
        <v>11355</v>
      </c>
      <c r="E50" s="56" t="s">
        <v>11968</v>
      </c>
      <c r="F50" s="57">
        <v>43479</v>
      </c>
      <c r="G50" s="50" t="s">
        <v>12165</v>
      </c>
      <c r="H50" s="50" t="s">
        <v>6867</v>
      </c>
      <c r="I50" s="50" t="s">
        <v>11158</v>
      </c>
      <c r="J50" s="50" t="s">
        <v>12166</v>
      </c>
      <c r="K50" s="52" t="s">
        <v>23</v>
      </c>
      <c r="L50" s="52" t="s">
        <v>24</v>
      </c>
      <c r="M50" s="52" t="s">
        <v>11988</v>
      </c>
      <c r="N50" s="50"/>
    </row>
    <row r="51" spans="1:14" ht="35.25" customHeight="1" x14ac:dyDescent="0.25">
      <c r="A51" s="50">
        <v>50</v>
      </c>
      <c r="B51" s="57">
        <v>43479</v>
      </c>
      <c r="C51" s="55" t="s">
        <v>12167</v>
      </c>
      <c r="D51" s="56" t="s">
        <v>12168</v>
      </c>
      <c r="E51" s="56" t="s">
        <v>11968</v>
      </c>
      <c r="F51" s="57">
        <v>43479</v>
      </c>
      <c r="G51" s="50" t="s">
        <v>12169</v>
      </c>
      <c r="H51" s="50" t="s">
        <v>5227</v>
      </c>
      <c r="I51" s="50" t="s">
        <v>78</v>
      </c>
      <c r="J51" s="50" t="s">
        <v>12170</v>
      </c>
      <c r="K51" s="52" t="s">
        <v>36</v>
      </c>
      <c r="L51" s="52" t="s">
        <v>24</v>
      </c>
      <c r="M51" s="52" t="s">
        <v>12005</v>
      </c>
      <c r="N51" s="50"/>
    </row>
    <row r="52" spans="1:14" ht="35.25" customHeight="1" x14ac:dyDescent="0.25">
      <c r="A52" s="50">
        <v>51</v>
      </c>
      <c r="B52" s="57">
        <v>43489</v>
      </c>
      <c r="C52" s="55" t="s">
        <v>12171</v>
      </c>
      <c r="D52" s="56" t="s">
        <v>12172</v>
      </c>
      <c r="E52" s="56" t="s">
        <v>11968</v>
      </c>
      <c r="F52" s="57">
        <v>43479</v>
      </c>
      <c r="G52" s="50" t="s">
        <v>40</v>
      </c>
      <c r="H52" s="50" t="s">
        <v>12173</v>
      </c>
      <c r="I52" s="50" t="s">
        <v>161</v>
      </c>
      <c r="J52" s="50" t="s">
        <v>12174</v>
      </c>
      <c r="K52" s="52" t="s">
        <v>23</v>
      </c>
      <c r="L52" s="52" t="s">
        <v>24</v>
      </c>
      <c r="M52" s="52" t="s">
        <v>12005</v>
      </c>
      <c r="N52" s="50"/>
    </row>
    <row r="53" spans="1:14" ht="35.25" customHeight="1" x14ac:dyDescent="0.25">
      <c r="A53" s="50">
        <v>52</v>
      </c>
      <c r="B53" s="58" t="s">
        <v>20</v>
      </c>
      <c r="C53" s="55" t="s">
        <v>12175</v>
      </c>
      <c r="D53" s="56" t="s">
        <v>12176</v>
      </c>
      <c r="E53" s="56" t="s">
        <v>11968</v>
      </c>
      <c r="F53" s="57">
        <v>43479</v>
      </c>
      <c r="G53" s="50" t="s">
        <v>84</v>
      </c>
      <c r="H53" s="50" t="s">
        <v>179</v>
      </c>
      <c r="I53" s="50" t="s">
        <v>12177</v>
      </c>
      <c r="J53" s="50" t="s">
        <v>12178</v>
      </c>
      <c r="K53" s="52" t="s">
        <v>23</v>
      </c>
      <c r="L53" s="52" t="s">
        <v>24</v>
      </c>
      <c r="M53" s="52" t="s">
        <v>11988</v>
      </c>
      <c r="N53" s="50"/>
    </row>
    <row r="54" spans="1:14" ht="35.25" customHeight="1" x14ac:dyDescent="0.25">
      <c r="A54" s="50">
        <v>53</v>
      </c>
      <c r="B54" s="57">
        <v>43479</v>
      </c>
      <c r="C54" s="55" t="s">
        <v>12179</v>
      </c>
      <c r="D54" s="56" t="s">
        <v>12180</v>
      </c>
      <c r="E54" s="56" t="s">
        <v>11968</v>
      </c>
      <c r="F54" s="57">
        <v>43479</v>
      </c>
      <c r="G54" s="50" t="s">
        <v>12181</v>
      </c>
      <c r="H54" s="50" t="s">
        <v>5536</v>
      </c>
      <c r="I54" s="50" t="s">
        <v>4237</v>
      </c>
      <c r="J54" s="50" t="s">
        <v>12182</v>
      </c>
      <c r="K54" s="52" t="s">
        <v>36</v>
      </c>
      <c r="L54" s="52" t="s">
        <v>24</v>
      </c>
      <c r="M54" s="52" t="s">
        <v>12005</v>
      </c>
      <c r="N54" s="50"/>
    </row>
    <row r="55" spans="1:14" ht="35.25" customHeight="1" x14ac:dyDescent="0.25">
      <c r="A55" s="50">
        <v>54</v>
      </c>
      <c r="B55" s="57">
        <v>43479</v>
      </c>
      <c r="C55" s="55" t="s">
        <v>12183</v>
      </c>
      <c r="D55" s="56" t="s">
        <v>12184</v>
      </c>
      <c r="E55" s="56" t="s">
        <v>11968</v>
      </c>
      <c r="F55" s="57">
        <v>43479</v>
      </c>
      <c r="G55" s="50" t="s">
        <v>12185</v>
      </c>
      <c r="H55" s="50" t="s">
        <v>5227</v>
      </c>
      <c r="I55" s="50" t="s">
        <v>78</v>
      </c>
      <c r="J55" s="50" t="s">
        <v>12186</v>
      </c>
      <c r="K55" s="52" t="s">
        <v>3698</v>
      </c>
      <c r="L55" s="52" t="s">
        <v>24</v>
      </c>
      <c r="M55" s="52" t="s">
        <v>12005</v>
      </c>
      <c r="N55" s="50"/>
    </row>
    <row r="56" spans="1:14" ht="35.25" customHeight="1" x14ac:dyDescent="0.25">
      <c r="A56" s="50">
        <v>55</v>
      </c>
      <c r="B56" s="57">
        <v>43481</v>
      </c>
      <c r="C56" s="55" t="s">
        <v>12187</v>
      </c>
      <c r="D56" s="56" t="s">
        <v>12188</v>
      </c>
      <c r="E56" s="56" t="s">
        <v>11968</v>
      </c>
      <c r="F56" s="57">
        <v>43481</v>
      </c>
      <c r="G56" s="50" t="s">
        <v>12189</v>
      </c>
      <c r="H56" s="50" t="s">
        <v>5536</v>
      </c>
      <c r="I56" s="50" t="s">
        <v>12128</v>
      </c>
      <c r="J56" s="50" t="s">
        <v>12190</v>
      </c>
      <c r="K56" s="52" t="s">
        <v>3698</v>
      </c>
      <c r="L56" s="52" t="s">
        <v>24</v>
      </c>
      <c r="M56" s="52" t="s">
        <v>12005</v>
      </c>
      <c r="N56" s="50"/>
    </row>
    <row r="57" spans="1:14" ht="35.25" customHeight="1" x14ac:dyDescent="0.25">
      <c r="A57" s="50">
        <v>56</v>
      </c>
      <c r="B57" s="57">
        <v>43481</v>
      </c>
      <c r="C57" s="55" t="s">
        <v>12191</v>
      </c>
      <c r="D57" s="56" t="s">
        <v>12192</v>
      </c>
      <c r="E57" s="56" t="s">
        <v>11968</v>
      </c>
      <c r="F57" s="57">
        <v>43481</v>
      </c>
      <c r="G57" s="50" t="s">
        <v>12193</v>
      </c>
      <c r="H57" s="50" t="s">
        <v>5536</v>
      </c>
      <c r="I57" s="50" t="s">
        <v>4237</v>
      </c>
      <c r="J57" s="50" t="s">
        <v>12194</v>
      </c>
      <c r="K57" s="52" t="s">
        <v>36</v>
      </c>
      <c r="L57" s="52" t="s">
        <v>24</v>
      </c>
      <c r="M57" s="52" t="s">
        <v>12005</v>
      </c>
      <c r="N57" s="50"/>
    </row>
    <row r="58" spans="1:14" ht="35.25" customHeight="1" x14ac:dyDescent="0.25">
      <c r="A58" s="50">
        <v>57</v>
      </c>
      <c r="B58" s="58" t="s">
        <v>20</v>
      </c>
      <c r="C58" s="55" t="s">
        <v>12195</v>
      </c>
      <c r="D58" s="56" t="s">
        <v>12196</v>
      </c>
      <c r="E58" s="56" t="s">
        <v>11968</v>
      </c>
      <c r="F58" s="57">
        <v>43482</v>
      </c>
      <c r="G58" s="50" t="s">
        <v>8915</v>
      </c>
      <c r="H58" s="50" t="s">
        <v>5536</v>
      </c>
      <c r="I58" s="50" t="s">
        <v>12197</v>
      </c>
      <c r="J58" s="50" t="s">
        <v>12198</v>
      </c>
      <c r="K58" s="52" t="s">
        <v>3698</v>
      </c>
      <c r="L58" s="52" t="s">
        <v>24</v>
      </c>
      <c r="M58" s="52" t="s">
        <v>11988</v>
      </c>
      <c r="N58" s="50"/>
    </row>
    <row r="59" spans="1:14" ht="35.25" customHeight="1" x14ac:dyDescent="0.25">
      <c r="A59" s="50">
        <v>58</v>
      </c>
      <c r="B59" s="57">
        <v>43502</v>
      </c>
      <c r="C59" s="55" t="s">
        <v>12199</v>
      </c>
      <c r="D59" s="56" t="s">
        <v>12200</v>
      </c>
      <c r="E59" s="56" t="s">
        <v>11968</v>
      </c>
      <c r="F59" s="57">
        <v>43482</v>
      </c>
      <c r="G59" s="50" t="s">
        <v>12201</v>
      </c>
      <c r="H59" s="50" t="s">
        <v>6541</v>
      </c>
      <c r="I59" s="50" t="s">
        <v>2746</v>
      </c>
      <c r="J59" s="50" t="s">
        <v>12202</v>
      </c>
      <c r="K59" s="52" t="s">
        <v>23</v>
      </c>
      <c r="L59" s="52" t="s">
        <v>24</v>
      </c>
      <c r="M59" s="52" t="s">
        <v>12005</v>
      </c>
      <c r="N59" s="50"/>
    </row>
    <row r="60" spans="1:14" ht="35.25" customHeight="1" x14ac:dyDescent="0.25">
      <c r="A60" s="50">
        <v>59</v>
      </c>
      <c r="B60" s="57">
        <v>43319</v>
      </c>
      <c r="C60" s="55" t="s">
        <v>12203</v>
      </c>
      <c r="D60" s="56" t="s">
        <v>12204</v>
      </c>
      <c r="E60" s="56" t="s">
        <v>11968</v>
      </c>
      <c r="F60" s="57">
        <v>43482</v>
      </c>
      <c r="G60" s="50" t="s">
        <v>12205</v>
      </c>
      <c r="H60" s="50" t="s">
        <v>5536</v>
      </c>
      <c r="I60" s="50" t="s">
        <v>4237</v>
      </c>
      <c r="J60" s="50" t="s">
        <v>12206</v>
      </c>
      <c r="K60" s="52" t="s">
        <v>36</v>
      </c>
      <c r="L60" s="52" t="s">
        <v>24</v>
      </c>
      <c r="M60" s="52" t="s">
        <v>12010</v>
      </c>
      <c r="N60" s="50"/>
    </row>
    <row r="61" spans="1:14" ht="35.25" customHeight="1" x14ac:dyDescent="0.25">
      <c r="A61" s="50">
        <v>60</v>
      </c>
      <c r="B61" s="57">
        <v>43502</v>
      </c>
      <c r="C61" s="55" t="s">
        <v>12207</v>
      </c>
      <c r="D61" s="56" t="s">
        <v>12208</v>
      </c>
      <c r="E61" s="56" t="s">
        <v>11968</v>
      </c>
      <c r="F61" s="57">
        <v>43483</v>
      </c>
      <c r="G61" s="50" t="s">
        <v>4230</v>
      </c>
      <c r="H61" s="50" t="s">
        <v>6541</v>
      </c>
      <c r="I61" s="50" t="s">
        <v>2746</v>
      </c>
      <c r="J61" s="50" t="s">
        <v>12209</v>
      </c>
      <c r="K61" s="52" t="s">
        <v>23</v>
      </c>
      <c r="L61" s="52" t="s">
        <v>24</v>
      </c>
      <c r="M61" s="52" t="s">
        <v>12005</v>
      </c>
      <c r="N61" s="50"/>
    </row>
    <row r="62" spans="1:14" ht="35.25" customHeight="1" x14ac:dyDescent="0.25">
      <c r="A62" s="50">
        <v>61</v>
      </c>
      <c r="B62" s="57">
        <v>43493</v>
      </c>
      <c r="C62" s="55" t="s">
        <v>12210</v>
      </c>
      <c r="D62" s="56" t="s">
        <v>12211</v>
      </c>
      <c r="E62" s="56" t="s">
        <v>11968</v>
      </c>
      <c r="F62" s="57">
        <v>43483</v>
      </c>
      <c r="G62" s="50" t="s">
        <v>4599</v>
      </c>
      <c r="H62" s="50" t="s">
        <v>6541</v>
      </c>
      <c r="I62" s="50" t="s">
        <v>2746</v>
      </c>
      <c r="J62" s="50" t="s">
        <v>12212</v>
      </c>
      <c r="K62" s="52" t="s">
        <v>23</v>
      </c>
      <c r="L62" s="52" t="s">
        <v>24</v>
      </c>
      <c r="M62" s="52" t="s">
        <v>12005</v>
      </c>
      <c r="N62" s="50"/>
    </row>
    <row r="63" spans="1:14" ht="35.25" customHeight="1" x14ac:dyDescent="0.25">
      <c r="A63" s="50">
        <v>62</v>
      </c>
      <c r="B63" s="57">
        <v>43480</v>
      </c>
      <c r="C63" s="55" t="s">
        <v>12213</v>
      </c>
      <c r="D63" s="56" t="s">
        <v>12214</v>
      </c>
      <c r="E63" s="56" t="s">
        <v>11968</v>
      </c>
      <c r="F63" s="57">
        <v>43483</v>
      </c>
      <c r="G63" s="50" t="s">
        <v>12215</v>
      </c>
      <c r="H63" s="50" t="s">
        <v>191</v>
      </c>
      <c r="I63" s="50" t="s">
        <v>5442</v>
      </c>
      <c r="J63" s="50" t="s">
        <v>12216</v>
      </c>
      <c r="K63" s="52" t="s">
        <v>23</v>
      </c>
      <c r="L63" s="52" t="s">
        <v>24</v>
      </c>
      <c r="M63" s="52" t="s">
        <v>12010</v>
      </c>
      <c r="N63" s="50"/>
    </row>
    <row r="64" spans="1:14" ht="35.25" customHeight="1" x14ac:dyDescent="0.25">
      <c r="A64" s="50">
        <v>63</v>
      </c>
      <c r="B64" s="58" t="s">
        <v>20</v>
      </c>
      <c r="C64" s="55" t="s">
        <v>12217</v>
      </c>
      <c r="D64" s="56" t="s">
        <v>4267</v>
      </c>
      <c r="E64" s="56" t="s">
        <v>11968</v>
      </c>
      <c r="F64" s="57">
        <v>43483</v>
      </c>
      <c r="G64" s="51" t="s">
        <v>20</v>
      </c>
      <c r="H64" s="50" t="s">
        <v>179</v>
      </c>
      <c r="I64" s="50" t="s">
        <v>12218</v>
      </c>
      <c r="J64" s="50" t="s">
        <v>12219</v>
      </c>
      <c r="K64" s="52" t="s">
        <v>3698</v>
      </c>
      <c r="L64" s="50" t="s">
        <v>12220</v>
      </c>
      <c r="M64" s="52" t="s">
        <v>11988</v>
      </c>
      <c r="N64" s="50"/>
    </row>
    <row r="65" spans="1:14" ht="35.25" customHeight="1" x14ac:dyDescent="0.25">
      <c r="A65" s="50">
        <v>64</v>
      </c>
      <c r="B65" s="57">
        <v>43509</v>
      </c>
      <c r="C65" s="55" t="s">
        <v>12221</v>
      </c>
      <c r="D65" s="56" t="s">
        <v>12222</v>
      </c>
      <c r="E65" s="56" t="s">
        <v>11968</v>
      </c>
      <c r="F65" s="57">
        <v>43486</v>
      </c>
      <c r="G65" s="50" t="s">
        <v>4181</v>
      </c>
      <c r="H65" s="50" t="s">
        <v>6541</v>
      </c>
      <c r="I65" s="50" t="s">
        <v>2746</v>
      </c>
      <c r="J65" s="50" t="s">
        <v>12223</v>
      </c>
      <c r="K65" s="52" t="s">
        <v>23</v>
      </c>
      <c r="L65" s="52" t="s">
        <v>24</v>
      </c>
      <c r="M65" s="52" t="s">
        <v>12005</v>
      </c>
      <c r="N65" s="50"/>
    </row>
    <row r="66" spans="1:14" ht="35.25" customHeight="1" x14ac:dyDescent="0.25">
      <c r="A66" s="50">
        <v>65</v>
      </c>
      <c r="B66" s="57">
        <v>43504</v>
      </c>
      <c r="C66" s="55" t="s">
        <v>12224</v>
      </c>
      <c r="D66" s="56" t="s">
        <v>12225</v>
      </c>
      <c r="E66" s="56" t="s">
        <v>11968</v>
      </c>
      <c r="F66" s="57">
        <v>43486</v>
      </c>
      <c r="G66" s="50" t="s">
        <v>3743</v>
      </c>
      <c r="H66" s="50" t="s">
        <v>6541</v>
      </c>
      <c r="I66" s="50" t="s">
        <v>2746</v>
      </c>
      <c r="J66" s="50" t="s">
        <v>12226</v>
      </c>
      <c r="K66" s="52" t="s">
        <v>23</v>
      </c>
      <c r="L66" s="52" t="s">
        <v>24</v>
      </c>
      <c r="M66" s="52" t="s">
        <v>12005</v>
      </c>
      <c r="N66" s="50"/>
    </row>
    <row r="67" spans="1:14" ht="35.25" customHeight="1" x14ac:dyDescent="0.25">
      <c r="A67" s="50">
        <v>66</v>
      </c>
      <c r="B67" s="57">
        <v>43504</v>
      </c>
      <c r="C67" s="55" t="s">
        <v>12227</v>
      </c>
      <c r="D67" s="56" t="s">
        <v>12228</v>
      </c>
      <c r="E67" s="56" t="s">
        <v>11968</v>
      </c>
      <c r="F67" s="57">
        <v>43486</v>
      </c>
      <c r="G67" s="50" t="s">
        <v>4243</v>
      </c>
      <c r="H67" s="50" t="s">
        <v>6541</v>
      </c>
      <c r="I67" s="50" t="s">
        <v>2746</v>
      </c>
      <c r="J67" s="50" t="s">
        <v>12229</v>
      </c>
      <c r="K67" s="52" t="s">
        <v>23</v>
      </c>
      <c r="L67" s="52" t="s">
        <v>24</v>
      </c>
      <c r="M67" s="52" t="s">
        <v>12005</v>
      </c>
      <c r="N67" s="50"/>
    </row>
    <row r="68" spans="1:14" ht="35.25" customHeight="1" x14ac:dyDescent="0.25">
      <c r="A68" s="50">
        <v>67</v>
      </c>
      <c r="B68" s="57">
        <v>43487</v>
      </c>
      <c r="C68" s="55" t="s">
        <v>12230</v>
      </c>
      <c r="D68" s="56" t="s">
        <v>12231</v>
      </c>
      <c r="E68" s="56" t="s">
        <v>11968</v>
      </c>
      <c r="F68" s="57">
        <v>43486</v>
      </c>
      <c r="G68" s="50" t="s">
        <v>6715</v>
      </c>
      <c r="H68" s="50" t="s">
        <v>12232</v>
      </c>
      <c r="I68" s="50" t="s">
        <v>12233</v>
      </c>
      <c r="J68" s="50" t="s">
        <v>12234</v>
      </c>
      <c r="K68" s="52" t="s">
        <v>36</v>
      </c>
      <c r="L68" s="52" t="s">
        <v>24</v>
      </c>
      <c r="M68" s="52" t="s">
        <v>12005</v>
      </c>
      <c r="N68" s="50"/>
    </row>
    <row r="69" spans="1:14" ht="35.25" customHeight="1" x14ac:dyDescent="0.25">
      <c r="A69" s="50">
        <v>68</v>
      </c>
      <c r="B69" s="57">
        <v>43532</v>
      </c>
      <c r="C69" s="55" t="s">
        <v>12235</v>
      </c>
      <c r="D69" s="56" t="s">
        <v>12236</v>
      </c>
      <c r="E69" s="56" t="s">
        <v>11968</v>
      </c>
      <c r="F69" s="57">
        <v>43486</v>
      </c>
      <c r="G69" s="50" t="s">
        <v>5514</v>
      </c>
      <c r="H69" s="50" t="s">
        <v>191</v>
      </c>
      <c r="I69" s="50" t="s">
        <v>5442</v>
      </c>
      <c r="J69" s="50" t="s">
        <v>12237</v>
      </c>
      <c r="K69" s="52" t="s">
        <v>23</v>
      </c>
      <c r="L69" s="52" t="s">
        <v>24</v>
      </c>
      <c r="M69" s="52" t="s">
        <v>12005</v>
      </c>
      <c r="N69" s="50"/>
    </row>
    <row r="70" spans="1:14" ht="35.25" customHeight="1" x14ac:dyDescent="0.25">
      <c r="A70" s="50">
        <v>69</v>
      </c>
      <c r="B70" s="57">
        <v>43523</v>
      </c>
      <c r="C70" s="55" t="s">
        <v>12238</v>
      </c>
      <c r="D70" s="56" t="s">
        <v>12239</v>
      </c>
      <c r="E70" s="56" t="s">
        <v>11968</v>
      </c>
      <c r="F70" s="57">
        <v>43486</v>
      </c>
      <c r="G70" s="50" t="s">
        <v>12240</v>
      </c>
      <c r="H70" s="50" t="s">
        <v>191</v>
      </c>
      <c r="I70" s="50" t="s">
        <v>5442</v>
      </c>
      <c r="J70" s="50" t="s">
        <v>12241</v>
      </c>
      <c r="K70" s="52" t="s">
        <v>23</v>
      </c>
      <c r="L70" s="52" t="s">
        <v>24</v>
      </c>
      <c r="M70" s="52" t="s">
        <v>12005</v>
      </c>
      <c r="N70" s="50"/>
    </row>
    <row r="71" spans="1:14" ht="35.25" customHeight="1" x14ac:dyDescent="0.25">
      <c r="A71" s="50">
        <v>70</v>
      </c>
      <c r="B71" s="58" t="s">
        <v>20</v>
      </c>
      <c r="C71" s="55" t="s">
        <v>12242</v>
      </c>
      <c r="D71" s="56" t="s">
        <v>12243</v>
      </c>
      <c r="E71" s="56" t="s">
        <v>11968</v>
      </c>
      <c r="F71" s="57">
        <v>43487</v>
      </c>
      <c r="G71" s="50" t="s">
        <v>12244</v>
      </c>
      <c r="H71" s="50" t="s">
        <v>179</v>
      </c>
      <c r="I71" s="50" t="s">
        <v>9297</v>
      </c>
      <c r="J71" s="50" t="s">
        <v>12245</v>
      </c>
      <c r="K71" s="52" t="s">
        <v>36</v>
      </c>
      <c r="L71" s="52" t="s">
        <v>24</v>
      </c>
      <c r="M71" s="52" t="s">
        <v>11988</v>
      </c>
      <c r="N71" s="50"/>
    </row>
    <row r="72" spans="1:14" ht="35.25" customHeight="1" x14ac:dyDescent="0.25">
      <c r="A72" s="50">
        <v>71</v>
      </c>
      <c r="B72" s="57">
        <v>43509</v>
      </c>
      <c r="C72" s="55" t="s">
        <v>12246</v>
      </c>
      <c r="D72" s="56" t="s">
        <v>12247</v>
      </c>
      <c r="E72" s="56" t="s">
        <v>11968</v>
      </c>
      <c r="F72" s="57">
        <v>43487</v>
      </c>
      <c r="G72" s="50" t="s">
        <v>12248</v>
      </c>
      <c r="H72" s="50" t="s">
        <v>6541</v>
      </c>
      <c r="I72" s="50" t="s">
        <v>2746</v>
      </c>
      <c r="J72" s="50" t="s">
        <v>12249</v>
      </c>
      <c r="K72" s="52" t="s">
        <v>23</v>
      </c>
      <c r="L72" s="52" t="s">
        <v>24</v>
      </c>
      <c r="M72" s="52" t="s">
        <v>12005</v>
      </c>
      <c r="N72" s="50"/>
    </row>
    <row r="73" spans="1:14" ht="35.25" customHeight="1" x14ac:dyDescent="0.25">
      <c r="A73" s="50">
        <v>72</v>
      </c>
      <c r="B73" s="58" t="s">
        <v>20</v>
      </c>
      <c r="C73" s="55" t="s">
        <v>12250</v>
      </c>
      <c r="D73" s="56" t="s">
        <v>12251</v>
      </c>
      <c r="E73" s="56" t="s">
        <v>11968</v>
      </c>
      <c r="F73" s="57">
        <v>43487</v>
      </c>
      <c r="G73" s="50" t="s">
        <v>6773</v>
      </c>
      <c r="H73" s="50" t="s">
        <v>179</v>
      </c>
      <c r="I73" s="50" t="s">
        <v>12252</v>
      </c>
      <c r="J73" s="50" t="s">
        <v>12253</v>
      </c>
      <c r="K73" s="52" t="s">
        <v>36</v>
      </c>
      <c r="L73" s="52" t="s">
        <v>52</v>
      </c>
      <c r="M73" s="52" t="s">
        <v>11988</v>
      </c>
      <c r="N73" s="50"/>
    </row>
    <row r="74" spans="1:14" ht="35.25" customHeight="1" x14ac:dyDescent="0.25">
      <c r="A74" s="50">
        <v>73</v>
      </c>
      <c r="B74" s="57">
        <v>43480</v>
      </c>
      <c r="C74" s="55" t="s">
        <v>12254</v>
      </c>
      <c r="D74" s="56" t="s">
        <v>12255</v>
      </c>
      <c r="E74" s="56" t="s">
        <v>11968</v>
      </c>
      <c r="F74" s="57">
        <v>43487</v>
      </c>
      <c r="G74" s="50" t="s">
        <v>12256</v>
      </c>
      <c r="H74" s="50" t="s">
        <v>12257</v>
      </c>
      <c r="I74" s="50" t="s">
        <v>12258</v>
      </c>
      <c r="J74" s="50" t="s">
        <v>12259</v>
      </c>
      <c r="K74" s="52" t="s">
        <v>23</v>
      </c>
      <c r="L74" s="52" t="s">
        <v>52</v>
      </c>
      <c r="M74" s="52" t="s">
        <v>12010</v>
      </c>
      <c r="N74" s="50"/>
    </row>
    <row r="75" spans="1:14" ht="35.25" customHeight="1" x14ac:dyDescent="0.25">
      <c r="A75" s="50">
        <v>74</v>
      </c>
      <c r="B75" s="58" t="s">
        <v>20</v>
      </c>
      <c r="C75" s="55" t="s">
        <v>12260</v>
      </c>
      <c r="D75" s="56" t="s">
        <v>12261</v>
      </c>
      <c r="E75" s="56" t="s">
        <v>11968</v>
      </c>
      <c r="F75" s="57">
        <v>43487</v>
      </c>
      <c r="G75" s="50" t="s">
        <v>5770</v>
      </c>
      <c r="H75" s="50" t="s">
        <v>12144</v>
      </c>
      <c r="I75" s="50" t="s">
        <v>179</v>
      </c>
      <c r="J75" s="50" t="s">
        <v>12262</v>
      </c>
      <c r="K75" s="52" t="s">
        <v>23</v>
      </c>
      <c r="L75" s="52" t="s">
        <v>24</v>
      </c>
      <c r="M75" s="52" t="s">
        <v>11988</v>
      </c>
      <c r="N75" s="50"/>
    </row>
    <row r="76" spans="1:14" ht="35.25" customHeight="1" x14ac:dyDescent="0.25">
      <c r="A76" s="50">
        <v>75</v>
      </c>
      <c r="B76" s="57">
        <v>43489</v>
      </c>
      <c r="C76" s="55" t="s">
        <v>12263</v>
      </c>
      <c r="D76" s="56" t="s">
        <v>12264</v>
      </c>
      <c r="E76" s="56" t="s">
        <v>11968</v>
      </c>
      <c r="F76" s="57">
        <v>43490</v>
      </c>
      <c r="G76" s="50" t="s">
        <v>12265</v>
      </c>
      <c r="H76" s="50" t="s">
        <v>191</v>
      </c>
      <c r="I76" s="50" t="s">
        <v>5442</v>
      </c>
      <c r="J76" s="50" t="s">
        <v>12266</v>
      </c>
      <c r="K76" s="52" t="s">
        <v>23</v>
      </c>
      <c r="L76" s="52" t="s">
        <v>24</v>
      </c>
      <c r="M76" s="52" t="s">
        <v>12010</v>
      </c>
      <c r="N76" s="50"/>
    </row>
    <row r="77" spans="1:14" ht="35.25" customHeight="1" x14ac:dyDescent="0.25">
      <c r="A77" s="50">
        <v>76</v>
      </c>
      <c r="B77" s="57">
        <v>43481</v>
      </c>
      <c r="C77" s="55" t="s">
        <v>12267</v>
      </c>
      <c r="D77" s="56" t="s">
        <v>12268</v>
      </c>
      <c r="E77" s="56" t="s">
        <v>11968</v>
      </c>
      <c r="F77" s="57">
        <v>43490</v>
      </c>
      <c r="G77" s="50" t="s">
        <v>3479</v>
      </c>
      <c r="H77" s="50" t="s">
        <v>6541</v>
      </c>
      <c r="I77" s="50" t="s">
        <v>2746</v>
      </c>
      <c r="J77" s="50" t="s">
        <v>12269</v>
      </c>
      <c r="K77" s="52" t="s">
        <v>23</v>
      </c>
      <c r="L77" s="52" t="s">
        <v>24</v>
      </c>
      <c r="M77" s="52" t="s">
        <v>12010</v>
      </c>
      <c r="N77" s="50"/>
    </row>
    <row r="78" spans="1:14" ht="35.25" customHeight="1" x14ac:dyDescent="0.25">
      <c r="A78" s="50">
        <v>77</v>
      </c>
      <c r="B78" s="58" t="s">
        <v>20</v>
      </c>
      <c r="C78" s="55" t="s">
        <v>12270</v>
      </c>
      <c r="D78" s="56" t="s">
        <v>12271</v>
      </c>
      <c r="E78" s="56" t="s">
        <v>11968</v>
      </c>
      <c r="F78" s="57">
        <v>43490</v>
      </c>
      <c r="G78" s="50" t="s">
        <v>5672</v>
      </c>
      <c r="H78" s="50" t="s">
        <v>179</v>
      </c>
      <c r="I78" s="50" t="s">
        <v>12272</v>
      </c>
      <c r="J78" s="50" t="s">
        <v>12273</v>
      </c>
      <c r="K78" s="52" t="s">
        <v>23</v>
      </c>
      <c r="L78" s="52" t="s">
        <v>24</v>
      </c>
      <c r="M78" s="52" t="s">
        <v>11988</v>
      </c>
      <c r="N78" s="50"/>
    </row>
    <row r="79" spans="1:14" ht="35.25" customHeight="1" x14ac:dyDescent="0.25">
      <c r="A79" s="50">
        <v>78</v>
      </c>
      <c r="B79" s="57">
        <v>43468</v>
      </c>
      <c r="C79" s="55" t="s">
        <v>12274</v>
      </c>
      <c r="D79" s="56" t="s">
        <v>12275</v>
      </c>
      <c r="E79" s="56" t="s">
        <v>11968</v>
      </c>
      <c r="F79" s="57">
        <v>43490</v>
      </c>
      <c r="G79" s="50" t="s">
        <v>5672</v>
      </c>
      <c r="H79" s="50" t="s">
        <v>6541</v>
      </c>
      <c r="I79" s="50" t="s">
        <v>2746</v>
      </c>
      <c r="J79" s="50" t="s">
        <v>12276</v>
      </c>
      <c r="K79" s="52" t="s">
        <v>23</v>
      </c>
      <c r="L79" s="52" t="s">
        <v>24</v>
      </c>
      <c r="M79" s="52" t="s">
        <v>12010</v>
      </c>
      <c r="N79" s="50"/>
    </row>
    <row r="80" spans="1:14" ht="35.25" customHeight="1" x14ac:dyDescent="0.25">
      <c r="A80" s="50">
        <v>79</v>
      </c>
      <c r="B80" s="58" t="s">
        <v>20</v>
      </c>
      <c r="C80" s="55" t="s">
        <v>12277</v>
      </c>
      <c r="D80" s="56" t="s">
        <v>12278</v>
      </c>
      <c r="E80" s="56" t="s">
        <v>11968</v>
      </c>
      <c r="F80" s="57">
        <v>43490</v>
      </c>
      <c r="G80" s="50" t="s">
        <v>12279</v>
      </c>
      <c r="H80" s="50" t="s">
        <v>11986</v>
      </c>
      <c r="I80" s="50" t="s">
        <v>5632</v>
      </c>
      <c r="J80" s="50" t="s">
        <v>12280</v>
      </c>
      <c r="K80" s="52" t="s">
        <v>3698</v>
      </c>
      <c r="L80" s="52" t="s">
        <v>24</v>
      </c>
      <c r="M80" s="52" t="s">
        <v>11988</v>
      </c>
      <c r="N80" s="50"/>
    </row>
    <row r="81" spans="1:14" ht="35.25" customHeight="1" x14ac:dyDescent="0.25">
      <c r="A81" s="50">
        <v>80</v>
      </c>
      <c r="B81" s="58" t="s">
        <v>20</v>
      </c>
      <c r="C81" s="55" t="s">
        <v>12281</v>
      </c>
      <c r="D81" s="56" t="s">
        <v>12282</v>
      </c>
      <c r="E81" s="56" t="s">
        <v>11968</v>
      </c>
      <c r="F81" s="57">
        <v>43490</v>
      </c>
      <c r="G81" s="50" t="s">
        <v>12283</v>
      </c>
      <c r="H81" s="50" t="s">
        <v>179</v>
      </c>
      <c r="I81" s="50" t="s">
        <v>12284</v>
      </c>
      <c r="J81" s="50" t="s">
        <v>12285</v>
      </c>
      <c r="K81" s="52" t="s">
        <v>23</v>
      </c>
      <c r="L81" s="52" t="s">
        <v>24</v>
      </c>
      <c r="M81" s="52" t="s">
        <v>11988</v>
      </c>
      <c r="N81" s="50"/>
    </row>
    <row r="82" spans="1:14" ht="35.25" customHeight="1" x14ac:dyDescent="0.25">
      <c r="A82" s="50">
        <v>81</v>
      </c>
      <c r="B82" s="58" t="s">
        <v>20</v>
      </c>
      <c r="C82" s="55" t="s">
        <v>12286</v>
      </c>
      <c r="D82" s="56" t="s">
        <v>12287</v>
      </c>
      <c r="E82" s="56" t="s">
        <v>11968</v>
      </c>
      <c r="F82" s="57">
        <v>43490</v>
      </c>
      <c r="G82" s="50" t="s">
        <v>5920</v>
      </c>
      <c r="H82" s="50" t="s">
        <v>179</v>
      </c>
      <c r="I82" s="50" t="s">
        <v>12288</v>
      </c>
      <c r="J82" s="50" t="s">
        <v>12289</v>
      </c>
      <c r="K82" s="52" t="s">
        <v>23</v>
      </c>
      <c r="L82" s="52" t="s">
        <v>24</v>
      </c>
      <c r="M82" s="52" t="s">
        <v>11988</v>
      </c>
      <c r="N82" s="50"/>
    </row>
    <row r="83" spans="1:14" ht="35.25" customHeight="1" x14ac:dyDescent="0.25">
      <c r="A83" s="50">
        <v>82</v>
      </c>
      <c r="B83" s="58" t="s">
        <v>20</v>
      </c>
      <c r="C83" s="55" t="s">
        <v>12290</v>
      </c>
      <c r="D83" s="56" t="s">
        <v>12291</v>
      </c>
      <c r="E83" s="56" t="s">
        <v>11968</v>
      </c>
      <c r="F83" s="57">
        <v>43490</v>
      </c>
      <c r="G83" s="50" t="s">
        <v>1236</v>
      </c>
      <c r="H83" s="50" t="s">
        <v>12292</v>
      </c>
      <c r="I83" s="50" t="s">
        <v>12293</v>
      </c>
      <c r="J83" s="50" t="s">
        <v>12294</v>
      </c>
      <c r="K83" s="52" t="s">
        <v>23</v>
      </c>
      <c r="L83" s="52" t="s">
        <v>24</v>
      </c>
      <c r="M83" s="52" t="s">
        <v>11988</v>
      </c>
      <c r="N83" s="50"/>
    </row>
    <row r="84" spans="1:14" ht="35.25" customHeight="1" x14ac:dyDescent="0.25">
      <c r="A84" s="50">
        <v>83</v>
      </c>
      <c r="B84" s="57">
        <v>43493</v>
      </c>
      <c r="C84" s="55" t="s">
        <v>12295</v>
      </c>
      <c r="D84" s="56" t="s">
        <v>12296</v>
      </c>
      <c r="E84" s="56" t="s">
        <v>11968</v>
      </c>
      <c r="F84" s="57">
        <v>43490</v>
      </c>
      <c r="G84" s="50" t="s">
        <v>11239</v>
      </c>
      <c r="H84" s="50" t="s">
        <v>5536</v>
      </c>
      <c r="I84" s="50" t="s">
        <v>4237</v>
      </c>
      <c r="J84" s="50" t="s">
        <v>12297</v>
      </c>
      <c r="K84" s="52" t="s">
        <v>3698</v>
      </c>
      <c r="L84" s="52" t="s">
        <v>24</v>
      </c>
      <c r="M84" s="52" t="s">
        <v>12005</v>
      </c>
      <c r="N84" s="50"/>
    </row>
    <row r="85" spans="1:14" ht="35.25" customHeight="1" x14ac:dyDescent="0.25">
      <c r="A85" s="50">
        <v>84</v>
      </c>
      <c r="B85" s="57">
        <v>43509</v>
      </c>
      <c r="C85" s="55" t="s">
        <v>12298</v>
      </c>
      <c r="D85" s="56" t="s">
        <v>12299</v>
      </c>
      <c r="E85" s="56" t="s">
        <v>11968</v>
      </c>
      <c r="F85" s="57">
        <v>43490</v>
      </c>
      <c r="G85" s="50" t="s">
        <v>4181</v>
      </c>
      <c r="H85" s="50" t="s">
        <v>6541</v>
      </c>
      <c r="I85" s="50" t="s">
        <v>2746</v>
      </c>
      <c r="J85" s="50" t="s">
        <v>12300</v>
      </c>
      <c r="K85" s="52" t="s">
        <v>23</v>
      </c>
      <c r="L85" s="52" t="s">
        <v>24</v>
      </c>
      <c r="M85" s="52" t="s">
        <v>12005</v>
      </c>
      <c r="N85" s="50"/>
    </row>
    <row r="86" spans="1:14" ht="35.25" customHeight="1" x14ac:dyDescent="0.25">
      <c r="A86" s="50">
        <v>85</v>
      </c>
      <c r="B86" s="58" t="s">
        <v>20</v>
      </c>
      <c r="C86" s="55" t="s">
        <v>12301</v>
      </c>
      <c r="D86" s="56" t="s">
        <v>12302</v>
      </c>
      <c r="E86" s="56" t="s">
        <v>11968</v>
      </c>
      <c r="F86" s="57">
        <v>43494</v>
      </c>
      <c r="G86" s="50" t="s">
        <v>178</v>
      </c>
      <c r="H86" s="50" t="s">
        <v>179</v>
      </c>
      <c r="I86" s="50" t="s">
        <v>12303</v>
      </c>
      <c r="J86" s="50" t="s">
        <v>12304</v>
      </c>
      <c r="K86" s="52" t="s">
        <v>36</v>
      </c>
      <c r="L86" s="52" t="s">
        <v>24</v>
      </c>
      <c r="M86" s="52" t="s">
        <v>11988</v>
      </c>
      <c r="N86" s="50"/>
    </row>
    <row r="87" spans="1:14" ht="35.25" customHeight="1" x14ac:dyDescent="0.25">
      <c r="A87" s="50">
        <v>86</v>
      </c>
      <c r="B87" s="58" t="s">
        <v>20</v>
      </c>
      <c r="C87" s="55" t="s">
        <v>12305</v>
      </c>
      <c r="D87" s="56" t="s">
        <v>10518</v>
      </c>
      <c r="E87" s="56" t="s">
        <v>11968</v>
      </c>
      <c r="F87" s="57">
        <v>43494</v>
      </c>
      <c r="G87" s="50" t="s">
        <v>12306</v>
      </c>
      <c r="H87" s="50" t="s">
        <v>6867</v>
      </c>
      <c r="I87" s="50" t="s">
        <v>12307</v>
      </c>
      <c r="J87" s="50" t="s">
        <v>12308</v>
      </c>
      <c r="K87" s="52" t="s">
        <v>23</v>
      </c>
      <c r="L87" s="52" t="s">
        <v>24</v>
      </c>
      <c r="M87" s="52" t="s">
        <v>11988</v>
      </c>
      <c r="N87" s="50"/>
    </row>
    <row r="88" spans="1:14" ht="35.25" customHeight="1" x14ac:dyDescent="0.25">
      <c r="A88" s="50">
        <v>87</v>
      </c>
      <c r="B88" s="58" t="s">
        <v>20</v>
      </c>
      <c r="C88" s="55" t="s">
        <v>12309</v>
      </c>
      <c r="D88" s="56" t="s">
        <v>10518</v>
      </c>
      <c r="E88" s="56" t="s">
        <v>11968</v>
      </c>
      <c r="F88" s="57">
        <v>43494</v>
      </c>
      <c r="G88" s="50" t="s">
        <v>12310</v>
      </c>
      <c r="H88" s="50" t="s">
        <v>6867</v>
      </c>
      <c r="I88" s="50" t="s">
        <v>12307</v>
      </c>
      <c r="J88" s="50" t="s">
        <v>12311</v>
      </c>
      <c r="K88" s="52" t="s">
        <v>23</v>
      </c>
      <c r="L88" s="52" t="s">
        <v>24</v>
      </c>
      <c r="M88" s="52" t="s">
        <v>11988</v>
      </c>
      <c r="N88" s="50"/>
    </row>
    <row r="89" spans="1:14" ht="35.25" customHeight="1" x14ac:dyDescent="0.25">
      <c r="A89" s="50">
        <v>88</v>
      </c>
      <c r="B89" s="58" t="s">
        <v>20</v>
      </c>
      <c r="C89" s="55" t="s">
        <v>12312</v>
      </c>
      <c r="D89" s="56" t="s">
        <v>10518</v>
      </c>
      <c r="E89" s="56" t="s">
        <v>11968</v>
      </c>
      <c r="F89" s="57">
        <v>43494</v>
      </c>
      <c r="G89" s="50" t="s">
        <v>12313</v>
      </c>
      <c r="H89" s="50" t="s">
        <v>6867</v>
      </c>
      <c r="I89" s="50" t="s">
        <v>12307</v>
      </c>
      <c r="J89" s="50" t="s">
        <v>12314</v>
      </c>
      <c r="K89" s="52" t="s">
        <v>23</v>
      </c>
      <c r="L89" s="52" t="s">
        <v>24</v>
      </c>
      <c r="M89" s="52" t="s">
        <v>11988</v>
      </c>
      <c r="N89" s="50"/>
    </row>
    <row r="90" spans="1:14" ht="35.25" customHeight="1" x14ac:dyDescent="0.25">
      <c r="A90" s="50">
        <v>89</v>
      </c>
      <c r="B90" s="58" t="s">
        <v>20</v>
      </c>
      <c r="C90" s="55" t="s">
        <v>12315</v>
      </c>
      <c r="D90" s="56" t="s">
        <v>10937</v>
      </c>
      <c r="E90" s="56" t="s">
        <v>11968</v>
      </c>
      <c r="F90" s="57">
        <v>43494</v>
      </c>
      <c r="G90" s="50" t="s">
        <v>12316</v>
      </c>
      <c r="H90" s="50" t="s">
        <v>6867</v>
      </c>
      <c r="I90" s="50" t="s">
        <v>12317</v>
      </c>
      <c r="J90" s="50" t="s">
        <v>12318</v>
      </c>
      <c r="K90" s="52" t="s">
        <v>23</v>
      </c>
      <c r="L90" s="52" t="s">
        <v>24</v>
      </c>
      <c r="M90" s="52" t="s">
        <v>11988</v>
      </c>
      <c r="N90" s="50"/>
    </row>
    <row r="91" spans="1:14" ht="35.25" customHeight="1" x14ac:dyDescent="0.25">
      <c r="A91" s="50">
        <v>90</v>
      </c>
      <c r="B91" s="58" t="s">
        <v>20</v>
      </c>
      <c r="C91" s="55" t="s">
        <v>12319</v>
      </c>
      <c r="D91" s="56" t="s">
        <v>10615</v>
      </c>
      <c r="E91" s="56" t="s">
        <v>11968</v>
      </c>
      <c r="F91" s="57">
        <v>43494</v>
      </c>
      <c r="G91" s="50" t="s">
        <v>12316</v>
      </c>
      <c r="H91" s="50" t="s">
        <v>6867</v>
      </c>
      <c r="I91" s="50" t="s">
        <v>12317</v>
      </c>
      <c r="J91" s="50" t="s">
        <v>12320</v>
      </c>
      <c r="K91" s="52" t="s">
        <v>23</v>
      </c>
      <c r="L91" s="52" t="s">
        <v>24</v>
      </c>
      <c r="M91" s="52" t="s">
        <v>11988</v>
      </c>
      <c r="N91" s="50"/>
    </row>
    <row r="92" spans="1:14" ht="35.25" customHeight="1" x14ac:dyDescent="0.25">
      <c r="A92" s="50">
        <v>91</v>
      </c>
      <c r="B92" s="58" t="s">
        <v>20</v>
      </c>
      <c r="C92" s="55" t="s">
        <v>12321</v>
      </c>
      <c r="D92" s="56" t="s">
        <v>10518</v>
      </c>
      <c r="E92" s="56" t="s">
        <v>11968</v>
      </c>
      <c r="F92" s="57">
        <v>43494</v>
      </c>
      <c r="G92" s="50" t="s">
        <v>12322</v>
      </c>
      <c r="H92" s="50" t="s">
        <v>6867</v>
      </c>
      <c r="I92" s="50" t="s">
        <v>12307</v>
      </c>
      <c r="J92" s="50" t="s">
        <v>12323</v>
      </c>
      <c r="K92" s="52" t="s">
        <v>23</v>
      </c>
      <c r="L92" s="52" t="s">
        <v>24</v>
      </c>
      <c r="M92" s="52" t="s">
        <v>11988</v>
      </c>
      <c r="N92" s="50"/>
    </row>
    <row r="93" spans="1:14" ht="35.25" customHeight="1" x14ac:dyDescent="0.25">
      <c r="A93" s="50">
        <v>92</v>
      </c>
      <c r="B93" s="58" t="s">
        <v>20</v>
      </c>
      <c r="C93" s="55" t="s">
        <v>12324</v>
      </c>
      <c r="D93" s="56" t="s">
        <v>10518</v>
      </c>
      <c r="E93" s="56" t="s">
        <v>11968</v>
      </c>
      <c r="F93" s="57">
        <v>43494</v>
      </c>
      <c r="G93" s="50" t="s">
        <v>12325</v>
      </c>
      <c r="H93" s="50" t="s">
        <v>6867</v>
      </c>
      <c r="I93" s="50" t="s">
        <v>12307</v>
      </c>
      <c r="J93" s="50" t="s">
        <v>12326</v>
      </c>
      <c r="K93" s="52" t="s">
        <v>23</v>
      </c>
      <c r="L93" s="52" t="s">
        <v>24</v>
      </c>
      <c r="M93" s="52" t="s">
        <v>11988</v>
      </c>
      <c r="N93" s="50"/>
    </row>
    <row r="94" spans="1:14" ht="35.25" customHeight="1" x14ac:dyDescent="0.25">
      <c r="A94" s="50">
        <v>93</v>
      </c>
      <c r="B94" s="58" t="s">
        <v>20</v>
      </c>
      <c r="C94" s="55" t="s">
        <v>12327</v>
      </c>
      <c r="D94" s="56" t="s">
        <v>10518</v>
      </c>
      <c r="E94" s="56" t="s">
        <v>11968</v>
      </c>
      <c r="F94" s="57">
        <v>43494</v>
      </c>
      <c r="G94" s="50" t="s">
        <v>12328</v>
      </c>
      <c r="H94" s="50" t="s">
        <v>6867</v>
      </c>
      <c r="I94" s="50" t="s">
        <v>12307</v>
      </c>
      <c r="J94" s="50" t="s">
        <v>12329</v>
      </c>
      <c r="K94" s="52" t="s">
        <v>23</v>
      </c>
      <c r="L94" s="52" t="s">
        <v>24</v>
      </c>
      <c r="M94" s="52" t="s">
        <v>11988</v>
      </c>
      <c r="N94" s="50"/>
    </row>
    <row r="95" spans="1:14" ht="35.25" customHeight="1" x14ac:dyDescent="0.25">
      <c r="A95" s="50">
        <v>94</v>
      </c>
      <c r="B95" s="58" t="s">
        <v>20</v>
      </c>
      <c r="C95" s="55" t="s">
        <v>12330</v>
      </c>
      <c r="D95" s="56" t="s">
        <v>10518</v>
      </c>
      <c r="E95" s="56" t="s">
        <v>11968</v>
      </c>
      <c r="F95" s="57">
        <v>43494</v>
      </c>
      <c r="G95" s="50" t="s">
        <v>12331</v>
      </c>
      <c r="H95" s="50" t="s">
        <v>6867</v>
      </c>
      <c r="I95" s="50" t="s">
        <v>12307</v>
      </c>
      <c r="J95" s="50" t="s">
        <v>12332</v>
      </c>
      <c r="K95" s="52" t="s">
        <v>23</v>
      </c>
      <c r="L95" s="52" t="s">
        <v>24</v>
      </c>
      <c r="M95" s="52" t="s">
        <v>11988</v>
      </c>
      <c r="N95" s="50"/>
    </row>
    <row r="96" spans="1:14" ht="35.25" customHeight="1" x14ac:dyDescent="0.25">
      <c r="A96" s="50">
        <v>95</v>
      </c>
      <c r="B96" s="58" t="s">
        <v>20</v>
      </c>
      <c r="C96" s="55" t="s">
        <v>12333</v>
      </c>
      <c r="D96" s="56" t="s">
        <v>10518</v>
      </c>
      <c r="E96" s="56" t="s">
        <v>11968</v>
      </c>
      <c r="F96" s="57">
        <v>43494</v>
      </c>
      <c r="G96" s="50" t="s">
        <v>12334</v>
      </c>
      <c r="H96" s="50" t="s">
        <v>6867</v>
      </c>
      <c r="I96" s="50" t="s">
        <v>12307</v>
      </c>
      <c r="J96" s="50" t="s">
        <v>12335</v>
      </c>
      <c r="K96" s="52" t="s">
        <v>23</v>
      </c>
      <c r="L96" s="52" t="s">
        <v>24</v>
      </c>
      <c r="M96" s="52" t="s">
        <v>11988</v>
      </c>
      <c r="N96" s="50"/>
    </row>
    <row r="97" spans="1:14" ht="35.25" customHeight="1" x14ac:dyDescent="0.25">
      <c r="A97" s="50">
        <v>96</v>
      </c>
      <c r="B97" s="58" t="s">
        <v>20</v>
      </c>
      <c r="C97" s="55" t="s">
        <v>12336</v>
      </c>
      <c r="D97" s="56" t="s">
        <v>10518</v>
      </c>
      <c r="E97" s="56" t="s">
        <v>11968</v>
      </c>
      <c r="F97" s="57">
        <v>43494</v>
      </c>
      <c r="G97" s="50" t="s">
        <v>12334</v>
      </c>
      <c r="H97" s="50" t="s">
        <v>6867</v>
      </c>
      <c r="I97" s="50" t="s">
        <v>12307</v>
      </c>
      <c r="J97" s="50" t="s">
        <v>12337</v>
      </c>
      <c r="K97" s="52" t="s">
        <v>23</v>
      </c>
      <c r="L97" s="52" t="s">
        <v>24</v>
      </c>
      <c r="M97" s="52" t="s">
        <v>11988</v>
      </c>
      <c r="N97" s="50"/>
    </row>
    <row r="98" spans="1:14" ht="35.25" customHeight="1" x14ac:dyDescent="0.25">
      <c r="A98" s="50">
        <v>97</v>
      </c>
      <c r="B98" s="58" t="s">
        <v>20</v>
      </c>
      <c r="C98" s="55" t="s">
        <v>12338</v>
      </c>
      <c r="D98" s="56" t="s">
        <v>12339</v>
      </c>
      <c r="E98" s="56" t="s">
        <v>11968</v>
      </c>
      <c r="F98" s="57">
        <v>43494</v>
      </c>
      <c r="G98" s="50" t="s">
        <v>2869</v>
      </c>
      <c r="H98" s="50" t="s">
        <v>179</v>
      </c>
      <c r="I98" s="50" t="s">
        <v>12340</v>
      </c>
      <c r="J98" s="50" t="s">
        <v>12341</v>
      </c>
      <c r="K98" s="52" t="s">
        <v>23</v>
      </c>
      <c r="L98" s="52" t="s">
        <v>24</v>
      </c>
      <c r="M98" s="52" t="s">
        <v>11988</v>
      </c>
      <c r="N98" s="50"/>
    </row>
    <row r="99" spans="1:14" ht="35.25" customHeight="1" x14ac:dyDescent="0.25">
      <c r="A99" s="50">
        <v>98</v>
      </c>
      <c r="B99" s="57">
        <v>43490</v>
      </c>
      <c r="C99" s="55" t="s">
        <v>12342</v>
      </c>
      <c r="D99" s="56" t="s">
        <v>12343</v>
      </c>
      <c r="E99" s="56" t="s">
        <v>11968</v>
      </c>
      <c r="F99" s="57">
        <v>43494</v>
      </c>
      <c r="G99" s="50" t="s">
        <v>4096</v>
      </c>
      <c r="H99" s="50" t="s">
        <v>5227</v>
      </c>
      <c r="I99" s="50" t="s">
        <v>78</v>
      </c>
      <c r="J99" s="50" t="s">
        <v>12344</v>
      </c>
      <c r="K99" s="52" t="s">
        <v>23</v>
      </c>
      <c r="L99" s="52" t="s">
        <v>24</v>
      </c>
      <c r="M99" s="52" t="s">
        <v>12010</v>
      </c>
      <c r="N99" s="50"/>
    </row>
    <row r="100" spans="1:14" ht="35.25" customHeight="1" x14ac:dyDescent="0.25">
      <c r="A100" s="50">
        <v>99</v>
      </c>
      <c r="B100" s="58" t="s">
        <v>20</v>
      </c>
      <c r="C100" s="55" t="s">
        <v>12345</v>
      </c>
      <c r="D100" s="56" t="s">
        <v>12346</v>
      </c>
      <c r="E100" s="56" t="s">
        <v>11968</v>
      </c>
      <c r="F100" s="57">
        <v>43494</v>
      </c>
      <c r="G100" s="50" t="s">
        <v>10925</v>
      </c>
      <c r="H100" s="50" t="s">
        <v>179</v>
      </c>
      <c r="I100" s="50" t="s">
        <v>179</v>
      </c>
      <c r="J100" s="50" t="s">
        <v>12347</v>
      </c>
      <c r="K100" s="52" t="s">
        <v>23</v>
      </c>
      <c r="L100" s="52" t="s">
        <v>24</v>
      </c>
      <c r="M100" s="52" t="s">
        <v>11988</v>
      </c>
      <c r="N100" s="50"/>
    </row>
    <row r="101" spans="1:14" ht="35.25" customHeight="1" x14ac:dyDescent="0.25">
      <c r="A101" s="50">
        <v>100</v>
      </c>
      <c r="B101" s="57">
        <v>43495</v>
      </c>
      <c r="C101" s="55" t="s">
        <v>12348</v>
      </c>
      <c r="D101" s="56" t="s">
        <v>12349</v>
      </c>
      <c r="E101" s="56" t="s">
        <v>11968</v>
      </c>
      <c r="F101" s="57">
        <v>43494</v>
      </c>
      <c r="G101" s="50" t="s">
        <v>10660</v>
      </c>
      <c r="H101" s="50" t="s">
        <v>5536</v>
      </c>
      <c r="I101" s="50" t="s">
        <v>4237</v>
      </c>
      <c r="J101" s="50" t="s">
        <v>12350</v>
      </c>
      <c r="K101" s="52" t="s">
        <v>3698</v>
      </c>
      <c r="L101" s="52" t="s">
        <v>24</v>
      </c>
      <c r="M101" s="52" t="s">
        <v>12005</v>
      </c>
      <c r="N101" s="50"/>
    </row>
    <row r="102" spans="1:14" ht="35.25" customHeight="1" x14ac:dyDescent="0.25">
      <c r="A102" s="50">
        <v>101</v>
      </c>
      <c r="B102" s="57">
        <v>43495</v>
      </c>
      <c r="C102" s="55" t="s">
        <v>12351</v>
      </c>
      <c r="D102" s="56" t="s">
        <v>12352</v>
      </c>
      <c r="E102" s="56" t="s">
        <v>11968</v>
      </c>
      <c r="F102" s="57">
        <v>43494</v>
      </c>
      <c r="G102" s="50" t="s">
        <v>12353</v>
      </c>
      <c r="H102" s="50" t="s">
        <v>5536</v>
      </c>
      <c r="I102" s="50" t="s">
        <v>4237</v>
      </c>
      <c r="J102" s="50" t="s">
        <v>12354</v>
      </c>
      <c r="K102" s="52" t="s">
        <v>36</v>
      </c>
      <c r="L102" s="52" t="s">
        <v>24</v>
      </c>
      <c r="M102" s="52" t="s">
        <v>12005</v>
      </c>
      <c r="N102" s="50"/>
    </row>
    <row r="103" spans="1:14" ht="35.25" customHeight="1" x14ac:dyDescent="0.25">
      <c r="A103" s="50">
        <v>102</v>
      </c>
      <c r="B103" s="57">
        <v>43488</v>
      </c>
      <c r="C103" s="55" t="s">
        <v>12355</v>
      </c>
      <c r="D103" s="56" t="s">
        <v>12356</v>
      </c>
      <c r="E103" s="56" t="s">
        <v>11968</v>
      </c>
      <c r="F103" s="57">
        <v>43494</v>
      </c>
      <c r="G103" s="50" t="s">
        <v>10701</v>
      </c>
      <c r="H103" s="50" t="s">
        <v>5227</v>
      </c>
      <c r="I103" s="50" t="s">
        <v>12357</v>
      </c>
      <c r="J103" s="50" t="s">
        <v>12358</v>
      </c>
      <c r="K103" s="52" t="s">
        <v>3698</v>
      </c>
      <c r="L103" s="52" t="s">
        <v>24</v>
      </c>
      <c r="M103" s="52" t="s">
        <v>12010</v>
      </c>
      <c r="N103" s="50"/>
    </row>
    <row r="104" spans="1:14" ht="35.25" customHeight="1" x14ac:dyDescent="0.25">
      <c r="A104" s="50">
        <v>103</v>
      </c>
      <c r="B104" s="57">
        <v>43496</v>
      </c>
      <c r="C104" s="55" t="s">
        <v>12359</v>
      </c>
      <c r="D104" s="56" t="s">
        <v>12360</v>
      </c>
      <c r="E104" s="56" t="s">
        <v>11968</v>
      </c>
      <c r="F104" s="57">
        <v>43494</v>
      </c>
      <c r="G104" s="50" t="s">
        <v>12361</v>
      </c>
      <c r="H104" s="50" t="s">
        <v>5536</v>
      </c>
      <c r="I104" s="50" t="s">
        <v>12128</v>
      </c>
      <c r="J104" s="50" t="s">
        <v>12362</v>
      </c>
      <c r="K104" s="52" t="s">
        <v>3698</v>
      </c>
      <c r="L104" s="52" t="s">
        <v>24</v>
      </c>
      <c r="M104" s="52" t="s">
        <v>12005</v>
      </c>
      <c r="N104" s="50"/>
    </row>
    <row r="105" spans="1:14" ht="35.25" customHeight="1" x14ac:dyDescent="0.25">
      <c r="A105" s="50">
        <v>104</v>
      </c>
      <c r="B105" s="57">
        <v>43361</v>
      </c>
      <c r="C105" s="55" t="s">
        <v>12363</v>
      </c>
      <c r="D105" s="56" t="s">
        <v>12364</v>
      </c>
      <c r="E105" s="56" t="s">
        <v>11968</v>
      </c>
      <c r="F105" s="57">
        <v>43494</v>
      </c>
      <c r="G105" s="50" t="s">
        <v>178</v>
      </c>
      <c r="H105" s="50" t="s">
        <v>5536</v>
      </c>
      <c r="I105" s="50" t="s">
        <v>4237</v>
      </c>
      <c r="J105" s="50" t="s">
        <v>12365</v>
      </c>
      <c r="K105" s="52" t="s">
        <v>36</v>
      </c>
      <c r="L105" s="52" t="s">
        <v>24</v>
      </c>
      <c r="M105" s="52" t="s">
        <v>12010</v>
      </c>
      <c r="N105" s="50"/>
    </row>
    <row r="106" spans="1:14" ht="35.25" customHeight="1" x14ac:dyDescent="0.25">
      <c r="A106" s="50">
        <v>105</v>
      </c>
      <c r="B106" s="58" t="s">
        <v>20</v>
      </c>
      <c r="C106" s="55" t="s">
        <v>12366</v>
      </c>
      <c r="D106" s="56" t="s">
        <v>12367</v>
      </c>
      <c r="E106" s="56" t="s">
        <v>11968</v>
      </c>
      <c r="F106" s="57">
        <v>43494</v>
      </c>
      <c r="G106" s="50" t="s">
        <v>4593</v>
      </c>
      <c r="H106" s="50" t="s">
        <v>179</v>
      </c>
      <c r="I106" s="50" t="s">
        <v>12303</v>
      </c>
      <c r="J106" s="50" t="s">
        <v>12368</v>
      </c>
      <c r="K106" s="52" t="s">
        <v>23</v>
      </c>
      <c r="L106" s="52" t="s">
        <v>24</v>
      </c>
      <c r="M106" s="52" t="s">
        <v>11988</v>
      </c>
      <c r="N106" s="50"/>
    </row>
    <row r="107" spans="1:14" ht="35.25" customHeight="1" x14ac:dyDescent="0.25">
      <c r="A107" s="50">
        <v>106</v>
      </c>
      <c r="B107" s="57">
        <v>43504</v>
      </c>
      <c r="C107" s="55" t="s">
        <v>12369</v>
      </c>
      <c r="D107" s="56" t="s">
        <v>12370</v>
      </c>
      <c r="E107" s="56" t="s">
        <v>11968</v>
      </c>
      <c r="F107" s="57">
        <v>43494</v>
      </c>
      <c r="G107" s="50" t="s">
        <v>12371</v>
      </c>
      <c r="H107" s="50" t="s">
        <v>6541</v>
      </c>
      <c r="I107" s="50" t="s">
        <v>2746</v>
      </c>
      <c r="J107" s="50" t="s">
        <v>12372</v>
      </c>
      <c r="K107" s="52" t="s">
        <v>23</v>
      </c>
      <c r="L107" s="52" t="s">
        <v>24</v>
      </c>
      <c r="M107" s="52" t="s">
        <v>12005</v>
      </c>
      <c r="N107" s="50"/>
    </row>
    <row r="108" spans="1:14" ht="35.25" customHeight="1" x14ac:dyDescent="0.25">
      <c r="A108" s="50">
        <v>107</v>
      </c>
      <c r="B108" s="57">
        <v>43496</v>
      </c>
      <c r="C108" s="55" t="s">
        <v>12373</v>
      </c>
      <c r="D108" s="56" t="s">
        <v>12374</v>
      </c>
      <c r="E108" s="56" t="s">
        <v>11968</v>
      </c>
      <c r="F108" s="57">
        <v>43494</v>
      </c>
      <c r="G108" s="50" t="s">
        <v>12375</v>
      </c>
      <c r="H108" s="50" t="s">
        <v>5227</v>
      </c>
      <c r="I108" s="50" t="s">
        <v>78</v>
      </c>
      <c r="J108" s="50" t="s">
        <v>12376</v>
      </c>
      <c r="K108" s="52" t="s">
        <v>3698</v>
      </c>
      <c r="L108" s="52" t="s">
        <v>24</v>
      </c>
      <c r="M108" s="52" t="s">
        <v>12005</v>
      </c>
      <c r="N108" s="50"/>
    </row>
    <row r="109" spans="1:14" ht="35.25" customHeight="1" x14ac:dyDescent="0.25">
      <c r="A109" s="50">
        <v>108</v>
      </c>
      <c r="B109" s="58" t="s">
        <v>20</v>
      </c>
      <c r="C109" s="55" t="s">
        <v>12377</v>
      </c>
      <c r="D109" s="56" t="s">
        <v>10615</v>
      </c>
      <c r="E109" s="56" t="s">
        <v>11968</v>
      </c>
      <c r="F109" s="57">
        <v>43494</v>
      </c>
      <c r="G109" s="50" t="s">
        <v>12316</v>
      </c>
      <c r="H109" s="50" t="s">
        <v>6867</v>
      </c>
      <c r="I109" s="50" t="s">
        <v>12317</v>
      </c>
      <c r="J109" s="50" t="s">
        <v>12378</v>
      </c>
      <c r="K109" s="52" t="s">
        <v>23</v>
      </c>
      <c r="L109" s="52" t="s">
        <v>24</v>
      </c>
      <c r="M109" s="52" t="s">
        <v>11988</v>
      </c>
      <c r="N109" s="50"/>
    </row>
    <row r="110" spans="1:14" ht="35.25" customHeight="1" x14ac:dyDescent="0.25">
      <c r="A110" s="50">
        <v>109</v>
      </c>
      <c r="B110" s="58" t="s">
        <v>20</v>
      </c>
      <c r="C110" s="55" t="s">
        <v>12379</v>
      </c>
      <c r="D110" s="56" t="s">
        <v>10937</v>
      </c>
      <c r="E110" s="56" t="s">
        <v>11968</v>
      </c>
      <c r="F110" s="57">
        <v>43494</v>
      </c>
      <c r="G110" s="50" t="s">
        <v>12316</v>
      </c>
      <c r="H110" s="50" t="s">
        <v>6867</v>
      </c>
      <c r="I110" s="50" t="s">
        <v>12317</v>
      </c>
      <c r="J110" s="50" t="s">
        <v>12380</v>
      </c>
      <c r="K110" s="52" t="s">
        <v>23</v>
      </c>
      <c r="L110" s="52" t="s">
        <v>24</v>
      </c>
      <c r="M110" s="52" t="s">
        <v>11988</v>
      </c>
      <c r="N110" s="50"/>
    </row>
    <row r="111" spans="1:14" ht="35.25" customHeight="1" x14ac:dyDescent="0.25">
      <c r="A111" s="50">
        <v>110</v>
      </c>
      <c r="B111" s="58" t="s">
        <v>20</v>
      </c>
      <c r="C111" s="55" t="s">
        <v>12381</v>
      </c>
      <c r="D111" s="56" t="s">
        <v>10615</v>
      </c>
      <c r="E111" s="56" t="s">
        <v>11968</v>
      </c>
      <c r="F111" s="57">
        <v>43494</v>
      </c>
      <c r="G111" s="50" t="s">
        <v>12316</v>
      </c>
      <c r="H111" s="50" t="s">
        <v>6867</v>
      </c>
      <c r="I111" s="50" t="s">
        <v>12317</v>
      </c>
      <c r="J111" s="50" t="s">
        <v>12382</v>
      </c>
      <c r="K111" s="52" t="s">
        <v>23</v>
      </c>
      <c r="L111" s="52" t="s">
        <v>24</v>
      </c>
      <c r="M111" s="52" t="s">
        <v>11988</v>
      </c>
      <c r="N111" s="50"/>
    </row>
    <row r="112" spans="1:14" ht="35.25" customHeight="1" x14ac:dyDescent="0.25">
      <c r="A112" s="50">
        <v>111</v>
      </c>
      <c r="B112" s="58" t="s">
        <v>20</v>
      </c>
      <c r="C112" s="55" t="s">
        <v>12383</v>
      </c>
      <c r="D112" s="56" t="s">
        <v>10518</v>
      </c>
      <c r="E112" s="56" t="s">
        <v>11968</v>
      </c>
      <c r="F112" s="57">
        <v>43494</v>
      </c>
      <c r="G112" s="50" t="s">
        <v>12334</v>
      </c>
      <c r="H112" s="50" t="s">
        <v>6867</v>
      </c>
      <c r="I112" s="50" t="s">
        <v>12307</v>
      </c>
      <c r="J112" s="50" t="s">
        <v>12384</v>
      </c>
      <c r="K112" s="52" t="s">
        <v>23</v>
      </c>
      <c r="L112" s="52" t="s">
        <v>24</v>
      </c>
      <c r="M112" s="52" t="s">
        <v>11988</v>
      </c>
      <c r="N112" s="50"/>
    </row>
    <row r="113" spans="1:14" ht="35.25" customHeight="1" x14ac:dyDescent="0.25">
      <c r="A113" s="50">
        <v>112</v>
      </c>
      <c r="B113" s="58" t="s">
        <v>20</v>
      </c>
      <c r="C113" s="55" t="s">
        <v>12385</v>
      </c>
      <c r="D113" s="56" t="s">
        <v>12386</v>
      </c>
      <c r="E113" s="56" t="s">
        <v>11968</v>
      </c>
      <c r="F113" s="57">
        <v>43494</v>
      </c>
      <c r="G113" s="50" t="s">
        <v>5357</v>
      </c>
      <c r="H113" s="50" t="s">
        <v>179</v>
      </c>
      <c r="I113" s="50" t="s">
        <v>12387</v>
      </c>
      <c r="J113" s="50" t="s">
        <v>12388</v>
      </c>
      <c r="K113" s="52" t="s">
        <v>23</v>
      </c>
      <c r="L113" s="52" t="s">
        <v>24</v>
      </c>
      <c r="M113" s="52" t="s">
        <v>11988</v>
      </c>
      <c r="N113" s="50"/>
    </row>
    <row r="114" spans="1:14" ht="35.25" customHeight="1" x14ac:dyDescent="0.25">
      <c r="A114" s="50">
        <v>113</v>
      </c>
      <c r="B114" s="58" t="s">
        <v>20</v>
      </c>
      <c r="C114" s="55" t="s">
        <v>12389</v>
      </c>
      <c r="D114" s="56" t="s">
        <v>12390</v>
      </c>
      <c r="E114" s="56" t="s">
        <v>11968</v>
      </c>
      <c r="F114" s="57">
        <v>43494</v>
      </c>
      <c r="G114" s="50" t="s">
        <v>8942</v>
      </c>
      <c r="H114" s="50" t="s">
        <v>179</v>
      </c>
      <c r="I114" s="50" t="s">
        <v>12391</v>
      </c>
      <c r="J114" s="50" t="s">
        <v>12392</v>
      </c>
      <c r="K114" s="52" t="s">
        <v>23</v>
      </c>
      <c r="L114" s="52" t="s">
        <v>24</v>
      </c>
      <c r="M114" s="52" t="s">
        <v>11988</v>
      </c>
      <c r="N114" s="50"/>
    </row>
    <row r="115" spans="1:14" ht="35.25" customHeight="1" x14ac:dyDescent="0.25">
      <c r="A115" s="50">
        <v>114</v>
      </c>
      <c r="B115" s="57">
        <v>43550</v>
      </c>
      <c r="C115" s="55" t="s">
        <v>12393</v>
      </c>
      <c r="D115" s="56" t="s">
        <v>12394</v>
      </c>
      <c r="E115" s="56" t="s">
        <v>11968</v>
      </c>
      <c r="F115" s="57">
        <v>43495</v>
      </c>
      <c r="G115" s="50" t="s">
        <v>4447</v>
      </c>
      <c r="H115" s="50" t="s">
        <v>191</v>
      </c>
      <c r="I115" s="50" t="s">
        <v>5442</v>
      </c>
      <c r="J115" s="50" t="s">
        <v>12395</v>
      </c>
      <c r="K115" s="52" t="s">
        <v>23</v>
      </c>
      <c r="L115" s="52" t="s">
        <v>24</v>
      </c>
      <c r="M115" s="52" t="s">
        <v>12005</v>
      </c>
      <c r="N115" s="50"/>
    </row>
    <row r="116" spans="1:14" ht="35.25" customHeight="1" x14ac:dyDescent="0.25">
      <c r="A116" s="50">
        <v>115</v>
      </c>
      <c r="B116" s="58" t="s">
        <v>20</v>
      </c>
      <c r="C116" s="55" t="s">
        <v>12396</v>
      </c>
      <c r="D116" s="56" t="s">
        <v>12397</v>
      </c>
      <c r="E116" s="56" t="s">
        <v>11968</v>
      </c>
      <c r="F116" s="57">
        <v>43495</v>
      </c>
      <c r="G116" s="50" t="s">
        <v>178</v>
      </c>
      <c r="H116" s="50" t="s">
        <v>179</v>
      </c>
      <c r="I116" s="50" t="s">
        <v>179</v>
      </c>
      <c r="J116" s="50" t="s">
        <v>12398</v>
      </c>
      <c r="K116" s="52" t="s">
        <v>3698</v>
      </c>
      <c r="L116" s="52" t="s">
        <v>24</v>
      </c>
      <c r="M116" s="52" t="s">
        <v>11988</v>
      </c>
      <c r="N116" s="50"/>
    </row>
    <row r="117" spans="1:14" ht="35.25" customHeight="1" x14ac:dyDescent="0.25">
      <c r="A117" s="50">
        <v>116</v>
      </c>
      <c r="B117" s="58" t="s">
        <v>20</v>
      </c>
      <c r="C117" s="55" t="s">
        <v>12399</v>
      </c>
      <c r="D117" s="56" t="s">
        <v>12400</v>
      </c>
      <c r="E117" s="56" t="s">
        <v>11968</v>
      </c>
      <c r="F117" s="57">
        <v>43495</v>
      </c>
      <c r="G117" s="50" t="s">
        <v>12401</v>
      </c>
      <c r="H117" s="50" t="s">
        <v>12031</v>
      </c>
      <c r="I117" s="50" t="s">
        <v>161</v>
      </c>
      <c r="J117" s="50" t="s">
        <v>12402</v>
      </c>
      <c r="K117" s="52" t="s">
        <v>23</v>
      </c>
      <c r="L117" s="52" t="s">
        <v>24</v>
      </c>
      <c r="M117" s="52" t="s">
        <v>11988</v>
      </c>
      <c r="N117" s="50"/>
    </row>
    <row r="118" spans="1:14" ht="35.25" customHeight="1" x14ac:dyDescent="0.25">
      <c r="A118" s="50">
        <v>117</v>
      </c>
      <c r="B118" s="57">
        <v>43509</v>
      </c>
      <c r="C118" s="55" t="s">
        <v>12403</v>
      </c>
      <c r="D118" s="56" t="s">
        <v>12404</v>
      </c>
      <c r="E118" s="56" t="s">
        <v>11968</v>
      </c>
      <c r="F118" s="57">
        <v>43496</v>
      </c>
      <c r="G118" s="50" t="s">
        <v>4299</v>
      </c>
      <c r="H118" s="50" t="s">
        <v>6541</v>
      </c>
      <c r="I118" s="50" t="s">
        <v>2746</v>
      </c>
      <c r="J118" s="50" t="s">
        <v>12405</v>
      </c>
      <c r="K118" s="52" t="s">
        <v>23</v>
      </c>
      <c r="L118" s="52" t="s">
        <v>24</v>
      </c>
      <c r="M118" s="52" t="s">
        <v>12005</v>
      </c>
      <c r="N118" s="50"/>
    </row>
    <row r="119" spans="1:14" ht="35.25" customHeight="1" x14ac:dyDescent="0.25">
      <c r="A119" s="50">
        <v>118</v>
      </c>
      <c r="B119" s="58" t="s">
        <v>20</v>
      </c>
      <c r="C119" s="55" t="s">
        <v>12406</v>
      </c>
      <c r="D119" s="56" t="s">
        <v>12407</v>
      </c>
      <c r="E119" s="56" t="s">
        <v>11968</v>
      </c>
      <c r="F119" s="57">
        <v>43496</v>
      </c>
      <c r="G119" s="50" t="s">
        <v>12408</v>
      </c>
      <c r="H119" s="50" t="s">
        <v>179</v>
      </c>
      <c r="I119" s="50" t="s">
        <v>12048</v>
      </c>
      <c r="J119" s="50" t="s">
        <v>12409</v>
      </c>
      <c r="K119" s="52" t="s">
        <v>23</v>
      </c>
      <c r="L119" s="52" t="s">
        <v>24</v>
      </c>
      <c r="M119" s="52" t="s">
        <v>11988</v>
      </c>
      <c r="N119" s="50"/>
    </row>
    <row r="120" spans="1:14" ht="35.25" customHeight="1" x14ac:dyDescent="0.25">
      <c r="A120" s="50">
        <v>119</v>
      </c>
      <c r="B120" s="57">
        <v>43487</v>
      </c>
      <c r="C120" s="55" t="s">
        <v>12410</v>
      </c>
      <c r="D120" s="56" t="s">
        <v>12411</v>
      </c>
      <c r="E120" s="56" t="s">
        <v>11968</v>
      </c>
      <c r="F120" s="57">
        <v>43496</v>
      </c>
      <c r="G120" s="50" t="s">
        <v>12412</v>
      </c>
      <c r="H120" s="50" t="s">
        <v>12413</v>
      </c>
      <c r="I120" s="50" t="s">
        <v>5221</v>
      </c>
      <c r="J120" s="50" t="s">
        <v>12414</v>
      </c>
      <c r="K120" s="52" t="s">
        <v>3698</v>
      </c>
      <c r="L120" s="52" t="s">
        <v>24</v>
      </c>
      <c r="M120" s="52" t="s">
        <v>12010</v>
      </c>
      <c r="N120" s="50"/>
    </row>
    <row r="121" spans="1:14" ht="35.25" customHeight="1" x14ac:dyDescent="0.25">
      <c r="A121" s="50">
        <v>120</v>
      </c>
      <c r="B121" s="58" t="s">
        <v>20</v>
      </c>
      <c r="C121" s="55" t="s">
        <v>12415</v>
      </c>
      <c r="D121" s="56" t="s">
        <v>10937</v>
      </c>
      <c r="E121" s="56" t="s">
        <v>11969</v>
      </c>
      <c r="F121" s="57">
        <v>43500</v>
      </c>
      <c r="G121" s="50" t="s">
        <v>12416</v>
      </c>
      <c r="H121" s="50" t="s">
        <v>6867</v>
      </c>
      <c r="I121" s="50" t="s">
        <v>12317</v>
      </c>
      <c r="J121" s="50" t="s">
        <v>12417</v>
      </c>
      <c r="K121" s="52" t="s">
        <v>23</v>
      </c>
      <c r="L121" s="52" t="s">
        <v>24</v>
      </c>
      <c r="M121" s="52" t="s">
        <v>11988</v>
      </c>
      <c r="N121" s="50"/>
    </row>
    <row r="122" spans="1:14" ht="35.25" customHeight="1" x14ac:dyDescent="0.25">
      <c r="A122" s="50">
        <v>121</v>
      </c>
      <c r="B122" s="58" t="s">
        <v>20</v>
      </c>
      <c r="C122" s="55" t="s">
        <v>12418</v>
      </c>
      <c r="D122" s="56" t="s">
        <v>10615</v>
      </c>
      <c r="E122" s="56" t="s">
        <v>11969</v>
      </c>
      <c r="F122" s="57">
        <v>43500</v>
      </c>
      <c r="G122" s="50" t="s">
        <v>12419</v>
      </c>
      <c r="H122" s="50" t="s">
        <v>6867</v>
      </c>
      <c r="I122" s="50" t="s">
        <v>12317</v>
      </c>
      <c r="J122" s="50" t="s">
        <v>12420</v>
      </c>
      <c r="K122" s="52" t="s">
        <v>23</v>
      </c>
      <c r="L122" s="52" t="s">
        <v>24</v>
      </c>
      <c r="M122" s="52" t="s">
        <v>11988</v>
      </c>
      <c r="N122" s="50"/>
    </row>
    <row r="123" spans="1:14" ht="35.25" customHeight="1" x14ac:dyDescent="0.25">
      <c r="A123" s="50">
        <v>122</v>
      </c>
      <c r="B123" s="58" t="s">
        <v>20</v>
      </c>
      <c r="C123" s="55" t="s">
        <v>12421</v>
      </c>
      <c r="D123" s="56" t="s">
        <v>10937</v>
      </c>
      <c r="E123" s="56" t="s">
        <v>11969</v>
      </c>
      <c r="F123" s="57">
        <v>43500</v>
      </c>
      <c r="G123" s="50" t="s">
        <v>12422</v>
      </c>
      <c r="H123" s="50" t="s">
        <v>6867</v>
      </c>
      <c r="I123" s="50" t="s">
        <v>12317</v>
      </c>
      <c r="J123" s="50" t="s">
        <v>12423</v>
      </c>
      <c r="K123" s="52" t="s">
        <v>23</v>
      </c>
      <c r="L123" s="52" t="s">
        <v>24</v>
      </c>
      <c r="M123" s="52" t="s">
        <v>11988</v>
      </c>
      <c r="N123" s="50"/>
    </row>
    <row r="124" spans="1:14" ht="35.25" customHeight="1" x14ac:dyDescent="0.25">
      <c r="A124" s="50">
        <v>123</v>
      </c>
      <c r="B124" s="58" t="s">
        <v>20</v>
      </c>
      <c r="C124" s="55" t="s">
        <v>12424</v>
      </c>
      <c r="D124" s="56" t="s">
        <v>6863</v>
      </c>
      <c r="E124" s="56" t="s">
        <v>11969</v>
      </c>
      <c r="F124" s="57">
        <v>43500</v>
      </c>
      <c r="G124" s="50" t="s">
        <v>12416</v>
      </c>
      <c r="H124" s="50" t="s">
        <v>6867</v>
      </c>
      <c r="I124" s="50" t="s">
        <v>12317</v>
      </c>
      <c r="J124" s="50" t="s">
        <v>12425</v>
      </c>
      <c r="K124" s="52" t="s">
        <v>23</v>
      </c>
      <c r="L124" s="52" t="s">
        <v>24</v>
      </c>
      <c r="M124" s="52" t="s">
        <v>11988</v>
      </c>
      <c r="N124" s="50"/>
    </row>
    <row r="125" spans="1:14" ht="35.25" customHeight="1" x14ac:dyDescent="0.25">
      <c r="A125" s="50">
        <v>124</v>
      </c>
      <c r="B125" s="58" t="s">
        <v>20</v>
      </c>
      <c r="C125" s="55" t="s">
        <v>12426</v>
      </c>
      <c r="D125" s="56" t="s">
        <v>6863</v>
      </c>
      <c r="E125" s="56" t="s">
        <v>11969</v>
      </c>
      <c r="F125" s="57">
        <v>43500</v>
      </c>
      <c r="G125" s="50" t="s">
        <v>12416</v>
      </c>
      <c r="H125" s="50" t="s">
        <v>6867</v>
      </c>
      <c r="I125" s="50" t="s">
        <v>12317</v>
      </c>
      <c r="J125" s="50" t="s">
        <v>12427</v>
      </c>
      <c r="K125" s="52" t="s">
        <v>23</v>
      </c>
      <c r="L125" s="52" t="s">
        <v>24</v>
      </c>
      <c r="M125" s="52" t="s">
        <v>11988</v>
      </c>
      <c r="N125" s="50"/>
    </row>
    <row r="126" spans="1:14" ht="35.25" customHeight="1" x14ac:dyDescent="0.25">
      <c r="A126" s="50">
        <v>125</v>
      </c>
      <c r="B126" s="58" t="s">
        <v>20</v>
      </c>
      <c r="C126" s="55" t="s">
        <v>12428</v>
      </c>
      <c r="D126" s="56" t="s">
        <v>10615</v>
      </c>
      <c r="E126" s="56" t="s">
        <v>11969</v>
      </c>
      <c r="F126" s="57">
        <v>43500</v>
      </c>
      <c r="G126" s="50" t="s">
        <v>12416</v>
      </c>
      <c r="H126" s="50" t="s">
        <v>6867</v>
      </c>
      <c r="I126" s="50" t="s">
        <v>12317</v>
      </c>
      <c r="J126" s="50" t="s">
        <v>12429</v>
      </c>
      <c r="K126" s="52" t="s">
        <v>23</v>
      </c>
      <c r="L126" s="52" t="s">
        <v>24</v>
      </c>
      <c r="M126" s="52" t="s">
        <v>11988</v>
      </c>
      <c r="N126" s="50"/>
    </row>
    <row r="127" spans="1:14" ht="35.25" customHeight="1" x14ac:dyDescent="0.25">
      <c r="A127" s="50">
        <v>126</v>
      </c>
      <c r="B127" s="58" t="s">
        <v>20</v>
      </c>
      <c r="C127" s="55" t="s">
        <v>12430</v>
      </c>
      <c r="D127" s="56" t="s">
        <v>10615</v>
      </c>
      <c r="E127" s="56" t="s">
        <v>11969</v>
      </c>
      <c r="F127" s="57">
        <v>43500</v>
      </c>
      <c r="G127" s="50" t="s">
        <v>12416</v>
      </c>
      <c r="H127" s="50" t="s">
        <v>6867</v>
      </c>
      <c r="I127" s="50" t="s">
        <v>12317</v>
      </c>
      <c r="J127" s="50" t="s">
        <v>12431</v>
      </c>
      <c r="K127" s="52" t="s">
        <v>23</v>
      </c>
      <c r="L127" s="52" t="s">
        <v>24</v>
      </c>
      <c r="M127" s="52" t="s">
        <v>11988</v>
      </c>
      <c r="N127" s="50"/>
    </row>
    <row r="128" spans="1:14" ht="35.25" customHeight="1" x14ac:dyDescent="0.25">
      <c r="A128" s="50">
        <v>127</v>
      </c>
      <c r="B128" s="58" t="s">
        <v>20</v>
      </c>
      <c r="C128" s="55" t="s">
        <v>12432</v>
      </c>
      <c r="D128" s="56" t="s">
        <v>10615</v>
      </c>
      <c r="E128" s="56" t="s">
        <v>11969</v>
      </c>
      <c r="F128" s="57">
        <v>43500</v>
      </c>
      <c r="G128" s="50" t="s">
        <v>12416</v>
      </c>
      <c r="H128" s="50" t="s">
        <v>6867</v>
      </c>
      <c r="I128" s="50" t="s">
        <v>12317</v>
      </c>
      <c r="J128" s="50" t="s">
        <v>12433</v>
      </c>
      <c r="K128" s="52" t="s">
        <v>23</v>
      </c>
      <c r="L128" s="52" t="s">
        <v>24</v>
      </c>
      <c r="M128" s="52" t="s">
        <v>11988</v>
      </c>
      <c r="N128" s="50"/>
    </row>
    <row r="129" spans="1:14" ht="35.25" customHeight="1" x14ac:dyDescent="0.25">
      <c r="A129" s="50">
        <v>128</v>
      </c>
      <c r="B129" s="58" t="s">
        <v>20</v>
      </c>
      <c r="C129" s="55" t="s">
        <v>12434</v>
      </c>
      <c r="D129" s="56" t="s">
        <v>10937</v>
      </c>
      <c r="E129" s="56" t="s">
        <v>11969</v>
      </c>
      <c r="F129" s="57">
        <v>43500</v>
      </c>
      <c r="G129" s="50" t="s">
        <v>12416</v>
      </c>
      <c r="H129" s="50" t="s">
        <v>6867</v>
      </c>
      <c r="I129" s="50" t="s">
        <v>12317</v>
      </c>
      <c r="J129" s="50" t="s">
        <v>12435</v>
      </c>
      <c r="K129" s="52" t="s">
        <v>23</v>
      </c>
      <c r="L129" s="52" t="s">
        <v>24</v>
      </c>
      <c r="M129" s="52" t="s">
        <v>11988</v>
      </c>
      <c r="N129" s="50"/>
    </row>
    <row r="130" spans="1:14" ht="35.25" customHeight="1" x14ac:dyDescent="0.25">
      <c r="A130" s="50">
        <v>129</v>
      </c>
      <c r="B130" s="58" t="s">
        <v>20</v>
      </c>
      <c r="C130" s="55" t="s">
        <v>12436</v>
      </c>
      <c r="D130" s="56" t="s">
        <v>10937</v>
      </c>
      <c r="E130" s="56" t="s">
        <v>11969</v>
      </c>
      <c r="F130" s="57">
        <v>43500</v>
      </c>
      <c r="G130" s="50" t="s">
        <v>10684</v>
      </c>
      <c r="H130" s="50" t="s">
        <v>6867</v>
      </c>
      <c r="I130" s="50" t="s">
        <v>12317</v>
      </c>
      <c r="J130" s="50" t="s">
        <v>12437</v>
      </c>
      <c r="K130" s="52" t="s">
        <v>23</v>
      </c>
      <c r="L130" s="52" t="s">
        <v>24</v>
      </c>
      <c r="M130" s="52" t="s">
        <v>11988</v>
      </c>
      <c r="N130" s="50"/>
    </row>
    <row r="131" spans="1:14" ht="35.25" customHeight="1" x14ac:dyDescent="0.25">
      <c r="A131" s="50">
        <v>130</v>
      </c>
      <c r="B131" s="57">
        <v>43502</v>
      </c>
      <c r="C131" s="55" t="s">
        <v>12438</v>
      </c>
      <c r="D131" s="56" t="s">
        <v>12439</v>
      </c>
      <c r="E131" s="56" t="s">
        <v>11969</v>
      </c>
      <c r="F131" s="57">
        <v>43500</v>
      </c>
      <c r="G131" s="50" t="s">
        <v>12440</v>
      </c>
      <c r="H131" s="50" t="s">
        <v>191</v>
      </c>
      <c r="I131" s="50" t="s">
        <v>5442</v>
      </c>
      <c r="J131" s="50" t="s">
        <v>12441</v>
      </c>
      <c r="K131" s="52" t="s">
        <v>23</v>
      </c>
      <c r="L131" s="52" t="s">
        <v>24</v>
      </c>
      <c r="M131" s="52" t="s">
        <v>12005</v>
      </c>
      <c r="N131" s="50"/>
    </row>
    <row r="132" spans="1:14" ht="35.25" customHeight="1" x14ac:dyDescent="0.25">
      <c r="A132" s="50">
        <v>131</v>
      </c>
      <c r="B132" s="58" t="s">
        <v>20</v>
      </c>
      <c r="C132" s="55" t="s">
        <v>12442</v>
      </c>
      <c r="D132" s="56" t="s">
        <v>12443</v>
      </c>
      <c r="E132" s="56" t="s">
        <v>11969</v>
      </c>
      <c r="F132" s="57">
        <v>43500</v>
      </c>
      <c r="G132" s="50" t="s">
        <v>12444</v>
      </c>
      <c r="H132" s="50" t="s">
        <v>12144</v>
      </c>
      <c r="I132" s="50" t="s">
        <v>179</v>
      </c>
      <c r="J132" s="50" t="s">
        <v>12445</v>
      </c>
      <c r="K132" s="52" t="s">
        <v>23</v>
      </c>
      <c r="L132" s="52" t="s">
        <v>24</v>
      </c>
      <c r="M132" s="52" t="s">
        <v>11988</v>
      </c>
      <c r="N132" s="50"/>
    </row>
    <row r="133" spans="1:14" ht="35.25" customHeight="1" x14ac:dyDescent="0.25">
      <c r="A133" s="50">
        <v>132</v>
      </c>
      <c r="B133" s="58" t="s">
        <v>20</v>
      </c>
      <c r="C133" s="55" t="s">
        <v>12446</v>
      </c>
      <c r="D133" s="56" t="s">
        <v>12447</v>
      </c>
      <c r="E133" s="56" t="s">
        <v>11969</v>
      </c>
      <c r="F133" s="57">
        <v>43500</v>
      </c>
      <c r="G133" s="50" t="s">
        <v>4552</v>
      </c>
      <c r="H133" s="50" t="s">
        <v>12031</v>
      </c>
      <c r="I133" s="50" t="s">
        <v>9297</v>
      </c>
      <c r="J133" s="50" t="s">
        <v>12448</v>
      </c>
      <c r="K133" s="52" t="s">
        <v>23</v>
      </c>
      <c r="L133" s="52" t="s">
        <v>24</v>
      </c>
      <c r="M133" s="52" t="s">
        <v>11988</v>
      </c>
      <c r="N133" s="50"/>
    </row>
    <row r="134" spans="1:14" ht="35.25" customHeight="1" x14ac:dyDescent="0.25">
      <c r="A134" s="50">
        <v>133</v>
      </c>
      <c r="B134" s="58" t="s">
        <v>20</v>
      </c>
      <c r="C134" s="55" t="s">
        <v>12449</v>
      </c>
      <c r="D134" s="56" t="s">
        <v>12450</v>
      </c>
      <c r="E134" s="56" t="s">
        <v>11969</v>
      </c>
      <c r="F134" s="57">
        <v>43500</v>
      </c>
      <c r="G134" s="50" t="s">
        <v>3294</v>
      </c>
      <c r="H134" s="50" t="s">
        <v>179</v>
      </c>
      <c r="I134" s="50" t="s">
        <v>12451</v>
      </c>
      <c r="J134" s="50" t="s">
        <v>12452</v>
      </c>
      <c r="K134" s="52" t="s">
        <v>23</v>
      </c>
      <c r="L134" s="52" t="s">
        <v>24</v>
      </c>
      <c r="M134" s="52" t="s">
        <v>11988</v>
      </c>
      <c r="N134" s="50"/>
    </row>
    <row r="135" spans="1:14" ht="35.25" customHeight="1" x14ac:dyDescent="0.25">
      <c r="A135" s="50">
        <v>134</v>
      </c>
      <c r="B135" s="57">
        <v>43489</v>
      </c>
      <c r="C135" s="55" t="s">
        <v>12453</v>
      </c>
      <c r="D135" s="56" t="s">
        <v>12454</v>
      </c>
      <c r="E135" s="56" t="s">
        <v>11969</v>
      </c>
      <c r="F135" s="57">
        <v>43500</v>
      </c>
      <c r="G135" s="50" t="s">
        <v>12455</v>
      </c>
      <c r="H135" s="50" t="s">
        <v>5227</v>
      </c>
      <c r="I135" s="50" t="s">
        <v>78</v>
      </c>
      <c r="J135" s="50" t="s">
        <v>12456</v>
      </c>
      <c r="K135" s="52" t="s">
        <v>3698</v>
      </c>
      <c r="L135" s="52" t="s">
        <v>24</v>
      </c>
      <c r="M135" s="52" t="s">
        <v>12010</v>
      </c>
      <c r="N135" s="50"/>
    </row>
    <row r="136" spans="1:14" ht="35.25" customHeight="1" x14ac:dyDescent="0.25">
      <c r="A136" s="50">
        <v>135</v>
      </c>
      <c r="B136" s="57">
        <v>43500</v>
      </c>
      <c r="C136" s="55" t="s">
        <v>12457</v>
      </c>
      <c r="D136" s="56" t="s">
        <v>12458</v>
      </c>
      <c r="E136" s="56" t="s">
        <v>11969</v>
      </c>
      <c r="F136" s="57">
        <v>43500</v>
      </c>
      <c r="G136" s="50" t="s">
        <v>12459</v>
      </c>
      <c r="H136" s="50" t="s">
        <v>5536</v>
      </c>
      <c r="I136" s="50" t="s">
        <v>4237</v>
      </c>
      <c r="J136" s="50" t="s">
        <v>12460</v>
      </c>
      <c r="K136" s="52" t="s">
        <v>3698</v>
      </c>
      <c r="L136" s="52" t="s">
        <v>24</v>
      </c>
      <c r="M136" s="52" t="s">
        <v>12005</v>
      </c>
      <c r="N136" s="50"/>
    </row>
    <row r="137" spans="1:14" ht="35.25" customHeight="1" x14ac:dyDescent="0.25">
      <c r="A137" s="50">
        <v>136</v>
      </c>
      <c r="B137" s="58" t="s">
        <v>20</v>
      </c>
      <c r="C137" s="55" t="s">
        <v>12461</v>
      </c>
      <c r="D137" s="56" t="s">
        <v>10615</v>
      </c>
      <c r="E137" s="56" t="s">
        <v>11969</v>
      </c>
      <c r="F137" s="57">
        <v>43501</v>
      </c>
      <c r="G137" s="50" t="s">
        <v>12462</v>
      </c>
      <c r="H137" s="50" t="s">
        <v>6867</v>
      </c>
      <c r="I137" s="50" t="s">
        <v>12463</v>
      </c>
      <c r="J137" s="50" t="s">
        <v>12464</v>
      </c>
      <c r="K137" s="52" t="s">
        <v>23</v>
      </c>
      <c r="L137" s="52" t="s">
        <v>24</v>
      </c>
      <c r="M137" s="52" t="s">
        <v>11988</v>
      </c>
      <c r="N137" s="50"/>
    </row>
    <row r="138" spans="1:14" ht="35.25" customHeight="1" x14ac:dyDescent="0.25">
      <c r="A138" s="50">
        <v>137</v>
      </c>
      <c r="B138" s="58" t="s">
        <v>20</v>
      </c>
      <c r="C138" s="55" t="s">
        <v>12465</v>
      </c>
      <c r="D138" s="56" t="s">
        <v>10615</v>
      </c>
      <c r="E138" s="56" t="s">
        <v>11969</v>
      </c>
      <c r="F138" s="57">
        <v>43501</v>
      </c>
      <c r="G138" s="50" t="s">
        <v>7830</v>
      </c>
      <c r="H138" s="50" t="s">
        <v>6867</v>
      </c>
      <c r="I138" s="50" t="s">
        <v>12463</v>
      </c>
      <c r="J138" s="50" t="s">
        <v>12466</v>
      </c>
      <c r="K138" s="52" t="s">
        <v>23</v>
      </c>
      <c r="L138" s="52" t="s">
        <v>24</v>
      </c>
      <c r="M138" s="52" t="s">
        <v>11988</v>
      </c>
      <c r="N138" s="50"/>
    </row>
    <row r="139" spans="1:14" ht="35.25" customHeight="1" x14ac:dyDescent="0.25">
      <c r="A139" s="50">
        <v>138</v>
      </c>
      <c r="B139" s="57">
        <v>43580</v>
      </c>
      <c r="C139" s="55" t="s">
        <v>12467</v>
      </c>
      <c r="D139" s="56" t="s">
        <v>12468</v>
      </c>
      <c r="E139" s="56" t="s">
        <v>11969</v>
      </c>
      <c r="F139" s="57">
        <v>43501</v>
      </c>
      <c r="G139" s="50" t="s">
        <v>8931</v>
      </c>
      <c r="H139" s="50" t="s">
        <v>191</v>
      </c>
      <c r="I139" s="50" t="s">
        <v>5442</v>
      </c>
      <c r="J139" s="50" t="s">
        <v>12469</v>
      </c>
      <c r="K139" s="52" t="s">
        <v>23</v>
      </c>
      <c r="L139" s="52" t="s">
        <v>24</v>
      </c>
      <c r="M139" s="52" t="s">
        <v>12005</v>
      </c>
      <c r="N139" s="50"/>
    </row>
    <row r="140" spans="1:14" ht="35.25" customHeight="1" x14ac:dyDescent="0.25">
      <c r="A140" s="50">
        <v>139</v>
      </c>
      <c r="B140" s="58" t="s">
        <v>20</v>
      </c>
      <c r="C140" s="55" t="s">
        <v>12470</v>
      </c>
      <c r="D140" s="56" t="s">
        <v>10615</v>
      </c>
      <c r="E140" s="56" t="s">
        <v>11969</v>
      </c>
      <c r="F140" s="57">
        <v>43501</v>
      </c>
      <c r="G140" s="50" t="s">
        <v>12471</v>
      </c>
      <c r="H140" s="50" t="s">
        <v>6867</v>
      </c>
      <c r="I140" s="50" t="s">
        <v>12463</v>
      </c>
      <c r="J140" s="50" t="s">
        <v>12472</v>
      </c>
      <c r="K140" s="52" t="s">
        <v>23</v>
      </c>
      <c r="L140" s="52" t="s">
        <v>24</v>
      </c>
      <c r="M140" s="52" t="s">
        <v>11988</v>
      </c>
      <c r="N140" s="50"/>
    </row>
    <row r="141" spans="1:14" ht="35.25" customHeight="1" x14ac:dyDescent="0.25">
      <c r="A141" s="50">
        <v>140</v>
      </c>
      <c r="B141" s="58" t="s">
        <v>20</v>
      </c>
      <c r="C141" s="55" t="s">
        <v>12473</v>
      </c>
      <c r="D141" s="56" t="s">
        <v>10615</v>
      </c>
      <c r="E141" s="56" t="s">
        <v>11969</v>
      </c>
      <c r="F141" s="57">
        <v>43501</v>
      </c>
      <c r="G141" s="50" t="s">
        <v>12471</v>
      </c>
      <c r="H141" s="50" t="s">
        <v>6867</v>
      </c>
      <c r="I141" s="50" t="s">
        <v>12463</v>
      </c>
      <c r="J141" s="50" t="s">
        <v>12474</v>
      </c>
      <c r="K141" s="52" t="s">
        <v>23</v>
      </c>
      <c r="L141" s="52" t="s">
        <v>24</v>
      </c>
      <c r="M141" s="52" t="s">
        <v>11988</v>
      </c>
      <c r="N141" s="50"/>
    </row>
    <row r="142" spans="1:14" ht="35.25" customHeight="1" x14ac:dyDescent="0.25">
      <c r="A142" s="50">
        <v>141</v>
      </c>
      <c r="B142" s="58" t="s">
        <v>20</v>
      </c>
      <c r="C142" s="55" t="s">
        <v>12475</v>
      </c>
      <c r="D142" s="56" t="s">
        <v>12476</v>
      </c>
      <c r="E142" s="56" t="s">
        <v>11969</v>
      </c>
      <c r="F142" s="57">
        <v>43501</v>
      </c>
      <c r="G142" s="50" t="s">
        <v>12477</v>
      </c>
      <c r="H142" s="50" t="s">
        <v>11986</v>
      </c>
      <c r="I142" s="50" t="s">
        <v>4224</v>
      </c>
      <c r="J142" s="50" t="s">
        <v>12478</v>
      </c>
      <c r="K142" s="52" t="s">
        <v>23</v>
      </c>
      <c r="L142" s="52" t="s">
        <v>24</v>
      </c>
      <c r="M142" s="52" t="s">
        <v>11988</v>
      </c>
      <c r="N142" s="50"/>
    </row>
    <row r="143" spans="1:14" ht="35.25" customHeight="1" x14ac:dyDescent="0.25">
      <c r="A143" s="50">
        <v>142</v>
      </c>
      <c r="B143" s="58" t="s">
        <v>20</v>
      </c>
      <c r="C143" s="55" t="s">
        <v>12479</v>
      </c>
      <c r="D143" s="56" t="s">
        <v>10615</v>
      </c>
      <c r="E143" s="56" t="s">
        <v>11969</v>
      </c>
      <c r="F143" s="57">
        <v>43501</v>
      </c>
      <c r="G143" s="50" t="s">
        <v>6867</v>
      </c>
      <c r="H143" s="50" t="s">
        <v>6867</v>
      </c>
      <c r="I143" s="50" t="s">
        <v>12463</v>
      </c>
      <c r="J143" s="50" t="s">
        <v>12480</v>
      </c>
      <c r="K143" s="52" t="s">
        <v>23</v>
      </c>
      <c r="L143" s="52" t="s">
        <v>24</v>
      </c>
      <c r="M143" s="52" t="s">
        <v>11988</v>
      </c>
      <c r="N143" s="50"/>
    </row>
    <row r="144" spans="1:14" ht="35.25" customHeight="1" x14ac:dyDescent="0.25">
      <c r="A144" s="50">
        <v>143</v>
      </c>
      <c r="B144" s="58" t="s">
        <v>20</v>
      </c>
      <c r="C144" s="55" t="s">
        <v>12481</v>
      </c>
      <c r="D144" s="56" t="s">
        <v>10615</v>
      </c>
      <c r="E144" s="56" t="s">
        <v>11969</v>
      </c>
      <c r="F144" s="57">
        <v>43501</v>
      </c>
      <c r="G144" s="50" t="s">
        <v>6867</v>
      </c>
      <c r="H144" s="50" t="s">
        <v>6867</v>
      </c>
      <c r="I144" s="50" t="s">
        <v>12463</v>
      </c>
      <c r="J144" s="50" t="s">
        <v>12482</v>
      </c>
      <c r="K144" s="52" t="s">
        <v>23</v>
      </c>
      <c r="L144" s="52" t="s">
        <v>24</v>
      </c>
      <c r="M144" s="52" t="s">
        <v>11988</v>
      </c>
      <c r="N144" s="50"/>
    </row>
    <row r="145" spans="1:14" ht="35.25" customHeight="1" x14ac:dyDescent="0.25">
      <c r="A145" s="50">
        <v>144</v>
      </c>
      <c r="B145" s="58" t="s">
        <v>20</v>
      </c>
      <c r="C145" s="55" t="s">
        <v>12483</v>
      </c>
      <c r="D145" s="56" t="s">
        <v>10615</v>
      </c>
      <c r="E145" s="56" t="s">
        <v>11969</v>
      </c>
      <c r="F145" s="57">
        <v>43501</v>
      </c>
      <c r="G145" s="50" t="s">
        <v>6867</v>
      </c>
      <c r="H145" s="50" t="s">
        <v>6867</v>
      </c>
      <c r="I145" s="50" t="s">
        <v>12463</v>
      </c>
      <c r="J145" s="50" t="s">
        <v>12484</v>
      </c>
      <c r="K145" s="52" t="s">
        <v>23</v>
      </c>
      <c r="L145" s="52" t="s">
        <v>24</v>
      </c>
      <c r="M145" s="52" t="s">
        <v>11988</v>
      </c>
      <c r="N145" s="50"/>
    </row>
    <row r="146" spans="1:14" ht="35.25" customHeight="1" x14ac:dyDescent="0.25">
      <c r="A146" s="50">
        <v>145</v>
      </c>
      <c r="B146" s="58" t="s">
        <v>20</v>
      </c>
      <c r="C146" s="55" t="s">
        <v>12485</v>
      </c>
      <c r="D146" s="56" t="s">
        <v>10615</v>
      </c>
      <c r="E146" s="56" t="s">
        <v>11969</v>
      </c>
      <c r="F146" s="57">
        <v>43501</v>
      </c>
      <c r="G146" s="50" t="s">
        <v>6867</v>
      </c>
      <c r="H146" s="50" t="s">
        <v>6867</v>
      </c>
      <c r="I146" s="50" t="s">
        <v>12463</v>
      </c>
      <c r="J146" s="50" t="s">
        <v>12486</v>
      </c>
      <c r="K146" s="52" t="s">
        <v>23</v>
      </c>
      <c r="L146" s="52" t="s">
        <v>24</v>
      </c>
      <c r="M146" s="52" t="s">
        <v>11988</v>
      </c>
      <c r="N146" s="50"/>
    </row>
    <row r="147" spans="1:14" ht="35.25" customHeight="1" x14ac:dyDescent="0.25">
      <c r="A147" s="50">
        <v>146</v>
      </c>
      <c r="B147" s="58" t="s">
        <v>20</v>
      </c>
      <c r="C147" s="55" t="s">
        <v>12487</v>
      </c>
      <c r="D147" s="56" t="s">
        <v>12488</v>
      </c>
      <c r="E147" s="56" t="s">
        <v>11969</v>
      </c>
      <c r="F147" s="57">
        <v>43502</v>
      </c>
      <c r="G147" s="50" t="s">
        <v>663</v>
      </c>
      <c r="H147" s="50" t="s">
        <v>5552</v>
      </c>
      <c r="I147" s="50" t="s">
        <v>6632</v>
      </c>
      <c r="J147" s="50" t="s">
        <v>12489</v>
      </c>
      <c r="K147" s="52" t="s">
        <v>23</v>
      </c>
      <c r="L147" s="52" t="s">
        <v>52</v>
      </c>
      <c r="M147" s="52" t="s">
        <v>11988</v>
      </c>
      <c r="N147" s="50"/>
    </row>
    <row r="148" spans="1:14" ht="35.25" customHeight="1" x14ac:dyDescent="0.25">
      <c r="A148" s="50">
        <v>147</v>
      </c>
      <c r="B148" s="57">
        <v>43504</v>
      </c>
      <c r="C148" s="55" t="s">
        <v>12490</v>
      </c>
      <c r="D148" s="56" t="s">
        <v>12491</v>
      </c>
      <c r="E148" s="56" t="s">
        <v>11969</v>
      </c>
      <c r="F148" s="57">
        <v>43502</v>
      </c>
      <c r="G148" s="50" t="s">
        <v>5268</v>
      </c>
      <c r="H148" s="50" t="s">
        <v>6541</v>
      </c>
      <c r="I148" s="50" t="s">
        <v>2746</v>
      </c>
      <c r="J148" s="50" t="s">
        <v>12492</v>
      </c>
      <c r="K148" s="52" t="s">
        <v>23</v>
      </c>
      <c r="L148" s="52" t="s">
        <v>24</v>
      </c>
      <c r="M148" s="52" t="s">
        <v>12005</v>
      </c>
      <c r="N148" s="50"/>
    </row>
    <row r="149" spans="1:14" ht="35.25" customHeight="1" x14ac:dyDescent="0.25">
      <c r="A149" s="50">
        <v>148</v>
      </c>
      <c r="B149" s="57">
        <v>43504</v>
      </c>
      <c r="C149" s="55" t="s">
        <v>12493</v>
      </c>
      <c r="D149" s="56" t="s">
        <v>12494</v>
      </c>
      <c r="E149" s="56" t="s">
        <v>11969</v>
      </c>
      <c r="F149" s="57">
        <v>43502</v>
      </c>
      <c r="G149" s="50" t="s">
        <v>4418</v>
      </c>
      <c r="H149" s="50" t="s">
        <v>6541</v>
      </c>
      <c r="I149" s="50" t="s">
        <v>2746</v>
      </c>
      <c r="J149" s="50" t="s">
        <v>12495</v>
      </c>
      <c r="K149" s="52" t="s">
        <v>23</v>
      </c>
      <c r="L149" s="52" t="s">
        <v>24</v>
      </c>
      <c r="M149" s="52" t="s">
        <v>12005</v>
      </c>
      <c r="N149" s="50"/>
    </row>
    <row r="150" spans="1:14" ht="35.25" customHeight="1" x14ac:dyDescent="0.25">
      <c r="A150" s="50">
        <v>149</v>
      </c>
      <c r="B150" s="57">
        <v>43515</v>
      </c>
      <c r="C150" s="55" t="s">
        <v>12496</v>
      </c>
      <c r="D150" s="56" t="s">
        <v>12497</v>
      </c>
      <c r="E150" s="56" t="s">
        <v>11969</v>
      </c>
      <c r="F150" s="57">
        <v>43502</v>
      </c>
      <c r="G150" s="50" t="s">
        <v>4281</v>
      </c>
      <c r="H150" s="50" t="s">
        <v>6541</v>
      </c>
      <c r="I150" s="50" t="s">
        <v>2746</v>
      </c>
      <c r="J150" s="50" t="s">
        <v>12498</v>
      </c>
      <c r="K150" s="52" t="s">
        <v>23</v>
      </c>
      <c r="L150" s="52" t="s">
        <v>24</v>
      </c>
      <c r="M150" s="52" t="s">
        <v>12005</v>
      </c>
      <c r="N150" s="50"/>
    </row>
    <row r="151" spans="1:14" ht="35.25" customHeight="1" x14ac:dyDescent="0.25">
      <c r="A151" s="50">
        <v>150</v>
      </c>
      <c r="B151" s="58" t="s">
        <v>20</v>
      </c>
      <c r="C151" s="55" t="s">
        <v>12499</v>
      </c>
      <c r="D151" s="56" t="s">
        <v>12500</v>
      </c>
      <c r="E151" s="56" t="s">
        <v>11969</v>
      </c>
      <c r="F151" s="57">
        <v>43502</v>
      </c>
      <c r="G151" s="50" t="s">
        <v>12501</v>
      </c>
      <c r="H151" s="50" t="s">
        <v>179</v>
      </c>
      <c r="I151" s="50" t="s">
        <v>179</v>
      </c>
      <c r="J151" s="50" t="s">
        <v>12502</v>
      </c>
      <c r="K151" s="52" t="s">
        <v>23</v>
      </c>
      <c r="L151" s="52" t="s">
        <v>24</v>
      </c>
      <c r="M151" s="52" t="s">
        <v>11988</v>
      </c>
      <c r="N151" s="50"/>
    </row>
    <row r="152" spans="1:14" ht="35.25" customHeight="1" x14ac:dyDescent="0.25">
      <c r="A152" s="50">
        <v>151</v>
      </c>
      <c r="B152" s="58" t="s">
        <v>20</v>
      </c>
      <c r="C152" s="55" t="s">
        <v>12503</v>
      </c>
      <c r="D152" s="56" t="s">
        <v>12504</v>
      </c>
      <c r="E152" s="56" t="s">
        <v>11969</v>
      </c>
      <c r="F152" s="57">
        <v>43502</v>
      </c>
      <c r="G152" s="50" t="s">
        <v>12505</v>
      </c>
      <c r="H152" s="50" t="s">
        <v>179</v>
      </c>
      <c r="I152" s="50" t="s">
        <v>179</v>
      </c>
      <c r="J152" s="50" t="s">
        <v>12506</v>
      </c>
      <c r="K152" s="52" t="s">
        <v>23</v>
      </c>
      <c r="L152" s="52" t="s">
        <v>24</v>
      </c>
      <c r="M152" s="52" t="s">
        <v>11988</v>
      </c>
      <c r="N152" s="50"/>
    </row>
    <row r="153" spans="1:14" ht="35.25" customHeight="1" x14ac:dyDescent="0.25">
      <c r="A153" s="50">
        <v>152</v>
      </c>
      <c r="B153" s="57">
        <v>43528</v>
      </c>
      <c r="C153" s="55" t="s">
        <v>12507</v>
      </c>
      <c r="D153" s="56" t="s">
        <v>12508</v>
      </c>
      <c r="E153" s="56" t="s">
        <v>11969</v>
      </c>
      <c r="F153" s="57">
        <v>43502</v>
      </c>
      <c r="G153" s="50" t="s">
        <v>2175</v>
      </c>
      <c r="H153" s="50" t="s">
        <v>6541</v>
      </c>
      <c r="I153" s="50" t="s">
        <v>2746</v>
      </c>
      <c r="J153" s="50" t="s">
        <v>12509</v>
      </c>
      <c r="K153" s="52" t="s">
        <v>23</v>
      </c>
      <c r="L153" s="52" t="s">
        <v>24</v>
      </c>
      <c r="M153" s="52" t="s">
        <v>12005</v>
      </c>
      <c r="N153" s="50"/>
    </row>
    <row r="154" spans="1:14" ht="35.25" customHeight="1" x14ac:dyDescent="0.25">
      <c r="A154" s="50">
        <v>153</v>
      </c>
      <c r="B154" s="58" t="s">
        <v>20</v>
      </c>
      <c r="C154" s="55" t="s">
        <v>12510</v>
      </c>
      <c r="D154" s="56" t="s">
        <v>12511</v>
      </c>
      <c r="E154" s="56" t="s">
        <v>11969</v>
      </c>
      <c r="F154" s="57">
        <v>43502</v>
      </c>
      <c r="G154" s="50" t="s">
        <v>12512</v>
      </c>
      <c r="H154" s="50" t="s">
        <v>179</v>
      </c>
      <c r="I154" s="50" t="s">
        <v>12252</v>
      </c>
      <c r="J154" s="50" t="s">
        <v>12513</v>
      </c>
      <c r="K154" s="52" t="s">
        <v>23</v>
      </c>
      <c r="L154" s="52" t="s">
        <v>52</v>
      </c>
      <c r="M154" s="52" t="s">
        <v>11988</v>
      </c>
      <c r="N154" s="50"/>
    </row>
    <row r="155" spans="1:14" ht="35.25" customHeight="1" x14ac:dyDescent="0.25">
      <c r="A155" s="50">
        <v>154</v>
      </c>
      <c r="B155" s="58" t="s">
        <v>20</v>
      </c>
      <c r="C155" s="55" t="s">
        <v>12514</v>
      </c>
      <c r="D155" s="56" t="s">
        <v>12515</v>
      </c>
      <c r="E155" s="56" t="s">
        <v>11969</v>
      </c>
      <c r="F155" s="57">
        <v>43502</v>
      </c>
      <c r="G155" s="50" t="s">
        <v>12516</v>
      </c>
      <c r="H155" s="50" t="s">
        <v>179</v>
      </c>
      <c r="I155" s="50" t="s">
        <v>179</v>
      </c>
      <c r="J155" s="50" t="s">
        <v>12517</v>
      </c>
      <c r="K155" s="52" t="s">
        <v>23</v>
      </c>
      <c r="L155" s="52" t="s">
        <v>24</v>
      </c>
      <c r="M155" s="52" t="s">
        <v>11988</v>
      </c>
      <c r="N155" s="50"/>
    </row>
    <row r="156" spans="1:14" ht="35.25" customHeight="1" x14ac:dyDescent="0.25">
      <c r="A156" s="50">
        <v>155</v>
      </c>
      <c r="B156" s="57">
        <v>43502</v>
      </c>
      <c r="C156" s="55" t="s">
        <v>12518</v>
      </c>
      <c r="D156" s="56" t="s">
        <v>12519</v>
      </c>
      <c r="E156" s="56" t="s">
        <v>11969</v>
      </c>
      <c r="F156" s="57">
        <v>43503</v>
      </c>
      <c r="G156" s="50" t="s">
        <v>12520</v>
      </c>
      <c r="H156" s="50" t="s">
        <v>191</v>
      </c>
      <c r="I156" s="50" t="s">
        <v>5442</v>
      </c>
      <c r="J156" s="50" t="s">
        <v>12521</v>
      </c>
      <c r="K156" s="52" t="s">
        <v>23</v>
      </c>
      <c r="L156" s="52" t="s">
        <v>24</v>
      </c>
      <c r="M156" s="52" t="s">
        <v>12010</v>
      </c>
      <c r="N156" s="50"/>
    </row>
    <row r="157" spans="1:14" ht="35.25" customHeight="1" x14ac:dyDescent="0.25">
      <c r="A157" s="50">
        <v>156</v>
      </c>
      <c r="B157" s="58" t="s">
        <v>20</v>
      </c>
      <c r="C157" s="55" t="s">
        <v>12522</v>
      </c>
      <c r="D157" s="56" t="s">
        <v>12523</v>
      </c>
      <c r="E157" s="56" t="s">
        <v>11969</v>
      </c>
      <c r="F157" s="57">
        <v>43503</v>
      </c>
      <c r="G157" s="50" t="s">
        <v>7057</v>
      </c>
      <c r="H157" s="50" t="s">
        <v>12031</v>
      </c>
      <c r="I157" s="50" t="s">
        <v>9297</v>
      </c>
      <c r="J157" s="50" t="s">
        <v>12524</v>
      </c>
      <c r="K157" s="52" t="s">
        <v>23</v>
      </c>
      <c r="L157" s="52" t="s">
        <v>24</v>
      </c>
      <c r="M157" s="52" t="s">
        <v>11988</v>
      </c>
      <c r="N157" s="50"/>
    </row>
    <row r="158" spans="1:14" ht="35.25" customHeight="1" x14ac:dyDescent="0.25">
      <c r="A158" s="50">
        <v>157</v>
      </c>
      <c r="B158" s="57">
        <v>43529</v>
      </c>
      <c r="C158" s="55" t="s">
        <v>12525</v>
      </c>
      <c r="D158" s="56" t="s">
        <v>12526</v>
      </c>
      <c r="E158" s="56" t="s">
        <v>11969</v>
      </c>
      <c r="F158" s="57">
        <v>43503</v>
      </c>
      <c r="G158" s="50" t="s">
        <v>12527</v>
      </c>
      <c r="H158" s="50" t="s">
        <v>6541</v>
      </c>
      <c r="I158" s="50" t="s">
        <v>2746</v>
      </c>
      <c r="J158" s="50" t="s">
        <v>12528</v>
      </c>
      <c r="K158" s="52" t="s">
        <v>23</v>
      </c>
      <c r="L158" s="52" t="s">
        <v>24</v>
      </c>
      <c r="M158" s="52" t="s">
        <v>12005</v>
      </c>
      <c r="N158" s="50"/>
    </row>
    <row r="159" spans="1:14" ht="35.25" customHeight="1" x14ac:dyDescent="0.25">
      <c r="A159" s="50">
        <v>158</v>
      </c>
      <c r="B159" s="58" t="s">
        <v>20</v>
      </c>
      <c r="C159" s="55" t="s">
        <v>12529</v>
      </c>
      <c r="D159" s="56" t="s">
        <v>12530</v>
      </c>
      <c r="E159" s="56" t="s">
        <v>11969</v>
      </c>
      <c r="F159" s="57">
        <v>43503</v>
      </c>
      <c r="G159" s="50" t="s">
        <v>12531</v>
      </c>
      <c r="H159" s="50" t="s">
        <v>179</v>
      </c>
      <c r="I159" s="50" t="s">
        <v>179</v>
      </c>
      <c r="J159" s="50" t="s">
        <v>12532</v>
      </c>
      <c r="K159" s="52" t="s">
        <v>23</v>
      </c>
      <c r="L159" s="52" t="s">
        <v>24</v>
      </c>
      <c r="M159" s="52" t="s">
        <v>11988</v>
      </c>
      <c r="N159" s="50"/>
    </row>
    <row r="160" spans="1:14" ht="35.25" customHeight="1" x14ac:dyDescent="0.25">
      <c r="A160" s="50">
        <v>159</v>
      </c>
      <c r="B160" s="57">
        <v>43481</v>
      </c>
      <c r="C160" s="55" t="s">
        <v>12533</v>
      </c>
      <c r="D160" s="56" t="s">
        <v>12534</v>
      </c>
      <c r="E160" s="56" t="s">
        <v>11969</v>
      </c>
      <c r="F160" s="57">
        <v>43503</v>
      </c>
      <c r="G160" s="50" t="s">
        <v>12535</v>
      </c>
      <c r="H160" s="50" t="s">
        <v>5227</v>
      </c>
      <c r="I160" s="50" t="s">
        <v>78</v>
      </c>
      <c r="J160" s="50" t="s">
        <v>12536</v>
      </c>
      <c r="K160" s="52" t="s">
        <v>23</v>
      </c>
      <c r="L160" s="52" t="s">
        <v>24</v>
      </c>
      <c r="M160" s="52" t="s">
        <v>12010</v>
      </c>
      <c r="N160" s="50"/>
    </row>
    <row r="161" spans="1:14" ht="35.25" customHeight="1" x14ac:dyDescent="0.25">
      <c r="A161" s="50">
        <v>160</v>
      </c>
      <c r="B161" s="58" t="s">
        <v>20</v>
      </c>
      <c r="C161" s="55" t="s">
        <v>12537</v>
      </c>
      <c r="D161" s="56" t="s">
        <v>12538</v>
      </c>
      <c r="E161" s="56" t="s">
        <v>11969</v>
      </c>
      <c r="F161" s="57">
        <v>43504</v>
      </c>
      <c r="G161" s="50" t="s">
        <v>12539</v>
      </c>
      <c r="H161" s="50" t="s">
        <v>6541</v>
      </c>
      <c r="I161" s="50" t="s">
        <v>2746</v>
      </c>
      <c r="J161" s="50" t="s">
        <v>12540</v>
      </c>
      <c r="K161" s="52" t="s">
        <v>23</v>
      </c>
      <c r="L161" s="52" t="s">
        <v>24</v>
      </c>
      <c r="M161" s="52" t="s">
        <v>11988</v>
      </c>
      <c r="N161" s="50"/>
    </row>
    <row r="162" spans="1:14" ht="35.25" customHeight="1" x14ac:dyDescent="0.25">
      <c r="A162" s="50">
        <v>161</v>
      </c>
      <c r="B162" s="57">
        <v>43487</v>
      </c>
      <c r="C162" s="55" t="s">
        <v>12541</v>
      </c>
      <c r="D162" s="56" t="s">
        <v>12542</v>
      </c>
      <c r="E162" s="56" t="s">
        <v>11969</v>
      </c>
      <c r="F162" s="57">
        <v>43504</v>
      </c>
      <c r="G162" s="50" t="s">
        <v>12543</v>
      </c>
      <c r="H162" s="50" t="s">
        <v>5536</v>
      </c>
      <c r="I162" s="50" t="s">
        <v>4312</v>
      </c>
      <c r="J162" s="50" t="s">
        <v>12544</v>
      </c>
      <c r="K162" s="52" t="s">
        <v>36</v>
      </c>
      <c r="L162" s="52" t="s">
        <v>24</v>
      </c>
      <c r="M162" s="52" t="s">
        <v>12010</v>
      </c>
      <c r="N162" s="50"/>
    </row>
    <row r="163" spans="1:14" ht="35.25" customHeight="1" x14ac:dyDescent="0.25">
      <c r="A163" s="50">
        <v>162</v>
      </c>
      <c r="B163" s="57">
        <v>43528</v>
      </c>
      <c r="C163" s="55" t="s">
        <v>12545</v>
      </c>
      <c r="D163" s="56" t="s">
        <v>12546</v>
      </c>
      <c r="E163" s="56" t="s">
        <v>11969</v>
      </c>
      <c r="F163" s="57">
        <v>43507</v>
      </c>
      <c r="G163" s="50" t="s">
        <v>3990</v>
      </c>
      <c r="H163" s="50" t="s">
        <v>6541</v>
      </c>
      <c r="I163" s="50" t="s">
        <v>2746</v>
      </c>
      <c r="J163" s="50" t="s">
        <v>12547</v>
      </c>
      <c r="K163" s="52" t="s">
        <v>23</v>
      </c>
      <c r="L163" s="52" t="s">
        <v>24</v>
      </c>
      <c r="M163" s="52" t="s">
        <v>12005</v>
      </c>
      <c r="N163" s="50"/>
    </row>
    <row r="164" spans="1:14" ht="35.25" customHeight="1" x14ac:dyDescent="0.25">
      <c r="A164" s="50">
        <v>163</v>
      </c>
      <c r="B164" s="57">
        <v>43530</v>
      </c>
      <c r="C164" s="55" t="s">
        <v>12548</v>
      </c>
      <c r="D164" s="56" t="s">
        <v>12549</v>
      </c>
      <c r="E164" s="56" t="s">
        <v>11969</v>
      </c>
      <c r="F164" s="57">
        <v>43507</v>
      </c>
      <c r="G164" s="50" t="s">
        <v>4692</v>
      </c>
      <c r="H164" s="50" t="s">
        <v>6541</v>
      </c>
      <c r="I164" s="50" t="s">
        <v>2746</v>
      </c>
      <c r="J164" s="50" t="s">
        <v>12550</v>
      </c>
      <c r="K164" s="52" t="s">
        <v>23</v>
      </c>
      <c r="L164" s="52" t="s">
        <v>24</v>
      </c>
      <c r="M164" s="52" t="s">
        <v>12005</v>
      </c>
      <c r="N164" s="50"/>
    </row>
    <row r="165" spans="1:14" ht="35.25" customHeight="1" x14ac:dyDescent="0.25">
      <c r="A165" s="50">
        <v>164</v>
      </c>
      <c r="B165" s="58" t="s">
        <v>20</v>
      </c>
      <c r="C165" s="55" t="s">
        <v>12551</v>
      </c>
      <c r="D165" s="56" t="s">
        <v>12552</v>
      </c>
      <c r="E165" s="56" t="s">
        <v>11969</v>
      </c>
      <c r="F165" s="57">
        <v>43507</v>
      </c>
      <c r="G165" s="50" t="s">
        <v>489</v>
      </c>
      <c r="H165" s="50" t="s">
        <v>179</v>
      </c>
      <c r="I165" s="50" t="s">
        <v>12553</v>
      </c>
      <c r="J165" s="50" t="s">
        <v>12554</v>
      </c>
      <c r="K165" s="52" t="s">
        <v>23</v>
      </c>
      <c r="L165" s="52" t="s">
        <v>24</v>
      </c>
      <c r="M165" s="52" t="s">
        <v>11988</v>
      </c>
      <c r="N165" s="50"/>
    </row>
    <row r="166" spans="1:14" ht="35.25" customHeight="1" x14ac:dyDescent="0.25">
      <c r="A166" s="50">
        <v>165</v>
      </c>
      <c r="B166" s="58" t="s">
        <v>20</v>
      </c>
      <c r="C166" s="55" t="s">
        <v>12555</v>
      </c>
      <c r="D166" s="56" t="s">
        <v>12556</v>
      </c>
      <c r="E166" s="56" t="s">
        <v>11969</v>
      </c>
      <c r="F166" s="57">
        <v>43508</v>
      </c>
      <c r="G166" s="50" t="s">
        <v>9734</v>
      </c>
      <c r="H166" s="50" t="s">
        <v>11986</v>
      </c>
      <c r="I166" s="50" t="s">
        <v>179</v>
      </c>
      <c r="J166" s="50" t="s">
        <v>12557</v>
      </c>
      <c r="K166" s="52" t="s">
        <v>23</v>
      </c>
      <c r="L166" s="52" t="s">
        <v>24</v>
      </c>
      <c r="M166" s="52" t="s">
        <v>11988</v>
      </c>
      <c r="N166" s="50"/>
    </row>
    <row r="167" spans="1:14" ht="35.25" customHeight="1" x14ac:dyDescent="0.25">
      <c r="A167" s="50">
        <v>166</v>
      </c>
      <c r="B167" s="57">
        <v>43563</v>
      </c>
      <c r="C167" s="55" t="s">
        <v>12558</v>
      </c>
      <c r="D167" s="56" t="s">
        <v>12559</v>
      </c>
      <c r="E167" s="56" t="s">
        <v>11969</v>
      </c>
      <c r="F167" s="57">
        <v>43510</v>
      </c>
      <c r="G167" s="50" t="s">
        <v>12560</v>
      </c>
      <c r="H167" s="50" t="s">
        <v>191</v>
      </c>
      <c r="I167" s="50" t="s">
        <v>5442</v>
      </c>
      <c r="J167" s="50" t="s">
        <v>12561</v>
      </c>
      <c r="K167" s="52" t="s">
        <v>23</v>
      </c>
      <c r="L167" s="52" t="s">
        <v>24</v>
      </c>
      <c r="M167" s="52" t="s">
        <v>12005</v>
      </c>
      <c r="N167" s="50"/>
    </row>
    <row r="168" spans="1:14" ht="35.25" customHeight="1" x14ac:dyDescent="0.25">
      <c r="A168" s="50">
        <v>167</v>
      </c>
      <c r="B168" s="58" t="s">
        <v>20</v>
      </c>
      <c r="C168" s="55" t="s">
        <v>12562</v>
      </c>
      <c r="D168" s="56" t="s">
        <v>12563</v>
      </c>
      <c r="E168" s="56" t="s">
        <v>11969</v>
      </c>
      <c r="F168" s="57">
        <v>43510</v>
      </c>
      <c r="G168" s="50" t="s">
        <v>4086</v>
      </c>
      <c r="H168" s="50" t="s">
        <v>179</v>
      </c>
      <c r="I168" s="50" t="s">
        <v>12391</v>
      </c>
      <c r="J168" s="50" t="s">
        <v>12564</v>
      </c>
      <c r="K168" s="52" t="s">
        <v>23</v>
      </c>
      <c r="L168" s="52" t="s">
        <v>24</v>
      </c>
      <c r="M168" s="52" t="s">
        <v>11988</v>
      </c>
      <c r="N168" s="50"/>
    </row>
    <row r="169" spans="1:14" ht="35.25" customHeight="1" x14ac:dyDescent="0.25">
      <c r="A169" s="50">
        <v>168</v>
      </c>
      <c r="B169" s="57">
        <v>43507</v>
      </c>
      <c r="C169" s="55" t="s">
        <v>12565</v>
      </c>
      <c r="D169" s="56" t="s">
        <v>12566</v>
      </c>
      <c r="E169" s="56" t="s">
        <v>11969</v>
      </c>
      <c r="F169" s="57">
        <v>43510</v>
      </c>
      <c r="G169" s="50" t="s">
        <v>12567</v>
      </c>
      <c r="H169" s="50" t="s">
        <v>191</v>
      </c>
      <c r="I169" s="50" t="s">
        <v>12568</v>
      </c>
      <c r="J169" s="50" t="s">
        <v>12569</v>
      </c>
      <c r="K169" s="52" t="s">
        <v>23</v>
      </c>
      <c r="L169" s="52" t="s">
        <v>24</v>
      </c>
      <c r="M169" s="52" t="s">
        <v>12010</v>
      </c>
      <c r="N169" s="50"/>
    </row>
    <row r="170" spans="1:14" ht="35.25" customHeight="1" x14ac:dyDescent="0.25">
      <c r="A170" s="50">
        <v>169</v>
      </c>
      <c r="B170" s="58" t="s">
        <v>20</v>
      </c>
      <c r="C170" s="55" t="s">
        <v>12570</v>
      </c>
      <c r="D170" s="56" t="s">
        <v>12571</v>
      </c>
      <c r="E170" s="56" t="s">
        <v>11969</v>
      </c>
      <c r="F170" s="57">
        <v>43510</v>
      </c>
      <c r="G170" s="50" t="s">
        <v>12572</v>
      </c>
      <c r="H170" s="50" t="s">
        <v>179</v>
      </c>
      <c r="I170" s="50" t="s">
        <v>12573</v>
      </c>
      <c r="J170" s="50" t="s">
        <v>12574</v>
      </c>
      <c r="K170" s="52" t="s">
        <v>23</v>
      </c>
      <c r="L170" s="52" t="s">
        <v>24</v>
      </c>
      <c r="M170" s="52" t="s">
        <v>11988</v>
      </c>
      <c r="N170" s="50"/>
    </row>
    <row r="171" spans="1:14" ht="35.25" customHeight="1" x14ac:dyDescent="0.25">
      <c r="A171" s="50">
        <v>170</v>
      </c>
      <c r="B171" s="58" t="s">
        <v>20</v>
      </c>
      <c r="C171" s="55" t="s">
        <v>12575</v>
      </c>
      <c r="D171" s="56" t="s">
        <v>12576</v>
      </c>
      <c r="E171" s="56" t="s">
        <v>11969</v>
      </c>
      <c r="F171" s="57">
        <v>43510</v>
      </c>
      <c r="G171" s="50" t="s">
        <v>12577</v>
      </c>
      <c r="H171" s="50" t="s">
        <v>12031</v>
      </c>
      <c r="I171" s="50" t="s">
        <v>161</v>
      </c>
      <c r="J171" s="50" t="s">
        <v>12578</v>
      </c>
      <c r="K171" s="52" t="s">
        <v>23</v>
      </c>
      <c r="L171" s="52" t="s">
        <v>24</v>
      </c>
      <c r="M171" s="52" t="s">
        <v>11988</v>
      </c>
      <c r="N171" s="50"/>
    </row>
    <row r="172" spans="1:14" ht="35.25" customHeight="1" x14ac:dyDescent="0.25">
      <c r="A172" s="50">
        <v>171</v>
      </c>
      <c r="B172" s="57">
        <v>43514</v>
      </c>
      <c r="C172" s="55" t="s">
        <v>12579</v>
      </c>
      <c r="D172" s="56" t="s">
        <v>12580</v>
      </c>
      <c r="E172" s="56" t="s">
        <v>11969</v>
      </c>
      <c r="F172" s="57">
        <v>43510</v>
      </c>
      <c r="G172" s="50" t="s">
        <v>6836</v>
      </c>
      <c r="H172" s="50" t="s">
        <v>5552</v>
      </c>
      <c r="I172" s="50" t="s">
        <v>12581</v>
      </c>
      <c r="J172" s="50" t="s">
        <v>12582</v>
      </c>
      <c r="K172" s="52" t="s">
        <v>36</v>
      </c>
      <c r="L172" s="52" t="s">
        <v>52</v>
      </c>
      <c r="M172" s="52" t="s">
        <v>12005</v>
      </c>
      <c r="N172" s="50"/>
    </row>
    <row r="173" spans="1:14" ht="35.25" customHeight="1" x14ac:dyDescent="0.25">
      <c r="A173" s="50">
        <v>172</v>
      </c>
      <c r="B173" s="57">
        <v>43488</v>
      </c>
      <c r="C173" s="55" t="s">
        <v>12583</v>
      </c>
      <c r="D173" s="56" t="s">
        <v>12584</v>
      </c>
      <c r="E173" s="56" t="s">
        <v>11969</v>
      </c>
      <c r="F173" s="57">
        <v>43510</v>
      </c>
      <c r="G173" s="50" t="s">
        <v>10701</v>
      </c>
      <c r="H173" s="50" t="s">
        <v>5227</v>
      </c>
      <c r="I173" s="50" t="s">
        <v>78</v>
      </c>
      <c r="J173" s="50" t="s">
        <v>12585</v>
      </c>
      <c r="K173" s="52" t="s">
        <v>3698</v>
      </c>
      <c r="L173" s="52" t="s">
        <v>24</v>
      </c>
      <c r="M173" s="52" t="s">
        <v>12010</v>
      </c>
      <c r="N173" s="50"/>
    </row>
    <row r="174" spans="1:14" ht="35.25" customHeight="1" x14ac:dyDescent="0.25">
      <c r="A174" s="50">
        <v>173</v>
      </c>
      <c r="B174" s="58" t="s">
        <v>20</v>
      </c>
      <c r="C174" s="55" t="s">
        <v>12586</v>
      </c>
      <c r="D174" s="56" t="s">
        <v>12587</v>
      </c>
      <c r="E174" s="56" t="s">
        <v>11969</v>
      </c>
      <c r="F174" s="57">
        <v>43510</v>
      </c>
      <c r="G174" s="50" t="s">
        <v>12588</v>
      </c>
      <c r="H174" s="50" t="s">
        <v>179</v>
      </c>
      <c r="I174" s="50" t="s">
        <v>179</v>
      </c>
      <c r="J174" s="50" t="s">
        <v>12589</v>
      </c>
      <c r="K174" s="52" t="s">
        <v>23</v>
      </c>
      <c r="L174" s="52" t="s">
        <v>24</v>
      </c>
      <c r="M174" s="52" t="s">
        <v>11988</v>
      </c>
      <c r="N174" s="50"/>
    </row>
    <row r="175" spans="1:14" ht="35.25" customHeight="1" x14ac:dyDescent="0.25">
      <c r="A175" s="50">
        <v>174</v>
      </c>
      <c r="B175" s="58" t="s">
        <v>20</v>
      </c>
      <c r="C175" s="55" t="s">
        <v>12590</v>
      </c>
      <c r="D175" s="58" t="s">
        <v>20</v>
      </c>
      <c r="E175" s="58"/>
      <c r="F175" s="58" t="s">
        <v>20</v>
      </c>
      <c r="G175" s="51" t="s">
        <v>20</v>
      </c>
      <c r="H175" s="51" t="s">
        <v>20</v>
      </c>
      <c r="I175" s="50" t="s">
        <v>7985</v>
      </c>
      <c r="J175" s="51" t="s">
        <v>20</v>
      </c>
      <c r="K175" s="53" t="s">
        <v>20</v>
      </c>
      <c r="L175" s="53" t="s">
        <v>20</v>
      </c>
      <c r="M175" s="52" t="s">
        <v>11988</v>
      </c>
      <c r="N175" s="51"/>
    </row>
    <row r="176" spans="1:14" ht="35.25" customHeight="1" x14ac:dyDescent="0.25">
      <c r="A176" s="50">
        <v>175</v>
      </c>
      <c r="B176" s="58" t="s">
        <v>20</v>
      </c>
      <c r="C176" s="55" t="s">
        <v>12591</v>
      </c>
      <c r="D176" s="56" t="s">
        <v>12592</v>
      </c>
      <c r="E176" s="56" t="s">
        <v>11969</v>
      </c>
      <c r="F176" s="57">
        <v>43511</v>
      </c>
      <c r="G176" s="50" t="s">
        <v>12593</v>
      </c>
      <c r="H176" s="50" t="s">
        <v>12292</v>
      </c>
      <c r="I176" s="50" t="s">
        <v>179</v>
      </c>
      <c r="J176" s="50" t="s">
        <v>12594</v>
      </c>
      <c r="K176" s="52" t="s">
        <v>23</v>
      </c>
      <c r="L176" s="52" t="s">
        <v>24</v>
      </c>
      <c r="M176" s="52" t="s">
        <v>11988</v>
      </c>
      <c r="N176" s="50"/>
    </row>
    <row r="177" spans="1:14" ht="35.25" customHeight="1" x14ac:dyDescent="0.25">
      <c r="A177" s="50">
        <v>176</v>
      </c>
      <c r="B177" s="58" t="s">
        <v>20</v>
      </c>
      <c r="C177" s="55" t="s">
        <v>12595</v>
      </c>
      <c r="D177" s="56" t="s">
        <v>12596</v>
      </c>
      <c r="E177" s="56" t="s">
        <v>11969</v>
      </c>
      <c r="F177" s="57">
        <v>43511</v>
      </c>
      <c r="G177" s="50" t="s">
        <v>12597</v>
      </c>
      <c r="H177" s="50" t="s">
        <v>12031</v>
      </c>
      <c r="I177" s="50" t="s">
        <v>161</v>
      </c>
      <c r="J177" s="50" t="s">
        <v>12598</v>
      </c>
      <c r="K177" s="52" t="s">
        <v>23</v>
      </c>
      <c r="L177" s="52" t="s">
        <v>24</v>
      </c>
      <c r="M177" s="52" t="s">
        <v>11988</v>
      </c>
      <c r="N177" s="50"/>
    </row>
    <row r="178" spans="1:14" ht="35.25" customHeight="1" x14ac:dyDescent="0.25">
      <c r="A178" s="50">
        <v>177</v>
      </c>
      <c r="B178" s="58" t="s">
        <v>20</v>
      </c>
      <c r="C178" s="55" t="s">
        <v>12599</v>
      </c>
      <c r="D178" s="56" t="s">
        <v>12600</v>
      </c>
      <c r="E178" s="56" t="s">
        <v>11969</v>
      </c>
      <c r="F178" s="57">
        <v>43511</v>
      </c>
      <c r="G178" s="50" t="s">
        <v>298</v>
      </c>
      <c r="H178" s="50" t="s">
        <v>12031</v>
      </c>
      <c r="I178" s="50" t="s">
        <v>9297</v>
      </c>
      <c r="J178" s="50" t="s">
        <v>12601</v>
      </c>
      <c r="K178" s="52" t="s">
        <v>23</v>
      </c>
      <c r="L178" s="52" t="s">
        <v>24</v>
      </c>
      <c r="M178" s="52" t="s">
        <v>11988</v>
      </c>
      <c r="N178" s="50"/>
    </row>
    <row r="179" spans="1:14" ht="35.25" customHeight="1" x14ac:dyDescent="0.25">
      <c r="A179" s="50">
        <v>178</v>
      </c>
      <c r="B179" s="57">
        <v>43529</v>
      </c>
      <c r="C179" s="55" t="s">
        <v>12602</v>
      </c>
      <c r="D179" s="56" t="s">
        <v>12603</v>
      </c>
      <c r="E179" s="56" t="s">
        <v>11969</v>
      </c>
      <c r="F179" s="57">
        <v>43514</v>
      </c>
      <c r="G179" s="50" t="s">
        <v>12604</v>
      </c>
      <c r="H179" s="50" t="s">
        <v>5546</v>
      </c>
      <c r="I179" s="50" t="s">
        <v>12605</v>
      </c>
      <c r="J179" s="50" t="s">
        <v>12606</v>
      </c>
      <c r="K179" s="52" t="s">
        <v>23</v>
      </c>
      <c r="L179" s="52" t="s">
        <v>52</v>
      </c>
      <c r="M179" s="52" t="s">
        <v>12005</v>
      </c>
      <c r="N179" s="50"/>
    </row>
    <row r="180" spans="1:14" ht="35.25" customHeight="1" x14ac:dyDescent="0.25">
      <c r="A180" s="50">
        <v>179</v>
      </c>
      <c r="B180" s="58" t="s">
        <v>20</v>
      </c>
      <c r="C180" s="55" t="s">
        <v>12607</v>
      </c>
      <c r="D180" s="56" t="s">
        <v>12608</v>
      </c>
      <c r="E180" s="56" t="s">
        <v>11969</v>
      </c>
      <c r="F180" s="57">
        <v>43514</v>
      </c>
      <c r="G180" s="50" t="s">
        <v>12609</v>
      </c>
      <c r="H180" s="50" t="s">
        <v>179</v>
      </c>
      <c r="I180" s="50" t="s">
        <v>12610</v>
      </c>
      <c r="J180" s="50" t="s">
        <v>12611</v>
      </c>
      <c r="K180" s="52" t="s">
        <v>23</v>
      </c>
      <c r="L180" s="52" t="s">
        <v>24</v>
      </c>
      <c r="M180" s="52" t="s">
        <v>11988</v>
      </c>
      <c r="N180" s="50"/>
    </row>
    <row r="181" spans="1:14" ht="35.25" customHeight="1" x14ac:dyDescent="0.25">
      <c r="A181" s="50">
        <v>180</v>
      </c>
      <c r="B181" s="57">
        <v>43537</v>
      </c>
      <c r="C181" s="55" t="s">
        <v>12612</v>
      </c>
      <c r="D181" s="56" t="s">
        <v>12613</v>
      </c>
      <c r="E181" s="56" t="s">
        <v>11969</v>
      </c>
      <c r="F181" s="57">
        <v>43515</v>
      </c>
      <c r="G181" s="50" t="s">
        <v>4563</v>
      </c>
      <c r="H181" s="50" t="s">
        <v>6541</v>
      </c>
      <c r="I181" s="50" t="s">
        <v>2746</v>
      </c>
      <c r="J181" s="50" t="s">
        <v>12614</v>
      </c>
      <c r="K181" s="52" t="s">
        <v>23</v>
      </c>
      <c r="L181" s="52" t="s">
        <v>24</v>
      </c>
      <c r="M181" s="52" t="s">
        <v>12005</v>
      </c>
      <c r="N181" s="50"/>
    </row>
    <row r="182" spans="1:14" ht="35.25" customHeight="1" x14ac:dyDescent="0.25">
      <c r="A182" s="50">
        <v>181</v>
      </c>
      <c r="B182" s="58" t="s">
        <v>20</v>
      </c>
      <c r="C182" s="55" t="s">
        <v>12615</v>
      </c>
      <c r="D182" s="56" t="s">
        <v>12616</v>
      </c>
      <c r="E182" s="56" t="s">
        <v>11969</v>
      </c>
      <c r="F182" s="57">
        <v>43515</v>
      </c>
      <c r="G182" s="50" t="s">
        <v>4641</v>
      </c>
      <c r="H182" s="50" t="s">
        <v>179</v>
      </c>
      <c r="I182" s="50" t="s">
        <v>12573</v>
      </c>
      <c r="J182" s="50" t="s">
        <v>12617</v>
      </c>
      <c r="K182" s="52" t="s">
        <v>23</v>
      </c>
      <c r="L182" s="52" t="s">
        <v>24</v>
      </c>
      <c r="M182" s="52" t="s">
        <v>11988</v>
      </c>
      <c r="N182" s="50"/>
    </row>
    <row r="183" spans="1:14" ht="35.25" customHeight="1" x14ac:dyDescent="0.25">
      <c r="A183" s="50">
        <v>182</v>
      </c>
      <c r="B183" s="58" t="s">
        <v>20</v>
      </c>
      <c r="C183" s="55" t="s">
        <v>12618</v>
      </c>
      <c r="D183" s="56" t="s">
        <v>12619</v>
      </c>
      <c r="E183" s="56" t="s">
        <v>11969</v>
      </c>
      <c r="F183" s="57">
        <v>43515</v>
      </c>
      <c r="G183" s="50" t="s">
        <v>3294</v>
      </c>
      <c r="H183" s="50" t="s">
        <v>179</v>
      </c>
      <c r="I183" s="50" t="s">
        <v>12573</v>
      </c>
      <c r="J183" s="50" t="s">
        <v>12620</v>
      </c>
      <c r="K183" s="52" t="s">
        <v>23</v>
      </c>
      <c r="L183" s="52" t="s">
        <v>24</v>
      </c>
      <c r="M183" s="52" t="s">
        <v>11988</v>
      </c>
      <c r="N183" s="50"/>
    </row>
    <row r="184" spans="1:14" ht="35.25" customHeight="1" x14ac:dyDescent="0.25">
      <c r="A184" s="50">
        <v>183</v>
      </c>
      <c r="B184" s="57">
        <v>43511</v>
      </c>
      <c r="C184" s="55" t="s">
        <v>12621</v>
      </c>
      <c r="D184" s="56" t="s">
        <v>12622</v>
      </c>
      <c r="E184" s="56" t="s">
        <v>11969</v>
      </c>
      <c r="F184" s="57">
        <v>43515</v>
      </c>
      <c r="G184" s="50" t="s">
        <v>12623</v>
      </c>
      <c r="H184" s="50" t="s">
        <v>191</v>
      </c>
      <c r="I184" s="50" t="s">
        <v>5442</v>
      </c>
      <c r="J184" s="50" t="s">
        <v>12624</v>
      </c>
      <c r="K184" s="52" t="s">
        <v>23</v>
      </c>
      <c r="L184" s="52" t="s">
        <v>24</v>
      </c>
      <c r="M184" s="52" t="s">
        <v>12010</v>
      </c>
      <c r="N184" s="50"/>
    </row>
    <row r="185" spans="1:14" ht="35.25" customHeight="1" x14ac:dyDescent="0.25">
      <c r="A185" s="50">
        <v>184</v>
      </c>
      <c r="B185" s="58" t="s">
        <v>20</v>
      </c>
      <c r="C185" s="55" t="s">
        <v>12625</v>
      </c>
      <c r="D185" s="56" t="s">
        <v>12626</v>
      </c>
      <c r="E185" s="56" t="s">
        <v>11969</v>
      </c>
      <c r="F185" s="57">
        <v>43515</v>
      </c>
      <c r="G185" s="50" t="s">
        <v>12627</v>
      </c>
      <c r="H185" s="50" t="s">
        <v>179</v>
      </c>
      <c r="I185" s="50" t="s">
        <v>12628</v>
      </c>
      <c r="J185" s="50" t="s">
        <v>12629</v>
      </c>
      <c r="K185" s="52" t="s">
        <v>23</v>
      </c>
      <c r="L185" s="52" t="s">
        <v>24</v>
      </c>
      <c r="M185" s="52" t="s">
        <v>11988</v>
      </c>
      <c r="N185" s="50"/>
    </row>
    <row r="186" spans="1:14" ht="35.25" customHeight="1" x14ac:dyDescent="0.25">
      <c r="A186" s="50">
        <v>185</v>
      </c>
      <c r="B186" s="57">
        <v>43531</v>
      </c>
      <c r="C186" s="55" t="s">
        <v>12630</v>
      </c>
      <c r="D186" s="56" t="s">
        <v>12631</v>
      </c>
      <c r="E186" s="56" t="s">
        <v>11969</v>
      </c>
      <c r="F186" s="57">
        <v>43515</v>
      </c>
      <c r="G186" s="50" t="s">
        <v>12632</v>
      </c>
      <c r="H186" s="50" t="s">
        <v>5552</v>
      </c>
      <c r="I186" s="50" t="s">
        <v>12633</v>
      </c>
      <c r="J186" s="50" t="s">
        <v>12634</v>
      </c>
      <c r="K186" s="52" t="s">
        <v>23</v>
      </c>
      <c r="L186" s="52" t="s">
        <v>52</v>
      </c>
      <c r="M186" s="52" t="s">
        <v>12005</v>
      </c>
      <c r="N186" s="50"/>
    </row>
    <row r="187" spans="1:14" ht="35.25" customHeight="1" x14ac:dyDescent="0.25">
      <c r="A187" s="50">
        <v>186</v>
      </c>
      <c r="B187" s="57">
        <v>43475</v>
      </c>
      <c r="C187" s="55" t="s">
        <v>12635</v>
      </c>
      <c r="D187" s="56" t="s">
        <v>12636</v>
      </c>
      <c r="E187" s="56" t="s">
        <v>11969</v>
      </c>
      <c r="F187" s="57">
        <v>43515</v>
      </c>
      <c r="G187" s="50" t="s">
        <v>12637</v>
      </c>
      <c r="H187" s="50" t="s">
        <v>191</v>
      </c>
      <c r="I187" s="50" t="s">
        <v>5442</v>
      </c>
      <c r="J187" s="50" t="s">
        <v>12638</v>
      </c>
      <c r="K187" s="52" t="s">
        <v>23</v>
      </c>
      <c r="L187" s="52" t="s">
        <v>24</v>
      </c>
      <c r="M187" s="52" t="s">
        <v>12010</v>
      </c>
      <c r="N187" s="50"/>
    </row>
    <row r="188" spans="1:14" ht="35.25" customHeight="1" x14ac:dyDescent="0.25">
      <c r="A188" s="50">
        <v>187</v>
      </c>
      <c r="B188" s="57">
        <v>43522</v>
      </c>
      <c r="C188" s="55" t="s">
        <v>12639</v>
      </c>
      <c r="D188" s="56" t="s">
        <v>12640</v>
      </c>
      <c r="E188" s="56" t="s">
        <v>11969</v>
      </c>
      <c r="F188" s="57">
        <v>43515</v>
      </c>
      <c r="G188" s="50" t="s">
        <v>4086</v>
      </c>
      <c r="H188" s="50" t="s">
        <v>191</v>
      </c>
      <c r="I188" s="50" t="s">
        <v>5442</v>
      </c>
      <c r="J188" s="50" t="s">
        <v>10267</v>
      </c>
      <c r="K188" s="52" t="s">
        <v>23</v>
      </c>
      <c r="L188" s="52" t="s">
        <v>24</v>
      </c>
      <c r="M188" s="52" t="s">
        <v>12005</v>
      </c>
      <c r="N188" s="50"/>
    </row>
    <row r="189" spans="1:14" ht="35.25" customHeight="1" x14ac:dyDescent="0.25">
      <c r="A189" s="50">
        <v>188</v>
      </c>
      <c r="B189" s="58" t="s">
        <v>20</v>
      </c>
      <c r="C189" s="55" t="s">
        <v>12641</v>
      </c>
      <c r="D189" s="56" t="s">
        <v>12642</v>
      </c>
      <c r="E189" s="56" t="s">
        <v>11969</v>
      </c>
      <c r="F189" s="57">
        <v>43515</v>
      </c>
      <c r="G189" s="50" t="s">
        <v>12643</v>
      </c>
      <c r="H189" s="50" t="s">
        <v>179</v>
      </c>
      <c r="I189" s="50" t="s">
        <v>12644</v>
      </c>
      <c r="J189" s="50" t="s">
        <v>12645</v>
      </c>
      <c r="K189" s="52" t="s">
        <v>23</v>
      </c>
      <c r="L189" s="52" t="s">
        <v>24</v>
      </c>
      <c r="M189" s="52" t="s">
        <v>11988</v>
      </c>
      <c r="N189" s="50"/>
    </row>
    <row r="190" spans="1:14" ht="35.25" customHeight="1" x14ac:dyDescent="0.25">
      <c r="A190" s="50">
        <v>189</v>
      </c>
      <c r="B190" s="57">
        <v>43517</v>
      </c>
      <c r="C190" s="55" t="s">
        <v>12646</v>
      </c>
      <c r="D190" s="56" t="s">
        <v>12647</v>
      </c>
      <c r="E190" s="56" t="s">
        <v>11969</v>
      </c>
      <c r="F190" s="57">
        <v>43518</v>
      </c>
      <c r="G190" s="50" t="s">
        <v>12648</v>
      </c>
      <c r="H190" s="50" t="s">
        <v>5927</v>
      </c>
      <c r="I190" s="50" t="s">
        <v>12649</v>
      </c>
      <c r="J190" s="50" t="s">
        <v>12650</v>
      </c>
      <c r="K190" s="52" t="s">
        <v>3698</v>
      </c>
      <c r="L190" s="52" t="s">
        <v>24</v>
      </c>
      <c r="M190" s="52" t="s">
        <v>12010</v>
      </c>
      <c r="N190" s="50"/>
    </row>
    <row r="191" spans="1:14" ht="35.25" customHeight="1" x14ac:dyDescent="0.25">
      <c r="A191" s="50">
        <v>190</v>
      </c>
      <c r="B191" s="57">
        <v>43490</v>
      </c>
      <c r="C191" s="55" t="s">
        <v>12651</v>
      </c>
      <c r="D191" s="56" t="s">
        <v>12652</v>
      </c>
      <c r="E191" s="56" t="s">
        <v>11969</v>
      </c>
      <c r="F191" s="57">
        <v>43518</v>
      </c>
      <c r="G191" s="50" t="s">
        <v>1653</v>
      </c>
      <c r="H191" s="50" t="s">
        <v>12173</v>
      </c>
      <c r="I191" s="50" t="s">
        <v>161</v>
      </c>
      <c r="J191" s="50" t="s">
        <v>12653</v>
      </c>
      <c r="K191" s="52" t="s">
        <v>36</v>
      </c>
      <c r="L191" s="52" t="s">
        <v>24</v>
      </c>
      <c r="M191" s="52" t="s">
        <v>12010</v>
      </c>
      <c r="N191" s="50"/>
    </row>
    <row r="192" spans="1:14" ht="35.25" customHeight="1" x14ac:dyDescent="0.25">
      <c r="A192" s="50">
        <v>191</v>
      </c>
      <c r="B192" s="58" t="s">
        <v>20</v>
      </c>
      <c r="C192" s="55" t="s">
        <v>12654</v>
      </c>
      <c r="D192" s="56" t="s">
        <v>12655</v>
      </c>
      <c r="E192" s="56" t="s">
        <v>11969</v>
      </c>
      <c r="F192" s="57">
        <v>43518</v>
      </c>
      <c r="G192" s="50" t="s">
        <v>2296</v>
      </c>
      <c r="H192" s="50" t="s">
        <v>5227</v>
      </c>
      <c r="I192" s="50" t="s">
        <v>4148</v>
      </c>
      <c r="J192" s="50" t="s">
        <v>12656</v>
      </c>
      <c r="K192" s="52" t="s">
        <v>23</v>
      </c>
      <c r="L192" s="52" t="s">
        <v>24</v>
      </c>
      <c r="M192" s="52" t="s">
        <v>11988</v>
      </c>
      <c r="N192" s="50"/>
    </row>
    <row r="193" spans="1:14" ht="35.25" customHeight="1" x14ac:dyDescent="0.25">
      <c r="A193" s="50">
        <v>192</v>
      </c>
      <c r="B193" s="57">
        <v>43515</v>
      </c>
      <c r="C193" s="55" t="s">
        <v>12657</v>
      </c>
      <c r="D193" s="56" t="s">
        <v>12658</v>
      </c>
      <c r="E193" s="56" t="s">
        <v>11969</v>
      </c>
      <c r="F193" s="57">
        <v>43518</v>
      </c>
      <c r="G193" s="50" t="s">
        <v>12659</v>
      </c>
      <c r="H193" s="50" t="s">
        <v>5227</v>
      </c>
      <c r="I193" s="50" t="s">
        <v>78</v>
      </c>
      <c r="J193" s="50" t="s">
        <v>12660</v>
      </c>
      <c r="K193" s="52" t="s">
        <v>36</v>
      </c>
      <c r="L193" s="52" t="s">
        <v>24</v>
      </c>
      <c r="M193" s="52" t="s">
        <v>12010</v>
      </c>
      <c r="N193" s="50"/>
    </row>
    <row r="194" spans="1:14" ht="35.25" customHeight="1" x14ac:dyDescent="0.25">
      <c r="A194" s="50">
        <v>193</v>
      </c>
      <c r="B194" s="57">
        <v>43515</v>
      </c>
      <c r="C194" s="55" t="s">
        <v>12661</v>
      </c>
      <c r="D194" s="56" t="s">
        <v>12662</v>
      </c>
      <c r="E194" s="56" t="s">
        <v>11969</v>
      </c>
      <c r="F194" s="57">
        <v>43518</v>
      </c>
      <c r="G194" s="50" t="s">
        <v>12659</v>
      </c>
      <c r="H194" s="50" t="s">
        <v>5227</v>
      </c>
      <c r="I194" s="50" t="s">
        <v>78</v>
      </c>
      <c r="J194" s="50" t="s">
        <v>12663</v>
      </c>
      <c r="K194" s="52" t="s">
        <v>36</v>
      </c>
      <c r="L194" s="52" t="s">
        <v>24</v>
      </c>
      <c r="M194" s="52" t="s">
        <v>12010</v>
      </c>
      <c r="N194" s="50"/>
    </row>
    <row r="195" spans="1:14" ht="35.25" customHeight="1" x14ac:dyDescent="0.25">
      <c r="A195" s="50">
        <v>194</v>
      </c>
      <c r="B195" s="57">
        <v>43531</v>
      </c>
      <c r="C195" s="55" t="s">
        <v>12664</v>
      </c>
      <c r="D195" s="56" t="s">
        <v>12665</v>
      </c>
      <c r="E195" s="56" t="s">
        <v>11969</v>
      </c>
      <c r="F195" s="57">
        <v>43518</v>
      </c>
      <c r="G195" s="50" t="s">
        <v>4876</v>
      </c>
      <c r="H195" s="50" t="s">
        <v>6541</v>
      </c>
      <c r="I195" s="50" t="s">
        <v>2746</v>
      </c>
      <c r="J195" s="50" t="s">
        <v>12666</v>
      </c>
      <c r="K195" s="52" t="s">
        <v>23</v>
      </c>
      <c r="L195" s="52" t="s">
        <v>24</v>
      </c>
      <c r="M195" s="52" t="s">
        <v>12005</v>
      </c>
      <c r="N195" s="50"/>
    </row>
    <row r="196" spans="1:14" ht="35.25" customHeight="1" x14ac:dyDescent="0.25">
      <c r="A196" s="50">
        <v>195</v>
      </c>
      <c r="B196" s="58" t="s">
        <v>20</v>
      </c>
      <c r="C196" s="55" t="s">
        <v>12667</v>
      </c>
      <c r="D196" s="56" t="s">
        <v>12668</v>
      </c>
      <c r="E196" s="56" t="s">
        <v>11969</v>
      </c>
      <c r="F196" s="57">
        <v>43518</v>
      </c>
      <c r="G196" s="50" t="s">
        <v>12597</v>
      </c>
      <c r="H196" s="50" t="s">
        <v>179</v>
      </c>
      <c r="I196" s="50" t="s">
        <v>12048</v>
      </c>
      <c r="J196" s="50" t="s">
        <v>12669</v>
      </c>
      <c r="K196" s="52" t="s">
        <v>23</v>
      </c>
      <c r="L196" s="52" t="s">
        <v>24</v>
      </c>
      <c r="M196" s="52" t="s">
        <v>11988</v>
      </c>
      <c r="N196" s="50"/>
    </row>
    <row r="197" spans="1:14" ht="35.25" customHeight="1" x14ac:dyDescent="0.25">
      <c r="A197" s="50">
        <v>196</v>
      </c>
      <c r="B197" s="57">
        <v>43535</v>
      </c>
      <c r="C197" s="55" t="s">
        <v>12670</v>
      </c>
      <c r="D197" s="56" t="s">
        <v>12671</v>
      </c>
      <c r="E197" s="56" t="s">
        <v>11969</v>
      </c>
      <c r="F197" s="57">
        <v>43521</v>
      </c>
      <c r="G197" s="50" t="s">
        <v>12672</v>
      </c>
      <c r="H197" s="50" t="s">
        <v>5552</v>
      </c>
      <c r="I197" s="50" t="s">
        <v>12633</v>
      </c>
      <c r="J197" s="50" t="s">
        <v>12673</v>
      </c>
      <c r="K197" s="52" t="s">
        <v>3698</v>
      </c>
      <c r="L197" s="52" t="s">
        <v>52</v>
      </c>
      <c r="M197" s="52" t="s">
        <v>12005</v>
      </c>
      <c r="N197" s="50"/>
    </row>
    <row r="198" spans="1:14" ht="35.25" customHeight="1" x14ac:dyDescent="0.25">
      <c r="A198" s="50">
        <v>197</v>
      </c>
      <c r="B198" s="58" t="s">
        <v>20</v>
      </c>
      <c r="C198" s="55" t="s">
        <v>12674</v>
      </c>
      <c r="D198" s="56" t="s">
        <v>12675</v>
      </c>
      <c r="E198" s="56" t="s">
        <v>11969</v>
      </c>
      <c r="F198" s="57">
        <v>43521</v>
      </c>
      <c r="G198" s="50" t="s">
        <v>1732</v>
      </c>
      <c r="H198" s="50" t="s">
        <v>179</v>
      </c>
      <c r="I198" s="50" t="s">
        <v>12676</v>
      </c>
      <c r="J198" s="50" t="s">
        <v>12677</v>
      </c>
      <c r="K198" s="52" t="s">
        <v>23</v>
      </c>
      <c r="L198" s="52" t="s">
        <v>24</v>
      </c>
      <c r="M198" s="52" t="s">
        <v>11988</v>
      </c>
      <c r="N198" s="50"/>
    </row>
    <row r="199" spans="1:14" ht="35.25" customHeight="1" x14ac:dyDescent="0.25">
      <c r="A199" s="50">
        <v>198</v>
      </c>
      <c r="B199" s="58" t="s">
        <v>20</v>
      </c>
      <c r="C199" s="55" t="s">
        <v>12678</v>
      </c>
      <c r="D199" s="56" t="s">
        <v>12679</v>
      </c>
      <c r="E199" s="56" t="s">
        <v>11969</v>
      </c>
      <c r="F199" s="57">
        <v>43521</v>
      </c>
      <c r="G199" s="50" t="s">
        <v>12680</v>
      </c>
      <c r="H199" s="50" t="s">
        <v>179</v>
      </c>
      <c r="I199" s="50" t="s">
        <v>12676</v>
      </c>
      <c r="J199" s="50" t="s">
        <v>12681</v>
      </c>
      <c r="K199" s="52" t="s">
        <v>23</v>
      </c>
      <c r="L199" s="52" t="s">
        <v>24</v>
      </c>
      <c r="M199" s="52" t="s">
        <v>11988</v>
      </c>
      <c r="N199" s="50"/>
    </row>
    <row r="200" spans="1:14" ht="35.25" customHeight="1" x14ac:dyDescent="0.25">
      <c r="A200" s="50">
        <v>199</v>
      </c>
      <c r="B200" s="58" t="s">
        <v>20</v>
      </c>
      <c r="C200" s="55" t="s">
        <v>12682</v>
      </c>
      <c r="D200" s="56" t="s">
        <v>12683</v>
      </c>
      <c r="E200" s="56" t="s">
        <v>11969</v>
      </c>
      <c r="F200" s="57">
        <v>43521</v>
      </c>
      <c r="G200" s="50" t="s">
        <v>12684</v>
      </c>
      <c r="H200" s="50" t="s">
        <v>12031</v>
      </c>
      <c r="I200" s="50" t="s">
        <v>161</v>
      </c>
      <c r="J200" s="50" t="s">
        <v>12685</v>
      </c>
      <c r="K200" s="52" t="s">
        <v>23</v>
      </c>
      <c r="L200" s="52" t="s">
        <v>24</v>
      </c>
      <c r="M200" s="52" t="s">
        <v>11988</v>
      </c>
      <c r="N200" s="50"/>
    </row>
    <row r="201" spans="1:14" ht="35.25" customHeight="1" x14ac:dyDescent="0.25">
      <c r="A201" s="50">
        <v>200</v>
      </c>
      <c r="B201" s="58" t="s">
        <v>20</v>
      </c>
      <c r="C201" s="55" t="s">
        <v>12686</v>
      </c>
      <c r="D201" s="56" t="s">
        <v>12687</v>
      </c>
      <c r="E201" s="56" t="s">
        <v>11969</v>
      </c>
      <c r="F201" s="57">
        <v>43521</v>
      </c>
      <c r="G201" s="50" t="s">
        <v>146</v>
      </c>
      <c r="H201" s="50" t="s">
        <v>179</v>
      </c>
      <c r="I201" s="50" t="s">
        <v>12688</v>
      </c>
      <c r="J201" s="50" t="s">
        <v>12689</v>
      </c>
      <c r="K201" s="52" t="s">
        <v>36</v>
      </c>
      <c r="L201" s="52" t="s">
        <v>24</v>
      </c>
      <c r="M201" s="52" t="s">
        <v>11988</v>
      </c>
      <c r="N201" s="50"/>
    </row>
    <row r="202" spans="1:14" ht="35.25" customHeight="1" x14ac:dyDescent="0.25">
      <c r="A202" s="50">
        <v>201</v>
      </c>
      <c r="B202" s="57">
        <v>43563</v>
      </c>
      <c r="C202" s="55" t="s">
        <v>12690</v>
      </c>
      <c r="D202" s="56" t="s">
        <v>12691</v>
      </c>
      <c r="E202" s="56" t="s">
        <v>11969</v>
      </c>
      <c r="F202" s="57">
        <v>43521</v>
      </c>
      <c r="G202" s="50" t="s">
        <v>367</v>
      </c>
      <c r="H202" s="50" t="s">
        <v>191</v>
      </c>
      <c r="I202" s="50" t="s">
        <v>5442</v>
      </c>
      <c r="J202" s="50" t="s">
        <v>11702</v>
      </c>
      <c r="K202" s="52" t="s">
        <v>23</v>
      </c>
      <c r="L202" s="52" t="s">
        <v>24</v>
      </c>
      <c r="M202" s="52" t="s">
        <v>12005</v>
      </c>
      <c r="N202" s="50"/>
    </row>
    <row r="203" spans="1:14" ht="35.25" customHeight="1" x14ac:dyDescent="0.25">
      <c r="A203" s="50">
        <v>202</v>
      </c>
      <c r="B203" s="57">
        <v>43566</v>
      </c>
      <c r="C203" s="55" t="s">
        <v>12692</v>
      </c>
      <c r="D203" s="56" t="s">
        <v>12693</v>
      </c>
      <c r="E203" s="56" t="s">
        <v>11969</v>
      </c>
      <c r="F203" s="57">
        <v>43521</v>
      </c>
      <c r="G203" s="50" t="s">
        <v>12694</v>
      </c>
      <c r="H203" s="50" t="s">
        <v>191</v>
      </c>
      <c r="I203" s="50" t="s">
        <v>11260</v>
      </c>
      <c r="J203" s="50" t="s">
        <v>12695</v>
      </c>
      <c r="K203" s="52" t="s">
        <v>23</v>
      </c>
      <c r="L203" s="52" t="s">
        <v>24</v>
      </c>
      <c r="M203" s="52" t="s">
        <v>12005</v>
      </c>
      <c r="N203" s="50"/>
    </row>
    <row r="204" spans="1:14" ht="35.25" customHeight="1" x14ac:dyDescent="0.25">
      <c r="A204" s="50">
        <v>203</v>
      </c>
      <c r="B204" s="57">
        <v>43522</v>
      </c>
      <c r="C204" s="55" t="s">
        <v>12696</v>
      </c>
      <c r="D204" s="56" t="s">
        <v>12697</v>
      </c>
      <c r="E204" s="56" t="s">
        <v>11969</v>
      </c>
      <c r="F204" s="57">
        <v>43521</v>
      </c>
      <c r="G204" s="50" t="s">
        <v>12698</v>
      </c>
      <c r="H204" s="50" t="s">
        <v>191</v>
      </c>
      <c r="I204" s="50" t="s">
        <v>5442</v>
      </c>
      <c r="J204" s="50" t="s">
        <v>12699</v>
      </c>
      <c r="K204" s="52" t="s">
        <v>23</v>
      </c>
      <c r="L204" s="52" t="s">
        <v>24</v>
      </c>
      <c r="M204" s="52" t="s">
        <v>12005</v>
      </c>
      <c r="N204" s="50"/>
    </row>
    <row r="205" spans="1:14" ht="35.25" customHeight="1" x14ac:dyDescent="0.25">
      <c r="A205" s="50">
        <v>204</v>
      </c>
      <c r="B205" s="57">
        <v>43530</v>
      </c>
      <c r="C205" s="55" t="s">
        <v>12700</v>
      </c>
      <c r="D205" s="56" t="s">
        <v>12701</v>
      </c>
      <c r="E205" s="56" t="s">
        <v>11969</v>
      </c>
      <c r="F205" s="57">
        <v>43521</v>
      </c>
      <c r="G205" s="50" t="s">
        <v>9147</v>
      </c>
      <c r="H205" s="50" t="s">
        <v>5227</v>
      </c>
      <c r="I205" s="50" t="s">
        <v>78</v>
      </c>
      <c r="J205" s="50" t="s">
        <v>12702</v>
      </c>
      <c r="K205" s="52" t="s">
        <v>23</v>
      </c>
      <c r="L205" s="52" t="s">
        <v>24</v>
      </c>
      <c r="M205" s="52" t="s">
        <v>12005</v>
      </c>
      <c r="N205" s="50"/>
    </row>
    <row r="206" spans="1:14" ht="35.25" customHeight="1" x14ac:dyDescent="0.25">
      <c r="A206" s="50">
        <v>205</v>
      </c>
      <c r="B206" s="58" t="s">
        <v>20</v>
      </c>
      <c r="C206" s="55" t="s">
        <v>12703</v>
      </c>
      <c r="D206" s="56" t="s">
        <v>12704</v>
      </c>
      <c r="E206" s="56" t="s">
        <v>11969</v>
      </c>
      <c r="F206" s="57">
        <v>43521</v>
      </c>
      <c r="G206" s="50" t="s">
        <v>3271</v>
      </c>
      <c r="H206" s="50" t="s">
        <v>179</v>
      </c>
      <c r="I206" s="50" t="s">
        <v>12676</v>
      </c>
      <c r="J206" s="50" t="s">
        <v>12705</v>
      </c>
      <c r="K206" s="52" t="s">
        <v>23</v>
      </c>
      <c r="L206" s="52" t="s">
        <v>24</v>
      </c>
      <c r="M206" s="52" t="s">
        <v>11988</v>
      </c>
      <c r="N206" s="50"/>
    </row>
    <row r="207" spans="1:14" ht="35.25" customHeight="1" x14ac:dyDescent="0.25">
      <c r="A207" s="50">
        <v>206</v>
      </c>
      <c r="B207" s="58" t="s">
        <v>20</v>
      </c>
      <c r="C207" s="55" t="s">
        <v>12706</v>
      </c>
      <c r="D207" s="56" t="s">
        <v>3491</v>
      </c>
      <c r="E207" s="56" t="s">
        <v>11969</v>
      </c>
      <c r="F207" s="57">
        <v>43521</v>
      </c>
      <c r="G207" s="50" t="s">
        <v>3271</v>
      </c>
      <c r="H207" s="50" t="s">
        <v>179</v>
      </c>
      <c r="I207" s="50" t="s">
        <v>12676</v>
      </c>
      <c r="J207" s="50" t="s">
        <v>12707</v>
      </c>
      <c r="K207" s="52" t="s">
        <v>23</v>
      </c>
      <c r="L207" s="52" t="s">
        <v>24</v>
      </c>
      <c r="M207" s="52" t="s">
        <v>11988</v>
      </c>
      <c r="N207" s="50"/>
    </row>
    <row r="208" spans="1:14" ht="35.25" customHeight="1" x14ac:dyDescent="0.25">
      <c r="A208" s="50">
        <v>207</v>
      </c>
      <c r="B208" s="58" t="s">
        <v>20</v>
      </c>
      <c r="C208" s="55" t="s">
        <v>12708</v>
      </c>
      <c r="D208" s="56" t="s">
        <v>12709</v>
      </c>
      <c r="E208" s="56" t="s">
        <v>11969</v>
      </c>
      <c r="F208" s="57">
        <v>43521</v>
      </c>
      <c r="G208" s="50" t="s">
        <v>12710</v>
      </c>
      <c r="H208" s="50" t="s">
        <v>12031</v>
      </c>
      <c r="I208" s="50" t="s">
        <v>179</v>
      </c>
      <c r="J208" s="50" t="s">
        <v>12711</v>
      </c>
      <c r="K208" s="52" t="s">
        <v>23</v>
      </c>
      <c r="L208" s="52" t="s">
        <v>24</v>
      </c>
      <c r="M208" s="52" t="s">
        <v>11988</v>
      </c>
      <c r="N208" s="50"/>
    </row>
    <row r="209" spans="1:14" ht="35.25" customHeight="1" x14ac:dyDescent="0.25">
      <c r="A209" s="50">
        <v>208</v>
      </c>
      <c r="B209" s="58" t="s">
        <v>20</v>
      </c>
      <c r="C209" s="55" t="s">
        <v>12712</v>
      </c>
      <c r="D209" s="56" t="s">
        <v>12713</v>
      </c>
      <c r="E209" s="56" t="s">
        <v>11969</v>
      </c>
      <c r="F209" s="57">
        <v>43521</v>
      </c>
      <c r="G209" s="50" t="s">
        <v>12714</v>
      </c>
      <c r="H209" s="50" t="s">
        <v>179</v>
      </c>
      <c r="I209" s="50" t="s">
        <v>12715</v>
      </c>
      <c r="J209" s="50" t="s">
        <v>12716</v>
      </c>
      <c r="K209" s="52" t="s">
        <v>23</v>
      </c>
      <c r="L209" s="52" t="s">
        <v>24</v>
      </c>
      <c r="M209" s="52" t="s">
        <v>11988</v>
      </c>
      <c r="N209" s="50"/>
    </row>
    <row r="210" spans="1:14" ht="35.25" customHeight="1" x14ac:dyDescent="0.25">
      <c r="A210" s="50">
        <v>209</v>
      </c>
      <c r="B210" s="58" t="s">
        <v>20</v>
      </c>
      <c r="C210" s="55" t="s">
        <v>12717</v>
      </c>
      <c r="D210" s="56" t="s">
        <v>12718</v>
      </c>
      <c r="E210" s="56" t="s">
        <v>11969</v>
      </c>
      <c r="F210" s="57">
        <v>43521</v>
      </c>
      <c r="G210" s="50" t="s">
        <v>12719</v>
      </c>
      <c r="H210" s="50" t="s">
        <v>179</v>
      </c>
      <c r="I210" s="50" t="s">
        <v>12715</v>
      </c>
      <c r="J210" s="50" t="s">
        <v>12720</v>
      </c>
      <c r="K210" s="52" t="s">
        <v>23</v>
      </c>
      <c r="L210" s="52" t="s">
        <v>24</v>
      </c>
      <c r="M210" s="52" t="s">
        <v>11988</v>
      </c>
      <c r="N210" s="50"/>
    </row>
    <row r="211" spans="1:14" ht="35.25" customHeight="1" x14ac:dyDescent="0.25">
      <c r="A211" s="50">
        <v>210</v>
      </c>
      <c r="B211" s="58" t="s">
        <v>20</v>
      </c>
      <c r="C211" s="55" t="s">
        <v>12721</v>
      </c>
      <c r="D211" s="56" t="s">
        <v>12722</v>
      </c>
      <c r="E211" s="56" t="s">
        <v>11969</v>
      </c>
      <c r="F211" s="57">
        <v>43521</v>
      </c>
      <c r="G211" s="50" t="s">
        <v>12723</v>
      </c>
      <c r="H211" s="50" t="s">
        <v>179</v>
      </c>
      <c r="I211" s="50" t="s">
        <v>12715</v>
      </c>
      <c r="J211" s="50" t="s">
        <v>12724</v>
      </c>
      <c r="K211" s="52" t="s">
        <v>23</v>
      </c>
      <c r="L211" s="52" t="s">
        <v>24</v>
      </c>
      <c r="M211" s="52" t="s">
        <v>11988</v>
      </c>
      <c r="N211" s="50"/>
    </row>
    <row r="212" spans="1:14" ht="35.25" customHeight="1" x14ac:dyDescent="0.25">
      <c r="A212" s="50">
        <v>211</v>
      </c>
      <c r="B212" s="58" t="s">
        <v>20</v>
      </c>
      <c r="C212" s="55" t="s">
        <v>12725</v>
      </c>
      <c r="D212" s="56" t="s">
        <v>12726</v>
      </c>
      <c r="E212" s="56" t="s">
        <v>11969</v>
      </c>
      <c r="F212" s="57">
        <v>43521</v>
      </c>
      <c r="G212" s="50" t="s">
        <v>12727</v>
      </c>
      <c r="H212" s="50" t="s">
        <v>179</v>
      </c>
      <c r="I212" s="50" t="s">
        <v>12715</v>
      </c>
      <c r="J212" s="50" t="s">
        <v>12728</v>
      </c>
      <c r="K212" s="52" t="s">
        <v>23</v>
      </c>
      <c r="L212" s="52" t="s">
        <v>24</v>
      </c>
      <c r="M212" s="52" t="s">
        <v>11988</v>
      </c>
      <c r="N212" s="50"/>
    </row>
    <row r="213" spans="1:14" ht="35.25" customHeight="1" x14ac:dyDescent="0.25">
      <c r="A213" s="50">
        <v>212</v>
      </c>
      <c r="B213" s="58" t="s">
        <v>20</v>
      </c>
      <c r="C213" s="55" t="s">
        <v>12729</v>
      </c>
      <c r="D213" s="56" t="s">
        <v>12730</v>
      </c>
      <c r="E213" s="56" t="s">
        <v>11969</v>
      </c>
      <c r="F213" s="57">
        <v>43521</v>
      </c>
      <c r="G213" s="50" t="s">
        <v>4827</v>
      </c>
      <c r="H213" s="50" t="s">
        <v>12031</v>
      </c>
      <c r="I213" s="50" t="s">
        <v>179</v>
      </c>
      <c r="J213" s="50" t="s">
        <v>12731</v>
      </c>
      <c r="K213" s="52" t="s">
        <v>23</v>
      </c>
      <c r="L213" s="52" t="s">
        <v>24</v>
      </c>
      <c r="M213" s="52" t="s">
        <v>11988</v>
      </c>
      <c r="N213" s="50"/>
    </row>
    <row r="214" spans="1:14" ht="35.25" customHeight="1" x14ac:dyDescent="0.25">
      <c r="A214" s="50">
        <v>213</v>
      </c>
      <c r="B214" s="58" t="s">
        <v>20</v>
      </c>
      <c r="C214" s="55" t="s">
        <v>12732</v>
      </c>
      <c r="D214" s="56" t="s">
        <v>12733</v>
      </c>
      <c r="E214" s="56" t="s">
        <v>11969</v>
      </c>
      <c r="F214" s="57">
        <v>43523</v>
      </c>
      <c r="G214" s="50" t="s">
        <v>12734</v>
      </c>
      <c r="H214" s="50" t="s">
        <v>179</v>
      </c>
      <c r="I214" s="50" t="s">
        <v>12735</v>
      </c>
      <c r="J214" s="50" t="s">
        <v>12736</v>
      </c>
      <c r="K214" s="52" t="s">
        <v>23</v>
      </c>
      <c r="L214" s="52" t="s">
        <v>24</v>
      </c>
      <c r="M214" s="52" t="s">
        <v>11988</v>
      </c>
      <c r="N214" s="50"/>
    </row>
    <row r="215" spans="1:14" ht="35.25" customHeight="1" x14ac:dyDescent="0.25">
      <c r="A215" s="50">
        <v>214</v>
      </c>
      <c r="B215" s="58" t="s">
        <v>20</v>
      </c>
      <c r="C215" s="55" t="s">
        <v>12737</v>
      </c>
      <c r="D215" s="56" t="s">
        <v>12738</v>
      </c>
      <c r="E215" s="56" t="s">
        <v>11969</v>
      </c>
      <c r="F215" s="57">
        <v>43523</v>
      </c>
      <c r="G215" s="50" t="s">
        <v>6325</v>
      </c>
      <c r="H215" s="50" t="s">
        <v>179</v>
      </c>
      <c r="I215" s="50" t="s">
        <v>12676</v>
      </c>
      <c r="J215" s="50" t="s">
        <v>12739</v>
      </c>
      <c r="K215" s="52" t="s">
        <v>23</v>
      </c>
      <c r="L215" s="52" t="s">
        <v>24</v>
      </c>
      <c r="M215" s="52" t="s">
        <v>11988</v>
      </c>
      <c r="N215" s="50"/>
    </row>
    <row r="216" spans="1:14" ht="35.25" customHeight="1" x14ac:dyDescent="0.25">
      <c r="A216" s="50">
        <v>215</v>
      </c>
      <c r="B216" s="58" t="s">
        <v>20</v>
      </c>
      <c r="C216" s="55" t="s">
        <v>12740</v>
      </c>
      <c r="D216" s="56" t="s">
        <v>12741</v>
      </c>
      <c r="E216" s="56" t="s">
        <v>11969</v>
      </c>
      <c r="F216" s="57">
        <v>43523</v>
      </c>
      <c r="G216" s="50" t="s">
        <v>12742</v>
      </c>
      <c r="H216" s="50" t="s">
        <v>179</v>
      </c>
      <c r="I216" s="50" t="s">
        <v>12676</v>
      </c>
      <c r="J216" s="50" t="s">
        <v>12743</v>
      </c>
      <c r="K216" s="52" t="s">
        <v>23</v>
      </c>
      <c r="L216" s="52" t="s">
        <v>24</v>
      </c>
      <c r="M216" s="52" t="s">
        <v>11988</v>
      </c>
      <c r="N216" s="50"/>
    </row>
    <row r="217" spans="1:14" ht="35.25" customHeight="1" x14ac:dyDescent="0.25">
      <c r="A217" s="50">
        <v>216</v>
      </c>
      <c r="B217" s="58" t="s">
        <v>20</v>
      </c>
      <c r="C217" s="55" t="s">
        <v>12744</v>
      </c>
      <c r="D217" s="56" t="s">
        <v>12745</v>
      </c>
      <c r="E217" s="56" t="s">
        <v>11969</v>
      </c>
      <c r="F217" s="57">
        <v>43523</v>
      </c>
      <c r="G217" s="50" t="s">
        <v>12746</v>
      </c>
      <c r="H217" s="50" t="s">
        <v>179</v>
      </c>
      <c r="I217" s="50" t="s">
        <v>12676</v>
      </c>
      <c r="J217" s="50" t="s">
        <v>12747</v>
      </c>
      <c r="K217" s="52" t="s">
        <v>23</v>
      </c>
      <c r="L217" s="52" t="s">
        <v>24</v>
      </c>
      <c r="M217" s="52" t="s">
        <v>11988</v>
      </c>
      <c r="N217" s="50"/>
    </row>
    <row r="218" spans="1:14" ht="35.25" customHeight="1" x14ac:dyDescent="0.25">
      <c r="A218" s="50">
        <v>217</v>
      </c>
      <c r="B218" s="58" t="s">
        <v>20</v>
      </c>
      <c r="C218" s="55" t="s">
        <v>12748</v>
      </c>
      <c r="D218" s="56" t="s">
        <v>12749</v>
      </c>
      <c r="E218" s="56" t="s">
        <v>11969</v>
      </c>
      <c r="F218" s="57">
        <v>43523</v>
      </c>
      <c r="G218" s="50" t="s">
        <v>6674</v>
      </c>
      <c r="H218" s="50" t="s">
        <v>179</v>
      </c>
      <c r="I218" s="50" t="s">
        <v>12676</v>
      </c>
      <c r="J218" s="50" t="s">
        <v>12750</v>
      </c>
      <c r="K218" s="52" t="s">
        <v>23</v>
      </c>
      <c r="L218" s="52" t="s">
        <v>24</v>
      </c>
      <c r="M218" s="52" t="s">
        <v>11988</v>
      </c>
      <c r="N218" s="50"/>
    </row>
    <row r="219" spans="1:14" ht="35.25" customHeight="1" x14ac:dyDescent="0.25">
      <c r="A219" s="50">
        <v>218</v>
      </c>
      <c r="B219" s="57">
        <v>43509</v>
      </c>
      <c r="C219" s="55" t="s">
        <v>12751</v>
      </c>
      <c r="D219" s="56" t="s">
        <v>12752</v>
      </c>
      <c r="E219" s="56" t="s">
        <v>11969</v>
      </c>
      <c r="F219" s="57">
        <v>43523</v>
      </c>
      <c r="G219" s="50" t="s">
        <v>9491</v>
      </c>
      <c r="H219" s="50" t="s">
        <v>12076</v>
      </c>
      <c r="I219" s="50" t="s">
        <v>12753</v>
      </c>
      <c r="J219" s="50" t="s">
        <v>12754</v>
      </c>
      <c r="K219" s="52" t="s">
        <v>3698</v>
      </c>
      <c r="L219" s="52" t="s">
        <v>24</v>
      </c>
      <c r="M219" s="52" t="s">
        <v>12010</v>
      </c>
      <c r="N219" s="50"/>
    </row>
    <row r="220" spans="1:14" ht="35.25" customHeight="1" x14ac:dyDescent="0.25">
      <c r="A220" s="50">
        <v>219</v>
      </c>
      <c r="B220" s="58" t="s">
        <v>20</v>
      </c>
      <c r="C220" s="55" t="s">
        <v>12755</v>
      </c>
      <c r="D220" s="56" t="s">
        <v>12756</v>
      </c>
      <c r="E220" s="56" t="s">
        <v>11969</v>
      </c>
      <c r="F220" s="57">
        <v>43524</v>
      </c>
      <c r="G220" s="50" t="s">
        <v>10218</v>
      </c>
      <c r="H220" s="50" t="s">
        <v>179</v>
      </c>
      <c r="I220" s="50" t="s">
        <v>12391</v>
      </c>
      <c r="J220" s="50" t="s">
        <v>12757</v>
      </c>
      <c r="K220" s="52" t="s">
        <v>23</v>
      </c>
      <c r="L220" s="52" t="s">
        <v>24</v>
      </c>
      <c r="M220" s="52" t="s">
        <v>11988</v>
      </c>
      <c r="N220" s="50"/>
    </row>
    <row r="221" spans="1:14" ht="35.25" customHeight="1" x14ac:dyDescent="0.25">
      <c r="A221" s="50">
        <v>220</v>
      </c>
      <c r="B221" s="58" t="s">
        <v>20</v>
      </c>
      <c r="C221" s="55" t="s">
        <v>12758</v>
      </c>
      <c r="D221" s="56" t="s">
        <v>12759</v>
      </c>
      <c r="E221" s="56" t="s">
        <v>11970</v>
      </c>
      <c r="F221" s="57">
        <v>43525</v>
      </c>
      <c r="G221" s="50" t="s">
        <v>12760</v>
      </c>
      <c r="H221" s="50" t="s">
        <v>179</v>
      </c>
      <c r="I221" s="50" t="s">
        <v>12761</v>
      </c>
      <c r="J221" s="50" t="s">
        <v>12762</v>
      </c>
      <c r="K221" s="52" t="s">
        <v>23</v>
      </c>
      <c r="L221" s="52" t="s">
        <v>24</v>
      </c>
      <c r="M221" s="52" t="s">
        <v>11988</v>
      </c>
      <c r="N221" s="50"/>
    </row>
    <row r="222" spans="1:14" ht="35.25" customHeight="1" x14ac:dyDescent="0.25">
      <c r="A222" s="50">
        <v>221</v>
      </c>
      <c r="B222" s="57">
        <v>43565</v>
      </c>
      <c r="C222" s="55" t="s">
        <v>12763</v>
      </c>
      <c r="D222" s="56" t="s">
        <v>12764</v>
      </c>
      <c r="E222" s="56" t="s">
        <v>11970</v>
      </c>
      <c r="F222" s="57">
        <v>43525</v>
      </c>
      <c r="G222" s="50" t="s">
        <v>12765</v>
      </c>
      <c r="H222" s="50" t="s">
        <v>191</v>
      </c>
      <c r="I222" s="50" t="s">
        <v>5442</v>
      </c>
      <c r="J222" s="50" t="s">
        <v>12766</v>
      </c>
      <c r="K222" s="52" t="s">
        <v>23</v>
      </c>
      <c r="L222" s="52" t="s">
        <v>24</v>
      </c>
      <c r="M222" s="52" t="s">
        <v>12005</v>
      </c>
      <c r="N222" s="50"/>
    </row>
    <row r="223" spans="1:14" ht="35.25" customHeight="1" x14ac:dyDescent="0.25">
      <c r="A223" s="50">
        <v>222</v>
      </c>
      <c r="B223" s="57">
        <v>43578</v>
      </c>
      <c r="C223" s="55" t="s">
        <v>12767</v>
      </c>
      <c r="D223" s="56" t="s">
        <v>12768</v>
      </c>
      <c r="E223" s="56" t="s">
        <v>11970</v>
      </c>
      <c r="F223" s="57">
        <v>43525</v>
      </c>
      <c r="G223" s="50" t="s">
        <v>8931</v>
      </c>
      <c r="H223" s="50" t="s">
        <v>191</v>
      </c>
      <c r="I223" s="50" t="s">
        <v>5442</v>
      </c>
      <c r="J223" s="50" t="s">
        <v>12469</v>
      </c>
      <c r="K223" s="52" t="s">
        <v>23</v>
      </c>
      <c r="L223" s="52" t="s">
        <v>24</v>
      </c>
      <c r="M223" s="52" t="s">
        <v>12005</v>
      </c>
      <c r="N223" s="50"/>
    </row>
    <row r="224" spans="1:14" ht="35.25" customHeight="1" x14ac:dyDescent="0.25">
      <c r="A224" s="50">
        <v>223</v>
      </c>
      <c r="B224" s="57">
        <v>43553</v>
      </c>
      <c r="C224" s="55" t="s">
        <v>12769</v>
      </c>
      <c r="D224" s="56" t="s">
        <v>12770</v>
      </c>
      <c r="E224" s="56" t="s">
        <v>11970</v>
      </c>
      <c r="F224" s="57">
        <v>43528</v>
      </c>
      <c r="G224" s="50" t="s">
        <v>10281</v>
      </c>
      <c r="H224" s="50" t="s">
        <v>12257</v>
      </c>
      <c r="I224" s="50" t="s">
        <v>12771</v>
      </c>
      <c r="J224" s="50" t="s">
        <v>12772</v>
      </c>
      <c r="K224" s="52" t="s">
        <v>23</v>
      </c>
      <c r="L224" s="52" t="s">
        <v>52</v>
      </c>
      <c r="M224" s="52" t="s">
        <v>12005</v>
      </c>
      <c r="N224" s="50"/>
    </row>
    <row r="225" spans="1:14" ht="35.25" customHeight="1" x14ac:dyDescent="0.25">
      <c r="A225" s="50">
        <v>224</v>
      </c>
      <c r="B225" s="57">
        <v>43531</v>
      </c>
      <c r="C225" s="55" t="s">
        <v>12773</v>
      </c>
      <c r="D225" s="56" t="s">
        <v>12774</v>
      </c>
      <c r="E225" s="56" t="s">
        <v>11970</v>
      </c>
      <c r="F225" s="57">
        <v>43529</v>
      </c>
      <c r="G225" s="50" t="s">
        <v>213</v>
      </c>
      <c r="H225" s="50" t="s">
        <v>5546</v>
      </c>
      <c r="I225" s="50" t="s">
        <v>12775</v>
      </c>
      <c r="J225" s="50" t="s">
        <v>12776</v>
      </c>
      <c r="K225" s="52" t="s">
        <v>36</v>
      </c>
      <c r="L225" s="52" t="s">
        <v>52</v>
      </c>
      <c r="M225" s="52" t="s">
        <v>12005</v>
      </c>
      <c r="N225" s="50"/>
    </row>
    <row r="226" spans="1:14" ht="35.25" customHeight="1" x14ac:dyDescent="0.25">
      <c r="A226" s="50">
        <v>225</v>
      </c>
      <c r="B226" s="58" t="s">
        <v>20</v>
      </c>
      <c r="C226" s="55" t="s">
        <v>12777</v>
      </c>
      <c r="D226" s="56" t="s">
        <v>12778</v>
      </c>
      <c r="E226" s="56" t="s">
        <v>11970</v>
      </c>
      <c r="F226" s="57">
        <v>43529</v>
      </c>
      <c r="G226" s="50" t="s">
        <v>6395</v>
      </c>
      <c r="H226" s="50" t="s">
        <v>179</v>
      </c>
      <c r="I226" s="50" t="s">
        <v>11656</v>
      </c>
      <c r="J226" s="50" t="s">
        <v>12779</v>
      </c>
      <c r="K226" s="52" t="s">
        <v>23</v>
      </c>
      <c r="L226" s="52" t="s">
        <v>24</v>
      </c>
      <c r="M226" s="52" t="s">
        <v>11988</v>
      </c>
      <c r="N226" s="50"/>
    </row>
    <row r="227" spans="1:14" ht="35.25" customHeight="1" x14ac:dyDescent="0.25">
      <c r="A227" s="50">
        <v>226</v>
      </c>
      <c r="B227" s="58" t="s">
        <v>20</v>
      </c>
      <c r="C227" s="55" t="s">
        <v>12780</v>
      </c>
      <c r="D227" s="56" t="s">
        <v>12781</v>
      </c>
      <c r="E227" s="56" t="s">
        <v>11970</v>
      </c>
      <c r="F227" s="57">
        <v>43529</v>
      </c>
      <c r="G227" s="50" t="s">
        <v>5831</v>
      </c>
      <c r="H227" s="50" t="s">
        <v>179</v>
      </c>
      <c r="I227" s="50" t="s">
        <v>12676</v>
      </c>
      <c r="J227" s="50" t="s">
        <v>12782</v>
      </c>
      <c r="K227" s="52" t="s">
        <v>23</v>
      </c>
      <c r="L227" s="52" t="s">
        <v>24</v>
      </c>
      <c r="M227" s="52" t="s">
        <v>11988</v>
      </c>
      <c r="N227" s="50"/>
    </row>
    <row r="228" spans="1:14" ht="35.25" customHeight="1" x14ac:dyDescent="0.25">
      <c r="A228" s="50">
        <v>227</v>
      </c>
      <c r="B228" s="57">
        <v>43594</v>
      </c>
      <c r="C228" s="55" t="s">
        <v>12783</v>
      </c>
      <c r="D228" s="56" t="s">
        <v>12784</v>
      </c>
      <c r="E228" s="56" t="s">
        <v>11970</v>
      </c>
      <c r="F228" s="57">
        <v>43529</v>
      </c>
      <c r="G228" s="50" t="s">
        <v>12785</v>
      </c>
      <c r="H228" s="50" t="s">
        <v>191</v>
      </c>
      <c r="I228" s="50" t="s">
        <v>5442</v>
      </c>
      <c r="J228" s="50" t="s">
        <v>12786</v>
      </c>
      <c r="K228" s="52" t="s">
        <v>23</v>
      </c>
      <c r="L228" s="52" t="s">
        <v>24</v>
      </c>
      <c r="M228" s="52" t="s">
        <v>12005</v>
      </c>
      <c r="N228" s="50"/>
    </row>
    <row r="229" spans="1:14" ht="35.25" customHeight="1" x14ac:dyDescent="0.25">
      <c r="A229" s="50">
        <v>228</v>
      </c>
      <c r="B229" s="58" t="s">
        <v>20</v>
      </c>
      <c r="C229" s="55" t="s">
        <v>12787</v>
      </c>
      <c r="D229" s="56" t="s">
        <v>12788</v>
      </c>
      <c r="E229" s="56" t="s">
        <v>11970</v>
      </c>
      <c r="F229" s="57">
        <v>43529</v>
      </c>
      <c r="G229" s="50" t="s">
        <v>12789</v>
      </c>
      <c r="H229" s="50" t="s">
        <v>179</v>
      </c>
      <c r="I229" s="50" t="s">
        <v>12391</v>
      </c>
      <c r="J229" s="50" t="s">
        <v>12790</v>
      </c>
      <c r="K229" s="52" t="s">
        <v>23</v>
      </c>
      <c r="L229" s="52" t="s">
        <v>24</v>
      </c>
      <c r="M229" s="52" t="s">
        <v>11988</v>
      </c>
      <c r="N229" s="50"/>
    </row>
    <row r="230" spans="1:14" ht="35.25" customHeight="1" x14ac:dyDescent="0.25">
      <c r="A230" s="50">
        <v>229</v>
      </c>
      <c r="B230" s="58" t="s">
        <v>20</v>
      </c>
      <c r="C230" s="55" t="s">
        <v>12791</v>
      </c>
      <c r="D230" s="56" t="s">
        <v>12792</v>
      </c>
      <c r="E230" s="56" t="s">
        <v>11970</v>
      </c>
      <c r="F230" s="57">
        <v>43529</v>
      </c>
      <c r="G230" s="50" t="s">
        <v>6395</v>
      </c>
      <c r="H230" s="50" t="s">
        <v>179</v>
      </c>
      <c r="I230" s="50" t="s">
        <v>11656</v>
      </c>
      <c r="J230" s="50" t="s">
        <v>12793</v>
      </c>
      <c r="K230" s="52" t="s">
        <v>23</v>
      </c>
      <c r="L230" s="52" t="s">
        <v>24</v>
      </c>
      <c r="M230" s="52" t="s">
        <v>11988</v>
      </c>
      <c r="N230" s="50"/>
    </row>
    <row r="231" spans="1:14" ht="35.25" customHeight="1" x14ac:dyDescent="0.25">
      <c r="A231" s="50">
        <v>230</v>
      </c>
      <c r="B231" s="58" t="s">
        <v>20</v>
      </c>
      <c r="C231" s="55" t="s">
        <v>12794</v>
      </c>
      <c r="D231" s="56" t="s">
        <v>12795</v>
      </c>
      <c r="E231" s="56" t="s">
        <v>11970</v>
      </c>
      <c r="F231" s="57">
        <v>43529</v>
      </c>
      <c r="G231" s="50" t="s">
        <v>12796</v>
      </c>
      <c r="H231" s="50" t="s">
        <v>179</v>
      </c>
      <c r="I231" s="50" t="s">
        <v>12284</v>
      </c>
      <c r="J231" s="50" t="s">
        <v>12797</v>
      </c>
      <c r="K231" s="52" t="s">
        <v>23</v>
      </c>
      <c r="L231" s="52" t="s">
        <v>24</v>
      </c>
      <c r="M231" s="52" t="s">
        <v>11988</v>
      </c>
      <c r="N231" s="50"/>
    </row>
    <row r="232" spans="1:14" ht="35.25" customHeight="1" x14ac:dyDescent="0.25">
      <c r="A232" s="50">
        <v>231</v>
      </c>
      <c r="B232" s="58" t="s">
        <v>20</v>
      </c>
      <c r="C232" s="55" t="s">
        <v>12798</v>
      </c>
      <c r="D232" s="56" t="s">
        <v>12799</v>
      </c>
      <c r="E232" s="56" t="s">
        <v>11970</v>
      </c>
      <c r="F232" s="57">
        <v>43529</v>
      </c>
      <c r="G232" s="50" t="s">
        <v>7043</v>
      </c>
      <c r="H232" s="50" t="s">
        <v>179</v>
      </c>
      <c r="I232" s="50" t="s">
        <v>12800</v>
      </c>
      <c r="J232" s="50" t="s">
        <v>12801</v>
      </c>
      <c r="K232" s="52" t="s">
        <v>23</v>
      </c>
      <c r="L232" s="52" t="s">
        <v>24</v>
      </c>
      <c r="M232" s="52" t="s">
        <v>11988</v>
      </c>
      <c r="N232" s="50"/>
    </row>
    <row r="233" spans="1:14" ht="35.25" customHeight="1" x14ac:dyDescent="0.25">
      <c r="A233" s="50">
        <v>232</v>
      </c>
      <c r="B233" s="58" t="s">
        <v>20</v>
      </c>
      <c r="C233" s="55" t="s">
        <v>12802</v>
      </c>
      <c r="D233" s="56" t="s">
        <v>12803</v>
      </c>
      <c r="E233" s="56" t="s">
        <v>11970</v>
      </c>
      <c r="F233" s="57">
        <v>43529</v>
      </c>
      <c r="G233" s="50" t="s">
        <v>5869</v>
      </c>
      <c r="H233" s="50" t="s">
        <v>179</v>
      </c>
      <c r="I233" s="50" t="s">
        <v>11656</v>
      </c>
      <c r="J233" s="50" t="s">
        <v>12804</v>
      </c>
      <c r="K233" s="52" t="s">
        <v>23</v>
      </c>
      <c r="L233" s="52" t="s">
        <v>24</v>
      </c>
      <c r="M233" s="52" t="s">
        <v>11988</v>
      </c>
      <c r="N233" s="50"/>
    </row>
    <row r="234" spans="1:14" ht="35.25" customHeight="1" x14ac:dyDescent="0.25">
      <c r="A234" s="50">
        <v>233</v>
      </c>
      <c r="B234" s="58" t="s">
        <v>20</v>
      </c>
      <c r="C234" s="55" t="s">
        <v>12805</v>
      </c>
      <c r="D234" s="56" t="s">
        <v>12806</v>
      </c>
      <c r="E234" s="56" t="s">
        <v>11970</v>
      </c>
      <c r="F234" s="57">
        <v>43529</v>
      </c>
      <c r="G234" s="50" t="s">
        <v>10218</v>
      </c>
      <c r="H234" s="50" t="s">
        <v>179</v>
      </c>
      <c r="I234" s="50" t="s">
        <v>12391</v>
      </c>
      <c r="J234" s="50" t="s">
        <v>12807</v>
      </c>
      <c r="K234" s="52" t="s">
        <v>23</v>
      </c>
      <c r="L234" s="52" t="s">
        <v>24</v>
      </c>
      <c r="M234" s="52" t="s">
        <v>11988</v>
      </c>
      <c r="N234" s="50"/>
    </row>
    <row r="235" spans="1:14" ht="35.25" customHeight="1" x14ac:dyDescent="0.25">
      <c r="A235" s="50">
        <v>234</v>
      </c>
      <c r="B235" s="58" t="s">
        <v>20</v>
      </c>
      <c r="C235" s="55" t="s">
        <v>12808</v>
      </c>
      <c r="D235" s="56" t="s">
        <v>12809</v>
      </c>
      <c r="E235" s="56" t="s">
        <v>11970</v>
      </c>
      <c r="F235" s="57">
        <v>43529</v>
      </c>
      <c r="G235" s="50" t="s">
        <v>4612</v>
      </c>
      <c r="H235" s="50" t="s">
        <v>179</v>
      </c>
      <c r="I235" s="50" t="s">
        <v>12715</v>
      </c>
      <c r="J235" s="50" t="s">
        <v>12810</v>
      </c>
      <c r="K235" s="52" t="s">
        <v>23</v>
      </c>
      <c r="L235" s="52" t="s">
        <v>24</v>
      </c>
      <c r="M235" s="52" t="s">
        <v>11988</v>
      </c>
      <c r="N235" s="50"/>
    </row>
    <row r="236" spans="1:14" ht="35.25" customHeight="1" x14ac:dyDescent="0.25">
      <c r="A236" s="50">
        <v>235</v>
      </c>
      <c r="B236" s="58" t="s">
        <v>20</v>
      </c>
      <c r="C236" s="55" t="s">
        <v>12811</v>
      </c>
      <c r="D236" s="56" t="s">
        <v>12812</v>
      </c>
      <c r="E236" s="56" t="s">
        <v>11970</v>
      </c>
      <c r="F236" s="57">
        <v>43529</v>
      </c>
      <c r="G236" s="50" t="s">
        <v>6961</v>
      </c>
      <c r="H236" s="50" t="s">
        <v>179</v>
      </c>
      <c r="I236" s="50" t="s">
        <v>12284</v>
      </c>
      <c r="J236" s="50" t="s">
        <v>12813</v>
      </c>
      <c r="K236" s="52" t="s">
        <v>23</v>
      </c>
      <c r="L236" s="52" t="s">
        <v>24</v>
      </c>
      <c r="M236" s="52" t="s">
        <v>11988</v>
      </c>
      <c r="N236" s="50"/>
    </row>
    <row r="237" spans="1:14" ht="35.25" customHeight="1" x14ac:dyDescent="0.25">
      <c r="A237" s="50">
        <v>236</v>
      </c>
      <c r="B237" s="58" t="s">
        <v>20</v>
      </c>
      <c r="C237" s="55" t="s">
        <v>12814</v>
      </c>
      <c r="D237" s="56" t="s">
        <v>12815</v>
      </c>
      <c r="E237" s="56" t="s">
        <v>11970</v>
      </c>
      <c r="F237" s="57">
        <v>43529</v>
      </c>
      <c r="G237" s="50" t="s">
        <v>606</v>
      </c>
      <c r="H237" s="50" t="s">
        <v>179</v>
      </c>
      <c r="I237" s="50" t="s">
        <v>12197</v>
      </c>
      <c r="J237" s="50" t="s">
        <v>12816</v>
      </c>
      <c r="K237" s="52" t="s">
        <v>23</v>
      </c>
      <c r="L237" s="52" t="s">
        <v>24</v>
      </c>
      <c r="M237" s="52" t="s">
        <v>11988</v>
      </c>
      <c r="N237" s="50"/>
    </row>
    <row r="238" spans="1:14" ht="35.25" customHeight="1" x14ac:dyDescent="0.25">
      <c r="A238" s="50">
        <v>237</v>
      </c>
      <c r="B238" s="58" t="s">
        <v>20</v>
      </c>
      <c r="C238" s="55" t="s">
        <v>12817</v>
      </c>
      <c r="D238" s="56" t="s">
        <v>12818</v>
      </c>
      <c r="E238" s="56" t="s">
        <v>11970</v>
      </c>
      <c r="F238" s="57">
        <v>43529</v>
      </c>
      <c r="G238" s="50" t="s">
        <v>12819</v>
      </c>
      <c r="H238" s="50" t="s">
        <v>11999</v>
      </c>
      <c r="I238" s="50" t="s">
        <v>161</v>
      </c>
      <c r="J238" s="50" t="s">
        <v>12820</v>
      </c>
      <c r="K238" s="52" t="s">
        <v>23</v>
      </c>
      <c r="L238" s="52" t="s">
        <v>24</v>
      </c>
      <c r="M238" s="52" t="s">
        <v>11988</v>
      </c>
      <c r="N238" s="50"/>
    </row>
    <row r="239" spans="1:14" ht="35.25" customHeight="1" x14ac:dyDescent="0.25">
      <c r="A239" s="50">
        <v>238</v>
      </c>
      <c r="B239" s="57">
        <v>43525</v>
      </c>
      <c r="C239" s="55" t="s">
        <v>12821</v>
      </c>
      <c r="D239" s="56" t="s">
        <v>12822</v>
      </c>
      <c r="E239" s="56" t="s">
        <v>11970</v>
      </c>
      <c r="F239" s="57">
        <v>43531</v>
      </c>
      <c r="G239" s="50" t="s">
        <v>84</v>
      </c>
      <c r="H239" s="50" t="s">
        <v>5546</v>
      </c>
      <c r="I239" s="50" t="s">
        <v>12823</v>
      </c>
      <c r="J239" s="50" t="s">
        <v>12824</v>
      </c>
      <c r="K239" s="52" t="s">
        <v>36</v>
      </c>
      <c r="L239" s="52" t="s">
        <v>52</v>
      </c>
      <c r="M239" s="52" t="s">
        <v>12010</v>
      </c>
      <c r="N239" s="50"/>
    </row>
    <row r="240" spans="1:14" ht="35.25" customHeight="1" x14ac:dyDescent="0.25">
      <c r="A240" s="50">
        <v>239</v>
      </c>
      <c r="B240" s="57">
        <v>43556</v>
      </c>
      <c r="C240" s="55" t="s">
        <v>12825</v>
      </c>
      <c r="D240" s="56" t="s">
        <v>12826</v>
      </c>
      <c r="E240" s="56" t="s">
        <v>11970</v>
      </c>
      <c r="F240" s="57">
        <v>43531</v>
      </c>
      <c r="G240" s="50" t="s">
        <v>12827</v>
      </c>
      <c r="H240" s="50" t="s">
        <v>5546</v>
      </c>
      <c r="I240" s="50" t="s">
        <v>12775</v>
      </c>
      <c r="J240" s="50" t="s">
        <v>12828</v>
      </c>
      <c r="K240" s="52" t="s">
        <v>23</v>
      </c>
      <c r="L240" s="52" t="s">
        <v>52</v>
      </c>
      <c r="M240" s="52" t="s">
        <v>12005</v>
      </c>
      <c r="N240" s="50"/>
    </row>
    <row r="241" spans="1:14" ht="35.25" customHeight="1" x14ac:dyDescent="0.25">
      <c r="A241" s="50">
        <v>240</v>
      </c>
      <c r="B241" s="58" t="s">
        <v>20</v>
      </c>
      <c r="C241" s="55" t="s">
        <v>12829</v>
      </c>
      <c r="D241" s="56" t="s">
        <v>12830</v>
      </c>
      <c r="E241" s="56" t="s">
        <v>11970</v>
      </c>
      <c r="F241" s="57">
        <v>43531</v>
      </c>
      <c r="G241" s="50" t="s">
        <v>1033</v>
      </c>
      <c r="H241" s="50" t="s">
        <v>179</v>
      </c>
      <c r="I241" s="50" t="s">
        <v>12676</v>
      </c>
      <c r="J241" s="50" t="s">
        <v>12831</v>
      </c>
      <c r="K241" s="52" t="s">
        <v>23</v>
      </c>
      <c r="L241" s="52" t="s">
        <v>24</v>
      </c>
      <c r="M241" s="52" t="s">
        <v>11988</v>
      </c>
      <c r="N241" s="50"/>
    </row>
    <row r="242" spans="1:14" ht="35.25" customHeight="1" x14ac:dyDescent="0.25">
      <c r="A242" s="50">
        <v>241</v>
      </c>
      <c r="B242" s="58" t="s">
        <v>20</v>
      </c>
      <c r="C242" s="55" t="s">
        <v>12832</v>
      </c>
      <c r="D242" s="56" t="s">
        <v>2918</v>
      </c>
      <c r="E242" s="56" t="s">
        <v>11970</v>
      </c>
      <c r="F242" s="57">
        <v>43531</v>
      </c>
      <c r="G242" s="50" t="s">
        <v>1033</v>
      </c>
      <c r="H242" s="50" t="s">
        <v>179</v>
      </c>
      <c r="I242" s="50" t="s">
        <v>12676</v>
      </c>
      <c r="J242" s="50" t="s">
        <v>12833</v>
      </c>
      <c r="K242" s="52" t="s">
        <v>23</v>
      </c>
      <c r="L242" s="52" t="s">
        <v>24</v>
      </c>
      <c r="M242" s="52" t="s">
        <v>11988</v>
      </c>
      <c r="N242" s="50"/>
    </row>
    <row r="243" spans="1:14" ht="35.25" customHeight="1" x14ac:dyDescent="0.25">
      <c r="A243" s="50">
        <v>242</v>
      </c>
      <c r="B243" s="57">
        <v>43560</v>
      </c>
      <c r="C243" s="55" t="s">
        <v>12834</v>
      </c>
      <c r="D243" s="56" t="s">
        <v>12835</v>
      </c>
      <c r="E243" s="56" t="s">
        <v>11970</v>
      </c>
      <c r="F243" s="57">
        <v>43531</v>
      </c>
      <c r="G243" s="50" t="s">
        <v>8931</v>
      </c>
      <c r="H243" s="50" t="s">
        <v>191</v>
      </c>
      <c r="I243" s="50" t="s">
        <v>5442</v>
      </c>
      <c r="J243" s="50" t="s">
        <v>10862</v>
      </c>
      <c r="K243" s="52" t="s">
        <v>23</v>
      </c>
      <c r="L243" s="52" t="s">
        <v>24</v>
      </c>
      <c r="M243" s="52" t="s">
        <v>12005</v>
      </c>
      <c r="N243" s="50"/>
    </row>
    <row r="244" spans="1:14" ht="35.25" customHeight="1" x14ac:dyDescent="0.25">
      <c r="A244" s="50">
        <v>243</v>
      </c>
      <c r="B244" s="57">
        <v>43579</v>
      </c>
      <c r="C244" s="55" t="s">
        <v>12836</v>
      </c>
      <c r="D244" s="56" t="s">
        <v>12837</v>
      </c>
      <c r="E244" s="56" t="s">
        <v>11970</v>
      </c>
      <c r="F244" s="57">
        <v>43531</v>
      </c>
      <c r="G244" s="50" t="s">
        <v>12785</v>
      </c>
      <c r="H244" s="50" t="s">
        <v>191</v>
      </c>
      <c r="I244" s="50" t="s">
        <v>5442</v>
      </c>
      <c r="J244" s="50" t="s">
        <v>12838</v>
      </c>
      <c r="K244" s="52" t="s">
        <v>23</v>
      </c>
      <c r="L244" s="52" t="s">
        <v>24</v>
      </c>
      <c r="M244" s="52" t="s">
        <v>12005</v>
      </c>
      <c r="N244" s="50"/>
    </row>
    <row r="245" spans="1:14" ht="35.25" customHeight="1" x14ac:dyDescent="0.25">
      <c r="A245" s="50">
        <v>244</v>
      </c>
      <c r="B245" s="57">
        <v>43600</v>
      </c>
      <c r="C245" s="55" t="s">
        <v>12839</v>
      </c>
      <c r="D245" s="56" t="s">
        <v>12840</v>
      </c>
      <c r="E245" s="56" t="s">
        <v>11970</v>
      </c>
      <c r="F245" s="57">
        <v>43531</v>
      </c>
      <c r="G245" s="50" t="s">
        <v>12215</v>
      </c>
      <c r="H245" s="50" t="s">
        <v>191</v>
      </c>
      <c r="I245" s="50" t="s">
        <v>5442</v>
      </c>
      <c r="J245" s="50" t="s">
        <v>12841</v>
      </c>
      <c r="K245" s="52" t="s">
        <v>23</v>
      </c>
      <c r="L245" s="52" t="s">
        <v>24</v>
      </c>
      <c r="M245" s="52" t="s">
        <v>12005</v>
      </c>
      <c r="N245" s="50"/>
    </row>
    <row r="246" spans="1:14" ht="35.25" customHeight="1" x14ac:dyDescent="0.25">
      <c r="A246" s="50">
        <v>245</v>
      </c>
      <c r="B246" s="57">
        <v>43546</v>
      </c>
      <c r="C246" s="55" t="s">
        <v>12842</v>
      </c>
      <c r="D246" s="56" t="s">
        <v>12843</v>
      </c>
      <c r="E246" s="56" t="s">
        <v>11970</v>
      </c>
      <c r="F246" s="57">
        <v>43532</v>
      </c>
      <c r="G246" s="50" t="s">
        <v>8915</v>
      </c>
      <c r="H246" s="50" t="s">
        <v>5536</v>
      </c>
      <c r="I246" s="50" t="s">
        <v>4237</v>
      </c>
      <c r="J246" s="50" t="s">
        <v>12844</v>
      </c>
      <c r="K246" s="52" t="s">
        <v>3698</v>
      </c>
      <c r="L246" s="52" t="s">
        <v>24</v>
      </c>
      <c r="M246" s="52" t="s">
        <v>12005</v>
      </c>
      <c r="N246" s="50"/>
    </row>
    <row r="247" spans="1:14" ht="35.25" customHeight="1" x14ac:dyDescent="0.25">
      <c r="A247" s="50">
        <v>246</v>
      </c>
      <c r="B247" s="57">
        <v>43517</v>
      </c>
      <c r="C247" s="55" t="s">
        <v>12845</v>
      </c>
      <c r="D247" s="56" t="s">
        <v>12846</v>
      </c>
      <c r="E247" s="56" t="s">
        <v>11970</v>
      </c>
      <c r="F247" s="57">
        <v>43532</v>
      </c>
      <c r="G247" s="50" t="s">
        <v>12847</v>
      </c>
      <c r="H247" s="50" t="s">
        <v>191</v>
      </c>
      <c r="I247" s="50" t="s">
        <v>5442</v>
      </c>
      <c r="J247" s="50" t="s">
        <v>12848</v>
      </c>
      <c r="K247" s="52" t="s">
        <v>23</v>
      </c>
      <c r="L247" s="52" t="s">
        <v>24</v>
      </c>
      <c r="M247" s="52" t="s">
        <v>12010</v>
      </c>
      <c r="N247" s="50"/>
    </row>
    <row r="248" spans="1:14" ht="35.25" customHeight="1" x14ac:dyDescent="0.25">
      <c r="A248" s="50">
        <v>247</v>
      </c>
      <c r="B248" s="57">
        <v>43584</v>
      </c>
      <c r="C248" s="55" t="s">
        <v>12849</v>
      </c>
      <c r="D248" s="56" t="s">
        <v>12850</v>
      </c>
      <c r="E248" s="56" t="s">
        <v>11970</v>
      </c>
      <c r="F248" s="57">
        <v>43532</v>
      </c>
      <c r="G248" s="50" t="s">
        <v>4069</v>
      </c>
      <c r="H248" s="50" t="s">
        <v>191</v>
      </c>
      <c r="I248" s="50" t="s">
        <v>5442</v>
      </c>
      <c r="J248" s="50" t="s">
        <v>12851</v>
      </c>
      <c r="K248" s="52" t="s">
        <v>23</v>
      </c>
      <c r="L248" s="52" t="s">
        <v>24</v>
      </c>
      <c r="M248" s="52" t="s">
        <v>12005</v>
      </c>
      <c r="N248" s="50"/>
    </row>
    <row r="249" spans="1:14" ht="35.25" customHeight="1" x14ac:dyDescent="0.25">
      <c r="A249" s="50">
        <v>248</v>
      </c>
      <c r="B249" s="58" t="s">
        <v>20</v>
      </c>
      <c r="C249" s="55" t="s">
        <v>12852</v>
      </c>
      <c r="D249" s="56" t="s">
        <v>12853</v>
      </c>
      <c r="E249" s="56" t="s">
        <v>11970</v>
      </c>
      <c r="F249" s="57">
        <v>43532</v>
      </c>
      <c r="G249" s="50" t="s">
        <v>4217</v>
      </c>
      <c r="H249" s="50" t="s">
        <v>179</v>
      </c>
      <c r="I249" s="50" t="s">
        <v>12676</v>
      </c>
      <c r="J249" s="50" t="s">
        <v>12854</v>
      </c>
      <c r="K249" s="52" t="s">
        <v>23</v>
      </c>
      <c r="L249" s="52" t="s">
        <v>24</v>
      </c>
      <c r="M249" s="52" t="s">
        <v>11988</v>
      </c>
      <c r="N249" s="50"/>
    </row>
    <row r="250" spans="1:14" ht="35.25" customHeight="1" x14ac:dyDescent="0.25">
      <c r="A250" s="50">
        <v>249</v>
      </c>
      <c r="B250" s="58" t="s">
        <v>20</v>
      </c>
      <c r="C250" s="55" t="s">
        <v>12855</v>
      </c>
      <c r="D250" s="56" t="s">
        <v>12856</v>
      </c>
      <c r="E250" s="56" t="s">
        <v>11970</v>
      </c>
      <c r="F250" s="57">
        <v>43532</v>
      </c>
      <c r="G250" s="50" t="s">
        <v>4666</v>
      </c>
      <c r="H250" s="50" t="s">
        <v>179</v>
      </c>
      <c r="I250" s="50" t="s">
        <v>12676</v>
      </c>
      <c r="J250" s="50" t="s">
        <v>12857</v>
      </c>
      <c r="K250" s="52" t="s">
        <v>23</v>
      </c>
      <c r="L250" s="52" t="s">
        <v>24</v>
      </c>
      <c r="M250" s="52" t="s">
        <v>11988</v>
      </c>
      <c r="N250" s="50"/>
    </row>
    <row r="251" spans="1:14" ht="35.25" customHeight="1" x14ac:dyDescent="0.25">
      <c r="A251" s="50">
        <v>250</v>
      </c>
      <c r="B251" s="58" t="s">
        <v>20</v>
      </c>
      <c r="C251" s="55" t="s">
        <v>12858</v>
      </c>
      <c r="D251" s="56" t="s">
        <v>12859</v>
      </c>
      <c r="E251" s="56" t="s">
        <v>11970</v>
      </c>
      <c r="F251" s="57">
        <v>43532</v>
      </c>
      <c r="G251" s="50" t="s">
        <v>12860</v>
      </c>
      <c r="H251" s="50" t="s">
        <v>179</v>
      </c>
      <c r="I251" s="50" t="s">
        <v>12676</v>
      </c>
      <c r="J251" s="50" t="s">
        <v>12861</v>
      </c>
      <c r="K251" s="52" t="s">
        <v>23</v>
      </c>
      <c r="L251" s="52" t="s">
        <v>24</v>
      </c>
      <c r="M251" s="52" t="s">
        <v>11988</v>
      </c>
      <c r="N251" s="50"/>
    </row>
    <row r="252" spans="1:14" ht="35.25" customHeight="1" x14ac:dyDescent="0.25">
      <c r="A252" s="50">
        <v>251</v>
      </c>
      <c r="B252" s="58" t="s">
        <v>20</v>
      </c>
      <c r="C252" s="55" t="s">
        <v>12862</v>
      </c>
      <c r="D252" s="56" t="s">
        <v>12863</v>
      </c>
      <c r="E252" s="56" t="s">
        <v>11970</v>
      </c>
      <c r="F252" s="57">
        <v>43532</v>
      </c>
      <c r="G252" s="50" t="s">
        <v>3821</v>
      </c>
      <c r="H252" s="50" t="s">
        <v>179</v>
      </c>
      <c r="I252" s="50" t="s">
        <v>12391</v>
      </c>
      <c r="J252" s="50" t="s">
        <v>12864</v>
      </c>
      <c r="K252" s="52" t="s">
        <v>23</v>
      </c>
      <c r="L252" s="52" t="s">
        <v>24</v>
      </c>
      <c r="M252" s="52" t="s">
        <v>11988</v>
      </c>
      <c r="N252" s="50"/>
    </row>
    <row r="253" spans="1:14" ht="35.25" customHeight="1" x14ac:dyDescent="0.25">
      <c r="A253" s="50">
        <v>252</v>
      </c>
      <c r="B253" s="58" t="s">
        <v>20</v>
      </c>
      <c r="C253" s="55" t="s">
        <v>12865</v>
      </c>
      <c r="D253" s="56" t="s">
        <v>12866</v>
      </c>
      <c r="E253" s="56" t="s">
        <v>11970</v>
      </c>
      <c r="F253" s="57">
        <v>43532</v>
      </c>
      <c r="G253" s="50" t="s">
        <v>6367</v>
      </c>
      <c r="H253" s="50" t="s">
        <v>12031</v>
      </c>
      <c r="I253" s="50" t="s">
        <v>12676</v>
      </c>
      <c r="J253" s="50" t="s">
        <v>12867</v>
      </c>
      <c r="K253" s="52" t="s">
        <v>23</v>
      </c>
      <c r="L253" s="52" t="s">
        <v>24</v>
      </c>
      <c r="M253" s="52" t="s">
        <v>11988</v>
      </c>
      <c r="N253" s="50"/>
    </row>
    <row r="254" spans="1:14" ht="35.25" customHeight="1" x14ac:dyDescent="0.25">
      <c r="A254" s="50">
        <v>253</v>
      </c>
      <c r="B254" s="57">
        <v>43535</v>
      </c>
      <c r="C254" s="55" t="s">
        <v>12868</v>
      </c>
      <c r="D254" s="56" t="s">
        <v>12869</v>
      </c>
      <c r="E254" s="56" t="s">
        <v>11970</v>
      </c>
      <c r="F254" s="57">
        <v>43535</v>
      </c>
      <c r="G254" s="50" t="s">
        <v>12870</v>
      </c>
      <c r="H254" s="50" t="s">
        <v>5552</v>
      </c>
      <c r="I254" s="50" t="s">
        <v>12633</v>
      </c>
      <c r="J254" s="50" t="s">
        <v>12871</v>
      </c>
      <c r="K254" s="52" t="s">
        <v>23</v>
      </c>
      <c r="L254" s="52" t="s">
        <v>52</v>
      </c>
      <c r="M254" s="52" t="s">
        <v>12005</v>
      </c>
      <c r="N254" s="50"/>
    </row>
    <row r="255" spans="1:14" ht="35.25" customHeight="1" x14ac:dyDescent="0.25">
      <c r="A255" s="50">
        <v>254</v>
      </c>
      <c r="B255" s="58" t="s">
        <v>20</v>
      </c>
      <c r="C255" s="55" t="s">
        <v>12872</v>
      </c>
      <c r="D255" s="56" t="s">
        <v>12873</v>
      </c>
      <c r="E255" s="56" t="s">
        <v>11970</v>
      </c>
      <c r="F255" s="57">
        <v>43536</v>
      </c>
      <c r="G255" s="50" t="s">
        <v>4698</v>
      </c>
      <c r="H255" s="50" t="s">
        <v>179</v>
      </c>
      <c r="I255" s="50" t="s">
        <v>12874</v>
      </c>
      <c r="J255" s="50" t="s">
        <v>12875</v>
      </c>
      <c r="K255" s="52" t="s">
        <v>23</v>
      </c>
      <c r="L255" s="52" t="s">
        <v>24</v>
      </c>
      <c r="M255" s="52" t="s">
        <v>11988</v>
      </c>
      <c r="N255" s="50"/>
    </row>
    <row r="256" spans="1:14" ht="35.25" customHeight="1" x14ac:dyDescent="0.25">
      <c r="A256" s="50">
        <v>255</v>
      </c>
      <c r="B256" s="57">
        <v>43518</v>
      </c>
      <c r="C256" s="55" t="s">
        <v>12876</v>
      </c>
      <c r="D256" s="56" t="s">
        <v>12877</v>
      </c>
      <c r="E256" s="56" t="s">
        <v>11970</v>
      </c>
      <c r="F256" s="57">
        <v>43536</v>
      </c>
      <c r="G256" s="50" t="s">
        <v>1533</v>
      </c>
      <c r="H256" s="50" t="s">
        <v>179</v>
      </c>
      <c r="I256" s="50" t="s">
        <v>12878</v>
      </c>
      <c r="J256" s="50" t="s">
        <v>12879</v>
      </c>
      <c r="K256" s="52" t="s">
        <v>23</v>
      </c>
      <c r="L256" s="52" t="s">
        <v>24</v>
      </c>
      <c r="M256" s="52" t="s">
        <v>12010</v>
      </c>
      <c r="N256" s="50"/>
    </row>
    <row r="257" spans="1:14" ht="35.25" customHeight="1" x14ac:dyDescent="0.25">
      <c r="A257" s="50">
        <v>256</v>
      </c>
      <c r="B257" s="57">
        <v>43571</v>
      </c>
      <c r="C257" s="55" t="s">
        <v>12880</v>
      </c>
      <c r="D257" s="56" t="s">
        <v>12881</v>
      </c>
      <c r="E257" s="56" t="s">
        <v>11970</v>
      </c>
      <c r="F257" s="57">
        <v>43536</v>
      </c>
      <c r="G257" s="50" t="s">
        <v>12882</v>
      </c>
      <c r="H257" s="50" t="s">
        <v>191</v>
      </c>
      <c r="I257" s="50" t="s">
        <v>5442</v>
      </c>
      <c r="J257" s="50" t="s">
        <v>12883</v>
      </c>
      <c r="K257" s="52" t="s">
        <v>23</v>
      </c>
      <c r="L257" s="52" t="s">
        <v>24</v>
      </c>
      <c r="M257" s="52" t="s">
        <v>12005</v>
      </c>
      <c r="N257" s="50"/>
    </row>
    <row r="258" spans="1:14" ht="35.25" customHeight="1" x14ac:dyDescent="0.25">
      <c r="A258" s="50">
        <v>257</v>
      </c>
      <c r="B258" s="57">
        <v>43595</v>
      </c>
      <c r="C258" s="55" t="s">
        <v>12884</v>
      </c>
      <c r="D258" s="56" t="s">
        <v>12885</v>
      </c>
      <c r="E258" s="56" t="s">
        <v>11970</v>
      </c>
      <c r="F258" s="57">
        <v>43536</v>
      </c>
      <c r="G258" s="50" t="s">
        <v>12440</v>
      </c>
      <c r="H258" s="50" t="s">
        <v>191</v>
      </c>
      <c r="I258" s="50" t="s">
        <v>5442</v>
      </c>
      <c r="J258" s="50" t="s">
        <v>12886</v>
      </c>
      <c r="K258" s="52" t="s">
        <v>23</v>
      </c>
      <c r="L258" s="52" t="s">
        <v>24</v>
      </c>
      <c r="M258" s="52" t="s">
        <v>12005</v>
      </c>
      <c r="N258" s="50"/>
    </row>
    <row r="259" spans="1:14" ht="35.25" customHeight="1" x14ac:dyDescent="0.25">
      <c r="A259" s="50">
        <v>258</v>
      </c>
      <c r="B259" s="58" t="s">
        <v>20</v>
      </c>
      <c r="C259" s="55" t="s">
        <v>12887</v>
      </c>
      <c r="D259" s="56" t="s">
        <v>12888</v>
      </c>
      <c r="E259" s="56" t="s">
        <v>11970</v>
      </c>
      <c r="F259" s="57">
        <v>43536</v>
      </c>
      <c r="G259" s="50" t="s">
        <v>4622</v>
      </c>
      <c r="H259" s="50" t="s">
        <v>179</v>
      </c>
      <c r="I259" s="50" t="s">
        <v>12676</v>
      </c>
      <c r="J259" s="50" t="s">
        <v>12889</v>
      </c>
      <c r="K259" s="52" t="s">
        <v>23</v>
      </c>
      <c r="L259" s="52" t="s">
        <v>24</v>
      </c>
      <c r="M259" s="52" t="s">
        <v>11988</v>
      </c>
      <c r="N259" s="50"/>
    </row>
    <row r="260" spans="1:14" ht="35.25" customHeight="1" x14ac:dyDescent="0.25">
      <c r="A260" s="50">
        <v>259</v>
      </c>
      <c r="B260" s="58" t="s">
        <v>20</v>
      </c>
      <c r="C260" s="55" t="s">
        <v>12890</v>
      </c>
      <c r="D260" s="56" t="s">
        <v>12891</v>
      </c>
      <c r="E260" s="56" t="s">
        <v>11970</v>
      </c>
      <c r="F260" s="57">
        <v>43536</v>
      </c>
      <c r="G260" s="50" t="s">
        <v>12892</v>
      </c>
      <c r="H260" s="50" t="s">
        <v>12893</v>
      </c>
      <c r="I260" s="50" t="s">
        <v>12894</v>
      </c>
      <c r="J260" s="50" t="s">
        <v>12895</v>
      </c>
      <c r="K260" s="52" t="s">
        <v>23</v>
      </c>
      <c r="L260" s="52" t="s">
        <v>24</v>
      </c>
      <c r="M260" s="52" t="s">
        <v>11988</v>
      </c>
      <c r="N260" s="50"/>
    </row>
    <row r="261" spans="1:14" ht="35.25" customHeight="1" x14ac:dyDescent="0.25">
      <c r="A261" s="50">
        <v>260</v>
      </c>
      <c r="B261" s="58" t="s">
        <v>20</v>
      </c>
      <c r="C261" s="55" t="s">
        <v>12896</v>
      </c>
      <c r="D261" s="56" t="s">
        <v>12897</v>
      </c>
      <c r="E261" s="56" t="s">
        <v>11970</v>
      </c>
      <c r="F261" s="57">
        <v>43536</v>
      </c>
      <c r="G261" s="50" t="s">
        <v>12898</v>
      </c>
      <c r="H261" s="50" t="s">
        <v>12031</v>
      </c>
      <c r="I261" s="50" t="s">
        <v>12899</v>
      </c>
      <c r="J261" s="50" t="s">
        <v>12900</v>
      </c>
      <c r="K261" s="52" t="s">
        <v>23</v>
      </c>
      <c r="L261" s="52" t="s">
        <v>24</v>
      </c>
      <c r="M261" s="52" t="s">
        <v>11988</v>
      </c>
      <c r="N261" s="50"/>
    </row>
    <row r="262" spans="1:14" ht="35.25" customHeight="1" x14ac:dyDescent="0.25">
      <c r="A262" s="50">
        <v>261</v>
      </c>
      <c r="B262" s="58" t="s">
        <v>20</v>
      </c>
      <c r="C262" s="55" t="s">
        <v>12901</v>
      </c>
      <c r="D262" s="56" t="s">
        <v>12902</v>
      </c>
      <c r="E262" s="56" t="s">
        <v>11970</v>
      </c>
      <c r="F262" s="57">
        <v>43536</v>
      </c>
      <c r="G262" s="50" t="s">
        <v>7169</v>
      </c>
      <c r="H262" s="50" t="s">
        <v>12031</v>
      </c>
      <c r="I262" s="50" t="s">
        <v>12676</v>
      </c>
      <c r="J262" s="50" t="s">
        <v>12903</v>
      </c>
      <c r="K262" s="52" t="s">
        <v>23</v>
      </c>
      <c r="L262" s="52" t="s">
        <v>24</v>
      </c>
      <c r="M262" s="52" t="s">
        <v>11988</v>
      </c>
      <c r="N262" s="50"/>
    </row>
    <row r="263" spans="1:14" ht="35.25" customHeight="1" x14ac:dyDescent="0.25">
      <c r="A263" s="50">
        <v>262</v>
      </c>
      <c r="B263" s="58" t="s">
        <v>20</v>
      </c>
      <c r="C263" s="55" t="s">
        <v>12904</v>
      </c>
      <c r="D263" s="56" t="s">
        <v>12905</v>
      </c>
      <c r="E263" s="56" t="s">
        <v>11970</v>
      </c>
      <c r="F263" s="57">
        <v>43536</v>
      </c>
      <c r="G263" s="50" t="s">
        <v>4646</v>
      </c>
      <c r="H263" s="50" t="s">
        <v>179</v>
      </c>
      <c r="I263" s="50" t="s">
        <v>12676</v>
      </c>
      <c r="J263" s="50" t="s">
        <v>12906</v>
      </c>
      <c r="K263" s="52" t="s">
        <v>23</v>
      </c>
      <c r="L263" s="52" t="s">
        <v>24</v>
      </c>
      <c r="M263" s="52" t="s">
        <v>11988</v>
      </c>
      <c r="N263" s="50"/>
    </row>
    <row r="264" spans="1:14" ht="35.25" customHeight="1" x14ac:dyDescent="0.25">
      <c r="A264" s="50">
        <v>263</v>
      </c>
      <c r="B264" s="58" t="s">
        <v>20</v>
      </c>
      <c r="C264" s="55" t="s">
        <v>12907</v>
      </c>
      <c r="D264" s="56" t="s">
        <v>12908</v>
      </c>
      <c r="E264" s="56" t="s">
        <v>11970</v>
      </c>
      <c r="F264" s="57">
        <v>43536</v>
      </c>
      <c r="G264" s="50" t="s">
        <v>3821</v>
      </c>
      <c r="H264" s="50" t="s">
        <v>179</v>
      </c>
      <c r="I264" s="50" t="s">
        <v>12391</v>
      </c>
      <c r="J264" s="50" t="s">
        <v>12909</v>
      </c>
      <c r="K264" s="52" t="s">
        <v>23</v>
      </c>
      <c r="L264" s="52" t="s">
        <v>24</v>
      </c>
      <c r="M264" s="52" t="s">
        <v>11988</v>
      </c>
      <c r="N264" s="50"/>
    </row>
    <row r="265" spans="1:14" ht="35.25" customHeight="1" x14ac:dyDescent="0.25">
      <c r="A265" s="50">
        <v>264</v>
      </c>
      <c r="B265" s="57">
        <v>43591</v>
      </c>
      <c r="C265" s="55" t="s">
        <v>12910</v>
      </c>
      <c r="D265" s="56" t="s">
        <v>12911</v>
      </c>
      <c r="E265" s="56" t="s">
        <v>11970</v>
      </c>
      <c r="F265" s="57">
        <v>43536</v>
      </c>
      <c r="G265" s="50" t="s">
        <v>12912</v>
      </c>
      <c r="H265" s="50" t="s">
        <v>191</v>
      </c>
      <c r="I265" s="50" t="s">
        <v>5442</v>
      </c>
      <c r="J265" s="50" t="s">
        <v>12913</v>
      </c>
      <c r="K265" s="52" t="s">
        <v>23</v>
      </c>
      <c r="L265" s="52" t="s">
        <v>24</v>
      </c>
      <c r="M265" s="52" t="s">
        <v>12005</v>
      </c>
      <c r="N265" s="50"/>
    </row>
    <row r="266" spans="1:14" ht="35.25" customHeight="1" x14ac:dyDescent="0.25">
      <c r="A266" s="50">
        <v>265</v>
      </c>
      <c r="B266" s="57">
        <v>43567</v>
      </c>
      <c r="C266" s="55" t="s">
        <v>12914</v>
      </c>
      <c r="D266" s="56" t="s">
        <v>12915</v>
      </c>
      <c r="E266" s="56" t="s">
        <v>11970</v>
      </c>
      <c r="F266" s="57">
        <v>43536</v>
      </c>
      <c r="G266" s="50" t="s">
        <v>12916</v>
      </c>
      <c r="H266" s="50" t="s">
        <v>191</v>
      </c>
      <c r="I266" s="50" t="s">
        <v>5442</v>
      </c>
      <c r="J266" s="50" t="s">
        <v>12917</v>
      </c>
      <c r="K266" s="52" t="s">
        <v>23</v>
      </c>
      <c r="L266" s="52" t="s">
        <v>24</v>
      </c>
      <c r="M266" s="52" t="s">
        <v>12005</v>
      </c>
      <c r="N266" s="50"/>
    </row>
    <row r="267" spans="1:14" ht="35.25" customHeight="1" x14ac:dyDescent="0.25">
      <c r="A267" s="50">
        <v>266</v>
      </c>
      <c r="B267" s="58" t="s">
        <v>20</v>
      </c>
      <c r="C267" s="55" t="s">
        <v>12918</v>
      </c>
      <c r="D267" s="56" t="s">
        <v>11355</v>
      </c>
      <c r="E267" s="56" t="s">
        <v>11970</v>
      </c>
      <c r="F267" s="57">
        <v>43536</v>
      </c>
      <c r="G267" s="50" t="s">
        <v>12919</v>
      </c>
      <c r="H267" s="50" t="s">
        <v>6867</v>
      </c>
      <c r="I267" s="50" t="s">
        <v>11359</v>
      </c>
      <c r="J267" s="50" t="s">
        <v>12920</v>
      </c>
      <c r="K267" s="52" t="s">
        <v>23</v>
      </c>
      <c r="L267" s="52" t="s">
        <v>24</v>
      </c>
      <c r="M267" s="52" t="s">
        <v>11988</v>
      </c>
      <c r="N267" s="50"/>
    </row>
    <row r="268" spans="1:14" ht="35.25" customHeight="1" x14ac:dyDescent="0.25">
      <c r="A268" s="50">
        <v>267</v>
      </c>
      <c r="B268" s="58" t="s">
        <v>20</v>
      </c>
      <c r="C268" s="55" t="s">
        <v>12921</v>
      </c>
      <c r="D268" s="56" t="s">
        <v>11355</v>
      </c>
      <c r="E268" s="56" t="s">
        <v>11970</v>
      </c>
      <c r="F268" s="57">
        <v>43536</v>
      </c>
      <c r="G268" s="50" t="s">
        <v>12922</v>
      </c>
      <c r="H268" s="50" t="s">
        <v>6867</v>
      </c>
      <c r="I268" s="50" t="s">
        <v>11359</v>
      </c>
      <c r="J268" s="50" t="s">
        <v>12923</v>
      </c>
      <c r="K268" s="52" t="s">
        <v>23</v>
      </c>
      <c r="L268" s="52" t="s">
        <v>24</v>
      </c>
      <c r="M268" s="52" t="s">
        <v>11988</v>
      </c>
      <c r="N268" s="50"/>
    </row>
    <row r="269" spans="1:14" ht="35.25" customHeight="1" x14ac:dyDescent="0.25">
      <c r="A269" s="50">
        <v>268</v>
      </c>
      <c r="B269" s="57">
        <v>43530</v>
      </c>
      <c r="C269" s="55" t="s">
        <v>12924</v>
      </c>
      <c r="D269" s="56" t="s">
        <v>12925</v>
      </c>
      <c r="E269" s="56" t="s">
        <v>11970</v>
      </c>
      <c r="F269" s="57">
        <v>43536</v>
      </c>
      <c r="G269" s="50" t="s">
        <v>159</v>
      </c>
      <c r="H269" s="50" t="s">
        <v>5927</v>
      </c>
      <c r="I269" s="50" t="s">
        <v>12649</v>
      </c>
      <c r="J269" s="50" t="s">
        <v>12926</v>
      </c>
      <c r="K269" s="52" t="s">
        <v>23</v>
      </c>
      <c r="L269" s="52" t="s">
        <v>24</v>
      </c>
      <c r="M269" s="52" t="s">
        <v>12010</v>
      </c>
      <c r="N269" s="50"/>
    </row>
    <row r="270" spans="1:14" ht="35.25" customHeight="1" x14ac:dyDescent="0.25">
      <c r="A270" s="50">
        <v>269</v>
      </c>
      <c r="B270" s="58" t="s">
        <v>20</v>
      </c>
      <c r="C270" s="55" t="s">
        <v>12927</v>
      </c>
      <c r="D270" s="56" t="s">
        <v>12928</v>
      </c>
      <c r="E270" s="56" t="s">
        <v>11970</v>
      </c>
      <c r="F270" s="57">
        <v>43536</v>
      </c>
      <c r="G270" s="50" t="s">
        <v>12929</v>
      </c>
      <c r="H270" s="50" t="s">
        <v>12031</v>
      </c>
      <c r="I270" s="50" t="s">
        <v>12899</v>
      </c>
      <c r="J270" s="50" t="s">
        <v>12930</v>
      </c>
      <c r="K270" s="52" t="s">
        <v>23</v>
      </c>
      <c r="L270" s="52" t="s">
        <v>24</v>
      </c>
      <c r="M270" s="52" t="s">
        <v>11988</v>
      </c>
      <c r="N270" s="50"/>
    </row>
    <row r="271" spans="1:14" ht="35.25" customHeight="1" x14ac:dyDescent="0.25">
      <c r="A271" s="50">
        <v>270</v>
      </c>
      <c r="B271" s="57">
        <v>43532</v>
      </c>
      <c r="C271" s="55" t="s">
        <v>12931</v>
      </c>
      <c r="D271" s="56" t="s">
        <v>12932</v>
      </c>
      <c r="E271" s="56" t="s">
        <v>11970</v>
      </c>
      <c r="F271" s="57">
        <v>43536</v>
      </c>
      <c r="G271" s="50" t="s">
        <v>4086</v>
      </c>
      <c r="H271" s="50" t="s">
        <v>191</v>
      </c>
      <c r="I271" s="50" t="s">
        <v>12933</v>
      </c>
      <c r="J271" s="50" t="s">
        <v>12934</v>
      </c>
      <c r="K271" s="52" t="s">
        <v>23</v>
      </c>
      <c r="L271" s="52" t="s">
        <v>24</v>
      </c>
      <c r="M271" s="52" t="s">
        <v>12010</v>
      </c>
      <c r="N271" s="50"/>
    </row>
    <row r="272" spans="1:14" ht="35.25" customHeight="1" x14ac:dyDescent="0.25">
      <c r="A272" s="50">
        <v>271</v>
      </c>
      <c r="B272" s="57">
        <v>43502</v>
      </c>
      <c r="C272" s="55" t="s">
        <v>12935</v>
      </c>
      <c r="D272" s="56" t="s">
        <v>12936</v>
      </c>
      <c r="E272" s="56" t="s">
        <v>11970</v>
      </c>
      <c r="F272" s="57">
        <v>43537</v>
      </c>
      <c r="G272" s="50" t="s">
        <v>5498</v>
      </c>
      <c r="H272" s="50" t="s">
        <v>5227</v>
      </c>
      <c r="I272" s="50" t="s">
        <v>4148</v>
      </c>
      <c r="J272" s="50" t="s">
        <v>12937</v>
      </c>
      <c r="K272" s="52" t="s">
        <v>23</v>
      </c>
      <c r="L272" s="52" t="s">
        <v>24</v>
      </c>
      <c r="M272" s="52" t="s">
        <v>12010</v>
      </c>
      <c r="N272" s="50"/>
    </row>
    <row r="273" spans="1:14" ht="35.25" customHeight="1" x14ac:dyDescent="0.25">
      <c r="A273" s="50">
        <v>272</v>
      </c>
      <c r="B273" s="58" t="s">
        <v>20</v>
      </c>
      <c r="C273" s="55" t="s">
        <v>12938</v>
      </c>
      <c r="D273" s="56" t="s">
        <v>12939</v>
      </c>
      <c r="E273" s="56" t="s">
        <v>11970</v>
      </c>
      <c r="F273" s="57">
        <v>43537</v>
      </c>
      <c r="G273" s="50" t="s">
        <v>499</v>
      </c>
      <c r="H273" s="50" t="s">
        <v>12144</v>
      </c>
      <c r="I273" s="50" t="s">
        <v>12940</v>
      </c>
      <c r="J273" s="50" t="s">
        <v>12941</v>
      </c>
      <c r="K273" s="52" t="s">
        <v>23</v>
      </c>
      <c r="L273" s="52" t="s">
        <v>24</v>
      </c>
      <c r="M273" s="52" t="s">
        <v>11988</v>
      </c>
      <c r="N273" s="50"/>
    </row>
    <row r="274" spans="1:14" ht="35.25" customHeight="1" x14ac:dyDescent="0.25">
      <c r="A274" s="50">
        <v>273</v>
      </c>
      <c r="B274" s="58" t="s">
        <v>20</v>
      </c>
      <c r="C274" s="55" t="s">
        <v>12942</v>
      </c>
      <c r="D274" s="56" t="s">
        <v>12943</v>
      </c>
      <c r="E274" s="56" t="s">
        <v>11970</v>
      </c>
      <c r="F274" s="57">
        <v>43537</v>
      </c>
      <c r="G274" s="50" t="s">
        <v>1799</v>
      </c>
      <c r="H274" s="50" t="s">
        <v>12031</v>
      </c>
      <c r="I274" s="50" t="s">
        <v>12676</v>
      </c>
      <c r="J274" s="50" t="s">
        <v>12944</v>
      </c>
      <c r="K274" s="52" t="s">
        <v>23</v>
      </c>
      <c r="L274" s="52" t="s">
        <v>24</v>
      </c>
      <c r="M274" s="52" t="s">
        <v>11988</v>
      </c>
      <c r="N274" s="50"/>
    </row>
    <row r="275" spans="1:14" ht="35.25" customHeight="1" x14ac:dyDescent="0.25">
      <c r="A275" s="50">
        <v>274</v>
      </c>
      <c r="B275" s="58" t="s">
        <v>20</v>
      </c>
      <c r="C275" s="55" t="s">
        <v>12945</v>
      </c>
      <c r="D275" s="56" t="s">
        <v>12946</v>
      </c>
      <c r="E275" s="56" t="s">
        <v>11970</v>
      </c>
      <c r="F275" s="57">
        <v>43537</v>
      </c>
      <c r="G275" s="50" t="s">
        <v>1033</v>
      </c>
      <c r="H275" s="50" t="s">
        <v>12292</v>
      </c>
      <c r="I275" s="50" t="s">
        <v>12676</v>
      </c>
      <c r="J275" s="50" t="s">
        <v>12947</v>
      </c>
      <c r="K275" s="52" t="s">
        <v>23</v>
      </c>
      <c r="L275" s="52" t="s">
        <v>24</v>
      </c>
      <c r="M275" s="52" t="s">
        <v>11988</v>
      </c>
      <c r="N275" s="50"/>
    </row>
    <row r="276" spans="1:14" ht="35.25" customHeight="1" x14ac:dyDescent="0.25">
      <c r="A276" s="50">
        <v>275</v>
      </c>
      <c r="B276" s="58" t="s">
        <v>20</v>
      </c>
      <c r="C276" s="55" t="s">
        <v>12948</v>
      </c>
      <c r="D276" s="56" t="s">
        <v>12949</v>
      </c>
      <c r="E276" s="56" t="s">
        <v>11970</v>
      </c>
      <c r="F276" s="57">
        <v>43537</v>
      </c>
      <c r="G276" s="50" t="s">
        <v>7695</v>
      </c>
      <c r="H276" s="50" t="s">
        <v>179</v>
      </c>
      <c r="I276" s="50" t="s">
        <v>12950</v>
      </c>
      <c r="J276" s="50" t="s">
        <v>12951</v>
      </c>
      <c r="K276" s="52" t="s">
        <v>23</v>
      </c>
      <c r="L276" s="52" t="s">
        <v>24</v>
      </c>
      <c r="M276" s="52" t="s">
        <v>11988</v>
      </c>
      <c r="N276" s="50"/>
    </row>
    <row r="277" spans="1:14" ht="35.25" customHeight="1" x14ac:dyDescent="0.25">
      <c r="A277" s="50">
        <v>276</v>
      </c>
      <c r="B277" s="57">
        <v>43556</v>
      </c>
      <c r="C277" s="55" t="s">
        <v>12952</v>
      </c>
      <c r="D277" s="56" t="s">
        <v>12953</v>
      </c>
      <c r="E277" s="56" t="s">
        <v>11970</v>
      </c>
      <c r="F277" s="57">
        <v>43538</v>
      </c>
      <c r="G277" s="50" t="s">
        <v>12954</v>
      </c>
      <c r="H277" s="50" t="s">
        <v>5546</v>
      </c>
      <c r="I277" s="50" t="s">
        <v>12955</v>
      </c>
      <c r="J277" s="50" t="s">
        <v>12956</v>
      </c>
      <c r="K277" s="52" t="s">
        <v>23</v>
      </c>
      <c r="L277" s="52" t="s">
        <v>52</v>
      </c>
      <c r="M277" s="52" t="s">
        <v>12005</v>
      </c>
      <c r="N277" s="50"/>
    </row>
    <row r="278" spans="1:14" ht="35.25" customHeight="1" x14ac:dyDescent="0.25">
      <c r="A278" s="50">
        <v>277</v>
      </c>
      <c r="B278" s="57">
        <v>43593</v>
      </c>
      <c r="C278" s="55" t="s">
        <v>12957</v>
      </c>
      <c r="D278" s="56" t="s">
        <v>12958</v>
      </c>
      <c r="E278" s="56" t="s">
        <v>11970</v>
      </c>
      <c r="F278" s="57">
        <v>43538</v>
      </c>
      <c r="G278" s="50" t="s">
        <v>12959</v>
      </c>
      <c r="H278" s="50" t="s">
        <v>191</v>
      </c>
      <c r="I278" s="50" t="s">
        <v>5442</v>
      </c>
      <c r="J278" s="50" t="s">
        <v>12960</v>
      </c>
      <c r="K278" s="52" t="s">
        <v>23</v>
      </c>
      <c r="L278" s="52" t="s">
        <v>24</v>
      </c>
      <c r="M278" s="52" t="s">
        <v>12005</v>
      </c>
      <c r="N278" s="50"/>
    </row>
    <row r="279" spans="1:14" ht="35.25" customHeight="1" x14ac:dyDescent="0.25">
      <c r="A279" s="50">
        <v>278</v>
      </c>
      <c r="B279" s="57">
        <v>43454</v>
      </c>
      <c r="C279" s="55" t="s">
        <v>12961</v>
      </c>
      <c r="D279" s="56" t="s">
        <v>12962</v>
      </c>
      <c r="E279" s="56" t="s">
        <v>11970</v>
      </c>
      <c r="F279" s="57">
        <v>43538</v>
      </c>
      <c r="G279" s="50" t="s">
        <v>5498</v>
      </c>
      <c r="H279" s="50" t="s">
        <v>5227</v>
      </c>
      <c r="I279" s="50" t="s">
        <v>78</v>
      </c>
      <c r="J279" s="50" t="s">
        <v>12963</v>
      </c>
      <c r="K279" s="52" t="s">
        <v>23</v>
      </c>
      <c r="L279" s="52" t="s">
        <v>24</v>
      </c>
      <c r="M279" s="52" t="s">
        <v>12010</v>
      </c>
      <c r="N279" s="50"/>
    </row>
    <row r="280" spans="1:14" ht="35.25" customHeight="1" x14ac:dyDescent="0.25">
      <c r="A280" s="50">
        <v>279</v>
      </c>
      <c r="B280" s="58" t="s">
        <v>20</v>
      </c>
      <c r="C280" s="55" t="s">
        <v>12964</v>
      </c>
      <c r="D280" s="56" t="s">
        <v>12965</v>
      </c>
      <c r="E280" s="56" t="s">
        <v>11970</v>
      </c>
      <c r="F280" s="57">
        <v>43539</v>
      </c>
      <c r="G280" s="50" t="s">
        <v>12966</v>
      </c>
      <c r="H280" s="50" t="s">
        <v>179</v>
      </c>
      <c r="I280" s="50" t="s">
        <v>12967</v>
      </c>
      <c r="J280" s="50" t="s">
        <v>12968</v>
      </c>
      <c r="K280" s="52" t="s">
        <v>23</v>
      </c>
      <c r="L280" s="52" t="s">
        <v>52</v>
      </c>
      <c r="M280" s="52" t="s">
        <v>11988</v>
      </c>
      <c r="N280" s="50"/>
    </row>
    <row r="281" spans="1:14" ht="35.25" customHeight="1" x14ac:dyDescent="0.25">
      <c r="A281" s="50">
        <v>280</v>
      </c>
      <c r="B281" s="58" t="s">
        <v>20</v>
      </c>
      <c r="C281" s="55" t="s">
        <v>12969</v>
      </c>
      <c r="D281" s="56" t="s">
        <v>12970</v>
      </c>
      <c r="E281" s="56" t="s">
        <v>11970</v>
      </c>
      <c r="F281" s="57">
        <v>43539</v>
      </c>
      <c r="G281" s="50" t="s">
        <v>12971</v>
      </c>
      <c r="H281" s="50" t="s">
        <v>179</v>
      </c>
      <c r="I281" s="50" t="s">
        <v>12676</v>
      </c>
      <c r="J281" s="50" t="s">
        <v>12972</v>
      </c>
      <c r="K281" s="52" t="s">
        <v>23</v>
      </c>
      <c r="L281" s="52" t="s">
        <v>24</v>
      </c>
      <c r="M281" s="52" t="s">
        <v>11988</v>
      </c>
      <c r="N281" s="50"/>
    </row>
    <row r="282" spans="1:14" ht="35.25" customHeight="1" x14ac:dyDescent="0.25">
      <c r="A282" s="50">
        <v>281</v>
      </c>
      <c r="B282" s="58" t="s">
        <v>20</v>
      </c>
      <c r="C282" s="55" t="s">
        <v>12973</v>
      </c>
      <c r="D282" s="56" t="s">
        <v>12974</v>
      </c>
      <c r="E282" s="56" t="s">
        <v>11970</v>
      </c>
      <c r="F282" s="57">
        <v>43539</v>
      </c>
      <c r="G282" s="50" t="s">
        <v>84</v>
      </c>
      <c r="H282" s="50" t="s">
        <v>179</v>
      </c>
      <c r="I282" s="50" t="s">
        <v>179</v>
      </c>
      <c r="J282" s="50" t="s">
        <v>12975</v>
      </c>
      <c r="K282" s="52" t="s">
        <v>3698</v>
      </c>
      <c r="L282" s="52" t="s">
        <v>24</v>
      </c>
      <c r="M282" s="52" t="s">
        <v>11988</v>
      </c>
      <c r="N282" s="50"/>
    </row>
    <row r="283" spans="1:14" ht="35.25" customHeight="1" x14ac:dyDescent="0.25">
      <c r="A283" s="50">
        <v>282</v>
      </c>
      <c r="B283" s="58" t="s">
        <v>20</v>
      </c>
      <c r="C283" s="55" t="s">
        <v>12976</v>
      </c>
      <c r="D283" s="56" t="s">
        <v>12977</v>
      </c>
      <c r="E283" s="56" t="s">
        <v>11970</v>
      </c>
      <c r="F283" s="57">
        <v>43539</v>
      </c>
      <c r="G283" s="50" t="s">
        <v>12978</v>
      </c>
      <c r="H283" s="50" t="s">
        <v>12893</v>
      </c>
      <c r="I283" s="50" t="s">
        <v>12894</v>
      </c>
      <c r="J283" s="50" t="s">
        <v>12979</v>
      </c>
      <c r="K283" s="52" t="s">
        <v>23</v>
      </c>
      <c r="L283" s="52" t="s">
        <v>24</v>
      </c>
      <c r="M283" s="52" t="s">
        <v>11988</v>
      </c>
      <c r="N283" s="50"/>
    </row>
    <row r="284" spans="1:14" ht="35.25" customHeight="1" x14ac:dyDescent="0.25">
      <c r="A284" s="50">
        <v>283</v>
      </c>
      <c r="B284" s="58" t="s">
        <v>20</v>
      </c>
      <c r="C284" s="55" t="s">
        <v>12980</v>
      </c>
      <c r="D284" s="56" t="s">
        <v>11355</v>
      </c>
      <c r="E284" s="56" t="s">
        <v>11970</v>
      </c>
      <c r="F284" s="57">
        <v>43539</v>
      </c>
      <c r="G284" s="50" t="s">
        <v>12981</v>
      </c>
      <c r="H284" s="50" t="s">
        <v>6867</v>
      </c>
      <c r="I284" s="50" t="s">
        <v>11158</v>
      </c>
      <c r="J284" s="50" t="s">
        <v>12982</v>
      </c>
      <c r="K284" s="52" t="s">
        <v>23</v>
      </c>
      <c r="L284" s="52" t="s">
        <v>24</v>
      </c>
      <c r="M284" s="52" t="s">
        <v>11988</v>
      </c>
      <c r="N284" s="50"/>
    </row>
    <row r="285" spans="1:14" ht="35.25" customHeight="1" x14ac:dyDescent="0.25">
      <c r="A285" s="50">
        <v>284</v>
      </c>
      <c r="B285" s="58" t="s">
        <v>20</v>
      </c>
      <c r="C285" s="55" t="s">
        <v>12983</v>
      </c>
      <c r="D285" s="56" t="s">
        <v>12984</v>
      </c>
      <c r="E285" s="56" t="s">
        <v>11970</v>
      </c>
      <c r="F285" s="57">
        <v>43539</v>
      </c>
      <c r="G285" s="50" t="s">
        <v>12985</v>
      </c>
      <c r="H285" s="50" t="s">
        <v>12031</v>
      </c>
      <c r="I285" s="50" t="s">
        <v>9297</v>
      </c>
      <c r="J285" s="50" t="s">
        <v>12986</v>
      </c>
      <c r="K285" s="52" t="s">
        <v>23</v>
      </c>
      <c r="L285" s="52" t="s">
        <v>24</v>
      </c>
      <c r="M285" s="52" t="s">
        <v>11988</v>
      </c>
      <c r="N285" s="50"/>
    </row>
    <row r="286" spans="1:14" ht="35.25" customHeight="1" x14ac:dyDescent="0.25">
      <c r="A286" s="50">
        <v>285</v>
      </c>
      <c r="B286" s="57">
        <v>43556</v>
      </c>
      <c r="C286" s="55" t="s">
        <v>12987</v>
      </c>
      <c r="D286" s="56" t="s">
        <v>12988</v>
      </c>
      <c r="E286" s="56" t="s">
        <v>11970</v>
      </c>
      <c r="F286" s="57">
        <v>43539</v>
      </c>
      <c r="G286" s="50" t="s">
        <v>4743</v>
      </c>
      <c r="H286" s="50" t="s">
        <v>6541</v>
      </c>
      <c r="I286" s="50" t="s">
        <v>2746</v>
      </c>
      <c r="J286" s="50" t="s">
        <v>12989</v>
      </c>
      <c r="K286" s="52" t="s">
        <v>23</v>
      </c>
      <c r="L286" s="52" t="s">
        <v>24</v>
      </c>
      <c r="M286" s="52" t="s">
        <v>12005</v>
      </c>
      <c r="N286" s="50"/>
    </row>
    <row r="287" spans="1:14" ht="35.25" customHeight="1" x14ac:dyDescent="0.25">
      <c r="A287" s="50">
        <v>286</v>
      </c>
      <c r="B287" s="58" t="s">
        <v>20</v>
      </c>
      <c r="C287" s="55" t="s">
        <v>12990</v>
      </c>
      <c r="D287" s="56" t="s">
        <v>12803</v>
      </c>
      <c r="E287" s="56" t="s">
        <v>11970</v>
      </c>
      <c r="F287" s="57">
        <v>43539</v>
      </c>
      <c r="G287" s="50" t="s">
        <v>4387</v>
      </c>
      <c r="H287" s="50" t="s">
        <v>12031</v>
      </c>
      <c r="I287" s="50" t="s">
        <v>12676</v>
      </c>
      <c r="J287" s="50" t="s">
        <v>12991</v>
      </c>
      <c r="K287" s="52" t="s">
        <v>23</v>
      </c>
      <c r="L287" s="52" t="s">
        <v>24</v>
      </c>
      <c r="M287" s="52" t="s">
        <v>11988</v>
      </c>
      <c r="N287" s="50"/>
    </row>
    <row r="288" spans="1:14" ht="35.25" customHeight="1" x14ac:dyDescent="0.25">
      <c r="A288" s="50">
        <v>287</v>
      </c>
      <c r="B288" s="57">
        <v>43546</v>
      </c>
      <c r="C288" s="55" t="s">
        <v>12992</v>
      </c>
      <c r="D288" s="56" t="s">
        <v>12993</v>
      </c>
      <c r="E288" s="56" t="s">
        <v>11970</v>
      </c>
      <c r="F288" s="57">
        <v>43539</v>
      </c>
      <c r="G288" s="50" t="s">
        <v>1939</v>
      </c>
      <c r="H288" s="50" t="s">
        <v>12173</v>
      </c>
      <c r="I288" s="50" t="s">
        <v>5632</v>
      </c>
      <c r="J288" s="50" t="s">
        <v>12994</v>
      </c>
      <c r="K288" s="52" t="s">
        <v>23</v>
      </c>
      <c r="L288" s="52" t="s">
        <v>24</v>
      </c>
      <c r="M288" s="52" t="s">
        <v>12005</v>
      </c>
      <c r="N288" s="50"/>
    </row>
    <row r="289" spans="1:14" ht="35.25" customHeight="1" x14ac:dyDescent="0.25">
      <c r="A289" s="50">
        <v>288</v>
      </c>
      <c r="B289" s="57">
        <v>43553</v>
      </c>
      <c r="C289" s="55" t="s">
        <v>12995</v>
      </c>
      <c r="D289" s="56" t="s">
        <v>12996</v>
      </c>
      <c r="E289" s="56" t="s">
        <v>11970</v>
      </c>
      <c r="F289" s="57">
        <v>43539</v>
      </c>
      <c r="G289" s="50" t="s">
        <v>159</v>
      </c>
      <c r="H289" s="50" t="s">
        <v>5927</v>
      </c>
      <c r="I289" s="50" t="s">
        <v>12649</v>
      </c>
      <c r="J289" s="50" t="s">
        <v>12997</v>
      </c>
      <c r="K289" s="52" t="s">
        <v>23</v>
      </c>
      <c r="L289" s="52" t="s">
        <v>24</v>
      </c>
      <c r="M289" s="52" t="s">
        <v>12005</v>
      </c>
      <c r="N289" s="50"/>
    </row>
    <row r="290" spans="1:14" ht="35.25" customHeight="1" x14ac:dyDescent="0.25">
      <c r="A290" s="50">
        <v>289</v>
      </c>
      <c r="B290" s="58" t="s">
        <v>20</v>
      </c>
      <c r="C290" s="55" t="s">
        <v>12998</v>
      </c>
      <c r="D290" s="56" t="s">
        <v>11355</v>
      </c>
      <c r="E290" s="56" t="s">
        <v>11970</v>
      </c>
      <c r="F290" s="57">
        <v>43539</v>
      </c>
      <c r="G290" s="50" t="s">
        <v>12999</v>
      </c>
      <c r="H290" s="50" t="s">
        <v>6867</v>
      </c>
      <c r="I290" s="50" t="s">
        <v>11158</v>
      </c>
      <c r="J290" s="50" t="s">
        <v>13000</v>
      </c>
      <c r="K290" s="52" t="s">
        <v>23</v>
      </c>
      <c r="L290" s="52" t="s">
        <v>24</v>
      </c>
      <c r="M290" s="52" t="s">
        <v>11988</v>
      </c>
      <c r="N290" s="50"/>
    </row>
    <row r="291" spans="1:14" ht="35.25" customHeight="1" x14ac:dyDescent="0.25">
      <c r="A291" s="50">
        <v>290</v>
      </c>
      <c r="B291" s="58" t="s">
        <v>20</v>
      </c>
      <c r="C291" s="55" t="s">
        <v>13001</v>
      </c>
      <c r="D291" s="56" t="s">
        <v>11355</v>
      </c>
      <c r="E291" s="56" t="s">
        <v>11970</v>
      </c>
      <c r="F291" s="57">
        <v>43539</v>
      </c>
      <c r="G291" s="50" t="s">
        <v>13002</v>
      </c>
      <c r="H291" s="50" t="s">
        <v>6867</v>
      </c>
      <c r="I291" s="50" t="s">
        <v>11158</v>
      </c>
      <c r="J291" s="50" t="s">
        <v>13003</v>
      </c>
      <c r="K291" s="52" t="s">
        <v>23</v>
      </c>
      <c r="L291" s="52" t="s">
        <v>24</v>
      </c>
      <c r="M291" s="52" t="s">
        <v>11988</v>
      </c>
      <c r="N291" s="50"/>
    </row>
    <row r="292" spans="1:14" ht="35.25" customHeight="1" x14ac:dyDescent="0.25">
      <c r="A292" s="50">
        <v>291</v>
      </c>
      <c r="B292" s="58" t="s">
        <v>20</v>
      </c>
      <c r="C292" s="55" t="s">
        <v>13004</v>
      </c>
      <c r="D292" s="56" t="s">
        <v>11355</v>
      </c>
      <c r="E292" s="56" t="s">
        <v>11970</v>
      </c>
      <c r="F292" s="57">
        <v>43539</v>
      </c>
      <c r="G292" s="50" t="s">
        <v>13005</v>
      </c>
      <c r="H292" s="50" t="s">
        <v>6867</v>
      </c>
      <c r="I292" s="50" t="s">
        <v>11158</v>
      </c>
      <c r="J292" s="50" t="s">
        <v>13006</v>
      </c>
      <c r="K292" s="52" t="s">
        <v>23</v>
      </c>
      <c r="L292" s="52" t="s">
        <v>24</v>
      </c>
      <c r="M292" s="52" t="s">
        <v>11988</v>
      </c>
      <c r="N292" s="50"/>
    </row>
    <row r="293" spans="1:14" ht="35.25" customHeight="1" x14ac:dyDescent="0.25">
      <c r="A293" s="50">
        <v>292</v>
      </c>
      <c r="B293" s="58" t="s">
        <v>20</v>
      </c>
      <c r="C293" s="55" t="s">
        <v>13007</v>
      </c>
      <c r="D293" s="56" t="s">
        <v>13008</v>
      </c>
      <c r="E293" s="56" t="s">
        <v>11970</v>
      </c>
      <c r="F293" s="57">
        <v>43542</v>
      </c>
      <c r="G293" s="50" t="s">
        <v>1180</v>
      </c>
      <c r="H293" s="50" t="s">
        <v>5536</v>
      </c>
      <c r="I293" s="50" t="s">
        <v>4237</v>
      </c>
      <c r="J293" s="50" t="s">
        <v>13009</v>
      </c>
      <c r="K293" s="52" t="s">
        <v>23</v>
      </c>
      <c r="L293" s="52" t="s">
        <v>24</v>
      </c>
      <c r="M293" s="52" t="s">
        <v>11988</v>
      </c>
      <c r="N293" s="50"/>
    </row>
    <row r="294" spans="1:14" ht="35.25" customHeight="1" x14ac:dyDescent="0.25">
      <c r="A294" s="50">
        <v>293</v>
      </c>
      <c r="B294" s="58" t="s">
        <v>20</v>
      </c>
      <c r="C294" s="55" t="s">
        <v>13010</v>
      </c>
      <c r="D294" s="56" t="s">
        <v>13011</v>
      </c>
      <c r="E294" s="56" t="s">
        <v>11970</v>
      </c>
      <c r="F294" s="57">
        <v>43542</v>
      </c>
      <c r="G294" s="50" t="s">
        <v>1180</v>
      </c>
      <c r="H294" s="50" t="s">
        <v>5536</v>
      </c>
      <c r="I294" s="50" t="s">
        <v>4237</v>
      </c>
      <c r="J294" s="50" t="s">
        <v>13012</v>
      </c>
      <c r="K294" s="52" t="s">
        <v>23</v>
      </c>
      <c r="L294" s="52" t="s">
        <v>24</v>
      </c>
      <c r="M294" s="52" t="s">
        <v>11988</v>
      </c>
      <c r="N294" s="50"/>
    </row>
    <row r="295" spans="1:14" ht="35.25" customHeight="1" x14ac:dyDescent="0.25">
      <c r="A295" s="50">
        <v>294</v>
      </c>
      <c r="B295" s="58" t="s">
        <v>20</v>
      </c>
      <c r="C295" s="55" t="s">
        <v>13013</v>
      </c>
      <c r="D295" s="56" t="s">
        <v>13014</v>
      </c>
      <c r="E295" s="56" t="s">
        <v>11970</v>
      </c>
      <c r="F295" s="57">
        <v>43542</v>
      </c>
      <c r="G295" s="50" t="s">
        <v>3395</v>
      </c>
      <c r="H295" s="50" t="s">
        <v>179</v>
      </c>
      <c r="I295" s="50" t="s">
        <v>13015</v>
      </c>
      <c r="J295" s="50" t="s">
        <v>13016</v>
      </c>
      <c r="K295" s="52" t="s">
        <v>23</v>
      </c>
      <c r="L295" s="52" t="s">
        <v>24</v>
      </c>
      <c r="M295" s="52" t="s">
        <v>11988</v>
      </c>
      <c r="N295" s="50"/>
    </row>
    <row r="296" spans="1:14" ht="35.25" customHeight="1" x14ac:dyDescent="0.25">
      <c r="A296" s="50">
        <v>295</v>
      </c>
      <c r="B296" s="58" t="s">
        <v>20</v>
      </c>
      <c r="C296" s="55" t="s">
        <v>13017</v>
      </c>
      <c r="D296" s="56" t="s">
        <v>13018</v>
      </c>
      <c r="E296" s="56" t="s">
        <v>11970</v>
      </c>
      <c r="F296" s="57">
        <v>43542</v>
      </c>
      <c r="G296" s="50" t="s">
        <v>13019</v>
      </c>
      <c r="H296" s="50" t="s">
        <v>12031</v>
      </c>
      <c r="I296" s="50" t="s">
        <v>161</v>
      </c>
      <c r="J296" s="50" t="s">
        <v>13020</v>
      </c>
      <c r="K296" s="52" t="s">
        <v>23</v>
      </c>
      <c r="L296" s="52" t="s">
        <v>24</v>
      </c>
      <c r="M296" s="52" t="s">
        <v>11988</v>
      </c>
      <c r="N296" s="50"/>
    </row>
    <row r="297" spans="1:14" ht="35.25" customHeight="1" x14ac:dyDescent="0.25">
      <c r="A297" s="50">
        <v>296</v>
      </c>
      <c r="B297" s="58" t="s">
        <v>20</v>
      </c>
      <c r="C297" s="55" t="s">
        <v>13021</v>
      </c>
      <c r="D297" s="56" t="s">
        <v>13022</v>
      </c>
      <c r="E297" s="56" t="s">
        <v>11970</v>
      </c>
      <c r="F297" s="57">
        <v>43542</v>
      </c>
      <c r="G297" s="50" t="s">
        <v>13023</v>
      </c>
      <c r="H297" s="50" t="s">
        <v>12031</v>
      </c>
      <c r="I297" s="50" t="s">
        <v>161</v>
      </c>
      <c r="J297" s="50" t="s">
        <v>13024</v>
      </c>
      <c r="K297" s="52" t="s">
        <v>23</v>
      </c>
      <c r="L297" s="52" t="s">
        <v>24</v>
      </c>
      <c r="M297" s="52" t="s">
        <v>11988</v>
      </c>
      <c r="N297" s="50"/>
    </row>
    <row r="298" spans="1:14" ht="35.25" customHeight="1" x14ac:dyDescent="0.25">
      <c r="A298" s="50">
        <v>297</v>
      </c>
      <c r="B298" s="57">
        <v>43544</v>
      </c>
      <c r="C298" s="55" t="s">
        <v>13025</v>
      </c>
      <c r="D298" s="56" t="s">
        <v>13026</v>
      </c>
      <c r="E298" s="56" t="s">
        <v>11970</v>
      </c>
      <c r="F298" s="57">
        <v>43542</v>
      </c>
      <c r="G298" s="50" t="s">
        <v>2253</v>
      </c>
      <c r="H298" s="50" t="s">
        <v>5927</v>
      </c>
      <c r="I298" s="50" t="s">
        <v>12649</v>
      </c>
      <c r="J298" s="50" t="s">
        <v>13027</v>
      </c>
      <c r="K298" s="52" t="s">
        <v>36</v>
      </c>
      <c r="L298" s="52" t="s">
        <v>24</v>
      </c>
      <c r="M298" s="52" t="s">
        <v>12005</v>
      </c>
      <c r="N298" s="50"/>
    </row>
    <row r="299" spans="1:14" ht="35.25" customHeight="1" x14ac:dyDescent="0.25">
      <c r="A299" s="50">
        <v>298</v>
      </c>
      <c r="B299" s="58" t="s">
        <v>20</v>
      </c>
      <c r="C299" s="55" t="s">
        <v>13028</v>
      </c>
      <c r="D299" s="56" t="s">
        <v>11355</v>
      </c>
      <c r="E299" s="56" t="s">
        <v>11970</v>
      </c>
      <c r="F299" s="57">
        <v>43542</v>
      </c>
      <c r="G299" s="50" t="s">
        <v>13029</v>
      </c>
      <c r="H299" s="50" t="s">
        <v>6867</v>
      </c>
      <c r="I299" s="50" t="s">
        <v>11158</v>
      </c>
      <c r="J299" s="50" t="s">
        <v>13030</v>
      </c>
      <c r="K299" s="52" t="s">
        <v>23</v>
      </c>
      <c r="L299" s="52" t="s">
        <v>24</v>
      </c>
      <c r="M299" s="52" t="s">
        <v>11988</v>
      </c>
      <c r="N299" s="50"/>
    </row>
    <row r="300" spans="1:14" ht="35.25" customHeight="1" x14ac:dyDescent="0.25">
      <c r="A300" s="50">
        <v>299</v>
      </c>
      <c r="B300" s="58" t="s">
        <v>20</v>
      </c>
      <c r="C300" s="55" t="s">
        <v>13031</v>
      </c>
      <c r="D300" s="56" t="s">
        <v>11355</v>
      </c>
      <c r="E300" s="56" t="s">
        <v>11970</v>
      </c>
      <c r="F300" s="57">
        <v>43542</v>
      </c>
      <c r="G300" s="50" t="s">
        <v>13032</v>
      </c>
      <c r="H300" s="50" t="s">
        <v>6867</v>
      </c>
      <c r="I300" s="50" t="s">
        <v>11158</v>
      </c>
      <c r="J300" s="50" t="s">
        <v>13033</v>
      </c>
      <c r="K300" s="52" t="s">
        <v>23</v>
      </c>
      <c r="L300" s="52" t="s">
        <v>24</v>
      </c>
      <c r="M300" s="52" t="s">
        <v>11988</v>
      </c>
      <c r="N300" s="50"/>
    </row>
    <row r="301" spans="1:14" ht="35.25" customHeight="1" x14ac:dyDescent="0.25">
      <c r="A301" s="50">
        <v>300</v>
      </c>
      <c r="B301" s="58" t="s">
        <v>20</v>
      </c>
      <c r="C301" s="55" t="s">
        <v>13034</v>
      </c>
      <c r="D301" s="56" t="s">
        <v>11355</v>
      </c>
      <c r="E301" s="56" t="s">
        <v>11970</v>
      </c>
      <c r="F301" s="57">
        <v>43542</v>
      </c>
      <c r="G301" s="50" t="s">
        <v>13035</v>
      </c>
      <c r="H301" s="50" t="s">
        <v>6867</v>
      </c>
      <c r="I301" s="50" t="s">
        <v>11158</v>
      </c>
      <c r="J301" s="50" t="s">
        <v>13036</v>
      </c>
      <c r="K301" s="52" t="s">
        <v>23</v>
      </c>
      <c r="L301" s="52" t="s">
        <v>24</v>
      </c>
      <c r="M301" s="52" t="s">
        <v>11988</v>
      </c>
      <c r="N301" s="50"/>
    </row>
    <row r="302" spans="1:14" ht="35.25" customHeight="1" x14ac:dyDescent="0.25">
      <c r="A302" s="50">
        <v>301</v>
      </c>
      <c r="B302" s="58" t="s">
        <v>20</v>
      </c>
      <c r="C302" s="55" t="s">
        <v>13037</v>
      </c>
      <c r="D302" s="56" t="s">
        <v>13038</v>
      </c>
      <c r="E302" s="56" t="s">
        <v>11970</v>
      </c>
      <c r="F302" s="57">
        <v>43542</v>
      </c>
      <c r="G302" s="50" t="s">
        <v>13039</v>
      </c>
      <c r="H302" s="50" t="s">
        <v>12893</v>
      </c>
      <c r="I302" s="50" t="s">
        <v>12894</v>
      </c>
      <c r="J302" s="50" t="s">
        <v>13040</v>
      </c>
      <c r="K302" s="52" t="s">
        <v>23</v>
      </c>
      <c r="L302" s="52" t="s">
        <v>24</v>
      </c>
      <c r="M302" s="52" t="s">
        <v>11988</v>
      </c>
      <c r="N302" s="50"/>
    </row>
    <row r="303" spans="1:14" ht="35.25" customHeight="1" x14ac:dyDescent="0.25">
      <c r="A303" s="50">
        <v>302</v>
      </c>
      <c r="B303" s="57">
        <v>43553</v>
      </c>
      <c r="C303" s="55" t="s">
        <v>13041</v>
      </c>
      <c r="D303" s="56" t="s">
        <v>13042</v>
      </c>
      <c r="E303" s="56" t="s">
        <v>11970</v>
      </c>
      <c r="F303" s="57">
        <v>43543</v>
      </c>
      <c r="G303" s="50" t="s">
        <v>12604</v>
      </c>
      <c r="H303" s="50" t="s">
        <v>5536</v>
      </c>
      <c r="I303" s="50" t="s">
        <v>4237</v>
      </c>
      <c r="J303" s="50" t="s">
        <v>13043</v>
      </c>
      <c r="K303" s="52" t="s">
        <v>23</v>
      </c>
      <c r="L303" s="52" t="s">
        <v>52</v>
      </c>
      <c r="M303" s="52" t="s">
        <v>12005</v>
      </c>
      <c r="N303" s="50"/>
    </row>
    <row r="304" spans="1:14" ht="35.25" customHeight="1" x14ac:dyDescent="0.25">
      <c r="A304" s="50">
        <v>303</v>
      </c>
      <c r="B304" s="58" t="s">
        <v>20</v>
      </c>
      <c r="C304" s="55" t="s">
        <v>13044</v>
      </c>
      <c r="D304" s="56" t="s">
        <v>13045</v>
      </c>
      <c r="E304" s="56" t="s">
        <v>11970</v>
      </c>
      <c r="F304" s="57">
        <v>43546</v>
      </c>
      <c r="G304" s="50" t="s">
        <v>489</v>
      </c>
      <c r="H304" s="50" t="s">
        <v>179</v>
      </c>
      <c r="I304" s="50" t="s">
        <v>12252</v>
      </c>
      <c r="J304" s="50" t="s">
        <v>13046</v>
      </c>
      <c r="K304" s="52" t="s">
        <v>36</v>
      </c>
      <c r="L304" s="52" t="s">
        <v>52</v>
      </c>
      <c r="M304" s="52" t="s">
        <v>11988</v>
      </c>
      <c r="N304" s="50"/>
    </row>
    <row r="305" spans="1:14" ht="35.25" customHeight="1" x14ac:dyDescent="0.25">
      <c r="A305" s="50">
        <v>304</v>
      </c>
      <c r="B305" s="57">
        <v>43546</v>
      </c>
      <c r="C305" s="55" t="s">
        <v>13047</v>
      </c>
      <c r="D305" s="56" t="s">
        <v>13048</v>
      </c>
      <c r="E305" s="56" t="s">
        <v>11970</v>
      </c>
      <c r="F305" s="57">
        <v>43546</v>
      </c>
      <c r="G305" s="50" t="s">
        <v>10660</v>
      </c>
      <c r="H305" s="50" t="s">
        <v>12173</v>
      </c>
      <c r="I305" s="50" t="s">
        <v>161</v>
      </c>
      <c r="J305" s="50" t="s">
        <v>13049</v>
      </c>
      <c r="K305" s="52" t="s">
        <v>36</v>
      </c>
      <c r="L305" s="52" t="s">
        <v>24</v>
      </c>
      <c r="M305" s="52" t="s">
        <v>12005</v>
      </c>
      <c r="N305" s="50"/>
    </row>
    <row r="306" spans="1:14" ht="35.25" customHeight="1" x14ac:dyDescent="0.25">
      <c r="A306" s="50">
        <v>305</v>
      </c>
      <c r="B306" s="57">
        <v>43553</v>
      </c>
      <c r="C306" s="55" t="s">
        <v>13050</v>
      </c>
      <c r="D306" s="56" t="s">
        <v>13051</v>
      </c>
      <c r="E306" s="56" t="s">
        <v>11971</v>
      </c>
      <c r="F306" s="57">
        <v>43556</v>
      </c>
      <c r="G306" s="50" t="s">
        <v>13052</v>
      </c>
      <c r="H306" s="50" t="s">
        <v>5552</v>
      </c>
      <c r="I306" s="50" t="s">
        <v>13053</v>
      </c>
      <c r="J306" s="50" t="s">
        <v>13054</v>
      </c>
      <c r="K306" s="52" t="s">
        <v>23</v>
      </c>
      <c r="L306" s="52" t="s">
        <v>52</v>
      </c>
      <c r="M306" s="52" t="s">
        <v>12010</v>
      </c>
      <c r="N306" s="50"/>
    </row>
    <row r="307" spans="1:14" ht="35.25" customHeight="1" x14ac:dyDescent="0.25">
      <c r="A307" s="50">
        <v>306</v>
      </c>
      <c r="B307" s="57">
        <v>43571</v>
      </c>
      <c r="C307" s="55" t="s">
        <v>13055</v>
      </c>
      <c r="D307" s="56" t="s">
        <v>13056</v>
      </c>
      <c r="E307" s="56" t="s">
        <v>11971</v>
      </c>
      <c r="F307" s="57">
        <v>43556</v>
      </c>
      <c r="G307" s="50" t="s">
        <v>9542</v>
      </c>
      <c r="H307" s="50" t="s">
        <v>191</v>
      </c>
      <c r="I307" s="50" t="s">
        <v>5442</v>
      </c>
      <c r="J307" s="50" t="s">
        <v>13057</v>
      </c>
      <c r="K307" s="52" t="s">
        <v>23</v>
      </c>
      <c r="L307" s="52" t="s">
        <v>24</v>
      </c>
      <c r="M307" s="52" t="s">
        <v>12005</v>
      </c>
      <c r="N307" s="50"/>
    </row>
    <row r="308" spans="1:14" ht="35.25" customHeight="1" x14ac:dyDescent="0.25">
      <c r="A308" s="50">
        <v>307</v>
      </c>
      <c r="B308" s="57">
        <v>43572</v>
      </c>
      <c r="C308" s="55" t="s">
        <v>13058</v>
      </c>
      <c r="D308" s="56" t="s">
        <v>13059</v>
      </c>
      <c r="E308" s="56" t="s">
        <v>11971</v>
      </c>
      <c r="F308" s="57">
        <v>43556</v>
      </c>
      <c r="G308" s="50" t="s">
        <v>3778</v>
      </c>
      <c r="H308" s="50" t="s">
        <v>191</v>
      </c>
      <c r="I308" s="50" t="s">
        <v>5442</v>
      </c>
      <c r="J308" s="50" t="s">
        <v>13060</v>
      </c>
      <c r="K308" s="52" t="s">
        <v>23</v>
      </c>
      <c r="L308" s="52" t="s">
        <v>24</v>
      </c>
      <c r="M308" s="52" t="s">
        <v>12005</v>
      </c>
      <c r="N308" s="50"/>
    </row>
    <row r="309" spans="1:14" ht="35.25" customHeight="1" x14ac:dyDescent="0.25">
      <c r="A309" s="50">
        <v>308</v>
      </c>
      <c r="B309" s="57">
        <v>43591</v>
      </c>
      <c r="C309" s="55" t="s">
        <v>13061</v>
      </c>
      <c r="D309" s="56" t="s">
        <v>13062</v>
      </c>
      <c r="E309" s="56" t="s">
        <v>11971</v>
      </c>
      <c r="F309" s="57">
        <v>43556</v>
      </c>
      <c r="G309" s="50" t="s">
        <v>13063</v>
      </c>
      <c r="H309" s="50" t="s">
        <v>191</v>
      </c>
      <c r="I309" s="50" t="s">
        <v>5442</v>
      </c>
      <c r="J309" s="50" t="s">
        <v>13064</v>
      </c>
      <c r="K309" s="52" t="s">
        <v>23</v>
      </c>
      <c r="L309" s="52" t="s">
        <v>24</v>
      </c>
      <c r="M309" s="52" t="s">
        <v>12005</v>
      </c>
      <c r="N309" s="50"/>
    </row>
    <row r="310" spans="1:14" ht="35.25" customHeight="1" x14ac:dyDescent="0.25">
      <c r="A310" s="50">
        <v>309</v>
      </c>
      <c r="B310" s="57">
        <v>43572</v>
      </c>
      <c r="C310" s="55" t="s">
        <v>13065</v>
      </c>
      <c r="D310" s="56" t="s">
        <v>13066</v>
      </c>
      <c r="E310" s="56" t="s">
        <v>11971</v>
      </c>
      <c r="F310" s="57">
        <v>43556</v>
      </c>
      <c r="G310" s="50" t="s">
        <v>13067</v>
      </c>
      <c r="H310" s="50" t="s">
        <v>5927</v>
      </c>
      <c r="I310" s="50" t="s">
        <v>12649</v>
      </c>
      <c r="J310" s="50" t="s">
        <v>13068</v>
      </c>
      <c r="K310" s="52" t="s">
        <v>3698</v>
      </c>
      <c r="L310" s="52" t="s">
        <v>24</v>
      </c>
      <c r="M310" s="52" t="s">
        <v>12005</v>
      </c>
      <c r="N310" s="50"/>
    </row>
    <row r="311" spans="1:14" ht="35.25" customHeight="1" x14ac:dyDescent="0.25">
      <c r="A311" s="50">
        <v>310</v>
      </c>
      <c r="B311" s="57">
        <v>43543</v>
      </c>
      <c r="C311" s="55" t="s">
        <v>13069</v>
      </c>
      <c r="D311" s="56" t="s">
        <v>13070</v>
      </c>
      <c r="E311" s="56" t="s">
        <v>11971</v>
      </c>
      <c r="F311" s="57">
        <v>43556</v>
      </c>
      <c r="G311" s="50" t="s">
        <v>13071</v>
      </c>
      <c r="H311" s="50" t="s">
        <v>191</v>
      </c>
      <c r="I311" s="50" t="s">
        <v>5442</v>
      </c>
      <c r="J311" s="50" t="s">
        <v>13072</v>
      </c>
      <c r="K311" s="52" t="s">
        <v>23</v>
      </c>
      <c r="L311" s="52" t="s">
        <v>24</v>
      </c>
      <c r="M311" s="52" t="s">
        <v>12010</v>
      </c>
      <c r="N311" s="50"/>
    </row>
    <row r="312" spans="1:14" ht="35.25" customHeight="1" x14ac:dyDescent="0.25">
      <c r="A312" s="50">
        <v>311</v>
      </c>
      <c r="B312" s="57">
        <v>43580</v>
      </c>
      <c r="C312" s="55" t="s">
        <v>13073</v>
      </c>
      <c r="D312" s="56" t="s">
        <v>13074</v>
      </c>
      <c r="E312" s="56" t="s">
        <v>11971</v>
      </c>
      <c r="F312" s="57">
        <v>43556</v>
      </c>
      <c r="G312" s="50" t="s">
        <v>13075</v>
      </c>
      <c r="H312" s="50" t="s">
        <v>191</v>
      </c>
      <c r="I312" s="50" t="s">
        <v>5442</v>
      </c>
      <c r="J312" s="50" t="s">
        <v>13076</v>
      </c>
      <c r="K312" s="52" t="s">
        <v>23</v>
      </c>
      <c r="L312" s="52" t="s">
        <v>24</v>
      </c>
      <c r="M312" s="52" t="s">
        <v>12005</v>
      </c>
      <c r="N312" s="50"/>
    </row>
    <row r="313" spans="1:14" ht="35.25" customHeight="1" x14ac:dyDescent="0.25">
      <c r="A313" s="50">
        <v>312</v>
      </c>
      <c r="B313" s="58" t="s">
        <v>20</v>
      </c>
      <c r="C313" s="55" t="s">
        <v>13077</v>
      </c>
      <c r="D313" s="56" t="s">
        <v>13078</v>
      </c>
      <c r="E313" s="56" t="s">
        <v>11971</v>
      </c>
      <c r="F313" s="57">
        <v>43557</v>
      </c>
      <c r="G313" s="50" t="s">
        <v>4441</v>
      </c>
      <c r="H313" s="50" t="s">
        <v>12031</v>
      </c>
      <c r="I313" s="50" t="s">
        <v>179</v>
      </c>
      <c r="J313" s="50" t="s">
        <v>13079</v>
      </c>
      <c r="K313" s="52" t="s">
        <v>23</v>
      </c>
      <c r="L313" s="52" t="s">
        <v>24</v>
      </c>
      <c r="M313" s="52" t="s">
        <v>11988</v>
      </c>
      <c r="N313" s="50"/>
    </row>
    <row r="314" spans="1:14" ht="35.25" customHeight="1" x14ac:dyDescent="0.25">
      <c r="A314" s="50">
        <v>313</v>
      </c>
      <c r="B314" s="57">
        <v>43550</v>
      </c>
      <c r="C314" s="55" t="s">
        <v>13080</v>
      </c>
      <c r="D314" s="56" t="s">
        <v>13081</v>
      </c>
      <c r="E314" s="56" t="s">
        <v>11971</v>
      </c>
      <c r="F314" s="57">
        <v>43557</v>
      </c>
      <c r="G314" s="50" t="s">
        <v>5846</v>
      </c>
      <c r="H314" s="50" t="s">
        <v>12413</v>
      </c>
      <c r="I314" s="50" t="s">
        <v>5221</v>
      </c>
      <c r="J314" s="50" t="s">
        <v>13082</v>
      </c>
      <c r="K314" s="52" t="s">
        <v>23</v>
      </c>
      <c r="L314" s="52" t="s">
        <v>24</v>
      </c>
      <c r="M314" s="52" t="s">
        <v>12010</v>
      </c>
      <c r="N314" s="50"/>
    </row>
    <row r="315" spans="1:14" ht="35.25" customHeight="1" x14ac:dyDescent="0.25">
      <c r="A315" s="50">
        <v>314</v>
      </c>
      <c r="B315" s="57">
        <v>43601</v>
      </c>
      <c r="C315" s="55" t="s">
        <v>13083</v>
      </c>
      <c r="D315" s="56" t="s">
        <v>13084</v>
      </c>
      <c r="E315" s="56" t="s">
        <v>11971</v>
      </c>
      <c r="F315" s="57">
        <v>43559</v>
      </c>
      <c r="G315" s="50" t="s">
        <v>13085</v>
      </c>
      <c r="H315" s="50" t="s">
        <v>191</v>
      </c>
      <c r="I315" s="50" t="s">
        <v>5442</v>
      </c>
      <c r="J315" s="50" t="s">
        <v>13086</v>
      </c>
      <c r="K315" s="52" t="s">
        <v>23</v>
      </c>
      <c r="L315" s="52" t="s">
        <v>24</v>
      </c>
      <c r="M315" s="52" t="s">
        <v>12005</v>
      </c>
      <c r="N315" s="50"/>
    </row>
    <row r="316" spans="1:14" ht="35.25" customHeight="1" x14ac:dyDescent="0.25">
      <c r="A316" s="50">
        <v>315</v>
      </c>
      <c r="B316" s="57">
        <v>43615</v>
      </c>
      <c r="C316" s="55" t="s">
        <v>13087</v>
      </c>
      <c r="D316" s="56" t="s">
        <v>13088</v>
      </c>
      <c r="E316" s="56" t="s">
        <v>11971</v>
      </c>
      <c r="F316" s="57">
        <v>43559</v>
      </c>
      <c r="G316" s="50" t="s">
        <v>13089</v>
      </c>
      <c r="H316" s="50" t="s">
        <v>191</v>
      </c>
      <c r="I316" s="50" t="s">
        <v>5442</v>
      </c>
      <c r="J316" s="50" t="s">
        <v>13090</v>
      </c>
      <c r="K316" s="52" t="s">
        <v>23</v>
      </c>
      <c r="L316" s="52" t="s">
        <v>24</v>
      </c>
      <c r="M316" s="52" t="s">
        <v>12005</v>
      </c>
      <c r="N316" s="50"/>
    </row>
    <row r="317" spans="1:14" ht="35.25" customHeight="1" x14ac:dyDescent="0.25">
      <c r="A317" s="50">
        <v>316</v>
      </c>
      <c r="B317" s="57">
        <v>43648</v>
      </c>
      <c r="C317" s="55" t="s">
        <v>13091</v>
      </c>
      <c r="D317" s="56" t="s">
        <v>13092</v>
      </c>
      <c r="E317" s="56" t="s">
        <v>11971</v>
      </c>
      <c r="F317" s="57">
        <v>43559</v>
      </c>
      <c r="G317" s="50" t="s">
        <v>13093</v>
      </c>
      <c r="H317" s="50" t="s">
        <v>191</v>
      </c>
      <c r="I317" s="50" t="s">
        <v>5442</v>
      </c>
      <c r="J317" s="50" t="s">
        <v>13094</v>
      </c>
      <c r="K317" s="52" t="s">
        <v>23</v>
      </c>
      <c r="L317" s="52" t="s">
        <v>24</v>
      </c>
      <c r="M317" s="52" t="s">
        <v>12005</v>
      </c>
      <c r="N317" s="50"/>
    </row>
    <row r="318" spans="1:14" ht="35.25" customHeight="1" x14ac:dyDescent="0.25">
      <c r="A318" s="50">
        <v>317</v>
      </c>
      <c r="B318" s="57">
        <v>43588</v>
      </c>
      <c r="C318" s="55" t="s">
        <v>13095</v>
      </c>
      <c r="D318" s="56" t="s">
        <v>13096</v>
      </c>
      <c r="E318" s="56" t="s">
        <v>11971</v>
      </c>
      <c r="F318" s="57">
        <v>43559</v>
      </c>
      <c r="G318" s="50" t="s">
        <v>13097</v>
      </c>
      <c r="H318" s="50" t="s">
        <v>191</v>
      </c>
      <c r="I318" s="50" t="s">
        <v>5442</v>
      </c>
      <c r="J318" s="50" t="s">
        <v>13098</v>
      </c>
      <c r="K318" s="52" t="s">
        <v>23</v>
      </c>
      <c r="L318" s="52" t="s">
        <v>24</v>
      </c>
      <c r="M318" s="52" t="s">
        <v>12005</v>
      </c>
      <c r="N318" s="50"/>
    </row>
    <row r="319" spans="1:14" ht="35.25" customHeight="1" x14ac:dyDescent="0.25">
      <c r="A319" s="50">
        <v>318</v>
      </c>
      <c r="B319" s="57">
        <v>43559</v>
      </c>
      <c r="C319" s="55" t="s">
        <v>13099</v>
      </c>
      <c r="D319" s="56" t="s">
        <v>13100</v>
      </c>
      <c r="E319" s="56" t="s">
        <v>11971</v>
      </c>
      <c r="F319" s="57">
        <v>43559</v>
      </c>
      <c r="G319" s="50" t="s">
        <v>12659</v>
      </c>
      <c r="H319" s="50" t="s">
        <v>5536</v>
      </c>
      <c r="I319" s="50" t="s">
        <v>4237</v>
      </c>
      <c r="J319" s="50" t="s">
        <v>13101</v>
      </c>
      <c r="K319" s="52" t="s">
        <v>36</v>
      </c>
      <c r="L319" s="52" t="s">
        <v>24</v>
      </c>
      <c r="M319" s="52" t="s">
        <v>12005</v>
      </c>
      <c r="N319" s="50"/>
    </row>
    <row r="320" spans="1:14" ht="35.25" customHeight="1" x14ac:dyDescent="0.25">
      <c r="A320" s="50">
        <v>319</v>
      </c>
      <c r="B320" s="57">
        <v>43605</v>
      </c>
      <c r="C320" s="55" t="s">
        <v>13102</v>
      </c>
      <c r="D320" s="56" t="s">
        <v>13103</v>
      </c>
      <c r="E320" s="56" t="s">
        <v>11971</v>
      </c>
      <c r="F320" s="57">
        <v>43559</v>
      </c>
      <c r="G320" s="50" t="s">
        <v>13104</v>
      </c>
      <c r="H320" s="50" t="s">
        <v>191</v>
      </c>
      <c r="I320" s="50" t="s">
        <v>5442</v>
      </c>
      <c r="J320" s="50" t="s">
        <v>13105</v>
      </c>
      <c r="K320" s="52" t="s">
        <v>23</v>
      </c>
      <c r="L320" s="52" t="s">
        <v>24</v>
      </c>
      <c r="M320" s="52" t="s">
        <v>12005</v>
      </c>
      <c r="N320" s="50"/>
    </row>
    <row r="321" spans="1:14" ht="35.25" customHeight="1" x14ac:dyDescent="0.25">
      <c r="A321" s="50">
        <v>320</v>
      </c>
      <c r="B321" s="57">
        <v>43559</v>
      </c>
      <c r="C321" s="55" t="s">
        <v>13106</v>
      </c>
      <c r="D321" s="56" t="s">
        <v>13107</v>
      </c>
      <c r="E321" s="56" t="s">
        <v>11971</v>
      </c>
      <c r="F321" s="57">
        <v>43560</v>
      </c>
      <c r="G321" s="50" t="s">
        <v>13108</v>
      </c>
      <c r="H321" s="50" t="s">
        <v>191</v>
      </c>
      <c r="I321" s="50" t="s">
        <v>5442</v>
      </c>
      <c r="J321" s="50" t="s">
        <v>13109</v>
      </c>
      <c r="K321" s="52" t="s">
        <v>23</v>
      </c>
      <c r="L321" s="52" t="s">
        <v>24</v>
      </c>
      <c r="M321" s="52" t="s">
        <v>12010</v>
      </c>
      <c r="N321" s="50"/>
    </row>
    <row r="322" spans="1:14" ht="35.25" customHeight="1" x14ac:dyDescent="0.25">
      <c r="A322" s="50">
        <v>321</v>
      </c>
      <c r="B322" s="58" t="s">
        <v>20</v>
      </c>
      <c r="C322" s="55" t="s">
        <v>13110</v>
      </c>
      <c r="D322" s="56" t="s">
        <v>13111</v>
      </c>
      <c r="E322" s="56" t="s">
        <v>11971</v>
      </c>
      <c r="F322" s="57">
        <v>43564</v>
      </c>
      <c r="G322" s="50" t="s">
        <v>2473</v>
      </c>
      <c r="H322" s="50" t="s">
        <v>179</v>
      </c>
      <c r="I322" s="50" t="s">
        <v>12391</v>
      </c>
      <c r="J322" s="50" t="s">
        <v>13112</v>
      </c>
      <c r="K322" s="52" t="s">
        <v>23</v>
      </c>
      <c r="L322" s="52" t="s">
        <v>24</v>
      </c>
      <c r="M322" s="52" t="s">
        <v>11988</v>
      </c>
      <c r="N322" s="50"/>
    </row>
    <row r="323" spans="1:14" ht="35.25" customHeight="1" x14ac:dyDescent="0.25">
      <c r="A323" s="50">
        <v>322</v>
      </c>
      <c r="B323" s="58" t="s">
        <v>20</v>
      </c>
      <c r="C323" s="55" t="s">
        <v>13113</v>
      </c>
      <c r="D323" s="56" t="s">
        <v>13114</v>
      </c>
      <c r="E323" s="56" t="s">
        <v>11971</v>
      </c>
      <c r="F323" s="57">
        <v>43564</v>
      </c>
      <c r="G323" s="50" t="s">
        <v>13115</v>
      </c>
      <c r="H323" s="50" t="s">
        <v>12031</v>
      </c>
      <c r="I323" s="50" t="s">
        <v>179</v>
      </c>
      <c r="J323" s="50" t="s">
        <v>13116</v>
      </c>
      <c r="K323" s="52" t="s">
        <v>23</v>
      </c>
      <c r="L323" s="52" t="s">
        <v>24</v>
      </c>
      <c r="M323" s="52" t="s">
        <v>11988</v>
      </c>
      <c r="N323" s="50"/>
    </row>
    <row r="324" spans="1:14" ht="35.25" customHeight="1" x14ac:dyDescent="0.25">
      <c r="A324" s="50">
        <v>323</v>
      </c>
      <c r="B324" s="57">
        <v>43579</v>
      </c>
      <c r="C324" s="55" t="s">
        <v>13117</v>
      </c>
      <c r="D324" s="56" t="s">
        <v>13118</v>
      </c>
      <c r="E324" s="56" t="s">
        <v>11971</v>
      </c>
      <c r="F324" s="57">
        <v>43564</v>
      </c>
      <c r="G324" s="50" t="s">
        <v>13119</v>
      </c>
      <c r="H324" s="50" t="s">
        <v>5536</v>
      </c>
      <c r="I324" s="50" t="s">
        <v>4237</v>
      </c>
      <c r="J324" s="50" t="s">
        <v>13120</v>
      </c>
      <c r="K324" s="52" t="s">
        <v>36</v>
      </c>
      <c r="L324" s="52" t="s">
        <v>24</v>
      </c>
      <c r="M324" s="52" t="s">
        <v>12005</v>
      </c>
      <c r="N324" s="50"/>
    </row>
    <row r="325" spans="1:14" ht="35.25" customHeight="1" x14ac:dyDescent="0.25">
      <c r="A325" s="50">
        <v>324</v>
      </c>
      <c r="B325" s="57">
        <v>43578</v>
      </c>
      <c r="C325" s="55" t="s">
        <v>13121</v>
      </c>
      <c r="D325" s="56" t="s">
        <v>13122</v>
      </c>
      <c r="E325" s="56" t="s">
        <v>11971</v>
      </c>
      <c r="F325" s="57">
        <v>43564</v>
      </c>
      <c r="G325" s="50" t="s">
        <v>13123</v>
      </c>
      <c r="H325" s="50" t="s">
        <v>5927</v>
      </c>
      <c r="I325" s="50" t="s">
        <v>12649</v>
      </c>
      <c r="J325" s="50" t="s">
        <v>13124</v>
      </c>
      <c r="K325" s="52" t="s">
        <v>36</v>
      </c>
      <c r="L325" s="52" t="s">
        <v>24</v>
      </c>
      <c r="M325" s="52" t="s">
        <v>12005</v>
      </c>
      <c r="N325" s="50"/>
    </row>
    <row r="326" spans="1:14" ht="35.25" customHeight="1" x14ac:dyDescent="0.25">
      <c r="A326" s="50">
        <v>325</v>
      </c>
      <c r="B326" s="57">
        <v>43559</v>
      </c>
      <c r="C326" s="55" t="s">
        <v>13125</v>
      </c>
      <c r="D326" s="56" t="s">
        <v>13126</v>
      </c>
      <c r="E326" s="56" t="s">
        <v>11971</v>
      </c>
      <c r="F326" s="57">
        <v>43564</v>
      </c>
      <c r="G326" s="50" t="s">
        <v>12189</v>
      </c>
      <c r="H326" s="50" t="s">
        <v>5227</v>
      </c>
      <c r="I326" s="50" t="s">
        <v>78</v>
      </c>
      <c r="J326" s="50" t="s">
        <v>13127</v>
      </c>
      <c r="K326" s="52" t="s">
        <v>3698</v>
      </c>
      <c r="L326" s="52" t="s">
        <v>24</v>
      </c>
      <c r="M326" s="52" t="s">
        <v>12010</v>
      </c>
      <c r="N326" s="50"/>
    </row>
    <row r="327" spans="1:14" ht="35.25" customHeight="1" x14ac:dyDescent="0.25">
      <c r="A327" s="50">
        <v>326</v>
      </c>
      <c r="B327" s="58" t="s">
        <v>20</v>
      </c>
      <c r="C327" s="55" t="s">
        <v>13128</v>
      </c>
      <c r="D327" s="56" t="s">
        <v>13129</v>
      </c>
      <c r="E327" s="56" t="s">
        <v>11971</v>
      </c>
      <c r="F327" s="57">
        <v>43564</v>
      </c>
      <c r="G327" s="50" t="s">
        <v>4387</v>
      </c>
      <c r="H327" s="50" t="s">
        <v>179</v>
      </c>
      <c r="I327" s="50" t="s">
        <v>13130</v>
      </c>
      <c r="J327" s="50" t="s">
        <v>13131</v>
      </c>
      <c r="K327" s="52" t="s">
        <v>23</v>
      </c>
      <c r="L327" s="52" t="s">
        <v>24</v>
      </c>
      <c r="M327" s="52" t="s">
        <v>11988</v>
      </c>
      <c r="N327" s="50"/>
    </row>
    <row r="328" spans="1:14" ht="35.25" customHeight="1" x14ac:dyDescent="0.25">
      <c r="A328" s="50">
        <v>327</v>
      </c>
      <c r="B328" s="58" t="s">
        <v>20</v>
      </c>
      <c r="C328" s="55" t="s">
        <v>13132</v>
      </c>
      <c r="D328" s="56" t="s">
        <v>13133</v>
      </c>
      <c r="E328" s="56" t="s">
        <v>11971</v>
      </c>
      <c r="F328" s="57">
        <v>43564</v>
      </c>
      <c r="G328" s="50" t="s">
        <v>4387</v>
      </c>
      <c r="H328" s="50" t="s">
        <v>179</v>
      </c>
      <c r="I328" s="50" t="s">
        <v>12676</v>
      </c>
      <c r="J328" s="50" t="s">
        <v>13134</v>
      </c>
      <c r="K328" s="52" t="s">
        <v>23</v>
      </c>
      <c r="L328" s="52" t="s">
        <v>24</v>
      </c>
      <c r="M328" s="52" t="s">
        <v>11988</v>
      </c>
      <c r="N328" s="50"/>
    </row>
    <row r="329" spans="1:14" ht="35.25" customHeight="1" x14ac:dyDescent="0.25">
      <c r="A329" s="50">
        <v>328</v>
      </c>
      <c r="B329" s="58" t="s">
        <v>20</v>
      </c>
      <c r="C329" s="55" t="s">
        <v>13135</v>
      </c>
      <c r="D329" s="56" t="s">
        <v>13136</v>
      </c>
      <c r="E329" s="56" t="s">
        <v>11971</v>
      </c>
      <c r="F329" s="57">
        <v>43564</v>
      </c>
      <c r="G329" s="50" t="s">
        <v>4387</v>
      </c>
      <c r="H329" s="50" t="s">
        <v>179</v>
      </c>
      <c r="I329" s="50" t="s">
        <v>12676</v>
      </c>
      <c r="J329" s="50" t="s">
        <v>13137</v>
      </c>
      <c r="K329" s="52" t="s">
        <v>23</v>
      </c>
      <c r="L329" s="52" t="s">
        <v>24</v>
      </c>
      <c r="M329" s="52" t="s">
        <v>11988</v>
      </c>
      <c r="N329" s="50"/>
    </row>
    <row r="330" spans="1:14" ht="35.25" customHeight="1" x14ac:dyDescent="0.25">
      <c r="A330" s="50">
        <v>329</v>
      </c>
      <c r="B330" s="57">
        <v>43529</v>
      </c>
      <c r="C330" s="55" t="s">
        <v>13138</v>
      </c>
      <c r="D330" s="56" t="s">
        <v>13139</v>
      </c>
      <c r="E330" s="56" t="s">
        <v>11971</v>
      </c>
      <c r="F330" s="57">
        <v>43564</v>
      </c>
      <c r="G330" s="50" t="s">
        <v>13140</v>
      </c>
      <c r="H330" s="50" t="s">
        <v>5536</v>
      </c>
      <c r="I330" s="50" t="s">
        <v>4312</v>
      </c>
      <c r="J330" s="50" t="s">
        <v>13141</v>
      </c>
      <c r="K330" s="52" t="s">
        <v>3698</v>
      </c>
      <c r="L330" s="52" t="s">
        <v>24</v>
      </c>
      <c r="M330" s="52" t="s">
        <v>12010</v>
      </c>
      <c r="N330" s="50"/>
    </row>
    <row r="331" spans="1:14" ht="35.25" customHeight="1" x14ac:dyDescent="0.25">
      <c r="A331" s="50">
        <v>330</v>
      </c>
      <c r="B331" s="57">
        <v>43564</v>
      </c>
      <c r="C331" s="55" t="s">
        <v>13142</v>
      </c>
      <c r="D331" s="56" t="s">
        <v>13143</v>
      </c>
      <c r="E331" s="56" t="s">
        <v>11971</v>
      </c>
      <c r="F331" s="57">
        <v>43564</v>
      </c>
      <c r="G331" s="50" t="s">
        <v>13144</v>
      </c>
      <c r="H331" s="50" t="s">
        <v>12173</v>
      </c>
      <c r="I331" s="50" t="s">
        <v>13145</v>
      </c>
      <c r="J331" s="50" t="s">
        <v>13146</v>
      </c>
      <c r="K331" s="52" t="s">
        <v>36</v>
      </c>
      <c r="L331" s="52" t="s">
        <v>24</v>
      </c>
      <c r="M331" s="52" t="s">
        <v>12005</v>
      </c>
      <c r="N331" s="50"/>
    </row>
    <row r="332" spans="1:14" ht="35.25" customHeight="1" x14ac:dyDescent="0.25">
      <c r="A332" s="50">
        <v>331</v>
      </c>
      <c r="B332" s="58" t="s">
        <v>20</v>
      </c>
      <c r="C332" s="55" t="s">
        <v>13147</v>
      </c>
      <c r="D332" s="56" t="s">
        <v>13148</v>
      </c>
      <c r="E332" s="56" t="s">
        <v>11971</v>
      </c>
      <c r="F332" s="57">
        <v>43565</v>
      </c>
      <c r="G332" s="50" t="s">
        <v>1543</v>
      </c>
      <c r="H332" s="50" t="s">
        <v>179</v>
      </c>
      <c r="I332" s="50" t="s">
        <v>6570</v>
      </c>
      <c r="J332" s="50" t="s">
        <v>13149</v>
      </c>
      <c r="K332" s="52" t="s">
        <v>36</v>
      </c>
      <c r="L332" s="52" t="s">
        <v>24</v>
      </c>
      <c r="M332" s="52" t="s">
        <v>11988</v>
      </c>
      <c r="N332" s="50"/>
    </row>
    <row r="333" spans="1:14" ht="35.25" customHeight="1" x14ac:dyDescent="0.25">
      <c r="A333" s="50">
        <v>332</v>
      </c>
      <c r="B333" s="57">
        <v>43565</v>
      </c>
      <c r="C333" s="55" t="s">
        <v>13150</v>
      </c>
      <c r="D333" s="56" t="s">
        <v>13151</v>
      </c>
      <c r="E333" s="56" t="s">
        <v>11971</v>
      </c>
      <c r="F333" s="57">
        <v>43565</v>
      </c>
      <c r="G333" s="50" t="s">
        <v>6836</v>
      </c>
      <c r="H333" s="50" t="s">
        <v>5552</v>
      </c>
      <c r="I333" s="50" t="s">
        <v>12581</v>
      </c>
      <c r="J333" s="50" t="s">
        <v>13152</v>
      </c>
      <c r="K333" s="52" t="s">
        <v>36</v>
      </c>
      <c r="L333" s="52" t="s">
        <v>52</v>
      </c>
      <c r="M333" s="52" t="s">
        <v>12005</v>
      </c>
      <c r="N333" s="50"/>
    </row>
    <row r="334" spans="1:14" ht="35.25" customHeight="1" x14ac:dyDescent="0.25">
      <c r="A334" s="50">
        <v>333</v>
      </c>
      <c r="B334" s="58" t="s">
        <v>20</v>
      </c>
      <c r="C334" s="55" t="s">
        <v>13153</v>
      </c>
      <c r="D334" s="56" t="s">
        <v>13154</v>
      </c>
      <c r="E334" s="56" t="s">
        <v>11971</v>
      </c>
      <c r="F334" s="57">
        <v>43566</v>
      </c>
      <c r="G334" s="50" t="s">
        <v>4588</v>
      </c>
      <c r="H334" s="50" t="s">
        <v>179</v>
      </c>
      <c r="I334" s="50" t="s">
        <v>179</v>
      </c>
      <c r="J334" s="50" t="s">
        <v>13155</v>
      </c>
      <c r="K334" s="52" t="s">
        <v>23</v>
      </c>
      <c r="L334" s="52" t="s">
        <v>24</v>
      </c>
      <c r="M334" s="52" t="s">
        <v>11988</v>
      </c>
      <c r="N334" s="50"/>
    </row>
    <row r="335" spans="1:14" ht="35.25" customHeight="1" x14ac:dyDescent="0.25">
      <c r="A335" s="50">
        <v>334</v>
      </c>
      <c r="B335" s="58" t="s">
        <v>20</v>
      </c>
      <c r="C335" s="55" t="s">
        <v>13156</v>
      </c>
      <c r="D335" s="56" t="s">
        <v>13157</v>
      </c>
      <c r="E335" s="56" t="s">
        <v>11971</v>
      </c>
      <c r="F335" s="57">
        <v>43567</v>
      </c>
      <c r="G335" s="50" t="s">
        <v>13158</v>
      </c>
      <c r="H335" s="50" t="s">
        <v>179</v>
      </c>
      <c r="I335" s="50" t="s">
        <v>12252</v>
      </c>
      <c r="J335" s="50" t="s">
        <v>13159</v>
      </c>
      <c r="K335" s="52" t="s">
        <v>23</v>
      </c>
      <c r="L335" s="52" t="s">
        <v>52</v>
      </c>
      <c r="M335" s="52" t="s">
        <v>11988</v>
      </c>
      <c r="N335" s="50"/>
    </row>
    <row r="336" spans="1:14" ht="35.25" customHeight="1" x14ac:dyDescent="0.25">
      <c r="A336" s="50">
        <v>335</v>
      </c>
      <c r="B336" s="57">
        <v>43581</v>
      </c>
      <c r="C336" s="55" t="s">
        <v>13160</v>
      </c>
      <c r="D336" s="56" t="s">
        <v>13161</v>
      </c>
      <c r="E336" s="56" t="s">
        <v>11971</v>
      </c>
      <c r="F336" s="57">
        <v>43567</v>
      </c>
      <c r="G336" s="50" t="s">
        <v>13162</v>
      </c>
      <c r="H336" s="50" t="s">
        <v>5552</v>
      </c>
      <c r="I336" s="50" t="s">
        <v>12633</v>
      </c>
      <c r="J336" s="50" t="s">
        <v>13163</v>
      </c>
      <c r="K336" s="52" t="s">
        <v>3698</v>
      </c>
      <c r="L336" s="52" t="s">
        <v>52</v>
      </c>
      <c r="M336" s="52" t="s">
        <v>12005</v>
      </c>
      <c r="N336" s="50"/>
    </row>
    <row r="337" spans="1:14" ht="35.25" customHeight="1" x14ac:dyDescent="0.25">
      <c r="A337" s="50">
        <v>336</v>
      </c>
      <c r="B337" s="57">
        <v>43572</v>
      </c>
      <c r="C337" s="55" t="s">
        <v>13164</v>
      </c>
      <c r="D337" s="56" t="s">
        <v>13165</v>
      </c>
      <c r="E337" s="56" t="s">
        <v>11971</v>
      </c>
      <c r="F337" s="57">
        <v>43567</v>
      </c>
      <c r="G337" s="50" t="s">
        <v>13162</v>
      </c>
      <c r="H337" s="50" t="s">
        <v>5552</v>
      </c>
      <c r="I337" s="50" t="s">
        <v>12633</v>
      </c>
      <c r="J337" s="50" t="s">
        <v>13166</v>
      </c>
      <c r="K337" s="52" t="s">
        <v>23</v>
      </c>
      <c r="L337" s="52" t="s">
        <v>52</v>
      </c>
      <c r="M337" s="52" t="s">
        <v>12005</v>
      </c>
      <c r="N337" s="50"/>
    </row>
    <row r="338" spans="1:14" ht="35.25" customHeight="1" x14ac:dyDescent="0.25">
      <c r="A338" s="50">
        <v>337</v>
      </c>
      <c r="B338" s="57">
        <v>43557</v>
      </c>
      <c r="C338" s="55" t="s">
        <v>13167</v>
      </c>
      <c r="D338" s="56" t="s">
        <v>13168</v>
      </c>
      <c r="E338" s="56" t="s">
        <v>11971</v>
      </c>
      <c r="F338" s="57">
        <v>43570</v>
      </c>
      <c r="G338" s="50" t="s">
        <v>6214</v>
      </c>
      <c r="H338" s="50" t="s">
        <v>12173</v>
      </c>
      <c r="I338" s="50" t="s">
        <v>86</v>
      </c>
      <c r="J338" s="50" t="s">
        <v>13169</v>
      </c>
      <c r="K338" s="52" t="s">
        <v>36</v>
      </c>
      <c r="L338" s="52" t="s">
        <v>24</v>
      </c>
      <c r="M338" s="52" t="s">
        <v>12010</v>
      </c>
      <c r="N338" s="50"/>
    </row>
    <row r="339" spans="1:14" ht="35.25" customHeight="1" x14ac:dyDescent="0.25">
      <c r="A339" s="50">
        <v>338</v>
      </c>
      <c r="B339" s="58" t="s">
        <v>20</v>
      </c>
      <c r="C339" s="55" t="s">
        <v>13170</v>
      </c>
      <c r="D339" s="56" t="s">
        <v>10518</v>
      </c>
      <c r="E339" s="56" t="s">
        <v>11971</v>
      </c>
      <c r="F339" s="57">
        <v>43572</v>
      </c>
      <c r="G339" s="50" t="s">
        <v>11738</v>
      </c>
      <c r="H339" s="50" t="s">
        <v>6867</v>
      </c>
      <c r="I339" s="50" t="s">
        <v>13171</v>
      </c>
      <c r="J339" s="50" t="s">
        <v>13172</v>
      </c>
      <c r="K339" s="52" t="s">
        <v>23</v>
      </c>
      <c r="L339" s="52" t="s">
        <v>24</v>
      </c>
      <c r="M339" s="52" t="s">
        <v>11988</v>
      </c>
      <c r="N339" s="50"/>
    </row>
    <row r="340" spans="1:14" ht="35.25" customHeight="1" x14ac:dyDescent="0.25">
      <c r="A340" s="50">
        <v>339</v>
      </c>
      <c r="B340" s="58" t="s">
        <v>20</v>
      </c>
      <c r="C340" s="55" t="s">
        <v>13173</v>
      </c>
      <c r="D340" s="56" t="s">
        <v>10518</v>
      </c>
      <c r="E340" s="56" t="s">
        <v>11971</v>
      </c>
      <c r="F340" s="57">
        <v>43572</v>
      </c>
      <c r="G340" s="50" t="s">
        <v>13174</v>
      </c>
      <c r="H340" s="50" t="s">
        <v>6867</v>
      </c>
      <c r="I340" s="50" t="s">
        <v>13171</v>
      </c>
      <c r="J340" s="50" t="s">
        <v>13175</v>
      </c>
      <c r="K340" s="52" t="s">
        <v>23</v>
      </c>
      <c r="L340" s="52" t="s">
        <v>24</v>
      </c>
      <c r="M340" s="52" t="s">
        <v>11988</v>
      </c>
      <c r="N340" s="50"/>
    </row>
    <row r="341" spans="1:14" ht="35.25" customHeight="1" x14ac:dyDescent="0.25">
      <c r="A341" s="50">
        <v>340</v>
      </c>
      <c r="B341" s="58" t="s">
        <v>20</v>
      </c>
      <c r="C341" s="55" t="s">
        <v>13176</v>
      </c>
      <c r="D341" s="56" t="s">
        <v>10518</v>
      </c>
      <c r="E341" s="56" t="s">
        <v>11971</v>
      </c>
      <c r="F341" s="57">
        <v>43572</v>
      </c>
      <c r="G341" s="50" t="s">
        <v>13177</v>
      </c>
      <c r="H341" s="50" t="s">
        <v>6867</v>
      </c>
      <c r="I341" s="50" t="s">
        <v>13171</v>
      </c>
      <c r="J341" s="50" t="s">
        <v>13178</v>
      </c>
      <c r="K341" s="52" t="s">
        <v>23</v>
      </c>
      <c r="L341" s="52" t="s">
        <v>24</v>
      </c>
      <c r="M341" s="52" t="s">
        <v>11988</v>
      </c>
      <c r="N341" s="50"/>
    </row>
    <row r="342" spans="1:14" ht="35.25" customHeight="1" x14ac:dyDescent="0.25">
      <c r="A342" s="50">
        <v>341</v>
      </c>
      <c r="B342" s="58" t="s">
        <v>20</v>
      </c>
      <c r="C342" s="55" t="s">
        <v>13179</v>
      </c>
      <c r="D342" s="56" t="s">
        <v>10518</v>
      </c>
      <c r="E342" s="56" t="s">
        <v>11971</v>
      </c>
      <c r="F342" s="57">
        <v>43572</v>
      </c>
      <c r="G342" s="50" t="s">
        <v>13180</v>
      </c>
      <c r="H342" s="50" t="s">
        <v>6867</v>
      </c>
      <c r="I342" s="50" t="s">
        <v>13171</v>
      </c>
      <c r="J342" s="50" t="s">
        <v>13181</v>
      </c>
      <c r="K342" s="52" t="s">
        <v>23</v>
      </c>
      <c r="L342" s="52" t="s">
        <v>24</v>
      </c>
      <c r="M342" s="52" t="s">
        <v>11988</v>
      </c>
      <c r="N342" s="50"/>
    </row>
    <row r="343" spans="1:14" ht="35.25" customHeight="1" x14ac:dyDescent="0.25">
      <c r="A343" s="50">
        <v>342</v>
      </c>
      <c r="B343" s="58" t="s">
        <v>20</v>
      </c>
      <c r="C343" s="55" t="s">
        <v>13182</v>
      </c>
      <c r="D343" s="56" t="s">
        <v>10518</v>
      </c>
      <c r="E343" s="56" t="s">
        <v>11971</v>
      </c>
      <c r="F343" s="57">
        <v>43572</v>
      </c>
      <c r="G343" s="50" t="s">
        <v>13183</v>
      </c>
      <c r="H343" s="50" t="s">
        <v>6867</v>
      </c>
      <c r="I343" s="50" t="s">
        <v>13171</v>
      </c>
      <c r="J343" s="50" t="s">
        <v>13184</v>
      </c>
      <c r="K343" s="52" t="s">
        <v>23</v>
      </c>
      <c r="L343" s="52" t="s">
        <v>24</v>
      </c>
      <c r="M343" s="52" t="s">
        <v>11988</v>
      </c>
      <c r="N343" s="50"/>
    </row>
    <row r="344" spans="1:14" ht="35.25" customHeight="1" x14ac:dyDescent="0.25">
      <c r="A344" s="50">
        <v>343</v>
      </c>
      <c r="B344" s="58" t="s">
        <v>20</v>
      </c>
      <c r="C344" s="55" t="s">
        <v>13185</v>
      </c>
      <c r="D344" s="56" t="s">
        <v>10518</v>
      </c>
      <c r="E344" s="56" t="s">
        <v>11971</v>
      </c>
      <c r="F344" s="57">
        <v>43572</v>
      </c>
      <c r="G344" s="50" t="s">
        <v>13183</v>
      </c>
      <c r="H344" s="50" t="s">
        <v>6867</v>
      </c>
      <c r="I344" s="50" t="s">
        <v>13171</v>
      </c>
      <c r="J344" s="50" t="s">
        <v>13184</v>
      </c>
      <c r="K344" s="52" t="s">
        <v>23</v>
      </c>
      <c r="L344" s="52" t="s">
        <v>24</v>
      </c>
      <c r="M344" s="52" t="s">
        <v>11988</v>
      </c>
      <c r="N344" s="50"/>
    </row>
    <row r="345" spans="1:14" ht="35.25" customHeight="1" x14ac:dyDescent="0.25">
      <c r="A345" s="50">
        <v>344</v>
      </c>
      <c r="B345" s="58" t="s">
        <v>20</v>
      </c>
      <c r="C345" s="55" t="s">
        <v>13186</v>
      </c>
      <c r="D345" s="56" t="s">
        <v>11355</v>
      </c>
      <c r="E345" s="56" t="s">
        <v>11971</v>
      </c>
      <c r="F345" s="57">
        <v>43572</v>
      </c>
      <c r="G345" s="50" t="s">
        <v>13187</v>
      </c>
      <c r="H345" s="50" t="s">
        <v>6867</v>
      </c>
      <c r="I345" s="50" t="s">
        <v>13171</v>
      </c>
      <c r="J345" s="50" t="s">
        <v>13188</v>
      </c>
      <c r="K345" s="52" t="s">
        <v>23</v>
      </c>
      <c r="L345" s="52" t="s">
        <v>24</v>
      </c>
      <c r="M345" s="52" t="s">
        <v>11988</v>
      </c>
      <c r="N345" s="50"/>
    </row>
    <row r="346" spans="1:14" ht="35.25" customHeight="1" x14ac:dyDescent="0.25">
      <c r="A346" s="50">
        <v>345</v>
      </c>
      <c r="B346" s="58" t="s">
        <v>20</v>
      </c>
      <c r="C346" s="55" t="s">
        <v>13189</v>
      </c>
      <c r="D346" s="56" t="s">
        <v>11355</v>
      </c>
      <c r="E346" s="56" t="s">
        <v>11971</v>
      </c>
      <c r="F346" s="57">
        <v>43577</v>
      </c>
      <c r="G346" s="50" t="s">
        <v>13190</v>
      </c>
      <c r="H346" s="50" t="s">
        <v>6867</v>
      </c>
      <c r="I346" s="50" t="s">
        <v>13171</v>
      </c>
      <c r="J346" s="50" t="s">
        <v>13191</v>
      </c>
      <c r="K346" s="52" t="s">
        <v>23</v>
      </c>
      <c r="L346" s="52" t="s">
        <v>24</v>
      </c>
      <c r="M346" s="52" t="s">
        <v>11988</v>
      </c>
      <c r="N346" s="50"/>
    </row>
    <row r="347" spans="1:14" ht="35.25" customHeight="1" x14ac:dyDescent="0.25">
      <c r="A347" s="50">
        <v>346</v>
      </c>
      <c r="B347" s="58" t="s">
        <v>20</v>
      </c>
      <c r="C347" s="55" t="s">
        <v>13192</v>
      </c>
      <c r="D347" s="56" t="s">
        <v>11355</v>
      </c>
      <c r="E347" s="56" t="s">
        <v>11971</v>
      </c>
      <c r="F347" s="57">
        <v>43577</v>
      </c>
      <c r="G347" s="50" t="s">
        <v>13193</v>
      </c>
      <c r="H347" s="50" t="s">
        <v>6867</v>
      </c>
      <c r="I347" s="50" t="s">
        <v>13171</v>
      </c>
      <c r="J347" s="50" t="s">
        <v>13194</v>
      </c>
      <c r="K347" s="52" t="s">
        <v>23</v>
      </c>
      <c r="L347" s="52" t="s">
        <v>24</v>
      </c>
      <c r="M347" s="52" t="s">
        <v>11988</v>
      </c>
      <c r="N347" s="50"/>
    </row>
    <row r="348" spans="1:14" ht="35.25" customHeight="1" x14ac:dyDescent="0.25">
      <c r="A348" s="50">
        <v>347</v>
      </c>
      <c r="B348" s="58" t="s">
        <v>20</v>
      </c>
      <c r="C348" s="55" t="s">
        <v>13195</v>
      </c>
      <c r="D348" s="56" t="s">
        <v>11355</v>
      </c>
      <c r="E348" s="56" t="s">
        <v>11971</v>
      </c>
      <c r="F348" s="57">
        <v>43577</v>
      </c>
      <c r="G348" s="50" t="s">
        <v>13196</v>
      </c>
      <c r="H348" s="50" t="s">
        <v>6867</v>
      </c>
      <c r="I348" s="50" t="s">
        <v>13171</v>
      </c>
      <c r="J348" s="50" t="s">
        <v>13197</v>
      </c>
      <c r="K348" s="52" t="s">
        <v>23</v>
      </c>
      <c r="L348" s="52" t="s">
        <v>24</v>
      </c>
      <c r="M348" s="52" t="s">
        <v>11988</v>
      </c>
      <c r="N348" s="50"/>
    </row>
    <row r="349" spans="1:14" ht="35.25" customHeight="1" x14ac:dyDescent="0.25">
      <c r="A349" s="50">
        <v>348</v>
      </c>
      <c r="B349" s="58" t="s">
        <v>20</v>
      </c>
      <c r="C349" s="55" t="s">
        <v>13198</v>
      </c>
      <c r="D349" s="56" t="s">
        <v>11355</v>
      </c>
      <c r="E349" s="56" t="s">
        <v>11971</v>
      </c>
      <c r="F349" s="57">
        <v>43577</v>
      </c>
      <c r="G349" s="50" t="s">
        <v>13199</v>
      </c>
      <c r="H349" s="50" t="s">
        <v>6867</v>
      </c>
      <c r="I349" s="50" t="s">
        <v>13171</v>
      </c>
      <c r="J349" s="50" t="s">
        <v>13200</v>
      </c>
      <c r="K349" s="52" t="s">
        <v>23</v>
      </c>
      <c r="L349" s="52" t="s">
        <v>24</v>
      </c>
      <c r="M349" s="52" t="s">
        <v>11988</v>
      </c>
      <c r="N349" s="50"/>
    </row>
    <row r="350" spans="1:14" ht="35.25" customHeight="1" x14ac:dyDescent="0.25">
      <c r="A350" s="50">
        <v>349</v>
      </c>
      <c r="B350" s="58" t="s">
        <v>20</v>
      </c>
      <c r="C350" s="55" t="s">
        <v>13201</v>
      </c>
      <c r="D350" s="56" t="s">
        <v>11355</v>
      </c>
      <c r="E350" s="56" t="s">
        <v>11971</v>
      </c>
      <c r="F350" s="57">
        <v>43578</v>
      </c>
      <c r="G350" s="50" t="s">
        <v>13202</v>
      </c>
      <c r="H350" s="50" t="s">
        <v>6867</v>
      </c>
      <c r="I350" s="50" t="s">
        <v>13171</v>
      </c>
      <c r="J350" s="50" t="s">
        <v>13203</v>
      </c>
      <c r="K350" s="52" t="s">
        <v>23</v>
      </c>
      <c r="L350" s="52" t="s">
        <v>24</v>
      </c>
      <c r="M350" s="52" t="s">
        <v>11988</v>
      </c>
      <c r="N350" s="50"/>
    </row>
    <row r="351" spans="1:14" ht="35.25" customHeight="1" x14ac:dyDescent="0.25">
      <c r="A351" s="50">
        <v>350</v>
      </c>
      <c r="B351" s="58" t="s">
        <v>20</v>
      </c>
      <c r="C351" s="55" t="s">
        <v>13204</v>
      </c>
      <c r="D351" s="56" t="s">
        <v>11355</v>
      </c>
      <c r="E351" s="56" t="s">
        <v>11971</v>
      </c>
      <c r="F351" s="57">
        <v>43578</v>
      </c>
      <c r="G351" s="50" t="s">
        <v>13202</v>
      </c>
      <c r="H351" s="50" t="s">
        <v>6867</v>
      </c>
      <c r="I351" s="50" t="s">
        <v>13171</v>
      </c>
      <c r="J351" s="50" t="s">
        <v>13205</v>
      </c>
      <c r="K351" s="52" t="s">
        <v>23</v>
      </c>
      <c r="L351" s="52" t="s">
        <v>24</v>
      </c>
      <c r="M351" s="52" t="s">
        <v>11988</v>
      </c>
      <c r="N351" s="50"/>
    </row>
    <row r="352" spans="1:14" ht="35.25" customHeight="1" x14ac:dyDescent="0.25">
      <c r="A352" s="50">
        <v>351</v>
      </c>
      <c r="B352" s="57">
        <v>43580</v>
      </c>
      <c r="C352" s="55" t="s">
        <v>13206</v>
      </c>
      <c r="D352" s="56" t="s">
        <v>13207</v>
      </c>
      <c r="E352" s="56" t="s">
        <v>11971</v>
      </c>
      <c r="F352" s="57">
        <v>43578</v>
      </c>
      <c r="G352" s="50" t="s">
        <v>10076</v>
      </c>
      <c r="H352" s="50" t="s">
        <v>5546</v>
      </c>
      <c r="I352" s="50" t="s">
        <v>13208</v>
      </c>
      <c r="J352" s="50" t="s">
        <v>13209</v>
      </c>
      <c r="K352" s="52" t="s">
        <v>36</v>
      </c>
      <c r="L352" s="52" t="s">
        <v>52</v>
      </c>
      <c r="M352" s="52" t="s">
        <v>12005</v>
      </c>
      <c r="N352" s="50"/>
    </row>
    <row r="353" spans="1:14" ht="35.25" customHeight="1" x14ac:dyDescent="0.25">
      <c r="A353" s="50">
        <v>352</v>
      </c>
      <c r="B353" s="57">
        <v>43563</v>
      </c>
      <c r="C353" s="55" t="s">
        <v>13210</v>
      </c>
      <c r="D353" s="56" t="s">
        <v>13211</v>
      </c>
      <c r="E353" s="56" t="s">
        <v>11971</v>
      </c>
      <c r="F353" s="57">
        <v>43578</v>
      </c>
      <c r="G353" s="50" t="s">
        <v>13212</v>
      </c>
      <c r="H353" s="50" t="s">
        <v>5227</v>
      </c>
      <c r="I353" s="50" t="s">
        <v>78</v>
      </c>
      <c r="J353" s="50" t="s">
        <v>13213</v>
      </c>
      <c r="K353" s="52" t="s">
        <v>23</v>
      </c>
      <c r="L353" s="52" t="s">
        <v>24</v>
      </c>
      <c r="M353" s="52" t="s">
        <v>12010</v>
      </c>
      <c r="N353" s="50"/>
    </row>
    <row r="354" spans="1:14" ht="35.25" customHeight="1" x14ac:dyDescent="0.25">
      <c r="A354" s="50">
        <v>353</v>
      </c>
      <c r="B354" s="57">
        <v>43581</v>
      </c>
      <c r="C354" s="55" t="s">
        <v>13214</v>
      </c>
      <c r="D354" s="56" t="s">
        <v>13215</v>
      </c>
      <c r="E354" s="56" t="s">
        <v>11971</v>
      </c>
      <c r="F354" s="57">
        <v>43578</v>
      </c>
      <c r="G354" s="50" t="s">
        <v>13216</v>
      </c>
      <c r="H354" s="50" t="s">
        <v>5546</v>
      </c>
      <c r="I354" s="50" t="s">
        <v>12955</v>
      </c>
      <c r="J354" s="50" t="s">
        <v>13217</v>
      </c>
      <c r="K354" s="52" t="s">
        <v>3698</v>
      </c>
      <c r="L354" s="52" t="s">
        <v>52</v>
      </c>
      <c r="M354" s="52" t="s">
        <v>12005</v>
      </c>
      <c r="N354" s="50"/>
    </row>
    <row r="355" spans="1:14" ht="35.25" customHeight="1" x14ac:dyDescent="0.25">
      <c r="A355" s="50">
        <v>354</v>
      </c>
      <c r="B355" s="58" t="s">
        <v>20</v>
      </c>
      <c r="C355" s="55" t="s">
        <v>13218</v>
      </c>
      <c r="D355" s="56" t="s">
        <v>11355</v>
      </c>
      <c r="E355" s="56" t="s">
        <v>11971</v>
      </c>
      <c r="F355" s="57">
        <v>43578</v>
      </c>
      <c r="G355" s="50" t="s">
        <v>13202</v>
      </c>
      <c r="H355" s="50" t="s">
        <v>6867</v>
      </c>
      <c r="I355" s="50" t="s">
        <v>13171</v>
      </c>
      <c r="J355" s="50" t="s">
        <v>13219</v>
      </c>
      <c r="K355" s="52" t="s">
        <v>23</v>
      </c>
      <c r="L355" s="52" t="s">
        <v>24</v>
      </c>
      <c r="M355" s="52" t="s">
        <v>11988</v>
      </c>
      <c r="N355" s="50"/>
    </row>
    <row r="356" spans="1:14" ht="35.25" customHeight="1" x14ac:dyDescent="0.25">
      <c r="A356" s="50">
        <v>355</v>
      </c>
      <c r="B356" s="58" t="s">
        <v>20</v>
      </c>
      <c r="C356" s="55" t="s">
        <v>13220</v>
      </c>
      <c r="D356" s="56" t="s">
        <v>13221</v>
      </c>
      <c r="E356" s="56" t="s">
        <v>11971</v>
      </c>
      <c r="F356" s="57">
        <v>43578</v>
      </c>
      <c r="G356" s="50" t="s">
        <v>11913</v>
      </c>
      <c r="H356" s="50" t="s">
        <v>179</v>
      </c>
      <c r="I356" s="50" t="s">
        <v>13222</v>
      </c>
      <c r="J356" s="50" t="s">
        <v>13223</v>
      </c>
      <c r="K356" s="52" t="s">
        <v>3698</v>
      </c>
      <c r="L356" s="52" t="s">
        <v>52</v>
      </c>
      <c r="M356" s="52" t="s">
        <v>11988</v>
      </c>
      <c r="N356" s="50"/>
    </row>
    <row r="357" spans="1:14" ht="35.25" customHeight="1" x14ac:dyDescent="0.25">
      <c r="A357" s="50">
        <v>356</v>
      </c>
      <c r="B357" s="57">
        <v>43578</v>
      </c>
      <c r="C357" s="55" t="s">
        <v>13224</v>
      </c>
      <c r="D357" s="56" t="s">
        <v>13225</v>
      </c>
      <c r="E357" s="56" t="s">
        <v>11971</v>
      </c>
      <c r="F357" s="57">
        <v>43578</v>
      </c>
      <c r="G357" s="50" t="s">
        <v>837</v>
      </c>
      <c r="H357" s="50" t="s">
        <v>5536</v>
      </c>
      <c r="I357" s="50" t="s">
        <v>4237</v>
      </c>
      <c r="J357" s="50" t="s">
        <v>13226</v>
      </c>
      <c r="K357" s="52" t="s">
        <v>36</v>
      </c>
      <c r="L357" s="52" t="s">
        <v>24</v>
      </c>
      <c r="M357" s="52" t="s">
        <v>12005</v>
      </c>
      <c r="N357" s="50"/>
    </row>
    <row r="358" spans="1:14" ht="35.25" customHeight="1" x14ac:dyDescent="0.25">
      <c r="A358" s="50">
        <v>357</v>
      </c>
      <c r="B358" s="57">
        <v>43607</v>
      </c>
      <c r="C358" s="55" t="s">
        <v>13227</v>
      </c>
      <c r="D358" s="56" t="s">
        <v>13228</v>
      </c>
      <c r="E358" s="56" t="s">
        <v>11971</v>
      </c>
      <c r="F358" s="57">
        <v>43579</v>
      </c>
      <c r="G358" s="50" t="s">
        <v>697</v>
      </c>
      <c r="H358" s="50" t="s">
        <v>191</v>
      </c>
      <c r="I358" s="50" t="s">
        <v>5442</v>
      </c>
      <c r="J358" s="50" t="s">
        <v>13229</v>
      </c>
      <c r="K358" s="52" t="s">
        <v>23</v>
      </c>
      <c r="L358" s="52" t="s">
        <v>24</v>
      </c>
      <c r="M358" s="52" t="s">
        <v>12005</v>
      </c>
      <c r="N358" s="50"/>
    </row>
    <row r="359" spans="1:14" ht="35.25" customHeight="1" x14ac:dyDescent="0.25">
      <c r="A359" s="50">
        <v>358</v>
      </c>
      <c r="B359" s="57">
        <v>43669</v>
      </c>
      <c r="C359" s="55" t="s">
        <v>13230</v>
      </c>
      <c r="D359" s="56" t="s">
        <v>13231</v>
      </c>
      <c r="E359" s="56" t="s">
        <v>11971</v>
      </c>
      <c r="F359" s="57">
        <v>43579</v>
      </c>
      <c r="G359" s="50" t="s">
        <v>2346</v>
      </c>
      <c r="H359" s="50" t="s">
        <v>191</v>
      </c>
      <c r="I359" s="50" t="s">
        <v>5442</v>
      </c>
      <c r="J359" s="50" t="s">
        <v>10245</v>
      </c>
      <c r="K359" s="52" t="s">
        <v>23</v>
      </c>
      <c r="L359" s="52" t="s">
        <v>24</v>
      </c>
      <c r="M359" s="52" t="s">
        <v>12005</v>
      </c>
      <c r="N359" s="50"/>
    </row>
    <row r="360" spans="1:14" ht="35.25" customHeight="1" x14ac:dyDescent="0.25">
      <c r="A360" s="50">
        <v>359</v>
      </c>
      <c r="B360" s="57">
        <v>43671</v>
      </c>
      <c r="C360" s="55" t="s">
        <v>13232</v>
      </c>
      <c r="D360" s="56" t="s">
        <v>13233</v>
      </c>
      <c r="E360" s="56" t="s">
        <v>11971</v>
      </c>
      <c r="F360" s="57">
        <v>43579</v>
      </c>
      <c r="G360" s="50" t="s">
        <v>6740</v>
      </c>
      <c r="H360" s="50" t="s">
        <v>191</v>
      </c>
      <c r="I360" s="50" t="s">
        <v>5442</v>
      </c>
      <c r="J360" s="50" t="s">
        <v>13234</v>
      </c>
      <c r="K360" s="52" t="s">
        <v>23</v>
      </c>
      <c r="L360" s="52" t="s">
        <v>24</v>
      </c>
      <c r="M360" s="52" t="s">
        <v>12005</v>
      </c>
      <c r="N360" s="50"/>
    </row>
    <row r="361" spans="1:14" ht="35.25" customHeight="1" x14ac:dyDescent="0.25">
      <c r="A361" s="50">
        <v>360</v>
      </c>
      <c r="B361" s="58" t="s">
        <v>20</v>
      </c>
      <c r="C361" s="55" t="s">
        <v>13235</v>
      </c>
      <c r="D361" s="56" t="s">
        <v>13236</v>
      </c>
      <c r="E361" s="56" t="s">
        <v>11971</v>
      </c>
      <c r="F361" s="57">
        <v>43579</v>
      </c>
      <c r="G361" s="50" t="s">
        <v>13237</v>
      </c>
      <c r="H361" s="50" t="s">
        <v>6867</v>
      </c>
      <c r="I361" s="50" t="s">
        <v>13238</v>
      </c>
      <c r="J361" s="50" t="s">
        <v>13239</v>
      </c>
      <c r="K361" s="52" t="s">
        <v>23</v>
      </c>
      <c r="L361" s="52" t="s">
        <v>24</v>
      </c>
      <c r="M361" s="52" t="s">
        <v>11988</v>
      </c>
      <c r="N361" s="50"/>
    </row>
    <row r="362" spans="1:14" ht="35.25" customHeight="1" x14ac:dyDescent="0.25">
      <c r="A362" s="50">
        <v>361</v>
      </c>
      <c r="B362" s="57">
        <v>43587</v>
      </c>
      <c r="C362" s="55" t="s">
        <v>13240</v>
      </c>
      <c r="D362" s="56" t="s">
        <v>13241</v>
      </c>
      <c r="E362" s="56" t="s">
        <v>11971</v>
      </c>
      <c r="F362" s="57">
        <v>43580</v>
      </c>
      <c r="G362" s="50" t="s">
        <v>159</v>
      </c>
      <c r="H362" s="50" t="s">
        <v>5546</v>
      </c>
      <c r="I362" s="50" t="s">
        <v>12955</v>
      </c>
      <c r="J362" s="50" t="s">
        <v>13242</v>
      </c>
      <c r="K362" s="52" t="s">
        <v>23</v>
      </c>
      <c r="L362" s="52" t="s">
        <v>52</v>
      </c>
      <c r="M362" s="52" t="s">
        <v>12005</v>
      </c>
      <c r="N362" s="50"/>
    </row>
    <row r="363" spans="1:14" ht="35.25" customHeight="1" x14ac:dyDescent="0.25">
      <c r="A363" s="50">
        <v>362</v>
      </c>
      <c r="B363" s="58" t="s">
        <v>20</v>
      </c>
      <c r="C363" s="55" t="s">
        <v>13243</v>
      </c>
      <c r="D363" s="56" t="s">
        <v>13244</v>
      </c>
      <c r="E363" s="56" t="s">
        <v>11971</v>
      </c>
      <c r="F363" s="57">
        <v>43580</v>
      </c>
      <c r="G363" s="50" t="s">
        <v>13245</v>
      </c>
      <c r="H363" s="50" t="s">
        <v>191</v>
      </c>
      <c r="I363" s="50" t="s">
        <v>9152</v>
      </c>
      <c r="J363" s="50" t="s">
        <v>13246</v>
      </c>
      <c r="K363" s="52" t="s">
        <v>23</v>
      </c>
      <c r="L363" s="52" t="s">
        <v>24</v>
      </c>
      <c r="M363" s="52" t="s">
        <v>11988</v>
      </c>
      <c r="N363" s="50"/>
    </row>
    <row r="364" spans="1:14" ht="35.25" customHeight="1" x14ac:dyDescent="0.25">
      <c r="A364" s="50">
        <v>363</v>
      </c>
      <c r="B364" s="58" t="s">
        <v>20</v>
      </c>
      <c r="C364" s="55" t="s">
        <v>13247</v>
      </c>
      <c r="D364" s="56" t="s">
        <v>13248</v>
      </c>
      <c r="E364" s="56" t="s">
        <v>11971</v>
      </c>
      <c r="F364" s="57">
        <v>43580</v>
      </c>
      <c r="G364" s="50" t="s">
        <v>13245</v>
      </c>
      <c r="H364" s="50" t="s">
        <v>191</v>
      </c>
      <c r="I364" s="50" t="s">
        <v>9152</v>
      </c>
      <c r="J364" s="50" t="s">
        <v>13249</v>
      </c>
      <c r="K364" s="52" t="s">
        <v>23</v>
      </c>
      <c r="L364" s="52" t="s">
        <v>24</v>
      </c>
      <c r="M364" s="52" t="s">
        <v>11988</v>
      </c>
      <c r="N364" s="50"/>
    </row>
    <row r="365" spans="1:14" ht="35.25" customHeight="1" x14ac:dyDescent="0.25">
      <c r="A365" s="50">
        <v>364</v>
      </c>
      <c r="B365" s="58" t="s">
        <v>20</v>
      </c>
      <c r="C365" s="55" t="s">
        <v>13250</v>
      </c>
      <c r="D365" s="56" t="s">
        <v>13251</v>
      </c>
      <c r="E365" s="56" t="s">
        <v>11971</v>
      </c>
      <c r="F365" s="57">
        <v>43582</v>
      </c>
      <c r="G365" s="51" t="s">
        <v>20</v>
      </c>
      <c r="H365" s="50" t="s">
        <v>179</v>
      </c>
      <c r="I365" s="50" t="s">
        <v>13252</v>
      </c>
      <c r="J365" s="50" t="s">
        <v>13253</v>
      </c>
      <c r="K365" s="52" t="s">
        <v>3698</v>
      </c>
      <c r="L365" s="52" t="s">
        <v>24</v>
      </c>
      <c r="M365" s="52" t="s">
        <v>11988</v>
      </c>
      <c r="N365" s="50"/>
    </row>
    <row r="366" spans="1:14" ht="35.25" customHeight="1" x14ac:dyDescent="0.25">
      <c r="A366" s="50">
        <v>365</v>
      </c>
      <c r="B366" s="57">
        <v>43685</v>
      </c>
      <c r="C366" s="55" t="s">
        <v>13254</v>
      </c>
      <c r="D366" s="56" t="s">
        <v>13255</v>
      </c>
      <c r="E366" s="56" t="s">
        <v>11971</v>
      </c>
      <c r="F366" s="57">
        <v>43582</v>
      </c>
      <c r="G366" s="50" t="s">
        <v>13256</v>
      </c>
      <c r="H366" s="50" t="s">
        <v>191</v>
      </c>
      <c r="I366" s="50" t="s">
        <v>5442</v>
      </c>
      <c r="J366" s="50" t="s">
        <v>13257</v>
      </c>
      <c r="K366" s="52" t="s">
        <v>23</v>
      </c>
      <c r="L366" s="52" t="s">
        <v>24</v>
      </c>
      <c r="M366" s="52" t="s">
        <v>12005</v>
      </c>
      <c r="N366" s="50"/>
    </row>
    <row r="367" spans="1:14" ht="35.25" customHeight="1" x14ac:dyDescent="0.25">
      <c r="A367" s="50">
        <v>366</v>
      </c>
      <c r="B367" s="58" t="s">
        <v>20</v>
      </c>
      <c r="C367" s="55" t="s">
        <v>13258</v>
      </c>
      <c r="D367" s="56" t="s">
        <v>13259</v>
      </c>
      <c r="E367" s="56" t="s">
        <v>11971</v>
      </c>
      <c r="F367" s="57">
        <v>43582</v>
      </c>
      <c r="G367" s="50" t="s">
        <v>13260</v>
      </c>
      <c r="H367" s="50" t="s">
        <v>191</v>
      </c>
      <c r="I367" s="50" t="s">
        <v>9152</v>
      </c>
      <c r="J367" s="50" t="s">
        <v>13261</v>
      </c>
      <c r="K367" s="52" t="s">
        <v>23</v>
      </c>
      <c r="L367" s="52" t="s">
        <v>24</v>
      </c>
      <c r="M367" s="52" t="s">
        <v>11988</v>
      </c>
      <c r="N367" s="50"/>
    </row>
    <row r="368" spans="1:14" ht="35.25" customHeight="1" x14ac:dyDescent="0.25">
      <c r="A368" s="50">
        <v>367</v>
      </c>
      <c r="B368" s="57">
        <v>43599</v>
      </c>
      <c r="C368" s="55" t="s">
        <v>13262</v>
      </c>
      <c r="D368" s="56" t="s">
        <v>13263</v>
      </c>
      <c r="E368" s="56" t="s">
        <v>11971</v>
      </c>
      <c r="F368" s="57">
        <v>43582</v>
      </c>
      <c r="G368" s="50" t="s">
        <v>1774</v>
      </c>
      <c r="H368" s="50" t="s">
        <v>179</v>
      </c>
      <c r="I368" s="50" t="s">
        <v>12391</v>
      </c>
      <c r="J368" s="50" t="s">
        <v>13264</v>
      </c>
      <c r="K368" s="52" t="s">
        <v>23</v>
      </c>
      <c r="L368" s="52" t="s">
        <v>24</v>
      </c>
      <c r="M368" s="52" t="s">
        <v>12005</v>
      </c>
      <c r="N368" s="50"/>
    </row>
    <row r="369" spans="1:14" ht="35.25" customHeight="1" x14ac:dyDescent="0.25">
      <c r="A369" s="50">
        <v>368</v>
      </c>
      <c r="B369" s="57">
        <v>43572</v>
      </c>
      <c r="C369" s="55" t="s">
        <v>13265</v>
      </c>
      <c r="D369" s="56" t="s">
        <v>13266</v>
      </c>
      <c r="E369" s="56" t="s">
        <v>11971</v>
      </c>
      <c r="F369" s="57">
        <v>43582</v>
      </c>
      <c r="G369" s="50" t="s">
        <v>13267</v>
      </c>
      <c r="H369" s="50" t="s">
        <v>191</v>
      </c>
      <c r="I369" s="50" t="s">
        <v>5442</v>
      </c>
      <c r="J369" s="50" t="s">
        <v>13268</v>
      </c>
      <c r="K369" s="52" t="s">
        <v>23</v>
      </c>
      <c r="L369" s="52" t="s">
        <v>24</v>
      </c>
      <c r="M369" s="52" t="s">
        <v>12010</v>
      </c>
      <c r="N369" s="50"/>
    </row>
    <row r="370" spans="1:14" ht="35.25" customHeight="1" x14ac:dyDescent="0.25">
      <c r="A370" s="50">
        <v>369</v>
      </c>
      <c r="B370" s="58" t="s">
        <v>20</v>
      </c>
      <c r="C370" s="55" t="s">
        <v>13269</v>
      </c>
      <c r="D370" s="56" t="s">
        <v>13270</v>
      </c>
      <c r="E370" s="56" t="s">
        <v>11971</v>
      </c>
      <c r="F370" s="57">
        <v>43585</v>
      </c>
      <c r="G370" s="50" t="s">
        <v>2170</v>
      </c>
      <c r="H370" s="50" t="s">
        <v>5927</v>
      </c>
      <c r="I370" s="50" t="s">
        <v>12649</v>
      </c>
      <c r="J370" s="50" t="s">
        <v>13271</v>
      </c>
      <c r="K370" s="52" t="s">
        <v>36</v>
      </c>
      <c r="L370" s="52" t="s">
        <v>24</v>
      </c>
      <c r="M370" s="52" t="s">
        <v>11988</v>
      </c>
      <c r="N370" s="50"/>
    </row>
    <row r="371" spans="1:14" ht="35.25" customHeight="1" x14ac:dyDescent="0.25">
      <c r="A371" s="50">
        <v>370</v>
      </c>
      <c r="B371" s="57">
        <v>43538</v>
      </c>
      <c r="C371" s="55" t="s">
        <v>13272</v>
      </c>
      <c r="D371" s="56" t="s">
        <v>13273</v>
      </c>
      <c r="E371" s="56" t="s">
        <v>11971</v>
      </c>
      <c r="F371" s="57">
        <v>43585</v>
      </c>
      <c r="G371" s="50" t="s">
        <v>13274</v>
      </c>
      <c r="H371" s="50" t="s">
        <v>5536</v>
      </c>
      <c r="I371" s="50" t="s">
        <v>4237</v>
      </c>
      <c r="J371" s="50" t="s">
        <v>13275</v>
      </c>
      <c r="K371" s="52" t="s">
        <v>23</v>
      </c>
      <c r="L371" s="52" t="s">
        <v>24</v>
      </c>
      <c r="M371" s="52" t="s">
        <v>12010</v>
      </c>
      <c r="N371" s="50"/>
    </row>
    <row r="372" spans="1:14" ht="35.25" customHeight="1" x14ac:dyDescent="0.25">
      <c r="A372" s="50">
        <v>371</v>
      </c>
      <c r="B372" s="58" t="s">
        <v>20</v>
      </c>
      <c r="C372" s="55" t="s">
        <v>13276</v>
      </c>
      <c r="D372" s="56" t="s">
        <v>4214</v>
      </c>
      <c r="E372" s="56" t="s">
        <v>11971</v>
      </c>
      <c r="F372" s="57">
        <v>43585</v>
      </c>
      <c r="G372" s="50" t="s">
        <v>4217</v>
      </c>
      <c r="H372" s="50" t="s">
        <v>179</v>
      </c>
      <c r="I372" s="50" t="s">
        <v>13277</v>
      </c>
      <c r="J372" s="50" t="s">
        <v>13278</v>
      </c>
      <c r="K372" s="52" t="s">
        <v>23</v>
      </c>
      <c r="L372" s="52" t="s">
        <v>24</v>
      </c>
      <c r="M372" s="52" t="s">
        <v>11988</v>
      </c>
      <c r="N372" s="50"/>
    </row>
    <row r="373" spans="1:14" ht="35.25" customHeight="1" x14ac:dyDescent="0.25">
      <c r="A373" s="50">
        <v>372</v>
      </c>
      <c r="B373" s="57">
        <v>43584</v>
      </c>
      <c r="C373" s="55" t="s">
        <v>13279</v>
      </c>
      <c r="D373" s="56" t="s">
        <v>13280</v>
      </c>
      <c r="E373" s="56" t="s">
        <v>11971</v>
      </c>
      <c r="F373" s="57">
        <v>43585</v>
      </c>
      <c r="G373" s="50" t="s">
        <v>2813</v>
      </c>
      <c r="H373" s="50" t="s">
        <v>5227</v>
      </c>
      <c r="I373" s="50" t="s">
        <v>78</v>
      </c>
      <c r="J373" s="50" t="s">
        <v>13281</v>
      </c>
      <c r="K373" s="52" t="s">
        <v>23</v>
      </c>
      <c r="L373" s="52" t="s">
        <v>24</v>
      </c>
      <c r="M373" s="52" t="s">
        <v>12010</v>
      </c>
      <c r="N373" s="50"/>
    </row>
    <row r="374" spans="1:14" ht="35.25" customHeight="1" x14ac:dyDescent="0.25">
      <c r="A374" s="50">
        <v>373</v>
      </c>
      <c r="B374" s="58" t="s">
        <v>20</v>
      </c>
      <c r="C374" s="55" t="s">
        <v>13282</v>
      </c>
      <c r="D374" s="56" t="s">
        <v>13283</v>
      </c>
      <c r="E374" s="56" t="s">
        <v>11971</v>
      </c>
      <c r="F374" s="57">
        <v>43585</v>
      </c>
      <c r="G374" s="50" t="s">
        <v>4069</v>
      </c>
      <c r="H374" s="50" t="s">
        <v>179</v>
      </c>
      <c r="I374" s="50" t="s">
        <v>12391</v>
      </c>
      <c r="J374" s="50" t="s">
        <v>13284</v>
      </c>
      <c r="K374" s="52" t="s">
        <v>23</v>
      </c>
      <c r="L374" s="52" t="s">
        <v>24</v>
      </c>
      <c r="M374" s="52" t="s">
        <v>11988</v>
      </c>
      <c r="N374" s="50"/>
    </row>
    <row r="375" spans="1:14" ht="35.25" customHeight="1" x14ac:dyDescent="0.25">
      <c r="A375" s="50">
        <v>374</v>
      </c>
      <c r="B375" s="58" t="s">
        <v>20</v>
      </c>
      <c r="C375" s="55" t="s">
        <v>13285</v>
      </c>
      <c r="D375" s="56" t="s">
        <v>13286</v>
      </c>
      <c r="E375" s="56" t="s">
        <v>11972</v>
      </c>
      <c r="F375" s="57">
        <v>43587</v>
      </c>
      <c r="G375" s="50" t="s">
        <v>13287</v>
      </c>
      <c r="H375" s="50" t="s">
        <v>179</v>
      </c>
      <c r="I375" s="50" t="s">
        <v>13288</v>
      </c>
      <c r="J375" s="50" t="s">
        <v>13289</v>
      </c>
      <c r="K375" s="52" t="s">
        <v>3698</v>
      </c>
      <c r="L375" s="52" t="s">
        <v>24</v>
      </c>
      <c r="M375" s="52" t="s">
        <v>11988</v>
      </c>
      <c r="N375" s="50"/>
    </row>
    <row r="376" spans="1:14" ht="35.25" customHeight="1" x14ac:dyDescent="0.25">
      <c r="A376" s="50">
        <v>375</v>
      </c>
      <c r="B376" s="57">
        <v>43637</v>
      </c>
      <c r="C376" s="55" t="s">
        <v>13290</v>
      </c>
      <c r="D376" s="56" t="s">
        <v>13291</v>
      </c>
      <c r="E376" s="56" t="s">
        <v>11972</v>
      </c>
      <c r="F376" s="57">
        <v>43587</v>
      </c>
      <c r="G376" s="50" t="s">
        <v>13292</v>
      </c>
      <c r="H376" s="50" t="s">
        <v>191</v>
      </c>
      <c r="I376" s="50" t="s">
        <v>5442</v>
      </c>
      <c r="J376" s="50" t="s">
        <v>13293</v>
      </c>
      <c r="K376" s="52" t="s">
        <v>23</v>
      </c>
      <c r="L376" s="52" t="s">
        <v>24</v>
      </c>
      <c r="M376" s="52" t="s">
        <v>12005</v>
      </c>
      <c r="N376" s="50"/>
    </row>
    <row r="377" spans="1:14" ht="35.25" customHeight="1" x14ac:dyDescent="0.25">
      <c r="A377" s="50">
        <v>376</v>
      </c>
      <c r="B377" s="57">
        <v>43606</v>
      </c>
      <c r="C377" s="55" t="s">
        <v>13294</v>
      </c>
      <c r="D377" s="56" t="s">
        <v>13295</v>
      </c>
      <c r="E377" s="56" t="s">
        <v>11972</v>
      </c>
      <c r="F377" s="57">
        <v>43587</v>
      </c>
      <c r="G377" s="50" t="s">
        <v>12954</v>
      </c>
      <c r="H377" s="50" t="s">
        <v>5546</v>
      </c>
      <c r="I377" s="50" t="s">
        <v>12955</v>
      </c>
      <c r="J377" s="50" t="s">
        <v>13296</v>
      </c>
      <c r="K377" s="52" t="s">
        <v>23</v>
      </c>
      <c r="L377" s="52" t="s">
        <v>52</v>
      </c>
      <c r="M377" s="52" t="s">
        <v>12005</v>
      </c>
      <c r="N377" s="50"/>
    </row>
    <row r="378" spans="1:14" ht="35.25" customHeight="1" x14ac:dyDescent="0.25">
      <c r="A378" s="50">
        <v>377</v>
      </c>
      <c r="B378" s="58" t="s">
        <v>20</v>
      </c>
      <c r="C378" s="55" t="s">
        <v>13297</v>
      </c>
      <c r="D378" s="56" t="s">
        <v>13298</v>
      </c>
      <c r="E378" s="56" t="s">
        <v>11972</v>
      </c>
      <c r="F378" s="57">
        <v>43587</v>
      </c>
      <c r="G378" s="50" t="s">
        <v>1543</v>
      </c>
      <c r="H378" s="50" t="s">
        <v>179</v>
      </c>
      <c r="I378" s="50" t="s">
        <v>13299</v>
      </c>
      <c r="J378" s="50" t="s">
        <v>13300</v>
      </c>
      <c r="K378" s="52" t="s">
        <v>36</v>
      </c>
      <c r="L378" s="52" t="s">
        <v>52</v>
      </c>
      <c r="M378" s="52" t="s">
        <v>11988</v>
      </c>
      <c r="N378" s="50"/>
    </row>
    <row r="379" spans="1:14" ht="35.25" customHeight="1" x14ac:dyDescent="0.25">
      <c r="A379" s="50">
        <v>378</v>
      </c>
      <c r="B379" s="58" t="s">
        <v>20</v>
      </c>
      <c r="C379" s="55" t="s">
        <v>13301</v>
      </c>
      <c r="D379" s="56" t="s">
        <v>13302</v>
      </c>
      <c r="E379" s="56" t="s">
        <v>11972</v>
      </c>
      <c r="F379" s="57">
        <v>43588</v>
      </c>
      <c r="G379" s="50" t="s">
        <v>13303</v>
      </c>
      <c r="H379" s="50" t="s">
        <v>5227</v>
      </c>
      <c r="I379" s="50" t="s">
        <v>13304</v>
      </c>
      <c r="J379" s="50" t="s">
        <v>13305</v>
      </c>
      <c r="K379" s="52" t="s">
        <v>36</v>
      </c>
      <c r="L379" s="52" t="s">
        <v>24</v>
      </c>
      <c r="M379" s="52" t="s">
        <v>11988</v>
      </c>
      <c r="N379" s="50"/>
    </row>
    <row r="380" spans="1:14" ht="35.25" customHeight="1" x14ac:dyDescent="0.25">
      <c r="A380" s="50">
        <v>379</v>
      </c>
      <c r="B380" s="57">
        <v>43588</v>
      </c>
      <c r="C380" s="55" t="s">
        <v>13306</v>
      </c>
      <c r="D380" s="56" t="s">
        <v>13307</v>
      </c>
      <c r="E380" s="56" t="s">
        <v>11972</v>
      </c>
      <c r="F380" s="57">
        <v>43588</v>
      </c>
      <c r="G380" s="50" t="s">
        <v>13308</v>
      </c>
      <c r="H380" s="50" t="s">
        <v>5536</v>
      </c>
      <c r="I380" s="50" t="s">
        <v>4237</v>
      </c>
      <c r="J380" s="50" t="s">
        <v>13309</v>
      </c>
      <c r="K380" s="52" t="s">
        <v>23</v>
      </c>
      <c r="L380" s="52" t="s">
        <v>24</v>
      </c>
      <c r="M380" s="52" t="s">
        <v>12005</v>
      </c>
      <c r="N380" s="50"/>
    </row>
    <row r="381" spans="1:14" ht="35.25" customHeight="1" x14ac:dyDescent="0.25">
      <c r="A381" s="50">
        <v>380</v>
      </c>
      <c r="B381" s="58" t="s">
        <v>20</v>
      </c>
      <c r="C381" s="55" t="s">
        <v>13310</v>
      </c>
      <c r="D381" s="56" t="s">
        <v>13311</v>
      </c>
      <c r="E381" s="56" t="s">
        <v>11972</v>
      </c>
      <c r="F381" s="57">
        <v>43588</v>
      </c>
      <c r="G381" s="50" t="s">
        <v>5637</v>
      </c>
      <c r="H381" s="50" t="s">
        <v>5227</v>
      </c>
      <c r="I381" s="50" t="s">
        <v>4148</v>
      </c>
      <c r="J381" s="50" t="s">
        <v>13312</v>
      </c>
      <c r="K381" s="52" t="s">
        <v>3698</v>
      </c>
      <c r="L381" s="52" t="s">
        <v>24</v>
      </c>
      <c r="M381" s="52" t="s">
        <v>11988</v>
      </c>
      <c r="N381" s="50"/>
    </row>
    <row r="382" spans="1:14" ht="35.25" customHeight="1" x14ac:dyDescent="0.25">
      <c r="A382" s="50">
        <v>381</v>
      </c>
      <c r="B382" s="57">
        <v>43580</v>
      </c>
      <c r="C382" s="55" t="s">
        <v>13313</v>
      </c>
      <c r="D382" s="56" t="s">
        <v>13314</v>
      </c>
      <c r="E382" s="56" t="s">
        <v>11972</v>
      </c>
      <c r="F382" s="57">
        <v>43591</v>
      </c>
      <c r="G382" s="50" t="s">
        <v>13315</v>
      </c>
      <c r="H382" s="50" t="s">
        <v>12413</v>
      </c>
      <c r="I382" s="50" t="s">
        <v>5221</v>
      </c>
      <c r="J382" s="50" t="s">
        <v>13316</v>
      </c>
      <c r="K382" s="52" t="s">
        <v>3698</v>
      </c>
      <c r="L382" s="52" t="s">
        <v>24</v>
      </c>
      <c r="M382" s="52" t="s">
        <v>12010</v>
      </c>
      <c r="N382" s="50"/>
    </row>
    <row r="383" spans="1:14" ht="35.25" customHeight="1" x14ac:dyDescent="0.25">
      <c r="A383" s="50">
        <v>382</v>
      </c>
      <c r="B383" s="57">
        <v>43594</v>
      </c>
      <c r="C383" s="55" t="s">
        <v>13317</v>
      </c>
      <c r="D383" s="56" t="s">
        <v>13318</v>
      </c>
      <c r="E383" s="56" t="s">
        <v>11972</v>
      </c>
      <c r="F383" s="57">
        <v>43591</v>
      </c>
      <c r="G383" s="50" t="s">
        <v>13319</v>
      </c>
      <c r="H383" s="50" t="s">
        <v>5227</v>
      </c>
      <c r="I383" s="50" t="s">
        <v>4148</v>
      </c>
      <c r="J383" s="50" t="s">
        <v>13320</v>
      </c>
      <c r="K383" s="52" t="s">
        <v>3698</v>
      </c>
      <c r="L383" s="52" t="s">
        <v>24</v>
      </c>
      <c r="M383" s="52" t="s">
        <v>12005</v>
      </c>
      <c r="N383" s="50"/>
    </row>
    <row r="384" spans="1:14" ht="35.25" customHeight="1" x14ac:dyDescent="0.25">
      <c r="A384" s="50">
        <v>383</v>
      </c>
      <c r="B384" s="57">
        <v>43594</v>
      </c>
      <c r="C384" s="55" t="s">
        <v>13321</v>
      </c>
      <c r="D384" s="56" t="s">
        <v>13322</v>
      </c>
      <c r="E384" s="56" t="s">
        <v>11972</v>
      </c>
      <c r="F384" s="57">
        <v>43591</v>
      </c>
      <c r="G384" s="50" t="s">
        <v>13319</v>
      </c>
      <c r="H384" s="50" t="s">
        <v>5227</v>
      </c>
      <c r="I384" s="50" t="s">
        <v>4148</v>
      </c>
      <c r="J384" s="50" t="s">
        <v>13323</v>
      </c>
      <c r="K384" s="52" t="s">
        <v>3698</v>
      </c>
      <c r="L384" s="52" t="s">
        <v>24</v>
      </c>
      <c r="M384" s="52" t="s">
        <v>12005</v>
      </c>
      <c r="N384" s="50"/>
    </row>
    <row r="385" spans="1:14" ht="35.25" customHeight="1" x14ac:dyDescent="0.25">
      <c r="A385" s="50">
        <v>384</v>
      </c>
      <c r="B385" s="58" t="s">
        <v>20</v>
      </c>
      <c r="C385" s="55" t="s">
        <v>13324</v>
      </c>
      <c r="D385" s="56" t="s">
        <v>13325</v>
      </c>
      <c r="E385" s="56" t="s">
        <v>11972</v>
      </c>
      <c r="F385" s="57">
        <v>43591</v>
      </c>
      <c r="G385" s="50" t="s">
        <v>353</v>
      </c>
      <c r="H385" s="50" t="s">
        <v>12413</v>
      </c>
      <c r="I385" s="50" t="s">
        <v>5221</v>
      </c>
      <c r="J385" s="50" t="s">
        <v>13326</v>
      </c>
      <c r="K385" s="52" t="s">
        <v>3698</v>
      </c>
      <c r="L385" s="52" t="s">
        <v>24</v>
      </c>
      <c r="M385" s="52" t="s">
        <v>11988</v>
      </c>
      <c r="N385" s="50"/>
    </row>
    <row r="386" spans="1:14" ht="35.25" customHeight="1" x14ac:dyDescent="0.25">
      <c r="A386" s="50">
        <v>385</v>
      </c>
      <c r="B386" s="58" t="s">
        <v>20</v>
      </c>
      <c r="C386" s="55" t="s">
        <v>13327</v>
      </c>
      <c r="D386" s="56" t="s">
        <v>13328</v>
      </c>
      <c r="E386" s="56" t="s">
        <v>11972</v>
      </c>
      <c r="F386" s="57">
        <v>43591</v>
      </c>
      <c r="G386" s="50" t="s">
        <v>13329</v>
      </c>
      <c r="H386" s="50" t="s">
        <v>12144</v>
      </c>
      <c r="I386" s="50" t="s">
        <v>13330</v>
      </c>
      <c r="J386" s="50" t="s">
        <v>13331</v>
      </c>
      <c r="K386" s="52" t="s">
        <v>23</v>
      </c>
      <c r="L386" s="52" t="s">
        <v>24</v>
      </c>
      <c r="M386" s="52" t="s">
        <v>11988</v>
      </c>
      <c r="N386" s="50"/>
    </row>
    <row r="387" spans="1:14" ht="35.25" customHeight="1" x14ac:dyDescent="0.25">
      <c r="A387" s="50">
        <v>386</v>
      </c>
      <c r="B387" s="58" t="s">
        <v>20</v>
      </c>
      <c r="C387" s="55" t="s">
        <v>13332</v>
      </c>
      <c r="D387" s="56" t="s">
        <v>13333</v>
      </c>
      <c r="E387" s="56" t="s">
        <v>11972</v>
      </c>
      <c r="F387" s="57">
        <v>43593</v>
      </c>
      <c r="G387" s="50" t="s">
        <v>2813</v>
      </c>
      <c r="H387" s="50" t="s">
        <v>179</v>
      </c>
      <c r="I387" s="50" t="s">
        <v>179</v>
      </c>
      <c r="J387" s="50" t="s">
        <v>13334</v>
      </c>
      <c r="K387" s="52" t="s">
        <v>23</v>
      </c>
      <c r="L387" s="52" t="s">
        <v>24</v>
      </c>
      <c r="M387" s="52" t="s">
        <v>11988</v>
      </c>
      <c r="N387" s="50"/>
    </row>
    <row r="388" spans="1:14" ht="35.25" customHeight="1" x14ac:dyDescent="0.25">
      <c r="A388" s="50">
        <v>387</v>
      </c>
      <c r="B388" s="57">
        <v>43542</v>
      </c>
      <c r="C388" s="55" t="s">
        <v>13335</v>
      </c>
      <c r="D388" s="56" t="s">
        <v>13336</v>
      </c>
      <c r="E388" s="56" t="s">
        <v>11972</v>
      </c>
      <c r="F388" s="57">
        <v>43593</v>
      </c>
      <c r="G388" s="50" t="s">
        <v>9985</v>
      </c>
      <c r="H388" s="50" t="s">
        <v>5227</v>
      </c>
      <c r="I388" s="50" t="s">
        <v>4148</v>
      </c>
      <c r="J388" s="50" t="s">
        <v>13337</v>
      </c>
      <c r="K388" s="52" t="s">
        <v>3698</v>
      </c>
      <c r="L388" s="52" t="s">
        <v>24</v>
      </c>
      <c r="M388" s="52" t="s">
        <v>12010</v>
      </c>
      <c r="N388" s="50"/>
    </row>
    <row r="389" spans="1:14" ht="35.25" customHeight="1" x14ac:dyDescent="0.25">
      <c r="A389" s="50">
        <v>388</v>
      </c>
      <c r="B389" s="58" t="s">
        <v>20</v>
      </c>
      <c r="C389" s="55" t="s">
        <v>13338</v>
      </c>
      <c r="D389" s="56" t="s">
        <v>13339</v>
      </c>
      <c r="E389" s="56" t="s">
        <v>11972</v>
      </c>
      <c r="F389" s="57">
        <v>43593</v>
      </c>
      <c r="G389" s="50" t="s">
        <v>9142</v>
      </c>
      <c r="H389" s="50" t="s">
        <v>179</v>
      </c>
      <c r="I389" s="50" t="s">
        <v>179</v>
      </c>
      <c r="J389" s="50" t="s">
        <v>13340</v>
      </c>
      <c r="K389" s="52" t="s">
        <v>23</v>
      </c>
      <c r="L389" s="52" t="s">
        <v>24</v>
      </c>
      <c r="M389" s="52" t="s">
        <v>11988</v>
      </c>
      <c r="N389" s="50"/>
    </row>
    <row r="390" spans="1:14" ht="35.25" customHeight="1" x14ac:dyDescent="0.25">
      <c r="A390" s="50">
        <v>389</v>
      </c>
      <c r="B390" s="57">
        <v>43572</v>
      </c>
      <c r="C390" s="55" t="s">
        <v>13341</v>
      </c>
      <c r="D390" s="56" t="s">
        <v>13342</v>
      </c>
      <c r="E390" s="56" t="s">
        <v>11972</v>
      </c>
      <c r="F390" s="57">
        <v>43593</v>
      </c>
      <c r="G390" s="50" t="s">
        <v>13343</v>
      </c>
      <c r="H390" s="50" t="s">
        <v>191</v>
      </c>
      <c r="I390" s="50" t="s">
        <v>5442</v>
      </c>
      <c r="J390" s="50" t="s">
        <v>13344</v>
      </c>
      <c r="K390" s="52" t="s">
        <v>23</v>
      </c>
      <c r="L390" s="52" t="s">
        <v>24</v>
      </c>
      <c r="M390" s="52" t="s">
        <v>12010</v>
      </c>
      <c r="N390" s="50"/>
    </row>
    <row r="391" spans="1:14" ht="35.25" customHeight="1" x14ac:dyDescent="0.25">
      <c r="A391" s="50">
        <v>390</v>
      </c>
      <c r="B391" s="58" t="s">
        <v>20</v>
      </c>
      <c r="C391" s="55" t="s">
        <v>13345</v>
      </c>
      <c r="D391" s="56" t="s">
        <v>13346</v>
      </c>
      <c r="E391" s="56" t="s">
        <v>11972</v>
      </c>
      <c r="F391" s="57">
        <v>43593</v>
      </c>
      <c r="G391" s="50" t="s">
        <v>13260</v>
      </c>
      <c r="H391" s="50" t="s">
        <v>191</v>
      </c>
      <c r="I391" s="50" t="s">
        <v>13347</v>
      </c>
      <c r="J391" s="50" t="s">
        <v>13348</v>
      </c>
      <c r="K391" s="52" t="s">
        <v>23</v>
      </c>
      <c r="L391" s="52" t="s">
        <v>24</v>
      </c>
      <c r="M391" s="52" t="s">
        <v>11988</v>
      </c>
      <c r="N391" s="50"/>
    </row>
    <row r="392" spans="1:14" ht="35.25" customHeight="1" x14ac:dyDescent="0.25">
      <c r="A392" s="50">
        <v>391</v>
      </c>
      <c r="B392" s="57">
        <v>43704</v>
      </c>
      <c r="C392" s="55" t="s">
        <v>13349</v>
      </c>
      <c r="D392" s="56" t="s">
        <v>13350</v>
      </c>
      <c r="E392" s="56" t="s">
        <v>11972</v>
      </c>
      <c r="F392" s="57">
        <v>43593</v>
      </c>
      <c r="G392" s="50" t="s">
        <v>13351</v>
      </c>
      <c r="H392" s="50" t="s">
        <v>191</v>
      </c>
      <c r="I392" s="50" t="s">
        <v>5442</v>
      </c>
      <c r="J392" s="50" t="s">
        <v>13352</v>
      </c>
      <c r="K392" s="52" t="s">
        <v>23</v>
      </c>
      <c r="L392" s="52" t="s">
        <v>24</v>
      </c>
      <c r="M392" s="52" t="s">
        <v>12005</v>
      </c>
      <c r="N392" s="50"/>
    </row>
    <row r="393" spans="1:14" ht="35.25" customHeight="1" x14ac:dyDescent="0.25">
      <c r="A393" s="50">
        <v>392</v>
      </c>
      <c r="B393" s="58" t="s">
        <v>20</v>
      </c>
      <c r="C393" s="55" t="s">
        <v>13353</v>
      </c>
      <c r="D393" s="56" t="s">
        <v>13354</v>
      </c>
      <c r="E393" s="56" t="s">
        <v>11972</v>
      </c>
      <c r="F393" s="57">
        <v>43593</v>
      </c>
      <c r="G393" s="50" t="s">
        <v>13355</v>
      </c>
      <c r="H393" s="50" t="s">
        <v>191</v>
      </c>
      <c r="I393" s="50" t="s">
        <v>13347</v>
      </c>
      <c r="J393" s="50" t="s">
        <v>13356</v>
      </c>
      <c r="K393" s="52" t="s">
        <v>23</v>
      </c>
      <c r="L393" s="52" t="s">
        <v>24</v>
      </c>
      <c r="M393" s="52" t="s">
        <v>11988</v>
      </c>
      <c r="N393" s="50"/>
    </row>
    <row r="394" spans="1:14" ht="35.25" customHeight="1" x14ac:dyDescent="0.25">
      <c r="A394" s="50">
        <v>393</v>
      </c>
      <c r="B394" s="57">
        <v>43663</v>
      </c>
      <c r="C394" s="55" t="s">
        <v>13357</v>
      </c>
      <c r="D394" s="56" t="s">
        <v>13358</v>
      </c>
      <c r="E394" s="56" t="s">
        <v>11972</v>
      </c>
      <c r="F394" s="57">
        <v>43593</v>
      </c>
      <c r="G394" s="50" t="s">
        <v>13359</v>
      </c>
      <c r="H394" s="50" t="s">
        <v>191</v>
      </c>
      <c r="I394" s="50" t="s">
        <v>5442</v>
      </c>
      <c r="J394" s="50" t="s">
        <v>13360</v>
      </c>
      <c r="K394" s="52" t="s">
        <v>23</v>
      </c>
      <c r="L394" s="52" t="s">
        <v>24</v>
      </c>
      <c r="M394" s="52" t="s">
        <v>12005</v>
      </c>
      <c r="N394" s="50"/>
    </row>
    <row r="395" spans="1:14" ht="35.25" customHeight="1" x14ac:dyDescent="0.25">
      <c r="A395" s="50">
        <v>394</v>
      </c>
      <c r="B395" s="58" t="s">
        <v>20</v>
      </c>
      <c r="C395" s="55" t="s">
        <v>13361</v>
      </c>
      <c r="D395" s="56" t="s">
        <v>13362</v>
      </c>
      <c r="E395" s="56" t="s">
        <v>11972</v>
      </c>
      <c r="F395" s="57">
        <v>43593</v>
      </c>
      <c r="G395" s="50" t="s">
        <v>12543</v>
      </c>
      <c r="H395" s="50" t="s">
        <v>179</v>
      </c>
      <c r="I395" s="50" t="s">
        <v>12676</v>
      </c>
      <c r="J395" s="50" t="s">
        <v>13363</v>
      </c>
      <c r="K395" s="52" t="s">
        <v>36</v>
      </c>
      <c r="L395" s="52" t="s">
        <v>24</v>
      </c>
      <c r="M395" s="52" t="s">
        <v>11988</v>
      </c>
      <c r="N395" s="50"/>
    </row>
    <row r="396" spans="1:14" ht="35.25" customHeight="1" x14ac:dyDescent="0.25">
      <c r="A396" s="50">
        <v>395</v>
      </c>
      <c r="B396" s="57">
        <v>43616</v>
      </c>
      <c r="C396" s="55" t="s">
        <v>13364</v>
      </c>
      <c r="D396" s="56" t="s">
        <v>13365</v>
      </c>
      <c r="E396" s="56" t="s">
        <v>11972</v>
      </c>
      <c r="F396" s="57">
        <v>43595</v>
      </c>
      <c r="G396" s="50" t="s">
        <v>13366</v>
      </c>
      <c r="H396" s="50" t="s">
        <v>6541</v>
      </c>
      <c r="I396" s="50" t="s">
        <v>2746</v>
      </c>
      <c r="J396" s="50" t="s">
        <v>13367</v>
      </c>
      <c r="K396" s="52" t="s">
        <v>23</v>
      </c>
      <c r="L396" s="52" t="s">
        <v>24</v>
      </c>
      <c r="M396" s="52" t="s">
        <v>12005</v>
      </c>
      <c r="N396" s="50"/>
    </row>
    <row r="397" spans="1:14" ht="35.25" customHeight="1" x14ac:dyDescent="0.25">
      <c r="A397" s="50">
        <v>396</v>
      </c>
      <c r="B397" s="57">
        <v>43632</v>
      </c>
      <c r="C397" s="55" t="s">
        <v>13368</v>
      </c>
      <c r="D397" s="56" t="s">
        <v>13369</v>
      </c>
      <c r="E397" s="56" t="s">
        <v>11972</v>
      </c>
      <c r="F397" s="57">
        <v>43595</v>
      </c>
      <c r="G397" s="50" t="s">
        <v>13370</v>
      </c>
      <c r="H397" s="50" t="s">
        <v>191</v>
      </c>
      <c r="I397" s="50" t="s">
        <v>5442</v>
      </c>
      <c r="J397" s="50" t="s">
        <v>13371</v>
      </c>
      <c r="K397" s="52" t="s">
        <v>23</v>
      </c>
      <c r="L397" s="52" t="s">
        <v>24</v>
      </c>
      <c r="M397" s="52" t="s">
        <v>12005</v>
      </c>
      <c r="N397" s="50"/>
    </row>
    <row r="398" spans="1:14" ht="35.25" customHeight="1" x14ac:dyDescent="0.25">
      <c r="A398" s="50">
        <v>397</v>
      </c>
      <c r="B398" s="57">
        <v>43622</v>
      </c>
      <c r="C398" s="55" t="s">
        <v>13372</v>
      </c>
      <c r="D398" s="56" t="s">
        <v>13373</v>
      </c>
      <c r="E398" s="56" t="s">
        <v>11972</v>
      </c>
      <c r="F398" s="57">
        <v>43595</v>
      </c>
      <c r="G398" s="50" t="s">
        <v>3251</v>
      </c>
      <c r="H398" s="50" t="s">
        <v>191</v>
      </c>
      <c r="I398" s="50" t="s">
        <v>5442</v>
      </c>
      <c r="J398" s="50" t="s">
        <v>13374</v>
      </c>
      <c r="K398" s="52" t="s">
        <v>23</v>
      </c>
      <c r="L398" s="52" t="s">
        <v>24</v>
      </c>
      <c r="M398" s="52" t="s">
        <v>12005</v>
      </c>
      <c r="N398" s="50"/>
    </row>
    <row r="399" spans="1:14" ht="35.25" customHeight="1" x14ac:dyDescent="0.25">
      <c r="A399" s="50">
        <v>398</v>
      </c>
      <c r="B399" s="58" t="s">
        <v>20</v>
      </c>
      <c r="C399" s="55" t="s">
        <v>13375</v>
      </c>
      <c r="D399" s="56" t="s">
        <v>13376</v>
      </c>
      <c r="E399" s="56" t="s">
        <v>11972</v>
      </c>
      <c r="F399" s="57">
        <v>43595</v>
      </c>
      <c r="G399" s="50" t="s">
        <v>10469</v>
      </c>
      <c r="H399" s="50" t="s">
        <v>179</v>
      </c>
      <c r="I399" s="50" t="s">
        <v>179</v>
      </c>
      <c r="J399" s="50" t="s">
        <v>13377</v>
      </c>
      <c r="K399" s="52" t="s">
        <v>36</v>
      </c>
      <c r="L399" s="52" t="s">
        <v>24</v>
      </c>
      <c r="M399" s="52" t="s">
        <v>11988</v>
      </c>
      <c r="N399" s="50"/>
    </row>
    <row r="400" spans="1:14" ht="35.25" customHeight="1" x14ac:dyDescent="0.25">
      <c r="A400" s="50">
        <v>399</v>
      </c>
      <c r="B400" s="57">
        <v>43598</v>
      </c>
      <c r="C400" s="55" t="s">
        <v>13378</v>
      </c>
      <c r="D400" s="56" t="s">
        <v>13379</v>
      </c>
      <c r="E400" s="56" t="s">
        <v>11972</v>
      </c>
      <c r="F400" s="57">
        <v>43599</v>
      </c>
      <c r="G400" s="50" t="s">
        <v>5214</v>
      </c>
      <c r="H400" s="50" t="s">
        <v>12173</v>
      </c>
      <c r="I400" s="50" t="s">
        <v>86</v>
      </c>
      <c r="J400" s="50" t="s">
        <v>13380</v>
      </c>
      <c r="K400" s="52" t="s">
        <v>36</v>
      </c>
      <c r="L400" s="52" t="s">
        <v>24</v>
      </c>
      <c r="M400" s="52" t="s">
        <v>12010</v>
      </c>
      <c r="N400" s="50"/>
    </row>
    <row r="401" spans="1:14" ht="35.25" customHeight="1" x14ac:dyDescent="0.25">
      <c r="A401" s="50">
        <v>400</v>
      </c>
      <c r="B401" s="58" t="s">
        <v>20</v>
      </c>
      <c r="C401" s="55" t="s">
        <v>13381</v>
      </c>
      <c r="D401" s="56" t="s">
        <v>13382</v>
      </c>
      <c r="E401" s="56" t="s">
        <v>11972</v>
      </c>
      <c r="F401" s="57">
        <v>43601</v>
      </c>
      <c r="G401" s="50" t="s">
        <v>11647</v>
      </c>
      <c r="H401" s="50" t="s">
        <v>179</v>
      </c>
      <c r="I401" s="50" t="s">
        <v>179</v>
      </c>
      <c r="J401" s="50" t="s">
        <v>13383</v>
      </c>
      <c r="K401" s="52" t="s">
        <v>23</v>
      </c>
      <c r="L401" s="52" t="s">
        <v>24</v>
      </c>
      <c r="M401" s="52" t="s">
        <v>11988</v>
      </c>
      <c r="N401" s="50"/>
    </row>
    <row r="402" spans="1:14" ht="35.25" customHeight="1" x14ac:dyDescent="0.25">
      <c r="A402" s="50">
        <v>401</v>
      </c>
      <c r="B402" s="57">
        <v>43601</v>
      </c>
      <c r="C402" s="55" t="s">
        <v>13384</v>
      </c>
      <c r="D402" s="56" t="s">
        <v>13385</v>
      </c>
      <c r="E402" s="56" t="s">
        <v>11972</v>
      </c>
      <c r="F402" s="57">
        <v>43602</v>
      </c>
      <c r="G402" s="50" t="s">
        <v>12189</v>
      </c>
      <c r="H402" s="50" t="s">
        <v>5536</v>
      </c>
      <c r="I402" s="50" t="s">
        <v>4237</v>
      </c>
      <c r="J402" s="50" t="s">
        <v>13386</v>
      </c>
      <c r="K402" s="52" t="s">
        <v>36</v>
      </c>
      <c r="L402" s="52" t="s">
        <v>24</v>
      </c>
      <c r="M402" s="52" t="s">
        <v>12010</v>
      </c>
      <c r="N402" s="50"/>
    </row>
    <row r="403" spans="1:14" ht="35.25" customHeight="1" x14ac:dyDescent="0.25">
      <c r="A403" s="50">
        <v>402</v>
      </c>
      <c r="B403" s="57">
        <v>43612</v>
      </c>
      <c r="C403" s="55" t="s">
        <v>13387</v>
      </c>
      <c r="D403" s="56" t="s">
        <v>13388</v>
      </c>
      <c r="E403" s="56" t="s">
        <v>11972</v>
      </c>
      <c r="F403" s="57">
        <v>43602</v>
      </c>
      <c r="G403" s="50" t="s">
        <v>12353</v>
      </c>
      <c r="H403" s="50" t="s">
        <v>12173</v>
      </c>
      <c r="I403" s="50" t="s">
        <v>86</v>
      </c>
      <c r="J403" s="50" t="s">
        <v>13389</v>
      </c>
      <c r="K403" s="52" t="s">
        <v>36</v>
      </c>
      <c r="L403" s="52" t="s">
        <v>24</v>
      </c>
      <c r="M403" s="52" t="s">
        <v>12005</v>
      </c>
      <c r="N403" s="50"/>
    </row>
    <row r="404" spans="1:14" ht="35.25" customHeight="1" x14ac:dyDescent="0.25">
      <c r="A404" s="50">
        <v>403</v>
      </c>
      <c r="B404" s="57">
        <v>43602</v>
      </c>
      <c r="C404" s="55" t="s">
        <v>13390</v>
      </c>
      <c r="D404" s="56" t="s">
        <v>13391</v>
      </c>
      <c r="E404" s="56" t="s">
        <v>11972</v>
      </c>
      <c r="F404" s="57">
        <v>43602</v>
      </c>
      <c r="G404" s="50" t="s">
        <v>13392</v>
      </c>
      <c r="H404" s="50" t="s">
        <v>12173</v>
      </c>
      <c r="I404" s="50" t="s">
        <v>86</v>
      </c>
      <c r="J404" s="50" t="s">
        <v>13393</v>
      </c>
      <c r="K404" s="52" t="s">
        <v>36</v>
      </c>
      <c r="L404" s="52" t="s">
        <v>24</v>
      </c>
      <c r="M404" s="52" t="s">
        <v>12005</v>
      </c>
      <c r="N404" s="50"/>
    </row>
    <row r="405" spans="1:14" ht="35.25" customHeight="1" x14ac:dyDescent="0.25">
      <c r="A405" s="50">
        <v>404</v>
      </c>
      <c r="B405" s="57">
        <v>43599</v>
      </c>
      <c r="C405" s="55" t="s">
        <v>13394</v>
      </c>
      <c r="D405" s="56" t="s">
        <v>13395</v>
      </c>
      <c r="E405" s="56" t="s">
        <v>11972</v>
      </c>
      <c r="F405" s="57">
        <v>43606</v>
      </c>
      <c r="G405" s="50" t="s">
        <v>13396</v>
      </c>
      <c r="H405" s="50" t="s">
        <v>12173</v>
      </c>
      <c r="I405" s="50" t="s">
        <v>86</v>
      </c>
      <c r="J405" s="50" t="s">
        <v>13397</v>
      </c>
      <c r="K405" s="52" t="s">
        <v>36</v>
      </c>
      <c r="L405" s="52" t="s">
        <v>24</v>
      </c>
      <c r="M405" s="52" t="s">
        <v>12010</v>
      </c>
      <c r="N405" s="50"/>
    </row>
    <row r="406" spans="1:14" ht="35.25" customHeight="1" x14ac:dyDescent="0.25">
      <c r="A406" s="50">
        <v>405</v>
      </c>
      <c r="B406" s="58" t="s">
        <v>20</v>
      </c>
      <c r="C406" s="55" t="s">
        <v>13398</v>
      </c>
      <c r="D406" s="56" t="s">
        <v>13399</v>
      </c>
      <c r="E406" s="56" t="s">
        <v>11972</v>
      </c>
      <c r="F406" s="57">
        <v>43609</v>
      </c>
      <c r="G406" s="50" t="s">
        <v>13400</v>
      </c>
      <c r="H406" s="50" t="s">
        <v>179</v>
      </c>
      <c r="I406" s="50" t="s">
        <v>12874</v>
      </c>
      <c r="J406" s="50" t="s">
        <v>13401</v>
      </c>
      <c r="K406" s="52" t="s">
        <v>23</v>
      </c>
      <c r="L406" s="52" t="s">
        <v>24</v>
      </c>
      <c r="M406" s="52" t="s">
        <v>11988</v>
      </c>
      <c r="N406" s="50"/>
    </row>
    <row r="407" spans="1:14" ht="35.25" customHeight="1" x14ac:dyDescent="0.25">
      <c r="A407" s="50">
        <v>406</v>
      </c>
      <c r="B407" s="57">
        <v>43601</v>
      </c>
      <c r="C407" s="55" t="s">
        <v>13402</v>
      </c>
      <c r="D407" s="56" t="s">
        <v>13403</v>
      </c>
      <c r="E407" s="56" t="s">
        <v>11972</v>
      </c>
      <c r="F407" s="57">
        <v>43612</v>
      </c>
      <c r="G407" s="50" t="s">
        <v>13404</v>
      </c>
      <c r="H407" s="50" t="s">
        <v>12257</v>
      </c>
      <c r="I407" s="50" t="s">
        <v>12258</v>
      </c>
      <c r="J407" s="50" t="s">
        <v>13405</v>
      </c>
      <c r="K407" s="52" t="s">
        <v>23</v>
      </c>
      <c r="L407" s="52" t="s">
        <v>52</v>
      </c>
      <c r="M407" s="52" t="s">
        <v>12010</v>
      </c>
      <c r="N407" s="50"/>
    </row>
    <row r="408" spans="1:14" ht="35.25" customHeight="1" x14ac:dyDescent="0.25">
      <c r="A408" s="50">
        <v>407</v>
      </c>
      <c r="B408" s="57">
        <v>43613</v>
      </c>
      <c r="C408" s="55" t="s">
        <v>13406</v>
      </c>
      <c r="D408" s="56" t="s">
        <v>13407</v>
      </c>
      <c r="E408" s="56" t="s">
        <v>11972</v>
      </c>
      <c r="F408" s="57">
        <v>43613</v>
      </c>
      <c r="G408" s="50" t="s">
        <v>13408</v>
      </c>
      <c r="H408" s="50" t="s">
        <v>5536</v>
      </c>
      <c r="I408" s="50" t="s">
        <v>4312</v>
      </c>
      <c r="J408" s="50" t="s">
        <v>13409</v>
      </c>
      <c r="K408" s="52" t="s">
        <v>3698</v>
      </c>
      <c r="L408" s="52" t="s">
        <v>24</v>
      </c>
      <c r="M408" s="52" t="s">
        <v>12005</v>
      </c>
      <c r="N408" s="50"/>
    </row>
    <row r="409" spans="1:14" ht="35.25" customHeight="1" x14ac:dyDescent="0.25">
      <c r="A409" s="50">
        <v>408</v>
      </c>
      <c r="B409" s="57">
        <v>43615</v>
      </c>
      <c r="C409" s="55" t="s">
        <v>13410</v>
      </c>
      <c r="D409" s="56" t="s">
        <v>13411</v>
      </c>
      <c r="E409" s="56" t="s">
        <v>11973</v>
      </c>
      <c r="F409" s="57">
        <v>43619</v>
      </c>
      <c r="G409" s="50" t="s">
        <v>13412</v>
      </c>
      <c r="H409" s="50" t="s">
        <v>5227</v>
      </c>
      <c r="I409" s="50" t="s">
        <v>4148</v>
      </c>
      <c r="J409" s="50" t="s">
        <v>13413</v>
      </c>
      <c r="K409" s="52" t="s">
        <v>3698</v>
      </c>
      <c r="L409" s="52" t="s">
        <v>24</v>
      </c>
      <c r="M409" s="52" t="s">
        <v>12010</v>
      </c>
      <c r="N409" s="50"/>
    </row>
    <row r="410" spans="1:14" ht="35.25" customHeight="1" x14ac:dyDescent="0.25">
      <c r="A410" s="50">
        <v>409</v>
      </c>
      <c r="B410" s="57">
        <v>43655</v>
      </c>
      <c r="C410" s="55" t="s">
        <v>13414</v>
      </c>
      <c r="D410" s="56" t="s">
        <v>13415</v>
      </c>
      <c r="E410" s="56" t="s">
        <v>11973</v>
      </c>
      <c r="F410" s="57">
        <v>43619</v>
      </c>
      <c r="G410" s="50" t="s">
        <v>13416</v>
      </c>
      <c r="H410" s="50" t="s">
        <v>191</v>
      </c>
      <c r="I410" s="50" t="s">
        <v>5442</v>
      </c>
      <c r="J410" s="50" t="s">
        <v>13417</v>
      </c>
      <c r="K410" s="52" t="s">
        <v>23</v>
      </c>
      <c r="L410" s="52" t="s">
        <v>24</v>
      </c>
      <c r="M410" s="52" t="s">
        <v>12005</v>
      </c>
      <c r="N410" s="50"/>
    </row>
    <row r="411" spans="1:14" ht="35.25" customHeight="1" x14ac:dyDescent="0.25">
      <c r="A411" s="50">
        <v>410</v>
      </c>
      <c r="B411" s="57">
        <v>43606</v>
      </c>
      <c r="C411" s="55" t="s">
        <v>13418</v>
      </c>
      <c r="D411" s="56" t="s">
        <v>13419</v>
      </c>
      <c r="E411" s="56" t="s">
        <v>11973</v>
      </c>
      <c r="F411" s="57">
        <v>43619</v>
      </c>
      <c r="G411" s="50" t="s">
        <v>13420</v>
      </c>
      <c r="H411" s="50" t="s">
        <v>5227</v>
      </c>
      <c r="I411" s="50" t="s">
        <v>78</v>
      </c>
      <c r="J411" s="50" t="s">
        <v>13421</v>
      </c>
      <c r="K411" s="52" t="s">
        <v>3698</v>
      </c>
      <c r="L411" s="52" t="s">
        <v>24</v>
      </c>
      <c r="M411" s="52" t="s">
        <v>12010</v>
      </c>
      <c r="N411" s="50"/>
    </row>
    <row r="412" spans="1:14" ht="35.25" customHeight="1" x14ac:dyDescent="0.25">
      <c r="A412" s="50">
        <v>411</v>
      </c>
      <c r="B412" s="57">
        <v>43619</v>
      </c>
      <c r="C412" s="55" t="s">
        <v>13422</v>
      </c>
      <c r="D412" s="56" t="s">
        <v>13423</v>
      </c>
      <c r="E412" s="56" t="s">
        <v>11973</v>
      </c>
      <c r="F412" s="57">
        <v>43619</v>
      </c>
      <c r="G412" s="50" t="s">
        <v>353</v>
      </c>
      <c r="H412" s="50" t="s">
        <v>5227</v>
      </c>
      <c r="I412" s="50" t="s">
        <v>78</v>
      </c>
      <c r="J412" s="50" t="s">
        <v>13424</v>
      </c>
      <c r="K412" s="52" t="s">
        <v>3698</v>
      </c>
      <c r="L412" s="52" t="s">
        <v>24</v>
      </c>
      <c r="M412" s="52" t="s">
        <v>12005</v>
      </c>
      <c r="N412" s="50"/>
    </row>
    <row r="413" spans="1:14" ht="35.25" customHeight="1" x14ac:dyDescent="0.25">
      <c r="A413" s="50">
        <v>412</v>
      </c>
      <c r="B413" s="57">
        <v>43620</v>
      </c>
      <c r="C413" s="55" t="s">
        <v>13425</v>
      </c>
      <c r="D413" s="56" t="s">
        <v>13426</v>
      </c>
      <c r="E413" s="56" t="s">
        <v>11973</v>
      </c>
      <c r="F413" s="57">
        <v>43619</v>
      </c>
      <c r="G413" s="50" t="s">
        <v>13427</v>
      </c>
      <c r="H413" s="50" t="s">
        <v>5227</v>
      </c>
      <c r="I413" s="50" t="s">
        <v>4148</v>
      </c>
      <c r="J413" s="50" t="s">
        <v>13428</v>
      </c>
      <c r="K413" s="52" t="s">
        <v>3698</v>
      </c>
      <c r="L413" s="52" t="s">
        <v>24</v>
      </c>
      <c r="M413" s="52" t="s">
        <v>12005</v>
      </c>
      <c r="N413" s="50"/>
    </row>
    <row r="414" spans="1:14" ht="35.25" customHeight="1" x14ac:dyDescent="0.25">
      <c r="A414" s="50">
        <v>413</v>
      </c>
      <c r="B414" s="57">
        <v>43608</v>
      </c>
      <c r="C414" s="55" t="s">
        <v>13429</v>
      </c>
      <c r="D414" s="56" t="s">
        <v>13430</v>
      </c>
      <c r="E414" s="56" t="s">
        <v>11973</v>
      </c>
      <c r="F414" s="57">
        <v>43620</v>
      </c>
      <c r="G414" s="50" t="s">
        <v>13431</v>
      </c>
      <c r="H414" s="50" t="s">
        <v>12257</v>
      </c>
      <c r="I414" s="50" t="s">
        <v>12771</v>
      </c>
      <c r="J414" s="50" t="s">
        <v>13432</v>
      </c>
      <c r="K414" s="52" t="s">
        <v>3698</v>
      </c>
      <c r="L414" s="52" t="s">
        <v>24</v>
      </c>
      <c r="M414" s="52" t="s">
        <v>12010</v>
      </c>
      <c r="N414" s="50"/>
    </row>
    <row r="415" spans="1:14" ht="35.25" customHeight="1" x14ac:dyDescent="0.25">
      <c r="A415" s="50">
        <v>414</v>
      </c>
      <c r="B415" s="57">
        <v>43620</v>
      </c>
      <c r="C415" s="55" t="s">
        <v>13433</v>
      </c>
      <c r="D415" s="56" t="s">
        <v>13434</v>
      </c>
      <c r="E415" s="56" t="s">
        <v>11973</v>
      </c>
      <c r="F415" s="57">
        <v>43620</v>
      </c>
      <c r="G415" s="50" t="s">
        <v>13427</v>
      </c>
      <c r="H415" s="50" t="s">
        <v>5227</v>
      </c>
      <c r="I415" s="50" t="s">
        <v>4148</v>
      </c>
      <c r="J415" s="50" t="s">
        <v>13435</v>
      </c>
      <c r="K415" s="52" t="s">
        <v>3698</v>
      </c>
      <c r="L415" s="52" t="s">
        <v>24</v>
      </c>
      <c r="M415" s="52" t="s">
        <v>12005</v>
      </c>
      <c r="N415" s="50"/>
    </row>
    <row r="416" spans="1:14" ht="35.25" customHeight="1" x14ac:dyDescent="0.25">
      <c r="A416" s="50">
        <v>415</v>
      </c>
      <c r="B416" s="57">
        <v>43620</v>
      </c>
      <c r="C416" s="55" t="s">
        <v>13436</v>
      </c>
      <c r="D416" s="56" t="s">
        <v>13437</v>
      </c>
      <c r="E416" s="56" t="s">
        <v>11973</v>
      </c>
      <c r="F416" s="57">
        <v>43620</v>
      </c>
      <c r="G416" s="50" t="s">
        <v>13427</v>
      </c>
      <c r="H416" s="50" t="s">
        <v>5227</v>
      </c>
      <c r="I416" s="50" t="s">
        <v>4148</v>
      </c>
      <c r="J416" s="50" t="s">
        <v>13438</v>
      </c>
      <c r="K416" s="52" t="s">
        <v>3698</v>
      </c>
      <c r="L416" s="52" t="s">
        <v>24</v>
      </c>
      <c r="M416" s="52" t="s">
        <v>12005</v>
      </c>
      <c r="N416" s="50"/>
    </row>
    <row r="417" spans="1:14" ht="35.25" customHeight="1" x14ac:dyDescent="0.25">
      <c r="A417" s="50">
        <v>416</v>
      </c>
      <c r="B417" s="57">
        <v>43608</v>
      </c>
      <c r="C417" s="55" t="s">
        <v>13439</v>
      </c>
      <c r="D417" s="56" t="s">
        <v>13440</v>
      </c>
      <c r="E417" s="56" t="s">
        <v>11973</v>
      </c>
      <c r="F417" s="57">
        <v>43621</v>
      </c>
      <c r="G417" s="50" t="s">
        <v>13441</v>
      </c>
      <c r="H417" s="50" t="s">
        <v>5227</v>
      </c>
      <c r="I417" s="50" t="s">
        <v>4148</v>
      </c>
      <c r="J417" s="50" t="s">
        <v>13442</v>
      </c>
      <c r="K417" s="52" t="s">
        <v>3698</v>
      </c>
      <c r="L417" s="52" t="s">
        <v>24</v>
      </c>
      <c r="M417" s="52" t="s">
        <v>12010</v>
      </c>
      <c r="N417" s="50"/>
    </row>
    <row r="418" spans="1:14" ht="35.25" customHeight="1" x14ac:dyDescent="0.25">
      <c r="A418" s="50">
        <v>417</v>
      </c>
      <c r="B418" s="57">
        <v>43621</v>
      </c>
      <c r="C418" s="55" t="s">
        <v>13443</v>
      </c>
      <c r="D418" s="56" t="s">
        <v>13444</v>
      </c>
      <c r="E418" s="56" t="s">
        <v>11973</v>
      </c>
      <c r="F418" s="57">
        <v>43621</v>
      </c>
      <c r="G418" s="50" t="s">
        <v>13445</v>
      </c>
      <c r="H418" s="50" t="s">
        <v>5227</v>
      </c>
      <c r="I418" s="50" t="s">
        <v>4148</v>
      </c>
      <c r="J418" s="50" t="s">
        <v>13446</v>
      </c>
      <c r="K418" s="52" t="s">
        <v>3698</v>
      </c>
      <c r="L418" s="52" t="s">
        <v>24</v>
      </c>
      <c r="M418" s="52" t="s">
        <v>12005</v>
      </c>
      <c r="N418" s="50"/>
    </row>
    <row r="419" spans="1:14" ht="35.25" customHeight="1" x14ac:dyDescent="0.25">
      <c r="A419" s="50">
        <v>418</v>
      </c>
      <c r="B419" s="57">
        <v>43622</v>
      </c>
      <c r="C419" s="55" t="s">
        <v>13447</v>
      </c>
      <c r="D419" s="56" t="s">
        <v>13448</v>
      </c>
      <c r="E419" s="56" t="s">
        <v>11973</v>
      </c>
      <c r="F419" s="57">
        <v>43622</v>
      </c>
      <c r="G419" s="50" t="s">
        <v>13449</v>
      </c>
      <c r="H419" s="50" t="s">
        <v>13450</v>
      </c>
      <c r="I419" s="50" t="s">
        <v>13451</v>
      </c>
      <c r="J419" s="50" t="s">
        <v>13452</v>
      </c>
      <c r="K419" s="52" t="s">
        <v>23</v>
      </c>
      <c r="L419" s="52" t="s">
        <v>52</v>
      </c>
      <c r="M419" s="52" t="s">
        <v>12005</v>
      </c>
      <c r="N419" s="50"/>
    </row>
    <row r="420" spans="1:14" ht="35.25" customHeight="1" x14ac:dyDescent="0.25">
      <c r="A420" s="50">
        <v>419</v>
      </c>
      <c r="B420" s="57">
        <v>43627</v>
      </c>
      <c r="C420" s="55" t="s">
        <v>13453</v>
      </c>
      <c r="D420" s="56" t="s">
        <v>13454</v>
      </c>
      <c r="E420" s="56" t="s">
        <v>11973</v>
      </c>
      <c r="F420" s="57">
        <v>43623</v>
      </c>
      <c r="G420" s="50" t="s">
        <v>8005</v>
      </c>
      <c r="H420" s="50" t="s">
        <v>12173</v>
      </c>
      <c r="I420" s="50" t="s">
        <v>86</v>
      </c>
      <c r="J420" s="50" t="s">
        <v>13455</v>
      </c>
      <c r="K420" s="52" t="s">
        <v>36</v>
      </c>
      <c r="L420" s="52" t="s">
        <v>24</v>
      </c>
      <c r="M420" s="52" t="s">
        <v>12005</v>
      </c>
      <c r="N420" s="50"/>
    </row>
    <row r="421" spans="1:14" ht="35.25" customHeight="1" x14ac:dyDescent="0.25">
      <c r="A421" s="50">
        <v>420</v>
      </c>
      <c r="B421" s="57">
        <v>43602</v>
      </c>
      <c r="C421" s="55" t="s">
        <v>13456</v>
      </c>
      <c r="D421" s="56" t="s">
        <v>13457</v>
      </c>
      <c r="E421" s="56" t="s">
        <v>11973</v>
      </c>
      <c r="F421" s="57">
        <v>43623</v>
      </c>
      <c r="G421" s="50" t="s">
        <v>13458</v>
      </c>
      <c r="H421" s="50" t="s">
        <v>191</v>
      </c>
      <c r="I421" s="50" t="s">
        <v>5442</v>
      </c>
      <c r="J421" s="50" t="s">
        <v>13459</v>
      </c>
      <c r="K421" s="52" t="s">
        <v>23</v>
      </c>
      <c r="L421" s="52" t="s">
        <v>24</v>
      </c>
      <c r="M421" s="52" t="s">
        <v>12010</v>
      </c>
      <c r="N421" s="50"/>
    </row>
    <row r="422" spans="1:14" ht="35.25" customHeight="1" x14ac:dyDescent="0.25">
      <c r="A422" s="50">
        <v>421</v>
      </c>
      <c r="B422" s="57">
        <v>43622</v>
      </c>
      <c r="C422" s="55" t="s">
        <v>13460</v>
      </c>
      <c r="D422" s="56" t="s">
        <v>13461</v>
      </c>
      <c r="E422" s="56" t="s">
        <v>11973</v>
      </c>
      <c r="F422" s="57">
        <v>43623</v>
      </c>
      <c r="G422" s="50" t="s">
        <v>13462</v>
      </c>
      <c r="H422" s="50" t="s">
        <v>5536</v>
      </c>
      <c r="I422" s="50" t="s">
        <v>4312</v>
      </c>
      <c r="J422" s="50" t="s">
        <v>13463</v>
      </c>
      <c r="K422" s="52" t="s">
        <v>23</v>
      </c>
      <c r="L422" s="52" t="s">
        <v>24</v>
      </c>
      <c r="M422" s="52" t="s">
        <v>12010</v>
      </c>
      <c r="N422" s="50"/>
    </row>
    <row r="423" spans="1:14" ht="35.25" customHeight="1" x14ac:dyDescent="0.25">
      <c r="A423" s="50">
        <v>422</v>
      </c>
      <c r="B423" s="57">
        <v>43627</v>
      </c>
      <c r="C423" s="55" t="s">
        <v>13464</v>
      </c>
      <c r="D423" s="56" t="s">
        <v>13465</v>
      </c>
      <c r="E423" s="56" t="s">
        <v>11973</v>
      </c>
      <c r="F423" s="57">
        <v>43627</v>
      </c>
      <c r="G423" s="50" t="s">
        <v>4069</v>
      </c>
      <c r="H423" s="50" t="s">
        <v>191</v>
      </c>
      <c r="I423" s="50" t="s">
        <v>5442</v>
      </c>
      <c r="J423" s="50" t="s">
        <v>13466</v>
      </c>
      <c r="K423" s="52" t="s">
        <v>23</v>
      </c>
      <c r="L423" s="52" t="s">
        <v>24</v>
      </c>
      <c r="M423" s="52" t="s">
        <v>12005</v>
      </c>
      <c r="N423" s="50"/>
    </row>
    <row r="424" spans="1:14" ht="35.25" customHeight="1" x14ac:dyDescent="0.25">
      <c r="A424" s="50">
        <v>423</v>
      </c>
      <c r="B424" s="57">
        <v>43691</v>
      </c>
      <c r="C424" s="55" t="s">
        <v>13467</v>
      </c>
      <c r="D424" s="56" t="s">
        <v>13468</v>
      </c>
      <c r="E424" s="56" t="s">
        <v>11973</v>
      </c>
      <c r="F424" s="57">
        <v>43627</v>
      </c>
      <c r="G424" s="50" t="s">
        <v>13469</v>
      </c>
      <c r="H424" s="50" t="s">
        <v>191</v>
      </c>
      <c r="I424" s="50" t="s">
        <v>5442</v>
      </c>
      <c r="J424" s="50" t="s">
        <v>13470</v>
      </c>
      <c r="K424" s="52" t="s">
        <v>23</v>
      </c>
      <c r="L424" s="52" t="s">
        <v>24</v>
      </c>
      <c r="M424" s="52" t="s">
        <v>12005</v>
      </c>
      <c r="N424" s="50"/>
    </row>
    <row r="425" spans="1:14" ht="35.25" customHeight="1" x14ac:dyDescent="0.25">
      <c r="A425" s="50">
        <v>424</v>
      </c>
      <c r="B425" s="57">
        <v>43602</v>
      </c>
      <c r="C425" s="55" t="s">
        <v>13471</v>
      </c>
      <c r="D425" s="56" t="s">
        <v>13472</v>
      </c>
      <c r="E425" s="56" t="s">
        <v>11973</v>
      </c>
      <c r="F425" s="57">
        <v>43629</v>
      </c>
      <c r="G425" s="50" t="s">
        <v>13473</v>
      </c>
      <c r="H425" s="50" t="s">
        <v>5227</v>
      </c>
      <c r="I425" s="50" t="s">
        <v>78</v>
      </c>
      <c r="J425" s="50" t="s">
        <v>13474</v>
      </c>
      <c r="K425" s="52" t="s">
        <v>36</v>
      </c>
      <c r="L425" s="52" t="s">
        <v>24</v>
      </c>
      <c r="M425" s="52" t="s">
        <v>12010</v>
      </c>
      <c r="N425" s="50"/>
    </row>
    <row r="426" spans="1:14" ht="35.25" customHeight="1" x14ac:dyDescent="0.25">
      <c r="A426" s="50">
        <v>425</v>
      </c>
      <c r="B426" s="57">
        <v>43629</v>
      </c>
      <c r="C426" s="55" t="s">
        <v>13475</v>
      </c>
      <c r="D426" s="56" t="s">
        <v>13476</v>
      </c>
      <c r="E426" s="56" t="s">
        <v>11973</v>
      </c>
      <c r="F426" s="57">
        <v>43629</v>
      </c>
      <c r="G426" s="50" t="s">
        <v>13477</v>
      </c>
      <c r="H426" s="50" t="s">
        <v>5546</v>
      </c>
      <c r="I426" s="50" t="s">
        <v>12955</v>
      </c>
      <c r="J426" s="50" t="s">
        <v>13478</v>
      </c>
      <c r="K426" s="52" t="s">
        <v>23</v>
      </c>
      <c r="L426" s="52" t="s">
        <v>52</v>
      </c>
      <c r="M426" s="52" t="s">
        <v>12005</v>
      </c>
      <c r="N426" s="50"/>
    </row>
    <row r="427" spans="1:14" ht="35.25" customHeight="1" x14ac:dyDescent="0.25">
      <c r="A427" s="50">
        <v>426</v>
      </c>
      <c r="B427" s="57">
        <v>43565</v>
      </c>
      <c r="C427" s="55" t="s">
        <v>13479</v>
      </c>
      <c r="D427" s="56" t="s">
        <v>13480</v>
      </c>
      <c r="E427" s="56" t="s">
        <v>11973</v>
      </c>
      <c r="F427" s="57">
        <v>43630</v>
      </c>
      <c r="G427" s="50" t="s">
        <v>13481</v>
      </c>
      <c r="H427" s="50" t="s">
        <v>5227</v>
      </c>
      <c r="I427" s="50" t="s">
        <v>78</v>
      </c>
      <c r="J427" s="50" t="s">
        <v>13482</v>
      </c>
      <c r="K427" s="52" t="s">
        <v>23</v>
      </c>
      <c r="L427" s="52" t="s">
        <v>24</v>
      </c>
      <c r="M427" s="52" t="s">
        <v>12010</v>
      </c>
      <c r="N427" s="50"/>
    </row>
    <row r="428" spans="1:14" ht="35.25" customHeight="1" x14ac:dyDescent="0.25">
      <c r="A428" s="50">
        <v>427</v>
      </c>
      <c r="B428" s="57">
        <v>43634</v>
      </c>
      <c r="C428" s="55" t="s">
        <v>13483</v>
      </c>
      <c r="D428" s="56" t="s">
        <v>13484</v>
      </c>
      <c r="E428" s="56" t="s">
        <v>11973</v>
      </c>
      <c r="F428" s="57">
        <v>43630</v>
      </c>
      <c r="G428" s="50" t="s">
        <v>13481</v>
      </c>
      <c r="H428" s="50" t="s">
        <v>5546</v>
      </c>
      <c r="I428" s="50" t="s">
        <v>12775</v>
      </c>
      <c r="J428" s="50" t="s">
        <v>13485</v>
      </c>
      <c r="K428" s="52" t="s">
        <v>36</v>
      </c>
      <c r="L428" s="52" t="s">
        <v>52</v>
      </c>
      <c r="M428" s="52" t="s">
        <v>12005</v>
      </c>
      <c r="N428" s="50"/>
    </row>
    <row r="429" spans="1:14" ht="35.25" customHeight="1" x14ac:dyDescent="0.25">
      <c r="A429" s="50">
        <v>428</v>
      </c>
      <c r="B429" s="57">
        <v>43628</v>
      </c>
      <c r="C429" s="55" t="s">
        <v>13486</v>
      </c>
      <c r="D429" s="56" t="s">
        <v>13487</v>
      </c>
      <c r="E429" s="56" t="s">
        <v>11973</v>
      </c>
      <c r="F429" s="57">
        <v>43633</v>
      </c>
      <c r="G429" s="50" t="s">
        <v>1018</v>
      </c>
      <c r="H429" s="50" t="s">
        <v>5227</v>
      </c>
      <c r="I429" s="50" t="s">
        <v>78</v>
      </c>
      <c r="J429" s="50" t="s">
        <v>13488</v>
      </c>
      <c r="K429" s="52" t="s">
        <v>36</v>
      </c>
      <c r="L429" s="52" t="s">
        <v>24</v>
      </c>
      <c r="M429" s="52" t="s">
        <v>12010</v>
      </c>
      <c r="N429" s="50"/>
    </row>
    <row r="430" spans="1:14" ht="35.25" customHeight="1" x14ac:dyDescent="0.25">
      <c r="A430" s="50">
        <v>429</v>
      </c>
      <c r="B430" s="57">
        <v>43633</v>
      </c>
      <c r="C430" s="55" t="s">
        <v>13489</v>
      </c>
      <c r="D430" s="56" t="s">
        <v>13490</v>
      </c>
      <c r="E430" s="56" t="s">
        <v>11973</v>
      </c>
      <c r="F430" s="57">
        <v>43633</v>
      </c>
      <c r="G430" s="50" t="s">
        <v>13491</v>
      </c>
      <c r="H430" s="50" t="s">
        <v>191</v>
      </c>
      <c r="I430" s="50" t="s">
        <v>5442</v>
      </c>
      <c r="J430" s="50" t="s">
        <v>13492</v>
      </c>
      <c r="K430" s="52" t="s">
        <v>23</v>
      </c>
      <c r="L430" s="52" t="s">
        <v>24</v>
      </c>
      <c r="M430" s="52" t="s">
        <v>12005</v>
      </c>
      <c r="N430" s="50"/>
    </row>
    <row r="431" spans="1:14" ht="35.25" customHeight="1" x14ac:dyDescent="0.25">
      <c r="A431" s="50">
        <v>430</v>
      </c>
      <c r="B431" s="58" t="s">
        <v>20</v>
      </c>
      <c r="C431" s="55" t="s">
        <v>13493</v>
      </c>
      <c r="D431" s="56" t="s">
        <v>13494</v>
      </c>
      <c r="E431" s="56" t="s">
        <v>11973</v>
      </c>
      <c r="F431" s="57">
        <v>43633</v>
      </c>
      <c r="G431" s="50" t="s">
        <v>687</v>
      </c>
      <c r="H431" s="50" t="s">
        <v>179</v>
      </c>
      <c r="I431" s="50" t="s">
        <v>13495</v>
      </c>
      <c r="J431" s="50" t="s">
        <v>13496</v>
      </c>
      <c r="K431" s="52" t="s">
        <v>23</v>
      </c>
      <c r="L431" s="52" t="s">
        <v>24</v>
      </c>
      <c r="M431" s="52" t="s">
        <v>11988</v>
      </c>
      <c r="N431" s="50"/>
    </row>
    <row r="432" spans="1:14" ht="35.25" customHeight="1" x14ac:dyDescent="0.25">
      <c r="A432" s="50">
        <v>431</v>
      </c>
      <c r="B432" s="57">
        <v>43634</v>
      </c>
      <c r="C432" s="55" t="s">
        <v>13497</v>
      </c>
      <c r="D432" s="56" t="s">
        <v>13498</v>
      </c>
      <c r="E432" s="56" t="s">
        <v>11973</v>
      </c>
      <c r="F432" s="57">
        <v>43634</v>
      </c>
      <c r="G432" s="50" t="s">
        <v>13499</v>
      </c>
      <c r="H432" s="50" t="s">
        <v>13450</v>
      </c>
      <c r="I432" s="50" t="s">
        <v>13451</v>
      </c>
      <c r="J432" s="50" t="s">
        <v>13500</v>
      </c>
      <c r="K432" s="52" t="s">
        <v>36</v>
      </c>
      <c r="L432" s="52" t="s">
        <v>52</v>
      </c>
      <c r="M432" s="52" t="s">
        <v>12005</v>
      </c>
      <c r="N432" s="50"/>
    </row>
    <row r="433" spans="1:14" ht="35.25" customHeight="1" x14ac:dyDescent="0.25">
      <c r="A433" s="50">
        <v>432</v>
      </c>
      <c r="B433" s="57">
        <v>43634</v>
      </c>
      <c r="C433" s="55" t="s">
        <v>13501</v>
      </c>
      <c r="D433" s="56" t="s">
        <v>13502</v>
      </c>
      <c r="E433" s="56" t="s">
        <v>11973</v>
      </c>
      <c r="F433" s="57">
        <v>43634</v>
      </c>
      <c r="G433" s="50" t="s">
        <v>13499</v>
      </c>
      <c r="H433" s="50" t="s">
        <v>13450</v>
      </c>
      <c r="I433" s="50" t="s">
        <v>13451</v>
      </c>
      <c r="J433" s="50" t="s">
        <v>13503</v>
      </c>
      <c r="K433" s="52" t="s">
        <v>23</v>
      </c>
      <c r="L433" s="52" t="s">
        <v>52</v>
      </c>
      <c r="M433" s="52" t="s">
        <v>12005</v>
      </c>
      <c r="N433" s="50"/>
    </row>
    <row r="434" spans="1:14" ht="35.25" customHeight="1" x14ac:dyDescent="0.25">
      <c r="A434" s="50">
        <v>433</v>
      </c>
      <c r="B434" s="57">
        <v>43634</v>
      </c>
      <c r="C434" s="55" t="s">
        <v>13504</v>
      </c>
      <c r="D434" s="56" t="s">
        <v>13505</v>
      </c>
      <c r="E434" s="56" t="s">
        <v>11973</v>
      </c>
      <c r="F434" s="57">
        <v>43634</v>
      </c>
      <c r="G434" s="50" t="s">
        <v>13499</v>
      </c>
      <c r="H434" s="50" t="s">
        <v>13450</v>
      </c>
      <c r="I434" s="50" t="s">
        <v>13451</v>
      </c>
      <c r="J434" s="50" t="s">
        <v>13506</v>
      </c>
      <c r="K434" s="52" t="s">
        <v>23</v>
      </c>
      <c r="L434" s="52" t="s">
        <v>52</v>
      </c>
      <c r="M434" s="52" t="s">
        <v>12005</v>
      </c>
      <c r="N434" s="50"/>
    </row>
    <row r="435" spans="1:14" ht="35.25" customHeight="1" x14ac:dyDescent="0.25">
      <c r="A435" s="50">
        <v>434</v>
      </c>
      <c r="B435" s="57">
        <v>43634</v>
      </c>
      <c r="C435" s="55" t="s">
        <v>13507</v>
      </c>
      <c r="D435" s="56" t="s">
        <v>13508</v>
      </c>
      <c r="E435" s="56" t="s">
        <v>11973</v>
      </c>
      <c r="F435" s="57">
        <v>43634</v>
      </c>
      <c r="G435" s="50" t="s">
        <v>13427</v>
      </c>
      <c r="H435" s="50" t="s">
        <v>5227</v>
      </c>
      <c r="I435" s="50" t="s">
        <v>4148</v>
      </c>
      <c r="J435" s="50" t="s">
        <v>13509</v>
      </c>
      <c r="K435" s="52" t="s">
        <v>36</v>
      </c>
      <c r="L435" s="52" t="s">
        <v>24</v>
      </c>
      <c r="M435" s="52" t="s">
        <v>12005</v>
      </c>
      <c r="N435" s="50"/>
    </row>
    <row r="436" spans="1:14" ht="35.25" customHeight="1" x14ac:dyDescent="0.25">
      <c r="A436" s="50">
        <v>435</v>
      </c>
      <c r="B436" s="57">
        <v>43634</v>
      </c>
      <c r="C436" s="55" t="s">
        <v>13510</v>
      </c>
      <c r="D436" s="56" t="s">
        <v>13511</v>
      </c>
      <c r="E436" s="56" t="s">
        <v>11973</v>
      </c>
      <c r="F436" s="57">
        <v>43634</v>
      </c>
      <c r="G436" s="50" t="s">
        <v>13512</v>
      </c>
      <c r="H436" s="50" t="s">
        <v>191</v>
      </c>
      <c r="I436" s="50" t="s">
        <v>5442</v>
      </c>
      <c r="J436" s="50" t="s">
        <v>13513</v>
      </c>
      <c r="K436" s="52" t="s">
        <v>23</v>
      </c>
      <c r="L436" s="52" t="s">
        <v>24</v>
      </c>
      <c r="M436" s="52" t="s">
        <v>12005</v>
      </c>
      <c r="N436" s="50"/>
    </row>
    <row r="437" spans="1:14" ht="35.25" customHeight="1" x14ac:dyDescent="0.25">
      <c r="A437" s="50">
        <v>436</v>
      </c>
      <c r="B437" s="57">
        <v>43634</v>
      </c>
      <c r="C437" s="55" t="s">
        <v>13514</v>
      </c>
      <c r="D437" s="56" t="s">
        <v>13515</v>
      </c>
      <c r="E437" s="56" t="s">
        <v>11973</v>
      </c>
      <c r="F437" s="57">
        <v>43634</v>
      </c>
      <c r="G437" s="50" t="s">
        <v>13516</v>
      </c>
      <c r="H437" s="50" t="s">
        <v>5927</v>
      </c>
      <c r="I437" s="50" t="s">
        <v>12649</v>
      </c>
      <c r="J437" s="50" t="s">
        <v>13517</v>
      </c>
      <c r="K437" s="52" t="s">
        <v>3698</v>
      </c>
      <c r="L437" s="52" t="s">
        <v>24</v>
      </c>
      <c r="M437" s="52" t="s">
        <v>12005</v>
      </c>
      <c r="N437" s="50"/>
    </row>
    <row r="438" spans="1:14" ht="35.25" customHeight="1" x14ac:dyDescent="0.25">
      <c r="A438" s="50">
        <v>437</v>
      </c>
      <c r="B438" s="57">
        <v>43636</v>
      </c>
      <c r="C438" s="55" t="s">
        <v>13518</v>
      </c>
      <c r="D438" s="56" t="s">
        <v>13519</v>
      </c>
      <c r="E438" s="56" t="s">
        <v>11973</v>
      </c>
      <c r="F438" s="57">
        <v>43636</v>
      </c>
      <c r="G438" s="50" t="s">
        <v>11239</v>
      </c>
      <c r="H438" s="50" t="s">
        <v>12232</v>
      </c>
      <c r="I438" s="50" t="s">
        <v>12233</v>
      </c>
      <c r="J438" s="50" t="s">
        <v>13520</v>
      </c>
      <c r="K438" s="52" t="s">
        <v>36</v>
      </c>
      <c r="L438" s="52" t="s">
        <v>24</v>
      </c>
      <c r="M438" s="52" t="s">
        <v>12005</v>
      </c>
      <c r="N438" s="50"/>
    </row>
    <row r="439" spans="1:14" ht="35.25" customHeight="1" x14ac:dyDescent="0.25">
      <c r="A439" s="50">
        <v>438</v>
      </c>
      <c r="B439" s="57">
        <v>43637</v>
      </c>
      <c r="C439" s="55" t="s">
        <v>13521</v>
      </c>
      <c r="D439" s="56" t="s">
        <v>13522</v>
      </c>
      <c r="E439" s="56" t="s">
        <v>11973</v>
      </c>
      <c r="F439" s="57">
        <v>43637</v>
      </c>
      <c r="G439" s="50" t="s">
        <v>7135</v>
      </c>
      <c r="H439" s="50" t="s">
        <v>12173</v>
      </c>
      <c r="I439" s="50" t="s">
        <v>86</v>
      </c>
      <c r="J439" s="50" t="s">
        <v>13523</v>
      </c>
      <c r="K439" s="52" t="s">
        <v>36</v>
      </c>
      <c r="L439" s="52" t="s">
        <v>24</v>
      </c>
      <c r="M439" s="52" t="s">
        <v>12005</v>
      </c>
      <c r="N439" s="50"/>
    </row>
    <row r="440" spans="1:14" ht="35.25" customHeight="1" x14ac:dyDescent="0.25">
      <c r="A440" s="50">
        <v>439</v>
      </c>
      <c r="B440" s="58" t="s">
        <v>20</v>
      </c>
      <c r="C440" s="55" t="s">
        <v>13524</v>
      </c>
      <c r="D440" s="56" t="s">
        <v>13525</v>
      </c>
      <c r="E440" s="56" t="s">
        <v>11973</v>
      </c>
      <c r="F440" s="57">
        <v>43637</v>
      </c>
      <c r="G440" s="50" t="s">
        <v>13526</v>
      </c>
      <c r="H440" s="50" t="s">
        <v>12031</v>
      </c>
      <c r="I440" s="50" t="s">
        <v>9297</v>
      </c>
      <c r="J440" s="50" t="s">
        <v>13527</v>
      </c>
      <c r="K440" s="52" t="s">
        <v>23</v>
      </c>
      <c r="L440" s="52" t="s">
        <v>24</v>
      </c>
      <c r="M440" s="52" t="s">
        <v>11988</v>
      </c>
      <c r="N440" s="50"/>
    </row>
    <row r="441" spans="1:14" ht="35.25" customHeight="1" x14ac:dyDescent="0.25">
      <c r="A441" s="50">
        <v>440</v>
      </c>
      <c r="B441" s="58" t="s">
        <v>20</v>
      </c>
      <c r="C441" s="55" t="s">
        <v>13528</v>
      </c>
      <c r="D441" s="56" t="s">
        <v>13529</v>
      </c>
      <c r="E441" s="56" t="s">
        <v>11973</v>
      </c>
      <c r="F441" s="57">
        <v>43637</v>
      </c>
      <c r="G441" s="50" t="s">
        <v>13530</v>
      </c>
      <c r="H441" s="50" t="s">
        <v>12031</v>
      </c>
      <c r="I441" s="50" t="s">
        <v>9297</v>
      </c>
      <c r="J441" s="50" t="s">
        <v>13531</v>
      </c>
      <c r="K441" s="52" t="s">
        <v>23</v>
      </c>
      <c r="L441" s="52" t="s">
        <v>24</v>
      </c>
      <c r="M441" s="52" t="s">
        <v>11988</v>
      </c>
      <c r="N441" s="50"/>
    </row>
    <row r="442" spans="1:14" ht="35.25" customHeight="1" x14ac:dyDescent="0.25">
      <c r="A442" s="50">
        <v>441</v>
      </c>
      <c r="B442" s="58" t="s">
        <v>20</v>
      </c>
      <c r="C442" s="55" t="s">
        <v>13532</v>
      </c>
      <c r="D442" s="56" t="s">
        <v>13533</v>
      </c>
      <c r="E442" s="56" t="s">
        <v>11973</v>
      </c>
      <c r="F442" s="57">
        <v>43637</v>
      </c>
      <c r="G442" s="50" t="s">
        <v>13534</v>
      </c>
      <c r="H442" s="50" t="s">
        <v>12031</v>
      </c>
      <c r="I442" s="50" t="s">
        <v>9297</v>
      </c>
      <c r="J442" s="50" t="s">
        <v>13535</v>
      </c>
      <c r="K442" s="52" t="s">
        <v>23</v>
      </c>
      <c r="L442" s="52" t="s">
        <v>24</v>
      </c>
      <c r="M442" s="52" t="s">
        <v>11988</v>
      </c>
      <c r="N442" s="50"/>
    </row>
    <row r="443" spans="1:14" ht="35.25" customHeight="1" x14ac:dyDescent="0.25">
      <c r="A443" s="50">
        <v>442</v>
      </c>
      <c r="B443" s="58" t="s">
        <v>20</v>
      </c>
      <c r="C443" s="55" t="s">
        <v>13536</v>
      </c>
      <c r="D443" s="56" t="s">
        <v>13537</v>
      </c>
      <c r="E443" s="56" t="s">
        <v>11973</v>
      </c>
      <c r="F443" s="57">
        <v>43637</v>
      </c>
      <c r="G443" s="50" t="s">
        <v>1915</v>
      </c>
      <c r="H443" s="50" t="s">
        <v>12031</v>
      </c>
      <c r="I443" s="50" t="s">
        <v>9297</v>
      </c>
      <c r="J443" s="50" t="s">
        <v>13538</v>
      </c>
      <c r="K443" s="52" t="s">
        <v>23</v>
      </c>
      <c r="L443" s="52" t="s">
        <v>24</v>
      </c>
      <c r="M443" s="52" t="s">
        <v>11988</v>
      </c>
      <c r="N443" s="50"/>
    </row>
    <row r="444" spans="1:14" ht="35.25" customHeight="1" x14ac:dyDescent="0.25">
      <c r="A444" s="50">
        <v>443</v>
      </c>
      <c r="B444" s="57">
        <v>43637</v>
      </c>
      <c r="C444" s="55" t="s">
        <v>13539</v>
      </c>
      <c r="D444" s="56" t="s">
        <v>13540</v>
      </c>
      <c r="E444" s="56" t="s">
        <v>11973</v>
      </c>
      <c r="F444" s="57">
        <v>43637</v>
      </c>
      <c r="G444" s="50" t="s">
        <v>6659</v>
      </c>
      <c r="H444" s="50" t="s">
        <v>5536</v>
      </c>
      <c r="I444" s="50" t="s">
        <v>4237</v>
      </c>
      <c r="J444" s="50" t="s">
        <v>13541</v>
      </c>
      <c r="K444" s="52" t="s">
        <v>23</v>
      </c>
      <c r="L444" s="52" t="s">
        <v>24</v>
      </c>
      <c r="M444" s="52" t="s">
        <v>12005</v>
      </c>
      <c r="N444" s="50"/>
    </row>
    <row r="445" spans="1:14" ht="35.25" customHeight="1" x14ac:dyDescent="0.25">
      <c r="A445" s="50">
        <v>444</v>
      </c>
      <c r="B445" s="58" t="s">
        <v>20</v>
      </c>
      <c r="C445" s="55" t="s">
        <v>13542</v>
      </c>
      <c r="D445" s="56" t="s">
        <v>4267</v>
      </c>
      <c r="E445" s="56" t="s">
        <v>11973</v>
      </c>
      <c r="F445" s="57">
        <v>43640</v>
      </c>
      <c r="G445" s="51" t="s">
        <v>20</v>
      </c>
      <c r="H445" s="50" t="s">
        <v>179</v>
      </c>
      <c r="I445" s="50" t="s">
        <v>12218</v>
      </c>
      <c r="J445" s="50" t="s">
        <v>13543</v>
      </c>
      <c r="K445" s="52" t="s">
        <v>3698</v>
      </c>
      <c r="L445" s="50" t="s">
        <v>12220</v>
      </c>
      <c r="M445" s="52" t="s">
        <v>11988</v>
      </c>
      <c r="N445" s="50"/>
    </row>
    <row r="446" spans="1:14" ht="35.25" customHeight="1" x14ac:dyDescent="0.25">
      <c r="A446" s="50">
        <v>445</v>
      </c>
      <c r="B446" s="57">
        <v>43640</v>
      </c>
      <c r="C446" s="55" t="s">
        <v>13544</v>
      </c>
      <c r="D446" s="56" t="s">
        <v>13545</v>
      </c>
      <c r="E446" s="56" t="s">
        <v>11973</v>
      </c>
      <c r="F446" s="57">
        <v>43640</v>
      </c>
      <c r="G446" s="50" t="s">
        <v>13546</v>
      </c>
      <c r="H446" s="50" t="s">
        <v>191</v>
      </c>
      <c r="I446" s="50" t="s">
        <v>5442</v>
      </c>
      <c r="J446" s="50" t="s">
        <v>13547</v>
      </c>
      <c r="K446" s="52" t="s">
        <v>23</v>
      </c>
      <c r="L446" s="52" t="s">
        <v>24</v>
      </c>
      <c r="M446" s="52" t="s">
        <v>12005</v>
      </c>
      <c r="N446" s="50"/>
    </row>
    <row r="447" spans="1:14" ht="35.25" customHeight="1" x14ac:dyDescent="0.25">
      <c r="A447" s="50">
        <v>446</v>
      </c>
      <c r="B447" s="57">
        <v>43637</v>
      </c>
      <c r="C447" s="55" t="s">
        <v>13548</v>
      </c>
      <c r="D447" s="56" t="s">
        <v>13549</v>
      </c>
      <c r="E447" s="56" t="s">
        <v>11973</v>
      </c>
      <c r="F447" s="57">
        <v>43640</v>
      </c>
      <c r="G447" s="50" t="s">
        <v>3251</v>
      </c>
      <c r="H447" s="50" t="s">
        <v>191</v>
      </c>
      <c r="I447" s="50" t="s">
        <v>5442</v>
      </c>
      <c r="J447" s="50" t="s">
        <v>13550</v>
      </c>
      <c r="K447" s="52" t="s">
        <v>23</v>
      </c>
      <c r="L447" s="52" t="s">
        <v>24</v>
      </c>
      <c r="M447" s="52" t="s">
        <v>12010</v>
      </c>
      <c r="N447" s="50"/>
    </row>
    <row r="448" spans="1:14" ht="35.25" customHeight="1" x14ac:dyDescent="0.25">
      <c r="A448" s="50">
        <v>447</v>
      </c>
      <c r="B448" s="57">
        <v>43637</v>
      </c>
      <c r="C448" s="55" t="s">
        <v>13551</v>
      </c>
      <c r="D448" s="56" t="s">
        <v>13552</v>
      </c>
      <c r="E448" s="56" t="s">
        <v>11973</v>
      </c>
      <c r="F448" s="57">
        <v>43640</v>
      </c>
      <c r="G448" s="50" t="s">
        <v>13553</v>
      </c>
      <c r="H448" s="50" t="s">
        <v>191</v>
      </c>
      <c r="I448" s="50" t="s">
        <v>5442</v>
      </c>
      <c r="J448" s="50" t="s">
        <v>13554</v>
      </c>
      <c r="K448" s="52" t="s">
        <v>23</v>
      </c>
      <c r="L448" s="52" t="s">
        <v>24</v>
      </c>
      <c r="M448" s="52" t="s">
        <v>12010</v>
      </c>
      <c r="N448" s="50"/>
    </row>
    <row r="449" spans="1:14" ht="35.25" customHeight="1" x14ac:dyDescent="0.25">
      <c r="A449" s="50">
        <v>448</v>
      </c>
      <c r="B449" s="57">
        <v>43640</v>
      </c>
      <c r="C449" s="55" t="s">
        <v>13555</v>
      </c>
      <c r="D449" s="56" t="s">
        <v>13556</v>
      </c>
      <c r="E449" s="56" t="s">
        <v>11973</v>
      </c>
      <c r="F449" s="57">
        <v>43641</v>
      </c>
      <c r="G449" s="50" t="s">
        <v>13557</v>
      </c>
      <c r="H449" s="50" t="s">
        <v>191</v>
      </c>
      <c r="I449" s="50" t="s">
        <v>5442</v>
      </c>
      <c r="J449" s="50" t="s">
        <v>13558</v>
      </c>
      <c r="K449" s="52" t="s">
        <v>23</v>
      </c>
      <c r="L449" s="52" t="s">
        <v>24</v>
      </c>
      <c r="M449" s="52" t="s">
        <v>12010</v>
      </c>
      <c r="N449" s="50"/>
    </row>
    <row r="450" spans="1:14" ht="35.25" customHeight="1" x14ac:dyDescent="0.25">
      <c r="A450" s="50">
        <v>449</v>
      </c>
      <c r="B450" s="58" t="s">
        <v>20</v>
      </c>
      <c r="C450" s="55" t="s">
        <v>13559</v>
      </c>
      <c r="D450" s="56" t="s">
        <v>13560</v>
      </c>
      <c r="E450" s="56" t="s">
        <v>11973</v>
      </c>
      <c r="F450" s="57">
        <v>43641</v>
      </c>
      <c r="G450" s="50" t="s">
        <v>13561</v>
      </c>
      <c r="H450" s="50" t="s">
        <v>12031</v>
      </c>
      <c r="I450" s="50" t="s">
        <v>9297</v>
      </c>
      <c r="J450" s="50" t="s">
        <v>13562</v>
      </c>
      <c r="K450" s="52" t="s">
        <v>23</v>
      </c>
      <c r="L450" s="52" t="s">
        <v>24</v>
      </c>
      <c r="M450" s="52" t="s">
        <v>11988</v>
      </c>
      <c r="N450" s="50"/>
    </row>
    <row r="451" spans="1:14" ht="35.25" customHeight="1" x14ac:dyDescent="0.25">
      <c r="A451" s="50">
        <v>450</v>
      </c>
      <c r="B451" s="58" t="s">
        <v>20</v>
      </c>
      <c r="C451" s="55" t="s">
        <v>13563</v>
      </c>
      <c r="D451" s="56" t="s">
        <v>13564</v>
      </c>
      <c r="E451" s="56" t="s">
        <v>11973</v>
      </c>
      <c r="F451" s="57">
        <v>43641</v>
      </c>
      <c r="G451" s="50" t="s">
        <v>13565</v>
      </c>
      <c r="H451" s="50" t="s">
        <v>12031</v>
      </c>
      <c r="I451" s="50" t="s">
        <v>9297</v>
      </c>
      <c r="J451" s="50" t="s">
        <v>13566</v>
      </c>
      <c r="K451" s="52" t="s">
        <v>23</v>
      </c>
      <c r="L451" s="52" t="s">
        <v>24</v>
      </c>
      <c r="M451" s="52" t="s">
        <v>11988</v>
      </c>
      <c r="N451" s="50"/>
    </row>
    <row r="452" spans="1:14" ht="35.25" customHeight="1" x14ac:dyDescent="0.25">
      <c r="A452" s="50">
        <v>451</v>
      </c>
      <c r="B452" s="58" t="s">
        <v>20</v>
      </c>
      <c r="C452" s="55" t="s">
        <v>13567</v>
      </c>
      <c r="D452" s="56" t="s">
        <v>13568</v>
      </c>
      <c r="E452" s="56" t="s">
        <v>11973</v>
      </c>
      <c r="F452" s="57">
        <v>43641</v>
      </c>
      <c r="G452" s="50" t="s">
        <v>13569</v>
      </c>
      <c r="H452" s="50" t="s">
        <v>12031</v>
      </c>
      <c r="I452" s="50" t="s">
        <v>9297</v>
      </c>
      <c r="J452" s="50" t="s">
        <v>13570</v>
      </c>
      <c r="K452" s="52" t="s">
        <v>23</v>
      </c>
      <c r="L452" s="52" t="s">
        <v>24</v>
      </c>
      <c r="M452" s="52" t="s">
        <v>11988</v>
      </c>
      <c r="N452" s="50"/>
    </row>
    <row r="453" spans="1:14" ht="35.25" customHeight="1" x14ac:dyDescent="0.25">
      <c r="A453" s="50">
        <v>452</v>
      </c>
      <c r="B453" s="58" t="s">
        <v>20</v>
      </c>
      <c r="C453" s="55" t="s">
        <v>13571</v>
      </c>
      <c r="D453" s="56" t="s">
        <v>13572</v>
      </c>
      <c r="E453" s="56" t="s">
        <v>11973</v>
      </c>
      <c r="F453" s="57">
        <v>43641</v>
      </c>
      <c r="G453" s="50" t="s">
        <v>13431</v>
      </c>
      <c r="H453" s="50" t="s">
        <v>179</v>
      </c>
      <c r="I453" s="50" t="s">
        <v>12303</v>
      </c>
      <c r="J453" s="50" t="s">
        <v>13573</v>
      </c>
      <c r="K453" s="52" t="s">
        <v>36</v>
      </c>
      <c r="L453" s="52" t="s">
        <v>52</v>
      </c>
      <c r="M453" s="52" t="s">
        <v>11988</v>
      </c>
      <c r="N453" s="50"/>
    </row>
    <row r="454" spans="1:14" ht="35.25" customHeight="1" x14ac:dyDescent="0.25">
      <c r="A454" s="50">
        <v>453</v>
      </c>
      <c r="B454" s="57">
        <v>43633</v>
      </c>
      <c r="C454" s="55" t="s">
        <v>13574</v>
      </c>
      <c r="D454" s="56" t="s">
        <v>13575</v>
      </c>
      <c r="E454" s="56" t="s">
        <v>11973</v>
      </c>
      <c r="F454" s="57">
        <v>43642</v>
      </c>
      <c r="G454" s="50" t="s">
        <v>13576</v>
      </c>
      <c r="H454" s="50" t="s">
        <v>5227</v>
      </c>
      <c r="I454" s="50" t="s">
        <v>4148</v>
      </c>
      <c r="J454" s="50" t="s">
        <v>13577</v>
      </c>
      <c r="K454" s="52" t="s">
        <v>3698</v>
      </c>
      <c r="L454" s="52" t="s">
        <v>24</v>
      </c>
      <c r="M454" s="52" t="s">
        <v>12010</v>
      </c>
      <c r="N454" s="50"/>
    </row>
    <row r="455" spans="1:14" ht="35.25" customHeight="1" x14ac:dyDescent="0.25">
      <c r="A455" s="50">
        <v>454</v>
      </c>
      <c r="B455" s="57">
        <v>43643</v>
      </c>
      <c r="C455" s="55" t="s">
        <v>13578</v>
      </c>
      <c r="D455" s="56" t="s">
        <v>13579</v>
      </c>
      <c r="E455" s="56" t="s">
        <v>11973</v>
      </c>
      <c r="F455" s="57">
        <v>43642</v>
      </c>
      <c r="G455" s="50" t="s">
        <v>12440</v>
      </c>
      <c r="H455" s="50" t="s">
        <v>191</v>
      </c>
      <c r="I455" s="50" t="s">
        <v>5442</v>
      </c>
      <c r="J455" s="50" t="s">
        <v>13580</v>
      </c>
      <c r="K455" s="52" t="s">
        <v>23</v>
      </c>
      <c r="L455" s="52" t="s">
        <v>24</v>
      </c>
      <c r="M455" s="52" t="s">
        <v>12005</v>
      </c>
      <c r="N455" s="50"/>
    </row>
    <row r="456" spans="1:14" ht="35.25" customHeight="1" x14ac:dyDescent="0.25">
      <c r="A456" s="50">
        <v>455</v>
      </c>
      <c r="B456" s="57">
        <v>43642</v>
      </c>
      <c r="C456" s="55" t="s">
        <v>13581</v>
      </c>
      <c r="D456" s="56" t="s">
        <v>13582</v>
      </c>
      <c r="E456" s="56" t="s">
        <v>11973</v>
      </c>
      <c r="F456" s="57">
        <v>43642</v>
      </c>
      <c r="G456" s="50" t="s">
        <v>13583</v>
      </c>
      <c r="H456" s="50" t="s">
        <v>191</v>
      </c>
      <c r="I456" s="50" t="s">
        <v>5442</v>
      </c>
      <c r="J456" s="50" t="s">
        <v>13584</v>
      </c>
      <c r="K456" s="52" t="s">
        <v>23</v>
      </c>
      <c r="L456" s="52" t="s">
        <v>24</v>
      </c>
      <c r="M456" s="52" t="s">
        <v>12005</v>
      </c>
      <c r="N456" s="50"/>
    </row>
    <row r="457" spans="1:14" ht="35.25" customHeight="1" x14ac:dyDescent="0.25">
      <c r="A457" s="50">
        <v>456</v>
      </c>
      <c r="B457" s="57">
        <v>43641</v>
      </c>
      <c r="C457" s="55" t="s">
        <v>13585</v>
      </c>
      <c r="D457" s="56" t="s">
        <v>13586</v>
      </c>
      <c r="E457" s="56" t="s">
        <v>11973</v>
      </c>
      <c r="F457" s="57">
        <v>43644</v>
      </c>
      <c r="G457" s="50" t="s">
        <v>2253</v>
      </c>
      <c r="H457" s="50" t="s">
        <v>12173</v>
      </c>
      <c r="I457" s="50" t="s">
        <v>86</v>
      </c>
      <c r="J457" s="50" t="s">
        <v>13587</v>
      </c>
      <c r="K457" s="52" t="s">
        <v>36</v>
      </c>
      <c r="L457" s="52" t="s">
        <v>24</v>
      </c>
      <c r="M457" s="52" t="s">
        <v>12010</v>
      </c>
      <c r="N457" s="50"/>
    </row>
    <row r="458" spans="1:14" ht="35.25" customHeight="1" x14ac:dyDescent="0.25">
      <c r="A458" s="50">
        <v>457</v>
      </c>
      <c r="B458" s="57">
        <v>43633</v>
      </c>
      <c r="C458" s="55" t="s">
        <v>13588</v>
      </c>
      <c r="D458" s="56" t="s">
        <v>13589</v>
      </c>
      <c r="E458" s="56" t="s">
        <v>11973</v>
      </c>
      <c r="F458" s="57">
        <v>43644</v>
      </c>
      <c r="G458" s="50" t="s">
        <v>13469</v>
      </c>
      <c r="H458" s="50" t="s">
        <v>191</v>
      </c>
      <c r="I458" s="50" t="s">
        <v>5442</v>
      </c>
      <c r="J458" s="50" t="s">
        <v>13590</v>
      </c>
      <c r="K458" s="52" t="s">
        <v>23</v>
      </c>
      <c r="L458" s="52" t="s">
        <v>24</v>
      </c>
      <c r="M458" s="52" t="s">
        <v>12010</v>
      </c>
      <c r="N458" s="50"/>
    </row>
    <row r="459" spans="1:14" ht="35.25" customHeight="1" x14ac:dyDescent="0.25">
      <c r="A459" s="50">
        <v>458</v>
      </c>
      <c r="B459" s="58" t="s">
        <v>20</v>
      </c>
      <c r="C459" s="55" t="s">
        <v>13591</v>
      </c>
      <c r="D459" s="56" t="s">
        <v>13592</v>
      </c>
      <c r="E459" s="56" t="s">
        <v>11973</v>
      </c>
      <c r="F459" s="57">
        <v>43644</v>
      </c>
      <c r="G459" s="51" t="s">
        <v>20</v>
      </c>
      <c r="H459" s="50" t="s">
        <v>179</v>
      </c>
      <c r="I459" s="50" t="s">
        <v>13593</v>
      </c>
      <c r="J459" s="50" t="s">
        <v>13594</v>
      </c>
      <c r="K459" s="52" t="s">
        <v>23</v>
      </c>
      <c r="L459" s="52" t="s">
        <v>24</v>
      </c>
      <c r="M459" s="52" t="s">
        <v>11988</v>
      </c>
      <c r="N459" s="50"/>
    </row>
    <row r="460" spans="1:14" ht="35.25" customHeight="1" x14ac:dyDescent="0.25">
      <c r="A460" s="50">
        <v>459</v>
      </c>
      <c r="B460" s="58" t="s">
        <v>20</v>
      </c>
      <c r="C460" s="55" t="s">
        <v>13595</v>
      </c>
      <c r="D460" s="56" t="s">
        <v>13596</v>
      </c>
      <c r="E460" s="56" t="s">
        <v>11973</v>
      </c>
      <c r="F460" s="57">
        <v>43644</v>
      </c>
      <c r="G460" s="51" t="s">
        <v>20</v>
      </c>
      <c r="H460" s="50" t="s">
        <v>179</v>
      </c>
      <c r="I460" s="50" t="s">
        <v>179</v>
      </c>
      <c r="J460" s="50" t="s">
        <v>13597</v>
      </c>
      <c r="K460" s="52" t="s">
        <v>23</v>
      </c>
      <c r="L460" s="52" t="s">
        <v>24</v>
      </c>
      <c r="M460" s="52" t="s">
        <v>11988</v>
      </c>
      <c r="N460" s="50"/>
    </row>
    <row r="461" spans="1:14" ht="35.25" customHeight="1" x14ac:dyDescent="0.25">
      <c r="A461" s="50">
        <v>460</v>
      </c>
      <c r="B461" s="57">
        <v>43684</v>
      </c>
      <c r="C461" s="55" t="s">
        <v>13598</v>
      </c>
      <c r="D461" s="56" t="s">
        <v>13599</v>
      </c>
      <c r="E461" s="56" t="s">
        <v>11974</v>
      </c>
      <c r="F461" s="57">
        <v>43647</v>
      </c>
      <c r="G461" s="50" t="s">
        <v>1762</v>
      </c>
      <c r="H461" s="50" t="s">
        <v>191</v>
      </c>
      <c r="I461" s="50" t="s">
        <v>5442</v>
      </c>
      <c r="J461" s="50" t="s">
        <v>6763</v>
      </c>
      <c r="K461" s="52" t="s">
        <v>23</v>
      </c>
      <c r="L461" s="52" t="s">
        <v>24</v>
      </c>
      <c r="M461" s="52" t="s">
        <v>12005</v>
      </c>
      <c r="N461" s="50"/>
    </row>
    <row r="462" spans="1:14" ht="35.25" customHeight="1" x14ac:dyDescent="0.25">
      <c r="A462" s="50">
        <v>461</v>
      </c>
      <c r="B462" s="57">
        <v>43650</v>
      </c>
      <c r="C462" s="55" t="s">
        <v>13600</v>
      </c>
      <c r="D462" s="56" t="s">
        <v>13601</v>
      </c>
      <c r="E462" s="56" t="s">
        <v>11974</v>
      </c>
      <c r="F462" s="57">
        <v>43647</v>
      </c>
      <c r="G462" s="50" t="s">
        <v>13602</v>
      </c>
      <c r="H462" s="50" t="s">
        <v>191</v>
      </c>
      <c r="I462" s="50" t="s">
        <v>5442</v>
      </c>
      <c r="J462" s="50" t="s">
        <v>13603</v>
      </c>
      <c r="K462" s="52" t="s">
        <v>23</v>
      </c>
      <c r="L462" s="52" t="s">
        <v>24</v>
      </c>
      <c r="M462" s="52" t="s">
        <v>12005</v>
      </c>
      <c r="N462" s="50"/>
    </row>
    <row r="463" spans="1:14" ht="35.25" customHeight="1" x14ac:dyDescent="0.25">
      <c r="A463" s="50">
        <v>462</v>
      </c>
      <c r="B463" s="57">
        <v>43538</v>
      </c>
      <c r="C463" s="55" t="s">
        <v>13604</v>
      </c>
      <c r="D463" s="56" t="s">
        <v>13605</v>
      </c>
      <c r="E463" s="56" t="s">
        <v>11974</v>
      </c>
      <c r="F463" s="57">
        <v>43649</v>
      </c>
      <c r="G463" s="50" t="s">
        <v>13606</v>
      </c>
      <c r="H463" s="50" t="s">
        <v>5536</v>
      </c>
      <c r="I463" s="50" t="s">
        <v>4237</v>
      </c>
      <c r="J463" s="50" t="s">
        <v>13607</v>
      </c>
      <c r="K463" s="52" t="s">
        <v>36</v>
      </c>
      <c r="L463" s="52" t="s">
        <v>24</v>
      </c>
      <c r="M463" s="52" t="s">
        <v>12010</v>
      </c>
      <c r="N463" s="50"/>
    </row>
    <row r="464" spans="1:14" ht="35.25" customHeight="1" x14ac:dyDescent="0.25">
      <c r="A464" s="50">
        <v>463</v>
      </c>
      <c r="B464" s="58" t="s">
        <v>20</v>
      </c>
      <c r="C464" s="55" t="s">
        <v>13608</v>
      </c>
      <c r="D464" s="56" t="s">
        <v>13609</v>
      </c>
      <c r="E464" s="56" t="s">
        <v>11974</v>
      </c>
      <c r="F464" s="57">
        <v>43651</v>
      </c>
      <c r="G464" s="50" t="s">
        <v>837</v>
      </c>
      <c r="H464" s="50" t="s">
        <v>5536</v>
      </c>
      <c r="I464" s="50" t="s">
        <v>13610</v>
      </c>
      <c r="J464" s="50" t="s">
        <v>13611</v>
      </c>
      <c r="K464" s="52" t="s">
        <v>36</v>
      </c>
      <c r="L464" s="52" t="s">
        <v>24</v>
      </c>
      <c r="M464" s="52" t="s">
        <v>11988</v>
      </c>
      <c r="N464" s="50"/>
    </row>
    <row r="465" spans="1:14" ht="35.25" customHeight="1" x14ac:dyDescent="0.25">
      <c r="A465" s="50">
        <v>464</v>
      </c>
      <c r="B465" s="57">
        <v>43612</v>
      </c>
      <c r="C465" s="55" t="s">
        <v>13612</v>
      </c>
      <c r="D465" s="56" t="s">
        <v>13613</v>
      </c>
      <c r="E465" s="56" t="s">
        <v>11974</v>
      </c>
      <c r="F465" s="57">
        <v>43651</v>
      </c>
      <c r="G465" s="50" t="s">
        <v>13614</v>
      </c>
      <c r="H465" s="50" t="s">
        <v>12173</v>
      </c>
      <c r="I465" s="50" t="s">
        <v>86</v>
      </c>
      <c r="J465" s="50" t="s">
        <v>13615</v>
      </c>
      <c r="K465" s="52" t="s">
        <v>36</v>
      </c>
      <c r="L465" s="52" t="s">
        <v>24</v>
      </c>
      <c r="M465" s="52" t="s">
        <v>12010</v>
      </c>
      <c r="N465" s="50"/>
    </row>
    <row r="466" spans="1:14" ht="35.25" customHeight="1" x14ac:dyDescent="0.25">
      <c r="A466" s="50">
        <v>465</v>
      </c>
      <c r="B466" s="57">
        <v>43654</v>
      </c>
      <c r="C466" s="55" t="s">
        <v>13616</v>
      </c>
      <c r="D466" s="56" t="s">
        <v>13617</v>
      </c>
      <c r="E466" s="56" t="s">
        <v>11974</v>
      </c>
      <c r="F466" s="57">
        <v>43654</v>
      </c>
      <c r="G466" s="50" t="s">
        <v>2667</v>
      </c>
      <c r="H466" s="50" t="s">
        <v>5536</v>
      </c>
      <c r="I466" s="50" t="s">
        <v>13618</v>
      </c>
      <c r="J466" s="50" t="s">
        <v>13619</v>
      </c>
      <c r="K466" s="52" t="s">
        <v>36</v>
      </c>
      <c r="L466" s="52" t="s">
        <v>24</v>
      </c>
      <c r="M466" s="52" t="s">
        <v>12005</v>
      </c>
      <c r="N466" s="50"/>
    </row>
    <row r="467" spans="1:14" ht="35.25" customHeight="1" x14ac:dyDescent="0.25">
      <c r="A467" s="50">
        <v>466</v>
      </c>
      <c r="B467" s="57">
        <v>43634</v>
      </c>
      <c r="C467" s="55" t="s">
        <v>13620</v>
      </c>
      <c r="D467" s="56" t="s">
        <v>13621</v>
      </c>
      <c r="E467" s="56" t="s">
        <v>11974</v>
      </c>
      <c r="F467" s="57">
        <v>43655</v>
      </c>
      <c r="G467" s="50" t="s">
        <v>13427</v>
      </c>
      <c r="H467" s="50" t="s">
        <v>5227</v>
      </c>
      <c r="I467" s="50" t="s">
        <v>4148</v>
      </c>
      <c r="J467" s="50" t="s">
        <v>13622</v>
      </c>
      <c r="K467" s="52" t="s">
        <v>36</v>
      </c>
      <c r="L467" s="52" t="s">
        <v>24</v>
      </c>
      <c r="M467" s="52" t="s">
        <v>12010</v>
      </c>
      <c r="N467" s="50"/>
    </row>
    <row r="468" spans="1:14" ht="35.25" customHeight="1" x14ac:dyDescent="0.25">
      <c r="A468" s="50">
        <v>467</v>
      </c>
      <c r="B468" s="57">
        <v>43656</v>
      </c>
      <c r="C468" s="55" t="s">
        <v>13623</v>
      </c>
      <c r="D468" s="56" t="s">
        <v>13624</v>
      </c>
      <c r="E468" s="56" t="s">
        <v>11974</v>
      </c>
      <c r="F468" s="57">
        <v>43656</v>
      </c>
      <c r="G468" s="50" t="s">
        <v>264</v>
      </c>
      <c r="H468" s="50" t="s">
        <v>5536</v>
      </c>
      <c r="I468" s="50" t="s">
        <v>4237</v>
      </c>
      <c r="J468" s="50" t="s">
        <v>13625</v>
      </c>
      <c r="K468" s="52" t="s">
        <v>36</v>
      </c>
      <c r="L468" s="52" t="s">
        <v>24</v>
      </c>
      <c r="M468" s="52" t="s">
        <v>12005</v>
      </c>
      <c r="N468" s="50"/>
    </row>
    <row r="469" spans="1:14" ht="35.25" customHeight="1" x14ac:dyDescent="0.25">
      <c r="A469" s="50">
        <v>468</v>
      </c>
      <c r="B469" s="57">
        <v>43657</v>
      </c>
      <c r="C469" s="55" t="s">
        <v>13626</v>
      </c>
      <c r="D469" s="56" t="s">
        <v>13627</v>
      </c>
      <c r="E469" s="56" t="s">
        <v>11974</v>
      </c>
      <c r="F469" s="57">
        <v>43657</v>
      </c>
      <c r="G469" s="50" t="s">
        <v>13628</v>
      </c>
      <c r="H469" s="50" t="s">
        <v>191</v>
      </c>
      <c r="I469" s="50" t="s">
        <v>5442</v>
      </c>
      <c r="J469" s="50" t="s">
        <v>13629</v>
      </c>
      <c r="K469" s="52" t="s">
        <v>23</v>
      </c>
      <c r="L469" s="52" t="s">
        <v>24</v>
      </c>
      <c r="M469" s="52" t="s">
        <v>12005</v>
      </c>
      <c r="N469" s="50"/>
    </row>
    <row r="470" spans="1:14" ht="35.25" customHeight="1" x14ac:dyDescent="0.25">
      <c r="A470" s="50">
        <v>469</v>
      </c>
      <c r="B470" s="57">
        <v>43658</v>
      </c>
      <c r="C470" s="55" t="s">
        <v>13630</v>
      </c>
      <c r="D470" s="56" t="s">
        <v>13631</v>
      </c>
      <c r="E470" s="56" t="s">
        <v>11974</v>
      </c>
      <c r="F470" s="57">
        <v>43657</v>
      </c>
      <c r="G470" s="50" t="s">
        <v>13632</v>
      </c>
      <c r="H470" s="50" t="s">
        <v>191</v>
      </c>
      <c r="I470" s="50" t="s">
        <v>5442</v>
      </c>
      <c r="J470" s="50" t="s">
        <v>13633</v>
      </c>
      <c r="K470" s="52" t="s">
        <v>23</v>
      </c>
      <c r="L470" s="52" t="s">
        <v>24</v>
      </c>
      <c r="M470" s="52" t="s">
        <v>12005</v>
      </c>
      <c r="N470" s="50"/>
    </row>
    <row r="471" spans="1:14" ht="35.25" customHeight="1" x14ac:dyDescent="0.25">
      <c r="A471" s="50">
        <v>470</v>
      </c>
      <c r="B471" s="57">
        <v>43655</v>
      </c>
      <c r="C471" s="55" t="s">
        <v>13634</v>
      </c>
      <c r="D471" s="56" t="s">
        <v>13635</v>
      </c>
      <c r="E471" s="56" t="s">
        <v>11974</v>
      </c>
      <c r="F471" s="57">
        <v>43662</v>
      </c>
      <c r="G471" s="50" t="s">
        <v>4096</v>
      </c>
      <c r="H471" s="50" t="s">
        <v>5227</v>
      </c>
      <c r="I471" s="50" t="s">
        <v>78</v>
      </c>
      <c r="J471" s="50" t="s">
        <v>13636</v>
      </c>
      <c r="K471" s="52" t="s">
        <v>23</v>
      </c>
      <c r="L471" s="52" t="s">
        <v>24</v>
      </c>
      <c r="M471" s="52" t="s">
        <v>12010</v>
      </c>
      <c r="N471" s="50"/>
    </row>
    <row r="472" spans="1:14" ht="35.25" customHeight="1" x14ac:dyDescent="0.25">
      <c r="A472" s="50">
        <v>471</v>
      </c>
      <c r="B472" s="57">
        <v>43665</v>
      </c>
      <c r="C472" s="55" t="s">
        <v>13637</v>
      </c>
      <c r="D472" s="56" t="s">
        <v>13638</v>
      </c>
      <c r="E472" s="56" t="s">
        <v>11974</v>
      </c>
      <c r="F472" s="57">
        <v>43663</v>
      </c>
      <c r="G472" s="50" t="s">
        <v>13245</v>
      </c>
      <c r="H472" s="50" t="s">
        <v>191</v>
      </c>
      <c r="I472" s="50" t="s">
        <v>5442</v>
      </c>
      <c r="J472" s="50" t="s">
        <v>13639</v>
      </c>
      <c r="K472" s="52" t="s">
        <v>23</v>
      </c>
      <c r="L472" s="52" t="s">
        <v>24</v>
      </c>
      <c r="M472" s="52" t="s">
        <v>12005</v>
      </c>
      <c r="N472" s="50"/>
    </row>
    <row r="473" spans="1:14" ht="35.25" customHeight="1" x14ac:dyDescent="0.25">
      <c r="A473" s="50">
        <v>472</v>
      </c>
      <c r="B473" s="57">
        <v>43636</v>
      </c>
      <c r="C473" s="55" t="s">
        <v>13640</v>
      </c>
      <c r="D473" s="56" t="s">
        <v>13641</v>
      </c>
      <c r="E473" s="56" t="s">
        <v>11974</v>
      </c>
      <c r="F473" s="57">
        <v>43668</v>
      </c>
      <c r="G473" s="50" t="s">
        <v>13642</v>
      </c>
      <c r="H473" s="50" t="s">
        <v>5552</v>
      </c>
      <c r="I473" s="50" t="s">
        <v>12633</v>
      </c>
      <c r="J473" s="50" t="s">
        <v>13643</v>
      </c>
      <c r="K473" s="52" t="s">
        <v>3698</v>
      </c>
      <c r="L473" s="52" t="s">
        <v>52</v>
      </c>
      <c r="M473" s="52" t="s">
        <v>12010</v>
      </c>
      <c r="N473" s="50"/>
    </row>
    <row r="474" spans="1:14" ht="35.25" customHeight="1" x14ac:dyDescent="0.25">
      <c r="A474" s="50">
        <v>473</v>
      </c>
      <c r="B474" s="58" t="s">
        <v>20</v>
      </c>
      <c r="C474" s="55" t="s">
        <v>13644</v>
      </c>
      <c r="D474" s="56" t="s">
        <v>13645</v>
      </c>
      <c r="E474" s="56" t="s">
        <v>11974</v>
      </c>
      <c r="F474" s="57">
        <v>43668</v>
      </c>
      <c r="G474" s="50" t="s">
        <v>6460</v>
      </c>
      <c r="H474" s="50" t="s">
        <v>179</v>
      </c>
      <c r="I474" s="50" t="s">
        <v>9563</v>
      </c>
      <c r="J474" s="50" t="s">
        <v>13646</v>
      </c>
      <c r="K474" s="52" t="s">
        <v>23</v>
      </c>
      <c r="L474" s="52" t="s">
        <v>24</v>
      </c>
      <c r="M474" s="52" t="s">
        <v>11988</v>
      </c>
      <c r="N474" s="50"/>
    </row>
    <row r="475" spans="1:14" ht="35.25" customHeight="1" x14ac:dyDescent="0.25">
      <c r="A475" s="50">
        <v>474</v>
      </c>
      <c r="B475" s="58" t="s">
        <v>20</v>
      </c>
      <c r="C475" s="55" t="s">
        <v>13647</v>
      </c>
      <c r="D475" s="56" t="s">
        <v>13648</v>
      </c>
      <c r="E475" s="56" t="s">
        <v>11974</v>
      </c>
      <c r="F475" s="57">
        <v>43669</v>
      </c>
      <c r="G475" s="50" t="s">
        <v>1461</v>
      </c>
      <c r="H475" s="50" t="s">
        <v>179</v>
      </c>
      <c r="I475" s="50" t="s">
        <v>12068</v>
      </c>
      <c r="J475" s="50" t="s">
        <v>13649</v>
      </c>
      <c r="K475" s="52" t="s">
        <v>23</v>
      </c>
      <c r="L475" s="52" t="s">
        <v>52</v>
      </c>
      <c r="M475" s="52" t="s">
        <v>11988</v>
      </c>
      <c r="N475" s="50"/>
    </row>
    <row r="476" spans="1:14" ht="35.25" customHeight="1" x14ac:dyDescent="0.25">
      <c r="A476" s="50">
        <v>475</v>
      </c>
      <c r="B476" s="57">
        <v>43657</v>
      </c>
      <c r="C476" s="55" t="s">
        <v>13650</v>
      </c>
      <c r="D476" s="56" t="s">
        <v>13651</v>
      </c>
      <c r="E476" s="56" t="s">
        <v>11974</v>
      </c>
      <c r="F476" s="57">
        <v>43670</v>
      </c>
      <c r="G476" s="50" t="s">
        <v>13652</v>
      </c>
      <c r="H476" s="50" t="s">
        <v>191</v>
      </c>
      <c r="I476" s="50" t="s">
        <v>13653</v>
      </c>
      <c r="J476" s="50" t="s">
        <v>13654</v>
      </c>
      <c r="K476" s="52" t="s">
        <v>23</v>
      </c>
      <c r="L476" s="52" t="s">
        <v>24</v>
      </c>
      <c r="M476" s="52" t="s">
        <v>12010</v>
      </c>
      <c r="N476" s="50"/>
    </row>
    <row r="477" spans="1:14" ht="35.25" customHeight="1" x14ac:dyDescent="0.25">
      <c r="A477" s="50">
        <v>476</v>
      </c>
      <c r="B477" s="58" t="s">
        <v>20</v>
      </c>
      <c r="C477" s="55" t="s">
        <v>13655</v>
      </c>
      <c r="D477" s="56" t="s">
        <v>13656</v>
      </c>
      <c r="E477" s="56" t="s">
        <v>11974</v>
      </c>
      <c r="F477" s="57">
        <v>43670</v>
      </c>
      <c r="G477" s="50" t="s">
        <v>13657</v>
      </c>
      <c r="H477" s="50" t="s">
        <v>6867</v>
      </c>
      <c r="I477" s="50" t="s">
        <v>13658</v>
      </c>
      <c r="J477" s="50" t="s">
        <v>13659</v>
      </c>
      <c r="K477" s="52" t="s">
        <v>23</v>
      </c>
      <c r="L477" s="52" t="s">
        <v>24</v>
      </c>
      <c r="M477" s="52" t="s">
        <v>11988</v>
      </c>
      <c r="N477" s="50"/>
    </row>
    <row r="478" spans="1:14" ht="35.25" customHeight="1" x14ac:dyDescent="0.25">
      <c r="A478" s="50">
        <v>477</v>
      </c>
      <c r="B478" s="58" t="s">
        <v>20</v>
      </c>
      <c r="C478" s="55" t="s">
        <v>13660</v>
      </c>
      <c r="D478" s="56" t="s">
        <v>13656</v>
      </c>
      <c r="E478" s="56" t="s">
        <v>11974</v>
      </c>
      <c r="F478" s="57">
        <v>43670</v>
      </c>
      <c r="G478" s="50" t="s">
        <v>13661</v>
      </c>
      <c r="H478" s="50" t="s">
        <v>6867</v>
      </c>
      <c r="I478" s="50" t="s">
        <v>13658</v>
      </c>
      <c r="J478" s="50" t="s">
        <v>13662</v>
      </c>
      <c r="K478" s="52" t="s">
        <v>23</v>
      </c>
      <c r="L478" s="52" t="s">
        <v>24</v>
      </c>
      <c r="M478" s="52" t="s">
        <v>11988</v>
      </c>
      <c r="N478" s="50"/>
    </row>
    <row r="479" spans="1:14" ht="35.25" customHeight="1" x14ac:dyDescent="0.25">
      <c r="A479" s="50">
        <v>478</v>
      </c>
      <c r="B479" s="58" t="s">
        <v>20</v>
      </c>
      <c r="C479" s="55" t="s">
        <v>13663</v>
      </c>
      <c r="D479" s="56" t="s">
        <v>13656</v>
      </c>
      <c r="E479" s="56" t="s">
        <v>11974</v>
      </c>
      <c r="F479" s="57">
        <v>43671</v>
      </c>
      <c r="G479" s="50" t="s">
        <v>13664</v>
      </c>
      <c r="H479" s="50" t="s">
        <v>6867</v>
      </c>
      <c r="I479" s="50" t="s">
        <v>13658</v>
      </c>
      <c r="J479" s="50" t="s">
        <v>13665</v>
      </c>
      <c r="K479" s="52" t="s">
        <v>23</v>
      </c>
      <c r="L479" s="52" t="s">
        <v>24</v>
      </c>
      <c r="M479" s="52" t="s">
        <v>11988</v>
      </c>
      <c r="N479" s="50"/>
    </row>
    <row r="480" spans="1:14" ht="35.25" customHeight="1" x14ac:dyDescent="0.25">
      <c r="A480" s="50">
        <v>479</v>
      </c>
      <c r="B480" s="58" t="s">
        <v>20</v>
      </c>
      <c r="C480" s="55" t="s">
        <v>13666</v>
      </c>
      <c r="D480" s="56" t="s">
        <v>13656</v>
      </c>
      <c r="E480" s="56" t="s">
        <v>11974</v>
      </c>
      <c r="F480" s="57">
        <v>43671</v>
      </c>
      <c r="G480" s="50" t="s">
        <v>13667</v>
      </c>
      <c r="H480" s="50" t="s">
        <v>6867</v>
      </c>
      <c r="I480" s="50" t="s">
        <v>13658</v>
      </c>
      <c r="J480" s="50" t="s">
        <v>13668</v>
      </c>
      <c r="K480" s="52" t="s">
        <v>23</v>
      </c>
      <c r="L480" s="52" t="s">
        <v>24</v>
      </c>
      <c r="M480" s="52" t="s">
        <v>11988</v>
      </c>
      <c r="N480" s="50"/>
    </row>
    <row r="481" spans="1:14" ht="35.25" customHeight="1" x14ac:dyDescent="0.25">
      <c r="A481" s="50">
        <v>480</v>
      </c>
      <c r="B481" s="57">
        <v>43661</v>
      </c>
      <c r="C481" s="55" t="s">
        <v>13669</v>
      </c>
      <c r="D481" s="56" t="s">
        <v>13670</v>
      </c>
      <c r="E481" s="56" t="s">
        <v>11974</v>
      </c>
      <c r="F481" s="57">
        <v>43671</v>
      </c>
      <c r="G481" s="50" t="s">
        <v>13671</v>
      </c>
      <c r="H481" s="50" t="s">
        <v>5227</v>
      </c>
      <c r="I481" s="50" t="s">
        <v>78</v>
      </c>
      <c r="J481" s="50" t="s">
        <v>13672</v>
      </c>
      <c r="K481" s="52" t="s">
        <v>3698</v>
      </c>
      <c r="L481" s="52" t="s">
        <v>24</v>
      </c>
      <c r="M481" s="52" t="s">
        <v>12010</v>
      </c>
      <c r="N481" s="50"/>
    </row>
    <row r="482" spans="1:14" ht="35.25" customHeight="1" x14ac:dyDescent="0.25">
      <c r="A482" s="50">
        <v>481</v>
      </c>
      <c r="B482" s="58" t="s">
        <v>20</v>
      </c>
      <c r="C482" s="55" t="s">
        <v>13673</v>
      </c>
      <c r="D482" s="56" t="s">
        <v>13674</v>
      </c>
      <c r="E482" s="56" t="s">
        <v>11974</v>
      </c>
      <c r="F482" s="57">
        <v>43671</v>
      </c>
      <c r="G482" s="51" t="s">
        <v>20</v>
      </c>
      <c r="H482" s="50" t="s">
        <v>179</v>
      </c>
      <c r="I482" s="50" t="s">
        <v>13675</v>
      </c>
      <c r="J482" s="50" t="s">
        <v>13676</v>
      </c>
      <c r="K482" s="52" t="s">
        <v>23</v>
      </c>
      <c r="L482" s="52" t="s">
        <v>24</v>
      </c>
      <c r="M482" s="52" t="s">
        <v>11988</v>
      </c>
      <c r="N482" s="50"/>
    </row>
    <row r="483" spans="1:14" ht="35.25" customHeight="1" x14ac:dyDescent="0.25">
      <c r="A483" s="50">
        <v>482</v>
      </c>
      <c r="B483" s="57">
        <v>43672</v>
      </c>
      <c r="C483" s="55" t="s">
        <v>13677</v>
      </c>
      <c r="D483" s="56" t="s">
        <v>13678</v>
      </c>
      <c r="E483" s="56" t="s">
        <v>11974</v>
      </c>
      <c r="F483" s="57">
        <v>43672</v>
      </c>
      <c r="G483" s="50" t="s">
        <v>367</v>
      </c>
      <c r="H483" s="50" t="s">
        <v>191</v>
      </c>
      <c r="I483" s="50" t="s">
        <v>5442</v>
      </c>
      <c r="J483" s="50" t="s">
        <v>11702</v>
      </c>
      <c r="K483" s="52" t="s">
        <v>23</v>
      </c>
      <c r="L483" s="52" t="s">
        <v>24</v>
      </c>
      <c r="M483" s="52" t="s">
        <v>12005</v>
      </c>
      <c r="N483" s="50"/>
    </row>
    <row r="484" spans="1:14" ht="35.25" customHeight="1" x14ac:dyDescent="0.25">
      <c r="A484" s="50">
        <v>483</v>
      </c>
      <c r="B484" s="57">
        <v>43672</v>
      </c>
      <c r="C484" s="55" t="s">
        <v>13679</v>
      </c>
      <c r="D484" s="56" t="s">
        <v>13680</v>
      </c>
      <c r="E484" s="56" t="s">
        <v>11974</v>
      </c>
      <c r="F484" s="57">
        <v>43672</v>
      </c>
      <c r="G484" s="50" t="s">
        <v>4447</v>
      </c>
      <c r="H484" s="50" t="s">
        <v>191</v>
      </c>
      <c r="I484" s="50" t="s">
        <v>5442</v>
      </c>
      <c r="J484" s="50" t="s">
        <v>12395</v>
      </c>
      <c r="K484" s="52" t="s">
        <v>23</v>
      </c>
      <c r="L484" s="52" t="s">
        <v>24</v>
      </c>
      <c r="M484" s="52" t="s">
        <v>12005</v>
      </c>
      <c r="N484" s="50"/>
    </row>
    <row r="485" spans="1:14" ht="35.25" customHeight="1" x14ac:dyDescent="0.25">
      <c r="A485" s="50">
        <v>484</v>
      </c>
      <c r="B485" s="57">
        <v>43634</v>
      </c>
      <c r="C485" s="55" t="s">
        <v>13681</v>
      </c>
      <c r="D485" s="56" t="s">
        <v>13682</v>
      </c>
      <c r="E485" s="56" t="s">
        <v>11974</v>
      </c>
      <c r="F485" s="57">
        <v>43672</v>
      </c>
      <c r="G485" s="50" t="s">
        <v>479</v>
      </c>
      <c r="H485" s="50" t="s">
        <v>5227</v>
      </c>
      <c r="I485" s="50" t="s">
        <v>4148</v>
      </c>
      <c r="J485" s="50" t="s">
        <v>13683</v>
      </c>
      <c r="K485" s="52" t="s">
        <v>3698</v>
      </c>
      <c r="L485" s="52" t="s">
        <v>24</v>
      </c>
      <c r="M485" s="52" t="s">
        <v>12010</v>
      </c>
      <c r="N485" s="50"/>
    </row>
    <row r="486" spans="1:14" ht="35.25" customHeight="1" x14ac:dyDescent="0.25">
      <c r="A486" s="50">
        <v>485</v>
      </c>
      <c r="B486" s="57">
        <v>43657</v>
      </c>
      <c r="C486" s="55" t="s">
        <v>13684</v>
      </c>
      <c r="D486" s="56" t="s">
        <v>13685</v>
      </c>
      <c r="E486" s="56" t="s">
        <v>11974</v>
      </c>
      <c r="F486" s="57">
        <v>43677</v>
      </c>
      <c r="G486" s="50" t="s">
        <v>13686</v>
      </c>
      <c r="H486" s="50" t="s">
        <v>12413</v>
      </c>
      <c r="I486" s="50" t="s">
        <v>5221</v>
      </c>
      <c r="J486" s="50" t="s">
        <v>13687</v>
      </c>
      <c r="K486" s="52" t="s">
        <v>3698</v>
      </c>
      <c r="L486" s="52" t="s">
        <v>24</v>
      </c>
      <c r="M486" s="52" t="s">
        <v>12010</v>
      </c>
      <c r="N486" s="50"/>
    </row>
    <row r="487" spans="1:14" ht="35.25" customHeight="1" x14ac:dyDescent="0.25">
      <c r="A487" s="50">
        <v>486</v>
      </c>
      <c r="B487" s="58" t="s">
        <v>20</v>
      </c>
      <c r="C487" s="55" t="s">
        <v>13688</v>
      </c>
      <c r="D487" s="56" t="s">
        <v>13656</v>
      </c>
      <c r="E487" s="56" t="s">
        <v>11974</v>
      </c>
      <c r="F487" s="57">
        <v>43677</v>
      </c>
      <c r="G487" s="50" t="s">
        <v>10865</v>
      </c>
      <c r="H487" s="50" t="s">
        <v>6867</v>
      </c>
      <c r="I487" s="50" t="s">
        <v>13658</v>
      </c>
      <c r="J487" s="50" t="s">
        <v>13689</v>
      </c>
      <c r="K487" s="52" t="s">
        <v>23</v>
      </c>
      <c r="L487" s="52" t="s">
        <v>24</v>
      </c>
      <c r="M487" s="52" t="s">
        <v>11988</v>
      </c>
      <c r="N487" s="50"/>
    </row>
    <row r="488" spans="1:14" ht="35.25" customHeight="1" x14ac:dyDescent="0.25">
      <c r="A488" s="50">
        <v>487</v>
      </c>
      <c r="B488" s="58" t="s">
        <v>20</v>
      </c>
      <c r="C488" s="55" t="s">
        <v>13690</v>
      </c>
      <c r="D488" s="56" t="s">
        <v>13691</v>
      </c>
      <c r="E488" s="56" t="s">
        <v>11974</v>
      </c>
      <c r="F488" s="57">
        <v>43677</v>
      </c>
      <c r="G488" s="50" t="s">
        <v>7784</v>
      </c>
      <c r="H488" s="50" t="s">
        <v>6867</v>
      </c>
      <c r="I488" s="50" t="s">
        <v>13658</v>
      </c>
      <c r="J488" s="50" t="s">
        <v>13692</v>
      </c>
      <c r="K488" s="52" t="s">
        <v>23</v>
      </c>
      <c r="L488" s="52" t="s">
        <v>24</v>
      </c>
      <c r="M488" s="52" t="s">
        <v>11988</v>
      </c>
      <c r="N488" s="50"/>
    </row>
    <row r="489" spans="1:14" ht="35.25" customHeight="1" x14ac:dyDescent="0.25">
      <c r="A489" s="50">
        <v>488</v>
      </c>
      <c r="B489" s="57">
        <v>43698</v>
      </c>
      <c r="C489" s="55" t="s">
        <v>13693</v>
      </c>
      <c r="D489" s="56" t="s">
        <v>13694</v>
      </c>
      <c r="E489" s="56" t="s">
        <v>11974</v>
      </c>
      <c r="F489" s="57">
        <v>43677</v>
      </c>
      <c r="G489" s="50" t="s">
        <v>13695</v>
      </c>
      <c r="H489" s="50" t="s">
        <v>191</v>
      </c>
      <c r="I489" s="50" t="s">
        <v>5442</v>
      </c>
      <c r="J489" s="50" t="s">
        <v>13696</v>
      </c>
      <c r="K489" s="52" t="s">
        <v>23</v>
      </c>
      <c r="L489" s="52" t="s">
        <v>24</v>
      </c>
      <c r="M489" s="52" t="s">
        <v>12005</v>
      </c>
      <c r="N489" s="50"/>
    </row>
    <row r="490" spans="1:14" ht="35.25" customHeight="1" x14ac:dyDescent="0.25">
      <c r="A490" s="50">
        <v>489</v>
      </c>
      <c r="B490" s="58" t="s">
        <v>20</v>
      </c>
      <c r="C490" s="55" t="s">
        <v>13697</v>
      </c>
      <c r="D490" s="56" t="s">
        <v>13698</v>
      </c>
      <c r="E490" s="56" t="s">
        <v>11974</v>
      </c>
      <c r="F490" s="57">
        <v>43677</v>
      </c>
      <c r="G490" s="50" t="s">
        <v>13699</v>
      </c>
      <c r="H490" s="50" t="s">
        <v>179</v>
      </c>
      <c r="I490" s="50" t="s">
        <v>13700</v>
      </c>
      <c r="J490" s="50" t="s">
        <v>13701</v>
      </c>
      <c r="K490" s="52" t="s">
        <v>23</v>
      </c>
      <c r="L490" s="52" t="s">
        <v>24</v>
      </c>
      <c r="M490" s="52" t="s">
        <v>11988</v>
      </c>
      <c r="N490" s="50"/>
    </row>
    <row r="491" spans="1:14" ht="35.25" customHeight="1" x14ac:dyDescent="0.25">
      <c r="A491" s="50">
        <v>490</v>
      </c>
      <c r="B491" s="57">
        <v>43677</v>
      </c>
      <c r="C491" s="55" t="s">
        <v>13702</v>
      </c>
      <c r="D491" s="56" t="s">
        <v>13703</v>
      </c>
      <c r="E491" s="56" t="s">
        <v>11974</v>
      </c>
      <c r="F491" s="57">
        <v>43677</v>
      </c>
      <c r="G491" s="50" t="s">
        <v>13704</v>
      </c>
      <c r="H491" s="50" t="s">
        <v>5227</v>
      </c>
      <c r="I491" s="50" t="s">
        <v>4148</v>
      </c>
      <c r="J491" s="50" t="s">
        <v>13705</v>
      </c>
      <c r="K491" s="52" t="s">
        <v>36</v>
      </c>
      <c r="L491" s="52" t="s">
        <v>24</v>
      </c>
      <c r="M491" s="52" t="s">
        <v>12005</v>
      </c>
      <c r="N491" s="50"/>
    </row>
    <row r="492" spans="1:14" ht="35.25" customHeight="1" x14ac:dyDescent="0.25">
      <c r="A492" s="50">
        <v>491</v>
      </c>
      <c r="B492" s="57">
        <v>43678</v>
      </c>
      <c r="C492" s="55" t="s">
        <v>13706</v>
      </c>
      <c r="D492" s="56" t="s">
        <v>13707</v>
      </c>
      <c r="E492" s="56" t="s">
        <v>11975</v>
      </c>
      <c r="F492" s="57">
        <v>43678</v>
      </c>
      <c r="G492" s="50" t="s">
        <v>12959</v>
      </c>
      <c r="H492" s="50" t="s">
        <v>191</v>
      </c>
      <c r="I492" s="50" t="s">
        <v>5442</v>
      </c>
      <c r="J492" s="50" t="s">
        <v>13708</v>
      </c>
      <c r="K492" s="52" t="s">
        <v>23</v>
      </c>
      <c r="L492" s="52" t="s">
        <v>24</v>
      </c>
      <c r="M492" s="52" t="s">
        <v>12005</v>
      </c>
      <c r="N492" s="50"/>
    </row>
    <row r="493" spans="1:14" ht="35.25" customHeight="1" x14ac:dyDescent="0.25">
      <c r="A493" s="50">
        <v>492</v>
      </c>
      <c r="B493" s="57">
        <v>43678</v>
      </c>
      <c r="C493" s="55" t="s">
        <v>13709</v>
      </c>
      <c r="D493" s="56" t="s">
        <v>13710</v>
      </c>
      <c r="E493" s="56" t="s">
        <v>11975</v>
      </c>
      <c r="F493" s="57">
        <v>43678</v>
      </c>
      <c r="G493" s="50" t="s">
        <v>13711</v>
      </c>
      <c r="H493" s="50" t="s">
        <v>191</v>
      </c>
      <c r="I493" s="50" t="s">
        <v>5442</v>
      </c>
      <c r="J493" s="50" t="s">
        <v>13712</v>
      </c>
      <c r="K493" s="52" t="s">
        <v>23</v>
      </c>
      <c r="L493" s="52" t="s">
        <v>24</v>
      </c>
      <c r="M493" s="52" t="s">
        <v>12005</v>
      </c>
      <c r="N493" s="50"/>
    </row>
    <row r="494" spans="1:14" ht="35.25" customHeight="1" x14ac:dyDescent="0.25">
      <c r="A494" s="50">
        <v>493</v>
      </c>
      <c r="B494" s="57">
        <v>43678</v>
      </c>
      <c r="C494" s="55" t="s">
        <v>13713</v>
      </c>
      <c r="D494" s="56" t="s">
        <v>13714</v>
      </c>
      <c r="E494" s="56" t="s">
        <v>11975</v>
      </c>
      <c r="F494" s="57">
        <v>43678</v>
      </c>
      <c r="G494" s="50" t="s">
        <v>3858</v>
      </c>
      <c r="H494" s="50" t="s">
        <v>191</v>
      </c>
      <c r="I494" s="50" t="s">
        <v>5442</v>
      </c>
      <c r="J494" s="50" t="s">
        <v>13715</v>
      </c>
      <c r="K494" s="52" t="s">
        <v>23</v>
      </c>
      <c r="L494" s="52" t="s">
        <v>24</v>
      </c>
      <c r="M494" s="52" t="s">
        <v>12005</v>
      </c>
      <c r="N494" s="50"/>
    </row>
    <row r="495" spans="1:14" ht="35.25" customHeight="1" x14ac:dyDescent="0.25">
      <c r="A495" s="50">
        <v>494</v>
      </c>
      <c r="B495" s="57">
        <v>43620</v>
      </c>
      <c r="C495" s="55" t="s">
        <v>13716</v>
      </c>
      <c r="D495" s="56" t="s">
        <v>13717</v>
      </c>
      <c r="E495" s="56" t="s">
        <v>11975</v>
      </c>
      <c r="F495" s="57">
        <v>43679</v>
      </c>
      <c r="G495" s="50" t="s">
        <v>13427</v>
      </c>
      <c r="H495" s="50" t="s">
        <v>5227</v>
      </c>
      <c r="I495" s="50" t="s">
        <v>4148</v>
      </c>
      <c r="J495" s="50" t="s">
        <v>13718</v>
      </c>
      <c r="K495" s="52" t="s">
        <v>36</v>
      </c>
      <c r="L495" s="52" t="s">
        <v>24</v>
      </c>
      <c r="M495" s="52" t="s">
        <v>12010</v>
      </c>
      <c r="N495" s="50"/>
    </row>
    <row r="496" spans="1:14" ht="35.25" customHeight="1" x14ac:dyDescent="0.25">
      <c r="A496" s="50">
        <v>495</v>
      </c>
      <c r="B496" s="57">
        <v>43648</v>
      </c>
      <c r="C496" s="55" t="s">
        <v>13719</v>
      </c>
      <c r="D496" s="56" t="s">
        <v>13720</v>
      </c>
      <c r="E496" s="56" t="s">
        <v>11975</v>
      </c>
      <c r="F496" s="57">
        <v>43679</v>
      </c>
      <c r="G496" s="50" t="s">
        <v>2346</v>
      </c>
      <c r="H496" s="50" t="s">
        <v>191</v>
      </c>
      <c r="I496" s="50" t="s">
        <v>5442</v>
      </c>
      <c r="J496" s="50" t="s">
        <v>13721</v>
      </c>
      <c r="K496" s="52" t="s">
        <v>23</v>
      </c>
      <c r="L496" s="52" t="s">
        <v>24</v>
      </c>
      <c r="M496" s="52" t="s">
        <v>12010</v>
      </c>
      <c r="N496" s="50"/>
    </row>
    <row r="497" spans="1:14" ht="35.25" customHeight="1" x14ac:dyDescent="0.25">
      <c r="A497" s="50">
        <v>496</v>
      </c>
      <c r="B497" s="57">
        <v>43818</v>
      </c>
      <c r="C497" s="55" t="s">
        <v>13722</v>
      </c>
      <c r="D497" s="56" t="s">
        <v>13723</v>
      </c>
      <c r="E497" s="56" t="s">
        <v>11975</v>
      </c>
      <c r="F497" s="57">
        <v>43682</v>
      </c>
      <c r="G497" s="50" t="s">
        <v>13724</v>
      </c>
      <c r="H497" s="50" t="s">
        <v>191</v>
      </c>
      <c r="I497" s="50" t="s">
        <v>5442</v>
      </c>
      <c r="J497" s="50" t="s">
        <v>13725</v>
      </c>
      <c r="K497" s="52" t="s">
        <v>23</v>
      </c>
      <c r="L497" s="52" t="s">
        <v>24</v>
      </c>
      <c r="M497" s="52" t="s">
        <v>12005</v>
      </c>
      <c r="N497" s="50"/>
    </row>
    <row r="498" spans="1:14" ht="35.25" customHeight="1" x14ac:dyDescent="0.25">
      <c r="A498" s="50">
        <v>497</v>
      </c>
      <c r="B498" s="57">
        <v>43629</v>
      </c>
      <c r="C498" s="55" t="s">
        <v>13726</v>
      </c>
      <c r="D498" s="56" t="s">
        <v>13727</v>
      </c>
      <c r="E498" s="56" t="s">
        <v>11975</v>
      </c>
      <c r="F498" s="57">
        <v>43682</v>
      </c>
      <c r="G498" s="50" t="s">
        <v>1149</v>
      </c>
      <c r="H498" s="50" t="s">
        <v>5227</v>
      </c>
      <c r="I498" s="50" t="s">
        <v>4148</v>
      </c>
      <c r="J498" s="50" t="s">
        <v>13728</v>
      </c>
      <c r="K498" s="52" t="s">
        <v>3698</v>
      </c>
      <c r="L498" s="52" t="s">
        <v>24</v>
      </c>
      <c r="M498" s="52" t="s">
        <v>12010</v>
      </c>
      <c r="N498" s="50"/>
    </row>
    <row r="499" spans="1:14" ht="35.25" customHeight="1" x14ac:dyDescent="0.25">
      <c r="A499" s="50">
        <v>498</v>
      </c>
      <c r="B499" s="57">
        <v>43656</v>
      </c>
      <c r="C499" s="55" t="s">
        <v>13729</v>
      </c>
      <c r="D499" s="56" t="s">
        <v>13730</v>
      </c>
      <c r="E499" s="56" t="s">
        <v>11975</v>
      </c>
      <c r="F499" s="57">
        <v>43682</v>
      </c>
      <c r="G499" s="50" t="s">
        <v>270</v>
      </c>
      <c r="H499" s="50" t="s">
        <v>5552</v>
      </c>
      <c r="I499" s="50" t="s">
        <v>13731</v>
      </c>
      <c r="J499" s="50" t="s">
        <v>13732</v>
      </c>
      <c r="K499" s="52" t="s">
        <v>36</v>
      </c>
      <c r="L499" s="52" t="s">
        <v>52</v>
      </c>
      <c r="M499" s="52" t="s">
        <v>12010</v>
      </c>
      <c r="N499" s="50"/>
    </row>
    <row r="500" spans="1:14" ht="35.25" customHeight="1" x14ac:dyDescent="0.25">
      <c r="A500" s="50">
        <v>499</v>
      </c>
      <c r="B500" s="57">
        <v>43684</v>
      </c>
      <c r="C500" s="55" t="s">
        <v>13733</v>
      </c>
      <c r="D500" s="56" t="s">
        <v>13734</v>
      </c>
      <c r="E500" s="56" t="s">
        <v>11975</v>
      </c>
      <c r="F500" s="57">
        <v>43683</v>
      </c>
      <c r="G500" s="50" t="s">
        <v>13735</v>
      </c>
      <c r="H500" s="50" t="s">
        <v>191</v>
      </c>
      <c r="I500" s="50" t="s">
        <v>5442</v>
      </c>
      <c r="J500" s="50" t="s">
        <v>13736</v>
      </c>
      <c r="K500" s="52" t="s">
        <v>23</v>
      </c>
      <c r="L500" s="52" t="s">
        <v>24</v>
      </c>
      <c r="M500" s="52" t="s">
        <v>12005</v>
      </c>
      <c r="N500" s="50"/>
    </row>
    <row r="501" spans="1:14" ht="35.25" customHeight="1" x14ac:dyDescent="0.25">
      <c r="A501" s="50">
        <v>500</v>
      </c>
      <c r="B501" s="58" t="s">
        <v>20</v>
      </c>
      <c r="C501" s="55" t="s">
        <v>13737</v>
      </c>
      <c r="D501" s="56" t="s">
        <v>13738</v>
      </c>
      <c r="E501" s="56" t="s">
        <v>11975</v>
      </c>
      <c r="F501" s="57">
        <v>43683</v>
      </c>
      <c r="G501" s="50" t="s">
        <v>6344</v>
      </c>
      <c r="H501" s="50" t="s">
        <v>12031</v>
      </c>
      <c r="I501" s="50" t="s">
        <v>9297</v>
      </c>
      <c r="J501" s="50" t="s">
        <v>13739</v>
      </c>
      <c r="K501" s="52" t="s">
        <v>23</v>
      </c>
      <c r="L501" s="52" t="s">
        <v>24</v>
      </c>
      <c r="M501" s="52" t="s">
        <v>11988</v>
      </c>
      <c r="N501" s="50"/>
    </row>
    <row r="502" spans="1:14" ht="35.25" customHeight="1" x14ac:dyDescent="0.25">
      <c r="A502" s="50">
        <v>501</v>
      </c>
      <c r="B502" s="57">
        <v>43693</v>
      </c>
      <c r="C502" s="55" t="s">
        <v>13740</v>
      </c>
      <c r="D502" s="56" t="s">
        <v>13741</v>
      </c>
      <c r="E502" s="56" t="s">
        <v>11975</v>
      </c>
      <c r="F502" s="57">
        <v>43685</v>
      </c>
      <c r="G502" s="50" t="s">
        <v>11819</v>
      </c>
      <c r="H502" s="50" t="s">
        <v>191</v>
      </c>
      <c r="I502" s="50" t="s">
        <v>5442</v>
      </c>
      <c r="J502" s="50" t="s">
        <v>13742</v>
      </c>
      <c r="K502" s="52" t="s">
        <v>23</v>
      </c>
      <c r="L502" s="52" t="s">
        <v>24</v>
      </c>
      <c r="M502" s="52" t="s">
        <v>12005</v>
      </c>
      <c r="N502" s="50"/>
    </row>
    <row r="503" spans="1:14" ht="35.25" customHeight="1" x14ac:dyDescent="0.25">
      <c r="A503" s="50">
        <v>502</v>
      </c>
      <c r="B503" s="58" t="s">
        <v>20</v>
      </c>
      <c r="C503" s="55" t="s">
        <v>13743</v>
      </c>
      <c r="D503" s="56" t="s">
        <v>13744</v>
      </c>
      <c r="E503" s="56" t="s">
        <v>11975</v>
      </c>
      <c r="F503" s="57">
        <v>43685</v>
      </c>
      <c r="G503" s="50" t="s">
        <v>6448</v>
      </c>
      <c r="H503" s="50" t="s">
        <v>5546</v>
      </c>
      <c r="I503" s="50" t="s">
        <v>13745</v>
      </c>
      <c r="J503" s="50" t="s">
        <v>13746</v>
      </c>
      <c r="K503" s="52" t="s">
        <v>23</v>
      </c>
      <c r="L503" s="52" t="s">
        <v>52</v>
      </c>
      <c r="M503" s="52" t="s">
        <v>11988</v>
      </c>
      <c r="N503" s="50"/>
    </row>
    <row r="504" spans="1:14" ht="35.25" customHeight="1" x14ac:dyDescent="0.25">
      <c r="A504" s="50">
        <v>503</v>
      </c>
      <c r="B504" s="57">
        <v>43686</v>
      </c>
      <c r="C504" s="55" t="s">
        <v>13747</v>
      </c>
      <c r="D504" s="56" t="s">
        <v>13748</v>
      </c>
      <c r="E504" s="56" t="s">
        <v>11975</v>
      </c>
      <c r="F504" s="57">
        <v>43685</v>
      </c>
      <c r="G504" s="50" t="s">
        <v>13749</v>
      </c>
      <c r="H504" s="50" t="s">
        <v>191</v>
      </c>
      <c r="I504" s="50" t="s">
        <v>5442</v>
      </c>
      <c r="J504" s="50" t="s">
        <v>13750</v>
      </c>
      <c r="K504" s="52" t="s">
        <v>23</v>
      </c>
      <c r="L504" s="52" t="s">
        <v>24</v>
      </c>
      <c r="M504" s="52" t="s">
        <v>12005</v>
      </c>
      <c r="N504" s="50"/>
    </row>
    <row r="505" spans="1:14" ht="35.25" customHeight="1" x14ac:dyDescent="0.25">
      <c r="A505" s="50">
        <v>504</v>
      </c>
      <c r="B505" s="57">
        <v>43685</v>
      </c>
      <c r="C505" s="55" t="s">
        <v>13751</v>
      </c>
      <c r="D505" s="56" t="s">
        <v>13752</v>
      </c>
      <c r="E505" s="56" t="s">
        <v>11975</v>
      </c>
      <c r="F505" s="57">
        <v>43685</v>
      </c>
      <c r="G505" s="50" t="s">
        <v>9829</v>
      </c>
      <c r="H505" s="50" t="s">
        <v>191</v>
      </c>
      <c r="I505" s="50" t="s">
        <v>5442</v>
      </c>
      <c r="J505" s="50" t="s">
        <v>13753</v>
      </c>
      <c r="K505" s="52" t="s">
        <v>23</v>
      </c>
      <c r="L505" s="52" t="s">
        <v>24</v>
      </c>
      <c r="M505" s="52" t="s">
        <v>12005</v>
      </c>
      <c r="N505" s="50"/>
    </row>
    <row r="506" spans="1:14" ht="35.25" customHeight="1" x14ac:dyDescent="0.25">
      <c r="A506" s="50">
        <v>505</v>
      </c>
      <c r="B506" s="57">
        <v>43677</v>
      </c>
      <c r="C506" s="55" t="s">
        <v>13754</v>
      </c>
      <c r="D506" s="56" t="s">
        <v>13755</v>
      </c>
      <c r="E506" s="56" t="s">
        <v>11975</v>
      </c>
      <c r="F506" s="57">
        <v>43685</v>
      </c>
      <c r="G506" s="50" t="s">
        <v>1065</v>
      </c>
      <c r="H506" s="50" t="s">
        <v>5227</v>
      </c>
      <c r="I506" s="50" t="s">
        <v>78</v>
      </c>
      <c r="J506" s="50" t="s">
        <v>13756</v>
      </c>
      <c r="K506" s="52" t="s">
        <v>3698</v>
      </c>
      <c r="L506" s="52" t="s">
        <v>24</v>
      </c>
      <c r="M506" s="52" t="s">
        <v>12010</v>
      </c>
      <c r="N506" s="50"/>
    </row>
    <row r="507" spans="1:14" ht="35.25" customHeight="1" x14ac:dyDescent="0.25">
      <c r="A507" s="50">
        <v>506</v>
      </c>
      <c r="B507" s="58" t="s">
        <v>20</v>
      </c>
      <c r="C507" s="55" t="s">
        <v>13757</v>
      </c>
      <c r="D507" s="56" t="s">
        <v>13758</v>
      </c>
      <c r="E507" s="56" t="s">
        <v>11975</v>
      </c>
      <c r="F507" s="57">
        <v>43686</v>
      </c>
      <c r="G507" s="50" t="s">
        <v>13759</v>
      </c>
      <c r="H507" s="50" t="s">
        <v>179</v>
      </c>
      <c r="I507" s="50" t="s">
        <v>12048</v>
      </c>
      <c r="J507" s="50" t="s">
        <v>13760</v>
      </c>
      <c r="K507" s="52" t="s">
        <v>23</v>
      </c>
      <c r="L507" s="52" t="s">
        <v>24</v>
      </c>
      <c r="M507" s="52" t="s">
        <v>11988</v>
      </c>
      <c r="N507" s="50"/>
    </row>
    <row r="508" spans="1:14" ht="35.25" customHeight="1" x14ac:dyDescent="0.25">
      <c r="A508" s="50">
        <v>507</v>
      </c>
      <c r="B508" s="58" t="s">
        <v>20</v>
      </c>
      <c r="C508" s="55" t="s">
        <v>13761</v>
      </c>
      <c r="D508" s="56" t="s">
        <v>13762</v>
      </c>
      <c r="E508" s="56" t="s">
        <v>11975</v>
      </c>
      <c r="F508" s="57">
        <v>43686</v>
      </c>
      <c r="G508" s="50" t="s">
        <v>2282</v>
      </c>
      <c r="H508" s="50" t="s">
        <v>179</v>
      </c>
      <c r="I508" s="50" t="s">
        <v>13763</v>
      </c>
      <c r="J508" s="50" t="s">
        <v>13764</v>
      </c>
      <c r="K508" s="52" t="s">
        <v>23</v>
      </c>
      <c r="L508" s="52" t="s">
        <v>24</v>
      </c>
      <c r="M508" s="52" t="s">
        <v>11988</v>
      </c>
      <c r="N508" s="50"/>
    </row>
    <row r="509" spans="1:14" ht="35.25" customHeight="1" x14ac:dyDescent="0.25">
      <c r="A509" s="50">
        <v>508</v>
      </c>
      <c r="B509" s="57">
        <v>43671</v>
      </c>
      <c r="C509" s="55" t="s">
        <v>13765</v>
      </c>
      <c r="D509" s="56" t="s">
        <v>13766</v>
      </c>
      <c r="E509" s="56" t="s">
        <v>11975</v>
      </c>
      <c r="F509" s="57">
        <v>43686</v>
      </c>
      <c r="G509" s="50" t="s">
        <v>12361</v>
      </c>
      <c r="H509" s="50" t="s">
        <v>5536</v>
      </c>
      <c r="I509" s="50" t="s">
        <v>13767</v>
      </c>
      <c r="J509" s="50" t="s">
        <v>13768</v>
      </c>
      <c r="K509" s="52" t="s">
        <v>36</v>
      </c>
      <c r="L509" s="52" t="s">
        <v>24</v>
      </c>
      <c r="M509" s="52" t="s">
        <v>12010</v>
      </c>
      <c r="N509" s="50"/>
    </row>
    <row r="510" spans="1:14" ht="35.25" customHeight="1" x14ac:dyDescent="0.25">
      <c r="A510" s="50">
        <v>509</v>
      </c>
      <c r="B510" s="58" t="s">
        <v>20</v>
      </c>
      <c r="C510" s="55" t="s">
        <v>13769</v>
      </c>
      <c r="D510" s="56" t="s">
        <v>13758</v>
      </c>
      <c r="E510" s="56" t="s">
        <v>11975</v>
      </c>
      <c r="F510" s="57">
        <v>43686</v>
      </c>
      <c r="G510" s="50" t="s">
        <v>13770</v>
      </c>
      <c r="H510" s="50" t="s">
        <v>179</v>
      </c>
      <c r="I510" s="50" t="s">
        <v>13771</v>
      </c>
      <c r="J510" s="50" t="s">
        <v>13772</v>
      </c>
      <c r="K510" s="52" t="s">
        <v>23</v>
      </c>
      <c r="L510" s="52" t="s">
        <v>24</v>
      </c>
      <c r="M510" s="52" t="s">
        <v>11988</v>
      </c>
      <c r="N510" s="50"/>
    </row>
    <row r="511" spans="1:14" ht="35.25" customHeight="1" x14ac:dyDescent="0.25">
      <c r="A511" s="50">
        <v>510</v>
      </c>
      <c r="B511" s="58" t="s">
        <v>20</v>
      </c>
      <c r="C511" s="55" t="s">
        <v>13773</v>
      </c>
      <c r="D511" s="58" t="s">
        <v>20</v>
      </c>
      <c r="E511" s="56" t="s">
        <v>11975</v>
      </c>
      <c r="F511" s="57">
        <v>43690</v>
      </c>
      <c r="G511" s="51" t="s">
        <v>20</v>
      </c>
      <c r="H511" s="50" t="s">
        <v>179</v>
      </c>
      <c r="I511" s="50" t="s">
        <v>13774</v>
      </c>
      <c r="J511" s="50" t="s">
        <v>13775</v>
      </c>
      <c r="K511" s="52" t="s">
        <v>23</v>
      </c>
      <c r="L511" s="52" t="s">
        <v>24</v>
      </c>
      <c r="M511" s="52" t="s">
        <v>11988</v>
      </c>
      <c r="N511" s="50"/>
    </row>
    <row r="512" spans="1:14" ht="35.25" customHeight="1" x14ac:dyDescent="0.25">
      <c r="A512" s="50">
        <v>511</v>
      </c>
      <c r="B512" s="57">
        <v>43663</v>
      </c>
      <c r="C512" s="55" t="s">
        <v>13776</v>
      </c>
      <c r="D512" s="56" t="s">
        <v>13777</v>
      </c>
      <c r="E512" s="56" t="s">
        <v>11975</v>
      </c>
      <c r="F512" s="57">
        <v>43690</v>
      </c>
      <c r="G512" s="50" t="s">
        <v>13778</v>
      </c>
      <c r="H512" s="50" t="s">
        <v>5536</v>
      </c>
      <c r="I512" s="50" t="s">
        <v>13767</v>
      </c>
      <c r="J512" s="50" t="s">
        <v>13779</v>
      </c>
      <c r="K512" s="52" t="s">
        <v>36</v>
      </c>
      <c r="L512" s="52" t="s">
        <v>24</v>
      </c>
      <c r="M512" s="52" t="s">
        <v>12010</v>
      </c>
      <c r="N512" s="50"/>
    </row>
    <row r="513" spans="1:14" ht="35.25" customHeight="1" x14ac:dyDescent="0.25">
      <c r="A513" s="50">
        <v>512</v>
      </c>
      <c r="B513" s="57">
        <v>43691</v>
      </c>
      <c r="C513" s="55" t="s">
        <v>13780</v>
      </c>
      <c r="D513" s="56" t="s">
        <v>13781</v>
      </c>
      <c r="E513" s="56" t="s">
        <v>11975</v>
      </c>
      <c r="F513" s="57">
        <v>43691</v>
      </c>
      <c r="G513" s="50" t="s">
        <v>13782</v>
      </c>
      <c r="H513" s="50" t="s">
        <v>191</v>
      </c>
      <c r="I513" s="50" t="s">
        <v>5442</v>
      </c>
      <c r="J513" s="50" t="s">
        <v>13783</v>
      </c>
      <c r="K513" s="52" t="s">
        <v>23</v>
      </c>
      <c r="L513" s="52" t="s">
        <v>24</v>
      </c>
      <c r="M513" s="52" t="s">
        <v>12005</v>
      </c>
      <c r="N513" s="50"/>
    </row>
    <row r="514" spans="1:14" ht="35.25" customHeight="1" x14ac:dyDescent="0.25">
      <c r="A514" s="50">
        <v>513</v>
      </c>
      <c r="B514" s="58" t="s">
        <v>20</v>
      </c>
      <c r="C514" s="55" t="s">
        <v>13784</v>
      </c>
      <c r="D514" s="56" t="s">
        <v>13785</v>
      </c>
      <c r="E514" s="56" t="s">
        <v>11975</v>
      </c>
      <c r="F514" s="57">
        <v>43692</v>
      </c>
      <c r="G514" s="50" t="s">
        <v>7135</v>
      </c>
      <c r="H514" s="50" t="s">
        <v>5536</v>
      </c>
      <c r="I514" s="50" t="s">
        <v>13610</v>
      </c>
      <c r="J514" s="50" t="s">
        <v>13786</v>
      </c>
      <c r="K514" s="52" t="s">
        <v>3698</v>
      </c>
      <c r="L514" s="52" t="s">
        <v>24</v>
      </c>
      <c r="M514" s="52" t="s">
        <v>11988</v>
      </c>
      <c r="N514" s="50"/>
    </row>
    <row r="515" spans="1:14" ht="35.25" customHeight="1" x14ac:dyDescent="0.25">
      <c r="A515" s="50">
        <v>514</v>
      </c>
      <c r="B515" s="57">
        <v>43671</v>
      </c>
      <c r="C515" s="55" t="s">
        <v>13787</v>
      </c>
      <c r="D515" s="56" t="s">
        <v>13788</v>
      </c>
      <c r="E515" s="56" t="s">
        <v>11975</v>
      </c>
      <c r="F515" s="57">
        <v>43692</v>
      </c>
      <c r="G515" s="50" t="s">
        <v>5958</v>
      </c>
      <c r="H515" s="50" t="s">
        <v>5227</v>
      </c>
      <c r="I515" s="50" t="s">
        <v>4148</v>
      </c>
      <c r="J515" s="50" t="s">
        <v>13789</v>
      </c>
      <c r="K515" s="52" t="s">
        <v>3698</v>
      </c>
      <c r="L515" s="52" t="s">
        <v>24</v>
      </c>
      <c r="M515" s="52" t="s">
        <v>12010</v>
      </c>
      <c r="N515" s="50"/>
    </row>
    <row r="516" spans="1:14" ht="35.25" customHeight="1" x14ac:dyDescent="0.25">
      <c r="A516" s="50">
        <v>515</v>
      </c>
      <c r="B516" s="57">
        <v>43710</v>
      </c>
      <c r="C516" s="55" t="s">
        <v>13790</v>
      </c>
      <c r="D516" s="56" t="s">
        <v>13791</v>
      </c>
      <c r="E516" s="56" t="s">
        <v>11975</v>
      </c>
      <c r="F516" s="57">
        <v>43692</v>
      </c>
      <c r="G516" s="50" t="s">
        <v>13792</v>
      </c>
      <c r="H516" s="50" t="s">
        <v>191</v>
      </c>
      <c r="I516" s="50" t="s">
        <v>5442</v>
      </c>
      <c r="J516" s="50" t="s">
        <v>13793</v>
      </c>
      <c r="K516" s="52" t="s">
        <v>23</v>
      </c>
      <c r="L516" s="52" t="s">
        <v>24</v>
      </c>
      <c r="M516" s="52" t="s">
        <v>12005</v>
      </c>
      <c r="N516" s="50"/>
    </row>
    <row r="517" spans="1:14" ht="35.25" customHeight="1" x14ac:dyDescent="0.25">
      <c r="A517" s="50">
        <v>516</v>
      </c>
      <c r="B517" s="57">
        <v>43692</v>
      </c>
      <c r="C517" s="55" t="s">
        <v>13794</v>
      </c>
      <c r="D517" s="56" t="s">
        <v>13795</v>
      </c>
      <c r="E517" s="56" t="s">
        <v>11975</v>
      </c>
      <c r="F517" s="57">
        <v>43692</v>
      </c>
      <c r="G517" s="50" t="s">
        <v>13796</v>
      </c>
      <c r="H517" s="50" t="s">
        <v>191</v>
      </c>
      <c r="I517" s="50" t="s">
        <v>5442</v>
      </c>
      <c r="J517" s="50" t="s">
        <v>13797</v>
      </c>
      <c r="K517" s="52" t="s">
        <v>23</v>
      </c>
      <c r="L517" s="52" t="s">
        <v>24</v>
      </c>
      <c r="M517" s="52" t="s">
        <v>12005</v>
      </c>
      <c r="N517" s="50"/>
    </row>
    <row r="518" spans="1:14" ht="35.25" customHeight="1" x14ac:dyDescent="0.25">
      <c r="A518" s="50">
        <v>517</v>
      </c>
      <c r="B518" s="57">
        <v>43685</v>
      </c>
      <c r="C518" s="55" t="s">
        <v>13798</v>
      </c>
      <c r="D518" s="56" t="s">
        <v>13799</v>
      </c>
      <c r="E518" s="56" t="s">
        <v>11975</v>
      </c>
      <c r="F518" s="57">
        <v>43692</v>
      </c>
      <c r="G518" s="50" t="s">
        <v>13800</v>
      </c>
      <c r="H518" s="50" t="s">
        <v>191</v>
      </c>
      <c r="I518" s="50" t="s">
        <v>5442</v>
      </c>
      <c r="J518" s="50" t="s">
        <v>13801</v>
      </c>
      <c r="K518" s="52" t="s">
        <v>23</v>
      </c>
      <c r="L518" s="52" t="s">
        <v>24</v>
      </c>
      <c r="M518" s="52" t="s">
        <v>12010</v>
      </c>
      <c r="N518" s="50"/>
    </row>
    <row r="519" spans="1:14" ht="35.25" customHeight="1" x14ac:dyDescent="0.25">
      <c r="A519" s="50">
        <v>518</v>
      </c>
      <c r="B519" s="57">
        <v>43572</v>
      </c>
      <c r="C519" s="55" t="s">
        <v>13802</v>
      </c>
      <c r="D519" s="56" t="s">
        <v>13803</v>
      </c>
      <c r="E519" s="56" t="s">
        <v>11975</v>
      </c>
      <c r="F519" s="57">
        <v>43692</v>
      </c>
      <c r="G519" s="50" t="s">
        <v>11647</v>
      </c>
      <c r="H519" s="50" t="s">
        <v>5536</v>
      </c>
      <c r="I519" s="50" t="s">
        <v>4237</v>
      </c>
      <c r="J519" s="50" t="s">
        <v>13804</v>
      </c>
      <c r="K519" s="52" t="s">
        <v>23</v>
      </c>
      <c r="L519" s="52" t="s">
        <v>24</v>
      </c>
      <c r="M519" s="52" t="s">
        <v>12010</v>
      </c>
      <c r="N519" s="50"/>
    </row>
    <row r="520" spans="1:14" ht="35.25" customHeight="1" x14ac:dyDescent="0.25">
      <c r="A520" s="50">
        <v>519</v>
      </c>
      <c r="B520" s="57">
        <v>43671</v>
      </c>
      <c r="C520" s="55" t="s">
        <v>13805</v>
      </c>
      <c r="D520" s="56" t="s">
        <v>13806</v>
      </c>
      <c r="E520" s="56" t="s">
        <v>11975</v>
      </c>
      <c r="F520" s="57">
        <v>43692</v>
      </c>
      <c r="G520" s="50" t="s">
        <v>2965</v>
      </c>
      <c r="H520" s="50" t="s">
        <v>12413</v>
      </c>
      <c r="I520" s="50" t="s">
        <v>5221</v>
      </c>
      <c r="J520" s="50" t="s">
        <v>13807</v>
      </c>
      <c r="K520" s="52" t="s">
        <v>23</v>
      </c>
      <c r="L520" s="52" t="s">
        <v>24</v>
      </c>
      <c r="M520" s="52" t="s">
        <v>12010</v>
      </c>
      <c r="N520" s="50"/>
    </row>
    <row r="521" spans="1:14" ht="35.25" customHeight="1" x14ac:dyDescent="0.25">
      <c r="A521" s="50">
        <v>520</v>
      </c>
      <c r="B521" s="57">
        <v>43692</v>
      </c>
      <c r="C521" s="55" t="s">
        <v>13808</v>
      </c>
      <c r="D521" s="56" t="s">
        <v>13809</v>
      </c>
      <c r="E521" s="56" t="s">
        <v>11975</v>
      </c>
      <c r="F521" s="57">
        <v>43692</v>
      </c>
      <c r="G521" s="50" t="s">
        <v>5441</v>
      </c>
      <c r="H521" s="50" t="s">
        <v>191</v>
      </c>
      <c r="I521" s="50" t="s">
        <v>11666</v>
      </c>
      <c r="J521" s="50" t="s">
        <v>13810</v>
      </c>
      <c r="K521" s="52" t="s">
        <v>23</v>
      </c>
      <c r="L521" s="52" t="s">
        <v>24</v>
      </c>
      <c r="M521" s="52" t="s">
        <v>12005</v>
      </c>
      <c r="N521" s="50"/>
    </row>
    <row r="522" spans="1:14" ht="35.25" customHeight="1" x14ac:dyDescent="0.25">
      <c r="A522" s="50">
        <v>521</v>
      </c>
      <c r="B522" s="57">
        <v>43490</v>
      </c>
      <c r="C522" s="55" t="s">
        <v>13811</v>
      </c>
      <c r="D522" s="56" t="s">
        <v>13812</v>
      </c>
      <c r="E522" s="56" t="s">
        <v>11975</v>
      </c>
      <c r="F522" s="57">
        <v>43692</v>
      </c>
      <c r="G522" s="50" t="s">
        <v>13813</v>
      </c>
      <c r="H522" s="50" t="s">
        <v>5227</v>
      </c>
      <c r="I522" s="50" t="s">
        <v>4148</v>
      </c>
      <c r="J522" s="50" t="s">
        <v>13814</v>
      </c>
      <c r="K522" s="52" t="s">
        <v>3698</v>
      </c>
      <c r="L522" s="52" t="s">
        <v>24</v>
      </c>
      <c r="M522" s="52" t="s">
        <v>12010</v>
      </c>
      <c r="N522" s="50"/>
    </row>
    <row r="523" spans="1:14" ht="35.25" customHeight="1" x14ac:dyDescent="0.25">
      <c r="A523" s="50">
        <v>522</v>
      </c>
      <c r="B523" s="57">
        <v>43504</v>
      </c>
      <c r="C523" s="55" t="s">
        <v>13815</v>
      </c>
      <c r="D523" s="56" t="s">
        <v>13816</v>
      </c>
      <c r="E523" s="56" t="s">
        <v>11975</v>
      </c>
      <c r="F523" s="57">
        <v>43696</v>
      </c>
      <c r="G523" s="50" t="s">
        <v>13813</v>
      </c>
      <c r="H523" s="50" t="s">
        <v>5227</v>
      </c>
      <c r="I523" s="50" t="s">
        <v>4148</v>
      </c>
      <c r="J523" s="50" t="s">
        <v>13817</v>
      </c>
      <c r="K523" s="52" t="s">
        <v>3698</v>
      </c>
      <c r="L523" s="52" t="s">
        <v>24</v>
      </c>
      <c r="M523" s="52" t="s">
        <v>12010</v>
      </c>
      <c r="N523" s="50"/>
    </row>
    <row r="524" spans="1:14" ht="35.25" customHeight="1" x14ac:dyDescent="0.25">
      <c r="A524" s="50">
        <v>523</v>
      </c>
      <c r="B524" s="57">
        <v>43683</v>
      </c>
      <c r="C524" s="55" t="s">
        <v>13818</v>
      </c>
      <c r="D524" s="56" t="s">
        <v>13819</v>
      </c>
      <c r="E524" s="56" t="s">
        <v>11975</v>
      </c>
      <c r="F524" s="57">
        <v>43696</v>
      </c>
      <c r="G524" s="50" t="s">
        <v>13820</v>
      </c>
      <c r="H524" s="50" t="s">
        <v>5227</v>
      </c>
      <c r="I524" s="50" t="s">
        <v>78</v>
      </c>
      <c r="J524" s="50" t="s">
        <v>13821</v>
      </c>
      <c r="K524" s="52" t="s">
        <v>36</v>
      </c>
      <c r="L524" s="52" t="s">
        <v>24</v>
      </c>
      <c r="M524" s="52" t="s">
        <v>12010</v>
      </c>
      <c r="N524" s="50"/>
    </row>
    <row r="525" spans="1:14" ht="35.25" customHeight="1" x14ac:dyDescent="0.25">
      <c r="A525" s="50">
        <v>524</v>
      </c>
      <c r="B525" s="58" t="s">
        <v>20</v>
      </c>
      <c r="C525" s="55" t="s">
        <v>13822</v>
      </c>
      <c r="D525" s="56" t="s">
        <v>13823</v>
      </c>
      <c r="E525" s="56" t="s">
        <v>11975</v>
      </c>
      <c r="F525" s="57">
        <v>43696</v>
      </c>
      <c r="G525" s="50" t="s">
        <v>13824</v>
      </c>
      <c r="H525" s="50" t="s">
        <v>179</v>
      </c>
      <c r="I525" s="50" t="s">
        <v>9568</v>
      </c>
      <c r="J525" s="50" t="s">
        <v>13825</v>
      </c>
      <c r="K525" s="52" t="s">
        <v>36</v>
      </c>
      <c r="L525" s="52" t="s">
        <v>24</v>
      </c>
      <c r="M525" s="52" t="s">
        <v>11988</v>
      </c>
      <c r="N525" s="50"/>
    </row>
    <row r="526" spans="1:14" ht="35.25" customHeight="1" x14ac:dyDescent="0.25">
      <c r="A526" s="50">
        <v>525</v>
      </c>
      <c r="B526" s="57">
        <v>43696</v>
      </c>
      <c r="C526" s="55" t="s">
        <v>13826</v>
      </c>
      <c r="D526" s="56" t="s">
        <v>13827</v>
      </c>
      <c r="E526" s="56" t="s">
        <v>11975</v>
      </c>
      <c r="F526" s="57">
        <v>43696</v>
      </c>
      <c r="G526" s="50" t="s">
        <v>13828</v>
      </c>
      <c r="H526" s="50" t="s">
        <v>191</v>
      </c>
      <c r="I526" s="50" t="s">
        <v>5442</v>
      </c>
      <c r="J526" s="50" t="s">
        <v>13829</v>
      </c>
      <c r="K526" s="52" t="s">
        <v>23</v>
      </c>
      <c r="L526" s="52" t="s">
        <v>24</v>
      </c>
      <c r="M526" s="52" t="s">
        <v>12005</v>
      </c>
      <c r="N526" s="50"/>
    </row>
    <row r="527" spans="1:14" ht="35.25" customHeight="1" x14ac:dyDescent="0.25">
      <c r="A527" s="50">
        <v>526</v>
      </c>
      <c r="B527" s="57">
        <v>43696</v>
      </c>
      <c r="C527" s="55" t="s">
        <v>13830</v>
      </c>
      <c r="D527" s="56" t="s">
        <v>13831</v>
      </c>
      <c r="E527" s="56" t="s">
        <v>11975</v>
      </c>
      <c r="F527" s="57">
        <v>43696</v>
      </c>
      <c r="G527" s="50" t="s">
        <v>13245</v>
      </c>
      <c r="H527" s="50" t="s">
        <v>191</v>
      </c>
      <c r="I527" s="50" t="s">
        <v>5442</v>
      </c>
      <c r="J527" s="50" t="s">
        <v>13832</v>
      </c>
      <c r="K527" s="52" t="s">
        <v>23</v>
      </c>
      <c r="L527" s="52" t="s">
        <v>24</v>
      </c>
      <c r="M527" s="52" t="s">
        <v>12005</v>
      </c>
      <c r="N527" s="50"/>
    </row>
    <row r="528" spans="1:14" ht="35.25" customHeight="1" x14ac:dyDescent="0.25">
      <c r="A528" s="50">
        <v>527</v>
      </c>
      <c r="B528" s="57">
        <v>43697</v>
      </c>
      <c r="C528" s="55" t="s">
        <v>13833</v>
      </c>
      <c r="D528" s="56" t="s">
        <v>13834</v>
      </c>
      <c r="E528" s="56" t="s">
        <v>11975</v>
      </c>
      <c r="F528" s="57">
        <v>43696</v>
      </c>
      <c r="G528" s="50" t="s">
        <v>13835</v>
      </c>
      <c r="H528" s="50" t="s">
        <v>5536</v>
      </c>
      <c r="I528" s="50" t="s">
        <v>4237</v>
      </c>
      <c r="J528" s="50" t="s">
        <v>13836</v>
      </c>
      <c r="K528" s="52" t="s">
        <v>23</v>
      </c>
      <c r="L528" s="52" t="s">
        <v>24</v>
      </c>
      <c r="M528" s="52" t="s">
        <v>12005</v>
      </c>
      <c r="N528" s="50"/>
    </row>
    <row r="529" spans="1:14" ht="35.25" customHeight="1" x14ac:dyDescent="0.25">
      <c r="A529" s="50">
        <v>528</v>
      </c>
      <c r="B529" s="57">
        <v>43683</v>
      </c>
      <c r="C529" s="55" t="s">
        <v>13837</v>
      </c>
      <c r="D529" s="56" t="s">
        <v>13838</v>
      </c>
      <c r="E529" s="56" t="s">
        <v>11975</v>
      </c>
      <c r="F529" s="57">
        <v>43696</v>
      </c>
      <c r="G529" s="50" t="s">
        <v>13820</v>
      </c>
      <c r="H529" s="50" t="s">
        <v>5227</v>
      </c>
      <c r="I529" s="50" t="s">
        <v>78</v>
      </c>
      <c r="J529" s="50" t="s">
        <v>13839</v>
      </c>
      <c r="K529" s="52" t="s">
        <v>36</v>
      </c>
      <c r="L529" s="52" t="s">
        <v>24</v>
      </c>
      <c r="M529" s="52" t="s">
        <v>12010</v>
      </c>
      <c r="N529" s="50"/>
    </row>
    <row r="530" spans="1:14" ht="35.25" customHeight="1" x14ac:dyDescent="0.25">
      <c r="A530" s="50">
        <v>529</v>
      </c>
      <c r="B530" s="58" t="s">
        <v>20</v>
      </c>
      <c r="C530" s="55" t="s">
        <v>13840</v>
      </c>
      <c r="D530" s="56" t="s">
        <v>13841</v>
      </c>
      <c r="E530" s="56" t="s">
        <v>11975</v>
      </c>
      <c r="F530" s="57">
        <v>43696</v>
      </c>
      <c r="G530" s="50" t="s">
        <v>1762</v>
      </c>
      <c r="H530" s="50" t="s">
        <v>179</v>
      </c>
      <c r="I530" s="50" t="s">
        <v>12391</v>
      </c>
      <c r="J530" s="50" t="s">
        <v>13842</v>
      </c>
      <c r="K530" s="52" t="s">
        <v>23</v>
      </c>
      <c r="L530" s="52" t="s">
        <v>24</v>
      </c>
      <c r="M530" s="52" t="s">
        <v>11988</v>
      </c>
      <c r="N530" s="50"/>
    </row>
    <row r="531" spans="1:14" ht="35.25" customHeight="1" x14ac:dyDescent="0.25">
      <c r="A531" s="50">
        <v>530</v>
      </c>
      <c r="B531" s="58" t="s">
        <v>20</v>
      </c>
      <c r="C531" s="55" t="s">
        <v>13843</v>
      </c>
      <c r="D531" s="56" t="s">
        <v>13844</v>
      </c>
      <c r="E531" s="56" t="s">
        <v>11975</v>
      </c>
      <c r="F531" s="57">
        <v>43697</v>
      </c>
      <c r="G531" s="50" t="s">
        <v>13845</v>
      </c>
      <c r="H531" s="50" t="s">
        <v>179</v>
      </c>
      <c r="I531" s="50" t="s">
        <v>13846</v>
      </c>
      <c r="J531" s="50" t="s">
        <v>13847</v>
      </c>
      <c r="K531" s="52" t="s">
        <v>36</v>
      </c>
      <c r="L531" s="52" t="s">
        <v>24</v>
      </c>
      <c r="M531" s="52" t="s">
        <v>11988</v>
      </c>
      <c r="N531" s="50"/>
    </row>
    <row r="532" spans="1:14" ht="35.25" customHeight="1" x14ac:dyDescent="0.25">
      <c r="A532" s="50">
        <v>531</v>
      </c>
      <c r="B532" s="57">
        <v>43698</v>
      </c>
      <c r="C532" s="55" t="s">
        <v>13848</v>
      </c>
      <c r="D532" s="56" t="s">
        <v>13849</v>
      </c>
      <c r="E532" s="56" t="s">
        <v>11975</v>
      </c>
      <c r="F532" s="57">
        <v>43697</v>
      </c>
      <c r="G532" s="50" t="s">
        <v>4086</v>
      </c>
      <c r="H532" s="50" t="s">
        <v>191</v>
      </c>
      <c r="I532" s="50" t="s">
        <v>5442</v>
      </c>
      <c r="J532" s="50" t="s">
        <v>13850</v>
      </c>
      <c r="K532" s="52" t="s">
        <v>23</v>
      </c>
      <c r="L532" s="52" t="s">
        <v>24</v>
      </c>
      <c r="M532" s="52" t="s">
        <v>12005</v>
      </c>
      <c r="N532" s="50"/>
    </row>
    <row r="533" spans="1:14" ht="35.25" customHeight="1" x14ac:dyDescent="0.25">
      <c r="A533" s="50">
        <v>532</v>
      </c>
      <c r="B533" s="57">
        <v>43622</v>
      </c>
      <c r="C533" s="55" t="s">
        <v>13851</v>
      </c>
      <c r="D533" s="56" t="s">
        <v>13852</v>
      </c>
      <c r="E533" s="56" t="s">
        <v>11975</v>
      </c>
      <c r="F533" s="57">
        <v>43697</v>
      </c>
      <c r="G533" s="50" t="s">
        <v>13853</v>
      </c>
      <c r="H533" s="50" t="s">
        <v>13854</v>
      </c>
      <c r="I533" s="50" t="s">
        <v>13855</v>
      </c>
      <c r="J533" s="50" t="s">
        <v>13856</v>
      </c>
      <c r="K533" s="52" t="s">
        <v>23</v>
      </c>
      <c r="L533" s="52" t="s">
        <v>52</v>
      </c>
      <c r="M533" s="52" t="s">
        <v>12010</v>
      </c>
      <c r="N533" s="50"/>
    </row>
    <row r="534" spans="1:14" ht="35.25" customHeight="1" x14ac:dyDescent="0.25">
      <c r="A534" s="50">
        <v>533</v>
      </c>
      <c r="B534" s="57">
        <v>43698</v>
      </c>
      <c r="C534" s="55" t="s">
        <v>13857</v>
      </c>
      <c r="D534" s="56" t="s">
        <v>13858</v>
      </c>
      <c r="E534" s="56" t="s">
        <v>11975</v>
      </c>
      <c r="F534" s="57">
        <v>43698</v>
      </c>
      <c r="G534" s="50" t="s">
        <v>13859</v>
      </c>
      <c r="H534" s="50" t="s">
        <v>5536</v>
      </c>
      <c r="I534" s="50" t="s">
        <v>13767</v>
      </c>
      <c r="J534" s="50" t="s">
        <v>13860</v>
      </c>
      <c r="K534" s="52" t="s">
        <v>23</v>
      </c>
      <c r="L534" s="52" t="s">
        <v>24</v>
      </c>
      <c r="M534" s="52" t="s">
        <v>12005</v>
      </c>
      <c r="N534" s="50"/>
    </row>
    <row r="535" spans="1:14" ht="35.25" customHeight="1" x14ac:dyDescent="0.25">
      <c r="A535" s="50">
        <v>534</v>
      </c>
      <c r="B535" s="57">
        <v>43683</v>
      </c>
      <c r="C535" s="55" t="s">
        <v>13861</v>
      </c>
      <c r="D535" s="56" t="s">
        <v>13862</v>
      </c>
      <c r="E535" s="56" t="s">
        <v>11975</v>
      </c>
      <c r="F535" s="57">
        <v>43698</v>
      </c>
      <c r="G535" s="50" t="s">
        <v>837</v>
      </c>
      <c r="H535" s="50" t="s">
        <v>5227</v>
      </c>
      <c r="I535" s="50" t="s">
        <v>78</v>
      </c>
      <c r="J535" s="50" t="s">
        <v>13863</v>
      </c>
      <c r="K535" s="52" t="s">
        <v>36</v>
      </c>
      <c r="L535" s="52" t="s">
        <v>24</v>
      </c>
      <c r="M535" s="52" t="s">
        <v>12010</v>
      </c>
      <c r="N535" s="50"/>
    </row>
    <row r="536" spans="1:14" ht="35.25" customHeight="1" x14ac:dyDescent="0.25">
      <c r="A536" s="50">
        <v>535</v>
      </c>
      <c r="B536" s="57">
        <v>43689</v>
      </c>
      <c r="C536" s="55" t="s">
        <v>13864</v>
      </c>
      <c r="D536" s="56" t="s">
        <v>13865</v>
      </c>
      <c r="E536" s="56" t="s">
        <v>11975</v>
      </c>
      <c r="F536" s="57">
        <v>43698</v>
      </c>
      <c r="G536" s="50" t="s">
        <v>13866</v>
      </c>
      <c r="H536" s="50" t="s">
        <v>5227</v>
      </c>
      <c r="I536" s="50" t="s">
        <v>78</v>
      </c>
      <c r="J536" s="50" t="s">
        <v>13867</v>
      </c>
      <c r="K536" s="52" t="s">
        <v>3698</v>
      </c>
      <c r="L536" s="52" t="s">
        <v>24</v>
      </c>
      <c r="M536" s="52" t="s">
        <v>12010</v>
      </c>
      <c r="N536" s="50"/>
    </row>
    <row r="537" spans="1:14" ht="35.25" customHeight="1" x14ac:dyDescent="0.25">
      <c r="A537" s="50">
        <v>536</v>
      </c>
      <c r="B537" s="57">
        <v>43698</v>
      </c>
      <c r="C537" s="55" t="s">
        <v>13868</v>
      </c>
      <c r="D537" s="56" t="s">
        <v>13869</v>
      </c>
      <c r="E537" s="56" t="s">
        <v>11975</v>
      </c>
      <c r="F537" s="57">
        <v>43698</v>
      </c>
      <c r="G537" s="50" t="s">
        <v>13845</v>
      </c>
      <c r="H537" s="50" t="s">
        <v>5536</v>
      </c>
      <c r="I537" s="50" t="s">
        <v>13870</v>
      </c>
      <c r="J537" s="50" t="s">
        <v>13871</v>
      </c>
      <c r="K537" s="52" t="s">
        <v>36</v>
      </c>
      <c r="L537" s="52" t="s">
        <v>24</v>
      </c>
      <c r="M537" s="52" t="s">
        <v>12005</v>
      </c>
      <c r="N537" s="50"/>
    </row>
    <row r="538" spans="1:14" ht="35.25" customHeight="1" x14ac:dyDescent="0.25">
      <c r="A538" s="50">
        <v>537</v>
      </c>
      <c r="B538" s="57">
        <v>43700</v>
      </c>
      <c r="C538" s="55" t="s">
        <v>13872</v>
      </c>
      <c r="D538" s="56" t="s">
        <v>13873</v>
      </c>
      <c r="E538" s="56" t="s">
        <v>11975</v>
      </c>
      <c r="F538" s="57">
        <v>43699</v>
      </c>
      <c r="G538" s="50" t="s">
        <v>13874</v>
      </c>
      <c r="H538" s="50" t="s">
        <v>191</v>
      </c>
      <c r="I538" s="50" t="s">
        <v>11666</v>
      </c>
      <c r="J538" s="50" t="s">
        <v>13875</v>
      </c>
      <c r="K538" s="52" t="s">
        <v>23</v>
      </c>
      <c r="L538" s="52" t="s">
        <v>24</v>
      </c>
      <c r="M538" s="52" t="s">
        <v>12005</v>
      </c>
      <c r="N538" s="50"/>
    </row>
    <row r="539" spans="1:14" ht="35.25" customHeight="1" x14ac:dyDescent="0.25">
      <c r="A539" s="50">
        <v>538</v>
      </c>
      <c r="B539" s="57">
        <v>43700</v>
      </c>
      <c r="C539" s="55" t="s">
        <v>13876</v>
      </c>
      <c r="D539" s="56" t="s">
        <v>13877</v>
      </c>
      <c r="E539" s="56" t="s">
        <v>11975</v>
      </c>
      <c r="F539" s="57">
        <v>43699</v>
      </c>
      <c r="G539" s="50" t="s">
        <v>13874</v>
      </c>
      <c r="H539" s="50" t="s">
        <v>191</v>
      </c>
      <c r="I539" s="50" t="s">
        <v>11666</v>
      </c>
      <c r="J539" s="50" t="s">
        <v>13875</v>
      </c>
      <c r="K539" s="52" t="s">
        <v>23</v>
      </c>
      <c r="L539" s="52" t="s">
        <v>24</v>
      </c>
      <c r="M539" s="52" t="s">
        <v>12005</v>
      </c>
      <c r="N539" s="50"/>
    </row>
    <row r="540" spans="1:14" ht="35.25" customHeight="1" x14ac:dyDescent="0.25">
      <c r="A540" s="50">
        <v>539</v>
      </c>
      <c r="B540" s="57">
        <v>43700</v>
      </c>
      <c r="C540" s="55" t="s">
        <v>13878</v>
      </c>
      <c r="D540" s="56" t="s">
        <v>13879</v>
      </c>
      <c r="E540" s="56" t="s">
        <v>11975</v>
      </c>
      <c r="F540" s="57">
        <v>43699</v>
      </c>
      <c r="G540" s="50" t="s">
        <v>13874</v>
      </c>
      <c r="H540" s="50" t="s">
        <v>191</v>
      </c>
      <c r="I540" s="50" t="s">
        <v>11666</v>
      </c>
      <c r="J540" s="50" t="s">
        <v>13880</v>
      </c>
      <c r="K540" s="52" t="s">
        <v>23</v>
      </c>
      <c r="L540" s="52" t="s">
        <v>24</v>
      </c>
      <c r="M540" s="52" t="s">
        <v>12005</v>
      </c>
      <c r="N540" s="50"/>
    </row>
    <row r="541" spans="1:14" ht="35.25" customHeight="1" x14ac:dyDescent="0.25">
      <c r="A541" s="50">
        <v>540</v>
      </c>
      <c r="B541" s="57">
        <v>43789</v>
      </c>
      <c r="C541" s="55" t="s">
        <v>13881</v>
      </c>
      <c r="D541" s="56" t="s">
        <v>13882</v>
      </c>
      <c r="E541" s="56" t="s">
        <v>11975</v>
      </c>
      <c r="F541" s="57">
        <v>43699</v>
      </c>
      <c r="G541" s="50" t="s">
        <v>13883</v>
      </c>
      <c r="H541" s="50" t="s">
        <v>191</v>
      </c>
      <c r="I541" s="50" t="s">
        <v>5442</v>
      </c>
      <c r="J541" s="50" t="s">
        <v>13884</v>
      </c>
      <c r="K541" s="52" t="s">
        <v>23</v>
      </c>
      <c r="L541" s="52" t="s">
        <v>24</v>
      </c>
      <c r="M541" s="52" t="s">
        <v>12005</v>
      </c>
      <c r="N541" s="50"/>
    </row>
    <row r="542" spans="1:14" ht="35.25" customHeight="1" x14ac:dyDescent="0.25">
      <c r="A542" s="50">
        <v>541</v>
      </c>
      <c r="B542" s="57">
        <v>43690</v>
      </c>
      <c r="C542" s="55" t="s">
        <v>13885</v>
      </c>
      <c r="D542" s="56" t="s">
        <v>13886</v>
      </c>
      <c r="E542" s="56" t="s">
        <v>11975</v>
      </c>
      <c r="F542" s="57">
        <v>43699</v>
      </c>
      <c r="G542" s="50" t="s">
        <v>13245</v>
      </c>
      <c r="H542" s="50" t="s">
        <v>191</v>
      </c>
      <c r="I542" s="50" t="s">
        <v>5442</v>
      </c>
      <c r="J542" s="50" t="s">
        <v>13639</v>
      </c>
      <c r="K542" s="52" t="s">
        <v>23</v>
      </c>
      <c r="L542" s="52" t="s">
        <v>24</v>
      </c>
      <c r="M542" s="52" t="s">
        <v>12010</v>
      </c>
      <c r="N542" s="50"/>
    </row>
    <row r="543" spans="1:14" ht="35.25" customHeight="1" x14ac:dyDescent="0.25">
      <c r="A543" s="50">
        <v>542</v>
      </c>
      <c r="B543" s="57">
        <v>43700</v>
      </c>
      <c r="C543" s="55" t="s">
        <v>13887</v>
      </c>
      <c r="D543" s="56" t="s">
        <v>13888</v>
      </c>
      <c r="E543" s="56" t="s">
        <v>11975</v>
      </c>
      <c r="F543" s="57">
        <v>43699</v>
      </c>
      <c r="G543" s="50" t="s">
        <v>13889</v>
      </c>
      <c r="H543" s="50" t="s">
        <v>191</v>
      </c>
      <c r="I543" s="50" t="s">
        <v>5442</v>
      </c>
      <c r="J543" s="50" t="s">
        <v>13890</v>
      </c>
      <c r="K543" s="52" t="s">
        <v>23</v>
      </c>
      <c r="L543" s="52" t="s">
        <v>24</v>
      </c>
      <c r="M543" s="52" t="s">
        <v>12005</v>
      </c>
      <c r="N543" s="50"/>
    </row>
    <row r="544" spans="1:14" ht="35.25" customHeight="1" x14ac:dyDescent="0.25">
      <c r="A544" s="50">
        <v>543</v>
      </c>
      <c r="B544" s="57">
        <v>43698</v>
      </c>
      <c r="C544" s="55" t="s">
        <v>13891</v>
      </c>
      <c r="D544" s="56" t="s">
        <v>13892</v>
      </c>
      <c r="E544" s="56" t="s">
        <v>11975</v>
      </c>
      <c r="F544" s="57">
        <v>43700</v>
      </c>
      <c r="G544" s="50" t="s">
        <v>13893</v>
      </c>
      <c r="H544" s="50" t="s">
        <v>191</v>
      </c>
      <c r="I544" s="50" t="s">
        <v>11666</v>
      </c>
      <c r="J544" s="50" t="s">
        <v>13894</v>
      </c>
      <c r="K544" s="52" t="s">
        <v>23</v>
      </c>
      <c r="L544" s="52" t="s">
        <v>24</v>
      </c>
      <c r="M544" s="52" t="s">
        <v>12010</v>
      </c>
      <c r="N544" s="50"/>
    </row>
    <row r="545" spans="1:14" ht="35.25" customHeight="1" x14ac:dyDescent="0.25">
      <c r="A545" s="50">
        <v>544</v>
      </c>
      <c r="B545" s="57">
        <v>43685</v>
      </c>
      <c r="C545" s="55" t="s">
        <v>13895</v>
      </c>
      <c r="D545" s="56" t="s">
        <v>13896</v>
      </c>
      <c r="E545" s="56" t="s">
        <v>11975</v>
      </c>
      <c r="F545" s="57">
        <v>43704</v>
      </c>
      <c r="G545" s="50" t="s">
        <v>13897</v>
      </c>
      <c r="H545" s="50" t="s">
        <v>191</v>
      </c>
      <c r="I545" s="50" t="s">
        <v>11666</v>
      </c>
      <c r="J545" s="50" t="s">
        <v>13898</v>
      </c>
      <c r="K545" s="52" t="s">
        <v>23</v>
      </c>
      <c r="L545" s="52" t="s">
        <v>24</v>
      </c>
      <c r="M545" s="52" t="s">
        <v>12010</v>
      </c>
      <c r="N545" s="50"/>
    </row>
    <row r="546" spans="1:14" ht="35.25" customHeight="1" x14ac:dyDescent="0.25">
      <c r="A546" s="50">
        <v>545</v>
      </c>
      <c r="B546" s="57">
        <v>43595</v>
      </c>
      <c r="C546" s="55" t="s">
        <v>13899</v>
      </c>
      <c r="D546" s="56" t="s">
        <v>13900</v>
      </c>
      <c r="E546" s="56" t="s">
        <v>11975</v>
      </c>
      <c r="F546" s="57">
        <v>43704</v>
      </c>
      <c r="G546" s="50" t="s">
        <v>13901</v>
      </c>
      <c r="H546" s="50" t="s">
        <v>191</v>
      </c>
      <c r="I546" s="50" t="s">
        <v>13653</v>
      </c>
      <c r="J546" s="50" t="s">
        <v>13902</v>
      </c>
      <c r="K546" s="52" t="s">
        <v>23</v>
      </c>
      <c r="L546" s="52" t="s">
        <v>24</v>
      </c>
      <c r="M546" s="52" t="s">
        <v>12010</v>
      </c>
      <c r="N546" s="50"/>
    </row>
    <row r="547" spans="1:14" ht="35.25" customHeight="1" x14ac:dyDescent="0.25">
      <c r="A547" s="50">
        <v>546</v>
      </c>
      <c r="B547" s="57">
        <v>43691</v>
      </c>
      <c r="C547" s="55" t="s">
        <v>13903</v>
      </c>
      <c r="D547" s="56" t="s">
        <v>13904</v>
      </c>
      <c r="E547" s="56" t="s">
        <v>11975</v>
      </c>
      <c r="F547" s="57">
        <v>43704</v>
      </c>
      <c r="G547" s="50" t="s">
        <v>13905</v>
      </c>
      <c r="H547" s="50" t="s">
        <v>5227</v>
      </c>
      <c r="I547" s="50" t="s">
        <v>78</v>
      </c>
      <c r="J547" s="50" t="s">
        <v>13906</v>
      </c>
      <c r="K547" s="52" t="s">
        <v>23</v>
      </c>
      <c r="L547" s="52" t="s">
        <v>24</v>
      </c>
      <c r="M547" s="52" t="s">
        <v>12010</v>
      </c>
      <c r="N547" s="50"/>
    </row>
    <row r="548" spans="1:14" ht="35.25" customHeight="1" x14ac:dyDescent="0.25">
      <c r="A548" s="50">
        <v>547</v>
      </c>
      <c r="B548" s="58" t="s">
        <v>20</v>
      </c>
      <c r="C548" s="55" t="s">
        <v>13907</v>
      </c>
      <c r="D548" s="56" t="s">
        <v>13908</v>
      </c>
      <c r="E548" s="56" t="s">
        <v>11976</v>
      </c>
      <c r="F548" s="57">
        <v>43710</v>
      </c>
      <c r="G548" s="50" t="s">
        <v>489</v>
      </c>
      <c r="H548" s="50" t="s">
        <v>179</v>
      </c>
      <c r="I548" s="50" t="s">
        <v>13909</v>
      </c>
      <c r="J548" s="50" t="s">
        <v>13910</v>
      </c>
      <c r="K548" s="52" t="s">
        <v>23</v>
      </c>
      <c r="L548" s="52" t="s">
        <v>52</v>
      </c>
      <c r="M548" s="52" t="s">
        <v>11988</v>
      </c>
      <c r="N548" s="50"/>
    </row>
    <row r="549" spans="1:14" ht="35.25" customHeight="1" x14ac:dyDescent="0.25">
      <c r="A549" s="50">
        <v>548</v>
      </c>
      <c r="B549" s="58" t="s">
        <v>20</v>
      </c>
      <c r="C549" s="55" t="s">
        <v>13911</v>
      </c>
      <c r="D549" s="56" t="s">
        <v>13912</v>
      </c>
      <c r="E549" s="56" t="s">
        <v>11976</v>
      </c>
      <c r="F549" s="57">
        <v>43710</v>
      </c>
      <c r="G549" s="50" t="s">
        <v>13913</v>
      </c>
      <c r="H549" s="50" t="s">
        <v>191</v>
      </c>
      <c r="I549" s="50" t="s">
        <v>5442</v>
      </c>
      <c r="J549" s="50" t="s">
        <v>13914</v>
      </c>
      <c r="K549" s="52" t="s">
        <v>23</v>
      </c>
      <c r="L549" s="52" t="s">
        <v>24</v>
      </c>
      <c r="M549" s="52" t="s">
        <v>11988</v>
      </c>
      <c r="N549" s="50"/>
    </row>
    <row r="550" spans="1:14" ht="35.25" customHeight="1" x14ac:dyDescent="0.25">
      <c r="A550" s="50">
        <v>549</v>
      </c>
      <c r="B550" s="57">
        <v>43686</v>
      </c>
      <c r="C550" s="55" t="s">
        <v>13915</v>
      </c>
      <c r="D550" s="56" t="s">
        <v>13916</v>
      </c>
      <c r="E550" s="56" t="s">
        <v>11976</v>
      </c>
      <c r="F550" s="57">
        <v>43710</v>
      </c>
      <c r="G550" s="50" t="s">
        <v>9819</v>
      </c>
      <c r="H550" s="50" t="s">
        <v>191</v>
      </c>
      <c r="I550" s="50" t="s">
        <v>5442</v>
      </c>
      <c r="J550" s="50" t="s">
        <v>9835</v>
      </c>
      <c r="K550" s="52" t="s">
        <v>23</v>
      </c>
      <c r="L550" s="52" t="s">
        <v>24</v>
      </c>
      <c r="M550" s="52" t="s">
        <v>12010</v>
      </c>
      <c r="N550" s="50"/>
    </row>
    <row r="551" spans="1:14" ht="35.25" customHeight="1" x14ac:dyDescent="0.25">
      <c r="A551" s="50">
        <v>550</v>
      </c>
      <c r="B551" s="57">
        <v>43711</v>
      </c>
      <c r="C551" s="55" t="s">
        <v>13917</v>
      </c>
      <c r="D551" s="56" t="s">
        <v>13918</v>
      </c>
      <c r="E551" s="56" t="s">
        <v>11976</v>
      </c>
      <c r="F551" s="57">
        <v>43710</v>
      </c>
      <c r="G551" s="50" t="s">
        <v>13919</v>
      </c>
      <c r="H551" s="50" t="s">
        <v>5536</v>
      </c>
      <c r="I551" s="50" t="s">
        <v>4237</v>
      </c>
      <c r="J551" s="50" t="s">
        <v>13920</v>
      </c>
      <c r="K551" s="52" t="s">
        <v>3698</v>
      </c>
      <c r="L551" s="52" t="s">
        <v>24</v>
      </c>
      <c r="M551" s="52" t="s">
        <v>12005</v>
      </c>
      <c r="N551" s="50"/>
    </row>
    <row r="552" spans="1:14" ht="35.25" customHeight="1" x14ac:dyDescent="0.25">
      <c r="A552" s="50">
        <v>551</v>
      </c>
      <c r="B552" s="57">
        <v>43711</v>
      </c>
      <c r="C552" s="55" t="s">
        <v>13921</v>
      </c>
      <c r="D552" s="56" t="s">
        <v>13922</v>
      </c>
      <c r="E552" s="56" t="s">
        <v>11976</v>
      </c>
      <c r="F552" s="57">
        <v>43710</v>
      </c>
      <c r="G552" s="50" t="s">
        <v>885</v>
      </c>
      <c r="H552" s="50" t="s">
        <v>191</v>
      </c>
      <c r="I552" s="50" t="s">
        <v>5442</v>
      </c>
      <c r="J552" s="50" t="s">
        <v>13923</v>
      </c>
      <c r="K552" s="52" t="s">
        <v>23</v>
      </c>
      <c r="L552" s="52" t="s">
        <v>24</v>
      </c>
      <c r="M552" s="52" t="s">
        <v>12005</v>
      </c>
      <c r="N552" s="50"/>
    </row>
    <row r="553" spans="1:14" ht="35.25" customHeight="1" x14ac:dyDescent="0.25">
      <c r="A553" s="50">
        <v>552</v>
      </c>
      <c r="B553" s="57">
        <v>43693</v>
      </c>
      <c r="C553" s="55" t="s">
        <v>13924</v>
      </c>
      <c r="D553" s="56" t="s">
        <v>13925</v>
      </c>
      <c r="E553" s="56" t="s">
        <v>11976</v>
      </c>
      <c r="F553" s="57">
        <v>43710</v>
      </c>
      <c r="G553" s="50" t="s">
        <v>13926</v>
      </c>
      <c r="H553" s="50" t="s">
        <v>5227</v>
      </c>
      <c r="I553" s="50" t="s">
        <v>4148</v>
      </c>
      <c r="J553" s="50" t="s">
        <v>13927</v>
      </c>
      <c r="K553" s="52" t="s">
        <v>23</v>
      </c>
      <c r="L553" s="52" t="s">
        <v>24</v>
      </c>
      <c r="M553" s="52" t="s">
        <v>12010</v>
      </c>
      <c r="N553" s="50"/>
    </row>
    <row r="554" spans="1:14" ht="35.25" customHeight="1" x14ac:dyDescent="0.25">
      <c r="A554" s="50">
        <v>553</v>
      </c>
      <c r="B554" s="58" t="s">
        <v>20</v>
      </c>
      <c r="C554" s="55" t="s">
        <v>13928</v>
      </c>
      <c r="D554" s="56" t="s">
        <v>13929</v>
      </c>
      <c r="E554" s="56" t="s">
        <v>11976</v>
      </c>
      <c r="F554" s="57">
        <v>43711</v>
      </c>
      <c r="G554" s="50" t="s">
        <v>4181</v>
      </c>
      <c r="H554" s="50" t="s">
        <v>179</v>
      </c>
      <c r="I554" s="50" t="s">
        <v>13930</v>
      </c>
      <c r="J554" s="50" t="s">
        <v>13931</v>
      </c>
      <c r="K554" s="52" t="s">
        <v>23</v>
      </c>
      <c r="L554" s="52" t="s">
        <v>24</v>
      </c>
      <c r="M554" s="52" t="s">
        <v>11988</v>
      </c>
      <c r="N554" s="50"/>
    </row>
    <row r="555" spans="1:14" ht="35.25" customHeight="1" x14ac:dyDescent="0.25">
      <c r="A555" s="50">
        <v>554</v>
      </c>
      <c r="B555" s="58" t="s">
        <v>20</v>
      </c>
      <c r="C555" s="55" t="s">
        <v>13932</v>
      </c>
      <c r="D555" s="56" t="s">
        <v>13933</v>
      </c>
      <c r="E555" s="56" t="s">
        <v>11976</v>
      </c>
      <c r="F555" s="57">
        <v>43711</v>
      </c>
      <c r="G555" s="50" t="s">
        <v>13934</v>
      </c>
      <c r="H555" s="50" t="s">
        <v>179</v>
      </c>
      <c r="I555" s="50" t="s">
        <v>13935</v>
      </c>
      <c r="J555" s="50" t="s">
        <v>13936</v>
      </c>
      <c r="K555" s="52" t="s">
        <v>3698</v>
      </c>
      <c r="L555" s="52" t="s">
        <v>24</v>
      </c>
      <c r="M555" s="52" t="s">
        <v>11988</v>
      </c>
      <c r="N555" s="50"/>
    </row>
    <row r="556" spans="1:14" ht="35.25" customHeight="1" x14ac:dyDescent="0.25">
      <c r="A556" s="50">
        <v>555</v>
      </c>
      <c r="B556" s="58" t="s">
        <v>20</v>
      </c>
      <c r="C556" s="55" t="s">
        <v>13937</v>
      </c>
      <c r="D556" s="56" t="s">
        <v>13938</v>
      </c>
      <c r="E556" s="56" t="s">
        <v>11976</v>
      </c>
      <c r="F556" s="57">
        <v>43712</v>
      </c>
      <c r="G556" s="50" t="s">
        <v>13939</v>
      </c>
      <c r="H556" s="50" t="s">
        <v>179</v>
      </c>
      <c r="I556" s="50" t="s">
        <v>13940</v>
      </c>
      <c r="J556" s="50" t="s">
        <v>13941</v>
      </c>
      <c r="K556" s="52" t="s">
        <v>23</v>
      </c>
      <c r="L556" s="52" t="s">
        <v>24</v>
      </c>
      <c r="M556" s="52" t="s">
        <v>11988</v>
      </c>
      <c r="N556" s="50"/>
    </row>
    <row r="557" spans="1:14" ht="35.25" customHeight="1" x14ac:dyDescent="0.25">
      <c r="A557" s="50">
        <v>556</v>
      </c>
      <c r="B557" s="57">
        <v>43713</v>
      </c>
      <c r="C557" s="55" t="s">
        <v>13942</v>
      </c>
      <c r="D557" s="56" t="s">
        <v>13943</v>
      </c>
      <c r="E557" s="56" t="s">
        <v>11976</v>
      </c>
      <c r="F557" s="57">
        <v>43712</v>
      </c>
      <c r="G557" s="50" t="s">
        <v>13944</v>
      </c>
      <c r="H557" s="50" t="s">
        <v>191</v>
      </c>
      <c r="I557" s="50" t="s">
        <v>13945</v>
      </c>
      <c r="J557" s="50" t="s">
        <v>13946</v>
      </c>
      <c r="K557" s="52" t="s">
        <v>23</v>
      </c>
      <c r="L557" s="52" t="s">
        <v>24</v>
      </c>
      <c r="M557" s="52" t="s">
        <v>12005</v>
      </c>
      <c r="N557" s="50"/>
    </row>
    <row r="558" spans="1:14" ht="35.25" customHeight="1" x14ac:dyDescent="0.25">
      <c r="A558" s="50">
        <v>557</v>
      </c>
      <c r="B558" s="57">
        <v>43698</v>
      </c>
      <c r="C558" s="55" t="s">
        <v>13947</v>
      </c>
      <c r="D558" s="56" t="s">
        <v>13948</v>
      </c>
      <c r="E558" s="56" t="s">
        <v>11976</v>
      </c>
      <c r="F558" s="57">
        <v>43712</v>
      </c>
      <c r="G558" s="50" t="s">
        <v>13949</v>
      </c>
      <c r="H558" s="50" t="s">
        <v>191</v>
      </c>
      <c r="I558" s="50" t="s">
        <v>11666</v>
      </c>
      <c r="J558" s="50" t="s">
        <v>13950</v>
      </c>
      <c r="K558" s="52" t="s">
        <v>23</v>
      </c>
      <c r="L558" s="52" t="s">
        <v>24</v>
      </c>
      <c r="M558" s="52" t="s">
        <v>12010</v>
      </c>
      <c r="N558" s="50"/>
    </row>
    <row r="559" spans="1:14" ht="35.25" customHeight="1" x14ac:dyDescent="0.25">
      <c r="A559" s="50">
        <v>558</v>
      </c>
      <c r="B559" s="57">
        <v>43683</v>
      </c>
      <c r="C559" s="55" t="s">
        <v>13951</v>
      </c>
      <c r="D559" s="56" t="s">
        <v>13952</v>
      </c>
      <c r="E559" s="56" t="s">
        <v>11976</v>
      </c>
      <c r="F559" s="57">
        <v>43712</v>
      </c>
      <c r="G559" s="50" t="s">
        <v>837</v>
      </c>
      <c r="H559" s="50" t="s">
        <v>5227</v>
      </c>
      <c r="I559" s="50" t="s">
        <v>78</v>
      </c>
      <c r="J559" s="50" t="s">
        <v>13953</v>
      </c>
      <c r="K559" s="52" t="s">
        <v>36</v>
      </c>
      <c r="L559" s="52" t="s">
        <v>24</v>
      </c>
      <c r="M559" s="52" t="s">
        <v>12010</v>
      </c>
      <c r="N559" s="50"/>
    </row>
    <row r="560" spans="1:14" ht="35.25" customHeight="1" x14ac:dyDescent="0.25">
      <c r="A560" s="50">
        <v>559</v>
      </c>
      <c r="B560" s="57">
        <v>43712</v>
      </c>
      <c r="C560" s="55" t="s">
        <v>13954</v>
      </c>
      <c r="D560" s="56" t="s">
        <v>13955</v>
      </c>
      <c r="E560" s="56" t="s">
        <v>11976</v>
      </c>
      <c r="F560" s="57">
        <v>43712</v>
      </c>
      <c r="G560" s="50" t="s">
        <v>13782</v>
      </c>
      <c r="H560" s="50" t="s">
        <v>191</v>
      </c>
      <c r="I560" s="50" t="s">
        <v>5442</v>
      </c>
      <c r="J560" s="50" t="s">
        <v>13783</v>
      </c>
      <c r="K560" s="52" t="s">
        <v>23</v>
      </c>
      <c r="L560" s="52" t="s">
        <v>24</v>
      </c>
      <c r="M560" s="52" t="s">
        <v>12005</v>
      </c>
      <c r="N560" s="50"/>
    </row>
    <row r="561" spans="1:14" ht="35.25" customHeight="1" x14ac:dyDescent="0.25">
      <c r="A561" s="50">
        <v>560</v>
      </c>
      <c r="B561" s="58" t="s">
        <v>20</v>
      </c>
      <c r="C561" s="55" t="s">
        <v>13956</v>
      </c>
      <c r="D561" s="56" t="s">
        <v>13957</v>
      </c>
      <c r="E561" s="56" t="s">
        <v>11976</v>
      </c>
      <c r="F561" s="57">
        <v>43712</v>
      </c>
      <c r="G561" s="50" t="s">
        <v>4167</v>
      </c>
      <c r="H561" s="50" t="s">
        <v>179</v>
      </c>
      <c r="I561" s="50" t="s">
        <v>13930</v>
      </c>
      <c r="J561" s="50" t="s">
        <v>13958</v>
      </c>
      <c r="K561" s="52" t="s">
        <v>23</v>
      </c>
      <c r="L561" s="52" t="s">
        <v>24</v>
      </c>
      <c r="M561" s="52" t="s">
        <v>11988</v>
      </c>
      <c r="N561" s="50"/>
    </row>
    <row r="562" spans="1:14" ht="35.25" customHeight="1" x14ac:dyDescent="0.25">
      <c r="A562" s="50">
        <v>561</v>
      </c>
      <c r="B562" s="57">
        <v>43710</v>
      </c>
      <c r="C562" s="55" t="s">
        <v>13959</v>
      </c>
      <c r="D562" s="56" t="s">
        <v>13960</v>
      </c>
      <c r="E562" s="56" t="s">
        <v>11976</v>
      </c>
      <c r="F562" s="57">
        <v>43713</v>
      </c>
      <c r="G562" s="50" t="s">
        <v>13961</v>
      </c>
      <c r="H562" s="50" t="s">
        <v>5536</v>
      </c>
      <c r="I562" s="50" t="s">
        <v>4237</v>
      </c>
      <c r="J562" s="50" t="s">
        <v>13962</v>
      </c>
      <c r="K562" s="52" t="s">
        <v>36</v>
      </c>
      <c r="L562" s="52" t="s">
        <v>24</v>
      </c>
      <c r="M562" s="52" t="s">
        <v>12010</v>
      </c>
      <c r="N562" s="50"/>
    </row>
    <row r="563" spans="1:14" ht="35.25" customHeight="1" x14ac:dyDescent="0.25">
      <c r="A563" s="50">
        <v>562</v>
      </c>
      <c r="B563" s="58" t="s">
        <v>20</v>
      </c>
      <c r="C563" s="55" t="s">
        <v>13963</v>
      </c>
      <c r="D563" s="56" t="s">
        <v>13964</v>
      </c>
      <c r="E563" s="56" t="s">
        <v>11976</v>
      </c>
      <c r="F563" s="57">
        <v>43713</v>
      </c>
      <c r="G563" s="50" t="s">
        <v>4430</v>
      </c>
      <c r="H563" s="50" t="s">
        <v>179</v>
      </c>
      <c r="I563" s="50" t="s">
        <v>13930</v>
      </c>
      <c r="J563" s="50" t="s">
        <v>13965</v>
      </c>
      <c r="K563" s="52" t="s">
        <v>23</v>
      </c>
      <c r="L563" s="52" t="s">
        <v>24</v>
      </c>
      <c r="M563" s="52" t="s">
        <v>11988</v>
      </c>
      <c r="N563" s="50"/>
    </row>
    <row r="564" spans="1:14" ht="35.25" customHeight="1" x14ac:dyDescent="0.25">
      <c r="A564" s="50">
        <v>563</v>
      </c>
      <c r="B564" s="57">
        <v>43571</v>
      </c>
      <c r="C564" s="55" t="s">
        <v>13966</v>
      </c>
      <c r="D564" s="56" t="s">
        <v>13967</v>
      </c>
      <c r="E564" s="56" t="s">
        <v>11976</v>
      </c>
      <c r="F564" s="57">
        <v>43713</v>
      </c>
      <c r="G564" s="50" t="s">
        <v>4666</v>
      </c>
      <c r="H564" s="50" t="s">
        <v>179</v>
      </c>
      <c r="I564" s="50" t="s">
        <v>179</v>
      </c>
      <c r="J564" s="50" t="s">
        <v>13968</v>
      </c>
      <c r="K564" s="52" t="s">
        <v>23</v>
      </c>
      <c r="L564" s="52" t="s">
        <v>24</v>
      </c>
      <c r="M564" s="52" t="s">
        <v>12010</v>
      </c>
      <c r="N564" s="50"/>
    </row>
    <row r="565" spans="1:14" ht="35.25" customHeight="1" x14ac:dyDescent="0.25">
      <c r="A565" s="50">
        <v>564</v>
      </c>
      <c r="B565" s="58" t="s">
        <v>20</v>
      </c>
      <c r="C565" s="55" t="s">
        <v>13969</v>
      </c>
      <c r="D565" s="56" t="s">
        <v>10518</v>
      </c>
      <c r="E565" s="56" t="s">
        <v>11976</v>
      </c>
      <c r="F565" s="57">
        <v>43714</v>
      </c>
      <c r="G565" s="50" t="s">
        <v>12154</v>
      </c>
      <c r="H565" s="50" t="s">
        <v>6867</v>
      </c>
      <c r="I565" s="50" t="s">
        <v>13970</v>
      </c>
      <c r="J565" s="50" t="s">
        <v>13971</v>
      </c>
      <c r="K565" s="52" t="s">
        <v>23</v>
      </c>
      <c r="L565" s="52" t="s">
        <v>24</v>
      </c>
      <c r="M565" s="52" t="s">
        <v>11988</v>
      </c>
      <c r="N565" s="50"/>
    </row>
    <row r="566" spans="1:14" ht="35.25" customHeight="1" x14ac:dyDescent="0.25">
      <c r="A566" s="50">
        <v>565</v>
      </c>
      <c r="B566" s="58" t="s">
        <v>20</v>
      </c>
      <c r="C566" s="55" t="s">
        <v>13972</v>
      </c>
      <c r="D566" s="56" t="s">
        <v>10518</v>
      </c>
      <c r="E566" s="56" t="s">
        <v>11976</v>
      </c>
      <c r="F566" s="57">
        <v>43714</v>
      </c>
      <c r="G566" s="50" t="s">
        <v>13973</v>
      </c>
      <c r="H566" s="50" t="s">
        <v>6867</v>
      </c>
      <c r="I566" s="50" t="s">
        <v>11158</v>
      </c>
      <c r="J566" s="50" t="s">
        <v>13974</v>
      </c>
      <c r="K566" s="52" t="s">
        <v>23</v>
      </c>
      <c r="L566" s="52" t="s">
        <v>24</v>
      </c>
      <c r="M566" s="52" t="s">
        <v>11988</v>
      </c>
      <c r="N566" s="50"/>
    </row>
    <row r="567" spans="1:14" ht="35.25" customHeight="1" x14ac:dyDescent="0.25">
      <c r="A567" s="50">
        <v>566</v>
      </c>
      <c r="B567" s="58" t="s">
        <v>20</v>
      </c>
      <c r="C567" s="55" t="s">
        <v>13975</v>
      </c>
      <c r="D567" s="56" t="s">
        <v>10518</v>
      </c>
      <c r="E567" s="56" t="s">
        <v>11976</v>
      </c>
      <c r="F567" s="57">
        <v>43714</v>
      </c>
      <c r="G567" s="50" t="s">
        <v>13976</v>
      </c>
      <c r="H567" s="50" t="s">
        <v>6867</v>
      </c>
      <c r="I567" s="50" t="s">
        <v>11158</v>
      </c>
      <c r="J567" s="50" t="s">
        <v>13977</v>
      </c>
      <c r="K567" s="52" t="s">
        <v>23</v>
      </c>
      <c r="L567" s="52" t="s">
        <v>24</v>
      </c>
      <c r="M567" s="52" t="s">
        <v>11988</v>
      </c>
      <c r="N567" s="50"/>
    </row>
    <row r="568" spans="1:14" ht="35.25" customHeight="1" x14ac:dyDescent="0.25">
      <c r="A568" s="50">
        <v>567</v>
      </c>
      <c r="B568" s="57">
        <v>43753</v>
      </c>
      <c r="C568" s="55" t="s">
        <v>13978</v>
      </c>
      <c r="D568" s="56" t="s">
        <v>13979</v>
      </c>
      <c r="E568" s="56" t="s">
        <v>11976</v>
      </c>
      <c r="F568" s="57">
        <v>43717</v>
      </c>
      <c r="G568" s="50" t="s">
        <v>13980</v>
      </c>
      <c r="H568" s="50" t="s">
        <v>191</v>
      </c>
      <c r="I568" s="50" t="s">
        <v>5442</v>
      </c>
      <c r="J568" s="50" t="s">
        <v>13981</v>
      </c>
      <c r="K568" s="52" t="s">
        <v>23</v>
      </c>
      <c r="L568" s="52" t="s">
        <v>24</v>
      </c>
      <c r="M568" s="52" t="s">
        <v>12005</v>
      </c>
      <c r="N568" s="50"/>
    </row>
    <row r="569" spans="1:14" ht="35.25" customHeight="1" x14ac:dyDescent="0.25">
      <c r="A569" s="50">
        <v>568</v>
      </c>
      <c r="B569" s="57">
        <v>43683</v>
      </c>
      <c r="C569" s="55" t="s">
        <v>13982</v>
      </c>
      <c r="D569" s="56" t="s">
        <v>13983</v>
      </c>
      <c r="E569" s="56" t="s">
        <v>11976</v>
      </c>
      <c r="F569" s="57">
        <v>43717</v>
      </c>
      <c r="G569" s="50" t="s">
        <v>837</v>
      </c>
      <c r="H569" s="50" t="s">
        <v>5227</v>
      </c>
      <c r="I569" s="50" t="s">
        <v>78</v>
      </c>
      <c r="J569" s="50" t="s">
        <v>13984</v>
      </c>
      <c r="K569" s="52" t="s">
        <v>36</v>
      </c>
      <c r="L569" s="52" t="s">
        <v>24</v>
      </c>
      <c r="M569" s="52" t="s">
        <v>12010</v>
      </c>
      <c r="N569" s="50"/>
    </row>
    <row r="570" spans="1:14" ht="35.25" customHeight="1" x14ac:dyDescent="0.25">
      <c r="A570" s="50">
        <v>569</v>
      </c>
      <c r="B570" s="57">
        <v>43711</v>
      </c>
      <c r="C570" s="55" t="s">
        <v>13985</v>
      </c>
      <c r="D570" s="56" t="s">
        <v>13986</v>
      </c>
      <c r="E570" s="56" t="s">
        <v>11976</v>
      </c>
      <c r="F570" s="57">
        <v>43717</v>
      </c>
      <c r="G570" s="50" t="s">
        <v>823</v>
      </c>
      <c r="H570" s="50" t="s">
        <v>12413</v>
      </c>
      <c r="I570" s="50" t="s">
        <v>10049</v>
      </c>
      <c r="J570" s="50" t="s">
        <v>13987</v>
      </c>
      <c r="K570" s="52" t="s">
        <v>36</v>
      </c>
      <c r="L570" s="52" t="s">
        <v>24</v>
      </c>
      <c r="M570" s="52" t="s">
        <v>12010</v>
      </c>
      <c r="N570" s="50"/>
    </row>
    <row r="571" spans="1:14" ht="35.25" customHeight="1" x14ac:dyDescent="0.25">
      <c r="A571" s="50">
        <v>570</v>
      </c>
      <c r="B571" s="58" t="s">
        <v>20</v>
      </c>
      <c r="C571" s="55" t="s">
        <v>13988</v>
      </c>
      <c r="D571" s="56" t="s">
        <v>9713</v>
      </c>
      <c r="E571" s="56" t="s">
        <v>11976</v>
      </c>
      <c r="F571" s="57">
        <v>43719</v>
      </c>
      <c r="G571" s="50" t="s">
        <v>13989</v>
      </c>
      <c r="H571" s="50" t="s">
        <v>179</v>
      </c>
      <c r="I571" s="50" t="s">
        <v>9568</v>
      </c>
      <c r="J571" s="50" t="s">
        <v>13990</v>
      </c>
      <c r="K571" s="52" t="s">
        <v>23</v>
      </c>
      <c r="L571" s="52" t="s">
        <v>24</v>
      </c>
      <c r="M571" s="52" t="s">
        <v>11988</v>
      </c>
      <c r="N571" s="50"/>
    </row>
    <row r="572" spans="1:14" ht="35.25" customHeight="1" x14ac:dyDescent="0.25">
      <c r="A572" s="50">
        <v>571</v>
      </c>
      <c r="B572" s="58" t="s">
        <v>20</v>
      </c>
      <c r="C572" s="55" t="s">
        <v>13991</v>
      </c>
      <c r="D572" s="56" t="s">
        <v>13992</v>
      </c>
      <c r="E572" s="56" t="s">
        <v>11976</v>
      </c>
      <c r="F572" s="57">
        <v>43719</v>
      </c>
      <c r="G572" s="50" t="s">
        <v>13993</v>
      </c>
      <c r="H572" s="50" t="s">
        <v>179</v>
      </c>
      <c r="I572" s="50" t="s">
        <v>13994</v>
      </c>
      <c r="J572" s="50" t="s">
        <v>13995</v>
      </c>
      <c r="K572" s="52" t="s">
        <v>23</v>
      </c>
      <c r="L572" s="52" t="s">
        <v>52</v>
      </c>
      <c r="M572" s="52" t="s">
        <v>11988</v>
      </c>
      <c r="N572" s="50"/>
    </row>
    <row r="573" spans="1:14" ht="35.25" customHeight="1" x14ac:dyDescent="0.25">
      <c r="A573" s="50">
        <v>572</v>
      </c>
      <c r="B573" s="58" t="s">
        <v>20</v>
      </c>
      <c r="C573" s="55" t="s">
        <v>13996</v>
      </c>
      <c r="D573" s="56" t="s">
        <v>13997</v>
      </c>
      <c r="E573" s="56" t="s">
        <v>11976</v>
      </c>
      <c r="F573" s="57">
        <v>43719</v>
      </c>
      <c r="G573" s="50" t="s">
        <v>13998</v>
      </c>
      <c r="H573" s="50" t="s">
        <v>6867</v>
      </c>
      <c r="I573" s="50" t="s">
        <v>12162</v>
      </c>
      <c r="J573" s="50" t="s">
        <v>13999</v>
      </c>
      <c r="K573" s="52" t="s">
        <v>23</v>
      </c>
      <c r="L573" s="52" t="s">
        <v>24</v>
      </c>
      <c r="M573" s="52" t="s">
        <v>11988</v>
      </c>
      <c r="N573" s="50"/>
    </row>
    <row r="574" spans="1:14" ht="35.25" customHeight="1" x14ac:dyDescent="0.25">
      <c r="A574" s="50">
        <v>573</v>
      </c>
      <c r="B574" s="58" t="s">
        <v>20</v>
      </c>
      <c r="C574" s="55" t="s">
        <v>14000</v>
      </c>
      <c r="D574" s="56" t="s">
        <v>13997</v>
      </c>
      <c r="E574" s="56" t="s">
        <v>11976</v>
      </c>
      <c r="F574" s="57">
        <v>43719</v>
      </c>
      <c r="G574" s="50" t="s">
        <v>14001</v>
      </c>
      <c r="H574" s="50" t="s">
        <v>6867</v>
      </c>
      <c r="I574" s="50" t="s">
        <v>12162</v>
      </c>
      <c r="J574" s="50" t="s">
        <v>14002</v>
      </c>
      <c r="K574" s="52" t="s">
        <v>23</v>
      </c>
      <c r="L574" s="52" t="s">
        <v>24</v>
      </c>
      <c r="M574" s="52" t="s">
        <v>11988</v>
      </c>
      <c r="N574" s="50"/>
    </row>
    <row r="575" spans="1:14" ht="35.25" customHeight="1" x14ac:dyDescent="0.25">
      <c r="A575" s="50">
        <v>574</v>
      </c>
      <c r="B575" s="58" t="s">
        <v>20</v>
      </c>
      <c r="C575" s="55" t="s">
        <v>14003</v>
      </c>
      <c r="D575" s="56" t="s">
        <v>13997</v>
      </c>
      <c r="E575" s="56" t="s">
        <v>11976</v>
      </c>
      <c r="F575" s="57">
        <v>43719</v>
      </c>
      <c r="G575" s="50" t="s">
        <v>14004</v>
      </c>
      <c r="H575" s="50" t="s">
        <v>6867</v>
      </c>
      <c r="I575" s="50" t="s">
        <v>12162</v>
      </c>
      <c r="J575" s="50" t="s">
        <v>14005</v>
      </c>
      <c r="K575" s="52" t="s">
        <v>23</v>
      </c>
      <c r="L575" s="52" t="s">
        <v>24</v>
      </c>
      <c r="M575" s="52" t="s">
        <v>11988</v>
      </c>
      <c r="N575" s="50"/>
    </row>
    <row r="576" spans="1:14" ht="35.25" customHeight="1" x14ac:dyDescent="0.25">
      <c r="A576" s="50">
        <v>575</v>
      </c>
      <c r="B576" s="57">
        <v>43509</v>
      </c>
      <c r="C576" s="55" t="s">
        <v>14006</v>
      </c>
      <c r="D576" s="56" t="s">
        <v>14007</v>
      </c>
      <c r="E576" s="56" t="s">
        <v>11976</v>
      </c>
      <c r="F576" s="57">
        <v>43720</v>
      </c>
      <c r="G576" s="50" t="s">
        <v>2965</v>
      </c>
      <c r="H576" s="50" t="s">
        <v>12413</v>
      </c>
      <c r="I576" s="50" t="s">
        <v>14008</v>
      </c>
      <c r="J576" s="50" t="s">
        <v>14009</v>
      </c>
      <c r="K576" s="52" t="s">
        <v>23</v>
      </c>
      <c r="L576" s="52" t="s">
        <v>24</v>
      </c>
      <c r="M576" s="52" t="s">
        <v>12010</v>
      </c>
      <c r="N576" s="50"/>
    </row>
    <row r="577" spans="1:14" ht="35.25" customHeight="1" x14ac:dyDescent="0.25">
      <c r="A577" s="50">
        <v>576</v>
      </c>
      <c r="B577" s="58" t="s">
        <v>20</v>
      </c>
      <c r="C577" s="55" t="s">
        <v>14010</v>
      </c>
      <c r="D577" s="56" t="s">
        <v>14011</v>
      </c>
      <c r="E577" s="56" t="s">
        <v>11976</v>
      </c>
      <c r="F577" s="57">
        <v>43720</v>
      </c>
      <c r="G577" s="50" t="s">
        <v>13245</v>
      </c>
      <c r="H577" s="50" t="s">
        <v>179</v>
      </c>
      <c r="I577" s="50" t="s">
        <v>12391</v>
      </c>
      <c r="J577" s="50" t="s">
        <v>14012</v>
      </c>
      <c r="K577" s="52" t="s">
        <v>23</v>
      </c>
      <c r="L577" s="52" t="s">
        <v>24</v>
      </c>
      <c r="M577" s="52" t="s">
        <v>11988</v>
      </c>
      <c r="N577" s="50"/>
    </row>
    <row r="578" spans="1:14" ht="35.25" customHeight="1" x14ac:dyDescent="0.25">
      <c r="A578" s="50">
        <v>577</v>
      </c>
      <c r="B578" s="58" t="s">
        <v>20</v>
      </c>
      <c r="C578" s="55" t="s">
        <v>14013</v>
      </c>
      <c r="D578" s="56" t="s">
        <v>14014</v>
      </c>
      <c r="E578" s="56" t="s">
        <v>11976</v>
      </c>
      <c r="F578" s="57">
        <v>43720</v>
      </c>
      <c r="G578" s="50" t="s">
        <v>13245</v>
      </c>
      <c r="H578" s="50" t="s">
        <v>179</v>
      </c>
      <c r="I578" s="50" t="s">
        <v>12391</v>
      </c>
      <c r="J578" s="50" t="s">
        <v>14015</v>
      </c>
      <c r="K578" s="52" t="s">
        <v>23</v>
      </c>
      <c r="L578" s="52" t="s">
        <v>24</v>
      </c>
      <c r="M578" s="52" t="s">
        <v>11988</v>
      </c>
      <c r="N578" s="50"/>
    </row>
    <row r="579" spans="1:14" ht="35.25" customHeight="1" x14ac:dyDescent="0.25">
      <c r="A579" s="50">
        <v>578</v>
      </c>
      <c r="B579" s="57">
        <v>43725</v>
      </c>
      <c r="C579" s="55" t="s">
        <v>14016</v>
      </c>
      <c r="D579" s="56" t="s">
        <v>14017</v>
      </c>
      <c r="E579" s="56" t="s">
        <v>11976</v>
      </c>
      <c r="F579" s="57">
        <v>43720</v>
      </c>
      <c r="G579" s="50" t="s">
        <v>14018</v>
      </c>
      <c r="H579" s="50" t="s">
        <v>5536</v>
      </c>
      <c r="I579" s="50" t="s">
        <v>4237</v>
      </c>
      <c r="J579" s="50" t="s">
        <v>14019</v>
      </c>
      <c r="K579" s="52" t="s">
        <v>36</v>
      </c>
      <c r="L579" s="52" t="s">
        <v>24</v>
      </c>
      <c r="M579" s="52" t="s">
        <v>12005</v>
      </c>
      <c r="N579" s="50"/>
    </row>
    <row r="580" spans="1:14" ht="35.25" customHeight="1" x14ac:dyDescent="0.25">
      <c r="A580" s="50">
        <v>579</v>
      </c>
      <c r="B580" s="57">
        <v>43711</v>
      </c>
      <c r="C580" s="55" t="s">
        <v>14020</v>
      </c>
      <c r="D580" s="56" t="s">
        <v>14021</v>
      </c>
      <c r="E580" s="56" t="s">
        <v>11976</v>
      </c>
      <c r="F580" s="57">
        <v>43721</v>
      </c>
      <c r="G580" s="50" t="s">
        <v>14022</v>
      </c>
      <c r="H580" s="50" t="s">
        <v>13854</v>
      </c>
      <c r="I580" s="50" t="s">
        <v>14023</v>
      </c>
      <c r="J580" s="50" t="s">
        <v>14024</v>
      </c>
      <c r="K580" s="52" t="s">
        <v>36</v>
      </c>
      <c r="L580" s="52" t="s">
        <v>52</v>
      </c>
      <c r="M580" s="52" t="s">
        <v>12010</v>
      </c>
      <c r="N580" s="50"/>
    </row>
    <row r="581" spans="1:14" ht="35.25" customHeight="1" x14ac:dyDescent="0.25">
      <c r="A581" s="50">
        <v>580</v>
      </c>
      <c r="B581" s="58" t="s">
        <v>20</v>
      </c>
      <c r="C581" s="55" t="s">
        <v>14025</v>
      </c>
      <c r="D581" s="56" t="s">
        <v>14026</v>
      </c>
      <c r="E581" s="56" t="s">
        <v>11976</v>
      </c>
      <c r="F581" s="57">
        <v>43721</v>
      </c>
      <c r="G581" s="50" t="s">
        <v>13245</v>
      </c>
      <c r="H581" s="50" t="s">
        <v>179</v>
      </c>
      <c r="I581" s="50" t="s">
        <v>12391</v>
      </c>
      <c r="J581" s="50" t="s">
        <v>14027</v>
      </c>
      <c r="K581" s="52" t="s">
        <v>23</v>
      </c>
      <c r="L581" s="52" t="s">
        <v>24</v>
      </c>
      <c r="M581" s="52" t="s">
        <v>11988</v>
      </c>
      <c r="N581" s="50"/>
    </row>
    <row r="582" spans="1:14" ht="35.25" customHeight="1" x14ac:dyDescent="0.25">
      <c r="A582" s="50">
        <v>581</v>
      </c>
      <c r="B582" s="57">
        <v>43818</v>
      </c>
      <c r="C582" s="55" t="s">
        <v>14028</v>
      </c>
      <c r="D582" s="56" t="s">
        <v>14029</v>
      </c>
      <c r="E582" s="56" t="s">
        <v>11976</v>
      </c>
      <c r="F582" s="57">
        <v>43724</v>
      </c>
      <c r="G582" s="50" t="s">
        <v>14030</v>
      </c>
      <c r="H582" s="50" t="s">
        <v>191</v>
      </c>
      <c r="I582" s="50" t="s">
        <v>5442</v>
      </c>
      <c r="J582" s="50" t="s">
        <v>14031</v>
      </c>
      <c r="K582" s="52" t="s">
        <v>23</v>
      </c>
      <c r="L582" s="52" t="s">
        <v>24</v>
      </c>
      <c r="M582" s="52" t="s">
        <v>12005</v>
      </c>
      <c r="N582" s="50"/>
    </row>
    <row r="583" spans="1:14" ht="35.25" customHeight="1" x14ac:dyDescent="0.25">
      <c r="A583" s="50">
        <v>582</v>
      </c>
      <c r="B583" s="57">
        <v>43732</v>
      </c>
      <c r="C583" s="55" t="s">
        <v>14032</v>
      </c>
      <c r="D583" s="56" t="s">
        <v>14033</v>
      </c>
      <c r="E583" s="56" t="s">
        <v>11976</v>
      </c>
      <c r="F583" s="57">
        <v>43724</v>
      </c>
      <c r="G583" s="50" t="s">
        <v>2346</v>
      </c>
      <c r="H583" s="50" t="s">
        <v>191</v>
      </c>
      <c r="I583" s="50" t="s">
        <v>5442</v>
      </c>
      <c r="J583" s="50" t="s">
        <v>14034</v>
      </c>
      <c r="K583" s="52" t="s">
        <v>23</v>
      </c>
      <c r="L583" s="52" t="s">
        <v>24</v>
      </c>
      <c r="M583" s="52" t="s">
        <v>12005</v>
      </c>
      <c r="N583" s="50"/>
    </row>
    <row r="584" spans="1:14" ht="35.25" customHeight="1" x14ac:dyDescent="0.25">
      <c r="A584" s="50">
        <v>583</v>
      </c>
      <c r="B584" s="57">
        <v>43738</v>
      </c>
      <c r="C584" s="55" t="s">
        <v>14035</v>
      </c>
      <c r="D584" s="56" t="s">
        <v>14036</v>
      </c>
      <c r="E584" s="56" t="s">
        <v>11976</v>
      </c>
      <c r="F584" s="57">
        <v>43724</v>
      </c>
      <c r="G584" s="50" t="s">
        <v>12959</v>
      </c>
      <c r="H584" s="50" t="s">
        <v>191</v>
      </c>
      <c r="I584" s="50" t="s">
        <v>5442</v>
      </c>
      <c r="J584" s="50" t="s">
        <v>14037</v>
      </c>
      <c r="K584" s="52" t="s">
        <v>23</v>
      </c>
      <c r="L584" s="52" t="s">
        <v>24</v>
      </c>
      <c r="M584" s="52" t="s">
        <v>12005</v>
      </c>
      <c r="N584" s="50"/>
    </row>
    <row r="585" spans="1:14" ht="35.25" customHeight="1" x14ac:dyDescent="0.25">
      <c r="A585" s="50">
        <v>584</v>
      </c>
      <c r="B585" s="58" t="s">
        <v>20</v>
      </c>
      <c r="C585" s="55" t="s">
        <v>14038</v>
      </c>
      <c r="D585" s="56" t="s">
        <v>14039</v>
      </c>
      <c r="E585" s="56" t="s">
        <v>11976</v>
      </c>
      <c r="F585" s="57">
        <v>43724</v>
      </c>
      <c r="G585" s="50" t="s">
        <v>4818</v>
      </c>
      <c r="H585" s="50" t="s">
        <v>6541</v>
      </c>
      <c r="I585" s="50" t="s">
        <v>14040</v>
      </c>
      <c r="J585" s="50" t="s">
        <v>14041</v>
      </c>
      <c r="K585" s="52" t="s">
        <v>23</v>
      </c>
      <c r="L585" s="52" t="s">
        <v>24</v>
      </c>
      <c r="M585" s="52" t="s">
        <v>11988</v>
      </c>
      <c r="N585" s="50"/>
    </row>
    <row r="586" spans="1:14" ht="35.25" customHeight="1" x14ac:dyDescent="0.25">
      <c r="A586" s="50">
        <v>585</v>
      </c>
      <c r="B586" s="57">
        <v>43726</v>
      </c>
      <c r="C586" s="55" t="s">
        <v>14042</v>
      </c>
      <c r="D586" s="56" t="s">
        <v>14043</v>
      </c>
      <c r="E586" s="56" t="s">
        <v>11976</v>
      </c>
      <c r="F586" s="57">
        <v>43725</v>
      </c>
      <c r="G586" s="50" t="s">
        <v>13245</v>
      </c>
      <c r="H586" s="50" t="s">
        <v>191</v>
      </c>
      <c r="I586" s="50" t="s">
        <v>5442</v>
      </c>
      <c r="J586" s="50" t="s">
        <v>14044</v>
      </c>
      <c r="K586" s="52" t="s">
        <v>23</v>
      </c>
      <c r="L586" s="52" t="s">
        <v>24</v>
      </c>
      <c r="M586" s="52" t="s">
        <v>12005</v>
      </c>
      <c r="N586" s="50"/>
    </row>
    <row r="587" spans="1:14" ht="35.25" customHeight="1" x14ac:dyDescent="0.25">
      <c r="A587" s="50">
        <v>586</v>
      </c>
      <c r="B587" s="57">
        <v>43726</v>
      </c>
      <c r="C587" s="55" t="s">
        <v>14045</v>
      </c>
      <c r="D587" s="56" t="s">
        <v>14046</v>
      </c>
      <c r="E587" s="56" t="s">
        <v>11976</v>
      </c>
      <c r="F587" s="57">
        <v>43726</v>
      </c>
      <c r="G587" s="50" t="s">
        <v>14047</v>
      </c>
      <c r="H587" s="50" t="s">
        <v>5227</v>
      </c>
      <c r="I587" s="50" t="s">
        <v>78</v>
      </c>
      <c r="J587" s="50" t="s">
        <v>14048</v>
      </c>
      <c r="K587" s="52" t="s">
        <v>3698</v>
      </c>
      <c r="L587" s="52" t="s">
        <v>24</v>
      </c>
      <c r="M587" s="52" t="s">
        <v>12005</v>
      </c>
      <c r="N587" s="50"/>
    </row>
    <row r="588" spans="1:14" ht="35.25" customHeight="1" x14ac:dyDescent="0.25">
      <c r="A588" s="50">
        <v>587</v>
      </c>
      <c r="B588" s="57">
        <v>43726</v>
      </c>
      <c r="C588" s="55" t="s">
        <v>14049</v>
      </c>
      <c r="D588" s="56" t="s">
        <v>14050</v>
      </c>
      <c r="E588" s="56" t="s">
        <v>11976</v>
      </c>
      <c r="F588" s="57">
        <v>43726</v>
      </c>
      <c r="G588" s="50" t="s">
        <v>4069</v>
      </c>
      <c r="H588" s="50" t="s">
        <v>191</v>
      </c>
      <c r="I588" s="50" t="s">
        <v>5442</v>
      </c>
      <c r="J588" s="50" t="s">
        <v>10847</v>
      </c>
      <c r="K588" s="52" t="s">
        <v>23</v>
      </c>
      <c r="L588" s="52" t="s">
        <v>24</v>
      </c>
      <c r="M588" s="52" t="s">
        <v>12005</v>
      </c>
      <c r="N588" s="50"/>
    </row>
    <row r="589" spans="1:14" ht="35.25" customHeight="1" x14ac:dyDescent="0.25">
      <c r="A589" s="50">
        <v>588</v>
      </c>
      <c r="B589" s="57">
        <v>43719</v>
      </c>
      <c r="C589" s="55" t="s">
        <v>14051</v>
      </c>
      <c r="D589" s="56" t="s">
        <v>14052</v>
      </c>
      <c r="E589" s="56" t="s">
        <v>11976</v>
      </c>
      <c r="F589" s="57">
        <v>43727</v>
      </c>
      <c r="G589" s="50" t="s">
        <v>14053</v>
      </c>
      <c r="H589" s="50" t="s">
        <v>191</v>
      </c>
      <c r="I589" s="50" t="s">
        <v>5442</v>
      </c>
      <c r="J589" s="50" t="s">
        <v>14054</v>
      </c>
      <c r="K589" s="52" t="s">
        <v>23</v>
      </c>
      <c r="L589" s="52" t="s">
        <v>24</v>
      </c>
      <c r="M589" s="52" t="s">
        <v>12010</v>
      </c>
      <c r="N589" s="50"/>
    </row>
    <row r="590" spans="1:14" ht="35.25" customHeight="1" x14ac:dyDescent="0.25">
      <c r="A590" s="50">
        <v>589</v>
      </c>
      <c r="B590" s="57">
        <v>43637</v>
      </c>
      <c r="C590" s="55" t="s">
        <v>14055</v>
      </c>
      <c r="D590" s="56" t="s">
        <v>14056</v>
      </c>
      <c r="E590" s="56" t="s">
        <v>11976</v>
      </c>
      <c r="F590" s="57">
        <v>43727</v>
      </c>
      <c r="G590" s="50" t="s">
        <v>3439</v>
      </c>
      <c r="H590" s="50" t="s">
        <v>5227</v>
      </c>
      <c r="I590" s="50" t="s">
        <v>4148</v>
      </c>
      <c r="J590" s="50" t="s">
        <v>14057</v>
      </c>
      <c r="K590" s="52" t="s">
        <v>3698</v>
      </c>
      <c r="L590" s="52" t="s">
        <v>24</v>
      </c>
      <c r="M590" s="52" t="s">
        <v>12010</v>
      </c>
      <c r="N590" s="50"/>
    </row>
    <row r="591" spans="1:14" ht="35.25" customHeight="1" x14ac:dyDescent="0.25">
      <c r="A591" s="50">
        <v>590</v>
      </c>
      <c r="B591" s="58" t="s">
        <v>20</v>
      </c>
      <c r="C591" s="55" t="s">
        <v>14058</v>
      </c>
      <c r="D591" s="56" t="s">
        <v>14059</v>
      </c>
      <c r="E591" s="56" t="s">
        <v>11976</v>
      </c>
      <c r="F591" s="57">
        <v>43727</v>
      </c>
      <c r="G591" s="50" t="s">
        <v>14060</v>
      </c>
      <c r="H591" s="50" t="s">
        <v>5227</v>
      </c>
      <c r="I591" s="50" t="s">
        <v>14061</v>
      </c>
      <c r="J591" s="50" t="s">
        <v>14062</v>
      </c>
      <c r="K591" s="52" t="s">
        <v>3698</v>
      </c>
      <c r="L591" s="52" t="s">
        <v>24</v>
      </c>
      <c r="M591" s="52" t="s">
        <v>11988</v>
      </c>
      <c r="N591" s="50"/>
    </row>
    <row r="592" spans="1:14" ht="35.25" customHeight="1" x14ac:dyDescent="0.25">
      <c r="A592" s="50">
        <v>591</v>
      </c>
      <c r="B592" s="57">
        <v>43719</v>
      </c>
      <c r="C592" s="55" t="s">
        <v>14063</v>
      </c>
      <c r="D592" s="56" t="s">
        <v>14064</v>
      </c>
      <c r="E592" s="56" t="s">
        <v>11976</v>
      </c>
      <c r="F592" s="57">
        <v>43728</v>
      </c>
      <c r="G592" s="50" t="s">
        <v>14065</v>
      </c>
      <c r="H592" s="50" t="s">
        <v>14066</v>
      </c>
      <c r="I592" s="50" t="s">
        <v>14067</v>
      </c>
      <c r="J592" s="50" t="s">
        <v>14068</v>
      </c>
      <c r="K592" s="52" t="s">
        <v>36</v>
      </c>
      <c r="L592" s="52" t="s">
        <v>24</v>
      </c>
      <c r="M592" s="52" t="s">
        <v>12010</v>
      </c>
      <c r="N592" s="50"/>
    </row>
    <row r="593" spans="1:14" ht="35.25" customHeight="1" x14ac:dyDescent="0.25">
      <c r="A593" s="50">
        <v>592</v>
      </c>
      <c r="B593" s="58" t="s">
        <v>20</v>
      </c>
      <c r="C593" s="55" t="s">
        <v>14069</v>
      </c>
      <c r="D593" s="56" t="s">
        <v>14070</v>
      </c>
      <c r="E593" s="56" t="s">
        <v>11976</v>
      </c>
      <c r="F593" s="57">
        <v>43728</v>
      </c>
      <c r="G593" s="50" t="s">
        <v>13162</v>
      </c>
      <c r="H593" s="50" t="s">
        <v>179</v>
      </c>
      <c r="I593" s="50" t="s">
        <v>12252</v>
      </c>
      <c r="J593" s="50" t="s">
        <v>14071</v>
      </c>
      <c r="K593" s="52" t="s">
        <v>23</v>
      </c>
      <c r="L593" s="52" t="s">
        <v>52</v>
      </c>
      <c r="M593" s="52" t="s">
        <v>11988</v>
      </c>
      <c r="N593" s="50"/>
    </row>
    <row r="594" spans="1:14" ht="35.25" customHeight="1" x14ac:dyDescent="0.25">
      <c r="A594" s="50">
        <v>593</v>
      </c>
      <c r="B594" s="57">
        <v>43636</v>
      </c>
      <c r="C594" s="55" t="s">
        <v>14072</v>
      </c>
      <c r="D594" s="56" t="s">
        <v>14073</v>
      </c>
      <c r="E594" s="56" t="s">
        <v>11976</v>
      </c>
      <c r="F594" s="57">
        <v>43728</v>
      </c>
      <c r="G594" s="50" t="s">
        <v>6836</v>
      </c>
      <c r="H594" s="50" t="s">
        <v>5552</v>
      </c>
      <c r="I594" s="50" t="s">
        <v>12633</v>
      </c>
      <c r="J594" s="50" t="s">
        <v>14074</v>
      </c>
      <c r="K594" s="52" t="s">
        <v>36</v>
      </c>
      <c r="L594" s="52" t="s">
        <v>52</v>
      </c>
      <c r="M594" s="52" t="s">
        <v>12010</v>
      </c>
      <c r="N594" s="50"/>
    </row>
    <row r="595" spans="1:14" ht="35.25" customHeight="1" x14ac:dyDescent="0.25">
      <c r="A595" s="50">
        <v>594</v>
      </c>
      <c r="B595" s="57">
        <v>43643</v>
      </c>
      <c r="C595" s="55" t="s">
        <v>14075</v>
      </c>
      <c r="D595" s="56" t="s">
        <v>14076</v>
      </c>
      <c r="E595" s="56" t="s">
        <v>11976</v>
      </c>
      <c r="F595" s="57">
        <v>43728</v>
      </c>
      <c r="G595" s="50" t="s">
        <v>6659</v>
      </c>
      <c r="H595" s="50" t="s">
        <v>5227</v>
      </c>
      <c r="I595" s="50" t="s">
        <v>4148</v>
      </c>
      <c r="J595" s="50" t="s">
        <v>14077</v>
      </c>
      <c r="K595" s="52" t="s">
        <v>3698</v>
      </c>
      <c r="L595" s="52" t="s">
        <v>24</v>
      </c>
      <c r="M595" s="52" t="s">
        <v>12010</v>
      </c>
      <c r="N595" s="50"/>
    </row>
    <row r="596" spans="1:14" ht="35.25" customHeight="1" x14ac:dyDescent="0.25">
      <c r="A596" s="50">
        <v>595</v>
      </c>
      <c r="B596" s="57">
        <v>43728</v>
      </c>
      <c r="C596" s="55" t="s">
        <v>14078</v>
      </c>
      <c r="D596" s="56" t="s">
        <v>14079</v>
      </c>
      <c r="E596" s="56" t="s">
        <v>11976</v>
      </c>
      <c r="F596" s="57">
        <v>43728</v>
      </c>
      <c r="G596" s="50" t="s">
        <v>14080</v>
      </c>
      <c r="H596" s="50" t="s">
        <v>5536</v>
      </c>
      <c r="I596" s="50" t="s">
        <v>4237</v>
      </c>
      <c r="J596" s="50" t="s">
        <v>14081</v>
      </c>
      <c r="K596" s="52" t="s">
        <v>3698</v>
      </c>
      <c r="L596" s="52" t="s">
        <v>24</v>
      </c>
      <c r="M596" s="52" t="s">
        <v>12005</v>
      </c>
      <c r="N596" s="50"/>
    </row>
    <row r="597" spans="1:14" ht="35.25" customHeight="1" x14ac:dyDescent="0.25">
      <c r="A597" s="50">
        <v>596</v>
      </c>
      <c r="B597" s="57">
        <v>43753</v>
      </c>
      <c r="C597" s="55" t="s">
        <v>14082</v>
      </c>
      <c r="D597" s="56" t="s">
        <v>14083</v>
      </c>
      <c r="E597" s="56" t="s">
        <v>11976</v>
      </c>
      <c r="F597" s="57">
        <v>43731</v>
      </c>
      <c r="G597" s="50" t="s">
        <v>8931</v>
      </c>
      <c r="H597" s="50" t="s">
        <v>191</v>
      </c>
      <c r="I597" s="50" t="s">
        <v>5442</v>
      </c>
      <c r="J597" s="50" t="s">
        <v>10862</v>
      </c>
      <c r="K597" s="52" t="s">
        <v>23</v>
      </c>
      <c r="L597" s="52" t="s">
        <v>24</v>
      </c>
      <c r="M597" s="52" t="s">
        <v>12005</v>
      </c>
      <c r="N597" s="50"/>
    </row>
    <row r="598" spans="1:14" ht="35.25" customHeight="1" x14ac:dyDescent="0.25">
      <c r="A598" s="50">
        <v>597</v>
      </c>
      <c r="B598" s="57">
        <v>43755</v>
      </c>
      <c r="C598" s="55" t="s">
        <v>14084</v>
      </c>
      <c r="D598" s="56" t="s">
        <v>14085</v>
      </c>
      <c r="E598" s="56" t="s">
        <v>11976</v>
      </c>
      <c r="F598" s="57">
        <v>43731</v>
      </c>
      <c r="G598" s="50" t="s">
        <v>14086</v>
      </c>
      <c r="H598" s="50" t="s">
        <v>191</v>
      </c>
      <c r="I598" s="50" t="s">
        <v>11666</v>
      </c>
      <c r="J598" s="50" t="s">
        <v>14087</v>
      </c>
      <c r="K598" s="52" t="s">
        <v>23</v>
      </c>
      <c r="L598" s="52" t="s">
        <v>24</v>
      </c>
      <c r="M598" s="52" t="s">
        <v>12005</v>
      </c>
      <c r="N598" s="50"/>
    </row>
    <row r="599" spans="1:14" ht="35.25" customHeight="1" x14ac:dyDescent="0.25">
      <c r="A599" s="50">
        <v>598</v>
      </c>
      <c r="B599" s="57">
        <v>43734</v>
      </c>
      <c r="C599" s="55" t="s">
        <v>14088</v>
      </c>
      <c r="D599" s="56" t="s">
        <v>14089</v>
      </c>
      <c r="E599" s="56" t="s">
        <v>11976</v>
      </c>
      <c r="F599" s="57">
        <v>43731</v>
      </c>
      <c r="G599" s="50" t="s">
        <v>3778</v>
      </c>
      <c r="H599" s="50" t="s">
        <v>191</v>
      </c>
      <c r="I599" s="50" t="s">
        <v>5442</v>
      </c>
      <c r="J599" s="50" t="s">
        <v>13060</v>
      </c>
      <c r="K599" s="52" t="s">
        <v>23</v>
      </c>
      <c r="L599" s="52" t="s">
        <v>24</v>
      </c>
      <c r="M599" s="52" t="s">
        <v>12005</v>
      </c>
      <c r="N599" s="50"/>
    </row>
    <row r="600" spans="1:14" ht="35.25" customHeight="1" x14ac:dyDescent="0.25">
      <c r="A600" s="50">
        <v>599</v>
      </c>
      <c r="B600" s="57">
        <v>43705</v>
      </c>
      <c r="C600" s="55" t="s">
        <v>14090</v>
      </c>
      <c r="D600" s="56" t="s">
        <v>14091</v>
      </c>
      <c r="E600" s="56" t="s">
        <v>11976</v>
      </c>
      <c r="F600" s="57">
        <v>43731</v>
      </c>
      <c r="G600" s="50" t="s">
        <v>14092</v>
      </c>
      <c r="H600" s="50" t="s">
        <v>191</v>
      </c>
      <c r="I600" s="50" t="s">
        <v>11666</v>
      </c>
      <c r="J600" s="50" t="s">
        <v>14093</v>
      </c>
      <c r="K600" s="52" t="s">
        <v>23</v>
      </c>
      <c r="L600" s="52" t="s">
        <v>24</v>
      </c>
      <c r="M600" s="52" t="s">
        <v>12010</v>
      </c>
      <c r="N600" s="50"/>
    </row>
    <row r="601" spans="1:14" ht="35.25" customHeight="1" x14ac:dyDescent="0.25">
      <c r="A601" s="50">
        <v>600</v>
      </c>
      <c r="B601" s="58" t="s">
        <v>20</v>
      </c>
      <c r="C601" s="55" t="s">
        <v>14094</v>
      </c>
      <c r="D601" s="56" t="s">
        <v>14095</v>
      </c>
      <c r="E601" s="56" t="s">
        <v>11976</v>
      </c>
      <c r="F601" s="57">
        <v>43731</v>
      </c>
      <c r="G601" s="50" t="s">
        <v>14096</v>
      </c>
      <c r="H601" s="50" t="s">
        <v>179</v>
      </c>
      <c r="I601" s="50" t="s">
        <v>12391</v>
      </c>
      <c r="J601" s="50" t="s">
        <v>14097</v>
      </c>
      <c r="K601" s="52" t="s">
        <v>23</v>
      </c>
      <c r="L601" s="52" t="s">
        <v>24</v>
      </c>
      <c r="M601" s="52" t="s">
        <v>11988</v>
      </c>
      <c r="N601" s="50"/>
    </row>
    <row r="602" spans="1:14" ht="35.25" customHeight="1" x14ac:dyDescent="0.25">
      <c r="A602" s="50">
        <v>601</v>
      </c>
      <c r="B602" s="58" t="s">
        <v>20</v>
      </c>
      <c r="C602" s="55" t="s">
        <v>14098</v>
      </c>
      <c r="D602" s="56" t="s">
        <v>14099</v>
      </c>
      <c r="E602" s="56" t="s">
        <v>11976</v>
      </c>
      <c r="F602" s="57">
        <v>43731</v>
      </c>
      <c r="G602" s="50" t="s">
        <v>14100</v>
      </c>
      <c r="H602" s="50" t="s">
        <v>179</v>
      </c>
      <c r="I602" s="50" t="s">
        <v>12391</v>
      </c>
      <c r="J602" s="50" t="s">
        <v>14101</v>
      </c>
      <c r="K602" s="52" t="s">
        <v>23</v>
      </c>
      <c r="L602" s="52" t="s">
        <v>24</v>
      </c>
      <c r="M602" s="52" t="s">
        <v>11988</v>
      </c>
      <c r="N602" s="50"/>
    </row>
    <row r="603" spans="1:14" ht="35.25" customHeight="1" x14ac:dyDescent="0.25">
      <c r="A603" s="50">
        <v>602</v>
      </c>
      <c r="B603" s="57">
        <v>43644</v>
      </c>
      <c r="C603" s="55" t="s">
        <v>14102</v>
      </c>
      <c r="D603" s="56" t="s">
        <v>14103</v>
      </c>
      <c r="E603" s="56" t="s">
        <v>11976</v>
      </c>
      <c r="F603" s="57">
        <v>43731</v>
      </c>
      <c r="G603" s="50" t="s">
        <v>9275</v>
      </c>
      <c r="H603" s="50" t="s">
        <v>5227</v>
      </c>
      <c r="I603" s="50" t="s">
        <v>78</v>
      </c>
      <c r="J603" s="50" t="s">
        <v>9276</v>
      </c>
      <c r="K603" s="52" t="s">
        <v>3698</v>
      </c>
      <c r="L603" s="52" t="s">
        <v>24</v>
      </c>
      <c r="M603" s="52" t="s">
        <v>12010</v>
      </c>
      <c r="N603" s="50"/>
    </row>
    <row r="604" spans="1:14" ht="35.25" customHeight="1" x14ac:dyDescent="0.25">
      <c r="A604" s="50">
        <v>603</v>
      </c>
      <c r="B604" s="57">
        <v>43753</v>
      </c>
      <c r="C604" s="55" t="s">
        <v>14104</v>
      </c>
      <c r="D604" s="56" t="s">
        <v>14105</v>
      </c>
      <c r="E604" s="56" t="s">
        <v>11976</v>
      </c>
      <c r="F604" s="57">
        <v>43731</v>
      </c>
      <c r="G604" s="50" t="s">
        <v>8931</v>
      </c>
      <c r="H604" s="50" t="s">
        <v>191</v>
      </c>
      <c r="I604" s="50" t="s">
        <v>5442</v>
      </c>
      <c r="J604" s="50" t="s">
        <v>10862</v>
      </c>
      <c r="K604" s="52" t="s">
        <v>23</v>
      </c>
      <c r="L604" s="52" t="s">
        <v>24</v>
      </c>
      <c r="M604" s="52" t="s">
        <v>12005</v>
      </c>
      <c r="N604" s="50"/>
    </row>
    <row r="605" spans="1:14" ht="35.25" customHeight="1" x14ac:dyDescent="0.25">
      <c r="A605" s="50">
        <v>604</v>
      </c>
      <c r="B605" s="57">
        <v>43788</v>
      </c>
      <c r="C605" s="55" t="s">
        <v>14106</v>
      </c>
      <c r="D605" s="56" t="s">
        <v>14107</v>
      </c>
      <c r="E605" s="56" t="s">
        <v>11976</v>
      </c>
      <c r="F605" s="57">
        <v>43731</v>
      </c>
      <c r="G605" s="50" t="s">
        <v>14108</v>
      </c>
      <c r="H605" s="50" t="s">
        <v>191</v>
      </c>
      <c r="I605" s="50" t="s">
        <v>5442</v>
      </c>
      <c r="J605" s="50" t="s">
        <v>14109</v>
      </c>
      <c r="K605" s="52" t="s">
        <v>23</v>
      </c>
      <c r="L605" s="52" t="s">
        <v>24</v>
      </c>
      <c r="M605" s="52" t="s">
        <v>12005</v>
      </c>
      <c r="N605" s="50"/>
    </row>
    <row r="606" spans="1:14" ht="35.25" customHeight="1" x14ac:dyDescent="0.25">
      <c r="A606" s="50">
        <v>605</v>
      </c>
      <c r="B606" s="57">
        <v>43693</v>
      </c>
      <c r="C606" s="55" t="s">
        <v>14110</v>
      </c>
      <c r="D606" s="56" t="s">
        <v>14111</v>
      </c>
      <c r="E606" s="56" t="s">
        <v>11976</v>
      </c>
      <c r="F606" s="57">
        <v>43731</v>
      </c>
      <c r="G606" s="50" t="s">
        <v>14112</v>
      </c>
      <c r="H606" s="50" t="s">
        <v>191</v>
      </c>
      <c r="I606" s="50" t="s">
        <v>5442</v>
      </c>
      <c r="J606" s="50" t="s">
        <v>14113</v>
      </c>
      <c r="K606" s="52" t="s">
        <v>23</v>
      </c>
      <c r="L606" s="52" t="s">
        <v>24</v>
      </c>
      <c r="M606" s="52" t="s">
        <v>12010</v>
      </c>
      <c r="N606" s="50"/>
    </row>
    <row r="607" spans="1:14" ht="35.25" customHeight="1" x14ac:dyDescent="0.25">
      <c r="A607" s="50">
        <v>606</v>
      </c>
      <c r="B607" s="57">
        <v>43733</v>
      </c>
      <c r="C607" s="55" t="s">
        <v>14114</v>
      </c>
      <c r="D607" s="56" t="s">
        <v>14115</v>
      </c>
      <c r="E607" s="56" t="s">
        <v>11976</v>
      </c>
      <c r="F607" s="57">
        <v>43733</v>
      </c>
      <c r="G607" s="50" t="s">
        <v>14116</v>
      </c>
      <c r="H607" s="50" t="s">
        <v>5227</v>
      </c>
      <c r="I607" s="50" t="s">
        <v>78</v>
      </c>
      <c r="J607" s="50" t="s">
        <v>14117</v>
      </c>
      <c r="K607" s="52" t="s">
        <v>23</v>
      </c>
      <c r="L607" s="52" t="s">
        <v>24</v>
      </c>
      <c r="M607" s="52" t="s">
        <v>12005</v>
      </c>
      <c r="N607" s="50"/>
    </row>
    <row r="608" spans="1:14" ht="35.25" customHeight="1" x14ac:dyDescent="0.25">
      <c r="A608" s="50">
        <v>607</v>
      </c>
      <c r="B608" s="58" t="s">
        <v>20</v>
      </c>
      <c r="C608" s="55" t="s">
        <v>14118</v>
      </c>
      <c r="D608" s="56" t="s">
        <v>14119</v>
      </c>
      <c r="E608" s="56" t="s">
        <v>11976</v>
      </c>
      <c r="F608" s="57">
        <v>43734</v>
      </c>
      <c r="G608" s="50" t="s">
        <v>12471</v>
      </c>
      <c r="H608" s="50" t="s">
        <v>6867</v>
      </c>
      <c r="I608" s="50" t="s">
        <v>14120</v>
      </c>
      <c r="J608" s="50" t="s">
        <v>14121</v>
      </c>
      <c r="K608" s="52" t="s">
        <v>23</v>
      </c>
      <c r="L608" s="52" t="s">
        <v>24</v>
      </c>
      <c r="M608" s="52" t="s">
        <v>11988</v>
      </c>
      <c r="N608" s="50"/>
    </row>
    <row r="609" spans="1:14" ht="35.25" customHeight="1" x14ac:dyDescent="0.25">
      <c r="A609" s="50">
        <v>608</v>
      </c>
      <c r="B609" s="58" t="s">
        <v>20</v>
      </c>
      <c r="C609" s="55" t="s">
        <v>14122</v>
      </c>
      <c r="D609" s="56" t="s">
        <v>14123</v>
      </c>
      <c r="E609" s="56" t="s">
        <v>11976</v>
      </c>
      <c r="F609" s="57">
        <v>43734</v>
      </c>
      <c r="G609" s="50" t="s">
        <v>14124</v>
      </c>
      <c r="H609" s="50" t="s">
        <v>6867</v>
      </c>
      <c r="I609" s="50" t="s">
        <v>14120</v>
      </c>
      <c r="J609" s="50" t="s">
        <v>14125</v>
      </c>
      <c r="K609" s="52" t="s">
        <v>23</v>
      </c>
      <c r="L609" s="52" t="s">
        <v>24</v>
      </c>
      <c r="M609" s="52" t="s">
        <v>11988</v>
      </c>
      <c r="N609" s="50"/>
    </row>
    <row r="610" spans="1:14" ht="35.25" customHeight="1" x14ac:dyDescent="0.25">
      <c r="A610" s="50">
        <v>609</v>
      </c>
      <c r="B610" s="58" t="s">
        <v>20</v>
      </c>
      <c r="C610" s="55" t="s">
        <v>14126</v>
      </c>
      <c r="D610" s="56" t="s">
        <v>14127</v>
      </c>
      <c r="E610" s="56" t="s">
        <v>11976</v>
      </c>
      <c r="F610" s="57">
        <v>43734</v>
      </c>
      <c r="G610" s="50" t="s">
        <v>13162</v>
      </c>
      <c r="H610" s="50" t="s">
        <v>179</v>
      </c>
      <c r="I610" s="50" t="s">
        <v>179</v>
      </c>
      <c r="J610" s="50" t="s">
        <v>14128</v>
      </c>
      <c r="K610" s="52" t="s">
        <v>23</v>
      </c>
      <c r="L610" s="52" t="s">
        <v>52</v>
      </c>
      <c r="M610" s="52" t="s">
        <v>11988</v>
      </c>
      <c r="N610" s="50"/>
    </row>
    <row r="611" spans="1:14" ht="35.25" customHeight="1" x14ac:dyDescent="0.25">
      <c r="A611" s="50">
        <v>610</v>
      </c>
      <c r="B611" s="58" t="s">
        <v>20</v>
      </c>
      <c r="C611" s="55" t="s">
        <v>14129</v>
      </c>
      <c r="D611" s="56" t="s">
        <v>14123</v>
      </c>
      <c r="E611" s="56" t="s">
        <v>11976</v>
      </c>
      <c r="F611" s="57">
        <v>43735</v>
      </c>
      <c r="G611" s="50" t="s">
        <v>7640</v>
      </c>
      <c r="H611" s="50" t="s">
        <v>6867</v>
      </c>
      <c r="I611" s="50" t="s">
        <v>14120</v>
      </c>
      <c r="J611" s="50" t="s">
        <v>14130</v>
      </c>
      <c r="K611" s="52" t="s">
        <v>23</v>
      </c>
      <c r="L611" s="52" t="s">
        <v>24</v>
      </c>
      <c r="M611" s="52" t="s">
        <v>11988</v>
      </c>
      <c r="N611" s="50"/>
    </row>
    <row r="612" spans="1:14" ht="35.25" customHeight="1" x14ac:dyDescent="0.25">
      <c r="A612" s="50">
        <v>611</v>
      </c>
      <c r="B612" s="57">
        <v>43735</v>
      </c>
      <c r="C612" s="55" t="s">
        <v>14131</v>
      </c>
      <c r="D612" s="56" t="s">
        <v>14132</v>
      </c>
      <c r="E612" s="56" t="s">
        <v>11976</v>
      </c>
      <c r="F612" s="57">
        <v>43735</v>
      </c>
      <c r="G612" s="50" t="s">
        <v>2282</v>
      </c>
      <c r="H612" s="50" t="s">
        <v>5536</v>
      </c>
      <c r="I612" s="50" t="s">
        <v>4237</v>
      </c>
      <c r="J612" s="50" t="s">
        <v>14133</v>
      </c>
      <c r="K612" s="52" t="s">
        <v>23</v>
      </c>
      <c r="L612" s="52" t="s">
        <v>24</v>
      </c>
      <c r="M612" s="52" t="s">
        <v>12005</v>
      </c>
      <c r="N612" s="50"/>
    </row>
    <row r="613" spans="1:14" ht="35.25" customHeight="1" x14ac:dyDescent="0.25">
      <c r="A613" s="50">
        <v>612</v>
      </c>
      <c r="B613" s="58" t="s">
        <v>20</v>
      </c>
      <c r="C613" s="55" t="s">
        <v>14134</v>
      </c>
      <c r="D613" s="56" t="s">
        <v>14123</v>
      </c>
      <c r="E613" s="56" t="s">
        <v>11976</v>
      </c>
      <c r="F613" s="57">
        <v>43738</v>
      </c>
      <c r="G613" s="50" t="s">
        <v>7863</v>
      </c>
      <c r="H613" s="50" t="s">
        <v>6867</v>
      </c>
      <c r="I613" s="50" t="s">
        <v>14120</v>
      </c>
      <c r="J613" s="50" t="s">
        <v>14135</v>
      </c>
      <c r="K613" s="52" t="s">
        <v>23</v>
      </c>
      <c r="L613" s="52" t="s">
        <v>24</v>
      </c>
      <c r="M613" s="52" t="s">
        <v>11988</v>
      </c>
      <c r="N613" s="50"/>
    </row>
    <row r="614" spans="1:14" ht="35.25" customHeight="1" x14ac:dyDescent="0.25">
      <c r="A614" s="50">
        <v>613</v>
      </c>
      <c r="B614" s="58" t="s">
        <v>20</v>
      </c>
      <c r="C614" s="55" t="s">
        <v>14136</v>
      </c>
      <c r="D614" s="56" t="s">
        <v>14123</v>
      </c>
      <c r="E614" s="56" t="s">
        <v>11976</v>
      </c>
      <c r="F614" s="57">
        <v>43738</v>
      </c>
      <c r="G614" s="50" t="s">
        <v>14137</v>
      </c>
      <c r="H614" s="50" t="s">
        <v>6867</v>
      </c>
      <c r="I614" s="50" t="s">
        <v>14120</v>
      </c>
      <c r="J614" s="50" t="s">
        <v>14138</v>
      </c>
      <c r="K614" s="52" t="s">
        <v>23</v>
      </c>
      <c r="L614" s="52" t="s">
        <v>24</v>
      </c>
      <c r="M614" s="52" t="s">
        <v>11988</v>
      </c>
      <c r="N614" s="50"/>
    </row>
    <row r="615" spans="1:14" ht="35.25" customHeight="1" x14ac:dyDescent="0.25">
      <c r="A615" s="50">
        <v>614</v>
      </c>
      <c r="B615" s="58" t="s">
        <v>20</v>
      </c>
      <c r="C615" s="55" t="s">
        <v>14139</v>
      </c>
      <c r="D615" s="56" t="s">
        <v>14123</v>
      </c>
      <c r="E615" s="56" t="s">
        <v>11976</v>
      </c>
      <c r="F615" s="57">
        <v>43738</v>
      </c>
      <c r="G615" s="50" t="s">
        <v>14140</v>
      </c>
      <c r="H615" s="50" t="s">
        <v>6867</v>
      </c>
      <c r="I615" s="50" t="s">
        <v>14120</v>
      </c>
      <c r="J615" s="50" t="s">
        <v>14141</v>
      </c>
      <c r="K615" s="52" t="s">
        <v>23</v>
      </c>
      <c r="L615" s="52" t="s">
        <v>24</v>
      </c>
      <c r="M615" s="52" t="s">
        <v>11988</v>
      </c>
      <c r="N615" s="50"/>
    </row>
    <row r="616" spans="1:14" ht="35.25" customHeight="1" x14ac:dyDescent="0.25">
      <c r="A616" s="50">
        <v>615</v>
      </c>
      <c r="B616" s="57">
        <v>43746</v>
      </c>
      <c r="C616" s="55" t="s">
        <v>14142</v>
      </c>
      <c r="D616" s="56" t="s">
        <v>14143</v>
      </c>
      <c r="E616" s="56" t="s">
        <v>11976</v>
      </c>
      <c r="F616" s="57">
        <v>43738</v>
      </c>
      <c r="G616" s="50" t="s">
        <v>14144</v>
      </c>
      <c r="H616" s="50" t="s">
        <v>5227</v>
      </c>
      <c r="I616" s="50" t="s">
        <v>78</v>
      </c>
      <c r="J616" s="50" t="s">
        <v>14145</v>
      </c>
      <c r="K616" s="52" t="s">
        <v>3698</v>
      </c>
      <c r="L616" s="52" t="s">
        <v>24</v>
      </c>
      <c r="M616" s="52" t="s">
        <v>12005</v>
      </c>
      <c r="N616" s="50"/>
    </row>
    <row r="617" spans="1:14" ht="35.25" customHeight="1" x14ac:dyDescent="0.25">
      <c r="A617" s="50">
        <v>616</v>
      </c>
      <c r="B617" s="57">
        <v>43738</v>
      </c>
      <c r="C617" s="55" t="s">
        <v>14146</v>
      </c>
      <c r="D617" s="56" t="s">
        <v>14147</v>
      </c>
      <c r="E617" s="56" t="s">
        <v>11976</v>
      </c>
      <c r="F617" s="57">
        <v>43738</v>
      </c>
      <c r="G617" s="50" t="s">
        <v>14148</v>
      </c>
      <c r="H617" s="50" t="s">
        <v>191</v>
      </c>
      <c r="I617" s="50" t="s">
        <v>5442</v>
      </c>
      <c r="J617" s="50" t="s">
        <v>14149</v>
      </c>
      <c r="K617" s="52" t="s">
        <v>23</v>
      </c>
      <c r="L617" s="52" t="s">
        <v>24</v>
      </c>
      <c r="M617" s="52" t="s">
        <v>12005</v>
      </c>
      <c r="N617" s="50"/>
    </row>
    <row r="618" spans="1:14" ht="35.25" customHeight="1" x14ac:dyDescent="0.25">
      <c r="A618" s="50">
        <v>617</v>
      </c>
      <c r="B618" s="57">
        <v>43767</v>
      </c>
      <c r="C618" s="55" t="s">
        <v>14150</v>
      </c>
      <c r="D618" s="56" t="s">
        <v>14151</v>
      </c>
      <c r="E618" s="56" t="s">
        <v>11977</v>
      </c>
      <c r="F618" s="57">
        <v>43739</v>
      </c>
      <c r="G618" s="50" t="s">
        <v>1762</v>
      </c>
      <c r="H618" s="50" t="s">
        <v>191</v>
      </c>
      <c r="I618" s="50" t="s">
        <v>5442</v>
      </c>
      <c r="J618" s="50" t="s">
        <v>6763</v>
      </c>
      <c r="K618" s="52" t="s">
        <v>23</v>
      </c>
      <c r="L618" s="52" t="s">
        <v>24</v>
      </c>
      <c r="M618" s="52" t="s">
        <v>12005</v>
      </c>
      <c r="N618" s="50"/>
    </row>
    <row r="619" spans="1:14" ht="35.25" customHeight="1" x14ac:dyDescent="0.25">
      <c r="A619" s="50">
        <v>618</v>
      </c>
      <c r="B619" s="57">
        <v>43683</v>
      </c>
      <c r="C619" s="55" t="s">
        <v>14152</v>
      </c>
      <c r="D619" s="56" t="s">
        <v>14153</v>
      </c>
      <c r="E619" s="56" t="s">
        <v>11977</v>
      </c>
      <c r="F619" s="57">
        <v>43740</v>
      </c>
      <c r="G619" s="50" t="s">
        <v>14154</v>
      </c>
      <c r="H619" s="50" t="s">
        <v>5227</v>
      </c>
      <c r="I619" s="50" t="s">
        <v>4148</v>
      </c>
      <c r="J619" s="50" t="s">
        <v>14155</v>
      </c>
      <c r="K619" s="52" t="s">
        <v>36</v>
      </c>
      <c r="L619" s="52" t="s">
        <v>24</v>
      </c>
      <c r="M619" s="52" t="s">
        <v>12010</v>
      </c>
      <c r="N619" s="50"/>
    </row>
    <row r="620" spans="1:14" ht="35.25" customHeight="1" x14ac:dyDescent="0.25">
      <c r="A620" s="50">
        <v>619</v>
      </c>
      <c r="B620" s="57">
        <v>43748</v>
      </c>
      <c r="C620" s="55" t="s">
        <v>14156</v>
      </c>
      <c r="D620" s="56" t="s">
        <v>14157</v>
      </c>
      <c r="E620" s="56" t="s">
        <v>11977</v>
      </c>
      <c r="F620" s="57">
        <v>43740</v>
      </c>
      <c r="G620" s="50" t="s">
        <v>10751</v>
      </c>
      <c r="H620" s="50" t="s">
        <v>191</v>
      </c>
      <c r="I620" s="50" t="s">
        <v>5442</v>
      </c>
      <c r="J620" s="50" t="s">
        <v>14158</v>
      </c>
      <c r="K620" s="52" t="s">
        <v>23</v>
      </c>
      <c r="L620" s="52" t="s">
        <v>24</v>
      </c>
      <c r="M620" s="52" t="s">
        <v>12005</v>
      </c>
      <c r="N620" s="50"/>
    </row>
    <row r="621" spans="1:14" ht="35.25" customHeight="1" x14ac:dyDescent="0.25">
      <c r="A621" s="50">
        <v>620</v>
      </c>
      <c r="B621" s="58" t="s">
        <v>20</v>
      </c>
      <c r="C621" s="55" t="s">
        <v>14159</v>
      </c>
      <c r="D621" s="56" t="s">
        <v>14160</v>
      </c>
      <c r="E621" s="56" t="s">
        <v>11977</v>
      </c>
      <c r="F621" s="57">
        <v>43740</v>
      </c>
      <c r="G621" s="50" t="s">
        <v>9985</v>
      </c>
      <c r="H621" s="50" t="s">
        <v>5227</v>
      </c>
      <c r="I621" s="50" t="s">
        <v>14161</v>
      </c>
      <c r="J621" s="50" t="s">
        <v>14162</v>
      </c>
      <c r="K621" s="52" t="s">
        <v>3698</v>
      </c>
      <c r="L621" s="52" t="s">
        <v>24</v>
      </c>
      <c r="M621" s="52" t="s">
        <v>11988</v>
      </c>
      <c r="N621" s="50"/>
    </row>
    <row r="622" spans="1:14" ht="35.25" customHeight="1" x14ac:dyDescent="0.25">
      <c r="A622" s="50">
        <v>621</v>
      </c>
      <c r="B622" s="57">
        <v>43720</v>
      </c>
      <c r="C622" s="55" t="s">
        <v>14163</v>
      </c>
      <c r="D622" s="56" t="s">
        <v>14164</v>
      </c>
      <c r="E622" s="56" t="s">
        <v>11977</v>
      </c>
      <c r="F622" s="57">
        <v>43740</v>
      </c>
      <c r="G622" s="50" t="s">
        <v>3235</v>
      </c>
      <c r="H622" s="50" t="s">
        <v>191</v>
      </c>
      <c r="I622" s="50" t="s">
        <v>5442</v>
      </c>
      <c r="J622" s="50" t="s">
        <v>14165</v>
      </c>
      <c r="K622" s="52" t="s">
        <v>23</v>
      </c>
      <c r="L622" s="52" t="s">
        <v>24</v>
      </c>
      <c r="M622" s="52" t="s">
        <v>12010</v>
      </c>
      <c r="N622" s="50"/>
    </row>
    <row r="623" spans="1:14" ht="35.25" customHeight="1" x14ac:dyDescent="0.25">
      <c r="A623" s="50">
        <v>622</v>
      </c>
      <c r="B623" s="58" t="s">
        <v>20</v>
      </c>
      <c r="C623" s="55" t="s">
        <v>14166</v>
      </c>
      <c r="D623" s="56" t="s">
        <v>14167</v>
      </c>
      <c r="E623" s="56" t="s">
        <v>11977</v>
      </c>
      <c r="F623" s="57">
        <v>43741</v>
      </c>
      <c r="G623" s="50" t="s">
        <v>5389</v>
      </c>
      <c r="H623" s="50" t="s">
        <v>179</v>
      </c>
      <c r="I623" s="50" t="s">
        <v>14168</v>
      </c>
      <c r="J623" s="50" t="s">
        <v>14169</v>
      </c>
      <c r="K623" s="52" t="s">
        <v>36</v>
      </c>
      <c r="L623" s="52" t="s">
        <v>24</v>
      </c>
      <c r="M623" s="52" t="s">
        <v>11988</v>
      </c>
      <c r="N623" s="50"/>
    </row>
    <row r="624" spans="1:14" ht="35.25" customHeight="1" x14ac:dyDescent="0.25">
      <c r="A624" s="50">
        <v>623</v>
      </c>
      <c r="B624" s="57">
        <v>43738</v>
      </c>
      <c r="C624" s="55" t="s">
        <v>14170</v>
      </c>
      <c r="D624" s="56" t="s">
        <v>14171</v>
      </c>
      <c r="E624" s="56" t="s">
        <v>11977</v>
      </c>
      <c r="F624" s="57">
        <v>43741</v>
      </c>
      <c r="G624" s="50" t="s">
        <v>40</v>
      </c>
      <c r="H624" s="50" t="s">
        <v>12173</v>
      </c>
      <c r="I624" s="50" t="s">
        <v>86</v>
      </c>
      <c r="J624" s="50" t="s">
        <v>14172</v>
      </c>
      <c r="K624" s="52" t="s">
        <v>23</v>
      </c>
      <c r="L624" s="52" t="s">
        <v>24</v>
      </c>
      <c r="M624" s="52" t="s">
        <v>12010</v>
      </c>
      <c r="N624" s="50"/>
    </row>
    <row r="625" spans="1:14" ht="35.25" customHeight="1" x14ac:dyDescent="0.25">
      <c r="A625" s="50">
        <v>624</v>
      </c>
      <c r="B625" s="57">
        <v>43682</v>
      </c>
      <c r="C625" s="55" t="s">
        <v>14173</v>
      </c>
      <c r="D625" s="56" t="s">
        <v>14174</v>
      </c>
      <c r="E625" s="56" t="s">
        <v>11977</v>
      </c>
      <c r="F625" s="57">
        <v>43741</v>
      </c>
      <c r="G625" s="50" t="s">
        <v>6203</v>
      </c>
      <c r="H625" s="50" t="s">
        <v>12413</v>
      </c>
      <c r="I625" s="50" t="s">
        <v>14175</v>
      </c>
      <c r="J625" s="50" t="s">
        <v>14176</v>
      </c>
      <c r="K625" s="52" t="s">
        <v>3698</v>
      </c>
      <c r="L625" s="52" t="s">
        <v>24</v>
      </c>
      <c r="M625" s="52" t="s">
        <v>12010</v>
      </c>
      <c r="N625" s="50"/>
    </row>
    <row r="626" spans="1:14" ht="35.25" customHeight="1" x14ac:dyDescent="0.25">
      <c r="A626" s="50">
        <v>625</v>
      </c>
      <c r="B626" s="57">
        <v>43734</v>
      </c>
      <c r="C626" s="55" t="s">
        <v>14177</v>
      </c>
      <c r="D626" s="56" t="s">
        <v>14178</v>
      </c>
      <c r="E626" s="56" t="s">
        <v>11977</v>
      </c>
      <c r="F626" s="57">
        <v>43742</v>
      </c>
      <c r="G626" s="50" t="s">
        <v>5435</v>
      </c>
      <c r="H626" s="50" t="s">
        <v>5546</v>
      </c>
      <c r="I626" s="50" t="s">
        <v>12775</v>
      </c>
      <c r="J626" s="50" t="s">
        <v>14179</v>
      </c>
      <c r="K626" s="52" t="s">
        <v>23</v>
      </c>
      <c r="L626" s="52" t="s">
        <v>52</v>
      </c>
      <c r="M626" s="52" t="s">
        <v>12010</v>
      </c>
      <c r="N626" s="50"/>
    </row>
    <row r="627" spans="1:14" ht="35.25" customHeight="1" x14ac:dyDescent="0.25">
      <c r="A627" s="50">
        <v>626</v>
      </c>
      <c r="B627" s="57">
        <v>43725</v>
      </c>
      <c r="C627" s="55" t="s">
        <v>14180</v>
      </c>
      <c r="D627" s="56" t="s">
        <v>14181</v>
      </c>
      <c r="E627" s="56" t="s">
        <v>11977</v>
      </c>
      <c r="F627" s="57">
        <v>43745</v>
      </c>
      <c r="G627" s="50" t="s">
        <v>809</v>
      </c>
      <c r="H627" s="50" t="s">
        <v>5552</v>
      </c>
      <c r="I627" s="50" t="s">
        <v>12581</v>
      </c>
      <c r="J627" s="50" t="s">
        <v>14182</v>
      </c>
      <c r="K627" s="52" t="s">
        <v>3698</v>
      </c>
      <c r="L627" s="52" t="s">
        <v>52</v>
      </c>
      <c r="M627" s="52" t="s">
        <v>12010</v>
      </c>
      <c r="N627" s="50"/>
    </row>
    <row r="628" spans="1:14" ht="35.25" customHeight="1" x14ac:dyDescent="0.25">
      <c r="A628" s="50">
        <v>627</v>
      </c>
      <c r="B628" s="58" t="s">
        <v>20</v>
      </c>
      <c r="C628" s="55" t="s">
        <v>14183</v>
      </c>
      <c r="D628" s="56" t="s">
        <v>14184</v>
      </c>
      <c r="E628" s="56" t="s">
        <v>11977</v>
      </c>
      <c r="F628" s="57">
        <v>43747</v>
      </c>
      <c r="G628" s="51" t="s">
        <v>20</v>
      </c>
      <c r="H628" s="50" t="s">
        <v>179</v>
      </c>
      <c r="I628" s="50" t="s">
        <v>14185</v>
      </c>
      <c r="J628" s="50" t="s">
        <v>14186</v>
      </c>
      <c r="K628" s="52" t="s">
        <v>23</v>
      </c>
      <c r="L628" s="52" t="s">
        <v>24</v>
      </c>
      <c r="M628" s="52" t="s">
        <v>11988</v>
      </c>
      <c r="N628" s="50"/>
    </row>
    <row r="629" spans="1:14" ht="35.25" customHeight="1" x14ac:dyDescent="0.25">
      <c r="A629" s="50">
        <v>628</v>
      </c>
      <c r="B629" s="57">
        <v>43759</v>
      </c>
      <c r="C629" s="55" t="s">
        <v>14187</v>
      </c>
      <c r="D629" s="56" t="s">
        <v>14188</v>
      </c>
      <c r="E629" s="56" t="s">
        <v>11977</v>
      </c>
      <c r="F629" s="57">
        <v>43749</v>
      </c>
      <c r="G629" s="50" t="s">
        <v>14189</v>
      </c>
      <c r="H629" s="50" t="s">
        <v>191</v>
      </c>
      <c r="I629" s="50" t="s">
        <v>5442</v>
      </c>
      <c r="J629" s="50" t="s">
        <v>14190</v>
      </c>
      <c r="K629" s="52" t="s">
        <v>23</v>
      </c>
      <c r="L629" s="52" t="s">
        <v>24</v>
      </c>
      <c r="M629" s="52" t="s">
        <v>12005</v>
      </c>
      <c r="N629" s="50"/>
    </row>
    <row r="630" spans="1:14" ht="35.25" customHeight="1" x14ac:dyDescent="0.25">
      <c r="A630" s="50">
        <v>629</v>
      </c>
      <c r="B630" s="57">
        <v>43728</v>
      </c>
      <c r="C630" s="55" t="s">
        <v>14191</v>
      </c>
      <c r="D630" s="56" t="s">
        <v>14192</v>
      </c>
      <c r="E630" s="56" t="s">
        <v>11977</v>
      </c>
      <c r="F630" s="57">
        <v>43749</v>
      </c>
      <c r="G630" s="50" t="s">
        <v>9819</v>
      </c>
      <c r="H630" s="50" t="s">
        <v>191</v>
      </c>
      <c r="I630" s="50" t="s">
        <v>5442</v>
      </c>
      <c r="J630" s="50" t="s">
        <v>14193</v>
      </c>
      <c r="K630" s="52" t="s">
        <v>23</v>
      </c>
      <c r="L630" s="52" t="s">
        <v>24</v>
      </c>
      <c r="M630" s="52" t="s">
        <v>12010</v>
      </c>
      <c r="N630" s="50"/>
    </row>
    <row r="631" spans="1:14" ht="35.25" customHeight="1" x14ac:dyDescent="0.25">
      <c r="A631" s="50">
        <v>630</v>
      </c>
      <c r="B631" s="58" t="s">
        <v>20</v>
      </c>
      <c r="C631" s="55" t="s">
        <v>14194</v>
      </c>
      <c r="D631" s="56" t="s">
        <v>14195</v>
      </c>
      <c r="E631" s="56" t="s">
        <v>11977</v>
      </c>
      <c r="F631" s="57">
        <v>43752</v>
      </c>
      <c r="G631" s="50" t="s">
        <v>4692</v>
      </c>
      <c r="H631" s="50" t="s">
        <v>179</v>
      </c>
      <c r="I631" s="50" t="s">
        <v>13930</v>
      </c>
      <c r="J631" s="50" t="s">
        <v>14196</v>
      </c>
      <c r="K631" s="52" t="s">
        <v>23</v>
      </c>
      <c r="L631" s="52" t="s">
        <v>24</v>
      </c>
      <c r="M631" s="52" t="s">
        <v>11988</v>
      </c>
      <c r="N631" s="50"/>
    </row>
    <row r="632" spans="1:14" ht="35.25" customHeight="1" x14ac:dyDescent="0.25">
      <c r="A632" s="50">
        <v>631</v>
      </c>
      <c r="B632" s="57">
        <v>43580</v>
      </c>
      <c r="C632" s="55" t="s">
        <v>14197</v>
      </c>
      <c r="D632" s="56" t="s">
        <v>13967</v>
      </c>
      <c r="E632" s="56" t="s">
        <v>11977</v>
      </c>
      <c r="F632" s="57">
        <v>43752</v>
      </c>
      <c r="G632" s="50" t="s">
        <v>11998</v>
      </c>
      <c r="H632" s="50" t="s">
        <v>5227</v>
      </c>
      <c r="I632" s="50" t="s">
        <v>78</v>
      </c>
      <c r="J632" s="50" t="s">
        <v>14198</v>
      </c>
      <c r="K632" s="52" t="s">
        <v>23</v>
      </c>
      <c r="L632" s="52" t="s">
        <v>24</v>
      </c>
      <c r="M632" s="52" t="s">
        <v>12010</v>
      </c>
      <c r="N632" s="50"/>
    </row>
    <row r="633" spans="1:14" ht="35.25" customHeight="1" x14ac:dyDescent="0.25">
      <c r="A633" s="50">
        <v>632</v>
      </c>
      <c r="B633" s="57">
        <v>43717</v>
      </c>
      <c r="C633" s="55" t="s">
        <v>14199</v>
      </c>
      <c r="D633" s="56" t="s">
        <v>14200</v>
      </c>
      <c r="E633" s="56" t="s">
        <v>11977</v>
      </c>
      <c r="F633" s="57">
        <v>43752</v>
      </c>
      <c r="G633" s="50" t="s">
        <v>14201</v>
      </c>
      <c r="H633" s="50" t="s">
        <v>5536</v>
      </c>
      <c r="I633" s="50" t="s">
        <v>12128</v>
      </c>
      <c r="J633" s="50" t="s">
        <v>14202</v>
      </c>
      <c r="K633" s="52" t="s">
        <v>36</v>
      </c>
      <c r="L633" s="52" t="s">
        <v>24</v>
      </c>
      <c r="M633" s="52" t="s">
        <v>12010</v>
      </c>
      <c r="N633" s="50"/>
    </row>
    <row r="634" spans="1:14" ht="35.25" customHeight="1" x14ac:dyDescent="0.25">
      <c r="A634" s="50">
        <v>633</v>
      </c>
      <c r="B634" s="57">
        <v>43725</v>
      </c>
      <c r="C634" s="55" t="s">
        <v>14203</v>
      </c>
      <c r="D634" s="56" t="s">
        <v>14204</v>
      </c>
      <c r="E634" s="56" t="s">
        <v>11977</v>
      </c>
      <c r="F634" s="57">
        <v>43752</v>
      </c>
      <c r="G634" s="50" t="s">
        <v>14205</v>
      </c>
      <c r="H634" s="50" t="s">
        <v>5227</v>
      </c>
      <c r="I634" s="50" t="s">
        <v>4148</v>
      </c>
      <c r="J634" s="50" t="s">
        <v>14206</v>
      </c>
      <c r="K634" s="52" t="s">
        <v>23</v>
      </c>
      <c r="L634" s="52" t="s">
        <v>24</v>
      </c>
      <c r="M634" s="52" t="s">
        <v>12010</v>
      </c>
      <c r="N634" s="50"/>
    </row>
    <row r="635" spans="1:14" ht="35.25" customHeight="1" x14ac:dyDescent="0.25">
      <c r="A635" s="50">
        <v>634</v>
      </c>
      <c r="B635" s="60">
        <v>43754</v>
      </c>
      <c r="C635" s="55" t="s">
        <v>14207</v>
      </c>
      <c r="D635" s="56" t="s">
        <v>14208</v>
      </c>
      <c r="E635" s="56" t="s">
        <v>11977</v>
      </c>
      <c r="F635" s="57">
        <v>43754</v>
      </c>
      <c r="G635" s="50" t="s">
        <v>4452</v>
      </c>
      <c r="H635" s="50" t="s">
        <v>191</v>
      </c>
      <c r="I635" s="50" t="s">
        <v>11666</v>
      </c>
      <c r="J635" s="50" t="s">
        <v>14209</v>
      </c>
      <c r="K635" s="52" t="s">
        <v>23</v>
      </c>
      <c r="L635" s="52" t="s">
        <v>24</v>
      </c>
      <c r="M635" s="52" t="s">
        <v>12005</v>
      </c>
      <c r="N635" s="50"/>
    </row>
    <row r="636" spans="1:14" ht="35.25" customHeight="1" x14ac:dyDescent="0.25">
      <c r="A636" s="50">
        <v>635</v>
      </c>
      <c r="B636" s="58" t="s">
        <v>20</v>
      </c>
      <c r="C636" s="55" t="s">
        <v>14210</v>
      </c>
      <c r="D636" s="56" t="s">
        <v>14211</v>
      </c>
      <c r="E636" s="56" t="s">
        <v>11977</v>
      </c>
      <c r="F636" s="57">
        <v>43754</v>
      </c>
      <c r="G636" s="50" t="s">
        <v>14212</v>
      </c>
      <c r="H636" s="50" t="s">
        <v>5227</v>
      </c>
      <c r="I636" s="50" t="s">
        <v>6570</v>
      </c>
      <c r="J636" s="50" t="s">
        <v>14213</v>
      </c>
      <c r="K636" s="52" t="s">
        <v>36</v>
      </c>
      <c r="L636" s="52" t="s">
        <v>24</v>
      </c>
      <c r="M636" s="52" t="s">
        <v>11988</v>
      </c>
      <c r="N636" s="50"/>
    </row>
    <row r="637" spans="1:14" ht="35.25" customHeight="1" x14ac:dyDescent="0.25">
      <c r="A637" s="50">
        <v>636</v>
      </c>
      <c r="B637" s="57">
        <v>43760</v>
      </c>
      <c r="C637" s="55" t="s">
        <v>14214</v>
      </c>
      <c r="D637" s="56" t="s">
        <v>14215</v>
      </c>
      <c r="E637" s="56" t="s">
        <v>11977</v>
      </c>
      <c r="F637" s="57">
        <v>43754</v>
      </c>
      <c r="G637" s="50" t="s">
        <v>14216</v>
      </c>
      <c r="H637" s="50" t="s">
        <v>191</v>
      </c>
      <c r="I637" s="50" t="s">
        <v>5442</v>
      </c>
      <c r="J637" s="50" t="s">
        <v>14217</v>
      </c>
      <c r="K637" s="52" t="s">
        <v>23</v>
      </c>
      <c r="L637" s="52" t="s">
        <v>24</v>
      </c>
      <c r="M637" s="52" t="s">
        <v>12005</v>
      </c>
      <c r="N637" s="50"/>
    </row>
    <row r="638" spans="1:14" ht="35.25" customHeight="1" x14ac:dyDescent="0.25">
      <c r="A638" s="50">
        <v>637</v>
      </c>
      <c r="B638" s="58" t="s">
        <v>20</v>
      </c>
      <c r="C638" s="55" t="s">
        <v>14218</v>
      </c>
      <c r="D638" s="56" t="s">
        <v>14219</v>
      </c>
      <c r="E638" s="56" t="s">
        <v>11977</v>
      </c>
      <c r="F638" s="57">
        <v>43754</v>
      </c>
      <c r="G638" s="50" t="s">
        <v>12535</v>
      </c>
      <c r="H638" s="50" t="s">
        <v>179</v>
      </c>
      <c r="I638" s="50" t="s">
        <v>179</v>
      </c>
      <c r="J638" s="50" t="s">
        <v>14220</v>
      </c>
      <c r="K638" s="52" t="s">
        <v>23</v>
      </c>
      <c r="L638" s="52" t="s">
        <v>24</v>
      </c>
      <c r="M638" s="52" t="s">
        <v>11988</v>
      </c>
      <c r="N638" s="50"/>
    </row>
    <row r="639" spans="1:14" ht="35.25" customHeight="1" x14ac:dyDescent="0.25">
      <c r="A639" s="50">
        <v>638</v>
      </c>
      <c r="B639" s="57">
        <v>43641</v>
      </c>
      <c r="C639" s="55" t="s">
        <v>14221</v>
      </c>
      <c r="D639" s="56" t="s">
        <v>14222</v>
      </c>
      <c r="E639" s="56" t="s">
        <v>11977</v>
      </c>
      <c r="F639" s="57">
        <v>43754</v>
      </c>
      <c r="G639" s="50" t="s">
        <v>6272</v>
      </c>
      <c r="H639" s="50" t="s">
        <v>5227</v>
      </c>
      <c r="I639" s="50" t="s">
        <v>4148</v>
      </c>
      <c r="J639" s="50" t="s">
        <v>14223</v>
      </c>
      <c r="K639" s="52" t="s">
        <v>36</v>
      </c>
      <c r="L639" s="52" t="s">
        <v>24</v>
      </c>
      <c r="M639" s="52" t="s">
        <v>12010</v>
      </c>
      <c r="N639" s="50"/>
    </row>
    <row r="640" spans="1:14" ht="35.25" customHeight="1" x14ac:dyDescent="0.25">
      <c r="A640" s="50">
        <v>639</v>
      </c>
      <c r="B640" s="57">
        <v>43747</v>
      </c>
      <c r="C640" s="55" t="s">
        <v>14224</v>
      </c>
      <c r="D640" s="56" t="s">
        <v>14225</v>
      </c>
      <c r="E640" s="56" t="s">
        <v>11977</v>
      </c>
      <c r="F640" s="57">
        <v>43754</v>
      </c>
      <c r="G640" s="50" t="s">
        <v>13408</v>
      </c>
      <c r="H640" s="50" t="s">
        <v>5227</v>
      </c>
      <c r="I640" s="50" t="s">
        <v>78</v>
      </c>
      <c r="J640" s="50" t="s">
        <v>14226</v>
      </c>
      <c r="K640" s="52" t="s">
        <v>3698</v>
      </c>
      <c r="L640" s="52" t="s">
        <v>24</v>
      </c>
      <c r="M640" s="52" t="s">
        <v>12010</v>
      </c>
      <c r="N640" s="50"/>
    </row>
    <row r="641" spans="1:14" ht="35.25" customHeight="1" x14ac:dyDescent="0.25">
      <c r="A641" s="50">
        <v>640</v>
      </c>
      <c r="B641" s="57">
        <v>43661</v>
      </c>
      <c r="C641" s="55" t="s">
        <v>14227</v>
      </c>
      <c r="D641" s="56" t="s">
        <v>14228</v>
      </c>
      <c r="E641" s="56" t="s">
        <v>11977</v>
      </c>
      <c r="F641" s="57">
        <v>43754</v>
      </c>
      <c r="G641" s="50" t="s">
        <v>10701</v>
      </c>
      <c r="H641" s="50" t="s">
        <v>5227</v>
      </c>
      <c r="I641" s="50" t="s">
        <v>78</v>
      </c>
      <c r="J641" s="50" t="s">
        <v>14229</v>
      </c>
      <c r="K641" s="52" t="s">
        <v>3698</v>
      </c>
      <c r="L641" s="52" t="s">
        <v>24</v>
      </c>
      <c r="M641" s="52" t="s">
        <v>12010</v>
      </c>
      <c r="N641" s="50"/>
    </row>
    <row r="642" spans="1:14" ht="35.25" customHeight="1" x14ac:dyDescent="0.25">
      <c r="A642" s="50">
        <v>641</v>
      </c>
      <c r="B642" s="57">
        <v>43714</v>
      </c>
      <c r="C642" s="55" t="s">
        <v>14230</v>
      </c>
      <c r="D642" s="56" t="s">
        <v>14231</v>
      </c>
      <c r="E642" s="56" t="s">
        <v>11977</v>
      </c>
      <c r="F642" s="57">
        <v>43754</v>
      </c>
      <c r="G642" s="50" t="s">
        <v>14232</v>
      </c>
      <c r="H642" s="50" t="s">
        <v>12413</v>
      </c>
      <c r="I642" s="50" t="s">
        <v>14175</v>
      </c>
      <c r="J642" s="50" t="s">
        <v>14233</v>
      </c>
      <c r="K642" s="52" t="s">
        <v>3698</v>
      </c>
      <c r="L642" s="52" t="s">
        <v>24</v>
      </c>
      <c r="M642" s="52" t="s">
        <v>12010</v>
      </c>
      <c r="N642" s="50"/>
    </row>
    <row r="643" spans="1:14" ht="35.25" customHeight="1" x14ac:dyDescent="0.25">
      <c r="A643" s="50">
        <v>642</v>
      </c>
      <c r="B643" s="57">
        <v>43789</v>
      </c>
      <c r="C643" s="55" t="s">
        <v>14234</v>
      </c>
      <c r="D643" s="56" t="s">
        <v>14235</v>
      </c>
      <c r="E643" s="56" t="s">
        <v>11977</v>
      </c>
      <c r="F643" s="57">
        <v>43755</v>
      </c>
      <c r="G643" s="50" t="s">
        <v>6154</v>
      </c>
      <c r="H643" s="50" t="s">
        <v>191</v>
      </c>
      <c r="I643" s="50" t="s">
        <v>5442</v>
      </c>
      <c r="J643" s="50" t="s">
        <v>14236</v>
      </c>
      <c r="K643" s="52" t="s">
        <v>23</v>
      </c>
      <c r="L643" s="52" t="s">
        <v>24</v>
      </c>
      <c r="M643" s="52" t="s">
        <v>12005</v>
      </c>
      <c r="N643" s="50"/>
    </row>
    <row r="644" spans="1:14" ht="35.25" customHeight="1" x14ac:dyDescent="0.25">
      <c r="A644" s="50">
        <v>643</v>
      </c>
      <c r="B644" s="57">
        <v>43767</v>
      </c>
      <c r="C644" s="55" t="s">
        <v>14237</v>
      </c>
      <c r="D644" s="56" t="s">
        <v>14238</v>
      </c>
      <c r="E644" s="56" t="s">
        <v>11977</v>
      </c>
      <c r="F644" s="57">
        <v>43755</v>
      </c>
      <c r="G644" s="50" t="s">
        <v>14239</v>
      </c>
      <c r="H644" s="50" t="s">
        <v>191</v>
      </c>
      <c r="I644" s="50" t="s">
        <v>5442</v>
      </c>
      <c r="J644" s="50" t="s">
        <v>14240</v>
      </c>
      <c r="K644" s="52" t="s">
        <v>23</v>
      </c>
      <c r="L644" s="52" t="s">
        <v>24</v>
      </c>
      <c r="M644" s="52" t="s">
        <v>12005</v>
      </c>
      <c r="N644" s="50"/>
    </row>
    <row r="645" spans="1:14" ht="35.25" customHeight="1" x14ac:dyDescent="0.25">
      <c r="A645" s="50">
        <v>644</v>
      </c>
      <c r="B645" s="58" t="s">
        <v>20</v>
      </c>
      <c r="C645" s="55" t="s">
        <v>14241</v>
      </c>
      <c r="D645" s="56" t="s">
        <v>14242</v>
      </c>
      <c r="E645" s="56" t="s">
        <v>11977</v>
      </c>
      <c r="F645" s="57">
        <v>43755</v>
      </c>
      <c r="G645" s="50" t="s">
        <v>479</v>
      </c>
      <c r="H645" s="50" t="s">
        <v>179</v>
      </c>
      <c r="I645" s="50" t="s">
        <v>14243</v>
      </c>
      <c r="J645" s="50" t="s">
        <v>14244</v>
      </c>
      <c r="K645" s="52" t="s">
        <v>3698</v>
      </c>
      <c r="L645" s="52" t="s">
        <v>24</v>
      </c>
      <c r="M645" s="52" t="s">
        <v>11988</v>
      </c>
      <c r="N645" s="50"/>
    </row>
    <row r="646" spans="1:14" ht="35.25" customHeight="1" x14ac:dyDescent="0.25">
      <c r="A646" s="50">
        <v>645</v>
      </c>
      <c r="B646" s="57">
        <v>43732</v>
      </c>
      <c r="C646" s="55" t="s">
        <v>14245</v>
      </c>
      <c r="D646" s="56" t="s">
        <v>14246</v>
      </c>
      <c r="E646" s="56" t="s">
        <v>11977</v>
      </c>
      <c r="F646" s="57">
        <v>43756</v>
      </c>
      <c r="G646" s="50" t="s">
        <v>14247</v>
      </c>
      <c r="H646" s="50" t="s">
        <v>12257</v>
      </c>
      <c r="I646" s="50" t="s">
        <v>12258</v>
      </c>
      <c r="J646" s="50" t="s">
        <v>14248</v>
      </c>
      <c r="K646" s="52" t="s">
        <v>36</v>
      </c>
      <c r="L646" s="52" t="s">
        <v>52</v>
      </c>
      <c r="M646" s="52" t="s">
        <v>12010</v>
      </c>
      <c r="N646" s="50"/>
    </row>
    <row r="647" spans="1:14" ht="35.25" customHeight="1" x14ac:dyDescent="0.25">
      <c r="A647" s="50">
        <v>646</v>
      </c>
      <c r="B647" s="57">
        <v>43774</v>
      </c>
      <c r="C647" s="55" t="s">
        <v>14249</v>
      </c>
      <c r="D647" s="56" t="s">
        <v>14250</v>
      </c>
      <c r="E647" s="56" t="s">
        <v>11977</v>
      </c>
      <c r="F647" s="57">
        <v>43756</v>
      </c>
      <c r="G647" s="50" t="s">
        <v>6305</v>
      </c>
      <c r="H647" s="50" t="s">
        <v>191</v>
      </c>
      <c r="I647" s="50" t="s">
        <v>5442</v>
      </c>
      <c r="J647" s="50" t="s">
        <v>6306</v>
      </c>
      <c r="K647" s="52" t="s">
        <v>23</v>
      </c>
      <c r="L647" s="52" t="s">
        <v>24</v>
      </c>
      <c r="M647" s="52" t="s">
        <v>12005</v>
      </c>
      <c r="N647" s="50"/>
    </row>
    <row r="648" spans="1:14" ht="35.25" customHeight="1" x14ac:dyDescent="0.25">
      <c r="A648" s="50">
        <v>647</v>
      </c>
      <c r="B648" s="57">
        <v>43759</v>
      </c>
      <c r="C648" s="55" t="s">
        <v>14251</v>
      </c>
      <c r="D648" s="56" t="s">
        <v>14252</v>
      </c>
      <c r="E648" s="56" t="s">
        <v>11977</v>
      </c>
      <c r="F648" s="57">
        <v>43756</v>
      </c>
      <c r="G648" s="50" t="s">
        <v>14253</v>
      </c>
      <c r="H648" s="50" t="s">
        <v>191</v>
      </c>
      <c r="I648" s="50" t="s">
        <v>5442</v>
      </c>
      <c r="J648" s="50" t="s">
        <v>14254</v>
      </c>
      <c r="K648" s="52" t="s">
        <v>23</v>
      </c>
      <c r="L648" s="52" t="s">
        <v>24</v>
      </c>
      <c r="M648" s="52" t="s">
        <v>12005</v>
      </c>
      <c r="N648" s="50"/>
    </row>
    <row r="649" spans="1:14" ht="35.25" customHeight="1" x14ac:dyDescent="0.25">
      <c r="A649" s="50">
        <v>648</v>
      </c>
      <c r="B649" s="57">
        <v>43811</v>
      </c>
      <c r="C649" s="55" t="s">
        <v>14255</v>
      </c>
      <c r="D649" s="56" t="s">
        <v>14256</v>
      </c>
      <c r="E649" s="56" t="s">
        <v>11977</v>
      </c>
      <c r="F649" s="57">
        <v>43756</v>
      </c>
      <c r="G649" s="50" t="s">
        <v>13782</v>
      </c>
      <c r="H649" s="50" t="s">
        <v>191</v>
      </c>
      <c r="I649" s="50" t="s">
        <v>5442</v>
      </c>
      <c r="J649" s="50" t="s">
        <v>13783</v>
      </c>
      <c r="K649" s="52" t="s">
        <v>23</v>
      </c>
      <c r="L649" s="52" t="s">
        <v>24</v>
      </c>
      <c r="M649" s="52" t="s">
        <v>12005</v>
      </c>
      <c r="N649" s="50"/>
    </row>
    <row r="650" spans="1:14" ht="35.25" customHeight="1" x14ac:dyDescent="0.25">
      <c r="A650" s="50">
        <v>649</v>
      </c>
      <c r="B650" s="57">
        <v>43683</v>
      </c>
      <c r="C650" s="55" t="s">
        <v>14257</v>
      </c>
      <c r="D650" s="56" t="s">
        <v>14258</v>
      </c>
      <c r="E650" s="56" t="s">
        <v>11977</v>
      </c>
      <c r="F650" s="57">
        <v>43756</v>
      </c>
      <c r="G650" s="50" t="s">
        <v>14259</v>
      </c>
      <c r="H650" s="50" t="s">
        <v>5227</v>
      </c>
      <c r="I650" s="50" t="s">
        <v>78</v>
      </c>
      <c r="J650" s="50" t="s">
        <v>14260</v>
      </c>
      <c r="K650" s="52" t="s">
        <v>36</v>
      </c>
      <c r="L650" s="52" t="s">
        <v>24</v>
      </c>
      <c r="M650" s="52" t="s">
        <v>12010</v>
      </c>
      <c r="N650" s="50"/>
    </row>
    <row r="651" spans="1:14" ht="35.25" customHeight="1" x14ac:dyDescent="0.25">
      <c r="A651" s="50">
        <v>650</v>
      </c>
      <c r="B651" s="57">
        <v>43745</v>
      </c>
      <c r="C651" s="55" t="s">
        <v>14261</v>
      </c>
      <c r="D651" s="56" t="s">
        <v>14262</v>
      </c>
      <c r="E651" s="56" t="s">
        <v>11977</v>
      </c>
      <c r="F651" s="57">
        <v>43756</v>
      </c>
      <c r="G651" s="50" t="s">
        <v>14263</v>
      </c>
      <c r="H651" s="50" t="s">
        <v>5227</v>
      </c>
      <c r="I651" s="50" t="s">
        <v>78</v>
      </c>
      <c r="J651" s="50" t="s">
        <v>14264</v>
      </c>
      <c r="K651" s="52" t="s">
        <v>3698</v>
      </c>
      <c r="L651" s="52" t="s">
        <v>24</v>
      </c>
      <c r="M651" s="52" t="s">
        <v>12010</v>
      </c>
      <c r="N651" s="50"/>
    </row>
    <row r="652" spans="1:14" ht="35.25" customHeight="1" x14ac:dyDescent="0.25">
      <c r="A652" s="50">
        <v>651</v>
      </c>
      <c r="B652" s="57">
        <v>43756</v>
      </c>
      <c r="C652" s="55" t="s">
        <v>14265</v>
      </c>
      <c r="D652" s="56" t="s">
        <v>14266</v>
      </c>
      <c r="E652" s="56" t="s">
        <v>11977</v>
      </c>
      <c r="F652" s="57">
        <v>43756</v>
      </c>
      <c r="G652" s="50" t="s">
        <v>6659</v>
      </c>
      <c r="H652" s="50" t="s">
        <v>5536</v>
      </c>
      <c r="I652" s="50" t="s">
        <v>4237</v>
      </c>
      <c r="J652" s="50" t="s">
        <v>14267</v>
      </c>
      <c r="K652" s="52" t="s">
        <v>36</v>
      </c>
      <c r="L652" s="52" t="s">
        <v>24</v>
      </c>
      <c r="M652" s="52" t="s">
        <v>12005</v>
      </c>
      <c r="N652" s="50"/>
    </row>
    <row r="653" spans="1:14" ht="35.25" customHeight="1" x14ac:dyDescent="0.25">
      <c r="A653" s="50">
        <v>652</v>
      </c>
      <c r="B653" s="57">
        <v>43683</v>
      </c>
      <c r="C653" s="55" t="s">
        <v>14268</v>
      </c>
      <c r="D653" s="56" t="s">
        <v>14269</v>
      </c>
      <c r="E653" s="56" t="s">
        <v>11977</v>
      </c>
      <c r="F653" s="57">
        <v>43756</v>
      </c>
      <c r="G653" s="50" t="s">
        <v>14270</v>
      </c>
      <c r="H653" s="50" t="s">
        <v>5546</v>
      </c>
      <c r="I653" s="50" t="s">
        <v>12775</v>
      </c>
      <c r="J653" s="50" t="s">
        <v>14271</v>
      </c>
      <c r="K653" s="52" t="s">
        <v>23</v>
      </c>
      <c r="L653" s="52" t="s">
        <v>52</v>
      </c>
      <c r="M653" s="52" t="s">
        <v>12010</v>
      </c>
      <c r="N653" s="50"/>
    </row>
    <row r="654" spans="1:14" ht="35.25" customHeight="1" x14ac:dyDescent="0.25">
      <c r="A654" s="50">
        <v>653</v>
      </c>
      <c r="B654" s="57">
        <v>43727</v>
      </c>
      <c r="C654" s="55" t="s">
        <v>14272</v>
      </c>
      <c r="D654" s="56" t="s">
        <v>14273</v>
      </c>
      <c r="E654" s="56" t="s">
        <v>11977</v>
      </c>
      <c r="F654" s="57">
        <v>43756</v>
      </c>
      <c r="G654" s="50" t="s">
        <v>1018</v>
      </c>
      <c r="H654" s="50" t="s">
        <v>12076</v>
      </c>
      <c r="I654" s="50" t="s">
        <v>12753</v>
      </c>
      <c r="J654" s="50" t="s">
        <v>14274</v>
      </c>
      <c r="K654" s="52" t="s">
        <v>36</v>
      </c>
      <c r="L654" s="52" t="s">
        <v>24</v>
      </c>
      <c r="M654" s="52" t="s">
        <v>12010</v>
      </c>
      <c r="N654" s="50"/>
    </row>
    <row r="655" spans="1:14" ht="35.25" customHeight="1" x14ac:dyDescent="0.25">
      <c r="A655" s="50">
        <v>654</v>
      </c>
      <c r="B655" s="57">
        <v>43753</v>
      </c>
      <c r="C655" s="55" t="s">
        <v>14275</v>
      </c>
      <c r="D655" s="56" t="s">
        <v>14276</v>
      </c>
      <c r="E655" s="56" t="s">
        <v>11977</v>
      </c>
      <c r="F655" s="57">
        <v>43759</v>
      </c>
      <c r="G655" s="50" t="s">
        <v>14277</v>
      </c>
      <c r="H655" s="50" t="s">
        <v>5536</v>
      </c>
      <c r="I655" s="50" t="s">
        <v>4237</v>
      </c>
      <c r="J655" s="50" t="s">
        <v>14278</v>
      </c>
      <c r="K655" s="52" t="s">
        <v>3698</v>
      </c>
      <c r="L655" s="52" t="s">
        <v>24</v>
      </c>
      <c r="M655" s="52" t="s">
        <v>12010</v>
      </c>
      <c r="N655" s="50"/>
    </row>
    <row r="656" spans="1:14" ht="35.25" customHeight="1" x14ac:dyDescent="0.25">
      <c r="A656" s="50">
        <v>655</v>
      </c>
      <c r="B656" s="57">
        <v>43777</v>
      </c>
      <c r="C656" s="55" t="s">
        <v>14279</v>
      </c>
      <c r="D656" s="56" t="s">
        <v>14280</v>
      </c>
      <c r="E656" s="56" t="s">
        <v>11977</v>
      </c>
      <c r="F656" s="57">
        <v>43759</v>
      </c>
      <c r="G656" s="50" t="s">
        <v>13820</v>
      </c>
      <c r="H656" s="50" t="s">
        <v>5536</v>
      </c>
      <c r="I656" s="50" t="s">
        <v>4237</v>
      </c>
      <c r="J656" s="50" t="s">
        <v>14281</v>
      </c>
      <c r="K656" s="52" t="s">
        <v>36</v>
      </c>
      <c r="L656" s="52" t="s">
        <v>24</v>
      </c>
      <c r="M656" s="52" t="s">
        <v>12005</v>
      </c>
      <c r="N656" s="50"/>
    </row>
    <row r="657" spans="1:14" ht="35.25" customHeight="1" x14ac:dyDescent="0.25">
      <c r="A657" s="50">
        <v>656</v>
      </c>
      <c r="B657" s="57">
        <v>43620</v>
      </c>
      <c r="C657" s="55" t="s">
        <v>14282</v>
      </c>
      <c r="D657" s="56" t="s">
        <v>14283</v>
      </c>
      <c r="E657" s="56" t="s">
        <v>11977</v>
      </c>
      <c r="F657" s="57">
        <v>43759</v>
      </c>
      <c r="G657" s="50" t="s">
        <v>9514</v>
      </c>
      <c r="H657" s="50" t="s">
        <v>5227</v>
      </c>
      <c r="I657" s="50" t="s">
        <v>78</v>
      </c>
      <c r="J657" s="50" t="s">
        <v>14284</v>
      </c>
      <c r="K657" s="52" t="s">
        <v>23</v>
      </c>
      <c r="L657" s="52" t="s">
        <v>24</v>
      </c>
      <c r="M657" s="52" t="s">
        <v>12010</v>
      </c>
      <c r="N657" s="50"/>
    </row>
    <row r="658" spans="1:14" ht="35.25" customHeight="1" x14ac:dyDescent="0.25">
      <c r="A658" s="50">
        <v>657</v>
      </c>
      <c r="B658" s="57">
        <v>43784</v>
      </c>
      <c r="C658" s="55" t="s">
        <v>14285</v>
      </c>
      <c r="D658" s="56" t="s">
        <v>14286</v>
      </c>
      <c r="E658" s="56" t="s">
        <v>11977</v>
      </c>
      <c r="F658" s="57">
        <v>43759</v>
      </c>
      <c r="G658" s="50" t="s">
        <v>14287</v>
      </c>
      <c r="H658" s="50" t="s">
        <v>191</v>
      </c>
      <c r="I658" s="50" t="s">
        <v>5442</v>
      </c>
      <c r="J658" s="50" t="s">
        <v>14288</v>
      </c>
      <c r="K658" s="52" t="s">
        <v>23</v>
      </c>
      <c r="L658" s="52" t="s">
        <v>24</v>
      </c>
      <c r="M658" s="52" t="s">
        <v>12005</v>
      </c>
      <c r="N658" s="50"/>
    </row>
    <row r="659" spans="1:14" ht="35.25" customHeight="1" x14ac:dyDescent="0.25">
      <c r="A659" s="50">
        <v>658</v>
      </c>
      <c r="B659" s="57">
        <v>43669</v>
      </c>
      <c r="C659" s="55" t="s">
        <v>14289</v>
      </c>
      <c r="D659" s="56" t="s">
        <v>14290</v>
      </c>
      <c r="E659" s="56" t="s">
        <v>11977</v>
      </c>
      <c r="F659" s="57">
        <v>43760</v>
      </c>
      <c r="G659" s="50" t="s">
        <v>14201</v>
      </c>
      <c r="H659" s="50" t="s">
        <v>12076</v>
      </c>
      <c r="I659" s="50" t="s">
        <v>12753</v>
      </c>
      <c r="J659" s="50" t="s">
        <v>14291</v>
      </c>
      <c r="K659" s="52" t="s">
        <v>36</v>
      </c>
      <c r="L659" s="52" t="s">
        <v>24</v>
      </c>
      <c r="M659" s="52" t="s">
        <v>12010</v>
      </c>
      <c r="N659" s="50"/>
    </row>
    <row r="660" spans="1:14" ht="35.25" customHeight="1" x14ac:dyDescent="0.25">
      <c r="A660" s="50">
        <v>659</v>
      </c>
      <c r="B660" s="57">
        <v>43781</v>
      </c>
      <c r="C660" s="55" t="s">
        <v>14292</v>
      </c>
      <c r="D660" s="56" t="s">
        <v>14293</v>
      </c>
      <c r="E660" s="56" t="s">
        <v>11977</v>
      </c>
      <c r="F660" s="57">
        <v>43760</v>
      </c>
      <c r="G660" s="50" t="s">
        <v>14294</v>
      </c>
      <c r="H660" s="50" t="s">
        <v>5536</v>
      </c>
      <c r="I660" s="50" t="s">
        <v>4237</v>
      </c>
      <c r="J660" s="50" t="s">
        <v>14295</v>
      </c>
      <c r="K660" s="52" t="s">
        <v>3698</v>
      </c>
      <c r="L660" s="52" t="s">
        <v>24</v>
      </c>
      <c r="M660" s="52" t="s">
        <v>12005</v>
      </c>
      <c r="N660" s="50"/>
    </row>
    <row r="661" spans="1:14" ht="35.25" customHeight="1" x14ac:dyDescent="0.25">
      <c r="A661" s="50">
        <v>660</v>
      </c>
      <c r="B661" s="57">
        <v>43755</v>
      </c>
      <c r="C661" s="55" t="s">
        <v>14296</v>
      </c>
      <c r="D661" s="56" t="s">
        <v>14297</v>
      </c>
      <c r="E661" s="56" t="s">
        <v>11977</v>
      </c>
      <c r="F661" s="57">
        <v>43760</v>
      </c>
      <c r="G661" s="50" t="s">
        <v>13431</v>
      </c>
      <c r="H661" s="50" t="s">
        <v>12257</v>
      </c>
      <c r="I661" s="50" t="s">
        <v>12258</v>
      </c>
      <c r="J661" s="50" t="s">
        <v>14298</v>
      </c>
      <c r="K661" s="52" t="s">
        <v>36</v>
      </c>
      <c r="L661" s="52" t="s">
        <v>52</v>
      </c>
      <c r="M661" s="52" t="s">
        <v>12010</v>
      </c>
      <c r="N661" s="50"/>
    </row>
    <row r="662" spans="1:14" ht="35.25" customHeight="1" x14ac:dyDescent="0.25">
      <c r="A662" s="50">
        <v>661</v>
      </c>
      <c r="B662" s="58" t="s">
        <v>20</v>
      </c>
      <c r="C662" s="55" t="s">
        <v>14299</v>
      </c>
      <c r="D662" s="56" t="s">
        <v>14300</v>
      </c>
      <c r="E662" s="56" t="s">
        <v>11977</v>
      </c>
      <c r="F662" s="57">
        <v>43760</v>
      </c>
      <c r="G662" s="50" t="s">
        <v>14301</v>
      </c>
      <c r="H662" s="50" t="s">
        <v>6867</v>
      </c>
      <c r="I662" s="50" t="s">
        <v>14302</v>
      </c>
      <c r="J662" s="50" t="s">
        <v>14303</v>
      </c>
      <c r="K662" s="52" t="s">
        <v>23</v>
      </c>
      <c r="L662" s="52" t="s">
        <v>24</v>
      </c>
      <c r="M662" s="52" t="s">
        <v>11988</v>
      </c>
      <c r="N662" s="50"/>
    </row>
    <row r="663" spans="1:14" ht="35.25" customHeight="1" x14ac:dyDescent="0.25">
      <c r="A663" s="50">
        <v>662</v>
      </c>
      <c r="B663" s="58" t="s">
        <v>20</v>
      </c>
      <c r="C663" s="55" t="s">
        <v>14304</v>
      </c>
      <c r="D663" s="56" t="s">
        <v>14305</v>
      </c>
      <c r="E663" s="56" t="s">
        <v>11977</v>
      </c>
      <c r="F663" s="57">
        <v>43760</v>
      </c>
      <c r="G663" s="50" t="s">
        <v>14306</v>
      </c>
      <c r="H663" s="50" t="s">
        <v>6867</v>
      </c>
      <c r="I663" s="50" t="s">
        <v>14307</v>
      </c>
      <c r="J663" s="50" t="s">
        <v>14308</v>
      </c>
      <c r="K663" s="52" t="s">
        <v>23</v>
      </c>
      <c r="L663" s="52" t="s">
        <v>24</v>
      </c>
      <c r="M663" s="52" t="s">
        <v>11988</v>
      </c>
      <c r="N663" s="50"/>
    </row>
    <row r="664" spans="1:14" ht="35.25" customHeight="1" x14ac:dyDescent="0.25">
      <c r="A664" s="50">
        <v>663</v>
      </c>
      <c r="B664" s="58" t="s">
        <v>20</v>
      </c>
      <c r="C664" s="55" t="s">
        <v>14309</v>
      </c>
      <c r="D664" s="56" t="s">
        <v>14310</v>
      </c>
      <c r="E664" s="56" t="s">
        <v>11977</v>
      </c>
      <c r="F664" s="57">
        <v>43760</v>
      </c>
      <c r="G664" s="50" t="s">
        <v>14311</v>
      </c>
      <c r="H664" s="50" t="s">
        <v>6867</v>
      </c>
      <c r="I664" s="50" t="s">
        <v>14312</v>
      </c>
      <c r="J664" s="50" t="s">
        <v>14313</v>
      </c>
      <c r="K664" s="52" t="s">
        <v>23</v>
      </c>
      <c r="L664" s="52" t="s">
        <v>24</v>
      </c>
      <c r="M664" s="52" t="s">
        <v>11988</v>
      </c>
      <c r="N664" s="50"/>
    </row>
    <row r="665" spans="1:14" ht="35.25" customHeight="1" x14ac:dyDescent="0.25">
      <c r="A665" s="50">
        <v>664</v>
      </c>
      <c r="B665" s="58" t="s">
        <v>20</v>
      </c>
      <c r="C665" s="55" t="s">
        <v>14314</v>
      </c>
      <c r="D665" s="56" t="s">
        <v>14315</v>
      </c>
      <c r="E665" s="56" t="s">
        <v>11977</v>
      </c>
      <c r="F665" s="57">
        <v>43760</v>
      </c>
      <c r="G665" s="50" t="s">
        <v>14316</v>
      </c>
      <c r="H665" s="50" t="s">
        <v>6867</v>
      </c>
      <c r="I665" s="50" t="s">
        <v>14307</v>
      </c>
      <c r="J665" s="50" t="s">
        <v>14317</v>
      </c>
      <c r="K665" s="52" t="s">
        <v>23</v>
      </c>
      <c r="L665" s="52" t="s">
        <v>24</v>
      </c>
      <c r="M665" s="52" t="s">
        <v>11988</v>
      </c>
      <c r="N665" s="50"/>
    </row>
    <row r="666" spans="1:14" ht="35.25" customHeight="1" x14ac:dyDescent="0.25">
      <c r="A666" s="50">
        <v>665</v>
      </c>
      <c r="B666" s="58" t="s">
        <v>20</v>
      </c>
      <c r="C666" s="55" t="s">
        <v>14318</v>
      </c>
      <c r="D666" s="56" t="s">
        <v>14319</v>
      </c>
      <c r="E666" s="56" t="s">
        <v>11977</v>
      </c>
      <c r="F666" s="57">
        <v>43760</v>
      </c>
      <c r="G666" s="50" t="s">
        <v>14320</v>
      </c>
      <c r="H666" s="50" t="s">
        <v>6867</v>
      </c>
      <c r="I666" s="50" t="s">
        <v>13935</v>
      </c>
      <c r="J666" s="50" t="s">
        <v>14321</v>
      </c>
      <c r="K666" s="52" t="s">
        <v>23</v>
      </c>
      <c r="L666" s="52" t="s">
        <v>24</v>
      </c>
      <c r="M666" s="52" t="s">
        <v>11988</v>
      </c>
      <c r="N666" s="50"/>
    </row>
    <row r="667" spans="1:14" ht="35.25" customHeight="1" x14ac:dyDescent="0.25">
      <c r="A667" s="50">
        <v>666</v>
      </c>
      <c r="B667" s="57">
        <v>43762</v>
      </c>
      <c r="C667" s="55" t="s">
        <v>14322</v>
      </c>
      <c r="D667" s="56" t="s">
        <v>14323</v>
      </c>
      <c r="E667" s="56" t="s">
        <v>11977</v>
      </c>
      <c r="F667" s="57">
        <v>43760</v>
      </c>
      <c r="G667" s="50" t="s">
        <v>14324</v>
      </c>
      <c r="H667" s="50" t="s">
        <v>191</v>
      </c>
      <c r="I667" s="50" t="s">
        <v>5442</v>
      </c>
      <c r="J667" s="50" t="s">
        <v>14325</v>
      </c>
      <c r="K667" s="52" t="s">
        <v>23</v>
      </c>
      <c r="L667" s="52" t="s">
        <v>24</v>
      </c>
      <c r="M667" s="52" t="s">
        <v>12005</v>
      </c>
      <c r="N667" s="50"/>
    </row>
    <row r="668" spans="1:14" ht="35.25" customHeight="1" x14ac:dyDescent="0.25">
      <c r="A668" s="50">
        <v>667</v>
      </c>
      <c r="B668" s="57">
        <v>43760</v>
      </c>
      <c r="C668" s="55" t="s">
        <v>14326</v>
      </c>
      <c r="D668" s="56" t="s">
        <v>14327</v>
      </c>
      <c r="E668" s="56" t="s">
        <v>11977</v>
      </c>
      <c r="F668" s="57">
        <v>43760</v>
      </c>
      <c r="G668" s="50" t="s">
        <v>3439</v>
      </c>
      <c r="H668" s="50" t="s">
        <v>5227</v>
      </c>
      <c r="I668" s="50" t="s">
        <v>78</v>
      </c>
      <c r="J668" s="50" t="s">
        <v>14328</v>
      </c>
      <c r="K668" s="52" t="s">
        <v>23</v>
      </c>
      <c r="L668" s="52" t="s">
        <v>24</v>
      </c>
      <c r="M668" s="52" t="s">
        <v>12005</v>
      </c>
      <c r="N668" s="50"/>
    </row>
    <row r="669" spans="1:14" ht="35.25" customHeight="1" x14ac:dyDescent="0.25">
      <c r="A669" s="50">
        <v>668</v>
      </c>
      <c r="B669" s="58" t="s">
        <v>20</v>
      </c>
      <c r="C669" s="55" t="s">
        <v>14329</v>
      </c>
      <c r="D669" s="56" t="s">
        <v>13997</v>
      </c>
      <c r="E669" s="56" t="s">
        <v>11977</v>
      </c>
      <c r="F669" s="57">
        <v>43760</v>
      </c>
      <c r="G669" s="50" t="s">
        <v>14330</v>
      </c>
      <c r="H669" s="50" t="s">
        <v>6867</v>
      </c>
      <c r="I669" s="50" t="s">
        <v>14331</v>
      </c>
      <c r="J669" s="50" t="s">
        <v>14332</v>
      </c>
      <c r="K669" s="52" t="s">
        <v>23</v>
      </c>
      <c r="L669" s="52" t="s">
        <v>24</v>
      </c>
      <c r="M669" s="52" t="s">
        <v>11988</v>
      </c>
      <c r="N669" s="50"/>
    </row>
    <row r="670" spans="1:14" ht="35.25" customHeight="1" x14ac:dyDescent="0.25">
      <c r="A670" s="50">
        <v>669</v>
      </c>
      <c r="B670" s="57">
        <v>43787</v>
      </c>
      <c r="C670" s="55" t="s">
        <v>14333</v>
      </c>
      <c r="D670" s="56" t="s">
        <v>14334</v>
      </c>
      <c r="E670" s="56" t="s">
        <v>11977</v>
      </c>
      <c r="F670" s="57">
        <v>43761</v>
      </c>
      <c r="G670" s="50" t="s">
        <v>12008</v>
      </c>
      <c r="H670" s="50" t="s">
        <v>191</v>
      </c>
      <c r="I670" s="50" t="s">
        <v>9152</v>
      </c>
      <c r="J670" s="50" t="s">
        <v>14335</v>
      </c>
      <c r="K670" s="52" t="s">
        <v>23</v>
      </c>
      <c r="L670" s="52" t="s">
        <v>24</v>
      </c>
      <c r="M670" s="52" t="s">
        <v>12005</v>
      </c>
      <c r="N670" s="50"/>
    </row>
    <row r="671" spans="1:14" ht="35.25" customHeight="1" x14ac:dyDescent="0.25">
      <c r="A671" s="50">
        <v>670</v>
      </c>
      <c r="B671" s="57">
        <v>43763</v>
      </c>
      <c r="C671" s="55" t="s">
        <v>14336</v>
      </c>
      <c r="D671" s="56" t="s">
        <v>14337</v>
      </c>
      <c r="E671" s="56" t="s">
        <v>11977</v>
      </c>
      <c r="F671" s="57">
        <v>43761</v>
      </c>
      <c r="G671" s="50" t="s">
        <v>14338</v>
      </c>
      <c r="H671" s="50" t="s">
        <v>5227</v>
      </c>
      <c r="I671" s="50" t="s">
        <v>78</v>
      </c>
      <c r="J671" s="50" t="s">
        <v>14339</v>
      </c>
      <c r="K671" s="52" t="s">
        <v>3698</v>
      </c>
      <c r="L671" s="52" t="s">
        <v>24</v>
      </c>
      <c r="M671" s="52" t="s">
        <v>12005</v>
      </c>
      <c r="N671" s="50"/>
    </row>
    <row r="672" spans="1:14" ht="35.25" customHeight="1" x14ac:dyDescent="0.25">
      <c r="A672" s="50">
        <v>671</v>
      </c>
      <c r="B672" s="57">
        <v>43762</v>
      </c>
      <c r="C672" s="55" t="s">
        <v>14340</v>
      </c>
      <c r="D672" s="56" t="s">
        <v>14341</v>
      </c>
      <c r="E672" s="56" t="s">
        <v>11977</v>
      </c>
      <c r="F672" s="57">
        <v>43761</v>
      </c>
      <c r="G672" s="50" t="s">
        <v>14342</v>
      </c>
      <c r="H672" s="50" t="s">
        <v>5227</v>
      </c>
      <c r="I672" s="50" t="s">
        <v>78</v>
      </c>
      <c r="J672" s="50" t="s">
        <v>14343</v>
      </c>
      <c r="K672" s="52" t="s">
        <v>36</v>
      </c>
      <c r="L672" s="52" t="s">
        <v>24</v>
      </c>
      <c r="M672" s="52" t="s">
        <v>12005</v>
      </c>
      <c r="N672" s="50"/>
    </row>
    <row r="673" spans="1:14" ht="35.25" customHeight="1" x14ac:dyDescent="0.25">
      <c r="A673" s="50">
        <v>672</v>
      </c>
      <c r="B673" s="57">
        <v>43686</v>
      </c>
      <c r="C673" s="55" t="s">
        <v>14344</v>
      </c>
      <c r="D673" s="56" t="s">
        <v>14345</v>
      </c>
      <c r="E673" s="56" t="s">
        <v>11977</v>
      </c>
      <c r="F673" s="57">
        <v>43761</v>
      </c>
      <c r="G673" s="50" t="s">
        <v>5160</v>
      </c>
      <c r="H673" s="50" t="s">
        <v>5227</v>
      </c>
      <c r="I673" s="50" t="s">
        <v>4148</v>
      </c>
      <c r="J673" s="50" t="s">
        <v>14346</v>
      </c>
      <c r="K673" s="52" t="s">
        <v>36</v>
      </c>
      <c r="L673" s="52" t="s">
        <v>24</v>
      </c>
      <c r="M673" s="52" t="s">
        <v>12010</v>
      </c>
      <c r="N673" s="50"/>
    </row>
    <row r="674" spans="1:14" ht="35.25" customHeight="1" x14ac:dyDescent="0.25">
      <c r="A674" s="50">
        <v>673</v>
      </c>
      <c r="B674" s="57">
        <v>43690</v>
      </c>
      <c r="C674" s="55" t="s">
        <v>14347</v>
      </c>
      <c r="D674" s="56" t="s">
        <v>14348</v>
      </c>
      <c r="E674" s="56" t="s">
        <v>11977</v>
      </c>
      <c r="F674" s="57">
        <v>43761</v>
      </c>
      <c r="G674" s="50" t="s">
        <v>14349</v>
      </c>
      <c r="H674" s="50" t="s">
        <v>5227</v>
      </c>
      <c r="I674" s="50" t="s">
        <v>4148</v>
      </c>
      <c r="J674" s="50" t="s">
        <v>14350</v>
      </c>
      <c r="K674" s="52" t="s">
        <v>3698</v>
      </c>
      <c r="L674" s="52" t="s">
        <v>24</v>
      </c>
      <c r="M674" s="52" t="s">
        <v>12010</v>
      </c>
      <c r="N674" s="50"/>
    </row>
    <row r="675" spans="1:14" ht="35.25" customHeight="1" x14ac:dyDescent="0.25">
      <c r="A675" s="50">
        <v>674</v>
      </c>
      <c r="B675" s="57">
        <v>43550</v>
      </c>
      <c r="C675" s="55" t="s">
        <v>14351</v>
      </c>
      <c r="D675" s="56" t="s">
        <v>14352</v>
      </c>
      <c r="E675" s="56" t="s">
        <v>11977</v>
      </c>
      <c r="F675" s="57">
        <v>43762</v>
      </c>
      <c r="G675" s="50" t="s">
        <v>14353</v>
      </c>
      <c r="H675" s="50" t="s">
        <v>5227</v>
      </c>
      <c r="I675" s="50" t="s">
        <v>4148</v>
      </c>
      <c r="J675" s="50" t="s">
        <v>14354</v>
      </c>
      <c r="K675" s="52" t="s">
        <v>23</v>
      </c>
      <c r="L675" s="52" t="s">
        <v>24</v>
      </c>
      <c r="M675" s="52" t="s">
        <v>12010</v>
      </c>
      <c r="N675" s="50"/>
    </row>
    <row r="676" spans="1:14" ht="35.25" customHeight="1" x14ac:dyDescent="0.25">
      <c r="A676" s="50">
        <v>675</v>
      </c>
      <c r="B676" s="57">
        <v>43665</v>
      </c>
      <c r="C676" s="55" t="s">
        <v>14355</v>
      </c>
      <c r="D676" s="56" t="s">
        <v>14356</v>
      </c>
      <c r="E676" s="56" t="s">
        <v>11977</v>
      </c>
      <c r="F676" s="57">
        <v>43762</v>
      </c>
      <c r="G676" s="50" t="s">
        <v>2841</v>
      </c>
      <c r="H676" s="50" t="s">
        <v>5227</v>
      </c>
      <c r="I676" s="50" t="s">
        <v>78</v>
      </c>
      <c r="J676" s="50" t="s">
        <v>14357</v>
      </c>
      <c r="K676" s="52" t="s">
        <v>36</v>
      </c>
      <c r="L676" s="52" t="s">
        <v>24</v>
      </c>
      <c r="M676" s="52" t="s">
        <v>12010</v>
      </c>
      <c r="N676" s="50"/>
    </row>
    <row r="677" spans="1:14" ht="35.25" customHeight="1" x14ac:dyDescent="0.25">
      <c r="A677" s="50">
        <v>676</v>
      </c>
      <c r="B677" s="57">
        <v>43874</v>
      </c>
      <c r="C677" s="55" t="s">
        <v>14358</v>
      </c>
      <c r="D677" s="56" t="s">
        <v>14359</v>
      </c>
      <c r="E677" s="56" t="s">
        <v>11977</v>
      </c>
      <c r="F677" s="57">
        <v>43762</v>
      </c>
      <c r="G677" s="50" t="s">
        <v>14360</v>
      </c>
      <c r="H677" s="50" t="s">
        <v>191</v>
      </c>
      <c r="I677" s="50" t="s">
        <v>5442</v>
      </c>
      <c r="J677" s="50" t="s">
        <v>14361</v>
      </c>
      <c r="K677" s="52" t="s">
        <v>23</v>
      </c>
      <c r="L677" s="52" t="s">
        <v>24</v>
      </c>
      <c r="M677" s="52" t="s">
        <v>12005</v>
      </c>
      <c r="N677" s="50"/>
    </row>
    <row r="678" spans="1:14" ht="35.25" customHeight="1" x14ac:dyDescent="0.25">
      <c r="A678" s="50">
        <v>677</v>
      </c>
      <c r="B678" s="57">
        <v>43614</v>
      </c>
      <c r="C678" s="55" t="s">
        <v>14362</v>
      </c>
      <c r="D678" s="56" t="s">
        <v>14363</v>
      </c>
      <c r="E678" s="56" t="s">
        <v>11977</v>
      </c>
      <c r="F678" s="57">
        <v>43763</v>
      </c>
      <c r="G678" s="50" t="s">
        <v>985</v>
      </c>
      <c r="H678" s="50" t="s">
        <v>12173</v>
      </c>
      <c r="I678" s="50" t="s">
        <v>86</v>
      </c>
      <c r="J678" s="50" t="s">
        <v>14364</v>
      </c>
      <c r="K678" s="52" t="s">
        <v>23</v>
      </c>
      <c r="L678" s="52" t="s">
        <v>24</v>
      </c>
      <c r="M678" s="52" t="s">
        <v>12010</v>
      </c>
      <c r="N678" s="50"/>
    </row>
    <row r="679" spans="1:14" ht="35.25" customHeight="1" x14ac:dyDescent="0.25">
      <c r="A679" s="50">
        <v>678</v>
      </c>
      <c r="B679" s="57">
        <v>43755</v>
      </c>
      <c r="C679" s="55" t="s">
        <v>14365</v>
      </c>
      <c r="D679" s="56" t="s">
        <v>14366</v>
      </c>
      <c r="E679" s="56" t="s">
        <v>11977</v>
      </c>
      <c r="F679" s="57">
        <v>43766</v>
      </c>
      <c r="G679" s="50" t="s">
        <v>14367</v>
      </c>
      <c r="H679" s="50" t="s">
        <v>5546</v>
      </c>
      <c r="I679" s="50" t="s">
        <v>12775</v>
      </c>
      <c r="J679" s="50" t="s">
        <v>14368</v>
      </c>
      <c r="K679" s="52" t="s">
        <v>23</v>
      </c>
      <c r="L679" s="52" t="s">
        <v>52</v>
      </c>
      <c r="M679" s="52" t="s">
        <v>12010</v>
      </c>
      <c r="N679" s="50"/>
    </row>
    <row r="680" spans="1:14" ht="35.25" customHeight="1" x14ac:dyDescent="0.25">
      <c r="A680" s="50">
        <v>679</v>
      </c>
      <c r="B680" s="58" t="s">
        <v>20</v>
      </c>
      <c r="C680" s="55" t="s">
        <v>14369</v>
      </c>
      <c r="D680" s="58" t="s">
        <v>20</v>
      </c>
      <c r="E680" s="56" t="s">
        <v>11977</v>
      </c>
      <c r="F680" s="57">
        <v>43768</v>
      </c>
      <c r="G680" s="51" t="s">
        <v>20</v>
      </c>
      <c r="H680" s="50" t="s">
        <v>179</v>
      </c>
      <c r="I680" s="50" t="s">
        <v>14370</v>
      </c>
      <c r="J680" s="50" t="s">
        <v>14371</v>
      </c>
      <c r="K680" s="52" t="s">
        <v>23</v>
      </c>
      <c r="L680" s="52" t="s">
        <v>24</v>
      </c>
      <c r="M680" s="52" t="s">
        <v>11988</v>
      </c>
      <c r="N680" s="50"/>
    </row>
    <row r="681" spans="1:14" ht="35.25" customHeight="1" x14ac:dyDescent="0.25">
      <c r="A681" s="50">
        <v>680</v>
      </c>
      <c r="B681" s="57">
        <v>43635</v>
      </c>
      <c r="C681" s="55" t="s">
        <v>14372</v>
      </c>
      <c r="D681" s="56" t="s">
        <v>14373</v>
      </c>
      <c r="E681" s="56" t="s">
        <v>11978</v>
      </c>
      <c r="F681" s="57">
        <v>43774</v>
      </c>
      <c r="G681" s="50" t="s">
        <v>10239</v>
      </c>
      <c r="H681" s="50" t="s">
        <v>5227</v>
      </c>
      <c r="I681" s="50" t="s">
        <v>78</v>
      </c>
      <c r="J681" s="50" t="s">
        <v>14374</v>
      </c>
      <c r="K681" s="52" t="s">
        <v>36</v>
      </c>
      <c r="L681" s="52" t="s">
        <v>24</v>
      </c>
      <c r="M681" s="52" t="s">
        <v>12010</v>
      </c>
      <c r="N681" s="50"/>
    </row>
    <row r="682" spans="1:14" ht="35.25" customHeight="1" x14ac:dyDescent="0.25">
      <c r="A682" s="50">
        <v>681</v>
      </c>
      <c r="B682" s="57">
        <v>43705</v>
      </c>
      <c r="C682" s="55" t="s">
        <v>14375</v>
      </c>
      <c r="D682" s="56" t="s">
        <v>14376</v>
      </c>
      <c r="E682" s="56" t="s">
        <v>11978</v>
      </c>
      <c r="F682" s="57">
        <v>43774</v>
      </c>
      <c r="G682" s="50" t="s">
        <v>14377</v>
      </c>
      <c r="H682" s="50" t="s">
        <v>5227</v>
      </c>
      <c r="I682" s="50" t="s">
        <v>4148</v>
      </c>
      <c r="J682" s="50" t="s">
        <v>14378</v>
      </c>
      <c r="K682" s="52" t="s">
        <v>3698</v>
      </c>
      <c r="L682" s="52" t="s">
        <v>24</v>
      </c>
      <c r="M682" s="52" t="s">
        <v>12010</v>
      </c>
      <c r="N682" s="50"/>
    </row>
    <row r="683" spans="1:14" ht="35.25" customHeight="1" x14ac:dyDescent="0.25">
      <c r="A683" s="50">
        <v>682</v>
      </c>
      <c r="B683" s="58" t="s">
        <v>20</v>
      </c>
      <c r="C683" s="55" t="s">
        <v>14379</v>
      </c>
      <c r="D683" s="56" t="s">
        <v>14380</v>
      </c>
      <c r="E683" s="56" t="s">
        <v>11978</v>
      </c>
      <c r="F683" s="57">
        <v>43777</v>
      </c>
      <c r="G683" s="50" t="s">
        <v>14381</v>
      </c>
      <c r="H683" s="50" t="s">
        <v>179</v>
      </c>
      <c r="I683" s="50" t="s">
        <v>13846</v>
      </c>
      <c r="J683" s="50" t="s">
        <v>14382</v>
      </c>
      <c r="K683" s="52" t="s">
        <v>36</v>
      </c>
      <c r="L683" s="52" t="s">
        <v>24</v>
      </c>
      <c r="M683" s="52" t="s">
        <v>11988</v>
      </c>
      <c r="N683" s="50"/>
    </row>
    <row r="684" spans="1:14" ht="35.25" customHeight="1" x14ac:dyDescent="0.25">
      <c r="A684" s="50">
        <v>683</v>
      </c>
      <c r="B684" s="57">
        <v>43780</v>
      </c>
      <c r="C684" s="55" t="s">
        <v>14383</v>
      </c>
      <c r="D684" s="56" t="s">
        <v>14384</v>
      </c>
      <c r="E684" s="56" t="s">
        <v>11978</v>
      </c>
      <c r="F684" s="57">
        <v>43780</v>
      </c>
      <c r="G684" s="50" t="s">
        <v>5262</v>
      </c>
      <c r="H684" s="50" t="s">
        <v>5536</v>
      </c>
      <c r="I684" s="50" t="s">
        <v>4237</v>
      </c>
      <c r="J684" s="50" t="s">
        <v>14385</v>
      </c>
      <c r="K684" s="52" t="s">
        <v>36</v>
      </c>
      <c r="L684" s="52" t="s">
        <v>24</v>
      </c>
      <c r="M684" s="52" t="s">
        <v>12005</v>
      </c>
      <c r="N684" s="50"/>
    </row>
    <row r="685" spans="1:14" ht="35.25" customHeight="1" x14ac:dyDescent="0.25">
      <c r="A685" s="50">
        <v>684</v>
      </c>
      <c r="B685" s="57">
        <v>43796</v>
      </c>
      <c r="C685" s="55" t="s">
        <v>14386</v>
      </c>
      <c r="D685" s="56" t="s">
        <v>14387</v>
      </c>
      <c r="E685" s="56" t="s">
        <v>11978</v>
      </c>
      <c r="F685" s="57">
        <v>43781</v>
      </c>
      <c r="G685" s="50" t="s">
        <v>14388</v>
      </c>
      <c r="H685" s="50" t="s">
        <v>191</v>
      </c>
      <c r="I685" s="50" t="s">
        <v>5442</v>
      </c>
      <c r="J685" s="50" t="s">
        <v>14389</v>
      </c>
      <c r="K685" s="52" t="s">
        <v>23</v>
      </c>
      <c r="L685" s="52" t="s">
        <v>24</v>
      </c>
      <c r="M685" s="52" t="s">
        <v>12005</v>
      </c>
      <c r="N685" s="50"/>
    </row>
    <row r="686" spans="1:14" ht="35.25" customHeight="1" x14ac:dyDescent="0.25">
      <c r="A686" s="50">
        <v>685</v>
      </c>
      <c r="B686" s="57">
        <v>43754</v>
      </c>
      <c r="C686" s="55" t="s">
        <v>14390</v>
      </c>
      <c r="D686" s="56" t="s">
        <v>14391</v>
      </c>
      <c r="E686" s="56" t="s">
        <v>11978</v>
      </c>
      <c r="F686" s="57">
        <v>43781</v>
      </c>
      <c r="G686" s="50" t="s">
        <v>14392</v>
      </c>
      <c r="H686" s="50" t="s">
        <v>191</v>
      </c>
      <c r="I686" s="50" t="s">
        <v>14393</v>
      </c>
      <c r="J686" s="50" t="s">
        <v>14394</v>
      </c>
      <c r="K686" s="52" t="s">
        <v>23</v>
      </c>
      <c r="L686" s="52" t="s">
        <v>24</v>
      </c>
      <c r="M686" s="52" t="s">
        <v>12010</v>
      </c>
      <c r="N686" s="50"/>
    </row>
    <row r="687" spans="1:14" ht="35.25" customHeight="1" x14ac:dyDescent="0.25">
      <c r="A687" s="50">
        <v>686</v>
      </c>
      <c r="B687" s="57">
        <v>43754</v>
      </c>
      <c r="C687" s="55" t="s">
        <v>14395</v>
      </c>
      <c r="D687" s="56" t="s">
        <v>14396</v>
      </c>
      <c r="E687" s="56" t="s">
        <v>11978</v>
      </c>
      <c r="F687" s="57">
        <v>43781</v>
      </c>
      <c r="G687" s="50" t="s">
        <v>14392</v>
      </c>
      <c r="H687" s="50" t="s">
        <v>191</v>
      </c>
      <c r="I687" s="50" t="s">
        <v>14393</v>
      </c>
      <c r="J687" s="50" t="s">
        <v>14394</v>
      </c>
      <c r="K687" s="52" t="s">
        <v>23</v>
      </c>
      <c r="L687" s="52" t="s">
        <v>24</v>
      </c>
      <c r="M687" s="52" t="s">
        <v>12010</v>
      </c>
      <c r="N687" s="50"/>
    </row>
    <row r="688" spans="1:14" ht="35.25" customHeight="1" x14ac:dyDescent="0.25">
      <c r="A688" s="50">
        <v>687</v>
      </c>
      <c r="B688" s="57">
        <v>43774</v>
      </c>
      <c r="C688" s="55" t="s">
        <v>14397</v>
      </c>
      <c r="D688" s="56" t="s">
        <v>14398</v>
      </c>
      <c r="E688" s="56" t="s">
        <v>11978</v>
      </c>
      <c r="F688" s="57">
        <v>43781</v>
      </c>
      <c r="G688" s="50" t="s">
        <v>14399</v>
      </c>
      <c r="H688" s="50" t="s">
        <v>12173</v>
      </c>
      <c r="I688" s="50" t="s">
        <v>86</v>
      </c>
      <c r="J688" s="50" t="s">
        <v>14400</v>
      </c>
      <c r="K688" s="52" t="s">
        <v>36</v>
      </c>
      <c r="L688" s="52" t="s">
        <v>24</v>
      </c>
      <c r="M688" s="52" t="s">
        <v>12010</v>
      </c>
      <c r="N688" s="50"/>
    </row>
    <row r="689" spans="1:14" ht="35.25" customHeight="1" x14ac:dyDescent="0.25">
      <c r="A689" s="50">
        <v>688</v>
      </c>
      <c r="B689" s="57">
        <v>43776</v>
      </c>
      <c r="C689" s="55" t="s">
        <v>14401</v>
      </c>
      <c r="D689" s="56" t="s">
        <v>14402</v>
      </c>
      <c r="E689" s="56" t="s">
        <v>11978</v>
      </c>
      <c r="F689" s="57">
        <v>43781</v>
      </c>
      <c r="G689" s="50" t="s">
        <v>14403</v>
      </c>
      <c r="H689" s="50" t="s">
        <v>5227</v>
      </c>
      <c r="I689" s="50" t="s">
        <v>4148</v>
      </c>
      <c r="J689" s="50" t="s">
        <v>14404</v>
      </c>
      <c r="K689" s="52" t="s">
        <v>3698</v>
      </c>
      <c r="L689" s="52" t="s">
        <v>24</v>
      </c>
      <c r="M689" s="52" t="s">
        <v>12010</v>
      </c>
      <c r="N689" s="50"/>
    </row>
    <row r="690" spans="1:14" ht="35.25" customHeight="1" x14ac:dyDescent="0.25">
      <c r="A690" s="50">
        <v>689</v>
      </c>
      <c r="B690" s="58" t="s">
        <v>20</v>
      </c>
      <c r="C690" s="55" t="s">
        <v>14405</v>
      </c>
      <c r="D690" s="56" t="s">
        <v>14406</v>
      </c>
      <c r="E690" s="56" t="s">
        <v>11978</v>
      </c>
      <c r="F690" s="57">
        <v>43781</v>
      </c>
      <c r="G690" s="50" t="s">
        <v>4698</v>
      </c>
      <c r="H690" s="50" t="s">
        <v>179</v>
      </c>
      <c r="I690" s="50" t="s">
        <v>179</v>
      </c>
      <c r="J690" s="50" t="s">
        <v>14407</v>
      </c>
      <c r="K690" s="52" t="s">
        <v>23</v>
      </c>
      <c r="L690" s="52" t="s">
        <v>24</v>
      </c>
      <c r="M690" s="52" t="s">
        <v>11988</v>
      </c>
      <c r="N690" s="50"/>
    </row>
    <row r="691" spans="1:14" ht="35.25" customHeight="1" x14ac:dyDescent="0.25">
      <c r="A691" s="50">
        <v>690</v>
      </c>
      <c r="B691" s="57">
        <v>43791</v>
      </c>
      <c r="C691" s="55" t="s">
        <v>14408</v>
      </c>
      <c r="D691" s="56" t="s">
        <v>14409</v>
      </c>
      <c r="E691" s="56" t="s">
        <v>11978</v>
      </c>
      <c r="F691" s="57">
        <v>43781</v>
      </c>
      <c r="G691" s="50" t="s">
        <v>14410</v>
      </c>
      <c r="H691" s="50" t="s">
        <v>191</v>
      </c>
      <c r="I691" s="50" t="s">
        <v>5442</v>
      </c>
      <c r="J691" s="50" t="s">
        <v>14411</v>
      </c>
      <c r="K691" s="52" t="s">
        <v>23</v>
      </c>
      <c r="L691" s="52" t="s">
        <v>24</v>
      </c>
      <c r="M691" s="52" t="s">
        <v>12005</v>
      </c>
      <c r="N691" s="50"/>
    </row>
    <row r="692" spans="1:14" ht="35.25" customHeight="1" x14ac:dyDescent="0.25">
      <c r="A692" s="50">
        <v>691</v>
      </c>
      <c r="B692" s="57">
        <v>43720</v>
      </c>
      <c r="C692" s="55" t="s">
        <v>14412</v>
      </c>
      <c r="D692" s="56" t="s">
        <v>14413</v>
      </c>
      <c r="E692" s="56" t="s">
        <v>11978</v>
      </c>
      <c r="F692" s="57">
        <v>43781</v>
      </c>
      <c r="G692" s="50" t="s">
        <v>65</v>
      </c>
      <c r="H692" s="50" t="s">
        <v>12232</v>
      </c>
      <c r="I692" s="50" t="s">
        <v>12233</v>
      </c>
      <c r="J692" s="50" t="s">
        <v>14414</v>
      </c>
      <c r="K692" s="52" t="s">
        <v>3698</v>
      </c>
      <c r="L692" s="52" t="s">
        <v>24</v>
      </c>
      <c r="M692" s="52" t="s">
        <v>12010</v>
      </c>
      <c r="N692" s="50"/>
    </row>
    <row r="693" spans="1:14" ht="35.25" customHeight="1" x14ac:dyDescent="0.25">
      <c r="A693" s="50">
        <v>692</v>
      </c>
      <c r="B693" s="58" t="s">
        <v>20</v>
      </c>
      <c r="C693" s="55" t="s">
        <v>14415</v>
      </c>
      <c r="D693" s="56" t="s">
        <v>14416</v>
      </c>
      <c r="E693" s="56" t="s">
        <v>11978</v>
      </c>
      <c r="F693" s="57">
        <v>43781</v>
      </c>
      <c r="G693" s="50" t="s">
        <v>489</v>
      </c>
      <c r="H693" s="50" t="s">
        <v>179</v>
      </c>
      <c r="I693" s="50" t="s">
        <v>9568</v>
      </c>
      <c r="J693" s="50" t="s">
        <v>14417</v>
      </c>
      <c r="K693" s="52" t="s">
        <v>23</v>
      </c>
      <c r="L693" s="52" t="s">
        <v>24</v>
      </c>
      <c r="M693" s="52" t="s">
        <v>11988</v>
      </c>
      <c r="N693" s="50"/>
    </row>
    <row r="694" spans="1:14" ht="35.25" customHeight="1" x14ac:dyDescent="0.25">
      <c r="A694" s="50">
        <v>693</v>
      </c>
      <c r="B694" s="58" t="s">
        <v>20</v>
      </c>
      <c r="C694" s="55" t="s">
        <v>14418</v>
      </c>
      <c r="D694" s="56" t="s">
        <v>14419</v>
      </c>
      <c r="E694" s="56" t="s">
        <v>11978</v>
      </c>
      <c r="F694" s="57">
        <v>43781</v>
      </c>
      <c r="G694" s="50" t="s">
        <v>7307</v>
      </c>
      <c r="H694" s="50" t="s">
        <v>179</v>
      </c>
      <c r="I694" s="50" t="s">
        <v>179</v>
      </c>
      <c r="J694" s="50" t="s">
        <v>14420</v>
      </c>
      <c r="K694" s="52" t="s">
        <v>23</v>
      </c>
      <c r="L694" s="52" t="s">
        <v>24</v>
      </c>
      <c r="M694" s="52" t="s">
        <v>11988</v>
      </c>
      <c r="N694" s="50"/>
    </row>
    <row r="695" spans="1:14" ht="35.25" customHeight="1" x14ac:dyDescent="0.25">
      <c r="A695" s="50">
        <v>694</v>
      </c>
      <c r="B695" s="58" t="s">
        <v>20</v>
      </c>
      <c r="C695" s="55" t="s">
        <v>14421</v>
      </c>
      <c r="D695" s="56" t="s">
        <v>14422</v>
      </c>
      <c r="E695" s="56" t="s">
        <v>11978</v>
      </c>
      <c r="F695" s="57">
        <v>43781</v>
      </c>
      <c r="G695" s="50" t="s">
        <v>14423</v>
      </c>
      <c r="H695" s="50" t="s">
        <v>179</v>
      </c>
      <c r="I695" s="50" t="s">
        <v>14243</v>
      </c>
      <c r="J695" s="50" t="s">
        <v>14424</v>
      </c>
      <c r="K695" s="52" t="s">
        <v>36</v>
      </c>
      <c r="L695" s="52" t="s">
        <v>24</v>
      </c>
      <c r="M695" s="52" t="s">
        <v>11988</v>
      </c>
      <c r="N695" s="50" t="s">
        <v>14425</v>
      </c>
    </row>
    <row r="696" spans="1:14" ht="35.25" customHeight="1" x14ac:dyDescent="0.25">
      <c r="A696" s="50">
        <v>695</v>
      </c>
      <c r="B696" s="57">
        <v>43791</v>
      </c>
      <c r="C696" s="55" t="s">
        <v>14426</v>
      </c>
      <c r="D696" s="56" t="s">
        <v>14427</v>
      </c>
      <c r="E696" s="56" t="s">
        <v>11978</v>
      </c>
      <c r="F696" s="57">
        <v>43781</v>
      </c>
      <c r="G696" s="50" t="s">
        <v>14423</v>
      </c>
      <c r="H696" s="50" t="s">
        <v>5227</v>
      </c>
      <c r="I696" s="50" t="s">
        <v>78</v>
      </c>
      <c r="J696" s="50" t="s">
        <v>14424</v>
      </c>
      <c r="K696" s="52" t="s">
        <v>36</v>
      </c>
      <c r="L696" s="52" t="s">
        <v>24</v>
      </c>
      <c r="M696" s="52" t="s">
        <v>12005</v>
      </c>
      <c r="N696" s="50"/>
    </row>
    <row r="697" spans="1:14" ht="35.25" customHeight="1" x14ac:dyDescent="0.25">
      <c r="A697" s="50">
        <v>696</v>
      </c>
      <c r="B697" s="58" t="s">
        <v>20</v>
      </c>
      <c r="C697" s="55" t="s">
        <v>14428</v>
      </c>
      <c r="D697" s="56" t="s">
        <v>14429</v>
      </c>
      <c r="E697" s="56" t="s">
        <v>11978</v>
      </c>
      <c r="F697" s="57">
        <v>43781</v>
      </c>
      <c r="G697" s="51" t="s">
        <v>20</v>
      </c>
      <c r="H697" s="50" t="s">
        <v>179</v>
      </c>
      <c r="I697" s="50" t="s">
        <v>14430</v>
      </c>
      <c r="J697" s="50" t="s">
        <v>14431</v>
      </c>
      <c r="K697" s="52" t="s">
        <v>23</v>
      </c>
      <c r="L697" s="52" t="s">
        <v>24</v>
      </c>
      <c r="M697" s="52" t="s">
        <v>11988</v>
      </c>
      <c r="N697" s="50"/>
    </row>
    <row r="698" spans="1:14" ht="35.25" customHeight="1" x14ac:dyDescent="0.25">
      <c r="A698" s="50">
        <v>697</v>
      </c>
      <c r="B698" s="58" t="s">
        <v>20</v>
      </c>
      <c r="C698" s="55" t="s">
        <v>14432</v>
      </c>
      <c r="D698" s="56" t="s">
        <v>14433</v>
      </c>
      <c r="E698" s="56" t="s">
        <v>11978</v>
      </c>
      <c r="F698" s="57">
        <v>43781</v>
      </c>
      <c r="G698" s="50" t="s">
        <v>14434</v>
      </c>
      <c r="H698" s="50" t="s">
        <v>179</v>
      </c>
      <c r="I698" s="50" t="s">
        <v>179</v>
      </c>
      <c r="J698" s="50" t="s">
        <v>14435</v>
      </c>
      <c r="K698" s="52" t="s">
        <v>36</v>
      </c>
      <c r="L698" s="52" t="s">
        <v>24</v>
      </c>
      <c r="M698" s="52" t="s">
        <v>11988</v>
      </c>
      <c r="N698" s="50"/>
    </row>
    <row r="699" spans="1:14" ht="35.25" customHeight="1" x14ac:dyDescent="0.25">
      <c r="A699" s="50">
        <v>698</v>
      </c>
      <c r="B699" s="57">
        <v>43782</v>
      </c>
      <c r="C699" s="55" t="s">
        <v>14436</v>
      </c>
      <c r="D699" s="56" t="s">
        <v>14437</v>
      </c>
      <c r="E699" s="56" t="s">
        <v>11978</v>
      </c>
      <c r="F699" s="57">
        <v>43782</v>
      </c>
      <c r="G699" s="50" t="s">
        <v>14438</v>
      </c>
      <c r="H699" s="50" t="s">
        <v>5227</v>
      </c>
      <c r="I699" s="50" t="s">
        <v>4148</v>
      </c>
      <c r="J699" s="50" t="s">
        <v>14439</v>
      </c>
      <c r="K699" s="52" t="s">
        <v>3698</v>
      </c>
      <c r="L699" s="52" t="s">
        <v>24</v>
      </c>
      <c r="M699" s="52" t="s">
        <v>12005</v>
      </c>
      <c r="N699" s="50"/>
    </row>
    <row r="700" spans="1:14" ht="35.25" customHeight="1" x14ac:dyDescent="0.25">
      <c r="A700" s="50">
        <v>699</v>
      </c>
      <c r="B700" s="58" t="s">
        <v>20</v>
      </c>
      <c r="C700" s="55" t="s">
        <v>14440</v>
      </c>
      <c r="D700" s="56" t="s">
        <v>14441</v>
      </c>
      <c r="E700" s="56" t="s">
        <v>11978</v>
      </c>
      <c r="F700" s="57">
        <v>43783</v>
      </c>
      <c r="G700" s="50" t="s">
        <v>14434</v>
      </c>
      <c r="H700" s="50" t="s">
        <v>179</v>
      </c>
      <c r="I700" s="50" t="s">
        <v>2302</v>
      </c>
      <c r="J700" s="50" t="s">
        <v>14442</v>
      </c>
      <c r="K700" s="52" t="s">
        <v>36</v>
      </c>
      <c r="L700" s="52" t="s">
        <v>24</v>
      </c>
      <c r="M700" s="52" t="s">
        <v>11988</v>
      </c>
      <c r="N700" s="50"/>
    </row>
    <row r="701" spans="1:14" ht="35.25" customHeight="1" x14ac:dyDescent="0.25">
      <c r="A701" s="50">
        <v>700</v>
      </c>
      <c r="B701" s="57">
        <v>43767</v>
      </c>
      <c r="C701" s="55" t="s">
        <v>14443</v>
      </c>
      <c r="D701" s="56" t="s">
        <v>14444</v>
      </c>
      <c r="E701" s="56" t="s">
        <v>11978</v>
      </c>
      <c r="F701" s="57">
        <v>43783</v>
      </c>
      <c r="G701" s="50" t="s">
        <v>809</v>
      </c>
      <c r="H701" s="50" t="s">
        <v>5227</v>
      </c>
      <c r="I701" s="50" t="s">
        <v>4148</v>
      </c>
      <c r="J701" s="50" t="s">
        <v>14445</v>
      </c>
      <c r="K701" s="52" t="s">
        <v>23</v>
      </c>
      <c r="L701" s="52" t="s">
        <v>24</v>
      </c>
      <c r="M701" s="52" t="s">
        <v>12010</v>
      </c>
      <c r="N701" s="50"/>
    </row>
    <row r="702" spans="1:14" ht="35.25" customHeight="1" x14ac:dyDescent="0.25">
      <c r="A702" s="50">
        <v>701</v>
      </c>
      <c r="B702" s="58" t="s">
        <v>20</v>
      </c>
      <c r="C702" s="55" t="s">
        <v>14446</v>
      </c>
      <c r="D702" s="56" t="s">
        <v>14447</v>
      </c>
      <c r="E702" s="56" t="s">
        <v>11978</v>
      </c>
      <c r="F702" s="57">
        <v>43784</v>
      </c>
      <c r="G702" s="50" t="s">
        <v>5969</v>
      </c>
      <c r="H702" s="50" t="s">
        <v>179</v>
      </c>
      <c r="I702" s="50" t="s">
        <v>14243</v>
      </c>
      <c r="J702" s="50" t="s">
        <v>14448</v>
      </c>
      <c r="K702" s="52" t="s">
        <v>23</v>
      </c>
      <c r="L702" s="52" t="s">
        <v>24</v>
      </c>
      <c r="M702" s="52" t="s">
        <v>11988</v>
      </c>
      <c r="N702" s="50"/>
    </row>
    <row r="703" spans="1:14" ht="35.25" customHeight="1" x14ac:dyDescent="0.25">
      <c r="A703" s="50">
        <v>702</v>
      </c>
      <c r="B703" s="57">
        <v>43829</v>
      </c>
      <c r="C703" s="55" t="s">
        <v>14449</v>
      </c>
      <c r="D703" s="56" t="s">
        <v>14450</v>
      </c>
      <c r="E703" s="56" t="s">
        <v>11978</v>
      </c>
      <c r="F703" s="57">
        <v>43784</v>
      </c>
      <c r="G703" s="50" t="s">
        <v>14451</v>
      </c>
      <c r="H703" s="50" t="s">
        <v>191</v>
      </c>
      <c r="I703" s="50" t="s">
        <v>5442</v>
      </c>
      <c r="J703" s="50" t="s">
        <v>14452</v>
      </c>
      <c r="K703" s="52" t="s">
        <v>23</v>
      </c>
      <c r="L703" s="52" t="s">
        <v>24</v>
      </c>
      <c r="M703" s="52" t="s">
        <v>12005</v>
      </c>
      <c r="N703" s="50"/>
    </row>
    <row r="704" spans="1:14" ht="35.25" customHeight="1" x14ac:dyDescent="0.25">
      <c r="A704" s="50">
        <v>703</v>
      </c>
      <c r="B704" s="57">
        <v>43796</v>
      </c>
      <c r="C704" s="55" t="s">
        <v>14453</v>
      </c>
      <c r="D704" s="56" t="s">
        <v>14454</v>
      </c>
      <c r="E704" s="56" t="s">
        <v>11978</v>
      </c>
      <c r="F704" s="57">
        <v>43787</v>
      </c>
      <c r="G704" s="50" t="s">
        <v>14388</v>
      </c>
      <c r="H704" s="50" t="s">
        <v>191</v>
      </c>
      <c r="I704" s="50" t="s">
        <v>5442</v>
      </c>
      <c r="J704" s="50" t="s">
        <v>14455</v>
      </c>
      <c r="K704" s="52" t="s">
        <v>23</v>
      </c>
      <c r="L704" s="52" t="s">
        <v>24</v>
      </c>
      <c r="M704" s="52" t="s">
        <v>12005</v>
      </c>
      <c r="N704" s="50"/>
    </row>
    <row r="705" spans="1:14" ht="35.25" customHeight="1" x14ac:dyDescent="0.25">
      <c r="A705" s="50">
        <v>704</v>
      </c>
      <c r="B705" s="57">
        <v>43798</v>
      </c>
      <c r="C705" s="55" t="s">
        <v>14456</v>
      </c>
      <c r="D705" s="56" t="s">
        <v>14457</v>
      </c>
      <c r="E705" s="56" t="s">
        <v>11978</v>
      </c>
      <c r="F705" s="57">
        <v>43787</v>
      </c>
      <c r="G705" s="50" t="s">
        <v>14458</v>
      </c>
      <c r="H705" s="50" t="s">
        <v>191</v>
      </c>
      <c r="I705" s="50" t="s">
        <v>5442</v>
      </c>
      <c r="J705" s="50" t="s">
        <v>14459</v>
      </c>
      <c r="K705" s="52" t="s">
        <v>23</v>
      </c>
      <c r="L705" s="52" t="s">
        <v>24</v>
      </c>
      <c r="M705" s="52" t="s">
        <v>12005</v>
      </c>
      <c r="N705" s="50"/>
    </row>
    <row r="706" spans="1:14" ht="35.25" customHeight="1" x14ac:dyDescent="0.25">
      <c r="A706" s="50">
        <v>705</v>
      </c>
      <c r="B706" s="57">
        <v>43788</v>
      </c>
      <c r="C706" s="55" t="s">
        <v>14460</v>
      </c>
      <c r="D706" s="56" t="s">
        <v>14461</v>
      </c>
      <c r="E706" s="56" t="s">
        <v>11978</v>
      </c>
      <c r="F706" s="57">
        <v>43787</v>
      </c>
      <c r="G706" s="50" t="s">
        <v>14462</v>
      </c>
      <c r="H706" s="50" t="s">
        <v>191</v>
      </c>
      <c r="I706" s="50" t="s">
        <v>5442</v>
      </c>
      <c r="J706" s="50" t="s">
        <v>14463</v>
      </c>
      <c r="K706" s="52" t="s">
        <v>23</v>
      </c>
      <c r="L706" s="52" t="s">
        <v>24</v>
      </c>
      <c r="M706" s="52" t="s">
        <v>12005</v>
      </c>
      <c r="N706" s="50"/>
    </row>
    <row r="707" spans="1:14" ht="35.25" customHeight="1" x14ac:dyDescent="0.25">
      <c r="A707" s="50">
        <v>706</v>
      </c>
      <c r="B707" s="57">
        <v>43735</v>
      </c>
      <c r="C707" s="55" t="s">
        <v>14464</v>
      </c>
      <c r="D707" s="56" t="s">
        <v>14465</v>
      </c>
      <c r="E707" s="56" t="s">
        <v>11978</v>
      </c>
      <c r="F707" s="57">
        <v>43788</v>
      </c>
      <c r="G707" s="50" t="s">
        <v>489</v>
      </c>
      <c r="H707" s="50" t="s">
        <v>12076</v>
      </c>
      <c r="I707" s="50" t="s">
        <v>12753</v>
      </c>
      <c r="J707" s="50" t="s">
        <v>14466</v>
      </c>
      <c r="K707" s="52" t="s">
        <v>3698</v>
      </c>
      <c r="L707" s="52" t="s">
        <v>24</v>
      </c>
      <c r="M707" s="52" t="s">
        <v>12010</v>
      </c>
      <c r="N707" s="50"/>
    </row>
    <row r="708" spans="1:14" ht="35.25" customHeight="1" x14ac:dyDescent="0.25">
      <c r="A708" s="50">
        <v>707</v>
      </c>
      <c r="B708" s="58" t="s">
        <v>20</v>
      </c>
      <c r="C708" s="55" t="s">
        <v>14467</v>
      </c>
      <c r="D708" s="56" t="s">
        <v>14468</v>
      </c>
      <c r="E708" s="56" t="s">
        <v>11978</v>
      </c>
      <c r="F708" s="57">
        <v>43788</v>
      </c>
      <c r="G708" s="50" t="s">
        <v>3821</v>
      </c>
      <c r="H708" s="50" t="s">
        <v>179</v>
      </c>
      <c r="I708" s="50" t="s">
        <v>12391</v>
      </c>
      <c r="J708" s="50" t="s">
        <v>14469</v>
      </c>
      <c r="K708" s="52" t="s">
        <v>23</v>
      </c>
      <c r="L708" s="52" t="s">
        <v>24</v>
      </c>
      <c r="M708" s="52" t="s">
        <v>11988</v>
      </c>
      <c r="N708" s="50"/>
    </row>
    <row r="709" spans="1:14" ht="35.25" customHeight="1" x14ac:dyDescent="0.25">
      <c r="A709" s="50">
        <v>708</v>
      </c>
      <c r="B709" s="57">
        <v>43788</v>
      </c>
      <c r="C709" s="55" t="s">
        <v>14470</v>
      </c>
      <c r="D709" s="56" t="s">
        <v>14471</v>
      </c>
      <c r="E709" s="56" t="s">
        <v>11978</v>
      </c>
      <c r="F709" s="57">
        <v>43788</v>
      </c>
      <c r="G709" s="50" t="s">
        <v>40</v>
      </c>
      <c r="H709" s="50" t="s">
        <v>5536</v>
      </c>
      <c r="I709" s="50" t="s">
        <v>4237</v>
      </c>
      <c r="J709" s="50" t="s">
        <v>14472</v>
      </c>
      <c r="K709" s="52" t="s">
        <v>23</v>
      </c>
      <c r="L709" s="52" t="s">
        <v>24</v>
      </c>
      <c r="M709" s="52" t="s">
        <v>12005</v>
      </c>
      <c r="N709" s="50"/>
    </row>
    <row r="710" spans="1:14" ht="35.25" customHeight="1" x14ac:dyDescent="0.25">
      <c r="A710" s="50">
        <v>709</v>
      </c>
      <c r="B710" s="58" t="s">
        <v>20</v>
      </c>
      <c r="C710" s="55" t="s">
        <v>14473</v>
      </c>
      <c r="D710" s="56" t="s">
        <v>14474</v>
      </c>
      <c r="E710" s="56" t="s">
        <v>11978</v>
      </c>
      <c r="F710" s="57">
        <v>43788</v>
      </c>
      <c r="G710" s="50" t="s">
        <v>14475</v>
      </c>
      <c r="H710" s="50" t="s">
        <v>6867</v>
      </c>
      <c r="I710" s="50" t="s">
        <v>14476</v>
      </c>
      <c r="J710" s="50" t="s">
        <v>14477</v>
      </c>
      <c r="K710" s="52" t="s">
        <v>23</v>
      </c>
      <c r="L710" s="52" t="s">
        <v>24</v>
      </c>
      <c r="M710" s="52" t="s">
        <v>11988</v>
      </c>
      <c r="N710" s="50"/>
    </row>
    <row r="711" spans="1:14" ht="35.25" customHeight="1" x14ac:dyDescent="0.25">
      <c r="A711" s="50">
        <v>710</v>
      </c>
      <c r="B711" s="58" t="s">
        <v>20</v>
      </c>
      <c r="C711" s="55" t="s">
        <v>14478</v>
      </c>
      <c r="D711" s="56" t="s">
        <v>14479</v>
      </c>
      <c r="E711" s="56" t="s">
        <v>11978</v>
      </c>
      <c r="F711" s="57">
        <v>43788</v>
      </c>
      <c r="G711" s="50" t="s">
        <v>14480</v>
      </c>
      <c r="H711" s="50" t="s">
        <v>6867</v>
      </c>
      <c r="I711" s="50" t="s">
        <v>14476</v>
      </c>
      <c r="J711" s="50" t="s">
        <v>14481</v>
      </c>
      <c r="K711" s="52" t="s">
        <v>23</v>
      </c>
      <c r="L711" s="52" t="s">
        <v>24</v>
      </c>
      <c r="M711" s="52" t="s">
        <v>11988</v>
      </c>
      <c r="N711" s="50"/>
    </row>
    <row r="712" spans="1:14" ht="35.25" customHeight="1" x14ac:dyDescent="0.25">
      <c r="A712" s="50">
        <v>711</v>
      </c>
      <c r="B712" s="58" t="s">
        <v>20</v>
      </c>
      <c r="C712" s="55" t="s">
        <v>14482</v>
      </c>
      <c r="D712" s="56" t="s">
        <v>14483</v>
      </c>
      <c r="E712" s="56" t="s">
        <v>11978</v>
      </c>
      <c r="F712" s="57">
        <v>43788</v>
      </c>
      <c r="G712" s="50" t="s">
        <v>14484</v>
      </c>
      <c r="H712" s="50" t="s">
        <v>6867</v>
      </c>
      <c r="I712" s="50" t="s">
        <v>14485</v>
      </c>
      <c r="J712" s="50" t="s">
        <v>14486</v>
      </c>
      <c r="K712" s="52" t="s">
        <v>23</v>
      </c>
      <c r="L712" s="52" t="s">
        <v>24</v>
      </c>
      <c r="M712" s="52" t="s">
        <v>11988</v>
      </c>
      <c r="N712" s="50"/>
    </row>
    <row r="713" spans="1:14" ht="35.25" customHeight="1" x14ac:dyDescent="0.25">
      <c r="A713" s="50">
        <v>712</v>
      </c>
      <c r="B713" s="58" t="s">
        <v>20</v>
      </c>
      <c r="C713" s="55" t="s">
        <v>14487</v>
      </c>
      <c r="D713" s="56" t="s">
        <v>14488</v>
      </c>
      <c r="E713" s="56" t="s">
        <v>11978</v>
      </c>
      <c r="F713" s="57">
        <v>43788</v>
      </c>
      <c r="G713" s="50" t="s">
        <v>14489</v>
      </c>
      <c r="H713" s="50" t="s">
        <v>6867</v>
      </c>
      <c r="I713" s="50" t="s">
        <v>14476</v>
      </c>
      <c r="J713" s="50" t="s">
        <v>14490</v>
      </c>
      <c r="K713" s="52" t="s">
        <v>23</v>
      </c>
      <c r="L713" s="52" t="s">
        <v>24</v>
      </c>
      <c r="M713" s="52" t="s">
        <v>11988</v>
      </c>
      <c r="N713" s="50"/>
    </row>
    <row r="714" spans="1:14" ht="35.25" customHeight="1" x14ac:dyDescent="0.25">
      <c r="A714" s="50">
        <v>713</v>
      </c>
      <c r="B714" s="58" t="s">
        <v>20</v>
      </c>
      <c r="C714" s="55" t="s">
        <v>14491</v>
      </c>
      <c r="D714" s="56" t="s">
        <v>14492</v>
      </c>
      <c r="E714" s="56" t="s">
        <v>11978</v>
      </c>
      <c r="F714" s="57">
        <v>43788</v>
      </c>
      <c r="G714" s="50" t="s">
        <v>14493</v>
      </c>
      <c r="H714" s="50" t="s">
        <v>6867</v>
      </c>
      <c r="I714" s="50" t="s">
        <v>14476</v>
      </c>
      <c r="J714" s="50" t="s">
        <v>14494</v>
      </c>
      <c r="K714" s="52" t="s">
        <v>23</v>
      </c>
      <c r="L714" s="52" t="s">
        <v>24</v>
      </c>
      <c r="M714" s="52" t="s">
        <v>11988</v>
      </c>
      <c r="N714" s="50"/>
    </row>
    <row r="715" spans="1:14" ht="35.25" customHeight="1" x14ac:dyDescent="0.25">
      <c r="A715" s="50">
        <v>714</v>
      </c>
      <c r="B715" s="58" t="s">
        <v>20</v>
      </c>
      <c r="C715" s="55" t="s">
        <v>14495</v>
      </c>
      <c r="D715" s="56" t="s">
        <v>14496</v>
      </c>
      <c r="E715" s="56" t="s">
        <v>11978</v>
      </c>
      <c r="F715" s="57">
        <v>43788</v>
      </c>
      <c r="G715" s="50" t="s">
        <v>14497</v>
      </c>
      <c r="H715" s="50" t="s">
        <v>6867</v>
      </c>
      <c r="I715" s="50" t="s">
        <v>14476</v>
      </c>
      <c r="J715" s="50" t="s">
        <v>14498</v>
      </c>
      <c r="K715" s="52" t="s">
        <v>23</v>
      </c>
      <c r="L715" s="52" t="s">
        <v>24</v>
      </c>
      <c r="M715" s="52" t="s">
        <v>11988</v>
      </c>
      <c r="N715" s="50"/>
    </row>
    <row r="716" spans="1:14" ht="35.25" customHeight="1" x14ac:dyDescent="0.25">
      <c r="A716" s="50">
        <v>715</v>
      </c>
      <c r="B716" s="58" t="s">
        <v>20</v>
      </c>
      <c r="C716" s="55" t="s">
        <v>14499</v>
      </c>
      <c r="D716" s="56" t="s">
        <v>14500</v>
      </c>
      <c r="E716" s="56" t="s">
        <v>11978</v>
      </c>
      <c r="F716" s="57">
        <v>43788</v>
      </c>
      <c r="G716" s="50" t="s">
        <v>14497</v>
      </c>
      <c r="H716" s="50" t="s">
        <v>6867</v>
      </c>
      <c r="I716" s="50" t="s">
        <v>14476</v>
      </c>
      <c r="J716" s="50" t="s">
        <v>14501</v>
      </c>
      <c r="K716" s="52" t="s">
        <v>23</v>
      </c>
      <c r="L716" s="52" t="s">
        <v>24</v>
      </c>
      <c r="M716" s="52" t="s">
        <v>11988</v>
      </c>
      <c r="N716" s="50"/>
    </row>
    <row r="717" spans="1:14" ht="35.25" customHeight="1" x14ac:dyDescent="0.25">
      <c r="A717" s="50">
        <v>716</v>
      </c>
      <c r="B717" s="58" t="s">
        <v>20</v>
      </c>
      <c r="C717" s="55" t="s">
        <v>14502</v>
      </c>
      <c r="D717" s="56" t="s">
        <v>14503</v>
      </c>
      <c r="E717" s="56" t="s">
        <v>11978</v>
      </c>
      <c r="F717" s="57">
        <v>43788</v>
      </c>
      <c r="G717" s="50" t="s">
        <v>14504</v>
      </c>
      <c r="H717" s="50" t="s">
        <v>6867</v>
      </c>
      <c r="I717" s="50" t="s">
        <v>14476</v>
      </c>
      <c r="J717" s="50" t="s">
        <v>14505</v>
      </c>
      <c r="K717" s="52" t="s">
        <v>23</v>
      </c>
      <c r="L717" s="52" t="s">
        <v>24</v>
      </c>
      <c r="M717" s="52" t="s">
        <v>11988</v>
      </c>
      <c r="N717" s="50"/>
    </row>
    <row r="718" spans="1:14" ht="35.25" customHeight="1" x14ac:dyDescent="0.25">
      <c r="A718" s="50">
        <v>717</v>
      </c>
      <c r="B718" s="58" t="s">
        <v>20</v>
      </c>
      <c r="C718" s="55" t="s">
        <v>14506</v>
      </c>
      <c r="D718" s="56" t="s">
        <v>14507</v>
      </c>
      <c r="E718" s="56" t="s">
        <v>11978</v>
      </c>
      <c r="F718" s="57">
        <v>43788</v>
      </c>
      <c r="G718" s="50" t="s">
        <v>14508</v>
      </c>
      <c r="H718" s="50" t="s">
        <v>6867</v>
      </c>
      <c r="I718" s="50" t="s">
        <v>14476</v>
      </c>
      <c r="J718" s="50" t="s">
        <v>14509</v>
      </c>
      <c r="K718" s="52" t="s">
        <v>23</v>
      </c>
      <c r="L718" s="52" t="s">
        <v>24</v>
      </c>
      <c r="M718" s="52" t="s">
        <v>11988</v>
      </c>
      <c r="N718" s="50"/>
    </row>
    <row r="719" spans="1:14" ht="35.25" customHeight="1" x14ac:dyDescent="0.25">
      <c r="A719" s="50">
        <v>718</v>
      </c>
      <c r="B719" s="58" t="s">
        <v>20</v>
      </c>
      <c r="C719" s="55" t="s">
        <v>14510</v>
      </c>
      <c r="D719" s="56" t="s">
        <v>13656</v>
      </c>
      <c r="E719" s="56" t="s">
        <v>11978</v>
      </c>
      <c r="F719" s="57">
        <v>43790</v>
      </c>
      <c r="G719" s="50" t="s">
        <v>14511</v>
      </c>
      <c r="H719" s="50" t="s">
        <v>6867</v>
      </c>
      <c r="I719" s="50" t="s">
        <v>12162</v>
      </c>
      <c r="J719" s="50" t="s">
        <v>14512</v>
      </c>
      <c r="K719" s="52" t="s">
        <v>23</v>
      </c>
      <c r="L719" s="52" t="s">
        <v>24</v>
      </c>
      <c r="M719" s="52" t="s">
        <v>11988</v>
      </c>
      <c r="N719" s="50"/>
    </row>
    <row r="720" spans="1:14" ht="35.25" customHeight="1" x14ac:dyDescent="0.25">
      <c r="A720" s="50">
        <v>719</v>
      </c>
      <c r="B720" s="57">
        <v>43844</v>
      </c>
      <c r="C720" s="55" t="s">
        <v>14513</v>
      </c>
      <c r="D720" s="56" t="s">
        <v>14514</v>
      </c>
      <c r="E720" s="56" t="s">
        <v>11978</v>
      </c>
      <c r="F720" s="57">
        <v>43790</v>
      </c>
      <c r="G720" s="50" t="s">
        <v>697</v>
      </c>
      <c r="H720" s="50" t="s">
        <v>191</v>
      </c>
      <c r="I720" s="50" t="s">
        <v>5442</v>
      </c>
      <c r="J720" s="50" t="s">
        <v>14515</v>
      </c>
      <c r="K720" s="52" t="s">
        <v>23</v>
      </c>
      <c r="L720" s="52" t="s">
        <v>24</v>
      </c>
      <c r="M720" s="52" t="s">
        <v>12005</v>
      </c>
      <c r="N720" s="50"/>
    </row>
    <row r="721" spans="1:14" ht="35.25" customHeight="1" x14ac:dyDescent="0.25">
      <c r="A721" s="50">
        <v>720</v>
      </c>
      <c r="B721" s="57">
        <v>43777</v>
      </c>
      <c r="C721" s="55" t="s">
        <v>14516</v>
      </c>
      <c r="D721" s="56" t="s">
        <v>14517</v>
      </c>
      <c r="E721" s="56" t="s">
        <v>11978</v>
      </c>
      <c r="F721" s="57">
        <v>43790</v>
      </c>
      <c r="G721" s="50" t="s">
        <v>725</v>
      </c>
      <c r="H721" s="50" t="s">
        <v>12173</v>
      </c>
      <c r="I721" s="50" t="s">
        <v>86</v>
      </c>
      <c r="J721" s="50" t="s">
        <v>14518</v>
      </c>
      <c r="K721" s="52" t="s">
        <v>36</v>
      </c>
      <c r="L721" s="52" t="s">
        <v>24</v>
      </c>
      <c r="M721" s="52" t="s">
        <v>12010</v>
      </c>
      <c r="N721" s="50"/>
    </row>
    <row r="722" spans="1:14" ht="35.25" customHeight="1" x14ac:dyDescent="0.25">
      <c r="A722" s="50">
        <v>721</v>
      </c>
      <c r="B722" s="57">
        <v>43732</v>
      </c>
      <c r="C722" s="55" t="s">
        <v>14519</v>
      </c>
      <c r="D722" s="56" t="s">
        <v>14520</v>
      </c>
      <c r="E722" s="56" t="s">
        <v>11978</v>
      </c>
      <c r="F722" s="57">
        <v>43790</v>
      </c>
      <c r="G722" s="50" t="s">
        <v>697</v>
      </c>
      <c r="H722" s="50" t="s">
        <v>191</v>
      </c>
      <c r="I722" s="50" t="s">
        <v>5442</v>
      </c>
      <c r="J722" s="50" t="s">
        <v>14521</v>
      </c>
      <c r="K722" s="52" t="s">
        <v>23</v>
      </c>
      <c r="L722" s="52" t="s">
        <v>24</v>
      </c>
      <c r="M722" s="52" t="s">
        <v>12010</v>
      </c>
      <c r="N722" s="50"/>
    </row>
    <row r="723" spans="1:14" ht="35.25" customHeight="1" x14ac:dyDescent="0.25">
      <c r="A723" s="50">
        <v>722</v>
      </c>
      <c r="B723" s="57">
        <v>43728</v>
      </c>
      <c r="C723" s="55" t="s">
        <v>14522</v>
      </c>
      <c r="D723" s="56" t="s">
        <v>14523</v>
      </c>
      <c r="E723" s="56" t="s">
        <v>11978</v>
      </c>
      <c r="F723" s="57">
        <v>43790</v>
      </c>
      <c r="G723" s="50" t="s">
        <v>13097</v>
      </c>
      <c r="H723" s="50" t="s">
        <v>191</v>
      </c>
      <c r="I723" s="50" t="s">
        <v>5442</v>
      </c>
      <c r="J723" s="50" t="s">
        <v>14524</v>
      </c>
      <c r="K723" s="52" t="s">
        <v>23</v>
      </c>
      <c r="L723" s="52" t="s">
        <v>24</v>
      </c>
      <c r="M723" s="52" t="s">
        <v>12010</v>
      </c>
      <c r="N723" s="50"/>
    </row>
    <row r="724" spans="1:14" ht="35.25" customHeight="1" x14ac:dyDescent="0.25">
      <c r="A724" s="50">
        <v>723</v>
      </c>
      <c r="B724" s="57">
        <v>43790</v>
      </c>
      <c r="C724" s="55" t="s">
        <v>14525</v>
      </c>
      <c r="D724" s="56" t="s">
        <v>14526</v>
      </c>
      <c r="E724" s="56" t="s">
        <v>11978</v>
      </c>
      <c r="F724" s="57">
        <v>43790</v>
      </c>
      <c r="G724" s="50" t="s">
        <v>3062</v>
      </c>
      <c r="H724" s="50" t="s">
        <v>6541</v>
      </c>
      <c r="I724" s="50" t="s">
        <v>2746</v>
      </c>
      <c r="J724" s="50" t="s">
        <v>14527</v>
      </c>
      <c r="K724" s="52" t="s">
        <v>23</v>
      </c>
      <c r="L724" s="52" t="s">
        <v>24</v>
      </c>
      <c r="M724" s="52" t="s">
        <v>12005</v>
      </c>
      <c r="N724" s="50"/>
    </row>
    <row r="725" spans="1:14" ht="35.25" customHeight="1" x14ac:dyDescent="0.25">
      <c r="A725" s="50">
        <v>724</v>
      </c>
      <c r="B725" s="57">
        <v>43781</v>
      </c>
      <c r="C725" s="55" t="s">
        <v>14528</v>
      </c>
      <c r="D725" s="56" t="s">
        <v>14529</v>
      </c>
      <c r="E725" s="56" t="s">
        <v>11978</v>
      </c>
      <c r="F725" s="57">
        <v>43790</v>
      </c>
      <c r="G725" s="50" t="s">
        <v>14201</v>
      </c>
      <c r="H725" s="50" t="s">
        <v>12413</v>
      </c>
      <c r="I725" s="50" t="s">
        <v>14175</v>
      </c>
      <c r="J725" s="50" t="s">
        <v>14530</v>
      </c>
      <c r="K725" s="52" t="s">
        <v>36</v>
      </c>
      <c r="L725" s="52" t="s">
        <v>24</v>
      </c>
      <c r="M725" s="52" t="s">
        <v>12010</v>
      </c>
      <c r="N725" s="50"/>
    </row>
    <row r="726" spans="1:14" ht="35.25" customHeight="1" x14ac:dyDescent="0.25">
      <c r="A726" s="50">
        <v>725</v>
      </c>
      <c r="B726" s="57">
        <v>43781</v>
      </c>
      <c r="C726" s="55" t="s">
        <v>14531</v>
      </c>
      <c r="D726" s="56" t="s">
        <v>14532</v>
      </c>
      <c r="E726" s="56" t="s">
        <v>11978</v>
      </c>
      <c r="F726" s="57">
        <v>43790</v>
      </c>
      <c r="G726" s="50" t="s">
        <v>14533</v>
      </c>
      <c r="H726" s="50" t="s">
        <v>12413</v>
      </c>
      <c r="I726" s="50" t="s">
        <v>14175</v>
      </c>
      <c r="J726" s="50" t="s">
        <v>14534</v>
      </c>
      <c r="K726" s="52" t="s">
        <v>36</v>
      </c>
      <c r="L726" s="52" t="s">
        <v>24</v>
      </c>
      <c r="M726" s="52" t="s">
        <v>12010</v>
      </c>
      <c r="N726" s="50"/>
    </row>
    <row r="727" spans="1:14" ht="35.25" customHeight="1" x14ac:dyDescent="0.25">
      <c r="A727" s="50">
        <v>726</v>
      </c>
      <c r="B727" s="57">
        <v>43788</v>
      </c>
      <c r="C727" s="55" t="s">
        <v>14535</v>
      </c>
      <c r="D727" s="56" t="s">
        <v>14536</v>
      </c>
      <c r="E727" s="56" t="s">
        <v>11978</v>
      </c>
      <c r="F727" s="57">
        <v>43790</v>
      </c>
      <c r="G727" s="50" t="s">
        <v>10228</v>
      </c>
      <c r="H727" s="50" t="s">
        <v>6541</v>
      </c>
      <c r="I727" s="50" t="s">
        <v>2746</v>
      </c>
      <c r="J727" s="50" t="s">
        <v>14537</v>
      </c>
      <c r="K727" s="52" t="s">
        <v>23</v>
      </c>
      <c r="L727" s="52" t="s">
        <v>24</v>
      </c>
      <c r="M727" s="52" t="s">
        <v>12010</v>
      </c>
      <c r="N727" s="50"/>
    </row>
    <row r="728" spans="1:14" ht="35.25" customHeight="1" x14ac:dyDescent="0.25">
      <c r="A728" s="50">
        <v>727</v>
      </c>
      <c r="B728" s="57">
        <v>43818</v>
      </c>
      <c r="C728" s="55" t="s">
        <v>14538</v>
      </c>
      <c r="D728" s="56" t="s">
        <v>14539</v>
      </c>
      <c r="E728" s="56" t="s">
        <v>11978</v>
      </c>
      <c r="F728" s="57">
        <v>43790</v>
      </c>
      <c r="G728" s="50" t="s">
        <v>1762</v>
      </c>
      <c r="H728" s="50" t="s">
        <v>191</v>
      </c>
      <c r="I728" s="50" t="s">
        <v>5442</v>
      </c>
      <c r="J728" s="50" t="s">
        <v>14540</v>
      </c>
      <c r="K728" s="52" t="s">
        <v>23</v>
      </c>
      <c r="L728" s="52" t="s">
        <v>24</v>
      </c>
      <c r="M728" s="52" t="s">
        <v>12005</v>
      </c>
      <c r="N728" s="50"/>
    </row>
    <row r="729" spans="1:14" ht="35.25" customHeight="1" x14ac:dyDescent="0.25">
      <c r="A729" s="50">
        <v>728</v>
      </c>
      <c r="B729" s="57">
        <v>43790</v>
      </c>
      <c r="C729" s="55" t="s">
        <v>14541</v>
      </c>
      <c r="D729" s="56" t="s">
        <v>14542</v>
      </c>
      <c r="E729" s="56" t="s">
        <v>11978</v>
      </c>
      <c r="F729" s="57">
        <v>43790</v>
      </c>
      <c r="G729" s="50" t="s">
        <v>14543</v>
      </c>
      <c r="H729" s="50" t="s">
        <v>5227</v>
      </c>
      <c r="I729" s="50" t="s">
        <v>4148</v>
      </c>
      <c r="J729" s="50" t="s">
        <v>14544</v>
      </c>
      <c r="K729" s="52" t="s">
        <v>3698</v>
      </c>
      <c r="L729" s="52" t="s">
        <v>24</v>
      </c>
      <c r="M729" s="52" t="s">
        <v>12005</v>
      </c>
      <c r="N729" s="50"/>
    </row>
    <row r="730" spans="1:14" ht="35.25" customHeight="1" x14ac:dyDescent="0.25">
      <c r="A730" s="50">
        <v>729</v>
      </c>
      <c r="B730" s="57">
        <v>43790</v>
      </c>
      <c r="C730" s="55" t="s">
        <v>14545</v>
      </c>
      <c r="D730" s="56" t="s">
        <v>14546</v>
      </c>
      <c r="E730" s="56" t="s">
        <v>11978</v>
      </c>
      <c r="F730" s="57">
        <v>43790</v>
      </c>
      <c r="G730" s="50" t="s">
        <v>14543</v>
      </c>
      <c r="H730" s="50" t="s">
        <v>5227</v>
      </c>
      <c r="I730" s="50" t="s">
        <v>4148</v>
      </c>
      <c r="J730" s="50" t="s">
        <v>14547</v>
      </c>
      <c r="K730" s="52" t="s">
        <v>36</v>
      </c>
      <c r="L730" s="52" t="s">
        <v>24</v>
      </c>
      <c r="M730" s="52" t="s">
        <v>12005</v>
      </c>
      <c r="N730" s="50"/>
    </row>
    <row r="731" spans="1:14" ht="35.25" customHeight="1" x14ac:dyDescent="0.25">
      <c r="A731" s="50">
        <v>730</v>
      </c>
      <c r="B731" s="57">
        <v>43790</v>
      </c>
      <c r="C731" s="55" t="s">
        <v>14548</v>
      </c>
      <c r="D731" s="56" t="s">
        <v>14549</v>
      </c>
      <c r="E731" s="56" t="s">
        <v>11978</v>
      </c>
      <c r="F731" s="57">
        <v>43790</v>
      </c>
      <c r="G731" s="50" t="s">
        <v>3062</v>
      </c>
      <c r="H731" s="50" t="s">
        <v>6541</v>
      </c>
      <c r="I731" s="50" t="s">
        <v>2746</v>
      </c>
      <c r="J731" s="50" t="s">
        <v>14550</v>
      </c>
      <c r="K731" s="52" t="s">
        <v>23</v>
      </c>
      <c r="L731" s="52" t="s">
        <v>24</v>
      </c>
      <c r="M731" s="52" t="s">
        <v>12005</v>
      </c>
      <c r="N731" s="50"/>
    </row>
    <row r="732" spans="1:14" ht="35.25" customHeight="1" x14ac:dyDescent="0.25">
      <c r="A732" s="50">
        <v>731</v>
      </c>
      <c r="B732" s="57">
        <v>43811</v>
      </c>
      <c r="C732" s="55" t="s">
        <v>14551</v>
      </c>
      <c r="D732" s="56" t="s">
        <v>14552</v>
      </c>
      <c r="E732" s="56" t="s">
        <v>11978</v>
      </c>
      <c r="F732" s="57">
        <v>43791</v>
      </c>
      <c r="G732" s="50" t="s">
        <v>14553</v>
      </c>
      <c r="H732" s="50" t="s">
        <v>191</v>
      </c>
      <c r="I732" s="50" t="s">
        <v>5442</v>
      </c>
      <c r="J732" s="50" t="s">
        <v>14554</v>
      </c>
      <c r="K732" s="52" t="s">
        <v>23</v>
      </c>
      <c r="L732" s="52" t="s">
        <v>24</v>
      </c>
      <c r="M732" s="52" t="s">
        <v>12005</v>
      </c>
      <c r="N732" s="50"/>
    </row>
    <row r="733" spans="1:14" ht="35.25" customHeight="1" x14ac:dyDescent="0.25">
      <c r="A733" s="50">
        <v>732</v>
      </c>
      <c r="B733" s="57">
        <v>43791</v>
      </c>
      <c r="C733" s="55" t="s">
        <v>14555</v>
      </c>
      <c r="D733" s="56" t="s">
        <v>14556</v>
      </c>
      <c r="E733" s="56" t="s">
        <v>11978</v>
      </c>
      <c r="F733" s="57">
        <v>43791</v>
      </c>
      <c r="G733" s="50" t="s">
        <v>4588</v>
      </c>
      <c r="H733" s="50" t="s">
        <v>5536</v>
      </c>
      <c r="I733" s="50" t="s">
        <v>4237</v>
      </c>
      <c r="J733" s="50" t="s">
        <v>14557</v>
      </c>
      <c r="K733" s="52" t="s">
        <v>23</v>
      </c>
      <c r="L733" s="52" t="s">
        <v>24</v>
      </c>
      <c r="M733" s="52" t="s">
        <v>12005</v>
      </c>
      <c r="N733" s="50"/>
    </row>
    <row r="734" spans="1:14" ht="35.25" customHeight="1" x14ac:dyDescent="0.25">
      <c r="A734" s="50">
        <v>733</v>
      </c>
      <c r="B734" s="57">
        <v>43749</v>
      </c>
      <c r="C734" s="55" t="s">
        <v>14558</v>
      </c>
      <c r="D734" s="56" t="s">
        <v>14559</v>
      </c>
      <c r="E734" s="56" t="s">
        <v>11978</v>
      </c>
      <c r="F734" s="57">
        <v>43794</v>
      </c>
      <c r="G734" s="50" t="s">
        <v>1979</v>
      </c>
      <c r="H734" s="50" t="s">
        <v>12257</v>
      </c>
      <c r="I734" s="50" t="s">
        <v>12258</v>
      </c>
      <c r="J734" s="50" t="s">
        <v>14560</v>
      </c>
      <c r="K734" s="52" t="s">
        <v>36</v>
      </c>
      <c r="L734" s="52" t="s">
        <v>52</v>
      </c>
      <c r="M734" s="52" t="s">
        <v>12010</v>
      </c>
      <c r="N734" s="50"/>
    </row>
    <row r="735" spans="1:14" ht="35.25" customHeight="1" x14ac:dyDescent="0.25">
      <c r="A735" s="50">
        <v>734</v>
      </c>
      <c r="B735" s="57">
        <v>43816</v>
      </c>
      <c r="C735" s="55" t="s">
        <v>14561</v>
      </c>
      <c r="D735" s="56" t="s">
        <v>14562</v>
      </c>
      <c r="E735" s="56" t="s">
        <v>11978</v>
      </c>
      <c r="F735" s="57">
        <v>43794</v>
      </c>
      <c r="G735" s="50" t="s">
        <v>14563</v>
      </c>
      <c r="H735" s="50" t="s">
        <v>191</v>
      </c>
      <c r="I735" s="50" t="s">
        <v>5442</v>
      </c>
      <c r="J735" s="50" t="s">
        <v>14564</v>
      </c>
      <c r="K735" s="52" t="s">
        <v>23</v>
      </c>
      <c r="L735" s="52" t="s">
        <v>24</v>
      </c>
      <c r="M735" s="52" t="s">
        <v>12005</v>
      </c>
      <c r="N735" s="50"/>
    </row>
    <row r="736" spans="1:14" ht="35.25" customHeight="1" x14ac:dyDescent="0.25">
      <c r="A736" s="50">
        <v>735</v>
      </c>
      <c r="B736" s="57">
        <v>43810</v>
      </c>
      <c r="C736" s="55" t="s">
        <v>14565</v>
      </c>
      <c r="D736" s="56" t="s">
        <v>14566</v>
      </c>
      <c r="E736" s="56" t="s">
        <v>11978</v>
      </c>
      <c r="F736" s="57">
        <v>43794</v>
      </c>
      <c r="G736" s="50" t="s">
        <v>14388</v>
      </c>
      <c r="H736" s="50" t="s">
        <v>191</v>
      </c>
      <c r="I736" s="50" t="s">
        <v>5442</v>
      </c>
      <c r="J736" s="50" t="s">
        <v>14567</v>
      </c>
      <c r="K736" s="52" t="s">
        <v>23</v>
      </c>
      <c r="L736" s="52" t="s">
        <v>24</v>
      </c>
      <c r="M736" s="52" t="s">
        <v>12005</v>
      </c>
      <c r="N736" s="50"/>
    </row>
    <row r="737" spans="1:14" ht="35.25" customHeight="1" x14ac:dyDescent="0.25">
      <c r="A737" s="50">
        <v>736</v>
      </c>
      <c r="B737" s="57">
        <v>43791</v>
      </c>
      <c r="C737" s="55" t="s">
        <v>14568</v>
      </c>
      <c r="D737" s="56" t="s">
        <v>14569</v>
      </c>
      <c r="E737" s="56" t="s">
        <v>11978</v>
      </c>
      <c r="F737" s="57">
        <v>43794</v>
      </c>
      <c r="G737" s="50" t="s">
        <v>14570</v>
      </c>
      <c r="H737" s="50" t="s">
        <v>191</v>
      </c>
      <c r="I737" s="50" t="s">
        <v>5442</v>
      </c>
      <c r="J737" s="50" t="s">
        <v>14571</v>
      </c>
      <c r="K737" s="52" t="s">
        <v>23</v>
      </c>
      <c r="L737" s="52" t="s">
        <v>24</v>
      </c>
      <c r="M737" s="52" t="s">
        <v>12010</v>
      </c>
      <c r="N737" s="50"/>
    </row>
    <row r="738" spans="1:14" ht="35.25" customHeight="1" x14ac:dyDescent="0.25">
      <c r="A738" s="50">
        <v>737</v>
      </c>
      <c r="B738" s="58" t="s">
        <v>20</v>
      </c>
      <c r="C738" s="55" t="s">
        <v>14572</v>
      </c>
      <c r="D738" s="56" t="s">
        <v>14573</v>
      </c>
      <c r="E738" s="56" t="s">
        <v>11978</v>
      </c>
      <c r="F738" s="57">
        <v>43794</v>
      </c>
      <c r="G738" s="50" t="s">
        <v>60</v>
      </c>
      <c r="H738" s="50" t="s">
        <v>179</v>
      </c>
      <c r="I738" s="50" t="s">
        <v>14574</v>
      </c>
      <c r="J738" s="50" t="s">
        <v>14575</v>
      </c>
      <c r="K738" s="52" t="s">
        <v>36</v>
      </c>
      <c r="L738" s="52" t="s">
        <v>24</v>
      </c>
      <c r="M738" s="52" t="s">
        <v>11988</v>
      </c>
      <c r="N738" s="50"/>
    </row>
    <row r="739" spans="1:14" ht="35.25" customHeight="1" x14ac:dyDescent="0.25">
      <c r="A739" s="50">
        <v>738</v>
      </c>
      <c r="B739" s="57">
        <v>43767</v>
      </c>
      <c r="C739" s="55" t="s">
        <v>14576</v>
      </c>
      <c r="D739" s="56" t="s">
        <v>14577</v>
      </c>
      <c r="E739" s="56" t="s">
        <v>11978</v>
      </c>
      <c r="F739" s="57">
        <v>43794</v>
      </c>
      <c r="G739" s="50" t="s">
        <v>14578</v>
      </c>
      <c r="H739" s="50" t="s">
        <v>5227</v>
      </c>
      <c r="I739" s="50" t="s">
        <v>78</v>
      </c>
      <c r="J739" s="50" t="s">
        <v>14579</v>
      </c>
      <c r="K739" s="52" t="s">
        <v>36</v>
      </c>
      <c r="L739" s="52" t="s">
        <v>24</v>
      </c>
      <c r="M739" s="52" t="s">
        <v>12010</v>
      </c>
      <c r="N739" s="50"/>
    </row>
    <row r="740" spans="1:14" ht="35.25" customHeight="1" x14ac:dyDescent="0.25">
      <c r="A740" s="50">
        <v>739</v>
      </c>
      <c r="B740" s="57">
        <v>43791</v>
      </c>
      <c r="C740" s="55" t="s">
        <v>14580</v>
      </c>
      <c r="D740" s="56" t="s">
        <v>14581</v>
      </c>
      <c r="E740" s="56" t="s">
        <v>11978</v>
      </c>
      <c r="F740" s="57">
        <v>43797</v>
      </c>
      <c r="G740" s="50" t="s">
        <v>14582</v>
      </c>
      <c r="H740" s="50" t="s">
        <v>191</v>
      </c>
      <c r="I740" s="50" t="s">
        <v>14393</v>
      </c>
      <c r="J740" s="50" t="s">
        <v>14583</v>
      </c>
      <c r="K740" s="52" t="s">
        <v>23</v>
      </c>
      <c r="L740" s="52" t="s">
        <v>24</v>
      </c>
      <c r="M740" s="52" t="s">
        <v>12010</v>
      </c>
      <c r="N740" s="50"/>
    </row>
    <row r="741" spans="1:14" ht="35.25" customHeight="1" x14ac:dyDescent="0.25">
      <c r="A741" s="50">
        <v>740</v>
      </c>
      <c r="B741" s="57">
        <v>43839</v>
      </c>
      <c r="C741" s="55" t="s">
        <v>14584</v>
      </c>
      <c r="D741" s="56" t="s">
        <v>14585</v>
      </c>
      <c r="E741" s="56" t="s">
        <v>11978</v>
      </c>
      <c r="F741" s="57">
        <v>43797</v>
      </c>
      <c r="G741" s="50" t="s">
        <v>14586</v>
      </c>
      <c r="H741" s="50" t="s">
        <v>191</v>
      </c>
      <c r="I741" s="50" t="s">
        <v>5442</v>
      </c>
      <c r="J741" s="50" t="s">
        <v>14587</v>
      </c>
      <c r="K741" s="52" t="s">
        <v>23</v>
      </c>
      <c r="L741" s="52" t="s">
        <v>24</v>
      </c>
      <c r="M741" s="52" t="s">
        <v>12005</v>
      </c>
      <c r="N741" s="50"/>
    </row>
    <row r="742" spans="1:14" ht="35.25" customHeight="1" x14ac:dyDescent="0.25">
      <c r="A742" s="50">
        <v>741</v>
      </c>
      <c r="B742" s="57">
        <v>43803</v>
      </c>
      <c r="C742" s="55" t="s">
        <v>14588</v>
      </c>
      <c r="D742" s="56" t="s">
        <v>14589</v>
      </c>
      <c r="E742" s="56" t="s">
        <v>11979</v>
      </c>
      <c r="F742" s="57">
        <v>43803</v>
      </c>
      <c r="G742" s="50" t="s">
        <v>3479</v>
      </c>
      <c r="H742" s="50" t="s">
        <v>6541</v>
      </c>
      <c r="I742" s="50" t="s">
        <v>2746</v>
      </c>
      <c r="J742" s="50" t="s">
        <v>14590</v>
      </c>
      <c r="K742" s="52" t="s">
        <v>23</v>
      </c>
      <c r="L742" s="52" t="s">
        <v>24</v>
      </c>
      <c r="M742" s="52" t="s">
        <v>12005</v>
      </c>
      <c r="N742" s="50"/>
    </row>
    <row r="743" spans="1:14" ht="35.25" customHeight="1" x14ac:dyDescent="0.25">
      <c r="A743" s="50">
        <v>742</v>
      </c>
      <c r="B743" s="57">
        <v>43804</v>
      </c>
      <c r="C743" s="55" t="s">
        <v>14591</v>
      </c>
      <c r="D743" s="56" t="s">
        <v>14592</v>
      </c>
      <c r="E743" s="56" t="s">
        <v>11979</v>
      </c>
      <c r="F743" s="57">
        <v>43804</v>
      </c>
      <c r="G743" s="50" t="s">
        <v>11718</v>
      </c>
      <c r="H743" s="50" t="s">
        <v>6541</v>
      </c>
      <c r="I743" s="50" t="s">
        <v>2746</v>
      </c>
      <c r="J743" s="50" t="s">
        <v>14593</v>
      </c>
      <c r="K743" s="52" t="s">
        <v>23</v>
      </c>
      <c r="L743" s="52" t="s">
        <v>24</v>
      </c>
      <c r="M743" s="52" t="s">
        <v>12005</v>
      </c>
      <c r="N743" s="50"/>
    </row>
    <row r="744" spans="1:14" ht="35.25" customHeight="1" x14ac:dyDescent="0.25">
      <c r="A744" s="50">
        <v>743</v>
      </c>
      <c r="B744" s="57">
        <v>43803</v>
      </c>
      <c r="C744" s="55" t="s">
        <v>14594</v>
      </c>
      <c r="D744" s="56" t="s">
        <v>14595</v>
      </c>
      <c r="E744" s="56" t="s">
        <v>11979</v>
      </c>
      <c r="F744" s="57">
        <v>43804</v>
      </c>
      <c r="G744" s="50" t="s">
        <v>3479</v>
      </c>
      <c r="H744" s="50" t="s">
        <v>6541</v>
      </c>
      <c r="I744" s="50" t="s">
        <v>2746</v>
      </c>
      <c r="J744" s="50" t="s">
        <v>14596</v>
      </c>
      <c r="K744" s="52" t="s">
        <v>23</v>
      </c>
      <c r="L744" s="52" t="s">
        <v>24</v>
      </c>
      <c r="M744" s="52" t="s">
        <v>12010</v>
      </c>
      <c r="N744" s="50"/>
    </row>
    <row r="745" spans="1:14" ht="35.25" customHeight="1" x14ac:dyDescent="0.25">
      <c r="A745" s="50">
        <v>744</v>
      </c>
      <c r="B745" s="58" t="s">
        <v>20</v>
      </c>
      <c r="C745" s="55" t="s">
        <v>14597</v>
      </c>
      <c r="D745" s="58" t="s">
        <v>20</v>
      </c>
      <c r="E745" s="58"/>
      <c r="F745" s="58" t="s">
        <v>20</v>
      </c>
      <c r="G745" s="51" t="s">
        <v>20</v>
      </c>
      <c r="H745" s="51" t="s">
        <v>20</v>
      </c>
      <c r="I745" s="51" t="s">
        <v>20</v>
      </c>
      <c r="J745" s="50" t="s">
        <v>14598</v>
      </c>
      <c r="K745" s="53" t="s">
        <v>20</v>
      </c>
      <c r="L745" s="53" t="s">
        <v>20</v>
      </c>
      <c r="M745" s="52" t="s">
        <v>11988</v>
      </c>
      <c r="N745" s="50"/>
    </row>
    <row r="746" spans="1:14" ht="35.25" customHeight="1" x14ac:dyDescent="0.25">
      <c r="A746" s="50">
        <v>745</v>
      </c>
      <c r="B746" s="58" t="s">
        <v>20</v>
      </c>
      <c r="C746" s="55" t="s">
        <v>14599</v>
      </c>
      <c r="D746" s="58" t="s">
        <v>20</v>
      </c>
      <c r="E746" s="58"/>
      <c r="F746" s="58" t="s">
        <v>20</v>
      </c>
      <c r="G746" s="51" t="s">
        <v>20</v>
      </c>
      <c r="H746" s="51" t="s">
        <v>20</v>
      </c>
      <c r="I746" s="51" t="s">
        <v>20</v>
      </c>
      <c r="J746" s="50" t="s">
        <v>14598</v>
      </c>
      <c r="K746" s="53" t="s">
        <v>20</v>
      </c>
      <c r="L746" s="53" t="s">
        <v>20</v>
      </c>
      <c r="M746" s="52" t="s">
        <v>11988</v>
      </c>
      <c r="N746" s="50"/>
    </row>
    <row r="747" spans="1:14" ht="35.25" customHeight="1" x14ac:dyDescent="0.25">
      <c r="A747" s="50">
        <v>746</v>
      </c>
      <c r="B747" s="58" t="s">
        <v>20</v>
      </c>
      <c r="C747" s="55" t="s">
        <v>14600</v>
      </c>
      <c r="D747" s="58" t="s">
        <v>20</v>
      </c>
      <c r="E747" s="58"/>
      <c r="F747" s="58" t="s">
        <v>20</v>
      </c>
      <c r="G747" s="51" t="s">
        <v>20</v>
      </c>
      <c r="H747" s="51" t="s">
        <v>20</v>
      </c>
      <c r="I747" s="51" t="s">
        <v>20</v>
      </c>
      <c r="J747" s="50" t="s">
        <v>14598</v>
      </c>
      <c r="K747" s="53" t="s">
        <v>20</v>
      </c>
      <c r="L747" s="53" t="s">
        <v>20</v>
      </c>
      <c r="M747" s="52" t="s">
        <v>11988</v>
      </c>
      <c r="N747" s="50"/>
    </row>
    <row r="748" spans="1:14" ht="35.25" customHeight="1" x14ac:dyDescent="0.25">
      <c r="A748" s="50">
        <v>747</v>
      </c>
      <c r="B748" s="57">
        <v>43805</v>
      </c>
      <c r="C748" s="55" t="s">
        <v>14601</v>
      </c>
      <c r="D748" s="56" t="s">
        <v>14602</v>
      </c>
      <c r="E748" s="56" t="s">
        <v>11979</v>
      </c>
      <c r="F748" s="57">
        <v>43804</v>
      </c>
      <c r="G748" s="50" t="s">
        <v>3959</v>
      </c>
      <c r="H748" s="50" t="s">
        <v>6541</v>
      </c>
      <c r="I748" s="50" t="s">
        <v>2746</v>
      </c>
      <c r="J748" s="50" t="s">
        <v>14603</v>
      </c>
      <c r="K748" s="52" t="s">
        <v>23</v>
      </c>
      <c r="L748" s="52" t="s">
        <v>24</v>
      </c>
      <c r="M748" s="52" t="s">
        <v>12005</v>
      </c>
      <c r="N748" s="50"/>
    </row>
    <row r="749" spans="1:14" ht="35.25" customHeight="1" x14ac:dyDescent="0.25">
      <c r="A749" s="50">
        <v>748</v>
      </c>
      <c r="B749" s="57">
        <v>43775</v>
      </c>
      <c r="C749" s="55" t="s">
        <v>14604</v>
      </c>
      <c r="D749" s="56" t="s">
        <v>14605</v>
      </c>
      <c r="E749" s="56" t="s">
        <v>11979</v>
      </c>
      <c r="F749" s="57">
        <v>43808</v>
      </c>
      <c r="G749" s="50" t="s">
        <v>14606</v>
      </c>
      <c r="H749" s="50" t="s">
        <v>6541</v>
      </c>
      <c r="I749" s="50" t="s">
        <v>2746</v>
      </c>
      <c r="J749" s="50" t="s">
        <v>14607</v>
      </c>
      <c r="K749" s="52" t="s">
        <v>23</v>
      </c>
      <c r="L749" s="52" t="s">
        <v>24</v>
      </c>
      <c r="M749" s="52" t="s">
        <v>12010</v>
      </c>
      <c r="N749" s="50"/>
    </row>
    <row r="750" spans="1:14" ht="35.25" customHeight="1" x14ac:dyDescent="0.25">
      <c r="A750" s="50">
        <v>749</v>
      </c>
      <c r="B750" s="58" t="s">
        <v>20</v>
      </c>
      <c r="C750" s="55" t="s">
        <v>14608</v>
      </c>
      <c r="D750" s="56" t="s">
        <v>14119</v>
      </c>
      <c r="E750" s="56" t="s">
        <v>11979</v>
      </c>
      <c r="F750" s="57">
        <v>43809</v>
      </c>
      <c r="G750" s="50" t="s">
        <v>14609</v>
      </c>
      <c r="H750" s="50" t="s">
        <v>6867</v>
      </c>
      <c r="I750" s="50" t="s">
        <v>14610</v>
      </c>
      <c r="J750" s="50" t="s">
        <v>14611</v>
      </c>
      <c r="K750" s="52" t="s">
        <v>23</v>
      </c>
      <c r="L750" s="52" t="s">
        <v>24</v>
      </c>
      <c r="M750" s="52" t="s">
        <v>11988</v>
      </c>
      <c r="N750" s="50"/>
    </row>
    <row r="751" spans="1:14" ht="35.25" customHeight="1" x14ac:dyDescent="0.25">
      <c r="A751" s="50">
        <v>750</v>
      </c>
      <c r="B751" s="58" t="s">
        <v>20</v>
      </c>
      <c r="C751" s="55" t="s">
        <v>14612</v>
      </c>
      <c r="D751" s="58" t="s">
        <v>20</v>
      </c>
      <c r="E751" s="58"/>
      <c r="F751" s="58" t="s">
        <v>20</v>
      </c>
      <c r="G751" s="51" t="s">
        <v>20</v>
      </c>
      <c r="H751" s="51" t="s">
        <v>20</v>
      </c>
      <c r="I751" s="51" t="s">
        <v>20</v>
      </c>
      <c r="J751" s="50" t="s">
        <v>14598</v>
      </c>
      <c r="K751" s="53" t="s">
        <v>20</v>
      </c>
      <c r="L751" s="53" t="s">
        <v>20</v>
      </c>
      <c r="M751" s="52" t="s">
        <v>11988</v>
      </c>
      <c r="N751" s="50"/>
    </row>
    <row r="752" spans="1:14" ht="35.25" customHeight="1" x14ac:dyDescent="0.25">
      <c r="A752" s="50">
        <v>751</v>
      </c>
      <c r="B752" s="58" t="s">
        <v>20</v>
      </c>
      <c r="C752" s="55" t="s">
        <v>14613</v>
      </c>
      <c r="D752" s="56" t="s">
        <v>14614</v>
      </c>
      <c r="E752" s="56" t="s">
        <v>11979</v>
      </c>
      <c r="F752" s="57">
        <v>43809</v>
      </c>
      <c r="G752" s="50" t="s">
        <v>14615</v>
      </c>
      <c r="H752" s="50" t="s">
        <v>6867</v>
      </c>
      <c r="I752" s="50" t="s">
        <v>14610</v>
      </c>
      <c r="J752" s="50" t="s">
        <v>14616</v>
      </c>
      <c r="K752" s="52" t="s">
        <v>23</v>
      </c>
      <c r="L752" s="52" t="s">
        <v>24</v>
      </c>
      <c r="M752" s="52" t="s">
        <v>11988</v>
      </c>
      <c r="N752" s="50"/>
    </row>
    <row r="753" spans="1:14" ht="35.25" customHeight="1" x14ac:dyDescent="0.25">
      <c r="A753" s="50">
        <v>752</v>
      </c>
      <c r="B753" s="58" t="s">
        <v>20</v>
      </c>
      <c r="C753" s="55" t="s">
        <v>14617</v>
      </c>
      <c r="D753" s="56" t="s">
        <v>14123</v>
      </c>
      <c r="E753" s="56" t="s">
        <v>11979</v>
      </c>
      <c r="F753" s="57">
        <v>43809</v>
      </c>
      <c r="G753" s="50" t="s">
        <v>7856</v>
      </c>
      <c r="H753" s="50" t="s">
        <v>6867</v>
      </c>
      <c r="I753" s="50" t="s">
        <v>5221</v>
      </c>
      <c r="J753" s="50" t="s">
        <v>14618</v>
      </c>
      <c r="K753" s="52" t="s">
        <v>23</v>
      </c>
      <c r="L753" s="52" t="s">
        <v>24</v>
      </c>
      <c r="M753" s="52" t="s">
        <v>11988</v>
      </c>
      <c r="N753" s="50"/>
    </row>
    <row r="754" spans="1:14" ht="35.25" customHeight="1" x14ac:dyDescent="0.25">
      <c r="A754" s="50">
        <v>753</v>
      </c>
      <c r="B754" s="58" t="s">
        <v>20</v>
      </c>
      <c r="C754" s="55" t="s">
        <v>14619</v>
      </c>
      <c r="D754" s="56" t="s">
        <v>10518</v>
      </c>
      <c r="E754" s="56" t="s">
        <v>11979</v>
      </c>
      <c r="F754" s="57">
        <v>43809</v>
      </c>
      <c r="G754" s="50" t="s">
        <v>14620</v>
      </c>
      <c r="H754" s="50" t="s">
        <v>6867</v>
      </c>
      <c r="I754" s="50" t="s">
        <v>14621</v>
      </c>
      <c r="J754" s="50" t="s">
        <v>14622</v>
      </c>
      <c r="K754" s="52" t="s">
        <v>23</v>
      </c>
      <c r="L754" s="52" t="s">
        <v>24</v>
      </c>
      <c r="M754" s="52" t="s">
        <v>11988</v>
      </c>
      <c r="N754" s="50"/>
    </row>
    <row r="755" spans="1:14" ht="35.25" customHeight="1" x14ac:dyDescent="0.25">
      <c r="A755" s="50">
        <v>754</v>
      </c>
      <c r="B755" s="58" t="s">
        <v>20</v>
      </c>
      <c r="C755" s="55" t="s">
        <v>14623</v>
      </c>
      <c r="D755" s="56" t="s">
        <v>10518</v>
      </c>
      <c r="E755" s="56" t="s">
        <v>11979</v>
      </c>
      <c r="F755" s="57">
        <v>43809</v>
      </c>
      <c r="G755" s="50" t="s">
        <v>14624</v>
      </c>
      <c r="H755" s="50" t="s">
        <v>6867</v>
      </c>
      <c r="I755" s="50" t="s">
        <v>14621</v>
      </c>
      <c r="J755" s="50" t="s">
        <v>14625</v>
      </c>
      <c r="K755" s="52" t="s">
        <v>23</v>
      </c>
      <c r="L755" s="52" t="s">
        <v>24</v>
      </c>
      <c r="M755" s="52" t="s">
        <v>11988</v>
      </c>
      <c r="N755" s="50"/>
    </row>
    <row r="756" spans="1:14" ht="35.25" customHeight="1" x14ac:dyDescent="0.25">
      <c r="A756" s="50">
        <v>755</v>
      </c>
      <c r="B756" s="57">
        <v>43808</v>
      </c>
      <c r="C756" s="55" t="s">
        <v>14626</v>
      </c>
      <c r="D756" s="56" t="s">
        <v>14627</v>
      </c>
      <c r="E756" s="56" t="s">
        <v>11979</v>
      </c>
      <c r="F756" s="57">
        <v>43809</v>
      </c>
      <c r="G756" s="50" t="s">
        <v>3062</v>
      </c>
      <c r="H756" s="50" t="s">
        <v>6541</v>
      </c>
      <c r="I756" s="50" t="s">
        <v>2746</v>
      </c>
      <c r="J756" s="50" t="s">
        <v>14628</v>
      </c>
      <c r="K756" s="52" t="s">
        <v>23</v>
      </c>
      <c r="L756" s="52" t="s">
        <v>24</v>
      </c>
      <c r="M756" s="52" t="s">
        <v>12010</v>
      </c>
      <c r="N756" s="50"/>
    </row>
    <row r="757" spans="1:14" ht="35.25" customHeight="1" x14ac:dyDescent="0.25">
      <c r="A757" s="50">
        <v>756</v>
      </c>
      <c r="B757" s="58" t="s">
        <v>20</v>
      </c>
      <c r="C757" s="55" t="s">
        <v>14629</v>
      </c>
      <c r="D757" s="56" t="s">
        <v>10518</v>
      </c>
      <c r="E757" s="56" t="s">
        <v>11979</v>
      </c>
      <c r="F757" s="57">
        <v>43809</v>
      </c>
      <c r="G757" s="50" t="s">
        <v>14630</v>
      </c>
      <c r="H757" s="50" t="s">
        <v>6867</v>
      </c>
      <c r="I757" s="50" t="s">
        <v>14621</v>
      </c>
      <c r="J757" s="50" t="s">
        <v>14631</v>
      </c>
      <c r="K757" s="52" t="s">
        <v>23</v>
      </c>
      <c r="L757" s="52" t="s">
        <v>24</v>
      </c>
      <c r="M757" s="52" t="s">
        <v>11988</v>
      </c>
      <c r="N757" s="50"/>
    </row>
    <row r="758" spans="1:14" ht="35.25" customHeight="1" x14ac:dyDescent="0.25">
      <c r="A758" s="50">
        <v>757</v>
      </c>
      <c r="B758" s="57">
        <v>43808</v>
      </c>
      <c r="C758" s="55" t="s">
        <v>14632</v>
      </c>
      <c r="D758" s="56" t="s">
        <v>14633</v>
      </c>
      <c r="E758" s="56" t="s">
        <v>11979</v>
      </c>
      <c r="F758" s="57">
        <v>43809</v>
      </c>
      <c r="G758" s="50" t="s">
        <v>3062</v>
      </c>
      <c r="H758" s="50" t="s">
        <v>6541</v>
      </c>
      <c r="I758" s="50" t="s">
        <v>2746</v>
      </c>
      <c r="J758" s="50" t="s">
        <v>14634</v>
      </c>
      <c r="K758" s="52" t="s">
        <v>23</v>
      </c>
      <c r="L758" s="52" t="s">
        <v>24</v>
      </c>
      <c r="M758" s="52" t="s">
        <v>12010</v>
      </c>
      <c r="N758" s="50"/>
    </row>
    <row r="759" spans="1:14" ht="35.25" customHeight="1" x14ac:dyDescent="0.25">
      <c r="A759" s="50">
        <v>758</v>
      </c>
      <c r="B759" s="58" t="s">
        <v>20</v>
      </c>
      <c r="C759" s="55" t="s">
        <v>14635</v>
      </c>
      <c r="D759" s="58" t="s">
        <v>20</v>
      </c>
      <c r="E759" s="56" t="s">
        <v>11979</v>
      </c>
      <c r="F759" s="57">
        <v>43810</v>
      </c>
      <c r="G759" s="51" t="s">
        <v>20</v>
      </c>
      <c r="H759" s="50" t="s">
        <v>179</v>
      </c>
      <c r="I759" s="50" t="s">
        <v>14636</v>
      </c>
      <c r="J759" s="50" t="s">
        <v>14637</v>
      </c>
      <c r="K759" s="52" t="s">
        <v>3698</v>
      </c>
      <c r="L759" s="52" t="s">
        <v>24</v>
      </c>
      <c r="M759" s="52" t="s">
        <v>11988</v>
      </c>
      <c r="N759" s="50"/>
    </row>
    <row r="760" spans="1:14" ht="35.25" customHeight="1" x14ac:dyDescent="0.25">
      <c r="A760" s="50">
        <v>759</v>
      </c>
      <c r="B760" s="58" t="s">
        <v>20</v>
      </c>
      <c r="C760" s="55" t="s">
        <v>14638</v>
      </c>
      <c r="D760" s="56" t="s">
        <v>14123</v>
      </c>
      <c r="E760" s="56" t="s">
        <v>11979</v>
      </c>
      <c r="F760" s="57">
        <v>43811</v>
      </c>
      <c r="G760" s="50" t="s">
        <v>14137</v>
      </c>
      <c r="H760" s="50" t="s">
        <v>6867</v>
      </c>
      <c r="I760" s="50" t="s">
        <v>14639</v>
      </c>
      <c r="J760" s="50" t="s">
        <v>14640</v>
      </c>
      <c r="K760" s="52" t="s">
        <v>23</v>
      </c>
      <c r="L760" s="52" t="s">
        <v>24</v>
      </c>
      <c r="M760" s="52" t="s">
        <v>11988</v>
      </c>
      <c r="N760" s="50"/>
    </row>
    <row r="761" spans="1:14" ht="35.25" customHeight="1" x14ac:dyDescent="0.25">
      <c r="A761" s="50">
        <v>760</v>
      </c>
      <c r="B761" s="58" t="s">
        <v>20</v>
      </c>
      <c r="C761" s="55" t="s">
        <v>14641</v>
      </c>
      <c r="D761" s="56" t="s">
        <v>14642</v>
      </c>
      <c r="E761" s="56" t="s">
        <v>11979</v>
      </c>
      <c r="F761" s="57">
        <v>43811</v>
      </c>
      <c r="G761" s="50" t="s">
        <v>9324</v>
      </c>
      <c r="H761" s="50" t="s">
        <v>6867</v>
      </c>
      <c r="I761" s="50" t="s">
        <v>14639</v>
      </c>
      <c r="J761" s="50" t="s">
        <v>14643</v>
      </c>
      <c r="K761" s="52" t="s">
        <v>23</v>
      </c>
      <c r="L761" s="52" t="s">
        <v>24</v>
      </c>
      <c r="M761" s="52" t="s">
        <v>11988</v>
      </c>
      <c r="N761" s="50"/>
    </row>
    <row r="762" spans="1:14" ht="35.25" customHeight="1" x14ac:dyDescent="0.25">
      <c r="A762" s="50">
        <v>761</v>
      </c>
      <c r="B762" s="57">
        <v>43810</v>
      </c>
      <c r="C762" s="55" t="s">
        <v>14644</v>
      </c>
      <c r="D762" s="56" t="s">
        <v>14645</v>
      </c>
      <c r="E762" s="56" t="s">
        <v>11979</v>
      </c>
      <c r="F762" s="57">
        <v>43811</v>
      </c>
      <c r="G762" s="50" t="s">
        <v>14646</v>
      </c>
      <c r="H762" s="50" t="s">
        <v>191</v>
      </c>
      <c r="I762" s="50" t="s">
        <v>14393</v>
      </c>
      <c r="J762" s="50" t="s">
        <v>14647</v>
      </c>
      <c r="K762" s="52" t="s">
        <v>23</v>
      </c>
      <c r="L762" s="52" t="s">
        <v>24</v>
      </c>
      <c r="M762" s="52" t="s">
        <v>12010</v>
      </c>
      <c r="N762" s="50"/>
    </row>
    <row r="763" spans="1:14" ht="35.25" customHeight="1" x14ac:dyDescent="0.25">
      <c r="A763" s="50">
        <v>762</v>
      </c>
      <c r="B763" s="57">
        <v>43882</v>
      </c>
      <c r="C763" s="55" t="s">
        <v>14648</v>
      </c>
      <c r="D763" s="56" t="s">
        <v>14649</v>
      </c>
      <c r="E763" s="56" t="s">
        <v>11979</v>
      </c>
      <c r="F763" s="57">
        <v>43811</v>
      </c>
      <c r="G763" s="50" t="s">
        <v>14650</v>
      </c>
      <c r="H763" s="50" t="s">
        <v>191</v>
      </c>
      <c r="I763" s="50" t="s">
        <v>5442</v>
      </c>
      <c r="J763" s="50" t="s">
        <v>14651</v>
      </c>
      <c r="K763" s="52" t="s">
        <v>23</v>
      </c>
      <c r="L763" s="52" t="s">
        <v>24</v>
      </c>
      <c r="M763" s="52" t="s">
        <v>12005</v>
      </c>
      <c r="N763" s="50"/>
    </row>
    <row r="764" spans="1:14" ht="35.25" customHeight="1" x14ac:dyDescent="0.25">
      <c r="A764" s="50">
        <v>763</v>
      </c>
      <c r="B764" s="57">
        <v>43815</v>
      </c>
      <c r="C764" s="55" t="s">
        <v>14652</v>
      </c>
      <c r="D764" s="56" t="s">
        <v>14653</v>
      </c>
      <c r="E764" s="56" t="s">
        <v>11979</v>
      </c>
      <c r="F764" s="57">
        <v>43811</v>
      </c>
      <c r="G764" s="50" t="s">
        <v>14654</v>
      </c>
      <c r="H764" s="50" t="s">
        <v>12173</v>
      </c>
      <c r="I764" s="50" t="s">
        <v>86</v>
      </c>
      <c r="J764" s="50" t="s">
        <v>14655</v>
      </c>
      <c r="K764" s="52" t="s">
        <v>36</v>
      </c>
      <c r="L764" s="52" t="s">
        <v>24</v>
      </c>
      <c r="M764" s="52" t="s">
        <v>12005</v>
      </c>
      <c r="N764" s="50"/>
    </row>
    <row r="765" spans="1:14" ht="35.25" customHeight="1" x14ac:dyDescent="0.25">
      <c r="A765" s="50">
        <v>764</v>
      </c>
      <c r="B765" s="58" t="s">
        <v>20</v>
      </c>
      <c r="C765" s="55" t="s">
        <v>14656</v>
      </c>
      <c r="D765" s="58" t="s">
        <v>20</v>
      </c>
      <c r="E765" s="58"/>
      <c r="F765" s="58" t="s">
        <v>20</v>
      </c>
      <c r="G765" s="51" t="s">
        <v>20</v>
      </c>
      <c r="H765" s="51" t="s">
        <v>20</v>
      </c>
      <c r="I765" s="51" t="s">
        <v>20</v>
      </c>
      <c r="J765" s="50" t="s">
        <v>14598</v>
      </c>
      <c r="K765" s="53" t="s">
        <v>20</v>
      </c>
      <c r="L765" s="53" t="s">
        <v>20</v>
      </c>
      <c r="M765" s="52" t="s">
        <v>11988</v>
      </c>
      <c r="N765" s="50"/>
    </row>
    <row r="766" spans="1:14" ht="35.25" customHeight="1" x14ac:dyDescent="0.25">
      <c r="A766" s="50">
        <v>765</v>
      </c>
      <c r="B766" s="58" t="s">
        <v>20</v>
      </c>
      <c r="C766" s="55" t="s">
        <v>14657</v>
      </c>
      <c r="D766" s="58" t="s">
        <v>20</v>
      </c>
      <c r="E766" s="58"/>
      <c r="F766" s="58" t="s">
        <v>20</v>
      </c>
      <c r="G766" s="51" t="s">
        <v>20</v>
      </c>
      <c r="H766" s="51" t="s">
        <v>20</v>
      </c>
      <c r="I766" s="51" t="s">
        <v>20</v>
      </c>
      <c r="J766" s="50" t="s">
        <v>14598</v>
      </c>
      <c r="K766" s="53" t="s">
        <v>20</v>
      </c>
      <c r="L766" s="53" t="s">
        <v>20</v>
      </c>
      <c r="M766" s="52" t="s">
        <v>11988</v>
      </c>
      <c r="N766" s="50"/>
    </row>
    <row r="767" spans="1:14" ht="35.25" customHeight="1" x14ac:dyDescent="0.25">
      <c r="A767" s="50">
        <v>766</v>
      </c>
      <c r="B767" s="57">
        <v>43812</v>
      </c>
      <c r="C767" s="55" t="s">
        <v>14658</v>
      </c>
      <c r="D767" s="56" t="s">
        <v>14659</v>
      </c>
      <c r="E767" s="56" t="s">
        <v>11979</v>
      </c>
      <c r="F767" s="57">
        <v>43812</v>
      </c>
      <c r="G767" s="50" t="s">
        <v>14660</v>
      </c>
      <c r="H767" s="50" t="s">
        <v>5227</v>
      </c>
      <c r="I767" s="50" t="s">
        <v>78</v>
      </c>
      <c r="J767" s="50" t="s">
        <v>14661</v>
      </c>
      <c r="K767" s="52" t="s">
        <v>36</v>
      </c>
      <c r="L767" s="52" t="s">
        <v>24</v>
      </c>
      <c r="M767" s="52" t="s">
        <v>12005</v>
      </c>
      <c r="N767" s="50"/>
    </row>
    <row r="768" spans="1:14" ht="35.25" customHeight="1" x14ac:dyDescent="0.25">
      <c r="A768" s="50">
        <v>767</v>
      </c>
      <c r="B768" s="57">
        <v>43802</v>
      </c>
      <c r="C768" s="55" t="s">
        <v>14662</v>
      </c>
      <c r="D768" s="56" t="s">
        <v>14663</v>
      </c>
      <c r="E768" s="56" t="s">
        <v>11979</v>
      </c>
      <c r="F768" s="57">
        <v>43815</v>
      </c>
      <c r="G768" s="50" t="s">
        <v>14664</v>
      </c>
      <c r="H768" s="50" t="s">
        <v>5227</v>
      </c>
      <c r="I768" s="50" t="s">
        <v>78</v>
      </c>
      <c r="J768" s="50" t="s">
        <v>14665</v>
      </c>
      <c r="K768" s="52" t="s">
        <v>36</v>
      </c>
      <c r="L768" s="52" t="s">
        <v>24</v>
      </c>
      <c r="M768" s="52" t="s">
        <v>12010</v>
      </c>
      <c r="N768" s="50"/>
    </row>
    <row r="769" spans="1:14" ht="35.25" customHeight="1" x14ac:dyDescent="0.25">
      <c r="A769" s="50">
        <v>768</v>
      </c>
      <c r="B769" s="57">
        <v>43787</v>
      </c>
      <c r="C769" s="55" t="s">
        <v>14666</v>
      </c>
      <c r="D769" s="56" t="s">
        <v>14667</v>
      </c>
      <c r="E769" s="56" t="s">
        <v>11979</v>
      </c>
      <c r="F769" s="57">
        <v>43815</v>
      </c>
      <c r="G769" s="50" t="s">
        <v>9433</v>
      </c>
      <c r="H769" s="50" t="s">
        <v>191</v>
      </c>
      <c r="I769" s="50" t="s">
        <v>5442</v>
      </c>
      <c r="J769" s="50" t="s">
        <v>14668</v>
      </c>
      <c r="K769" s="52" t="s">
        <v>23</v>
      </c>
      <c r="L769" s="52" t="s">
        <v>24</v>
      </c>
      <c r="M769" s="52" t="s">
        <v>12010</v>
      </c>
      <c r="N769" s="50"/>
    </row>
    <row r="770" spans="1:14" ht="35.25" customHeight="1" x14ac:dyDescent="0.25">
      <c r="A770" s="50">
        <v>769</v>
      </c>
      <c r="B770" s="57">
        <v>43802</v>
      </c>
      <c r="C770" s="55" t="s">
        <v>14669</v>
      </c>
      <c r="D770" s="56" t="s">
        <v>14670</v>
      </c>
      <c r="E770" s="56" t="s">
        <v>11979</v>
      </c>
      <c r="F770" s="57">
        <v>43815</v>
      </c>
      <c r="G770" s="50" t="s">
        <v>12008</v>
      </c>
      <c r="H770" s="50" t="s">
        <v>191</v>
      </c>
      <c r="I770" s="50" t="s">
        <v>5442</v>
      </c>
      <c r="J770" s="50" t="s">
        <v>14671</v>
      </c>
      <c r="K770" s="52" t="s">
        <v>23</v>
      </c>
      <c r="L770" s="52" t="s">
        <v>24</v>
      </c>
      <c r="M770" s="52" t="s">
        <v>12010</v>
      </c>
      <c r="N770" s="50"/>
    </row>
    <row r="771" spans="1:14" ht="35.25" customHeight="1" x14ac:dyDescent="0.25">
      <c r="A771" s="50">
        <v>770</v>
      </c>
      <c r="B771" s="57">
        <v>43774</v>
      </c>
      <c r="C771" s="55" t="s">
        <v>14672</v>
      </c>
      <c r="D771" s="56" t="s">
        <v>14673</v>
      </c>
      <c r="E771" s="56" t="s">
        <v>11979</v>
      </c>
      <c r="F771" s="57">
        <v>43815</v>
      </c>
      <c r="G771" s="50" t="s">
        <v>13711</v>
      </c>
      <c r="H771" s="50" t="s">
        <v>191</v>
      </c>
      <c r="I771" s="50" t="s">
        <v>5442</v>
      </c>
      <c r="J771" s="50" t="s">
        <v>14674</v>
      </c>
      <c r="K771" s="52" t="s">
        <v>23</v>
      </c>
      <c r="L771" s="52" t="s">
        <v>24</v>
      </c>
      <c r="M771" s="52" t="s">
        <v>12010</v>
      </c>
      <c r="N771" s="50"/>
    </row>
    <row r="772" spans="1:14" ht="35.25" customHeight="1" x14ac:dyDescent="0.25">
      <c r="A772" s="50">
        <v>771</v>
      </c>
      <c r="B772" s="57">
        <v>43587</v>
      </c>
      <c r="C772" s="55" t="s">
        <v>14675</v>
      </c>
      <c r="D772" s="56" t="s">
        <v>14219</v>
      </c>
      <c r="E772" s="56" t="s">
        <v>11979</v>
      </c>
      <c r="F772" s="57">
        <v>43815</v>
      </c>
      <c r="G772" s="50" t="s">
        <v>12535</v>
      </c>
      <c r="H772" s="50" t="s">
        <v>5227</v>
      </c>
      <c r="I772" s="50" t="s">
        <v>78</v>
      </c>
      <c r="J772" s="50" t="s">
        <v>14676</v>
      </c>
      <c r="K772" s="52" t="s">
        <v>23</v>
      </c>
      <c r="L772" s="52" t="s">
        <v>24</v>
      </c>
      <c r="M772" s="52" t="s">
        <v>12010</v>
      </c>
      <c r="N772" s="50"/>
    </row>
    <row r="773" spans="1:14" ht="35.25" customHeight="1" x14ac:dyDescent="0.25">
      <c r="A773" s="50">
        <v>772</v>
      </c>
      <c r="B773" s="58" t="s">
        <v>20</v>
      </c>
      <c r="C773" s="55" t="s">
        <v>14677</v>
      </c>
      <c r="D773" s="56" t="s">
        <v>13656</v>
      </c>
      <c r="E773" s="56" t="s">
        <v>11979</v>
      </c>
      <c r="F773" s="57">
        <v>43815</v>
      </c>
      <c r="G773" s="50" t="s">
        <v>13661</v>
      </c>
      <c r="H773" s="50" t="s">
        <v>6867</v>
      </c>
      <c r="I773" s="50" t="s">
        <v>13658</v>
      </c>
      <c r="J773" s="50" t="s">
        <v>14678</v>
      </c>
      <c r="K773" s="52" t="s">
        <v>23</v>
      </c>
      <c r="L773" s="52" t="s">
        <v>24</v>
      </c>
      <c r="M773" s="52" t="s">
        <v>11988</v>
      </c>
      <c r="N773" s="50"/>
    </row>
    <row r="774" spans="1:14" ht="35.25" customHeight="1" x14ac:dyDescent="0.25">
      <c r="A774" s="50">
        <v>773</v>
      </c>
      <c r="B774" s="57">
        <v>43815</v>
      </c>
      <c r="C774" s="55" t="s">
        <v>14679</v>
      </c>
      <c r="D774" s="56" t="s">
        <v>14680</v>
      </c>
      <c r="E774" s="56" t="s">
        <v>11979</v>
      </c>
      <c r="F774" s="57">
        <v>43815</v>
      </c>
      <c r="G774" s="50" t="s">
        <v>14681</v>
      </c>
      <c r="H774" s="50" t="s">
        <v>191</v>
      </c>
      <c r="I774" s="50" t="s">
        <v>5442</v>
      </c>
      <c r="J774" s="50" t="s">
        <v>14682</v>
      </c>
      <c r="K774" s="52" t="s">
        <v>23</v>
      </c>
      <c r="L774" s="52" t="s">
        <v>24</v>
      </c>
      <c r="M774" s="52" t="s">
        <v>12005</v>
      </c>
      <c r="N774" s="50"/>
    </row>
    <row r="775" spans="1:14" ht="35.25" customHeight="1" x14ac:dyDescent="0.25">
      <c r="A775" s="50">
        <v>774</v>
      </c>
      <c r="B775" s="57">
        <v>43899</v>
      </c>
      <c r="C775" s="55" t="s">
        <v>14683</v>
      </c>
      <c r="D775" s="56" t="s">
        <v>14684</v>
      </c>
      <c r="E775" s="56" t="s">
        <v>11979</v>
      </c>
      <c r="F775" s="57">
        <v>43815</v>
      </c>
      <c r="G775" s="50" t="s">
        <v>14685</v>
      </c>
      <c r="H775" s="50" t="s">
        <v>191</v>
      </c>
      <c r="I775" s="50" t="s">
        <v>5442</v>
      </c>
      <c r="J775" s="50" t="s">
        <v>14686</v>
      </c>
      <c r="K775" s="52" t="s">
        <v>23</v>
      </c>
      <c r="L775" s="52" t="s">
        <v>24</v>
      </c>
      <c r="M775" s="52" t="s">
        <v>12005</v>
      </c>
      <c r="N775" s="50"/>
    </row>
    <row r="776" spans="1:14" ht="35.25" customHeight="1" x14ac:dyDescent="0.25">
      <c r="A776" s="50">
        <v>775</v>
      </c>
      <c r="B776" s="58" t="s">
        <v>20</v>
      </c>
      <c r="C776" s="55" t="s">
        <v>14687</v>
      </c>
      <c r="D776" s="56" t="s">
        <v>14688</v>
      </c>
      <c r="E776" s="56" t="s">
        <v>11979</v>
      </c>
      <c r="F776" s="57">
        <v>43816</v>
      </c>
      <c r="G776" s="50" t="s">
        <v>3062</v>
      </c>
      <c r="H776" s="50" t="s">
        <v>6541</v>
      </c>
      <c r="I776" s="50" t="s">
        <v>14689</v>
      </c>
      <c r="J776" s="50" t="s">
        <v>14690</v>
      </c>
      <c r="K776" s="52" t="s">
        <v>23</v>
      </c>
      <c r="L776" s="52" t="s">
        <v>24</v>
      </c>
      <c r="M776" s="52" t="s">
        <v>11988</v>
      </c>
      <c r="N776" s="50"/>
    </row>
    <row r="777" spans="1:14" ht="35.25" customHeight="1" x14ac:dyDescent="0.25">
      <c r="A777" s="50">
        <v>776</v>
      </c>
      <c r="B777" s="57">
        <v>43766</v>
      </c>
      <c r="C777" s="55" t="s">
        <v>14691</v>
      </c>
      <c r="D777" s="56" t="s">
        <v>14692</v>
      </c>
      <c r="E777" s="56" t="s">
        <v>11979</v>
      </c>
      <c r="F777" s="57">
        <v>43816</v>
      </c>
      <c r="G777" s="50" t="s">
        <v>60</v>
      </c>
      <c r="H777" s="50" t="s">
        <v>5546</v>
      </c>
      <c r="I777" s="50" t="s">
        <v>12775</v>
      </c>
      <c r="J777" s="50" t="s">
        <v>14693</v>
      </c>
      <c r="K777" s="52" t="s">
        <v>36</v>
      </c>
      <c r="L777" s="52" t="s">
        <v>52</v>
      </c>
      <c r="M777" s="52" t="s">
        <v>12010</v>
      </c>
      <c r="N777" s="50"/>
    </row>
    <row r="778" spans="1:14" ht="35.25" customHeight="1" x14ac:dyDescent="0.25">
      <c r="A778" s="50">
        <v>777</v>
      </c>
      <c r="B778" s="58" t="s">
        <v>20</v>
      </c>
      <c r="C778" s="55" t="s">
        <v>14694</v>
      </c>
      <c r="D778" s="56" t="s">
        <v>14695</v>
      </c>
      <c r="E778" s="56" t="s">
        <v>11979</v>
      </c>
      <c r="F778" s="57">
        <v>43816</v>
      </c>
      <c r="G778" s="50" t="s">
        <v>14696</v>
      </c>
      <c r="H778" s="50" t="s">
        <v>179</v>
      </c>
      <c r="I778" s="50" t="s">
        <v>12573</v>
      </c>
      <c r="J778" s="50" t="s">
        <v>14697</v>
      </c>
      <c r="K778" s="52" t="s">
        <v>36</v>
      </c>
      <c r="L778" s="52" t="s">
        <v>24</v>
      </c>
      <c r="M778" s="52" t="s">
        <v>11988</v>
      </c>
      <c r="N778" s="50"/>
    </row>
    <row r="779" spans="1:14" ht="35.25" customHeight="1" x14ac:dyDescent="0.25">
      <c r="A779" s="50">
        <v>778</v>
      </c>
      <c r="B779" s="57">
        <v>43833</v>
      </c>
      <c r="C779" s="55" t="s">
        <v>14698</v>
      </c>
      <c r="D779" s="56" t="s">
        <v>14699</v>
      </c>
      <c r="E779" s="56" t="s">
        <v>11979</v>
      </c>
      <c r="F779" s="57">
        <v>43818</v>
      </c>
      <c r="G779" s="50" t="s">
        <v>3062</v>
      </c>
      <c r="H779" s="50" t="s">
        <v>6541</v>
      </c>
      <c r="I779" s="50" t="s">
        <v>2746</v>
      </c>
      <c r="J779" s="50" t="s">
        <v>14700</v>
      </c>
      <c r="K779" s="52" t="s">
        <v>23</v>
      </c>
      <c r="L779" s="52" t="s">
        <v>24</v>
      </c>
      <c r="M779" s="52" t="s">
        <v>12005</v>
      </c>
      <c r="N779" s="50"/>
    </row>
    <row r="780" spans="1:14" ht="35.25" customHeight="1" x14ac:dyDescent="0.25">
      <c r="A780" s="50">
        <v>779</v>
      </c>
      <c r="B780" s="58" t="s">
        <v>20</v>
      </c>
      <c r="C780" s="55" t="s">
        <v>14701</v>
      </c>
      <c r="D780" s="56" t="s">
        <v>14702</v>
      </c>
      <c r="E780" s="56" t="s">
        <v>11979</v>
      </c>
      <c r="F780" s="57">
        <v>43818</v>
      </c>
      <c r="G780" s="50" t="s">
        <v>809</v>
      </c>
      <c r="H780" s="50" t="s">
        <v>179</v>
      </c>
      <c r="I780" s="50" t="s">
        <v>14703</v>
      </c>
      <c r="J780" s="50" t="s">
        <v>14704</v>
      </c>
      <c r="K780" s="52" t="s">
        <v>3698</v>
      </c>
      <c r="L780" s="52" t="s">
        <v>52</v>
      </c>
      <c r="M780" s="52" t="s">
        <v>11988</v>
      </c>
      <c r="N780" s="50"/>
    </row>
    <row r="781" spans="1:14" ht="35.25" customHeight="1" x14ac:dyDescent="0.25">
      <c r="A781" s="50">
        <v>780</v>
      </c>
      <c r="B781" s="57">
        <v>43826</v>
      </c>
      <c r="C781" s="55" t="s">
        <v>14705</v>
      </c>
      <c r="D781" s="56" t="s">
        <v>14706</v>
      </c>
      <c r="E781" s="56" t="s">
        <v>11979</v>
      </c>
      <c r="F781" s="57">
        <v>43818</v>
      </c>
      <c r="G781" s="50" t="s">
        <v>14707</v>
      </c>
      <c r="H781" s="50" t="s">
        <v>6541</v>
      </c>
      <c r="I781" s="50" t="s">
        <v>2746</v>
      </c>
      <c r="J781" s="50" t="s">
        <v>14708</v>
      </c>
      <c r="K781" s="52" t="s">
        <v>23</v>
      </c>
      <c r="L781" s="52" t="s">
        <v>24</v>
      </c>
      <c r="M781" s="52" t="s">
        <v>12005</v>
      </c>
      <c r="N781" s="50"/>
    </row>
    <row r="782" spans="1:14" ht="35.25" customHeight="1" x14ac:dyDescent="0.25">
      <c r="A782" s="50">
        <v>781</v>
      </c>
      <c r="B782" s="57">
        <v>43818</v>
      </c>
      <c r="C782" s="55" t="s">
        <v>14709</v>
      </c>
      <c r="D782" s="56" t="s">
        <v>14710</v>
      </c>
      <c r="E782" s="56" t="s">
        <v>11979</v>
      </c>
      <c r="F782" s="57">
        <v>43818</v>
      </c>
      <c r="G782" s="50" t="s">
        <v>14711</v>
      </c>
      <c r="H782" s="50" t="s">
        <v>5536</v>
      </c>
      <c r="I782" s="50" t="s">
        <v>4237</v>
      </c>
      <c r="J782" s="50" t="s">
        <v>14712</v>
      </c>
      <c r="K782" s="52" t="s">
        <v>36</v>
      </c>
      <c r="L782" s="52" t="s">
        <v>24</v>
      </c>
      <c r="M782" s="52" t="s">
        <v>12005</v>
      </c>
      <c r="N782" s="50"/>
    </row>
    <row r="783" spans="1:14" ht="35.25" customHeight="1" x14ac:dyDescent="0.25">
      <c r="A783" s="50">
        <v>782</v>
      </c>
      <c r="B783" s="57">
        <v>43818</v>
      </c>
      <c r="C783" s="55" t="s">
        <v>14713</v>
      </c>
      <c r="D783" s="56" t="s">
        <v>14714</v>
      </c>
      <c r="E783" s="56" t="s">
        <v>11979</v>
      </c>
      <c r="F783" s="57">
        <v>43818</v>
      </c>
      <c r="G783" s="50" t="s">
        <v>4069</v>
      </c>
      <c r="H783" s="50" t="s">
        <v>191</v>
      </c>
      <c r="I783" s="50" t="s">
        <v>5442</v>
      </c>
      <c r="J783" s="50" t="s">
        <v>14715</v>
      </c>
      <c r="K783" s="52" t="s">
        <v>23</v>
      </c>
      <c r="L783" s="52" t="s">
        <v>24</v>
      </c>
      <c r="M783" s="52" t="s">
        <v>12005</v>
      </c>
      <c r="N783" s="50"/>
    </row>
    <row r="784" spans="1:14" ht="35.25" customHeight="1" x14ac:dyDescent="0.25">
      <c r="A784" s="50">
        <v>783</v>
      </c>
      <c r="B784" s="57">
        <v>43808</v>
      </c>
      <c r="C784" s="55" t="s">
        <v>14716</v>
      </c>
      <c r="D784" s="56" t="s">
        <v>14717</v>
      </c>
      <c r="E784" s="56" t="s">
        <v>11979</v>
      </c>
      <c r="F784" s="57">
        <v>43819</v>
      </c>
      <c r="G784" s="50" t="s">
        <v>3062</v>
      </c>
      <c r="H784" s="50" t="s">
        <v>6541</v>
      </c>
      <c r="I784" s="50" t="s">
        <v>2746</v>
      </c>
      <c r="J784" s="50" t="s">
        <v>14718</v>
      </c>
      <c r="K784" s="52" t="s">
        <v>23</v>
      </c>
      <c r="L784" s="52" t="s">
        <v>24</v>
      </c>
      <c r="M784" s="52" t="s">
        <v>12010</v>
      </c>
      <c r="N784" s="50"/>
    </row>
    <row r="785" spans="1:14" ht="35.25" customHeight="1" x14ac:dyDescent="0.25">
      <c r="A785" s="50">
        <v>784</v>
      </c>
      <c r="B785" s="57">
        <v>43840</v>
      </c>
      <c r="C785" s="55" t="s">
        <v>14719</v>
      </c>
      <c r="D785" s="56" t="s">
        <v>14720</v>
      </c>
      <c r="E785" s="56" t="s">
        <v>11979</v>
      </c>
      <c r="F785" s="57">
        <v>43819</v>
      </c>
      <c r="G785" s="50" t="s">
        <v>14721</v>
      </c>
      <c r="H785" s="50" t="s">
        <v>191</v>
      </c>
      <c r="I785" s="50" t="s">
        <v>5442</v>
      </c>
      <c r="J785" s="50" t="s">
        <v>14722</v>
      </c>
      <c r="K785" s="52" t="s">
        <v>23</v>
      </c>
      <c r="L785" s="52" t="s">
        <v>24</v>
      </c>
      <c r="M785" s="52" t="s">
        <v>12005</v>
      </c>
      <c r="N785" s="50"/>
    </row>
    <row r="786" spans="1:14" ht="35.25" customHeight="1" x14ac:dyDescent="0.25">
      <c r="A786" s="50">
        <v>785</v>
      </c>
      <c r="B786" s="57">
        <v>43803</v>
      </c>
      <c r="C786" s="55" t="s">
        <v>14723</v>
      </c>
      <c r="D786" s="56" t="s">
        <v>14724</v>
      </c>
      <c r="E786" s="56" t="s">
        <v>11979</v>
      </c>
      <c r="F786" s="57">
        <v>43819</v>
      </c>
      <c r="G786" s="50" t="s">
        <v>12096</v>
      </c>
      <c r="H786" s="50" t="s">
        <v>6541</v>
      </c>
      <c r="I786" s="50" t="s">
        <v>14725</v>
      </c>
      <c r="J786" s="50" t="s">
        <v>14726</v>
      </c>
      <c r="K786" s="52" t="s">
        <v>23</v>
      </c>
      <c r="L786" s="52" t="s">
        <v>24</v>
      </c>
      <c r="M786" s="52" t="s">
        <v>12010</v>
      </c>
      <c r="N786" s="50"/>
    </row>
    <row r="787" spans="1:14" ht="35.25" customHeight="1" x14ac:dyDescent="0.25">
      <c r="A787" s="50">
        <v>786</v>
      </c>
      <c r="B787" s="57">
        <v>43832</v>
      </c>
      <c r="C787" s="55" t="s">
        <v>14727</v>
      </c>
      <c r="D787" s="56" t="s">
        <v>14728</v>
      </c>
      <c r="E787" s="56" t="s">
        <v>11979</v>
      </c>
      <c r="F787" s="57">
        <v>43819</v>
      </c>
      <c r="G787" s="50" t="s">
        <v>3062</v>
      </c>
      <c r="H787" s="50" t="s">
        <v>6541</v>
      </c>
      <c r="I787" s="50" t="s">
        <v>2746</v>
      </c>
      <c r="J787" s="50" t="s">
        <v>14729</v>
      </c>
      <c r="K787" s="52" t="s">
        <v>23</v>
      </c>
      <c r="L787" s="52" t="s">
        <v>24</v>
      </c>
      <c r="M787" s="52" t="s">
        <v>12005</v>
      </c>
      <c r="N787" s="50"/>
    </row>
    <row r="788" spans="1:14" ht="35.25" customHeight="1" x14ac:dyDescent="0.25">
      <c r="A788" s="50">
        <v>787</v>
      </c>
      <c r="B788" s="57">
        <v>44169</v>
      </c>
      <c r="C788" s="55" t="s">
        <v>14730</v>
      </c>
      <c r="D788" s="56" t="s">
        <v>14731</v>
      </c>
      <c r="E788" s="56" t="s">
        <v>11979</v>
      </c>
      <c r="F788" s="57">
        <v>43823</v>
      </c>
      <c r="G788" s="50" t="s">
        <v>3591</v>
      </c>
      <c r="H788" s="50" t="s">
        <v>6541</v>
      </c>
      <c r="I788" s="50" t="s">
        <v>2746</v>
      </c>
      <c r="J788" s="50" t="s">
        <v>14732</v>
      </c>
      <c r="K788" s="52" t="s">
        <v>23</v>
      </c>
      <c r="L788" s="52" t="s">
        <v>24</v>
      </c>
      <c r="M788" s="52" t="s">
        <v>12005</v>
      </c>
      <c r="N788" s="50"/>
    </row>
    <row r="789" spans="1:14" ht="35.25" customHeight="1" x14ac:dyDescent="0.25">
      <c r="A789" s="50">
        <v>788</v>
      </c>
      <c r="B789" s="58" t="s">
        <v>20</v>
      </c>
      <c r="C789" s="55" t="s">
        <v>14733</v>
      </c>
      <c r="D789" s="56" t="s">
        <v>13656</v>
      </c>
      <c r="E789" s="56" t="s">
        <v>11979</v>
      </c>
      <c r="F789" s="57">
        <v>43823</v>
      </c>
      <c r="G789" s="50" t="s">
        <v>14734</v>
      </c>
      <c r="H789" s="50" t="s">
        <v>6867</v>
      </c>
      <c r="I789" s="50" t="s">
        <v>14735</v>
      </c>
      <c r="J789" s="50" t="s">
        <v>14736</v>
      </c>
      <c r="K789" s="52" t="s">
        <v>23</v>
      </c>
      <c r="L789" s="52" t="s">
        <v>24</v>
      </c>
      <c r="M789" s="52" t="s">
        <v>11988</v>
      </c>
      <c r="N789" s="50"/>
    </row>
    <row r="790" spans="1:14" ht="35.25" customHeight="1" x14ac:dyDescent="0.25">
      <c r="A790" s="50">
        <v>789</v>
      </c>
      <c r="B790" s="57">
        <v>43803</v>
      </c>
      <c r="C790" s="55" t="s">
        <v>14737</v>
      </c>
      <c r="D790" s="56" t="s">
        <v>14738</v>
      </c>
      <c r="E790" s="56" t="s">
        <v>11979</v>
      </c>
      <c r="F790" s="57">
        <v>43823</v>
      </c>
      <c r="G790" s="50" t="s">
        <v>3479</v>
      </c>
      <c r="H790" s="50" t="s">
        <v>6541</v>
      </c>
      <c r="I790" s="50" t="s">
        <v>2746</v>
      </c>
      <c r="J790" s="50" t="s">
        <v>14739</v>
      </c>
      <c r="K790" s="52" t="s">
        <v>23</v>
      </c>
      <c r="L790" s="52" t="s">
        <v>24</v>
      </c>
      <c r="M790" s="52" t="s">
        <v>12010</v>
      </c>
      <c r="N790" s="50"/>
    </row>
    <row r="791" spans="1:14" ht="35.25" customHeight="1" x14ac:dyDescent="0.25">
      <c r="A791" s="50">
        <v>790</v>
      </c>
      <c r="B791" s="57">
        <v>43838</v>
      </c>
      <c r="C791" s="55" t="s">
        <v>14740</v>
      </c>
      <c r="D791" s="56" t="s">
        <v>14741</v>
      </c>
      <c r="E791" s="56" t="s">
        <v>11979</v>
      </c>
      <c r="F791" s="57">
        <v>43823</v>
      </c>
      <c r="G791" s="50" t="s">
        <v>3062</v>
      </c>
      <c r="H791" s="50" t="s">
        <v>6541</v>
      </c>
      <c r="I791" s="50" t="s">
        <v>2746</v>
      </c>
      <c r="J791" s="50" t="s">
        <v>14742</v>
      </c>
      <c r="K791" s="52" t="s">
        <v>23</v>
      </c>
      <c r="L791" s="52" t="s">
        <v>24</v>
      </c>
      <c r="M791" s="52" t="s">
        <v>12005</v>
      </c>
      <c r="N791" s="50"/>
    </row>
    <row r="792" spans="1:14" ht="35.25" customHeight="1" x14ac:dyDescent="0.25">
      <c r="A792" s="50">
        <v>791</v>
      </c>
      <c r="B792" s="58" t="s">
        <v>20</v>
      </c>
      <c r="C792" s="55" t="s">
        <v>14743</v>
      </c>
      <c r="D792" s="56" t="s">
        <v>14744</v>
      </c>
      <c r="E792" s="56" t="s">
        <v>11979</v>
      </c>
      <c r="F792" s="57">
        <v>43825</v>
      </c>
      <c r="G792" s="50" t="s">
        <v>8380</v>
      </c>
      <c r="H792" s="50" t="s">
        <v>6867</v>
      </c>
      <c r="I792" s="50" t="s">
        <v>14745</v>
      </c>
      <c r="J792" s="50" t="s">
        <v>14746</v>
      </c>
      <c r="K792" s="52" t="s">
        <v>23</v>
      </c>
      <c r="L792" s="52" t="s">
        <v>24</v>
      </c>
      <c r="M792" s="52" t="s">
        <v>11988</v>
      </c>
      <c r="N792" s="50"/>
    </row>
    <row r="793" spans="1:14" ht="35.25" customHeight="1" x14ac:dyDescent="0.25">
      <c r="A793" s="50">
        <v>792</v>
      </c>
      <c r="B793" s="58" t="s">
        <v>20</v>
      </c>
      <c r="C793" s="55" t="s">
        <v>14747</v>
      </c>
      <c r="D793" s="56" t="s">
        <v>14748</v>
      </c>
      <c r="E793" s="56" t="s">
        <v>11979</v>
      </c>
      <c r="F793" s="57">
        <v>43825</v>
      </c>
      <c r="G793" s="50" t="s">
        <v>14749</v>
      </c>
      <c r="H793" s="50" t="s">
        <v>6867</v>
      </c>
      <c r="I793" s="50" t="s">
        <v>14745</v>
      </c>
      <c r="J793" s="50" t="s">
        <v>14750</v>
      </c>
      <c r="K793" s="52" t="s">
        <v>23</v>
      </c>
      <c r="L793" s="52" t="s">
        <v>24</v>
      </c>
      <c r="M793" s="52" t="s">
        <v>11988</v>
      </c>
      <c r="N793" s="50"/>
    </row>
    <row r="794" spans="1:14" ht="35.25" customHeight="1" x14ac:dyDescent="0.25">
      <c r="A794" s="50">
        <v>793</v>
      </c>
      <c r="B794" s="58" t="s">
        <v>20</v>
      </c>
      <c r="C794" s="55" t="s">
        <v>14751</v>
      </c>
      <c r="D794" s="56" t="s">
        <v>14752</v>
      </c>
      <c r="E794" s="56" t="s">
        <v>11979</v>
      </c>
      <c r="F794" s="57">
        <v>43825</v>
      </c>
      <c r="G794" s="50" t="s">
        <v>14753</v>
      </c>
      <c r="H794" s="50" t="s">
        <v>6867</v>
      </c>
      <c r="I794" s="50" t="s">
        <v>14745</v>
      </c>
      <c r="J794" s="50" t="s">
        <v>14754</v>
      </c>
      <c r="K794" s="52" t="s">
        <v>23</v>
      </c>
      <c r="L794" s="52" t="s">
        <v>24</v>
      </c>
      <c r="M794" s="52" t="s">
        <v>11988</v>
      </c>
      <c r="N794" s="50"/>
    </row>
    <row r="795" spans="1:14" ht="35.25" customHeight="1" x14ac:dyDescent="0.25">
      <c r="A795" s="50">
        <v>794</v>
      </c>
      <c r="B795" s="58" t="s">
        <v>20</v>
      </c>
      <c r="C795" s="55" t="s">
        <v>14755</v>
      </c>
      <c r="D795" s="56" t="s">
        <v>14756</v>
      </c>
      <c r="E795" s="56" t="s">
        <v>11979</v>
      </c>
      <c r="F795" s="57">
        <v>43825</v>
      </c>
      <c r="G795" s="50" t="s">
        <v>14757</v>
      </c>
      <c r="H795" s="50" t="s">
        <v>6867</v>
      </c>
      <c r="I795" s="50" t="s">
        <v>14758</v>
      </c>
      <c r="J795" s="50" t="s">
        <v>14759</v>
      </c>
      <c r="K795" s="52" t="s">
        <v>23</v>
      </c>
      <c r="L795" s="52" t="s">
        <v>24</v>
      </c>
      <c r="M795" s="52" t="s">
        <v>11988</v>
      </c>
      <c r="N795" s="50"/>
    </row>
    <row r="796" spans="1:14" ht="35.25" customHeight="1" x14ac:dyDescent="0.25">
      <c r="A796" s="50">
        <v>795</v>
      </c>
      <c r="B796" s="58" t="s">
        <v>20</v>
      </c>
      <c r="C796" s="55" t="s">
        <v>14760</v>
      </c>
      <c r="D796" s="56" t="s">
        <v>13656</v>
      </c>
      <c r="E796" s="56" t="s">
        <v>11979</v>
      </c>
      <c r="F796" s="57">
        <v>43825</v>
      </c>
      <c r="G796" s="50" t="s">
        <v>14761</v>
      </c>
      <c r="H796" s="50" t="s">
        <v>6867</v>
      </c>
      <c r="I796" s="50" t="s">
        <v>14735</v>
      </c>
      <c r="J796" s="50" t="s">
        <v>14762</v>
      </c>
      <c r="K796" s="52" t="s">
        <v>23</v>
      </c>
      <c r="L796" s="52" t="s">
        <v>24</v>
      </c>
      <c r="M796" s="52" t="s">
        <v>11988</v>
      </c>
      <c r="N796" s="50"/>
    </row>
    <row r="797" spans="1:14" ht="35.25" customHeight="1" x14ac:dyDescent="0.25">
      <c r="A797" s="50">
        <v>796</v>
      </c>
      <c r="B797" s="58" t="s">
        <v>20</v>
      </c>
      <c r="C797" s="55" t="s">
        <v>14763</v>
      </c>
      <c r="D797" s="56" t="s">
        <v>10518</v>
      </c>
      <c r="E797" s="56" t="s">
        <v>11979</v>
      </c>
      <c r="F797" s="57">
        <v>43825</v>
      </c>
      <c r="G797" s="50" t="s">
        <v>14764</v>
      </c>
      <c r="H797" s="50" t="s">
        <v>6867</v>
      </c>
      <c r="I797" s="50" t="s">
        <v>14621</v>
      </c>
      <c r="J797" s="50" t="s">
        <v>14765</v>
      </c>
      <c r="K797" s="52" t="s">
        <v>23</v>
      </c>
      <c r="L797" s="52" t="s">
        <v>24</v>
      </c>
      <c r="M797" s="52" t="s">
        <v>11988</v>
      </c>
      <c r="N797" s="50"/>
    </row>
    <row r="798" spans="1:14" ht="35.25" customHeight="1" x14ac:dyDescent="0.25">
      <c r="A798" s="50">
        <v>797</v>
      </c>
      <c r="B798" s="58" t="s">
        <v>20</v>
      </c>
      <c r="C798" s="55" t="s">
        <v>14766</v>
      </c>
      <c r="D798" s="56" t="s">
        <v>10518</v>
      </c>
      <c r="E798" s="56" t="s">
        <v>11979</v>
      </c>
      <c r="F798" s="57">
        <v>43825</v>
      </c>
      <c r="G798" s="50" t="s">
        <v>14767</v>
      </c>
      <c r="H798" s="50" t="s">
        <v>6867</v>
      </c>
      <c r="I798" s="50" t="s">
        <v>14621</v>
      </c>
      <c r="J798" s="50" t="s">
        <v>14768</v>
      </c>
      <c r="K798" s="52" t="s">
        <v>23</v>
      </c>
      <c r="L798" s="52" t="s">
        <v>24</v>
      </c>
      <c r="M798" s="52" t="s">
        <v>11988</v>
      </c>
      <c r="N798" s="50"/>
    </row>
    <row r="799" spans="1:14" ht="35.25" customHeight="1" x14ac:dyDescent="0.25">
      <c r="A799" s="50">
        <v>798</v>
      </c>
      <c r="B799" s="58" t="s">
        <v>20</v>
      </c>
      <c r="C799" s="55" t="s">
        <v>14769</v>
      </c>
      <c r="D799" s="56" t="s">
        <v>10518</v>
      </c>
      <c r="E799" s="56" t="s">
        <v>11979</v>
      </c>
      <c r="F799" s="57">
        <v>43825</v>
      </c>
      <c r="G799" s="50" t="s">
        <v>14770</v>
      </c>
      <c r="H799" s="50" t="s">
        <v>6867</v>
      </c>
      <c r="I799" s="50" t="s">
        <v>14621</v>
      </c>
      <c r="J799" s="50" t="s">
        <v>14771</v>
      </c>
      <c r="K799" s="52" t="s">
        <v>23</v>
      </c>
      <c r="L799" s="52" t="s">
        <v>24</v>
      </c>
      <c r="M799" s="52" t="s">
        <v>11988</v>
      </c>
      <c r="N799" s="50"/>
    </row>
    <row r="800" spans="1:14" ht="35.25" customHeight="1" x14ac:dyDescent="0.25">
      <c r="A800" s="50">
        <v>799</v>
      </c>
      <c r="B800" s="58" t="s">
        <v>20</v>
      </c>
      <c r="C800" s="55" t="s">
        <v>14772</v>
      </c>
      <c r="D800" s="56" t="s">
        <v>10518</v>
      </c>
      <c r="E800" s="56" t="s">
        <v>11979</v>
      </c>
      <c r="F800" s="57">
        <v>43825</v>
      </c>
      <c r="G800" s="50" t="s">
        <v>14773</v>
      </c>
      <c r="H800" s="50" t="s">
        <v>6867</v>
      </c>
      <c r="I800" s="50" t="s">
        <v>14621</v>
      </c>
      <c r="J800" s="50" t="s">
        <v>14771</v>
      </c>
      <c r="K800" s="52" t="s">
        <v>23</v>
      </c>
      <c r="L800" s="52" t="s">
        <v>24</v>
      </c>
      <c r="M800" s="52" t="s">
        <v>11988</v>
      </c>
      <c r="N800" s="50"/>
    </row>
    <row r="801" spans="1:14" ht="35.25" customHeight="1" x14ac:dyDescent="0.25">
      <c r="A801" s="50">
        <v>800</v>
      </c>
      <c r="B801" s="57">
        <v>43825</v>
      </c>
      <c r="C801" s="55" t="s">
        <v>14774</v>
      </c>
      <c r="D801" s="56" t="s">
        <v>14775</v>
      </c>
      <c r="E801" s="56" t="s">
        <v>11979</v>
      </c>
      <c r="F801" s="57">
        <v>43825</v>
      </c>
      <c r="G801" s="50" t="s">
        <v>14776</v>
      </c>
      <c r="H801" s="50" t="s">
        <v>191</v>
      </c>
      <c r="I801" s="50" t="s">
        <v>11666</v>
      </c>
      <c r="J801" s="50" t="s">
        <v>14777</v>
      </c>
      <c r="K801" s="52" t="s">
        <v>23</v>
      </c>
      <c r="L801" s="52" t="s">
        <v>24</v>
      </c>
      <c r="M801" s="52" t="s">
        <v>12005</v>
      </c>
      <c r="N801" s="50"/>
    </row>
    <row r="802" spans="1:14" ht="35.25" customHeight="1" x14ac:dyDescent="0.25">
      <c r="A802" s="50">
        <v>801</v>
      </c>
      <c r="B802" s="58" t="s">
        <v>20</v>
      </c>
      <c r="C802" s="55" t="s">
        <v>14778</v>
      </c>
      <c r="D802" s="56" t="s">
        <v>13691</v>
      </c>
      <c r="E802" s="56" t="s">
        <v>11979</v>
      </c>
      <c r="F802" s="57">
        <v>43825</v>
      </c>
      <c r="G802" s="50" t="s">
        <v>14779</v>
      </c>
      <c r="H802" s="50" t="s">
        <v>6867</v>
      </c>
      <c r="I802" s="50" t="s">
        <v>14735</v>
      </c>
      <c r="J802" s="50" t="s">
        <v>14780</v>
      </c>
      <c r="K802" s="52" t="s">
        <v>23</v>
      </c>
      <c r="L802" s="52" t="s">
        <v>24</v>
      </c>
      <c r="M802" s="52" t="s">
        <v>11988</v>
      </c>
      <c r="N802" s="50"/>
    </row>
    <row r="803" spans="1:14" ht="35.25" customHeight="1" x14ac:dyDescent="0.25">
      <c r="A803" s="50">
        <v>802</v>
      </c>
      <c r="B803" s="57">
        <v>43840</v>
      </c>
      <c r="C803" s="55" t="s">
        <v>14781</v>
      </c>
      <c r="D803" s="56" t="s">
        <v>14782</v>
      </c>
      <c r="E803" s="56" t="s">
        <v>11979</v>
      </c>
      <c r="F803" s="57">
        <v>43825</v>
      </c>
      <c r="G803" s="50" t="s">
        <v>14783</v>
      </c>
      <c r="H803" s="50" t="s">
        <v>6541</v>
      </c>
      <c r="I803" s="50" t="s">
        <v>2746</v>
      </c>
      <c r="J803" s="50" t="s">
        <v>14784</v>
      </c>
      <c r="K803" s="52" t="s">
        <v>23</v>
      </c>
      <c r="L803" s="52" t="s">
        <v>24</v>
      </c>
      <c r="M803" s="52" t="s">
        <v>12005</v>
      </c>
      <c r="N803" s="50"/>
    </row>
    <row r="804" spans="1:14" ht="35.25" customHeight="1" x14ac:dyDescent="0.25">
      <c r="A804" s="50">
        <v>803</v>
      </c>
      <c r="B804" s="58" t="s">
        <v>20</v>
      </c>
      <c r="C804" s="55" t="s">
        <v>14785</v>
      </c>
      <c r="D804" s="56" t="s">
        <v>10518</v>
      </c>
      <c r="E804" s="56" t="s">
        <v>11979</v>
      </c>
      <c r="F804" s="57">
        <v>43825</v>
      </c>
      <c r="G804" s="50" t="s">
        <v>14786</v>
      </c>
      <c r="H804" s="50" t="s">
        <v>6867</v>
      </c>
      <c r="I804" s="50" t="s">
        <v>14621</v>
      </c>
      <c r="J804" s="50" t="s">
        <v>14787</v>
      </c>
      <c r="K804" s="52" t="s">
        <v>23</v>
      </c>
      <c r="L804" s="52" t="s">
        <v>24</v>
      </c>
      <c r="M804" s="52" t="s">
        <v>11988</v>
      </c>
      <c r="N804" s="50"/>
    </row>
    <row r="805" spans="1:14" ht="35.25" customHeight="1" x14ac:dyDescent="0.25">
      <c r="A805" s="50">
        <v>804</v>
      </c>
      <c r="B805" s="58" t="s">
        <v>20</v>
      </c>
      <c r="C805" s="55" t="s">
        <v>14788</v>
      </c>
      <c r="D805" s="56" t="s">
        <v>10518</v>
      </c>
      <c r="E805" s="56" t="s">
        <v>11979</v>
      </c>
      <c r="F805" s="57">
        <v>43825</v>
      </c>
      <c r="G805" s="50" t="s">
        <v>14789</v>
      </c>
      <c r="H805" s="50" t="s">
        <v>6867</v>
      </c>
      <c r="I805" s="50" t="s">
        <v>14621</v>
      </c>
      <c r="J805" s="50" t="s">
        <v>14787</v>
      </c>
      <c r="K805" s="52" t="s">
        <v>23</v>
      </c>
      <c r="L805" s="52" t="s">
        <v>24</v>
      </c>
      <c r="M805" s="52" t="s">
        <v>11988</v>
      </c>
      <c r="N805" s="50"/>
    </row>
    <row r="806" spans="1:14" ht="35.25" customHeight="1" x14ac:dyDescent="0.25">
      <c r="A806" s="50">
        <v>805</v>
      </c>
      <c r="B806" s="57">
        <v>43843</v>
      </c>
      <c r="C806" s="55" t="s">
        <v>14790</v>
      </c>
      <c r="D806" s="56" t="s">
        <v>14791</v>
      </c>
      <c r="E806" s="56" t="s">
        <v>11979</v>
      </c>
      <c r="F806" s="57">
        <v>43826</v>
      </c>
      <c r="G806" s="50" t="s">
        <v>3762</v>
      </c>
      <c r="H806" s="50" t="s">
        <v>6541</v>
      </c>
      <c r="I806" s="50" t="s">
        <v>2746</v>
      </c>
      <c r="J806" s="50" t="s">
        <v>14792</v>
      </c>
      <c r="K806" s="52" t="s">
        <v>23</v>
      </c>
      <c r="L806" s="52" t="s">
        <v>24</v>
      </c>
      <c r="M806" s="52" t="s">
        <v>12005</v>
      </c>
      <c r="N806" s="50"/>
    </row>
    <row r="807" spans="1:14" ht="35.25" customHeight="1" x14ac:dyDescent="0.25">
      <c r="A807" s="50">
        <v>806</v>
      </c>
      <c r="B807" s="57">
        <v>43845</v>
      </c>
      <c r="C807" s="55" t="s">
        <v>14793</v>
      </c>
      <c r="D807" s="56" t="s">
        <v>14794</v>
      </c>
      <c r="E807" s="56" t="s">
        <v>11979</v>
      </c>
      <c r="F807" s="57">
        <v>43826</v>
      </c>
      <c r="G807" s="50" t="s">
        <v>4275</v>
      </c>
      <c r="H807" s="50" t="s">
        <v>6541</v>
      </c>
      <c r="I807" s="50" t="s">
        <v>2746</v>
      </c>
      <c r="J807" s="50" t="s">
        <v>14795</v>
      </c>
      <c r="K807" s="52" t="s">
        <v>23</v>
      </c>
      <c r="L807" s="52" t="s">
        <v>24</v>
      </c>
      <c r="M807" s="52" t="s">
        <v>12005</v>
      </c>
      <c r="N807" s="50"/>
    </row>
    <row r="808" spans="1:14" ht="35.25" customHeight="1" x14ac:dyDescent="0.25">
      <c r="A808" s="50">
        <v>807</v>
      </c>
      <c r="B808" s="57">
        <v>43847</v>
      </c>
      <c r="C808" s="55" t="s">
        <v>14796</v>
      </c>
      <c r="D808" s="56" t="s">
        <v>14797</v>
      </c>
      <c r="E808" s="56" t="s">
        <v>11979</v>
      </c>
      <c r="F808" s="57">
        <v>43826</v>
      </c>
      <c r="G808" s="50" t="s">
        <v>14798</v>
      </c>
      <c r="H808" s="50" t="s">
        <v>6541</v>
      </c>
      <c r="I808" s="50" t="s">
        <v>2746</v>
      </c>
      <c r="J808" s="50" t="s">
        <v>14799</v>
      </c>
      <c r="K808" s="52" t="s">
        <v>23</v>
      </c>
      <c r="L808" s="52" t="s">
        <v>24</v>
      </c>
      <c r="M808" s="52" t="s">
        <v>12005</v>
      </c>
      <c r="N808" s="50"/>
    </row>
    <row r="809" spans="1:14" ht="35.25" customHeight="1" x14ac:dyDescent="0.25">
      <c r="A809" s="50">
        <v>808</v>
      </c>
      <c r="B809" s="57">
        <v>43847</v>
      </c>
      <c r="C809" s="55" t="s">
        <v>14800</v>
      </c>
      <c r="D809" s="56" t="s">
        <v>14801</v>
      </c>
      <c r="E809" s="56" t="s">
        <v>11979</v>
      </c>
      <c r="F809" s="57">
        <v>43826</v>
      </c>
      <c r="G809" s="50" t="s">
        <v>3062</v>
      </c>
      <c r="H809" s="50" t="s">
        <v>6541</v>
      </c>
      <c r="I809" s="50" t="s">
        <v>2746</v>
      </c>
      <c r="J809" s="50" t="s">
        <v>14802</v>
      </c>
      <c r="K809" s="52" t="s">
        <v>23</v>
      </c>
      <c r="L809" s="52" t="s">
        <v>24</v>
      </c>
      <c r="M809" s="52" t="s">
        <v>12005</v>
      </c>
      <c r="N809" s="50"/>
    </row>
    <row r="810" spans="1:14" ht="35.25" customHeight="1" x14ac:dyDescent="0.25">
      <c r="A810" s="50">
        <v>809</v>
      </c>
      <c r="B810" s="58" t="s">
        <v>20</v>
      </c>
      <c r="C810" s="55" t="s">
        <v>14803</v>
      </c>
      <c r="D810" s="56" t="s">
        <v>14752</v>
      </c>
      <c r="E810" s="56" t="s">
        <v>11979</v>
      </c>
      <c r="F810" s="57">
        <v>43826</v>
      </c>
      <c r="G810" s="50" t="s">
        <v>14804</v>
      </c>
      <c r="H810" s="50" t="s">
        <v>6867</v>
      </c>
      <c r="I810" s="50" t="s">
        <v>14745</v>
      </c>
      <c r="J810" s="50" t="s">
        <v>14805</v>
      </c>
      <c r="K810" s="52" t="s">
        <v>23</v>
      </c>
      <c r="L810" s="52" t="s">
        <v>24</v>
      </c>
      <c r="M810" s="52" t="s">
        <v>11988</v>
      </c>
      <c r="N810" s="50"/>
    </row>
    <row r="811" spans="1:14" ht="35.25" customHeight="1" x14ac:dyDescent="0.25">
      <c r="A811" s="50">
        <v>810</v>
      </c>
      <c r="B811" s="57">
        <v>43801</v>
      </c>
      <c r="C811" s="55" t="s">
        <v>14806</v>
      </c>
      <c r="D811" s="56" t="s">
        <v>14807</v>
      </c>
      <c r="E811" s="56" t="s">
        <v>11979</v>
      </c>
      <c r="F811" s="57">
        <v>43829</v>
      </c>
      <c r="G811" s="50" t="s">
        <v>6112</v>
      </c>
      <c r="H811" s="50" t="s">
        <v>191</v>
      </c>
      <c r="I811" s="50" t="s">
        <v>5442</v>
      </c>
      <c r="J811" s="50" t="s">
        <v>14808</v>
      </c>
      <c r="K811" s="52" t="s">
        <v>23</v>
      </c>
      <c r="L811" s="52" t="s">
        <v>24</v>
      </c>
      <c r="M811" s="52" t="s">
        <v>12010</v>
      </c>
      <c r="N811" s="50"/>
    </row>
    <row r="812" spans="1:14" ht="35.25" customHeight="1" x14ac:dyDescent="0.25">
      <c r="A812" s="50">
        <v>811</v>
      </c>
      <c r="B812" s="57">
        <v>43805</v>
      </c>
      <c r="C812" s="55" t="s">
        <v>14809</v>
      </c>
      <c r="D812" s="56" t="s">
        <v>14810</v>
      </c>
      <c r="E812" s="56" t="s">
        <v>11979</v>
      </c>
      <c r="F812" s="57">
        <v>43829</v>
      </c>
      <c r="G812" s="50" t="s">
        <v>809</v>
      </c>
      <c r="H812" s="50" t="s">
        <v>5227</v>
      </c>
      <c r="I812" s="50" t="s">
        <v>78</v>
      </c>
      <c r="J812" s="50" t="s">
        <v>14811</v>
      </c>
      <c r="K812" s="52" t="s">
        <v>23</v>
      </c>
      <c r="L812" s="52" t="s">
        <v>24</v>
      </c>
      <c r="M812" s="52" t="s">
        <v>12010</v>
      </c>
      <c r="N812" s="50"/>
    </row>
    <row r="813" spans="1:14" ht="35.25" customHeight="1" x14ac:dyDescent="0.25">
      <c r="A813" s="50">
        <v>812</v>
      </c>
      <c r="B813" s="57">
        <v>43805</v>
      </c>
      <c r="C813" s="55" t="s">
        <v>14812</v>
      </c>
      <c r="D813" s="56" t="s">
        <v>14813</v>
      </c>
      <c r="E813" s="56" t="s">
        <v>11979</v>
      </c>
      <c r="F813" s="57">
        <v>43829</v>
      </c>
      <c r="G813" s="50" t="s">
        <v>809</v>
      </c>
      <c r="H813" s="50" t="s">
        <v>5227</v>
      </c>
      <c r="I813" s="50" t="s">
        <v>78</v>
      </c>
      <c r="J813" s="50" t="s">
        <v>14814</v>
      </c>
      <c r="K813" s="52" t="s">
        <v>23</v>
      </c>
      <c r="L813" s="52" t="s">
        <v>24</v>
      </c>
      <c r="M813" s="52" t="s">
        <v>12010</v>
      </c>
      <c r="N813" s="50"/>
    </row>
    <row r="814" spans="1:14" ht="35.25" customHeight="1" x14ac:dyDescent="0.25">
      <c r="A814" s="50">
        <v>813</v>
      </c>
      <c r="B814" s="57">
        <v>43838</v>
      </c>
      <c r="C814" s="55" t="s">
        <v>14815</v>
      </c>
      <c r="D814" s="56" t="s">
        <v>14816</v>
      </c>
      <c r="E814" s="56" t="s">
        <v>11979</v>
      </c>
      <c r="F814" s="57">
        <v>43829</v>
      </c>
      <c r="G814" s="50" t="s">
        <v>14817</v>
      </c>
      <c r="H814" s="50" t="s">
        <v>191</v>
      </c>
      <c r="I814" s="50" t="s">
        <v>5442</v>
      </c>
      <c r="J814" s="50" t="s">
        <v>14818</v>
      </c>
      <c r="K814" s="52" t="s">
        <v>23</v>
      </c>
      <c r="L814" s="52" t="s">
        <v>24</v>
      </c>
      <c r="M814" s="52" t="s">
        <v>12005</v>
      </c>
      <c r="N814" s="50"/>
    </row>
    <row r="815" spans="1:14" ht="35.25" customHeight="1" x14ac:dyDescent="0.25">
      <c r="A815" s="50">
        <v>814</v>
      </c>
      <c r="B815" s="57">
        <v>43830</v>
      </c>
      <c r="C815" s="55" t="s">
        <v>14819</v>
      </c>
      <c r="D815" s="56" t="s">
        <v>14820</v>
      </c>
      <c r="E815" s="56" t="s">
        <v>11979</v>
      </c>
      <c r="F815" s="57">
        <v>43829</v>
      </c>
      <c r="G815" s="50" t="s">
        <v>8931</v>
      </c>
      <c r="H815" s="50" t="s">
        <v>191</v>
      </c>
      <c r="I815" s="50" t="s">
        <v>5442</v>
      </c>
      <c r="J815" s="50" t="s">
        <v>9864</v>
      </c>
      <c r="K815" s="52" t="s">
        <v>23</v>
      </c>
      <c r="L815" s="52" t="s">
        <v>24</v>
      </c>
      <c r="M815" s="52" t="s">
        <v>12005</v>
      </c>
      <c r="N815" s="50"/>
    </row>
    <row r="816" spans="1:14" ht="35.25" customHeight="1" x14ac:dyDescent="0.25">
      <c r="A816" s="50">
        <v>815</v>
      </c>
      <c r="B816" s="58" t="s">
        <v>20</v>
      </c>
      <c r="C816" s="55" t="s">
        <v>14821</v>
      </c>
      <c r="D816" s="56" t="s">
        <v>14822</v>
      </c>
      <c r="E816" s="56" t="s">
        <v>11979</v>
      </c>
      <c r="F816" s="57">
        <v>43829</v>
      </c>
      <c r="G816" s="50" t="s">
        <v>3251</v>
      </c>
      <c r="H816" s="50" t="s">
        <v>179</v>
      </c>
      <c r="I816" s="50" t="s">
        <v>14823</v>
      </c>
      <c r="J816" s="50" t="s">
        <v>14824</v>
      </c>
      <c r="K816" s="52" t="s">
        <v>23</v>
      </c>
      <c r="L816" s="52" t="s">
        <v>24</v>
      </c>
      <c r="M816" s="52" t="s">
        <v>11988</v>
      </c>
      <c r="N816" s="50"/>
    </row>
    <row r="817" spans="1:14" ht="35.25" customHeight="1" x14ac:dyDescent="0.25">
      <c r="A817" s="50">
        <v>816</v>
      </c>
      <c r="B817" s="58" t="s">
        <v>20</v>
      </c>
      <c r="C817" s="55" t="s">
        <v>14825</v>
      </c>
      <c r="D817" s="56" t="s">
        <v>14826</v>
      </c>
      <c r="E817" s="56" t="s">
        <v>11979</v>
      </c>
      <c r="F817" s="57">
        <v>43829</v>
      </c>
      <c r="G817" s="50" t="s">
        <v>3251</v>
      </c>
      <c r="H817" s="50" t="s">
        <v>179</v>
      </c>
      <c r="I817" s="50" t="s">
        <v>14823</v>
      </c>
      <c r="J817" s="50" t="s">
        <v>14824</v>
      </c>
      <c r="K817" s="52" t="s">
        <v>23</v>
      </c>
      <c r="L817" s="52" t="s">
        <v>24</v>
      </c>
      <c r="M817" s="52" t="s">
        <v>11988</v>
      </c>
      <c r="N817" s="50"/>
    </row>
    <row r="818" spans="1:14" ht="35.25" customHeight="1" x14ac:dyDescent="0.25">
      <c r="A818" s="50">
        <v>817</v>
      </c>
      <c r="B818" s="58" t="s">
        <v>20</v>
      </c>
      <c r="C818" s="55" t="s">
        <v>14827</v>
      </c>
      <c r="D818" s="56" t="s">
        <v>6863</v>
      </c>
      <c r="E818" s="56" t="s">
        <v>11979</v>
      </c>
      <c r="F818" s="57">
        <v>43829</v>
      </c>
      <c r="G818" s="50" t="s">
        <v>7398</v>
      </c>
      <c r="H818" s="50" t="s">
        <v>6867</v>
      </c>
      <c r="I818" s="50" t="s">
        <v>14828</v>
      </c>
      <c r="J818" s="50" t="s">
        <v>14829</v>
      </c>
      <c r="K818" s="52" t="s">
        <v>23</v>
      </c>
      <c r="L818" s="52" t="s">
        <v>24</v>
      </c>
      <c r="M818" s="52" t="s">
        <v>11988</v>
      </c>
      <c r="N818" s="50"/>
    </row>
    <row r="819" spans="1:14" ht="35.25" customHeight="1" x14ac:dyDescent="0.25">
      <c r="A819" s="50">
        <v>818</v>
      </c>
      <c r="B819" s="58" t="s">
        <v>20</v>
      </c>
      <c r="C819" s="55" t="s">
        <v>14830</v>
      </c>
      <c r="D819" s="56" t="s">
        <v>10615</v>
      </c>
      <c r="E819" s="56" t="s">
        <v>11979</v>
      </c>
      <c r="F819" s="57">
        <v>43829</v>
      </c>
      <c r="G819" s="50" t="s">
        <v>14831</v>
      </c>
      <c r="H819" s="50" t="s">
        <v>6867</v>
      </c>
      <c r="I819" s="50" t="s">
        <v>14832</v>
      </c>
      <c r="J819" s="50" t="s">
        <v>14833</v>
      </c>
      <c r="K819" s="52" t="s">
        <v>23</v>
      </c>
      <c r="L819" s="52" t="s">
        <v>24</v>
      </c>
      <c r="M819" s="52" t="s">
        <v>11988</v>
      </c>
      <c r="N819" s="50"/>
    </row>
    <row r="820" spans="1:14" ht="35.25" customHeight="1" x14ac:dyDescent="0.25">
      <c r="A820" s="50">
        <v>819</v>
      </c>
      <c r="B820" s="57">
        <v>43795</v>
      </c>
      <c r="C820" s="55" t="s">
        <v>14834</v>
      </c>
      <c r="D820" s="56" t="s">
        <v>14835</v>
      </c>
      <c r="E820" s="56" t="s">
        <v>11979</v>
      </c>
      <c r="F820" s="57">
        <v>43829</v>
      </c>
      <c r="G820" s="50" t="s">
        <v>14836</v>
      </c>
      <c r="H820" s="50" t="s">
        <v>191</v>
      </c>
      <c r="I820" s="50" t="s">
        <v>5442</v>
      </c>
      <c r="J820" s="50" t="s">
        <v>14837</v>
      </c>
      <c r="K820" s="52" t="s">
        <v>23</v>
      </c>
      <c r="L820" s="52" t="s">
        <v>24</v>
      </c>
      <c r="M820" s="52" t="s">
        <v>12010</v>
      </c>
      <c r="N820" s="50"/>
    </row>
    <row r="821" spans="1:14" ht="35.25" customHeight="1" x14ac:dyDescent="0.25">
      <c r="A821" s="50">
        <v>820</v>
      </c>
      <c r="B821" s="58" t="s">
        <v>20</v>
      </c>
      <c r="C821" s="55" t="s">
        <v>14838</v>
      </c>
      <c r="D821" s="56" t="s">
        <v>14839</v>
      </c>
      <c r="E821" s="56" t="s">
        <v>11979</v>
      </c>
      <c r="F821" s="57">
        <v>43829</v>
      </c>
      <c r="G821" s="50" t="s">
        <v>14836</v>
      </c>
      <c r="H821" s="50" t="s">
        <v>191</v>
      </c>
      <c r="I821" s="50" t="s">
        <v>5442</v>
      </c>
      <c r="J821" s="50" t="s">
        <v>14837</v>
      </c>
      <c r="K821" s="52" t="s">
        <v>23</v>
      </c>
      <c r="L821" s="52" t="s">
        <v>24</v>
      </c>
      <c r="M821" s="52" t="s">
        <v>11988</v>
      </c>
      <c r="N821" s="50"/>
    </row>
    <row r="822" spans="1:14" ht="35.25" customHeight="1" x14ac:dyDescent="0.25">
      <c r="A822" s="50">
        <v>821</v>
      </c>
      <c r="B822" s="58" t="s">
        <v>20</v>
      </c>
      <c r="C822" s="55" t="s">
        <v>14840</v>
      </c>
      <c r="D822" s="56" t="s">
        <v>14841</v>
      </c>
      <c r="E822" s="56" t="s">
        <v>11979</v>
      </c>
      <c r="F822" s="57">
        <v>43829</v>
      </c>
      <c r="G822" s="50" t="s">
        <v>14842</v>
      </c>
      <c r="H822" s="50" t="s">
        <v>6867</v>
      </c>
      <c r="I822" s="50" t="s">
        <v>14745</v>
      </c>
      <c r="J822" s="50" t="s">
        <v>14843</v>
      </c>
      <c r="K822" s="52" t="s">
        <v>23</v>
      </c>
      <c r="L822" s="52" t="s">
        <v>24</v>
      </c>
      <c r="M822" s="52" t="s">
        <v>11988</v>
      </c>
      <c r="N822" s="50"/>
    </row>
    <row r="823" spans="1:14" ht="35.25" customHeight="1" x14ac:dyDescent="0.25">
      <c r="A823" s="50">
        <v>822</v>
      </c>
      <c r="B823" s="58" t="s">
        <v>20</v>
      </c>
      <c r="C823" s="55" t="s">
        <v>14844</v>
      </c>
      <c r="D823" s="56" t="s">
        <v>10518</v>
      </c>
      <c r="E823" s="56" t="s">
        <v>11979</v>
      </c>
      <c r="F823" s="57">
        <v>43829</v>
      </c>
      <c r="G823" s="50" t="s">
        <v>14845</v>
      </c>
      <c r="H823" s="50" t="s">
        <v>6867</v>
      </c>
      <c r="I823" s="50" t="s">
        <v>14758</v>
      </c>
      <c r="J823" s="50" t="s">
        <v>14846</v>
      </c>
      <c r="K823" s="52" t="s">
        <v>23</v>
      </c>
      <c r="L823" s="52" t="s">
        <v>24</v>
      </c>
      <c r="M823" s="52" t="s">
        <v>11988</v>
      </c>
      <c r="N823" s="50"/>
    </row>
    <row r="824" spans="1:14" ht="35.25" customHeight="1" x14ac:dyDescent="0.25">
      <c r="A824" s="50">
        <v>823</v>
      </c>
      <c r="B824" s="58" t="s">
        <v>20</v>
      </c>
      <c r="C824" s="55" t="s">
        <v>14847</v>
      </c>
      <c r="D824" s="56" t="s">
        <v>10615</v>
      </c>
      <c r="E824" s="56" t="s">
        <v>11979</v>
      </c>
      <c r="F824" s="57">
        <v>43829</v>
      </c>
      <c r="G824" s="50" t="s">
        <v>7791</v>
      </c>
      <c r="H824" s="50" t="s">
        <v>6867</v>
      </c>
      <c r="I824" s="50" t="s">
        <v>14848</v>
      </c>
      <c r="J824" s="50" t="s">
        <v>14849</v>
      </c>
      <c r="K824" s="52" t="s">
        <v>23</v>
      </c>
      <c r="L824" s="52" t="s">
        <v>24</v>
      </c>
      <c r="M824" s="52" t="s">
        <v>11988</v>
      </c>
      <c r="N824" s="50"/>
    </row>
    <row r="825" spans="1:14" ht="35.25" customHeight="1" x14ac:dyDescent="0.25">
      <c r="A825" s="50">
        <v>824</v>
      </c>
      <c r="B825" s="58" t="s">
        <v>20</v>
      </c>
      <c r="C825" s="55" t="s">
        <v>14850</v>
      </c>
      <c r="D825" s="56" t="s">
        <v>14851</v>
      </c>
      <c r="E825" s="56" t="s">
        <v>11979</v>
      </c>
      <c r="F825" s="57">
        <v>43829</v>
      </c>
      <c r="G825" s="50" t="s">
        <v>14852</v>
      </c>
      <c r="H825" s="50" t="s">
        <v>6867</v>
      </c>
      <c r="I825" s="50" t="s">
        <v>14853</v>
      </c>
      <c r="J825" s="50" t="s">
        <v>14854</v>
      </c>
      <c r="K825" s="52" t="s">
        <v>23</v>
      </c>
      <c r="L825" s="52" t="s">
        <v>24</v>
      </c>
      <c r="M825" s="52" t="s">
        <v>11988</v>
      </c>
      <c r="N825" s="50"/>
    </row>
    <row r="826" spans="1:14" ht="35.25" customHeight="1" x14ac:dyDescent="0.25">
      <c r="A826" s="50">
        <v>825</v>
      </c>
      <c r="B826" s="58" t="s">
        <v>20</v>
      </c>
      <c r="C826" s="55" t="s">
        <v>14855</v>
      </c>
      <c r="D826" s="56" t="s">
        <v>14856</v>
      </c>
      <c r="E826" s="56" t="s">
        <v>11979</v>
      </c>
      <c r="F826" s="57">
        <v>43829</v>
      </c>
      <c r="G826" s="50" t="s">
        <v>14857</v>
      </c>
      <c r="H826" s="50" t="s">
        <v>6867</v>
      </c>
      <c r="I826" s="50" t="s">
        <v>14853</v>
      </c>
      <c r="J826" s="50" t="s">
        <v>14858</v>
      </c>
      <c r="K826" s="52" t="s">
        <v>23</v>
      </c>
      <c r="L826" s="52" t="s">
        <v>24</v>
      </c>
      <c r="M826" s="52" t="s">
        <v>11988</v>
      </c>
      <c r="N826" s="50"/>
    </row>
    <row r="827" spans="1:14" ht="35.25" customHeight="1" x14ac:dyDescent="0.25">
      <c r="A827" s="50">
        <v>826</v>
      </c>
      <c r="B827" s="58" t="s">
        <v>20</v>
      </c>
      <c r="C827" s="55" t="s">
        <v>14859</v>
      </c>
      <c r="D827" s="56" t="s">
        <v>14860</v>
      </c>
      <c r="E827" s="56" t="s">
        <v>11979</v>
      </c>
      <c r="F827" s="57">
        <v>43829</v>
      </c>
      <c r="G827" s="50" t="s">
        <v>14861</v>
      </c>
      <c r="H827" s="50" t="s">
        <v>6867</v>
      </c>
      <c r="I827" s="50" t="s">
        <v>14735</v>
      </c>
      <c r="J827" s="50" t="s">
        <v>14862</v>
      </c>
      <c r="K827" s="52" t="s">
        <v>23</v>
      </c>
      <c r="L827" s="52" t="s">
        <v>24</v>
      </c>
      <c r="M827" s="52" t="s">
        <v>11988</v>
      </c>
      <c r="N827" s="50"/>
    </row>
    <row r="828" spans="1:14" ht="35.25" customHeight="1" x14ac:dyDescent="0.25">
      <c r="A828" s="50">
        <v>827</v>
      </c>
      <c r="B828" s="58" t="s">
        <v>20</v>
      </c>
      <c r="C828" s="55" t="s">
        <v>14863</v>
      </c>
      <c r="D828" s="56" t="s">
        <v>10518</v>
      </c>
      <c r="E828" s="56" t="s">
        <v>11979</v>
      </c>
      <c r="F828" s="57">
        <v>43829</v>
      </c>
      <c r="G828" s="50" t="s">
        <v>14864</v>
      </c>
      <c r="H828" s="50" t="s">
        <v>6867</v>
      </c>
      <c r="I828" s="50" t="s">
        <v>14621</v>
      </c>
      <c r="J828" s="50" t="s">
        <v>14865</v>
      </c>
      <c r="K828" s="52" t="s">
        <v>23</v>
      </c>
      <c r="L828" s="52" t="s">
        <v>24</v>
      </c>
      <c r="M828" s="52" t="s">
        <v>11988</v>
      </c>
      <c r="N828" s="50"/>
    </row>
    <row r="829" spans="1:14" ht="35.25" customHeight="1" x14ac:dyDescent="0.25">
      <c r="A829" s="50">
        <v>828</v>
      </c>
      <c r="B829" s="57">
        <v>43851</v>
      </c>
      <c r="C829" s="55" t="s">
        <v>14866</v>
      </c>
      <c r="D829" s="56" t="s">
        <v>14867</v>
      </c>
      <c r="E829" s="56" t="s">
        <v>11979</v>
      </c>
      <c r="F829" s="57">
        <v>43829</v>
      </c>
      <c r="G829" s="50" t="s">
        <v>3545</v>
      </c>
      <c r="H829" s="50" t="s">
        <v>6541</v>
      </c>
      <c r="I829" s="50" t="s">
        <v>2746</v>
      </c>
      <c r="J829" s="50" t="s">
        <v>14868</v>
      </c>
      <c r="K829" s="52" t="s">
        <v>23</v>
      </c>
      <c r="L829" s="52" t="s">
        <v>24</v>
      </c>
      <c r="M829" s="52" t="s">
        <v>12005</v>
      </c>
      <c r="N829" s="50"/>
    </row>
    <row r="830" spans="1:14" ht="35.25" customHeight="1" x14ac:dyDescent="0.25">
      <c r="A830" s="50">
        <v>829</v>
      </c>
      <c r="B830" s="57">
        <v>43622</v>
      </c>
      <c r="C830" s="55" t="s">
        <v>14869</v>
      </c>
      <c r="D830" s="56" t="s">
        <v>14870</v>
      </c>
      <c r="E830" s="56" t="s">
        <v>11979</v>
      </c>
      <c r="F830" s="57">
        <v>43829</v>
      </c>
      <c r="G830" s="50" t="s">
        <v>1154</v>
      </c>
      <c r="H830" s="50" t="s">
        <v>12076</v>
      </c>
      <c r="I830" s="50" t="s">
        <v>12753</v>
      </c>
      <c r="J830" s="50" t="s">
        <v>14871</v>
      </c>
      <c r="K830" s="52" t="s">
        <v>36</v>
      </c>
      <c r="L830" s="52" t="s">
        <v>24</v>
      </c>
      <c r="M830" s="52" t="s">
        <v>12010</v>
      </c>
      <c r="N830" s="50"/>
    </row>
    <row r="831" spans="1:14" ht="35.25" customHeight="1" x14ac:dyDescent="0.25">
      <c r="A831" s="50">
        <v>830</v>
      </c>
      <c r="B831" s="57">
        <v>43714</v>
      </c>
      <c r="C831" s="55" t="s">
        <v>14872</v>
      </c>
      <c r="D831" s="56" t="s">
        <v>14873</v>
      </c>
      <c r="E831" s="56" t="s">
        <v>11979</v>
      </c>
      <c r="F831" s="57">
        <v>43829</v>
      </c>
      <c r="G831" s="50" t="s">
        <v>837</v>
      </c>
      <c r="H831" s="50" t="s">
        <v>5536</v>
      </c>
      <c r="I831" s="50" t="s">
        <v>4237</v>
      </c>
      <c r="J831" s="50" t="s">
        <v>14874</v>
      </c>
      <c r="K831" s="52" t="s">
        <v>36</v>
      </c>
      <c r="L831" s="52" t="s">
        <v>24</v>
      </c>
      <c r="M831" s="52" t="s">
        <v>12010</v>
      </c>
      <c r="N831" s="50"/>
    </row>
  </sheetData>
  <sheetProtection sheet="1" objects="1" scenarios="1"/>
  <hyperlinks>
    <hyperlink ref="C2" r:id="rId1" xr:uid="{FB1CF806-F617-4E4E-BC30-6F3E056D80BA}"/>
    <hyperlink ref="C3" r:id="rId2" xr:uid="{139A1882-1115-4ABF-9BF8-E0BD0A742955}"/>
    <hyperlink ref="C4" r:id="rId3" xr:uid="{5585CB4D-8FAC-4818-AA29-04BC82BE9CB9}"/>
    <hyperlink ref="C5" r:id="rId4" xr:uid="{4E05BD6A-87DB-4E2F-B215-85E0B6F93390}"/>
    <hyperlink ref="C6" r:id="rId5" xr:uid="{4017A5FF-EDE7-488F-8C3E-C8D7904468A2}"/>
    <hyperlink ref="C7" r:id="rId6" xr:uid="{D325BBC0-ADCA-4AD3-837A-724B59661AEA}"/>
    <hyperlink ref="C8" r:id="rId7" xr:uid="{0363B892-50DF-41AA-B2F2-8D8314A5CC70}"/>
    <hyperlink ref="C9" r:id="rId8" xr:uid="{E77E5687-C104-48DB-BF93-F950A99E7880}"/>
    <hyperlink ref="C10" r:id="rId9" xr:uid="{3443FE1F-5270-4F9E-BD9B-97DB303BF509}"/>
    <hyperlink ref="C11" r:id="rId10" xr:uid="{AC5EA77D-56B3-4542-B629-52309F7084EF}"/>
    <hyperlink ref="C12" r:id="rId11" xr:uid="{3EC4CB17-3B4A-49E2-B89F-85AE09D7592A}"/>
    <hyperlink ref="C13" r:id="rId12" xr:uid="{B705D534-D1DC-41A1-B040-96DEC0AE5195}"/>
    <hyperlink ref="C14" r:id="rId13" xr:uid="{5D8428F3-2495-4951-9649-65396BAD00D9}"/>
    <hyperlink ref="C15" r:id="rId14" xr:uid="{828FC5ED-4312-490B-85F9-D277AB46164D}"/>
    <hyperlink ref="C16" r:id="rId15" xr:uid="{85D4F36C-B775-449C-9FF9-5E227590441F}"/>
    <hyperlink ref="C17" r:id="rId16" xr:uid="{F0759F9D-7718-4DED-90FB-AAE1930A23B9}"/>
    <hyperlink ref="C18" r:id="rId17" xr:uid="{5A10C961-2175-42A9-9E93-A5CDF53688B2}"/>
    <hyperlink ref="C19" r:id="rId18" xr:uid="{1C89BAE6-4830-4170-A5DB-D951EDD542F0}"/>
    <hyperlink ref="C20" r:id="rId19" xr:uid="{C0E77BDF-F3A3-4EA6-A2A5-61E1894C5367}"/>
    <hyperlink ref="C21" r:id="rId20" xr:uid="{D888DE0F-078C-4A8A-B303-AAB74E00EDCB}"/>
    <hyperlink ref="C22" r:id="rId21" xr:uid="{DA8627F7-53E5-461B-B28D-65D855D5C832}"/>
    <hyperlink ref="C23" r:id="rId22" xr:uid="{03A77980-838B-43D5-BE02-B746E103F6B7}"/>
    <hyperlink ref="C24" r:id="rId23" xr:uid="{76203962-4FD2-4D84-9EBD-B3036B5EA05F}"/>
    <hyperlink ref="C25" r:id="rId24" xr:uid="{C05157FC-0774-4311-9B41-95DF378407A3}"/>
    <hyperlink ref="C26" r:id="rId25" xr:uid="{F8BE13EC-537E-4761-BB60-F92C5F907468}"/>
    <hyperlink ref="C27" r:id="rId26" xr:uid="{0F517A55-C9AB-4A93-886F-B9CCA22ED977}"/>
    <hyperlink ref="C28" r:id="rId27" xr:uid="{B2F2F4F1-C746-4CEB-9B3C-367F5FC13821}"/>
    <hyperlink ref="C29" r:id="rId28" xr:uid="{E1961C15-BBBB-4027-B920-E48F5073B5E8}"/>
    <hyperlink ref="C30" r:id="rId29" xr:uid="{0413F877-41BD-40DB-BF49-278472C9F30A}"/>
    <hyperlink ref="C31" r:id="rId30" xr:uid="{5364FBCC-558F-403E-82FB-8E7969C4EFA0}"/>
    <hyperlink ref="C32" r:id="rId31" xr:uid="{4C01E040-572D-45FE-8166-DFE9C482F7E9}"/>
    <hyperlink ref="C33" r:id="rId32" xr:uid="{E713C3C9-32A6-4464-AF51-E8C82852A485}"/>
    <hyperlink ref="C34" r:id="rId33" xr:uid="{1A2DADB2-099D-4E8B-A8AD-DEF9D362063A}"/>
    <hyperlink ref="C35" r:id="rId34" xr:uid="{B7E4554D-6050-4E53-875A-A11DEFC0D3B7}"/>
    <hyperlink ref="C36" r:id="rId35" xr:uid="{6931AE98-3312-4757-BD0B-A27F48104C0C}"/>
    <hyperlink ref="C37" r:id="rId36" xr:uid="{02465237-B9F5-429F-80E2-503F6C3B347E}"/>
    <hyperlink ref="C38" r:id="rId37" xr:uid="{A63D1AA4-6E98-416B-B752-A112CC6D8994}"/>
    <hyperlink ref="C39" r:id="rId38" xr:uid="{1C92C674-8820-46F3-A0BD-6BAF8D46933F}"/>
    <hyperlink ref="C40" r:id="rId39" xr:uid="{24183562-99B5-4929-A7E8-8A7FDFE14191}"/>
    <hyperlink ref="C41" r:id="rId40" xr:uid="{D8349101-140E-4423-B5C7-42693A5F58AE}"/>
    <hyperlink ref="C42" r:id="rId41" xr:uid="{E17B43A7-0916-4A1B-AFA3-7F26BE95F79B}"/>
    <hyperlink ref="C43" r:id="rId42" xr:uid="{1AC5E7B5-F51F-4030-B8D2-BE1CF1189AAD}"/>
    <hyperlink ref="C44" r:id="rId43" xr:uid="{AF92CB4B-A9CD-404B-8D32-E1B037519705}"/>
    <hyperlink ref="C45" r:id="rId44" xr:uid="{86D70068-B7AC-4EF7-972C-EBD312AA8B60}"/>
    <hyperlink ref="C46" r:id="rId45" xr:uid="{B54A027F-23E6-4ECF-91A1-894E579D8AA7}"/>
    <hyperlink ref="C47" r:id="rId46" xr:uid="{10A3C1B2-BB79-4BCD-8906-1F7A4A45D2DF}"/>
    <hyperlink ref="C48" r:id="rId47" xr:uid="{B46CFF82-2F02-4345-9786-193E5080C803}"/>
    <hyperlink ref="C49" r:id="rId48" xr:uid="{70F60BB7-9AD3-4004-A4C3-4E50C8FA9FFA}"/>
    <hyperlink ref="C50" r:id="rId49" xr:uid="{8BE8F0EA-35C8-425C-9731-B4E974E7AC11}"/>
    <hyperlink ref="C51" r:id="rId50" xr:uid="{75751005-B793-48CA-BF88-B4C0B457123A}"/>
    <hyperlink ref="C52" r:id="rId51" xr:uid="{6FBCE45E-48BE-497C-BBFF-98A61532EB63}"/>
    <hyperlink ref="C53" r:id="rId52" xr:uid="{8E147547-4DDF-4CAC-AF5A-185CAD9B7C01}"/>
    <hyperlink ref="C54" r:id="rId53" xr:uid="{6A9804BC-DEC8-455E-B0D8-C6DFFF82B3C3}"/>
    <hyperlink ref="C55" r:id="rId54" xr:uid="{5236E35F-06EC-4C17-9679-7C1C20C709D1}"/>
    <hyperlink ref="C56" r:id="rId55" xr:uid="{28CD6181-45F6-4A07-9990-BD66B6C389D8}"/>
    <hyperlink ref="C57" r:id="rId56" xr:uid="{26189DE1-ADE6-47AB-B241-C8D6581B1A59}"/>
    <hyperlink ref="C58" r:id="rId57" xr:uid="{6E25B2F7-8343-4613-B951-0378A3FC26FE}"/>
    <hyperlink ref="C59" r:id="rId58" xr:uid="{C9CB0BFC-7FB9-44CA-9E23-6B88A1C43723}"/>
    <hyperlink ref="C60" r:id="rId59" xr:uid="{AD7D4CE8-7D60-45AD-8040-4A89D7ED869E}"/>
    <hyperlink ref="C61" r:id="rId60" xr:uid="{D452FCC4-6C7D-4461-955D-E20F70FCFB69}"/>
    <hyperlink ref="C62" r:id="rId61" xr:uid="{64BBF916-A6E5-47A0-9604-F5FDDB81FD4C}"/>
    <hyperlink ref="C63" r:id="rId62" xr:uid="{DCEF5528-CFB6-4415-BE52-0AD1441CFFBC}"/>
    <hyperlink ref="C64" r:id="rId63" xr:uid="{2EB6E25D-83E2-4E34-B580-41945262C980}"/>
    <hyperlink ref="C65" r:id="rId64" xr:uid="{C37E9CE1-9176-4703-BEB7-EA91D325C8F4}"/>
    <hyperlink ref="C66" r:id="rId65" xr:uid="{312DE8DC-4F31-407F-AA16-9DB9530F12B5}"/>
    <hyperlink ref="C67" r:id="rId66" xr:uid="{13F506D5-966D-40A2-8EA7-C905C624228D}"/>
    <hyperlink ref="C68" r:id="rId67" xr:uid="{5880C489-0C18-4B9E-B8A3-BF4ACBAA2BCE}"/>
    <hyperlink ref="C69" r:id="rId68" xr:uid="{03E9DB4D-2C49-4B70-846E-254FF303ECEB}"/>
    <hyperlink ref="C70" r:id="rId69" xr:uid="{2B678048-F7DC-42F3-B274-397A28AA3136}"/>
    <hyperlink ref="C71" r:id="rId70" xr:uid="{67E30733-89AF-46C9-83FD-CC99DFA1EA1C}"/>
    <hyperlink ref="C72" r:id="rId71" xr:uid="{C38ACF65-C73E-485E-B946-AB8065949DD0}"/>
    <hyperlink ref="C73" r:id="rId72" xr:uid="{03D9E4BC-3A11-4C9B-83E9-C0388F4B84C4}"/>
    <hyperlink ref="C74" r:id="rId73" xr:uid="{E3C4C427-C86B-4293-A8F5-EA64049937B0}"/>
    <hyperlink ref="C75" r:id="rId74" xr:uid="{C22084FE-9441-4DD2-858A-69B05134F78B}"/>
    <hyperlink ref="C76" r:id="rId75" xr:uid="{310584CF-7EC5-46C7-B67E-C0387C70BA58}"/>
    <hyperlink ref="C77" r:id="rId76" xr:uid="{EBAFA391-902C-48AC-B6D7-C47B8E22FA16}"/>
    <hyperlink ref="C78" r:id="rId77" xr:uid="{2C6A1D57-E1CC-49B0-A17A-C3F9A20E23D6}"/>
    <hyperlink ref="C79" r:id="rId78" xr:uid="{D7576C67-62A6-4651-9044-0EDCD8759392}"/>
    <hyperlink ref="C80" r:id="rId79" xr:uid="{4F81F5EF-941D-42F8-9B3A-BD19D28E631D}"/>
    <hyperlink ref="C81" r:id="rId80" xr:uid="{F28932FC-7201-489E-B3F8-3C6A6372108C}"/>
    <hyperlink ref="C82" r:id="rId81" xr:uid="{65F0FDA4-96E1-4900-81D4-6EDD68FD8939}"/>
    <hyperlink ref="C83" r:id="rId82" xr:uid="{45C9C1E6-2AD4-4AF2-9D13-2539CA306F7A}"/>
    <hyperlink ref="C84" r:id="rId83" xr:uid="{0BFF8AC9-647B-4399-BB27-EDB089B893E0}"/>
    <hyperlink ref="C85" r:id="rId84" xr:uid="{1034EC76-D0BF-4DD5-8745-D560A576AA88}"/>
    <hyperlink ref="C86" r:id="rId85" xr:uid="{EE33A857-CC98-44BE-AC3D-25974128C013}"/>
    <hyperlink ref="C87" r:id="rId86" xr:uid="{D182BA5F-FD80-46B6-B1FD-E87947D04398}"/>
    <hyperlink ref="C88" r:id="rId87" xr:uid="{77022FD6-B272-49DE-9335-762E7AE008E7}"/>
    <hyperlink ref="C89" r:id="rId88" xr:uid="{4B867AD6-3D3F-45BE-A514-BED39B148B79}"/>
    <hyperlink ref="C90" r:id="rId89" xr:uid="{84BF31A0-0EB6-4874-99EC-7A2D5932F1E7}"/>
    <hyperlink ref="C91" r:id="rId90" xr:uid="{548E5DEC-80EB-46AA-B80C-E1D0638A2B1D}"/>
    <hyperlink ref="C92" r:id="rId91" xr:uid="{7B17CA56-440E-4B0E-B321-371E7104EC04}"/>
    <hyperlink ref="C93" r:id="rId92" xr:uid="{C94B41E2-DBBF-4649-B9AD-D0F9B0414987}"/>
    <hyperlink ref="C94" r:id="rId93" xr:uid="{17FCAD9A-9912-40D0-8028-688FE76D2C9D}"/>
    <hyperlink ref="C95" r:id="rId94" xr:uid="{D0186EE0-1698-4EE5-9564-BCE63868C162}"/>
    <hyperlink ref="C96" r:id="rId95" xr:uid="{23E9EB29-EA8E-4B08-9864-0C05CD3429CA}"/>
    <hyperlink ref="C97" r:id="rId96" xr:uid="{91030143-21A4-4764-B1F4-04CC63FDDD27}"/>
    <hyperlink ref="C98" r:id="rId97" xr:uid="{F924DF9C-D7BC-41EA-ADB2-07C3B481679C}"/>
    <hyperlink ref="C99" r:id="rId98" xr:uid="{F0F14C20-78CC-4B51-9830-1D79C6625E58}"/>
    <hyperlink ref="C100" r:id="rId99" xr:uid="{076EFB71-413B-45C1-A1AC-F03C791B81A5}"/>
    <hyperlink ref="C101" r:id="rId100" xr:uid="{96EE549C-D0E7-4703-9299-30FA7DE4A06E}"/>
    <hyperlink ref="C102" r:id="rId101" xr:uid="{D9A7247D-286E-4FCD-BF75-2F1E0E826E22}"/>
    <hyperlink ref="C103" r:id="rId102" xr:uid="{1D7473BE-D30D-4FB9-99B8-FB208AEA6C94}"/>
    <hyperlink ref="C104" r:id="rId103" xr:uid="{A867908A-3FB1-49A3-BC2F-BDDBA2038CFF}"/>
    <hyperlink ref="C105" r:id="rId104" xr:uid="{9A870CAC-E6ED-4762-A254-CAC79FDE7105}"/>
    <hyperlink ref="C106" r:id="rId105" xr:uid="{CD88CA70-E569-49DD-9F8C-53929BC6532C}"/>
    <hyperlink ref="C107" r:id="rId106" xr:uid="{E86EBFE5-C521-4ABC-95D4-2A3E3B52AA5D}"/>
    <hyperlink ref="C108" r:id="rId107" xr:uid="{A26BB803-9A47-40BF-9836-2CAADBFBBB4B}"/>
    <hyperlink ref="C109" r:id="rId108" xr:uid="{55782B03-A34B-4D96-9269-E76D8044BB71}"/>
    <hyperlink ref="C110" r:id="rId109" xr:uid="{8D0F6D98-6193-40DF-8357-618724021A43}"/>
    <hyperlink ref="C111" r:id="rId110" xr:uid="{8DEB82C5-D5BD-43FD-91A5-5DBD3725A781}"/>
    <hyperlink ref="C112" r:id="rId111" xr:uid="{ABD0ED3C-F1A1-4212-80E1-226929A69E9C}"/>
    <hyperlink ref="C113" r:id="rId112" xr:uid="{E778A9B4-C97F-490A-BB1D-BEC5ECE55319}"/>
    <hyperlink ref="C114" r:id="rId113" xr:uid="{5DFE755B-6D74-430E-A68E-2442EF29E5A7}"/>
    <hyperlink ref="C115" r:id="rId114" xr:uid="{23F7C377-E7B3-4A11-8075-B3B0B0089F9D}"/>
    <hyperlink ref="C116" r:id="rId115" xr:uid="{448DB325-3295-4F59-A759-4AF954EFE8AA}"/>
    <hyperlink ref="C117" r:id="rId116" xr:uid="{92F60918-3408-4FA6-998A-B6A066CBA204}"/>
    <hyperlink ref="C118" r:id="rId117" xr:uid="{E56A7486-CB57-44CE-8A88-015BDBCABECB}"/>
    <hyperlink ref="C119" r:id="rId118" xr:uid="{B6E64540-151C-40D5-8BBD-DEB80813D8C1}"/>
    <hyperlink ref="C120" r:id="rId119" xr:uid="{3C5D54F0-7F13-4D83-B830-B7D3F53373A2}"/>
    <hyperlink ref="C121" r:id="rId120" xr:uid="{25E653D2-2730-45B6-A1CA-8F52B13D5526}"/>
    <hyperlink ref="C122" r:id="rId121" xr:uid="{182CAA1E-30A1-4BCF-B478-F2B1D10B05C7}"/>
    <hyperlink ref="C123" r:id="rId122" xr:uid="{4712CFFA-67EB-4BA9-B2A5-A3FE8D108AF0}"/>
    <hyperlink ref="C124" r:id="rId123" xr:uid="{8ADF0E3F-5120-40E5-AECA-C66F622995B7}"/>
    <hyperlink ref="C125" r:id="rId124" xr:uid="{A96B86F7-7FC1-4BDD-A2E8-EBBA985CEBA4}"/>
    <hyperlink ref="C126" r:id="rId125" xr:uid="{C7642F69-6B26-4060-9B26-3C099A399DBC}"/>
    <hyperlink ref="C127" r:id="rId126" xr:uid="{20400F93-183C-44DE-B797-4315790801B4}"/>
    <hyperlink ref="C128" r:id="rId127" xr:uid="{74CE6C11-B53D-4D9D-9181-9DCEEA41BACD}"/>
    <hyperlink ref="C129" r:id="rId128" xr:uid="{41A7800A-28AF-4286-9ECB-3DA0B3BCEA18}"/>
    <hyperlink ref="C130" r:id="rId129" xr:uid="{B9ED86E6-35C5-4E39-9F5C-6F213279E85E}"/>
    <hyperlink ref="C131" r:id="rId130" xr:uid="{138CC9DC-E717-45D2-990C-FC09908528C8}"/>
    <hyperlink ref="C132" r:id="rId131" xr:uid="{E1848F5D-7A3A-4400-ACC0-F65124B39B57}"/>
    <hyperlink ref="C133" r:id="rId132" xr:uid="{EEEBDE70-F087-49AA-94DB-FEA95BA0B884}"/>
    <hyperlink ref="C134" r:id="rId133" xr:uid="{EEE79153-4DCE-40DE-8AAE-97553016CA87}"/>
    <hyperlink ref="C135" r:id="rId134" xr:uid="{BB4C02FF-2B81-4A31-9418-A19E4A7064E3}"/>
    <hyperlink ref="C136" r:id="rId135" xr:uid="{369D149B-BF15-4A8A-8D0E-6F77A25A1E11}"/>
    <hyperlink ref="C137" r:id="rId136" xr:uid="{2AE6EAAF-D8A6-4B2B-809C-2EFC11C50B2B}"/>
    <hyperlink ref="C138" r:id="rId137" xr:uid="{48063EA0-A42A-4C45-B3AD-899DDE902635}"/>
    <hyperlink ref="C139" r:id="rId138" xr:uid="{41F39AA1-2D59-4DC3-8B0C-C56C59CD6432}"/>
    <hyperlink ref="C140" r:id="rId139" xr:uid="{FCC22682-42AA-42BA-9206-7C56BBF17331}"/>
    <hyperlink ref="C141" r:id="rId140" xr:uid="{39A4811B-2EE6-403B-86F2-626169818FDA}"/>
    <hyperlink ref="C142" r:id="rId141" xr:uid="{E7FB70F4-8EAF-424A-8D6D-6BB9CA4C98CE}"/>
    <hyperlink ref="C143" r:id="rId142" xr:uid="{B3065110-EB2A-47FC-A33E-CF67452FA121}"/>
    <hyperlink ref="C144" r:id="rId143" xr:uid="{D540B3B4-7C39-473A-A8EE-97DABDF7AA43}"/>
    <hyperlink ref="C145" r:id="rId144" xr:uid="{1828B9B2-C3C4-4BBB-ABAE-134BEF137E1C}"/>
    <hyperlink ref="C146" r:id="rId145" xr:uid="{2AB7FF8D-7F71-4D35-A716-E688093F3911}"/>
    <hyperlink ref="C147" r:id="rId146" xr:uid="{96C517FE-F71E-4352-8FF9-74E15587D879}"/>
    <hyperlink ref="C148" r:id="rId147" xr:uid="{54CC2CFE-0AAF-4C75-8D8D-86F37279BFF3}"/>
    <hyperlink ref="C149" r:id="rId148" xr:uid="{3F644FBF-4BF8-4B91-ABD1-CD332ADB75E9}"/>
    <hyperlink ref="C150" r:id="rId149" xr:uid="{CDE5C16B-97E1-4FEB-B3C9-1ECE046B3AAF}"/>
    <hyperlink ref="C151" r:id="rId150" xr:uid="{3180C466-6925-471C-8E44-4CCE5CF630FE}"/>
    <hyperlink ref="C152" r:id="rId151" xr:uid="{105C3876-C389-4FA3-8E95-71ED0D3A78C7}"/>
    <hyperlink ref="C153" r:id="rId152" xr:uid="{FF9D6441-3BB2-40EF-A98B-BE009B836834}"/>
    <hyperlink ref="C154" r:id="rId153" xr:uid="{B03CDAEF-0EC0-43DE-9B79-44FB083941C0}"/>
    <hyperlink ref="C155" r:id="rId154" xr:uid="{E4A5B125-4F89-4B36-916E-8059D3790795}"/>
    <hyperlink ref="C156" r:id="rId155" xr:uid="{F368F96F-5073-4650-9456-ABCB3D36C68A}"/>
    <hyperlink ref="C157" r:id="rId156" xr:uid="{52FCA844-24FF-43A0-B3CD-B00AE972FCC6}"/>
    <hyperlink ref="C158" r:id="rId157" xr:uid="{4944C715-1309-47E2-B06D-FC8F0C02FFF8}"/>
    <hyperlink ref="C159" r:id="rId158" xr:uid="{062F33C1-DA32-4F47-AE9B-648C4DFEF555}"/>
    <hyperlink ref="C160" r:id="rId159" xr:uid="{A9B290A5-0726-44D8-9FC4-4B922449FFC4}"/>
    <hyperlink ref="C161" r:id="rId160" xr:uid="{31EBF3DE-5D6C-4E37-B9BE-58E808CC88E2}"/>
    <hyperlink ref="C162" r:id="rId161" xr:uid="{47EEFF24-20E2-445E-9199-259BCFAB9847}"/>
    <hyperlink ref="C163" r:id="rId162" xr:uid="{5E0DAD8E-C0A6-4837-8E73-7B46B3EEE336}"/>
    <hyperlink ref="C164" r:id="rId163" xr:uid="{7D9E7C44-61AF-4865-94BB-0B2480D19A07}"/>
    <hyperlink ref="C165" r:id="rId164" xr:uid="{4D772C9D-CCB5-49AD-8071-8FD500A61008}"/>
    <hyperlink ref="C166" r:id="rId165" xr:uid="{8DBCC01B-84D3-4901-96F7-5D06A756A8CC}"/>
    <hyperlink ref="C167" r:id="rId166" xr:uid="{6DFBDAC5-5AC5-4095-A35B-0AF98218787C}"/>
    <hyperlink ref="C168" r:id="rId167" xr:uid="{E0AB2CFE-1254-42A9-8DB0-76CD6E299886}"/>
    <hyperlink ref="C169" r:id="rId168" xr:uid="{32853BFE-14BD-4919-B8A9-84D75A40B759}"/>
    <hyperlink ref="C170" r:id="rId169" xr:uid="{AD5B55EA-5CE6-4A19-ADCA-79D88586C7C3}"/>
    <hyperlink ref="C171" r:id="rId170" xr:uid="{5F5E6792-CE92-4823-BB33-17264892A991}"/>
    <hyperlink ref="C172" r:id="rId171" xr:uid="{D04F28C5-0A7D-4401-9E99-7E0FD165325B}"/>
    <hyperlink ref="C173" r:id="rId172" xr:uid="{327AFF6C-1E03-41BF-83C1-4A9A9877CD0A}"/>
    <hyperlink ref="C174" r:id="rId173" xr:uid="{A7B514C0-C62F-4409-A9A1-BA88EE625C25}"/>
    <hyperlink ref="C175" r:id="rId174" xr:uid="{3B947983-0906-449A-9407-8CBC60717834}"/>
    <hyperlink ref="C176" r:id="rId175" xr:uid="{86C66E9D-6C12-4EB0-8BD8-EFE35667737F}"/>
    <hyperlink ref="C177" r:id="rId176" xr:uid="{8C030D5A-55A7-43A5-97AB-D4730CD664A0}"/>
    <hyperlink ref="C178" r:id="rId177" xr:uid="{8D0AF031-76A8-431B-8DE9-32FD9144668F}"/>
    <hyperlink ref="C179" r:id="rId178" xr:uid="{2A507301-097C-4682-BD56-68C60DCC5233}"/>
    <hyperlink ref="C180" r:id="rId179" xr:uid="{208E926F-11D5-4930-A3FE-017AEC3EFBB1}"/>
    <hyperlink ref="C181" r:id="rId180" xr:uid="{3C885D9E-BF87-4F68-BE9D-03D377162392}"/>
    <hyperlink ref="C182" r:id="rId181" xr:uid="{9F07EB3B-9DD6-49A0-97E0-7D035AA6B76D}"/>
    <hyperlink ref="C183" r:id="rId182" xr:uid="{5DAA5880-1475-4EA5-BDE5-A1C507152F7E}"/>
    <hyperlink ref="C184" r:id="rId183" xr:uid="{67438BB7-3A5C-4CAC-B072-66F3B2C7D673}"/>
    <hyperlink ref="C185" r:id="rId184" xr:uid="{17FB1ACA-F33E-481D-8193-47E5A1B5289C}"/>
    <hyperlink ref="C186" r:id="rId185" xr:uid="{B1FC4C22-E5BD-4DC7-BA48-961B3AD0BCCC}"/>
    <hyperlink ref="C187" r:id="rId186" xr:uid="{66C93711-E66E-458D-BA1A-88FFF39B58C5}"/>
    <hyperlink ref="C188" r:id="rId187" xr:uid="{A74EFAFB-E1F3-416B-9E8C-77F262056B80}"/>
    <hyperlink ref="C189" r:id="rId188" xr:uid="{22DD1C43-055B-4C3D-81D8-55B7CFCD49EF}"/>
    <hyperlink ref="C190" r:id="rId189" xr:uid="{14D068AF-D96D-4943-BFAC-E326C7BA35FB}"/>
    <hyperlink ref="C191" r:id="rId190" xr:uid="{8B61914B-3C1E-40C6-A796-9A6955F73287}"/>
    <hyperlink ref="C192" r:id="rId191" xr:uid="{2C05A875-38A9-45BF-9D66-1F533AFDC691}"/>
    <hyperlink ref="C193" r:id="rId192" xr:uid="{8E9D57FB-B913-42F8-B3B3-12D132996A97}"/>
    <hyperlink ref="C194" r:id="rId193" xr:uid="{39466E55-9354-4710-B0F6-00FF68959052}"/>
    <hyperlink ref="C195" r:id="rId194" xr:uid="{A0D9BB81-8BD6-4153-8F06-2EF824F493DD}"/>
    <hyperlink ref="C196" r:id="rId195" xr:uid="{04BD8B00-B0ED-45BA-93CC-567087A0587D}"/>
    <hyperlink ref="C197" r:id="rId196" xr:uid="{BECFB413-9E08-4E06-BB12-DE796930221F}"/>
    <hyperlink ref="C198" r:id="rId197" xr:uid="{EF5843A0-950C-40B4-A05E-48AF808598A0}"/>
    <hyperlink ref="C199" r:id="rId198" xr:uid="{B71D46AA-DACD-49B1-B5CD-4C06EB2B8836}"/>
    <hyperlink ref="C200" r:id="rId199" xr:uid="{C4F772CF-5F92-4102-9230-F0AD9A2C7804}"/>
    <hyperlink ref="C201" r:id="rId200" xr:uid="{62B9DE92-9A5E-4F42-BBB9-45330E789103}"/>
    <hyperlink ref="C202" r:id="rId201" xr:uid="{7D752D36-D55E-47DE-AD81-CC3F85B3E853}"/>
    <hyperlink ref="C203" r:id="rId202" xr:uid="{422FBC2B-B3AC-494D-9674-FCC847A1077D}"/>
    <hyperlink ref="C204" r:id="rId203" xr:uid="{47F552D4-9115-4C1E-9765-00862A206D86}"/>
    <hyperlink ref="C205" r:id="rId204" xr:uid="{A2901FFD-8050-4348-A4EE-EEF3C5730384}"/>
    <hyperlink ref="C206" r:id="rId205" xr:uid="{A4F21B2F-FB11-4F64-896B-48923A30E385}"/>
    <hyperlink ref="C207" r:id="rId206" xr:uid="{AD8CF12D-B1F1-4464-A88F-AB5E4A28D992}"/>
    <hyperlink ref="C208" r:id="rId207" xr:uid="{EB222566-C2E2-4333-92F4-638F8013C370}"/>
    <hyperlink ref="C209" r:id="rId208" xr:uid="{713E59B4-EFCC-4AAF-8626-54EF3A9C082B}"/>
    <hyperlink ref="C210" r:id="rId209" xr:uid="{2B77B2CA-96CB-4CB8-B526-27D3A4A18B2A}"/>
    <hyperlink ref="C211" r:id="rId210" xr:uid="{2B301406-34D1-4135-B933-D8C1FDF4E141}"/>
    <hyperlink ref="C212" r:id="rId211" xr:uid="{3F04F654-03B0-46DE-81C0-B193937BF94F}"/>
    <hyperlink ref="C213" r:id="rId212" xr:uid="{B49494F1-3F89-4F37-8FBF-E5A2B463106A}"/>
    <hyperlink ref="C214" r:id="rId213" xr:uid="{FC06D096-FB5A-495A-923F-6A74B223D228}"/>
    <hyperlink ref="C215" r:id="rId214" xr:uid="{3F3AEE1C-18A0-459B-BFA0-7D037FC95DFB}"/>
    <hyperlink ref="C216" r:id="rId215" xr:uid="{76609FF4-66A5-473E-9C60-C082F1535C83}"/>
    <hyperlink ref="C217" r:id="rId216" xr:uid="{E7F7B135-BA99-45E0-A2D6-8B7E6DF58A72}"/>
    <hyperlink ref="C218" r:id="rId217" xr:uid="{1F0DA0F8-2475-49B6-B1D0-94D03230E878}"/>
    <hyperlink ref="C219" r:id="rId218" xr:uid="{B55BDBFA-3ED9-4F9A-A9D3-11E13F0C6D77}"/>
    <hyperlink ref="C220" r:id="rId219" xr:uid="{EF53940E-0FC1-4588-B92A-4E62DDABB9E3}"/>
    <hyperlink ref="C221" r:id="rId220" xr:uid="{61A37C5F-9D46-44C0-A174-5D9695B28DA9}"/>
    <hyperlink ref="C222" r:id="rId221" xr:uid="{4565D494-3913-4C8D-8144-8AD61A89BEED}"/>
    <hyperlink ref="C223" r:id="rId222" xr:uid="{69394CC8-745B-4769-95F4-6635E0E40101}"/>
    <hyperlink ref="C224" r:id="rId223" xr:uid="{133A2E5A-E828-4710-A03A-E88B7837EAC7}"/>
    <hyperlink ref="C225" r:id="rId224" xr:uid="{E3ED3D42-61DA-4A97-85F8-EA678754EC08}"/>
    <hyperlink ref="C226" r:id="rId225" xr:uid="{75B5D7EE-E0F7-4445-8540-6F869DDCEA3D}"/>
    <hyperlink ref="C227" r:id="rId226" xr:uid="{DB4A8E7E-2E5C-4A90-A766-D741BC3CC856}"/>
    <hyperlink ref="C228" r:id="rId227" xr:uid="{8AEE0C74-9D69-44C8-A360-693A8943D97E}"/>
    <hyperlink ref="C229" r:id="rId228" xr:uid="{57EE74EB-E8C5-400B-8B63-52E0202F3368}"/>
    <hyperlink ref="C230" r:id="rId229" xr:uid="{944F5ED1-812E-4717-83AE-457F907B6EA1}"/>
    <hyperlink ref="C231" r:id="rId230" xr:uid="{58AE182F-9FA9-4504-BC28-1607390B6127}"/>
    <hyperlink ref="C232" r:id="rId231" xr:uid="{CE540940-3540-4481-8440-2A6C041A4595}"/>
    <hyperlink ref="C233" r:id="rId232" xr:uid="{498F328A-F3C8-43F5-B2D5-8CD284372988}"/>
    <hyperlink ref="C234" r:id="rId233" xr:uid="{1AD6A85B-A661-4E36-A460-0DFBAF09C84C}"/>
    <hyperlink ref="C235" r:id="rId234" xr:uid="{4D0F80AA-97F1-4E78-A9FF-E1BEFE1CC60C}"/>
    <hyperlink ref="C236" r:id="rId235" xr:uid="{8DD6004A-BFA5-480F-B395-9F0A03209211}"/>
    <hyperlink ref="C237" r:id="rId236" xr:uid="{649FFEED-347D-41F0-A43F-717ACB46F338}"/>
    <hyperlink ref="C238" r:id="rId237" xr:uid="{5A9CDD53-83A8-498D-8EFE-8897F84A5B41}"/>
    <hyperlink ref="C239" r:id="rId238" xr:uid="{EF29D949-94C0-4809-9158-C6466E7CD299}"/>
    <hyperlink ref="C240" r:id="rId239" xr:uid="{87F73294-1D31-4951-86C8-049CEA06665D}"/>
    <hyperlink ref="C241" r:id="rId240" xr:uid="{BD6FF747-11BC-43B6-85B6-D03E3B26E884}"/>
    <hyperlink ref="C242" r:id="rId241" xr:uid="{30427DE6-C311-4C70-9B12-6256EB1CE0D9}"/>
    <hyperlink ref="C243" r:id="rId242" xr:uid="{B3C092B8-659E-406A-8AA4-9AE7300E5BA7}"/>
    <hyperlink ref="C244" r:id="rId243" xr:uid="{26814E3A-CD0E-491B-B248-B6AEE7510075}"/>
    <hyperlink ref="C245" r:id="rId244" xr:uid="{87D2E01E-E709-4757-8EF4-7A9A5B13708C}"/>
    <hyperlink ref="C246" r:id="rId245" xr:uid="{1D9CFAE2-638E-4F5D-ABF8-89B5D6CB0125}"/>
    <hyperlink ref="C247" r:id="rId246" xr:uid="{DDF9286E-C550-46D9-83D3-2CA42A913270}"/>
    <hyperlink ref="C248" r:id="rId247" xr:uid="{B88F7A03-3A59-4008-91B6-92A2E6AB8248}"/>
    <hyperlink ref="C249" r:id="rId248" xr:uid="{949748CB-D7DB-43BA-BA23-A58B49663602}"/>
    <hyperlink ref="C250" r:id="rId249" xr:uid="{191240A5-47C3-48FD-99F9-9CDBEBE1F6A9}"/>
    <hyperlink ref="C251" r:id="rId250" xr:uid="{0F06D8B9-A5F2-4E0C-943E-E78FC3ADB6E7}"/>
    <hyperlink ref="C252" r:id="rId251" xr:uid="{001F15BF-B324-4847-A7E5-D8EC6E7FC70D}"/>
    <hyperlink ref="C253" r:id="rId252" xr:uid="{A6ABB923-83E4-4509-BAB1-E4FE240E1D11}"/>
    <hyperlink ref="C254" r:id="rId253" xr:uid="{FEF11B44-F5F6-4B1F-9D16-9B693B76779F}"/>
    <hyperlink ref="C255" r:id="rId254" xr:uid="{577BA189-45CA-4874-896D-DA122C880C43}"/>
    <hyperlink ref="C256" r:id="rId255" xr:uid="{2724278C-0CF1-4701-A2B2-429572A836AB}"/>
    <hyperlink ref="C257" r:id="rId256" xr:uid="{A77C5FAF-3F9D-47E5-B6FF-068EB80A292D}"/>
    <hyperlink ref="C258" r:id="rId257" xr:uid="{DD1991A5-EE4B-492C-A3B2-0F16B430EFE0}"/>
    <hyperlink ref="C259" r:id="rId258" xr:uid="{561267E6-B5F9-4E13-96A7-964DC52E6A51}"/>
    <hyperlink ref="C260" r:id="rId259" xr:uid="{2E6C55AC-5A14-4FBC-B907-178E3AFF8122}"/>
    <hyperlink ref="C261" r:id="rId260" xr:uid="{5331B72A-476F-45F8-A4DE-8BDEDD504C4E}"/>
    <hyperlink ref="C262" r:id="rId261" xr:uid="{AF4E38E2-442C-44C9-B06D-F30AC2E8381F}"/>
    <hyperlink ref="C263" r:id="rId262" xr:uid="{5281985D-A5FA-41B5-A720-03680CA55657}"/>
    <hyperlink ref="C264" r:id="rId263" xr:uid="{6F8D03B4-1566-469B-B1C6-93FFE6D9E448}"/>
    <hyperlink ref="C265" r:id="rId264" xr:uid="{9014D8DE-D0EB-4ED9-BAB9-C7B9EF01BF3E}"/>
    <hyperlink ref="C266" r:id="rId265" xr:uid="{84EC2912-3C25-4133-BF57-DD4DD0A01102}"/>
    <hyperlink ref="C267" r:id="rId266" xr:uid="{8F1D5EDF-9688-472F-9A07-DEF414ADCB88}"/>
    <hyperlink ref="C268" r:id="rId267" xr:uid="{D48655B8-3EC6-4668-8458-481B13A54247}"/>
    <hyperlink ref="C269" r:id="rId268" xr:uid="{240E0980-BB22-49AD-B962-B8D7D04D6FAD}"/>
    <hyperlink ref="C270" r:id="rId269" xr:uid="{A656FE8A-F725-4056-9EC6-DFB39EDE7438}"/>
    <hyperlink ref="C271" r:id="rId270" xr:uid="{066EDA9B-C523-463B-8618-73C404915B82}"/>
    <hyperlink ref="C272" r:id="rId271" xr:uid="{9E40242B-6568-4298-9C12-F23D9BD37D51}"/>
    <hyperlink ref="C273" r:id="rId272" xr:uid="{9E721385-24A7-4D3F-A70F-0CF7D5CC37D3}"/>
    <hyperlink ref="C274" r:id="rId273" xr:uid="{8A733140-6A82-47DE-B2E1-6B66FDDBDDF9}"/>
    <hyperlink ref="C275" r:id="rId274" xr:uid="{85F0F425-CC06-46AB-8E88-5BF5EBC42D0B}"/>
    <hyperlink ref="C276" r:id="rId275" xr:uid="{3693A5E0-DAA1-4F6B-A9B2-14D07E1E1A7E}"/>
    <hyperlink ref="C277" r:id="rId276" xr:uid="{BEBF112D-CC6B-4AE7-A07D-77CE879B8D59}"/>
    <hyperlink ref="C278" r:id="rId277" xr:uid="{FB2B5240-4E96-4854-BD94-69D979FEAE3F}"/>
    <hyperlink ref="C279" r:id="rId278" xr:uid="{958B5670-0FE4-46DC-8BC8-518D64E2AF77}"/>
    <hyperlink ref="C280" r:id="rId279" xr:uid="{AAEEE3EF-F153-4DD6-A1B9-5E176635DA11}"/>
    <hyperlink ref="C281" r:id="rId280" xr:uid="{2D3FF71B-5088-4F75-A96B-FBA02DEFE38A}"/>
    <hyperlink ref="C282" r:id="rId281" xr:uid="{C4F66845-EDCB-4419-8CCA-F42CCF8E6FC4}"/>
    <hyperlink ref="C283" r:id="rId282" xr:uid="{2C65BD74-C8E1-4729-9352-AF6E88A89CC1}"/>
    <hyperlink ref="C284" r:id="rId283" xr:uid="{C785D89D-8CD8-4C06-AC06-6256CF01B44A}"/>
    <hyperlink ref="C285" r:id="rId284" xr:uid="{BA4D8B17-53BA-40D8-9C2F-E4C562963484}"/>
    <hyperlink ref="C286" r:id="rId285" xr:uid="{A9FB75C7-870D-4973-954F-8961B4C92D79}"/>
    <hyperlink ref="C287" r:id="rId286" xr:uid="{4327C550-98A1-4609-8479-894B8132CDD9}"/>
    <hyperlink ref="C288" r:id="rId287" xr:uid="{9285B189-0526-4FA5-95B3-F98C0007D5F2}"/>
    <hyperlink ref="C289" r:id="rId288" xr:uid="{D0AEE638-1499-4B56-ACD9-82696BE25325}"/>
    <hyperlink ref="C290" r:id="rId289" xr:uid="{10D86D2E-82C6-4879-9F65-0328A2238F0E}"/>
    <hyperlink ref="C291" r:id="rId290" xr:uid="{EAA09BC4-81B0-425B-8265-C3C38A7C2E25}"/>
    <hyperlink ref="C292" r:id="rId291" xr:uid="{A465823A-8438-44AA-B963-27C21A244D26}"/>
    <hyperlink ref="C293" r:id="rId292" xr:uid="{F97C5196-91ED-4B10-BF83-A38F977BF715}"/>
    <hyperlink ref="C294" r:id="rId293" xr:uid="{75B86F2C-C124-496C-91E5-1672CB9CBF41}"/>
    <hyperlink ref="C295" r:id="rId294" xr:uid="{87BC0FC6-76B4-4D43-B14E-BD17FA2188C9}"/>
    <hyperlink ref="C296" r:id="rId295" xr:uid="{8AC38B50-C36C-41BF-A22B-28A3C6CD590C}"/>
    <hyperlink ref="C297" r:id="rId296" xr:uid="{0B8CB070-4D6D-46F4-9273-2B1CCCD85EDB}"/>
    <hyperlink ref="C298" r:id="rId297" xr:uid="{E7917391-300E-4C45-B886-1D208158BBB9}"/>
    <hyperlink ref="C299" r:id="rId298" xr:uid="{6844F595-9EA3-44F9-9C86-789B48337A2B}"/>
    <hyperlink ref="C300" r:id="rId299" xr:uid="{3E0ABA17-F909-4BEF-8D41-09CB24099F04}"/>
    <hyperlink ref="C301" r:id="rId300" xr:uid="{FA3F0023-EF92-49CE-835B-CE75B3F6AF3B}"/>
    <hyperlink ref="C302" r:id="rId301" xr:uid="{61918904-1759-4110-818C-15AF9BAE7720}"/>
    <hyperlink ref="C303" r:id="rId302" xr:uid="{E6808B6B-0B37-4A3B-A30E-31EDCCEF93F2}"/>
    <hyperlink ref="C304" r:id="rId303" xr:uid="{7EA14CA3-4C84-4EB9-AB1C-CE65B7EE88AE}"/>
    <hyperlink ref="C305" r:id="rId304" xr:uid="{CDCD154D-F893-4C8A-AD40-1A7A2FA97678}"/>
    <hyperlink ref="C306" r:id="rId305" xr:uid="{99A86026-3C33-4A8C-80E6-195B3EF6F44A}"/>
    <hyperlink ref="C307" r:id="rId306" xr:uid="{EA96EFED-5D15-491F-B8E0-30D233817B5F}"/>
    <hyperlink ref="C308" r:id="rId307" xr:uid="{E2023B39-CFA3-467E-8205-4CEDBB5EBCE5}"/>
    <hyperlink ref="C309" r:id="rId308" xr:uid="{955A0C34-2786-4C51-9804-C681551B5D88}"/>
    <hyperlink ref="C310" r:id="rId309" xr:uid="{9858DF17-92B9-41F6-B1C2-057B2ED3C1F5}"/>
    <hyperlink ref="C311" r:id="rId310" xr:uid="{AD687350-9720-4382-A933-6FD0383B424B}"/>
    <hyperlink ref="C312" r:id="rId311" xr:uid="{25C41598-7429-4287-A02D-773D5310D4E7}"/>
    <hyperlink ref="C313" r:id="rId312" xr:uid="{E48B816D-C5E7-468A-B8BA-2F9649A43016}"/>
    <hyperlink ref="C314" r:id="rId313" xr:uid="{56A75620-0E2F-4DC9-9DF0-A359C8293E33}"/>
    <hyperlink ref="C315" r:id="rId314" xr:uid="{14D9AB13-76F9-4A15-A91F-CC3B1C714AF6}"/>
    <hyperlink ref="C316" r:id="rId315" xr:uid="{BAE55115-DB94-4240-BAC4-22874D599904}"/>
    <hyperlink ref="C317" r:id="rId316" xr:uid="{1F6E6AD7-621F-45D1-8B87-C32253703430}"/>
    <hyperlink ref="C318" r:id="rId317" xr:uid="{88085CEB-8E04-4904-9FE0-8221EF4BF720}"/>
    <hyperlink ref="C319" r:id="rId318" xr:uid="{47DA55C9-E692-4763-9790-2C3BD083A44C}"/>
    <hyperlink ref="C320" r:id="rId319" xr:uid="{E5006F59-D9BD-48A7-8868-59F674904E96}"/>
    <hyperlink ref="C321" r:id="rId320" xr:uid="{49C643A9-9911-478E-A746-5A30025E2CA4}"/>
    <hyperlink ref="C322" r:id="rId321" xr:uid="{2BBDEA75-1946-4BEF-ADBB-42424F0134ED}"/>
    <hyperlink ref="C323" r:id="rId322" xr:uid="{EA9B52B4-4796-4E6F-8BB8-44F357961437}"/>
    <hyperlink ref="C324" r:id="rId323" xr:uid="{7CDECBDF-4661-4D8C-9808-7ED63640D6E5}"/>
    <hyperlink ref="C325" r:id="rId324" xr:uid="{D9605D0B-6289-4735-9A1A-F98E8589CF29}"/>
    <hyperlink ref="C326" r:id="rId325" xr:uid="{7E5BB11B-A742-4286-AD5C-A77A4E370483}"/>
    <hyperlink ref="C327" r:id="rId326" xr:uid="{2DAEA13C-484F-4580-BBE0-4B70EBDDFE72}"/>
    <hyperlink ref="C328" r:id="rId327" xr:uid="{3FC5F989-4C0F-4E21-ABDA-E0F5D4DA3305}"/>
    <hyperlink ref="C329" r:id="rId328" xr:uid="{969B90C4-2195-4BD7-A5B0-9E37D2D912DD}"/>
    <hyperlink ref="C330" r:id="rId329" xr:uid="{A94C1047-2009-4380-BD7E-BB4E0A68D782}"/>
    <hyperlink ref="C331" r:id="rId330" xr:uid="{AF5165A2-5853-47A6-85D1-DE1C512CD879}"/>
    <hyperlink ref="C332" r:id="rId331" xr:uid="{A7FBF54F-A7ED-49C1-AC79-341F08118014}"/>
    <hyperlink ref="C333" r:id="rId332" xr:uid="{51AADE8A-DF91-49AA-9E35-5B2C596EDA45}"/>
    <hyperlink ref="C334" r:id="rId333" xr:uid="{900CB4C6-CBAA-45BC-B569-07E45272A0F4}"/>
    <hyperlink ref="C335" r:id="rId334" xr:uid="{D9B48133-39D9-433D-BEF6-A2FB5B8888AF}"/>
    <hyperlink ref="C336" r:id="rId335" xr:uid="{40B559FF-98B3-4C2C-8391-52AFB0EC8998}"/>
    <hyperlink ref="C337" r:id="rId336" xr:uid="{132FA401-4E7A-44BB-9182-7B96DB4CD273}"/>
    <hyperlink ref="C338" r:id="rId337" xr:uid="{C344D6E0-CC96-4921-AD6B-BE8AD1A4F90C}"/>
    <hyperlink ref="C339" r:id="rId338" xr:uid="{60FAAD55-75DB-460F-9930-2F2324EA82AA}"/>
    <hyperlink ref="C340" r:id="rId339" xr:uid="{7E452A0A-E46E-46F0-953B-676F602904D7}"/>
    <hyperlink ref="C341" r:id="rId340" xr:uid="{4EB71954-B316-483C-844B-17E33037331E}"/>
    <hyperlink ref="C342" r:id="rId341" xr:uid="{C1F9B76B-569F-4C3B-AC62-AC6E21DF754A}"/>
    <hyperlink ref="C343" r:id="rId342" xr:uid="{13B3C9D3-C4C6-4CBE-B070-D5429265B3A5}"/>
    <hyperlink ref="C344" r:id="rId343" xr:uid="{71230562-11B7-4DE1-BBA2-435B6D1B3187}"/>
    <hyperlink ref="C345" r:id="rId344" xr:uid="{11C16DEC-9470-4CAD-9323-FA56678691CC}"/>
    <hyperlink ref="C346" r:id="rId345" xr:uid="{40F3F5CB-945B-4527-B0A5-6657E71BFB37}"/>
    <hyperlink ref="C347" r:id="rId346" xr:uid="{C28A2441-1B72-4331-973E-80B777DAB8DF}"/>
    <hyperlink ref="C348" r:id="rId347" xr:uid="{8C05AF6B-F358-4DBE-8B84-E5C062062373}"/>
    <hyperlink ref="C349" r:id="rId348" xr:uid="{07E9F1DA-D878-4672-8064-4B992AB882DF}"/>
    <hyperlink ref="C350" r:id="rId349" xr:uid="{A14D3D5C-717E-4C4D-B998-40F2E6324C2D}"/>
    <hyperlink ref="C351" r:id="rId350" xr:uid="{DA98CC42-B4F9-46C4-886F-25E633532DC9}"/>
    <hyperlink ref="C352" r:id="rId351" xr:uid="{A5DB06D3-1632-4EE8-B6ED-D987B140B8B6}"/>
    <hyperlink ref="C353" r:id="rId352" xr:uid="{1601190C-9B26-437F-935D-B7A44748EC39}"/>
    <hyperlink ref="C354" r:id="rId353" xr:uid="{ADA23536-097A-4CB9-A084-C10B196D9A49}"/>
    <hyperlink ref="C355" r:id="rId354" xr:uid="{0684AE2E-15B6-469E-8100-1BE610D0417A}"/>
    <hyperlink ref="C356" r:id="rId355" xr:uid="{3B773AB8-5566-4C0C-9F56-5352ECE03B95}"/>
    <hyperlink ref="C357" r:id="rId356" xr:uid="{4E65226E-00F6-4277-B4F2-7E8CCE70625B}"/>
    <hyperlink ref="C358" r:id="rId357" xr:uid="{1515021E-2935-4C18-BCFF-BCB6469FD3E7}"/>
    <hyperlink ref="C359" r:id="rId358" xr:uid="{CDB28638-57CA-41B5-84FF-726B28F810DF}"/>
    <hyperlink ref="C360" r:id="rId359" xr:uid="{CDF6ADCE-8DB4-4DBB-B9C5-0F439E880C11}"/>
    <hyperlink ref="C361" r:id="rId360" xr:uid="{E4BED292-4D64-4935-A794-57F163462973}"/>
    <hyperlink ref="C362" r:id="rId361" xr:uid="{E3C445E8-AA8E-42D1-AFB3-AB77CB03A4AF}"/>
    <hyperlink ref="C363" r:id="rId362" xr:uid="{653A723E-3A85-46CE-B764-0BDCAEC1951F}"/>
    <hyperlink ref="C364" r:id="rId363" xr:uid="{553937EC-0019-4C1C-80EC-55E3B08EB694}"/>
    <hyperlink ref="C365" r:id="rId364" xr:uid="{B2106BD9-47E6-4ED4-937C-3871F0462D89}"/>
    <hyperlink ref="C366" r:id="rId365" xr:uid="{CD55F303-8996-4437-AC90-898FA8D91EC7}"/>
    <hyperlink ref="C367" r:id="rId366" xr:uid="{93868167-6125-4C0B-BB28-E6B1256E79F5}"/>
    <hyperlink ref="C368" r:id="rId367" xr:uid="{93F86687-8F1E-4C1E-9B02-6A92461B8015}"/>
    <hyperlink ref="C369" r:id="rId368" xr:uid="{B6FA645E-5522-4636-9C26-7A16E33E3F72}"/>
    <hyperlink ref="C370" r:id="rId369" xr:uid="{9AF7653F-9E14-4A10-8266-148D2544E97B}"/>
    <hyperlink ref="C371" r:id="rId370" xr:uid="{D09FC19E-8BAE-4700-B6E9-FFE2E2B24B07}"/>
    <hyperlink ref="C372" r:id="rId371" xr:uid="{9EE08B29-9C8F-4CAB-9246-5C0EA0AAA48C}"/>
    <hyperlink ref="C373" r:id="rId372" xr:uid="{792A94B3-9AF0-4168-A705-B18E32A30143}"/>
    <hyperlink ref="C374" r:id="rId373" xr:uid="{899463C0-A0AB-442C-B196-401C88F5F7A8}"/>
    <hyperlink ref="C375" r:id="rId374" xr:uid="{27F7BA2E-4647-417B-9B93-4CE3D827F957}"/>
    <hyperlink ref="C376" r:id="rId375" xr:uid="{7B342CDF-7234-482B-BD2B-EC406C0EFB70}"/>
    <hyperlink ref="C377" r:id="rId376" xr:uid="{F375270C-1C1A-44EA-A24D-81C671299009}"/>
    <hyperlink ref="C378" r:id="rId377" xr:uid="{93857EAC-F3FA-4873-8604-8E512D2113A2}"/>
    <hyperlink ref="C379" r:id="rId378" xr:uid="{58B4F7F6-7A23-4563-B341-153227D9ABFE}"/>
    <hyperlink ref="C380" r:id="rId379" xr:uid="{0D069C1F-419B-4F90-AFF5-6C61205CCF71}"/>
    <hyperlink ref="C381" r:id="rId380" xr:uid="{1BDFC503-655E-4D75-85B2-BD713692D7FC}"/>
    <hyperlink ref="C382" r:id="rId381" xr:uid="{B1316D6B-3B04-4A08-B307-5DED0548C286}"/>
    <hyperlink ref="C383" r:id="rId382" xr:uid="{CF492EEC-5404-4914-BBAC-5894D958E90B}"/>
    <hyperlink ref="C384" r:id="rId383" xr:uid="{686E480F-7EF3-42E8-8F3F-97C85572B0FB}"/>
    <hyperlink ref="C385" r:id="rId384" xr:uid="{D346150B-3F17-4B7C-A73F-82EAD35AC62C}"/>
    <hyperlink ref="C386" r:id="rId385" xr:uid="{F3658244-F3E5-4E60-A2A5-B880016D8AB1}"/>
    <hyperlink ref="C387" r:id="rId386" xr:uid="{375C9855-DAB0-4DA2-96EC-1BB533048A0E}"/>
    <hyperlink ref="C388" r:id="rId387" xr:uid="{82AD36EF-F46C-40F6-9A3C-53F3C4387610}"/>
    <hyperlink ref="C389" r:id="rId388" xr:uid="{93491780-AA7A-4A0B-A362-872FFF9488AE}"/>
    <hyperlink ref="C390" r:id="rId389" xr:uid="{F17C231F-D179-493A-B1CE-5F40565BA263}"/>
    <hyperlink ref="C391" r:id="rId390" xr:uid="{6D3BDE23-EDCE-4695-BD7F-ABA59005DB21}"/>
    <hyperlink ref="C392" r:id="rId391" xr:uid="{BE21066E-A8C8-4E64-AFE1-E097F18F47E6}"/>
    <hyperlink ref="C393" r:id="rId392" xr:uid="{AD14B7DA-38AB-4D91-8A8B-3C7A5E5AAC63}"/>
    <hyperlink ref="C394" r:id="rId393" xr:uid="{C36391C5-3270-444E-99D9-1D2BF190BDCC}"/>
    <hyperlink ref="C395" r:id="rId394" xr:uid="{F72A6E26-D4F0-4654-B18B-E6CBC0167CA6}"/>
    <hyperlink ref="C396" r:id="rId395" xr:uid="{92C228E1-2363-40DA-8EF3-E995B2609F9E}"/>
    <hyperlink ref="C397" r:id="rId396" xr:uid="{6A499558-1ADA-49FA-AE55-8080120F00EE}"/>
    <hyperlink ref="C398" r:id="rId397" xr:uid="{BDCDB13F-DABE-483D-B3BD-A04DF7F4B6E3}"/>
    <hyperlink ref="C399" r:id="rId398" xr:uid="{F5166CC1-2F35-4066-8AAD-CFE80D7521A9}"/>
    <hyperlink ref="C400" r:id="rId399" xr:uid="{B8D6110C-2F8A-4CF2-A3B8-3080A3E0C2F2}"/>
    <hyperlink ref="C401" r:id="rId400" xr:uid="{4C75839C-DF42-41AA-8336-29D64F860637}"/>
    <hyperlink ref="C402" r:id="rId401" xr:uid="{E7B7F55A-5A87-4AF3-8DD7-6FA31E0C756B}"/>
    <hyperlink ref="C403" r:id="rId402" xr:uid="{7FB6E443-F31B-4F3A-A108-55A510CCD276}"/>
    <hyperlink ref="C404" r:id="rId403" xr:uid="{B12FEB9F-72BB-4488-A393-34B51F39117D}"/>
    <hyperlink ref="C405" r:id="rId404" xr:uid="{EE546BC5-E35E-498E-B8AE-B983A543CE9C}"/>
    <hyperlink ref="C406" r:id="rId405" xr:uid="{9ABD4524-80DF-421E-B6C1-0E9F64F7E1FE}"/>
    <hyperlink ref="C407" r:id="rId406" xr:uid="{4341B4D6-04DE-4A20-BDF0-6C0E2B4204AF}"/>
    <hyperlink ref="C408" r:id="rId407" xr:uid="{A1A2D4C7-B80F-46B0-AB49-8EAB79EBB91A}"/>
    <hyperlink ref="C409" r:id="rId408" xr:uid="{DA4D4C9A-4C41-4F4F-ADBD-4E6F214CE075}"/>
    <hyperlink ref="C410" r:id="rId409" xr:uid="{948B560B-7268-482D-BE74-822E0B9205A2}"/>
    <hyperlink ref="C411" r:id="rId410" xr:uid="{E640C1FE-8E3C-428C-BBA6-1758F237B6E5}"/>
    <hyperlink ref="C412" r:id="rId411" xr:uid="{92AA1583-9A72-48E5-99DB-2F9AE2AB8F1F}"/>
    <hyperlink ref="C413" r:id="rId412" xr:uid="{E43F1ED4-5709-495D-954F-A6650E9BB322}"/>
    <hyperlink ref="C414" r:id="rId413" xr:uid="{E1965DFA-0AC7-4676-AB65-020078C48EB8}"/>
    <hyperlink ref="C415" r:id="rId414" xr:uid="{4ADA7807-93C2-4404-B197-8A27EBE9B156}"/>
    <hyperlink ref="C416" r:id="rId415" xr:uid="{F79382FF-2BB1-4DF7-B2DE-49E77F8CB48F}"/>
    <hyperlink ref="C417" r:id="rId416" xr:uid="{DBCC681B-49E8-4E0B-8669-49EBCE6D3446}"/>
    <hyperlink ref="C418" r:id="rId417" xr:uid="{9814939B-B4C5-4670-B559-F1C3B39DD9F0}"/>
    <hyperlink ref="C419" r:id="rId418" xr:uid="{A48FED3D-A262-4F12-A7CB-73676FD174AD}"/>
    <hyperlink ref="C420" r:id="rId419" xr:uid="{661006A4-7F78-41C4-8E78-1A202ACF59E3}"/>
    <hyperlink ref="C421" r:id="rId420" xr:uid="{093CBD77-91B3-4A35-92BF-21F98A558FB9}"/>
    <hyperlink ref="C422" r:id="rId421" xr:uid="{76701DEC-AD70-4A09-8998-D2885EA3B9ED}"/>
    <hyperlink ref="C423" r:id="rId422" xr:uid="{62DC9FC3-523F-4A6D-A065-FC449C017C43}"/>
    <hyperlink ref="C424" r:id="rId423" xr:uid="{E6BEBCD1-1CE3-4E12-A2E6-5202094D1546}"/>
    <hyperlink ref="C425" r:id="rId424" xr:uid="{7199A9F0-6232-42D2-87DF-94671E6D65E4}"/>
    <hyperlink ref="C426" r:id="rId425" xr:uid="{E0CD9F3A-211B-47D2-ACAA-87D5FCCC7DF7}"/>
    <hyperlink ref="C427" r:id="rId426" xr:uid="{0D842225-16AA-463C-8FFF-B7AC3C7E0A11}"/>
    <hyperlink ref="C428" r:id="rId427" xr:uid="{487AE3E3-5460-49AD-8AE9-A11BB844FEB5}"/>
    <hyperlink ref="C429" r:id="rId428" xr:uid="{551E7876-BC7A-4D3D-AAE7-D645EDFF26F0}"/>
    <hyperlink ref="C430" r:id="rId429" xr:uid="{33C3B52C-074F-4C2B-B0C8-0AE8AD9C94FB}"/>
    <hyperlink ref="C431" r:id="rId430" xr:uid="{8EC041AB-5A62-4A22-9004-B9AE81B8D606}"/>
    <hyperlink ref="C432" r:id="rId431" xr:uid="{797CF3DF-3C6B-40F7-936F-44F7DCB3C194}"/>
    <hyperlink ref="C433" r:id="rId432" xr:uid="{8D55BF5D-C19F-4CBE-B9A4-0DCE2816398F}"/>
    <hyperlink ref="C434" r:id="rId433" xr:uid="{9010C283-C407-41D8-A6AE-04F10E99EEC3}"/>
    <hyperlink ref="C435" r:id="rId434" xr:uid="{36E81047-1494-4320-B22E-B74358F9F862}"/>
    <hyperlink ref="C436" r:id="rId435" xr:uid="{845AD3CA-E541-463D-833C-F7CBA07BA7BF}"/>
    <hyperlink ref="C437" r:id="rId436" xr:uid="{03F98DB9-CA06-405B-801E-A74B7DFB3E6F}"/>
    <hyperlink ref="C438" r:id="rId437" xr:uid="{200E51D2-F73F-43B3-BE95-3FAB5D91CCD4}"/>
    <hyperlink ref="C439" r:id="rId438" xr:uid="{72A1A0FF-7F36-40B1-9907-41D344AF25DA}"/>
    <hyperlink ref="C440" r:id="rId439" xr:uid="{EE38817B-E70F-4B75-A893-38A831820B3B}"/>
    <hyperlink ref="C441" r:id="rId440" xr:uid="{6C037246-C208-4954-B264-1B9697AD7FC8}"/>
    <hyperlink ref="C442" r:id="rId441" xr:uid="{DD567180-30D1-4E7F-B4BF-6CD3B001F013}"/>
    <hyperlink ref="C443" r:id="rId442" xr:uid="{FBB9F3F2-1CDE-4713-AFFA-940D223AF22B}"/>
    <hyperlink ref="C444" r:id="rId443" xr:uid="{1F30C8D6-6288-48D9-91BC-A93A04B2AC1E}"/>
    <hyperlink ref="C445" r:id="rId444" xr:uid="{25DF4300-331D-456E-87D8-398B4B8E101D}"/>
    <hyperlink ref="C446" r:id="rId445" xr:uid="{00A4CCCE-26C4-43C3-BF9A-7FA9EA66B0C6}"/>
    <hyperlink ref="C447" r:id="rId446" xr:uid="{657A3C9B-738C-4270-97A7-FC5462770B86}"/>
    <hyperlink ref="C448" r:id="rId447" xr:uid="{DC5DAC04-4BC0-4D4F-8DD6-3F90CA13083A}"/>
    <hyperlink ref="C449" r:id="rId448" xr:uid="{22795753-6B3E-4036-BF62-1732B8B98FB3}"/>
    <hyperlink ref="C450" r:id="rId449" xr:uid="{C5BC672B-6814-49C5-AAC9-E089E95BCCBC}"/>
    <hyperlink ref="C451" r:id="rId450" xr:uid="{03734F14-F5CB-4893-947B-41205807F66B}"/>
    <hyperlink ref="C452" r:id="rId451" xr:uid="{744B7093-AFAB-480C-B11E-4E687B3751D9}"/>
    <hyperlink ref="C453" r:id="rId452" xr:uid="{B0D3F83E-6D03-4793-9762-6673433AC28C}"/>
    <hyperlink ref="C454" r:id="rId453" xr:uid="{C8DE969D-D163-4FF3-8AD6-6126B34C26B8}"/>
    <hyperlink ref="C455" r:id="rId454" xr:uid="{CCF6F4AC-9A62-4A0F-8C98-40590CFC2BB3}"/>
    <hyperlink ref="C456" r:id="rId455" xr:uid="{C3BB0D15-447B-4923-8F3C-8E33E02E6372}"/>
    <hyperlink ref="C457" r:id="rId456" xr:uid="{91F92D55-4967-4A8F-91B1-A546C1886164}"/>
    <hyperlink ref="C458" r:id="rId457" xr:uid="{0029665C-DA1E-4A9B-AE81-A7854DECB756}"/>
    <hyperlink ref="C459" r:id="rId458" xr:uid="{8312225B-5214-4319-BFB6-61E3E6E37391}"/>
    <hyperlink ref="C460" r:id="rId459" xr:uid="{3BF7431D-4BBC-4537-8005-D5EAC2711755}"/>
    <hyperlink ref="C461" r:id="rId460" xr:uid="{64012C73-745A-4234-8E50-BBA45B26659A}"/>
    <hyperlink ref="C462" r:id="rId461" xr:uid="{549F56DC-6447-4CE0-BA43-8A1BAD9018BD}"/>
    <hyperlink ref="C463" r:id="rId462" xr:uid="{0189D917-37EF-4F56-9907-31F9BEBA2D0A}"/>
    <hyperlink ref="C464" r:id="rId463" xr:uid="{016C28BD-D511-4F24-B05F-D767A593BB26}"/>
    <hyperlink ref="C465" r:id="rId464" xr:uid="{9E185E89-3F9F-4C8A-B944-5659E2763404}"/>
    <hyperlink ref="C466" r:id="rId465" xr:uid="{8C076AD6-69E6-48E4-BBCB-56B5E8A1A74F}"/>
    <hyperlink ref="C467" r:id="rId466" xr:uid="{A1C12938-08F7-42E3-BD9D-7CA8003D1FDC}"/>
    <hyperlink ref="C468" r:id="rId467" xr:uid="{05B13CB0-8A8C-4433-8C52-5D0AE29A5898}"/>
    <hyperlink ref="C469" r:id="rId468" xr:uid="{EDE46DAE-C272-4E5F-94A2-DC019DBDC74E}"/>
    <hyperlink ref="C470" r:id="rId469" xr:uid="{A90D32BE-86D8-420F-992D-1D9F45B90825}"/>
    <hyperlink ref="C471" r:id="rId470" xr:uid="{CAB7BD8D-588C-4419-9414-9EAC46D7AC9D}"/>
    <hyperlink ref="C472" r:id="rId471" xr:uid="{8C463264-D1E7-435A-9DCF-30BAE3AD7378}"/>
    <hyperlink ref="C473" r:id="rId472" xr:uid="{31C44B66-4904-44CB-B8D1-C5F0894E8F6E}"/>
    <hyperlink ref="C474" r:id="rId473" xr:uid="{7C8B507A-ABDA-4E4E-9E59-19A82B06D2B1}"/>
    <hyperlink ref="C475" r:id="rId474" xr:uid="{D6BD040A-6324-4D4B-A78E-4A520B293BA3}"/>
    <hyperlink ref="C476" r:id="rId475" xr:uid="{11C9BF33-96D4-4DDD-908B-6C8FB910B47B}"/>
    <hyperlink ref="C477" r:id="rId476" xr:uid="{8D8855C2-379D-43CC-82FB-34C7DDBFFE51}"/>
    <hyperlink ref="C478" r:id="rId477" xr:uid="{11BD72BC-4F6B-42B3-9CDC-99ABDF342A95}"/>
    <hyperlink ref="C479" r:id="rId478" xr:uid="{B376028B-B58C-4639-B36F-0AE8AF20BDA4}"/>
    <hyperlink ref="C480" r:id="rId479" xr:uid="{96304374-93F5-4E88-9A0C-B632CB621A6B}"/>
    <hyperlink ref="C481" r:id="rId480" xr:uid="{834A86ED-F166-42FB-8CA1-42CC135546EE}"/>
    <hyperlink ref="C482" r:id="rId481" xr:uid="{C1519B9A-3B76-4D9E-863F-8068E992D3B9}"/>
    <hyperlink ref="C483" r:id="rId482" xr:uid="{9534E500-4AFF-4CF7-9C39-4211B65E3D42}"/>
    <hyperlink ref="C484" r:id="rId483" xr:uid="{74F32396-B461-49D7-B79C-193FB55F6104}"/>
    <hyperlink ref="C485" r:id="rId484" xr:uid="{C2F4CDB7-9FD0-434B-82E7-0CA9D081C3FF}"/>
    <hyperlink ref="C486" r:id="rId485" xr:uid="{7A5DFB8C-9F07-4509-86D6-ADFBA7E80C91}"/>
    <hyperlink ref="C487" r:id="rId486" xr:uid="{95366DAB-8A04-4F38-A623-1BF42C04DB8F}"/>
    <hyperlink ref="C488" r:id="rId487" xr:uid="{EFEC5C1A-AD85-43AA-8395-1CC45D44B708}"/>
    <hyperlink ref="C489" r:id="rId488" xr:uid="{C778F04A-CA13-43A8-9A75-8D142C7A28C8}"/>
    <hyperlink ref="C490" r:id="rId489" xr:uid="{C458EDAC-0D26-45C0-BEC3-794C826E5468}"/>
    <hyperlink ref="C491" r:id="rId490" xr:uid="{D4F53167-A47A-4A8D-93B2-EC486412D6A5}"/>
    <hyperlink ref="C492" r:id="rId491" xr:uid="{225D2233-5F01-45C0-8163-D2FBE837AAF9}"/>
    <hyperlink ref="C493" r:id="rId492" xr:uid="{CC16B719-A370-4268-88FA-1A205FDDB005}"/>
    <hyperlink ref="C494" r:id="rId493" xr:uid="{9918358E-202E-4C74-9AAC-3E18C95C7116}"/>
    <hyperlink ref="C495" r:id="rId494" xr:uid="{2B91096F-2A09-4B62-9562-2F49D927DC6D}"/>
    <hyperlink ref="C496" r:id="rId495" xr:uid="{76381138-C36F-496A-BEEB-B4900BEB614C}"/>
    <hyperlink ref="C497" r:id="rId496" xr:uid="{1B2D7169-F39F-4A14-908A-1E992E78A59D}"/>
    <hyperlink ref="C498" r:id="rId497" xr:uid="{7B817514-C4D8-4648-81E9-18E1C9A270D0}"/>
    <hyperlink ref="C499" r:id="rId498" xr:uid="{B18C1E56-3D6D-4535-BFF2-2360193E2129}"/>
    <hyperlink ref="C500" r:id="rId499" xr:uid="{F0A8B0F2-2848-4F3C-BCCF-85499D25E3BC}"/>
    <hyperlink ref="C501" r:id="rId500" xr:uid="{81856214-7C0B-4EC6-94F4-1CC5A342C5F0}"/>
    <hyperlink ref="C502" r:id="rId501" xr:uid="{A206CE5B-8717-4396-943D-EF257496F327}"/>
    <hyperlink ref="C503" r:id="rId502" xr:uid="{40225C0A-22D7-47DD-BF9F-00AD8608F1E3}"/>
    <hyperlink ref="C504" r:id="rId503" xr:uid="{3919F148-DD53-495B-B0F1-EF58A7FC1CB1}"/>
    <hyperlink ref="C505" r:id="rId504" xr:uid="{636DE050-10DB-4E21-B851-BE00E153D6C7}"/>
    <hyperlink ref="C506" r:id="rId505" xr:uid="{B646B3F2-3B60-469A-835C-65DDC01C963F}"/>
    <hyperlink ref="C507" r:id="rId506" xr:uid="{456839CF-88F7-49A3-A7E3-A6A84CA8A365}"/>
    <hyperlink ref="C508" r:id="rId507" xr:uid="{798C3942-F887-44FF-A3F0-DA8658CA4EA9}"/>
    <hyperlink ref="C509" r:id="rId508" xr:uid="{27FAF054-F4DF-4450-9BBC-D1B25C63BB39}"/>
    <hyperlink ref="C510" r:id="rId509" xr:uid="{7EBCC41B-EF89-44CF-92B3-2ED794B13DAC}"/>
    <hyperlink ref="C511" r:id="rId510" xr:uid="{8CA538F2-EC57-4B93-963C-5BB74A1B47FE}"/>
    <hyperlink ref="C512" r:id="rId511" xr:uid="{A6307B2C-17D1-4CD7-A8C5-2F7B50262B31}"/>
    <hyperlink ref="C513" r:id="rId512" xr:uid="{2790572C-8404-453D-A827-52AB44BF842F}"/>
    <hyperlink ref="C514" r:id="rId513" xr:uid="{56C4B109-7B48-4C33-A27B-B7CAACC0AC66}"/>
    <hyperlink ref="C515" r:id="rId514" xr:uid="{380DC578-49BD-4677-A1B4-4BF882EB5080}"/>
    <hyperlink ref="C516" r:id="rId515" xr:uid="{87451C0C-6EFD-46E3-A3EC-149230FDE1B4}"/>
    <hyperlink ref="C517" r:id="rId516" xr:uid="{AB4CDF7B-027A-4702-8920-C6ADC46A04DB}"/>
    <hyperlink ref="C518" r:id="rId517" xr:uid="{BBF85CD0-F9CE-4E62-9238-128FF9F360DF}"/>
    <hyperlink ref="C519" r:id="rId518" xr:uid="{6157B6AB-7EEE-4704-8A91-A375BCE620B3}"/>
    <hyperlink ref="C520" r:id="rId519" xr:uid="{CE39A1B1-A233-43DD-B4F2-C421EB79ED08}"/>
    <hyperlink ref="C521" r:id="rId520" xr:uid="{7ADBE5A5-8ECC-484A-AAA6-FAA39D60631B}"/>
    <hyperlink ref="C522" r:id="rId521" xr:uid="{B60474F3-876D-4667-BAAB-3192D028572D}"/>
    <hyperlink ref="C523" r:id="rId522" xr:uid="{3ED83203-87D9-41FA-98B8-34D1E5ED6107}"/>
    <hyperlink ref="C524" r:id="rId523" xr:uid="{9C00B813-C885-4262-980F-EF1AA4C62050}"/>
    <hyperlink ref="C525" r:id="rId524" xr:uid="{51057342-CD82-480D-9024-BE6175973415}"/>
    <hyperlink ref="C526" r:id="rId525" xr:uid="{9EC23E6E-7F5D-4346-B009-D9F8E2F44320}"/>
    <hyperlink ref="C527" r:id="rId526" xr:uid="{75CFA096-6CA0-4969-9646-3CCB82E2F73B}"/>
    <hyperlink ref="C528" r:id="rId527" xr:uid="{A562F9F1-1E29-4130-96E8-57EA9790B73C}"/>
    <hyperlink ref="C529" r:id="rId528" xr:uid="{E0FA8F90-A248-4CC8-958A-EB7A0B7F3B72}"/>
    <hyperlink ref="C530" r:id="rId529" xr:uid="{D3F6874F-1CEF-440F-933D-3AA36AD650B5}"/>
    <hyperlink ref="C531" r:id="rId530" xr:uid="{4B635548-DB58-4599-B66E-4892F9148A11}"/>
    <hyperlink ref="C532" r:id="rId531" xr:uid="{EB1D44F5-4EDB-4C43-9C9F-ADE5112F98EB}"/>
    <hyperlink ref="C533" r:id="rId532" xr:uid="{30EE70B1-11A6-40AC-B59B-A4C16D236E73}"/>
    <hyperlink ref="C534" r:id="rId533" xr:uid="{D03FC5E6-E05B-43AC-8A6F-842AB4F605E8}"/>
    <hyperlink ref="C535" r:id="rId534" xr:uid="{59768941-24F2-4B2C-BEF5-97927326ACBB}"/>
    <hyperlink ref="C536" r:id="rId535" xr:uid="{FAEAB6B6-B084-49C4-988B-791CB170E445}"/>
    <hyperlink ref="C537" r:id="rId536" xr:uid="{83EC8E88-F5C8-49CA-9079-584D4B17EB0C}"/>
    <hyperlink ref="C538" r:id="rId537" xr:uid="{E2E2CEAE-C94C-4472-A683-13D4BACB91C0}"/>
    <hyperlink ref="C539" r:id="rId538" xr:uid="{0624F2E5-6871-45FA-BB8A-DAF7436D1227}"/>
    <hyperlink ref="C540" r:id="rId539" xr:uid="{67896ED8-03FC-46CD-89C2-6759883F6C17}"/>
    <hyperlink ref="C541" r:id="rId540" xr:uid="{A870A10A-EA56-4001-86D5-DA0F6BF8C4BA}"/>
    <hyperlink ref="C542" r:id="rId541" xr:uid="{E74F3A80-92D8-4859-911B-8587AC631E26}"/>
    <hyperlink ref="C543" r:id="rId542" xr:uid="{94B0A3D1-943C-4018-AF3F-485503FC4CC6}"/>
    <hyperlink ref="C544" r:id="rId543" xr:uid="{FDF5C787-4F46-4793-8601-50571E2B0719}"/>
    <hyperlink ref="C545" r:id="rId544" xr:uid="{27E5A945-A017-4882-BF91-11D2F952DE15}"/>
    <hyperlink ref="C546" r:id="rId545" xr:uid="{D02CA017-5BD1-4896-A30E-D01EF9F46F07}"/>
    <hyperlink ref="C547" r:id="rId546" xr:uid="{9E8F49EB-596C-41DC-A2FA-C246E05BD798}"/>
    <hyperlink ref="C548" r:id="rId547" xr:uid="{8E5A6F02-C06E-4E0F-88EE-D07CC5354F8C}"/>
    <hyperlink ref="C549" r:id="rId548" xr:uid="{A492CC21-8633-4F64-8738-05957F08B650}"/>
    <hyperlink ref="C550" r:id="rId549" xr:uid="{E6B70692-66C3-4E5A-8909-9F409573B1B1}"/>
    <hyperlink ref="C551" r:id="rId550" xr:uid="{C99E3CE1-854C-4E8F-83BB-B2839255AB77}"/>
    <hyperlink ref="C552" r:id="rId551" xr:uid="{DD9575A1-4750-45D7-AB1A-E4087CA355B1}"/>
    <hyperlink ref="C553" r:id="rId552" xr:uid="{6CE71A77-D781-4716-852E-031E068FBDEC}"/>
    <hyperlink ref="C554" r:id="rId553" xr:uid="{51FD26CC-6AF2-42C1-AB5E-4A0A0C560311}"/>
    <hyperlink ref="C555" r:id="rId554" xr:uid="{247BE5D1-1983-4353-B4E3-44EACFD2E65D}"/>
    <hyperlink ref="C556" r:id="rId555" xr:uid="{DA3B4064-6C96-446A-9BA9-68C9B1B5416A}"/>
    <hyperlink ref="C557" r:id="rId556" xr:uid="{85D92C2E-E2AD-4673-B11B-98B723A81166}"/>
    <hyperlink ref="C558" r:id="rId557" xr:uid="{0ECEE4CE-57C6-4E9B-B860-BA1601B9E827}"/>
    <hyperlink ref="C559" r:id="rId558" xr:uid="{7EF83A69-CF7F-46AC-9995-0D031C682522}"/>
    <hyperlink ref="C560" r:id="rId559" xr:uid="{4D225FB8-4DF0-40DD-A2D1-9164276757C5}"/>
    <hyperlink ref="C561" r:id="rId560" xr:uid="{068727CE-CAC2-4370-8CCB-31504FA9A14A}"/>
    <hyperlink ref="C562" r:id="rId561" xr:uid="{6F49C96B-0DF3-4009-86DD-413DB62CE478}"/>
    <hyperlink ref="C563" r:id="rId562" xr:uid="{0DF71194-127A-4A8C-A6EC-8CA5D61F35DE}"/>
    <hyperlink ref="C564" r:id="rId563" xr:uid="{F4D32DE6-40F8-467F-9341-234595D760F0}"/>
    <hyperlink ref="C565" r:id="rId564" xr:uid="{F252C597-C676-4602-AE7F-4584BB1AD00E}"/>
    <hyperlink ref="C566" r:id="rId565" xr:uid="{A8E8A2B2-5686-4846-A369-E79359869598}"/>
    <hyperlink ref="C567" r:id="rId566" xr:uid="{819BF38E-AFF1-417B-9196-5EB8AD369057}"/>
    <hyperlink ref="C568" r:id="rId567" xr:uid="{ABBBFDC5-568E-4916-8B09-3EC2D2A5795C}"/>
    <hyperlink ref="C569" r:id="rId568" xr:uid="{D0B6B7FC-0850-4A21-81CA-5713C84143AB}"/>
    <hyperlink ref="C570" r:id="rId569" xr:uid="{145EC380-CA30-45CD-86EF-C3183995F7CC}"/>
    <hyperlink ref="C571" r:id="rId570" xr:uid="{F161E1D1-FB37-4387-B636-595DEABD3CC1}"/>
    <hyperlink ref="C572" r:id="rId571" xr:uid="{4BE3D16A-069F-42E6-B113-1C020F6AAFBF}"/>
    <hyperlink ref="C573" r:id="rId572" xr:uid="{04931A4E-A21E-4597-94D6-B080DC4DB313}"/>
    <hyperlink ref="C574" r:id="rId573" xr:uid="{9398010E-1DC5-4DDE-A899-6800A3EFC5BF}"/>
    <hyperlink ref="C575" r:id="rId574" xr:uid="{4C018B36-A471-43B0-8B70-88751425A4BD}"/>
    <hyperlink ref="C576" r:id="rId575" xr:uid="{21D395C4-73CB-4B43-A398-5B7ABE26956D}"/>
    <hyperlink ref="C577" r:id="rId576" xr:uid="{FB1D1544-E56A-4BD5-AEA9-05DB70D7E683}"/>
    <hyperlink ref="C578" r:id="rId577" xr:uid="{E15C6984-3512-4B8F-8C80-4B811AAD80A8}"/>
    <hyperlink ref="C579" r:id="rId578" xr:uid="{8C2F4108-2CB8-4CF5-989A-22DA5377D09F}"/>
    <hyperlink ref="C580" r:id="rId579" xr:uid="{54446F9D-283C-4B46-8C4F-3BD7FB70ED62}"/>
    <hyperlink ref="C581" r:id="rId580" xr:uid="{687CB20B-DFF1-4940-9600-6C14A8E7EE42}"/>
    <hyperlink ref="C582" r:id="rId581" xr:uid="{F8EE97C0-829B-4996-81E9-7965E79A74B5}"/>
    <hyperlink ref="C583" r:id="rId582" xr:uid="{3B35007D-3ED7-4C11-A343-E1993A8C31BA}"/>
    <hyperlink ref="C584" r:id="rId583" xr:uid="{61D760D9-255A-4B7B-AF4E-35773AB98E70}"/>
    <hyperlink ref="C585" r:id="rId584" xr:uid="{7A2088D3-AB5C-49C1-8B07-0B80C52AE5C7}"/>
    <hyperlink ref="C586" r:id="rId585" xr:uid="{794964F2-659E-4C32-96D9-4F2FAC977BF4}"/>
    <hyperlink ref="C587" r:id="rId586" xr:uid="{91D24D0F-6BCE-4443-927E-B25D19D1974F}"/>
    <hyperlink ref="C588" r:id="rId587" xr:uid="{A2C4A055-5957-46B8-B085-AA226C4562BF}"/>
    <hyperlink ref="C589" r:id="rId588" xr:uid="{CA199B2A-07D2-4607-AA4D-9C0D2745EDB3}"/>
    <hyperlink ref="C590" r:id="rId589" xr:uid="{A711DC3F-4EE4-4BAE-A83E-CB5F0665E70A}"/>
    <hyperlink ref="C591" r:id="rId590" xr:uid="{B0239686-C6AF-465E-8A17-1AB69DBFDFB8}"/>
    <hyperlink ref="C592" r:id="rId591" xr:uid="{92DAA084-62AC-43F4-B11C-F6BF55290B5A}"/>
    <hyperlink ref="C593" r:id="rId592" xr:uid="{B9A0184B-9B22-4B9B-8F7A-E8CBA38B1996}"/>
    <hyperlink ref="C594" r:id="rId593" xr:uid="{E2017585-F735-41E7-A0DE-D5B236BC50C3}"/>
    <hyperlink ref="C595" r:id="rId594" xr:uid="{668905FF-ECC6-4093-B5FF-6FFCB1158AF7}"/>
    <hyperlink ref="C596" r:id="rId595" xr:uid="{9C1CCF5E-C375-424A-A8E4-707BF0716AFD}"/>
    <hyperlink ref="C597" r:id="rId596" xr:uid="{88EDF932-5D26-4A03-8791-A4D215F6C657}"/>
    <hyperlink ref="C598" r:id="rId597" xr:uid="{5B62F8F8-4DBB-4FB3-9495-7E7712F75720}"/>
    <hyperlink ref="C599" r:id="rId598" xr:uid="{C4E5F02C-C393-4684-96BD-DB663078C57E}"/>
    <hyperlink ref="C600" r:id="rId599" xr:uid="{D970C0FD-4E22-458E-8308-054EE7E9D779}"/>
    <hyperlink ref="C601" r:id="rId600" xr:uid="{0981A634-72C3-46D1-AB7B-EA418AA4CCF8}"/>
    <hyperlink ref="C602" r:id="rId601" xr:uid="{7ABB5F86-2EB9-4A36-BA0C-17CD816571AA}"/>
    <hyperlink ref="C603" r:id="rId602" xr:uid="{8B48A83F-C637-4CEA-A2FF-8442FBEC0D8B}"/>
    <hyperlink ref="C604" r:id="rId603" xr:uid="{E8F01B02-C93E-401A-AF88-B95F05F8DBC5}"/>
    <hyperlink ref="C605" r:id="rId604" xr:uid="{52DF2E1D-4283-4AC3-8890-3671F140686B}"/>
    <hyperlink ref="C606" r:id="rId605" xr:uid="{0DAE3CD6-12EB-4DB1-81AF-D6D300C6C859}"/>
    <hyperlink ref="C607" r:id="rId606" xr:uid="{340EC0C3-7D2F-468E-9D2C-EFE1013912C4}"/>
    <hyperlink ref="C608" r:id="rId607" xr:uid="{D9195135-BF60-453E-8467-A9543DF19E4C}"/>
    <hyperlink ref="C609" r:id="rId608" xr:uid="{77355EA9-C1EA-48CD-8002-6E66EC5A2CE9}"/>
    <hyperlink ref="C610" r:id="rId609" xr:uid="{185FA637-CCDF-4817-B435-634794723B84}"/>
    <hyperlink ref="C611" r:id="rId610" xr:uid="{9904761B-1020-4A3D-A85F-DDD2F2EA287D}"/>
    <hyperlink ref="C612" r:id="rId611" xr:uid="{C628968C-3D11-47B0-81FA-A8C8B452CBAA}"/>
    <hyperlink ref="C613" r:id="rId612" xr:uid="{D8C095EF-F370-4DCC-8E4C-6A7D70E9B475}"/>
    <hyperlink ref="C614" r:id="rId613" xr:uid="{B7A7143E-26BD-4C5C-BF49-49E33CF988BF}"/>
    <hyperlink ref="C615" r:id="rId614" xr:uid="{D7EC6DA2-19D8-44A8-932C-092A3E6CD03C}"/>
    <hyperlink ref="C616" r:id="rId615" xr:uid="{2DBE4D80-F8A9-4D2C-BD16-8404356AE2DF}"/>
    <hyperlink ref="C617" r:id="rId616" xr:uid="{3D7CA4CC-9758-459D-B6B5-A77163648EC7}"/>
    <hyperlink ref="C618" r:id="rId617" xr:uid="{8A201ECD-D798-49EB-A6E3-CBAF2476A2BC}"/>
    <hyperlink ref="C619" r:id="rId618" xr:uid="{C6E9DEA4-BC03-4D02-A684-0C6AD762DB89}"/>
    <hyperlink ref="C620" r:id="rId619" xr:uid="{C41757BE-70D2-4EC5-8190-0C439E869369}"/>
    <hyperlink ref="C621" r:id="rId620" xr:uid="{D92E821C-5FD8-4849-9748-544C0B9CFA87}"/>
    <hyperlink ref="C622" r:id="rId621" xr:uid="{8D857A41-0AD7-494C-AAA7-5E368166F698}"/>
    <hyperlink ref="C623" r:id="rId622" xr:uid="{51686829-943D-48C7-B93A-2E5BB340F581}"/>
    <hyperlink ref="C624" r:id="rId623" xr:uid="{F59EA58C-14BB-4AF4-9917-4D683E4BC85F}"/>
    <hyperlink ref="C625" r:id="rId624" xr:uid="{1FE37BDF-664E-4D9E-B371-CFF58F7DBFBD}"/>
    <hyperlink ref="C626" r:id="rId625" xr:uid="{639E1D2A-81D6-4546-ABF0-2C69287C24AC}"/>
    <hyperlink ref="C627" r:id="rId626" xr:uid="{34CA229E-2EF7-4CD3-ABF9-7B4A8DEBFD78}"/>
    <hyperlink ref="C628" r:id="rId627" xr:uid="{B63F9E4E-9ECB-40CE-9FAA-7F36DBCD6E2A}"/>
    <hyperlink ref="C629" r:id="rId628" xr:uid="{77749A91-39BC-436E-9508-2F32259080C1}"/>
    <hyperlink ref="C630" r:id="rId629" xr:uid="{A2A55E18-A19F-4642-B4FB-E7E1B63472A6}"/>
    <hyperlink ref="C631" r:id="rId630" xr:uid="{6F81044B-BA96-4D3B-90C5-923306B3FA2E}"/>
    <hyperlink ref="C632" r:id="rId631" xr:uid="{E00C592C-A434-4FBC-A1F9-C28A3D708543}"/>
    <hyperlink ref="C633" r:id="rId632" xr:uid="{C43FFC5A-8821-48A7-A68E-6B5770D68B06}"/>
    <hyperlink ref="C634" r:id="rId633" xr:uid="{41EF2C29-883F-4F09-B251-72944C3609B7}"/>
    <hyperlink ref="C635" r:id="rId634" xr:uid="{5BECBC25-E052-4902-856F-2AA8589CC03A}"/>
    <hyperlink ref="C636" r:id="rId635" xr:uid="{205EE407-0401-451F-93AC-9AAE5D304BC9}"/>
    <hyperlink ref="C637" r:id="rId636" xr:uid="{FE4AA5E3-B9D2-4829-B785-010E479495DD}"/>
    <hyperlink ref="C638" r:id="rId637" xr:uid="{E30A0253-23FC-42BB-A30B-C0E4EA8581EA}"/>
    <hyperlink ref="C639" r:id="rId638" xr:uid="{32646905-B36C-4B3C-9082-E8D8753AFF85}"/>
    <hyperlink ref="C640" r:id="rId639" xr:uid="{AA4C6475-0CFA-44AA-8BDA-D1F10FF2DAD8}"/>
    <hyperlink ref="C641" r:id="rId640" xr:uid="{EEE45A25-A377-4035-8597-8116ED731D26}"/>
    <hyperlink ref="C642" r:id="rId641" xr:uid="{08997E82-7999-41E7-90A8-9E2BEC77CFB3}"/>
    <hyperlink ref="C643" r:id="rId642" xr:uid="{BD391FBC-8705-43B5-A2CA-37EDB167B686}"/>
    <hyperlink ref="C644" r:id="rId643" xr:uid="{9846C127-C323-4FA1-AA69-3D138382D6C2}"/>
    <hyperlink ref="C645" r:id="rId644" xr:uid="{75F6F123-6686-4F6B-AD41-7FE8AA89CBBD}"/>
    <hyperlink ref="C646" r:id="rId645" xr:uid="{BCAD3B0F-810E-4AB3-8214-61538054146B}"/>
    <hyperlink ref="C647" r:id="rId646" xr:uid="{3E5BFE3E-4E64-44FE-B108-AE7ED23B1119}"/>
    <hyperlink ref="C648" r:id="rId647" xr:uid="{BBD52031-6DCF-40CF-882B-D7A80DA7D1F8}"/>
    <hyperlink ref="C649" r:id="rId648" xr:uid="{7FEE3006-2667-474A-ACE2-ACBAE2505F30}"/>
    <hyperlink ref="C650" r:id="rId649" xr:uid="{5541C415-B0C3-4704-BE77-F377814F1E96}"/>
    <hyperlink ref="C651" r:id="rId650" xr:uid="{85BE19F6-736D-47F5-A5E5-30D6B08111B3}"/>
    <hyperlink ref="C652" r:id="rId651" xr:uid="{21129F79-B9F1-4738-A4BF-28FEEE0087E3}"/>
    <hyperlink ref="C653" r:id="rId652" xr:uid="{8E1557DD-FBDA-40C4-A9B0-05D2F3DD5147}"/>
    <hyperlink ref="C654" r:id="rId653" xr:uid="{92692B7E-BDD7-43B4-839B-6E12BFA9970A}"/>
    <hyperlink ref="C655" r:id="rId654" xr:uid="{73D403BF-34EB-49A3-A796-308E015063A9}"/>
    <hyperlink ref="C656" r:id="rId655" xr:uid="{AEA36343-DD05-420F-AE31-451EDBEA91E8}"/>
    <hyperlink ref="C657" r:id="rId656" xr:uid="{9500CDD0-FA5B-448F-929B-619AF7C8D116}"/>
    <hyperlink ref="C658" r:id="rId657" xr:uid="{2F0CCCD7-D2DB-4021-A2F6-36694BAD48E7}"/>
    <hyperlink ref="C659" r:id="rId658" xr:uid="{76D7958F-07DB-4F8F-B0F0-68A283F9B424}"/>
    <hyperlink ref="C660" r:id="rId659" xr:uid="{9667D8C8-09AB-4C8E-9851-C6D8C9C9101C}"/>
    <hyperlink ref="C661" r:id="rId660" xr:uid="{0281B30C-0E1E-4A55-B2DE-DC7EB9C1BAF2}"/>
    <hyperlink ref="C662" r:id="rId661" xr:uid="{2CEDE851-CD9B-4820-949D-1E303BD16F3B}"/>
    <hyperlink ref="C663" r:id="rId662" xr:uid="{763DEF8B-26EE-4633-A301-51045CCAC552}"/>
    <hyperlink ref="C664" r:id="rId663" xr:uid="{2E2FCB37-CDF7-4DB9-8200-020DE28B4D8D}"/>
    <hyperlink ref="C665" r:id="rId664" xr:uid="{16C3AA37-1482-4A5D-8765-786F5745E107}"/>
    <hyperlink ref="C666" r:id="rId665" xr:uid="{2D064D6C-FA4B-4731-8175-FDACB6062DE2}"/>
    <hyperlink ref="C667" r:id="rId666" xr:uid="{D458E7ED-656A-4F1D-8A50-364F6A1D0A2D}"/>
    <hyperlink ref="C668" r:id="rId667" xr:uid="{2B70EECC-C560-4F47-8077-1B63C85F9493}"/>
    <hyperlink ref="C669" r:id="rId668" xr:uid="{E3A3585B-D97B-4A5A-A5BB-0686315F1EE2}"/>
    <hyperlink ref="C670" r:id="rId669" xr:uid="{BC8FB63F-E39B-4F59-A881-8A86358D2574}"/>
    <hyperlink ref="C671" r:id="rId670" xr:uid="{0441C9C6-2F76-475D-A0C3-563705B88A73}"/>
    <hyperlink ref="C672" r:id="rId671" xr:uid="{01BA6879-1CAC-4BBD-8607-9170DF99A8C9}"/>
    <hyperlink ref="C673" r:id="rId672" xr:uid="{25427674-F499-4DE7-BD13-0E3211294E10}"/>
    <hyperlink ref="C674" r:id="rId673" xr:uid="{758F5035-4A0D-4E63-AB94-C60B4877FBA8}"/>
    <hyperlink ref="C675" r:id="rId674" xr:uid="{18FA9881-864F-466A-A065-9936996D1446}"/>
    <hyperlink ref="C676" r:id="rId675" xr:uid="{0836BFE1-7172-4D2D-93E7-1C9EDE970B22}"/>
    <hyperlink ref="C677" r:id="rId676" xr:uid="{80BA65C9-D967-4A2B-9F58-CAE0032DDF41}"/>
    <hyperlink ref="C678" r:id="rId677" xr:uid="{48681430-3C79-43C9-9E59-BCD23196A258}"/>
    <hyperlink ref="C679" r:id="rId678" xr:uid="{A20518D8-C216-4BEB-95C8-44B478F71B43}"/>
    <hyperlink ref="C680" r:id="rId679" xr:uid="{F4CE7C51-884E-4CC3-95BC-8F8C7987483D}"/>
    <hyperlink ref="C681" r:id="rId680" xr:uid="{F6743FED-224A-4E47-92BA-5F7C5F43DE18}"/>
    <hyperlink ref="C682" r:id="rId681" xr:uid="{52568C85-8488-48FE-A0C4-2B712F74B65D}"/>
    <hyperlink ref="C683" r:id="rId682" xr:uid="{5214AC8E-2E2C-47F1-874F-38CEC20CCA11}"/>
    <hyperlink ref="C684" r:id="rId683" xr:uid="{E3D4F637-12AF-49DE-8342-30640CF01BD9}"/>
    <hyperlink ref="C685" r:id="rId684" xr:uid="{75A83D63-2FF9-4016-9960-F2994FCC7342}"/>
    <hyperlink ref="C686" r:id="rId685" xr:uid="{AF9C2CFC-28C9-4D3F-B7F5-2E0FB59D39CC}"/>
    <hyperlink ref="C687" r:id="rId686" xr:uid="{D3A3DCF1-5B04-4560-8760-99221D604B54}"/>
    <hyperlink ref="C688" r:id="rId687" xr:uid="{22E4E537-5950-4596-9F9B-4C882196F157}"/>
    <hyperlink ref="C689" r:id="rId688" xr:uid="{668773AD-49A5-408F-8D51-DCBAE0081FCC}"/>
    <hyperlink ref="C690" r:id="rId689" xr:uid="{51F16AA9-0FB7-4A08-A780-18AA7D87CC8B}"/>
    <hyperlink ref="C691" r:id="rId690" xr:uid="{EC447800-D235-4B3A-935D-3F3C0A575E92}"/>
    <hyperlink ref="C692" r:id="rId691" xr:uid="{BEDCB8E3-E77E-4FD3-8CF6-F8E35088BA3F}"/>
    <hyperlink ref="C693" r:id="rId692" xr:uid="{D7B7D8BC-073E-4D4E-A122-843B9D6A9FA6}"/>
    <hyperlink ref="C694" r:id="rId693" xr:uid="{B95F9712-83BE-44BA-8754-0D886CE1A69F}"/>
    <hyperlink ref="C695" r:id="rId694" xr:uid="{6D1A8F82-9A3E-422D-B011-2277E095236B}"/>
    <hyperlink ref="C696" r:id="rId695" xr:uid="{8FAD6EE8-1E6D-41AB-B432-BAC88679A177}"/>
    <hyperlink ref="C697" r:id="rId696" xr:uid="{F456D366-0057-43F9-BF4F-5D0105BED4FF}"/>
    <hyperlink ref="C698" r:id="rId697" xr:uid="{CE86FF3A-FA22-4A12-B97C-AD421DBA9EAB}"/>
    <hyperlink ref="C699" r:id="rId698" xr:uid="{17F41084-7B1E-4045-A4AB-B63AD679E016}"/>
    <hyperlink ref="C700" r:id="rId699" xr:uid="{D15FAC28-17A2-48CF-8D06-2D6B323C82F7}"/>
    <hyperlink ref="C701" r:id="rId700" xr:uid="{E4BA16AF-0FC7-4D80-B473-2A4AA24AC556}"/>
    <hyperlink ref="C702" r:id="rId701" xr:uid="{4D7284D8-509D-4094-8F03-8638CF5ABE28}"/>
    <hyperlink ref="C703" r:id="rId702" xr:uid="{D5EDC0C2-E134-4C5B-ABAD-C273BBF22359}"/>
    <hyperlink ref="C704" r:id="rId703" xr:uid="{ADE287B5-1B45-45A3-AE2B-A44FFD50CFF1}"/>
    <hyperlink ref="C705" r:id="rId704" xr:uid="{5136109F-B19A-4E25-B7A6-9E963A916C8B}"/>
    <hyperlink ref="C706" r:id="rId705" xr:uid="{7A29EBBB-2E63-450A-8A30-B439A7BDCB81}"/>
    <hyperlink ref="C707" r:id="rId706" xr:uid="{E5260A55-592F-4155-B657-C5282041283C}"/>
    <hyperlink ref="C708" r:id="rId707" xr:uid="{033D2FEA-F46D-4C44-B8D9-48A6566A1A95}"/>
    <hyperlink ref="C709" r:id="rId708" xr:uid="{35D60223-9844-4961-A398-0A8EAF47244D}"/>
    <hyperlink ref="C710" r:id="rId709" xr:uid="{C4843BEE-2777-44F3-919D-FFF9E9C23CAD}"/>
    <hyperlink ref="C711" r:id="rId710" xr:uid="{063B9159-52CB-48EA-9254-E68168422FC9}"/>
    <hyperlink ref="C712" r:id="rId711" xr:uid="{34F4B32D-4FC0-4F0F-A674-391826097D0F}"/>
    <hyperlink ref="C713" r:id="rId712" xr:uid="{3444DF7B-DA7A-4230-A4B1-0EBD606576D2}"/>
    <hyperlink ref="C714" r:id="rId713" xr:uid="{53DF0043-3D62-42D8-BB68-0E51758C4D4A}"/>
    <hyperlink ref="C715" r:id="rId714" xr:uid="{7467CA9E-155A-40C8-9553-A7657D260631}"/>
    <hyperlink ref="C716" r:id="rId715" xr:uid="{F2EDC438-C594-4FC4-8AD9-F8BEAA7D654E}"/>
    <hyperlink ref="C717" r:id="rId716" xr:uid="{E0E8C3F6-7E03-42B9-A655-8DF42723BA1D}"/>
    <hyperlink ref="C718" r:id="rId717" xr:uid="{4CEB42A9-8A84-4D11-986D-D3E920180016}"/>
    <hyperlink ref="C719" r:id="rId718" xr:uid="{4088E622-BFED-410E-932A-39D49D869600}"/>
    <hyperlink ref="C720" r:id="rId719" xr:uid="{7A594DE9-5CAD-4375-A31D-11898024313B}"/>
    <hyperlink ref="C721" r:id="rId720" xr:uid="{73D32FB3-F6CC-4121-8DD1-285E1A7251DA}"/>
    <hyperlink ref="C722" r:id="rId721" xr:uid="{C82AC484-71EC-49CE-91D8-0083421EADB2}"/>
    <hyperlink ref="C723" r:id="rId722" xr:uid="{FFDC4396-816E-4CB2-84E5-22CD3942CE6F}"/>
    <hyperlink ref="C724" r:id="rId723" xr:uid="{E3437AB1-BFC7-4C65-A7C5-558F7D425BE8}"/>
    <hyperlink ref="C725" r:id="rId724" xr:uid="{83A42CD8-5DA8-4CEE-9965-D08CCE691FC3}"/>
    <hyperlink ref="C726" r:id="rId725" xr:uid="{F0AA11AC-37AA-4310-8902-80A5966C8632}"/>
    <hyperlink ref="C727" r:id="rId726" xr:uid="{258D0B55-A0DE-4EEA-A4BB-6B49126F5C1B}"/>
    <hyperlink ref="C728" r:id="rId727" xr:uid="{0ACFFDE4-5CB1-42C5-A662-4021AAF97298}"/>
    <hyperlink ref="C729" r:id="rId728" xr:uid="{2C48EF60-3476-4FFA-83D2-0C2DCCDA4BF0}"/>
    <hyperlink ref="C730" r:id="rId729" xr:uid="{F84A1050-68A3-4C02-995A-02354370CA8C}"/>
    <hyperlink ref="C731" r:id="rId730" xr:uid="{2FF40AF8-2570-46AF-AEF3-50DCCC2ED7DF}"/>
    <hyperlink ref="C732" r:id="rId731" xr:uid="{3BD58B9A-C4D7-466E-A7ED-50767930639B}"/>
    <hyperlink ref="C733" r:id="rId732" xr:uid="{94844C05-31BF-4E66-925B-4733F8567A04}"/>
    <hyperlink ref="C734" r:id="rId733" xr:uid="{CD557659-769F-4699-A6A4-0FB54926654A}"/>
    <hyperlink ref="C735" r:id="rId734" xr:uid="{F17BE9BC-63EE-45D2-A3BA-8B57ED0E407D}"/>
    <hyperlink ref="C736" r:id="rId735" xr:uid="{8B847487-E6D6-4FB6-924A-9BA73BF6EFB4}"/>
    <hyperlink ref="C737" r:id="rId736" xr:uid="{37BEA334-D5E5-49DA-A945-FFC9E3A7A31C}"/>
    <hyperlink ref="C738" r:id="rId737" xr:uid="{0F3FF0A8-2652-4E2F-801C-716D02068100}"/>
    <hyperlink ref="C739" r:id="rId738" xr:uid="{A0F00EAD-AFC3-408D-8907-12DB56421976}"/>
    <hyperlink ref="C740" r:id="rId739" xr:uid="{5EFC1AAF-C5E8-47CE-952B-DB474809CE9B}"/>
    <hyperlink ref="C741" r:id="rId740" xr:uid="{993D2AC3-DB8E-4D97-BC87-FF0954EC92F9}"/>
    <hyperlink ref="C742" r:id="rId741" xr:uid="{4E6CA553-C268-4B8A-89D5-0602F70EE3AF}"/>
    <hyperlink ref="C743" r:id="rId742" xr:uid="{32725878-921E-47E3-9BBF-007D75852A78}"/>
    <hyperlink ref="C744" r:id="rId743" xr:uid="{9733C0D8-57D2-4FAD-BE58-6E9D865757FE}"/>
    <hyperlink ref="C745" r:id="rId744" xr:uid="{68D4125C-63E2-4704-82F8-DF3635EF3716}"/>
    <hyperlink ref="C746" r:id="rId745" xr:uid="{243C5F54-0C29-4578-8293-8A7E9F897458}"/>
    <hyperlink ref="C747" r:id="rId746" xr:uid="{50B801FC-EF0B-47CA-8EDD-E827315A758D}"/>
    <hyperlink ref="C748" r:id="rId747" xr:uid="{7F8638F3-2DBD-4FBF-AA05-76601BB246BA}"/>
    <hyperlink ref="C749" r:id="rId748" xr:uid="{F9F5E138-2AAA-4E4E-9B33-321D958FEC1D}"/>
    <hyperlink ref="C750" r:id="rId749" xr:uid="{85DF457B-9381-4D4B-86C8-75698E245863}"/>
    <hyperlink ref="C751" r:id="rId750" xr:uid="{053DD246-99F5-4043-A701-B4D9213AA6C0}"/>
    <hyperlink ref="C752" r:id="rId751" xr:uid="{B7210495-7988-46BB-ABE0-8ED0E1E9EE22}"/>
    <hyperlink ref="C753" r:id="rId752" xr:uid="{19AB14EC-8579-4F4A-A673-16AF3DE8D520}"/>
    <hyperlink ref="C754" r:id="rId753" xr:uid="{C87FC422-1F00-4261-8B2C-2185642AFC47}"/>
    <hyperlink ref="C755" r:id="rId754" xr:uid="{8E7856BE-1EA8-4152-BE88-C0B914CAA628}"/>
    <hyperlink ref="C756" r:id="rId755" xr:uid="{034005D9-A43D-4D29-B515-0E5A53ABE345}"/>
    <hyperlink ref="C757" r:id="rId756" xr:uid="{EE28EDF7-9DF2-46D3-8871-61E2709FDEA9}"/>
    <hyperlink ref="C758" r:id="rId757" xr:uid="{31E70058-D4C9-4F1A-B6FC-C31C98233BA9}"/>
    <hyperlink ref="C759" r:id="rId758" xr:uid="{72F9D140-240D-4CD9-A395-B5626A5447D6}"/>
    <hyperlink ref="C760" r:id="rId759" xr:uid="{4C6764A7-E797-4311-A5CC-C9E315C3C631}"/>
    <hyperlink ref="C761" r:id="rId760" xr:uid="{233AB1F9-6208-4E32-B21F-CD2A253AC8B4}"/>
    <hyperlink ref="C762" r:id="rId761" xr:uid="{0B303B43-9537-4E91-850D-1B21C475FCF5}"/>
    <hyperlink ref="C763" r:id="rId762" xr:uid="{7F3E5F60-A726-41C7-986A-9E99F204C36B}"/>
    <hyperlink ref="C764" r:id="rId763" xr:uid="{5D402E3D-6163-4B1F-9213-91DA46683802}"/>
    <hyperlink ref="C765" r:id="rId764" xr:uid="{F14DCC9F-BA08-4B49-A5EE-C140DBD53CE4}"/>
    <hyperlink ref="C766" r:id="rId765" xr:uid="{4363C072-4F7E-4E0B-A370-A0C49EF76B4D}"/>
    <hyperlink ref="C767" r:id="rId766" xr:uid="{76AC5A90-A8DB-4BD4-8FB0-0180AA893B01}"/>
    <hyperlink ref="C768" r:id="rId767" xr:uid="{B61747E3-38DF-4489-AEB7-0DB2F1333AD6}"/>
    <hyperlink ref="C769" r:id="rId768" xr:uid="{A11CB2D5-6EC6-4542-A9D9-ABA50837D3D8}"/>
    <hyperlink ref="C770" r:id="rId769" xr:uid="{57871D45-87B9-4C23-A321-D44AD3351A3D}"/>
    <hyperlink ref="C771" r:id="rId770" xr:uid="{AA6520E2-CE36-406D-AD3D-51697714CBFC}"/>
    <hyperlink ref="C772" r:id="rId771" xr:uid="{3D1B62C5-B9D3-4D30-9CA2-C3FC05B4662A}"/>
    <hyperlink ref="C773" r:id="rId772" xr:uid="{F4131A27-5EFA-429B-A378-6FB1007F649C}"/>
    <hyperlink ref="C774" r:id="rId773" xr:uid="{9DE4B376-D587-4882-BDC4-94D07FA2FE2A}"/>
    <hyperlink ref="C775" r:id="rId774" xr:uid="{10D9EFA5-C546-427F-83BD-EA984AA19190}"/>
    <hyperlink ref="C776" r:id="rId775" xr:uid="{E6ADEED2-DAD7-4542-92C2-44AD14E9826F}"/>
    <hyperlink ref="C777" r:id="rId776" xr:uid="{0588A680-385A-40C7-ADD5-273AE3589A8D}"/>
    <hyperlink ref="C778" r:id="rId777" xr:uid="{A81908FB-2903-4C71-81DC-8FDB20720156}"/>
    <hyperlink ref="C779" r:id="rId778" xr:uid="{E6FF04E7-4DE3-4926-8D49-FD4A7BC0BEBF}"/>
    <hyperlink ref="C780" r:id="rId779" xr:uid="{166DF754-62BE-4748-A452-0AD0C8FB836D}"/>
    <hyperlink ref="C781" r:id="rId780" xr:uid="{BBAB0BD1-0DE7-4A59-A463-6A5D8C821F5C}"/>
    <hyperlink ref="C782" r:id="rId781" xr:uid="{E1DFDD6C-E655-4678-BD76-681343E5CD91}"/>
    <hyperlink ref="C783" r:id="rId782" xr:uid="{4BDC70BB-6A38-49A5-ADDC-97E8A2ECBC87}"/>
    <hyperlink ref="C784" r:id="rId783" xr:uid="{CB1D2E17-F703-4245-859C-BDBA8545AF40}"/>
    <hyperlink ref="C785" r:id="rId784" xr:uid="{627F35C1-8036-45DA-9187-156179B7CB71}"/>
    <hyperlink ref="C786" r:id="rId785" xr:uid="{45A40BE0-1EEB-44BA-9533-24EB02C7D9C6}"/>
    <hyperlink ref="C787" r:id="rId786" xr:uid="{3EB26DBC-7D75-4B56-8ABC-762AA679E921}"/>
    <hyperlink ref="C788" r:id="rId787" xr:uid="{6D479F0F-78F5-47ED-8168-185FF5EA25CC}"/>
    <hyperlink ref="C789" r:id="rId788" xr:uid="{A82AA37F-5FDA-4EAE-A5E8-E7C6F79B3F97}"/>
    <hyperlink ref="C790" r:id="rId789" xr:uid="{10A6734B-173F-45ED-8923-0CF90F5A3CC6}"/>
    <hyperlink ref="C791" r:id="rId790" xr:uid="{371E265B-AE30-4D10-B63B-009E23BF7EB2}"/>
    <hyperlink ref="C792" r:id="rId791" xr:uid="{44F27E57-390C-4917-8EF3-093CAC361554}"/>
    <hyperlink ref="C793" r:id="rId792" xr:uid="{C54906DC-D9CA-4D76-A844-6283E28A7D58}"/>
    <hyperlink ref="C794" r:id="rId793" xr:uid="{7E81D565-2F9C-4715-9761-B72608194FB7}"/>
    <hyperlink ref="C795" r:id="rId794" xr:uid="{7D083622-2336-4F6F-AA70-3BE1289040F6}"/>
    <hyperlink ref="C796" r:id="rId795" xr:uid="{1939239F-B84C-45F9-9A5D-E8C3891434C4}"/>
    <hyperlink ref="C797" r:id="rId796" xr:uid="{45AE249A-8B3A-4F36-856B-F3CE91CB7D89}"/>
    <hyperlink ref="C798" r:id="rId797" xr:uid="{F08080C0-243D-401E-81F0-7F0B70CA8398}"/>
    <hyperlink ref="C799" r:id="rId798" xr:uid="{3D336138-7E19-4B78-B2A1-98D5EE3890FA}"/>
    <hyperlink ref="C800" r:id="rId799" xr:uid="{057A4DF6-4795-477B-B318-0D8F4BE90DF9}"/>
    <hyperlink ref="C801" r:id="rId800" xr:uid="{45777BB8-C761-4832-926C-B7F608E4E4DB}"/>
    <hyperlink ref="C802" r:id="rId801" xr:uid="{B98ACBEC-B899-487D-ADB5-3634F7DB15F3}"/>
    <hyperlink ref="C803" r:id="rId802" xr:uid="{11448281-3113-482A-9C90-672AF1C8D3F5}"/>
    <hyperlink ref="C804" r:id="rId803" xr:uid="{1C0347DE-FF69-4519-9A64-64E37D4D33D1}"/>
    <hyperlink ref="C805" r:id="rId804" xr:uid="{4B0AA8A4-D6A3-487F-881D-0393208843CE}"/>
    <hyperlink ref="C806" r:id="rId805" xr:uid="{5B58CED8-6446-4A4B-A072-D1762683F853}"/>
    <hyperlink ref="C807" r:id="rId806" xr:uid="{ED960A8E-0BBB-400B-9CDB-7C9DC8D0DEF8}"/>
    <hyperlink ref="C808" r:id="rId807" xr:uid="{EA6C3CFF-DA84-41C1-8D29-8CC9464DABCE}"/>
    <hyperlink ref="C809" r:id="rId808" xr:uid="{70676DBF-2948-497A-80C8-5012BAA92D6B}"/>
    <hyperlink ref="C810" r:id="rId809" xr:uid="{75A48276-32D9-43D8-A928-4AF012665EA1}"/>
    <hyperlink ref="C811" r:id="rId810" xr:uid="{4ACCD13B-B8AB-4983-B7BE-9016E21BEAAF}"/>
    <hyperlink ref="C812" r:id="rId811" xr:uid="{F18ADA1A-6D1A-4A37-978C-5BFC4A661014}"/>
    <hyperlink ref="C813" r:id="rId812" xr:uid="{D9EDF4ED-1D43-4D05-BE5C-CEBDD86E80F5}"/>
    <hyperlink ref="C814" r:id="rId813" xr:uid="{86BE2565-FA5E-4CBA-A576-FE1E9276D9A6}"/>
    <hyperlink ref="C815" r:id="rId814" xr:uid="{A1F1EE62-7FE9-4EA5-BDA5-09629FE0C100}"/>
    <hyperlink ref="C816" r:id="rId815" xr:uid="{F5C5B757-C5E5-4D25-A9C7-428CA8AE792D}"/>
    <hyperlink ref="C817" r:id="rId816" xr:uid="{470CF5A5-7FE6-4E32-ADCD-BA781358ABEF}"/>
    <hyperlink ref="C818" r:id="rId817" xr:uid="{1ED1F9F9-1A39-4102-9963-5523B9F8DFB1}"/>
    <hyperlink ref="C819" r:id="rId818" xr:uid="{93B67A71-A7CB-455B-BFE5-8463CBB6CF2D}"/>
    <hyperlink ref="C820" r:id="rId819" xr:uid="{B8D2D0E2-75D9-4CCE-9820-0048DCDD879E}"/>
    <hyperlink ref="C821" r:id="rId820" xr:uid="{F5AE79E7-CC8E-4903-8E45-BA5627F53451}"/>
    <hyperlink ref="C822" r:id="rId821" xr:uid="{30245471-6A83-4871-ACBC-361FD1D20599}"/>
    <hyperlink ref="C823" r:id="rId822" xr:uid="{9F4E8A90-6AC9-445E-9BE6-D67D6DF357C1}"/>
    <hyperlink ref="C824" r:id="rId823" xr:uid="{5C15E285-7D6A-4B92-B42E-79B24DD05E16}"/>
    <hyperlink ref="C825" r:id="rId824" xr:uid="{9531FA5D-1D0D-4EC4-9A31-95AE9BCF86F6}"/>
    <hyperlink ref="C826" r:id="rId825" xr:uid="{C7D5C105-0159-4DF1-9E0F-C905C9CB50AA}"/>
    <hyperlink ref="C827" r:id="rId826" xr:uid="{44A7C682-78E5-4FC5-9A16-E7BDCBAE8197}"/>
    <hyperlink ref="C828" r:id="rId827" xr:uid="{5FF85FB3-63F2-4CC3-BFA5-3F4244B1B78F}"/>
    <hyperlink ref="C829" r:id="rId828" xr:uid="{A15E2677-F27D-4D5D-BCCF-FDE6CD87B36E}"/>
    <hyperlink ref="C830" r:id="rId829" xr:uid="{74ACA0EE-C654-44DC-9845-19111D55C4D7}"/>
    <hyperlink ref="C831" r:id="rId830" xr:uid="{476D13FE-4CB3-4299-B507-33E81EF2A59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B5F09-8CF0-4A12-912C-7C8282EFF4BF}">
  <sheetPr codeName="Hoja5"/>
  <dimension ref="A3:B16"/>
  <sheetViews>
    <sheetView workbookViewId="0">
      <selection activeCell="F15" sqref="F15"/>
    </sheetView>
  </sheetViews>
  <sheetFormatPr baseColWidth="10" defaultColWidth="11.42578125" defaultRowHeight="15" x14ac:dyDescent="0.25"/>
  <cols>
    <col min="1" max="1" width="18.7109375" bestFit="1" customWidth="1"/>
    <col min="2" max="2" width="12.5703125" bestFit="1" customWidth="1"/>
    <col min="3" max="3" width="29.7109375" bestFit="1" customWidth="1"/>
  </cols>
  <sheetData>
    <row r="3" spans="1:2" x14ac:dyDescent="0.25">
      <c r="A3" s="62" t="s">
        <v>11965</v>
      </c>
      <c r="B3" t="s">
        <v>14875</v>
      </c>
    </row>
    <row r="4" spans="1:2" x14ac:dyDescent="0.25">
      <c r="A4" s="63" t="s">
        <v>11968</v>
      </c>
      <c r="B4">
        <v>110</v>
      </c>
    </row>
    <row r="5" spans="1:2" x14ac:dyDescent="0.25">
      <c r="A5" s="63" t="s">
        <v>11969</v>
      </c>
      <c r="B5">
        <v>61</v>
      </c>
    </row>
    <row r="6" spans="1:2" x14ac:dyDescent="0.25">
      <c r="A6" s="63" t="s">
        <v>11970</v>
      </c>
      <c r="B6">
        <v>31</v>
      </c>
    </row>
    <row r="7" spans="1:2" x14ac:dyDescent="0.25">
      <c r="A7" s="63" t="s">
        <v>11971</v>
      </c>
      <c r="B7">
        <v>1</v>
      </c>
    </row>
    <row r="8" spans="1:2" x14ac:dyDescent="0.25">
      <c r="A8" s="63" t="s">
        <v>11972</v>
      </c>
      <c r="B8">
        <v>5</v>
      </c>
    </row>
    <row r="9" spans="1:2" x14ac:dyDescent="0.25">
      <c r="A9" s="63" t="s">
        <v>11973</v>
      </c>
      <c r="B9">
        <v>41</v>
      </c>
    </row>
    <row r="10" spans="1:2" x14ac:dyDescent="0.25">
      <c r="A10" s="63" t="s">
        <v>11974</v>
      </c>
      <c r="B10">
        <v>72</v>
      </c>
    </row>
    <row r="11" spans="1:2" x14ac:dyDescent="0.25">
      <c r="A11" s="63" t="s">
        <v>11975</v>
      </c>
      <c r="B11">
        <v>32</v>
      </c>
    </row>
    <row r="12" spans="1:2" x14ac:dyDescent="0.25">
      <c r="A12" s="63" t="s">
        <v>11976</v>
      </c>
      <c r="B12">
        <v>84</v>
      </c>
    </row>
    <row r="13" spans="1:2" x14ac:dyDescent="0.25">
      <c r="A13" s="63" t="s">
        <v>11977</v>
      </c>
      <c r="B13">
        <v>66</v>
      </c>
    </row>
    <row r="14" spans="1:2" x14ac:dyDescent="0.25">
      <c r="A14" s="63" t="s">
        <v>11978</v>
      </c>
      <c r="B14">
        <v>64</v>
      </c>
    </row>
    <row r="15" spans="1:2" x14ac:dyDescent="0.25">
      <c r="A15" s="63" t="s">
        <v>11979</v>
      </c>
      <c r="B15">
        <v>80</v>
      </c>
    </row>
    <row r="16" spans="1:2" x14ac:dyDescent="0.25">
      <c r="A16" s="63" t="s">
        <v>11981</v>
      </c>
      <c r="B16">
        <v>647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A1:N648"/>
  <sheetViews>
    <sheetView topLeftCell="A544" zoomScale="90" zoomScaleNormal="90" workbookViewId="0">
      <selection activeCell="K647" sqref="K647"/>
    </sheetView>
  </sheetViews>
  <sheetFormatPr baseColWidth="10" defaultColWidth="9.140625" defaultRowHeight="45" customHeight="1" x14ac:dyDescent="0.25"/>
  <cols>
    <col min="1" max="1" width="9.140625" style="18"/>
    <col min="2" max="2" width="32" style="15" customWidth="1"/>
    <col min="3" max="3" width="15.28515625" style="15" customWidth="1"/>
    <col min="4" max="4" width="11.85546875" style="15" customWidth="1"/>
    <col min="5" max="5" width="11.140625" style="15" hidden="1" customWidth="1"/>
    <col min="6" max="6" width="11.42578125" style="18" bestFit="1" customWidth="1"/>
    <col min="7" max="7" width="11.42578125" style="18" customWidth="1"/>
    <col min="8" max="8" width="12.140625" style="15" customWidth="1"/>
    <col min="9" max="9" width="11.42578125" style="15" bestFit="1" customWidth="1"/>
    <col min="10" max="10" width="11.42578125" style="15" customWidth="1"/>
    <col min="11" max="11" width="53.5703125" style="15" customWidth="1"/>
    <col min="12" max="12" width="15.140625" style="18" customWidth="1"/>
    <col min="13" max="13" width="19.85546875" style="15" customWidth="1"/>
    <col min="14" max="14" width="23" style="15" customWidth="1"/>
    <col min="15" max="16384" width="9.140625" style="15"/>
  </cols>
  <sheetData>
    <row r="1" spans="1:14" s="11" customFormat="1" ht="45" customHeight="1" x14ac:dyDescent="0.25">
      <c r="A1" s="4" t="s">
        <v>14876</v>
      </c>
      <c r="B1" s="5" t="s">
        <v>14877</v>
      </c>
      <c r="C1" s="5" t="s">
        <v>14878</v>
      </c>
      <c r="D1" s="5" t="s">
        <v>11982</v>
      </c>
      <c r="E1" s="5" t="s">
        <v>4106</v>
      </c>
      <c r="F1" s="6" t="s">
        <v>14879</v>
      </c>
      <c r="G1" s="72" t="s">
        <v>14880</v>
      </c>
      <c r="H1" s="6" t="s">
        <v>14881</v>
      </c>
      <c r="I1" s="6" t="s">
        <v>14882</v>
      </c>
      <c r="J1" s="6" t="s">
        <v>14883</v>
      </c>
      <c r="K1" s="7" t="s">
        <v>14884</v>
      </c>
      <c r="L1" s="5" t="s">
        <v>14885</v>
      </c>
      <c r="M1" s="5" t="s">
        <v>8</v>
      </c>
      <c r="N1" s="26" t="s">
        <v>14886</v>
      </c>
    </row>
    <row r="2" spans="1:14" ht="45" customHeight="1" x14ac:dyDescent="0.25">
      <c r="A2" s="12">
        <v>1</v>
      </c>
      <c r="B2" s="111" t="s">
        <v>14887</v>
      </c>
      <c r="C2" s="19" t="s">
        <v>14888</v>
      </c>
      <c r="D2" s="19" t="s">
        <v>11968</v>
      </c>
      <c r="E2" s="20"/>
      <c r="F2" s="19" t="s">
        <v>14889</v>
      </c>
      <c r="G2" s="19">
        <v>18102</v>
      </c>
      <c r="H2" s="30" t="str">
        <f>IFERROR(VLOOKUP(G2,[1]Hoja1!$B$2:$F$14234,2,FALSE),"")</f>
        <v>CRISTO VIENE</v>
      </c>
      <c r="I2" s="30" t="str">
        <f>IFERROR(VLOOKUP(G2,[1]Hoja1!$B$2:$F$14234,3,FALSE),"")</f>
        <v>PL-18102-CM</v>
      </c>
      <c r="J2" s="9" t="str">
        <f>IFERROR(VLOOKUP(G2,[1]Hoja1!$B$2:$F$14234,4,FALSE),"")</f>
        <v>ISIQUE URCIA MARIA CRUZ ;SANCHEZ AZABACHE CASIMIRO</v>
      </c>
      <c r="K2" s="23" t="s">
        <v>14890</v>
      </c>
      <c r="L2" s="13"/>
      <c r="M2" s="13"/>
      <c r="N2" s="27"/>
    </row>
    <row r="3" spans="1:14" ht="45" customHeight="1" x14ac:dyDescent="0.25">
      <c r="A3" s="12">
        <v>2</v>
      </c>
      <c r="B3" s="19" t="s">
        <v>14891</v>
      </c>
      <c r="C3" s="19" t="s">
        <v>14892</v>
      </c>
      <c r="D3" s="19" t="s">
        <v>11968</v>
      </c>
      <c r="E3" s="20"/>
      <c r="F3" s="19" t="s">
        <v>14889</v>
      </c>
      <c r="G3" s="19">
        <v>5247</v>
      </c>
      <c r="H3" s="30" t="str">
        <f>IFERROR(VLOOKUP(G3,[1]Hoja1!$B$2:$F$14234,2,FALSE),"")</f>
        <v>JOSE Y MARIA</v>
      </c>
      <c r="I3" s="30" t="str">
        <f>IFERROR(VLOOKUP(G3,[1]Hoja1!$B$2:$F$14234,3,FALSE),"")</f>
        <v>TA-5247-CM</v>
      </c>
      <c r="J3" s="9" t="str">
        <f>IFERROR(VLOOKUP(G3,[1]Hoja1!$B$2:$F$14234,4,FALSE),"")</f>
        <v>COMERCIALIZADORA PESQUERA S &amp; M S.A.C.</v>
      </c>
      <c r="K3" s="23" t="s">
        <v>14893</v>
      </c>
      <c r="L3" s="25" t="s">
        <v>14894</v>
      </c>
      <c r="M3" s="13" t="s">
        <v>6480</v>
      </c>
      <c r="N3" s="27"/>
    </row>
    <row r="4" spans="1:14" ht="45" customHeight="1" x14ac:dyDescent="0.25">
      <c r="A4" s="12">
        <v>3</v>
      </c>
      <c r="B4" s="19" t="s">
        <v>14895</v>
      </c>
      <c r="C4" s="19" t="s">
        <v>14896</v>
      </c>
      <c r="D4" s="19" t="s">
        <v>11968</v>
      </c>
      <c r="E4" s="20"/>
      <c r="F4" s="19" t="s">
        <v>14897</v>
      </c>
      <c r="G4" s="19">
        <v>21097</v>
      </c>
      <c r="H4" s="30" t="str">
        <f>IFERROR(VLOOKUP(G4,[1]Hoja1!$B$2:$F$14234,2,FALSE),"")</f>
        <v>NATHALIA</v>
      </c>
      <c r="I4" s="30" t="str">
        <f>IFERROR(VLOOKUP(G4,[1]Hoja1!$B$2:$F$14234,3,FALSE),"")</f>
        <v>HO-21097-CM</v>
      </c>
      <c r="J4" s="9" t="str">
        <f>IFERROR(VLOOKUP(G4,[1]Hoja1!$B$2:$F$14234,4,FALSE),"")</f>
        <v>CORPORACION PESQUERA HILLARY S.A.C.</v>
      </c>
      <c r="K4" s="23" t="s">
        <v>14898</v>
      </c>
      <c r="L4" s="25" t="s">
        <v>14894</v>
      </c>
      <c r="M4" s="13" t="s">
        <v>6480</v>
      </c>
      <c r="N4" s="27"/>
    </row>
    <row r="5" spans="1:14" ht="45" customHeight="1" x14ac:dyDescent="0.25">
      <c r="A5" s="12">
        <v>4</v>
      </c>
      <c r="B5" s="19" t="s">
        <v>14899</v>
      </c>
      <c r="C5" s="19" t="s">
        <v>14900</v>
      </c>
      <c r="D5" s="19" t="s">
        <v>11968</v>
      </c>
      <c r="E5" s="20"/>
      <c r="F5" s="19" t="s">
        <v>14897</v>
      </c>
      <c r="G5" s="19">
        <v>62558</v>
      </c>
      <c r="H5" s="30" t="str">
        <f>IFERROR(VLOOKUP(G5,[1]Hoja1!$B$2:$F$14234,2,FALSE),"")</f>
        <v/>
      </c>
      <c r="I5" s="30" t="str">
        <f>IFERROR(VLOOKUP(G5,[1]Hoja1!$B$2:$F$14234,3,FALSE),"")</f>
        <v/>
      </c>
      <c r="J5" s="9" t="str">
        <f>IFERROR(VLOOKUP(G5,[1]Hoja1!$B$2:$F$14234,4,FALSE),"")</f>
        <v/>
      </c>
      <c r="K5" s="23" t="s">
        <v>14901</v>
      </c>
      <c r="L5" s="25"/>
      <c r="M5" s="13"/>
      <c r="N5" s="27"/>
    </row>
    <row r="6" spans="1:14" ht="45" customHeight="1" x14ac:dyDescent="0.25">
      <c r="A6" s="12">
        <v>5</v>
      </c>
      <c r="B6" s="19" t="s">
        <v>14902</v>
      </c>
      <c r="C6" s="19" t="s">
        <v>14903</v>
      </c>
      <c r="D6" s="19" t="s">
        <v>11968</v>
      </c>
      <c r="E6" s="20"/>
      <c r="F6" s="19" t="s">
        <v>14897</v>
      </c>
      <c r="G6" s="19">
        <v>62206</v>
      </c>
      <c r="H6" s="30" t="str">
        <f>IFERROR(VLOOKUP(G6,[1]Hoja1!$B$2:$F$14234,2,FALSE),"")</f>
        <v/>
      </c>
      <c r="I6" s="30" t="str">
        <f>IFERROR(VLOOKUP(G6,[1]Hoja1!$B$2:$F$14234,3,FALSE),"")</f>
        <v/>
      </c>
      <c r="J6" s="9" t="str">
        <f>IFERROR(VLOOKUP(G6,[1]Hoja1!$B$2:$F$14234,4,FALSE),"")</f>
        <v/>
      </c>
      <c r="K6" s="23" t="s">
        <v>14904</v>
      </c>
      <c r="L6" s="13"/>
      <c r="M6" s="13"/>
      <c r="N6" s="27"/>
    </row>
    <row r="7" spans="1:14" ht="45" customHeight="1" x14ac:dyDescent="0.25">
      <c r="A7" s="12">
        <v>6</v>
      </c>
      <c r="B7" s="19" t="s">
        <v>14905</v>
      </c>
      <c r="C7" s="19" t="s">
        <v>14906</v>
      </c>
      <c r="D7" s="19" t="s">
        <v>11968</v>
      </c>
      <c r="E7" s="20"/>
      <c r="F7" s="19" t="s">
        <v>14907</v>
      </c>
      <c r="G7" s="19">
        <v>28358</v>
      </c>
      <c r="H7" s="30" t="str">
        <f>IFERROR(VLOOKUP(G7,[1]Hoja1!$B$2:$F$14234,2,FALSE),"")</f>
        <v>KAREN</v>
      </c>
      <c r="I7" s="30" t="str">
        <f>IFERROR(VLOOKUP(G7,[1]Hoja1!$B$2:$F$14234,3,FALSE),"")</f>
        <v>CE-28358-CM</v>
      </c>
      <c r="J7" s="9" t="str">
        <f>IFERROR(VLOOKUP(G7,[1]Hoja1!$B$2:$F$14234,4,FALSE),"")</f>
        <v>PESQUERA ARTESANAL SAN LORENZO S.A.C.</v>
      </c>
      <c r="K7" s="23" t="s">
        <v>14908</v>
      </c>
      <c r="L7" s="25" t="s">
        <v>14894</v>
      </c>
      <c r="M7" s="13" t="s">
        <v>6480</v>
      </c>
      <c r="N7" s="27"/>
    </row>
    <row r="8" spans="1:14" ht="45" customHeight="1" x14ac:dyDescent="0.25">
      <c r="A8" s="12">
        <v>7</v>
      </c>
      <c r="B8" s="19" t="s">
        <v>14909</v>
      </c>
      <c r="C8" s="19" t="s">
        <v>14910</v>
      </c>
      <c r="D8" s="19" t="s">
        <v>11968</v>
      </c>
      <c r="E8" s="20"/>
      <c r="F8" s="19" t="s">
        <v>14907</v>
      </c>
      <c r="G8" s="19">
        <v>11169</v>
      </c>
      <c r="H8" s="30" t="str">
        <f>IFERROR(VLOOKUP(G8,[1]Hoja1!$B$2:$F$14234,2,FALSE),"")</f>
        <v>SILVIA ESMERALDA</v>
      </c>
      <c r="I8" s="30" t="str">
        <f>IFERROR(VLOOKUP(G8,[1]Hoja1!$B$2:$F$14234,3,FALSE),"")</f>
        <v>CE-11169-CM</v>
      </c>
      <c r="J8" s="9" t="str">
        <f>IFERROR(VLOOKUP(G8,[1]Hoja1!$B$2:$F$14234,4,FALSE),"")</f>
        <v>NAHIARA ESMERALDA S.A.C.</v>
      </c>
      <c r="K8" s="23" t="s">
        <v>14911</v>
      </c>
      <c r="L8" s="25" t="s">
        <v>14894</v>
      </c>
      <c r="M8" s="13" t="s">
        <v>6480</v>
      </c>
      <c r="N8" s="27"/>
    </row>
    <row r="9" spans="1:14" ht="45" customHeight="1" x14ac:dyDescent="0.25">
      <c r="A9" s="12">
        <v>8</v>
      </c>
      <c r="B9" s="19" t="s">
        <v>14912</v>
      </c>
      <c r="C9" s="19" t="s">
        <v>14913</v>
      </c>
      <c r="D9" s="19" t="s">
        <v>11968</v>
      </c>
      <c r="E9" s="20"/>
      <c r="F9" s="19" t="s">
        <v>14907</v>
      </c>
      <c r="G9" s="19"/>
      <c r="H9" s="30" t="str">
        <f>IFERROR(VLOOKUP(G9,[1]Hoja1!$B$2:$F$14234,2,FALSE),"")</f>
        <v/>
      </c>
      <c r="I9" s="30" t="str">
        <f>IFERROR(VLOOKUP(G9,[1]Hoja1!$B$2:$F$14234,3,FALSE),"")</f>
        <v/>
      </c>
      <c r="J9" s="9" t="str">
        <f>IFERROR(VLOOKUP(G9,[1]Hoja1!$B$2:$F$14234,4,FALSE),"")</f>
        <v/>
      </c>
      <c r="K9" s="23" t="s">
        <v>14914</v>
      </c>
      <c r="L9" s="25"/>
      <c r="M9" s="13"/>
      <c r="N9" s="27"/>
    </row>
    <row r="10" spans="1:14" ht="45" customHeight="1" x14ac:dyDescent="0.25">
      <c r="A10" s="12">
        <v>9</v>
      </c>
      <c r="B10" s="19" t="s">
        <v>14915</v>
      </c>
      <c r="C10" s="19" t="s">
        <v>14916</v>
      </c>
      <c r="D10" s="19" t="s">
        <v>11968</v>
      </c>
      <c r="E10" s="20"/>
      <c r="F10" s="19" t="s">
        <v>14907</v>
      </c>
      <c r="G10" s="19"/>
      <c r="H10" s="30" t="str">
        <f>IFERROR(VLOOKUP(G10,[1]Hoja1!$B$2:$F$14234,2,FALSE),"")</f>
        <v/>
      </c>
      <c r="I10" s="30" t="str">
        <f>IFERROR(VLOOKUP(G10,[1]Hoja1!$B$2:$F$14234,3,FALSE),"")</f>
        <v/>
      </c>
      <c r="J10" s="9" t="str">
        <f>IFERROR(VLOOKUP(G10,[1]Hoja1!$B$2:$F$14234,4,FALSE),"")</f>
        <v/>
      </c>
      <c r="K10" s="23" t="s">
        <v>14917</v>
      </c>
      <c r="L10" s="13"/>
      <c r="M10" s="13"/>
      <c r="N10" s="27"/>
    </row>
    <row r="11" spans="1:14" ht="45" customHeight="1" x14ac:dyDescent="0.25">
      <c r="A11" s="12">
        <v>10</v>
      </c>
      <c r="B11" s="19" t="s">
        <v>14918</v>
      </c>
      <c r="C11" s="19" t="s">
        <v>14919</v>
      </c>
      <c r="D11" s="19" t="s">
        <v>11968</v>
      </c>
      <c r="E11" s="20"/>
      <c r="F11" s="19" t="s">
        <v>14907</v>
      </c>
      <c r="G11" s="19"/>
      <c r="H11" s="30" t="str">
        <f>IFERROR(VLOOKUP(G11,[1]Hoja1!$B$2:$F$14234,2,FALSE),"")</f>
        <v/>
      </c>
      <c r="I11" s="30" t="str">
        <f>IFERROR(VLOOKUP(G11,[1]Hoja1!$B$2:$F$14234,3,FALSE),"")</f>
        <v/>
      </c>
      <c r="J11" s="9" t="str">
        <f>IFERROR(VLOOKUP(G11,[1]Hoja1!$B$2:$F$14234,4,FALSE),"")</f>
        <v/>
      </c>
      <c r="K11" s="23" t="s">
        <v>14920</v>
      </c>
      <c r="L11" s="25" t="s">
        <v>14894</v>
      </c>
      <c r="M11" s="13" t="s">
        <v>6480</v>
      </c>
      <c r="N11" s="27"/>
    </row>
    <row r="12" spans="1:14" ht="45" customHeight="1" x14ac:dyDescent="0.25">
      <c r="A12" s="12">
        <v>11</v>
      </c>
      <c r="B12" s="19" t="s">
        <v>14921</v>
      </c>
      <c r="C12" s="19" t="s">
        <v>14922</v>
      </c>
      <c r="D12" s="19" t="s">
        <v>11968</v>
      </c>
      <c r="E12" s="20"/>
      <c r="F12" s="19" t="s">
        <v>14907</v>
      </c>
      <c r="G12" s="19"/>
      <c r="H12" s="30" t="str">
        <f>IFERROR(VLOOKUP(G12,[1]Hoja1!$B$2:$F$14234,2,FALSE),"")</f>
        <v/>
      </c>
      <c r="I12" s="30" t="str">
        <f>IFERROR(VLOOKUP(G12,[1]Hoja1!$B$2:$F$14234,3,FALSE),"")</f>
        <v/>
      </c>
      <c r="J12" s="9" t="str">
        <f>IFERROR(VLOOKUP(G12,[1]Hoja1!$B$2:$F$14234,4,FALSE),"")</f>
        <v/>
      </c>
      <c r="K12" s="23" t="s">
        <v>14923</v>
      </c>
      <c r="L12" s="13"/>
      <c r="M12" s="13"/>
      <c r="N12" s="27"/>
    </row>
    <row r="13" spans="1:14" ht="45" customHeight="1" x14ac:dyDescent="0.25">
      <c r="A13" s="12">
        <v>12</v>
      </c>
      <c r="B13" s="19" t="s">
        <v>14924</v>
      </c>
      <c r="C13" s="19" t="s">
        <v>14925</v>
      </c>
      <c r="D13" s="19" t="s">
        <v>11968</v>
      </c>
      <c r="E13" s="20"/>
      <c r="F13" s="19" t="s">
        <v>14907</v>
      </c>
      <c r="G13" s="19"/>
      <c r="H13" s="30" t="str">
        <f>IFERROR(VLOOKUP(G13,[1]Hoja1!$B$2:$F$14234,2,FALSE),"")</f>
        <v/>
      </c>
      <c r="I13" s="30" t="str">
        <f>IFERROR(VLOOKUP(G13,[1]Hoja1!$B$2:$F$14234,3,FALSE),"")</f>
        <v/>
      </c>
      <c r="J13" s="9" t="str">
        <f>IFERROR(VLOOKUP(G13,[1]Hoja1!$B$2:$F$14234,4,FALSE),"")</f>
        <v/>
      </c>
      <c r="K13" s="23" t="s">
        <v>14926</v>
      </c>
      <c r="L13" s="25"/>
      <c r="M13" s="13"/>
      <c r="N13" s="27"/>
    </row>
    <row r="14" spans="1:14" ht="45" customHeight="1" x14ac:dyDescent="0.25">
      <c r="A14" s="12">
        <v>13</v>
      </c>
      <c r="B14" s="19" t="s">
        <v>14927</v>
      </c>
      <c r="C14" s="19" t="s">
        <v>14928</v>
      </c>
      <c r="D14" s="19" t="s">
        <v>11968</v>
      </c>
      <c r="E14" s="20"/>
      <c r="F14" s="19" t="s">
        <v>14907</v>
      </c>
      <c r="G14" s="19"/>
      <c r="H14" s="30" t="str">
        <f>IFERROR(VLOOKUP(G14,[1]Hoja1!$B$2:$F$14234,2,FALSE),"")</f>
        <v/>
      </c>
      <c r="I14" s="30" t="str">
        <f>IFERROR(VLOOKUP(G14,[1]Hoja1!$B$2:$F$14234,3,FALSE),"")</f>
        <v/>
      </c>
      <c r="J14" s="9" t="str">
        <f>IFERROR(VLOOKUP(G14,[1]Hoja1!$B$2:$F$14234,4,FALSE),"")</f>
        <v/>
      </c>
      <c r="K14" s="23" t="s">
        <v>14929</v>
      </c>
      <c r="L14" s="13"/>
      <c r="M14" s="13"/>
      <c r="N14" s="27"/>
    </row>
    <row r="15" spans="1:14" ht="45" customHeight="1" x14ac:dyDescent="0.25">
      <c r="A15" s="12">
        <v>14</v>
      </c>
      <c r="B15" s="19" t="s">
        <v>14930</v>
      </c>
      <c r="C15" s="19" t="s">
        <v>14931</v>
      </c>
      <c r="D15" s="19" t="s">
        <v>11968</v>
      </c>
      <c r="E15" s="20"/>
      <c r="F15" s="19" t="s">
        <v>14932</v>
      </c>
      <c r="G15" s="19"/>
      <c r="H15" s="30" t="str">
        <f>IFERROR(VLOOKUP(G15,[1]Hoja1!$B$2:$F$14234,2,FALSE),"")</f>
        <v/>
      </c>
      <c r="I15" s="30" t="str">
        <f>IFERROR(VLOOKUP(G15,[1]Hoja1!$B$2:$F$14234,3,FALSE),"")</f>
        <v/>
      </c>
      <c r="J15" s="9" t="str">
        <f>IFERROR(VLOOKUP(G15,[1]Hoja1!$B$2:$F$14234,4,FALSE),"")</f>
        <v/>
      </c>
      <c r="K15" s="23" t="s">
        <v>14933</v>
      </c>
      <c r="L15" s="25"/>
      <c r="M15" s="13"/>
      <c r="N15" s="27"/>
    </row>
    <row r="16" spans="1:14" ht="45" customHeight="1" x14ac:dyDescent="0.25">
      <c r="A16" s="12">
        <v>15</v>
      </c>
      <c r="B16" s="19" t="s">
        <v>14934</v>
      </c>
      <c r="C16" s="19" t="s">
        <v>14935</v>
      </c>
      <c r="D16" s="19" t="s">
        <v>11968</v>
      </c>
      <c r="E16" s="20"/>
      <c r="F16" s="19" t="s">
        <v>14932</v>
      </c>
      <c r="G16" s="19"/>
      <c r="H16" s="30" t="str">
        <f>IFERROR(VLOOKUP(G16,[1]Hoja1!$B$2:$F$14234,2,FALSE),"")</f>
        <v/>
      </c>
      <c r="I16" s="30" t="str">
        <f>IFERROR(VLOOKUP(G16,[1]Hoja1!$B$2:$F$14234,3,FALSE),"")</f>
        <v/>
      </c>
      <c r="J16" s="9" t="str">
        <f>IFERROR(VLOOKUP(G16,[1]Hoja1!$B$2:$F$14234,4,FALSE),"")</f>
        <v/>
      </c>
      <c r="K16" s="23" t="s">
        <v>14936</v>
      </c>
      <c r="L16" s="13"/>
      <c r="M16" s="13"/>
      <c r="N16" s="27"/>
    </row>
    <row r="17" spans="1:14" ht="45" customHeight="1" x14ac:dyDescent="0.25">
      <c r="A17" s="12">
        <v>16</v>
      </c>
      <c r="B17" s="19" t="s">
        <v>14937</v>
      </c>
      <c r="C17" s="19" t="s">
        <v>14938</v>
      </c>
      <c r="D17" s="19" t="s">
        <v>11968</v>
      </c>
      <c r="E17" s="20"/>
      <c r="F17" s="19" t="s">
        <v>14932</v>
      </c>
      <c r="G17" s="19"/>
      <c r="H17" s="30" t="str">
        <f>IFERROR(VLOOKUP(G17,[1]Hoja1!$B$2:$F$14234,2,FALSE),"")</f>
        <v/>
      </c>
      <c r="I17" s="30" t="str">
        <f>IFERROR(VLOOKUP(G17,[1]Hoja1!$B$2:$F$14234,3,FALSE),"")</f>
        <v/>
      </c>
      <c r="J17" s="9" t="str">
        <f>IFERROR(VLOOKUP(G17,[1]Hoja1!$B$2:$F$14234,4,FALSE),"")</f>
        <v/>
      </c>
      <c r="K17" s="23" t="s">
        <v>14939</v>
      </c>
      <c r="L17" s="25"/>
      <c r="M17" s="13"/>
      <c r="N17" s="27"/>
    </row>
    <row r="18" spans="1:14" ht="45" customHeight="1" x14ac:dyDescent="0.25">
      <c r="A18" s="12">
        <v>17</v>
      </c>
      <c r="B18" s="19" t="s">
        <v>14940</v>
      </c>
      <c r="C18" s="19" t="s">
        <v>14941</v>
      </c>
      <c r="D18" s="19" t="s">
        <v>11968</v>
      </c>
      <c r="E18" s="20"/>
      <c r="F18" s="19" t="s">
        <v>14932</v>
      </c>
      <c r="G18" s="19"/>
      <c r="H18" s="30" t="str">
        <f>IFERROR(VLOOKUP(G18,[1]Hoja1!$B$2:$F$14234,2,FALSE),"")</f>
        <v/>
      </c>
      <c r="I18" s="30" t="str">
        <f>IFERROR(VLOOKUP(G18,[1]Hoja1!$B$2:$F$14234,3,FALSE),"")</f>
        <v/>
      </c>
      <c r="J18" s="9" t="str">
        <f>IFERROR(VLOOKUP(G18,[1]Hoja1!$B$2:$F$14234,4,FALSE),"")</f>
        <v/>
      </c>
      <c r="K18" s="23" t="s">
        <v>14942</v>
      </c>
      <c r="L18" s="13"/>
      <c r="M18" s="13"/>
      <c r="N18" s="27"/>
    </row>
    <row r="19" spans="1:14" ht="45" customHeight="1" x14ac:dyDescent="0.25">
      <c r="A19" s="12">
        <v>18</v>
      </c>
      <c r="B19" s="19" t="s">
        <v>14943</v>
      </c>
      <c r="C19" s="19" t="s">
        <v>14944</v>
      </c>
      <c r="D19" s="19" t="s">
        <v>11968</v>
      </c>
      <c r="E19" s="20"/>
      <c r="F19" s="19" t="s">
        <v>14932</v>
      </c>
      <c r="G19" s="19"/>
      <c r="H19" s="30" t="str">
        <f>IFERROR(VLOOKUP(G19,[1]Hoja1!$B$2:$F$14234,2,FALSE),"")</f>
        <v/>
      </c>
      <c r="I19" s="30" t="str">
        <f>IFERROR(VLOOKUP(G19,[1]Hoja1!$B$2:$F$14234,3,FALSE),"")</f>
        <v/>
      </c>
      <c r="J19" s="9" t="str">
        <f>IFERROR(VLOOKUP(G19,[1]Hoja1!$B$2:$F$14234,4,FALSE),"")</f>
        <v/>
      </c>
      <c r="K19" s="23" t="s">
        <v>14945</v>
      </c>
      <c r="L19" s="25"/>
      <c r="M19" s="13"/>
      <c r="N19" s="27"/>
    </row>
    <row r="20" spans="1:14" ht="45" customHeight="1" x14ac:dyDescent="0.25">
      <c r="A20" s="12">
        <v>19</v>
      </c>
      <c r="B20" s="19" t="s">
        <v>14946</v>
      </c>
      <c r="C20" s="19" t="s">
        <v>14947</v>
      </c>
      <c r="D20" s="19" t="s">
        <v>11968</v>
      </c>
      <c r="E20" s="20"/>
      <c r="F20" s="19" t="s">
        <v>14932</v>
      </c>
      <c r="G20" s="19"/>
      <c r="H20" s="30" t="str">
        <f>IFERROR(VLOOKUP(G20,[1]Hoja1!$B$2:$F$14234,2,FALSE),"")</f>
        <v/>
      </c>
      <c r="I20" s="30" t="str">
        <f>IFERROR(VLOOKUP(G20,[1]Hoja1!$B$2:$F$14234,3,FALSE),"")</f>
        <v/>
      </c>
      <c r="J20" s="9" t="str">
        <f>IFERROR(VLOOKUP(G20,[1]Hoja1!$B$2:$F$14234,4,FALSE),"")</f>
        <v/>
      </c>
      <c r="K20" s="23" t="s">
        <v>14948</v>
      </c>
      <c r="L20" s="13"/>
      <c r="M20" s="13"/>
      <c r="N20" s="27"/>
    </row>
    <row r="21" spans="1:14" ht="45" customHeight="1" x14ac:dyDescent="0.25">
      <c r="A21" s="12">
        <v>20</v>
      </c>
      <c r="B21" s="19" t="s">
        <v>14949</v>
      </c>
      <c r="C21" s="19" t="s">
        <v>14950</v>
      </c>
      <c r="D21" s="19" t="s">
        <v>11968</v>
      </c>
      <c r="E21" s="20"/>
      <c r="F21" s="19" t="s">
        <v>14932</v>
      </c>
      <c r="G21" s="19"/>
      <c r="H21" s="30" t="str">
        <f>IFERROR(VLOOKUP(G21,[1]Hoja1!$B$2:$F$14234,2,FALSE),"")</f>
        <v/>
      </c>
      <c r="I21" s="30" t="str">
        <f>IFERROR(VLOOKUP(G21,[1]Hoja1!$B$2:$F$14234,3,FALSE),"")</f>
        <v/>
      </c>
      <c r="J21" s="9" t="str">
        <f>IFERROR(VLOOKUP(G21,[1]Hoja1!$B$2:$F$14234,4,FALSE),"")</f>
        <v/>
      </c>
      <c r="K21" s="23" t="s">
        <v>14951</v>
      </c>
      <c r="L21" s="25"/>
      <c r="M21" s="13"/>
      <c r="N21" s="27"/>
    </row>
    <row r="22" spans="1:14" ht="45" customHeight="1" x14ac:dyDescent="0.25">
      <c r="A22" s="12">
        <v>21</v>
      </c>
      <c r="B22" s="19" t="s">
        <v>14952</v>
      </c>
      <c r="C22" s="19" t="s">
        <v>14953</v>
      </c>
      <c r="D22" s="19" t="s">
        <v>11968</v>
      </c>
      <c r="E22" s="20"/>
      <c r="F22" s="19" t="s">
        <v>14954</v>
      </c>
      <c r="G22" s="19"/>
      <c r="H22" s="30" t="str">
        <f>IFERROR(VLOOKUP(G22,[1]Hoja1!$B$2:$F$14234,2,FALSE),"")</f>
        <v/>
      </c>
      <c r="I22" s="30" t="str">
        <f>IFERROR(VLOOKUP(G22,[1]Hoja1!$B$2:$F$14234,3,FALSE),"")</f>
        <v/>
      </c>
      <c r="J22" s="9" t="str">
        <f>IFERROR(VLOOKUP(G22,[1]Hoja1!$B$2:$F$14234,4,FALSE),"")</f>
        <v/>
      </c>
      <c r="K22" s="23" t="s">
        <v>14955</v>
      </c>
      <c r="L22" s="13"/>
      <c r="M22" s="13"/>
      <c r="N22" s="27"/>
    </row>
    <row r="23" spans="1:14" ht="45" customHeight="1" x14ac:dyDescent="0.25">
      <c r="A23" s="12">
        <v>22</v>
      </c>
      <c r="B23" s="19" t="s">
        <v>14956</v>
      </c>
      <c r="C23" s="19" t="s">
        <v>14957</v>
      </c>
      <c r="D23" s="19" t="s">
        <v>11968</v>
      </c>
      <c r="E23" s="20"/>
      <c r="F23" s="19" t="s">
        <v>14954</v>
      </c>
      <c r="G23" s="19"/>
      <c r="H23" s="30" t="str">
        <f>IFERROR(VLOOKUP(G23,[1]Hoja1!$B$2:$F$14234,2,FALSE),"")</f>
        <v/>
      </c>
      <c r="I23" s="30" t="str">
        <f>IFERROR(VLOOKUP(G23,[1]Hoja1!$B$2:$F$14234,3,FALSE),"")</f>
        <v/>
      </c>
      <c r="J23" s="9" t="str">
        <f>IFERROR(VLOOKUP(G23,[1]Hoja1!$B$2:$F$14234,4,FALSE),"")</f>
        <v/>
      </c>
      <c r="K23" s="23" t="s">
        <v>14958</v>
      </c>
      <c r="L23" s="25"/>
      <c r="M23" s="13"/>
      <c r="N23" s="27"/>
    </row>
    <row r="24" spans="1:14" ht="45" customHeight="1" x14ac:dyDescent="0.25">
      <c r="A24" s="12">
        <v>23</v>
      </c>
      <c r="B24" s="19" t="s">
        <v>14959</v>
      </c>
      <c r="C24" s="19" t="s">
        <v>14960</v>
      </c>
      <c r="D24" s="19" t="s">
        <v>11968</v>
      </c>
      <c r="E24" s="20"/>
      <c r="F24" s="19" t="s">
        <v>14954</v>
      </c>
      <c r="G24" s="19"/>
      <c r="H24" s="30" t="str">
        <f>IFERROR(VLOOKUP(G24,[1]Hoja1!$B$2:$F$14234,2,FALSE),"")</f>
        <v/>
      </c>
      <c r="I24" s="30" t="str">
        <f>IFERROR(VLOOKUP(G24,[1]Hoja1!$B$2:$F$14234,3,FALSE),"")</f>
        <v/>
      </c>
      <c r="J24" s="9" t="str">
        <f>IFERROR(VLOOKUP(G24,[1]Hoja1!$B$2:$F$14234,4,FALSE),"")</f>
        <v/>
      </c>
      <c r="K24" s="23" t="s">
        <v>14961</v>
      </c>
      <c r="L24" s="13"/>
      <c r="M24" s="13"/>
      <c r="N24" s="27"/>
    </row>
    <row r="25" spans="1:14" ht="45" customHeight="1" x14ac:dyDescent="0.25">
      <c r="A25" s="12">
        <v>24</v>
      </c>
      <c r="B25" s="19" t="s">
        <v>14962</v>
      </c>
      <c r="C25" s="19" t="s">
        <v>14963</v>
      </c>
      <c r="D25" s="19" t="s">
        <v>11968</v>
      </c>
      <c r="E25" s="20"/>
      <c r="F25" s="19" t="s">
        <v>14964</v>
      </c>
      <c r="G25" s="19"/>
      <c r="H25" s="30" t="str">
        <f>IFERROR(VLOOKUP(G25,[1]Hoja1!$B$2:$F$14234,2,FALSE),"")</f>
        <v/>
      </c>
      <c r="I25" s="30" t="str">
        <f>IFERROR(VLOOKUP(G25,[1]Hoja1!$B$2:$F$14234,3,FALSE),"")</f>
        <v/>
      </c>
      <c r="J25" s="9" t="str">
        <f>IFERROR(VLOOKUP(G25,[1]Hoja1!$B$2:$F$14234,4,FALSE),"")</f>
        <v/>
      </c>
      <c r="K25" s="23" t="s">
        <v>14965</v>
      </c>
      <c r="L25" s="25" t="s">
        <v>14894</v>
      </c>
      <c r="M25" s="13" t="s">
        <v>6480</v>
      </c>
      <c r="N25" s="27"/>
    </row>
    <row r="26" spans="1:14" ht="45" customHeight="1" x14ac:dyDescent="0.25">
      <c r="A26" s="12">
        <v>25</v>
      </c>
      <c r="B26" s="19" t="s">
        <v>14966</v>
      </c>
      <c r="C26" s="19" t="s">
        <v>14967</v>
      </c>
      <c r="D26" s="19" t="s">
        <v>11968</v>
      </c>
      <c r="E26" s="20"/>
      <c r="F26" s="19" t="s">
        <v>14964</v>
      </c>
      <c r="G26" s="19"/>
      <c r="H26" s="30" t="str">
        <f>IFERROR(VLOOKUP(G26,[1]Hoja1!$B$2:$F$14234,2,FALSE),"")</f>
        <v/>
      </c>
      <c r="I26" s="30" t="str">
        <f>IFERROR(VLOOKUP(G26,[1]Hoja1!$B$2:$F$14234,3,FALSE),"")</f>
        <v/>
      </c>
      <c r="J26" s="9" t="str">
        <f>IFERROR(VLOOKUP(G26,[1]Hoja1!$B$2:$F$14234,4,FALSE),"")</f>
        <v/>
      </c>
      <c r="K26" s="23" t="s">
        <v>14968</v>
      </c>
      <c r="L26" s="25" t="s">
        <v>14894</v>
      </c>
      <c r="M26" s="13" t="s">
        <v>6480</v>
      </c>
      <c r="N26" s="27"/>
    </row>
    <row r="27" spans="1:14" ht="45" customHeight="1" x14ac:dyDescent="0.25">
      <c r="A27" s="12">
        <v>26</v>
      </c>
      <c r="B27" s="19" t="s">
        <v>14969</v>
      </c>
      <c r="C27" s="19" t="s">
        <v>14970</v>
      </c>
      <c r="D27" s="19" t="s">
        <v>11968</v>
      </c>
      <c r="E27" s="20"/>
      <c r="F27" s="19" t="s">
        <v>14964</v>
      </c>
      <c r="G27" s="19"/>
      <c r="H27" s="30" t="str">
        <f>IFERROR(VLOOKUP(G27,[1]Hoja1!$B$2:$F$14234,2,FALSE),"")</f>
        <v/>
      </c>
      <c r="I27" s="30" t="str">
        <f>IFERROR(VLOOKUP(G27,[1]Hoja1!$B$2:$F$14234,3,FALSE),"")</f>
        <v/>
      </c>
      <c r="J27" s="9" t="str">
        <f>IFERROR(VLOOKUP(G27,[1]Hoja1!$B$2:$F$14234,4,FALSE),"")</f>
        <v/>
      </c>
      <c r="K27" s="23" t="s">
        <v>14971</v>
      </c>
      <c r="L27" s="25" t="s">
        <v>14894</v>
      </c>
      <c r="M27" s="13" t="s">
        <v>6480</v>
      </c>
      <c r="N27" s="27"/>
    </row>
    <row r="28" spans="1:14" ht="45" customHeight="1" x14ac:dyDescent="0.25">
      <c r="A28" s="12">
        <v>27</v>
      </c>
      <c r="B28" s="19" t="s">
        <v>14972</v>
      </c>
      <c r="C28" s="19" t="s">
        <v>14935</v>
      </c>
      <c r="D28" s="19" t="s">
        <v>11968</v>
      </c>
      <c r="E28" s="20"/>
      <c r="F28" s="19" t="s">
        <v>14973</v>
      </c>
      <c r="G28" s="19"/>
      <c r="H28" s="30" t="str">
        <f>IFERROR(VLOOKUP(G28,[1]Hoja1!$B$2:$F$14234,2,FALSE),"")</f>
        <v/>
      </c>
      <c r="I28" s="30" t="str">
        <f>IFERROR(VLOOKUP(G28,[1]Hoja1!$B$2:$F$14234,3,FALSE),"")</f>
        <v/>
      </c>
      <c r="J28" s="9" t="str">
        <f>IFERROR(VLOOKUP(G28,[1]Hoja1!$B$2:$F$14234,4,FALSE),"")</f>
        <v/>
      </c>
      <c r="K28" s="23" t="s">
        <v>14974</v>
      </c>
      <c r="L28" s="13"/>
      <c r="M28" s="13"/>
      <c r="N28" s="27"/>
    </row>
    <row r="29" spans="1:14" ht="45" customHeight="1" x14ac:dyDescent="0.25">
      <c r="A29" s="12">
        <v>28</v>
      </c>
      <c r="B29" s="19" t="s">
        <v>14975</v>
      </c>
      <c r="C29" s="19" t="s">
        <v>14976</v>
      </c>
      <c r="D29" s="19" t="s">
        <v>11968</v>
      </c>
      <c r="E29" s="20"/>
      <c r="F29" s="19" t="s">
        <v>14973</v>
      </c>
      <c r="G29" s="19"/>
      <c r="H29" s="30" t="str">
        <f>IFERROR(VLOOKUP(G29,[1]Hoja1!$B$2:$F$14234,2,FALSE),"")</f>
        <v/>
      </c>
      <c r="I29" s="30" t="str">
        <f>IFERROR(VLOOKUP(G29,[1]Hoja1!$B$2:$F$14234,3,FALSE),"")</f>
        <v/>
      </c>
      <c r="J29" s="9" t="str">
        <f>IFERROR(VLOOKUP(G29,[1]Hoja1!$B$2:$F$14234,4,FALSE),"")</f>
        <v/>
      </c>
      <c r="K29" s="23" t="s">
        <v>14977</v>
      </c>
      <c r="L29" s="25"/>
      <c r="M29" s="13" t="s">
        <v>14978</v>
      </c>
      <c r="N29" s="27"/>
    </row>
    <row r="30" spans="1:14" ht="45" customHeight="1" x14ac:dyDescent="0.25">
      <c r="A30" s="12">
        <v>29</v>
      </c>
      <c r="B30" s="19" t="s">
        <v>14979</v>
      </c>
      <c r="C30" s="19" t="s">
        <v>14980</v>
      </c>
      <c r="D30" s="19" t="s">
        <v>11968</v>
      </c>
      <c r="E30" s="20"/>
      <c r="F30" s="19" t="s">
        <v>14973</v>
      </c>
      <c r="G30" s="19"/>
      <c r="H30" s="30" t="str">
        <f>IFERROR(VLOOKUP(G30,[1]Hoja1!$B$2:$F$14234,2,FALSE),"")</f>
        <v/>
      </c>
      <c r="I30" s="30" t="str">
        <f>IFERROR(VLOOKUP(G30,[1]Hoja1!$B$2:$F$14234,3,FALSE),"")</f>
        <v/>
      </c>
      <c r="J30" s="9" t="str">
        <f>IFERROR(VLOOKUP(G30,[1]Hoja1!$B$2:$F$14234,4,FALSE),"")</f>
        <v/>
      </c>
      <c r="K30" s="23" t="s">
        <v>14981</v>
      </c>
      <c r="L30" s="25" t="s">
        <v>14894</v>
      </c>
      <c r="M30" s="13" t="s">
        <v>6480</v>
      </c>
      <c r="N30" s="27"/>
    </row>
    <row r="31" spans="1:14" ht="45" customHeight="1" x14ac:dyDescent="0.25">
      <c r="A31" s="12">
        <v>30</v>
      </c>
      <c r="B31" s="19" t="s">
        <v>14982</v>
      </c>
      <c r="C31" s="19" t="s">
        <v>14983</v>
      </c>
      <c r="D31" s="19" t="s">
        <v>11968</v>
      </c>
      <c r="E31" s="20"/>
      <c r="F31" s="19" t="s">
        <v>14973</v>
      </c>
      <c r="G31" s="19"/>
      <c r="H31" s="30" t="str">
        <f>IFERROR(VLOOKUP(G31,[1]Hoja1!$B$2:$F$14234,2,FALSE),"")</f>
        <v/>
      </c>
      <c r="I31" s="30" t="str">
        <f>IFERROR(VLOOKUP(G31,[1]Hoja1!$B$2:$F$14234,3,FALSE),"")</f>
        <v/>
      </c>
      <c r="J31" s="9" t="str">
        <f>IFERROR(VLOOKUP(G31,[1]Hoja1!$B$2:$F$14234,4,FALSE),"")</f>
        <v/>
      </c>
      <c r="K31" s="23" t="s">
        <v>14984</v>
      </c>
      <c r="L31" s="25"/>
      <c r="M31" s="13"/>
      <c r="N31" s="27"/>
    </row>
    <row r="32" spans="1:14" ht="45" customHeight="1" x14ac:dyDescent="0.25">
      <c r="A32" s="12">
        <v>31</v>
      </c>
      <c r="B32" s="19" t="s">
        <v>14985</v>
      </c>
      <c r="C32" s="19" t="s">
        <v>14986</v>
      </c>
      <c r="D32" s="19" t="s">
        <v>11968</v>
      </c>
      <c r="E32" s="20"/>
      <c r="F32" s="19" t="s">
        <v>14987</v>
      </c>
      <c r="G32" s="19"/>
      <c r="H32" s="30" t="str">
        <f>IFERROR(VLOOKUP(G32,[1]Hoja1!$B$2:$F$14234,2,FALSE),"")</f>
        <v/>
      </c>
      <c r="I32" s="30" t="str">
        <f>IFERROR(VLOOKUP(G32,[1]Hoja1!$B$2:$F$14234,3,FALSE),"")</f>
        <v/>
      </c>
      <c r="J32" s="9" t="str">
        <f>IFERROR(VLOOKUP(G32,[1]Hoja1!$B$2:$F$14234,4,FALSE),"")</f>
        <v/>
      </c>
      <c r="K32" s="23" t="s">
        <v>14988</v>
      </c>
      <c r="L32" s="13"/>
      <c r="M32" s="13"/>
      <c r="N32" s="27"/>
    </row>
    <row r="33" spans="1:14" ht="45" customHeight="1" x14ac:dyDescent="0.25">
      <c r="A33" s="12">
        <v>32</v>
      </c>
      <c r="B33" s="19" t="s">
        <v>14989</v>
      </c>
      <c r="C33" s="19" t="s">
        <v>14990</v>
      </c>
      <c r="D33" s="19" t="s">
        <v>11968</v>
      </c>
      <c r="E33" s="20"/>
      <c r="F33" s="19" t="s">
        <v>14987</v>
      </c>
      <c r="G33" s="19"/>
      <c r="H33" s="30" t="str">
        <f>IFERROR(VLOOKUP(G33,[1]Hoja1!$B$2:$F$14234,2,FALSE),"")</f>
        <v/>
      </c>
      <c r="I33" s="30" t="str">
        <f>IFERROR(VLOOKUP(G33,[1]Hoja1!$B$2:$F$14234,3,FALSE),"")</f>
        <v/>
      </c>
      <c r="J33" s="9" t="str">
        <f>IFERROR(VLOOKUP(G33,[1]Hoja1!$B$2:$F$14234,4,FALSE),"")</f>
        <v/>
      </c>
      <c r="K33" s="23" t="s">
        <v>14991</v>
      </c>
      <c r="L33" s="25"/>
      <c r="M33" s="13"/>
      <c r="N33" s="27"/>
    </row>
    <row r="34" spans="1:14" ht="45" customHeight="1" x14ac:dyDescent="0.25">
      <c r="A34" s="12">
        <v>33</v>
      </c>
      <c r="B34" s="19" t="s">
        <v>14992</v>
      </c>
      <c r="C34" s="19" t="s">
        <v>14993</v>
      </c>
      <c r="D34" s="19" t="s">
        <v>11968</v>
      </c>
      <c r="E34" s="20"/>
      <c r="F34" s="19" t="s">
        <v>14987</v>
      </c>
      <c r="G34" s="19"/>
      <c r="H34" s="30" t="str">
        <f>IFERROR(VLOOKUP(G34,[1]Hoja1!$B$2:$F$14234,2,FALSE),"")</f>
        <v/>
      </c>
      <c r="I34" s="30" t="str">
        <f>IFERROR(VLOOKUP(G34,[1]Hoja1!$B$2:$F$14234,3,FALSE),"")</f>
        <v/>
      </c>
      <c r="J34" s="9" t="str">
        <f>IFERROR(VLOOKUP(G34,[1]Hoja1!$B$2:$F$14234,4,FALSE),"")</f>
        <v/>
      </c>
      <c r="K34" s="23" t="s">
        <v>14994</v>
      </c>
      <c r="L34" s="13"/>
      <c r="M34" s="13"/>
      <c r="N34" s="27"/>
    </row>
    <row r="35" spans="1:14" ht="45" customHeight="1" x14ac:dyDescent="0.25">
      <c r="A35" s="12">
        <v>34</v>
      </c>
      <c r="B35" s="19" t="s">
        <v>14995</v>
      </c>
      <c r="C35" s="19" t="s">
        <v>14996</v>
      </c>
      <c r="D35" s="19" t="s">
        <v>11968</v>
      </c>
      <c r="E35" s="20"/>
      <c r="F35" s="19" t="s">
        <v>14987</v>
      </c>
      <c r="G35" s="19"/>
      <c r="H35" s="30" t="str">
        <f>IFERROR(VLOOKUP(G35,[1]Hoja1!$B$2:$F$14234,2,FALSE),"")</f>
        <v/>
      </c>
      <c r="I35" s="30" t="str">
        <f>IFERROR(VLOOKUP(G35,[1]Hoja1!$B$2:$F$14234,3,FALSE),"")</f>
        <v/>
      </c>
      <c r="J35" s="9" t="str">
        <f>IFERROR(VLOOKUP(G35,[1]Hoja1!$B$2:$F$14234,4,FALSE),"")</f>
        <v/>
      </c>
      <c r="K35" s="23" t="s">
        <v>14997</v>
      </c>
      <c r="L35" s="25"/>
      <c r="M35" s="13"/>
      <c r="N35" s="27"/>
    </row>
    <row r="36" spans="1:14" ht="45" customHeight="1" x14ac:dyDescent="0.25">
      <c r="A36" s="12">
        <v>35</v>
      </c>
      <c r="B36" s="19" t="s">
        <v>14998</v>
      </c>
      <c r="C36" s="19" t="s">
        <v>14999</v>
      </c>
      <c r="D36" s="19" t="s">
        <v>11968</v>
      </c>
      <c r="E36" s="20"/>
      <c r="F36" s="19" t="s">
        <v>15000</v>
      </c>
      <c r="G36" s="19"/>
      <c r="H36" s="30" t="str">
        <f>IFERROR(VLOOKUP(G36,[1]Hoja1!$B$2:$F$14234,2,FALSE),"")</f>
        <v/>
      </c>
      <c r="I36" s="30" t="str">
        <f>IFERROR(VLOOKUP(G36,[1]Hoja1!$B$2:$F$14234,3,FALSE),"")</f>
        <v/>
      </c>
      <c r="J36" s="9" t="str">
        <f>IFERROR(VLOOKUP(G36,[1]Hoja1!$B$2:$F$14234,4,FALSE),"")</f>
        <v/>
      </c>
      <c r="K36" s="23" t="s">
        <v>15001</v>
      </c>
      <c r="L36" s="13"/>
      <c r="M36" s="13" t="s">
        <v>14978</v>
      </c>
      <c r="N36" s="27"/>
    </row>
    <row r="37" spans="1:14" ht="45" customHeight="1" x14ac:dyDescent="0.25">
      <c r="A37" s="12">
        <v>36</v>
      </c>
      <c r="B37" s="19" t="s">
        <v>15002</v>
      </c>
      <c r="C37" s="19" t="s">
        <v>15003</v>
      </c>
      <c r="D37" s="19" t="s">
        <v>11968</v>
      </c>
      <c r="E37" s="20"/>
      <c r="F37" s="19" t="s">
        <v>15000</v>
      </c>
      <c r="G37" s="19"/>
      <c r="H37" s="30" t="str">
        <f>IFERROR(VLOOKUP(G37,[1]Hoja1!$B$2:$F$14234,2,FALSE),"")</f>
        <v/>
      </c>
      <c r="I37" s="30" t="str">
        <f>IFERROR(VLOOKUP(G37,[1]Hoja1!$B$2:$F$14234,3,FALSE),"")</f>
        <v/>
      </c>
      <c r="J37" s="9" t="str">
        <f>IFERROR(VLOOKUP(G37,[1]Hoja1!$B$2:$F$14234,4,FALSE),"")</f>
        <v/>
      </c>
      <c r="K37" s="23" t="s">
        <v>15004</v>
      </c>
      <c r="L37" s="25" t="s">
        <v>14894</v>
      </c>
      <c r="M37" s="13" t="s">
        <v>6480</v>
      </c>
      <c r="N37" s="27"/>
    </row>
    <row r="38" spans="1:14" ht="45" customHeight="1" x14ac:dyDescent="0.25">
      <c r="A38" s="12">
        <v>37</v>
      </c>
      <c r="B38" s="19" t="s">
        <v>15005</v>
      </c>
      <c r="C38" s="19" t="s">
        <v>15006</v>
      </c>
      <c r="D38" s="19" t="s">
        <v>11968</v>
      </c>
      <c r="E38" s="20"/>
      <c r="F38" s="19" t="s">
        <v>15000</v>
      </c>
      <c r="G38" s="19"/>
      <c r="H38" s="30" t="str">
        <f>IFERROR(VLOOKUP(G38,[1]Hoja1!$B$2:$F$14234,2,FALSE),"")</f>
        <v/>
      </c>
      <c r="I38" s="30" t="str">
        <f>IFERROR(VLOOKUP(G38,[1]Hoja1!$B$2:$F$14234,3,FALSE),"")</f>
        <v/>
      </c>
      <c r="J38" s="9" t="str">
        <f>IFERROR(VLOOKUP(G38,[1]Hoja1!$B$2:$F$14234,4,FALSE),"")</f>
        <v/>
      </c>
      <c r="K38" s="23" t="s">
        <v>15007</v>
      </c>
      <c r="L38" s="25" t="s">
        <v>14894</v>
      </c>
      <c r="M38" s="13" t="s">
        <v>6480</v>
      </c>
      <c r="N38" s="28">
        <v>43912</v>
      </c>
    </row>
    <row r="39" spans="1:14" ht="45" customHeight="1" x14ac:dyDescent="0.25">
      <c r="A39" s="12">
        <v>38</v>
      </c>
      <c r="B39" s="19" t="s">
        <v>15008</v>
      </c>
      <c r="C39" s="19" t="s">
        <v>15009</v>
      </c>
      <c r="D39" s="19" t="s">
        <v>11968</v>
      </c>
      <c r="E39" s="20"/>
      <c r="F39" s="19" t="s">
        <v>15000</v>
      </c>
      <c r="G39" s="19"/>
      <c r="H39" s="13"/>
      <c r="I39" s="13"/>
      <c r="J39" s="9" t="str">
        <f>IFERROR(VLOOKUP(G39,[1]Hoja1!$B$2:$F$14234,4,FALSE),"")</f>
        <v/>
      </c>
      <c r="K39" s="23" t="s">
        <v>15010</v>
      </c>
      <c r="L39" s="25"/>
      <c r="M39" s="13"/>
      <c r="N39" s="27"/>
    </row>
    <row r="40" spans="1:14" ht="45" customHeight="1" x14ac:dyDescent="0.25">
      <c r="A40" s="12">
        <v>39</v>
      </c>
      <c r="B40" s="19" t="s">
        <v>15011</v>
      </c>
      <c r="C40" s="19" t="s">
        <v>15012</v>
      </c>
      <c r="D40" s="19" t="s">
        <v>11968</v>
      </c>
      <c r="E40" s="20"/>
      <c r="F40" s="19" t="s">
        <v>15013</v>
      </c>
      <c r="G40" s="19"/>
      <c r="H40" s="13"/>
      <c r="I40" s="13"/>
      <c r="J40" s="9" t="str">
        <f>IFERROR(VLOOKUP(G40,[1]Hoja1!$B$2:$F$14234,4,FALSE),"")</f>
        <v/>
      </c>
      <c r="K40" s="23" t="s">
        <v>15014</v>
      </c>
      <c r="L40" s="13"/>
      <c r="M40" s="13" t="s">
        <v>14978</v>
      </c>
      <c r="N40" s="27"/>
    </row>
    <row r="41" spans="1:14" ht="45" customHeight="1" x14ac:dyDescent="0.25">
      <c r="A41" s="12">
        <v>40</v>
      </c>
      <c r="B41" s="19" t="s">
        <v>15015</v>
      </c>
      <c r="C41" s="19" t="s">
        <v>15016</v>
      </c>
      <c r="D41" s="19" t="s">
        <v>11968</v>
      </c>
      <c r="E41" s="20"/>
      <c r="F41" s="19" t="s">
        <v>15013</v>
      </c>
      <c r="G41" s="19"/>
      <c r="H41" s="13"/>
      <c r="I41" s="13"/>
      <c r="J41" s="9" t="str">
        <f>IFERROR(VLOOKUP(G41,[1]Hoja1!$B$2:$F$14234,4,FALSE),"")</f>
        <v/>
      </c>
      <c r="K41" s="23" t="s">
        <v>15017</v>
      </c>
      <c r="L41" s="25"/>
      <c r="M41" s="13" t="s">
        <v>14978</v>
      </c>
      <c r="N41" s="27"/>
    </row>
    <row r="42" spans="1:14" ht="45" customHeight="1" x14ac:dyDescent="0.25">
      <c r="A42" s="12">
        <v>41</v>
      </c>
      <c r="B42" s="19" t="s">
        <v>15018</v>
      </c>
      <c r="C42" s="19" t="s">
        <v>15019</v>
      </c>
      <c r="D42" s="19" t="s">
        <v>11968</v>
      </c>
      <c r="E42" s="20"/>
      <c r="F42" s="19" t="s">
        <v>15013</v>
      </c>
      <c r="G42" s="19"/>
      <c r="H42" s="13"/>
      <c r="I42" s="13"/>
      <c r="J42" s="9" t="str">
        <f>IFERROR(VLOOKUP(G42,[1]Hoja1!$B$2:$F$14234,4,FALSE),"")</f>
        <v/>
      </c>
      <c r="K42" s="23" t="s">
        <v>15020</v>
      </c>
      <c r="L42" s="13"/>
      <c r="M42" s="13" t="s">
        <v>14978</v>
      </c>
      <c r="N42" s="27"/>
    </row>
    <row r="43" spans="1:14" ht="45" customHeight="1" x14ac:dyDescent="0.25">
      <c r="A43" s="12">
        <v>42</v>
      </c>
      <c r="B43" s="19" t="s">
        <v>15021</v>
      </c>
      <c r="C43" s="19" t="s">
        <v>15022</v>
      </c>
      <c r="D43" s="19" t="s">
        <v>11968</v>
      </c>
      <c r="E43" s="20"/>
      <c r="F43" s="19" t="s">
        <v>15013</v>
      </c>
      <c r="G43" s="19"/>
      <c r="H43" s="13"/>
      <c r="I43" s="13"/>
      <c r="J43" s="9" t="str">
        <f>IFERROR(VLOOKUP(G43,[1]Hoja1!$B$2:$F$14234,4,FALSE),"")</f>
        <v/>
      </c>
      <c r="K43" s="23" t="s">
        <v>15023</v>
      </c>
      <c r="L43" s="25"/>
      <c r="M43" s="13" t="s">
        <v>14978</v>
      </c>
      <c r="N43" s="27"/>
    </row>
    <row r="44" spans="1:14" ht="45" customHeight="1" x14ac:dyDescent="0.25">
      <c r="A44" s="12">
        <v>43</v>
      </c>
      <c r="B44" s="19" t="s">
        <v>15024</v>
      </c>
      <c r="C44" s="19" t="s">
        <v>15025</v>
      </c>
      <c r="D44" s="19" t="s">
        <v>11968</v>
      </c>
      <c r="E44" s="20"/>
      <c r="F44" s="19" t="s">
        <v>15013</v>
      </c>
      <c r="G44" s="19"/>
      <c r="H44" s="13"/>
      <c r="I44" s="13"/>
      <c r="J44" s="9" t="str">
        <f>IFERROR(VLOOKUP(G44,[1]Hoja1!$B$2:$F$14234,4,FALSE),"")</f>
        <v/>
      </c>
      <c r="K44" s="23" t="s">
        <v>15026</v>
      </c>
      <c r="L44" s="13"/>
      <c r="M44" s="13" t="s">
        <v>14978</v>
      </c>
      <c r="N44" s="27"/>
    </row>
    <row r="45" spans="1:14" ht="45" customHeight="1" x14ac:dyDescent="0.25">
      <c r="A45" s="12">
        <v>44</v>
      </c>
      <c r="B45" s="19" t="s">
        <v>15027</v>
      </c>
      <c r="C45" s="19" t="s">
        <v>15028</v>
      </c>
      <c r="D45" s="19" t="s">
        <v>11968</v>
      </c>
      <c r="E45" s="20"/>
      <c r="F45" s="19" t="s">
        <v>15013</v>
      </c>
      <c r="G45" s="19"/>
      <c r="H45" s="13"/>
      <c r="I45" s="13"/>
      <c r="J45" s="9" t="str">
        <f>IFERROR(VLOOKUP(G45,[1]Hoja1!$B$2:$F$14234,4,FALSE),"")</f>
        <v/>
      </c>
      <c r="K45" s="23" t="s">
        <v>15029</v>
      </c>
      <c r="L45" s="25"/>
      <c r="M45" s="13" t="s">
        <v>14978</v>
      </c>
      <c r="N45" s="27"/>
    </row>
    <row r="46" spans="1:14" ht="45" customHeight="1" x14ac:dyDescent="0.25">
      <c r="A46" s="12">
        <v>45</v>
      </c>
      <c r="B46" s="19" t="s">
        <v>15030</v>
      </c>
      <c r="C46" s="19" t="s">
        <v>15031</v>
      </c>
      <c r="D46" s="19" t="s">
        <v>11968</v>
      </c>
      <c r="E46" s="20"/>
      <c r="F46" s="19" t="s">
        <v>15013</v>
      </c>
      <c r="G46" s="19"/>
      <c r="H46" s="13"/>
      <c r="I46" s="13"/>
      <c r="J46" s="9" t="str">
        <f>IFERROR(VLOOKUP(G46,[1]Hoja1!$B$2:$F$14234,4,FALSE),"")</f>
        <v/>
      </c>
      <c r="K46" s="23" t="s">
        <v>15032</v>
      </c>
      <c r="L46" s="13"/>
      <c r="M46" s="13" t="s">
        <v>14978</v>
      </c>
      <c r="N46" s="27"/>
    </row>
    <row r="47" spans="1:14" ht="45" customHeight="1" x14ac:dyDescent="0.25">
      <c r="A47" s="12">
        <v>46</v>
      </c>
      <c r="B47" s="19" t="s">
        <v>15033</v>
      </c>
      <c r="C47" s="19" t="s">
        <v>15034</v>
      </c>
      <c r="D47" s="19" t="s">
        <v>11968</v>
      </c>
      <c r="E47" s="20"/>
      <c r="F47" s="19" t="s">
        <v>15013</v>
      </c>
      <c r="G47" s="19"/>
      <c r="H47" s="13"/>
      <c r="I47" s="13"/>
      <c r="J47" s="9" t="str">
        <f>IFERROR(VLOOKUP(G47,[1]Hoja1!$B$2:$F$14234,4,FALSE),"")</f>
        <v/>
      </c>
      <c r="K47" s="23" t="s">
        <v>15035</v>
      </c>
      <c r="L47" s="25"/>
      <c r="M47" s="13"/>
      <c r="N47" s="27"/>
    </row>
    <row r="48" spans="1:14" ht="45" customHeight="1" x14ac:dyDescent="0.25">
      <c r="A48" s="12">
        <v>47</v>
      </c>
      <c r="B48" s="19" t="s">
        <v>15036</v>
      </c>
      <c r="C48" s="19" t="s">
        <v>15037</v>
      </c>
      <c r="D48" s="19" t="s">
        <v>11968</v>
      </c>
      <c r="E48" s="20"/>
      <c r="F48" s="19" t="s">
        <v>15038</v>
      </c>
      <c r="G48" s="19"/>
      <c r="H48" s="13"/>
      <c r="I48" s="13"/>
      <c r="J48" s="9" t="str">
        <f>IFERROR(VLOOKUP(G48,[1]Hoja1!$B$2:$F$14234,4,FALSE),"")</f>
        <v/>
      </c>
      <c r="K48" s="23" t="s">
        <v>15039</v>
      </c>
      <c r="L48" s="13"/>
      <c r="M48" s="13"/>
      <c r="N48" s="27"/>
    </row>
    <row r="49" spans="1:14" ht="45" customHeight="1" x14ac:dyDescent="0.25">
      <c r="A49" s="12">
        <v>48</v>
      </c>
      <c r="B49" s="19" t="s">
        <v>15040</v>
      </c>
      <c r="C49" s="19" t="s">
        <v>15041</v>
      </c>
      <c r="D49" s="19" t="s">
        <v>11968</v>
      </c>
      <c r="E49" s="20"/>
      <c r="F49" s="19" t="s">
        <v>15038</v>
      </c>
      <c r="G49" s="19"/>
      <c r="H49" s="13"/>
      <c r="I49" s="13"/>
      <c r="J49" s="9" t="str">
        <f>IFERROR(VLOOKUP(G49,[1]Hoja1!$B$2:$F$14234,4,FALSE),"")</f>
        <v/>
      </c>
      <c r="K49" s="23" t="s">
        <v>15042</v>
      </c>
      <c r="L49" s="25"/>
      <c r="M49" s="13"/>
      <c r="N49" s="27"/>
    </row>
    <row r="50" spans="1:14" ht="45" customHeight="1" x14ac:dyDescent="0.25">
      <c r="A50" s="12">
        <v>49</v>
      </c>
      <c r="B50" s="19" t="s">
        <v>15043</v>
      </c>
      <c r="C50" s="19" t="s">
        <v>15044</v>
      </c>
      <c r="D50" s="19" t="s">
        <v>11968</v>
      </c>
      <c r="E50" s="20"/>
      <c r="F50" s="19" t="s">
        <v>15038</v>
      </c>
      <c r="G50" s="19"/>
      <c r="H50" s="13"/>
      <c r="I50" s="13"/>
      <c r="J50" s="9" t="str">
        <f>IFERROR(VLOOKUP(G50,[1]Hoja1!$B$2:$F$14234,4,FALSE),"")</f>
        <v/>
      </c>
      <c r="K50" s="23" t="s">
        <v>15045</v>
      </c>
      <c r="L50" s="13"/>
      <c r="M50" s="13"/>
      <c r="N50" s="27"/>
    </row>
    <row r="51" spans="1:14" ht="45" customHeight="1" x14ac:dyDescent="0.25">
      <c r="A51" s="12">
        <v>50</v>
      </c>
      <c r="B51" s="19" t="s">
        <v>15046</v>
      </c>
      <c r="C51" s="19" t="s">
        <v>15047</v>
      </c>
      <c r="D51" s="19" t="s">
        <v>11968</v>
      </c>
      <c r="E51" s="20"/>
      <c r="F51" s="19" t="s">
        <v>15038</v>
      </c>
      <c r="G51" s="19"/>
      <c r="H51" s="13"/>
      <c r="I51" s="13"/>
      <c r="J51" s="9" t="str">
        <f>IFERROR(VLOOKUP(G51,[1]Hoja1!$B$2:$F$14234,4,FALSE),"")</f>
        <v/>
      </c>
      <c r="K51" s="23" t="s">
        <v>15048</v>
      </c>
      <c r="L51" s="25"/>
      <c r="M51" s="13"/>
      <c r="N51" s="27"/>
    </row>
    <row r="52" spans="1:14" ht="45" customHeight="1" x14ac:dyDescent="0.25">
      <c r="A52" s="12">
        <v>51</v>
      </c>
      <c r="B52" s="19" t="s">
        <v>15049</v>
      </c>
      <c r="C52" s="19" t="s">
        <v>15050</v>
      </c>
      <c r="D52" s="19" t="s">
        <v>11968</v>
      </c>
      <c r="E52" s="20"/>
      <c r="F52" s="19" t="s">
        <v>15038</v>
      </c>
      <c r="G52" s="19"/>
      <c r="H52" s="13"/>
      <c r="I52" s="13"/>
      <c r="J52" s="9" t="str">
        <f>IFERROR(VLOOKUP(G52,[1]Hoja1!$B$2:$F$14234,4,FALSE),"")</f>
        <v/>
      </c>
      <c r="K52" s="23" t="s">
        <v>15051</v>
      </c>
      <c r="L52" s="13"/>
      <c r="M52" s="13"/>
      <c r="N52" s="27"/>
    </row>
    <row r="53" spans="1:14" ht="45" customHeight="1" x14ac:dyDescent="0.25">
      <c r="A53" s="12">
        <v>52</v>
      </c>
      <c r="B53" s="19" t="s">
        <v>15052</v>
      </c>
      <c r="C53" s="19" t="s">
        <v>15053</v>
      </c>
      <c r="D53" s="19" t="s">
        <v>11968</v>
      </c>
      <c r="E53" s="20"/>
      <c r="F53" s="19" t="s">
        <v>15038</v>
      </c>
      <c r="G53" s="19"/>
      <c r="H53" s="13"/>
      <c r="I53" s="13"/>
      <c r="J53" s="9" t="str">
        <f>IFERROR(VLOOKUP(G53,[1]Hoja1!$B$2:$F$14234,4,FALSE),"")</f>
        <v/>
      </c>
      <c r="K53" s="23" t="s">
        <v>15054</v>
      </c>
      <c r="L53" s="25"/>
      <c r="M53" s="13"/>
      <c r="N53" s="27"/>
    </row>
    <row r="54" spans="1:14" ht="45" customHeight="1" x14ac:dyDescent="0.25">
      <c r="A54" s="12">
        <v>53</v>
      </c>
      <c r="B54" s="19" t="s">
        <v>15055</v>
      </c>
      <c r="C54" s="19" t="s">
        <v>15056</v>
      </c>
      <c r="D54" s="19" t="s">
        <v>11968</v>
      </c>
      <c r="E54" s="20"/>
      <c r="F54" s="19" t="s">
        <v>15038</v>
      </c>
      <c r="G54" s="19"/>
      <c r="H54" s="13"/>
      <c r="I54" s="13"/>
      <c r="J54" s="9" t="str">
        <f>IFERROR(VLOOKUP(G54,[1]Hoja1!$B$2:$F$14234,4,FALSE),"")</f>
        <v/>
      </c>
      <c r="K54" s="23" t="s">
        <v>15057</v>
      </c>
      <c r="L54" s="13"/>
      <c r="M54" s="13"/>
      <c r="N54" s="27"/>
    </row>
    <row r="55" spans="1:14" ht="45" customHeight="1" x14ac:dyDescent="0.25">
      <c r="A55" s="12">
        <v>54</v>
      </c>
      <c r="B55" s="19" t="s">
        <v>15058</v>
      </c>
      <c r="C55" s="19" t="s">
        <v>15059</v>
      </c>
      <c r="D55" s="19" t="s">
        <v>11968</v>
      </c>
      <c r="E55" s="20"/>
      <c r="F55" s="19" t="s">
        <v>15038</v>
      </c>
      <c r="G55" s="19"/>
      <c r="H55" s="13"/>
      <c r="I55" s="13"/>
      <c r="J55" s="9" t="str">
        <f>IFERROR(VLOOKUP(G55,[1]Hoja1!$B$2:$F$14234,4,FALSE),"")</f>
        <v/>
      </c>
      <c r="K55" s="23" t="s">
        <v>15060</v>
      </c>
      <c r="L55" s="25"/>
      <c r="M55" s="13"/>
      <c r="N55" s="27"/>
    </row>
    <row r="56" spans="1:14" ht="45" customHeight="1" x14ac:dyDescent="0.25">
      <c r="A56" s="12">
        <v>55</v>
      </c>
      <c r="B56" s="19" t="s">
        <v>15061</v>
      </c>
      <c r="C56" s="19" t="s">
        <v>15062</v>
      </c>
      <c r="D56" s="19" t="s">
        <v>11968</v>
      </c>
      <c r="E56" s="20"/>
      <c r="F56" s="19" t="s">
        <v>15038</v>
      </c>
      <c r="G56" s="19"/>
      <c r="H56" s="13"/>
      <c r="I56" s="13"/>
      <c r="J56" s="9" t="str">
        <f>IFERROR(VLOOKUP(G56,[1]Hoja1!$B$2:$F$14234,4,FALSE),"")</f>
        <v/>
      </c>
      <c r="K56" s="23" t="s">
        <v>15063</v>
      </c>
      <c r="L56" s="13"/>
      <c r="M56" s="13"/>
      <c r="N56" s="27"/>
    </row>
    <row r="57" spans="1:14" ht="45" customHeight="1" x14ac:dyDescent="0.25">
      <c r="A57" s="12">
        <v>56</v>
      </c>
      <c r="B57" s="19" t="s">
        <v>15064</v>
      </c>
      <c r="C57" s="19" t="s">
        <v>15065</v>
      </c>
      <c r="D57" s="19" t="s">
        <v>11968</v>
      </c>
      <c r="E57" s="20"/>
      <c r="F57" s="19" t="s">
        <v>15038</v>
      </c>
      <c r="G57" s="19"/>
      <c r="H57" s="13"/>
      <c r="I57" s="13"/>
      <c r="J57" s="9" t="str">
        <f>IFERROR(VLOOKUP(G57,[1]Hoja1!$B$2:$F$14234,4,FALSE),"")</f>
        <v/>
      </c>
      <c r="K57" s="23" t="s">
        <v>15066</v>
      </c>
      <c r="L57" s="25"/>
      <c r="M57" s="13" t="s">
        <v>14978</v>
      </c>
      <c r="N57" s="27"/>
    </row>
    <row r="58" spans="1:14" ht="45" customHeight="1" x14ac:dyDescent="0.25">
      <c r="A58" s="12">
        <v>57</v>
      </c>
      <c r="B58" s="19" t="s">
        <v>15067</v>
      </c>
      <c r="C58" s="19" t="s">
        <v>15068</v>
      </c>
      <c r="D58" s="19" t="s">
        <v>11968</v>
      </c>
      <c r="E58" s="20"/>
      <c r="F58" s="19" t="s">
        <v>15038</v>
      </c>
      <c r="G58" s="19"/>
      <c r="H58" s="13"/>
      <c r="I58" s="13"/>
      <c r="J58" s="9" t="str">
        <f>IFERROR(VLOOKUP(G58,[1]Hoja1!$B$2:$F$14234,4,FALSE),"")</f>
        <v/>
      </c>
      <c r="K58" s="23" t="s">
        <v>15069</v>
      </c>
      <c r="L58" s="13"/>
      <c r="M58" s="13"/>
      <c r="N58" s="27"/>
    </row>
    <row r="59" spans="1:14" ht="45" customHeight="1" x14ac:dyDescent="0.25">
      <c r="A59" s="12">
        <v>58</v>
      </c>
      <c r="B59" s="19" t="s">
        <v>15070</v>
      </c>
      <c r="C59" s="19" t="s">
        <v>15071</v>
      </c>
      <c r="D59" s="19" t="s">
        <v>11968</v>
      </c>
      <c r="E59" s="20"/>
      <c r="F59" s="19" t="s">
        <v>15038</v>
      </c>
      <c r="G59" s="19"/>
      <c r="H59" s="13"/>
      <c r="I59" s="13"/>
      <c r="J59" s="9" t="str">
        <f>IFERROR(VLOOKUP(G59,[1]Hoja1!$B$2:$F$14234,4,FALSE),"")</f>
        <v/>
      </c>
      <c r="K59" s="23" t="s">
        <v>15072</v>
      </c>
      <c r="L59" s="25"/>
      <c r="M59" s="13"/>
      <c r="N59" s="27"/>
    </row>
    <row r="60" spans="1:14" ht="45" customHeight="1" x14ac:dyDescent="0.25">
      <c r="A60" s="12">
        <v>59</v>
      </c>
      <c r="B60" s="19" t="s">
        <v>15073</v>
      </c>
      <c r="C60" s="19" t="s">
        <v>15074</v>
      </c>
      <c r="D60" s="19" t="s">
        <v>11968</v>
      </c>
      <c r="E60" s="20"/>
      <c r="F60" s="19" t="s">
        <v>15075</v>
      </c>
      <c r="G60" s="19"/>
      <c r="H60" s="13"/>
      <c r="I60" s="13"/>
      <c r="J60" s="9" t="str">
        <f>IFERROR(VLOOKUP(G60,[1]Hoja1!$B$2:$F$14234,4,FALSE),"")</f>
        <v/>
      </c>
      <c r="K60" s="23" t="s">
        <v>15076</v>
      </c>
      <c r="L60" s="13"/>
      <c r="M60" s="13"/>
      <c r="N60" s="27"/>
    </row>
    <row r="61" spans="1:14" ht="45" customHeight="1" x14ac:dyDescent="0.25">
      <c r="A61" s="12">
        <v>60</v>
      </c>
      <c r="B61" s="19" t="s">
        <v>15077</v>
      </c>
      <c r="C61" s="19" t="s">
        <v>15078</v>
      </c>
      <c r="D61" s="19" t="s">
        <v>11968</v>
      </c>
      <c r="E61" s="20"/>
      <c r="F61" s="19" t="s">
        <v>15075</v>
      </c>
      <c r="G61" s="19"/>
      <c r="H61" s="13"/>
      <c r="I61" s="13"/>
      <c r="J61" s="9" t="str">
        <f>IFERROR(VLOOKUP(G61,[1]Hoja1!$B$2:$F$14234,4,FALSE),"")</f>
        <v/>
      </c>
      <c r="K61" s="23" t="s">
        <v>15079</v>
      </c>
      <c r="L61" s="25"/>
      <c r="M61" s="13"/>
      <c r="N61" s="27"/>
    </row>
    <row r="62" spans="1:14" ht="45" customHeight="1" x14ac:dyDescent="0.25">
      <c r="A62" s="12">
        <v>61</v>
      </c>
      <c r="B62" s="19" t="s">
        <v>15080</v>
      </c>
      <c r="C62" s="19" t="s">
        <v>15081</v>
      </c>
      <c r="D62" s="19" t="s">
        <v>11968</v>
      </c>
      <c r="E62" s="20"/>
      <c r="F62" s="19" t="s">
        <v>15075</v>
      </c>
      <c r="G62" s="19"/>
      <c r="H62" s="13"/>
      <c r="I62" s="13"/>
      <c r="J62" s="9" t="str">
        <f>IFERROR(VLOOKUP(G62,[1]Hoja1!$B$2:$F$14234,4,FALSE),"")</f>
        <v/>
      </c>
      <c r="K62" s="23" t="s">
        <v>15082</v>
      </c>
      <c r="L62" s="13"/>
      <c r="M62" s="13"/>
      <c r="N62" s="27"/>
    </row>
    <row r="63" spans="1:14" ht="45" customHeight="1" x14ac:dyDescent="0.25">
      <c r="A63" s="12">
        <v>62</v>
      </c>
      <c r="B63" s="19" t="s">
        <v>15083</v>
      </c>
      <c r="C63" s="19" t="s">
        <v>15084</v>
      </c>
      <c r="D63" s="19" t="s">
        <v>11968</v>
      </c>
      <c r="E63" s="20"/>
      <c r="F63" s="19" t="s">
        <v>15075</v>
      </c>
      <c r="G63" s="19"/>
      <c r="H63" s="13"/>
      <c r="I63" s="13"/>
      <c r="J63" s="9" t="str">
        <f>IFERROR(VLOOKUP(G63,[1]Hoja1!$B$2:$F$14234,4,FALSE),"")</f>
        <v/>
      </c>
      <c r="K63" s="23" t="s">
        <v>15085</v>
      </c>
      <c r="L63" s="25"/>
      <c r="M63" s="13"/>
      <c r="N63" s="27"/>
    </row>
    <row r="64" spans="1:14" ht="45" customHeight="1" x14ac:dyDescent="0.25">
      <c r="A64" s="12">
        <v>63</v>
      </c>
      <c r="B64" s="19" t="s">
        <v>15086</v>
      </c>
      <c r="C64" s="19" t="s">
        <v>15087</v>
      </c>
      <c r="D64" s="19" t="s">
        <v>11968</v>
      </c>
      <c r="E64" s="20"/>
      <c r="F64" s="19" t="s">
        <v>15075</v>
      </c>
      <c r="G64" s="19"/>
      <c r="H64" s="13"/>
      <c r="I64" s="13"/>
      <c r="J64" s="9" t="str">
        <f>IFERROR(VLOOKUP(G64,[1]Hoja1!$B$2:$F$14234,4,FALSE),"")</f>
        <v/>
      </c>
      <c r="K64" s="23" t="s">
        <v>15088</v>
      </c>
      <c r="L64" s="13"/>
      <c r="M64" s="13"/>
      <c r="N64" s="27"/>
    </row>
    <row r="65" spans="1:14" ht="45" customHeight="1" x14ac:dyDescent="0.25">
      <c r="A65" s="12">
        <v>64</v>
      </c>
      <c r="B65" s="19" t="s">
        <v>15089</v>
      </c>
      <c r="C65" s="19" t="s">
        <v>14935</v>
      </c>
      <c r="D65" s="19" t="s">
        <v>11968</v>
      </c>
      <c r="E65" s="20"/>
      <c r="F65" s="19" t="s">
        <v>15075</v>
      </c>
      <c r="G65" s="19"/>
      <c r="H65" s="13"/>
      <c r="I65" s="13"/>
      <c r="J65" s="9" t="str">
        <f>IFERROR(VLOOKUP(G65,[1]Hoja1!$B$2:$F$14234,4,FALSE),"")</f>
        <v/>
      </c>
      <c r="K65" s="23" t="s">
        <v>15090</v>
      </c>
      <c r="L65" s="25"/>
      <c r="M65" s="13"/>
      <c r="N65" s="27"/>
    </row>
    <row r="66" spans="1:14" ht="45" customHeight="1" x14ac:dyDescent="0.25">
      <c r="A66" s="12">
        <v>65</v>
      </c>
      <c r="B66" s="19" t="s">
        <v>15091</v>
      </c>
      <c r="C66" s="19" t="s">
        <v>15092</v>
      </c>
      <c r="D66" s="19" t="s">
        <v>11968</v>
      </c>
      <c r="E66" s="20"/>
      <c r="F66" s="19" t="s">
        <v>15075</v>
      </c>
      <c r="G66" s="19"/>
      <c r="H66" s="13"/>
      <c r="I66" s="13"/>
      <c r="J66" s="9" t="str">
        <f>IFERROR(VLOOKUP(G66,[1]Hoja1!$B$2:$F$14234,4,FALSE),"")</f>
        <v/>
      </c>
      <c r="K66" s="23" t="s">
        <v>15093</v>
      </c>
      <c r="L66" s="25" t="s">
        <v>14894</v>
      </c>
      <c r="M66" s="13" t="s">
        <v>6480</v>
      </c>
      <c r="N66" s="27"/>
    </row>
    <row r="67" spans="1:14" ht="45" customHeight="1" x14ac:dyDescent="0.25">
      <c r="A67" s="12">
        <v>66</v>
      </c>
      <c r="B67" s="19" t="s">
        <v>15094</v>
      </c>
      <c r="C67" s="19" t="s">
        <v>15095</v>
      </c>
      <c r="D67" s="19" t="s">
        <v>11968</v>
      </c>
      <c r="E67" s="20"/>
      <c r="F67" s="19" t="s">
        <v>15075</v>
      </c>
      <c r="G67" s="19"/>
      <c r="H67" s="13"/>
      <c r="I67" s="13"/>
      <c r="J67" s="9" t="str">
        <f>IFERROR(VLOOKUP(G67,[1]Hoja1!$B$2:$F$14234,4,FALSE),"")</f>
        <v/>
      </c>
      <c r="K67" s="23" t="s">
        <v>15096</v>
      </c>
      <c r="L67" s="25" t="s">
        <v>14894</v>
      </c>
      <c r="M67" s="13" t="s">
        <v>6480</v>
      </c>
      <c r="N67" s="27"/>
    </row>
    <row r="68" spans="1:14" ht="45" customHeight="1" x14ac:dyDescent="0.25">
      <c r="A68" s="12">
        <v>67</v>
      </c>
      <c r="B68" s="19" t="s">
        <v>15097</v>
      </c>
      <c r="C68" s="19" t="s">
        <v>15098</v>
      </c>
      <c r="D68" s="19" t="s">
        <v>11968</v>
      </c>
      <c r="E68" s="20"/>
      <c r="F68" s="19" t="s">
        <v>15099</v>
      </c>
      <c r="G68" s="19"/>
      <c r="H68" s="13"/>
      <c r="I68" s="13"/>
      <c r="J68" s="9" t="str">
        <f>IFERROR(VLOOKUP(G68,[1]Hoja1!$B$2:$F$14234,4,FALSE),"")</f>
        <v/>
      </c>
      <c r="K68" s="23" t="s">
        <v>15100</v>
      </c>
      <c r="L68" s="13"/>
      <c r="M68" s="13"/>
      <c r="N68" s="27"/>
    </row>
    <row r="69" spans="1:14" ht="45" customHeight="1" x14ac:dyDescent="0.25">
      <c r="A69" s="12">
        <v>68</v>
      </c>
      <c r="B69" s="19" t="s">
        <v>15101</v>
      </c>
      <c r="C69" s="19" t="s">
        <v>15102</v>
      </c>
      <c r="D69" s="19" t="s">
        <v>11968</v>
      </c>
      <c r="E69" s="20"/>
      <c r="F69" s="19" t="s">
        <v>15099</v>
      </c>
      <c r="G69" s="19"/>
      <c r="H69" s="13"/>
      <c r="I69" s="13"/>
      <c r="J69" s="9" t="str">
        <f>IFERROR(VLOOKUP(G69,[1]Hoja1!$B$2:$F$14234,4,FALSE),"")</f>
        <v/>
      </c>
      <c r="K69" s="23" t="s">
        <v>15103</v>
      </c>
      <c r="L69" s="25"/>
      <c r="M69" s="13"/>
      <c r="N69" s="27"/>
    </row>
    <row r="70" spans="1:14" ht="45" customHeight="1" x14ac:dyDescent="0.25">
      <c r="A70" s="12">
        <v>69</v>
      </c>
      <c r="B70" s="19" t="s">
        <v>15104</v>
      </c>
      <c r="C70" s="19" t="s">
        <v>15105</v>
      </c>
      <c r="D70" s="19" t="s">
        <v>11968</v>
      </c>
      <c r="E70" s="20"/>
      <c r="F70" s="19" t="s">
        <v>15099</v>
      </c>
      <c r="G70" s="19"/>
      <c r="H70" s="13"/>
      <c r="I70" s="13"/>
      <c r="J70" s="9" t="str">
        <f>IFERROR(VLOOKUP(G70,[1]Hoja1!$B$2:$F$14234,4,FALSE),"")</f>
        <v/>
      </c>
      <c r="K70" s="23" t="s">
        <v>15106</v>
      </c>
      <c r="L70" s="25" t="s">
        <v>14894</v>
      </c>
      <c r="M70" s="13" t="s">
        <v>6480</v>
      </c>
      <c r="N70" s="27"/>
    </row>
    <row r="71" spans="1:14" ht="45" customHeight="1" x14ac:dyDescent="0.25">
      <c r="A71" s="12">
        <v>70</v>
      </c>
      <c r="B71" s="19" t="s">
        <v>15107</v>
      </c>
      <c r="C71" s="19" t="s">
        <v>15108</v>
      </c>
      <c r="D71" s="19" t="s">
        <v>11968</v>
      </c>
      <c r="E71" s="20"/>
      <c r="F71" s="19" t="s">
        <v>15099</v>
      </c>
      <c r="G71" s="19"/>
      <c r="H71" s="13"/>
      <c r="I71" s="13"/>
      <c r="J71" s="9" t="str">
        <f>IFERROR(VLOOKUP(G71,[1]Hoja1!$B$2:$F$14234,4,FALSE),"")</f>
        <v/>
      </c>
      <c r="K71" s="23" t="s">
        <v>15109</v>
      </c>
      <c r="L71" s="25"/>
      <c r="M71" s="13"/>
      <c r="N71" s="27"/>
    </row>
    <row r="72" spans="1:14" ht="45" customHeight="1" x14ac:dyDescent="0.25">
      <c r="A72" s="12">
        <v>71</v>
      </c>
      <c r="B72" s="19" t="s">
        <v>15110</v>
      </c>
      <c r="C72" s="19" t="s">
        <v>15074</v>
      </c>
      <c r="D72" s="19" t="s">
        <v>11968</v>
      </c>
      <c r="E72" s="20"/>
      <c r="F72" s="19" t="s">
        <v>15099</v>
      </c>
      <c r="G72" s="19"/>
      <c r="H72" s="13"/>
      <c r="I72" s="13"/>
      <c r="J72" s="9" t="str">
        <f>IFERROR(VLOOKUP(G72,[1]Hoja1!$B$2:$F$14234,4,FALSE),"")</f>
        <v/>
      </c>
      <c r="K72" s="23" t="s">
        <v>15111</v>
      </c>
      <c r="L72" s="13"/>
      <c r="M72" s="13"/>
      <c r="N72" s="27"/>
    </row>
    <row r="73" spans="1:14" ht="45" customHeight="1" x14ac:dyDescent="0.25">
      <c r="A73" s="12">
        <v>72</v>
      </c>
      <c r="B73" s="19" t="s">
        <v>15112</v>
      </c>
      <c r="C73" s="19" t="s">
        <v>15113</v>
      </c>
      <c r="D73" s="19" t="s">
        <v>11968</v>
      </c>
      <c r="E73" s="20"/>
      <c r="F73" s="19" t="s">
        <v>15099</v>
      </c>
      <c r="G73" s="19"/>
      <c r="H73" s="13"/>
      <c r="I73" s="13"/>
      <c r="J73" s="9" t="str">
        <f>IFERROR(VLOOKUP(G73,[1]Hoja1!$B$2:$F$14234,4,FALSE),"")</f>
        <v/>
      </c>
      <c r="K73" s="23" t="s">
        <v>15114</v>
      </c>
      <c r="L73" s="25"/>
      <c r="M73" s="13" t="s">
        <v>14978</v>
      </c>
      <c r="N73" s="27"/>
    </row>
    <row r="74" spans="1:14" ht="45" customHeight="1" x14ac:dyDescent="0.25">
      <c r="A74" s="12">
        <v>73</v>
      </c>
      <c r="B74" s="19" t="s">
        <v>15115</v>
      </c>
      <c r="C74" s="19" t="s">
        <v>15116</v>
      </c>
      <c r="D74" s="19" t="s">
        <v>11968</v>
      </c>
      <c r="E74" s="20"/>
      <c r="F74" s="19" t="s">
        <v>15099</v>
      </c>
      <c r="G74" s="19"/>
      <c r="H74" s="13"/>
      <c r="I74" s="13"/>
      <c r="J74" s="9" t="str">
        <f>IFERROR(VLOOKUP(G74,[1]Hoja1!$B$2:$F$14234,4,FALSE),"")</f>
        <v/>
      </c>
      <c r="K74" s="23" t="s">
        <v>15117</v>
      </c>
      <c r="L74" s="13"/>
      <c r="M74" s="13"/>
      <c r="N74" s="27"/>
    </row>
    <row r="75" spans="1:14" ht="45" customHeight="1" x14ac:dyDescent="0.25">
      <c r="A75" s="12">
        <v>74</v>
      </c>
      <c r="B75" s="19" t="s">
        <v>15118</v>
      </c>
      <c r="C75" s="19" t="s">
        <v>15119</v>
      </c>
      <c r="D75" s="19" t="s">
        <v>11968</v>
      </c>
      <c r="E75" s="20"/>
      <c r="F75" s="19" t="s">
        <v>15099</v>
      </c>
      <c r="G75" s="19"/>
      <c r="H75" s="13"/>
      <c r="I75" s="13"/>
      <c r="J75" s="9" t="str">
        <f>IFERROR(VLOOKUP(G75,[1]Hoja1!$B$2:$F$14234,4,FALSE),"")</f>
        <v/>
      </c>
      <c r="K75" s="23" t="s">
        <v>15120</v>
      </c>
      <c r="L75" s="25"/>
      <c r="M75" s="13"/>
      <c r="N75" s="27"/>
    </row>
    <row r="76" spans="1:14" ht="45" customHeight="1" x14ac:dyDescent="0.25">
      <c r="A76" s="12">
        <v>75</v>
      </c>
      <c r="B76" s="19" t="s">
        <v>15121</v>
      </c>
      <c r="C76" s="19" t="s">
        <v>15122</v>
      </c>
      <c r="D76" s="19" t="s">
        <v>11968</v>
      </c>
      <c r="E76" s="20" t="s">
        <v>15099</v>
      </c>
      <c r="F76" s="19" t="s">
        <v>15099</v>
      </c>
      <c r="G76" s="19"/>
      <c r="H76" s="13"/>
      <c r="I76" s="13"/>
      <c r="J76" s="9" t="str">
        <f>IFERROR(VLOOKUP(G76,[1]Hoja1!$B$2:$F$14234,4,FALSE),"")</f>
        <v/>
      </c>
      <c r="K76" s="23" t="s">
        <v>15123</v>
      </c>
      <c r="L76" s="13"/>
      <c r="M76" s="13"/>
      <c r="N76" s="27"/>
    </row>
    <row r="77" spans="1:14" ht="45" customHeight="1" x14ac:dyDescent="0.25">
      <c r="A77" s="12">
        <v>76</v>
      </c>
      <c r="B77" s="19" t="s">
        <v>15124</v>
      </c>
      <c r="C77" s="19" t="s">
        <v>15125</v>
      </c>
      <c r="D77" s="19" t="s">
        <v>11968</v>
      </c>
      <c r="E77" s="20"/>
      <c r="F77" s="19" t="s">
        <v>15099</v>
      </c>
      <c r="G77" s="19"/>
      <c r="H77" s="13"/>
      <c r="I77" s="13"/>
      <c r="J77" s="9" t="str">
        <f>IFERROR(VLOOKUP(G77,[1]Hoja1!$B$2:$F$14234,4,FALSE),"")</f>
        <v/>
      </c>
      <c r="K77" s="23" t="s">
        <v>15126</v>
      </c>
      <c r="L77" s="25"/>
      <c r="M77" s="13"/>
      <c r="N77" s="27"/>
    </row>
    <row r="78" spans="1:14" ht="45" customHeight="1" x14ac:dyDescent="0.25">
      <c r="A78" s="12">
        <v>77</v>
      </c>
      <c r="B78" s="19" t="s">
        <v>15127</v>
      </c>
      <c r="C78" s="19" t="s">
        <v>15128</v>
      </c>
      <c r="D78" s="19" t="s">
        <v>11968</v>
      </c>
      <c r="E78" s="20"/>
      <c r="F78" s="19" t="s">
        <v>15099</v>
      </c>
      <c r="G78" s="19"/>
      <c r="H78" s="13"/>
      <c r="I78" s="13"/>
      <c r="J78" s="9" t="str">
        <f>IFERROR(VLOOKUP(G78,[1]Hoja1!$B$2:$F$14234,4,FALSE),"")</f>
        <v/>
      </c>
      <c r="K78" s="23" t="s">
        <v>15129</v>
      </c>
      <c r="L78" s="13"/>
      <c r="M78" s="13"/>
      <c r="N78" s="27"/>
    </row>
    <row r="79" spans="1:14" ht="45" customHeight="1" x14ac:dyDescent="0.25">
      <c r="A79" s="12">
        <v>78</v>
      </c>
      <c r="B79" s="19" t="s">
        <v>15130</v>
      </c>
      <c r="C79" s="19" t="s">
        <v>15131</v>
      </c>
      <c r="D79" s="19" t="s">
        <v>11968</v>
      </c>
      <c r="E79" s="20"/>
      <c r="F79" s="19" t="s">
        <v>15132</v>
      </c>
      <c r="G79" s="19"/>
      <c r="H79" s="13"/>
      <c r="I79" s="13"/>
      <c r="J79" s="9" t="str">
        <f>IFERROR(VLOOKUP(G79,[1]Hoja1!$B$2:$F$14234,4,FALSE),"")</f>
        <v/>
      </c>
      <c r="K79" s="23" t="s">
        <v>15133</v>
      </c>
      <c r="L79" s="25"/>
      <c r="M79" s="13"/>
      <c r="N79" s="27"/>
    </row>
    <row r="80" spans="1:14" ht="45" customHeight="1" x14ac:dyDescent="0.25">
      <c r="A80" s="12">
        <v>79</v>
      </c>
      <c r="B80" s="19" t="s">
        <v>15134</v>
      </c>
      <c r="C80" s="19" t="s">
        <v>15135</v>
      </c>
      <c r="D80" s="19" t="s">
        <v>11968</v>
      </c>
      <c r="E80" s="20"/>
      <c r="F80" s="19" t="s">
        <v>15136</v>
      </c>
      <c r="G80" s="19"/>
      <c r="H80" s="13"/>
      <c r="I80" s="13"/>
      <c r="J80" s="9" t="str">
        <f>IFERROR(VLOOKUP(G80,[1]Hoja1!$B$2:$F$14234,4,FALSE),"")</f>
        <v/>
      </c>
      <c r="K80" s="23" t="s">
        <v>15137</v>
      </c>
      <c r="L80" s="13"/>
      <c r="M80" s="13"/>
      <c r="N80" s="27"/>
    </row>
    <row r="81" spans="1:14" ht="45" customHeight="1" x14ac:dyDescent="0.25">
      <c r="A81" s="12">
        <v>80</v>
      </c>
      <c r="B81" s="19" t="s">
        <v>15138</v>
      </c>
      <c r="C81" s="19" t="s">
        <v>15139</v>
      </c>
      <c r="D81" s="19" t="s">
        <v>11968</v>
      </c>
      <c r="E81" s="20"/>
      <c r="F81" s="19" t="s">
        <v>15136</v>
      </c>
      <c r="G81" s="19"/>
      <c r="H81" s="13"/>
      <c r="I81" s="13"/>
      <c r="J81" s="9" t="str">
        <f>IFERROR(VLOOKUP(G81,[1]Hoja1!$B$2:$F$14234,4,FALSE),"")</f>
        <v/>
      </c>
      <c r="K81" s="23" t="s">
        <v>15140</v>
      </c>
      <c r="L81" s="25"/>
      <c r="M81" s="13"/>
      <c r="N81" s="27"/>
    </row>
    <row r="82" spans="1:14" ht="45" customHeight="1" x14ac:dyDescent="0.25">
      <c r="A82" s="12">
        <v>81</v>
      </c>
      <c r="B82" s="19" t="s">
        <v>15141</v>
      </c>
      <c r="C82" s="19" t="s">
        <v>15142</v>
      </c>
      <c r="D82" s="19" t="s">
        <v>11968</v>
      </c>
      <c r="E82" s="20"/>
      <c r="F82" s="19" t="s">
        <v>15136</v>
      </c>
      <c r="G82" s="19"/>
      <c r="H82" s="13"/>
      <c r="I82" s="13"/>
      <c r="J82" s="9" t="str">
        <f>IFERROR(VLOOKUP(G82,[1]Hoja1!$B$2:$F$14234,4,FALSE),"")</f>
        <v/>
      </c>
      <c r="K82" s="23" t="s">
        <v>15143</v>
      </c>
      <c r="L82" s="13"/>
      <c r="M82" s="13"/>
      <c r="N82" s="27"/>
    </row>
    <row r="83" spans="1:14" ht="45" customHeight="1" x14ac:dyDescent="0.25">
      <c r="A83" s="12">
        <v>82</v>
      </c>
      <c r="B83" s="19" t="s">
        <v>15144</v>
      </c>
      <c r="C83" s="19" t="s">
        <v>15145</v>
      </c>
      <c r="D83" s="19" t="s">
        <v>11968</v>
      </c>
      <c r="E83" s="20"/>
      <c r="F83" s="19" t="s">
        <v>15136</v>
      </c>
      <c r="G83" s="19"/>
      <c r="H83" s="13"/>
      <c r="I83" s="13"/>
      <c r="J83" s="9" t="str">
        <f>IFERROR(VLOOKUP(G83,[1]Hoja1!$B$2:$F$14234,4,FALSE),"")</f>
        <v/>
      </c>
      <c r="K83" s="23" t="s">
        <v>15146</v>
      </c>
      <c r="L83" s="25"/>
      <c r="M83" s="13"/>
      <c r="N83" s="27"/>
    </row>
    <row r="84" spans="1:14" ht="45" customHeight="1" x14ac:dyDescent="0.25">
      <c r="A84" s="12">
        <v>83</v>
      </c>
      <c r="B84" s="19" t="s">
        <v>15147</v>
      </c>
      <c r="C84" s="19" t="s">
        <v>15148</v>
      </c>
      <c r="D84" s="19" t="s">
        <v>11968</v>
      </c>
      <c r="E84" s="20"/>
      <c r="F84" s="19" t="s">
        <v>15136</v>
      </c>
      <c r="G84" s="19"/>
      <c r="H84" s="13"/>
      <c r="I84" s="13"/>
      <c r="J84" s="9" t="str">
        <f>IFERROR(VLOOKUP(G84,[1]Hoja1!$B$2:$F$14234,4,FALSE),"")</f>
        <v/>
      </c>
      <c r="K84" s="23" t="s">
        <v>15149</v>
      </c>
      <c r="L84" s="13"/>
      <c r="M84" s="13"/>
      <c r="N84" s="27"/>
    </row>
    <row r="85" spans="1:14" ht="45" customHeight="1" x14ac:dyDescent="0.25">
      <c r="A85" s="12">
        <v>84</v>
      </c>
      <c r="B85" s="19" t="s">
        <v>15150</v>
      </c>
      <c r="C85" s="19" t="s">
        <v>15151</v>
      </c>
      <c r="D85" s="19" t="s">
        <v>11968</v>
      </c>
      <c r="E85" s="20"/>
      <c r="F85" s="19" t="s">
        <v>15136</v>
      </c>
      <c r="G85" s="19"/>
      <c r="H85" s="13"/>
      <c r="I85" s="13"/>
      <c r="J85" s="9" t="str">
        <f>IFERROR(VLOOKUP(G85,[1]Hoja1!$B$2:$F$14234,4,FALSE),"")</f>
        <v/>
      </c>
      <c r="K85" s="23" t="s">
        <v>15152</v>
      </c>
      <c r="L85" s="25"/>
      <c r="M85" s="13"/>
      <c r="N85" s="27"/>
    </row>
    <row r="86" spans="1:14" ht="45" customHeight="1" x14ac:dyDescent="0.25">
      <c r="A86" s="12">
        <v>85</v>
      </c>
      <c r="B86" s="19" t="s">
        <v>15153</v>
      </c>
      <c r="C86" s="19" t="s">
        <v>15154</v>
      </c>
      <c r="D86" s="19" t="s">
        <v>11968</v>
      </c>
      <c r="E86" s="20"/>
      <c r="F86" s="19" t="s">
        <v>15136</v>
      </c>
      <c r="G86" s="19"/>
      <c r="H86" s="13"/>
      <c r="I86" s="13"/>
      <c r="J86" s="9" t="str">
        <f>IFERROR(VLOOKUP(G86,[1]Hoja1!$B$2:$F$14234,4,FALSE),"")</f>
        <v/>
      </c>
      <c r="K86" s="23" t="s">
        <v>15155</v>
      </c>
      <c r="L86" s="13"/>
      <c r="M86" s="13" t="s">
        <v>14978</v>
      </c>
      <c r="N86" s="27"/>
    </row>
    <row r="87" spans="1:14" ht="45" customHeight="1" x14ac:dyDescent="0.25">
      <c r="A87" s="12">
        <v>86</v>
      </c>
      <c r="B87" s="19" t="s">
        <v>15156</v>
      </c>
      <c r="C87" s="19" t="s">
        <v>15157</v>
      </c>
      <c r="D87" s="19" t="s">
        <v>11968</v>
      </c>
      <c r="E87" s="20"/>
      <c r="F87" s="19" t="s">
        <v>15136</v>
      </c>
      <c r="G87" s="19"/>
      <c r="H87" s="13"/>
      <c r="I87" s="13"/>
      <c r="J87" s="9" t="str">
        <f>IFERROR(VLOOKUP(G87,[1]Hoja1!$B$2:$F$14234,4,FALSE),"")</f>
        <v/>
      </c>
      <c r="K87" s="23" t="s">
        <v>15158</v>
      </c>
      <c r="L87" s="25"/>
      <c r="M87" s="13"/>
      <c r="N87" s="27"/>
    </row>
    <row r="88" spans="1:14" ht="45" customHeight="1" x14ac:dyDescent="0.25">
      <c r="A88" s="12">
        <v>87</v>
      </c>
      <c r="B88" s="19" t="s">
        <v>15159</v>
      </c>
      <c r="C88" s="19" t="s">
        <v>15160</v>
      </c>
      <c r="D88" s="19" t="s">
        <v>11968</v>
      </c>
      <c r="E88" s="20"/>
      <c r="F88" s="19" t="s">
        <v>15136</v>
      </c>
      <c r="G88" s="19"/>
      <c r="H88" s="13"/>
      <c r="I88" s="13"/>
      <c r="J88" s="9" t="str">
        <f>IFERROR(VLOOKUP(G88,[1]Hoja1!$B$2:$F$14234,4,FALSE),"")</f>
        <v/>
      </c>
      <c r="K88" s="23" t="s">
        <v>13783</v>
      </c>
      <c r="L88" s="13"/>
      <c r="M88" s="13"/>
      <c r="N88" s="27"/>
    </row>
    <row r="89" spans="1:14" ht="45" customHeight="1" x14ac:dyDescent="0.25">
      <c r="A89" s="12">
        <v>88</v>
      </c>
      <c r="B89" s="19" t="s">
        <v>15161</v>
      </c>
      <c r="C89" s="19" t="s">
        <v>15162</v>
      </c>
      <c r="D89" s="19" t="s">
        <v>11968</v>
      </c>
      <c r="E89" s="20"/>
      <c r="F89" s="19" t="s">
        <v>15136</v>
      </c>
      <c r="G89" s="19"/>
      <c r="H89" s="13"/>
      <c r="I89" s="13"/>
      <c r="J89" s="9" t="str">
        <f>IFERROR(VLOOKUP(G89,[1]Hoja1!$B$2:$F$14234,4,FALSE),"")</f>
        <v/>
      </c>
      <c r="K89" s="23" t="s">
        <v>15163</v>
      </c>
      <c r="L89" s="25"/>
      <c r="M89" s="13"/>
      <c r="N89" s="27"/>
    </row>
    <row r="90" spans="1:14" ht="45" customHeight="1" x14ac:dyDescent="0.25">
      <c r="A90" s="12">
        <v>89</v>
      </c>
      <c r="B90" s="19" t="s">
        <v>15164</v>
      </c>
      <c r="C90" s="19" t="s">
        <v>15165</v>
      </c>
      <c r="D90" s="19" t="s">
        <v>11968</v>
      </c>
      <c r="E90" s="20"/>
      <c r="F90" s="19" t="s">
        <v>15136</v>
      </c>
      <c r="G90" s="19"/>
      <c r="H90" s="13"/>
      <c r="I90" s="13"/>
      <c r="J90" s="9" t="str">
        <f>IFERROR(VLOOKUP(G90,[1]Hoja1!$B$2:$F$14234,4,FALSE),"")</f>
        <v/>
      </c>
      <c r="K90" s="23" t="s">
        <v>15166</v>
      </c>
      <c r="L90" s="13"/>
      <c r="M90" s="13"/>
      <c r="N90" s="27"/>
    </row>
    <row r="91" spans="1:14" ht="45" customHeight="1" x14ac:dyDescent="0.25">
      <c r="A91" s="12">
        <v>90</v>
      </c>
      <c r="B91" s="19" t="s">
        <v>15167</v>
      </c>
      <c r="C91" s="19" t="s">
        <v>15168</v>
      </c>
      <c r="D91" s="19" t="s">
        <v>11968</v>
      </c>
      <c r="E91" s="20"/>
      <c r="F91" s="19" t="s">
        <v>15136</v>
      </c>
      <c r="G91" s="19"/>
      <c r="H91" s="13"/>
      <c r="I91" s="13"/>
      <c r="J91" s="9" t="str">
        <f>IFERROR(VLOOKUP(G91,[1]Hoja1!$B$2:$F$14234,4,FALSE),"")</f>
        <v/>
      </c>
      <c r="K91" s="23" t="s">
        <v>15169</v>
      </c>
      <c r="L91" s="25"/>
      <c r="M91" s="13"/>
      <c r="N91" s="27"/>
    </row>
    <row r="92" spans="1:14" ht="45" customHeight="1" x14ac:dyDescent="0.25">
      <c r="A92" s="12">
        <v>91</v>
      </c>
      <c r="B92" s="19" t="s">
        <v>15170</v>
      </c>
      <c r="C92" s="19" t="s">
        <v>15062</v>
      </c>
      <c r="D92" s="19" t="s">
        <v>11968</v>
      </c>
      <c r="E92" s="20"/>
      <c r="F92" s="19" t="s">
        <v>15171</v>
      </c>
      <c r="G92" s="19"/>
      <c r="H92" s="13"/>
      <c r="I92" s="13"/>
      <c r="J92" s="9" t="str">
        <f>IFERROR(VLOOKUP(G92,[1]Hoja1!$B$2:$F$14234,4,FALSE),"")</f>
        <v/>
      </c>
      <c r="K92" s="23" t="s">
        <v>15172</v>
      </c>
      <c r="L92" s="25" t="s">
        <v>14894</v>
      </c>
      <c r="M92" s="13" t="s">
        <v>6480</v>
      </c>
      <c r="N92" s="27"/>
    </row>
    <row r="93" spans="1:14" ht="45" customHeight="1" x14ac:dyDescent="0.25">
      <c r="A93" s="12">
        <v>92</v>
      </c>
      <c r="B93" s="19" t="s">
        <v>15173</v>
      </c>
      <c r="C93" s="19" t="s">
        <v>15174</v>
      </c>
      <c r="D93" s="19" t="s">
        <v>11968</v>
      </c>
      <c r="E93" s="20"/>
      <c r="F93" s="19" t="s">
        <v>15171</v>
      </c>
      <c r="G93" s="19"/>
      <c r="H93" s="13"/>
      <c r="I93" s="13"/>
      <c r="J93" s="9" t="str">
        <f>IFERROR(VLOOKUP(G93,[1]Hoja1!$B$2:$F$14234,4,FALSE),"")</f>
        <v/>
      </c>
      <c r="K93" s="23" t="s">
        <v>15175</v>
      </c>
      <c r="L93" s="25"/>
      <c r="M93" s="13"/>
      <c r="N93" s="27"/>
    </row>
    <row r="94" spans="1:14" ht="45" customHeight="1" x14ac:dyDescent="0.25">
      <c r="A94" s="12">
        <v>93</v>
      </c>
      <c r="B94" s="19" t="s">
        <v>15176</v>
      </c>
      <c r="C94" s="19" t="s">
        <v>15177</v>
      </c>
      <c r="D94" s="19" t="s">
        <v>11968</v>
      </c>
      <c r="E94" s="20"/>
      <c r="F94" s="19" t="s">
        <v>15171</v>
      </c>
      <c r="G94" s="19"/>
      <c r="H94" s="13"/>
      <c r="I94" s="13"/>
      <c r="J94" s="9" t="str">
        <f>IFERROR(VLOOKUP(G94,[1]Hoja1!$B$2:$F$14234,4,FALSE),"")</f>
        <v/>
      </c>
      <c r="K94" s="23" t="s">
        <v>15178</v>
      </c>
      <c r="L94" s="25" t="s">
        <v>14894</v>
      </c>
      <c r="M94" s="13" t="s">
        <v>6480</v>
      </c>
      <c r="N94" s="27"/>
    </row>
    <row r="95" spans="1:14" ht="45" customHeight="1" x14ac:dyDescent="0.25">
      <c r="A95" s="12">
        <v>94</v>
      </c>
      <c r="B95" s="19" t="s">
        <v>15179</v>
      </c>
      <c r="C95" s="19" t="s">
        <v>15180</v>
      </c>
      <c r="D95" s="19" t="s">
        <v>11968</v>
      </c>
      <c r="E95" s="20"/>
      <c r="F95" s="19" t="s">
        <v>15171</v>
      </c>
      <c r="G95" s="19"/>
      <c r="H95" s="13"/>
      <c r="I95" s="13"/>
      <c r="J95" s="9" t="str">
        <f>IFERROR(VLOOKUP(G95,[1]Hoja1!$B$2:$F$14234,4,FALSE),"")</f>
        <v/>
      </c>
      <c r="K95" s="23" t="s">
        <v>15181</v>
      </c>
      <c r="L95" s="25"/>
      <c r="M95" s="13"/>
      <c r="N95" s="27"/>
    </row>
    <row r="96" spans="1:14" ht="45" customHeight="1" x14ac:dyDescent="0.25">
      <c r="A96" s="12">
        <v>95</v>
      </c>
      <c r="B96" s="19" t="s">
        <v>15182</v>
      </c>
      <c r="C96" s="19" t="s">
        <v>15183</v>
      </c>
      <c r="D96" s="19" t="s">
        <v>11968</v>
      </c>
      <c r="E96" s="20"/>
      <c r="F96" s="19" t="s">
        <v>15171</v>
      </c>
      <c r="G96" s="19"/>
      <c r="H96" s="13"/>
      <c r="I96" s="13"/>
      <c r="J96" s="9" t="str">
        <f>IFERROR(VLOOKUP(G96,[1]Hoja1!$B$2:$F$14234,4,FALSE),"")</f>
        <v/>
      </c>
      <c r="K96" s="23" t="s">
        <v>15184</v>
      </c>
      <c r="L96" s="13"/>
      <c r="M96" s="13" t="s">
        <v>14978</v>
      </c>
      <c r="N96" s="27"/>
    </row>
    <row r="97" spans="1:14" ht="45" customHeight="1" x14ac:dyDescent="0.25">
      <c r="A97" s="12">
        <v>96</v>
      </c>
      <c r="B97" s="19" t="s">
        <v>15185</v>
      </c>
      <c r="C97" s="19" t="s">
        <v>15186</v>
      </c>
      <c r="D97" s="19" t="s">
        <v>11968</v>
      </c>
      <c r="E97" s="20"/>
      <c r="F97" s="19" t="s">
        <v>15171</v>
      </c>
      <c r="G97" s="19"/>
      <c r="H97" s="13"/>
      <c r="I97" s="13"/>
      <c r="J97" s="9" t="str">
        <f>IFERROR(VLOOKUP(G97,[1]Hoja1!$B$2:$F$14234,4,FALSE),"")</f>
        <v/>
      </c>
      <c r="K97" s="23" t="s">
        <v>15187</v>
      </c>
      <c r="L97" s="25"/>
      <c r="M97" s="13"/>
      <c r="N97" s="27"/>
    </row>
    <row r="98" spans="1:14" ht="45" customHeight="1" x14ac:dyDescent="0.25">
      <c r="A98" s="12">
        <v>97</v>
      </c>
      <c r="B98" s="19" t="s">
        <v>15188</v>
      </c>
      <c r="C98" s="19" t="s">
        <v>15189</v>
      </c>
      <c r="D98" s="19" t="s">
        <v>11968</v>
      </c>
      <c r="E98" s="20"/>
      <c r="F98" s="19" t="s">
        <v>15190</v>
      </c>
      <c r="G98" s="19"/>
      <c r="H98" s="13"/>
      <c r="I98" s="13"/>
      <c r="J98" s="9" t="str">
        <f>IFERROR(VLOOKUP(G98,[1]Hoja1!$B$2:$F$14234,4,FALSE),"")</f>
        <v/>
      </c>
      <c r="K98" s="23" t="s">
        <v>15191</v>
      </c>
      <c r="L98" s="13"/>
      <c r="M98" s="13"/>
      <c r="N98" s="27"/>
    </row>
    <row r="99" spans="1:14" ht="45" customHeight="1" x14ac:dyDescent="0.25">
      <c r="A99" s="12">
        <v>98</v>
      </c>
      <c r="B99" s="19" t="s">
        <v>15192</v>
      </c>
      <c r="C99" s="19" t="s">
        <v>15193</v>
      </c>
      <c r="D99" s="19" t="s">
        <v>11968</v>
      </c>
      <c r="E99" s="20"/>
      <c r="F99" s="19" t="s">
        <v>15194</v>
      </c>
      <c r="G99" s="19"/>
      <c r="H99" s="13"/>
      <c r="I99" s="13"/>
      <c r="J99" s="9" t="str">
        <f>IFERROR(VLOOKUP(G99,[1]Hoja1!$B$2:$F$14234,4,FALSE),"")</f>
        <v/>
      </c>
      <c r="K99" s="23" t="s">
        <v>14389</v>
      </c>
      <c r="L99" s="25"/>
      <c r="M99" s="13"/>
      <c r="N99" s="27"/>
    </row>
    <row r="100" spans="1:14" ht="45" customHeight="1" x14ac:dyDescent="0.25">
      <c r="A100" s="12">
        <v>99</v>
      </c>
      <c r="B100" s="19" t="s">
        <v>15195</v>
      </c>
      <c r="C100" s="19" t="s">
        <v>15196</v>
      </c>
      <c r="D100" s="19" t="s">
        <v>11968</v>
      </c>
      <c r="E100" s="20"/>
      <c r="F100" s="19" t="s">
        <v>15194</v>
      </c>
      <c r="G100" s="19"/>
      <c r="H100" s="13"/>
      <c r="I100" s="13"/>
      <c r="J100" s="9" t="str">
        <f>IFERROR(VLOOKUP(G100,[1]Hoja1!$B$2:$F$14234,4,FALSE),"")</f>
        <v/>
      </c>
      <c r="K100" s="23" t="s">
        <v>15197</v>
      </c>
      <c r="L100" s="13"/>
      <c r="M100" s="13"/>
      <c r="N100" s="27"/>
    </row>
    <row r="101" spans="1:14" ht="45" customHeight="1" x14ac:dyDescent="0.25">
      <c r="A101" s="12">
        <v>100</v>
      </c>
      <c r="B101" s="19" t="s">
        <v>15198</v>
      </c>
      <c r="C101" s="19" t="s">
        <v>15199</v>
      </c>
      <c r="D101" s="19" t="s">
        <v>11968</v>
      </c>
      <c r="E101" s="20"/>
      <c r="F101" s="19" t="s">
        <v>15194</v>
      </c>
      <c r="G101" s="19"/>
      <c r="H101" s="13"/>
      <c r="I101" s="13"/>
      <c r="J101" s="9" t="str">
        <f>IFERROR(VLOOKUP(G101,[1]Hoja1!$B$2:$F$14234,4,FALSE),"")</f>
        <v/>
      </c>
      <c r="K101" s="23" t="s">
        <v>15200</v>
      </c>
      <c r="L101" s="25"/>
      <c r="M101" s="13"/>
      <c r="N101" s="27"/>
    </row>
    <row r="102" spans="1:14" ht="45" customHeight="1" x14ac:dyDescent="0.25">
      <c r="A102" s="12">
        <v>101</v>
      </c>
      <c r="B102" s="19" t="s">
        <v>15201</v>
      </c>
      <c r="C102" s="19" t="s">
        <v>15202</v>
      </c>
      <c r="D102" s="19" t="s">
        <v>11968</v>
      </c>
      <c r="E102" s="20"/>
      <c r="F102" s="19" t="s">
        <v>15194</v>
      </c>
      <c r="G102" s="19"/>
      <c r="H102" s="13"/>
      <c r="I102" s="13"/>
      <c r="J102" s="9" t="str">
        <f>IFERROR(VLOOKUP(G102,[1]Hoja1!$B$2:$F$14234,4,FALSE),"")</f>
        <v/>
      </c>
      <c r="K102" s="23" t="s">
        <v>15203</v>
      </c>
      <c r="L102" s="13"/>
      <c r="M102" s="13"/>
      <c r="N102" s="27"/>
    </row>
    <row r="103" spans="1:14" ht="45" customHeight="1" x14ac:dyDescent="0.25">
      <c r="A103" s="12">
        <v>102</v>
      </c>
      <c r="B103" s="19" t="s">
        <v>15204</v>
      </c>
      <c r="C103" s="19" t="s">
        <v>15205</v>
      </c>
      <c r="D103" s="19" t="s">
        <v>11968</v>
      </c>
      <c r="E103" s="20"/>
      <c r="F103" s="19" t="s">
        <v>15194</v>
      </c>
      <c r="G103" s="19"/>
      <c r="H103" s="13"/>
      <c r="I103" s="13"/>
      <c r="J103" s="9" t="str">
        <f>IFERROR(VLOOKUP(G103,[1]Hoja1!$B$2:$F$14234,4,FALSE),"")</f>
        <v/>
      </c>
      <c r="K103" s="23" t="s">
        <v>15206</v>
      </c>
      <c r="L103" s="25"/>
      <c r="M103" s="13" t="s">
        <v>14978</v>
      </c>
      <c r="N103" s="27"/>
    </row>
    <row r="104" spans="1:14" ht="45" customHeight="1" x14ac:dyDescent="0.25">
      <c r="A104" s="12">
        <v>103</v>
      </c>
      <c r="B104" s="19" t="s">
        <v>15207</v>
      </c>
      <c r="C104" s="19" t="s">
        <v>15208</v>
      </c>
      <c r="D104" s="19" t="s">
        <v>11968</v>
      </c>
      <c r="E104" s="20"/>
      <c r="F104" s="19" t="s">
        <v>15194</v>
      </c>
      <c r="G104" s="19"/>
      <c r="H104" s="13"/>
      <c r="I104" s="13"/>
      <c r="J104" s="9" t="str">
        <f>IFERROR(VLOOKUP(G104,[1]Hoja1!$B$2:$F$14234,4,FALSE),"")</f>
        <v/>
      </c>
      <c r="K104" s="23" t="s">
        <v>15209</v>
      </c>
      <c r="L104" s="13"/>
      <c r="M104" s="13"/>
      <c r="N104" s="27"/>
    </row>
    <row r="105" spans="1:14" ht="45" customHeight="1" x14ac:dyDescent="0.25">
      <c r="A105" s="12">
        <v>104</v>
      </c>
      <c r="B105" s="19" t="s">
        <v>15210</v>
      </c>
      <c r="C105" s="19" t="s">
        <v>15211</v>
      </c>
      <c r="D105" s="19" t="s">
        <v>11968</v>
      </c>
      <c r="E105" s="20"/>
      <c r="F105" s="19" t="s">
        <v>15194</v>
      </c>
      <c r="G105" s="19"/>
      <c r="H105" s="13"/>
      <c r="I105" s="13"/>
      <c r="J105" s="9" t="str">
        <f>IFERROR(VLOOKUP(G105,[1]Hoja1!$B$2:$F$14234,4,FALSE),"")</f>
        <v/>
      </c>
      <c r="K105" s="23" t="s">
        <v>15212</v>
      </c>
      <c r="L105" s="25"/>
      <c r="M105" s="13"/>
      <c r="N105" s="27"/>
    </row>
    <row r="106" spans="1:14" ht="45" customHeight="1" x14ac:dyDescent="0.25">
      <c r="A106" s="12">
        <v>105</v>
      </c>
      <c r="B106" s="19" t="s">
        <v>15213</v>
      </c>
      <c r="C106" s="19" t="s">
        <v>15214</v>
      </c>
      <c r="D106" s="19" t="s">
        <v>11968</v>
      </c>
      <c r="E106" s="20"/>
      <c r="F106" s="19" t="s">
        <v>15194</v>
      </c>
      <c r="G106" s="19"/>
      <c r="H106" s="13"/>
      <c r="I106" s="13"/>
      <c r="J106" s="9" t="str">
        <f>IFERROR(VLOOKUP(G106,[1]Hoja1!$B$2:$F$14234,4,FALSE),"")</f>
        <v/>
      </c>
      <c r="K106" s="23" t="s">
        <v>15215</v>
      </c>
      <c r="L106" s="13"/>
      <c r="M106" s="13"/>
      <c r="N106" s="27"/>
    </row>
    <row r="107" spans="1:14" ht="45" customHeight="1" x14ac:dyDescent="0.25">
      <c r="A107" s="12">
        <v>106</v>
      </c>
      <c r="B107" s="19" t="s">
        <v>15216</v>
      </c>
      <c r="C107" s="19" t="s">
        <v>15217</v>
      </c>
      <c r="D107" s="19" t="s">
        <v>11968</v>
      </c>
      <c r="E107" s="20"/>
      <c r="F107" s="19" t="s">
        <v>15194</v>
      </c>
      <c r="G107" s="19"/>
      <c r="H107" s="13"/>
      <c r="I107" s="13"/>
      <c r="J107" s="9" t="str">
        <f>IFERROR(VLOOKUP(G107,[1]Hoja1!$B$2:$F$14234,4,FALSE),"")</f>
        <v/>
      </c>
      <c r="K107" s="23" t="s">
        <v>15218</v>
      </c>
      <c r="L107" s="25"/>
      <c r="M107" s="13"/>
      <c r="N107" s="27"/>
    </row>
    <row r="108" spans="1:14" ht="45" customHeight="1" x14ac:dyDescent="0.25">
      <c r="A108" s="12">
        <v>107</v>
      </c>
      <c r="B108" s="19" t="s">
        <v>15219</v>
      </c>
      <c r="C108" s="19" t="s">
        <v>15220</v>
      </c>
      <c r="D108" s="19" t="s">
        <v>11968</v>
      </c>
      <c r="E108" s="20"/>
      <c r="F108" s="19" t="s">
        <v>15194</v>
      </c>
      <c r="G108" s="19"/>
      <c r="H108" s="13"/>
      <c r="I108" s="13"/>
      <c r="J108" s="9" t="str">
        <f>IFERROR(VLOOKUP(G108,[1]Hoja1!$B$2:$F$14234,4,FALSE),"")</f>
        <v/>
      </c>
      <c r="K108" s="23" t="s">
        <v>14988</v>
      </c>
      <c r="L108" s="13"/>
      <c r="M108" s="13"/>
      <c r="N108" s="27"/>
    </row>
    <row r="109" spans="1:14" ht="45" customHeight="1" x14ac:dyDescent="0.25">
      <c r="A109" s="12">
        <v>108</v>
      </c>
      <c r="B109" s="19" t="s">
        <v>15221</v>
      </c>
      <c r="C109" s="19" t="s">
        <v>15222</v>
      </c>
      <c r="D109" s="19" t="s">
        <v>11968</v>
      </c>
      <c r="E109" s="20"/>
      <c r="F109" s="19" t="s">
        <v>15194</v>
      </c>
      <c r="G109" s="19"/>
      <c r="H109" s="13"/>
      <c r="I109" s="13"/>
      <c r="J109" s="9" t="str">
        <f>IFERROR(VLOOKUP(G109,[1]Hoja1!$B$2:$F$14234,4,FALSE),"")</f>
        <v/>
      </c>
      <c r="K109" s="23" t="s">
        <v>15223</v>
      </c>
      <c r="L109" s="25"/>
      <c r="M109" s="13"/>
      <c r="N109" s="27"/>
    </row>
    <row r="110" spans="1:14" ht="45" customHeight="1" x14ac:dyDescent="0.25">
      <c r="A110" s="12">
        <v>109</v>
      </c>
      <c r="B110" s="19" t="s">
        <v>15224</v>
      </c>
      <c r="C110" s="19" t="s">
        <v>15225</v>
      </c>
      <c r="D110" s="19" t="s">
        <v>11968</v>
      </c>
      <c r="E110" s="20"/>
      <c r="F110" s="19" t="s">
        <v>15194</v>
      </c>
      <c r="G110" s="19"/>
      <c r="H110" s="13"/>
      <c r="I110" s="13"/>
      <c r="J110" s="9" t="str">
        <f>IFERROR(VLOOKUP(G110,[1]Hoja1!$B$2:$F$14234,4,FALSE),"")</f>
        <v/>
      </c>
      <c r="K110" s="23" t="s">
        <v>15226</v>
      </c>
      <c r="L110" s="13"/>
      <c r="M110" s="13"/>
      <c r="N110" s="27"/>
    </row>
    <row r="111" spans="1:14" ht="45" customHeight="1" x14ac:dyDescent="0.25">
      <c r="A111" s="12">
        <v>110</v>
      </c>
      <c r="B111" s="19" t="s">
        <v>15227</v>
      </c>
      <c r="C111" s="19" t="s">
        <v>15228</v>
      </c>
      <c r="D111" s="19" t="s">
        <v>11968</v>
      </c>
      <c r="E111" s="20"/>
      <c r="F111" s="19" t="s">
        <v>15194</v>
      </c>
      <c r="G111" s="19"/>
      <c r="H111" s="13"/>
      <c r="I111" s="13"/>
      <c r="J111" s="9" t="str">
        <f>IFERROR(VLOOKUP(G111,[1]Hoja1!$B$2:$F$14234,4,FALSE),"")</f>
        <v/>
      </c>
      <c r="K111" s="23" t="s">
        <v>15229</v>
      </c>
      <c r="L111" s="25"/>
      <c r="M111" s="13"/>
      <c r="N111" s="27"/>
    </row>
    <row r="112" spans="1:14" ht="45" customHeight="1" x14ac:dyDescent="0.25">
      <c r="A112" s="12">
        <v>111</v>
      </c>
      <c r="B112" s="19" t="s">
        <v>15230</v>
      </c>
      <c r="C112" s="19" t="s">
        <v>15231</v>
      </c>
      <c r="D112" s="19" t="s">
        <v>11969</v>
      </c>
      <c r="E112" s="20"/>
      <c r="F112" s="19" t="s">
        <v>15232</v>
      </c>
      <c r="G112" s="19"/>
      <c r="H112" s="13"/>
      <c r="I112" s="13"/>
      <c r="J112" s="9" t="str">
        <f>IFERROR(VLOOKUP(G112,[1]Hoja1!$B$2:$F$14234,4,FALSE),"")</f>
        <v/>
      </c>
      <c r="K112" s="23" t="s">
        <v>15233</v>
      </c>
      <c r="L112" s="13"/>
      <c r="M112" s="13"/>
      <c r="N112" s="27"/>
    </row>
    <row r="113" spans="1:14" ht="45" customHeight="1" x14ac:dyDescent="0.25">
      <c r="A113" s="12">
        <v>112</v>
      </c>
      <c r="B113" s="19" t="s">
        <v>15234</v>
      </c>
      <c r="C113" s="19" t="s">
        <v>15235</v>
      </c>
      <c r="D113" s="19" t="s">
        <v>11969</v>
      </c>
      <c r="E113" s="20"/>
      <c r="F113" s="19" t="s">
        <v>15232</v>
      </c>
      <c r="G113" s="19"/>
      <c r="H113" s="13"/>
      <c r="I113" s="13"/>
      <c r="J113" s="9" t="str">
        <f>IFERROR(VLOOKUP(G113,[1]Hoja1!$B$2:$F$14234,4,FALSE),"")</f>
        <v/>
      </c>
      <c r="K113" s="23" t="s">
        <v>15236</v>
      </c>
      <c r="L113" s="25"/>
      <c r="M113" s="13"/>
      <c r="N113" s="27"/>
    </row>
    <row r="114" spans="1:14" ht="45" customHeight="1" x14ac:dyDescent="0.25">
      <c r="A114" s="12">
        <v>113</v>
      </c>
      <c r="B114" s="19" t="s">
        <v>15237</v>
      </c>
      <c r="C114" s="19" t="s">
        <v>15238</v>
      </c>
      <c r="D114" s="19" t="s">
        <v>11969</v>
      </c>
      <c r="E114" s="20"/>
      <c r="F114" s="19" t="s">
        <v>15239</v>
      </c>
      <c r="G114" s="19"/>
      <c r="H114" s="13"/>
      <c r="I114" s="13"/>
      <c r="J114" s="9" t="str">
        <f>IFERROR(VLOOKUP(G114,[1]Hoja1!$B$2:$F$14234,4,FALSE),"")</f>
        <v/>
      </c>
      <c r="K114" s="23" t="s">
        <v>15240</v>
      </c>
      <c r="L114" s="13"/>
      <c r="M114" s="13"/>
      <c r="N114" s="27"/>
    </row>
    <row r="115" spans="1:14" ht="45" customHeight="1" x14ac:dyDescent="0.25">
      <c r="A115" s="12">
        <v>114</v>
      </c>
      <c r="B115" s="19" t="s">
        <v>15241</v>
      </c>
      <c r="C115" s="19" t="s">
        <v>15242</v>
      </c>
      <c r="D115" s="19" t="s">
        <v>11969</v>
      </c>
      <c r="E115" s="20"/>
      <c r="F115" s="19" t="s">
        <v>15239</v>
      </c>
      <c r="G115" s="19"/>
      <c r="H115" s="13"/>
      <c r="I115" s="13"/>
      <c r="J115" s="9" t="str">
        <f>IFERROR(VLOOKUP(G115,[1]Hoja1!$B$2:$F$14234,4,FALSE),"")</f>
        <v/>
      </c>
      <c r="K115" s="23" t="s">
        <v>15243</v>
      </c>
      <c r="L115" s="25"/>
      <c r="M115" s="13"/>
      <c r="N115" s="27"/>
    </row>
    <row r="116" spans="1:14" ht="45" customHeight="1" x14ac:dyDescent="0.25">
      <c r="A116" s="12">
        <v>115</v>
      </c>
      <c r="B116" s="19" t="s">
        <v>15244</v>
      </c>
      <c r="C116" s="19" t="s">
        <v>15245</v>
      </c>
      <c r="D116" s="19" t="s">
        <v>11969</v>
      </c>
      <c r="E116" s="20"/>
      <c r="F116" s="19" t="s">
        <v>15239</v>
      </c>
      <c r="G116" s="19"/>
      <c r="H116" s="13"/>
      <c r="I116" s="13"/>
      <c r="J116" s="9" t="str">
        <f>IFERROR(VLOOKUP(G116,[1]Hoja1!$B$2:$F$14234,4,FALSE),"")</f>
        <v/>
      </c>
      <c r="K116" s="23" t="s">
        <v>15246</v>
      </c>
      <c r="L116" s="13"/>
      <c r="M116" s="13"/>
      <c r="N116" s="27"/>
    </row>
    <row r="117" spans="1:14" ht="45" customHeight="1" x14ac:dyDescent="0.25">
      <c r="A117" s="12">
        <v>116</v>
      </c>
      <c r="B117" s="19" t="s">
        <v>15247</v>
      </c>
      <c r="C117" s="19" t="s">
        <v>15248</v>
      </c>
      <c r="D117" s="19" t="s">
        <v>11969</v>
      </c>
      <c r="E117" s="20"/>
      <c r="F117" s="19" t="s">
        <v>15249</v>
      </c>
      <c r="G117" s="19"/>
      <c r="H117" s="13"/>
      <c r="I117" s="13"/>
      <c r="J117" s="9" t="str">
        <f>IFERROR(VLOOKUP(G117,[1]Hoja1!$B$2:$F$14234,4,FALSE),"")</f>
        <v/>
      </c>
      <c r="K117" s="23" t="s">
        <v>15250</v>
      </c>
      <c r="L117" s="25"/>
      <c r="M117" s="13"/>
      <c r="N117" s="27"/>
    </row>
    <row r="118" spans="1:14" ht="45" customHeight="1" x14ac:dyDescent="0.25">
      <c r="A118" s="12">
        <v>117</v>
      </c>
      <c r="B118" s="19" t="s">
        <v>15251</v>
      </c>
      <c r="C118" s="19" t="s">
        <v>15252</v>
      </c>
      <c r="D118" s="19" t="s">
        <v>11969</v>
      </c>
      <c r="E118" s="20"/>
      <c r="F118" s="19" t="s">
        <v>15249</v>
      </c>
      <c r="G118" s="19"/>
      <c r="H118" s="13"/>
      <c r="I118" s="13"/>
      <c r="J118" s="9" t="str">
        <f>IFERROR(VLOOKUP(G118,[1]Hoja1!$B$2:$F$14234,4,FALSE),"")</f>
        <v/>
      </c>
      <c r="K118" s="23" t="s">
        <v>15253</v>
      </c>
      <c r="L118" s="13"/>
      <c r="M118" s="13"/>
      <c r="N118" s="27"/>
    </row>
    <row r="119" spans="1:14" ht="45" customHeight="1" x14ac:dyDescent="0.25">
      <c r="A119" s="12">
        <v>118</v>
      </c>
      <c r="B119" s="19" t="s">
        <v>15254</v>
      </c>
      <c r="C119" s="19" t="s">
        <v>15255</v>
      </c>
      <c r="D119" s="19" t="s">
        <v>11969</v>
      </c>
      <c r="E119" s="20"/>
      <c r="F119" s="19" t="s">
        <v>15249</v>
      </c>
      <c r="G119" s="19"/>
      <c r="H119" s="13"/>
      <c r="I119" s="13"/>
      <c r="J119" s="9" t="str">
        <f>IFERROR(VLOOKUP(G119,[1]Hoja1!$B$2:$F$14234,4,FALSE),"")</f>
        <v/>
      </c>
      <c r="K119" s="23" t="s">
        <v>15256</v>
      </c>
      <c r="L119" s="25"/>
      <c r="M119" s="13"/>
      <c r="N119" s="27"/>
    </row>
    <row r="120" spans="1:14" ht="45" customHeight="1" x14ac:dyDescent="0.25">
      <c r="A120" s="12">
        <v>119</v>
      </c>
      <c r="B120" s="19" t="s">
        <v>15257</v>
      </c>
      <c r="C120" s="19" t="s">
        <v>15258</v>
      </c>
      <c r="D120" s="19" t="s">
        <v>11969</v>
      </c>
      <c r="E120" s="20"/>
      <c r="F120" s="19" t="s">
        <v>15259</v>
      </c>
      <c r="G120" s="19"/>
      <c r="H120" s="13"/>
      <c r="I120" s="13"/>
      <c r="J120" s="9" t="str">
        <f>IFERROR(VLOOKUP(G120,[1]Hoja1!$B$2:$F$14234,4,FALSE),"")</f>
        <v/>
      </c>
      <c r="K120" s="23" t="s">
        <v>15260</v>
      </c>
      <c r="L120" s="13"/>
      <c r="M120" s="13"/>
      <c r="N120" s="27"/>
    </row>
    <row r="121" spans="1:14" ht="45" customHeight="1" x14ac:dyDescent="0.25">
      <c r="A121" s="12">
        <v>120</v>
      </c>
      <c r="B121" s="19" t="s">
        <v>15261</v>
      </c>
      <c r="C121" s="19" t="s">
        <v>15262</v>
      </c>
      <c r="D121" s="19" t="s">
        <v>11969</v>
      </c>
      <c r="E121" s="20"/>
      <c r="F121" s="19" t="s">
        <v>15259</v>
      </c>
      <c r="G121" s="19"/>
      <c r="H121" s="13"/>
      <c r="I121" s="13"/>
      <c r="J121" s="9" t="str">
        <f>IFERROR(VLOOKUP(G121,[1]Hoja1!$B$2:$F$14234,4,FALSE),"")</f>
        <v/>
      </c>
      <c r="K121" s="23" t="s">
        <v>15263</v>
      </c>
      <c r="L121" s="25"/>
      <c r="M121" s="13"/>
      <c r="N121" s="27"/>
    </row>
    <row r="122" spans="1:14" ht="45" customHeight="1" x14ac:dyDescent="0.25">
      <c r="A122" s="12">
        <v>121</v>
      </c>
      <c r="B122" s="19" t="s">
        <v>15264</v>
      </c>
      <c r="C122" s="19" t="s">
        <v>15265</v>
      </c>
      <c r="D122" s="19" t="s">
        <v>11969</v>
      </c>
      <c r="E122" s="20"/>
      <c r="F122" s="19" t="s">
        <v>15259</v>
      </c>
      <c r="G122" s="19"/>
      <c r="H122" s="13"/>
      <c r="I122" s="13"/>
      <c r="J122" s="9" t="str">
        <f>IFERROR(VLOOKUP(G122,[1]Hoja1!$B$2:$F$14234,4,FALSE),"")</f>
        <v/>
      </c>
      <c r="K122" s="23" t="s">
        <v>15266</v>
      </c>
      <c r="L122" s="13"/>
      <c r="M122" s="13"/>
      <c r="N122" s="27"/>
    </row>
    <row r="123" spans="1:14" ht="45" customHeight="1" x14ac:dyDescent="0.25">
      <c r="A123" s="12">
        <v>122</v>
      </c>
      <c r="B123" s="19" t="s">
        <v>15267</v>
      </c>
      <c r="C123" s="19" t="s">
        <v>15268</v>
      </c>
      <c r="D123" s="19" t="s">
        <v>11969</v>
      </c>
      <c r="E123" s="20"/>
      <c r="F123" s="19" t="s">
        <v>15259</v>
      </c>
      <c r="G123" s="19"/>
      <c r="H123" s="13"/>
      <c r="I123" s="13"/>
      <c r="J123" s="9" t="str">
        <f>IFERROR(VLOOKUP(G123,[1]Hoja1!$B$2:$F$14234,4,FALSE),"")</f>
        <v/>
      </c>
      <c r="K123" s="23" t="s">
        <v>15269</v>
      </c>
      <c r="L123" s="25"/>
      <c r="M123" s="13" t="s">
        <v>14978</v>
      </c>
      <c r="N123" s="27"/>
    </row>
    <row r="124" spans="1:14" ht="45" customHeight="1" x14ac:dyDescent="0.25">
      <c r="A124" s="12">
        <v>123</v>
      </c>
      <c r="B124" s="19" t="s">
        <v>15270</v>
      </c>
      <c r="C124" s="19" t="s">
        <v>15271</v>
      </c>
      <c r="D124" s="19" t="s">
        <v>11969</v>
      </c>
      <c r="E124" s="20"/>
      <c r="F124" s="19" t="s">
        <v>15272</v>
      </c>
      <c r="G124" s="19"/>
      <c r="H124" s="13"/>
      <c r="I124" s="13"/>
      <c r="J124" s="9" t="str">
        <f>IFERROR(VLOOKUP(G124,[1]Hoja1!$B$2:$F$14234,4,FALSE),"")</f>
        <v/>
      </c>
      <c r="K124" s="23" t="s">
        <v>15273</v>
      </c>
      <c r="L124" s="13"/>
      <c r="M124" s="13"/>
      <c r="N124" s="27"/>
    </row>
    <row r="125" spans="1:14" ht="45" customHeight="1" x14ac:dyDescent="0.25">
      <c r="A125" s="12">
        <v>124</v>
      </c>
      <c r="B125" s="19" t="s">
        <v>15274</v>
      </c>
      <c r="C125" s="19" t="s">
        <v>15275</v>
      </c>
      <c r="D125" s="19" t="s">
        <v>11969</v>
      </c>
      <c r="E125" s="20"/>
      <c r="F125" s="19" t="s">
        <v>15259</v>
      </c>
      <c r="G125" s="19"/>
      <c r="H125" s="13"/>
      <c r="I125" s="13"/>
      <c r="J125" s="9" t="str">
        <f>IFERROR(VLOOKUP(G125,[1]Hoja1!$B$2:$F$14234,4,FALSE),"")</f>
        <v/>
      </c>
      <c r="K125" s="23" t="s">
        <v>15276</v>
      </c>
      <c r="L125" s="25"/>
      <c r="M125" s="13"/>
      <c r="N125" s="27"/>
    </row>
    <row r="126" spans="1:14" ht="45" customHeight="1" x14ac:dyDescent="0.25">
      <c r="A126" s="12">
        <v>125</v>
      </c>
      <c r="B126" s="19" t="s">
        <v>15277</v>
      </c>
      <c r="C126" s="19" t="s">
        <v>15278</v>
      </c>
      <c r="D126" s="19" t="s">
        <v>11969</v>
      </c>
      <c r="E126" s="20"/>
      <c r="F126" s="19" t="s">
        <v>15279</v>
      </c>
      <c r="G126" s="19"/>
      <c r="H126" s="13"/>
      <c r="I126" s="13"/>
      <c r="J126" s="9" t="str">
        <f>IFERROR(VLOOKUP(G126,[1]Hoja1!$B$2:$F$14234,4,FALSE),"")</f>
        <v/>
      </c>
      <c r="K126" s="23" t="s">
        <v>15280</v>
      </c>
      <c r="L126" s="13"/>
      <c r="M126" s="13"/>
      <c r="N126" s="27"/>
    </row>
    <row r="127" spans="1:14" ht="45" customHeight="1" x14ac:dyDescent="0.25">
      <c r="A127" s="12">
        <v>126</v>
      </c>
      <c r="B127" s="19" t="s">
        <v>15281</v>
      </c>
      <c r="C127" s="19" t="s">
        <v>15282</v>
      </c>
      <c r="D127" s="19" t="s">
        <v>11969</v>
      </c>
      <c r="E127" s="20"/>
      <c r="F127" s="19" t="s">
        <v>15279</v>
      </c>
      <c r="G127" s="19"/>
      <c r="H127" s="13"/>
      <c r="I127" s="13"/>
      <c r="J127" s="9" t="str">
        <f>IFERROR(VLOOKUP(G127,[1]Hoja1!$B$2:$F$14234,4,FALSE),"")</f>
        <v/>
      </c>
      <c r="K127" s="23" t="s">
        <v>15283</v>
      </c>
      <c r="L127" s="25"/>
      <c r="M127" s="13"/>
      <c r="N127" s="27"/>
    </row>
    <row r="128" spans="1:14" ht="45" customHeight="1" x14ac:dyDescent="0.25">
      <c r="A128" s="12">
        <v>127</v>
      </c>
      <c r="B128" s="19" t="s">
        <v>15284</v>
      </c>
      <c r="C128" s="19" t="s">
        <v>15047</v>
      </c>
      <c r="D128" s="19" t="s">
        <v>11969</v>
      </c>
      <c r="E128" s="20"/>
      <c r="F128" s="19" t="s">
        <v>15279</v>
      </c>
      <c r="G128" s="19"/>
      <c r="H128" s="13"/>
      <c r="I128" s="13"/>
      <c r="J128" s="9" t="str">
        <f>IFERROR(VLOOKUP(G128,[1]Hoja1!$B$2:$F$14234,4,FALSE),"")</f>
        <v/>
      </c>
      <c r="K128" s="23" t="s">
        <v>15285</v>
      </c>
      <c r="L128" s="13"/>
      <c r="M128" s="13"/>
      <c r="N128" s="27"/>
    </row>
    <row r="129" spans="1:14" ht="45" customHeight="1" x14ac:dyDescent="0.25">
      <c r="A129" s="12">
        <v>128</v>
      </c>
      <c r="B129" s="19" t="s">
        <v>15286</v>
      </c>
      <c r="C129" s="19" t="s">
        <v>15287</v>
      </c>
      <c r="D129" s="19" t="s">
        <v>11969</v>
      </c>
      <c r="E129" s="20"/>
      <c r="F129" s="19" t="s">
        <v>15279</v>
      </c>
      <c r="G129" s="19"/>
      <c r="H129" s="13"/>
      <c r="I129" s="13"/>
      <c r="J129" s="9" t="str">
        <f>IFERROR(VLOOKUP(G129,[1]Hoja1!$B$2:$F$14234,4,FALSE),"")</f>
        <v/>
      </c>
      <c r="K129" s="23" t="s">
        <v>15288</v>
      </c>
      <c r="L129" s="25"/>
      <c r="M129" s="13"/>
      <c r="N129" s="27"/>
    </row>
    <row r="130" spans="1:14" ht="45" customHeight="1" x14ac:dyDescent="0.25">
      <c r="A130" s="12">
        <v>129</v>
      </c>
      <c r="B130" s="19" t="s">
        <v>15289</v>
      </c>
      <c r="C130" s="19" t="s">
        <v>15290</v>
      </c>
      <c r="D130" s="19" t="s">
        <v>11969</v>
      </c>
      <c r="E130" s="20"/>
      <c r="F130" s="19" t="s">
        <v>15279</v>
      </c>
      <c r="G130" s="19"/>
      <c r="H130" s="13"/>
      <c r="I130" s="13"/>
      <c r="J130" s="9" t="str">
        <f>IFERROR(VLOOKUP(G130,[1]Hoja1!$B$2:$F$14234,4,FALSE),"")</f>
        <v/>
      </c>
      <c r="K130" s="23" t="s">
        <v>15291</v>
      </c>
      <c r="L130" s="25" t="s">
        <v>14894</v>
      </c>
      <c r="M130" s="13" t="s">
        <v>6480</v>
      </c>
      <c r="N130" s="27"/>
    </row>
    <row r="131" spans="1:14" ht="45" customHeight="1" x14ac:dyDescent="0.25">
      <c r="A131" s="12">
        <v>130</v>
      </c>
      <c r="B131" s="19" t="s">
        <v>15292</v>
      </c>
      <c r="C131" s="19" t="s">
        <v>15293</v>
      </c>
      <c r="D131" s="19" t="s">
        <v>11969</v>
      </c>
      <c r="E131" s="20"/>
      <c r="F131" s="19" t="s">
        <v>15279</v>
      </c>
      <c r="G131" s="19"/>
      <c r="H131" s="13"/>
      <c r="I131" s="13"/>
      <c r="J131" s="9" t="str">
        <f>IFERROR(VLOOKUP(G131,[1]Hoja1!$B$2:$F$14234,4,FALSE),"")</f>
        <v/>
      </c>
      <c r="K131" s="23" t="s">
        <v>15294</v>
      </c>
      <c r="L131" s="25"/>
      <c r="M131" s="13" t="s">
        <v>14978</v>
      </c>
      <c r="N131" s="27"/>
    </row>
    <row r="132" spans="1:14" ht="45" customHeight="1" x14ac:dyDescent="0.25">
      <c r="A132" s="12">
        <v>131</v>
      </c>
      <c r="B132" s="19" t="s">
        <v>15295</v>
      </c>
      <c r="C132" s="19" t="s">
        <v>15296</v>
      </c>
      <c r="D132" s="19" t="s">
        <v>11969</v>
      </c>
      <c r="E132" s="20"/>
      <c r="F132" s="19" t="s">
        <v>15279</v>
      </c>
      <c r="G132" s="19"/>
      <c r="H132" s="13"/>
      <c r="I132" s="13"/>
      <c r="J132" s="9" t="str">
        <f>IFERROR(VLOOKUP(G132,[1]Hoja1!$B$2:$F$14234,4,FALSE),"")</f>
        <v/>
      </c>
      <c r="K132" s="23" t="s">
        <v>15297</v>
      </c>
      <c r="L132" s="13"/>
      <c r="M132" s="13"/>
      <c r="N132" s="27"/>
    </row>
    <row r="133" spans="1:14" ht="45" customHeight="1" x14ac:dyDescent="0.25">
      <c r="A133" s="12">
        <v>132</v>
      </c>
      <c r="B133" s="19" t="s">
        <v>15298</v>
      </c>
      <c r="C133" s="19" t="s">
        <v>15299</v>
      </c>
      <c r="D133" s="19" t="s">
        <v>11969</v>
      </c>
      <c r="E133" s="20"/>
      <c r="F133" s="19" t="s">
        <v>15279</v>
      </c>
      <c r="G133" s="19"/>
      <c r="H133" s="13"/>
      <c r="I133" s="13"/>
      <c r="J133" s="9" t="str">
        <f>IFERROR(VLOOKUP(G133,[1]Hoja1!$B$2:$F$14234,4,FALSE),"")</f>
        <v/>
      </c>
      <c r="K133" s="23" t="s">
        <v>15300</v>
      </c>
      <c r="L133" s="25"/>
      <c r="M133" s="13"/>
      <c r="N133" s="27"/>
    </row>
    <row r="134" spans="1:14" ht="45" customHeight="1" x14ac:dyDescent="0.25">
      <c r="A134" s="12">
        <v>133</v>
      </c>
      <c r="B134" s="19" t="s">
        <v>15301</v>
      </c>
      <c r="C134" s="19" t="s">
        <v>15302</v>
      </c>
      <c r="D134" s="19" t="s">
        <v>11969</v>
      </c>
      <c r="E134" s="20"/>
      <c r="F134" s="19" t="s">
        <v>15279</v>
      </c>
      <c r="G134" s="19"/>
      <c r="H134" s="13"/>
      <c r="I134" s="13"/>
      <c r="J134" s="9" t="str">
        <f>IFERROR(VLOOKUP(G134,[1]Hoja1!$B$2:$F$14234,4,FALSE),"")</f>
        <v/>
      </c>
      <c r="K134" s="23" t="s">
        <v>15303</v>
      </c>
      <c r="L134" s="13"/>
      <c r="M134" s="13"/>
      <c r="N134" s="27"/>
    </row>
    <row r="135" spans="1:14" ht="45" customHeight="1" x14ac:dyDescent="0.25">
      <c r="A135" s="12">
        <v>134</v>
      </c>
      <c r="B135" s="19" t="s">
        <v>15304</v>
      </c>
      <c r="C135" s="19" t="s">
        <v>15305</v>
      </c>
      <c r="D135" s="19" t="s">
        <v>11969</v>
      </c>
      <c r="E135" s="20"/>
      <c r="F135" s="19" t="s">
        <v>15279</v>
      </c>
      <c r="G135" s="19"/>
      <c r="H135" s="13"/>
      <c r="I135" s="13"/>
      <c r="J135" s="9" t="str">
        <f>IFERROR(VLOOKUP(G135,[1]Hoja1!$B$2:$F$14234,4,FALSE),"")</f>
        <v/>
      </c>
      <c r="K135" s="23" t="s">
        <v>15306</v>
      </c>
      <c r="L135" s="25"/>
      <c r="M135" s="13"/>
      <c r="N135" s="27"/>
    </row>
    <row r="136" spans="1:14" ht="45" customHeight="1" x14ac:dyDescent="0.25">
      <c r="A136" s="12">
        <v>135</v>
      </c>
      <c r="B136" s="19" t="s">
        <v>15307</v>
      </c>
      <c r="C136" s="19" t="s">
        <v>15308</v>
      </c>
      <c r="D136" s="19" t="s">
        <v>11969</v>
      </c>
      <c r="E136" s="20"/>
      <c r="F136" s="19" t="s">
        <v>15309</v>
      </c>
      <c r="G136" s="19"/>
      <c r="H136" s="13"/>
      <c r="I136" s="13"/>
      <c r="J136" s="9" t="str">
        <f>IFERROR(VLOOKUP(G136,[1]Hoja1!$B$2:$F$14234,4,FALSE),"")</f>
        <v/>
      </c>
      <c r="K136" s="23" t="s">
        <v>15310</v>
      </c>
      <c r="L136" s="13"/>
      <c r="M136" s="13"/>
      <c r="N136" s="27"/>
    </row>
    <row r="137" spans="1:14" ht="45" customHeight="1" x14ac:dyDescent="0.25">
      <c r="A137" s="12">
        <v>136</v>
      </c>
      <c r="B137" s="19" t="s">
        <v>15311</v>
      </c>
      <c r="C137" s="19" t="s">
        <v>15312</v>
      </c>
      <c r="D137" s="19" t="s">
        <v>11969</v>
      </c>
      <c r="E137" s="20"/>
      <c r="F137" s="19" t="s">
        <v>15309</v>
      </c>
      <c r="G137" s="19"/>
      <c r="H137" s="13"/>
      <c r="I137" s="13"/>
      <c r="J137" s="9" t="str">
        <f>IFERROR(VLOOKUP(G137,[1]Hoja1!$B$2:$F$14234,4,FALSE),"")</f>
        <v/>
      </c>
      <c r="K137" s="23" t="s">
        <v>15313</v>
      </c>
      <c r="L137" s="25"/>
      <c r="M137" s="13"/>
      <c r="N137" s="27"/>
    </row>
    <row r="138" spans="1:14" ht="45" customHeight="1" x14ac:dyDescent="0.25">
      <c r="A138" s="12">
        <v>137</v>
      </c>
      <c r="B138" s="19" t="s">
        <v>15314</v>
      </c>
      <c r="C138" s="19" t="s">
        <v>15315</v>
      </c>
      <c r="D138" s="19" t="s">
        <v>11969</v>
      </c>
      <c r="E138" s="20"/>
      <c r="F138" s="19" t="s">
        <v>15316</v>
      </c>
      <c r="G138" s="19"/>
      <c r="H138" s="13"/>
      <c r="I138" s="13"/>
      <c r="J138" s="9" t="str">
        <f>IFERROR(VLOOKUP(G138,[1]Hoja1!$B$2:$F$14234,4,FALSE),"")</f>
        <v/>
      </c>
      <c r="K138" s="23" t="s">
        <v>15317</v>
      </c>
      <c r="L138" s="13"/>
      <c r="M138" s="13"/>
      <c r="N138" s="27"/>
    </row>
    <row r="139" spans="1:14" ht="45" customHeight="1" x14ac:dyDescent="0.25">
      <c r="A139" s="12">
        <v>138</v>
      </c>
      <c r="B139" s="19" t="s">
        <v>15318</v>
      </c>
      <c r="C139" s="19" t="s">
        <v>15319</v>
      </c>
      <c r="D139" s="19" t="s">
        <v>11969</v>
      </c>
      <c r="E139" s="20"/>
      <c r="F139" s="19" t="s">
        <v>15316</v>
      </c>
      <c r="G139" s="19"/>
      <c r="H139" s="13"/>
      <c r="I139" s="13"/>
      <c r="J139" s="9" t="str">
        <f>IFERROR(VLOOKUP(G139,[1]Hoja1!$B$2:$F$14234,4,FALSE),"")</f>
        <v/>
      </c>
      <c r="K139" s="23" t="s">
        <v>15320</v>
      </c>
      <c r="L139" s="25"/>
      <c r="M139" s="13"/>
      <c r="N139" s="27"/>
    </row>
    <row r="140" spans="1:14" ht="45" customHeight="1" x14ac:dyDescent="0.25">
      <c r="A140" s="12">
        <v>139</v>
      </c>
      <c r="B140" s="19" t="s">
        <v>15321</v>
      </c>
      <c r="C140" s="19" t="s">
        <v>15322</v>
      </c>
      <c r="D140" s="19" t="s">
        <v>11969</v>
      </c>
      <c r="E140" s="20"/>
      <c r="F140" s="19" t="s">
        <v>15323</v>
      </c>
      <c r="G140" s="19"/>
      <c r="H140" s="13"/>
      <c r="I140" s="13"/>
      <c r="J140" s="9" t="str">
        <f>IFERROR(VLOOKUP(G140,[1]Hoja1!$B$2:$F$14234,4,FALSE),"")</f>
        <v/>
      </c>
      <c r="K140" s="23" t="s">
        <v>15324</v>
      </c>
      <c r="L140" s="13"/>
      <c r="M140" s="13"/>
      <c r="N140" s="27"/>
    </row>
    <row r="141" spans="1:14" ht="45" customHeight="1" x14ac:dyDescent="0.25">
      <c r="A141" s="12">
        <v>140</v>
      </c>
      <c r="B141" s="19" t="s">
        <v>15325</v>
      </c>
      <c r="C141" s="19" t="s">
        <v>15326</v>
      </c>
      <c r="D141" s="19" t="s">
        <v>11969</v>
      </c>
      <c r="E141" s="20"/>
      <c r="F141" s="19" t="s">
        <v>15323</v>
      </c>
      <c r="G141" s="19"/>
      <c r="H141" s="13"/>
      <c r="I141" s="13"/>
      <c r="J141" s="9" t="str">
        <f>IFERROR(VLOOKUP(G141,[1]Hoja1!$B$2:$F$14234,4,FALSE),"")</f>
        <v/>
      </c>
      <c r="K141" s="23" t="s">
        <v>15327</v>
      </c>
      <c r="L141" s="25"/>
      <c r="M141" s="13"/>
      <c r="N141" s="27"/>
    </row>
    <row r="142" spans="1:14" ht="45" customHeight="1" x14ac:dyDescent="0.25">
      <c r="A142" s="12">
        <v>141</v>
      </c>
      <c r="B142" s="19" t="s">
        <v>15328</v>
      </c>
      <c r="C142" s="19" t="s">
        <v>15322</v>
      </c>
      <c r="D142" s="19" t="s">
        <v>11969</v>
      </c>
      <c r="E142" s="20"/>
      <c r="F142" s="19" t="s">
        <v>15323</v>
      </c>
      <c r="G142" s="19"/>
      <c r="H142" s="13"/>
      <c r="I142" s="13"/>
      <c r="J142" s="9" t="str">
        <f>IFERROR(VLOOKUP(G142,[1]Hoja1!$B$2:$F$14234,4,FALSE),"")</f>
        <v/>
      </c>
      <c r="K142" s="23" t="s">
        <v>15329</v>
      </c>
      <c r="L142" s="13"/>
      <c r="M142" s="13"/>
      <c r="N142" s="27"/>
    </row>
    <row r="143" spans="1:14" ht="45" customHeight="1" x14ac:dyDescent="0.25">
      <c r="A143" s="12">
        <v>142</v>
      </c>
      <c r="B143" s="19" t="s">
        <v>15330</v>
      </c>
      <c r="C143" s="19" t="s">
        <v>15322</v>
      </c>
      <c r="D143" s="19" t="s">
        <v>11969</v>
      </c>
      <c r="E143" s="20"/>
      <c r="F143" s="19" t="s">
        <v>15323</v>
      </c>
      <c r="G143" s="19"/>
      <c r="H143" s="13"/>
      <c r="I143" s="13"/>
      <c r="J143" s="9" t="str">
        <f>IFERROR(VLOOKUP(G143,[1]Hoja1!$B$2:$F$14234,4,FALSE),"")</f>
        <v/>
      </c>
      <c r="K143" s="23" t="s">
        <v>15331</v>
      </c>
      <c r="L143" s="25"/>
      <c r="M143" s="13"/>
      <c r="N143" s="27"/>
    </row>
    <row r="144" spans="1:14" ht="45" customHeight="1" x14ac:dyDescent="0.25">
      <c r="A144" s="12">
        <v>143</v>
      </c>
      <c r="B144" s="19" t="s">
        <v>15332</v>
      </c>
      <c r="C144" s="19" t="s">
        <v>15322</v>
      </c>
      <c r="D144" s="19" t="s">
        <v>11969</v>
      </c>
      <c r="E144" s="20"/>
      <c r="F144" s="19" t="s">
        <v>15323</v>
      </c>
      <c r="G144" s="19"/>
      <c r="H144" s="13"/>
      <c r="I144" s="13"/>
      <c r="J144" s="9" t="str">
        <f>IFERROR(VLOOKUP(G144,[1]Hoja1!$B$2:$F$14234,4,FALSE),"")</f>
        <v/>
      </c>
      <c r="K144" s="23" t="s">
        <v>15333</v>
      </c>
      <c r="L144" s="13"/>
      <c r="M144" s="13"/>
      <c r="N144" s="27"/>
    </row>
    <row r="145" spans="1:14" ht="45" customHeight="1" x14ac:dyDescent="0.25">
      <c r="A145" s="12">
        <v>144</v>
      </c>
      <c r="B145" s="19" t="s">
        <v>15334</v>
      </c>
      <c r="C145" s="19" t="s">
        <v>15335</v>
      </c>
      <c r="D145" s="19" t="s">
        <v>11969</v>
      </c>
      <c r="E145" s="20"/>
      <c r="F145" s="19" t="s">
        <v>15323</v>
      </c>
      <c r="G145" s="19"/>
      <c r="H145" s="13"/>
      <c r="I145" s="13"/>
      <c r="J145" s="9" t="str">
        <f>IFERROR(VLOOKUP(G145,[1]Hoja1!$B$2:$F$14234,4,FALSE),"")</f>
        <v/>
      </c>
      <c r="K145" s="23" t="s">
        <v>15336</v>
      </c>
      <c r="L145" s="25"/>
      <c r="M145" s="13"/>
      <c r="N145" s="27"/>
    </row>
    <row r="146" spans="1:14" ht="45" customHeight="1" x14ac:dyDescent="0.25">
      <c r="A146" s="12">
        <v>145</v>
      </c>
      <c r="B146" s="19" t="s">
        <v>15337</v>
      </c>
      <c r="C146" s="19" t="s">
        <v>15338</v>
      </c>
      <c r="D146" s="19" t="s">
        <v>11969</v>
      </c>
      <c r="E146" s="20"/>
      <c r="F146" s="19" t="s">
        <v>15323</v>
      </c>
      <c r="G146" s="19"/>
      <c r="H146" s="13"/>
      <c r="I146" s="13"/>
      <c r="J146" s="9" t="str">
        <f>IFERROR(VLOOKUP(G146,[1]Hoja1!$B$2:$F$14234,4,FALSE),"")</f>
        <v/>
      </c>
      <c r="K146" s="23" t="s">
        <v>15339</v>
      </c>
      <c r="L146" s="13"/>
      <c r="M146" s="13"/>
      <c r="N146" s="27"/>
    </row>
    <row r="147" spans="1:14" ht="45" customHeight="1" x14ac:dyDescent="0.25">
      <c r="A147" s="12">
        <v>146</v>
      </c>
      <c r="B147" s="19" t="s">
        <v>15340</v>
      </c>
      <c r="C147" s="19" t="s">
        <v>15341</v>
      </c>
      <c r="D147" s="19" t="s">
        <v>11969</v>
      </c>
      <c r="E147" s="20"/>
      <c r="F147" s="19" t="s">
        <v>15323</v>
      </c>
      <c r="G147" s="19"/>
      <c r="H147" s="13"/>
      <c r="I147" s="13"/>
      <c r="J147" s="9" t="str">
        <f>IFERROR(VLOOKUP(G147,[1]Hoja1!$B$2:$F$14234,4,FALSE),"")</f>
        <v/>
      </c>
      <c r="K147" s="23" t="s">
        <v>15342</v>
      </c>
      <c r="L147" s="25"/>
      <c r="M147" s="13"/>
      <c r="N147" s="27"/>
    </row>
    <row r="148" spans="1:14" ht="45" customHeight="1" x14ac:dyDescent="0.25">
      <c r="A148" s="12">
        <v>147</v>
      </c>
      <c r="B148" s="19" t="s">
        <v>15343</v>
      </c>
      <c r="C148" s="19" t="s">
        <v>15344</v>
      </c>
      <c r="D148" s="19" t="s">
        <v>11969</v>
      </c>
      <c r="E148" s="20"/>
      <c r="F148" s="19" t="s">
        <v>15345</v>
      </c>
      <c r="G148" s="19"/>
      <c r="H148" s="13"/>
      <c r="I148" s="13"/>
      <c r="J148" s="9" t="str">
        <f>IFERROR(VLOOKUP(G148,[1]Hoja1!$B$2:$F$14234,4,FALSE),"")</f>
        <v/>
      </c>
      <c r="K148" s="23" t="s">
        <v>15346</v>
      </c>
      <c r="L148" s="13"/>
      <c r="M148" s="13" t="s">
        <v>14978</v>
      </c>
      <c r="N148" s="27"/>
    </row>
    <row r="149" spans="1:14" ht="45" customHeight="1" x14ac:dyDescent="0.25">
      <c r="A149" s="12">
        <v>148</v>
      </c>
      <c r="B149" s="19" t="s">
        <v>15347</v>
      </c>
      <c r="C149" s="19" t="s">
        <v>15348</v>
      </c>
      <c r="D149" s="19" t="s">
        <v>11969</v>
      </c>
      <c r="E149" s="20"/>
      <c r="F149" s="19" t="s">
        <v>15345</v>
      </c>
      <c r="G149" s="19"/>
      <c r="H149" s="13"/>
      <c r="I149" s="13"/>
      <c r="J149" s="9" t="str">
        <f>IFERROR(VLOOKUP(G149,[1]Hoja1!$B$2:$F$14234,4,FALSE),"")</f>
        <v/>
      </c>
      <c r="K149" s="23" t="s">
        <v>15349</v>
      </c>
      <c r="L149" s="25"/>
      <c r="M149" s="13"/>
      <c r="N149" s="27"/>
    </row>
    <row r="150" spans="1:14" ht="45" customHeight="1" x14ac:dyDescent="0.25">
      <c r="A150" s="12">
        <v>149</v>
      </c>
      <c r="B150" s="19" t="s">
        <v>15350</v>
      </c>
      <c r="C150" s="19" t="s">
        <v>15252</v>
      </c>
      <c r="D150" s="19" t="s">
        <v>11969</v>
      </c>
      <c r="E150" s="20"/>
      <c r="F150" s="19" t="s">
        <v>15345</v>
      </c>
      <c r="G150" s="19"/>
      <c r="H150" s="13"/>
      <c r="I150" s="13"/>
      <c r="J150" s="9" t="str">
        <f>IFERROR(VLOOKUP(G150,[1]Hoja1!$B$2:$F$14234,4,FALSE),"")</f>
        <v/>
      </c>
      <c r="K150" s="23" t="s">
        <v>15351</v>
      </c>
      <c r="L150" s="13"/>
      <c r="M150" s="13"/>
      <c r="N150" s="27"/>
    </row>
    <row r="151" spans="1:14" ht="45" customHeight="1" x14ac:dyDescent="0.25">
      <c r="A151" s="12">
        <v>150</v>
      </c>
      <c r="B151" s="19" t="s">
        <v>15352</v>
      </c>
      <c r="C151" s="19" t="s">
        <v>15353</v>
      </c>
      <c r="D151" s="19" t="s">
        <v>11969</v>
      </c>
      <c r="E151" s="20"/>
      <c r="F151" s="19" t="s">
        <v>15345</v>
      </c>
      <c r="G151" s="19"/>
      <c r="H151" s="13"/>
      <c r="I151" s="13"/>
      <c r="J151" s="9" t="str">
        <f>IFERROR(VLOOKUP(G151,[1]Hoja1!$B$2:$F$14234,4,FALSE),"")</f>
        <v/>
      </c>
      <c r="K151" s="23" t="s">
        <v>15354</v>
      </c>
      <c r="L151" s="25"/>
      <c r="M151" s="13"/>
      <c r="N151" s="27"/>
    </row>
    <row r="152" spans="1:14" ht="45" customHeight="1" x14ac:dyDescent="0.25">
      <c r="A152" s="12">
        <v>151</v>
      </c>
      <c r="B152" s="19" t="s">
        <v>15355</v>
      </c>
      <c r="C152" s="19" t="s">
        <v>15356</v>
      </c>
      <c r="D152" s="19" t="s">
        <v>11969</v>
      </c>
      <c r="E152" s="20"/>
      <c r="F152" s="19" t="s">
        <v>15357</v>
      </c>
      <c r="G152" s="19"/>
      <c r="H152" s="13"/>
      <c r="I152" s="13"/>
      <c r="J152" s="9" t="str">
        <f>IFERROR(VLOOKUP(G152,[1]Hoja1!$B$2:$F$14234,4,FALSE),"")</f>
        <v/>
      </c>
      <c r="K152" s="23" t="s">
        <v>15358</v>
      </c>
      <c r="L152" s="13"/>
      <c r="M152" s="13"/>
      <c r="N152" s="27"/>
    </row>
    <row r="153" spans="1:14" ht="45" customHeight="1" x14ac:dyDescent="0.25">
      <c r="A153" s="12">
        <v>152</v>
      </c>
      <c r="B153" s="19" t="s">
        <v>15359</v>
      </c>
      <c r="C153" s="19" t="s">
        <v>15360</v>
      </c>
      <c r="D153" s="19" t="s">
        <v>11969</v>
      </c>
      <c r="E153" s="20"/>
      <c r="F153" s="19" t="s">
        <v>15357</v>
      </c>
      <c r="G153" s="19"/>
      <c r="H153" s="13"/>
      <c r="I153" s="13"/>
      <c r="J153" s="9" t="str">
        <f>IFERROR(VLOOKUP(G153,[1]Hoja1!$B$2:$F$14234,4,FALSE),"")</f>
        <v/>
      </c>
      <c r="K153" s="23" t="s">
        <v>15361</v>
      </c>
      <c r="L153" s="25"/>
      <c r="M153" s="13"/>
      <c r="N153" s="27"/>
    </row>
    <row r="154" spans="1:14" ht="45" customHeight="1" x14ac:dyDescent="0.25">
      <c r="A154" s="12">
        <v>153</v>
      </c>
      <c r="B154" s="19" t="s">
        <v>15362</v>
      </c>
      <c r="C154" s="19" t="s">
        <v>15363</v>
      </c>
      <c r="D154" s="19" t="s">
        <v>11969</v>
      </c>
      <c r="E154" s="20"/>
      <c r="F154" s="19" t="s">
        <v>15357</v>
      </c>
      <c r="G154" s="19"/>
      <c r="H154" s="13"/>
      <c r="I154" s="13"/>
      <c r="J154" s="9" t="str">
        <f>IFERROR(VLOOKUP(G154,[1]Hoja1!$B$2:$F$14234,4,FALSE),"")</f>
        <v/>
      </c>
      <c r="K154" s="23" t="s">
        <v>15364</v>
      </c>
      <c r="L154" s="13"/>
      <c r="M154" s="13"/>
      <c r="N154" s="27"/>
    </row>
    <row r="155" spans="1:14" ht="45" customHeight="1" x14ac:dyDescent="0.25">
      <c r="A155" s="12">
        <v>154</v>
      </c>
      <c r="B155" s="19" t="s">
        <v>15365</v>
      </c>
      <c r="C155" s="19" t="s">
        <v>15363</v>
      </c>
      <c r="D155" s="19" t="s">
        <v>11969</v>
      </c>
      <c r="E155" s="20"/>
      <c r="F155" s="19" t="s">
        <v>15357</v>
      </c>
      <c r="G155" s="19"/>
      <c r="H155" s="13"/>
      <c r="I155" s="13"/>
      <c r="J155" s="9" t="str">
        <f>IFERROR(VLOOKUP(G155,[1]Hoja1!$B$2:$F$14234,4,FALSE),"")</f>
        <v/>
      </c>
      <c r="K155" s="23" t="s">
        <v>15364</v>
      </c>
      <c r="L155" s="25"/>
      <c r="M155" s="13"/>
      <c r="N155" s="27"/>
    </row>
    <row r="156" spans="1:14" ht="45" customHeight="1" x14ac:dyDescent="0.25">
      <c r="A156" s="12">
        <v>155</v>
      </c>
      <c r="B156" s="19" t="s">
        <v>15366</v>
      </c>
      <c r="C156" s="19" t="s">
        <v>15367</v>
      </c>
      <c r="D156" s="19" t="s">
        <v>11969</v>
      </c>
      <c r="E156" s="20"/>
      <c r="F156" s="19" t="s">
        <v>15357</v>
      </c>
      <c r="G156" s="19"/>
      <c r="H156" s="13"/>
      <c r="I156" s="13"/>
      <c r="J156" s="9" t="str">
        <f>IFERROR(VLOOKUP(G156,[1]Hoja1!$B$2:$F$14234,4,FALSE),"")</f>
        <v/>
      </c>
      <c r="K156" s="23" t="s">
        <v>15368</v>
      </c>
      <c r="L156" s="13"/>
      <c r="M156" s="13"/>
      <c r="N156" s="27"/>
    </row>
    <row r="157" spans="1:14" ht="45" customHeight="1" x14ac:dyDescent="0.25">
      <c r="A157" s="12">
        <v>156</v>
      </c>
      <c r="B157" s="19" t="s">
        <v>15369</v>
      </c>
      <c r="C157" s="19" t="s">
        <v>15370</v>
      </c>
      <c r="D157" s="19" t="s">
        <v>11969</v>
      </c>
      <c r="E157" s="20"/>
      <c r="F157" s="19" t="s">
        <v>15371</v>
      </c>
      <c r="G157" s="19"/>
      <c r="H157" s="13"/>
      <c r="I157" s="13"/>
      <c r="J157" s="9" t="str">
        <f>IFERROR(VLOOKUP(G157,[1]Hoja1!$B$2:$F$14234,4,FALSE),"")</f>
        <v/>
      </c>
      <c r="K157" s="23" t="s">
        <v>15372</v>
      </c>
      <c r="L157" s="25"/>
      <c r="M157" s="13"/>
      <c r="N157" s="27"/>
    </row>
    <row r="158" spans="1:14" ht="45" customHeight="1" x14ac:dyDescent="0.25">
      <c r="A158" s="12">
        <v>157</v>
      </c>
      <c r="B158" s="19" t="s">
        <v>15373</v>
      </c>
      <c r="C158" s="19" t="s">
        <v>15322</v>
      </c>
      <c r="D158" s="19" t="s">
        <v>11969</v>
      </c>
      <c r="E158" s="20"/>
      <c r="F158" s="19" t="s">
        <v>15371</v>
      </c>
      <c r="G158" s="19"/>
      <c r="H158" s="13"/>
      <c r="I158" s="13"/>
      <c r="J158" s="9" t="str">
        <f>IFERROR(VLOOKUP(G158,[1]Hoja1!$B$2:$F$14234,4,FALSE),"")</f>
        <v/>
      </c>
      <c r="K158" s="23" t="s">
        <v>15374</v>
      </c>
      <c r="L158" s="13"/>
      <c r="M158" s="13"/>
      <c r="N158" s="27"/>
    </row>
    <row r="159" spans="1:14" ht="45" customHeight="1" x14ac:dyDescent="0.25">
      <c r="A159" s="12">
        <v>158</v>
      </c>
      <c r="B159" s="19" t="s">
        <v>15375</v>
      </c>
      <c r="C159" s="19" t="s">
        <v>15376</v>
      </c>
      <c r="D159" s="19" t="s">
        <v>11969</v>
      </c>
      <c r="E159" s="20"/>
      <c r="F159" s="19" t="s">
        <v>15371</v>
      </c>
      <c r="G159" s="19"/>
      <c r="H159" s="13"/>
      <c r="I159" s="13"/>
      <c r="J159" s="9" t="str">
        <f>IFERROR(VLOOKUP(G159,[1]Hoja1!$B$2:$F$14234,4,FALSE),"")</f>
        <v/>
      </c>
      <c r="K159" s="23" t="s">
        <v>15377</v>
      </c>
      <c r="L159" s="25"/>
      <c r="M159" s="13"/>
      <c r="N159" s="27"/>
    </row>
    <row r="160" spans="1:14" ht="45" customHeight="1" x14ac:dyDescent="0.25">
      <c r="A160" s="12">
        <v>159</v>
      </c>
      <c r="B160" s="19" t="s">
        <v>15378</v>
      </c>
      <c r="C160" s="19" t="s">
        <v>15379</v>
      </c>
      <c r="D160" s="19" t="s">
        <v>11969</v>
      </c>
      <c r="E160" s="20"/>
      <c r="F160" s="19" t="s">
        <v>15371</v>
      </c>
      <c r="G160" s="19"/>
      <c r="H160" s="13"/>
      <c r="I160" s="13"/>
      <c r="J160" s="9" t="str">
        <f>IFERROR(VLOOKUP(G160,[1]Hoja1!$B$2:$F$14234,4,FALSE),"")</f>
        <v/>
      </c>
      <c r="K160" s="23" t="s">
        <v>15380</v>
      </c>
      <c r="L160" s="13"/>
      <c r="M160" s="13"/>
      <c r="N160" s="27"/>
    </row>
    <row r="161" spans="1:14" ht="45" customHeight="1" x14ac:dyDescent="0.25">
      <c r="A161" s="12">
        <v>160</v>
      </c>
      <c r="B161" s="19" t="s">
        <v>15381</v>
      </c>
      <c r="C161" s="19" t="s">
        <v>15382</v>
      </c>
      <c r="D161" s="19" t="s">
        <v>11969</v>
      </c>
      <c r="E161" s="20"/>
      <c r="F161" s="19" t="s">
        <v>15371</v>
      </c>
      <c r="G161" s="19"/>
      <c r="H161" s="13"/>
      <c r="I161" s="13"/>
      <c r="J161" s="9" t="str">
        <f>IFERROR(VLOOKUP(G161,[1]Hoja1!$B$2:$F$14234,4,FALSE),"")</f>
        <v/>
      </c>
      <c r="K161" s="23" t="s">
        <v>15383</v>
      </c>
      <c r="L161" s="25" t="s">
        <v>14894</v>
      </c>
      <c r="M161" s="13" t="s">
        <v>6480</v>
      </c>
      <c r="N161" s="27"/>
    </row>
    <row r="162" spans="1:14" ht="45" customHeight="1" x14ac:dyDescent="0.25">
      <c r="A162" s="12">
        <v>161</v>
      </c>
      <c r="B162" s="19" t="s">
        <v>15384</v>
      </c>
      <c r="C162" s="19" t="s">
        <v>15385</v>
      </c>
      <c r="D162" s="19" t="s">
        <v>11969</v>
      </c>
      <c r="E162" s="20"/>
      <c r="F162" s="19" t="s">
        <v>15371</v>
      </c>
      <c r="G162" s="19"/>
      <c r="H162" s="13"/>
      <c r="I162" s="13"/>
      <c r="J162" s="9" t="str">
        <f>IFERROR(VLOOKUP(G162,[1]Hoja1!$B$2:$F$14234,4,FALSE),"")</f>
        <v/>
      </c>
      <c r="K162" s="23" t="s">
        <v>15386</v>
      </c>
      <c r="L162" s="13"/>
      <c r="M162" s="13" t="s">
        <v>14978</v>
      </c>
      <c r="N162" s="27"/>
    </row>
    <row r="163" spans="1:14" ht="45" customHeight="1" x14ac:dyDescent="0.25">
      <c r="A163" s="12">
        <v>162</v>
      </c>
      <c r="B163" s="19" t="s">
        <v>15387</v>
      </c>
      <c r="C163" s="19" t="s">
        <v>15388</v>
      </c>
      <c r="D163" s="19" t="s">
        <v>11969</v>
      </c>
      <c r="E163" s="20"/>
      <c r="F163" s="19" t="s">
        <v>15389</v>
      </c>
      <c r="G163" s="19"/>
      <c r="H163" s="13"/>
      <c r="I163" s="13"/>
      <c r="J163" s="9" t="str">
        <f>IFERROR(VLOOKUP(G163,[1]Hoja1!$B$2:$F$14234,4,FALSE),"")</f>
        <v/>
      </c>
      <c r="K163" s="23" t="s">
        <v>15390</v>
      </c>
      <c r="L163" s="25"/>
      <c r="M163" s="13"/>
      <c r="N163" s="27"/>
    </row>
    <row r="164" spans="1:14" ht="45" customHeight="1" x14ac:dyDescent="0.25">
      <c r="A164" s="12">
        <v>163</v>
      </c>
      <c r="B164" s="19" t="s">
        <v>15391</v>
      </c>
      <c r="C164" s="19" t="s">
        <v>15392</v>
      </c>
      <c r="D164" s="19" t="s">
        <v>11969</v>
      </c>
      <c r="E164" s="20"/>
      <c r="F164" s="19" t="s">
        <v>15389</v>
      </c>
      <c r="G164" s="19"/>
      <c r="H164" s="13"/>
      <c r="I164" s="13"/>
      <c r="J164" s="9" t="str">
        <f>IFERROR(VLOOKUP(G164,[1]Hoja1!$B$2:$F$14234,4,FALSE),"")</f>
        <v/>
      </c>
      <c r="K164" s="23" t="s">
        <v>15393</v>
      </c>
      <c r="L164" s="13"/>
      <c r="M164" s="13"/>
      <c r="N164" s="27"/>
    </row>
    <row r="165" spans="1:14" ht="45" customHeight="1" x14ac:dyDescent="0.25">
      <c r="A165" s="12">
        <v>164</v>
      </c>
      <c r="B165" s="19" t="s">
        <v>15394</v>
      </c>
      <c r="C165" s="19" t="s">
        <v>15395</v>
      </c>
      <c r="D165" s="19" t="s">
        <v>11969</v>
      </c>
      <c r="E165" s="20"/>
      <c r="F165" s="19" t="s">
        <v>15389</v>
      </c>
      <c r="G165" s="19"/>
      <c r="H165" s="13"/>
      <c r="I165" s="13"/>
      <c r="J165" s="9" t="str">
        <f>IFERROR(VLOOKUP(G165,[1]Hoja1!$B$2:$F$14234,4,FALSE),"")</f>
        <v/>
      </c>
      <c r="K165" s="23" t="s">
        <v>15396</v>
      </c>
      <c r="L165" s="25"/>
      <c r="M165" s="13"/>
      <c r="N165" s="27"/>
    </row>
    <row r="166" spans="1:14" ht="45" customHeight="1" x14ac:dyDescent="0.25">
      <c r="A166" s="12">
        <v>165</v>
      </c>
      <c r="B166" s="19" t="s">
        <v>15397</v>
      </c>
      <c r="C166" s="19" t="s">
        <v>15398</v>
      </c>
      <c r="D166" s="19" t="s">
        <v>11969</v>
      </c>
      <c r="E166" s="20"/>
      <c r="F166" s="19" t="s">
        <v>15389</v>
      </c>
      <c r="G166" s="19"/>
      <c r="H166" s="13"/>
      <c r="I166" s="13"/>
      <c r="J166" s="9" t="str">
        <f>IFERROR(VLOOKUP(G166,[1]Hoja1!$B$2:$F$14234,4,FALSE),"")</f>
        <v/>
      </c>
      <c r="K166" s="23" t="s">
        <v>15399</v>
      </c>
      <c r="L166" s="13"/>
      <c r="M166" s="13"/>
      <c r="N166" s="27"/>
    </row>
    <row r="167" spans="1:14" ht="45" customHeight="1" x14ac:dyDescent="0.25">
      <c r="A167" s="12">
        <v>166</v>
      </c>
      <c r="B167" s="19" t="s">
        <v>15400</v>
      </c>
      <c r="C167" s="19" t="s">
        <v>15401</v>
      </c>
      <c r="D167" s="19" t="s">
        <v>11969</v>
      </c>
      <c r="E167" s="20"/>
      <c r="F167" s="19" t="s">
        <v>15389</v>
      </c>
      <c r="G167" s="19"/>
      <c r="H167" s="13"/>
      <c r="I167" s="13"/>
      <c r="J167" s="9" t="str">
        <f>IFERROR(VLOOKUP(G167,[1]Hoja1!$B$2:$F$14234,4,FALSE),"")</f>
        <v/>
      </c>
      <c r="K167" s="23" t="s">
        <v>15402</v>
      </c>
      <c r="L167" s="25"/>
      <c r="M167" s="13"/>
      <c r="N167" s="27"/>
    </row>
    <row r="168" spans="1:14" ht="45" customHeight="1" x14ac:dyDescent="0.25">
      <c r="A168" s="12">
        <v>167</v>
      </c>
      <c r="B168" s="19" t="s">
        <v>15403</v>
      </c>
      <c r="C168" s="19" t="s">
        <v>15404</v>
      </c>
      <c r="D168" s="19" t="s">
        <v>11969</v>
      </c>
      <c r="E168" s="20"/>
      <c r="F168" s="19" t="s">
        <v>15389</v>
      </c>
      <c r="G168" s="19"/>
      <c r="H168" s="13"/>
      <c r="I168" s="13"/>
      <c r="J168" s="9" t="str">
        <f>IFERROR(VLOOKUP(G168,[1]Hoja1!$B$2:$F$14234,4,FALSE),"")</f>
        <v/>
      </c>
      <c r="K168" s="23" t="s">
        <v>15405</v>
      </c>
      <c r="L168" s="25" t="s">
        <v>14894</v>
      </c>
      <c r="M168" s="13" t="s">
        <v>6480</v>
      </c>
      <c r="N168" s="27"/>
    </row>
    <row r="169" spans="1:14" ht="45" customHeight="1" x14ac:dyDescent="0.25">
      <c r="A169" s="12">
        <v>168</v>
      </c>
      <c r="B169" s="19" t="s">
        <v>15406</v>
      </c>
      <c r="C169" s="19" t="s">
        <v>15407</v>
      </c>
      <c r="D169" s="19" t="s">
        <v>11969</v>
      </c>
      <c r="E169" s="20"/>
      <c r="F169" s="19" t="s">
        <v>15389</v>
      </c>
      <c r="G169" s="19"/>
      <c r="H169" s="13"/>
      <c r="I169" s="13"/>
      <c r="J169" s="9" t="str">
        <f>IFERROR(VLOOKUP(G169,[1]Hoja1!$B$2:$F$14234,4,FALSE),"")</f>
        <v/>
      </c>
      <c r="K169" s="23" t="s">
        <v>15408</v>
      </c>
      <c r="L169" s="25" t="s">
        <v>14894</v>
      </c>
      <c r="M169" s="13" t="s">
        <v>6480</v>
      </c>
      <c r="N169" s="27"/>
    </row>
    <row r="170" spans="1:14" ht="45" customHeight="1" x14ac:dyDescent="0.25">
      <c r="A170" s="12">
        <v>169</v>
      </c>
      <c r="B170" s="19" t="s">
        <v>15409</v>
      </c>
      <c r="C170" s="19" t="s">
        <v>15410</v>
      </c>
      <c r="D170" s="19" t="s">
        <v>11969</v>
      </c>
      <c r="E170" s="20"/>
      <c r="F170" s="19" t="s">
        <v>15389</v>
      </c>
      <c r="G170" s="19"/>
      <c r="H170" s="13"/>
      <c r="I170" s="13"/>
      <c r="J170" s="9" t="str">
        <f>IFERROR(VLOOKUP(G170,[1]Hoja1!$B$2:$F$14234,4,FALSE),"")</f>
        <v/>
      </c>
      <c r="K170" s="23" t="s">
        <v>15411</v>
      </c>
      <c r="L170" s="13"/>
      <c r="M170" s="13"/>
      <c r="N170" s="27"/>
    </row>
    <row r="171" spans="1:14" ht="45" customHeight="1" x14ac:dyDescent="0.25">
      <c r="A171" s="12">
        <v>170</v>
      </c>
      <c r="B171" s="19" t="s">
        <v>15412</v>
      </c>
      <c r="C171" s="19" t="s">
        <v>15413</v>
      </c>
      <c r="D171" s="19" t="s">
        <v>11969</v>
      </c>
      <c r="E171" s="20"/>
      <c r="F171" s="19" t="s">
        <v>15389</v>
      </c>
      <c r="G171" s="19"/>
      <c r="H171" s="13"/>
      <c r="I171" s="13"/>
      <c r="J171" s="9" t="str">
        <f>IFERROR(VLOOKUP(G171,[1]Hoja1!$B$2:$F$14234,4,FALSE),"")</f>
        <v/>
      </c>
      <c r="K171" s="23" t="s">
        <v>15414</v>
      </c>
      <c r="L171" s="25"/>
      <c r="M171" s="13"/>
      <c r="N171" s="27"/>
    </row>
    <row r="172" spans="1:14" ht="45" customHeight="1" x14ac:dyDescent="0.25">
      <c r="A172" s="12">
        <v>171</v>
      </c>
      <c r="B172" s="19" t="s">
        <v>15415</v>
      </c>
      <c r="C172" s="19" t="s">
        <v>15416</v>
      </c>
      <c r="D172" s="19" t="s">
        <v>11969</v>
      </c>
      <c r="E172" s="20"/>
      <c r="F172" s="19" t="s">
        <v>15389</v>
      </c>
      <c r="G172" s="19"/>
      <c r="H172" s="13"/>
      <c r="I172" s="13"/>
      <c r="J172" s="9" t="str">
        <f>IFERROR(VLOOKUP(G172,[1]Hoja1!$B$2:$F$14234,4,FALSE),"")</f>
        <v/>
      </c>
      <c r="K172" s="23" t="s">
        <v>15417</v>
      </c>
      <c r="L172" s="13"/>
      <c r="M172" s="13"/>
      <c r="N172" s="27"/>
    </row>
    <row r="173" spans="1:14" ht="45" customHeight="1" x14ac:dyDescent="0.25">
      <c r="A173" s="12">
        <v>172</v>
      </c>
      <c r="B173" s="19" t="s">
        <v>15418</v>
      </c>
      <c r="C173" s="19" t="s">
        <v>15419</v>
      </c>
      <c r="D173" s="19" t="s">
        <v>11970</v>
      </c>
      <c r="E173" s="20"/>
      <c r="F173" s="19" t="s">
        <v>15420</v>
      </c>
      <c r="G173" s="19"/>
      <c r="H173" s="13"/>
      <c r="I173" s="13"/>
      <c r="J173" s="9" t="str">
        <f>IFERROR(VLOOKUP(G173,[1]Hoja1!$B$2:$F$14234,4,FALSE),"")</f>
        <v/>
      </c>
      <c r="K173" s="23" t="s">
        <v>15421</v>
      </c>
      <c r="L173" s="25"/>
      <c r="M173" s="13"/>
      <c r="N173" s="27"/>
    </row>
    <row r="174" spans="1:14" ht="45" customHeight="1" x14ac:dyDescent="0.25">
      <c r="A174" s="12">
        <v>173</v>
      </c>
      <c r="B174" s="19" t="s">
        <v>15422</v>
      </c>
      <c r="C174" s="19" t="s">
        <v>15423</v>
      </c>
      <c r="D174" s="19" t="s">
        <v>11970</v>
      </c>
      <c r="E174" s="20"/>
      <c r="F174" s="19" t="s">
        <v>15420</v>
      </c>
      <c r="G174" s="19"/>
      <c r="H174" s="13"/>
      <c r="I174" s="13"/>
      <c r="J174" s="9" t="str">
        <f>IFERROR(VLOOKUP(G174,[1]Hoja1!$B$2:$F$14234,4,FALSE),"")</f>
        <v/>
      </c>
      <c r="K174" s="23" t="s">
        <v>15424</v>
      </c>
      <c r="L174" s="13"/>
      <c r="M174" s="13"/>
      <c r="N174" s="27"/>
    </row>
    <row r="175" spans="1:14" ht="45" customHeight="1" x14ac:dyDescent="0.25">
      <c r="A175" s="12">
        <v>174</v>
      </c>
      <c r="B175" s="19" t="s">
        <v>15425</v>
      </c>
      <c r="C175" s="19" t="s">
        <v>15426</v>
      </c>
      <c r="D175" s="19" t="s">
        <v>11970</v>
      </c>
      <c r="E175" s="20"/>
      <c r="F175" s="19" t="s">
        <v>15420</v>
      </c>
      <c r="G175" s="19"/>
      <c r="H175" s="13"/>
      <c r="I175" s="13"/>
      <c r="J175" s="9" t="str">
        <f>IFERROR(VLOOKUP(G175,[1]Hoja1!$B$2:$F$14234,4,FALSE),"")</f>
        <v/>
      </c>
      <c r="K175" s="23" t="s">
        <v>15427</v>
      </c>
      <c r="L175" s="25"/>
      <c r="M175" s="13"/>
      <c r="N175" s="27"/>
    </row>
    <row r="176" spans="1:14" ht="45" customHeight="1" x14ac:dyDescent="0.25">
      <c r="A176" s="12">
        <v>175</v>
      </c>
      <c r="B176" s="19" t="s">
        <v>15428</v>
      </c>
      <c r="C176" s="19" t="s">
        <v>15429</v>
      </c>
      <c r="D176" s="19" t="s">
        <v>11970</v>
      </c>
      <c r="E176" s="20"/>
      <c r="F176" s="19" t="s">
        <v>15420</v>
      </c>
      <c r="G176" s="19"/>
      <c r="H176" s="13"/>
      <c r="I176" s="13"/>
      <c r="J176" s="9" t="str">
        <f>IFERROR(VLOOKUP(G176,[1]Hoja1!$B$2:$F$14234,4,FALSE),"")</f>
        <v/>
      </c>
      <c r="K176" s="23" t="s">
        <v>15430</v>
      </c>
      <c r="L176" s="13"/>
      <c r="M176" s="13"/>
      <c r="N176" s="27"/>
    </row>
    <row r="177" spans="1:14" ht="45" customHeight="1" x14ac:dyDescent="0.25">
      <c r="A177" s="12">
        <v>176</v>
      </c>
      <c r="B177" s="19" t="s">
        <v>15431</v>
      </c>
      <c r="C177" s="19" t="s">
        <v>15432</v>
      </c>
      <c r="D177" s="19" t="s">
        <v>11970</v>
      </c>
      <c r="E177" s="20"/>
      <c r="F177" s="19" t="s">
        <v>15433</v>
      </c>
      <c r="G177" s="19"/>
      <c r="H177" s="13"/>
      <c r="I177" s="13"/>
      <c r="J177" s="9" t="str">
        <f>IFERROR(VLOOKUP(G177,[1]Hoja1!$B$2:$F$14234,4,FALSE),"")</f>
        <v/>
      </c>
      <c r="K177" s="23" t="s">
        <v>15434</v>
      </c>
      <c r="L177" s="25"/>
      <c r="M177" s="13"/>
      <c r="N177" s="27"/>
    </row>
    <row r="178" spans="1:14" ht="45" customHeight="1" x14ac:dyDescent="0.25">
      <c r="A178" s="12">
        <v>177</v>
      </c>
      <c r="B178" s="19" t="s">
        <v>15435</v>
      </c>
      <c r="C178" s="19" t="s">
        <v>15078</v>
      </c>
      <c r="D178" s="19" t="s">
        <v>11970</v>
      </c>
      <c r="E178" s="20"/>
      <c r="F178" s="19" t="s">
        <v>15433</v>
      </c>
      <c r="G178" s="19"/>
      <c r="H178" s="13"/>
      <c r="I178" s="13"/>
      <c r="J178" s="9" t="str">
        <f>IFERROR(VLOOKUP(G178,[1]Hoja1!$B$2:$F$14234,4,FALSE),"")</f>
        <v/>
      </c>
      <c r="K178" s="23" t="s">
        <v>15436</v>
      </c>
      <c r="L178" s="13"/>
      <c r="M178" s="13"/>
      <c r="N178" s="27"/>
    </row>
    <row r="179" spans="1:14" ht="45" customHeight="1" x14ac:dyDescent="0.25">
      <c r="A179" s="12">
        <v>178</v>
      </c>
      <c r="B179" s="19" t="s">
        <v>15437</v>
      </c>
      <c r="C179" s="19" t="s">
        <v>15376</v>
      </c>
      <c r="D179" s="19" t="s">
        <v>11970</v>
      </c>
      <c r="E179" s="20"/>
      <c r="F179" s="19" t="s">
        <v>15438</v>
      </c>
      <c r="G179" s="19"/>
      <c r="H179" s="13"/>
      <c r="I179" s="13"/>
      <c r="J179" s="9" t="str">
        <f>IFERROR(VLOOKUP(G179,[1]Hoja1!$B$2:$F$14234,4,FALSE),"")</f>
        <v/>
      </c>
      <c r="K179" s="23" t="s">
        <v>15439</v>
      </c>
      <c r="L179" s="25"/>
      <c r="M179" s="13"/>
      <c r="N179" s="27"/>
    </row>
    <row r="180" spans="1:14" ht="45" customHeight="1" x14ac:dyDescent="0.25">
      <c r="A180" s="12">
        <v>179</v>
      </c>
      <c r="B180" s="19" t="s">
        <v>15440</v>
      </c>
      <c r="C180" s="19" t="s">
        <v>15441</v>
      </c>
      <c r="D180" s="19" t="s">
        <v>11970</v>
      </c>
      <c r="E180" s="20"/>
      <c r="F180" s="19" t="s">
        <v>15438</v>
      </c>
      <c r="G180" s="19"/>
      <c r="H180" s="13"/>
      <c r="I180" s="13"/>
      <c r="J180" s="9" t="str">
        <f>IFERROR(VLOOKUP(G180,[1]Hoja1!$B$2:$F$14234,4,FALSE),"")</f>
        <v/>
      </c>
      <c r="K180" s="23" t="s">
        <v>15442</v>
      </c>
      <c r="L180" s="13"/>
      <c r="M180" s="13"/>
      <c r="N180" s="27"/>
    </row>
    <row r="181" spans="1:14" ht="45" customHeight="1" x14ac:dyDescent="0.25">
      <c r="A181" s="12">
        <v>180</v>
      </c>
      <c r="B181" s="19" t="s">
        <v>15443</v>
      </c>
      <c r="C181" s="19" t="s">
        <v>15444</v>
      </c>
      <c r="D181" s="19" t="s">
        <v>11970</v>
      </c>
      <c r="E181" s="20"/>
      <c r="F181" s="19" t="s">
        <v>15438</v>
      </c>
      <c r="G181" s="19"/>
      <c r="H181" s="13"/>
      <c r="I181" s="13"/>
      <c r="J181" s="9" t="str">
        <f>IFERROR(VLOOKUP(G181,[1]Hoja1!$B$2:$F$14234,4,FALSE),"")</f>
        <v/>
      </c>
      <c r="K181" s="23" t="s">
        <v>15445</v>
      </c>
      <c r="L181" s="25"/>
      <c r="M181" s="13"/>
      <c r="N181" s="27"/>
    </row>
    <row r="182" spans="1:14" ht="45" customHeight="1" x14ac:dyDescent="0.25">
      <c r="A182" s="12">
        <v>181</v>
      </c>
      <c r="B182" s="19" t="s">
        <v>15446</v>
      </c>
      <c r="C182" s="19" t="s">
        <v>15447</v>
      </c>
      <c r="D182" s="19" t="s">
        <v>11970</v>
      </c>
      <c r="E182" s="20"/>
      <c r="F182" s="19" t="s">
        <v>15438</v>
      </c>
      <c r="G182" s="19"/>
      <c r="H182" s="13"/>
      <c r="I182" s="13"/>
      <c r="J182" s="9" t="str">
        <f>IFERROR(VLOOKUP(G182,[1]Hoja1!$B$2:$F$14234,4,FALSE),"")</f>
        <v/>
      </c>
      <c r="K182" s="23" t="s">
        <v>15448</v>
      </c>
      <c r="L182" s="13"/>
      <c r="M182" s="13"/>
      <c r="N182" s="27"/>
    </row>
    <row r="183" spans="1:14" ht="45" customHeight="1" x14ac:dyDescent="0.25">
      <c r="A183" s="12">
        <v>182</v>
      </c>
      <c r="B183" s="19" t="s">
        <v>15449</v>
      </c>
      <c r="C183" s="19" t="s">
        <v>15450</v>
      </c>
      <c r="D183" s="19" t="s">
        <v>11970</v>
      </c>
      <c r="E183" s="20"/>
      <c r="F183" s="19" t="s">
        <v>15451</v>
      </c>
      <c r="G183" s="19"/>
      <c r="H183" s="13"/>
      <c r="I183" s="13"/>
      <c r="J183" s="9" t="str">
        <f>IFERROR(VLOOKUP(G183,[1]Hoja1!$B$2:$F$14234,4,FALSE),"")</f>
        <v/>
      </c>
      <c r="K183" s="23" t="s">
        <v>15452</v>
      </c>
      <c r="L183" s="25"/>
      <c r="M183" s="13"/>
      <c r="N183" s="27"/>
    </row>
    <row r="184" spans="1:14" ht="45" customHeight="1" x14ac:dyDescent="0.25">
      <c r="A184" s="12">
        <v>183</v>
      </c>
      <c r="B184" s="19" t="s">
        <v>15453</v>
      </c>
      <c r="C184" s="19" t="s">
        <v>15454</v>
      </c>
      <c r="D184" s="19" t="s">
        <v>11970</v>
      </c>
      <c r="E184" s="20"/>
      <c r="F184" s="19" t="s">
        <v>15451</v>
      </c>
      <c r="G184" s="19"/>
      <c r="H184" s="13"/>
      <c r="I184" s="13"/>
      <c r="J184" s="9" t="str">
        <f>IFERROR(VLOOKUP(G184,[1]Hoja1!$B$2:$F$14234,4,FALSE),"")</f>
        <v/>
      </c>
      <c r="K184" s="23" t="s">
        <v>15455</v>
      </c>
      <c r="L184" s="13"/>
      <c r="M184" s="13"/>
      <c r="N184" s="27"/>
    </row>
    <row r="185" spans="1:14" ht="45" customHeight="1" x14ac:dyDescent="0.25">
      <c r="A185" s="12">
        <v>184</v>
      </c>
      <c r="B185" s="19" t="s">
        <v>15456</v>
      </c>
      <c r="C185" s="19" t="s">
        <v>15457</v>
      </c>
      <c r="D185" s="19" t="s">
        <v>11970</v>
      </c>
      <c r="E185" s="20"/>
      <c r="F185" s="19" t="s">
        <v>15451</v>
      </c>
      <c r="G185" s="19"/>
      <c r="H185" s="13"/>
      <c r="I185" s="13"/>
      <c r="J185" s="9" t="str">
        <f>IFERROR(VLOOKUP(G185,[1]Hoja1!$B$2:$F$14234,4,FALSE),"")</f>
        <v/>
      </c>
      <c r="K185" s="23" t="s">
        <v>15458</v>
      </c>
      <c r="L185" s="25"/>
      <c r="M185" s="13"/>
      <c r="N185" s="27"/>
    </row>
    <row r="186" spans="1:14" ht="45" customHeight="1" x14ac:dyDescent="0.25">
      <c r="A186" s="12">
        <v>185</v>
      </c>
      <c r="B186" s="19" t="s">
        <v>15459</v>
      </c>
      <c r="C186" s="19" t="s">
        <v>15460</v>
      </c>
      <c r="D186" s="19" t="s">
        <v>11970</v>
      </c>
      <c r="E186" s="20"/>
      <c r="F186" s="19" t="s">
        <v>15451</v>
      </c>
      <c r="G186" s="19"/>
      <c r="H186" s="13"/>
      <c r="I186" s="13"/>
      <c r="J186" s="9" t="str">
        <f>IFERROR(VLOOKUP(G186,[1]Hoja1!$B$2:$F$14234,4,FALSE),"")</f>
        <v/>
      </c>
      <c r="K186" s="23" t="s">
        <v>15461</v>
      </c>
      <c r="L186" s="13"/>
      <c r="M186" s="13"/>
      <c r="N186" s="27"/>
    </row>
    <row r="187" spans="1:14" ht="45" customHeight="1" x14ac:dyDescent="0.25">
      <c r="A187" s="12">
        <v>186</v>
      </c>
      <c r="B187" s="19" t="s">
        <v>15462</v>
      </c>
      <c r="C187" s="19" t="s">
        <v>15463</v>
      </c>
      <c r="D187" s="19" t="s">
        <v>11970</v>
      </c>
      <c r="E187" s="20"/>
      <c r="F187" s="19" t="s">
        <v>15451</v>
      </c>
      <c r="G187" s="19"/>
      <c r="H187" s="13"/>
      <c r="I187" s="13"/>
      <c r="J187" s="9" t="str">
        <f>IFERROR(VLOOKUP(G187,[1]Hoja1!$B$2:$F$14234,4,FALSE),"")</f>
        <v/>
      </c>
      <c r="K187" s="23" t="s">
        <v>15464</v>
      </c>
      <c r="L187" s="25"/>
      <c r="M187" s="13"/>
      <c r="N187" s="27"/>
    </row>
    <row r="188" spans="1:14" ht="45" customHeight="1" x14ac:dyDescent="0.25">
      <c r="A188" s="12">
        <v>187</v>
      </c>
      <c r="B188" s="19" t="s">
        <v>15465</v>
      </c>
      <c r="C188" s="19" t="s">
        <v>15466</v>
      </c>
      <c r="D188" s="19" t="s">
        <v>11970</v>
      </c>
      <c r="E188" s="20"/>
      <c r="F188" s="19" t="s">
        <v>15451</v>
      </c>
      <c r="G188" s="19"/>
      <c r="H188" s="13"/>
      <c r="I188" s="13"/>
      <c r="J188" s="9" t="str">
        <f>IFERROR(VLOOKUP(G188,[1]Hoja1!$B$2:$F$14234,4,FALSE),"")</f>
        <v/>
      </c>
      <c r="K188" s="23" t="s">
        <v>15467</v>
      </c>
      <c r="L188" s="13"/>
      <c r="M188" s="13"/>
      <c r="N188" s="27"/>
    </row>
    <row r="189" spans="1:14" ht="45" customHeight="1" x14ac:dyDescent="0.25">
      <c r="A189" s="12">
        <v>188</v>
      </c>
      <c r="B189" s="19" t="s">
        <v>15468</v>
      </c>
      <c r="C189" s="19" t="s">
        <v>15469</v>
      </c>
      <c r="D189" s="19" t="s">
        <v>11970</v>
      </c>
      <c r="E189" s="20"/>
      <c r="F189" s="19" t="s">
        <v>15451</v>
      </c>
      <c r="G189" s="19"/>
      <c r="H189" s="13"/>
      <c r="I189" s="13"/>
      <c r="J189" s="9" t="str">
        <f>IFERROR(VLOOKUP(G189,[1]Hoja1!$B$2:$F$14234,4,FALSE),"")</f>
        <v/>
      </c>
      <c r="K189" s="23" t="s">
        <v>15470</v>
      </c>
      <c r="L189" s="25"/>
      <c r="M189" s="13"/>
      <c r="N189" s="27"/>
    </row>
    <row r="190" spans="1:14" ht="45" customHeight="1" x14ac:dyDescent="0.25">
      <c r="A190" s="12">
        <v>189</v>
      </c>
      <c r="B190" s="19" t="s">
        <v>15471</v>
      </c>
      <c r="C190" s="19" t="s">
        <v>15457</v>
      </c>
      <c r="D190" s="19" t="s">
        <v>11970</v>
      </c>
      <c r="E190" s="20"/>
      <c r="F190" s="19" t="s">
        <v>15451</v>
      </c>
      <c r="G190" s="19"/>
      <c r="H190" s="13"/>
      <c r="I190" s="13"/>
      <c r="J190" s="9" t="str">
        <f>IFERROR(VLOOKUP(G190,[1]Hoja1!$B$2:$F$14234,4,FALSE),"")</f>
        <v/>
      </c>
      <c r="K190" s="23" t="s">
        <v>15472</v>
      </c>
      <c r="L190" s="13"/>
      <c r="M190" s="13"/>
      <c r="N190" s="27"/>
    </row>
    <row r="191" spans="1:14" ht="45" customHeight="1" x14ac:dyDescent="0.25">
      <c r="A191" s="12">
        <v>190</v>
      </c>
      <c r="B191" s="19" t="s">
        <v>15473</v>
      </c>
      <c r="C191" s="19" t="s">
        <v>15474</v>
      </c>
      <c r="D191" s="19" t="s">
        <v>11970</v>
      </c>
      <c r="E191" s="20"/>
      <c r="F191" s="19" t="s">
        <v>15451</v>
      </c>
      <c r="G191" s="19"/>
      <c r="H191" s="13"/>
      <c r="I191" s="13"/>
      <c r="J191" s="9" t="str">
        <f>IFERROR(VLOOKUP(G191,[1]Hoja1!$B$2:$F$14234,4,FALSE),"")</f>
        <v/>
      </c>
      <c r="K191" s="23" t="s">
        <v>15475</v>
      </c>
      <c r="L191" s="25"/>
      <c r="M191" s="13"/>
      <c r="N191" s="27"/>
    </row>
    <row r="192" spans="1:14" ht="45" customHeight="1" x14ac:dyDescent="0.25">
      <c r="A192" s="12">
        <v>191</v>
      </c>
      <c r="B192" s="19" t="s">
        <v>15476</v>
      </c>
      <c r="C192" s="19" t="s">
        <v>15477</v>
      </c>
      <c r="D192" s="19" t="s">
        <v>11970</v>
      </c>
      <c r="E192" s="20"/>
      <c r="F192" s="19" t="s">
        <v>15451</v>
      </c>
      <c r="G192" s="19"/>
      <c r="H192" s="13"/>
      <c r="I192" s="13"/>
      <c r="J192" s="9" t="str">
        <f>IFERROR(VLOOKUP(G192,[1]Hoja1!$B$2:$F$14234,4,FALSE),"")</f>
        <v/>
      </c>
      <c r="K192" s="23" t="s">
        <v>15478</v>
      </c>
      <c r="L192" s="13"/>
      <c r="M192" s="13"/>
      <c r="N192" s="27"/>
    </row>
    <row r="193" spans="1:14" ht="45" customHeight="1" x14ac:dyDescent="0.25">
      <c r="A193" s="12">
        <v>192</v>
      </c>
      <c r="B193" s="19" t="s">
        <v>15479</v>
      </c>
      <c r="C193" s="19" t="s">
        <v>15469</v>
      </c>
      <c r="D193" s="19" t="s">
        <v>11970</v>
      </c>
      <c r="E193" s="20"/>
      <c r="F193" s="19" t="s">
        <v>15451</v>
      </c>
      <c r="G193" s="19"/>
      <c r="H193" s="13"/>
      <c r="I193" s="13"/>
      <c r="J193" s="9" t="str">
        <f>IFERROR(VLOOKUP(G193,[1]Hoja1!$B$2:$F$14234,4,FALSE),"")</f>
        <v/>
      </c>
      <c r="K193" s="23" t="s">
        <v>15480</v>
      </c>
      <c r="L193" s="25"/>
      <c r="M193" s="13"/>
      <c r="N193" s="27"/>
    </row>
    <row r="194" spans="1:14" ht="45" customHeight="1" x14ac:dyDescent="0.25">
      <c r="A194" s="12">
        <v>193</v>
      </c>
      <c r="B194" s="19" t="s">
        <v>15481</v>
      </c>
      <c r="C194" s="19" t="s">
        <v>15482</v>
      </c>
      <c r="D194" s="19" t="s">
        <v>11970</v>
      </c>
      <c r="E194" s="20"/>
      <c r="F194" s="19" t="s">
        <v>15483</v>
      </c>
      <c r="G194" s="19"/>
      <c r="H194" s="13"/>
      <c r="I194" s="13"/>
      <c r="J194" s="9" t="str">
        <f>IFERROR(VLOOKUP(G194,[1]Hoja1!$B$2:$F$14234,4,FALSE),"")</f>
        <v/>
      </c>
      <c r="K194" s="23" t="s">
        <v>15484</v>
      </c>
      <c r="L194" s="13"/>
      <c r="M194" s="13"/>
      <c r="N194" s="27"/>
    </row>
    <row r="195" spans="1:14" ht="45" customHeight="1" x14ac:dyDescent="0.25">
      <c r="A195" s="12">
        <v>194</v>
      </c>
      <c r="B195" s="19" t="s">
        <v>15485</v>
      </c>
      <c r="C195" s="19" t="s">
        <v>15486</v>
      </c>
      <c r="D195" s="19" t="s">
        <v>11970</v>
      </c>
      <c r="E195" s="20"/>
      <c r="F195" s="19" t="s">
        <v>15483</v>
      </c>
      <c r="G195" s="19"/>
      <c r="H195" s="13"/>
      <c r="I195" s="13"/>
      <c r="J195" s="9" t="str">
        <f>IFERROR(VLOOKUP(G195,[1]Hoja1!$B$2:$F$14234,4,FALSE),"")</f>
        <v/>
      </c>
      <c r="K195" s="23" t="s">
        <v>15487</v>
      </c>
      <c r="L195" s="25"/>
      <c r="M195" s="13"/>
      <c r="N195" s="27"/>
    </row>
    <row r="196" spans="1:14" ht="45" customHeight="1" x14ac:dyDescent="0.25">
      <c r="A196" s="12">
        <v>195</v>
      </c>
      <c r="B196" s="19" t="s">
        <v>15488</v>
      </c>
      <c r="C196" s="19" t="s">
        <v>15376</v>
      </c>
      <c r="D196" s="19" t="s">
        <v>11970</v>
      </c>
      <c r="E196" s="20"/>
      <c r="F196" s="19" t="s">
        <v>15483</v>
      </c>
      <c r="G196" s="19"/>
      <c r="H196" s="13"/>
      <c r="I196" s="13"/>
      <c r="J196" s="9" t="str">
        <f>IFERROR(VLOOKUP(G196,[1]Hoja1!$B$2:$F$14234,4,FALSE),"")</f>
        <v/>
      </c>
      <c r="K196" s="23" t="s">
        <v>15489</v>
      </c>
      <c r="L196" s="13"/>
      <c r="M196" s="13"/>
      <c r="N196" s="27"/>
    </row>
    <row r="197" spans="1:14" ht="45" customHeight="1" x14ac:dyDescent="0.25">
      <c r="A197" s="12">
        <v>196</v>
      </c>
      <c r="B197" s="19" t="s">
        <v>15490</v>
      </c>
      <c r="C197" s="19" t="s">
        <v>15491</v>
      </c>
      <c r="D197" s="19" t="s">
        <v>11970</v>
      </c>
      <c r="E197" s="20"/>
      <c r="F197" s="19" t="s">
        <v>15483</v>
      </c>
      <c r="G197" s="19"/>
      <c r="H197" s="13"/>
      <c r="I197" s="13"/>
      <c r="J197" s="9" t="str">
        <f>IFERROR(VLOOKUP(G197,[1]Hoja1!$B$2:$F$14234,4,FALSE),"")</f>
        <v/>
      </c>
      <c r="K197" s="23" t="s">
        <v>15492</v>
      </c>
      <c r="L197" s="25"/>
      <c r="M197" s="13"/>
      <c r="N197" s="27"/>
    </row>
    <row r="198" spans="1:14" ht="45" customHeight="1" x14ac:dyDescent="0.25">
      <c r="A198" s="12">
        <v>197</v>
      </c>
      <c r="B198" s="19" t="s">
        <v>15493</v>
      </c>
      <c r="C198" s="19" t="s">
        <v>15494</v>
      </c>
      <c r="D198" s="19" t="s">
        <v>11970</v>
      </c>
      <c r="E198" s="20"/>
      <c r="F198" s="19" t="s">
        <v>15483</v>
      </c>
      <c r="G198" s="19"/>
      <c r="H198" s="13"/>
      <c r="I198" s="13"/>
      <c r="J198" s="9" t="str">
        <f>IFERROR(VLOOKUP(G198,[1]Hoja1!$B$2:$F$14234,4,FALSE),"")</f>
        <v/>
      </c>
      <c r="K198" s="23" t="s">
        <v>15495</v>
      </c>
      <c r="L198" s="13"/>
      <c r="M198" s="13"/>
      <c r="N198" s="27"/>
    </row>
    <row r="199" spans="1:14" ht="45" customHeight="1" x14ac:dyDescent="0.25">
      <c r="A199" s="12">
        <v>198</v>
      </c>
      <c r="B199" s="19" t="s">
        <v>15496</v>
      </c>
      <c r="C199" s="19" t="s">
        <v>15463</v>
      </c>
      <c r="D199" s="19" t="s">
        <v>11970</v>
      </c>
      <c r="E199" s="20"/>
      <c r="F199" s="19" t="s">
        <v>15483</v>
      </c>
      <c r="G199" s="19"/>
      <c r="H199" s="13"/>
      <c r="I199" s="13"/>
      <c r="J199" s="9" t="str">
        <f>IFERROR(VLOOKUP(G199,[1]Hoja1!$B$2:$F$14234,4,FALSE),"")</f>
        <v/>
      </c>
      <c r="K199" s="23" t="s">
        <v>15497</v>
      </c>
      <c r="L199" s="25"/>
      <c r="M199" s="13"/>
      <c r="N199" s="27"/>
    </row>
    <row r="200" spans="1:14" ht="45" customHeight="1" x14ac:dyDescent="0.25">
      <c r="A200" s="12">
        <v>199</v>
      </c>
      <c r="B200" s="19" t="s">
        <v>15498</v>
      </c>
      <c r="C200" s="19" t="s">
        <v>15499</v>
      </c>
      <c r="D200" s="19" t="s">
        <v>11970</v>
      </c>
      <c r="E200" s="20"/>
      <c r="F200" s="19" t="s">
        <v>15500</v>
      </c>
      <c r="G200" s="19"/>
      <c r="H200" s="13"/>
      <c r="I200" s="13"/>
      <c r="J200" s="9" t="str">
        <f>IFERROR(VLOOKUP(G200,[1]Hoja1!$B$2:$F$14234,4,FALSE),"")</f>
        <v/>
      </c>
      <c r="K200" s="23" t="s">
        <v>15501</v>
      </c>
      <c r="L200" s="13"/>
      <c r="M200" s="13"/>
      <c r="N200" s="27"/>
    </row>
    <row r="201" spans="1:14" ht="45" customHeight="1" x14ac:dyDescent="0.25">
      <c r="A201" s="12">
        <v>200</v>
      </c>
      <c r="B201" s="19" t="s">
        <v>15502</v>
      </c>
      <c r="C201" s="19" t="s">
        <v>15503</v>
      </c>
      <c r="D201" s="19" t="s">
        <v>11970</v>
      </c>
      <c r="E201" s="20"/>
      <c r="F201" s="19" t="s">
        <v>15500</v>
      </c>
      <c r="G201" s="19"/>
      <c r="H201" s="13"/>
      <c r="I201" s="13"/>
      <c r="J201" s="9" t="str">
        <f>IFERROR(VLOOKUP(G201,[1]Hoja1!$B$2:$F$14234,4,FALSE),"")</f>
        <v/>
      </c>
      <c r="K201" s="23" t="s">
        <v>15504</v>
      </c>
      <c r="L201" s="25"/>
      <c r="M201" s="13"/>
      <c r="N201" s="27"/>
    </row>
    <row r="202" spans="1:14" ht="45" customHeight="1" x14ac:dyDescent="0.25">
      <c r="A202" s="12">
        <v>201</v>
      </c>
      <c r="B202" s="19" t="s">
        <v>15505</v>
      </c>
      <c r="C202" s="19" t="s">
        <v>15506</v>
      </c>
      <c r="D202" s="19" t="s">
        <v>11970</v>
      </c>
      <c r="E202" s="20"/>
      <c r="F202" s="19" t="s">
        <v>15500</v>
      </c>
      <c r="G202" s="19"/>
      <c r="H202" s="13"/>
      <c r="I202" s="13"/>
      <c r="J202" s="9" t="str">
        <f>IFERROR(VLOOKUP(G202,[1]Hoja1!$B$2:$F$14234,4,FALSE),"")</f>
        <v/>
      </c>
      <c r="K202" s="23" t="s">
        <v>15507</v>
      </c>
      <c r="L202" s="13"/>
      <c r="M202" s="13" t="s">
        <v>14978</v>
      </c>
      <c r="N202" s="27"/>
    </row>
    <row r="203" spans="1:14" ht="45" customHeight="1" x14ac:dyDescent="0.25">
      <c r="A203" s="12">
        <v>202</v>
      </c>
      <c r="B203" s="19" t="s">
        <v>15508</v>
      </c>
      <c r="C203" s="19" t="s">
        <v>15509</v>
      </c>
      <c r="D203" s="19" t="s">
        <v>11970</v>
      </c>
      <c r="E203" s="20"/>
      <c r="F203" s="19" t="s">
        <v>15510</v>
      </c>
      <c r="G203" s="19"/>
      <c r="H203" s="13"/>
      <c r="I203" s="13"/>
      <c r="J203" s="9" t="str">
        <f>IFERROR(VLOOKUP(G203,[1]Hoja1!$B$2:$F$14234,4,FALSE),"")</f>
        <v/>
      </c>
      <c r="K203" s="23" t="s">
        <v>15511</v>
      </c>
      <c r="L203" s="25"/>
      <c r="M203" s="13"/>
      <c r="N203" s="27"/>
    </row>
    <row r="204" spans="1:14" ht="45" customHeight="1" x14ac:dyDescent="0.25">
      <c r="A204" s="12">
        <v>203</v>
      </c>
      <c r="B204" s="19" t="s">
        <v>15512</v>
      </c>
      <c r="C204" s="19" t="s">
        <v>15513</v>
      </c>
      <c r="D204" s="19" t="s">
        <v>11971</v>
      </c>
      <c r="E204" s="20"/>
      <c r="F204" s="19" t="s">
        <v>15514</v>
      </c>
      <c r="G204" s="19">
        <v>6079</v>
      </c>
      <c r="H204" s="30" t="str">
        <f>IFERROR(VLOOKUP(G204,[1]Hoja1!$B$2:$F$14234,2,FALSE),"")</f>
        <v>EL MESIAS</v>
      </c>
      <c r="I204" s="30" t="str">
        <f>IFERROR(VLOOKUP(G204,[1]Hoja1!$B$2:$F$14234,3,FALSE),"")</f>
        <v>PL-6079-CM</v>
      </c>
      <c r="J204" s="9" t="str">
        <f>IFERROR(VLOOKUP(G204,[1]Hoja1!$B$2:$F$14234,4,FALSE),"")</f>
        <v>B &amp; E GROUP S.A.C.</v>
      </c>
      <c r="K204" s="23" t="s">
        <v>15515</v>
      </c>
      <c r="L204" s="13"/>
      <c r="M204" s="13"/>
      <c r="N204" s="27"/>
    </row>
    <row r="205" spans="1:14" ht="45" customHeight="1" x14ac:dyDescent="0.25">
      <c r="A205" s="12">
        <v>204</v>
      </c>
      <c r="B205" s="19" t="s">
        <v>15516</v>
      </c>
      <c r="C205" s="19" t="s">
        <v>15517</v>
      </c>
      <c r="D205" s="19" t="s">
        <v>11972</v>
      </c>
      <c r="E205" s="20"/>
      <c r="F205" s="19" t="s">
        <v>15518</v>
      </c>
      <c r="G205" s="19"/>
      <c r="H205" s="30" t="str">
        <f>IFERROR(VLOOKUP(G205,[1]Hoja1!$B$2:$F$14234,2,FALSE),"")</f>
        <v/>
      </c>
      <c r="I205" s="30" t="str">
        <f>IFERROR(VLOOKUP(G205,[1]Hoja1!$B$2:$F$14234,3,FALSE),"")</f>
        <v/>
      </c>
      <c r="J205" s="9" t="str">
        <f>IFERROR(VLOOKUP(G205,[1]Hoja1!$B$2:$F$14234,4,FALSE),"")</f>
        <v/>
      </c>
      <c r="K205" s="23" t="s">
        <v>15519</v>
      </c>
      <c r="L205" s="25"/>
      <c r="M205" s="13"/>
      <c r="N205" s="27"/>
    </row>
    <row r="206" spans="1:14" ht="45" customHeight="1" x14ac:dyDescent="0.25">
      <c r="A206" s="12">
        <v>205</v>
      </c>
      <c r="B206" s="19" t="s">
        <v>15520</v>
      </c>
      <c r="C206" s="19" t="s">
        <v>15074</v>
      </c>
      <c r="D206" s="19" t="s">
        <v>11972</v>
      </c>
      <c r="E206" s="20"/>
      <c r="F206" s="19" t="s">
        <v>15521</v>
      </c>
      <c r="G206" s="19"/>
      <c r="H206" s="30" t="str">
        <f>IFERROR(VLOOKUP(G206,[1]Hoja1!$B$2:$F$14234,2,FALSE),"")</f>
        <v/>
      </c>
      <c r="I206" s="30" t="str">
        <f>IFERROR(VLOOKUP(G206,[1]Hoja1!$B$2:$F$14234,3,FALSE),"")</f>
        <v/>
      </c>
      <c r="J206" s="9" t="str">
        <f>IFERROR(VLOOKUP(G206,[1]Hoja1!$B$2:$F$14234,4,FALSE),"")</f>
        <v/>
      </c>
      <c r="K206" s="23" t="s">
        <v>15522</v>
      </c>
      <c r="L206" s="13"/>
      <c r="M206" s="13"/>
      <c r="N206" s="27"/>
    </row>
    <row r="207" spans="1:14" ht="45" customHeight="1" x14ac:dyDescent="0.25">
      <c r="A207" s="12">
        <v>206</v>
      </c>
      <c r="B207" s="19" t="s">
        <v>15523</v>
      </c>
      <c r="C207" s="19" t="s">
        <v>15524</v>
      </c>
      <c r="D207" s="19" t="s">
        <v>11972</v>
      </c>
      <c r="E207" s="20"/>
      <c r="F207" s="19" t="s">
        <v>15525</v>
      </c>
      <c r="G207" s="19"/>
      <c r="H207" s="30" t="str">
        <f>IFERROR(VLOOKUP(G207,[1]Hoja1!$B$2:$F$14234,2,FALSE),"")</f>
        <v/>
      </c>
      <c r="I207" s="30" t="str">
        <f>IFERROR(VLOOKUP(G207,[1]Hoja1!$B$2:$F$14234,3,FALSE),"")</f>
        <v/>
      </c>
      <c r="J207" s="9" t="str">
        <f>IFERROR(VLOOKUP(G207,[1]Hoja1!$B$2:$F$14234,4,FALSE),"")</f>
        <v/>
      </c>
      <c r="K207" s="23" t="s">
        <v>15526</v>
      </c>
      <c r="L207" s="25"/>
      <c r="M207" s="13"/>
      <c r="N207" s="27"/>
    </row>
    <row r="208" spans="1:14" ht="45" customHeight="1" x14ac:dyDescent="0.25">
      <c r="A208" s="12">
        <v>207</v>
      </c>
      <c r="B208" s="19" t="s">
        <v>15527</v>
      </c>
      <c r="C208" s="19" t="s">
        <v>15074</v>
      </c>
      <c r="D208" s="19" t="s">
        <v>11972</v>
      </c>
      <c r="E208" s="20"/>
      <c r="F208" s="19" t="s">
        <v>15528</v>
      </c>
      <c r="G208" s="19"/>
      <c r="H208" s="30" t="str">
        <f>IFERROR(VLOOKUP(G208,[1]Hoja1!$B$2:$F$14234,2,FALSE),"")</f>
        <v/>
      </c>
      <c r="I208" s="30" t="str">
        <f>IFERROR(VLOOKUP(G208,[1]Hoja1!$B$2:$F$14234,3,FALSE),"")</f>
        <v/>
      </c>
      <c r="J208" s="9" t="str">
        <f>IFERROR(VLOOKUP(G208,[1]Hoja1!$B$2:$F$14234,4,FALSE),"")</f>
        <v/>
      </c>
      <c r="K208" s="23" t="s">
        <v>15529</v>
      </c>
      <c r="L208" s="13"/>
      <c r="M208" s="13"/>
      <c r="N208" s="27"/>
    </row>
    <row r="209" spans="1:14" ht="45" customHeight="1" x14ac:dyDescent="0.25">
      <c r="A209" s="12">
        <v>208</v>
      </c>
      <c r="B209" s="19" t="s">
        <v>15530</v>
      </c>
      <c r="C209" s="19" t="s">
        <v>15531</v>
      </c>
      <c r="D209" s="19" t="s">
        <v>11972</v>
      </c>
      <c r="E209" s="20"/>
      <c r="F209" s="19" t="s">
        <v>15532</v>
      </c>
      <c r="G209" s="19"/>
      <c r="H209" s="30" t="str">
        <f>IFERROR(VLOOKUP(G209,[1]Hoja1!$B$2:$F$14234,2,FALSE),"")</f>
        <v/>
      </c>
      <c r="I209" s="30" t="str">
        <f>IFERROR(VLOOKUP(G209,[1]Hoja1!$B$2:$F$14234,3,FALSE),"")</f>
        <v/>
      </c>
      <c r="J209" s="9" t="str">
        <f>IFERROR(VLOOKUP(G209,[1]Hoja1!$B$2:$F$14234,4,FALSE),"")</f>
        <v/>
      </c>
      <c r="K209" s="23" t="s">
        <v>15533</v>
      </c>
      <c r="L209" s="25"/>
      <c r="M209" s="13"/>
      <c r="N209" s="27"/>
    </row>
    <row r="210" spans="1:14" ht="45" customHeight="1" x14ac:dyDescent="0.25">
      <c r="A210" s="12">
        <v>209</v>
      </c>
      <c r="B210" s="19" t="s">
        <v>15534</v>
      </c>
      <c r="C210" s="19" t="s">
        <v>15535</v>
      </c>
      <c r="D210" s="19" t="s">
        <v>11973</v>
      </c>
      <c r="E210" s="20"/>
      <c r="F210" s="19" t="s">
        <v>15536</v>
      </c>
      <c r="G210" s="19"/>
      <c r="H210" s="30" t="str">
        <f>IFERROR(VLOOKUP(G210,[1]Hoja1!$B$2:$F$14234,2,FALSE),"")</f>
        <v/>
      </c>
      <c r="I210" s="30" t="str">
        <f>IFERROR(VLOOKUP(G210,[1]Hoja1!$B$2:$F$14234,3,FALSE),"")</f>
        <v/>
      </c>
      <c r="J210" s="9" t="str">
        <f>IFERROR(VLOOKUP(G210,[1]Hoja1!$B$2:$F$14234,4,FALSE),"")</f>
        <v/>
      </c>
      <c r="K210" s="23" t="s">
        <v>15537</v>
      </c>
      <c r="L210" s="13"/>
      <c r="M210" s="13"/>
      <c r="N210" s="27"/>
    </row>
    <row r="211" spans="1:14" ht="45" customHeight="1" x14ac:dyDescent="0.25">
      <c r="A211" s="12">
        <v>210</v>
      </c>
      <c r="B211" s="19" t="s">
        <v>15538</v>
      </c>
      <c r="C211" s="19" t="s">
        <v>15539</v>
      </c>
      <c r="D211" s="19" t="s">
        <v>11973</v>
      </c>
      <c r="E211" s="20"/>
      <c r="F211" s="19" t="s">
        <v>15540</v>
      </c>
      <c r="G211" s="19"/>
      <c r="H211" s="30" t="str">
        <f>IFERROR(VLOOKUP(G211,[1]Hoja1!$B$2:$F$14234,2,FALSE),"")</f>
        <v/>
      </c>
      <c r="I211" s="30" t="str">
        <f>IFERROR(VLOOKUP(G211,[1]Hoja1!$B$2:$F$14234,3,FALSE),"")</f>
        <v/>
      </c>
      <c r="J211" s="9" t="str">
        <f>IFERROR(VLOOKUP(G211,[1]Hoja1!$B$2:$F$14234,4,FALSE),"")</f>
        <v/>
      </c>
      <c r="K211" s="23" t="s">
        <v>15541</v>
      </c>
      <c r="L211" s="25" t="s">
        <v>14894</v>
      </c>
      <c r="M211" s="13" t="s">
        <v>6480</v>
      </c>
      <c r="N211" s="27"/>
    </row>
    <row r="212" spans="1:14" ht="45" customHeight="1" x14ac:dyDescent="0.25">
      <c r="A212" s="12">
        <v>211</v>
      </c>
      <c r="B212" s="19" t="s">
        <v>15542</v>
      </c>
      <c r="C212" s="19" t="s">
        <v>15474</v>
      </c>
      <c r="D212" s="19" t="s">
        <v>11973</v>
      </c>
      <c r="E212" s="20"/>
      <c r="F212" s="19" t="s">
        <v>15543</v>
      </c>
      <c r="G212" s="19"/>
      <c r="H212" s="30" t="str">
        <f>IFERROR(VLOOKUP(G212,[1]Hoja1!$B$2:$F$14234,2,FALSE),"")</f>
        <v/>
      </c>
      <c r="I212" s="30" t="str">
        <f>IFERROR(VLOOKUP(G212,[1]Hoja1!$B$2:$F$14234,3,FALSE),"")</f>
        <v/>
      </c>
      <c r="J212" s="9" t="str">
        <f>IFERROR(VLOOKUP(G212,[1]Hoja1!$B$2:$F$14234,4,FALSE),"")</f>
        <v/>
      </c>
      <c r="K212" s="23" t="s">
        <v>15544</v>
      </c>
      <c r="L212" s="13"/>
      <c r="M212" s="13"/>
      <c r="N212" s="27"/>
    </row>
    <row r="213" spans="1:14" ht="45" customHeight="1" x14ac:dyDescent="0.25">
      <c r="A213" s="12">
        <v>212</v>
      </c>
      <c r="B213" s="19" t="s">
        <v>15545</v>
      </c>
      <c r="C213" s="19" t="s">
        <v>15546</v>
      </c>
      <c r="D213" s="19" t="s">
        <v>11973</v>
      </c>
      <c r="E213" s="20"/>
      <c r="F213" s="19" t="s">
        <v>15543</v>
      </c>
      <c r="G213" s="19"/>
      <c r="H213" s="30" t="str">
        <f>IFERROR(VLOOKUP(G213,[1]Hoja1!$B$2:$F$14234,2,FALSE),"")</f>
        <v/>
      </c>
      <c r="I213" s="30" t="str">
        <f>IFERROR(VLOOKUP(G213,[1]Hoja1!$B$2:$F$14234,3,FALSE),"")</f>
        <v/>
      </c>
      <c r="J213" s="9" t="str">
        <f>IFERROR(VLOOKUP(G213,[1]Hoja1!$B$2:$F$14234,4,FALSE),"")</f>
        <v/>
      </c>
      <c r="K213" s="23" t="s">
        <v>15547</v>
      </c>
      <c r="L213" s="25"/>
      <c r="M213" s="13"/>
      <c r="N213" s="27"/>
    </row>
    <row r="214" spans="1:14" ht="45" customHeight="1" x14ac:dyDescent="0.25">
      <c r="A214" s="12">
        <v>213</v>
      </c>
      <c r="B214" s="19" t="s">
        <v>15548</v>
      </c>
      <c r="C214" s="19" t="s">
        <v>15460</v>
      </c>
      <c r="D214" s="19" t="s">
        <v>11973</v>
      </c>
      <c r="E214" s="20"/>
      <c r="F214" s="19" t="s">
        <v>15543</v>
      </c>
      <c r="G214" s="19"/>
      <c r="H214" s="30" t="str">
        <f>IFERROR(VLOOKUP(G214,[1]Hoja1!$B$2:$F$14234,2,FALSE),"")</f>
        <v/>
      </c>
      <c r="I214" s="30" t="str">
        <f>IFERROR(VLOOKUP(G214,[1]Hoja1!$B$2:$F$14234,3,FALSE),"")</f>
        <v/>
      </c>
      <c r="J214" s="9" t="str">
        <f>IFERROR(VLOOKUP(G214,[1]Hoja1!$B$2:$F$14234,4,FALSE),"")</f>
        <v/>
      </c>
      <c r="K214" s="23" t="s">
        <v>15549</v>
      </c>
      <c r="L214" s="13"/>
      <c r="M214" s="13"/>
      <c r="N214" s="27"/>
    </row>
    <row r="215" spans="1:14" ht="45" customHeight="1" x14ac:dyDescent="0.25">
      <c r="A215" s="12">
        <v>214</v>
      </c>
      <c r="B215" s="19" t="s">
        <v>15550</v>
      </c>
      <c r="C215" s="19" t="s">
        <v>15463</v>
      </c>
      <c r="D215" s="19" t="s">
        <v>11973</v>
      </c>
      <c r="E215" s="20"/>
      <c r="F215" s="19" t="s">
        <v>15543</v>
      </c>
      <c r="G215" s="19"/>
      <c r="H215" s="30" t="str">
        <f>IFERROR(VLOOKUP(G215,[1]Hoja1!$B$2:$F$14234,2,FALSE),"")</f>
        <v/>
      </c>
      <c r="I215" s="30" t="str">
        <f>IFERROR(VLOOKUP(G215,[1]Hoja1!$B$2:$F$14234,3,FALSE),"")</f>
        <v/>
      </c>
      <c r="J215" s="9" t="str">
        <f>IFERROR(VLOOKUP(G215,[1]Hoja1!$B$2:$F$14234,4,FALSE),"")</f>
        <v/>
      </c>
      <c r="K215" s="23" t="s">
        <v>15551</v>
      </c>
      <c r="L215" s="25"/>
      <c r="M215" s="13"/>
      <c r="N215" s="27"/>
    </row>
    <row r="216" spans="1:14" ht="45" customHeight="1" x14ac:dyDescent="0.25">
      <c r="A216" s="12">
        <v>215</v>
      </c>
      <c r="B216" s="19" t="s">
        <v>15552</v>
      </c>
      <c r="C216" s="19" t="s">
        <v>15376</v>
      </c>
      <c r="D216" s="19" t="s">
        <v>11973</v>
      </c>
      <c r="E216" s="20"/>
      <c r="F216" s="19" t="s">
        <v>15553</v>
      </c>
      <c r="G216" s="19"/>
      <c r="H216" s="30" t="str">
        <f>IFERROR(VLOOKUP(G216,[1]Hoja1!$B$2:$F$14234,2,FALSE),"")</f>
        <v/>
      </c>
      <c r="I216" s="30" t="str">
        <f>IFERROR(VLOOKUP(G216,[1]Hoja1!$B$2:$F$14234,3,FALSE),"")</f>
        <v/>
      </c>
      <c r="J216" s="9" t="str">
        <f>IFERROR(VLOOKUP(G216,[1]Hoja1!$B$2:$F$14234,4,FALSE),"")</f>
        <v/>
      </c>
      <c r="K216" s="23" t="s">
        <v>15554</v>
      </c>
      <c r="L216" s="13"/>
      <c r="M216" s="13"/>
      <c r="N216" s="27"/>
    </row>
    <row r="217" spans="1:14" ht="45" customHeight="1" x14ac:dyDescent="0.25">
      <c r="A217" s="12">
        <v>216</v>
      </c>
      <c r="B217" s="19" t="s">
        <v>15555</v>
      </c>
      <c r="C217" s="19" t="s">
        <v>15556</v>
      </c>
      <c r="D217" s="19" t="s">
        <v>11973</v>
      </c>
      <c r="E217" s="20"/>
      <c r="F217" s="19" t="s">
        <v>15553</v>
      </c>
      <c r="G217" s="19"/>
      <c r="H217" s="30" t="str">
        <f>IFERROR(VLOOKUP(G217,[1]Hoja1!$B$2:$F$14234,2,FALSE),"")</f>
        <v/>
      </c>
      <c r="I217" s="30" t="str">
        <f>IFERROR(VLOOKUP(G217,[1]Hoja1!$B$2:$F$14234,3,FALSE),"")</f>
        <v/>
      </c>
      <c r="J217" s="9" t="str">
        <f>IFERROR(VLOOKUP(G217,[1]Hoja1!$B$2:$F$14234,4,FALSE),"")</f>
        <v/>
      </c>
      <c r="K217" s="23" t="s">
        <v>15557</v>
      </c>
      <c r="L217" s="25"/>
      <c r="M217" s="13"/>
      <c r="N217" s="27"/>
    </row>
    <row r="218" spans="1:14" ht="45" customHeight="1" x14ac:dyDescent="0.25">
      <c r="A218" s="12">
        <v>217</v>
      </c>
      <c r="B218" s="19" t="s">
        <v>15558</v>
      </c>
      <c r="C218" s="19" t="s">
        <v>15047</v>
      </c>
      <c r="D218" s="19" t="s">
        <v>11973</v>
      </c>
      <c r="E218" s="20"/>
      <c r="F218" s="19" t="s">
        <v>15553</v>
      </c>
      <c r="G218" s="19"/>
      <c r="H218" s="30" t="str">
        <f>IFERROR(VLOOKUP(G218,[1]Hoja1!$B$2:$F$14234,2,FALSE),"")</f>
        <v/>
      </c>
      <c r="I218" s="30" t="str">
        <f>IFERROR(VLOOKUP(G218,[1]Hoja1!$B$2:$F$14234,3,FALSE),"")</f>
        <v/>
      </c>
      <c r="J218" s="9" t="str">
        <f>IFERROR(VLOOKUP(G218,[1]Hoja1!$B$2:$F$14234,4,FALSE),"")</f>
        <v/>
      </c>
      <c r="K218" s="23" t="s">
        <v>15559</v>
      </c>
      <c r="L218" s="13"/>
      <c r="M218" s="13"/>
      <c r="N218" s="27"/>
    </row>
    <row r="219" spans="1:14" ht="45" customHeight="1" x14ac:dyDescent="0.25">
      <c r="A219" s="12">
        <v>218</v>
      </c>
      <c r="B219" s="19" t="s">
        <v>15560</v>
      </c>
      <c r="C219" s="19" t="s">
        <v>15561</v>
      </c>
      <c r="D219" s="19" t="s">
        <v>11973</v>
      </c>
      <c r="E219" s="20"/>
      <c r="F219" s="19" t="s">
        <v>15553</v>
      </c>
      <c r="G219" s="19"/>
      <c r="H219" s="30" t="str">
        <f>IFERROR(VLOOKUP(G219,[1]Hoja1!$B$2:$F$14234,2,FALSE),"")</f>
        <v/>
      </c>
      <c r="I219" s="30" t="str">
        <f>IFERROR(VLOOKUP(G219,[1]Hoja1!$B$2:$F$14234,3,FALSE),"")</f>
        <v/>
      </c>
      <c r="J219" s="9" t="str">
        <f>IFERROR(VLOOKUP(G219,[1]Hoja1!$B$2:$F$14234,4,FALSE),"")</f>
        <v/>
      </c>
      <c r="K219" s="23" t="s">
        <v>15562</v>
      </c>
      <c r="L219" s="25"/>
      <c r="M219" s="13"/>
      <c r="N219" s="27"/>
    </row>
    <row r="220" spans="1:14" ht="45" customHeight="1" x14ac:dyDescent="0.25">
      <c r="A220" s="12">
        <v>219</v>
      </c>
      <c r="B220" s="19" t="s">
        <v>15563</v>
      </c>
      <c r="C220" s="19" t="s">
        <v>15564</v>
      </c>
      <c r="D220" s="19" t="s">
        <v>11973</v>
      </c>
      <c r="E220" s="20"/>
      <c r="F220" s="19" t="s">
        <v>15553</v>
      </c>
      <c r="G220" s="19"/>
      <c r="H220" s="30" t="str">
        <f>IFERROR(VLOOKUP(G220,[1]Hoja1!$B$2:$F$14234,2,FALSE),"")</f>
        <v/>
      </c>
      <c r="I220" s="30" t="str">
        <f>IFERROR(VLOOKUP(G220,[1]Hoja1!$B$2:$F$14234,3,FALSE),"")</f>
        <v/>
      </c>
      <c r="J220" s="9" t="str">
        <f>IFERROR(VLOOKUP(G220,[1]Hoja1!$B$2:$F$14234,4,FALSE),"")</f>
        <v/>
      </c>
      <c r="K220" s="23" t="s">
        <v>15565</v>
      </c>
      <c r="L220" s="13"/>
      <c r="M220" s="13"/>
      <c r="N220" s="27"/>
    </row>
    <row r="221" spans="1:14" ht="45" customHeight="1" x14ac:dyDescent="0.25">
      <c r="A221" s="12">
        <v>220</v>
      </c>
      <c r="B221" s="19" t="s">
        <v>15566</v>
      </c>
      <c r="C221" s="19" t="s">
        <v>15567</v>
      </c>
      <c r="D221" s="19" t="s">
        <v>11973</v>
      </c>
      <c r="E221" s="20"/>
      <c r="F221" s="19" t="s">
        <v>15553</v>
      </c>
      <c r="G221" s="19"/>
      <c r="H221" s="30" t="str">
        <f>IFERROR(VLOOKUP(G221,[1]Hoja1!$B$2:$F$14234,2,FALSE),"")</f>
        <v/>
      </c>
      <c r="I221" s="30" t="str">
        <f>IFERROR(VLOOKUP(G221,[1]Hoja1!$B$2:$F$14234,3,FALSE),"")</f>
        <v/>
      </c>
      <c r="J221" s="9" t="str">
        <f>IFERROR(VLOOKUP(G221,[1]Hoja1!$B$2:$F$14234,4,FALSE),"")</f>
        <v/>
      </c>
      <c r="K221" s="23" t="s">
        <v>15568</v>
      </c>
      <c r="L221" s="25"/>
      <c r="M221" s="13"/>
      <c r="N221" s="27"/>
    </row>
    <row r="222" spans="1:14" ht="45" customHeight="1" x14ac:dyDescent="0.25">
      <c r="A222" s="12">
        <v>221</v>
      </c>
      <c r="B222" s="19" t="s">
        <v>15569</v>
      </c>
      <c r="C222" s="19" t="s">
        <v>15570</v>
      </c>
      <c r="D222" s="19" t="s">
        <v>11973</v>
      </c>
      <c r="E222" s="20"/>
      <c r="F222" s="19" t="s">
        <v>15553</v>
      </c>
      <c r="G222" s="19"/>
      <c r="H222" s="30" t="str">
        <f>IFERROR(VLOOKUP(G222,[1]Hoja1!$B$2:$F$14234,2,FALSE),"")</f>
        <v/>
      </c>
      <c r="I222" s="30" t="str">
        <f>IFERROR(VLOOKUP(G222,[1]Hoja1!$B$2:$F$14234,3,FALSE),"")</f>
        <v/>
      </c>
      <c r="J222" s="9" t="str">
        <f>IFERROR(VLOOKUP(G222,[1]Hoja1!$B$2:$F$14234,4,FALSE),"")</f>
        <v/>
      </c>
      <c r="K222" s="23" t="s">
        <v>15571</v>
      </c>
      <c r="L222" s="13"/>
      <c r="M222" s="13"/>
      <c r="N222" s="27"/>
    </row>
    <row r="223" spans="1:14" ht="45" customHeight="1" x14ac:dyDescent="0.25">
      <c r="A223" s="12">
        <v>222</v>
      </c>
      <c r="B223" s="19" t="s">
        <v>15572</v>
      </c>
      <c r="C223" s="19" t="s">
        <v>15466</v>
      </c>
      <c r="D223" s="19" t="s">
        <v>11973</v>
      </c>
      <c r="E223" s="20"/>
      <c r="F223" s="19" t="s">
        <v>15553</v>
      </c>
      <c r="G223" s="19"/>
      <c r="H223" s="30" t="str">
        <f>IFERROR(VLOOKUP(G223,[1]Hoja1!$B$2:$F$14234,2,FALSE),"")</f>
        <v/>
      </c>
      <c r="I223" s="30" t="str">
        <f>IFERROR(VLOOKUP(G223,[1]Hoja1!$B$2:$F$14234,3,FALSE),"")</f>
        <v/>
      </c>
      <c r="J223" s="9" t="str">
        <f>IFERROR(VLOOKUP(G223,[1]Hoja1!$B$2:$F$14234,4,FALSE),"")</f>
        <v/>
      </c>
      <c r="K223" s="23" t="s">
        <v>15573</v>
      </c>
      <c r="L223" s="25"/>
      <c r="M223" s="13"/>
      <c r="N223" s="27"/>
    </row>
    <row r="224" spans="1:14" ht="45" customHeight="1" x14ac:dyDescent="0.25">
      <c r="A224" s="12">
        <v>223</v>
      </c>
      <c r="B224" s="19" t="s">
        <v>15574</v>
      </c>
      <c r="C224" s="19" t="s">
        <v>15469</v>
      </c>
      <c r="D224" s="19" t="s">
        <v>11973</v>
      </c>
      <c r="E224" s="20"/>
      <c r="F224" s="19" t="s">
        <v>15553</v>
      </c>
      <c r="G224" s="19"/>
      <c r="H224" s="30" t="str">
        <f>IFERROR(VLOOKUP(G224,[1]Hoja1!$B$2:$F$14234,2,FALSE),"")</f>
        <v/>
      </c>
      <c r="I224" s="30" t="str">
        <f>IFERROR(VLOOKUP(G224,[1]Hoja1!$B$2:$F$14234,3,FALSE),"")</f>
        <v/>
      </c>
      <c r="J224" s="9" t="str">
        <f>IFERROR(VLOOKUP(G224,[1]Hoja1!$B$2:$F$14234,4,FALSE),"")</f>
        <v/>
      </c>
      <c r="K224" s="23" t="s">
        <v>15575</v>
      </c>
      <c r="L224" s="13"/>
      <c r="M224" s="13"/>
      <c r="N224" s="27"/>
    </row>
    <row r="225" spans="1:14" ht="45" customHeight="1" x14ac:dyDescent="0.25">
      <c r="A225" s="12">
        <v>224</v>
      </c>
      <c r="B225" s="19" t="s">
        <v>15576</v>
      </c>
      <c r="C225" s="19" t="s">
        <v>15457</v>
      </c>
      <c r="D225" s="19" t="s">
        <v>11973</v>
      </c>
      <c r="E225" s="20"/>
      <c r="F225" s="19" t="s">
        <v>15577</v>
      </c>
      <c r="G225" s="19"/>
      <c r="H225" s="30" t="str">
        <f>IFERROR(VLOOKUP(G225,[1]Hoja1!$B$2:$F$14234,2,FALSE),"")</f>
        <v/>
      </c>
      <c r="I225" s="30" t="str">
        <f>IFERROR(VLOOKUP(G225,[1]Hoja1!$B$2:$F$14234,3,FALSE),"")</f>
        <v/>
      </c>
      <c r="J225" s="9" t="str">
        <f>IFERROR(VLOOKUP(G225,[1]Hoja1!$B$2:$F$14234,4,FALSE),"")</f>
        <v/>
      </c>
      <c r="K225" s="23" t="s">
        <v>15578</v>
      </c>
      <c r="L225" s="25"/>
      <c r="M225" s="13"/>
      <c r="N225" s="27"/>
    </row>
    <row r="226" spans="1:14" ht="45" customHeight="1" x14ac:dyDescent="0.25">
      <c r="A226" s="12">
        <v>225</v>
      </c>
      <c r="B226" s="19" t="s">
        <v>15579</v>
      </c>
      <c r="C226" s="19" t="s">
        <v>15580</v>
      </c>
      <c r="D226" s="19" t="s">
        <v>11973</v>
      </c>
      <c r="E226" s="20"/>
      <c r="F226" s="19" t="s">
        <v>15577</v>
      </c>
      <c r="G226" s="19"/>
      <c r="H226" s="30" t="str">
        <f>IFERROR(VLOOKUP(G226,[1]Hoja1!$B$2:$F$14234,2,FALSE),"")</f>
        <v/>
      </c>
      <c r="I226" s="30" t="str">
        <f>IFERROR(VLOOKUP(G226,[1]Hoja1!$B$2:$F$14234,3,FALSE),"")</f>
        <v/>
      </c>
      <c r="J226" s="9" t="str">
        <f>IFERROR(VLOOKUP(G226,[1]Hoja1!$B$2:$F$14234,4,FALSE),"")</f>
        <v/>
      </c>
      <c r="K226" s="23" t="s">
        <v>15581</v>
      </c>
      <c r="L226" s="25" t="s">
        <v>14894</v>
      </c>
      <c r="M226" s="13" t="s">
        <v>6480</v>
      </c>
      <c r="N226" s="27"/>
    </row>
    <row r="227" spans="1:14" ht="45" customHeight="1" x14ac:dyDescent="0.25">
      <c r="A227" s="12">
        <v>226</v>
      </c>
      <c r="B227" s="19" t="s">
        <v>15582</v>
      </c>
      <c r="C227" s="19" t="s">
        <v>15460</v>
      </c>
      <c r="D227" s="19" t="s">
        <v>11973</v>
      </c>
      <c r="E227" s="20"/>
      <c r="F227" s="19" t="s">
        <v>15577</v>
      </c>
      <c r="G227" s="19"/>
      <c r="H227" s="30" t="str">
        <f>IFERROR(VLOOKUP(G227,[1]Hoja1!$B$2:$F$14234,2,FALSE),"")</f>
        <v/>
      </c>
      <c r="I227" s="30" t="str">
        <f>IFERROR(VLOOKUP(G227,[1]Hoja1!$B$2:$F$14234,3,FALSE),"")</f>
        <v/>
      </c>
      <c r="J227" s="9" t="str">
        <f>IFERROR(VLOOKUP(G227,[1]Hoja1!$B$2:$F$14234,4,FALSE),"")</f>
        <v/>
      </c>
      <c r="K227" s="23" t="s">
        <v>15583</v>
      </c>
      <c r="L227" s="25"/>
      <c r="M227" s="13"/>
      <c r="N227" s="27"/>
    </row>
    <row r="228" spans="1:14" ht="45" customHeight="1" x14ac:dyDescent="0.25">
      <c r="A228" s="12">
        <v>227</v>
      </c>
      <c r="B228" s="19" t="s">
        <v>15584</v>
      </c>
      <c r="C228" s="19" t="s">
        <v>15376</v>
      </c>
      <c r="D228" s="19" t="s">
        <v>11973</v>
      </c>
      <c r="E228" s="20"/>
      <c r="F228" s="19" t="s">
        <v>15577</v>
      </c>
      <c r="G228" s="19"/>
      <c r="H228" s="30" t="str">
        <f>IFERROR(VLOOKUP(G228,[1]Hoja1!$B$2:$F$14234,2,FALSE),"")</f>
        <v/>
      </c>
      <c r="I228" s="30" t="str">
        <f>IFERROR(VLOOKUP(G228,[1]Hoja1!$B$2:$F$14234,3,FALSE),"")</f>
        <v/>
      </c>
      <c r="J228" s="9" t="str">
        <f>IFERROR(VLOOKUP(G228,[1]Hoja1!$B$2:$F$14234,4,FALSE),"")</f>
        <v/>
      </c>
      <c r="K228" s="23" t="s">
        <v>15585</v>
      </c>
      <c r="L228" s="13"/>
      <c r="M228" s="13"/>
      <c r="N228" s="27"/>
    </row>
    <row r="229" spans="1:14" ht="45" customHeight="1" x14ac:dyDescent="0.25">
      <c r="A229" s="12">
        <v>228</v>
      </c>
      <c r="B229" s="19" t="s">
        <v>15586</v>
      </c>
      <c r="C229" s="19" t="s">
        <v>15466</v>
      </c>
      <c r="D229" s="19" t="s">
        <v>11973</v>
      </c>
      <c r="E229" s="20"/>
      <c r="F229" s="19" t="s">
        <v>15587</v>
      </c>
      <c r="G229" s="19"/>
      <c r="H229" s="30" t="str">
        <f>IFERROR(VLOOKUP(G229,[1]Hoja1!$B$2:$F$14234,2,FALSE),"")</f>
        <v/>
      </c>
      <c r="I229" s="30" t="str">
        <f>IFERROR(VLOOKUP(G229,[1]Hoja1!$B$2:$F$14234,3,FALSE),"")</f>
        <v/>
      </c>
      <c r="J229" s="9" t="str">
        <f>IFERROR(VLOOKUP(G229,[1]Hoja1!$B$2:$F$14234,4,FALSE),"")</f>
        <v/>
      </c>
      <c r="K229" s="23" t="s">
        <v>15588</v>
      </c>
      <c r="L229" s="25"/>
      <c r="M229" s="13"/>
      <c r="N229" s="27"/>
    </row>
    <row r="230" spans="1:14" ht="45" customHeight="1" x14ac:dyDescent="0.25">
      <c r="A230" s="12">
        <v>229</v>
      </c>
      <c r="B230" s="19" t="s">
        <v>15589</v>
      </c>
      <c r="C230" s="19" t="s">
        <v>15463</v>
      </c>
      <c r="D230" s="19" t="s">
        <v>11973</v>
      </c>
      <c r="E230" s="20"/>
      <c r="F230" s="19" t="s">
        <v>15587</v>
      </c>
      <c r="G230" s="19"/>
      <c r="H230" s="30" t="str">
        <f>IFERROR(VLOOKUP(G230,[1]Hoja1!$B$2:$F$14234,2,FALSE),"")</f>
        <v/>
      </c>
      <c r="I230" s="30" t="str">
        <f>IFERROR(VLOOKUP(G230,[1]Hoja1!$B$2:$F$14234,3,FALSE),"")</f>
        <v/>
      </c>
      <c r="J230" s="9" t="str">
        <f>IFERROR(VLOOKUP(G230,[1]Hoja1!$B$2:$F$14234,4,FALSE),"")</f>
        <v/>
      </c>
      <c r="K230" s="23" t="s">
        <v>15590</v>
      </c>
      <c r="L230" s="13"/>
      <c r="M230" s="13"/>
      <c r="N230" s="27"/>
    </row>
    <row r="231" spans="1:14" ht="45" customHeight="1" x14ac:dyDescent="0.25">
      <c r="A231" s="12">
        <v>230</v>
      </c>
      <c r="B231" s="19" t="s">
        <v>15591</v>
      </c>
      <c r="C231" s="19" t="s">
        <v>15474</v>
      </c>
      <c r="D231" s="19" t="s">
        <v>11973</v>
      </c>
      <c r="E231" s="20"/>
      <c r="F231" s="19" t="s">
        <v>15592</v>
      </c>
      <c r="G231" s="19"/>
      <c r="H231" s="30" t="str">
        <f>IFERROR(VLOOKUP(G231,[1]Hoja1!$B$2:$F$14234,2,FALSE),"")</f>
        <v/>
      </c>
      <c r="I231" s="30" t="str">
        <f>IFERROR(VLOOKUP(G231,[1]Hoja1!$B$2:$F$14234,3,FALSE),"")</f>
        <v/>
      </c>
      <c r="J231" s="9" t="str">
        <f>IFERROR(VLOOKUP(G231,[1]Hoja1!$B$2:$F$14234,4,FALSE),"")</f>
        <v/>
      </c>
      <c r="K231" s="23" t="s">
        <v>15593</v>
      </c>
      <c r="L231" s="25"/>
      <c r="M231" s="13"/>
      <c r="N231" s="27"/>
    </row>
    <row r="232" spans="1:14" ht="45" customHeight="1" x14ac:dyDescent="0.25">
      <c r="A232" s="12">
        <v>231</v>
      </c>
      <c r="B232" s="19" t="s">
        <v>15594</v>
      </c>
      <c r="C232" s="19" t="s">
        <v>15047</v>
      </c>
      <c r="D232" s="19" t="s">
        <v>11973</v>
      </c>
      <c r="E232" s="20"/>
      <c r="F232" s="19" t="s">
        <v>15592</v>
      </c>
      <c r="G232" s="19"/>
      <c r="H232" s="30" t="str">
        <f>IFERROR(VLOOKUP(G232,[1]Hoja1!$B$2:$F$14234,2,FALSE),"")</f>
        <v/>
      </c>
      <c r="I232" s="30" t="str">
        <f>IFERROR(VLOOKUP(G232,[1]Hoja1!$B$2:$F$14234,3,FALSE),"")</f>
        <v/>
      </c>
      <c r="J232" s="9" t="str">
        <f>IFERROR(VLOOKUP(G232,[1]Hoja1!$B$2:$F$14234,4,FALSE),"")</f>
        <v/>
      </c>
      <c r="K232" s="23" t="s">
        <v>15595</v>
      </c>
      <c r="L232" s="13"/>
      <c r="M232" s="13"/>
      <c r="N232" s="27"/>
    </row>
    <row r="233" spans="1:14" ht="45" customHeight="1" x14ac:dyDescent="0.25">
      <c r="A233" s="12">
        <v>232</v>
      </c>
      <c r="B233" s="19" t="s">
        <v>15596</v>
      </c>
      <c r="C233" s="19" t="s">
        <v>15570</v>
      </c>
      <c r="D233" s="19" t="s">
        <v>11973</v>
      </c>
      <c r="E233" s="20"/>
      <c r="F233" s="19" t="s">
        <v>15592</v>
      </c>
      <c r="G233" s="19"/>
      <c r="H233" s="30" t="str">
        <f>IFERROR(VLOOKUP(G233,[1]Hoja1!$B$2:$F$14234,2,FALSE),"")</f>
        <v/>
      </c>
      <c r="I233" s="30" t="str">
        <f>IFERROR(VLOOKUP(G233,[1]Hoja1!$B$2:$F$14234,3,FALSE),"")</f>
        <v/>
      </c>
      <c r="J233" s="9" t="str">
        <f>IFERROR(VLOOKUP(G233,[1]Hoja1!$B$2:$F$14234,4,FALSE),"")</f>
        <v/>
      </c>
      <c r="K233" s="23" t="s">
        <v>15597</v>
      </c>
      <c r="L233" s="25"/>
      <c r="M233" s="13"/>
      <c r="N233" s="27"/>
    </row>
    <row r="234" spans="1:14" ht="45" customHeight="1" x14ac:dyDescent="0.25">
      <c r="A234" s="12">
        <v>233</v>
      </c>
      <c r="B234" s="19" t="s">
        <v>15598</v>
      </c>
      <c r="C234" s="19" t="s">
        <v>15599</v>
      </c>
      <c r="D234" s="19" t="s">
        <v>11973</v>
      </c>
      <c r="E234" s="20"/>
      <c r="F234" s="19" t="s">
        <v>15600</v>
      </c>
      <c r="G234" s="19"/>
      <c r="H234" s="30" t="str">
        <f>IFERROR(VLOOKUP(G234,[1]Hoja1!$B$2:$F$14234,2,FALSE),"")</f>
        <v/>
      </c>
      <c r="I234" s="30" t="str">
        <f>IFERROR(VLOOKUP(G234,[1]Hoja1!$B$2:$F$14234,3,FALSE),"")</f>
        <v/>
      </c>
      <c r="J234" s="9" t="str">
        <f>IFERROR(VLOOKUP(G234,[1]Hoja1!$B$2:$F$14234,4,FALSE),"")</f>
        <v/>
      </c>
      <c r="K234" s="23" t="s">
        <v>15601</v>
      </c>
      <c r="L234" s="13"/>
      <c r="M234" s="13"/>
      <c r="N234" s="27"/>
    </row>
    <row r="235" spans="1:14" ht="45" customHeight="1" x14ac:dyDescent="0.25">
      <c r="A235" s="12">
        <v>234</v>
      </c>
      <c r="B235" s="19" t="s">
        <v>15602</v>
      </c>
      <c r="C235" s="19" t="s">
        <v>15603</v>
      </c>
      <c r="D235" s="19" t="s">
        <v>11973</v>
      </c>
      <c r="E235" s="20"/>
      <c r="F235" s="19" t="s">
        <v>15600</v>
      </c>
      <c r="G235" s="19"/>
      <c r="H235" s="30" t="str">
        <f>IFERROR(VLOOKUP(G235,[1]Hoja1!$B$2:$F$14234,2,FALSE),"")</f>
        <v/>
      </c>
      <c r="I235" s="30" t="str">
        <f>IFERROR(VLOOKUP(G235,[1]Hoja1!$B$2:$F$14234,3,FALSE),"")</f>
        <v/>
      </c>
      <c r="J235" s="9" t="str">
        <f>IFERROR(VLOOKUP(G235,[1]Hoja1!$B$2:$F$14234,4,FALSE),"")</f>
        <v/>
      </c>
      <c r="K235" s="23" t="s">
        <v>15604</v>
      </c>
      <c r="L235" s="25"/>
      <c r="M235" s="13"/>
      <c r="N235" s="27"/>
    </row>
    <row r="236" spans="1:14" ht="45" customHeight="1" x14ac:dyDescent="0.25">
      <c r="A236" s="12">
        <v>235</v>
      </c>
      <c r="B236" s="19" t="s">
        <v>15605</v>
      </c>
      <c r="C236" s="19" t="s">
        <v>15606</v>
      </c>
      <c r="D236" s="19" t="s">
        <v>11973</v>
      </c>
      <c r="E236" s="20"/>
      <c r="F236" s="19" t="s">
        <v>15600</v>
      </c>
      <c r="G236" s="19"/>
      <c r="H236" s="30" t="str">
        <f>IFERROR(VLOOKUP(G236,[1]Hoja1!$B$2:$F$14234,2,FALSE),"")</f>
        <v/>
      </c>
      <c r="I236" s="30" t="str">
        <f>IFERROR(VLOOKUP(G236,[1]Hoja1!$B$2:$F$14234,3,FALSE),"")</f>
        <v/>
      </c>
      <c r="J236" s="9" t="str">
        <f>IFERROR(VLOOKUP(G236,[1]Hoja1!$B$2:$F$14234,4,FALSE),"")</f>
        <v/>
      </c>
      <c r="K236" s="23" t="s">
        <v>15607</v>
      </c>
      <c r="L236" s="13"/>
      <c r="M236" s="13"/>
      <c r="N236" s="27"/>
    </row>
    <row r="237" spans="1:14" ht="45" customHeight="1" x14ac:dyDescent="0.25">
      <c r="A237" s="12">
        <v>236</v>
      </c>
      <c r="B237" s="19" t="s">
        <v>15608</v>
      </c>
      <c r="C237" s="19" t="s">
        <v>15609</v>
      </c>
      <c r="D237" s="19" t="s">
        <v>11973</v>
      </c>
      <c r="E237" s="20"/>
      <c r="F237" s="19" t="s">
        <v>15600</v>
      </c>
      <c r="G237" s="19"/>
      <c r="H237" s="30" t="str">
        <f>IFERROR(VLOOKUP(G237,[1]Hoja1!$B$2:$F$14234,2,FALSE),"")</f>
        <v/>
      </c>
      <c r="I237" s="30" t="str">
        <f>IFERROR(VLOOKUP(G237,[1]Hoja1!$B$2:$F$14234,3,FALSE),"")</f>
        <v/>
      </c>
      <c r="J237" s="9" t="str">
        <f>IFERROR(VLOOKUP(G237,[1]Hoja1!$B$2:$F$14234,4,FALSE),"")</f>
        <v/>
      </c>
      <c r="K237" s="23" t="s">
        <v>15610</v>
      </c>
      <c r="L237" s="25"/>
      <c r="M237" s="13"/>
      <c r="N237" s="27"/>
    </row>
    <row r="238" spans="1:14" ht="45" customHeight="1" x14ac:dyDescent="0.25">
      <c r="A238" s="12">
        <v>237</v>
      </c>
      <c r="B238" s="19" t="s">
        <v>15611</v>
      </c>
      <c r="C238" s="19" t="s">
        <v>15612</v>
      </c>
      <c r="D238" s="19" t="s">
        <v>11973</v>
      </c>
      <c r="E238" s="20"/>
      <c r="F238" s="19" t="s">
        <v>15600</v>
      </c>
      <c r="G238" s="19"/>
      <c r="H238" s="30" t="str">
        <f>IFERROR(VLOOKUP(G238,[1]Hoja1!$B$2:$F$14234,2,FALSE),"")</f>
        <v/>
      </c>
      <c r="I238" s="30" t="str">
        <f>IFERROR(VLOOKUP(G238,[1]Hoja1!$B$2:$F$14234,3,FALSE),"")</f>
        <v/>
      </c>
      <c r="J238" s="9" t="str">
        <f>IFERROR(VLOOKUP(G238,[1]Hoja1!$B$2:$F$14234,4,FALSE),"")</f>
        <v/>
      </c>
      <c r="K238" s="23" t="s">
        <v>15613</v>
      </c>
      <c r="L238" s="13"/>
      <c r="M238" s="13"/>
      <c r="N238" s="27"/>
    </row>
    <row r="239" spans="1:14" ht="45" customHeight="1" x14ac:dyDescent="0.25">
      <c r="A239" s="12">
        <v>238</v>
      </c>
      <c r="B239" s="19" t="s">
        <v>15614</v>
      </c>
      <c r="C239" s="19" t="s">
        <v>15615</v>
      </c>
      <c r="D239" s="19" t="s">
        <v>11973</v>
      </c>
      <c r="E239" s="20"/>
      <c r="F239" s="19" t="s">
        <v>15600</v>
      </c>
      <c r="G239" s="19"/>
      <c r="H239" s="30" t="str">
        <f>IFERROR(VLOOKUP(G239,[1]Hoja1!$B$2:$F$14234,2,FALSE),"")</f>
        <v/>
      </c>
      <c r="I239" s="30" t="str">
        <f>IFERROR(VLOOKUP(G239,[1]Hoja1!$B$2:$F$14234,3,FALSE),"")</f>
        <v/>
      </c>
      <c r="J239" s="9" t="str">
        <f>IFERROR(VLOOKUP(G239,[1]Hoja1!$B$2:$F$14234,4,FALSE),"")</f>
        <v/>
      </c>
      <c r="K239" s="23" t="s">
        <v>15616</v>
      </c>
      <c r="L239" s="25"/>
      <c r="M239" s="13"/>
      <c r="N239" s="27"/>
    </row>
    <row r="240" spans="1:14" ht="45" customHeight="1" x14ac:dyDescent="0.25">
      <c r="A240" s="12">
        <v>239</v>
      </c>
      <c r="B240" s="19" t="s">
        <v>15617</v>
      </c>
      <c r="C240" s="19" t="s">
        <v>15618</v>
      </c>
      <c r="D240" s="19" t="s">
        <v>11973</v>
      </c>
      <c r="E240" s="20"/>
      <c r="F240" s="19" t="s">
        <v>15600</v>
      </c>
      <c r="G240" s="19"/>
      <c r="H240" s="30" t="str">
        <f>IFERROR(VLOOKUP(G240,[1]Hoja1!$B$2:$F$14234,2,FALSE),"")</f>
        <v/>
      </c>
      <c r="I240" s="30" t="str">
        <f>IFERROR(VLOOKUP(G240,[1]Hoja1!$B$2:$F$14234,3,FALSE),"")</f>
        <v/>
      </c>
      <c r="J240" s="9" t="str">
        <f>IFERROR(VLOOKUP(G240,[1]Hoja1!$B$2:$F$14234,4,FALSE),"")</f>
        <v/>
      </c>
      <c r="K240" s="23" t="s">
        <v>15619</v>
      </c>
      <c r="L240" s="13"/>
      <c r="M240" s="13"/>
      <c r="N240" s="27"/>
    </row>
    <row r="241" spans="1:14" ht="45" customHeight="1" x14ac:dyDescent="0.25">
      <c r="A241" s="12">
        <v>240</v>
      </c>
      <c r="B241" s="19" t="s">
        <v>15620</v>
      </c>
      <c r="C241" s="19" t="s">
        <v>15621</v>
      </c>
      <c r="D241" s="19" t="s">
        <v>11973</v>
      </c>
      <c r="E241" s="20"/>
      <c r="F241" s="19" t="s">
        <v>15600</v>
      </c>
      <c r="G241" s="19"/>
      <c r="H241" s="30" t="str">
        <f>IFERROR(VLOOKUP(G241,[1]Hoja1!$B$2:$F$14234,2,FALSE),"")</f>
        <v/>
      </c>
      <c r="I241" s="30" t="str">
        <f>IFERROR(VLOOKUP(G241,[1]Hoja1!$B$2:$F$14234,3,FALSE),"")</f>
        <v/>
      </c>
      <c r="J241" s="9" t="str">
        <f>IFERROR(VLOOKUP(G241,[1]Hoja1!$B$2:$F$14234,4,FALSE),"")</f>
        <v/>
      </c>
      <c r="K241" s="23" t="s">
        <v>15622</v>
      </c>
      <c r="L241" s="25"/>
      <c r="M241" s="13"/>
      <c r="N241" s="27"/>
    </row>
    <row r="242" spans="1:14" ht="45" customHeight="1" x14ac:dyDescent="0.25">
      <c r="A242" s="12">
        <v>241</v>
      </c>
      <c r="B242" s="19" t="s">
        <v>15623</v>
      </c>
      <c r="C242" s="19" t="s">
        <v>15624</v>
      </c>
      <c r="D242" s="19" t="s">
        <v>11973</v>
      </c>
      <c r="E242" s="20"/>
      <c r="F242" s="19" t="s">
        <v>15600</v>
      </c>
      <c r="G242" s="19"/>
      <c r="H242" s="30" t="str">
        <f>IFERROR(VLOOKUP(G242,[1]Hoja1!$B$2:$F$14234,2,FALSE),"")</f>
        <v/>
      </c>
      <c r="I242" s="30" t="str">
        <f>IFERROR(VLOOKUP(G242,[1]Hoja1!$B$2:$F$14234,3,FALSE),"")</f>
        <v/>
      </c>
      <c r="J242" s="9" t="str">
        <f>IFERROR(VLOOKUP(G242,[1]Hoja1!$B$2:$F$14234,4,FALSE),"")</f>
        <v/>
      </c>
      <c r="K242" s="23" t="s">
        <v>15625</v>
      </c>
      <c r="L242" s="13"/>
      <c r="M242" s="13"/>
      <c r="N242" s="27"/>
    </row>
    <row r="243" spans="1:14" ht="45" customHeight="1" x14ac:dyDescent="0.25">
      <c r="A243" s="12">
        <v>242</v>
      </c>
      <c r="B243" s="19" t="s">
        <v>15626</v>
      </c>
      <c r="C243" s="19" t="s">
        <v>15047</v>
      </c>
      <c r="D243" s="19" t="s">
        <v>11973</v>
      </c>
      <c r="E243" s="20"/>
      <c r="F243" s="19" t="s">
        <v>15600</v>
      </c>
      <c r="G243" s="19"/>
      <c r="H243" s="30" t="str">
        <f>IFERROR(VLOOKUP(G243,[1]Hoja1!$B$2:$F$14234,2,FALSE),"")</f>
        <v/>
      </c>
      <c r="I243" s="30" t="str">
        <f>IFERROR(VLOOKUP(G243,[1]Hoja1!$B$2:$F$14234,3,FALSE),"")</f>
        <v/>
      </c>
      <c r="J243" s="9" t="str">
        <f>IFERROR(VLOOKUP(G243,[1]Hoja1!$B$2:$F$14234,4,FALSE),"")</f>
        <v/>
      </c>
      <c r="K243" s="23" t="s">
        <v>15627</v>
      </c>
      <c r="L243" s="25"/>
      <c r="M243" s="13"/>
      <c r="N243" s="27"/>
    </row>
    <row r="244" spans="1:14" ht="45" customHeight="1" x14ac:dyDescent="0.25">
      <c r="A244" s="12">
        <v>243</v>
      </c>
      <c r="B244" s="19" t="s">
        <v>15628</v>
      </c>
      <c r="C244" s="19" t="s">
        <v>15570</v>
      </c>
      <c r="D244" s="19" t="s">
        <v>11973</v>
      </c>
      <c r="E244" s="20"/>
      <c r="F244" s="19" t="s">
        <v>15629</v>
      </c>
      <c r="G244" s="19"/>
      <c r="H244" s="30" t="str">
        <f>IFERROR(VLOOKUP(G244,[1]Hoja1!$B$2:$F$14234,2,FALSE),"")</f>
        <v/>
      </c>
      <c r="I244" s="30" t="str">
        <f>IFERROR(VLOOKUP(G244,[1]Hoja1!$B$2:$F$14234,3,FALSE),"")</f>
        <v/>
      </c>
      <c r="J244" s="9" t="str">
        <f>IFERROR(VLOOKUP(G244,[1]Hoja1!$B$2:$F$14234,4,FALSE),"")</f>
        <v/>
      </c>
      <c r="K244" s="23" t="s">
        <v>15630</v>
      </c>
      <c r="L244" s="13"/>
      <c r="M244" s="13"/>
      <c r="N244" s="27"/>
    </row>
    <row r="245" spans="1:14" ht="45" customHeight="1" x14ac:dyDescent="0.25">
      <c r="A245" s="12">
        <v>244</v>
      </c>
      <c r="B245" s="19" t="s">
        <v>15631</v>
      </c>
      <c r="C245" s="19" t="s">
        <v>15632</v>
      </c>
      <c r="D245" s="19" t="s">
        <v>11973</v>
      </c>
      <c r="E245" s="20"/>
      <c r="F245" s="19" t="s">
        <v>15629</v>
      </c>
      <c r="G245" s="19"/>
      <c r="H245" s="30" t="str">
        <f>IFERROR(VLOOKUP(G245,[1]Hoja1!$B$2:$F$14234,2,FALSE),"")</f>
        <v/>
      </c>
      <c r="I245" s="30" t="str">
        <f>IFERROR(VLOOKUP(G245,[1]Hoja1!$B$2:$F$14234,3,FALSE),"")</f>
        <v/>
      </c>
      <c r="J245" s="9" t="str">
        <f>IFERROR(VLOOKUP(G245,[1]Hoja1!$B$2:$F$14234,4,FALSE),"")</f>
        <v/>
      </c>
      <c r="K245" s="23" t="s">
        <v>15633</v>
      </c>
      <c r="L245" s="25"/>
      <c r="M245" s="13"/>
      <c r="N245" s="27"/>
    </row>
    <row r="246" spans="1:14" ht="45" customHeight="1" x14ac:dyDescent="0.25">
      <c r="A246" s="12">
        <v>245</v>
      </c>
      <c r="B246" s="19" t="s">
        <v>15634</v>
      </c>
      <c r="C246" s="19" t="s">
        <v>15635</v>
      </c>
      <c r="D246" s="19" t="s">
        <v>11973</v>
      </c>
      <c r="E246" s="20"/>
      <c r="F246" s="19" t="s">
        <v>15629</v>
      </c>
      <c r="G246" s="19"/>
      <c r="H246" s="30" t="str">
        <f>IFERROR(VLOOKUP(G246,[1]Hoja1!$B$2:$F$14234,2,FALSE),"")</f>
        <v/>
      </c>
      <c r="I246" s="30" t="str">
        <f>IFERROR(VLOOKUP(G246,[1]Hoja1!$B$2:$F$14234,3,FALSE),"")</f>
        <v/>
      </c>
      <c r="J246" s="9" t="str">
        <f>IFERROR(VLOOKUP(G246,[1]Hoja1!$B$2:$F$14234,4,FALSE),"")</f>
        <v/>
      </c>
      <c r="K246" s="23" t="s">
        <v>15636</v>
      </c>
      <c r="L246" s="13"/>
      <c r="M246" s="13"/>
      <c r="N246" s="27"/>
    </row>
    <row r="247" spans="1:14" ht="45" customHeight="1" x14ac:dyDescent="0.25">
      <c r="A247" s="12">
        <v>246</v>
      </c>
      <c r="B247" s="19" t="s">
        <v>15637</v>
      </c>
      <c r="C247" s="19" t="s">
        <v>15638</v>
      </c>
      <c r="D247" s="19" t="s">
        <v>11973</v>
      </c>
      <c r="E247" s="20"/>
      <c r="F247" s="19" t="s">
        <v>15629</v>
      </c>
      <c r="G247" s="19"/>
      <c r="H247" s="30" t="str">
        <f>IFERROR(VLOOKUP(G247,[1]Hoja1!$B$2:$F$14234,2,FALSE),"")</f>
        <v/>
      </c>
      <c r="I247" s="30" t="str">
        <f>IFERROR(VLOOKUP(G247,[1]Hoja1!$B$2:$F$14234,3,FALSE),"")</f>
        <v/>
      </c>
      <c r="J247" s="9" t="str">
        <f>IFERROR(VLOOKUP(G247,[1]Hoja1!$B$2:$F$14234,4,FALSE),"")</f>
        <v/>
      </c>
      <c r="K247" s="23" t="s">
        <v>15639</v>
      </c>
      <c r="L247" s="25"/>
      <c r="M247" s="13"/>
      <c r="N247" s="27"/>
    </row>
    <row r="248" spans="1:14" ht="45" customHeight="1" x14ac:dyDescent="0.25">
      <c r="A248" s="12">
        <v>247</v>
      </c>
      <c r="B248" s="19" t="s">
        <v>15640</v>
      </c>
      <c r="C248" s="19" t="s">
        <v>15641</v>
      </c>
      <c r="D248" s="19" t="s">
        <v>11973</v>
      </c>
      <c r="E248" s="20"/>
      <c r="F248" s="19" t="s">
        <v>15600</v>
      </c>
      <c r="G248" s="19"/>
      <c r="H248" s="30" t="str">
        <f>IFERROR(VLOOKUP(G248,[1]Hoja1!$B$2:$F$14234,2,FALSE),"")</f>
        <v/>
      </c>
      <c r="I248" s="30" t="str">
        <f>IFERROR(VLOOKUP(G248,[1]Hoja1!$B$2:$F$14234,3,FALSE),"")</f>
        <v/>
      </c>
      <c r="J248" s="9" t="str">
        <f>IFERROR(VLOOKUP(G248,[1]Hoja1!$B$2:$F$14234,4,FALSE),"")</f>
        <v/>
      </c>
      <c r="K248" s="23" t="s">
        <v>15642</v>
      </c>
      <c r="L248" s="13"/>
      <c r="M248" s="13"/>
      <c r="N248" s="27"/>
    </row>
    <row r="249" spans="1:14" ht="45" customHeight="1" x14ac:dyDescent="0.25">
      <c r="A249" s="12">
        <v>248</v>
      </c>
      <c r="B249" s="19" t="s">
        <v>15643</v>
      </c>
      <c r="C249" s="19" t="s">
        <v>15644</v>
      </c>
      <c r="D249" s="19" t="s">
        <v>11973</v>
      </c>
      <c r="E249" s="20"/>
      <c r="F249" s="19" t="s">
        <v>15629</v>
      </c>
      <c r="G249" s="19"/>
      <c r="H249" s="30" t="str">
        <f>IFERROR(VLOOKUP(G249,[1]Hoja1!$B$2:$F$14234,2,FALSE),"")</f>
        <v/>
      </c>
      <c r="I249" s="30" t="str">
        <f>IFERROR(VLOOKUP(G249,[1]Hoja1!$B$2:$F$14234,3,FALSE),"")</f>
        <v/>
      </c>
      <c r="J249" s="9" t="str">
        <f>IFERROR(VLOOKUP(G249,[1]Hoja1!$B$2:$F$14234,4,FALSE),"")</f>
        <v/>
      </c>
      <c r="K249" s="23" t="s">
        <v>15645</v>
      </c>
      <c r="L249" s="25"/>
      <c r="M249" s="13"/>
      <c r="N249" s="27"/>
    </row>
    <row r="250" spans="1:14" ht="45" customHeight="1" x14ac:dyDescent="0.25">
      <c r="A250" s="12">
        <v>249</v>
      </c>
      <c r="B250" s="19" t="s">
        <v>15646</v>
      </c>
      <c r="C250" s="19" t="s">
        <v>15647</v>
      </c>
      <c r="D250" s="19" t="s">
        <v>11973</v>
      </c>
      <c r="E250" s="20"/>
      <c r="F250" s="19" t="s">
        <v>15629</v>
      </c>
      <c r="G250" s="19"/>
      <c r="H250" s="30" t="str">
        <f>IFERROR(VLOOKUP(G250,[1]Hoja1!$B$2:$F$14234,2,FALSE),"")</f>
        <v/>
      </c>
      <c r="I250" s="30" t="str">
        <f>IFERROR(VLOOKUP(G250,[1]Hoja1!$B$2:$F$14234,3,FALSE),"")</f>
        <v/>
      </c>
      <c r="J250" s="9" t="str">
        <f>IFERROR(VLOOKUP(G250,[1]Hoja1!$B$2:$F$14234,4,FALSE),"")</f>
        <v/>
      </c>
      <c r="K250" s="23" t="s">
        <v>15648</v>
      </c>
      <c r="L250" s="13"/>
      <c r="M250" s="13"/>
      <c r="N250" s="27"/>
    </row>
    <row r="251" spans="1:14" ht="45" customHeight="1" x14ac:dyDescent="0.25">
      <c r="A251" s="12">
        <v>250</v>
      </c>
      <c r="B251" s="19" t="s">
        <v>15649</v>
      </c>
      <c r="C251" s="19" t="s">
        <v>15650</v>
      </c>
      <c r="D251" s="19" t="s">
        <v>11974</v>
      </c>
      <c r="E251" s="20"/>
      <c r="F251" s="19" t="s">
        <v>15651</v>
      </c>
      <c r="G251" s="19"/>
      <c r="H251" s="13"/>
      <c r="I251" s="13"/>
      <c r="J251" s="9" t="str">
        <f>IFERROR(VLOOKUP(G251,[1]Hoja1!$B$2:$F$14234,4,FALSE),"")</f>
        <v/>
      </c>
      <c r="K251" s="23" t="s">
        <v>15652</v>
      </c>
      <c r="L251" s="25"/>
      <c r="M251" s="13"/>
      <c r="N251" s="27"/>
    </row>
    <row r="252" spans="1:14" ht="45" customHeight="1" x14ac:dyDescent="0.25">
      <c r="A252" s="12">
        <v>251</v>
      </c>
      <c r="B252" s="19" t="s">
        <v>15653</v>
      </c>
      <c r="C252" s="19" t="s">
        <v>15654</v>
      </c>
      <c r="D252" s="19" t="s">
        <v>11974</v>
      </c>
      <c r="E252" s="20"/>
      <c r="F252" s="19" t="s">
        <v>15651</v>
      </c>
      <c r="G252" s="19"/>
      <c r="H252" s="13"/>
      <c r="I252" s="13"/>
      <c r="J252" s="9" t="str">
        <f>IFERROR(VLOOKUP(G252,[1]Hoja1!$B$2:$F$14234,4,FALSE),"")</f>
        <v/>
      </c>
      <c r="K252" s="23" t="s">
        <v>15655</v>
      </c>
      <c r="L252" s="13"/>
      <c r="M252" s="13"/>
      <c r="N252" s="27"/>
    </row>
    <row r="253" spans="1:14" ht="45" customHeight="1" x14ac:dyDescent="0.25">
      <c r="A253" s="12">
        <v>252</v>
      </c>
      <c r="B253" s="19" t="s">
        <v>15656</v>
      </c>
      <c r="C253" s="19" t="s">
        <v>15657</v>
      </c>
      <c r="D253" s="19" t="s">
        <v>11974</v>
      </c>
      <c r="E253" s="20"/>
      <c r="F253" s="19" t="s">
        <v>15651</v>
      </c>
      <c r="G253" s="19"/>
      <c r="H253" s="13"/>
      <c r="I253" s="13"/>
      <c r="J253" s="9" t="str">
        <f>IFERROR(VLOOKUP(G253,[1]Hoja1!$B$2:$F$14234,4,FALSE),"")</f>
        <v/>
      </c>
      <c r="K253" s="23" t="s">
        <v>15658</v>
      </c>
      <c r="L253" s="25"/>
      <c r="M253" s="13"/>
      <c r="N253" s="27"/>
    </row>
    <row r="254" spans="1:14" ht="45" customHeight="1" x14ac:dyDescent="0.25">
      <c r="A254" s="12">
        <v>253</v>
      </c>
      <c r="B254" s="19" t="s">
        <v>15659</v>
      </c>
      <c r="C254" s="19" t="s">
        <v>15660</v>
      </c>
      <c r="D254" s="19" t="s">
        <v>11974</v>
      </c>
      <c r="E254" s="20"/>
      <c r="F254" s="19" t="s">
        <v>15651</v>
      </c>
      <c r="G254" s="19"/>
      <c r="H254" s="13"/>
      <c r="I254" s="13"/>
      <c r="J254" s="9" t="str">
        <f>IFERROR(VLOOKUP(G254,[1]Hoja1!$B$2:$F$14234,4,FALSE),"")</f>
        <v/>
      </c>
      <c r="K254" s="23" t="s">
        <v>15661</v>
      </c>
      <c r="L254" s="13"/>
      <c r="M254" s="13"/>
      <c r="N254" s="27"/>
    </row>
    <row r="255" spans="1:14" ht="45" customHeight="1" x14ac:dyDescent="0.25">
      <c r="A255" s="12">
        <v>254</v>
      </c>
      <c r="B255" s="19" t="s">
        <v>15662</v>
      </c>
      <c r="C255" s="19" t="s">
        <v>15663</v>
      </c>
      <c r="D255" s="19" t="s">
        <v>11974</v>
      </c>
      <c r="E255" s="20"/>
      <c r="F255" s="19" t="s">
        <v>15651</v>
      </c>
      <c r="G255" s="19"/>
      <c r="H255" s="13"/>
      <c r="I255" s="13"/>
      <c r="J255" s="9" t="str">
        <f>IFERROR(VLOOKUP(G255,[1]Hoja1!$B$2:$F$14234,4,FALSE),"")</f>
        <v/>
      </c>
      <c r="K255" s="23" t="s">
        <v>15648</v>
      </c>
      <c r="L255" s="25"/>
      <c r="M255" s="13"/>
      <c r="N255" s="27"/>
    </row>
    <row r="256" spans="1:14" ht="45" customHeight="1" x14ac:dyDescent="0.25">
      <c r="A256" s="12">
        <v>255</v>
      </c>
      <c r="B256" s="19" t="s">
        <v>15664</v>
      </c>
      <c r="C256" s="19" t="s">
        <v>15665</v>
      </c>
      <c r="D256" s="19" t="s">
        <v>11974</v>
      </c>
      <c r="E256" s="20"/>
      <c r="F256" s="19" t="s">
        <v>15651</v>
      </c>
      <c r="G256" s="19"/>
      <c r="H256" s="13"/>
      <c r="I256" s="13"/>
      <c r="J256" s="9" t="str">
        <f>IFERROR(VLOOKUP(G256,[1]Hoja1!$B$2:$F$14234,4,FALSE),"")</f>
        <v/>
      </c>
      <c r="K256" s="23" t="s">
        <v>15658</v>
      </c>
      <c r="L256" s="13"/>
      <c r="M256" s="13"/>
      <c r="N256" s="27"/>
    </row>
    <row r="257" spans="1:14" ht="45" customHeight="1" x14ac:dyDescent="0.25">
      <c r="A257" s="12">
        <v>256</v>
      </c>
      <c r="B257" s="19" t="s">
        <v>15666</v>
      </c>
      <c r="C257" s="19" t="s">
        <v>15667</v>
      </c>
      <c r="D257" s="19" t="s">
        <v>11974</v>
      </c>
      <c r="E257" s="20"/>
      <c r="F257" s="19" t="s">
        <v>15651</v>
      </c>
      <c r="G257" s="19"/>
      <c r="H257" s="13"/>
      <c r="I257" s="13"/>
      <c r="J257" s="9" t="str">
        <f>IFERROR(VLOOKUP(G257,[1]Hoja1!$B$2:$F$14234,4,FALSE),"")</f>
        <v/>
      </c>
      <c r="K257" s="23" t="s">
        <v>15668</v>
      </c>
      <c r="L257" s="25"/>
      <c r="M257" s="13"/>
      <c r="N257" s="27"/>
    </row>
    <row r="258" spans="1:14" ht="45" customHeight="1" x14ac:dyDescent="0.25">
      <c r="A258" s="12">
        <v>257</v>
      </c>
      <c r="B258" s="19" t="s">
        <v>15669</v>
      </c>
      <c r="C258" s="19" t="s">
        <v>15670</v>
      </c>
      <c r="D258" s="19" t="s">
        <v>11974</v>
      </c>
      <c r="E258" s="20"/>
      <c r="F258" s="19" t="s">
        <v>15651</v>
      </c>
      <c r="G258" s="19"/>
      <c r="H258" s="13"/>
      <c r="I258" s="13"/>
      <c r="J258" s="9" t="str">
        <f>IFERROR(VLOOKUP(G258,[1]Hoja1!$B$2:$F$14234,4,FALSE),"")</f>
        <v/>
      </c>
      <c r="K258" s="23" t="s">
        <v>15671</v>
      </c>
      <c r="L258" s="13"/>
      <c r="M258" s="13"/>
      <c r="N258" s="27"/>
    </row>
    <row r="259" spans="1:14" ht="45" customHeight="1" x14ac:dyDescent="0.25">
      <c r="A259" s="12">
        <v>258</v>
      </c>
      <c r="B259" s="19" t="s">
        <v>15672</v>
      </c>
      <c r="C259" s="19" t="s">
        <v>15673</v>
      </c>
      <c r="D259" s="19" t="s">
        <v>11974</v>
      </c>
      <c r="E259" s="20"/>
      <c r="F259" s="19" t="s">
        <v>15651</v>
      </c>
      <c r="G259" s="19"/>
      <c r="H259" s="13"/>
      <c r="I259" s="13"/>
      <c r="J259" s="9" t="str">
        <f>IFERROR(VLOOKUP(G259,[1]Hoja1!$B$2:$F$14234,4,FALSE),"")</f>
        <v/>
      </c>
      <c r="K259" s="23" t="s">
        <v>15674</v>
      </c>
      <c r="L259" s="25"/>
      <c r="M259" s="13"/>
      <c r="N259" s="27"/>
    </row>
    <row r="260" spans="1:14" ht="45" customHeight="1" x14ac:dyDescent="0.25">
      <c r="A260" s="12">
        <v>259</v>
      </c>
      <c r="B260" s="19" t="s">
        <v>15675</v>
      </c>
      <c r="C260" s="19" t="s">
        <v>15457</v>
      </c>
      <c r="D260" s="19" t="s">
        <v>11974</v>
      </c>
      <c r="E260" s="20"/>
      <c r="F260" s="19" t="s">
        <v>15676</v>
      </c>
      <c r="G260" s="19"/>
      <c r="H260" s="13"/>
      <c r="I260" s="13"/>
      <c r="J260" s="9" t="str">
        <f>IFERROR(VLOOKUP(G260,[1]Hoja1!$B$2:$F$14234,4,FALSE),"")</f>
        <v/>
      </c>
      <c r="K260" s="23" t="s">
        <v>15677</v>
      </c>
      <c r="L260" s="13"/>
      <c r="M260" s="13"/>
      <c r="N260" s="27"/>
    </row>
    <row r="261" spans="1:14" ht="45" customHeight="1" x14ac:dyDescent="0.25">
      <c r="A261" s="12">
        <v>260</v>
      </c>
      <c r="B261" s="19" t="s">
        <v>15678</v>
      </c>
      <c r="C261" s="19" t="s">
        <v>15466</v>
      </c>
      <c r="D261" s="19" t="s">
        <v>11974</v>
      </c>
      <c r="E261" s="20"/>
      <c r="F261" s="19" t="s">
        <v>15676</v>
      </c>
      <c r="G261" s="19"/>
      <c r="H261" s="13"/>
      <c r="I261" s="13"/>
      <c r="J261" s="9" t="str">
        <f>IFERROR(VLOOKUP(G261,[1]Hoja1!$B$2:$F$14234,4,FALSE),"")</f>
        <v/>
      </c>
      <c r="K261" s="23" t="s">
        <v>15679</v>
      </c>
      <c r="L261" s="25"/>
      <c r="M261" s="13"/>
      <c r="N261" s="27"/>
    </row>
    <row r="262" spans="1:14" ht="45" customHeight="1" x14ac:dyDescent="0.25">
      <c r="A262" s="12">
        <v>261</v>
      </c>
      <c r="B262" s="19" t="s">
        <v>15680</v>
      </c>
      <c r="C262" s="19" t="s">
        <v>15681</v>
      </c>
      <c r="D262" s="19" t="s">
        <v>11974</v>
      </c>
      <c r="E262" s="20"/>
      <c r="F262" s="19" t="s">
        <v>15676</v>
      </c>
      <c r="G262" s="19"/>
      <c r="H262" s="13"/>
      <c r="I262" s="13"/>
      <c r="J262" s="9" t="str">
        <f>IFERROR(VLOOKUP(G262,[1]Hoja1!$B$2:$F$14234,4,FALSE),"")</f>
        <v/>
      </c>
      <c r="K262" s="23" t="s">
        <v>15682</v>
      </c>
      <c r="L262" s="25" t="s">
        <v>14894</v>
      </c>
      <c r="M262" s="13" t="s">
        <v>6480</v>
      </c>
      <c r="N262" s="27"/>
    </row>
    <row r="263" spans="1:14" ht="45" customHeight="1" x14ac:dyDescent="0.25">
      <c r="A263" s="12">
        <v>262</v>
      </c>
      <c r="B263" s="19" t="s">
        <v>15683</v>
      </c>
      <c r="C263" s="19" t="s">
        <v>15684</v>
      </c>
      <c r="D263" s="19" t="s">
        <v>11974</v>
      </c>
      <c r="E263" s="20"/>
      <c r="F263" s="19" t="s">
        <v>15676</v>
      </c>
      <c r="G263" s="19"/>
      <c r="H263" s="13"/>
      <c r="I263" s="13"/>
      <c r="J263" s="9" t="str">
        <f>IFERROR(VLOOKUP(G263,[1]Hoja1!$B$2:$F$14234,4,FALSE),"")</f>
        <v/>
      </c>
      <c r="K263" s="23" t="s">
        <v>15658</v>
      </c>
      <c r="L263" s="25"/>
      <c r="M263" s="13"/>
      <c r="N263" s="27"/>
    </row>
    <row r="264" spans="1:14" ht="45" customHeight="1" x14ac:dyDescent="0.25">
      <c r="A264" s="12">
        <v>263</v>
      </c>
      <c r="B264" s="19" t="s">
        <v>15685</v>
      </c>
      <c r="C264" s="19" t="s">
        <v>15673</v>
      </c>
      <c r="D264" s="19" t="s">
        <v>11974</v>
      </c>
      <c r="E264" s="20"/>
      <c r="F264" s="19" t="s">
        <v>15686</v>
      </c>
      <c r="G264" s="19"/>
      <c r="H264" s="13"/>
      <c r="I264" s="13"/>
      <c r="J264" s="9" t="str">
        <f>IFERROR(VLOOKUP(G264,[1]Hoja1!$B$2:$F$14234,4,FALSE),"")</f>
        <v/>
      </c>
      <c r="K264" s="23" t="s">
        <v>15687</v>
      </c>
      <c r="L264" s="13"/>
      <c r="M264" s="13"/>
      <c r="N264" s="27"/>
    </row>
    <row r="265" spans="1:14" ht="45" customHeight="1" x14ac:dyDescent="0.25">
      <c r="A265" s="12">
        <v>264</v>
      </c>
      <c r="B265" s="19" t="s">
        <v>15688</v>
      </c>
      <c r="C265" s="19" t="s">
        <v>15689</v>
      </c>
      <c r="D265" s="19" t="s">
        <v>11974</v>
      </c>
      <c r="E265" s="20"/>
      <c r="F265" s="19" t="s">
        <v>15690</v>
      </c>
      <c r="G265" s="19"/>
      <c r="H265" s="13"/>
      <c r="I265" s="13"/>
      <c r="J265" s="9" t="str">
        <f>IFERROR(VLOOKUP(G265,[1]Hoja1!$B$2:$F$14234,4,FALSE),"")</f>
        <v/>
      </c>
      <c r="K265" s="23" t="s">
        <v>15691</v>
      </c>
      <c r="L265" s="25"/>
      <c r="M265" s="13"/>
      <c r="N265" s="27"/>
    </row>
    <row r="266" spans="1:14" ht="45" customHeight="1" x14ac:dyDescent="0.25">
      <c r="A266" s="12">
        <v>265</v>
      </c>
      <c r="B266" s="19" t="s">
        <v>15692</v>
      </c>
      <c r="C266" s="19" t="s">
        <v>15693</v>
      </c>
      <c r="D266" s="19" t="s">
        <v>11974</v>
      </c>
      <c r="E266" s="20"/>
      <c r="F266" s="19" t="s">
        <v>15690</v>
      </c>
      <c r="G266" s="19"/>
      <c r="H266" s="13"/>
      <c r="I266" s="13"/>
      <c r="J266" s="9" t="str">
        <f>IFERROR(VLOOKUP(G266,[1]Hoja1!$B$2:$F$14234,4,FALSE),"")</f>
        <v/>
      </c>
      <c r="K266" s="23" t="s">
        <v>15694</v>
      </c>
      <c r="L266" s="13"/>
      <c r="M266" s="13"/>
      <c r="N266" s="27"/>
    </row>
    <row r="267" spans="1:14" ht="45" customHeight="1" x14ac:dyDescent="0.25">
      <c r="A267" s="12">
        <v>266</v>
      </c>
      <c r="B267" s="19" t="s">
        <v>15695</v>
      </c>
      <c r="C267" s="19" t="s">
        <v>15047</v>
      </c>
      <c r="D267" s="19" t="s">
        <v>11974</v>
      </c>
      <c r="E267" s="20"/>
      <c r="F267" s="19" t="s">
        <v>15690</v>
      </c>
      <c r="G267" s="19"/>
      <c r="H267" s="13"/>
      <c r="I267" s="13"/>
      <c r="J267" s="9" t="str">
        <f>IFERROR(VLOOKUP(G267,[1]Hoja1!$B$2:$F$14234,4,FALSE),"")</f>
        <v/>
      </c>
      <c r="K267" s="23" t="s">
        <v>15696</v>
      </c>
      <c r="L267" s="25"/>
      <c r="M267" s="13"/>
      <c r="N267" s="27"/>
    </row>
    <row r="268" spans="1:14" ht="45" customHeight="1" x14ac:dyDescent="0.25">
      <c r="A268" s="12">
        <v>267</v>
      </c>
      <c r="B268" s="19" t="s">
        <v>15697</v>
      </c>
      <c r="C268" s="19" t="s">
        <v>15689</v>
      </c>
      <c r="D268" s="19" t="s">
        <v>11974</v>
      </c>
      <c r="E268" s="20"/>
      <c r="F268" s="19" t="s">
        <v>15690</v>
      </c>
      <c r="G268" s="19"/>
      <c r="H268" s="13"/>
      <c r="I268" s="13"/>
      <c r="J268" s="9" t="str">
        <f>IFERROR(VLOOKUP(G268,[1]Hoja1!$B$2:$F$14234,4,FALSE),"")</f>
        <v/>
      </c>
      <c r="K268" s="23" t="s">
        <v>15698</v>
      </c>
      <c r="L268" s="13"/>
      <c r="M268" s="13"/>
      <c r="N268" s="27"/>
    </row>
    <row r="269" spans="1:14" ht="45" customHeight="1" x14ac:dyDescent="0.25">
      <c r="A269" s="12">
        <v>268</v>
      </c>
      <c r="B269" s="19" t="s">
        <v>15699</v>
      </c>
      <c r="C269" s="19" t="s">
        <v>15047</v>
      </c>
      <c r="D269" s="19" t="s">
        <v>11974</v>
      </c>
      <c r="E269" s="20"/>
      <c r="F269" s="19" t="s">
        <v>15690</v>
      </c>
      <c r="G269" s="19"/>
      <c r="H269" s="13"/>
      <c r="I269" s="13"/>
      <c r="J269" s="9" t="str">
        <f>IFERROR(VLOOKUP(G269,[1]Hoja1!$B$2:$F$14234,4,FALSE),"")</f>
        <v/>
      </c>
      <c r="K269" s="23" t="s">
        <v>15700</v>
      </c>
      <c r="L269" s="25"/>
      <c r="M269" s="13"/>
      <c r="N269" s="27"/>
    </row>
    <row r="270" spans="1:14" ht="45" customHeight="1" x14ac:dyDescent="0.25">
      <c r="A270" s="12">
        <v>269</v>
      </c>
      <c r="B270" s="19" t="s">
        <v>15701</v>
      </c>
      <c r="C270" s="19" t="s">
        <v>15673</v>
      </c>
      <c r="D270" s="19" t="s">
        <v>11974</v>
      </c>
      <c r="E270" s="20"/>
      <c r="F270" s="19" t="s">
        <v>15690</v>
      </c>
      <c r="G270" s="19"/>
      <c r="H270" s="13"/>
      <c r="I270" s="13"/>
      <c r="J270" s="9" t="str">
        <f>IFERROR(VLOOKUP(G270,[1]Hoja1!$B$2:$F$14234,4,FALSE),"")</f>
        <v/>
      </c>
      <c r="K270" s="23" t="s">
        <v>15702</v>
      </c>
      <c r="L270" s="13"/>
      <c r="M270" s="13"/>
      <c r="N270" s="27"/>
    </row>
    <row r="271" spans="1:14" ht="45" customHeight="1" x14ac:dyDescent="0.25">
      <c r="A271" s="12">
        <v>270</v>
      </c>
      <c r="B271" s="19" t="s">
        <v>15703</v>
      </c>
      <c r="C271" s="19" t="s">
        <v>15704</v>
      </c>
      <c r="D271" s="19" t="s">
        <v>11974</v>
      </c>
      <c r="E271" s="20"/>
      <c r="F271" s="19" t="s">
        <v>15690</v>
      </c>
      <c r="G271" s="19"/>
      <c r="H271" s="13"/>
      <c r="I271" s="13"/>
      <c r="J271" s="9" t="str">
        <f>IFERROR(VLOOKUP(G271,[1]Hoja1!$B$2:$F$14234,4,FALSE),"")</f>
        <v/>
      </c>
      <c r="K271" s="23" t="s">
        <v>15705</v>
      </c>
      <c r="L271" s="25"/>
      <c r="M271" s="13"/>
      <c r="N271" s="27"/>
    </row>
    <row r="272" spans="1:14" ht="45" customHeight="1" x14ac:dyDescent="0.25">
      <c r="A272" s="12">
        <v>271</v>
      </c>
      <c r="B272" s="19" t="s">
        <v>15706</v>
      </c>
      <c r="C272" s="19" t="s">
        <v>15707</v>
      </c>
      <c r="D272" s="19" t="s">
        <v>11974</v>
      </c>
      <c r="E272" s="20"/>
      <c r="F272" s="19" t="s">
        <v>15690</v>
      </c>
      <c r="G272" s="19"/>
      <c r="H272" s="13"/>
      <c r="I272" s="13"/>
      <c r="J272" s="9" t="str">
        <f>IFERROR(VLOOKUP(G272,[1]Hoja1!$B$2:$F$14234,4,FALSE),"")</f>
        <v/>
      </c>
      <c r="K272" s="23" t="s">
        <v>15708</v>
      </c>
      <c r="L272" s="13"/>
      <c r="M272" s="13"/>
      <c r="N272" s="27"/>
    </row>
    <row r="273" spans="1:14" ht="45" customHeight="1" x14ac:dyDescent="0.25">
      <c r="A273" s="12">
        <v>272</v>
      </c>
      <c r="B273" s="19" t="s">
        <v>15709</v>
      </c>
      <c r="C273" s="19" t="s">
        <v>15710</v>
      </c>
      <c r="D273" s="19" t="s">
        <v>11974</v>
      </c>
      <c r="E273" s="20"/>
      <c r="F273" s="19" t="s">
        <v>15711</v>
      </c>
      <c r="G273" s="19"/>
      <c r="H273" s="13"/>
      <c r="I273" s="13"/>
      <c r="J273" s="9" t="str">
        <f>IFERROR(VLOOKUP(G273,[1]Hoja1!$B$2:$F$14234,4,FALSE),"")</f>
        <v/>
      </c>
      <c r="K273" s="23" t="s">
        <v>14991</v>
      </c>
      <c r="L273" s="25"/>
      <c r="M273" s="13"/>
      <c r="N273" s="27"/>
    </row>
    <row r="274" spans="1:14" ht="45" customHeight="1" x14ac:dyDescent="0.25">
      <c r="A274" s="12">
        <v>273</v>
      </c>
      <c r="B274" s="19" t="s">
        <v>15712</v>
      </c>
      <c r="C274" s="19" t="s">
        <v>15570</v>
      </c>
      <c r="D274" s="19" t="s">
        <v>11974</v>
      </c>
      <c r="E274" s="20"/>
      <c r="F274" s="19" t="s">
        <v>15711</v>
      </c>
      <c r="G274" s="19"/>
      <c r="H274" s="13"/>
      <c r="I274" s="13"/>
      <c r="J274" s="9" t="str">
        <f>IFERROR(VLOOKUP(G274,[1]Hoja1!$B$2:$F$14234,4,FALSE),"")</f>
        <v/>
      </c>
      <c r="K274" s="23" t="s">
        <v>15713</v>
      </c>
      <c r="L274" s="13"/>
      <c r="M274" s="13"/>
      <c r="N274" s="27"/>
    </row>
    <row r="275" spans="1:14" ht="45" customHeight="1" x14ac:dyDescent="0.25">
      <c r="A275" s="12">
        <v>274</v>
      </c>
      <c r="B275" s="19" t="s">
        <v>15714</v>
      </c>
      <c r="C275" s="19" t="s">
        <v>15673</v>
      </c>
      <c r="D275" s="19" t="s">
        <v>11974</v>
      </c>
      <c r="E275" s="20"/>
      <c r="F275" s="19" t="s">
        <v>15711</v>
      </c>
      <c r="G275" s="19"/>
      <c r="H275" s="13"/>
      <c r="I275" s="13"/>
      <c r="J275" s="9" t="str">
        <f>IFERROR(VLOOKUP(G275,[1]Hoja1!$B$2:$F$14234,4,FALSE),"")</f>
        <v/>
      </c>
      <c r="K275" s="23" t="s">
        <v>15715</v>
      </c>
      <c r="L275" s="25"/>
      <c r="M275" s="13"/>
      <c r="N275" s="27"/>
    </row>
    <row r="276" spans="1:14" ht="45" customHeight="1" x14ac:dyDescent="0.25">
      <c r="A276" s="12">
        <v>275</v>
      </c>
      <c r="B276" s="19" t="s">
        <v>15716</v>
      </c>
      <c r="C276" s="19" t="s">
        <v>15717</v>
      </c>
      <c r="D276" s="19" t="s">
        <v>11974</v>
      </c>
      <c r="E276" s="20"/>
      <c r="F276" s="19" t="s">
        <v>15711</v>
      </c>
      <c r="G276" s="19"/>
      <c r="H276" s="13"/>
      <c r="I276" s="13"/>
      <c r="J276" s="9" t="str">
        <f>IFERROR(VLOOKUP(G276,[1]Hoja1!$B$2:$F$14234,4,FALSE),"")</f>
        <v/>
      </c>
      <c r="K276" s="23" t="s">
        <v>15718</v>
      </c>
      <c r="L276" s="13"/>
      <c r="M276" s="13"/>
      <c r="N276" s="27"/>
    </row>
    <row r="277" spans="1:14" ht="45" customHeight="1" x14ac:dyDescent="0.25">
      <c r="A277" s="12">
        <v>276</v>
      </c>
      <c r="B277" s="19" t="s">
        <v>15719</v>
      </c>
      <c r="C277" s="19" t="s">
        <v>15720</v>
      </c>
      <c r="D277" s="19" t="s">
        <v>11974</v>
      </c>
      <c r="E277" s="20"/>
      <c r="F277" s="19" t="s">
        <v>15711</v>
      </c>
      <c r="G277" s="19"/>
      <c r="H277" s="13"/>
      <c r="I277" s="13"/>
      <c r="J277" s="9" t="str">
        <f>IFERROR(VLOOKUP(G277,[1]Hoja1!$B$2:$F$14234,4,FALSE),"")</f>
        <v/>
      </c>
      <c r="K277" s="23" t="s">
        <v>15658</v>
      </c>
      <c r="L277" s="25"/>
      <c r="M277" s="13"/>
      <c r="N277" s="27"/>
    </row>
    <row r="278" spans="1:14" ht="45" customHeight="1" x14ac:dyDescent="0.25">
      <c r="A278" s="12">
        <v>277</v>
      </c>
      <c r="B278" s="19" t="s">
        <v>15721</v>
      </c>
      <c r="C278" s="19" t="s">
        <v>15722</v>
      </c>
      <c r="D278" s="19" t="s">
        <v>11974</v>
      </c>
      <c r="E278" s="20"/>
      <c r="F278" s="19" t="s">
        <v>15711</v>
      </c>
      <c r="G278" s="19"/>
      <c r="H278" s="13"/>
      <c r="I278" s="13"/>
      <c r="J278" s="9" t="str">
        <f>IFERROR(VLOOKUP(G278,[1]Hoja1!$B$2:$F$14234,4,FALSE),"")</f>
        <v/>
      </c>
      <c r="K278" s="23" t="s">
        <v>15723</v>
      </c>
      <c r="L278" s="13"/>
      <c r="M278" s="13"/>
      <c r="N278" s="27"/>
    </row>
    <row r="279" spans="1:14" ht="45" customHeight="1" x14ac:dyDescent="0.25">
      <c r="A279" s="12">
        <v>278</v>
      </c>
      <c r="B279" s="19" t="s">
        <v>15724</v>
      </c>
      <c r="C279" s="19" t="s">
        <v>15673</v>
      </c>
      <c r="D279" s="19" t="s">
        <v>11974</v>
      </c>
      <c r="E279" s="20"/>
      <c r="F279" s="19" t="s">
        <v>15711</v>
      </c>
      <c r="G279" s="19"/>
      <c r="H279" s="13"/>
      <c r="I279" s="13"/>
      <c r="J279" s="9" t="str">
        <f>IFERROR(VLOOKUP(G279,[1]Hoja1!$B$2:$F$14234,4,FALSE),"")</f>
        <v/>
      </c>
      <c r="K279" s="23" t="s">
        <v>15725</v>
      </c>
      <c r="L279" s="25"/>
      <c r="M279" s="13"/>
      <c r="N279" s="27"/>
    </row>
    <row r="280" spans="1:14" ht="45" customHeight="1" x14ac:dyDescent="0.25">
      <c r="A280" s="12">
        <v>279</v>
      </c>
      <c r="B280" s="19" t="s">
        <v>15726</v>
      </c>
      <c r="C280" s="19" t="s">
        <v>15727</v>
      </c>
      <c r="D280" s="19" t="s">
        <v>11974</v>
      </c>
      <c r="E280" s="20"/>
      <c r="F280" s="19" t="s">
        <v>15728</v>
      </c>
      <c r="G280" s="19"/>
      <c r="H280" s="13"/>
      <c r="I280" s="13"/>
      <c r="J280" s="9" t="str">
        <f>IFERROR(VLOOKUP(G280,[1]Hoja1!$B$2:$F$14234,4,FALSE),"")</f>
        <v/>
      </c>
      <c r="K280" s="23" t="s">
        <v>15729</v>
      </c>
      <c r="L280" s="13"/>
      <c r="M280" s="13"/>
      <c r="N280" s="27"/>
    </row>
    <row r="281" spans="1:14" ht="45" customHeight="1" x14ac:dyDescent="0.25">
      <c r="A281" s="12">
        <v>280</v>
      </c>
      <c r="B281" s="19" t="s">
        <v>15730</v>
      </c>
      <c r="C281" s="19" t="s">
        <v>15731</v>
      </c>
      <c r="D281" s="19" t="s">
        <v>11974</v>
      </c>
      <c r="E281" s="20"/>
      <c r="F281" s="19" t="s">
        <v>15732</v>
      </c>
      <c r="G281" s="19"/>
      <c r="H281" s="13"/>
      <c r="I281" s="13"/>
      <c r="J281" s="9" t="str">
        <f>IFERROR(VLOOKUP(G281,[1]Hoja1!$B$2:$F$14234,4,FALSE),"")</f>
        <v/>
      </c>
      <c r="K281" s="23" t="s">
        <v>15733</v>
      </c>
      <c r="L281" s="25"/>
      <c r="M281" s="13"/>
      <c r="N281" s="27"/>
    </row>
    <row r="282" spans="1:14" ht="45" customHeight="1" x14ac:dyDescent="0.25">
      <c r="A282" s="12">
        <v>281</v>
      </c>
      <c r="B282" s="19" t="s">
        <v>15734</v>
      </c>
      <c r="C282" s="19" t="s">
        <v>15047</v>
      </c>
      <c r="D282" s="19" t="s">
        <v>11974</v>
      </c>
      <c r="E282" s="20"/>
      <c r="F282" s="19" t="s">
        <v>15732</v>
      </c>
      <c r="G282" s="19"/>
      <c r="H282" s="13"/>
      <c r="I282" s="13"/>
      <c r="J282" s="9" t="str">
        <f>IFERROR(VLOOKUP(G282,[1]Hoja1!$B$2:$F$14234,4,FALSE),"")</f>
        <v/>
      </c>
      <c r="K282" s="23" t="s">
        <v>15735</v>
      </c>
      <c r="L282" s="13"/>
      <c r="M282" s="13"/>
      <c r="N282" s="27"/>
    </row>
    <row r="283" spans="1:14" ht="45" customHeight="1" x14ac:dyDescent="0.25">
      <c r="A283" s="12">
        <v>282</v>
      </c>
      <c r="B283" s="19" t="s">
        <v>15736</v>
      </c>
      <c r="C283" s="19" t="s">
        <v>15673</v>
      </c>
      <c r="D283" s="19" t="s">
        <v>11974</v>
      </c>
      <c r="E283" s="20"/>
      <c r="F283" s="19" t="s">
        <v>15732</v>
      </c>
      <c r="G283" s="19"/>
      <c r="H283" s="13"/>
      <c r="I283" s="13"/>
      <c r="J283" s="9" t="str">
        <f>IFERROR(VLOOKUP(G283,[1]Hoja1!$B$2:$F$14234,4,FALSE),"")</f>
        <v/>
      </c>
      <c r="K283" s="23" t="s">
        <v>15737</v>
      </c>
      <c r="L283" s="25"/>
      <c r="M283" s="13"/>
      <c r="N283" s="27"/>
    </row>
    <row r="284" spans="1:14" ht="45" customHeight="1" x14ac:dyDescent="0.25">
      <c r="A284" s="12">
        <v>283</v>
      </c>
      <c r="B284" s="19" t="s">
        <v>15738</v>
      </c>
      <c r="C284" s="19" t="s">
        <v>15739</v>
      </c>
      <c r="D284" s="19" t="s">
        <v>11974</v>
      </c>
      <c r="E284" s="20"/>
      <c r="F284" s="19" t="s">
        <v>15732</v>
      </c>
      <c r="G284" s="19"/>
      <c r="H284" s="13"/>
      <c r="I284" s="13"/>
      <c r="J284" s="9" t="str">
        <f>IFERROR(VLOOKUP(G284,[1]Hoja1!$B$2:$F$14234,4,FALSE),"")</f>
        <v/>
      </c>
      <c r="K284" s="23" t="s">
        <v>15658</v>
      </c>
      <c r="L284" s="13"/>
      <c r="M284" s="13"/>
      <c r="N284" s="27"/>
    </row>
    <row r="285" spans="1:14" ht="45" customHeight="1" x14ac:dyDescent="0.25">
      <c r="A285" s="12">
        <v>284</v>
      </c>
      <c r="B285" s="19" t="s">
        <v>15740</v>
      </c>
      <c r="C285" s="19" t="s">
        <v>15741</v>
      </c>
      <c r="D285" s="19" t="s">
        <v>11974</v>
      </c>
      <c r="E285" s="20"/>
      <c r="F285" s="19" t="s">
        <v>15732</v>
      </c>
      <c r="G285" s="19"/>
      <c r="H285" s="13"/>
      <c r="I285" s="13"/>
      <c r="J285" s="9" t="str">
        <f>IFERROR(VLOOKUP(G285,[1]Hoja1!$B$2:$F$14234,4,FALSE),"")</f>
        <v/>
      </c>
      <c r="K285" s="23" t="s">
        <v>15658</v>
      </c>
      <c r="L285" s="25"/>
      <c r="M285" s="13"/>
      <c r="N285" s="27"/>
    </row>
    <row r="286" spans="1:14" ht="45" customHeight="1" x14ac:dyDescent="0.25">
      <c r="A286" s="12">
        <v>285</v>
      </c>
      <c r="B286" s="19" t="s">
        <v>15742</v>
      </c>
      <c r="C286" s="19" t="s">
        <v>15743</v>
      </c>
      <c r="D286" s="19" t="s">
        <v>11974</v>
      </c>
      <c r="E286" s="20"/>
      <c r="F286" s="19" t="s">
        <v>15732</v>
      </c>
      <c r="G286" s="19"/>
      <c r="H286" s="13"/>
      <c r="I286" s="13"/>
      <c r="J286" s="9" t="str">
        <f>IFERROR(VLOOKUP(G286,[1]Hoja1!$B$2:$F$14234,4,FALSE),"")</f>
        <v/>
      </c>
      <c r="K286" s="23" t="s">
        <v>15658</v>
      </c>
      <c r="L286" s="13"/>
      <c r="M286" s="13"/>
      <c r="N286" s="27"/>
    </row>
    <row r="287" spans="1:14" ht="45" customHeight="1" x14ac:dyDescent="0.25">
      <c r="A287" s="12">
        <v>286</v>
      </c>
      <c r="B287" s="19" t="s">
        <v>15744</v>
      </c>
      <c r="C287" s="19" t="s">
        <v>15745</v>
      </c>
      <c r="D287" s="19" t="s">
        <v>11974</v>
      </c>
      <c r="E287" s="20"/>
      <c r="F287" s="19" t="s">
        <v>15746</v>
      </c>
      <c r="G287" s="19"/>
      <c r="H287" s="13"/>
      <c r="I287" s="13"/>
      <c r="J287" s="9" t="str">
        <f>IFERROR(VLOOKUP(G287,[1]Hoja1!$B$2:$F$14234,4,FALSE),"")</f>
        <v/>
      </c>
      <c r="K287" s="23" t="s">
        <v>15747</v>
      </c>
      <c r="L287" s="25"/>
      <c r="M287" s="13"/>
      <c r="N287" s="27"/>
    </row>
    <row r="288" spans="1:14" ht="45" customHeight="1" x14ac:dyDescent="0.25">
      <c r="A288" s="12">
        <v>287</v>
      </c>
      <c r="B288" s="19" t="s">
        <v>15748</v>
      </c>
      <c r="C288" s="19" t="s">
        <v>15749</v>
      </c>
      <c r="D288" s="19" t="s">
        <v>11974</v>
      </c>
      <c r="E288" s="20"/>
      <c r="F288" s="19" t="s">
        <v>15746</v>
      </c>
      <c r="G288" s="19"/>
      <c r="H288" s="13"/>
      <c r="I288" s="13"/>
      <c r="J288" s="9" t="str">
        <f>IFERROR(VLOOKUP(G288,[1]Hoja1!$B$2:$F$14234,4,FALSE),"")</f>
        <v/>
      </c>
      <c r="K288" s="23" t="s">
        <v>15750</v>
      </c>
      <c r="L288" s="13"/>
      <c r="M288" s="13"/>
      <c r="N288" s="27"/>
    </row>
    <row r="289" spans="1:14" ht="45" customHeight="1" x14ac:dyDescent="0.25">
      <c r="A289" s="12">
        <v>288</v>
      </c>
      <c r="B289" s="19" t="s">
        <v>15751</v>
      </c>
      <c r="C289" s="19" t="s">
        <v>15567</v>
      </c>
      <c r="D289" s="19" t="s">
        <v>11974</v>
      </c>
      <c r="E289" s="20"/>
      <c r="F289" s="19" t="s">
        <v>15752</v>
      </c>
      <c r="G289" s="19"/>
      <c r="H289" s="13"/>
      <c r="I289" s="13"/>
      <c r="J289" s="9" t="str">
        <f>IFERROR(VLOOKUP(G289,[1]Hoja1!$B$2:$F$14234,4,FALSE),"")</f>
        <v/>
      </c>
      <c r="K289" s="23" t="s">
        <v>15753</v>
      </c>
      <c r="L289" s="25"/>
      <c r="M289" s="13"/>
      <c r="N289" s="27"/>
    </row>
    <row r="290" spans="1:14" ht="45" customHeight="1" x14ac:dyDescent="0.25">
      <c r="A290" s="12">
        <v>289</v>
      </c>
      <c r="B290" s="19" t="s">
        <v>15754</v>
      </c>
      <c r="C290" s="19" t="s">
        <v>15047</v>
      </c>
      <c r="D290" s="19" t="s">
        <v>11974</v>
      </c>
      <c r="E290" s="20"/>
      <c r="F290" s="19" t="s">
        <v>15752</v>
      </c>
      <c r="G290" s="19"/>
      <c r="H290" s="13"/>
      <c r="I290" s="13"/>
      <c r="J290" s="9" t="str">
        <f>IFERROR(VLOOKUP(G290,[1]Hoja1!$B$2:$F$14234,4,FALSE),"")</f>
        <v/>
      </c>
      <c r="K290" s="23" t="s">
        <v>15755</v>
      </c>
      <c r="L290" s="13"/>
      <c r="M290" s="13"/>
      <c r="N290" s="27"/>
    </row>
    <row r="291" spans="1:14" ht="45" customHeight="1" x14ac:dyDescent="0.25">
      <c r="A291" s="12">
        <v>290</v>
      </c>
      <c r="B291" s="19" t="s">
        <v>15756</v>
      </c>
      <c r="C291" s="19" t="s">
        <v>15673</v>
      </c>
      <c r="D291" s="19" t="s">
        <v>11974</v>
      </c>
      <c r="E291" s="20"/>
      <c r="F291" s="19" t="s">
        <v>15752</v>
      </c>
      <c r="G291" s="19"/>
      <c r="H291" s="13"/>
      <c r="I291" s="13"/>
      <c r="J291" s="9" t="str">
        <f>IFERROR(VLOOKUP(G291,[1]Hoja1!$B$2:$F$14234,4,FALSE),"")</f>
        <v/>
      </c>
      <c r="K291" s="23" t="s">
        <v>15757</v>
      </c>
      <c r="L291" s="25"/>
      <c r="M291" s="13"/>
      <c r="N291" s="27"/>
    </row>
    <row r="292" spans="1:14" ht="45" customHeight="1" x14ac:dyDescent="0.25">
      <c r="A292" s="12">
        <v>291</v>
      </c>
      <c r="B292" s="19" t="s">
        <v>15758</v>
      </c>
      <c r="C292" s="19" t="s">
        <v>15759</v>
      </c>
      <c r="D292" s="19" t="s">
        <v>11974</v>
      </c>
      <c r="E292" s="20"/>
      <c r="F292" s="19" t="s">
        <v>15752</v>
      </c>
      <c r="G292" s="19"/>
      <c r="H292" s="13"/>
      <c r="I292" s="13"/>
      <c r="J292" s="9" t="str">
        <f>IFERROR(VLOOKUP(G292,[1]Hoja1!$B$2:$F$14234,4,FALSE),"")</f>
        <v/>
      </c>
      <c r="K292" s="23" t="s">
        <v>15760</v>
      </c>
      <c r="L292" s="13"/>
      <c r="M292" s="13"/>
      <c r="N292" s="27"/>
    </row>
    <row r="293" spans="1:14" ht="45" customHeight="1" x14ac:dyDescent="0.25">
      <c r="A293" s="12">
        <v>292</v>
      </c>
      <c r="B293" s="19" t="s">
        <v>15761</v>
      </c>
      <c r="C293" s="19" t="s">
        <v>15762</v>
      </c>
      <c r="D293" s="19" t="s">
        <v>11974</v>
      </c>
      <c r="E293" s="20"/>
      <c r="F293" s="19" t="s">
        <v>15763</v>
      </c>
      <c r="G293" s="19"/>
      <c r="H293" s="13"/>
      <c r="I293" s="13"/>
      <c r="J293" s="9" t="str">
        <f>IFERROR(VLOOKUP(G293,[1]Hoja1!$B$2:$F$14234,4,FALSE),"")</f>
        <v/>
      </c>
      <c r="K293" s="23" t="s">
        <v>15764</v>
      </c>
      <c r="L293" s="25"/>
      <c r="M293" s="13"/>
      <c r="N293" s="27"/>
    </row>
    <row r="294" spans="1:14" ht="45" customHeight="1" x14ac:dyDescent="0.25">
      <c r="A294" s="12">
        <v>293</v>
      </c>
      <c r="B294" s="19" t="s">
        <v>15765</v>
      </c>
      <c r="C294" s="19" t="s">
        <v>15766</v>
      </c>
      <c r="D294" s="19" t="s">
        <v>11974</v>
      </c>
      <c r="E294" s="20"/>
      <c r="F294" s="19" t="s">
        <v>15763</v>
      </c>
      <c r="G294" s="19"/>
      <c r="H294" s="13"/>
      <c r="I294" s="13"/>
      <c r="J294" s="9" t="str">
        <f>IFERROR(VLOOKUP(G294,[1]Hoja1!$B$2:$F$14234,4,FALSE),"")</f>
        <v/>
      </c>
      <c r="K294" s="23" t="s">
        <v>15767</v>
      </c>
      <c r="L294" s="13"/>
      <c r="M294" s="13"/>
      <c r="N294" s="27"/>
    </row>
    <row r="295" spans="1:14" ht="45" customHeight="1" x14ac:dyDescent="0.25">
      <c r="A295" s="12">
        <v>294</v>
      </c>
      <c r="B295" s="19" t="s">
        <v>15768</v>
      </c>
      <c r="C295" s="19" t="s">
        <v>15769</v>
      </c>
      <c r="D295" s="19" t="s">
        <v>11974</v>
      </c>
      <c r="E295" s="20"/>
      <c r="F295" s="19" t="s">
        <v>15763</v>
      </c>
      <c r="G295" s="19"/>
      <c r="H295" s="13"/>
      <c r="I295" s="13"/>
      <c r="J295" s="9" t="str">
        <f>IFERROR(VLOOKUP(G295,[1]Hoja1!$B$2:$F$14234,4,FALSE),"")</f>
        <v/>
      </c>
      <c r="K295" s="23" t="s">
        <v>15770</v>
      </c>
      <c r="L295" s="25" t="s">
        <v>14894</v>
      </c>
      <c r="M295" s="13" t="s">
        <v>6480</v>
      </c>
      <c r="N295" s="27"/>
    </row>
    <row r="296" spans="1:14" ht="45" customHeight="1" x14ac:dyDescent="0.25">
      <c r="A296" s="12">
        <v>295</v>
      </c>
      <c r="B296" s="19" t="s">
        <v>15771</v>
      </c>
      <c r="C296" s="19" t="s">
        <v>15772</v>
      </c>
      <c r="D296" s="19" t="s">
        <v>11974</v>
      </c>
      <c r="E296" s="20"/>
      <c r="F296" s="19" t="s">
        <v>15763</v>
      </c>
      <c r="G296" s="19"/>
      <c r="H296" s="13"/>
      <c r="I296" s="13"/>
      <c r="J296" s="9" t="str">
        <f>IFERROR(VLOOKUP(G296,[1]Hoja1!$B$2:$F$14234,4,FALSE),"")</f>
        <v/>
      </c>
      <c r="K296" s="23" t="s">
        <v>15773</v>
      </c>
      <c r="L296" s="25" t="s">
        <v>14894</v>
      </c>
      <c r="M296" s="13" t="s">
        <v>6480</v>
      </c>
      <c r="N296" s="27"/>
    </row>
    <row r="297" spans="1:14" ht="45" customHeight="1" x14ac:dyDescent="0.25">
      <c r="A297" s="12">
        <v>296</v>
      </c>
      <c r="B297" s="19" t="s">
        <v>15774</v>
      </c>
      <c r="C297" s="19" t="s">
        <v>15047</v>
      </c>
      <c r="D297" s="19" t="s">
        <v>11974</v>
      </c>
      <c r="E297" s="20"/>
      <c r="F297" s="19" t="s">
        <v>15763</v>
      </c>
      <c r="G297" s="19"/>
      <c r="H297" s="13"/>
      <c r="I297" s="13"/>
      <c r="J297" s="9" t="str">
        <f>IFERROR(VLOOKUP(G297,[1]Hoja1!$B$2:$F$14234,4,FALSE),"")</f>
        <v/>
      </c>
      <c r="K297" s="23" t="s">
        <v>15775</v>
      </c>
      <c r="L297" s="25"/>
      <c r="M297" s="13"/>
      <c r="N297" s="27"/>
    </row>
    <row r="298" spans="1:14" ht="45" customHeight="1" x14ac:dyDescent="0.25">
      <c r="A298" s="12">
        <v>297</v>
      </c>
      <c r="B298" s="19" t="s">
        <v>15776</v>
      </c>
      <c r="C298" s="19" t="s">
        <v>15772</v>
      </c>
      <c r="D298" s="19" t="s">
        <v>11974</v>
      </c>
      <c r="E298" s="20"/>
      <c r="F298" s="19" t="s">
        <v>15763</v>
      </c>
      <c r="G298" s="19"/>
      <c r="H298" s="13"/>
      <c r="I298" s="13"/>
      <c r="J298" s="9" t="str">
        <f>IFERROR(VLOOKUP(G298,[1]Hoja1!$B$2:$F$14234,4,FALSE),"")</f>
        <v/>
      </c>
      <c r="K298" s="23" t="s">
        <v>15777</v>
      </c>
      <c r="L298" s="25" t="s">
        <v>14894</v>
      </c>
      <c r="M298" s="13" t="s">
        <v>6480</v>
      </c>
      <c r="N298" s="27"/>
    </row>
    <row r="299" spans="1:14" ht="45" customHeight="1" x14ac:dyDescent="0.25">
      <c r="A299" s="12">
        <v>298</v>
      </c>
      <c r="B299" s="19" t="s">
        <v>15778</v>
      </c>
      <c r="C299" s="19" t="s">
        <v>15673</v>
      </c>
      <c r="D299" s="19" t="s">
        <v>11974</v>
      </c>
      <c r="E299" s="20"/>
      <c r="F299" s="19" t="s">
        <v>15763</v>
      </c>
      <c r="G299" s="19"/>
      <c r="H299" s="13"/>
      <c r="I299" s="13"/>
      <c r="J299" s="9" t="str">
        <f>IFERROR(VLOOKUP(G299,[1]Hoja1!$B$2:$F$14234,4,FALSE),"")</f>
        <v/>
      </c>
      <c r="K299" s="23" t="s">
        <v>15779</v>
      </c>
      <c r="L299" s="25"/>
      <c r="M299" s="13"/>
      <c r="N299" s="27"/>
    </row>
    <row r="300" spans="1:14" ht="45" customHeight="1" x14ac:dyDescent="0.25">
      <c r="A300" s="12">
        <v>299</v>
      </c>
      <c r="B300" s="19" t="s">
        <v>15780</v>
      </c>
      <c r="C300" s="19" t="s">
        <v>15463</v>
      </c>
      <c r="D300" s="19" t="s">
        <v>11974</v>
      </c>
      <c r="E300" s="20"/>
      <c r="F300" s="19" t="s">
        <v>15763</v>
      </c>
      <c r="G300" s="19"/>
      <c r="H300" s="13"/>
      <c r="I300" s="13"/>
      <c r="J300" s="9" t="str">
        <f>IFERROR(VLOOKUP(G300,[1]Hoja1!$B$2:$F$14234,4,FALSE),"")</f>
        <v/>
      </c>
      <c r="K300" s="23" t="s">
        <v>15781</v>
      </c>
      <c r="L300" s="13"/>
      <c r="M300" s="13"/>
      <c r="N300" s="27"/>
    </row>
    <row r="301" spans="1:14" ht="45" customHeight="1" x14ac:dyDescent="0.25">
      <c r="A301" s="12">
        <v>300</v>
      </c>
      <c r="B301" s="19" t="s">
        <v>15782</v>
      </c>
      <c r="C301" s="19" t="s">
        <v>15783</v>
      </c>
      <c r="D301" s="19" t="s">
        <v>11974</v>
      </c>
      <c r="E301" s="20"/>
      <c r="F301" s="19" t="s">
        <v>15763</v>
      </c>
      <c r="G301" s="19"/>
      <c r="H301" s="13"/>
      <c r="I301" s="13"/>
      <c r="J301" s="9" t="str">
        <f>IFERROR(VLOOKUP(G301,[1]Hoja1!$B$2:$F$14234,4,FALSE),"")</f>
        <v/>
      </c>
      <c r="K301" s="23" t="s">
        <v>15784</v>
      </c>
      <c r="L301" s="25"/>
      <c r="M301" s="13"/>
      <c r="N301" s="27"/>
    </row>
    <row r="302" spans="1:14" ht="45" customHeight="1" x14ac:dyDescent="0.25">
      <c r="A302" s="12">
        <v>301</v>
      </c>
      <c r="B302" s="19" t="s">
        <v>15785</v>
      </c>
      <c r="C302" s="19" t="s">
        <v>15786</v>
      </c>
      <c r="D302" s="19" t="s">
        <v>11974</v>
      </c>
      <c r="E302" s="20"/>
      <c r="F302" s="19" t="s">
        <v>15763</v>
      </c>
      <c r="G302" s="19"/>
      <c r="H302" s="13"/>
      <c r="I302" s="13"/>
      <c r="J302" s="9" t="str">
        <f>IFERROR(VLOOKUP(G302,[1]Hoja1!$B$2:$F$14234,4,FALSE),"")</f>
        <v/>
      </c>
      <c r="K302" s="23" t="s">
        <v>15787</v>
      </c>
      <c r="L302" s="13"/>
      <c r="M302" s="13"/>
      <c r="N302" s="27"/>
    </row>
    <row r="303" spans="1:14" ht="45" customHeight="1" x14ac:dyDescent="0.25">
      <c r="A303" s="12">
        <v>302</v>
      </c>
      <c r="B303" s="19" t="s">
        <v>15788</v>
      </c>
      <c r="C303" s="19" t="s">
        <v>15789</v>
      </c>
      <c r="D303" s="19" t="s">
        <v>11974</v>
      </c>
      <c r="E303" s="20"/>
      <c r="F303" s="19" t="s">
        <v>15790</v>
      </c>
      <c r="G303" s="19"/>
      <c r="H303" s="13"/>
      <c r="I303" s="13"/>
      <c r="J303" s="9" t="str">
        <f>IFERROR(VLOOKUP(G303,[1]Hoja1!$B$2:$F$14234,4,FALSE),"")</f>
        <v/>
      </c>
      <c r="K303" s="23" t="s">
        <v>15658</v>
      </c>
      <c r="L303" s="25"/>
      <c r="M303" s="13"/>
      <c r="N303" s="27"/>
    </row>
    <row r="304" spans="1:14" ht="45" customHeight="1" x14ac:dyDescent="0.25">
      <c r="A304" s="12">
        <v>303</v>
      </c>
      <c r="B304" s="19" t="s">
        <v>15791</v>
      </c>
      <c r="C304" s="19" t="s">
        <v>15792</v>
      </c>
      <c r="D304" s="19" t="s">
        <v>11974</v>
      </c>
      <c r="E304" s="20"/>
      <c r="F304" s="19" t="s">
        <v>15793</v>
      </c>
      <c r="G304" s="19"/>
      <c r="H304" s="13"/>
      <c r="I304" s="13"/>
      <c r="J304" s="9" t="str">
        <f>IFERROR(VLOOKUP(G304,[1]Hoja1!$B$2:$F$14234,4,FALSE),"")</f>
        <v/>
      </c>
      <c r="K304" s="23" t="s">
        <v>15794</v>
      </c>
      <c r="L304" s="13"/>
      <c r="M304" s="13" t="s">
        <v>14978</v>
      </c>
      <c r="N304" s="27"/>
    </row>
    <row r="305" spans="1:14" ht="45" customHeight="1" x14ac:dyDescent="0.25">
      <c r="A305" s="12">
        <v>304</v>
      </c>
      <c r="B305" s="19" t="s">
        <v>15795</v>
      </c>
      <c r="C305" s="19" t="s">
        <v>15796</v>
      </c>
      <c r="D305" s="19" t="s">
        <v>11974</v>
      </c>
      <c r="E305" s="20"/>
      <c r="F305" s="19" t="s">
        <v>15793</v>
      </c>
      <c r="G305" s="19"/>
      <c r="H305" s="13"/>
      <c r="I305" s="13"/>
      <c r="J305" s="9" t="str">
        <f>IFERROR(VLOOKUP(G305,[1]Hoja1!$B$2:$F$14234,4,FALSE),"")</f>
        <v/>
      </c>
      <c r="K305" s="23" t="s">
        <v>15797</v>
      </c>
      <c r="L305" s="25"/>
      <c r="M305" s="13"/>
      <c r="N305" s="27"/>
    </row>
    <row r="306" spans="1:14" ht="45" customHeight="1" x14ac:dyDescent="0.25">
      <c r="A306" s="12">
        <v>305</v>
      </c>
      <c r="B306" s="19" t="s">
        <v>15798</v>
      </c>
      <c r="C306" s="19" t="s">
        <v>15799</v>
      </c>
      <c r="D306" s="19" t="s">
        <v>11974</v>
      </c>
      <c r="E306" s="20"/>
      <c r="F306" s="19" t="s">
        <v>15793</v>
      </c>
      <c r="G306" s="19"/>
      <c r="H306" s="13"/>
      <c r="I306" s="13"/>
      <c r="J306" s="9" t="str">
        <f>IFERROR(VLOOKUP(G306,[1]Hoja1!$B$2:$F$14234,4,FALSE),"")</f>
        <v/>
      </c>
      <c r="K306" s="23" t="s">
        <v>15658</v>
      </c>
      <c r="L306" s="13"/>
      <c r="M306" s="13"/>
      <c r="N306" s="27"/>
    </row>
    <row r="307" spans="1:14" ht="45" customHeight="1" x14ac:dyDescent="0.25">
      <c r="A307" s="12">
        <v>306</v>
      </c>
      <c r="B307" s="19" t="s">
        <v>15800</v>
      </c>
      <c r="C307" s="19" t="s">
        <v>15801</v>
      </c>
      <c r="D307" s="19" t="s">
        <v>11974</v>
      </c>
      <c r="E307" s="20"/>
      <c r="F307" s="19" t="s">
        <v>15793</v>
      </c>
      <c r="G307" s="19"/>
      <c r="H307" s="13"/>
      <c r="I307" s="13"/>
      <c r="J307" s="9" t="str">
        <f>IFERROR(VLOOKUP(G307,[1]Hoja1!$B$2:$F$14234,4,FALSE),"")</f>
        <v/>
      </c>
      <c r="K307" s="23" t="s">
        <v>15802</v>
      </c>
      <c r="L307" s="25"/>
      <c r="M307" s="13" t="s">
        <v>14978</v>
      </c>
      <c r="N307" s="27"/>
    </row>
    <row r="308" spans="1:14" ht="45" customHeight="1" x14ac:dyDescent="0.25">
      <c r="A308" s="12">
        <v>307</v>
      </c>
      <c r="B308" s="19" t="s">
        <v>15803</v>
      </c>
      <c r="C308" s="19" t="s">
        <v>15804</v>
      </c>
      <c r="D308" s="19" t="s">
        <v>11974</v>
      </c>
      <c r="E308" s="20"/>
      <c r="F308" s="19" t="s">
        <v>15793</v>
      </c>
      <c r="G308" s="19"/>
      <c r="H308" s="13"/>
      <c r="I308" s="13"/>
      <c r="J308" s="9" t="str">
        <f>IFERROR(VLOOKUP(G308,[1]Hoja1!$B$2:$F$14234,4,FALSE),"")</f>
        <v/>
      </c>
      <c r="K308" s="23" t="s">
        <v>15805</v>
      </c>
      <c r="L308" s="25" t="s">
        <v>14894</v>
      </c>
      <c r="M308" s="13" t="s">
        <v>6480</v>
      </c>
      <c r="N308" s="27"/>
    </row>
    <row r="309" spans="1:14" ht="45" customHeight="1" x14ac:dyDescent="0.25">
      <c r="A309" s="12">
        <v>308</v>
      </c>
      <c r="B309" s="19" t="s">
        <v>15806</v>
      </c>
      <c r="C309" s="19" t="s">
        <v>15807</v>
      </c>
      <c r="D309" s="19" t="s">
        <v>11974</v>
      </c>
      <c r="E309" s="20"/>
      <c r="F309" s="19" t="s">
        <v>15808</v>
      </c>
      <c r="G309" s="19"/>
      <c r="H309" s="13"/>
      <c r="I309" s="13"/>
      <c r="J309" s="9" t="str">
        <f>IFERROR(VLOOKUP(G309,[1]Hoja1!$B$2:$F$14234,4,FALSE),"")</f>
        <v/>
      </c>
      <c r="K309" s="23" t="s">
        <v>15809</v>
      </c>
      <c r="L309" s="25"/>
      <c r="M309" s="13"/>
      <c r="N309" s="27"/>
    </row>
    <row r="310" spans="1:14" ht="45" customHeight="1" x14ac:dyDescent="0.25">
      <c r="A310" s="12">
        <v>309</v>
      </c>
      <c r="B310" s="19" t="s">
        <v>15810</v>
      </c>
      <c r="C310" s="19" t="s">
        <v>15811</v>
      </c>
      <c r="D310" s="19" t="s">
        <v>11974</v>
      </c>
      <c r="E310" s="20"/>
      <c r="F310" s="19" t="s">
        <v>15812</v>
      </c>
      <c r="G310" s="19"/>
      <c r="H310" s="13"/>
      <c r="I310" s="13"/>
      <c r="J310" s="9" t="str">
        <f>IFERROR(VLOOKUP(G310,[1]Hoja1!$B$2:$F$14234,4,FALSE),"")</f>
        <v/>
      </c>
      <c r="K310" s="23" t="s">
        <v>15813</v>
      </c>
      <c r="L310" s="13"/>
      <c r="M310" s="13"/>
      <c r="N310" s="27"/>
    </row>
    <row r="311" spans="1:14" ht="45" customHeight="1" x14ac:dyDescent="0.25">
      <c r="A311" s="12">
        <v>310</v>
      </c>
      <c r="B311" s="19" t="s">
        <v>15814</v>
      </c>
      <c r="C311" s="19" t="s">
        <v>15815</v>
      </c>
      <c r="D311" s="19" t="s">
        <v>11974</v>
      </c>
      <c r="E311" s="20"/>
      <c r="F311" s="19" t="s">
        <v>15816</v>
      </c>
      <c r="G311" s="19"/>
      <c r="H311" s="13"/>
      <c r="I311" s="13"/>
      <c r="J311" s="9" t="str">
        <f>IFERROR(VLOOKUP(G311,[1]Hoja1!$B$2:$F$14234,4,FALSE),"")</f>
        <v/>
      </c>
      <c r="K311" s="23" t="s">
        <v>15658</v>
      </c>
      <c r="L311" s="25"/>
      <c r="M311" s="13"/>
      <c r="N311" s="27"/>
    </row>
    <row r="312" spans="1:14" ht="45" customHeight="1" x14ac:dyDescent="0.25">
      <c r="A312" s="12">
        <v>311</v>
      </c>
      <c r="B312" s="19" t="s">
        <v>15817</v>
      </c>
      <c r="C312" s="19" t="s">
        <v>15818</v>
      </c>
      <c r="D312" s="19" t="s">
        <v>11974</v>
      </c>
      <c r="E312" s="20"/>
      <c r="F312" s="19" t="s">
        <v>15816</v>
      </c>
      <c r="G312" s="19"/>
      <c r="H312" s="13"/>
      <c r="I312" s="13"/>
      <c r="J312" s="9" t="str">
        <f>IFERROR(VLOOKUP(G312,[1]Hoja1!$B$2:$F$14234,4,FALSE),"")</f>
        <v/>
      </c>
      <c r="K312" s="23" t="s">
        <v>15819</v>
      </c>
      <c r="L312" s="13"/>
      <c r="M312" s="13"/>
      <c r="N312" s="27"/>
    </row>
    <row r="313" spans="1:14" ht="45" customHeight="1" x14ac:dyDescent="0.25">
      <c r="A313" s="12">
        <v>312</v>
      </c>
      <c r="B313" s="19" t="s">
        <v>15820</v>
      </c>
      <c r="C313" s="19" t="s">
        <v>15078</v>
      </c>
      <c r="D313" s="19" t="s">
        <v>11974</v>
      </c>
      <c r="E313" s="20"/>
      <c r="F313" s="19" t="s">
        <v>15816</v>
      </c>
      <c r="G313" s="19"/>
      <c r="H313" s="13"/>
      <c r="I313" s="13"/>
      <c r="J313" s="9" t="str">
        <f>IFERROR(VLOOKUP(G313,[1]Hoja1!$B$2:$F$14234,4,FALSE),"")</f>
        <v/>
      </c>
      <c r="K313" s="23" t="s">
        <v>15821</v>
      </c>
      <c r="L313" s="25"/>
      <c r="M313" s="13"/>
      <c r="N313" s="27"/>
    </row>
    <row r="314" spans="1:14" ht="45" customHeight="1" x14ac:dyDescent="0.25">
      <c r="A314" s="12">
        <v>313</v>
      </c>
      <c r="B314" s="19" t="s">
        <v>15822</v>
      </c>
      <c r="C314" s="19" t="s">
        <v>15823</v>
      </c>
      <c r="D314" s="19" t="s">
        <v>11974</v>
      </c>
      <c r="E314" s="20"/>
      <c r="F314" s="19" t="s">
        <v>15816</v>
      </c>
      <c r="G314" s="19"/>
      <c r="H314" s="13"/>
      <c r="I314" s="13"/>
      <c r="J314" s="9" t="str">
        <f>IFERROR(VLOOKUP(G314,[1]Hoja1!$B$2:$F$14234,4,FALSE),"")</f>
        <v/>
      </c>
      <c r="K314" s="23" t="s">
        <v>15824</v>
      </c>
      <c r="L314" s="13"/>
      <c r="M314" s="13"/>
      <c r="N314" s="27"/>
    </row>
    <row r="315" spans="1:14" ht="45" customHeight="1" x14ac:dyDescent="0.25">
      <c r="A315" s="12">
        <v>314</v>
      </c>
      <c r="B315" s="19" t="s">
        <v>15825</v>
      </c>
      <c r="C315" s="19" t="s">
        <v>15826</v>
      </c>
      <c r="D315" s="19" t="s">
        <v>11974</v>
      </c>
      <c r="E315" s="20"/>
      <c r="F315" s="19" t="s">
        <v>15816</v>
      </c>
      <c r="G315" s="19"/>
      <c r="H315" s="13"/>
      <c r="I315" s="13"/>
      <c r="J315" s="9" t="str">
        <f>IFERROR(VLOOKUP(G315,[1]Hoja1!$B$2:$F$14234,4,FALSE),"")</f>
        <v/>
      </c>
      <c r="K315" s="23" t="s">
        <v>15827</v>
      </c>
      <c r="L315" s="25"/>
      <c r="M315" s="13"/>
      <c r="N315" s="27"/>
    </row>
    <row r="316" spans="1:14" ht="45" customHeight="1" x14ac:dyDescent="0.25">
      <c r="A316" s="12">
        <v>315</v>
      </c>
      <c r="B316" s="19" t="s">
        <v>15828</v>
      </c>
      <c r="C316" s="19" t="s">
        <v>15829</v>
      </c>
      <c r="D316" s="19" t="s">
        <v>11974</v>
      </c>
      <c r="E316" s="20"/>
      <c r="F316" s="19" t="s">
        <v>15816</v>
      </c>
      <c r="G316" s="19"/>
      <c r="H316" s="13"/>
      <c r="I316" s="13"/>
      <c r="J316" s="9" t="str">
        <f>IFERROR(VLOOKUP(G316,[1]Hoja1!$B$2:$F$14234,4,FALSE),"")</f>
        <v/>
      </c>
      <c r="K316" s="23" t="s">
        <v>15830</v>
      </c>
      <c r="L316" s="13"/>
      <c r="M316" s="13"/>
      <c r="N316" s="27"/>
    </row>
    <row r="317" spans="1:14" ht="45" customHeight="1" x14ac:dyDescent="0.25">
      <c r="A317" s="12">
        <v>316</v>
      </c>
      <c r="B317" s="19" t="s">
        <v>15831</v>
      </c>
      <c r="C317" s="19" t="s">
        <v>15832</v>
      </c>
      <c r="D317" s="19" t="s">
        <v>11974</v>
      </c>
      <c r="E317" s="20"/>
      <c r="F317" s="19" t="s">
        <v>15816</v>
      </c>
      <c r="G317" s="19"/>
      <c r="H317" s="13"/>
      <c r="I317" s="13"/>
      <c r="J317" s="9" t="str">
        <f>IFERROR(VLOOKUP(G317,[1]Hoja1!$B$2:$F$14234,4,FALSE),"")</f>
        <v/>
      </c>
      <c r="K317" s="23" t="s">
        <v>15833</v>
      </c>
      <c r="L317" s="25"/>
      <c r="M317" s="13"/>
      <c r="N317" s="27"/>
    </row>
    <row r="318" spans="1:14" ht="45" customHeight="1" x14ac:dyDescent="0.25">
      <c r="A318" s="12">
        <v>317</v>
      </c>
      <c r="B318" s="19" t="s">
        <v>15834</v>
      </c>
      <c r="C318" s="19" t="s">
        <v>15835</v>
      </c>
      <c r="D318" s="19" t="s">
        <v>11974</v>
      </c>
      <c r="E318" s="20"/>
      <c r="F318" s="19" t="s">
        <v>15816</v>
      </c>
      <c r="G318" s="19"/>
      <c r="H318" s="13"/>
      <c r="I318" s="13"/>
      <c r="J318" s="9" t="str">
        <f>IFERROR(VLOOKUP(G318,[1]Hoja1!$B$2:$F$14234,4,FALSE),"")</f>
        <v/>
      </c>
      <c r="K318" s="23" t="s">
        <v>15836</v>
      </c>
      <c r="L318" s="13"/>
      <c r="M318" s="13"/>
      <c r="N318" s="27"/>
    </row>
    <row r="319" spans="1:14" ht="45" customHeight="1" x14ac:dyDescent="0.25">
      <c r="A319" s="12">
        <v>318</v>
      </c>
      <c r="B319" s="19" t="s">
        <v>15837</v>
      </c>
      <c r="C319" s="19" t="s">
        <v>15838</v>
      </c>
      <c r="D319" s="19" t="s">
        <v>11974</v>
      </c>
      <c r="E319" s="20"/>
      <c r="F319" s="19" t="s">
        <v>15816</v>
      </c>
      <c r="G319" s="19"/>
      <c r="H319" s="13"/>
      <c r="I319" s="13"/>
      <c r="J319" s="9" t="str">
        <f>IFERROR(VLOOKUP(G319,[1]Hoja1!$B$2:$F$14234,4,FALSE),"")</f>
        <v/>
      </c>
      <c r="K319" s="23" t="s">
        <v>15839</v>
      </c>
      <c r="L319" s="25"/>
      <c r="M319" s="13"/>
      <c r="N319" s="27"/>
    </row>
    <row r="320" spans="1:14" ht="45" customHeight="1" x14ac:dyDescent="0.25">
      <c r="A320" s="12">
        <v>319</v>
      </c>
      <c r="B320" s="19" t="s">
        <v>15840</v>
      </c>
      <c r="C320" s="19" t="s">
        <v>15841</v>
      </c>
      <c r="D320" s="19" t="s">
        <v>11974</v>
      </c>
      <c r="E320" s="20"/>
      <c r="F320" s="19" t="s">
        <v>15816</v>
      </c>
      <c r="G320" s="19"/>
      <c r="H320" s="13"/>
      <c r="I320" s="13"/>
      <c r="J320" s="9" t="str">
        <f>IFERROR(VLOOKUP(G320,[1]Hoja1!$B$2:$F$14234,4,FALSE),"")</f>
        <v/>
      </c>
      <c r="K320" s="23" t="s">
        <v>15658</v>
      </c>
      <c r="L320" s="13"/>
      <c r="M320" s="13"/>
      <c r="N320" s="27"/>
    </row>
    <row r="321" spans="1:14" ht="45" customHeight="1" x14ac:dyDescent="0.25">
      <c r="A321" s="12">
        <v>320</v>
      </c>
      <c r="B321" s="19" t="s">
        <v>15842</v>
      </c>
      <c r="C321" s="19" t="s">
        <v>15843</v>
      </c>
      <c r="D321" s="19" t="s">
        <v>11974</v>
      </c>
      <c r="E321" s="20"/>
      <c r="F321" s="19" t="s">
        <v>15816</v>
      </c>
      <c r="G321" s="19"/>
      <c r="H321" s="13"/>
      <c r="I321" s="13"/>
      <c r="J321" s="9" t="str">
        <f>IFERROR(VLOOKUP(G321,[1]Hoja1!$B$2:$F$14234,4,FALSE),"")</f>
        <v/>
      </c>
      <c r="K321" s="23" t="s">
        <v>15658</v>
      </c>
      <c r="L321" s="25"/>
      <c r="M321" s="13"/>
      <c r="N321" s="27"/>
    </row>
    <row r="322" spans="1:14" ht="45" customHeight="1" x14ac:dyDescent="0.25">
      <c r="A322" s="12">
        <v>321</v>
      </c>
      <c r="B322" s="19" t="s">
        <v>15844</v>
      </c>
      <c r="C322" s="19" t="s">
        <v>15469</v>
      </c>
      <c r="D322" s="19" t="s">
        <v>11974</v>
      </c>
      <c r="E322" s="20"/>
      <c r="F322" s="19" t="s">
        <v>15816</v>
      </c>
      <c r="G322" s="19"/>
      <c r="H322" s="13"/>
      <c r="I322" s="13"/>
      <c r="J322" s="9" t="str">
        <f>IFERROR(VLOOKUP(G322,[1]Hoja1!$B$2:$F$14234,4,FALSE),"")</f>
        <v/>
      </c>
      <c r="K322" s="23" t="s">
        <v>15713</v>
      </c>
      <c r="L322" s="13"/>
      <c r="M322" s="13"/>
      <c r="N322" s="27"/>
    </row>
    <row r="323" spans="1:14" ht="45" customHeight="1" x14ac:dyDescent="0.25">
      <c r="A323" s="12">
        <v>322</v>
      </c>
      <c r="B323" s="19" t="s">
        <v>15845</v>
      </c>
      <c r="C323" s="19" t="s">
        <v>15846</v>
      </c>
      <c r="D323" s="19" t="s">
        <v>11975</v>
      </c>
      <c r="E323" s="20"/>
      <c r="F323" s="19" t="s">
        <v>15847</v>
      </c>
      <c r="G323" s="19"/>
      <c r="H323" s="13"/>
      <c r="I323" s="13"/>
      <c r="J323" s="9" t="str">
        <f>IFERROR(VLOOKUP(G323,[1]Hoja1!$B$2:$F$14234,4,FALSE),"")</f>
        <v/>
      </c>
      <c r="K323" s="23" t="s">
        <v>15848</v>
      </c>
      <c r="L323" s="25"/>
      <c r="M323" s="13"/>
      <c r="N323" s="27"/>
    </row>
    <row r="324" spans="1:14" ht="45" customHeight="1" x14ac:dyDescent="0.25">
      <c r="A324" s="12">
        <v>323</v>
      </c>
      <c r="B324" s="19" t="s">
        <v>15849</v>
      </c>
      <c r="C324" s="19" t="s">
        <v>15564</v>
      </c>
      <c r="D324" s="19" t="s">
        <v>11975</v>
      </c>
      <c r="E324" s="20"/>
      <c r="F324" s="19" t="s">
        <v>15847</v>
      </c>
      <c r="G324" s="19"/>
      <c r="H324" s="13"/>
      <c r="I324" s="13"/>
      <c r="J324" s="9" t="str">
        <f>IFERROR(VLOOKUP(G324,[1]Hoja1!$B$2:$F$14234,4,FALSE),"")</f>
        <v/>
      </c>
      <c r="K324" s="23" t="s">
        <v>15850</v>
      </c>
      <c r="L324" s="13"/>
      <c r="M324" s="13"/>
      <c r="N324" s="27"/>
    </row>
    <row r="325" spans="1:14" ht="45" customHeight="1" x14ac:dyDescent="0.25">
      <c r="A325" s="12">
        <v>324</v>
      </c>
      <c r="B325" s="19" t="s">
        <v>15851</v>
      </c>
      <c r="C325" s="19" t="s">
        <v>15621</v>
      </c>
      <c r="D325" s="19" t="s">
        <v>11975</v>
      </c>
      <c r="E325" s="20"/>
      <c r="F325" s="19" t="s">
        <v>15847</v>
      </c>
      <c r="G325" s="19"/>
      <c r="H325" s="13"/>
      <c r="I325" s="13"/>
      <c r="J325" s="9" t="str">
        <f>IFERROR(VLOOKUP(G325,[1]Hoja1!$B$2:$F$14234,4,FALSE),"")</f>
        <v/>
      </c>
      <c r="K325" s="23" t="s">
        <v>15850</v>
      </c>
      <c r="L325" s="25"/>
      <c r="M325" s="13"/>
      <c r="N325" s="27"/>
    </row>
    <row r="326" spans="1:14" ht="45" customHeight="1" x14ac:dyDescent="0.25">
      <c r="A326" s="12">
        <v>325</v>
      </c>
      <c r="B326" s="19" t="s">
        <v>15852</v>
      </c>
      <c r="C326" s="19" t="s">
        <v>15853</v>
      </c>
      <c r="D326" s="19" t="s">
        <v>11975</v>
      </c>
      <c r="E326" s="20"/>
      <c r="F326" s="19" t="s">
        <v>15847</v>
      </c>
      <c r="G326" s="19"/>
      <c r="H326" s="13"/>
      <c r="I326" s="13"/>
      <c r="J326" s="9" t="str">
        <f>IFERROR(VLOOKUP(G326,[1]Hoja1!$B$2:$F$14234,4,FALSE),"")</f>
        <v/>
      </c>
      <c r="K326" s="23" t="s">
        <v>15854</v>
      </c>
      <c r="L326" s="13"/>
      <c r="M326" s="13"/>
      <c r="N326" s="27"/>
    </row>
    <row r="327" spans="1:14" ht="45" customHeight="1" x14ac:dyDescent="0.25">
      <c r="A327" s="12">
        <v>326</v>
      </c>
      <c r="B327" s="19" t="s">
        <v>15855</v>
      </c>
      <c r="C327" s="19" t="s">
        <v>15856</v>
      </c>
      <c r="D327" s="19" t="s">
        <v>11975</v>
      </c>
      <c r="E327" s="20"/>
      <c r="F327" s="19" t="s">
        <v>15857</v>
      </c>
      <c r="G327" s="19"/>
      <c r="H327" s="13"/>
      <c r="I327" s="13"/>
      <c r="J327" s="9" t="str">
        <f>IFERROR(VLOOKUP(G327,[1]Hoja1!$B$2:$F$14234,4,FALSE),"")</f>
        <v/>
      </c>
      <c r="K327" s="23" t="s">
        <v>15858</v>
      </c>
      <c r="L327" s="25" t="s">
        <v>15859</v>
      </c>
      <c r="M327" s="13" t="s">
        <v>6480</v>
      </c>
      <c r="N327" s="27"/>
    </row>
    <row r="328" spans="1:14" ht="45" customHeight="1" x14ac:dyDescent="0.25">
      <c r="A328" s="12">
        <v>327</v>
      </c>
      <c r="B328" s="19" t="s">
        <v>15860</v>
      </c>
      <c r="C328" s="19" t="s">
        <v>15861</v>
      </c>
      <c r="D328" s="19" t="s">
        <v>11975</v>
      </c>
      <c r="E328" s="20"/>
      <c r="F328" s="19" t="s">
        <v>15862</v>
      </c>
      <c r="G328" s="19"/>
      <c r="H328" s="13"/>
      <c r="I328" s="13"/>
      <c r="J328" s="9" t="str">
        <f>IFERROR(VLOOKUP(G328,[1]Hoja1!$B$2:$F$14234,4,FALSE),"")</f>
        <v/>
      </c>
      <c r="K328" s="23" t="s">
        <v>15863</v>
      </c>
      <c r="L328" s="13"/>
      <c r="M328" s="13"/>
      <c r="N328" s="27"/>
    </row>
    <row r="329" spans="1:14" ht="45" customHeight="1" x14ac:dyDescent="0.25">
      <c r="A329" s="12">
        <v>328</v>
      </c>
      <c r="B329" s="19" t="s">
        <v>15864</v>
      </c>
      <c r="C329" s="19" t="s">
        <v>15865</v>
      </c>
      <c r="D329" s="19" t="s">
        <v>11975</v>
      </c>
      <c r="E329" s="20"/>
      <c r="F329" s="19" t="s">
        <v>15862</v>
      </c>
      <c r="G329" s="19"/>
      <c r="H329" s="13"/>
      <c r="I329" s="13"/>
      <c r="J329" s="9" t="str">
        <f>IFERROR(VLOOKUP(G329,[1]Hoja1!$B$2:$F$14234,4,FALSE),"")</f>
        <v/>
      </c>
      <c r="K329" s="23" t="s">
        <v>15866</v>
      </c>
      <c r="L329" s="25"/>
      <c r="M329" s="13"/>
      <c r="N329" s="27"/>
    </row>
    <row r="330" spans="1:14" ht="45" customHeight="1" x14ac:dyDescent="0.25">
      <c r="A330" s="12">
        <v>329</v>
      </c>
      <c r="B330" s="19" t="s">
        <v>15867</v>
      </c>
      <c r="C330" s="19" t="s">
        <v>15868</v>
      </c>
      <c r="D330" s="19" t="s">
        <v>11975</v>
      </c>
      <c r="E330" s="20"/>
      <c r="F330" s="19" t="s">
        <v>15862</v>
      </c>
      <c r="G330" s="19"/>
      <c r="H330" s="13"/>
      <c r="I330" s="13"/>
      <c r="J330" s="9" t="str">
        <f>IFERROR(VLOOKUP(G330,[1]Hoja1!$B$2:$F$14234,4,FALSE),"")</f>
        <v/>
      </c>
      <c r="K330" s="23" t="s">
        <v>15869</v>
      </c>
      <c r="L330" s="13"/>
      <c r="M330" s="13"/>
      <c r="N330" s="27"/>
    </row>
    <row r="331" spans="1:14" ht="45" customHeight="1" x14ac:dyDescent="0.25">
      <c r="A331" s="12">
        <v>330</v>
      </c>
      <c r="B331" s="19" t="s">
        <v>15870</v>
      </c>
      <c r="C331" s="19" t="s">
        <v>15871</v>
      </c>
      <c r="D331" s="19" t="s">
        <v>11975</v>
      </c>
      <c r="E331" s="20"/>
      <c r="F331" s="19" t="s">
        <v>15862</v>
      </c>
      <c r="G331" s="19"/>
      <c r="H331" s="13"/>
      <c r="I331" s="13"/>
      <c r="J331" s="9" t="str">
        <f>IFERROR(VLOOKUP(G331,[1]Hoja1!$B$2:$F$14234,4,FALSE),"")</f>
        <v/>
      </c>
      <c r="K331" s="23" t="s">
        <v>15872</v>
      </c>
      <c r="L331" s="25"/>
      <c r="M331" s="13"/>
      <c r="N331" s="27"/>
    </row>
    <row r="332" spans="1:14" ht="45" customHeight="1" x14ac:dyDescent="0.25">
      <c r="A332" s="12">
        <v>331</v>
      </c>
      <c r="B332" s="19" t="s">
        <v>15873</v>
      </c>
      <c r="C332" s="19" t="s">
        <v>15874</v>
      </c>
      <c r="D332" s="19" t="s">
        <v>11975</v>
      </c>
      <c r="E332" s="20"/>
      <c r="F332" s="19" t="s">
        <v>15875</v>
      </c>
      <c r="G332" s="19"/>
      <c r="H332" s="13"/>
      <c r="I332" s="13"/>
      <c r="J332" s="9" t="str">
        <f>IFERROR(VLOOKUP(G332,[1]Hoja1!$B$2:$F$14234,4,FALSE),"")</f>
        <v/>
      </c>
      <c r="K332" s="23" t="s">
        <v>15876</v>
      </c>
      <c r="L332" s="13"/>
      <c r="M332" s="13"/>
      <c r="N332" s="27"/>
    </row>
    <row r="333" spans="1:14" ht="45" customHeight="1" x14ac:dyDescent="0.25">
      <c r="A333" s="12">
        <v>332</v>
      </c>
      <c r="B333" s="19" t="s">
        <v>15877</v>
      </c>
      <c r="C333" s="19" t="s">
        <v>15878</v>
      </c>
      <c r="D333" s="19" t="s">
        <v>11975</v>
      </c>
      <c r="E333" s="20"/>
      <c r="F333" s="19" t="s">
        <v>15875</v>
      </c>
      <c r="G333" s="19"/>
      <c r="H333" s="13"/>
      <c r="I333" s="13"/>
      <c r="J333" s="9" t="str">
        <f>IFERROR(VLOOKUP(G333,[1]Hoja1!$B$2:$F$14234,4,FALSE),"")</f>
        <v/>
      </c>
      <c r="K333" s="23" t="s">
        <v>15879</v>
      </c>
      <c r="L333" s="25"/>
      <c r="M333" s="13"/>
      <c r="N333" s="27"/>
    </row>
    <row r="334" spans="1:14" ht="45" customHeight="1" x14ac:dyDescent="0.25">
      <c r="A334" s="12">
        <v>333</v>
      </c>
      <c r="B334" s="19" t="s">
        <v>15880</v>
      </c>
      <c r="C334" s="19" t="s">
        <v>15881</v>
      </c>
      <c r="D334" s="19" t="s">
        <v>11975</v>
      </c>
      <c r="E334" s="20"/>
      <c r="F334" s="19" t="s">
        <v>15875</v>
      </c>
      <c r="G334" s="19"/>
      <c r="H334" s="13"/>
      <c r="I334" s="13"/>
      <c r="J334" s="9" t="str">
        <f>IFERROR(VLOOKUP(G334,[1]Hoja1!$B$2:$F$14234,4,FALSE),"")</f>
        <v/>
      </c>
      <c r="K334" s="23" t="s">
        <v>15879</v>
      </c>
      <c r="L334" s="13"/>
      <c r="M334" s="13"/>
      <c r="N334" s="27"/>
    </row>
    <row r="335" spans="1:14" ht="45" customHeight="1" x14ac:dyDescent="0.25">
      <c r="A335" s="12">
        <v>334</v>
      </c>
      <c r="B335" s="19" t="s">
        <v>15882</v>
      </c>
      <c r="C335" s="19" t="s">
        <v>15883</v>
      </c>
      <c r="D335" s="19" t="s">
        <v>11975</v>
      </c>
      <c r="E335" s="20"/>
      <c r="F335" s="19" t="s">
        <v>15875</v>
      </c>
      <c r="G335" s="19"/>
      <c r="H335" s="13"/>
      <c r="I335" s="13"/>
      <c r="J335" s="9" t="str">
        <f>IFERROR(VLOOKUP(G335,[1]Hoja1!$B$2:$F$14234,4,FALSE),"")</f>
        <v/>
      </c>
      <c r="K335" s="23" t="s">
        <v>15872</v>
      </c>
      <c r="L335" s="25"/>
      <c r="M335" s="13"/>
      <c r="N335" s="27"/>
    </row>
    <row r="336" spans="1:14" ht="45" customHeight="1" x14ac:dyDescent="0.25">
      <c r="A336" s="12">
        <v>335</v>
      </c>
      <c r="B336" s="19" t="s">
        <v>15884</v>
      </c>
      <c r="C336" s="19" t="s">
        <v>15885</v>
      </c>
      <c r="D336" s="19" t="s">
        <v>11975</v>
      </c>
      <c r="E336" s="20"/>
      <c r="F336" s="19" t="s">
        <v>15875</v>
      </c>
      <c r="G336" s="19"/>
      <c r="H336" s="13"/>
      <c r="I336" s="13"/>
      <c r="J336" s="9" t="str">
        <f>IFERROR(VLOOKUP(G336,[1]Hoja1!$B$2:$F$14234,4,FALSE),"")</f>
        <v/>
      </c>
      <c r="K336" s="23" t="s">
        <v>15886</v>
      </c>
      <c r="L336" s="13"/>
      <c r="M336" s="13"/>
      <c r="N336" s="27"/>
    </row>
    <row r="337" spans="1:14" ht="45" customHeight="1" x14ac:dyDescent="0.25">
      <c r="A337" s="12">
        <v>336</v>
      </c>
      <c r="B337" s="19" t="s">
        <v>15887</v>
      </c>
      <c r="C337" s="19" t="s">
        <v>15888</v>
      </c>
      <c r="D337" s="19" t="s">
        <v>11975</v>
      </c>
      <c r="E337" s="20"/>
      <c r="F337" s="19" t="s">
        <v>15875</v>
      </c>
      <c r="G337" s="19"/>
      <c r="H337" s="13"/>
      <c r="I337" s="13"/>
      <c r="J337" s="9" t="str">
        <f>IFERROR(VLOOKUP(G337,[1]Hoja1!$B$2:$F$14234,4,FALSE),"")</f>
        <v/>
      </c>
      <c r="K337" s="23" t="s">
        <v>15889</v>
      </c>
      <c r="L337" s="25"/>
      <c r="M337" s="13"/>
      <c r="N337" s="27"/>
    </row>
    <row r="338" spans="1:14" ht="45" customHeight="1" x14ac:dyDescent="0.25">
      <c r="A338" s="12">
        <v>337</v>
      </c>
      <c r="B338" s="19" t="s">
        <v>15890</v>
      </c>
      <c r="C338" s="19" t="s">
        <v>15891</v>
      </c>
      <c r="D338" s="19" t="s">
        <v>11975</v>
      </c>
      <c r="E338" s="20"/>
      <c r="F338" s="19" t="s">
        <v>15875</v>
      </c>
      <c r="G338" s="19"/>
      <c r="H338" s="13"/>
      <c r="I338" s="13"/>
      <c r="J338" s="9" t="str">
        <f>IFERROR(VLOOKUP(G338,[1]Hoja1!$B$2:$F$14234,4,FALSE),"")</f>
        <v/>
      </c>
      <c r="K338" s="23" t="s">
        <v>15892</v>
      </c>
      <c r="L338" s="13"/>
      <c r="M338" s="13"/>
      <c r="N338" s="27"/>
    </row>
    <row r="339" spans="1:14" ht="45" customHeight="1" x14ac:dyDescent="0.25">
      <c r="A339" s="12">
        <v>338</v>
      </c>
      <c r="B339" s="19" t="s">
        <v>15893</v>
      </c>
      <c r="C339" s="19" t="s">
        <v>15463</v>
      </c>
      <c r="D339" s="19" t="s">
        <v>11975</v>
      </c>
      <c r="E339" s="20"/>
      <c r="F339" s="19" t="s">
        <v>15894</v>
      </c>
      <c r="G339" s="19"/>
      <c r="H339" s="13"/>
      <c r="I339" s="13"/>
      <c r="J339" s="9" t="str">
        <f>IFERROR(VLOOKUP(G339,[1]Hoja1!$B$2:$F$14234,4,FALSE),"")</f>
        <v/>
      </c>
      <c r="K339" s="23" t="s">
        <v>15895</v>
      </c>
      <c r="L339" s="25"/>
      <c r="M339" s="13"/>
      <c r="N339" s="27"/>
    </row>
    <row r="340" spans="1:14" ht="45" customHeight="1" x14ac:dyDescent="0.25">
      <c r="A340" s="12">
        <v>339</v>
      </c>
      <c r="B340" s="19" t="s">
        <v>15896</v>
      </c>
      <c r="C340" s="19" t="s">
        <v>15897</v>
      </c>
      <c r="D340" s="19" t="s">
        <v>11975</v>
      </c>
      <c r="E340" s="20"/>
      <c r="F340" s="19" t="s">
        <v>15894</v>
      </c>
      <c r="G340" s="19"/>
      <c r="H340" s="13"/>
      <c r="I340" s="13"/>
      <c r="J340" s="9" t="str">
        <f>IFERROR(VLOOKUP(G340,[1]Hoja1!$B$2:$F$14234,4,FALSE),"")</f>
        <v/>
      </c>
      <c r="K340" s="23" t="s">
        <v>15898</v>
      </c>
      <c r="L340" s="13"/>
      <c r="M340" s="13"/>
      <c r="N340" s="27"/>
    </row>
    <row r="341" spans="1:14" ht="45" customHeight="1" x14ac:dyDescent="0.25">
      <c r="A341" s="12">
        <v>340</v>
      </c>
      <c r="B341" s="19" t="s">
        <v>15899</v>
      </c>
      <c r="C341" s="19" t="s">
        <v>15900</v>
      </c>
      <c r="D341" s="19" t="s">
        <v>11975</v>
      </c>
      <c r="E341" s="20"/>
      <c r="F341" s="19" t="s">
        <v>15901</v>
      </c>
      <c r="G341" s="19"/>
      <c r="H341" s="13"/>
      <c r="I341" s="13"/>
      <c r="J341" s="9" t="str">
        <f>IFERROR(VLOOKUP(G341,[1]Hoja1!$B$2:$F$14234,4,FALSE),"")</f>
        <v/>
      </c>
      <c r="K341" s="23" t="s">
        <v>15902</v>
      </c>
      <c r="L341" s="25"/>
      <c r="M341" s="13"/>
      <c r="N341" s="27"/>
    </row>
    <row r="342" spans="1:14" ht="45" customHeight="1" x14ac:dyDescent="0.25">
      <c r="A342" s="12">
        <v>341</v>
      </c>
      <c r="B342" s="19" t="s">
        <v>15903</v>
      </c>
      <c r="C342" s="19" t="s">
        <v>15904</v>
      </c>
      <c r="D342" s="19" t="s">
        <v>11975</v>
      </c>
      <c r="E342" s="20"/>
      <c r="F342" s="19" t="s">
        <v>15901</v>
      </c>
      <c r="G342" s="19"/>
      <c r="H342" s="13"/>
      <c r="I342" s="13"/>
      <c r="J342" s="9" t="str">
        <f>IFERROR(VLOOKUP(G342,[1]Hoja1!$B$2:$F$14234,4,FALSE),"")</f>
        <v/>
      </c>
      <c r="K342" s="23" t="s">
        <v>15905</v>
      </c>
      <c r="L342" s="13"/>
      <c r="M342" s="13"/>
      <c r="N342" s="27"/>
    </row>
    <row r="343" spans="1:14" ht="45" customHeight="1" x14ac:dyDescent="0.25">
      <c r="A343" s="12">
        <v>342</v>
      </c>
      <c r="B343" s="19" t="s">
        <v>15906</v>
      </c>
      <c r="C343" s="19" t="s">
        <v>15907</v>
      </c>
      <c r="D343" s="19" t="s">
        <v>11975</v>
      </c>
      <c r="E343" s="20"/>
      <c r="F343" s="19" t="s">
        <v>15901</v>
      </c>
      <c r="G343" s="19"/>
      <c r="H343" s="13"/>
      <c r="I343" s="13"/>
      <c r="J343" s="9" t="str">
        <f>IFERROR(VLOOKUP(G343,[1]Hoja1!$B$2:$F$14234,4,FALSE),"")</f>
        <v/>
      </c>
      <c r="K343" s="23" t="s">
        <v>15908</v>
      </c>
      <c r="L343" s="25"/>
      <c r="M343" s="13"/>
      <c r="N343" s="27"/>
    </row>
    <row r="344" spans="1:14" ht="45" customHeight="1" x14ac:dyDescent="0.25">
      <c r="A344" s="12">
        <v>343</v>
      </c>
      <c r="B344" s="19" t="s">
        <v>15909</v>
      </c>
      <c r="C344" s="19" t="s">
        <v>15910</v>
      </c>
      <c r="D344" s="19" t="s">
        <v>11975</v>
      </c>
      <c r="E344" s="20"/>
      <c r="F344" s="19" t="s">
        <v>15911</v>
      </c>
      <c r="G344" s="19"/>
      <c r="H344" s="13"/>
      <c r="I344" s="13"/>
      <c r="J344" s="9" t="str">
        <f>IFERROR(VLOOKUP(G344,[1]Hoja1!$B$2:$F$14234,4,FALSE),"")</f>
        <v/>
      </c>
      <c r="K344" s="23" t="s">
        <v>15912</v>
      </c>
      <c r="L344" s="13"/>
      <c r="M344" s="13"/>
      <c r="N344" s="27"/>
    </row>
    <row r="345" spans="1:14" ht="45" customHeight="1" x14ac:dyDescent="0.25">
      <c r="A345" s="12">
        <v>344</v>
      </c>
      <c r="B345" s="19" t="s">
        <v>15913</v>
      </c>
      <c r="C345" s="19" t="s">
        <v>15914</v>
      </c>
      <c r="D345" s="19" t="s">
        <v>11975</v>
      </c>
      <c r="E345" s="20"/>
      <c r="F345" s="19" t="s">
        <v>15915</v>
      </c>
      <c r="G345" s="19"/>
      <c r="H345" s="13"/>
      <c r="I345" s="13"/>
      <c r="J345" s="9" t="str">
        <f>IFERROR(VLOOKUP(G345,[1]Hoja1!$B$2:$F$14234,4,FALSE),"")</f>
        <v/>
      </c>
      <c r="K345" s="23" t="s">
        <v>15916</v>
      </c>
      <c r="L345" s="25"/>
      <c r="M345" s="13"/>
      <c r="N345" s="27"/>
    </row>
    <row r="346" spans="1:14" ht="45" customHeight="1" x14ac:dyDescent="0.25">
      <c r="A346" s="12">
        <v>345</v>
      </c>
      <c r="B346" s="19" t="s">
        <v>15917</v>
      </c>
      <c r="C346" s="19" t="s">
        <v>15918</v>
      </c>
      <c r="D346" s="19" t="s">
        <v>11975</v>
      </c>
      <c r="E346" s="20"/>
      <c r="F346" s="19" t="s">
        <v>15915</v>
      </c>
      <c r="G346" s="19"/>
      <c r="H346" s="13"/>
      <c r="I346" s="13"/>
      <c r="J346" s="9" t="str">
        <f>IFERROR(VLOOKUP(G346,[1]Hoja1!$B$2:$F$14234,4,FALSE),"")</f>
        <v/>
      </c>
      <c r="K346" s="23" t="s">
        <v>15919</v>
      </c>
      <c r="L346" s="13"/>
      <c r="M346" s="13"/>
      <c r="N346" s="27"/>
    </row>
    <row r="347" spans="1:14" ht="45" customHeight="1" x14ac:dyDescent="0.25">
      <c r="A347" s="12">
        <v>346</v>
      </c>
      <c r="B347" s="19" t="s">
        <v>15920</v>
      </c>
      <c r="C347" s="19" t="s">
        <v>15921</v>
      </c>
      <c r="D347" s="19" t="s">
        <v>11975</v>
      </c>
      <c r="E347" s="20"/>
      <c r="F347" s="19" t="s">
        <v>15915</v>
      </c>
      <c r="G347" s="19"/>
      <c r="H347" s="13"/>
      <c r="I347" s="13"/>
      <c r="J347" s="9" t="str">
        <f>IFERROR(VLOOKUP(G347,[1]Hoja1!$B$2:$F$14234,4,FALSE),"")</f>
        <v/>
      </c>
      <c r="K347" s="23" t="s">
        <v>15879</v>
      </c>
      <c r="L347" s="25"/>
      <c r="M347" s="13"/>
      <c r="N347" s="27"/>
    </row>
    <row r="348" spans="1:14" ht="45" customHeight="1" x14ac:dyDescent="0.25">
      <c r="A348" s="12">
        <v>347</v>
      </c>
      <c r="B348" s="19" t="s">
        <v>15922</v>
      </c>
      <c r="C348" s="19" t="s">
        <v>15923</v>
      </c>
      <c r="D348" s="19" t="s">
        <v>11975</v>
      </c>
      <c r="E348" s="20"/>
      <c r="F348" s="19" t="s">
        <v>15915</v>
      </c>
      <c r="G348" s="19"/>
      <c r="H348" s="13"/>
      <c r="I348" s="13"/>
      <c r="J348" s="9" t="str">
        <f>IFERROR(VLOOKUP(G348,[1]Hoja1!$B$2:$F$14234,4,FALSE),"")</f>
        <v/>
      </c>
      <c r="K348" s="23" t="s">
        <v>15879</v>
      </c>
      <c r="L348" s="13"/>
      <c r="M348" s="13"/>
      <c r="N348" s="27"/>
    </row>
    <row r="349" spans="1:14" ht="45" customHeight="1" x14ac:dyDescent="0.25">
      <c r="A349" s="12">
        <v>348</v>
      </c>
      <c r="B349" s="19" t="s">
        <v>15924</v>
      </c>
      <c r="C349" s="19" t="s">
        <v>15925</v>
      </c>
      <c r="D349" s="19" t="s">
        <v>11975</v>
      </c>
      <c r="E349" s="20"/>
      <c r="F349" s="19" t="s">
        <v>15915</v>
      </c>
      <c r="G349" s="19"/>
      <c r="H349" s="13"/>
      <c r="I349" s="13"/>
      <c r="J349" s="9" t="str">
        <f>IFERROR(VLOOKUP(G349,[1]Hoja1!$B$2:$F$14234,4,FALSE),"")</f>
        <v/>
      </c>
      <c r="K349" s="23" t="s">
        <v>15926</v>
      </c>
      <c r="L349" s="25" t="s">
        <v>14894</v>
      </c>
      <c r="M349" s="13" t="s">
        <v>6480</v>
      </c>
      <c r="N349" s="27"/>
    </row>
    <row r="350" spans="1:14" ht="45" customHeight="1" x14ac:dyDescent="0.25">
      <c r="A350" s="12">
        <v>349</v>
      </c>
      <c r="B350" s="19" t="s">
        <v>15927</v>
      </c>
      <c r="C350" s="19" t="s">
        <v>15928</v>
      </c>
      <c r="D350" s="19" t="s">
        <v>11975</v>
      </c>
      <c r="E350" s="20"/>
      <c r="F350" s="19" t="s">
        <v>15929</v>
      </c>
      <c r="G350" s="19"/>
      <c r="H350" s="13"/>
      <c r="I350" s="13"/>
      <c r="J350" s="9" t="str">
        <f>IFERROR(VLOOKUP(G350,[1]Hoja1!$B$2:$F$14234,4,FALSE),"")</f>
        <v/>
      </c>
      <c r="K350" s="23" t="s">
        <v>15930</v>
      </c>
      <c r="L350" s="13"/>
      <c r="M350" s="13"/>
      <c r="N350" s="27"/>
    </row>
    <row r="351" spans="1:14" ht="45" customHeight="1" x14ac:dyDescent="0.25">
      <c r="A351" s="12">
        <v>350</v>
      </c>
      <c r="B351" s="19" t="s">
        <v>15931</v>
      </c>
      <c r="C351" s="19" t="s">
        <v>15932</v>
      </c>
      <c r="D351" s="19" t="s">
        <v>11975</v>
      </c>
      <c r="E351" s="20"/>
      <c r="F351" s="19" t="s">
        <v>15929</v>
      </c>
      <c r="G351" s="19"/>
      <c r="H351" s="13"/>
      <c r="I351" s="13"/>
      <c r="J351" s="9" t="str">
        <f>IFERROR(VLOOKUP(G351,[1]Hoja1!$B$2:$F$14234,4,FALSE),"")</f>
        <v/>
      </c>
      <c r="K351" s="23" t="s">
        <v>15933</v>
      </c>
      <c r="L351" s="25"/>
      <c r="M351" s="13"/>
      <c r="N351" s="27"/>
    </row>
    <row r="352" spans="1:14" ht="45" customHeight="1" x14ac:dyDescent="0.25">
      <c r="A352" s="12">
        <v>351</v>
      </c>
      <c r="B352" s="19" t="s">
        <v>15934</v>
      </c>
      <c r="C352" s="19" t="s">
        <v>15935</v>
      </c>
      <c r="D352" s="19" t="s">
        <v>11975</v>
      </c>
      <c r="E352" s="20"/>
      <c r="F352" s="19" t="s">
        <v>15929</v>
      </c>
      <c r="G352" s="19"/>
      <c r="H352" s="13"/>
      <c r="I352" s="13"/>
      <c r="J352" s="9" t="str">
        <f>IFERROR(VLOOKUP(G352,[1]Hoja1!$B$2:$F$14234,4,FALSE),"")</f>
        <v/>
      </c>
      <c r="K352" s="23" t="s">
        <v>15936</v>
      </c>
      <c r="L352" s="13"/>
      <c r="M352" s="13"/>
      <c r="N352" s="27"/>
    </row>
    <row r="353" spans="1:14" ht="45" customHeight="1" x14ac:dyDescent="0.25">
      <c r="A353" s="12">
        <v>352</v>
      </c>
      <c r="B353" s="19" t="s">
        <v>15937</v>
      </c>
      <c r="C353" s="19" t="s">
        <v>15938</v>
      </c>
      <c r="D353" s="19" t="s">
        <v>11975</v>
      </c>
      <c r="E353" s="20"/>
      <c r="F353" s="19" t="s">
        <v>15929</v>
      </c>
      <c r="G353" s="19"/>
      <c r="H353" s="13"/>
      <c r="I353" s="13"/>
      <c r="J353" s="9" t="str">
        <f>IFERROR(VLOOKUP(G353,[1]Hoja1!$B$2:$F$14234,4,FALSE),"")</f>
        <v/>
      </c>
      <c r="K353" s="23" t="s">
        <v>15939</v>
      </c>
      <c r="L353" s="25"/>
      <c r="M353" s="13"/>
      <c r="N353" s="27"/>
    </row>
    <row r="354" spans="1:14" ht="45" customHeight="1" x14ac:dyDescent="0.25">
      <c r="A354" s="12">
        <v>353</v>
      </c>
      <c r="B354" s="19" t="s">
        <v>15940</v>
      </c>
      <c r="C354" s="19" t="s">
        <v>15941</v>
      </c>
      <c r="D354" s="19" t="s">
        <v>11975</v>
      </c>
      <c r="E354" s="20"/>
      <c r="F354" s="19" t="s">
        <v>15942</v>
      </c>
      <c r="G354" s="19"/>
      <c r="H354" s="13"/>
      <c r="I354" s="13"/>
      <c r="J354" s="9" t="str">
        <f>IFERROR(VLOOKUP(G354,[1]Hoja1!$B$2:$F$14234,4,FALSE),"")</f>
        <v/>
      </c>
      <c r="K354" s="23" t="s">
        <v>15943</v>
      </c>
      <c r="L354" s="13"/>
      <c r="M354" s="13"/>
      <c r="N354" s="27"/>
    </row>
    <row r="355" spans="1:14" ht="45" customHeight="1" x14ac:dyDescent="0.25">
      <c r="A355" s="12">
        <v>354</v>
      </c>
      <c r="B355" s="19" t="s">
        <v>15944</v>
      </c>
      <c r="C355" s="19" t="s">
        <v>15945</v>
      </c>
      <c r="D355" s="19" t="s">
        <v>11976</v>
      </c>
      <c r="E355" s="20"/>
      <c r="F355" s="19" t="s">
        <v>15946</v>
      </c>
      <c r="G355" s="19"/>
      <c r="H355" s="13"/>
      <c r="I355" s="13"/>
      <c r="J355" s="9" t="str">
        <f>IFERROR(VLOOKUP(G355,[1]Hoja1!$B$2:$F$14234,4,FALSE),"")</f>
        <v/>
      </c>
      <c r="K355" s="23" t="s">
        <v>15947</v>
      </c>
      <c r="L355" s="25" t="s">
        <v>14894</v>
      </c>
      <c r="M355" s="13" t="s">
        <v>6480</v>
      </c>
      <c r="N355" s="27"/>
    </row>
    <row r="356" spans="1:14" ht="45" customHeight="1" x14ac:dyDescent="0.25">
      <c r="A356" s="12">
        <v>355</v>
      </c>
      <c r="B356" s="19" t="s">
        <v>15948</v>
      </c>
      <c r="C356" s="19" t="s">
        <v>15949</v>
      </c>
      <c r="D356" s="19" t="s">
        <v>11976</v>
      </c>
      <c r="E356" s="20"/>
      <c r="F356" s="19" t="s">
        <v>15946</v>
      </c>
      <c r="G356" s="19"/>
      <c r="H356" s="13"/>
      <c r="I356" s="13"/>
      <c r="J356" s="9" t="str">
        <f>IFERROR(VLOOKUP(G356,[1]Hoja1!$B$2:$F$14234,4,FALSE),"")</f>
        <v/>
      </c>
      <c r="K356" s="23" t="s">
        <v>15950</v>
      </c>
      <c r="L356" s="13"/>
      <c r="M356" s="13" t="s">
        <v>14978</v>
      </c>
      <c r="N356" s="27"/>
    </row>
    <row r="357" spans="1:14" ht="45" customHeight="1" x14ac:dyDescent="0.25">
      <c r="A357" s="12">
        <v>356</v>
      </c>
      <c r="B357" s="19" t="s">
        <v>15951</v>
      </c>
      <c r="C357" s="19" t="s">
        <v>15952</v>
      </c>
      <c r="D357" s="19" t="s">
        <v>11976</v>
      </c>
      <c r="E357" s="20"/>
      <c r="F357" s="19" t="s">
        <v>15946</v>
      </c>
      <c r="G357" s="19"/>
      <c r="H357" s="13"/>
      <c r="I357" s="13"/>
      <c r="J357" s="9" t="str">
        <f>IFERROR(VLOOKUP(G357,[1]Hoja1!$B$2:$F$14234,4,FALSE),"")</f>
        <v/>
      </c>
      <c r="K357" s="23" t="s">
        <v>15953</v>
      </c>
      <c r="L357" s="25"/>
      <c r="M357" s="13"/>
      <c r="N357" s="27"/>
    </row>
    <row r="358" spans="1:14" ht="45" customHeight="1" x14ac:dyDescent="0.25">
      <c r="A358" s="12">
        <v>357</v>
      </c>
      <c r="B358" s="19" t="s">
        <v>15954</v>
      </c>
      <c r="C358" s="19" t="s">
        <v>15955</v>
      </c>
      <c r="D358" s="19" t="s">
        <v>11976</v>
      </c>
      <c r="E358" s="20"/>
      <c r="F358" s="19" t="s">
        <v>15946</v>
      </c>
      <c r="G358" s="19"/>
      <c r="H358" s="13"/>
      <c r="I358" s="13"/>
      <c r="J358" s="9" t="str">
        <f>IFERROR(VLOOKUP(G358,[1]Hoja1!$B$2:$F$14234,4,FALSE),"")</f>
        <v/>
      </c>
      <c r="K358" s="23" t="s">
        <v>15872</v>
      </c>
      <c r="L358" s="13"/>
      <c r="M358" s="13"/>
      <c r="N358" s="27"/>
    </row>
    <row r="359" spans="1:14" ht="45" customHeight="1" x14ac:dyDescent="0.25">
      <c r="A359" s="12">
        <v>358</v>
      </c>
      <c r="B359" s="19" t="s">
        <v>15956</v>
      </c>
      <c r="C359" s="19" t="s">
        <v>15957</v>
      </c>
      <c r="D359" s="19" t="s">
        <v>11976</v>
      </c>
      <c r="E359" s="20"/>
      <c r="F359" s="19" t="s">
        <v>15946</v>
      </c>
      <c r="G359" s="19"/>
      <c r="H359" s="13"/>
      <c r="I359" s="13"/>
      <c r="J359" s="9" t="str">
        <f>IFERROR(VLOOKUP(G359,[1]Hoja1!$B$2:$F$14234,4,FALSE),"")</f>
        <v/>
      </c>
      <c r="K359" s="23" t="s">
        <v>15958</v>
      </c>
      <c r="L359" s="25"/>
      <c r="M359" s="13"/>
      <c r="N359" s="27"/>
    </row>
    <row r="360" spans="1:14" ht="45" customHeight="1" x14ac:dyDescent="0.25">
      <c r="A360" s="12">
        <v>359</v>
      </c>
      <c r="B360" s="19" t="s">
        <v>15959</v>
      </c>
      <c r="C360" s="19" t="s">
        <v>15960</v>
      </c>
      <c r="D360" s="19" t="s">
        <v>11976</v>
      </c>
      <c r="E360" s="20"/>
      <c r="F360" s="19" t="s">
        <v>15946</v>
      </c>
      <c r="G360" s="19"/>
      <c r="H360" s="13"/>
      <c r="I360" s="13"/>
      <c r="J360" s="9" t="str">
        <f>IFERROR(VLOOKUP(G360,[1]Hoja1!$B$2:$F$14234,4,FALSE),"")</f>
        <v/>
      </c>
      <c r="K360" s="23" t="s">
        <v>15872</v>
      </c>
      <c r="L360" s="13"/>
      <c r="M360" s="13"/>
      <c r="N360" s="27"/>
    </row>
    <row r="361" spans="1:14" ht="45" customHeight="1" x14ac:dyDescent="0.25">
      <c r="A361" s="12">
        <v>360</v>
      </c>
      <c r="B361" s="19" t="s">
        <v>15961</v>
      </c>
      <c r="C361" s="19" t="s">
        <v>15962</v>
      </c>
      <c r="D361" s="19" t="s">
        <v>11976</v>
      </c>
      <c r="E361" s="20"/>
      <c r="F361" s="19" t="s">
        <v>15946</v>
      </c>
      <c r="G361" s="19"/>
      <c r="H361" s="13"/>
      <c r="I361" s="13"/>
      <c r="J361" s="9" t="str">
        <f>IFERROR(VLOOKUP(G361,[1]Hoja1!$B$2:$F$14234,4,FALSE),"")</f>
        <v/>
      </c>
      <c r="K361" s="23" t="s">
        <v>15872</v>
      </c>
      <c r="L361" s="25"/>
      <c r="M361" s="13"/>
      <c r="N361" s="27"/>
    </row>
    <row r="362" spans="1:14" ht="45" customHeight="1" x14ac:dyDescent="0.25">
      <c r="A362" s="12">
        <v>361</v>
      </c>
      <c r="B362" s="19" t="s">
        <v>15963</v>
      </c>
      <c r="C362" s="19" t="s">
        <v>15964</v>
      </c>
      <c r="D362" s="19" t="s">
        <v>11976</v>
      </c>
      <c r="E362" s="20"/>
      <c r="F362" s="19" t="s">
        <v>15946</v>
      </c>
      <c r="G362" s="19"/>
      <c r="H362" s="13"/>
      <c r="I362" s="13"/>
      <c r="J362" s="9" t="str">
        <f>IFERROR(VLOOKUP(G362,[1]Hoja1!$B$2:$F$14234,4,FALSE),"")</f>
        <v/>
      </c>
      <c r="K362" s="23" t="s">
        <v>15872</v>
      </c>
      <c r="L362" s="13"/>
      <c r="M362" s="13"/>
      <c r="N362" s="27"/>
    </row>
    <row r="363" spans="1:14" ht="45" customHeight="1" x14ac:dyDescent="0.25">
      <c r="A363" s="12">
        <v>362</v>
      </c>
      <c r="B363" s="19" t="s">
        <v>15965</v>
      </c>
      <c r="C363" s="19" t="s">
        <v>15966</v>
      </c>
      <c r="D363" s="19" t="s">
        <v>11976</v>
      </c>
      <c r="E363" s="20"/>
      <c r="F363" s="19" t="s">
        <v>15946</v>
      </c>
      <c r="G363" s="19"/>
      <c r="H363" s="13"/>
      <c r="I363" s="13"/>
      <c r="J363" s="9" t="str">
        <f>IFERROR(VLOOKUP(G363,[1]Hoja1!$B$2:$F$14234,4,FALSE),"")</f>
        <v/>
      </c>
      <c r="K363" s="23" t="s">
        <v>15767</v>
      </c>
      <c r="L363" s="25"/>
      <c r="M363" s="13"/>
      <c r="N363" s="27"/>
    </row>
    <row r="364" spans="1:14" ht="45" customHeight="1" x14ac:dyDescent="0.25">
      <c r="A364" s="12">
        <v>363</v>
      </c>
      <c r="B364" s="19" t="s">
        <v>15967</v>
      </c>
      <c r="C364" s="19" t="s">
        <v>15968</v>
      </c>
      <c r="D364" s="19" t="s">
        <v>11976</v>
      </c>
      <c r="E364" s="20"/>
      <c r="F364" s="19" t="s">
        <v>15946</v>
      </c>
      <c r="G364" s="19"/>
      <c r="H364" s="13"/>
      <c r="I364" s="13"/>
      <c r="J364" s="9" t="str">
        <f>IFERROR(VLOOKUP(G364,[1]Hoja1!$B$2:$F$14234,4,FALSE),"")</f>
        <v/>
      </c>
      <c r="K364" s="23" t="s">
        <v>15879</v>
      </c>
      <c r="L364" s="13"/>
      <c r="M364" s="13"/>
      <c r="N364" s="27"/>
    </row>
    <row r="365" spans="1:14" ht="45" customHeight="1" x14ac:dyDescent="0.25">
      <c r="A365" s="12">
        <v>364</v>
      </c>
      <c r="B365" s="19" t="s">
        <v>15969</v>
      </c>
      <c r="C365" s="19" t="s">
        <v>15970</v>
      </c>
      <c r="D365" s="19" t="s">
        <v>11976</v>
      </c>
      <c r="E365" s="20"/>
      <c r="F365" s="19" t="s">
        <v>15946</v>
      </c>
      <c r="G365" s="19"/>
      <c r="H365" s="13"/>
      <c r="I365" s="13"/>
      <c r="J365" s="9" t="str">
        <f>IFERROR(VLOOKUP(G365,[1]Hoja1!$B$2:$F$14234,4,FALSE),"")</f>
        <v/>
      </c>
      <c r="K365" s="23" t="s">
        <v>15767</v>
      </c>
      <c r="L365" s="25"/>
      <c r="M365" s="13"/>
      <c r="N365" s="27"/>
    </row>
    <row r="366" spans="1:14" ht="45" customHeight="1" x14ac:dyDescent="0.25">
      <c r="A366" s="12">
        <v>365</v>
      </c>
      <c r="B366" s="19" t="s">
        <v>15971</v>
      </c>
      <c r="C366" s="19" t="s">
        <v>15972</v>
      </c>
      <c r="D366" s="19" t="s">
        <v>11976</v>
      </c>
      <c r="E366" s="20"/>
      <c r="F366" s="19" t="s">
        <v>15946</v>
      </c>
      <c r="G366" s="19"/>
      <c r="H366" s="13"/>
      <c r="I366" s="13"/>
      <c r="J366" s="9" t="str">
        <f>IFERROR(VLOOKUP(G366,[1]Hoja1!$B$2:$F$14234,4,FALSE),"")</f>
        <v/>
      </c>
      <c r="K366" s="23" t="s">
        <v>15767</v>
      </c>
      <c r="L366" s="13"/>
      <c r="M366" s="13"/>
      <c r="N366" s="27"/>
    </row>
    <row r="367" spans="1:14" ht="45" customHeight="1" x14ac:dyDescent="0.25">
      <c r="A367" s="12">
        <v>366</v>
      </c>
      <c r="B367" s="19" t="s">
        <v>15973</v>
      </c>
      <c r="C367" s="19" t="s">
        <v>15974</v>
      </c>
      <c r="D367" s="19" t="s">
        <v>11976</v>
      </c>
      <c r="E367" s="20"/>
      <c r="F367" s="19" t="s">
        <v>15946</v>
      </c>
      <c r="G367" s="19"/>
      <c r="H367" s="13"/>
      <c r="I367" s="13"/>
      <c r="J367" s="9" t="str">
        <f>IFERROR(VLOOKUP(G367,[1]Hoja1!$B$2:$F$14234,4,FALSE),"")</f>
        <v/>
      </c>
      <c r="K367" s="23" t="s">
        <v>15767</v>
      </c>
      <c r="L367" s="25"/>
      <c r="M367" s="13"/>
      <c r="N367" s="27"/>
    </row>
    <row r="368" spans="1:14" ht="45" customHeight="1" x14ac:dyDescent="0.25">
      <c r="A368" s="12">
        <v>367</v>
      </c>
      <c r="B368" s="19" t="s">
        <v>15975</v>
      </c>
      <c r="C368" s="19" t="s">
        <v>15976</v>
      </c>
      <c r="D368" s="19" t="s">
        <v>11976</v>
      </c>
      <c r="E368" s="20"/>
      <c r="F368" s="19" t="s">
        <v>15977</v>
      </c>
      <c r="G368" s="19"/>
      <c r="H368" s="13"/>
      <c r="I368" s="13"/>
      <c r="J368" s="9" t="str">
        <f>IFERROR(VLOOKUP(G368,[1]Hoja1!$B$2:$F$14234,4,FALSE),"")</f>
        <v/>
      </c>
      <c r="K368" s="23" t="s">
        <v>15978</v>
      </c>
      <c r="L368" s="13"/>
      <c r="M368" s="13"/>
      <c r="N368" s="27"/>
    </row>
    <row r="369" spans="1:14" ht="45" customHeight="1" x14ac:dyDescent="0.25">
      <c r="A369" s="12">
        <v>368</v>
      </c>
      <c r="B369" s="19" t="s">
        <v>15979</v>
      </c>
      <c r="C369" s="19" t="s">
        <v>15980</v>
      </c>
      <c r="D369" s="19" t="s">
        <v>11976</v>
      </c>
      <c r="E369" s="20"/>
      <c r="F369" s="19" t="s">
        <v>15977</v>
      </c>
      <c r="G369" s="19"/>
      <c r="H369" s="13"/>
      <c r="I369" s="13"/>
      <c r="J369" s="9" t="str">
        <f>IFERROR(VLOOKUP(G369,[1]Hoja1!$B$2:$F$14234,4,FALSE),"")</f>
        <v/>
      </c>
      <c r="K369" s="23" t="s">
        <v>15981</v>
      </c>
      <c r="L369" s="25" t="s">
        <v>14894</v>
      </c>
      <c r="M369" s="13" t="s">
        <v>6480</v>
      </c>
      <c r="N369" s="27"/>
    </row>
    <row r="370" spans="1:14" ht="45" customHeight="1" x14ac:dyDescent="0.25">
      <c r="A370" s="12">
        <v>369</v>
      </c>
      <c r="B370" s="19" t="s">
        <v>15982</v>
      </c>
      <c r="C370" s="19" t="s">
        <v>15983</v>
      </c>
      <c r="D370" s="19" t="s">
        <v>11976</v>
      </c>
      <c r="E370" s="20"/>
      <c r="F370" s="19" t="s">
        <v>15977</v>
      </c>
      <c r="G370" s="19"/>
      <c r="H370" s="13"/>
      <c r="I370" s="13"/>
      <c r="J370" s="9" t="str">
        <f>IFERROR(VLOOKUP(G370,[1]Hoja1!$B$2:$F$14234,4,FALSE),"")</f>
        <v/>
      </c>
      <c r="K370" s="23" t="s">
        <v>15984</v>
      </c>
      <c r="L370" s="25" t="s">
        <v>14894</v>
      </c>
      <c r="M370" s="13" t="s">
        <v>6480</v>
      </c>
      <c r="N370" s="27"/>
    </row>
    <row r="371" spans="1:14" ht="45" customHeight="1" x14ac:dyDescent="0.25">
      <c r="A371" s="12">
        <v>370</v>
      </c>
      <c r="B371" s="19" t="s">
        <v>15985</v>
      </c>
      <c r="C371" s="19" t="s">
        <v>15986</v>
      </c>
      <c r="D371" s="19" t="s">
        <v>11976</v>
      </c>
      <c r="E371" s="20"/>
      <c r="F371" s="19" t="s">
        <v>15977</v>
      </c>
      <c r="G371" s="19"/>
      <c r="H371" s="13"/>
      <c r="I371" s="13"/>
      <c r="J371" s="9" t="str">
        <f>IFERROR(VLOOKUP(G371,[1]Hoja1!$B$2:$F$14234,4,FALSE),"")</f>
        <v/>
      </c>
      <c r="K371" s="23" t="s">
        <v>15987</v>
      </c>
      <c r="L371" s="25" t="s">
        <v>14894</v>
      </c>
      <c r="M371" s="13" t="s">
        <v>6480</v>
      </c>
      <c r="N371" s="27"/>
    </row>
    <row r="372" spans="1:14" ht="45" customHeight="1" x14ac:dyDescent="0.25">
      <c r="A372" s="12">
        <v>371</v>
      </c>
      <c r="B372" s="19" t="s">
        <v>15988</v>
      </c>
      <c r="C372" s="19" t="s">
        <v>15989</v>
      </c>
      <c r="D372" s="19" t="s">
        <v>11976</v>
      </c>
      <c r="E372" s="20"/>
      <c r="F372" s="19" t="s">
        <v>15990</v>
      </c>
      <c r="G372" s="19"/>
      <c r="H372" s="13"/>
      <c r="I372" s="13"/>
      <c r="J372" s="9" t="str">
        <f>IFERROR(VLOOKUP(G372,[1]Hoja1!$B$2:$F$14234,4,FALSE),"")</f>
        <v/>
      </c>
      <c r="K372" s="23" t="s">
        <v>15943</v>
      </c>
      <c r="L372" s="13"/>
      <c r="M372" s="13"/>
      <c r="N372" s="27"/>
    </row>
    <row r="373" spans="1:14" ht="45" customHeight="1" x14ac:dyDescent="0.25">
      <c r="A373" s="12">
        <v>372</v>
      </c>
      <c r="B373" s="19" t="s">
        <v>15991</v>
      </c>
      <c r="C373" s="19" t="s">
        <v>15992</v>
      </c>
      <c r="D373" s="19" t="s">
        <v>11976</v>
      </c>
      <c r="E373" s="20"/>
      <c r="F373" s="19" t="s">
        <v>15990</v>
      </c>
      <c r="G373" s="19"/>
      <c r="H373" s="13"/>
      <c r="I373" s="13"/>
      <c r="J373" s="9" t="str">
        <f>IFERROR(VLOOKUP(G373,[1]Hoja1!$B$2:$F$14234,4,FALSE),"")</f>
        <v/>
      </c>
      <c r="K373" s="23" t="s">
        <v>15993</v>
      </c>
      <c r="L373" s="25"/>
      <c r="M373" s="13"/>
      <c r="N373" s="27"/>
    </row>
    <row r="374" spans="1:14" ht="45" customHeight="1" x14ac:dyDescent="0.25">
      <c r="A374" s="12">
        <v>373</v>
      </c>
      <c r="B374" s="19" t="s">
        <v>15994</v>
      </c>
      <c r="C374" s="19" t="s">
        <v>15995</v>
      </c>
      <c r="D374" s="19" t="s">
        <v>11976</v>
      </c>
      <c r="E374" s="20"/>
      <c r="F374" s="19" t="s">
        <v>15990</v>
      </c>
      <c r="G374" s="19"/>
      <c r="H374" s="13"/>
      <c r="I374" s="13"/>
      <c r="J374" s="9" t="str">
        <f>IFERROR(VLOOKUP(G374,[1]Hoja1!$B$2:$F$14234,4,FALSE),"")</f>
        <v/>
      </c>
      <c r="K374" s="23" t="s">
        <v>15996</v>
      </c>
      <c r="L374" s="13"/>
      <c r="M374" s="13"/>
      <c r="N374" s="27"/>
    </row>
    <row r="375" spans="1:14" ht="45" customHeight="1" x14ac:dyDescent="0.25">
      <c r="A375" s="12">
        <v>374</v>
      </c>
      <c r="B375" s="19" t="s">
        <v>15997</v>
      </c>
      <c r="C375" s="19" t="s">
        <v>15998</v>
      </c>
      <c r="D375" s="19" t="s">
        <v>11976</v>
      </c>
      <c r="E375" s="20"/>
      <c r="F375" s="19" t="s">
        <v>15990</v>
      </c>
      <c r="G375" s="19"/>
      <c r="H375" s="13"/>
      <c r="I375" s="13"/>
      <c r="J375" s="9" t="str">
        <f>IFERROR(VLOOKUP(G375,[1]Hoja1!$B$2:$F$14234,4,FALSE),"")</f>
        <v/>
      </c>
      <c r="K375" s="23" t="s">
        <v>15999</v>
      </c>
      <c r="L375" s="25"/>
      <c r="M375" s="13"/>
      <c r="N375" s="27"/>
    </row>
    <row r="376" spans="1:14" ht="45" customHeight="1" x14ac:dyDescent="0.25">
      <c r="A376" s="12">
        <v>375</v>
      </c>
      <c r="B376" s="19" t="s">
        <v>16000</v>
      </c>
      <c r="C376" s="19" t="s">
        <v>16001</v>
      </c>
      <c r="D376" s="19" t="s">
        <v>11976</v>
      </c>
      <c r="E376" s="20"/>
      <c r="F376" s="19" t="s">
        <v>15990</v>
      </c>
      <c r="G376" s="19"/>
      <c r="H376" s="13"/>
      <c r="I376" s="13"/>
      <c r="J376" s="9" t="str">
        <f>IFERROR(VLOOKUP(G376,[1]Hoja1!$B$2:$F$14234,4,FALSE),"")</f>
        <v/>
      </c>
      <c r="K376" s="23" t="s">
        <v>15876</v>
      </c>
      <c r="L376" s="13"/>
      <c r="M376" s="13"/>
      <c r="N376" s="27"/>
    </row>
    <row r="377" spans="1:14" ht="45" customHeight="1" x14ac:dyDescent="0.25">
      <c r="A377" s="12">
        <v>376</v>
      </c>
      <c r="B377" s="19" t="s">
        <v>16002</v>
      </c>
      <c r="C377" s="19" t="s">
        <v>16003</v>
      </c>
      <c r="D377" s="19" t="s">
        <v>11976</v>
      </c>
      <c r="E377" s="20"/>
      <c r="F377" s="19" t="s">
        <v>15990</v>
      </c>
      <c r="G377" s="19"/>
      <c r="H377" s="13"/>
      <c r="I377" s="13"/>
      <c r="J377" s="9" t="str">
        <f>IFERROR(VLOOKUP(G377,[1]Hoja1!$B$2:$F$14234,4,FALSE),"")</f>
        <v/>
      </c>
      <c r="K377" s="23" t="s">
        <v>16004</v>
      </c>
      <c r="L377" s="25"/>
      <c r="M377" s="13"/>
      <c r="N377" s="27"/>
    </row>
    <row r="378" spans="1:14" ht="45" customHeight="1" x14ac:dyDescent="0.25">
      <c r="A378" s="12">
        <v>377</v>
      </c>
      <c r="B378" s="19" t="s">
        <v>16005</v>
      </c>
      <c r="C378" s="19" t="s">
        <v>16006</v>
      </c>
      <c r="D378" s="19" t="s">
        <v>11976</v>
      </c>
      <c r="E378" s="20"/>
      <c r="F378" s="19" t="s">
        <v>16007</v>
      </c>
      <c r="G378" s="19"/>
      <c r="H378" s="13"/>
      <c r="I378" s="13"/>
      <c r="J378" s="9" t="str">
        <f>IFERROR(VLOOKUP(G378,[1]Hoja1!$B$2:$F$14234,4,FALSE),"")</f>
        <v/>
      </c>
      <c r="K378" s="23" t="s">
        <v>15943</v>
      </c>
      <c r="L378" s="13"/>
      <c r="M378" s="13"/>
      <c r="N378" s="27"/>
    </row>
    <row r="379" spans="1:14" ht="45" customHeight="1" x14ac:dyDescent="0.25">
      <c r="A379" s="12">
        <v>378</v>
      </c>
      <c r="B379" s="19" t="s">
        <v>16008</v>
      </c>
      <c r="C379" s="19" t="s">
        <v>16009</v>
      </c>
      <c r="D379" s="19" t="s">
        <v>11976</v>
      </c>
      <c r="E379" s="20"/>
      <c r="F379" s="19" t="s">
        <v>16007</v>
      </c>
      <c r="G379" s="19"/>
      <c r="H379" s="13"/>
      <c r="I379" s="13"/>
      <c r="J379" s="9" t="str">
        <f>IFERROR(VLOOKUP(G379,[1]Hoja1!$B$2:$F$14234,4,FALSE),"")</f>
        <v/>
      </c>
      <c r="K379" s="23" t="s">
        <v>15943</v>
      </c>
      <c r="L379" s="25"/>
      <c r="M379" s="13"/>
      <c r="N379" s="27"/>
    </row>
    <row r="380" spans="1:14" ht="45" customHeight="1" x14ac:dyDescent="0.25">
      <c r="A380" s="12">
        <v>379</v>
      </c>
      <c r="B380" s="19" t="s">
        <v>16010</v>
      </c>
      <c r="C380" s="19" t="s">
        <v>16011</v>
      </c>
      <c r="D380" s="19" t="s">
        <v>11976</v>
      </c>
      <c r="E380" s="20"/>
      <c r="F380" s="19" t="s">
        <v>16007</v>
      </c>
      <c r="G380" s="19"/>
      <c r="H380" s="13"/>
      <c r="I380" s="13"/>
      <c r="J380" s="9" t="str">
        <f>IFERROR(VLOOKUP(G380,[1]Hoja1!$B$2:$F$14234,4,FALSE),"")</f>
        <v/>
      </c>
      <c r="K380" s="23" t="s">
        <v>16012</v>
      </c>
      <c r="L380" s="25" t="s">
        <v>14894</v>
      </c>
      <c r="M380" s="13" t="s">
        <v>6480</v>
      </c>
      <c r="N380" s="27"/>
    </row>
    <row r="381" spans="1:14" ht="45" customHeight="1" x14ac:dyDescent="0.25">
      <c r="A381" s="12">
        <v>380</v>
      </c>
      <c r="B381" s="19" t="s">
        <v>16013</v>
      </c>
      <c r="C381" s="19" t="s">
        <v>16014</v>
      </c>
      <c r="D381" s="19" t="s">
        <v>11976</v>
      </c>
      <c r="E381" s="20"/>
      <c r="F381" s="19" t="s">
        <v>16007</v>
      </c>
      <c r="G381" s="19"/>
      <c r="H381" s="13"/>
      <c r="I381" s="13"/>
      <c r="J381" s="9" t="str">
        <f>IFERROR(VLOOKUP(G381,[1]Hoja1!$B$2:$F$14234,4,FALSE),"")</f>
        <v/>
      </c>
      <c r="K381" s="23" t="s">
        <v>16015</v>
      </c>
      <c r="L381" s="25"/>
      <c r="M381" s="13"/>
      <c r="N381" s="27"/>
    </row>
    <row r="382" spans="1:14" ht="45" customHeight="1" x14ac:dyDescent="0.25">
      <c r="A382" s="12">
        <v>381</v>
      </c>
      <c r="B382" s="19" t="s">
        <v>16016</v>
      </c>
      <c r="C382" s="19" t="s">
        <v>16017</v>
      </c>
      <c r="D382" s="19" t="s">
        <v>11976</v>
      </c>
      <c r="E382" s="20"/>
      <c r="F382" s="19" t="s">
        <v>16007</v>
      </c>
      <c r="G382" s="19"/>
      <c r="H382" s="13"/>
      <c r="I382" s="13"/>
      <c r="J382" s="9" t="str">
        <f>IFERROR(VLOOKUP(G382,[1]Hoja1!$B$2:$F$14234,4,FALSE),"")</f>
        <v/>
      </c>
      <c r="K382" s="23" t="s">
        <v>16018</v>
      </c>
      <c r="L382" s="25" t="s">
        <v>14894</v>
      </c>
      <c r="M382" s="13" t="s">
        <v>6480</v>
      </c>
      <c r="N382" s="27"/>
    </row>
    <row r="383" spans="1:14" ht="45" customHeight="1" x14ac:dyDescent="0.25">
      <c r="A383" s="12">
        <v>382</v>
      </c>
      <c r="B383" s="19" t="s">
        <v>16019</v>
      </c>
      <c r="C383" s="19" t="s">
        <v>16020</v>
      </c>
      <c r="D383" s="19" t="s">
        <v>11976</v>
      </c>
      <c r="E383" s="20"/>
      <c r="F383" s="19" t="s">
        <v>16021</v>
      </c>
      <c r="G383" s="19"/>
      <c r="H383" s="13"/>
      <c r="I383" s="13"/>
      <c r="J383" s="9" t="str">
        <f>IFERROR(VLOOKUP(G383,[1]Hoja1!$B$2:$F$14234,4,FALSE),"")</f>
        <v/>
      </c>
      <c r="K383" s="23" t="s">
        <v>16022</v>
      </c>
      <c r="L383" s="25" t="s">
        <v>14894</v>
      </c>
      <c r="M383" s="13" t="s">
        <v>6480</v>
      </c>
      <c r="N383" s="27"/>
    </row>
    <row r="384" spans="1:14" ht="45" customHeight="1" x14ac:dyDescent="0.25">
      <c r="A384" s="12">
        <v>383</v>
      </c>
      <c r="B384" s="19" t="s">
        <v>16023</v>
      </c>
      <c r="C384" s="19" t="s">
        <v>16024</v>
      </c>
      <c r="D384" s="19" t="s">
        <v>11976</v>
      </c>
      <c r="E384" s="20"/>
      <c r="F384" s="19" t="s">
        <v>16021</v>
      </c>
      <c r="G384" s="19"/>
      <c r="H384" s="13"/>
      <c r="I384" s="13"/>
      <c r="J384" s="9" t="str">
        <f>IFERROR(VLOOKUP(G384,[1]Hoja1!$B$2:$F$14234,4,FALSE),"")</f>
        <v/>
      </c>
      <c r="K384" s="23" t="s">
        <v>16025</v>
      </c>
      <c r="L384" s="13"/>
      <c r="M384" s="13"/>
      <c r="N384" s="27"/>
    </row>
    <row r="385" spans="1:14" ht="45" customHeight="1" x14ac:dyDescent="0.25">
      <c r="A385" s="12">
        <v>384</v>
      </c>
      <c r="B385" s="19" t="s">
        <v>16026</v>
      </c>
      <c r="C385" s="19" t="s">
        <v>16027</v>
      </c>
      <c r="D385" s="19" t="s">
        <v>11976</v>
      </c>
      <c r="E385" s="20"/>
      <c r="F385" s="19" t="s">
        <v>16028</v>
      </c>
      <c r="G385" s="19"/>
      <c r="H385" s="13"/>
      <c r="I385" s="13"/>
      <c r="J385" s="9" t="str">
        <f>IFERROR(VLOOKUP(G385,[1]Hoja1!$B$2:$F$14234,4,FALSE),"")</f>
        <v/>
      </c>
      <c r="K385" s="23" t="s">
        <v>16029</v>
      </c>
      <c r="L385" s="25"/>
      <c r="M385" s="13"/>
      <c r="N385" s="27"/>
    </row>
    <row r="386" spans="1:14" ht="45" customHeight="1" x14ac:dyDescent="0.25">
      <c r="A386" s="12">
        <v>385</v>
      </c>
      <c r="B386" s="19" t="s">
        <v>16030</v>
      </c>
      <c r="C386" s="19" t="s">
        <v>16031</v>
      </c>
      <c r="D386" s="19" t="s">
        <v>11976</v>
      </c>
      <c r="E386" s="20"/>
      <c r="F386" s="19" t="s">
        <v>16032</v>
      </c>
      <c r="G386" s="19"/>
      <c r="H386" s="13"/>
      <c r="I386" s="13"/>
      <c r="J386" s="9" t="str">
        <f>IFERROR(VLOOKUP(G386,[1]Hoja1!$B$2:$F$14234,4,FALSE),"")</f>
        <v/>
      </c>
      <c r="K386" s="23" t="s">
        <v>16033</v>
      </c>
      <c r="L386" s="13"/>
      <c r="M386" s="13"/>
      <c r="N386" s="27"/>
    </row>
    <row r="387" spans="1:14" ht="45" customHeight="1" x14ac:dyDescent="0.25">
      <c r="A387" s="12">
        <v>386</v>
      </c>
      <c r="B387" s="19" t="s">
        <v>16034</v>
      </c>
      <c r="C387" s="19" t="s">
        <v>16035</v>
      </c>
      <c r="D387" s="19" t="s">
        <v>11976</v>
      </c>
      <c r="E387" s="20"/>
      <c r="F387" s="19" t="s">
        <v>16032</v>
      </c>
      <c r="G387" s="19"/>
      <c r="H387" s="13"/>
      <c r="I387" s="13"/>
      <c r="J387" s="9" t="str">
        <f>IFERROR(VLOOKUP(G387,[1]Hoja1!$B$2:$F$14234,4,FALSE),"")</f>
        <v/>
      </c>
      <c r="K387" s="23" t="s">
        <v>16036</v>
      </c>
      <c r="L387" s="25"/>
      <c r="M387" s="13"/>
      <c r="N387" s="27"/>
    </row>
    <row r="388" spans="1:14" ht="45" customHeight="1" x14ac:dyDescent="0.25">
      <c r="A388" s="12">
        <v>387</v>
      </c>
      <c r="B388" s="19" t="s">
        <v>16037</v>
      </c>
      <c r="C388" s="19" t="s">
        <v>16038</v>
      </c>
      <c r="D388" s="19" t="s">
        <v>11976</v>
      </c>
      <c r="E388" s="20"/>
      <c r="F388" s="19" t="s">
        <v>16032</v>
      </c>
      <c r="G388" s="19"/>
      <c r="H388" s="13"/>
      <c r="I388" s="13"/>
      <c r="J388" s="9" t="str">
        <f>IFERROR(VLOOKUP(G388,[1]Hoja1!$B$2:$F$14234,4,FALSE),"")</f>
        <v/>
      </c>
      <c r="K388" s="23" t="s">
        <v>16039</v>
      </c>
      <c r="L388" s="13"/>
      <c r="M388" s="13"/>
      <c r="N388" s="27"/>
    </row>
    <row r="389" spans="1:14" ht="45" customHeight="1" x14ac:dyDescent="0.25">
      <c r="A389" s="12">
        <v>388</v>
      </c>
      <c r="B389" s="19" t="s">
        <v>16040</v>
      </c>
      <c r="C389" s="19" t="s">
        <v>16041</v>
      </c>
      <c r="D389" s="19" t="s">
        <v>11976</v>
      </c>
      <c r="E389" s="20"/>
      <c r="F389" s="19" t="s">
        <v>16032</v>
      </c>
      <c r="G389" s="19"/>
      <c r="H389" s="13"/>
      <c r="I389" s="13"/>
      <c r="J389" s="9" t="str">
        <f>IFERROR(VLOOKUP(G389,[1]Hoja1!$B$2:$F$14234,4,FALSE),"")</f>
        <v/>
      </c>
      <c r="K389" s="23" t="s">
        <v>16042</v>
      </c>
      <c r="L389" s="25"/>
      <c r="M389" s="13"/>
      <c r="N389" s="27"/>
    </row>
    <row r="390" spans="1:14" ht="45" customHeight="1" x14ac:dyDescent="0.25">
      <c r="A390" s="12">
        <v>389</v>
      </c>
      <c r="B390" s="19" t="s">
        <v>16043</v>
      </c>
      <c r="C390" s="19" t="s">
        <v>16044</v>
      </c>
      <c r="D390" s="19" t="s">
        <v>11976</v>
      </c>
      <c r="E390" s="20"/>
      <c r="F390" s="19" t="s">
        <v>16032</v>
      </c>
      <c r="G390" s="19"/>
      <c r="H390" s="13"/>
      <c r="I390" s="13"/>
      <c r="J390" s="9" t="str">
        <f>IFERROR(VLOOKUP(G390,[1]Hoja1!$B$2:$F$14234,4,FALSE),"")</f>
        <v/>
      </c>
      <c r="K390" s="23" t="s">
        <v>16045</v>
      </c>
      <c r="L390" s="13"/>
      <c r="M390" s="13"/>
      <c r="N390" s="27"/>
    </row>
    <row r="391" spans="1:14" ht="45" customHeight="1" x14ac:dyDescent="0.25">
      <c r="A391" s="12">
        <v>390</v>
      </c>
      <c r="B391" s="19" t="s">
        <v>16046</v>
      </c>
      <c r="C391" s="19" t="s">
        <v>16047</v>
      </c>
      <c r="D391" s="19" t="s">
        <v>11976</v>
      </c>
      <c r="E391" s="20"/>
      <c r="F391" s="19" t="s">
        <v>16032</v>
      </c>
      <c r="G391" s="19"/>
      <c r="H391" s="13"/>
      <c r="I391" s="13"/>
      <c r="J391" s="9" t="str">
        <f>IFERROR(VLOOKUP(G391,[1]Hoja1!$B$2:$F$14234,4,FALSE),"")</f>
        <v/>
      </c>
      <c r="K391" s="23" t="s">
        <v>15879</v>
      </c>
      <c r="L391" s="25"/>
      <c r="M391" s="13"/>
      <c r="N391" s="27"/>
    </row>
    <row r="392" spans="1:14" ht="45" customHeight="1" x14ac:dyDescent="0.25">
      <c r="A392" s="12">
        <v>391</v>
      </c>
      <c r="B392" s="19" t="s">
        <v>16048</v>
      </c>
      <c r="C392" s="19" t="s">
        <v>16049</v>
      </c>
      <c r="D392" s="19" t="s">
        <v>11976</v>
      </c>
      <c r="E392" s="20"/>
      <c r="F392" s="19" t="s">
        <v>16032</v>
      </c>
      <c r="G392" s="19"/>
      <c r="H392" s="13"/>
      <c r="I392" s="13"/>
      <c r="J392" s="9" t="str">
        <f>IFERROR(VLOOKUP(G392,[1]Hoja1!$B$2:$F$14234,4,FALSE),"")</f>
        <v/>
      </c>
      <c r="K392" s="23" t="s">
        <v>15936</v>
      </c>
      <c r="L392" s="13"/>
      <c r="M392" s="13"/>
      <c r="N392" s="27"/>
    </row>
    <row r="393" spans="1:14" ht="45" customHeight="1" x14ac:dyDescent="0.25">
      <c r="A393" s="12">
        <v>392</v>
      </c>
      <c r="B393" s="19" t="s">
        <v>16050</v>
      </c>
      <c r="C393" s="19" t="s">
        <v>16051</v>
      </c>
      <c r="D393" s="19" t="s">
        <v>11976</v>
      </c>
      <c r="E393" s="20"/>
      <c r="F393" s="19" t="s">
        <v>16032</v>
      </c>
      <c r="G393" s="19"/>
      <c r="H393" s="13"/>
      <c r="I393" s="13"/>
      <c r="J393" s="9" t="str">
        <f>IFERROR(VLOOKUP(G393,[1]Hoja1!$B$2:$F$14234,4,FALSE),"")</f>
        <v/>
      </c>
      <c r="K393" s="23" t="s">
        <v>14991</v>
      </c>
      <c r="L393" s="25"/>
      <c r="M393" s="13"/>
      <c r="N393" s="27"/>
    </row>
    <row r="394" spans="1:14" ht="45" customHeight="1" x14ac:dyDescent="0.25">
      <c r="A394" s="12">
        <v>393</v>
      </c>
      <c r="B394" s="19" t="s">
        <v>16052</v>
      </c>
      <c r="C394" s="19" t="s">
        <v>16053</v>
      </c>
      <c r="D394" s="19" t="s">
        <v>11976</v>
      </c>
      <c r="E394" s="20"/>
      <c r="F394" s="19" t="s">
        <v>16054</v>
      </c>
      <c r="G394" s="19"/>
      <c r="H394" s="13"/>
      <c r="I394" s="13"/>
      <c r="J394" s="9" t="str">
        <f>IFERROR(VLOOKUP(G394,[1]Hoja1!$B$2:$F$14234,4,FALSE),"")</f>
        <v/>
      </c>
      <c r="K394" s="23" t="s">
        <v>15879</v>
      </c>
      <c r="L394" s="13"/>
      <c r="M394" s="13"/>
      <c r="N394" s="27"/>
    </row>
    <row r="395" spans="1:14" ht="45" customHeight="1" x14ac:dyDescent="0.25">
      <c r="A395" s="12">
        <v>394</v>
      </c>
      <c r="B395" s="19" t="s">
        <v>16055</v>
      </c>
      <c r="C395" s="19" t="s">
        <v>16056</v>
      </c>
      <c r="D395" s="19" t="s">
        <v>11976</v>
      </c>
      <c r="E395" s="20"/>
      <c r="F395" s="19" t="s">
        <v>16054</v>
      </c>
      <c r="G395" s="19"/>
      <c r="H395" s="13"/>
      <c r="I395" s="13"/>
      <c r="J395" s="9" t="str">
        <f>IFERROR(VLOOKUP(G395,[1]Hoja1!$B$2:$F$14234,4,FALSE),"")</f>
        <v/>
      </c>
      <c r="K395" s="23" t="s">
        <v>15943</v>
      </c>
      <c r="L395" s="25"/>
      <c r="M395" s="13"/>
      <c r="N395" s="27"/>
    </row>
    <row r="396" spans="1:14" ht="45" customHeight="1" x14ac:dyDescent="0.25">
      <c r="A396" s="12">
        <v>395</v>
      </c>
      <c r="B396" s="19" t="s">
        <v>16057</v>
      </c>
      <c r="C396" s="19" t="s">
        <v>16058</v>
      </c>
      <c r="D396" s="19" t="s">
        <v>11976</v>
      </c>
      <c r="E396" s="20"/>
      <c r="F396" s="19" t="s">
        <v>16054</v>
      </c>
      <c r="G396" s="19"/>
      <c r="H396" s="13"/>
      <c r="I396" s="13"/>
      <c r="J396" s="9" t="str">
        <f>IFERROR(VLOOKUP(G396,[1]Hoja1!$B$2:$F$14234,4,FALSE),"")</f>
        <v/>
      </c>
      <c r="K396" s="23" t="s">
        <v>15879</v>
      </c>
      <c r="L396" s="13"/>
      <c r="M396" s="13"/>
      <c r="N396" s="27"/>
    </row>
    <row r="397" spans="1:14" ht="45" customHeight="1" x14ac:dyDescent="0.25">
      <c r="A397" s="12">
        <v>396</v>
      </c>
      <c r="B397" s="19" t="s">
        <v>16059</v>
      </c>
      <c r="C397" s="19" t="s">
        <v>16060</v>
      </c>
      <c r="D397" s="19" t="s">
        <v>11976</v>
      </c>
      <c r="E397" s="20"/>
      <c r="F397" s="19" t="s">
        <v>16054</v>
      </c>
      <c r="G397" s="19"/>
      <c r="H397" s="13"/>
      <c r="I397" s="13"/>
      <c r="J397" s="9" t="str">
        <f>IFERROR(VLOOKUP(G397,[1]Hoja1!$B$2:$F$14234,4,FALSE),"")</f>
        <v/>
      </c>
      <c r="K397" s="23" t="s">
        <v>16061</v>
      </c>
      <c r="L397" s="25"/>
      <c r="M397" s="13"/>
      <c r="N397" s="27"/>
    </row>
    <row r="398" spans="1:14" ht="45" customHeight="1" x14ac:dyDescent="0.25">
      <c r="A398" s="12">
        <v>397</v>
      </c>
      <c r="B398" s="19" t="s">
        <v>16062</v>
      </c>
      <c r="C398" s="19" t="s">
        <v>16063</v>
      </c>
      <c r="D398" s="19" t="s">
        <v>11976</v>
      </c>
      <c r="E398" s="20"/>
      <c r="F398" s="19" t="s">
        <v>16054</v>
      </c>
      <c r="G398" s="19"/>
      <c r="H398" s="13"/>
      <c r="I398" s="13"/>
      <c r="J398" s="9" t="str">
        <f>IFERROR(VLOOKUP(G398,[1]Hoja1!$B$2:$F$14234,4,FALSE),"")</f>
        <v/>
      </c>
      <c r="K398" s="23" t="s">
        <v>16064</v>
      </c>
      <c r="L398" s="25" t="s">
        <v>14894</v>
      </c>
      <c r="M398" s="13" t="s">
        <v>6480</v>
      </c>
      <c r="N398" s="27"/>
    </row>
    <row r="399" spans="1:14" ht="45" customHeight="1" x14ac:dyDescent="0.25">
      <c r="A399" s="12">
        <v>398</v>
      </c>
      <c r="B399" s="19" t="s">
        <v>16065</v>
      </c>
      <c r="C399" s="19" t="s">
        <v>16066</v>
      </c>
      <c r="D399" s="19" t="s">
        <v>11976</v>
      </c>
      <c r="E399" s="20"/>
      <c r="F399" s="19" t="s">
        <v>16054</v>
      </c>
      <c r="G399" s="19"/>
      <c r="H399" s="13"/>
      <c r="I399" s="13"/>
      <c r="J399" s="9" t="str">
        <f>IFERROR(VLOOKUP(G399,[1]Hoja1!$B$2:$F$14234,4,FALSE),"")</f>
        <v/>
      </c>
      <c r="K399" s="23" t="s">
        <v>16067</v>
      </c>
      <c r="L399" s="25"/>
      <c r="M399" s="13"/>
      <c r="N399" s="27"/>
    </row>
    <row r="400" spans="1:14" ht="45" customHeight="1" x14ac:dyDescent="0.25">
      <c r="A400" s="12">
        <v>399</v>
      </c>
      <c r="B400" s="19" t="s">
        <v>16068</v>
      </c>
      <c r="C400" s="19" t="s">
        <v>16069</v>
      </c>
      <c r="D400" s="19" t="s">
        <v>11976</v>
      </c>
      <c r="E400" s="20"/>
      <c r="F400" s="19" t="s">
        <v>16070</v>
      </c>
      <c r="G400" s="19"/>
      <c r="H400" s="13"/>
      <c r="I400" s="13"/>
      <c r="J400" s="9" t="str">
        <f>IFERROR(VLOOKUP(G400,[1]Hoja1!$B$2:$F$14234,4,FALSE),"")</f>
        <v/>
      </c>
      <c r="K400" s="23" t="s">
        <v>16071</v>
      </c>
      <c r="L400" s="13"/>
      <c r="M400" s="13"/>
      <c r="N400" s="27"/>
    </row>
    <row r="401" spans="1:14" ht="45" customHeight="1" x14ac:dyDescent="0.25">
      <c r="A401" s="12">
        <v>400</v>
      </c>
      <c r="B401" s="19" t="s">
        <v>16072</v>
      </c>
      <c r="C401" s="19" t="s">
        <v>16073</v>
      </c>
      <c r="D401" s="19" t="s">
        <v>11976</v>
      </c>
      <c r="E401" s="20"/>
      <c r="F401" s="19" t="s">
        <v>16070</v>
      </c>
      <c r="G401" s="19"/>
      <c r="H401" s="13"/>
      <c r="I401" s="13"/>
      <c r="J401" s="9" t="str">
        <f>IFERROR(VLOOKUP(G401,[1]Hoja1!$B$2:$F$14234,4,FALSE),"")</f>
        <v/>
      </c>
      <c r="K401" s="23" t="s">
        <v>16074</v>
      </c>
      <c r="L401" s="25" t="s">
        <v>14894</v>
      </c>
      <c r="M401" s="13" t="s">
        <v>6480</v>
      </c>
      <c r="N401" s="27"/>
    </row>
    <row r="402" spans="1:14" ht="45" customHeight="1" x14ac:dyDescent="0.25">
      <c r="A402" s="12">
        <v>401</v>
      </c>
      <c r="B402" s="19" t="s">
        <v>16075</v>
      </c>
      <c r="C402" s="19" t="s">
        <v>16076</v>
      </c>
      <c r="D402" s="19" t="s">
        <v>11976</v>
      </c>
      <c r="E402" s="20"/>
      <c r="F402" s="19" t="s">
        <v>16070</v>
      </c>
      <c r="G402" s="19"/>
      <c r="H402" s="13"/>
      <c r="I402" s="13"/>
      <c r="J402" s="9" t="str">
        <f>IFERROR(VLOOKUP(G402,[1]Hoja1!$B$2:$F$14234,4,FALSE),"")</f>
        <v/>
      </c>
      <c r="K402" s="23" t="s">
        <v>16077</v>
      </c>
      <c r="L402" s="13"/>
      <c r="M402" s="13"/>
      <c r="N402" s="27"/>
    </row>
    <row r="403" spans="1:14" ht="45" customHeight="1" x14ac:dyDescent="0.25">
      <c r="A403" s="12">
        <v>402</v>
      </c>
      <c r="B403" s="19" t="s">
        <v>16078</v>
      </c>
      <c r="C403" s="19" t="s">
        <v>16079</v>
      </c>
      <c r="D403" s="19" t="s">
        <v>11976</v>
      </c>
      <c r="E403" s="20"/>
      <c r="F403" s="19" t="s">
        <v>16080</v>
      </c>
      <c r="G403" s="19"/>
      <c r="H403" s="13"/>
      <c r="I403" s="13"/>
      <c r="J403" s="9" t="str">
        <f>IFERROR(VLOOKUP(G403,[1]Hoja1!$B$2:$F$14234,4,FALSE),"")</f>
        <v/>
      </c>
      <c r="K403" s="23" t="s">
        <v>16081</v>
      </c>
      <c r="L403" s="25"/>
      <c r="M403" s="13"/>
      <c r="N403" s="27"/>
    </row>
    <row r="404" spans="1:14" ht="45" customHeight="1" x14ac:dyDescent="0.25">
      <c r="A404" s="12">
        <v>403</v>
      </c>
      <c r="B404" s="19" t="s">
        <v>16082</v>
      </c>
      <c r="C404" s="19" t="s">
        <v>16083</v>
      </c>
      <c r="D404" s="19" t="s">
        <v>11976</v>
      </c>
      <c r="E404" s="20"/>
      <c r="F404" s="19" t="s">
        <v>16084</v>
      </c>
      <c r="G404" s="19"/>
      <c r="H404" s="13"/>
      <c r="I404" s="13"/>
      <c r="J404" s="9" t="str">
        <f>IFERROR(VLOOKUP(G404,[1]Hoja1!$B$2:$F$14234,4,FALSE),"")</f>
        <v/>
      </c>
      <c r="K404" s="23" t="s">
        <v>16085</v>
      </c>
      <c r="L404" s="13"/>
      <c r="M404" s="13"/>
      <c r="N404" s="27"/>
    </row>
    <row r="405" spans="1:14" ht="45" customHeight="1" x14ac:dyDescent="0.25">
      <c r="A405" s="12">
        <v>404</v>
      </c>
      <c r="B405" s="19" t="s">
        <v>16086</v>
      </c>
      <c r="C405" s="19" t="s">
        <v>16087</v>
      </c>
      <c r="D405" s="19" t="s">
        <v>11976</v>
      </c>
      <c r="E405" s="20"/>
      <c r="F405" s="19" t="s">
        <v>16084</v>
      </c>
      <c r="G405" s="19"/>
      <c r="H405" s="13"/>
      <c r="I405" s="13"/>
      <c r="J405" s="9" t="str">
        <f>IFERROR(VLOOKUP(G405,[1]Hoja1!$B$2:$F$14234,4,FALSE),"")</f>
        <v/>
      </c>
      <c r="K405" s="23" t="s">
        <v>16088</v>
      </c>
      <c r="L405" s="25"/>
      <c r="M405" s="13"/>
      <c r="N405" s="27"/>
    </row>
    <row r="406" spans="1:14" ht="45" customHeight="1" x14ac:dyDescent="0.25">
      <c r="A406" s="12">
        <v>405</v>
      </c>
      <c r="B406" s="19" t="s">
        <v>16089</v>
      </c>
      <c r="C406" s="19" t="s">
        <v>16090</v>
      </c>
      <c r="D406" s="19" t="s">
        <v>11976</v>
      </c>
      <c r="E406" s="20"/>
      <c r="F406" s="19" t="s">
        <v>16084</v>
      </c>
      <c r="G406" s="19"/>
      <c r="H406" s="13"/>
      <c r="I406" s="13"/>
      <c r="J406" s="9" t="str">
        <f>IFERROR(VLOOKUP(G406,[1]Hoja1!$B$2:$F$14234,4,FALSE),"")</f>
        <v/>
      </c>
      <c r="K406" s="23" t="s">
        <v>16091</v>
      </c>
      <c r="L406" s="13"/>
      <c r="M406" s="13"/>
      <c r="N406" s="27"/>
    </row>
    <row r="407" spans="1:14" ht="45" customHeight="1" x14ac:dyDescent="0.25">
      <c r="A407" s="12">
        <v>406</v>
      </c>
      <c r="B407" s="19" t="s">
        <v>16092</v>
      </c>
      <c r="C407" s="19" t="s">
        <v>16093</v>
      </c>
      <c r="D407" s="19" t="s">
        <v>11976</v>
      </c>
      <c r="E407" s="20"/>
      <c r="F407" s="19" t="s">
        <v>16094</v>
      </c>
      <c r="G407" s="19"/>
      <c r="H407" s="13"/>
      <c r="I407" s="13"/>
      <c r="J407" s="9" t="str">
        <f>IFERROR(VLOOKUP(G407,[1]Hoja1!$B$2:$F$14234,4,FALSE),"")</f>
        <v/>
      </c>
      <c r="K407" s="23" t="s">
        <v>15943</v>
      </c>
      <c r="L407" s="25"/>
      <c r="M407" s="13"/>
      <c r="N407" s="27"/>
    </row>
    <row r="408" spans="1:14" ht="45" customHeight="1" x14ac:dyDescent="0.25">
      <c r="A408" s="12">
        <v>407</v>
      </c>
      <c r="B408" s="19" t="s">
        <v>16095</v>
      </c>
      <c r="C408" s="19" t="s">
        <v>16096</v>
      </c>
      <c r="D408" s="19" t="s">
        <v>11976</v>
      </c>
      <c r="E408" s="20"/>
      <c r="F408" s="19" t="s">
        <v>16094</v>
      </c>
      <c r="G408" s="19"/>
      <c r="H408" s="13"/>
      <c r="I408" s="13"/>
      <c r="J408" s="9" t="str">
        <f>IFERROR(VLOOKUP(G408,[1]Hoja1!$B$2:$F$14234,4,FALSE),"")</f>
        <v/>
      </c>
      <c r="K408" s="23" t="s">
        <v>15872</v>
      </c>
      <c r="L408" s="13"/>
      <c r="M408" s="13"/>
      <c r="N408" s="27"/>
    </row>
    <row r="409" spans="1:14" ht="45" customHeight="1" x14ac:dyDescent="0.25">
      <c r="A409" s="12">
        <v>408</v>
      </c>
      <c r="B409" s="19" t="s">
        <v>16097</v>
      </c>
      <c r="C409" s="19" t="s">
        <v>16098</v>
      </c>
      <c r="D409" s="19" t="s">
        <v>11976</v>
      </c>
      <c r="E409" s="20"/>
      <c r="F409" s="19" t="s">
        <v>16094</v>
      </c>
      <c r="G409" s="19"/>
      <c r="H409" s="13"/>
      <c r="I409" s="13"/>
      <c r="J409" s="9" t="str">
        <f>IFERROR(VLOOKUP(G409,[1]Hoja1!$B$2:$F$14234,4,FALSE),"")</f>
        <v/>
      </c>
      <c r="K409" s="23" t="s">
        <v>15872</v>
      </c>
      <c r="L409" s="25"/>
      <c r="M409" s="13"/>
      <c r="N409" s="27"/>
    </row>
    <row r="410" spans="1:14" ht="45" customHeight="1" x14ac:dyDescent="0.25">
      <c r="A410" s="12">
        <v>409</v>
      </c>
      <c r="B410" s="19" t="s">
        <v>16099</v>
      </c>
      <c r="C410" s="19" t="s">
        <v>16100</v>
      </c>
      <c r="D410" s="19" t="s">
        <v>11976</v>
      </c>
      <c r="E410" s="20"/>
      <c r="F410" s="19" t="s">
        <v>16094</v>
      </c>
      <c r="G410" s="19"/>
      <c r="H410" s="13"/>
      <c r="I410" s="13"/>
      <c r="J410" s="9" t="str">
        <f>IFERROR(VLOOKUP(G410,[1]Hoja1!$B$2:$F$14234,4,FALSE),"")</f>
        <v/>
      </c>
      <c r="K410" s="23" t="s">
        <v>15943</v>
      </c>
      <c r="L410" s="13"/>
      <c r="M410" s="13"/>
      <c r="N410" s="27"/>
    </row>
    <row r="411" spans="1:14" ht="45" customHeight="1" x14ac:dyDescent="0.25">
      <c r="A411" s="12">
        <v>410</v>
      </c>
      <c r="B411" s="19" t="s">
        <v>16101</v>
      </c>
      <c r="C411" s="19" t="s">
        <v>16102</v>
      </c>
      <c r="D411" s="19" t="s">
        <v>11976</v>
      </c>
      <c r="E411" s="20"/>
      <c r="F411" s="19" t="s">
        <v>16094</v>
      </c>
      <c r="G411" s="19"/>
      <c r="H411" s="13"/>
      <c r="I411" s="13"/>
      <c r="J411" s="9" t="str">
        <f>IFERROR(VLOOKUP(G411,[1]Hoja1!$B$2:$F$14234,4,FALSE),"")</f>
        <v/>
      </c>
      <c r="K411" s="23" t="s">
        <v>15943</v>
      </c>
      <c r="L411" s="25"/>
      <c r="M411" s="13"/>
      <c r="N411" s="27"/>
    </row>
    <row r="412" spans="1:14" ht="45" customHeight="1" x14ac:dyDescent="0.25">
      <c r="A412" s="12">
        <v>411</v>
      </c>
      <c r="B412" s="19" t="s">
        <v>16103</v>
      </c>
      <c r="C412" s="19" t="s">
        <v>16104</v>
      </c>
      <c r="D412" s="19" t="s">
        <v>11976</v>
      </c>
      <c r="E412" s="20"/>
      <c r="F412" s="19" t="s">
        <v>16105</v>
      </c>
      <c r="G412" s="19"/>
      <c r="H412" s="13"/>
      <c r="I412" s="13"/>
      <c r="J412" s="9" t="str">
        <f>IFERROR(VLOOKUP(G412,[1]Hoja1!$B$2:$F$14234,4,FALSE),"")</f>
        <v/>
      </c>
      <c r="K412" s="23" t="s">
        <v>16106</v>
      </c>
      <c r="L412" s="13"/>
      <c r="M412" s="13"/>
      <c r="N412" s="27"/>
    </row>
    <row r="413" spans="1:14" ht="45" customHeight="1" x14ac:dyDescent="0.25">
      <c r="A413" s="12">
        <v>412</v>
      </c>
      <c r="B413" s="19" t="s">
        <v>16107</v>
      </c>
      <c r="C413" s="19" t="s">
        <v>16108</v>
      </c>
      <c r="D413" s="19" t="s">
        <v>11976</v>
      </c>
      <c r="E413" s="20"/>
      <c r="F413" s="19" t="s">
        <v>16105</v>
      </c>
      <c r="G413" s="19"/>
      <c r="H413" s="13"/>
      <c r="I413" s="13"/>
      <c r="J413" s="9" t="str">
        <f>IFERROR(VLOOKUP(G413,[1]Hoja1!$B$2:$F$14234,4,FALSE),"")</f>
        <v/>
      </c>
      <c r="K413" s="23" t="s">
        <v>16109</v>
      </c>
      <c r="L413" s="25"/>
      <c r="M413" s="13"/>
      <c r="N413" s="27"/>
    </row>
    <row r="414" spans="1:14" ht="45" customHeight="1" x14ac:dyDescent="0.25">
      <c r="A414" s="12">
        <v>413</v>
      </c>
      <c r="B414" s="19" t="s">
        <v>16110</v>
      </c>
      <c r="C414" s="19" t="s">
        <v>16111</v>
      </c>
      <c r="D414" s="19" t="s">
        <v>11976</v>
      </c>
      <c r="E414" s="20"/>
      <c r="F414" s="19" t="s">
        <v>16105</v>
      </c>
      <c r="G414" s="19"/>
      <c r="H414" s="13"/>
      <c r="I414" s="13"/>
      <c r="J414" s="9" t="str">
        <f>IFERROR(VLOOKUP(G414,[1]Hoja1!$B$2:$F$14234,4,FALSE),"")</f>
        <v/>
      </c>
      <c r="K414" s="23" t="s">
        <v>15872</v>
      </c>
      <c r="L414" s="13"/>
      <c r="M414" s="13"/>
      <c r="N414" s="27"/>
    </row>
    <row r="415" spans="1:14" ht="45" customHeight="1" x14ac:dyDescent="0.25">
      <c r="A415" s="12">
        <v>414</v>
      </c>
      <c r="B415" s="19" t="s">
        <v>16112</v>
      </c>
      <c r="C415" s="19" t="s">
        <v>16113</v>
      </c>
      <c r="D415" s="19" t="s">
        <v>11976</v>
      </c>
      <c r="E415" s="20"/>
      <c r="F415" s="19" t="s">
        <v>16105</v>
      </c>
      <c r="G415" s="19"/>
      <c r="H415" s="13"/>
      <c r="I415" s="13"/>
      <c r="J415" s="9" t="str">
        <f>IFERROR(VLOOKUP(G415,[1]Hoja1!$B$2:$F$14234,4,FALSE),"")</f>
        <v/>
      </c>
      <c r="K415" s="23" t="s">
        <v>16114</v>
      </c>
      <c r="L415" s="25"/>
      <c r="M415" s="13"/>
      <c r="N415" s="27"/>
    </row>
    <row r="416" spans="1:14" ht="45" customHeight="1" x14ac:dyDescent="0.25">
      <c r="A416" s="12">
        <v>415</v>
      </c>
      <c r="B416" s="19" t="s">
        <v>16115</v>
      </c>
      <c r="C416" s="19" t="s">
        <v>16116</v>
      </c>
      <c r="D416" s="19" t="s">
        <v>11976</v>
      </c>
      <c r="E416" s="20"/>
      <c r="F416" s="19" t="s">
        <v>16105</v>
      </c>
      <c r="G416" s="19"/>
      <c r="H416" s="13"/>
      <c r="I416" s="13"/>
      <c r="J416" s="9" t="str">
        <f>IFERROR(VLOOKUP(G416,[1]Hoja1!$B$2:$F$14234,4,FALSE),"")</f>
        <v/>
      </c>
      <c r="K416" s="23" t="s">
        <v>16117</v>
      </c>
      <c r="L416" s="13"/>
      <c r="M416" s="13"/>
      <c r="N416" s="27"/>
    </row>
    <row r="417" spans="1:14" ht="45" customHeight="1" x14ac:dyDescent="0.25">
      <c r="A417" s="12">
        <v>416</v>
      </c>
      <c r="B417" s="19" t="s">
        <v>16118</v>
      </c>
      <c r="C417" s="19" t="s">
        <v>16119</v>
      </c>
      <c r="D417" s="19" t="s">
        <v>11976</v>
      </c>
      <c r="E417" s="20"/>
      <c r="F417" s="19" t="s">
        <v>16120</v>
      </c>
      <c r="G417" s="19"/>
      <c r="H417" s="13"/>
      <c r="I417" s="13"/>
      <c r="J417" s="9" t="str">
        <f>IFERROR(VLOOKUP(G417,[1]Hoja1!$B$2:$F$14234,4,FALSE),"")</f>
        <v/>
      </c>
      <c r="K417" s="23" t="s">
        <v>16121</v>
      </c>
      <c r="L417" s="25"/>
      <c r="M417" s="13"/>
      <c r="N417" s="27"/>
    </row>
    <row r="418" spans="1:14" ht="45" customHeight="1" x14ac:dyDescent="0.25">
      <c r="A418" s="12">
        <v>417</v>
      </c>
      <c r="B418" s="19" t="s">
        <v>16122</v>
      </c>
      <c r="C418" s="19" t="s">
        <v>16123</v>
      </c>
      <c r="D418" s="19" t="s">
        <v>11976</v>
      </c>
      <c r="E418" s="20"/>
      <c r="F418" s="19" t="s">
        <v>16120</v>
      </c>
      <c r="G418" s="19"/>
      <c r="H418" s="13"/>
      <c r="I418" s="13"/>
      <c r="J418" s="9" t="str">
        <f>IFERROR(VLOOKUP(G418,[1]Hoja1!$B$2:$F$14234,4,FALSE),"")</f>
        <v/>
      </c>
      <c r="K418" s="23" t="s">
        <v>16124</v>
      </c>
      <c r="L418" s="13"/>
      <c r="M418" s="13"/>
      <c r="N418" s="27"/>
    </row>
    <row r="419" spans="1:14" ht="45" customHeight="1" x14ac:dyDescent="0.25">
      <c r="A419" s="12">
        <v>418</v>
      </c>
      <c r="B419" s="19" t="s">
        <v>16125</v>
      </c>
      <c r="C419" s="19" t="s">
        <v>16126</v>
      </c>
      <c r="D419" s="19" t="s">
        <v>11976</v>
      </c>
      <c r="E419" s="20"/>
      <c r="F419" s="19" t="s">
        <v>16127</v>
      </c>
      <c r="G419" s="19"/>
      <c r="H419" s="13"/>
      <c r="I419" s="13"/>
      <c r="J419" s="9" t="str">
        <f>IFERROR(VLOOKUP(G419,[1]Hoja1!$B$2:$F$14234,4,FALSE),"")</f>
        <v/>
      </c>
      <c r="K419" s="23" t="s">
        <v>16128</v>
      </c>
      <c r="L419" s="25"/>
      <c r="M419" s="13"/>
      <c r="N419" s="27"/>
    </row>
    <row r="420" spans="1:14" ht="45" customHeight="1" x14ac:dyDescent="0.25">
      <c r="A420" s="12">
        <v>419</v>
      </c>
      <c r="B420" s="19" t="s">
        <v>16129</v>
      </c>
      <c r="C420" s="19" t="s">
        <v>16130</v>
      </c>
      <c r="D420" s="19" t="s">
        <v>11976</v>
      </c>
      <c r="E420" s="20"/>
      <c r="F420" s="19" t="s">
        <v>16127</v>
      </c>
      <c r="G420" s="19"/>
      <c r="H420" s="13"/>
      <c r="I420" s="13"/>
      <c r="J420" s="9" t="str">
        <f>IFERROR(VLOOKUP(G420,[1]Hoja1!$B$2:$F$14234,4,FALSE),"")</f>
        <v/>
      </c>
      <c r="K420" s="23" t="s">
        <v>16131</v>
      </c>
      <c r="L420" s="13"/>
      <c r="M420" s="13"/>
      <c r="N420" s="27"/>
    </row>
    <row r="421" spans="1:14" ht="45" customHeight="1" x14ac:dyDescent="0.25">
      <c r="A421" s="12">
        <v>420</v>
      </c>
      <c r="B421" s="19" t="s">
        <v>16132</v>
      </c>
      <c r="C421" s="19" t="s">
        <v>16133</v>
      </c>
      <c r="D421" s="19" t="s">
        <v>11976</v>
      </c>
      <c r="E421" s="20"/>
      <c r="F421" s="19" t="s">
        <v>16127</v>
      </c>
      <c r="G421" s="19"/>
      <c r="H421" s="13"/>
      <c r="I421" s="13"/>
      <c r="J421" s="9" t="str">
        <f>IFERROR(VLOOKUP(G421,[1]Hoja1!$B$2:$F$14234,4,FALSE),"")</f>
        <v/>
      </c>
      <c r="K421" s="23" t="s">
        <v>16004</v>
      </c>
      <c r="L421" s="25"/>
      <c r="M421" s="13"/>
      <c r="N421" s="27"/>
    </row>
    <row r="422" spans="1:14" ht="45" customHeight="1" x14ac:dyDescent="0.25">
      <c r="A422" s="12">
        <v>421</v>
      </c>
      <c r="B422" s="19" t="s">
        <v>16134</v>
      </c>
      <c r="C422" s="19" t="s">
        <v>16135</v>
      </c>
      <c r="D422" s="19" t="s">
        <v>11976</v>
      </c>
      <c r="E422" s="20"/>
      <c r="F422" s="19" t="s">
        <v>16127</v>
      </c>
      <c r="G422" s="19"/>
      <c r="H422" s="13"/>
      <c r="I422" s="13"/>
      <c r="J422" s="9" t="str">
        <f>IFERROR(VLOOKUP(G422,[1]Hoja1!$B$2:$F$14234,4,FALSE),"")</f>
        <v/>
      </c>
      <c r="K422" s="23" t="s">
        <v>16136</v>
      </c>
      <c r="L422" s="13"/>
      <c r="M422" s="13"/>
      <c r="N422" s="27"/>
    </row>
    <row r="423" spans="1:14" ht="45" customHeight="1" x14ac:dyDescent="0.25">
      <c r="A423" s="12">
        <v>422</v>
      </c>
      <c r="B423" s="19" t="s">
        <v>16137</v>
      </c>
      <c r="C423" s="19" t="s">
        <v>16138</v>
      </c>
      <c r="D423" s="19" t="s">
        <v>11976</v>
      </c>
      <c r="E423" s="20"/>
      <c r="F423" s="19" t="s">
        <v>16127</v>
      </c>
      <c r="G423" s="19"/>
      <c r="H423" s="13"/>
      <c r="I423" s="13"/>
      <c r="J423" s="9" t="str">
        <f>IFERROR(VLOOKUP(G423,[1]Hoja1!$B$2:$F$14234,4,FALSE),"")</f>
        <v/>
      </c>
      <c r="K423" s="23" t="s">
        <v>15872</v>
      </c>
      <c r="L423" s="25"/>
      <c r="M423" s="13"/>
      <c r="N423" s="27"/>
    </row>
    <row r="424" spans="1:14" ht="45" customHeight="1" x14ac:dyDescent="0.25">
      <c r="A424" s="12">
        <v>423</v>
      </c>
      <c r="B424" s="19" t="s">
        <v>16139</v>
      </c>
      <c r="C424" s="19" t="s">
        <v>16140</v>
      </c>
      <c r="D424" s="19" t="s">
        <v>11976</v>
      </c>
      <c r="E424" s="20"/>
      <c r="F424" s="19" t="s">
        <v>16127</v>
      </c>
      <c r="G424" s="19"/>
      <c r="H424" s="13"/>
      <c r="I424" s="13"/>
      <c r="J424" s="9" t="str">
        <f>IFERROR(VLOOKUP(G424,[1]Hoja1!$B$2:$F$14234,4,FALSE),"")</f>
        <v/>
      </c>
      <c r="K424" s="23" t="s">
        <v>15879</v>
      </c>
      <c r="L424" s="13"/>
      <c r="M424" s="13"/>
      <c r="N424" s="27"/>
    </row>
    <row r="425" spans="1:14" ht="45" customHeight="1" x14ac:dyDescent="0.25">
      <c r="A425" s="12">
        <v>424</v>
      </c>
      <c r="B425" s="19" t="s">
        <v>16141</v>
      </c>
      <c r="C425" s="19" t="s">
        <v>16142</v>
      </c>
      <c r="D425" s="19" t="s">
        <v>11976</v>
      </c>
      <c r="E425" s="20"/>
      <c r="F425" s="19" t="s">
        <v>16127</v>
      </c>
      <c r="G425" s="19"/>
      <c r="H425" s="13"/>
      <c r="I425" s="13"/>
      <c r="J425" s="9" t="str">
        <f>IFERROR(VLOOKUP(G425,[1]Hoja1!$B$2:$F$14234,4,FALSE),"")</f>
        <v/>
      </c>
      <c r="K425" s="23" t="s">
        <v>16143</v>
      </c>
      <c r="L425" s="25" t="s">
        <v>14894</v>
      </c>
      <c r="M425" s="13" t="s">
        <v>6480</v>
      </c>
      <c r="N425" s="27"/>
    </row>
    <row r="426" spans="1:14" ht="45" customHeight="1" x14ac:dyDescent="0.25">
      <c r="A426" s="12">
        <v>425</v>
      </c>
      <c r="B426" s="19" t="s">
        <v>16144</v>
      </c>
      <c r="C426" s="19" t="s">
        <v>16145</v>
      </c>
      <c r="D426" s="19" t="s">
        <v>11976</v>
      </c>
      <c r="E426" s="20"/>
      <c r="F426" s="19" t="s">
        <v>16127</v>
      </c>
      <c r="G426" s="19"/>
      <c r="H426" s="13"/>
      <c r="I426" s="13"/>
      <c r="J426" s="9" t="str">
        <f>IFERROR(VLOOKUP(G426,[1]Hoja1!$B$2:$F$14234,4,FALSE),"")</f>
        <v/>
      </c>
      <c r="K426" s="23" t="s">
        <v>16146</v>
      </c>
      <c r="L426" s="13"/>
      <c r="M426" s="13"/>
      <c r="N426" s="27"/>
    </row>
    <row r="427" spans="1:14" ht="45" customHeight="1" x14ac:dyDescent="0.25">
      <c r="A427" s="12">
        <v>426</v>
      </c>
      <c r="B427" s="19" t="s">
        <v>16147</v>
      </c>
      <c r="C427" s="19" t="s">
        <v>16148</v>
      </c>
      <c r="D427" s="19" t="s">
        <v>11976</v>
      </c>
      <c r="E427" s="20"/>
      <c r="F427" s="19" t="s">
        <v>16127</v>
      </c>
      <c r="G427" s="19"/>
      <c r="H427" s="13"/>
      <c r="I427" s="13"/>
      <c r="J427" s="9" t="str">
        <f>IFERROR(VLOOKUP(G427,[1]Hoja1!$B$2:$F$14234,4,FALSE),"")</f>
        <v/>
      </c>
      <c r="K427" s="23" t="s">
        <v>16149</v>
      </c>
      <c r="L427" s="25"/>
      <c r="M427" s="13"/>
      <c r="N427" s="27"/>
    </row>
    <row r="428" spans="1:14" ht="45" customHeight="1" x14ac:dyDescent="0.25">
      <c r="A428" s="12">
        <v>427</v>
      </c>
      <c r="B428" s="19" t="s">
        <v>16150</v>
      </c>
      <c r="C428" s="19" t="s">
        <v>16151</v>
      </c>
      <c r="D428" s="19" t="s">
        <v>11976</v>
      </c>
      <c r="E428" s="20"/>
      <c r="F428" s="19" t="s">
        <v>16152</v>
      </c>
      <c r="G428" s="19"/>
      <c r="H428" s="13"/>
      <c r="I428" s="13"/>
      <c r="J428" s="9" t="str">
        <f>IFERROR(VLOOKUP(G428,[1]Hoja1!$B$2:$F$14234,4,FALSE),"")</f>
        <v/>
      </c>
      <c r="K428" s="23" t="s">
        <v>16153</v>
      </c>
      <c r="L428" s="13"/>
      <c r="M428" s="13"/>
      <c r="N428" s="27"/>
    </row>
    <row r="429" spans="1:14" ht="45" customHeight="1" x14ac:dyDescent="0.25">
      <c r="A429" s="12">
        <v>428</v>
      </c>
      <c r="B429" s="19" t="s">
        <v>16154</v>
      </c>
      <c r="C429" s="19" t="s">
        <v>16155</v>
      </c>
      <c r="D429" s="19" t="s">
        <v>11976</v>
      </c>
      <c r="E429" s="20"/>
      <c r="F429" s="19" t="s">
        <v>16156</v>
      </c>
      <c r="G429" s="19"/>
      <c r="H429" s="13"/>
      <c r="I429" s="13"/>
      <c r="J429" s="9" t="str">
        <f>IFERROR(VLOOKUP(G429,[1]Hoja1!$B$2:$F$14234,4,FALSE),"")</f>
        <v/>
      </c>
      <c r="K429" s="23" t="s">
        <v>15943</v>
      </c>
      <c r="L429" s="25"/>
      <c r="M429" s="13"/>
      <c r="N429" s="27"/>
    </row>
    <row r="430" spans="1:14" ht="45" customHeight="1" x14ac:dyDescent="0.25">
      <c r="A430" s="12">
        <v>429</v>
      </c>
      <c r="B430" s="19" t="s">
        <v>16157</v>
      </c>
      <c r="C430" s="19" t="s">
        <v>16158</v>
      </c>
      <c r="D430" s="19" t="s">
        <v>11976</v>
      </c>
      <c r="E430" s="20"/>
      <c r="F430" s="19" t="s">
        <v>16156</v>
      </c>
      <c r="G430" s="19"/>
      <c r="H430" s="13"/>
      <c r="I430" s="13"/>
      <c r="J430" s="9" t="str">
        <f>IFERROR(VLOOKUP(G430,[1]Hoja1!$B$2:$F$14234,4,FALSE),"")</f>
        <v/>
      </c>
      <c r="K430" s="23" t="s">
        <v>15943</v>
      </c>
      <c r="L430" s="13"/>
      <c r="M430" s="13"/>
      <c r="N430" s="27"/>
    </row>
    <row r="431" spans="1:14" ht="45" customHeight="1" x14ac:dyDescent="0.25">
      <c r="A431" s="12">
        <v>430</v>
      </c>
      <c r="B431" s="19" t="s">
        <v>16159</v>
      </c>
      <c r="C431" s="19" t="s">
        <v>16160</v>
      </c>
      <c r="D431" s="19" t="s">
        <v>11976</v>
      </c>
      <c r="E431" s="20"/>
      <c r="F431" s="19" t="s">
        <v>16156</v>
      </c>
      <c r="G431" s="19"/>
      <c r="H431" s="13"/>
      <c r="I431" s="13"/>
      <c r="J431" s="9" t="str">
        <f>IFERROR(VLOOKUP(G431,[1]Hoja1!$B$2:$F$14234,4,FALSE),"")</f>
        <v/>
      </c>
      <c r="K431" s="23" t="s">
        <v>15943</v>
      </c>
      <c r="L431" s="25"/>
      <c r="M431" s="13"/>
      <c r="N431" s="27"/>
    </row>
    <row r="432" spans="1:14" ht="45" customHeight="1" x14ac:dyDescent="0.25">
      <c r="A432" s="12">
        <v>431</v>
      </c>
      <c r="B432" s="19" t="s">
        <v>16161</v>
      </c>
      <c r="C432" s="19" t="s">
        <v>16162</v>
      </c>
      <c r="D432" s="19" t="s">
        <v>11976</v>
      </c>
      <c r="E432" s="20"/>
      <c r="F432" s="19" t="s">
        <v>16163</v>
      </c>
      <c r="G432" s="19"/>
      <c r="H432" s="13"/>
      <c r="I432" s="13"/>
      <c r="J432" s="9" t="str">
        <f>IFERROR(VLOOKUP(G432,[1]Hoja1!$B$2:$F$14234,4,FALSE),"")</f>
        <v/>
      </c>
      <c r="K432" s="23" t="s">
        <v>16164</v>
      </c>
      <c r="L432" s="13"/>
      <c r="M432" s="13"/>
      <c r="N432" s="27"/>
    </row>
    <row r="433" spans="1:14" ht="45" customHeight="1" x14ac:dyDescent="0.25">
      <c r="A433" s="12">
        <v>432</v>
      </c>
      <c r="B433" s="19" t="s">
        <v>16165</v>
      </c>
      <c r="C433" s="19" t="s">
        <v>16166</v>
      </c>
      <c r="D433" s="19" t="s">
        <v>11976</v>
      </c>
      <c r="E433" s="20"/>
      <c r="F433" s="19" t="s">
        <v>16163</v>
      </c>
      <c r="G433" s="19"/>
      <c r="H433" s="13"/>
      <c r="I433" s="13"/>
      <c r="J433" s="9" t="str">
        <f>IFERROR(VLOOKUP(G433,[1]Hoja1!$B$2:$F$14234,4,FALSE),"")</f>
        <v/>
      </c>
      <c r="K433" s="23" t="s">
        <v>16167</v>
      </c>
      <c r="L433" s="25"/>
      <c r="M433" s="13"/>
      <c r="N433" s="27"/>
    </row>
    <row r="434" spans="1:14" ht="45" customHeight="1" x14ac:dyDescent="0.25">
      <c r="A434" s="12">
        <v>433</v>
      </c>
      <c r="B434" s="19" t="s">
        <v>16168</v>
      </c>
      <c r="C434" s="19" t="s">
        <v>16169</v>
      </c>
      <c r="D434" s="19" t="s">
        <v>11976</v>
      </c>
      <c r="E434" s="20"/>
      <c r="F434" s="19" t="s">
        <v>16163</v>
      </c>
      <c r="G434" s="19"/>
      <c r="H434" s="13"/>
      <c r="I434" s="13"/>
      <c r="J434" s="9" t="str">
        <f>IFERROR(VLOOKUP(G434,[1]Hoja1!$B$2:$F$14234,4,FALSE),"")</f>
        <v/>
      </c>
      <c r="K434" s="23" t="s">
        <v>16170</v>
      </c>
      <c r="L434" s="13"/>
      <c r="M434" s="13"/>
      <c r="N434" s="27"/>
    </row>
    <row r="435" spans="1:14" ht="45" customHeight="1" x14ac:dyDescent="0.25">
      <c r="A435" s="12">
        <v>434</v>
      </c>
      <c r="B435" s="19" t="s">
        <v>16171</v>
      </c>
      <c r="C435" s="19" t="s">
        <v>16172</v>
      </c>
      <c r="D435" s="19" t="s">
        <v>11976</v>
      </c>
      <c r="E435" s="20"/>
      <c r="F435" s="19" t="s">
        <v>16163</v>
      </c>
      <c r="G435" s="19"/>
      <c r="H435" s="13"/>
      <c r="I435" s="13"/>
      <c r="J435" s="9" t="str">
        <f>IFERROR(VLOOKUP(G435,[1]Hoja1!$B$2:$F$14234,4,FALSE),"")</f>
        <v/>
      </c>
      <c r="K435" s="23" t="s">
        <v>15943</v>
      </c>
      <c r="L435" s="25"/>
      <c r="M435" s="13"/>
      <c r="N435" s="27"/>
    </row>
    <row r="436" spans="1:14" ht="45" customHeight="1" x14ac:dyDescent="0.25">
      <c r="A436" s="12">
        <v>435</v>
      </c>
      <c r="B436" s="19" t="s">
        <v>16173</v>
      </c>
      <c r="C436" s="19" t="s">
        <v>16174</v>
      </c>
      <c r="D436" s="19" t="s">
        <v>11976</v>
      </c>
      <c r="E436" s="20"/>
      <c r="F436" s="19" t="s">
        <v>16163</v>
      </c>
      <c r="G436" s="19"/>
      <c r="H436" s="13"/>
      <c r="I436" s="13"/>
      <c r="J436" s="9" t="str">
        <f>IFERROR(VLOOKUP(G436,[1]Hoja1!$B$2:$F$14234,4,FALSE),"")</f>
        <v/>
      </c>
      <c r="K436" s="23" t="s">
        <v>15943</v>
      </c>
      <c r="L436" s="13"/>
      <c r="M436" s="13"/>
      <c r="N436" s="27"/>
    </row>
    <row r="437" spans="1:14" ht="45" customHeight="1" x14ac:dyDescent="0.25">
      <c r="A437" s="12">
        <v>436</v>
      </c>
      <c r="B437" s="19" t="s">
        <v>16175</v>
      </c>
      <c r="C437" s="19" t="s">
        <v>16176</v>
      </c>
      <c r="D437" s="19" t="s">
        <v>11976</v>
      </c>
      <c r="E437" s="20"/>
      <c r="F437" s="19" t="s">
        <v>16163</v>
      </c>
      <c r="G437" s="19"/>
      <c r="H437" s="13"/>
      <c r="I437" s="13"/>
      <c r="J437" s="9" t="str">
        <f>IFERROR(VLOOKUP(G437,[1]Hoja1!$B$2:$F$14234,4,FALSE),"")</f>
        <v/>
      </c>
      <c r="K437" s="23" t="s">
        <v>15943</v>
      </c>
      <c r="L437" s="25"/>
      <c r="M437" s="13"/>
      <c r="N437" s="27"/>
    </row>
    <row r="438" spans="1:14" ht="45" customHeight="1" x14ac:dyDescent="0.25">
      <c r="A438" s="12">
        <v>437</v>
      </c>
      <c r="B438" s="19" t="s">
        <v>16177</v>
      </c>
      <c r="C438" s="19" t="s">
        <v>16178</v>
      </c>
      <c r="D438" s="19" t="s">
        <v>11976</v>
      </c>
      <c r="E438" s="20"/>
      <c r="F438" s="19" t="s">
        <v>16163</v>
      </c>
      <c r="G438" s="19"/>
      <c r="H438" s="13"/>
      <c r="I438" s="13"/>
      <c r="J438" s="9" t="str">
        <f>IFERROR(VLOOKUP(G438,[1]Hoja1!$B$2:$F$14234,4,FALSE),"")</f>
        <v/>
      </c>
      <c r="K438" s="23" t="s">
        <v>16179</v>
      </c>
      <c r="L438" s="13"/>
      <c r="M438" s="13"/>
      <c r="N438" s="27"/>
    </row>
    <row r="439" spans="1:14" ht="45" customHeight="1" x14ac:dyDescent="0.25">
      <c r="A439" s="12">
        <v>438</v>
      </c>
      <c r="B439" s="19" t="s">
        <v>16180</v>
      </c>
      <c r="C439" s="19" t="s">
        <v>16181</v>
      </c>
      <c r="D439" s="19" t="s">
        <v>11977</v>
      </c>
      <c r="E439" s="20"/>
      <c r="F439" s="19" t="s">
        <v>16182</v>
      </c>
      <c r="G439" s="19"/>
      <c r="H439" s="13"/>
      <c r="I439" s="13"/>
      <c r="J439" s="9" t="str">
        <f>IFERROR(VLOOKUP(G439,[1]Hoja1!$B$2:$F$14234,4,FALSE),"")</f>
        <v/>
      </c>
      <c r="K439" s="23" t="s">
        <v>16183</v>
      </c>
      <c r="L439" s="25"/>
      <c r="M439" s="13" t="s">
        <v>14978</v>
      </c>
      <c r="N439" s="27"/>
    </row>
    <row r="440" spans="1:14" ht="45" customHeight="1" x14ac:dyDescent="0.25">
      <c r="A440" s="12">
        <v>439</v>
      </c>
      <c r="B440" s="19" t="s">
        <v>16184</v>
      </c>
      <c r="C440" s="19" t="s">
        <v>16185</v>
      </c>
      <c r="D440" s="19" t="s">
        <v>11977</v>
      </c>
      <c r="E440" s="20"/>
      <c r="F440" s="19" t="s">
        <v>16182</v>
      </c>
      <c r="G440" s="19"/>
      <c r="H440" s="13"/>
      <c r="I440" s="13"/>
      <c r="J440" s="9" t="str">
        <f>IFERROR(VLOOKUP(G440,[1]Hoja1!$B$2:$F$14234,4,FALSE),"")</f>
        <v/>
      </c>
      <c r="K440" s="23" t="s">
        <v>16186</v>
      </c>
      <c r="L440" s="13"/>
      <c r="M440" s="13" t="s">
        <v>14978</v>
      </c>
      <c r="N440" s="27"/>
    </row>
    <row r="441" spans="1:14" ht="45" customHeight="1" x14ac:dyDescent="0.25">
      <c r="A441" s="12">
        <v>440</v>
      </c>
      <c r="B441" s="19" t="s">
        <v>16187</v>
      </c>
      <c r="C441" s="19" t="s">
        <v>16188</v>
      </c>
      <c r="D441" s="19" t="s">
        <v>11977</v>
      </c>
      <c r="E441" s="20"/>
      <c r="F441" s="19" t="s">
        <v>16182</v>
      </c>
      <c r="G441" s="19"/>
      <c r="H441" s="13"/>
      <c r="I441" s="13"/>
      <c r="J441" s="9" t="str">
        <f>IFERROR(VLOOKUP(G441,[1]Hoja1!$B$2:$F$14234,4,FALSE),"")</f>
        <v/>
      </c>
      <c r="K441" s="23" t="s">
        <v>16189</v>
      </c>
      <c r="L441" s="25"/>
      <c r="M441" s="13"/>
      <c r="N441" s="27"/>
    </row>
    <row r="442" spans="1:14" ht="45" customHeight="1" x14ac:dyDescent="0.25">
      <c r="A442" s="12">
        <v>441</v>
      </c>
      <c r="B442" s="19" t="s">
        <v>16190</v>
      </c>
      <c r="C442" s="19" t="s">
        <v>16191</v>
      </c>
      <c r="D442" s="19" t="s">
        <v>11977</v>
      </c>
      <c r="E442" s="20"/>
      <c r="F442" s="19" t="s">
        <v>16182</v>
      </c>
      <c r="G442" s="19"/>
      <c r="H442" s="13"/>
      <c r="I442" s="13"/>
      <c r="J442" s="9" t="str">
        <f>IFERROR(VLOOKUP(G442,[1]Hoja1!$B$2:$F$14234,4,FALSE),"")</f>
        <v/>
      </c>
      <c r="K442" s="23" t="s">
        <v>16192</v>
      </c>
      <c r="L442" s="13"/>
      <c r="M442" s="13"/>
      <c r="N442" s="27"/>
    </row>
    <row r="443" spans="1:14" ht="45" customHeight="1" x14ac:dyDescent="0.25">
      <c r="A443" s="12">
        <v>442</v>
      </c>
      <c r="B443" s="19" t="s">
        <v>16193</v>
      </c>
      <c r="C443" s="19" t="s">
        <v>16194</v>
      </c>
      <c r="D443" s="19" t="s">
        <v>11977</v>
      </c>
      <c r="E443" s="20"/>
      <c r="F443" s="19" t="s">
        <v>16182</v>
      </c>
      <c r="G443" s="19"/>
      <c r="H443" s="13"/>
      <c r="I443" s="13"/>
      <c r="J443" s="9" t="str">
        <f>IFERROR(VLOOKUP(G443,[1]Hoja1!$B$2:$F$14234,4,FALSE),"")</f>
        <v/>
      </c>
      <c r="K443" s="23" t="s">
        <v>16195</v>
      </c>
      <c r="L443" s="25"/>
      <c r="M443" s="13"/>
      <c r="N443" s="27"/>
    </row>
    <row r="444" spans="1:14" ht="45" customHeight="1" x14ac:dyDescent="0.25">
      <c r="A444" s="12">
        <v>443</v>
      </c>
      <c r="B444" s="19" t="s">
        <v>16196</v>
      </c>
      <c r="C444" s="19" t="s">
        <v>16197</v>
      </c>
      <c r="D444" s="19" t="s">
        <v>11977</v>
      </c>
      <c r="E444" s="20"/>
      <c r="F444" s="19" t="s">
        <v>16182</v>
      </c>
      <c r="G444" s="19"/>
      <c r="H444" s="13"/>
      <c r="I444" s="13"/>
      <c r="J444" s="9" t="str">
        <f>IFERROR(VLOOKUP(G444,[1]Hoja1!$B$2:$F$14234,4,FALSE),"")</f>
        <v/>
      </c>
      <c r="K444" s="23" t="s">
        <v>16198</v>
      </c>
      <c r="L444" s="13"/>
      <c r="M444" s="13"/>
      <c r="N444" s="27"/>
    </row>
    <row r="445" spans="1:14" ht="45" customHeight="1" x14ac:dyDescent="0.25">
      <c r="A445" s="12">
        <v>444</v>
      </c>
      <c r="B445" s="19" t="s">
        <v>16199</v>
      </c>
      <c r="C445" s="19" t="s">
        <v>16200</v>
      </c>
      <c r="D445" s="19" t="s">
        <v>11977</v>
      </c>
      <c r="E445" s="20"/>
      <c r="F445" s="19" t="s">
        <v>16182</v>
      </c>
      <c r="G445" s="19"/>
      <c r="H445" s="13"/>
      <c r="I445" s="13"/>
      <c r="J445" s="9" t="str">
        <f>IFERROR(VLOOKUP(G445,[1]Hoja1!$B$2:$F$14234,4,FALSE),"")</f>
        <v/>
      </c>
      <c r="K445" s="23" t="s">
        <v>15943</v>
      </c>
      <c r="L445" s="25"/>
      <c r="M445" s="13"/>
      <c r="N445" s="27"/>
    </row>
    <row r="446" spans="1:14" ht="45" customHeight="1" x14ac:dyDescent="0.25">
      <c r="A446" s="12">
        <v>445</v>
      </c>
      <c r="B446" s="19" t="s">
        <v>16201</v>
      </c>
      <c r="C446" s="19" t="s">
        <v>16202</v>
      </c>
      <c r="D446" s="19" t="s">
        <v>11977</v>
      </c>
      <c r="E446" s="20"/>
      <c r="F446" s="19" t="s">
        <v>16203</v>
      </c>
      <c r="G446" s="19"/>
      <c r="H446" s="13"/>
      <c r="I446" s="13"/>
      <c r="J446" s="9" t="str">
        <f>IFERROR(VLOOKUP(G446,[1]Hoja1!$B$2:$F$14234,4,FALSE),"")</f>
        <v/>
      </c>
      <c r="K446" s="23" t="s">
        <v>16189</v>
      </c>
      <c r="L446" s="13"/>
      <c r="M446" s="13"/>
      <c r="N446" s="27"/>
    </row>
    <row r="447" spans="1:14" ht="45" customHeight="1" x14ac:dyDescent="0.25">
      <c r="A447" s="12">
        <v>446</v>
      </c>
      <c r="B447" s="19" t="s">
        <v>16204</v>
      </c>
      <c r="C447" s="19" t="s">
        <v>16205</v>
      </c>
      <c r="D447" s="19" t="s">
        <v>11977</v>
      </c>
      <c r="E447" s="20"/>
      <c r="F447" s="19" t="s">
        <v>16203</v>
      </c>
      <c r="G447" s="19"/>
      <c r="H447" s="13"/>
      <c r="I447" s="13"/>
      <c r="J447" s="9" t="str">
        <f>IFERROR(VLOOKUP(G447,[1]Hoja1!$B$2:$F$14234,4,FALSE),"")</f>
        <v/>
      </c>
      <c r="K447" s="23" t="s">
        <v>16206</v>
      </c>
      <c r="L447" s="25"/>
      <c r="M447" s="13"/>
      <c r="N447" s="27"/>
    </row>
    <row r="448" spans="1:14" ht="45" customHeight="1" x14ac:dyDescent="0.25">
      <c r="A448" s="12">
        <v>447</v>
      </c>
      <c r="B448" s="19" t="s">
        <v>16207</v>
      </c>
      <c r="C448" s="19" t="s">
        <v>16208</v>
      </c>
      <c r="D448" s="19" t="s">
        <v>11977</v>
      </c>
      <c r="E448" s="20"/>
      <c r="F448" s="19" t="s">
        <v>16203</v>
      </c>
      <c r="G448" s="19"/>
      <c r="H448" s="13"/>
      <c r="I448" s="13"/>
      <c r="J448" s="9" t="str">
        <f>IFERROR(VLOOKUP(G448,[1]Hoja1!$B$2:$F$14234,4,FALSE),"")</f>
        <v/>
      </c>
      <c r="K448" s="23" t="s">
        <v>16192</v>
      </c>
      <c r="L448" s="13"/>
      <c r="M448" s="13"/>
      <c r="N448" s="27"/>
    </row>
    <row r="449" spans="1:14" ht="45" customHeight="1" x14ac:dyDescent="0.25">
      <c r="A449" s="12">
        <v>448</v>
      </c>
      <c r="B449" s="19" t="s">
        <v>16209</v>
      </c>
      <c r="C449" s="19" t="s">
        <v>16210</v>
      </c>
      <c r="D449" s="19" t="s">
        <v>11977</v>
      </c>
      <c r="E449" s="20"/>
      <c r="F449" s="19" t="s">
        <v>16203</v>
      </c>
      <c r="G449" s="19"/>
      <c r="H449" s="13"/>
      <c r="I449" s="13"/>
      <c r="J449" s="9" t="str">
        <f>IFERROR(VLOOKUP(G449,[1]Hoja1!$B$2:$F$14234,4,FALSE),"")</f>
        <v/>
      </c>
      <c r="K449" s="23" t="s">
        <v>16192</v>
      </c>
      <c r="L449" s="25"/>
      <c r="M449" s="13"/>
      <c r="N449" s="27"/>
    </row>
    <row r="450" spans="1:14" ht="45" customHeight="1" x14ac:dyDescent="0.25">
      <c r="A450" s="12">
        <v>449</v>
      </c>
      <c r="B450" s="19" t="s">
        <v>16211</v>
      </c>
      <c r="C450" s="19" t="s">
        <v>16212</v>
      </c>
      <c r="D450" s="19" t="s">
        <v>11977</v>
      </c>
      <c r="E450" s="20"/>
      <c r="F450" s="19" t="s">
        <v>16213</v>
      </c>
      <c r="G450" s="19"/>
      <c r="H450" s="13"/>
      <c r="I450" s="13"/>
      <c r="J450" s="9" t="str">
        <f>IFERROR(VLOOKUP(G450,[1]Hoja1!$B$2:$F$14234,4,FALSE),"")</f>
        <v/>
      </c>
      <c r="K450" s="23" t="s">
        <v>16214</v>
      </c>
      <c r="L450" s="13"/>
      <c r="M450" s="13"/>
      <c r="N450" s="27"/>
    </row>
    <row r="451" spans="1:14" ht="45" customHeight="1" x14ac:dyDescent="0.25">
      <c r="A451" s="12">
        <v>450</v>
      </c>
      <c r="B451" s="19" t="s">
        <v>16215</v>
      </c>
      <c r="C451" s="19" t="s">
        <v>16216</v>
      </c>
      <c r="D451" s="19" t="s">
        <v>11977</v>
      </c>
      <c r="E451" s="20"/>
      <c r="F451" s="19" t="s">
        <v>16213</v>
      </c>
      <c r="G451" s="19"/>
      <c r="H451" s="13"/>
      <c r="I451" s="13"/>
      <c r="J451" s="9" t="str">
        <f>IFERROR(VLOOKUP(G451,[1]Hoja1!$B$2:$F$14234,4,FALSE),"")</f>
        <v/>
      </c>
      <c r="K451" s="23" t="s">
        <v>16217</v>
      </c>
      <c r="L451" s="25"/>
      <c r="M451" s="13"/>
      <c r="N451" s="27"/>
    </row>
    <row r="452" spans="1:14" ht="45" customHeight="1" x14ac:dyDescent="0.25">
      <c r="A452" s="12">
        <v>451</v>
      </c>
      <c r="B452" s="19" t="s">
        <v>16218</v>
      </c>
      <c r="C452" s="19" t="s">
        <v>16219</v>
      </c>
      <c r="D452" s="19" t="s">
        <v>11977</v>
      </c>
      <c r="E452" s="20"/>
      <c r="F452" s="19" t="s">
        <v>16220</v>
      </c>
      <c r="G452" s="19"/>
      <c r="H452" s="13"/>
      <c r="I452" s="13"/>
      <c r="J452" s="9" t="str">
        <f>IFERROR(VLOOKUP(G452,[1]Hoja1!$B$2:$F$14234,4,FALSE),"")</f>
        <v/>
      </c>
      <c r="K452" s="23" t="s">
        <v>16221</v>
      </c>
      <c r="L452" s="13"/>
      <c r="M452" s="13"/>
      <c r="N452" s="27"/>
    </row>
    <row r="453" spans="1:14" ht="45" customHeight="1" x14ac:dyDescent="0.25">
      <c r="A453" s="12">
        <v>452</v>
      </c>
      <c r="B453" s="19" t="s">
        <v>16222</v>
      </c>
      <c r="C453" s="19" t="s">
        <v>16223</v>
      </c>
      <c r="D453" s="19" t="s">
        <v>11977</v>
      </c>
      <c r="E453" s="20"/>
      <c r="F453" s="19" t="s">
        <v>16224</v>
      </c>
      <c r="G453" s="19"/>
      <c r="H453" s="13"/>
      <c r="I453" s="13"/>
      <c r="J453" s="9" t="str">
        <f>IFERROR(VLOOKUP(G453,[1]Hoja1!$B$2:$F$14234,4,FALSE),"")</f>
        <v/>
      </c>
      <c r="K453" s="23" t="s">
        <v>15943</v>
      </c>
      <c r="L453" s="25"/>
      <c r="M453" s="13"/>
      <c r="N453" s="27"/>
    </row>
    <row r="454" spans="1:14" ht="45" customHeight="1" x14ac:dyDescent="0.25">
      <c r="A454" s="12">
        <v>453</v>
      </c>
      <c r="B454" s="19" t="s">
        <v>16225</v>
      </c>
      <c r="C454" s="19" t="s">
        <v>16226</v>
      </c>
      <c r="D454" s="19" t="s">
        <v>11977</v>
      </c>
      <c r="E454" s="20"/>
      <c r="F454" s="19" t="s">
        <v>16224</v>
      </c>
      <c r="G454" s="19"/>
      <c r="H454" s="13"/>
      <c r="I454" s="13"/>
      <c r="J454" s="9" t="str">
        <f>IFERROR(VLOOKUP(G454,[1]Hoja1!$B$2:$F$14234,4,FALSE),"")</f>
        <v/>
      </c>
      <c r="K454" s="23" t="s">
        <v>15943</v>
      </c>
      <c r="L454" s="13"/>
      <c r="M454" s="13"/>
      <c r="N454" s="27"/>
    </row>
    <row r="455" spans="1:14" ht="45" customHeight="1" x14ac:dyDescent="0.25">
      <c r="A455" s="12">
        <v>454</v>
      </c>
      <c r="B455" s="19" t="s">
        <v>16227</v>
      </c>
      <c r="C455" s="19" t="s">
        <v>16228</v>
      </c>
      <c r="D455" s="19" t="s">
        <v>11977</v>
      </c>
      <c r="E455" s="20"/>
      <c r="F455" s="19" t="s">
        <v>16224</v>
      </c>
      <c r="G455" s="19"/>
      <c r="H455" s="13"/>
      <c r="I455" s="13"/>
      <c r="J455" s="9" t="str">
        <f>IFERROR(VLOOKUP(G455,[1]Hoja1!$B$2:$F$14234,4,FALSE),"")</f>
        <v/>
      </c>
      <c r="K455" s="23" t="s">
        <v>16229</v>
      </c>
      <c r="L455" s="25" t="s">
        <v>14894</v>
      </c>
      <c r="M455" s="13" t="s">
        <v>6480</v>
      </c>
      <c r="N455" s="27"/>
    </row>
    <row r="456" spans="1:14" ht="45" customHeight="1" x14ac:dyDescent="0.25">
      <c r="A456" s="12">
        <v>455</v>
      </c>
      <c r="B456" s="19" t="s">
        <v>16230</v>
      </c>
      <c r="C456" s="19" t="s">
        <v>16231</v>
      </c>
      <c r="D456" s="19" t="s">
        <v>11977</v>
      </c>
      <c r="E456" s="20"/>
      <c r="F456" s="19" t="s">
        <v>16232</v>
      </c>
      <c r="G456" s="19"/>
      <c r="H456" s="13"/>
      <c r="I456" s="13"/>
      <c r="J456" s="9" t="str">
        <f>IFERROR(VLOOKUP(G456,[1]Hoja1!$B$2:$F$14234,4,FALSE),"")</f>
        <v/>
      </c>
      <c r="K456" s="23" t="s">
        <v>16233</v>
      </c>
      <c r="L456" s="13"/>
      <c r="M456" s="13"/>
      <c r="N456" s="27"/>
    </row>
    <row r="457" spans="1:14" ht="45" customHeight="1" x14ac:dyDescent="0.25">
      <c r="A457" s="12">
        <v>456</v>
      </c>
      <c r="B457" s="19" t="s">
        <v>16234</v>
      </c>
      <c r="C457" s="19" t="s">
        <v>16235</v>
      </c>
      <c r="D457" s="19" t="s">
        <v>11977</v>
      </c>
      <c r="E457" s="20"/>
      <c r="F457" s="19" t="s">
        <v>16232</v>
      </c>
      <c r="G457" s="19"/>
      <c r="H457" s="13"/>
      <c r="I457" s="13"/>
      <c r="J457" s="9" t="str">
        <f>IFERROR(VLOOKUP(G457,[1]Hoja1!$B$2:$F$14234,4,FALSE),"")</f>
        <v/>
      </c>
      <c r="K457" s="23" t="s">
        <v>15767</v>
      </c>
      <c r="L457" s="25"/>
      <c r="M457" s="13"/>
      <c r="N457" s="27"/>
    </row>
    <row r="458" spans="1:14" ht="45" customHeight="1" x14ac:dyDescent="0.25">
      <c r="A458" s="12">
        <v>457</v>
      </c>
      <c r="B458" s="19" t="s">
        <v>16236</v>
      </c>
      <c r="C458" s="19" t="s">
        <v>16237</v>
      </c>
      <c r="D458" s="19" t="s">
        <v>11977</v>
      </c>
      <c r="E458" s="20"/>
      <c r="F458" s="19" t="s">
        <v>16232</v>
      </c>
      <c r="G458" s="19"/>
      <c r="H458" s="13"/>
      <c r="I458" s="13"/>
      <c r="J458" s="9" t="str">
        <f>IFERROR(VLOOKUP(G458,[1]Hoja1!$B$2:$F$14234,4,FALSE),"")</f>
        <v/>
      </c>
      <c r="K458" s="23" t="s">
        <v>16238</v>
      </c>
      <c r="L458" s="13"/>
      <c r="M458" s="13" t="s">
        <v>14978</v>
      </c>
      <c r="N458" s="27"/>
    </row>
    <row r="459" spans="1:14" ht="45" customHeight="1" x14ac:dyDescent="0.25">
      <c r="A459" s="12">
        <v>458</v>
      </c>
      <c r="B459" s="19" t="s">
        <v>16239</v>
      </c>
      <c r="C459" s="19" t="s">
        <v>16240</v>
      </c>
      <c r="D459" s="19" t="s">
        <v>11977</v>
      </c>
      <c r="E459" s="20"/>
      <c r="F459" s="19" t="s">
        <v>16241</v>
      </c>
      <c r="G459" s="19"/>
      <c r="H459" s="13"/>
      <c r="I459" s="13"/>
      <c r="J459" s="9" t="str">
        <f>IFERROR(VLOOKUP(G459,[1]Hoja1!$B$2:$F$14234,4,FALSE),"")</f>
        <v/>
      </c>
      <c r="K459" s="23" t="s">
        <v>16242</v>
      </c>
      <c r="L459" s="25"/>
      <c r="M459" s="13"/>
      <c r="N459" s="27"/>
    </row>
    <row r="460" spans="1:14" ht="45" customHeight="1" x14ac:dyDescent="0.25">
      <c r="A460" s="12">
        <v>459</v>
      </c>
      <c r="B460" s="19" t="s">
        <v>16243</v>
      </c>
      <c r="C460" s="19" t="s">
        <v>16244</v>
      </c>
      <c r="D460" s="19" t="s">
        <v>11977</v>
      </c>
      <c r="E460" s="20"/>
      <c r="F460" s="19" t="s">
        <v>16241</v>
      </c>
      <c r="G460" s="19"/>
      <c r="H460" s="13"/>
      <c r="I460" s="13"/>
      <c r="J460" s="9" t="str">
        <f>IFERROR(VLOOKUP(G460,[1]Hoja1!$B$2:$F$14234,4,FALSE),"")</f>
        <v/>
      </c>
      <c r="K460" s="23" t="s">
        <v>16245</v>
      </c>
      <c r="L460" s="13"/>
      <c r="M460" s="13"/>
      <c r="N460" s="27"/>
    </row>
    <row r="461" spans="1:14" ht="45" customHeight="1" x14ac:dyDescent="0.25">
      <c r="A461" s="12">
        <v>460</v>
      </c>
      <c r="B461" s="19" t="s">
        <v>16246</v>
      </c>
      <c r="C461" s="19" t="s">
        <v>16247</v>
      </c>
      <c r="D461" s="19" t="s">
        <v>11977</v>
      </c>
      <c r="E461" s="20"/>
      <c r="F461" s="19" t="s">
        <v>16241</v>
      </c>
      <c r="G461" s="19"/>
      <c r="H461" s="13"/>
      <c r="I461" s="13"/>
      <c r="J461" s="9" t="str">
        <f>IFERROR(VLOOKUP(G461,[1]Hoja1!$B$2:$F$14234,4,FALSE),"")</f>
        <v/>
      </c>
      <c r="K461" s="23" t="s">
        <v>16248</v>
      </c>
      <c r="L461" s="25"/>
      <c r="M461" s="13"/>
      <c r="N461" s="27"/>
    </row>
    <row r="462" spans="1:14" ht="45" customHeight="1" x14ac:dyDescent="0.25">
      <c r="A462" s="12">
        <v>461</v>
      </c>
      <c r="B462" s="19" t="s">
        <v>16249</v>
      </c>
      <c r="C462" s="19" t="s">
        <v>16250</v>
      </c>
      <c r="D462" s="19" t="s">
        <v>11977</v>
      </c>
      <c r="E462" s="20"/>
      <c r="F462" s="19" t="s">
        <v>16251</v>
      </c>
      <c r="G462" s="19"/>
      <c r="H462" s="13"/>
      <c r="I462" s="13"/>
      <c r="J462" s="9" t="str">
        <f>IFERROR(VLOOKUP(G462,[1]Hoja1!$B$2:$F$14234,4,FALSE),"")</f>
        <v/>
      </c>
      <c r="K462" s="23" t="s">
        <v>16252</v>
      </c>
      <c r="L462" s="13"/>
      <c r="M462" s="13"/>
      <c r="N462" s="27"/>
    </row>
    <row r="463" spans="1:14" ht="45" customHeight="1" x14ac:dyDescent="0.25">
      <c r="A463" s="12">
        <v>462</v>
      </c>
      <c r="B463" s="19" t="s">
        <v>16253</v>
      </c>
      <c r="C463" s="19" t="s">
        <v>16254</v>
      </c>
      <c r="D463" s="19" t="s">
        <v>11977</v>
      </c>
      <c r="E463" s="20"/>
      <c r="F463" s="19" t="s">
        <v>16255</v>
      </c>
      <c r="G463" s="19"/>
      <c r="H463" s="13"/>
      <c r="I463" s="13"/>
      <c r="J463" s="9" t="str">
        <f>IFERROR(VLOOKUP(G463,[1]Hoja1!$B$2:$F$14234,4,FALSE),"")</f>
        <v/>
      </c>
      <c r="K463" s="23" t="s">
        <v>15943</v>
      </c>
      <c r="L463" s="25"/>
      <c r="M463" s="13"/>
      <c r="N463" s="27"/>
    </row>
    <row r="464" spans="1:14" ht="45" customHeight="1" x14ac:dyDescent="0.25">
      <c r="A464" s="12">
        <v>463</v>
      </c>
      <c r="B464" s="19" t="s">
        <v>16256</v>
      </c>
      <c r="C464" s="19" t="s">
        <v>16257</v>
      </c>
      <c r="D464" s="19" t="s">
        <v>11977</v>
      </c>
      <c r="E464" s="20"/>
      <c r="F464" s="19" t="s">
        <v>16258</v>
      </c>
      <c r="G464" s="19"/>
      <c r="H464" s="13"/>
      <c r="I464" s="13"/>
      <c r="J464" s="9" t="str">
        <f>IFERROR(VLOOKUP(G464,[1]Hoja1!$B$2:$F$14234,4,FALSE),"")</f>
        <v/>
      </c>
      <c r="K464" s="23" t="s">
        <v>16259</v>
      </c>
      <c r="L464" s="13"/>
      <c r="M464" s="13"/>
      <c r="N464" s="27"/>
    </row>
    <row r="465" spans="1:14" ht="45" customHeight="1" x14ac:dyDescent="0.25">
      <c r="A465" s="12">
        <v>464</v>
      </c>
      <c r="B465" s="19" t="s">
        <v>16260</v>
      </c>
      <c r="C465" s="19" t="s">
        <v>16261</v>
      </c>
      <c r="D465" s="19" t="s">
        <v>11977</v>
      </c>
      <c r="E465" s="20"/>
      <c r="F465" s="19" t="s">
        <v>16258</v>
      </c>
      <c r="G465" s="19"/>
      <c r="H465" s="13"/>
      <c r="I465" s="13"/>
      <c r="J465" s="9" t="str">
        <f>IFERROR(VLOOKUP(G465,[1]Hoja1!$B$2:$F$14234,4,FALSE),"")</f>
        <v/>
      </c>
      <c r="K465" s="23" t="s">
        <v>16262</v>
      </c>
      <c r="L465" s="25"/>
      <c r="M465" s="13"/>
      <c r="N465" s="27"/>
    </row>
    <row r="466" spans="1:14" ht="45" customHeight="1" x14ac:dyDescent="0.25">
      <c r="A466" s="12">
        <v>465</v>
      </c>
      <c r="B466" s="19" t="s">
        <v>16263</v>
      </c>
      <c r="C466" s="19" t="s">
        <v>16264</v>
      </c>
      <c r="D466" s="19" t="s">
        <v>11977</v>
      </c>
      <c r="E466" s="20"/>
      <c r="F466" s="19" t="s">
        <v>16258</v>
      </c>
      <c r="G466" s="19"/>
      <c r="H466" s="13"/>
      <c r="I466" s="13"/>
      <c r="J466" s="9" t="str">
        <f>IFERROR(VLOOKUP(G466,[1]Hoja1!$B$2:$F$14234,4,FALSE),"")</f>
        <v/>
      </c>
      <c r="K466" s="23" t="s">
        <v>16265</v>
      </c>
      <c r="L466" s="25" t="s">
        <v>14894</v>
      </c>
      <c r="M466" s="13" t="s">
        <v>6480</v>
      </c>
      <c r="N466" s="27"/>
    </row>
    <row r="467" spans="1:14" ht="45" customHeight="1" x14ac:dyDescent="0.25">
      <c r="A467" s="12">
        <v>466</v>
      </c>
      <c r="B467" s="19" t="s">
        <v>16266</v>
      </c>
      <c r="C467" s="19" t="s">
        <v>16267</v>
      </c>
      <c r="D467" s="19" t="s">
        <v>11977</v>
      </c>
      <c r="E467" s="20"/>
      <c r="F467" s="19" t="s">
        <v>16258</v>
      </c>
      <c r="G467" s="19"/>
      <c r="H467" s="13"/>
      <c r="I467" s="13"/>
      <c r="J467" s="9" t="str">
        <f>IFERROR(VLOOKUP(G467,[1]Hoja1!$B$2:$F$14234,4,FALSE),"")</f>
        <v/>
      </c>
      <c r="K467" s="23" t="s">
        <v>16268</v>
      </c>
      <c r="L467" s="25" t="s">
        <v>14894</v>
      </c>
      <c r="M467" s="13" t="s">
        <v>6480</v>
      </c>
      <c r="N467" s="27"/>
    </row>
    <row r="468" spans="1:14" ht="45" customHeight="1" x14ac:dyDescent="0.25">
      <c r="A468" s="12">
        <v>467</v>
      </c>
      <c r="B468" s="19" t="s">
        <v>16269</v>
      </c>
      <c r="C468" s="19" t="s">
        <v>16270</v>
      </c>
      <c r="D468" s="19" t="s">
        <v>11977</v>
      </c>
      <c r="E468" s="20"/>
      <c r="F468" s="19" t="s">
        <v>16271</v>
      </c>
      <c r="G468" s="19"/>
      <c r="H468" s="13"/>
      <c r="I468" s="13"/>
      <c r="J468" s="9" t="str">
        <f>IFERROR(VLOOKUP(G468,[1]Hoja1!$B$2:$F$14234,4,FALSE),"")</f>
        <v/>
      </c>
      <c r="K468" s="23" t="s">
        <v>16272</v>
      </c>
      <c r="L468" s="13"/>
      <c r="M468" s="13"/>
      <c r="N468" s="27"/>
    </row>
    <row r="469" spans="1:14" ht="45" customHeight="1" x14ac:dyDescent="0.25">
      <c r="A469" s="12">
        <v>468</v>
      </c>
      <c r="B469" s="19" t="s">
        <v>16273</v>
      </c>
      <c r="C469" s="19" t="s">
        <v>16274</v>
      </c>
      <c r="D469" s="19" t="s">
        <v>11977</v>
      </c>
      <c r="E469" s="20"/>
      <c r="F469" s="19" t="s">
        <v>16275</v>
      </c>
      <c r="G469" s="19"/>
      <c r="H469" s="13"/>
      <c r="I469" s="13"/>
      <c r="J469" s="9" t="str">
        <f>IFERROR(VLOOKUP(G469,[1]Hoja1!$B$2:$F$14234,4,FALSE),"")</f>
        <v/>
      </c>
      <c r="K469" s="23" t="s">
        <v>15943</v>
      </c>
      <c r="L469" s="25"/>
      <c r="M469" s="13"/>
      <c r="N469" s="27"/>
    </row>
    <row r="470" spans="1:14" ht="45" customHeight="1" x14ac:dyDescent="0.25">
      <c r="A470" s="12">
        <v>469</v>
      </c>
      <c r="B470" s="19" t="s">
        <v>16276</v>
      </c>
      <c r="C470" s="19" t="s">
        <v>16277</v>
      </c>
      <c r="D470" s="19" t="s">
        <v>11977</v>
      </c>
      <c r="E470" s="20"/>
      <c r="F470" s="19" t="s">
        <v>16275</v>
      </c>
      <c r="G470" s="19"/>
      <c r="H470" s="13"/>
      <c r="I470" s="13"/>
      <c r="J470" s="9" t="str">
        <f>IFERROR(VLOOKUP(G470,[1]Hoja1!$B$2:$F$14234,4,FALSE),"")</f>
        <v/>
      </c>
      <c r="K470" s="23" t="s">
        <v>16278</v>
      </c>
      <c r="L470" s="13"/>
      <c r="M470" s="13"/>
      <c r="N470" s="27"/>
    </row>
    <row r="471" spans="1:14" ht="45" customHeight="1" x14ac:dyDescent="0.25">
      <c r="A471" s="12">
        <v>470</v>
      </c>
      <c r="B471" s="19" t="s">
        <v>16279</v>
      </c>
      <c r="C471" s="19" t="s">
        <v>16280</v>
      </c>
      <c r="D471" s="19" t="s">
        <v>11977</v>
      </c>
      <c r="E471" s="20"/>
      <c r="F471" s="19" t="s">
        <v>16281</v>
      </c>
      <c r="G471" s="19"/>
      <c r="H471" s="13"/>
      <c r="I471" s="13"/>
      <c r="J471" s="9" t="str">
        <f>IFERROR(VLOOKUP(G471,[1]Hoja1!$B$2:$F$14234,4,FALSE),"")</f>
        <v/>
      </c>
      <c r="K471" s="23" t="s">
        <v>16189</v>
      </c>
      <c r="L471" s="25"/>
      <c r="M471" s="13"/>
      <c r="N471" s="27"/>
    </row>
    <row r="472" spans="1:14" ht="45" customHeight="1" x14ac:dyDescent="0.25">
      <c r="A472" s="12">
        <v>471</v>
      </c>
      <c r="B472" s="19" t="s">
        <v>16282</v>
      </c>
      <c r="C472" s="19" t="s">
        <v>16283</v>
      </c>
      <c r="D472" s="19" t="s">
        <v>11977</v>
      </c>
      <c r="E472" s="20"/>
      <c r="F472" s="19" t="s">
        <v>16281</v>
      </c>
      <c r="G472" s="19"/>
      <c r="H472" s="13"/>
      <c r="I472" s="13"/>
      <c r="J472" s="9" t="str">
        <f>IFERROR(VLOOKUP(G472,[1]Hoja1!$B$2:$F$14234,4,FALSE),"")</f>
        <v/>
      </c>
      <c r="K472" s="23" t="s">
        <v>16284</v>
      </c>
      <c r="L472" s="13"/>
      <c r="M472" s="13"/>
      <c r="N472" s="27"/>
    </row>
    <row r="473" spans="1:14" ht="45" customHeight="1" x14ac:dyDescent="0.25">
      <c r="A473" s="12">
        <v>472</v>
      </c>
      <c r="B473" s="19" t="s">
        <v>16285</v>
      </c>
      <c r="C473" s="19" t="s">
        <v>16286</v>
      </c>
      <c r="D473" s="19" t="s">
        <v>11977</v>
      </c>
      <c r="E473" s="20"/>
      <c r="F473" s="19" t="s">
        <v>16287</v>
      </c>
      <c r="G473" s="19"/>
      <c r="H473" s="13"/>
      <c r="I473" s="13"/>
      <c r="J473" s="9" t="str">
        <f>IFERROR(VLOOKUP(G473,[1]Hoja1!$B$2:$F$14234,4,FALSE),"")</f>
        <v/>
      </c>
      <c r="K473" s="23" t="s">
        <v>16288</v>
      </c>
      <c r="L473" s="25"/>
      <c r="M473" s="13"/>
      <c r="N473" s="27"/>
    </row>
    <row r="474" spans="1:14" ht="45" customHeight="1" x14ac:dyDescent="0.25">
      <c r="A474" s="12">
        <v>473</v>
      </c>
      <c r="B474" s="19" t="s">
        <v>16289</v>
      </c>
      <c r="C474" s="19" t="s">
        <v>16290</v>
      </c>
      <c r="D474" s="19" t="s">
        <v>11977</v>
      </c>
      <c r="E474" s="20"/>
      <c r="F474" s="19" t="s">
        <v>16287</v>
      </c>
      <c r="G474" s="19"/>
      <c r="H474" s="13"/>
      <c r="I474" s="13"/>
      <c r="J474" s="9" t="str">
        <f>IFERROR(VLOOKUP(G474,[1]Hoja1!$B$2:$F$14234,4,FALSE),"")</f>
        <v/>
      </c>
      <c r="K474" s="23" t="s">
        <v>16291</v>
      </c>
      <c r="L474" s="13"/>
      <c r="M474" s="13" t="s">
        <v>14978</v>
      </c>
      <c r="N474" s="27"/>
    </row>
    <row r="475" spans="1:14" ht="45" customHeight="1" x14ac:dyDescent="0.25">
      <c r="A475" s="12">
        <v>474</v>
      </c>
      <c r="B475" s="19" t="s">
        <v>16292</v>
      </c>
      <c r="C475" s="19" t="s">
        <v>16293</v>
      </c>
      <c r="D475" s="19" t="s">
        <v>11977</v>
      </c>
      <c r="E475" s="20"/>
      <c r="F475" s="19" t="s">
        <v>16287</v>
      </c>
      <c r="G475" s="19"/>
      <c r="H475" s="13"/>
      <c r="I475" s="13"/>
      <c r="J475" s="9" t="str">
        <f>IFERROR(VLOOKUP(G475,[1]Hoja1!$B$2:$F$14234,4,FALSE),"")</f>
        <v/>
      </c>
      <c r="K475" s="23" t="s">
        <v>16294</v>
      </c>
      <c r="L475" s="25"/>
      <c r="M475" s="13"/>
      <c r="N475" s="27"/>
    </row>
    <row r="476" spans="1:14" ht="45" customHeight="1" x14ac:dyDescent="0.25">
      <c r="A476" s="12">
        <v>475</v>
      </c>
      <c r="B476" s="19" t="s">
        <v>16295</v>
      </c>
      <c r="C476" s="19" t="s">
        <v>16296</v>
      </c>
      <c r="D476" s="19" t="s">
        <v>11977</v>
      </c>
      <c r="E476" s="20"/>
      <c r="F476" s="19" t="s">
        <v>16297</v>
      </c>
      <c r="G476" s="19"/>
      <c r="H476" s="13"/>
      <c r="I476" s="13"/>
      <c r="J476" s="9" t="str">
        <f>IFERROR(VLOOKUP(G476,[1]Hoja1!$B$2:$F$14234,4,FALSE),"")</f>
        <v/>
      </c>
      <c r="K476" s="23" t="s">
        <v>15943</v>
      </c>
      <c r="L476" s="13"/>
      <c r="M476" s="13"/>
      <c r="N476" s="27"/>
    </row>
    <row r="477" spans="1:14" ht="45" customHeight="1" x14ac:dyDescent="0.25">
      <c r="A477" s="12">
        <v>476</v>
      </c>
      <c r="B477" s="19" t="s">
        <v>16298</v>
      </c>
      <c r="C477" s="19" t="s">
        <v>16299</v>
      </c>
      <c r="D477" s="19" t="s">
        <v>11977</v>
      </c>
      <c r="E477" s="20"/>
      <c r="F477" s="19" t="s">
        <v>16297</v>
      </c>
      <c r="G477" s="19"/>
      <c r="H477" s="13"/>
      <c r="I477" s="13"/>
      <c r="J477" s="9" t="str">
        <f>IFERROR(VLOOKUP(G477,[1]Hoja1!$B$2:$F$14234,4,FALSE),"")</f>
        <v/>
      </c>
      <c r="K477" s="23" t="s">
        <v>15879</v>
      </c>
      <c r="L477" s="25"/>
      <c r="M477" s="13"/>
      <c r="N477" s="27"/>
    </row>
    <row r="478" spans="1:14" ht="45" customHeight="1" x14ac:dyDescent="0.25">
      <c r="A478" s="12">
        <v>477</v>
      </c>
      <c r="B478" s="19" t="s">
        <v>16300</v>
      </c>
      <c r="C478" s="19" t="s">
        <v>16301</v>
      </c>
      <c r="D478" s="19" t="s">
        <v>11977</v>
      </c>
      <c r="E478" s="20"/>
      <c r="F478" s="19" t="s">
        <v>16297</v>
      </c>
      <c r="G478" s="19"/>
      <c r="H478" s="13"/>
      <c r="I478" s="13"/>
      <c r="J478" s="9" t="str">
        <f>IFERROR(VLOOKUP(G478,[1]Hoja1!$B$2:$F$14234,4,FALSE),"")</f>
        <v/>
      </c>
      <c r="K478" s="23" t="s">
        <v>15943</v>
      </c>
      <c r="L478" s="13"/>
      <c r="M478" s="13"/>
      <c r="N478" s="27"/>
    </row>
    <row r="479" spans="1:14" ht="45" customHeight="1" x14ac:dyDescent="0.25">
      <c r="A479" s="12">
        <v>478</v>
      </c>
      <c r="B479" s="19" t="s">
        <v>16302</v>
      </c>
      <c r="C479" s="19" t="s">
        <v>16303</v>
      </c>
      <c r="D479" s="19" t="s">
        <v>11977</v>
      </c>
      <c r="E479" s="20"/>
      <c r="F479" s="19" t="s">
        <v>16304</v>
      </c>
      <c r="G479" s="19"/>
      <c r="H479" s="13"/>
      <c r="I479" s="13"/>
      <c r="J479" s="9" t="str">
        <f>IFERROR(VLOOKUP(G479,[1]Hoja1!$B$2:$F$14234,4,FALSE),"")</f>
        <v/>
      </c>
      <c r="K479" s="23" t="s">
        <v>16305</v>
      </c>
      <c r="L479" s="25"/>
      <c r="M479" s="13" t="s">
        <v>14978</v>
      </c>
      <c r="N479" s="27"/>
    </row>
    <row r="480" spans="1:14" ht="45" customHeight="1" x14ac:dyDescent="0.25">
      <c r="A480" s="12">
        <v>479</v>
      </c>
      <c r="B480" s="19" t="s">
        <v>16306</v>
      </c>
      <c r="C480" s="19" t="s">
        <v>16307</v>
      </c>
      <c r="D480" s="19" t="s">
        <v>11977</v>
      </c>
      <c r="E480" s="20"/>
      <c r="F480" s="19" t="s">
        <v>16304</v>
      </c>
      <c r="G480" s="19"/>
      <c r="H480" s="13"/>
      <c r="I480" s="13"/>
      <c r="J480" s="9" t="str">
        <f>IFERROR(VLOOKUP(G480,[1]Hoja1!$B$2:$F$14234,4,FALSE),"")</f>
        <v/>
      </c>
      <c r="K480" s="23" t="s">
        <v>16308</v>
      </c>
      <c r="L480" s="25" t="s">
        <v>14894</v>
      </c>
      <c r="M480" s="13" t="s">
        <v>6480</v>
      </c>
      <c r="N480" s="27"/>
    </row>
    <row r="481" spans="1:14" ht="45" customHeight="1" x14ac:dyDescent="0.25">
      <c r="A481" s="12">
        <v>480</v>
      </c>
      <c r="B481" s="19" t="s">
        <v>16309</v>
      </c>
      <c r="C481" s="19" t="s">
        <v>16310</v>
      </c>
      <c r="D481" s="19" t="s">
        <v>11977</v>
      </c>
      <c r="E481" s="20"/>
      <c r="F481" s="19" t="s">
        <v>16304</v>
      </c>
      <c r="G481" s="19"/>
      <c r="H481" s="13"/>
      <c r="I481" s="13"/>
      <c r="J481" s="9" t="str">
        <f>IFERROR(VLOOKUP(G481,[1]Hoja1!$B$2:$F$14234,4,FALSE),"")</f>
        <v/>
      </c>
      <c r="K481" s="23" t="s">
        <v>15943</v>
      </c>
      <c r="L481" s="25"/>
      <c r="M481" s="13"/>
      <c r="N481" s="27"/>
    </row>
    <row r="482" spans="1:14" ht="45" customHeight="1" x14ac:dyDescent="0.25">
      <c r="A482" s="12">
        <v>481</v>
      </c>
      <c r="B482" s="19" t="s">
        <v>16311</v>
      </c>
      <c r="C482" s="19" t="s">
        <v>16312</v>
      </c>
      <c r="D482" s="19" t="s">
        <v>11977</v>
      </c>
      <c r="E482" s="20"/>
      <c r="F482" s="19" t="s">
        <v>16304</v>
      </c>
      <c r="G482" s="19"/>
      <c r="H482" s="13"/>
      <c r="I482" s="13"/>
      <c r="J482" s="9" t="str">
        <f>IFERROR(VLOOKUP(G482,[1]Hoja1!$B$2:$F$14234,4,FALSE),"")</f>
        <v/>
      </c>
      <c r="K482" s="23" t="s">
        <v>15943</v>
      </c>
      <c r="L482" s="13"/>
      <c r="M482" s="13"/>
      <c r="N482" s="27"/>
    </row>
    <row r="483" spans="1:14" ht="45" customHeight="1" x14ac:dyDescent="0.25">
      <c r="A483" s="12">
        <v>482</v>
      </c>
      <c r="B483" s="19" t="s">
        <v>16313</v>
      </c>
      <c r="C483" s="19" t="s">
        <v>16314</v>
      </c>
      <c r="D483" s="19" t="s">
        <v>11977</v>
      </c>
      <c r="E483" s="20"/>
      <c r="F483" s="19" t="s">
        <v>16304</v>
      </c>
      <c r="G483" s="19"/>
      <c r="H483" s="13"/>
      <c r="I483" s="13"/>
      <c r="J483" s="9" t="str">
        <f>IFERROR(VLOOKUP(G483,[1]Hoja1!$B$2:$F$14234,4,FALSE),"")</f>
        <v/>
      </c>
      <c r="K483" s="23" t="s">
        <v>15943</v>
      </c>
      <c r="L483" s="25"/>
      <c r="M483" s="13"/>
      <c r="N483" s="27"/>
    </row>
    <row r="484" spans="1:14" ht="45" customHeight="1" x14ac:dyDescent="0.25">
      <c r="A484" s="12">
        <v>483</v>
      </c>
      <c r="B484" s="19" t="s">
        <v>16315</v>
      </c>
      <c r="C484" s="19" t="s">
        <v>16316</v>
      </c>
      <c r="D484" s="19" t="s">
        <v>11977</v>
      </c>
      <c r="E484" s="20"/>
      <c r="F484" s="19" t="s">
        <v>16304</v>
      </c>
      <c r="G484" s="19"/>
      <c r="H484" s="13"/>
      <c r="I484" s="13"/>
      <c r="J484" s="9" t="str">
        <f>IFERROR(VLOOKUP(G484,[1]Hoja1!$B$2:$F$14234,4,FALSE),"")</f>
        <v/>
      </c>
      <c r="K484" s="23" t="s">
        <v>16317</v>
      </c>
      <c r="L484" s="13"/>
      <c r="M484" s="13" t="s">
        <v>14978</v>
      </c>
      <c r="N484" s="27"/>
    </row>
    <row r="485" spans="1:14" ht="45" customHeight="1" x14ac:dyDescent="0.25">
      <c r="A485" s="12">
        <v>484</v>
      </c>
      <c r="B485" s="19" t="s">
        <v>16318</v>
      </c>
      <c r="C485" s="19" t="s">
        <v>16319</v>
      </c>
      <c r="D485" s="19" t="s">
        <v>11977</v>
      </c>
      <c r="E485" s="20"/>
      <c r="F485" s="19" t="s">
        <v>16304</v>
      </c>
      <c r="G485" s="19"/>
      <c r="H485" s="13"/>
      <c r="I485" s="13"/>
      <c r="J485" s="9" t="str">
        <f>IFERROR(VLOOKUP(G485,[1]Hoja1!$B$2:$F$14234,4,FALSE),"")</f>
        <v/>
      </c>
      <c r="K485" s="23" t="s">
        <v>16320</v>
      </c>
      <c r="L485" s="25"/>
      <c r="M485" s="13"/>
      <c r="N485" s="27"/>
    </row>
    <row r="486" spans="1:14" ht="45" customHeight="1" x14ac:dyDescent="0.25">
      <c r="A486" s="12">
        <v>485</v>
      </c>
      <c r="B486" s="19" t="s">
        <v>16321</v>
      </c>
      <c r="C486" s="19" t="s">
        <v>16322</v>
      </c>
      <c r="D486" s="19" t="s">
        <v>11977</v>
      </c>
      <c r="E486" s="20"/>
      <c r="F486" s="19" t="s">
        <v>16323</v>
      </c>
      <c r="G486" s="19"/>
      <c r="H486" s="13"/>
      <c r="I486" s="13"/>
      <c r="J486" s="9" t="str">
        <f>IFERROR(VLOOKUP(G486,[1]Hoja1!$B$2:$F$14234,4,FALSE),"")</f>
        <v/>
      </c>
      <c r="K486" s="23" t="s">
        <v>16324</v>
      </c>
      <c r="L486" s="13"/>
      <c r="M486" s="13"/>
      <c r="N486" s="27"/>
    </row>
    <row r="487" spans="1:14" ht="45" customHeight="1" x14ac:dyDescent="0.25">
      <c r="A487" s="12">
        <v>486</v>
      </c>
      <c r="B487" s="19" t="s">
        <v>16325</v>
      </c>
      <c r="C487" s="19" t="s">
        <v>16326</v>
      </c>
      <c r="D487" s="19" t="s">
        <v>11977</v>
      </c>
      <c r="E487" s="20"/>
      <c r="F487" s="19" t="s">
        <v>16327</v>
      </c>
      <c r="G487" s="19"/>
      <c r="H487" s="13"/>
      <c r="I487" s="13"/>
      <c r="J487" s="9" t="str">
        <f>IFERROR(VLOOKUP(G487,[1]Hoja1!$B$2:$F$14234,4,FALSE),"")</f>
        <v/>
      </c>
      <c r="K487" s="23" t="s">
        <v>16328</v>
      </c>
      <c r="L487" s="25"/>
      <c r="M487" s="13"/>
      <c r="N487" s="27"/>
    </row>
    <row r="488" spans="1:14" ht="45" customHeight="1" x14ac:dyDescent="0.25">
      <c r="A488" s="12">
        <v>487</v>
      </c>
      <c r="B488" s="19" t="s">
        <v>16329</v>
      </c>
      <c r="C488" s="19" t="s">
        <v>16330</v>
      </c>
      <c r="D488" s="19" t="s">
        <v>11977</v>
      </c>
      <c r="E488" s="20"/>
      <c r="F488" s="19" t="s">
        <v>16327</v>
      </c>
      <c r="G488" s="19"/>
      <c r="H488" s="13"/>
      <c r="I488" s="13"/>
      <c r="J488" s="9" t="str">
        <f>IFERROR(VLOOKUP(G488,[1]Hoja1!$B$2:$F$14234,4,FALSE),"")</f>
        <v/>
      </c>
      <c r="K488" s="23" t="s">
        <v>16331</v>
      </c>
      <c r="L488" s="13"/>
      <c r="M488" s="13"/>
      <c r="N488" s="27"/>
    </row>
    <row r="489" spans="1:14" ht="45" customHeight="1" x14ac:dyDescent="0.25">
      <c r="A489" s="12">
        <v>488</v>
      </c>
      <c r="B489" s="19" t="s">
        <v>16332</v>
      </c>
      <c r="C489" s="19" t="s">
        <v>16333</v>
      </c>
      <c r="D489" s="19" t="s">
        <v>11977</v>
      </c>
      <c r="E489" s="20"/>
      <c r="F489" s="19" t="s">
        <v>16327</v>
      </c>
      <c r="G489" s="19"/>
      <c r="H489" s="13"/>
      <c r="I489" s="13"/>
      <c r="J489" s="9" t="str">
        <f>IFERROR(VLOOKUP(G489,[1]Hoja1!$B$2:$F$14234,4,FALSE),"")</f>
        <v/>
      </c>
      <c r="K489" s="23" t="s">
        <v>16334</v>
      </c>
      <c r="L489" s="25"/>
      <c r="M489" s="13"/>
      <c r="N489" s="27"/>
    </row>
    <row r="490" spans="1:14" ht="45" customHeight="1" x14ac:dyDescent="0.25">
      <c r="A490" s="12">
        <v>489</v>
      </c>
      <c r="B490" s="19" t="s">
        <v>16335</v>
      </c>
      <c r="C490" s="19" t="s">
        <v>16336</v>
      </c>
      <c r="D490" s="19" t="s">
        <v>11977</v>
      </c>
      <c r="E490" s="20"/>
      <c r="F490" s="19" t="s">
        <v>16327</v>
      </c>
      <c r="G490" s="19"/>
      <c r="H490" s="13"/>
      <c r="I490" s="13"/>
      <c r="J490" s="9" t="str">
        <f>IFERROR(VLOOKUP(G490,[1]Hoja1!$B$2:$F$14234,4,FALSE),"")</f>
        <v/>
      </c>
      <c r="K490" s="23" t="s">
        <v>16337</v>
      </c>
      <c r="L490" s="13"/>
      <c r="M490" s="13"/>
      <c r="N490" s="27"/>
    </row>
    <row r="491" spans="1:14" ht="45" customHeight="1" x14ac:dyDescent="0.25">
      <c r="A491" s="12">
        <v>490</v>
      </c>
      <c r="B491" s="19" t="s">
        <v>16338</v>
      </c>
      <c r="C491" s="19" t="s">
        <v>16339</v>
      </c>
      <c r="D491" s="19" t="s">
        <v>11977</v>
      </c>
      <c r="E491" s="20"/>
      <c r="F491" s="19" t="s">
        <v>16340</v>
      </c>
      <c r="G491" s="19"/>
      <c r="H491" s="13"/>
      <c r="I491" s="13"/>
      <c r="J491" s="9" t="str">
        <f>IFERROR(VLOOKUP(G491,[1]Hoja1!$B$2:$F$14234,4,FALSE),"")</f>
        <v/>
      </c>
      <c r="K491" s="23" t="s">
        <v>16341</v>
      </c>
      <c r="L491" s="25"/>
      <c r="M491" s="13"/>
      <c r="N491" s="27"/>
    </row>
    <row r="492" spans="1:14" ht="45" customHeight="1" x14ac:dyDescent="0.25">
      <c r="A492" s="12">
        <v>491</v>
      </c>
      <c r="B492" s="19" t="s">
        <v>16342</v>
      </c>
      <c r="C492" s="19" t="s">
        <v>16343</v>
      </c>
      <c r="D492" s="19" t="s">
        <v>11977</v>
      </c>
      <c r="E492" s="20"/>
      <c r="F492" s="19" t="s">
        <v>16340</v>
      </c>
      <c r="G492" s="19"/>
      <c r="H492" s="13"/>
      <c r="I492" s="13"/>
      <c r="J492" s="9" t="str">
        <f>IFERROR(VLOOKUP(G492,[1]Hoja1!$B$2:$F$14234,4,FALSE),"")</f>
        <v/>
      </c>
      <c r="K492" s="23" t="s">
        <v>16344</v>
      </c>
      <c r="L492" s="13"/>
      <c r="M492" s="13"/>
      <c r="N492" s="27"/>
    </row>
    <row r="493" spans="1:14" ht="45" customHeight="1" x14ac:dyDescent="0.25">
      <c r="A493" s="12">
        <v>492</v>
      </c>
      <c r="B493" s="19" t="s">
        <v>16345</v>
      </c>
      <c r="C493" s="19" t="s">
        <v>16346</v>
      </c>
      <c r="D493" s="19" t="s">
        <v>11977</v>
      </c>
      <c r="E493" s="20"/>
      <c r="F493" s="19" t="s">
        <v>16340</v>
      </c>
      <c r="G493" s="19"/>
      <c r="H493" s="13"/>
      <c r="I493" s="13"/>
      <c r="J493" s="9" t="str">
        <f>IFERROR(VLOOKUP(G493,[1]Hoja1!$B$2:$F$14234,4,FALSE),"")</f>
        <v/>
      </c>
      <c r="K493" s="23" t="s">
        <v>16347</v>
      </c>
      <c r="L493" s="25"/>
      <c r="M493" s="13"/>
      <c r="N493" s="27"/>
    </row>
    <row r="494" spans="1:14" ht="45" customHeight="1" x14ac:dyDescent="0.25">
      <c r="A494" s="12">
        <v>493</v>
      </c>
      <c r="B494" s="19" t="s">
        <v>16348</v>
      </c>
      <c r="C494" s="19" t="s">
        <v>16349</v>
      </c>
      <c r="D494" s="19" t="s">
        <v>11977</v>
      </c>
      <c r="E494" s="20"/>
      <c r="F494" s="19" t="s">
        <v>16340</v>
      </c>
      <c r="G494" s="19"/>
      <c r="H494" s="13"/>
      <c r="I494" s="13"/>
      <c r="J494" s="9" t="str">
        <f>IFERROR(VLOOKUP(G494,[1]Hoja1!$B$2:$F$14234,4,FALSE),"")</f>
        <v/>
      </c>
      <c r="K494" s="23" t="s">
        <v>15943</v>
      </c>
      <c r="L494" s="13"/>
      <c r="M494" s="13"/>
      <c r="N494" s="27"/>
    </row>
    <row r="495" spans="1:14" ht="45" customHeight="1" x14ac:dyDescent="0.25">
      <c r="A495" s="12">
        <v>494</v>
      </c>
      <c r="B495" s="19" t="s">
        <v>16350</v>
      </c>
      <c r="C495" s="19" t="s">
        <v>16351</v>
      </c>
      <c r="D495" s="19" t="s">
        <v>11977</v>
      </c>
      <c r="E495" s="20"/>
      <c r="F495" s="19" t="s">
        <v>16340</v>
      </c>
      <c r="G495" s="19"/>
      <c r="H495" s="13"/>
      <c r="I495" s="13"/>
      <c r="J495" s="9" t="str">
        <f>IFERROR(VLOOKUP(G495,[1]Hoja1!$B$2:$F$14234,4,FALSE),"")</f>
        <v/>
      </c>
      <c r="K495" s="23" t="s">
        <v>15943</v>
      </c>
      <c r="L495" s="25"/>
      <c r="M495" s="13"/>
      <c r="N495" s="27"/>
    </row>
    <row r="496" spans="1:14" ht="45" customHeight="1" x14ac:dyDescent="0.25">
      <c r="A496" s="12">
        <v>495</v>
      </c>
      <c r="B496" s="19" t="s">
        <v>16352</v>
      </c>
      <c r="C496" s="19" t="s">
        <v>16353</v>
      </c>
      <c r="D496" s="19" t="s">
        <v>11977</v>
      </c>
      <c r="E496" s="20"/>
      <c r="F496" s="19" t="s">
        <v>16340</v>
      </c>
      <c r="G496" s="19"/>
      <c r="H496" s="13"/>
      <c r="I496" s="13"/>
      <c r="J496" s="9" t="str">
        <f>IFERROR(VLOOKUP(G496,[1]Hoja1!$B$2:$F$14234,4,FALSE),"")</f>
        <v/>
      </c>
      <c r="K496" s="23" t="s">
        <v>15943</v>
      </c>
      <c r="L496" s="13"/>
      <c r="M496" s="13"/>
      <c r="N496" s="27"/>
    </row>
    <row r="497" spans="1:14" ht="45" customHeight="1" x14ac:dyDescent="0.25">
      <c r="A497" s="12">
        <v>496</v>
      </c>
      <c r="B497" s="19" t="s">
        <v>16354</v>
      </c>
      <c r="C497" s="19" t="s">
        <v>16355</v>
      </c>
      <c r="D497" s="19" t="s">
        <v>11977</v>
      </c>
      <c r="E497" s="20"/>
      <c r="F497" s="19" t="s">
        <v>16340</v>
      </c>
      <c r="G497" s="19"/>
      <c r="H497" s="13"/>
      <c r="I497" s="13"/>
      <c r="J497" s="9" t="str">
        <f>IFERROR(VLOOKUP(G497,[1]Hoja1!$B$2:$F$14234,4,FALSE),"")</f>
        <v/>
      </c>
      <c r="K497" s="23" t="s">
        <v>16192</v>
      </c>
      <c r="L497" s="25"/>
      <c r="M497" s="13"/>
      <c r="N497" s="27"/>
    </row>
    <row r="498" spans="1:14" ht="45" customHeight="1" x14ac:dyDescent="0.25">
      <c r="A498" s="12">
        <v>497</v>
      </c>
      <c r="B498" s="19" t="s">
        <v>16356</v>
      </c>
      <c r="C498" s="19" t="s">
        <v>16357</v>
      </c>
      <c r="D498" s="19" t="s">
        <v>11977</v>
      </c>
      <c r="E498" s="20"/>
      <c r="F498" s="19" t="s">
        <v>16340</v>
      </c>
      <c r="G498" s="19"/>
      <c r="H498" s="13"/>
      <c r="I498" s="13"/>
      <c r="J498" s="9" t="str">
        <f>IFERROR(VLOOKUP(G498,[1]Hoja1!$B$2:$F$14234,4,FALSE),"")</f>
        <v/>
      </c>
      <c r="K498" s="23" t="s">
        <v>15943</v>
      </c>
      <c r="L498" s="13"/>
      <c r="M498" s="13"/>
      <c r="N498" s="27"/>
    </row>
    <row r="499" spans="1:14" ht="45" customHeight="1" x14ac:dyDescent="0.25">
      <c r="A499" s="12">
        <v>498</v>
      </c>
      <c r="B499" s="19" t="s">
        <v>16358</v>
      </c>
      <c r="C499" s="19" t="s">
        <v>16359</v>
      </c>
      <c r="D499" s="19" t="s">
        <v>11977</v>
      </c>
      <c r="E499" s="20"/>
      <c r="F499" s="19" t="s">
        <v>16340</v>
      </c>
      <c r="G499" s="19"/>
      <c r="H499" s="13"/>
      <c r="I499" s="13"/>
      <c r="J499" s="9" t="str">
        <f>IFERROR(VLOOKUP(G499,[1]Hoja1!$B$2:$F$14234,4,FALSE),"")</f>
        <v/>
      </c>
      <c r="K499" s="23" t="s">
        <v>15943</v>
      </c>
      <c r="L499" s="25"/>
      <c r="M499" s="13"/>
      <c r="N499" s="27"/>
    </row>
    <row r="500" spans="1:14" ht="45" customHeight="1" x14ac:dyDescent="0.25">
      <c r="A500" s="12">
        <v>499</v>
      </c>
      <c r="B500" s="19" t="s">
        <v>16360</v>
      </c>
      <c r="C500" s="19" t="s">
        <v>16361</v>
      </c>
      <c r="D500" s="19" t="s">
        <v>11977</v>
      </c>
      <c r="E500" s="20"/>
      <c r="F500" s="19" t="s">
        <v>16340</v>
      </c>
      <c r="G500" s="19"/>
      <c r="H500" s="13"/>
      <c r="I500" s="13"/>
      <c r="J500" s="9" t="str">
        <f>IFERROR(VLOOKUP(G500,[1]Hoja1!$B$2:$F$14234,4,FALSE),"")</f>
        <v/>
      </c>
      <c r="K500" s="23" t="s">
        <v>16362</v>
      </c>
      <c r="L500" s="13"/>
      <c r="M500" s="13"/>
      <c r="N500" s="27"/>
    </row>
    <row r="501" spans="1:14" ht="45" customHeight="1" x14ac:dyDescent="0.25">
      <c r="A501" s="12">
        <v>500</v>
      </c>
      <c r="B501" s="19" t="s">
        <v>16363</v>
      </c>
      <c r="C501" s="19" t="s">
        <v>16364</v>
      </c>
      <c r="D501" s="19" t="s">
        <v>11977</v>
      </c>
      <c r="E501" s="20"/>
      <c r="F501" s="19" t="s">
        <v>16340</v>
      </c>
      <c r="G501" s="19"/>
      <c r="H501" s="13"/>
      <c r="I501" s="13"/>
      <c r="J501" s="9" t="str">
        <f>IFERROR(VLOOKUP(G501,[1]Hoja1!$B$2:$F$14234,4,FALSE),"")</f>
        <v/>
      </c>
      <c r="K501" s="23" t="s">
        <v>16365</v>
      </c>
      <c r="L501" s="25" t="s">
        <v>14894</v>
      </c>
      <c r="M501" s="13" t="s">
        <v>6480</v>
      </c>
      <c r="N501" s="27"/>
    </row>
    <row r="502" spans="1:14" ht="45" customHeight="1" x14ac:dyDescent="0.25">
      <c r="A502" s="12">
        <v>501</v>
      </c>
      <c r="B502" s="19" t="s">
        <v>16366</v>
      </c>
      <c r="C502" s="19" t="s">
        <v>16367</v>
      </c>
      <c r="D502" s="19" t="s">
        <v>11977</v>
      </c>
      <c r="E502" s="20"/>
      <c r="F502" s="19" t="s">
        <v>16368</v>
      </c>
      <c r="G502" s="19"/>
      <c r="H502" s="13"/>
      <c r="I502" s="13"/>
      <c r="J502" s="9" t="str">
        <f>IFERROR(VLOOKUP(G502,[1]Hoja1!$B$2:$F$14234,4,FALSE),"")</f>
        <v/>
      </c>
      <c r="K502" s="23" t="s">
        <v>16369</v>
      </c>
      <c r="L502" s="25" t="s">
        <v>14894</v>
      </c>
      <c r="M502" s="13" t="s">
        <v>6480</v>
      </c>
      <c r="N502" s="27"/>
    </row>
    <row r="503" spans="1:14" ht="45" customHeight="1" x14ac:dyDescent="0.25">
      <c r="A503" s="12">
        <v>502</v>
      </c>
      <c r="B503" s="19" t="s">
        <v>16370</v>
      </c>
      <c r="C503" s="19" t="s">
        <v>16371</v>
      </c>
      <c r="D503" s="19" t="s">
        <v>11977</v>
      </c>
      <c r="E503" s="20"/>
      <c r="F503" s="19" t="s">
        <v>16368</v>
      </c>
      <c r="G503" s="19"/>
      <c r="H503" s="13"/>
      <c r="I503" s="13"/>
      <c r="J503" s="9" t="str">
        <f>IFERROR(VLOOKUP(G503,[1]Hoja1!$B$2:$F$14234,4,FALSE),"")</f>
        <v/>
      </c>
      <c r="K503" s="23" t="s">
        <v>16372</v>
      </c>
      <c r="L503" s="25"/>
      <c r="M503" s="13"/>
      <c r="N503" s="27"/>
    </row>
    <row r="504" spans="1:14" ht="45" customHeight="1" x14ac:dyDescent="0.25">
      <c r="A504" s="12">
        <v>503</v>
      </c>
      <c r="B504" s="19" t="s">
        <v>16373</v>
      </c>
      <c r="C504" s="19" t="s">
        <v>16374</v>
      </c>
      <c r="D504" s="19" t="s">
        <v>11977</v>
      </c>
      <c r="E504" s="20"/>
      <c r="F504" s="19" t="s">
        <v>16368</v>
      </c>
      <c r="G504" s="19"/>
      <c r="H504" s="13"/>
      <c r="I504" s="13"/>
      <c r="J504" s="9" t="str">
        <f>IFERROR(VLOOKUP(G504,[1]Hoja1!$B$2:$F$14234,4,FALSE),"")</f>
        <v/>
      </c>
      <c r="K504" s="23" t="s">
        <v>16375</v>
      </c>
      <c r="L504" s="13"/>
      <c r="M504" s="13"/>
      <c r="N504" s="27"/>
    </row>
    <row r="505" spans="1:14" ht="45" customHeight="1" x14ac:dyDescent="0.25">
      <c r="A505" s="12">
        <v>504</v>
      </c>
      <c r="B505" s="19" t="s">
        <v>16376</v>
      </c>
      <c r="C505" s="19" t="s">
        <v>16377</v>
      </c>
      <c r="D505" s="19" t="s">
        <v>11978</v>
      </c>
      <c r="E505" s="20"/>
      <c r="F505" s="19" t="s">
        <v>16378</v>
      </c>
      <c r="G505" s="19"/>
      <c r="H505" s="13"/>
      <c r="I505" s="13"/>
      <c r="J505" s="9" t="str">
        <f>IFERROR(VLOOKUP(G505,[1]Hoja1!$B$2:$F$14234,4,FALSE),"")</f>
        <v/>
      </c>
      <c r="K505" s="23" t="s">
        <v>15943</v>
      </c>
      <c r="L505" s="25"/>
      <c r="M505" s="13"/>
      <c r="N505" s="27"/>
    </row>
    <row r="506" spans="1:14" ht="45" customHeight="1" x14ac:dyDescent="0.25">
      <c r="A506" s="12">
        <v>505</v>
      </c>
      <c r="B506" s="19" t="s">
        <v>16379</v>
      </c>
      <c r="C506" s="19" t="s">
        <v>16380</v>
      </c>
      <c r="D506" s="19" t="s">
        <v>11978</v>
      </c>
      <c r="E506" s="20"/>
      <c r="F506" s="19" t="s">
        <v>16378</v>
      </c>
      <c r="G506" s="19"/>
      <c r="H506" s="13"/>
      <c r="I506" s="13"/>
      <c r="J506" s="9" t="str">
        <f>IFERROR(VLOOKUP(G506,[1]Hoja1!$B$2:$F$14234,4,FALSE),"")</f>
        <v/>
      </c>
      <c r="K506" s="23" t="s">
        <v>15836</v>
      </c>
      <c r="L506" s="13"/>
      <c r="M506" s="13"/>
      <c r="N506" s="27"/>
    </row>
    <row r="507" spans="1:14" ht="45" customHeight="1" x14ac:dyDescent="0.25">
      <c r="A507" s="12">
        <v>506</v>
      </c>
      <c r="B507" s="19" t="s">
        <v>16381</v>
      </c>
      <c r="C507" s="19" t="s">
        <v>16382</v>
      </c>
      <c r="D507" s="19" t="s">
        <v>11978</v>
      </c>
      <c r="E507" s="20"/>
      <c r="F507" s="19" t="s">
        <v>16378</v>
      </c>
      <c r="G507" s="19"/>
      <c r="H507" s="13"/>
      <c r="I507" s="13"/>
      <c r="J507" s="9" t="str">
        <f>IFERROR(VLOOKUP(G507,[1]Hoja1!$B$2:$F$14234,4,FALSE),"")</f>
        <v/>
      </c>
      <c r="K507" s="23" t="s">
        <v>15943</v>
      </c>
      <c r="L507" s="25"/>
      <c r="M507" s="13"/>
      <c r="N507" s="27"/>
    </row>
    <row r="508" spans="1:14" ht="45" customHeight="1" x14ac:dyDescent="0.25">
      <c r="A508" s="12">
        <v>507</v>
      </c>
      <c r="B508" s="19" t="s">
        <v>16383</v>
      </c>
      <c r="C508" s="19" t="s">
        <v>16384</v>
      </c>
      <c r="D508" s="19" t="s">
        <v>11978</v>
      </c>
      <c r="E508" s="20"/>
      <c r="F508" s="19" t="s">
        <v>16378</v>
      </c>
      <c r="G508" s="19"/>
      <c r="H508" s="13"/>
      <c r="I508" s="13"/>
      <c r="J508" s="9" t="str">
        <f>IFERROR(VLOOKUP(G508,[1]Hoja1!$B$2:$F$14234,4,FALSE),"")</f>
        <v/>
      </c>
      <c r="K508" s="23" t="s">
        <v>15943</v>
      </c>
      <c r="L508" s="13"/>
      <c r="M508" s="13"/>
      <c r="N508" s="27"/>
    </row>
    <row r="509" spans="1:14" ht="45" customHeight="1" x14ac:dyDescent="0.25">
      <c r="A509" s="12">
        <v>508</v>
      </c>
      <c r="B509" s="19" t="s">
        <v>16385</v>
      </c>
      <c r="C509" s="19" t="s">
        <v>16386</v>
      </c>
      <c r="D509" s="19" t="s">
        <v>11978</v>
      </c>
      <c r="E509" s="20"/>
      <c r="F509" s="19" t="s">
        <v>16387</v>
      </c>
      <c r="G509" s="19"/>
      <c r="H509" s="13"/>
      <c r="I509" s="13"/>
      <c r="J509" s="9" t="str">
        <f>IFERROR(VLOOKUP(G509,[1]Hoja1!$B$2:$F$14234,4,FALSE),"")</f>
        <v/>
      </c>
      <c r="K509" s="23" t="s">
        <v>15943</v>
      </c>
      <c r="L509" s="25"/>
      <c r="M509" s="13"/>
      <c r="N509" s="27"/>
    </row>
    <row r="510" spans="1:14" ht="45" customHeight="1" x14ac:dyDescent="0.25">
      <c r="A510" s="12">
        <v>509</v>
      </c>
      <c r="B510" s="19" t="s">
        <v>16388</v>
      </c>
      <c r="C510" s="19" t="s">
        <v>16389</v>
      </c>
      <c r="D510" s="19" t="s">
        <v>11978</v>
      </c>
      <c r="E510" s="20"/>
      <c r="F510" s="19" t="s">
        <v>16390</v>
      </c>
      <c r="G510" s="19"/>
      <c r="H510" s="13"/>
      <c r="I510" s="13"/>
      <c r="J510" s="9" t="str">
        <f>IFERROR(VLOOKUP(G510,[1]Hoja1!$B$2:$F$14234,4,FALSE),"")</f>
        <v/>
      </c>
      <c r="K510" s="23" t="s">
        <v>16391</v>
      </c>
      <c r="L510" s="13"/>
      <c r="M510" s="13"/>
      <c r="N510" s="27"/>
    </row>
    <row r="511" spans="1:14" ht="45" customHeight="1" x14ac:dyDescent="0.25">
      <c r="A511" s="12">
        <v>510</v>
      </c>
      <c r="B511" s="19" t="s">
        <v>16392</v>
      </c>
      <c r="C511" s="19" t="s">
        <v>16393</v>
      </c>
      <c r="D511" s="19" t="s">
        <v>11978</v>
      </c>
      <c r="E511" s="20"/>
      <c r="F511" s="19" t="s">
        <v>16390</v>
      </c>
      <c r="G511" s="19"/>
      <c r="H511" s="13"/>
      <c r="I511" s="13"/>
      <c r="J511" s="9" t="str">
        <f>IFERROR(VLOOKUP(G511,[1]Hoja1!$B$2:$F$14234,4,FALSE),"")</f>
        <v/>
      </c>
      <c r="K511" s="23" t="s">
        <v>16394</v>
      </c>
      <c r="L511" s="25"/>
      <c r="M511" s="13"/>
      <c r="N511" s="27"/>
    </row>
    <row r="512" spans="1:14" ht="45" customHeight="1" x14ac:dyDescent="0.25">
      <c r="A512" s="12">
        <v>511</v>
      </c>
      <c r="B512" s="19" t="s">
        <v>16395</v>
      </c>
      <c r="C512" s="19" t="s">
        <v>16396</v>
      </c>
      <c r="D512" s="19" t="s">
        <v>11978</v>
      </c>
      <c r="E512" s="20"/>
      <c r="F512" s="19" t="s">
        <v>16397</v>
      </c>
      <c r="G512" s="19"/>
      <c r="H512" s="13"/>
      <c r="I512" s="13"/>
      <c r="J512" s="9" t="str">
        <f>IFERROR(VLOOKUP(G512,[1]Hoja1!$B$2:$F$14234,4,FALSE),"")</f>
        <v/>
      </c>
      <c r="K512" s="23" t="s">
        <v>15943</v>
      </c>
      <c r="L512" s="13"/>
      <c r="M512" s="13"/>
      <c r="N512" s="27"/>
    </row>
    <row r="513" spans="1:14" ht="45" customHeight="1" x14ac:dyDescent="0.25">
      <c r="A513" s="12">
        <v>512</v>
      </c>
      <c r="B513" s="19" t="s">
        <v>16398</v>
      </c>
      <c r="C513" s="19" t="s">
        <v>16399</v>
      </c>
      <c r="D513" s="19" t="s">
        <v>11978</v>
      </c>
      <c r="E513" s="20"/>
      <c r="F513" s="19" t="s">
        <v>16397</v>
      </c>
      <c r="G513" s="19"/>
      <c r="H513" s="13"/>
      <c r="I513" s="13"/>
      <c r="J513" s="9" t="str">
        <f>IFERROR(VLOOKUP(G513,[1]Hoja1!$B$2:$F$14234,4,FALSE),"")</f>
        <v/>
      </c>
      <c r="K513" s="23" t="s">
        <v>15943</v>
      </c>
      <c r="L513" s="25"/>
      <c r="M513" s="13"/>
      <c r="N513" s="27"/>
    </row>
    <row r="514" spans="1:14" ht="45" customHeight="1" x14ac:dyDescent="0.25">
      <c r="A514" s="12">
        <v>513</v>
      </c>
      <c r="B514" s="19" t="s">
        <v>16400</v>
      </c>
      <c r="C514" s="19" t="s">
        <v>16401</v>
      </c>
      <c r="D514" s="19" t="s">
        <v>11978</v>
      </c>
      <c r="E514" s="20"/>
      <c r="F514" s="19" t="s">
        <v>16397</v>
      </c>
      <c r="G514" s="19"/>
      <c r="H514" s="13"/>
      <c r="I514" s="13"/>
      <c r="J514" s="9" t="str">
        <f>IFERROR(VLOOKUP(G514,[1]Hoja1!$B$2:$F$14234,4,FALSE),"")</f>
        <v/>
      </c>
      <c r="K514" s="23" t="s">
        <v>16189</v>
      </c>
      <c r="L514" s="13"/>
      <c r="M514" s="13"/>
      <c r="N514" s="27"/>
    </row>
    <row r="515" spans="1:14" ht="45" customHeight="1" x14ac:dyDescent="0.25">
      <c r="A515" s="12">
        <v>514</v>
      </c>
      <c r="B515" s="19" t="s">
        <v>16402</v>
      </c>
      <c r="C515" s="19" t="s">
        <v>16403</v>
      </c>
      <c r="D515" s="19" t="s">
        <v>11978</v>
      </c>
      <c r="E515" s="20"/>
      <c r="F515" s="19" t="s">
        <v>16397</v>
      </c>
      <c r="G515" s="19"/>
      <c r="H515" s="13"/>
      <c r="I515" s="13"/>
      <c r="J515" s="9" t="str">
        <f>IFERROR(VLOOKUP(G515,[1]Hoja1!$B$2:$F$14234,4,FALSE),"")</f>
        <v/>
      </c>
      <c r="K515" s="23" t="s">
        <v>15943</v>
      </c>
      <c r="L515" s="25"/>
      <c r="M515" s="13"/>
      <c r="N515" s="27"/>
    </row>
    <row r="516" spans="1:14" ht="45" customHeight="1" x14ac:dyDescent="0.25">
      <c r="A516" s="12">
        <v>515</v>
      </c>
      <c r="B516" s="19" t="s">
        <v>16404</v>
      </c>
      <c r="C516" s="19" t="s">
        <v>16405</v>
      </c>
      <c r="D516" s="19" t="s">
        <v>11978</v>
      </c>
      <c r="E516" s="20"/>
      <c r="F516" s="19" t="s">
        <v>16397</v>
      </c>
      <c r="G516" s="19"/>
      <c r="H516" s="13"/>
      <c r="I516" s="13"/>
      <c r="J516" s="9" t="str">
        <f>IFERROR(VLOOKUP(G516,[1]Hoja1!$B$2:$F$14234,4,FALSE),"")</f>
        <v/>
      </c>
      <c r="K516" s="23" t="s">
        <v>15943</v>
      </c>
      <c r="L516" s="13"/>
      <c r="M516" s="13"/>
      <c r="N516" s="27"/>
    </row>
    <row r="517" spans="1:14" ht="45" customHeight="1" x14ac:dyDescent="0.25">
      <c r="A517" s="12">
        <v>516</v>
      </c>
      <c r="B517" s="19" t="s">
        <v>16406</v>
      </c>
      <c r="C517" s="19" t="s">
        <v>16407</v>
      </c>
      <c r="D517" s="19" t="s">
        <v>11978</v>
      </c>
      <c r="E517" s="20"/>
      <c r="F517" s="19" t="s">
        <v>16408</v>
      </c>
      <c r="G517" s="19"/>
      <c r="H517" s="13"/>
      <c r="I517" s="13"/>
      <c r="J517" s="9" t="str">
        <f>IFERROR(VLOOKUP(G517,[1]Hoja1!$B$2:$F$14234,4,FALSE),"")</f>
        <v/>
      </c>
      <c r="K517" s="23" t="s">
        <v>15943</v>
      </c>
      <c r="L517" s="25"/>
      <c r="M517" s="13"/>
      <c r="N517" s="27"/>
    </row>
    <row r="518" spans="1:14" ht="45" customHeight="1" x14ac:dyDescent="0.25">
      <c r="A518" s="12">
        <v>517</v>
      </c>
      <c r="B518" s="19" t="s">
        <v>16409</v>
      </c>
      <c r="C518" s="19" t="s">
        <v>16410</v>
      </c>
      <c r="D518" s="19" t="s">
        <v>11978</v>
      </c>
      <c r="E518" s="20"/>
      <c r="F518" s="19" t="s">
        <v>16408</v>
      </c>
      <c r="G518" s="19"/>
      <c r="H518" s="13"/>
      <c r="I518" s="13"/>
      <c r="J518" s="9" t="str">
        <f>IFERROR(VLOOKUP(G518,[1]Hoja1!$B$2:$F$14234,4,FALSE),"")</f>
        <v/>
      </c>
      <c r="K518" s="23" t="s">
        <v>15813</v>
      </c>
      <c r="L518" s="13"/>
      <c r="M518" s="13"/>
      <c r="N518" s="27"/>
    </row>
    <row r="519" spans="1:14" ht="45" customHeight="1" x14ac:dyDescent="0.25">
      <c r="A519" s="12">
        <v>518</v>
      </c>
      <c r="B519" s="19" t="s">
        <v>16411</v>
      </c>
      <c r="C519" s="19" t="s">
        <v>16412</v>
      </c>
      <c r="D519" s="19" t="s">
        <v>11978</v>
      </c>
      <c r="E519" s="20"/>
      <c r="F519" s="19" t="s">
        <v>16413</v>
      </c>
      <c r="G519" s="19"/>
      <c r="H519" s="13"/>
      <c r="I519" s="13"/>
      <c r="J519" s="9" t="str">
        <f>IFERROR(VLOOKUP(G519,[1]Hoja1!$B$2:$F$14234,4,FALSE),"")</f>
        <v/>
      </c>
      <c r="K519" s="23" t="s">
        <v>15943</v>
      </c>
      <c r="L519" s="25"/>
      <c r="M519" s="13"/>
      <c r="N519" s="27"/>
    </row>
    <row r="520" spans="1:14" ht="45" customHeight="1" x14ac:dyDescent="0.25">
      <c r="A520" s="12">
        <v>519</v>
      </c>
      <c r="B520" s="19" t="s">
        <v>16414</v>
      </c>
      <c r="C520" s="19" t="s">
        <v>16415</v>
      </c>
      <c r="D520" s="19" t="s">
        <v>11978</v>
      </c>
      <c r="E520" s="20"/>
      <c r="F520" s="19" t="s">
        <v>16413</v>
      </c>
      <c r="G520" s="19"/>
      <c r="H520" s="13"/>
      <c r="I520" s="13"/>
      <c r="J520" s="9" t="str">
        <f>IFERROR(VLOOKUP(G520,[1]Hoja1!$B$2:$F$14234,4,FALSE),"")</f>
        <v/>
      </c>
      <c r="K520" s="23" t="s">
        <v>15943</v>
      </c>
      <c r="L520" s="13"/>
      <c r="M520" s="13"/>
      <c r="N520" s="27"/>
    </row>
    <row r="521" spans="1:14" ht="45" customHeight="1" x14ac:dyDescent="0.25">
      <c r="A521" s="12">
        <v>520</v>
      </c>
      <c r="B521" s="19" t="s">
        <v>16416</v>
      </c>
      <c r="C521" s="19" t="s">
        <v>16417</v>
      </c>
      <c r="D521" s="19" t="s">
        <v>11978</v>
      </c>
      <c r="E521" s="20"/>
      <c r="F521" s="19" t="s">
        <v>16413</v>
      </c>
      <c r="G521" s="19"/>
      <c r="H521" s="13"/>
      <c r="I521" s="13"/>
      <c r="J521" s="9" t="str">
        <f>IFERROR(VLOOKUP(G521,[1]Hoja1!$B$2:$F$14234,4,FALSE),"")</f>
        <v/>
      </c>
      <c r="K521" s="23" t="s">
        <v>16192</v>
      </c>
      <c r="L521" s="25"/>
      <c r="M521" s="13"/>
      <c r="N521" s="27"/>
    </row>
    <row r="522" spans="1:14" ht="45" customHeight="1" x14ac:dyDescent="0.25">
      <c r="A522" s="12">
        <v>521</v>
      </c>
      <c r="B522" s="19" t="s">
        <v>16418</v>
      </c>
      <c r="C522" s="19" t="s">
        <v>16419</v>
      </c>
      <c r="D522" s="19" t="s">
        <v>11978</v>
      </c>
      <c r="E522" s="20"/>
      <c r="F522" s="19" t="s">
        <v>16413</v>
      </c>
      <c r="G522" s="19"/>
      <c r="H522" s="13"/>
      <c r="I522" s="13"/>
      <c r="J522" s="9" t="str">
        <f>IFERROR(VLOOKUP(G522,[1]Hoja1!$B$2:$F$14234,4,FALSE),"")</f>
        <v/>
      </c>
      <c r="K522" s="23" t="s">
        <v>15943</v>
      </c>
      <c r="L522" s="13"/>
      <c r="M522" s="13"/>
      <c r="N522" s="27"/>
    </row>
    <row r="523" spans="1:14" ht="45" customHeight="1" x14ac:dyDescent="0.25">
      <c r="A523" s="12">
        <v>522</v>
      </c>
      <c r="B523" s="19" t="s">
        <v>16420</v>
      </c>
      <c r="C523" s="19" t="s">
        <v>16421</v>
      </c>
      <c r="D523" s="19" t="s">
        <v>11978</v>
      </c>
      <c r="E523" s="20"/>
      <c r="F523" s="19" t="s">
        <v>16413</v>
      </c>
      <c r="G523" s="19"/>
      <c r="H523" s="13"/>
      <c r="I523" s="13"/>
      <c r="J523" s="9" t="str">
        <f>IFERROR(VLOOKUP(G523,[1]Hoja1!$B$2:$F$14234,4,FALSE),"")</f>
        <v/>
      </c>
      <c r="K523" s="23" t="s">
        <v>15943</v>
      </c>
      <c r="L523" s="25"/>
      <c r="M523" s="13"/>
      <c r="N523" s="27"/>
    </row>
    <row r="524" spans="1:14" ht="45" customHeight="1" x14ac:dyDescent="0.25">
      <c r="A524" s="12">
        <v>523</v>
      </c>
      <c r="B524" s="19" t="s">
        <v>16422</v>
      </c>
      <c r="C524" s="19" t="s">
        <v>16423</v>
      </c>
      <c r="D524" s="19" t="s">
        <v>11978</v>
      </c>
      <c r="E524" s="20"/>
      <c r="F524" s="19" t="s">
        <v>16424</v>
      </c>
      <c r="G524" s="19"/>
      <c r="H524" s="13"/>
      <c r="I524" s="13"/>
      <c r="J524" s="9" t="str">
        <f>IFERROR(VLOOKUP(G524,[1]Hoja1!$B$2:$F$14234,4,FALSE),"")</f>
        <v/>
      </c>
      <c r="K524" s="23" t="s">
        <v>16189</v>
      </c>
      <c r="L524" s="13"/>
      <c r="M524" s="13"/>
      <c r="N524" s="27"/>
    </row>
    <row r="525" spans="1:14" ht="45" customHeight="1" x14ac:dyDescent="0.25">
      <c r="A525" s="12">
        <v>524</v>
      </c>
      <c r="B525" s="19" t="s">
        <v>16425</v>
      </c>
      <c r="C525" s="19" t="s">
        <v>16426</v>
      </c>
      <c r="D525" s="19" t="s">
        <v>11978</v>
      </c>
      <c r="E525" s="20"/>
      <c r="F525" s="19" t="s">
        <v>16424</v>
      </c>
      <c r="G525" s="19"/>
      <c r="H525" s="13"/>
      <c r="I525" s="13"/>
      <c r="J525" s="9" t="str">
        <f>IFERROR(VLOOKUP(G525,[1]Hoja1!$B$2:$F$14234,4,FALSE),"")</f>
        <v/>
      </c>
      <c r="K525" s="23" t="s">
        <v>15943</v>
      </c>
      <c r="L525" s="25"/>
      <c r="M525" s="13"/>
      <c r="N525" s="27"/>
    </row>
    <row r="526" spans="1:14" ht="45" customHeight="1" x14ac:dyDescent="0.25">
      <c r="A526" s="12">
        <v>525</v>
      </c>
      <c r="B526" s="19" t="s">
        <v>16427</v>
      </c>
      <c r="C526" s="19" t="s">
        <v>16428</v>
      </c>
      <c r="D526" s="19" t="s">
        <v>11978</v>
      </c>
      <c r="E526" s="20"/>
      <c r="F526" s="19" t="s">
        <v>16424</v>
      </c>
      <c r="G526" s="19"/>
      <c r="H526" s="13"/>
      <c r="I526" s="13"/>
      <c r="J526" s="9" t="str">
        <f>IFERROR(VLOOKUP(G526,[1]Hoja1!$B$2:$F$14234,4,FALSE),"")</f>
        <v/>
      </c>
      <c r="K526" s="23" t="s">
        <v>15943</v>
      </c>
      <c r="L526" s="13"/>
      <c r="M526" s="13"/>
      <c r="N526" s="27"/>
    </row>
    <row r="527" spans="1:14" ht="45" customHeight="1" x14ac:dyDescent="0.25">
      <c r="A527" s="12">
        <v>526</v>
      </c>
      <c r="B527" s="19" t="s">
        <v>16429</v>
      </c>
      <c r="C527" s="19" t="s">
        <v>16430</v>
      </c>
      <c r="D527" s="19" t="s">
        <v>11978</v>
      </c>
      <c r="E527" s="20"/>
      <c r="F527" s="19" t="s">
        <v>16424</v>
      </c>
      <c r="G527" s="19"/>
      <c r="H527" s="13"/>
      <c r="I527" s="13"/>
      <c r="J527" s="9" t="str">
        <f>IFERROR(VLOOKUP(G527,[1]Hoja1!$B$2:$F$14234,4,FALSE),"")</f>
        <v/>
      </c>
      <c r="K527" s="23" t="s">
        <v>15943</v>
      </c>
      <c r="L527" s="25"/>
      <c r="M527" s="13"/>
      <c r="N527" s="27"/>
    </row>
    <row r="528" spans="1:14" ht="45" customHeight="1" x14ac:dyDescent="0.25">
      <c r="A528" s="12">
        <v>527</v>
      </c>
      <c r="B528" s="19" t="s">
        <v>16431</v>
      </c>
      <c r="C528" s="19" t="s">
        <v>16432</v>
      </c>
      <c r="D528" s="19" t="s">
        <v>11978</v>
      </c>
      <c r="E528" s="20"/>
      <c r="F528" s="19" t="s">
        <v>16433</v>
      </c>
      <c r="G528" s="19"/>
      <c r="H528" s="13"/>
      <c r="I528" s="13"/>
      <c r="J528" s="9" t="str">
        <f>IFERROR(VLOOKUP(G528,[1]Hoja1!$B$2:$F$14234,4,FALSE),"")</f>
        <v/>
      </c>
      <c r="K528" s="23" t="s">
        <v>16434</v>
      </c>
      <c r="L528" s="25" t="s">
        <v>14894</v>
      </c>
      <c r="M528" s="13" t="s">
        <v>6480</v>
      </c>
      <c r="N528" s="27"/>
    </row>
    <row r="529" spans="1:14" ht="45" customHeight="1" x14ac:dyDescent="0.25">
      <c r="A529" s="12">
        <v>528</v>
      </c>
      <c r="B529" s="19" t="s">
        <v>16435</v>
      </c>
      <c r="C529" s="19" t="s">
        <v>16436</v>
      </c>
      <c r="D529" s="19" t="s">
        <v>11978</v>
      </c>
      <c r="E529" s="20"/>
      <c r="F529" s="19" t="s">
        <v>16433</v>
      </c>
      <c r="G529" s="19"/>
      <c r="H529" s="13"/>
      <c r="I529" s="13"/>
      <c r="J529" s="9" t="str">
        <f>IFERROR(VLOOKUP(G529,[1]Hoja1!$B$2:$F$14234,4,FALSE),"")</f>
        <v/>
      </c>
      <c r="K529" s="23" t="s">
        <v>16434</v>
      </c>
      <c r="L529" s="25" t="s">
        <v>14894</v>
      </c>
      <c r="M529" s="13" t="s">
        <v>6480</v>
      </c>
      <c r="N529" s="27"/>
    </row>
    <row r="530" spans="1:14" ht="45" customHeight="1" x14ac:dyDescent="0.25">
      <c r="A530" s="12">
        <v>529</v>
      </c>
      <c r="B530" s="19" t="s">
        <v>16437</v>
      </c>
      <c r="C530" s="19" t="s">
        <v>16438</v>
      </c>
      <c r="D530" s="19" t="s">
        <v>11978</v>
      </c>
      <c r="E530" s="20"/>
      <c r="F530" s="19" t="s">
        <v>16433</v>
      </c>
      <c r="G530" s="19"/>
      <c r="H530" s="13"/>
      <c r="I530" s="13"/>
      <c r="J530" s="9" t="str">
        <f>IFERROR(VLOOKUP(G530,[1]Hoja1!$B$2:$F$14234,4,FALSE),"")</f>
        <v/>
      </c>
      <c r="K530" s="23" t="s">
        <v>15943</v>
      </c>
      <c r="L530" s="13"/>
      <c r="M530" s="13"/>
      <c r="N530" s="27"/>
    </row>
    <row r="531" spans="1:14" ht="45" customHeight="1" x14ac:dyDescent="0.25">
      <c r="A531" s="12">
        <v>530</v>
      </c>
      <c r="B531" s="19" t="s">
        <v>16439</v>
      </c>
      <c r="C531" s="19" t="s">
        <v>16440</v>
      </c>
      <c r="D531" s="19" t="s">
        <v>11978</v>
      </c>
      <c r="E531" s="20"/>
      <c r="F531" s="19" t="s">
        <v>16433</v>
      </c>
      <c r="G531" s="19"/>
      <c r="H531" s="13"/>
      <c r="I531" s="13"/>
      <c r="J531" s="9" t="str">
        <f>IFERROR(VLOOKUP(G531,[1]Hoja1!$B$2:$F$14234,4,FALSE),"")</f>
        <v/>
      </c>
      <c r="K531" s="23" t="s">
        <v>16192</v>
      </c>
      <c r="L531" s="25"/>
      <c r="M531" s="13"/>
      <c r="N531" s="27"/>
    </row>
    <row r="532" spans="1:14" ht="45" customHeight="1" x14ac:dyDescent="0.25">
      <c r="A532" s="12">
        <v>531</v>
      </c>
      <c r="B532" s="19" t="s">
        <v>16441</v>
      </c>
      <c r="C532" s="19" t="s">
        <v>16442</v>
      </c>
      <c r="D532" s="19" t="s">
        <v>11978</v>
      </c>
      <c r="E532" s="20"/>
      <c r="F532" s="19" t="s">
        <v>16433</v>
      </c>
      <c r="G532" s="19"/>
      <c r="H532" s="13"/>
      <c r="I532" s="13"/>
      <c r="J532" s="9" t="str">
        <f>IFERROR(VLOOKUP(G532,[1]Hoja1!$B$2:$F$14234,4,FALSE),"")</f>
        <v/>
      </c>
      <c r="K532" s="23" t="s">
        <v>16192</v>
      </c>
      <c r="L532" s="13"/>
      <c r="M532" s="13"/>
      <c r="N532" s="27"/>
    </row>
    <row r="533" spans="1:14" ht="45" customHeight="1" x14ac:dyDescent="0.25">
      <c r="A533" s="12">
        <v>532</v>
      </c>
      <c r="B533" s="19" t="s">
        <v>16443</v>
      </c>
      <c r="C533" s="19" t="s">
        <v>16444</v>
      </c>
      <c r="D533" s="19" t="s">
        <v>11978</v>
      </c>
      <c r="E533" s="20"/>
      <c r="F533" s="19" t="s">
        <v>16433</v>
      </c>
      <c r="G533" s="19"/>
      <c r="H533" s="13"/>
      <c r="I533" s="13"/>
      <c r="J533" s="9" t="str">
        <f>IFERROR(VLOOKUP(G533,[1]Hoja1!$B$2:$F$14234,4,FALSE),"")</f>
        <v/>
      </c>
      <c r="K533" s="23" t="s">
        <v>16445</v>
      </c>
      <c r="L533" s="25"/>
      <c r="M533" s="13" t="s">
        <v>14978</v>
      </c>
      <c r="N533" s="27"/>
    </row>
    <row r="534" spans="1:14" ht="45" customHeight="1" x14ac:dyDescent="0.25">
      <c r="A534" s="12">
        <v>533</v>
      </c>
      <c r="B534" s="19" t="s">
        <v>16446</v>
      </c>
      <c r="C534" s="19" t="s">
        <v>16447</v>
      </c>
      <c r="D534" s="19" t="s">
        <v>11978</v>
      </c>
      <c r="E534" s="20"/>
      <c r="F534" s="19" t="s">
        <v>16433</v>
      </c>
      <c r="G534" s="19"/>
      <c r="H534" s="13"/>
      <c r="I534" s="13"/>
      <c r="J534" s="9" t="str">
        <f>IFERROR(VLOOKUP(G534,[1]Hoja1!$B$2:$F$14234,4,FALSE),"")</f>
        <v/>
      </c>
      <c r="K534" s="23" t="s">
        <v>16448</v>
      </c>
      <c r="L534" s="13"/>
      <c r="M534" s="13"/>
      <c r="N534" s="27"/>
    </row>
    <row r="535" spans="1:14" ht="45" customHeight="1" x14ac:dyDescent="0.25">
      <c r="A535" s="12">
        <v>534</v>
      </c>
      <c r="B535" s="19" t="s">
        <v>16449</v>
      </c>
      <c r="C535" s="19" t="s">
        <v>16450</v>
      </c>
      <c r="D535" s="19" t="s">
        <v>11978</v>
      </c>
      <c r="E535" s="20"/>
      <c r="F535" s="19" t="s">
        <v>16451</v>
      </c>
      <c r="G535" s="19"/>
      <c r="H535" s="13"/>
      <c r="I535" s="13"/>
      <c r="J535" s="9" t="str">
        <f>IFERROR(VLOOKUP(G535,[1]Hoja1!$B$2:$F$14234,4,FALSE),"")</f>
        <v/>
      </c>
      <c r="K535" s="23" t="s">
        <v>16452</v>
      </c>
      <c r="L535" s="25"/>
      <c r="M535" s="13"/>
      <c r="N535" s="27"/>
    </row>
    <row r="536" spans="1:14" ht="45" customHeight="1" x14ac:dyDescent="0.25">
      <c r="A536" s="12">
        <v>535</v>
      </c>
      <c r="B536" s="19" t="s">
        <v>16453</v>
      </c>
      <c r="C536" s="19" t="s">
        <v>16454</v>
      </c>
      <c r="D536" s="19" t="s">
        <v>11978</v>
      </c>
      <c r="E536" s="20"/>
      <c r="F536" s="19" t="s">
        <v>16451</v>
      </c>
      <c r="G536" s="19"/>
      <c r="H536" s="13"/>
      <c r="I536" s="13"/>
      <c r="J536" s="9" t="str">
        <f>IFERROR(VLOOKUP(G536,[1]Hoja1!$B$2:$F$14234,4,FALSE),"")</f>
        <v/>
      </c>
      <c r="K536" s="23" t="s">
        <v>16455</v>
      </c>
      <c r="L536" s="13"/>
      <c r="M536" s="13"/>
      <c r="N536" s="27"/>
    </row>
    <row r="537" spans="1:14" ht="45" customHeight="1" x14ac:dyDescent="0.25">
      <c r="A537" s="12">
        <v>536</v>
      </c>
      <c r="B537" s="19" t="s">
        <v>16456</v>
      </c>
      <c r="C537" s="19" t="s">
        <v>16457</v>
      </c>
      <c r="D537" s="19" t="s">
        <v>11978</v>
      </c>
      <c r="E537" s="20"/>
      <c r="F537" s="19" t="s">
        <v>16458</v>
      </c>
      <c r="G537" s="19"/>
      <c r="H537" s="13"/>
      <c r="I537" s="13"/>
      <c r="J537" s="9" t="str">
        <f>IFERROR(VLOOKUP(G537,[1]Hoja1!$B$2:$F$14234,4,FALSE),"")</f>
        <v/>
      </c>
      <c r="K537" s="23" t="s">
        <v>15943</v>
      </c>
      <c r="L537" s="25"/>
      <c r="M537" s="13"/>
      <c r="N537" s="27"/>
    </row>
    <row r="538" spans="1:14" ht="45" customHeight="1" x14ac:dyDescent="0.25">
      <c r="A538" s="12">
        <v>537</v>
      </c>
      <c r="B538" s="19" t="s">
        <v>16459</v>
      </c>
      <c r="C538" s="19" t="s">
        <v>16460</v>
      </c>
      <c r="D538" s="19" t="s">
        <v>11978</v>
      </c>
      <c r="E538" s="20"/>
      <c r="F538" s="19" t="s">
        <v>16458</v>
      </c>
      <c r="G538" s="19"/>
      <c r="H538" s="13"/>
      <c r="I538" s="13"/>
      <c r="J538" s="9" t="str">
        <f>IFERROR(VLOOKUP(G538,[1]Hoja1!$B$2:$F$14234,4,FALSE),"")</f>
        <v/>
      </c>
      <c r="K538" s="23" t="s">
        <v>16461</v>
      </c>
      <c r="L538" s="25" t="s">
        <v>14894</v>
      </c>
      <c r="M538" s="13" t="s">
        <v>6480</v>
      </c>
      <c r="N538" s="27"/>
    </row>
    <row r="539" spans="1:14" ht="45" customHeight="1" x14ac:dyDescent="0.25">
      <c r="A539" s="12">
        <v>538</v>
      </c>
      <c r="B539" s="19" t="s">
        <v>16462</v>
      </c>
      <c r="C539" s="19" t="s">
        <v>16463</v>
      </c>
      <c r="D539" s="19" t="s">
        <v>11978</v>
      </c>
      <c r="E539" s="20"/>
      <c r="F539" s="19" t="s">
        <v>16458</v>
      </c>
      <c r="G539" s="19"/>
      <c r="H539" s="13"/>
      <c r="I539" s="13"/>
      <c r="J539" s="9" t="str">
        <f>IFERROR(VLOOKUP(G539,[1]Hoja1!$B$2:$F$14234,4,FALSE),"")</f>
        <v/>
      </c>
      <c r="K539" s="23" t="s">
        <v>16464</v>
      </c>
      <c r="L539" s="25"/>
      <c r="M539" s="13"/>
      <c r="N539" s="27"/>
    </row>
    <row r="540" spans="1:14" ht="45" customHeight="1" x14ac:dyDescent="0.25">
      <c r="A540" s="12">
        <v>539</v>
      </c>
      <c r="B540" s="19" t="s">
        <v>16465</v>
      </c>
      <c r="C540" s="19" t="s">
        <v>16466</v>
      </c>
      <c r="D540" s="19" t="s">
        <v>11978</v>
      </c>
      <c r="E540" s="20"/>
      <c r="F540" s="19" t="s">
        <v>16458</v>
      </c>
      <c r="G540" s="19"/>
      <c r="H540" s="13"/>
      <c r="I540" s="13"/>
      <c r="J540" s="9" t="str">
        <f>IFERROR(VLOOKUP(G540,[1]Hoja1!$B$2:$F$14234,4,FALSE),"")</f>
        <v/>
      </c>
      <c r="K540" s="23" t="s">
        <v>15943</v>
      </c>
      <c r="L540" s="13"/>
      <c r="M540" s="13"/>
      <c r="N540" s="27"/>
    </row>
    <row r="541" spans="1:14" ht="45" customHeight="1" x14ac:dyDescent="0.25">
      <c r="A541" s="12">
        <v>540</v>
      </c>
      <c r="B541" s="19" t="s">
        <v>16467</v>
      </c>
      <c r="C541" s="19" t="s">
        <v>16468</v>
      </c>
      <c r="D541" s="19" t="s">
        <v>11978</v>
      </c>
      <c r="E541" s="20"/>
      <c r="F541" s="19" t="s">
        <v>16458</v>
      </c>
      <c r="G541" s="19"/>
      <c r="H541" s="13"/>
      <c r="I541" s="13"/>
      <c r="J541" s="9" t="str">
        <f>IFERROR(VLOOKUP(G541,[1]Hoja1!$B$2:$F$14234,4,FALSE),"")</f>
        <v/>
      </c>
      <c r="K541" s="23" t="s">
        <v>16469</v>
      </c>
      <c r="L541" s="25"/>
      <c r="M541" s="13"/>
      <c r="N541" s="27"/>
    </row>
    <row r="542" spans="1:14" ht="45" customHeight="1" x14ac:dyDescent="0.25">
      <c r="A542" s="12">
        <v>541</v>
      </c>
      <c r="B542" s="19" t="s">
        <v>16470</v>
      </c>
      <c r="C542" s="19" t="s">
        <v>16471</v>
      </c>
      <c r="D542" s="19" t="s">
        <v>11978</v>
      </c>
      <c r="E542" s="20"/>
      <c r="F542" s="19" t="s">
        <v>16458</v>
      </c>
      <c r="G542" s="19"/>
      <c r="H542" s="13"/>
      <c r="I542" s="13"/>
      <c r="J542" s="9" t="str">
        <f>IFERROR(VLOOKUP(G542,[1]Hoja1!$B$2:$F$14234,4,FALSE),"")</f>
        <v/>
      </c>
      <c r="K542" s="23" t="s">
        <v>16472</v>
      </c>
      <c r="L542" s="13"/>
      <c r="M542" s="13"/>
      <c r="N542" s="27"/>
    </row>
    <row r="543" spans="1:14" ht="45" customHeight="1" x14ac:dyDescent="0.25">
      <c r="A543" s="12">
        <v>542</v>
      </c>
      <c r="B543" s="19" t="s">
        <v>16473</v>
      </c>
      <c r="C543" s="19" t="s">
        <v>16474</v>
      </c>
      <c r="D543" s="19" t="s">
        <v>11978</v>
      </c>
      <c r="E543" s="20"/>
      <c r="F543" s="19" t="s">
        <v>16475</v>
      </c>
      <c r="G543" s="19"/>
      <c r="H543" s="13"/>
      <c r="I543" s="13"/>
      <c r="J543" s="9" t="str">
        <f>IFERROR(VLOOKUP(G543,[1]Hoja1!$B$2:$F$14234,4,FALSE),"")</f>
        <v/>
      </c>
      <c r="K543" s="23" t="s">
        <v>16476</v>
      </c>
      <c r="L543" s="25" t="s">
        <v>14894</v>
      </c>
      <c r="M543" s="13" t="s">
        <v>6480</v>
      </c>
      <c r="N543" s="27"/>
    </row>
    <row r="544" spans="1:14" ht="45" customHeight="1" x14ac:dyDescent="0.25">
      <c r="A544" s="12">
        <v>543</v>
      </c>
      <c r="B544" s="19" t="s">
        <v>16477</v>
      </c>
      <c r="C544" s="19" t="s">
        <v>16478</v>
      </c>
      <c r="D544" s="19" t="s">
        <v>11978</v>
      </c>
      <c r="E544" s="20"/>
      <c r="F544" s="19" t="s">
        <v>16479</v>
      </c>
      <c r="G544" s="19"/>
      <c r="H544" s="13"/>
      <c r="I544" s="13"/>
      <c r="J544" s="9" t="str">
        <f>IFERROR(VLOOKUP(G544,[1]Hoja1!$B$2:$F$14234,4,FALSE),"")</f>
        <v/>
      </c>
      <c r="K544" s="23" t="s">
        <v>16192</v>
      </c>
      <c r="L544" s="13"/>
      <c r="M544" s="13"/>
      <c r="N544" s="27"/>
    </row>
    <row r="545" spans="1:14" ht="45" customHeight="1" x14ac:dyDescent="0.25">
      <c r="A545" s="12">
        <v>544</v>
      </c>
      <c r="B545" s="19" t="s">
        <v>16480</v>
      </c>
      <c r="C545" s="19" t="s">
        <v>16481</v>
      </c>
      <c r="D545" s="19" t="s">
        <v>11978</v>
      </c>
      <c r="E545" s="20"/>
      <c r="F545" s="19" t="s">
        <v>16479</v>
      </c>
      <c r="G545" s="19"/>
      <c r="H545" s="13"/>
      <c r="I545" s="13"/>
      <c r="J545" s="9" t="str">
        <f>IFERROR(VLOOKUP(G545,[1]Hoja1!$B$2:$F$14234,4,FALSE),"")</f>
        <v/>
      </c>
      <c r="K545" s="23" t="s">
        <v>16192</v>
      </c>
      <c r="L545" s="25"/>
      <c r="M545" s="13"/>
      <c r="N545" s="27"/>
    </row>
    <row r="546" spans="1:14" ht="45" customHeight="1" x14ac:dyDescent="0.25">
      <c r="A546" s="12">
        <v>545</v>
      </c>
      <c r="B546" s="19" t="s">
        <v>16482</v>
      </c>
      <c r="C546" s="19" t="s">
        <v>16483</v>
      </c>
      <c r="D546" s="19" t="s">
        <v>11978</v>
      </c>
      <c r="E546" s="20"/>
      <c r="F546" s="19" t="s">
        <v>16479</v>
      </c>
      <c r="G546" s="19"/>
      <c r="H546" s="13"/>
      <c r="I546" s="13"/>
      <c r="J546" s="9" t="str">
        <f>IFERROR(VLOOKUP(G546,[1]Hoja1!$B$2:$F$14234,4,FALSE),"")</f>
        <v/>
      </c>
      <c r="K546" s="23" t="s">
        <v>15943</v>
      </c>
      <c r="L546" s="13"/>
      <c r="M546" s="13"/>
      <c r="N546" s="27"/>
    </row>
    <row r="547" spans="1:14" ht="45" customHeight="1" x14ac:dyDescent="0.25">
      <c r="A547" s="12">
        <v>546</v>
      </c>
      <c r="B547" s="19" t="s">
        <v>16484</v>
      </c>
      <c r="C547" s="19" t="s">
        <v>16485</v>
      </c>
      <c r="D547" s="19" t="s">
        <v>11978</v>
      </c>
      <c r="E547" s="20"/>
      <c r="F547" s="19" t="s">
        <v>16486</v>
      </c>
      <c r="G547" s="19"/>
      <c r="H547" s="13"/>
      <c r="I547" s="13"/>
      <c r="J547" s="9" t="str">
        <f>IFERROR(VLOOKUP(G547,[1]Hoja1!$B$2:$F$14234,4,FALSE),"")</f>
        <v/>
      </c>
      <c r="K547" s="23" t="s">
        <v>16487</v>
      </c>
      <c r="L547" s="25"/>
      <c r="M547" s="13"/>
      <c r="N547" s="27"/>
    </row>
    <row r="548" spans="1:14" ht="45" customHeight="1" x14ac:dyDescent="0.25">
      <c r="A548" s="12">
        <v>547</v>
      </c>
      <c r="B548" s="19" t="s">
        <v>16488</v>
      </c>
      <c r="C548" s="19" t="s">
        <v>16489</v>
      </c>
      <c r="D548" s="19" t="s">
        <v>11978</v>
      </c>
      <c r="E548" s="20"/>
      <c r="F548" s="19" t="s">
        <v>16486</v>
      </c>
      <c r="G548" s="19"/>
      <c r="H548" s="13"/>
      <c r="I548" s="13"/>
      <c r="J548" s="9" t="str">
        <f>IFERROR(VLOOKUP(G548,[1]Hoja1!$B$2:$F$14234,4,FALSE),"")</f>
        <v/>
      </c>
      <c r="K548" s="23" t="s">
        <v>16490</v>
      </c>
      <c r="L548" s="13"/>
      <c r="M548" s="13"/>
      <c r="N548" s="27"/>
    </row>
    <row r="549" spans="1:14" ht="45" customHeight="1" x14ac:dyDescent="0.25">
      <c r="A549" s="12">
        <v>548</v>
      </c>
      <c r="B549" s="19" t="s">
        <v>16491</v>
      </c>
      <c r="C549" s="19" t="s">
        <v>16492</v>
      </c>
      <c r="D549" s="19" t="s">
        <v>11978</v>
      </c>
      <c r="E549" s="20"/>
      <c r="F549" s="19" t="s">
        <v>16486</v>
      </c>
      <c r="G549" s="19"/>
      <c r="H549" s="13"/>
      <c r="I549" s="13"/>
      <c r="J549" s="9" t="str">
        <f>IFERROR(VLOOKUP(G549,[1]Hoja1!$B$2:$F$14234,4,FALSE),"")</f>
        <v/>
      </c>
      <c r="K549" s="23" t="s">
        <v>16493</v>
      </c>
      <c r="L549" s="25"/>
      <c r="M549" s="13"/>
      <c r="N549" s="27"/>
    </row>
    <row r="550" spans="1:14" ht="45" customHeight="1" x14ac:dyDescent="0.25">
      <c r="A550" s="12">
        <v>549</v>
      </c>
      <c r="B550" s="19" t="s">
        <v>16494</v>
      </c>
      <c r="C550" s="19" t="s">
        <v>16495</v>
      </c>
      <c r="D550" s="19" t="s">
        <v>11978</v>
      </c>
      <c r="E550" s="20"/>
      <c r="F550" s="19" t="s">
        <v>16486</v>
      </c>
      <c r="G550" s="19"/>
      <c r="H550" s="13"/>
      <c r="I550" s="13"/>
      <c r="J550" s="9" t="str">
        <f>IFERROR(VLOOKUP(G550,[1]Hoja1!$B$2:$F$14234,4,FALSE),"")</f>
        <v/>
      </c>
      <c r="K550" s="23" t="s">
        <v>16496</v>
      </c>
      <c r="L550" s="13"/>
      <c r="M550" s="13"/>
      <c r="N550" s="27"/>
    </row>
    <row r="551" spans="1:14" ht="45" customHeight="1" x14ac:dyDescent="0.25">
      <c r="A551" s="12">
        <v>550</v>
      </c>
      <c r="B551" s="19" t="s">
        <v>16497</v>
      </c>
      <c r="C551" s="19" t="s">
        <v>16498</v>
      </c>
      <c r="D551" s="19" t="s">
        <v>11978</v>
      </c>
      <c r="E551" s="20"/>
      <c r="F551" s="19" t="s">
        <v>16499</v>
      </c>
      <c r="G551" s="19"/>
      <c r="H551" s="13"/>
      <c r="I551" s="13"/>
      <c r="J551" s="9" t="str">
        <f>IFERROR(VLOOKUP(G551,[1]Hoja1!$B$2:$F$14234,4,FALSE),"")</f>
        <v/>
      </c>
      <c r="K551" s="23" t="s">
        <v>15943</v>
      </c>
      <c r="L551" s="25"/>
      <c r="M551" s="13"/>
      <c r="N551" s="27"/>
    </row>
    <row r="552" spans="1:14" ht="45" customHeight="1" x14ac:dyDescent="0.25">
      <c r="A552" s="12">
        <v>551</v>
      </c>
      <c r="B552" s="19" t="s">
        <v>16500</v>
      </c>
      <c r="C552" s="19" t="s">
        <v>16501</v>
      </c>
      <c r="D552" s="19" t="s">
        <v>11978</v>
      </c>
      <c r="E552" s="20"/>
      <c r="F552" s="19" t="s">
        <v>16499</v>
      </c>
      <c r="G552" s="19"/>
      <c r="H552" s="13"/>
      <c r="I552" s="13"/>
      <c r="J552" s="9" t="str">
        <f>IFERROR(VLOOKUP(G552,[1]Hoja1!$B$2:$F$14234,4,FALSE),"")</f>
        <v/>
      </c>
      <c r="K552" s="23" t="s">
        <v>15943</v>
      </c>
      <c r="L552" s="13"/>
      <c r="M552" s="13"/>
      <c r="N552" s="27"/>
    </row>
    <row r="553" spans="1:14" ht="45" customHeight="1" x14ac:dyDescent="0.25">
      <c r="A553" s="12">
        <v>552</v>
      </c>
      <c r="B553" s="19" t="s">
        <v>16502</v>
      </c>
      <c r="C553" s="19" t="s">
        <v>16503</v>
      </c>
      <c r="D553" s="19" t="s">
        <v>11978</v>
      </c>
      <c r="E553" s="20"/>
      <c r="F553" s="19" t="s">
        <v>16499</v>
      </c>
      <c r="G553" s="19"/>
      <c r="H553" s="13"/>
      <c r="I553" s="13"/>
      <c r="J553" s="9" t="str">
        <f>IFERROR(VLOOKUP(G553,[1]Hoja1!$B$2:$F$14234,4,FALSE),"")</f>
        <v/>
      </c>
      <c r="K553" s="23" t="s">
        <v>16504</v>
      </c>
      <c r="L553" s="25" t="s">
        <v>14894</v>
      </c>
      <c r="M553" s="13" t="s">
        <v>6480</v>
      </c>
      <c r="N553" s="27"/>
    </row>
    <row r="554" spans="1:14" ht="45" customHeight="1" x14ac:dyDescent="0.25">
      <c r="A554" s="12">
        <v>553</v>
      </c>
      <c r="B554" s="19" t="s">
        <v>16505</v>
      </c>
      <c r="C554" s="19" t="s">
        <v>16506</v>
      </c>
      <c r="D554" s="19" t="s">
        <v>11978</v>
      </c>
      <c r="E554" s="20"/>
      <c r="F554" s="19" t="s">
        <v>16499</v>
      </c>
      <c r="G554" s="19"/>
      <c r="H554" s="13"/>
      <c r="I554" s="13"/>
      <c r="J554" s="9" t="str">
        <f>IFERROR(VLOOKUP(G554,[1]Hoja1!$B$2:$F$14234,4,FALSE),"")</f>
        <v/>
      </c>
      <c r="K554" s="23" t="s">
        <v>16507</v>
      </c>
      <c r="L554" s="13"/>
      <c r="M554" s="13"/>
      <c r="N554" s="27"/>
    </row>
    <row r="555" spans="1:14" ht="45" customHeight="1" x14ac:dyDescent="0.25">
      <c r="A555" s="12">
        <v>554</v>
      </c>
      <c r="B555" s="19" t="s">
        <v>16508</v>
      </c>
      <c r="C555" s="19" t="s">
        <v>16509</v>
      </c>
      <c r="D555" s="19" t="s">
        <v>11978</v>
      </c>
      <c r="E555" s="20"/>
      <c r="F555" s="19" t="s">
        <v>16510</v>
      </c>
      <c r="G555" s="19"/>
      <c r="H555" s="13"/>
      <c r="I555" s="13"/>
      <c r="J555" s="9" t="str">
        <f>IFERROR(VLOOKUP(G555,[1]Hoja1!$B$2:$F$14234,4,FALSE),"")</f>
        <v/>
      </c>
      <c r="K555" s="23" t="s">
        <v>16511</v>
      </c>
      <c r="L555" s="25"/>
      <c r="M555" s="13"/>
      <c r="N555" s="27"/>
    </row>
    <row r="556" spans="1:14" ht="45" customHeight="1" x14ac:dyDescent="0.25">
      <c r="A556" s="12">
        <v>555</v>
      </c>
      <c r="B556" s="19" t="s">
        <v>16512</v>
      </c>
      <c r="C556" s="19" t="s">
        <v>16513</v>
      </c>
      <c r="D556" s="19" t="s">
        <v>11978</v>
      </c>
      <c r="E556" s="20"/>
      <c r="F556" s="19" t="s">
        <v>16510</v>
      </c>
      <c r="G556" s="19"/>
      <c r="H556" s="13"/>
      <c r="I556" s="13"/>
      <c r="J556" s="9" t="str">
        <f>IFERROR(VLOOKUP(G556,[1]Hoja1!$B$2:$F$14234,4,FALSE),"")</f>
        <v/>
      </c>
      <c r="K556" s="23" t="s">
        <v>16514</v>
      </c>
      <c r="L556" s="13"/>
      <c r="M556" s="13"/>
      <c r="N556" s="27"/>
    </row>
    <row r="557" spans="1:14" ht="45" customHeight="1" x14ac:dyDescent="0.25">
      <c r="A557" s="12">
        <v>556</v>
      </c>
      <c r="B557" s="19" t="s">
        <v>16515</v>
      </c>
      <c r="C557" s="19" t="s">
        <v>16516</v>
      </c>
      <c r="D557" s="19" t="s">
        <v>11978</v>
      </c>
      <c r="E557" s="20"/>
      <c r="F557" s="19" t="s">
        <v>16517</v>
      </c>
      <c r="G557" s="19"/>
      <c r="H557" s="13"/>
      <c r="I557" s="13"/>
      <c r="J557" s="9" t="str">
        <f>IFERROR(VLOOKUP(G557,[1]Hoja1!$B$2:$F$14234,4,FALSE),"")</f>
        <v/>
      </c>
      <c r="K557" s="23" t="s">
        <v>16518</v>
      </c>
      <c r="L557" s="25"/>
      <c r="M557" s="13"/>
      <c r="N557" s="27"/>
    </row>
    <row r="558" spans="1:14" ht="45" customHeight="1" x14ac:dyDescent="0.25">
      <c r="A558" s="12">
        <v>557</v>
      </c>
      <c r="B558" s="19" t="s">
        <v>16519</v>
      </c>
      <c r="C558" s="19" t="s">
        <v>16520</v>
      </c>
      <c r="D558" s="19" t="s">
        <v>11978</v>
      </c>
      <c r="E558" s="20"/>
      <c r="F558" s="19" t="s">
        <v>16517</v>
      </c>
      <c r="G558" s="19"/>
      <c r="H558" s="13"/>
      <c r="I558" s="13"/>
      <c r="J558" s="9" t="str">
        <f>IFERROR(VLOOKUP(G558,[1]Hoja1!$B$2:$F$14234,4,FALSE),"")</f>
        <v/>
      </c>
      <c r="K558" s="23" t="s">
        <v>16521</v>
      </c>
      <c r="L558" s="25" t="s">
        <v>14894</v>
      </c>
      <c r="M558" s="13" t="s">
        <v>6480</v>
      </c>
      <c r="N558" s="27"/>
    </row>
    <row r="559" spans="1:14" ht="45" customHeight="1" x14ac:dyDescent="0.25">
      <c r="A559" s="12">
        <v>558</v>
      </c>
      <c r="B559" s="19" t="s">
        <v>16522</v>
      </c>
      <c r="C559" s="19" t="s">
        <v>16523</v>
      </c>
      <c r="D559" s="19" t="s">
        <v>11978</v>
      </c>
      <c r="E559" s="20"/>
      <c r="F559" s="19" t="s">
        <v>16517</v>
      </c>
      <c r="G559" s="19"/>
      <c r="H559" s="13"/>
      <c r="I559" s="13"/>
      <c r="J559" s="9" t="str">
        <f>IFERROR(VLOOKUP(G559,[1]Hoja1!$B$2:$F$14234,4,FALSE),"")</f>
        <v/>
      </c>
      <c r="K559" s="23" t="s">
        <v>16524</v>
      </c>
      <c r="L559" s="25"/>
      <c r="M559" s="13"/>
      <c r="N559" s="27"/>
    </row>
    <row r="560" spans="1:14" ht="45" customHeight="1" x14ac:dyDescent="0.25">
      <c r="A560" s="12">
        <v>559</v>
      </c>
      <c r="B560" s="19" t="s">
        <v>16525</v>
      </c>
      <c r="C560" s="19" t="s">
        <v>16526</v>
      </c>
      <c r="D560" s="19" t="s">
        <v>11978</v>
      </c>
      <c r="E560" s="20"/>
      <c r="F560" s="19" t="s">
        <v>16527</v>
      </c>
      <c r="G560" s="19"/>
      <c r="H560" s="13"/>
      <c r="I560" s="13"/>
      <c r="J560" s="9" t="str">
        <f>IFERROR(VLOOKUP(G560,[1]Hoja1!$B$2:$F$14234,4,FALSE),"")</f>
        <v/>
      </c>
      <c r="K560" s="23" t="s">
        <v>16528</v>
      </c>
      <c r="L560" s="13"/>
      <c r="M560" s="13"/>
      <c r="N560" s="27"/>
    </row>
    <row r="561" spans="1:14" ht="45" customHeight="1" x14ac:dyDescent="0.25">
      <c r="A561" s="12">
        <v>560</v>
      </c>
      <c r="B561" s="19" t="s">
        <v>16529</v>
      </c>
      <c r="C561" s="19" t="s">
        <v>16530</v>
      </c>
      <c r="D561" s="19" t="s">
        <v>11978</v>
      </c>
      <c r="E561" s="20"/>
      <c r="F561" s="19" t="s">
        <v>16527</v>
      </c>
      <c r="G561" s="19"/>
      <c r="H561" s="13"/>
      <c r="I561" s="13"/>
      <c r="J561" s="9" t="str">
        <f>IFERROR(VLOOKUP(G561,[1]Hoja1!$B$2:$F$14234,4,FALSE),"")</f>
        <v/>
      </c>
      <c r="K561" s="23" t="s">
        <v>16531</v>
      </c>
      <c r="L561" s="25"/>
      <c r="M561" s="13"/>
      <c r="N561" s="27"/>
    </row>
    <row r="562" spans="1:14" ht="45" customHeight="1" x14ac:dyDescent="0.25">
      <c r="A562" s="12">
        <v>561</v>
      </c>
      <c r="B562" s="19" t="s">
        <v>16532</v>
      </c>
      <c r="C562" s="19" t="s">
        <v>16533</v>
      </c>
      <c r="D562" s="19" t="s">
        <v>11978</v>
      </c>
      <c r="E562" s="20"/>
      <c r="F562" s="19" t="s">
        <v>16534</v>
      </c>
      <c r="G562" s="19"/>
      <c r="H562" s="13"/>
      <c r="I562" s="13"/>
      <c r="J562" s="9" t="str">
        <f>IFERROR(VLOOKUP(G562,[1]Hoja1!$B$2:$F$14234,4,FALSE),"")</f>
        <v/>
      </c>
      <c r="K562" s="23" t="s">
        <v>16535</v>
      </c>
      <c r="L562" s="25" t="s">
        <v>14894</v>
      </c>
      <c r="M562" s="13" t="s">
        <v>6480</v>
      </c>
      <c r="N562" s="27"/>
    </row>
    <row r="563" spans="1:14" ht="45" customHeight="1" x14ac:dyDescent="0.25">
      <c r="A563" s="12">
        <v>562</v>
      </c>
      <c r="B563" s="19" t="s">
        <v>16536</v>
      </c>
      <c r="C563" s="19" t="s">
        <v>16537</v>
      </c>
      <c r="D563" s="19" t="s">
        <v>11978</v>
      </c>
      <c r="E563" s="20"/>
      <c r="F563" s="19" t="s">
        <v>16534</v>
      </c>
      <c r="G563" s="19"/>
      <c r="H563" s="13"/>
      <c r="I563" s="13"/>
      <c r="J563" s="9" t="str">
        <f>IFERROR(VLOOKUP(G563,[1]Hoja1!$B$2:$F$14234,4,FALSE),"")</f>
        <v/>
      </c>
      <c r="K563" s="23" t="s">
        <v>16189</v>
      </c>
      <c r="L563" s="25"/>
      <c r="M563" s="13"/>
      <c r="N563" s="27"/>
    </row>
    <row r="564" spans="1:14" ht="45" customHeight="1" x14ac:dyDescent="0.25">
      <c r="A564" s="12">
        <v>563</v>
      </c>
      <c r="B564" s="19" t="s">
        <v>16538</v>
      </c>
      <c r="C564" s="19" t="s">
        <v>16516</v>
      </c>
      <c r="D564" s="19" t="s">
        <v>11978</v>
      </c>
      <c r="E564" s="20"/>
      <c r="F564" s="19" t="s">
        <v>16534</v>
      </c>
      <c r="G564" s="19"/>
      <c r="H564" s="13"/>
      <c r="I564" s="13"/>
      <c r="J564" s="9" t="str">
        <f>IFERROR(VLOOKUP(G564,[1]Hoja1!$B$2:$F$14234,4,FALSE),"")</f>
        <v/>
      </c>
      <c r="K564" s="23" t="s">
        <v>15936</v>
      </c>
      <c r="L564" s="13"/>
      <c r="M564" s="13"/>
      <c r="N564" s="27"/>
    </row>
    <row r="565" spans="1:14" ht="45" customHeight="1" x14ac:dyDescent="0.25">
      <c r="A565" s="12">
        <v>564</v>
      </c>
      <c r="B565" s="19" t="s">
        <v>16539</v>
      </c>
      <c r="C565" s="19" t="s">
        <v>16540</v>
      </c>
      <c r="D565" s="19" t="s">
        <v>11978</v>
      </c>
      <c r="E565" s="20"/>
      <c r="F565" s="19" t="s">
        <v>16534</v>
      </c>
      <c r="G565" s="19"/>
      <c r="H565" s="13"/>
      <c r="I565" s="13"/>
      <c r="J565" s="9" t="str">
        <f>IFERROR(VLOOKUP(G565,[1]Hoja1!$B$2:$F$14234,4,FALSE),"")</f>
        <v/>
      </c>
      <c r="K565" s="23" t="s">
        <v>16541</v>
      </c>
      <c r="L565" s="25"/>
      <c r="M565" s="13"/>
      <c r="N565" s="27"/>
    </row>
    <row r="566" spans="1:14" ht="45" customHeight="1" x14ac:dyDescent="0.25">
      <c r="A566" s="12">
        <v>565</v>
      </c>
      <c r="B566" s="19" t="s">
        <v>16542</v>
      </c>
      <c r="C566" s="19" t="s">
        <v>16543</v>
      </c>
      <c r="D566" s="19" t="s">
        <v>11978</v>
      </c>
      <c r="E566" s="20"/>
      <c r="F566" s="19" t="s">
        <v>16534</v>
      </c>
      <c r="G566" s="19"/>
      <c r="H566" s="13"/>
      <c r="I566" s="13"/>
      <c r="J566" s="9" t="str">
        <f>IFERROR(VLOOKUP(G566,[1]Hoja1!$B$2:$F$14234,4,FALSE),"")</f>
        <v/>
      </c>
      <c r="K566" s="23" t="s">
        <v>16544</v>
      </c>
      <c r="L566" s="25" t="s">
        <v>14894</v>
      </c>
      <c r="M566" s="13" t="s">
        <v>6480</v>
      </c>
      <c r="N566" s="27"/>
    </row>
    <row r="567" spans="1:14" ht="45" customHeight="1" x14ac:dyDescent="0.25">
      <c r="A567" s="12">
        <v>566</v>
      </c>
      <c r="B567" s="19" t="s">
        <v>16545</v>
      </c>
      <c r="C567" s="19" t="s">
        <v>16546</v>
      </c>
      <c r="D567" s="19" t="s">
        <v>11978</v>
      </c>
      <c r="E567" s="20"/>
      <c r="F567" s="19" t="s">
        <v>16534</v>
      </c>
      <c r="G567" s="19"/>
      <c r="H567" s="13"/>
      <c r="I567" s="13"/>
      <c r="J567" s="9" t="str">
        <f>IFERROR(VLOOKUP(G567,[1]Hoja1!$B$2:$F$14234,4,FALSE),"")</f>
        <v/>
      </c>
      <c r="K567" s="23" t="s">
        <v>16547</v>
      </c>
      <c r="L567" s="25" t="s">
        <v>14894</v>
      </c>
      <c r="M567" s="13" t="s">
        <v>6480</v>
      </c>
      <c r="N567" s="27"/>
    </row>
    <row r="568" spans="1:14" ht="45" customHeight="1" x14ac:dyDescent="0.25">
      <c r="A568" s="12">
        <v>567</v>
      </c>
      <c r="B568" s="19" t="s">
        <v>16548</v>
      </c>
      <c r="C568" s="19" t="s">
        <v>16549</v>
      </c>
      <c r="D568" s="19" t="s">
        <v>11978</v>
      </c>
      <c r="E568" s="20"/>
      <c r="F568" s="19" t="s">
        <v>16534</v>
      </c>
      <c r="G568" s="19"/>
      <c r="H568" s="13"/>
      <c r="I568" s="13"/>
      <c r="J568" s="9" t="str">
        <f>IFERROR(VLOOKUP(G568,[1]Hoja1!$B$2:$F$14234,4,FALSE),"")</f>
        <v/>
      </c>
      <c r="K568" s="23" t="s">
        <v>16189</v>
      </c>
      <c r="L568" s="13"/>
      <c r="M568" s="13"/>
      <c r="N568" s="27"/>
    </row>
    <row r="569" spans="1:14" ht="45" customHeight="1" x14ac:dyDescent="0.25">
      <c r="A569" s="12">
        <v>568</v>
      </c>
      <c r="B569" s="19" t="s">
        <v>16550</v>
      </c>
      <c r="C569" s="19" t="s">
        <v>16551</v>
      </c>
      <c r="D569" s="19" t="s">
        <v>11979</v>
      </c>
      <c r="E569" s="20"/>
      <c r="F569" s="19" t="s">
        <v>16552</v>
      </c>
      <c r="G569" s="19"/>
      <c r="H569" s="13"/>
      <c r="I569" s="13"/>
      <c r="J569" s="9" t="str">
        <f>IFERROR(VLOOKUP(G569,[1]Hoja1!$B$2:$F$14234,4,FALSE),"")</f>
        <v/>
      </c>
      <c r="K569" s="23" t="s">
        <v>16553</v>
      </c>
      <c r="L569" s="25"/>
      <c r="M569" s="13"/>
      <c r="N569" s="27"/>
    </row>
    <row r="570" spans="1:14" ht="45" customHeight="1" x14ac:dyDescent="0.25">
      <c r="A570" s="12">
        <v>569</v>
      </c>
      <c r="B570" s="19" t="s">
        <v>16554</v>
      </c>
      <c r="C570" s="19" t="s">
        <v>16555</v>
      </c>
      <c r="D570" s="19" t="s">
        <v>11979</v>
      </c>
      <c r="E570" s="20"/>
      <c r="F570" s="19" t="s">
        <v>16552</v>
      </c>
      <c r="G570" s="19"/>
      <c r="H570" s="13"/>
      <c r="I570" s="13"/>
      <c r="J570" s="9" t="str">
        <f>IFERROR(VLOOKUP(G570,[1]Hoja1!$B$2:$F$14234,4,FALSE),"")</f>
        <v/>
      </c>
      <c r="K570" s="23" t="s">
        <v>16556</v>
      </c>
      <c r="L570" s="13"/>
      <c r="M570" s="13"/>
      <c r="N570" s="27"/>
    </row>
    <row r="571" spans="1:14" ht="45" customHeight="1" x14ac:dyDescent="0.25">
      <c r="A571" s="12">
        <v>570</v>
      </c>
      <c r="B571" s="19" t="s">
        <v>16557</v>
      </c>
      <c r="C571" s="19" t="s">
        <v>16558</v>
      </c>
      <c r="D571" s="19" t="s">
        <v>11979</v>
      </c>
      <c r="E571" s="20"/>
      <c r="F571" s="19" t="s">
        <v>16559</v>
      </c>
      <c r="G571" s="19"/>
      <c r="H571" s="13"/>
      <c r="I571" s="13"/>
      <c r="J571" s="9" t="str">
        <f>IFERROR(VLOOKUP(G571,[1]Hoja1!$B$2:$F$14234,4,FALSE),"")</f>
        <v/>
      </c>
      <c r="K571" s="23" t="s">
        <v>16560</v>
      </c>
      <c r="L571" s="25" t="s">
        <v>14894</v>
      </c>
      <c r="M571" s="13" t="s">
        <v>6480</v>
      </c>
      <c r="N571" s="27"/>
    </row>
    <row r="572" spans="1:14" ht="45" customHeight="1" x14ac:dyDescent="0.25">
      <c r="A572" s="12">
        <v>571</v>
      </c>
      <c r="B572" s="19" t="s">
        <v>16561</v>
      </c>
      <c r="C572" s="19" t="s">
        <v>16562</v>
      </c>
      <c r="D572" s="19" t="s">
        <v>11979</v>
      </c>
      <c r="E572" s="20"/>
      <c r="F572" s="19" t="s">
        <v>16559</v>
      </c>
      <c r="G572" s="19"/>
      <c r="H572" s="13"/>
      <c r="I572" s="13"/>
      <c r="J572" s="9" t="str">
        <f>IFERROR(VLOOKUP(G572,[1]Hoja1!$B$2:$F$14234,4,FALSE),"")</f>
        <v/>
      </c>
      <c r="K572" s="23" t="s">
        <v>16563</v>
      </c>
      <c r="L572" s="25" t="s">
        <v>14894</v>
      </c>
      <c r="M572" s="13" t="s">
        <v>6480</v>
      </c>
      <c r="N572" s="27"/>
    </row>
    <row r="573" spans="1:14" ht="45" customHeight="1" x14ac:dyDescent="0.25">
      <c r="A573" s="12">
        <v>572</v>
      </c>
      <c r="B573" s="19" t="s">
        <v>16564</v>
      </c>
      <c r="C573" s="19" t="s">
        <v>16565</v>
      </c>
      <c r="D573" s="19" t="s">
        <v>11979</v>
      </c>
      <c r="E573" s="20"/>
      <c r="F573" s="19" t="s">
        <v>16559</v>
      </c>
      <c r="G573" s="19"/>
      <c r="H573" s="13"/>
      <c r="I573" s="13"/>
      <c r="J573" s="9" t="str">
        <f>IFERROR(VLOOKUP(G573,[1]Hoja1!$B$2:$F$14234,4,FALSE),"")</f>
        <v/>
      </c>
      <c r="K573" s="23" t="s">
        <v>16566</v>
      </c>
      <c r="L573" s="25" t="s">
        <v>14894</v>
      </c>
      <c r="M573" s="13" t="s">
        <v>6480</v>
      </c>
      <c r="N573" s="27"/>
    </row>
    <row r="574" spans="1:14" ht="45" customHeight="1" x14ac:dyDescent="0.25">
      <c r="A574" s="12">
        <v>573</v>
      </c>
      <c r="B574" s="19" t="s">
        <v>16567</v>
      </c>
      <c r="C574" s="19" t="s">
        <v>16568</v>
      </c>
      <c r="D574" s="19" t="s">
        <v>11979</v>
      </c>
      <c r="E574" s="20"/>
      <c r="F574" s="19" t="s">
        <v>16559</v>
      </c>
      <c r="G574" s="19"/>
      <c r="H574" s="13"/>
      <c r="I574" s="13"/>
      <c r="J574" s="9" t="str">
        <f>IFERROR(VLOOKUP(G574,[1]Hoja1!$B$2:$F$14234,4,FALSE),"")</f>
        <v/>
      </c>
      <c r="K574" s="23" t="s">
        <v>16569</v>
      </c>
      <c r="L574" s="13"/>
      <c r="M574" s="13"/>
      <c r="N574" s="27"/>
    </row>
    <row r="575" spans="1:14" ht="45" customHeight="1" x14ac:dyDescent="0.25">
      <c r="A575" s="12">
        <v>574</v>
      </c>
      <c r="B575" s="19" t="s">
        <v>16570</v>
      </c>
      <c r="C575" s="19" t="s">
        <v>16571</v>
      </c>
      <c r="D575" s="19" t="s">
        <v>11979</v>
      </c>
      <c r="E575" s="20"/>
      <c r="F575" s="19" t="s">
        <v>16572</v>
      </c>
      <c r="G575" s="19"/>
      <c r="H575" s="13"/>
      <c r="I575" s="13"/>
      <c r="J575" s="9" t="str">
        <f>IFERROR(VLOOKUP(G575,[1]Hoja1!$B$2:$F$14234,4,FALSE),"")</f>
        <v/>
      </c>
      <c r="K575" s="23" t="s">
        <v>15943</v>
      </c>
      <c r="L575" s="25"/>
      <c r="M575" s="13"/>
      <c r="N575" s="27"/>
    </row>
    <row r="576" spans="1:14" ht="45" customHeight="1" x14ac:dyDescent="0.25">
      <c r="A576" s="12">
        <v>575</v>
      </c>
      <c r="B576" s="19" t="s">
        <v>16573</v>
      </c>
      <c r="C576" s="19" t="s">
        <v>16574</v>
      </c>
      <c r="D576" s="19" t="s">
        <v>11979</v>
      </c>
      <c r="E576" s="20"/>
      <c r="F576" s="19" t="s">
        <v>16572</v>
      </c>
      <c r="G576" s="19"/>
      <c r="H576" s="13"/>
      <c r="I576" s="13"/>
      <c r="J576" s="9" t="str">
        <f>IFERROR(VLOOKUP(G576,[1]Hoja1!$B$2:$F$14234,4,FALSE),"")</f>
        <v/>
      </c>
      <c r="K576" s="23" t="s">
        <v>16189</v>
      </c>
      <c r="L576" s="13"/>
      <c r="M576" s="13"/>
      <c r="N576" s="27"/>
    </row>
    <row r="577" spans="1:14" ht="45" customHeight="1" x14ac:dyDescent="0.25">
      <c r="A577" s="12">
        <v>576</v>
      </c>
      <c r="B577" s="19" t="s">
        <v>16575</v>
      </c>
      <c r="C577" s="19" t="s">
        <v>16576</v>
      </c>
      <c r="D577" s="19" t="s">
        <v>11979</v>
      </c>
      <c r="E577" s="20"/>
      <c r="F577" s="19" t="s">
        <v>16572</v>
      </c>
      <c r="G577" s="19"/>
      <c r="H577" s="13"/>
      <c r="I577" s="13"/>
      <c r="J577" s="9" t="str">
        <f>IFERROR(VLOOKUP(G577,[1]Hoja1!$B$2:$F$14234,4,FALSE),"")</f>
        <v/>
      </c>
      <c r="K577" s="23" t="s">
        <v>16577</v>
      </c>
      <c r="L577" s="25"/>
      <c r="M577" s="13"/>
      <c r="N577" s="27"/>
    </row>
    <row r="578" spans="1:14" ht="45" customHeight="1" x14ac:dyDescent="0.25">
      <c r="A578" s="12">
        <v>577</v>
      </c>
      <c r="B578" s="19" t="s">
        <v>16578</v>
      </c>
      <c r="C578" s="19" t="s">
        <v>16579</v>
      </c>
      <c r="D578" s="19" t="s">
        <v>11979</v>
      </c>
      <c r="E578" s="20"/>
      <c r="F578" s="19" t="s">
        <v>16572</v>
      </c>
      <c r="G578" s="19"/>
      <c r="H578" s="13"/>
      <c r="I578" s="13"/>
      <c r="J578" s="9" t="str">
        <f>IFERROR(VLOOKUP(G578,[1]Hoja1!$B$2:$F$14234,4,FALSE),"")</f>
        <v/>
      </c>
      <c r="K578" s="23" t="s">
        <v>16192</v>
      </c>
      <c r="L578" s="13"/>
      <c r="M578" s="13"/>
      <c r="N578" s="27"/>
    </row>
    <row r="579" spans="1:14" ht="45" customHeight="1" x14ac:dyDescent="0.25">
      <c r="A579" s="12">
        <v>578</v>
      </c>
      <c r="B579" s="19" t="s">
        <v>16580</v>
      </c>
      <c r="C579" s="19" t="s">
        <v>16581</v>
      </c>
      <c r="D579" s="19" t="s">
        <v>11979</v>
      </c>
      <c r="E579" s="20"/>
      <c r="F579" s="19" t="s">
        <v>16572</v>
      </c>
      <c r="G579" s="19"/>
      <c r="H579" s="13"/>
      <c r="I579" s="13"/>
      <c r="J579" s="9" t="str">
        <f>IFERROR(VLOOKUP(G579,[1]Hoja1!$B$2:$F$14234,4,FALSE),"")</f>
        <v/>
      </c>
      <c r="K579" s="23" t="s">
        <v>16582</v>
      </c>
      <c r="L579" s="25"/>
      <c r="M579" s="13"/>
      <c r="N579" s="27"/>
    </row>
    <row r="580" spans="1:14" ht="45" customHeight="1" x14ac:dyDescent="0.25">
      <c r="A580" s="12">
        <v>579</v>
      </c>
      <c r="B580" s="19" t="s">
        <v>16583</v>
      </c>
      <c r="C580" s="19" t="s">
        <v>16584</v>
      </c>
      <c r="D580" s="19" t="s">
        <v>11979</v>
      </c>
      <c r="E580" s="20"/>
      <c r="F580" s="19" t="s">
        <v>16572</v>
      </c>
      <c r="G580" s="19"/>
      <c r="H580" s="13"/>
      <c r="I580" s="13"/>
      <c r="J580" s="9" t="str">
        <f>IFERROR(VLOOKUP(G580,[1]Hoja1!$B$2:$F$14234,4,FALSE),"")</f>
        <v/>
      </c>
      <c r="K580" s="23" t="s">
        <v>16585</v>
      </c>
      <c r="L580" s="13"/>
      <c r="M580" s="13" t="s">
        <v>14978</v>
      </c>
      <c r="N580" s="27"/>
    </row>
    <row r="581" spans="1:14" ht="45" customHeight="1" x14ac:dyDescent="0.25">
      <c r="A581" s="12">
        <v>580</v>
      </c>
      <c r="B581" s="19" t="s">
        <v>16586</v>
      </c>
      <c r="C581" s="19" t="s">
        <v>16587</v>
      </c>
      <c r="D581" s="19" t="s">
        <v>11979</v>
      </c>
      <c r="E581" s="20"/>
      <c r="F581" s="19" t="s">
        <v>16588</v>
      </c>
      <c r="G581" s="19"/>
      <c r="H581" s="13"/>
      <c r="I581" s="13"/>
      <c r="J581" s="9" t="str">
        <f>IFERROR(VLOOKUP(G581,[1]Hoja1!$B$2:$F$14234,4,FALSE),"")</f>
        <v/>
      </c>
      <c r="K581" s="23" t="s">
        <v>16589</v>
      </c>
      <c r="L581" s="25"/>
      <c r="M581" s="13"/>
      <c r="N581" s="27"/>
    </row>
    <row r="582" spans="1:14" ht="45" customHeight="1" x14ac:dyDescent="0.25">
      <c r="A582" s="12">
        <v>581</v>
      </c>
      <c r="B582" s="19" t="s">
        <v>16590</v>
      </c>
      <c r="C582" s="19" t="s">
        <v>16591</v>
      </c>
      <c r="D582" s="19" t="s">
        <v>11979</v>
      </c>
      <c r="E582" s="20"/>
      <c r="F582" s="19" t="s">
        <v>16588</v>
      </c>
      <c r="G582" s="19"/>
      <c r="H582" s="13"/>
      <c r="I582" s="13"/>
      <c r="J582" s="9" t="str">
        <f>IFERROR(VLOOKUP(G582,[1]Hoja1!$B$2:$F$14234,4,FALSE),"")</f>
        <v/>
      </c>
      <c r="K582" s="23" t="s">
        <v>16592</v>
      </c>
      <c r="L582" s="13"/>
      <c r="M582" s="13"/>
      <c r="N582" s="27"/>
    </row>
    <row r="583" spans="1:14" ht="45" customHeight="1" x14ac:dyDescent="0.25">
      <c r="A583" s="12">
        <v>582</v>
      </c>
      <c r="B583" s="19" t="s">
        <v>16593</v>
      </c>
      <c r="C583" s="19" t="s">
        <v>16594</v>
      </c>
      <c r="D583" s="19" t="s">
        <v>11979</v>
      </c>
      <c r="E583" s="20"/>
      <c r="F583" s="19" t="s">
        <v>16588</v>
      </c>
      <c r="G583" s="19"/>
      <c r="H583" s="13"/>
      <c r="I583" s="13"/>
      <c r="J583" s="9" t="str">
        <f>IFERROR(VLOOKUP(G583,[1]Hoja1!$B$2:$F$14234,4,FALSE),"")</f>
        <v/>
      </c>
      <c r="K583" s="23" t="s">
        <v>16595</v>
      </c>
      <c r="L583" s="25" t="s">
        <v>15859</v>
      </c>
      <c r="M583" s="13" t="s">
        <v>6480</v>
      </c>
      <c r="N583" s="27"/>
    </row>
    <row r="584" spans="1:14" ht="45" customHeight="1" x14ac:dyDescent="0.25">
      <c r="A584" s="12">
        <v>583</v>
      </c>
      <c r="B584" s="19" t="s">
        <v>16596</v>
      </c>
      <c r="C584" s="19" t="s">
        <v>16597</v>
      </c>
      <c r="D584" s="19" t="s">
        <v>11979</v>
      </c>
      <c r="E584" s="20"/>
      <c r="F584" s="19" t="s">
        <v>16588</v>
      </c>
      <c r="G584" s="19"/>
      <c r="H584" s="13"/>
      <c r="I584" s="13"/>
      <c r="J584" s="9" t="str">
        <f>IFERROR(VLOOKUP(G584,[1]Hoja1!$B$2:$F$14234,4,FALSE),"")</f>
        <v/>
      </c>
      <c r="K584" s="23" t="s">
        <v>16598</v>
      </c>
      <c r="L584" s="25" t="s">
        <v>15859</v>
      </c>
      <c r="M584" s="13" t="s">
        <v>6480</v>
      </c>
      <c r="N584" s="27"/>
    </row>
    <row r="585" spans="1:14" ht="45" customHeight="1" x14ac:dyDescent="0.25">
      <c r="A585" s="12">
        <v>584</v>
      </c>
      <c r="B585" s="19" t="s">
        <v>16599</v>
      </c>
      <c r="C585" s="19" t="s">
        <v>16600</v>
      </c>
      <c r="D585" s="19" t="s">
        <v>11979</v>
      </c>
      <c r="E585" s="20"/>
      <c r="F585" s="19" t="s">
        <v>16588</v>
      </c>
      <c r="G585" s="19"/>
      <c r="H585" s="13"/>
      <c r="I585" s="13"/>
      <c r="J585" s="9" t="str">
        <f>IFERROR(VLOOKUP(G585,[1]Hoja1!$B$2:$F$14234,4,FALSE),"")</f>
        <v/>
      </c>
      <c r="K585" s="23" t="s">
        <v>16601</v>
      </c>
      <c r="L585" s="25" t="s">
        <v>15859</v>
      </c>
      <c r="M585" s="13" t="s">
        <v>6480</v>
      </c>
      <c r="N585" s="27"/>
    </row>
    <row r="586" spans="1:14" ht="45" customHeight="1" x14ac:dyDescent="0.25">
      <c r="A586" s="12">
        <v>585</v>
      </c>
      <c r="B586" s="19" t="s">
        <v>16602</v>
      </c>
      <c r="C586" s="19" t="s">
        <v>16603</v>
      </c>
      <c r="D586" s="19" t="s">
        <v>11979</v>
      </c>
      <c r="E586" s="20"/>
      <c r="F586" s="19" t="s">
        <v>16588</v>
      </c>
      <c r="G586" s="19"/>
      <c r="H586" s="13"/>
      <c r="I586" s="13"/>
      <c r="J586" s="9" t="str">
        <f>IFERROR(VLOOKUP(G586,[1]Hoja1!$B$2:$F$14234,4,FALSE),"")</f>
        <v/>
      </c>
      <c r="K586" s="23" t="s">
        <v>16604</v>
      </c>
      <c r="L586" s="25" t="s">
        <v>15859</v>
      </c>
      <c r="M586" s="13" t="s">
        <v>6480</v>
      </c>
      <c r="N586" s="27"/>
    </row>
    <row r="587" spans="1:14" ht="45" customHeight="1" x14ac:dyDescent="0.25">
      <c r="A587" s="12">
        <v>586</v>
      </c>
      <c r="B587" s="19" t="s">
        <v>16605</v>
      </c>
      <c r="C587" s="19" t="s">
        <v>16606</v>
      </c>
      <c r="D587" s="19" t="s">
        <v>11979</v>
      </c>
      <c r="E587" s="20"/>
      <c r="F587" s="19" t="s">
        <v>16607</v>
      </c>
      <c r="G587" s="19"/>
      <c r="H587" s="13"/>
      <c r="I587" s="13"/>
      <c r="J587" s="9" t="str">
        <f>IFERROR(VLOOKUP(G587,[1]Hoja1!$B$2:$F$14234,4,FALSE),"")</f>
        <v/>
      </c>
      <c r="K587" s="23" t="s">
        <v>16608</v>
      </c>
      <c r="L587" s="25"/>
      <c r="M587" s="13"/>
      <c r="N587" s="27"/>
    </row>
    <row r="588" spans="1:14" ht="45" customHeight="1" x14ac:dyDescent="0.25">
      <c r="A588" s="12">
        <v>587</v>
      </c>
      <c r="B588" s="19" t="s">
        <v>16609</v>
      </c>
      <c r="C588" s="19" t="s">
        <v>16610</v>
      </c>
      <c r="D588" s="19" t="s">
        <v>11979</v>
      </c>
      <c r="E588" s="20"/>
      <c r="F588" s="19" t="s">
        <v>16607</v>
      </c>
      <c r="G588" s="19"/>
      <c r="H588" s="13"/>
      <c r="I588" s="13"/>
      <c r="J588" s="9" t="str">
        <f>IFERROR(VLOOKUP(G588,[1]Hoja1!$B$2:$F$14234,4,FALSE),"")</f>
        <v/>
      </c>
      <c r="K588" s="23" t="s">
        <v>16611</v>
      </c>
      <c r="L588" s="25" t="s">
        <v>14894</v>
      </c>
      <c r="M588" s="13" t="s">
        <v>6480</v>
      </c>
      <c r="N588" s="27"/>
    </row>
    <row r="589" spans="1:14" ht="45" customHeight="1" x14ac:dyDescent="0.25">
      <c r="A589" s="12">
        <v>588</v>
      </c>
      <c r="B589" s="19" t="s">
        <v>16612</v>
      </c>
      <c r="C589" s="19" t="s">
        <v>16613</v>
      </c>
      <c r="D589" s="19" t="s">
        <v>11979</v>
      </c>
      <c r="E589" s="20"/>
      <c r="F589" s="19" t="s">
        <v>16607</v>
      </c>
      <c r="G589" s="19"/>
      <c r="H589" s="19" t="s">
        <v>16614</v>
      </c>
      <c r="I589" s="13" t="s">
        <v>16615</v>
      </c>
      <c r="J589" s="9" t="str">
        <f>IFERROR(VLOOKUP(G589,[1]Hoja1!$B$2:$F$14234,4,FALSE),"")</f>
        <v/>
      </c>
      <c r="K589" s="23" t="s">
        <v>16616</v>
      </c>
      <c r="L589" s="25" t="s">
        <v>14894</v>
      </c>
      <c r="M589" s="13" t="s">
        <v>6480</v>
      </c>
      <c r="N589" s="28">
        <v>44278</v>
      </c>
    </row>
    <row r="590" spans="1:14" ht="45" customHeight="1" x14ac:dyDescent="0.25">
      <c r="A590" s="12">
        <v>589</v>
      </c>
      <c r="B590" s="19" t="s">
        <v>16617</v>
      </c>
      <c r="C590" s="19" t="s">
        <v>16618</v>
      </c>
      <c r="D590" s="19" t="s">
        <v>11979</v>
      </c>
      <c r="E590" s="20"/>
      <c r="F590" s="19" t="s">
        <v>16619</v>
      </c>
      <c r="G590" s="19"/>
      <c r="H590" s="13"/>
      <c r="I590" s="13"/>
      <c r="J590" s="9" t="str">
        <f>IFERROR(VLOOKUP(G590,[1]Hoja1!$B$2:$F$14234,4,FALSE),"")</f>
        <v/>
      </c>
      <c r="K590" s="23" t="s">
        <v>16620</v>
      </c>
      <c r="L590" s="13"/>
      <c r="M590" s="13"/>
      <c r="N590" s="27"/>
    </row>
    <row r="591" spans="1:14" ht="45" customHeight="1" x14ac:dyDescent="0.25">
      <c r="A591" s="12">
        <v>590</v>
      </c>
      <c r="B591" s="19" t="s">
        <v>16621</v>
      </c>
      <c r="C591" s="19" t="s">
        <v>16622</v>
      </c>
      <c r="D591" s="19" t="s">
        <v>11979</v>
      </c>
      <c r="E591" s="20"/>
      <c r="F591" s="19" t="s">
        <v>16619</v>
      </c>
      <c r="G591" s="19"/>
      <c r="H591" s="13"/>
      <c r="I591" s="13"/>
      <c r="J591" s="9" t="str">
        <f>IFERROR(VLOOKUP(G591,[1]Hoja1!$B$2:$F$14234,4,FALSE),"")</f>
        <v/>
      </c>
      <c r="K591" s="23" t="s">
        <v>15936</v>
      </c>
      <c r="L591" s="25"/>
      <c r="M591" s="13"/>
      <c r="N591" s="27"/>
    </row>
    <row r="592" spans="1:14" ht="45" customHeight="1" x14ac:dyDescent="0.25">
      <c r="A592" s="12">
        <v>591</v>
      </c>
      <c r="B592" s="19" t="s">
        <v>16623</v>
      </c>
      <c r="C592" s="19" t="s">
        <v>16624</v>
      </c>
      <c r="D592" s="19" t="s">
        <v>11979</v>
      </c>
      <c r="E592" s="20"/>
      <c r="F592" s="19" t="s">
        <v>16625</v>
      </c>
      <c r="G592" s="19"/>
      <c r="H592" s="13"/>
      <c r="I592" s="13"/>
      <c r="J592" s="9" t="str">
        <f>IFERROR(VLOOKUP(G592,[1]Hoja1!$B$2:$F$14234,4,FALSE),"")</f>
        <v/>
      </c>
      <c r="K592" s="23" t="s">
        <v>16626</v>
      </c>
      <c r="L592" s="13"/>
      <c r="M592" s="13" t="s">
        <v>14978</v>
      </c>
      <c r="N592" s="27"/>
    </row>
    <row r="593" spans="1:14" ht="45" customHeight="1" x14ac:dyDescent="0.25">
      <c r="A593" s="12">
        <v>592</v>
      </c>
      <c r="B593" s="19" t="s">
        <v>16627</v>
      </c>
      <c r="C593" s="19" t="s">
        <v>16628</v>
      </c>
      <c r="D593" s="19" t="s">
        <v>11979</v>
      </c>
      <c r="E593" s="20"/>
      <c r="F593" s="19" t="s">
        <v>16625</v>
      </c>
      <c r="G593" s="19"/>
      <c r="H593" s="13"/>
      <c r="I593" s="13"/>
      <c r="J593" s="9" t="str">
        <f>IFERROR(VLOOKUP(G593,[1]Hoja1!$B$2:$F$14234,4,FALSE),"")</f>
        <v/>
      </c>
      <c r="K593" s="23" t="s">
        <v>16629</v>
      </c>
      <c r="L593" s="25"/>
      <c r="M593" s="13" t="s">
        <v>14978</v>
      </c>
      <c r="N593" s="27"/>
    </row>
    <row r="594" spans="1:14" ht="45" customHeight="1" x14ac:dyDescent="0.25">
      <c r="A594" s="12">
        <v>593</v>
      </c>
      <c r="B594" s="19" t="s">
        <v>16630</v>
      </c>
      <c r="C594" s="19" t="s">
        <v>16631</v>
      </c>
      <c r="D594" s="19" t="s">
        <v>11979</v>
      </c>
      <c r="E594" s="20"/>
      <c r="F594" s="19" t="s">
        <v>16625</v>
      </c>
      <c r="G594" s="19"/>
      <c r="H594" s="13"/>
      <c r="I594" s="13"/>
      <c r="J594" s="9" t="str">
        <f>IFERROR(VLOOKUP(G594,[1]Hoja1!$B$2:$F$14234,4,FALSE),"")</f>
        <v/>
      </c>
      <c r="K594" s="23" t="s">
        <v>15943</v>
      </c>
      <c r="L594" s="13"/>
      <c r="M594" s="13"/>
      <c r="N594" s="27"/>
    </row>
    <row r="595" spans="1:14" ht="45" customHeight="1" x14ac:dyDescent="0.25">
      <c r="A595" s="12">
        <v>594</v>
      </c>
      <c r="B595" s="19" t="s">
        <v>16632</v>
      </c>
      <c r="C595" s="19" t="s">
        <v>16633</v>
      </c>
      <c r="D595" s="19" t="s">
        <v>11979</v>
      </c>
      <c r="E595" s="20"/>
      <c r="F595" s="19" t="s">
        <v>16625</v>
      </c>
      <c r="G595" s="19"/>
      <c r="H595" s="13"/>
      <c r="I595" s="13"/>
      <c r="J595" s="9" t="str">
        <f>IFERROR(VLOOKUP(G595,[1]Hoja1!$B$2:$F$14234,4,FALSE),"")</f>
        <v/>
      </c>
      <c r="K595" s="23" t="s">
        <v>15943</v>
      </c>
      <c r="L595" s="25"/>
      <c r="M595" s="13"/>
      <c r="N595" s="27"/>
    </row>
    <row r="596" spans="1:14" ht="45" customHeight="1" x14ac:dyDescent="0.25">
      <c r="A596" s="12">
        <v>595</v>
      </c>
      <c r="B596" s="19" t="s">
        <v>16634</v>
      </c>
      <c r="C596" s="19" t="s">
        <v>16635</v>
      </c>
      <c r="D596" s="19" t="s">
        <v>11979</v>
      </c>
      <c r="E596" s="20"/>
      <c r="F596" s="19" t="s">
        <v>16625</v>
      </c>
      <c r="G596" s="19"/>
      <c r="H596" s="13"/>
      <c r="I596" s="13"/>
      <c r="J596" s="9" t="str">
        <f>IFERROR(VLOOKUP(G596,[1]Hoja1!$B$2:$F$14234,4,FALSE),"")</f>
        <v/>
      </c>
      <c r="K596" s="23" t="s">
        <v>15943</v>
      </c>
      <c r="L596" s="13"/>
      <c r="M596" s="13"/>
      <c r="N596" s="27"/>
    </row>
    <row r="597" spans="1:14" ht="45" customHeight="1" x14ac:dyDescent="0.25">
      <c r="A597" s="12">
        <v>596</v>
      </c>
      <c r="B597" s="19" t="s">
        <v>16636</v>
      </c>
      <c r="C597" s="19" t="s">
        <v>16637</v>
      </c>
      <c r="D597" s="19" t="s">
        <v>11979</v>
      </c>
      <c r="E597" s="20"/>
      <c r="F597" s="19" t="s">
        <v>16625</v>
      </c>
      <c r="G597" s="19"/>
      <c r="H597" s="13"/>
      <c r="I597" s="13"/>
      <c r="J597" s="9" t="str">
        <f>IFERROR(VLOOKUP(G597,[1]Hoja1!$B$2:$F$14234,4,FALSE),"")</f>
        <v/>
      </c>
      <c r="K597" s="23" t="s">
        <v>15872</v>
      </c>
      <c r="L597" s="25"/>
      <c r="M597" s="13"/>
      <c r="N597" s="27"/>
    </row>
    <row r="598" spans="1:14" ht="45" customHeight="1" x14ac:dyDescent="0.25">
      <c r="A598" s="12">
        <v>597</v>
      </c>
      <c r="B598" s="19" t="s">
        <v>16638</v>
      </c>
      <c r="C598" s="19" t="s">
        <v>16639</v>
      </c>
      <c r="D598" s="19" t="s">
        <v>11979</v>
      </c>
      <c r="E598" s="20"/>
      <c r="F598" s="19" t="s">
        <v>16625</v>
      </c>
      <c r="G598" s="19"/>
      <c r="H598" s="13"/>
      <c r="I598" s="13"/>
      <c r="J598" s="9" t="str">
        <f>IFERROR(VLOOKUP(G598,[1]Hoja1!$B$2:$F$14234,4,FALSE),"")</f>
        <v/>
      </c>
      <c r="K598" s="23" t="s">
        <v>16640</v>
      </c>
      <c r="L598" s="25" t="s">
        <v>14894</v>
      </c>
      <c r="M598" s="13" t="s">
        <v>6480</v>
      </c>
      <c r="N598" s="27"/>
    </row>
    <row r="599" spans="1:14" ht="45" customHeight="1" x14ac:dyDescent="0.25">
      <c r="A599" s="12">
        <v>598</v>
      </c>
      <c r="B599" s="19" t="s">
        <v>16641</v>
      </c>
      <c r="C599" s="19" t="s">
        <v>16642</v>
      </c>
      <c r="D599" s="19" t="s">
        <v>11979</v>
      </c>
      <c r="E599" s="20"/>
      <c r="F599" s="19" t="s">
        <v>16625</v>
      </c>
      <c r="G599" s="19"/>
      <c r="H599" s="13"/>
      <c r="I599" s="13"/>
      <c r="J599" s="9" t="str">
        <f>IFERROR(VLOOKUP(G599,[1]Hoja1!$B$2:$F$14234,4,FALSE),"")</f>
        <v/>
      </c>
      <c r="K599" s="23" t="s">
        <v>16643</v>
      </c>
      <c r="L599" s="25" t="s">
        <v>14894</v>
      </c>
      <c r="M599" s="13" t="s">
        <v>6480</v>
      </c>
      <c r="N599" s="27"/>
    </row>
    <row r="600" spans="1:14" ht="45" customHeight="1" x14ac:dyDescent="0.25">
      <c r="A600" s="12">
        <v>599</v>
      </c>
      <c r="B600" s="19" t="s">
        <v>16644</v>
      </c>
      <c r="C600" s="19" t="s">
        <v>16645</v>
      </c>
      <c r="D600" s="19" t="s">
        <v>11979</v>
      </c>
      <c r="E600" s="20"/>
      <c r="F600" s="19" t="s">
        <v>16625</v>
      </c>
      <c r="G600" s="19"/>
      <c r="H600" s="13"/>
      <c r="I600" s="13"/>
      <c r="J600" s="9" t="str">
        <f>IFERROR(VLOOKUP(G600,[1]Hoja1!$B$2:$F$14234,4,FALSE),"")</f>
        <v/>
      </c>
      <c r="K600" s="23" t="s">
        <v>16589</v>
      </c>
      <c r="L600" s="13"/>
      <c r="M600" s="13"/>
      <c r="N600" s="27"/>
    </row>
    <row r="601" spans="1:14" ht="45" customHeight="1" x14ac:dyDescent="0.25">
      <c r="A601" s="12">
        <v>600</v>
      </c>
      <c r="B601" s="19" t="s">
        <v>16646</v>
      </c>
      <c r="C601" s="19" t="s">
        <v>16647</v>
      </c>
      <c r="D601" s="19" t="s">
        <v>11979</v>
      </c>
      <c r="E601" s="20"/>
      <c r="F601" s="19" t="s">
        <v>16625</v>
      </c>
      <c r="G601" s="19"/>
      <c r="H601" s="13"/>
      <c r="I601" s="13"/>
      <c r="J601" s="9" t="str">
        <f>IFERROR(VLOOKUP(G601,[1]Hoja1!$B$2:$F$14234,4,FALSE),"")</f>
        <v/>
      </c>
      <c r="K601" s="23" t="s">
        <v>16648</v>
      </c>
      <c r="L601" s="25"/>
      <c r="M601" s="13"/>
      <c r="N601" s="27"/>
    </row>
    <row r="602" spans="1:14" ht="45" customHeight="1" x14ac:dyDescent="0.25">
      <c r="A602" s="12">
        <v>601</v>
      </c>
      <c r="B602" s="19" t="s">
        <v>16649</v>
      </c>
      <c r="C602" s="19" t="s">
        <v>16650</v>
      </c>
      <c r="D602" s="19" t="s">
        <v>11979</v>
      </c>
      <c r="E602" s="20"/>
      <c r="F602" s="19" t="s">
        <v>16625</v>
      </c>
      <c r="G602" s="19"/>
      <c r="H602" s="13"/>
      <c r="I602" s="13"/>
      <c r="J602" s="9" t="str">
        <f>IFERROR(VLOOKUP(G602,[1]Hoja1!$B$2:$F$14234,4,FALSE),"")</f>
        <v/>
      </c>
      <c r="K602" s="23" t="s">
        <v>16589</v>
      </c>
      <c r="L602" s="13"/>
      <c r="M602" s="13"/>
      <c r="N602" s="27"/>
    </row>
    <row r="603" spans="1:14" ht="45" customHeight="1" x14ac:dyDescent="0.25">
      <c r="A603" s="12">
        <v>602</v>
      </c>
      <c r="B603" s="19" t="s">
        <v>16651</v>
      </c>
      <c r="C603" s="19" t="s">
        <v>16652</v>
      </c>
      <c r="D603" s="19" t="s">
        <v>11979</v>
      </c>
      <c r="E603" s="20"/>
      <c r="F603" s="19" t="s">
        <v>16625</v>
      </c>
      <c r="G603" s="19"/>
      <c r="H603" s="13"/>
      <c r="I603" s="13"/>
      <c r="J603" s="9" t="str">
        <f>IFERROR(VLOOKUP(G603,[1]Hoja1!$B$2:$F$14234,4,FALSE),"")</f>
        <v/>
      </c>
      <c r="K603" s="23" t="s">
        <v>16592</v>
      </c>
      <c r="L603" s="25"/>
      <c r="M603" s="13"/>
      <c r="N603" s="27"/>
    </row>
    <row r="604" spans="1:14" ht="45" customHeight="1" x14ac:dyDescent="0.25">
      <c r="A604" s="12">
        <v>603</v>
      </c>
      <c r="B604" s="19" t="s">
        <v>16653</v>
      </c>
      <c r="C604" s="19" t="s">
        <v>16654</v>
      </c>
      <c r="D604" s="19" t="s">
        <v>11979</v>
      </c>
      <c r="E604" s="20"/>
      <c r="F604" s="19" t="s">
        <v>16655</v>
      </c>
      <c r="G604" s="19"/>
      <c r="H604" s="13"/>
      <c r="I604" s="13"/>
      <c r="J604" s="9" t="str">
        <f>IFERROR(VLOOKUP(G604,[1]Hoja1!$B$2:$F$14234,4,FALSE),"")</f>
        <v/>
      </c>
      <c r="K604" s="23" t="s">
        <v>15943</v>
      </c>
      <c r="L604" s="13"/>
      <c r="M604" s="13"/>
      <c r="N604" s="27"/>
    </row>
    <row r="605" spans="1:14" ht="45" customHeight="1" x14ac:dyDescent="0.25">
      <c r="A605" s="12">
        <v>604</v>
      </c>
      <c r="B605" s="19" t="s">
        <v>16656</v>
      </c>
      <c r="C605" s="19" t="s">
        <v>16657</v>
      </c>
      <c r="D605" s="19" t="s">
        <v>11979</v>
      </c>
      <c r="E605" s="20"/>
      <c r="F605" s="19" t="s">
        <v>16655</v>
      </c>
      <c r="G605" s="19"/>
      <c r="H605" s="13"/>
      <c r="I605" s="13"/>
      <c r="J605" s="9" t="str">
        <f>IFERROR(VLOOKUP(G605,[1]Hoja1!$B$2:$F$14234,4,FALSE),"")</f>
        <v/>
      </c>
      <c r="K605" s="23" t="s">
        <v>16658</v>
      </c>
      <c r="L605" s="25"/>
      <c r="M605" s="13"/>
      <c r="N605" s="27"/>
    </row>
    <row r="606" spans="1:14" ht="45" customHeight="1" x14ac:dyDescent="0.25">
      <c r="A606" s="12">
        <v>605</v>
      </c>
      <c r="B606" s="19" t="s">
        <v>16659</v>
      </c>
      <c r="C606" s="19" t="s">
        <v>16660</v>
      </c>
      <c r="D606" s="19" t="s">
        <v>11979</v>
      </c>
      <c r="E606" s="20"/>
      <c r="F606" s="19" t="s">
        <v>16655</v>
      </c>
      <c r="G606" s="19"/>
      <c r="H606" s="13"/>
      <c r="I606" s="13"/>
      <c r="J606" s="9" t="str">
        <f>IFERROR(VLOOKUP(G606,[1]Hoja1!$B$2:$F$14234,4,FALSE),"")</f>
        <v/>
      </c>
      <c r="K606" s="23" t="s">
        <v>16661</v>
      </c>
      <c r="L606" s="25" t="s">
        <v>14894</v>
      </c>
      <c r="M606" s="13" t="s">
        <v>6480</v>
      </c>
      <c r="N606" s="27"/>
    </row>
    <row r="607" spans="1:14" ht="45" customHeight="1" x14ac:dyDescent="0.25">
      <c r="A607" s="12">
        <v>606</v>
      </c>
      <c r="B607" s="19" t="s">
        <v>16662</v>
      </c>
      <c r="C607" s="19" t="s">
        <v>16663</v>
      </c>
      <c r="D607" s="19" t="s">
        <v>11979</v>
      </c>
      <c r="E607" s="20"/>
      <c r="F607" s="19" t="s">
        <v>16655</v>
      </c>
      <c r="G607" s="19"/>
      <c r="H607" s="13"/>
      <c r="I607" s="13"/>
      <c r="J607" s="9" t="str">
        <f>IFERROR(VLOOKUP(G607,[1]Hoja1!$B$2:$F$14234,4,FALSE),"")</f>
        <v/>
      </c>
      <c r="K607" s="23" t="s">
        <v>16664</v>
      </c>
      <c r="L607" s="25"/>
      <c r="M607" s="13"/>
      <c r="N607" s="27"/>
    </row>
    <row r="608" spans="1:14" ht="45" customHeight="1" x14ac:dyDescent="0.25">
      <c r="A608" s="12">
        <v>607</v>
      </c>
      <c r="B608" s="19" t="s">
        <v>16665</v>
      </c>
      <c r="C608" s="19" t="s">
        <v>16666</v>
      </c>
      <c r="D608" s="19" t="s">
        <v>11979</v>
      </c>
      <c r="E608" s="20"/>
      <c r="F608" s="19" t="s">
        <v>16655</v>
      </c>
      <c r="G608" s="19"/>
      <c r="H608" s="13"/>
      <c r="I608" s="13"/>
      <c r="J608" s="9" t="str">
        <f>IFERROR(VLOOKUP(G608,[1]Hoja1!$B$2:$F$14234,4,FALSE),"")</f>
        <v/>
      </c>
      <c r="K608" s="23" t="s">
        <v>15936</v>
      </c>
      <c r="L608" s="13"/>
      <c r="M608" s="13"/>
      <c r="N608" s="27"/>
    </row>
    <row r="609" spans="1:14" ht="45" customHeight="1" x14ac:dyDescent="0.25">
      <c r="A609" s="12">
        <v>608</v>
      </c>
      <c r="B609" s="19" t="s">
        <v>16667</v>
      </c>
      <c r="C609" s="19" t="s">
        <v>16668</v>
      </c>
      <c r="D609" s="19" t="s">
        <v>11979</v>
      </c>
      <c r="E609" s="20"/>
      <c r="F609" s="19" t="s">
        <v>16669</v>
      </c>
      <c r="G609" s="19"/>
      <c r="H609" s="13"/>
      <c r="I609" s="13"/>
      <c r="J609" s="9" t="str">
        <f>IFERROR(VLOOKUP(G609,[1]Hoja1!$B$2:$F$14234,4,FALSE),"")</f>
        <v/>
      </c>
      <c r="K609" s="23" t="s">
        <v>15879</v>
      </c>
      <c r="L609" s="25"/>
      <c r="M609" s="13"/>
      <c r="N609" s="27"/>
    </row>
    <row r="610" spans="1:14" ht="45" customHeight="1" x14ac:dyDescent="0.25">
      <c r="A610" s="12">
        <v>609</v>
      </c>
      <c r="B610" s="19" t="s">
        <v>16670</v>
      </c>
      <c r="C610" s="19" t="s">
        <v>16671</v>
      </c>
      <c r="D610" s="19" t="s">
        <v>11979</v>
      </c>
      <c r="E610" s="20"/>
      <c r="F610" s="19" t="s">
        <v>16669</v>
      </c>
      <c r="G610" s="19"/>
      <c r="H610" s="13"/>
      <c r="I610" s="13"/>
      <c r="J610" s="9" t="str">
        <f>IFERROR(VLOOKUP(G610,[1]Hoja1!$B$2:$F$14234,4,FALSE),"")</f>
        <v/>
      </c>
      <c r="K610" s="23" t="s">
        <v>16672</v>
      </c>
      <c r="L610" s="13"/>
      <c r="M610" s="13"/>
      <c r="N610" s="27"/>
    </row>
    <row r="611" spans="1:14" ht="45" customHeight="1" x14ac:dyDescent="0.25">
      <c r="A611" s="12">
        <v>610</v>
      </c>
      <c r="B611" s="19" t="s">
        <v>16673</v>
      </c>
      <c r="C611" s="19" t="s">
        <v>16674</v>
      </c>
      <c r="D611" s="19" t="s">
        <v>11979</v>
      </c>
      <c r="E611" s="20"/>
      <c r="F611" s="19" t="s">
        <v>16669</v>
      </c>
      <c r="G611" s="19"/>
      <c r="H611" s="13"/>
      <c r="I611" s="13"/>
      <c r="J611" s="9" t="str">
        <f>IFERROR(VLOOKUP(G611,[1]Hoja1!$B$2:$F$14234,4,FALSE),"")</f>
        <v/>
      </c>
      <c r="K611" s="23" t="s">
        <v>15872</v>
      </c>
      <c r="L611" s="25"/>
      <c r="M611" s="13"/>
      <c r="N611" s="27"/>
    </row>
    <row r="612" spans="1:14" ht="45" customHeight="1" x14ac:dyDescent="0.25">
      <c r="A612" s="12">
        <v>611</v>
      </c>
      <c r="B612" s="19" t="s">
        <v>16675</v>
      </c>
      <c r="C612" s="19" t="s">
        <v>16676</v>
      </c>
      <c r="D612" s="19" t="s">
        <v>11979</v>
      </c>
      <c r="E612" s="20"/>
      <c r="F612" s="19" t="s">
        <v>16677</v>
      </c>
      <c r="G612" s="19"/>
      <c r="H612" s="13"/>
      <c r="I612" s="13"/>
      <c r="J612" s="9" t="str">
        <f>IFERROR(VLOOKUP(G612,[1]Hoja1!$B$2:$F$14234,4,FALSE),"")</f>
        <v/>
      </c>
      <c r="K612" s="23" t="s">
        <v>16678</v>
      </c>
      <c r="L612" s="13"/>
      <c r="M612" s="13"/>
      <c r="N612" s="27"/>
    </row>
    <row r="613" spans="1:14" ht="45" customHeight="1" x14ac:dyDescent="0.25">
      <c r="A613" s="12">
        <v>612</v>
      </c>
      <c r="B613" s="19" t="s">
        <v>16679</v>
      </c>
      <c r="C613" s="19" t="s">
        <v>16680</v>
      </c>
      <c r="D613" s="19" t="s">
        <v>11979</v>
      </c>
      <c r="E613" s="20"/>
      <c r="F613" s="19" t="s">
        <v>16677</v>
      </c>
      <c r="G613" s="19"/>
      <c r="H613" s="13"/>
      <c r="I613" s="13"/>
      <c r="J613" s="9" t="str">
        <f>IFERROR(VLOOKUP(G613,[1]Hoja1!$B$2:$F$14234,4,FALSE),"")</f>
        <v/>
      </c>
      <c r="K613" s="23" t="s">
        <v>15943</v>
      </c>
      <c r="L613" s="25"/>
      <c r="M613" s="13"/>
      <c r="N613" s="27"/>
    </row>
    <row r="614" spans="1:14" ht="45" customHeight="1" x14ac:dyDescent="0.25">
      <c r="A614" s="12">
        <v>613</v>
      </c>
      <c r="B614" s="19" t="s">
        <v>16681</v>
      </c>
      <c r="C614" s="19" t="s">
        <v>16682</v>
      </c>
      <c r="D614" s="19" t="s">
        <v>11979</v>
      </c>
      <c r="E614" s="20"/>
      <c r="F614" s="19" t="s">
        <v>16677</v>
      </c>
      <c r="G614" s="19"/>
      <c r="H614" s="13"/>
      <c r="I614" s="13"/>
      <c r="J614" s="9" t="str">
        <f>IFERROR(VLOOKUP(G614,[1]Hoja1!$B$2:$F$14234,4,FALSE),"")</f>
        <v/>
      </c>
      <c r="K614" s="23" t="s">
        <v>16683</v>
      </c>
      <c r="L614" s="13"/>
      <c r="M614" s="13"/>
      <c r="N614" s="27"/>
    </row>
    <row r="615" spans="1:14" ht="45" customHeight="1" x14ac:dyDescent="0.25">
      <c r="A615" s="12">
        <v>614</v>
      </c>
      <c r="B615" s="19" t="s">
        <v>16684</v>
      </c>
      <c r="C615" s="19" t="s">
        <v>16685</v>
      </c>
      <c r="D615" s="19" t="s">
        <v>11979</v>
      </c>
      <c r="E615" s="20"/>
      <c r="F615" s="19" t="s">
        <v>16677</v>
      </c>
      <c r="G615" s="19"/>
      <c r="H615" s="13"/>
      <c r="I615" s="13"/>
      <c r="J615" s="9" t="str">
        <f>IFERROR(VLOOKUP(G615,[1]Hoja1!$B$2:$F$14234,4,FALSE),"")</f>
        <v/>
      </c>
      <c r="K615" s="23" t="s">
        <v>16686</v>
      </c>
      <c r="L615" s="25"/>
      <c r="M615" s="13"/>
      <c r="N615" s="27"/>
    </row>
    <row r="616" spans="1:14" ht="45" customHeight="1" x14ac:dyDescent="0.25">
      <c r="A616" s="12">
        <v>615</v>
      </c>
      <c r="B616" s="19" t="s">
        <v>16687</v>
      </c>
      <c r="C616" s="19" t="s">
        <v>16688</v>
      </c>
      <c r="D616" s="19" t="s">
        <v>11979</v>
      </c>
      <c r="E616" s="20"/>
      <c r="F616" s="19" t="s">
        <v>16689</v>
      </c>
      <c r="G616" s="19"/>
      <c r="H616" s="13"/>
      <c r="I616" s="13"/>
      <c r="J616" s="9" t="str">
        <f>IFERROR(VLOOKUP(G616,[1]Hoja1!$B$2:$F$14234,4,FALSE),"")</f>
        <v/>
      </c>
      <c r="K616" s="23" t="s">
        <v>16690</v>
      </c>
      <c r="L616" s="13"/>
      <c r="M616" s="13"/>
      <c r="N616" s="27"/>
    </row>
    <row r="617" spans="1:14" ht="45" customHeight="1" x14ac:dyDescent="0.25">
      <c r="A617" s="12">
        <v>616</v>
      </c>
      <c r="B617" s="19" t="s">
        <v>16691</v>
      </c>
      <c r="C617" s="19" t="s">
        <v>16692</v>
      </c>
      <c r="D617" s="19" t="s">
        <v>11979</v>
      </c>
      <c r="E617" s="20"/>
      <c r="F617" s="19" t="s">
        <v>16693</v>
      </c>
      <c r="G617" s="19"/>
      <c r="H617" s="13"/>
      <c r="I617" s="13"/>
      <c r="J617" s="9" t="str">
        <f>IFERROR(VLOOKUP(G617,[1]Hoja1!$B$2:$F$14234,4,FALSE),"")</f>
        <v/>
      </c>
      <c r="K617" s="23" t="s">
        <v>16694</v>
      </c>
      <c r="L617" s="25"/>
      <c r="M617" s="13"/>
      <c r="N617" s="27"/>
    </row>
    <row r="618" spans="1:14" ht="45" customHeight="1" x14ac:dyDescent="0.25">
      <c r="A618" s="12">
        <v>617</v>
      </c>
      <c r="B618" s="19" t="s">
        <v>16695</v>
      </c>
      <c r="C618" s="19" t="s">
        <v>16696</v>
      </c>
      <c r="D618" s="19" t="s">
        <v>11979</v>
      </c>
      <c r="E618" s="20"/>
      <c r="F618" s="19" t="s">
        <v>16693</v>
      </c>
      <c r="G618" s="19"/>
      <c r="H618" s="13"/>
      <c r="I618" s="13"/>
      <c r="J618" s="9" t="str">
        <f>IFERROR(VLOOKUP(G618,[1]Hoja1!$B$2:$F$14234,4,FALSE),"")</f>
        <v/>
      </c>
      <c r="K618" s="23" t="s">
        <v>16697</v>
      </c>
      <c r="L618" s="13"/>
      <c r="M618" s="13"/>
      <c r="N618" s="27"/>
    </row>
    <row r="619" spans="1:14" ht="45" customHeight="1" x14ac:dyDescent="0.25">
      <c r="A619" s="12">
        <v>618</v>
      </c>
      <c r="B619" s="19" t="s">
        <v>16698</v>
      </c>
      <c r="C619" s="19" t="s">
        <v>16699</v>
      </c>
      <c r="D619" s="19" t="s">
        <v>11979</v>
      </c>
      <c r="E619" s="20"/>
      <c r="F619" s="19" t="s">
        <v>16700</v>
      </c>
      <c r="G619" s="19"/>
      <c r="H619" s="13"/>
      <c r="I619" s="13"/>
      <c r="J619" s="9" t="str">
        <f>IFERROR(VLOOKUP(G619,[1]Hoja1!$B$2:$F$14234,4,FALSE),"")</f>
        <v/>
      </c>
      <c r="K619" s="23" t="s">
        <v>16701</v>
      </c>
      <c r="L619" s="25"/>
      <c r="M619" s="13"/>
      <c r="N619" s="27"/>
    </row>
    <row r="620" spans="1:14" ht="45" customHeight="1" x14ac:dyDescent="0.25">
      <c r="A620" s="12">
        <v>619</v>
      </c>
      <c r="B620" s="19" t="s">
        <v>16702</v>
      </c>
      <c r="C620" s="19" t="s">
        <v>16703</v>
      </c>
      <c r="D620" s="19" t="s">
        <v>11979</v>
      </c>
      <c r="E620" s="20"/>
      <c r="F620" s="19" t="s">
        <v>16704</v>
      </c>
      <c r="G620" s="19"/>
      <c r="H620" s="13"/>
      <c r="I620" s="13"/>
      <c r="J620" s="9" t="str">
        <f>IFERROR(VLOOKUP(G620,[1]Hoja1!$B$2:$F$14234,4,FALSE),"")</f>
        <v/>
      </c>
      <c r="K620" s="23" t="s">
        <v>16705</v>
      </c>
      <c r="L620" s="13"/>
      <c r="M620" s="13"/>
      <c r="N620" s="27"/>
    </row>
    <row r="621" spans="1:14" ht="45" customHeight="1" x14ac:dyDescent="0.25">
      <c r="A621" s="12">
        <v>620</v>
      </c>
      <c r="B621" s="19" t="s">
        <v>16706</v>
      </c>
      <c r="C621" s="19" t="s">
        <v>16707</v>
      </c>
      <c r="D621" s="19" t="s">
        <v>11979</v>
      </c>
      <c r="E621" s="20"/>
      <c r="F621" s="19" t="s">
        <v>16704</v>
      </c>
      <c r="G621" s="19"/>
      <c r="H621" s="13"/>
      <c r="I621" s="13"/>
      <c r="J621" s="9" t="str">
        <f>IFERROR(VLOOKUP(G621,[1]Hoja1!$B$2:$F$14234,4,FALSE),"")</f>
        <v/>
      </c>
      <c r="K621" s="23" t="s">
        <v>16708</v>
      </c>
      <c r="L621" s="25"/>
      <c r="M621" s="13"/>
      <c r="N621" s="27"/>
    </row>
    <row r="622" spans="1:14" ht="45" customHeight="1" x14ac:dyDescent="0.25">
      <c r="A622" s="12">
        <v>621</v>
      </c>
      <c r="B622" s="19" t="s">
        <v>16709</v>
      </c>
      <c r="C622" s="19" t="s">
        <v>16710</v>
      </c>
      <c r="D622" s="19" t="s">
        <v>11979</v>
      </c>
      <c r="E622" s="20"/>
      <c r="F622" s="19" t="s">
        <v>16704</v>
      </c>
      <c r="G622" s="19"/>
      <c r="H622" s="13"/>
      <c r="I622" s="13"/>
      <c r="J622" s="9" t="str">
        <f>IFERROR(VLOOKUP(G622,[1]Hoja1!$B$2:$F$14234,4,FALSE),"")</f>
        <v/>
      </c>
      <c r="K622" s="23" t="s">
        <v>16711</v>
      </c>
      <c r="L622" s="25" t="s">
        <v>14894</v>
      </c>
      <c r="M622" s="13" t="s">
        <v>6480</v>
      </c>
      <c r="N622" s="27"/>
    </row>
    <row r="623" spans="1:14" ht="45" customHeight="1" x14ac:dyDescent="0.25">
      <c r="A623" s="12">
        <v>622</v>
      </c>
      <c r="B623" s="19" t="s">
        <v>16712</v>
      </c>
      <c r="C623" s="19" t="s">
        <v>16713</v>
      </c>
      <c r="D623" s="19" t="s">
        <v>11979</v>
      </c>
      <c r="E623" s="20"/>
      <c r="F623" s="19" t="s">
        <v>16714</v>
      </c>
      <c r="G623" s="19"/>
      <c r="H623" s="13"/>
      <c r="I623" s="13"/>
      <c r="J623" s="9" t="str">
        <f>IFERROR(VLOOKUP(G623,[1]Hoja1!$B$2:$F$14234,4,FALSE),"")</f>
        <v/>
      </c>
      <c r="K623" s="23" t="s">
        <v>16715</v>
      </c>
      <c r="L623" s="25"/>
      <c r="M623" s="13"/>
      <c r="N623" s="27"/>
    </row>
    <row r="624" spans="1:14" ht="45" customHeight="1" x14ac:dyDescent="0.25">
      <c r="A624" s="12">
        <v>623</v>
      </c>
      <c r="B624" s="19" t="s">
        <v>16716</v>
      </c>
      <c r="C624" s="19" t="s">
        <v>16717</v>
      </c>
      <c r="D624" s="19" t="s">
        <v>11979</v>
      </c>
      <c r="E624" s="20"/>
      <c r="F624" s="19" t="s">
        <v>16714</v>
      </c>
      <c r="G624" s="19"/>
      <c r="H624" s="13"/>
      <c r="I624" s="13"/>
      <c r="J624" s="9" t="str">
        <f>IFERROR(VLOOKUP(G624,[1]Hoja1!$B$2:$F$14234,4,FALSE),"")</f>
        <v/>
      </c>
      <c r="K624" s="23" t="s">
        <v>16718</v>
      </c>
      <c r="L624" s="25" t="s">
        <v>14894</v>
      </c>
      <c r="M624" s="13" t="s">
        <v>6480</v>
      </c>
      <c r="N624" s="27"/>
    </row>
    <row r="625" spans="1:14" ht="45" customHeight="1" x14ac:dyDescent="0.25">
      <c r="A625" s="12">
        <v>624</v>
      </c>
      <c r="B625" s="19" t="s">
        <v>16719</v>
      </c>
      <c r="C625" s="19" t="s">
        <v>16720</v>
      </c>
      <c r="D625" s="19" t="s">
        <v>11979</v>
      </c>
      <c r="E625" s="20"/>
      <c r="F625" s="19" t="s">
        <v>16721</v>
      </c>
      <c r="G625" s="19"/>
      <c r="H625" s="13"/>
      <c r="I625" s="13"/>
      <c r="J625" s="9" t="str">
        <f>IFERROR(VLOOKUP(G625,[1]Hoja1!$B$2:$F$14234,4,FALSE),"")</f>
        <v/>
      </c>
      <c r="K625" s="23" t="s">
        <v>16192</v>
      </c>
      <c r="L625" s="25"/>
      <c r="M625" s="13"/>
      <c r="N625" s="27"/>
    </row>
    <row r="626" spans="1:14" ht="45" customHeight="1" x14ac:dyDescent="0.25">
      <c r="A626" s="12">
        <v>625</v>
      </c>
      <c r="B626" s="19" t="s">
        <v>16722</v>
      </c>
      <c r="C626" s="19" t="s">
        <v>16723</v>
      </c>
      <c r="D626" s="19" t="s">
        <v>11979</v>
      </c>
      <c r="E626" s="20"/>
      <c r="F626" s="19" t="s">
        <v>16721</v>
      </c>
      <c r="G626" s="19"/>
      <c r="H626" s="13"/>
      <c r="I626" s="13"/>
      <c r="J626" s="9" t="str">
        <f>IFERROR(VLOOKUP(G626,[1]Hoja1!$B$2:$F$14234,4,FALSE),"")</f>
        <v/>
      </c>
      <c r="K626" s="23" t="s">
        <v>15943</v>
      </c>
      <c r="L626" s="13"/>
      <c r="M626" s="13"/>
      <c r="N626" s="27"/>
    </row>
    <row r="627" spans="1:14" ht="45" customHeight="1" x14ac:dyDescent="0.25">
      <c r="A627" s="12">
        <v>626</v>
      </c>
      <c r="B627" s="19" t="s">
        <v>16724</v>
      </c>
      <c r="C627" s="19" t="s">
        <v>16725</v>
      </c>
      <c r="D627" s="19" t="s">
        <v>11979</v>
      </c>
      <c r="E627" s="20"/>
      <c r="F627" s="19" t="s">
        <v>16721</v>
      </c>
      <c r="G627" s="19"/>
      <c r="H627" s="13"/>
      <c r="I627" s="13"/>
      <c r="J627" s="9" t="str">
        <f>IFERROR(VLOOKUP(G627,[1]Hoja1!$B$2:$F$14234,4,FALSE),"")</f>
        <v/>
      </c>
      <c r="K627" s="23" t="s">
        <v>15943</v>
      </c>
      <c r="L627" s="25"/>
      <c r="M627" s="13"/>
      <c r="N627" s="27"/>
    </row>
    <row r="628" spans="1:14" ht="45" customHeight="1" x14ac:dyDescent="0.25">
      <c r="A628" s="12">
        <v>627</v>
      </c>
      <c r="B628" s="19" t="s">
        <v>16726</v>
      </c>
      <c r="C628" s="19" t="s">
        <v>16727</v>
      </c>
      <c r="D628" s="19" t="s">
        <v>11979</v>
      </c>
      <c r="E628" s="20"/>
      <c r="F628" s="19" t="s">
        <v>16721</v>
      </c>
      <c r="G628" s="19"/>
      <c r="H628" s="13"/>
      <c r="I628" s="13"/>
      <c r="J628" s="9" t="str">
        <f>IFERROR(VLOOKUP(G628,[1]Hoja1!$B$2:$F$14234,4,FALSE),"")</f>
        <v/>
      </c>
      <c r="K628" s="23" t="s">
        <v>16728</v>
      </c>
      <c r="L628" s="13"/>
      <c r="M628" s="13"/>
      <c r="N628" s="27"/>
    </row>
    <row r="629" spans="1:14" ht="45" customHeight="1" x14ac:dyDescent="0.25">
      <c r="A629" s="12">
        <v>628</v>
      </c>
      <c r="B629" s="19" t="s">
        <v>16729</v>
      </c>
      <c r="C629" s="19" t="s">
        <v>16730</v>
      </c>
      <c r="D629" s="19" t="s">
        <v>11979</v>
      </c>
      <c r="E629" s="20"/>
      <c r="F629" s="19" t="s">
        <v>16721</v>
      </c>
      <c r="G629" s="19"/>
      <c r="H629" s="13"/>
      <c r="I629" s="13"/>
      <c r="J629" s="9" t="str">
        <f>IFERROR(VLOOKUP(G629,[1]Hoja1!$B$2:$F$14234,4,FALSE),"")</f>
        <v/>
      </c>
      <c r="K629" s="23" t="s">
        <v>16731</v>
      </c>
      <c r="L629" s="25"/>
      <c r="M629" s="13"/>
      <c r="N629" s="27"/>
    </row>
    <row r="630" spans="1:14" ht="45" customHeight="1" x14ac:dyDescent="0.25">
      <c r="A630" s="12">
        <v>629</v>
      </c>
      <c r="B630" s="19" t="s">
        <v>16732</v>
      </c>
      <c r="C630" s="19" t="s">
        <v>16733</v>
      </c>
      <c r="D630" s="19" t="s">
        <v>11979</v>
      </c>
      <c r="E630" s="20"/>
      <c r="F630" s="19" t="s">
        <v>16721</v>
      </c>
      <c r="G630" s="19"/>
      <c r="H630" s="13"/>
      <c r="I630" s="13"/>
      <c r="J630" s="9" t="str">
        <f>IFERROR(VLOOKUP(G630,[1]Hoja1!$B$2:$F$14234,4,FALSE),"")</f>
        <v/>
      </c>
      <c r="K630" s="23" t="s">
        <v>16734</v>
      </c>
      <c r="L630" s="13"/>
      <c r="M630" s="13"/>
      <c r="N630" s="27"/>
    </row>
    <row r="631" spans="1:14" ht="45" customHeight="1" x14ac:dyDescent="0.25">
      <c r="A631" s="12">
        <v>630</v>
      </c>
      <c r="B631" s="19" t="s">
        <v>16735</v>
      </c>
      <c r="C631" s="19" t="s">
        <v>16736</v>
      </c>
      <c r="D631" s="19" t="s">
        <v>11979</v>
      </c>
      <c r="E631" s="20"/>
      <c r="F631" s="19" t="s">
        <v>16737</v>
      </c>
      <c r="G631" s="19"/>
      <c r="H631" s="13"/>
      <c r="I631" s="13"/>
      <c r="J631" s="9" t="str">
        <f>IFERROR(VLOOKUP(G631,[1]Hoja1!$B$2:$F$14234,4,FALSE),"")</f>
        <v/>
      </c>
      <c r="K631" s="23" t="s">
        <v>15943</v>
      </c>
      <c r="L631" s="25"/>
      <c r="M631" s="13"/>
      <c r="N631" s="27"/>
    </row>
    <row r="632" spans="1:14" ht="45" customHeight="1" x14ac:dyDescent="0.25">
      <c r="A632" s="12">
        <v>631</v>
      </c>
      <c r="B632" s="19" t="s">
        <v>16738</v>
      </c>
      <c r="C632" s="19" t="s">
        <v>16739</v>
      </c>
      <c r="D632" s="19" t="s">
        <v>11979</v>
      </c>
      <c r="E632" s="20"/>
      <c r="F632" s="19" t="s">
        <v>16737</v>
      </c>
      <c r="G632" s="19"/>
      <c r="H632" s="13"/>
      <c r="I632" s="13"/>
      <c r="J632" s="9" t="str">
        <f>IFERROR(VLOOKUP(G632,[1]Hoja1!$B$2:$F$14234,4,FALSE),"")</f>
        <v/>
      </c>
      <c r="K632" s="23" t="s">
        <v>16740</v>
      </c>
      <c r="L632" s="13"/>
      <c r="M632" s="13"/>
      <c r="N632" s="27"/>
    </row>
    <row r="633" spans="1:14" ht="45" customHeight="1" x14ac:dyDescent="0.25">
      <c r="A633" s="12">
        <v>632</v>
      </c>
      <c r="B633" s="19" t="s">
        <v>16741</v>
      </c>
      <c r="C633" s="19" t="s">
        <v>16742</v>
      </c>
      <c r="D633" s="19" t="s">
        <v>11979</v>
      </c>
      <c r="E633" s="20"/>
      <c r="F633" s="19" t="s">
        <v>16737</v>
      </c>
      <c r="G633" s="19"/>
      <c r="H633" s="13"/>
      <c r="I633" s="13"/>
      <c r="J633" s="9" t="str">
        <f>IFERROR(VLOOKUP(G633,[1]Hoja1!$B$2:$F$14234,4,FALSE),"")</f>
        <v/>
      </c>
      <c r="K633" s="23" t="s">
        <v>15943</v>
      </c>
      <c r="L633" s="25"/>
      <c r="M633" s="13"/>
      <c r="N633" s="27"/>
    </row>
    <row r="634" spans="1:14" ht="45" customHeight="1" x14ac:dyDescent="0.25">
      <c r="A634" s="12">
        <v>633</v>
      </c>
      <c r="B634" s="19" t="s">
        <v>16743</v>
      </c>
      <c r="C634" s="19" t="s">
        <v>16744</v>
      </c>
      <c r="D634" s="19" t="s">
        <v>11979</v>
      </c>
      <c r="E634" s="20"/>
      <c r="F634" s="19" t="s">
        <v>16737</v>
      </c>
      <c r="G634" s="19"/>
      <c r="H634" s="13"/>
      <c r="I634" s="13"/>
      <c r="J634" s="9" t="str">
        <f>IFERROR(VLOOKUP(G634,[1]Hoja1!$B$2:$F$14234,4,FALSE),"")</f>
        <v/>
      </c>
      <c r="K634" s="23" t="s">
        <v>16582</v>
      </c>
      <c r="L634" s="13"/>
      <c r="M634" s="13"/>
      <c r="N634" s="27"/>
    </row>
    <row r="635" spans="1:14" ht="45" customHeight="1" x14ac:dyDescent="0.25">
      <c r="A635" s="12">
        <v>634</v>
      </c>
      <c r="B635" s="19" t="s">
        <v>16745</v>
      </c>
      <c r="C635" s="19" t="s">
        <v>16746</v>
      </c>
      <c r="D635" s="19" t="s">
        <v>11979</v>
      </c>
      <c r="E635" s="20"/>
      <c r="F635" s="19" t="s">
        <v>16737</v>
      </c>
      <c r="G635" s="19"/>
      <c r="H635" s="13"/>
      <c r="I635" s="13"/>
      <c r="J635" s="9" t="str">
        <f>IFERROR(VLOOKUP(G635,[1]Hoja1!$B$2:$F$14234,4,FALSE),"")</f>
        <v/>
      </c>
      <c r="K635" s="23" t="s">
        <v>16747</v>
      </c>
      <c r="L635" s="25"/>
      <c r="M635" s="13"/>
      <c r="N635" s="27"/>
    </row>
    <row r="636" spans="1:14" ht="45" customHeight="1" x14ac:dyDescent="0.25">
      <c r="A636" s="12">
        <v>635</v>
      </c>
      <c r="B636" s="19" t="s">
        <v>16748</v>
      </c>
      <c r="C636" s="19" t="s">
        <v>16749</v>
      </c>
      <c r="D636" s="19" t="s">
        <v>11979</v>
      </c>
      <c r="E636" s="20"/>
      <c r="F636" s="19" t="s">
        <v>16737</v>
      </c>
      <c r="G636" s="19"/>
      <c r="H636" s="13"/>
      <c r="I636" s="13"/>
      <c r="J636" s="9" t="str">
        <f>IFERROR(VLOOKUP(G636,[1]Hoja1!$B$2:$F$14234,4,FALSE),"")</f>
        <v/>
      </c>
      <c r="K636" s="23" t="s">
        <v>16750</v>
      </c>
      <c r="L636" s="13"/>
      <c r="M636" s="13"/>
      <c r="N636" s="27"/>
    </row>
    <row r="637" spans="1:14" ht="45" customHeight="1" x14ac:dyDescent="0.25">
      <c r="A637" s="12">
        <v>636</v>
      </c>
      <c r="B637" s="19" t="s">
        <v>16751</v>
      </c>
      <c r="C637" s="19" t="s">
        <v>16752</v>
      </c>
      <c r="D637" s="19" t="s">
        <v>11979</v>
      </c>
      <c r="E637" s="20"/>
      <c r="F637" s="19" t="s">
        <v>16737</v>
      </c>
      <c r="G637" s="19"/>
      <c r="H637" s="13"/>
      <c r="I637" s="13"/>
      <c r="J637" s="9" t="str">
        <f>IFERROR(VLOOKUP(G637,[1]Hoja1!$B$2:$F$14234,4,FALSE),"")</f>
        <v/>
      </c>
      <c r="K637" s="23" t="s">
        <v>16753</v>
      </c>
      <c r="L637" s="25" t="s">
        <v>14894</v>
      </c>
      <c r="M637" s="13" t="s">
        <v>6480</v>
      </c>
      <c r="N637" s="27"/>
    </row>
    <row r="638" spans="1:14" ht="45" customHeight="1" x14ac:dyDescent="0.25">
      <c r="A638" s="12">
        <v>637</v>
      </c>
      <c r="B638" s="19" t="s">
        <v>16754</v>
      </c>
      <c r="C638" s="19" t="s">
        <v>16755</v>
      </c>
      <c r="D638" s="19" t="s">
        <v>11979</v>
      </c>
      <c r="E638" s="20"/>
      <c r="F638" s="19" t="s">
        <v>16737</v>
      </c>
      <c r="G638" s="19"/>
      <c r="H638" s="13"/>
      <c r="I638" s="13"/>
      <c r="J638" s="9" t="str">
        <f>IFERROR(VLOOKUP(G638,[1]Hoja1!$B$2:$F$14234,4,FALSE),"")</f>
        <v/>
      </c>
      <c r="K638" s="23" t="s">
        <v>16756</v>
      </c>
      <c r="L638" s="25" t="s">
        <v>14894</v>
      </c>
      <c r="M638" s="13" t="s">
        <v>6480</v>
      </c>
      <c r="N638" s="27"/>
    </row>
    <row r="639" spans="1:14" ht="45" customHeight="1" x14ac:dyDescent="0.25">
      <c r="A639" s="12">
        <v>638</v>
      </c>
      <c r="B639" s="19" t="s">
        <v>16757</v>
      </c>
      <c r="C639" s="19" t="s">
        <v>16758</v>
      </c>
      <c r="D639" s="19" t="s">
        <v>11979</v>
      </c>
      <c r="E639" s="20"/>
      <c r="F639" s="19" t="s">
        <v>16759</v>
      </c>
      <c r="G639" s="19"/>
      <c r="H639" s="13"/>
      <c r="I639" s="13"/>
      <c r="J639" s="9" t="str">
        <f>IFERROR(VLOOKUP(G639,[1]Hoja1!$B$2:$F$14234,4,FALSE),"")</f>
        <v/>
      </c>
      <c r="K639" s="23" t="s">
        <v>16760</v>
      </c>
      <c r="L639" s="25"/>
      <c r="M639" s="13"/>
      <c r="N639" s="27"/>
    </row>
    <row r="640" spans="1:14" ht="45" customHeight="1" x14ac:dyDescent="0.25">
      <c r="A640" s="12">
        <v>639</v>
      </c>
      <c r="B640" s="19" t="s">
        <v>16761</v>
      </c>
      <c r="C640" s="19" t="s">
        <v>16762</v>
      </c>
      <c r="D640" s="19" t="s">
        <v>11979</v>
      </c>
      <c r="E640" s="20"/>
      <c r="F640" s="19" t="s">
        <v>16759</v>
      </c>
      <c r="G640" s="19"/>
      <c r="H640" s="13"/>
      <c r="I640" s="13"/>
      <c r="J640" s="9" t="str">
        <f>IFERROR(VLOOKUP(G640,[1]Hoja1!$B$2:$F$14234,4,FALSE),"")</f>
        <v/>
      </c>
      <c r="K640" s="23" t="s">
        <v>16763</v>
      </c>
      <c r="L640" s="13"/>
      <c r="M640" s="13"/>
      <c r="N640" s="27"/>
    </row>
    <row r="641" spans="1:14" ht="45" customHeight="1" x14ac:dyDescent="0.25">
      <c r="A641" s="12">
        <v>640</v>
      </c>
      <c r="B641" s="19" t="s">
        <v>16764</v>
      </c>
      <c r="C641" s="19" t="s">
        <v>16765</v>
      </c>
      <c r="D641" s="19" t="s">
        <v>11979</v>
      </c>
      <c r="E641" s="20"/>
      <c r="F641" s="19" t="s">
        <v>16759</v>
      </c>
      <c r="G641" s="19"/>
      <c r="H641" s="13"/>
      <c r="I641" s="13"/>
      <c r="J641" s="9" t="str">
        <f>IFERROR(VLOOKUP(G641,[1]Hoja1!$B$2:$F$14234,4,FALSE),"")</f>
        <v/>
      </c>
      <c r="K641" s="23" t="s">
        <v>16766</v>
      </c>
      <c r="L641" s="25"/>
      <c r="M641" s="13"/>
      <c r="N641" s="27"/>
    </row>
    <row r="642" spans="1:14" ht="45" customHeight="1" x14ac:dyDescent="0.25">
      <c r="A642" s="12">
        <v>641</v>
      </c>
      <c r="B642" s="19" t="s">
        <v>16767</v>
      </c>
      <c r="C642" s="19" t="s">
        <v>16768</v>
      </c>
      <c r="D642" s="19" t="s">
        <v>11979</v>
      </c>
      <c r="E642" s="20"/>
      <c r="F642" s="19" t="s">
        <v>16759</v>
      </c>
      <c r="G642" s="19"/>
      <c r="H642" s="13"/>
      <c r="I642" s="13"/>
      <c r="J642" s="9" t="str">
        <f>IFERROR(VLOOKUP(G642,[1]Hoja1!$B$2:$F$14234,4,FALSE),"")</f>
        <v/>
      </c>
      <c r="K642" s="23" t="s">
        <v>16769</v>
      </c>
      <c r="L642" s="13"/>
      <c r="M642" s="13"/>
      <c r="N642" s="27"/>
    </row>
    <row r="643" spans="1:14" ht="45" customHeight="1" x14ac:dyDescent="0.25">
      <c r="A643" s="12">
        <v>642</v>
      </c>
      <c r="B643" s="19" t="s">
        <v>16770</v>
      </c>
      <c r="C643" s="19" t="s">
        <v>16771</v>
      </c>
      <c r="D643" s="19" t="s">
        <v>11979</v>
      </c>
      <c r="E643" s="20"/>
      <c r="F643" s="19" t="s">
        <v>16759</v>
      </c>
      <c r="G643" s="19"/>
      <c r="H643" s="13"/>
      <c r="I643" s="13"/>
      <c r="J643" s="9" t="str">
        <f>IFERROR(VLOOKUP(G643,[1]Hoja1!$B$2:$F$14234,4,FALSE),"")</f>
        <v/>
      </c>
      <c r="K643" s="23" t="s">
        <v>16772</v>
      </c>
      <c r="L643" s="25"/>
      <c r="M643" s="13"/>
      <c r="N643" s="27"/>
    </row>
    <row r="644" spans="1:14" ht="45" customHeight="1" x14ac:dyDescent="0.25">
      <c r="A644" s="12">
        <v>643</v>
      </c>
      <c r="B644" s="19" t="s">
        <v>16773</v>
      </c>
      <c r="C644" s="19" t="s">
        <v>16774</v>
      </c>
      <c r="D644" s="19" t="s">
        <v>11979</v>
      </c>
      <c r="E644" s="20"/>
      <c r="F644" s="19" t="s">
        <v>16759</v>
      </c>
      <c r="G644" s="19"/>
      <c r="H644" s="13"/>
      <c r="I644" s="13"/>
      <c r="J644" s="9" t="str">
        <f>IFERROR(VLOOKUP(G644,[1]Hoja1!$B$2:$F$14234,4,FALSE),"")</f>
        <v/>
      </c>
      <c r="K644" s="23" t="s">
        <v>16775</v>
      </c>
      <c r="L644" s="25" t="s">
        <v>14894</v>
      </c>
      <c r="M644" s="13" t="s">
        <v>6480</v>
      </c>
      <c r="N644" s="27"/>
    </row>
    <row r="645" spans="1:14" ht="45" customHeight="1" x14ac:dyDescent="0.25">
      <c r="A645" s="12">
        <v>644</v>
      </c>
      <c r="B645" s="19" t="s">
        <v>16776</v>
      </c>
      <c r="C645" s="19" t="s">
        <v>16777</v>
      </c>
      <c r="D645" s="19" t="s">
        <v>11979</v>
      </c>
      <c r="E645" s="20"/>
      <c r="F645" s="19" t="s">
        <v>16759</v>
      </c>
      <c r="G645" s="19"/>
      <c r="H645" s="13"/>
      <c r="I645" s="13"/>
      <c r="J645" s="9" t="str">
        <f>IFERROR(VLOOKUP(G645,[1]Hoja1!$B$2:$F$14234,4,FALSE),"")</f>
        <v/>
      </c>
      <c r="K645" s="23" t="s">
        <v>16778</v>
      </c>
      <c r="L645" s="25" t="s">
        <v>14894</v>
      </c>
      <c r="M645" s="13" t="s">
        <v>6480</v>
      </c>
      <c r="N645" s="28">
        <v>46387</v>
      </c>
    </row>
    <row r="646" spans="1:14" ht="45" customHeight="1" x14ac:dyDescent="0.25">
      <c r="A646" s="12">
        <v>645</v>
      </c>
      <c r="B646" s="19" t="s">
        <v>16779</v>
      </c>
      <c r="C646" s="19" t="s">
        <v>16780</v>
      </c>
      <c r="D646" s="19" t="s">
        <v>11979</v>
      </c>
      <c r="E646" s="20"/>
      <c r="F646" s="19" t="s">
        <v>16781</v>
      </c>
      <c r="G646" s="19"/>
      <c r="H646" s="13"/>
      <c r="I646" s="13"/>
      <c r="J646" s="9" t="str">
        <f>IFERROR(VLOOKUP(G646,[1]Hoja1!$B$2:$F$14234,4,FALSE),"")</f>
        <v/>
      </c>
      <c r="K646" s="23" t="s">
        <v>16782</v>
      </c>
      <c r="L646" s="13"/>
      <c r="M646" s="13"/>
      <c r="N646" s="27"/>
    </row>
    <row r="647" spans="1:14" ht="45" customHeight="1" x14ac:dyDescent="0.25">
      <c r="A647" s="12">
        <v>646</v>
      </c>
      <c r="B647" s="19" t="s">
        <v>16783</v>
      </c>
      <c r="C647" s="19" t="s">
        <v>16784</v>
      </c>
      <c r="D647" s="19" t="s">
        <v>11979</v>
      </c>
      <c r="E647" s="20"/>
      <c r="F647" s="19" t="s">
        <v>16785</v>
      </c>
      <c r="G647" s="19"/>
      <c r="H647" s="13"/>
      <c r="I647" s="13"/>
      <c r="J647" s="9" t="str">
        <f>IFERROR(VLOOKUP(G647,[1]Hoja1!$B$2:$F$14234,4,FALSE),"")</f>
        <v/>
      </c>
      <c r="K647" s="23" t="s">
        <v>16786</v>
      </c>
      <c r="L647" s="25"/>
      <c r="M647" s="13"/>
      <c r="N647" s="27"/>
    </row>
    <row r="648" spans="1:14" ht="45" customHeight="1" x14ac:dyDescent="0.25">
      <c r="A648" s="12">
        <v>647</v>
      </c>
      <c r="B648" s="19" t="s">
        <v>16787</v>
      </c>
      <c r="C648" s="19" t="s">
        <v>16788</v>
      </c>
      <c r="D648" s="19" t="s">
        <v>11979</v>
      </c>
      <c r="E648" s="20"/>
      <c r="F648" s="19" t="s">
        <v>16785</v>
      </c>
      <c r="G648" s="19"/>
      <c r="H648" s="13"/>
      <c r="I648" s="13"/>
      <c r="J648" s="9" t="str">
        <f>IFERROR(VLOOKUP(G648,[1]Hoja1!$B$2:$F$14234,4,FALSE),"")</f>
        <v/>
      </c>
      <c r="K648" s="23" t="s">
        <v>16789</v>
      </c>
      <c r="L648" s="25" t="s">
        <v>14894</v>
      </c>
      <c r="M648" s="13" t="s">
        <v>6480</v>
      </c>
      <c r="N648" s="27"/>
    </row>
  </sheetData>
  <sheetProtection sheet="1" objects="1" scenarios="1"/>
  <phoneticPr fontId="16" type="noConversion"/>
  <hyperlinks>
    <hyperlink ref="B2" r:id="rId1" xr:uid="{D26301B0-A04B-4DB9-B3A7-8394E7786638}"/>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6F439-384D-45B3-93FC-2770B56F2573}">
  <sheetPr codeName="Hoja7"/>
  <dimension ref="A3:B17"/>
  <sheetViews>
    <sheetView workbookViewId="0">
      <selection activeCell="F27" sqref="F27"/>
    </sheetView>
  </sheetViews>
  <sheetFormatPr baseColWidth="10" defaultColWidth="11.42578125" defaultRowHeight="15" x14ac:dyDescent="0.25"/>
  <cols>
    <col min="1" max="1" width="18.7109375" bestFit="1" customWidth="1"/>
    <col min="2" max="2" width="12.5703125" bestFit="1" customWidth="1"/>
    <col min="3" max="3" width="29.7109375" bestFit="1" customWidth="1"/>
  </cols>
  <sheetData>
    <row r="3" spans="1:2" x14ac:dyDescent="0.25">
      <c r="A3" s="62" t="s">
        <v>11965</v>
      </c>
      <c r="B3" t="s">
        <v>14875</v>
      </c>
    </row>
    <row r="4" spans="1:2" x14ac:dyDescent="0.25">
      <c r="A4" s="63" t="s">
        <v>11968</v>
      </c>
      <c r="B4">
        <v>80</v>
      </c>
    </row>
    <row r="5" spans="1:2" x14ac:dyDescent="0.25">
      <c r="A5" s="63" t="s">
        <v>11969</v>
      </c>
      <c r="B5">
        <v>83</v>
      </c>
    </row>
    <row r="6" spans="1:2" x14ac:dyDescent="0.25">
      <c r="A6" s="63" t="s">
        <v>11970</v>
      </c>
      <c r="B6">
        <v>88</v>
      </c>
    </row>
    <row r="7" spans="1:2" x14ac:dyDescent="0.25">
      <c r="A7" s="63" t="s">
        <v>11971</v>
      </c>
      <c r="B7">
        <v>68</v>
      </c>
    </row>
    <row r="8" spans="1:2" x14ac:dyDescent="0.25">
      <c r="A8" s="63" t="s">
        <v>11972</v>
      </c>
      <c r="B8">
        <v>87</v>
      </c>
    </row>
    <row r="9" spans="1:2" x14ac:dyDescent="0.25">
      <c r="A9" s="63" t="s">
        <v>11973</v>
      </c>
      <c r="B9">
        <v>89</v>
      </c>
    </row>
    <row r="10" spans="1:2" x14ac:dyDescent="0.25">
      <c r="A10" s="63" t="s">
        <v>11974</v>
      </c>
      <c r="B10">
        <v>60</v>
      </c>
    </row>
    <row r="11" spans="1:2" x14ac:dyDescent="0.25">
      <c r="A11" s="63" t="s">
        <v>11975</v>
      </c>
      <c r="B11">
        <v>50</v>
      </c>
    </row>
    <row r="12" spans="1:2" x14ac:dyDescent="0.25">
      <c r="A12" s="63" t="s">
        <v>11976</v>
      </c>
      <c r="B12">
        <v>67</v>
      </c>
    </row>
    <row r="13" spans="1:2" x14ac:dyDescent="0.25">
      <c r="A13" s="63" t="s">
        <v>11977</v>
      </c>
      <c r="B13">
        <v>46</v>
      </c>
    </row>
    <row r="14" spans="1:2" x14ac:dyDescent="0.25">
      <c r="A14" s="63" t="s">
        <v>11978</v>
      </c>
      <c r="B14">
        <v>64</v>
      </c>
    </row>
    <row r="15" spans="1:2" x14ac:dyDescent="0.25">
      <c r="A15" s="63" t="s">
        <v>11979</v>
      </c>
      <c r="B15">
        <v>34</v>
      </c>
    </row>
    <row r="16" spans="1:2" x14ac:dyDescent="0.25">
      <c r="A16" s="63" t="s">
        <v>11980</v>
      </c>
      <c r="B16">
        <v>12</v>
      </c>
    </row>
    <row r="17" spans="1:2" x14ac:dyDescent="0.25">
      <c r="A17" s="63" t="s">
        <v>11981</v>
      </c>
      <c r="B17">
        <v>828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8"/>
  <dimension ref="A1:O829"/>
  <sheetViews>
    <sheetView workbookViewId="0">
      <selection activeCell="C99" sqref="C99"/>
    </sheetView>
  </sheetViews>
  <sheetFormatPr baseColWidth="10" defaultColWidth="9.140625" defaultRowHeight="30" customHeight="1" x14ac:dyDescent="0.25"/>
  <cols>
    <col min="1" max="1" width="9.140625" style="18"/>
    <col min="2" max="2" width="32" style="15" customWidth="1"/>
    <col min="3" max="3" width="15.28515625" style="15" customWidth="1"/>
    <col min="4" max="4" width="11.140625" style="15" customWidth="1"/>
    <col min="5" max="5" width="11.42578125" style="15" bestFit="1" customWidth="1"/>
    <col min="6" max="6" width="11.7109375" style="15" customWidth="1"/>
    <col min="7" max="7" width="11.42578125" style="18" bestFit="1" customWidth="1"/>
    <col min="8" max="8" width="13.42578125" style="15" customWidth="1"/>
    <col min="9" max="9" width="14" style="18" bestFit="1" customWidth="1"/>
    <col min="10" max="10" width="12.5703125" style="18" bestFit="1" customWidth="1"/>
    <col min="11" max="11" width="53" style="15" customWidth="1"/>
    <col min="12" max="12" width="19.85546875" style="15" customWidth="1"/>
    <col min="13" max="13" width="23" style="15" customWidth="1"/>
    <col min="14" max="16384" width="9.140625" style="15"/>
  </cols>
  <sheetData>
    <row r="1" spans="1:15" s="11" customFormat="1" ht="30" customHeight="1" x14ac:dyDescent="0.25">
      <c r="A1" s="4" t="s">
        <v>14876</v>
      </c>
      <c r="B1" s="5" t="s">
        <v>14877</v>
      </c>
      <c r="C1" s="5" t="s">
        <v>14878</v>
      </c>
      <c r="D1" s="5" t="s">
        <v>11982</v>
      </c>
      <c r="E1" s="5" t="s">
        <v>4106</v>
      </c>
      <c r="F1" s="6" t="s">
        <v>14879</v>
      </c>
      <c r="G1" s="72" t="s">
        <v>14880</v>
      </c>
      <c r="H1" s="6" t="s">
        <v>14881</v>
      </c>
      <c r="I1" s="6" t="s">
        <v>14882</v>
      </c>
      <c r="J1" s="6" t="s">
        <v>14883</v>
      </c>
      <c r="K1" s="7" t="s">
        <v>14884</v>
      </c>
      <c r="L1" s="42" t="s">
        <v>16790</v>
      </c>
      <c r="M1" s="5" t="s">
        <v>8</v>
      </c>
      <c r="N1" s="8" t="s">
        <v>16791</v>
      </c>
      <c r="O1" s="26" t="s">
        <v>14886</v>
      </c>
    </row>
    <row r="2" spans="1:15" ht="30" hidden="1" customHeight="1" x14ac:dyDescent="0.25">
      <c r="A2" s="12">
        <v>1</v>
      </c>
      <c r="B2" s="19" t="s">
        <v>16792</v>
      </c>
      <c r="C2" s="19" t="s">
        <v>16793</v>
      </c>
      <c r="D2" s="19" t="s">
        <v>11968</v>
      </c>
      <c r="E2" s="20"/>
      <c r="F2" s="20" t="s">
        <v>16794</v>
      </c>
      <c r="G2" s="74"/>
      <c r="H2" s="30" t="str">
        <f>IFERROR(VLOOKUP(G2,[1]Hoja1!$B$2:$F$14234,2,FALSE),"")</f>
        <v/>
      </c>
      <c r="I2" s="30" t="str">
        <f>IFERROR(VLOOKUP(G2,[1]Hoja1!$B$2:$F$14234,3,FALSE),"")</f>
        <v/>
      </c>
      <c r="J2" s="9" t="str">
        <f>IFERROR(VLOOKUP(G2,[1]Hoja1!$B$2:$F$14234,4,FALSE),"")</f>
        <v/>
      </c>
      <c r="K2" s="23" t="s">
        <v>16795</v>
      </c>
      <c r="L2" s="13"/>
      <c r="M2" s="13"/>
      <c r="N2" s="14"/>
      <c r="O2" s="27"/>
    </row>
    <row r="3" spans="1:15" ht="30" hidden="1" customHeight="1" x14ac:dyDescent="0.25">
      <c r="A3" s="12">
        <v>2</v>
      </c>
      <c r="B3" s="19" t="s">
        <v>16796</v>
      </c>
      <c r="C3" s="19" t="s">
        <v>16797</v>
      </c>
      <c r="D3" s="19" t="s">
        <v>11968</v>
      </c>
      <c r="E3" s="20"/>
      <c r="F3" s="20" t="s">
        <v>16798</v>
      </c>
      <c r="G3" s="20"/>
      <c r="H3" s="30" t="str">
        <f>IFERROR(VLOOKUP(G3,[1]Hoja1!$B$2:$F$14234,2,FALSE),"")</f>
        <v/>
      </c>
      <c r="I3" s="30" t="str">
        <f>IFERROR(VLOOKUP(G3,[1]Hoja1!$B$2:$F$14234,3,FALSE),"")</f>
        <v/>
      </c>
      <c r="J3" s="9" t="str">
        <f>IFERROR(VLOOKUP(G3,[1]Hoja1!$B$2:$F$14234,4,FALSE),"")</f>
        <v/>
      </c>
      <c r="K3" s="23" t="s">
        <v>16799</v>
      </c>
      <c r="L3" s="13"/>
      <c r="M3" s="13"/>
      <c r="N3" s="14"/>
      <c r="O3" s="27"/>
    </row>
    <row r="4" spans="1:15" ht="30" hidden="1" customHeight="1" x14ac:dyDescent="0.25">
      <c r="A4" s="12">
        <v>3</v>
      </c>
      <c r="B4" s="19" t="s">
        <v>16800</v>
      </c>
      <c r="C4" s="19" t="s">
        <v>16801</v>
      </c>
      <c r="D4" s="19" t="s">
        <v>11968</v>
      </c>
      <c r="E4" s="20"/>
      <c r="F4" s="20" t="s">
        <v>16798</v>
      </c>
      <c r="G4" s="20"/>
      <c r="H4" s="30" t="str">
        <f>IFERROR(VLOOKUP(G4,[1]Hoja1!$B$2:$F$14234,2,FALSE),"")</f>
        <v/>
      </c>
      <c r="I4" s="30" t="str">
        <f>IFERROR(VLOOKUP(G4,[1]Hoja1!$B$2:$F$14234,3,FALSE),"")</f>
        <v/>
      </c>
      <c r="J4" s="9" t="str">
        <f>IFERROR(VLOOKUP(G4,[1]Hoja1!$B$2:$F$14234,4,FALSE),"")</f>
        <v/>
      </c>
      <c r="K4" s="23" t="s">
        <v>16802</v>
      </c>
      <c r="L4" s="13"/>
      <c r="M4" s="13"/>
      <c r="N4" s="14"/>
      <c r="O4" s="27"/>
    </row>
    <row r="5" spans="1:15" ht="30" hidden="1" customHeight="1" x14ac:dyDescent="0.25">
      <c r="A5" s="12">
        <v>4</v>
      </c>
      <c r="B5" s="19" t="s">
        <v>16803</v>
      </c>
      <c r="C5" s="19" t="s">
        <v>16804</v>
      </c>
      <c r="D5" s="19" t="s">
        <v>11968</v>
      </c>
      <c r="E5" s="20"/>
      <c r="F5" s="20" t="s">
        <v>16798</v>
      </c>
      <c r="G5" s="20"/>
      <c r="H5" s="30" t="str">
        <f>IFERROR(VLOOKUP(G5,[1]Hoja1!$B$2:$F$14234,2,FALSE),"")</f>
        <v/>
      </c>
      <c r="I5" s="30" t="str">
        <f>IFERROR(VLOOKUP(G5,[1]Hoja1!$B$2:$F$14234,3,FALSE),"")</f>
        <v/>
      </c>
      <c r="J5" s="9" t="str">
        <f>IFERROR(VLOOKUP(G5,[1]Hoja1!$B$2:$F$14234,4,FALSE),"")</f>
        <v/>
      </c>
      <c r="K5" s="23" t="s">
        <v>16805</v>
      </c>
      <c r="L5" s="13"/>
      <c r="M5" s="13"/>
      <c r="N5" s="14"/>
      <c r="O5" s="27"/>
    </row>
    <row r="6" spans="1:15" ht="30" hidden="1" customHeight="1" x14ac:dyDescent="0.25">
      <c r="A6" s="12">
        <v>5</v>
      </c>
      <c r="B6" s="19" t="s">
        <v>16806</v>
      </c>
      <c r="C6" s="19" t="s">
        <v>16807</v>
      </c>
      <c r="D6" s="19" t="s">
        <v>11968</v>
      </c>
      <c r="E6" s="20"/>
      <c r="F6" s="20" t="s">
        <v>16798</v>
      </c>
      <c r="G6" s="20"/>
      <c r="H6" s="30" t="str">
        <f>IFERROR(VLOOKUP(G6,[1]Hoja1!$B$2:$F$14234,2,FALSE),"")</f>
        <v/>
      </c>
      <c r="I6" s="30" t="str">
        <f>IFERROR(VLOOKUP(G6,[1]Hoja1!$B$2:$F$14234,3,FALSE),"")</f>
        <v/>
      </c>
      <c r="J6" s="9" t="str">
        <f>IFERROR(VLOOKUP(G6,[1]Hoja1!$B$2:$F$14234,4,FALSE),"")</f>
        <v/>
      </c>
      <c r="K6" s="23" t="s">
        <v>16808</v>
      </c>
      <c r="L6" s="13"/>
      <c r="M6" s="13"/>
      <c r="N6" s="14"/>
      <c r="O6" s="27"/>
    </row>
    <row r="7" spans="1:15" ht="30" hidden="1" customHeight="1" x14ac:dyDescent="0.25">
      <c r="A7" s="12">
        <v>6</v>
      </c>
      <c r="B7" s="19" t="s">
        <v>16809</v>
      </c>
      <c r="C7" s="19" t="s">
        <v>16810</v>
      </c>
      <c r="D7" s="19" t="s">
        <v>11968</v>
      </c>
      <c r="E7" s="20"/>
      <c r="F7" s="20" t="s">
        <v>16798</v>
      </c>
      <c r="G7" s="20"/>
      <c r="H7" s="30" t="str">
        <f>IFERROR(VLOOKUP(G7,[1]Hoja1!$B$2:$F$14234,2,FALSE),"")</f>
        <v/>
      </c>
      <c r="I7" s="30" t="str">
        <f>IFERROR(VLOOKUP(G7,[1]Hoja1!$B$2:$F$14234,3,FALSE),"")</f>
        <v/>
      </c>
      <c r="J7" s="9" t="str">
        <f>IFERROR(VLOOKUP(G7,[1]Hoja1!$B$2:$F$14234,4,FALSE),"")</f>
        <v/>
      </c>
      <c r="K7" s="23" t="s">
        <v>16811</v>
      </c>
      <c r="L7" s="13"/>
      <c r="M7" s="13"/>
      <c r="N7" s="14"/>
      <c r="O7" s="27"/>
    </row>
    <row r="8" spans="1:15" ht="30" hidden="1" customHeight="1" x14ac:dyDescent="0.25">
      <c r="A8" s="12">
        <v>7</v>
      </c>
      <c r="B8" s="19" t="s">
        <v>16812</v>
      </c>
      <c r="C8" s="19" t="s">
        <v>16813</v>
      </c>
      <c r="D8" s="19" t="s">
        <v>11968</v>
      </c>
      <c r="E8" s="20"/>
      <c r="F8" s="20" t="s">
        <v>16798</v>
      </c>
      <c r="G8" s="20"/>
      <c r="H8" s="30" t="str">
        <f>IFERROR(VLOOKUP(G8,[1]Hoja1!$B$2:$F$14234,2,FALSE),"")</f>
        <v/>
      </c>
      <c r="I8" s="30" t="str">
        <f>IFERROR(VLOOKUP(G8,[1]Hoja1!$B$2:$F$14234,3,FALSE),"")</f>
        <v/>
      </c>
      <c r="J8" s="9" t="str">
        <f>IFERROR(VLOOKUP(G8,[1]Hoja1!$B$2:$F$14234,4,FALSE),"")</f>
        <v/>
      </c>
      <c r="K8" s="23" t="s">
        <v>16814</v>
      </c>
      <c r="L8" s="25" t="s">
        <v>14894</v>
      </c>
      <c r="M8" s="13" t="s">
        <v>6480</v>
      </c>
      <c r="N8" s="14" t="s">
        <v>16815</v>
      </c>
      <c r="O8" s="27"/>
    </row>
    <row r="9" spans="1:15" ht="30" hidden="1" customHeight="1" x14ac:dyDescent="0.25">
      <c r="A9" s="12">
        <v>8</v>
      </c>
      <c r="B9" s="19" t="s">
        <v>16816</v>
      </c>
      <c r="C9" s="19" t="s">
        <v>16817</v>
      </c>
      <c r="D9" s="19" t="s">
        <v>11968</v>
      </c>
      <c r="E9" s="20"/>
      <c r="F9" s="20" t="s">
        <v>16798</v>
      </c>
      <c r="G9" s="20"/>
      <c r="H9" s="30" t="str">
        <f>IFERROR(VLOOKUP(G9,[1]Hoja1!$B$2:$F$14234,2,FALSE),"")</f>
        <v/>
      </c>
      <c r="I9" s="30" t="str">
        <f>IFERROR(VLOOKUP(G9,[1]Hoja1!$B$2:$F$14234,3,FALSE),"")</f>
        <v/>
      </c>
      <c r="J9" s="9" t="str">
        <f>IFERROR(VLOOKUP(G9,[1]Hoja1!$B$2:$F$14234,4,FALSE),"")</f>
        <v/>
      </c>
      <c r="K9" s="23" t="s">
        <v>15943</v>
      </c>
      <c r="L9" s="13"/>
      <c r="M9" s="13"/>
      <c r="N9" s="14"/>
      <c r="O9" s="27"/>
    </row>
    <row r="10" spans="1:15" ht="30" hidden="1" customHeight="1" x14ac:dyDescent="0.25">
      <c r="A10" s="12">
        <v>9</v>
      </c>
      <c r="B10" s="19" t="s">
        <v>16818</v>
      </c>
      <c r="C10" s="19" t="s">
        <v>16819</v>
      </c>
      <c r="D10" s="19" t="s">
        <v>11968</v>
      </c>
      <c r="E10" s="20"/>
      <c r="F10" s="20" t="s">
        <v>16798</v>
      </c>
      <c r="G10" s="20"/>
      <c r="H10" s="30" t="str">
        <f>IFERROR(VLOOKUP(G10,[1]Hoja1!$B$2:$F$14234,2,FALSE),"")</f>
        <v/>
      </c>
      <c r="I10" s="30" t="str">
        <f>IFERROR(VLOOKUP(G10,[1]Hoja1!$B$2:$F$14234,3,FALSE),"")</f>
        <v/>
      </c>
      <c r="J10" s="9" t="str">
        <f>IFERROR(VLOOKUP(G10,[1]Hoja1!$B$2:$F$14234,4,FALSE),"")</f>
        <v/>
      </c>
      <c r="K10" s="23" t="s">
        <v>16820</v>
      </c>
      <c r="L10" s="13"/>
      <c r="M10" s="13"/>
      <c r="N10" s="14"/>
      <c r="O10" s="27"/>
    </row>
    <row r="11" spans="1:15" ht="30" hidden="1" customHeight="1" x14ac:dyDescent="0.25">
      <c r="A11" s="12">
        <v>10</v>
      </c>
      <c r="B11" s="19" t="s">
        <v>16821</v>
      </c>
      <c r="C11" s="19" t="s">
        <v>16822</v>
      </c>
      <c r="D11" s="19" t="s">
        <v>11968</v>
      </c>
      <c r="E11" s="20"/>
      <c r="F11" s="20" t="s">
        <v>16823</v>
      </c>
      <c r="G11" s="20"/>
      <c r="H11" s="30" t="str">
        <f>IFERROR(VLOOKUP(G11,[1]Hoja1!$B$2:$F$14234,2,FALSE),"")</f>
        <v/>
      </c>
      <c r="I11" s="30" t="str">
        <f>IFERROR(VLOOKUP(G11,[1]Hoja1!$B$2:$F$14234,3,FALSE),"")</f>
        <v/>
      </c>
      <c r="J11" s="9" t="str">
        <f>IFERROR(VLOOKUP(G11,[1]Hoja1!$B$2:$F$14234,4,FALSE),"")</f>
        <v/>
      </c>
      <c r="K11" s="23" t="s">
        <v>16824</v>
      </c>
      <c r="L11" s="13"/>
      <c r="M11" s="13"/>
      <c r="N11" s="14"/>
      <c r="O11" s="27"/>
    </row>
    <row r="12" spans="1:15" ht="30" hidden="1" customHeight="1" x14ac:dyDescent="0.25">
      <c r="A12" s="12">
        <v>11</v>
      </c>
      <c r="B12" s="19" t="s">
        <v>16825</v>
      </c>
      <c r="C12" s="19" t="s">
        <v>16826</v>
      </c>
      <c r="D12" s="19" t="s">
        <v>11968</v>
      </c>
      <c r="E12" s="20"/>
      <c r="F12" s="20" t="s">
        <v>16827</v>
      </c>
      <c r="G12" s="20"/>
      <c r="H12" s="30" t="str">
        <f>IFERROR(VLOOKUP(G12,[1]Hoja1!$B$2:$F$14234,2,FALSE),"")</f>
        <v/>
      </c>
      <c r="I12" s="30" t="str">
        <f>IFERROR(VLOOKUP(G12,[1]Hoja1!$B$2:$F$14234,3,FALSE),"")</f>
        <v/>
      </c>
      <c r="J12" s="9" t="str">
        <f>IFERROR(VLOOKUP(G12,[1]Hoja1!$B$2:$F$14234,4,FALSE),"")</f>
        <v/>
      </c>
      <c r="K12" s="23" t="s">
        <v>16828</v>
      </c>
      <c r="L12" s="13"/>
      <c r="M12" s="13"/>
      <c r="N12" s="14"/>
      <c r="O12" s="27"/>
    </row>
    <row r="13" spans="1:15" ht="30" hidden="1" customHeight="1" x14ac:dyDescent="0.25">
      <c r="A13" s="12">
        <v>12</v>
      </c>
      <c r="B13" s="19" t="s">
        <v>16829</v>
      </c>
      <c r="C13" s="19" t="s">
        <v>16830</v>
      </c>
      <c r="D13" s="19" t="s">
        <v>11968</v>
      </c>
      <c r="E13" s="20"/>
      <c r="F13" s="20" t="s">
        <v>16827</v>
      </c>
      <c r="G13" s="20"/>
      <c r="H13" s="30" t="str">
        <f>IFERROR(VLOOKUP(G13,[1]Hoja1!$B$2:$F$14234,2,FALSE),"")</f>
        <v/>
      </c>
      <c r="I13" s="30" t="str">
        <f>IFERROR(VLOOKUP(G13,[1]Hoja1!$B$2:$F$14234,3,FALSE),"")</f>
        <v/>
      </c>
      <c r="J13" s="9" t="str">
        <f>IFERROR(VLOOKUP(G13,[1]Hoja1!$B$2:$F$14234,4,FALSE),"")</f>
        <v/>
      </c>
      <c r="K13" s="23" t="s">
        <v>16831</v>
      </c>
      <c r="L13" s="13"/>
      <c r="M13" s="13"/>
      <c r="N13" s="14"/>
      <c r="O13" s="27"/>
    </row>
    <row r="14" spans="1:15" ht="30" hidden="1" customHeight="1" x14ac:dyDescent="0.25">
      <c r="A14" s="12">
        <v>13</v>
      </c>
      <c r="B14" s="19" t="s">
        <v>16832</v>
      </c>
      <c r="C14" s="19" t="s">
        <v>16833</v>
      </c>
      <c r="D14" s="19" t="s">
        <v>11968</v>
      </c>
      <c r="E14" s="20"/>
      <c r="F14" s="20" t="s">
        <v>16827</v>
      </c>
      <c r="G14" s="20"/>
      <c r="H14" s="30" t="str">
        <f>IFERROR(VLOOKUP(G14,[1]Hoja1!$B$2:$F$14234,2,FALSE),"")</f>
        <v/>
      </c>
      <c r="I14" s="30" t="str">
        <f>IFERROR(VLOOKUP(G14,[1]Hoja1!$B$2:$F$14234,3,FALSE),"")</f>
        <v/>
      </c>
      <c r="J14" s="9" t="str">
        <f>IFERROR(VLOOKUP(G14,[1]Hoja1!$B$2:$F$14234,4,FALSE),"")</f>
        <v/>
      </c>
      <c r="K14" s="23" t="s">
        <v>15936</v>
      </c>
      <c r="L14" s="13"/>
      <c r="M14" s="13"/>
      <c r="N14" s="14"/>
      <c r="O14" s="27"/>
    </row>
    <row r="15" spans="1:15" ht="30" hidden="1" customHeight="1" x14ac:dyDescent="0.25">
      <c r="A15" s="12">
        <v>14</v>
      </c>
      <c r="B15" s="19" t="s">
        <v>16834</v>
      </c>
      <c r="C15" s="19" t="s">
        <v>16835</v>
      </c>
      <c r="D15" s="19" t="s">
        <v>11968</v>
      </c>
      <c r="E15" s="20"/>
      <c r="F15" s="20" t="s">
        <v>16827</v>
      </c>
      <c r="G15" s="20"/>
      <c r="H15" s="30" t="str">
        <f>IFERROR(VLOOKUP(G15,[1]Hoja1!$B$2:$F$14234,2,FALSE),"")</f>
        <v/>
      </c>
      <c r="I15" s="30" t="str">
        <f>IFERROR(VLOOKUP(G15,[1]Hoja1!$B$2:$F$14234,3,FALSE),"")</f>
        <v/>
      </c>
      <c r="J15" s="9" t="str">
        <f>IFERROR(VLOOKUP(G15,[1]Hoja1!$B$2:$F$14234,4,FALSE),"")</f>
        <v/>
      </c>
      <c r="K15" s="23" t="s">
        <v>16836</v>
      </c>
      <c r="L15" s="13"/>
      <c r="M15" s="13"/>
      <c r="N15" s="14"/>
      <c r="O15" s="27"/>
    </row>
    <row r="16" spans="1:15" ht="30" hidden="1" customHeight="1" x14ac:dyDescent="0.25">
      <c r="A16" s="12">
        <v>15</v>
      </c>
      <c r="B16" s="19" t="s">
        <v>16837</v>
      </c>
      <c r="C16" s="19" t="s">
        <v>16838</v>
      </c>
      <c r="D16" s="19" t="s">
        <v>11968</v>
      </c>
      <c r="E16" s="20"/>
      <c r="F16" s="20" t="s">
        <v>16827</v>
      </c>
      <c r="G16" s="20"/>
      <c r="H16" s="30" t="str">
        <f>IFERROR(VLOOKUP(G16,[1]Hoja1!$B$2:$F$14234,2,FALSE),"")</f>
        <v/>
      </c>
      <c r="I16" s="30" t="str">
        <f>IFERROR(VLOOKUP(G16,[1]Hoja1!$B$2:$F$14234,3,FALSE),"")</f>
        <v/>
      </c>
      <c r="J16" s="9" t="str">
        <f>IFERROR(VLOOKUP(G16,[1]Hoja1!$B$2:$F$14234,4,FALSE),"")</f>
        <v/>
      </c>
      <c r="K16" s="23" t="s">
        <v>16589</v>
      </c>
      <c r="L16" s="13"/>
      <c r="M16" s="13"/>
      <c r="N16" s="14"/>
      <c r="O16" s="27"/>
    </row>
    <row r="17" spans="1:15" ht="30" hidden="1" customHeight="1" x14ac:dyDescent="0.25">
      <c r="A17" s="12">
        <v>16</v>
      </c>
      <c r="B17" s="19" t="s">
        <v>16839</v>
      </c>
      <c r="C17" s="19" t="s">
        <v>16840</v>
      </c>
      <c r="D17" s="19" t="s">
        <v>11968</v>
      </c>
      <c r="E17" s="20"/>
      <c r="F17" s="20" t="s">
        <v>16827</v>
      </c>
      <c r="G17" s="20"/>
      <c r="H17" s="30" t="str">
        <f>IFERROR(VLOOKUP(G17,[1]Hoja1!$B$2:$F$14234,2,FALSE),"")</f>
        <v/>
      </c>
      <c r="I17" s="30" t="str">
        <f>IFERROR(VLOOKUP(G17,[1]Hoja1!$B$2:$F$14234,3,FALSE),"")</f>
        <v/>
      </c>
      <c r="J17" s="9" t="str">
        <f>IFERROR(VLOOKUP(G17,[1]Hoja1!$B$2:$F$14234,4,FALSE),"")</f>
        <v/>
      </c>
      <c r="K17" s="23" t="s">
        <v>16841</v>
      </c>
      <c r="L17" s="13"/>
      <c r="M17" s="13"/>
      <c r="N17" s="14"/>
      <c r="O17" s="27"/>
    </row>
    <row r="18" spans="1:15" ht="30" hidden="1" customHeight="1" x14ac:dyDescent="0.25">
      <c r="A18" s="12">
        <v>17</v>
      </c>
      <c r="B18" s="19" t="s">
        <v>16842</v>
      </c>
      <c r="C18" s="19" t="s">
        <v>16843</v>
      </c>
      <c r="D18" s="19" t="s">
        <v>11968</v>
      </c>
      <c r="E18" s="20"/>
      <c r="F18" s="20" t="s">
        <v>16844</v>
      </c>
      <c r="G18" s="20"/>
      <c r="H18" s="30" t="str">
        <f>IFERROR(VLOOKUP(G18,[1]Hoja1!$B$2:$F$14234,2,FALSE),"")</f>
        <v/>
      </c>
      <c r="I18" s="30" t="str">
        <f>IFERROR(VLOOKUP(G18,[1]Hoja1!$B$2:$F$14234,3,FALSE),"")</f>
        <v/>
      </c>
      <c r="J18" s="9" t="str">
        <f>IFERROR(VLOOKUP(G18,[1]Hoja1!$B$2:$F$14234,4,FALSE),"")</f>
        <v/>
      </c>
      <c r="K18" s="23" t="s">
        <v>16845</v>
      </c>
      <c r="L18" s="13"/>
      <c r="M18" s="13"/>
      <c r="N18" s="14"/>
      <c r="O18" s="27"/>
    </row>
    <row r="19" spans="1:15" ht="30" hidden="1" customHeight="1" x14ac:dyDescent="0.25">
      <c r="A19" s="12">
        <v>18</v>
      </c>
      <c r="B19" s="19" t="s">
        <v>16846</v>
      </c>
      <c r="C19" s="19" t="s">
        <v>16847</v>
      </c>
      <c r="D19" s="19" t="s">
        <v>11968</v>
      </c>
      <c r="E19" s="20"/>
      <c r="F19" s="20" t="s">
        <v>16844</v>
      </c>
      <c r="G19" s="20"/>
      <c r="H19" s="30" t="str">
        <f>IFERROR(VLOOKUP(G19,[1]Hoja1!$B$2:$F$14234,2,FALSE),"")</f>
        <v/>
      </c>
      <c r="I19" s="30" t="str">
        <f>IFERROR(VLOOKUP(G19,[1]Hoja1!$B$2:$F$14234,3,FALSE),"")</f>
        <v/>
      </c>
      <c r="J19" s="9" t="str">
        <f>IFERROR(VLOOKUP(G19,[1]Hoja1!$B$2:$F$14234,4,FALSE),"")</f>
        <v/>
      </c>
      <c r="K19" s="23" t="s">
        <v>16848</v>
      </c>
      <c r="L19" s="13"/>
      <c r="M19" s="13"/>
      <c r="N19" s="14"/>
      <c r="O19" s="27"/>
    </row>
    <row r="20" spans="1:15" ht="30" hidden="1" customHeight="1" x14ac:dyDescent="0.25">
      <c r="A20" s="12">
        <v>19</v>
      </c>
      <c r="B20" s="19" t="s">
        <v>16849</v>
      </c>
      <c r="C20" s="19" t="s">
        <v>16850</v>
      </c>
      <c r="D20" s="19" t="s">
        <v>11968</v>
      </c>
      <c r="E20" s="20"/>
      <c r="F20" s="20" t="s">
        <v>16844</v>
      </c>
      <c r="G20" s="20"/>
      <c r="H20" s="30" t="str">
        <f>IFERROR(VLOOKUP(G20,[1]Hoja1!$B$2:$F$14234,2,FALSE),"")</f>
        <v/>
      </c>
      <c r="I20" s="30" t="str">
        <f>IFERROR(VLOOKUP(G20,[1]Hoja1!$B$2:$F$14234,3,FALSE),"")</f>
        <v/>
      </c>
      <c r="J20" s="9" t="str">
        <f>IFERROR(VLOOKUP(G20,[1]Hoja1!$B$2:$F$14234,4,FALSE),"")</f>
        <v/>
      </c>
      <c r="K20" s="23" t="s">
        <v>16851</v>
      </c>
      <c r="L20" s="13"/>
      <c r="M20" s="13"/>
      <c r="N20" s="14"/>
      <c r="O20" s="27"/>
    </row>
    <row r="21" spans="1:15" ht="30" hidden="1" customHeight="1" x14ac:dyDescent="0.25">
      <c r="A21" s="12">
        <v>20</v>
      </c>
      <c r="B21" s="19" t="s">
        <v>16852</v>
      </c>
      <c r="C21" s="19" t="s">
        <v>16853</v>
      </c>
      <c r="D21" s="19" t="s">
        <v>11968</v>
      </c>
      <c r="E21" s="20"/>
      <c r="F21" s="20" t="s">
        <v>16844</v>
      </c>
      <c r="G21" s="20"/>
      <c r="H21" s="30" t="str">
        <f>IFERROR(VLOOKUP(G21,[1]Hoja1!$B$2:$F$14234,2,FALSE),"")</f>
        <v/>
      </c>
      <c r="I21" s="30" t="str">
        <f>IFERROR(VLOOKUP(G21,[1]Hoja1!$B$2:$F$14234,3,FALSE),"")</f>
        <v/>
      </c>
      <c r="J21" s="9" t="str">
        <f>IFERROR(VLOOKUP(G21,[1]Hoja1!$B$2:$F$14234,4,FALSE),"")</f>
        <v/>
      </c>
      <c r="K21" s="23" t="s">
        <v>16854</v>
      </c>
      <c r="L21" s="13"/>
      <c r="M21" s="13"/>
      <c r="N21" s="14"/>
      <c r="O21" s="27"/>
    </row>
    <row r="22" spans="1:15" ht="30" hidden="1" customHeight="1" x14ac:dyDescent="0.25">
      <c r="A22" s="12">
        <v>21</v>
      </c>
      <c r="B22" s="19" t="s">
        <v>16855</v>
      </c>
      <c r="C22" s="19" t="s">
        <v>16856</v>
      </c>
      <c r="D22" s="19" t="s">
        <v>11968</v>
      </c>
      <c r="E22" s="20"/>
      <c r="F22" s="20" t="s">
        <v>16844</v>
      </c>
      <c r="G22" s="20"/>
      <c r="H22" s="30" t="str">
        <f>IFERROR(VLOOKUP(G22,[1]Hoja1!$B$2:$F$14234,2,FALSE),"")</f>
        <v/>
      </c>
      <c r="I22" s="30" t="str">
        <f>IFERROR(VLOOKUP(G22,[1]Hoja1!$B$2:$F$14234,3,FALSE),"")</f>
        <v/>
      </c>
      <c r="J22" s="9" t="str">
        <f>IFERROR(VLOOKUP(G22,[1]Hoja1!$B$2:$F$14234,4,FALSE),"")</f>
        <v/>
      </c>
      <c r="K22" s="23" t="s">
        <v>16857</v>
      </c>
      <c r="L22" s="13"/>
      <c r="M22" s="13"/>
      <c r="N22" s="14"/>
      <c r="O22" s="27"/>
    </row>
    <row r="23" spans="1:15" ht="30" hidden="1" customHeight="1" x14ac:dyDescent="0.25">
      <c r="A23" s="12">
        <v>22</v>
      </c>
      <c r="B23" s="19" t="s">
        <v>16858</v>
      </c>
      <c r="C23" s="19" t="s">
        <v>16859</v>
      </c>
      <c r="D23" s="19" t="s">
        <v>11968</v>
      </c>
      <c r="E23" s="20"/>
      <c r="F23" s="20" t="s">
        <v>16844</v>
      </c>
      <c r="G23" s="20"/>
      <c r="H23" s="30" t="str">
        <f>IFERROR(VLOOKUP(G23,[1]Hoja1!$B$2:$F$14234,2,FALSE),"")</f>
        <v/>
      </c>
      <c r="I23" s="30" t="str">
        <f>IFERROR(VLOOKUP(G23,[1]Hoja1!$B$2:$F$14234,3,FALSE),"")</f>
        <v/>
      </c>
      <c r="J23" s="9" t="str">
        <f>IFERROR(VLOOKUP(G23,[1]Hoja1!$B$2:$F$14234,4,FALSE),"")</f>
        <v/>
      </c>
      <c r="K23" s="23" t="s">
        <v>16860</v>
      </c>
      <c r="L23" s="13"/>
      <c r="M23" s="13"/>
      <c r="N23" s="14"/>
      <c r="O23" s="27"/>
    </row>
    <row r="24" spans="1:15" ht="30" hidden="1" customHeight="1" x14ac:dyDescent="0.25">
      <c r="A24" s="12">
        <v>23</v>
      </c>
      <c r="B24" s="19" t="s">
        <v>16861</v>
      </c>
      <c r="C24" s="19" t="s">
        <v>16862</v>
      </c>
      <c r="D24" s="19" t="s">
        <v>11968</v>
      </c>
      <c r="E24" s="20"/>
      <c r="F24" s="20" t="s">
        <v>16863</v>
      </c>
      <c r="G24" s="20"/>
      <c r="H24" s="30" t="str">
        <f>IFERROR(VLOOKUP(G24,[1]Hoja1!$B$2:$F$14234,2,FALSE),"")</f>
        <v/>
      </c>
      <c r="I24" s="30" t="str">
        <f>IFERROR(VLOOKUP(G24,[1]Hoja1!$B$2:$F$14234,3,FALSE),"")</f>
        <v/>
      </c>
      <c r="J24" s="9" t="str">
        <f>IFERROR(VLOOKUP(G24,[1]Hoja1!$B$2:$F$14234,4,FALSE),"")</f>
        <v/>
      </c>
      <c r="K24" s="23" t="s">
        <v>15943</v>
      </c>
      <c r="L24" s="13"/>
      <c r="M24" s="13"/>
      <c r="N24" s="14"/>
      <c r="O24" s="27"/>
    </row>
    <row r="25" spans="1:15" ht="30" hidden="1" customHeight="1" x14ac:dyDescent="0.25">
      <c r="A25" s="12">
        <v>24</v>
      </c>
      <c r="B25" s="19" t="s">
        <v>16864</v>
      </c>
      <c r="C25" s="19" t="s">
        <v>15074</v>
      </c>
      <c r="D25" s="19" t="s">
        <v>11968</v>
      </c>
      <c r="E25" s="20"/>
      <c r="F25" s="20" t="s">
        <v>16863</v>
      </c>
      <c r="G25" s="20"/>
      <c r="H25" s="30" t="str">
        <f>IFERROR(VLOOKUP(G25,[1]Hoja1!$B$2:$F$14234,2,FALSE),"")</f>
        <v/>
      </c>
      <c r="I25" s="30" t="str">
        <f>IFERROR(VLOOKUP(G25,[1]Hoja1!$B$2:$F$14234,3,FALSE),"")</f>
        <v/>
      </c>
      <c r="J25" s="9" t="str">
        <f>IFERROR(VLOOKUP(G25,[1]Hoja1!$B$2:$F$14234,4,FALSE),"")</f>
        <v/>
      </c>
      <c r="K25" s="23" t="s">
        <v>15943</v>
      </c>
      <c r="L25" s="13"/>
      <c r="M25" s="13"/>
      <c r="N25" s="14"/>
      <c r="O25" s="27"/>
    </row>
    <row r="26" spans="1:15" ht="30" hidden="1" customHeight="1" x14ac:dyDescent="0.25">
      <c r="A26" s="12">
        <v>25</v>
      </c>
      <c r="B26" s="19" t="s">
        <v>16865</v>
      </c>
      <c r="C26" s="19" t="s">
        <v>16866</v>
      </c>
      <c r="D26" s="19" t="s">
        <v>11968</v>
      </c>
      <c r="E26" s="20"/>
      <c r="F26" s="20" t="s">
        <v>16863</v>
      </c>
      <c r="G26" s="20"/>
      <c r="H26" s="30" t="str">
        <f>IFERROR(VLOOKUP(G26,[1]Hoja1!$B$2:$F$14234,2,FALSE),"")</f>
        <v/>
      </c>
      <c r="I26" s="30" t="str">
        <f>IFERROR(VLOOKUP(G26,[1]Hoja1!$B$2:$F$14234,3,FALSE),"")</f>
        <v/>
      </c>
      <c r="J26" s="9" t="str">
        <f>IFERROR(VLOOKUP(G26,[1]Hoja1!$B$2:$F$14234,4,FALSE),"")</f>
        <v/>
      </c>
      <c r="K26" s="23" t="s">
        <v>15943</v>
      </c>
      <c r="L26" s="13"/>
      <c r="M26" s="13"/>
      <c r="N26" s="14"/>
      <c r="O26" s="27"/>
    </row>
    <row r="27" spans="1:15" ht="30" hidden="1" customHeight="1" x14ac:dyDescent="0.25">
      <c r="A27" s="12">
        <v>26</v>
      </c>
      <c r="B27" s="19" t="s">
        <v>16867</v>
      </c>
      <c r="C27" s="19" t="s">
        <v>16868</v>
      </c>
      <c r="D27" s="19" t="s">
        <v>11968</v>
      </c>
      <c r="E27" s="20"/>
      <c r="F27" s="20" t="s">
        <v>16863</v>
      </c>
      <c r="G27" s="20"/>
      <c r="H27" s="30" t="str">
        <f>IFERROR(VLOOKUP(G27,[1]Hoja1!$B$2:$F$14234,2,FALSE),"")</f>
        <v/>
      </c>
      <c r="I27" s="30" t="str">
        <f>IFERROR(VLOOKUP(G27,[1]Hoja1!$B$2:$F$14234,3,FALSE),"")</f>
        <v/>
      </c>
      <c r="J27" s="9" t="str">
        <f>IFERROR(VLOOKUP(G27,[1]Hoja1!$B$2:$F$14234,4,FALSE),"")</f>
        <v/>
      </c>
      <c r="K27" s="23" t="s">
        <v>15191</v>
      </c>
      <c r="L27" s="13"/>
      <c r="M27" s="13"/>
      <c r="N27" s="14"/>
      <c r="O27" s="27"/>
    </row>
    <row r="28" spans="1:15" ht="30" hidden="1" customHeight="1" x14ac:dyDescent="0.25">
      <c r="A28" s="12">
        <v>27</v>
      </c>
      <c r="B28" s="19" t="s">
        <v>16869</v>
      </c>
      <c r="C28" s="19" t="s">
        <v>16870</v>
      </c>
      <c r="D28" s="19" t="s">
        <v>11968</v>
      </c>
      <c r="E28" s="20"/>
      <c r="F28" s="20" t="s">
        <v>16863</v>
      </c>
      <c r="G28" s="20"/>
      <c r="H28" s="30" t="str">
        <f>IFERROR(VLOOKUP(G28,[1]Hoja1!$B$2:$F$14234,2,FALSE),"")</f>
        <v/>
      </c>
      <c r="I28" s="30" t="str">
        <f>IFERROR(VLOOKUP(G28,[1]Hoja1!$B$2:$F$14234,3,FALSE),"")</f>
        <v/>
      </c>
      <c r="J28" s="9" t="str">
        <f>IFERROR(VLOOKUP(G28,[1]Hoja1!$B$2:$F$14234,4,FALSE),"")</f>
        <v/>
      </c>
      <c r="K28" s="23" t="s">
        <v>16871</v>
      </c>
      <c r="L28" s="13"/>
      <c r="M28" s="13"/>
      <c r="N28" s="14"/>
      <c r="O28" s="27"/>
    </row>
    <row r="29" spans="1:15" ht="30" hidden="1" customHeight="1" x14ac:dyDescent="0.25">
      <c r="A29" s="12">
        <v>28</v>
      </c>
      <c r="B29" s="19" t="s">
        <v>16872</v>
      </c>
      <c r="C29" s="19" t="s">
        <v>16873</v>
      </c>
      <c r="D29" s="19" t="s">
        <v>11968</v>
      </c>
      <c r="E29" s="20"/>
      <c r="F29" s="20" t="s">
        <v>16863</v>
      </c>
      <c r="G29" s="20"/>
      <c r="H29" s="30" t="str">
        <f>IFERROR(VLOOKUP(G29,[1]Hoja1!$B$2:$F$14234,2,FALSE),"")</f>
        <v/>
      </c>
      <c r="I29" s="30" t="str">
        <f>IFERROR(VLOOKUP(G29,[1]Hoja1!$B$2:$F$14234,3,FALSE),"")</f>
        <v/>
      </c>
      <c r="J29" s="9" t="str">
        <f>IFERROR(VLOOKUP(G29,[1]Hoja1!$B$2:$F$14234,4,FALSE),"")</f>
        <v/>
      </c>
      <c r="K29" s="23" t="s">
        <v>16874</v>
      </c>
      <c r="L29" s="13"/>
      <c r="M29" s="13"/>
      <c r="N29" s="14"/>
      <c r="O29" s="27"/>
    </row>
    <row r="30" spans="1:15" ht="30" hidden="1" customHeight="1" x14ac:dyDescent="0.25">
      <c r="A30" s="12">
        <v>29</v>
      </c>
      <c r="B30" s="19" t="s">
        <v>16875</v>
      </c>
      <c r="C30" s="19" t="s">
        <v>16876</v>
      </c>
      <c r="D30" s="19" t="s">
        <v>11968</v>
      </c>
      <c r="E30" s="20"/>
      <c r="F30" s="20" t="s">
        <v>16863</v>
      </c>
      <c r="G30" s="20"/>
      <c r="H30" s="30" t="str">
        <f>IFERROR(VLOOKUP(G30,[1]Hoja1!$B$2:$F$14234,2,FALSE),"")</f>
        <v/>
      </c>
      <c r="I30" s="30" t="str">
        <f>IFERROR(VLOOKUP(G30,[1]Hoja1!$B$2:$F$14234,3,FALSE),"")</f>
        <v/>
      </c>
      <c r="J30" s="9" t="str">
        <f>IFERROR(VLOOKUP(G30,[1]Hoja1!$B$2:$F$14234,4,FALSE),"")</f>
        <v/>
      </c>
      <c r="K30" s="23" t="s">
        <v>16877</v>
      </c>
      <c r="L30" s="25" t="s">
        <v>14894</v>
      </c>
      <c r="M30" s="13" t="s">
        <v>6480</v>
      </c>
      <c r="N30" s="14"/>
      <c r="O30" s="27"/>
    </row>
    <row r="31" spans="1:15" ht="30" hidden="1" customHeight="1" x14ac:dyDescent="0.25">
      <c r="A31" s="12">
        <v>30</v>
      </c>
      <c r="B31" s="19" t="s">
        <v>16878</v>
      </c>
      <c r="C31" s="19" t="s">
        <v>16879</v>
      </c>
      <c r="D31" s="19" t="s">
        <v>11968</v>
      </c>
      <c r="E31" s="20"/>
      <c r="F31" s="20" t="s">
        <v>16863</v>
      </c>
      <c r="G31" s="20"/>
      <c r="H31" s="30" t="str">
        <f>IFERROR(VLOOKUP(G31,[1]Hoja1!$B$2:$F$14234,2,FALSE),"")</f>
        <v/>
      </c>
      <c r="I31" s="30" t="str">
        <f>IFERROR(VLOOKUP(G31,[1]Hoja1!$B$2:$F$14234,3,FALSE),"")</f>
        <v/>
      </c>
      <c r="J31" s="9" t="str">
        <f>IFERROR(VLOOKUP(G31,[1]Hoja1!$B$2:$F$14234,4,FALSE),"")</f>
        <v/>
      </c>
      <c r="K31" s="23" t="s">
        <v>16880</v>
      </c>
      <c r="L31" s="13"/>
      <c r="M31" s="13"/>
      <c r="N31" s="14"/>
      <c r="O31" s="27"/>
    </row>
    <row r="32" spans="1:15" ht="30" hidden="1" customHeight="1" x14ac:dyDescent="0.25">
      <c r="A32" s="12">
        <v>31</v>
      </c>
      <c r="B32" s="19" t="s">
        <v>16881</v>
      </c>
      <c r="C32" s="19" t="s">
        <v>16882</v>
      </c>
      <c r="D32" s="19" t="s">
        <v>11968</v>
      </c>
      <c r="E32" s="20"/>
      <c r="F32" s="20" t="s">
        <v>16883</v>
      </c>
      <c r="G32" s="20"/>
      <c r="H32" s="30" t="str">
        <f>IFERROR(VLOOKUP(G32,[1]Hoja1!$B$2:$F$14234,2,FALSE),"")</f>
        <v/>
      </c>
      <c r="I32" s="30" t="str">
        <f>IFERROR(VLOOKUP(G32,[1]Hoja1!$B$2:$F$14234,3,FALSE),"")</f>
        <v/>
      </c>
      <c r="J32" s="9" t="str">
        <f>IFERROR(VLOOKUP(G32,[1]Hoja1!$B$2:$F$14234,4,FALSE),"")</f>
        <v/>
      </c>
      <c r="K32" s="23" t="s">
        <v>16884</v>
      </c>
      <c r="L32" s="13"/>
      <c r="M32" s="13"/>
      <c r="N32" s="14"/>
      <c r="O32" s="27"/>
    </row>
    <row r="33" spans="1:15" ht="30" hidden="1" customHeight="1" x14ac:dyDescent="0.25">
      <c r="A33" s="12">
        <v>32</v>
      </c>
      <c r="B33" s="19" t="s">
        <v>16885</v>
      </c>
      <c r="C33" s="19" t="s">
        <v>16886</v>
      </c>
      <c r="D33" s="19" t="s">
        <v>11968</v>
      </c>
      <c r="E33" s="20"/>
      <c r="F33" s="20" t="s">
        <v>16883</v>
      </c>
      <c r="G33" s="20"/>
      <c r="H33" s="30" t="str">
        <f>IFERROR(VLOOKUP(G33,[1]Hoja1!$B$2:$F$14234,2,FALSE),"")</f>
        <v/>
      </c>
      <c r="I33" s="30" t="str">
        <f>IFERROR(VLOOKUP(G33,[1]Hoja1!$B$2:$F$14234,3,FALSE),"")</f>
        <v/>
      </c>
      <c r="J33" s="9" t="str">
        <f>IFERROR(VLOOKUP(G33,[1]Hoja1!$B$2:$F$14234,4,FALSE),"")</f>
        <v/>
      </c>
      <c r="K33" s="23" t="s">
        <v>16887</v>
      </c>
      <c r="L33" s="13"/>
      <c r="M33" s="13"/>
      <c r="N33" s="14"/>
      <c r="O33" s="27"/>
    </row>
    <row r="34" spans="1:15" ht="30" hidden="1" customHeight="1" x14ac:dyDescent="0.25">
      <c r="A34" s="12">
        <v>33</v>
      </c>
      <c r="B34" s="19" t="s">
        <v>16888</v>
      </c>
      <c r="C34" s="19" t="s">
        <v>16889</v>
      </c>
      <c r="D34" s="19" t="s">
        <v>11968</v>
      </c>
      <c r="E34" s="20"/>
      <c r="F34" s="20" t="s">
        <v>16890</v>
      </c>
      <c r="G34" s="20"/>
      <c r="H34" s="30" t="str">
        <f>IFERROR(VLOOKUP(G34,[1]Hoja1!$B$2:$F$14234,2,FALSE),"")</f>
        <v/>
      </c>
      <c r="I34" s="30" t="str">
        <f>IFERROR(VLOOKUP(G34,[1]Hoja1!$B$2:$F$14234,3,FALSE),"")</f>
        <v/>
      </c>
      <c r="J34" s="9" t="str">
        <f>IFERROR(VLOOKUP(G34,[1]Hoja1!$B$2:$F$14234,4,FALSE),"")</f>
        <v/>
      </c>
      <c r="K34" s="23" t="s">
        <v>16891</v>
      </c>
      <c r="L34" s="13"/>
      <c r="M34" s="13"/>
      <c r="N34" s="14"/>
      <c r="O34" s="27"/>
    </row>
    <row r="35" spans="1:15" ht="30" hidden="1" customHeight="1" x14ac:dyDescent="0.25">
      <c r="A35" s="12">
        <v>34</v>
      </c>
      <c r="B35" s="19" t="s">
        <v>16892</v>
      </c>
      <c r="C35" s="19" t="s">
        <v>16893</v>
      </c>
      <c r="D35" s="19" t="s">
        <v>11968</v>
      </c>
      <c r="E35" s="20"/>
      <c r="F35" s="20" t="s">
        <v>16890</v>
      </c>
      <c r="G35" s="20"/>
      <c r="H35" s="30" t="str">
        <f>IFERROR(VLOOKUP(G35,[1]Hoja1!$B$2:$F$14234,2,FALSE),"")</f>
        <v/>
      </c>
      <c r="I35" s="30" t="str">
        <f>IFERROR(VLOOKUP(G35,[1]Hoja1!$B$2:$F$14234,3,FALSE),"")</f>
        <v/>
      </c>
      <c r="J35" s="9" t="str">
        <f>IFERROR(VLOOKUP(G35,[1]Hoja1!$B$2:$F$14234,4,FALSE),"")</f>
        <v/>
      </c>
      <c r="K35" s="23" t="s">
        <v>16894</v>
      </c>
      <c r="L35" s="13"/>
      <c r="M35" s="13"/>
      <c r="N35" s="14"/>
      <c r="O35" s="27"/>
    </row>
    <row r="36" spans="1:15" ht="30" hidden="1" customHeight="1" x14ac:dyDescent="0.25">
      <c r="A36" s="12">
        <v>35</v>
      </c>
      <c r="B36" s="19" t="s">
        <v>16895</v>
      </c>
      <c r="C36" s="19" t="s">
        <v>16896</v>
      </c>
      <c r="D36" s="19" t="s">
        <v>11968</v>
      </c>
      <c r="E36" s="20"/>
      <c r="F36" s="20" t="s">
        <v>16890</v>
      </c>
      <c r="G36" s="20"/>
      <c r="H36" s="30" t="str">
        <f>IFERROR(VLOOKUP(G36,[1]Hoja1!$B$2:$F$14234,2,FALSE),"")</f>
        <v/>
      </c>
      <c r="I36" s="30" t="str">
        <f>IFERROR(VLOOKUP(G36,[1]Hoja1!$B$2:$F$14234,3,FALSE),"")</f>
        <v/>
      </c>
      <c r="J36" s="9" t="str">
        <f>IFERROR(VLOOKUP(G36,[1]Hoja1!$B$2:$F$14234,4,FALSE),"")</f>
        <v/>
      </c>
      <c r="K36" s="23" t="s">
        <v>16897</v>
      </c>
      <c r="L36" s="13"/>
      <c r="M36" s="13"/>
      <c r="N36" s="14"/>
      <c r="O36" s="27"/>
    </row>
    <row r="37" spans="1:15" ht="30" hidden="1" customHeight="1" x14ac:dyDescent="0.25">
      <c r="A37" s="12">
        <v>36</v>
      </c>
      <c r="B37" s="19" t="s">
        <v>16898</v>
      </c>
      <c r="C37" s="19" t="s">
        <v>16899</v>
      </c>
      <c r="D37" s="19" t="s">
        <v>11968</v>
      </c>
      <c r="E37" s="20"/>
      <c r="F37" s="20" t="s">
        <v>16890</v>
      </c>
      <c r="G37" s="20"/>
      <c r="H37" s="30" t="str">
        <f>IFERROR(VLOOKUP(G37,[1]Hoja1!$B$2:$F$14234,2,FALSE),"")</f>
        <v/>
      </c>
      <c r="I37" s="30" t="str">
        <f>IFERROR(VLOOKUP(G37,[1]Hoja1!$B$2:$F$14234,3,FALSE),"")</f>
        <v/>
      </c>
      <c r="J37" s="9" t="str">
        <f>IFERROR(VLOOKUP(G37,[1]Hoja1!$B$2:$F$14234,4,FALSE),"")</f>
        <v/>
      </c>
      <c r="K37" s="23" t="s">
        <v>16900</v>
      </c>
      <c r="L37" s="13"/>
      <c r="M37" s="13"/>
      <c r="N37" s="14"/>
      <c r="O37" s="27"/>
    </row>
    <row r="38" spans="1:15" ht="30" hidden="1" customHeight="1" x14ac:dyDescent="0.25">
      <c r="A38" s="12">
        <v>37</v>
      </c>
      <c r="B38" s="19" t="s">
        <v>16901</v>
      </c>
      <c r="C38" s="19" t="s">
        <v>16902</v>
      </c>
      <c r="D38" s="19" t="s">
        <v>11968</v>
      </c>
      <c r="E38" s="20"/>
      <c r="F38" s="20" t="s">
        <v>16903</v>
      </c>
      <c r="G38" s="20"/>
      <c r="H38" s="30" t="str">
        <f>IFERROR(VLOOKUP(G38,[1]Hoja1!$B$2:$F$14234,2,FALSE),"")</f>
        <v/>
      </c>
      <c r="I38" s="30" t="str">
        <f>IFERROR(VLOOKUP(G38,[1]Hoja1!$B$2:$F$14234,3,FALSE),"")</f>
        <v/>
      </c>
      <c r="J38" s="9" t="str">
        <f>IFERROR(VLOOKUP(G38,[1]Hoja1!$B$2:$F$14234,4,FALSE),"")</f>
        <v/>
      </c>
      <c r="K38" s="23" t="s">
        <v>16904</v>
      </c>
      <c r="L38" s="13"/>
      <c r="M38" s="13"/>
      <c r="N38" s="14"/>
      <c r="O38" s="27"/>
    </row>
    <row r="39" spans="1:15" ht="30" hidden="1" customHeight="1" x14ac:dyDescent="0.25">
      <c r="A39" s="12">
        <v>38</v>
      </c>
      <c r="B39" s="19" t="s">
        <v>16905</v>
      </c>
      <c r="C39" s="19" t="s">
        <v>16906</v>
      </c>
      <c r="D39" s="19" t="s">
        <v>11968</v>
      </c>
      <c r="E39" s="20"/>
      <c r="F39" s="20" t="s">
        <v>16903</v>
      </c>
      <c r="G39" s="20"/>
      <c r="H39" s="30" t="str">
        <f>IFERROR(VLOOKUP(G39,[1]Hoja1!$B$2:$F$14234,2,FALSE),"")</f>
        <v/>
      </c>
      <c r="I39" s="30" t="str">
        <f>IFERROR(VLOOKUP(G39,[1]Hoja1!$B$2:$F$14234,3,FALSE),"")</f>
        <v/>
      </c>
      <c r="J39" s="9" t="str">
        <f>IFERROR(VLOOKUP(G39,[1]Hoja1!$B$2:$F$14234,4,FALSE),"")</f>
        <v/>
      </c>
      <c r="K39" s="23" t="s">
        <v>16907</v>
      </c>
      <c r="L39" s="13"/>
      <c r="M39" s="13"/>
      <c r="N39" s="14"/>
      <c r="O39" s="27"/>
    </row>
    <row r="40" spans="1:15" ht="30" hidden="1" customHeight="1" x14ac:dyDescent="0.25">
      <c r="A40" s="12">
        <v>39</v>
      </c>
      <c r="B40" s="19" t="s">
        <v>16908</v>
      </c>
      <c r="C40" s="19" t="s">
        <v>16909</v>
      </c>
      <c r="D40" s="19" t="s">
        <v>11968</v>
      </c>
      <c r="E40" s="20"/>
      <c r="F40" s="20" t="s">
        <v>16903</v>
      </c>
      <c r="G40" s="20"/>
      <c r="H40" s="30" t="str">
        <f>IFERROR(VLOOKUP(G40,[1]Hoja1!$B$2:$F$14234,2,FALSE),"")</f>
        <v/>
      </c>
      <c r="I40" s="30" t="str">
        <f>IFERROR(VLOOKUP(G40,[1]Hoja1!$B$2:$F$14234,3,FALSE),"")</f>
        <v/>
      </c>
      <c r="J40" s="9" t="str">
        <f>IFERROR(VLOOKUP(G40,[1]Hoja1!$B$2:$F$14234,4,FALSE),"")</f>
        <v/>
      </c>
      <c r="K40" s="23" t="s">
        <v>15943</v>
      </c>
      <c r="L40" s="13"/>
      <c r="M40" s="13"/>
      <c r="N40" s="14"/>
      <c r="O40" s="27"/>
    </row>
    <row r="41" spans="1:15" ht="30" hidden="1" customHeight="1" x14ac:dyDescent="0.25">
      <c r="A41" s="12">
        <v>40</v>
      </c>
      <c r="B41" s="19" t="s">
        <v>16910</v>
      </c>
      <c r="C41" s="19" t="s">
        <v>16911</v>
      </c>
      <c r="D41" s="19" t="s">
        <v>11968</v>
      </c>
      <c r="E41" s="20"/>
      <c r="F41" s="20" t="s">
        <v>16903</v>
      </c>
      <c r="G41" s="20"/>
      <c r="H41" s="30" t="str">
        <f>IFERROR(VLOOKUP(G41,[1]Hoja1!$B$2:$F$14234,2,FALSE),"")</f>
        <v/>
      </c>
      <c r="I41" s="30" t="str">
        <f>IFERROR(VLOOKUP(G41,[1]Hoja1!$B$2:$F$14234,3,FALSE),"")</f>
        <v/>
      </c>
      <c r="J41" s="9" t="str">
        <f>IFERROR(VLOOKUP(G41,[1]Hoja1!$B$2:$F$14234,4,FALSE),"")</f>
        <v/>
      </c>
      <c r="K41" s="23" t="s">
        <v>16912</v>
      </c>
      <c r="L41" s="13"/>
      <c r="M41" s="13"/>
      <c r="N41" s="14"/>
      <c r="O41" s="27"/>
    </row>
    <row r="42" spans="1:15" ht="30" hidden="1" customHeight="1" x14ac:dyDescent="0.25">
      <c r="A42" s="12">
        <v>41</v>
      </c>
      <c r="B42" s="19" t="s">
        <v>16913</v>
      </c>
      <c r="C42" s="19" t="s">
        <v>16914</v>
      </c>
      <c r="D42" s="19" t="s">
        <v>11968</v>
      </c>
      <c r="E42" s="20"/>
      <c r="F42" s="20" t="s">
        <v>16903</v>
      </c>
      <c r="G42" s="20"/>
      <c r="H42" s="30" t="str">
        <f>IFERROR(VLOOKUP(G42,[1]Hoja1!$B$2:$F$14234,2,FALSE),"")</f>
        <v/>
      </c>
      <c r="I42" s="30" t="str">
        <f>IFERROR(VLOOKUP(G42,[1]Hoja1!$B$2:$F$14234,3,FALSE),"")</f>
        <v/>
      </c>
      <c r="J42" s="9" t="str">
        <f>IFERROR(VLOOKUP(G42,[1]Hoja1!$B$2:$F$14234,4,FALSE),"")</f>
        <v/>
      </c>
      <c r="K42" s="23" t="s">
        <v>16915</v>
      </c>
      <c r="L42" s="13"/>
      <c r="M42" s="13"/>
      <c r="N42" s="14"/>
      <c r="O42" s="27"/>
    </row>
    <row r="43" spans="1:15" ht="30" hidden="1" customHeight="1" x14ac:dyDescent="0.25">
      <c r="A43" s="12">
        <v>42</v>
      </c>
      <c r="B43" s="19" t="s">
        <v>16916</v>
      </c>
      <c r="C43" s="19" t="s">
        <v>16917</v>
      </c>
      <c r="D43" s="19" t="s">
        <v>11968</v>
      </c>
      <c r="E43" s="20"/>
      <c r="F43" s="20" t="s">
        <v>16903</v>
      </c>
      <c r="G43" s="20"/>
      <c r="H43" s="30" t="str">
        <f>IFERROR(VLOOKUP(G43,[1]Hoja1!$B$2:$F$14234,2,FALSE),"")</f>
        <v/>
      </c>
      <c r="I43" s="30" t="str">
        <f>IFERROR(VLOOKUP(G43,[1]Hoja1!$B$2:$F$14234,3,FALSE),"")</f>
        <v/>
      </c>
      <c r="J43" s="9" t="str">
        <f>IFERROR(VLOOKUP(G43,[1]Hoja1!$B$2:$F$14234,4,FALSE),"")</f>
        <v/>
      </c>
      <c r="K43" s="23" t="s">
        <v>16918</v>
      </c>
      <c r="L43" s="13"/>
      <c r="M43" s="13"/>
      <c r="N43" s="14"/>
      <c r="O43" s="27"/>
    </row>
    <row r="44" spans="1:15" ht="30" hidden="1" customHeight="1" x14ac:dyDescent="0.25">
      <c r="A44" s="12">
        <v>43</v>
      </c>
      <c r="B44" s="19" t="s">
        <v>16919</v>
      </c>
      <c r="C44" s="19" t="s">
        <v>16920</v>
      </c>
      <c r="D44" s="19" t="s">
        <v>11968</v>
      </c>
      <c r="E44" s="20"/>
      <c r="F44" s="20" t="s">
        <v>16903</v>
      </c>
      <c r="G44" s="20"/>
      <c r="H44" s="30" t="str">
        <f>IFERROR(VLOOKUP(G44,[1]Hoja1!$B$2:$F$14234,2,FALSE),"")</f>
        <v/>
      </c>
      <c r="I44" s="30" t="str">
        <f>IFERROR(VLOOKUP(G44,[1]Hoja1!$B$2:$F$14234,3,FALSE),"")</f>
        <v/>
      </c>
      <c r="J44" s="9" t="str">
        <f>IFERROR(VLOOKUP(G44,[1]Hoja1!$B$2:$F$14234,4,FALSE),"")</f>
        <v/>
      </c>
      <c r="K44" s="23" t="s">
        <v>16921</v>
      </c>
      <c r="L44" s="25" t="s">
        <v>14894</v>
      </c>
      <c r="M44" s="13" t="s">
        <v>6480</v>
      </c>
      <c r="N44" s="14"/>
      <c r="O44" s="27"/>
    </row>
    <row r="45" spans="1:15" ht="30" hidden="1" customHeight="1" x14ac:dyDescent="0.25">
      <c r="A45" s="12">
        <v>44</v>
      </c>
      <c r="B45" s="19" t="s">
        <v>16922</v>
      </c>
      <c r="C45" s="19" t="s">
        <v>16923</v>
      </c>
      <c r="D45" s="19" t="s">
        <v>11968</v>
      </c>
      <c r="E45" s="20"/>
      <c r="F45" s="20" t="s">
        <v>16903</v>
      </c>
      <c r="G45" s="20"/>
      <c r="H45" s="30" t="str">
        <f>IFERROR(VLOOKUP(G45,[1]Hoja1!$B$2:$F$14234,2,FALSE),"")</f>
        <v/>
      </c>
      <c r="I45" s="30" t="str">
        <f>IFERROR(VLOOKUP(G45,[1]Hoja1!$B$2:$F$14234,3,FALSE),"")</f>
        <v/>
      </c>
      <c r="J45" s="9" t="str">
        <f>IFERROR(VLOOKUP(G45,[1]Hoja1!$B$2:$F$14234,4,FALSE),"")</f>
        <v/>
      </c>
      <c r="K45" s="23" t="s">
        <v>16924</v>
      </c>
      <c r="L45" s="13"/>
      <c r="M45" s="13"/>
      <c r="N45" s="14"/>
      <c r="O45" s="27"/>
    </row>
    <row r="46" spans="1:15" ht="30" hidden="1" customHeight="1" x14ac:dyDescent="0.25">
      <c r="A46" s="12">
        <v>45</v>
      </c>
      <c r="B46" s="19" t="s">
        <v>16925</v>
      </c>
      <c r="C46" s="19" t="s">
        <v>16926</v>
      </c>
      <c r="D46" s="19" t="s">
        <v>11968</v>
      </c>
      <c r="E46" s="20"/>
      <c r="F46" s="20" t="s">
        <v>16903</v>
      </c>
      <c r="G46" s="20"/>
      <c r="H46" s="30" t="str">
        <f>IFERROR(VLOOKUP(G46,[1]Hoja1!$B$2:$F$14234,2,FALSE),"")</f>
        <v/>
      </c>
      <c r="I46" s="30" t="str">
        <f>IFERROR(VLOOKUP(G46,[1]Hoja1!$B$2:$F$14234,3,FALSE),"")</f>
        <v/>
      </c>
      <c r="J46" s="9" t="str">
        <f>IFERROR(VLOOKUP(G46,[1]Hoja1!$B$2:$F$14234,4,FALSE),"")</f>
        <v/>
      </c>
      <c r="K46" s="23" t="s">
        <v>16927</v>
      </c>
      <c r="L46" s="25" t="s">
        <v>14894</v>
      </c>
      <c r="M46" s="13" t="s">
        <v>6480</v>
      </c>
      <c r="N46" s="14"/>
      <c r="O46" s="27"/>
    </row>
    <row r="47" spans="1:15" ht="30" hidden="1" customHeight="1" x14ac:dyDescent="0.25">
      <c r="A47" s="12">
        <v>46</v>
      </c>
      <c r="B47" s="19" t="s">
        <v>16928</v>
      </c>
      <c r="C47" s="19" t="s">
        <v>16929</v>
      </c>
      <c r="D47" s="19" t="s">
        <v>11968</v>
      </c>
      <c r="E47" s="20"/>
      <c r="F47" s="20" t="s">
        <v>16903</v>
      </c>
      <c r="G47" s="20"/>
      <c r="H47" s="30" t="str">
        <f>IFERROR(VLOOKUP(G47,[1]Hoja1!$B$2:$F$14234,2,FALSE),"")</f>
        <v/>
      </c>
      <c r="I47" s="30" t="str">
        <f>IFERROR(VLOOKUP(G47,[1]Hoja1!$B$2:$F$14234,3,FALSE),"")</f>
        <v/>
      </c>
      <c r="J47" s="9" t="str">
        <f>IFERROR(VLOOKUP(G47,[1]Hoja1!$B$2:$F$14234,4,FALSE),"")</f>
        <v/>
      </c>
      <c r="K47" s="23" t="s">
        <v>16192</v>
      </c>
      <c r="L47" s="13"/>
      <c r="M47" s="13"/>
      <c r="N47" s="14"/>
      <c r="O47" s="27"/>
    </row>
    <row r="48" spans="1:15" ht="30" hidden="1" customHeight="1" x14ac:dyDescent="0.25">
      <c r="A48" s="12">
        <v>47</v>
      </c>
      <c r="B48" s="19" t="s">
        <v>16930</v>
      </c>
      <c r="C48" s="19" t="s">
        <v>16931</v>
      </c>
      <c r="D48" s="19" t="s">
        <v>11968</v>
      </c>
      <c r="E48" s="20"/>
      <c r="F48" s="20" t="s">
        <v>16903</v>
      </c>
      <c r="G48" s="20"/>
      <c r="H48" s="30" t="str">
        <f>IFERROR(VLOOKUP(G48,[1]Hoja1!$B$2:$F$14234,2,FALSE),"")</f>
        <v/>
      </c>
      <c r="I48" s="30" t="str">
        <f>IFERROR(VLOOKUP(G48,[1]Hoja1!$B$2:$F$14234,3,FALSE),"")</f>
        <v/>
      </c>
      <c r="J48" s="9" t="str">
        <f>IFERROR(VLOOKUP(G48,[1]Hoja1!$B$2:$F$14234,4,FALSE),"")</f>
        <v/>
      </c>
      <c r="K48" s="23" t="s">
        <v>15943</v>
      </c>
      <c r="L48" s="13"/>
      <c r="M48" s="13"/>
      <c r="N48" s="14"/>
      <c r="O48" s="27"/>
    </row>
    <row r="49" spans="1:15" ht="30" hidden="1" customHeight="1" x14ac:dyDescent="0.25">
      <c r="A49" s="12">
        <v>48</v>
      </c>
      <c r="B49" s="19" t="s">
        <v>16932</v>
      </c>
      <c r="C49" s="19" t="s">
        <v>16933</v>
      </c>
      <c r="D49" s="19" t="s">
        <v>11968</v>
      </c>
      <c r="E49" s="20"/>
      <c r="F49" s="20" t="s">
        <v>16903</v>
      </c>
      <c r="G49" s="20"/>
      <c r="H49" s="30" t="str">
        <f>IFERROR(VLOOKUP(G49,[1]Hoja1!$B$2:$F$14234,2,FALSE),"")</f>
        <v/>
      </c>
      <c r="I49" s="30" t="str">
        <f>IFERROR(VLOOKUP(G49,[1]Hoja1!$B$2:$F$14234,3,FALSE),"")</f>
        <v/>
      </c>
      <c r="J49" s="9" t="str">
        <f>IFERROR(VLOOKUP(G49,[1]Hoja1!$B$2:$F$14234,4,FALSE),"")</f>
        <v/>
      </c>
      <c r="K49" s="23" t="s">
        <v>15943</v>
      </c>
      <c r="L49" s="13"/>
      <c r="M49" s="13"/>
      <c r="N49" s="14"/>
      <c r="O49" s="27"/>
    </row>
    <row r="50" spans="1:15" ht="30" hidden="1" customHeight="1" x14ac:dyDescent="0.25">
      <c r="A50" s="12">
        <v>49</v>
      </c>
      <c r="B50" s="19" t="s">
        <v>16934</v>
      </c>
      <c r="C50" s="19" t="s">
        <v>16935</v>
      </c>
      <c r="D50" s="19" t="s">
        <v>11968</v>
      </c>
      <c r="E50" s="20"/>
      <c r="F50" s="20" t="s">
        <v>16903</v>
      </c>
      <c r="G50" s="20"/>
      <c r="H50" s="30" t="str">
        <f>IFERROR(VLOOKUP(G50,[1]Hoja1!$B$2:$F$14234,2,FALSE),"")</f>
        <v/>
      </c>
      <c r="I50" s="30" t="str">
        <f>IFERROR(VLOOKUP(G50,[1]Hoja1!$B$2:$F$14234,3,FALSE),"")</f>
        <v/>
      </c>
      <c r="J50" s="9" t="str">
        <f>IFERROR(VLOOKUP(G50,[1]Hoja1!$B$2:$F$14234,4,FALSE),"")</f>
        <v/>
      </c>
      <c r="K50" s="23" t="s">
        <v>16936</v>
      </c>
      <c r="L50" s="13"/>
      <c r="M50" s="13"/>
      <c r="N50" s="14"/>
      <c r="O50" s="27"/>
    </row>
    <row r="51" spans="1:15" ht="30" hidden="1" customHeight="1" x14ac:dyDescent="0.25">
      <c r="A51" s="12">
        <v>50</v>
      </c>
      <c r="B51" s="19" t="s">
        <v>16937</v>
      </c>
      <c r="C51" s="19" t="s">
        <v>16938</v>
      </c>
      <c r="D51" s="19" t="s">
        <v>11968</v>
      </c>
      <c r="E51" s="20"/>
      <c r="F51" s="20" t="s">
        <v>16903</v>
      </c>
      <c r="G51" s="20"/>
      <c r="H51" s="30" t="str">
        <f>IFERROR(VLOOKUP(G51,[1]Hoja1!$B$2:$F$14234,2,FALSE),"")</f>
        <v/>
      </c>
      <c r="I51" s="30" t="str">
        <f>IFERROR(VLOOKUP(G51,[1]Hoja1!$B$2:$F$14234,3,FALSE),"")</f>
        <v/>
      </c>
      <c r="J51" s="9" t="str">
        <f>IFERROR(VLOOKUP(G51,[1]Hoja1!$B$2:$F$14234,4,FALSE),"")</f>
        <v/>
      </c>
      <c r="K51" s="23" t="s">
        <v>16939</v>
      </c>
      <c r="L51" s="13"/>
      <c r="M51" s="13"/>
      <c r="N51" s="14"/>
      <c r="O51" s="27"/>
    </row>
    <row r="52" spans="1:15" ht="30" hidden="1" customHeight="1" x14ac:dyDescent="0.25">
      <c r="A52" s="12">
        <v>51</v>
      </c>
      <c r="B52" s="19" t="s">
        <v>16940</v>
      </c>
      <c r="C52" s="19" t="s">
        <v>16941</v>
      </c>
      <c r="D52" s="19" t="s">
        <v>11968</v>
      </c>
      <c r="E52" s="20"/>
      <c r="F52" s="20" t="s">
        <v>16942</v>
      </c>
      <c r="G52" s="20"/>
      <c r="H52" s="30" t="str">
        <f>IFERROR(VLOOKUP(G52,[1]Hoja1!$B$2:$F$14234,2,FALSE),"")</f>
        <v/>
      </c>
      <c r="I52" s="30" t="str">
        <f>IFERROR(VLOOKUP(G52,[1]Hoja1!$B$2:$F$14234,3,FALSE),"")</f>
        <v/>
      </c>
      <c r="J52" s="9" t="str">
        <f>IFERROR(VLOOKUP(G52,[1]Hoja1!$B$2:$F$14234,4,FALSE),"")</f>
        <v/>
      </c>
      <c r="K52" s="23" t="s">
        <v>16943</v>
      </c>
      <c r="L52" s="13"/>
      <c r="M52" s="13"/>
      <c r="N52" s="14"/>
      <c r="O52" s="27"/>
    </row>
    <row r="53" spans="1:15" ht="30" hidden="1" customHeight="1" x14ac:dyDescent="0.25">
      <c r="A53" s="12">
        <v>52</v>
      </c>
      <c r="B53" s="19" t="s">
        <v>16944</v>
      </c>
      <c r="C53" s="19" t="s">
        <v>16945</v>
      </c>
      <c r="D53" s="19" t="s">
        <v>11968</v>
      </c>
      <c r="E53" s="20"/>
      <c r="F53" s="20" t="s">
        <v>16942</v>
      </c>
      <c r="G53" s="20"/>
      <c r="H53" s="30" t="str">
        <f>IFERROR(VLOOKUP(G53,[1]Hoja1!$B$2:$F$14234,2,FALSE),"")</f>
        <v/>
      </c>
      <c r="I53" s="30" t="str">
        <f>IFERROR(VLOOKUP(G53,[1]Hoja1!$B$2:$F$14234,3,FALSE),"")</f>
        <v/>
      </c>
      <c r="J53" s="9" t="str">
        <f>IFERROR(VLOOKUP(G53,[1]Hoja1!$B$2:$F$14234,4,FALSE),"")</f>
        <v/>
      </c>
      <c r="K53" s="23" t="s">
        <v>16946</v>
      </c>
      <c r="L53" s="13"/>
      <c r="M53" s="13"/>
      <c r="N53" s="14"/>
      <c r="O53" s="27"/>
    </row>
    <row r="54" spans="1:15" ht="30" hidden="1" customHeight="1" x14ac:dyDescent="0.25">
      <c r="A54" s="12">
        <v>53</v>
      </c>
      <c r="B54" s="19" t="s">
        <v>16947</v>
      </c>
      <c r="C54" s="19" t="s">
        <v>16948</v>
      </c>
      <c r="D54" s="19" t="s">
        <v>11968</v>
      </c>
      <c r="E54" s="20"/>
      <c r="F54" s="20" t="s">
        <v>16942</v>
      </c>
      <c r="G54" s="20"/>
      <c r="H54" s="30" t="str">
        <f>IFERROR(VLOOKUP(G54,[1]Hoja1!$B$2:$F$14234,2,FALSE),"")</f>
        <v/>
      </c>
      <c r="I54" s="30" t="str">
        <f>IFERROR(VLOOKUP(G54,[1]Hoja1!$B$2:$F$14234,3,FALSE),"")</f>
        <v/>
      </c>
      <c r="J54" s="9" t="str">
        <f>IFERROR(VLOOKUP(G54,[1]Hoja1!$B$2:$F$14234,4,FALSE),"")</f>
        <v/>
      </c>
      <c r="K54" s="23" t="s">
        <v>15943</v>
      </c>
      <c r="L54" s="13"/>
      <c r="M54" s="13"/>
      <c r="N54" s="14"/>
      <c r="O54" s="27"/>
    </row>
    <row r="55" spans="1:15" ht="30" hidden="1" customHeight="1" x14ac:dyDescent="0.25">
      <c r="A55" s="12">
        <v>54</v>
      </c>
      <c r="B55" s="19" t="s">
        <v>16949</v>
      </c>
      <c r="C55" s="19" t="s">
        <v>16950</v>
      </c>
      <c r="D55" s="19" t="s">
        <v>11968</v>
      </c>
      <c r="E55" s="20"/>
      <c r="F55" s="20" t="s">
        <v>16942</v>
      </c>
      <c r="G55" s="20"/>
      <c r="H55" s="30" t="str">
        <f>IFERROR(VLOOKUP(G55,[1]Hoja1!$B$2:$F$14234,2,FALSE),"")</f>
        <v/>
      </c>
      <c r="I55" s="30" t="str">
        <f>IFERROR(VLOOKUP(G55,[1]Hoja1!$B$2:$F$14234,3,FALSE),"")</f>
        <v/>
      </c>
      <c r="J55" s="9" t="str">
        <f>IFERROR(VLOOKUP(G55,[1]Hoja1!$B$2:$F$14234,4,FALSE),"")</f>
        <v/>
      </c>
      <c r="K55" s="23" t="s">
        <v>16951</v>
      </c>
      <c r="L55" s="13"/>
      <c r="M55" s="13"/>
      <c r="N55" s="14"/>
      <c r="O55" s="27"/>
    </row>
    <row r="56" spans="1:15" ht="30" hidden="1" customHeight="1" x14ac:dyDescent="0.25">
      <c r="A56" s="12">
        <v>55</v>
      </c>
      <c r="B56" s="19" t="s">
        <v>16952</v>
      </c>
      <c r="C56" s="19" t="s">
        <v>16953</v>
      </c>
      <c r="D56" s="19" t="s">
        <v>11968</v>
      </c>
      <c r="E56" s="20"/>
      <c r="F56" s="20" t="s">
        <v>16942</v>
      </c>
      <c r="G56" s="20"/>
      <c r="H56" s="30" t="str">
        <f>IFERROR(VLOOKUP(G56,[1]Hoja1!$B$2:$F$14234,2,FALSE),"")</f>
        <v/>
      </c>
      <c r="I56" s="30" t="str">
        <f>IFERROR(VLOOKUP(G56,[1]Hoja1!$B$2:$F$14234,3,FALSE),"")</f>
        <v/>
      </c>
      <c r="J56" s="9" t="str">
        <f>IFERROR(VLOOKUP(G56,[1]Hoja1!$B$2:$F$14234,4,FALSE),"")</f>
        <v/>
      </c>
      <c r="K56" s="23" t="s">
        <v>16954</v>
      </c>
      <c r="L56" s="13"/>
      <c r="M56" s="13"/>
      <c r="N56" s="14"/>
      <c r="O56" s="27"/>
    </row>
    <row r="57" spans="1:15" ht="30" hidden="1" customHeight="1" x14ac:dyDescent="0.25">
      <c r="A57" s="12">
        <v>56</v>
      </c>
      <c r="B57" s="19" t="s">
        <v>16955</v>
      </c>
      <c r="C57" s="19" t="s">
        <v>16956</v>
      </c>
      <c r="D57" s="19" t="s">
        <v>11968</v>
      </c>
      <c r="E57" s="20"/>
      <c r="F57" s="20" t="s">
        <v>16942</v>
      </c>
      <c r="G57" s="20"/>
      <c r="H57" s="30" t="str">
        <f>IFERROR(VLOOKUP(G57,[1]Hoja1!$B$2:$F$14234,2,FALSE),"")</f>
        <v/>
      </c>
      <c r="I57" s="30" t="str">
        <f>IFERROR(VLOOKUP(G57,[1]Hoja1!$B$2:$F$14234,3,FALSE),"")</f>
        <v/>
      </c>
      <c r="J57" s="9" t="str">
        <f>IFERROR(VLOOKUP(G57,[1]Hoja1!$B$2:$F$14234,4,FALSE),"")</f>
        <v/>
      </c>
      <c r="K57" s="23" t="s">
        <v>16957</v>
      </c>
      <c r="L57" s="13"/>
      <c r="M57" s="13"/>
      <c r="N57" s="14"/>
      <c r="O57" s="27"/>
    </row>
    <row r="58" spans="1:15" ht="30" hidden="1" customHeight="1" x14ac:dyDescent="0.25">
      <c r="A58" s="12">
        <v>57</v>
      </c>
      <c r="B58" s="19" t="s">
        <v>16958</v>
      </c>
      <c r="C58" s="19" t="s">
        <v>16959</v>
      </c>
      <c r="D58" s="19" t="s">
        <v>11968</v>
      </c>
      <c r="E58" s="20"/>
      <c r="F58" s="20" t="s">
        <v>16960</v>
      </c>
      <c r="G58" s="20"/>
      <c r="H58" s="30" t="str">
        <f>IFERROR(VLOOKUP(G58,[1]Hoja1!$B$2:$F$14234,2,FALSE),"")</f>
        <v/>
      </c>
      <c r="I58" s="30" t="str">
        <f>IFERROR(VLOOKUP(G58,[1]Hoja1!$B$2:$F$14234,3,FALSE),"")</f>
        <v/>
      </c>
      <c r="J58" s="9" t="str">
        <f>IFERROR(VLOOKUP(G58,[1]Hoja1!$B$2:$F$14234,4,FALSE),"")</f>
        <v/>
      </c>
      <c r="K58" s="23" t="s">
        <v>16961</v>
      </c>
      <c r="L58" s="13"/>
      <c r="M58" s="13"/>
      <c r="N58" s="14"/>
      <c r="O58" s="27"/>
    </row>
    <row r="59" spans="1:15" ht="30" hidden="1" customHeight="1" x14ac:dyDescent="0.25">
      <c r="A59" s="12">
        <v>58</v>
      </c>
      <c r="B59" s="19" t="s">
        <v>16962</v>
      </c>
      <c r="C59" s="19" t="s">
        <v>16963</v>
      </c>
      <c r="D59" s="19" t="s">
        <v>11968</v>
      </c>
      <c r="E59" s="20"/>
      <c r="F59" s="20" t="s">
        <v>16964</v>
      </c>
      <c r="G59" s="20"/>
      <c r="H59" s="30" t="str">
        <f>IFERROR(VLOOKUP(G59,[1]Hoja1!$B$2:$F$14234,2,FALSE),"")</f>
        <v/>
      </c>
      <c r="I59" s="30" t="str">
        <f>IFERROR(VLOOKUP(G59,[1]Hoja1!$B$2:$F$14234,3,FALSE),"")</f>
        <v/>
      </c>
      <c r="J59" s="9" t="str">
        <f>IFERROR(VLOOKUP(G59,[1]Hoja1!$B$2:$F$14234,4,FALSE),"")</f>
        <v/>
      </c>
      <c r="K59" s="23" t="s">
        <v>15943</v>
      </c>
      <c r="L59" s="13"/>
      <c r="M59" s="13"/>
      <c r="N59" s="14"/>
      <c r="O59" s="27"/>
    </row>
    <row r="60" spans="1:15" ht="30" hidden="1" customHeight="1" x14ac:dyDescent="0.25">
      <c r="A60" s="12">
        <v>59</v>
      </c>
      <c r="B60" s="19" t="s">
        <v>16965</v>
      </c>
      <c r="C60" s="19" t="s">
        <v>16966</v>
      </c>
      <c r="D60" s="19" t="s">
        <v>11968</v>
      </c>
      <c r="E60" s="20"/>
      <c r="F60" s="20" t="s">
        <v>16964</v>
      </c>
      <c r="G60" s="20"/>
      <c r="H60" s="30" t="str">
        <f>IFERROR(VLOOKUP(G60,[1]Hoja1!$B$2:$F$14234,2,FALSE),"")</f>
        <v/>
      </c>
      <c r="I60" s="30" t="str">
        <f>IFERROR(VLOOKUP(G60,[1]Hoja1!$B$2:$F$14234,3,FALSE),"")</f>
        <v/>
      </c>
      <c r="J60" s="9" t="str">
        <f>IFERROR(VLOOKUP(G60,[1]Hoja1!$B$2:$F$14234,4,FALSE),"")</f>
        <v/>
      </c>
      <c r="K60" s="23" t="s">
        <v>15943</v>
      </c>
      <c r="L60" s="13"/>
      <c r="M60" s="13"/>
      <c r="N60" s="14"/>
      <c r="O60" s="27"/>
    </row>
    <row r="61" spans="1:15" ht="30" hidden="1" customHeight="1" x14ac:dyDescent="0.25">
      <c r="A61" s="12">
        <v>60</v>
      </c>
      <c r="B61" s="19" t="s">
        <v>16967</v>
      </c>
      <c r="C61" s="19" t="s">
        <v>16968</v>
      </c>
      <c r="D61" s="19" t="s">
        <v>11968</v>
      </c>
      <c r="E61" s="20"/>
      <c r="F61" s="20" t="s">
        <v>16964</v>
      </c>
      <c r="G61" s="20"/>
      <c r="H61" s="30" t="str">
        <f>IFERROR(VLOOKUP(G61,[1]Hoja1!$B$2:$F$14234,2,FALSE),"")</f>
        <v/>
      </c>
      <c r="I61" s="30" t="str">
        <f>IFERROR(VLOOKUP(G61,[1]Hoja1!$B$2:$F$14234,3,FALSE),"")</f>
        <v/>
      </c>
      <c r="J61" s="9" t="str">
        <f>IFERROR(VLOOKUP(G61,[1]Hoja1!$B$2:$F$14234,4,FALSE),"")</f>
        <v/>
      </c>
      <c r="K61" s="23" t="s">
        <v>15943</v>
      </c>
      <c r="L61" s="13"/>
      <c r="M61" s="13"/>
      <c r="N61" s="14"/>
      <c r="O61" s="27"/>
    </row>
    <row r="62" spans="1:15" ht="30" hidden="1" customHeight="1" x14ac:dyDescent="0.25">
      <c r="A62" s="12">
        <v>61</v>
      </c>
      <c r="B62" s="19" t="s">
        <v>16969</v>
      </c>
      <c r="C62" s="19" t="s">
        <v>16970</v>
      </c>
      <c r="D62" s="19" t="s">
        <v>11968</v>
      </c>
      <c r="E62" s="20"/>
      <c r="F62" s="20" t="s">
        <v>16964</v>
      </c>
      <c r="G62" s="20"/>
      <c r="H62" s="30" t="str">
        <f>IFERROR(VLOOKUP(G62,[1]Hoja1!$B$2:$F$14234,2,FALSE),"")</f>
        <v/>
      </c>
      <c r="I62" s="30" t="str">
        <f>IFERROR(VLOOKUP(G62,[1]Hoja1!$B$2:$F$14234,3,FALSE),"")</f>
        <v/>
      </c>
      <c r="J62" s="9" t="str">
        <f>IFERROR(VLOOKUP(G62,[1]Hoja1!$B$2:$F$14234,4,FALSE),"")</f>
        <v/>
      </c>
      <c r="K62" s="23" t="s">
        <v>16192</v>
      </c>
      <c r="L62" s="13"/>
      <c r="M62" s="13"/>
      <c r="N62" s="14"/>
      <c r="O62" s="27"/>
    </row>
    <row r="63" spans="1:15" ht="30" hidden="1" customHeight="1" x14ac:dyDescent="0.25">
      <c r="A63" s="12">
        <v>62</v>
      </c>
      <c r="B63" s="19" t="s">
        <v>16971</v>
      </c>
      <c r="C63" s="19" t="s">
        <v>16972</v>
      </c>
      <c r="D63" s="19" t="s">
        <v>11968</v>
      </c>
      <c r="E63" s="20"/>
      <c r="F63" s="20" t="s">
        <v>16964</v>
      </c>
      <c r="G63" s="20"/>
      <c r="H63" s="30" t="str">
        <f>IFERROR(VLOOKUP(G63,[1]Hoja1!$B$2:$F$14234,2,FALSE),"")</f>
        <v/>
      </c>
      <c r="I63" s="30" t="str">
        <f>IFERROR(VLOOKUP(G63,[1]Hoja1!$B$2:$F$14234,3,FALSE),"")</f>
        <v/>
      </c>
      <c r="J63" s="9" t="str">
        <f>IFERROR(VLOOKUP(G63,[1]Hoja1!$B$2:$F$14234,4,FALSE),"")</f>
        <v/>
      </c>
      <c r="K63" s="23" t="s">
        <v>16192</v>
      </c>
      <c r="L63" s="13"/>
      <c r="M63" s="13"/>
      <c r="N63" s="14"/>
      <c r="O63" s="27"/>
    </row>
    <row r="64" spans="1:15" ht="30" hidden="1" customHeight="1" x14ac:dyDescent="0.25">
      <c r="A64" s="12">
        <v>63</v>
      </c>
      <c r="B64" s="19" t="s">
        <v>16973</v>
      </c>
      <c r="C64" s="19" t="s">
        <v>16974</v>
      </c>
      <c r="D64" s="19" t="s">
        <v>11968</v>
      </c>
      <c r="E64" s="20"/>
      <c r="F64" s="20" t="s">
        <v>16964</v>
      </c>
      <c r="G64" s="20"/>
      <c r="H64" s="30" t="str">
        <f>IFERROR(VLOOKUP(G64,[1]Hoja1!$B$2:$F$14234,2,FALSE),"")</f>
        <v/>
      </c>
      <c r="I64" s="30" t="str">
        <f>IFERROR(VLOOKUP(G64,[1]Hoja1!$B$2:$F$14234,3,FALSE),"")</f>
        <v/>
      </c>
      <c r="J64" s="9" t="str">
        <f>IFERROR(VLOOKUP(G64,[1]Hoja1!$B$2:$F$14234,4,FALSE),"")</f>
        <v/>
      </c>
      <c r="K64" s="23" t="s">
        <v>16975</v>
      </c>
      <c r="L64" s="13"/>
      <c r="M64" s="13"/>
      <c r="N64" s="14"/>
      <c r="O64" s="27"/>
    </row>
    <row r="65" spans="1:15" ht="30" hidden="1" customHeight="1" x14ac:dyDescent="0.25">
      <c r="A65" s="12">
        <v>64</v>
      </c>
      <c r="B65" s="19" t="s">
        <v>16976</v>
      </c>
      <c r="C65" s="19" t="s">
        <v>16977</v>
      </c>
      <c r="D65" s="19" t="s">
        <v>11968</v>
      </c>
      <c r="E65" s="20"/>
      <c r="F65" s="20" t="s">
        <v>16964</v>
      </c>
      <c r="G65" s="20"/>
      <c r="H65" s="30" t="str">
        <f>IFERROR(VLOOKUP(G65,[1]Hoja1!$B$2:$F$14234,2,FALSE),"")</f>
        <v/>
      </c>
      <c r="I65" s="30" t="str">
        <f>IFERROR(VLOOKUP(G65,[1]Hoja1!$B$2:$F$14234,3,FALSE),"")</f>
        <v/>
      </c>
      <c r="J65" s="9" t="str">
        <f>IFERROR(VLOOKUP(G65,[1]Hoja1!$B$2:$F$14234,4,FALSE),"")</f>
        <v/>
      </c>
      <c r="K65" s="23" t="s">
        <v>16978</v>
      </c>
      <c r="L65" s="25" t="s">
        <v>14894</v>
      </c>
      <c r="M65" s="13" t="s">
        <v>6480</v>
      </c>
      <c r="N65" s="14"/>
      <c r="O65" s="27"/>
    </row>
    <row r="66" spans="1:15" ht="30" hidden="1" customHeight="1" x14ac:dyDescent="0.25">
      <c r="A66" s="12">
        <v>65</v>
      </c>
      <c r="B66" s="19" t="s">
        <v>16979</v>
      </c>
      <c r="C66" s="19" t="s">
        <v>16980</v>
      </c>
      <c r="D66" s="19" t="s">
        <v>11968</v>
      </c>
      <c r="E66" s="20"/>
      <c r="F66" s="20" t="s">
        <v>16964</v>
      </c>
      <c r="G66" s="20"/>
      <c r="H66" s="30" t="str">
        <f>IFERROR(VLOOKUP(G66,[1]Hoja1!$B$2:$F$14234,2,FALSE),"")</f>
        <v/>
      </c>
      <c r="I66" s="30" t="str">
        <f>IFERROR(VLOOKUP(G66,[1]Hoja1!$B$2:$F$14234,3,FALSE),"")</f>
        <v/>
      </c>
      <c r="J66" s="9" t="str">
        <f>IFERROR(VLOOKUP(G66,[1]Hoja1!$B$2:$F$14234,4,FALSE),"")</f>
        <v/>
      </c>
      <c r="K66" s="23" t="s">
        <v>16981</v>
      </c>
      <c r="L66" s="13"/>
      <c r="M66" s="13"/>
      <c r="N66" s="14"/>
      <c r="O66" s="27"/>
    </row>
    <row r="67" spans="1:15" ht="30" hidden="1" customHeight="1" x14ac:dyDescent="0.25">
      <c r="A67" s="12">
        <v>66</v>
      </c>
      <c r="B67" s="19" t="s">
        <v>16982</v>
      </c>
      <c r="C67" s="19" t="s">
        <v>16983</v>
      </c>
      <c r="D67" s="19" t="s">
        <v>11968</v>
      </c>
      <c r="E67" s="20"/>
      <c r="F67" s="20" t="s">
        <v>16964</v>
      </c>
      <c r="G67" s="20"/>
      <c r="H67" s="30" t="str">
        <f>IFERROR(VLOOKUP(G67,[1]Hoja1!$B$2:$F$14234,2,FALSE),"")</f>
        <v/>
      </c>
      <c r="I67" s="30" t="str">
        <f>IFERROR(VLOOKUP(G67,[1]Hoja1!$B$2:$F$14234,3,FALSE),"")</f>
        <v/>
      </c>
      <c r="J67" s="9" t="str">
        <f>IFERROR(VLOOKUP(G67,[1]Hoja1!$B$2:$F$14234,4,FALSE),"")</f>
        <v/>
      </c>
      <c r="K67" s="23" t="s">
        <v>16984</v>
      </c>
      <c r="L67" s="13"/>
      <c r="M67" s="13"/>
      <c r="N67" s="14"/>
      <c r="O67" s="27"/>
    </row>
    <row r="68" spans="1:15" ht="30" hidden="1" customHeight="1" x14ac:dyDescent="0.25">
      <c r="A68" s="12">
        <v>67</v>
      </c>
      <c r="B68" s="19" t="s">
        <v>16985</v>
      </c>
      <c r="C68" s="19" t="s">
        <v>16986</v>
      </c>
      <c r="D68" s="19" t="s">
        <v>11968</v>
      </c>
      <c r="E68" s="20"/>
      <c r="F68" s="20" t="s">
        <v>16964</v>
      </c>
      <c r="G68" s="20"/>
      <c r="H68" s="30" t="str">
        <f>IFERROR(VLOOKUP(G68,[1]Hoja1!$B$2:$F$14234,2,FALSE),"")</f>
        <v/>
      </c>
      <c r="I68" s="30" t="str">
        <f>IFERROR(VLOOKUP(G68,[1]Hoja1!$B$2:$F$14234,3,FALSE),"")</f>
        <v/>
      </c>
      <c r="J68" s="9" t="str">
        <f>IFERROR(VLOOKUP(G68,[1]Hoja1!$B$2:$F$14234,4,FALSE),"")</f>
        <v/>
      </c>
      <c r="K68" s="23" t="s">
        <v>16987</v>
      </c>
      <c r="L68" s="13"/>
      <c r="M68" s="13"/>
      <c r="N68" s="14"/>
      <c r="O68" s="27"/>
    </row>
    <row r="69" spans="1:15" ht="30" hidden="1" customHeight="1" x14ac:dyDescent="0.25">
      <c r="A69" s="12">
        <v>68</v>
      </c>
      <c r="B69" s="19" t="s">
        <v>16988</v>
      </c>
      <c r="C69" s="19" t="s">
        <v>16989</v>
      </c>
      <c r="D69" s="19" t="s">
        <v>11968</v>
      </c>
      <c r="E69" s="20"/>
      <c r="F69" s="20" t="s">
        <v>16990</v>
      </c>
      <c r="G69" s="20"/>
      <c r="H69" s="30" t="str">
        <f>IFERROR(VLOOKUP(G69,[1]Hoja1!$B$2:$F$14234,2,FALSE),"")</f>
        <v/>
      </c>
      <c r="I69" s="30" t="str">
        <f>IFERROR(VLOOKUP(G69,[1]Hoja1!$B$2:$F$14234,3,FALSE),"")</f>
        <v/>
      </c>
      <c r="J69" s="9" t="str">
        <f>IFERROR(VLOOKUP(G69,[1]Hoja1!$B$2:$F$14234,4,FALSE),"")</f>
        <v/>
      </c>
      <c r="K69" s="23" t="s">
        <v>16991</v>
      </c>
      <c r="L69" s="13"/>
      <c r="M69" s="13"/>
      <c r="N69" s="14"/>
      <c r="O69" s="27"/>
    </row>
    <row r="70" spans="1:15" ht="30" hidden="1" customHeight="1" x14ac:dyDescent="0.25">
      <c r="A70" s="12">
        <v>69</v>
      </c>
      <c r="B70" s="19" t="s">
        <v>16992</v>
      </c>
      <c r="C70" s="19" t="s">
        <v>16993</v>
      </c>
      <c r="D70" s="19" t="s">
        <v>11968</v>
      </c>
      <c r="E70" s="20"/>
      <c r="F70" s="20" t="s">
        <v>16990</v>
      </c>
      <c r="G70" s="20"/>
      <c r="H70" s="30" t="str">
        <f>IFERROR(VLOOKUP(G70,[1]Hoja1!$B$2:$F$14234,2,FALSE),"")</f>
        <v/>
      </c>
      <c r="I70" s="30" t="str">
        <f>IFERROR(VLOOKUP(G70,[1]Hoja1!$B$2:$F$14234,3,FALSE),"")</f>
        <v/>
      </c>
      <c r="J70" s="9" t="str">
        <f>IFERROR(VLOOKUP(G70,[1]Hoja1!$B$2:$F$14234,4,FALSE),"")</f>
        <v/>
      </c>
      <c r="K70" s="23" t="s">
        <v>15103</v>
      </c>
      <c r="L70" s="13"/>
      <c r="M70" s="13"/>
      <c r="N70" s="14"/>
      <c r="O70" s="27"/>
    </row>
    <row r="71" spans="1:15" ht="30" hidden="1" customHeight="1" x14ac:dyDescent="0.25">
      <c r="A71" s="12">
        <v>70</v>
      </c>
      <c r="B71" s="19" t="s">
        <v>16994</v>
      </c>
      <c r="C71" s="19" t="s">
        <v>16995</v>
      </c>
      <c r="D71" s="19" t="s">
        <v>11968</v>
      </c>
      <c r="E71" s="20"/>
      <c r="F71" s="20" t="s">
        <v>16990</v>
      </c>
      <c r="G71" s="20"/>
      <c r="H71" s="30" t="str">
        <f>IFERROR(VLOOKUP(G71,[1]Hoja1!$B$2:$F$14234,2,FALSE),"")</f>
        <v/>
      </c>
      <c r="I71" s="30" t="str">
        <f>IFERROR(VLOOKUP(G71,[1]Hoja1!$B$2:$F$14234,3,FALSE),"")</f>
        <v/>
      </c>
      <c r="J71" s="9" t="str">
        <f>IFERROR(VLOOKUP(G71,[1]Hoja1!$B$2:$F$14234,4,FALSE),"")</f>
        <v/>
      </c>
      <c r="K71" s="23" t="s">
        <v>16996</v>
      </c>
      <c r="L71" s="25" t="s">
        <v>15859</v>
      </c>
      <c r="M71" s="13" t="s">
        <v>6480</v>
      </c>
      <c r="N71" s="14"/>
      <c r="O71" s="27"/>
    </row>
    <row r="72" spans="1:15" ht="30" hidden="1" customHeight="1" x14ac:dyDescent="0.25">
      <c r="A72" s="12">
        <v>71</v>
      </c>
      <c r="B72" s="19" t="s">
        <v>16997</v>
      </c>
      <c r="C72" s="19" t="s">
        <v>16998</v>
      </c>
      <c r="D72" s="19" t="s">
        <v>11968</v>
      </c>
      <c r="E72" s="20"/>
      <c r="F72" s="20" t="s">
        <v>16990</v>
      </c>
      <c r="G72" s="20"/>
      <c r="H72" s="30" t="str">
        <f>IFERROR(VLOOKUP(G72,[1]Hoja1!$B$2:$F$14234,2,FALSE),"")</f>
        <v/>
      </c>
      <c r="I72" s="30" t="str">
        <f>IFERROR(VLOOKUP(G72,[1]Hoja1!$B$2:$F$14234,3,FALSE),"")</f>
        <v/>
      </c>
      <c r="J72" s="9" t="str">
        <f>IFERROR(VLOOKUP(G72,[1]Hoja1!$B$2:$F$14234,4,FALSE),"")</f>
        <v/>
      </c>
      <c r="K72" s="23" t="s">
        <v>16999</v>
      </c>
      <c r="L72" s="25" t="s">
        <v>15859</v>
      </c>
      <c r="M72" s="13" t="s">
        <v>6480</v>
      </c>
      <c r="N72" s="14" t="s">
        <v>2177</v>
      </c>
      <c r="O72" s="27"/>
    </row>
    <row r="73" spans="1:15" ht="30" hidden="1" customHeight="1" x14ac:dyDescent="0.25">
      <c r="A73" s="12">
        <v>72</v>
      </c>
      <c r="B73" s="19" t="s">
        <v>17000</v>
      </c>
      <c r="C73" s="19" t="s">
        <v>17001</v>
      </c>
      <c r="D73" s="19" t="s">
        <v>11968</v>
      </c>
      <c r="E73" s="20"/>
      <c r="F73" s="20" t="s">
        <v>17002</v>
      </c>
      <c r="G73" s="20"/>
      <c r="H73" s="30" t="str">
        <f>IFERROR(VLOOKUP(G73,[1]Hoja1!$B$2:$F$14234,2,FALSE),"")</f>
        <v/>
      </c>
      <c r="I73" s="30" t="str">
        <f>IFERROR(VLOOKUP(G73,[1]Hoja1!$B$2:$F$14234,3,FALSE),"")</f>
        <v/>
      </c>
      <c r="J73" s="9" t="str">
        <f>IFERROR(VLOOKUP(G73,[1]Hoja1!$B$2:$F$14234,4,FALSE),"")</f>
        <v/>
      </c>
      <c r="K73" s="23" t="s">
        <v>17003</v>
      </c>
      <c r="L73" s="13"/>
      <c r="M73" s="13"/>
      <c r="N73" s="14"/>
      <c r="O73" s="27"/>
    </row>
    <row r="74" spans="1:15" ht="30" hidden="1" customHeight="1" x14ac:dyDescent="0.25">
      <c r="A74" s="12">
        <v>73</v>
      </c>
      <c r="B74" s="19" t="s">
        <v>17004</v>
      </c>
      <c r="C74" s="19" t="s">
        <v>17005</v>
      </c>
      <c r="D74" s="19" t="s">
        <v>11968</v>
      </c>
      <c r="E74" s="20"/>
      <c r="F74" s="20" t="s">
        <v>17006</v>
      </c>
      <c r="G74" s="20"/>
      <c r="H74" s="30" t="str">
        <f>IFERROR(VLOOKUP(G74,[1]Hoja1!$B$2:$F$14234,2,FALSE),"")</f>
        <v/>
      </c>
      <c r="I74" s="30" t="str">
        <f>IFERROR(VLOOKUP(G74,[1]Hoja1!$B$2:$F$14234,3,FALSE),"")</f>
        <v/>
      </c>
      <c r="J74" s="9" t="str">
        <f>IFERROR(VLOOKUP(G74,[1]Hoja1!$B$2:$F$14234,4,FALSE),"")</f>
        <v/>
      </c>
      <c r="K74" s="23" t="s">
        <v>16582</v>
      </c>
      <c r="L74" s="13"/>
      <c r="M74" s="13"/>
      <c r="N74" s="14"/>
      <c r="O74" s="27"/>
    </row>
    <row r="75" spans="1:15" ht="30" hidden="1" customHeight="1" x14ac:dyDescent="0.25">
      <c r="A75" s="12">
        <v>74</v>
      </c>
      <c r="B75" s="19" t="s">
        <v>17007</v>
      </c>
      <c r="C75" s="19" t="s">
        <v>17008</v>
      </c>
      <c r="D75" s="19" t="s">
        <v>11968</v>
      </c>
      <c r="E75" s="20"/>
      <c r="F75" s="20" t="s">
        <v>17006</v>
      </c>
      <c r="G75" s="20"/>
      <c r="H75" s="30" t="str">
        <f>IFERROR(VLOOKUP(G75,[1]Hoja1!$B$2:$F$14234,2,FALSE),"")</f>
        <v/>
      </c>
      <c r="I75" s="30" t="str">
        <f>IFERROR(VLOOKUP(G75,[1]Hoja1!$B$2:$F$14234,3,FALSE),"")</f>
        <v/>
      </c>
      <c r="J75" s="9" t="str">
        <f>IFERROR(VLOOKUP(G75,[1]Hoja1!$B$2:$F$14234,4,FALSE),"")</f>
        <v/>
      </c>
      <c r="K75" s="23" t="s">
        <v>17009</v>
      </c>
      <c r="L75" s="13"/>
      <c r="M75" s="13"/>
      <c r="N75" s="14"/>
      <c r="O75" s="27"/>
    </row>
    <row r="76" spans="1:15" ht="30" hidden="1" customHeight="1" x14ac:dyDescent="0.25">
      <c r="A76" s="12">
        <v>75</v>
      </c>
      <c r="B76" s="19" t="s">
        <v>17010</v>
      </c>
      <c r="C76" s="19" t="s">
        <v>17011</v>
      </c>
      <c r="D76" s="19" t="s">
        <v>11968</v>
      </c>
      <c r="E76" s="20"/>
      <c r="F76" s="20" t="s">
        <v>17006</v>
      </c>
      <c r="G76" s="20"/>
      <c r="H76" s="30" t="str">
        <f>IFERROR(VLOOKUP(G76,[1]Hoja1!$B$2:$F$14234,2,FALSE),"")</f>
        <v/>
      </c>
      <c r="I76" s="30" t="str">
        <f>IFERROR(VLOOKUP(G76,[1]Hoja1!$B$2:$F$14234,3,FALSE),"")</f>
        <v/>
      </c>
      <c r="J76" s="9" t="str">
        <f>IFERROR(VLOOKUP(G76,[1]Hoja1!$B$2:$F$14234,4,FALSE),"")</f>
        <v/>
      </c>
      <c r="K76" s="23" t="s">
        <v>15943</v>
      </c>
      <c r="L76" s="13"/>
      <c r="M76" s="13"/>
      <c r="N76" s="14"/>
      <c r="O76" s="27"/>
    </row>
    <row r="77" spans="1:15" ht="30" hidden="1" customHeight="1" x14ac:dyDescent="0.25">
      <c r="A77" s="12">
        <v>76</v>
      </c>
      <c r="B77" s="19" t="s">
        <v>17012</v>
      </c>
      <c r="C77" s="19" t="s">
        <v>17013</v>
      </c>
      <c r="D77" s="19" t="s">
        <v>11968</v>
      </c>
      <c r="E77" s="20"/>
      <c r="F77" s="20" t="s">
        <v>17006</v>
      </c>
      <c r="G77" s="20"/>
      <c r="H77" s="30" t="str">
        <f>IFERROR(VLOOKUP(G77,[1]Hoja1!$B$2:$F$14234,2,FALSE),"")</f>
        <v/>
      </c>
      <c r="I77" s="30" t="str">
        <f>IFERROR(VLOOKUP(G77,[1]Hoja1!$B$2:$F$14234,3,FALSE),"")</f>
        <v/>
      </c>
      <c r="J77" s="9" t="str">
        <f>IFERROR(VLOOKUP(G77,[1]Hoja1!$B$2:$F$14234,4,FALSE),"")</f>
        <v/>
      </c>
      <c r="K77" s="23" t="s">
        <v>15943</v>
      </c>
      <c r="L77" s="13"/>
      <c r="M77" s="13"/>
      <c r="N77" s="14"/>
      <c r="O77" s="27"/>
    </row>
    <row r="78" spans="1:15" ht="30" hidden="1" customHeight="1" x14ac:dyDescent="0.25">
      <c r="A78" s="12">
        <v>77</v>
      </c>
      <c r="B78" s="19" t="s">
        <v>17014</v>
      </c>
      <c r="C78" s="19" t="s">
        <v>17015</v>
      </c>
      <c r="D78" s="19" t="s">
        <v>11968</v>
      </c>
      <c r="E78" s="20"/>
      <c r="F78" s="20" t="s">
        <v>17006</v>
      </c>
      <c r="G78" s="20"/>
      <c r="H78" s="30" t="str">
        <f>IFERROR(VLOOKUP(G78,[1]Hoja1!$B$2:$F$14234,2,FALSE),"")</f>
        <v/>
      </c>
      <c r="I78" s="30" t="str">
        <f>IFERROR(VLOOKUP(G78,[1]Hoja1!$B$2:$F$14234,3,FALSE),"")</f>
        <v/>
      </c>
      <c r="J78" s="9" t="str">
        <f>IFERROR(VLOOKUP(G78,[1]Hoja1!$B$2:$F$14234,4,FALSE),"")</f>
        <v/>
      </c>
      <c r="K78" s="23" t="s">
        <v>15943</v>
      </c>
      <c r="L78" s="13"/>
      <c r="M78" s="13"/>
      <c r="N78" s="14"/>
      <c r="O78" s="27"/>
    </row>
    <row r="79" spans="1:15" ht="30" hidden="1" customHeight="1" x14ac:dyDescent="0.25">
      <c r="A79" s="12">
        <v>78</v>
      </c>
      <c r="B79" s="19" t="s">
        <v>17016</v>
      </c>
      <c r="C79" s="19" t="s">
        <v>17017</v>
      </c>
      <c r="D79" s="19" t="s">
        <v>11968</v>
      </c>
      <c r="E79" s="20"/>
      <c r="F79" s="20" t="s">
        <v>17006</v>
      </c>
      <c r="G79" s="20"/>
      <c r="H79" s="30" t="str">
        <f>IFERROR(VLOOKUP(G79,[1]Hoja1!$B$2:$F$14234,2,FALSE),"")</f>
        <v/>
      </c>
      <c r="I79" s="30" t="str">
        <f>IFERROR(VLOOKUP(G79,[1]Hoja1!$B$2:$F$14234,3,FALSE),"")</f>
        <v/>
      </c>
      <c r="J79" s="9" t="str">
        <f>IFERROR(VLOOKUP(G79,[1]Hoja1!$B$2:$F$14234,4,FALSE),"")</f>
        <v/>
      </c>
      <c r="K79" s="23" t="s">
        <v>16582</v>
      </c>
      <c r="L79" s="13"/>
      <c r="M79" s="13"/>
      <c r="N79" s="14"/>
      <c r="O79" s="27"/>
    </row>
    <row r="80" spans="1:15" ht="30" hidden="1" customHeight="1" x14ac:dyDescent="0.25">
      <c r="A80" s="12">
        <v>79</v>
      </c>
      <c r="B80" s="19" t="s">
        <v>17018</v>
      </c>
      <c r="C80" s="19" t="s">
        <v>17019</v>
      </c>
      <c r="D80" s="19" t="s">
        <v>11968</v>
      </c>
      <c r="E80" s="20"/>
      <c r="F80" s="20" t="s">
        <v>17006</v>
      </c>
      <c r="G80" s="20"/>
      <c r="H80" s="30" t="str">
        <f>IFERROR(VLOOKUP(G80,[1]Hoja1!$B$2:$F$14234,2,FALSE),"")</f>
        <v/>
      </c>
      <c r="I80" s="30" t="str">
        <f>IFERROR(VLOOKUP(G80,[1]Hoja1!$B$2:$F$14234,3,FALSE),"")</f>
        <v/>
      </c>
      <c r="J80" s="9" t="str">
        <f>IFERROR(VLOOKUP(G80,[1]Hoja1!$B$2:$F$14234,4,FALSE),"")</f>
        <v/>
      </c>
      <c r="K80" s="23" t="s">
        <v>16582</v>
      </c>
      <c r="L80" s="13"/>
      <c r="M80" s="13"/>
      <c r="N80" s="14"/>
      <c r="O80" s="27"/>
    </row>
    <row r="81" spans="1:15" ht="30" hidden="1" customHeight="1" x14ac:dyDescent="0.25">
      <c r="A81" s="12">
        <v>80</v>
      </c>
      <c r="B81" s="19" t="s">
        <v>17020</v>
      </c>
      <c r="C81" s="19" t="s">
        <v>17021</v>
      </c>
      <c r="D81" s="19" t="s">
        <v>11968</v>
      </c>
      <c r="E81" s="20"/>
      <c r="F81" s="20" t="s">
        <v>17006</v>
      </c>
      <c r="G81" s="20"/>
      <c r="H81" s="30" t="str">
        <f>IFERROR(VLOOKUP(G81,[1]Hoja1!$B$2:$F$14234,2,FALSE),"")</f>
        <v/>
      </c>
      <c r="I81" s="30" t="str">
        <f>IFERROR(VLOOKUP(G81,[1]Hoja1!$B$2:$F$14234,3,FALSE),"")</f>
        <v/>
      </c>
      <c r="J81" s="9" t="str">
        <f>IFERROR(VLOOKUP(G81,[1]Hoja1!$B$2:$F$14234,4,FALSE),"")</f>
        <v/>
      </c>
      <c r="K81" s="23" t="s">
        <v>17022</v>
      </c>
      <c r="L81" s="25" t="s">
        <v>14894</v>
      </c>
      <c r="M81" s="13" t="s">
        <v>6480</v>
      </c>
      <c r="N81" s="14" t="s">
        <v>2177</v>
      </c>
      <c r="O81" s="27"/>
    </row>
    <row r="82" spans="1:15" ht="30" hidden="1" customHeight="1" x14ac:dyDescent="0.25">
      <c r="A82" s="12">
        <v>81</v>
      </c>
      <c r="B82" s="19" t="s">
        <v>17023</v>
      </c>
      <c r="C82" s="19" t="s">
        <v>17024</v>
      </c>
      <c r="D82" s="19" t="s">
        <v>11969</v>
      </c>
      <c r="E82" s="20"/>
      <c r="F82" s="20" t="s">
        <v>17025</v>
      </c>
      <c r="G82" s="20"/>
      <c r="H82" s="30" t="str">
        <f>IFERROR(VLOOKUP(G82,[1]Hoja1!$B$2:$F$14234,2,FALSE),"")</f>
        <v/>
      </c>
      <c r="I82" s="30" t="str">
        <f>IFERROR(VLOOKUP(G82,[1]Hoja1!$B$2:$F$14234,3,FALSE),"")</f>
        <v/>
      </c>
      <c r="J82" s="9" t="str">
        <f>IFERROR(VLOOKUP(G82,[1]Hoja1!$B$2:$F$14234,4,FALSE),"")</f>
        <v/>
      </c>
      <c r="K82" s="23" t="s">
        <v>15943</v>
      </c>
      <c r="L82" s="13"/>
      <c r="M82" s="13"/>
      <c r="N82" s="14"/>
      <c r="O82" s="27"/>
    </row>
    <row r="83" spans="1:15" ht="30" hidden="1" customHeight="1" x14ac:dyDescent="0.25">
      <c r="A83" s="12">
        <v>82</v>
      </c>
      <c r="B83" s="19" t="s">
        <v>17026</v>
      </c>
      <c r="C83" s="19" t="s">
        <v>17027</v>
      </c>
      <c r="D83" s="19" t="s">
        <v>11969</v>
      </c>
      <c r="E83" s="20"/>
      <c r="F83" s="20" t="s">
        <v>17025</v>
      </c>
      <c r="G83" s="20"/>
      <c r="H83" s="30" t="str">
        <f>IFERROR(VLOOKUP(G83,[1]Hoja1!$B$2:$F$14234,2,FALSE),"")</f>
        <v/>
      </c>
      <c r="I83" s="30" t="str">
        <f>IFERROR(VLOOKUP(G83,[1]Hoja1!$B$2:$F$14234,3,FALSE),"")</f>
        <v/>
      </c>
      <c r="J83" s="9" t="str">
        <f>IFERROR(VLOOKUP(G83,[1]Hoja1!$B$2:$F$14234,4,FALSE),"")</f>
        <v/>
      </c>
      <c r="K83" s="23" t="s">
        <v>17028</v>
      </c>
      <c r="L83" s="13"/>
      <c r="M83" s="13"/>
      <c r="N83" s="14"/>
      <c r="O83" s="27"/>
    </row>
    <row r="84" spans="1:15" ht="30" hidden="1" customHeight="1" x14ac:dyDescent="0.25">
      <c r="A84" s="12">
        <v>83</v>
      </c>
      <c r="B84" s="19" t="s">
        <v>17029</v>
      </c>
      <c r="C84" s="19" t="s">
        <v>17030</v>
      </c>
      <c r="D84" s="19" t="s">
        <v>11969</v>
      </c>
      <c r="E84" s="20"/>
      <c r="F84" s="20" t="s">
        <v>17025</v>
      </c>
      <c r="G84" s="20"/>
      <c r="H84" s="30" t="str">
        <f>IFERROR(VLOOKUP(G84,[1]Hoja1!$B$2:$F$14234,2,FALSE),"")</f>
        <v/>
      </c>
      <c r="I84" s="30" t="str">
        <f>IFERROR(VLOOKUP(G84,[1]Hoja1!$B$2:$F$14234,3,FALSE),"")</f>
        <v/>
      </c>
      <c r="J84" s="9" t="str">
        <f>IFERROR(VLOOKUP(G84,[1]Hoja1!$B$2:$F$14234,4,FALSE),"")</f>
        <v/>
      </c>
      <c r="K84" s="23" t="s">
        <v>17031</v>
      </c>
      <c r="L84" s="25" t="s">
        <v>14894</v>
      </c>
      <c r="M84" s="13" t="s">
        <v>6480</v>
      </c>
      <c r="N84" s="14" t="s">
        <v>2177</v>
      </c>
      <c r="O84" s="27"/>
    </row>
    <row r="85" spans="1:15" ht="30" hidden="1" customHeight="1" x14ac:dyDescent="0.25">
      <c r="A85" s="12">
        <v>84</v>
      </c>
      <c r="B85" s="19" t="s">
        <v>17032</v>
      </c>
      <c r="C85" s="19" t="s">
        <v>17033</v>
      </c>
      <c r="D85" s="19" t="s">
        <v>11969</v>
      </c>
      <c r="E85" s="20"/>
      <c r="F85" s="20" t="s">
        <v>17025</v>
      </c>
      <c r="G85" s="20"/>
      <c r="H85" s="30" t="str">
        <f>IFERROR(VLOOKUP(G85,[1]Hoja1!$B$2:$F$14234,2,FALSE),"")</f>
        <v/>
      </c>
      <c r="I85" s="30" t="str">
        <f>IFERROR(VLOOKUP(G85,[1]Hoja1!$B$2:$F$14234,3,FALSE),"")</f>
        <v/>
      </c>
      <c r="J85" s="9" t="str">
        <f>IFERROR(VLOOKUP(G85,[1]Hoja1!$B$2:$F$14234,4,FALSE),"")</f>
        <v/>
      </c>
      <c r="K85" s="23" t="s">
        <v>15943</v>
      </c>
      <c r="L85" s="13"/>
      <c r="M85" s="13"/>
      <c r="N85" s="14"/>
      <c r="O85" s="27"/>
    </row>
    <row r="86" spans="1:15" ht="30" hidden="1" customHeight="1" x14ac:dyDescent="0.25">
      <c r="A86" s="12">
        <v>85</v>
      </c>
      <c r="B86" s="19" t="s">
        <v>17034</v>
      </c>
      <c r="C86" s="19" t="s">
        <v>17035</v>
      </c>
      <c r="D86" s="19" t="s">
        <v>11969</v>
      </c>
      <c r="E86" s="20"/>
      <c r="F86" s="20" t="s">
        <v>17025</v>
      </c>
      <c r="G86" s="20"/>
      <c r="H86" s="30" t="str">
        <f>IFERROR(VLOOKUP(G86,[1]Hoja1!$B$2:$F$14234,2,FALSE),"")</f>
        <v/>
      </c>
      <c r="I86" s="30" t="str">
        <f>IFERROR(VLOOKUP(G86,[1]Hoja1!$B$2:$F$14234,3,FALSE),"")</f>
        <v/>
      </c>
      <c r="J86" s="9" t="str">
        <f>IFERROR(VLOOKUP(G86,[1]Hoja1!$B$2:$F$14234,4,FALSE),"")</f>
        <v/>
      </c>
      <c r="K86" s="23" t="s">
        <v>17036</v>
      </c>
      <c r="L86" s="13"/>
      <c r="M86" s="13"/>
      <c r="N86" s="14"/>
      <c r="O86" s="27"/>
    </row>
    <row r="87" spans="1:15" ht="30" hidden="1" customHeight="1" x14ac:dyDescent="0.25">
      <c r="A87" s="12">
        <v>86</v>
      </c>
      <c r="B87" s="19" t="s">
        <v>17037</v>
      </c>
      <c r="C87" s="19" t="s">
        <v>17038</v>
      </c>
      <c r="D87" s="19" t="s">
        <v>11969</v>
      </c>
      <c r="E87" s="20"/>
      <c r="F87" s="20" t="s">
        <v>17025</v>
      </c>
      <c r="G87" s="20"/>
      <c r="H87" s="30" t="str">
        <f>IFERROR(VLOOKUP(G87,[1]Hoja1!$B$2:$F$14234,2,FALSE),"")</f>
        <v/>
      </c>
      <c r="I87" s="30" t="str">
        <f>IFERROR(VLOOKUP(G87,[1]Hoja1!$B$2:$F$14234,3,FALSE),"")</f>
        <v/>
      </c>
      <c r="J87" s="9" t="str">
        <f>IFERROR(VLOOKUP(G87,[1]Hoja1!$B$2:$F$14234,4,FALSE),"")</f>
        <v/>
      </c>
      <c r="K87" s="23" t="s">
        <v>17039</v>
      </c>
      <c r="L87" s="13"/>
      <c r="M87" s="13"/>
      <c r="N87" s="14"/>
      <c r="O87" s="27"/>
    </row>
    <row r="88" spans="1:15" ht="30" hidden="1" customHeight="1" x14ac:dyDescent="0.25">
      <c r="A88" s="12">
        <v>87</v>
      </c>
      <c r="B88" s="19" t="s">
        <v>17040</v>
      </c>
      <c r="C88" s="19" t="s">
        <v>17041</v>
      </c>
      <c r="D88" s="19" t="s">
        <v>11969</v>
      </c>
      <c r="E88" s="20"/>
      <c r="F88" s="20" t="s">
        <v>17042</v>
      </c>
      <c r="G88" s="20"/>
      <c r="H88" s="30" t="str">
        <f>IFERROR(VLOOKUP(G88,[1]Hoja1!$B$2:$F$14234,2,FALSE),"")</f>
        <v/>
      </c>
      <c r="I88" s="30" t="str">
        <f>IFERROR(VLOOKUP(G88,[1]Hoja1!$B$2:$F$14234,3,FALSE),"")</f>
        <v/>
      </c>
      <c r="J88" s="9" t="str">
        <f>IFERROR(VLOOKUP(G88,[1]Hoja1!$B$2:$F$14234,4,FALSE),"")</f>
        <v/>
      </c>
      <c r="K88" s="23" t="s">
        <v>17043</v>
      </c>
      <c r="L88" s="13"/>
      <c r="M88" s="13"/>
      <c r="N88" s="14"/>
      <c r="O88" s="27"/>
    </row>
    <row r="89" spans="1:15" ht="30" hidden="1" customHeight="1" x14ac:dyDescent="0.25">
      <c r="A89" s="12">
        <v>88</v>
      </c>
      <c r="B89" s="19" t="s">
        <v>17044</v>
      </c>
      <c r="C89" s="19" t="s">
        <v>17045</v>
      </c>
      <c r="D89" s="19" t="s">
        <v>11969</v>
      </c>
      <c r="E89" s="20"/>
      <c r="F89" s="20" t="s">
        <v>17046</v>
      </c>
      <c r="G89" s="20"/>
      <c r="H89" s="30" t="str">
        <f>IFERROR(VLOOKUP(G89,[1]Hoja1!$B$2:$F$14234,2,FALSE),"")</f>
        <v/>
      </c>
      <c r="I89" s="30" t="str">
        <f>IFERROR(VLOOKUP(G89,[1]Hoja1!$B$2:$F$14234,3,FALSE),"")</f>
        <v/>
      </c>
      <c r="J89" s="9" t="str">
        <f>IFERROR(VLOOKUP(G89,[1]Hoja1!$B$2:$F$14234,4,FALSE),"")</f>
        <v/>
      </c>
      <c r="K89" s="23" t="s">
        <v>16192</v>
      </c>
      <c r="L89" s="13"/>
      <c r="M89" s="13"/>
      <c r="N89" s="14"/>
      <c r="O89" s="27"/>
    </row>
    <row r="90" spans="1:15" ht="30" hidden="1" customHeight="1" x14ac:dyDescent="0.25">
      <c r="A90" s="12">
        <v>89</v>
      </c>
      <c r="B90" s="19" t="s">
        <v>17047</v>
      </c>
      <c r="C90" s="19" t="s">
        <v>17048</v>
      </c>
      <c r="D90" s="19" t="s">
        <v>11969</v>
      </c>
      <c r="E90" s="20"/>
      <c r="F90" s="20" t="s">
        <v>17046</v>
      </c>
      <c r="G90" s="20"/>
      <c r="H90" s="30" t="str">
        <f>IFERROR(VLOOKUP(G90,[1]Hoja1!$B$2:$F$14234,2,FALSE),"")</f>
        <v/>
      </c>
      <c r="I90" s="30" t="str">
        <f>IFERROR(VLOOKUP(G90,[1]Hoja1!$B$2:$F$14234,3,FALSE),"")</f>
        <v/>
      </c>
      <c r="J90" s="9" t="str">
        <f>IFERROR(VLOOKUP(G90,[1]Hoja1!$B$2:$F$14234,4,FALSE),"")</f>
        <v/>
      </c>
      <c r="K90" s="23" t="s">
        <v>16192</v>
      </c>
      <c r="L90" s="13"/>
      <c r="M90" s="13"/>
      <c r="N90" s="14"/>
      <c r="O90" s="27"/>
    </row>
    <row r="91" spans="1:15" ht="30" hidden="1" customHeight="1" x14ac:dyDescent="0.25">
      <c r="A91" s="12">
        <v>90</v>
      </c>
      <c r="B91" s="19" t="s">
        <v>17049</v>
      </c>
      <c r="C91" s="19" t="s">
        <v>17050</v>
      </c>
      <c r="D91" s="19" t="s">
        <v>11969</v>
      </c>
      <c r="E91" s="20"/>
      <c r="F91" s="20" t="s">
        <v>17046</v>
      </c>
      <c r="G91" s="20"/>
      <c r="H91" s="30" t="str">
        <f>IFERROR(VLOOKUP(G91,[1]Hoja1!$B$2:$F$14234,2,FALSE),"")</f>
        <v/>
      </c>
      <c r="I91" s="30" t="str">
        <f>IFERROR(VLOOKUP(G91,[1]Hoja1!$B$2:$F$14234,3,FALSE),"")</f>
        <v/>
      </c>
      <c r="J91" s="9" t="str">
        <f>IFERROR(VLOOKUP(G91,[1]Hoja1!$B$2:$F$14234,4,FALSE),"")</f>
        <v/>
      </c>
      <c r="K91" s="23" t="s">
        <v>17051</v>
      </c>
      <c r="L91" s="13"/>
      <c r="M91" s="13"/>
      <c r="N91" s="14"/>
      <c r="O91" s="27"/>
    </row>
    <row r="92" spans="1:15" ht="30" hidden="1" customHeight="1" x14ac:dyDescent="0.25">
      <c r="A92" s="12">
        <v>91</v>
      </c>
      <c r="B92" s="19" t="s">
        <v>17052</v>
      </c>
      <c r="C92" s="19" t="s">
        <v>17053</v>
      </c>
      <c r="D92" s="19" t="s">
        <v>11969</v>
      </c>
      <c r="E92" s="20"/>
      <c r="F92" s="20" t="s">
        <v>17046</v>
      </c>
      <c r="G92" s="20"/>
      <c r="H92" s="30" t="str">
        <f>IFERROR(VLOOKUP(G92,[1]Hoja1!$B$2:$F$14234,2,FALSE),"")</f>
        <v/>
      </c>
      <c r="I92" s="30" t="str">
        <f>IFERROR(VLOOKUP(G92,[1]Hoja1!$B$2:$F$14234,3,FALSE),"")</f>
        <v/>
      </c>
      <c r="J92" s="9" t="str">
        <f>IFERROR(VLOOKUP(G92,[1]Hoja1!$B$2:$F$14234,4,FALSE),"")</f>
        <v/>
      </c>
      <c r="K92" s="23" t="s">
        <v>16192</v>
      </c>
      <c r="L92" s="13"/>
      <c r="M92" s="13"/>
      <c r="N92" s="14"/>
      <c r="O92" s="27"/>
    </row>
    <row r="93" spans="1:15" ht="30" hidden="1" customHeight="1" x14ac:dyDescent="0.25">
      <c r="A93" s="12">
        <v>92</v>
      </c>
      <c r="B93" s="19" t="s">
        <v>17054</v>
      </c>
      <c r="C93" s="19" t="s">
        <v>17055</v>
      </c>
      <c r="D93" s="19" t="s">
        <v>11969</v>
      </c>
      <c r="E93" s="20"/>
      <c r="F93" s="20" t="s">
        <v>17046</v>
      </c>
      <c r="G93" s="20"/>
      <c r="H93" s="30" t="str">
        <f>IFERROR(VLOOKUP(G93,[1]Hoja1!$B$2:$F$14234,2,FALSE),"")</f>
        <v/>
      </c>
      <c r="I93" s="30" t="str">
        <f>IFERROR(VLOOKUP(G93,[1]Hoja1!$B$2:$F$14234,3,FALSE),"")</f>
        <v/>
      </c>
      <c r="J93" s="9" t="str">
        <f>IFERROR(VLOOKUP(G93,[1]Hoja1!$B$2:$F$14234,4,FALSE),"")</f>
        <v/>
      </c>
      <c r="K93" s="23" t="s">
        <v>16189</v>
      </c>
      <c r="L93" s="13"/>
      <c r="M93" s="13"/>
      <c r="N93" s="14"/>
      <c r="O93" s="27"/>
    </row>
    <row r="94" spans="1:15" ht="30" hidden="1" customHeight="1" x14ac:dyDescent="0.25">
      <c r="A94" s="12">
        <v>93</v>
      </c>
      <c r="B94" s="19" t="s">
        <v>17056</v>
      </c>
      <c r="C94" s="19" t="s">
        <v>17057</v>
      </c>
      <c r="D94" s="19" t="s">
        <v>11969</v>
      </c>
      <c r="E94" s="20"/>
      <c r="F94" s="20" t="s">
        <v>17046</v>
      </c>
      <c r="G94" s="20"/>
      <c r="H94" s="30" t="str">
        <f>IFERROR(VLOOKUP(G94,[1]Hoja1!$B$2:$F$14234,2,FALSE),"")</f>
        <v/>
      </c>
      <c r="I94" s="30" t="str">
        <f>IFERROR(VLOOKUP(G94,[1]Hoja1!$B$2:$F$14234,3,FALSE),"")</f>
        <v/>
      </c>
      <c r="J94" s="9" t="str">
        <f>IFERROR(VLOOKUP(G94,[1]Hoja1!$B$2:$F$14234,4,FALSE),"")</f>
        <v/>
      </c>
      <c r="K94" s="23" t="s">
        <v>17058</v>
      </c>
      <c r="L94" s="13"/>
      <c r="M94" s="13"/>
      <c r="N94" s="14"/>
      <c r="O94" s="27"/>
    </row>
    <row r="95" spans="1:15" ht="30" hidden="1" customHeight="1" x14ac:dyDescent="0.25">
      <c r="A95" s="12">
        <v>94</v>
      </c>
      <c r="B95" s="19" t="s">
        <v>17059</v>
      </c>
      <c r="C95" s="19" t="s">
        <v>17060</v>
      </c>
      <c r="D95" s="19" t="s">
        <v>11969</v>
      </c>
      <c r="E95" s="20"/>
      <c r="F95" s="20" t="s">
        <v>17061</v>
      </c>
      <c r="G95" s="20"/>
      <c r="H95" s="30" t="str">
        <f>IFERROR(VLOOKUP(G95,[1]Hoja1!$B$2:$F$14234,2,FALSE),"")</f>
        <v/>
      </c>
      <c r="I95" s="30" t="str">
        <f>IFERROR(VLOOKUP(G95,[1]Hoja1!$B$2:$F$14234,3,FALSE),"")</f>
        <v/>
      </c>
      <c r="J95" s="9" t="str">
        <f>IFERROR(VLOOKUP(G95,[1]Hoja1!$B$2:$F$14234,4,FALSE),"")</f>
        <v/>
      </c>
      <c r="K95" s="23" t="s">
        <v>17062</v>
      </c>
      <c r="L95" s="13"/>
      <c r="M95" s="13"/>
      <c r="N95" s="14"/>
      <c r="O95" s="27"/>
    </row>
    <row r="96" spans="1:15" ht="30" hidden="1" customHeight="1" x14ac:dyDescent="0.25">
      <c r="A96" s="12">
        <v>95</v>
      </c>
      <c r="B96" s="19" t="s">
        <v>17063</v>
      </c>
      <c r="C96" s="19" t="s">
        <v>17064</v>
      </c>
      <c r="D96" s="19" t="s">
        <v>11969</v>
      </c>
      <c r="E96" s="20"/>
      <c r="F96" s="20" t="s">
        <v>17061</v>
      </c>
      <c r="G96" s="19">
        <v>6079</v>
      </c>
      <c r="H96" s="30" t="str">
        <f>IFERROR(VLOOKUP(G96,[1]Hoja1!$B$2:$F$14234,2,FALSE),"")</f>
        <v>EL MESIAS</v>
      </c>
      <c r="I96" s="30" t="str">
        <f>IFERROR(VLOOKUP(G96,[1]Hoja1!$B$2:$F$14234,3,FALSE),"")</f>
        <v>PL-6079-CM</v>
      </c>
      <c r="J96" s="9" t="str">
        <f>IFERROR(VLOOKUP(G96,[1]Hoja1!$B$2:$F$14234,4,FALSE),"")</f>
        <v>B &amp; E GROUP S.A.C.</v>
      </c>
      <c r="K96" s="23" t="s">
        <v>17065</v>
      </c>
      <c r="L96" s="25" t="s">
        <v>14894</v>
      </c>
      <c r="M96" s="13" t="s">
        <v>6480</v>
      </c>
      <c r="N96" s="14"/>
      <c r="O96" s="27"/>
    </row>
    <row r="97" spans="1:15" ht="30" hidden="1" customHeight="1" x14ac:dyDescent="0.25">
      <c r="A97" s="12">
        <v>96</v>
      </c>
      <c r="B97" s="19" t="s">
        <v>17066</v>
      </c>
      <c r="C97" s="19" t="s">
        <v>17067</v>
      </c>
      <c r="D97" s="19" t="s">
        <v>11969</v>
      </c>
      <c r="E97" s="20"/>
      <c r="F97" s="20" t="s">
        <v>17061</v>
      </c>
      <c r="G97" s="20"/>
      <c r="H97" s="30" t="str">
        <f>IFERROR(VLOOKUP(G97,[1]Hoja1!$B$2:$F$14234,2,FALSE),"")</f>
        <v/>
      </c>
      <c r="I97" s="30" t="str">
        <f>IFERROR(VLOOKUP(G97,[1]Hoja1!$B$2:$F$14234,3,FALSE),"")</f>
        <v/>
      </c>
      <c r="J97" s="9" t="str">
        <f>IFERROR(VLOOKUP(G97,[1]Hoja1!$B$2:$F$14234,4,FALSE),"")</f>
        <v/>
      </c>
      <c r="K97" s="23" t="s">
        <v>17068</v>
      </c>
      <c r="L97" s="13"/>
      <c r="M97" s="13"/>
      <c r="N97" s="14"/>
      <c r="O97" s="27"/>
    </row>
    <row r="98" spans="1:15" ht="30" hidden="1" customHeight="1" x14ac:dyDescent="0.25">
      <c r="A98" s="12">
        <v>97</v>
      </c>
      <c r="B98" s="19" t="s">
        <v>17069</v>
      </c>
      <c r="C98" s="19" t="s">
        <v>17070</v>
      </c>
      <c r="D98" s="19" t="s">
        <v>11969</v>
      </c>
      <c r="E98" s="20"/>
      <c r="F98" s="20" t="s">
        <v>17061</v>
      </c>
      <c r="G98" s="20"/>
      <c r="H98" s="30" t="str">
        <f>IFERROR(VLOOKUP(G98,[1]Hoja1!$B$2:$F$14234,2,FALSE),"")</f>
        <v/>
      </c>
      <c r="I98" s="30" t="str">
        <f>IFERROR(VLOOKUP(G98,[1]Hoja1!$B$2:$F$14234,3,FALSE),"")</f>
        <v/>
      </c>
      <c r="J98" s="9" t="str">
        <f>IFERROR(VLOOKUP(G98,[1]Hoja1!$B$2:$F$14234,4,FALSE),"")</f>
        <v/>
      </c>
      <c r="K98" s="23" t="s">
        <v>16582</v>
      </c>
      <c r="L98" s="13"/>
      <c r="M98" s="13"/>
      <c r="N98" s="14"/>
      <c r="O98" s="27"/>
    </row>
    <row r="99" spans="1:15" ht="30" customHeight="1" x14ac:dyDescent="0.25">
      <c r="A99" s="12">
        <v>98</v>
      </c>
      <c r="B99" s="19" t="s">
        <v>17071</v>
      </c>
      <c r="C99" s="19" t="s">
        <v>17072</v>
      </c>
      <c r="D99" s="19" t="s">
        <v>11969</v>
      </c>
      <c r="E99" s="20"/>
      <c r="F99" s="20" t="s">
        <v>17061</v>
      </c>
      <c r="G99" s="20"/>
      <c r="H99" s="30" t="str">
        <f>IFERROR(VLOOKUP(G99,[1]Hoja1!$B$2:$F$14234,2,FALSE),"")</f>
        <v/>
      </c>
      <c r="I99" s="30" t="str">
        <f>IFERROR(VLOOKUP(G99,[1]Hoja1!$B$2:$F$14234,3,FALSE),"")</f>
        <v/>
      </c>
      <c r="J99" s="9" t="str">
        <f>IFERROR(VLOOKUP(G99,[1]Hoja1!$B$2:$F$14234,4,FALSE),"")</f>
        <v/>
      </c>
      <c r="K99" s="23" t="s">
        <v>17073</v>
      </c>
      <c r="L99" s="13"/>
      <c r="M99" s="13"/>
      <c r="N99" s="14"/>
      <c r="O99" s="27"/>
    </row>
    <row r="100" spans="1:15" ht="30" hidden="1" customHeight="1" x14ac:dyDescent="0.25">
      <c r="A100" s="12">
        <v>99</v>
      </c>
      <c r="B100" s="19" t="s">
        <v>17074</v>
      </c>
      <c r="C100" s="19" t="s">
        <v>17075</v>
      </c>
      <c r="D100" s="19" t="s">
        <v>11969</v>
      </c>
      <c r="E100" s="20"/>
      <c r="F100" s="20" t="s">
        <v>17076</v>
      </c>
      <c r="G100" s="20"/>
      <c r="H100" s="30" t="str">
        <f>IFERROR(VLOOKUP(G100,[1]Hoja1!$B$2:$F$14234,2,FALSE),"")</f>
        <v/>
      </c>
      <c r="I100" s="30" t="str">
        <f>IFERROR(VLOOKUP(G100,[1]Hoja1!$B$2:$F$14234,3,FALSE),"")</f>
        <v/>
      </c>
      <c r="J100" s="9" t="str">
        <f>IFERROR(VLOOKUP(G100,[1]Hoja1!$B$2:$F$14234,4,FALSE),"")</f>
        <v/>
      </c>
      <c r="K100" s="23" t="s">
        <v>17077</v>
      </c>
      <c r="L100" s="13"/>
      <c r="M100" s="13"/>
      <c r="N100" s="14"/>
      <c r="O100" s="27"/>
    </row>
    <row r="101" spans="1:15" ht="30" hidden="1" customHeight="1" x14ac:dyDescent="0.25">
      <c r="A101" s="12">
        <v>100</v>
      </c>
      <c r="B101" s="19" t="s">
        <v>17078</v>
      </c>
      <c r="C101" s="19" t="s">
        <v>17079</v>
      </c>
      <c r="D101" s="19" t="s">
        <v>11969</v>
      </c>
      <c r="E101" s="20"/>
      <c r="F101" s="20" t="s">
        <v>17076</v>
      </c>
      <c r="G101" s="20"/>
      <c r="H101" s="30" t="str">
        <f>IFERROR(VLOOKUP(G101,[1]Hoja1!$B$2:$F$14234,2,FALSE),"")</f>
        <v/>
      </c>
      <c r="I101" s="30" t="str">
        <f>IFERROR(VLOOKUP(G101,[1]Hoja1!$B$2:$F$14234,3,FALSE),"")</f>
        <v/>
      </c>
      <c r="J101" s="9" t="str">
        <f>IFERROR(VLOOKUP(G101,[1]Hoja1!$B$2:$F$14234,4,FALSE),"")</f>
        <v/>
      </c>
      <c r="K101" s="23" t="s">
        <v>17080</v>
      </c>
      <c r="L101" s="13"/>
      <c r="M101" s="13"/>
      <c r="N101" s="14"/>
      <c r="O101" s="27"/>
    </row>
    <row r="102" spans="1:15" ht="30" hidden="1" customHeight="1" x14ac:dyDescent="0.25">
      <c r="A102" s="12">
        <v>101</v>
      </c>
      <c r="B102" s="19" t="s">
        <v>17081</v>
      </c>
      <c r="C102" s="19" t="s">
        <v>17082</v>
      </c>
      <c r="D102" s="19" t="s">
        <v>11969</v>
      </c>
      <c r="E102" s="20"/>
      <c r="F102" s="20" t="s">
        <v>17083</v>
      </c>
      <c r="G102" s="20"/>
      <c r="H102" s="30" t="str">
        <f>IFERROR(VLOOKUP(G102,[1]Hoja1!$B$2:$F$14234,2,FALSE),"")</f>
        <v/>
      </c>
      <c r="I102" s="30" t="str">
        <f>IFERROR(VLOOKUP(G102,[1]Hoja1!$B$2:$F$14234,3,FALSE),"")</f>
        <v/>
      </c>
      <c r="J102" s="9" t="str">
        <f>IFERROR(VLOOKUP(G102,[1]Hoja1!$B$2:$F$14234,4,FALSE),"")</f>
        <v/>
      </c>
      <c r="K102" s="23" t="s">
        <v>17084</v>
      </c>
      <c r="L102" s="13"/>
      <c r="M102" s="13"/>
      <c r="N102" s="14"/>
      <c r="O102" s="27"/>
    </row>
    <row r="103" spans="1:15" ht="30" hidden="1" customHeight="1" x14ac:dyDescent="0.25">
      <c r="A103" s="12">
        <v>102</v>
      </c>
      <c r="B103" s="19" t="s">
        <v>17085</v>
      </c>
      <c r="C103" s="19" t="s">
        <v>17086</v>
      </c>
      <c r="D103" s="19" t="s">
        <v>11969</v>
      </c>
      <c r="E103" s="20"/>
      <c r="F103" s="20" t="s">
        <v>17083</v>
      </c>
      <c r="G103" s="20"/>
      <c r="H103" s="30" t="str">
        <f>IFERROR(VLOOKUP(G103,[1]Hoja1!$B$2:$F$14234,2,FALSE),"")</f>
        <v/>
      </c>
      <c r="I103" s="30" t="str">
        <f>IFERROR(VLOOKUP(G103,[1]Hoja1!$B$2:$F$14234,3,FALSE),"")</f>
        <v/>
      </c>
      <c r="J103" s="9" t="str">
        <f>IFERROR(VLOOKUP(G103,[1]Hoja1!$B$2:$F$14234,4,FALSE),"")</f>
        <v/>
      </c>
      <c r="K103" s="23" t="s">
        <v>17087</v>
      </c>
      <c r="L103" s="13"/>
      <c r="M103" s="13"/>
      <c r="N103" s="14"/>
      <c r="O103" s="27"/>
    </row>
    <row r="104" spans="1:15" ht="30" hidden="1" customHeight="1" x14ac:dyDescent="0.25">
      <c r="A104" s="12">
        <v>103</v>
      </c>
      <c r="B104" s="19" t="s">
        <v>17088</v>
      </c>
      <c r="C104" s="19" t="s">
        <v>17089</v>
      </c>
      <c r="D104" s="19" t="s">
        <v>11969</v>
      </c>
      <c r="E104" s="20"/>
      <c r="F104" s="20" t="s">
        <v>17083</v>
      </c>
      <c r="G104" s="20"/>
      <c r="H104" s="30" t="str">
        <f>IFERROR(VLOOKUP(G104,[1]Hoja1!$B$2:$F$14234,2,FALSE),"")</f>
        <v/>
      </c>
      <c r="I104" s="30" t="str">
        <f>IFERROR(VLOOKUP(G104,[1]Hoja1!$B$2:$F$14234,3,FALSE),"")</f>
        <v/>
      </c>
      <c r="J104" s="9" t="str">
        <f>IFERROR(VLOOKUP(G104,[1]Hoja1!$B$2:$F$14234,4,FALSE),"")</f>
        <v/>
      </c>
      <c r="K104" s="23" t="s">
        <v>17090</v>
      </c>
      <c r="L104" s="25" t="s">
        <v>14894</v>
      </c>
      <c r="M104" s="13" t="s">
        <v>6480</v>
      </c>
      <c r="N104" s="14"/>
      <c r="O104" s="27"/>
    </row>
    <row r="105" spans="1:15" ht="30" hidden="1" customHeight="1" x14ac:dyDescent="0.25">
      <c r="A105" s="12">
        <v>104</v>
      </c>
      <c r="B105" s="19" t="s">
        <v>17091</v>
      </c>
      <c r="C105" s="19" t="s">
        <v>17092</v>
      </c>
      <c r="D105" s="19" t="s">
        <v>11969</v>
      </c>
      <c r="E105" s="20"/>
      <c r="F105" s="20" t="s">
        <v>17083</v>
      </c>
      <c r="G105" s="20"/>
      <c r="H105" s="30" t="str">
        <f>IFERROR(VLOOKUP(G105,[1]Hoja1!$B$2:$F$14234,2,FALSE),"")</f>
        <v/>
      </c>
      <c r="I105" s="30" t="str">
        <f>IFERROR(VLOOKUP(G105,[1]Hoja1!$B$2:$F$14234,3,FALSE),"")</f>
        <v/>
      </c>
      <c r="J105" s="9" t="str">
        <f>IFERROR(VLOOKUP(G105,[1]Hoja1!$B$2:$F$14234,4,FALSE),"")</f>
        <v/>
      </c>
      <c r="K105" s="23" t="s">
        <v>17093</v>
      </c>
      <c r="L105" s="13"/>
      <c r="M105" s="13"/>
      <c r="N105" s="14"/>
      <c r="O105" s="27"/>
    </row>
    <row r="106" spans="1:15" ht="30" hidden="1" customHeight="1" x14ac:dyDescent="0.25">
      <c r="A106" s="12">
        <v>105</v>
      </c>
      <c r="B106" s="19" t="s">
        <v>17094</v>
      </c>
      <c r="C106" s="19" t="s">
        <v>17095</v>
      </c>
      <c r="D106" s="19" t="s">
        <v>11969</v>
      </c>
      <c r="E106" s="20"/>
      <c r="F106" s="20" t="s">
        <v>17096</v>
      </c>
      <c r="G106" s="20"/>
      <c r="H106" s="30" t="str">
        <f>IFERROR(VLOOKUP(G106,[1]Hoja1!$B$2:$F$14234,2,FALSE),"")</f>
        <v/>
      </c>
      <c r="I106" s="30" t="str">
        <f>IFERROR(VLOOKUP(G106,[1]Hoja1!$B$2:$F$14234,3,FALSE),"")</f>
        <v/>
      </c>
      <c r="J106" s="9" t="str">
        <f>IFERROR(VLOOKUP(G106,[1]Hoja1!$B$2:$F$14234,4,FALSE),"")</f>
        <v/>
      </c>
      <c r="K106" s="23" t="s">
        <v>15839</v>
      </c>
      <c r="L106" s="13"/>
      <c r="M106" s="13"/>
      <c r="N106" s="14"/>
      <c r="O106" s="27"/>
    </row>
    <row r="107" spans="1:15" ht="30" hidden="1" customHeight="1" x14ac:dyDescent="0.25">
      <c r="A107" s="12">
        <v>106</v>
      </c>
      <c r="B107" s="19" t="s">
        <v>17097</v>
      </c>
      <c r="C107" s="19" t="s">
        <v>17098</v>
      </c>
      <c r="D107" s="19" t="s">
        <v>11969</v>
      </c>
      <c r="E107" s="20"/>
      <c r="F107" s="20" t="s">
        <v>17096</v>
      </c>
      <c r="G107" s="20"/>
      <c r="H107" s="30" t="str">
        <f>IFERROR(VLOOKUP(G107,[1]Hoja1!$B$2:$F$14234,2,FALSE),"")</f>
        <v/>
      </c>
      <c r="I107" s="30" t="str">
        <f>IFERROR(VLOOKUP(G107,[1]Hoja1!$B$2:$F$14234,3,FALSE),"")</f>
        <v/>
      </c>
      <c r="J107" s="9" t="str">
        <f>IFERROR(VLOOKUP(G107,[1]Hoja1!$B$2:$F$14234,4,FALSE),"")</f>
        <v/>
      </c>
      <c r="K107" s="23" t="s">
        <v>17099</v>
      </c>
      <c r="L107" s="13"/>
      <c r="M107" s="13"/>
      <c r="N107" s="14"/>
      <c r="O107" s="27"/>
    </row>
    <row r="108" spans="1:15" ht="30" hidden="1" customHeight="1" x14ac:dyDescent="0.25">
      <c r="A108" s="12">
        <v>107</v>
      </c>
      <c r="B108" s="19" t="s">
        <v>17100</v>
      </c>
      <c r="C108" s="19" t="s">
        <v>17101</v>
      </c>
      <c r="D108" s="19" t="s">
        <v>11969</v>
      </c>
      <c r="E108" s="20"/>
      <c r="F108" s="20" t="s">
        <v>17096</v>
      </c>
      <c r="G108" s="19">
        <v>2327</v>
      </c>
      <c r="H108" s="30" t="str">
        <f>IFERROR(VLOOKUP(G108,[1]Hoja1!$B$2:$F$14234,2,FALSE),"")</f>
        <v>CARMELITA I</v>
      </c>
      <c r="I108" s="30" t="str">
        <f>IFERROR(VLOOKUP(G108,[1]Hoja1!$B$2:$F$14234,3,FALSE),"")</f>
        <v>TA-2327-BM</v>
      </c>
      <c r="J108" s="9" t="str">
        <f>IFERROR(VLOOKUP(G108,[1]Hoja1!$B$2:$F$14234,4,FALSE),"")</f>
        <v>PAZO NUNURA JOSE FELICIANO</v>
      </c>
      <c r="K108" s="23" t="s">
        <v>17102</v>
      </c>
      <c r="L108" s="13"/>
      <c r="M108" s="13"/>
      <c r="N108" s="14"/>
      <c r="O108" s="27"/>
    </row>
    <row r="109" spans="1:15" ht="30" hidden="1" customHeight="1" x14ac:dyDescent="0.25">
      <c r="A109" s="12">
        <v>108</v>
      </c>
      <c r="B109" s="19" t="s">
        <v>17103</v>
      </c>
      <c r="C109" s="19" t="s">
        <v>17104</v>
      </c>
      <c r="D109" s="19" t="s">
        <v>11969</v>
      </c>
      <c r="E109" s="20"/>
      <c r="F109" s="20" t="s">
        <v>17096</v>
      </c>
      <c r="G109" s="20"/>
      <c r="H109" s="30" t="str">
        <f>IFERROR(VLOOKUP(G109,[1]Hoja1!$B$2:$F$14234,2,FALSE),"")</f>
        <v/>
      </c>
      <c r="I109" s="30" t="str">
        <f>IFERROR(VLOOKUP(G109,[1]Hoja1!$B$2:$F$14234,3,FALSE),"")</f>
        <v/>
      </c>
      <c r="J109" s="9" t="str">
        <f>IFERROR(VLOOKUP(G109,[1]Hoja1!$B$2:$F$14234,4,FALSE),"")</f>
        <v/>
      </c>
      <c r="K109" s="23" t="s">
        <v>17105</v>
      </c>
      <c r="L109" s="25" t="s">
        <v>14894</v>
      </c>
      <c r="M109" s="13" t="s">
        <v>6480</v>
      </c>
      <c r="N109" s="14"/>
      <c r="O109" s="27"/>
    </row>
    <row r="110" spans="1:15" ht="30" hidden="1" customHeight="1" x14ac:dyDescent="0.25">
      <c r="A110" s="12">
        <v>109</v>
      </c>
      <c r="B110" s="19" t="s">
        <v>17106</v>
      </c>
      <c r="C110" s="19" t="s">
        <v>17107</v>
      </c>
      <c r="D110" s="19" t="s">
        <v>11969</v>
      </c>
      <c r="E110" s="20"/>
      <c r="F110" s="20" t="s">
        <v>17096</v>
      </c>
      <c r="G110" s="20"/>
      <c r="H110" s="30" t="str">
        <f>IFERROR(VLOOKUP(G110,[1]Hoja1!$B$2:$F$14234,2,FALSE),"")</f>
        <v/>
      </c>
      <c r="I110" s="30" t="str">
        <f>IFERROR(VLOOKUP(G110,[1]Hoja1!$B$2:$F$14234,3,FALSE),"")</f>
        <v/>
      </c>
      <c r="J110" s="9" t="str">
        <f>IFERROR(VLOOKUP(G110,[1]Hoja1!$B$2:$F$14234,4,FALSE),"")</f>
        <v/>
      </c>
      <c r="K110" s="23" t="s">
        <v>17108</v>
      </c>
      <c r="L110" s="13"/>
      <c r="M110" s="13"/>
      <c r="N110" s="14"/>
      <c r="O110" s="27"/>
    </row>
    <row r="111" spans="1:15" ht="30" hidden="1" customHeight="1" x14ac:dyDescent="0.25">
      <c r="A111" s="12">
        <v>110</v>
      </c>
      <c r="B111" s="19" t="s">
        <v>17109</v>
      </c>
      <c r="C111" s="19" t="s">
        <v>17110</v>
      </c>
      <c r="D111" s="19" t="s">
        <v>11969</v>
      </c>
      <c r="E111" s="20"/>
      <c r="F111" s="20" t="s">
        <v>17096</v>
      </c>
      <c r="G111" s="20"/>
      <c r="H111" s="30" t="str">
        <f>IFERROR(VLOOKUP(G111,[1]Hoja1!$B$2:$F$14234,2,FALSE),"")</f>
        <v/>
      </c>
      <c r="I111" s="30" t="str">
        <f>IFERROR(VLOOKUP(G111,[1]Hoja1!$B$2:$F$14234,3,FALSE),"")</f>
        <v/>
      </c>
      <c r="J111" s="9" t="str">
        <f>IFERROR(VLOOKUP(G111,[1]Hoja1!$B$2:$F$14234,4,FALSE),"")</f>
        <v/>
      </c>
      <c r="K111" s="23" t="s">
        <v>17111</v>
      </c>
      <c r="L111" s="13"/>
      <c r="M111" s="13"/>
      <c r="N111" s="14"/>
      <c r="O111" s="27"/>
    </row>
    <row r="112" spans="1:15" ht="30" hidden="1" customHeight="1" x14ac:dyDescent="0.25">
      <c r="A112" s="12">
        <v>111</v>
      </c>
      <c r="B112" s="19" t="s">
        <v>17112</v>
      </c>
      <c r="C112" s="19" t="s">
        <v>17113</v>
      </c>
      <c r="D112" s="19" t="s">
        <v>11969</v>
      </c>
      <c r="E112" s="20"/>
      <c r="F112" s="20" t="s">
        <v>17114</v>
      </c>
      <c r="G112" s="20"/>
      <c r="H112" s="30" t="str">
        <f>IFERROR(VLOOKUP(G112,[1]Hoja1!$B$2:$F$14234,2,FALSE),"")</f>
        <v/>
      </c>
      <c r="I112" s="30" t="str">
        <f>IFERROR(VLOOKUP(G112,[1]Hoja1!$B$2:$F$14234,3,FALSE),"")</f>
        <v/>
      </c>
      <c r="J112" s="9" t="str">
        <f>IFERROR(VLOOKUP(G112,[1]Hoja1!$B$2:$F$14234,4,FALSE),"")</f>
        <v/>
      </c>
      <c r="K112" s="23" t="s">
        <v>17115</v>
      </c>
      <c r="L112" s="13"/>
      <c r="M112" s="13"/>
      <c r="N112" s="14"/>
      <c r="O112" s="27"/>
    </row>
    <row r="113" spans="1:15" ht="30" hidden="1" customHeight="1" x14ac:dyDescent="0.25">
      <c r="A113" s="12">
        <v>112</v>
      </c>
      <c r="B113" s="19" t="s">
        <v>17116</v>
      </c>
      <c r="C113" s="19" t="s">
        <v>17117</v>
      </c>
      <c r="D113" s="19" t="s">
        <v>11969</v>
      </c>
      <c r="E113" s="20"/>
      <c r="F113" s="20" t="s">
        <v>17114</v>
      </c>
      <c r="G113" s="20"/>
      <c r="H113" s="30" t="str">
        <f>IFERROR(VLOOKUP(G113,[1]Hoja1!$B$2:$F$14234,2,FALSE),"")</f>
        <v/>
      </c>
      <c r="I113" s="30" t="str">
        <f>IFERROR(VLOOKUP(G113,[1]Hoja1!$B$2:$F$14234,3,FALSE),"")</f>
        <v/>
      </c>
      <c r="J113" s="9" t="str">
        <f>IFERROR(VLOOKUP(G113,[1]Hoja1!$B$2:$F$14234,4,FALSE),"")</f>
        <v/>
      </c>
      <c r="K113" s="23" t="s">
        <v>17118</v>
      </c>
      <c r="L113" s="13"/>
      <c r="M113" s="13"/>
      <c r="N113" s="14"/>
      <c r="O113" s="27"/>
    </row>
    <row r="114" spans="1:15" ht="30" hidden="1" customHeight="1" x14ac:dyDescent="0.25">
      <c r="A114" s="12">
        <v>113</v>
      </c>
      <c r="B114" s="19" t="s">
        <v>17119</v>
      </c>
      <c r="C114" s="19" t="s">
        <v>17120</v>
      </c>
      <c r="D114" s="19" t="s">
        <v>11969</v>
      </c>
      <c r="E114" s="20"/>
      <c r="F114" s="20" t="s">
        <v>17114</v>
      </c>
      <c r="G114" s="20"/>
      <c r="H114" s="30" t="str">
        <f>IFERROR(VLOOKUP(G114,[1]Hoja1!$B$2:$F$14234,2,FALSE),"")</f>
        <v/>
      </c>
      <c r="I114" s="30" t="str">
        <f>IFERROR(VLOOKUP(G114,[1]Hoja1!$B$2:$F$14234,3,FALSE),"")</f>
        <v/>
      </c>
      <c r="J114" s="9" t="str">
        <f>IFERROR(VLOOKUP(G114,[1]Hoja1!$B$2:$F$14234,4,FALSE),"")</f>
        <v/>
      </c>
      <c r="K114" s="23" t="s">
        <v>17121</v>
      </c>
      <c r="L114" s="13"/>
      <c r="M114" s="13"/>
      <c r="N114" s="14"/>
      <c r="O114" s="27"/>
    </row>
    <row r="115" spans="1:15" ht="30" hidden="1" customHeight="1" x14ac:dyDescent="0.25">
      <c r="A115" s="12">
        <v>114</v>
      </c>
      <c r="B115" s="19" t="s">
        <v>17122</v>
      </c>
      <c r="C115" s="19" t="s">
        <v>17123</v>
      </c>
      <c r="D115" s="19" t="s">
        <v>11969</v>
      </c>
      <c r="E115" s="20"/>
      <c r="F115" s="20" t="s">
        <v>17114</v>
      </c>
      <c r="G115" s="20"/>
      <c r="H115" s="30" t="str">
        <f>IFERROR(VLOOKUP(G115,[1]Hoja1!$B$2:$F$14234,2,FALSE),"")</f>
        <v/>
      </c>
      <c r="I115" s="30" t="str">
        <f>IFERROR(VLOOKUP(G115,[1]Hoja1!$B$2:$F$14234,3,FALSE),"")</f>
        <v/>
      </c>
      <c r="J115" s="9" t="str">
        <f>IFERROR(VLOOKUP(G115,[1]Hoja1!$B$2:$F$14234,4,FALSE),"")</f>
        <v/>
      </c>
      <c r="K115" s="23" t="s">
        <v>17124</v>
      </c>
      <c r="L115" s="13"/>
      <c r="M115" s="13"/>
      <c r="N115" s="14"/>
      <c r="O115" s="27"/>
    </row>
    <row r="116" spans="1:15" ht="30" hidden="1" customHeight="1" x14ac:dyDescent="0.25">
      <c r="A116" s="12">
        <v>115</v>
      </c>
      <c r="B116" s="19" t="s">
        <v>17125</v>
      </c>
      <c r="C116" s="19" t="s">
        <v>17126</v>
      </c>
      <c r="D116" s="19" t="s">
        <v>11969</v>
      </c>
      <c r="E116" s="20"/>
      <c r="F116" s="20" t="s">
        <v>17114</v>
      </c>
      <c r="G116" s="20"/>
      <c r="H116" s="30" t="str">
        <f>IFERROR(VLOOKUP(G116,[1]Hoja1!$B$2:$F$14234,2,FALSE),"")</f>
        <v/>
      </c>
      <c r="I116" s="30" t="str">
        <f>IFERROR(VLOOKUP(G116,[1]Hoja1!$B$2:$F$14234,3,FALSE),"")</f>
        <v/>
      </c>
      <c r="J116" s="9" t="str">
        <f>IFERROR(VLOOKUP(G116,[1]Hoja1!$B$2:$F$14234,4,FALSE),"")</f>
        <v/>
      </c>
      <c r="K116" s="23" t="s">
        <v>17127</v>
      </c>
      <c r="L116" s="13"/>
      <c r="M116" s="13"/>
      <c r="N116" s="14"/>
      <c r="O116" s="27"/>
    </row>
    <row r="117" spans="1:15" ht="30" hidden="1" customHeight="1" x14ac:dyDescent="0.25">
      <c r="A117" s="12">
        <v>116</v>
      </c>
      <c r="B117" s="19" t="s">
        <v>17128</v>
      </c>
      <c r="C117" s="19" t="s">
        <v>17129</v>
      </c>
      <c r="D117" s="19" t="s">
        <v>11969</v>
      </c>
      <c r="E117" s="20"/>
      <c r="F117" s="20" t="s">
        <v>17114</v>
      </c>
      <c r="G117" s="20"/>
      <c r="H117" s="30" t="str">
        <f>IFERROR(VLOOKUP(G117,[1]Hoja1!$B$2:$F$14234,2,FALSE),"")</f>
        <v/>
      </c>
      <c r="I117" s="30" t="str">
        <f>IFERROR(VLOOKUP(G117,[1]Hoja1!$B$2:$F$14234,3,FALSE),"")</f>
        <v/>
      </c>
      <c r="J117" s="9" t="str">
        <f>IFERROR(VLOOKUP(G117,[1]Hoja1!$B$2:$F$14234,4,FALSE),"")</f>
        <v/>
      </c>
      <c r="K117" s="23" t="s">
        <v>17130</v>
      </c>
      <c r="L117" s="13"/>
      <c r="M117" s="13"/>
      <c r="N117" s="14"/>
      <c r="O117" s="27"/>
    </row>
    <row r="118" spans="1:15" ht="30" hidden="1" customHeight="1" x14ac:dyDescent="0.25">
      <c r="A118" s="12">
        <v>117</v>
      </c>
      <c r="B118" s="19" t="s">
        <v>17131</v>
      </c>
      <c r="C118" s="19" t="s">
        <v>17132</v>
      </c>
      <c r="D118" s="19" t="s">
        <v>11969</v>
      </c>
      <c r="E118" s="20"/>
      <c r="F118" s="20" t="s">
        <v>17114</v>
      </c>
      <c r="G118" s="20"/>
      <c r="H118" s="30" t="str">
        <f>IFERROR(VLOOKUP(G118,[1]Hoja1!$B$2:$F$14234,2,FALSE),"")</f>
        <v/>
      </c>
      <c r="I118" s="30" t="str">
        <f>IFERROR(VLOOKUP(G118,[1]Hoja1!$B$2:$F$14234,3,FALSE),"")</f>
        <v/>
      </c>
      <c r="J118" s="9" t="str">
        <f>IFERROR(VLOOKUP(G118,[1]Hoja1!$B$2:$F$14234,4,FALSE),"")</f>
        <v/>
      </c>
      <c r="K118" s="23" t="s">
        <v>17133</v>
      </c>
      <c r="L118" s="13"/>
      <c r="M118" s="13"/>
      <c r="N118" s="14"/>
      <c r="O118" s="27"/>
    </row>
    <row r="119" spans="1:15" ht="30" hidden="1" customHeight="1" x14ac:dyDescent="0.25">
      <c r="A119" s="12">
        <v>118</v>
      </c>
      <c r="B119" s="19" t="s">
        <v>17134</v>
      </c>
      <c r="C119" s="19" t="s">
        <v>17135</v>
      </c>
      <c r="D119" s="19" t="s">
        <v>11969</v>
      </c>
      <c r="E119" s="20"/>
      <c r="F119" s="20" t="s">
        <v>17114</v>
      </c>
      <c r="G119" s="20"/>
      <c r="H119" s="30" t="str">
        <f>IFERROR(VLOOKUP(G119,[1]Hoja1!$B$2:$F$14234,2,FALSE),"")</f>
        <v/>
      </c>
      <c r="I119" s="30" t="str">
        <f>IFERROR(VLOOKUP(G119,[1]Hoja1!$B$2:$F$14234,3,FALSE),"")</f>
        <v/>
      </c>
      <c r="J119" s="9" t="str">
        <f>IFERROR(VLOOKUP(G119,[1]Hoja1!$B$2:$F$14234,4,FALSE),"")</f>
        <v/>
      </c>
      <c r="K119" s="23" t="s">
        <v>17136</v>
      </c>
      <c r="L119" s="13"/>
      <c r="M119" s="13"/>
      <c r="N119" s="14"/>
      <c r="O119" s="27"/>
    </row>
    <row r="120" spans="1:15" ht="30" hidden="1" customHeight="1" x14ac:dyDescent="0.25">
      <c r="A120" s="12">
        <v>119</v>
      </c>
      <c r="B120" s="19" t="s">
        <v>17137</v>
      </c>
      <c r="C120" s="19" t="s">
        <v>17138</v>
      </c>
      <c r="D120" s="19" t="s">
        <v>11969</v>
      </c>
      <c r="E120" s="20"/>
      <c r="F120" s="20" t="s">
        <v>17139</v>
      </c>
      <c r="G120" s="20"/>
      <c r="H120" s="30" t="str">
        <f>IFERROR(VLOOKUP(G120,[1]Hoja1!$B$2:$F$14234,2,FALSE),"")</f>
        <v/>
      </c>
      <c r="I120" s="30" t="str">
        <f>IFERROR(VLOOKUP(G120,[1]Hoja1!$B$2:$F$14234,3,FALSE),"")</f>
        <v/>
      </c>
      <c r="J120" s="9" t="str">
        <f>IFERROR(VLOOKUP(G120,[1]Hoja1!$B$2:$F$14234,4,FALSE),"")</f>
        <v/>
      </c>
      <c r="K120" s="23" t="s">
        <v>17140</v>
      </c>
      <c r="L120" s="13"/>
      <c r="M120" s="13"/>
      <c r="N120" s="14"/>
      <c r="O120" s="27"/>
    </row>
    <row r="121" spans="1:15" ht="30" hidden="1" customHeight="1" x14ac:dyDescent="0.25">
      <c r="A121" s="12">
        <v>120</v>
      </c>
      <c r="B121" s="19" t="s">
        <v>17141</v>
      </c>
      <c r="C121" s="19" t="s">
        <v>17142</v>
      </c>
      <c r="D121" s="19" t="s">
        <v>11969</v>
      </c>
      <c r="E121" s="20"/>
      <c r="F121" s="20" t="s">
        <v>17139</v>
      </c>
      <c r="G121" s="20"/>
      <c r="H121" s="30" t="str">
        <f>IFERROR(VLOOKUP(G121,[1]Hoja1!$B$2:$F$14234,2,FALSE),"")</f>
        <v/>
      </c>
      <c r="I121" s="30" t="str">
        <f>IFERROR(VLOOKUP(G121,[1]Hoja1!$B$2:$F$14234,3,FALSE),"")</f>
        <v/>
      </c>
      <c r="J121" s="9" t="str">
        <f>IFERROR(VLOOKUP(G121,[1]Hoja1!$B$2:$F$14234,4,FALSE),"")</f>
        <v/>
      </c>
      <c r="K121" s="23" t="s">
        <v>17143</v>
      </c>
      <c r="L121" s="13"/>
      <c r="M121" s="13"/>
      <c r="N121" s="14"/>
      <c r="O121" s="27"/>
    </row>
    <row r="122" spans="1:15" ht="30" hidden="1" customHeight="1" x14ac:dyDescent="0.25">
      <c r="A122" s="12">
        <v>121</v>
      </c>
      <c r="B122" s="19" t="s">
        <v>17144</v>
      </c>
      <c r="C122" s="19" t="s">
        <v>17145</v>
      </c>
      <c r="D122" s="19" t="s">
        <v>11969</v>
      </c>
      <c r="E122" s="20"/>
      <c r="F122" s="20" t="s">
        <v>17146</v>
      </c>
      <c r="G122" s="20"/>
      <c r="H122" s="30" t="str">
        <f>IFERROR(VLOOKUP(G122,[1]Hoja1!$B$2:$F$14234,2,FALSE),"")</f>
        <v/>
      </c>
      <c r="I122" s="30" t="str">
        <f>IFERROR(VLOOKUP(G122,[1]Hoja1!$B$2:$F$14234,3,FALSE),"")</f>
        <v/>
      </c>
      <c r="J122" s="9" t="str">
        <f>IFERROR(VLOOKUP(G122,[1]Hoja1!$B$2:$F$14234,4,FALSE),"")</f>
        <v/>
      </c>
      <c r="K122" s="23" t="s">
        <v>16192</v>
      </c>
      <c r="L122" s="13"/>
      <c r="M122" s="13"/>
      <c r="N122" s="14"/>
      <c r="O122" s="27"/>
    </row>
    <row r="123" spans="1:15" ht="30" hidden="1" customHeight="1" x14ac:dyDescent="0.25">
      <c r="A123" s="12">
        <v>122</v>
      </c>
      <c r="B123" s="19" t="s">
        <v>17147</v>
      </c>
      <c r="C123" s="19" t="s">
        <v>17148</v>
      </c>
      <c r="D123" s="19" t="s">
        <v>11969</v>
      </c>
      <c r="E123" s="20"/>
      <c r="F123" s="20" t="s">
        <v>17146</v>
      </c>
      <c r="G123" s="20"/>
      <c r="H123" s="30" t="str">
        <f>IFERROR(VLOOKUP(G123,[1]Hoja1!$B$2:$F$14234,2,FALSE),"")</f>
        <v/>
      </c>
      <c r="I123" s="30" t="str">
        <f>IFERROR(VLOOKUP(G123,[1]Hoja1!$B$2:$F$14234,3,FALSE),"")</f>
        <v/>
      </c>
      <c r="J123" s="9" t="str">
        <f>IFERROR(VLOOKUP(G123,[1]Hoja1!$B$2:$F$14234,4,FALSE),"")</f>
        <v/>
      </c>
      <c r="K123" s="23" t="s">
        <v>16192</v>
      </c>
      <c r="L123" s="13"/>
      <c r="M123" s="13"/>
      <c r="N123" s="14"/>
      <c r="O123" s="27"/>
    </row>
    <row r="124" spans="1:15" ht="30" hidden="1" customHeight="1" x14ac:dyDescent="0.25">
      <c r="A124" s="12">
        <v>123</v>
      </c>
      <c r="B124" s="19" t="s">
        <v>17149</v>
      </c>
      <c r="C124" s="19" t="s">
        <v>17150</v>
      </c>
      <c r="D124" s="19" t="s">
        <v>11969</v>
      </c>
      <c r="E124" s="20"/>
      <c r="F124" s="20" t="s">
        <v>17146</v>
      </c>
      <c r="G124" s="20"/>
      <c r="H124" s="30" t="str">
        <f>IFERROR(VLOOKUP(G124,[1]Hoja1!$B$2:$F$14234,2,FALSE),"")</f>
        <v/>
      </c>
      <c r="I124" s="30" t="str">
        <f>IFERROR(VLOOKUP(G124,[1]Hoja1!$B$2:$F$14234,3,FALSE),"")</f>
        <v/>
      </c>
      <c r="J124" s="9" t="str">
        <f>IFERROR(VLOOKUP(G124,[1]Hoja1!$B$2:$F$14234,4,FALSE),"")</f>
        <v/>
      </c>
      <c r="K124" s="23" t="s">
        <v>17151</v>
      </c>
      <c r="L124" s="25" t="s">
        <v>15859</v>
      </c>
      <c r="M124" s="13" t="s">
        <v>6480</v>
      </c>
      <c r="N124" s="14"/>
      <c r="O124" s="27"/>
    </row>
    <row r="125" spans="1:15" ht="30" hidden="1" customHeight="1" x14ac:dyDescent="0.25">
      <c r="A125" s="12">
        <v>124</v>
      </c>
      <c r="B125" s="19" t="s">
        <v>17152</v>
      </c>
      <c r="C125" s="19" t="s">
        <v>17153</v>
      </c>
      <c r="D125" s="19" t="s">
        <v>11969</v>
      </c>
      <c r="E125" s="20"/>
      <c r="F125" s="20" t="s">
        <v>17154</v>
      </c>
      <c r="G125" s="20"/>
      <c r="H125" s="30" t="str">
        <f>IFERROR(VLOOKUP(G125,[1]Hoja1!$B$2:$F$14234,2,FALSE),"")</f>
        <v/>
      </c>
      <c r="I125" s="30" t="str">
        <f>IFERROR(VLOOKUP(G125,[1]Hoja1!$B$2:$F$14234,3,FALSE),"")</f>
        <v/>
      </c>
      <c r="J125" s="9" t="str">
        <f>IFERROR(VLOOKUP(G125,[1]Hoja1!$B$2:$F$14234,4,FALSE),"")</f>
        <v/>
      </c>
      <c r="K125" s="23" t="s">
        <v>15943</v>
      </c>
      <c r="L125" s="13"/>
      <c r="M125" s="13"/>
      <c r="N125" s="14"/>
      <c r="O125" s="27"/>
    </row>
    <row r="126" spans="1:15" ht="30" hidden="1" customHeight="1" x14ac:dyDescent="0.25">
      <c r="A126" s="12">
        <v>125</v>
      </c>
      <c r="B126" s="19" t="s">
        <v>17155</v>
      </c>
      <c r="C126" s="19" t="s">
        <v>16250</v>
      </c>
      <c r="D126" s="19" t="s">
        <v>11969</v>
      </c>
      <c r="E126" s="20"/>
      <c r="F126" s="20" t="s">
        <v>17154</v>
      </c>
      <c r="G126" s="20"/>
      <c r="H126" s="30" t="str">
        <f>IFERROR(VLOOKUP(G126,[1]Hoja1!$B$2:$F$14234,2,FALSE),"")</f>
        <v/>
      </c>
      <c r="I126" s="30" t="str">
        <f>IFERROR(VLOOKUP(G126,[1]Hoja1!$B$2:$F$14234,3,FALSE),"")</f>
        <v/>
      </c>
      <c r="J126" s="9" t="str">
        <f>IFERROR(VLOOKUP(G126,[1]Hoja1!$B$2:$F$14234,4,FALSE),"")</f>
        <v/>
      </c>
      <c r="K126" s="23" t="s">
        <v>17156</v>
      </c>
      <c r="L126" s="13"/>
      <c r="M126" s="13"/>
      <c r="N126" s="14"/>
      <c r="O126" s="27"/>
    </row>
    <row r="127" spans="1:15" ht="30" hidden="1" customHeight="1" x14ac:dyDescent="0.25">
      <c r="A127" s="12">
        <v>126</v>
      </c>
      <c r="B127" s="19" t="s">
        <v>17157</v>
      </c>
      <c r="C127" s="19" t="s">
        <v>17158</v>
      </c>
      <c r="D127" s="19" t="s">
        <v>11969</v>
      </c>
      <c r="E127" s="20"/>
      <c r="F127" s="20" t="s">
        <v>17159</v>
      </c>
      <c r="G127" s="20"/>
      <c r="H127" s="30" t="str">
        <f>IFERROR(VLOOKUP(G127,[1]Hoja1!$B$2:$F$14234,2,FALSE),"")</f>
        <v/>
      </c>
      <c r="I127" s="30" t="str">
        <f>IFERROR(VLOOKUP(G127,[1]Hoja1!$B$2:$F$14234,3,FALSE),"")</f>
        <v/>
      </c>
      <c r="J127" s="9" t="str">
        <f>IFERROR(VLOOKUP(G127,[1]Hoja1!$B$2:$F$14234,4,FALSE),"")</f>
        <v/>
      </c>
      <c r="K127" s="23" t="s">
        <v>16192</v>
      </c>
      <c r="L127" s="13"/>
      <c r="M127" s="13"/>
      <c r="N127" s="14"/>
      <c r="O127" s="27"/>
    </row>
    <row r="128" spans="1:15" ht="30" hidden="1" customHeight="1" x14ac:dyDescent="0.25">
      <c r="A128" s="12">
        <v>127</v>
      </c>
      <c r="B128" s="19" t="s">
        <v>17160</v>
      </c>
      <c r="C128" s="19" t="s">
        <v>17161</v>
      </c>
      <c r="D128" s="19" t="s">
        <v>11969</v>
      </c>
      <c r="E128" s="20"/>
      <c r="F128" s="20" t="s">
        <v>17159</v>
      </c>
      <c r="G128" s="20"/>
      <c r="H128" s="30" t="str">
        <f>IFERROR(VLOOKUP(G128,[1]Hoja1!$B$2:$F$14234,2,FALSE),"")</f>
        <v/>
      </c>
      <c r="I128" s="30" t="str">
        <f>IFERROR(VLOOKUP(G128,[1]Hoja1!$B$2:$F$14234,3,FALSE),"")</f>
        <v/>
      </c>
      <c r="J128" s="9" t="str">
        <f>IFERROR(VLOOKUP(G128,[1]Hoja1!$B$2:$F$14234,4,FALSE),"")</f>
        <v/>
      </c>
      <c r="K128" s="23" t="s">
        <v>16192</v>
      </c>
      <c r="L128" s="13"/>
      <c r="M128" s="13"/>
      <c r="N128" s="14"/>
      <c r="O128" s="27"/>
    </row>
    <row r="129" spans="1:15" ht="30" hidden="1" customHeight="1" x14ac:dyDescent="0.25">
      <c r="A129" s="12">
        <v>128</v>
      </c>
      <c r="B129" s="19" t="s">
        <v>17162</v>
      </c>
      <c r="C129" s="19" t="s">
        <v>17163</v>
      </c>
      <c r="D129" s="19" t="s">
        <v>11969</v>
      </c>
      <c r="E129" s="20"/>
      <c r="F129" s="20" t="s">
        <v>17159</v>
      </c>
      <c r="G129" s="20"/>
      <c r="H129" s="30" t="str">
        <f>IFERROR(VLOOKUP(G129,[1]Hoja1!$B$2:$F$14234,2,FALSE),"")</f>
        <v/>
      </c>
      <c r="I129" s="30" t="str">
        <f>IFERROR(VLOOKUP(G129,[1]Hoja1!$B$2:$F$14234,3,FALSE),"")</f>
        <v/>
      </c>
      <c r="J129" s="9" t="str">
        <f>IFERROR(VLOOKUP(G129,[1]Hoja1!$B$2:$F$14234,4,FALSE),"")</f>
        <v/>
      </c>
      <c r="K129" s="23" t="s">
        <v>17164</v>
      </c>
      <c r="L129" s="25" t="s">
        <v>14894</v>
      </c>
      <c r="M129" s="13" t="s">
        <v>6480</v>
      </c>
      <c r="N129" s="14"/>
      <c r="O129" s="27"/>
    </row>
    <row r="130" spans="1:15" ht="30" hidden="1" customHeight="1" x14ac:dyDescent="0.25">
      <c r="A130" s="12">
        <v>129</v>
      </c>
      <c r="B130" s="19" t="s">
        <v>17165</v>
      </c>
      <c r="C130" s="19" t="s">
        <v>17166</v>
      </c>
      <c r="D130" s="19" t="s">
        <v>11969</v>
      </c>
      <c r="E130" s="20"/>
      <c r="F130" s="20" t="s">
        <v>17159</v>
      </c>
      <c r="G130" s="20"/>
      <c r="H130" s="30" t="str">
        <f>IFERROR(VLOOKUP(G130,[1]Hoja1!$B$2:$F$14234,2,FALSE),"")</f>
        <v/>
      </c>
      <c r="I130" s="30" t="str">
        <f>IFERROR(VLOOKUP(G130,[1]Hoja1!$B$2:$F$14234,3,FALSE),"")</f>
        <v/>
      </c>
      <c r="J130" s="9" t="str">
        <f>IFERROR(VLOOKUP(G130,[1]Hoja1!$B$2:$F$14234,4,FALSE),"")</f>
        <v/>
      </c>
      <c r="K130" s="23" t="s">
        <v>16192</v>
      </c>
      <c r="L130" s="13"/>
      <c r="M130" s="13"/>
      <c r="N130" s="14"/>
      <c r="O130" s="27"/>
    </row>
    <row r="131" spans="1:15" ht="30" hidden="1" customHeight="1" x14ac:dyDescent="0.25">
      <c r="A131" s="12">
        <v>130</v>
      </c>
      <c r="B131" s="19" t="s">
        <v>17167</v>
      </c>
      <c r="C131" s="19" t="s">
        <v>17168</v>
      </c>
      <c r="D131" s="19" t="s">
        <v>11969</v>
      </c>
      <c r="E131" s="20"/>
      <c r="F131" s="20" t="s">
        <v>17159</v>
      </c>
      <c r="G131" s="20"/>
      <c r="H131" s="30" t="str">
        <f>IFERROR(VLOOKUP(G131,[1]Hoja1!$B$2:$F$14234,2,FALSE),"")</f>
        <v/>
      </c>
      <c r="I131" s="30" t="str">
        <f>IFERROR(VLOOKUP(G131,[1]Hoja1!$B$2:$F$14234,3,FALSE),"")</f>
        <v/>
      </c>
      <c r="J131" s="9" t="str">
        <f>IFERROR(VLOOKUP(G131,[1]Hoja1!$B$2:$F$14234,4,FALSE),"")</f>
        <v/>
      </c>
      <c r="K131" s="23" t="s">
        <v>16192</v>
      </c>
      <c r="L131" s="13"/>
      <c r="M131" s="13"/>
      <c r="N131" s="14"/>
      <c r="O131" s="27"/>
    </row>
    <row r="132" spans="1:15" ht="30" hidden="1" customHeight="1" x14ac:dyDescent="0.25">
      <c r="A132" s="12">
        <v>131</v>
      </c>
      <c r="B132" s="19" t="s">
        <v>17169</v>
      </c>
      <c r="C132" s="19" t="s">
        <v>17170</v>
      </c>
      <c r="D132" s="19" t="s">
        <v>11969</v>
      </c>
      <c r="E132" s="20"/>
      <c r="F132" s="20" t="s">
        <v>17159</v>
      </c>
      <c r="G132" s="20"/>
      <c r="H132" s="30" t="str">
        <f>IFERROR(VLOOKUP(G132,[1]Hoja1!$B$2:$F$14234,2,FALSE),"")</f>
        <v/>
      </c>
      <c r="I132" s="30" t="str">
        <f>IFERROR(VLOOKUP(G132,[1]Hoja1!$B$2:$F$14234,3,FALSE),"")</f>
        <v/>
      </c>
      <c r="J132" s="9" t="str">
        <f>IFERROR(VLOOKUP(G132,[1]Hoja1!$B$2:$F$14234,4,FALSE),"")</f>
        <v/>
      </c>
      <c r="K132" s="23" t="s">
        <v>17171</v>
      </c>
      <c r="L132" s="13"/>
      <c r="M132" s="13"/>
      <c r="N132" s="14"/>
      <c r="O132" s="27"/>
    </row>
    <row r="133" spans="1:15" ht="30" hidden="1" customHeight="1" x14ac:dyDescent="0.25">
      <c r="A133" s="12">
        <v>132</v>
      </c>
      <c r="B133" s="19" t="s">
        <v>17172</v>
      </c>
      <c r="C133" s="19" t="s">
        <v>17173</v>
      </c>
      <c r="D133" s="19" t="s">
        <v>11969</v>
      </c>
      <c r="E133" s="20"/>
      <c r="F133" s="20" t="s">
        <v>17159</v>
      </c>
      <c r="G133" s="20"/>
      <c r="H133" s="30" t="str">
        <f>IFERROR(VLOOKUP(G133,[1]Hoja1!$B$2:$F$14234,2,FALSE),"")</f>
        <v/>
      </c>
      <c r="I133" s="30" t="str">
        <f>IFERROR(VLOOKUP(G133,[1]Hoja1!$B$2:$F$14234,3,FALSE),"")</f>
        <v/>
      </c>
      <c r="J133" s="9" t="str">
        <f>IFERROR(VLOOKUP(G133,[1]Hoja1!$B$2:$F$14234,4,FALSE),"")</f>
        <v/>
      </c>
      <c r="K133" s="23" t="s">
        <v>17174</v>
      </c>
      <c r="L133" s="13"/>
      <c r="M133" s="13"/>
      <c r="N133" s="14"/>
      <c r="O133" s="27"/>
    </row>
    <row r="134" spans="1:15" ht="30" hidden="1" customHeight="1" x14ac:dyDescent="0.25">
      <c r="A134" s="12">
        <v>133</v>
      </c>
      <c r="B134" s="19" t="s">
        <v>17175</v>
      </c>
      <c r="C134" s="19" t="s">
        <v>17176</v>
      </c>
      <c r="D134" s="19" t="s">
        <v>11969</v>
      </c>
      <c r="E134" s="20"/>
      <c r="F134" s="20" t="s">
        <v>17177</v>
      </c>
      <c r="G134" s="20"/>
      <c r="H134" s="30" t="str">
        <f>IFERROR(VLOOKUP(G134,[1]Hoja1!$B$2:$F$14234,2,FALSE),"")</f>
        <v/>
      </c>
      <c r="I134" s="30" t="str">
        <f>IFERROR(VLOOKUP(G134,[1]Hoja1!$B$2:$F$14234,3,FALSE),"")</f>
        <v/>
      </c>
      <c r="J134" s="9" t="str">
        <f>IFERROR(VLOOKUP(G134,[1]Hoja1!$B$2:$F$14234,4,FALSE),"")</f>
        <v/>
      </c>
      <c r="K134" s="23" t="s">
        <v>17178</v>
      </c>
      <c r="L134" s="13"/>
      <c r="M134" s="13"/>
      <c r="N134" s="14"/>
      <c r="O134" s="27"/>
    </row>
    <row r="135" spans="1:15" ht="30" hidden="1" customHeight="1" x14ac:dyDescent="0.25">
      <c r="A135" s="12">
        <v>134</v>
      </c>
      <c r="B135" s="19" t="s">
        <v>17179</v>
      </c>
      <c r="C135" s="19" t="s">
        <v>17180</v>
      </c>
      <c r="D135" s="19" t="s">
        <v>11969</v>
      </c>
      <c r="E135" s="20"/>
      <c r="F135" s="20" t="s">
        <v>17177</v>
      </c>
      <c r="G135" s="20"/>
      <c r="H135" s="30" t="str">
        <f>IFERROR(VLOOKUP(G135,[1]Hoja1!$B$2:$F$14234,2,FALSE),"")</f>
        <v/>
      </c>
      <c r="I135" s="30" t="str">
        <f>IFERROR(VLOOKUP(G135,[1]Hoja1!$B$2:$F$14234,3,FALSE),"")</f>
        <v/>
      </c>
      <c r="J135" s="9" t="str">
        <f>IFERROR(VLOOKUP(G135,[1]Hoja1!$B$2:$F$14234,4,FALSE),"")</f>
        <v/>
      </c>
      <c r="K135" s="23" t="s">
        <v>17181</v>
      </c>
      <c r="L135" s="13"/>
      <c r="M135" s="13"/>
      <c r="N135" s="14"/>
      <c r="O135" s="27"/>
    </row>
    <row r="136" spans="1:15" ht="30" hidden="1" customHeight="1" x14ac:dyDescent="0.25">
      <c r="A136" s="12">
        <v>135</v>
      </c>
      <c r="B136" s="19" t="s">
        <v>17182</v>
      </c>
      <c r="C136" s="19" t="s">
        <v>17183</v>
      </c>
      <c r="D136" s="19" t="s">
        <v>11969</v>
      </c>
      <c r="E136" s="20"/>
      <c r="F136" s="20" t="s">
        <v>17177</v>
      </c>
      <c r="G136" s="20"/>
      <c r="H136" s="30" t="str">
        <f>IFERROR(VLOOKUP(G136,[1]Hoja1!$B$2:$F$14234,2,FALSE),"")</f>
        <v/>
      </c>
      <c r="I136" s="30" t="str">
        <f>IFERROR(VLOOKUP(G136,[1]Hoja1!$B$2:$F$14234,3,FALSE),"")</f>
        <v/>
      </c>
      <c r="J136" s="9" t="str">
        <f>IFERROR(VLOOKUP(G136,[1]Hoja1!$B$2:$F$14234,4,FALSE),"")</f>
        <v/>
      </c>
      <c r="K136" s="23" t="s">
        <v>17184</v>
      </c>
      <c r="L136" s="13"/>
      <c r="M136" s="13"/>
      <c r="N136" s="14"/>
      <c r="O136" s="27"/>
    </row>
    <row r="137" spans="1:15" ht="30" hidden="1" customHeight="1" x14ac:dyDescent="0.25">
      <c r="A137" s="12">
        <v>136</v>
      </c>
      <c r="B137" s="19" t="s">
        <v>17185</v>
      </c>
      <c r="C137" s="19" t="s">
        <v>17186</v>
      </c>
      <c r="D137" s="19" t="s">
        <v>11969</v>
      </c>
      <c r="E137" s="20"/>
      <c r="F137" s="20" t="s">
        <v>17177</v>
      </c>
      <c r="G137" s="20"/>
      <c r="H137" s="30" t="str">
        <f>IFERROR(VLOOKUP(G137,[1]Hoja1!$B$2:$F$14234,2,FALSE),"")</f>
        <v/>
      </c>
      <c r="I137" s="30" t="str">
        <f>IFERROR(VLOOKUP(G137,[1]Hoja1!$B$2:$F$14234,3,FALSE),"")</f>
        <v/>
      </c>
      <c r="J137" s="9" t="str">
        <f>IFERROR(VLOOKUP(G137,[1]Hoja1!$B$2:$F$14234,4,FALSE),"")</f>
        <v/>
      </c>
      <c r="K137" s="23" t="s">
        <v>17187</v>
      </c>
      <c r="L137" s="13"/>
      <c r="M137" s="13"/>
      <c r="N137" s="14"/>
      <c r="O137" s="27"/>
    </row>
    <row r="138" spans="1:15" ht="30" hidden="1" customHeight="1" x14ac:dyDescent="0.25">
      <c r="A138" s="12">
        <v>137</v>
      </c>
      <c r="B138" s="19" t="s">
        <v>17188</v>
      </c>
      <c r="C138" s="19" t="s">
        <v>17189</v>
      </c>
      <c r="D138" s="19" t="s">
        <v>11969</v>
      </c>
      <c r="E138" s="20"/>
      <c r="F138" s="20" t="s">
        <v>17190</v>
      </c>
      <c r="G138" s="20"/>
      <c r="H138" s="30" t="str">
        <f>IFERROR(VLOOKUP(G138,[1]Hoja1!$B$2:$F$14234,2,FALSE),"")</f>
        <v/>
      </c>
      <c r="I138" s="30" t="str">
        <f>IFERROR(VLOOKUP(G138,[1]Hoja1!$B$2:$F$14234,3,FALSE),"")</f>
        <v/>
      </c>
      <c r="J138" s="9" t="str">
        <f>IFERROR(VLOOKUP(G138,[1]Hoja1!$B$2:$F$14234,4,FALSE),"")</f>
        <v/>
      </c>
      <c r="K138" s="23" t="s">
        <v>17191</v>
      </c>
      <c r="L138" s="25" t="s">
        <v>15859</v>
      </c>
      <c r="M138" s="13" t="s">
        <v>6480</v>
      </c>
      <c r="N138" s="14"/>
      <c r="O138" s="27"/>
    </row>
    <row r="139" spans="1:15" ht="30" hidden="1" customHeight="1" x14ac:dyDescent="0.25">
      <c r="A139" s="12">
        <v>138</v>
      </c>
      <c r="B139" s="19" t="s">
        <v>17192</v>
      </c>
      <c r="C139" s="19" t="s">
        <v>17193</v>
      </c>
      <c r="D139" s="19" t="s">
        <v>11969</v>
      </c>
      <c r="E139" s="20"/>
      <c r="F139" s="20" t="s">
        <v>17190</v>
      </c>
      <c r="G139" s="20"/>
      <c r="H139" s="30" t="str">
        <f>IFERROR(VLOOKUP(G139,[1]Hoja1!$B$2:$F$14234,2,FALSE),"")</f>
        <v/>
      </c>
      <c r="I139" s="30" t="str">
        <f>IFERROR(VLOOKUP(G139,[1]Hoja1!$B$2:$F$14234,3,FALSE),"")</f>
        <v/>
      </c>
      <c r="J139" s="9" t="str">
        <f>IFERROR(VLOOKUP(G139,[1]Hoja1!$B$2:$F$14234,4,FALSE),"")</f>
        <v/>
      </c>
      <c r="K139" s="23" t="s">
        <v>17194</v>
      </c>
      <c r="L139" s="25" t="s">
        <v>15859</v>
      </c>
      <c r="M139" s="13" t="s">
        <v>6480</v>
      </c>
      <c r="N139" s="14"/>
      <c r="O139" s="27"/>
    </row>
    <row r="140" spans="1:15" ht="30" hidden="1" customHeight="1" x14ac:dyDescent="0.25">
      <c r="A140" s="12">
        <v>139</v>
      </c>
      <c r="B140" s="19" t="s">
        <v>17195</v>
      </c>
      <c r="C140" s="19" t="s">
        <v>17196</v>
      </c>
      <c r="D140" s="19" t="s">
        <v>11969</v>
      </c>
      <c r="E140" s="20"/>
      <c r="F140" s="20" t="s">
        <v>17190</v>
      </c>
      <c r="G140" s="20"/>
      <c r="H140" s="30" t="str">
        <f>IFERROR(VLOOKUP(G140,[1]Hoja1!$B$2:$F$14234,2,FALSE),"")</f>
        <v/>
      </c>
      <c r="I140" s="30" t="str">
        <f>IFERROR(VLOOKUP(G140,[1]Hoja1!$B$2:$F$14234,3,FALSE),"")</f>
        <v/>
      </c>
      <c r="J140" s="9" t="str">
        <f>IFERROR(VLOOKUP(G140,[1]Hoja1!$B$2:$F$14234,4,FALSE),"")</f>
        <v/>
      </c>
      <c r="K140" s="23" t="s">
        <v>17197</v>
      </c>
      <c r="L140" s="13"/>
      <c r="M140" s="13"/>
      <c r="N140" s="14"/>
      <c r="O140" s="27"/>
    </row>
    <row r="141" spans="1:15" ht="30" hidden="1" customHeight="1" x14ac:dyDescent="0.25">
      <c r="A141" s="12">
        <v>140</v>
      </c>
      <c r="B141" s="19" t="s">
        <v>17198</v>
      </c>
      <c r="C141" s="19" t="s">
        <v>17199</v>
      </c>
      <c r="D141" s="19" t="s">
        <v>11969</v>
      </c>
      <c r="E141" s="20"/>
      <c r="F141" s="20" t="s">
        <v>17190</v>
      </c>
      <c r="G141" s="20"/>
      <c r="H141" s="30" t="str">
        <f>IFERROR(VLOOKUP(G141,[1]Hoja1!$B$2:$F$14234,2,FALSE),"")</f>
        <v/>
      </c>
      <c r="I141" s="30" t="str">
        <f>IFERROR(VLOOKUP(G141,[1]Hoja1!$B$2:$F$14234,3,FALSE),"")</f>
        <v/>
      </c>
      <c r="J141" s="9" t="str">
        <f>IFERROR(VLOOKUP(G141,[1]Hoja1!$B$2:$F$14234,4,FALSE),"")</f>
        <v/>
      </c>
      <c r="K141" s="23" t="s">
        <v>17200</v>
      </c>
      <c r="L141" s="25" t="s">
        <v>15859</v>
      </c>
      <c r="M141" s="13" t="s">
        <v>6480</v>
      </c>
      <c r="N141" s="14" t="s">
        <v>16815</v>
      </c>
      <c r="O141" s="27"/>
    </row>
    <row r="142" spans="1:15" ht="30" hidden="1" customHeight="1" x14ac:dyDescent="0.25">
      <c r="A142" s="12">
        <v>141</v>
      </c>
      <c r="B142" s="19" t="s">
        <v>17201</v>
      </c>
      <c r="C142" s="19" t="s">
        <v>17202</v>
      </c>
      <c r="D142" s="19" t="s">
        <v>11969</v>
      </c>
      <c r="E142" s="20"/>
      <c r="F142" s="20" t="s">
        <v>17203</v>
      </c>
      <c r="G142" s="20"/>
      <c r="H142" s="30" t="str">
        <f>IFERROR(VLOOKUP(G142,[1]Hoja1!$B$2:$F$14234,2,FALSE),"")</f>
        <v/>
      </c>
      <c r="I142" s="30" t="str">
        <f>IFERROR(VLOOKUP(G142,[1]Hoja1!$B$2:$F$14234,3,FALSE),"")</f>
        <v/>
      </c>
      <c r="J142" s="9" t="str">
        <f>IFERROR(VLOOKUP(G142,[1]Hoja1!$B$2:$F$14234,4,FALSE),"")</f>
        <v/>
      </c>
      <c r="K142" s="23" t="s">
        <v>15943</v>
      </c>
      <c r="L142" s="13"/>
      <c r="M142" s="13"/>
      <c r="N142" s="14"/>
      <c r="O142" s="27"/>
    </row>
    <row r="143" spans="1:15" ht="30" hidden="1" customHeight="1" x14ac:dyDescent="0.25">
      <c r="A143" s="12">
        <v>142</v>
      </c>
      <c r="B143" s="19" t="s">
        <v>17204</v>
      </c>
      <c r="C143" s="19" t="s">
        <v>17205</v>
      </c>
      <c r="D143" s="19" t="s">
        <v>11969</v>
      </c>
      <c r="E143" s="20"/>
      <c r="F143" s="20" t="s">
        <v>17203</v>
      </c>
      <c r="G143" s="20"/>
      <c r="H143" s="30" t="str">
        <f>IFERROR(VLOOKUP(G143,[1]Hoja1!$B$2:$F$14234,2,FALSE),"")</f>
        <v/>
      </c>
      <c r="I143" s="30" t="str">
        <f>IFERROR(VLOOKUP(G143,[1]Hoja1!$B$2:$F$14234,3,FALSE),"")</f>
        <v/>
      </c>
      <c r="J143" s="9" t="str">
        <f>IFERROR(VLOOKUP(G143,[1]Hoja1!$B$2:$F$14234,4,FALSE),"")</f>
        <v/>
      </c>
      <c r="K143" s="23" t="s">
        <v>16192</v>
      </c>
      <c r="L143" s="13"/>
      <c r="M143" s="13"/>
      <c r="N143" s="14"/>
      <c r="O143" s="27"/>
    </row>
    <row r="144" spans="1:15" ht="30" hidden="1" customHeight="1" x14ac:dyDescent="0.25">
      <c r="A144" s="12">
        <v>143</v>
      </c>
      <c r="B144" s="19" t="s">
        <v>17206</v>
      </c>
      <c r="C144" s="19" t="s">
        <v>17207</v>
      </c>
      <c r="D144" s="19" t="s">
        <v>11969</v>
      </c>
      <c r="E144" s="20"/>
      <c r="F144" s="20" t="s">
        <v>17203</v>
      </c>
      <c r="G144" s="20"/>
      <c r="H144" s="30" t="str">
        <f>IFERROR(VLOOKUP(G144,[1]Hoja1!$B$2:$F$14234,2,FALSE),"")</f>
        <v/>
      </c>
      <c r="I144" s="30" t="str">
        <f>IFERROR(VLOOKUP(G144,[1]Hoja1!$B$2:$F$14234,3,FALSE),"")</f>
        <v/>
      </c>
      <c r="J144" s="9" t="str">
        <f>IFERROR(VLOOKUP(G144,[1]Hoja1!$B$2:$F$14234,4,FALSE),"")</f>
        <v/>
      </c>
      <c r="K144" s="23" t="s">
        <v>16192</v>
      </c>
      <c r="L144" s="13"/>
      <c r="M144" s="13"/>
      <c r="N144" s="14"/>
      <c r="O144" s="27"/>
    </row>
    <row r="145" spans="1:15" ht="30" hidden="1" customHeight="1" x14ac:dyDescent="0.25">
      <c r="A145" s="12">
        <v>144</v>
      </c>
      <c r="B145" s="19" t="s">
        <v>17208</v>
      </c>
      <c r="C145" s="19" t="s">
        <v>17209</v>
      </c>
      <c r="D145" s="19" t="s">
        <v>11969</v>
      </c>
      <c r="E145" s="20"/>
      <c r="F145" s="20" t="s">
        <v>17203</v>
      </c>
      <c r="G145" s="20"/>
      <c r="H145" s="30" t="str">
        <f>IFERROR(VLOOKUP(G145,[1]Hoja1!$B$2:$F$14234,2,FALSE),"")</f>
        <v/>
      </c>
      <c r="I145" s="30" t="str">
        <f>IFERROR(VLOOKUP(G145,[1]Hoja1!$B$2:$F$14234,3,FALSE),"")</f>
        <v/>
      </c>
      <c r="J145" s="9" t="str">
        <f>IFERROR(VLOOKUP(G145,[1]Hoja1!$B$2:$F$14234,4,FALSE),"")</f>
        <v/>
      </c>
      <c r="K145" s="23" t="s">
        <v>17210</v>
      </c>
      <c r="L145" s="25" t="s">
        <v>14894</v>
      </c>
      <c r="M145" s="13" t="s">
        <v>6480</v>
      </c>
      <c r="N145" s="14"/>
      <c r="O145" s="27"/>
    </row>
    <row r="146" spans="1:15" ht="30" hidden="1" customHeight="1" x14ac:dyDescent="0.25">
      <c r="A146" s="12">
        <v>145</v>
      </c>
      <c r="B146" s="19" t="s">
        <v>17211</v>
      </c>
      <c r="C146" s="19" t="s">
        <v>17212</v>
      </c>
      <c r="D146" s="19" t="s">
        <v>11969</v>
      </c>
      <c r="E146" s="20"/>
      <c r="F146" s="20" t="s">
        <v>17203</v>
      </c>
      <c r="G146" s="20"/>
      <c r="H146" s="30" t="str">
        <f>IFERROR(VLOOKUP(G146,[1]Hoja1!$B$2:$F$14234,2,FALSE),"")</f>
        <v/>
      </c>
      <c r="I146" s="30" t="str">
        <f>IFERROR(VLOOKUP(G146,[1]Hoja1!$B$2:$F$14234,3,FALSE),"")</f>
        <v/>
      </c>
      <c r="J146" s="9" t="str">
        <f>IFERROR(VLOOKUP(G146,[1]Hoja1!$B$2:$F$14234,4,FALSE),"")</f>
        <v/>
      </c>
      <c r="K146" s="23" t="s">
        <v>17213</v>
      </c>
      <c r="L146" s="25" t="s">
        <v>14894</v>
      </c>
      <c r="M146" s="13" t="s">
        <v>6480</v>
      </c>
      <c r="N146" s="14"/>
      <c r="O146" s="27"/>
    </row>
    <row r="147" spans="1:15" ht="30" hidden="1" customHeight="1" x14ac:dyDescent="0.25">
      <c r="A147" s="12">
        <v>146</v>
      </c>
      <c r="B147" s="19" t="s">
        <v>17214</v>
      </c>
      <c r="C147" s="19" t="s">
        <v>17215</v>
      </c>
      <c r="D147" s="19" t="s">
        <v>11969</v>
      </c>
      <c r="E147" s="20"/>
      <c r="F147" s="20" t="s">
        <v>17203</v>
      </c>
      <c r="G147" s="20"/>
      <c r="H147" s="30" t="str">
        <f>IFERROR(VLOOKUP(G147,[1]Hoja1!$B$2:$F$14234,2,FALSE),"")</f>
        <v/>
      </c>
      <c r="I147" s="30" t="str">
        <f>IFERROR(VLOOKUP(G147,[1]Hoja1!$B$2:$F$14234,3,FALSE),"")</f>
        <v/>
      </c>
      <c r="J147" s="9" t="str">
        <f>IFERROR(VLOOKUP(G147,[1]Hoja1!$B$2:$F$14234,4,FALSE),"")</f>
        <v/>
      </c>
      <c r="K147" s="23" t="s">
        <v>17216</v>
      </c>
      <c r="L147" s="13"/>
      <c r="M147" s="13"/>
      <c r="N147" s="14"/>
      <c r="O147" s="27"/>
    </row>
    <row r="148" spans="1:15" ht="30" hidden="1" customHeight="1" x14ac:dyDescent="0.25">
      <c r="A148" s="12">
        <v>147</v>
      </c>
      <c r="B148" s="19" t="s">
        <v>17217</v>
      </c>
      <c r="C148" s="19" t="s">
        <v>17218</v>
      </c>
      <c r="D148" s="19" t="s">
        <v>11969</v>
      </c>
      <c r="E148" s="20"/>
      <c r="F148" s="20" t="s">
        <v>17203</v>
      </c>
      <c r="G148" s="20"/>
      <c r="H148" s="30" t="str">
        <f>IFERROR(VLOOKUP(G148,[1]Hoja1!$B$2:$F$14234,2,FALSE),"")</f>
        <v/>
      </c>
      <c r="I148" s="30" t="str">
        <f>IFERROR(VLOOKUP(G148,[1]Hoja1!$B$2:$F$14234,3,FALSE),"")</f>
        <v/>
      </c>
      <c r="J148" s="9" t="str">
        <f>IFERROR(VLOOKUP(G148,[1]Hoja1!$B$2:$F$14234,4,FALSE),"")</f>
        <v/>
      </c>
      <c r="K148" s="23" t="s">
        <v>15764</v>
      </c>
      <c r="L148" s="13"/>
      <c r="M148" s="13"/>
      <c r="N148" s="14"/>
      <c r="O148" s="27"/>
    </row>
    <row r="149" spans="1:15" ht="30" hidden="1" customHeight="1" x14ac:dyDescent="0.25">
      <c r="A149" s="12">
        <v>148</v>
      </c>
      <c r="B149" s="19" t="s">
        <v>17219</v>
      </c>
      <c r="C149" s="19" t="s">
        <v>17220</v>
      </c>
      <c r="D149" s="19" t="s">
        <v>11969</v>
      </c>
      <c r="E149" s="20"/>
      <c r="F149" s="20" t="s">
        <v>17203</v>
      </c>
      <c r="G149" s="20"/>
      <c r="H149" s="30" t="str">
        <f>IFERROR(VLOOKUP(G149,[1]Hoja1!$B$2:$F$14234,2,FALSE),"")</f>
        <v/>
      </c>
      <c r="I149" s="30" t="str">
        <f>IFERROR(VLOOKUP(G149,[1]Hoja1!$B$2:$F$14234,3,FALSE),"")</f>
        <v/>
      </c>
      <c r="J149" s="9" t="str">
        <f>IFERROR(VLOOKUP(G149,[1]Hoja1!$B$2:$F$14234,4,FALSE),"")</f>
        <v/>
      </c>
      <c r="K149" s="23" t="s">
        <v>17221</v>
      </c>
      <c r="L149" s="13"/>
      <c r="M149" s="13"/>
      <c r="N149" s="14"/>
      <c r="O149" s="27"/>
    </row>
    <row r="150" spans="1:15" ht="30" hidden="1" customHeight="1" x14ac:dyDescent="0.25">
      <c r="A150" s="12">
        <v>149</v>
      </c>
      <c r="B150" s="19" t="s">
        <v>17222</v>
      </c>
      <c r="C150" s="19" t="s">
        <v>17223</v>
      </c>
      <c r="D150" s="19" t="s">
        <v>11969</v>
      </c>
      <c r="E150" s="20"/>
      <c r="F150" s="20" t="s">
        <v>17203</v>
      </c>
      <c r="G150" s="20"/>
      <c r="H150" s="30" t="str">
        <f>IFERROR(VLOOKUP(G150,[1]Hoja1!$B$2:$F$14234,2,FALSE),"")</f>
        <v/>
      </c>
      <c r="I150" s="30" t="str">
        <f>IFERROR(VLOOKUP(G150,[1]Hoja1!$B$2:$F$14234,3,FALSE),"")</f>
        <v/>
      </c>
      <c r="J150" s="9" t="str">
        <f>IFERROR(VLOOKUP(G150,[1]Hoja1!$B$2:$F$14234,4,FALSE),"")</f>
        <v/>
      </c>
      <c r="K150" s="23" t="s">
        <v>17224</v>
      </c>
      <c r="L150" s="13"/>
      <c r="M150" s="13"/>
      <c r="N150" s="14"/>
      <c r="O150" s="27"/>
    </row>
    <row r="151" spans="1:15" ht="30" hidden="1" customHeight="1" x14ac:dyDescent="0.25">
      <c r="A151" s="12">
        <v>150</v>
      </c>
      <c r="B151" s="19" t="s">
        <v>17225</v>
      </c>
      <c r="C151" s="19" t="s">
        <v>17226</v>
      </c>
      <c r="D151" s="19" t="s">
        <v>11969</v>
      </c>
      <c r="E151" s="20"/>
      <c r="F151" s="20" t="s">
        <v>17227</v>
      </c>
      <c r="G151" s="20"/>
      <c r="H151" s="30" t="str">
        <f>IFERROR(VLOOKUP(G151,[1]Hoja1!$B$2:$F$14234,2,FALSE),"")</f>
        <v/>
      </c>
      <c r="I151" s="30" t="str">
        <f>IFERROR(VLOOKUP(G151,[1]Hoja1!$B$2:$F$14234,3,FALSE),"")</f>
        <v/>
      </c>
      <c r="J151" s="9" t="str">
        <f>IFERROR(VLOOKUP(G151,[1]Hoja1!$B$2:$F$14234,4,FALSE),"")</f>
        <v/>
      </c>
      <c r="K151" s="23" t="s">
        <v>17228</v>
      </c>
      <c r="L151" s="13"/>
      <c r="M151" s="13"/>
      <c r="N151" s="14"/>
      <c r="O151" s="27"/>
    </row>
    <row r="152" spans="1:15" ht="30" hidden="1" customHeight="1" x14ac:dyDescent="0.25">
      <c r="A152" s="12">
        <v>151</v>
      </c>
      <c r="B152" s="19" t="s">
        <v>17229</v>
      </c>
      <c r="C152" s="19" t="s">
        <v>17230</v>
      </c>
      <c r="D152" s="19" t="s">
        <v>11969</v>
      </c>
      <c r="E152" s="20"/>
      <c r="F152" s="20" t="s">
        <v>17227</v>
      </c>
      <c r="G152" s="20"/>
      <c r="H152" s="30" t="str">
        <f>IFERROR(VLOOKUP(G152,[1]Hoja1!$B$2:$F$14234,2,FALSE),"")</f>
        <v/>
      </c>
      <c r="I152" s="30" t="str">
        <f>IFERROR(VLOOKUP(G152,[1]Hoja1!$B$2:$F$14234,3,FALSE),"")</f>
        <v/>
      </c>
      <c r="J152" s="9" t="str">
        <f>IFERROR(VLOOKUP(G152,[1]Hoja1!$B$2:$F$14234,4,FALSE),"")</f>
        <v/>
      </c>
      <c r="K152" s="23" t="s">
        <v>17231</v>
      </c>
      <c r="L152" s="13"/>
      <c r="M152" s="13"/>
      <c r="N152" s="14"/>
      <c r="O152" s="27"/>
    </row>
    <row r="153" spans="1:15" ht="30" hidden="1" customHeight="1" x14ac:dyDescent="0.25">
      <c r="A153" s="12">
        <v>152</v>
      </c>
      <c r="B153" s="19" t="s">
        <v>17232</v>
      </c>
      <c r="C153" s="19" t="s">
        <v>17233</v>
      </c>
      <c r="D153" s="19" t="s">
        <v>11969</v>
      </c>
      <c r="E153" s="20"/>
      <c r="F153" s="20" t="s">
        <v>17227</v>
      </c>
      <c r="G153" s="20"/>
      <c r="H153" s="30" t="str">
        <f>IFERROR(VLOOKUP(G153,[1]Hoja1!$B$2:$F$14234,2,FALSE),"")</f>
        <v/>
      </c>
      <c r="I153" s="30" t="str">
        <f>IFERROR(VLOOKUP(G153,[1]Hoja1!$B$2:$F$14234,3,FALSE),"")</f>
        <v/>
      </c>
      <c r="J153" s="9" t="str">
        <f>IFERROR(VLOOKUP(G153,[1]Hoja1!$B$2:$F$14234,4,FALSE),"")</f>
        <v/>
      </c>
      <c r="K153" s="23" t="s">
        <v>17234</v>
      </c>
      <c r="L153" s="13"/>
      <c r="M153" s="13"/>
      <c r="N153" s="14"/>
      <c r="O153" s="27"/>
    </row>
    <row r="154" spans="1:15" ht="30" hidden="1" customHeight="1" x14ac:dyDescent="0.25">
      <c r="A154" s="12">
        <v>153</v>
      </c>
      <c r="B154" s="19" t="s">
        <v>17235</v>
      </c>
      <c r="C154" s="19" t="s">
        <v>17236</v>
      </c>
      <c r="D154" s="19" t="s">
        <v>11969</v>
      </c>
      <c r="E154" s="20"/>
      <c r="F154" s="20" t="s">
        <v>17237</v>
      </c>
      <c r="G154" s="20"/>
      <c r="H154" s="30" t="str">
        <f>IFERROR(VLOOKUP(G154,[1]Hoja1!$B$2:$F$14234,2,FALSE),"")</f>
        <v/>
      </c>
      <c r="I154" s="30" t="str">
        <f>IFERROR(VLOOKUP(G154,[1]Hoja1!$B$2:$F$14234,3,FALSE),"")</f>
        <v/>
      </c>
      <c r="J154" s="9" t="str">
        <f>IFERROR(VLOOKUP(G154,[1]Hoja1!$B$2:$F$14234,4,FALSE),"")</f>
        <v/>
      </c>
      <c r="K154" s="23" t="s">
        <v>15943</v>
      </c>
      <c r="L154" s="13"/>
      <c r="M154" s="13"/>
      <c r="N154" s="14"/>
      <c r="O154" s="27"/>
    </row>
    <row r="155" spans="1:15" ht="30" hidden="1" customHeight="1" x14ac:dyDescent="0.25">
      <c r="A155" s="12">
        <v>154</v>
      </c>
      <c r="B155" s="19" t="s">
        <v>17238</v>
      </c>
      <c r="C155" s="19" t="s">
        <v>17239</v>
      </c>
      <c r="D155" s="19" t="s">
        <v>11969</v>
      </c>
      <c r="E155" s="20"/>
      <c r="F155" s="20" t="s">
        <v>17237</v>
      </c>
      <c r="G155" s="20"/>
      <c r="H155" s="30" t="str">
        <f>IFERROR(VLOOKUP(G155,[1]Hoja1!$B$2:$F$14234,2,FALSE),"")</f>
        <v/>
      </c>
      <c r="I155" s="30" t="str">
        <f>IFERROR(VLOOKUP(G155,[1]Hoja1!$B$2:$F$14234,3,FALSE),"")</f>
        <v/>
      </c>
      <c r="J155" s="9" t="str">
        <f>IFERROR(VLOOKUP(G155,[1]Hoja1!$B$2:$F$14234,4,FALSE),"")</f>
        <v/>
      </c>
      <c r="K155" s="23" t="s">
        <v>15943</v>
      </c>
      <c r="L155" s="13"/>
      <c r="M155" s="13"/>
      <c r="N155" s="14"/>
      <c r="O155" s="27"/>
    </row>
    <row r="156" spans="1:15" ht="30" hidden="1" customHeight="1" x14ac:dyDescent="0.25">
      <c r="A156" s="12">
        <v>155</v>
      </c>
      <c r="B156" s="19" t="s">
        <v>17240</v>
      </c>
      <c r="C156" s="19" t="s">
        <v>17241</v>
      </c>
      <c r="D156" s="19" t="s">
        <v>11969</v>
      </c>
      <c r="E156" s="20"/>
      <c r="F156" s="20" t="s">
        <v>17237</v>
      </c>
      <c r="G156" s="20"/>
      <c r="H156" s="30" t="str">
        <f>IFERROR(VLOOKUP(G156,[1]Hoja1!$B$2:$F$14234,2,FALSE),"")</f>
        <v/>
      </c>
      <c r="I156" s="30" t="str">
        <f>IFERROR(VLOOKUP(G156,[1]Hoja1!$B$2:$F$14234,3,FALSE),"")</f>
        <v/>
      </c>
      <c r="J156" s="9" t="str">
        <f>IFERROR(VLOOKUP(G156,[1]Hoja1!$B$2:$F$14234,4,FALSE),"")</f>
        <v/>
      </c>
      <c r="K156" s="23" t="s">
        <v>17242</v>
      </c>
      <c r="L156" s="13"/>
      <c r="M156" s="13"/>
      <c r="N156" s="14"/>
      <c r="O156" s="27"/>
    </row>
    <row r="157" spans="1:15" ht="30" hidden="1" customHeight="1" x14ac:dyDescent="0.25">
      <c r="A157" s="12">
        <v>156</v>
      </c>
      <c r="B157" s="19" t="s">
        <v>17243</v>
      </c>
      <c r="C157" s="19" t="s">
        <v>17244</v>
      </c>
      <c r="D157" s="19" t="s">
        <v>11969</v>
      </c>
      <c r="E157" s="20"/>
      <c r="F157" s="20" t="s">
        <v>17237</v>
      </c>
      <c r="G157" s="20"/>
      <c r="H157" s="30" t="str">
        <f>IFERROR(VLOOKUP(G157,[1]Hoja1!$B$2:$F$14234,2,FALSE),"")</f>
        <v/>
      </c>
      <c r="I157" s="30" t="str">
        <f>IFERROR(VLOOKUP(G157,[1]Hoja1!$B$2:$F$14234,3,FALSE),"")</f>
        <v/>
      </c>
      <c r="J157" s="9" t="str">
        <f>IFERROR(VLOOKUP(G157,[1]Hoja1!$B$2:$F$14234,4,FALSE),"")</f>
        <v/>
      </c>
      <c r="K157" s="23" t="s">
        <v>17099</v>
      </c>
      <c r="L157" s="13"/>
      <c r="M157" s="13"/>
      <c r="N157" s="14"/>
      <c r="O157" s="27"/>
    </row>
    <row r="158" spans="1:15" ht="30" hidden="1" customHeight="1" x14ac:dyDescent="0.25">
      <c r="A158" s="12">
        <v>157</v>
      </c>
      <c r="B158" s="19" t="s">
        <v>17245</v>
      </c>
      <c r="C158" s="19" t="s">
        <v>17246</v>
      </c>
      <c r="D158" s="19" t="s">
        <v>11969</v>
      </c>
      <c r="E158" s="20"/>
      <c r="F158" s="20" t="s">
        <v>17247</v>
      </c>
      <c r="G158" s="20"/>
      <c r="H158" s="30" t="str">
        <f>IFERROR(VLOOKUP(G158,[1]Hoja1!$B$2:$F$14234,2,FALSE),"")</f>
        <v/>
      </c>
      <c r="I158" s="30" t="str">
        <f>IFERROR(VLOOKUP(G158,[1]Hoja1!$B$2:$F$14234,3,FALSE),"")</f>
        <v/>
      </c>
      <c r="J158" s="9" t="str">
        <f>IFERROR(VLOOKUP(G158,[1]Hoja1!$B$2:$F$14234,4,FALSE),"")</f>
        <v/>
      </c>
      <c r="K158" s="23" t="s">
        <v>17248</v>
      </c>
      <c r="L158" s="25" t="s">
        <v>14894</v>
      </c>
      <c r="M158" s="13" t="s">
        <v>6480</v>
      </c>
      <c r="N158" s="14"/>
      <c r="O158" s="27"/>
    </row>
    <row r="159" spans="1:15" ht="30" hidden="1" customHeight="1" x14ac:dyDescent="0.25">
      <c r="A159" s="12">
        <v>158</v>
      </c>
      <c r="B159" s="19" t="s">
        <v>17249</v>
      </c>
      <c r="C159" s="19" t="s">
        <v>17250</v>
      </c>
      <c r="D159" s="19" t="s">
        <v>11969</v>
      </c>
      <c r="E159" s="20"/>
      <c r="F159" s="20" t="s">
        <v>17247</v>
      </c>
      <c r="G159" s="20"/>
      <c r="H159" s="30" t="str">
        <f>IFERROR(VLOOKUP(G159,[1]Hoja1!$B$2:$F$14234,2,FALSE),"")</f>
        <v/>
      </c>
      <c r="I159" s="30" t="str">
        <f>IFERROR(VLOOKUP(G159,[1]Hoja1!$B$2:$F$14234,3,FALSE),"")</f>
        <v/>
      </c>
      <c r="J159" s="9" t="str">
        <f>IFERROR(VLOOKUP(G159,[1]Hoja1!$B$2:$F$14234,4,FALSE),"")</f>
        <v/>
      </c>
      <c r="K159" s="23" t="s">
        <v>17216</v>
      </c>
      <c r="L159" s="13"/>
      <c r="M159" s="13"/>
      <c r="N159" s="14"/>
      <c r="O159" s="27"/>
    </row>
    <row r="160" spans="1:15" ht="30" hidden="1" customHeight="1" x14ac:dyDescent="0.25">
      <c r="A160" s="12">
        <v>159</v>
      </c>
      <c r="B160" s="19" t="s">
        <v>17251</v>
      </c>
      <c r="C160" s="19" t="s">
        <v>17252</v>
      </c>
      <c r="D160" s="19" t="s">
        <v>11969</v>
      </c>
      <c r="E160" s="20"/>
      <c r="F160" s="20" t="s">
        <v>17247</v>
      </c>
      <c r="G160" s="20"/>
      <c r="H160" s="30" t="str">
        <f>IFERROR(VLOOKUP(G160,[1]Hoja1!$B$2:$F$14234,2,FALSE),"")</f>
        <v/>
      </c>
      <c r="I160" s="30" t="str">
        <f>IFERROR(VLOOKUP(G160,[1]Hoja1!$B$2:$F$14234,3,FALSE),"")</f>
        <v/>
      </c>
      <c r="J160" s="9" t="str">
        <f>IFERROR(VLOOKUP(G160,[1]Hoja1!$B$2:$F$14234,4,FALSE),"")</f>
        <v/>
      </c>
      <c r="K160" s="23" t="s">
        <v>16740</v>
      </c>
      <c r="L160" s="13"/>
      <c r="M160" s="13"/>
      <c r="N160" s="14"/>
      <c r="O160" s="27"/>
    </row>
    <row r="161" spans="1:15" ht="30" hidden="1" customHeight="1" x14ac:dyDescent="0.25">
      <c r="A161" s="12">
        <v>160</v>
      </c>
      <c r="B161" s="19" t="s">
        <v>17253</v>
      </c>
      <c r="C161" s="19" t="s">
        <v>17254</v>
      </c>
      <c r="D161" s="19" t="s">
        <v>11969</v>
      </c>
      <c r="E161" s="20"/>
      <c r="F161" s="20" t="s">
        <v>17247</v>
      </c>
      <c r="G161" s="20"/>
      <c r="H161" s="30" t="str">
        <f>IFERROR(VLOOKUP(G161,[1]Hoja1!$B$2:$F$14234,2,FALSE),"")</f>
        <v/>
      </c>
      <c r="I161" s="30" t="str">
        <f>IFERROR(VLOOKUP(G161,[1]Hoja1!$B$2:$F$14234,3,FALSE),"")</f>
        <v/>
      </c>
      <c r="J161" s="9" t="str">
        <f>IFERROR(VLOOKUP(G161,[1]Hoja1!$B$2:$F$14234,4,FALSE),"")</f>
        <v/>
      </c>
      <c r="K161" s="23" t="s">
        <v>16740</v>
      </c>
      <c r="L161" s="13"/>
      <c r="M161" s="13"/>
      <c r="N161" s="14"/>
      <c r="O161" s="27"/>
    </row>
    <row r="162" spans="1:15" ht="30" hidden="1" customHeight="1" x14ac:dyDescent="0.25">
      <c r="A162" s="12">
        <v>161</v>
      </c>
      <c r="B162" s="19" t="s">
        <v>17255</v>
      </c>
      <c r="C162" s="19" t="s">
        <v>17256</v>
      </c>
      <c r="D162" s="19" t="s">
        <v>11969</v>
      </c>
      <c r="E162" s="20"/>
      <c r="F162" s="20" t="s">
        <v>17247</v>
      </c>
      <c r="G162" s="20"/>
      <c r="H162" s="30" t="str">
        <f>IFERROR(VLOOKUP(G162,[1]Hoja1!$B$2:$F$14234,2,FALSE),"")</f>
        <v/>
      </c>
      <c r="I162" s="30" t="str">
        <f>IFERROR(VLOOKUP(G162,[1]Hoja1!$B$2:$F$14234,3,FALSE),"")</f>
        <v/>
      </c>
      <c r="J162" s="9" t="str">
        <f>IFERROR(VLOOKUP(G162,[1]Hoja1!$B$2:$F$14234,4,FALSE),"")</f>
        <v/>
      </c>
      <c r="K162" s="23" t="s">
        <v>16740</v>
      </c>
      <c r="L162" s="13"/>
      <c r="M162" s="13"/>
      <c r="N162" s="14"/>
      <c r="O162" s="27"/>
    </row>
    <row r="163" spans="1:15" ht="30" hidden="1" customHeight="1" x14ac:dyDescent="0.25">
      <c r="A163" s="12">
        <v>162</v>
      </c>
      <c r="B163" s="19" t="s">
        <v>17257</v>
      </c>
      <c r="C163" s="19" t="s">
        <v>17258</v>
      </c>
      <c r="D163" s="19" t="s">
        <v>11969</v>
      </c>
      <c r="E163" s="20"/>
      <c r="F163" s="20" t="s">
        <v>17247</v>
      </c>
      <c r="G163" s="20"/>
      <c r="H163" s="30" t="str">
        <f>IFERROR(VLOOKUP(G163,[1]Hoja1!$B$2:$F$14234,2,FALSE),"")</f>
        <v/>
      </c>
      <c r="I163" s="30" t="str">
        <f>IFERROR(VLOOKUP(G163,[1]Hoja1!$B$2:$F$14234,3,FALSE),"")</f>
        <v/>
      </c>
      <c r="J163" s="9" t="str">
        <f>IFERROR(VLOOKUP(G163,[1]Hoja1!$B$2:$F$14234,4,FALSE),"")</f>
        <v/>
      </c>
      <c r="K163" s="23" t="s">
        <v>17259</v>
      </c>
      <c r="L163" s="13"/>
      <c r="M163" s="13"/>
      <c r="N163" s="14"/>
      <c r="O163" s="27"/>
    </row>
    <row r="164" spans="1:15" ht="30" hidden="1" customHeight="1" x14ac:dyDescent="0.25">
      <c r="A164" s="12">
        <v>163</v>
      </c>
      <c r="B164" s="19" t="s">
        <v>17260</v>
      </c>
      <c r="C164" s="19" t="s">
        <v>17261</v>
      </c>
      <c r="D164" s="19" t="s">
        <v>11969</v>
      </c>
      <c r="E164" s="20"/>
      <c r="F164" s="20" t="s">
        <v>17247</v>
      </c>
      <c r="G164" s="20"/>
      <c r="H164" s="30" t="str">
        <f>IFERROR(VLOOKUP(G164,[1]Hoja1!$B$2:$F$14234,2,FALSE),"")</f>
        <v/>
      </c>
      <c r="I164" s="30" t="str">
        <f>IFERROR(VLOOKUP(G164,[1]Hoja1!$B$2:$F$14234,3,FALSE),"")</f>
        <v/>
      </c>
      <c r="J164" s="9" t="str">
        <f>IFERROR(VLOOKUP(G164,[1]Hoja1!$B$2:$F$14234,4,FALSE),"")</f>
        <v/>
      </c>
      <c r="K164" s="23" t="s">
        <v>17262</v>
      </c>
      <c r="L164" s="13"/>
      <c r="M164" s="13"/>
      <c r="N164" s="14"/>
      <c r="O164" s="27"/>
    </row>
    <row r="165" spans="1:15" ht="30" hidden="1" customHeight="1" x14ac:dyDescent="0.25">
      <c r="A165" s="12">
        <v>164</v>
      </c>
      <c r="B165" s="19" t="s">
        <v>17263</v>
      </c>
      <c r="C165" s="19" t="s">
        <v>17264</v>
      </c>
      <c r="D165" s="19" t="s">
        <v>11970</v>
      </c>
      <c r="E165" s="20"/>
      <c r="F165" s="20" t="s">
        <v>17265</v>
      </c>
      <c r="G165" s="20"/>
      <c r="H165" s="30" t="str">
        <f>IFERROR(VLOOKUP(G165,[1]Hoja1!$B$2:$F$14234,2,FALSE),"")</f>
        <v/>
      </c>
      <c r="I165" s="30" t="str">
        <f>IFERROR(VLOOKUP(G165,[1]Hoja1!$B$2:$F$14234,3,FALSE),"")</f>
        <v/>
      </c>
      <c r="J165" s="9" t="str">
        <f>IFERROR(VLOOKUP(G165,[1]Hoja1!$B$2:$F$14234,4,FALSE),"")</f>
        <v/>
      </c>
      <c r="K165" s="23" t="s">
        <v>17266</v>
      </c>
      <c r="L165" s="13"/>
      <c r="M165" s="13"/>
      <c r="N165" s="14"/>
      <c r="O165" s="27"/>
    </row>
    <row r="166" spans="1:15" ht="30" hidden="1" customHeight="1" x14ac:dyDescent="0.25">
      <c r="A166" s="12">
        <v>165</v>
      </c>
      <c r="B166" s="19" t="s">
        <v>17267</v>
      </c>
      <c r="C166" s="19" t="s">
        <v>17268</v>
      </c>
      <c r="D166" s="19" t="s">
        <v>11970</v>
      </c>
      <c r="E166" s="20"/>
      <c r="F166" s="20" t="s">
        <v>17265</v>
      </c>
      <c r="G166" s="20"/>
      <c r="H166" s="30" t="str">
        <f>IFERROR(VLOOKUP(G166,[1]Hoja1!$B$2:$F$14234,2,FALSE),"")</f>
        <v/>
      </c>
      <c r="I166" s="30" t="str">
        <f>IFERROR(VLOOKUP(G166,[1]Hoja1!$B$2:$F$14234,3,FALSE),"")</f>
        <v/>
      </c>
      <c r="J166" s="9" t="str">
        <f>IFERROR(VLOOKUP(G166,[1]Hoja1!$B$2:$F$14234,4,FALSE),"")</f>
        <v/>
      </c>
      <c r="K166" s="23" t="s">
        <v>17269</v>
      </c>
      <c r="L166" s="13"/>
      <c r="M166" s="13"/>
      <c r="N166" s="14"/>
      <c r="O166" s="27"/>
    </row>
    <row r="167" spans="1:15" ht="30" hidden="1" customHeight="1" x14ac:dyDescent="0.25">
      <c r="A167" s="12">
        <v>166</v>
      </c>
      <c r="B167" s="19" t="s">
        <v>17270</v>
      </c>
      <c r="C167" s="19" t="s">
        <v>17271</v>
      </c>
      <c r="D167" s="19" t="s">
        <v>11970</v>
      </c>
      <c r="E167" s="20"/>
      <c r="F167" s="20" t="s">
        <v>17265</v>
      </c>
      <c r="G167" s="20"/>
      <c r="H167" s="30" t="str">
        <f>IFERROR(VLOOKUP(G167,[1]Hoja1!$B$2:$F$14234,2,FALSE),"")</f>
        <v/>
      </c>
      <c r="I167" s="30" t="str">
        <f>IFERROR(VLOOKUP(G167,[1]Hoja1!$B$2:$F$14234,3,FALSE),"")</f>
        <v/>
      </c>
      <c r="J167" s="9" t="str">
        <f>IFERROR(VLOOKUP(G167,[1]Hoja1!$B$2:$F$14234,4,FALSE),"")</f>
        <v/>
      </c>
      <c r="K167" s="23" t="s">
        <v>17272</v>
      </c>
      <c r="L167" s="13"/>
      <c r="M167" s="13"/>
      <c r="N167" s="14"/>
      <c r="O167" s="27"/>
    </row>
    <row r="168" spans="1:15" ht="30" hidden="1" customHeight="1" x14ac:dyDescent="0.25">
      <c r="A168" s="12">
        <v>167</v>
      </c>
      <c r="B168" s="19" t="s">
        <v>17273</v>
      </c>
      <c r="C168" s="19" t="s">
        <v>17274</v>
      </c>
      <c r="D168" s="19" t="s">
        <v>11970</v>
      </c>
      <c r="E168" s="20"/>
      <c r="F168" s="20" t="s">
        <v>17265</v>
      </c>
      <c r="G168" s="20"/>
      <c r="H168" s="30" t="str">
        <f>IFERROR(VLOOKUP(G168,[1]Hoja1!$B$2:$F$14234,2,FALSE),"")</f>
        <v/>
      </c>
      <c r="I168" s="30" t="str">
        <f>IFERROR(VLOOKUP(G168,[1]Hoja1!$B$2:$F$14234,3,FALSE),"")</f>
        <v/>
      </c>
      <c r="J168" s="9" t="str">
        <f>IFERROR(VLOOKUP(G168,[1]Hoja1!$B$2:$F$14234,4,FALSE),"")</f>
        <v/>
      </c>
      <c r="K168" s="23" t="s">
        <v>17275</v>
      </c>
      <c r="L168" s="13"/>
      <c r="M168" s="13"/>
      <c r="N168" s="14"/>
      <c r="O168" s="27"/>
    </row>
    <row r="169" spans="1:15" ht="30" hidden="1" customHeight="1" x14ac:dyDescent="0.25">
      <c r="A169" s="12">
        <v>168</v>
      </c>
      <c r="B169" s="19" t="s">
        <v>17276</v>
      </c>
      <c r="C169" s="19" t="s">
        <v>17277</v>
      </c>
      <c r="D169" s="19" t="s">
        <v>11970</v>
      </c>
      <c r="E169" s="20"/>
      <c r="F169" s="20" t="s">
        <v>17265</v>
      </c>
      <c r="G169" s="20"/>
      <c r="H169" s="30" t="str">
        <f>IFERROR(VLOOKUP(G169,[1]Hoja1!$B$2:$F$14234,2,FALSE),"")</f>
        <v/>
      </c>
      <c r="I169" s="30" t="str">
        <f>IFERROR(VLOOKUP(G169,[1]Hoja1!$B$2:$F$14234,3,FALSE),"")</f>
        <v/>
      </c>
      <c r="J169" s="9" t="str">
        <f>IFERROR(VLOOKUP(G169,[1]Hoja1!$B$2:$F$14234,4,FALSE),"")</f>
        <v/>
      </c>
      <c r="K169" s="23" t="s">
        <v>17278</v>
      </c>
      <c r="L169" s="13"/>
      <c r="M169" s="13"/>
      <c r="N169" s="14"/>
      <c r="O169" s="27"/>
    </row>
    <row r="170" spans="1:15" ht="30" hidden="1" customHeight="1" x14ac:dyDescent="0.25">
      <c r="A170" s="12">
        <v>169</v>
      </c>
      <c r="B170" s="19" t="s">
        <v>17279</v>
      </c>
      <c r="C170" s="19" t="s">
        <v>17280</v>
      </c>
      <c r="D170" s="19" t="s">
        <v>11970</v>
      </c>
      <c r="E170" s="20"/>
      <c r="F170" s="20" t="s">
        <v>17265</v>
      </c>
      <c r="G170" s="20"/>
      <c r="H170" s="30" t="str">
        <f>IFERROR(VLOOKUP(G170,[1]Hoja1!$B$2:$F$14234,2,FALSE),"")</f>
        <v/>
      </c>
      <c r="I170" s="30" t="str">
        <f>IFERROR(VLOOKUP(G170,[1]Hoja1!$B$2:$F$14234,3,FALSE),"")</f>
        <v/>
      </c>
      <c r="J170" s="9" t="str">
        <f>IFERROR(VLOOKUP(G170,[1]Hoja1!$B$2:$F$14234,4,FALSE),"")</f>
        <v/>
      </c>
      <c r="K170" s="23" t="s">
        <v>17281</v>
      </c>
      <c r="L170" s="13"/>
      <c r="M170" s="13"/>
      <c r="N170" s="14"/>
      <c r="O170" s="27"/>
    </row>
    <row r="171" spans="1:15" ht="30" hidden="1" customHeight="1" x14ac:dyDescent="0.25">
      <c r="A171" s="12">
        <v>170</v>
      </c>
      <c r="B171" s="19" t="s">
        <v>17282</v>
      </c>
      <c r="C171" s="19" t="s">
        <v>17283</v>
      </c>
      <c r="D171" s="19" t="s">
        <v>11970</v>
      </c>
      <c r="E171" s="20"/>
      <c r="F171" s="20" t="s">
        <v>17284</v>
      </c>
      <c r="G171" s="20"/>
      <c r="H171" s="30" t="str">
        <f>IFERROR(VLOOKUP(G171,[1]Hoja1!$B$2:$F$14234,2,FALSE),"")</f>
        <v/>
      </c>
      <c r="I171" s="30" t="str">
        <f>IFERROR(VLOOKUP(G171,[1]Hoja1!$B$2:$F$14234,3,FALSE),"")</f>
        <v/>
      </c>
      <c r="J171" s="9" t="str">
        <f>IFERROR(VLOOKUP(G171,[1]Hoja1!$B$2:$F$14234,4,FALSE),"")</f>
        <v/>
      </c>
      <c r="K171" s="23" t="s">
        <v>17285</v>
      </c>
      <c r="L171" s="13"/>
      <c r="M171" s="13"/>
      <c r="N171" s="14"/>
      <c r="O171" s="27"/>
    </row>
    <row r="172" spans="1:15" ht="30" hidden="1" customHeight="1" x14ac:dyDescent="0.25">
      <c r="A172" s="12">
        <v>171</v>
      </c>
      <c r="B172" s="19" t="s">
        <v>17286</v>
      </c>
      <c r="C172" s="19" t="s">
        <v>17287</v>
      </c>
      <c r="D172" s="19" t="s">
        <v>11970</v>
      </c>
      <c r="E172" s="20"/>
      <c r="F172" s="20" t="s">
        <v>17284</v>
      </c>
      <c r="G172" s="20"/>
      <c r="H172" s="30" t="str">
        <f>IFERROR(VLOOKUP(G172,[1]Hoja1!$B$2:$F$14234,2,FALSE),"")</f>
        <v/>
      </c>
      <c r="I172" s="30" t="str">
        <f>IFERROR(VLOOKUP(G172,[1]Hoja1!$B$2:$F$14234,3,FALSE),"")</f>
        <v/>
      </c>
      <c r="J172" s="9" t="str">
        <f>IFERROR(VLOOKUP(G172,[1]Hoja1!$B$2:$F$14234,4,FALSE),"")</f>
        <v/>
      </c>
      <c r="K172" s="23" t="s">
        <v>17288</v>
      </c>
      <c r="L172" s="13"/>
      <c r="M172" s="13"/>
      <c r="N172" s="14"/>
      <c r="O172" s="27"/>
    </row>
    <row r="173" spans="1:15" ht="30" hidden="1" customHeight="1" x14ac:dyDescent="0.25">
      <c r="A173" s="12">
        <v>172</v>
      </c>
      <c r="B173" s="19" t="s">
        <v>17289</v>
      </c>
      <c r="C173" s="19" t="s">
        <v>17290</v>
      </c>
      <c r="D173" s="19" t="s">
        <v>11970</v>
      </c>
      <c r="E173" s="20"/>
      <c r="F173" s="20" t="s">
        <v>17284</v>
      </c>
      <c r="G173" s="20"/>
      <c r="H173" s="30" t="str">
        <f>IFERROR(VLOOKUP(G173,[1]Hoja1!$B$2:$F$14234,2,FALSE),"")</f>
        <v/>
      </c>
      <c r="I173" s="30" t="str">
        <f>IFERROR(VLOOKUP(G173,[1]Hoja1!$B$2:$F$14234,3,FALSE),"")</f>
        <v/>
      </c>
      <c r="J173" s="9" t="str">
        <f>IFERROR(VLOOKUP(G173,[1]Hoja1!$B$2:$F$14234,4,FALSE),"")</f>
        <v/>
      </c>
      <c r="K173" s="23" t="s">
        <v>17291</v>
      </c>
      <c r="L173" s="25" t="s">
        <v>14894</v>
      </c>
      <c r="M173" s="13" t="s">
        <v>6480</v>
      </c>
      <c r="N173" s="14"/>
      <c r="O173" s="27"/>
    </row>
    <row r="174" spans="1:15" ht="30" hidden="1" customHeight="1" x14ac:dyDescent="0.25">
      <c r="A174" s="12">
        <v>173</v>
      </c>
      <c r="B174" s="19" t="s">
        <v>17292</v>
      </c>
      <c r="C174" s="19" t="s">
        <v>17293</v>
      </c>
      <c r="D174" s="19" t="s">
        <v>11970</v>
      </c>
      <c r="E174" s="20"/>
      <c r="F174" s="20" t="s">
        <v>17294</v>
      </c>
      <c r="G174" s="20"/>
      <c r="H174" s="30" t="str">
        <f>IFERROR(VLOOKUP(G174,[1]Hoja1!$B$2:$F$14234,2,FALSE),"")</f>
        <v/>
      </c>
      <c r="I174" s="30" t="str">
        <f>IFERROR(VLOOKUP(G174,[1]Hoja1!$B$2:$F$14234,3,FALSE),"")</f>
        <v/>
      </c>
      <c r="J174" s="9" t="str">
        <f>IFERROR(VLOOKUP(G174,[1]Hoja1!$B$2:$F$14234,4,FALSE),"")</f>
        <v/>
      </c>
      <c r="K174" s="23" t="s">
        <v>17295</v>
      </c>
      <c r="L174" s="13"/>
      <c r="M174" s="13"/>
      <c r="N174" s="14"/>
      <c r="O174" s="27"/>
    </row>
    <row r="175" spans="1:15" ht="30" hidden="1" customHeight="1" x14ac:dyDescent="0.25">
      <c r="A175" s="12">
        <v>174</v>
      </c>
      <c r="B175" s="19" t="s">
        <v>17296</v>
      </c>
      <c r="C175" s="19" t="s">
        <v>17297</v>
      </c>
      <c r="D175" s="19" t="s">
        <v>11970</v>
      </c>
      <c r="E175" s="20"/>
      <c r="F175" s="20" t="s">
        <v>17298</v>
      </c>
      <c r="G175" s="20"/>
      <c r="H175" s="30" t="str">
        <f>IFERROR(VLOOKUP(G175,[1]Hoja1!$B$2:$F$14234,2,FALSE),"")</f>
        <v/>
      </c>
      <c r="I175" s="30" t="str">
        <f>IFERROR(VLOOKUP(G175,[1]Hoja1!$B$2:$F$14234,3,FALSE),"")</f>
        <v/>
      </c>
      <c r="J175" s="9" t="str">
        <f>IFERROR(VLOOKUP(G175,[1]Hoja1!$B$2:$F$14234,4,FALSE),"")</f>
        <v/>
      </c>
      <c r="K175" s="23" t="s">
        <v>17299</v>
      </c>
      <c r="L175" s="13"/>
      <c r="M175" s="13"/>
      <c r="N175" s="14"/>
      <c r="O175" s="27"/>
    </row>
    <row r="176" spans="1:15" ht="30" hidden="1" customHeight="1" x14ac:dyDescent="0.25">
      <c r="A176" s="12">
        <v>175</v>
      </c>
      <c r="B176" s="19" t="s">
        <v>17300</v>
      </c>
      <c r="C176" s="19" t="s">
        <v>17301</v>
      </c>
      <c r="D176" s="19" t="s">
        <v>11970</v>
      </c>
      <c r="E176" s="20"/>
      <c r="F176" s="20" t="s">
        <v>17298</v>
      </c>
      <c r="G176" s="20"/>
      <c r="H176" s="30" t="str">
        <f>IFERROR(VLOOKUP(G176,[1]Hoja1!$B$2:$F$14234,2,FALSE),"")</f>
        <v/>
      </c>
      <c r="I176" s="30" t="str">
        <f>IFERROR(VLOOKUP(G176,[1]Hoja1!$B$2:$F$14234,3,FALSE),"")</f>
        <v/>
      </c>
      <c r="J176" s="9" t="str">
        <f>IFERROR(VLOOKUP(G176,[1]Hoja1!$B$2:$F$14234,4,FALSE),"")</f>
        <v/>
      </c>
      <c r="K176" s="23" t="s">
        <v>17302</v>
      </c>
      <c r="L176" s="13"/>
      <c r="M176" s="13"/>
      <c r="N176" s="14"/>
      <c r="O176" s="27"/>
    </row>
    <row r="177" spans="1:15" ht="30" hidden="1" customHeight="1" x14ac:dyDescent="0.25">
      <c r="A177" s="12">
        <v>176</v>
      </c>
      <c r="B177" s="19" t="s">
        <v>17303</v>
      </c>
      <c r="C177" s="19" t="s">
        <v>17304</v>
      </c>
      <c r="D177" s="19" t="s">
        <v>11970</v>
      </c>
      <c r="E177" s="20"/>
      <c r="F177" s="20" t="s">
        <v>17298</v>
      </c>
      <c r="G177" s="20"/>
      <c r="H177" s="30" t="str">
        <f>IFERROR(VLOOKUP(G177,[1]Hoja1!$B$2:$F$14234,2,FALSE),"")</f>
        <v/>
      </c>
      <c r="I177" s="30" t="str">
        <f>IFERROR(VLOOKUP(G177,[1]Hoja1!$B$2:$F$14234,3,FALSE),"")</f>
        <v/>
      </c>
      <c r="J177" s="9" t="str">
        <f>IFERROR(VLOOKUP(G177,[1]Hoja1!$B$2:$F$14234,4,FALSE),"")</f>
        <v/>
      </c>
      <c r="K177" s="23" t="s">
        <v>17305</v>
      </c>
      <c r="L177" s="13"/>
      <c r="M177" s="13"/>
      <c r="N177" s="14"/>
      <c r="O177" s="27"/>
    </row>
    <row r="178" spans="1:15" ht="30" hidden="1" customHeight="1" x14ac:dyDescent="0.25">
      <c r="A178" s="12">
        <v>177</v>
      </c>
      <c r="B178" s="19" t="s">
        <v>17306</v>
      </c>
      <c r="C178" s="19" t="s">
        <v>17307</v>
      </c>
      <c r="D178" s="19" t="s">
        <v>11970</v>
      </c>
      <c r="E178" s="20"/>
      <c r="F178" s="20" t="s">
        <v>17298</v>
      </c>
      <c r="G178" s="20"/>
      <c r="H178" s="30" t="str">
        <f>IFERROR(VLOOKUP(G178,[1]Hoja1!$B$2:$F$14234,2,FALSE),"")</f>
        <v/>
      </c>
      <c r="I178" s="30" t="str">
        <f>IFERROR(VLOOKUP(G178,[1]Hoja1!$B$2:$F$14234,3,FALSE),"")</f>
        <v/>
      </c>
      <c r="J178" s="9" t="str">
        <f>IFERROR(VLOOKUP(G178,[1]Hoja1!$B$2:$F$14234,4,FALSE),"")</f>
        <v/>
      </c>
      <c r="K178" s="23" t="s">
        <v>17308</v>
      </c>
      <c r="L178" s="13"/>
      <c r="M178" s="13"/>
      <c r="N178" s="14"/>
      <c r="O178" s="27"/>
    </row>
    <row r="179" spans="1:15" ht="30" hidden="1" customHeight="1" x14ac:dyDescent="0.25">
      <c r="A179" s="12">
        <v>178</v>
      </c>
      <c r="B179" s="19" t="s">
        <v>17309</v>
      </c>
      <c r="C179" s="19" t="s">
        <v>17310</v>
      </c>
      <c r="D179" s="19" t="s">
        <v>11970</v>
      </c>
      <c r="E179" s="20"/>
      <c r="F179" s="20" t="s">
        <v>17298</v>
      </c>
      <c r="G179" s="20"/>
      <c r="H179" s="30" t="str">
        <f>IFERROR(VLOOKUP(G179,[1]Hoja1!$B$2:$F$14234,2,FALSE),"")</f>
        <v/>
      </c>
      <c r="I179" s="30" t="str">
        <f>IFERROR(VLOOKUP(G179,[1]Hoja1!$B$2:$F$14234,3,FALSE),"")</f>
        <v/>
      </c>
      <c r="J179" s="9" t="str">
        <f>IFERROR(VLOOKUP(G179,[1]Hoja1!$B$2:$F$14234,4,FALSE),"")</f>
        <v/>
      </c>
      <c r="K179" s="23" t="s">
        <v>16004</v>
      </c>
      <c r="L179" s="13"/>
      <c r="M179" s="13"/>
      <c r="N179" s="14"/>
      <c r="O179" s="27"/>
    </row>
    <row r="180" spans="1:15" ht="30" hidden="1" customHeight="1" x14ac:dyDescent="0.25">
      <c r="A180" s="12">
        <v>179</v>
      </c>
      <c r="B180" s="19" t="s">
        <v>17311</v>
      </c>
      <c r="C180" s="19" t="s">
        <v>17312</v>
      </c>
      <c r="D180" s="19" t="s">
        <v>11970</v>
      </c>
      <c r="E180" s="20"/>
      <c r="F180" s="20" t="s">
        <v>17298</v>
      </c>
      <c r="G180" s="20"/>
      <c r="H180" s="30" t="str">
        <f>IFERROR(VLOOKUP(G180,[1]Hoja1!$B$2:$F$14234,2,FALSE),"")</f>
        <v/>
      </c>
      <c r="I180" s="30" t="str">
        <f>IFERROR(VLOOKUP(G180,[1]Hoja1!$B$2:$F$14234,3,FALSE),"")</f>
        <v/>
      </c>
      <c r="J180" s="9" t="str">
        <f>IFERROR(VLOOKUP(G180,[1]Hoja1!$B$2:$F$14234,4,FALSE),"")</f>
        <v/>
      </c>
      <c r="K180" s="23" t="s">
        <v>17313</v>
      </c>
      <c r="L180" s="25" t="s">
        <v>14894</v>
      </c>
      <c r="M180" s="13" t="s">
        <v>6480</v>
      </c>
      <c r="N180" s="14" t="s">
        <v>2177</v>
      </c>
      <c r="O180" s="27"/>
    </row>
    <row r="181" spans="1:15" ht="30" hidden="1" customHeight="1" x14ac:dyDescent="0.25">
      <c r="A181" s="12">
        <v>180</v>
      </c>
      <c r="B181" s="19" t="s">
        <v>17314</v>
      </c>
      <c r="C181" s="19" t="s">
        <v>17315</v>
      </c>
      <c r="D181" s="19" t="s">
        <v>11970</v>
      </c>
      <c r="E181" s="20"/>
      <c r="F181" s="20" t="s">
        <v>17316</v>
      </c>
      <c r="G181" s="20"/>
      <c r="H181" s="30" t="str">
        <f>IFERROR(VLOOKUP(G181,[1]Hoja1!$B$2:$F$14234,2,FALSE),"")</f>
        <v/>
      </c>
      <c r="I181" s="30" t="str">
        <f>IFERROR(VLOOKUP(G181,[1]Hoja1!$B$2:$F$14234,3,FALSE),"")</f>
        <v/>
      </c>
      <c r="J181" s="9" t="str">
        <f>IFERROR(VLOOKUP(G181,[1]Hoja1!$B$2:$F$14234,4,FALSE),"")</f>
        <v/>
      </c>
      <c r="K181" s="23" t="s">
        <v>17317</v>
      </c>
      <c r="L181" s="13"/>
      <c r="M181" s="13"/>
      <c r="N181" s="14"/>
      <c r="O181" s="27"/>
    </row>
    <row r="182" spans="1:15" ht="30" hidden="1" customHeight="1" x14ac:dyDescent="0.25">
      <c r="A182" s="12">
        <v>181</v>
      </c>
      <c r="B182" s="19" t="s">
        <v>17318</v>
      </c>
      <c r="C182" s="19" t="s">
        <v>17319</v>
      </c>
      <c r="D182" s="19" t="s">
        <v>11970</v>
      </c>
      <c r="E182" s="20"/>
      <c r="F182" s="20" t="s">
        <v>17316</v>
      </c>
      <c r="G182" s="20"/>
      <c r="H182" s="30" t="str">
        <f>IFERROR(VLOOKUP(G182,[1]Hoja1!$B$2:$F$14234,2,FALSE),"")</f>
        <v/>
      </c>
      <c r="I182" s="30" t="str">
        <f>IFERROR(VLOOKUP(G182,[1]Hoja1!$B$2:$F$14234,3,FALSE),"")</f>
        <v/>
      </c>
      <c r="J182" s="9" t="str">
        <f>IFERROR(VLOOKUP(G182,[1]Hoja1!$B$2:$F$14234,4,FALSE),"")</f>
        <v/>
      </c>
      <c r="K182" s="23" t="s">
        <v>17317</v>
      </c>
      <c r="L182" s="13"/>
      <c r="M182" s="13"/>
      <c r="N182" s="14"/>
      <c r="O182" s="27"/>
    </row>
    <row r="183" spans="1:15" ht="30" hidden="1" customHeight="1" x14ac:dyDescent="0.25">
      <c r="A183" s="12">
        <v>182</v>
      </c>
      <c r="B183" s="19" t="s">
        <v>17320</v>
      </c>
      <c r="C183" s="19" t="s">
        <v>17321</v>
      </c>
      <c r="D183" s="19" t="s">
        <v>11970</v>
      </c>
      <c r="E183" s="20"/>
      <c r="F183" s="20" t="s">
        <v>17316</v>
      </c>
      <c r="G183" s="20"/>
      <c r="H183" s="30" t="str">
        <f>IFERROR(VLOOKUP(G183,[1]Hoja1!$B$2:$F$14234,2,FALSE),"")</f>
        <v/>
      </c>
      <c r="I183" s="30" t="str">
        <f>IFERROR(VLOOKUP(G183,[1]Hoja1!$B$2:$F$14234,3,FALSE),"")</f>
        <v/>
      </c>
      <c r="J183" s="9" t="str">
        <f>IFERROR(VLOOKUP(G183,[1]Hoja1!$B$2:$F$14234,4,FALSE),"")</f>
        <v/>
      </c>
      <c r="K183" s="23" t="s">
        <v>15813</v>
      </c>
      <c r="L183" s="13"/>
      <c r="M183" s="13"/>
      <c r="N183" s="14"/>
      <c r="O183" s="27"/>
    </row>
    <row r="184" spans="1:15" ht="30" hidden="1" customHeight="1" x14ac:dyDescent="0.25">
      <c r="A184" s="12">
        <v>183</v>
      </c>
      <c r="B184" s="19" t="s">
        <v>17322</v>
      </c>
      <c r="C184" s="19" t="s">
        <v>17323</v>
      </c>
      <c r="D184" s="19" t="s">
        <v>11970</v>
      </c>
      <c r="E184" s="20"/>
      <c r="F184" s="20" t="s">
        <v>17324</v>
      </c>
      <c r="G184" s="20"/>
      <c r="H184" s="30" t="str">
        <f>IFERROR(VLOOKUP(G184,[1]Hoja1!$B$2:$F$14234,2,FALSE),"")</f>
        <v/>
      </c>
      <c r="I184" s="30" t="str">
        <f>IFERROR(VLOOKUP(G184,[1]Hoja1!$B$2:$F$14234,3,FALSE),"")</f>
        <v/>
      </c>
      <c r="J184" s="9" t="str">
        <f>IFERROR(VLOOKUP(G184,[1]Hoja1!$B$2:$F$14234,4,FALSE),"")</f>
        <v/>
      </c>
      <c r="K184" s="23" t="s">
        <v>16192</v>
      </c>
      <c r="L184" s="13"/>
      <c r="M184" s="13"/>
      <c r="N184" s="14"/>
      <c r="O184" s="27"/>
    </row>
    <row r="185" spans="1:15" ht="30" hidden="1" customHeight="1" x14ac:dyDescent="0.25">
      <c r="A185" s="12">
        <v>184</v>
      </c>
      <c r="B185" s="19" t="s">
        <v>17325</v>
      </c>
      <c r="C185" s="19" t="s">
        <v>17326</v>
      </c>
      <c r="D185" s="19" t="s">
        <v>11970</v>
      </c>
      <c r="E185" s="20"/>
      <c r="F185" s="20" t="s">
        <v>17324</v>
      </c>
      <c r="G185" s="20"/>
      <c r="H185" s="30" t="str">
        <f>IFERROR(VLOOKUP(G185,[1]Hoja1!$B$2:$F$14234,2,FALSE),"")</f>
        <v/>
      </c>
      <c r="I185" s="30" t="str">
        <f>IFERROR(VLOOKUP(G185,[1]Hoja1!$B$2:$F$14234,3,FALSE),"")</f>
        <v/>
      </c>
      <c r="J185" s="9" t="str">
        <f>IFERROR(VLOOKUP(G185,[1]Hoja1!$B$2:$F$14234,4,FALSE),"")</f>
        <v/>
      </c>
      <c r="K185" s="23" t="s">
        <v>16192</v>
      </c>
      <c r="L185" s="13"/>
      <c r="M185" s="13"/>
      <c r="N185" s="14"/>
      <c r="O185" s="27"/>
    </row>
    <row r="186" spans="1:15" ht="30" hidden="1" customHeight="1" x14ac:dyDescent="0.25">
      <c r="A186" s="12">
        <v>185</v>
      </c>
      <c r="B186" s="19" t="s">
        <v>17327</v>
      </c>
      <c r="C186" s="19" t="s">
        <v>17328</v>
      </c>
      <c r="D186" s="19" t="s">
        <v>11970</v>
      </c>
      <c r="E186" s="20"/>
      <c r="F186" s="20" t="s">
        <v>17324</v>
      </c>
      <c r="G186" s="20"/>
      <c r="H186" s="30" t="str">
        <f>IFERROR(VLOOKUP(G186,[1]Hoja1!$B$2:$F$14234,2,FALSE),"")</f>
        <v/>
      </c>
      <c r="I186" s="30" t="str">
        <f>IFERROR(VLOOKUP(G186,[1]Hoja1!$B$2:$F$14234,3,FALSE),"")</f>
        <v/>
      </c>
      <c r="J186" s="9" t="str">
        <f>IFERROR(VLOOKUP(G186,[1]Hoja1!$B$2:$F$14234,4,FALSE),"")</f>
        <v/>
      </c>
      <c r="K186" s="23" t="s">
        <v>17329</v>
      </c>
      <c r="L186" s="13"/>
      <c r="M186" s="13"/>
      <c r="N186" s="14"/>
      <c r="O186" s="27"/>
    </row>
    <row r="187" spans="1:15" ht="30" hidden="1" customHeight="1" x14ac:dyDescent="0.25">
      <c r="A187" s="12">
        <v>186</v>
      </c>
      <c r="B187" s="19" t="s">
        <v>17330</v>
      </c>
      <c r="C187" s="19" t="s">
        <v>17331</v>
      </c>
      <c r="D187" s="19" t="s">
        <v>11970</v>
      </c>
      <c r="E187" s="20"/>
      <c r="F187" s="20" t="s">
        <v>17324</v>
      </c>
      <c r="G187" s="20"/>
      <c r="H187" s="30" t="str">
        <f>IFERROR(VLOOKUP(G187,[1]Hoja1!$B$2:$F$14234,2,FALSE),"")</f>
        <v/>
      </c>
      <c r="I187" s="30" t="str">
        <f>IFERROR(VLOOKUP(G187,[1]Hoja1!$B$2:$F$14234,3,FALSE),"")</f>
        <v/>
      </c>
      <c r="J187" s="9" t="str">
        <f>IFERROR(VLOOKUP(G187,[1]Hoja1!$B$2:$F$14234,4,FALSE),"")</f>
        <v/>
      </c>
      <c r="K187" s="23" t="s">
        <v>17332</v>
      </c>
      <c r="L187" s="13"/>
      <c r="M187" s="13"/>
      <c r="N187" s="14"/>
      <c r="O187" s="27"/>
    </row>
    <row r="188" spans="1:15" ht="30" hidden="1" customHeight="1" x14ac:dyDescent="0.25">
      <c r="A188" s="12">
        <v>187</v>
      </c>
      <c r="B188" s="19" t="s">
        <v>17333</v>
      </c>
      <c r="C188" s="19" t="s">
        <v>17334</v>
      </c>
      <c r="D188" s="19" t="s">
        <v>11970</v>
      </c>
      <c r="E188" s="20"/>
      <c r="F188" s="20" t="s">
        <v>17335</v>
      </c>
      <c r="G188" s="20"/>
      <c r="H188" s="30" t="str">
        <f>IFERROR(VLOOKUP(G188,[1]Hoja1!$B$2:$F$14234,2,FALSE),"")</f>
        <v/>
      </c>
      <c r="I188" s="30" t="str">
        <f>IFERROR(VLOOKUP(G188,[1]Hoja1!$B$2:$F$14234,3,FALSE),"")</f>
        <v/>
      </c>
      <c r="J188" s="9" t="str">
        <f>IFERROR(VLOOKUP(G188,[1]Hoja1!$B$2:$F$14234,4,FALSE),"")</f>
        <v/>
      </c>
      <c r="K188" s="23" t="s">
        <v>16192</v>
      </c>
      <c r="L188" s="13"/>
      <c r="M188" s="13"/>
      <c r="N188" s="14"/>
      <c r="O188" s="27"/>
    </row>
    <row r="189" spans="1:15" ht="30" hidden="1" customHeight="1" x14ac:dyDescent="0.25">
      <c r="A189" s="12">
        <v>188</v>
      </c>
      <c r="B189" s="19" t="s">
        <v>17336</v>
      </c>
      <c r="C189" s="19" t="s">
        <v>17337</v>
      </c>
      <c r="D189" s="19" t="s">
        <v>11970</v>
      </c>
      <c r="E189" s="20"/>
      <c r="F189" s="20" t="s">
        <v>17335</v>
      </c>
      <c r="G189" s="20"/>
      <c r="H189" s="30" t="str">
        <f>IFERROR(VLOOKUP(G189,[1]Hoja1!$B$2:$F$14234,2,FALSE),"")</f>
        <v/>
      </c>
      <c r="I189" s="30" t="str">
        <f>IFERROR(VLOOKUP(G189,[1]Hoja1!$B$2:$F$14234,3,FALSE),"")</f>
        <v/>
      </c>
      <c r="J189" s="9" t="str">
        <f>IFERROR(VLOOKUP(G189,[1]Hoja1!$B$2:$F$14234,4,FALSE),"")</f>
        <v/>
      </c>
      <c r="K189" s="23" t="s">
        <v>17317</v>
      </c>
      <c r="L189" s="13"/>
      <c r="M189" s="13"/>
      <c r="N189" s="14"/>
      <c r="O189" s="27"/>
    </row>
    <row r="190" spans="1:15" ht="30" hidden="1" customHeight="1" x14ac:dyDescent="0.25">
      <c r="A190" s="12">
        <v>189</v>
      </c>
      <c r="B190" s="19" t="s">
        <v>17338</v>
      </c>
      <c r="C190" s="19" t="s">
        <v>17339</v>
      </c>
      <c r="D190" s="19" t="s">
        <v>11970</v>
      </c>
      <c r="E190" s="20"/>
      <c r="F190" s="20" t="s">
        <v>17335</v>
      </c>
      <c r="G190" s="20"/>
      <c r="H190" s="30" t="str">
        <f>IFERROR(VLOOKUP(G190,[1]Hoja1!$B$2:$F$14234,2,FALSE),"")</f>
        <v/>
      </c>
      <c r="I190" s="30" t="str">
        <f>IFERROR(VLOOKUP(G190,[1]Hoja1!$B$2:$F$14234,3,FALSE),"")</f>
        <v/>
      </c>
      <c r="J190" s="9" t="str">
        <f>IFERROR(VLOOKUP(G190,[1]Hoja1!$B$2:$F$14234,4,FALSE),"")</f>
        <v/>
      </c>
      <c r="K190" s="23" t="s">
        <v>17317</v>
      </c>
      <c r="L190" s="13"/>
      <c r="M190" s="13"/>
      <c r="N190" s="14"/>
      <c r="O190" s="27"/>
    </row>
    <row r="191" spans="1:15" ht="30" hidden="1" customHeight="1" x14ac:dyDescent="0.25">
      <c r="A191" s="12">
        <v>190</v>
      </c>
      <c r="B191" s="19" t="s">
        <v>17340</v>
      </c>
      <c r="C191" s="19" t="s">
        <v>17341</v>
      </c>
      <c r="D191" s="19" t="s">
        <v>11970</v>
      </c>
      <c r="E191" s="20"/>
      <c r="F191" s="20" t="s">
        <v>17335</v>
      </c>
      <c r="G191" s="20"/>
      <c r="H191" s="30" t="str">
        <f>IFERROR(VLOOKUP(G191,[1]Hoja1!$B$2:$F$14234,2,FALSE),"")</f>
        <v/>
      </c>
      <c r="I191" s="30" t="str">
        <f>IFERROR(VLOOKUP(G191,[1]Hoja1!$B$2:$F$14234,3,FALSE),"")</f>
        <v/>
      </c>
      <c r="J191" s="9" t="str">
        <f>IFERROR(VLOOKUP(G191,[1]Hoja1!$B$2:$F$14234,4,FALSE),"")</f>
        <v/>
      </c>
      <c r="K191" s="23" t="s">
        <v>17317</v>
      </c>
      <c r="L191" s="13"/>
      <c r="M191" s="13"/>
      <c r="N191" s="14"/>
      <c r="O191" s="27"/>
    </row>
    <row r="192" spans="1:15" ht="30" hidden="1" customHeight="1" x14ac:dyDescent="0.25">
      <c r="A192" s="12">
        <v>191</v>
      </c>
      <c r="B192" s="19" t="s">
        <v>17342</v>
      </c>
      <c r="C192" s="19" t="s">
        <v>17343</v>
      </c>
      <c r="D192" s="19" t="s">
        <v>11970</v>
      </c>
      <c r="E192" s="20"/>
      <c r="F192" s="20" t="s">
        <v>17335</v>
      </c>
      <c r="G192" s="20"/>
      <c r="H192" s="30" t="str">
        <f>IFERROR(VLOOKUP(G192,[1]Hoja1!$B$2:$F$14234,2,FALSE),"")</f>
        <v/>
      </c>
      <c r="I192" s="30" t="str">
        <f>IFERROR(VLOOKUP(G192,[1]Hoja1!$B$2:$F$14234,3,FALSE),"")</f>
        <v/>
      </c>
      <c r="J192" s="9" t="str">
        <f>IFERROR(VLOOKUP(G192,[1]Hoja1!$B$2:$F$14234,4,FALSE),"")</f>
        <v/>
      </c>
      <c r="K192" s="23" t="s">
        <v>17317</v>
      </c>
      <c r="L192" s="13"/>
      <c r="M192" s="13"/>
      <c r="N192" s="14"/>
      <c r="O192" s="27"/>
    </row>
    <row r="193" spans="1:15" ht="30" hidden="1" customHeight="1" x14ac:dyDescent="0.25">
      <c r="A193" s="12">
        <v>192</v>
      </c>
      <c r="B193" s="19" t="s">
        <v>17344</v>
      </c>
      <c r="C193" s="19" t="s">
        <v>17345</v>
      </c>
      <c r="D193" s="19" t="s">
        <v>11970</v>
      </c>
      <c r="E193" s="20"/>
      <c r="F193" s="20" t="s">
        <v>17335</v>
      </c>
      <c r="G193" s="20"/>
      <c r="H193" s="30" t="str">
        <f>IFERROR(VLOOKUP(G193,[1]Hoja1!$B$2:$F$14234,2,FALSE),"")</f>
        <v/>
      </c>
      <c r="I193" s="30" t="str">
        <f>IFERROR(VLOOKUP(G193,[1]Hoja1!$B$2:$F$14234,3,FALSE),"")</f>
        <v/>
      </c>
      <c r="J193" s="9" t="str">
        <f>IFERROR(VLOOKUP(G193,[1]Hoja1!$B$2:$F$14234,4,FALSE),"")</f>
        <v/>
      </c>
      <c r="K193" s="23" t="s">
        <v>17305</v>
      </c>
      <c r="L193" s="13"/>
      <c r="M193" s="13"/>
      <c r="N193" s="14"/>
      <c r="O193" s="27"/>
    </row>
    <row r="194" spans="1:15" ht="30" hidden="1" customHeight="1" x14ac:dyDescent="0.25">
      <c r="A194" s="12">
        <v>193</v>
      </c>
      <c r="B194" s="19" t="s">
        <v>17346</v>
      </c>
      <c r="C194" s="19" t="s">
        <v>17347</v>
      </c>
      <c r="D194" s="19" t="s">
        <v>11970</v>
      </c>
      <c r="E194" s="20"/>
      <c r="F194" s="20" t="s">
        <v>17335</v>
      </c>
      <c r="G194" s="20"/>
      <c r="H194" s="30" t="str">
        <f>IFERROR(VLOOKUP(G194,[1]Hoja1!$B$2:$F$14234,2,FALSE),"")</f>
        <v/>
      </c>
      <c r="I194" s="30" t="str">
        <f>IFERROR(VLOOKUP(G194,[1]Hoja1!$B$2:$F$14234,3,FALSE),"")</f>
        <v/>
      </c>
      <c r="J194" s="9" t="str">
        <f>IFERROR(VLOOKUP(G194,[1]Hoja1!$B$2:$F$14234,4,FALSE),"")</f>
        <v/>
      </c>
      <c r="K194" s="23" t="s">
        <v>17348</v>
      </c>
      <c r="L194" s="25" t="s">
        <v>14894</v>
      </c>
      <c r="M194" s="13" t="s">
        <v>6480</v>
      </c>
      <c r="N194" s="14"/>
      <c r="O194" s="27"/>
    </row>
    <row r="195" spans="1:15" ht="30" hidden="1" customHeight="1" x14ac:dyDescent="0.25">
      <c r="A195" s="12">
        <v>194</v>
      </c>
      <c r="B195" s="19" t="s">
        <v>17349</v>
      </c>
      <c r="C195" s="19" t="s">
        <v>17350</v>
      </c>
      <c r="D195" s="19" t="s">
        <v>11970</v>
      </c>
      <c r="E195" s="20"/>
      <c r="F195" s="20" t="s">
        <v>17335</v>
      </c>
      <c r="G195" s="20"/>
      <c r="H195" s="30" t="str">
        <f>IFERROR(VLOOKUP(G195,[1]Hoja1!$B$2:$F$14234,2,FALSE),"")</f>
        <v/>
      </c>
      <c r="I195" s="30" t="str">
        <f>IFERROR(VLOOKUP(G195,[1]Hoja1!$B$2:$F$14234,3,FALSE),"")</f>
        <v/>
      </c>
      <c r="J195" s="9" t="str">
        <f>IFERROR(VLOOKUP(G195,[1]Hoja1!$B$2:$F$14234,4,FALSE),"")</f>
        <v/>
      </c>
      <c r="K195" s="23" t="s">
        <v>17351</v>
      </c>
      <c r="L195" s="13"/>
      <c r="M195" s="13"/>
      <c r="N195" s="14"/>
      <c r="O195" s="27"/>
    </row>
    <row r="196" spans="1:15" ht="30" hidden="1" customHeight="1" x14ac:dyDescent="0.25">
      <c r="A196" s="12">
        <v>195</v>
      </c>
      <c r="B196" s="19" t="s">
        <v>17352</v>
      </c>
      <c r="C196" s="19" t="s">
        <v>17353</v>
      </c>
      <c r="D196" s="19" t="s">
        <v>11970</v>
      </c>
      <c r="E196" s="20"/>
      <c r="F196" s="20" t="s">
        <v>17335</v>
      </c>
      <c r="G196" s="20"/>
      <c r="H196" s="30" t="str">
        <f>IFERROR(VLOOKUP(G196,[1]Hoja1!$B$2:$F$14234,2,FALSE),"")</f>
        <v/>
      </c>
      <c r="I196" s="30" t="str">
        <f>IFERROR(VLOOKUP(G196,[1]Hoja1!$B$2:$F$14234,3,FALSE),"")</f>
        <v/>
      </c>
      <c r="J196" s="9" t="str">
        <f>IFERROR(VLOOKUP(G196,[1]Hoja1!$B$2:$F$14234,4,FALSE),"")</f>
        <v/>
      </c>
      <c r="K196" s="23" t="s">
        <v>17354</v>
      </c>
      <c r="L196" s="13"/>
      <c r="M196" s="13"/>
      <c r="N196" s="14"/>
      <c r="O196" s="27"/>
    </row>
    <row r="197" spans="1:15" ht="30" hidden="1" customHeight="1" x14ac:dyDescent="0.25">
      <c r="A197" s="12">
        <v>196</v>
      </c>
      <c r="B197" s="19" t="s">
        <v>17355</v>
      </c>
      <c r="C197" s="19" t="s">
        <v>17356</v>
      </c>
      <c r="D197" s="19" t="s">
        <v>11970</v>
      </c>
      <c r="E197" s="20"/>
      <c r="F197" s="20" t="s">
        <v>17357</v>
      </c>
      <c r="G197" s="20"/>
      <c r="H197" s="30" t="str">
        <f>IFERROR(VLOOKUP(G197,[1]Hoja1!$B$2:$F$14234,2,FALSE),"")</f>
        <v/>
      </c>
      <c r="I197" s="30" t="str">
        <f>IFERROR(VLOOKUP(G197,[1]Hoja1!$B$2:$F$14234,3,FALSE),"")</f>
        <v/>
      </c>
      <c r="J197" s="9" t="str">
        <f>IFERROR(VLOOKUP(G197,[1]Hoja1!$B$2:$F$14234,4,FALSE),"")</f>
        <v/>
      </c>
      <c r="K197" s="23" t="s">
        <v>17358</v>
      </c>
      <c r="L197" s="13"/>
      <c r="M197" s="13"/>
      <c r="N197" s="14"/>
      <c r="O197" s="27"/>
    </row>
    <row r="198" spans="1:15" ht="30" hidden="1" customHeight="1" x14ac:dyDescent="0.25">
      <c r="A198" s="12">
        <v>197</v>
      </c>
      <c r="B198" s="19" t="s">
        <v>17359</v>
      </c>
      <c r="C198" s="19" t="s">
        <v>17360</v>
      </c>
      <c r="D198" s="19" t="s">
        <v>11970</v>
      </c>
      <c r="E198" s="20"/>
      <c r="F198" s="20" t="s">
        <v>17357</v>
      </c>
      <c r="G198" s="20"/>
      <c r="H198" s="30" t="str">
        <f>IFERROR(VLOOKUP(G198,[1]Hoja1!$B$2:$F$14234,2,FALSE),"")</f>
        <v/>
      </c>
      <c r="I198" s="30" t="str">
        <f>IFERROR(VLOOKUP(G198,[1]Hoja1!$B$2:$F$14234,3,FALSE),"")</f>
        <v/>
      </c>
      <c r="J198" s="9" t="str">
        <f>IFERROR(VLOOKUP(G198,[1]Hoja1!$B$2:$F$14234,4,FALSE),"")</f>
        <v/>
      </c>
      <c r="K198" s="23" t="s">
        <v>17361</v>
      </c>
      <c r="L198" s="13"/>
      <c r="M198" s="13"/>
      <c r="N198" s="14"/>
      <c r="O198" s="27"/>
    </row>
    <row r="199" spans="1:15" ht="30" hidden="1" customHeight="1" x14ac:dyDescent="0.25">
      <c r="A199" s="12">
        <v>198</v>
      </c>
      <c r="B199" s="19" t="s">
        <v>17362</v>
      </c>
      <c r="C199" s="19" t="s">
        <v>17363</v>
      </c>
      <c r="D199" s="19" t="s">
        <v>11970</v>
      </c>
      <c r="E199" s="20"/>
      <c r="F199" s="20" t="s">
        <v>17364</v>
      </c>
      <c r="G199" s="20"/>
      <c r="H199" s="30" t="str">
        <f>IFERROR(VLOOKUP(G199,[1]Hoja1!$B$2:$F$14234,2,FALSE),"")</f>
        <v/>
      </c>
      <c r="I199" s="30" t="str">
        <f>IFERROR(VLOOKUP(G199,[1]Hoja1!$B$2:$F$14234,3,FALSE),"")</f>
        <v/>
      </c>
      <c r="J199" s="9" t="str">
        <f>IFERROR(VLOOKUP(G199,[1]Hoja1!$B$2:$F$14234,4,FALSE),"")</f>
        <v/>
      </c>
      <c r="K199" s="23" t="s">
        <v>17365</v>
      </c>
      <c r="L199" s="13"/>
      <c r="M199" s="13"/>
      <c r="N199" s="14"/>
      <c r="O199" s="27"/>
    </row>
    <row r="200" spans="1:15" ht="30" hidden="1" customHeight="1" x14ac:dyDescent="0.25">
      <c r="A200" s="12">
        <v>199</v>
      </c>
      <c r="B200" s="19" t="s">
        <v>17366</v>
      </c>
      <c r="C200" s="19" t="s">
        <v>17367</v>
      </c>
      <c r="D200" s="19" t="s">
        <v>11970</v>
      </c>
      <c r="E200" s="20"/>
      <c r="F200" s="20" t="s">
        <v>17364</v>
      </c>
      <c r="G200" s="20"/>
      <c r="H200" s="30" t="str">
        <f>IFERROR(VLOOKUP(G200,[1]Hoja1!$B$2:$F$14234,2,FALSE),"")</f>
        <v/>
      </c>
      <c r="I200" s="30" t="str">
        <f>IFERROR(VLOOKUP(G200,[1]Hoja1!$B$2:$F$14234,3,FALSE),"")</f>
        <v/>
      </c>
      <c r="J200" s="9" t="str">
        <f>IFERROR(VLOOKUP(G200,[1]Hoja1!$B$2:$F$14234,4,FALSE),"")</f>
        <v/>
      </c>
      <c r="K200" s="23" t="s">
        <v>17368</v>
      </c>
      <c r="L200" s="13"/>
      <c r="M200" s="13"/>
      <c r="N200" s="14"/>
      <c r="O200" s="27"/>
    </row>
    <row r="201" spans="1:15" ht="30" hidden="1" customHeight="1" x14ac:dyDescent="0.25">
      <c r="A201" s="12">
        <v>200</v>
      </c>
      <c r="B201" s="19" t="s">
        <v>17369</v>
      </c>
      <c r="C201" s="19" t="s">
        <v>17370</v>
      </c>
      <c r="D201" s="19" t="s">
        <v>11970</v>
      </c>
      <c r="E201" s="20"/>
      <c r="F201" s="20" t="s">
        <v>17364</v>
      </c>
      <c r="G201" s="20"/>
      <c r="H201" s="30" t="str">
        <f>IFERROR(VLOOKUP(G201,[1]Hoja1!$B$2:$F$14234,2,FALSE),"")</f>
        <v/>
      </c>
      <c r="I201" s="30" t="str">
        <f>IFERROR(VLOOKUP(G201,[1]Hoja1!$B$2:$F$14234,3,FALSE),"")</f>
        <v/>
      </c>
      <c r="J201" s="9" t="str">
        <f>IFERROR(VLOOKUP(G201,[1]Hoja1!$B$2:$F$14234,4,FALSE),"")</f>
        <v/>
      </c>
      <c r="K201" s="23" t="s">
        <v>17371</v>
      </c>
      <c r="L201" s="13"/>
      <c r="M201" s="13"/>
      <c r="N201" s="14"/>
      <c r="O201" s="27"/>
    </row>
    <row r="202" spans="1:15" ht="30" hidden="1" customHeight="1" x14ac:dyDescent="0.25">
      <c r="A202" s="12">
        <v>201</v>
      </c>
      <c r="B202" s="19" t="s">
        <v>17372</v>
      </c>
      <c r="C202" s="19" t="s">
        <v>17373</v>
      </c>
      <c r="D202" s="19" t="s">
        <v>11970</v>
      </c>
      <c r="E202" s="20"/>
      <c r="F202" s="20" t="s">
        <v>17374</v>
      </c>
      <c r="G202" s="20"/>
      <c r="H202" s="30" t="str">
        <f>IFERROR(VLOOKUP(G202,[1]Hoja1!$B$2:$F$14234,2,FALSE),"")</f>
        <v/>
      </c>
      <c r="I202" s="30" t="str">
        <f>IFERROR(VLOOKUP(G202,[1]Hoja1!$B$2:$F$14234,3,FALSE),"")</f>
        <v/>
      </c>
      <c r="J202" s="9" t="str">
        <f>IFERROR(VLOOKUP(G202,[1]Hoja1!$B$2:$F$14234,4,FALSE),"")</f>
        <v/>
      </c>
      <c r="K202" s="23" t="s">
        <v>16192</v>
      </c>
      <c r="L202" s="13"/>
      <c r="M202" s="13"/>
      <c r="N202" s="14"/>
      <c r="O202" s="27"/>
    </row>
    <row r="203" spans="1:15" ht="30" hidden="1" customHeight="1" x14ac:dyDescent="0.25">
      <c r="A203" s="12">
        <v>202</v>
      </c>
      <c r="B203" s="19" t="s">
        <v>17375</v>
      </c>
      <c r="C203" s="19" t="s">
        <v>17376</v>
      </c>
      <c r="D203" s="19" t="s">
        <v>11970</v>
      </c>
      <c r="E203" s="20"/>
      <c r="F203" s="20" t="s">
        <v>17374</v>
      </c>
      <c r="G203" s="20"/>
      <c r="H203" s="30" t="str">
        <f>IFERROR(VLOOKUP(G203,[1]Hoja1!$B$2:$F$14234,2,FALSE),"")</f>
        <v/>
      </c>
      <c r="I203" s="30" t="str">
        <f>IFERROR(VLOOKUP(G203,[1]Hoja1!$B$2:$F$14234,3,FALSE),"")</f>
        <v/>
      </c>
      <c r="J203" s="9" t="str">
        <f>IFERROR(VLOOKUP(G203,[1]Hoja1!$B$2:$F$14234,4,FALSE),"")</f>
        <v/>
      </c>
      <c r="K203" s="23" t="s">
        <v>16192</v>
      </c>
      <c r="L203" s="13"/>
      <c r="M203" s="13"/>
      <c r="N203" s="14"/>
      <c r="O203" s="27"/>
    </row>
    <row r="204" spans="1:15" ht="30" hidden="1" customHeight="1" x14ac:dyDescent="0.25">
      <c r="A204" s="12">
        <v>203</v>
      </c>
      <c r="B204" s="19" t="s">
        <v>17377</v>
      </c>
      <c r="C204" s="19" t="s">
        <v>17378</v>
      </c>
      <c r="D204" s="19" t="s">
        <v>11970</v>
      </c>
      <c r="E204" s="20"/>
      <c r="F204" s="20" t="s">
        <v>17374</v>
      </c>
      <c r="G204" s="20"/>
      <c r="H204" s="30" t="str">
        <f>IFERROR(VLOOKUP(G204,[1]Hoja1!$B$2:$F$14234,2,FALSE),"")</f>
        <v/>
      </c>
      <c r="I204" s="30" t="str">
        <f>IFERROR(VLOOKUP(G204,[1]Hoja1!$B$2:$F$14234,3,FALSE),"")</f>
        <v/>
      </c>
      <c r="J204" s="9" t="str">
        <f>IFERROR(VLOOKUP(G204,[1]Hoja1!$B$2:$F$14234,4,FALSE),"")</f>
        <v/>
      </c>
      <c r="K204" s="23" t="s">
        <v>16740</v>
      </c>
      <c r="L204" s="13"/>
      <c r="M204" s="13"/>
      <c r="N204" s="14"/>
      <c r="O204" s="27"/>
    </row>
    <row r="205" spans="1:15" ht="30" hidden="1" customHeight="1" x14ac:dyDescent="0.25">
      <c r="A205" s="12">
        <v>204</v>
      </c>
      <c r="B205" s="19" t="s">
        <v>17379</v>
      </c>
      <c r="C205" s="19" t="s">
        <v>17380</v>
      </c>
      <c r="D205" s="19" t="s">
        <v>11970</v>
      </c>
      <c r="E205" s="20"/>
      <c r="F205" s="20" t="s">
        <v>17374</v>
      </c>
      <c r="G205" s="20"/>
      <c r="H205" s="30" t="str">
        <f>IFERROR(VLOOKUP(G205,[1]Hoja1!$B$2:$F$14234,2,FALSE),"")</f>
        <v/>
      </c>
      <c r="I205" s="30" t="str">
        <f>IFERROR(VLOOKUP(G205,[1]Hoja1!$B$2:$F$14234,3,FALSE),"")</f>
        <v/>
      </c>
      <c r="J205" s="9" t="str">
        <f>IFERROR(VLOOKUP(G205,[1]Hoja1!$B$2:$F$14234,4,FALSE),"")</f>
        <v/>
      </c>
      <c r="K205" s="23" t="s">
        <v>17381</v>
      </c>
      <c r="L205" s="13"/>
      <c r="M205" s="13"/>
      <c r="N205" s="14"/>
      <c r="O205" s="27"/>
    </row>
    <row r="206" spans="1:15" ht="30" hidden="1" customHeight="1" x14ac:dyDescent="0.25">
      <c r="A206" s="12">
        <v>205</v>
      </c>
      <c r="B206" s="19" t="s">
        <v>17382</v>
      </c>
      <c r="C206" s="19" t="s">
        <v>17383</v>
      </c>
      <c r="D206" s="19" t="s">
        <v>11970</v>
      </c>
      <c r="E206" s="20"/>
      <c r="F206" s="20" t="s">
        <v>17374</v>
      </c>
      <c r="G206" s="20"/>
      <c r="H206" s="30" t="str">
        <f>IFERROR(VLOOKUP(G206,[1]Hoja1!$B$2:$F$14234,2,FALSE),"")</f>
        <v/>
      </c>
      <c r="I206" s="30" t="str">
        <f>IFERROR(VLOOKUP(G206,[1]Hoja1!$B$2:$F$14234,3,FALSE),"")</f>
        <v/>
      </c>
      <c r="J206" s="9" t="str">
        <f>IFERROR(VLOOKUP(G206,[1]Hoja1!$B$2:$F$14234,4,FALSE),"")</f>
        <v/>
      </c>
      <c r="K206" s="23" t="s">
        <v>17384</v>
      </c>
      <c r="L206" s="13"/>
      <c r="M206" s="13"/>
      <c r="N206" s="14"/>
      <c r="O206" s="27"/>
    </row>
    <row r="207" spans="1:15" ht="30" hidden="1" customHeight="1" x14ac:dyDescent="0.25">
      <c r="A207" s="12">
        <v>206</v>
      </c>
      <c r="B207" s="19" t="s">
        <v>17385</v>
      </c>
      <c r="C207" s="19" t="s">
        <v>17386</v>
      </c>
      <c r="D207" s="19" t="s">
        <v>11970</v>
      </c>
      <c r="E207" s="20"/>
      <c r="F207" s="20" t="s">
        <v>17374</v>
      </c>
      <c r="G207" s="20"/>
      <c r="H207" s="30" t="str">
        <f>IFERROR(VLOOKUP(G207,[1]Hoja1!$B$2:$F$14234,2,FALSE),"")</f>
        <v/>
      </c>
      <c r="I207" s="30" t="str">
        <f>IFERROR(VLOOKUP(G207,[1]Hoja1!$B$2:$F$14234,3,FALSE),"")</f>
        <v/>
      </c>
      <c r="J207" s="9" t="str">
        <f>IFERROR(VLOOKUP(G207,[1]Hoja1!$B$2:$F$14234,4,FALSE),"")</f>
        <v/>
      </c>
      <c r="K207" s="23" t="s">
        <v>17387</v>
      </c>
      <c r="L207" s="13"/>
      <c r="M207" s="13"/>
      <c r="N207" s="14"/>
      <c r="O207" s="27"/>
    </row>
    <row r="208" spans="1:15" ht="30" hidden="1" customHeight="1" x14ac:dyDescent="0.25">
      <c r="A208" s="12">
        <v>207</v>
      </c>
      <c r="B208" s="19" t="s">
        <v>17388</v>
      </c>
      <c r="C208" s="19" t="s">
        <v>17389</v>
      </c>
      <c r="D208" s="19" t="s">
        <v>11970</v>
      </c>
      <c r="E208" s="20"/>
      <c r="F208" s="20" t="s">
        <v>17390</v>
      </c>
      <c r="G208" s="20"/>
      <c r="H208" s="30" t="str">
        <f>IFERROR(VLOOKUP(G208,[1]Hoja1!$B$2:$F$14234,2,FALSE),"")</f>
        <v/>
      </c>
      <c r="I208" s="30" t="str">
        <f>IFERROR(VLOOKUP(G208,[1]Hoja1!$B$2:$F$14234,3,FALSE),"")</f>
        <v/>
      </c>
      <c r="J208" s="9" t="str">
        <f>IFERROR(VLOOKUP(G208,[1]Hoja1!$B$2:$F$14234,4,FALSE),"")</f>
        <v/>
      </c>
      <c r="K208" s="23" t="s">
        <v>17391</v>
      </c>
      <c r="L208" s="13"/>
      <c r="M208" s="13"/>
      <c r="N208" s="14"/>
      <c r="O208" s="27"/>
    </row>
    <row r="209" spans="1:15" ht="30" hidden="1" customHeight="1" x14ac:dyDescent="0.25">
      <c r="A209" s="12">
        <v>208</v>
      </c>
      <c r="B209" s="19" t="s">
        <v>17392</v>
      </c>
      <c r="C209" s="19" t="s">
        <v>17393</v>
      </c>
      <c r="D209" s="19" t="s">
        <v>11970</v>
      </c>
      <c r="E209" s="20"/>
      <c r="F209" s="20" t="s">
        <v>17390</v>
      </c>
      <c r="G209" s="20"/>
      <c r="H209" s="30" t="str">
        <f>IFERROR(VLOOKUP(G209,[1]Hoja1!$B$2:$F$14234,2,FALSE),"")</f>
        <v/>
      </c>
      <c r="I209" s="30" t="str">
        <f>IFERROR(VLOOKUP(G209,[1]Hoja1!$B$2:$F$14234,3,FALSE),"")</f>
        <v/>
      </c>
      <c r="J209" s="9" t="str">
        <f>IFERROR(VLOOKUP(G209,[1]Hoja1!$B$2:$F$14234,4,FALSE),"")</f>
        <v/>
      </c>
      <c r="K209" s="23" t="s">
        <v>17394</v>
      </c>
      <c r="L209" s="13"/>
      <c r="M209" s="13"/>
      <c r="N209" s="14"/>
      <c r="O209" s="27"/>
    </row>
    <row r="210" spans="1:15" ht="30" hidden="1" customHeight="1" x14ac:dyDescent="0.25">
      <c r="A210" s="12">
        <v>209</v>
      </c>
      <c r="B210" s="19" t="s">
        <v>17395</v>
      </c>
      <c r="C210" s="19" t="s">
        <v>17396</v>
      </c>
      <c r="D210" s="19" t="s">
        <v>11970</v>
      </c>
      <c r="E210" s="20"/>
      <c r="F210" s="20" t="s">
        <v>17397</v>
      </c>
      <c r="G210" s="20"/>
      <c r="H210" s="30" t="str">
        <f>IFERROR(VLOOKUP(G210,[1]Hoja1!$B$2:$F$14234,2,FALSE),"")</f>
        <v/>
      </c>
      <c r="I210" s="30" t="str">
        <f>IFERROR(VLOOKUP(G210,[1]Hoja1!$B$2:$F$14234,3,FALSE),"")</f>
        <v/>
      </c>
      <c r="J210" s="9" t="str">
        <f>IFERROR(VLOOKUP(G210,[1]Hoja1!$B$2:$F$14234,4,FALSE),"")</f>
        <v/>
      </c>
      <c r="K210" s="23" t="s">
        <v>17398</v>
      </c>
      <c r="L210" s="13"/>
      <c r="M210" s="13"/>
      <c r="N210" s="14"/>
      <c r="O210" s="27"/>
    </row>
    <row r="211" spans="1:15" ht="30" hidden="1" customHeight="1" x14ac:dyDescent="0.25">
      <c r="A211" s="12">
        <v>210</v>
      </c>
      <c r="B211" s="19" t="s">
        <v>17399</v>
      </c>
      <c r="C211" s="19" t="s">
        <v>17400</v>
      </c>
      <c r="D211" s="19" t="s">
        <v>11970</v>
      </c>
      <c r="E211" s="20"/>
      <c r="F211" s="20" t="s">
        <v>17397</v>
      </c>
      <c r="G211" s="20"/>
      <c r="H211" s="30" t="str">
        <f>IFERROR(VLOOKUP(G211,[1]Hoja1!$B$2:$F$14234,2,FALSE),"")</f>
        <v/>
      </c>
      <c r="I211" s="30" t="str">
        <f>IFERROR(VLOOKUP(G211,[1]Hoja1!$B$2:$F$14234,3,FALSE),"")</f>
        <v/>
      </c>
      <c r="J211" s="9" t="str">
        <f>IFERROR(VLOOKUP(G211,[1]Hoja1!$B$2:$F$14234,4,FALSE),"")</f>
        <v/>
      </c>
      <c r="K211" s="23" t="s">
        <v>15943</v>
      </c>
      <c r="L211" s="13"/>
      <c r="M211" s="13"/>
      <c r="N211" s="14"/>
      <c r="O211" s="27"/>
    </row>
    <row r="212" spans="1:15" ht="30" hidden="1" customHeight="1" x14ac:dyDescent="0.25">
      <c r="A212" s="12">
        <v>211</v>
      </c>
      <c r="B212" s="19" t="s">
        <v>17401</v>
      </c>
      <c r="C212" s="19" t="s">
        <v>17402</v>
      </c>
      <c r="D212" s="19" t="s">
        <v>11970</v>
      </c>
      <c r="E212" s="20"/>
      <c r="F212" s="20" t="s">
        <v>17397</v>
      </c>
      <c r="G212" s="20"/>
      <c r="H212" s="30" t="str">
        <f>IFERROR(VLOOKUP(G212,[1]Hoja1!$B$2:$F$14234,2,FALSE),"")</f>
        <v/>
      </c>
      <c r="I212" s="30" t="str">
        <f>IFERROR(VLOOKUP(G212,[1]Hoja1!$B$2:$F$14234,3,FALSE),"")</f>
        <v/>
      </c>
      <c r="J212" s="9" t="str">
        <f>IFERROR(VLOOKUP(G212,[1]Hoja1!$B$2:$F$14234,4,FALSE),"")</f>
        <v/>
      </c>
      <c r="K212" s="23" t="s">
        <v>16192</v>
      </c>
      <c r="L212" s="13"/>
      <c r="M212" s="13"/>
      <c r="N212" s="14"/>
      <c r="O212" s="27"/>
    </row>
    <row r="213" spans="1:15" ht="30" hidden="1" customHeight="1" x14ac:dyDescent="0.25">
      <c r="A213" s="12">
        <v>212</v>
      </c>
      <c r="B213" s="19" t="s">
        <v>17403</v>
      </c>
      <c r="C213" s="19" t="s">
        <v>17404</v>
      </c>
      <c r="D213" s="19" t="s">
        <v>11970</v>
      </c>
      <c r="E213" s="20"/>
      <c r="F213" s="20" t="s">
        <v>17405</v>
      </c>
      <c r="G213" s="20"/>
      <c r="H213" s="30" t="str">
        <f>IFERROR(VLOOKUP(G213,[1]Hoja1!$B$2:$F$14234,2,FALSE),"")</f>
        <v/>
      </c>
      <c r="I213" s="30" t="str">
        <f>IFERROR(VLOOKUP(G213,[1]Hoja1!$B$2:$F$14234,3,FALSE),"")</f>
        <v/>
      </c>
      <c r="J213" s="9" t="str">
        <f>IFERROR(VLOOKUP(G213,[1]Hoja1!$B$2:$F$14234,4,FALSE),"")</f>
        <v/>
      </c>
      <c r="K213" s="23" t="s">
        <v>17406</v>
      </c>
      <c r="L213" s="13"/>
      <c r="M213" s="13"/>
      <c r="N213" s="14"/>
      <c r="O213" s="27"/>
    </row>
    <row r="214" spans="1:15" ht="30" hidden="1" customHeight="1" x14ac:dyDescent="0.25">
      <c r="A214" s="12">
        <v>213</v>
      </c>
      <c r="B214" s="19" t="s">
        <v>17407</v>
      </c>
      <c r="C214" s="19" t="s">
        <v>17408</v>
      </c>
      <c r="D214" s="19" t="s">
        <v>11970</v>
      </c>
      <c r="E214" s="20"/>
      <c r="F214" s="20" t="s">
        <v>17409</v>
      </c>
      <c r="G214" s="20"/>
      <c r="H214" s="30" t="str">
        <f>IFERROR(VLOOKUP(G214,[1]Hoja1!$B$2:$F$14234,2,FALSE),"")</f>
        <v/>
      </c>
      <c r="I214" s="30" t="str">
        <f>IFERROR(VLOOKUP(G214,[1]Hoja1!$B$2:$F$14234,3,FALSE),"")</f>
        <v/>
      </c>
      <c r="J214" s="9" t="str">
        <f>IFERROR(VLOOKUP(G214,[1]Hoja1!$B$2:$F$14234,4,FALSE),"")</f>
        <v/>
      </c>
      <c r="K214" s="23" t="s">
        <v>17410</v>
      </c>
      <c r="L214" s="25" t="s">
        <v>14894</v>
      </c>
      <c r="M214" s="13" t="s">
        <v>6480</v>
      </c>
      <c r="N214" s="14"/>
      <c r="O214" s="27"/>
    </row>
    <row r="215" spans="1:15" ht="30" hidden="1" customHeight="1" x14ac:dyDescent="0.25">
      <c r="A215" s="12">
        <v>214</v>
      </c>
      <c r="B215" s="19" t="s">
        <v>17411</v>
      </c>
      <c r="C215" s="19" t="s">
        <v>17412</v>
      </c>
      <c r="D215" s="19" t="s">
        <v>11970</v>
      </c>
      <c r="E215" s="20"/>
      <c r="F215" s="20" t="s">
        <v>17409</v>
      </c>
      <c r="G215" s="20"/>
      <c r="H215" s="30" t="str">
        <f>IFERROR(VLOOKUP(G215,[1]Hoja1!$B$2:$F$14234,2,FALSE),"")</f>
        <v/>
      </c>
      <c r="I215" s="30" t="str">
        <f>IFERROR(VLOOKUP(G215,[1]Hoja1!$B$2:$F$14234,3,FALSE),"")</f>
        <v/>
      </c>
      <c r="J215" s="9" t="str">
        <f>IFERROR(VLOOKUP(G215,[1]Hoja1!$B$2:$F$14234,4,FALSE),"")</f>
        <v/>
      </c>
      <c r="K215" s="23" t="s">
        <v>17413</v>
      </c>
      <c r="L215" s="13"/>
      <c r="M215" s="13"/>
      <c r="N215" s="14"/>
      <c r="O215" s="27"/>
    </row>
    <row r="216" spans="1:15" ht="30" hidden="1" customHeight="1" x14ac:dyDescent="0.25">
      <c r="A216" s="12">
        <v>215</v>
      </c>
      <c r="B216" s="19" t="s">
        <v>17414</v>
      </c>
      <c r="C216" s="19" t="s">
        <v>17415</v>
      </c>
      <c r="D216" s="19" t="s">
        <v>11970</v>
      </c>
      <c r="E216" s="20"/>
      <c r="F216" s="20" t="s">
        <v>17416</v>
      </c>
      <c r="G216" s="20"/>
      <c r="H216" s="30" t="str">
        <f>IFERROR(VLOOKUP(G216,[1]Hoja1!$B$2:$F$14234,2,FALSE),"")</f>
        <v/>
      </c>
      <c r="I216" s="30" t="str">
        <f>IFERROR(VLOOKUP(G216,[1]Hoja1!$B$2:$F$14234,3,FALSE),"")</f>
        <v/>
      </c>
      <c r="J216" s="9" t="str">
        <f>IFERROR(VLOOKUP(G216,[1]Hoja1!$B$2:$F$14234,4,FALSE),"")</f>
        <v/>
      </c>
      <c r="K216" s="23" t="s">
        <v>17417</v>
      </c>
      <c r="L216" s="13"/>
      <c r="M216" s="13"/>
      <c r="N216" s="14"/>
      <c r="O216" s="27"/>
    </row>
    <row r="217" spans="1:15" ht="30" hidden="1" customHeight="1" x14ac:dyDescent="0.25">
      <c r="A217" s="12">
        <v>216</v>
      </c>
      <c r="B217" s="19" t="s">
        <v>17418</v>
      </c>
      <c r="C217" s="19" t="s">
        <v>17419</v>
      </c>
      <c r="D217" s="19" t="s">
        <v>11970</v>
      </c>
      <c r="E217" s="20"/>
      <c r="F217" s="20" t="s">
        <v>17416</v>
      </c>
      <c r="G217" s="20"/>
      <c r="H217" s="30" t="str">
        <f>IFERROR(VLOOKUP(G217,[1]Hoja1!$B$2:$F$14234,2,FALSE),"")</f>
        <v/>
      </c>
      <c r="I217" s="30" t="str">
        <f>IFERROR(VLOOKUP(G217,[1]Hoja1!$B$2:$F$14234,3,FALSE),"")</f>
        <v/>
      </c>
      <c r="J217" s="9" t="str">
        <f>IFERROR(VLOOKUP(G217,[1]Hoja1!$B$2:$F$14234,4,FALSE),"")</f>
        <v/>
      </c>
      <c r="K217" s="23" t="s">
        <v>17420</v>
      </c>
      <c r="L217" s="13"/>
      <c r="M217" s="13"/>
      <c r="N217" s="14"/>
      <c r="O217" s="27"/>
    </row>
    <row r="218" spans="1:15" ht="30" hidden="1" customHeight="1" x14ac:dyDescent="0.25">
      <c r="A218" s="12">
        <v>217</v>
      </c>
      <c r="B218" s="19" t="s">
        <v>17421</v>
      </c>
      <c r="C218" s="19" t="s">
        <v>17422</v>
      </c>
      <c r="D218" s="19" t="s">
        <v>11970</v>
      </c>
      <c r="E218" s="20"/>
      <c r="F218" s="20" t="s">
        <v>17423</v>
      </c>
      <c r="G218" s="20"/>
      <c r="H218" s="30" t="str">
        <f>IFERROR(VLOOKUP(G218,[1]Hoja1!$B$2:$F$14234,2,FALSE),"")</f>
        <v/>
      </c>
      <c r="I218" s="30" t="str">
        <f>IFERROR(VLOOKUP(G218,[1]Hoja1!$B$2:$F$14234,3,FALSE),"")</f>
        <v/>
      </c>
      <c r="J218" s="9" t="str">
        <f>IFERROR(VLOOKUP(G218,[1]Hoja1!$B$2:$F$14234,4,FALSE),"")</f>
        <v/>
      </c>
      <c r="K218" s="23" t="s">
        <v>17424</v>
      </c>
      <c r="L218" s="13"/>
      <c r="M218" s="13"/>
      <c r="N218" s="14"/>
      <c r="O218" s="27"/>
    </row>
    <row r="219" spans="1:15" ht="30" hidden="1" customHeight="1" x14ac:dyDescent="0.25">
      <c r="A219" s="12">
        <v>218</v>
      </c>
      <c r="B219" s="19" t="s">
        <v>17425</v>
      </c>
      <c r="C219" s="19" t="s">
        <v>17426</v>
      </c>
      <c r="D219" s="19" t="s">
        <v>11970</v>
      </c>
      <c r="E219" s="20"/>
      <c r="F219" s="20" t="s">
        <v>17423</v>
      </c>
      <c r="G219" s="20"/>
      <c r="H219" s="30" t="str">
        <f>IFERROR(VLOOKUP(G219,[1]Hoja1!$B$2:$F$14234,2,FALSE),"")</f>
        <v/>
      </c>
      <c r="I219" s="30" t="str">
        <f>IFERROR(VLOOKUP(G219,[1]Hoja1!$B$2:$F$14234,3,FALSE),"")</f>
        <v/>
      </c>
      <c r="J219" s="9" t="str">
        <f>IFERROR(VLOOKUP(G219,[1]Hoja1!$B$2:$F$14234,4,FALSE),"")</f>
        <v/>
      </c>
      <c r="K219" s="23" t="s">
        <v>17427</v>
      </c>
      <c r="L219" s="13"/>
      <c r="M219" s="13"/>
      <c r="N219" s="14"/>
      <c r="O219" s="27"/>
    </row>
    <row r="220" spans="1:15" ht="30" hidden="1" customHeight="1" x14ac:dyDescent="0.25">
      <c r="A220" s="12">
        <v>219</v>
      </c>
      <c r="B220" s="19" t="s">
        <v>17428</v>
      </c>
      <c r="C220" s="19" t="s">
        <v>17429</v>
      </c>
      <c r="D220" s="19" t="s">
        <v>11970</v>
      </c>
      <c r="E220" s="20"/>
      <c r="F220" s="20" t="s">
        <v>17423</v>
      </c>
      <c r="G220" s="20"/>
      <c r="H220" s="30" t="str">
        <f>IFERROR(VLOOKUP(G220,[1]Hoja1!$B$2:$F$14234,2,FALSE),"")</f>
        <v/>
      </c>
      <c r="I220" s="30" t="str">
        <f>IFERROR(VLOOKUP(G220,[1]Hoja1!$B$2:$F$14234,3,FALSE),"")</f>
        <v/>
      </c>
      <c r="J220" s="9" t="str">
        <f>IFERROR(VLOOKUP(G220,[1]Hoja1!$B$2:$F$14234,4,FALSE),"")</f>
        <v/>
      </c>
      <c r="K220" s="23" t="s">
        <v>17430</v>
      </c>
      <c r="L220" s="13"/>
      <c r="M220" s="13"/>
      <c r="N220" s="14"/>
      <c r="O220" s="27"/>
    </row>
    <row r="221" spans="1:15" ht="30" hidden="1" customHeight="1" x14ac:dyDescent="0.25">
      <c r="A221" s="12">
        <v>220</v>
      </c>
      <c r="B221" s="19" t="s">
        <v>17431</v>
      </c>
      <c r="C221" s="19" t="s">
        <v>17432</v>
      </c>
      <c r="D221" s="19" t="s">
        <v>11970</v>
      </c>
      <c r="E221" s="20"/>
      <c r="F221" s="20" t="s">
        <v>17433</v>
      </c>
      <c r="G221" s="20"/>
      <c r="H221" s="30" t="str">
        <f>IFERROR(VLOOKUP(G221,[1]Hoja1!$B$2:$F$14234,2,FALSE),"")</f>
        <v/>
      </c>
      <c r="I221" s="30" t="str">
        <f>IFERROR(VLOOKUP(G221,[1]Hoja1!$B$2:$F$14234,3,FALSE),"")</f>
        <v/>
      </c>
      <c r="J221" s="9" t="str">
        <f>IFERROR(VLOOKUP(G221,[1]Hoja1!$B$2:$F$14234,4,FALSE),"")</f>
        <v/>
      </c>
      <c r="K221" s="23" t="s">
        <v>17434</v>
      </c>
      <c r="L221" s="13"/>
      <c r="M221" s="13"/>
      <c r="N221" s="14"/>
      <c r="O221" s="27"/>
    </row>
    <row r="222" spans="1:15" ht="30" hidden="1" customHeight="1" x14ac:dyDescent="0.25">
      <c r="A222" s="12">
        <v>221</v>
      </c>
      <c r="B222" s="19" t="s">
        <v>17435</v>
      </c>
      <c r="C222" s="19" t="s">
        <v>17436</v>
      </c>
      <c r="D222" s="19" t="s">
        <v>11970</v>
      </c>
      <c r="E222" s="20"/>
      <c r="F222" s="20" t="s">
        <v>17433</v>
      </c>
      <c r="G222" s="20"/>
      <c r="H222" s="30" t="str">
        <f>IFERROR(VLOOKUP(G222,[1]Hoja1!$B$2:$F$14234,2,FALSE),"")</f>
        <v/>
      </c>
      <c r="I222" s="30" t="str">
        <f>IFERROR(VLOOKUP(G222,[1]Hoja1!$B$2:$F$14234,3,FALSE),"")</f>
        <v/>
      </c>
      <c r="J222" s="9" t="str">
        <f>IFERROR(VLOOKUP(G222,[1]Hoja1!$B$2:$F$14234,4,FALSE),"")</f>
        <v/>
      </c>
      <c r="K222" s="23" t="s">
        <v>17437</v>
      </c>
      <c r="L222" s="13"/>
      <c r="M222" s="13"/>
      <c r="N222" s="14"/>
      <c r="O222" s="27"/>
    </row>
    <row r="223" spans="1:15" ht="30" hidden="1" customHeight="1" x14ac:dyDescent="0.25">
      <c r="A223" s="12">
        <v>222</v>
      </c>
      <c r="B223" s="19" t="s">
        <v>17438</v>
      </c>
      <c r="C223" s="19" t="s">
        <v>17439</v>
      </c>
      <c r="D223" s="19" t="s">
        <v>11970</v>
      </c>
      <c r="E223" s="20"/>
      <c r="F223" s="20" t="s">
        <v>17433</v>
      </c>
      <c r="G223" s="20"/>
      <c r="H223" s="30" t="str">
        <f>IFERROR(VLOOKUP(G223,[1]Hoja1!$B$2:$F$14234,2,FALSE),"")</f>
        <v/>
      </c>
      <c r="I223" s="30" t="str">
        <f>IFERROR(VLOOKUP(G223,[1]Hoja1!$B$2:$F$14234,3,FALSE),"")</f>
        <v/>
      </c>
      <c r="J223" s="9" t="str">
        <f>IFERROR(VLOOKUP(G223,[1]Hoja1!$B$2:$F$14234,4,FALSE),"")</f>
        <v/>
      </c>
      <c r="K223" s="23" t="s">
        <v>17440</v>
      </c>
      <c r="L223" s="13"/>
      <c r="M223" s="13"/>
      <c r="N223" s="14"/>
      <c r="O223" s="27"/>
    </row>
    <row r="224" spans="1:15" ht="30" hidden="1" customHeight="1" x14ac:dyDescent="0.25">
      <c r="A224" s="12">
        <v>223</v>
      </c>
      <c r="B224" s="19" t="s">
        <v>17441</v>
      </c>
      <c r="C224" s="19" t="s">
        <v>17442</v>
      </c>
      <c r="D224" s="19" t="s">
        <v>11970</v>
      </c>
      <c r="E224" s="20"/>
      <c r="F224" s="20" t="s">
        <v>17433</v>
      </c>
      <c r="G224" s="20"/>
      <c r="H224" s="30" t="str">
        <f>IFERROR(VLOOKUP(G224,[1]Hoja1!$B$2:$F$14234,2,FALSE),"")</f>
        <v/>
      </c>
      <c r="I224" s="30" t="str">
        <f>IFERROR(VLOOKUP(G224,[1]Hoja1!$B$2:$F$14234,3,FALSE),"")</f>
        <v/>
      </c>
      <c r="J224" s="9" t="str">
        <f>IFERROR(VLOOKUP(G224,[1]Hoja1!$B$2:$F$14234,4,FALSE),"")</f>
        <v/>
      </c>
      <c r="K224" s="23" t="s">
        <v>17443</v>
      </c>
      <c r="L224" s="13"/>
      <c r="M224" s="13"/>
      <c r="N224" s="14"/>
      <c r="O224" s="27"/>
    </row>
    <row r="225" spans="1:15" ht="30" hidden="1" customHeight="1" x14ac:dyDescent="0.25">
      <c r="A225" s="12">
        <v>224</v>
      </c>
      <c r="B225" s="19" t="s">
        <v>17444</v>
      </c>
      <c r="C225" s="19" t="s">
        <v>17445</v>
      </c>
      <c r="D225" s="19" t="s">
        <v>11970</v>
      </c>
      <c r="E225" s="20"/>
      <c r="F225" s="20" t="s">
        <v>17446</v>
      </c>
      <c r="G225" s="20"/>
      <c r="H225" s="30" t="str">
        <f>IFERROR(VLOOKUP(G225,[1]Hoja1!$B$2:$F$14234,2,FALSE),"")</f>
        <v/>
      </c>
      <c r="I225" s="30" t="str">
        <f>IFERROR(VLOOKUP(G225,[1]Hoja1!$B$2:$F$14234,3,FALSE),"")</f>
        <v/>
      </c>
      <c r="J225" s="9" t="str">
        <f>IFERROR(VLOOKUP(G225,[1]Hoja1!$B$2:$F$14234,4,FALSE),"")</f>
        <v/>
      </c>
      <c r="K225" s="23" t="s">
        <v>15519</v>
      </c>
      <c r="L225" s="13"/>
      <c r="M225" s="13"/>
      <c r="N225" s="14"/>
      <c r="O225" s="27"/>
    </row>
    <row r="226" spans="1:15" ht="30" hidden="1" customHeight="1" x14ac:dyDescent="0.25">
      <c r="A226" s="12">
        <v>225</v>
      </c>
      <c r="B226" s="19" t="s">
        <v>17447</v>
      </c>
      <c r="C226" s="19" t="s">
        <v>17448</v>
      </c>
      <c r="D226" s="19" t="s">
        <v>11970</v>
      </c>
      <c r="E226" s="20"/>
      <c r="F226" s="20" t="s">
        <v>17449</v>
      </c>
      <c r="G226" s="20"/>
      <c r="H226" s="30" t="str">
        <f>IFERROR(VLOOKUP(G226,[1]Hoja1!$B$2:$F$14234,2,FALSE),"")</f>
        <v/>
      </c>
      <c r="I226" s="30" t="str">
        <f>IFERROR(VLOOKUP(G226,[1]Hoja1!$B$2:$F$14234,3,FALSE),"")</f>
        <v/>
      </c>
      <c r="J226" s="9" t="str">
        <f>IFERROR(VLOOKUP(G226,[1]Hoja1!$B$2:$F$14234,4,FALSE),"")</f>
        <v/>
      </c>
      <c r="K226" s="23" t="s">
        <v>17450</v>
      </c>
      <c r="L226" s="25" t="s">
        <v>15859</v>
      </c>
      <c r="M226" s="13" t="s">
        <v>6480</v>
      </c>
      <c r="N226" s="14"/>
      <c r="O226" s="27"/>
    </row>
    <row r="227" spans="1:15" ht="30" hidden="1" customHeight="1" x14ac:dyDescent="0.25">
      <c r="A227" s="12">
        <v>226</v>
      </c>
      <c r="B227" s="19" t="s">
        <v>17451</v>
      </c>
      <c r="C227" s="19" t="s">
        <v>17452</v>
      </c>
      <c r="D227" s="19" t="s">
        <v>11970</v>
      </c>
      <c r="E227" s="20"/>
      <c r="F227" s="20" t="s">
        <v>17449</v>
      </c>
      <c r="G227" s="20"/>
      <c r="H227" s="30" t="str">
        <f>IFERROR(VLOOKUP(G227,[1]Hoja1!$B$2:$F$14234,2,FALSE),"")</f>
        <v/>
      </c>
      <c r="I227" s="30" t="str">
        <f>IFERROR(VLOOKUP(G227,[1]Hoja1!$B$2:$F$14234,3,FALSE),"")</f>
        <v/>
      </c>
      <c r="J227" s="9" t="str">
        <f>IFERROR(VLOOKUP(G227,[1]Hoja1!$B$2:$F$14234,4,FALSE),"")</f>
        <v/>
      </c>
      <c r="K227" s="23" t="s">
        <v>17453</v>
      </c>
      <c r="L227" s="13"/>
      <c r="M227" s="13"/>
      <c r="N227" s="14"/>
      <c r="O227" s="27"/>
    </row>
    <row r="228" spans="1:15" ht="30" hidden="1" customHeight="1" x14ac:dyDescent="0.25">
      <c r="A228" s="12">
        <v>227</v>
      </c>
      <c r="B228" s="19" t="s">
        <v>17454</v>
      </c>
      <c r="C228" s="19" t="s">
        <v>17455</v>
      </c>
      <c r="D228" s="19" t="s">
        <v>11970</v>
      </c>
      <c r="E228" s="20"/>
      <c r="F228" s="20" t="s">
        <v>17456</v>
      </c>
      <c r="G228" s="20"/>
      <c r="H228" s="30" t="str">
        <f>IFERROR(VLOOKUP(G228,[1]Hoja1!$B$2:$F$14234,2,FALSE),"")</f>
        <v/>
      </c>
      <c r="I228" s="30" t="str">
        <f>IFERROR(VLOOKUP(G228,[1]Hoja1!$B$2:$F$14234,3,FALSE),"")</f>
        <v/>
      </c>
      <c r="J228" s="9" t="str">
        <f>IFERROR(VLOOKUP(G228,[1]Hoja1!$B$2:$F$14234,4,FALSE),"")</f>
        <v/>
      </c>
      <c r="K228" s="23" t="s">
        <v>17457</v>
      </c>
      <c r="L228" s="13"/>
      <c r="M228" s="13"/>
      <c r="N228" s="14"/>
      <c r="O228" s="27"/>
    </row>
    <row r="229" spans="1:15" ht="30" hidden="1" customHeight="1" x14ac:dyDescent="0.25">
      <c r="A229" s="12">
        <v>228</v>
      </c>
      <c r="B229" s="19" t="s">
        <v>17458</v>
      </c>
      <c r="C229" s="19" t="s">
        <v>17459</v>
      </c>
      <c r="D229" s="19" t="s">
        <v>11970</v>
      </c>
      <c r="E229" s="20"/>
      <c r="F229" s="20" t="s">
        <v>17456</v>
      </c>
      <c r="G229" s="20"/>
      <c r="H229" s="30" t="str">
        <f>IFERROR(VLOOKUP(G229,[1]Hoja1!$B$2:$F$14234,2,FALSE),"")</f>
        <v/>
      </c>
      <c r="I229" s="30" t="str">
        <f>IFERROR(VLOOKUP(G229,[1]Hoja1!$B$2:$F$14234,3,FALSE),"")</f>
        <v/>
      </c>
      <c r="J229" s="9" t="str">
        <f>IFERROR(VLOOKUP(G229,[1]Hoja1!$B$2:$F$14234,4,FALSE),"")</f>
        <v/>
      </c>
      <c r="K229" s="23" t="s">
        <v>17460</v>
      </c>
      <c r="L229" s="13"/>
      <c r="M229" s="13"/>
      <c r="N229" s="14"/>
      <c r="O229" s="27"/>
    </row>
    <row r="230" spans="1:15" ht="30" hidden="1" customHeight="1" x14ac:dyDescent="0.25">
      <c r="A230" s="12">
        <v>229</v>
      </c>
      <c r="B230" s="19" t="s">
        <v>17461</v>
      </c>
      <c r="C230" s="19" t="s">
        <v>17462</v>
      </c>
      <c r="D230" s="19" t="s">
        <v>11970</v>
      </c>
      <c r="E230" s="20"/>
      <c r="F230" s="20" t="s">
        <v>17456</v>
      </c>
      <c r="G230" s="20"/>
      <c r="H230" s="30" t="str">
        <f>IFERROR(VLOOKUP(G230,[1]Hoja1!$B$2:$F$14234,2,FALSE),"")</f>
        <v/>
      </c>
      <c r="I230" s="30" t="str">
        <f>IFERROR(VLOOKUP(G230,[1]Hoja1!$B$2:$F$14234,3,FALSE),"")</f>
        <v/>
      </c>
      <c r="J230" s="9" t="str">
        <f>IFERROR(VLOOKUP(G230,[1]Hoja1!$B$2:$F$14234,4,FALSE),"")</f>
        <v/>
      </c>
      <c r="K230" s="23" t="s">
        <v>17463</v>
      </c>
      <c r="L230" s="25" t="s">
        <v>14894</v>
      </c>
      <c r="M230" s="13" t="s">
        <v>6480</v>
      </c>
      <c r="N230" s="14"/>
      <c r="O230" s="27"/>
    </row>
    <row r="231" spans="1:15" ht="30" hidden="1" customHeight="1" x14ac:dyDescent="0.25">
      <c r="A231" s="12">
        <v>230</v>
      </c>
      <c r="B231" s="19" t="s">
        <v>17464</v>
      </c>
      <c r="C231" s="19" t="s">
        <v>17465</v>
      </c>
      <c r="D231" s="19" t="s">
        <v>11970</v>
      </c>
      <c r="E231" s="20"/>
      <c r="F231" s="20" t="s">
        <v>17456</v>
      </c>
      <c r="G231" s="20"/>
      <c r="H231" s="30" t="str">
        <f>IFERROR(VLOOKUP(G231,[1]Hoja1!$B$2:$F$14234,2,FALSE),"")</f>
        <v/>
      </c>
      <c r="I231" s="30" t="str">
        <f>IFERROR(VLOOKUP(G231,[1]Hoja1!$B$2:$F$14234,3,FALSE),"")</f>
        <v/>
      </c>
      <c r="J231" s="9" t="str">
        <f>IFERROR(VLOOKUP(G231,[1]Hoja1!$B$2:$F$14234,4,FALSE),"")</f>
        <v/>
      </c>
      <c r="K231" s="23" t="s">
        <v>17466</v>
      </c>
      <c r="L231" s="13"/>
      <c r="M231" s="13"/>
      <c r="N231" s="14"/>
      <c r="O231" s="27"/>
    </row>
    <row r="232" spans="1:15" ht="30" hidden="1" customHeight="1" x14ac:dyDescent="0.25">
      <c r="A232" s="12">
        <v>231</v>
      </c>
      <c r="B232" s="19" t="s">
        <v>17467</v>
      </c>
      <c r="C232" s="19" t="s">
        <v>17468</v>
      </c>
      <c r="D232" s="19" t="s">
        <v>11970</v>
      </c>
      <c r="E232" s="20"/>
      <c r="F232" s="20" t="s">
        <v>17456</v>
      </c>
      <c r="G232" s="20"/>
      <c r="H232" s="30" t="str">
        <f>IFERROR(VLOOKUP(G232,[1]Hoja1!$B$2:$F$14234,2,FALSE),"")</f>
        <v/>
      </c>
      <c r="I232" s="30" t="str">
        <f>IFERROR(VLOOKUP(G232,[1]Hoja1!$B$2:$F$14234,3,FALSE),"")</f>
        <v/>
      </c>
      <c r="J232" s="9" t="str">
        <f>IFERROR(VLOOKUP(G232,[1]Hoja1!$B$2:$F$14234,4,FALSE),"")</f>
        <v/>
      </c>
      <c r="K232" s="23" t="s">
        <v>16192</v>
      </c>
      <c r="L232" s="13"/>
      <c r="M232" s="13"/>
      <c r="N232" s="14"/>
      <c r="O232" s="27"/>
    </row>
    <row r="233" spans="1:15" ht="30" hidden="1" customHeight="1" x14ac:dyDescent="0.25">
      <c r="A233" s="12">
        <v>232</v>
      </c>
      <c r="B233" s="19" t="s">
        <v>17469</v>
      </c>
      <c r="C233" s="19" t="s">
        <v>17470</v>
      </c>
      <c r="D233" s="19" t="s">
        <v>11970</v>
      </c>
      <c r="E233" s="20"/>
      <c r="F233" s="20" t="s">
        <v>17456</v>
      </c>
      <c r="G233" s="20"/>
      <c r="H233" s="30" t="str">
        <f>IFERROR(VLOOKUP(G233,[1]Hoja1!$B$2:$F$14234,2,FALSE),"")</f>
        <v/>
      </c>
      <c r="I233" s="30" t="str">
        <f>IFERROR(VLOOKUP(G233,[1]Hoja1!$B$2:$F$14234,3,FALSE),"")</f>
        <v/>
      </c>
      <c r="J233" s="9" t="str">
        <f>IFERROR(VLOOKUP(G233,[1]Hoja1!$B$2:$F$14234,4,FALSE),"")</f>
        <v/>
      </c>
      <c r="K233" s="23" t="s">
        <v>16192</v>
      </c>
      <c r="L233" s="13"/>
      <c r="M233" s="13"/>
      <c r="N233" s="14"/>
      <c r="O233" s="27"/>
    </row>
    <row r="234" spans="1:15" ht="30" hidden="1" customHeight="1" x14ac:dyDescent="0.25">
      <c r="A234" s="12">
        <v>233</v>
      </c>
      <c r="B234" s="19" t="s">
        <v>17471</v>
      </c>
      <c r="C234" s="19" t="s">
        <v>17472</v>
      </c>
      <c r="D234" s="19" t="s">
        <v>11970</v>
      </c>
      <c r="E234" s="20"/>
      <c r="F234" s="20" t="s">
        <v>17456</v>
      </c>
      <c r="G234" s="20"/>
      <c r="H234" s="30" t="str">
        <f>IFERROR(VLOOKUP(G234,[1]Hoja1!$B$2:$F$14234,2,FALSE),"")</f>
        <v/>
      </c>
      <c r="I234" s="30" t="str">
        <f>IFERROR(VLOOKUP(G234,[1]Hoja1!$B$2:$F$14234,3,FALSE),"")</f>
        <v/>
      </c>
      <c r="J234" s="9" t="str">
        <f>IFERROR(VLOOKUP(G234,[1]Hoja1!$B$2:$F$14234,4,FALSE),"")</f>
        <v/>
      </c>
      <c r="K234" s="23" t="s">
        <v>16192</v>
      </c>
      <c r="L234" s="13"/>
      <c r="M234" s="13"/>
      <c r="N234" s="14"/>
      <c r="O234" s="27"/>
    </row>
    <row r="235" spans="1:15" ht="30" hidden="1" customHeight="1" x14ac:dyDescent="0.25">
      <c r="A235" s="12">
        <v>234</v>
      </c>
      <c r="B235" s="19" t="s">
        <v>17473</v>
      </c>
      <c r="C235" s="19" t="s">
        <v>17474</v>
      </c>
      <c r="D235" s="19" t="s">
        <v>11970</v>
      </c>
      <c r="E235" s="20"/>
      <c r="F235" s="20" t="s">
        <v>17475</v>
      </c>
      <c r="G235" s="20"/>
      <c r="H235" s="30" t="str">
        <f>IFERROR(VLOOKUP(G235,[1]Hoja1!$B$2:$F$14234,2,FALSE),"")</f>
        <v/>
      </c>
      <c r="I235" s="30" t="str">
        <f>IFERROR(VLOOKUP(G235,[1]Hoja1!$B$2:$F$14234,3,FALSE),"")</f>
        <v/>
      </c>
      <c r="J235" s="9" t="str">
        <f>IFERROR(VLOOKUP(G235,[1]Hoja1!$B$2:$F$14234,4,FALSE),"")</f>
        <v/>
      </c>
      <c r="K235" s="23" t="s">
        <v>17476</v>
      </c>
      <c r="L235" s="13"/>
      <c r="M235" s="13"/>
      <c r="N235" s="14"/>
      <c r="O235" s="27"/>
    </row>
    <row r="236" spans="1:15" ht="30" hidden="1" customHeight="1" x14ac:dyDescent="0.25">
      <c r="A236" s="12">
        <v>235</v>
      </c>
      <c r="B236" s="19" t="s">
        <v>17477</v>
      </c>
      <c r="C236" s="19" t="s">
        <v>17478</v>
      </c>
      <c r="D236" s="19" t="s">
        <v>11970</v>
      </c>
      <c r="E236" s="20"/>
      <c r="F236" s="20" t="s">
        <v>17475</v>
      </c>
      <c r="G236" s="20"/>
      <c r="H236" s="30" t="str">
        <f>IFERROR(VLOOKUP(G236,[1]Hoja1!$B$2:$F$14234,2,FALSE),"")</f>
        <v/>
      </c>
      <c r="I236" s="30" t="str">
        <f>IFERROR(VLOOKUP(G236,[1]Hoja1!$B$2:$F$14234,3,FALSE),"")</f>
        <v/>
      </c>
      <c r="J236" s="9" t="str">
        <f>IFERROR(VLOOKUP(G236,[1]Hoja1!$B$2:$F$14234,4,FALSE),"")</f>
        <v/>
      </c>
      <c r="K236" s="23" t="s">
        <v>16192</v>
      </c>
      <c r="L236" s="13"/>
      <c r="M236" s="13"/>
      <c r="N236" s="14"/>
      <c r="O236" s="27"/>
    </row>
    <row r="237" spans="1:15" ht="30" hidden="1" customHeight="1" x14ac:dyDescent="0.25">
      <c r="A237" s="12">
        <v>236</v>
      </c>
      <c r="B237" s="19" t="s">
        <v>17479</v>
      </c>
      <c r="C237" s="19" t="s">
        <v>17480</v>
      </c>
      <c r="D237" s="19" t="s">
        <v>11970</v>
      </c>
      <c r="E237" s="20"/>
      <c r="F237" s="20" t="s">
        <v>17475</v>
      </c>
      <c r="G237" s="20"/>
      <c r="H237" s="30" t="str">
        <f>IFERROR(VLOOKUP(G237,[1]Hoja1!$B$2:$F$14234,2,FALSE),"")</f>
        <v/>
      </c>
      <c r="I237" s="30" t="str">
        <f>IFERROR(VLOOKUP(G237,[1]Hoja1!$B$2:$F$14234,3,FALSE),"")</f>
        <v/>
      </c>
      <c r="J237" s="9" t="str">
        <f>IFERROR(VLOOKUP(G237,[1]Hoja1!$B$2:$F$14234,4,FALSE),"")</f>
        <v/>
      </c>
      <c r="K237" s="23" t="s">
        <v>17317</v>
      </c>
      <c r="L237" s="13"/>
      <c r="M237" s="13"/>
      <c r="N237" s="14"/>
      <c r="O237" s="27"/>
    </row>
    <row r="238" spans="1:15" ht="30" hidden="1" customHeight="1" x14ac:dyDescent="0.25">
      <c r="A238" s="12">
        <v>237</v>
      </c>
      <c r="B238" s="19" t="s">
        <v>17481</v>
      </c>
      <c r="C238" s="19" t="s">
        <v>17482</v>
      </c>
      <c r="D238" s="19" t="s">
        <v>11970</v>
      </c>
      <c r="E238" s="20"/>
      <c r="F238" s="20" t="s">
        <v>17475</v>
      </c>
      <c r="G238" s="20"/>
      <c r="H238" s="30" t="str">
        <f>IFERROR(VLOOKUP(G238,[1]Hoja1!$B$2:$F$14234,2,FALSE),"")</f>
        <v/>
      </c>
      <c r="I238" s="30" t="str">
        <f>IFERROR(VLOOKUP(G238,[1]Hoja1!$B$2:$F$14234,3,FALSE),"")</f>
        <v/>
      </c>
      <c r="J238" s="9" t="str">
        <f>IFERROR(VLOOKUP(G238,[1]Hoja1!$B$2:$F$14234,4,FALSE),"")</f>
        <v/>
      </c>
      <c r="K238" s="23" t="s">
        <v>17317</v>
      </c>
      <c r="L238" s="13"/>
      <c r="M238" s="13"/>
      <c r="N238" s="14"/>
      <c r="O238" s="27"/>
    </row>
    <row r="239" spans="1:15" ht="30" hidden="1" customHeight="1" x14ac:dyDescent="0.25">
      <c r="A239" s="12">
        <v>238</v>
      </c>
      <c r="B239" s="19" t="s">
        <v>17483</v>
      </c>
      <c r="C239" s="19" t="s">
        <v>17484</v>
      </c>
      <c r="D239" s="19" t="s">
        <v>11970</v>
      </c>
      <c r="E239" s="20"/>
      <c r="F239" s="20" t="s">
        <v>17475</v>
      </c>
      <c r="G239" s="20"/>
      <c r="H239" s="30" t="str">
        <f>IFERROR(VLOOKUP(G239,[1]Hoja1!$B$2:$F$14234,2,FALSE),"")</f>
        <v/>
      </c>
      <c r="I239" s="30" t="str">
        <f>IFERROR(VLOOKUP(G239,[1]Hoja1!$B$2:$F$14234,3,FALSE),"")</f>
        <v/>
      </c>
      <c r="J239" s="9" t="str">
        <f>IFERROR(VLOOKUP(G239,[1]Hoja1!$B$2:$F$14234,4,FALSE),"")</f>
        <v/>
      </c>
      <c r="K239" s="23" t="s">
        <v>16192</v>
      </c>
      <c r="L239" s="13"/>
      <c r="M239" s="13"/>
      <c r="N239" s="14"/>
      <c r="O239" s="27"/>
    </row>
    <row r="240" spans="1:15" ht="30" hidden="1" customHeight="1" x14ac:dyDescent="0.25">
      <c r="A240" s="12">
        <v>239</v>
      </c>
      <c r="B240" s="19" t="s">
        <v>17485</v>
      </c>
      <c r="C240" s="19" t="s">
        <v>17486</v>
      </c>
      <c r="D240" s="19" t="s">
        <v>11970</v>
      </c>
      <c r="E240" s="20"/>
      <c r="F240" s="20" t="s">
        <v>17475</v>
      </c>
      <c r="G240" s="20"/>
      <c r="H240" s="30" t="str">
        <f>IFERROR(VLOOKUP(G240,[1]Hoja1!$B$2:$F$14234,2,FALSE),"")</f>
        <v/>
      </c>
      <c r="I240" s="30" t="str">
        <f>IFERROR(VLOOKUP(G240,[1]Hoja1!$B$2:$F$14234,3,FALSE),"")</f>
        <v/>
      </c>
      <c r="J240" s="9" t="str">
        <f>IFERROR(VLOOKUP(G240,[1]Hoja1!$B$2:$F$14234,4,FALSE),"")</f>
        <v/>
      </c>
      <c r="K240" s="23" t="s">
        <v>16192</v>
      </c>
      <c r="L240" s="13"/>
      <c r="M240" s="13"/>
      <c r="N240" s="14"/>
      <c r="O240" s="27"/>
    </row>
    <row r="241" spans="1:15" ht="30" hidden="1" customHeight="1" x14ac:dyDescent="0.25">
      <c r="A241" s="12">
        <v>240</v>
      </c>
      <c r="B241" s="19" t="s">
        <v>17487</v>
      </c>
      <c r="C241" s="19" t="s">
        <v>17488</v>
      </c>
      <c r="D241" s="19" t="s">
        <v>11970</v>
      </c>
      <c r="E241" s="20"/>
      <c r="F241" s="20" t="s">
        <v>17475</v>
      </c>
      <c r="G241" s="20"/>
      <c r="H241" s="30" t="str">
        <f>IFERROR(VLOOKUP(G241,[1]Hoja1!$B$2:$F$14234,2,FALSE),"")</f>
        <v/>
      </c>
      <c r="I241" s="30" t="str">
        <f>IFERROR(VLOOKUP(G241,[1]Hoja1!$B$2:$F$14234,3,FALSE),"")</f>
        <v/>
      </c>
      <c r="J241" s="9" t="str">
        <f>IFERROR(VLOOKUP(G241,[1]Hoja1!$B$2:$F$14234,4,FALSE),"")</f>
        <v/>
      </c>
      <c r="K241" s="23" t="s">
        <v>16192</v>
      </c>
      <c r="L241" s="13"/>
      <c r="M241" s="13"/>
      <c r="N241" s="14"/>
      <c r="O241" s="27"/>
    </row>
    <row r="242" spans="1:15" ht="30" hidden="1" customHeight="1" x14ac:dyDescent="0.25">
      <c r="A242" s="12">
        <v>241</v>
      </c>
      <c r="B242" s="19" t="s">
        <v>17489</v>
      </c>
      <c r="C242" s="19" t="s">
        <v>17490</v>
      </c>
      <c r="D242" s="19" t="s">
        <v>11970</v>
      </c>
      <c r="E242" s="20"/>
      <c r="F242" s="20" t="s">
        <v>17475</v>
      </c>
      <c r="G242" s="20"/>
      <c r="H242" s="30" t="str">
        <f>IFERROR(VLOOKUP(G242,[1]Hoja1!$B$2:$F$14234,2,FALSE),"")</f>
        <v/>
      </c>
      <c r="I242" s="30" t="str">
        <f>IFERROR(VLOOKUP(G242,[1]Hoja1!$B$2:$F$14234,3,FALSE),"")</f>
        <v/>
      </c>
      <c r="J242" s="9" t="str">
        <f>IFERROR(VLOOKUP(G242,[1]Hoja1!$B$2:$F$14234,4,FALSE),"")</f>
        <v/>
      </c>
      <c r="K242" s="23" t="s">
        <v>16740</v>
      </c>
      <c r="L242" s="13"/>
      <c r="M242" s="13"/>
      <c r="N242" s="14"/>
      <c r="O242" s="27"/>
    </row>
    <row r="243" spans="1:15" ht="30" hidden="1" customHeight="1" x14ac:dyDescent="0.25">
      <c r="A243" s="12">
        <v>242</v>
      </c>
      <c r="B243" s="19" t="s">
        <v>17491</v>
      </c>
      <c r="C243" s="19" t="s">
        <v>17492</v>
      </c>
      <c r="D243" s="19" t="s">
        <v>11970</v>
      </c>
      <c r="E243" s="20"/>
      <c r="F243" s="20" t="s">
        <v>17493</v>
      </c>
      <c r="G243" s="20"/>
      <c r="H243" s="30" t="str">
        <f>IFERROR(VLOOKUP(G243,[1]Hoja1!$B$2:$F$14234,2,FALSE),"")</f>
        <v/>
      </c>
      <c r="I243" s="30" t="str">
        <f>IFERROR(VLOOKUP(G243,[1]Hoja1!$B$2:$F$14234,3,FALSE),"")</f>
        <v/>
      </c>
      <c r="J243" s="9" t="str">
        <f>IFERROR(VLOOKUP(G243,[1]Hoja1!$B$2:$F$14234,4,FALSE),"")</f>
        <v/>
      </c>
      <c r="K243" s="23" t="s">
        <v>17494</v>
      </c>
      <c r="L243" s="13"/>
      <c r="M243" s="13"/>
      <c r="N243" s="14"/>
      <c r="O243" s="27"/>
    </row>
    <row r="244" spans="1:15" ht="30" hidden="1" customHeight="1" x14ac:dyDescent="0.25">
      <c r="A244" s="12">
        <v>243</v>
      </c>
      <c r="B244" s="19" t="s">
        <v>17495</v>
      </c>
      <c r="C244" s="19" t="s">
        <v>17496</v>
      </c>
      <c r="D244" s="19" t="s">
        <v>11970</v>
      </c>
      <c r="E244" s="20"/>
      <c r="F244" s="20" t="s">
        <v>17493</v>
      </c>
      <c r="G244" s="20"/>
      <c r="H244" s="30" t="str">
        <f>IFERROR(VLOOKUP(G244,[1]Hoja1!$B$2:$F$14234,2,FALSE),"")</f>
        <v/>
      </c>
      <c r="I244" s="30" t="str">
        <f>IFERROR(VLOOKUP(G244,[1]Hoja1!$B$2:$F$14234,3,FALSE),"")</f>
        <v/>
      </c>
      <c r="J244" s="9" t="str">
        <f>IFERROR(VLOOKUP(G244,[1]Hoja1!$B$2:$F$14234,4,FALSE),"")</f>
        <v/>
      </c>
      <c r="K244" s="23" t="s">
        <v>16192</v>
      </c>
      <c r="L244" s="13"/>
      <c r="M244" s="13"/>
      <c r="N244" s="14"/>
      <c r="O244" s="27"/>
    </row>
    <row r="245" spans="1:15" ht="30" hidden="1" customHeight="1" x14ac:dyDescent="0.25">
      <c r="A245" s="12">
        <v>244</v>
      </c>
      <c r="B245" s="19" t="s">
        <v>17497</v>
      </c>
      <c r="C245" s="19" t="s">
        <v>17498</v>
      </c>
      <c r="D245" s="19" t="s">
        <v>11970</v>
      </c>
      <c r="E245" s="20"/>
      <c r="F245" s="20" t="s">
        <v>17493</v>
      </c>
      <c r="G245" s="20"/>
      <c r="H245" s="30" t="str">
        <f>IFERROR(VLOOKUP(G245,[1]Hoja1!$B$2:$F$14234,2,FALSE),"")</f>
        <v/>
      </c>
      <c r="I245" s="30" t="str">
        <f>IFERROR(VLOOKUP(G245,[1]Hoja1!$B$2:$F$14234,3,FALSE),"")</f>
        <v/>
      </c>
      <c r="J245" s="9" t="str">
        <f>IFERROR(VLOOKUP(G245,[1]Hoja1!$B$2:$F$14234,4,FALSE),"")</f>
        <v/>
      </c>
      <c r="K245" s="23" t="s">
        <v>17499</v>
      </c>
      <c r="L245" s="13"/>
      <c r="M245" s="13"/>
      <c r="N245" s="14"/>
      <c r="O245" s="27"/>
    </row>
    <row r="246" spans="1:15" ht="30" hidden="1" customHeight="1" x14ac:dyDescent="0.25">
      <c r="A246" s="12">
        <v>245</v>
      </c>
      <c r="B246" s="19" t="s">
        <v>17500</v>
      </c>
      <c r="C246" s="19" t="s">
        <v>17501</v>
      </c>
      <c r="D246" s="19" t="s">
        <v>11970</v>
      </c>
      <c r="E246" s="20"/>
      <c r="F246" s="20" t="s">
        <v>17493</v>
      </c>
      <c r="G246" s="20"/>
      <c r="H246" s="30" t="str">
        <f>IFERROR(VLOOKUP(G246,[1]Hoja1!$B$2:$F$14234,2,FALSE),"")</f>
        <v/>
      </c>
      <c r="I246" s="30" t="str">
        <f>IFERROR(VLOOKUP(G246,[1]Hoja1!$B$2:$F$14234,3,FALSE),"")</f>
        <v/>
      </c>
      <c r="J246" s="9" t="str">
        <f>IFERROR(VLOOKUP(G246,[1]Hoja1!$B$2:$F$14234,4,FALSE),"")</f>
        <v/>
      </c>
      <c r="K246" s="23" t="s">
        <v>17502</v>
      </c>
      <c r="L246" s="13"/>
      <c r="M246" s="13"/>
      <c r="N246" s="14"/>
      <c r="O246" s="27"/>
    </row>
    <row r="247" spans="1:15" ht="30" hidden="1" customHeight="1" x14ac:dyDescent="0.25">
      <c r="A247" s="12">
        <v>246</v>
      </c>
      <c r="B247" s="19" t="s">
        <v>17503</v>
      </c>
      <c r="C247" s="19" t="s">
        <v>17504</v>
      </c>
      <c r="D247" s="19" t="s">
        <v>11970</v>
      </c>
      <c r="E247" s="20"/>
      <c r="F247" s="20" t="s">
        <v>17505</v>
      </c>
      <c r="G247" s="20"/>
      <c r="H247" s="30" t="str">
        <f>IFERROR(VLOOKUP(G247,[1]Hoja1!$B$2:$F$14234,2,FALSE),"")</f>
        <v/>
      </c>
      <c r="I247" s="30" t="str">
        <f>IFERROR(VLOOKUP(G247,[1]Hoja1!$B$2:$F$14234,3,FALSE),"")</f>
        <v/>
      </c>
      <c r="J247" s="9" t="str">
        <f>IFERROR(VLOOKUP(G247,[1]Hoja1!$B$2:$F$14234,4,FALSE),"")</f>
        <v/>
      </c>
      <c r="K247" s="23" t="s">
        <v>17506</v>
      </c>
      <c r="L247" s="13"/>
      <c r="M247" s="13"/>
      <c r="N247" s="14"/>
      <c r="O247" s="27"/>
    </row>
    <row r="248" spans="1:15" ht="30" hidden="1" customHeight="1" x14ac:dyDescent="0.25">
      <c r="A248" s="12">
        <v>247</v>
      </c>
      <c r="B248" s="19" t="s">
        <v>17507</v>
      </c>
      <c r="C248" s="19" t="s">
        <v>17508</v>
      </c>
      <c r="D248" s="19" t="s">
        <v>11970</v>
      </c>
      <c r="E248" s="20"/>
      <c r="F248" s="20" t="s">
        <v>17505</v>
      </c>
      <c r="G248" s="20"/>
      <c r="H248" s="30" t="str">
        <f>IFERROR(VLOOKUP(G248,[1]Hoja1!$B$2:$F$14234,2,FALSE),"")</f>
        <v/>
      </c>
      <c r="I248" s="30" t="str">
        <f>IFERROR(VLOOKUP(G248,[1]Hoja1!$B$2:$F$14234,3,FALSE),"")</f>
        <v/>
      </c>
      <c r="J248" s="9" t="str">
        <f>IFERROR(VLOOKUP(G248,[1]Hoja1!$B$2:$F$14234,4,FALSE),"")</f>
        <v/>
      </c>
      <c r="K248" s="23" t="s">
        <v>16192</v>
      </c>
      <c r="L248" s="13"/>
      <c r="M248" s="13"/>
      <c r="N248" s="14"/>
      <c r="O248" s="27"/>
    </row>
    <row r="249" spans="1:15" ht="30" hidden="1" customHeight="1" x14ac:dyDescent="0.25">
      <c r="A249" s="12">
        <v>248</v>
      </c>
      <c r="B249" s="19" t="s">
        <v>17509</v>
      </c>
      <c r="C249" s="19" t="s">
        <v>17510</v>
      </c>
      <c r="D249" s="19" t="s">
        <v>11970</v>
      </c>
      <c r="E249" s="20"/>
      <c r="F249" s="20" t="s">
        <v>17505</v>
      </c>
      <c r="G249" s="20"/>
      <c r="H249" s="30" t="str">
        <f>IFERROR(VLOOKUP(G249,[1]Hoja1!$B$2:$F$14234,2,FALSE),"")</f>
        <v/>
      </c>
      <c r="I249" s="30" t="str">
        <f>IFERROR(VLOOKUP(G249,[1]Hoja1!$B$2:$F$14234,3,FALSE),"")</f>
        <v/>
      </c>
      <c r="J249" s="9" t="str">
        <f>IFERROR(VLOOKUP(G249,[1]Hoja1!$B$2:$F$14234,4,FALSE),"")</f>
        <v/>
      </c>
      <c r="K249" s="23" t="s">
        <v>16192</v>
      </c>
      <c r="L249" s="13"/>
      <c r="M249" s="13"/>
      <c r="N249" s="14"/>
      <c r="O249" s="27"/>
    </row>
    <row r="250" spans="1:15" ht="30" hidden="1" customHeight="1" x14ac:dyDescent="0.25">
      <c r="A250" s="12">
        <v>249</v>
      </c>
      <c r="B250" s="19" t="s">
        <v>17511</v>
      </c>
      <c r="C250" s="19" t="s">
        <v>17512</v>
      </c>
      <c r="D250" s="19" t="s">
        <v>11970</v>
      </c>
      <c r="E250" s="20"/>
      <c r="F250" s="20" t="s">
        <v>17505</v>
      </c>
      <c r="G250" s="20"/>
      <c r="H250" s="30" t="str">
        <f>IFERROR(VLOOKUP(G250,[1]Hoja1!$B$2:$F$14234,2,FALSE),"")</f>
        <v/>
      </c>
      <c r="I250" s="30" t="str">
        <f>IFERROR(VLOOKUP(G250,[1]Hoja1!$B$2:$F$14234,3,FALSE),"")</f>
        <v/>
      </c>
      <c r="J250" s="9" t="str">
        <f>IFERROR(VLOOKUP(G250,[1]Hoja1!$B$2:$F$14234,4,FALSE),"")</f>
        <v/>
      </c>
      <c r="K250" s="23" t="s">
        <v>17513</v>
      </c>
      <c r="L250" s="25" t="s">
        <v>14894</v>
      </c>
      <c r="M250" s="13" t="s">
        <v>6480</v>
      </c>
      <c r="N250" s="14"/>
      <c r="O250" s="27"/>
    </row>
    <row r="251" spans="1:15" ht="30" hidden="1" customHeight="1" x14ac:dyDescent="0.25">
      <c r="A251" s="12">
        <v>250</v>
      </c>
      <c r="B251" s="19" t="s">
        <v>17514</v>
      </c>
      <c r="C251" s="19" t="s">
        <v>17515</v>
      </c>
      <c r="D251" s="19" t="s">
        <v>11970</v>
      </c>
      <c r="E251" s="20"/>
      <c r="F251" s="20" t="s">
        <v>17505</v>
      </c>
      <c r="G251" s="20"/>
      <c r="H251" s="30" t="str">
        <f>IFERROR(VLOOKUP(G251,[1]Hoja1!$B$2:$F$14234,2,FALSE),"")</f>
        <v/>
      </c>
      <c r="I251" s="30" t="str">
        <f>IFERROR(VLOOKUP(G251,[1]Hoja1!$B$2:$F$14234,3,FALSE),"")</f>
        <v/>
      </c>
      <c r="J251" s="9" t="str">
        <f>IFERROR(VLOOKUP(G251,[1]Hoja1!$B$2:$F$14234,4,FALSE),"")</f>
        <v/>
      </c>
      <c r="K251" s="23" t="s">
        <v>17516</v>
      </c>
      <c r="L251" s="13"/>
      <c r="M251" s="13"/>
      <c r="N251" s="14"/>
      <c r="O251" s="27"/>
    </row>
    <row r="252" spans="1:15" ht="30" hidden="1" customHeight="1" x14ac:dyDescent="0.25">
      <c r="A252" s="12">
        <v>251</v>
      </c>
      <c r="B252" s="19" t="s">
        <v>17517</v>
      </c>
      <c r="C252" s="19" t="s">
        <v>17518</v>
      </c>
      <c r="D252" s="19" t="s">
        <v>11970</v>
      </c>
      <c r="E252" s="20"/>
      <c r="F252" s="20" t="s">
        <v>17505</v>
      </c>
      <c r="G252" s="20"/>
      <c r="H252" s="30" t="str">
        <f>IFERROR(VLOOKUP(G252,[1]Hoja1!$B$2:$F$14234,2,FALSE),"")</f>
        <v/>
      </c>
      <c r="I252" s="30" t="str">
        <f>IFERROR(VLOOKUP(G252,[1]Hoja1!$B$2:$F$14234,3,FALSE),"")</f>
        <v/>
      </c>
      <c r="J252" s="9" t="str">
        <f>IFERROR(VLOOKUP(G252,[1]Hoja1!$B$2:$F$14234,4,FALSE),"")</f>
        <v/>
      </c>
      <c r="K252" s="23" t="s">
        <v>17519</v>
      </c>
      <c r="L252" s="13"/>
      <c r="M252" s="13"/>
      <c r="N252" s="14"/>
      <c r="O252" s="27"/>
    </row>
    <row r="253" spans="1:15" ht="30" hidden="1" customHeight="1" x14ac:dyDescent="0.25">
      <c r="A253" s="12">
        <v>252</v>
      </c>
      <c r="B253" s="19" t="s">
        <v>17520</v>
      </c>
      <c r="C253" s="19" t="s">
        <v>17521</v>
      </c>
      <c r="D253" s="19" t="s">
        <v>11971</v>
      </c>
      <c r="E253" s="20"/>
      <c r="F253" s="20" t="s">
        <v>17522</v>
      </c>
      <c r="G253" s="20"/>
      <c r="H253" s="30" t="str">
        <f>IFERROR(VLOOKUP(G253,[1]Hoja1!$B$2:$F$14234,2,FALSE),"")</f>
        <v/>
      </c>
      <c r="I253" s="30" t="str">
        <f>IFERROR(VLOOKUP(G253,[1]Hoja1!$B$2:$F$14234,3,FALSE),"")</f>
        <v/>
      </c>
      <c r="J253" s="9" t="str">
        <f>IFERROR(VLOOKUP(G253,[1]Hoja1!$B$2:$F$14234,4,FALSE),"")</f>
        <v/>
      </c>
      <c r="K253" s="23" t="s">
        <v>17523</v>
      </c>
      <c r="L253" s="13"/>
      <c r="M253" s="13"/>
      <c r="N253" s="14"/>
      <c r="O253" s="27"/>
    </row>
    <row r="254" spans="1:15" ht="30" hidden="1" customHeight="1" x14ac:dyDescent="0.25">
      <c r="A254" s="12">
        <v>253</v>
      </c>
      <c r="B254" s="19" t="s">
        <v>17524</v>
      </c>
      <c r="C254" s="19" t="s">
        <v>17525</v>
      </c>
      <c r="D254" s="19" t="s">
        <v>11971</v>
      </c>
      <c r="E254" s="20"/>
      <c r="F254" s="20" t="s">
        <v>17522</v>
      </c>
      <c r="G254" s="20"/>
      <c r="H254" s="30" t="str">
        <f>IFERROR(VLOOKUP(G254,[1]Hoja1!$B$2:$F$14234,2,FALSE),"")</f>
        <v/>
      </c>
      <c r="I254" s="30" t="str">
        <f>IFERROR(VLOOKUP(G254,[1]Hoja1!$B$2:$F$14234,3,FALSE),"")</f>
        <v/>
      </c>
      <c r="J254" s="9" t="str">
        <f>IFERROR(VLOOKUP(G254,[1]Hoja1!$B$2:$F$14234,4,FALSE),"")</f>
        <v/>
      </c>
      <c r="K254" s="23" t="s">
        <v>17526</v>
      </c>
      <c r="L254" s="13"/>
      <c r="M254" s="13"/>
      <c r="N254" s="14"/>
      <c r="O254" s="27"/>
    </row>
    <row r="255" spans="1:15" ht="30" hidden="1" customHeight="1" x14ac:dyDescent="0.25">
      <c r="A255" s="12">
        <v>254</v>
      </c>
      <c r="B255" s="19" t="s">
        <v>17527</v>
      </c>
      <c r="C255" s="19" t="s">
        <v>17528</v>
      </c>
      <c r="D255" s="19" t="s">
        <v>11971</v>
      </c>
      <c r="E255" s="20"/>
      <c r="F255" s="20" t="s">
        <v>17529</v>
      </c>
      <c r="G255" s="20"/>
      <c r="H255" s="30" t="str">
        <f>IFERROR(VLOOKUP(G255,[1]Hoja1!$B$2:$F$14234,2,FALSE),"")</f>
        <v/>
      </c>
      <c r="I255" s="30" t="str">
        <f>IFERROR(VLOOKUP(G255,[1]Hoja1!$B$2:$F$14234,3,FALSE),"")</f>
        <v/>
      </c>
      <c r="J255" s="9" t="str">
        <f>IFERROR(VLOOKUP(G255,[1]Hoja1!$B$2:$F$14234,4,FALSE),"")</f>
        <v/>
      </c>
      <c r="K255" s="23" t="s">
        <v>17530</v>
      </c>
      <c r="L255" s="13"/>
      <c r="M255" s="13"/>
      <c r="N255" s="14"/>
      <c r="O255" s="27"/>
    </row>
    <row r="256" spans="1:15" ht="30" hidden="1" customHeight="1" x14ac:dyDescent="0.25">
      <c r="A256" s="12">
        <v>255</v>
      </c>
      <c r="B256" s="19" t="s">
        <v>17531</v>
      </c>
      <c r="C256" s="19" t="s">
        <v>17532</v>
      </c>
      <c r="D256" s="19" t="s">
        <v>11971</v>
      </c>
      <c r="E256" s="20"/>
      <c r="F256" s="20" t="s">
        <v>17529</v>
      </c>
      <c r="G256" s="20"/>
      <c r="H256" s="30" t="str">
        <f>IFERROR(VLOOKUP(G256,[1]Hoja1!$B$2:$F$14234,2,FALSE),"")</f>
        <v/>
      </c>
      <c r="I256" s="30" t="str">
        <f>IFERROR(VLOOKUP(G256,[1]Hoja1!$B$2:$F$14234,3,FALSE),"")</f>
        <v/>
      </c>
      <c r="J256" s="9" t="str">
        <f>IFERROR(VLOOKUP(G256,[1]Hoja1!$B$2:$F$14234,4,FALSE),"")</f>
        <v/>
      </c>
      <c r="K256" s="23" t="s">
        <v>17533</v>
      </c>
      <c r="L256" s="13"/>
      <c r="M256" s="13"/>
      <c r="N256" s="14"/>
      <c r="O256" s="27"/>
    </row>
    <row r="257" spans="1:15" ht="30" hidden="1" customHeight="1" x14ac:dyDescent="0.25">
      <c r="A257" s="12">
        <v>256</v>
      </c>
      <c r="B257" s="19" t="s">
        <v>17534</v>
      </c>
      <c r="C257" s="19" t="s">
        <v>17535</v>
      </c>
      <c r="D257" s="19" t="s">
        <v>11971</v>
      </c>
      <c r="E257" s="20"/>
      <c r="F257" s="20" t="s">
        <v>17536</v>
      </c>
      <c r="G257" s="20"/>
      <c r="H257" s="30" t="str">
        <f>IFERROR(VLOOKUP(G257,[1]Hoja1!$B$2:$F$14234,2,FALSE),"")</f>
        <v/>
      </c>
      <c r="I257" s="30" t="str">
        <f>IFERROR(VLOOKUP(G257,[1]Hoja1!$B$2:$F$14234,3,FALSE),"")</f>
        <v/>
      </c>
      <c r="J257" s="9" t="str">
        <f>IFERROR(VLOOKUP(G257,[1]Hoja1!$B$2:$F$14234,4,FALSE),"")</f>
        <v/>
      </c>
      <c r="K257" s="23" t="s">
        <v>16192</v>
      </c>
      <c r="L257" s="13"/>
      <c r="M257" s="13"/>
      <c r="N257" s="14"/>
      <c r="O257" s="27"/>
    </row>
    <row r="258" spans="1:15" ht="30" hidden="1" customHeight="1" x14ac:dyDescent="0.25">
      <c r="A258" s="12">
        <v>257</v>
      </c>
      <c r="B258" s="19" t="s">
        <v>17537</v>
      </c>
      <c r="C258" s="19" t="s">
        <v>17538</v>
      </c>
      <c r="D258" s="19" t="s">
        <v>11971</v>
      </c>
      <c r="E258" s="20"/>
      <c r="F258" s="20" t="s">
        <v>17536</v>
      </c>
      <c r="G258" s="20"/>
      <c r="H258" s="30" t="str">
        <f>IFERROR(VLOOKUP(G258,[1]Hoja1!$B$2:$F$14234,2,FALSE),"")</f>
        <v/>
      </c>
      <c r="I258" s="30" t="str">
        <f>IFERROR(VLOOKUP(G258,[1]Hoja1!$B$2:$F$14234,3,FALSE),"")</f>
        <v/>
      </c>
      <c r="J258" s="9" t="str">
        <f>IFERROR(VLOOKUP(G258,[1]Hoja1!$B$2:$F$14234,4,FALSE),"")</f>
        <v/>
      </c>
      <c r="K258" s="23" t="s">
        <v>16192</v>
      </c>
      <c r="L258" s="13"/>
      <c r="M258" s="13"/>
      <c r="N258" s="14"/>
      <c r="O258" s="27"/>
    </row>
    <row r="259" spans="1:15" ht="30" hidden="1" customHeight="1" x14ac:dyDescent="0.25">
      <c r="A259" s="12">
        <v>258</v>
      </c>
      <c r="B259" s="19" t="s">
        <v>17539</v>
      </c>
      <c r="C259" s="19" t="s">
        <v>17540</v>
      </c>
      <c r="D259" s="19" t="s">
        <v>11971</v>
      </c>
      <c r="E259" s="20"/>
      <c r="F259" s="20" t="s">
        <v>17536</v>
      </c>
      <c r="G259" s="20"/>
      <c r="H259" s="30" t="str">
        <f>IFERROR(VLOOKUP(G259,[1]Hoja1!$B$2:$F$14234,2,FALSE),"")</f>
        <v/>
      </c>
      <c r="I259" s="30" t="str">
        <f>IFERROR(VLOOKUP(G259,[1]Hoja1!$B$2:$F$14234,3,FALSE),"")</f>
        <v/>
      </c>
      <c r="J259" s="9" t="str">
        <f>IFERROR(VLOOKUP(G259,[1]Hoja1!$B$2:$F$14234,4,FALSE),"")</f>
        <v/>
      </c>
      <c r="K259" s="23" t="s">
        <v>17541</v>
      </c>
      <c r="L259" s="13"/>
      <c r="M259" s="13"/>
      <c r="N259" s="14"/>
      <c r="O259" s="27"/>
    </row>
    <row r="260" spans="1:15" ht="30" hidden="1" customHeight="1" x14ac:dyDescent="0.25">
      <c r="A260" s="12">
        <v>259</v>
      </c>
      <c r="B260" s="19" t="s">
        <v>17542</v>
      </c>
      <c r="C260" s="19" t="s">
        <v>17543</v>
      </c>
      <c r="D260" s="19" t="s">
        <v>11971</v>
      </c>
      <c r="E260" s="20"/>
      <c r="F260" s="20" t="s">
        <v>17536</v>
      </c>
      <c r="G260" s="20"/>
      <c r="H260" s="30" t="str">
        <f>IFERROR(VLOOKUP(G260,[1]Hoja1!$B$2:$F$14234,2,FALSE),"")</f>
        <v/>
      </c>
      <c r="I260" s="30" t="str">
        <f>IFERROR(VLOOKUP(G260,[1]Hoja1!$B$2:$F$14234,3,FALSE),"")</f>
        <v/>
      </c>
      <c r="J260" s="9" t="str">
        <f>IFERROR(VLOOKUP(G260,[1]Hoja1!$B$2:$F$14234,4,FALSE),"")</f>
        <v/>
      </c>
      <c r="K260" s="23" t="s">
        <v>17317</v>
      </c>
      <c r="L260" s="13"/>
      <c r="M260" s="13"/>
      <c r="N260" s="14"/>
      <c r="O260" s="27"/>
    </row>
    <row r="261" spans="1:15" ht="30" customHeight="1" x14ac:dyDescent="0.25">
      <c r="A261" s="12">
        <v>260</v>
      </c>
      <c r="B261" s="19" t="s">
        <v>17544</v>
      </c>
      <c r="C261" s="19" t="s">
        <v>17459</v>
      </c>
      <c r="D261" s="19" t="s">
        <v>11971</v>
      </c>
      <c r="E261" s="20"/>
      <c r="F261" s="20" t="s">
        <v>17536</v>
      </c>
      <c r="G261" s="20"/>
      <c r="H261" s="30" t="str">
        <f>IFERROR(VLOOKUP(G261,[1]Hoja1!$B$2:$F$14234,2,FALSE),"")</f>
        <v/>
      </c>
      <c r="I261" s="30" t="str">
        <f>IFERROR(VLOOKUP(G261,[1]Hoja1!$B$2:$F$14234,3,FALSE),"")</f>
        <v/>
      </c>
      <c r="J261" s="9" t="str">
        <f>IFERROR(VLOOKUP(G261,[1]Hoja1!$B$2:$F$14234,4,FALSE),"")</f>
        <v/>
      </c>
      <c r="K261" s="23" t="s">
        <v>17545</v>
      </c>
      <c r="L261" s="13"/>
      <c r="M261" s="13"/>
      <c r="N261" s="14"/>
      <c r="O261" s="27"/>
    </row>
    <row r="262" spans="1:15" ht="30" hidden="1" customHeight="1" x14ac:dyDescent="0.25">
      <c r="A262" s="12">
        <v>261</v>
      </c>
      <c r="B262" s="19" t="s">
        <v>17546</v>
      </c>
      <c r="C262" s="19" t="s">
        <v>17547</v>
      </c>
      <c r="D262" s="19" t="s">
        <v>11971</v>
      </c>
      <c r="E262" s="20"/>
      <c r="F262" s="20" t="s">
        <v>17548</v>
      </c>
      <c r="G262" s="20"/>
      <c r="H262" s="30" t="str">
        <f>IFERROR(VLOOKUP(G262,[1]Hoja1!$B$2:$F$14234,2,FALSE),"")</f>
        <v/>
      </c>
      <c r="I262" s="30" t="str">
        <f>IFERROR(VLOOKUP(G262,[1]Hoja1!$B$2:$F$14234,3,FALSE),"")</f>
        <v/>
      </c>
      <c r="J262" s="9" t="str">
        <f>IFERROR(VLOOKUP(G262,[1]Hoja1!$B$2:$F$14234,4,FALSE),"")</f>
        <v/>
      </c>
      <c r="K262" s="23" t="s">
        <v>16004</v>
      </c>
      <c r="L262" s="13"/>
      <c r="M262" s="13"/>
      <c r="N262" s="14"/>
      <c r="O262" s="27"/>
    </row>
    <row r="263" spans="1:15" ht="30" hidden="1" customHeight="1" x14ac:dyDescent="0.25">
      <c r="A263" s="12">
        <v>262</v>
      </c>
      <c r="B263" s="19" t="s">
        <v>17549</v>
      </c>
      <c r="C263" s="19" t="s">
        <v>17550</v>
      </c>
      <c r="D263" s="19" t="s">
        <v>11971</v>
      </c>
      <c r="E263" s="20"/>
      <c r="F263" s="20" t="s">
        <v>17548</v>
      </c>
      <c r="G263" s="20"/>
      <c r="H263" s="30" t="str">
        <f>IFERROR(VLOOKUP(G263,[1]Hoja1!$B$2:$F$14234,2,FALSE),"")</f>
        <v/>
      </c>
      <c r="I263" s="30" t="str">
        <f>IFERROR(VLOOKUP(G263,[1]Hoja1!$B$2:$F$14234,3,FALSE),"")</f>
        <v/>
      </c>
      <c r="J263" s="9" t="str">
        <f>IFERROR(VLOOKUP(G263,[1]Hoja1!$B$2:$F$14234,4,FALSE),"")</f>
        <v/>
      </c>
      <c r="K263" s="23" t="s">
        <v>16192</v>
      </c>
      <c r="L263" s="13"/>
      <c r="M263" s="13"/>
      <c r="N263" s="14"/>
      <c r="O263" s="27"/>
    </row>
    <row r="264" spans="1:15" ht="30" hidden="1" customHeight="1" x14ac:dyDescent="0.25">
      <c r="A264" s="12">
        <v>263</v>
      </c>
      <c r="B264" s="19" t="s">
        <v>17551</v>
      </c>
      <c r="C264" s="19" t="s">
        <v>17552</v>
      </c>
      <c r="D264" s="19" t="s">
        <v>11971</v>
      </c>
      <c r="E264" s="20"/>
      <c r="F264" s="20" t="s">
        <v>17548</v>
      </c>
      <c r="G264" s="20"/>
      <c r="H264" s="30" t="str">
        <f>IFERROR(VLOOKUP(G264,[1]Hoja1!$B$2:$F$14234,2,FALSE),"")</f>
        <v/>
      </c>
      <c r="I264" s="30" t="str">
        <f>IFERROR(VLOOKUP(G264,[1]Hoja1!$B$2:$F$14234,3,FALSE),"")</f>
        <v/>
      </c>
      <c r="J264" s="9" t="str">
        <f>IFERROR(VLOOKUP(G264,[1]Hoja1!$B$2:$F$14234,4,FALSE),"")</f>
        <v/>
      </c>
      <c r="K264" s="23" t="s">
        <v>17553</v>
      </c>
      <c r="L264" s="13"/>
      <c r="M264" s="13"/>
      <c r="N264" s="14"/>
      <c r="O264" s="27"/>
    </row>
    <row r="265" spans="1:15" ht="30" hidden="1" customHeight="1" x14ac:dyDescent="0.25">
      <c r="A265" s="12">
        <v>264</v>
      </c>
      <c r="B265" s="19" t="s">
        <v>17554</v>
      </c>
      <c r="C265" s="19" t="s">
        <v>17555</v>
      </c>
      <c r="D265" s="19" t="s">
        <v>11971</v>
      </c>
      <c r="E265" s="20"/>
      <c r="F265" s="20" t="s">
        <v>17548</v>
      </c>
      <c r="G265" s="20"/>
      <c r="H265" s="30" t="str">
        <f>IFERROR(VLOOKUP(G265,[1]Hoja1!$B$2:$F$14234,2,FALSE),"")</f>
        <v/>
      </c>
      <c r="I265" s="30" t="str">
        <f>IFERROR(VLOOKUP(G265,[1]Hoja1!$B$2:$F$14234,3,FALSE),"")</f>
        <v/>
      </c>
      <c r="J265" s="9" t="str">
        <f>IFERROR(VLOOKUP(G265,[1]Hoja1!$B$2:$F$14234,4,FALSE),"")</f>
        <v/>
      </c>
      <c r="K265" s="23" t="s">
        <v>16740</v>
      </c>
      <c r="L265" s="13"/>
      <c r="M265" s="13"/>
      <c r="N265" s="14"/>
      <c r="O265" s="27"/>
    </row>
    <row r="266" spans="1:15" ht="30" hidden="1" customHeight="1" x14ac:dyDescent="0.25">
      <c r="A266" s="12">
        <v>265</v>
      </c>
      <c r="B266" s="19" t="s">
        <v>17556</v>
      </c>
      <c r="C266" s="19" t="s">
        <v>17557</v>
      </c>
      <c r="D266" s="19" t="s">
        <v>11971</v>
      </c>
      <c r="E266" s="20"/>
      <c r="F266" s="20" t="s">
        <v>17548</v>
      </c>
      <c r="G266" s="20"/>
      <c r="H266" s="30" t="str">
        <f>IFERROR(VLOOKUP(G266,[1]Hoja1!$B$2:$F$14234,2,FALSE),"")</f>
        <v/>
      </c>
      <c r="I266" s="30" t="str">
        <f>IFERROR(VLOOKUP(G266,[1]Hoja1!$B$2:$F$14234,3,FALSE),"")</f>
        <v/>
      </c>
      <c r="J266" s="9" t="str">
        <f>IFERROR(VLOOKUP(G266,[1]Hoja1!$B$2:$F$14234,4,FALSE),"")</f>
        <v/>
      </c>
      <c r="K266" s="23" t="s">
        <v>17558</v>
      </c>
      <c r="L266" s="13"/>
      <c r="M266" s="13"/>
      <c r="N266" s="14"/>
      <c r="O266" s="27"/>
    </row>
    <row r="267" spans="1:15" ht="30" hidden="1" customHeight="1" x14ac:dyDescent="0.25">
      <c r="A267" s="12">
        <v>266</v>
      </c>
      <c r="B267" s="19" t="s">
        <v>17559</v>
      </c>
      <c r="C267" s="19" t="s">
        <v>17560</v>
      </c>
      <c r="D267" s="19" t="s">
        <v>11971</v>
      </c>
      <c r="E267" s="20"/>
      <c r="F267" s="20" t="s">
        <v>17548</v>
      </c>
      <c r="G267" s="20"/>
      <c r="H267" s="30" t="str">
        <f>IFERROR(VLOOKUP(G267,[1]Hoja1!$B$2:$F$14234,2,FALSE),"")</f>
        <v/>
      </c>
      <c r="I267" s="30" t="str">
        <f>IFERROR(VLOOKUP(G267,[1]Hoja1!$B$2:$F$14234,3,FALSE),"")</f>
        <v/>
      </c>
      <c r="J267" s="9" t="str">
        <f>IFERROR(VLOOKUP(G267,[1]Hoja1!$B$2:$F$14234,4,FALSE),"")</f>
        <v/>
      </c>
      <c r="K267" s="23" t="s">
        <v>16740</v>
      </c>
      <c r="L267" s="13"/>
      <c r="M267" s="13"/>
      <c r="N267" s="14"/>
      <c r="O267" s="27"/>
    </row>
    <row r="268" spans="1:15" ht="30" hidden="1" customHeight="1" x14ac:dyDescent="0.25">
      <c r="A268" s="12">
        <v>267</v>
      </c>
      <c r="B268" s="19" t="s">
        <v>17561</v>
      </c>
      <c r="C268" s="19" t="s">
        <v>17562</v>
      </c>
      <c r="D268" s="19" t="s">
        <v>11971</v>
      </c>
      <c r="E268" s="20"/>
      <c r="F268" s="20" t="s">
        <v>17548</v>
      </c>
      <c r="G268" s="20"/>
      <c r="H268" s="30" t="str">
        <f>IFERROR(VLOOKUP(G268,[1]Hoja1!$B$2:$F$14234,2,FALSE),"")</f>
        <v/>
      </c>
      <c r="I268" s="30" t="str">
        <f>IFERROR(VLOOKUP(G268,[1]Hoja1!$B$2:$F$14234,3,FALSE),"")</f>
        <v/>
      </c>
      <c r="J268" s="9" t="str">
        <f>IFERROR(VLOOKUP(G268,[1]Hoja1!$B$2:$F$14234,4,FALSE),"")</f>
        <v/>
      </c>
      <c r="K268" s="23" t="s">
        <v>16740</v>
      </c>
      <c r="L268" s="13"/>
      <c r="M268" s="13"/>
      <c r="N268" s="14"/>
      <c r="O268" s="27"/>
    </row>
    <row r="269" spans="1:15" ht="30" hidden="1" customHeight="1" x14ac:dyDescent="0.25">
      <c r="A269" s="12">
        <v>268</v>
      </c>
      <c r="B269" s="19" t="s">
        <v>17563</v>
      </c>
      <c r="C269" s="19" t="s">
        <v>17564</v>
      </c>
      <c r="D269" s="19" t="s">
        <v>11971</v>
      </c>
      <c r="E269" s="20"/>
      <c r="F269" s="20" t="s">
        <v>17548</v>
      </c>
      <c r="G269" s="20"/>
      <c r="H269" s="30" t="str">
        <f>IFERROR(VLOOKUP(G269,[1]Hoja1!$B$2:$F$14234,2,FALSE),"")</f>
        <v/>
      </c>
      <c r="I269" s="30" t="str">
        <f>IFERROR(VLOOKUP(G269,[1]Hoja1!$B$2:$F$14234,3,FALSE),"")</f>
        <v/>
      </c>
      <c r="J269" s="9" t="str">
        <f>IFERROR(VLOOKUP(G269,[1]Hoja1!$B$2:$F$14234,4,FALSE),"")</f>
        <v/>
      </c>
      <c r="K269" s="23" t="s">
        <v>17565</v>
      </c>
      <c r="L269" s="13"/>
      <c r="M269" s="13"/>
      <c r="N269" s="14"/>
      <c r="O269" s="27"/>
    </row>
    <row r="270" spans="1:15" ht="30" hidden="1" customHeight="1" x14ac:dyDescent="0.25">
      <c r="A270" s="12">
        <v>269</v>
      </c>
      <c r="B270" s="19" t="s">
        <v>17566</v>
      </c>
      <c r="C270" s="19" t="s">
        <v>17567</v>
      </c>
      <c r="D270" s="19" t="s">
        <v>11971</v>
      </c>
      <c r="E270" s="20"/>
      <c r="F270" s="20" t="s">
        <v>17548</v>
      </c>
      <c r="G270" s="20"/>
      <c r="H270" s="30" t="str">
        <f>IFERROR(VLOOKUP(G270,[1]Hoja1!$B$2:$F$14234,2,FALSE),"")</f>
        <v/>
      </c>
      <c r="I270" s="30" t="str">
        <f>IFERROR(VLOOKUP(G270,[1]Hoja1!$B$2:$F$14234,3,FALSE),"")</f>
        <v/>
      </c>
      <c r="J270" s="9" t="str">
        <f>IFERROR(VLOOKUP(G270,[1]Hoja1!$B$2:$F$14234,4,FALSE),"")</f>
        <v/>
      </c>
      <c r="K270" s="23" t="s">
        <v>17568</v>
      </c>
      <c r="L270" s="25" t="s">
        <v>14894</v>
      </c>
      <c r="M270" s="13" t="s">
        <v>6480</v>
      </c>
      <c r="N270" s="14"/>
      <c r="O270" s="27"/>
    </row>
    <row r="271" spans="1:15" ht="30" hidden="1" customHeight="1" x14ac:dyDescent="0.25">
      <c r="A271" s="12">
        <v>270</v>
      </c>
      <c r="B271" s="19" t="s">
        <v>17569</v>
      </c>
      <c r="C271" s="19" t="s">
        <v>17570</v>
      </c>
      <c r="D271" s="19" t="s">
        <v>11971</v>
      </c>
      <c r="E271" s="20"/>
      <c r="F271" s="20" t="s">
        <v>17571</v>
      </c>
      <c r="G271" s="20"/>
      <c r="H271" s="30" t="str">
        <f>IFERROR(VLOOKUP(G271,[1]Hoja1!$B$2:$F$14234,2,FALSE),"")</f>
        <v/>
      </c>
      <c r="I271" s="30" t="str">
        <f>IFERROR(VLOOKUP(G271,[1]Hoja1!$B$2:$F$14234,3,FALSE),"")</f>
        <v/>
      </c>
      <c r="J271" s="9" t="str">
        <f>IFERROR(VLOOKUP(G271,[1]Hoja1!$B$2:$F$14234,4,FALSE),"")</f>
        <v/>
      </c>
      <c r="K271" s="23" t="s">
        <v>17572</v>
      </c>
      <c r="L271" s="13"/>
      <c r="M271" s="13"/>
      <c r="N271" s="14"/>
      <c r="O271" s="27"/>
    </row>
    <row r="272" spans="1:15" ht="30" hidden="1" customHeight="1" x14ac:dyDescent="0.25">
      <c r="A272" s="12">
        <v>271</v>
      </c>
      <c r="B272" s="19" t="s">
        <v>17573</v>
      </c>
      <c r="C272" s="19" t="s">
        <v>17574</v>
      </c>
      <c r="D272" s="19" t="s">
        <v>11971</v>
      </c>
      <c r="E272" s="20"/>
      <c r="F272" s="20" t="s">
        <v>17571</v>
      </c>
      <c r="G272" s="20"/>
      <c r="H272" s="30" t="str">
        <f>IFERROR(VLOOKUP(G272,[1]Hoja1!$B$2:$F$14234,2,FALSE),"")</f>
        <v/>
      </c>
      <c r="I272" s="30" t="str">
        <f>IFERROR(VLOOKUP(G272,[1]Hoja1!$B$2:$F$14234,3,FALSE),"")</f>
        <v/>
      </c>
      <c r="J272" s="9" t="str">
        <f>IFERROR(VLOOKUP(G272,[1]Hoja1!$B$2:$F$14234,4,FALSE),"")</f>
        <v/>
      </c>
      <c r="K272" s="23" t="s">
        <v>17575</v>
      </c>
      <c r="L272" s="13"/>
      <c r="M272" s="13"/>
      <c r="N272" s="14"/>
      <c r="O272" s="27"/>
    </row>
    <row r="273" spans="1:15" ht="30" hidden="1" customHeight="1" x14ac:dyDescent="0.25">
      <c r="A273" s="12">
        <v>272</v>
      </c>
      <c r="B273" s="19" t="s">
        <v>17576</v>
      </c>
      <c r="C273" s="19" t="s">
        <v>17577</v>
      </c>
      <c r="D273" s="19" t="s">
        <v>11971</v>
      </c>
      <c r="E273" s="20"/>
      <c r="F273" s="20" t="s">
        <v>17571</v>
      </c>
      <c r="G273" s="20"/>
      <c r="H273" s="30" t="str">
        <f>IFERROR(VLOOKUP(G273,[1]Hoja1!$B$2:$F$14234,2,FALSE),"")</f>
        <v/>
      </c>
      <c r="I273" s="30" t="str">
        <f>IFERROR(VLOOKUP(G273,[1]Hoja1!$B$2:$F$14234,3,FALSE),"")</f>
        <v/>
      </c>
      <c r="J273" s="9" t="str">
        <f>IFERROR(VLOOKUP(G273,[1]Hoja1!$B$2:$F$14234,4,FALSE),"")</f>
        <v/>
      </c>
      <c r="K273" s="23" t="s">
        <v>17450</v>
      </c>
      <c r="L273" s="25" t="s">
        <v>15859</v>
      </c>
      <c r="M273" s="13" t="s">
        <v>6480</v>
      </c>
      <c r="N273" s="14"/>
      <c r="O273" s="27"/>
    </row>
    <row r="274" spans="1:15" ht="30" hidden="1" customHeight="1" x14ac:dyDescent="0.25">
      <c r="A274" s="12">
        <v>273</v>
      </c>
      <c r="B274" s="19" t="s">
        <v>17578</v>
      </c>
      <c r="C274" s="19" t="s">
        <v>17579</v>
      </c>
      <c r="D274" s="19" t="s">
        <v>11971</v>
      </c>
      <c r="E274" s="20"/>
      <c r="F274" s="20" t="s">
        <v>17571</v>
      </c>
      <c r="G274" s="20"/>
      <c r="H274" s="30" t="str">
        <f>IFERROR(VLOOKUP(G274,[1]Hoja1!$B$2:$F$14234,2,FALSE),"")</f>
        <v/>
      </c>
      <c r="I274" s="30" t="str">
        <f>IFERROR(VLOOKUP(G274,[1]Hoja1!$B$2:$F$14234,3,FALSE),"")</f>
        <v/>
      </c>
      <c r="J274" s="9" t="str">
        <f>IFERROR(VLOOKUP(G274,[1]Hoja1!$B$2:$F$14234,4,FALSE),"")</f>
        <v/>
      </c>
      <c r="K274" s="23" t="s">
        <v>17580</v>
      </c>
      <c r="L274" s="13"/>
      <c r="M274" s="13"/>
      <c r="N274" s="14"/>
      <c r="O274" s="27"/>
    </row>
    <row r="275" spans="1:15" ht="30" hidden="1" customHeight="1" x14ac:dyDescent="0.25">
      <c r="A275" s="12">
        <v>274</v>
      </c>
      <c r="B275" s="19" t="s">
        <v>17581</v>
      </c>
      <c r="C275" s="19" t="s">
        <v>17582</v>
      </c>
      <c r="D275" s="19" t="s">
        <v>11971</v>
      </c>
      <c r="E275" s="20"/>
      <c r="F275" s="20" t="s">
        <v>17583</v>
      </c>
      <c r="G275" s="20"/>
      <c r="H275" s="30" t="str">
        <f>IFERROR(VLOOKUP(G275,[1]Hoja1!$B$2:$F$14234,2,FALSE),"")</f>
        <v/>
      </c>
      <c r="I275" s="30" t="str">
        <f>IFERROR(VLOOKUP(G275,[1]Hoja1!$B$2:$F$14234,3,FALSE),"")</f>
        <v/>
      </c>
      <c r="J275" s="9" t="str">
        <f>IFERROR(VLOOKUP(G275,[1]Hoja1!$B$2:$F$14234,4,FALSE),"")</f>
        <v/>
      </c>
      <c r="K275" s="23" t="s">
        <v>16192</v>
      </c>
      <c r="L275" s="13"/>
      <c r="M275" s="13"/>
      <c r="N275" s="14"/>
      <c r="O275" s="27"/>
    </row>
    <row r="276" spans="1:15" ht="30" hidden="1" customHeight="1" x14ac:dyDescent="0.25">
      <c r="A276" s="12">
        <v>275</v>
      </c>
      <c r="B276" s="19" t="s">
        <v>17584</v>
      </c>
      <c r="C276" s="19" t="s">
        <v>17585</v>
      </c>
      <c r="D276" s="19" t="s">
        <v>11971</v>
      </c>
      <c r="E276" s="20"/>
      <c r="F276" s="20" t="s">
        <v>17583</v>
      </c>
      <c r="G276" s="20"/>
      <c r="H276" s="30" t="str">
        <f>IFERROR(VLOOKUP(G276,[1]Hoja1!$B$2:$F$14234,2,FALSE),"")</f>
        <v/>
      </c>
      <c r="I276" s="30" t="str">
        <f>IFERROR(VLOOKUP(G276,[1]Hoja1!$B$2:$F$14234,3,FALSE),"")</f>
        <v/>
      </c>
      <c r="J276" s="9" t="str">
        <f>IFERROR(VLOOKUP(G276,[1]Hoja1!$B$2:$F$14234,4,FALSE),"")</f>
        <v/>
      </c>
      <c r="K276" s="23" t="s">
        <v>16192</v>
      </c>
      <c r="L276" s="13"/>
      <c r="M276" s="13"/>
      <c r="N276" s="14"/>
      <c r="O276" s="27"/>
    </row>
    <row r="277" spans="1:15" ht="30" hidden="1" customHeight="1" x14ac:dyDescent="0.25">
      <c r="A277" s="12">
        <v>276</v>
      </c>
      <c r="B277" s="19" t="s">
        <v>17586</v>
      </c>
      <c r="C277" s="19" t="s">
        <v>17587</v>
      </c>
      <c r="D277" s="19" t="s">
        <v>11971</v>
      </c>
      <c r="E277" s="20"/>
      <c r="F277" s="20" t="s">
        <v>17583</v>
      </c>
      <c r="G277" s="20"/>
      <c r="H277" s="30" t="str">
        <f>IFERROR(VLOOKUP(G277,[1]Hoja1!$B$2:$F$14234,2,FALSE),"")</f>
        <v/>
      </c>
      <c r="I277" s="30" t="str">
        <f>IFERROR(VLOOKUP(G277,[1]Hoja1!$B$2:$F$14234,3,FALSE),"")</f>
        <v/>
      </c>
      <c r="J277" s="9" t="str">
        <f>IFERROR(VLOOKUP(G277,[1]Hoja1!$B$2:$F$14234,4,FALSE),"")</f>
        <v/>
      </c>
      <c r="K277" s="23" t="s">
        <v>16192</v>
      </c>
      <c r="L277" s="13"/>
      <c r="M277" s="13"/>
      <c r="N277" s="14"/>
      <c r="O277" s="27"/>
    </row>
    <row r="278" spans="1:15" ht="30" hidden="1" customHeight="1" x14ac:dyDescent="0.25">
      <c r="A278" s="12">
        <v>277</v>
      </c>
      <c r="B278" s="19" t="s">
        <v>17588</v>
      </c>
      <c r="C278" s="19" t="s">
        <v>17589</v>
      </c>
      <c r="D278" s="19" t="s">
        <v>11971</v>
      </c>
      <c r="E278" s="20"/>
      <c r="F278" s="20" t="s">
        <v>17583</v>
      </c>
      <c r="G278" s="20"/>
      <c r="H278" s="30" t="str">
        <f>IFERROR(VLOOKUP(G278,[1]Hoja1!$B$2:$F$14234,2,FALSE),"")</f>
        <v/>
      </c>
      <c r="I278" s="30" t="str">
        <f>IFERROR(VLOOKUP(G278,[1]Hoja1!$B$2:$F$14234,3,FALSE),"")</f>
        <v/>
      </c>
      <c r="J278" s="9" t="str">
        <f>IFERROR(VLOOKUP(G278,[1]Hoja1!$B$2:$F$14234,4,FALSE),"")</f>
        <v/>
      </c>
      <c r="K278" s="23" t="s">
        <v>17590</v>
      </c>
      <c r="L278" s="13"/>
      <c r="M278" s="13"/>
      <c r="N278" s="14"/>
      <c r="O278" s="27"/>
    </row>
    <row r="279" spans="1:15" ht="30" hidden="1" customHeight="1" x14ac:dyDescent="0.25">
      <c r="A279" s="12">
        <v>278</v>
      </c>
      <c r="B279" s="19" t="s">
        <v>17591</v>
      </c>
      <c r="C279" s="19" t="s">
        <v>17353</v>
      </c>
      <c r="D279" s="19" t="s">
        <v>11971</v>
      </c>
      <c r="E279" s="20"/>
      <c r="F279" s="20" t="s">
        <v>17583</v>
      </c>
      <c r="G279" s="20"/>
      <c r="H279" s="30" t="str">
        <f>IFERROR(VLOOKUP(G279,[1]Hoja1!$B$2:$F$14234,2,FALSE),"")</f>
        <v/>
      </c>
      <c r="I279" s="30" t="str">
        <f>IFERROR(VLOOKUP(G279,[1]Hoja1!$B$2:$F$14234,3,FALSE),"")</f>
        <v/>
      </c>
      <c r="J279" s="9" t="str">
        <f>IFERROR(VLOOKUP(G279,[1]Hoja1!$B$2:$F$14234,4,FALSE),"")</f>
        <v/>
      </c>
      <c r="K279" s="23" t="s">
        <v>17592</v>
      </c>
      <c r="L279" s="13"/>
      <c r="M279" s="13"/>
      <c r="N279" s="14"/>
      <c r="O279" s="27"/>
    </row>
    <row r="280" spans="1:15" ht="30" hidden="1" customHeight="1" x14ac:dyDescent="0.25">
      <c r="A280" s="12">
        <v>279</v>
      </c>
      <c r="B280" s="19" t="s">
        <v>17593</v>
      </c>
      <c r="C280" s="19" t="s">
        <v>17594</v>
      </c>
      <c r="D280" s="19" t="s">
        <v>11971</v>
      </c>
      <c r="E280" s="20"/>
      <c r="F280" s="20" t="s">
        <v>17583</v>
      </c>
      <c r="G280" s="20"/>
      <c r="H280" s="30" t="str">
        <f>IFERROR(VLOOKUP(G280,[1]Hoja1!$B$2:$F$14234,2,FALSE),"")</f>
        <v/>
      </c>
      <c r="I280" s="30" t="str">
        <f>IFERROR(VLOOKUP(G280,[1]Hoja1!$B$2:$F$14234,3,FALSE),"")</f>
        <v/>
      </c>
      <c r="J280" s="9" t="str">
        <f>IFERROR(VLOOKUP(G280,[1]Hoja1!$B$2:$F$14234,4,FALSE),"")</f>
        <v/>
      </c>
      <c r="K280" s="23" t="s">
        <v>17595</v>
      </c>
      <c r="L280" s="13"/>
      <c r="M280" s="13"/>
      <c r="N280" s="14"/>
      <c r="O280" s="27"/>
    </row>
    <row r="281" spans="1:15" ht="30" hidden="1" customHeight="1" x14ac:dyDescent="0.25">
      <c r="A281" s="12">
        <v>280</v>
      </c>
      <c r="B281" s="19" t="s">
        <v>17596</v>
      </c>
      <c r="C281" s="19" t="s">
        <v>17597</v>
      </c>
      <c r="D281" s="19" t="s">
        <v>11971</v>
      </c>
      <c r="E281" s="20"/>
      <c r="F281" s="20" t="s">
        <v>17598</v>
      </c>
      <c r="G281" s="20"/>
      <c r="H281" s="30" t="str">
        <f>IFERROR(VLOOKUP(G281,[1]Hoja1!$B$2:$F$14234,2,FALSE),"")</f>
        <v/>
      </c>
      <c r="I281" s="30" t="str">
        <f>IFERROR(VLOOKUP(G281,[1]Hoja1!$B$2:$F$14234,3,FALSE),"")</f>
        <v/>
      </c>
      <c r="J281" s="9" t="str">
        <f>IFERROR(VLOOKUP(G281,[1]Hoja1!$B$2:$F$14234,4,FALSE),"")</f>
        <v/>
      </c>
      <c r="K281" s="23" t="s">
        <v>17599</v>
      </c>
      <c r="L281" s="13"/>
      <c r="M281" s="13"/>
      <c r="N281" s="14"/>
      <c r="O281" s="27"/>
    </row>
    <row r="282" spans="1:15" ht="30" hidden="1" customHeight="1" x14ac:dyDescent="0.25">
      <c r="A282" s="12">
        <v>281</v>
      </c>
      <c r="B282" s="19" t="s">
        <v>17600</v>
      </c>
      <c r="C282" s="19" t="s">
        <v>17601</v>
      </c>
      <c r="D282" s="19" t="s">
        <v>11971</v>
      </c>
      <c r="E282" s="20"/>
      <c r="F282" s="20" t="s">
        <v>17602</v>
      </c>
      <c r="G282" s="20"/>
      <c r="H282" s="30" t="str">
        <f>IFERROR(VLOOKUP(G282,[1]Hoja1!$B$2:$F$14234,2,FALSE),"")</f>
        <v/>
      </c>
      <c r="I282" s="30" t="str">
        <f>IFERROR(VLOOKUP(G282,[1]Hoja1!$B$2:$F$14234,3,FALSE),"")</f>
        <v/>
      </c>
      <c r="J282" s="9" t="str">
        <f>IFERROR(VLOOKUP(G282,[1]Hoja1!$B$2:$F$14234,4,FALSE),"")</f>
        <v/>
      </c>
      <c r="K282" s="23" t="s">
        <v>17603</v>
      </c>
      <c r="L282" s="25" t="s">
        <v>14894</v>
      </c>
      <c r="M282" s="13" t="s">
        <v>6480</v>
      </c>
      <c r="N282" s="14" t="s">
        <v>2177</v>
      </c>
      <c r="O282" s="27"/>
    </row>
    <row r="283" spans="1:15" ht="30" hidden="1" customHeight="1" x14ac:dyDescent="0.25">
      <c r="A283" s="12">
        <v>282</v>
      </c>
      <c r="B283" s="19" t="s">
        <v>17604</v>
      </c>
      <c r="C283" s="19" t="s">
        <v>17605</v>
      </c>
      <c r="D283" s="19" t="s">
        <v>11971</v>
      </c>
      <c r="E283" s="20"/>
      <c r="F283" s="20" t="s">
        <v>17602</v>
      </c>
      <c r="G283" s="20"/>
      <c r="H283" s="30" t="str">
        <f>IFERROR(VLOOKUP(G283,[1]Hoja1!$B$2:$F$14234,2,FALSE),"")</f>
        <v/>
      </c>
      <c r="I283" s="30" t="str">
        <f>IFERROR(VLOOKUP(G283,[1]Hoja1!$B$2:$F$14234,3,FALSE),"")</f>
        <v/>
      </c>
      <c r="J283" s="9" t="str">
        <f>IFERROR(VLOOKUP(G283,[1]Hoja1!$B$2:$F$14234,4,FALSE),"")</f>
        <v/>
      </c>
      <c r="K283" s="23" t="s">
        <v>17606</v>
      </c>
      <c r="L283" s="13"/>
      <c r="M283" s="13"/>
      <c r="N283" s="14"/>
      <c r="O283" s="27"/>
    </row>
    <row r="284" spans="1:15" ht="30" hidden="1" customHeight="1" x14ac:dyDescent="0.25">
      <c r="A284" s="12">
        <v>283</v>
      </c>
      <c r="B284" s="19" t="s">
        <v>17607</v>
      </c>
      <c r="C284" s="19" t="s">
        <v>17608</v>
      </c>
      <c r="D284" s="19" t="s">
        <v>11971</v>
      </c>
      <c r="E284" s="20"/>
      <c r="F284" s="20" t="s">
        <v>17609</v>
      </c>
      <c r="G284" s="20"/>
      <c r="H284" s="30" t="str">
        <f>IFERROR(VLOOKUP(G284,[1]Hoja1!$B$2:$F$14234,2,FALSE),"")</f>
        <v/>
      </c>
      <c r="I284" s="30" t="str">
        <f>IFERROR(VLOOKUP(G284,[1]Hoja1!$B$2:$F$14234,3,FALSE),"")</f>
        <v/>
      </c>
      <c r="J284" s="9" t="str">
        <f>IFERROR(VLOOKUP(G284,[1]Hoja1!$B$2:$F$14234,4,FALSE),"")</f>
        <v/>
      </c>
      <c r="K284" s="23" t="s">
        <v>17610</v>
      </c>
      <c r="L284" s="13"/>
      <c r="M284" s="13"/>
      <c r="N284" s="14"/>
      <c r="O284" s="27"/>
    </row>
    <row r="285" spans="1:15" ht="30" hidden="1" customHeight="1" x14ac:dyDescent="0.25">
      <c r="A285" s="12">
        <v>284</v>
      </c>
      <c r="B285" s="19" t="s">
        <v>17611</v>
      </c>
      <c r="C285" s="19" t="s">
        <v>17612</v>
      </c>
      <c r="D285" s="19" t="s">
        <v>11971</v>
      </c>
      <c r="E285" s="20"/>
      <c r="F285" s="20" t="s">
        <v>17609</v>
      </c>
      <c r="G285" s="20"/>
      <c r="H285" s="30" t="str">
        <f>IFERROR(VLOOKUP(G285,[1]Hoja1!$B$2:$F$14234,2,FALSE),"")</f>
        <v/>
      </c>
      <c r="I285" s="30" t="str">
        <f>IFERROR(VLOOKUP(G285,[1]Hoja1!$B$2:$F$14234,3,FALSE),"")</f>
        <v/>
      </c>
      <c r="J285" s="9" t="str">
        <f>IFERROR(VLOOKUP(G285,[1]Hoja1!$B$2:$F$14234,4,FALSE),"")</f>
        <v/>
      </c>
      <c r="K285" s="23" t="s">
        <v>17613</v>
      </c>
      <c r="L285" s="13"/>
      <c r="M285" s="13"/>
      <c r="N285" s="14"/>
      <c r="O285" s="27"/>
    </row>
    <row r="286" spans="1:15" ht="30" hidden="1" customHeight="1" x14ac:dyDescent="0.25">
      <c r="A286" s="12">
        <v>285</v>
      </c>
      <c r="B286" s="19" t="s">
        <v>17614</v>
      </c>
      <c r="C286" s="19" t="s">
        <v>17615</v>
      </c>
      <c r="D286" s="19" t="s">
        <v>11971</v>
      </c>
      <c r="E286" s="20"/>
      <c r="F286" s="20" t="s">
        <v>17609</v>
      </c>
      <c r="G286" s="20"/>
      <c r="H286" s="30" t="str">
        <f>IFERROR(VLOOKUP(G286,[1]Hoja1!$B$2:$F$14234,2,FALSE),"")</f>
        <v/>
      </c>
      <c r="I286" s="30" t="str">
        <f>IFERROR(VLOOKUP(G286,[1]Hoja1!$B$2:$F$14234,3,FALSE),"")</f>
        <v/>
      </c>
      <c r="J286" s="9" t="str">
        <f>IFERROR(VLOOKUP(G286,[1]Hoja1!$B$2:$F$14234,4,FALSE),"")</f>
        <v/>
      </c>
      <c r="K286" s="23" t="s">
        <v>17616</v>
      </c>
      <c r="L286" s="13"/>
      <c r="M286" s="13"/>
      <c r="N286" s="14"/>
      <c r="O286" s="27"/>
    </row>
    <row r="287" spans="1:15" ht="30" hidden="1" customHeight="1" x14ac:dyDescent="0.25">
      <c r="A287" s="12">
        <v>286</v>
      </c>
      <c r="B287" s="19" t="s">
        <v>17617</v>
      </c>
      <c r="C287" s="19" t="s">
        <v>17618</v>
      </c>
      <c r="D287" s="19" t="s">
        <v>11971</v>
      </c>
      <c r="E287" s="20"/>
      <c r="F287" s="20" t="s">
        <v>17619</v>
      </c>
      <c r="G287" s="20"/>
      <c r="H287" s="30" t="str">
        <f>IFERROR(VLOOKUP(G287,[1]Hoja1!$B$2:$F$14234,2,FALSE),"")</f>
        <v/>
      </c>
      <c r="I287" s="30" t="str">
        <f>IFERROR(VLOOKUP(G287,[1]Hoja1!$B$2:$F$14234,3,FALSE),"")</f>
        <v/>
      </c>
      <c r="J287" s="9" t="str">
        <f>IFERROR(VLOOKUP(G287,[1]Hoja1!$B$2:$F$14234,4,FALSE),"")</f>
        <v/>
      </c>
      <c r="K287" s="23" t="s">
        <v>17620</v>
      </c>
      <c r="L287" s="13"/>
      <c r="M287" s="13"/>
      <c r="N287" s="14"/>
      <c r="O287" s="27"/>
    </row>
    <row r="288" spans="1:15" ht="30" hidden="1" customHeight="1" x14ac:dyDescent="0.25">
      <c r="A288" s="12">
        <v>287</v>
      </c>
      <c r="B288" s="19" t="s">
        <v>17621</v>
      </c>
      <c r="C288" s="19" t="s">
        <v>17622</v>
      </c>
      <c r="D288" s="19" t="s">
        <v>11971</v>
      </c>
      <c r="E288" s="20"/>
      <c r="F288" s="20" t="s">
        <v>17619</v>
      </c>
      <c r="G288" s="20"/>
      <c r="H288" s="30" t="str">
        <f>IFERROR(VLOOKUP(G288,[1]Hoja1!$B$2:$F$14234,2,FALSE),"")</f>
        <v/>
      </c>
      <c r="I288" s="30" t="str">
        <f>IFERROR(VLOOKUP(G288,[1]Hoja1!$B$2:$F$14234,3,FALSE),"")</f>
        <v/>
      </c>
      <c r="J288" s="9" t="str">
        <f>IFERROR(VLOOKUP(G288,[1]Hoja1!$B$2:$F$14234,4,FALSE),"")</f>
        <v/>
      </c>
      <c r="K288" s="23" t="s">
        <v>17174</v>
      </c>
      <c r="L288" s="13"/>
      <c r="M288" s="13"/>
      <c r="N288" s="14"/>
      <c r="O288" s="27"/>
    </row>
    <row r="289" spans="1:15" ht="30" hidden="1" customHeight="1" x14ac:dyDescent="0.25">
      <c r="A289" s="12">
        <v>288</v>
      </c>
      <c r="B289" s="19" t="s">
        <v>17623</v>
      </c>
      <c r="C289" s="19" t="s">
        <v>17624</v>
      </c>
      <c r="D289" s="19" t="s">
        <v>11971</v>
      </c>
      <c r="E289" s="20"/>
      <c r="F289" s="20" t="s">
        <v>17619</v>
      </c>
      <c r="G289" s="20"/>
      <c r="H289" s="30" t="str">
        <f>IFERROR(VLOOKUP(G289,[1]Hoja1!$B$2:$F$14234,2,FALSE),"")</f>
        <v/>
      </c>
      <c r="I289" s="30" t="str">
        <f>IFERROR(VLOOKUP(G289,[1]Hoja1!$B$2:$F$14234,3,FALSE),"")</f>
        <v/>
      </c>
      <c r="J289" s="9" t="str">
        <f>IFERROR(VLOOKUP(G289,[1]Hoja1!$B$2:$F$14234,4,FALSE),"")</f>
        <v/>
      </c>
      <c r="K289" s="23" t="s">
        <v>16740</v>
      </c>
      <c r="L289" s="13"/>
      <c r="M289" s="13"/>
      <c r="N289" s="14"/>
      <c r="O289" s="27"/>
    </row>
    <row r="290" spans="1:15" ht="30" hidden="1" customHeight="1" x14ac:dyDescent="0.25">
      <c r="A290" s="12">
        <v>289</v>
      </c>
      <c r="B290" s="19" t="s">
        <v>17625</v>
      </c>
      <c r="C290" s="19" t="s">
        <v>17626</v>
      </c>
      <c r="D290" s="19" t="s">
        <v>11971</v>
      </c>
      <c r="E290" s="20"/>
      <c r="F290" s="20" t="s">
        <v>17627</v>
      </c>
      <c r="G290" s="20"/>
      <c r="H290" s="30" t="str">
        <f>IFERROR(VLOOKUP(G290,[1]Hoja1!$B$2:$F$14234,2,FALSE),"")</f>
        <v/>
      </c>
      <c r="I290" s="30" t="str">
        <f>IFERROR(VLOOKUP(G290,[1]Hoja1!$B$2:$F$14234,3,FALSE),"")</f>
        <v/>
      </c>
      <c r="J290" s="9" t="str">
        <f>IFERROR(VLOOKUP(G290,[1]Hoja1!$B$2:$F$14234,4,FALSE),"")</f>
        <v/>
      </c>
      <c r="K290" s="23" t="s">
        <v>17628</v>
      </c>
      <c r="L290" s="13"/>
      <c r="M290" s="13"/>
      <c r="N290" s="14"/>
      <c r="O290" s="27"/>
    </row>
    <row r="291" spans="1:15" ht="30" hidden="1" customHeight="1" x14ac:dyDescent="0.25">
      <c r="A291" s="12">
        <v>290</v>
      </c>
      <c r="B291" s="19" t="s">
        <v>17629</v>
      </c>
      <c r="C291" s="19" t="s">
        <v>17630</v>
      </c>
      <c r="D291" s="19" t="s">
        <v>11971</v>
      </c>
      <c r="E291" s="20"/>
      <c r="F291" s="20" t="s">
        <v>17631</v>
      </c>
      <c r="G291" s="20"/>
      <c r="H291" s="30" t="str">
        <f>IFERROR(VLOOKUP(G291,[1]Hoja1!$B$2:$F$14234,2,FALSE),"")</f>
        <v/>
      </c>
      <c r="I291" s="30" t="str">
        <f>IFERROR(VLOOKUP(G291,[1]Hoja1!$B$2:$F$14234,3,FALSE),"")</f>
        <v/>
      </c>
      <c r="J291" s="9" t="str">
        <f>IFERROR(VLOOKUP(G291,[1]Hoja1!$B$2:$F$14234,4,FALSE),"")</f>
        <v/>
      </c>
      <c r="K291" s="23" t="s">
        <v>17632</v>
      </c>
      <c r="L291" s="13"/>
      <c r="M291" s="13"/>
      <c r="N291" s="14"/>
      <c r="O291" s="27"/>
    </row>
    <row r="292" spans="1:15" ht="30" hidden="1" customHeight="1" x14ac:dyDescent="0.25">
      <c r="A292" s="12">
        <v>291</v>
      </c>
      <c r="B292" s="19" t="s">
        <v>17633</v>
      </c>
      <c r="C292" s="19" t="s">
        <v>17634</v>
      </c>
      <c r="D292" s="19" t="s">
        <v>11971</v>
      </c>
      <c r="E292" s="20"/>
      <c r="F292" s="20" t="s">
        <v>17631</v>
      </c>
      <c r="G292" s="20"/>
      <c r="H292" s="30" t="str">
        <f>IFERROR(VLOOKUP(G292,[1]Hoja1!$B$2:$F$14234,2,FALSE),"")</f>
        <v/>
      </c>
      <c r="I292" s="30" t="str">
        <f>IFERROR(VLOOKUP(G292,[1]Hoja1!$B$2:$F$14234,3,FALSE),"")</f>
        <v/>
      </c>
      <c r="J292" s="9" t="str">
        <f>IFERROR(VLOOKUP(G292,[1]Hoja1!$B$2:$F$14234,4,FALSE),"")</f>
        <v/>
      </c>
      <c r="K292" s="23" t="s">
        <v>17635</v>
      </c>
      <c r="L292" s="13"/>
      <c r="M292" s="13"/>
      <c r="N292" s="14"/>
      <c r="O292" s="27"/>
    </row>
    <row r="293" spans="1:15" ht="30" hidden="1" customHeight="1" x14ac:dyDescent="0.25">
      <c r="A293" s="12">
        <v>292</v>
      </c>
      <c r="B293" s="19" t="s">
        <v>17636</v>
      </c>
      <c r="C293" s="19" t="s">
        <v>17637</v>
      </c>
      <c r="D293" s="19" t="s">
        <v>11971</v>
      </c>
      <c r="E293" s="20"/>
      <c r="F293" s="20" t="s">
        <v>17631</v>
      </c>
      <c r="G293" s="20"/>
      <c r="H293" s="30" t="str">
        <f>IFERROR(VLOOKUP(G293,[1]Hoja1!$B$2:$F$14234,2,FALSE),"")</f>
        <v/>
      </c>
      <c r="I293" s="30" t="str">
        <f>IFERROR(VLOOKUP(G293,[1]Hoja1!$B$2:$F$14234,3,FALSE),"")</f>
        <v/>
      </c>
      <c r="J293" s="9" t="str">
        <f>IFERROR(VLOOKUP(G293,[1]Hoja1!$B$2:$F$14234,4,FALSE),"")</f>
        <v/>
      </c>
      <c r="K293" s="23" t="s">
        <v>17638</v>
      </c>
      <c r="L293" s="13"/>
      <c r="M293" s="13"/>
      <c r="N293" s="14"/>
      <c r="O293" s="27"/>
    </row>
    <row r="294" spans="1:15" ht="30" hidden="1" customHeight="1" x14ac:dyDescent="0.25">
      <c r="A294" s="12">
        <v>293</v>
      </c>
      <c r="B294" s="19" t="s">
        <v>17639</v>
      </c>
      <c r="C294" s="19" t="s">
        <v>17640</v>
      </c>
      <c r="D294" s="19" t="s">
        <v>11971</v>
      </c>
      <c r="E294" s="20"/>
      <c r="F294" s="20" t="s">
        <v>17641</v>
      </c>
      <c r="G294" s="20"/>
      <c r="H294" s="30" t="str">
        <f>IFERROR(VLOOKUP(G294,[1]Hoja1!$B$2:$F$14234,2,FALSE),"")</f>
        <v/>
      </c>
      <c r="I294" s="30" t="str">
        <f>IFERROR(VLOOKUP(G294,[1]Hoja1!$B$2:$F$14234,3,FALSE),"")</f>
        <v/>
      </c>
      <c r="J294" s="9" t="str">
        <f>IFERROR(VLOOKUP(G294,[1]Hoja1!$B$2:$F$14234,4,FALSE),"")</f>
        <v/>
      </c>
      <c r="K294" s="23" t="s">
        <v>17642</v>
      </c>
      <c r="L294" s="13"/>
      <c r="M294" s="13"/>
      <c r="N294" s="14"/>
      <c r="O294" s="27"/>
    </row>
    <row r="295" spans="1:15" ht="30" hidden="1" customHeight="1" x14ac:dyDescent="0.25">
      <c r="A295" s="12">
        <v>294</v>
      </c>
      <c r="B295" s="19" t="s">
        <v>17643</v>
      </c>
      <c r="C295" s="19" t="s">
        <v>17644</v>
      </c>
      <c r="D295" s="19" t="s">
        <v>11971</v>
      </c>
      <c r="E295" s="20"/>
      <c r="F295" s="20" t="s">
        <v>17641</v>
      </c>
      <c r="G295" s="20"/>
      <c r="H295" s="30" t="str">
        <f>IFERROR(VLOOKUP(G295,[1]Hoja1!$B$2:$F$14234,2,FALSE),"")</f>
        <v/>
      </c>
      <c r="I295" s="30" t="str">
        <f>IFERROR(VLOOKUP(G295,[1]Hoja1!$B$2:$F$14234,3,FALSE),"")</f>
        <v/>
      </c>
      <c r="J295" s="9" t="str">
        <f>IFERROR(VLOOKUP(G295,[1]Hoja1!$B$2:$F$14234,4,FALSE),"")</f>
        <v/>
      </c>
      <c r="K295" s="23" t="s">
        <v>16192</v>
      </c>
      <c r="L295" s="13"/>
      <c r="M295" s="13"/>
      <c r="N295" s="14"/>
      <c r="O295" s="27"/>
    </row>
    <row r="296" spans="1:15" ht="30" hidden="1" customHeight="1" x14ac:dyDescent="0.25">
      <c r="A296" s="12">
        <v>295</v>
      </c>
      <c r="B296" s="19" t="s">
        <v>17645</v>
      </c>
      <c r="C296" s="19" t="s">
        <v>17646</v>
      </c>
      <c r="D296" s="19" t="s">
        <v>11971</v>
      </c>
      <c r="E296" s="20"/>
      <c r="F296" s="20" t="s">
        <v>17647</v>
      </c>
      <c r="G296" s="20"/>
      <c r="H296" s="30" t="str">
        <f>IFERROR(VLOOKUP(G296,[1]Hoja1!$B$2:$F$14234,2,FALSE),"")</f>
        <v/>
      </c>
      <c r="I296" s="30" t="str">
        <f>IFERROR(VLOOKUP(G296,[1]Hoja1!$B$2:$F$14234,3,FALSE),"")</f>
        <v/>
      </c>
      <c r="J296" s="9" t="str">
        <f>IFERROR(VLOOKUP(G296,[1]Hoja1!$B$2:$F$14234,4,FALSE),"")</f>
        <v/>
      </c>
      <c r="K296" s="23" t="s">
        <v>17648</v>
      </c>
      <c r="L296" s="13"/>
      <c r="M296" s="13"/>
      <c r="N296" s="14"/>
      <c r="O296" s="27"/>
    </row>
    <row r="297" spans="1:15" ht="30" hidden="1" customHeight="1" x14ac:dyDescent="0.25">
      <c r="A297" s="12">
        <v>296</v>
      </c>
      <c r="B297" s="19" t="s">
        <v>17649</v>
      </c>
      <c r="C297" s="19" t="s">
        <v>17650</v>
      </c>
      <c r="D297" s="19" t="s">
        <v>11971</v>
      </c>
      <c r="E297" s="20"/>
      <c r="F297" s="20" t="s">
        <v>17647</v>
      </c>
      <c r="G297" s="20"/>
      <c r="H297" s="30" t="str">
        <f>IFERROR(VLOOKUP(G297,[1]Hoja1!$B$2:$F$14234,2,FALSE),"")</f>
        <v/>
      </c>
      <c r="I297" s="30" t="str">
        <f>IFERROR(VLOOKUP(G297,[1]Hoja1!$B$2:$F$14234,3,FALSE),"")</f>
        <v/>
      </c>
      <c r="J297" s="9" t="str">
        <f>IFERROR(VLOOKUP(G297,[1]Hoja1!$B$2:$F$14234,4,FALSE),"")</f>
        <v/>
      </c>
      <c r="K297" s="23" t="s">
        <v>17317</v>
      </c>
      <c r="L297" s="13"/>
      <c r="M297" s="13"/>
      <c r="N297" s="14"/>
      <c r="O297" s="27"/>
    </row>
    <row r="298" spans="1:15" ht="30" hidden="1" customHeight="1" x14ac:dyDescent="0.25">
      <c r="A298" s="12">
        <v>297</v>
      </c>
      <c r="B298" s="19" t="s">
        <v>17651</v>
      </c>
      <c r="C298" s="19" t="s">
        <v>17652</v>
      </c>
      <c r="D298" s="19" t="s">
        <v>11971</v>
      </c>
      <c r="E298" s="20"/>
      <c r="F298" s="20" t="s">
        <v>17647</v>
      </c>
      <c r="G298" s="20"/>
      <c r="H298" s="30" t="str">
        <f>IFERROR(VLOOKUP(G298,[1]Hoja1!$B$2:$F$14234,2,FALSE),"")</f>
        <v/>
      </c>
      <c r="I298" s="30" t="str">
        <f>IFERROR(VLOOKUP(G298,[1]Hoja1!$B$2:$F$14234,3,FALSE),"")</f>
        <v/>
      </c>
      <c r="J298" s="9" t="str">
        <f>IFERROR(VLOOKUP(G298,[1]Hoja1!$B$2:$F$14234,4,FALSE),"")</f>
        <v/>
      </c>
      <c r="K298" s="23" t="s">
        <v>15813</v>
      </c>
      <c r="L298" s="13"/>
      <c r="M298" s="13"/>
      <c r="N298" s="14"/>
      <c r="O298" s="27"/>
    </row>
    <row r="299" spans="1:15" ht="30" hidden="1" customHeight="1" x14ac:dyDescent="0.25">
      <c r="A299" s="12">
        <v>298</v>
      </c>
      <c r="B299" s="19" t="s">
        <v>17653</v>
      </c>
      <c r="C299" s="19" t="s">
        <v>17654</v>
      </c>
      <c r="D299" s="19" t="s">
        <v>11971</v>
      </c>
      <c r="E299" s="20"/>
      <c r="F299" s="20" t="s">
        <v>17647</v>
      </c>
      <c r="G299" s="20"/>
      <c r="H299" s="30" t="str">
        <f>IFERROR(VLOOKUP(G299,[1]Hoja1!$B$2:$F$14234,2,FALSE),"")</f>
        <v/>
      </c>
      <c r="I299" s="30" t="str">
        <f>IFERROR(VLOOKUP(G299,[1]Hoja1!$B$2:$F$14234,3,FALSE),"")</f>
        <v/>
      </c>
      <c r="J299" s="9" t="str">
        <f>IFERROR(VLOOKUP(G299,[1]Hoja1!$B$2:$F$14234,4,FALSE),"")</f>
        <v/>
      </c>
      <c r="K299" s="23" t="s">
        <v>16740</v>
      </c>
      <c r="L299" s="13"/>
      <c r="M299" s="13"/>
      <c r="N299" s="14"/>
      <c r="O299" s="27"/>
    </row>
    <row r="300" spans="1:15" ht="30" hidden="1" customHeight="1" x14ac:dyDescent="0.25">
      <c r="A300" s="12">
        <v>299</v>
      </c>
      <c r="B300" s="19" t="s">
        <v>17655</v>
      </c>
      <c r="C300" s="19" t="s">
        <v>17656</v>
      </c>
      <c r="D300" s="19" t="s">
        <v>11971</v>
      </c>
      <c r="E300" s="20"/>
      <c r="F300" s="20" t="s">
        <v>17647</v>
      </c>
      <c r="G300" s="20"/>
      <c r="H300" s="30" t="str">
        <f>IFERROR(VLOOKUP(G300,[1]Hoja1!$B$2:$F$14234,2,FALSE),"")</f>
        <v/>
      </c>
      <c r="I300" s="30" t="str">
        <f>IFERROR(VLOOKUP(G300,[1]Hoja1!$B$2:$F$14234,3,FALSE),"")</f>
        <v/>
      </c>
      <c r="J300" s="9" t="str">
        <f>IFERROR(VLOOKUP(G300,[1]Hoja1!$B$2:$F$14234,4,FALSE),"")</f>
        <v/>
      </c>
      <c r="K300" s="23" t="s">
        <v>16192</v>
      </c>
      <c r="L300" s="13"/>
      <c r="M300" s="13"/>
      <c r="N300" s="14"/>
      <c r="O300" s="27"/>
    </row>
    <row r="301" spans="1:15" ht="30" hidden="1" customHeight="1" x14ac:dyDescent="0.25">
      <c r="A301" s="12">
        <v>300</v>
      </c>
      <c r="B301" s="19" t="s">
        <v>17657</v>
      </c>
      <c r="C301" s="19" t="s">
        <v>17658</v>
      </c>
      <c r="D301" s="19" t="s">
        <v>11971</v>
      </c>
      <c r="E301" s="20"/>
      <c r="F301" s="20" t="s">
        <v>17647</v>
      </c>
      <c r="G301" s="20"/>
      <c r="H301" s="30" t="str">
        <f>IFERROR(VLOOKUP(G301,[1]Hoja1!$B$2:$F$14234,2,FALSE),"")</f>
        <v/>
      </c>
      <c r="I301" s="30" t="str">
        <f>IFERROR(VLOOKUP(G301,[1]Hoja1!$B$2:$F$14234,3,FALSE),"")</f>
        <v/>
      </c>
      <c r="J301" s="9" t="str">
        <f>IFERROR(VLOOKUP(G301,[1]Hoja1!$B$2:$F$14234,4,FALSE),"")</f>
        <v/>
      </c>
      <c r="K301" s="23" t="s">
        <v>16192</v>
      </c>
      <c r="L301" s="13"/>
      <c r="M301" s="13"/>
      <c r="N301" s="14"/>
      <c r="O301" s="27"/>
    </row>
    <row r="302" spans="1:15" ht="30" hidden="1" customHeight="1" x14ac:dyDescent="0.25">
      <c r="A302" s="12">
        <v>301</v>
      </c>
      <c r="B302" s="19" t="s">
        <v>17659</v>
      </c>
      <c r="C302" s="19" t="s">
        <v>17660</v>
      </c>
      <c r="D302" s="19" t="s">
        <v>11971</v>
      </c>
      <c r="E302" s="20"/>
      <c r="F302" s="20" t="s">
        <v>17661</v>
      </c>
      <c r="G302" s="20"/>
      <c r="H302" s="30" t="str">
        <f>IFERROR(VLOOKUP(G302,[1]Hoja1!$B$2:$F$14234,2,FALSE),"")</f>
        <v/>
      </c>
      <c r="I302" s="30" t="str">
        <f>IFERROR(VLOOKUP(G302,[1]Hoja1!$B$2:$F$14234,3,FALSE),"")</f>
        <v/>
      </c>
      <c r="J302" s="9" t="str">
        <f>IFERROR(VLOOKUP(G302,[1]Hoja1!$B$2:$F$14234,4,FALSE),"")</f>
        <v/>
      </c>
      <c r="K302" s="23" t="s">
        <v>16192</v>
      </c>
      <c r="L302" s="13"/>
      <c r="M302" s="13"/>
      <c r="N302" s="14"/>
      <c r="O302" s="27"/>
    </row>
    <row r="303" spans="1:15" ht="30" hidden="1" customHeight="1" x14ac:dyDescent="0.25">
      <c r="A303" s="12">
        <v>302</v>
      </c>
      <c r="B303" s="19" t="s">
        <v>17662</v>
      </c>
      <c r="C303" s="19" t="s">
        <v>17663</v>
      </c>
      <c r="D303" s="19" t="s">
        <v>11971</v>
      </c>
      <c r="E303" s="20"/>
      <c r="F303" s="20" t="s">
        <v>17661</v>
      </c>
      <c r="G303" s="20"/>
      <c r="H303" s="30" t="str">
        <f>IFERROR(VLOOKUP(G303,[1]Hoja1!$B$2:$F$14234,2,FALSE),"")</f>
        <v/>
      </c>
      <c r="I303" s="30" t="str">
        <f>IFERROR(VLOOKUP(G303,[1]Hoja1!$B$2:$F$14234,3,FALSE),"")</f>
        <v/>
      </c>
      <c r="J303" s="9" t="str">
        <f>IFERROR(VLOOKUP(G303,[1]Hoja1!$B$2:$F$14234,4,FALSE),"")</f>
        <v/>
      </c>
      <c r="K303" s="23" t="s">
        <v>17317</v>
      </c>
      <c r="L303" s="13"/>
      <c r="M303" s="13"/>
      <c r="N303" s="14"/>
      <c r="O303" s="27"/>
    </row>
    <row r="304" spans="1:15" ht="30" hidden="1" customHeight="1" x14ac:dyDescent="0.25">
      <c r="A304" s="12">
        <v>303</v>
      </c>
      <c r="B304" s="19" t="s">
        <v>17664</v>
      </c>
      <c r="C304" s="19" t="s">
        <v>17665</v>
      </c>
      <c r="D304" s="19" t="s">
        <v>11971</v>
      </c>
      <c r="E304" s="20"/>
      <c r="F304" s="20" t="s">
        <v>17661</v>
      </c>
      <c r="G304" s="20"/>
      <c r="H304" s="30" t="str">
        <f>IFERROR(VLOOKUP(G304,[1]Hoja1!$B$2:$F$14234,2,FALSE),"")</f>
        <v/>
      </c>
      <c r="I304" s="30" t="str">
        <f>IFERROR(VLOOKUP(G304,[1]Hoja1!$B$2:$F$14234,3,FALSE),"")</f>
        <v/>
      </c>
      <c r="J304" s="9" t="str">
        <f>IFERROR(VLOOKUP(G304,[1]Hoja1!$B$2:$F$14234,4,FALSE),"")</f>
        <v/>
      </c>
      <c r="K304" s="23" t="s">
        <v>17666</v>
      </c>
      <c r="L304" s="13"/>
      <c r="M304" s="13"/>
      <c r="N304" s="14"/>
      <c r="O304" s="27"/>
    </row>
    <row r="305" spans="1:15" ht="30" hidden="1" customHeight="1" x14ac:dyDescent="0.25">
      <c r="A305" s="12">
        <v>304</v>
      </c>
      <c r="B305" s="19" t="s">
        <v>17667</v>
      </c>
      <c r="C305" s="19" t="s">
        <v>17668</v>
      </c>
      <c r="D305" s="19" t="s">
        <v>11971</v>
      </c>
      <c r="E305" s="20"/>
      <c r="F305" s="20" t="s">
        <v>17661</v>
      </c>
      <c r="G305" s="20"/>
      <c r="H305" s="30" t="str">
        <f>IFERROR(VLOOKUP(G305,[1]Hoja1!$B$2:$F$14234,2,FALSE),"")</f>
        <v/>
      </c>
      <c r="I305" s="30" t="str">
        <f>IFERROR(VLOOKUP(G305,[1]Hoja1!$B$2:$F$14234,3,FALSE),"")</f>
        <v/>
      </c>
      <c r="J305" s="9" t="str">
        <f>IFERROR(VLOOKUP(G305,[1]Hoja1!$B$2:$F$14234,4,FALSE),"")</f>
        <v/>
      </c>
      <c r="K305" s="23" t="s">
        <v>17669</v>
      </c>
      <c r="L305" s="13"/>
      <c r="M305" s="13"/>
      <c r="N305" s="14"/>
      <c r="O305" s="27"/>
    </row>
    <row r="306" spans="1:15" ht="30" hidden="1" customHeight="1" x14ac:dyDescent="0.25">
      <c r="A306" s="12">
        <v>305</v>
      </c>
      <c r="B306" s="19" t="s">
        <v>17670</v>
      </c>
      <c r="C306" s="19" t="s">
        <v>17671</v>
      </c>
      <c r="D306" s="19" t="s">
        <v>11971</v>
      </c>
      <c r="E306" s="20"/>
      <c r="F306" s="20" t="s">
        <v>17672</v>
      </c>
      <c r="G306" s="20"/>
      <c r="H306" s="30" t="str">
        <f>IFERROR(VLOOKUP(G306,[1]Hoja1!$B$2:$F$14234,2,FALSE),"")</f>
        <v/>
      </c>
      <c r="I306" s="30" t="str">
        <f>IFERROR(VLOOKUP(G306,[1]Hoja1!$B$2:$F$14234,3,FALSE),"")</f>
        <v/>
      </c>
      <c r="J306" s="9" t="str">
        <f>IFERROR(VLOOKUP(G306,[1]Hoja1!$B$2:$F$14234,4,FALSE),"")</f>
        <v/>
      </c>
      <c r="K306" s="23" t="s">
        <v>17673</v>
      </c>
      <c r="L306" s="13"/>
      <c r="M306" s="13"/>
      <c r="N306" s="14"/>
      <c r="O306" s="27"/>
    </row>
    <row r="307" spans="1:15" ht="30" hidden="1" customHeight="1" x14ac:dyDescent="0.25">
      <c r="A307" s="12">
        <v>306</v>
      </c>
      <c r="B307" s="19" t="s">
        <v>17674</v>
      </c>
      <c r="C307" s="19" t="s">
        <v>17675</v>
      </c>
      <c r="D307" s="19" t="s">
        <v>11971</v>
      </c>
      <c r="E307" s="20"/>
      <c r="F307" s="20" t="s">
        <v>17672</v>
      </c>
      <c r="G307" s="20"/>
      <c r="H307" s="30" t="str">
        <f>IFERROR(VLOOKUP(G307,[1]Hoja1!$B$2:$F$14234,2,FALSE),"")</f>
        <v/>
      </c>
      <c r="I307" s="30" t="str">
        <f>IFERROR(VLOOKUP(G307,[1]Hoja1!$B$2:$F$14234,3,FALSE),"")</f>
        <v/>
      </c>
      <c r="J307" s="9" t="str">
        <f>IFERROR(VLOOKUP(G307,[1]Hoja1!$B$2:$F$14234,4,FALSE),"")</f>
        <v/>
      </c>
      <c r="K307" s="23" t="s">
        <v>17676</v>
      </c>
      <c r="L307" s="13"/>
      <c r="M307" s="13"/>
      <c r="N307" s="14"/>
      <c r="O307" s="27"/>
    </row>
    <row r="308" spans="1:15" ht="30" hidden="1" customHeight="1" x14ac:dyDescent="0.25">
      <c r="A308" s="12">
        <v>307</v>
      </c>
      <c r="B308" s="19" t="s">
        <v>17677</v>
      </c>
      <c r="C308" s="19" t="s">
        <v>17678</v>
      </c>
      <c r="D308" s="19" t="s">
        <v>11971</v>
      </c>
      <c r="E308" s="20"/>
      <c r="F308" s="20" t="s">
        <v>17672</v>
      </c>
      <c r="G308" s="20"/>
      <c r="H308" s="30" t="str">
        <f>IFERROR(VLOOKUP(G308,[1]Hoja1!$B$2:$F$14234,2,FALSE),"")</f>
        <v/>
      </c>
      <c r="I308" s="30" t="str">
        <f>IFERROR(VLOOKUP(G308,[1]Hoja1!$B$2:$F$14234,3,FALSE),"")</f>
        <v/>
      </c>
      <c r="J308" s="9" t="str">
        <f>IFERROR(VLOOKUP(G308,[1]Hoja1!$B$2:$F$14234,4,FALSE),"")</f>
        <v/>
      </c>
      <c r="K308" s="23" t="s">
        <v>17679</v>
      </c>
      <c r="L308" s="13"/>
      <c r="M308" s="13"/>
      <c r="N308" s="14"/>
      <c r="O308" s="27"/>
    </row>
    <row r="309" spans="1:15" ht="30" hidden="1" customHeight="1" x14ac:dyDescent="0.25">
      <c r="A309" s="12">
        <v>308</v>
      </c>
      <c r="B309" s="19" t="s">
        <v>17680</v>
      </c>
      <c r="C309" s="19" t="s">
        <v>17681</v>
      </c>
      <c r="D309" s="19" t="s">
        <v>11971</v>
      </c>
      <c r="E309" s="20"/>
      <c r="F309" s="20" t="s">
        <v>17682</v>
      </c>
      <c r="G309" s="20"/>
      <c r="H309" s="30" t="str">
        <f>IFERROR(VLOOKUP(G309,[1]Hoja1!$B$2:$F$14234,2,FALSE),"")</f>
        <v/>
      </c>
      <c r="I309" s="30" t="str">
        <f>IFERROR(VLOOKUP(G309,[1]Hoja1!$B$2:$F$14234,3,FALSE),"")</f>
        <v/>
      </c>
      <c r="J309" s="9" t="str">
        <f>IFERROR(VLOOKUP(G309,[1]Hoja1!$B$2:$F$14234,4,FALSE),"")</f>
        <v/>
      </c>
      <c r="K309" s="23" t="s">
        <v>17683</v>
      </c>
      <c r="L309" s="13"/>
      <c r="M309" s="13"/>
      <c r="N309" s="14"/>
      <c r="O309" s="27"/>
    </row>
    <row r="310" spans="1:15" ht="30" hidden="1" customHeight="1" x14ac:dyDescent="0.25">
      <c r="A310" s="12">
        <v>309</v>
      </c>
      <c r="B310" s="19" t="s">
        <v>17684</v>
      </c>
      <c r="C310" s="19" t="s">
        <v>17685</v>
      </c>
      <c r="D310" s="19" t="s">
        <v>11971</v>
      </c>
      <c r="E310" s="20"/>
      <c r="F310" s="20" t="s">
        <v>17682</v>
      </c>
      <c r="G310" s="20"/>
      <c r="H310" s="30" t="str">
        <f>IFERROR(VLOOKUP(G310,[1]Hoja1!$B$2:$F$14234,2,FALSE),"")</f>
        <v/>
      </c>
      <c r="I310" s="30" t="str">
        <f>IFERROR(VLOOKUP(G310,[1]Hoja1!$B$2:$F$14234,3,FALSE),"")</f>
        <v/>
      </c>
      <c r="J310" s="9" t="str">
        <f>IFERROR(VLOOKUP(G310,[1]Hoja1!$B$2:$F$14234,4,FALSE),"")</f>
        <v/>
      </c>
      <c r="K310" s="23" t="s">
        <v>17686</v>
      </c>
      <c r="L310" s="13"/>
      <c r="M310" s="13"/>
      <c r="N310" s="14"/>
      <c r="O310" s="27"/>
    </row>
    <row r="311" spans="1:15" ht="30" hidden="1" customHeight="1" x14ac:dyDescent="0.25">
      <c r="A311" s="12">
        <v>310</v>
      </c>
      <c r="B311" s="19" t="s">
        <v>17687</v>
      </c>
      <c r="C311" s="19" t="s">
        <v>17353</v>
      </c>
      <c r="D311" s="19" t="s">
        <v>11971</v>
      </c>
      <c r="E311" s="20"/>
      <c r="F311" s="20" t="s">
        <v>17688</v>
      </c>
      <c r="G311" s="20"/>
      <c r="H311" s="30" t="str">
        <f>IFERROR(VLOOKUP(G311,[1]Hoja1!$B$2:$F$14234,2,FALSE),"")</f>
        <v/>
      </c>
      <c r="I311" s="30" t="str">
        <f>IFERROR(VLOOKUP(G311,[1]Hoja1!$B$2:$F$14234,3,FALSE),"")</f>
        <v/>
      </c>
      <c r="J311" s="9" t="str">
        <f>IFERROR(VLOOKUP(G311,[1]Hoja1!$B$2:$F$14234,4,FALSE),"")</f>
        <v/>
      </c>
      <c r="K311" s="23" t="s">
        <v>17689</v>
      </c>
      <c r="L311" s="13"/>
      <c r="M311" s="13"/>
      <c r="N311" s="14"/>
      <c r="O311" s="27"/>
    </row>
    <row r="312" spans="1:15" ht="30" hidden="1" customHeight="1" x14ac:dyDescent="0.25">
      <c r="A312" s="12">
        <v>311</v>
      </c>
      <c r="B312" s="19" t="s">
        <v>17690</v>
      </c>
      <c r="C312" s="19" t="s">
        <v>17691</v>
      </c>
      <c r="D312" s="19" t="s">
        <v>11971</v>
      </c>
      <c r="E312" s="20"/>
      <c r="F312" s="20" t="s">
        <v>17688</v>
      </c>
      <c r="G312" s="20"/>
      <c r="H312" s="30" t="str">
        <f>IFERROR(VLOOKUP(G312,[1]Hoja1!$B$2:$F$14234,2,FALSE),"")</f>
        <v/>
      </c>
      <c r="I312" s="30" t="str">
        <f>IFERROR(VLOOKUP(G312,[1]Hoja1!$B$2:$F$14234,3,FALSE),"")</f>
        <v/>
      </c>
      <c r="J312" s="9" t="str">
        <f>IFERROR(VLOOKUP(G312,[1]Hoja1!$B$2:$F$14234,4,FALSE),"")</f>
        <v/>
      </c>
      <c r="K312" s="23" t="s">
        <v>17692</v>
      </c>
      <c r="L312" s="13"/>
      <c r="M312" s="13"/>
      <c r="N312" s="14"/>
      <c r="O312" s="27"/>
    </row>
    <row r="313" spans="1:15" ht="30" hidden="1" customHeight="1" x14ac:dyDescent="0.25">
      <c r="A313" s="12">
        <v>312</v>
      </c>
      <c r="B313" s="19" t="s">
        <v>17693</v>
      </c>
      <c r="C313" s="19" t="s">
        <v>17694</v>
      </c>
      <c r="D313" s="19" t="s">
        <v>11971</v>
      </c>
      <c r="E313" s="20"/>
      <c r="F313" s="20" t="s">
        <v>17688</v>
      </c>
      <c r="G313" s="20"/>
      <c r="H313" s="30" t="str">
        <f>IFERROR(VLOOKUP(G313,[1]Hoja1!$B$2:$F$14234,2,FALSE),"")</f>
        <v/>
      </c>
      <c r="I313" s="30" t="str">
        <f>IFERROR(VLOOKUP(G313,[1]Hoja1!$B$2:$F$14234,3,FALSE),"")</f>
        <v/>
      </c>
      <c r="J313" s="9" t="str">
        <f>IFERROR(VLOOKUP(G313,[1]Hoja1!$B$2:$F$14234,4,FALSE),"")</f>
        <v/>
      </c>
      <c r="K313" s="23" t="s">
        <v>17695</v>
      </c>
      <c r="L313" s="25" t="s">
        <v>15859</v>
      </c>
      <c r="M313" s="13" t="s">
        <v>6480</v>
      </c>
      <c r="N313" s="14"/>
      <c r="O313" s="27"/>
    </row>
    <row r="314" spans="1:15" ht="30" hidden="1" customHeight="1" x14ac:dyDescent="0.25">
      <c r="A314" s="12">
        <v>313</v>
      </c>
      <c r="B314" s="19" t="s">
        <v>17696</v>
      </c>
      <c r="C314" s="19" t="s">
        <v>17697</v>
      </c>
      <c r="D314" s="19" t="s">
        <v>11971</v>
      </c>
      <c r="E314" s="20"/>
      <c r="F314" s="20" t="s">
        <v>17688</v>
      </c>
      <c r="G314" s="20"/>
      <c r="H314" s="30" t="str">
        <f>IFERROR(VLOOKUP(G314,[1]Hoja1!$B$2:$F$14234,2,FALSE),"")</f>
        <v/>
      </c>
      <c r="I314" s="30" t="str">
        <f>IFERROR(VLOOKUP(G314,[1]Hoja1!$B$2:$F$14234,3,FALSE),"")</f>
        <v/>
      </c>
      <c r="J314" s="9" t="str">
        <f>IFERROR(VLOOKUP(G314,[1]Hoja1!$B$2:$F$14234,4,FALSE),"")</f>
        <v/>
      </c>
      <c r="K314" s="23" t="s">
        <v>17698</v>
      </c>
      <c r="L314" s="13"/>
      <c r="M314" s="13"/>
      <c r="N314" s="14"/>
      <c r="O314" s="27"/>
    </row>
    <row r="315" spans="1:15" ht="30" hidden="1" customHeight="1" x14ac:dyDescent="0.25">
      <c r="A315" s="12">
        <v>314</v>
      </c>
      <c r="B315" s="19" t="s">
        <v>17699</v>
      </c>
      <c r="C315" s="19" t="s">
        <v>17700</v>
      </c>
      <c r="D315" s="19" t="s">
        <v>11971</v>
      </c>
      <c r="E315" s="20"/>
      <c r="F315" s="20" t="s">
        <v>17701</v>
      </c>
      <c r="G315" s="20"/>
      <c r="H315" s="30" t="str">
        <f>IFERROR(VLOOKUP(G315,[1]Hoja1!$B$2:$F$14234,2,FALSE),"")</f>
        <v/>
      </c>
      <c r="I315" s="30" t="str">
        <f>IFERROR(VLOOKUP(G315,[1]Hoja1!$B$2:$F$14234,3,FALSE),"")</f>
        <v/>
      </c>
      <c r="J315" s="9" t="str">
        <f>IFERROR(VLOOKUP(G315,[1]Hoja1!$B$2:$F$14234,4,FALSE),"")</f>
        <v/>
      </c>
      <c r="K315" s="23" t="s">
        <v>16192</v>
      </c>
      <c r="L315" s="13"/>
      <c r="M315" s="13"/>
      <c r="N315" s="14"/>
      <c r="O315" s="27"/>
    </row>
    <row r="316" spans="1:15" ht="30" hidden="1" customHeight="1" x14ac:dyDescent="0.25">
      <c r="A316" s="12">
        <v>315</v>
      </c>
      <c r="B316" s="19" t="s">
        <v>17702</v>
      </c>
      <c r="C316" s="19" t="s">
        <v>17703</v>
      </c>
      <c r="D316" s="19" t="s">
        <v>11971</v>
      </c>
      <c r="E316" s="20"/>
      <c r="F316" s="20" t="s">
        <v>17701</v>
      </c>
      <c r="G316" s="20"/>
      <c r="H316" s="30" t="str">
        <f>IFERROR(VLOOKUP(G316,[1]Hoja1!$B$2:$F$14234,2,FALSE),"")</f>
        <v/>
      </c>
      <c r="I316" s="30" t="str">
        <f>IFERROR(VLOOKUP(G316,[1]Hoja1!$B$2:$F$14234,3,FALSE),"")</f>
        <v/>
      </c>
      <c r="J316" s="9" t="str">
        <f>IFERROR(VLOOKUP(G316,[1]Hoja1!$B$2:$F$14234,4,FALSE),"")</f>
        <v/>
      </c>
      <c r="K316" s="23" t="s">
        <v>16192</v>
      </c>
      <c r="L316" s="13"/>
      <c r="M316" s="13"/>
      <c r="N316" s="14"/>
      <c r="O316" s="27"/>
    </row>
    <row r="317" spans="1:15" ht="30" hidden="1" customHeight="1" x14ac:dyDescent="0.25">
      <c r="A317" s="12">
        <v>316</v>
      </c>
      <c r="B317" s="19" t="s">
        <v>17704</v>
      </c>
      <c r="C317" s="19" t="s">
        <v>17705</v>
      </c>
      <c r="D317" s="19" t="s">
        <v>11971</v>
      </c>
      <c r="E317" s="20"/>
      <c r="F317" s="20" t="s">
        <v>17701</v>
      </c>
      <c r="G317" s="20"/>
      <c r="H317" s="30" t="str">
        <f>IFERROR(VLOOKUP(G317,[1]Hoja1!$B$2:$F$14234,2,FALSE),"")</f>
        <v/>
      </c>
      <c r="I317" s="30" t="str">
        <f>IFERROR(VLOOKUP(G317,[1]Hoja1!$B$2:$F$14234,3,FALSE),"")</f>
        <v/>
      </c>
      <c r="J317" s="9" t="str">
        <f>IFERROR(VLOOKUP(G317,[1]Hoja1!$B$2:$F$14234,4,FALSE),"")</f>
        <v/>
      </c>
      <c r="K317" s="23" t="s">
        <v>16192</v>
      </c>
      <c r="L317" s="13"/>
      <c r="M317" s="13"/>
      <c r="N317" s="14"/>
      <c r="O317" s="27"/>
    </row>
    <row r="318" spans="1:15" ht="30" hidden="1" customHeight="1" x14ac:dyDescent="0.25">
      <c r="A318" s="12">
        <v>317</v>
      </c>
      <c r="B318" s="19" t="s">
        <v>17706</v>
      </c>
      <c r="C318" s="19" t="s">
        <v>17707</v>
      </c>
      <c r="D318" s="19" t="s">
        <v>11971</v>
      </c>
      <c r="E318" s="20"/>
      <c r="F318" s="20" t="s">
        <v>17701</v>
      </c>
      <c r="G318" s="20"/>
      <c r="H318" s="30" t="str">
        <f>IFERROR(VLOOKUP(G318,[1]Hoja1!$B$2:$F$14234,2,FALSE),"")</f>
        <v/>
      </c>
      <c r="I318" s="30" t="str">
        <f>IFERROR(VLOOKUP(G318,[1]Hoja1!$B$2:$F$14234,3,FALSE),"")</f>
        <v/>
      </c>
      <c r="J318" s="9" t="str">
        <f>IFERROR(VLOOKUP(G318,[1]Hoja1!$B$2:$F$14234,4,FALSE),"")</f>
        <v/>
      </c>
      <c r="K318" s="23" t="s">
        <v>1274</v>
      </c>
      <c r="L318" s="13"/>
      <c r="M318" s="13"/>
      <c r="N318" s="14"/>
      <c r="O318" s="27"/>
    </row>
    <row r="319" spans="1:15" ht="30" hidden="1" customHeight="1" x14ac:dyDescent="0.25">
      <c r="A319" s="12">
        <v>318</v>
      </c>
      <c r="B319" s="19" t="s">
        <v>17708</v>
      </c>
      <c r="C319" s="19" t="s">
        <v>17709</v>
      </c>
      <c r="D319" s="19" t="s">
        <v>11971</v>
      </c>
      <c r="E319" s="20"/>
      <c r="F319" s="20" t="s">
        <v>17701</v>
      </c>
      <c r="G319" s="20"/>
      <c r="H319" s="30" t="str">
        <f>IFERROR(VLOOKUP(G319,[1]Hoja1!$B$2:$F$14234,2,FALSE),"")</f>
        <v/>
      </c>
      <c r="I319" s="30" t="str">
        <f>IFERROR(VLOOKUP(G319,[1]Hoja1!$B$2:$F$14234,3,FALSE),"")</f>
        <v/>
      </c>
      <c r="J319" s="9" t="str">
        <f>IFERROR(VLOOKUP(G319,[1]Hoja1!$B$2:$F$14234,4,FALSE),"")</f>
        <v/>
      </c>
      <c r="K319" s="23" t="s">
        <v>17710</v>
      </c>
      <c r="L319" s="25" t="s">
        <v>14894</v>
      </c>
      <c r="M319" s="13" t="s">
        <v>6480</v>
      </c>
      <c r="N319" s="14"/>
      <c r="O319" s="27"/>
    </row>
    <row r="320" spans="1:15" ht="30" hidden="1" customHeight="1" x14ac:dyDescent="0.25">
      <c r="A320" s="12">
        <v>319</v>
      </c>
      <c r="B320" s="19" t="s">
        <v>17711</v>
      </c>
      <c r="C320" s="19" t="s">
        <v>17712</v>
      </c>
      <c r="D320" s="19" t="s">
        <v>11971</v>
      </c>
      <c r="E320" s="20"/>
      <c r="F320" s="20" t="s">
        <v>17701</v>
      </c>
      <c r="G320" s="20"/>
      <c r="H320" s="30" t="str">
        <f>IFERROR(VLOOKUP(G320,[1]Hoja1!$B$2:$F$14234,2,FALSE),"")</f>
        <v/>
      </c>
      <c r="I320" s="30" t="str">
        <f>IFERROR(VLOOKUP(G320,[1]Hoja1!$B$2:$F$14234,3,FALSE),"")</f>
        <v/>
      </c>
      <c r="J320" s="9" t="str">
        <f>IFERROR(VLOOKUP(G320,[1]Hoja1!$B$2:$F$14234,4,FALSE),"")</f>
        <v/>
      </c>
      <c r="K320" s="23" t="s">
        <v>17713</v>
      </c>
      <c r="L320" s="25" t="s">
        <v>14894</v>
      </c>
      <c r="M320" s="13" t="s">
        <v>6480</v>
      </c>
      <c r="N320" s="14"/>
      <c r="O320" s="27"/>
    </row>
    <row r="321" spans="1:15" ht="30" hidden="1" customHeight="1" x14ac:dyDescent="0.25">
      <c r="A321" s="12">
        <v>320</v>
      </c>
      <c r="B321" s="19" t="s">
        <v>17714</v>
      </c>
      <c r="C321" s="19" t="s">
        <v>17715</v>
      </c>
      <c r="D321" s="19" t="s">
        <v>11972</v>
      </c>
      <c r="E321" s="20"/>
      <c r="F321" s="20" t="s">
        <v>17716</v>
      </c>
      <c r="G321" s="20"/>
      <c r="H321" s="30" t="str">
        <f>IFERROR(VLOOKUP(G321,[1]Hoja1!$B$2:$F$14234,2,FALSE),"")</f>
        <v/>
      </c>
      <c r="I321" s="30" t="str">
        <f>IFERROR(VLOOKUP(G321,[1]Hoja1!$B$2:$F$14234,3,FALSE),"")</f>
        <v/>
      </c>
      <c r="J321" s="9" t="str">
        <f>IFERROR(VLOOKUP(G321,[1]Hoja1!$B$2:$F$14234,4,FALSE),"")</f>
        <v/>
      </c>
      <c r="K321" s="23" t="s">
        <v>17717</v>
      </c>
      <c r="L321" s="13"/>
      <c r="M321" s="13"/>
      <c r="N321" s="14"/>
      <c r="O321" s="27"/>
    </row>
    <row r="322" spans="1:15" ht="30" hidden="1" customHeight="1" x14ac:dyDescent="0.25">
      <c r="A322" s="12">
        <v>321</v>
      </c>
      <c r="B322" s="19" t="s">
        <v>17718</v>
      </c>
      <c r="C322" s="19" t="s">
        <v>17719</v>
      </c>
      <c r="D322" s="19" t="s">
        <v>11972</v>
      </c>
      <c r="E322" s="20"/>
      <c r="F322" s="20" t="s">
        <v>17716</v>
      </c>
      <c r="G322" s="20"/>
      <c r="H322" s="30" t="str">
        <f>IFERROR(VLOOKUP(G322,[1]Hoja1!$B$2:$F$14234,2,FALSE),"")</f>
        <v/>
      </c>
      <c r="I322" s="30" t="str">
        <f>IFERROR(VLOOKUP(G322,[1]Hoja1!$B$2:$F$14234,3,FALSE),"")</f>
        <v/>
      </c>
      <c r="J322" s="9" t="str">
        <f>IFERROR(VLOOKUP(G322,[1]Hoja1!$B$2:$F$14234,4,FALSE),"")</f>
        <v/>
      </c>
      <c r="K322" s="23" t="s">
        <v>17720</v>
      </c>
      <c r="L322" s="13"/>
      <c r="M322" s="13"/>
      <c r="N322" s="14"/>
      <c r="O322" s="27"/>
    </row>
    <row r="323" spans="1:15" ht="30" hidden="1" customHeight="1" x14ac:dyDescent="0.25">
      <c r="A323" s="12">
        <v>322</v>
      </c>
      <c r="B323" s="19" t="s">
        <v>17721</v>
      </c>
      <c r="C323" s="19" t="s">
        <v>17722</v>
      </c>
      <c r="D323" s="19" t="s">
        <v>11972</v>
      </c>
      <c r="E323" s="20"/>
      <c r="F323" s="20" t="s">
        <v>17716</v>
      </c>
      <c r="G323" s="20"/>
      <c r="H323" s="30" t="str">
        <f>IFERROR(VLOOKUP(G323,[1]Hoja1!$B$2:$F$14234,2,FALSE),"")</f>
        <v/>
      </c>
      <c r="I323" s="30" t="str">
        <f>IFERROR(VLOOKUP(G323,[1]Hoja1!$B$2:$F$14234,3,FALSE),"")</f>
        <v/>
      </c>
      <c r="J323" s="9" t="str">
        <f>IFERROR(VLOOKUP(G323,[1]Hoja1!$B$2:$F$14234,4,FALSE),"")</f>
        <v/>
      </c>
      <c r="K323" s="23" t="s">
        <v>17723</v>
      </c>
      <c r="L323" s="13"/>
      <c r="M323" s="13"/>
      <c r="N323" s="14"/>
      <c r="O323" s="27"/>
    </row>
    <row r="324" spans="1:15" ht="30" hidden="1" customHeight="1" x14ac:dyDescent="0.25">
      <c r="A324" s="12">
        <v>323</v>
      </c>
      <c r="B324" s="19" t="s">
        <v>17724</v>
      </c>
      <c r="C324" s="19" t="s">
        <v>17725</v>
      </c>
      <c r="D324" s="19" t="s">
        <v>11972</v>
      </c>
      <c r="E324" s="20"/>
      <c r="F324" s="20" t="s">
        <v>17716</v>
      </c>
      <c r="G324" s="20"/>
      <c r="H324" s="30" t="str">
        <f>IFERROR(VLOOKUP(G324,[1]Hoja1!$B$2:$F$14234,2,FALSE),"")</f>
        <v/>
      </c>
      <c r="I324" s="30" t="str">
        <f>IFERROR(VLOOKUP(G324,[1]Hoja1!$B$2:$F$14234,3,FALSE),"")</f>
        <v/>
      </c>
      <c r="J324" s="9" t="str">
        <f>IFERROR(VLOOKUP(G324,[1]Hoja1!$B$2:$F$14234,4,FALSE),"")</f>
        <v/>
      </c>
      <c r="K324" s="23" t="s">
        <v>17022</v>
      </c>
      <c r="L324" s="25" t="s">
        <v>14894</v>
      </c>
      <c r="M324" s="13" t="s">
        <v>6480</v>
      </c>
      <c r="N324" s="14" t="s">
        <v>2177</v>
      </c>
      <c r="O324" s="27"/>
    </row>
    <row r="325" spans="1:15" ht="30" hidden="1" customHeight="1" x14ac:dyDescent="0.25">
      <c r="A325" s="12">
        <v>324</v>
      </c>
      <c r="B325" s="19" t="s">
        <v>17726</v>
      </c>
      <c r="C325" s="19" t="s">
        <v>17727</v>
      </c>
      <c r="D325" s="19" t="s">
        <v>11972</v>
      </c>
      <c r="E325" s="20"/>
      <c r="F325" s="20" t="s">
        <v>17716</v>
      </c>
      <c r="G325" s="20"/>
      <c r="H325" s="30" t="str">
        <f>IFERROR(VLOOKUP(G325,[1]Hoja1!$B$2:$F$14234,2,FALSE),"")</f>
        <v/>
      </c>
      <c r="I325" s="30" t="str">
        <f>IFERROR(VLOOKUP(G325,[1]Hoja1!$B$2:$F$14234,3,FALSE),"")</f>
        <v/>
      </c>
      <c r="J325" s="9" t="str">
        <f>IFERROR(VLOOKUP(G325,[1]Hoja1!$B$2:$F$14234,4,FALSE),"")</f>
        <v/>
      </c>
      <c r="K325" s="23" t="s">
        <v>17728</v>
      </c>
      <c r="L325" s="25" t="s">
        <v>14894</v>
      </c>
      <c r="M325" s="13" t="s">
        <v>6480</v>
      </c>
      <c r="N325" s="14"/>
      <c r="O325" s="27"/>
    </row>
    <row r="326" spans="1:15" ht="30" hidden="1" customHeight="1" x14ac:dyDescent="0.25">
      <c r="A326" s="12">
        <v>325</v>
      </c>
      <c r="B326" s="19" t="s">
        <v>17729</v>
      </c>
      <c r="C326" s="19" t="s">
        <v>17730</v>
      </c>
      <c r="D326" s="19" t="s">
        <v>11972</v>
      </c>
      <c r="E326" s="20"/>
      <c r="F326" s="20" t="s">
        <v>17716</v>
      </c>
      <c r="G326" s="20"/>
      <c r="H326" s="30" t="str">
        <f>IFERROR(VLOOKUP(G326,[1]Hoja1!$B$2:$F$14234,2,FALSE),"")</f>
        <v/>
      </c>
      <c r="I326" s="30" t="str">
        <f>IFERROR(VLOOKUP(G326,[1]Hoja1!$B$2:$F$14234,3,FALSE),"")</f>
        <v/>
      </c>
      <c r="J326" s="9" t="str">
        <f>IFERROR(VLOOKUP(G326,[1]Hoja1!$B$2:$F$14234,4,FALSE),"")</f>
        <v/>
      </c>
      <c r="K326" s="23" t="s">
        <v>17728</v>
      </c>
      <c r="L326" s="25" t="s">
        <v>14894</v>
      </c>
      <c r="M326" s="13" t="s">
        <v>6480</v>
      </c>
      <c r="N326" s="14"/>
      <c r="O326" s="27"/>
    </row>
    <row r="327" spans="1:15" ht="30" hidden="1" customHeight="1" x14ac:dyDescent="0.25">
      <c r="A327" s="12">
        <v>326</v>
      </c>
      <c r="B327" s="19" t="s">
        <v>17731</v>
      </c>
      <c r="C327" s="19" t="s">
        <v>17732</v>
      </c>
      <c r="D327" s="19" t="s">
        <v>11972</v>
      </c>
      <c r="E327" s="20"/>
      <c r="F327" s="20" t="s">
        <v>17716</v>
      </c>
      <c r="G327" s="20"/>
      <c r="H327" s="30" t="str">
        <f>IFERROR(VLOOKUP(G327,[1]Hoja1!$B$2:$F$14234,2,FALSE),"")</f>
        <v/>
      </c>
      <c r="I327" s="30" t="str">
        <f>IFERROR(VLOOKUP(G327,[1]Hoja1!$B$2:$F$14234,3,FALSE),"")</f>
        <v/>
      </c>
      <c r="J327" s="9" t="str">
        <f>IFERROR(VLOOKUP(G327,[1]Hoja1!$B$2:$F$14234,4,FALSE),"")</f>
        <v/>
      </c>
      <c r="K327" s="23" t="s">
        <v>17317</v>
      </c>
      <c r="L327" s="13"/>
      <c r="M327" s="13"/>
      <c r="N327" s="14"/>
      <c r="O327" s="27"/>
    </row>
    <row r="328" spans="1:15" ht="30" hidden="1" customHeight="1" x14ac:dyDescent="0.25">
      <c r="A328" s="12">
        <v>327</v>
      </c>
      <c r="B328" s="19" t="s">
        <v>17733</v>
      </c>
      <c r="C328" s="19" t="s">
        <v>17734</v>
      </c>
      <c r="D328" s="19" t="s">
        <v>11972</v>
      </c>
      <c r="E328" s="20"/>
      <c r="F328" s="20" t="s">
        <v>17716</v>
      </c>
      <c r="G328" s="20"/>
      <c r="H328" s="30" t="str">
        <f>IFERROR(VLOOKUP(G328,[1]Hoja1!$B$2:$F$14234,2,FALSE),"")</f>
        <v/>
      </c>
      <c r="I328" s="30" t="str">
        <f>IFERROR(VLOOKUP(G328,[1]Hoja1!$B$2:$F$14234,3,FALSE),"")</f>
        <v/>
      </c>
      <c r="J328" s="9" t="str">
        <f>IFERROR(VLOOKUP(G328,[1]Hoja1!$B$2:$F$14234,4,FALSE),"")</f>
        <v/>
      </c>
      <c r="K328" s="23" t="s">
        <v>16192</v>
      </c>
      <c r="L328" s="13"/>
      <c r="M328" s="13"/>
      <c r="N328" s="14"/>
      <c r="O328" s="27"/>
    </row>
    <row r="329" spans="1:15" ht="30" hidden="1" customHeight="1" x14ac:dyDescent="0.25">
      <c r="A329" s="12">
        <v>328</v>
      </c>
      <c r="B329" s="19" t="s">
        <v>17735</v>
      </c>
      <c r="C329" s="19" t="s">
        <v>17736</v>
      </c>
      <c r="D329" s="19" t="s">
        <v>11972</v>
      </c>
      <c r="E329" s="20"/>
      <c r="F329" s="20" t="s">
        <v>17716</v>
      </c>
      <c r="G329" s="20"/>
      <c r="H329" s="30" t="str">
        <f>IFERROR(VLOOKUP(G329,[1]Hoja1!$B$2:$F$14234,2,FALSE),"")</f>
        <v/>
      </c>
      <c r="I329" s="30" t="str">
        <f>IFERROR(VLOOKUP(G329,[1]Hoja1!$B$2:$F$14234,3,FALSE),"")</f>
        <v/>
      </c>
      <c r="J329" s="9" t="str">
        <f>IFERROR(VLOOKUP(G329,[1]Hoja1!$B$2:$F$14234,4,FALSE),"")</f>
        <v/>
      </c>
      <c r="K329" s="23" t="s">
        <v>17317</v>
      </c>
      <c r="L329" s="13"/>
      <c r="M329" s="13"/>
      <c r="N329" s="14"/>
      <c r="O329" s="27"/>
    </row>
    <row r="330" spans="1:15" ht="30" hidden="1" customHeight="1" x14ac:dyDescent="0.25">
      <c r="A330" s="12">
        <v>329</v>
      </c>
      <c r="B330" s="19" t="s">
        <v>17737</v>
      </c>
      <c r="C330" s="19" t="s">
        <v>17738</v>
      </c>
      <c r="D330" s="19" t="s">
        <v>11972</v>
      </c>
      <c r="E330" s="20"/>
      <c r="F330" s="20" t="s">
        <v>17716</v>
      </c>
      <c r="G330" s="20"/>
      <c r="H330" s="30" t="str">
        <f>IFERROR(VLOOKUP(G330,[1]Hoja1!$B$2:$F$14234,2,FALSE),"")</f>
        <v/>
      </c>
      <c r="I330" s="30" t="str">
        <f>IFERROR(VLOOKUP(G330,[1]Hoja1!$B$2:$F$14234,3,FALSE),"")</f>
        <v/>
      </c>
      <c r="J330" s="9" t="str">
        <f>IFERROR(VLOOKUP(G330,[1]Hoja1!$B$2:$F$14234,4,FALSE),"")</f>
        <v/>
      </c>
      <c r="K330" s="23" t="s">
        <v>16192</v>
      </c>
      <c r="L330" s="13"/>
      <c r="M330" s="13"/>
      <c r="N330" s="14"/>
      <c r="O330" s="27"/>
    </row>
    <row r="331" spans="1:15" ht="30" hidden="1" customHeight="1" x14ac:dyDescent="0.25">
      <c r="A331" s="12">
        <v>330</v>
      </c>
      <c r="B331" s="19" t="s">
        <v>17739</v>
      </c>
      <c r="C331" s="19" t="s">
        <v>17740</v>
      </c>
      <c r="D331" s="19" t="s">
        <v>11972</v>
      </c>
      <c r="E331" s="20"/>
      <c r="F331" s="20" t="s">
        <v>17716</v>
      </c>
      <c r="G331" s="20"/>
      <c r="H331" s="30" t="str">
        <f>IFERROR(VLOOKUP(G331,[1]Hoja1!$B$2:$F$14234,2,FALSE),"")</f>
        <v/>
      </c>
      <c r="I331" s="30" t="str">
        <f>IFERROR(VLOOKUP(G331,[1]Hoja1!$B$2:$F$14234,3,FALSE),"")</f>
        <v/>
      </c>
      <c r="J331" s="9" t="str">
        <f>IFERROR(VLOOKUP(G331,[1]Hoja1!$B$2:$F$14234,4,FALSE),"")</f>
        <v/>
      </c>
      <c r="K331" s="23" t="s">
        <v>17741</v>
      </c>
      <c r="L331" s="25" t="s">
        <v>14894</v>
      </c>
      <c r="M331" s="13" t="s">
        <v>6480</v>
      </c>
      <c r="N331" s="14"/>
      <c r="O331" s="27"/>
    </row>
    <row r="332" spans="1:15" ht="30" hidden="1" customHeight="1" x14ac:dyDescent="0.25">
      <c r="A332" s="12">
        <v>331</v>
      </c>
      <c r="B332" s="19" t="s">
        <v>17742</v>
      </c>
      <c r="C332" s="19" t="s">
        <v>17743</v>
      </c>
      <c r="D332" s="19" t="s">
        <v>11972</v>
      </c>
      <c r="E332" s="20"/>
      <c r="F332" s="20" t="s">
        <v>17716</v>
      </c>
      <c r="G332" s="20"/>
      <c r="H332" s="30" t="str">
        <f>IFERROR(VLOOKUP(G332,[1]Hoja1!$B$2:$F$14234,2,FALSE),"")</f>
        <v/>
      </c>
      <c r="I332" s="30" t="str">
        <f>IFERROR(VLOOKUP(G332,[1]Hoja1!$B$2:$F$14234,3,FALSE),"")</f>
        <v/>
      </c>
      <c r="J332" s="9" t="str">
        <f>IFERROR(VLOOKUP(G332,[1]Hoja1!$B$2:$F$14234,4,FALSE),"")</f>
        <v/>
      </c>
      <c r="K332" s="23" t="s">
        <v>17744</v>
      </c>
      <c r="L332" s="13"/>
      <c r="M332" s="13"/>
      <c r="N332" s="14"/>
      <c r="O332" s="27"/>
    </row>
    <row r="333" spans="1:15" ht="30" hidden="1" customHeight="1" x14ac:dyDescent="0.25">
      <c r="A333" s="12">
        <v>332</v>
      </c>
      <c r="B333" s="19" t="s">
        <v>17745</v>
      </c>
      <c r="C333" s="19" t="s">
        <v>17746</v>
      </c>
      <c r="D333" s="19" t="s">
        <v>11972</v>
      </c>
      <c r="E333" s="20"/>
      <c r="F333" s="20" t="s">
        <v>17716</v>
      </c>
      <c r="G333" s="20"/>
      <c r="H333" s="30" t="str">
        <f>IFERROR(VLOOKUP(G333,[1]Hoja1!$B$2:$F$14234,2,FALSE),"")</f>
        <v/>
      </c>
      <c r="I333" s="30" t="str">
        <f>IFERROR(VLOOKUP(G333,[1]Hoja1!$B$2:$F$14234,3,FALSE),"")</f>
        <v/>
      </c>
      <c r="J333" s="9" t="str">
        <f>IFERROR(VLOOKUP(G333,[1]Hoja1!$B$2:$F$14234,4,FALSE),"")</f>
        <v/>
      </c>
      <c r="K333" s="23" t="s">
        <v>17747</v>
      </c>
      <c r="L333" s="25" t="s">
        <v>14894</v>
      </c>
      <c r="M333" s="13" t="s">
        <v>6480</v>
      </c>
      <c r="N333" s="14"/>
      <c r="O333" s="27"/>
    </row>
    <row r="334" spans="1:15" ht="30" hidden="1" customHeight="1" x14ac:dyDescent="0.25">
      <c r="A334" s="12">
        <v>333</v>
      </c>
      <c r="B334" s="19" t="s">
        <v>17748</v>
      </c>
      <c r="C334" s="19" t="s">
        <v>17749</v>
      </c>
      <c r="D334" s="19" t="s">
        <v>11972</v>
      </c>
      <c r="E334" s="20"/>
      <c r="F334" s="20" t="s">
        <v>17716</v>
      </c>
      <c r="G334" s="20"/>
      <c r="H334" s="30" t="str">
        <f>IFERROR(VLOOKUP(G334,[1]Hoja1!$B$2:$F$14234,2,FALSE),"")</f>
        <v/>
      </c>
      <c r="I334" s="30" t="str">
        <f>IFERROR(VLOOKUP(G334,[1]Hoja1!$B$2:$F$14234,3,FALSE),"")</f>
        <v/>
      </c>
      <c r="J334" s="9" t="str">
        <f>IFERROR(VLOOKUP(G334,[1]Hoja1!$B$2:$F$14234,4,FALSE),"")</f>
        <v/>
      </c>
      <c r="K334" s="23" t="s">
        <v>17750</v>
      </c>
      <c r="L334" s="25" t="s">
        <v>14894</v>
      </c>
      <c r="M334" s="13" t="s">
        <v>6480</v>
      </c>
      <c r="N334" s="14"/>
      <c r="O334" s="27"/>
    </row>
    <row r="335" spans="1:15" ht="30" hidden="1" customHeight="1" x14ac:dyDescent="0.25">
      <c r="A335" s="12">
        <v>334</v>
      </c>
      <c r="B335" s="19" t="s">
        <v>17751</v>
      </c>
      <c r="C335" s="19" t="s">
        <v>17752</v>
      </c>
      <c r="D335" s="19" t="s">
        <v>11972</v>
      </c>
      <c r="E335" s="20"/>
      <c r="F335" s="20" t="s">
        <v>17753</v>
      </c>
      <c r="G335" s="20"/>
      <c r="H335" s="30" t="str">
        <f>IFERROR(VLOOKUP(G335,[1]Hoja1!$B$2:$F$14234,2,FALSE),"")</f>
        <v/>
      </c>
      <c r="I335" s="30" t="str">
        <f>IFERROR(VLOOKUP(G335,[1]Hoja1!$B$2:$F$14234,3,FALSE),"")</f>
        <v/>
      </c>
      <c r="J335" s="9" t="str">
        <f>IFERROR(VLOOKUP(G335,[1]Hoja1!$B$2:$F$14234,4,FALSE),"")</f>
        <v/>
      </c>
      <c r="K335" s="23" t="s">
        <v>17754</v>
      </c>
      <c r="L335" s="13"/>
      <c r="M335" s="13"/>
      <c r="N335" s="14"/>
      <c r="O335" s="27"/>
    </row>
    <row r="336" spans="1:15" ht="30" hidden="1" customHeight="1" x14ac:dyDescent="0.25">
      <c r="A336" s="12">
        <v>335</v>
      </c>
      <c r="B336" s="19" t="s">
        <v>17755</v>
      </c>
      <c r="C336" s="19" t="s">
        <v>17756</v>
      </c>
      <c r="D336" s="19" t="s">
        <v>11972</v>
      </c>
      <c r="E336" s="20"/>
      <c r="F336" s="20" t="s">
        <v>17753</v>
      </c>
      <c r="G336" s="20"/>
      <c r="H336" s="30" t="str">
        <f>IFERROR(VLOOKUP(G336,[1]Hoja1!$B$2:$F$14234,2,FALSE),"")</f>
        <v/>
      </c>
      <c r="I336" s="30" t="str">
        <f>IFERROR(VLOOKUP(G336,[1]Hoja1!$B$2:$F$14234,3,FALSE),"")</f>
        <v/>
      </c>
      <c r="J336" s="9" t="str">
        <f>IFERROR(VLOOKUP(G336,[1]Hoja1!$B$2:$F$14234,4,FALSE),"")</f>
        <v/>
      </c>
      <c r="K336" s="23" t="s">
        <v>17757</v>
      </c>
      <c r="L336" s="13"/>
      <c r="M336" s="13"/>
      <c r="N336" s="14"/>
      <c r="O336" s="27"/>
    </row>
    <row r="337" spans="1:15" ht="30" hidden="1" customHeight="1" x14ac:dyDescent="0.25">
      <c r="A337" s="12">
        <v>336</v>
      </c>
      <c r="B337" s="19" t="s">
        <v>17758</v>
      </c>
      <c r="C337" s="19" t="s">
        <v>17759</v>
      </c>
      <c r="D337" s="19" t="s">
        <v>11972</v>
      </c>
      <c r="E337" s="20"/>
      <c r="F337" s="20" t="s">
        <v>17753</v>
      </c>
      <c r="G337" s="20"/>
      <c r="H337" s="30" t="str">
        <f>IFERROR(VLOOKUP(G337,[1]Hoja1!$B$2:$F$14234,2,FALSE),"")</f>
        <v/>
      </c>
      <c r="I337" s="30" t="str">
        <f>IFERROR(VLOOKUP(G337,[1]Hoja1!$B$2:$F$14234,3,FALSE),"")</f>
        <v/>
      </c>
      <c r="J337" s="9" t="str">
        <f>IFERROR(VLOOKUP(G337,[1]Hoja1!$B$2:$F$14234,4,FALSE),"")</f>
        <v/>
      </c>
      <c r="K337" s="23" t="s">
        <v>17757</v>
      </c>
      <c r="L337" s="13"/>
      <c r="M337" s="13"/>
      <c r="N337" s="14"/>
      <c r="O337" s="27"/>
    </row>
    <row r="338" spans="1:15" ht="30" hidden="1" customHeight="1" x14ac:dyDescent="0.25">
      <c r="A338" s="12">
        <v>337</v>
      </c>
      <c r="B338" s="19" t="s">
        <v>17760</v>
      </c>
      <c r="C338" s="19" t="s">
        <v>17761</v>
      </c>
      <c r="D338" s="19" t="s">
        <v>11972</v>
      </c>
      <c r="E338" s="20"/>
      <c r="F338" s="20" t="s">
        <v>17753</v>
      </c>
      <c r="G338" s="20"/>
      <c r="H338" s="30" t="str">
        <f>IFERROR(VLOOKUP(G338,[1]Hoja1!$B$2:$F$14234,2,FALSE),"")</f>
        <v/>
      </c>
      <c r="I338" s="30" t="str">
        <f>IFERROR(VLOOKUP(G338,[1]Hoja1!$B$2:$F$14234,3,FALSE),"")</f>
        <v/>
      </c>
      <c r="J338" s="9" t="str">
        <f>IFERROR(VLOOKUP(G338,[1]Hoja1!$B$2:$F$14234,4,FALSE),"")</f>
        <v/>
      </c>
      <c r="K338" s="23" t="s">
        <v>17762</v>
      </c>
      <c r="L338" s="25" t="s">
        <v>14894</v>
      </c>
      <c r="M338" s="13" t="s">
        <v>6480</v>
      </c>
      <c r="N338" s="14"/>
      <c r="O338" s="27"/>
    </row>
    <row r="339" spans="1:15" ht="30" hidden="1" customHeight="1" x14ac:dyDescent="0.25">
      <c r="A339" s="12">
        <v>338</v>
      </c>
      <c r="B339" s="19" t="s">
        <v>17763</v>
      </c>
      <c r="C339" s="19" t="s">
        <v>17764</v>
      </c>
      <c r="D339" s="19" t="s">
        <v>11972</v>
      </c>
      <c r="E339" s="20"/>
      <c r="F339" s="20" t="s">
        <v>17753</v>
      </c>
      <c r="G339" s="20"/>
      <c r="H339" s="30" t="str">
        <f>IFERROR(VLOOKUP(G339,[1]Hoja1!$B$2:$F$14234,2,FALSE),"")</f>
        <v/>
      </c>
      <c r="I339" s="30" t="str">
        <f>IFERROR(VLOOKUP(G339,[1]Hoja1!$B$2:$F$14234,3,FALSE),"")</f>
        <v/>
      </c>
      <c r="J339" s="9" t="str">
        <f>IFERROR(VLOOKUP(G339,[1]Hoja1!$B$2:$F$14234,4,FALSE),"")</f>
        <v/>
      </c>
      <c r="K339" s="23" t="s">
        <v>17765</v>
      </c>
      <c r="L339" s="13"/>
      <c r="M339" s="13"/>
      <c r="N339" s="14"/>
      <c r="O339" s="27"/>
    </row>
    <row r="340" spans="1:15" ht="30" hidden="1" customHeight="1" x14ac:dyDescent="0.25">
      <c r="A340" s="12">
        <v>339</v>
      </c>
      <c r="B340" s="19" t="s">
        <v>17766</v>
      </c>
      <c r="C340" s="19" t="s">
        <v>17767</v>
      </c>
      <c r="D340" s="19" t="s">
        <v>11972</v>
      </c>
      <c r="E340" s="20"/>
      <c r="F340" s="20" t="s">
        <v>17753</v>
      </c>
      <c r="G340" s="20"/>
      <c r="H340" s="30" t="str">
        <f>IFERROR(VLOOKUP(G340,[1]Hoja1!$B$2:$F$14234,2,FALSE),"")</f>
        <v/>
      </c>
      <c r="I340" s="30" t="str">
        <f>IFERROR(VLOOKUP(G340,[1]Hoja1!$B$2:$F$14234,3,FALSE),"")</f>
        <v/>
      </c>
      <c r="J340" s="9" t="str">
        <f>IFERROR(VLOOKUP(G340,[1]Hoja1!$B$2:$F$14234,4,FALSE),"")</f>
        <v/>
      </c>
      <c r="K340" s="23" t="s">
        <v>17768</v>
      </c>
      <c r="L340" s="13"/>
      <c r="M340" s="13"/>
      <c r="N340" s="14"/>
      <c r="O340" s="27"/>
    </row>
    <row r="341" spans="1:15" ht="30" hidden="1" customHeight="1" x14ac:dyDescent="0.25">
      <c r="A341" s="12">
        <v>340</v>
      </c>
      <c r="B341" s="19" t="s">
        <v>17769</v>
      </c>
      <c r="C341" s="19" t="s">
        <v>17764</v>
      </c>
      <c r="D341" s="19" t="s">
        <v>11972</v>
      </c>
      <c r="E341" s="20"/>
      <c r="F341" s="20" t="s">
        <v>17770</v>
      </c>
      <c r="G341" s="20"/>
      <c r="H341" s="30" t="str">
        <f>IFERROR(VLOOKUP(G341,[1]Hoja1!$B$2:$F$14234,2,FALSE),"")</f>
        <v/>
      </c>
      <c r="I341" s="30" t="str">
        <f>IFERROR(VLOOKUP(G341,[1]Hoja1!$B$2:$F$14234,3,FALSE),"")</f>
        <v/>
      </c>
      <c r="J341" s="9" t="str">
        <f>IFERROR(VLOOKUP(G341,[1]Hoja1!$B$2:$F$14234,4,FALSE),"")</f>
        <v/>
      </c>
      <c r="K341" s="23" t="s">
        <v>15919</v>
      </c>
      <c r="L341" s="13"/>
      <c r="M341" s="13"/>
      <c r="N341" s="14"/>
      <c r="O341" s="27"/>
    </row>
    <row r="342" spans="1:15" ht="30" hidden="1" customHeight="1" x14ac:dyDescent="0.25">
      <c r="A342" s="12">
        <v>341</v>
      </c>
      <c r="B342" s="19" t="s">
        <v>17771</v>
      </c>
      <c r="C342" s="19" t="s">
        <v>17772</v>
      </c>
      <c r="D342" s="19" t="s">
        <v>11972</v>
      </c>
      <c r="E342" s="20"/>
      <c r="F342" s="20" t="s">
        <v>17770</v>
      </c>
      <c r="G342" s="20"/>
      <c r="H342" s="30" t="str">
        <f>IFERROR(VLOOKUP(G342,[1]Hoja1!$B$2:$F$14234,2,FALSE),"")</f>
        <v/>
      </c>
      <c r="I342" s="30" t="str">
        <f>IFERROR(VLOOKUP(G342,[1]Hoja1!$B$2:$F$14234,3,FALSE),"")</f>
        <v/>
      </c>
      <c r="J342" s="9" t="str">
        <f>IFERROR(VLOOKUP(G342,[1]Hoja1!$B$2:$F$14234,4,FALSE),"")</f>
        <v/>
      </c>
      <c r="K342" s="23" t="s">
        <v>17773</v>
      </c>
      <c r="L342" s="13"/>
      <c r="M342" s="13"/>
      <c r="N342" s="14"/>
      <c r="O342" s="27"/>
    </row>
    <row r="343" spans="1:15" ht="30" hidden="1" customHeight="1" x14ac:dyDescent="0.25">
      <c r="A343" s="12">
        <v>342</v>
      </c>
      <c r="B343" s="19" t="s">
        <v>17774</v>
      </c>
      <c r="C343" s="19" t="s">
        <v>17775</v>
      </c>
      <c r="D343" s="19" t="s">
        <v>11972</v>
      </c>
      <c r="E343" s="20"/>
      <c r="F343" s="20" t="s">
        <v>17770</v>
      </c>
      <c r="G343" s="20"/>
      <c r="H343" s="30" t="str">
        <f>IFERROR(VLOOKUP(G343,[1]Hoja1!$B$2:$F$14234,2,FALSE),"")</f>
        <v/>
      </c>
      <c r="I343" s="30" t="str">
        <f>IFERROR(VLOOKUP(G343,[1]Hoja1!$B$2:$F$14234,3,FALSE),"")</f>
        <v/>
      </c>
      <c r="J343" s="9" t="str">
        <f>IFERROR(VLOOKUP(G343,[1]Hoja1!$B$2:$F$14234,4,FALSE),"")</f>
        <v/>
      </c>
      <c r="K343" s="23" t="s">
        <v>17317</v>
      </c>
      <c r="L343" s="13"/>
      <c r="M343" s="13"/>
      <c r="N343" s="14"/>
      <c r="O343" s="27"/>
    </row>
    <row r="344" spans="1:15" ht="30" hidden="1" customHeight="1" x14ac:dyDescent="0.25">
      <c r="A344" s="12">
        <v>343</v>
      </c>
      <c r="B344" s="19" t="s">
        <v>17776</v>
      </c>
      <c r="C344" s="19" t="s">
        <v>17777</v>
      </c>
      <c r="D344" s="19" t="s">
        <v>11972</v>
      </c>
      <c r="E344" s="20"/>
      <c r="F344" s="20" t="s">
        <v>17778</v>
      </c>
      <c r="G344" s="20"/>
      <c r="H344" s="30" t="str">
        <f>IFERROR(VLOOKUP(G344,[1]Hoja1!$B$2:$F$14234,2,FALSE),"")</f>
        <v/>
      </c>
      <c r="I344" s="30" t="str">
        <f>IFERROR(VLOOKUP(G344,[1]Hoja1!$B$2:$F$14234,3,FALSE),"")</f>
        <v/>
      </c>
      <c r="J344" s="9" t="str">
        <f>IFERROR(VLOOKUP(G344,[1]Hoja1!$B$2:$F$14234,4,FALSE),"")</f>
        <v/>
      </c>
      <c r="K344" s="23" t="s">
        <v>17779</v>
      </c>
      <c r="L344" s="13"/>
      <c r="M344" s="13"/>
      <c r="N344" s="14"/>
      <c r="O344" s="27"/>
    </row>
    <row r="345" spans="1:15" ht="30" hidden="1" customHeight="1" x14ac:dyDescent="0.25">
      <c r="A345" s="12">
        <v>344</v>
      </c>
      <c r="B345" s="19" t="s">
        <v>17780</v>
      </c>
      <c r="C345" s="19" t="s">
        <v>17781</v>
      </c>
      <c r="D345" s="19" t="s">
        <v>11972</v>
      </c>
      <c r="E345" s="20"/>
      <c r="F345" s="20" t="s">
        <v>17778</v>
      </c>
      <c r="G345" s="20"/>
      <c r="H345" s="30" t="str">
        <f>IFERROR(VLOOKUP(G345,[1]Hoja1!$B$2:$F$14234,2,FALSE),"")</f>
        <v/>
      </c>
      <c r="I345" s="30" t="str">
        <f>IFERROR(VLOOKUP(G345,[1]Hoja1!$B$2:$F$14234,3,FALSE),"")</f>
        <v/>
      </c>
      <c r="J345" s="9" t="str">
        <f>IFERROR(VLOOKUP(G345,[1]Hoja1!$B$2:$F$14234,4,FALSE),"")</f>
        <v/>
      </c>
      <c r="K345" s="23" t="s">
        <v>17782</v>
      </c>
      <c r="L345" s="25" t="s">
        <v>14894</v>
      </c>
      <c r="M345" s="13" t="s">
        <v>6480</v>
      </c>
      <c r="N345" s="14" t="s">
        <v>2177</v>
      </c>
      <c r="O345" s="27"/>
    </row>
    <row r="346" spans="1:15" ht="30" hidden="1" customHeight="1" x14ac:dyDescent="0.25">
      <c r="A346" s="12">
        <v>345</v>
      </c>
      <c r="B346" s="19" t="s">
        <v>17783</v>
      </c>
      <c r="C346" s="19" t="s">
        <v>17784</v>
      </c>
      <c r="D346" s="19" t="s">
        <v>11972</v>
      </c>
      <c r="E346" s="20"/>
      <c r="F346" s="20" t="s">
        <v>17778</v>
      </c>
      <c r="G346" s="20"/>
      <c r="H346" s="30" t="str">
        <f>IFERROR(VLOOKUP(G346,[1]Hoja1!$B$2:$F$14234,2,FALSE),"")</f>
        <v/>
      </c>
      <c r="I346" s="30" t="str">
        <f>IFERROR(VLOOKUP(G346,[1]Hoja1!$B$2:$F$14234,3,FALSE),"")</f>
        <v/>
      </c>
      <c r="J346" s="9" t="str">
        <f>IFERROR(VLOOKUP(G346,[1]Hoja1!$B$2:$F$14234,4,FALSE),"")</f>
        <v/>
      </c>
      <c r="K346" s="23" t="s">
        <v>15919</v>
      </c>
      <c r="L346" s="13"/>
      <c r="M346" s="13"/>
      <c r="N346" s="14"/>
      <c r="O346" s="27"/>
    </row>
    <row r="347" spans="1:15" ht="30" hidden="1" customHeight="1" x14ac:dyDescent="0.25">
      <c r="A347" s="12">
        <v>346</v>
      </c>
      <c r="B347" s="19" t="s">
        <v>17785</v>
      </c>
      <c r="C347" s="19" t="s">
        <v>17786</v>
      </c>
      <c r="D347" s="19" t="s">
        <v>11972</v>
      </c>
      <c r="E347" s="20"/>
      <c r="F347" s="20" t="s">
        <v>17787</v>
      </c>
      <c r="G347" s="20"/>
      <c r="H347" s="30" t="str">
        <f>IFERROR(VLOOKUP(G347,[1]Hoja1!$B$2:$F$14234,2,FALSE),"")</f>
        <v/>
      </c>
      <c r="I347" s="30" t="str">
        <f>IFERROR(VLOOKUP(G347,[1]Hoja1!$B$2:$F$14234,3,FALSE),"")</f>
        <v/>
      </c>
      <c r="J347" s="9" t="str">
        <f>IFERROR(VLOOKUP(G347,[1]Hoja1!$B$2:$F$14234,4,FALSE),"")</f>
        <v/>
      </c>
      <c r="K347" s="23" t="s">
        <v>17788</v>
      </c>
      <c r="L347" s="25" t="s">
        <v>14894</v>
      </c>
      <c r="M347" s="13" t="s">
        <v>6480</v>
      </c>
      <c r="N347" s="14"/>
      <c r="O347" s="27"/>
    </row>
    <row r="348" spans="1:15" ht="30" hidden="1" customHeight="1" x14ac:dyDescent="0.25">
      <c r="A348" s="12">
        <v>347</v>
      </c>
      <c r="B348" s="19" t="s">
        <v>17789</v>
      </c>
      <c r="C348" s="19" t="s">
        <v>17790</v>
      </c>
      <c r="D348" s="19" t="s">
        <v>11972</v>
      </c>
      <c r="E348" s="20"/>
      <c r="F348" s="20" t="s">
        <v>17787</v>
      </c>
      <c r="G348" s="20"/>
      <c r="H348" s="30" t="str">
        <f>IFERROR(VLOOKUP(G348,[1]Hoja1!$B$2:$F$14234,2,FALSE),"")</f>
        <v/>
      </c>
      <c r="I348" s="30" t="str">
        <f>IFERROR(VLOOKUP(G348,[1]Hoja1!$B$2:$F$14234,3,FALSE),"")</f>
        <v/>
      </c>
      <c r="J348" s="9" t="str">
        <f>IFERROR(VLOOKUP(G348,[1]Hoja1!$B$2:$F$14234,4,FALSE),"")</f>
        <v/>
      </c>
      <c r="K348" s="23" t="s">
        <v>17791</v>
      </c>
      <c r="L348" s="13"/>
      <c r="M348" s="13"/>
      <c r="N348" s="14"/>
      <c r="O348" s="27"/>
    </row>
    <row r="349" spans="1:15" ht="30" hidden="1" customHeight="1" x14ac:dyDescent="0.25">
      <c r="A349" s="12">
        <v>348</v>
      </c>
      <c r="B349" s="19" t="s">
        <v>17792</v>
      </c>
      <c r="C349" s="19" t="s">
        <v>17793</v>
      </c>
      <c r="D349" s="19" t="s">
        <v>11972</v>
      </c>
      <c r="E349" s="20"/>
      <c r="F349" s="20" t="s">
        <v>17787</v>
      </c>
      <c r="G349" s="20"/>
      <c r="H349" s="30" t="str">
        <f>IFERROR(VLOOKUP(G349,[1]Hoja1!$B$2:$F$14234,2,FALSE),"")</f>
        <v/>
      </c>
      <c r="I349" s="30" t="str">
        <f>IFERROR(VLOOKUP(G349,[1]Hoja1!$B$2:$F$14234,3,FALSE),"")</f>
        <v/>
      </c>
      <c r="J349" s="9" t="str">
        <f>IFERROR(VLOOKUP(G349,[1]Hoja1!$B$2:$F$14234,4,FALSE),"")</f>
        <v/>
      </c>
      <c r="K349" s="23" t="s">
        <v>17794</v>
      </c>
      <c r="L349" s="13"/>
      <c r="M349" s="13"/>
      <c r="N349" s="14"/>
      <c r="O349" s="27"/>
    </row>
    <row r="350" spans="1:15" ht="30" hidden="1" customHeight="1" x14ac:dyDescent="0.25">
      <c r="A350" s="12">
        <v>349</v>
      </c>
      <c r="B350" s="19" t="s">
        <v>17795</v>
      </c>
      <c r="C350" s="19" t="s">
        <v>17796</v>
      </c>
      <c r="D350" s="19" t="s">
        <v>11972</v>
      </c>
      <c r="E350" s="20"/>
      <c r="F350" s="20" t="s">
        <v>17787</v>
      </c>
      <c r="G350" s="20"/>
      <c r="H350" s="30" t="str">
        <f>IFERROR(VLOOKUP(G350,[1]Hoja1!$B$2:$F$14234,2,FALSE),"")</f>
        <v/>
      </c>
      <c r="I350" s="30" t="str">
        <f>IFERROR(VLOOKUP(G350,[1]Hoja1!$B$2:$F$14234,3,FALSE),"")</f>
        <v/>
      </c>
      <c r="J350" s="9" t="str">
        <f>IFERROR(VLOOKUP(G350,[1]Hoja1!$B$2:$F$14234,4,FALSE),"")</f>
        <v/>
      </c>
      <c r="K350" s="23" t="s">
        <v>17797</v>
      </c>
      <c r="L350" s="25" t="s">
        <v>14894</v>
      </c>
      <c r="M350" s="13" t="s">
        <v>6480</v>
      </c>
      <c r="N350" s="14"/>
      <c r="O350" s="27"/>
    </row>
    <row r="351" spans="1:15" ht="30" hidden="1" customHeight="1" x14ac:dyDescent="0.25">
      <c r="A351" s="12">
        <v>350</v>
      </c>
      <c r="B351" s="19" t="s">
        <v>17798</v>
      </c>
      <c r="C351" s="19" t="s">
        <v>17799</v>
      </c>
      <c r="D351" s="19" t="s">
        <v>11972</v>
      </c>
      <c r="E351" s="20"/>
      <c r="F351" s="20" t="s">
        <v>17787</v>
      </c>
      <c r="G351" s="20"/>
      <c r="H351" s="30" t="str">
        <f>IFERROR(VLOOKUP(G351,[1]Hoja1!$B$2:$F$14234,2,FALSE),"")</f>
        <v/>
      </c>
      <c r="I351" s="30" t="str">
        <f>IFERROR(VLOOKUP(G351,[1]Hoja1!$B$2:$F$14234,3,FALSE),"")</f>
        <v/>
      </c>
      <c r="J351" s="9" t="str">
        <f>IFERROR(VLOOKUP(G351,[1]Hoja1!$B$2:$F$14234,4,FALSE),"")</f>
        <v/>
      </c>
      <c r="K351" s="23" t="s">
        <v>17800</v>
      </c>
      <c r="L351" s="25" t="s">
        <v>14894</v>
      </c>
      <c r="M351" s="13" t="s">
        <v>6480</v>
      </c>
      <c r="N351" s="14"/>
      <c r="O351" s="27"/>
    </row>
    <row r="352" spans="1:15" ht="30" hidden="1" customHeight="1" x14ac:dyDescent="0.25">
      <c r="A352" s="12">
        <v>351</v>
      </c>
      <c r="B352" s="19" t="s">
        <v>17801</v>
      </c>
      <c r="C352" s="19" t="s">
        <v>15974</v>
      </c>
      <c r="D352" s="19" t="s">
        <v>11972</v>
      </c>
      <c r="E352" s="20"/>
      <c r="F352" s="20" t="s">
        <v>17802</v>
      </c>
      <c r="G352" s="20"/>
      <c r="H352" s="30" t="str">
        <f>IFERROR(VLOOKUP(G352,[1]Hoja1!$B$2:$F$14234,2,FALSE),"")</f>
        <v/>
      </c>
      <c r="I352" s="30" t="str">
        <f>IFERROR(VLOOKUP(G352,[1]Hoja1!$B$2:$F$14234,3,FALSE),"")</f>
        <v/>
      </c>
      <c r="J352" s="9" t="str">
        <f>IFERROR(VLOOKUP(G352,[1]Hoja1!$B$2:$F$14234,4,FALSE),"")</f>
        <v/>
      </c>
      <c r="K352" s="23" t="s">
        <v>17803</v>
      </c>
      <c r="L352" s="13"/>
      <c r="M352" s="13"/>
      <c r="N352" s="14"/>
      <c r="O352" s="27"/>
    </row>
    <row r="353" spans="1:15" ht="30" hidden="1" customHeight="1" x14ac:dyDescent="0.25">
      <c r="A353" s="12">
        <v>352</v>
      </c>
      <c r="B353" s="19" t="s">
        <v>17804</v>
      </c>
      <c r="C353" s="19" t="s">
        <v>17805</v>
      </c>
      <c r="D353" s="19" t="s">
        <v>11972</v>
      </c>
      <c r="E353" s="20"/>
      <c r="F353" s="20" t="s">
        <v>17806</v>
      </c>
      <c r="G353" s="20"/>
      <c r="H353" s="30" t="str">
        <f>IFERROR(VLOOKUP(G353,[1]Hoja1!$B$2:$F$14234,2,FALSE),"")</f>
        <v/>
      </c>
      <c r="I353" s="30" t="str">
        <f>IFERROR(VLOOKUP(G353,[1]Hoja1!$B$2:$F$14234,3,FALSE),"")</f>
        <v/>
      </c>
      <c r="J353" s="9" t="str">
        <f>IFERROR(VLOOKUP(G353,[1]Hoja1!$B$2:$F$14234,4,FALSE),"")</f>
        <v/>
      </c>
      <c r="K353" s="23" t="s">
        <v>17757</v>
      </c>
      <c r="L353" s="13"/>
      <c r="M353" s="13"/>
      <c r="N353" s="14"/>
      <c r="O353" s="27"/>
    </row>
    <row r="354" spans="1:15" ht="30" hidden="1" customHeight="1" x14ac:dyDescent="0.25">
      <c r="A354" s="12">
        <v>353</v>
      </c>
      <c r="B354" s="19" t="s">
        <v>17807</v>
      </c>
      <c r="C354" s="19" t="s">
        <v>17808</v>
      </c>
      <c r="D354" s="19" t="s">
        <v>11972</v>
      </c>
      <c r="E354" s="20"/>
      <c r="F354" s="20" t="s">
        <v>17806</v>
      </c>
      <c r="G354" s="20"/>
      <c r="H354" s="30" t="str">
        <f>IFERROR(VLOOKUP(G354,[1]Hoja1!$B$2:$F$14234,2,FALSE),"")</f>
        <v/>
      </c>
      <c r="I354" s="30" t="str">
        <f>IFERROR(VLOOKUP(G354,[1]Hoja1!$B$2:$F$14234,3,FALSE),"")</f>
        <v/>
      </c>
      <c r="J354" s="9" t="str">
        <f>IFERROR(VLOOKUP(G354,[1]Hoja1!$B$2:$F$14234,4,FALSE),"")</f>
        <v/>
      </c>
      <c r="K354" s="23" t="s">
        <v>17809</v>
      </c>
      <c r="L354" s="13"/>
      <c r="M354" s="13"/>
      <c r="N354" s="14"/>
      <c r="O354" s="27"/>
    </row>
    <row r="355" spans="1:15" ht="30" hidden="1" customHeight="1" x14ac:dyDescent="0.25">
      <c r="A355" s="12">
        <v>354</v>
      </c>
      <c r="B355" s="19" t="s">
        <v>17810</v>
      </c>
      <c r="C355" s="19" t="s">
        <v>17811</v>
      </c>
      <c r="D355" s="19" t="s">
        <v>11972</v>
      </c>
      <c r="E355" s="20"/>
      <c r="F355" s="20" t="s">
        <v>17806</v>
      </c>
      <c r="G355" s="20"/>
      <c r="H355" s="30" t="str">
        <f>IFERROR(VLOOKUP(G355,[1]Hoja1!$B$2:$F$14234,2,FALSE),"")</f>
        <v/>
      </c>
      <c r="I355" s="30" t="str">
        <f>IFERROR(VLOOKUP(G355,[1]Hoja1!$B$2:$F$14234,3,FALSE),"")</f>
        <v/>
      </c>
      <c r="J355" s="9" t="str">
        <f>IFERROR(VLOOKUP(G355,[1]Hoja1!$B$2:$F$14234,4,FALSE),"")</f>
        <v/>
      </c>
      <c r="K355" s="23" t="s">
        <v>17812</v>
      </c>
      <c r="L355" s="13"/>
      <c r="M355" s="13"/>
      <c r="N355" s="14"/>
      <c r="O355" s="27"/>
    </row>
    <row r="356" spans="1:15" ht="30" hidden="1" customHeight="1" x14ac:dyDescent="0.25">
      <c r="A356" s="12">
        <v>355</v>
      </c>
      <c r="B356" s="19" t="s">
        <v>17813</v>
      </c>
      <c r="C356" s="19" t="s">
        <v>17814</v>
      </c>
      <c r="D356" s="19" t="s">
        <v>11972</v>
      </c>
      <c r="E356" s="20"/>
      <c r="F356" s="20" t="s">
        <v>17806</v>
      </c>
      <c r="G356" s="20"/>
      <c r="H356" s="30" t="str">
        <f>IFERROR(VLOOKUP(G356,[1]Hoja1!$B$2:$F$14234,2,FALSE),"")</f>
        <v/>
      </c>
      <c r="I356" s="30" t="str">
        <f>IFERROR(VLOOKUP(G356,[1]Hoja1!$B$2:$F$14234,3,FALSE),"")</f>
        <v/>
      </c>
      <c r="J356" s="9" t="str">
        <f>IFERROR(VLOOKUP(G356,[1]Hoja1!$B$2:$F$14234,4,FALSE),"")</f>
        <v/>
      </c>
      <c r="K356" s="23" t="s">
        <v>17815</v>
      </c>
      <c r="L356" s="13"/>
      <c r="M356" s="13"/>
      <c r="N356" s="14"/>
      <c r="O356" s="27"/>
    </row>
    <row r="357" spans="1:15" ht="30" hidden="1" customHeight="1" x14ac:dyDescent="0.25">
      <c r="A357" s="12">
        <v>356</v>
      </c>
      <c r="B357" s="19" t="s">
        <v>17816</v>
      </c>
      <c r="C357" s="19" t="s">
        <v>17817</v>
      </c>
      <c r="D357" s="19" t="s">
        <v>11972</v>
      </c>
      <c r="E357" s="20"/>
      <c r="F357" s="20" t="s">
        <v>17818</v>
      </c>
      <c r="G357" s="20"/>
      <c r="H357" s="30" t="str">
        <f>IFERROR(VLOOKUP(G357,[1]Hoja1!$B$2:$F$14234,2,FALSE),"")</f>
        <v/>
      </c>
      <c r="I357" s="30" t="str">
        <f>IFERROR(VLOOKUP(G357,[1]Hoja1!$B$2:$F$14234,3,FALSE),"")</f>
        <v/>
      </c>
      <c r="J357" s="9" t="str">
        <f>IFERROR(VLOOKUP(G357,[1]Hoja1!$B$2:$F$14234,4,FALSE),"")</f>
        <v/>
      </c>
      <c r="K357" s="23" t="s">
        <v>17819</v>
      </c>
      <c r="L357" s="13"/>
      <c r="M357" s="13"/>
      <c r="N357" s="14"/>
      <c r="O357" s="27"/>
    </row>
    <row r="358" spans="1:15" ht="30" hidden="1" customHeight="1" x14ac:dyDescent="0.25">
      <c r="A358" s="12">
        <v>357</v>
      </c>
      <c r="B358" s="19" t="s">
        <v>17820</v>
      </c>
      <c r="C358" s="19" t="s">
        <v>17821</v>
      </c>
      <c r="D358" s="19" t="s">
        <v>11972</v>
      </c>
      <c r="E358" s="20"/>
      <c r="F358" s="20" t="s">
        <v>17818</v>
      </c>
      <c r="G358" s="20"/>
      <c r="H358" s="30" t="str">
        <f>IFERROR(VLOOKUP(G358,[1]Hoja1!$B$2:$F$14234,2,FALSE),"")</f>
        <v/>
      </c>
      <c r="I358" s="30" t="str">
        <f>IFERROR(VLOOKUP(G358,[1]Hoja1!$B$2:$F$14234,3,FALSE),"")</f>
        <v/>
      </c>
      <c r="J358" s="9" t="str">
        <f>IFERROR(VLOOKUP(G358,[1]Hoja1!$B$2:$F$14234,4,FALSE),"")</f>
        <v/>
      </c>
      <c r="K358" s="23" t="s">
        <v>17822</v>
      </c>
      <c r="L358" s="25" t="s">
        <v>14894</v>
      </c>
      <c r="M358" s="13" t="s">
        <v>6480</v>
      </c>
      <c r="N358" s="14"/>
      <c r="O358" s="27"/>
    </row>
    <row r="359" spans="1:15" ht="30" hidden="1" customHeight="1" x14ac:dyDescent="0.25">
      <c r="A359" s="12">
        <v>358</v>
      </c>
      <c r="B359" s="19" t="s">
        <v>17823</v>
      </c>
      <c r="C359" s="19" t="s">
        <v>17824</v>
      </c>
      <c r="D359" s="19" t="s">
        <v>11972</v>
      </c>
      <c r="E359" s="20"/>
      <c r="F359" s="20" t="s">
        <v>17818</v>
      </c>
      <c r="G359" s="20"/>
      <c r="H359" s="30" t="str">
        <f>IFERROR(VLOOKUP(G359,[1]Hoja1!$B$2:$F$14234,2,FALSE),"")</f>
        <v/>
      </c>
      <c r="I359" s="30" t="str">
        <f>IFERROR(VLOOKUP(G359,[1]Hoja1!$B$2:$F$14234,3,FALSE),"")</f>
        <v/>
      </c>
      <c r="J359" s="9" t="str">
        <f>IFERROR(VLOOKUP(G359,[1]Hoja1!$B$2:$F$14234,4,FALSE),"")</f>
        <v/>
      </c>
      <c r="K359" s="23" t="s">
        <v>17825</v>
      </c>
      <c r="L359" s="13"/>
      <c r="M359" s="13"/>
      <c r="N359" s="14"/>
      <c r="O359" s="27"/>
    </row>
    <row r="360" spans="1:15" ht="30" hidden="1" customHeight="1" x14ac:dyDescent="0.25">
      <c r="A360" s="12">
        <v>359</v>
      </c>
      <c r="B360" s="19" t="s">
        <v>17826</v>
      </c>
      <c r="C360" s="19" t="s">
        <v>17827</v>
      </c>
      <c r="D360" s="19" t="s">
        <v>11972</v>
      </c>
      <c r="E360" s="20"/>
      <c r="F360" s="20" t="s">
        <v>17818</v>
      </c>
      <c r="G360" s="20"/>
      <c r="H360" s="30" t="str">
        <f>IFERROR(VLOOKUP(G360,[1]Hoja1!$B$2:$F$14234,2,FALSE),"")</f>
        <v/>
      </c>
      <c r="I360" s="30" t="str">
        <f>IFERROR(VLOOKUP(G360,[1]Hoja1!$B$2:$F$14234,3,FALSE),"")</f>
        <v/>
      </c>
      <c r="J360" s="9" t="str">
        <f>IFERROR(VLOOKUP(G360,[1]Hoja1!$B$2:$F$14234,4,FALSE),"")</f>
        <v/>
      </c>
      <c r="K360" s="23" t="s">
        <v>17828</v>
      </c>
      <c r="L360" s="13"/>
      <c r="M360" s="13"/>
      <c r="N360" s="14"/>
      <c r="O360" s="27"/>
    </row>
    <row r="361" spans="1:15" ht="30" hidden="1" customHeight="1" x14ac:dyDescent="0.25">
      <c r="A361" s="12">
        <v>360</v>
      </c>
      <c r="B361" s="19" t="s">
        <v>17829</v>
      </c>
      <c r="C361" s="19" t="s">
        <v>17830</v>
      </c>
      <c r="D361" s="19" t="s">
        <v>11972</v>
      </c>
      <c r="E361" s="20"/>
      <c r="F361" s="20" t="s">
        <v>17818</v>
      </c>
      <c r="G361" s="20"/>
      <c r="H361" s="30" t="str">
        <f>IFERROR(VLOOKUP(G361,[1]Hoja1!$B$2:$F$14234,2,FALSE),"")</f>
        <v/>
      </c>
      <c r="I361" s="30" t="str">
        <f>IFERROR(VLOOKUP(G361,[1]Hoja1!$B$2:$F$14234,3,FALSE),"")</f>
        <v/>
      </c>
      <c r="J361" s="9" t="str">
        <f>IFERROR(VLOOKUP(G361,[1]Hoja1!$B$2:$F$14234,4,FALSE),"")</f>
        <v/>
      </c>
      <c r="K361" s="23" t="s">
        <v>16192</v>
      </c>
      <c r="L361" s="13"/>
      <c r="M361" s="13"/>
      <c r="N361" s="14"/>
      <c r="O361" s="27"/>
    </row>
    <row r="362" spans="1:15" ht="30" hidden="1" customHeight="1" x14ac:dyDescent="0.25">
      <c r="A362" s="12">
        <v>361</v>
      </c>
      <c r="B362" s="19" t="s">
        <v>17831</v>
      </c>
      <c r="C362" s="19" t="s">
        <v>17832</v>
      </c>
      <c r="D362" s="19" t="s">
        <v>11972</v>
      </c>
      <c r="E362" s="20"/>
      <c r="F362" s="20" t="s">
        <v>17818</v>
      </c>
      <c r="G362" s="20"/>
      <c r="H362" s="30" t="str">
        <f>IFERROR(VLOOKUP(G362,[1]Hoja1!$B$2:$F$14234,2,FALSE),"")</f>
        <v/>
      </c>
      <c r="I362" s="30" t="str">
        <f>IFERROR(VLOOKUP(G362,[1]Hoja1!$B$2:$F$14234,3,FALSE),"")</f>
        <v/>
      </c>
      <c r="J362" s="9" t="str">
        <f>IFERROR(VLOOKUP(G362,[1]Hoja1!$B$2:$F$14234,4,FALSE),"")</f>
        <v/>
      </c>
      <c r="K362" s="23" t="s">
        <v>16192</v>
      </c>
      <c r="L362" s="13"/>
      <c r="M362" s="13"/>
      <c r="N362" s="14"/>
      <c r="O362" s="27"/>
    </row>
    <row r="363" spans="1:15" ht="30" hidden="1" customHeight="1" x14ac:dyDescent="0.25">
      <c r="A363" s="12">
        <v>362</v>
      </c>
      <c r="B363" s="19" t="s">
        <v>17833</v>
      </c>
      <c r="C363" s="19" t="s">
        <v>17834</v>
      </c>
      <c r="D363" s="19" t="s">
        <v>11972</v>
      </c>
      <c r="E363" s="20"/>
      <c r="F363" s="20" t="s">
        <v>17818</v>
      </c>
      <c r="G363" s="20"/>
      <c r="H363" s="30" t="str">
        <f>IFERROR(VLOOKUP(G363,[1]Hoja1!$B$2:$F$14234,2,FALSE),"")</f>
        <v/>
      </c>
      <c r="I363" s="30" t="str">
        <f>IFERROR(VLOOKUP(G363,[1]Hoja1!$B$2:$F$14234,3,FALSE),"")</f>
        <v/>
      </c>
      <c r="J363" s="9" t="str">
        <f>IFERROR(VLOOKUP(G363,[1]Hoja1!$B$2:$F$14234,4,FALSE),"")</f>
        <v/>
      </c>
      <c r="K363" s="23" t="s">
        <v>16192</v>
      </c>
      <c r="L363" s="13"/>
      <c r="M363" s="13"/>
      <c r="N363" s="14"/>
      <c r="O363" s="27"/>
    </row>
    <row r="364" spans="1:15" ht="30" hidden="1" customHeight="1" x14ac:dyDescent="0.25">
      <c r="A364" s="12">
        <v>363</v>
      </c>
      <c r="B364" s="19" t="s">
        <v>17835</v>
      </c>
      <c r="C364" s="19" t="s">
        <v>17836</v>
      </c>
      <c r="D364" s="19" t="s">
        <v>11972</v>
      </c>
      <c r="E364" s="20"/>
      <c r="F364" s="20" t="s">
        <v>17818</v>
      </c>
      <c r="G364" s="20"/>
      <c r="H364" s="30" t="str">
        <f>IFERROR(VLOOKUP(G364,[1]Hoja1!$B$2:$F$14234,2,FALSE),"")</f>
        <v/>
      </c>
      <c r="I364" s="30" t="str">
        <f>IFERROR(VLOOKUP(G364,[1]Hoja1!$B$2:$F$14234,3,FALSE),"")</f>
        <v/>
      </c>
      <c r="J364" s="9" t="str">
        <f>IFERROR(VLOOKUP(G364,[1]Hoja1!$B$2:$F$14234,4,FALSE),"")</f>
        <v/>
      </c>
      <c r="K364" s="23" t="s">
        <v>16192</v>
      </c>
      <c r="L364" s="13"/>
      <c r="M364" s="13"/>
      <c r="N364" s="14"/>
      <c r="O364" s="27"/>
    </row>
    <row r="365" spans="1:15" ht="30" hidden="1" customHeight="1" x14ac:dyDescent="0.25">
      <c r="A365" s="12">
        <v>364</v>
      </c>
      <c r="B365" s="19" t="s">
        <v>17837</v>
      </c>
      <c r="C365" s="19" t="s">
        <v>17838</v>
      </c>
      <c r="D365" s="19" t="s">
        <v>11972</v>
      </c>
      <c r="E365" s="20"/>
      <c r="F365" s="20" t="s">
        <v>17818</v>
      </c>
      <c r="G365" s="20"/>
      <c r="H365" s="30" t="str">
        <f>IFERROR(VLOOKUP(G365,[1]Hoja1!$B$2:$F$14234,2,FALSE),"")</f>
        <v/>
      </c>
      <c r="I365" s="30" t="str">
        <f>IFERROR(VLOOKUP(G365,[1]Hoja1!$B$2:$F$14234,3,FALSE),"")</f>
        <v/>
      </c>
      <c r="J365" s="9" t="str">
        <f>IFERROR(VLOOKUP(G365,[1]Hoja1!$B$2:$F$14234,4,FALSE),"")</f>
        <v/>
      </c>
      <c r="K365" s="23" t="s">
        <v>16192</v>
      </c>
      <c r="L365" s="13"/>
      <c r="M365" s="13"/>
      <c r="N365" s="14"/>
      <c r="O365" s="27"/>
    </row>
    <row r="366" spans="1:15" ht="30" hidden="1" customHeight="1" x14ac:dyDescent="0.25">
      <c r="A366" s="12">
        <v>365</v>
      </c>
      <c r="B366" s="19" t="s">
        <v>17839</v>
      </c>
      <c r="C366" s="19" t="s">
        <v>17840</v>
      </c>
      <c r="D366" s="19" t="s">
        <v>11972</v>
      </c>
      <c r="E366" s="20"/>
      <c r="F366" s="20" t="s">
        <v>17818</v>
      </c>
      <c r="G366" s="20"/>
      <c r="H366" s="30" t="str">
        <f>IFERROR(VLOOKUP(G366,[1]Hoja1!$B$2:$F$14234,2,FALSE),"")</f>
        <v/>
      </c>
      <c r="I366" s="30" t="str">
        <f>IFERROR(VLOOKUP(G366,[1]Hoja1!$B$2:$F$14234,3,FALSE),"")</f>
        <v/>
      </c>
      <c r="J366" s="9" t="str">
        <f>IFERROR(VLOOKUP(G366,[1]Hoja1!$B$2:$F$14234,4,FALSE),"")</f>
        <v/>
      </c>
      <c r="K366" s="23" t="s">
        <v>16192</v>
      </c>
      <c r="L366" s="13"/>
      <c r="M366" s="13"/>
      <c r="N366" s="14"/>
      <c r="O366" s="27"/>
    </row>
    <row r="367" spans="1:15" ht="30" hidden="1" customHeight="1" x14ac:dyDescent="0.25">
      <c r="A367" s="12">
        <v>366</v>
      </c>
      <c r="B367" s="19" t="s">
        <v>17841</v>
      </c>
      <c r="C367" s="19" t="s">
        <v>17842</v>
      </c>
      <c r="D367" s="19" t="s">
        <v>11972</v>
      </c>
      <c r="E367" s="20"/>
      <c r="F367" s="20" t="s">
        <v>17843</v>
      </c>
      <c r="G367" s="20"/>
      <c r="H367" s="30" t="str">
        <f>IFERROR(VLOOKUP(G367,[1]Hoja1!$B$2:$F$14234,2,FALSE),"")</f>
        <v/>
      </c>
      <c r="I367" s="30" t="str">
        <f>IFERROR(VLOOKUP(G367,[1]Hoja1!$B$2:$F$14234,3,FALSE),"")</f>
        <v/>
      </c>
      <c r="J367" s="9" t="str">
        <f>IFERROR(VLOOKUP(G367,[1]Hoja1!$B$2:$F$14234,4,FALSE),"")</f>
        <v/>
      </c>
      <c r="K367" s="23" t="s">
        <v>17844</v>
      </c>
      <c r="L367" s="13"/>
      <c r="M367" s="13"/>
      <c r="N367" s="14"/>
      <c r="O367" s="27"/>
    </row>
    <row r="368" spans="1:15" ht="30" hidden="1" customHeight="1" x14ac:dyDescent="0.25">
      <c r="A368" s="12">
        <v>367</v>
      </c>
      <c r="B368" s="19" t="s">
        <v>17845</v>
      </c>
      <c r="C368" s="19" t="s">
        <v>17846</v>
      </c>
      <c r="D368" s="19" t="s">
        <v>11972</v>
      </c>
      <c r="E368" s="20"/>
      <c r="F368" s="20" t="s">
        <v>17847</v>
      </c>
      <c r="G368" s="20"/>
      <c r="H368" s="30" t="str">
        <f>IFERROR(VLOOKUP(G368,[1]Hoja1!$B$2:$F$14234,2,FALSE),"")</f>
        <v/>
      </c>
      <c r="I368" s="30" t="str">
        <f>IFERROR(VLOOKUP(G368,[1]Hoja1!$B$2:$F$14234,3,FALSE),"")</f>
        <v/>
      </c>
      <c r="J368" s="9" t="str">
        <f>IFERROR(VLOOKUP(G368,[1]Hoja1!$B$2:$F$14234,4,FALSE),"")</f>
        <v/>
      </c>
      <c r="K368" s="23" t="s">
        <v>16192</v>
      </c>
      <c r="L368" s="13"/>
      <c r="M368" s="13"/>
      <c r="N368" s="14"/>
      <c r="O368" s="27"/>
    </row>
    <row r="369" spans="1:15" ht="30" hidden="1" customHeight="1" x14ac:dyDescent="0.25">
      <c r="A369" s="12">
        <v>368</v>
      </c>
      <c r="B369" s="19" t="s">
        <v>17848</v>
      </c>
      <c r="C369" s="19" t="s">
        <v>17849</v>
      </c>
      <c r="D369" s="19" t="s">
        <v>11972</v>
      </c>
      <c r="E369" s="20"/>
      <c r="F369" s="20" t="s">
        <v>17847</v>
      </c>
      <c r="G369" s="20"/>
      <c r="H369" s="30" t="str">
        <f>IFERROR(VLOOKUP(G369,[1]Hoja1!$B$2:$F$14234,2,FALSE),"")</f>
        <v/>
      </c>
      <c r="I369" s="30" t="str">
        <f>IFERROR(VLOOKUP(G369,[1]Hoja1!$B$2:$F$14234,3,FALSE),"")</f>
        <v/>
      </c>
      <c r="J369" s="9" t="str">
        <f>IFERROR(VLOOKUP(G369,[1]Hoja1!$B$2:$F$14234,4,FALSE),"")</f>
        <v/>
      </c>
      <c r="K369" s="23" t="s">
        <v>16192</v>
      </c>
      <c r="L369" s="13"/>
      <c r="M369" s="13"/>
      <c r="N369" s="14"/>
      <c r="O369" s="27"/>
    </row>
    <row r="370" spans="1:15" ht="30" hidden="1" customHeight="1" x14ac:dyDescent="0.25">
      <c r="A370" s="12">
        <v>369</v>
      </c>
      <c r="B370" s="19" t="s">
        <v>17850</v>
      </c>
      <c r="C370" s="19" t="s">
        <v>17851</v>
      </c>
      <c r="D370" s="19" t="s">
        <v>11972</v>
      </c>
      <c r="E370" s="20"/>
      <c r="F370" s="20" t="s">
        <v>17847</v>
      </c>
      <c r="G370" s="20"/>
      <c r="H370" s="30" t="str">
        <f>IFERROR(VLOOKUP(G370,[1]Hoja1!$B$2:$F$14234,2,FALSE),"")</f>
        <v/>
      </c>
      <c r="I370" s="30" t="str">
        <f>IFERROR(VLOOKUP(G370,[1]Hoja1!$B$2:$F$14234,3,FALSE),"")</f>
        <v/>
      </c>
      <c r="J370" s="9" t="str">
        <f>IFERROR(VLOOKUP(G370,[1]Hoja1!$B$2:$F$14234,4,FALSE),"")</f>
        <v/>
      </c>
      <c r="K370" s="23" t="s">
        <v>17757</v>
      </c>
      <c r="L370" s="13"/>
      <c r="M370" s="13"/>
      <c r="N370" s="14"/>
      <c r="O370" s="27"/>
    </row>
    <row r="371" spans="1:15" ht="30" hidden="1" customHeight="1" x14ac:dyDescent="0.25">
      <c r="A371" s="12">
        <v>370</v>
      </c>
      <c r="B371" s="19" t="s">
        <v>17852</v>
      </c>
      <c r="C371" s="19" t="s">
        <v>17853</v>
      </c>
      <c r="D371" s="19" t="s">
        <v>11972</v>
      </c>
      <c r="E371" s="20"/>
      <c r="F371" s="20" t="s">
        <v>17847</v>
      </c>
      <c r="G371" s="20"/>
      <c r="H371" s="30" t="str">
        <f>IFERROR(VLOOKUP(G371,[1]Hoja1!$B$2:$F$14234,2,FALSE),"")</f>
        <v/>
      </c>
      <c r="I371" s="30" t="str">
        <f>IFERROR(VLOOKUP(G371,[1]Hoja1!$B$2:$F$14234,3,FALSE),"")</f>
        <v/>
      </c>
      <c r="J371" s="9" t="str">
        <f>IFERROR(VLOOKUP(G371,[1]Hoja1!$B$2:$F$14234,4,FALSE),"")</f>
        <v/>
      </c>
      <c r="K371" s="23" t="s">
        <v>17854</v>
      </c>
      <c r="L371" s="13"/>
      <c r="M371" s="13"/>
      <c r="N371" s="14"/>
      <c r="O371" s="27"/>
    </row>
    <row r="372" spans="1:15" ht="30" hidden="1" customHeight="1" x14ac:dyDescent="0.25">
      <c r="A372" s="12">
        <v>371</v>
      </c>
      <c r="B372" s="19" t="s">
        <v>17855</v>
      </c>
      <c r="C372" s="19" t="s">
        <v>17856</v>
      </c>
      <c r="D372" s="19" t="s">
        <v>11972</v>
      </c>
      <c r="E372" s="20"/>
      <c r="F372" s="20" t="s">
        <v>17847</v>
      </c>
      <c r="G372" s="20"/>
      <c r="H372" s="30" t="str">
        <f>IFERROR(VLOOKUP(G372,[1]Hoja1!$B$2:$F$14234,2,FALSE),"")</f>
        <v/>
      </c>
      <c r="I372" s="30" t="str">
        <f>IFERROR(VLOOKUP(G372,[1]Hoja1!$B$2:$F$14234,3,FALSE),"")</f>
        <v/>
      </c>
      <c r="J372" s="9" t="str">
        <f>IFERROR(VLOOKUP(G372,[1]Hoja1!$B$2:$F$14234,4,FALSE),"")</f>
        <v/>
      </c>
      <c r="K372" s="23" t="s">
        <v>17854</v>
      </c>
      <c r="L372" s="13"/>
      <c r="M372" s="13"/>
      <c r="N372" s="14"/>
      <c r="O372" s="27"/>
    </row>
    <row r="373" spans="1:15" ht="30" hidden="1" customHeight="1" x14ac:dyDescent="0.25">
      <c r="A373" s="12">
        <v>372</v>
      </c>
      <c r="B373" s="19" t="s">
        <v>17857</v>
      </c>
      <c r="C373" s="19" t="s">
        <v>17858</v>
      </c>
      <c r="D373" s="19" t="s">
        <v>11972</v>
      </c>
      <c r="E373" s="20"/>
      <c r="F373" s="20" t="s">
        <v>17847</v>
      </c>
      <c r="G373" s="20"/>
      <c r="H373" s="30" t="str">
        <f>IFERROR(VLOOKUP(G373,[1]Hoja1!$B$2:$F$14234,2,FALSE),"")</f>
        <v/>
      </c>
      <c r="I373" s="30" t="str">
        <f>IFERROR(VLOOKUP(G373,[1]Hoja1!$B$2:$F$14234,3,FALSE),"")</f>
        <v/>
      </c>
      <c r="J373" s="9" t="str">
        <f>IFERROR(VLOOKUP(G373,[1]Hoja1!$B$2:$F$14234,4,FALSE),"")</f>
        <v/>
      </c>
      <c r="K373" s="23" t="s">
        <v>16192</v>
      </c>
      <c r="L373" s="13"/>
      <c r="M373" s="13"/>
      <c r="N373" s="14"/>
      <c r="O373" s="27"/>
    </row>
    <row r="374" spans="1:15" ht="30" hidden="1" customHeight="1" x14ac:dyDescent="0.25">
      <c r="A374" s="12">
        <v>373</v>
      </c>
      <c r="B374" s="19" t="s">
        <v>17859</v>
      </c>
      <c r="C374" s="19" t="s">
        <v>17860</v>
      </c>
      <c r="D374" s="19" t="s">
        <v>11972</v>
      </c>
      <c r="E374" s="20"/>
      <c r="F374" s="20" t="s">
        <v>17847</v>
      </c>
      <c r="G374" s="20"/>
      <c r="H374" s="30" t="str">
        <f>IFERROR(VLOOKUP(G374,[1]Hoja1!$B$2:$F$14234,2,FALSE),"")</f>
        <v/>
      </c>
      <c r="I374" s="30" t="str">
        <f>IFERROR(VLOOKUP(G374,[1]Hoja1!$B$2:$F$14234,3,FALSE),"")</f>
        <v/>
      </c>
      <c r="J374" s="9" t="str">
        <f>IFERROR(VLOOKUP(G374,[1]Hoja1!$B$2:$F$14234,4,FALSE),"")</f>
        <v/>
      </c>
      <c r="K374" s="23" t="s">
        <v>16192</v>
      </c>
      <c r="L374" s="13"/>
      <c r="M374" s="13"/>
      <c r="N374" s="14"/>
      <c r="O374" s="27"/>
    </row>
    <row r="375" spans="1:15" ht="30" hidden="1" customHeight="1" x14ac:dyDescent="0.25">
      <c r="A375" s="12">
        <v>374</v>
      </c>
      <c r="B375" s="19" t="s">
        <v>17861</v>
      </c>
      <c r="C375" s="19" t="s">
        <v>17862</v>
      </c>
      <c r="D375" s="19" t="s">
        <v>11972</v>
      </c>
      <c r="E375" s="20"/>
      <c r="F375" s="20" t="s">
        <v>17863</v>
      </c>
      <c r="G375" s="20"/>
      <c r="H375" s="30" t="str">
        <f>IFERROR(VLOOKUP(G375,[1]Hoja1!$B$2:$F$14234,2,FALSE),"")</f>
        <v/>
      </c>
      <c r="I375" s="30" t="str">
        <f>IFERROR(VLOOKUP(G375,[1]Hoja1!$B$2:$F$14234,3,FALSE),"")</f>
        <v/>
      </c>
      <c r="J375" s="9" t="str">
        <f>IFERROR(VLOOKUP(G375,[1]Hoja1!$B$2:$F$14234,4,FALSE),"")</f>
        <v/>
      </c>
      <c r="K375" s="23" t="s">
        <v>16192</v>
      </c>
      <c r="L375" s="13"/>
      <c r="M375" s="13"/>
      <c r="N375" s="14"/>
      <c r="O375" s="27"/>
    </row>
    <row r="376" spans="1:15" ht="30" hidden="1" customHeight="1" x14ac:dyDescent="0.25">
      <c r="A376" s="12">
        <v>375</v>
      </c>
      <c r="B376" s="19" t="s">
        <v>17864</v>
      </c>
      <c r="C376" s="19" t="s">
        <v>17865</v>
      </c>
      <c r="D376" s="19" t="s">
        <v>11972</v>
      </c>
      <c r="E376" s="20"/>
      <c r="F376" s="20" t="s">
        <v>17863</v>
      </c>
      <c r="G376" s="20"/>
      <c r="H376" s="30" t="str">
        <f>IFERROR(VLOOKUP(G376,[1]Hoja1!$B$2:$F$14234,2,FALSE),"")</f>
        <v/>
      </c>
      <c r="I376" s="30" t="str">
        <f>IFERROR(VLOOKUP(G376,[1]Hoja1!$B$2:$F$14234,3,FALSE),"")</f>
        <v/>
      </c>
      <c r="J376" s="9" t="str">
        <f>IFERROR(VLOOKUP(G376,[1]Hoja1!$B$2:$F$14234,4,FALSE),"")</f>
        <v/>
      </c>
      <c r="K376" s="23" t="s">
        <v>17828</v>
      </c>
      <c r="L376" s="13"/>
      <c r="M376" s="13"/>
      <c r="N376" s="14"/>
      <c r="O376" s="27"/>
    </row>
    <row r="377" spans="1:15" ht="30" hidden="1" customHeight="1" x14ac:dyDescent="0.25">
      <c r="A377" s="12">
        <v>376</v>
      </c>
      <c r="B377" s="19" t="s">
        <v>17866</v>
      </c>
      <c r="C377" s="19" t="s">
        <v>17867</v>
      </c>
      <c r="D377" s="19" t="s">
        <v>11972</v>
      </c>
      <c r="E377" s="20"/>
      <c r="F377" s="20" t="s">
        <v>17863</v>
      </c>
      <c r="G377" s="20"/>
      <c r="H377" s="30" t="str">
        <f>IFERROR(VLOOKUP(G377,[1]Hoja1!$B$2:$F$14234,2,FALSE),"")</f>
        <v/>
      </c>
      <c r="I377" s="30" t="str">
        <f>IFERROR(VLOOKUP(G377,[1]Hoja1!$B$2:$F$14234,3,FALSE),"")</f>
        <v/>
      </c>
      <c r="J377" s="9" t="str">
        <f>IFERROR(VLOOKUP(G377,[1]Hoja1!$B$2:$F$14234,4,FALSE),"")</f>
        <v/>
      </c>
      <c r="K377" s="23" t="s">
        <v>17868</v>
      </c>
      <c r="L377" s="13"/>
      <c r="M377" s="13"/>
      <c r="N377" s="14"/>
      <c r="O377" s="27"/>
    </row>
    <row r="378" spans="1:15" ht="30" hidden="1" customHeight="1" x14ac:dyDescent="0.25">
      <c r="A378" s="12">
        <v>377</v>
      </c>
      <c r="B378" s="19" t="s">
        <v>17869</v>
      </c>
      <c r="C378" s="19" t="s">
        <v>17870</v>
      </c>
      <c r="D378" s="19" t="s">
        <v>11972</v>
      </c>
      <c r="E378" s="20"/>
      <c r="F378" s="20" t="s">
        <v>17863</v>
      </c>
      <c r="G378" s="20"/>
      <c r="H378" s="30" t="str">
        <f>IFERROR(VLOOKUP(G378,[1]Hoja1!$B$2:$F$14234,2,FALSE),"")</f>
        <v/>
      </c>
      <c r="I378" s="30" t="str">
        <f>IFERROR(VLOOKUP(G378,[1]Hoja1!$B$2:$F$14234,3,FALSE),"")</f>
        <v/>
      </c>
      <c r="J378" s="9" t="str">
        <f>IFERROR(VLOOKUP(G378,[1]Hoja1!$B$2:$F$14234,4,FALSE),"")</f>
        <v/>
      </c>
      <c r="K378" s="23" t="s">
        <v>17871</v>
      </c>
      <c r="L378" s="13"/>
      <c r="M378" s="13"/>
      <c r="N378" s="14"/>
      <c r="O378" s="27"/>
    </row>
    <row r="379" spans="1:15" ht="30" hidden="1" customHeight="1" x14ac:dyDescent="0.25">
      <c r="A379" s="12">
        <v>378</v>
      </c>
      <c r="B379" s="19" t="s">
        <v>17872</v>
      </c>
      <c r="C379" s="19" t="s">
        <v>17873</v>
      </c>
      <c r="D379" s="19" t="s">
        <v>11972</v>
      </c>
      <c r="E379" s="20"/>
      <c r="F379" s="20" t="s">
        <v>17863</v>
      </c>
      <c r="G379" s="20"/>
      <c r="H379" s="30" t="str">
        <f>IFERROR(VLOOKUP(G379,[1]Hoja1!$B$2:$F$14234,2,FALSE),"")</f>
        <v/>
      </c>
      <c r="I379" s="30" t="str">
        <f>IFERROR(VLOOKUP(G379,[1]Hoja1!$B$2:$F$14234,3,FALSE),"")</f>
        <v/>
      </c>
      <c r="J379" s="9" t="str">
        <f>IFERROR(VLOOKUP(G379,[1]Hoja1!$B$2:$F$14234,4,FALSE),"")</f>
        <v/>
      </c>
      <c r="K379" s="23" t="s">
        <v>17874</v>
      </c>
      <c r="L379" s="13"/>
      <c r="M379" s="13"/>
      <c r="N379" s="14"/>
      <c r="O379" s="27"/>
    </row>
    <row r="380" spans="1:15" ht="30" hidden="1" customHeight="1" x14ac:dyDescent="0.25">
      <c r="A380" s="12">
        <v>379</v>
      </c>
      <c r="B380" s="19" t="s">
        <v>17875</v>
      </c>
      <c r="C380" s="19" t="s">
        <v>17876</v>
      </c>
      <c r="D380" s="19" t="s">
        <v>11972</v>
      </c>
      <c r="E380" s="20"/>
      <c r="F380" s="20" t="s">
        <v>17877</v>
      </c>
      <c r="G380" s="20"/>
      <c r="H380" s="30" t="str">
        <f>IFERROR(VLOOKUP(G380,[1]Hoja1!$B$2:$F$14234,2,FALSE),"")</f>
        <v/>
      </c>
      <c r="I380" s="30" t="str">
        <f>IFERROR(VLOOKUP(G380,[1]Hoja1!$B$2:$F$14234,3,FALSE),"")</f>
        <v/>
      </c>
      <c r="J380" s="9" t="str">
        <f>IFERROR(VLOOKUP(G380,[1]Hoja1!$B$2:$F$14234,4,FALSE),"")</f>
        <v/>
      </c>
      <c r="K380" s="23" t="s">
        <v>17878</v>
      </c>
      <c r="L380" s="13"/>
      <c r="M380" s="13"/>
      <c r="N380" s="14"/>
      <c r="O380" s="27"/>
    </row>
    <row r="381" spans="1:15" ht="30" hidden="1" customHeight="1" x14ac:dyDescent="0.25">
      <c r="A381" s="12">
        <v>380</v>
      </c>
      <c r="B381" s="19" t="s">
        <v>17879</v>
      </c>
      <c r="C381" s="19" t="s">
        <v>17880</v>
      </c>
      <c r="D381" s="19" t="s">
        <v>11972</v>
      </c>
      <c r="E381" s="20"/>
      <c r="F381" s="20" t="s">
        <v>17877</v>
      </c>
      <c r="G381" s="20"/>
      <c r="H381" s="30" t="str">
        <f>IFERROR(VLOOKUP(G381,[1]Hoja1!$B$2:$F$14234,2,FALSE),"")</f>
        <v/>
      </c>
      <c r="I381" s="30" t="str">
        <f>IFERROR(VLOOKUP(G381,[1]Hoja1!$B$2:$F$14234,3,FALSE),"")</f>
        <v/>
      </c>
      <c r="J381" s="9" t="str">
        <f>IFERROR(VLOOKUP(G381,[1]Hoja1!$B$2:$F$14234,4,FALSE),"")</f>
        <v/>
      </c>
      <c r="K381" s="23" t="s">
        <v>17881</v>
      </c>
      <c r="L381" s="13"/>
      <c r="M381" s="13"/>
      <c r="N381" s="14"/>
      <c r="O381" s="27"/>
    </row>
    <row r="382" spans="1:15" ht="30" hidden="1" customHeight="1" x14ac:dyDescent="0.25">
      <c r="A382" s="12">
        <v>381</v>
      </c>
      <c r="B382" s="19" t="s">
        <v>17882</v>
      </c>
      <c r="C382" s="19" t="s">
        <v>17883</v>
      </c>
      <c r="D382" s="19" t="s">
        <v>11972</v>
      </c>
      <c r="E382" s="20"/>
      <c r="F382" s="20" t="s">
        <v>17884</v>
      </c>
      <c r="G382" s="20"/>
      <c r="H382" s="30" t="str">
        <f>IFERROR(VLOOKUP(G382,[1]Hoja1!$B$2:$F$14234,2,FALSE),"")</f>
        <v/>
      </c>
      <c r="I382" s="30" t="str">
        <f>IFERROR(VLOOKUP(G382,[1]Hoja1!$B$2:$F$14234,3,FALSE),"")</f>
        <v/>
      </c>
      <c r="J382" s="9" t="str">
        <f>IFERROR(VLOOKUP(G382,[1]Hoja1!$B$2:$F$14234,4,FALSE),"")</f>
        <v/>
      </c>
      <c r="K382" s="23" t="s">
        <v>17885</v>
      </c>
      <c r="L382" s="13"/>
      <c r="M382" s="13"/>
      <c r="N382" s="14"/>
      <c r="O382" s="27"/>
    </row>
    <row r="383" spans="1:15" ht="30" hidden="1" customHeight="1" x14ac:dyDescent="0.25">
      <c r="A383" s="12">
        <v>382</v>
      </c>
      <c r="B383" s="19" t="s">
        <v>17886</v>
      </c>
      <c r="C383" s="19" t="s">
        <v>17887</v>
      </c>
      <c r="D383" s="19" t="s">
        <v>11972</v>
      </c>
      <c r="E383" s="20"/>
      <c r="F383" s="20" t="s">
        <v>17888</v>
      </c>
      <c r="G383" s="20"/>
      <c r="H383" s="30" t="str">
        <f>IFERROR(VLOOKUP(G383,[1]Hoja1!$B$2:$F$14234,2,FALSE),"")</f>
        <v/>
      </c>
      <c r="I383" s="30" t="str">
        <f>IFERROR(VLOOKUP(G383,[1]Hoja1!$B$2:$F$14234,3,FALSE),"")</f>
        <v/>
      </c>
      <c r="J383" s="9" t="str">
        <f>IFERROR(VLOOKUP(G383,[1]Hoja1!$B$2:$F$14234,4,FALSE),"")</f>
        <v/>
      </c>
      <c r="K383" s="23" t="s">
        <v>17889</v>
      </c>
      <c r="L383" s="13"/>
      <c r="M383" s="13"/>
      <c r="N383" s="14"/>
      <c r="O383" s="27"/>
    </row>
    <row r="384" spans="1:15" ht="30" hidden="1" customHeight="1" x14ac:dyDescent="0.25">
      <c r="A384" s="12">
        <v>383</v>
      </c>
      <c r="B384" s="19" t="s">
        <v>17890</v>
      </c>
      <c r="C384" s="19" t="s">
        <v>17891</v>
      </c>
      <c r="D384" s="19" t="s">
        <v>11972</v>
      </c>
      <c r="E384" s="20"/>
      <c r="F384" s="20" t="s">
        <v>17888</v>
      </c>
      <c r="G384" s="20"/>
      <c r="H384" s="30" t="str">
        <f>IFERROR(VLOOKUP(G384,[1]Hoja1!$B$2:$F$14234,2,FALSE),"")</f>
        <v/>
      </c>
      <c r="I384" s="30" t="str">
        <f>IFERROR(VLOOKUP(G384,[1]Hoja1!$B$2:$F$14234,3,FALSE),"")</f>
        <v/>
      </c>
      <c r="J384" s="9" t="str">
        <f>IFERROR(VLOOKUP(G384,[1]Hoja1!$B$2:$F$14234,4,FALSE),"")</f>
        <v/>
      </c>
      <c r="K384" s="23" t="s">
        <v>17892</v>
      </c>
      <c r="L384" s="13"/>
      <c r="M384" s="13"/>
      <c r="N384" s="14"/>
      <c r="O384" s="27"/>
    </row>
    <row r="385" spans="1:15" ht="30" hidden="1" customHeight="1" x14ac:dyDescent="0.25">
      <c r="A385" s="12">
        <v>384</v>
      </c>
      <c r="B385" s="19" t="s">
        <v>17893</v>
      </c>
      <c r="C385" s="19" t="s">
        <v>17894</v>
      </c>
      <c r="D385" s="19" t="s">
        <v>11972</v>
      </c>
      <c r="E385" s="20"/>
      <c r="F385" s="20" t="s">
        <v>17888</v>
      </c>
      <c r="G385" s="20"/>
      <c r="H385" s="30" t="str">
        <f>IFERROR(VLOOKUP(G385,[1]Hoja1!$B$2:$F$14234,2,FALSE),"")</f>
        <v/>
      </c>
      <c r="I385" s="30" t="str">
        <f>IFERROR(VLOOKUP(G385,[1]Hoja1!$B$2:$F$14234,3,FALSE),"")</f>
        <v/>
      </c>
      <c r="J385" s="9" t="str">
        <f>IFERROR(VLOOKUP(G385,[1]Hoja1!$B$2:$F$14234,4,FALSE),"")</f>
        <v/>
      </c>
      <c r="K385" s="23" t="s">
        <v>17895</v>
      </c>
      <c r="L385" s="13"/>
      <c r="M385" s="13"/>
      <c r="N385" s="14"/>
      <c r="O385" s="27"/>
    </row>
    <row r="386" spans="1:15" ht="30" hidden="1" customHeight="1" x14ac:dyDescent="0.25">
      <c r="A386" s="12">
        <v>385</v>
      </c>
      <c r="B386" s="19" t="s">
        <v>17896</v>
      </c>
      <c r="C386" s="19" t="s">
        <v>17897</v>
      </c>
      <c r="D386" s="19" t="s">
        <v>11972</v>
      </c>
      <c r="E386" s="20"/>
      <c r="F386" s="20" t="s">
        <v>17888</v>
      </c>
      <c r="G386" s="20"/>
      <c r="H386" s="30" t="str">
        <f>IFERROR(VLOOKUP(G386,[1]Hoja1!$B$2:$F$14234,2,FALSE),"")</f>
        <v/>
      </c>
      <c r="I386" s="30" t="str">
        <f>IFERROR(VLOOKUP(G386,[1]Hoja1!$B$2:$F$14234,3,FALSE),"")</f>
        <v/>
      </c>
      <c r="J386" s="9" t="str">
        <f>IFERROR(VLOOKUP(G386,[1]Hoja1!$B$2:$F$14234,4,FALSE),"")</f>
        <v/>
      </c>
      <c r="K386" s="23" t="s">
        <v>17898</v>
      </c>
      <c r="L386" s="13"/>
      <c r="M386" s="13"/>
      <c r="N386" s="14"/>
      <c r="O386" s="27"/>
    </row>
    <row r="387" spans="1:15" ht="30" hidden="1" customHeight="1" x14ac:dyDescent="0.25">
      <c r="A387" s="12">
        <v>386</v>
      </c>
      <c r="B387" s="19" t="s">
        <v>17899</v>
      </c>
      <c r="C387" s="19" t="s">
        <v>17900</v>
      </c>
      <c r="D387" s="19" t="s">
        <v>11972</v>
      </c>
      <c r="E387" s="20"/>
      <c r="F387" s="20" t="s">
        <v>17901</v>
      </c>
      <c r="G387" s="20"/>
      <c r="H387" s="30" t="str">
        <f>IFERROR(VLOOKUP(G387,[1]Hoja1!$B$2:$F$14234,2,FALSE),"")</f>
        <v/>
      </c>
      <c r="I387" s="30" t="str">
        <f>IFERROR(VLOOKUP(G387,[1]Hoja1!$B$2:$F$14234,3,FALSE),"")</f>
        <v/>
      </c>
      <c r="J387" s="9" t="str">
        <f>IFERROR(VLOOKUP(G387,[1]Hoja1!$B$2:$F$14234,4,FALSE),"")</f>
        <v/>
      </c>
      <c r="K387" s="23" t="s">
        <v>16192</v>
      </c>
      <c r="L387" s="13"/>
      <c r="M387" s="13"/>
      <c r="N387" s="14"/>
      <c r="O387" s="27"/>
    </row>
    <row r="388" spans="1:15" ht="30" hidden="1" customHeight="1" x14ac:dyDescent="0.25">
      <c r="A388" s="12">
        <v>387</v>
      </c>
      <c r="B388" s="19" t="s">
        <v>17902</v>
      </c>
      <c r="C388" s="19" t="s">
        <v>17903</v>
      </c>
      <c r="D388" s="19" t="s">
        <v>11972</v>
      </c>
      <c r="E388" s="20"/>
      <c r="F388" s="20" t="s">
        <v>17901</v>
      </c>
      <c r="G388" s="20"/>
      <c r="H388" s="30" t="str">
        <f>IFERROR(VLOOKUP(G388,[1]Hoja1!$B$2:$F$14234,2,FALSE),"")</f>
        <v/>
      </c>
      <c r="I388" s="30" t="str">
        <f>IFERROR(VLOOKUP(G388,[1]Hoja1!$B$2:$F$14234,3,FALSE),"")</f>
        <v/>
      </c>
      <c r="J388" s="9" t="str">
        <f>IFERROR(VLOOKUP(G388,[1]Hoja1!$B$2:$F$14234,4,FALSE),"")</f>
        <v/>
      </c>
      <c r="K388" s="23" t="s">
        <v>16192</v>
      </c>
      <c r="L388" s="13"/>
      <c r="M388" s="13"/>
      <c r="N388" s="14"/>
      <c r="O388" s="27"/>
    </row>
    <row r="389" spans="1:15" ht="30" hidden="1" customHeight="1" x14ac:dyDescent="0.25">
      <c r="A389" s="12">
        <v>388</v>
      </c>
      <c r="B389" s="19" t="s">
        <v>17904</v>
      </c>
      <c r="C389" s="19" t="s">
        <v>17905</v>
      </c>
      <c r="D389" s="19" t="s">
        <v>11972</v>
      </c>
      <c r="E389" s="20"/>
      <c r="F389" s="20" t="s">
        <v>17901</v>
      </c>
      <c r="G389" s="20"/>
      <c r="H389" s="30" t="str">
        <f>IFERROR(VLOOKUP(G389,[1]Hoja1!$B$2:$F$14234,2,FALSE),"")</f>
        <v/>
      </c>
      <c r="I389" s="30" t="str">
        <f>IFERROR(VLOOKUP(G389,[1]Hoja1!$B$2:$F$14234,3,FALSE),"")</f>
        <v/>
      </c>
      <c r="J389" s="9" t="str">
        <f>IFERROR(VLOOKUP(G389,[1]Hoja1!$B$2:$F$14234,4,FALSE),"")</f>
        <v/>
      </c>
      <c r="K389" s="23" t="s">
        <v>17906</v>
      </c>
      <c r="L389" s="13"/>
      <c r="M389" s="13"/>
      <c r="N389" s="14"/>
      <c r="O389" s="27"/>
    </row>
    <row r="390" spans="1:15" ht="30" hidden="1" customHeight="1" x14ac:dyDescent="0.25">
      <c r="A390" s="12">
        <v>389</v>
      </c>
      <c r="B390" s="19" t="s">
        <v>17907</v>
      </c>
      <c r="C390" s="19" t="s">
        <v>17908</v>
      </c>
      <c r="D390" s="19" t="s">
        <v>11972</v>
      </c>
      <c r="E390" s="20"/>
      <c r="F390" s="20" t="s">
        <v>17901</v>
      </c>
      <c r="G390" s="20"/>
      <c r="H390" s="30" t="str">
        <f>IFERROR(VLOOKUP(G390,[1]Hoja1!$B$2:$F$14234,2,FALSE),"")</f>
        <v/>
      </c>
      <c r="I390" s="30" t="str">
        <f>IFERROR(VLOOKUP(G390,[1]Hoja1!$B$2:$F$14234,3,FALSE),"")</f>
        <v/>
      </c>
      <c r="J390" s="9" t="str">
        <f>IFERROR(VLOOKUP(G390,[1]Hoja1!$B$2:$F$14234,4,FALSE),"")</f>
        <v/>
      </c>
      <c r="K390" s="23" t="s">
        <v>17317</v>
      </c>
      <c r="L390" s="13"/>
      <c r="M390" s="13"/>
      <c r="N390" s="14"/>
      <c r="O390" s="27"/>
    </row>
    <row r="391" spans="1:15" ht="30" hidden="1" customHeight="1" x14ac:dyDescent="0.25">
      <c r="A391" s="12">
        <v>390</v>
      </c>
      <c r="B391" s="19" t="s">
        <v>17909</v>
      </c>
      <c r="C391" s="19" t="s">
        <v>17910</v>
      </c>
      <c r="D391" s="19" t="s">
        <v>11972</v>
      </c>
      <c r="E391" s="20"/>
      <c r="F391" s="20" t="s">
        <v>17901</v>
      </c>
      <c r="G391" s="20"/>
      <c r="H391" s="30" t="str">
        <f>IFERROR(VLOOKUP(G391,[1]Hoja1!$B$2:$F$14234,2,FALSE),"")</f>
        <v/>
      </c>
      <c r="I391" s="30" t="str">
        <f>IFERROR(VLOOKUP(G391,[1]Hoja1!$B$2:$F$14234,3,FALSE),"")</f>
        <v/>
      </c>
      <c r="J391" s="9" t="str">
        <f>IFERROR(VLOOKUP(G391,[1]Hoja1!$B$2:$F$14234,4,FALSE),"")</f>
        <v/>
      </c>
      <c r="K391" s="23" t="s">
        <v>16192</v>
      </c>
      <c r="L391" s="13"/>
      <c r="M391" s="13"/>
      <c r="N391" s="14"/>
      <c r="O391" s="27"/>
    </row>
    <row r="392" spans="1:15" ht="30" hidden="1" customHeight="1" x14ac:dyDescent="0.25">
      <c r="A392" s="12">
        <v>391</v>
      </c>
      <c r="B392" s="19" t="s">
        <v>17911</v>
      </c>
      <c r="C392" s="19" t="s">
        <v>17912</v>
      </c>
      <c r="D392" s="19" t="s">
        <v>11972</v>
      </c>
      <c r="E392" s="20"/>
      <c r="F392" s="20" t="s">
        <v>17913</v>
      </c>
      <c r="G392" s="20"/>
      <c r="H392" s="30" t="str">
        <f>IFERROR(VLOOKUP(G392,[1]Hoja1!$B$2:$F$14234,2,FALSE),"")</f>
        <v/>
      </c>
      <c r="I392" s="30" t="str">
        <f>IFERROR(VLOOKUP(G392,[1]Hoja1!$B$2:$F$14234,3,FALSE),"")</f>
        <v/>
      </c>
      <c r="J392" s="9" t="str">
        <f>IFERROR(VLOOKUP(G392,[1]Hoja1!$B$2:$F$14234,4,FALSE),"")</f>
        <v/>
      </c>
      <c r="K392" s="23" t="s">
        <v>17914</v>
      </c>
      <c r="L392" s="13"/>
      <c r="M392" s="13"/>
      <c r="N392" s="14"/>
      <c r="O392" s="27"/>
    </row>
    <row r="393" spans="1:15" ht="30" hidden="1" customHeight="1" x14ac:dyDescent="0.25">
      <c r="A393" s="12">
        <v>392</v>
      </c>
      <c r="B393" s="19" t="s">
        <v>17915</v>
      </c>
      <c r="C393" s="19" t="s">
        <v>17916</v>
      </c>
      <c r="D393" s="19" t="s">
        <v>11972</v>
      </c>
      <c r="E393" s="20"/>
      <c r="F393" s="20" t="s">
        <v>17913</v>
      </c>
      <c r="G393" s="20"/>
      <c r="H393" s="30" t="str">
        <f>IFERROR(VLOOKUP(G393,[1]Hoja1!$B$2:$F$14234,2,FALSE),"")</f>
        <v/>
      </c>
      <c r="I393" s="30" t="str">
        <f>IFERROR(VLOOKUP(G393,[1]Hoja1!$B$2:$F$14234,3,FALSE),"")</f>
        <v/>
      </c>
      <c r="J393" s="9" t="str">
        <f>IFERROR(VLOOKUP(G393,[1]Hoja1!$B$2:$F$14234,4,FALSE),"")</f>
        <v/>
      </c>
      <c r="K393" s="23" t="s">
        <v>15872</v>
      </c>
      <c r="L393" s="13"/>
      <c r="M393" s="13"/>
      <c r="N393" s="14"/>
      <c r="O393" s="27"/>
    </row>
    <row r="394" spans="1:15" ht="30" hidden="1" customHeight="1" x14ac:dyDescent="0.25">
      <c r="A394" s="12">
        <v>393</v>
      </c>
      <c r="B394" s="19" t="s">
        <v>17917</v>
      </c>
      <c r="C394" s="19" t="s">
        <v>17918</v>
      </c>
      <c r="D394" s="19" t="s">
        <v>11972</v>
      </c>
      <c r="E394" s="20"/>
      <c r="F394" s="20" t="s">
        <v>17919</v>
      </c>
      <c r="G394" s="20"/>
      <c r="H394" s="30" t="str">
        <f>IFERROR(VLOOKUP(G394,[1]Hoja1!$B$2:$F$14234,2,FALSE),"")</f>
        <v/>
      </c>
      <c r="I394" s="30" t="str">
        <f>IFERROR(VLOOKUP(G394,[1]Hoja1!$B$2:$F$14234,3,FALSE),"")</f>
        <v/>
      </c>
      <c r="J394" s="9" t="str">
        <f>IFERROR(VLOOKUP(G394,[1]Hoja1!$B$2:$F$14234,4,FALSE),"")</f>
        <v/>
      </c>
      <c r="K394" s="23" t="s">
        <v>17920</v>
      </c>
      <c r="L394" s="25" t="s">
        <v>14894</v>
      </c>
      <c r="M394" s="13" t="s">
        <v>6480</v>
      </c>
      <c r="N394" s="14"/>
      <c r="O394" s="27"/>
    </row>
    <row r="395" spans="1:15" ht="30" hidden="1" customHeight="1" x14ac:dyDescent="0.25">
      <c r="A395" s="12">
        <v>394</v>
      </c>
      <c r="B395" s="19" t="s">
        <v>17921</v>
      </c>
      <c r="C395" s="19" t="s">
        <v>17922</v>
      </c>
      <c r="D395" s="19" t="s">
        <v>11972</v>
      </c>
      <c r="E395" s="20"/>
      <c r="F395" s="20" t="s">
        <v>17919</v>
      </c>
      <c r="G395" s="20"/>
      <c r="H395" s="30" t="str">
        <f>IFERROR(VLOOKUP(G395,[1]Hoja1!$B$2:$F$14234,2,FALSE),"")</f>
        <v/>
      </c>
      <c r="I395" s="30" t="str">
        <f>IFERROR(VLOOKUP(G395,[1]Hoja1!$B$2:$F$14234,3,FALSE),"")</f>
        <v/>
      </c>
      <c r="J395" s="9" t="str">
        <f>IFERROR(VLOOKUP(G395,[1]Hoja1!$B$2:$F$14234,4,FALSE),"")</f>
        <v/>
      </c>
      <c r="K395" s="23" t="s">
        <v>17923</v>
      </c>
      <c r="L395" s="13"/>
      <c r="M395" s="13"/>
      <c r="N395" s="14"/>
      <c r="O395" s="27"/>
    </row>
    <row r="396" spans="1:15" ht="30" hidden="1" customHeight="1" x14ac:dyDescent="0.25">
      <c r="A396" s="12">
        <v>395</v>
      </c>
      <c r="B396" s="19" t="s">
        <v>17924</v>
      </c>
      <c r="C396" s="19" t="s">
        <v>17925</v>
      </c>
      <c r="D396" s="19" t="s">
        <v>11972</v>
      </c>
      <c r="E396" s="20"/>
      <c r="F396" s="20" t="s">
        <v>17919</v>
      </c>
      <c r="G396" s="20"/>
      <c r="H396" s="30" t="str">
        <f>IFERROR(VLOOKUP(G396,[1]Hoja1!$B$2:$F$14234,2,FALSE),"")</f>
        <v/>
      </c>
      <c r="I396" s="30" t="str">
        <f>IFERROR(VLOOKUP(G396,[1]Hoja1!$B$2:$F$14234,3,FALSE),"")</f>
        <v/>
      </c>
      <c r="J396" s="9" t="str">
        <f>IFERROR(VLOOKUP(G396,[1]Hoja1!$B$2:$F$14234,4,FALSE),"")</f>
        <v/>
      </c>
      <c r="K396" s="23" t="s">
        <v>17926</v>
      </c>
      <c r="L396" s="25" t="s">
        <v>14894</v>
      </c>
      <c r="M396" s="13" t="s">
        <v>6480</v>
      </c>
      <c r="N396" s="14"/>
      <c r="O396" s="27"/>
    </row>
    <row r="397" spans="1:15" ht="30" hidden="1" customHeight="1" x14ac:dyDescent="0.25">
      <c r="A397" s="12">
        <v>396</v>
      </c>
      <c r="B397" s="19" t="s">
        <v>17927</v>
      </c>
      <c r="C397" s="19" t="s">
        <v>17928</v>
      </c>
      <c r="D397" s="19" t="s">
        <v>11972</v>
      </c>
      <c r="E397" s="20"/>
      <c r="F397" s="20" t="s">
        <v>17919</v>
      </c>
      <c r="G397" s="20"/>
      <c r="H397" s="30" t="str">
        <f>IFERROR(VLOOKUP(G397,[1]Hoja1!$B$2:$F$14234,2,FALSE),"")</f>
        <v/>
      </c>
      <c r="I397" s="30" t="str">
        <f>IFERROR(VLOOKUP(G397,[1]Hoja1!$B$2:$F$14234,3,FALSE),"")</f>
        <v/>
      </c>
      <c r="J397" s="9" t="str">
        <f>IFERROR(VLOOKUP(G397,[1]Hoja1!$B$2:$F$14234,4,FALSE),"")</f>
        <v/>
      </c>
      <c r="K397" s="23" t="s">
        <v>17926</v>
      </c>
      <c r="L397" s="25" t="s">
        <v>14894</v>
      </c>
      <c r="M397" s="13" t="s">
        <v>6480</v>
      </c>
      <c r="N397" s="14"/>
      <c r="O397" s="27"/>
    </row>
    <row r="398" spans="1:15" ht="30" hidden="1" customHeight="1" x14ac:dyDescent="0.25">
      <c r="A398" s="12">
        <v>397</v>
      </c>
      <c r="B398" s="19" t="s">
        <v>17929</v>
      </c>
      <c r="C398" s="19" t="s">
        <v>17930</v>
      </c>
      <c r="D398" s="19" t="s">
        <v>11972</v>
      </c>
      <c r="E398" s="20"/>
      <c r="F398" s="20" t="s">
        <v>17931</v>
      </c>
      <c r="G398" s="20"/>
      <c r="H398" s="30" t="str">
        <f>IFERROR(VLOOKUP(G398,[1]Hoja1!$B$2:$F$14234,2,FALSE),"")</f>
        <v/>
      </c>
      <c r="I398" s="30" t="str">
        <f>IFERROR(VLOOKUP(G398,[1]Hoja1!$B$2:$F$14234,3,FALSE),"")</f>
        <v/>
      </c>
      <c r="J398" s="9" t="str">
        <f>IFERROR(VLOOKUP(G398,[1]Hoja1!$B$2:$F$14234,4,FALSE),"")</f>
        <v/>
      </c>
      <c r="K398" s="23" t="s">
        <v>17317</v>
      </c>
      <c r="L398" s="13"/>
      <c r="M398" s="13"/>
      <c r="N398" s="14"/>
      <c r="O398" s="27"/>
    </row>
    <row r="399" spans="1:15" ht="30" hidden="1" customHeight="1" x14ac:dyDescent="0.25">
      <c r="A399" s="12">
        <v>398</v>
      </c>
      <c r="B399" s="19" t="s">
        <v>17932</v>
      </c>
      <c r="C399" s="19" t="s">
        <v>17933</v>
      </c>
      <c r="D399" s="19" t="s">
        <v>11972</v>
      </c>
      <c r="E399" s="20"/>
      <c r="F399" s="20" t="s">
        <v>17931</v>
      </c>
      <c r="G399" s="20"/>
      <c r="H399" s="30" t="str">
        <f>IFERROR(VLOOKUP(G399,[1]Hoja1!$B$2:$F$14234,2,FALSE),"")</f>
        <v/>
      </c>
      <c r="I399" s="30" t="str">
        <f>IFERROR(VLOOKUP(G399,[1]Hoja1!$B$2:$F$14234,3,FALSE),"")</f>
        <v/>
      </c>
      <c r="J399" s="9" t="str">
        <f>IFERROR(VLOOKUP(G399,[1]Hoja1!$B$2:$F$14234,4,FALSE),"")</f>
        <v/>
      </c>
      <c r="K399" s="23" t="s">
        <v>16192</v>
      </c>
      <c r="L399" s="13"/>
      <c r="M399" s="13"/>
      <c r="N399" s="14"/>
      <c r="O399" s="27"/>
    </row>
    <row r="400" spans="1:15" ht="30" hidden="1" customHeight="1" x14ac:dyDescent="0.25">
      <c r="A400" s="12">
        <v>399</v>
      </c>
      <c r="B400" s="19" t="s">
        <v>17934</v>
      </c>
      <c r="C400" s="19" t="s">
        <v>17935</v>
      </c>
      <c r="D400" s="19" t="s">
        <v>11972</v>
      </c>
      <c r="E400" s="20"/>
      <c r="F400" s="20" t="s">
        <v>17931</v>
      </c>
      <c r="G400" s="20"/>
      <c r="H400" s="30" t="str">
        <f>IFERROR(VLOOKUP(G400,[1]Hoja1!$B$2:$F$14234,2,FALSE),"")</f>
        <v/>
      </c>
      <c r="I400" s="30" t="str">
        <f>IFERROR(VLOOKUP(G400,[1]Hoja1!$B$2:$F$14234,3,FALSE),"")</f>
        <v/>
      </c>
      <c r="J400" s="9" t="str">
        <f>IFERROR(VLOOKUP(G400,[1]Hoja1!$B$2:$F$14234,4,FALSE),"")</f>
        <v/>
      </c>
      <c r="K400" s="23" t="s">
        <v>16192</v>
      </c>
      <c r="L400" s="13"/>
      <c r="M400" s="13"/>
      <c r="N400" s="14"/>
      <c r="O400" s="27"/>
    </row>
    <row r="401" spans="1:15" ht="30" hidden="1" customHeight="1" x14ac:dyDescent="0.25">
      <c r="A401" s="12">
        <v>400</v>
      </c>
      <c r="B401" s="19" t="s">
        <v>17936</v>
      </c>
      <c r="C401" s="19" t="s">
        <v>17937</v>
      </c>
      <c r="D401" s="19" t="s">
        <v>11972</v>
      </c>
      <c r="E401" s="20"/>
      <c r="F401" s="20" t="s">
        <v>17931</v>
      </c>
      <c r="G401" s="20"/>
      <c r="H401" s="30" t="str">
        <f>IFERROR(VLOOKUP(G401,[1]Hoja1!$B$2:$F$14234,2,FALSE),"")</f>
        <v/>
      </c>
      <c r="I401" s="30" t="str">
        <f>IFERROR(VLOOKUP(G401,[1]Hoja1!$B$2:$F$14234,3,FALSE),"")</f>
        <v/>
      </c>
      <c r="J401" s="9" t="str">
        <f>IFERROR(VLOOKUP(G401,[1]Hoja1!$B$2:$F$14234,4,FALSE),"")</f>
        <v/>
      </c>
      <c r="K401" s="23" t="s">
        <v>17938</v>
      </c>
      <c r="L401" s="25" t="s">
        <v>14894</v>
      </c>
      <c r="M401" s="13" t="s">
        <v>6480</v>
      </c>
      <c r="N401" s="14"/>
      <c r="O401" s="27"/>
    </row>
    <row r="402" spans="1:15" ht="30" hidden="1" customHeight="1" x14ac:dyDescent="0.25">
      <c r="A402" s="12">
        <v>401</v>
      </c>
      <c r="B402" s="19" t="s">
        <v>17939</v>
      </c>
      <c r="C402" s="19" t="s">
        <v>17940</v>
      </c>
      <c r="D402" s="19" t="s">
        <v>11972</v>
      </c>
      <c r="E402" s="20"/>
      <c r="F402" s="20" t="s">
        <v>17941</v>
      </c>
      <c r="G402" s="20"/>
      <c r="H402" s="30" t="str">
        <f>IFERROR(VLOOKUP(G402,[1]Hoja1!$B$2:$F$14234,2,FALSE),"")</f>
        <v/>
      </c>
      <c r="I402" s="30" t="str">
        <f>IFERROR(VLOOKUP(G402,[1]Hoja1!$B$2:$F$14234,3,FALSE),"")</f>
        <v/>
      </c>
      <c r="J402" s="9" t="str">
        <f>IFERROR(VLOOKUP(G402,[1]Hoja1!$B$2:$F$14234,4,FALSE),"")</f>
        <v/>
      </c>
      <c r="K402" s="23" t="s">
        <v>17942</v>
      </c>
      <c r="L402" s="13"/>
      <c r="M402" s="13"/>
      <c r="N402" s="14"/>
      <c r="O402" s="27"/>
    </row>
    <row r="403" spans="1:15" ht="30" hidden="1" customHeight="1" x14ac:dyDescent="0.25">
      <c r="A403" s="12">
        <v>402</v>
      </c>
      <c r="B403" s="19" t="s">
        <v>17943</v>
      </c>
      <c r="C403" s="19" t="s">
        <v>17944</v>
      </c>
      <c r="D403" s="19" t="s">
        <v>11972</v>
      </c>
      <c r="E403" s="20"/>
      <c r="F403" s="20" t="s">
        <v>17945</v>
      </c>
      <c r="G403" s="20"/>
      <c r="H403" s="30" t="str">
        <f>IFERROR(VLOOKUP(G403,[1]Hoja1!$B$2:$F$14234,2,FALSE),"")</f>
        <v/>
      </c>
      <c r="I403" s="30" t="str">
        <f>IFERROR(VLOOKUP(G403,[1]Hoja1!$B$2:$F$14234,3,FALSE),"")</f>
        <v/>
      </c>
      <c r="J403" s="9" t="str">
        <f>IFERROR(VLOOKUP(G403,[1]Hoja1!$B$2:$F$14234,4,FALSE),"")</f>
        <v/>
      </c>
      <c r="K403" s="23" t="s">
        <v>17757</v>
      </c>
      <c r="L403" s="13"/>
      <c r="M403" s="13"/>
      <c r="N403" s="14"/>
      <c r="O403" s="27"/>
    </row>
    <row r="404" spans="1:15" ht="30" hidden="1" customHeight="1" x14ac:dyDescent="0.25">
      <c r="A404" s="12">
        <v>403</v>
      </c>
      <c r="B404" s="19" t="s">
        <v>17946</v>
      </c>
      <c r="C404" s="19" t="s">
        <v>17947</v>
      </c>
      <c r="D404" s="19" t="s">
        <v>11972</v>
      </c>
      <c r="E404" s="20"/>
      <c r="F404" s="20" t="s">
        <v>17945</v>
      </c>
      <c r="G404" s="20"/>
      <c r="H404" s="30" t="str">
        <f>IFERROR(VLOOKUP(G404,[1]Hoja1!$B$2:$F$14234,2,FALSE),"")</f>
        <v/>
      </c>
      <c r="I404" s="30" t="str">
        <f>IFERROR(VLOOKUP(G404,[1]Hoja1!$B$2:$F$14234,3,FALSE),"")</f>
        <v/>
      </c>
      <c r="J404" s="9" t="str">
        <f>IFERROR(VLOOKUP(G404,[1]Hoja1!$B$2:$F$14234,4,FALSE),"")</f>
        <v/>
      </c>
      <c r="K404" s="23" t="s">
        <v>17948</v>
      </c>
      <c r="L404" s="13"/>
      <c r="M404" s="13"/>
      <c r="N404" s="14"/>
      <c r="O404" s="27"/>
    </row>
    <row r="405" spans="1:15" ht="30" hidden="1" customHeight="1" x14ac:dyDescent="0.25">
      <c r="A405" s="12">
        <v>404</v>
      </c>
      <c r="B405" s="19" t="s">
        <v>17949</v>
      </c>
      <c r="C405" s="19" t="s">
        <v>17950</v>
      </c>
      <c r="D405" s="19" t="s">
        <v>11972</v>
      </c>
      <c r="E405" s="20"/>
      <c r="F405" s="20" t="s">
        <v>17945</v>
      </c>
      <c r="G405" s="20"/>
      <c r="H405" s="30" t="str">
        <f>IFERROR(VLOOKUP(G405,[1]Hoja1!$B$2:$F$14234,2,FALSE),"")</f>
        <v/>
      </c>
      <c r="I405" s="30" t="str">
        <f>IFERROR(VLOOKUP(G405,[1]Hoja1!$B$2:$F$14234,3,FALSE),"")</f>
        <v/>
      </c>
      <c r="J405" s="9" t="str">
        <f>IFERROR(VLOOKUP(G405,[1]Hoja1!$B$2:$F$14234,4,FALSE),"")</f>
        <v/>
      </c>
      <c r="K405" s="23" t="s">
        <v>17757</v>
      </c>
      <c r="L405" s="13"/>
      <c r="M405" s="13"/>
      <c r="N405" s="14"/>
      <c r="O405" s="27"/>
    </row>
    <row r="406" spans="1:15" ht="30" hidden="1" customHeight="1" x14ac:dyDescent="0.25">
      <c r="A406" s="12">
        <v>405</v>
      </c>
      <c r="B406" s="19" t="s">
        <v>17951</v>
      </c>
      <c r="C406" s="19" t="s">
        <v>17952</v>
      </c>
      <c r="D406" s="19" t="s">
        <v>11972</v>
      </c>
      <c r="E406" s="20"/>
      <c r="F406" s="20" t="s">
        <v>17945</v>
      </c>
      <c r="G406" s="20"/>
      <c r="H406" s="30" t="str">
        <f>IFERROR(VLOOKUP(G406,[1]Hoja1!$B$2:$F$14234,2,FALSE),"")</f>
        <v/>
      </c>
      <c r="I406" s="30" t="str">
        <f>IFERROR(VLOOKUP(G406,[1]Hoja1!$B$2:$F$14234,3,FALSE),"")</f>
        <v/>
      </c>
      <c r="J406" s="9" t="str">
        <f>IFERROR(VLOOKUP(G406,[1]Hoja1!$B$2:$F$14234,4,FALSE),"")</f>
        <v/>
      </c>
      <c r="K406" s="23" t="s">
        <v>17757</v>
      </c>
      <c r="L406" s="13"/>
      <c r="M406" s="13"/>
      <c r="N406" s="14"/>
      <c r="O406" s="27"/>
    </row>
    <row r="407" spans="1:15" ht="30" hidden="1" customHeight="1" x14ac:dyDescent="0.25">
      <c r="A407" s="12">
        <v>406</v>
      </c>
      <c r="B407" s="19" t="s">
        <v>17953</v>
      </c>
      <c r="C407" s="19" t="s">
        <v>17954</v>
      </c>
      <c r="D407" s="19" t="s">
        <v>11972</v>
      </c>
      <c r="E407" s="20"/>
      <c r="F407" s="20" t="s">
        <v>17945</v>
      </c>
      <c r="G407" s="20"/>
      <c r="H407" s="30" t="str">
        <f>IFERROR(VLOOKUP(G407,[1]Hoja1!$B$2:$F$14234,2,FALSE),"")</f>
        <v/>
      </c>
      <c r="I407" s="30" t="str">
        <f>IFERROR(VLOOKUP(G407,[1]Hoja1!$B$2:$F$14234,3,FALSE),"")</f>
        <v/>
      </c>
      <c r="J407" s="9" t="str">
        <f>IFERROR(VLOOKUP(G407,[1]Hoja1!$B$2:$F$14234,4,FALSE),"")</f>
        <v/>
      </c>
      <c r="K407" s="23" t="s">
        <v>17955</v>
      </c>
      <c r="L407" s="13"/>
      <c r="M407" s="13"/>
      <c r="N407" s="14"/>
      <c r="O407" s="27"/>
    </row>
    <row r="408" spans="1:15" ht="30" hidden="1" customHeight="1" x14ac:dyDescent="0.25">
      <c r="A408" s="12">
        <v>407</v>
      </c>
      <c r="B408" s="19" t="s">
        <v>17956</v>
      </c>
      <c r="C408" s="19" t="s">
        <v>17957</v>
      </c>
      <c r="D408" s="19" t="s">
        <v>11973</v>
      </c>
      <c r="E408" s="20"/>
      <c r="F408" s="20" t="s">
        <v>17958</v>
      </c>
      <c r="G408" s="20"/>
      <c r="H408" s="30" t="str">
        <f>IFERROR(VLOOKUP(G408,[1]Hoja1!$B$2:$F$14234,2,FALSE),"")</f>
        <v/>
      </c>
      <c r="I408" s="30" t="str">
        <f>IFERROR(VLOOKUP(G408,[1]Hoja1!$B$2:$F$14234,3,FALSE),"")</f>
        <v/>
      </c>
      <c r="J408" s="9" t="str">
        <f>IFERROR(VLOOKUP(G408,[1]Hoja1!$B$2:$F$14234,4,FALSE),"")</f>
        <v/>
      </c>
      <c r="K408" s="23" t="s">
        <v>17959</v>
      </c>
      <c r="L408" s="25" t="s">
        <v>14894</v>
      </c>
      <c r="M408" s="13" t="s">
        <v>6480</v>
      </c>
      <c r="N408" s="14"/>
      <c r="O408" s="27"/>
    </row>
    <row r="409" spans="1:15" ht="30" hidden="1" customHeight="1" x14ac:dyDescent="0.25">
      <c r="A409" s="12">
        <v>408</v>
      </c>
      <c r="B409" s="19" t="s">
        <v>17960</v>
      </c>
      <c r="C409" s="19" t="s">
        <v>17961</v>
      </c>
      <c r="D409" s="19" t="s">
        <v>11973</v>
      </c>
      <c r="E409" s="20"/>
      <c r="F409" s="20" t="s">
        <v>17958</v>
      </c>
      <c r="G409" s="20"/>
      <c r="H409" s="30" t="str">
        <f>IFERROR(VLOOKUP(G409,[1]Hoja1!$B$2:$F$14234,2,FALSE),"")</f>
        <v/>
      </c>
      <c r="I409" s="30" t="str">
        <f>IFERROR(VLOOKUP(G409,[1]Hoja1!$B$2:$F$14234,3,FALSE),"")</f>
        <v/>
      </c>
      <c r="J409" s="9" t="str">
        <f>IFERROR(VLOOKUP(G409,[1]Hoja1!$B$2:$F$14234,4,FALSE),"")</f>
        <v/>
      </c>
      <c r="K409" s="23" t="s">
        <v>17962</v>
      </c>
      <c r="L409" s="13"/>
      <c r="M409" s="13"/>
      <c r="N409" s="14"/>
      <c r="O409" s="27"/>
    </row>
    <row r="410" spans="1:15" ht="30" hidden="1" customHeight="1" x14ac:dyDescent="0.25">
      <c r="A410" s="12">
        <v>409</v>
      </c>
      <c r="B410" s="19" t="s">
        <v>17963</v>
      </c>
      <c r="C410" s="19" t="s">
        <v>17964</v>
      </c>
      <c r="D410" s="19" t="s">
        <v>11973</v>
      </c>
      <c r="E410" s="20"/>
      <c r="F410" s="20" t="s">
        <v>17958</v>
      </c>
      <c r="G410" s="20"/>
      <c r="H410" s="30" t="str">
        <f>IFERROR(VLOOKUP(G410,[1]Hoja1!$B$2:$F$14234,2,FALSE),"")</f>
        <v/>
      </c>
      <c r="I410" s="30" t="str">
        <f>IFERROR(VLOOKUP(G410,[1]Hoja1!$B$2:$F$14234,3,FALSE),"")</f>
        <v/>
      </c>
      <c r="J410" s="9" t="str">
        <f>IFERROR(VLOOKUP(G410,[1]Hoja1!$B$2:$F$14234,4,FALSE),"")</f>
        <v/>
      </c>
      <c r="K410" s="23" t="s">
        <v>17965</v>
      </c>
      <c r="L410" s="13"/>
      <c r="M410" s="13"/>
      <c r="N410" s="14"/>
      <c r="O410" s="27"/>
    </row>
    <row r="411" spans="1:15" ht="30" hidden="1" customHeight="1" x14ac:dyDescent="0.25">
      <c r="A411" s="12">
        <v>410</v>
      </c>
      <c r="B411" s="19" t="s">
        <v>17966</v>
      </c>
      <c r="C411" s="19" t="s">
        <v>17967</v>
      </c>
      <c r="D411" s="19" t="s">
        <v>11973</v>
      </c>
      <c r="E411" s="20"/>
      <c r="F411" s="20" t="s">
        <v>17958</v>
      </c>
      <c r="G411" s="20"/>
      <c r="H411" s="30" t="str">
        <f>IFERROR(VLOOKUP(G411,[1]Hoja1!$B$2:$F$14234,2,FALSE),"")</f>
        <v/>
      </c>
      <c r="I411" s="30" t="str">
        <f>IFERROR(VLOOKUP(G411,[1]Hoja1!$B$2:$F$14234,3,FALSE),"")</f>
        <v/>
      </c>
      <c r="J411" s="9" t="str">
        <f>IFERROR(VLOOKUP(G411,[1]Hoja1!$B$2:$F$14234,4,FALSE),"")</f>
        <v/>
      </c>
      <c r="K411" s="23" t="s">
        <v>17754</v>
      </c>
      <c r="L411" s="13"/>
      <c r="M411" s="13"/>
      <c r="N411" s="14"/>
      <c r="O411" s="27"/>
    </row>
    <row r="412" spans="1:15" ht="30" hidden="1" customHeight="1" x14ac:dyDescent="0.25">
      <c r="A412" s="12">
        <v>411</v>
      </c>
      <c r="B412" s="19" t="s">
        <v>17968</v>
      </c>
      <c r="C412" s="19" t="s">
        <v>17969</v>
      </c>
      <c r="D412" s="19" t="s">
        <v>11973</v>
      </c>
      <c r="E412" s="20"/>
      <c r="F412" s="20" t="s">
        <v>17958</v>
      </c>
      <c r="G412" s="20"/>
      <c r="H412" s="30" t="str">
        <f>IFERROR(VLOOKUP(G412,[1]Hoja1!$B$2:$F$14234,2,FALSE),"")</f>
        <v/>
      </c>
      <c r="I412" s="30" t="str">
        <f>IFERROR(VLOOKUP(G412,[1]Hoja1!$B$2:$F$14234,3,FALSE),"")</f>
        <v/>
      </c>
      <c r="J412" s="9" t="str">
        <f>IFERROR(VLOOKUP(G412,[1]Hoja1!$B$2:$F$14234,4,FALSE),"")</f>
        <v/>
      </c>
      <c r="K412" s="23" t="s">
        <v>17970</v>
      </c>
      <c r="L412" s="13"/>
      <c r="M412" s="13"/>
      <c r="N412" s="14"/>
      <c r="O412" s="27"/>
    </row>
    <row r="413" spans="1:15" ht="30" hidden="1" customHeight="1" x14ac:dyDescent="0.25">
      <c r="A413" s="12">
        <v>412</v>
      </c>
      <c r="B413" s="19" t="s">
        <v>17971</v>
      </c>
      <c r="C413" s="19" t="s">
        <v>17972</v>
      </c>
      <c r="D413" s="19" t="s">
        <v>11973</v>
      </c>
      <c r="E413" s="20"/>
      <c r="F413" s="20" t="s">
        <v>17958</v>
      </c>
      <c r="G413" s="20"/>
      <c r="H413" s="30" t="str">
        <f>IFERROR(VLOOKUP(G413,[1]Hoja1!$B$2:$F$14234,2,FALSE),"")</f>
        <v/>
      </c>
      <c r="I413" s="30" t="str">
        <f>IFERROR(VLOOKUP(G413,[1]Hoja1!$B$2:$F$14234,3,FALSE),"")</f>
        <v/>
      </c>
      <c r="J413" s="9" t="str">
        <f>IFERROR(VLOOKUP(G413,[1]Hoja1!$B$2:$F$14234,4,FALSE),"")</f>
        <v/>
      </c>
      <c r="K413" s="23" t="s">
        <v>17754</v>
      </c>
      <c r="L413" s="13"/>
      <c r="M413" s="13"/>
      <c r="N413" s="14"/>
      <c r="O413" s="27"/>
    </row>
    <row r="414" spans="1:15" ht="30" hidden="1" customHeight="1" x14ac:dyDescent="0.25">
      <c r="A414" s="12">
        <v>413</v>
      </c>
      <c r="B414" s="19" t="s">
        <v>17973</v>
      </c>
      <c r="C414" s="19" t="s">
        <v>17974</v>
      </c>
      <c r="D414" s="19" t="s">
        <v>11973</v>
      </c>
      <c r="E414" s="20"/>
      <c r="F414" s="20" t="s">
        <v>17958</v>
      </c>
      <c r="G414" s="20"/>
      <c r="H414" s="30" t="str">
        <f>IFERROR(VLOOKUP(G414,[1]Hoja1!$B$2:$F$14234,2,FALSE),"")</f>
        <v/>
      </c>
      <c r="I414" s="30" t="str">
        <f>IFERROR(VLOOKUP(G414,[1]Hoja1!$B$2:$F$14234,3,FALSE),"")</f>
        <v/>
      </c>
      <c r="J414" s="9" t="str">
        <f>IFERROR(VLOOKUP(G414,[1]Hoja1!$B$2:$F$14234,4,FALSE),"")</f>
        <v/>
      </c>
      <c r="K414" s="23" t="s">
        <v>17854</v>
      </c>
      <c r="L414" s="13"/>
      <c r="M414" s="13"/>
      <c r="N414" s="14"/>
      <c r="O414" s="27"/>
    </row>
    <row r="415" spans="1:15" ht="30" hidden="1" customHeight="1" x14ac:dyDescent="0.25">
      <c r="A415" s="12">
        <v>414</v>
      </c>
      <c r="B415" s="19" t="s">
        <v>17975</v>
      </c>
      <c r="C415" s="19" t="s">
        <v>17976</v>
      </c>
      <c r="D415" s="19" t="s">
        <v>11973</v>
      </c>
      <c r="E415" s="20"/>
      <c r="F415" s="20" t="s">
        <v>17958</v>
      </c>
      <c r="G415" s="20"/>
      <c r="H415" s="30" t="str">
        <f>IFERROR(VLOOKUP(G415,[1]Hoja1!$B$2:$F$14234,2,FALSE),"")</f>
        <v/>
      </c>
      <c r="I415" s="30" t="str">
        <f>IFERROR(VLOOKUP(G415,[1]Hoja1!$B$2:$F$14234,3,FALSE),"")</f>
        <v/>
      </c>
      <c r="J415" s="9" t="str">
        <f>IFERROR(VLOOKUP(G415,[1]Hoja1!$B$2:$F$14234,4,FALSE),"")</f>
        <v/>
      </c>
      <c r="K415" s="23" t="s">
        <v>17977</v>
      </c>
      <c r="L415" s="13"/>
      <c r="M415" s="13"/>
      <c r="N415" s="14"/>
      <c r="O415" s="27"/>
    </row>
    <row r="416" spans="1:15" ht="30" hidden="1" customHeight="1" x14ac:dyDescent="0.25">
      <c r="A416" s="12">
        <v>415</v>
      </c>
      <c r="B416" s="19" t="s">
        <v>17978</v>
      </c>
      <c r="C416" s="19" t="s">
        <v>17979</v>
      </c>
      <c r="D416" s="19" t="s">
        <v>11973</v>
      </c>
      <c r="E416" s="20"/>
      <c r="F416" s="20" t="s">
        <v>17958</v>
      </c>
      <c r="G416" s="20"/>
      <c r="H416" s="30" t="str">
        <f>IFERROR(VLOOKUP(G416,[1]Hoja1!$B$2:$F$14234,2,FALSE),"")</f>
        <v/>
      </c>
      <c r="I416" s="30" t="str">
        <f>IFERROR(VLOOKUP(G416,[1]Hoja1!$B$2:$F$14234,3,FALSE),"")</f>
        <v/>
      </c>
      <c r="J416" s="9" t="str">
        <f>IFERROR(VLOOKUP(G416,[1]Hoja1!$B$2:$F$14234,4,FALSE),"")</f>
        <v/>
      </c>
      <c r="K416" s="23" t="s">
        <v>17754</v>
      </c>
      <c r="L416" s="13"/>
      <c r="M416" s="13"/>
      <c r="N416" s="14"/>
      <c r="O416" s="27"/>
    </row>
    <row r="417" spans="1:15" ht="30" hidden="1" customHeight="1" x14ac:dyDescent="0.25">
      <c r="A417" s="12">
        <v>416</v>
      </c>
      <c r="B417" s="19" t="s">
        <v>17980</v>
      </c>
      <c r="C417" s="19" t="s">
        <v>17981</v>
      </c>
      <c r="D417" s="19" t="s">
        <v>11973</v>
      </c>
      <c r="E417" s="20"/>
      <c r="F417" s="20" t="s">
        <v>17958</v>
      </c>
      <c r="G417" s="20"/>
      <c r="H417" s="30" t="str">
        <f>IFERROR(VLOOKUP(G417,[1]Hoja1!$B$2:$F$14234,2,FALSE),"")</f>
        <v/>
      </c>
      <c r="I417" s="30" t="str">
        <f>IFERROR(VLOOKUP(G417,[1]Hoja1!$B$2:$F$14234,3,FALSE),"")</f>
        <v/>
      </c>
      <c r="J417" s="9" t="str">
        <f>IFERROR(VLOOKUP(G417,[1]Hoja1!$B$2:$F$14234,4,FALSE),"")</f>
        <v/>
      </c>
      <c r="K417" s="23" t="s">
        <v>17757</v>
      </c>
      <c r="L417" s="13"/>
      <c r="M417" s="13"/>
      <c r="N417" s="14"/>
      <c r="O417" s="27"/>
    </row>
    <row r="418" spans="1:15" ht="30" hidden="1" customHeight="1" x14ac:dyDescent="0.25">
      <c r="A418" s="12">
        <v>417</v>
      </c>
      <c r="B418" s="19" t="s">
        <v>17982</v>
      </c>
      <c r="C418" s="19" t="s">
        <v>17983</v>
      </c>
      <c r="D418" s="19" t="s">
        <v>11973</v>
      </c>
      <c r="E418" s="20"/>
      <c r="F418" s="20" t="s">
        <v>17984</v>
      </c>
      <c r="G418" s="20"/>
      <c r="H418" s="30" t="str">
        <f>IFERROR(VLOOKUP(G418,[1]Hoja1!$B$2:$F$14234,2,FALSE),"")</f>
        <v/>
      </c>
      <c r="I418" s="30" t="str">
        <f>IFERROR(VLOOKUP(G418,[1]Hoja1!$B$2:$F$14234,3,FALSE),"")</f>
        <v/>
      </c>
      <c r="J418" s="9" t="str">
        <f>IFERROR(VLOOKUP(G418,[1]Hoja1!$B$2:$F$14234,4,FALSE),"")</f>
        <v/>
      </c>
      <c r="K418" s="23" t="s">
        <v>17985</v>
      </c>
      <c r="L418" s="13"/>
      <c r="M418" s="13"/>
      <c r="N418" s="14"/>
      <c r="O418" s="27"/>
    </row>
    <row r="419" spans="1:15" ht="30" hidden="1" customHeight="1" x14ac:dyDescent="0.25">
      <c r="A419" s="12">
        <v>418</v>
      </c>
      <c r="B419" s="19" t="s">
        <v>17986</v>
      </c>
      <c r="C419" s="19" t="s">
        <v>17987</v>
      </c>
      <c r="D419" s="19" t="s">
        <v>11973</v>
      </c>
      <c r="E419" s="20"/>
      <c r="F419" s="20" t="s">
        <v>17984</v>
      </c>
      <c r="G419" s="20"/>
      <c r="H419" s="30" t="str">
        <f>IFERROR(VLOOKUP(G419,[1]Hoja1!$B$2:$F$14234,2,FALSE),"")</f>
        <v/>
      </c>
      <c r="I419" s="30" t="str">
        <f>IFERROR(VLOOKUP(G419,[1]Hoja1!$B$2:$F$14234,3,FALSE),"")</f>
        <v/>
      </c>
      <c r="J419" s="9" t="str">
        <f>IFERROR(VLOOKUP(G419,[1]Hoja1!$B$2:$F$14234,4,FALSE),"")</f>
        <v/>
      </c>
      <c r="K419" s="23" t="s">
        <v>16192</v>
      </c>
      <c r="L419" s="13"/>
      <c r="M419" s="13"/>
      <c r="N419" s="14"/>
      <c r="O419" s="27"/>
    </row>
    <row r="420" spans="1:15" ht="30" hidden="1" customHeight="1" x14ac:dyDescent="0.25">
      <c r="A420" s="12">
        <v>419</v>
      </c>
      <c r="B420" s="19" t="s">
        <v>17988</v>
      </c>
      <c r="C420" s="19" t="s">
        <v>17989</v>
      </c>
      <c r="D420" s="19" t="s">
        <v>11973</v>
      </c>
      <c r="E420" s="20"/>
      <c r="F420" s="20" t="s">
        <v>17984</v>
      </c>
      <c r="G420" s="20"/>
      <c r="H420" s="30" t="str">
        <f>IFERROR(VLOOKUP(G420,[1]Hoja1!$B$2:$F$14234,2,FALSE),"")</f>
        <v/>
      </c>
      <c r="I420" s="30" t="str">
        <f>IFERROR(VLOOKUP(G420,[1]Hoja1!$B$2:$F$14234,3,FALSE),"")</f>
        <v/>
      </c>
      <c r="J420" s="9" t="str">
        <f>IFERROR(VLOOKUP(G420,[1]Hoja1!$B$2:$F$14234,4,FALSE),"")</f>
        <v/>
      </c>
      <c r="K420" s="23" t="s">
        <v>17317</v>
      </c>
      <c r="L420" s="13"/>
      <c r="M420" s="13"/>
      <c r="N420" s="14"/>
      <c r="O420" s="27"/>
    </row>
    <row r="421" spans="1:15" ht="30" hidden="1" customHeight="1" x14ac:dyDescent="0.25">
      <c r="A421" s="12">
        <v>420</v>
      </c>
      <c r="B421" s="19" t="s">
        <v>17990</v>
      </c>
      <c r="C421" s="19" t="s">
        <v>17991</v>
      </c>
      <c r="D421" s="19" t="s">
        <v>11973</v>
      </c>
      <c r="E421" s="20"/>
      <c r="F421" s="20" t="s">
        <v>17984</v>
      </c>
      <c r="G421" s="20"/>
      <c r="H421" s="30" t="str">
        <f>IFERROR(VLOOKUP(G421,[1]Hoja1!$B$2:$F$14234,2,FALSE),"")</f>
        <v/>
      </c>
      <c r="I421" s="30" t="str">
        <f>IFERROR(VLOOKUP(G421,[1]Hoja1!$B$2:$F$14234,3,FALSE),"")</f>
        <v/>
      </c>
      <c r="J421" s="9" t="str">
        <f>IFERROR(VLOOKUP(G421,[1]Hoja1!$B$2:$F$14234,4,FALSE),"")</f>
        <v/>
      </c>
      <c r="K421" s="23" t="s">
        <v>16740</v>
      </c>
      <c r="L421" s="13"/>
      <c r="M421" s="13"/>
      <c r="N421" s="14"/>
      <c r="O421" s="27"/>
    </row>
    <row r="422" spans="1:15" ht="30" hidden="1" customHeight="1" x14ac:dyDescent="0.25">
      <c r="A422" s="12">
        <v>421</v>
      </c>
      <c r="B422" s="19" t="s">
        <v>17992</v>
      </c>
      <c r="C422" s="19" t="s">
        <v>17993</v>
      </c>
      <c r="D422" s="19" t="s">
        <v>11973</v>
      </c>
      <c r="E422" s="20"/>
      <c r="F422" s="20" t="s">
        <v>17984</v>
      </c>
      <c r="G422" s="20"/>
      <c r="H422" s="30" t="str">
        <f>IFERROR(VLOOKUP(G422,[1]Hoja1!$B$2:$F$14234,2,FALSE),"")</f>
        <v/>
      </c>
      <c r="I422" s="30" t="str">
        <f>IFERROR(VLOOKUP(G422,[1]Hoja1!$B$2:$F$14234,3,FALSE),"")</f>
        <v/>
      </c>
      <c r="J422" s="9" t="str">
        <f>IFERROR(VLOOKUP(G422,[1]Hoja1!$B$2:$F$14234,4,FALSE),"")</f>
        <v/>
      </c>
      <c r="K422" s="23" t="s">
        <v>17994</v>
      </c>
      <c r="L422" s="13"/>
      <c r="M422" s="13"/>
      <c r="N422" s="14"/>
      <c r="O422" s="27"/>
    </row>
    <row r="423" spans="1:15" ht="30" hidden="1" customHeight="1" x14ac:dyDescent="0.25">
      <c r="A423" s="12">
        <v>422</v>
      </c>
      <c r="B423" s="19" t="s">
        <v>17995</v>
      </c>
      <c r="C423" s="19" t="s">
        <v>17996</v>
      </c>
      <c r="D423" s="19" t="s">
        <v>11973</v>
      </c>
      <c r="E423" s="20"/>
      <c r="F423" s="20" t="s">
        <v>17984</v>
      </c>
      <c r="G423" s="20"/>
      <c r="H423" s="30" t="str">
        <f>IFERROR(VLOOKUP(G423,[1]Hoja1!$B$2:$F$14234,2,FALSE),"")</f>
        <v/>
      </c>
      <c r="I423" s="30" t="str">
        <f>IFERROR(VLOOKUP(G423,[1]Hoja1!$B$2:$F$14234,3,FALSE),"")</f>
        <v/>
      </c>
      <c r="J423" s="9" t="str">
        <f>IFERROR(VLOOKUP(G423,[1]Hoja1!$B$2:$F$14234,4,FALSE),"")</f>
        <v/>
      </c>
      <c r="K423" s="23" t="s">
        <v>17997</v>
      </c>
      <c r="L423" s="13"/>
      <c r="M423" s="13"/>
      <c r="N423" s="14"/>
      <c r="O423" s="27"/>
    </row>
    <row r="424" spans="1:15" ht="30" hidden="1" customHeight="1" x14ac:dyDescent="0.25">
      <c r="A424" s="12">
        <v>423</v>
      </c>
      <c r="B424" s="19" t="s">
        <v>17998</v>
      </c>
      <c r="C424" s="19" t="s">
        <v>17999</v>
      </c>
      <c r="D424" s="19" t="s">
        <v>11973</v>
      </c>
      <c r="E424" s="20"/>
      <c r="F424" s="20" t="s">
        <v>18000</v>
      </c>
      <c r="G424" s="20"/>
      <c r="H424" s="30" t="str">
        <f>IFERROR(VLOOKUP(G424,[1]Hoja1!$B$2:$F$14234,2,FALSE),"")</f>
        <v/>
      </c>
      <c r="I424" s="30" t="str">
        <f>IFERROR(VLOOKUP(G424,[1]Hoja1!$B$2:$F$14234,3,FALSE),"")</f>
        <v/>
      </c>
      <c r="J424" s="9" t="str">
        <f>IFERROR(VLOOKUP(G424,[1]Hoja1!$B$2:$F$14234,4,FALSE),"")</f>
        <v/>
      </c>
      <c r="K424" s="23" t="s">
        <v>17757</v>
      </c>
      <c r="L424" s="13"/>
      <c r="M424" s="13"/>
      <c r="N424" s="14"/>
      <c r="O424" s="27"/>
    </row>
    <row r="425" spans="1:15" ht="30" hidden="1" customHeight="1" x14ac:dyDescent="0.25">
      <c r="A425" s="12">
        <v>424</v>
      </c>
      <c r="B425" s="19" t="s">
        <v>18001</v>
      </c>
      <c r="C425" s="19" t="s">
        <v>18002</v>
      </c>
      <c r="D425" s="19" t="s">
        <v>11973</v>
      </c>
      <c r="E425" s="20"/>
      <c r="F425" s="20" t="s">
        <v>17984</v>
      </c>
      <c r="G425" s="20"/>
      <c r="H425" s="30" t="str">
        <f>IFERROR(VLOOKUP(G425,[1]Hoja1!$B$2:$F$14234,2,FALSE),"")</f>
        <v/>
      </c>
      <c r="I425" s="30" t="str">
        <f>IFERROR(VLOOKUP(G425,[1]Hoja1!$B$2:$F$14234,3,FALSE),"")</f>
        <v/>
      </c>
      <c r="J425" s="9" t="str">
        <f>IFERROR(VLOOKUP(G425,[1]Hoja1!$B$2:$F$14234,4,FALSE),"")</f>
        <v/>
      </c>
      <c r="K425" s="23" t="s">
        <v>18003</v>
      </c>
      <c r="L425" s="13"/>
      <c r="M425" s="13"/>
      <c r="N425" s="14"/>
      <c r="O425" s="27"/>
    </row>
    <row r="426" spans="1:15" ht="30" hidden="1" customHeight="1" x14ac:dyDescent="0.25">
      <c r="A426" s="12">
        <v>425</v>
      </c>
      <c r="B426" s="19" t="s">
        <v>18004</v>
      </c>
      <c r="C426" s="19" t="s">
        <v>18005</v>
      </c>
      <c r="D426" s="19" t="s">
        <v>11973</v>
      </c>
      <c r="E426" s="20"/>
      <c r="F426" s="20" t="s">
        <v>18006</v>
      </c>
      <c r="G426" s="20"/>
      <c r="H426" s="30" t="str">
        <f>IFERROR(VLOOKUP(G426,[1]Hoja1!$B$2:$F$14234,2,FALSE),"")</f>
        <v/>
      </c>
      <c r="I426" s="30" t="str">
        <f>IFERROR(VLOOKUP(G426,[1]Hoja1!$B$2:$F$14234,3,FALSE),"")</f>
        <v/>
      </c>
      <c r="J426" s="9" t="str">
        <f>IFERROR(VLOOKUP(G426,[1]Hoja1!$B$2:$F$14234,4,FALSE),"")</f>
        <v/>
      </c>
      <c r="K426" s="23" t="s">
        <v>17754</v>
      </c>
      <c r="L426" s="13"/>
      <c r="M426" s="13"/>
      <c r="N426" s="14"/>
      <c r="O426" s="27"/>
    </row>
    <row r="427" spans="1:15" ht="30" hidden="1" customHeight="1" x14ac:dyDescent="0.25">
      <c r="A427" s="12">
        <v>426</v>
      </c>
      <c r="B427" s="19" t="s">
        <v>18007</v>
      </c>
      <c r="C427" s="19" t="s">
        <v>18008</v>
      </c>
      <c r="D427" s="19" t="s">
        <v>11973</v>
      </c>
      <c r="E427" s="20"/>
      <c r="F427" s="20" t="s">
        <v>18006</v>
      </c>
      <c r="G427" s="20"/>
      <c r="H427" s="30" t="str">
        <f>IFERROR(VLOOKUP(G427,[1]Hoja1!$B$2:$F$14234,2,FALSE),"")</f>
        <v/>
      </c>
      <c r="I427" s="30" t="str">
        <f>IFERROR(VLOOKUP(G427,[1]Hoja1!$B$2:$F$14234,3,FALSE),"")</f>
        <v/>
      </c>
      <c r="J427" s="9" t="str">
        <f>IFERROR(VLOOKUP(G427,[1]Hoja1!$B$2:$F$14234,4,FALSE),"")</f>
        <v/>
      </c>
      <c r="K427" s="23" t="s">
        <v>18009</v>
      </c>
      <c r="L427" s="13"/>
      <c r="M427" s="13"/>
      <c r="N427" s="14"/>
      <c r="O427" s="27"/>
    </row>
    <row r="428" spans="1:15" ht="30" hidden="1" customHeight="1" x14ac:dyDescent="0.25">
      <c r="A428" s="12">
        <v>427</v>
      </c>
      <c r="B428" s="19" t="s">
        <v>18010</v>
      </c>
      <c r="C428" s="19" t="s">
        <v>18011</v>
      </c>
      <c r="D428" s="19" t="s">
        <v>11973</v>
      </c>
      <c r="E428" s="20"/>
      <c r="F428" s="20" t="s">
        <v>18006</v>
      </c>
      <c r="G428" s="20"/>
      <c r="H428" s="30" t="str">
        <f>IFERROR(VLOOKUP(G428,[1]Hoja1!$B$2:$F$14234,2,FALSE),"")</f>
        <v/>
      </c>
      <c r="I428" s="30" t="str">
        <f>IFERROR(VLOOKUP(G428,[1]Hoja1!$B$2:$F$14234,3,FALSE),"")</f>
        <v/>
      </c>
      <c r="J428" s="9" t="str">
        <f>IFERROR(VLOOKUP(G428,[1]Hoja1!$B$2:$F$14234,4,FALSE),"")</f>
        <v/>
      </c>
      <c r="K428" s="23" t="s">
        <v>16192</v>
      </c>
      <c r="L428" s="13"/>
      <c r="M428" s="13"/>
      <c r="N428" s="14"/>
      <c r="O428" s="27"/>
    </row>
    <row r="429" spans="1:15" ht="30" hidden="1" customHeight="1" x14ac:dyDescent="0.25">
      <c r="A429" s="12">
        <v>428</v>
      </c>
      <c r="B429" s="19" t="s">
        <v>18012</v>
      </c>
      <c r="C429" s="19" t="s">
        <v>18013</v>
      </c>
      <c r="D429" s="19" t="s">
        <v>11973</v>
      </c>
      <c r="E429" s="20"/>
      <c r="F429" s="20" t="s">
        <v>18000</v>
      </c>
      <c r="G429" s="20"/>
      <c r="H429" s="30" t="str">
        <f>IFERROR(VLOOKUP(G429,[1]Hoja1!$B$2:$F$14234,2,FALSE),"")</f>
        <v/>
      </c>
      <c r="I429" s="30" t="str">
        <f>IFERROR(VLOOKUP(G429,[1]Hoja1!$B$2:$F$14234,3,FALSE),"")</f>
        <v/>
      </c>
      <c r="J429" s="9" t="str">
        <f>IFERROR(VLOOKUP(G429,[1]Hoja1!$B$2:$F$14234,4,FALSE),"")</f>
        <v/>
      </c>
      <c r="K429" s="23" t="s">
        <v>17757</v>
      </c>
      <c r="L429" s="13"/>
      <c r="M429" s="13"/>
      <c r="N429" s="14"/>
      <c r="O429" s="27"/>
    </row>
    <row r="430" spans="1:15" ht="30" hidden="1" customHeight="1" x14ac:dyDescent="0.25">
      <c r="A430" s="12">
        <v>429</v>
      </c>
      <c r="B430" s="19" t="s">
        <v>18014</v>
      </c>
      <c r="C430" s="19" t="s">
        <v>18015</v>
      </c>
      <c r="D430" s="19" t="s">
        <v>11973</v>
      </c>
      <c r="E430" s="20"/>
      <c r="F430" s="20" t="s">
        <v>18000</v>
      </c>
      <c r="G430" s="20"/>
      <c r="H430" s="30" t="str">
        <f>IFERROR(VLOOKUP(G430,[1]Hoja1!$B$2:$F$14234,2,FALSE),"")</f>
        <v/>
      </c>
      <c r="I430" s="30" t="str">
        <f>IFERROR(VLOOKUP(G430,[1]Hoja1!$B$2:$F$14234,3,FALSE),"")</f>
        <v/>
      </c>
      <c r="J430" s="9" t="str">
        <f>IFERROR(VLOOKUP(G430,[1]Hoja1!$B$2:$F$14234,4,FALSE),"")</f>
        <v/>
      </c>
      <c r="K430" s="23" t="s">
        <v>18016</v>
      </c>
      <c r="L430" s="13"/>
      <c r="M430" s="13"/>
      <c r="N430" s="14"/>
      <c r="O430" s="27"/>
    </row>
    <row r="431" spans="1:15" ht="30" hidden="1" customHeight="1" x14ac:dyDescent="0.25">
      <c r="A431" s="12">
        <v>430</v>
      </c>
      <c r="B431" s="19" t="s">
        <v>18017</v>
      </c>
      <c r="C431" s="19" t="s">
        <v>18018</v>
      </c>
      <c r="D431" s="19" t="s">
        <v>11973</v>
      </c>
      <c r="E431" s="20"/>
      <c r="F431" s="20" t="s">
        <v>18019</v>
      </c>
      <c r="G431" s="20"/>
      <c r="H431" s="30" t="str">
        <f>IFERROR(VLOOKUP(G431,[1]Hoja1!$B$2:$F$14234,2,FALSE),"")</f>
        <v/>
      </c>
      <c r="I431" s="30" t="str">
        <f>IFERROR(VLOOKUP(G431,[1]Hoja1!$B$2:$F$14234,3,FALSE),"")</f>
        <v/>
      </c>
      <c r="J431" s="9" t="str">
        <f>IFERROR(VLOOKUP(G431,[1]Hoja1!$B$2:$F$14234,4,FALSE),"")</f>
        <v/>
      </c>
      <c r="K431" s="23" t="s">
        <v>16192</v>
      </c>
      <c r="L431" s="13"/>
      <c r="M431" s="13"/>
      <c r="N431" s="14"/>
      <c r="O431" s="27"/>
    </row>
    <row r="432" spans="1:15" ht="30" hidden="1" customHeight="1" x14ac:dyDescent="0.25">
      <c r="A432" s="12">
        <v>431</v>
      </c>
      <c r="B432" s="19" t="s">
        <v>18020</v>
      </c>
      <c r="C432" s="19" t="s">
        <v>18021</v>
      </c>
      <c r="D432" s="19" t="s">
        <v>11973</v>
      </c>
      <c r="E432" s="20"/>
      <c r="F432" s="20" t="s">
        <v>18019</v>
      </c>
      <c r="G432" s="20"/>
      <c r="H432" s="30" t="str">
        <f>IFERROR(VLOOKUP(G432,[1]Hoja1!$B$2:$F$14234,2,FALSE),"")</f>
        <v/>
      </c>
      <c r="I432" s="30" t="str">
        <f>IFERROR(VLOOKUP(G432,[1]Hoja1!$B$2:$F$14234,3,FALSE),"")</f>
        <v/>
      </c>
      <c r="J432" s="9" t="str">
        <f>IFERROR(VLOOKUP(G432,[1]Hoja1!$B$2:$F$14234,4,FALSE),"")</f>
        <v/>
      </c>
      <c r="K432" s="23" t="s">
        <v>15872</v>
      </c>
      <c r="L432" s="13"/>
      <c r="M432" s="13"/>
      <c r="N432" s="14"/>
      <c r="O432" s="27"/>
    </row>
    <row r="433" spans="1:15" ht="30" hidden="1" customHeight="1" x14ac:dyDescent="0.25">
      <c r="A433" s="12">
        <v>432</v>
      </c>
      <c r="B433" s="19" t="s">
        <v>18022</v>
      </c>
      <c r="C433" s="19" t="s">
        <v>18023</v>
      </c>
      <c r="D433" s="19" t="s">
        <v>11973</v>
      </c>
      <c r="E433" s="20"/>
      <c r="F433" s="20" t="s">
        <v>18019</v>
      </c>
      <c r="G433" s="20"/>
      <c r="H433" s="30" t="str">
        <f>IFERROR(VLOOKUP(G433,[1]Hoja1!$B$2:$F$14234,2,FALSE),"")</f>
        <v/>
      </c>
      <c r="I433" s="30" t="str">
        <f>IFERROR(VLOOKUP(G433,[1]Hoja1!$B$2:$F$14234,3,FALSE),"")</f>
        <v/>
      </c>
      <c r="J433" s="9" t="str">
        <f>IFERROR(VLOOKUP(G433,[1]Hoja1!$B$2:$F$14234,4,FALSE),"")</f>
        <v/>
      </c>
      <c r="K433" s="23" t="s">
        <v>16192</v>
      </c>
      <c r="L433" s="13"/>
      <c r="M433" s="13"/>
      <c r="N433" s="14"/>
      <c r="O433" s="27"/>
    </row>
    <row r="434" spans="1:15" ht="30" hidden="1" customHeight="1" x14ac:dyDescent="0.25">
      <c r="A434" s="12">
        <v>433</v>
      </c>
      <c r="B434" s="19" t="s">
        <v>18024</v>
      </c>
      <c r="C434" s="19" t="s">
        <v>18025</v>
      </c>
      <c r="D434" s="19" t="s">
        <v>11973</v>
      </c>
      <c r="E434" s="20"/>
      <c r="F434" s="20" t="s">
        <v>18019</v>
      </c>
      <c r="G434" s="20"/>
      <c r="H434" s="30" t="str">
        <f>IFERROR(VLOOKUP(G434,[1]Hoja1!$B$2:$F$14234,2,FALSE),"")</f>
        <v/>
      </c>
      <c r="I434" s="30" t="str">
        <f>IFERROR(VLOOKUP(G434,[1]Hoja1!$B$2:$F$14234,3,FALSE),"")</f>
        <v/>
      </c>
      <c r="J434" s="9" t="str">
        <f>IFERROR(VLOOKUP(G434,[1]Hoja1!$B$2:$F$14234,4,FALSE),"")</f>
        <v/>
      </c>
      <c r="K434" s="23" t="s">
        <v>16192</v>
      </c>
      <c r="L434" s="13"/>
      <c r="M434" s="13"/>
      <c r="N434" s="14"/>
      <c r="O434" s="27"/>
    </row>
    <row r="435" spans="1:15" ht="30" hidden="1" customHeight="1" x14ac:dyDescent="0.25">
      <c r="A435" s="12">
        <v>434</v>
      </c>
      <c r="B435" s="19" t="s">
        <v>18026</v>
      </c>
      <c r="C435" s="19" t="s">
        <v>18027</v>
      </c>
      <c r="D435" s="19" t="s">
        <v>11973</v>
      </c>
      <c r="E435" s="20"/>
      <c r="F435" s="20" t="s">
        <v>18019</v>
      </c>
      <c r="G435" s="20"/>
      <c r="H435" s="30" t="str">
        <f>IFERROR(VLOOKUP(G435,[1]Hoja1!$B$2:$F$14234,2,FALSE),"")</f>
        <v/>
      </c>
      <c r="I435" s="30" t="str">
        <f>IFERROR(VLOOKUP(G435,[1]Hoja1!$B$2:$F$14234,3,FALSE),"")</f>
        <v/>
      </c>
      <c r="J435" s="9" t="str">
        <f>IFERROR(VLOOKUP(G435,[1]Hoja1!$B$2:$F$14234,4,FALSE),"")</f>
        <v/>
      </c>
      <c r="K435" s="23" t="s">
        <v>17317</v>
      </c>
      <c r="L435" s="13"/>
      <c r="M435" s="13"/>
      <c r="N435" s="14"/>
      <c r="O435" s="27"/>
    </row>
    <row r="436" spans="1:15" ht="30" hidden="1" customHeight="1" x14ac:dyDescent="0.25">
      <c r="A436" s="12">
        <v>435</v>
      </c>
      <c r="B436" s="19" t="s">
        <v>18028</v>
      </c>
      <c r="C436" s="19" t="s">
        <v>18029</v>
      </c>
      <c r="D436" s="19" t="s">
        <v>11973</v>
      </c>
      <c r="E436" s="20"/>
      <c r="F436" s="20" t="s">
        <v>18019</v>
      </c>
      <c r="G436" s="20"/>
      <c r="H436" s="30" t="str">
        <f>IFERROR(VLOOKUP(G436,[1]Hoja1!$B$2:$F$14234,2,FALSE),"")</f>
        <v/>
      </c>
      <c r="I436" s="30" t="str">
        <f>IFERROR(VLOOKUP(G436,[1]Hoja1!$B$2:$F$14234,3,FALSE),"")</f>
        <v/>
      </c>
      <c r="J436" s="9" t="str">
        <f>IFERROR(VLOOKUP(G436,[1]Hoja1!$B$2:$F$14234,4,FALSE),"")</f>
        <v/>
      </c>
      <c r="K436" s="23" t="s">
        <v>17317</v>
      </c>
      <c r="L436" s="13"/>
      <c r="M436" s="13"/>
      <c r="N436" s="14"/>
      <c r="O436" s="27"/>
    </row>
    <row r="437" spans="1:15" ht="30" hidden="1" customHeight="1" x14ac:dyDescent="0.25">
      <c r="A437" s="12">
        <v>436</v>
      </c>
      <c r="B437" s="19" t="s">
        <v>18030</v>
      </c>
      <c r="C437" s="19" t="s">
        <v>18031</v>
      </c>
      <c r="D437" s="19" t="s">
        <v>11973</v>
      </c>
      <c r="E437" s="20"/>
      <c r="F437" s="20" t="s">
        <v>18019</v>
      </c>
      <c r="G437" s="20"/>
      <c r="H437" s="30" t="str">
        <f>IFERROR(VLOOKUP(G437,[1]Hoja1!$B$2:$F$14234,2,FALSE),"")</f>
        <v/>
      </c>
      <c r="I437" s="30" t="str">
        <f>IFERROR(VLOOKUP(G437,[1]Hoja1!$B$2:$F$14234,3,FALSE),"")</f>
        <v/>
      </c>
      <c r="J437" s="9" t="str">
        <f>IFERROR(VLOOKUP(G437,[1]Hoja1!$B$2:$F$14234,4,FALSE),"")</f>
        <v/>
      </c>
      <c r="K437" s="23" t="s">
        <v>17317</v>
      </c>
      <c r="L437" s="13"/>
      <c r="M437" s="13"/>
      <c r="N437" s="14"/>
      <c r="O437" s="27"/>
    </row>
    <row r="438" spans="1:15" ht="30" hidden="1" customHeight="1" x14ac:dyDescent="0.25">
      <c r="A438" s="12">
        <v>437</v>
      </c>
      <c r="B438" s="19" t="s">
        <v>18032</v>
      </c>
      <c r="C438" s="19" t="s">
        <v>18033</v>
      </c>
      <c r="D438" s="19" t="s">
        <v>11973</v>
      </c>
      <c r="E438" s="20"/>
      <c r="F438" s="20" t="s">
        <v>18019</v>
      </c>
      <c r="G438" s="20"/>
      <c r="H438" s="30" t="str">
        <f>IFERROR(VLOOKUP(G438,[1]Hoja1!$B$2:$F$14234,2,FALSE),"")</f>
        <v/>
      </c>
      <c r="I438" s="30" t="str">
        <f>IFERROR(VLOOKUP(G438,[1]Hoja1!$B$2:$F$14234,3,FALSE),"")</f>
        <v/>
      </c>
      <c r="J438" s="9" t="str">
        <f>IFERROR(VLOOKUP(G438,[1]Hoja1!$B$2:$F$14234,4,FALSE),"")</f>
        <v/>
      </c>
      <c r="K438" s="23" t="s">
        <v>17317</v>
      </c>
      <c r="L438" s="13"/>
      <c r="M438" s="13"/>
      <c r="N438" s="14"/>
      <c r="O438" s="27"/>
    </row>
    <row r="439" spans="1:15" ht="30" hidden="1" customHeight="1" x14ac:dyDescent="0.25">
      <c r="A439" s="12">
        <v>438</v>
      </c>
      <c r="B439" s="19" t="s">
        <v>18034</v>
      </c>
      <c r="C439" s="19" t="s">
        <v>18035</v>
      </c>
      <c r="D439" s="19" t="s">
        <v>11973</v>
      </c>
      <c r="E439" s="20"/>
      <c r="F439" s="20" t="s">
        <v>18019</v>
      </c>
      <c r="G439" s="20"/>
      <c r="H439" s="30" t="str">
        <f>IFERROR(VLOOKUP(G439,[1]Hoja1!$B$2:$F$14234,2,FALSE),"")</f>
        <v/>
      </c>
      <c r="I439" s="30" t="str">
        <f>IFERROR(VLOOKUP(G439,[1]Hoja1!$B$2:$F$14234,3,FALSE),"")</f>
        <v/>
      </c>
      <c r="J439" s="9" t="str">
        <f>IFERROR(VLOOKUP(G439,[1]Hoja1!$B$2:$F$14234,4,FALSE),"")</f>
        <v/>
      </c>
      <c r="K439" s="23" t="s">
        <v>17854</v>
      </c>
      <c r="L439" s="13"/>
      <c r="M439" s="13"/>
      <c r="N439" s="14"/>
      <c r="O439" s="27"/>
    </row>
    <row r="440" spans="1:15" ht="30" hidden="1" customHeight="1" x14ac:dyDescent="0.25">
      <c r="A440" s="12">
        <v>439</v>
      </c>
      <c r="B440" s="19" t="s">
        <v>18036</v>
      </c>
      <c r="C440" s="19" t="s">
        <v>18037</v>
      </c>
      <c r="D440" s="19" t="s">
        <v>11973</v>
      </c>
      <c r="E440" s="20"/>
      <c r="F440" s="20" t="s">
        <v>18019</v>
      </c>
      <c r="G440" s="20"/>
      <c r="H440" s="30" t="str">
        <f>IFERROR(VLOOKUP(G440,[1]Hoja1!$B$2:$F$14234,2,FALSE),"")</f>
        <v/>
      </c>
      <c r="I440" s="30" t="str">
        <f>IFERROR(VLOOKUP(G440,[1]Hoja1!$B$2:$F$14234,3,FALSE),"")</f>
        <v/>
      </c>
      <c r="J440" s="9" t="str">
        <f>IFERROR(VLOOKUP(G440,[1]Hoja1!$B$2:$F$14234,4,FALSE),"")</f>
        <v/>
      </c>
      <c r="K440" s="23" t="s">
        <v>16192</v>
      </c>
      <c r="L440" s="13"/>
      <c r="M440" s="13"/>
      <c r="N440" s="14"/>
      <c r="O440" s="27"/>
    </row>
    <row r="441" spans="1:15" ht="30" hidden="1" customHeight="1" x14ac:dyDescent="0.25">
      <c r="A441" s="12">
        <v>440</v>
      </c>
      <c r="B441" s="19" t="s">
        <v>18038</v>
      </c>
      <c r="C441" s="19" t="s">
        <v>18039</v>
      </c>
      <c r="D441" s="19" t="s">
        <v>11973</v>
      </c>
      <c r="E441" s="20"/>
      <c r="F441" s="20" t="s">
        <v>18019</v>
      </c>
      <c r="G441" s="20"/>
      <c r="H441" s="30" t="str">
        <f>IFERROR(VLOOKUP(G441,[1]Hoja1!$B$2:$F$14234,2,FALSE),"")</f>
        <v/>
      </c>
      <c r="I441" s="30" t="str">
        <f>IFERROR(VLOOKUP(G441,[1]Hoja1!$B$2:$F$14234,3,FALSE),"")</f>
        <v/>
      </c>
      <c r="J441" s="9" t="str">
        <f>IFERROR(VLOOKUP(G441,[1]Hoja1!$B$2:$F$14234,4,FALSE),"")</f>
        <v/>
      </c>
      <c r="K441" s="23" t="s">
        <v>17854</v>
      </c>
      <c r="L441" s="13"/>
      <c r="M441" s="13"/>
      <c r="N441" s="14"/>
      <c r="O441" s="27"/>
    </row>
    <row r="442" spans="1:15" ht="30" hidden="1" customHeight="1" x14ac:dyDescent="0.25">
      <c r="A442" s="12">
        <v>441</v>
      </c>
      <c r="B442" s="19" t="s">
        <v>18040</v>
      </c>
      <c r="C442" s="19" t="s">
        <v>18041</v>
      </c>
      <c r="D442" s="19" t="s">
        <v>11973</v>
      </c>
      <c r="E442" s="20"/>
      <c r="F442" s="20" t="s">
        <v>18019</v>
      </c>
      <c r="G442" s="20"/>
      <c r="H442" s="30" t="str">
        <f>IFERROR(VLOOKUP(G442,[1]Hoja1!$B$2:$F$14234,2,FALSE),"")</f>
        <v/>
      </c>
      <c r="I442" s="30" t="str">
        <f>IFERROR(VLOOKUP(G442,[1]Hoja1!$B$2:$F$14234,3,FALSE),"")</f>
        <v/>
      </c>
      <c r="J442" s="9" t="str">
        <f>IFERROR(VLOOKUP(G442,[1]Hoja1!$B$2:$F$14234,4,FALSE),"")</f>
        <v/>
      </c>
      <c r="K442" s="23" t="s">
        <v>18042</v>
      </c>
      <c r="L442" s="13"/>
      <c r="M442" s="13"/>
      <c r="N442" s="14"/>
      <c r="O442" s="27"/>
    </row>
    <row r="443" spans="1:15" ht="30" hidden="1" customHeight="1" x14ac:dyDescent="0.25">
      <c r="A443" s="12">
        <v>442</v>
      </c>
      <c r="B443" s="19" t="s">
        <v>18043</v>
      </c>
      <c r="C443" s="19" t="s">
        <v>18044</v>
      </c>
      <c r="D443" s="19" t="s">
        <v>11973</v>
      </c>
      <c r="E443" s="20"/>
      <c r="F443" s="20" t="s">
        <v>18019</v>
      </c>
      <c r="G443" s="20"/>
      <c r="H443" s="30" t="str">
        <f>IFERROR(VLOOKUP(G443,[1]Hoja1!$B$2:$F$14234,2,FALSE),"")</f>
        <v/>
      </c>
      <c r="I443" s="30" t="str">
        <f>IFERROR(VLOOKUP(G443,[1]Hoja1!$B$2:$F$14234,3,FALSE),"")</f>
        <v/>
      </c>
      <c r="J443" s="9" t="str">
        <f>IFERROR(VLOOKUP(G443,[1]Hoja1!$B$2:$F$14234,4,FALSE),"")</f>
        <v/>
      </c>
      <c r="K443" s="23" t="s">
        <v>18045</v>
      </c>
      <c r="L443" s="13"/>
      <c r="M443" s="13"/>
      <c r="N443" s="14"/>
      <c r="O443" s="27"/>
    </row>
    <row r="444" spans="1:15" ht="30" hidden="1" customHeight="1" x14ac:dyDescent="0.25">
      <c r="A444" s="12">
        <v>443</v>
      </c>
      <c r="B444" s="19" t="s">
        <v>18046</v>
      </c>
      <c r="C444" s="19" t="s">
        <v>18047</v>
      </c>
      <c r="D444" s="19" t="s">
        <v>11973</v>
      </c>
      <c r="E444" s="20"/>
      <c r="F444" s="20" t="s">
        <v>18019</v>
      </c>
      <c r="G444" s="20"/>
      <c r="H444" s="30" t="str">
        <f>IFERROR(VLOOKUP(G444,[1]Hoja1!$B$2:$F$14234,2,FALSE),"")</f>
        <v/>
      </c>
      <c r="I444" s="30" t="str">
        <f>IFERROR(VLOOKUP(G444,[1]Hoja1!$B$2:$F$14234,3,FALSE),"")</f>
        <v/>
      </c>
      <c r="J444" s="9" t="str">
        <f>IFERROR(VLOOKUP(G444,[1]Hoja1!$B$2:$F$14234,4,FALSE),"")</f>
        <v/>
      </c>
      <c r="K444" s="23" t="s">
        <v>18048</v>
      </c>
      <c r="L444" s="13"/>
      <c r="M444" s="13"/>
      <c r="N444" s="14"/>
      <c r="O444" s="27"/>
    </row>
    <row r="445" spans="1:15" ht="30" hidden="1" customHeight="1" x14ac:dyDescent="0.25">
      <c r="A445" s="12">
        <v>444</v>
      </c>
      <c r="B445" s="19" t="s">
        <v>18049</v>
      </c>
      <c r="C445" s="19" t="s">
        <v>18050</v>
      </c>
      <c r="D445" s="19" t="s">
        <v>11973</v>
      </c>
      <c r="E445" s="20"/>
      <c r="F445" s="20" t="s">
        <v>18019</v>
      </c>
      <c r="G445" s="20"/>
      <c r="H445" s="30" t="str">
        <f>IFERROR(VLOOKUP(G445,[1]Hoja1!$B$2:$F$14234,2,FALSE),"")</f>
        <v/>
      </c>
      <c r="I445" s="30" t="str">
        <f>IFERROR(VLOOKUP(G445,[1]Hoja1!$B$2:$F$14234,3,FALSE),"")</f>
        <v/>
      </c>
      <c r="J445" s="9" t="str">
        <f>IFERROR(VLOOKUP(G445,[1]Hoja1!$B$2:$F$14234,4,FALSE),"")</f>
        <v/>
      </c>
      <c r="K445" s="23" t="s">
        <v>18016</v>
      </c>
      <c r="L445" s="13"/>
      <c r="M445" s="13"/>
      <c r="N445" s="14"/>
      <c r="O445" s="27"/>
    </row>
    <row r="446" spans="1:15" ht="30" hidden="1" customHeight="1" x14ac:dyDescent="0.25">
      <c r="A446" s="12">
        <v>445</v>
      </c>
      <c r="B446" s="19" t="s">
        <v>18051</v>
      </c>
      <c r="C446" s="19" t="s">
        <v>18052</v>
      </c>
      <c r="D446" s="19" t="s">
        <v>11973</v>
      </c>
      <c r="E446" s="20"/>
      <c r="F446" s="20" t="s">
        <v>18019</v>
      </c>
      <c r="G446" s="20"/>
      <c r="H446" s="30" t="str">
        <f>IFERROR(VLOOKUP(G446,[1]Hoja1!$B$2:$F$14234,2,FALSE),"")</f>
        <v/>
      </c>
      <c r="I446" s="30" t="str">
        <f>IFERROR(VLOOKUP(G446,[1]Hoja1!$B$2:$F$14234,3,FALSE),"")</f>
        <v/>
      </c>
      <c r="J446" s="9" t="str">
        <f>IFERROR(VLOOKUP(G446,[1]Hoja1!$B$2:$F$14234,4,FALSE),"")</f>
        <v/>
      </c>
      <c r="K446" s="23" t="s">
        <v>18053</v>
      </c>
      <c r="L446" s="13"/>
      <c r="M446" s="13"/>
      <c r="N446" s="14"/>
      <c r="O446" s="27"/>
    </row>
    <row r="447" spans="1:15" ht="30" hidden="1" customHeight="1" x14ac:dyDescent="0.25">
      <c r="A447" s="12">
        <v>446</v>
      </c>
      <c r="B447" s="19" t="s">
        <v>18054</v>
      </c>
      <c r="C447" s="19" t="s">
        <v>18055</v>
      </c>
      <c r="D447" s="19" t="s">
        <v>11973</v>
      </c>
      <c r="E447" s="20"/>
      <c r="F447" s="20" t="s">
        <v>18019</v>
      </c>
      <c r="G447" s="20"/>
      <c r="H447" s="30" t="str">
        <f>IFERROR(VLOOKUP(G447,[1]Hoja1!$B$2:$F$14234,2,FALSE),"")</f>
        <v/>
      </c>
      <c r="I447" s="30" t="str">
        <f>IFERROR(VLOOKUP(G447,[1]Hoja1!$B$2:$F$14234,3,FALSE),"")</f>
        <v/>
      </c>
      <c r="J447" s="9" t="str">
        <f>IFERROR(VLOOKUP(G447,[1]Hoja1!$B$2:$F$14234,4,FALSE),"")</f>
        <v/>
      </c>
      <c r="K447" s="23" t="s">
        <v>18056</v>
      </c>
      <c r="L447" s="13"/>
      <c r="M447" s="13"/>
      <c r="N447" s="14"/>
      <c r="O447" s="27"/>
    </row>
    <row r="448" spans="1:15" ht="30" hidden="1" customHeight="1" x14ac:dyDescent="0.25">
      <c r="A448" s="12">
        <v>447</v>
      </c>
      <c r="B448" s="19" t="s">
        <v>18057</v>
      </c>
      <c r="C448" s="19" t="s">
        <v>18058</v>
      </c>
      <c r="D448" s="19" t="s">
        <v>11973</v>
      </c>
      <c r="E448" s="20"/>
      <c r="F448" s="20" t="s">
        <v>18059</v>
      </c>
      <c r="G448" s="20"/>
      <c r="H448" s="30" t="str">
        <f>IFERROR(VLOOKUP(G448,[1]Hoja1!$B$2:$F$14234,2,FALSE),"")</f>
        <v/>
      </c>
      <c r="I448" s="30" t="str">
        <f>IFERROR(VLOOKUP(G448,[1]Hoja1!$B$2:$F$14234,3,FALSE),"")</f>
        <v/>
      </c>
      <c r="J448" s="9" t="str">
        <f>IFERROR(VLOOKUP(G448,[1]Hoja1!$B$2:$F$14234,4,FALSE),"")</f>
        <v/>
      </c>
      <c r="K448" s="23" t="s">
        <v>16192</v>
      </c>
      <c r="L448" s="13"/>
      <c r="M448" s="13"/>
      <c r="N448" s="14"/>
      <c r="O448" s="27"/>
    </row>
    <row r="449" spans="1:15" ht="30" hidden="1" customHeight="1" x14ac:dyDescent="0.25">
      <c r="A449" s="12">
        <v>448</v>
      </c>
      <c r="B449" s="19" t="s">
        <v>18060</v>
      </c>
      <c r="C449" s="19" t="s">
        <v>18061</v>
      </c>
      <c r="D449" s="19" t="s">
        <v>11973</v>
      </c>
      <c r="E449" s="20"/>
      <c r="F449" s="20" t="s">
        <v>18059</v>
      </c>
      <c r="G449" s="20"/>
      <c r="H449" s="30" t="str">
        <f>IFERROR(VLOOKUP(G449,[1]Hoja1!$B$2:$F$14234,2,FALSE),"")</f>
        <v/>
      </c>
      <c r="I449" s="30" t="str">
        <f>IFERROR(VLOOKUP(G449,[1]Hoja1!$B$2:$F$14234,3,FALSE),"")</f>
        <v/>
      </c>
      <c r="J449" s="9" t="str">
        <f>IFERROR(VLOOKUP(G449,[1]Hoja1!$B$2:$F$14234,4,FALSE),"")</f>
        <v/>
      </c>
      <c r="K449" s="23" t="s">
        <v>18062</v>
      </c>
      <c r="L449" s="13"/>
      <c r="M449" s="13"/>
      <c r="N449" s="14"/>
      <c r="O449" s="27"/>
    </row>
    <row r="450" spans="1:15" ht="30" hidden="1" customHeight="1" x14ac:dyDescent="0.25">
      <c r="A450" s="12">
        <v>449</v>
      </c>
      <c r="B450" s="19" t="s">
        <v>18063</v>
      </c>
      <c r="C450" s="19" t="s">
        <v>18064</v>
      </c>
      <c r="D450" s="19" t="s">
        <v>11973</v>
      </c>
      <c r="E450" s="20"/>
      <c r="F450" s="20" t="s">
        <v>18065</v>
      </c>
      <c r="G450" s="20"/>
      <c r="H450" s="30" t="str">
        <f>IFERROR(VLOOKUP(G450,[1]Hoja1!$B$2:$F$14234,2,FALSE),"")</f>
        <v/>
      </c>
      <c r="I450" s="30" t="str">
        <f>IFERROR(VLOOKUP(G450,[1]Hoja1!$B$2:$F$14234,3,FALSE),"")</f>
        <v/>
      </c>
      <c r="J450" s="9" t="str">
        <f>IFERROR(VLOOKUP(G450,[1]Hoja1!$B$2:$F$14234,4,FALSE),"")</f>
        <v/>
      </c>
      <c r="K450" s="23" t="s">
        <v>16192</v>
      </c>
      <c r="L450" s="13"/>
      <c r="M450" s="13"/>
      <c r="N450" s="14"/>
      <c r="O450" s="27"/>
    </row>
    <row r="451" spans="1:15" ht="30" hidden="1" customHeight="1" x14ac:dyDescent="0.25">
      <c r="A451" s="12">
        <v>450</v>
      </c>
      <c r="B451" s="19" t="s">
        <v>18066</v>
      </c>
      <c r="C451" s="19" t="s">
        <v>18067</v>
      </c>
      <c r="D451" s="19" t="s">
        <v>11973</v>
      </c>
      <c r="E451" s="20"/>
      <c r="F451" s="20" t="s">
        <v>18065</v>
      </c>
      <c r="G451" s="20"/>
      <c r="H451" s="30" t="str">
        <f>IFERROR(VLOOKUP(G451,[1]Hoja1!$B$2:$F$14234,2,FALSE),"")</f>
        <v/>
      </c>
      <c r="I451" s="30" t="str">
        <f>IFERROR(VLOOKUP(G451,[1]Hoja1!$B$2:$F$14234,3,FALSE),"")</f>
        <v/>
      </c>
      <c r="J451" s="9" t="str">
        <f>IFERROR(VLOOKUP(G451,[1]Hoja1!$B$2:$F$14234,4,FALSE),"")</f>
        <v/>
      </c>
      <c r="K451" s="23" t="s">
        <v>16740</v>
      </c>
      <c r="L451" s="13"/>
      <c r="M451" s="13"/>
      <c r="N451" s="14"/>
      <c r="O451" s="27"/>
    </row>
    <row r="452" spans="1:15" ht="30" hidden="1" customHeight="1" x14ac:dyDescent="0.25">
      <c r="A452" s="12">
        <v>451</v>
      </c>
      <c r="B452" s="19" t="s">
        <v>18068</v>
      </c>
      <c r="C452" s="19" t="s">
        <v>18069</v>
      </c>
      <c r="D452" s="19" t="s">
        <v>11973</v>
      </c>
      <c r="E452" s="20"/>
      <c r="F452" s="20" t="s">
        <v>18065</v>
      </c>
      <c r="G452" s="20"/>
      <c r="H452" s="30" t="str">
        <f>IFERROR(VLOOKUP(G452,[1]Hoja1!$B$2:$F$14234,2,FALSE),"")</f>
        <v/>
      </c>
      <c r="I452" s="30" t="str">
        <f>IFERROR(VLOOKUP(G452,[1]Hoja1!$B$2:$F$14234,3,FALSE),"")</f>
        <v/>
      </c>
      <c r="J452" s="9" t="str">
        <f>IFERROR(VLOOKUP(G452,[1]Hoja1!$B$2:$F$14234,4,FALSE),"")</f>
        <v/>
      </c>
      <c r="K452" s="23" t="s">
        <v>16192</v>
      </c>
      <c r="L452" s="13"/>
      <c r="M452" s="13"/>
      <c r="N452" s="14"/>
      <c r="O452" s="27"/>
    </row>
    <row r="453" spans="1:15" ht="30" hidden="1" customHeight="1" x14ac:dyDescent="0.25">
      <c r="A453" s="12">
        <v>452</v>
      </c>
      <c r="B453" s="19" t="s">
        <v>18070</v>
      </c>
      <c r="C453" s="19" t="s">
        <v>18071</v>
      </c>
      <c r="D453" s="19" t="s">
        <v>11973</v>
      </c>
      <c r="E453" s="20"/>
      <c r="F453" s="20" t="s">
        <v>18065</v>
      </c>
      <c r="G453" s="20"/>
      <c r="H453" s="30" t="str">
        <f>IFERROR(VLOOKUP(G453,[1]Hoja1!$B$2:$F$14234,2,FALSE),"")</f>
        <v/>
      </c>
      <c r="I453" s="30" t="str">
        <f>IFERROR(VLOOKUP(G453,[1]Hoja1!$B$2:$F$14234,3,FALSE),"")</f>
        <v/>
      </c>
      <c r="J453" s="9" t="str">
        <f>IFERROR(VLOOKUP(G453,[1]Hoja1!$B$2:$F$14234,4,FALSE),"")</f>
        <v/>
      </c>
      <c r="K453" s="23" t="s">
        <v>16192</v>
      </c>
      <c r="L453" s="13"/>
      <c r="M453" s="13"/>
      <c r="N453" s="14"/>
      <c r="O453" s="27"/>
    </row>
    <row r="454" spans="1:15" ht="30" customHeight="1" x14ac:dyDescent="0.25">
      <c r="A454" s="12">
        <v>453</v>
      </c>
      <c r="B454" s="19" t="s">
        <v>18072</v>
      </c>
      <c r="C454" s="19" t="s">
        <v>18073</v>
      </c>
      <c r="D454" s="19" t="s">
        <v>11973</v>
      </c>
      <c r="E454" s="20"/>
      <c r="F454" s="20" t="s">
        <v>18065</v>
      </c>
      <c r="G454" s="20"/>
      <c r="H454" s="30" t="str">
        <f>IFERROR(VLOOKUP(G454,[1]Hoja1!$B$2:$F$14234,2,FALSE),"")</f>
        <v/>
      </c>
      <c r="I454" s="30" t="str">
        <f>IFERROR(VLOOKUP(G454,[1]Hoja1!$B$2:$F$14234,3,FALSE),"")</f>
        <v/>
      </c>
      <c r="J454" s="9" t="str">
        <f>IFERROR(VLOOKUP(G454,[1]Hoja1!$B$2:$F$14234,4,FALSE),"")</f>
        <v/>
      </c>
      <c r="K454" s="23" t="s">
        <v>18074</v>
      </c>
      <c r="L454" s="13"/>
      <c r="M454" s="13"/>
      <c r="N454" s="14"/>
      <c r="O454" s="27"/>
    </row>
    <row r="455" spans="1:15" ht="30" hidden="1" customHeight="1" x14ac:dyDescent="0.25">
      <c r="A455" s="12">
        <v>454</v>
      </c>
      <c r="B455" s="19" t="s">
        <v>18075</v>
      </c>
      <c r="C455" s="19" t="s">
        <v>18076</v>
      </c>
      <c r="D455" s="19" t="s">
        <v>11973</v>
      </c>
      <c r="E455" s="20"/>
      <c r="F455" s="20" t="s">
        <v>18077</v>
      </c>
      <c r="G455" s="20"/>
      <c r="H455" s="30" t="str">
        <f>IFERROR(VLOOKUP(G455,[1]Hoja1!$B$2:$F$14234,2,FALSE),"")</f>
        <v/>
      </c>
      <c r="I455" s="30" t="str">
        <f>IFERROR(VLOOKUP(G455,[1]Hoja1!$B$2:$F$14234,3,FALSE),"")</f>
        <v/>
      </c>
      <c r="J455" s="9" t="str">
        <f>IFERROR(VLOOKUP(G455,[1]Hoja1!$B$2:$F$14234,4,FALSE),"")</f>
        <v/>
      </c>
      <c r="K455" s="23" t="s">
        <v>17317</v>
      </c>
      <c r="L455" s="13"/>
      <c r="M455" s="13"/>
      <c r="N455" s="14"/>
      <c r="O455" s="27"/>
    </row>
    <row r="456" spans="1:15" ht="30" hidden="1" customHeight="1" x14ac:dyDescent="0.25">
      <c r="A456" s="12">
        <v>455</v>
      </c>
      <c r="B456" s="19" t="s">
        <v>18078</v>
      </c>
      <c r="C456" s="19" t="s">
        <v>18079</v>
      </c>
      <c r="D456" s="19" t="s">
        <v>11973</v>
      </c>
      <c r="E456" s="20"/>
      <c r="F456" s="20" t="s">
        <v>18077</v>
      </c>
      <c r="G456" s="20"/>
      <c r="H456" s="30" t="str">
        <f>IFERROR(VLOOKUP(G456,[1]Hoja1!$B$2:$F$14234,2,FALSE),"")</f>
        <v/>
      </c>
      <c r="I456" s="30" t="str">
        <f>IFERROR(VLOOKUP(G456,[1]Hoja1!$B$2:$F$14234,3,FALSE),"")</f>
        <v/>
      </c>
      <c r="J456" s="9" t="str">
        <f>IFERROR(VLOOKUP(G456,[1]Hoja1!$B$2:$F$14234,4,FALSE),"")</f>
        <v/>
      </c>
      <c r="K456" s="23" t="s">
        <v>18080</v>
      </c>
      <c r="L456" s="13"/>
      <c r="M456" s="13"/>
      <c r="N456" s="14"/>
      <c r="O456" s="27"/>
    </row>
    <row r="457" spans="1:15" ht="30" hidden="1" customHeight="1" x14ac:dyDescent="0.25">
      <c r="A457" s="12">
        <v>456</v>
      </c>
      <c r="B457" s="19" t="s">
        <v>18081</v>
      </c>
      <c r="C457" s="19" t="s">
        <v>18082</v>
      </c>
      <c r="D457" s="19" t="s">
        <v>11973</v>
      </c>
      <c r="E457" s="20"/>
      <c r="F457" s="20" t="s">
        <v>18077</v>
      </c>
      <c r="G457" s="20"/>
      <c r="H457" s="30" t="str">
        <f>IFERROR(VLOOKUP(G457,[1]Hoja1!$B$2:$F$14234,2,FALSE),"")</f>
        <v/>
      </c>
      <c r="I457" s="30" t="str">
        <f>IFERROR(VLOOKUP(G457,[1]Hoja1!$B$2:$F$14234,3,FALSE),"")</f>
        <v/>
      </c>
      <c r="J457" s="9" t="str">
        <f>IFERROR(VLOOKUP(G457,[1]Hoja1!$B$2:$F$14234,4,FALSE),"")</f>
        <v/>
      </c>
      <c r="K457" s="23" t="s">
        <v>18083</v>
      </c>
      <c r="L457" s="13"/>
      <c r="M457" s="13"/>
      <c r="N457" s="14"/>
      <c r="O457" s="27"/>
    </row>
    <row r="458" spans="1:15" ht="30" hidden="1" customHeight="1" x14ac:dyDescent="0.25">
      <c r="A458" s="12">
        <v>457</v>
      </c>
      <c r="B458" s="19" t="s">
        <v>18084</v>
      </c>
      <c r="C458" s="19" t="s">
        <v>18085</v>
      </c>
      <c r="D458" s="19" t="s">
        <v>11973</v>
      </c>
      <c r="E458" s="20"/>
      <c r="F458" s="20" t="s">
        <v>18077</v>
      </c>
      <c r="G458" s="20"/>
      <c r="H458" s="30" t="str">
        <f>IFERROR(VLOOKUP(G458,[1]Hoja1!$B$2:$F$14234,2,FALSE),"")</f>
        <v/>
      </c>
      <c r="I458" s="30" t="str">
        <f>IFERROR(VLOOKUP(G458,[1]Hoja1!$B$2:$F$14234,3,FALSE),"")</f>
        <v/>
      </c>
      <c r="J458" s="9" t="str">
        <f>IFERROR(VLOOKUP(G458,[1]Hoja1!$B$2:$F$14234,4,FALSE),"")</f>
        <v/>
      </c>
      <c r="K458" s="23" t="s">
        <v>16192</v>
      </c>
      <c r="L458" s="13"/>
      <c r="M458" s="13"/>
      <c r="N458" s="14"/>
      <c r="O458" s="27"/>
    </row>
    <row r="459" spans="1:15" ht="30" hidden="1" customHeight="1" x14ac:dyDescent="0.25">
      <c r="A459" s="12">
        <v>458</v>
      </c>
      <c r="B459" s="19" t="s">
        <v>18086</v>
      </c>
      <c r="C459" s="19" t="s">
        <v>18087</v>
      </c>
      <c r="D459" s="19" t="s">
        <v>11973</v>
      </c>
      <c r="E459" s="20"/>
      <c r="F459" s="20" t="s">
        <v>18088</v>
      </c>
      <c r="G459" s="20"/>
      <c r="H459" s="30" t="str">
        <f>IFERROR(VLOOKUP(G459,[1]Hoja1!$B$2:$F$14234,2,FALSE),"")</f>
        <v/>
      </c>
      <c r="I459" s="30" t="str">
        <f>IFERROR(VLOOKUP(G459,[1]Hoja1!$B$2:$F$14234,3,FALSE),"")</f>
        <v/>
      </c>
      <c r="J459" s="9" t="str">
        <f>IFERROR(VLOOKUP(G459,[1]Hoja1!$B$2:$F$14234,4,FALSE),"")</f>
        <v/>
      </c>
      <c r="K459" s="23" t="s">
        <v>18089</v>
      </c>
      <c r="L459" s="13"/>
      <c r="M459" s="13"/>
      <c r="N459" s="14"/>
      <c r="O459" s="27"/>
    </row>
    <row r="460" spans="1:15" ht="30" hidden="1" customHeight="1" x14ac:dyDescent="0.25">
      <c r="A460" s="12">
        <v>459</v>
      </c>
      <c r="B460" s="19" t="s">
        <v>18090</v>
      </c>
      <c r="C460" s="19" t="s">
        <v>18091</v>
      </c>
      <c r="D460" s="19" t="s">
        <v>11973</v>
      </c>
      <c r="E460" s="20"/>
      <c r="F460" s="20" t="s">
        <v>18088</v>
      </c>
      <c r="G460" s="20"/>
      <c r="H460" s="30" t="str">
        <f>IFERROR(VLOOKUP(G460,[1]Hoja1!$B$2:$F$14234,2,FALSE),"")</f>
        <v/>
      </c>
      <c r="I460" s="30" t="str">
        <f>IFERROR(VLOOKUP(G460,[1]Hoja1!$B$2:$F$14234,3,FALSE),"")</f>
        <v/>
      </c>
      <c r="J460" s="9" t="str">
        <f>IFERROR(VLOOKUP(G460,[1]Hoja1!$B$2:$F$14234,4,FALSE),"")</f>
        <v/>
      </c>
      <c r="K460" s="23" t="s">
        <v>16192</v>
      </c>
      <c r="L460" s="13"/>
      <c r="M460" s="13"/>
      <c r="N460" s="14"/>
      <c r="O460" s="27"/>
    </row>
    <row r="461" spans="1:15" ht="30" hidden="1" customHeight="1" x14ac:dyDescent="0.25">
      <c r="A461" s="12">
        <v>460</v>
      </c>
      <c r="B461" s="19" t="s">
        <v>18092</v>
      </c>
      <c r="C461" s="19" t="s">
        <v>18093</v>
      </c>
      <c r="D461" s="19" t="s">
        <v>11973</v>
      </c>
      <c r="E461" s="20"/>
      <c r="F461" s="20" t="s">
        <v>18094</v>
      </c>
      <c r="G461" s="20"/>
      <c r="H461" s="30" t="str">
        <f>IFERROR(VLOOKUP(G461,[1]Hoja1!$B$2:$F$14234,2,FALSE),"")</f>
        <v/>
      </c>
      <c r="I461" s="30" t="str">
        <f>IFERROR(VLOOKUP(G461,[1]Hoja1!$B$2:$F$14234,3,FALSE),"")</f>
        <v/>
      </c>
      <c r="J461" s="9" t="str">
        <f>IFERROR(VLOOKUP(G461,[1]Hoja1!$B$2:$F$14234,4,FALSE),"")</f>
        <v/>
      </c>
      <c r="K461" s="23" t="s">
        <v>18095</v>
      </c>
      <c r="L461" s="13"/>
      <c r="M461" s="13"/>
      <c r="N461" s="14"/>
      <c r="O461" s="27"/>
    </row>
    <row r="462" spans="1:15" ht="30" hidden="1" customHeight="1" x14ac:dyDescent="0.25">
      <c r="A462" s="12">
        <v>461</v>
      </c>
      <c r="B462" s="19" t="s">
        <v>18096</v>
      </c>
      <c r="C462" s="19" t="s">
        <v>18097</v>
      </c>
      <c r="D462" s="19" t="s">
        <v>11973</v>
      </c>
      <c r="E462" s="20"/>
      <c r="F462" s="20" t="s">
        <v>18094</v>
      </c>
      <c r="G462" s="20"/>
      <c r="H462" s="19" t="s">
        <v>16614</v>
      </c>
      <c r="I462" s="13" t="s">
        <v>16615</v>
      </c>
      <c r="J462" s="9" t="str">
        <f>IFERROR(VLOOKUP(G462,[1]Hoja1!$B$2:$F$14234,4,FALSE),"")</f>
        <v/>
      </c>
      <c r="K462" s="23" t="s">
        <v>18098</v>
      </c>
      <c r="L462" s="25" t="s">
        <v>14894</v>
      </c>
      <c r="M462" s="13" t="s">
        <v>6480</v>
      </c>
      <c r="N462" s="14"/>
      <c r="O462" s="28">
        <v>45025</v>
      </c>
    </row>
    <row r="463" spans="1:15" ht="30" hidden="1" customHeight="1" x14ac:dyDescent="0.25">
      <c r="A463" s="12">
        <v>462</v>
      </c>
      <c r="B463" s="19" t="s">
        <v>18099</v>
      </c>
      <c r="C463" s="19" t="s">
        <v>18100</v>
      </c>
      <c r="D463" s="19" t="s">
        <v>11973</v>
      </c>
      <c r="E463" s="20"/>
      <c r="F463" s="20" t="s">
        <v>18094</v>
      </c>
      <c r="G463" s="20"/>
      <c r="H463" s="13"/>
      <c r="I463" s="13"/>
      <c r="J463" s="9" t="str">
        <f>IFERROR(VLOOKUP(G463,[1]Hoja1!$B$2:$F$14234,4,FALSE),"")</f>
        <v/>
      </c>
      <c r="K463" s="23" t="s">
        <v>18101</v>
      </c>
      <c r="L463" s="13"/>
      <c r="M463" s="13"/>
      <c r="N463" s="14"/>
      <c r="O463" s="27"/>
    </row>
    <row r="464" spans="1:15" ht="30" hidden="1" customHeight="1" x14ac:dyDescent="0.25">
      <c r="A464" s="12">
        <v>463</v>
      </c>
      <c r="B464" s="19" t="s">
        <v>18102</v>
      </c>
      <c r="C464" s="19" t="s">
        <v>18103</v>
      </c>
      <c r="D464" s="19" t="s">
        <v>11973</v>
      </c>
      <c r="E464" s="20"/>
      <c r="F464" s="20" t="s">
        <v>18094</v>
      </c>
      <c r="G464" s="20"/>
      <c r="H464" s="13"/>
      <c r="I464" s="13"/>
      <c r="J464" s="9" t="str">
        <f>IFERROR(VLOOKUP(G464,[1]Hoja1!$B$2:$F$14234,4,FALSE),"")</f>
        <v/>
      </c>
      <c r="K464" s="23" t="s">
        <v>18104</v>
      </c>
      <c r="L464" s="13"/>
      <c r="M464" s="13"/>
      <c r="N464" s="14"/>
      <c r="O464" s="27"/>
    </row>
    <row r="465" spans="1:15" ht="30" hidden="1" customHeight="1" x14ac:dyDescent="0.25">
      <c r="A465" s="12">
        <v>464</v>
      </c>
      <c r="B465" s="19" t="s">
        <v>18105</v>
      </c>
      <c r="C465" s="19" t="s">
        <v>18106</v>
      </c>
      <c r="D465" s="19" t="s">
        <v>11973</v>
      </c>
      <c r="E465" s="20"/>
      <c r="F465" s="20" t="s">
        <v>18094</v>
      </c>
      <c r="G465" s="20"/>
      <c r="H465" s="13"/>
      <c r="I465" s="13"/>
      <c r="J465" s="9" t="str">
        <f>IFERROR(VLOOKUP(G465,[1]Hoja1!$B$2:$F$14234,4,FALSE),"")</f>
        <v/>
      </c>
      <c r="K465" s="23" t="s">
        <v>17892</v>
      </c>
      <c r="L465" s="13"/>
      <c r="M465" s="13"/>
      <c r="N465" s="14"/>
      <c r="O465" s="27"/>
    </row>
    <row r="466" spans="1:15" ht="30" hidden="1" customHeight="1" x14ac:dyDescent="0.25">
      <c r="A466" s="12">
        <v>465</v>
      </c>
      <c r="B466" s="19" t="s">
        <v>18107</v>
      </c>
      <c r="C466" s="19" t="s">
        <v>18108</v>
      </c>
      <c r="D466" s="19" t="s">
        <v>11973</v>
      </c>
      <c r="E466" s="20"/>
      <c r="F466" s="20" t="s">
        <v>18094</v>
      </c>
      <c r="G466" s="20"/>
      <c r="H466" s="13"/>
      <c r="I466" s="13"/>
      <c r="J466" s="9" t="str">
        <f>IFERROR(VLOOKUP(G466,[1]Hoja1!$B$2:$F$14234,4,FALSE),"")</f>
        <v/>
      </c>
      <c r="K466" s="23" t="s">
        <v>17892</v>
      </c>
      <c r="L466" s="13"/>
      <c r="M466" s="13"/>
      <c r="N466" s="14"/>
      <c r="O466" s="27"/>
    </row>
    <row r="467" spans="1:15" ht="30" hidden="1" customHeight="1" x14ac:dyDescent="0.25">
      <c r="A467" s="12">
        <v>466</v>
      </c>
      <c r="B467" s="19" t="s">
        <v>18109</v>
      </c>
      <c r="C467" s="19" t="s">
        <v>18110</v>
      </c>
      <c r="D467" s="19" t="s">
        <v>11973</v>
      </c>
      <c r="E467" s="20"/>
      <c r="F467" s="20" t="s">
        <v>18094</v>
      </c>
      <c r="G467" s="20"/>
      <c r="H467" s="13"/>
      <c r="I467" s="13"/>
      <c r="J467" s="9" t="str">
        <f>IFERROR(VLOOKUP(G467,[1]Hoja1!$B$2:$F$14234,4,FALSE),"")</f>
        <v/>
      </c>
      <c r="K467" s="23" t="s">
        <v>17317</v>
      </c>
      <c r="L467" s="13"/>
      <c r="M467" s="13"/>
      <c r="N467" s="14"/>
      <c r="O467" s="27"/>
    </row>
    <row r="468" spans="1:15" ht="30" hidden="1" customHeight="1" x14ac:dyDescent="0.25">
      <c r="A468" s="12">
        <v>467</v>
      </c>
      <c r="B468" s="19" t="s">
        <v>18111</v>
      </c>
      <c r="C468" s="19" t="s">
        <v>18112</v>
      </c>
      <c r="D468" s="19" t="s">
        <v>11973</v>
      </c>
      <c r="E468" s="20"/>
      <c r="F468" s="20" t="s">
        <v>18094</v>
      </c>
      <c r="G468" s="20"/>
      <c r="H468" s="13"/>
      <c r="I468" s="13"/>
      <c r="J468" s="9" t="str">
        <f>IFERROR(VLOOKUP(G468,[1]Hoja1!$B$2:$F$14234,4,FALSE),"")</f>
        <v/>
      </c>
      <c r="K468" s="23" t="s">
        <v>18113</v>
      </c>
      <c r="L468" s="13"/>
      <c r="M468" s="13"/>
      <c r="N468" s="14"/>
      <c r="O468" s="27"/>
    </row>
    <row r="469" spans="1:15" ht="30" hidden="1" customHeight="1" x14ac:dyDescent="0.25">
      <c r="A469" s="12">
        <v>468</v>
      </c>
      <c r="B469" s="19" t="s">
        <v>18114</v>
      </c>
      <c r="C469" s="19" t="s">
        <v>18115</v>
      </c>
      <c r="D469" s="19" t="s">
        <v>11973</v>
      </c>
      <c r="E469" s="20"/>
      <c r="F469" s="20" t="s">
        <v>18116</v>
      </c>
      <c r="G469" s="20"/>
      <c r="H469" s="13"/>
      <c r="I469" s="13"/>
      <c r="J469" s="9" t="str">
        <f>IFERROR(VLOOKUP(G469,[1]Hoja1!$B$2:$F$14234,4,FALSE),"")</f>
        <v/>
      </c>
      <c r="K469" s="23" t="s">
        <v>18117</v>
      </c>
      <c r="L469" s="13"/>
      <c r="M469" s="13"/>
      <c r="N469" s="14"/>
      <c r="O469" s="27"/>
    </row>
    <row r="470" spans="1:15" ht="30" hidden="1" customHeight="1" x14ac:dyDescent="0.25">
      <c r="A470" s="12">
        <v>469</v>
      </c>
      <c r="B470" s="19" t="s">
        <v>18118</v>
      </c>
      <c r="C470" s="19" t="s">
        <v>18119</v>
      </c>
      <c r="D470" s="19" t="s">
        <v>11973</v>
      </c>
      <c r="E470" s="20"/>
      <c r="F470" s="20" t="s">
        <v>18120</v>
      </c>
      <c r="G470" s="20"/>
      <c r="H470" s="13"/>
      <c r="I470" s="13"/>
      <c r="J470" s="9" t="str">
        <f>IFERROR(VLOOKUP(G470,[1]Hoja1!$B$2:$F$14234,4,FALSE),"")</f>
        <v/>
      </c>
      <c r="K470" s="23" t="s">
        <v>18121</v>
      </c>
      <c r="L470" s="13"/>
      <c r="M470" s="13"/>
      <c r="N470" s="14"/>
      <c r="O470" s="27"/>
    </row>
    <row r="471" spans="1:15" ht="30" hidden="1" customHeight="1" x14ac:dyDescent="0.25">
      <c r="A471" s="12">
        <v>470</v>
      </c>
      <c r="B471" s="19" t="s">
        <v>18122</v>
      </c>
      <c r="C471" s="19" t="s">
        <v>18123</v>
      </c>
      <c r="D471" s="19" t="s">
        <v>11973</v>
      </c>
      <c r="E471" s="20"/>
      <c r="F471" s="20" t="s">
        <v>18120</v>
      </c>
      <c r="G471" s="20"/>
      <c r="H471" s="13"/>
      <c r="I471" s="13"/>
      <c r="J471" s="9" t="str">
        <f>IFERROR(VLOOKUP(G471,[1]Hoja1!$B$2:$F$14234,4,FALSE),"")</f>
        <v/>
      </c>
      <c r="K471" s="23" t="s">
        <v>18124</v>
      </c>
      <c r="L471" s="13"/>
      <c r="M471" s="13"/>
      <c r="N471" s="14"/>
      <c r="O471" s="27"/>
    </row>
    <row r="472" spans="1:15" ht="30" hidden="1" customHeight="1" x14ac:dyDescent="0.25">
      <c r="A472" s="12">
        <v>471</v>
      </c>
      <c r="B472" s="19" t="s">
        <v>18125</v>
      </c>
      <c r="C472" s="19" t="s">
        <v>18126</v>
      </c>
      <c r="D472" s="19" t="s">
        <v>11973</v>
      </c>
      <c r="E472" s="20"/>
      <c r="F472" s="20" t="s">
        <v>18127</v>
      </c>
      <c r="G472" s="20"/>
      <c r="H472" s="13"/>
      <c r="I472" s="13"/>
      <c r="J472" s="9" t="str">
        <f>IFERROR(VLOOKUP(G472,[1]Hoja1!$B$2:$F$14234,4,FALSE),"")</f>
        <v/>
      </c>
      <c r="K472" s="23" t="s">
        <v>18128</v>
      </c>
      <c r="L472" s="13"/>
      <c r="M472" s="13"/>
      <c r="N472" s="14"/>
      <c r="O472" s="27"/>
    </row>
    <row r="473" spans="1:15" ht="30" hidden="1" customHeight="1" x14ac:dyDescent="0.25">
      <c r="A473" s="12">
        <v>472</v>
      </c>
      <c r="B473" s="19" t="s">
        <v>18129</v>
      </c>
      <c r="C473" s="19" t="s">
        <v>18130</v>
      </c>
      <c r="D473" s="19" t="s">
        <v>11973</v>
      </c>
      <c r="E473" s="20"/>
      <c r="F473" s="20" t="s">
        <v>18127</v>
      </c>
      <c r="G473" s="20"/>
      <c r="H473" s="13"/>
      <c r="I473" s="13"/>
      <c r="J473" s="9" t="str">
        <f>IFERROR(VLOOKUP(G473,[1]Hoja1!$B$2:$F$14234,4,FALSE),"")</f>
        <v/>
      </c>
      <c r="K473" s="23" t="s">
        <v>18131</v>
      </c>
      <c r="L473" s="25" t="s">
        <v>14894</v>
      </c>
      <c r="M473" s="13" t="s">
        <v>6480</v>
      </c>
      <c r="N473" s="14"/>
      <c r="O473" s="27"/>
    </row>
    <row r="474" spans="1:15" ht="30" hidden="1" customHeight="1" x14ac:dyDescent="0.25">
      <c r="A474" s="12">
        <v>473</v>
      </c>
      <c r="B474" s="19" t="s">
        <v>18132</v>
      </c>
      <c r="C474" s="19" t="s">
        <v>18133</v>
      </c>
      <c r="D474" s="19" t="s">
        <v>11973</v>
      </c>
      <c r="E474" s="20"/>
      <c r="F474" s="20" t="s">
        <v>18127</v>
      </c>
      <c r="G474" s="20"/>
      <c r="H474" s="13"/>
      <c r="I474" s="13"/>
      <c r="J474" s="9" t="str">
        <f>IFERROR(VLOOKUP(G474,[1]Hoja1!$B$2:$F$14234,4,FALSE),"")</f>
        <v/>
      </c>
      <c r="K474" s="23" t="s">
        <v>18134</v>
      </c>
      <c r="L474" s="13"/>
      <c r="M474" s="13"/>
      <c r="N474" s="14"/>
      <c r="O474" s="27"/>
    </row>
    <row r="475" spans="1:15" ht="30" hidden="1" customHeight="1" x14ac:dyDescent="0.25">
      <c r="A475" s="12">
        <v>474</v>
      </c>
      <c r="B475" s="19" t="s">
        <v>18135</v>
      </c>
      <c r="C475" s="19" t="s">
        <v>18136</v>
      </c>
      <c r="D475" s="19" t="s">
        <v>11973</v>
      </c>
      <c r="E475" s="20"/>
      <c r="F475" s="20" t="s">
        <v>18127</v>
      </c>
      <c r="G475" s="20"/>
      <c r="H475" s="13"/>
      <c r="I475" s="13"/>
      <c r="J475" s="9" t="str">
        <f>IFERROR(VLOOKUP(G475,[1]Hoja1!$B$2:$F$14234,4,FALSE),"")</f>
        <v/>
      </c>
      <c r="K475" s="23" t="s">
        <v>16192</v>
      </c>
      <c r="L475" s="13"/>
      <c r="M475" s="13"/>
      <c r="N475" s="14"/>
      <c r="O475" s="27"/>
    </row>
    <row r="476" spans="1:15" ht="30" hidden="1" customHeight="1" x14ac:dyDescent="0.25">
      <c r="A476" s="12">
        <v>475</v>
      </c>
      <c r="B476" s="19" t="s">
        <v>18137</v>
      </c>
      <c r="C476" s="19" t="s">
        <v>18138</v>
      </c>
      <c r="D476" s="19" t="s">
        <v>11973</v>
      </c>
      <c r="E476" s="20"/>
      <c r="F476" s="20" t="s">
        <v>18127</v>
      </c>
      <c r="G476" s="20"/>
      <c r="H476" s="13"/>
      <c r="I476" s="13"/>
      <c r="J476" s="9" t="str">
        <f>IFERROR(VLOOKUP(G476,[1]Hoja1!$B$2:$F$14234,4,FALSE),"")</f>
        <v/>
      </c>
      <c r="K476" s="23" t="s">
        <v>18139</v>
      </c>
      <c r="L476" s="13"/>
      <c r="M476" s="13"/>
      <c r="N476" s="14"/>
      <c r="O476" s="27"/>
    </row>
    <row r="477" spans="1:15" ht="30" hidden="1" customHeight="1" x14ac:dyDescent="0.25">
      <c r="A477" s="12">
        <v>476</v>
      </c>
      <c r="B477" s="19" t="s">
        <v>18140</v>
      </c>
      <c r="C477" s="19" t="s">
        <v>18141</v>
      </c>
      <c r="D477" s="19" t="s">
        <v>11973</v>
      </c>
      <c r="E477" s="20"/>
      <c r="F477" s="20" t="s">
        <v>18127</v>
      </c>
      <c r="G477" s="20"/>
      <c r="H477" s="13"/>
      <c r="I477" s="13"/>
      <c r="J477" s="9" t="str">
        <f>IFERROR(VLOOKUP(G477,[1]Hoja1!$B$2:$F$14234,4,FALSE),"")</f>
        <v/>
      </c>
      <c r="K477" s="23" t="s">
        <v>17828</v>
      </c>
      <c r="L477" s="13"/>
      <c r="M477" s="13"/>
      <c r="N477" s="14"/>
      <c r="O477" s="27"/>
    </row>
    <row r="478" spans="1:15" ht="30" hidden="1" customHeight="1" x14ac:dyDescent="0.25">
      <c r="A478" s="12">
        <v>477</v>
      </c>
      <c r="B478" s="19" t="s">
        <v>18142</v>
      </c>
      <c r="C478" s="19" t="s">
        <v>18143</v>
      </c>
      <c r="D478" s="19" t="s">
        <v>11973</v>
      </c>
      <c r="E478" s="20"/>
      <c r="F478" s="20" t="s">
        <v>18127</v>
      </c>
      <c r="G478" s="20"/>
      <c r="H478" s="13"/>
      <c r="I478" s="13"/>
      <c r="J478" s="9" t="str">
        <f>IFERROR(VLOOKUP(G478,[1]Hoja1!$B$2:$F$14234,4,FALSE),"")</f>
        <v/>
      </c>
      <c r="K478" s="23" t="s">
        <v>17828</v>
      </c>
      <c r="L478" s="13"/>
      <c r="M478" s="13"/>
      <c r="N478" s="14"/>
      <c r="O478" s="27"/>
    </row>
    <row r="479" spans="1:15" ht="30" hidden="1" customHeight="1" x14ac:dyDescent="0.25">
      <c r="A479" s="12">
        <v>478</v>
      </c>
      <c r="B479" s="19" t="s">
        <v>18144</v>
      </c>
      <c r="C479" s="19" t="s">
        <v>18145</v>
      </c>
      <c r="D479" s="19" t="s">
        <v>11973</v>
      </c>
      <c r="E479" s="20"/>
      <c r="F479" s="20" t="s">
        <v>18127</v>
      </c>
      <c r="G479" s="20"/>
      <c r="H479" s="13"/>
      <c r="I479" s="13"/>
      <c r="J479" s="9" t="str">
        <f>IFERROR(VLOOKUP(G479,[1]Hoja1!$B$2:$F$14234,4,FALSE),"")</f>
        <v/>
      </c>
      <c r="K479" s="23" t="s">
        <v>17828</v>
      </c>
      <c r="L479" s="13"/>
      <c r="M479" s="13"/>
      <c r="N479" s="14"/>
      <c r="O479" s="27"/>
    </row>
    <row r="480" spans="1:15" ht="30" hidden="1" customHeight="1" x14ac:dyDescent="0.25">
      <c r="A480" s="12">
        <v>479</v>
      </c>
      <c r="B480" s="19" t="s">
        <v>18146</v>
      </c>
      <c r="C480" s="19" t="s">
        <v>18147</v>
      </c>
      <c r="D480" s="19" t="s">
        <v>11973</v>
      </c>
      <c r="E480" s="20"/>
      <c r="F480" s="20" t="s">
        <v>18127</v>
      </c>
      <c r="G480" s="20"/>
      <c r="H480" s="13"/>
      <c r="I480" s="13"/>
      <c r="J480" s="9" t="str">
        <f>IFERROR(VLOOKUP(G480,[1]Hoja1!$B$2:$F$14234,4,FALSE),"")</f>
        <v/>
      </c>
      <c r="K480" s="23" t="s">
        <v>17828</v>
      </c>
      <c r="L480" s="13"/>
      <c r="M480" s="13"/>
      <c r="N480" s="14"/>
      <c r="O480" s="27"/>
    </row>
    <row r="481" spans="1:15" ht="30" hidden="1" customHeight="1" x14ac:dyDescent="0.25">
      <c r="A481" s="12">
        <v>480</v>
      </c>
      <c r="B481" s="19" t="s">
        <v>18148</v>
      </c>
      <c r="C481" s="19" t="s">
        <v>18149</v>
      </c>
      <c r="D481" s="19" t="s">
        <v>11973</v>
      </c>
      <c r="E481" s="20"/>
      <c r="F481" s="20" t="s">
        <v>18150</v>
      </c>
      <c r="G481" s="20"/>
      <c r="H481" s="13"/>
      <c r="I481" s="13"/>
      <c r="J481" s="9" t="str">
        <f>IFERROR(VLOOKUP(G481,[1]Hoja1!$B$2:$F$14234,4,FALSE),"")</f>
        <v/>
      </c>
      <c r="K481" s="23" t="s">
        <v>18151</v>
      </c>
      <c r="L481" s="13"/>
      <c r="M481" s="13"/>
      <c r="N481" s="14"/>
      <c r="O481" s="27"/>
    </row>
    <row r="482" spans="1:15" ht="30" hidden="1" customHeight="1" x14ac:dyDescent="0.25">
      <c r="A482" s="12">
        <v>481</v>
      </c>
      <c r="B482" s="19" t="s">
        <v>18152</v>
      </c>
      <c r="C482" s="19" t="s">
        <v>18153</v>
      </c>
      <c r="D482" s="19" t="s">
        <v>11973</v>
      </c>
      <c r="E482" s="20"/>
      <c r="F482" s="20" t="s">
        <v>18154</v>
      </c>
      <c r="G482" s="20"/>
      <c r="H482" s="13"/>
      <c r="I482" s="13"/>
      <c r="J482" s="9" t="str">
        <f>IFERROR(VLOOKUP(G482,[1]Hoja1!$B$2:$F$14234,4,FALSE),"")</f>
        <v/>
      </c>
      <c r="K482" s="23" t="s">
        <v>15872</v>
      </c>
      <c r="L482" s="13"/>
      <c r="M482" s="13"/>
      <c r="N482" s="14"/>
      <c r="O482" s="27"/>
    </row>
    <row r="483" spans="1:15" ht="30" hidden="1" customHeight="1" x14ac:dyDescent="0.25">
      <c r="A483" s="12">
        <v>482</v>
      </c>
      <c r="B483" s="19" t="s">
        <v>18155</v>
      </c>
      <c r="C483" s="19" t="s">
        <v>18156</v>
      </c>
      <c r="D483" s="19" t="s">
        <v>11973</v>
      </c>
      <c r="E483" s="20"/>
      <c r="F483" s="20" t="s">
        <v>18154</v>
      </c>
      <c r="G483" s="20"/>
      <c r="H483" s="13"/>
      <c r="I483" s="13"/>
      <c r="J483" s="9" t="str">
        <f>IFERROR(VLOOKUP(G483,[1]Hoja1!$B$2:$F$14234,4,FALSE),"")</f>
        <v/>
      </c>
      <c r="K483" s="23" t="s">
        <v>16192</v>
      </c>
      <c r="L483" s="13"/>
      <c r="M483" s="13"/>
      <c r="N483" s="14"/>
      <c r="O483" s="27"/>
    </row>
    <row r="484" spans="1:15" ht="30" hidden="1" customHeight="1" x14ac:dyDescent="0.25">
      <c r="A484" s="12">
        <v>483</v>
      </c>
      <c r="B484" s="19" t="s">
        <v>18157</v>
      </c>
      <c r="C484" s="19" t="s">
        <v>18158</v>
      </c>
      <c r="D484" s="19" t="s">
        <v>11973</v>
      </c>
      <c r="E484" s="20"/>
      <c r="F484" s="20" t="s">
        <v>18154</v>
      </c>
      <c r="G484" s="20"/>
      <c r="H484" s="13"/>
      <c r="I484" s="13"/>
      <c r="J484" s="9" t="str">
        <f>IFERROR(VLOOKUP(G484,[1]Hoja1!$B$2:$F$14234,4,FALSE),"")</f>
        <v/>
      </c>
      <c r="K484" s="23" t="s">
        <v>17317</v>
      </c>
      <c r="L484" s="13"/>
      <c r="M484" s="13"/>
      <c r="N484" s="14"/>
      <c r="O484" s="27"/>
    </row>
    <row r="485" spans="1:15" ht="30" hidden="1" customHeight="1" x14ac:dyDescent="0.25">
      <c r="A485" s="12">
        <v>484</v>
      </c>
      <c r="B485" s="19" t="s">
        <v>18159</v>
      </c>
      <c r="C485" s="19" t="s">
        <v>18160</v>
      </c>
      <c r="D485" s="19" t="s">
        <v>11973</v>
      </c>
      <c r="E485" s="20"/>
      <c r="F485" s="20" t="s">
        <v>18154</v>
      </c>
      <c r="G485" s="20"/>
      <c r="H485" s="13"/>
      <c r="I485" s="13"/>
      <c r="J485" s="9" t="str">
        <f>IFERROR(VLOOKUP(G485,[1]Hoja1!$B$2:$F$14234,4,FALSE),"")</f>
        <v/>
      </c>
      <c r="K485" s="23" t="s">
        <v>17317</v>
      </c>
      <c r="L485" s="13"/>
      <c r="M485" s="13"/>
      <c r="N485" s="14"/>
      <c r="O485" s="27"/>
    </row>
    <row r="486" spans="1:15" ht="30" hidden="1" customHeight="1" x14ac:dyDescent="0.25">
      <c r="A486" s="12">
        <v>485</v>
      </c>
      <c r="B486" s="19" t="s">
        <v>18161</v>
      </c>
      <c r="C486" s="19" t="s">
        <v>18162</v>
      </c>
      <c r="D486" s="19" t="s">
        <v>11973</v>
      </c>
      <c r="E486" s="20"/>
      <c r="F486" s="20" t="s">
        <v>18154</v>
      </c>
      <c r="G486" s="20"/>
      <c r="H486" s="13"/>
      <c r="I486" s="13"/>
      <c r="J486" s="9" t="str">
        <f>IFERROR(VLOOKUP(G486,[1]Hoja1!$B$2:$F$14234,4,FALSE),"")</f>
        <v/>
      </c>
      <c r="K486" s="23" t="s">
        <v>17317</v>
      </c>
      <c r="L486" s="13"/>
      <c r="M486" s="13"/>
      <c r="N486" s="14"/>
      <c r="O486" s="27"/>
    </row>
    <row r="487" spans="1:15" ht="30" hidden="1" customHeight="1" x14ac:dyDescent="0.25">
      <c r="A487" s="12">
        <v>486</v>
      </c>
      <c r="B487" s="19" t="s">
        <v>18163</v>
      </c>
      <c r="C487" s="19" t="s">
        <v>18164</v>
      </c>
      <c r="D487" s="19" t="s">
        <v>11973</v>
      </c>
      <c r="E487" s="20"/>
      <c r="F487" s="20" t="s">
        <v>18154</v>
      </c>
      <c r="G487" s="20"/>
      <c r="H487" s="13"/>
      <c r="I487" s="13"/>
      <c r="J487" s="9" t="str">
        <f>IFERROR(VLOOKUP(G487,[1]Hoja1!$B$2:$F$14234,4,FALSE),"")</f>
        <v/>
      </c>
      <c r="K487" s="23" t="s">
        <v>17317</v>
      </c>
      <c r="L487" s="13"/>
      <c r="M487" s="13"/>
      <c r="N487" s="14"/>
      <c r="O487" s="27"/>
    </row>
    <row r="488" spans="1:15" ht="30" hidden="1" customHeight="1" x14ac:dyDescent="0.25">
      <c r="A488" s="12">
        <v>487</v>
      </c>
      <c r="B488" s="19" t="s">
        <v>18165</v>
      </c>
      <c r="C488" s="19" t="s">
        <v>18166</v>
      </c>
      <c r="D488" s="19" t="s">
        <v>11973</v>
      </c>
      <c r="E488" s="20"/>
      <c r="F488" s="20" t="s">
        <v>18154</v>
      </c>
      <c r="G488" s="20"/>
      <c r="H488" s="13"/>
      <c r="I488" s="13"/>
      <c r="J488" s="9" t="str">
        <f>IFERROR(VLOOKUP(G488,[1]Hoja1!$B$2:$F$14234,4,FALSE),"")</f>
        <v/>
      </c>
      <c r="K488" s="23" t="s">
        <v>17828</v>
      </c>
      <c r="L488" s="13"/>
      <c r="M488" s="13"/>
      <c r="N488" s="14"/>
      <c r="O488" s="27"/>
    </row>
    <row r="489" spans="1:15" ht="30" hidden="1" customHeight="1" x14ac:dyDescent="0.25">
      <c r="A489" s="12">
        <v>488</v>
      </c>
      <c r="B489" s="19" t="s">
        <v>18167</v>
      </c>
      <c r="C489" s="19" t="s">
        <v>18168</v>
      </c>
      <c r="D489" s="19" t="s">
        <v>11973</v>
      </c>
      <c r="E489" s="20"/>
      <c r="F489" s="20" t="s">
        <v>18154</v>
      </c>
      <c r="G489" s="20"/>
      <c r="H489" s="13"/>
      <c r="I489" s="13"/>
      <c r="J489" s="9" t="str">
        <f>IFERROR(VLOOKUP(G489,[1]Hoja1!$B$2:$F$14234,4,FALSE),"")</f>
        <v/>
      </c>
      <c r="K489" s="23" t="s">
        <v>17828</v>
      </c>
      <c r="L489" s="13"/>
      <c r="M489" s="13"/>
      <c r="N489" s="14"/>
      <c r="O489" s="27"/>
    </row>
    <row r="490" spans="1:15" ht="30" hidden="1" customHeight="1" x14ac:dyDescent="0.25">
      <c r="A490" s="12">
        <v>489</v>
      </c>
      <c r="B490" s="19" t="s">
        <v>18169</v>
      </c>
      <c r="C490" s="19" t="s">
        <v>18170</v>
      </c>
      <c r="D490" s="19" t="s">
        <v>11973</v>
      </c>
      <c r="E490" s="20"/>
      <c r="F490" s="20" t="s">
        <v>18154</v>
      </c>
      <c r="G490" s="20"/>
      <c r="H490" s="13"/>
      <c r="I490" s="13"/>
      <c r="J490" s="9" t="str">
        <f>IFERROR(VLOOKUP(G490,[1]Hoja1!$B$2:$F$14234,4,FALSE),"")</f>
        <v/>
      </c>
      <c r="K490" s="23" t="s">
        <v>17317</v>
      </c>
      <c r="L490" s="13"/>
      <c r="M490" s="13"/>
      <c r="N490" s="14"/>
      <c r="O490" s="27"/>
    </row>
    <row r="491" spans="1:15" ht="30" hidden="1" customHeight="1" x14ac:dyDescent="0.25">
      <c r="A491" s="12">
        <v>490</v>
      </c>
      <c r="B491" s="19" t="s">
        <v>18171</v>
      </c>
      <c r="C491" s="19" t="s">
        <v>18172</v>
      </c>
      <c r="D491" s="19" t="s">
        <v>11973</v>
      </c>
      <c r="E491" s="20"/>
      <c r="F491" s="20" t="s">
        <v>18154</v>
      </c>
      <c r="G491" s="20"/>
      <c r="H491" s="13"/>
      <c r="I491" s="13"/>
      <c r="J491" s="9" t="str">
        <f>IFERROR(VLOOKUP(G491,[1]Hoja1!$B$2:$F$14234,4,FALSE),"")</f>
        <v/>
      </c>
      <c r="K491" s="23" t="s">
        <v>16192</v>
      </c>
      <c r="L491" s="13"/>
      <c r="M491" s="13"/>
      <c r="N491" s="14"/>
      <c r="O491" s="27"/>
    </row>
    <row r="492" spans="1:15" ht="30" hidden="1" customHeight="1" x14ac:dyDescent="0.25">
      <c r="A492" s="12">
        <v>491</v>
      </c>
      <c r="B492" s="19" t="s">
        <v>18173</v>
      </c>
      <c r="C492" s="19" t="s">
        <v>18174</v>
      </c>
      <c r="D492" s="19" t="s">
        <v>11973</v>
      </c>
      <c r="E492" s="20"/>
      <c r="F492" s="20" t="s">
        <v>18154</v>
      </c>
      <c r="G492" s="20"/>
      <c r="H492" s="13"/>
      <c r="I492" s="13"/>
      <c r="J492" s="9" t="str">
        <f>IFERROR(VLOOKUP(G492,[1]Hoja1!$B$2:$F$14234,4,FALSE),"")</f>
        <v/>
      </c>
      <c r="K492" s="23" t="s">
        <v>18175</v>
      </c>
      <c r="L492" s="13"/>
      <c r="M492" s="13"/>
      <c r="N492" s="14"/>
      <c r="O492" s="27"/>
    </row>
    <row r="493" spans="1:15" ht="30" hidden="1" customHeight="1" x14ac:dyDescent="0.25">
      <c r="A493" s="12">
        <v>492</v>
      </c>
      <c r="B493" s="19" t="s">
        <v>18176</v>
      </c>
      <c r="C493" s="19" t="s">
        <v>18177</v>
      </c>
      <c r="D493" s="19" t="s">
        <v>11973</v>
      </c>
      <c r="E493" s="20"/>
      <c r="F493" s="20" t="s">
        <v>18154</v>
      </c>
      <c r="G493" s="20"/>
      <c r="H493" s="13"/>
      <c r="I493" s="13"/>
      <c r="J493" s="9" t="str">
        <f>IFERROR(VLOOKUP(G493,[1]Hoja1!$B$2:$F$14234,4,FALSE),"")</f>
        <v/>
      </c>
      <c r="K493" s="23" t="s">
        <v>18178</v>
      </c>
      <c r="L493" s="13"/>
      <c r="M493" s="13"/>
      <c r="N493" s="14"/>
      <c r="O493" s="27"/>
    </row>
    <row r="494" spans="1:15" ht="30" hidden="1" customHeight="1" x14ac:dyDescent="0.25">
      <c r="A494" s="12">
        <v>493</v>
      </c>
      <c r="B494" s="19" t="s">
        <v>18179</v>
      </c>
      <c r="C494" s="19" t="s">
        <v>18180</v>
      </c>
      <c r="D494" s="19" t="s">
        <v>11973</v>
      </c>
      <c r="E494" s="20"/>
      <c r="F494" s="20" t="s">
        <v>18181</v>
      </c>
      <c r="G494" s="20"/>
      <c r="H494" s="13"/>
      <c r="I494" s="13"/>
      <c r="J494" s="9" t="str">
        <f>IFERROR(VLOOKUP(G494,[1]Hoja1!$B$2:$F$14234,4,FALSE),"")</f>
        <v/>
      </c>
      <c r="K494" s="23" t="s">
        <v>18182</v>
      </c>
      <c r="L494" s="13"/>
      <c r="M494" s="13"/>
      <c r="N494" s="14"/>
      <c r="O494" s="27"/>
    </row>
    <row r="495" spans="1:15" ht="30" hidden="1" customHeight="1" x14ac:dyDescent="0.25">
      <c r="A495" s="12">
        <v>494</v>
      </c>
      <c r="B495" s="19" t="s">
        <v>18183</v>
      </c>
      <c r="C495" s="19" t="s">
        <v>18184</v>
      </c>
      <c r="D495" s="19" t="s">
        <v>11973</v>
      </c>
      <c r="E495" s="20"/>
      <c r="F495" s="20" t="s">
        <v>18181</v>
      </c>
      <c r="G495" s="20"/>
      <c r="H495" s="13"/>
      <c r="I495" s="13"/>
      <c r="J495" s="9" t="str">
        <f>IFERROR(VLOOKUP(G495,[1]Hoja1!$B$2:$F$14234,4,FALSE),"")</f>
        <v/>
      </c>
      <c r="K495" s="23" t="s">
        <v>17757</v>
      </c>
      <c r="L495" s="13"/>
      <c r="M495" s="13"/>
      <c r="N495" s="14"/>
      <c r="O495" s="27"/>
    </row>
    <row r="496" spans="1:15" ht="30" hidden="1" customHeight="1" x14ac:dyDescent="0.25">
      <c r="A496" s="12">
        <v>495</v>
      </c>
      <c r="B496" s="19" t="s">
        <v>18185</v>
      </c>
      <c r="C496" s="19" t="s">
        <v>18186</v>
      </c>
      <c r="D496" s="19" t="s">
        <v>11973</v>
      </c>
      <c r="E496" s="20"/>
      <c r="F496" s="20" t="s">
        <v>18181</v>
      </c>
      <c r="G496" s="20"/>
      <c r="H496" s="13"/>
      <c r="I496" s="13"/>
      <c r="J496" s="9" t="str">
        <f>IFERROR(VLOOKUP(G496,[1]Hoja1!$B$2:$F$14234,4,FALSE),"")</f>
        <v/>
      </c>
      <c r="K496" s="23" t="s">
        <v>18187</v>
      </c>
      <c r="L496" s="13"/>
      <c r="M496" s="13"/>
      <c r="N496" s="14"/>
      <c r="O496" s="27"/>
    </row>
    <row r="497" spans="1:15" ht="30" hidden="1" customHeight="1" x14ac:dyDescent="0.25">
      <c r="A497" s="12">
        <v>496</v>
      </c>
      <c r="B497" s="19" t="s">
        <v>18188</v>
      </c>
      <c r="C497" s="19" t="s">
        <v>18189</v>
      </c>
      <c r="D497" s="19" t="s">
        <v>11974</v>
      </c>
      <c r="E497" s="20"/>
      <c r="F497" s="20" t="s">
        <v>18190</v>
      </c>
      <c r="G497" s="20"/>
      <c r="H497" s="13"/>
      <c r="I497" s="13"/>
      <c r="J497" s="9" t="str">
        <f>IFERROR(VLOOKUP(G497,[1]Hoja1!$B$2:$F$14234,4,FALSE),"")</f>
        <v/>
      </c>
      <c r="K497" s="23" t="s">
        <v>17317</v>
      </c>
      <c r="L497" s="13"/>
      <c r="M497" s="13"/>
      <c r="N497" s="14"/>
      <c r="O497" s="27"/>
    </row>
    <row r="498" spans="1:15" ht="30" hidden="1" customHeight="1" x14ac:dyDescent="0.25">
      <c r="A498" s="12">
        <v>497</v>
      </c>
      <c r="B498" s="19" t="s">
        <v>18191</v>
      </c>
      <c r="C498" s="19" t="s">
        <v>18192</v>
      </c>
      <c r="D498" s="19" t="s">
        <v>11974</v>
      </c>
      <c r="E498" s="20"/>
      <c r="F498" s="20" t="s">
        <v>18190</v>
      </c>
      <c r="G498" s="20"/>
      <c r="H498" s="13"/>
      <c r="I498" s="13"/>
      <c r="J498" s="9" t="str">
        <f>IFERROR(VLOOKUP(G498,[1]Hoja1!$B$2:$F$14234,4,FALSE),"")</f>
        <v/>
      </c>
      <c r="K498" s="23" t="s">
        <v>18193</v>
      </c>
      <c r="L498" s="13"/>
      <c r="M498" s="13"/>
      <c r="N498" s="14"/>
      <c r="O498" s="27"/>
    </row>
    <row r="499" spans="1:15" ht="30" hidden="1" customHeight="1" x14ac:dyDescent="0.25">
      <c r="A499" s="12">
        <v>498</v>
      </c>
      <c r="B499" s="19" t="s">
        <v>18194</v>
      </c>
      <c r="C499" s="19" t="s">
        <v>18195</v>
      </c>
      <c r="D499" s="19" t="s">
        <v>11974</v>
      </c>
      <c r="E499" s="20"/>
      <c r="F499" s="20" t="s">
        <v>18190</v>
      </c>
      <c r="G499" s="20"/>
      <c r="H499" s="13"/>
      <c r="I499" s="13"/>
      <c r="J499" s="9" t="str">
        <f>IFERROR(VLOOKUP(G499,[1]Hoja1!$B$2:$F$14234,4,FALSE),"")</f>
        <v/>
      </c>
      <c r="K499" s="23" t="s">
        <v>17828</v>
      </c>
      <c r="L499" s="13"/>
      <c r="M499" s="13"/>
      <c r="N499" s="14"/>
      <c r="O499" s="27"/>
    </row>
    <row r="500" spans="1:15" ht="30" hidden="1" customHeight="1" x14ac:dyDescent="0.25">
      <c r="A500" s="12">
        <v>499</v>
      </c>
      <c r="B500" s="19" t="s">
        <v>18196</v>
      </c>
      <c r="C500" s="19" t="s">
        <v>18197</v>
      </c>
      <c r="D500" s="19" t="s">
        <v>11974</v>
      </c>
      <c r="E500" s="20"/>
      <c r="F500" s="20" t="s">
        <v>18198</v>
      </c>
      <c r="G500" s="20"/>
      <c r="H500" s="13"/>
      <c r="I500" s="13"/>
      <c r="J500" s="9" t="str">
        <f>IFERROR(VLOOKUP(G500,[1]Hoja1!$B$2:$F$14234,4,FALSE),"")</f>
        <v/>
      </c>
      <c r="K500" s="23" t="s">
        <v>18199</v>
      </c>
      <c r="L500" s="25" t="s">
        <v>14894</v>
      </c>
      <c r="M500" s="13" t="s">
        <v>6480</v>
      </c>
      <c r="N500" s="14"/>
      <c r="O500" s="27"/>
    </row>
    <row r="501" spans="1:15" ht="30" hidden="1" customHeight="1" x14ac:dyDescent="0.25">
      <c r="A501" s="12">
        <v>500</v>
      </c>
      <c r="B501" s="19" t="s">
        <v>18200</v>
      </c>
      <c r="C501" s="19" t="s">
        <v>18201</v>
      </c>
      <c r="D501" s="19" t="s">
        <v>11974</v>
      </c>
      <c r="E501" s="20"/>
      <c r="F501" s="20" t="s">
        <v>18198</v>
      </c>
      <c r="G501" s="20"/>
      <c r="H501" s="13"/>
      <c r="I501" s="13"/>
      <c r="J501" s="9" t="str">
        <f>IFERROR(VLOOKUP(G501,[1]Hoja1!$B$2:$F$14234,4,FALSE),"")</f>
        <v/>
      </c>
      <c r="K501" s="23" t="s">
        <v>18202</v>
      </c>
      <c r="L501" s="25" t="s">
        <v>14894</v>
      </c>
      <c r="M501" s="13" t="s">
        <v>6480</v>
      </c>
      <c r="N501" s="14"/>
      <c r="O501" s="27"/>
    </row>
    <row r="502" spans="1:15" ht="30" hidden="1" customHeight="1" x14ac:dyDescent="0.25">
      <c r="A502" s="12">
        <v>501</v>
      </c>
      <c r="B502" s="19" t="s">
        <v>18203</v>
      </c>
      <c r="C502" s="19" t="s">
        <v>18204</v>
      </c>
      <c r="D502" s="19" t="s">
        <v>11974</v>
      </c>
      <c r="E502" s="20"/>
      <c r="F502" s="20" t="s">
        <v>18205</v>
      </c>
      <c r="G502" s="20"/>
      <c r="H502" s="13"/>
      <c r="I502" s="13"/>
      <c r="J502" s="9" t="str">
        <f>IFERROR(VLOOKUP(G502,[1]Hoja1!$B$2:$F$14234,4,FALSE),"")</f>
        <v/>
      </c>
      <c r="K502" s="23" t="s">
        <v>18206</v>
      </c>
      <c r="L502" s="13"/>
      <c r="M502" s="13"/>
      <c r="N502" s="14"/>
      <c r="O502" s="27"/>
    </row>
    <row r="503" spans="1:15" ht="30" hidden="1" customHeight="1" x14ac:dyDescent="0.25">
      <c r="A503" s="12">
        <v>502</v>
      </c>
      <c r="B503" s="19" t="s">
        <v>18207</v>
      </c>
      <c r="C503" s="19" t="s">
        <v>18208</v>
      </c>
      <c r="D503" s="19" t="s">
        <v>11974</v>
      </c>
      <c r="E503" s="20"/>
      <c r="F503" s="20" t="s">
        <v>18205</v>
      </c>
      <c r="G503" s="20"/>
      <c r="H503" s="13"/>
      <c r="I503" s="13"/>
      <c r="J503" s="9" t="str">
        <f>IFERROR(VLOOKUP(G503,[1]Hoja1!$B$2:$F$14234,4,FALSE),"")</f>
        <v/>
      </c>
      <c r="K503" s="23" t="s">
        <v>18209</v>
      </c>
      <c r="L503" s="13"/>
      <c r="M503" s="13"/>
      <c r="N503" s="14"/>
      <c r="O503" s="27"/>
    </row>
    <row r="504" spans="1:15" ht="30" hidden="1" customHeight="1" x14ac:dyDescent="0.25">
      <c r="A504" s="12">
        <v>503</v>
      </c>
      <c r="B504" s="19" t="s">
        <v>18210</v>
      </c>
      <c r="C504" s="19" t="s">
        <v>18211</v>
      </c>
      <c r="D504" s="19" t="s">
        <v>11974</v>
      </c>
      <c r="E504" s="20"/>
      <c r="F504" s="20" t="s">
        <v>18205</v>
      </c>
      <c r="G504" s="20"/>
      <c r="H504" s="13"/>
      <c r="I504" s="13"/>
      <c r="J504" s="9" t="str">
        <f>IFERROR(VLOOKUP(G504,[1]Hoja1!$B$2:$F$14234,4,FALSE),"")</f>
        <v/>
      </c>
      <c r="K504" s="23" t="s">
        <v>18042</v>
      </c>
      <c r="L504" s="13"/>
      <c r="M504" s="13"/>
      <c r="N504" s="14"/>
      <c r="O504" s="27"/>
    </row>
    <row r="505" spans="1:15" ht="30" hidden="1" customHeight="1" x14ac:dyDescent="0.25">
      <c r="A505" s="12">
        <v>504</v>
      </c>
      <c r="B505" s="19" t="s">
        <v>18212</v>
      </c>
      <c r="C505" s="19" t="s">
        <v>18213</v>
      </c>
      <c r="D505" s="19" t="s">
        <v>11974</v>
      </c>
      <c r="E505" s="20"/>
      <c r="F505" s="20" t="s">
        <v>18214</v>
      </c>
      <c r="G505" s="20"/>
      <c r="H505" s="13"/>
      <c r="I505" s="13"/>
      <c r="J505" s="9" t="str">
        <f>IFERROR(VLOOKUP(G505,[1]Hoja1!$B$2:$F$14234,4,FALSE),"")</f>
        <v/>
      </c>
      <c r="K505" s="23" t="s">
        <v>18215</v>
      </c>
      <c r="L505" s="25" t="s">
        <v>14894</v>
      </c>
      <c r="M505" s="13" t="s">
        <v>6480</v>
      </c>
      <c r="N505" s="14"/>
      <c r="O505" s="27"/>
    </row>
    <row r="506" spans="1:15" ht="30" hidden="1" customHeight="1" x14ac:dyDescent="0.25">
      <c r="A506" s="12">
        <v>505</v>
      </c>
      <c r="B506" s="19" t="s">
        <v>18216</v>
      </c>
      <c r="C506" s="19" t="s">
        <v>18217</v>
      </c>
      <c r="D506" s="19" t="s">
        <v>11974</v>
      </c>
      <c r="E506" s="20"/>
      <c r="F506" s="20" t="s">
        <v>18218</v>
      </c>
      <c r="G506" s="20"/>
      <c r="H506" s="13"/>
      <c r="I506" s="13"/>
      <c r="J506" s="9" t="str">
        <f>IFERROR(VLOOKUP(G506,[1]Hoja1!$B$2:$F$14234,4,FALSE),"")</f>
        <v/>
      </c>
      <c r="K506" s="23" t="s">
        <v>18219</v>
      </c>
      <c r="L506" s="25" t="s">
        <v>14894</v>
      </c>
      <c r="M506" s="13" t="s">
        <v>6480</v>
      </c>
      <c r="N506" s="14"/>
      <c r="O506" s="27"/>
    </row>
    <row r="507" spans="1:15" ht="30" hidden="1" customHeight="1" x14ac:dyDescent="0.25">
      <c r="A507" s="12">
        <v>506</v>
      </c>
      <c r="B507" s="19" t="s">
        <v>18220</v>
      </c>
      <c r="C507" s="19" t="s">
        <v>18221</v>
      </c>
      <c r="D507" s="19" t="s">
        <v>11974</v>
      </c>
      <c r="E507" s="20"/>
      <c r="F507" s="20" t="s">
        <v>18218</v>
      </c>
      <c r="G507" s="20"/>
      <c r="H507" s="13"/>
      <c r="I507" s="13"/>
      <c r="J507" s="9" t="str">
        <f>IFERROR(VLOOKUP(G507,[1]Hoja1!$B$2:$F$14234,4,FALSE),"")</f>
        <v/>
      </c>
      <c r="K507" s="23" t="s">
        <v>18222</v>
      </c>
      <c r="L507" s="13"/>
      <c r="M507" s="13"/>
      <c r="N507" s="14"/>
      <c r="O507" s="27"/>
    </row>
    <row r="508" spans="1:15" ht="30" hidden="1" customHeight="1" x14ac:dyDescent="0.25">
      <c r="A508" s="12">
        <v>507</v>
      </c>
      <c r="B508" s="19" t="s">
        <v>18223</v>
      </c>
      <c r="C508" s="19" t="s">
        <v>18224</v>
      </c>
      <c r="D508" s="19" t="s">
        <v>11974</v>
      </c>
      <c r="E508" s="20"/>
      <c r="F508" s="20" t="s">
        <v>18218</v>
      </c>
      <c r="G508" s="20"/>
      <c r="H508" s="13"/>
      <c r="I508" s="13"/>
      <c r="J508" s="9" t="str">
        <f>IFERROR(VLOOKUP(G508,[1]Hoja1!$B$2:$F$14234,4,FALSE),"")</f>
        <v/>
      </c>
      <c r="K508" s="23" t="s">
        <v>18225</v>
      </c>
      <c r="L508" s="13"/>
      <c r="M508" s="13"/>
      <c r="N508" s="14"/>
      <c r="O508" s="27"/>
    </row>
    <row r="509" spans="1:15" ht="30" hidden="1" customHeight="1" x14ac:dyDescent="0.25">
      <c r="A509" s="12">
        <v>508</v>
      </c>
      <c r="B509" s="19" t="s">
        <v>18226</v>
      </c>
      <c r="C509" s="19" t="s">
        <v>18227</v>
      </c>
      <c r="D509" s="19" t="s">
        <v>11974</v>
      </c>
      <c r="E509" s="20"/>
      <c r="F509" s="20" t="s">
        <v>18218</v>
      </c>
      <c r="G509" s="20"/>
      <c r="H509" s="13"/>
      <c r="I509" s="13"/>
      <c r="J509" s="9" t="str">
        <f>IFERROR(VLOOKUP(G509,[1]Hoja1!$B$2:$F$14234,4,FALSE),"")</f>
        <v/>
      </c>
      <c r="K509" s="23" t="s">
        <v>16192</v>
      </c>
      <c r="L509" s="13"/>
      <c r="M509" s="13"/>
      <c r="N509" s="14"/>
      <c r="O509" s="27"/>
    </row>
    <row r="510" spans="1:15" ht="30" hidden="1" customHeight="1" x14ac:dyDescent="0.25">
      <c r="A510" s="12">
        <v>509</v>
      </c>
      <c r="B510" s="19" t="s">
        <v>18228</v>
      </c>
      <c r="C510" s="19" t="s">
        <v>18229</v>
      </c>
      <c r="D510" s="19" t="s">
        <v>11974</v>
      </c>
      <c r="E510" s="20"/>
      <c r="F510" s="20" t="s">
        <v>18218</v>
      </c>
      <c r="G510" s="20"/>
      <c r="H510" s="13"/>
      <c r="I510" s="13"/>
      <c r="J510" s="9" t="str">
        <f>IFERROR(VLOOKUP(G510,[1]Hoja1!$B$2:$F$14234,4,FALSE),"")</f>
        <v/>
      </c>
      <c r="K510" s="23" t="s">
        <v>18230</v>
      </c>
      <c r="L510" s="13"/>
      <c r="M510" s="13"/>
      <c r="N510" s="14"/>
      <c r="O510" s="27"/>
    </row>
    <row r="511" spans="1:15" ht="30" customHeight="1" x14ac:dyDescent="0.25">
      <c r="A511" s="12">
        <v>510</v>
      </c>
      <c r="B511" s="19" t="s">
        <v>18231</v>
      </c>
      <c r="C511" s="19" t="s">
        <v>18232</v>
      </c>
      <c r="D511" s="19" t="s">
        <v>11974</v>
      </c>
      <c r="E511" s="20"/>
      <c r="F511" s="20" t="s">
        <v>18233</v>
      </c>
      <c r="G511" s="20"/>
      <c r="H511" s="13"/>
      <c r="I511" s="13"/>
      <c r="J511" s="9" t="str">
        <f>IFERROR(VLOOKUP(G511,[1]Hoja1!$B$2:$F$14234,4,FALSE),"")</f>
        <v/>
      </c>
      <c r="K511" s="23" t="s">
        <v>18234</v>
      </c>
      <c r="L511" s="13"/>
      <c r="M511" s="13"/>
      <c r="N511" s="14"/>
      <c r="O511" s="27"/>
    </row>
    <row r="512" spans="1:15" ht="30" hidden="1" customHeight="1" x14ac:dyDescent="0.25">
      <c r="A512" s="12">
        <v>511</v>
      </c>
      <c r="B512" s="19" t="s">
        <v>18235</v>
      </c>
      <c r="C512" s="19" t="s">
        <v>18236</v>
      </c>
      <c r="D512" s="19" t="s">
        <v>11974</v>
      </c>
      <c r="E512" s="20"/>
      <c r="F512" s="20" t="s">
        <v>18233</v>
      </c>
      <c r="G512" s="20"/>
      <c r="H512" s="13"/>
      <c r="I512" s="13"/>
      <c r="J512" s="9" t="str">
        <f>IFERROR(VLOOKUP(G512,[1]Hoja1!$B$2:$F$14234,4,FALSE),"")</f>
        <v/>
      </c>
      <c r="K512" s="23" t="s">
        <v>18237</v>
      </c>
      <c r="L512" s="13"/>
      <c r="M512" s="13"/>
      <c r="N512" s="14"/>
      <c r="O512" s="27"/>
    </row>
    <row r="513" spans="1:15" ht="30" hidden="1" customHeight="1" x14ac:dyDescent="0.25">
      <c r="A513" s="12">
        <v>512</v>
      </c>
      <c r="B513" s="19" t="s">
        <v>18238</v>
      </c>
      <c r="C513" s="19" t="s">
        <v>18239</v>
      </c>
      <c r="D513" s="19" t="s">
        <v>11974</v>
      </c>
      <c r="E513" s="20"/>
      <c r="F513" s="20" t="s">
        <v>18240</v>
      </c>
      <c r="G513" s="20"/>
      <c r="H513" s="13"/>
      <c r="I513" s="13"/>
      <c r="J513" s="9" t="str">
        <f>IFERROR(VLOOKUP(G513,[1]Hoja1!$B$2:$F$14234,4,FALSE),"")</f>
        <v/>
      </c>
      <c r="K513" s="23" t="s">
        <v>18241</v>
      </c>
      <c r="L513" s="13"/>
      <c r="M513" s="13"/>
      <c r="N513" s="14"/>
      <c r="O513" s="27"/>
    </row>
    <row r="514" spans="1:15" ht="30" hidden="1" customHeight="1" x14ac:dyDescent="0.25">
      <c r="A514" s="12">
        <v>513</v>
      </c>
      <c r="B514" s="19" t="s">
        <v>18242</v>
      </c>
      <c r="C514" s="19" t="s">
        <v>18243</v>
      </c>
      <c r="D514" s="19" t="s">
        <v>11974</v>
      </c>
      <c r="E514" s="20"/>
      <c r="F514" s="20" t="s">
        <v>18240</v>
      </c>
      <c r="G514" s="20"/>
      <c r="H514" s="13"/>
      <c r="I514" s="13"/>
      <c r="J514" s="9" t="str">
        <f>IFERROR(VLOOKUP(G514,[1]Hoja1!$B$2:$F$14234,4,FALSE),"")</f>
        <v/>
      </c>
      <c r="K514" s="23" t="s">
        <v>18244</v>
      </c>
      <c r="L514" s="13"/>
      <c r="M514" s="13"/>
      <c r="N514" s="14"/>
      <c r="O514" s="27"/>
    </row>
    <row r="515" spans="1:15" ht="30" hidden="1" customHeight="1" x14ac:dyDescent="0.25">
      <c r="A515" s="12">
        <v>514</v>
      </c>
      <c r="B515" s="19" t="s">
        <v>18245</v>
      </c>
      <c r="C515" s="19" t="s">
        <v>18246</v>
      </c>
      <c r="D515" s="19" t="s">
        <v>11974</v>
      </c>
      <c r="E515" s="20"/>
      <c r="F515" s="20" t="s">
        <v>18240</v>
      </c>
      <c r="G515" s="20"/>
      <c r="H515" s="13"/>
      <c r="I515" s="13"/>
      <c r="J515" s="9" t="str">
        <f>IFERROR(VLOOKUP(G515,[1]Hoja1!$B$2:$F$14234,4,FALSE),"")</f>
        <v/>
      </c>
      <c r="K515" s="23" t="s">
        <v>18247</v>
      </c>
      <c r="L515" s="13"/>
      <c r="M515" s="13"/>
      <c r="N515" s="14"/>
      <c r="O515" s="27"/>
    </row>
    <row r="516" spans="1:15" ht="30" hidden="1" customHeight="1" x14ac:dyDescent="0.25">
      <c r="A516" s="12">
        <v>515</v>
      </c>
      <c r="B516" s="19" t="s">
        <v>18248</v>
      </c>
      <c r="C516" s="19" t="s">
        <v>18249</v>
      </c>
      <c r="D516" s="19" t="s">
        <v>11974</v>
      </c>
      <c r="E516" s="20"/>
      <c r="F516" s="20" t="s">
        <v>18240</v>
      </c>
      <c r="G516" s="20"/>
      <c r="H516" s="13"/>
      <c r="I516" s="13"/>
      <c r="J516" s="9" t="str">
        <f>IFERROR(VLOOKUP(G516,[1]Hoja1!$B$2:$F$14234,4,FALSE),"")</f>
        <v/>
      </c>
      <c r="K516" s="23" t="s">
        <v>18250</v>
      </c>
      <c r="L516" s="25" t="s">
        <v>14894</v>
      </c>
      <c r="M516" s="13" t="s">
        <v>6480</v>
      </c>
      <c r="N516" s="14"/>
      <c r="O516" s="27"/>
    </row>
    <row r="517" spans="1:15" ht="30" hidden="1" customHeight="1" x14ac:dyDescent="0.25">
      <c r="A517" s="12">
        <v>516</v>
      </c>
      <c r="B517" s="19" t="s">
        <v>18251</v>
      </c>
      <c r="C517" s="19" t="s">
        <v>18252</v>
      </c>
      <c r="D517" s="19" t="s">
        <v>11974</v>
      </c>
      <c r="E517" s="20"/>
      <c r="F517" s="20" t="s">
        <v>18253</v>
      </c>
      <c r="G517" s="20"/>
      <c r="H517" s="13"/>
      <c r="I517" s="13"/>
      <c r="J517" s="9" t="str">
        <f>IFERROR(VLOOKUP(G517,[1]Hoja1!$B$2:$F$14234,4,FALSE),"")</f>
        <v/>
      </c>
      <c r="K517" s="23" t="s">
        <v>18254</v>
      </c>
      <c r="L517" s="13"/>
      <c r="M517" s="13"/>
      <c r="N517" s="14"/>
      <c r="O517" s="27"/>
    </row>
    <row r="518" spans="1:15" ht="30" hidden="1" customHeight="1" x14ac:dyDescent="0.25">
      <c r="A518" s="12">
        <v>517</v>
      </c>
      <c r="B518" s="19" t="s">
        <v>18255</v>
      </c>
      <c r="C518" s="19" t="s">
        <v>18256</v>
      </c>
      <c r="D518" s="19" t="s">
        <v>11974</v>
      </c>
      <c r="E518" s="20"/>
      <c r="F518" s="20" t="s">
        <v>18253</v>
      </c>
      <c r="G518" s="20"/>
      <c r="H518" s="13"/>
      <c r="I518" s="13"/>
      <c r="J518" s="9" t="str">
        <f>IFERROR(VLOOKUP(G518,[1]Hoja1!$B$2:$F$14234,4,FALSE),"")</f>
        <v/>
      </c>
      <c r="K518" s="23" t="s">
        <v>18257</v>
      </c>
      <c r="L518" s="13"/>
      <c r="M518" s="13"/>
      <c r="N518" s="14"/>
      <c r="O518" s="27"/>
    </row>
    <row r="519" spans="1:15" ht="30" hidden="1" customHeight="1" x14ac:dyDescent="0.25">
      <c r="A519" s="12">
        <v>518</v>
      </c>
      <c r="B519" s="19" t="s">
        <v>18258</v>
      </c>
      <c r="C519" s="19" t="s">
        <v>18259</v>
      </c>
      <c r="D519" s="19" t="s">
        <v>11974</v>
      </c>
      <c r="E519" s="20"/>
      <c r="F519" s="20" t="s">
        <v>18253</v>
      </c>
      <c r="G519" s="20"/>
      <c r="H519" s="13"/>
      <c r="I519" s="13"/>
      <c r="J519" s="9" t="str">
        <f>IFERROR(VLOOKUP(G519,[1]Hoja1!$B$2:$F$14234,4,FALSE),"")</f>
        <v/>
      </c>
      <c r="K519" s="23" t="s">
        <v>18260</v>
      </c>
      <c r="L519" s="13"/>
      <c r="M519" s="13"/>
      <c r="N519" s="14"/>
      <c r="O519" s="27"/>
    </row>
    <row r="520" spans="1:15" ht="30" hidden="1" customHeight="1" x14ac:dyDescent="0.25">
      <c r="A520" s="12">
        <v>519</v>
      </c>
      <c r="B520" s="19" t="s">
        <v>18261</v>
      </c>
      <c r="C520" s="19" t="s">
        <v>18262</v>
      </c>
      <c r="D520" s="19" t="s">
        <v>11974</v>
      </c>
      <c r="E520" s="20"/>
      <c r="F520" s="20" t="s">
        <v>18263</v>
      </c>
      <c r="G520" s="20"/>
      <c r="H520" s="13"/>
      <c r="I520" s="13"/>
      <c r="J520" s="9" t="str">
        <f>IFERROR(VLOOKUP(G520,[1]Hoja1!$B$2:$F$14234,4,FALSE),"")</f>
        <v/>
      </c>
      <c r="K520" s="23" t="s">
        <v>17317</v>
      </c>
      <c r="L520" s="13"/>
      <c r="M520" s="13"/>
      <c r="N520" s="14"/>
      <c r="O520" s="27"/>
    </row>
    <row r="521" spans="1:15" ht="30" hidden="1" customHeight="1" x14ac:dyDescent="0.25">
      <c r="A521" s="12">
        <v>520</v>
      </c>
      <c r="B521" s="19" t="s">
        <v>18264</v>
      </c>
      <c r="C521" s="19" t="s">
        <v>18265</v>
      </c>
      <c r="D521" s="19" t="s">
        <v>11974</v>
      </c>
      <c r="E521" s="20"/>
      <c r="F521" s="20" t="s">
        <v>18266</v>
      </c>
      <c r="G521" s="20"/>
      <c r="H521" s="13"/>
      <c r="I521" s="13"/>
      <c r="J521" s="9" t="str">
        <f>IFERROR(VLOOKUP(G521,[1]Hoja1!$B$2:$F$14234,4,FALSE),"")</f>
        <v/>
      </c>
      <c r="K521" s="23" t="s">
        <v>18267</v>
      </c>
      <c r="L521" s="13"/>
      <c r="M521" s="13"/>
      <c r="N521" s="14"/>
      <c r="O521" s="27"/>
    </row>
    <row r="522" spans="1:15" ht="30" hidden="1" customHeight="1" x14ac:dyDescent="0.25">
      <c r="A522" s="12">
        <v>521</v>
      </c>
      <c r="B522" s="19" t="s">
        <v>18268</v>
      </c>
      <c r="C522" s="19" t="s">
        <v>18269</v>
      </c>
      <c r="D522" s="19" t="s">
        <v>11974</v>
      </c>
      <c r="E522" s="20"/>
      <c r="F522" s="20" t="s">
        <v>18266</v>
      </c>
      <c r="G522" s="20"/>
      <c r="H522" s="13"/>
      <c r="I522" s="13"/>
      <c r="J522" s="9" t="str">
        <f>IFERROR(VLOOKUP(G522,[1]Hoja1!$B$2:$F$14234,4,FALSE),"")</f>
        <v/>
      </c>
      <c r="K522" s="23" t="s">
        <v>18270</v>
      </c>
      <c r="L522" s="13"/>
      <c r="M522" s="13"/>
      <c r="N522" s="14"/>
      <c r="O522" s="27"/>
    </row>
    <row r="523" spans="1:15" ht="30" hidden="1" customHeight="1" x14ac:dyDescent="0.25">
      <c r="A523" s="12">
        <v>522</v>
      </c>
      <c r="B523" s="19" t="s">
        <v>18271</v>
      </c>
      <c r="C523" s="19" t="s">
        <v>18272</v>
      </c>
      <c r="D523" s="19" t="s">
        <v>11974</v>
      </c>
      <c r="E523" s="20"/>
      <c r="F523" s="20" t="s">
        <v>18266</v>
      </c>
      <c r="G523" s="20"/>
      <c r="H523" s="13"/>
      <c r="I523" s="13"/>
      <c r="J523" s="9" t="str">
        <f>IFERROR(VLOOKUP(G523,[1]Hoja1!$B$2:$F$14234,4,FALSE),"")</f>
        <v/>
      </c>
      <c r="K523" s="23" t="s">
        <v>18273</v>
      </c>
      <c r="L523" s="13"/>
      <c r="M523" s="13"/>
      <c r="N523" s="14"/>
      <c r="O523" s="27"/>
    </row>
    <row r="524" spans="1:15" ht="30" hidden="1" customHeight="1" x14ac:dyDescent="0.25">
      <c r="A524" s="12">
        <v>523</v>
      </c>
      <c r="B524" s="19" t="s">
        <v>18274</v>
      </c>
      <c r="C524" s="19" t="s">
        <v>18275</v>
      </c>
      <c r="D524" s="19" t="s">
        <v>11974</v>
      </c>
      <c r="E524" s="20"/>
      <c r="F524" s="20" t="s">
        <v>18266</v>
      </c>
      <c r="G524" s="20"/>
      <c r="H524" s="13"/>
      <c r="I524" s="13"/>
      <c r="J524" s="9" t="str">
        <f>IFERROR(VLOOKUP(G524,[1]Hoja1!$B$2:$F$14234,4,FALSE),"")</f>
        <v/>
      </c>
      <c r="K524" s="23" t="s">
        <v>18276</v>
      </c>
      <c r="L524" s="13"/>
      <c r="M524" s="13"/>
      <c r="N524" s="14"/>
      <c r="O524" s="27"/>
    </row>
    <row r="525" spans="1:15" ht="30" hidden="1" customHeight="1" x14ac:dyDescent="0.25">
      <c r="A525" s="12">
        <v>524</v>
      </c>
      <c r="B525" s="19" t="s">
        <v>18277</v>
      </c>
      <c r="C525" s="19" t="s">
        <v>18278</v>
      </c>
      <c r="D525" s="19" t="s">
        <v>11974</v>
      </c>
      <c r="E525" s="20"/>
      <c r="F525" s="20" t="s">
        <v>18266</v>
      </c>
      <c r="G525" s="20"/>
      <c r="H525" s="13"/>
      <c r="I525" s="13"/>
      <c r="J525" s="9" t="str">
        <f>IFERROR(VLOOKUP(G525,[1]Hoja1!$B$2:$F$14234,4,FALSE),"")</f>
        <v/>
      </c>
      <c r="K525" s="23" t="s">
        <v>18279</v>
      </c>
      <c r="L525" s="13"/>
      <c r="M525" s="13"/>
      <c r="N525" s="14"/>
      <c r="O525" s="27"/>
    </row>
    <row r="526" spans="1:15" ht="30" hidden="1" customHeight="1" x14ac:dyDescent="0.25">
      <c r="A526" s="12">
        <v>525</v>
      </c>
      <c r="B526" s="19" t="s">
        <v>18280</v>
      </c>
      <c r="C526" s="19" t="s">
        <v>18281</v>
      </c>
      <c r="D526" s="19" t="s">
        <v>11974</v>
      </c>
      <c r="E526" s="20"/>
      <c r="F526" s="20" t="s">
        <v>18266</v>
      </c>
      <c r="G526" s="20"/>
      <c r="H526" s="13"/>
      <c r="I526" s="13"/>
      <c r="J526" s="9" t="str">
        <f>IFERROR(VLOOKUP(G526,[1]Hoja1!$B$2:$F$14234,4,FALSE),"")</f>
        <v/>
      </c>
      <c r="K526" s="23" t="s">
        <v>18113</v>
      </c>
      <c r="L526" s="13"/>
      <c r="M526" s="13"/>
      <c r="N526" s="14"/>
      <c r="O526" s="27"/>
    </row>
    <row r="527" spans="1:15" ht="30" hidden="1" customHeight="1" x14ac:dyDescent="0.25">
      <c r="A527" s="12">
        <v>526</v>
      </c>
      <c r="B527" s="19" t="s">
        <v>18282</v>
      </c>
      <c r="C527" s="19" t="s">
        <v>18283</v>
      </c>
      <c r="D527" s="19" t="s">
        <v>11974</v>
      </c>
      <c r="E527" s="20"/>
      <c r="F527" s="20" t="s">
        <v>18284</v>
      </c>
      <c r="G527" s="20"/>
      <c r="H527" s="13"/>
      <c r="I527" s="13"/>
      <c r="J527" s="9" t="str">
        <f>IFERROR(VLOOKUP(G527,[1]Hoja1!$B$2:$F$14234,4,FALSE),"")</f>
        <v/>
      </c>
      <c r="K527" s="23" t="s">
        <v>18285</v>
      </c>
      <c r="L527" s="13"/>
      <c r="M527" s="13"/>
      <c r="N527" s="14"/>
      <c r="O527" s="27"/>
    </row>
    <row r="528" spans="1:15" ht="30" hidden="1" customHeight="1" x14ac:dyDescent="0.25">
      <c r="A528" s="12">
        <v>527</v>
      </c>
      <c r="B528" s="19" t="s">
        <v>18286</v>
      </c>
      <c r="C528" s="19" t="s">
        <v>18287</v>
      </c>
      <c r="D528" s="19" t="s">
        <v>11974</v>
      </c>
      <c r="E528" s="20"/>
      <c r="F528" s="20" t="s">
        <v>18284</v>
      </c>
      <c r="G528" s="20"/>
      <c r="H528" s="13"/>
      <c r="I528" s="13"/>
      <c r="J528" s="9" t="str">
        <f>IFERROR(VLOOKUP(G528,[1]Hoja1!$B$2:$F$14234,4,FALSE),"")</f>
        <v/>
      </c>
      <c r="K528" s="23" t="s">
        <v>18285</v>
      </c>
      <c r="L528" s="13"/>
      <c r="M528" s="13"/>
      <c r="N528" s="14"/>
      <c r="O528" s="27"/>
    </row>
    <row r="529" spans="1:15" ht="30" hidden="1" customHeight="1" x14ac:dyDescent="0.25">
      <c r="A529" s="12">
        <v>528</v>
      </c>
      <c r="B529" s="19" t="s">
        <v>18288</v>
      </c>
      <c r="C529" s="19" t="s">
        <v>18289</v>
      </c>
      <c r="D529" s="19" t="s">
        <v>11974</v>
      </c>
      <c r="E529" s="20"/>
      <c r="F529" s="20" t="s">
        <v>18284</v>
      </c>
      <c r="G529" s="20"/>
      <c r="H529" s="13"/>
      <c r="I529" s="13"/>
      <c r="J529" s="9" t="str">
        <f>IFERROR(VLOOKUP(G529,[1]Hoja1!$B$2:$F$14234,4,FALSE),"")</f>
        <v/>
      </c>
      <c r="K529" s="23" t="s">
        <v>18139</v>
      </c>
      <c r="L529" s="13"/>
      <c r="M529" s="13"/>
      <c r="N529" s="14"/>
      <c r="O529" s="27"/>
    </row>
    <row r="530" spans="1:15" ht="30" hidden="1" customHeight="1" x14ac:dyDescent="0.25">
      <c r="A530" s="12">
        <v>529</v>
      </c>
      <c r="B530" s="19" t="s">
        <v>18290</v>
      </c>
      <c r="C530" s="19" t="s">
        <v>18291</v>
      </c>
      <c r="D530" s="19" t="s">
        <v>11974</v>
      </c>
      <c r="E530" s="20"/>
      <c r="F530" s="20" t="s">
        <v>18284</v>
      </c>
      <c r="G530" s="20"/>
      <c r="H530" s="13"/>
      <c r="I530" s="13"/>
      <c r="J530" s="9" t="str">
        <f>IFERROR(VLOOKUP(G530,[1]Hoja1!$B$2:$F$14234,4,FALSE),"")</f>
        <v/>
      </c>
      <c r="K530" s="23" t="s">
        <v>17828</v>
      </c>
      <c r="L530" s="13"/>
      <c r="M530" s="13"/>
      <c r="N530" s="14"/>
      <c r="O530" s="27"/>
    </row>
    <row r="531" spans="1:15" ht="30" hidden="1" customHeight="1" x14ac:dyDescent="0.25">
      <c r="A531" s="12">
        <v>530</v>
      </c>
      <c r="B531" s="19" t="s">
        <v>18292</v>
      </c>
      <c r="C531" s="19" t="s">
        <v>18293</v>
      </c>
      <c r="D531" s="19" t="s">
        <v>11974</v>
      </c>
      <c r="E531" s="20"/>
      <c r="F531" s="20" t="s">
        <v>18284</v>
      </c>
      <c r="G531" s="20"/>
      <c r="H531" s="13"/>
      <c r="I531" s="13"/>
      <c r="J531" s="9" t="str">
        <f>IFERROR(VLOOKUP(G531,[1]Hoja1!$B$2:$F$14234,4,FALSE),"")</f>
        <v/>
      </c>
      <c r="K531" s="23" t="s">
        <v>18139</v>
      </c>
      <c r="L531" s="13"/>
      <c r="M531" s="13"/>
      <c r="N531" s="14"/>
      <c r="O531" s="27"/>
    </row>
    <row r="532" spans="1:15" ht="30" hidden="1" customHeight="1" x14ac:dyDescent="0.25">
      <c r="A532" s="12">
        <v>531</v>
      </c>
      <c r="B532" s="19" t="s">
        <v>18294</v>
      </c>
      <c r="C532" s="19" t="s">
        <v>18295</v>
      </c>
      <c r="D532" s="19" t="s">
        <v>11974</v>
      </c>
      <c r="E532" s="20"/>
      <c r="F532" s="20" t="s">
        <v>18284</v>
      </c>
      <c r="G532" s="20"/>
      <c r="H532" s="13"/>
      <c r="I532" s="13"/>
      <c r="J532" s="9" t="str">
        <f>IFERROR(VLOOKUP(G532,[1]Hoja1!$B$2:$F$14234,4,FALSE),"")</f>
        <v/>
      </c>
      <c r="K532" s="23" t="s">
        <v>18296</v>
      </c>
      <c r="L532" s="13"/>
      <c r="M532" s="13"/>
      <c r="N532" s="14"/>
      <c r="O532" s="27"/>
    </row>
    <row r="533" spans="1:15" ht="30" hidden="1" customHeight="1" x14ac:dyDescent="0.25">
      <c r="A533" s="12">
        <v>532</v>
      </c>
      <c r="B533" s="19" t="s">
        <v>18297</v>
      </c>
      <c r="C533" s="19" t="s">
        <v>18298</v>
      </c>
      <c r="D533" s="19" t="s">
        <v>11974</v>
      </c>
      <c r="E533" s="20"/>
      <c r="F533" s="20" t="s">
        <v>18284</v>
      </c>
      <c r="G533" s="20"/>
      <c r="H533" s="13"/>
      <c r="I533" s="13"/>
      <c r="J533" s="9" t="str">
        <f>IFERROR(VLOOKUP(G533,[1]Hoja1!$B$2:$F$14234,4,FALSE),"")</f>
        <v/>
      </c>
      <c r="K533" s="23" t="s">
        <v>18139</v>
      </c>
      <c r="L533" s="13"/>
      <c r="M533" s="13"/>
      <c r="N533" s="14"/>
      <c r="O533" s="27"/>
    </row>
    <row r="534" spans="1:15" ht="30" hidden="1" customHeight="1" x14ac:dyDescent="0.25">
      <c r="A534" s="12">
        <v>533</v>
      </c>
      <c r="B534" s="19" t="s">
        <v>18299</v>
      </c>
      <c r="C534" s="19" t="s">
        <v>18300</v>
      </c>
      <c r="D534" s="19" t="s">
        <v>11974</v>
      </c>
      <c r="E534" s="20"/>
      <c r="F534" s="20" t="s">
        <v>18284</v>
      </c>
      <c r="G534" s="20"/>
      <c r="H534" s="13"/>
      <c r="I534" s="13"/>
      <c r="J534" s="9" t="str">
        <f>IFERROR(VLOOKUP(G534,[1]Hoja1!$B$2:$F$14234,4,FALSE),"")</f>
        <v/>
      </c>
      <c r="K534" s="23" t="s">
        <v>18139</v>
      </c>
      <c r="L534" s="13"/>
      <c r="M534" s="13"/>
      <c r="N534" s="14"/>
      <c r="O534" s="27"/>
    </row>
    <row r="535" spans="1:15" ht="30" hidden="1" customHeight="1" x14ac:dyDescent="0.25">
      <c r="A535" s="12">
        <v>534</v>
      </c>
      <c r="B535" s="19" t="s">
        <v>18301</v>
      </c>
      <c r="C535" s="19" t="s">
        <v>18302</v>
      </c>
      <c r="D535" s="19" t="s">
        <v>11974</v>
      </c>
      <c r="E535" s="20"/>
      <c r="F535" s="20" t="s">
        <v>18284</v>
      </c>
      <c r="G535" s="20"/>
      <c r="H535" s="13"/>
      <c r="I535" s="13"/>
      <c r="J535" s="9" t="str">
        <f>IFERROR(VLOOKUP(G535,[1]Hoja1!$B$2:$F$14234,4,FALSE),"")</f>
        <v/>
      </c>
      <c r="K535" s="23" t="s">
        <v>15872</v>
      </c>
      <c r="L535" s="13"/>
      <c r="M535" s="13"/>
      <c r="N535" s="14"/>
      <c r="O535" s="27"/>
    </row>
    <row r="536" spans="1:15" ht="30" hidden="1" customHeight="1" x14ac:dyDescent="0.25">
      <c r="A536" s="12">
        <v>535</v>
      </c>
      <c r="B536" s="19" t="s">
        <v>18303</v>
      </c>
      <c r="C536" s="19" t="s">
        <v>18304</v>
      </c>
      <c r="D536" s="19" t="s">
        <v>11974</v>
      </c>
      <c r="E536" s="20"/>
      <c r="F536" s="20" t="s">
        <v>18284</v>
      </c>
      <c r="G536" s="20"/>
      <c r="H536" s="13"/>
      <c r="I536" s="13"/>
      <c r="J536" s="9" t="str">
        <f>IFERROR(VLOOKUP(G536,[1]Hoja1!$B$2:$F$14234,4,FALSE),"")</f>
        <v/>
      </c>
      <c r="K536" s="23" t="s">
        <v>18305</v>
      </c>
      <c r="L536" s="13"/>
      <c r="M536" s="13"/>
      <c r="N536" s="14"/>
      <c r="O536" s="27"/>
    </row>
    <row r="537" spans="1:15" ht="30" hidden="1" customHeight="1" x14ac:dyDescent="0.25">
      <c r="A537" s="12">
        <v>536</v>
      </c>
      <c r="B537" s="19" t="s">
        <v>18306</v>
      </c>
      <c r="C537" s="19" t="s">
        <v>18307</v>
      </c>
      <c r="D537" s="19" t="s">
        <v>11974</v>
      </c>
      <c r="E537" s="20"/>
      <c r="F537" s="20" t="s">
        <v>18308</v>
      </c>
      <c r="G537" s="20"/>
      <c r="H537" s="13"/>
      <c r="I537" s="13"/>
      <c r="J537" s="9" t="str">
        <f>IFERROR(VLOOKUP(G537,[1]Hoja1!$B$2:$F$14234,4,FALSE),"")</f>
        <v/>
      </c>
      <c r="K537" s="23" t="s">
        <v>18193</v>
      </c>
      <c r="L537" s="13"/>
      <c r="M537" s="13"/>
      <c r="N537" s="14"/>
      <c r="O537" s="27"/>
    </row>
    <row r="538" spans="1:15" ht="30" hidden="1" customHeight="1" x14ac:dyDescent="0.25">
      <c r="A538" s="12">
        <v>537</v>
      </c>
      <c r="B538" s="19" t="s">
        <v>18309</v>
      </c>
      <c r="C538" s="19" t="s">
        <v>18310</v>
      </c>
      <c r="D538" s="19" t="s">
        <v>11974</v>
      </c>
      <c r="E538" s="20"/>
      <c r="F538" s="20" t="s">
        <v>18308</v>
      </c>
      <c r="G538" s="20"/>
      <c r="H538" s="13"/>
      <c r="I538" s="13"/>
      <c r="J538" s="9" t="str">
        <f>IFERROR(VLOOKUP(G538,[1]Hoja1!$B$2:$F$14234,4,FALSE),"")</f>
        <v/>
      </c>
      <c r="K538" s="23" t="s">
        <v>17317</v>
      </c>
      <c r="L538" s="13"/>
      <c r="M538" s="13"/>
      <c r="N538" s="14"/>
      <c r="O538" s="27"/>
    </row>
    <row r="539" spans="1:15" ht="30" hidden="1" customHeight="1" x14ac:dyDescent="0.25">
      <c r="A539" s="12">
        <v>538</v>
      </c>
      <c r="B539" s="19" t="s">
        <v>18311</v>
      </c>
      <c r="C539" s="19" t="s">
        <v>18312</v>
      </c>
      <c r="D539" s="19" t="s">
        <v>11974</v>
      </c>
      <c r="E539" s="20"/>
      <c r="F539" s="20" t="s">
        <v>18313</v>
      </c>
      <c r="G539" s="20"/>
      <c r="H539" s="13"/>
      <c r="I539" s="13"/>
      <c r="J539" s="9" t="str">
        <f>IFERROR(VLOOKUP(G539,[1]Hoja1!$B$2:$F$14234,4,FALSE),"")</f>
        <v/>
      </c>
      <c r="K539" s="23" t="s">
        <v>18314</v>
      </c>
      <c r="L539" s="25" t="s">
        <v>14894</v>
      </c>
      <c r="M539" s="13" t="s">
        <v>6480</v>
      </c>
      <c r="N539" s="14"/>
      <c r="O539" s="27"/>
    </row>
    <row r="540" spans="1:15" ht="30" hidden="1" customHeight="1" x14ac:dyDescent="0.25">
      <c r="A540" s="12">
        <v>539</v>
      </c>
      <c r="B540" s="19" t="s">
        <v>18315</v>
      </c>
      <c r="C540" s="19" t="s">
        <v>18316</v>
      </c>
      <c r="D540" s="19" t="s">
        <v>11974</v>
      </c>
      <c r="E540" s="20"/>
      <c r="F540" s="20" t="s">
        <v>18313</v>
      </c>
      <c r="G540" s="20"/>
      <c r="H540" s="13"/>
      <c r="I540" s="13"/>
      <c r="J540" s="9" t="str">
        <f>IFERROR(VLOOKUP(G540,[1]Hoja1!$B$2:$F$14234,4,FALSE),"")</f>
        <v/>
      </c>
      <c r="K540" s="23" t="s">
        <v>17317</v>
      </c>
      <c r="L540" s="13"/>
      <c r="M540" s="13"/>
      <c r="N540" s="14"/>
      <c r="O540" s="27"/>
    </row>
    <row r="541" spans="1:15" ht="30" hidden="1" customHeight="1" x14ac:dyDescent="0.25">
      <c r="A541" s="12">
        <v>540</v>
      </c>
      <c r="B541" s="19" t="s">
        <v>18317</v>
      </c>
      <c r="C541" s="19" t="s">
        <v>18318</v>
      </c>
      <c r="D541" s="19" t="s">
        <v>11974</v>
      </c>
      <c r="E541" s="20"/>
      <c r="F541" s="20" t="s">
        <v>18313</v>
      </c>
      <c r="G541" s="20"/>
      <c r="H541" s="13"/>
      <c r="I541" s="13"/>
      <c r="J541" s="9" t="str">
        <f>IFERROR(VLOOKUP(G541,[1]Hoja1!$B$2:$F$14234,4,FALSE),"")</f>
        <v/>
      </c>
      <c r="K541" s="23" t="s">
        <v>18319</v>
      </c>
      <c r="L541" s="13"/>
      <c r="M541" s="13"/>
      <c r="N541" s="14"/>
      <c r="O541" s="27"/>
    </row>
    <row r="542" spans="1:15" ht="30" hidden="1" customHeight="1" x14ac:dyDescent="0.25">
      <c r="A542" s="12">
        <v>541</v>
      </c>
      <c r="B542" s="19" t="s">
        <v>18320</v>
      </c>
      <c r="C542" s="19" t="s">
        <v>18321</v>
      </c>
      <c r="D542" s="19" t="s">
        <v>11974</v>
      </c>
      <c r="E542" s="20"/>
      <c r="F542" s="20" t="s">
        <v>18313</v>
      </c>
      <c r="G542" s="20"/>
      <c r="H542" s="13"/>
      <c r="I542" s="13"/>
      <c r="J542" s="9" t="str">
        <f>IFERROR(VLOOKUP(G542,[1]Hoja1!$B$2:$F$14234,4,FALSE),"")</f>
        <v/>
      </c>
      <c r="K542" s="23" t="s">
        <v>18322</v>
      </c>
      <c r="L542" s="13"/>
      <c r="M542" s="13"/>
      <c r="N542" s="14"/>
      <c r="O542" s="27"/>
    </row>
    <row r="543" spans="1:15" ht="30" hidden="1" customHeight="1" x14ac:dyDescent="0.25">
      <c r="A543" s="12">
        <v>542</v>
      </c>
      <c r="B543" s="19" t="s">
        <v>18323</v>
      </c>
      <c r="C543" s="19" t="s">
        <v>18324</v>
      </c>
      <c r="D543" s="19" t="s">
        <v>11974</v>
      </c>
      <c r="E543" s="20"/>
      <c r="F543" s="20" t="s">
        <v>18313</v>
      </c>
      <c r="G543" s="20"/>
      <c r="H543" s="13"/>
      <c r="I543" s="13"/>
      <c r="J543" s="9" t="str">
        <f>IFERROR(VLOOKUP(G543,[1]Hoja1!$B$2:$F$14234,4,FALSE),"")</f>
        <v/>
      </c>
      <c r="K543" s="23" t="s">
        <v>18325</v>
      </c>
      <c r="L543" s="25" t="s">
        <v>14894</v>
      </c>
      <c r="M543" s="13" t="s">
        <v>6480</v>
      </c>
      <c r="N543" s="14" t="s">
        <v>2177</v>
      </c>
      <c r="O543" s="27"/>
    </row>
    <row r="544" spans="1:15" ht="30" hidden="1" customHeight="1" x14ac:dyDescent="0.25">
      <c r="A544" s="12">
        <v>543</v>
      </c>
      <c r="B544" s="19" t="s">
        <v>18326</v>
      </c>
      <c r="C544" s="19" t="s">
        <v>18327</v>
      </c>
      <c r="D544" s="19" t="s">
        <v>11974</v>
      </c>
      <c r="E544" s="20"/>
      <c r="F544" s="20" t="s">
        <v>18313</v>
      </c>
      <c r="G544" s="20"/>
      <c r="H544" s="13"/>
      <c r="I544" s="13"/>
      <c r="J544" s="9" t="str">
        <f>IFERROR(VLOOKUP(G544,[1]Hoja1!$B$2:$F$14234,4,FALSE),"")</f>
        <v/>
      </c>
      <c r="K544" s="23" t="s">
        <v>18328</v>
      </c>
      <c r="L544" s="13"/>
      <c r="M544" s="13"/>
      <c r="N544" s="14"/>
      <c r="O544" s="27"/>
    </row>
    <row r="545" spans="1:15" ht="30" hidden="1" customHeight="1" x14ac:dyDescent="0.25">
      <c r="A545" s="12">
        <v>544</v>
      </c>
      <c r="B545" s="19" t="s">
        <v>18329</v>
      </c>
      <c r="C545" s="19" t="s">
        <v>18330</v>
      </c>
      <c r="D545" s="19" t="s">
        <v>11974</v>
      </c>
      <c r="E545" s="20"/>
      <c r="F545" s="20" t="s">
        <v>18331</v>
      </c>
      <c r="G545" s="20"/>
      <c r="H545" s="13"/>
      <c r="I545" s="13"/>
      <c r="J545" s="9" t="str">
        <f>IFERROR(VLOOKUP(G545,[1]Hoja1!$B$2:$F$14234,4,FALSE),"")</f>
        <v/>
      </c>
      <c r="K545" s="23" t="s">
        <v>18139</v>
      </c>
      <c r="L545" s="13"/>
      <c r="M545" s="13"/>
      <c r="N545" s="14"/>
      <c r="O545" s="27"/>
    </row>
    <row r="546" spans="1:15" ht="30" hidden="1" customHeight="1" x14ac:dyDescent="0.25">
      <c r="A546" s="12">
        <v>545</v>
      </c>
      <c r="B546" s="19" t="s">
        <v>18332</v>
      </c>
      <c r="C546" s="19" t="s">
        <v>18333</v>
      </c>
      <c r="D546" s="19" t="s">
        <v>11974</v>
      </c>
      <c r="E546" s="20"/>
      <c r="F546" s="20" t="s">
        <v>18334</v>
      </c>
      <c r="G546" s="20"/>
      <c r="H546" s="13"/>
      <c r="I546" s="13"/>
      <c r="J546" s="9" t="str">
        <f>IFERROR(VLOOKUP(G546,[1]Hoja1!$B$2:$F$14234,4,FALSE),"")</f>
        <v/>
      </c>
      <c r="K546" s="23" t="s">
        <v>18335</v>
      </c>
      <c r="L546" s="25" t="s">
        <v>14894</v>
      </c>
      <c r="M546" s="13" t="s">
        <v>6480</v>
      </c>
      <c r="N546" s="14"/>
      <c r="O546" s="27"/>
    </row>
    <row r="547" spans="1:15" ht="30" hidden="1" customHeight="1" x14ac:dyDescent="0.25">
      <c r="A547" s="12">
        <v>546</v>
      </c>
      <c r="B547" s="19" t="s">
        <v>18336</v>
      </c>
      <c r="C547" s="19" t="s">
        <v>18337</v>
      </c>
      <c r="D547" s="19" t="s">
        <v>11974</v>
      </c>
      <c r="E547" s="20"/>
      <c r="F547" s="20" t="s">
        <v>18338</v>
      </c>
      <c r="G547" s="20"/>
      <c r="H547" s="13"/>
      <c r="I547" s="13"/>
      <c r="J547" s="9" t="str">
        <f>IFERROR(VLOOKUP(G547,[1]Hoja1!$B$2:$F$14234,4,FALSE),"")</f>
        <v/>
      </c>
      <c r="K547" s="23" t="s">
        <v>18339</v>
      </c>
      <c r="L547" s="13"/>
      <c r="M547" s="13"/>
      <c r="N547" s="14"/>
      <c r="O547" s="27"/>
    </row>
    <row r="548" spans="1:15" ht="30" hidden="1" customHeight="1" x14ac:dyDescent="0.25">
      <c r="A548" s="12">
        <v>547</v>
      </c>
      <c r="B548" s="19" t="s">
        <v>18340</v>
      </c>
      <c r="C548" s="19" t="s">
        <v>18341</v>
      </c>
      <c r="D548" s="19" t="s">
        <v>11974</v>
      </c>
      <c r="E548" s="20"/>
      <c r="F548" s="20" t="s">
        <v>18338</v>
      </c>
      <c r="G548" s="20"/>
      <c r="H548" s="13"/>
      <c r="I548" s="13"/>
      <c r="J548" s="9" t="str">
        <f>IFERROR(VLOOKUP(G548,[1]Hoja1!$B$2:$F$14234,4,FALSE),"")</f>
        <v/>
      </c>
      <c r="K548" s="23" t="s">
        <v>17828</v>
      </c>
      <c r="L548" s="13"/>
      <c r="M548" s="13"/>
      <c r="N548" s="14"/>
      <c r="O548" s="27"/>
    </row>
    <row r="549" spans="1:15" ht="30" hidden="1" customHeight="1" x14ac:dyDescent="0.25">
      <c r="A549" s="12">
        <v>548</v>
      </c>
      <c r="B549" s="19" t="s">
        <v>18342</v>
      </c>
      <c r="C549" s="19" t="s">
        <v>18343</v>
      </c>
      <c r="D549" s="19" t="s">
        <v>11974</v>
      </c>
      <c r="E549" s="20"/>
      <c r="F549" s="20" t="s">
        <v>18338</v>
      </c>
      <c r="G549" s="20"/>
      <c r="H549" s="13"/>
      <c r="I549" s="13"/>
      <c r="J549" s="9" t="str">
        <f>IFERROR(VLOOKUP(G549,[1]Hoja1!$B$2:$F$14234,4,FALSE),"")</f>
        <v/>
      </c>
      <c r="K549" s="23" t="s">
        <v>18139</v>
      </c>
      <c r="L549" s="13"/>
      <c r="M549" s="13"/>
      <c r="N549" s="14"/>
      <c r="O549" s="27"/>
    </row>
    <row r="550" spans="1:15" ht="30" hidden="1" customHeight="1" x14ac:dyDescent="0.25">
      <c r="A550" s="12">
        <v>549</v>
      </c>
      <c r="B550" s="19" t="s">
        <v>18344</v>
      </c>
      <c r="C550" s="19" t="s">
        <v>18345</v>
      </c>
      <c r="D550" s="19" t="s">
        <v>11974</v>
      </c>
      <c r="E550" s="20"/>
      <c r="F550" s="20" t="s">
        <v>18338</v>
      </c>
      <c r="G550" s="20"/>
      <c r="H550" s="13"/>
      <c r="I550" s="13"/>
      <c r="J550" s="9" t="str">
        <f>IFERROR(VLOOKUP(G550,[1]Hoja1!$B$2:$F$14234,4,FALSE),"")</f>
        <v/>
      </c>
      <c r="K550" s="23" t="s">
        <v>18139</v>
      </c>
      <c r="L550" s="13"/>
      <c r="M550" s="13"/>
      <c r="N550" s="14"/>
      <c r="O550" s="27"/>
    </row>
    <row r="551" spans="1:15" ht="30" hidden="1" customHeight="1" x14ac:dyDescent="0.25">
      <c r="A551" s="12">
        <v>550</v>
      </c>
      <c r="B551" s="19" t="s">
        <v>18346</v>
      </c>
      <c r="C551" s="19" t="s">
        <v>18347</v>
      </c>
      <c r="D551" s="19" t="s">
        <v>11974</v>
      </c>
      <c r="E551" s="20"/>
      <c r="F551" s="20" t="s">
        <v>18338</v>
      </c>
      <c r="G551" s="20"/>
      <c r="H551" s="13"/>
      <c r="I551" s="13"/>
      <c r="J551" s="9" t="str">
        <f>IFERROR(VLOOKUP(G551,[1]Hoja1!$B$2:$F$14234,4,FALSE),"")</f>
        <v/>
      </c>
      <c r="K551" s="23" t="s">
        <v>18139</v>
      </c>
      <c r="L551" s="13"/>
      <c r="M551" s="13"/>
      <c r="N551" s="14"/>
      <c r="O551" s="27"/>
    </row>
    <row r="552" spans="1:15" ht="30" hidden="1" customHeight="1" x14ac:dyDescent="0.25">
      <c r="A552" s="12">
        <v>551</v>
      </c>
      <c r="B552" s="19" t="s">
        <v>18348</v>
      </c>
      <c r="C552" s="19" t="s">
        <v>18349</v>
      </c>
      <c r="D552" s="19" t="s">
        <v>11974</v>
      </c>
      <c r="E552" s="20"/>
      <c r="F552" s="20" t="s">
        <v>18350</v>
      </c>
      <c r="G552" s="20"/>
      <c r="H552" s="13"/>
      <c r="I552" s="13"/>
      <c r="J552" s="9" t="str">
        <f>IFERROR(VLOOKUP(G552,[1]Hoja1!$B$2:$F$14234,4,FALSE),"")</f>
        <v/>
      </c>
      <c r="K552" s="23" t="s">
        <v>18351</v>
      </c>
      <c r="L552" s="13"/>
      <c r="M552" s="13"/>
      <c r="N552" s="14"/>
      <c r="O552" s="27"/>
    </row>
    <row r="553" spans="1:15" ht="30" hidden="1" customHeight="1" x14ac:dyDescent="0.25">
      <c r="A553" s="12">
        <v>552</v>
      </c>
      <c r="B553" s="19" t="s">
        <v>18352</v>
      </c>
      <c r="C553" s="19" t="s">
        <v>18353</v>
      </c>
      <c r="D553" s="19" t="s">
        <v>11974</v>
      </c>
      <c r="E553" s="20"/>
      <c r="F553" s="20" t="s">
        <v>18354</v>
      </c>
      <c r="G553" s="20"/>
      <c r="H553" s="13"/>
      <c r="I553" s="13"/>
      <c r="J553" s="9" t="str">
        <f>IFERROR(VLOOKUP(G553,[1]Hoja1!$B$2:$F$14234,4,FALSE),"")</f>
        <v/>
      </c>
      <c r="K553" s="23" t="s">
        <v>18355</v>
      </c>
      <c r="L553" s="13"/>
      <c r="M553" s="13"/>
      <c r="N553" s="14"/>
      <c r="O553" s="27"/>
    </row>
    <row r="554" spans="1:15" ht="30" hidden="1" customHeight="1" x14ac:dyDescent="0.25">
      <c r="A554" s="12">
        <v>553</v>
      </c>
      <c r="B554" s="19" t="s">
        <v>18356</v>
      </c>
      <c r="C554" s="19" t="s">
        <v>18357</v>
      </c>
      <c r="D554" s="19" t="s">
        <v>11974</v>
      </c>
      <c r="E554" s="20"/>
      <c r="F554" s="20" t="s">
        <v>18354</v>
      </c>
      <c r="G554" s="20"/>
      <c r="H554" s="13"/>
      <c r="I554" s="13"/>
      <c r="J554" s="9" t="str">
        <f>IFERROR(VLOOKUP(G554,[1]Hoja1!$B$2:$F$14234,4,FALSE),"")</f>
        <v/>
      </c>
      <c r="K554" s="23" t="s">
        <v>17450</v>
      </c>
      <c r="L554" s="25" t="s">
        <v>15859</v>
      </c>
      <c r="M554" s="13" t="s">
        <v>6480</v>
      </c>
      <c r="N554" s="14"/>
      <c r="O554" s="27"/>
    </row>
    <row r="555" spans="1:15" ht="30" hidden="1" customHeight="1" x14ac:dyDescent="0.25">
      <c r="A555" s="12">
        <v>554</v>
      </c>
      <c r="B555" s="19" t="s">
        <v>18358</v>
      </c>
      <c r="C555" s="19" t="s">
        <v>18359</v>
      </c>
      <c r="D555" s="19" t="s">
        <v>11974</v>
      </c>
      <c r="E555" s="20"/>
      <c r="F555" s="20" t="s">
        <v>18354</v>
      </c>
      <c r="G555" s="20"/>
      <c r="H555" s="13"/>
      <c r="I555" s="13"/>
      <c r="J555" s="9" t="str">
        <f>IFERROR(VLOOKUP(G555,[1]Hoja1!$B$2:$F$14234,4,FALSE),"")</f>
        <v/>
      </c>
      <c r="K555" s="23" t="s">
        <v>18360</v>
      </c>
      <c r="L555" s="13"/>
      <c r="M555" s="13"/>
      <c r="N555" s="14"/>
      <c r="O555" s="27"/>
    </row>
    <row r="556" spans="1:15" ht="30" hidden="1" customHeight="1" x14ac:dyDescent="0.25">
      <c r="A556" s="12">
        <v>555</v>
      </c>
      <c r="B556" s="19" t="s">
        <v>18361</v>
      </c>
      <c r="C556" s="19" t="s">
        <v>18362</v>
      </c>
      <c r="D556" s="19" t="s">
        <v>11974</v>
      </c>
      <c r="E556" s="20"/>
      <c r="F556" s="20" t="s">
        <v>18354</v>
      </c>
      <c r="G556" s="20"/>
      <c r="H556" s="13"/>
      <c r="I556" s="13"/>
      <c r="J556" s="9" t="str">
        <f>IFERROR(VLOOKUP(G556,[1]Hoja1!$B$2:$F$14234,4,FALSE),"")</f>
        <v/>
      </c>
      <c r="K556" s="23" t="s">
        <v>18363</v>
      </c>
      <c r="L556" s="13"/>
      <c r="M556" s="13"/>
      <c r="N556" s="14"/>
      <c r="O556" s="27"/>
    </row>
    <row r="557" spans="1:15" ht="30" hidden="1" customHeight="1" x14ac:dyDescent="0.25">
      <c r="A557" s="12">
        <v>556</v>
      </c>
      <c r="B557" s="19" t="s">
        <v>18364</v>
      </c>
      <c r="C557" s="19" t="s">
        <v>18365</v>
      </c>
      <c r="D557" s="19" t="s">
        <v>11975</v>
      </c>
      <c r="E557" s="20"/>
      <c r="F557" s="20" t="s">
        <v>18366</v>
      </c>
      <c r="G557" s="20"/>
      <c r="H557" s="13"/>
      <c r="I557" s="13"/>
      <c r="J557" s="9" t="str">
        <f>IFERROR(VLOOKUP(G557,[1]Hoja1!$B$2:$F$14234,4,FALSE),"")</f>
        <v/>
      </c>
      <c r="K557" s="23" t="s">
        <v>17906</v>
      </c>
      <c r="L557" s="13"/>
      <c r="M557" s="13"/>
      <c r="N557" s="14"/>
      <c r="O557" s="27"/>
    </row>
    <row r="558" spans="1:15" ht="30" hidden="1" customHeight="1" x14ac:dyDescent="0.25">
      <c r="A558" s="12">
        <v>557</v>
      </c>
      <c r="B558" s="19" t="s">
        <v>18367</v>
      </c>
      <c r="C558" s="19" t="s">
        <v>18368</v>
      </c>
      <c r="D558" s="19" t="s">
        <v>11975</v>
      </c>
      <c r="E558" s="20"/>
      <c r="F558" s="20" t="s">
        <v>18369</v>
      </c>
      <c r="G558" s="20"/>
      <c r="H558" s="13"/>
      <c r="I558" s="13"/>
      <c r="J558" s="9" t="str">
        <f>IFERROR(VLOOKUP(G558,[1]Hoja1!$B$2:$F$14234,4,FALSE),"")</f>
        <v/>
      </c>
      <c r="K558" s="23" t="s">
        <v>18370</v>
      </c>
      <c r="L558" s="13"/>
      <c r="M558" s="13"/>
      <c r="N558" s="14"/>
      <c r="O558" s="27"/>
    </row>
    <row r="559" spans="1:15" ht="30" hidden="1" customHeight="1" x14ac:dyDescent="0.25">
      <c r="A559" s="12">
        <v>558</v>
      </c>
      <c r="B559" s="19" t="s">
        <v>18371</v>
      </c>
      <c r="C559" s="19" t="s">
        <v>18372</v>
      </c>
      <c r="D559" s="19" t="s">
        <v>11975</v>
      </c>
      <c r="E559" s="20"/>
      <c r="F559" s="20" t="s">
        <v>18369</v>
      </c>
      <c r="G559" s="20"/>
      <c r="H559" s="13"/>
      <c r="I559" s="13"/>
      <c r="J559" s="9" t="str">
        <f>IFERROR(VLOOKUP(G559,[1]Hoja1!$B$2:$F$14234,4,FALSE),"")</f>
        <v/>
      </c>
      <c r="K559" s="23" t="s">
        <v>18373</v>
      </c>
      <c r="L559" s="13"/>
      <c r="M559" s="13"/>
      <c r="N559" s="14"/>
      <c r="O559" s="27"/>
    </row>
    <row r="560" spans="1:15" ht="30" hidden="1" customHeight="1" x14ac:dyDescent="0.25">
      <c r="A560" s="12">
        <v>559</v>
      </c>
      <c r="B560" s="19" t="s">
        <v>18374</v>
      </c>
      <c r="C560" s="19" t="s">
        <v>18375</v>
      </c>
      <c r="D560" s="19" t="s">
        <v>11975</v>
      </c>
      <c r="E560" s="20"/>
      <c r="F560" s="20" t="s">
        <v>18376</v>
      </c>
      <c r="G560" s="20"/>
      <c r="H560" s="13"/>
      <c r="I560" s="13"/>
      <c r="J560" s="9" t="str">
        <f>IFERROR(VLOOKUP(G560,[1]Hoja1!$B$2:$F$14234,4,FALSE),"")</f>
        <v/>
      </c>
      <c r="K560" s="23" t="s">
        <v>17062</v>
      </c>
      <c r="L560" s="13"/>
      <c r="M560" s="13"/>
      <c r="N560" s="14"/>
      <c r="O560" s="27"/>
    </row>
    <row r="561" spans="1:15" ht="30" hidden="1" customHeight="1" x14ac:dyDescent="0.25">
      <c r="A561" s="12">
        <v>560</v>
      </c>
      <c r="B561" s="19" t="s">
        <v>18377</v>
      </c>
      <c r="C561" s="19" t="s">
        <v>18378</v>
      </c>
      <c r="D561" s="19" t="s">
        <v>11975</v>
      </c>
      <c r="E561" s="20"/>
      <c r="F561" s="20" t="s">
        <v>18376</v>
      </c>
      <c r="G561" s="20"/>
      <c r="H561" s="13"/>
      <c r="I561" s="13"/>
      <c r="J561" s="9" t="str">
        <f>IFERROR(VLOOKUP(G561,[1]Hoja1!$B$2:$F$14234,4,FALSE),"")</f>
        <v/>
      </c>
      <c r="K561" s="23" t="s">
        <v>16192</v>
      </c>
      <c r="L561" s="13"/>
      <c r="M561" s="13"/>
      <c r="N561" s="14"/>
      <c r="O561" s="27"/>
    </row>
    <row r="562" spans="1:15" ht="30" hidden="1" customHeight="1" x14ac:dyDescent="0.25">
      <c r="A562" s="12">
        <v>561</v>
      </c>
      <c r="B562" s="19" t="s">
        <v>18379</v>
      </c>
      <c r="C562" s="19" t="s">
        <v>18380</v>
      </c>
      <c r="D562" s="19" t="s">
        <v>11975</v>
      </c>
      <c r="E562" s="20"/>
      <c r="F562" s="20" t="s">
        <v>18381</v>
      </c>
      <c r="G562" s="20"/>
      <c r="H562" s="13"/>
      <c r="I562" s="13"/>
      <c r="J562" s="9" t="str">
        <f>IFERROR(VLOOKUP(G562,[1]Hoja1!$B$2:$F$14234,4,FALSE),"")</f>
        <v/>
      </c>
      <c r="K562" s="23" t="s">
        <v>16192</v>
      </c>
      <c r="L562" s="13"/>
      <c r="M562" s="13"/>
      <c r="N562" s="14"/>
      <c r="O562" s="27"/>
    </row>
    <row r="563" spans="1:15" ht="30" hidden="1" customHeight="1" x14ac:dyDescent="0.25">
      <c r="A563" s="12">
        <v>562</v>
      </c>
      <c r="B563" s="19" t="s">
        <v>18382</v>
      </c>
      <c r="C563" s="19" t="s">
        <v>18383</v>
      </c>
      <c r="D563" s="19" t="s">
        <v>11975</v>
      </c>
      <c r="E563" s="20"/>
      <c r="F563" s="20" t="s">
        <v>18381</v>
      </c>
      <c r="G563" s="20"/>
      <c r="H563" s="13"/>
      <c r="I563" s="13"/>
      <c r="J563" s="9" t="str">
        <f>IFERROR(VLOOKUP(G563,[1]Hoja1!$B$2:$F$14234,4,FALSE),"")</f>
        <v/>
      </c>
      <c r="K563" s="23" t="s">
        <v>16192</v>
      </c>
      <c r="L563" s="13"/>
      <c r="M563" s="13"/>
      <c r="N563" s="14"/>
      <c r="O563" s="27"/>
    </row>
    <row r="564" spans="1:15" ht="30" hidden="1" customHeight="1" x14ac:dyDescent="0.25">
      <c r="A564" s="12">
        <v>563</v>
      </c>
      <c r="B564" s="19" t="s">
        <v>18384</v>
      </c>
      <c r="C564" s="19" t="s">
        <v>18385</v>
      </c>
      <c r="D564" s="19" t="s">
        <v>11975</v>
      </c>
      <c r="E564" s="20"/>
      <c r="F564" s="20" t="s">
        <v>18381</v>
      </c>
      <c r="G564" s="20"/>
      <c r="H564" s="13"/>
      <c r="I564" s="13"/>
      <c r="J564" s="9" t="str">
        <f>IFERROR(VLOOKUP(G564,[1]Hoja1!$B$2:$F$14234,4,FALSE),"")</f>
        <v/>
      </c>
      <c r="K564" s="23" t="s">
        <v>17828</v>
      </c>
      <c r="L564" s="13"/>
      <c r="M564" s="13"/>
      <c r="N564" s="14"/>
      <c r="O564" s="27"/>
    </row>
    <row r="565" spans="1:15" ht="30" hidden="1" customHeight="1" x14ac:dyDescent="0.25">
      <c r="A565" s="12">
        <v>564</v>
      </c>
      <c r="B565" s="19" t="s">
        <v>18386</v>
      </c>
      <c r="C565" s="19" t="s">
        <v>18387</v>
      </c>
      <c r="D565" s="19" t="s">
        <v>11975</v>
      </c>
      <c r="E565" s="20"/>
      <c r="F565" s="20" t="s">
        <v>18381</v>
      </c>
      <c r="G565" s="20"/>
      <c r="H565" s="13"/>
      <c r="I565" s="13"/>
      <c r="J565" s="9" t="str">
        <f>IFERROR(VLOOKUP(G565,[1]Hoja1!$B$2:$F$14234,4,FALSE),"")</f>
        <v/>
      </c>
      <c r="K565" s="23" t="s">
        <v>18388</v>
      </c>
      <c r="L565" s="13"/>
      <c r="M565" s="13"/>
      <c r="N565" s="14"/>
      <c r="O565" s="27"/>
    </row>
    <row r="566" spans="1:15" ht="30" hidden="1" customHeight="1" x14ac:dyDescent="0.25">
      <c r="A566" s="12">
        <v>565</v>
      </c>
      <c r="B566" s="19" t="s">
        <v>18389</v>
      </c>
      <c r="C566" s="19" t="s">
        <v>18390</v>
      </c>
      <c r="D566" s="19" t="s">
        <v>11975</v>
      </c>
      <c r="E566" s="20"/>
      <c r="F566" s="20" t="s">
        <v>18381</v>
      </c>
      <c r="G566" s="20"/>
      <c r="H566" s="13"/>
      <c r="I566" s="13"/>
      <c r="J566" s="9" t="str">
        <f>IFERROR(VLOOKUP(G566,[1]Hoja1!$B$2:$F$14234,4,FALSE),"")</f>
        <v/>
      </c>
      <c r="K566" s="23" t="s">
        <v>18391</v>
      </c>
      <c r="L566" s="13"/>
      <c r="M566" s="13"/>
      <c r="N566" s="14"/>
      <c r="O566" s="27"/>
    </row>
    <row r="567" spans="1:15" ht="30" hidden="1" customHeight="1" x14ac:dyDescent="0.25">
      <c r="A567" s="12">
        <v>566</v>
      </c>
      <c r="B567" s="19" t="s">
        <v>18392</v>
      </c>
      <c r="C567" s="19" t="s">
        <v>18393</v>
      </c>
      <c r="D567" s="19" t="s">
        <v>11975</v>
      </c>
      <c r="E567" s="20"/>
      <c r="F567" s="20" t="s">
        <v>18394</v>
      </c>
      <c r="G567" s="20"/>
      <c r="H567" s="13"/>
      <c r="I567" s="13"/>
      <c r="J567" s="9" t="str">
        <f>IFERROR(VLOOKUP(G567,[1]Hoja1!$B$2:$F$14234,4,FALSE),"")</f>
        <v/>
      </c>
      <c r="K567" s="23" t="s">
        <v>16192</v>
      </c>
      <c r="L567" s="13"/>
      <c r="M567" s="13"/>
      <c r="N567" s="14"/>
      <c r="O567" s="27"/>
    </row>
    <row r="568" spans="1:15" ht="30" hidden="1" customHeight="1" x14ac:dyDescent="0.25">
      <c r="A568" s="12">
        <v>567</v>
      </c>
      <c r="B568" s="19" t="s">
        <v>18395</v>
      </c>
      <c r="C568" s="19" t="s">
        <v>18396</v>
      </c>
      <c r="D568" s="19" t="s">
        <v>11975</v>
      </c>
      <c r="E568" s="20"/>
      <c r="F568" s="20" t="s">
        <v>18394</v>
      </c>
      <c r="G568" s="20"/>
      <c r="H568" s="13"/>
      <c r="I568" s="13"/>
      <c r="J568" s="9" t="str">
        <f>IFERROR(VLOOKUP(G568,[1]Hoja1!$B$2:$F$14234,4,FALSE),"")</f>
        <v/>
      </c>
      <c r="K568" s="23" t="s">
        <v>16192</v>
      </c>
      <c r="L568" s="13"/>
      <c r="M568" s="13"/>
      <c r="N568" s="14"/>
      <c r="O568" s="27"/>
    </row>
    <row r="569" spans="1:15" ht="30" hidden="1" customHeight="1" x14ac:dyDescent="0.25">
      <c r="A569" s="12">
        <v>568</v>
      </c>
      <c r="B569" s="19" t="s">
        <v>18397</v>
      </c>
      <c r="C569" s="19" t="s">
        <v>18398</v>
      </c>
      <c r="D569" s="19" t="s">
        <v>11975</v>
      </c>
      <c r="E569" s="20"/>
      <c r="F569" s="20" t="s">
        <v>18394</v>
      </c>
      <c r="G569" s="20"/>
      <c r="H569" s="13"/>
      <c r="I569" s="13"/>
      <c r="J569" s="9" t="str">
        <f>IFERROR(VLOOKUP(G569,[1]Hoja1!$B$2:$F$14234,4,FALSE),"")</f>
        <v/>
      </c>
      <c r="K569" s="23" t="s">
        <v>17317</v>
      </c>
      <c r="L569" s="13"/>
      <c r="M569" s="13"/>
      <c r="N569" s="14"/>
      <c r="O569" s="27"/>
    </row>
    <row r="570" spans="1:15" ht="30" hidden="1" customHeight="1" x14ac:dyDescent="0.25">
      <c r="A570" s="12">
        <v>569</v>
      </c>
      <c r="B570" s="19" t="s">
        <v>18399</v>
      </c>
      <c r="C570" s="19" t="s">
        <v>18400</v>
      </c>
      <c r="D570" s="19" t="s">
        <v>11975</v>
      </c>
      <c r="E570" s="20"/>
      <c r="F570" s="20" t="s">
        <v>18401</v>
      </c>
      <c r="G570" s="20"/>
      <c r="H570" s="13"/>
      <c r="I570" s="13"/>
      <c r="J570" s="9" t="str">
        <f>IFERROR(VLOOKUP(G570,[1]Hoja1!$B$2:$F$14234,4,FALSE),"")</f>
        <v/>
      </c>
      <c r="K570" s="23" t="s">
        <v>16192</v>
      </c>
      <c r="L570" s="13"/>
      <c r="M570" s="13"/>
      <c r="N570" s="14"/>
      <c r="O570" s="27"/>
    </row>
    <row r="571" spans="1:15" ht="30" hidden="1" customHeight="1" x14ac:dyDescent="0.25">
      <c r="A571" s="12">
        <v>570</v>
      </c>
      <c r="B571" s="19" t="s">
        <v>18402</v>
      </c>
      <c r="C571" s="19" t="s">
        <v>18403</v>
      </c>
      <c r="D571" s="19" t="s">
        <v>11975</v>
      </c>
      <c r="E571" s="20"/>
      <c r="F571" s="20" t="s">
        <v>18401</v>
      </c>
      <c r="G571" s="20"/>
      <c r="H571" s="13"/>
      <c r="I571" s="13"/>
      <c r="J571" s="9" t="str">
        <f>IFERROR(VLOOKUP(G571,[1]Hoja1!$B$2:$F$14234,4,FALSE),"")</f>
        <v/>
      </c>
      <c r="K571" s="23" t="s">
        <v>16192</v>
      </c>
      <c r="L571" s="13"/>
      <c r="M571" s="13"/>
      <c r="N571" s="14"/>
      <c r="O571" s="27"/>
    </row>
    <row r="572" spans="1:15" ht="30" hidden="1" customHeight="1" x14ac:dyDescent="0.25">
      <c r="A572" s="12">
        <v>571</v>
      </c>
      <c r="B572" s="19" t="s">
        <v>18404</v>
      </c>
      <c r="C572" s="19" t="s">
        <v>18405</v>
      </c>
      <c r="D572" s="19" t="s">
        <v>11975</v>
      </c>
      <c r="E572" s="20"/>
      <c r="F572" s="20" t="s">
        <v>18401</v>
      </c>
      <c r="G572" s="20"/>
      <c r="H572" s="13"/>
      <c r="I572" s="13"/>
      <c r="J572" s="9" t="str">
        <f>IFERROR(VLOOKUP(G572,[1]Hoja1!$B$2:$F$14234,4,FALSE),"")</f>
        <v/>
      </c>
      <c r="K572" s="23" t="s">
        <v>16192</v>
      </c>
      <c r="L572" s="13"/>
      <c r="M572" s="13"/>
      <c r="N572" s="14"/>
      <c r="O572" s="27"/>
    </row>
    <row r="573" spans="1:15" ht="30" hidden="1" customHeight="1" x14ac:dyDescent="0.25">
      <c r="A573" s="12">
        <v>572</v>
      </c>
      <c r="B573" s="19" t="s">
        <v>18406</v>
      </c>
      <c r="C573" s="19" t="s">
        <v>18407</v>
      </c>
      <c r="D573" s="19" t="s">
        <v>11975</v>
      </c>
      <c r="E573" s="20"/>
      <c r="F573" s="20" t="s">
        <v>18401</v>
      </c>
      <c r="G573" s="20"/>
      <c r="H573" s="13"/>
      <c r="I573" s="13"/>
      <c r="J573" s="9" t="str">
        <f>IFERROR(VLOOKUP(G573,[1]Hoja1!$B$2:$F$14234,4,FALSE),"")</f>
        <v/>
      </c>
      <c r="K573" s="23" t="s">
        <v>16192</v>
      </c>
      <c r="L573" s="13"/>
      <c r="M573" s="13"/>
      <c r="N573" s="14"/>
      <c r="O573" s="27"/>
    </row>
    <row r="574" spans="1:15" ht="30" hidden="1" customHeight="1" x14ac:dyDescent="0.25">
      <c r="A574" s="12">
        <v>573</v>
      </c>
      <c r="B574" s="19" t="s">
        <v>18408</v>
      </c>
      <c r="C574" s="19" t="s">
        <v>18409</v>
      </c>
      <c r="D574" s="19" t="s">
        <v>11975</v>
      </c>
      <c r="E574" s="20"/>
      <c r="F574" s="20" t="s">
        <v>18410</v>
      </c>
      <c r="G574" s="20"/>
      <c r="H574" s="13"/>
      <c r="I574" s="13"/>
      <c r="J574" s="9" t="str">
        <f>IFERROR(VLOOKUP(G574,[1]Hoja1!$B$2:$F$14234,4,FALSE),"")</f>
        <v/>
      </c>
      <c r="K574" s="23" t="s">
        <v>18411</v>
      </c>
      <c r="L574" s="13"/>
      <c r="M574" s="13"/>
      <c r="N574" s="14"/>
      <c r="O574" s="27"/>
    </row>
    <row r="575" spans="1:15" ht="30" hidden="1" customHeight="1" x14ac:dyDescent="0.25">
      <c r="A575" s="12">
        <v>574</v>
      </c>
      <c r="B575" s="19" t="s">
        <v>18412</v>
      </c>
      <c r="C575" s="19" t="s">
        <v>18413</v>
      </c>
      <c r="D575" s="19" t="s">
        <v>11975</v>
      </c>
      <c r="E575" s="20"/>
      <c r="F575" s="20" t="s">
        <v>18410</v>
      </c>
      <c r="G575" s="20"/>
      <c r="H575" s="13"/>
      <c r="I575" s="13"/>
      <c r="J575" s="9" t="str">
        <f>IFERROR(VLOOKUP(G575,[1]Hoja1!$B$2:$F$14234,4,FALSE),"")</f>
        <v/>
      </c>
      <c r="K575" s="23" t="s">
        <v>18414</v>
      </c>
      <c r="L575" s="13"/>
      <c r="M575" s="13"/>
      <c r="N575" s="14"/>
      <c r="O575" s="27"/>
    </row>
    <row r="576" spans="1:15" ht="30" hidden="1" customHeight="1" x14ac:dyDescent="0.25">
      <c r="A576" s="12">
        <v>575</v>
      </c>
      <c r="B576" s="19" t="s">
        <v>18415</v>
      </c>
      <c r="C576" s="19" t="s">
        <v>18416</v>
      </c>
      <c r="D576" s="19" t="s">
        <v>11975</v>
      </c>
      <c r="E576" s="20"/>
      <c r="F576" s="20" t="s">
        <v>18417</v>
      </c>
      <c r="G576" s="20"/>
      <c r="H576" s="13"/>
      <c r="I576" s="13"/>
      <c r="J576" s="9" t="str">
        <f>IFERROR(VLOOKUP(G576,[1]Hoja1!$B$2:$F$14234,4,FALSE),"")</f>
        <v/>
      </c>
      <c r="K576" s="23" t="s">
        <v>18418</v>
      </c>
      <c r="L576" s="13"/>
      <c r="M576" s="13"/>
      <c r="N576" s="14"/>
      <c r="O576" s="27"/>
    </row>
    <row r="577" spans="1:15" ht="30" hidden="1" customHeight="1" x14ac:dyDescent="0.25">
      <c r="A577" s="12">
        <v>576</v>
      </c>
      <c r="B577" s="19" t="s">
        <v>18419</v>
      </c>
      <c r="C577" s="19" t="s">
        <v>18420</v>
      </c>
      <c r="D577" s="19" t="s">
        <v>11975</v>
      </c>
      <c r="E577" s="20"/>
      <c r="F577" s="20" t="s">
        <v>18417</v>
      </c>
      <c r="G577" s="20"/>
      <c r="H577" s="13"/>
      <c r="I577" s="13"/>
      <c r="J577" s="9" t="str">
        <f>IFERROR(VLOOKUP(G577,[1]Hoja1!$B$2:$F$14234,4,FALSE),"")</f>
        <v/>
      </c>
      <c r="K577" s="23" t="s">
        <v>17440</v>
      </c>
      <c r="L577" s="13"/>
      <c r="M577" s="13"/>
      <c r="N577" s="14"/>
      <c r="O577" s="27"/>
    </row>
    <row r="578" spans="1:15" ht="30" hidden="1" customHeight="1" x14ac:dyDescent="0.25">
      <c r="A578" s="12">
        <v>577</v>
      </c>
      <c r="B578" s="19" t="s">
        <v>18421</v>
      </c>
      <c r="C578" s="19" t="s">
        <v>18422</v>
      </c>
      <c r="D578" s="19" t="s">
        <v>11975</v>
      </c>
      <c r="E578" s="20"/>
      <c r="F578" s="20" t="s">
        <v>18417</v>
      </c>
      <c r="G578" s="20"/>
      <c r="H578" s="13"/>
      <c r="I578" s="13"/>
      <c r="J578" s="9" t="str">
        <f>IFERROR(VLOOKUP(G578,[1]Hoja1!$B$2:$F$14234,4,FALSE),"")</f>
        <v/>
      </c>
      <c r="K578" s="23" t="s">
        <v>17440</v>
      </c>
      <c r="L578" s="13"/>
      <c r="M578" s="13"/>
      <c r="N578" s="14"/>
      <c r="O578" s="27"/>
    </row>
    <row r="579" spans="1:15" ht="30" hidden="1" customHeight="1" x14ac:dyDescent="0.25">
      <c r="A579" s="12">
        <v>578</v>
      </c>
      <c r="B579" s="19" t="s">
        <v>18423</v>
      </c>
      <c r="C579" s="19" t="s">
        <v>18424</v>
      </c>
      <c r="D579" s="19" t="s">
        <v>11975</v>
      </c>
      <c r="E579" s="20"/>
      <c r="F579" s="20" t="s">
        <v>18417</v>
      </c>
      <c r="G579" s="20"/>
      <c r="H579" s="13"/>
      <c r="I579" s="13"/>
      <c r="J579" s="9" t="str">
        <f>IFERROR(VLOOKUP(G579,[1]Hoja1!$B$2:$F$14234,4,FALSE),"")</f>
        <v/>
      </c>
      <c r="K579" s="23" t="s">
        <v>18425</v>
      </c>
      <c r="L579" s="13"/>
      <c r="M579" s="13"/>
      <c r="N579" s="14"/>
      <c r="O579" s="27"/>
    </row>
    <row r="580" spans="1:15" ht="30" hidden="1" customHeight="1" x14ac:dyDescent="0.25">
      <c r="A580" s="12">
        <v>579</v>
      </c>
      <c r="B580" s="19" t="s">
        <v>18426</v>
      </c>
      <c r="C580" s="19" t="s">
        <v>18427</v>
      </c>
      <c r="D580" s="19" t="s">
        <v>11975</v>
      </c>
      <c r="E580" s="20"/>
      <c r="F580" s="20" t="s">
        <v>18417</v>
      </c>
      <c r="G580" s="20"/>
      <c r="H580" s="13"/>
      <c r="I580" s="13"/>
      <c r="J580" s="9" t="str">
        <f>IFERROR(VLOOKUP(G580,[1]Hoja1!$B$2:$F$14234,4,FALSE),"")</f>
        <v/>
      </c>
      <c r="K580" s="23" t="s">
        <v>18428</v>
      </c>
      <c r="L580" s="13"/>
      <c r="M580" s="13"/>
      <c r="N580" s="14"/>
      <c r="O580" s="27"/>
    </row>
    <row r="581" spans="1:15" ht="30" hidden="1" customHeight="1" x14ac:dyDescent="0.25">
      <c r="A581" s="12">
        <v>580</v>
      </c>
      <c r="B581" s="19" t="s">
        <v>18429</v>
      </c>
      <c r="C581" s="19" t="s">
        <v>18430</v>
      </c>
      <c r="D581" s="19" t="s">
        <v>11975</v>
      </c>
      <c r="E581" s="20"/>
      <c r="F581" s="20" t="s">
        <v>18431</v>
      </c>
      <c r="G581" s="20"/>
      <c r="H581" s="13"/>
      <c r="I581" s="13"/>
      <c r="J581" s="9" t="str">
        <f>IFERROR(VLOOKUP(G581,[1]Hoja1!$B$2:$F$14234,4,FALSE),"")</f>
        <v/>
      </c>
      <c r="K581" s="23" t="s">
        <v>16192</v>
      </c>
      <c r="L581" s="13"/>
      <c r="M581" s="13"/>
      <c r="N581" s="14"/>
      <c r="O581" s="27"/>
    </row>
    <row r="582" spans="1:15" ht="30" hidden="1" customHeight="1" x14ac:dyDescent="0.25">
      <c r="A582" s="12">
        <v>581</v>
      </c>
      <c r="B582" s="19" t="s">
        <v>18432</v>
      </c>
      <c r="C582" s="19" t="s">
        <v>18433</v>
      </c>
      <c r="D582" s="19" t="s">
        <v>11975</v>
      </c>
      <c r="E582" s="20"/>
      <c r="F582" s="20" t="s">
        <v>18431</v>
      </c>
      <c r="G582" s="20"/>
      <c r="H582" s="13"/>
      <c r="I582" s="13"/>
      <c r="J582" s="9" t="str">
        <f>IFERROR(VLOOKUP(G582,[1]Hoja1!$B$2:$F$14234,4,FALSE),"")</f>
        <v/>
      </c>
      <c r="K582" s="23" t="s">
        <v>16192</v>
      </c>
      <c r="L582" s="13"/>
      <c r="M582" s="13"/>
      <c r="N582" s="14"/>
      <c r="O582" s="27"/>
    </row>
    <row r="583" spans="1:15" ht="30" hidden="1" customHeight="1" x14ac:dyDescent="0.25">
      <c r="A583" s="12">
        <v>582</v>
      </c>
      <c r="B583" s="19" t="s">
        <v>18434</v>
      </c>
      <c r="C583" s="19" t="s">
        <v>18435</v>
      </c>
      <c r="D583" s="19" t="s">
        <v>11975</v>
      </c>
      <c r="E583" s="20"/>
      <c r="F583" s="20" t="s">
        <v>18431</v>
      </c>
      <c r="G583" s="20"/>
      <c r="H583" s="13"/>
      <c r="I583" s="13"/>
      <c r="J583" s="9" t="str">
        <f>IFERROR(VLOOKUP(G583,[1]Hoja1!$B$2:$F$14234,4,FALSE),"")</f>
        <v/>
      </c>
      <c r="K583" s="23" t="s">
        <v>16192</v>
      </c>
      <c r="L583" s="13"/>
      <c r="M583" s="13"/>
      <c r="N583" s="14"/>
      <c r="O583" s="27"/>
    </row>
    <row r="584" spans="1:15" ht="30" hidden="1" customHeight="1" x14ac:dyDescent="0.25">
      <c r="A584" s="12">
        <v>583</v>
      </c>
      <c r="B584" s="19" t="s">
        <v>18436</v>
      </c>
      <c r="C584" s="19" t="s">
        <v>18437</v>
      </c>
      <c r="D584" s="19" t="s">
        <v>11975</v>
      </c>
      <c r="E584" s="20"/>
      <c r="F584" s="20" t="s">
        <v>18431</v>
      </c>
      <c r="G584" s="20"/>
      <c r="H584" s="13"/>
      <c r="I584" s="13"/>
      <c r="J584" s="9" t="str">
        <f>IFERROR(VLOOKUP(G584,[1]Hoja1!$B$2:$F$14234,4,FALSE),"")</f>
        <v/>
      </c>
      <c r="K584" s="23" t="s">
        <v>18438</v>
      </c>
      <c r="L584" s="13"/>
      <c r="M584" s="13"/>
      <c r="N584" s="14"/>
      <c r="O584" s="27"/>
    </row>
    <row r="585" spans="1:15" ht="30" hidden="1" customHeight="1" x14ac:dyDescent="0.25">
      <c r="A585" s="12">
        <v>584</v>
      </c>
      <c r="B585" s="19" t="s">
        <v>18439</v>
      </c>
      <c r="C585" s="19" t="s">
        <v>18440</v>
      </c>
      <c r="D585" s="19" t="s">
        <v>11975</v>
      </c>
      <c r="E585" s="20"/>
      <c r="F585" s="20" t="s">
        <v>18431</v>
      </c>
      <c r="G585" s="20"/>
      <c r="H585" s="13"/>
      <c r="I585" s="13"/>
      <c r="J585" s="9" t="str">
        <f>IFERROR(VLOOKUP(G585,[1]Hoja1!$B$2:$F$14234,4,FALSE),"")</f>
        <v/>
      </c>
      <c r="K585" s="23" t="s">
        <v>18441</v>
      </c>
      <c r="L585" s="13"/>
      <c r="M585" s="13"/>
      <c r="N585" s="14"/>
      <c r="O585" s="27"/>
    </row>
    <row r="586" spans="1:15" ht="30" hidden="1" customHeight="1" x14ac:dyDescent="0.25">
      <c r="A586" s="12">
        <v>585</v>
      </c>
      <c r="B586" s="19" t="s">
        <v>18442</v>
      </c>
      <c r="C586" s="19" t="s">
        <v>18443</v>
      </c>
      <c r="D586" s="19" t="s">
        <v>11975</v>
      </c>
      <c r="E586" s="20"/>
      <c r="F586" s="20" t="s">
        <v>18431</v>
      </c>
      <c r="G586" s="20"/>
      <c r="H586" s="13"/>
      <c r="I586" s="13"/>
      <c r="J586" s="9" t="str">
        <f>IFERROR(VLOOKUP(G586,[1]Hoja1!$B$2:$F$14234,4,FALSE),"")</f>
        <v/>
      </c>
      <c r="K586" s="23" t="s">
        <v>16192</v>
      </c>
      <c r="L586" s="13"/>
      <c r="M586" s="13"/>
      <c r="N586" s="14"/>
      <c r="O586" s="27"/>
    </row>
    <row r="587" spans="1:15" ht="30" hidden="1" customHeight="1" x14ac:dyDescent="0.25">
      <c r="A587" s="12">
        <v>586</v>
      </c>
      <c r="B587" s="19" t="s">
        <v>18444</v>
      </c>
      <c r="C587" s="19" t="s">
        <v>18445</v>
      </c>
      <c r="D587" s="19" t="s">
        <v>11975</v>
      </c>
      <c r="E587" s="20"/>
      <c r="F587" s="20" t="s">
        <v>18446</v>
      </c>
      <c r="G587" s="20"/>
      <c r="H587" s="13"/>
      <c r="I587" s="13"/>
      <c r="J587" s="9" t="str">
        <f>IFERROR(VLOOKUP(G587,[1]Hoja1!$B$2:$F$14234,4,FALSE),"")</f>
        <v/>
      </c>
      <c r="K587" s="23" t="s">
        <v>16192</v>
      </c>
      <c r="L587" s="13"/>
      <c r="M587" s="13"/>
      <c r="N587" s="14"/>
      <c r="O587" s="27"/>
    </row>
    <row r="588" spans="1:15" ht="30" hidden="1" customHeight="1" x14ac:dyDescent="0.25">
      <c r="A588" s="12">
        <v>587</v>
      </c>
      <c r="B588" s="19" t="s">
        <v>18447</v>
      </c>
      <c r="C588" s="19" t="s">
        <v>18448</v>
      </c>
      <c r="D588" s="19" t="s">
        <v>11975</v>
      </c>
      <c r="E588" s="20"/>
      <c r="F588" s="20" t="s">
        <v>18446</v>
      </c>
      <c r="G588" s="20"/>
      <c r="H588" s="13"/>
      <c r="I588" s="13"/>
      <c r="J588" s="9" t="str">
        <f>IFERROR(VLOOKUP(G588,[1]Hoja1!$B$2:$F$14234,4,FALSE),"")</f>
        <v/>
      </c>
      <c r="K588" s="23" t="s">
        <v>17828</v>
      </c>
      <c r="L588" s="13"/>
      <c r="M588" s="13"/>
      <c r="N588" s="14"/>
      <c r="O588" s="27"/>
    </row>
    <row r="589" spans="1:15" ht="30" hidden="1" customHeight="1" x14ac:dyDescent="0.25">
      <c r="A589" s="12">
        <v>588</v>
      </c>
      <c r="B589" s="19" t="s">
        <v>18449</v>
      </c>
      <c r="C589" s="19" t="s">
        <v>18450</v>
      </c>
      <c r="D589" s="19" t="s">
        <v>11975</v>
      </c>
      <c r="E589" s="20"/>
      <c r="F589" s="20" t="s">
        <v>18446</v>
      </c>
      <c r="G589" s="20"/>
      <c r="H589" s="13"/>
      <c r="I589" s="13"/>
      <c r="J589" s="9" t="str">
        <f>IFERROR(VLOOKUP(G589,[1]Hoja1!$B$2:$F$14234,4,FALSE),"")</f>
        <v/>
      </c>
      <c r="K589" s="23" t="s">
        <v>18139</v>
      </c>
      <c r="L589" s="13"/>
      <c r="M589" s="13"/>
      <c r="N589" s="14"/>
      <c r="O589" s="27"/>
    </row>
    <row r="590" spans="1:15" ht="30" hidden="1" customHeight="1" x14ac:dyDescent="0.25">
      <c r="A590" s="12">
        <v>589</v>
      </c>
      <c r="B590" s="19" t="s">
        <v>18451</v>
      </c>
      <c r="C590" s="19" t="s">
        <v>18452</v>
      </c>
      <c r="D590" s="19" t="s">
        <v>11975</v>
      </c>
      <c r="E590" s="20"/>
      <c r="F590" s="20" t="s">
        <v>18453</v>
      </c>
      <c r="G590" s="20"/>
      <c r="H590" s="13"/>
      <c r="I590" s="13"/>
      <c r="J590" s="9" t="str">
        <f>IFERROR(VLOOKUP(G590,[1]Hoja1!$B$2:$F$14234,4,FALSE),"")</f>
        <v/>
      </c>
      <c r="K590" s="23" t="s">
        <v>16192</v>
      </c>
      <c r="L590" s="13"/>
      <c r="M590" s="13"/>
      <c r="N590" s="14"/>
      <c r="O590" s="27"/>
    </row>
    <row r="591" spans="1:15" ht="30" hidden="1" customHeight="1" x14ac:dyDescent="0.25">
      <c r="A591" s="12">
        <v>590</v>
      </c>
      <c r="B591" s="19" t="s">
        <v>18454</v>
      </c>
      <c r="C591" s="19" t="s">
        <v>18455</v>
      </c>
      <c r="D591" s="19" t="s">
        <v>11975</v>
      </c>
      <c r="E591" s="20"/>
      <c r="F591" s="20" t="s">
        <v>18456</v>
      </c>
      <c r="G591" s="20"/>
      <c r="H591" s="13"/>
      <c r="I591" s="13"/>
      <c r="J591" s="9" t="str">
        <f>IFERROR(VLOOKUP(G591,[1]Hoja1!$B$2:$F$14234,4,FALSE),"")</f>
        <v/>
      </c>
      <c r="K591" s="23" t="s">
        <v>18457</v>
      </c>
      <c r="L591" s="13"/>
      <c r="M591" s="13"/>
      <c r="N591" s="14"/>
      <c r="O591" s="27"/>
    </row>
    <row r="592" spans="1:15" ht="30" hidden="1" customHeight="1" x14ac:dyDescent="0.25">
      <c r="A592" s="12">
        <v>591</v>
      </c>
      <c r="B592" s="19" t="s">
        <v>18458</v>
      </c>
      <c r="C592" s="19" t="s">
        <v>18459</v>
      </c>
      <c r="D592" s="19" t="s">
        <v>11975</v>
      </c>
      <c r="E592" s="20"/>
      <c r="F592" s="20" t="s">
        <v>18456</v>
      </c>
      <c r="G592" s="20"/>
      <c r="H592" s="13"/>
      <c r="I592" s="13"/>
      <c r="J592" s="9" t="str">
        <f>IFERROR(VLOOKUP(G592,[1]Hoja1!$B$2:$F$14234,4,FALSE),"")</f>
        <v/>
      </c>
      <c r="K592" s="23" t="s">
        <v>17965</v>
      </c>
      <c r="L592" s="13"/>
      <c r="M592" s="13"/>
      <c r="N592" s="14"/>
      <c r="O592" s="27"/>
    </row>
    <row r="593" spans="1:15" ht="30" hidden="1" customHeight="1" x14ac:dyDescent="0.25">
      <c r="A593" s="12">
        <v>592</v>
      </c>
      <c r="B593" s="19" t="s">
        <v>18460</v>
      </c>
      <c r="C593" s="19" t="s">
        <v>18461</v>
      </c>
      <c r="D593" s="19" t="s">
        <v>11975</v>
      </c>
      <c r="E593" s="20"/>
      <c r="F593" s="20" t="s">
        <v>18456</v>
      </c>
      <c r="G593" s="20"/>
      <c r="H593" s="13"/>
      <c r="I593" s="13"/>
      <c r="J593" s="9" t="str">
        <f>IFERROR(VLOOKUP(G593,[1]Hoja1!$B$2:$F$14234,4,FALSE),"")</f>
        <v/>
      </c>
      <c r="K593" s="23" t="s">
        <v>18462</v>
      </c>
      <c r="L593" s="13"/>
      <c r="M593" s="13"/>
      <c r="N593" s="14"/>
      <c r="O593" s="27"/>
    </row>
    <row r="594" spans="1:15" ht="30" hidden="1" customHeight="1" x14ac:dyDescent="0.25">
      <c r="A594" s="12">
        <v>593</v>
      </c>
      <c r="B594" s="19" t="s">
        <v>18463</v>
      </c>
      <c r="C594" s="19" t="s">
        <v>18464</v>
      </c>
      <c r="D594" s="19" t="s">
        <v>11975</v>
      </c>
      <c r="E594" s="20"/>
      <c r="F594" s="20" t="s">
        <v>18456</v>
      </c>
      <c r="G594" s="20"/>
      <c r="H594" s="13"/>
      <c r="I594" s="13"/>
      <c r="J594" s="9" t="str">
        <f>IFERROR(VLOOKUP(G594,[1]Hoja1!$B$2:$F$14234,4,FALSE),"")</f>
        <v/>
      </c>
      <c r="K594" s="23" t="s">
        <v>18139</v>
      </c>
      <c r="L594" s="13"/>
      <c r="M594" s="13"/>
      <c r="N594" s="14"/>
      <c r="O594" s="27"/>
    </row>
    <row r="595" spans="1:15" ht="30" hidden="1" customHeight="1" x14ac:dyDescent="0.25">
      <c r="A595" s="12">
        <v>594</v>
      </c>
      <c r="B595" s="19" t="s">
        <v>18465</v>
      </c>
      <c r="C595" s="19" t="s">
        <v>18466</v>
      </c>
      <c r="D595" s="19" t="s">
        <v>11975</v>
      </c>
      <c r="E595" s="20"/>
      <c r="F595" s="20" t="s">
        <v>18467</v>
      </c>
      <c r="G595" s="20"/>
      <c r="H595" s="13"/>
      <c r="I595" s="13"/>
      <c r="J595" s="9" t="str">
        <f>IFERROR(VLOOKUP(G595,[1]Hoja1!$B$2:$F$14234,4,FALSE),"")</f>
        <v/>
      </c>
      <c r="K595" s="23" t="s">
        <v>16192</v>
      </c>
      <c r="L595" s="13"/>
      <c r="M595" s="13"/>
      <c r="N595" s="14"/>
      <c r="O595" s="27"/>
    </row>
    <row r="596" spans="1:15" ht="30" hidden="1" customHeight="1" x14ac:dyDescent="0.25">
      <c r="A596" s="12">
        <v>595</v>
      </c>
      <c r="B596" s="19" t="s">
        <v>18468</v>
      </c>
      <c r="C596" s="19" t="s">
        <v>18469</v>
      </c>
      <c r="D596" s="19" t="s">
        <v>11975</v>
      </c>
      <c r="E596" s="20"/>
      <c r="F596" s="20" t="s">
        <v>18467</v>
      </c>
      <c r="G596" s="20"/>
      <c r="H596" s="13"/>
      <c r="I596" s="13"/>
      <c r="J596" s="9" t="str">
        <f>IFERROR(VLOOKUP(G596,[1]Hoja1!$B$2:$F$14234,4,FALSE),"")</f>
        <v/>
      </c>
      <c r="K596" s="23" t="s">
        <v>16192</v>
      </c>
      <c r="L596" s="13"/>
      <c r="M596" s="13"/>
      <c r="N596" s="14"/>
      <c r="O596" s="27"/>
    </row>
    <row r="597" spans="1:15" ht="30" hidden="1" customHeight="1" x14ac:dyDescent="0.25">
      <c r="A597" s="12">
        <v>596</v>
      </c>
      <c r="B597" s="19" t="s">
        <v>18470</v>
      </c>
      <c r="C597" s="19" t="s">
        <v>18471</v>
      </c>
      <c r="D597" s="19" t="s">
        <v>11975</v>
      </c>
      <c r="E597" s="20"/>
      <c r="F597" s="20" t="s">
        <v>18472</v>
      </c>
      <c r="G597" s="20"/>
      <c r="H597" s="13"/>
      <c r="I597" s="13"/>
      <c r="J597" s="9" t="str">
        <f>IFERROR(VLOOKUP(G597,[1]Hoja1!$B$2:$F$14234,4,FALSE),"")</f>
        <v/>
      </c>
      <c r="K597" s="23" t="s">
        <v>18473</v>
      </c>
      <c r="L597" s="13"/>
      <c r="M597" s="13"/>
      <c r="N597" s="14"/>
      <c r="O597" s="27"/>
    </row>
    <row r="598" spans="1:15" ht="30" hidden="1" customHeight="1" x14ac:dyDescent="0.25">
      <c r="A598" s="12">
        <v>597</v>
      </c>
      <c r="B598" s="19" t="s">
        <v>18474</v>
      </c>
      <c r="C598" s="19" t="s">
        <v>18475</v>
      </c>
      <c r="D598" s="19" t="s">
        <v>11975</v>
      </c>
      <c r="E598" s="20"/>
      <c r="F598" s="20" t="s">
        <v>18472</v>
      </c>
      <c r="G598" s="20"/>
      <c r="H598" s="13"/>
      <c r="I598" s="13"/>
      <c r="J598" s="9" t="str">
        <f>IFERROR(VLOOKUP(G598,[1]Hoja1!$B$2:$F$14234,4,FALSE),"")</f>
        <v/>
      </c>
      <c r="K598" s="23" t="s">
        <v>18476</v>
      </c>
      <c r="L598" s="13"/>
      <c r="M598" s="13"/>
      <c r="N598" s="14"/>
      <c r="O598" s="27"/>
    </row>
    <row r="599" spans="1:15" ht="30" hidden="1" customHeight="1" x14ac:dyDescent="0.25">
      <c r="A599" s="12">
        <v>598</v>
      </c>
      <c r="B599" s="19" t="s">
        <v>18477</v>
      </c>
      <c r="C599" s="19" t="s">
        <v>18478</v>
      </c>
      <c r="D599" s="19" t="s">
        <v>11975</v>
      </c>
      <c r="E599" s="20"/>
      <c r="F599" s="20" t="s">
        <v>18472</v>
      </c>
      <c r="G599" s="20"/>
      <c r="H599" s="13"/>
      <c r="I599" s="13"/>
      <c r="J599" s="9" t="str">
        <f>IFERROR(VLOOKUP(G599,[1]Hoja1!$B$2:$F$14234,4,FALSE),"")</f>
        <v/>
      </c>
      <c r="K599" s="23" t="s">
        <v>18479</v>
      </c>
      <c r="L599" s="25" t="s">
        <v>14894</v>
      </c>
      <c r="M599" s="13" t="s">
        <v>6480</v>
      </c>
      <c r="N599" s="14"/>
      <c r="O599" s="27"/>
    </row>
    <row r="600" spans="1:15" ht="30" hidden="1" customHeight="1" x14ac:dyDescent="0.25">
      <c r="A600" s="12">
        <v>599</v>
      </c>
      <c r="B600" s="19" t="s">
        <v>18480</v>
      </c>
      <c r="C600" s="19" t="s">
        <v>18481</v>
      </c>
      <c r="D600" s="19" t="s">
        <v>11975</v>
      </c>
      <c r="E600" s="20"/>
      <c r="F600" s="20" t="s">
        <v>18482</v>
      </c>
      <c r="G600" s="20"/>
      <c r="H600" s="13"/>
      <c r="I600" s="13"/>
      <c r="J600" s="9" t="str">
        <f>IFERROR(VLOOKUP(G600,[1]Hoja1!$B$2:$F$14234,4,FALSE),"")</f>
        <v/>
      </c>
      <c r="K600" s="23" t="s">
        <v>18483</v>
      </c>
      <c r="L600" s="13"/>
      <c r="M600" s="13"/>
      <c r="N600" s="14"/>
      <c r="O600" s="27"/>
    </row>
    <row r="601" spans="1:15" ht="30" hidden="1" customHeight="1" x14ac:dyDescent="0.25">
      <c r="A601" s="12">
        <v>600</v>
      </c>
      <c r="B601" s="19" t="s">
        <v>18484</v>
      </c>
      <c r="C601" s="19" t="s">
        <v>18485</v>
      </c>
      <c r="D601" s="19" t="s">
        <v>11975</v>
      </c>
      <c r="E601" s="20"/>
      <c r="F601" s="20" t="s">
        <v>18486</v>
      </c>
      <c r="G601" s="20"/>
      <c r="H601" s="13"/>
      <c r="I601" s="13"/>
      <c r="J601" s="9" t="str">
        <f>IFERROR(VLOOKUP(G601,[1]Hoja1!$B$2:$F$14234,4,FALSE),"")</f>
        <v/>
      </c>
      <c r="K601" s="23" t="s">
        <v>18487</v>
      </c>
      <c r="L601" s="13"/>
      <c r="M601" s="13"/>
      <c r="N601" s="14"/>
      <c r="O601" s="27"/>
    </row>
    <row r="602" spans="1:15" ht="30" hidden="1" customHeight="1" x14ac:dyDescent="0.25">
      <c r="A602" s="12">
        <v>601</v>
      </c>
      <c r="B602" s="19" t="s">
        <v>18488</v>
      </c>
      <c r="C602" s="19" t="s">
        <v>18489</v>
      </c>
      <c r="D602" s="19" t="s">
        <v>11975</v>
      </c>
      <c r="E602" s="20"/>
      <c r="F602" s="20" t="s">
        <v>18486</v>
      </c>
      <c r="G602" s="20"/>
      <c r="H602" s="13"/>
      <c r="I602" s="13"/>
      <c r="J602" s="9" t="str">
        <f>IFERROR(VLOOKUP(G602,[1]Hoja1!$B$2:$F$14234,4,FALSE),"")</f>
        <v/>
      </c>
      <c r="K602" s="23" t="s">
        <v>18490</v>
      </c>
      <c r="L602" s="25" t="s">
        <v>14894</v>
      </c>
      <c r="M602" s="13" t="s">
        <v>6480</v>
      </c>
      <c r="N602" s="14"/>
      <c r="O602" s="27"/>
    </row>
    <row r="603" spans="1:15" ht="30" hidden="1" customHeight="1" x14ac:dyDescent="0.25">
      <c r="A603" s="12">
        <v>602</v>
      </c>
      <c r="B603" s="19" t="s">
        <v>18491</v>
      </c>
      <c r="C603" s="19" t="s">
        <v>18492</v>
      </c>
      <c r="D603" s="19" t="s">
        <v>11975</v>
      </c>
      <c r="E603" s="20"/>
      <c r="F603" s="20" t="s">
        <v>18486</v>
      </c>
      <c r="G603" s="20"/>
      <c r="H603" s="13"/>
      <c r="I603" s="13"/>
      <c r="J603" s="9" t="str">
        <f>IFERROR(VLOOKUP(G603,[1]Hoja1!$B$2:$F$14234,4,FALSE),"")</f>
        <v/>
      </c>
      <c r="K603" s="23" t="s">
        <v>18493</v>
      </c>
      <c r="L603" s="13"/>
      <c r="M603" s="13"/>
      <c r="N603" s="14"/>
      <c r="O603" s="27"/>
    </row>
    <row r="604" spans="1:15" ht="30" hidden="1" customHeight="1" x14ac:dyDescent="0.25">
      <c r="A604" s="12">
        <v>603</v>
      </c>
      <c r="B604" s="19" t="s">
        <v>18494</v>
      </c>
      <c r="C604" s="19" t="s">
        <v>18495</v>
      </c>
      <c r="D604" s="19" t="s">
        <v>11975</v>
      </c>
      <c r="E604" s="20"/>
      <c r="F604" s="20" t="s">
        <v>18486</v>
      </c>
      <c r="G604" s="20"/>
      <c r="H604" s="13"/>
      <c r="I604" s="13"/>
      <c r="J604" s="9" t="str">
        <f>IFERROR(VLOOKUP(G604,[1]Hoja1!$B$2:$F$14234,4,FALSE),"")</f>
        <v/>
      </c>
      <c r="K604" s="23" t="s">
        <v>18496</v>
      </c>
      <c r="L604" s="25" t="s">
        <v>14894</v>
      </c>
      <c r="M604" s="13" t="s">
        <v>6480</v>
      </c>
      <c r="N604" s="14"/>
      <c r="O604" s="27"/>
    </row>
    <row r="605" spans="1:15" ht="30" hidden="1" customHeight="1" x14ac:dyDescent="0.25">
      <c r="A605" s="12">
        <v>604</v>
      </c>
      <c r="B605" s="19" t="s">
        <v>18497</v>
      </c>
      <c r="C605" s="19" t="s">
        <v>18498</v>
      </c>
      <c r="D605" s="19" t="s">
        <v>11975</v>
      </c>
      <c r="E605" s="20"/>
      <c r="F605" s="20" t="s">
        <v>18486</v>
      </c>
      <c r="G605" s="20"/>
      <c r="H605" s="13"/>
      <c r="I605" s="13"/>
      <c r="J605" s="9" t="str">
        <f>IFERROR(VLOOKUP(G605,[1]Hoja1!$B$2:$F$14234,4,FALSE),"")</f>
        <v/>
      </c>
      <c r="K605" s="23" t="s">
        <v>17635</v>
      </c>
      <c r="L605" s="13"/>
      <c r="M605" s="13"/>
      <c r="N605" s="14"/>
      <c r="O605" s="27"/>
    </row>
    <row r="606" spans="1:15" ht="30" hidden="1" customHeight="1" x14ac:dyDescent="0.25">
      <c r="A606" s="12">
        <v>605</v>
      </c>
      <c r="B606" s="19" t="s">
        <v>18499</v>
      </c>
      <c r="C606" s="19" t="s">
        <v>18500</v>
      </c>
      <c r="D606" s="19" t="s">
        <v>11975</v>
      </c>
      <c r="E606" s="20"/>
      <c r="F606" s="20" t="s">
        <v>18486</v>
      </c>
      <c r="G606" s="20"/>
      <c r="H606" s="13"/>
      <c r="I606" s="13"/>
      <c r="J606" s="9" t="str">
        <f>IFERROR(VLOOKUP(G606,[1]Hoja1!$B$2:$F$14234,4,FALSE),"")</f>
        <v/>
      </c>
      <c r="K606" s="23" t="s">
        <v>17635</v>
      </c>
      <c r="L606" s="13"/>
      <c r="M606" s="13"/>
      <c r="N606" s="14"/>
      <c r="O606" s="27"/>
    </row>
    <row r="607" spans="1:15" ht="30" hidden="1" customHeight="1" x14ac:dyDescent="0.25">
      <c r="A607" s="12">
        <v>606</v>
      </c>
      <c r="B607" s="19" t="s">
        <v>18501</v>
      </c>
      <c r="C607" s="19" t="s">
        <v>18502</v>
      </c>
      <c r="D607" s="19" t="s">
        <v>11976</v>
      </c>
      <c r="E607" s="20"/>
      <c r="F607" s="20" t="s">
        <v>18503</v>
      </c>
      <c r="G607" s="20"/>
      <c r="H607" s="13"/>
      <c r="I607" s="13"/>
      <c r="J607" s="9" t="str">
        <f>IFERROR(VLOOKUP(G607,[1]Hoja1!$B$2:$F$14234,4,FALSE),"")</f>
        <v/>
      </c>
      <c r="K607" s="23" t="s">
        <v>18504</v>
      </c>
      <c r="L607" s="13"/>
      <c r="M607" s="13"/>
      <c r="N607" s="14"/>
      <c r="O607" s="27"/>
    </row>
    <row r="608" spans="1:15" ht="30" hidden="1" customHeight="1" x14ac:dyDescent="0.25">
      <c r="A608" s="12">
        <v>607</v>
      </c>
      <c r="B608" s="19" t="s">
        <v>18505</v>
      </c>
      <c r="C608" s="19" t="s">
        <v>18506</v>
      </c>
      <c r="D608" s="19" t="s">
        <v>11976</v>
      </c>
      <c r="E608" s="20"/>
      <c r="F608" s="20" t="s">
        <v>18507</v>
      </c>
      <c r="G608" s="20"/>
      <c r="H608" s="13"/>
      <c r="I608" s="13"/>
      <c r="J608" s="9" t="str">
        <f>IFERROR(VLOOKUP(G608,[1]Hoja1!$B$2:$F$14234,4,FALSE),"")</f>
        <v/>
      </c>
      <c r="K608" s="23" t="s">
        <v>18508</v>
      </c>
      <c r="L608" s="13"/>
      <c r="M608" s="13"/>
      <c r="N608" s="14"/>
      <c r="O608" s="27"/>
    </row>
    <row r="609" spans="1:15" ht="30" hidden="1" customHeight="1" x14ac:dyDescent="0.25">
      <c r="A609" s="12">
        <v>608</v>
      </c>
      <c r="B609" s="19" t="s">
        <v>18509</v>
      </c>
      <c r="C609" s="19" t="s">
        <v>18510</v>
      </c>
      <c r="D609" s="19" t="s">
        <v>11976</v>
      </c>
      <c r="E609" s="20"/>
      <c r="F609" s="20" t="s">
        <v>18507</v>
      </c>
      <c r="G609" s="20"/>
      <c r="H609" s="13"/>
      <c r="I609" s="13"/>
      <c r="J609" s="9" t="str">
        <f>IFERROR(VLOOKUP(G609,[1]Hoja1!$B$2:$F$14234,4,FALSE),"")</f>
        <v/>
      </c>
      <c r="K609" s="23" t="s">
        <v>18511</v>
      </c>
      <c r="L609" s="13"/>
      <c r="M609" s="13"/>
      <c r="N609" s="14"/>
      <c r="O609" s="27"/>
    </row>
    <row r="610" spans="1:15" ht="30" hidden="1" customHeight="1" x14ac:dyDescent="0.25">
      <c r="A610" s="12">
        <v>609</v>
      </c>
      <c r="B610" s="19" t="s">
        <v>18512</v>
      </c>
      <c r="C610" s="19" t="s">
        <v>18513</v>
      </c>
      <c r="D610" s="19" t="s">
        <v>11976</v>
      </c>
      <c r="E610" s="20"/>
      <c r="F610" s="20" t="s">
        <v>18507</v>
      </c>
      <c r="G610" s="20"/>
      <c r="H610" s="13"/>
      <c r="I610" s="13"/>
      <c r="J610" s="9" t="str">
        <f>IFERROR(VLOOKUP(G610,[1]Hoja1!$B$2:$F$14234,4,FALSE),"")</f>
        <v/>
      </c>
      <c r="K610" s="23" t="s">
        <v>16192</v>
      </c>
      <c r="L610" s="13"/>
      <c r="M610" s="13"/>
      <c r="N610" s="14"/>
      <c r="O610" s="27"/>
    </row>
    <row r="611" spans="1:15" ht="30" hidden="1" customHeight="1" x14ac:dyDescent="0.25">
      <c r="A611" s="12">
        <v>610</v>
      </c>
      <c r="B611" s="19" t="s">
        <v>18514</v>
      </c>
      <c r="C611" s="19" t="s">
        <v>18515</v>
      </c>
      <c r="D611" s="19" t="s">
        <v>11976</v>
      </c>
      <c r="E611" s="20"/>
      <c r="F611" s="20" t="s">
        <v>18516</v>
      </c>
      <c r="G611" s="20"/>
      <c r="H611" s="13"/>
      <c r="I611" s="13"/>
      <c r="J611" s="9" t="str">
        <f>IFERROR(VLOOKUP(G611,[1]Hoja1!$B$2:$F$14234,4,FALSE),"")</f>
        <v/>
      </c>
      <c r="K611" s="23" t="s">
        <v>18517</v>
      </c>
      <c r="L611" s="13"/>
      <c r="M611" s="13"/>
      <c r="N611" s="14"/>
      <c r="O611" s="27"/>
    </row>
    <row r="612" spans="1:15" ht="30" hidden="1" customHeight="1" x14ac:dyDescent="0.25">
      <c r="A612" s="12">
        <v>611</v>
      </c>
      <c r="B612" s="19" t="s">
        <v>18518</v>
      </c>
      <c r="C612" s="19" t="s">
        <v>18519</v>
      </c>
      <c r="D612" s="19" t="s">
        <v>11976</v>
      </c>
      <c r="E612" s="20"/>
      <c r="F612" s="20" t="s">
        <v>18516</v>
      </c>
      <c r="G612" s="20"/>
      <c r="H612" s="13"/>
      <c r="I612" s="13"/>
      <c r="J612" s="9" t="str">
        <f>IFERROR(VLOOKUP(G612,[1]Hoja1!$B$2:$F$14234,4,FALSE),"")</f>
        <v/>
      </c>
      <c r="K612" s="23" t="s">
        <v>18520</v>
      </c>
      <c r="L612" s="13"/>
      <c r="M612" s="13"/>
      <c r="N612" s="14"/>
      <c r="O612" s="27"/>
    </row>
    <row r="613" spans="1:15" ht="30" hidden="1" customHeight="1" x14ac:dyDescent="0.25">
      <c r="A613" s="12">
        <v>612</v>
      </c>
      <c r="B613" s="19" t="s">
        <v>18521</v>
      </c>
      <c r="C613" s="19" t="s">
        <v>18522</v>
      </c>
      <c r="D613" s="19" t="s">
        <v>11976</v>
      </c>
      <c r="E613" s="20"/>
      <c r="F613" s="20" t="s">
        <v>18516</v>
      </c>
      <c r="G613" s="20"/>
      <c r="H613" s="13"/>
      <c r="I613" s="13"/>
      <c r="J613" s="9" t="str">
        <f>IFERROR(VLOOKUP(G613,[1]Hoja1!$B$2:$F$14234,4,FALSE),"")</f>
        <v/>
      </c>
      <c r="K613" s="23" t="s">
        <v>18523</v>
      </c>
      <c r="L613" s="13"/>
      <c r="M613" s="13"/>
      <c r="N613" s="14"/>
      <c r="O613" s="27"/>
    </row>
    <row r="614" spans="1:15" ht="30" hidden="1" customHeight="1" x14ac:dyDescent="0.25">
      <c r="A614" s="12">
        <v>613</v>
      </c>
      <c r="B614" s="19" t="s">
        <v>18524</v>
      </c>
      <c r="C614" s="19" t="s">
        <v>18525</v>
      </c>
      <c r="D614" s="19" t="s">
        <v>11976</v>
      </c>
      <c r="E614" s="20"/>
      <c r="F614" s="20" t="s">
        <v>18526</v>
      </c>
      <c r="G614" s="20"/>
      <c r="H614" s="13"/>
      <c r="I614" s="13"/>
      <c r="J614" s="9" t="str">
        <f>IFERROR(VLOOKUP(G614,[1]Hoja1!$B$2:$F$14234,4,FALSE),"")</f>
        <v/>
      </c>
      <c r="K614" s="23" t="s">
        <v>18527</v>
      </c>
      <c r="L614" s="25" t="s">
        <v>14894</v>
      </c>
      <c r="M614" s="13" t="s">
        <v>6480</v>
      </c>
      <c r="N614" s="14"/>
      <c r="O614" s="27"/>
    </row>
    <row r="615" spans="1:15" ht="30" hidden="1" customHeight="1" x14ac:dyDescent="0.25">
      <c r="A615" s="12">
        <v>614</v>
      </c>
      <c r="B615" s="19" t="s">
        <v>18528</v>
      </c>
      <c r="C615" s="19" t="s">
        <v>18529</v>
      </c>
      <c r="D615" s="19" t="s">
        <v>11976</v>
      </c>
      <c r="E615" s="20"/>
      <c r="F615" s="20" t="s">
        <v>18530</v>
      </c>
      <c r="G615" s="20"/>
      <c r="H615" s="13"/>
      <c r="I615" s="13"/>
      <c r="J615" s="9" t="str">
        <f>IFERROR(VLOOKUP(G615,[1]Hoja1!$B$2:$F$14234,4,FALSE),"")</f>
        <v/>
      </c>
      <c r="K615" s="23" t="s">
        <v>18531</v>
      </c>
      <c r="L615" s="13"/>
      <c r="M615" s="13"/>
      <c r="N615" s="14"/>
      <c r="O615" s="27"/>
    </row>
    <row r="616" spans="1:15" ht="30" hidden="1" customHeight="1" x14ac:dyDescent="0.25">
      <c r="A616" s="12">
        <v>615</v>
      </c>
      <c r="B616" s="19" t="s">
        <v>18532</v>
      </c>
      <c r="C616" s="19" t="s">
        <v>18533</v>
      </c>
      <c r="D616" s="19" t="s">
        <v>11976</v>
      </c>
      <c r="E616" s="20"/>
      <c r="F616" s="20" t="s">
        <v>18530</v>
      </c>
      <c r="G616" s="20"/>
      <c r="H616" s="13"/>
      <c r="I616" s="13"/>
      <c r="J616" s="9" t="str">
        <f>IFERROR(VLOOKUP(G616,[1]Hoja1!$B$2:$F$14234,4,FALSE),"")</f>
        <v/>
      </c>
      <c r="K616" s="23" t="s">
        <v>18534</v>
      </c>
      <c r="L616" s="13"/>
      <c r="M616" s="13"/>
      <c r="N616" s="14"/>
      <c r="O616" s="27"/>
    </row>
    <row r="617" spans="1:15" ht="30" hidden="1" customHeight="1" x14ac:dyDescent="0.25">
      <c r="A617" s="12">
        <v>616</v>
      </c>
      <c r="B617" s="19" t="s">
        <v>18535</v>
      </c>
      <c r="C617" s="19" t="s">
        <v>18536</v>
      </c>
      <c r="D617" s="19" t="s">
        <v>11976</v>
      </c>
      <c r="E617" s="20"/>
      <c r="F617" s="20" t="s">
        <v>18530</v>
      </c>
      <c r="G617" s="20"/>
      <c r="H617" s="13"/>
      <c r="I617" s="13"/>
      <c r="J617" s="9" t="str">
        <f>IFERROR(VLOOKUP(G617,[1]Hoja1!$B$2:$F$14234,4,FALSE),"")</f>
        <v/>
      </c>
      <c r="K617" s="23" t="s">
        <v>18537</v>
      </c>
      <c r="L617" s="13"/>
      <c r="M617" s="13"/>
      <c r="N617" s="14"/>
      <c r="O617" s="27"/>
    </row>
    <row r="618" spans="1:15" ht="30" hidden="1" customHeight="1" x14ac:dyDescent="0.25">
      <c r="A618" s="12">
        <v>617</v>
      </c>
      <c r="B618" s="19" t="s">
        <v>18538</v>
      </c>
      <c r="C618" s="19" t="s">
        <v>18539</v>
      </c>
      <c r="D618" s="19" t="s">
        <v>11976</v>
      </c>
      <c r="E618" s="20"/>
      <c r="F618" s="20" t="s">
        <v>18530</v>
      </c>
      <c r="G618" s="20"/>
      <c r="H618" s="13"/>
      <c r="I618" s="13"/>
      <c r="J618" s="9" t="str">
        <f>IFERROR(VLOOKUP(G618,[1]Hoja1!$B$2:$F$14234,4,FALSE),"")</f>
        <v/>
      </c>
      <c r="K618" s="23" t="s">
        <v>18540</v>
      </c>
      <c r="L618" s="25" t="s">
        <v>14894</v>
      </c>
      <c r="M618" s="13" t="s">
        <v>6480</v>
      </c>
      <c r="N618" s="14"/>
      <c r="O618" s="27"/>
    </row>
    <row r="619" spans="1:15" ht="30" hidden="1" customHeight="1" x14ac:dyDescent="0.25">
      <c r="A619" s="12">
        <v>618</v>
      </c>
      <c r="B619" s="19" t="s">
        <v>18541</v>
      </c>
      <c r="C619" s="19" t="s">
        <v>18542</v>
      </c>
      <c r="D619" s="19" t="s">
        <v>11976</v>
      </c>
      <c r="E619" s="20"/>
      <c r="F619" s="20" t="s">
        <v>18543</v>
      </c>
      <c r="G619" s="20"/>
      <c r="H619" s="13"/>
      <c r="I619" s="13"/>
      <c r="J619" s="9" t="str">
        <f>IFERROR(VLOOKUP(G619,[1]Hoja1!$B$2:$F$14234,4,FALSE),"")</f>
        <v/>
      </c>
      <c r="K619" s="23" t="s">
        <v>17317</v>
      </c>
      <c r="L619" s="13"/>
      <c r="M619" s="13"/>
      <c r="N619" s="14"/>
      <c r="O619" s="27"/>
    </row>
    <row r="620" spans="1:15" ht="30" hidden="1" customHeight="1" x14ac:dyDescent="0.25">
      <c r="A620" s="12">
        <v>619</v>
      </c>
      <c r="B620" s="19" t="s">
        <v>18544</v>
      </c>
      <c r="C620" s="19" t="s">
        <v>18545</v>
      </c>
      <c r="D620" s="19" t="s">
        <v>11976</v>
      </c>
      <c r="E620" s="20"/>
      <c r="F620" s="20" t="s">
        <v>18543</v>
      </c>
      <c r="G620" s="20"/>
      <c r="H620" s="13"/>
      <c r="I620" s="13"/>
      <c r="J620" s="9" t="str">
        <f>IFERROR(VLOOKUP(G620,[1]Hoja1!$B$2:$F$14234,4,FALSE),"")</f>
        <v/>
      </c>
      <c r="K620" s="23" t="s">
        <v>17317</v>
      </c>
      <c r="L620" s="13"/>
      <c r="M620" s="13"/>
      <c r="N620" s="14"/>
      <c r="O620" s="27"/>
    </row>
    <row r="621" spans="1:15" ht="30" hidden="1" customHeight="1" x14ac:dyDescent="0.25">
      <c r="A621" s="12">
        <v>620</v>
      </c>
      <c r="B621" s="19" t="s">
        <v>18546</v>
      </c>
      <c r="C621" s="19" t="s">
        <v>18547</v>
      </c>
      <c r="D621" s="19" t="s">
        <v>11976</v>
      </c>
      <c r="E621" s="20"/>
      <c r="F621" s="20" t="s">
        <v>18543</v>
      </c>
      <c r="G621" s="20"/>
      <c r="H621" s="13"/>
      <c r="I621" s="13"/>
      <c r="J621" s="9" t="str">
        <f>IFERROR(VLOOKUP(G621,[1]Hoja1!$B$2:$F$14234,4,FALSE),"")</f>
        <v/>
      </c>
      <c r="K621" s="23" t="s">
        <v>17317</v>
      </c>
      <c r="L621" s="13"/>
      <c r="M621" s="13"/>
      <c r="N621" s="14"/>
      <c r="O621" s="27"/>
    </row>
    <row r="622" spans="1:15" ht="30" hidden="1" customHeight="1" x14ac:dyDescent="0.25">
      <c r="A622" s="12">
        <v>621</v>
      </c>
      <c r="B622" s="19" t="s">
        <v>18548</v>
      </c>
      <c r="C622" s="19" t="s">
        <v>18549</v>
      </c>
      <c r="D622" s="19" t="s">
        <v>11976</v>
      </c>
      <c r="E622" s="20"/>
      <c r="F622" s="20" t="s">
        <v>18543</v>
      </c>
      <c r="G622" s="20"/>
      <c r="H622" s="13"/>
      <c r="I622" s="13"/>
      <c r="J622" s="9" t="str">
        <f>IFERROR(VLOOKUP(G622,[1]Hoja1!$B$2:$F$14234,4,FALSE),"")</f>
        <v/>
      </c>
      <c r="K622" s="23" t="s">
        <v>18550</v>
      </c>
      <c r="L622" s="13"/>
      <c r="M622" s="13"/>
      <c r="N622" s="14"/>
      <c r="O622" s="27"/>
    </row>
    <row r="623" spans="1:15" ht="30" hidden="1" customHeight="1" x14ac:dyDescent="0.25">
      <c r="A623" s="12">
        <v>622</v>
      </c>
      <c r="B623" s="19" t="s">
        <v>18551</v>
      </c>
      <c r="C623" s="19" t="s">
        <v>18552</v>
      </c>
      <c r="D623" s="19" t="s">
        <v>11976</v>
      </c>
      <c r="E623" s="20"/>
      <c r="F623" s="20" t="s">
        <v>18543</v>
      </c>
      <c r="G623" s="20"/>
      <c r="H623" s="13"/>
      <c r="I623" s="13"/>
      <c r="J623" s="9" t="str">
        <f>IFERROR(VLOOKUP(G623,[1]Hoja1!$B$2:$F$14234,4,FALSE),"")</f>
        <v/>
      </c>
      <c r="K623" s="23" t="s">
        <v>17317</v>
      </c>
      <c r="L623" s="13"/>
      <c r="M623" s="13"/>
      <c r="N623" s="14"/>
      <c r="O623" s="27"/>
    </row>
    <row r="624" spans="1:15" ht="30" hidden="1" customHeight="1" x14ac:dyDescent="0.25">
      <c r="A624" s="12">
        <v>623</v>
      </c>
      <c r="B624" s="19" t="s">
        <v>18553</v>
      </c>
      <c r="C624" s="19" t="s">
        <v>18554</v>
      </c>
      <c r="D624" s="19" t="s">
        <v>11976</v>
      </c>
      <c r="E624" s="20"/>
      <c r="F624" s="20" t="s">
        <v>18543</v>
      </c>
      <c r="G624" s="20"/>
      <c r="H624" s="13"/>
      <c r="I624" s="13"/>
      <c r="J624" s="9" t="str">
        <f>IFERROR(VLOOKUP(G624,[1]Hoja1!$B$2:$F$14234,4,FALSE),"")</f>
        <v/>
      </c>
      <c r="K624" s="23" t="s">
        <v>18555</v>
      </c>
      <c r="L624" s="13"/>
      <c r="M624" s="13"/>
      <c r="N624" s="14"/>
      <c r="O624" s="27"/>
    </row>
    <row r="625" spans="1:15" ht="30" hidden="1" customHeight="1" x14ac:dyDescent="0.25">
      <c r="A625" s="12">
        <v>624</v>
      </c>
      <c r="B625" s="19" t="s">
        <v>18556</v>
      </c>
      <c r="C625" s="19" t="s">
        <v>18557</v>
      </c>
      <c r="D625" s="19" t="s">
        <v>11976</v>
      </c>
      <c r="E625" s="20"/>
      <c r="F625" s="20" t="s">
        <v>18543</v>
      </c>
      <c r="G625" s="20"/>
      <c r="H625" s="13"/>
      <c r="I625" s="13"/>
      <c r="J625" s="9" t="str">
        <f>IFERROR(VLOOKUP(G625,[1]Hoja1!$B$2:$F$14234,4,FALSE),"")</f>
        <v/>
      </c>
      <c r="K625" s="23" t="s">
        <v>18558</v>
      </c>
      <c r="L625" s="13"/>
      <c r="M625" s="13"/>
      <c r="N625" s="14"/>
      <c r="O625" s="27"/>
    </row>
    <row r="626" spans="1:15" ht="30" hidden="1" customHeight="1" x14ac:dyDescent="0.25">
      <c r="A626" s="12">
        <v>625</v>
      </c>
      <c r="B626" s="19" t="s">
        <v>18559</v>
      </c>
      <c r="C626" s="19" t="s">
        <v>18560</v>
      </c>
      <c r="D626" s="19" t="s">
        <v>11976</v>
      </c>
      <c r="E626" s="20"/>
      <c r="F626" s="20" t="s">
        <v>18561</v>
      </c>
      <c r="G626" s="20"/>
      <c r="H626" s="13"/>
      <c r="I626" s="13"/>
      <c r="J626" s="9" t="str">
        <f>IFERROR(VLOOKUP(G626,[1]Hoja1!$B$2:$F$14234,4,FALSE),"")</f>
        <v/>
      </c>
      <c r="K626" s="23" t="s">
        <v>18562</v>
      </c>
      <c r="L626" s="13"/>
      <c r="M626" s="13"/>
      <c r="N626" s="14"/>
      <c r="O626" s="27"/>
    </row>
    <row r="627" spans="1:15" ht="30" hidden="1" customHeight="1" x14ac:dyDescent="0.25">
      <c r="A627" s="12">
        <v>626</v>
      </c>
      <c r="B627" s="19" t="s">
        <v>18563</v>
      </c>
      <c r="C627" s="19" t="s">
        <v>16113</v>
      </c>
      <c r="D627" s="19" t="s">
        <v>11976</v>
      </c>
      <c r="E627" s="20"/>
      <c r="F627" s="20" t="s">
        <v>18561</v>
      </c>
      <c r="G627" s="20"/>
      <c r="H627" s="13"/>
      <c r="I627" s="13"/>
      <c r="J627" s="9" t="str">
        <f>IFERROR(VLOOKUP(G627,[1]Hoja1!$B$2:$F$14234,4,FALSE),"")</f>
        <v/>
      </c>
      <c r="K627" s="23" t="s">
        <v>18564</v>
      </c>
      <c r="L627" s="13"/>
      <c r="M627" s="13"/>
      <c r="N627" s="14"/>
      <c r="O627" s="27"/>
    </row>
    <row r="628" spans="1:15" ht="30" hidden="1" customHeight="1" x14ac:dyDescent="0.25">
      <c r="A628" s="12">
        <v>627</v>
      </c>
      <c r="B628" s="19" t="s">
        <v>18565</v>
      </c>
      <c r="C628" s="19" t="s">
        <v>18566</v>
      </c>
      <c r="D628" s="19" t="s">
        <v>11976</v>
      </c>
      <c r="E628" s="20"/>
      <c r="F628" s="20" t="s">
        <v>18567</v>
      </c>
      <c r="G628" s="20"/>
      <c r="H628" s="13"/>
      <c r="I628" s="13"/>
      <c r="J628" s="9" t="str">
        <f>IFERROR(VLOOKUP(G628,[1]Hoja1!$B$2:$F$14234,4,FALSE),"")</f>
        <v/>
      </c>
      <c r="K628" s="23" t="s">
        <v>18568</v>
      </c>
      <c r="L628" s="13"/>
      <c r="M628" s="13"/>
      <c r="N628" s="14"/>
      <c r="O628" s="27"/>
    </row>
    <row r="629" spans="1:15" ht="30" hidden="1" customHeight="1" x14ac:dyDescent="0.25">
      <c r="A629" s="12">
        <v>628</v>
      </c>
      <c r="B629" s="19" t="s">
        <v>18569</v>
      </c>
      <c r="C629" s="19" t="s">
        <v>18570</v>
      </c>
      <c r="D629" s="19" t="s">
        <v>11976</v>
      </c>
      <c r="E629" s="20"/>
      <c r="F629" s="20" t="s">
        <v>18567</v>
      </c>
      <c r="G629" s="20"/>
      <c r="H629" s="13"/>
      <c r="I629" s="13"/>
      <c r="J629" s="9" t="str">
        <f>IFERROR(VLOOKUP(G629,[1]Hoja1!$B$2:$F$14234,4,FALSE),"")</f>
        <v/>
      </c>
      <c r="K629" s="23" t="s">
        <v>18571</v>
      </c>
      <c r="L629" s="13"/>
      <c r="M629" s="13"/>
      <c r="N629" s="14"/>
      <c r="O629" s="27"/>
    </row>
    <row r="630" spans="1:15" ht="30" hidden="1" customHeight="1" x14ac:dyDescent="0.25">
      <c r="A630" s="12">
        <v>629</v>
      </c>
      <c r="B630" s="19" t="s">
        <v>18572</v>
      </c>
      <c r="C630" s="19" t="s">
        <v>18573</v>
      </c>
      <c r="D630" s="19" t="s">
        <v>11976</v>
      </c>
      <c r="E630" s="20"/>
      <c r="F630" s="20" t="s">
        <v>18567</v>
      </c>
      <c r="G630" s="20"/>
      <c r="H630" s="13"/>
      <c r="I630" s="13"/>
      <c r="J630" s="9" t="str">
        <f>IFERROR(VLOOKUP(G630,[1]Hoja1!$B$2:$F$14234,4,FALSE),"")</f>
        <v/>
      </c>
      <c r="K630" s="23" t="s">
        <v>18574</v>
      </c>
      <c r="L630" s="13"/>
      <c r="M630" s="13"/>
      <c r="N630" s="14"/>
      <c r="O630" s="27"/>
    </row>
    <row r="631" spans="1:15" ht="30" hidden="1" customHeight="1" x14ac:dyDescent="0.25">
      <c r="A631" s="12">
        <v>630</v>
      </c>
      <c r="B631" s="19" t="s">
        <v>18575</v>
      </c>
      <c r="C631" s="19" t="s">
        <v>18576</v>
      </c>
      <c r="D631" s="19" t="s">
        <v>11976</v>
      </c>
      <c r="E631" s="20"/>
      <c r="F631" s="20" t="s">
        <v>18567</v>
      </c>
      <c r="G631" s="20"/>
      <c r="H631" s="13"/>
      <c r="I631" s="13"/>
      <c r="J631" s="9" t="str">
        <f>IFERROR(VLOOKUP(G631,[1]Hoja1!$B$2:$F$14234,4,FALSE),"")</f>
        <v/>
      </c>
      <c r="K631" s="23" t="s">
        <v>18577</v>
      </c>
      <c r="L631" s="13"/>
      <c r="M631" s="13"/>
      <c r="N631" s="14"/>
      <c r="O631" s="27"/>
    </row>
    <row r="632" spans="1:15" ht="30" hidden="1" customHeight="1" x14ac:dyDescent="0.25">
      <c r="A632" s="12">
        <v>631</v>
      </c>
      <c r="B632" s="19" t="s">
        <v>18578</v>
      </c>
      <c r="C632" s="19" t="s">
        <v>18579</v>
      </c>
      <c r="D632" s="19" t="s">
        <v>11976</v>
      </c>
      <c r="E632" s="20"/>
      <c r="F632" s="20" t="s">
        <v>18567</v>
      </c>
      <c r="G632" s="20"/>
      <c r="H632" s="13"/>
      <c r="I632" s="13"/>
      <c r="J632" s="9" t="str">
        <f>IFERROR(VLOOKUP(G632,[1]Hoja1!$B$2:$F$14234,4,FALSE),"")</f>
        <v/>
      </c>
      <c r="K632" s="23" t="s">
        <v>18580</v>
      </c>
      <c r="L632" s="13"/>
      <c r="M632" s="13"/>
      <c r="N632" s="14"/>
      <c r="O632" s="27"/>
    </row>
    <row r="633" spans="1:15" ht="30" hidden="1" customHeight="1" x14ac:dyDescent="0.25">
      <c r="A633" s="12">
        <v>632</v>
      </c>
      <c r="B633" s="19" t="s">
        <v>18581</v>
      </c>
      <c r="C633" s="19" t="s">
        <v>18582</v>
      </c>
      <c r="D633" s="19" t="s">
        <v>11976</v>
      </c>
      <c r="E633" s="20"/>
      <c r="F633" s="20" t="s">
        <v>18583</v>
      </c>
      <c r="G633" s="20"/>
      <c r="H633" s="13"/>
      <c r="I633" s="13"/>
      <c r="J633" s="9" t="str">
        <f>IFERROR(VLOOKUP(G633,[1]Hoja1!$B$2:$F$14234,4,FALSE),"")</f>
        <v/>
      </c>
      <c r="K633" s="23" t="s">
        <v>16192</v>
      </c>
      <c r="L633" s="13"/>
      <c r="M633" s="13"/>
      <c r="N633" s="14"/>
      <c r="O633" s="27"/>
    </row>
    <row r="634" spans="1:15" ht="30" hidden="1" customHeight="1" x14ac:dyDescent="0.25">
      <c r="A634" s="12">
        <v>633</v>
      </c>
      <c r="B634" s="19" t="s">
        <v>18584</v>
      </c>
      <c r="C634" s="19" t="s">
        <v>18585</v>
      </c>
      <c r="D634" s="19" t="s">
        <v>11976</v>
      </c>
      <c r="E634" s="20"/>
      <c r="F634" s="20" t="s">
        <v>18586</v>
      </c>
      <c r="G634" s="20"/>
      <c r="H634" s="13"/>
      <c r="I634" s="13"/>
      <c r="J634" s="9" t="str">
        <f>IFERROR(VLOOKUP(G634,[1]Hoja1!$B$2:$F$14234,4,FALSE),"")</f>
        <v/>
      </c>
      <c r="K634" s="23" t="s">
        <v>16740</v>
      </c>
      <c r="L634" s="13"/>
      <c r="M634" s="13"/>
      <c r="N634" s="14"/>
      <c r="O634" s="27"/>
    </row>
    <row r="635" spans="1:15" ht="30" hidden="1" customHeight="1" x14ac:dyDescent="0.25">
      <c r="A635" s="12">
        <v>634</v>
      </c>
      <c r="B635" s="19" t="s">
        <v>18587</v>
      </c>
      <c r="C635" s="19" t="s">
        <v>18588</v>
      </c>
      <c r="D635" s="19" t="s">
        <v>11976</v>
      </c>
      <c r="E635" s="20"/>
      <c r="F635" s="20" t="s">
        <v>18586</v>
      </c>
      <c r="G635" s="20"/>
      <c r="H635" s="13"/>
      <c r="I635" s="13"/>
      <c r="J635" s="9" t="str">
        <f>IFERROR(VLOOKUP(G635,[1]Hoja1!$B$2:$F$14234,4,FALSE),"")</f>
        <v/>
      </c>
      <c r="K635" s="23" t="s">
        <v>18589</v>
      </c>
      <c r="L635" s="13"/>
      <c r="M635" s="13"/>
      <c r="N635" s="14"/>
      <c r="O635" s="27"/>
    </row>
    <row r="636" spans="1:15" ht="30" hidden="1" customHeight="1" x14ac:dyDescent="0.25">
      <c r="A636" s="12">
        <v>635</v>
      </c>
      <c r="B636" s="19" t="s">
        <v>18590</v>
      </c>
      <c r="C636" s="19" t="s">
        <v>18591</v>
      </c>
      <c r="D636" s="19" t="s">
        <v>11976</v>
      </c>
      <c r="E636" s="20"/>
      <c r="F636" s="20" t="s">
        <v>18586</v>
      </c>
      <c r="G636" s="20"/>
      <c r="H636" s="13"/>
      <c r="I636" s="13"/>
      <c r="J636" s="9" t="str">
        <f>IFERROR(VLOOKUP(G636,[1]Hoja1!$B$2:$F$14234,4,FALSE),"")</f>
        <v/>
      </c>
      <c r="K636" s="23" t="s">
        <v>16740</v>
      </c>
      <c r="L636" s="13"/>
      <c r="M636" s="13"/>
      <c r="N636" s="14"/>
      <c r="O636" s="27"/>
    </row>
    <row r="637" spans="1:15" ht="30" hidden="1" customHeight="1" x14ac:dyDescent="0.25">
      <c r="A637" s="12">
        <v>636</v>
      </c>
      <c r="B637" s="19" t="s">
        <v>18592</v>
      </c>
      <c r="C637" s="19" t="s">
        <v>18593</v>
      </c>
      <c r="D637" s="19" t="s">
        <v>11976</v>
      </c>
      <c r="E637" s="20"/>
      <c r="F637" s="20" t="s">
        <v>18586</v>
      </c>
      <c r="G637" s="20"/>
      <c r="H637" s="13"/>
      <c r="I637" s="13"/>
      <c r="J637" s="9" t="str">
        <f>IFERROR(VLOOKUP(G637,[1]Hoja1!$B$2:$F$14234,4,FALSE),"")</f>
        <v/>
      </c>
      <c r="K637" s="23" t="s">
        <v>18589</v>
      </c>
      <c r="L637" s="13"/>
      <c r="M637" s="13"/>
      <c r="N637" s="14"/>
      <c r="O637" s="27"/>
    </row>
    <row r="638" spans="1:15" ht="30" hidden="1" customHeight="1" x14ac:dyDescent="0.25">
      <c r="A638" s="12">
        <v>637</v>
      </c>
      <c r="B638" s="19" t="s">
        <v>18594</v>
      </c>
      <c r="C638" s="19" t="s">
        <v>18595</v>
      </c>
      <c r="D638" s="19" t="s">
        <v>11976</v>
      </c>
      <c r="E638" s="20"/>
      <c r="F638" s="20" t="s">
        <v>18586</v>
      </c>
      <c r="G638" s="20"/>
      <c r="H638" s="13"/>
      <c r="I638" s="13"/>
      <c r="J638" s="9" t="str">
        <f>IFERROR(VLOOKUP(G638,[1]Hoja1!$B$2:$F$14234,4,FALSE),"")</f>
        <v/>
      </c>
      <c r="K638" s="23" t="s">
        <v>18045</v>
      </c>
      <c r="L638" s="13"/>
      <c r="M638" s="13"/>
      <c r="N638" s="14"/>
      <c r="O638" s="27"/>
    </row>
    <row r="639" spans="1:15" ht="30" hidden="1" customHeight="1" x14ac:dyDescent="0.25">
      <c r="A639" s="12">
        <v>638</v>
      </c>
      <c r="B639" s="19" t="s">
        <v>18596</v>
      </c>
      <c r="C639" s="19" t="s">
        <v>18597</v>
      </c>
      <c r="D639" s="19" t="s">
        <v>11976</v>
      </c>
      <c r="E639" s="20"/>
      <c r="F639" s="20" t="s">
        <v>18586</v>
      </c>
      <c r="G639" s="20"/>
      <c r="H639" s="13"/>
      <c r="I639" s="13"/>
      <c r="J639" s="9" t="str">
        <f>IFERROR(VLOOKUP(G639,[1]Hoja1!$B$2:$F$14234,4,FALSE),"")</f>
        <v/>
      </c>
      <c r="K639" s="23" t="s">
        <v>16740</v>
      </c>
      <c r="L639" s="13"/>
      <c r="M639" s="13"/>
      <c r="N639" s="14"/>
      <c r="O639" s="27"/>
    </row>
    <row r="640" spans="1:15" ht="30" hidden="1" customHeight="1" x14ac:dyDescent="0.25">
      <c r="A640" s="12">
        <v>639</v>
      </c>
      <c r="B640" s="19" t="s">
        <v>18598</v>
      </c>
      <c r="C640" s="19" t="s">
        <v>18599</v>
      </c>
      <c r="D640" s="19" t="s">
        <v>11976</v>
      </c>
      <c r="E640" s="20"/>
      <c r="F640" s="20" t="s">
        <v>18586</v>
      </c>
      <c r="G640" s="20"/>
      <c r="H640" s="13"/>
      <c r="I640" s="13"/>
      <c r="J640" s="9" t="str">
        <f>IFERROR(VLOOKUP(G640,[1]Hoja1!$B$2:$F$14234,4,FALSE),"")</f>
        <v/>
      </c>
      <c r="K640" s="23" t="s">
        <v>18045</v>
      </c>
      <c r="L640" s="13"/>
      <c r="M640" s="13"/>
      <c r="N640" s="14"/>
      <c r="O640" s="27"/>
    </row>
    <row r="641" spans="1:15" ht="30" hidden="1" customHeight="1" x14ac:dyDescent="0.25">
      <c r="A641" s="12">
        <v>640</v>
      </c>
      <c r="B641" s="19" t="s">
        <v>18600</v>
      </c>
      <c r="C641" s="19" t="s">
        <v>18601</v>
      </c>
      <c r="D641" s="19" t="s">
        <v>11976</v>
      </c>
      <c r="E641" s="20"/>
      <c r="F641" s="20" t="s">
        <v>18586</v>
      </c>
      <c r="G641" s="20"/>
      <c r="H641" s="13"/>
      <c r="I641" s="13"/>
      <c r="J641" s="9" t="str">
        <f>IFERROR(VLOOKUP(G641,[1]Hoja1!$B$2:$F$14234,4,FALSE),"")</f>
        <v/>
      </c>
      <c r="K641" s="23" t="s">
        <v>18589</v>
      </c>
      <c r="L641" s="13"/>
      <c r="M641" s="13"/>
      <c r="N641" s="14"/>
      <c r="O641" s="27"/>
    </row>
    <row r="642" spans="1:15" ht="30" hidden="1" customHeight="1" x14ac:dyDescent="0.25">
      <c r="A642" s="12">
        <v>641</v>
      </c>
      <c r="B642" s="19" t="s">
        <v>18602</v>
      </c>
      <c r="C642" s="19" t="s">
        <v>18603</v>
      </c>
      <c r="D642" s="19" t="s">
        <v>11976</v>
      </c>
      <c r="E642" s="20"/>
      <c r="F642" s="20" t="s">
        <v>18586</v>
      </c>
      <c r="G642" s="20"/>
      <c r="H642" s="13"/>
      <c r="I642" s="13"/>
      <c r="J642" s="9" t="str">
        <f>IFERROR(VLOOKUP(G642,[1]Hoja1!$B$2:$F$14234,4,FALSE),"")</f>
        <v/>
      </c>
      <c r="K642" s="23" t="s">
        <v>15872</v>
      </c>
      <c r="L642" s="13"/>
      <c r="M642" s="13"/>
      <c r="N642" s="14"/>
      <c r="O642" s="27"/>
    </row>
    <row r="643" spans="1:15" ht="30" hidden="1" customHeight="1" x14ac:dyDescent="0.25">
      <c r="A643" s="12">
        <v>642</v>
      </c>
      <c r="B643" s="19" t="s">
        <v>18604</v>
      </c>
      <c r="C643" s="19" t="s">
        <v>18605</v>
      </c>
      <c r="D643" s="19" t="s">
        <v>11976</v>
      </c>
      <c r="E643" s="20"/>
      <c r="F643" s="20" t="s">
        <v>18606</v>
      </c>
      <c r="G643" s="20"/>
      <c r="H643" s="13"/>
      <c r="I643" s="13"/>
      <c r="J643" s="9" t="str">
        <f>IFERROR(VLOOKUP(G643,[1]Hoja1!$B$2:$F$14234,4,FALSE),"")</f>
        <v/>
      </c>
      <c r="K643" s="23" t="s">
        <v>16192</v>
      </c>
      <c r="L643" s="13"/>
      <c r="M643" s="13"/>
      <c r="N643" s="14"/>
      <c r="O643" s="27"/>
    </row>
    <row r="644" spans="1:15" ht="30" hidden="1" customHeight="1" x14ac:dyDescent="0.25">
      <c r="A644" s="12">
        <v>643</v>
      </c>
      <c r="B644" s="19" t="s">
        <v>18607</v>
      </c>
      <c r="C644" s="19" t="s">
        <v>18608</v>
      </c>
      <c r="D644" s="19" t="s">
        <v>11976</v>
      </c>
      <c r="E644" s="20"/>
      <c r="F644" s="20" t="s">
        <v>18606</v>
      </c>
      <c r="G644" s="20"/>
      <c r="H644" s="13"/>
      <c r="I644" s="13"/>
      <c r="J644" s="9" t="str">
        <f>IFERROR(VLOOKUP(G644,[1]Hoja1!$B$2:$F$14234,4,FALSE),"")</f>
        <v/>
      </c>
      <c r="K644" s="23" t="s">
        <v>18589</v>
      </c>
      <c r="L644" s="13"/>
      <c r="M644" s="13"/>
      <c r="N644" s="14"/>
      <c r="O644" s="27"/>
    </row>
    <row r="645" spans="1:15" ht="30" hidden="1" customHeight="1" x14ac:dyDescent="0.25">
      <c r="A645" s="12">
        <v>644</v>
      </c>
      <c r="B645" s="19" t="s">
        <v>18609</v>
      </c>
      <c r="C645" s="19" t="s">
        <v>18610</v>
      </c>
      <c r="D645" s="19" t="s">
        <v>11976</v>
      </c>
      <c r="E645" s="20"/>
      <c r="F645" s="20" t="s">
        <v>18606</v>
      </c>
      <c r="G645" s="20"/>
      <c r="H645" s="13"/>
      <c r="I645" s="13"/>
      <c r="J645" s="9" t="str">
        <f>IFERROR(VLOOKUP(G645,[1]Hoja1!$B$2:$F$14234,4,FALSE),"")</f>
        <v/>
      </c>
      <c r="K645" s="23" t="s">
        <v>18611</v>
      </c>
      <c r="L645" s="25" t="s">
        <v>14894</v>
      </c>
      <c r="M645" s="13" t="s">
        <v>6480</v>
      </c>
      <c r="N645" s="14" t="s">
        <v>16815</v>
      </c>
      <c r="O645" s="27"/>
    </row>
    <row r="646" spans="1:15" ht="30" hidden="1" customHeight="1" x14ac:dyDescent="0.25">
      <c r="A646" s="12">
        <v>645</v>
      </c>
      <c r="B646" s="19" t="s">
        <v>18612</v>
      </c>
      <c r="C646" s="19" t="s">
        <v>18613</v>
      </c>
      <c r="D646" s="19" t="s">
        <v>11976</v>
      </c>
      <c r="E646" s="20"/>
      <c r="F646" s="20" t="s">
        <v>18606</v>
      </c>
      <c r="G646" s="20"/>
      <c r="H646" s="13"/>
      <c r="I646" s="13"/>
      <c r="J646" s="9" t="str">
        <f>IFERROR(VLOOKUP(G646,[1]Hoja1!$B$2:$F$14234,4,FALSE),"")</f>
        <v/>
      </c>
      <c r="K646" s="23" t="s">
        <v>18614</v>
      </c>
      <c r="L646" s="13"/>
      <c r="M646" s="13"/>
      <c r="N646" s="14"/>
      <c r="O646" s="27"/>
    </row>
    <row r="647" spans="1:15" ht="30" hidden="1" customHeight="1" x14ac:dyDescent="0.25">
      <c r="A647" s="12">
        <v>646</v>
      </c>
      <c r="B647" s="19" t="s">
        <v>18615</v>
      </c>
      <c r="C647" s="19" t="s">
        <v>18616</v>
      </c>
      <c r="D647" s="19" t="s">
        <v>11976</v>
      </c>
      <c r="E647" s="20"/>
      <c r="F647" s="20" t="s">
        <v>18606</v>
      </c>
      <c r="G647" s="20"/>
      <c r="H647" s="13"/>
      <c r="I647" s="13"/>
      <c r="J647" s="9" t="str">
        <f>IFERROR(VLOOKUP(G647,[1]Hoja1!$B$2:$F$14234,4,FALSE),"")</f>
        <v/>
      </c>
      <c r="K647" s="23" t="s">
        <v>18617</v>
      </c>
      <c r="L647" s="13"/>
      <c r="M647" s="13"/>
      <c r="N647" s="14"/>
      <c r="O647" s="27"/>
    </row>
    <row r="648" spans="1:15" ht="30" hidden="1" customHeight="1" x14ac:dyDescent="0.25">
      <c r="A648" s="12">
        <v>647</v>
      </c>
      <c r="B648" s="19" t="s">
        <v>18618</v>
      </c>
      <c r="C648" s="19" t="s">
        <v>18619</v>
      </c>
      <c r="D648" s="19" t="s">
        <v>11976</v>
      </c>
      <c r="E648" s="20"/>
      <c r="F648" s="20" t="s">
        <v>18606</v>
      </c>
      <c r="G648" s="20"/>
      <c r="H648" s="13"/>
      <c r="I648" s="13"/>
      <c r="J648" s="9" t="str">
        <f>IFERROR(VLOOKUP(G648,[1]Hoja1!$B$2:$F$14234,4,FALSE),"")</f>
        <v/>
      </c>
      <c r="K648" s="23" t="s">
        <v>18620</v>
      </c>
      <c r="L648" s="13"/>
      <c r="M648" s="13"/>
      <c r="N648" s="14"/>
      <c r="O648" s="27"/>
    </row>
    <row r="649" spans="1:15" ht="30" hidden="1" customHeight="1" x14ac:dyDescent="0.25">
      <c r="A649" s="12">
        <v>648</v>
      </c>
      <c r="B649" s="19" t="s">
        <v>18621</v>
      </c>
      <c r="C649" s="19" t="s">
        <v>18622</v>
      </c>
      <c r="D649" s="19" t="s">
        <v>11976</v>
      </c>
      <c r="E649" s="20"/>
      <c r="F649" s="20" t="s">
        <v>18623</v>
      </c>
      <c r="G649" s="20"/>
      <c r="H649" s="13"/>
      <c r="I649" s="13"/>
      <c r="J649" s="9" t="str">
        <f>IFERROR(VLOOKUP(G649,[1]Hoja1!$B$2:$F$14234,4,FALSE),"")</f>
        <v/>
      </c>
      <c r="K649" s="23" t="s">
        <v>16740</v>
      </c>
      <c r="L649" s="13"/>
      <c r="M649" s="13"/>
      <c r="N649" s="14"/>
      <c r="O649" s="27"/>
    </row>
    <row r="650" spans="1:15" ht="30" hidden="1" customHeight="1" x14ac:dyDescent="0.25">
      <c r="A650" s="12">
        <v>649</v>
      </c>
      <c r="B650" s="19" t="s">
        <v>18624</v>
      </c>
      <c r="C650" s="19" t="s">
        <v>18625</v>
      </c>
      <c r="D650" s="19" t="s">
        <v>11976</v>
      </c>
      <c r="E650" s="20"/>
      <c r="F650" s="20" t="s">
        <v>18623</v>
      </c>
      <c r="G650" s="20"/>
      <c r="H650" s="13"/>
      <c r="I650" s="13"/>
      <c r="J650" s="9" t="str">
        <f>IFERROR(VLOOKUP(G650,[1]Hoja1!$B$2:$F$14234,4,FALSE),"")</f>
        <v/>
      </c>
      <c r="K650" s="23" t="s">
        <v>16740</v>
      </c>
      <c r="L650" s="13"/>
      <c r="M650" s="13"/>
      <c r="N650" s="14"/>
      <c r="O650" s="27"/>
    </row>
    <row r="651" spans="1:15" ht="30" hidden="1" customHeight="1" x14ac:dyDescent="0.25">
      <c r="A651" s="12">
        <v>650</v>
      </c>
      <c r="B651" s="19" t="s">
        <v>18626</v>
      </c>
      <c r="C651" s="19" t="s">
        <v>18627</v>
      </c>
      <c r="D651" s="19" t="s">
        <v>11976</v>
      </c>
      <c r="E651" s="20"/>
      <c r="F651" s="20" t="s">
        <v>18623</v>
      </c>
      <c r="G651" s="20"/>
      <c r="H651" s="13"/>
      <c r="I651" s="13"/>
      <c r="J651" s="9" t="str">
        <f>IFERROR(VLOOKUP(G651,[1]Hoja1!$B$2:$F$14234,4,FALSE),"")</f>
        <v/>
      </c>
      <c r="K651" s="23" t="s">
        <v>18628</v>
      </c>
      <c r="L651" s="13"/>
      <c r="M651" s="13"/>
      <c r="N651" s="14"/>
      <c r="O651" s="27"/>
    </row>
    <row r="652" spans="1:15" ht="30" hidden="1" customHeight="1" x14ac:dyDescent="0.25">
      <c r="A652" s="12">
        <v>651</v>
      </c>
      <c r="B652" s="19" t="s">
        <v>18629</v>
      </c>
      <c r="C652" s="19" t="s">
        <v>18630</v>
      </c>
      <c r="D652" s="19" t="s">
        <v>11976</v>
      </c>
      <c r="E652" s="20"/>
      <c r="F652" s="20" t="s">
        <v>18623</v>
      </c>
      <c r="G652" s="20"/>
      <c r="H652" s="13"/>
      <c r="I652" s="13"/>
      <c r="J652" s="9" t="str">
        <f>IFERROR(VLOOKUP(G652,[1]Hoja1!$B$2:$F$14234,4,FALSE),"")</f>
        <v/>
      </c>
      <c r="K652" s="23" t="s">
        <v>18631</v>
      </c>
      <c r="L652" s="13"/>
      <c r="M652" s="13"/>
      <c r="N652" s="14"/>
      <c r="O652" s="27"/>
    </row>
    <row r="653" spans="1:15" ht="30" hidden="1" customHeight="1" x14ac:dyDescent="0.25">
      <c r="A653" s="12">
        <v>652</v>
      </c>
      <c r="B653" s="19" t="s">
        <v>18632</v>
      </c>
      <c r="C653" s="19" t="s">
        <v>18633</v>
      </c>
      <c r="D653" s="19" t="s">
        <v>11976</v>
      </c>
      <c r="E653" s="20"/>
      <c r="F653" s="20" t="s">
        <v>18634</v>
      </c>
      <c r="G653" s="20"/>
      <c r="H653" s="13"/>
      <c r="I653" s="13"/>
      <c r="J653" s="9" t="str">
        <f>IFERROR(VLOOKUP(G653,[1]Hoja1!$B$2:$F$14234,4,FALSE),"")</f>
        <v/>
      </c>
      <c r="K653" s="23" t="s">
        <v>18635</v>
      </c>
      <c r="L653" s="13"/>
      <c r="M653" s="13"/>
      <c r="N653" s="14"/>
      <c r="O653" s="27"/>
    </row>
    <row r="654" spans="1:15" ht="30" hidden="1" customHeight="1" x14ac:dyDescent="0.25">
      <c r="A654" s="12">
        <v>653</v>
      </c>
      <c r="B654" s="19" t="s">
        <v>18636</v>
      </c>
      <c r="C654" s="19" t="s">
        <v>18637</v>
      </c>
      <c r="D654" s="19" t="s">
        <v>11976</v>
      </c>
      <c r="E654" s="20"/>
      <c r="F654" s="20" t="s">
        <v>18634</v>
      </c>
      <c r="G654" s="20"/>
      <c r="H654" s="13"/>
      <c r="I654" s="13"/>
      <c r="J654" s="9" t="str">
        <f>IFERROR(VLOOKUP(G654,[1]Hoja1!$B$2:$F$14234,4,FALSE),"")</f>
        <v/>
      </c>
      <c r="K654" s="23" t="s">
        <v>17317</v>
      </c>
      <c r="L654" s="13"/>
      <c r="M654" s="13"/>
      <c r="N654" s="14"/>
      <c r="O654" s="27"/>
    </row>
    <row r="655" spans="1:15" ht="30" hidden="1" customHeight="1" x14ac:dyDescent="0.25">
      <c r="A655" s="12">
        <v>654</v>
      </c>
      <c r="B655" s="19" t="s">
        <v>18638</v>
      </c>
      <c r="C655" s="19" t="s">
        <v>18639</v>
      </c>
      <c r="D655" s="19" t="s">
        <v>11976</v>
      </c>
      <c r="E655" s="20"/>
      <c r="F655" s="20" t="s">
        <v>18634</v>
      </c>
      <c r="G655" s="20"/>
      <c r="H655" s="13"/>
      <c r="I655" s="13"/>
      <c r="J655" s="9" t="str">
        <f>IFERROR(VLOOKUP(G655,[1]Hoja1!$B$2:$F$14234,4,FALSE),"")</f>
        <v/>
      </c>
      <c r="K655" s="23" t="s">
        <v>16740</v>
      </c>
      <c r="L655" s="13"/>
      <c r="M655" s="13"/>
      <c r="N655" s="14"/>
      <c r="O655" s="27"/>
    </row>
    <row r="656" spans="1:15" ht="30" hidden="1" customHeight="1" x14ac:dyDescent="0.25">
      <c r="A656" s="12">
        <v>655</v>
      </c>
      <c r="B656" s="19" t="s">
        <v>18640</v>
      </c>
      <c r="C656" s="19" t="s">
        <v>18641</v>
      </c>
      <c r="D656" s="19" t="s">
        <v>11976</v>
      </c>
      <c r="E656" s="20"/>
      <c r="F656" s="20" t="s">
        <v>18642</v>
      </c>
      <c r="G656" s="20"/>
      <c r="H656" s="13"/>
      <c r="I656" s="13"/>
      <c r="J656" s="9" t="str">
        <f>IFERROR(VLOOKUP(G656,[1]Hoja1!$B$2:$F$14234,4,FALSE),"")</f>
        <v/>
      </c>
      <c r="K656" s="23" t="s">
        <v>16740</v>
      </c>
      <c r="L656" s="13"/>
      <c r="M656" s="13"/>
      <c r="N656" s="14"/>
      <c r="O656" s="27"/>
    </row>
    <row r="657" spans="1:15" ht="30" hidden="1" customHeight="1" x14ac:dyDescent="0.25">
      <c r="A657" s="12">
        <v>656</v>
      </c>
      <c r="B657" s="19" t="s">
        <v>18643</v>
      </c>
      <c r="C657" s="19" t="s">
        <v>18644</v>
      </c>
      <c r="D657" s="19" t="s">
        <v>11976</v>
      </c>
      <c r="E657" s="20"/>
      <c r="F657" s="20" t="s">
        <v>18642</v>
      </c>
      <c r="G657" s="20"/>
      <c r="H657" s="13"/>
      <c r="I657" s="13"/>
      <c r="J657" s="9" t="str">
        <f>IFERROR(VLOOKUP(G657,[1]Hoja1!$B$2:$F$14234,4,FALSE),"")</f>
        <v/>
      </c>
      <c r="K657" s="23" t="s">
        <v>18645</v>
      </c>
      <c r="L657" s="13"/>
      <c r="M657" s="13"/>
      <c r="N657" s="14"/>
      <c r="O657" s="27"/>
    </row>
    <row r="658" spans="1:15" ht="30" hidden="1" customHeight="1" x14ac:dyDescent="0.25">
      <c r="A658" s="12">
        <v>657</v>
      </c>
      <c r="B658" s="19" t="s">
        <v>18646</v>
      </c>
      <c r="C658" s="19" t="s">
        <v>18647</v>
      </c>
      <c r="D658" s="19" t="s">
        <v>11976</v>
      </c>
      <c r="E658" s="20"/>
      <c r="F658" s="20" t="s">
        <v>18642</v>
      </c>
      <c r="G658" s="20"/>
      <c r="H658" s="13"/>
      <c r="I658" s="13"/>
      <c r="J658" s="9" t="str">
        <f>IFERROR(VLOOKUP(G658,[1]Hoja1!$B$2:$F$14234,4,FALSE),"")</f>
        <v/>
      </c>
      <c r="K658" s="23" t="s">
        <v>18648</v>
      </c>
      <c r="L658" s="13"/>
      <c r="M658" s="13"/>
      <c r="N658" s="14"/>
      <c r="O658" s="27"/>
    </row>
    <row r="659" spans="1:15" ht="30" hidden="1" customHeight="1" x14ac:dyDescent="0.25">
      <c r="A659" s="12">
        <v>658</v>
      </c>
      <c r="B659" s="19" t="s">
        <v>18649</v>
      </c>
      <c r="C659" s="19" t="s">
        <v>18650</v>
      </c>
      <c r="D659" s="19" t="s">
        <v>11976</v>
      </c>
      <c r="E659" s="20"/>
      <c r="F659" s="20" t="s">
        <v>18642</v>
      </c>
      <c r="G659" s="20"/>
      <c r="H659" s="13"/>
      <c r="I659" s="13"/>
      <c r="J659" s="9" t="str">
        <f>IFERROR(VLOOKUP(G659,[1]Hoja1!$B$2:$F$14234,4,FALSE),"")</f>
        <v/>
      </c>
      <c r="K659" s="23" t="s">
        <v>18651</v>
      </c>
      <c r="L659" s="13"/>
      <c r="M659" s="13"/>
      <c r="N659" s="14"/>
      <c r="O659" s="27"/>
    </row>
    <row r="660" spans="1:15" ht="30" hidden="1" customHeight="1" x14ac:dyDescent="0.25">
      <c r="A660" s="12">
        <v>659</v>
      </c>
      <c r="B660" s="19" t="s">
        <v>18652</v>
      </c>
      <c r="C660" s="19" t="s">
        <v>18653</v>
      </c>
      <c r="D660" s="19" t="s">
        <v>11976</v>
      </c>
      <c r="E660" s="20"/>
      <c r="F660" s="20" t="s">
        <v>18642</v>
      </c>
      <c r="G660" s="20"/>
      <c r="H660" s="13"/>
      <c r="I660" s="13"/>
      <c r="J660" s="9" t="str">
        <f>IFERROR(VLOOKUP(G660,[1]Hoja1!$B$2:$F$14234,4,FALSE),"")</f>
        <v/>
      </c>
      <c r="K660" s="23" t="s">
        <v>18654</v>
      </c>
      <c r="L660" s="13"/>
      <c r="M660" s="13"/>
      <c r="N660" s="14"/>
      <c r="O660" s="27"/>
    </row>
    <row r="661" spans="1:15" ht="30" hidden="1" customHeight="1" x14ac:dyDescent="0.25">
      <c r="A661" s="12">
        <v>660</v>
      </c>
      <c r="B661" s="19" t="s">
        <v>18655</v>
      </c>
      <c r="C661" s="19" t="s">
        <v>18656</v>
      </c>
      <c r="D661" s="19" t="s">
        <v>11976</v>
      </c>
      <c r="E661" s="20"/>
      <c r="F661" s="20" t="s">
        <v>18657</v>
      </c>
      <c r="G661" s="20"/>
      <c r="H661" s="13"/>
      <c r="I661" s="13"/>
      <c r="J661" s="9" t="str">
        <f>IFERROR(VLOOKUP(G661,[1]Hoja1!$B$2:$F$14234,4,FALSE),"")</f>
        <v/>
      </c>
      <c r="K661" s="23" t="s">
        <v>18658</v>
      </c>
      <c r="L661" s="13"/>
      <c r="M661" s="13"/>
      <c r="N661" s="14"/>
      <c r="O661" s="27"/>
    </row>
    <row r="662" spans="1:15" ht="30" hidden="1" customHeight="1" x14ac:dyDescent="0.25">
      <c r="A662" s="12">
        <v>661</v>
      </c>
      <c r="B662" s="19" t="s">
        <v>18659</v>
      </c>
      <c r="C662" s="19" t="s">
        <v>18660</v>
      </c>
      <c r="D662" s="19" t="s">
        <v>11976</v>
      </c>
      <c r="E662" s="20"/>
      <c r="F662" s="20" t="s">
        <v>18657</v>
      </c>
      <c r="G662" s="20"/>
      <c r="H662" s="13"/>
      <c r="I662" s="13"/>
      <c r="J662" s="9" t="str">
        <f>IFERROR(VLOOKUP(G662,[1]Hoja1!$B$2:$F$14234,4,FALSE),"")</f>
        <v/>
      </c>
      <c r="K662" s="23" t="s">
        <v>18661</v>
      </c>
      <c r="L662" s="13"/>
      <c r="M662" s="13"/>
      <c r="N662" s="14"/>
      <c r="O662" s="27"/>
    </row>
    <row r="663" spans="1:15" ht="30" hidden="1" customHeight="1" x14ac:dyDescent="0.25">
      <c r="A663" s="12">
        <v>662</v>
      </c>
      <c r="B663" s="19" t="s">
        <v>18662</v>
      </c>
      <c r="C663" s="19" t="s">
        <v>18663</v>
      </c>
      <c r="D663" s="19" t="s">
        <v>11976</v>
      </c>
      <c r="E663" s="20"/>
      <c r="F663" s="20" t="s">
        <v>18657</v>
      </c>
      <c r="G663" s="20"/>
      <c r="H663" s="13"/>
      <c r="I663" s="13"/>
      <c r="J663" s="9" t="str">
        <f>IFERROR(VLOOKUP(G663,[1]Hoja1!$B$2:$F$14234,4,FALSE),"")</f>
        <v/>
      </c>
      <c r="K663" s="23" t="s">
        <v>18664</v>
      </c>
      <c r="L663" s="13"/>
      <c r="M663" s="13"/>
      <c r="N663" s="14"/>
      <c r="O663" s="27"/>
    </row>
    <row r="664" spans="1:15" ht="30" hidden="1" customHeight="1" x14ac:dyDescent="0.25">
      <c r="A664" s="12">
        <v>663</v>
      </c>
      <c r="B664" s="19" t="s">
        <v>18665</v>
      </c>
      <c r="C664" s="19" t="s">
        <v>18666</v>
      </c>
      <c r="D664" s="19" t="s">
        <v>11976</v>
      </c>
      <c r="E664" s="20"/>
      <c r="F664" s="20" t="s">
        <v>18657</v>
      </c>
      <c r="G664" s="20"/>
      <c r="H664" s="13"/>
      <c r="I664" s="13"/>
      <c r="J664" s="9" t="str">
        <f>IFERROR(VLOOKUP(G664,[1]Hoja1!$B$2:$F$14234,4,FALSE),"")</f>
        <v/>
      </c>
      <c r="K664" s="23" t="s">
        <v>15872</v>
      </c>
      <c r="L664" s="13"/>
      <c r="M664" s="13"/>
      <c r="N664" s="14"/>
      <c r="O664" s="27"/>
    </row>
    <row r="665" spans="1:15" ht="30" hidden="1" customHeight="1" x14ac:dyDescent="0.25">
      <c r="A665" s="12">
        <v>664</v>
      </c>
      <c r="B665" s="19" t="s">
        <v>18667</v>
      </c>
      <c r="C665" s="19" t="s">
        <v>18668</v>
      </c>
      <c r="D665" s="19" t="s">
        <v>11976</v>
      </c>
      <c r="E665" s="20"/>
      <c r="F665" s="20" t="s">
        <v>18657</v>
      </c>
      <c r="G665" s="20"/>
      <c r="H665" s="13"/>
      <c r="I665" s="13"/>
      <c r="J665" s="9" t="str">
        <f>IFERROR(VLOOKUP(G665,[1]Hoja1!$B$2:$F$14234,4,FALSE),"")</f>
        <v/>
      </c>
      <c r="K665" s="23" t="s">
        <v>17317</v>
      </c>
      <c r="L665" s="13"/>
      <c r="M665" s="13"/>
      <c r="N665" s="14"/>
      <c r="O665" s="27"/>
    </row>
    <row r="666" spans="1:15" ht="30" hidden="1" customHeight="1" x14ac:dyDescent="0.25">
      <c r="A666" s="12">
        <v>665</v>
      </c>
      <c r="B666" s="19" t="s">
        <v>18669</v>
      </c>
      <c r="C666" s="19" t="s">
        <v>18670</v>
      </c>
      <c r="D666" s="19" t="s">
        <v>11976</v>
      </c>
      <c r="E666" s="20"/>
      <c r="F666" s="20" t="s">
        <v>18657</v>
      </c>
      <c r="G666" s="20"/>
      <c r="H666" s="13"/>
      <c r="I666" s="13"/>
      <c r="J666" s="9" t="str">
        <f>IFERROR(VLOOKUP(G666,[1]Hoja1!$B$2:$F$14234,4,FALSE),"")</f>
        <v/>
      </c>
      <c r="K666" s="23" t="s">
        <v>18589</v>
      </c>
      <c r="L666" s="13"/>
      <c r="M666" s="13"/>
      <c r="N666" s="14"/>
      <c r="O666" s="27"/>
    </row>
    <row r="667" spans="1:15" ht="30" hidden="1" customHeight="1" x14ac:dyDescent="0.25">
      <c r="A667" s="12">
        <v>666</v>
      </c>
      <c r="B667" s="19" t="s">
        <v>18671</v>
      </c>
      <c r="C667" s="19" t="s">
        <v>18672</v>
      </c>
      <c r="D667" s="19" t="s">
        <v>11976</v>
      </c>
      <c r="E667" s="20"/>
      <c r="F667" s="20" t="s">
        <v>18657</v>
      </c>
      <c r="G667" s="20"/>
      <c r="H667" s="13"/>
      <c r="I667" s="13"/>
      <c r="J667" s="9" t="str">
        <f>IFERROR(VLOOKUP(G667,[1]Hoja1!$B$2:$F$14234,4,FALSE),"")</f>
        <v/>
      </c>
      <c r="K667" s="23" t="s">
        <v>18589</v>
      </c>
      <c r="L667" s="13"/>
      <c r="M667" s="13"/>
      <c r="N667" s="14"/>
      <c r="O667" s="27"/>
    </row>
    <row r="668" spans="1:15" ht="30" hidden="1" customHeight="1" x14ac:dyDescent="0.25">
      <c r="A668" s="12">
        <v>667</v>
      </c>
      <c r="B668" s="19" t="s">
        <v>18673</v>
      </c>
      <c r="C668" s="19" t="s">
        <v>18674</v>
      </c>
      <c r="D668" s="19" t="s">
        <v>11976</v>
      </c>
      <c r="E668" s="20"/>
      <c r="F668" s="20" t="s">
        <v>18657</v>
      </c>
      <c r="G668" s="20"/>
      <c r="H668" s="13"/>
      <c r="I668" s="13"/>
      <c r="J668" s="9" t="str">
        <f>IFERROR(VLOOKUP(G668,[1]Hoja1!$B$2:$F$14234,4,FALSE),"")</f>
        <v/>
      </c>
      <c r="K668" s="23" t="s">
        <v>18675</v>
      </c>
      <c r="L668" s="13"/>
      <c r="M668" s="13"/>
      <c r="N668" s="14"/>
      <c r="O668" s="27"/>
    </row>
    <row r="669" spans="1:15" ht="30" hidden="1" customHeight="1" x14ac:dyDescent="0.25">
      <c r="A669" s="12">
        <v>668</v>
      </c>
      <c r="B669" s="19" t="s">
        <v>18676</v>
      </c>
      <c r="C669" s="19" t="s">
        <v>18677</v>
      </c>
      <c r="D669" s="19" t="s">
        <v>11976</v>
      </c>
      <c r="E669" s="20"/>
      <c r="F669" s="20" t="s">
        <v>18678</v>
      </c>
      <c r="G669" s="20"/>
      <c r="H669" s="13"/>
      <c r="I669" s="13"/>
      <c r="J669" s="9" t="str">
        <f>IFERROR(VLOOKUP(G669,[1]Hoja1!$B$2:$F$14234,4,FALSE),"")</f>
        <v/>
      </c>
      <c r="K669" s="23" t="s">
        <v>18679</v>
      </c>
      <c r="L669" s="25" t="s">
        <v>14894</v>
      </c>
      <c r="M669" s="13" t="s">
        <v>6480</v>
      </c>
      <c r="N669" s="14"/>
      <c r="O669" s="27"/>
    </row>
    <row r="670" spans="1:15" ht="30" hidden="1" customHeight="1" x14ac:dyDescent="0.25">
      <c r="A670" s="12">
        <v>669</v>
      </c>
      <c r="B670" s="19" t="s">
        <v>18680</v>
      </c>
      <c r="C670" s="19" t="s">
        <v>18681</v>
      </c>
      <c r="D670" s="19" t="s">
        <v>11976</v>
      </c>
      <c r="E670" s="20"/>
      <c r="F670" s="20" t="s">
        <v>18678</v>
      </c>
      <c r="G670" s="20"/>
      <c r="H670" s="13"/>
      <c r="I670" s="13"/>
      <c r="J670" s="9" t="str">
        <f>IFERROR(VLOOKUP(G670,[1]Hoja1!$B$2:$F$14234,4,FALSE),"")</f>
        <v/>
      </c>
      <c r="K670" s="23" t="s">
        <v>18682</v>
      </c>
      <c r="L670" s="25" t="s">
        <v>14894</v>
      </c>
      <c r="M670" s="13" t="s">
        <v>6480</v>
      </c>
      <c r="N670" s="14"/>
      <c r="O670" s="27"/>
    </row>
    <row r="671" spans="1:15" ht="30" hidden="1" customHeight="1" x14ac:dyDescent="0.25">
      <c r="A671" s="12">
        <v>670</v>
      </c>
      <c r="B671" s="19" t="s">
        <v>18683</v>
      </c>
      <c r="C671" s="19" t="s">
        <v>18684</v>
      </c>
      <c r="D671" s="19" t="s">
        <v>11976</v>
      </c>
      <c r="E671" s="20"/>
      <c r="F671" s="20" t="s">
        <v>18685</v>
      </c>
      <c r="G671" s="20"/>
      <c r="H671" s="13"/>
      <c r="I671" s="13"/>
      <c r="J671" s="9" t="str">
        <f>IFERROR(VLOOKUP(G671,[1]Hoja1!$B$2:$F$14234,4,FALSE),"")</f>
        <v/>
      </c>
      <c r="K671" s="23" t="s">
        <v>16192</v>
      </c>
      <c r="L671" s="13"/>
      <c r="M671" s="13"/>
      <c r="N671" s="14"/>
      <c r="O671" s="27"/>
    </row>
    <row r="672" spans="1:15" ht="30" hidden="1" customHeight="1" x14ac:dyDescent="0.25">
      <c r="A672" s="12">
        <v>671</v>
      </c>
      <c r="B672" s="19" t="s">
        <v>18686</v>
      </c>
      <c r="C672" s="19" t="s">
        <v>18687</v>
      </c>
      <c r="D672" s="19" t="s">
        <v>11976</v>
      </c>
      <c r="E672" s="20"/>
      <c r="F672" s="20" t="s">
        <v>18685</v>
      </c>
      <c r="G672" s="20"/>
      <c r="H672" s="13"/>
      <c r="I672" s="13"/>
      <c r="J672" s="9" t="str">
        <f>IFERROR(VLOOKUP(G672,[1]Hoja1!$B$2:$F$14234,4,FALSE),"")</f>
        <v/>
      </c>
      <c r="K672" s="23" t="s">
        <v>16740</v>
      </c>
      <c r="L672" s="13"/>
      <c r="M672" s="13"/>
      <c r="N672" s="14"/>
      <c r="O672" s="27"/>
    </row>
    <row r="673" spans="1:15" ht="30" hidden="1" customHeight="1" x14ac:dyDescent="0.25">
      <c r="A673" s="12">
        <v>672</v>
      </c>
      <c r="B673" s="19" t="s">
        <v>18688</v>
      </c>
      <c r="C673" s="19" t="s">
        <v>18689</v>
      </c>
      <c r="D673" s="19" t="s">
        <v>11976</v>
      </c>
      <c r="E673" s="20"/>
      <c r="F673" s="20" t="s">
        <v>18690</v>
      </c>
      <c r="G673" s="20"/>
      <c r="H673" s="13"/>
      <c r="I673" s="13"/>
      <c r="J673" s="9" t="str">
        <f>IFERROR(VLOOKUP(G673,[1]Hoja1!$B$2:$F$14234,4,FALSE),"")</f>
        <v/>
      </c>
      <c r="K673" s="23" t="s">
        <v>18691</v>
      </c>
      <c r="L673" s="13"/>
      <c r="M673" s="13"/>
      <c r="N673" s="14"/>
      <c r="O673" s="27"/>
    </row>
    <row r="674" spans="1:15" ht="30" hidden="1" customHeight="1" x14ac:dyDescent="0.25">
      <c r="A674" s="12">
        <v>673</v>
      </c>
      <c r="B674" s="19" t="s">
        <v>18692</v>
      </c>
      <c r="C674" s="19" t="s">
        <v>18693</v>
      </c>
      <c r="D674" s="19" t="s">
        <v>11977</v>
      </c>
      <c r="E674" s="20"/>
      <c r="F674" s="20" t="s">
        <v>18694</v>
      </c>
      <c r="G674" s="20"/>
      <c r="H674" s="13"/>
      <c r="I674" s="13"/>
      <c r="J674" s="9" t="str">
        <f>IFERROR(VLOOKUP(G674,[1]Hoja1!$B$2:$F$14234,4,FALSE),"")</f>
        <v/>
      </c>
      <c r="K674" s="23" t="s">
        <v>18695</v>
      </c>
      <c r="L674" s="13"/>
      <c r="M674" s="13"/>
      <c r="N674" s="14"/>
      <c r="O674" s="27"/>
    </row>
    <row r="675" spans="1:15" ht="30" hidden="1" customHeight="1" x14ac:dyDescent="0.25">
      <c r="A675" s="12">
        <v>674</v>
      </c>
      <c r="B675" s="19" t="s">
        <v>18696</v>
      </c>
      <c r="C675" s="19" t="s">
        <v>18697</v>
      </c>
      <c r="D675" s="19" t="s">
        <v>11977</v>
      </c>
      <c r="E675" s="20"/>
      <c r="F675" s="20" t="s">
        <v>18694</v>
      </c>
      <c r="G675" s="20"/>
      <c r="H675" s="13"/>
      <c r="I675" s="13"/>
      <c r="J675" s="9" t="str">
        <f>IFERROR(VLOOKUP(G675,[1]Hoja1!$B$2:$F$14234,4,FALSE),"")</f>
        <v/>
      </c>
      <c r="K675" s="23" t="s">
        <v>18698</v>
      </c>
      <c r="L675" s="13"/>
      <c r="M675" s="13"/>
      <c r="N675" s="14"/>
      <c r="O675" s="27"/>
    </row>
    <row r="676" spans="1:15" ht="30" hidden="1" customHeight="1" x14ac:dyDescent="0.25">
      <c r="A676" s="12">
        <v>675</v>
      </c>
      <c r="B676" s="19" t="s">
        <v>18699</v>
      </c>
      <c r="C676" s="19" t="s">
        <v>18700</v>
      </c>
      <c r="D676" s="19" t="s">
        <v>11977</v>
      </c>
      <c r="E676" s="20"/>
      <c r="F676" s="20" t="s">
        <v>18694</v>
      </c>
      <c r="G676" s="20"/>
      <c r="H676" s="13"/>
      <c r="I676" s="13"/>
      <c r="J676" s="9" t="str">
        <f>IFERROR(VLOOKUP(G676,[1]Hoja1!$B$2:$F$14234,4,FALSE),"")</f>
        <v/>
      </c>
      <c r="K676" s="23" t="s">
        <v>18701</v>
      </c>
      <c r="L676" s="25" t="s">
        <v>14894</v>
      </c>
      <c r="M676" s="13" t="s">
        <v>6480</v>
      </c>
      <c r="N676" s="14"/>
      <c r="O676" s="27"/>
    </row>
    <row r="677" spans="1:15" ht="30" hidden="1" customHeight="1" x14ac:dyDescent="0.25">
      <c r="A677" s="12">
        <v>676</v>
      </c>
      <c r="B677" s="19" t="s">
        <v>18702</v>
      </c>
      <c r="C677" s="19" t="s">
        <v>18703</v>
      </c>
      <c r="D677" s="19" t="s">
        <v>11977</v>
      </c>
      <c r="E677" s="20"/>
      <c r="F677" s="20" t="s">
        <v>18704</v>
      </c>
      <c r="G677" s="20"/>
      <c r="H677" s="13"/>
      <c r="I677" s="13"/>
      <c r="J677" s="9" t="str">
        <f>IFERROR(VLOOKUP(G677,[1]Hoja1!$B$2:$F$14234,4,FALSE),"")</f>
        <v/>
      </c>
      <c r="K677" s="23" t="s">
        <v>16740</v>
      </c>
      <c r="L677" s="13"/>
      <c r="M677" s="13"/>
      <c r="N677" s="14"/>
      <c r="O677" s="27"/>
    </row>
    <row r="678" spans="1:15" ht="30" hidden="1" customHeight="1" x14ac:dyDescent="0.25">
      <c r="A678" s="12">
        <v>677</v>
      </c>
      <c r="B678" s="19" t="s">
        <v>18705</v>
      </c>
      <c r="C678" s="19" t="s">
        <v>18706</v>
      </c>
      <c r="D678" s="19" t="s">
        <v>11977</v>
      </c>
      <c r="E678" s="20"/>
      <c r="F678" s="20" t="s">
        <v>18704</v>
      </c>
      <c r="G678" s="20"/>
      <c r="H678" s="13"/>
      <c r="I678" s="13"/>
      <c r="J678" s="9" t="str">
        <f>IFERROR(VLOOKUP(G678,[1]Hoja1!$B$2:$F$14234,4,FALSE),"")</f>
        <v/>
      </c>
      <c r="K678" s="23" t="s">
        <v>18707</v>
      </c>
      <c r="L678" s="13"/>
      <c r="M678" s="13"/>
      <c r="N678" s="14"/>
      <c r="O678" s="27"/>
    </row>
    <row r="679" spans="1:15" ht="30" hidden="1" customHeight="1" x14ac:dyDescent="0.25">
      <c r="A679" s="12">
        <v>678</v>
      </c>
      <c r="B679" s="19" t="s">
        <v>18708</v>
      </c>
      <c r="C679" s="19" t="s">
        <v>18709</v>
      </c>
      <c r="D679" s="19" t="s">
        <v>11977</v>
      </c>
      <c r="E679" s="20"/>
      <c r="F679" s="20" t="s">
        <v>18704</v>
      </c>
      <c r="G679" s="20"/>
      <c r="H679" s="13"/>
      <c r="I679" s="13"/>
      <c r="J679" s="9" t="str">
        <f>IFERROR(VLOOKUP(G679,[1]Hoja1!$B$2:$F$14234,4,FALSE),"")</f>
        <v/>
      </c>
      <c r="K679" s="23" t="s">
        <v>16740</v>
      </c>
      <c r="L679" s="13"/>
      <c r="M679" s="13"/>
      <c r="N679" s="14"/>
      <c r="O679" s="27"/>
    </row>
    <row r="680" spans="1:15" ht="30" hidden="1" customHeight="1" x14ac:dyDescent="0.25">
      <c r="A680" s="12">
        <v>679</v>
      </c>
      <c r="B680" s="19" t="s">
        <v>18710</v>
      </c>
      <c r="C680" s="19" t="s">
        <v>18711</v>
      </c>
      <c r="D680" s="19" t="s">
        <v>11977</v>
      </c>
      <c r="E680" s="20"/>
      <c r="F680" s="20" t="s">
        <v>18704</v>
      </c>
      <c r="G680" s="20"/>
      <c r="H680" s="13"/>
      <c r="I680" s="13"/>
      <c r="J680" s="9" t="str">
        <f>IFERROR(VLOOKUP(G680,[1]Hoja1!$B$2:$F$14234,4,FALSE),"")</f>
        <v/>
      </c>
      <c r="K680" s="23" t="s">
        <v>16740</v>
      </c>
      <c r="L680" s="13"/>
      <c r="M680" s="13"/>
      <c r="N680" s="14"/>
      <c r="O680" s="27"/>
    </row>
    <row r="681" spans="1:15" ht="30" hidden="1" customHeight="1" x14ac:dyDescent="0.25">
      <c r="A681" s="12">
        <v>680</v>
      </c>
      <c r="B681" s="19" t="s">
        <v>18712</v>
      </c>
      <c r="C681" s="19" t="s">
        <v>18713</v>
      </c>
      <c r="D681" s="19" t="s">
        <v>11977</v>
      </c>
      <c r="E681" s="20"/>
      <c r="F681" s="20" t="s">
        <v>18704</v>
      </c>
      <c r="G681" s="20"/>
      <c r="H681" s="13"/>
      <c r="I681" s="13"/>
      <c r="J681" s="9" t="str">
        <f>IFERROR(VLOOKUP(G681,[1]Hoja1!$B$2:$F$14234,4,FALSE),"")</f>
        <v/>
      </c>
      <c r="K681" s="23" t="s">
        <v>16740</v>
      </c>
      <c r="L681" s="13"/>
      <c r="M681" s="13"/>
      <c r="N681" s="14"/>
      <c r="O681" s="27"/>
    </row>
    <row r="682" spans="1:15" ht="30" hidden="1" customHeight="1" x14ac:dyDescent="0.25">
      <c r="A682" s="12">
        <v>681</v>
      </c>
      <c r="B682" s="19" t="s">
        <v>18714</v>
      </c>
      <c r="C682" s="19" t="s">
        <v>18715</v>
      </c>
      <c r="D682" s="19" t="s">
        <v>11977</v>
      </c>
      <c r="E682" s="20"/>
      <c r="F682" s="20" t="s">
        <v>18704</v>
      </c>
      <c r="G682" s="20"/>
      <c r="H682" s="13"/>
      <c r="I682" s="13"/>
      <c r="J682" s="9" t="str">
        <f>IFERROR(VLOOKUP(G682,[1]Hoja1!$B$2:$F$14234,4,FALSE),"")</f>
        <v/>
      </c>
      <c r="K682" s="23" t="s">
        <v>18716</v>
      </c>
      <c r="L682" s="13"/>
      <c r="M682" s="13"/>
      <c r="N682" s="14"/>
      <c r="O682" s="27"/>
    </row>
    <row r="683" spans="1:15" ht="30" hidden="1" customHeight="1" x14ac:dyDescent="0.25">
      <c r="A683" s="12">
        <v>682</v>
      </c>
      <c r="B683" s="19" t="s">
        <v>18717</v>
      </c>
      <c r="C683" s="19" t="s">
        <v>18718</v>
      </c>
      <c r="D683" s="19" t="s">
        <v>11977</v>
      </c>
      <c r="E683" s="20"/>
      <c r="F683" s="20" t="s">
        <v>18704</v>
      </c>
      <c r="G683" s="20"/>
      <c r="H683" s="13"/>
      <c r="I683" s="13"/>
      <c r="J683" s="9" t="str">
        <f>IFERROR(VLOOKUP(G683,[1]Hoja1!$B$2:$F$14234,4,FALSE),"")</f>
        <v/>
      </c>
      <c r="K683" s="23" t="s">
        <v>16740</v>
      </c>
      <c r="L683" s="13"/>
      <c r="M683" s="13"/>
      <c r="N683" s="14"/>
      <c r="O683" s="27"/>
    </row>
    <row r="684" spans="1:15" ht="30" hidden="1" customHeight="1" x14ac:dyDescent="0.25">
      <c r="A684" s="12">
        <v>683</v>
      </c>
      <c r="B684" s="19" t="s">
        <v>18719</v>
      </c>
      <c r="C684" s="19" t="s">
        <v>18720</v>
      </c>
      <c r="D684" s="19" t="s">
        <v>11977</v>
      </c>
      <c r="E684" s="20"/>
      <c r="F684" s="20" t="s">
        <v>18704</v>
      </c>
      <c r="G684" s="20"/>
      <c r="H684" s="13"/>
      <c r="I684" s="13"/>
      <c r="J684" s="9" t="str">
        <f>IFERROR(VLOOKUP(G684,[1]Hoja1!$B$2:$F$14234,4,FALSE),"")</f>
        <v/>
      </c>
      <c r="K684" s="23" t="s">
        <v>16071</v>
      </c>
      <c r="L684" s="13"/>
      <c r="M684" s="13"/>
      <c r="N684" s="14"/>
      <c r="O684" s="27"/>
    </row>
    <row r="685" spans="1:15" ht="30" hidden="1" customHeight="1" x14ac:dyDescent="0.25">
      <c r="A685" s="12">
        <v>684</v>
      </c>
      <c r="B685" s="19" t="s">
        <v>18721</v>
      </c>
      <c r="C685" s="19" t="s">
        <v>18722</v>
      </c>
      <c r="D685" s="19" t="s">
        <v>11977</v>
      </c>
      <c r="E685" s="20"/>
      <c r="F685" s="20" t="s">
        <v>18723</v>
      </c>
      <c r="G685" s="20"/>
      <c r="H685" s="13"/>
      <c r="I685" s="13"/>
      <c r="J685" s="9" t="str">
        <f>IFERROR(VLOOKUP(G685,[1]Hoja1!$B$2:$F$14234,4,FALSE),"")</f>
        <v/>
      </c>
      <c r="K685" s="23" t="s">
        <v>18724</v>
      </c>
      <c r="L685" s="13"/>
      <c r="M685" s="13"/>
      <c r="N685" s="14"/>
      <c r="O685" s="27"/>
    </row>
    <row r="686" spans="1:15" ht="30" hidden="1" customHeight="1" x14ac:dyDescent="0.25">
      <c r="A686" s="12">
        <v>685</v>
      </c>
      <c r="B686" s="19" t="s">
        <v>18725</v>
      </c>
      <c r="C686" s="19" t="s">
        <v>18726</v>
      </c>
      <c r="D686" s="19" t="s">
        <v>11977</v>
      </c>
      <c r="E686" s="20"/>
      <c r="F686" s="20" t="s">
        <v>18727</v>
      </c>
      <c r="G686" s="20"/>
      <c r="H686" s="13"/>
      <c r="I686" s="13"/>
      <c r="J686" s="9" t="str">
        <f>IFERROR(VLOOKUP(G686,[1]Hoja1!$B$2:$F$14234,4,FALSE),"")</f>
        <v/>
      </c>
      <c r="K686" s="23" t="s">
        <v>16740</v>
      </c>
      <c r="L686" s="13"/>
      <c r="M686" s="13"/>
      <c r="N686" s="14"/>
      <c r="O686" s="27"/>
    </row>
    <row r="687" spans="1:15" ht="30" hidden="1" customHeight="1" x14ac:dyDescent="0.25">
      <c r="A687" s="12">
        <v>686</v>
      </c>
      <c r="B687" s="19" t="s">
        <v>18728</v>
      </c>
      <c r="C687" s="19" t="s">
        <v>18729</v>
      </c>
      <c r="D687" s="19" t="s">
        <v>11977</v>
      </c>
      <c r="E687" s="20"/>
      <c r="F687" s="20" t="s">
        <v>18727</v>
      </c>
      <c r="G687" s="20"/>
      <c r="H687" s="13"/>
      <c r="I687" s="13"/>
      <c r="J687" s="9" t="str">
        <f>IFERROR(VLOOKUP(G687,[1]Hoja1!$B$2:$F$14234,4,FALSE),"")</f>
        <v/>
      </c>
      <c r="K687" s="23" t="s">
        <v>16740</v>
      </c>
      <c r="L687" s="13"/>
      <c r="M687" s="13"/>
      <c r="N687" s="14"/>
      <c r="O687" s="27"/>
    </row>
    <row r="688" spans="1:15" ht="30" hidden="1" customHeight="1" x14ac:dyDescent="0.25">
      <c r="A688" s="12">
        <v>687</v>
      </c>
      <c r="B688" s="19" t="s">
        <v>18730</v>
      </c>
      <c r="C688" s="19" t="s">
        <v>18731</v>
      </c>
      <c r="D688" s="19" t="s">
        <v>11977</v>
      </c>
      <c r="E688" s="20"/>
      <c r="F688" s="20" t="s">
        <v>18727</v>
      </c>
      <c r="G688" s="20"/>
      <c r="H688" s="13"/>
      <c r="I688" s="13"/>
      <c r="J688" s="9" t="str">
        <f>IFERROR(VLOOKUP(G688,[1]Hoja1!$B$2:$F$14234,4,FALSE),"")</f>
        <v/>
      </c>
      <c r="K688" s="23" t="s">
        <v>16740</v>
      </c>
      <c r="L688" s="13"/>
      <c r="M688" s="13"/>
      <c r="N688" s="14"/>
      <c r="O688" s="27"/>
    </row>
    <row r="689" spans="1:15" ht="30" hidden="1" customHeight="1" x14ac:dyDescent="0.25">
      <c r="A689" s="12">
        <v>688</v>
      </c>
      <c r="B689" s="19" t="s">
        <v>18732</v>
      </c>
      <c r="C689" s="19" t="s">
        <v>18733</v>
      </c>
      <c r="D689" s="19" t="s">
        <v>11977</v>
      </c>
      <c r="E689" s="20"/>
      <c r="F689" s="20" t="s">
        <v>18727</v>
      </c>
      <c r="G689" s="20"/>
      <c r="H689" s="13"/>
      <c r="I689" s="13"/>
      <c r="J689" s="9" t="str">
        <f>IFERROR(VLOOKUP(G689,[1]Hoja1!$B$2:$F$14234,4,FALSE),"")</f>
        <v/>
      </c>
      <c r="K689" s="23" t="s">
        <v>18734</v>
      </c>
      <c r="L689" s="25" t="s">
        <v>14894</v>
      </c>
      <c r="M689" s="13" t="s">
        <v>6480</v>
      </c>
      <c r="N689" s="14"/>
      <c r="O689" s="27"/>
    </row>
    <row r="690" spans="1:15" ht="30" hidden="1" customHeight="1" x14ac:dyDescent="0.25">
      <c r="A690" s="12">
        <v>689</v>
      </c>
      <c r="B690" s="19" t="s">
        <v>18735</v>
      </c>
      <c r="C690" s="19" t="s">
        <v>18736</v>
      </c>
      <c r="D690" s="19" t="s">
        <v>11977</v>
      </c>
      <c r="E690" s="20"/>
      <c r="F690" s="20" t="s">
        <v>18727</v>
      </c>
      <c r="G690" s="20"/>
      <c r="H690" s="13"/>
      <c r="I690" s="13"/>
      <c r="J690" s="9" t="str">
        <f>IFERROR(VLOOKUP(G690,[1]Hoja1!$B$2:$F$14234,4,FALSE),"")</f>
        <v/>
      </c>
      <c r="K690" s="23" t="s">
        <v>18737</v>
      </c>
      <c r="L690" s="13"/>
      <c r="M690" s="13"/>
      <c r="N690" s="14"/>
      <c r="O690" s="27"/>
    </row>
    <row r="691" spans="1:15" ht="30" hidden="1" customHeight="1" x14ac:dyDescent="0.25">
      <c r="A691" s="12">
        <v>690</v>
      </c>
      <c r="B691" s="19" t="s">
        <v>18738</v>
      </c>
      <c r="C691" s="19" t="s">
        <v>18739</v>
      </c>
      <c r="D691" s="19" t="s">
        <v>11977</v>
      </c>
      <c r="E691" s="20"/>
      <c r="F691" s="20" t="s">
        <v>18727</v>
      </c>
      <c r="G691" s="20"/>
      <c r="H691" s="13"/>
      <c r="I691" s="13"/>
      <c r="J691" s="9" t="str">
        <f>IFERROR(VLOOKUP(G691,[1]Hoja1!$B$2:$F$14234,4,FALSE),"")</f>
        <v/>
      </c>
      <c r="K691" s="23" t="s">
        <v>16740</v>
      </c>
      <c r="L691" s="13"/>
      <c r="M691" s="13"/>
      <c r="N691" s="14"/>
      <c r="O691" s="27"/>
    </row>
    <row r="692" spans="1:15" ht="30" hidden="1" customHeight="1" x14ac:dyDescent="0.25">
      <c r="A692" s="12">
        <v>691</v>
      </c>
      <c r="B692" s="19" t="s">
        <v>18740</v>
      </c>
      <c r="C692" s="19" t="s">
        <v>18741</v>
      </c>
      <c r="D692" s="19" t="s">
        <v>11977</v>
      </c>
      <c r="E692" s="20"/>
      <c r="F692" s="20" t="s">
        <v>18727</v>
      </c>
      <c r="G692" s="20"/>
      <c r="H692" s="13"/>
      <c r="I692" s="13"/>
      <c r="J692" s="9" t="str">
        <f>IFERROR(VLOOKUP(G692,[1]Hoja1!$B$2:$F$14234,4,FALSE),"")</f>
        <v/>
      </c>
      <c r="K692" s="23" t="s">
        <v>18742</v>
      </c>
      <c r="L692" s="25" t="s">
        <v>14894</v>
      </c>
      <c r="M692" s="13" t="s">
        <v>6480</v>
      </c>
      <c r="N692" s="14"/>
      <c r="O692" s="27"/>
    </row>
    <row r="693" spans="1:15" ht="30" hidden="1" customHeight="1" x14ac:dyDescent="0.25">
      <c r="A693" s="12">
        <v>692</v>
      </c>
      <c r="B693" s="19" t="s">
        <v>18743</v>
      </c>
      <c r="C693" s="19" t="s">
        <v>18744</v>
      </c>
      <c r="D693" s="19" t="s">
        <v>11977</v>
      </c>
      <c r="E693" s="20"/>
      <c r="F693" s="20" t="s">
        <v>18745</v>
      </c>
      <c r="G693" s="20"/>
      <c r="H693" s="13"/>
      <c r="I693" s="13"/>
      <c r="J693" s="9" t="str">
        <f>IFERROR(VLOOKUP(G693,[1]Hoja1!$B$2:$F$14234,4,FALSE),"")</f>
        <v/>
      </c>
      <c r="K693" s="23" t="s">
        <v>16740</v>
      </c>
      <c r="L693" s="13"/>
      <c r="M693" s="13"/>
      <c r="N693" s="14"/>
      <c r="O693" s="27"/>
    </row>
    <row r="694" spans="1:15" ht="30" hidden="1" customHeight="1" x14ac:dyDescent="0.25">
      <c r="A694" s="12">
        <v>693</v>
      </c>
      <c r="B694" s="19" t="s">
        <v>18746</v>
      </c>
      <c r="C694" s="19" t="s">
        <v>18747</v>
      </c>
      <c r="D694" s="19" t="s">
        <v>11977</v>
      </c>
      <c r="E694" s="20"/>
      <c r="F694" s="20" t="s">
        <v>18745</v>
      </c>
      <c r="G694" s="20"/>
      <c r="H694" s="13"/>
      <c r="I694" s="13"/>
      <c r="J694" s="9" t="str">
        <f>IFERROR(VLOOKUP(G694,[1]Hoja1!$B$2:$F$14234,4,FALSE),"")</f>
        <v/>
      </c>
      <c r="K694" s="23" t="s">
        <v>16740</v>
      </c>
      <c r="L694" s="13"/>
      <c r="M694" s="13"/>
      <c r="N694" s="14"/>
      <c r="O694" s="27"/>
    </row>
    <row r="695" spans="1:15" ht="30" hidden="1" customHeight="1" x14ac:dyDescent="0.25">
      <c r="A695" s="12">
        <v>694</v>
      </c>
      <c r="B695" s="19" t="s">
        <v>18748</v>
      </c>
      <c r="C695" s="19" t="s">
        <v>18749</v>
      </c>
      <c r="D695" s="19" t="s">
        <v>11977</v>
      </c>
      <c r="E695" s="20"/>
      <c r="F695" s="20" t="s">
        <v>18745</v>
      </c>
      <c r="G695" s="20"/>
      <c r="H695" s="13"/>
      <c r="I695" s="13"/>
      <c r="J695" s="9" t="str">
        <f>IFERROR(VLOOKUP(G695,[1]Hoja1!$B$2:$F$14234,4,FALSE),"")</f>
        <v/>
      </c>
      <c r="K695" s="23" t="s">
        <v>16740</v>
      </c>
      <c r="L695" s="13"/>
      <c r="M695" s="13"/>
      <c r="N695" s="14"/>
      <c r="O695" s="27"/>
    </row>
    <row r="696" spans="1:15" ht="30" hidden="1" customHeight="1" x14ac:dyDescent="0.25">
      <c r="A696" s="12">
        <v>695</v>
      </c>
      <c r="B696" s="19" t="s">
        <v>18750</v>
      </c>
      <c r="C696" s="19" t="s">
        <v>18751</v>
      </c>
      <c r="D696" s="19" t="s">
        <v>11977</v>
      </c>
      <c r="E696" s="20"/>
      <c r="F696" s="20" t="s">
        <v>18745</v>
      </c>
      <c r="G696" s="20"/>
      <c r="H696" s="13"/>
      <c r="I696" s="13"/>
      <c r="J696" s="9" t="str">
        <f>IFERROR(VLOOKUP(G696,[1]Hoja1!$B$2:$F$14234,4,FALSE),"")</f>
        <v/>
      </c>
      <c r="K696" s="23" t="s">
        <v>18752</v>
      </c>
      <c r="L696" s="25" t="s">
        <v>14894</v>
      </c>
      <c r="M696" s="13" t="s">
        <v>6480</v>
      </c>
      <c r="N696" s="14"/>
      <c r="O696" s="27"/>
    </row>
    <row r="697" spans="1:15" ht="30" hidden="1" customHeight="1" x14ac:dyDescent="0.25">
      <c r="A697" s="12">
        <v>696</v>
      </c>
      <c r="B697" s="19" t="s">
        <v>18753</v>
      </c>
      <c r="C697" s="19" t="s">
        <v>18754</v>
      </c>
      <c r="D697" s="19" t="s">
        <v>11977</v>
      </c>
      <c r="E697" s="20"/>
      <c r="F697" s="20" t="s">
        <v>18745</v>
      </c>
      <c r="G697" s="20"/>
      <c r="H697" s="13"/>
      <c r="I697" s="13"/>
      <c r="J697" s="9" t="str">
        <f>IFERROR(VLOOKUP(G697,[1]Hoja1!$B$2:$F$14234,4,FALSE),"")</f>
        <v/>
      </c>
      <c r="K697" s="23" t="s">
        <v>18755</v>
      </c>
      <c r="L697" s="13"/>
      <c r="M697" s="13"/>
      <c r="N697" s="14"/>
      <c r="O697" s="27"/>
    </row>
    <row r="698" spans="1:15" ht="30" hidden="1" customHeight="1" x14ac:dyDescent="0.25">
      <c r="A698" s="12">
        <v>697</v>
      </c>
      <c r="B698" s="19" t="s">
        <v>18756</v>
      </c>
      <c r="C698" s="19" t="s">
        <v>18757</v>
      </c>
      <c r="D698" s="19" t="s">
        <v>11977</v>
      </c>
      <c r="E698" s="20"/>
      <c r="F698" s="20" t="s">
        <v>18758</v>
      </c>
      <c r="G698" s="20"/>
      <c r="H698" s="13"/>
      <c r="I698" s="13"/>
      <c r="J698" s="9" t="str">
        <f>IFERROR(VLOOKUP(G698,[1]Hoja1!$B$2:$F$14234,4,FALSE),"")</f>
        <v/>
      </c>
      <c r="K698" s="23" t="s">
        <v>18759</v>
      </c>
      <c r="L698" s="13"/>
      <c r="M698" s="13"/>
      <c r="N698" s="14"/>
      <c r="O698" s="27"/>
    </row>
    <row r="699" spans="1:15" ht="30" hidden="1" customHeight="1" x14ac:dyDescent="0.25">
      <c r="A699" s="12">
        <v>698</v>
      </c>
      <c r="B699" s="19" t="s">
        <v>18760</v>
      </c>
      <c r="C699" s="19" t="s">
        <v>18761</v>
      </c>
      <c r="D699" s="19" t="s">
        <v>11977</v>
      </c>
      <c r="E699" s="20"/>
      <c r="F699" s="20" t="s">
        <v>18758</v>
      </c>
      <c r="G699" s="20"/>
      <c r="H699" s="13"/>
      <c r="I699" s="13"/>
      <c r="J699" s="9" t="str">
        <f>IFERROR(VLOOKUP(G699,[1]Hoja1!$B$2:$F$14234,4,FALSE),"")</f>
        <v/>
      </c>
      <c r="K699" s="23" t="s">
        <v>16740</v>
      </c>
      <c r="L699" s="13"/>
      <c r="M699" s="13"/>
      <c r="N699" s="14"/>
      <c r="O699" s="27"/>
    </row>
    <row r="700" spans="1:15" ht="30" hidden="1" customHeight="1" x14ac:dyDescent="0.25">
      <c r="A700" s="12">
        <v>699</v>
      </c>
      <c r="B700" s="19" t="s">
        <v>18762</v>
      </c>
      <c r="C700" s="19" t="s">
        <v>18763</v>
      </c>
      <c r="D700" s="19" t="s">
        <v>11977</v>
      </c>
      <c r="E700" s="20"/>
      <c r="F700" s="20" t="s">
        <v>18758</v>
      </c>
      <c r="G700" s="20"/>
      <c r="H700" s="13"/>
      <c r="I700" s="13"/>
      <c r="J700" s="9" t="str">
        <f>IFERROR(VLOOKUP(G700,[1]Hoja1!$B$2:$F$14234,4,FALSE),"")</f>
        <v/>
      </c>
      <c r="K700" s="23" t="s">
        <v>16740</v>
      </c>
      <c r="L700" s="13"/>
      <c r="M700" s="13"/>
      <c r="N700" s="14"/>
      <c r="O700" s="27"/>
    </row>
    <row r="701" spans="1:15" ht="30" hidden="1" customHeight="1" x14ac:dyDescent="0.25">
      <c r="A701" s="12">
        <v>700</v>
      </c>
      <c r="B701" s="19" t="s">
        <v>18764</v>
      </c>
      <c r="C701" s="19" t="s">
        <v>18765</v>
      </c>
      <c r="D701" s="19" t="s">
        <v>11977</v>
      </c>
      <c r="E701" s="20"/>
      <c r="F701" s="20" t="s">
        <v>18758</v>
      </c>
      <c r="G701" s="20"/>
      <c r="H701" s="13"/>
      <c r="I701" s="13"/>
      <c r="J701" s="9" t="str">
        <f>IFERROR(VLOOKUP(G701,[1]Hoja1!$B$2:$F$14234,4,FALSE),"")</f>
        <v/>
      </c>
      <c r="K701" s="23" t="s">
        <v>16192</v>
      </c>
      <c r="L701" s="13"/>
      <c r="M701" s="13"/>
      <c r="N701" s="14"/>
      <c r="O701" s="27"/>
    </row>
    <row r="702" spans="1:15" ht="30" hidden="1" customHeight="1" x14ac:dyDescent="0.25">
      <c r="A702" s="12">
        <v>701</v>
      </c>
      <c r="B702" s="19" t="s">
        <v>18766</v>
      </c>
      <c r="C702" s="19" t="s">
        <v>18767</v>
      </c>
      <c r="D702" s="19" t="s">
        <v>11977</v>
      </c>
      <c r="E702" s="20"/>
      <c r="F702" s="20" t="s">
        <v>18768</v>
      </c>
      <c r="G702" s="20"/>
      <c r="H702" s="13"/>
      <c r="I702" s="13"/>
      <c r="J702" s="9" t="str">
        <f>IFERROR(VLOOKUP(G702,[1]Hoja1!$B$2:$F$14234,4,FALSE),"")</f>
        <v/>
      </c>
      <c r="K702" s="23" t="s">
        <v>16740</v>
      </c>
      <c r="L702" s="13"/>
      <c r="M702" s="13"/>
      <c r="N702" s="14"/>
      <c r="O702" s="27"/>
    </row>
    <row r="703" spans="1:15" ht="30" hidden="1" customHeight="1" x14ac:dyDescent="0.25">
      <c r="A703" s="12">
        <v>702</v>
      </c>
      <c r="B703" s="19" t="s">
        <v>18769</v>
      </c>
      <c r="C703" s="19" t="s">
        <v>18733</v>
      </c>
      <c r="D703" s="19" t="s">
        <v>11977</v>
      </c>
      <c r="E703" s="20"/>
      <c r="F703" s="20" t="s">
        <v>18770</v>
      </c>
      <c r="G703" s="20"/>
      <c r="H703" s="13"/>
      <c r="I703" s="13"/>
      <c r="J703" s="9" t="str">
        <f>IFERROR(VLOOKUP(G703,[1]Hoja1!$B$2:$F$14234,4,FALSE),"")</f>
        <v/>
      </c>
      <c r="K703" s="23" t="s">
        <v>15919</v>
      </c>
      <c r="L703" s="13"/>
      <c r="M703" s="13"/>
      <c r="N703" s="14"/>
      <c r="O703" s="27"/>
    </row>
    <row r="704" spans="1:15" ht="30" hidden="1" customHeight="1" x14ac:dyDescent="0.25">
      <c r="A704" s="12">
        <v>703</v>
      </c>
      <c r="B704" s="19" t="s">
        <v>18771</v>
      </c>
      <c r="C704" s="19" t="s">
        <v>18700</v>
      </c>
      <c r="D704" s="19" t="s">
        <v>11977</v>
      </c>
      <c r="E704" s="20"/>
      <c r="F704" s="20" t="s">
        <v>18772</v>
      </c>
      <c r="G704" s="20"/>
      <c r="H704" s="13"/>
      <c r="I704" s="13"/>
      <c r="J704" s="9" t="str">
        <f>IFERROR(VLOOKUP(G704,[1]Hoja1!$B$2:$F$14234,4,FALSE),"")</f>
        <v/>
      </c>
      <c r="K704" s="23" t="s">
        <v>18773</v>
      </c>
      <c r="L704" s="13"/>
      <c r="M704" s="13"/>
      <c r="N704" s="14"/>
      <c r="O704" s="27"/>
    </row>
    <row r="705" spans="1:15" ht="30" hidden="1" customHeight="1" x14ac:dyDescent="0.25">
      <c r="A705" s="12">
        <v>704</v>
      </c>
      <c r="B705" s="19" t="s">
        <v>18774</v>
      </c>
      <c r="C705" s="19" t="s">
        <v>18775</v>
      </c>
      <c r="D705" s="19" t="s">
        <v>11977</v>
      </c>
      <c r="E705" s="20"/>
      <c r="F705" s="20" t="s">
        <v>18776</v>
      </c>
      <c r="G705" s="20"/>
      <c r="H705" s="13"/>
      <c r="I705" s="13"/>
      <c r="J705" s="9" t="str">
        <f>IFERROR(VLOOKUP(G705,[1]Hoja1!$B$2:$F$14234,4,FALSE),"")</f>
        <v/>
      </c>
      <c r="K705" s="23" t="s">
        <v>18777</v>
      </c>
      <c r="L705" s="13"/>
      <c r="M705" s="13"/>
      <c r="N705" s="14"/>
      <c r="O705" s="27"/>
    </row>
    <row r="706" spans="1:15" ht="30" hidden="1" customHeight="1" x14ac:dyDescent="0.25">
      <c r="A706" s="12">
        <v>705</v>
      </c>
      <c r="B706" s="19" t="s">
        <v>18778</v>
      </c>
      <c r="C706" s="19" t="s">
        <v>18779</v>
      </c>
      <c r="D706" s="19" t="s">
        <v>11977</v>
      </c>
      <c r="E706" s="20"/>
      <c r="F706" s="20" t="s">
        <v>18776</v>
      </c>
      <c r="G706" s="20"/>
      <c r="H706" s="13"/>
      <c r="I706" s="13"/>
      <c r="J706" s="9" t="str">
        <f>IFERROR(VLOOKUP(G706,[1]Hoja1!$B$2:$F$14234,4,FALSE),"")</f>
        <v/>
      </c>
      <c r="K706" s="23" t="s">
        <v>17317</v>
      </c>
      <c r="L706" s="13"/>
      <c r="M706" s="13"/>
      <c r="N706" s="14"/>
      <c r="O706" s="27"/>
    </row>
    <row r="707" spans="1:15" ht="30" hidden="1" customHeight="1" x14ac:dyDescent="0.25">
      <c r="A707" s="12">
        <v>706</v>
      </c>
      <c r="B707" s="19" t="s">
        <v>18780</v>
      </c>
      <c r="C707" s="19" t="s">
        <v>18781</v>
      </c>
      <c r="D707" s="19" t="s">
        <v>11977</v>
      </c>
      <c r="E707" s="20"/>
      <c r="F707" s="20" t="s">
        <v>18776</v>
      </c>
      <c r="G707" s="20"/>
      <c r="H707" s="13"/>
      <c r="I707" s="13"/>
      <c r="J707" s="9" t="str">
        <f>IFERROR(VLOOKUP(G707,[1]Hoja1!$B$2:$F$14234,4,FALSE),"")</f>
        <v/>
      </c>
      <c r="K707" s="23" t="s">
        <v>18782</v>
      </c>
      <c r="L707" s="13"/>
      <c r="M707" s="13"/>
      <c r="N707" s="14"/>
      <c r="O707" s="27"/>
    </row>
    <row r="708" spans="1:15" ht="30" hidden="1" customHeight="1" x14ac:dyDescent="0.25">
      <c r="A708" s="12">
        <v>707</v>
      </c>
      <c r="B708" s="19" t="s">
        <v>18783</v>
      </c>
      <c r="C708" s="19" t="s">
        <v>18784</v>
      </c>
      <c r="D708" s="19" t="s">
        <v>11977</v>
      </c>
      <c r="E708" s="20"/>
      <c r="F708" s="20" t="s">
        <v>18776</v>
      </c>
      <c r="G708" s="20"/>
      <c r="H708" s="13"/>
      <c r="I708" s="13"/>
      <c r="J708" s="9" t="str">
        <f>IFERROR(VLOOKUP(G708,[1]Hoja1!$B$2:$F$14234,4,FALSE),"")</f>
        <v/>
      </c>
      <c r="K708" s="23" t="s">
        <v>18785</v>
      </c>
      <c r="L708" s="13"/>
      <c r="M708" s="13"/>
      <c r="N708" s="14"/>
      <c r="O708" s="27"/>
    </row>
    <row r="709" spans="1:15" ht="30" hidden="1" customHeight="1" x14ac:dyDescent="0.25">
      <c r="A709" s="12">
        <v>708</v>
      </c>
      <c r="B709" s="19" t="s">
        <v>18786</v>
      </c>
      <c r="C709" s="19" t="s">
        <v>18787</v>
      </c>
      <c r="D709" s="19" t="s">
        <v>11977</v>
      </c>
      <c r="E709" s="20"/>
      <c r="F709" s="20" t="s">
        <v>18776</v>
      </c>
      <c r="G709" s="20"/>
      <c r="H709" s="13"/>
      <c r="I709" s="13"/>
      <c r="J709" s="9" t="str">
        <f>IFERROR(VLOOKUP(G709,[1]Hoja1!$B$2:$F$14234,4,FALSE),"")</f>
        <v/>
      </c>
      <c r="K709" s="23" t="s">
        <v>18589</v>
      </c>
      <c r="L709" s="13"/>
      <c r="M709" s="13"/>
      <c r="N709" s="14"/>
      <c r="O709" s="27"/>
    </row>
    <row r="710" spans="1:15" ht="30" hidden="1" customHeight="1" x14ac:dyDescent="0.25">
      <c r="A710" s="12">
        <v>709</v>
      </c>
      <c r="B710" s="19" t="s">
        <v>18788</v>
      </c>
      <c r="C710" s="19" t="s">
        <v>18789</v>
      </c>
      <c r="D710" s="19" t="s">
        <v>11977</v>
      </c>
      <c r="E710" s="20"/>
      <c r="F710" s="20" t="s">
        <v>18776</v>
      </c>
      <c r="G710" s="20"/>
      <c r="H710" s="13"/>
      <c r="I710" s="13"/>
      <c r="J710" s="9" t="str">
        <f>IFERROR(VLOOKUP(G710,[1]Hoja1!$B$2:$F$14234,4,FALSE),"")</f>
        <v/>
      </c>
      <c r="K710" s="23" t="s">
        <v>18790</v>
      </c>
      <c r="L710" s="25" t="s">
        <v>14894</v>
      </c>
      <c r="M710" s="13" t="s">
        <v>6480</v>
      </c>
      <c r="N710" s="14"/>
      <c r="O710" s="27"/>
    </row>
    <row r="711" spans="1:15" ht="30" hidden="1" customHeight="1" x14ac:dyDescent="0.25">
      <c r="A711" s="12">
        <v>710</v>
      </c>
      <c r="B711" s="19" t="s">
        <v>18791</v>
      </c>
      <c r="C711" s="19" t="s">
        <v>18792</v>
      </c>
      <c r="D711" s="19" t="s">
        <v>11977</v>
      </c>
      <c r="E711" s="20"/>
      <c r="F711" s="20" t="s">
        <v>18776</v>
      </c>
      <c r="G711" s="20"/>
      <c r="H711" s="13"/>
      <c r="I711" s="13"/>
      <c r="J711" s="9" t="str">
        <f>IFERROR(VLOOKUP(G711,[1]Hoja1!$B$2:$F$14234,4,FALSE),"")</f>
        <v/>
      </c>
      <c r="K711" s="23" t="s">
        <v>18793</v>
      </c>
      <c r="L711" s="13"/>
      <c r="M711" s="13"/>
      <c r="N711" s="14"/>
      <c r="O711" s="27"/>
    </row>
    <row r="712" spans="1:15" ht="30" hidden="1" customHeight="1" x14ac:dyDescent="0.25">
      <c r="A712" s="12">
        <v>711</v>
      </c>
      <c r="B712" s="19" t="s">
        <v>18794</v>
      </c>
      <c r="C712" s="19" t="s">
        <v>18795</v>
      </c>
      <c r="D712" s="19" t="s">
        <v>11977</v>
      </c>
      <c r="E712" s="20"/>
      <c r="F712" s="20" t="s">
        <v>18776</v>
      </c>
      <c r="G712" s="20"/>
      <c r="H712" s="13"/>
      <c r="I712" s="13"/>
      <c r="J712" s="9" t="str">
        <f>IFERROR(VLOOKUP(G712,[1]Hoja1!$B$2:$F$14234,4,FALSE),"")</f>
        <v/>
      </c>
      <c r="K712" s="23" t="s">
        <v>18796</v>
      </c>
      <c r="L712" s="25" t="s">
        <v>14894</v>
      </c>
      <c r="M712" s="13" t="s">
        <v>6480</v>
      </c>
      <c r="N712" s="14"/>
      <c r="O712" s="27"/>
    </row>
    <row r="713" spans="1:15" ht="30" hidden="1" customHeight="1" x14ac:dyDescent="0.25">
      <c r="A713" s="12">
        <v>712</v>
      </c>
      <c r="B713" s="19" t="s">
        <v>18797</v>
      </c>
      <c r="C713" s="19" t="s">
        <v>18798</v>
      </c>
      <c r="D713" s="19" t="s">
        <v>11977</v>
      </c>
      <c r="E713" s="20"/>
      <c r="F713" s="20" t="s">
        <v>18776</v>
      </c>
      <c r="G713" s="20"/>
      <c r="H713" s="13"/>
      <c r="I713" s="13"/>
      <c r="J713" s="9" t="str">
        <f>IFERROR(VLOOKUP(G713,[1]Hoja1!$B$2:$F$14234,4,FALSE),"")</f>
        <v/>
      </c>
      <c r="K713" s="23" t="s">
        <v>17317</v>
      </c>
      <c r="L713" s="13"/>
      <c r="M713" s="13"/>
      <c r="N713" s="14"/>
      <c r="O713" s="27"/>
    </row>
    <row r="714" spans="1:15" ht="30" hidden="1" customHeight="1" x14ac:dyDescent="0.25">
      <c r="A714" s="12">
        <v>713</v>
      </c>
      <c r="B714" s="19" t="s">
        <v>18799</v>
      </c>
      <c r="C714" s="19" t="s">
        <v>18800</v>
      </c>
      <c r="D714" s="19" t="s">
        <v>11977</v>
      </c>
      <c r="E714" s="20"/>
      <c r="F714" s="20" t="s">
        <v>18776</v>
      </c>
      <c r="G714" s="20"/>
      <c r="H714" s="13"/>
      <c r="I714" s="13"/>
      <c r="J714" s="9" t="str">
        <f>IFERROR(VLOOKUP(G714,[1]Hoja1!$B$2:$F$14234,4,FALSE),"")</f>
        <v/>
      </c>
      <c r="K714" s="23" t="s">
        <v>18801</v>
      </c>
      <c r="L714" s="13"/>
      <c r="M714" s="13"/>
      <c r="N714" s="14"/>
      <c r="O714" s="27"/>
    </row>
    <row r="715" spans="1:15" ht="30" hidden="1" customHeight="1" x14ac:dyDescent="0.25">
      <c r="A715" s="12">
        <v>714</v>
      </c>
      <c r="B715" s="19" t="s">
        <v>18802</v>
      </c>
      <c r="C715" s="19" t="s">
        <v>18803</v>
      </c>
      <c r="D715" s="19" t="s">
        <v>11977</v>
      </c>
      <c r="E715" s="20"/>
      <c r="F715" s="20" t="s">
        <v>18804</v>
      </c>
      <c r="G715" s="20"/>
      <c r="H715" s="13"/>
      <c r="I715" s="13"/>
      <c r="J715" s="9" t="str">
        <f>IFERROR(VLOOKUP(G715,[1]Hoja1!$B$2:$F$14234,4,FALSE),"")</f>
        <v/>
      </c>
      <c r="K715" s="23" t="s">
        <v>18805</v>
      </c>
      <c r="L715" s="13"/>
      <c r="M715" s="13"/>
      <c r="N715" s="14"/>
      <c r="O715" s="27"/>
    </row>
    <row r="716" spans="1:15" ht="30" customHeight="1" x14ac:dyDescent="0.25">
      <c r="A716" s="12">
        <v>715</v>
      </c>
      <c r="B716" s="19" t="s">
        <v>18806</v>
      </c>
      <c r="C716" s="19" t="s">
        <v>18807</v>
      </c>
      <c r="D716" s="19" t="s">
        <v>11977</v>
      </c>
      <c r="E716" s="20"/>
      <c r="F716" s="20" t="s">
        <v>18804</v>
      </c>
      <c r="G716" s="20"/>
      <c r="H716" s="13"/>
      <c r="I716" s="13"/>
      <c r="J716" s="9" t="str">
        <f>IFERROR(VLOOKUP(G716,[1]Hoja1!$B$2:$F$14234,4,FALSE),"")</f>
        <v/>
      </c>
      <c r="K716" s="23" t="s">
        <v>18808</v>
      </c>
      <c r="L716" s="13"/>
      <c r="M716" s="13"/>
      <c r="N716" s="14"/>
      <c r="O716" s="27"/>
    </row>
    <row r="717" spans="1:15" ht="30" hidden="1" customHeight="1" x14ac:dyDescent="0.25">
      <c r="A717" s="12">
        <v>716</v>
      </c>
      <c r="B717" s="19" t="s">
        <v>18809</v>
      </c>
      <c r="C717" s="19" t="s">
        <v>18810</v>
      </c>
      <c r="D717" s="19" t="s">
        <v>11977</v>
      </c>
      <c r="E717" s="20"/>
      <c r="F717" s="20" t="s">
        <v>18804</v>
      </c>
      <c r="G717" s="20"/>
      <c r="H717" s="13"/>
      <c r="I717" s="13"/>
      <c r="J717" s="9" t="str">
        <f>IFERROR(VLOOKUP(G717,[1]Hoja1!$B$2:$F$14234,4,FALSE),"")</f>
        <v/>
      </c>
      <c r="K717" s="23" t="s">
        <v>18811</v>
      </c>
      <c r="L717" s="13"/>
      <c r="M717" s="13"/>
      <c r="N717" s="14"/>
      <c r="O717" s="27"/>
    </row>
    <row r="718" spans="1:15" ht="30" hidden="1" customHeight="1" x14ac:dyDescent="0.25">
      <c r="A718" s="12">
        <v>717</v>
      </c>
      <c r="B718" s="19" t="s">
        <v>18812</v>
      </c>
      <c r="C718" s="19" t="s">
        <v>18813</v>
      </c>
      <c r="D718" s="19" t="s">
        <v>11977</v>
      </c>
      <c r="E718" s="20"/>
      <c r="F718" s="20" t="s">
        <v>18804</v>
      </c>
      <c r="G718" s="20"/>
      <c r="H718" s="13"/>
      <c r="I718" s="13"/>
      <c r="J718" s="9" t="str">
        <f>IFERROR(VLOOKUP(G718,[1]Hoja1!$B$2:$F$14234,4,FALSE),"")</f>
        <v/>
      </c>
      <c r="K718" s="23" t="s">
        <v>18814</v>
      </c>
      <c r="L718" s="25" t="s">
        <v>14894</v>
      </c>
      <c r="M718" s="13" t="s">
        <v>6480</v>
      </c>
      <c r="N718" s="14"/>
      <c r="O718" s="27"/>
    </row>
    <row r="719" spans="1:15" ht="30" hidden="1" customHeight="1" x14ac:dyDescent="0.25">
      <c r="A719" s="12">
        <v>718</v>
      </c>
      <c r="B719" s="19" t="s">
        <v>18815</v>
      </c>
      <c r="C719" s="19" t="s">
        <v>18816</v>
      </c>
      <c r="D719" s="19" t="s">
        <v>11977</v>
      </c>
      <c r="E719" s="20"/>
      <c r="F719" s="20" t="s">
        <v>18804</v>
      </c>
      <c r="G719" s="20"/>
      <c r="H719" s="13"/>
      <c r="I719" s="13"/>
      <c r="J719" s="9" t="str">
        <f>IFERROR(VLOOKUP(G719,[1]Hoja1!$B$2:$F$14234,4,FALSE),"")</f>
        <v/>
      </c>
      <c r="K719" s="23" t="s">
        <v>18817</v>
      </c>
      <c r="L719" s="25" t="s">
        <v>14894</v>
      </c>
      <c r="M719" s="13" t="s">
        <v>6480</v>
      </c>
      <c r="N719" s="14"/>
      <c r="O719" s="27"/>
    </row>
    <row r="720" spans="1:15" ht="30" hidden="1" customHeight="1" x14ac:dyDescent="0.25">
      <c r="A720" s="12">
        <v>719</v>
      </c>
      <c r="B720" s="19" t="s">
        <v>18818</v>
      </c>
      <c r="C720" s="19" t="s">
        <v>18819</v>
      </c>
      <c r="D720" s="19" t="s">
        <v>11978</v>
      </c>
      <c r="E720" s="20"/>
      <c r="F720" s="20" t="s">
        <v>18820</v>
      </c>
      <c r="G720" s="20"/>
      <c r="H720" s="13"/>
      <c r="I720" s="13"/>
      <c r="J720" s="9" t="str">
        <f>IFERROR(VLOOKUP(G720,[1]Hoja1!$B$2:$F$14234,4,FALSE),"")</f>
        <v/>
      </c>
      <c r="K720" s="23" t="s">
        <v>18821</v>
      </c>
      <c r="L720" s="13"/>
      <c r="M720" s="13"/>
      <c r="N720" s="14"/>
      <c r="O720" s="27"/>
    </row>
    <row r="721" spans="1:15" ht="30" hidden="1" customHeight="1" x14ac:dyDescent="0.25">
      <c r="A721" s="12">
        <v>720</v>
      </c>
      <c r="B721" s="19" t="s">
        <v>18822</v>
      </c>
      <c r="C721" s="19" t="s">
        <v>18823</v>
      </c>
      <c r="D721" s="19" t="s">
        <v>11978</v>
      </c>
      <c r="E721" s="20"/>
      <c r="F721" s="20" t="s">
        <v>18820</v>
      </c>
      <c r="G721" s="20"/>
      <c r="H721" s="13"/>
      <c r="I721" s="13"/>
      <c r="J721" s="9" t="str">
        <f>IFERROR(VLOOKUP(G721,[1]Hoja1!$B$2:$F$14234,4,FALSE),"")</f>
        <v/>
      </c>
      <c r="K721" s="23" t="s">
        <v>18824</v>
      </c>
      <c r="L721" s="13"/>
      <c r="M721" s="13"/>
      <c r="N721" s="14"/>
      <c r="O721" s="27"/>
    </row>
    <row r="722" spans="1:15" ht="30" hidden="1" customHeight="1" x14ac:dyDescent="0.25">
      <c r="A722" s="12">
        <v>721</v>
      </c>
      <c r="B722" s="19" t="s">
        <v>18825</v>
      </c>
      <c r="C722" s="19" t="s">
        <v>18826</v>
      </c>
      <c r="D722" s="19" t="s">
        <v>11978</v>
      </c>
      <c r="E722" s="20"/>
      <c r="F722" s="20" t="s">
        <v>18820</v>
      </c>
      <c r="G722" s="20"/>
      <c r="H722" s="13"/>
      <c r="I722" s="13"/>
      <c r="J722" s="9" t="str">
        <f>IFERROR(VLOOKUP(G722,[1]Hoja1!$B$2:$F$14234,4,FALSE),"")</f>
        <v/>
      </c>
      <c r="K722" s="23" t="s">
        <v>16740</v>
      </c>
      <c r="L722" s="13"/>
      <c r="M722" s="13"/>
      <c r="N722" s="14"/>
      <c r="O722" s="27"/>
    </row>
    <row r="723" spans="1:15" ht="30" hidden="1" customHeight="1" x14ac:dyDescent="0.25">
      <c r="A723" s="12">
        <v>722</v>
      </c>
      <c r="B723" s="19" t="s">
        <v>18827</v>
      </c>
      <c r="C723" s="19" t="s">
        <v>18828</v>
      </c>
      <c r="D723" s="19" t="s">
        <v>11978</v>
      </c>
      <c r="E723" s="20"/>
      <c r="F723" s="20" t="s">
        <v>18820</v>
      </c>
      <c r="G723" s="20"/>
      <c r="H723" s="13"/>
      <c r="I723" s="13"/>
      <c r="J723" s="9" t="str">
        <f>IFERROR(VLOOKUP(G723,[1]Hoja1!$B$2:$F$14234,4,FALSE),"")</f>
        <v/>
      </c>
      <c r="K723" s="23" t="s">
        <v>18829</v>
      </c>
      <c r="L723" s="13"/>
      <c r="M723" s="13"/>
      <c r="N723" s="14"/>
      <c r="O723" s="27"/>
    </row>
    <row r="724" spans="1:15" ht="30" hidden="1" customHeight="1" x14ac:dyDescent="0.25">
      <c r="A724" s="12">
        <v>723</v>
      </c>
      <c r="B724" s="19" t="s">
        <v>18830</v>
      </c>
      <c r="C724" s="19" t="s">
        <v>18831</v>
      </c>
      <c r="D724" s="19" t="s">
        <v>11978</v>
      </c>
      <c r="E724" s="20"/>
      <c r="F724" s="20" t="s">
        <v>18820</v>
      </c>
      <c r="G724" s="20"/>
      <c r="H724" s="13"/>
      <c r="I724" s="13"/>
      <c r="J724" s="9" t="str">
        <f>IFERROR(VLOOKUP(G724,[1]Hoja1!$B$2:$F$14234,4,FALSE),"")</f>
        <v/>
      </c>
      <c r="K724" s="23" t="s">
        <v>16740</v>
      </c>
      <c r="L724" s="13"/>
      <c r="M724" s="13"/>
      <c r="N724" s="14"/>
      <c r="O724" s="27"/>
    </row>
    <row r="725" spans="1:15" ht="30" hidden="1" customHeight="1" x14ac:dyDescent="0.25">
      <c r="A725" s="12">
        <v>724</v>
      </c>
      <c r="B725" s="19" t="s">
        <v>18832</v>
      </c>
      <c r="C725" s="19" t="s">
        <v>18833</v>
      </c>
      <c r="D725" s="19" t="s">
        <v>11978</v>
      </c>
      <c r="E725" s="20"/>
      <c r="F725" s="20" t="s">
        <v>18820</v>
      </c>
      <c r="G725" s="20"/>
      <c r="H725" s="13"/>
      <c r="I725" s="13"/>
      <c r="J725" s="9" t="str">
        <f>IFERROR(VLOOKUP(G725,[1]Hoja1!$B$2:$F$14234,4,FALSE),"")</f>
        <v/>
      </c>
      <c r="K725" s="23" t="s">
        <v>18834</v>
      </c>
      <c r="L725" s="13"/>
      <c r="M725" s="13"/>
      <c r="N725" s="14"/>
      <c r="O725" s="27"/>
    </row>
    <row r="726" spans="1:15" ht="30" hidden="1" customHeight="1" x14ac:dyDescent="0.25">
      <c r="A726" s="12">
        <v>725</v>
      </c>
      <c r="B726" s="19" t="s">
        <v>18835</v>
      </c>
      <c r="C726" s="19" t="s">
        <v>18836</v>
      </c>
      <c r="D726" s="19" t="s">
        <v>11978</v>
      </c>
      <c r="E726" s="20"/>
      <c r="F726" s="20" t="s">
        <v>18820</v>
      </c>
      <c r="G726" s="20"/>
      <c r="H726" s="13"/>
      <c r="I726" s="13"/>
      <c r="J726" s="9" t="str">
        <f>IFERROR(VLOOKUP(G726,[1]Hoja1!$B$2:$F$14234,4,FALSE),"")</f>
        <v/>
      </c>
      <c r="K726" s="23" t="s">
        <v>16740</v>
      </c>
      <c r="L726" s="13"/>
      <c r="M726" s="13"/>
      <c r="N726" s="14"/>
      <c r="O726" s="27"/>
    </row>
    <row r="727" spans="1:15" ht="30" hidden="1" customHeight="1" x14ac:dyDescent="0.25">
      <c r="A727" s="12">
        <v>726</v>
      </c>
      <c r="B727" s="19" t="s">
        <v>18837</v>
      </c>
      <c r="C727" s="19" t="s">
        <v>18838</v>
      </c>
      <c r="D727" s="19" t="s">
        <v>11978</v>
      </c>
      <c r="E727" s="20"/>
      <c r="F727" s="20" t="s">
        <v>18820</v>
      </c>
      <c r="G727" s="20"/>
      <c r="H727" s="13"/>
      <c r="I727" s="13"/>
      <c r="J727" s="9" t="str">
        <f>IFERROR(VLOOKUP(G727,[1]Hoja1!$B$2:$F$14234,4,FALSE),"")</f>
        <v/>
      </c>
      <c r="K727" s="23" t="s">
        <v>16192</v>
      </c>
      <c r="L727" s="13"/>
      <c r="M727" s="13"/>
      <c r="N727" s="14"/>
      <c r="O727" s="27"/>
    </row>
    <row r="728" spans="1:15" ht="30" hidden="1" customHeight="1" x14ac:dyDescent="0.25">
      <c r="A728" s="12">
        <v>727</v>
      </c>
      <c r="B728" s="19" t="s">
        <v>18839</v>
      </c>
      <c r="C728" s="19" t="s">
        <v>18840</v>
      </c>
      <c r="D728" s="19" t="s">
        <v>11978</v>
      </c>
      <c r="E728" s="20"/>
      <c r="F728" s="20" t="s">
        <v>18820</v>
      </c>
      <c r="G728" s="20"/>
      <c r="H728" s="13"/>
      <c r="I728" s="13"/>
      <c r="J728" s="9" t="str">
        <f>IFERROR(VLOOKUP(G728,[1]Hoja1!$B$2:$F$14234,4,FALSE),"")</f>
        <v/>
      </c>
      <c r="K728" s="23" t="s">
        <v>16740</v>
      </c>
      <c r="L728" s="13"/>
      <c r="M728" s="13"/>
      <c r="N728" s="14"/>
      <c r="O728" s="27"/>
    </row>
    <row r="729" spans="1:15" ht="30" hidden="1" customHeight="1" x14ac:dyDescent="0.25">
      <c r="A729" s="12">
        <v>728</v>
      </c>
      <c r="B729" s="19" t="s">
        <v>18841</v>
      </c>
      <c r="C729" s="19" t="s">
        <v>18842</v>
      </c>
      <c r="D729" s="19" t="s">
        <v>11978</v>
      </c>
      <c r="E729" s="20"/>
      <c r="F729" s="20" t="s">
        <v>18820</v>
      </c>
      <c r="G729" s="20"/>
      <c r="H729" s="13"/>
      <c r="I729" s="13"/>
      <c r="J729" s="9" t="str">
        <f>IFERROR(VLOOKUP(G729,[1]Hoja1!$B$2:$F$14234,4,FALSE),"")</f>
        <v/>
      </c>
      <c r="K729" s="23" t="s">
        <v>18843</v>
      </c>
      <c r="L729" s="13"/>
      <c r="M729" s="13"/>
      <c r="N729" s="14"/>
      <c r="O729" s="27"/>
    </row>
    <row r="730" spans="1:15" ht="30" hidden="1" customHeight="1" x14ac:dyDescent="0.25">
      <c r="A730" s="12">
        <v>729</v>
      </c>
      <c r="B730" s="19" t="s">
        <v>18844</v>
      </c>
      <c r="C730" s="19" t="s">
        <v>18845</v>
      </c>
      <c r="D730" s="19" t="s">
        <v>11978</v>
      </c>
      <c r="E730" s="20"/>
      <c r="F730" s="20" t="s">
        <v>18820</v>
      </c>
      <c r="G730" s="20"/>
      <c r="H730" s="13"/>
      <c r="I730" s="13"/>
      <c r="J730" s="9" t="str">
        <f>IFERROR(VLOOKUP(G730,[1]Hoja1!$B$2:$F$14234,4,FALSE),"")</f>
        <v/>
      </c>
      <c r="K730" s="23" t="s">
        <v>18846</v>
      </c>
      <c r="L730" s="13"/>
      <c r="M730" s="13"/>
      <c r="N730" s="14"/>
      <c r="O730" s="27"/>
    </row>
    <row r="731" spans="1:15" ht="30" hidden="1" customHeight="1" x14ac:dyDescent="0.25">
      <c r="A731" s="12">
        <v>730</v>
      </c>
      <c r="B731" s="19" t="s">
        <v>18847</v>
      </c>
      <c r="C731" s="19" t="s">
        <v>18848</v>
      </c>
      <c r="D731" s="19" t="s">
        <v>11978</v>
      </c>
      <c r="E731" s="20"/>
      <c r="F731" s="20" t="s">
        <v>18820</v>
      </c>
      <c r="G731" s="20"/>
      <c r="H731" s="13"/>
      <c r="I731" s="13"/>
      <c r="J731" s="9" t="str">
        <f>IFERROR(VLOOKUP(G731,[1]Hoja1!$B$2:$F$14234,4,FALSE),"")</f>
        <v/>
      </c>
      <c r="K731" s="23" t="s">
        <v>18824</v>
      </c>
      <c r="L731" s="13"/>
      <c r="M731" s="13"/>
      <c r="N731" s="14"/>
      <c r="O731" s="27"/>
    </row>
    <row r="732" spans="1:15" ht="30" hidden="1" customHeight="1" x14ac:dyDescent="0.25">
      <c r="A732" s="12">
        <v>731</v>
      </c>
      <c r="B732" s="19" t="s">
        <v>18849</v>
      </c>
      <c r="C732" s="19" t="s">
        <v>18850</v>
      </c>
      <c r="D732" s="19" t="s">
        <v>11978</v>
      </c>
      <c r="E732" s="20"/>
      <c r="F732" s="20" t="s">
        <v>18820</v>
      </c>
      <c r="G732" s="20"/>
      <c r="H732" s="13"/>
      <c r="I732" s="13"/>
      <c r="J732" s="9" t="str">
        <f>IFERROR(VLOOKUP(G732,[1]Hoja1!$B$2:$F$14234,4,FALSE),"")</f>
        <v/>
      </c>
      <c r="K732" s="23" t="s">
        <v>18851</v>
      </c>
      <c r="L732" s="13"/>
      <c r="M732" s="13"/>
      <c r="N732" s="14"/>
      <c r="O732" s="27"/>
    </row>
    <row r="733" spans="1:15" ht="30" hidden="1" customHeight="1" x14ac:dyDescent="0.25">
      <c r="A733" s="12">
        <v>732</v>
      </c>
      <c r="B733" s="19" t="s">
        <v>18852</v>
      </c>
      <c r="C733" s="19" t="s">
        <v>18853</v>
      </c>
      <c r="D733" s="19" t="s">
        <v>11978</v>
      </c>
      <c r="E733" s="20"/>
      <c r="F733" s="20" t="s">
        <v>18820</v>
      </c>
      <c r="G733" s="20"/>
      <c r="H733" s="13"/>
      <c r="I733" s="13"/>
      <c r="J733" s="9" t="str">
        <f>IFERROR(VLOOKUP(G733,[1]Hoja1!$B$2:$F$14234,4,FALSE),"")</f>
        <v/>
      </c>
      <c r="K733" s="23" t="s">
        <v>18854</v>
      </c>
      <c r="L733" s="13"/>
      <c r="M733" s="13"/>
      <c r="N733" s="14"/>
      <c r="O733" s="27"/>
    </row>
    <row r="734" spans="1:15" ht="30" hidden="1" customHeight="1" x14ac:dyDescent="0.25">
      <c r="A734" s="12">
        <v>733</v>
      </c>
      <c r="B734" s="19" t="s">
        <v>18855</v>
      </c>
      <c r="C734" s="19" t="s">
        <v>18856</v>
      </c>
      <c r="D734" s="19" t="s">
        <v>11978</v>
      </c>
      <c r="E734" s="20" t="s">
        <v>18857</v>
      </c>
      <c r="F734" s="20" t="s">
        <v>18857</v>
      </c>
      <c r="G734" s="19">
        <v>18663</v>
      </c>
      <c r="H734" s="30" t="str">
        <f>IFERROR(VLOOKUP(G734,[1]Hoja1!$B$2:$F$14234,2,FALSE),"")</f>
        <v>MI GLADYS GLASILDA</v>
      </c>
      <c r="I734" s="30" t="str">
        <f>IFERROR(VLOOKUP(G734,[1]Hoja1!$B$2:$F$14234,3,FALSE),"")</f>
        <v>PL-18663-CM</v>
      </c>
      <c r="J734" s="9" t="str">
        <f>IFERROR(VLOOKUP(G734,[1]Hoja1!$B$2:$F$14234,4,FALSE),"")</f>
        <v>SANDOVAL DAMIAN MARIA HUMBERTA ;SUCLUPE TEJADA JOSE DE LA ROSA</v>
      </c>
      <c r="K734" s="23" t="s">
        <v>18858</v>
      </c>
      <c r="L734" s="25" t="s">
        <v>14894</v>
      </c>
      <c r="M734" s="13" t="s">
        <v>6480</v>
      </c>
      <c r="N734" s="14"/>
      <c r="O734" s="27"/>
    </row>
    <row r="735" spans="1:15" ht="30" hidden="1" customHeight="1" x14ac:dyDescent="0.25">
      <c r="A735" s="12">
        <v>734</v>
      </c>
      <c r="B735" s="19" t="s">
        <v>18859</v>
      </c>
      <c r="C735" s="19" t="s">
        <v>18860</v>
      </c>
      <c r="D735" s="19" t="s">
        <v>11978</v>
      </c>
      <c r="E735" s="20" t="s">
        <v>18857</v>
      </c>
      <c r="F735" s="20" t="s">
        <v>18857</v>
      </c>
      <c r="G735" s="20"/>
      <c r="H735" s="13"/>
      <c r="I735" s="13"/>
      <c r="J735" s="9" t="str">
        <f>IFERROR(VLOOKUP(G735,[1]Hoja1!$B$2:$F$14234,4,FALSE),"")</f>
        <v/>
      </c>
      <c r="K735" s="23" t="s">
        <v>18861</v>
      </c>
      <c r="L735" s="13"/>
      <c r="M735" s="13"/>
      <c r="N735" s="14"/>
      <c r="O735" s="27"/>
    </row>
    <row r="736" spans="1:15" ht="30" hidden="1" customHeight="1" x14ac:dyDescent="0.25">
      <c r="A736" s="12">
        <v>735</v>
      </c>
      <c r="B736" s="19" t="s">
        <v>18862</v>
      </c>
      <c r="C736" s="19" t="s">
        <v>18863</v>
      </c>
      <c r="D736" s="19" t="s">
        <v>11978</v>
      </c>
      <c r="E736" s="20" t="s">
        <v>18864</v>
      </c>
      <c r="F736" s="20" t="s">
        <v>18864</v>
      </c>
      <c r="G736" s="20"/>
      <c r="H736" s="13"/>
      <c r="I736" s="13"/>
      <c r="J736" s="9" t="str">
        <f>IFERROR(VLOOKUP(G736,[1]Hoja1!$B$2:$F$14234,4,FALSE),"")</f>
        <v/>
      </c>
      <c r="K736" s="23" t="s">
        <v>18865</v>
      </c>
      <c r="L736" s="13"/>
      <c r="M736" s="13"/>
      <c r="N736" s="14"/>
      <c r="O736" s="27"/>
    </row>
    <row r="737" spans="1:15" ht="30" hidden="1" customHeight="1" x14ac:dyDescent="0.25">
      <c r="A737" s="12">
        <v>736</v>
      </c>
      <c r="B737" s="19" t="s">
        <v>18866</v>
      </c>
      <c r="C737" s="19" t="s">
        <v>18867</v>
      </c>
      <c r="D737" s="19" t="s">
        <v>11978</v>
      </c>
      <c r="E737" s="20" t="s">
        <v>18864</v>
      </c>
      <c r="F737" s="20" t="s">
        <v>18864</v>
      </c>
      <c r="G737" s="20"/>
      <c r="H737" s="13"/>
      <c r="I737" s="13"/>
      <c r="J737" s="9" t="str">
        <f>IFERROR(VLOOKUP(G737,[1]Hoja1!$B$2:$F$14234,4,FALSE),"")</f>
        <v/>
      </c>
      <c r="K737" s="23" t="s">
        <v>18868</v>
      </c>
      <c r="L737" s="13"/>
      <c r="M737" s="13"/>
      <c r="N737" s="14"/>
      <c r="O737" s="27"/>
    </row>
    <row r="738" spans="1:15" ht="30" hidden="1" customHeight="1" x14ac:dyDescent="0.25">
      <c r="A738" s="12">
        <v>737</v>
      </c>
      <c r="B738" s="19" t="s">
        <v>18869</v>
      </c>
      <c r="C738" s="19" t="s">
        <v>18870</v>
      </c>
      <c r="D738" s="19" t="s">
        <v>11978</v>
      </c>
      <c r="E738" s="20" t="s">
        <v>18864</v>
      </c>
      <c r="F738" s="20" t="s">
        <v>18864</v>
      </c>
      <c r="G738" s="20"/>
      <c r="H738" s="13"/>
      <c r="I738" s="13"/>
      <c r="J738" s="9" t="str">
        <f>IFERROR(VLOOKUP(G738,[1]Hoja1!$B$2:$F$14234,4,FALSE),"")</f>
        <v/>
      </c>
      <c r="K738" s="23" t="s">
        <v>18871</v>
      </c>
      <c r="L738" s="13"/>
      <c r="M738" s="13"/>
      <c r="N738" s="14"/>
      <c r="O738" s="27"/>
    </row>
    <row r="739" spans="1:15" ht="30" hidden="1" customHeight="1" x14ac:dyDescent="0.25">
      <c r="A739" s="12">
        <v>738</v>
      </c>
      <c r="B739" s="19" t="s">
        <v>18872</v>
      </c>
      <c r="C739" s="19" t="s">
        <v>18873</v>
      </c>
      <c r="D739" s="19" t="s">
        <v>11978</v>
      </c>
      <c r="E739" s="20" t="s">
        <v>18864</v>
      </c>
      <c r="F739" s="20" t="s">
        <v>18864</v>
      </c>
      <c r="G739" s="20"/>
      <c r="H739" s="13"/>
      <c r="I739" s="13"/>
      <c r="J739" s="9" t="str">
        <f>IFERROR(VLOOKUP(G739,[1]Hoja1!$B$2:$F$14234,4,FALSE),"")</f>
        <v/>
      </c>
      <c r="K739" s="23" t="s">
        <v>18874</v>
      </c>
      <c r="L739" s="13"/>
      <c r="M739" s="13"/>
      <c r="N739" s="14"/>
      <c r="O739" s="27"/>
    </row>
    <row r="740" spans="1:15" ht="30" hidden="1" customHeight="1" x14ac:dyDescent="0.25">
      <c r="A740" s="12">
        <v>739</v>
      </c>
      <c r="B740" s="19" t="s">
        <v>18875</v>
      </c>
      <c r="C740" s="19" t="s">
        <v>18876</v>
      </c>
      <c r="D740" s="19" t="s">
        <v>11978</v>
      </c>
      <c r="E740" s="20" t="s">
        <v>18877</v>
      </c>
      <c r="F740" s="20" t="s">
        <v>18877</v>
      </c>
      <c r="G740" s="20"/>
      <c r="H740" s="13"/>
      <c r="I740" s="13"/>
      <c r="J740" s="9" t="str">
        <f>IFERROR(VLOOKUP(G740,[1]Hoja1!$B$2:$F$14234,4,FALSE),"")</f>
        <v/>
      </c>
      <c r="K740" s="23" t="s">
        <v>18878</v>
      </c>
      <c r="L740" s="13"/>
      <c r="M740" s="13"/>
      <c r="N740" s="14"/>
      <c r="O740" s="27"/>
    </row>
    <row r="741" spans="1:15" ht="30" hidden="1" customHeight="1" x14ac:dyDescent="0.25">
      <c r="A741" s="12">
        <v>740</v>
      </c>
      <c r="B741" s="19" t="s">
        <v>18879</v>
      </c>
      <c r="C741" s="19" t="s">
        <v>18880</v>
      </c>
      <c r="D741" s="19" t="s">
        <v>11978</v>
      </c>
      <c r="E741" s="20" t="s">
        <v>18877</v>
      </c>
      <c r="F741" s="20" t="s">
        <v>18877</v>
      </c>
      <c r="G741" s="20"/>
      <c r="H741" s="13"/>
      <c r="I741" s="13"/>
      <c r="J741" s="9" t="str">
        <f>IFERROR(VLOOKUP(G741,[1]Hoja1!$B$2:$F$14234,4,FALSE),"")</f>
        <v/>
      </c>
      <c r="K741" s="23" t="s">
        <v>18881</v>
      </c>
      <c r="L741" s="13"/>
      <c r="M741" s="13"/>
      <c r="N741" s="14"/>
      <c r="O741" s="27"/>
    </row>
    <row r="742" spans="1:15" ht="30" hidden="1" customHeight="1" x14ac:dyDescent="0.25">
      <c r="A742" s="12">
        <v>741</v>
      </c>
      <c r="B742" s="19" t="s">
        <v>18882</v>
      </c>
      <c r="C742" s="19" t="s">
        <v>18883</v>
      </c>
      <c r="D742" s="19" t="s">
        <v>11978</v>
      </c>
      <c r="E742" s="20" t="s">
        <v>18877</v>
      </c>
      <c r="F742" s="20" t="s">
        <v>18877</v>
      </c>
      <c r="G742" s="20"/>
      <c r="H742" s="13"/>
      <c r="I742" s="13"/>
      <c r="J742" s="9" t="str">
        <f>IFERROR(VLOOKUP(G742,[1]Hoja1!$B$2:$F$14234,4,FALSE),"")</f>
        <v/>
      </c>
      <c r="K742" s="23" t="s">
        <v>18884</v>
      </c>
      <c r="L742" s="13"/>
      <c r="M742" s="13"/>
      <c r="N742" s="14"/>
      <c r="O742" s="27"/>
    </row>
    <row r="743" spans="1:15" ht="30" hidden="1" customHeight="1" x14ac:dyDescent="0.25">
      <c r="A743" s="12">
        <v>742</v>
      </c>
      <c r="B743" s="19"/>
      <c r="C743" s="19"/>
      <c r="D743" s="19"/>
      <c r="E743" s="20"/>
      <c r="F743" s="20"/>
      <c r="G743" s="20"/>
      <c r="H743" s="13"/>
      <c r="I743" s="13"/>
      <c r="J743" s="9" t="str">
        <f>IFERROR(VLOOKUP(G743,[1]Hoja1!$B$2:$F$14234,4,FALSE),"")</f>
        <v/>
      </c>
      <c r="K743" s="23"/>
      <c r="L743" s="13"/>
      <c r="M743" s="13"/>
      <c r="N743" s="14"/>
      <c r="O743" s="27"/>
    </row>
    <row r="744" spans="1:15" ht="30" hidden="1" customHeight="1" x14ac:dyDescent="0.25">
      <c r="A744" s="12">
        <v>743</v>
      </c>
      <c r="B744" s="19" t="s">
        <v>18885</v>
      </c>
      <c r="C744" s="19" t="s">
        <v>18886</v>
      </c>
      <c r="D744" s="19" t="s">
        <v>11978</v>
      </c>
      <c r="E744" s="20" t="s">
        <v>18887</v>
      </c>
      <c r="F744" s="20" t="s">
        <v>18887</v>
      </c>
      <c r="G744" s="19">
        <v>2604</v>
      </c>
      <c r="H744" s="30" t="str">
        <f>IFERROR(VLOOKUP(G744,[1]Hoja1!$B$2:$F$14234,2,FALSE),"")</f>
        <v>CRUZ DE CHALPON</v>
      </c>
      <c r="I744" s="30" t="str">
        <f>IFERROR(VLOOKUP(G744,[1]Hoja1!$B$2:$F$14234,3,FALSE),"")</f>
        <v>PT-2604-CM</v>
      </c>
      <c r="J744" s="9" t="str">
        <f>IFERROR(VLOOKUP(G744,[1]Hoja1!$B$2:$F$14234,4,FALSE),"")</f>
        <v>OROSCO CASTRO JOSE ROSARIO</v>
      </c>
      <c r="K744" s="23" t="s">
        <v>18888</v>
      </c>
      <c r="L744" s="13"/>
      <c r="M744" s="13"/>
      <c r="N744" s="14"/>
      <c r="O744" s="27"/>
    </row>
    <row r="745" spans="1:15" ht="30" hidden="1" customHeight="1" x14ac:dyDescent="0.25">
      <c r="A745" s="12">
        <v>744</v>
      </c>
      <c r="B745" s="19" t="s">
        <v>18889</v>
      </c>
      <c r="C745" s="19" t="s">
        <v>18890</v>
      </c>
      <c r="D745" s="19" t="s">
        <v>11978</v>
      </c>
      <c r="E745" s="20" t="s">
        <v>18887</v>
      </c>
      <c r="F745" s="20" t="s">
        <v>18887</v>
      </c>
      <c r="G745" s="19">
        <v>50093</v>
      </c>
      <c r="H745" s="30" t="str">
        <f>IFERROR(VLOOKUP(G745,[1]Hoja1!$B$2:$F$14234,2,FALSE),"")</f>
        <v>DON GERMAN</v>
      </c>
      <c r="I745" s="30" t="str">
        <f>IFERROR(VLOOKUP(G745,[1]Hoja1!$B$2:$F$14234,3,FALSE),"")</f>
        <v>PL-50093-CM</v>
      </c>
      <c r="J745" s="9" t="str">
        <f>IFERROR(VLOOKUP(G745,[1]Hoja1!$B$2:$F$14234,4,FALSE),"")</f>
        <v>OROSCO CASTRO JOSE ROSARIO</v>
      </c>
      <c r="K745" s="23" t="s">
        <v>18891</v>
      </c>
      <c r="L745" s="13"/>
      <c r="M745" s="13"/>
      <c r="N745" s="14"/>
      <c r="O745" s="27"/>
    </row>
    <row r="746" spans="1:15" ht="30" hidden="1" customHeight="1" x14ac:dyDescent="0.25">
      <c r="A746" s="12">
        <v>745</v>
      </c>
      <c r="B746" s="19" t="s">
        <v>18892</v>
      </c>
      <c r="C746" s="19" t="s">
        <v>18893</v>
      </c>
      <c r="D746" s="19" t="s">
        <v>11978</v>
      </c>
      <c r="E746" s="20" t="s">
        <v>18887</v>
      </c>
      <c r="F746" s="20" t="s">
        <v>18887</v>
      </c>
      <c r="G746" s="20"/>
      <c r="H746" s="13"/>
      <c r="I746" s="13"/>
      <c r="J746" s="9" t="str">
        <f>IFERROR(VLOOKUP(G746,[1]Hoja1!$B$2:$F$14234,4,FALSE),"")</f>
        <v/>
      </c>
      <c r="K746" s="23" t="s">
        <v>18894</v>
      </c>
      <c r="L746" s="25" t="s">
        <v>14894</v>
      </c>
      <c r="M746" s="13" t="s">
        <v>6480</v>
      </c>
      <c r="N746" s="14"/>
      <c r="O746" s="27"/>
    </row>
    <row r="747" spans="1:15" ht="30" hidden="1" customHeight="1" x14ac:dyDescent="0.25">
      <c r="A747" s="12">
        <v>746</v>
      </c>
      <c r="B747" s="19" t="s">
        <v>18895</v>
      </c>
      <c r="C747" s="19" t="s">
        <v>18896</v>
      </c>
      <c r="D747" s="19" t="s">
        <v>11978</v>
      </c>
      <c r="E747" s="20" t="s">
        <v>18887</v>
      </c>
      <c r="F747" s="20" t="s">
        <v>18887</v>
      </c>
      <c r="G747" s="20"/>
      <c r="H747" s="13"/>
      <c r="I747" s="13"/>
      <c r="J747" s="9" t="str">
        <f>IFERROR(VLOOKUP(G747,[1]Hoja1!$B$2:$F$14234,4,FALSE),"")</f>
        <v/>
      </c>
      <c r="K747" s="23" t="s">
        <v>18897</v>
      </c>
      <c r="L747" s="13"/>
      <c r="M747" s="13"/>
      <c r="N747" s="14"/>
      <c r="O747" s="27"/>
    </row>
    <row r="748" spans="1:15" ht="30" hidden="1" customHeight="1" x14ac:dyDescent="0.25">
      <c r="A748" s="12">
        <v>747</v>
      </c>
      <c r="B748" s="19" t="s">
        <v>18898</v>
      </c>
      <c r="C748" s="19" t="s">
        <v>18899</v>
      </c>
      <c r="D748" s="19" t="s">
        <v>11978</v>
      </c>
      <c r="E748" s="20" t="s">
        <v>18887</v>
      </c>
      <c r="F748" s="20" t="s">
        <v>18887</v>
      </c>
      <c r="G748" s="19">
        <v>11860</v>
      </c>
      <c r="H748" s="30" t="str">
        <f>IFERROR(VLOOKUP(G748,[1]Hoja1!$B$2:$F$14234,2,FALSE),"")</f>
        <v>MI SAN MARTIN III</v>
      </c>
      <c r="I748" s="30" t="str">
        <f>IFERROR(VLOOKUP(G748,[1]Hoja1!$B$2:$F$14234,3,FALSE),"")</f>
        <v>PT-11860-CM</v>
      </c>
      <c r="J748" s="9" t="str">
        <f>IFERROR(VLOOKUP(G748,[1]Hoja1!$B$2:$F$14234,4,FALSE),"")</f>
        <v>PANTA JACINTO SUSANA ;PANTA PANTA PATRICIO</v>
      </c>
      <c r="K748" s="23" t="s">
        <v>18900</v>
      </c>
      <c r="L748" s="25" t="s">
        <v>14894</v>
      </c>
      <c r="M748" s="13" t="s">
        <v>6480</v>
      </c>
      <c r="N748" s="14"/>
      <c r="O748" s="27"/>
    </row>
    <row r="749" spans="1:15" ht="30" hidden="1" customHeight="1" x14ac:dyDescent="0.25">
      <c r="A749" s="12">
        <v>748</v>
      </c>
      <c r="B749" s="19" t="s">
        <v>18901</v>
      </c>
      <c r="C749" s="19" t="s">
        <v>18902</v>
      </c>
      <c r="D749" s="19" t="s">
        <v>11978</v>
      </c>
      <c r="E749" s="20" t="s">
        <v>18887</v>
      </c>
      <c r="F749" s="20" t="s">
        <v>18887</v>
      </c>
      <c r="G749" s="19">
        <v>16560</v>
      </c>
      <c r="H749" s="30" t="str">
        <f>IFERROR(VLOOKUP(G749,[1]Hoja1!$B$2:$F$14234,2,FALSE),"")</f>
        <v>CAPRICORNIO 7</v>
      </c>
      <c r="I749" s="30" t="str">
        <f>IFERROR(VLOOKUP(G749,[1]Hoja1!$B$2:$F$14234,3,FALSE),"")</f>
        <v>CO-16560-CM</v>
      </c>
      <c r="J749" s="9" t="str">
        <f>IFERROR(VLOOKUP(G749,[1]Hoja1!$B$2:$F$14234,4,FALSE),"")</f>
        <v>PESQUERA CAPRICORNIO S.A.</v>
      </c>
      <c r="K749" s="23" t="s">
        <v>18903</v>
      </c>
      <c r="L749" s="13"/>
      <c r="M749" s="13"/>
      <c r="N749" s="14"/>
      <c r="O749" s="27"/>
    </row>
    <row r="750" spans="1:15" ht="30" hidden="1" customHeight="1" x14ac:dyDescent="0.25">
      <c r="A750" s="12">
        <v>749</v>
      </c>
      <c r="B750" s="19" t="s">
        <v>18904</v>
      </c>
      <c r="C750" s="19" t="s">
        <v>18905</v>
      </c>
      <c r="D750" s="19" t="s">
        <v>11978</v>
      </c>
      <c r="E750" s="20" t="s">
        <v>18906</v>
      </c>
      <c r="F750" s="20" t="s">
        <v>18906</v>
      </c>
      <c r="G750" s="20"/>
      <c r="H750" s="13"/>
      <c r="I750" s="13"/>
      <c r="J750" s="9" t="str">
        <f>IFERROR(VLOOKUP(G750,[1]Hoja1!$B$2:$F$14234,4,FALSE),"")</f>
        <v/>
      </c>
      <c r="K750" s="23" t="s">
        <v>18907</v>
      </c>
      <c r="L750" s="13"/>
      <c r="M750" s="13"/>
      <c r="N750" s="14"/>
      <c r="O750" s="27"/>
    </row>
    <row r="751" spans="1:15" ht="30" hidden="1" customHeight="1" x14ac:dyDescent="0.25">
      <c r="A751" s="12">
        <v>750</v>
      </c>
      <c r="B751" s="19" t="s">
        <v>18908</v>
      </c>
      <c r="C751" s="19" t="s">
        <v>15074</v>
      </c>
      <c r="D751" s="19" t="s">
        <v>11978</v>
      </c>
      <c r="E751" s="20" t="s">
        <v>18906</v>
      </c>
      <c r="F751" s="20" t="s">
        <v>18906</v>
      </c>
      <c r="G751" s="20"/>
      <c r="H751" s="13"/>
      <c r="I751" s="13"/>
      <c r="J751" s="9" t="str">
        <f>IFERROR(VLOOKUP(G751,[1]Hoja1!$B$2:$F$14234,4,FALSE),"")</f>
        <v/>
      </c>
      <c r="K751" s="23" t="s">
        <v>18909</v>
      </c>
      <c r="L751" s="13"/>
      <c r="M751" s="13"/>
      <c r="N751" s="14"/>
      <c r="O751" s="27"/>
    </row>
    <row r="752" spans="1:15" ht="30" hidden="1" customHeight="1" x14ac:dyDescent="0.25">
      <c r="A752" s="12">
        <v>751</v>
      </c>
      <c r="B752" s="19" t="s">
        <v>18910</v>
      </c>
      <c r="C752" s="19" t="s">
        <v>18905</v>
      </c>
      <c r="D752" s="19" t="s">
        <v>11978</v>
      </c>
      <c r="E752" s="20" t="s">
        <v>18906</v>
      </c>
      <c r="F752" s="20" t="s">
        <v>18906</v>
      </c>
      <c r="G752" s="20"/>
      <c r="H752" s="13"/>
      <c r="I752" s="13"/>
      <c r="J752" s="9" t="str">
        <f>IFERROR(VLOOKUP(G752,[1]Hoja1!$B$2:$F$14234,4,FALSE),"")</f>
        <v/>
      </c>
      <c r="K752" s="23" t="s">
        <v>18911</v>
      </c>
      <c r="L752" s="13"/>
      <c r="M752" s="13"/>
      <c r="N752" s="14"/>
      <c r="O752" s="27"/>
    </row>
    <row r="753" spans="1:15" ht="30" hidden="1" customHeight="1" x14ac:dyDescent="0.25">
      <c r="A753" s="12">
        <v>752</v>
      </c>
      <c r="B753" s="19" t="s">
        <v>18912</v>
      </c>
      <c r="C753" s="19" t="s">
        <v>18913</v>
      </c>
      <c r="D753" s="19" t="s">
        <v>11978</v>
      </c>
      <c r="E753" s="20" t="s">
        <v>18906</v>
      </c>
      <c r="F753" s="20" t="s">
        <v>18906</v>
      </c>
      <c r="G753" s="20"/>
      <c r="H753" s="13"/>
      <c r="I753" s="13"/>
      <c r="J753" s="9" t="str">
        <f>IFERROR(VLOOKUP(G753,[1]Hoja1!$B$2:$F$14234,4,FALSE),"")</f>
        <v/>
      </c>
      <c r="K753" s="23" t="s">
        <v>18914</v>
      </c>
      <c r="L753" s="13"/>
      <c r="M753" s="13"/>
      <c r="N753" s="14"/>
      <c r="O753" s="27"/>
    </row>
    <row r="754" spans="1:15" ht="30" hidden="1" customHeight="1" x14ac:dyDescent="0.25">
      <c r="A754" s="12">
        <v>753</v>
      </c>
      <c r="B754" s="19" t="s">
        <v>18915</v>
      </c>
      <c r="C754" s="19" t="s">
        <v>18916</v>
      </c>
      <c r="D754" s="19" t="s">
        <v>11978</v>
      </c>
      <c r="E754" s="20" t="s">
        <v>18906</v>
      </c>
      <c r="F754" s="20" t="s">
        <v>18906</v>
      </c>
      <c r="G754" s="20"/>
      <c r="H754" s="13"/>
      <c r="I754" s="13"/>
      <c r="J754" s="9" t="str">
        <f>IFERROR(VLOOKUP(G754,[1]Hoja1!$B$2:$F$14234,4,FALSE),"")</f>
        <v/>
      </c>
      <c r="K754" s="23" t="s">
        <v>18917</v>
      </c>
      <c r="L754" s="13"/>
      <c r="M754" s="13"/>
      <c r="N754" s="14"/>
      <c r="O754" s="27"/>
    </row>
    <row r="755" spans="1:15" ht="30" hidden="1" customHeight="1" x14ac:dyDescent="0.25">
      <c r="A755" s="12">
        <v>754</v>
      </c>
      <c r="B755" s="19" t="s">
        <v>18918</v>
      </c>
      <c r="C755" s="19" t="s">
        <v>18919</v>
      </c>
      <c r="D755" s="19" t="s">
        <v>11978</v>
      </c>
      <c r="E755" s="20" t="s">
        <v>18906</v>
      </c>
      <c r="F755" s="20" t="s">
        <v>18906</v>
      </c>
      <c r="G755" s="20"/>
      <c r="H755" s="13"/>
      <c r="I755" s="13"/>
      <c r="J755" s="9" t="str">
        <f>IFERROR(VLOOKUP(G755,[1]Hoja1!$B$2:$F$14234,4,FALSE),"")</f>
        <v/>
      </c>
      <c r="K755" s="23" t="s">
        <v>18920</v>
      </c>
      <c r="L755" s="13"/>
      <c r="M755" s="13"/>
      <c r="N755" s="14"/>
      <c r="O755" s="27"/>
    </row>
    <row r="756" spans="1:15" ht="30" hidden="1" customHeight="1" x14ac:dyDescent="0.25">
      <c r="A756" s="12">
        <v>755</v>
      </c>
      <c r="B756" s="19" t="s">
        <v>18921</v>
      </c>
      <c r="C756" s="19" t="s">
        <v>18922</v>
      </c>
      <c r="D756" s="19" t="s">
        <v>11978</v>
      </c>
      <c r="E756" s="20" t="s">
        <v>18923</v>
      </c>
      <c r="F756" s="20" t="s">
        <v>18923</v>
      </c>
      <c r="G756" s="20"/>
      <c r="H756" s="13"/>
      <c r="I756" s="13"/>
      <c r="J756" s="9" t="str">
        <f>IFERROR(VLOOKUP(G756,[1]Hoja1!$B$2:$F$14234,4,FALSE),"")</f>
        <v/>
      </c>
      <c r="K756" s="23" t="s">
        <v>18924</v>
      </c>
      <c r="L756" s="13"/>
      <c r="M756" s="13"/>
      <c r="N756" s="14"/>
      <c r="O756" s="27"/>
    </row>
    <row r="757" spans="1:15" ht="30" hidden="1" customHeight="1" x14ac:dyDescent="0.25">
      <c r="A757" s="12">
        <v>756</v>
      </c>
      <c r="B757" s="19" t="s">
        <v>18925</v>
      </c>
      <c r="C757" s="19" t="s">
        <v>18926</v>
      </c>
      <c r="D757" s="19" t="s">
        <v>11978</v>
      </c>
      <c r="E757" s="20" t="s">
        <v>18923</v>
      </c>
      <c r="F757" s="20" t="s">
        <v>18923</v>
      </c>
      <c r="G757" s="20"/>
      <c r="H757" s="13"/>
      <c r="I757" s="13"/>
      <c r="J757" s="9" t="str">
        <f>IFERROR(VLOOKUP(G757,[1]Hoja1!$B$2:$F$14234,4,FALSE),"")</f>
        <v/>
      </c>
      <c r="K757" s="23" t="s">
        <v>18927</v>
      </c>
      <c r="L757" s="13"/>
      <c r="M757" s="13"/>
      <c r="N757" s="14"/>
      <c r="O757" s="27"/>
    </row>
    <row r="758" spans="1:15" ht="30" hidden="1" customHeight="1" x14ac:dyDescent="0.25">
      <c r="A758" s="12">
        <v>757</v>
      </c>
      <c r="B758" s="19" t="s">
        <v>18928</v>
      </c>
      <c r="C758" s="19" t="s">
        <v>18929</v>
      </c>
      <c r="D758" s="19" t="s">
        <v>11978</v>
      </c>
      <c r="E758" s="20" t="s">
        <v>18923</v>
      </c>
      <c r="F758" s="20" t="s">
        <v>18923</v>
      </c>
      <c r="G758" s="20"/>
      <c r="H758" s="13"/>
      <c r="I758" s="13"/>
      <c r="J758" s="9" t="str">
        <f>IFERROR(VLOOKUP(G758,[1]Hoja1!$B$2:$F$14234,4,FALSE),"")</f>
        <v/>
      </c>
      <c r="K758" s="23" t="s">
        <v>18930</v>
      </c>
      <c r="L758" s="13"/>
      <c r="M758" s="13"/>
      <c r="N758" s="14"/>
      <c r="O758" s="27"/>
    </row>
    <row r="759" spans="1:15" ht="30" hidden="1" customHeight="1" x14ac:dyDescent="0.25">
      <c r="A759" s="12">
        <v>758</v>
      </c>
      <c r="B759" s="19" t="s">
        <v>18931</v>
      </c>
      <c r="C759" s="19" t="s">
        <v>18932</v>
      </c>
      <c r="D759" s="19" t="s">
        <v>11978</v>
      </c>
      <c r="E759" s="20" t="s">
        <v>18923</v>
      </c>
      <c r="F759" s="20" t="s">
        <v>18923</v>
      </c>
      <c r="G759" s="20"/>
      <c r="H759" s="13"/>
      <c r="I759" s="13"/>
      <c r="J759" s="9" t="str">
        <f>IFERROR(VLOOKUP(G759,[1]Hoja1!$B$2:$F$14234,4,FALSE),"")</f>
        <v/>
      </c>
      <c r="K759" s="23" t="s">
        <v>18933</v>
      </c>
      <c r="L759" s="13"/>
      <c r="M759" s="13"/>
      <c r="N759" s="14"/>
      <c r="O759" s="27"/>
    </row>
    <row r="760" spans="1:15" ht="30" hidden="1" customHeight="1" x14ac:dyDescent="0.25">
      <c r="A760" s="12">
        <v>759</v>
      </c>
      <c r="B760" s="19" t="s">
        <v>18934</v>
      </c>
      <c r="C760" s="19" t="s">
        <v>18935</v>
      </c>
      <c r="D760" s="19" t="s">
        <v>11978</v>
      </c>
      <c r="E760" s="20" t="s">
        <v>18923</v>
      </c>
      <c r="F760" s="20" t="s">
        <v>18923</v>
      </c>
      <c r="G760" s="20"/>
      <c r="H760" s="13"/>
      <c r="I760" s="13"/>
      <c r="J760" s="9" t="str">
        <f>IFERROR(VLOOKUP(G760,[1]Hoja1!$B$2:$F$14234,4,FALSE),"")</f>
        <v/>
      </c>
      <c r="K760" s="23" t="s">
        <v>18933</v>
      </c>
      <c r="L760" s="13"/>
      <c r="M760" s="13"/>
      <c r="N760" s="14"/>
      <c r="O760" s="27"/>
    </row>
    <row r="761" spans="1:15" ht="30" hidden="1" customHeight="1" x14ac:dyDescent="0.25">
      <c r="A761" s="12">
        <v>760</v>
      </c>
      <c r="B761" s="19" t="s">
        <v>18936</v>
      </c>
      <c r="C761" s="19" t="s">
        <v>18937</v>
      </c>
      <c r="D761" s="19" t="s">
        <v>11978</v>
      </c>
      <c r="E761" s="20" t="s">
        <v>18923</v>
      </c>
      <c r="F761" s="20" t="s">
        <v>18923</v>
      </c>
      <c r="G761" s="20"/>
      <c r="H761" s="13"/>
      <c r="I761" s="13"/>
      <c r="J761" s="9" t="str">
        <f>IFERROR(VLOOKUP(G761,[1]Hoja1!$B$2:$F$14234,4,FALSE),"")</f>
        <v/>
      </c>
      <c r="K761" s="23" t="s">
        <v>18938</v>
      </c>
      <c r="L761" s="13"/>
      <c r="M761" s="13"/>
      <c r="N761" s="14"/>
      <c r="O761" s="27"/>
    </row>
    <row r="762" spans="1:15" ht="30" hidden="1" customHeight="1" x14ac:dyDescent="0.25">
      <c r="A762" s="12">
        <v>761</v>
      </c>
      <c r="B762" s="19" t="s">
        <v>18939</v>
      </c>
      <c r="C762" s="19" t="s">
        <v>18940</v>
      </c>
      <c r="D762" s="19" t="s">
        <v>11978</v>
      </c>
      <c r="E762" s="20" t="s">
        <v>18923</v>
      </c>
      <c r="F762" s="20" t="s">
        <v>18923</v>
      </c>
      <c r="G762" s="20"/>
      <c r="H762" s="13"/>
      <c r="I762" s="13"/>
      <c r="J762" s="9" t="str">
        <f>IFERROR(VLOOKUP(G762,[1]Hoja1!$B$2:$F$14234,4,FALSE),"")</f>
        <v/>
      </c>
      <c r="K762" s="23" t="s">
        <v>18933</v>
      </c>
      <c r="L762" s="13"/>
      <c r="M762" s="13"/>
      <c r="N762" s="14"/>
      <c r="O762" s="27"/>
    </row>
    <row r="763" spans="1:15" ht="30" hidden="1" customHeight="1" x14ac:dyDescent="0.25">
      <c r="A763" s="12">
        <v>762</v>
      </c>
      <c r="B763" s="19" t="s">
        <v>18941</v>
      </c>
      <c r="C763" s="19" t="s">
        <v>18942</v>
      </c>
      <c r="D763" s="19" t="s">
        <v>11978</v>
      </c>
      <c r="E763" s="20" t="s">
        <v>18923</v>
      </c>
      <c r="F763" s="20" t="s">
        <v>18923</v>
      </c>
      <c r="G763" s="20"/>
      <c r="H763" s="13"/>
      <c r="I763" s="13"/>
      <c r="J763" s="9" t="str">
        <f>IFERROR(VLOOKUP(G763,[1]Hoja1!$B$2:$F$14234,4,FALSE),"")</f>
        <v/>
      </c>
      <c r="K763" s="23" t="s">
        <v>18933</v>
      </c>
      <c r="L763" s="13"/>
      <c r="M763" s="13"/>
      <c r="N763" s="14"/>
      <c r="O763" s="27"/>
    </row>
    <row r="764" spans="1:15" ht="30" hidden="1" customHeight="1" x14ac:dyDescent="0.25">
      <c r="A764" s="12">
        <v>763</v>
      </c>
      <c r="B764" s="19" t="s">
        <v>18943</v>
      </c>
      <c r="C764" s="19" t="s">
        <v>18944</v>
      </c>
      <c r="D764" s="19" t="s">
        <v>11978</v>
      </c>
      <c r="E764" s="20" t="s">
        <v>18923</v>
      </c>
      <c r="F764" s="20" t="s">
        <v>18923</v>
      </c>
      <c r="G764" s="20"/>
      <c r="H764" s="13"/>
      <c r="I764" s="13"/>
      <c r="J764" s="9" t="str">
        <f>IFERROR(VLOOKUP(G764,[1]Hoja1!$B$2:$F$14234,4,FALSE),"")</f>
        <v/>
      </c>
      <c r="K764" s="23" t="s">
        <v>18945</v>
      </c>
      <c r="L764" s="13"/>
      <c r="M764" s="13"/>
      <c r="N764" s="14"/>
      <c r="O764" s="27"/>
    </row>
    <row r="765" spans="1:15" ht="30" hidden="1" customHeight="1" x14ac:dyDescent="0.25">
      <c r="A765" s="12">
        <v>764</v>
      </c>
      <c r="B765" s="19" t="s">
        <v>18946</v>
      </c>
      <c r="C765" s="19" t="s">
        <v>18947</v>
      </c>
      <c r="D765" s="19" t="s">
        <v>11978</v>
      </c>
      <c r="E765" s="20" t="s">
        <v>18923</v>
      </c>
      <c r="F765" s="20" t="s">
        <v>18923</v>
      </c>
      <c r="G765" s="20"/>
      <c r="H765" s="13"/>
      <c r="I765" s="13"/>
      <c r="J765" s="9" t="str">
        <f>IFERROR(VLOOKUP(G765,[1]Hoja1!$B$2:$F$14234,4,FALSE),"")</f>
        <v/>
      </c>
      <c r="K765" s="23" t="s">
        <v>18933</v>
      </c>
      <c r="L765" s="13"/>
      <c r="M765" s="13"/>
      <c r="N765" s="14"/>
      <c r="O765" s="27"/>
    </row>
    <row r="766" spans="1:15" ht="30" hidden="1" customHeight="1" x14ac:dyDescent="0.25">
      <c r="A766" s="12">
        <v>765</v>
      </c>
      <c r="B766" s="19" t="s">
        <v>18948</v>
      </c>
      <c r="C766" s="19" t="s">
        <v>18949</v>
      </c>
      <c r="D766" s="19" t="s">
        <v>11978</v>
      </c>
      <c r="E766" s="20" t="s">
        <v>18923</v>
      </c>
      <c r="F766" s="20" t="s">
        <v>18923</v>
      </c>
      <c r="G766" s="20"/>
      <c r="H766" s="13"/>
      <c r="I766" s="13"/>
      <c r="J766" s="9" t="str">
        <f>IFERROR(VLOOKUP(G766,[1]Hoja1!$B$2:$F$14234,4,FALSE),"")</f>
        <v/>
      </c>
      <c r="K766" s="23" t="s">
        <v>18933</v>
      </c>
      <c r="L766" s="13"/>
      <c r="M766" s="13"/>
      <c r="N766" s="14"/>
      <c r="O766" s="27"/>
    </row>
    <row r="767" spans="1:15" ht="30" hidden="1" customHeight="1" x14ac:dyDescent="0.25">
      <c r="A767" s="12">
        <v>766</v>
      </c>
      <c r="B767" s="19" t="s">
        <v>18950</v>
      </c>
      <c r="C767" s="19" t="s">
        <v>18951</v>
      </c>
      <c r="D767" s="19" t="s">
        <v>11978</v>
      </c>
      <c r="E767" s="20" t="s">
        <v>18923</v>
      </c>
      <c r="F767" s="20" t="s">
        <v>18923</v>
      </c>
      <c r="G767" s="20"/>
      <c r="H767" s="13"/>
      <c r="I767" s="13"/>
      <c r="J767" s="9" t="str">
        <f>IFERROR(VLOOKUP(G767,[1]Hoja1!$B$2:$F$14234,4,FALSE),"")</f>
        <v/>
      </c>
      <c r="K767" s="23" t="s">
        <v>18933</v>
      </c>
      <c r="L767" s="13"/>
      <c r="M767" s="13"/>
      <c r="N767" s="14"/>
      <c r="O767" s="27"/>
    </row>
    <row r="768" spans="1:15" ht="30" hidden="1" customHeight="1" x14ac:dyDescent="0.25">
      <c r="A768" s="12">
        <v>767</v>
      </c>
      <c r="B768" s="19" t="s">
        <v>18952</v>
      </c>
      <c r="C768" s="19" t="s">
        <v>18953</v>
      </c>
      <c r="D768" s="19" t="s">
        <v>11978</v>
      </c>
      <c r="E768" s="20" t="s">
        <v>18954</v>
      </c>
      <c r="F768" s="20" t="s">
        <v>18954</v>
      </c>
      <c r="G768" s="20"/>
      <c r="H768" s="13"/>
      <c r="I768" s="13"/>
      <c r="J768" s="9" t="str">
        <f>IFERROR(VLOOKUP(G768,[1]Hoja1!$B$2:$F$14234,4,FALSE),"")</f>
        <v/>
      </c>
      <c r="K768" s="23" t="s">
        <v>18955</v>
      </c>
      <c r="L768" s="13"/>
      <c r="M768" s="13"/>
      <c r="N768" s="14"/>
      <c r="O768" s="27"/>
    </row>
    <row r="769" spans="1:15" ht="30" hidden="1" customHeight="1" x14ac:dyDescent="0.25">
      <c r="A769" s="12">
        <v>768</v>
      </c>
      <c r="B769" s="19" t="s">
        <v>18956</v>
      </c>
      <c r="C769" s="19" t="s">
        <v>18957</v>
      </c>
      <c r="D769" s="19" t="s">
        <v>11978</v>
      </c>
      <c r="E769" s="20" t="s">
        <v>18958</v>
      </c>
      <c r="F769" s="20" t="s">
        <v>18958</v>
      </c>
      <c r="G769" s="20"/>
      <c r="H769" s="13"/>
      <c r="I769" s="13"/>
      <c r="J769" s="9" t="str">
        <f>IFERROR(VLOOKUP(G769,[1]Hoja1!$B$2:$F$14234,4,FALSE),"")</f>
        <v/>
      </c>
      <c r="K769" s="23" t="s">
        <v>18959</v>
      </c>
      <c r="L769" s="13"/>
      <c r="M769" s="13"/>
      <c r="N769" s="14"/>
      <c r="O769" s="27"/>
    </row>
    <row r="770" spans="1:15" ht="30" hidden="1" customHeight="1" x14ac:dyDescent="0.25">
      <c r="A770" s="12">
        <v>769</v>
      </c>
      <c r="B770" s="19" t="s">
        <v>18960</v>
      </c>
      <c r="C770" s="19" t="s">
        <v>18961</v>
      </c>
      <c r="D770" s="19" t="s">
        <v>11978</v>
      </c>
      <c r="E770" s="20" t="s">
        <v>18958</v>
      </c>
      <c r="F770" s="20" t="s">
        <v>18958</v>
      </c>
      <c r="G770" s="20"/>
      <c r="H770" s="13"/>
      <c r="I770" s="13"/>
      <c r="J770" s="9" t="str">
        <f>IFERROR(VLOOKUP(G770,[1]Hoja1!$B$2:$F$14234,4,FALSE),"")</f>
        <v/>
      </c>
      <c r="K770" s="23" t="s">
        <v>18959</v>
      </c>
      <c r="L770" s="13"/>
      <c r="M770" s="13"/>
      <c r="N770" s="14"/>
      <c r="O770" s="27"/>
    </row>
    <row r="771" spans="1:15" ht="30" hidden="1" customHeight="1" x14ac:dyDescent="0.25">
      <c r="A771" s="12">
        <v>770</v>
      </c>
      <c r="B771" s="19" t="s">
        <v>18962</v>
      </c>
      <c r="C771" s="19" t="s">
        <v>18957</v>
      </c>
      <c r="D771" s="19" t="s">
        <v>11978</v>
      </c>
      <c r="E771" s="20" t="s">
        <v>18958</v>
      </c>
      <c r="F771" s="20" t="s">
        <v>18958</v>
      </c>
      <c r="G771" s="20"/>
      <c r="H771" s="13"/>
      <c r="I771" s="13"/>
      <c r="J771" s="9" t="str">
        <f>IFERROR(VLOOKUP(G771,[1]Hoja1!$B$2:$F$14234,4,FALSE),"")</f>
        <v/>
      </c>
      <c r="K771" s="23" t="s">
        <v>18963</v>
      </c>
      <c r="L771" s="13"/>
      <c r="M771" s="13"/>
      <c r="N771" s="14"/>
      <c r="O771" s="27"/>
    </row>
    <row r="772" spans="1:15" ht="30" hidden="1" customHeight="1" x14ac:dyDescent="0.25">
      <c r="A772" s="12">
        <v>771</v>
      </c>
      <c r="B772" s="19" t="s">
        <v>18964</v>
      </c>
      <c r="C772" s="19" t="s">
        <v>18965</v>
      </c>
      <c r="D772" s="19" t="s">
        <v>11978</v>
      </c>
      <c r="E772" s="20" t="s">
        <v>18958</v>
      </c>
      <c r="F772" s="20" t="s">
        <v>18958</v>
      </c>
      <c r="G772" s="20"/>
      <c r="H772" s="13"/>
      <c r="I772" s="13"/>
      <c r="J772" s="9" t="str">
        <f>IFERROR(VLOOKUP(G772,[1]Hoja1!$B$2:$F$14234,4,FALSE),"")</f>
        <v/>
      </c>
      <c r="K772" s="23" t="s">
        <v>18966</v>
      </c>
      <c r="L772" s="13"/>
      <c r="M772" s="13"/>
      <c r="N772" s="14"/>
      <c r="O772" s="27"/>
    </row>
    <row r="773" spans="1:15" ht="30" hidden="1" customHeight="1" x14ac:dyDescent="0.25">
      <c r="A773" s="12">
        <v>772</v>
      </c>
      <c r="B773" s="19" t="s">
        <v>18967</v>
      </c>
      <c r="C773" s="19" t="s">
        <v>18968</v>
      </c>
      <c r="D773" s="19" t="s">
        <v>11978</v>
      </c>
      <c r="E773" s="20" t="s">
        <v>18958</v>
      </c>
      <c r="F773" s="20" t="s">
        <v>18958</v>
      </c>
      <c r="G773" s="20"/>
      <c r="H773" s="13"/>
      <c r="I773" s="13"/>
      <c r="J773" s="9" t="str">
        <f>IFERROR(VLOOKUP(G773,[1]Hoja1!$B$2:$F$14234,4,FALSE),"")</f>
        <v/>
      </c>
      <c r="K773" s="23" t="s">
        <v>18969</v>
      </c>
      <c r="L773" s="13"/>
      <c r="M773" s="13"/>
      <c r="N773" s="14"/>
      <c r="O773" s="27"/>
    </row>
    <row r="774" spans="1:15" ht="30" hidden="1" customHeight="1" x14ac:dyDescent="0.25">
      <c r="A774" s="12">
        <v>773</v>
      </c>
      <c r="B774" s="19" t="s">
        <v>18970</v>
      </c>
      <c r="C774" s="19" t="s">
        <v>18971</v>
      </c>
      <c r="D774" s="19" t="s">
        <v>11978</v>
      </c>
      <c r="E774" s="20" t="s">
        <v>18958</v>
      </c>
      <c r="F774" s="20" t="s">
        <v>18958</v>
      </c>
      <c r="G774" s="20"/>
      <c r="H774" s="13"/>
      <c r="I774" s="13"/>
      <c r="J774" s="9" t="str">
        <f>IFERROR(VLOOKUP(G774,[1]Hoja1!$B$2:$F$14234,4,FALSE),"")</f>
        <v/>
      </c>
      <c r="K774" s="23" t="s">
        <v>18972</v>
      </c>
      <c r="L774" s="13"/>
      <c r="M774" s="13"/>
      <c r="N774" s="14"/>
      <c r="O774" s="27"/>
    </row>
    <row r="775" spans="1:15" ht="30" hidden="1" customHeight="1" x14ac:dyDescent="0.25">
      <c r="A775" s="12">
        <v>774</v>
      </c>
      <c r="B775" s="19" t="s">
        <v>18973</v>
      </c>
      <c r="C775" s="19" t="s">
        <v>18974</v>
      </c>
      <c r="D775" s="19" t="s">
        <v>11978</v>
      </c>
      <c r="E775" s="20" t="s">
        <v>18958</v>
      </c>
      <c r="F775" s="20" t="s">
        <v>18958</v>
      </c>
      <c r="G775" s="20"/>
      <c r="H775" s="13"/>
      <c r="I775" s="13"/>
      <c r="J775" s="9" t="str">
        <f>IFERROR(VLOOKUP(G775,[1]Hoja1!$B$2:$F$14234,4,FALSE),"")</f>
        <v/>
      </c>
      <c r="K775" s="23" t="s">
        <v>18975</v>
      </c>
      <c r="L775" s="25" t="s">
        <v>14894</v>
      </c>
      <c r="M775" s="13" t="s">
        <v>6480</v>
      </c>
      <c r="N775" s="14"/>
      <c r="O775" s="27"/>
    </row>
    <row r="776" spans="1:15" ht="30" hidden="1" customHeight="1" x14ac:dyDescent="0.25">
      <c r="A776" s="12">
        <v>775</v>
      </c>
      <c r="B776" s="19" t="s">
        <v>18976</v>
      </c>
      <c r="C776" s="19" t="s">
        <v>18977</v>
      </c>
      <c r="D776" s="19" t="s">
        <v>11978</v>
      </c>
      <c r="E776" s="20" t="s">
        <v>18978</v>
      </c>
      <c r="F776" s="20" t="s">
        <v>18978</v>
      </c>
      <c r="G776" s="20"/>
      <c r="H776" s="13"/>
      <c r="I776" s="13"/>
      <c r="J776" s="9" t="str">
        <f>IFERROR(VLOOKUP(G776,[1]Hoja1!$B$2:$F$14234,4,FALSE),"")</f>
        <v/>
      </c>
      <c r="K776" s="23" t="s">
        <v>18979</v>
      </c>
      <c r="L776" s="13"/>
      <c r="M776" s="13"/>
      <c r="N776" s="14"/>
      <c r="O776" s="27"/>
    </row>
    <row r="777" spans="1:15" ht="30" hidden="1" customHeight="1" x14ac:dyDescent="0.25">
      <c r="A777" s="12">
        <v>776</v>
      </c>
      <c r="B777" s="19" t="s">
        <v>18980</v>
      </c>
      <c r="C777" s="19" t="s">
        <v>18981</v>
      </c>
      <c r="D777" s="19" t="s">
        <v>11978</v>
      </c>
      <c r="E777" s="20" t="s">
        <v>18978</v>
      </c>
      <c r="F777" s="20" t="s">
        <v>18978</v>
      </c>
      <c r="G777" s="20"/>
      <c r="H777" s="13"/>
      <c r="I777" s="13"/>
      <c r="J777" s="9" t="str">
        <f>IFERROR(VLOOKUP(G777,[1]Hoja1!$B$2:$F$14234,4,FALSE),"")</f>
        <v/>
      </c>
      <c r="K777" s="23" t="s">
        <v>18982</v>
      </c>
      <c r="L777" s="25" t="s">
        <v>14894</v>
      </c>
      <c r="M777" s="13" t="s">
        <v>6480</v>
      </c>
      <c r="N777" s="14"/>
      <c r="O777" s="27"/>
    </row>
    <row r="778" spans="1:15" ht="30" hidden="1" customHeight="1" x14ac:dyDescent="0.25">
      <c r="A778" s="12">
        <v>777</v>
      </c>
      <c r="B778" s="19" t="s">
        <v>18983</v>
      </c>
      <c r="C778" s="19" t="s">
        <v>18984</v>
      </c>
      <c r="D778" s="19" t="s">
        <v>11978</v>
      </c>
      <c r="E778" s="20" t="s">
        <v>18978</v>
      </c>
      <c r="F778" s="20" t="s">
        <v>18978</v>
      </c>
      <c r="G778" s="20"/>
      <c r="H778" s="13"/>
      <c r="I778" s="13"/>
      <c r="J778" s="9" t="str">
        <f>IFERROR(VLOOKUP(G778,[1]Hoja1!$B$2:$F$14234,4,FALSE),"")</f>
        <v/>
      </c>
      <c r="K778" s="23" t="s">
        <v>18985</v>
      </c>
      <c r="L778" s="25" t="s">
        <v>14894</v>
      </c>
      <c r="M778" s="13" t="s">
        <v>6480</v>
      </c>
      <c r="N778" s="14"/>
      <c r="O778" s="27"/>
    </row>
    <row r="779" spans="1:15" ht="30" hidden="1" customHeight="1" x14ac:dyDescent="0.25">
      <c r="A779" s="12">
        <v>778</v>
      </c>
      <c r="B779" s="19" t="s">
        <v>18986</v>
      </c>
      <c r="C779" s="19" t="s">
        <v>18987</v>
      </c>
      <c r="D779" s="19" t="s">
        <v>11978</v>
      </c>
      <c r="E779" s="20" t="s">
        <v>18988</v>
      </c>
      <c r="F779" s="20" t="s">
        <v>18988</v>
      </c>
      <c r="G779" s="20"/>
      <c r="H779" s="13"/>
      <c r="I779" s="13"/>
      <c r="J779" s="9" t="str">
        <f>IFERROR(VLOOKUP(G779,[1]Hoja1!$B$2:$F$14234,4,FALSE),"")</f>
        <v/>
      </c>
      <c r="K779" s="23" t="s">
        <v>18989</v>
      </c>
      <c r="L779" s="13"/>
      <c r="M779" s="13"/>
      <c r="N779" s="14"/>
      <c r="O779" s="27"/>
    </row>
    <row r="780" spans="1:15" ht="30" hidden="1" customHeight="1" x14ac:dyDescent="0.25">
      <c r="A780" s="12">
        <v>779</v>
      </c>
      <c r="B780" s="19"/>
      <c r="C780" s="19"/>
      <c r="D780" s="19"/>
      <c r="E780" s="20"/>
      <c r="F780" s="20"/>
      <c r="G780" s="20"/>
      <c r="H780" s="13"/>
      <c r="I780" s="13"/>
      <c r="J780" s="9" t="str">
        <f>IFERROR(VLOOKUP(G780,[1]Hoja1!$B$2:$F$14234,4,FALSE),"")</f>
        <v/>
      </c>
      <c r="K780" s="23"/>
      <c r="L780" s="13"/>
      <c r="M780" s="13"/>
      <c r="N780" s="14"/>
      <c r="O780" s="27"/>
    </row>
    <row r="781" spans="1:15" ht="30" hidden="1" customHeight="1" x14ac:dyDescent="0.25">
      <c r="A781" s="12">
        <v>780</v>
      </c>
      <c r="B781" s="19"/>
      <c r="C781" s="19"/>
      <c r="D781" s="19"/>
      <c r="E781" s="20"/>
      <c r="F781" s="20"/>
      <c r="G781" s="20"/>
      <c r="H781" s="13"/>
      <c r="I781" s="13"/>
      <c r="J781" s="9" t="str">
        <f>IFERROR(VLOOKUP(G781,[1]Hoja1!$B$2:$F$14234,4,FALSE),"")</f>
        <v/>
      </c>
      <c r="K781" s="23"/>
      <c r="L781" s="13"/>
      <c r="M781" s="13"/>
      <c r="N781" s="14"/>
      <c r="O781" s="27"/>
    </row>
    <row r="782" spans="1:15" ht="30" hidden="1" customHeight="1" x14ac:dyDescent="0.25">
      <c r="A782" s="12">
        <v>781</v>
      </c>
      <c r="B782" s="19" t="s">
        <v>18990</v>
      </c>
      <c r="C782" s="19" t="s">
        <v>18991</v>
      </c>
      <c r="D782" s="19" t="s">
        <v>11978</v>
      </c>
      <c r="E782" s="20" t="s">
        <v>18992</v>
      </c>
      <c r="F782" s="20" t="s">
        <v>18992</v>
      </c>
      <c r="G782" s="20"/>
      <c r="H782" s="13"/>
      <c r="I782" s="13"/>
      <c r="J782" s="9" t="str">
        <f>IFERROR(VLOOKUP(G782,[1]Hoja1!$B$2:$F$14234,4,FALSE),"")</f>
        <v/>
      </c>
      <c r="K782" s="23" t="s">
        <v>18993</v>
      </c>
      <c r="L782" s="13"/>
      <c r="M782" s="13"/>
      <c r="N782" s="14"/>
      <c r="O782" s="27"/>
    </row>
    <row r="783" spans="1:15" ht="30" hidden="1" customHeight="1" x14ac:dyDescent="0.25">
      <c r="A783" s="12">
        <v>782</v>
      </c>
      <c r="B783" s="19" t="s">
        <v>18994</v>
      </c>
      <c r="C783" s="19" t="s">
        <v>18995</v>
      </c>
      <c r="D783" s="19" t="s">
        <v>11978</v>
      </c>
      <c r="E783" s="20" t="s">
        <v>18996</v>
      </c>
      <c r="F783" s="20" t="s">
        <v>18996</v>
      </c>
      <c r="G783" s="20"/>
      <c r="H783" s="13"/>
      <c r="I783" s="13"/>
      <c r="J783" s="9" t="str">
        <f>IFERROR(VLOOKUP(G783,[1]Hoja1!$B$2:$F$14234,4,FALSE),"")</f>
        <v/>
      </c>
      <c r="K783" s="23" t="s">
        <v>18997</v>
      </c>
      <c r="L783" s="25" t="s">
        <v>14894</v>
      </c>
      <c r="M783" s="13" t="s">
        <v>6480</v>
      </c>
      <c r="N783" s="14"/>
      <c r="O783" s="27"/>
    </row>
    <row r="784" spans="1:15" ht="30" hidden="1" customHeight="1" x14ac:dyDescent="0.25">
      <c r="A784" s="12">
        <v>783</v>
      </c>
      <c r="B784" s="19" t="s">
        <v>18998</v>
      </c>
      <c r="C784" s="19" t="s">
        <v>18999</v>
      </c>
      <c r="D784" s="19" t="s">
        <v>11978</v>
      </c>
      <c r="E784" s="20" t="s">
        <v>18996</v>
      </c>
      <c r="F784" s="20" t="s">
        <v>18996</v>
      </c>
      <c r="G784" s="20"/>
      <c r="H784" s="13"/>
      <c r="I784" s="13"/>
      <c r="J784" s="9" t="str">
        <f>IFERROR(VLOOKUP(G784,[1]Hoja1!$B$2:$F$14234,4,FALSE),"")</f>
        <v/>
      </c>
      <c r="K784" s="23" t="s">
        <v>19000</v>
      </c>
      <c r="L784" s="25" t="s">
        <v>14894</v>
      </c>
      <c r="M784" s="13" t="s">
        <v>6480</v>
      </c>
      <c r="N784" s="14"/>
      <c r="O784" s="27"/>
    </row>
    <row r="785" spans="1:15" ht="30" hidden="1" customHeight="1" x14ac:dyDescent="0.25">
      <c r="A785" s="12">
        <v>784</v>
      </c>
      <c r="B785" s="19"/>
      <c r="C785" s="19"/>
      <c r="D785" s="19"/>
      <c r="E785" s="20"/>
      <c r="F785" s="20"/>
      <c r="G785" s="20"/>
      <c r="H785" s="13"/>
      <c r="I785" s="13"/>
      <c r="J785" s="9" t="str">
        <f>IFERROR(VLOOKUP(G785,[1]Hoja1!$B$2:$F$14234,4,FALSE),"")</f>
        <v/>
      </c>
      <c r="K785" s="23"/>
      <c r="L785" s="13"/>
      <c r="M785" s="13"/>
      <c r="N785" s="14"/>
      <c r="O785" s="27"/>
    </row>
    <row r="786" spans="1:15" ht="30" hidden="1" customHeight="1" x14ac:dyDescent="0.25">
      <c r="A786" s="12">
        <v>785</v>
      </c>
      <c r="B786" s="19" t="s">
        <v>19001</v>
      </c>
      <c r="C786" s="19" t="s">
        <v>19002</v>
      </c>
      <c r="D786" s="19" t="s">
        <v>11978</v>
      </c>
      <c r="E786" s="20" t="s">
        <v>18996</v>
      </c>
      <c r="F786" s="20" t="s">
        <v>18996</v>
      </c>
      <c r="G786" s="20"/>
      <c r="H786" s="13"/>
      <c r="I786" s="13"/>
      <c r="J786" s="9" t="str">
        <f>IFERROR(VLOOKUP(G786,[1]Hoja1!$B$2:$F$14234,4,FALSE),"")</f>
        <v/>
      </c>
      <c r="K786" s="23" t="s">
        <v>19003</v>
      </c>
      <c r="L786" s="13"/>
      <c r="M786" s="13"/>
      <c r="N786" s="14"/>
      <c r="O786" s="27"/>
    </row>
    <row r="787" spans="1:15" ht="30" hidden="1" customHeight="1" x14ac:dyDescent="0.25">
      <c r="A787" s="12">
        <v>786</v>
      </c>
      <c r="B787" s="19" t="s">
        <v>19004</v>
      </c>
      <c r="C787" s="19" t="s">
        <v>19005</v>
      </c>
      <c r="D787" s="19" t="s">
        <v>11978</v>
      </c>
      <c r="E787" s="20" t="s">
        <v>18996</v>
      </c>
      <c r="F787" s="20" t="s">
        <v>18996</v>
      </c>
      <c r="G787" s="20"/>
      <c r="H787" s="13"/>
      <c r="I787" s="13"/>
      <c r="J787" s="9" t="str">
        <f>IFERROR(VLOOKUP(G787,[1]Hoja1!$B$2:$F$14234,4,FALSE),"")</f>
        <v/>
      </c>
      <c r="K787" s="23" t="s">
        <v>19006</v>
      </c>
      <c r="L787" s="13"/>
      <c r="M787" s="13"/>
      <c r="N787" s="14"/>
      <c r="O787" s="27"/>
    </row>
    <row r="788" spans="1:15" ht="30" hidden="1" customHeight="1" x14ac:dyDescent="0.25">
      <c r="A788" s="12">
        <v>787</v>
      </c>
      <c r="B788" s="19"/>
      <c r="C788" s="19"/>
      <c r="D788" s="19"/>
      <c r="E788" s="20"/>
      <c r="F788" s="20"/>
      <c r="G788" s="20"/>
      <c r="H788" s="13"/>
      <c r="I788" s="13"/>
      <c r="J788" s="9" t="str">
        <f>IFERROR(VLOOKUP(G788,[1]Hoja1!$B$2:$F$14234,4,FALSE),"")</f>
        <v/>
      </c>
      <c r="K788" s="23"/>
      <c r="L788" s="13"/>
      <c r="M788" s="13"/>
      <c r="N788" s="14"/>
      <c r="O788" s="27"/>
    </row>
    <row r="789" spans="1:15" ht="30" hidden="1" customHeight="1" x14ac:dyDescent="0.25">
      <c r="A789" s="12">
        <v>788</v>
      </c>
      <c r="B789" s="19" t="s">
        <v>19007</v>
      </c>
      <c r="C789" s="19" t="s">
        <v>19008</v>
      </c>
      <c r="D789" s="19" t="s">
        <v>11979</v>
      </c>
      <c r="E789" s="20" t="s">
        <v>19009</v>
      </c>
      <c r="F789" s="20" t="s">
        <v>19009</v>
      </c>
      <c r="G789" s="20"/>
      <c r="H789" s="13"/>
      <c r="I789" s="13"/>
      <c r="J789" s="9" t="str">
        <f>IFERROR(VLOOKUP(G789,[1]Hoja1!$B$2:$F$14234,4,FALSE),"")</f>
        <v/>
      </c>
      <c r="K789" s="23" t="s">
        <v>19010</v>
      </c>
      <c r="L789" s="25" t="s">
        <v>15859</v>
      </c>
      <c r="M789" s="13" t="s">
        <v>6480</v>
      </c>
      <c r="N789" s="14"/>
      <c r="O789" s="27"/>
    </row>
    <row r="790" spans="1:15" ht="30" hidden="1" customHeight="1" x14ac:dyDescent="0.25">
      <c r="A790" s="12">
        <v>789</v>
      </c>
      <c r="B790" s="19" t="s">
        <v>19011</v>
      </c>
      <c r="C790" s="19" t="s">
        <v>19012</v>
      </c>
      <c r="D790" s="19" t="s">
        <v>11979</v>
      </c>
      <c r="E790" s="20" t="s">
        <v>19009</v>
      </c>
      <c r="F790" s="20" t="s">
        <v>19009</v>
      </c>
      <c r="G790" s="20"/>
      <c r="H790" s="13"/>
      <c r="I790" s="13"/>
      <c r="J790" s="9" t="str">
        <f>IFERROR(VLOOKUP(G790,[1]Hoja1!$B$2:$F$14234,4,FALSE),"")</f>
        <v/>
      </c>
      <c r="K790" s="23" t="s">
        <v>19013</v>
      </c>
      <c r="L790" s="13"/>
      <c r="M790" s="13"/>
      <c r="N790" s="14"/>
      <c r="O790" s="27"/>
    </row>
    <row r="791" spans="1:15" ht="30" hidden="1" customHeight="1" x14ac:dyDescent="0.25">
      <c r="A791" s="12">
        <v>790</v>
      </c>
      <c r="B791" s="19"/>
      <c r="C791" s="19"/>
      <c r="D791" s="19"/>
      <c r="E791" s="20"/>
      <c r="F791" s="20"/>
      <c r="G791" s="20"/>
      <c r="H791" s="13"/>
      <c r="I791" s="13"/>
      <c r="J791" s="9" t="str">
        <f>IFERROR(VLOOKUP(G791,[1]Hoja1!$B$2:$F$14234,4,FALSE),"")</f>
        <v/>
      </c>
      <c r="K791" s="23"/>
      <c r="L791" s="13"/>
      <c r="M791" s="13"/>
      <c r="N791" s="14"/>
      <c r="O791" s="27"/>
    </row>
    <row r="792" spans="1:15" ht="30" hidden="1" customHeight="1" x14ac:dyDescent="0.25">
      <c r="A792" s="12">
        <v>791</v>
      </c>
      <c r="B792" s="19" t="s">
        <v>19014</v>
      </c>
      <c r="C792" s="19" t="s">
        <v>19015</v>
      </c>
      <c r="D792" s="19" t="s">
        <v>11979</v>
      </c>
      <c r="E792" s="20" t="s">
        <v>19009</v>
      </c>
      <c r="F792" s="20" t="s">
        <v>19009</v>
      </c>
      <c r="G792" s="20"/>
      <c r="H792" s="13"/>
      <c r="I792" s="13"/>
      <c r="J792" s="9" t="str">
        <f>IFERROR(VLOOKUP(G792,[1]Hoja1!$B$2:$F$14234,4,FALSE),"")</f>
        <v/>
      </c>
      <c r="K792" s="23" t="s">
        <v>19016</v>
      </c>
      <c r="L792" s="25" t="s">
        <v>14894</v>
      </c>
      <c r="M792" s="13" t="s">
        <v>6480</v>
      </c>
      <c r="N792" s="14"/>
      <c r="O792" s="27"/>
    </row>
    <row r="793" spans="1:15" ht="30" hidden="1" customHeight="1" x14ac:dyDescent="0.25">
      <c r="A793" s="12">
        <v>792</v>
      </c>
      <c r="B793" s="19" t="s">
        <v>19017</v>
      </c>
      <c r="C793" s="19" t="s">
        <v>19018</v>
      </c>
      <c r="D793" s="19" t="s">
        <v>11979</v>
      </c>
      <c r="E793" s="20" t="s">
        <v>19009</v>
      </c>
      <c r="F793" s="20" t="s">
        <v>19009</v>
      </c>
      <c r="G793" s="20"/>
      <c r="H793" s="13"/>
      <c r="I793" s="13"/>
      <c r="J793" s="9" t="str">
        <f>IFERROR(VLOOKUP(G793,[1]Hoja1!$B$2:$F$14234,4,FALSE),"")</f>
        <v/>
      </c>
      <c r="K793" s="23" t="s">
        <v>19019</v>
      </c>
      <c r="L793" s="25" t="s">
        <v>14894</v>
      </c>
      <c r="M793" s="13" t="s">
        <v>6480</v>
      </c>
      <c r="N793" s="14"/>
      <c r="O793" s="27"/>
    </row>
    <row r="794" spans="1:15" ht="30" hidden="1" customHeight="1" x14ac:dyDescent="0.25">
      <c r="A794" s="12">
        <v>793</v>
      </c>
      <c r="B794" s="19" t="s">
        <v>19020</v>
      </c>
      <c r="C794" s="19" t="s">
        <v>19021</v>
      </c>
      <c r="D794" s="19" t="s">
        <v>11979</v>
      </c>
      <c r="E794" s="20" t="s">
        <v>19009</v>
      </c>
      <c r="F794" s="20" t="s">
        <v>19009</v>
      </c>
      <c r="G794" s="20"/>
      <c r="H794" s="13"/>
      <c r="I794" s="13"/>
      <c r="J794" s="9" t="str">
        <f>IFERROR(VLOOKUP(G794,[1]Hoja1!$B$2:$F$14234,4,FALSE),"")</f>
        <v/>
      </c>
      <c r="K794" s="23" t="s">
        <v>19022</v>
      </c>
      <c r="L794" s="25" t="s">
        <v>14894</v>
      </c>
      <c r="M794" s="13" t="s">
        <v>6480</v>
      </c>
      <c r="N794" s="14"/>
      <c r="O794" s="27"/>
    </row>
    <row r="795" spans="1:15" ht="30" hidden="1" customHeight="1" x14ac:dyDescent="0.25">
      <c r="A795" s="12">
        <v>794</v>
      </c>
      <c r="B795" s="19" t="s">
        <v>19023</v>
      </c>
      <c r="C795" s="19" t="s">
        <v>19024</v>
      </c>
      <c r="D795" s="19" t="s">
        <v>11979</v>
      </c>
      <c r="E795" s="20" t="s">
        <v>19009</v>
      </c>
      <c r="F795" s="20" t="s">
        <v>19009</v>
      </c>
      <c r="G795" s="20"/>
      <c r="H795" s="13"/>
      <c r="I795" s="13"/>
      <c r="J795" s="9" t="str">
        <f>IFERROR(VLOOKUP(G795,[1]Hoja1!$B$2:$F$14234,4,FALSE),"")</f>
        <v/>
      </c>
      <c r="K795" s="23" t="s">
        <v>19025</v>
      </c>
      <c r="L795" s="13"/>
      <c r="M795" s="13"/>
      <c r="N795" s="14"/>
      <c r="O795" s="27"/>
    </row>
    <row r="796" spans="1:15" ht="30" hidden="1" customHeight="1" x14ac:dyDescent="0.25">
      <c r="A796" s="12">
        <v>795</v>
      </c>
      <c r="B796" s="19" t="s">
        <v>19026</v>
      </c>
      <c r="C796" s="19" t="s">
        <v>19027</v>
      </c>
      <c r="D796" s="19" t="s">
        <v>11979</v>
      </c>
      <c r="E796" s="20" t="s">
        <v>19009</v>
      </c>
      <c r="F796" s="20" t="s">
        <v>19009</v>
      </c>
      <c r="G796" s="20"/>
      <c r="H796" s="13"/>
      <c r="I796" s="13"/>
      <c r="J796" s="9" t="str">
        <f>IFERROR(VLOOKUP(G796,[1]Hoja1!$B$2:$F$14234,4,FALSE),"")</f>
        <v/>
      </c>
      <c r="K796" s="23" t="s">
        <v>19028</v>
      </c>
      <c r="L796" s="13"/>
      <c r="M796" s="13"/>
      <c r="N796" s="14"/>
      <c r="O796" s="27"/>
    </row>
    <row r="797" spans="1:15" ht="30" hidden="1" customHeight="1" x14ac:dyDescent="0.25">
      <c r="A797" s="12">
        <v>796</v>
      </c>
      <c r="B797" s="19" t="s">
        <v>19029</v>
      </c>
      <c r="C797" s="19" t="s">
        <v>19030</v>
      </c>
      <c r="D797" s="19" t="s">
        <v>11979</v>
      </c>
      <c r="E797" s="20" t="s">
        <v>19009</v>
      </c>
      <c r="F797" s="20" t="s">
        <v>19009</v>
      </c>
      <c r="G797" s="20"/>
      <c r="H797" s="13"/>
      <c r="I797" s="13"/>
      <c r="J797" s="9" t="str">
        <f>IFERROR(VLOOKUP(G797,[1]Hoja1!$B$2:$F$14234,4,FALSE),"")</f>
        <v/>
      </c>
      <c r="K797" s="23" t="s">
        <v>19031</v>
      </c>
      <c r="L797" s="13"/>
      <c r="M797" s="13"/>
      <c r="N797" s="14"/>
      <c r="O797" s="27"/>
    </row>
    <row r="798" spans="1:15" ht="30" hidden="1" customHeight="1" x14ac:dyDescent="0.25">
      <c r="A798" s="12">
        <v>797</v>
      </c>
      <c r="B798" s="19" t="s">
        <v>19032</v>
      </c>
      <c r="C798" s="19" t="s">
        <v>19033</v>
      </c>
      <c r="D798" s="19" t="s">
        <v>11979</v>
      </c>
      <c r="E798" s="20" t="s">
        <v>19034</v>
      </c>
      <c r="F798" s="20" t="s">
        <v>19034</v>
      </c>
      <c r="G798" s="20"/>
      <c r="H798" s="13"/>
      <c r="I798" s="13"/>
      <c r="J798" s="9" t="str">
        <f>IFERROR(VLOOKUP(G798,[1]Hoja1!$B$2:$F$14234,4,FALSE),"")</f>
        <v/>
      </c>
      <c r="K798" s="23" t="s">
        <v>18979</v>
      </c>
      <c r="L798" s="13"/>
      <c r="M798" s="13"/>
      <c r="N798" s="14"/>
      <c r="O798" s="27"/>
    </row>
    <row r="799" spans="1:15" ht="30" hidden="1" customHeight="1" x14ac:dyDescent="0.25">
      <c r="A799" s="12">
        <v>798</v>
      </c>
      <c r="B799" s="19"/>
      <c r="C799" s="19"/>
      <c r="D799" s="19"/>
      <c r="E799" s="20"/>
      <c r="F799" s="20"/>
      <c r="G799" s="20"/>
      <c r="H799" s="13"/>
      <c r="I799" s="13"/>
      <c r="J799" s="9" t="str">
        <f>IFERROR(VLOOKUP(G799,[1]Hoja1!$B$2:$F$14234,4,FALSE),"")</f>
        <v/>
      </c>
      <c r="K799" s="23"/>
      <c r="L799" s="13"/>
      <c r="M799" s="13"/>
      <c r="N799" s="14"/>
      <c r="O799" s="27"/>
    </row>
    <row r="800" spans="1:15" ht="30" hidden="1" customHeight="1" x14ac:dyDescent="0.25">
      <c r="A800" s="12">
        <v>799</v>
      </c>
      <c r="B800" s="19"/>
      <c r="C800" s="19"/>
      <c r="D800" s="19"/>
      <c r="E800" s="20"/>
      <c r="F800" s="20"/>
      <c r="G800" s="20"/>
      <c r="H800" s="13"/>
      <c r="I800" s="13"/>
      <c r="J800" s="9" t="str">
        <f>IFERROR(VLOOKUP(G800,[1]Hoja1!$B$2:$F$14234,4,FALSE),"")</f>
        <v/>
      </c>
      <c r="K800" s="23"/>
      <c r="L800" s="13"/>
      <c r="M800" s="13"/>
      <c r="N800" s="14"/>
      <c r="O800" s="27"/>
    </row>
    <row r="801" spans="1:15" ht="30" hidden="1" customHeight="1" x14ac:dyDescent="0.25">
      <c r="A801" s="12">
        <v>800</v>
      </c>
      <c r="B801" s="19" t="s">
        <v>19035</v>
      </c>
      <c r="C801" s="19" t="s">
        <v>19036</v>
      </c>
      <c r="D801" s="19" t="s">
        <v>11979</v>
      </c>
      <c r="E801" s="20" t="s">
        <v>19034</v>
      </c>
      <c r="F801" s="20" t="s">
        <v>19034</v>
      </c>
      <c r="G801" s="20"/>
      <c r="H801" s="13"/>
      <c r="I801" s="13"/>
      <c r="J801" s="9" t="str">
        <f>IFERROR(VLOOKUP(G801,[1]Hoja1!$B$2:$F$14234,4,FALSE),"")</f>
        <v/>
      </c>
      <c r="K801" s="23" t="s">
        <v>19037</v>
      </c>
      <c r="L801" s="13"/>
      <c r="M801" s="13"/>
      <c r="N801" s="14"/>
      <c r="O801" s="27"/>
    </row>
    <row r="802" spans="1:15" ht="30" hidden="1" customHeight="1" x14ac:dyDescent="0.25">
      <c r="A802" s="12">
        <v>801</v>
      </c>
      <c r="B802" s="19" t="s">
        <v>19038</v>
      </c>
      <c r="C802" s="19" t="s">
        <v>19039</v>
      </c>
      <c r="D802" s="19" t="s">
        <v>11979</v>
      </c>
      <c r="E802" s="20" t="s">
        <v>19040</v>
      </c>
      <c r="F802" s="20" t="s">
        <v>19040</v>
      </c>
      <c r="G802" s="20"/>
      <c r="H802" s="13"/>
      <c r="I802" s="13"/>
      <c r="J802" s="9" t="str">
        <f>IFERROR(VLOOKUP(G802,[1]Hoja1!$B$2:$F$14234,4,FALSE),"")</f>
        <v/>
      </c>
      <c r="K802" s="23" t="s">
        <v>19041</v>
      </c>
      <c r="L802" s="13"/>
      <c r="M802" s="13"/>
      <c r="N802" s="14"/>
      <c r="O802" s="27"/>
    </row>
    <row r="803" spans="1:15" ht="30" hidden="1" customHeight="1" x14ac:dyDescent="0.25">
      <c r="A803" s="12">
        <v>802</v>
      </c>
      <c r="B803" s="19" t="s">
        <v>19042</v>
      </c>
      <c r="C803" s="19" t="s">
        <v>19043</v>
      </c>
      <c r="D803" s="19" t="s">
        <v>11979</v>
      </c>
      <c r="E803" s="20" t="s">
        <v>19040</v>
      </c>
      <c r="F803" s="20" t="s">
        <v>19040</v>
      </c>
      <c r="G803" s="20"/>
      <c r="H803" s="13"/>
      <c r="I803" s="13"/>
      <c r="J803" s="9" t="str">
        <f>IFERROR(VLOOKUP(G803,[1]Hoja1!$B$2:$F$14234,4,FALSE),"")</f>
        <v/>
      </c>
      <c r="K803" s="23" t="s">
        <v>19044</v>
      </c>
      <c r="L803" s="13"/>
      <c r="M803" s="13"/>
      <c r="N803" s="14"/>
      <c r="O803" s="27"/>
    </row>
    <row r="804" spans="1:15" ht="30" hidden="1" customHeight="1" x14ac:dyDescent="0.25">
      <c r="A804" s="12">
        <v>803</v>
      </c>
      <c r="B804" s="19"/>
      <c r="C804" s="19"/>
      <c r="D804" s="19"/>
      <c r="E804" s="20"/>
      <c r="F804" s="20"/>
      <c r="G804" s="20"/>
      <c r="H804" s="13"/>
      <c r="I804" s="13"/>
      <c r="J804" s="9" t="str">
        <f>IFERROR(VLOOKUP(G804,[1]Hoja1!$B$2:$F$14234,4,FALSE),"")</f>
        <v/>
      </c>
      <c r="K804" s="23"/>
      <c r="L804" s="13"/>
      <c r="M804" s="13"/>
      <c r="N804" s="14"/>
      <c r="O804" s="27"/>
    </row>
    <row r="805" spans="1:15" ht="30" hidden="1" customHeight="1" x14ac:dyDescent="0.25">
      <c r="A805" s="12">
        <v>804</v>
      </c>
      <c r="B805" s="19" t="s">
        <v>19045</v>
      </c>
      <c r="C805" s="19" t="s">
        <v>19046</v>
      </c>
      <c r="D805" s="19" t="s">
        <v>11979</v>
      </c>
      <c r="E805" s="20" t="s">
        <v>19047</v>
      </c>
      <c r="F805" s="20" t="s">
        <v>19047</v>
      </c>
      <c r="G805" s="20"/>
      <c r="H805" s="13"/>
      <c r="I805" s="13"/>
      <c r="J805" s="9" t="str">
        <f>IFERROR(VLOOKUP(G805,[1]Hoja1!$B$2:$F$14234,4,FALSE),"")</f>
        <v/>
      </c>
      <c r="K805" s="23" t="s">
        <v>19048</v>
      </c>
      <c r="L805" s="13"/>
      <c r="M805" s="13"/>
      <c r="N805" s="14"/>
      <c r="O805" s="27"/>
    </row>
    <row r="806" spans="1:15" ht="30" hidden="1" customHeight="1" x14ac:dyDescent="0.25">
      <c r="A806" s="12">
        <v>805</v>
      </c>
      <c r="B806" s="19" t="s">
        <v>19049</v>
      </c>
      <c r="C806" s="19" t="s">
        <v>19050</v>
      </c>
      <c r="D806" s="19" t="s">
        <v>11979</v>
      </c>
      <c r="E806" s="20" t="s">
        <v>19047</v>
      </c>
      <c r="F806" s="20" t="s">
        <v>19047</v>
      </c>
      <c r="G806" s="20"/>
      <c r="H806" s="13"/>
      <c r="I806" s="13"/>
      <c r="J806" s="9" t="str">
        <f>IFERROR(VLOOKUP(G806,[1]Hoja1!$B$2:$F$14234,4,FALSE),"")</f>
        <v/>
      </c>
      <c r="K806" s="23" t="s">
        <v>19051</v>
      </c>
      <c r="L806" s="13"/>
      <c r="M806" s="13"/>
      <c r="N806" s="14"/>
      <c r="O806" s="27"/>
    </row>
    <row r="807" spans="1:15" ht="30" hidden="1" customHeight="1" x14ac:dyDescent="0.25">
      <c r="A807" s="12">
        <v>806</v>
      </c>
      <c r="B807" s="19"/>
      <c r="C807" s="19"/>
      <c r="D807" s="19"/>
      <c r="E807" s="20"/>
      <c r="F807" s="20"/>
      <c r="G807" s="20"/>
      <c r="H807" s="13"/>
      <c r="I807" s="13"/>
      <c r="J807" s="9" t="str">
        <f>IFERROR(VLOOKUP(G807,[1]Hoja1!$B$2:$F$14234,4,FALSE),"")</f>
        <v/>
      </c>
      <c r="K807" s="23"/>
      <c r="L807" s="13"/>
      <c r="M807" s="13"/>
      <c r="N807" s="14"/>
      <c r="O807" s="27"/>
    </row>
    <row r="808" spans="1:15" ht="30" hidden="1" customHeight="1" x14ac:dyDescent="0.25">
      <c r="A808" s="12">
        <v>807</v>
      </c>
      <c r="B808" s="19" t="s">
        <v>19052</v>
      </c>
      <c r="C808" s="19" t="s">
        <v>19053</v>
      </c>
      <c r="D808" s="19" t="s">
        <v>11979</v>
      </c>
      <c r="E808" s="20" t="s">
        <v>19047</v>
      </c>
      <c r="F808" s="20" t="s">
        <v>19047</v>
      </c>
      <c r="G808" s="20"/>
      <c r="H808" s="13"/>
      <c r="I808" s="13"/>
      <c r="J808" s="9" t="str">
        <f>IFERROR(VLOOKUP(G808,[1]Hoja1!$B$2:$F$14234,4,FALSE),"")</f>
        <v/>
      </c>
      <c r="K808" s="23" t="s">
        <v>19054</v>
      </c>
      <c r="L808" s="13"/>
      <c r="M808" s="13"/>
      <c r="N808" s="14"/>
      <c r="O808" s="27"/>
    </row>
    <row r="809" spans="1:15" ht="30" hidden="1" customHeight="1" x14ac:dyDescent="0.25">
      <c r="A809" s="12">
        <v>808</v>
      </c>
      <c r="B809" s="19"/>
      <c r="C809" s="19"/>
      <c r="D809" s="19"/>
      <c r="E809" s="20"/>
      <c r="F809" s="20"/>
      <c r="G809" s="20"/>
      <c r="H809" s="13"/>
      <c r="I809" s="13"/>
      <c r="J809" s="9" t="str">
        <f>IFERROR(VLOOKUP(G809,[1]Hoja1!$B$2:$F$14234,4,FALSE),"")</f>
        <v/>
      </c>
      <c r="K809" s="23"/>
      <c r="L809" s="13"/>
      <c r="M809" s="13"/>
      <c r="N809" s="14"/>
      <c r="O809" s="27"/>
    </row>
    <row r="810" spans="1:15" ht="30" hidden="1" customHeight="1" x14ac:dyDescent="0.25">
      <c r="A810" s="12">
        <v>809</v>
      </c>
      <c r="B810" s="19"/>
      <c r="C810" s="19"/>
      <c r="D810" s="19"/>
      <c r="E810" s="20"/>
      <c r="F810" s="20"/>
      <c r="G810" s="20"/>
      <c r="H810" s="13"/>
      <c r="I810" s="13"/>
      <c r="J810" s="9" t="str">
        <f>IFERROR(VLOOKUP(G810,[1]Hoja1!$B$2:$F$14234,4,FALSE),"")</f>
        <v/>
      </c>
      <c r="K810" s="23"/>
      <c r="L810" s="13"/>
      <c r="M810" s="13"/>
      <c r="N810" s="14"/>
      <c r="O810" s="27"/>
    </row>
    <row r="811" spans="1:15" ht="30" hidden="1" customHeight="1" x14ac:dyDescent="0.25">
      <c r="A811" s="12">
        <v>810</v>
      </c>
      <c r="B811" s="19" t="s">
        <v>19055</v>
      </c>
      <c r="C811" s="19" t="s">
        <v>19056</v>
      </c>
      <c r="D811" s="19" t="s">
        <v>11979</v>
      </c>
      <c r="E811" s="20" t="s">
        <v>19057</v>
      </c>
      <c r="F811" s="20" t="s">
        <v>19057</v>
      </c>
      <c r="G811" s="20"/>
      <c r="H811" s="13"/>
      <c r="I811" s="13"/>
      <c r="J811" s="9" t="str">
        <f>IFERROR(VLOOKUP(G811,[1]Hoja1!$B$2:$F$14234,4,FALSE),"")</f>
        <v/>
      </c>
      <c r="K811" s="23" t="s">
        <v>19058</v>
      </c>
      <c r="L811" s="13"/>
      <c r="M811" s="13"/>
      <c r="N811" s="14"/>
      <c r="O811" s="27"/>
    </row>
    <row r="812" spans="1:15" ht="30" hidden="1" customHeight="1" x14ac:dyDescent="0.25">
      <c r="A812" s="12">
        <v>811</v>
      </c>
      <c r="B812" s="19" t="s">
        <v>19059</v>
      </c>
      <c r="C812" s="19" t="s">
        <v>19060</v>
      </c>
      <c r="D812" s="19" t="s">
        <v>11979</v>
      </c>
      <c r="E812" s="20" t="s">
        <v>19057</v>
      </c>
      <c r="F812" s="20" t="s">
        <v>19057</v>
      </c>
      <c r="G812" s="20"/>
      <c r="H812" s="13"/>
      <c r="I812" s="13"/>
      <c r="J812" s="9" t="str">
        <f>IFERROR(VLOOKUP(G812,[1]Hoja1!$B$2:$F$14234,4,FALSE),"")</f>
        <v/>
      </c>
      <c r="K812" s="23" t="s">
        <v>18938</v>
      </c>
      <c r="L812" s="13"/>
      <c r="M812" s="13"/>
      <c r="N812" s="14"/>
      <c r="O812" s="27"/>
    </row>
    <row r="813" spans="1:15" ht="30" hidden="1" customHeight="1" x14ac:dyDescent="0.25">
      <c r="A813" s="12">
        <v>812</v>
      </c>
      <c r="B813" s="19" t="s">
        <v>19061</v>
      </c>
      <c r="C813" s="19" t="s">
        <v>19062</v>
      </c>
      <c r="D813" s="19" t="s">
        <v>11979</v>
      </c>
      <c r="E813" s="20" t="s">
        <v>19057</v>
      </c>
      <c r="F813" s="20" t="s">
        <v>19057</v>
      </c>
      <c r="G813" s="20"/>
      <c r="H813" s="13"/>
      <c r="I813" s="13"/>
      <c r="J813" s="9" t="str">
        <f>IFERROR(VLOOKUP(G813,[1]Hoja1!$B$2:$F$14234,4,FALSE),"")</f>
        <v/>
      </c>
      <c r="K813" s="23" t="s">
        <v>19063</v>
      </c>
      <c r="L813" s="13"/>
      <c r="M813" s="13"/>
      <c r="N813" s="14"/>
      <c r="O813" s="27"/>
    </row>
    <row r="814" spans="1:15" ht="30" hidden="1" customHeight="1" x14ac:dyDescent="0.25">
      <c r="A814" s="12">
        <v>813</v>
      </c>
      <c r="B814" s="19" t="s">
        <v>19064</v>
      </c>
      <c r="C814" s="19" t="s">
        <v>19065</v>
      </c>
      <c r="D814" s="19" t="s">
        <v>11979</v>
      </c>
      <c r="E814" s="20" t="s">
        <v>19057</v>
      </c>
      <c r="F814" s="20" t="s">
        <v>19057</v>
      </c>
      <c r="G814" s="20"/>
      <c r="H814" s="13"/>
      <c r="I814" s="13"/>
      <c r="J814" s="9" t="str">
        <f>IFERROR(VLOOKUP(G814,[1]Hoja1!$B$2:$F$14234,4,FALSE),"")</f>
        <v/>
      </c>
      <c r="K814" s="23" t="s">
        <v>19066</v>
      </c>
      <c r="L814" s="13"/>
      <c r="M814" s="13"/>
      <c r="N814" s="14"/>
      <c r="O814" s="27"/>
    </row>
    <row r="815" spans="1:15" ht="30" hidden="1" customHeight="1" x14ac:dyDescent="0.25">
      <c r="A815" s="12">
        <v>814</v>
      </c>
      <c r="B815" s="19" t="s">
        <v>19067</v>
      </c>
      <c r="C815" s="19" t="s">
        <v>19068</v>
      </c>
      <c r="D815" s="19" t="s">
        <v>11979</v>
      </c>
      <c r="E815" s="20" t="s">
        <v>19057</v>
      </c>
      <c r="F815" s="20" t="s">
        <v>19057</v>
      </c>
      <c r="G815" s="20"/>
      <c r="H815" s="13"/>
      <c r="I815" s="13"/>
      <c r="J815" s="9" t="str">
        <f>IFERROR(VLOOKUP(G815,[1]Hoja1!$B$2:$F$14234,4,FALSE),"")</f>
        <v/>
      </c>
      <c r="K815" s="23" t="s">
        <v>19069</v>
      </c>
      <c r="L815" s="13"/>
      <c r="M815" s="13"/>
      <c r="N815" s="14"/>
      <c r="O815" s="27"/>
    </row>
    <row r="816" spans="1:15" ht="30" hidden="1" customHeight="1" x14ac:dyDescent="0.25">
      <c r="A816" s="12">
        <v>815</v>
      </c>
      <c r="B816" s="19" t="s">
        <v>19070</v>
      </c>
      <c r="C816" s="19" t="s">
        <v>19071</v>
      </c>
      <c r="D816" s="19" t="s">
        <v>11979</v>
      </c>
      <c r="E816" s="20" t="s">
        <v>19057</v>
      </c>
      <c r="F816" s="20" t="s">
        <v>19057</v>
      </c>
      <c r="G816" s="20"/>
      <c r="H816" s="13"/>
      <c r="I816" s="13"/>
      <c r="J816" s="9" t="str">
        <f>IFERROR(VLOOKUP(G816,[1]Hoja1!$B$2:$F$14234,4,FALSE),"")</f>
        <v/>
      </c>
      <c r="K816" s="23" t="s">
        <v>19072</v>
      </c>
      <c r="L816" s="13"/>
      <c r="M816" s="13"/>
      <c r="N816" s="14"/>
      <c r="O816" s="27"/>
    </row>
    <row r="817" spans="1:15" ht="30" hidden="1" customHeight="1" x14ac:dyDescent="0.25">
      <c r="A817" s="12">
        <v>816</v>
      </c>
      <c r="B817" s="19" t="s">
        <v>19073</v>
      </c>
      <c r="C817" s="19" t="s">
        <v>19074</v>
      </c>
      <c r="D817" s="19" t="s">
        <v>11979</v>
      </c>
      <c r="E817" s="20" t="s">
        <v>19075</v>
      </c>
      <c r="F817" s="20" t="s">
        <v>19075</v>
      </c>
      <c r="G817" s="20"/>
      <c r="H817" s="13"/>
      <c r="I817" s="13"/>
      <c r="J817" s="9" t="str">
        <f>IFERROR(VLOOKUP(G817,[1]Hoja1!$B$2:$F$14234,4,FALSE),"")</f>
        <v/>
      </c>
      <c r="K817" s="23" t="s">
        <v>19051</v>
      </c>
      <c r="L817" s="13"/>
      <c r="M817" s="13"/>
      <c r="N817" s="14"/>
      <c r="O817" s="27"/>
    </row>
    <row r="818" spans="1:15" ht="30" hidden="1" customHeight="1" x14ac:dyDescent="0.25">
      <c r="A818" s="12">
        <v>817</v>
      </c>
      <c r="B818" s="19" t="s">
        <v>19076</v>
      </c>
      <c r="C818" s="19" t="s">
        <v>19077</v>
      </c>
      <c r="D818" s="19" t="s">
        <v>11979</v>
      </c>
      <c r="E818" s="20" t="s">
        <v>19078</v>
      </c>
      <c r="F818" s="20" t="s">
        <v>19078</v>
      </c>
      <c r="G818" s="20"/>
      <c r="H818" s="13"/>
      <c r="I818" s="13"/>
      <c r="J818" s="9" t="str">
        <f>IFERROR(VLOOKUP(G818,[1]Hoja1!$B$2:$F$14234,4,FALSE),"")</f>
        <v/>
      </c>
      <c r="K818" s="23" t="s">
        <v>18969</v>
      </c>
      <c r="L818" s="13"/>
      <c r="M818" s="13"/>
      <c r="N818" s="14"/>
      <c r="O818" s="27"/>
    </row>
    <row r="819" spans="1:15" ht="30" hidden="1" customHeight="1" x14ac:dyDescent="0.25">
      <c r="A819" s="12">
        <v>818</v>
      </c>
      <c r="B819" s="19" t="s">
        <v>19079</v>
      </c>
      <c r="C819" s="19" t="s">
        <v>19080</v>
      </c>
      <c r="D819" s="19" t="s">
        <v>11979</v>
      </c>
      <c r="E819" s="20" t="s">
        <v>19078</v>
      </c>
      <c r="F819" s="20" t="s">
        <v>19078</v>
      </c>
      <c r="G819" s="20"/>
      <c r="H819" s="13"/>
      <c r="I819" s="13"/>
      <c r="J819" s="9" t="str">
        <f>IFERROR(VLOOKUP(G819,[1]Hoja1!$B$2:$F$14234,4,FALSE),"")</f>
        <v/>
      </c>
      <c r="K819" s="23" t="s">
        <v>19081</v>
      </c>
      <c r="L819" s="13"/>
      <c r="M819" s="13"/>
      <c r="N819" s="14"/>
      <c r="O819" s="27"/>
    </row>
    <row r="820" spans="1:15" ht="30" hidden="1" customHeight="1" x14ac:dyDescent="0.25">
      <c r="A820" s="12">
        <v>819</v>
      </c>
      <c r="B820" s="19" t="s">
        <v>19082</v>
      </c>
      <c r="C820" s="19" t="s">
        <v>19083</v>
      </c>
      <c r="D820" s="19" t="s">
        <v>11979</v>
      </c>
      <c r="E820" s="20" t="s">
        <v>19084</v>
      </c>
      <c r="F820" s="20" t="s">
        <v>19084</v>
      </c>
      <c r="G820" s="20"/>
      <c r="H820" s="13"/>
      <c r="I820" s="13"/>
      <c r="J820" s="9" t="str">
        <f>IFERROR(VLOOKUP(G820,[1]Hoja1!$B$2:$F$14234,4,FALSE),"")</f>
        <v/>
      </c>
      <c r="K820" s="23" t="s">
        <v>18938</v>
      </c>
      <c r="L820" s="13"/>
      <c r="M820" s="13"/>
      <c r="N820" s="14"/>
      <c r="O820" s="27"/>
    </row>
    <row r="821" spans="1:15" ht="30" hidden="1" customHeight="1" x14ac:dyDescent="0.25">
      <c r="A821" s="12">
        <v>820</v>
      </c>
      <c r="B821" s="19" t="s">
        <v>19085</v>
      </c>
      <c r="C821" s="19" t="s">
        <v>19086</v>
      </c>
      <c r="D821" s="19" t="s">
        <v>11979</v>
      </c>
      <c r="E821" s="20" t="s">
        <v>19084</v>
      </c>
      <c r="F821" s="20" t="s">
        <v>19084</v>
      </c>
      <c r="G821" s="20"/>
      <c r="H821" s="13"/>
      <c r="I821" s="13"/>
      <c r="J821" s="9" t="str">
        <f>IFERROR(VLOOKUP(G821,[1]Hoja1!$B$2:$F$14234,4,FALSE),"")</f>
        <v/>
      </c>
      <c r="K821" s="23" t="s">
        <v>19087</v>
      </c>
      <c r="L821" s="13"/>
      <c r="M821" s="13"/>
      <c r="N821" s="14"/>
      <c r="O821" s="27"/>
    </row>
    <row r="822" spans="1:15" ht="30" hidden="1" customHeight="1" x14ac:dyDescent="0.25">
      <c r="A822" s="12">
        <v>821</v>
      </c>
      <c r="B822" s="19" t="s">
        <v>19088</v>
      </c>
      <c r="C822" s="19" t="s">
        <v>19089</v>
      </c>
      <c r="D822" s="19" t="s">
        <v>11979</v>
      </c>
      <c r="E822" s="20" t="s">
        <v>19075</v>
      </c>
      <c r="F822" s="20" t="s">
        <v>19075</v>
      </c>
      <c r="G822" s="20"/>
      <c r="H822" s="13"/>
      <c r="I822" s="13"/>
      <c r="J822" s="9" t="str">
        <f>IFERROR(VLOOKUP(G822,[1]Hoja1!$B$2:$F$14234,4,FALSE),"")</f>
        <v/>
      </c>
      <c r="K822" s="23" t="s">
        <v>19090</v>
      </c>
      <c r="L822" s="13"/>
      <c r="M822" s="13"/>
      <c r="N822" s="14"/>
      <c r="O822" s="27"/>
    </row>
    <row r="823" spans="1:15" ht="30" hidden="1" customHeight="1" x14ac:dyDescent="0.25">
      <c r="A823" s="12">
        <v>822</v>
      </c>
      <c r="B823" s="19" t="s">
        <v>19091</v>
      </c>
      <c r="C823" s="19" t="s">
        <v>19092</v>
      </c>
      <c r="D823" s="19" t="s">
        <v>11979</v>
      </c>
      <c r="E823" s="20" t="s">
        <v>19075</v>
      </c>
      <c r="F823" s="20" t="s">
        <v>19075</v>
      </c>
      <c r="G823" s="20"/>
      <c r="H823" s="13"/>
      <c r="I823" s="13"/>
      <c r="J823" s="9" t="str">
        <f>IFERROR(VLOOKUP(G823,[1]Hoja1!$B$2:$F$14234,4,FALSE),"")</f>
        <v/>
      </c>
      <c r="K823" s="23" t="s">
        <v>18938</v>
      </c>
      <c r="L823" s="13"/>
      <c r="M823" s="13"/>
      <c r="N823" s="14"/>
      <c r="O823" s="27"/>
    </row>
    <row r="824" spans="1:15" ht="30" hidden="1" customHeight="1" x14ac:dyDescent="0.25">
      <c r="A824" s="12">
        <v>823</v>
      </c>
      <c r="B824" s="19" t="s">
        <v>19093</v>
      </c>
      <c r="C824" s="19" t="s">
        <v>19094</v>
      </c>
      <c r="D824" s="19" t="s">
        <v>11979</v>
      </c>
      <c r="E824" s="20" t="s">
        <v>19075</v>
      </c>
      <c r="F824" s="20" t="s">
        <v>19075</v>
      </c>
      <c r="G824" s="20"/>
      <c r="H824" s="13"/>
      <c r="I824" s="13"/>
      <c r="J824" s="9" t="str">
        <f>IFERROR(VLOOKUP(G824,[1]Hoja1!$B$2:$F$14234,4,FALSE),"")</f>
        <v/>
      </c>
      <c r="K824" s="23" t="s">
        <v>19090</v>
      </c>
      <c r="L824" s="13"/>
      <c r="M824" s="13"/>
      <c r="N824" s="14"/>
      <c r="O824" s="27"/>
    </row>
    <row r="825" spans="1:15" ht="30" hidden="1" customHeight="1" x14ac:dyDescent="0.25">
      <c r="A825" s="12">
        <v>824</v>
      </c>
      <c r="B825" s="19" t="s">
        <v>19095</v>
      </c>
      <c r="C825" s="19" t="s">
        <v>19096</v>
      </c>
      <c r="D825" s="19" t="s">
        <v>11979</v>
      </c>
      <c r="E825" s="20" t="s">
        <v>19097</v>
      </c>
      <c r="F825" s="20" t="s">
        <v>19097</v>
      </c>
      <c r="G825" s="20"/>
      <c r="H825" s="13"/>
      <c r="I825" s="13"/>
      <c r="J825" s="9" t="str">
        <f>IFERROR(VLOOKUP(G825,[1]Hoja1!$B$2:$F$14234,4,FALSE),"")</f>
        <v/>
      </c>
      <c r="K825" s="23" t="s">
        <v>19098</v>
      </c>
      <c r="L825" s="13"/>
      <c r="M825" s="13"/>
      <c r="N825" s="14"/>
      <c r="O825" s="27"/>
    </row>
    <row r="826" spans="1:15" ht="30" hidden="1" customHeight="1" x14ac:dyDescent="0.25">
      <c r="A826" s="12">
        <v>825</v>
      </c>
      <c r="B826" s="19" t="s">
        <v>19099</v>
      </c>
      <c r="C826" s="19" t="s">
        <v>19100</v>
      </c>
      <c r="D826" s="19" t="s">
        <v>11979</v>
      </c>
      <c r="E826" s="20" t="s">
        <v>19097</v>
      </c>
      <c r="F826" s="20" t="s">
        <v>19097</v>
      </c>
      <c r="G826" s="20"/>
      <c r="H826" s="13"/>
      <c r="I826" s="13"/>
      <c r="J826" s="9" t="str">
        <f>IFERROR(VLOOKUP(G826,[1]Hoja1!$B$2:$F$14234,4,FALSE),"")</f>
        <v/>
      </c>
      <c r="K826" s="23" t="s">
        <v>18979</v>
      </c>
      <c r="L826" s="13"/>
      <c r="M826" s="13"/>
      <c r="N826" s="14"/>
      <c r="O826" s="27"/>
    </row>
    <row r="827" spans="1:15" ht="30" hidden="1" customHeight="1" x14ac:dyDescent="0.25">
      <c r="A827" s="12">
        <v>826</v>
      </c>
      <c r="B827" s="19" t="s">
        <v>19101</v>
      </c>
      <c r="C827" s="19" t="s">
        <v>19102</v>
      </c>
      <c r="D827" s="19" t="s">
        <v>11979</v>
      </c>
      <c r="E827" s="20" t="s">
        <v>19097</v>
      </c>
      <c r="F827" s="20" t="s">
        <v>19097</v>
      </c>
      <c r="G827" s="20"/>
      <c r="H827" s="13"/>
      <c r="I827" s="13"/>
      <c r="J827" s="9" t="str">
        <f>IFERROR(VLOOKUP(G827,[1]Hoja1!$B$2:$F$14234,4,FALSE),"")</f>
        <v/>
      </c>
      <c r="K827" s="23" t="s">
        <v>18979</v>
      </c>
      <c r="L827" s="13"/>
      <c r="M827" s="13"/>
      <c r="N827" s="14"/>
      <c r="O827" s="27"/>
    </row>
    <row r="828" spans="1:15" ht="30" hidden="1" customHeight="1" x14ac:dyDescent="0.25">
      <c r="A828" s="12">
        <v>827</v>
      </c>
      <c r="B828" s="21" t="s">
        <v>19103</v>
      </c>
      <c r="C828" s="21" t="s">
        <v>19104</v>
      </c>
      <c r="D828" s="19" t="s">
        <v>11979</v>
      </c>
      <c r="E828" s="22" t="s">
        <v>19097</v>
      </c>
      <c r="F828" s="22" t="s">
        <v>19097</v>
      </c>
      <c r="G828" s="22"/>
      <c r="H828" s="16"/>
      <c r="I828" s="16"/>
      <c r="J828" s="9" t="str">
        <f>IFERROR(VLOOKUP(G828,[1]Hoja1!$B$2:$F$14234,4,FALSE),"")</f>
        <v/>
      </c>
      <c r="K828" s="24" t="s">
        <v>19105</v>
      </c>
      <c r="L828" s="16"/>
      <c r="M828" s="16"/>
      <c r="N828" s="17"/>
      <c r="O828" s="29"/>
    </row>
    <row r="829" spans="1:15" ht="30" hidden="1" customHeight="1" x14ac:dyDescent="0.25">
      <c r="A829" s="12">
        <v>828</v>
      </c>
      <c r="B829" s="21" t="s">
        <v>19106</v>
      </c>
      <c r="C829" s="21" t="s">
        <v>19107</v>
      </c>
      <c r="D829" s="19" t="s">
        <v>11979</v>
      </c>
      <c r="E829" s="22"/>
      <c r="F829" s="22" t="s">
        <v>19108</v>
      </c>
      <c r="G829" s="22"/>
      <c r="H829" s="16"/>
      <c r="I829" s="16"/>
      <c r="J829" s="9" t="str">
        <f>IFERROR(VLOOKUP(G829,[1]Hoja1!$B$2:$F$14234,4,FALSE),"")</f>
        <v/>
      </c>
      <c r="K829" s="24" t="s">
        <v>19109</v>
      </c>
      <c r="L829" s="16"/>
      <c r="M829" s="16"/>
      <c r="N829" s="17"/>
      <c r="O829" s="29"/>
    </row>
  </sheetData>
  <sheetProtection sheet="1" objects="1" scenarios="1"/>
  <phoneticPr fontId="16"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2016D-F949-4ED6-8B4F-CE9422438F33}">
  <sheetPr codeName="Hoja9"/>
  <dimension ref="A3:B16"/>
  <sheetViews>
    <sheetView workbookViewId="0">
      <selection activeCell="B5" sqref="B5"/>
    </sheetView>
  </sheetViews>
  <sheetFormatPr baseColWidth="10" defaultColWidth="11.42578125" defaultRowHeight="15" x14ac:dyDescent="0.25"/>
  <cols>
    <col min="1" max="1" width="18.7109375" bestFit="1" customWidth="1"/>
    <col min="2" max="2" width="30.28515625" bestFit="1" customWidth="1"/>
    <col min="3" max="3" width="29.7109375" bestFit="1" customWidth="1"/>
  </cols>
  <sheetData>
    <row r="3" spans="1:2" x14ac:dyDescent="0.25">
      <c r="A3" s="62" t="s">
        <v>11965</v>
      </c>
      <c r="B3" t="s">
        <v>19110</v>
      </c>
    </row>
    <row r="4" spans="1:2" x14ac:dyDescent="0.25">
      <c r="A4" s="63" t="s">
        <v>11968</v>
      </c>
      <c r="B4">
        <v>87</v>
      </c>
    </row>
    <row r="5" spans="1:2" x14ac:dyDescent="0.25">
      <c r="A5" s="63" t="s">
        <v>11969</v>
      </c>
      <c r="B5">
        <v>82</v>
      </c>
    </row>
    <row r="6" spans="1:2" x14ac:dyDescent="0.25">
      <c r="A6" s="63" t="s">
        <v>11970</v>
      </c>
      <c r="B6">
        <v>73</v>
      </c>
    </row>
    <row r="7" spans="1:2" x14ac:dyDescent="0.25">
      <c r="A7" s="63" t="s">
        <v>11971</v>
      </c>
      <c r="B7">
        <v>61</v>
      </c>
    </row>
    <row r="8" spans="1:2" x14ac:dyDescent="0.25">
      <c r="A8" s="63" t="s">
        <v>11972</v>
      </c>
      <c r="B8">
        <v>76</v>
      </c>
    </row>
    <row r="9" spans="1:2" x14ac:dyDescent="0.25">
      <c r="A9" s="63" t="s">
        <v>11973</v>
      </c>
      <c r="B9">
        <v>37</v>
      </c>
    </row>
    <row r="10" spans="1:2" x14ac:dyDescent="0.25">
      <c r="A10" s="63" t="s">
        <v>11974</v>
      </c>
      <c r="B10">
        <v>70</v>
      </c>
    </row>
    <row r="11" spans="1:2" x14ac:dyDescent="0.25">
      <c r="A11" s="63" t="s">
        <v>11975</v>
      </c>
      <c r="B11">
        <v>44</v>
      </c>
    </row>
    <row r="12" spans="1:2" x14ac:dyDescent="0.25">
      <c r="A12" s="63" t="s">
        <v>11976</v>
      </c>
      <c r="B12">
        <v>55</v>
      </c>
    </row>
    <row r="13" spans="1:2" x14ac:dyDescent="0.25">
      <c r="A13" s="63" t="s">
        <v>11977</v>
      </c>
      <c r="B13">
        <v>59</v>
      </c>
    </row>
    <row r="14" spans="1:2" x14ac:dyDescent="0.25">
      <c r="A14" s="63" t="s">
        <v>11978</v>
      </c>
      <c r="B14">
        <v>83</v>
      </c>
    </row>
    <row r="15" spans="1:2" x14ac:dyDescent="0.25">
      <c r="A15" s="63" t="s">
        <v>11979</v>
      </c>
      <c r="B15">
        <v>39</v>
      </c>
    </row>
    <row r="16" spans="1:2" x14ac:dyDescent="0.25">
      <c r="A16" s="63" t="s">
        <v>11981</v>
      </c>
      <c r="B16">
        <v>766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92DD8-663E-4F35-8AEC-1A3A002963AE}">
  <sheetPr codeName="Hoja10"/>
  <dimension ref="A3:B35"/>
  <sheetViews>
    <sheetView workbookViewId="0">
      <selection activeCell="C17" sqref="C17"/>
    </sheetView>
  </sheetViews>
  <sheetFormatPr baseColWidth="10" defaultColWidth="11.42578125" defaultRowHeight="15" x14ac:dyDescent="0.25"/>
  <cols>
    <col min="1" max="1" width="66.5703125" bestFit="1" customWidth="1"/>
    <col min="2" max="2" width="29.7109375" style="64" bestFit="1" customWidth="1"/>
  </cols>
  <sheetData>
    <row r="3" spans="1:2" x14ac:dyDescent="0.25">
      <c r="A3" s="62" t="s">
        <v>11965</v>
      </c>
      <c r="B3" s="64" t="s">
        <v>19110</v>
      </c>
    </row>
    <row r="4" spans="1:2" x14ac:dyDescent="0.25">
      <c r="A4" s="63" t="s">
        <v>19111</v>
      </c>
      <c r="B4" s="64">
        <v>29</v>
      </c>
    </row>
    <row r="5" spans="1:2" x14ac:dyDescent="0.25">
      <c r="A5" s="63" t="s">
        <v>19112</v>
      </c>
      <c r="B5" s="64">
        <v>1</v>
      </c>
    </row>
    <row r="6" spans="1:2" x14ac:dyDescent="0.25">
      <c r="A6" s="63" t="s">
        <v>19113</v>
      </c>
      <c r="B6" s="64">
        <v>198</v>
      </c>
    </row>
    <row r="7" spans="1:2" x14ac:dyDescent="0.25">
      <c r="A7" s="63" t="s">
        <v>19114</v>
      </c>
      <c r="B7" s="64">
        <v>2</v>
      </c>
    </row>
    <row r="8" spans="1:2" x14ac:dyDescent="0.25">
      <c r="A8" s="63" t="s">
        <v>19115</v>
      </c>
      <c r="B8" s="64">
        <v>36</v>
      </c>
    </row>
    <row r="9" spans="1:2" x14ac:dyDescent="0.25">
      <c r="A9" s="63" t="s">
        <v>19116</v>
      </c>
      <c r="B9" s="64">
        <v>3</v>
      </c>
    </row>
    <row r="10" spans="1:2" x14ac:dyDescent="0.25">
      <c r="A10" s="63" t="s">
        <v>179</v>
      </c>
      <c r="B10" s="64">
        <v>41</v>
      </c>
    </row>
    <row r="11" spans="1:2" x14ac:dyDescent="0.25">
      <c r="A11" s="63" t="s">
        <v>11980</v>
      </c>
      <c r="B11" s="64">
        <v>14</v>
      </c>
    </row>
    <row r="12" spans="1:2" x14ac:dyDescent="0.25">
      <c r="A12" s="63" t="s">
        <v>19117</v>
      </c>
      <c r="B12" s="64">
        <v>6</v>
      </c>
    </row>
    <row r="13" spans="1:2" x14ac:dyDescent="0.25">
      <c r="A13" s="63" t="s">
        <v>19118</v>
      </c>
      <c r="B13" s="64">
        <v>54</v>
      </c>
    </row>
    <row r="14" spans="1:2" x14ac:dyDescent="0.25">
      <c r="A14" s="63" t="s">
        <v>342</v>
      </c>
      <c r="B14" s="64">
        <v>62</v>
      </c>
    </row>
    <row r="15" spans="1:2" x14ac:dyDescent="0.25">
      <c r="A15" s="63" t="s">
        <v>86</v>
      </c>
      <c r="B15" s="64">
        <v>85</v>
      </c>
    </row>
    <row r="16" spans="1:2" x14ac:dyDescent="0.25">
      <c r="A16" s="63" t="s">
        <v>3503</v>
      </c>
      <c r="B16" s="64">
        <v>5</v>
      </c>
    </row>
    <row r="17" spans="1:2" x14ac:dyDescent="0.25">
      <c r="A17" s="63" t="s">
        <v>19119</v>
      </c>
      <c r="B17" s="64">
        <v>17</v>
      </c>
    </row>
    <row r="18" spans="1:2" x14ac:dyDescent="0.25">
      <c r="A18" s="63" t="s">
        <v>2302</v>
      </c>
      <c r="B18" s="64">
        <v>16</v>
      </c>
    </row>
    <row r="19" spans="1:2" ht="18" customHeight="1" x14ac:dyDescent="0.25">
      <c r="A19" s="63" t="s">
        <v>78</v>
      </c>
      <c r="B19" s="64">
        <v>87</v>
      </c>
    </row>
    <row r="20" spans="1:2" x14ac:dyDescent="0.25">
      <c r="A20" s="63" t="s">
        <v>19120</v>
      </c>
      <c r="B20" s="64">
        <v>10</v>
      </c>
    </row>
    <row r="21" spans="1:2" x14ac:dyDescent="0.25">
      <c r="A21" s="63" t="s">
        <v>19121</v>
      </c>
      <c r="B21" s="64">
        <v>13</v>
      </c>
    </row>
    <row r="22" spans="1:2" x14ac:dyDescent="0.25">
      <c r="A22" s="63" t="s">
        <v>19122</v>
      </c>
      <c r="B22" s="64">
        <v>10</v>
      </c>
    </row>
    <row r="23" spans="1:2" x14ac:dyDescent="0.25">
      <c r="A23" s="63" t="s">
        <v>19123</v>
      </c>
      <c r="B23" s="64">
        <v>2</v>
      </c>
    </row>
    <row r="24" spans="1:2" x14ac:dyDescent="0.25">
      <c r="A24" s="63" t="s">
        <v>19124</v>
      </c>
      <c r="B24" s="64">
        <v>21</v>
      </c>
    </row>
    <row r="25" spans="1:2" x14ac:dyDescent="0.25">
      <c r="A25" s="63" t="s">
        <v>19125</v>
      </c>
      <c r="B25" s="64">
        <v>13</v>
      </c>
    </row>
    <row r="26" spans="1:2" x14ac:dyDescent="0.25">
      <c r="A26" s="63" t="s">
        <v>19126</v>
      </c>
      <c r="B26" s="64">
        <v>18</v>
      </c>
    </row>
    <row r="27" spans="1:2" x14ac:dyDescent="0.25">
      <c r="A27" s="63" t="s">
        <v>19127</v>
      </c>
      <c r="B27" s="64">
        <v>9</v>
      </c>
    </row>
    <row r="28" spans="1:2" x14ac:dyDescent="0.25">
      <c r="A28" s="63" t="s">
        <v>19128</v>
      </c>
      <c r="B28" s="64">
        <v>2</v>
      </c>
    </row>
    <row r="29" spans="1:2" x14ac:dyDescent="0.25">
      <c r="A29" s="63" t="s">
        <v>19129</v>
      </c>
      <c r="B29" s="64">
        <v>1</v>
      </c>
    </row>
    <row r="30" spans="1:2" x14ac:dyDescent="0.25">
      <c r="A30" s="63" t="s">
        <v>19130</v>
      </c>
      <c r="B30" s="64">
        <v>5</v>
      </c>
    </row>
    <row r="31" spans="1:2" x14ac:dyDescent="0.25">
      <c r="A31" s="63" t="s">
        <v>19131</v>
      </c>
      <c r="B31" s="64">
        <v>3</v>
      </c>
    </row>
    <row r="32" spans="1:2" x14ac:dyDescent="0.25">
      <c r="A32" s="63" t="s">
        <v>19132</v>
      </c>
      <c r="B32" s="64">
        <v>2</v>
      </c>
    </row>
    <row r="33" spans="1:2" x14ac:dyDescent="0.25">
      <c r="A33" s="63" t="s">
        <v>19133</v>
      </c>
      <c r="B33" s="64">
        <v>1</v>
      </c>
    </row>
    <row r="34" spans="1:2" x14ac:dyDescent="0.25">
      <c r="A34" s="63" t="s">
        <v>11981</v>
      </c>
      <c r="B34" s="64">
        <v>766</v>
      </c>
    </row>
    <row r="35" spans="1:2" x14ac:dyDescent="0.25">
      <c r="B3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U767"/>
  <sheetViews>
    <sheetView zoomScale="90" zoomScaleNormal="90" workbookViewId="0">
      <selection activeCell="C1" sqref="C1"/>
    </sheetView>
  </sheetViews>
  <sheetFormatPr baseColWidth="10" defaultColWidth="11.42578125" defaultRowHeight="53.25" customHeight="1" x14ac:dyDescent="0.2"/>
  <cols>
    <col min="1" max="1" width="7.5703125" style="2" bestFit="1" customWidth="1"/>
    <col min="2" max="2" width="25" style="2" bestFit="1" customWidth="1"/>
    <col min="3" max="3" width="16.28515625" style="2" customWidth="1"/>
    <col min="4" max="4" width="9.42578125" style="10" customWidth="1"/>
    <col min="5" max="5" width="10.42578125" style="2" customWidth="1"/>
    <col min="6" max="6" width="10.85546875" style="2" customWidth="1"/>
    <col min="7" max="7" width="9.42578125" style="75" customWidth="1"/>
    <col min="8" max="8" width="9.42578125" style="2" customWidth="1"/>
    <col min="9" max="9" width="9.42578125" style="3" customWidth="1"/>
    <col min="10" max="10" width="8.140625" style="3" customWidth="1"/>
    <col min="11" max="11" width="31" style="10" customWidth="1"/>
    <col min="12" max="12" width="8.7109375" style="10" customWidth="1"/>
    <col min="13" max="15" width="8.140625" style="10" customWidth="1"/>
    <col min="16" max="16" width="15.28515625" style="10" customWidth="1"/>
    <col min="17" max="17" width="15.140625" style="10" customWidth="1"/>
    <col min="18" max="18" width="10.85546875" style="10" customWidth="1"/>
    <col min="19" max="19" width="9" style="2" customWidth="1"/>
    <col min="20" max="20" width="9" style="10" customWidth="1"/>
    <col min="21" max="21" width="14.7109375" style="10" customWidth="1"/>
    <col min="22" max="16384" width="11.42578125" style="2"/>
  </cols>
  <sheetData>
    <row r="1" spans="1:21" s="1" customFormat="1" ht="53.25" customHeight="1" x14ac:dyDescent="0.2">
      <c r="A1" s="46" t="s">
        <v>14876</v>
      </c>
      <c r="B1" s="42" t="s">
        <v>14877</v>
      </c>
      <c r="C1" s="42" t="s">
        <v>14878</v>
      </c>
      <c r="D1" s="42" t="s">
        <v>11982</v>
      </c>
      <c r="E1" s="42" t="s">
        <v>4106</v>
      </c>
      <c r="F1" s="43" t="s">
        <v>14879</v>
      </c>
      <c r="G1" s="94" t="s">
        <v>14880</v>
      </c>
      <c r="H1" s="43" t="s">
        <v>14881</v>
      </c>
      <c r="I1" s="43" t="s">
        <v>14882</v>
      </c>
      <c r="J1" s="43" t="s">
        <v>14883</v>
      </c>
      <c r="K1" s="44" t="s">
        <v>14884</v>
      </c>
      <c r="L1" s="42" t="s">
        <v>16790</v>
      </c>
      <c r="M1" s="173" t="s">
        <v>19134</v>
      </c>
      <c r="N1" s="173" t="s">
        <v>19135</v>
      </c>
      <c r="O1" s="173" t="s">
        <v>19136</v>
      </c>
      <c r="P1" s="42" t="s">
        <v>19137</v>
      </c>
      <c r="Q1" s="42" t="s">
        <v>8</v>
      </c>
      <c r="R1" s="42" t="s">
        <v>19138</v>
      </c>
      <c r="S1" s="45" t="s">
        <v>14886</v>
      </c>
      <c r="T1" s="95" t="s">
        <v>16791</v>
      </c>
      <c r="U1" s="104" t="s">
        <v>19139</v>
      </c>
    </row>
    <row r="2" spans="1:21" ht="53.25" customHeight="1" x14ac:dyDescent="0.2">
      <c r="A2" s="47">
        <v>1</v>
      </c>
      <c r="B2" s="32" t="s">
        <v>19140</v>
      </c>
      <c r="C2" s="33" t="s">
        <v>19141</v>
      </c>
      <c r="D2" s="61" t="s">
        <v>11968</v>
      </c>
      <c r="E2" s="37"/>
      <c r="F2" s="34">
        <v>44566</v>
      </c>
      <c r="G2" s="73"/>
      <c r="H2" s="30" t="str">
        <f>IFERROR(VLOOKUP(G2,[1]Hoja1!$B$2:$F$14234,2,FALSE),"")</f>
        <v/>
      </c>
      <c r="I2" s="30" t="str">
        <f>IFERROR(VLOOKUP(G2,[1]Hoja1!$B$2:$F$14234,3,FALSE),"")</f>
        <v/>
      </c>
      <c r="J2" s="80" t="str">
        <f>IFERROR(VLOOKUP(G2,[1]Hoja1!$B$2:$F$14234,4,FALSE),"")</f>
        <v/>
      </c>
      <c r="K2" s="33" t="s">
        <v>19142</v>
      </c>
      <c r="L2" s="30" t="s">
        <v>14894</v>
      </c>
      <c r="M2" s="249"/>
      <c r="N2" s="249"/>
      <c r="O2" s="249"/>
      <c r="P2" s="247"/>
      <c r="Q2" s="185" t="s">
        <v>19143</v>
      </c>
      <c r="R2" s="30" t="s">
        <v>19144</v>
      </c>
      <c r="S2" s="30"/>
      <c r="T2" s="105"/>
      <c r="U2" s="106"/>
    </row>
    <row r="3" spans="1:21" ht="53.25" customHeight="1" x14ac:dyDescent="0.2">
      <c r="A3" s="47">
        <v>2</v>
      </c>
      <c r="B3" s="32" t="s">
        <v>19145</v>
      </c>
      <c r="C3" s="33" t="s">
        <v>19146</v>
      </c>
      <c r="D3" s="61" t="s">
        <v>11968</v>
      </c>
      <c r="E3" s="34"/>
      <c r="F3" s="34">
        <v>44566</v>
      </c>
      <c r="G3" s="73"/>
      <c r="H3" s="30" t="str">
        <f>IFERROR(VLOOKUP(G3,[1]Hoja1!$B$2:$F$14234,2,FALSE),"")</f>
        <v/>
      </c>
      <c r="I3" s="30" t="str">
        <f>IFERROR(VLOOKUP(G3,[1]Hoja1!$B$2:$F$14234,3,FALSE),"")</f>
        <v/>
      </c>
      <c r="J3" s="34" t="str">
        <f>IFERROR(VLOOKUP(G3,[1]Hoja1!$B$2:$F$14234,4,FALSE),"")</f>
        <v/>
      </c>
      <c r="K3" s="33" t="s">
        <v>19147</v>
      </c>
      <c r="L3" s="30" t="s">
        <v>14894</v>
      </c>
      <c r="M3" s="30"/>
      <c r="N3" s="30"/>
      <c r="O3" s="30"/>
      <c r="P3" s="30" t="s">
        <v>19148</v>
      </c>
      <c r="Q3" s="30" t="s">
        <v>19118</v>
      </c>
      <c r="R3" s="30"/>
      <c r="S3" s="30"/>
      <c r="T3" s="105"/>
      <c r="U3" s="106"/>
    </row>
    <row r="4" spans="1:21" ht="53.25" customHeight="1" x14ac:dyDescent="0.2">
      <c r="A4" s="47">
        <v>3</v>
      </c>
      <c r="B4" s="32" t="s">
        <v>19149</v>
      </c>
      <c r="C4" s="33" t="s">
        <v>19150</v>
      </c>
      <c r="D4" s="61" t="s">
        <v>11968</v>
      </c>
      <c r="E4" s="34"/>
      <c r="F4" s="34">
        <v>44566</v>
      </c>
      <c r="G4" s="73"/>
      <c r="H4" s="30" t="str">
        <f>IFERROR(VLOOKUP(G4,[1]Hoja1!$B$2:$F$14234,2,FALSE),"")</f>
        <v/>
      </c>
      <c r="I4" s="30" t="str">
        <f>IFERROR(VLOOKUP(G4,[1]Hoja1!$B$2:$F$14234,3,FALSE),"")</f>
        <v/>
      </c>
      <c r="J4" s="34" t="str">
        <f>IFERROR(VLOOKUP(G4,[1]Hoja1!$B$2:$F$14234,4,FALSE),"")</f>
        <v/>
      </c>
      <c r="K4" s="33" t="s">
        <v>19151</v>
      </c>
      <c r="L4" s="30" t="s">
        <v>14894</v>
      </c>
      <c r="M4" s="30"/>
      <c r="N4" s="30"/>
      <c r="O4" s="30"/>
      <c r="P4" s="30" t="s">
        <v>19148</v>
      </c>
      <c r="Q4" s="30" t="s">
        <v>19118</v>
      </c>
      <c r="R4" s="30"/>
      <c r="S4" s="30"/>
      <c r="T4" s="105"/>
      <c r="U4" s="106"/>
    </row>
    <row r="5" spans="1:21" ht="53.25" customHeight="1" x14ac:dyDescent="0.2">
      <c r="A5" s="47">
        <v>4</v>
      </c>
      <c r="B5" s="32" t="s">
        <v>19152</v>
      </c>
      <c r="C5" s="33" t="s">
        <v>19153</v>
      </c>
      <c r="D5" s="61" t="s">
        <v>11968</v>
      </c>
      <c r="E5" s="34"/>
      <c r="F5" s="34">
        <v>44568</v>
      </c>
      <c r="G5" s="73">
        <v>964</v>
      </c>
      <c r="H5" s="30" t="str">
        <f>IFERROR(VLOOKUP(G5,[1]Hoja1!$B$2:$F$14234,2,FALSE),"")</f>
        <v>HUACHO 9</v>
      </c>
      <c r="I5" s="30" t="str">
        <f>IFERROR(VLOOKUP(G5,[1]Hoja1!$B$2:$F$14234,3,FALSE),"")</f>
        <v>IO-0964-PM</v>
      </c>
      <c r="J5" s="34" t="str">
        <f>IFERROR(VLOOKUP(G5,[1]Hoja1!$B$2:$F$14234,4,FALSE),"")</f>
        <v>PESQUERA NIROCI S.A.C.</v>
      </c>
      <c r="K5" s="33" t="s">
        <v>19154</v>
      </c>
      <c r="L5" s="30" t="s">
        <v>14894</v>
      </c>
      <c r="M5" s="30"/>
      <c r="N5" s="30"/>
      <c r="O5" s="30"/>
      <c r="P5" s="30" t="s">
        <v>19155</v>
      </c>
      <c r="Q5" s="30" t="s">
        <v>342</v>
      </c>
      <c r="R5" s="30"/>
      <c r="S5" s="30"/>
      <c r="T5" s="105" t="s">
        <v>19156</v>
      </c>
      <c r="U5" s="106"/>
    </row>
    <row r="6" spans="1:21" ht="53.25" customHeight="1" x14ac:dyDescent="0.2">
      <c r="A6" s="47">
        <v>5</v>
      </c>
      <c r="B6" s="39" t="s">
        <v>19157</v>
      </c>
      <c r="C6" s="40"/>
      <c r="D6" s="61" t="s">
        <v>11968</v>
      </c>
      <c r="E6" s="34"/>
      <c r="F6" s="41">
        <v>44568</v>
      </c>
      <c r="G6" s="81"/>
      <c r="H6" s="30" t="str">
        <f>IFERROR(VLOOKUP(G6,[1]Hoja1!$B$2:$F$14234,2,FALSE),"")</f>
        <v/>
      </c>
      <c r="I6" s="30" t="str">
        <f>IFERROR(VLOOKUP(G6,[1]Hoja1!$B$2:$F$14234,3,FALSE),"")</f>
        <v/>
      </c>
      <c r="J6" s="41" t="str">
        <f>IFERROR(VLOOKUP(G6,[1]Hoja1!$B$2:$F$14234,4,FALSE),"")</f>
        <v/>
      </c>
      <c r="K6" s="40"/>
      <c r="L6" s="82"/>
      <c r="M6" s="82"/>
      <c r="N6" s="82"/>
      <c r="O6" s="82"/>
      <c r="P6" s="82" t="s">
        <v>5783</v>
      </c>
      <c r="Q6" s="82" t="s">
        <v>19111</v>
      </c>
      <c r="R6" s="82"/>
      <c r="S6" s="30"/>
      <c r="T6" s="105"/>
      <c r="U6" s="106"/>
    </row>
    <row r="7" spans="1:21" ht="53.25" customHeight="1" x14ac:dyDescent="0.2">
      <c r="A7" s="47">
        <v>6</v>
      </c>
      <c r="B7" s="32" t="s">
        <v>19158</v>
      </c>
      <c r="C7" s="33" t="s">
        <v>19159</v>
      </c>
      <c r="D7" s="61" t="s">
        <v>11968</v>
      </c>
      <c r="E7" s="34"/>
      <c r="F7" s="34">
        <v>44572</v>
      </c>
      <c r="G7" s="73"/>
      <c r="H7" s="30" t="str">
        <f>IFERROR(VLOOKUP(G7,[1]Hoja1!$B$2:$F$14234,2,FALSE),"")</f>
        <v/>
      </c>
      <c r="I7" s="30" t="str">
        <f>IFERROR(VLOOKUP(G7,[1]Hoja1!$B$2:$F$14234,3,FALSE),"")</f>
        <v/>
      </c>
      <c r="J7" s="34" t="str">
        <f>IFERROR(VLOOKUP(G7,[1]Hoja1!$B$2:$F$14234,4,FALSE),"")</f>
        <v/>
      </c>
      <c r="K7" s="33" t="s">
        <v>19160</v>
      </c>
      <c r="L7" s="30" t="s">
        <v>14894</v>
      </c>
      <c r="M7" s="30"/>
      <c r="N7" s="30"/>
      <c r="O7" s="30"/>
      <c r="P7" s="30" t="s">
        <v>19148</v>
      </c>
      <c r="Q7" s="30" t="s">
        <v>19118</v>
      </c>
      <c r="R7" s="30"/>
      <c r="S7" s="30"/>
      <c r="T7" s="105"/>
      <c r="U7" s="106"/>
    </row>
    <row r="8" spans="1:21" ht="53.25" customHeight="1" x14ac:dyDescent="0.2">
      <c r="A8" s="47">
        <v>7</v>
      </c>
      <c r="B8" s="38" t="s">
        <v>19161</v>
      </c>
      <c r="C8" s="33" t="s">
        <v>19162</v>
      </c>
      <c r="D8" s="61" t="s">
        <v>11968</v>
      </c>
      <c r="E8" s="34"/>
      <c r="F8" s="34">
        <v>44573</v>
      </c>
      <c r="G8" s="73"/>
      <c r="H8" s="30" t="str">
        <f>IFERROR(VLOOKUP(G8,[1]Hoja1!$B$2:$F$14234,2,FALSE),"")</f>
        <v/>
      </c>
      <c r="I8" s="30" t="str">
        <f>IFERROR(VLOOKUP(G8,[1]Hoja1!$B$2:$F$14234,3,FALSE),"")</f>
        <v/>
      </c>
      <c r="J8" s="34" t="str">
        <f>IFERROR(VLOOKUP(G8,[1]Hoja1!$B$2:$F$14234,4,FALSE),"")</f>
        <v/>
      </c>
      <c r="K8" s="33" t="s">
        <v>19163</v>
      </c>
      <c r="L8" s="30" t="s">
        <v>14894</v>
      </c>
      <c r="M8" s="30"/>
      <c r="N8" s="30"/>
      <c r="O8" s="30"/>
      <c r="P8" s="30" t="s">
        <v>19148</v>
      </c>
      <c r="Q8" s="30" t="s">
        <v>19118</v>
      </c>
      <c r="R8" s="30"/>
      <c r="S8" s="30"/>
      <c r="T8" s="105"/>
      <c r="U8" s="106"/>
    </row>
    <row r="9" spans="1:21" ht="53.25" customHeight="1" x14ac:dyDescent="0.2">
      <c r="A9" s="47">
        <v>8</v>
      </c>
      <c r="B9" s="32" t="s">
        <v>19164</v>
      </c>
      <c r="C9" s="33" t="s">
        <v>19165</v>
      </c>
      <c r="D9" s="61" t="s">
        <v>11968</v>
      </c>
      <c r="E9" s="34"/>
      <c r="F9" s="34">
        <v>44573</v>
      </c>
      <c r="G9" s="73"/>
      <c r="H9" s="30" t="str">
        <f>IFERROR(VLOOKUP(G9,[1]Hoja1!$B$2:$F$14234,2,FALSE),"")</f>
        <v/>
      </c>
      <c r="I9" s="30" t="str">
        <f>IFERROR(VLOOKUP(G9,[1]Hoja1!$B$2:$F$14234,3,FALSE),"")</f>
        <v/>
      </c>
      <c r="J9" s="34" t="str">
        <f>IFERROR(VLOOKUP(G9,[1]Hoja1!$B$2:$F$14234,4,FALSE),"")</f>
        <v/>
      </c>
      <c r="K9" s="33" t="s">
        <v>19166</v>
      </c>
      <c r="L9" s="30" t="s">
        <v>14894</v>
      </c>
      <c r="M9" s="30"/>
      <c r="N9" s="30"/>
      <c r="O9" s="30"/>
      <c r="P9" s="30" t="s">
        <v>19148</v>
      </c>
      <c r="Q9" s="30" t="s">
        <v>19118</v>
      </c>
      <c r="R9" s="30"/>
      <c r="S9" s="30"/>
      <c r="T9" s="105"/>
      <c r="U9" s="106"/>
    </row>
    <row r="10" spans="1:21" ht="53.25" customHeight="1" x14ac:dyDescent="0.2">
      <c r="A10" s="47">
        <v>9</v>
      </c>
      <c r="B10" s="32" t="s">
        <v>19167</v>
      </c>
      <c r="C10" s="33" t="s">
        <v>19168</v>
      </c>
      <c r="D10" s="61" t="s">
        <v>11968</v>
      </c>
      <c r="E10" s="34"/>
      <c r="F10" s="34">
        <v>44573</v>
      </c>
      <c r="G10" s="73"/>
      <c r="H10" s="30" t="str">
        <f>IFERROR(VLOOKUP(G10,[1]Hoja1!$B$2:$F$14234,2,FALSE),"")</f>
        <v/>
      </c>
      <c r="I10" s="30" t="str">
        <f>IFERROR(VLOOKUP(G10,[1]Hoja1!$B$2:$F$14234,3,FALSE),"")</f>
        <v/>
      </c>
      <c r="J10" s="34" t="str">
        <f>IFERROR(VLOOKUP(G10,[1]Hoja1!$B$2:$F$14234,4,FALSE),"")</f>
        <v/>
      </c>
      <c r="K10" s="33" t="s">
        <v>19169</v>
      </c>
      <c r="L10" s="30" t="s">
        <v>14894</v>
      </c>
      <c r="M10" s="30"/>
      <c r="N10" s="30"/>
      <c r="O10" s="30"/>
      <c r="P10" s="30" t="s">
        <v>19148</v>
      </c>
      <c r="Q10" s="30" t="s">
        <v>19118</v>
      </c>
      <c r="R10" s="30"/>
      <c r="S10" s="30"/>
      <c r="T10" s="105"/>
      <c r="U10" s="106"/>
    </row>
    <row r="11" spans="1:21" ht="53.25" customHeight="1" x14ac:dyDescent="0.2">
      <c r="A11" s="47">
        <v>10</v>
      </c>
      <c r="B11" s="32" t="s">
        <v>19170</v>
      </c>
      <c r="C11" s="33" t="s">
        <v>19171</v>
      </c>
      <c r="D11" s="61" t="s">
        <v>11968</v>
      </c>
      <c r="E11" s="34"/>
      <c r="F11" s="34">
        <v>44574</v>
      </c>
      <c r="G11" s="73"/>
      <c r="H11" s="30" t="str">
        <f>IFERROR(VLOOKUP(G11,[1]Hoja1!$B$2:$F$14234,2,FALSE),"")</f>
        <v/>
      </c>
      <c r="I11" s="30" t="str">
        <f>IFERROR(VLOOKUP(G11,[1]Hoja1!$B$2:$F$14234,3,FALSE),"")</f>
        <v/>
      </c>
      <c r="J11" s="34" t="str">
        <f>IFERROR(VLOOKUP(G11,[1]Hoja1!$B$2:$F$14234,4,FALSE),"")</f>
        <v/>
      </c>
      <c r="K11" s="33" t="s">
        <v>19172</v>
      </c>
      <c r="L11" s="30" t="s">
        <v>14894</v>
      </c>
      <c r="M11" s="30"/>
      <c r="N11" s="30"/>
      <c r="O11" s="30"/>
      <c r="P11" s="30" t="s">
        <v>19173</v>
      </c>
      <c r="Q11" s="30" t="s">
        <v>86</v>
      </c>
      <c r="R11" s="30"/>
      <c r="S11" s="30"/>
      <c r="T11" s="105"/>
      <c r="U11" s="106"/>
    </row>
    <row r="12" spans="1:21" ht="53.25" customHeight="1" x14ac:dyDescent="0.2">
      <c r="A12" s="47">
        <v>11</v>
      </c>
      <c r="B12" s="32" t="s">
        <v>19174</v>
      </c>
      <c r="C12" s="33" t="s">
        <v>19175</v>
      </c>
      <c r="D12" s="61" t="s">
        <v>11968</v>
      </c>
      <c r="E12" s="34"/>
      <c r="F12" s="34">
        <v>44574</v>
      </c>
      <c r="G12" s="73"/>
      <c r="H12" s="30" t="str">
        <f>IFERROR(VLOOKUP(G12,[1]Hoja1!$B$2:$F$14234,2,FALSE),"")</f>
        <v/>
      </c>
      <c r="I12" s="30" t="str">
        <f>IFERROR(VLOOKUP(G12,[1]Hoja1!$B$2:$F$14234,3,FALSE),"")</f>
        <v/>
      </c>
      <c r="J12" s="34" t="str">
        <f>IFERROR(VLOOKUP(G12,[1]Hoja1!$B$2:$F$14234,4,FALSE),"")</f>
        <v/>
      </c>
      <c r="K12" s="33" t="s">
        <v>19176</v>
      </c>
      <c r="L12" s="30" t="s">
        <v>14894</v>
      </c>
      <c r="M12" s="30"/>
      <c r="N12" s="30"/>
      <c r="O12" s="30"/>
      <c r="P12" s="30" t="s">
        <v>19148</v>
      </c>
      <c r="Q12" s="30" t="s">
        <v>19118</v>
      </c>
      <c r="R12" s="30"/>
      <c r="S12" s="30"/>
      <c r="T12" s="105"/>
      <c r="U12" s="106"/>
    </row>
    <row r="13" spans="1:21" ht="53.25" customHeight="1" x14ac:dyDescent="0.2">
      <c r="A13" s="47">
        <v>12</v>
      </c>
      <c r="B13" s="32" t="s">
        <v>19177</v>
      </c>
      <c r="C13" s="33" t="s">
        <v>19178</v>
      </c>
      <c r="D13" s="61" t="s">
        <v>11968</v>
      </c>
      <c r="E13" s="34"/>
      <c r="F13" s="34">
        <v>44574</v>
      </c>
      <c r="G13" s="73"/>
      <c r="H13" s="30" t="str">
        <f>IFERROR(VLOOKUP(G13,[1]Hoja1!$B$2:$F$14234,2,FALSE),"")</f>
        <v/>
      </c>
      <c r="I13" s="30" t="str">
        <f>IFERROR(VLOOKUP(G13,[1]Hoja1!$B$2:$F$14234,3,FALSE),"")</f>
        <v/>
      </c>
      <c r="J13" s="34" t="str">
        <f>IFERROR(VLOOKUP(G13,[1]Hoja1!$B$2:$F$14234,4,FALSE),"")</f>
        <v/>
      </c>
      <c r="K13" s="33" t="s">
        <v>19179</v>
      </c>
      <c r="L13" s="30" t="s">
        <v>14894</v>
      </c>
      <c r="M13" s="30"/>
      <c r="N13" s="30"/>
      <c r="O13" s="30"/>
      <c r="P13" s="30" t="s">
        <v>19148</v>
      </c>
      <c r="Q13" s="30" t="s">
        <v>19118</v>
      </c>
      <c r="R13" s="30"/>
      <c r="S13" s="30"/>
      <c r="T13" s="105"/>
      <c r="U13" s="106"/>
    </row>
    <row r="14" spans="1:21" ht="53.25" customHeight="1" x14ac:dyDescent="0.2">
      <c r="A14" s="47">
        <v>13</v>
      </c>
      <c r="B14" s="32" t="s">
        <v>19180</v>
      </c>
      <c r="C14" s="33" t="s">
        <v>19181</v>
      </c>
      <c r="D14" s="61" t="s">
        <v>11968</v>
      </c>
      <c r="E14" s="34"/>
      <c r="F14" s="34">
        <v>44574</v>
      </c>
      <c r="G14" s="73"/>
      <c r="H14" s="30" t="str">
        <f>IFERROR(VLOOKUP(G14,[1]Hoja1!$B$2:$F$14234,2,FALSE),"")</f>
        <v/>
      </c>
      <c r="I14" s="30" t="str">
        <f>IFERROR(VLOOKUP(G14,[1]Hoja1!$B$2:$F$14234,3,FALSE),"")</f>
        <v/>
      </c>
      <c r="J14" s="34" t="str">
        <f>IFERROR(VLOOKUP(G14,[1]Hoja1!$B$2:$F$14234,4,FALSE),"")</f>
        <v/>
      </c>
      <c r="K14" s="33" t="s">
        <v>19182</v>
      </c>
      <c r="L14" s="30" t="s">
        <v>14894</v>
      </c>
      <c r="M14" s="30"/>
      <c r="N14" s="30"/>
      <c r="O14" s="30"/>
      <c r="P14" s="30" t="s">
        <v>19148</v>
      </c>
      <c r="Q14" s="30" t="s">
        <v>19118</v>
      </c>
      <c r="R14" s="30"/>
      <c r="S14" s="30"/>
      <c r="T14" s="105"/>
      <c r="U14" s="106"/>
    </row>
    <row r="15" spans="1:21" ht="53.25" customHeight="1" x14ac:dyDescent="0.2">
      <c r="A15" s="47">
        <v>14</v>
      </c>
      <c r="B15" s="32" t="s">
        <v>19183</v>
      </c>
      <c r="C15" s="33" t="s">
        <v>19184</v>
      </c>
      <c r="D15" s="61" t="s">
        <v>11968</v>
      </c>
      <c r="E15" s="34"/>
      <c r="F15" s="34">
        <v>44574</v>
      </c>
      <c r="G15" s="73"/>
      <c r="H15" s="30" t="str">
        <f>IFERROR(VLOOKUP(G15,[1]Hoja1!$B$2:$F$14234,2,FALSE),"")</f>
        <v/>
      </c>
      <c r="I15" s="30" t="str">
        <f>IFERROR(VLOOKUP(G15,[1]Hoja1!$B$2:$F$14234,3,FALSE),"")</f>
        <v/>
      </c>
      <c r="J15" s="34" t="str">
        <f>IFERROR(VLOOKUP(G15,[1]Hoja1!$B$2:$F$14234,4,FALSE),"")</f>
        <v/>
      </c>
      <c r="K15" s="33" t="s">
        <v>19185</v>
      </c>
      <c r="L15" s="30" t="s">
        <v>14894</v>
      </c>
      <c r="M15" s="30"/>
      <c r="N15" s="30"/>
      <c r="O15" s="30"/>
      <c r="P15" s="30" t="s">
        <v>19148</v>
      </c>
      <c r="Q15" s="30" t="s">
        <v>19118</v>
      </c>
      <c r="R15" s="30"/>
      <c r="S15" s="30"/>
      <c r="T15" s="105"/>
      <c r="U15" s="106"/>
    </row>
    <row r="16" spans="1:21" ht="53.25" customHeight="1" x14ac:dyDescent="0.2">
      <c r="A16" s="47">
        <v>15</v>
      </c>
      <c r="B16" s="32" t="s">
        <v>19186</v>
      </c>
      <c r="C16" s="33" t="s">
        <v>19187</v>
      </c>
      <c r="D16" s="61" t="s">
        <v>11968</v>
      </c>
      <c r="E16" s="34"/>
      <c r="F16" s="34">
        <v>44575</v>
      </c>
      <c r="G16" s="73"/>
      <c r="H16" s="30" t="str">
        <f>IFERROR(VLOOKUP(G16,[1]Hoja1!$B$2:$F$14234,2,FALSE),"")</f>
        <v/>
      </c>
      <c r="I16" s="30" t="str">
        <f>IFERROR(VLOOKUP(G16,[1]Hoja1!$B$2:$F$14234,3,FALSE),"")</f>
        <v/>
      </c>
      <c r="J16" s="34" t="str">
        <f>IFERROR(VLOOKUP(G16,[1]Hoja1!$B$2:$F$14234,4,FALSE),"")</f>
        <v/>
      </c>
      <c r="K16" s="33" t="s">
        <v>19188</v>
      </c>
      <c r="L16" s="30" t="s">
        <v>14894</v>
      </c>
      <c r="M16" s="30"/>
      <c r="N16" s="30"/>
      <c r="O16" s="30"/>
      <c r="P16" s="30" t="s">
        <v>19148</v>
      </c>
      <c r="Q16" s="30" t="s">
        <v>19118</v>
      </c>
      <c r="R16" s="30"/>
      <c r="S16" s="30"/>
      <c r="T16" s="105"/>
      <c r="U16" s="106"/>
    </row>
    <row r="17" spans="1:21" ht="53.25" customHeight="1" x14ac:dyDescent="0.2">
      <c r="A17" s="47">
        <v>16</v>
      </c>
      <c r="B17" s="32" t="s">
        <v>19189</v>
      </c>
      <c r="C17" s="33" t="s">
        <v>19190</v>
      </c>
      <c r="D17" s="61" t="s">
        <v>11968</v>
      </c>
      <c r="E17" s="34"/>
      <c r="F17" s="34">
        <v>44575</v>
      </c>
      <c r="G17" s="73"/>
      <c r="H17" s="30" t="str">
        <f>IFERROR(VLOOKUP(G17,[1]Hoja1!$B$2:$F$14234,2,FALSE),"")</f>
        <v/>
      </c>
      <c r="I17" s="30" t="str">
        <f>IFERROR(VLOOKUP(G17,[1]Hoja1!$B$2:$F$14234,3,FALSE),"")</f>
        <v/>
      </c>
      <c r="J17" s="34" t="str">
        <f>IFERROR(VLOOKUP(G17,[1]Hoja1!$B$2:$F$14234,4,FALSE),"")</f>
        <v/>
      </c>
      <c r="K17" s="33" t="s">
        <v>19191</v>
      </c>
      <c r="L17" s="30" t="s">
        <v>14894</v>
      </c>
      <c r="M17" s="30"/>
      <c r="N17" s="30"/>
      <c r="O17" s="30"/>
      <c r="P17" s="30" t="s">
        <v>19148</v>
      </c>
      <c r="Q17" s="30" t="s">
        <v>19118</v>
      </c>
      <c r="R17" s="30"/>
      <c r="S17" s="30"/>
      <c r="T17" s="105"/>
      <c r="U17" s="106"/>
    </row>
    <row r="18" spans="1:21" ht="53.25" customHeight="1" x14ac:dyDescent="0.2">
      <c r="A18" s="47">
        <v>17</v>
      </c>
      <c r="B18" s="32" t="s">
        <v>19192</v>
      </c>
      <c r="C18" s="33" t="s">
        <v>19193</v>
      </c>
      <c r="D18" s="61" t="s">
        <v>11968</v>
      </c>
      <c r="E18" s="34"/>
      <c r="F18" s="34">
        <v>44575</v>
      </c>
      <c r="G18" s="73"/>
      <c r="H18" s="30" t="str">
        <f>IFERROR(VLOOKUP(G18,[1]Hoja1!$B$2:$F$14234,2,FALSE),"")</f>
        <v/>
      </c>
      <c r="I18" s="30" t="str">
        <f>IFERROR(VLOOKUP(G18,[1]Hoja1!$B$2:$F$14234,3,FALSE),"")</f>
        <v/>
      </c>
      <c r="J18" s="34" t="str">
        <f>IFERROR(VLOOKUP(G18,[1]Hoja1!$B$2:$F$14234,4,FALSE),"")</f>
        <v/>
      </c>
      <c r="K18" s="33" t="s">
        <v>19194</v>
      </c>
      <c r="L18" s="30" t="s">
        <v>14894</v>
      </c>
      <c r="M18" s="30"/>
      <c r="N18" s="30"/>
      <c r="O18" s="30"/>
      <c r="P18" s="30" t="s">
        <v>19148</v>
      </c>
      <c r="Q18" s="30" t="s">
        <v>19118</v>
      </c>
      <c r="R18" s="30"/>
      <c r="S18" s="30"/>
      <c r="T18" s="105"/>
      <c r="U18" s="106"/>
    </row>
    <row r="19" spans="1:21" ht="53.25" customHeight="1" x14ac:dyDescent="0.2">
      <c r="A19" s="47">
        <v>18</v>
      </c>
      <c r="B19" s="32" t="s">
        <v>19195</v>
      </c>
      <c r="C19" s="33" t="s">
        <v>19196</v>
      </c>
      <c r="D19" s="61" t="s">
        <v>11968</v>
      </c>
      <c r="E19" s="34"/>
      <c r="F19" s="34">
        <v>44575</v>
      </c>
      <c r="G19" s="73"/>
      <c r="H19" s="30" t="str">
        <f>IFERROR(VLOOKUP(G19,[1]Hoja1!$B$2:$F$14234,2,FALSE),"")</f>
        <v/>
      </c>
      <c r="I19" s="30" t="str">
        <f>IFERROR(VLOOKUP(G19,[1]Hoja1!$B$2:$F$14234,3,FALSE),"")</f>
        <v/>
      </c>
      <c r="J19" s="34" t="str">
        <f>IFERROR(VLOOKUP(G19,[1]Hoja1!$B$2:$F$14234,4,FALSE),"")</f>
        <v/>
      </c>
      <c r="K19" s="33" t="s">
        <v>19197</v>
      </c>
      <c r="L19" s="30" t="s">
        <v>14894</v>
      </c>
      <c r="M19" s="30"/>
      <c r="N19" s="30"/>
      <c r="O19" s="30"/>
      <c r="P19" s="30" t="s">
        <v>19148</v>
      </c>
      <c r="Q19" s="30" t="s">
        <v>19118</v>
      </c>
      <c r="R19" s="30"/>
      <c r="S19" s="30"/>
      <c r="T19" s="105"/>
      <c r="U19" s="106"/>
    </row>
    <row r="20" spans="1:21" ht="53.25" customHeight="1" x14ac:dyDescent="0.2">
      <c r="A20" s="47">
        <v>19</v>
      </c>
      <c r="B20" s="32" t="s">
        <v>19198</v>
      </c>
      <c r="C20" s="33" t="s">
        <v>19199</v>
      </c>
      <c r="D20" s="61" t="s">
        <v>11968</v>
      </c>
      <c r="E20" s="34"/>
      <c r="F20" s="34">
        <v>44580</v>
      </c>
      <c r="G20" s="73"/>
      <c r="H20" s="30" t="str">
        <f>IFERROR(VLOOKUP(G20,[1]Hoja1!$B$2:$F$14234,2,FALSE),"")</f>
        <v/>
      </c>
      <c r="I20" s="30" t="str">
        <f>IFERROR(VLOOKUP(G20,[1]Hoja1!$B$2:$F$14234,3,FALSE),"")</f>
        <v/>
      </c>
      <c r="J20" s="34" t="str">
        <f>IFERROR(VLOOKUP(G20,[1]Hoja1!$B$2:$F$14234,4,FALSE),"")</f>
        <v/>
      </c>
      <c r="K20" s="33" t="s">
        <v>19200</v>
      </c>
      <c r="L20" s="30" t="s">
        <v>14894</v>
      </c>
      <c r="M20" s="30"/>
      <c r="N20" s="30"/>
      <c r="O20" s="30"/>
      <c r="P20" s="30" t="s">
        <v>19148</v>
      </c>
      <c r="Q20" s="30" t="s">
        <v>19118</v>
      </c>
      <c r="R20" s="30"/>
      <c r="S20" s="30"/>
      <c r="T20" s="105"/>
      <c r="U20" s="106"/>
    </row>
    <row r="21" spans="1:21" ht="53.25" customHeight="1" x14ac:dyDescent="0.2">
      <c r="A21" s="47">
        <v>20</v>
      </c>
      <c r="B21" s="32" t="s">
        <v>19201</v>
      </c>
      <c r="C21" s="33" t="s">
        <v>19202</v>
      </c>
      <c r="D21" s="61" t="s">
        <v>11968</v>
      </c>
      <c r="E21" s="34"/>
      <c r="F21" s="34">
        <v>44580</v>
      </c>
      <c r="G21" s="73"/>
      <c r="H21" s="30" t="str">
        <f>IFERROR(VLOOKUP(G21,[1]Hoja1!$B$2:$F$14234,2,FALSE),"")</f>
        <v/>
      </c>
      <c r="I21" s="30" t="str">
        <f>IFERROR(VLOOKUP(G21,[1]Hoja1!$B$2:$F$14234,3,FALSE),"")</f>
        <v/>
      </c>
      <c r="J21" s="34" t="str">
        <f>IFERROR(VLOOKUP(G21,[1]Hoja1!$B$2:$F$14234,4,FALSE),"")</f>
        <v/>
      </c>
      <c r="K21" s="33" t="s">
        <v>19203</v>
      </c>
      <c r="L21" s="30" t="s">
        <v>14894</v>
      </c>
      <c r="M21" s="30"/>
      <c r="N21" s="30"/>
      <c r="O21" s="30"/>
      <c r="P21" s="30" t="s">
        <v>19148</v>
      </c>
      <c r="Q21" s="30" t="s">
        <v>19118</v>
      </c>
      <c r="R21" s="30"/>
      <c r="S21" s="30"/>
      <c r="T21" s="105"/>
      <c r="U21" s="106"/>
    </row>
    <row r="22" spans="1:21" ht="53.25" customHeight="1" x14ac:dyDescent="0.2">
      <c r="A22" s="47">
        <v>21</v>
      </c>
      <c r="B22" s="32" t="s">
        <v>19204</v>
      </c>
      <c r="C22" s="33" t="s">
        <v>19205</v>
      </c>
      <c r="D22" s="61" t="s">
        <v>11968</v>
      </c>
      <c r="E22" s="34"/>
      <c r="F22" s="34">
        <v>44580</v>
      </c>
      <c r="G22" s="73"/>
      <c r="H22" s="30" t="str">
        <f>IFERROR(VLOOKUP(G22,[1]Hoja1!$B$2:$F$14234,2,FALSE),"")</f>
        <v/>
      </c>
      <c r="I22" s="30" t="str">
        <f>IFERROR(VLOOKUP(G22,[1]Hoja1!$B$2:$F$14234,3,FALSE),"")</f>
        <v/>
      </c>
      <c r="J22" s="34" t="str">
        <f>IFERROR(VLOOKUP(G22,[1]Hoja1!$B$2:$F$14234,4,FALSE),"")</f>
        <v/>
      </c>
      <c r="K22" s="33" t="s">
        <v>19206</v>
      </c>
      <c r="L22" s="30" t="s">
        <v>14894</v>
      </c>
      <c r="M22" s="30"/>
      <c r="N22" s="30"/>
      <c r="O22" s="30"/>
      <c r="P22" s="30" t="s">
        <v>19148</v>
      </c>
      <c r="Q22" s="30" t="s">
        <v>19118</v>
      </c>
      <c r="R22" s="30"/>
      <c r="S22" s="30"/>
      <c r="T22" s="105"/>
      <c r="U22" s="106"/>
    </row>
    <row r="23" spans="1:21" ht="53.25" customHeight="1" x14ac:dyDescent="0.2">
      <c r="A23" s="47">
        <v>22</v>
      </c>
      <c r="B23" s="32" t="s">
        <v>19207</v>
      </c>
      <c r="C23" s="33" t="s">
        <v>19208</v>
      </c>
      <c r="D23" s="61" t="s">
        <v>11968</v>
      </c>
      <c r="E23" s="34"/>
      <c r="F23" s="34">
        <v>44580</v>
      </c>
      <c r="G23" s="73"/>
      <c r="H23" s="30" t="str">
        <f>IFERROR(VLOOKUP(G23,[1]Hoja1!$B$2:$F$14234,2,FALSE),"")</f>
        <v/>
      </c>
      <c r="I23" s="30" t="str">
        <f>IFERROR(VLOOKUP(G23,[1]Hoja1!$B$2:$F$14234,3,FALSE),"")</f>
        <v/>
      </c>
      <c r="J23" s="34" t="str">
        <f>IFERROR(VLOOKUP(G23,[1]Hoja1!$B$2:$F$14234,4,FALSE),"")</f>
        <v/>
      </c>
      <c r="K23" s="33" t="s">
        <v>19209</v>
      </c>
      <c r="L23" s="30" t="s">
        <v>14894</v>
      </c>
      <c r="M23" s="30"/>
      <c r="N23" s="30"/>
      <c r="O23" s="30"/>
      <c r="P23" s="30" t="s">
        <v>19148</v>
      </c>
      <c r="Q23" s="30" t="s">
        <v>19118</v>
      </c>
      <c r="R23" s="30"/>
      <c r="S23" s="30"/>
      <c r="T23" s="105"/>
      <c r="U23" s="106"/>
    </row>
    <row r="24" spans="1:21" ht="53.25" customHeight="1" x14ac:dyDescent="0.2">
      <c r="A24" s="47">
        <v>23</v>
      </c>
      <c r="B24" s="39" t="s">
        <v>19210</v>
      </c>
      <c r="C24" s="40"/>
      <c r="D24" s="61" t="s">
        <v>11968</v>
      </c>
      <c r="E24" s="34"/>
      <c r="F24" s="41">
        <v>44580</v>
      </c>
      <c r="G24" s="81"/>
      <c r="H24" s="30" t="str">
        <f>IFERROR(VLOOKUP(G24,[1]Hoja1!$B$2:$F$14234,2,FALSE),"")</f>
        <v/>
      </c>
      <c r="I24" s="30" t="str">
        <f>IFERROR(VLOOKUP(G24,[1]Hoja1!$B$2:$F$14234,3,FALSE),"")</f>
        <v/>
      </c>
      <c r="J24" s="41" t="str">
        <f>IFERROR(VLOOKUP(G24,[1]Hoja1!$B$2:$F$14234,4,FALSE),"")</f>
        <v/>
      </c>
      <c r="K24" s="40"/>
      <c r="L24" s="82"/>
      <c r="M24" s="82"/>
      <c r="N24" s="82"/>
      <c r="O24" s="82"/>
      <c r="P24" s="82" t="s">
        <v>5783</v>
      </c>
      <c r="Q24" s="82" t="s">
        <v>19111</v>
      </c>
      <c r="R24" s="82"/>
      <c r="S24" s="30"/>
      <c r="T24" s="105"/>
      <c r="U24" s="106"/>
    </row>
    <row r="25" spans="1:21" ht="53.25" customHeight="1" x14ac:dyDescent="0.2">
      <c r="A25" s="47">
        <v>24</v>
      </c>
      <c r="B25" s="32" t="s">
        <v>19211</v>
      </c>
      <c r="C25" s="33" t="s">
        <v>19212</v>
      </c>
      <c r="D25" s="61" t="s">
        <v>11968</v>
      </c>
      <c r="E25" s="34"/>
      <c r="F25" s="34">
        <v>44580</v>
      </c>
      <c r="G25" s="73"/>
      <c r="H25" s="30" t="str">
        <f>IFERROR(VLOOKUP(G25,[1]Hoja1!$B$2:$F$14234,2,FALSE),"")</f>
        <v/>
      </c>
      <c r="I25" s="30" t="str">
        <f>IFERROR(VLOOKUP(G25,[1]Hoja1!$B$2:$F$14234,3,FALSE),"")</f>
        <v/>
      </c>
      <c r="J25" s="34" t="str">
        <f>IFERROR(VLOOKUP(G25,[1]Hoja1!$B$2:$F$14234,4,FALSE),"")</f>
        <v/>
      </c>
      <c r="K25" s="33" t="s">
        <v>19213</v>
      </c>
      <c r="L25" s="30" t="s">
        <v>15859</v>
      </c>
      <c r="M25" s="30"/>
      <c r="N25" s="30"/>
      <c r="O25" s="30"/>
      <c r="P25" s="30" t="s">
        <v>19214</v>
      </c>
      <c r="Q25" s="30" t="s">
        <v>3503</v>
      </c>
      <c r="R25" s="30"/>
      <c r="S25" s="30"/>
      <c r="T25" s="105"/>
      <c r="U25" s="106"/>
    </row>
    <row r="26" spans="1:21" ht="53.25" customHeight="1" x14ac:dyDescent="0.2">
      <c r="A26" s="47">
        <v>25</v>
      </c>
      <c r="B26" s="32" t="s">
        <v>19215</v>
      </c>
      <c r="C26" s="33" t="s">
        <v>19216</v>
      </c>
      <c r="D26" s="61" t="s">
        <v>11968</v>
      </c>
      <c r="E26" s="34"/>
      <c r="F26" s="34">
        <v>44580</v>
      </c>
      <c r="G26" s="73"/>
      <c r="H26" s="30" t="str">
        <f>IFERROR(VLOOKUP(G26,[1]Hoja1!$B$2:$F$14234,2,FALSE),"")</f>
        <v/>
      </c>
      <c r="I26" s="30" t="str">
        <f>IFERROR(VLOOKUP(G26,[1]Hoja1!$B$2:$F$14234,3,FALSE),"")</f>
        <v/>
      </c>
      <c r="J26" s="34" t="str">
        <f>IFERROR(VLOOKUP(G26,[1]Hoja1!$B$2:$F$14234,4,FALSE),"")</f>
        <v/>
      </c>
      <c r="K26" s="33" t="s">
        <v>19217</v>
      </c>
      <c r="L26" s="30" t="s">
        <v>15859</v>
      </c>
      <c r="M26" s="30"/>
      <c r="N26" s="30"/>
      <c r="O26" s="30"/>
      <c r="P26" s="30" t="s">
        <v>19214</v>
      </c>
      <c r="Q26" s="30" t="s">
        <v>3503</v>
      </c>
      <c r="R26" s="30"/>
      <c r="S26" s="30"/>
      <c r="T26" s="105"/>
      <c r="U26" s="248" t="s">
        <v>16815</v>
      </c>
    </row>
    <row r="27" spans="1:21" ht="53.25" customHeight="1" x14ac:dyDescent="0.2">
      <c r="A27" s="47">
        <v>26</v>
      </c>
      <c r="B27" s="32" t="s">
        <v>19218</v>
      </c>
      <c r="C27" s="33" t="s">
        <v>19219</v>
      </c>
      <c r="D27" s="61" t="s">
        <v>11968</v>
      </c>
      <c r="E27" s="34"/>
      <c r="F27" s="34">
        <v>44580</v>
      </c>
      <c r="G27" s="73"/>
      <c r="H27" s="30" t="str">
        <f>IFERROR(VLOOKUP(G27,[1]Hoja1!$B$2:$F$14234,2,FALSE),"")</f>
        <v/>
      </c>
      <c r="I27" s="30" t="str">
        <f>IFERROR(VLOOKUP(G27,[1]Hoja1!$B$2:$F$14234,3,FALSE),"")</f>
        <v/>
      </c>
      <c r="J27" s="34" t="str">
        <f>IFERROR(VLOOKUP(G27,[1]Hoja1!$B$2:$F$14234,4,FALSE),"")</f>
        <v/>
      </c>
      <c r="K27" s="33" t="s">
        <v>19220</v>
      </c>
      <c r="L27" s="30" t="s">
        <v>15859</v>
      </c>
      <c r="M27" s="30"/>
      <c r="N27" s="30"/>
      <c r="O27" s="30"/>
      <c r="P27" s="30" t="s">
        <v>19221</v>
      </c>
      <c r="Q27" s="30" t="s">
        <v>19119</v>
      </c>
      <c r="R27" s="30"/>
      <c r="S27" s="30"/>
      <c r="T27" s="105"/>
      <c r="U27" s="248" t="s">
        <v>16815</v>
      </c>
    </row>
    <row r="28" spans="1:21" ht="53.25" customHeight="1" x14ac:dyDescent="0.2">
      <c r="A28" s="47">
        <v>27</v>
      </c>
      <c r="B28" s="32" t="s">
        <v>19222</v>
      </c>
      <c r="C28" s="250" t="s">
        <v>19223</v>
      </c>
      <c r="D28" s="61" t="s">
        <v>11968</v>
      </c>
      <c r="E28" s="34"/>
      <c r="F28" s="34">
        <v>44580</v>
      </c>
      <c r="G28" s="73"/>
      <c r="H28" s="30" t="str">
        <f>IFERROR(VLOOKUP(G28,[1]Hoja1!$B$2:$F$14234,2,FALSE),"")</f>
        <v/>
      </c>
      <c r="I28" s="30" t="str">
        <f>IFERROR(VLOOKUP(G28,[1]Hoja1!$B$2:$F$14234,3,FALSE),"")</f>
        <v/>
      </c>
      <c r="J28" s="34" t="str">
        <f>IFERROR(VLOOKUP(G28,[1]Hoja1!$B$2:$F$14234,4,FALSE),"")</f>
        <v/>
      </c>
      <c r="K28" s="33" t="s">
        <v>19224</v>
      </c>
      <c r="L28" s="30" t="s">
        <v>15859</v>
      </c>
      <c r="M28" s="30"/>
      <c r="N28" s="30"/>
      <c r="O28" s="30"/>
      <c r="P28" s="30" t="s">
        <v>19214</v>
      </c>
      <c r="Q28" s="30" t="s">
        <v>3503</v>
      </c>
      <c r="R28" s="30"/>
      <c r="S28" s="30"/>
      <c r="T28" s="105"/>
      <c r="U28" s="248" t="s">
        <v>16815</v>
      </c>
    </row>
    <row r="29" spans="1:21" ht="53.25" customHeight="1" x14ac:dyDescent="0.2">
      <c r="A29" s="47">
        <v>28</v>
      </c>
      <c r="B29" s="32" t="s">
        <v>19225</v>
      </c>
      <c r="C29" s="33" t="s">
        <v>19226</v>
      </c>
      <c r="D29" s="61" t="s">
        <v>11968</v>
      </c>
      <c r="E29" s="34"/>
      <c r="F29" s="34">
        <v>44580</v>
      </c>
      <c r="G29" s="73"/>
      <c r="H29" s="30" t="str">
        <f>IFERROR(VLOOKUP(G29,[1]Hoja1!$B$2:$F$14234,2,FALSE),"")</f>
        <v/>
      </c>
      <c r="I29" s="30" t="str">
        <f>IFERROR(VLOOKUP(G29,[1]Hoja1!$B$2:$F$14234,3,FALSE),"")</f>
        <v/>
      </c>
      <c r="J29" s="34" t="str">
        <f>IFERROR(VLOOKUP(G29,[1]Hoja1!$B$2:$F$14234,4,FALSE),"")</f>
        <v/>
      </c>
      <c r="K29" s="33" t="s">
        <v>19227</v>
      </c>
      <c r="L29" s="30" t="s">
        <v>14894</v>
      </c>
      <c r="M29" s="30"/>
      <c r="N29" s="30"/>
      <c r="O29" s="30"/>
      <c r="P29" s="30" t="s">
        <v>19148</v>
      </c>
      <c r="Q29" s="30" t="s">
        <v>19118</v>
      </c>
      <c r="R29" s="30"/>
      <c r="S29" s="30"/>
      <c r="T29" s="105"/>
      <c r="U29" s="106"/>
    </row>
    <row r="30" spans="1:21" ht="53.25" customHeight="1" x14ac:dyDescent="0.2">
      <c r="A30" s="47">
        <v>29</v>
      </c>
      <c r="B30" s="32" t="s">
        <v>19228</v>
      </c>
      <c r="C30" s="33" t="s">
        <v>19229</v>
      </c>
      <c r="D30" s="61" t="s">
        <v>11968</v>
      </c>
      <c r="E30" s="34"/>
      <c r="F30" s="34">
        <v>44580</v>
      </c>
      <c r="G30" s="73"/>
      <c r="H30" s="30" t="str">
        <f>IFERROR(VLOOKUP(G30,[1]Hoja1!$B$2:$F$14234,2,FALSE),"")</f>
        <v/>
      </c>
      <c r="I30" s="30" t="str">
        <f>IFERROR(VLOOKUP(G30,[1]Hoja1!$B$2:$F$14234,3,FALSE),"")</f>
        <v/>
      </c>
      <c r="J30" s="34" t="str">
        <f>IFERROR(VLOOKUP(G30,[1]Hoja1!$B$2:$F$14234,4,FALSE),"")</f>
        <v/>
      </c>
      <c r="K30" s="33" t="s">
        <v>19230</v>
      </c>
      <c r="L30" s="30" t="s">
        <v>14894</v>
      </c>
      <c r="M30" s="30"/>
      <c r="N30" s="30"/>
      <c r="O30" s="30"/>
      <c r="P30" s="30" t="s">
        <v>19148</v>
      </c>
      <c r="Q30" s="30" t="s">
        <v>19118</v>
      </c>
      <c r="R30" s="30"/>
      <c r="S30" s="30"/>
      <c r="T30" s="105"/>
      <c r="U30" s="106"/>
    </row>
    <row r="31" spans="1:21" ht="53.25" customHeight="1" x14ac:dyDescent="0.2">
      <c r="A31" s="47">
        <v>30</v>
      </c>
      <c r="B31" s="32" t="s">
        <v>19231</v>
      </c>
      <c r="C31" s="33" t="s">
        <v>19232</v>
      </c>
      <c r="D31" s="61" t="s">
        <v>11968</v>
      </c>
      <c r="E31" s="34"/>
      <c r="F31" s="34">
        <v>44580</v>
      </c>
      <c r="G31" s="73"/>
      <c r="H31" s="30" t="str">
        <f>IFERROR(VLOOKUP(G31,[1]Hoja1!$B$2:$F$14234,2,FALSE),"")</f>
        <v/>
      </c>
      <c r="I31" s="30" t="str">
        <f>IFERROR(VLOOKUP(G31,[1]Hoja1!$B$2:$F$14234,3,FALSE),"")</f>
        <v/>
      </c>
      <c r="J31" s="34" t="str">
        <f>IFERROR(VLOOKUP(G31,[1]Hoja1!$B$2:$F$14234,4,FALSE),"")</f>
        <v/>
      </c>
      <c r="K31" s="33" t="s">
        <v>19233</v>
      </c>
      <c r="L31" s="30" t="s">
        <v>14894</v>
      </c>
      <c r="M31" s="30"/>
      <c r="N31" s="30"/>
      <c r="O31" s="30"/>
      <c r="P31" s="30" t="s">
        <v>19148</v>
      </c>
      <c r="Q31" s="30" t="s">
        <v>19118</v>
      </c>
      <c r="R31" s="30"/>
      <c r="S31" s="30"/>
      <c r="T31" s="105"/>
      <c r="U31" s="106"/>
    </row>
    <row r="32" spans="1:21" ht="53.25" customHeight="1" x14ac:dyDescent="0.2">
      <c r="A32" s="47">
        <v>31</v>
      </c>
      <c r="B32" s="32" t="s">
        <v>19234</v>
      </c>
      <c r="C32" s="33" t="s">
        <v>19235</v>
      </c>
      <c r="D32" s="61" t="s">
        <v>11968</v>
      </c>
      <c r="E32" s="34"/>
      <c r="F32" s="34">
        <v>44580</v>
      </c>
      <c r="G32" s="73"/>
      <c r="H32" s="30" t="str">
        <f>IFERROR(VLOOKUP(G32,[1]Hoja1!$B$2:$F$14234,2,FALSE),"")</f>
        <v/>
      </c>
      <c r="I32" s="30" t="str">
        <f>IFERROR(VLOOKUP(G32,[1]Hoja1!$B$2:$F$14234,3,FALSE),"")</f>
        <v/>
      </c>
      <c r="J32" s="34" t="str">
        <f>IFERROR(VLOOKUP(G32,[1]Hoja1!$B$2:$F$14234,4,FALSE),"")</f>
        <v/>
      </c>
      <c r="K32" s="33" t="s">
        <v>19236</v>
      </c>
      <c r="L32" s="30" t="s">
        <v>14894</v>
      </c>
      <c r="M32" s="30"/>
      <c r="N32" s="30"/>
      <c r="O32" s="30"/>
      <c r="P32" s="30" t="s">
        <v>19148</v>
      </c>
      <c r="Q32" s="30" t="s">
        <v>19118</v>
      </c>
      <c r="R32" s="30"/>
      <c r="S32" s="30"/>
      <c r="T32" s="105"/>
      <c r="U32" s="106"/>
    </row>
    <row r="33" spans="1:21" ht="53.25" customHeight="1" x14ac:dyDescent="0.2">
      <c r="A33" s="47">
        <v>32</v>
      </c>
      <c r="B33" s="32" t="s">
        <v>19237</v>
      </c>
      <c r="C33" s="33" t="s">
        <v>19238</v>
      </c>
      <c r="D33" s="61" t="s">
        <v>11968</v>
      </c>
      <c r="E33" s="34"/>
      <c r="F33" s="34">
        <v>44580</v>
      </c>
      <c r="G33" s="73"/>
      <c r="H33" s="30" t="str">
        <f>IFERROR(VLOOKUP(G33,[1]Hoja1!$B$2:$F$14234,2,FALSE),"")</f>
        <v/>
      </c>
      <c r="I33" s="30" t="str">
        <f>IFERROR(VLOOKUP(G33,[1]Hoja1!$B$2:$F$14234,3,FALSE),"")</f>
        <v/>
      </c>
      <c r="J33" s="34" t="str">
        <f>IFERROR(VLOOKUP(G33,[1]Hoja1!$B$2:$F$14234,4,FALSE),"")</f>
        <v/>
      </c>
      <c r="K33" s="33" t="s">
        <v>19239</v>
      </c>
      <c r="L33" s="30" t="s">
        <v>14894</v>
      </c>
      <c r="M33" s="30"/>
      <c r="N33" s="30"/>
      <c r="O33" s="30"/>
      <c r="P33" s="30" t="s">
        <v>19240</v>
      </c>
      <c r="Q33" s="30" t="s">
        <v>19113</v>
      </c>
      <c r="R33" s="30"/>
      <c r="S33" s="30"/>
      <c r="T33" s="105"/>
      <c r="U33" s="106"/>
    </row>
    <row r="34" spans="1:21" ht="53.25" customHeight="1" x14ac:dyDescent="0.2">
      <c r="A34" s="47">
        <v>33</v>
      </c>
      <c r="B34" s="32" t="s">
        <v>19241</v>
      </c>
      <c r="C34" s="33" t="s">
        <v>19242</v>
      </c>
      <c r="D34" s="61" t="s">
        <v>11968</v>
      </c>
      <c r="E34" s="34"/>
      <c r="F34" s="34">
        <v>44580</v>
      </c>
      <c r="G34" s="73"/>
      <c r="H34" s="30" t="str">
        <f>IFERROR(VLOOKUP(G34,[1]Hoja1!$B$2:$F$14234,2,FALSE),"")</f>
        <v/>
      </c>
      <c r="I34" s="30" t="str">
        <f>IFERROR(VLOOKUP(G34,[1]Hoja1!$B$2:$F$14234,3,FALSE),"")</f>
        <v/>
      </c>
      <c r="J34" s="34" t="str">
        <f>IFERROR(VLOOKUP(G34,[1]Hoja1!$B$2:$F$14234,4,FALSE),"")</f>
        <v/>
      </c>
      <c r="K34" s="33" t="s">
        <v>19243</v>
      </c>
      <c r="L34" s="30" t="s">
        <v>14894</v>
      </c>
      <c r="M34" s="30"/>
      <c r="N34" s="30"/>
      <c r="O34" s="30"/>
      <c r="P34" s="30" t="s">
        <v>19240</v>
      </c>
      <c r="Q34" s="30" t="s">
        <v>19113</v>
      </c>
      <c r="R34" s="30"/>
      <c r="S34" s="30"/>
      <c r="T34" s="105"/>
      <c r="U34" s="106"/>
    </row>
    <row r="35" spans="1:21" ht="53.25" customHeight="1" x14ac:dyDescent="0.2">
      <c r="A35" s="47">
        <v>34</v>
      </c>
      <c r="B35" s="32" t="s">
        <v>19244</v>
      </c>
      <c r="C35" s="33" t="s">
        <v>19245</v>
      </c>
      <c r="D35" s="61" t="s">
        <v>11968</v>
      </c>
      <c r="E35" s="34"/>
      <c r="F35" s="34">
        <v>44580</v>
      </c>
      <c r="G35" s="73"/>
      <c r="H35" s="30" t="str">
        <f>IFERROR(VLOOKUP(G35,[1]Hoja1!$B$2:$F$14234,2,FALSE),"")</f>
        <v/>
      </c>
      <c r="I35" s="30" t="str">
        <f>IFERROR(VLOOKUP(G35,[1]Hoja1!$B$2:$F$14234,3,FALSE),"")</f>
        <v/>
      </c>
      <c r="J35" s="34" t="str">
        <f>IFERROR(VLOOKUP(G35,[1]Hoja1!$B$2:$F$14234,4,FALSE),"")</f>
        <v/>
      </c>
      <c r="K35" s="33" t="s">
        <v>19246</v>
      </c>
      <c r="L35" s="30" t="s">
        <v>14894</v>
      </c>
      <c r="M35" s="30"/>
      <c r="N35" s="30"/>
      <c r="O35" s="30"/>
      <c r="P35" s="30" t="s">
        <v>19240</v>
      </c>
      <c r="Q35" s="30" t="s">
        <v>19113</v>
      </c>
      <c r="R35" s="30"/>
      <c r="S35" s="30"/>
      <c r="T35" s="105"/>
      <c r="U35" s="106"/>
    </row>
    <row r="36" spans="1:21" ht="53.25" customHeight="1" x14ac:dyDescent="0.2">
      <c r="A36" s="47">
        <v>35</v>
      </c>
      <c r="B36" s="32" t="s">
        <v>19247</v>
      </c>
      <c r="C36" s="33" t="s">
        <v>19248</v>
      </c>
      <c r="D36" s="61" t="s">
        <v>11968</v>
      </c>
      <c r="E36" s="34"/>
      <c r="F36" s="34">
        <v>44580</v>
      </c>
      <c r="G36" s="73"/>
      <c r="H36" s="30" t="str">
        <f>IFERROR(VLOOKUP(G36,[1]Hoja1!$B$2:$F$14234,2,FALSE),"")</f>
        <v/>
      </c>
      <c r="I36" s="30" t="str">
        <f>IFERROR(VLOOKUP(G36,[1]Hoja1!$B$2:$F$14234,3,FALSE),"")</f>
        <v/>
      </c>
      <c r="J36" s="34" t="str">
        <f>IFERROR(VLOOKUP(G36,[1]Hoja1!$B$2:$F$14234,4,FALSE),"")</f>
        <v/>
      </c>
      <c r="K36" s="33" t="s">
        <v>19249</v>
      </c>
      <c r="L36" s="30" t="s">
        <v>14894</v>
      </c>
      <c r="M36" s="30"/>
      <c r="N36" s="30"/>
      <c r="O36" s="30"/>
      <c r="P36" s="30" t="s">
        <v>19240</v>
      </c>
      <c r="Q36" s="30" t="s">
        <v>19113</v>
      </c>
      <c r="R36" s="30"/>
      <c r="S36" s="30"/>
      <c r="T36" s="105"/>
      <c r="U36" s="106"/>
    </row>
    <row r="37" spans="1:21" ht="53.25" customHeight="1" x14ac:dyDescent="0.2">
      <c r="A37" s="47">
        <v>36</v>
      </c>
      <c r="B37" s="32" t="s">
        <v>19250</v>
      </c>
      <c r="C37" s="33" t="s">
        <v>19251</v>
      </c>
      <c r="D37" s="61" t="s">
        <v>11968</v>
      </c>
      <c r="E37" s="34"/>
      <c r="F37" s="34">
        <v>44581</v>
      </c>
      <c r="G37" s="73"/>
      <c r="H37" s="30" t="str">
        <f>IFERROR(VLOOKUP(G37,[1]Hoja1!$B$2:$F$14234,2,FALSE),"")</f>
        <v/>
      </c>
      <c r="I37" s="30" t="str">
        <f>IFERROR(VLOOKUP(G37,[1]Hoja1!$B$2:$F$14234,3,FALSE),"")</f>
        <v/>
      </c>
      <c r="J37" s="34" t="str">
        <f>IFERROR(VLOOKUP(G37,[1]Hoja1!$B$2:$F$14234,4,FALSE),"")</f>
        <v/>
      </c>
      <c r="K37" s="33" t="s">
        <v>19252</v>
      </c>
      <c r="L37" s="30" t="s">
        <v>14894</v>
      </c>
      <c r="M37" s="30"/>
      <c r="N37" s="30"/>
      <c r="O37" s="30"/>
      <c r="P37" s="30" t="s">
        <v>19240</v>
      </c>
      <c r="Q37" s="30" t="s">
        <v>19113</v>
      </c>
      <c r="R37" s="30"/>
      <c r="S37" s="30"/>
      <c r="T37" s="105"/>
      <c r="U37" s="106"/>
    </row>
    <row r="38" spans="1:21" ht="53.25" customHeight="1" x14ac:dyDescent="0.2">
      <c r="A38" s="47">
        <v>37</v>
      </c>
      <c r="B38" s="32" t="s">
        <v>19253</v>
      </c>
      <c r="C38" s="33" t="s">
        <v>19254</v>
      </c>
      <c r="D38" s="61" t="s">
        <v>11968</v>
      </c>
      <c r="E38" s="34"/>
      <c r="F38" s="34">
        <v>44581</v>
      </c>
      <c r="G38" s="73"/>
      <c r="H38" s="30" t="str">
        <f>IFERROR(VLOOKUP(G38,[1]Hoja1!$B$2:$F$14234,2,FALSE),"")</f>
        <v/>
      </c>
      <c r="I38" s="30" t="str">
        <f>IFERROR(VLOOKUP(G38,[1]Hoja1!$B$2:$F$14234,3,FALSE),"")</f>
        <v/>
      </c>
      <c r="J38" s="34" t="str">
        <f>IFERROR(VLOOKUP(G38,[1]Hoja1!$B$2:$F$14234,4,FALSE),"")</f>
        <v/>
      </c>
      <c r="K38" s="33" t="s">
        <v>19255</v>
      </c>
      <c r="L38" s="30" t="s">
        <v>14894</v>
      </c>
      <c r="M38" s="30"/>
      <c r="N38" s="30"/>
      <c r="O38" s="30"/>
      <c r="P38" s="30" t="s">
        <v>19240</v>
      </c>
      <c r="Q38" s="30" t="s">
        <v>19113</v>
      </c>
      <c r="R38" s="30"/>
      <c r="S38" s="30"/>
      <c r="T38" s="105"/>
      <c r="U38" s="106"/>
    </row>
    <row r="39" spans="1:21" ht="53.25" customHeight="1" x14ac:dyDescent="0.2">
      <c r="A39" s="47">
        <v>38</v>
      </c>
      <c r="B39" s="32" t="s">
        <v>19256</v>
      </c>
      <c r="C39" s="33" t="s">
        <v>19257</v>
      </c>
      <c r="D39" s="61" t="s">
        <v>11968</v>
      </c>
      <c r="E39" s="34"/>
      <c r="F39" s="34">
        <v>44581</v>
      </c>
      <c r="G39" s="73"/>
      <c r="H39" s="30" t="str">
        <f>IFERROR(VLOOKUP(G39,[1]Hoja1!$B$2:$F$14234,2,FALSE),"")</f>
        <v/>
      </c>
      <c r="I39" s="30" t="str">
        <f>IFERROR(VLOOKUP(G39,[1]Hoja1!$B$2:$F$14234,3,FALSE),"")</f>
        <v/>
      </c>
      <c r="J39" s="34" t="str">
        <f>IFERROR(VLOOKUP(G39,[1]Hoja1!$B$2:$F$14234,4,FALSE),"")</f>
        <v/>
      </c>
      <c r="K39" s="33" t="s">
        <v>19258</v>
      </c>
      <c r="L39" s="30" t="s">
        <v>14894</v>
      </c>
      <c r="M39" s="30"/>
      <c r="N39" s="30"/>
      <c r="O39" s="30"/>
      <c r="P39" s="30" t="s">
        <v>19240</v>
      </c>
      <c r="Q39" s="30" t="s">
        <v>19113</v>
      </c>
      <c r="R39" s="30"/>
      <c r="S39" s="30"/>
      <c r="T39" s="105"/>
      <c r="U39" s="106"/>
    </row>
    <row r="40" spans="1:21" ht="53.25" customHeight="1" x14ac:dyDescent="0.2">
      <c r="A40" s="47">
        <v>39</v>
      </c>
      <c r="B40" s="38" t="s">
        <v>19259</v>
      </c>
      <c r="C40" s="33" t="s">
        <v>19260</v>
      </c>
      <c r="D40" s="61" t="s">
        <v>11968</v>
      </c>
      <c r="E40" s="34"/>
      <c r="F40" s="34">
        <v>44581</v>
      </c>
      <c r="G40" s="73"/>
      <c r="H40" s="30" t="str">
        <f>IFERROR(VLOOKUP(G40,[1]Hoja1!$B$2:$F$14234,2,FALSE),"")</f>
        <v/>
      </c>
      <c r="I40" s="30" t="str">
        <f>IFERROR(VLOOKUP(G40,[1]Hoja1!$B$2:$F$14234,3,FALSE),"")</f>
        <v/>
      </c>
      <c r="J40" s="34" t="str">
        <f>IFERROR(VLOOKUP(G40,[1]Hoja1!$B$2:$F$14234,4,FALSE),"")</f>
        <v/>
      </c>
      <c r="K40" s="33" t="s">
        <v>19261</v>
      </c>
      <c r="L40" s="30" t="s">
        <v>14894</v>
      </c>
      <c r="M40" s="30"/>
      <c r="N40" s="30"/>
      <c r="O40" s="30"/>
      <c r="P40" s="30" t="s">
        <v>19240</v>
      </c>
      <c r="Q40" s="30" t="s">
        <v>19113</v>
      </c>
      <c r="R40" s="30"/>
      <c r="S40" s="30"/>
      <c r="T40" s="105"/>
      <c r="U40" s="106"/>
    </row>
    <row r="41" spans="1:21" ht="53.25" customHeight="1" x14ac:dyDescent="0.2">
      <c r="A41" s="47">
        <v>40</v>
      </c>
      <c r="B41" s="32" t="s">
        <v>19262</v>
      </c>
      <c r="C41" s="33" t="s">
        <v>19263</v>
      </c>
      <c r="D41" s="61" t="s">
        <v>11968</v>
      </c>
      <c r="E41" s="34"/>
      <c r="F41" s="34">
        <v>44581</v>
      </c>
      <c r="G41" s="73"/>
      <c r="H41" s="30" t="str">
        <f>IFERROR(VLOOKUP(G41,[1]Hoja1!$B$2:$F$14234,2,FALSE),"")</f>
        <v/>
      </c>
      <c r="I41" s="30" t="str">
        <f>IFERROR(VLOOKUP(G41,[1]Hoja1!$B$2:$F$14234,3,FALSE),"")</f>
        <v/>
      </c>
      <c r="J41" s="34" t="str">
        <f>IFERROR(VLOOKUP(G41,[1]Hoja1!$B$2:$F$14234,4,FALSE),"")</f>
        <v/>
      </c>
      <c r="K41" s="33" t="s">
        <v>19264</v>
      </c>
      <c r="L41" s="30" t="s">
        <v>14894</v>
      </c>
      <c r="M41" s="30"/>
      <c r="N41" s="30"/>
      <c r="O41" s="30"/>
      <c r="P41" s="30" t="s">
        <v>19240</v>
      </c>
      <c r="Q41" s="30" t="s">
        <v>19113</v>
      </c>
      <c r="R41" s="30"/>
      <c r="S41" s="30"/>
      <c r="T41" s="105"/>
      <c r="U41" s="106"/>
    </row>
    <row r="42" spans="1:21" ht="53.25" customHeight="1" x14ac:dyDescent="0.2">
      <c r="A42" s="47">
        <v>41</v>
      </c>
      <c r="B42" s="32" t="s">
        <v>19265</v>
      </c>
      <c r="C42" s="33" t="s">
        <v>19266</v>
      </c>
      <c r="D42" s="61" t="s">
        <v>11968</v>
      </c>
      <c r="E42" s="34"/>
      <c r="F42" s="34">
        <v>44581</v>
      </c>
      <c r="G42" s="73"/>
      <c r="H42" s="30" t="str">
        <f>IFERROR(VLOOKUP(G42,[1]Hoja1!$B$2:$F$14234,2,FALSE),"")</f>
        <v/>
      </c>
      <c r="I42" s="30" t="str">
        <f>IFERROR(VLOOKUP(G42,[1]Hoja1!$B$2:$F$14234,3,FALSE),"")</f>
        <v/>
      </c>
      <c r="J42" s="34" t="str">
        <f>IFERROR(VLOOKUP(G42,[1]Hoja1!$B$2:$F$14234,4,FALSE),"")</f>
        <v/>
      </c>
      <c r="K42" s="33" t="s">
        <v>19267</v>
      </c>
      <c r="L42" s="30" t="s">
        <v>14894</v>
      </c>
      <c r="M42" s="30"/>
      <c r="N42" s="30"/>
      <c r="O42" s="30"/>
      <c r="P42" s="30" t="s">
        <v>19240</v>
      </c>
      <c r="Q42" s="30" t="s">
        <v>19113</v>
      </c>
      <c r="R42" s="30"/>
      <c r="S42" s="30"/>
      <c r="T42" s="105"/>
      <c r="U42" s="106"/>
    </row>
    <row r="43" spans="1:21" ht="53.25" customHeight="1" x14ac:dyDescent="0.2">
      <c r="A43" s="47">
        <v>42</v>
      </c>
      <c r="B43" s="32" t="s">
        <v>19268</v>
      </c>
      <c r="C43" s="33" t="s">
        <v>19269</v>
      </c>
      <c r="D43" s="61" t="s">
        <v>11968</v>
      </c>
      <c r="E43" s="34"/>
      <c r="F43" s="34">
        <v>44581</v>
      </c>
      <c r="G43" s="73"/>
      <c r="H43" s="30" t="str">
        <f>IFERROR(VLOOKUP(G43,[1]Hoja1!$B$2:$F$14234,2,FALSE),"")</f>
        <v/>
      </c>
      <c r="I43" s="30" t="str">
        <f>IFERROR(VLOOKUP(G43,[1]Hoja1!$B$2:$F$14234,3,FALSE),"")</f>
        <v/>
      </c>
      <c r="J43" s="34" t="str">
        <f>IFERROR(VLOOKUP(G43,[1]Hoja1!$B$2:$F$14234,4,FALSE),"")</f>
        <v/>
      </c>
      <c r="K43" s="33" t="s">
        <v>19270</v>
      </c>
      <c r="L43" s="30" t="s">
        <v>14894</v>
      </c>
      <c r="M43" s="30"/>
      <c r="N43" s="30"/>
      <c r="O43" s="30"/>
      <c r="P43" s="30" t="s">
        <v>19240</v>
      </c>
      <c r="Q43" s="30" t="s">
        <v>19113</v>
      </c>
      <c r="R43" s="30"/>
      <c r="S43" s="30"/>
      <c r="T43" s="105"/>
      <c r="U43" s="106"/>
    </row>
    <row r="44" spans="1:21" ht="53.25" customHeight="1" x14ac:dyDescent="0.2">
      <c r="A44" s="47">
        <v>43</v>
      </c>
      <c r="B44" s="32" t="s">
        <v>19271</v>
      </c>
      <c r="C44" s="33" t="s">
        <v>19272</v>
      </c>
      <c r="D44" s="61" t="s">
        <v>11968</v>
      </c>
      <c r="E44" s="34"/>
      <c r="F44" s="34">
        <v>44581</v>
      </c>
      <c r="G44" s="73"/>
      <c r="H44" s="30" t="str">
        <f>IFERROR(VLOOKUP(G44,[1]Hoja1!$B$2:$F$14234,2,FALSE),"")</f>
        <v/>
      </c>
      <c r="I44" s="30" t="str">
        <f>IFERROR(VLOOKUP(G44,[1]Hoja1!$B$2:$F$14234,3,FALSE),"")</f>
        <v/>
      </c>
      <c r="J44" s="34" t="str">
        <f>IFERROR(VLOOKUP(G44,[1]Hoja1!$B$2:$F$14234,4,FALSE),"")</f>
        <v/>
      </c>
      <c r="K44" s="33" t="s">
        <v>19273</v>
      </c>
      <c r="L44" s="30" t="s">
        <v>14894</v>
      </c>
      <c r="M44" s="30"/>
      <c r="N44" s="30"/>
      <c r="O44" s="30"/>
      <c r="P44" s="30" t="s">
        <v>19240</v>
      </c>
      <c r="Q44" s="30" t="s">
        <v>19113</v>
      </c>
      <c r="R44" s="30"/>
      <c r="S44" s="30"/>
      <c r="T44" s="105"/>
      <c r="U44" s="106"/>
    </row>
    <row r="45" spans="1:21" ht="53.25" customHeight="1" x14ac:dyDescent="0.2">
      <c r="A45" s="47">
        <v>44</v>
      </c>
      <c r="B45" s="32" t="s">
        <v>19274</v>
      </c>
      <c r="C45" s="33" t="s">
        <v>19275</v>
      </c>
      <c r="D45" s="61" t="s">
        <v>11968</v>
      </c>
      <c r="E45" s="34"/>
      <c r="F45" s="34">
        <v>44581</v>
      </c>
      <c r="G45" s="73"/>
      <c r="H45" s="30" t="str">
        <f>IFERROR(VLOOKUP(G45,[1]Hoja1!$B$2:$F$14234,2,FALSE),"")</f>
        <v/>
      </c>
      <c r="I45" s="30" t="str">
        <f>IFERROR(VLOOKUP(G45,[1]Hoja1!$B$2:$F$14234,3,FALSE),"")</f>
        <v/>
      </c>
      <c r="J45" s="34" t="str">
        <f>IFERROR(VLOOKUP(G45,[1]Hoja1!$B$2:$F$14234,4,FALSE),"")</f>
        <v/>
      </c>
      <c r="K45" s="33" t="s">
        <v>19276</v>
      </c>
      <c r="L45" s="30" t="s">
        <v>14894</v>
      </c>
      <c r="M45" s="30"/>
      <c r="N45" s="30"/>
      <c r="O45" s="30"/>
      <c r="P45" s="30" t="s">
        <v>5783</v>
      </c>
      <c r="Q45" s="30" t="s">
        <v>2302</v>
      </c>
      <c r="R45" s="30"/>
      <c r="S45" s="30"/>
      <c r="T45" s="105"/>
      <c r="U45" s="106"/>
    </row>
    <row r="46" spans="1:21" ht="53.25" customHeight="1" x14ac:dyDescent="0.2">
      <c r="A46" s="47">
        <v>45</v>
      </c>
      <c r="B46" s="39" t="s">
        <v>19277</v>
      </c>
      <c r="C46" s="40"/>
      <c r="D46" s="61" t="s">
        <v>11968</v>
      </c>
      <c r="E46" s="34"/>
      <c r="F46" s="41">
        <v>44581</v>
      </c>
      <c r="G46" s="81"/>
      <c r="H46" s="30" t="str">
        <f>IFERROR(VLOOKUP(G46,[1]Hoja1!$B$2:$F$14234,2,FALSE),"")</f>
        <v/>
      </c>
      <c r="I46" s="30" t="str">
        <f>IFERROR(VLOOKUP(G46,[1]Hoja1!$B$2:$F$14234,3,FALSE),"")</f>
        <v/>
      </c>
      <c r="J46" s="41" t="str">
        <f>IFERROR(VLOOKUP(G46,[1]Hoja1!$B$2:$F$14234,4,FALSE),"")</f>
        <v/>
      </c>
      <c r="K46" s="40"/>
      <c r="L46" s="82"/>
      <c r="M46" s="82"/>
      <c r="N46" s="82"/>
      <c r="O46" s="82"/>
      <c r="P46" s="82" t="s">
        <v>5783</v>
      </c>
      <c r="Q46" s="82" t="s">
        <v>19111</v>
      </c>
      <c r="R46" s="82"/>
      <c r="S46" s="30"/>
      <c r="T46" s="105"/>
      <c r="U46" s="106"/>
    </row>
    <row r="47" spans="1:21" ht="53.25" customHeight="1" x14ac:dyDescent="0.2">
      <c r="A47" s="47">
        <v>46</v>
      </c>
      <c r="B47" s="32" t="s">
        <v>19278</v>
      </c>
      <c r="C47" s="33" t="s">
        <v>19279</v>
      </c>
      <c r="D47" s="61" t="s">
        <v>11968</v>
      </c>
      <c r="E47" s="34"/>
      <c r="F47" s="34">
        <v>44581</v>
      </c>
      <c r="G47" s="73"/>
      <c r="H47" s="30" t="str">
        <f>IFERROR(VLOOKUP(G47,[1]Hoja1!$B$2:$F$14234,2,FALSE),"")</f>
        <v/>
      </c>
      <c r="I47" s="30" t="str">
        <f>IFERROR(VLOOKUP(G47,[1]Hoja1!$B$2:$F$14234,3,FALSE),"")</f>
        <v/>
      </c>
      <c r="J47" s="34" t="str">
        <f>IFERROR(VLOOKUP(G47,[1]Hoja1!$B$2:$F$14234,4,FALSE),"")</f>
        <v/>
      </c>
      <c r="K47" s="33" t="s">
        <v>19280</v>
      </c>
      <c r="L47" s="30" t="s">
        <v>14894</v>
      </c>
      <c r="M47" s="30"/>
      <c r="N47" s="30"/>
      <c r="O47" s="30"/>
      <c r="P47" s="30" t="s">
        <v>19281</v>
      </c>
      <c r="Q47" s="30" t="s">
        <v>78</v>
      </c>
      <c r="R47" s="30"/>
      <c r="S47" s="30"/>
      <c r="T47" s="105"/>
      <c r="U47" s="106"/>
    </row>
    <row r="48" spans="1:21" ht="53.25" customHeight="1" x14ac:dyDescent="0.2">
      <c r="A48" s="47">
        <v>47</v>
      </c>
      <c r="B48" s="32" t="s">
        <v>19282</v>
      </c>
      <c r="C48" s="33" t="s">
        <v>19283</v>
      </c>
      <c r="D48" s="61" t="s">
        <v>11968</v>
      </c>
      <c r="E48" s="34"/>
      <c r="F48" s="34">
        <v>44581</v>
      </c>
      <c r="G48" s="73"/>
      <c r="H48" s="30" t="str">
        <f>IFERROR(VLOOKUP(G48,[1]Hoja1!$B$2:$F$14234,2,FALSE),"")</f>
        <v/>
      </c>
      <c r="I48" s="30" t="str">
        <f>IFERROR(VLOOKUP(G48,[1]Hoja1!$B$2:$F$14234,3,FALSE),"")</f>
        <v/>
      </c>
      <c r="J48" s="34" t="str">
        <f>IFERROR(VLOOKUP(G48,[1]Hoja1!$B$2:$F$14234,4,FALSE),"")</f>
        <v/>
      </c>
      <c r="K48" s="33" t="s">
        <v>19284</v>
      </c>
      <c r="L48" s="30" t="s">
        <v>15859</v>
      </c>
      <c r="M48" s="30"/>
      <c r="N48" s="30"/>
      <c r="O48" s="30"/>
      <c r="P48" s="30" t="s">
        <v>19214</v>
      </c>
      <c r="Q48" s="30" t="s">
        <v>3503</v>
      </c>
      <c r="R48" s="30"/>
      <c r="S48" s="30"/>
      <c r="T48" s="105"/>
      <c r="U48" s="106"/>
    </row>
    <row r="49" spans="1:21" ht="53.25" customHeight="1" x14ac:dyDescent="0.2">
      <c r="A49" s="47">
        <v>48</v>
      </c>
      <c r="B49" s="32" t="s">
        <v>19285</v>
      </c>
      <c r="C49" s="33" t="s">
        <v>19286</v>
      </c>
      <c r="D49" s="61" t="s">
        <v>11968</v>
      </c>
      <c r="E49" s="34"/>
      <c r="F49" s="34">
        <v>44581</v>
      </c>
      <c r="G49" s="73"/>
      <c r="H49" s="30" t="str">
        <f>IFERROR(VLOOKUP(G49,[1]Hoja1!$B$2:$F$14234,2,FALSE),"")</f>
        <v/>
      </c>
      <c r="I49" s="30" t="str">
        <f>IFERROR(VLOOKUP(G49,[1]Hoja1!$B$2:$F$14234,3,FALSE),"")</f>
        <v/>
      </c>
      <c r="J49" s="34" t="str">
        <f>IFERROR(VLOOKUP(G49,[1]Hoja1!$B$2:$F$14234,4,FALSE),"")</f>
        <v/>
      </c>
      <c r="K49" s="33" t="s">
        <v>19287</v>
      </c>
      <c r="L49" s="30" t="s">
        <v>15859</v>
      </c>
      <c r="M49" s="30"/>
      <c r="N49" s="30"/>
      <c r="O49" s="30"/>
      <c r="P49" s="30" t="s">
        <v>19288</v>
      </c>
      <c r="Q49" s="30" t="s">
        <v>19120</v>
      </c>
      <c r="R49" s="30"/>
      <c r="S49" s="30"/>
      <c r="T49" s="105"/>
      <c r="U49" s="106"/>
    </row>
    <row r="50" spans="1:21" ht="53.25" customHeight="1" x14ac:dyDescent="0.2">
      <c r="A50" s="47">
        <v>49</v>
      </c>
      <c r="B50" s="39" t="s">
        <v>19289</v>
      </c>
      <c r="C50" s="40"/>
      <c r="D50" s="61" t="s">
        <v>11968</v>
      </c>
      <c r="E50" s="34"/>
      <c r="F50" s="41">
        <v>44582</v>
      </c>
      <c r="G50" s="81"/>
      <c r="H50" s="30" t="str">
        <f>IFERROR(VLOOKUP(G50,[1]Hoja1!$B$2:$F$14234,2,FALSE),"")</f>
        <v/>
      </c>
      <c r="I50" s="30" t="str">
        <f>IFERROR(VLOOKUP(G50,[1]Hoja1!$B$2:$F$14234,3,FALSE),"")</f>
        <v/>
      </c>
      <c r="J50" s="41" t="str">
        <f>IFERROR(VLOOKUP(G50,[1]Hoja1!$B$2:$F$14234,4,FALSE),"")</f>
        <v/>
      </c>
      <c r="K50" s="40"/>
      <c r="L50" s="82"/>
      <c r="M50" s="82"/>
      <c r="N50" s="82"/>
      <c r="O50" s="82"/>
      <c r="P50" s="82" t="s">
        <v>5783</v>
      </c>
      <c r="Q50" s="82" t="s">
        <v>19111</v>
      </c>
      <c r="R50" s="82"/>
      <c r="S50" s="30"/>
      <c r="T50" s="105"/>
      <c r="U50" s="106"/>
    </row>
    <row r="51" spans="1:21" ht="53.25" customHeight="1" x14ac:dyDescent="0.2">
      <c r="A51" s="47">
        <v>50</v>
      </c>
      <c r="B51" s="32" t="s">
        <v>19290</v>
      </c>
      <c r="C51" s="33" t="s">
        <v>19291</v>
      </c>
      <c r="D51" s="61" t="s">
        <v>11968</v>
      </c>
      <c r="E51" s="34"/>
      <c r="F51" s="34">
        <v>44582</v>
      </c>
      <c r="G51" s="73"/>
      <c r="H51" s="30" t="str">
        <f>IFERROR(VLOOKUP(G51,[1]Hoja1!$B$2:$F$14234,2,FALSE),"")</f>
        <v/>
      </c>
      <c r="I51" s="30" t="str">
        <f>IFERROR(VLOOKUP(G51,[1]Hoja1!$B$2:$F$14234,3,FALSE),"")</f>
        <v/>
      </c>
      <c r="J51" s="34" t="str">
        <f>IFERROR(VLOOKUP(G51,[1]Hoja1!$B$2:$F$14234,4,FALSE),"")</f>
        <v/>
      </c>
      <c r="K51" s="33" t="s">
        <v>19292</v>
      </c>
      <c r="L51" s="30" t="s">
        <v>15859</v>
      </c>
      <c r="M51" s="30"/>
      <c r="N51" s="30"/>
      <c r="O51" s="30"/>
      <c r="P51" s="30" t="s">
        <v>19288</v>
      </c>
      <c r="Q51" s="30" t="s">
        <v>19120</v>
      </c>
      <c r="R51" s="30"/>
      <c r="S51" s="30"/>
      <c r="T51" s="105"/>
      <c r="U51" s="106"/>
    </row>
    <row r="52" spans="1:21" ht="53.25" customHeight="1" x14ac:dyDescent="0.2">
      <c r="A52" s="47">
        <v>51</v>
      </c>
      <c r="B52" s="32" t="s">
        <v>19293</v>
      </c>
      <c r="C52" s="33" t="s">
        <v>19294</v>
      </c>
      <c r="D52" s="61" t="s">
        <v>11968</v>
      </c>
      <c r="E52" s="34"/>
      <c r="F52" s="34">
        <v>44586</v>
      </c>
      <c r="G52" s="73"/>
      <c r="H52" s="30" t="str">
        <f>IFERROR(VLOOKUP(G52,[1]Hoja1!$B$2:$F$14234,2,FALSE),"")</f>
        <v/>
      </c>
      <c r="I52" s="30" t="str">
        <f>IFERROR(VLOOKUP(G52,[1]Hoja1!$B$2:$F$14234,3,FALSE),"")</f>
        <v/>
      </c>
      <c r="J52" s="34" t="str">
        <f>IFERROR(VLOOKUP(G52,[1]Hoja1!$B$2:$F$14234,4,FALSE),"")</f>
        <v/>
      </c>
      <c r="K52" s="33" t="s">
        <v>19295</v>
      </c>
      <c r="L52" s="30" t="s">
        <v>15859</v>
      </c>
      <c r="M52" s="30"/>
      <c r="N52" s="30"/>
      <c r="O52" s="30"/>
      <c r="P52" s="30" t="s">
        <v>19288</v>
      </c>
      <c r="Q52" s="30" t="s">
        <v>19120</v>
      </c>
      <c r="R52" s="30"/>
      <c r="S52" s="30"/>
      <c r="T52" s="105"/>
      <c r="U52" s="106"/>
    </row>
    <row r="53" spans="1:21" ht="53.25" customHeight="1" x14ac:dyDescent="0.2">
      <c r="A53" s="47">
        <v>52</v>
      </c>
      <c r="B53" s="32" t="s">
        <v>19296</v>
      </c>
      <c r="C53" s="33" t="s">
        <v>19297</v>
      </c>
      <c r="D53" s="61" t="s">
        <v>11968</v>
      </c>
      <c r="E53" s="34"/>
      <c r="F53" s="34">
        <v>44586</v>
      </c>
      <c r="G53" s="73"/>
      <c r="H53" s="30" t="str">
        <f>IFERROR(VLOOKUP(G53,[1]Hoja1!$B$2:$F$14234,2,FALSE),"")</f>
        <v/>
      </c>
      <c r="I53" s="30" t="str">
        <f>IFERROR(VLOOKUP(G53,[1]Hoja1!$B$2:$F$14234,3,FALSE),"")</f>
        <v/>
      </c>
      <c r="J53" s="34" t="str">
        <f>IFERROR(VLOOKUP(G53,[1]Hoja1!$B$2:$F$14234,4,FALSE),"")</f>
        <v/>
      </c>
      <c r="K53" s="33" t="s">
        <v>19298</v>
      </c>
      <c r="L53" s="30" t="s">
        <v>19299</v>
      </c>
      <c r="M53" s="30"/>
      <c r="N53" s="30"/>
      <c r="O53" s="30"/>
      <c r="P53" s="30" t="s">
        <v>5783</v>
      </c>
      <c r="Q53" s="30" t="s">
        <v>19114</v>
      </c>
      <c r="R53" s="30"/>
      <c r="S53" s="30"/>
      <c r="T53" s="105"/>
      <c r="U53" s="106"/>
    </row>
    <row r="54" spans="1:21" ht="53.25" customHeight="1" x14ac:dyDescent="0.2">
      <c r="A54" s="47">
        <v>53</v>
      </c>
      <c r="B54" s="32" t="s">
        <v>19300</v>
      </c>
      <c r="C54" s="33" t="s">
        <v>19301</v>
      </c>
      <c r="D54" s="61" t="s">
        <v>11968</v>
      </c>
      <c r="E54" s="34"/>
      <c r="F54" s="34">
        <v>44586</v>
      </c>
      <c r="G54" s="73"/>
      <c r="H54" s="30" t="str">
        <f>IFERROR(VLOOKUP(G54,[1]Hoja1!$B$2:$F$14234,2,FALSE),"")</f>
        <v/>
      </c>
      <c r="I54" s="30" t="str">
        <f>IFERROR(VLOOKUP(G54,[1]Hoja1!$B$2:$F$14234,3,FALSE),"")</f>
        <v/>
      </c>
      <c r="J54" s="34" t="str">
        <f>IFERROR(VLOOKUP(G54,[1]Hoja1!$B$2:$F$14234,4,FALSE),"")</f>
        <v/>
      </c>
      <c r="K54" s="33" t="s">
        <v>19302</v>
      </c>
      <c r="L54" s="30" t="s">
        <v>14894</v>
      </c>
      <c r="M54" s="30"/>
      <c r="N54" s="30"/>
      <c r="O54" s="30"/>
      <c r="P54" s="30" t="s">
        <v>19281</v>
      </c>
      <c r="Q54" s="30" t="s">
        <v>78</v>
      </c>
      <c r="R54" s="30"/>
      <c r="S54" s="30"/>
      <c r="T54" s="105"/>
      <c r="U54" s="106"/>
    </row>
    <row r="55" spans="1:21" ht="53.25" customHeight="1" x14ac:dyDescent="0.2">
      <c r="A55" s="47">
        <v>54</v>
      </c>
      <c r="B55" s="32" t="s">
        <v>19303</v>
      </c>
      <c r="C55" s="33" t="s">
        <v>19304</v>
      </c>
      <c r="D55" s="61" t="s">
        <v>11968</v>
      </c>
      <c r="E55" s="34"/>
      <c r="F55" s="34">
        <v>44586</v>
      </c>
      <c r="G55" s="73"/>
      <c r="H55" s="30" t="str">
        <f>IFERROR(VLOOKUP(G55,[1]Hoja1!$B$2:$F$14234,2,FALSE),"")</f>
        <v/>
      </c>
      <c r="I55" s="30" t="str">
        <f>IFERROR(VLOOKUP(G55,[1]Hoja1!$B$2:$F$14234,3,FALSE),"")</f>
        <v/>
      </c>
      <c r="J55" s="34" t="str">
        <f>IFERROR(VLOOKUP(G55,[1]Hoja1!$B$2:$F$14234,4,FALSE),"")</f>
        <v/>
      </c>
      <c r="K55" s="33" t="s">
        <v>19305</v>
      </c>
      <c r="L55" s="30" t="s">
        <v>14894</v>
      </c>
      <c r="M55" s="30"/>
      <c r="N55" s="30"/>
      <c r="O55" s="30"/>
      <c r="P55" s="30" t="s">
        <v>19281</v>
      </c>
      <c r="Q55" s="30" t="s">
        <v>78</v>
      </c>
      <c r="R55" s="30"/>
      <c r="S55" s="30"/>
      <c r="T55" s="105"/>
      <c r="U55" s="106"/>
    </row>
    <row r="56" spans="1:21" ht="53.25" customHeight="1" x14ac:dyDescent="0.2">
      <c r="A56" s="47">
        <v>55</v>
      </c>
      <c r="B56" s="32" t="s">
        <v>19306</v>
      </c>
      <c r="C56" s="33" t="s">
        <v>19307</v>
      </c>
      <c r="D56" s="61" t="s">
        <v>11968</v>
      </c>
      <c r="E56" s="34"/>
      <c r="F56" s="34">
        <v>44586</v>
      </c>
      <c r="G56" s="73"/>
      <c r="H56" s="30" t="str">
        <f>IFERROR(VLOOKUP(G56,[1]Hoja1!$B$2:$F$14234,2,FALSE),"")</f>
        <v/>
      </c>
      <c r="I56" s="30" t="str">
        <f>IFERROR(VLOOKUP(G56,[1]Hoja1!$B$2:$F$14234,3,FALSE),"")</f>
        <v/>
      </c>
      <c r="J56" s="34" t="str">
        <f>IFERROR(VLOOKUP(G56,[1]Hoja1!$B$2:$F$14234,4,FALSE),"")</f>
        <v/>
      </c>
      <c r="K56" s="33" t="s">
        <v>19308</v>
      </c>
      <c r="L56" s="30" t="s">
        <v>14894</v>
      </c>
      <c r="M56" s="30"/>
      <c r="N56" s="30"/>
      <c r="O56" s="30"/>
      <c r="P56" s="30" t="s">
        <v>19148</v>
      </c>
      <c r="Q56" s="30" t="s">
        <v>19118</v>
      </c>
      <c r="R56" s="30"/>
      <c r="S56" s="30"/>
      <c r="T56" s="105"/>
      <c r="U56" s="106"/>
    </row>
    <row r="57" spans="1:21" ht="53.25" customHeight="1" x14ac:dyDescent="0.2">
      <c r="A57" s="47">
        <v>56</v>
      </c>
      <c r="B57" s="32" t="s">
        <v>19309</v>
      </c>
      <c r="C57" s="33" t="s">
        <v>19310</v>
      </c>
      <c r="D57" s="61" t="s">
        <v>11968</v>
      </c>
      <c r="E57" s="34"/>
      <c r="F57" s="34">
        <v>44586</v>
      </c>
      <c r="G57" s="73"/>
      <c r="H57" s="30" t="str">
        <f>IFERROR(VLOOKUP(G57,[1]Hoja1!$B$2:$F$14234,2,FALSE),"")</f>
        <v/>
      </c>
      <c r="I57" s="30" t="str">
        <f>IFERROR(VLOOKUP(G57,[1]Hoja1!$B$2:$F$14234,3,FALSE),"")</f>
        <v/>
      </c>
      <c r="J57" s="34" t="str">
        <f>IFERROR(VLOOKUP(G57,[1]Hoja1!$B$2:$F$14234,4,FALSE),"")</f>
        <v/>
      </c>
      <c r="K57" s="33" t="s">
        <v>19311</v>
      </c>
      <c r="L57" s="30" t="s">
        <v>14894</v>
      </c>
      <c r="M57" s="30"/>
      <c r="N57" s="30"/>
      <c r="O57" s="30"/>
      <c r="P57" s="30" t="s">
        <v>19148</v>
      </c>
      <c r="Q57" s="30" t="s">
        <v>19118</v>
      </c>
      <c r="R57" s="30"/>
      <c r="S57" s="30"/>
      <c r="T57" s="105"/>
      <c r="U57" s="106"/>
    </row>
    <row r="58" spans="1:21" ht="53.25" customHeight="1" x14ac:dyDescent="0.2">
      <c r="A58" s="47">
        <v>57</v>
      </c>
      <c r="B58" s="39" t="s">
        <v>19312</v>
      </c>
      <c r="C58" s="40"/>
      <c r="D58" s="61" t="s">
        <v>11968</v>
      </c>
      <c r="E58" s="34"/>
      <c r="F58" s="41">
        <v>44586</v>
      </c>
      <c r="G58" s="81"/>
      <c r="H58" s="30" t="str">
        <f>IFERROR(VLOOKUP(G58,[1]Hoja1!$B$2:$F$14234,2,FALSE),"")</f>
        <v/>
      </c>
      <c r="I58" s="30" t="str">
        <f>IFERROR(VLOOKUP(G58,[1]Hoja1!$B$2:$F$14234,3,FALSE),"")</f>
        <v/>
      </c>
      <c r="J58" s="41" t="str">
        <f>IFERROR(VLOOKUP(G58,[1]Hoja1!$B$2:$F$14234,4,FALSE),"")</f>
        <v/>
      </c>
      <c r="K58" s="40"/>
      <c r="L58" s="82"/>
      <c r="M58" s="82"/>
      <c r="N58" s="82"/>
      <c r="O58" s="82"/>
      <c r="P58" s="82" t="s">
        <v>5783</v>
      </c>
      <c r="Q58" s="82" t="s">
        <v>19111</v>
      </c>
      <c r="R58" s="82"/>
      <c r="S58" s="30"/>
      <c r="T58" s="105"/>
      <c r="U58" s="106"/>
    </row>
    <row r="59" spans="1:21" ht="53.25" customHeight="1" x14ac:dyDescent="0.2">
      <c r="A59" s="47">
        <v>58</v>
      </c>
      <c r="B59" s="38" t="s">
        <v>19313</v>
      </c>
      <c r="C59" s="33" t="s">
        <v>19314</v>
      </c>
      <c r="D59" s="61" t="s">
        <v>11968</v>
      </c>
      <c r="E59" s="34"/>
      <c r="F59" s="34">
        <v>44587</v>
      </c>
      <c r="G59" s="73"/>
      <c r="H59" s="30" t="str">
        <f>IFERROR(VLOOKUP(G59,[1]Hoja1!$B$2:$F$14234,2,FALSE),"")</f>
        <v/>
      </c>
      <c r="I59" s="30" t="str">
        <f>IFERROR(VLOOKUP(G59,[1]Hoja1!$B$2:$F$14234,3,FALSE),"")</f>
        <v/>
      </c>
      <c r="J59" s="34" t="str">
        <f>IFERROR(VLOOKUP(G59,[1]Hoja1!$B$2:$F$14234,4,FALSE),"")</f>
        <v/>
      </c>
      <c r="K59" s="33" t="s">
        <v>19315</v>
      </c>
      <c r="L59" s="30" t="s">
        <v>14894</v>
      </c>
      <c r="M59" s="30"/>
      <c r="N59" s="30"/>
      <c r="O59" s="30"/>
      <c r="P59" s="30" t="s">
        <v>19148</v>
      </c>
      <c r="Q59" s="30" t="s">
        <v>19118</v>
      </c>
      <c r="R59" s="30"/>
      <c r="S59" s="30"/>
      <c r="T59" s="105"/>
      <c r="U59" s="106"/>
    </row>
    <row r="60" spans="1:21" ht="53.25" customHeight="1" x14ac:dyDescent="0.2">
      <c r="A60" s="47">
        <v>59</v>
      </c>
      <c r="B60" s="32" t="s">
        <v>19316</v>
      </c>
      <c r="C60" s="33" t="s">
        <v>19317</v>
      </c>
      <c r="D60" s="61" t="s">
        <v>11968</v>
      </c>
      <c r="E60" s="34"/>
      <c r="F60" s="34">
        <v>44587</v>
      </c>
      <c r="G60" s="73"/>
      <c r="H60" s="30" t="str">
        <f>IFERROR(VLOOKUP(G60,[1]Hoja1!$B$2:$F$14234,2,FALSE),"")</f>
        <v/>
      </c>
      <c r="I60" s="30" t="str">
        <f>IFERROR(VLOOKUP(G60,[1]Hoja1!$B$2:$F$14234,3,FALSE),"")</f>
        <v/>
      </c>
      <c r="J60" s="34" t="str">
        <f>IFERROR(VLOOKUP(G60,[1]Hoja1!$B$2:$F$14234,4,FALSE),"")</f>
        <v/>
      </c>
      <c r="K60" s="33" t="s">
        <v>19318</v>
      </c>
      <c r="L60" s="30" t="s">
        <v>14894</v>
      </c>
      <c r="M60" s="30"/>
      <c r="N60" s="30"/>
      <c r="O60" s="30"/>
      <c r="P60" s="30" t="s">
        <v>19148</v>
      </c>
      <c r="Q60" s="30" t="s">
        <v>19118</v>
      </c>
      <c r="R60" s="30"/>
      <c r="S60" s="30"/>
      <c r="T60" s="105"/>
      <c r="U60" s="106"/>
    </row>
    <row r="61" spans="1:21" ht="53.25" customHeight="1" x14ac:dyDescent="0.2">
      <c r="A61" s="47">
        <v>60</v>
      </c>
      <c r="B61" s="32" t="s">
        <v>19319</v>
      </c>
      <c r="C61" s="33" t="s">
        <v>19320</v>
      </c>
      <c r="D61" s="61" t="s">
        <v>11968</v>
      </c>
      <c r="E61" s="34"/>
      <c r="F61" s="34">
        <v>44587</v>
      </c>
      <c r="G61" s="73"/>
      <c r="H61" s="30" t="str">
        <f>IFERROR(VLOOKUP(G61,[1]Hoja1!$B$2:$F$14234,2,FALSE),"")</f>
        <v/>
      </c>
      <c r="I61" s="30" t="str">
        <f>IFERROR(VLOOKUP(G61,[1]Hoja1!$B$2:$F$14234,3,FALSE),"")</f>
        <v/>
      </c>
      <c r="J61" s="34" t="str">
        <f>IFERROR(VLOOKUP(G61,[1]Hoja1!$B$2:$F$14234,4,FALSE),"")</f>
        <v/>
      </c>
      <c r="K61" s="33" t="s">
        <v>19321</v>
      </c>
      <c r="L61" s="30" t="s">
        <v>14894</v>
      </c>
      <c r="M61" s="30"/>
      <c r="N61" s="30"/>
      <c r="O61" s="30"/>
      <c r="P61" s="30" t="s">
        <v>19148</v>
      </c>
      <c r="Q61" s="30" t="s">
        <v>19118</v>
      </c>
      <c r="R61" s="30"/>
      <c r="S61" s="30"/>
      <c r="T61" s="105"/>
      <c r="U61" s="106"/>
    </row>
    <row r="62" spans="1:21" ht="53.25" customHeight="1" x14ac:dyDescent="0.2">
      <c r="A62" s="47">
        <v>61</v>
      </c>
      <c r="B62" s="32" t="s">
        <v>19322</v>
      </c>
      <c r="C62" s="33" t="s">
        <v>19323</v>
      </c>
      <c r="D62" s="61" t="s">
        <v>11968</v>
      </c>
      <c r="E62" s="34"/>
      <c r="F62" s="34">
        <v>44587</v>
      </c>
      <c r="G62" s="73"/>
      <c r="H62" s="30" t="str">
        <f>IFERROR(VLOOKUP(G62,[1]Hoja1!$B$2:$F$14234,2,FALSE),"")</f>
        <v/>
      </c>
      <c r="I62" s="30" t="str">
        <f>IFERROR(VLOOKUP(G62,[1]Hoja1!$B$2:$F$14234,3,FALSE),"")</f>
        <v/>
      </c>
      <c r="J62" s="34" t="str">
        <f>IFERROR(VLOOKUP(G62,[1]Hoja1!$B$2:$F$14234,4,FALSE),"")</f>
        <v/>
      </c>
      <c r="K62" s="33" t="s">
        <v>19324</v>
      </c>
      <c r="L62" s="30" t="s">
        <v>14894</v>
      </c>
      <c r="M62" s="30"/>
      <c r="N62" s="30"/>
      <c r="O62" s="30"/>
      <c r="P62" s="30" t="s">
        <v>19148</v>
      </c>
      <c r="Q62" s="30" t="s">
        <v>19118</v>
      </c>
      <c r="R62" s="30"/>
      <c r="S62" s="30"/>
      <c r="T62" s="105"/>
      <c r="U62" s="106"/>
    </row>
    <row r="63" spans="1:21" ht="53.25" customHeight="1" x14ac:dyDescent="0.2">
      <c r="A63" s="47">
        <v>62</v>
      </c>
      <c r="B63" s="32" t="s">
        <v>19325</v>
      </c>
      <c r="C63" s="33" t="s">
        <v>19326</v>
      </c>
      <c r="D63" s="61" t="s">
        <v>11968</v>
      </c>
      <c r="E63" s="34"/>
      <c r="F63" s="34">
        <v>44587</v>
      </c>
      <c r="G63" s="73"/>
      <c r="H63" s="30" t="str">
        <f>IFERROR(VLOOKUP(G63,[1]Hoja1!$B$2:$F$14234,2,FALSE),"")</f>
        <v/>
      </c>
      <c r="I63" s="30" t="str">
        <f>IFERROR(VLOOKUP(G63,[1]Hoja1!$B$2:$F$14234,3,FALSE),"")</f>
        <v/>
      </c>
      <c r="J63" s="34" t="str">
        <f>IFERROR(VLOOKUP(G63,[1]Hoja1!$B$2:$F$14234,4,FALSE),"")</f>
        <v/>
      </c>
      <c r="K63" s="33" t="s">
        <v>19327</v>
      </c>
      <c r="L63" s="30" t="s">
        <v>14894</v>
      </c>
      <c r="M63" s="30"/>
      <c r="N63" s="30"/>
      <c r="O63" s="30"/>
      <c r="P63" s="30" t="s">
        <v>19148</v>
      </c>
      <c r="Q63" s="30" t="s">
        <v>19118</v>
      </c>
      <c r="R63" s="30"/>
      <c r="S63" s="30"/>
      <c r="T63" s="105"/>
      <c r="U63" s="106"/>
    </row>
    <row r="64" spans="1:21" ht="53.25" customHeight="1" x14ac:dyDescent="0.2">
      <c r="A64" s="47">
        <v>63</v>
      </c>
      <c r="B64" s="32" t="s">
        <v>19328</v>
      </c>
      <c r="C64" s="33" t="s">
        <v>19329</v>
      </c>
      <c r="D64" s="61" t="s">
        <v>11968</v>
      </c>
      <c r="E64" s="34"/>
      <c r="F64" s="34">
        <v>44587</v>
      </c>
      <c r="G64" s="73"/>
      <c r="H64" s="30" t="str">
        <f>IFERROR(VLOOKUP(G64,[1]Hoja1!$B$2:$F$14234,2,FALSE),"")</f>
        <v/>
      </c>
      <c r="I64" s="30" t="str">
        <f>IFERROR(VLOOKUP(G64,[1]Hoja1!$B$2:$F$14234,3,FALSE),"")</f>
        <v/>
      </c>
      <c r="J64" s="34" t="str">
        <f>IFERROR(VLOOKUP(G64,[1]Hoja1!$B$2:$F$14234,4,FALSE),"")</f>
        <v/>
      </c>
      <c r="K64" s="33" t="s">
        <v>19330</v>
      </c>
      <c r="L64" s="30" t="s">
        <v>14894</v>
      </c>
      <c r="M64" s="30"/>
      <c r="N64" s="30"/>
      <c r="O64" s="30"/>
      <c r="P64" s="30" t="s">
        <v>19148</v>
      </c>
      <c r="Q64" s="30" t="s">
        <v>19118</v>
      </c>
      <c r="R64" s="30"/>
      <c r="S64" s="30"/>
      <c r="T64" s="105"/>
      <c r="U64" s="106"/>
    </row>
    <row r="65" spans="1:21" ht="53.25" customHeight="1" x14ac:dyDescent="0.2">
      <c r="A65" s="47">
        <v>64</v>
      </c>
      <c r="B65" s="32" t="s">
        <v>19331</v>
      </c>
      <c r="C65" s="33" t="s">
        <v>19332</v>
      </c>
      <c r="D65" s="61" t="s">
        <v>11968</v>
      </c>
      <c r="E65" s="34"/>
      <c r="F65" s="34">
        <v>44588</v>
      </c>
      <c r="G65" s="73">
        <v>21043</v>
      </c>
      <c r="H65" s="30" t="str">
        <f>IFERROR(VLOOKUP(G65,[1]Hoja1!$B$2:$F$14234,2,FALSE),"")</f>
        <v>DON MARTIR</v>
      </c>
      <c r="I65" s="30" t="str">
        <f>IFERROR(VLOOKUP(G65,[1]Hoja1!$B$2:$F$14234,3,FALSE),"")</f>
        <v>PL-21043-PM</v>
      </c>
      <c r="J65" s="34" t="str">
        <f>IFERROR(VLOOKUP(G65,[1]Hoja1!$B$2:$F$14234,4,FALSE),"")</f>
        <v>CORPORACION GAT S.A.C.</v>
      </c>
      <c r="K65" s="33" t="s">
        <v>19333</v>
      </c>
      <c r="L65" s="30" t="s">
        <v>14894</v>
      </c>
      <c r="M65" s="30"/>
      <c r="N65" s="30"/>
      <c r="O65" s="30"/>
      <c r="P65" s="30" t="s">
        <v>19334</v>
      </c>
      <c r="Q65" s="30" t="s">
        <v>342</v>
      </c>
      <c r="R65" s="30"/>
      <c r="S65" s="30"/>
      <c r="T65" s="105" t="s">
        <v>19156</v>
      </c>
      <c r="U65" s="106"/>
    </row>
    <row r="66" spans="1:21" ht="53.25" customHeight="1" x14ac:dyDescent="0.2">
      <c r="A66" s="47">
        <v>65</v>
      </c>
      <c r="B66" s="32" t="s">
        <v>19335</v>
      </c>
      <c r="C66" s="33" t="s">
        <v>19336</v>
      </c>
      <c r="D66" s="61" t="s">
        <v>11968</v>
      </c>
      <c r="E66" s="34"/>
      <c r="F66" s="34">
        <v>44588</v>
      </c>
      <c r="G66" s="73"/>
      <c r="H66" s="30" t="str">
        <f>IFERROR(VLOOKUP(G66,[1]Hoja1!$B$2:$F$14234,2,FALSE),"")</f>
        <v/>
      </c>
      <c r="I66" s="30" t="str">
        <f>IFERROR(VLOOKUP(G66,[1]Hoja1!$B$2:$F$14234,3,FALSE),"")</f>
        <v/>
      </c>
      <c r="J66" s="34" t="str">
        <f>IFERROR(VLOOKUP(G66,[1]Hoja1!$B$2:$F$14234,4,FALSE),"")</f>
        <v/>
      </c>
      <c r="K66" s="33" t="s">
        <v>19337</v>
      </c>
      <c r="L66" s="30" t="s">
        <v>14894</v>
      </c>
      <c r="M66" s="30"/>
      <c r="N66" s="30"/>
      <c r="O66" s="30"/>
      <c r="P66" s="30" t="s">
        <v>19148</v>
      </c>
      <c r="Q66" s="30" t="s">
        <v>19118</v>
      </c>
      <c r="R66" s="30"/>
      <c r="S66" s="30"/>
      <c r="T66" s="105"/>
      <c r="U66" s="106"/>
    </row>
    <row r="67" spans="1:21" ht="53.25" customHeight="1" x14ac:dyDescent="0.2">
      <c r="A67" s="47">
        <v>66</v>
      </c>
      <c r="B67" s="32" t="s">
        <v>19338</v>
      </c>
      <c r="C67" s="33" t="s">
        <v>19339</v>
      </c>
      <c r="D67" s="61" t="s">
        <v>11968</v>
      </c>
      <c r="E67" s="34"/>
      <c r="F67" s="34">
        <v>44588</v>
      </c>
      <c r="G67" s="73"/>
      <c r="H67" s="30" t="str">
        <f>IFERROR(VLOOKUP(G67,[1]Hoja1!$B$2:$F$14234,2,FALSE),"")</f>
        <v/>
      </c>
      <c r="I67" s="30" t="str">
        <f>IFERROR(VLOOKUP(G67,[1]Hoja1!$B$2:$F$14234,3,FALSE),"")</f>
        <v/>
      </c>
      <c r="J67" s="34" t="str">
        <f>IFERROR(VLOOKUP(G67,[1]Hoja1!$B$2:$F$14234,4,FALSE),"")</f>
        <v/>
      </c>
      <c r="K67" s="33" t="s">
        <v>19340</v>
      </c>
      <c r="L67" s="30" t="s">
        <v>14894</v>
      </c>
      <c r="M67" s="30"/>
      <c r="N67" s="30"/>
      <c r="O67" s="30"/>
      <c r="P67" s="30" t="s">
        <v>19148</v>
      </c>
      <c r="Q67" s="30" t="s">
        <v>19118</v>
      </c>
      <c r="R67" s="30"/>
      <c r="S67" s="30"/>
      <c r="T67" s="105"/>
      <c r="U67" s="106"/>
    </row>
    <row r="68" spans="1:21" ht="53.25" customHeight="1" x14ac:dyDescent="0.2">
      <c r="A68" s="47">
        <v>67</v>
      </c>
      <c r="B68" s="32" t="s">
        <v>19341</v>
      </c>
      <c r="C68" s="33" t="s">
        <v>19342</v>
      </c>
      <c r="D68" s="61" t="s">
        <v>11968</v>
      </c>
      <c r="E68" s="34"/>
      <c r="F68" s="34">
        <v>44589</v>
      </c>
      <c r="G68" s="73"/>
      <c r="H68" s="30" t="str">
        <f>IFERROR(VLOOKUP(G68,[1]Hoja1!$B$2:$F$14234,2,FALSE),"")</f>
        <v/>
      </c>
      <c r="I68" s="30" t="str">
        <f>IFERROR(VLOOKUP(G68,[1]Hoja1!$B$2:$F$14234,3,FALSE),"")</f>
        <v/>
      </c>
      <c r="J68" s="34" t="str">
        <f>IFERROR(VLOOKUP(G68,[1]Hoja1!$B$2:$F$14234,4,FALSE),"")</f>
        <v/>
      </c>
      <c r="K68" s="33" t="s">
        <v>19343</v>
      </c>
      <c r="L68" s="30" t="s">
        <v>14894</v>
      </c>
      <c r="M68" s="30"/>
      <c r="N68" s="30"/>
      <c r="O68" s="30"/>
      <c r="P68" s="30" t="s">
        <v>19148</v>
      </c>
      <c r="Q68" s="30" t="s">
        <v>19118</v>
      </c>
      <c r="R68" s="30"/>
      <c r="S68" s="30"/>
      <c r="T68" s="105"/>
      <c r="U68" s="106"/>
    </row>
    <row r="69" spans="1:21" ht="53.25" customHeight="1" x14ac:dyDescent="0.2">
      <c r="A69" s="47">
        <v>68</v>
      </c>
      <c r="B69" s="32" t="s">
        <v>19344</v>
      </c>
      <c r="C69" s="33" t="s">
        <v>19345</v>
      </c>
      <c r="D69" s="61" t="s">
        <v>11968</v>
      </c>
      <c r="E69" s="34"/>
      <c r="F69" s="34">
        <v>44589</v>
      </c>
      <c r="G69" s="73"/>
      <c r="H69" s="30" t="str">
        <f>IFERROR(VLOOKUP(G69,[1]Hoja1!$B$2:$F$14234,2,FALSE),"")</f>
        <v/>
      </c>
      <c r="I69" s="30" t="str">
        <f>IFERROR(VLOOKUP(G69,[1]Hoja1!$B$2:$F$14234,3,FALSE),"")</f>
        <v/>
      </c>
      <c r="J69" s="34" t="str">
        <f>IFERROR(VLOOKUP(G69,[1]Hoja1!$B$2:$F$14234,4,FALSE),"")</f>
        <v/>
      </c>
      <c r="K69" s="33" t="s">
        <v>19346</v>
      </c>
      <c r="L69" s="30" t="s">
        <v>14894</v>
      </c>
      <c r="M69" s="30"/>
      <c r="N69" s="30"/>
      <c r="O69" s="30"/>
      <c r="P69" s="30" t="s">
        <v>19240</v>
      </c>
      <c r="Q69" s="30" t="s">
        <v>19113</v>
      </c>
      <c r="R69" s="30"/>
      <c r="S69" s="30"/>
      <c r="T69" s="105"/>
      <c r="U69" s="106"/>
    </row>
    <row r="70" spans="1:21" ht="53.25" customHeight="1" x14ac:dyDescent="0.2">
      <c r="A70" s="47">
        <v>69</v>
      </c>
      <c r="B70" s="32" t="s">
        <v>19347</v>
      </c>
      <c r="C70" s="33" t="s">
        <v>19348</v>
      </c>
      <c r="D70" s="61" t="s">
        <v>11968</v>
      </c>
      <c r="E70" s="34"/>
      <c r="F70" s="34">
        <v>44589</v>
      </c>
      <c r="G70" s="73"/>
      <c r="H70" s="30" t="str">
        <f>IFERROR(VLOOKUP(G70,[1]Hoja1!$B$2:$F$14234,2,FALSE),"")</f>
        <v/>
      </c>
      <c r="I70" s="30" t="str">
        <f>IFERROR(VLOOKUP(G70,[1]Hoja1!$B$2:$F$14234,3,FALSE),"")</f>
        <v/>
      </c>
      <c r="J70" s="34" t="str">
        <f>IFERROR(VLOOKUP(G70,[1]Hoja1!$B$2:$F$14234,4,FALSE),"")</f>
        <v/>
      </c>
      <c r="K70" s="33" t="s">
        <v>19349</v>
      </c>
      <c r="L70" s="30" t="s">
        <v>14894</v>
      </c>
      <c r="M70" s="30"/>
      <c r="N70" s="30"/>
      <c r="O70" s="30"/>
      <c r="P70" s="30" t="s">
        <v>19350</v>
      </c>
      <c r="Q70" s="30" t="s">
        <v>19115</v>
      </c>
      <c r="R70" s="30"/>
      <c r="S70" s="30"/>
      <c r="T70" s="105"/>
      <c r="U70" s="106"/>
    </row>
    <row r="71" spans="1:21" ht="53.25" customHeight="1" x14ac:dyDescent="0.2">
      <c r="A71" s="47">
        <v>70</v>
      </c>
      <c r="B71" s="32" t="s">
        <v>19351</v>
      </c>
      <c r="C71" s="33" t="s">
        <v>19352</v>
      </c>
      <c r="D71" s="61" t="s">
        <v>11968</v>
      </c>
      <c r="E71" s="34"/>
      <c r="F71" s="34">
        <v>44589</v>
      </c>
      <c r="G71" s="73"/>
      <c r="H71" s="30" t="str">
        <f>IFERROR(VLOOKUP(G71,[1]Hoja1!$B$2:$F$14234,2,FALSE),"")</f>
        <v/>
      </c>
      <c r="I71" s="30" t="str">
        <f>IFERROR(VLOOKUP(G71,[1]Hoja1!$B$2:$F$14234,3,FALSE),"")</f>
        <v/>
      </c>
      <c r="J71" s="34" t="str">
        <f>IFERROR(VLOOKUP(G71,[1]Hoja1!$B$2:$F$14234,4,FALSE),"")</f>
        <v/>
      </c>
      <c r="K71" s="33" t="s">
        <v>19353</v>
      </c>
      <c r="L71" s="30" t="s">
        <v>14894</v>
      </c>
      <c r="M71" s="30"/>
      <c r="N71" s="30"/>
      <c r="O71" s="30"/>
      <c r="P71" s="30" t="s">
        <v>19240</v>
      </c>
      <c r="Q71" s="30" t="s">
        <v>19113</v>
      </c>
      <c r="R71" s="30"/>
      <c r="S71" s="30"/>
      <c r="T71" s="105"/>
      <c r="U71" s="106"/>
    </row>
    <row r="72" spans="1:21" ht="53.25" customHeight="1" x14ac:dyDescent="0.2">
      <c r="A72" s="47">
        <v>71</v>
      </c>
      <c r="B72" s="32" t="s">
        <v>19354</v>
      </c>
      <c r="C72" s="33" t="s">
        <v>19355</v>
      </c>
      <c r="D72" s="61" t="s">
        <v>11968</v>
      </c>
      <c r="E72" s="34"/>
      <c r="F72" s="34">
        <v>44589</v>
      </c>
      <c r="G72" s="73"/>
      <c r="H72" s="30" t="str">
        <f>IFERROR(VLOOKUP(G72,[1]Hoja1!$B$2:$F$14234,2,FALSE),"")</f>
        <v/>
      </c>
      <c r="I72" s="30" t="str">
        <f>IFERROR(VLOOKUP(G72,[1]Hoja1!$B$2:$F$14234,3,FALSE),"")</f>
        <v/>
      </c>
      <c r="J72" s="34" t="str">
        <f>IFERROR(VLOOKUP(G72,[1]Hoja1!$B$2:$F$14234,4,FALSE),"")</f>
        <v/>
      </c>
      <c r="K72" s="33" t="s">
        <v>19356</v>
      </c>
      <c r="L72" s="30" t="s">
        <v>14894</v>
      </c>
      <c r="M72" s="30"/>
      <c r="N72" s="30"/>
      <c r="O72" s="30"/>
      <c r="P72" s="30" t="s">
        <v>19240</v>
      </c>
      <c r="Q72" s="30" t="s">
        <v>19113</v>
      </c>
      <c r="R72" s="30"/>
      <c r="S72" s="30"/>
      <c r="T72" s="105"/>
      <c r="U72" s="106"/>
    </row>
    <row r="73" spans="1:21" ht="53.25" customHeight="1" x14ac:dyDescent="0.2">
      <c r="A73" s="47">
        <v>72</v>
      </c>
      <c r="B73" s="32" t="s">
        <v>19357</v>
      </c>
      <c r="C73" s="33" t="s">
        <v>19358</v>
      </c>
      <c r="D73" s="61" t="s">
        <v>11968</v>
      </c>
      <c r="E73" s="34"/>
      <c r="F73" s="34">
        <v>44589</v>
      </c>
      <c r="G73" s="73"/>
      <c r="H73" s="30" t="str">
        <f>IFERROR(VLOOKUP(G73,[1]Hoja1!$B$2:$F$14234,2,FALSE),"")</f>
        <v/>
      </c>
      <c r="I73" s="30" t="str">
        <f>IFERROR(VLOOKUP(G73,[1]Hoja1!$B$2:$F$14234,3,FALSE),"")</f>
        <v/>
      </c>
      <c r="J73" s="34" t="str">
        <f>IFERROR(VLOOKUP(G73,[1]Hoja1!$B$2:$F$14234,4,FALSE),"")</f>
        <v/>
      </c>
      <c r="K73" s="33" t="s">
        <v>19359</v>
      </c>
      <c r="L73" s="30" t="s">
        <v>14894</v>
      </c>
      <c r="M73" s="30"/>
      <c r="N73" s="30"/>
      <c r="O73" s="30"/>
      <c r="P73" s="30" t="s">
        <v>19240</v>
      </c>
      <c r="Q73" s="30" t="s">
        <v>19113</v>
      </c>
      <c r="R73" s="30"/>
      <c r="S73" s="30"/>
      <c r="T73" s="105"/>
      <c r="U73" s="106"/>
    </row>
    <row r="74" spans="1:21" ht="53.25" customHeight="1" x14ac:dyDescent="0.2">
      <c r="A74" s="47">
        <v>73</v>
      </c>
      <c r="B74" s="39" t="s">
        <v>19360</v>
      </c>
      <c r="C74" s="40"/>
      <c r="D74" s="61" t="s">
        <v>11968</v>
      </c>
      <c r="E74" s="34"/>
      <c r="F74" s="41">
        <v>44589</v>
      </c>
      <c r="G74" s="81"/>
      <c r="H74" s="30" t="str">
        <f>IFERROR(VLOOKUP(G74,[1]Hoja1!$B$2:$F$14234,2,FALSE),"")</f>
        <v/>
      </c>
      <c r="I74" s="30" t="str">
        <f>IFERROR(VLOOKUP(G74,[1]Hoja1!$B$2:$F$14234,3,FALSE),"")</f>
        <v/>
      </c>
      <c r="J74" s="41" t="str">
        <f>IFERROR(VLOOKUP(G74,[1]Hoja1!$B$2:$F$14234,4,FALSE),"")</f>
        <v/>
      </c>
      <c r="K74" s="40"/>
      <c r="L74" s="82"/>
      <c r="M74" s="82"/>
      <c r="N74" s="82"/>
      <c r="O74" s="82"/>
      <c r="P74" s="82" t="s">
        <v>5783</v>
      </c>
      <c r="Q74" s="82" t="s">
        <v>19111</v>
      </c>
      <c r="R74" s="82"/>
      <c r="S74" s="30"/>
      <c r="T74" s="105"/>
      <c r="U74" s="106"/>
    </row>
    <row r="75" spans="1:21" ht="53.25" customHeight="1" x14ac:dyDescent="0.2">
      <c r="A75" s="47">
        <v>74</v>
      </c>
      <c r="B75" s="32" t="s">
        <v>19361</v>
      </c>
      <c r="C75" s="33" t="s">
        <v>19362</v>
      </c>
      <c r="D75" s="61" t="s">
        <v>11968</v>
      </c>
      <c r="E75" s="34"/>
      <c r="F75" s="34">
        <v>44589</v>
      </c>
      <c r="G75" s="73"/>
      <c r="H75" s="30" t="str">
        <f>IFERROR(VLOOKUP(G75,[1]Hoja1!$B$2:$F$14234,2,FALSE),"")</f>
        <v/>
      </c>
      <c r="I75" s="30" t="str">
        <f>IFERROR(VLOOKUP(G75,[1]Hoja1!$B$2:$F$14234,3,FALSE),"")</f>
        <v/>
      </c>
      <c r="J75" s="34" t="str">
        <f>IFERROR(VLOOKUP(G75,[1]Hoja1!$B$2:$F$14234,4,FALSE),"")</f>
        <v/>
      </c>
      <c r="K75" s="33" t="s">
        <v>19363</v>
      </c>
      <c r="L75" s="30" t="s">
        <v>14894</v>
      </c>
      <c r="M75" s="30"/>
      <c r="N75" s="30"/>
      <c r="O75" s="30"/>
      <c r="P75" s="30" t="s">
        <v>19350</v>
      </c>
      <c r="Q75" s="30" t="s">
        <v>19115</v>
      </c>
      <c r="R75" s="30"/>
      <c r="S75" s="30"/>
      <c r="T75" s="105"/>
      <c r="U75" s="106" t="s">
        <v>2177</v>
      </c>
    </row>
    <row r="76" spans="1:21" ht="53.25" customHeight="1" x14ac:dyDescent="0.2">
      <c r="A76" s="47">
        <v>75</v>
      </c>
      <c r="B76" s="32" t="s">
        <v>19364</v>
      </c>
      <c r="C76" s="33" t="s">
        <v>19365</v>
      </c>
      <c r="D76" s="61" t="s">
        <v>11968</v>
      </c>
      <c r="E76" s="34"/>
      <c r="F76" s="34">
        <v>44589</v>
      </c>
      <c r="G76" s="73"/>
      <c r="H76" s="30" t="str">
        <f>IFERROR(VLOOKUP(G76,[1]Hoja1!$B$2:$F$14234,2,FALSE),"")</f>
        <v/>
      </c>
      <c r="I76" s="30" t="str">
        <f>IFERROR(VLOOKUP(G76,[1]Hoja1!$B$2:$F$14234,3,FALSE),"")</f>
        <v/>
      </c>
      <c r="J76" s="34" t="str">
        <f>IFERROR(VLOOKUP(G76,[1]Hoja1!$B$2:$F$14234,4,FALSE),"")</f>
        <v/>
      </c>
      <c r="K76" s="33" t="s">
        <v>19366</v>
      </c>
      <c r="L76" s="30" t="s">
        <v>14894</v>
      </c>
      <c r="M76" s="30"/>
      <c r="N76" s="30"/>
      <c r="O76" s="30"/>
      <c r="P76" s="30" t="s">
        <v>19240</v>
      </c>
      <c r="Q76" s="30" t="s">
        <v>19113</v>
      </c>
      <c r="R76" s="30"/>
      <c r="S76" s="30"/>
      <c r="T76" s="105"/>
      <c r="U76" s="106"/>
    </row>
    <row r="77" spans="1:21" ht="53.25" customHeight="1" x14ac:dyDescent="0.2">
      <c r="A77" s="47">
        <v>76</v>
      </c>
      <c r="B77" s="32" t="s">
        <v>19367</v>
      </c>
      <c r="C77" s="33" t="s">
        <v>19368</v>
      </c>
      <c r="D77" s="61" t="s">
        <v>11968</v>
      </c>
      <c r="E77" s="34"/>
      <c r="F77" s="34">
        <v>44589</v>
      </c>
      <c r="G77" s="73"/>
      <c r="H77" s="30" t="str">
        <f>IFERROR(VLOOKUP(G77,[1]Hoja1!$B$2:$F$14234,2,FALSE),"")</f>
        <v/>
      </c>
      <c r="I77" s="30" t="str">
        <f>IFERROR(VLOOKUP(G77,[1]Hoja1!$B$2:$F$14234,3,FALSE),"")</f>
        <v/>
      </c>
      <c r="J77" s="34" t="str">
        <f>IFERROR(VLOOKUP(G77,[1]Hoja1!$B$2:$F$14234,4,FALSE),"")</f>
        <v/>
      </c>
      <c r="K77" s="33" t="s">
        <v>19369</v>
      </c>
      <c r="L77" s="30" t="s">
        <v>14894</v>
      </c>
      <c r="M77" s="30"/>
      <c r="N77" s="30"/>
      <c r="O77" s="30"/>
      <c r="P77" s="30" t="s">
        <v>19240</v>
      </c>
      <c r="Q77" s="30" t="s">
        <v>19113</v>
      </c>
      <c r="R77" s="30"/>
      <c r="S77" s="30"/>
      <c r="T77" s="105"/>
      <c r="U77" s="106"/>
    </row>
    <row r="78" spans="1:21" ht="53.25" customHeight="1" x14ac:dyDescent="0.2">
      <c r="A78" s="47">
        <v>77</v>
      </c>
      <c r="B78" s="32" t="s">
        <v>19370</v>
      </c>
      <c r="C78" s="33" t="s">
        <v>19371</v>
      </c>
      <c r="D78" s="61" t="s">
        <v>11968</v>
      </c>
      <c r="E78" s="34"/>
      <c r="F78" s="34">
        <v>44589</v>
      </c>
      <c r="G78" s="73"/>
      <c r="H78" s="30" t="str">
        <f>IFERROR(VLOOKUP(G78,[1]Hoja1!$B$2:$F$14234,2,FALSE),"")</f>
        <v/>
      </c>
      <c r="I78" s="30" t="str">
        <f>IFERROR(VLOOKUP(G78,[1]Hoja1!$B$2:$F$14234,3,FALSE),"")</f>
        <v/>
      </c>
      <c r="J78" s="34" t="str">
        <f>IFERROR(VLOOKUP(G78,[1]Hoja1!$B$2:$F$14234,4,FALSE),"")</f>
        <v/>
      </c>
      <c r="K78" s="33" t="s">
        <v>19372</v>
      </c>
      <c r="L78" s="30" t="s">
        <v>14894</v>
      </c>
      <c r="M78" s="30"/>
      <c r="N78" s="30"/>
      <c r="O78" s="30"/>
      <c r="P78" s="30" t="s">
        <v>19240</v>
      </c>
      <c r="Q78" s="30" t="s">
        <v>19113</v>
      </c>
      <c r="R78" s="30"/>
      <c r="S78" s="30"/>
      <c r="T78" s="105"/>
      <c r="U78" s="106"/>
    </row>
    <row r="79" spans="1:21" ht="53.25" customHeight="1" x14ac:dyDescent="0.2">
      <c r="A79" s="47">
        <v>78</v>
      </c>
      <c r="B79" s="32" t="s">
        <v>19373</v>
      </c>
      <c r="C79" s="33" t="s">
        <v>19374</v>
      </c>
      <c r="D79" s="61" t="s">
        <v>11968</v>
      </c>
      <c r="E79" s="34"/>
      <c r="F79" s="34">
        <v>44589</v>
      </c>
      <c r="G79" s="73"/>
      <c r="H79" s="30" t="str">
        <f>IFERROR(VLOOKUP(G79,[1]Hoja1!$B$2:$F$14234,2,FALSE),"")</f>
        <v/>
      </c>
      <c r="I79" s="30" t="str">
        <f>IFERROR(VLOOKUP(G79,[1]Hoja1!$B$2:$F$14234,3,FALSE),"")</f>
        <v/>
      </c>
      <c r="J79" s="34" t="str">
        <f>IFERROR(VLOOKUP(G79,[1]Hoja1!$B$2:$F$14234,4,FALSE),"")</f>
        <v/>
      </c>
      <c r="K79" s="33" t="s">
        <v>19375</v>
      </c>
      <c r="L79" s="30" t="s">
        <v>14894</v>
      </c>
      <c r="M79" s="30"/>
      <c r="N79" s="30"/>
      <c r="O79" s="30"/>
      <c r="P79" s="30" t="s">
        <v>19240</v>
      </c>
      <c r="Q79" s="30" t="s">
        <v>19113</v>
      </c>
      <c r="R79" s="30"/>
      <c r="S79" s="30"/>
      <c r="T79" s="105"/>
      <c r="U79" s="106"/>
    </row>
    <row r="80" spans="1:21" ht="53.25" customHeight="1" x14ac:dyDescent="0.2">
      <c r="A80" s="47">
        <v>79</v>
      </c>
      <c r="B80" s="32" t="s">
        <v>19376</v>
      </c>
      <c r="C80" s="33" t="s">
        <v>19377</v>
      </c>
      <c r="D80" s="61" t="s">
        <v>11968</v>
      </c>
      <c r="E80" s="34"/>
      <c r="F80" s="34">
        <v>44589</v>
      </c>
      <c r="G80" s="73"/>
      <c r="H80" s="30" t="str">
        <f>IFERROR(VLOOKUP(G80,[1]Hoja1!$B$2:$F$14234,2,FALSE),"")</f>
        <v/>
      </c>
      <c r="I80" s="30" t="str">
        <f>IFERROR(VLOOKUP(G80,[1]Hoja1!$B$2:$F$14234,3,FALSE),"")</f>
        <v/>
      </c>
      <c r="J80" s="34" t="str">
        <f>IFERROR(VLOOKUP(G80,[1]Hoja1!$B$2:$F$14234,4,FALSE),"")</f>
        <v/>
      </c>
      <c r="K80" s="33" t="s">
        <v>19378</v>
      </c>
      <c r="L80" s="30" t="s">
        <v>14894</v>
      </c>
      <c r="M80" s="30"/>
      <c r="N80" s="30"/>
      <c r="O80" s="30"/>
      <c r="P80" s="30" t="s">
        <v>19240</v>
      </c>
      <c r="Q80" s="30" t="s">
        <v>19113</v>
      </c>
      <c r="R80" s="30"/>
      <c r="S80" s="30"/>
      <c r="T80" s="105"/>
      <c r="U80" s="106"/>
    </row>
    <row r="81" spans="1:21" ht="53.25" customHeight="1" x14ac:dyDescent="0.2">
      <c r="A81" s="47">
        <v>80</v>
      </c>
      <c r="B81" s="32" t="s">
        <v>19379</v>
      </c>
      <c r="C81" s="33" t="s">
        <v>19380</v>
      </c>
      <c r="D81" s="61" t="s">
        <v>11968</v>
      </c>
      <c r="E81" s="34"/>
      <c r="F81" s="34">
        <v>44589</v>
      </c>
      <c r="G81" s="73"/>
      <c r="H81" s="30" t="str">
        <f>IFERROR(VLOOKUP(G81,[1]Hoja1!$B$2:$F$14234,2,FALSE),"")</f>
        <v/>
      </c>
      <c r="I81" s="30" t="str">
        <f>IFERROR(VLOOKUP(G81,[1]Hoja1!$B$2:$F$14234,3,FALSE),"")</f>
        <v/>
      </c>
      <c r="J81" s="34" t="str">
        <f>IFERROR(VLOOKUP(G81,[1]Hoja1!$B$2:$F$14234,4,FALSE),"")</f>
        <v/>
      </c>
      <c r="K81" s="33" t="s">
        <v>19381</v>
      </c>
      <c r="L81" s="30" t="s">
        <v>14894</v>
      </c>
      <c r="M81" s="30"/>
      <c r="N81" s="30"/>
      <c r="O81" s="30"/>
      <c r="P81" s="30" t="s">
        <v>19240</v>
      </c>
      <c r="Q81" s="30" t="s">
        <v>19113</v>
      </c>
      <c r="R81" s="30"/>
      <c r="S81" s="30"/>
      <c r="T81" s="105"/>
      <c r="U81" s="106"/>
    </row>
    <row r="82" spans="1:21" ht="53.25" customHeight="1" x14ac:dyDescent="0.2">
      <c r="A82" s="47">
        <v>81</v>
      </c>
      <c r="B82" s="39" t="s">
        <v>19382</v>
      </c>
      <c r="C82" s="40"/>
      <c r="D82" s="61" t="s">
        <v>11968</v>
      </c>
      <c r="E82" s="34"/>
      <c r="F82" s="41">
        <v>44592</v>
      </c>
      <c r="G82" s="81"/>
      <c r="H82" s="30" t="str">
        <f>IFERROR(VLOOKUP(G82,[1]Hoja1!$B$2:$F$14234,2,FALSE),"")</f>
        <v/>
      </c>
      <c r="I82" s="30" t="str">
        <f>IFERROR(VLOOKUP(G82,[1]Hoja1!$B$2:$F$14234,3,FALSE),"")</f>
        <v/>
      </c>
      <c r="J82" s="41" t="str">
        <f>IFERROR(VLOOKUP(G82,[1]Hoja1!$B$2:$F$14234,4,FALSE),"")</f>
        <v/>
      </c>
      <c r="K82" s="40"/>
      <c r="L82" s="82"/>
      <c r="M82" s="82"/>
      <c r="N82" s="82"/>
      <c r="O82" s="82"/>
      <c r="P82" s="82" t="s">
        <v>5783</v>
      </c>
      <c r="Q82" s="82" t="s">
        <v>19111</v>
      </c>
      <c r="R82" s="82"/>
      <c r="S82" s="30"/>
      <c r="T82" s="105"/>
      <c r="U82" s="106"/>
    </row>
    <row r="83" spans="1:21" ht="53.25" customHeight="1" x14ac:dyDescent="0.2">
      <c r="A83" s="47">
        <v>82</v>
      </c>
      <c r="B83" s="32" t="s">
        <v>19383</v>
      </c>
      <c r="C83" s="33" t="s">
        <v>19384</v>
      </c>
      <c r="D83" s="61" t="s">
        <v>11968</v>
      </c>
      <c r="E83" s="34"/>
      <c r="F83" s="34">
        <v>44592</v>
      </c>
      <c r="G83" s="73"/>
      <c r="H83" s="30" t="str">
        <f>IFERROR(VLOOKUP(G83,[1]Hoja1!$B$2:$F$14234,2,FALSE),"")</f>
        <v/>
      </c>
      <c r="I83" s="30" t="str">
        <f>IFERROR(VLOOKUP(G83,[1]Hoja1!$B$2:$F$14234,3,FALSE),"")</f>
        <v/>
      </c>
      <c r="J83" s="34" t="str">
        <f>IFERROR(VLOOKUP(G83,[1]Hoja1!$B$2:$F$14234,4,FALSE),"")</f>
        <v/>
      </c>
      <c r="K83" s="33" t="s">
        <v>19385</v>
      </c>
      <c r="L83" s="30" t="s">
        <v>14894</v>
      </c>
      <c r="M83" s="30"/>
      <c r="N83" s="30"/>
      <c r="O83" s="30"/>
      <c r="P83" s="30" t="s">
        <v>19173</v>
      </c>
      <c r="Q83" s="30" t="s">
        <v>86</v>
      </c>
      <c r="R83" s="30"/>
      <c r="S83" s="30"/>
      <c r="T83" s="105"/>
      <c r="U83" s="106"/>
    </row>
    <row r="84" spans="1:21" ht="53.25" customHeight="1" x14ac:dyDescent="0.2">
      <c r="A84" s="47">
        <v>83</v>
      </c>
      <c r="B84" s="39" t="s">
        <v>19386</v>
      </c>
      <c r="C84" s="40"/>
      <c r="D84" s="61" t="s">
        <v>11968</v>
      </c>
      <c r="E84" s="34"/>
      <c r="F84" s="41">
        <v>44592</v>
      </c>
      <c r="G84" s="81"/>
      <c r="H84" s="30" t="str">
        <f>IFERROR(VLOOKUP(G84,[1]Hoja1!$B$2:$F$14234,2,FALSE),"")</f>
        <v/>
      </c>
      <c r="I84" s="30" t="str">
        <f>IFERROR(VLOOKUP(G84,[1]Hoja1!$B$2:$F$14234,3,FALSE),"")</f>
        <v/>
      </c>
      <c r="J84" s="41" t="str">
        <f>IFERROR(VLOOKUP(G84,[1]Hoja1!$B$2:$F$14234,4,FALSE),"")</f>
        <v/>
      </c>
      <c r="K84" s="40"/>
      <c r="L84" s="82"/>
      <c r="M84" s="82"/>
      <c r="N84" s="82"/>
      <c r="O84" s="82"/>
      <c r="P84" s="82" t="s">
        <v>5783</v>
      </c>
      <c r="Q84" s="82" t="s">
        <v>19111</v>
      </c>
      <c r="R84" s="82"/>
      <c r="S84" s="30"/>
      <c r="T84" s="105"/>
      <c r="U84" s="106"/>
    </row>
    <row r="85" spans="1:21" ht="53.25" customHeight="1" x14ac:dyDescent="0.2">
      <c r="A85" s="47">
        <v>84</v>
      </c>
      <c r="B85" s="39" t="s">
        <v>19387</v>
      </c>
      <c r="C85" s="40"/>
      <c r="D85" s="61" t="s">
        <v>11968</v>
      </c>
      <c r="E85" s="34"/>
      <c r="F85" s="41">
        <v>44592</v>
      </c>
      <c r="G85" s="81"/>
      <c r="H85" s="30" t="str">
        <f>IFERROR(VLOOKUP(G85,[1]Hoja1!$B$2:$F$14234,2,FALSE),"")</f>
        <v/>
      </c>
      <c r="I85" s="30" t="str">
        <f>IFERROR(VLOOKUP(G85,[1]Hoja1!$B$2:$F$14234,3,FALSE),"")</f>
        <v/>
      </c>
      <c r="J85" s="41" t="str">
        <f>IFERROR(VLOOKUP(G85,[1]Hoja1!$B$2:$F$14234,4,FALSE),"")</f>
        <v/>
      </c>
      <c r="K85" s="40"/>
      <c r="L85" s="82"/>
      <c r="M85" s="82"/>
      <c r="N85" s="82"/>
      <c r="O85" s="82"/>
      <c r="P85" s="82" t="s">
        <v>5783</v>
      </c>
      <c r="Q85" s="82" t="s">
        <v>19111</v>
      </c>
      <c r="R85" s="82"/>
      <c r="S85" s="30"/>
      <c r="T85" s="105"/>
      <c r="U85" s="106"/>
    </row>
    <row r="86" spans="1:21" ht="53.25" customHeight="1" x14ac:dyDescent="0.2">
      <c r="A86" s="47">
        <v>85</v>
      </c>
      <c r="B86" s="39" t="s">
        <v>19388</v>
      </c>
      <c r="C86" s="40"/>
      <c r="D86" s="61" t="s">
        <v>11968</v>
      </c>
      <c r="E86" s="34"/>
      <c r="F86" s="41">
        <v>44592</v>
      </c>
      <c r="G86" s="81"/>
      <c r="H86" s="30" t="str">
        <f>IFERROR(VLOOKUP(G86,[1]Hoja1!$B$2:$F$14234,2,FALSE),"")</f>
        <v/>
      </c>
      <c r="I86" s="30" t="str">
        <f>IFERROR(VLOOKUP(G86,[1]Hoja1!$B$2:$F$14234,3,FALSE),"")</f>
        <v/>
      </c>
      <c r="J86" s="41" t="str">
        <f>IFERROR(VLOOKUP(G86,[1]Hoja1!$B$2:$F$14234,4,FALSE),"")</f>
        <v/>
      </c>
      <c r="K86" s="40"/>
      <c r="L86" s="82"/>
      <c r="M86" s="82"/>
      <c r="N86" s="82"/>
      <c r="O86" s="82"/>
      <c r="P86" s="82" t="s">
        <v>5783</v>
      </c>
      <c r="Q86" s="82" t="s">
        <v>19111</v>
      </c>
      <c r="R86" s="82"/>
      <c r="S86" s="30"/>
      <c r="T86" s="105"/>
      <c r="U86" s="106"/>
    </row>
    <row r="87" spans="1:21" ht="53.25" customHeight="1" x14ac:dyDescent="0.2">
      <c r="A87" s="47">
        <v>86</v>
      </c>
      <c r="B87" s="39" t="s">
        <v>19389</v>
      </c>
      <c r="C87" s="40"/>
      <c r="D87" s="61" t="s">
        <v>11968</v>
      </c>
      <c r="E87" s="34"/>
      <c r="F87" s="41">
        <v>44592</v>
      </c>
      <c r="G87" s="81"/>
      <c r="H87" s="30" t="str">
        <f>IFERROR(VLOOKUP(G87,[1]Hoja1!$B$2:$F$14234,2,FALSE),"")</f>
        <v/>
      </c>
      <c r="I87" s="30" t="str">
        <f>IFERROR(VLOOKUP(G87,[1]Hoja1!$B$2:$F$14234,3,FALSE),"")</f>
        <v/>
      </c>
      <c r="J87" s="41" t="str">
        <f>IFERROR(VLOOKUP(G87,[1]Hoja1!$B$2:$F$14234,4,FALSE),"")</f>
        <v/>
      </c>
      <c r="K87" s="40"/>
      <c r="L87" s="82"/>
      <c r="M87" s="82"/>
      <c r="N87" s="82"/>
      <c r="O87" s="82"/>
      <c r="P87" s="82" t="s">
        <v>5783</v>
      </c>
      <c r="Q87" s="82" t="s">
        <v>19111</v>
      </c>
      <c r="R87" s="82"/>
      <c r="S87" s="30"/>
      <c r="T87" s="105"/>
      <c r="U87" s="106"/>
    </row>
    <row r="88" spans="1:21" ht="53.25" customHeight="1" x14ac:dyDescent="0.2">
      <c r="A88" s="47">
        <v>87</v>
      </c>
      <c r="B88" s="39" t="s">
        <v>19390</v>
      </c>
      <c r="C88" s="40"/>
      <c r="D88" s="61" t="s">
        <v>11968</v>
      </c>
      <c r="E88" s="34"/>
      <c r="F88" s="41">
        <v>44592</v>
      </c>
      <c r="G88" s="81"/>
      <c r="H88" s="30" t="str">
        <f>IFERROR(VLOOKUP(G88,[1]Hoja1!$B$2:$F$14234,2,FALSE),"")</f>
        <v/>
      </c>
      <c r="I88" s="30" t="str">
        <f>IFERROR(VLOOKUP(G88,[1]Hoja1!$B$2:$F$14234,3,FALSE),"")</f>
        <v/>
      </c>
      <c r="J88" s="41" t="str">
        <f>IFERROR(VLOOKUP(G88,[1]Hoja1!$B$2:$F$14234,4,FALSE),"")</f>
        <v/>
      </c>
      <c r="K88" s="40"/>
      <c r="L88" s="82"/>
      <c r="M88" s="82"/>
      <c r="N88" s="82"/>
      <c r="O88" s="82"/>
      <c r="P88" s="82" t="s">
        <v>5783</v>
      </c>
      <c r="Q88" s="82" t="s">
        <v>19111</v>
      </c>
      <c r="R88" s="82"/>
      <c r="S88" s="30"/>
      <c r="T88" s="105"/>
      <c r="U88" s="106"/>
    </row>
    <row r="89" spans="1:21" ht="53.25" customHeight="1" x14ac:dyDescent="0.2">
      <c r="A89" s="47">
        <v>88</v>
      </c>
      <c r="B89" s="32" t="s">
        <v>19391</v>
      </c>
      <c r="C89" s="33" t="s">
        <v>19392</v>
      </c>
      <c r="D89" s="61" t="s">
        <v>11969</v>
      </c>
      <c r="E89" s="34"/>
      <c r="F89" s="34">
        <v>44595</v>
      </c>
      <c r="G89" s="73"/>
      <c r="H89" s="30" t="str">
        <f>IFERROR(VLOOKUP(G89,[1]Hoja1!$B$2:$F$14234,2,FALSE),"")</f>
        <v/>
      </c>
      <c r="I89" s="30" t="str">
        <f>IFERROR(VLOOKUP(G89,[1]Hoja1!$B$2:$F$14234,3,FALSE),"")</f>
        <v/>
      </c>
      <c r="J89" s="34" t="str">
        <f>IFERROR(VLOOKUP(G89,[1]Hoja1!$B$2:$F$14234,4,FALSE),"")</f>
        <v/>
      </c>
      <c r="K89" s="33" t="s">
        <v>19393</v>
      </c>
      <c r="L89" s="30" t="s">
        <v>14894</v>
      </c>
      <c r="M89" s="30"/>
      <c r="N89" s="30"/>
      <c r="O89" s="30"/>
      <c r="P89" s="30" t="s">
        <v>19240</v>
      </c>
      <c r="Q89" s="30" t="s">
        <v>19113</v>
      </c>
      <c r="R89" s="30"/>
      <c r="S89" s="30"/>
      <c r="T89" s="105"/>
      <c r="U89" s="106"/>
    </row>
    <row r="90" spans="1:21" ht="53.25" customHeight="1" x14ac:dyDescent="0.2">
      <c r="A90" s="47">
        <v>89</v>
      </c>
      <c r="B90" s="32" t="s">
        <v>19394</v>
      </c>
      <c r="C90" s="33" t="s">
        <v>19395</v>
      </c>
      <c r="D90" s="61" t="s">
        <v>11969</v>
      </c>
      <c r="E90" s="34"/>
      <c r="F90" s="34">
        <v>44595</v>
      </c>
      <c r="G90" s="73"/>
      <c r="H90" s="30" t="str">
        <f>IFERROR(VLOOKUP(G90,[1]Hoja1!$B$2:$F$14234,2,FALSE),"")</f>
        <v/>
      </c>
      <c r="I90" s="30" t="str">
        <f>IFERROR(VLOOKUP(G90,[1]Hoja1!$B$2:$F$14234,3,FALSE),"")</f>
        <v/>
      </c>
      <c r="J90" s="34" t="str">
        <f>IFERROR(VLOOKUP(G90,[1]Hoja1!$B$2:$F$14234,4,FALSE),"")</f>
        <v/>
      </c>
      <c r="K90" s="33" t="s">
        <v>19396</v>
      </c>
      <c r="L90" s="30" t="s">
        <v>14894</v>
      </c>
      <c r="M90" s="30"/>
      <c r="N90" s="30"/>
      <c r="O90" s="30"/>
      <c r="P90" s="30" t="s">
        <v>19240</v>
      </c>
      <c r="Q90" s="30" t="s">
        <v>19113</v>
      </c>
      <c r="R90" s="30"/>
      <c r="S90" s="30"/>
      <c r="T90" s="105"/>
      <c r="U90" s="106"/>
    </row>
    <row r="91" spans="1:21" ht="53.25" customHeight="1" x14ac:dyDescent="0.2">
      <c r="A91" s="47">
        <v>90</v>
      </c>
      <c r="B91" s="32" t="s">
        <v>19397</v>
      </c>
      <c r="C91" s="33" t="s">
        <v>19398</v>
      </c>
      <c r="D91" s="61" t="s">
        <v>11969</v>
      </c>
      <c r="E91" s="34"/>
      <c r="F91" s="34">
        <v>44595</v>
      </c>
      <c r="G91" s="73"/>
      <c r="H91" s="30" t="str">
        <f>IFERROR(VLOOKUP(G91,[1]Hoja1!$B$2:$F$14234,2,FALSE),"")</f>
        <v/>
      </c>
      <c r="I91" s="30" t="str">
        <f>IFERROR(VLOOKUP(G91,[1]Hoja1!$B$2:$F$14234,3,FALSE),"")</f>
        <v/>
      </c>
      <c r="J91" s="34" t="str">
        <f>IFERROR(VLOOKUP(G91,[1]Hoja1!$B$2:$F$14234,4,FALSE),"")</f>
        <v/>
      </c>
      <c r="K91" s="33" t="s">
        <v>19399</v>
      </c>
      <c r="L91" s="30" t="s">
        <v>14894</v>
      </c>
      <c r="M91" s="30"/>
      <c r="N91" s="30"/>
      <c r="O91" s="30"/>
      <c r="P91" s="30" t="s">
        <v>19350</v>
      </c>
      <c r="Q91" s="30" t="s">
        <v>19115</v>
      </c>
      <c r="R91" s="30"/>
      <c r="S91" s="30"/>
      <c r="T91" s="105"/>
      <c r="U91" s="106"/>
    </row>
    <row r="92" spans="1:21" ht="53.25" customHeight="1" x14ac:dyDescent="0.2">
      <c r="A92" s="47">
        <v>91</v>
      </c>
      <c r="B92" s="32" t="s">
        <v>19400</v>
      </c>
      <c r="C92" s="33" t="s">
        <v>19401</v>
      </c>
      <c r="D92" s="61" t="s">
        <v>11969</v>
      </c>
      <c r="E92" s="34"/>
      <c r="F92" s="34">
        <v>44595</v>
      </c>
      <c r="G92" s="73"/>
      <c r="H92" s="30" t="str">
        <f>IFERROR(VLOOKUP(G92,[1]Hoja1!$B$2:$F$14234,2,FALSE),"")</f>
        <v/>
      </c>
      <c r="I92" s="30" t="str">
        <f>IFERROR(VLOOKUP(G92,[1]Hoja1!$B$2:$F$14234,3,FALSE),"")</f>
        <v/>
      </c>
      <c r="J92" s="34" t="str">
        <f>IFERROR(VLOOKUP(G92,[1]Hoja1!$B$2:$F$14234,4,FALSE),"")</f>
        <v/>
      </c>
      <c r="K92" s="33" t="s">
        <v>19402</v>
      </c>
      <c r="L92" s="30" t="s">
        <v>14894</v>
      </c>
      <c r="M92" s="30"/>
      <c r="N92" s="30"/>
      <c r="O92" s="30"/>
      <c r="P92" s="30" t="s">
        <v>19240</v>
      </c>
      <c r="Q92" s="30" t="s">
        <v>19113</v>
      </c>
      <c r="R92" s="30"/>
      <c r="S92" s="30"/>
      <c r="T92" s="105"/>
      <c r="U92" s="106"/>
    </row>
    <row r="93" spans="1:21" ht="53.25" customHeight="1" x14ac:dyDescent="0.2">
      <c r="A93" s="47">
        <v>92</v>
      </c>
      <c r="B93" s="32" t="s">
        <v>19403</v>
      </c>
      <c r="C93" s="33" t="s">
        <v>19404</v>
      </c>
      <c r="D93" s="61" t="s">
        <v>11969</v>
      </c>
      <c r="E93" s="34"/>
      <c r="F93" s="34">
        <v>44595</v>
      </c>
      <c r="G93" s="73"/>
      <c r="H93" s="30" t="str">
        <f>IFERROR(VLOOKUP(G93,[1]Hoja1!$B$2:$F$14234,2,FALSE),"")</f>
        <v/>
      </c>
      <c r="I93" s="30" t="str">
        <f>IFERROR(VLOOKUP(G93,[1]Hoja1!$B$2:$F$14234,3,FALSE),"")</f>
        <v/>
      </c>
      <c r="J93" s="34" t="str">
        <f>IFERROR(VLOOKUP(G93,[1]Hoja1!$B$2:$F$14234,4,FALSE),"")</f>
        <v/>
      </c>
      <c r="K93" s="33" t="s">
        <v>19405</v>
      </c>
      <c r="L93" s="30" t="s">
        <v>14894</v>
      </c>
      <c r="M93" s="30"/>
      <c r="N93" s="30"/>
      <c r="O93" s="30"/>
      <c r="P93" s="30" t="s">
        <v>19240</v>
      </c>
      <c r="Q93" s="30" t="s">
        <v>19113</v>
      </c>
      <c r="R93" s="30"/>
      <c r="S93" s="30"/>
      <c r="T93" s="105"/>
      <c r="U93" s="106"/>
    </row>
    <row r="94" spans="1:21" ht="53.25" customHeight="1" x14ac:dyDescent="0.2">
      <c r="A94" s="47">
        <v>93</v>
      </c>
      <c r="B94" s="32" t="s">
        <v>19406</v>
      </c>
      <c r="C94" s="33" t="s">
        <v>19407</v>
      </c>
      <c r="D94" s="61" t="s">
        <v>11969</v>
      </c>
      <c r="E94" s="34"/>
      <c r="F94" s="34">
        <v>44595</v>
      </c>
      <c r="G94" s="73"/>
      <c r="H94" s="30" t="str">
        <f>IFERROR(VLOOKUP(G94,[1]Hoja1!$B$2:$F$14234,2,FALSE),"")</f>
        <v/>
      </c>
      <c r="I94" s="30" t="str">
        <f>IFERROR(VLOOKUP(G94,[1]Hoja1!$B$2:$F$14234,3,FALSE),"")</f>
        <v/>
      </c>
      <c r="J94" s="34" t="str">
        <f>IFERROR(VLOOKUP(G94,[1]Hoja1!$B$2:$F$14234,4,FALSE),"")</f>
        <v/>
      </c>
      <c r="K94" s="33" t="s">
        <v>19408</v>
      </c>
      <c r="L94" s="30" t="s">
        <v>14894</v>
      </c>
      <c r="M94" s="30"/>
      <c r="N94" s="30"/>
      <c r="O94" s="30"/>
      <c r="P94" s="30" t="s">
        <v>19240</v>
      </c>
      <c r="Q94" s="30" t="s">
        <v>19113</v>
      </c>
      <c r="R94" s="30"/>
      <c r="S94" s="30"/>
      <c r="T94" s="105"/>
      <c r="U94" s="106"/>
    </row>
    <row r="95" spans="1:21" ht="53.25" customHeight="1" x14ac:dyDescent="0.2">
      <c r="A95" s="47">
        <v>94</v>
      </c>
      <c r="B95" s="32" t="s">
        <v>19409</v>
      </c>
      <c r="C95" s="33" t="s">
        <v>19410</v>
      </c>
      <c r="D95" s="61" t="s">
        <v>11969</v>
      </c>
      <c r="E95" s="34"/>
      <c r="F95" s="34">
        <v>44595</v>
      </c>
      <c r="G95" s="73"/>
      <c r="H95" s="30" t="str">
        <f>IFERROR(VLOOKUP(G95,[1]Hoja1!$B$2:$F$14234,2,FALSE),"")</f>
        <v/>
      </c>
      <c r="I95" s="30" t="str">
        <f>IFERROR(VLOOKUP(G95,[1]Hoja1!$B$2:$F$14234,3,FALSE),"")</f>
        <v/>
      </c>
      <c r="J95" s="34" t="str">
        <f>IFERROR(VLOOKUP(G95,[1]Hoja1!$B$2:$F$14234,4,FALSE),"")</f>
        <v/>
      </c>
      <c r="K95" s="33" t="s">
        <v>19411</v>
      </c>
      <c r="L95" s="30" t="s">
        <v>14894</v>
      </c>
      <c r="M95" s="30"/>
      <c r="N95" s="30"/>
      <c r="O95" s="30"/>
      <c r="P95" s="30" t="s">
        <v>19240</v>
      </c>
      <c r="Q95" s="30" t="s">
        <v>19113</v>
      </c>
      <c r="R95" s="30"/>
      <c r="S95" s="30"/>
      <c r="T95" s="105"/>
      <c r="U95" s="106"/>
    </row>
    <row r="96" spans="1:21" ht="53.25" customHeight="1" x14ac:dyDescent="0.2">
      <c r="A96" s="47">
        <v>95</v>
      </c>
      <c r="B96" s="32" t="s">
        <v>19412</v>
      </c>
      <c r="C96" s="33" t="s">
        <v>19413</v>
      </c>
      <c r="D96" s="61" t="s">
        <v>11969</v>
      </c>
      <c r="E96" s="34"/>
      <c r="F96" s="34">
        <v>44601</v>
      </c>
      <c r="G96" s="73"/>
      <c r="H96" s="30" t="str">
        <f>IFERROR(VLOOKUP(G96,[1]Hoja1!$B$2:$F$14234,2,FALSE),"")</f>
        <v/>
      </c>
      <c r="I96" s="30" t="str">
        <f>IFERROR(VLOOKUP(G96,[1]Hoja1!$B$2:$F$14234,3,FALSE),"")</f>
        <v/>
      </c>
      <c r="J96" s="34" t="str">
        <f>IFERROR(VLOOKUP(G96,[1]Hoja1!$B$2:$F$14234,4,FALSE),"")</f>
        <v/>
      </c>
      <c r="K96" s="33" t="s">
        <v>19414</v>
      </c>
      <c r="L96" s="30" t="s">
        <v>14894</v>
      </c>
      <c r="M96" s="30"/>
      <c r="N96" s="30"/>
      <c r="O96" s="30"/>
      <c r="P96" s="30" t="s">
        <v>19240</v>
      </c>
      <c r="Q96" s="30" t="s">
        <v>19113</v>
      </c>
      <c r="R96" s="30"/>
      <c r="S96" s="30"/>
      <c r="T96" s="105"/>
      <c r="U96" s="106"/>
    </row>
    <row r="97" spans="1:21" ht="53.25" customHeight="1" x14ac:dyDescent="0.2">
      <c r="A97" s="47">
        <v>96</v>
      </c>
      <c r="B97" s="32" t="s">
        <v>19415</v>
      </c>
      <c r="C97" s="33" t="s">
        <v>19416</v>
      </c>
      <c r="D97" s="61" t="s">
        <v>11969</v>
      </c>
      <c r="E97" s="34"/>
      <c r="F97" s="34">
        <v>44601</v>
      </c>
      <c r="G97" s="73"/>
      <c r="H97" s="30" t="str">
        <f>IFERROR(VLOOKUP(G97,[1]Hoja1!$B$2:$F$14234,2,FALSE),"")</f>
        <v/>
      </c>
      <c r="I97" s="30" t="str">
        <f>IFERROR(VLOOKUP(G97,[1]Hoja1!$B$2:$F$14234,3,FALSE),"")</f>
        <v/>
      </c>
      <c r="J97" s="34" t="str">
        <f>IFERROR(VLOOKUP(G97,[1]Hoja1!$B$2:$F$14234,4,FALSE),"")</f>
        <v/>
      </c>
      <c r="K97" s="33" t="s">
        <v>19417</v>
      </c>
      <c r="L97" s="30" t="s">
        <v>14894</v>
      </c>
      <c r="M97" s="30"/>
      <c r="N97" s="30"/>
      <c r="O97" s="30"/>
      <c r="P97" s="30" t="s">
        <v>19418</v>
      </c>
      <c r="Q97" s="30" t="s">
        <v>78</v>
      </c>
      <c r="R97" s="30"/>
      <c r="S97" s="30"/>
      <c r="T97" s="105"/>
      <c r="U97" s="248" t="s">
        <v>19419</v>
      </c>
    </row>
    <row r="98" spans="1:21" ht="53.25" customHeight="1" x14ac:dyDescent="0.2">
      <c r="A98" s="47">
        <v>97</v>
      </c>
      <c r="B98" s="32" t="s">
        <v>19420</v>
      </c>
      <c r="C98" s="33" t="s">
        <v>19421</v>
      </c>
      <c r="D98" s="61" t="s">
        <v>11969</v>
      </c>
      <c r="E98" s="34"/>
      <c r="F98" s="34">
        <v>44601</v>
      </c>
      <c r="G98" s="73"/>
      <c r="H98" s="30" t="str">
        <f>IFERROR(VLOOKUP(G98,[1]Hoja1!$B$2:$F$14234,2,FALSE),"")</f>
        <v/>
      </c>
      <c r="I98" s="30" t="str">
        <f>IFERROR(VLOOKUP(G98,[1]Hoja1!$B$2:$F$14234,3,FALSE),"")</f>
        <v/>
      </c>
      <c r="J98" s="34" t="str">
        <f>IFERROR(VLOOKUP(G98,[1]Hoja1!$B$2:$F$14234,4,FALSE),"")</f>
        <v/>
      </c>
      <c r="K98" s="33" t="s">
        <v>19422</v>
      </c>
      <c r="L98" s="30" t="s">
        <v>14894</v>
      </c>
      <c r="M98" s="30"/>
      <c r="N98" s="30"/>
      <c r="O98" s="30"/>
      <c r="P98" s="30" t="s">
        <v>5783</v>
      </c>
      <c r="Q98" s="30" t="s">
        <v>2302</v>
      </c>
      <c r="R98" s="30"/>
      <c r="S98" s="30"/>
      <c r="T98" s="105"/>
      <c r="U98" s="106"/>
    </row>
    <row r="99" spans="1:21" ht="53.25" customHeight="1" x14ac:dyDescent="0.2">
      <c r="A99" s="47">
        <v>98</v>
      </c>
      <c r="B99" s="32" t="s">
        <v>19423</v>
      </c>
      <c r="C99" s="33" t="s">
        <v>19424</v>
      </c>
      <c r="D99" s="61" t="s">
        <v>11969</v>
      </c>
      <c r="E99" s="34"/>
      <c r="F99" s="34">
        <v>44601</v>
      </c>
      <c r="G99" s="73"/>
      <c r="H99" s="30" t="str">
        <f>IFERROR(VLOOKUP(G99,[1]Hoja1!$B$2:$F$14234,2,FALSE),"")</f>
        <v/>
      </c>
      <c r="I99" s="30" t="str">
        <f>IFERROR(VLOOKUP(G99,[1]Hoja1!$B$2:$F$14234,3,FALSE),"")</f>
        <v/>
      </c>
      <c r="J99" s="34" t="str">
        <f>IFERROR(VLOOKUP(G99,[1]Hoja1!$B$2:$F$14234,4,FALSE),"")</f>
        <v/>
      </c>
      <c r="K99" s="33" t="s">
        <v>19425</v>
      </c>
      <c r="L99" s="30" t="s">
        <v>14894</v>
      </c>
      <c r="M99" s="30"/>
      <c r="N99" s="30"/>
      <c r="O99" s="30"/>
      <c r="P99" s="30" t="s">
        <v>5783</v>
      </c>
      <c r="Q99" s="30" t="s">
        <v>179</v>
      </c>
      <c r="R99" s="30" t="s">
        <v>19426</v>
      </c>
      <c r="S99" s="30"/>
      <c r="T99" s="105"/>
      <c r="U99" s="106"/>
    </row>
    <row r="100" spans="1:21" ht="53.25" customHeight="1" x14ac:dyDescent="0.2">
      <c r="A100" s="47">
        <v>99</v>
      </c>
      <c r="B100" s="32" t="s">
        <v>19427</v>
      </c>
      <c r="C100" s="33" t="s">
        <v>19428</v>
      </c>
      <c r="D100" s="61" t="s">
        <v>11969</v>
      </c>
      <c r="E100" s="34"/>
      <c r="F100" s="34">
        <v>44601</v>
      </c>
      <c r="G100" s="73"/>
      <c r="H100" s="30" t="str">
        <f>IFERROR(VLOOKUP(G100,[1]Hoja1!$B$2:$F$14234,2,FALSE),"")</f>
        <v/>
      </c>
      <c r="I100" s="30" t="str">
        <f>IFERROR(VLOOKUP(G100,[1]Hoja1!$B$2:$F$14234,3,FALSE),"")</f>
        <v/>
      </c>
      <c r="J100" s="34" t="str">
        <f>IFERROR(VLOOKUP(G100,[1]Hoja1!$B$2:$F$14234,4,FALSE),"")</f>
        <v/>
      </c>
      <c r="K100" s="33" t="s">
        <v>19429</v>
      </c>
      <c r="L100" s="30" t="s">
        <v>14894</v>
      </c>
      <c r="M100" s="30"/>
      <c r="N100" s="30"/>
      <c r="O100" s="30"/>
      <c r="P100" s="30" t="s">
        <v>19430</v>
      </c>
      <c r="Q100" s="30" t="s">
        <v>86</v>
      </c>
      <c r="R100" s="30"/>
      <c r="S100" s="30"/>
      <c r="T100" s="105"/>
      <c r="U100" s="106"/>
    </row>
    <row r="101" spans="1:21" ht="53.25" customHeight="1" x14ac:dyDescent="0.2">
      <c r="A101" s="47">
        <v>100</v>
      </c>
      <c r="B101" s="39" t="s">
        <v>19431</v>
      </c>
      <c r="C101" s="40"/>
      <c r="D101" s="61" t="s">
        <v>11969</v>
      </c>
      <c r="E101" s="41"/>
      <c r="F101" s="41">
        <v>44601</v>
      </c>
      <c r="G101" s="81"/>
      <c r="H101" s="30" t="str">
        <f>IFERROR(VLOOKUP(G101,[1]Hoja1!$B$2:$F$14234,2,FALSE),"")</f>
        <v/>
      </c>
      <c r="I101" s="30" t="str">
        <f>IFERROR(VLOOKUP(G101,[1]Hoja1!$B$2:$F$14234,3,FALSE),"")</f>
        <v/>
      </c>
      <c r="J101" s="41" t="str">
        <f>IFERROR(VLOOKUP(G101,[1]Hoja1!$B$2:$F$14234,4,FALSE),"")</f>
        <v/>
      </c>
      <c r="K101" s="40"/>
      <c r="L101" s="82"/>
      <c r="M101" s="82"/>
      <c r="N101" s="82"/>
      <c r="O101" s="82"/>
      <c r="P101" s="82" t="s">
        <v>5783</v>
      </c>
      <c r="Q101" s="82" t="s">
        <v>19111</v>
      </c>
      <c r="R101" s="82"/>
      <c r="S101" s="30"/>
      <c r="T101" s="105"/>
      <c r="U101" s="106"/>
    </row>
    <row r="102" spans="1:21" ht="53.25" customHeight="1" x14ac:dyDescent="0.2">
      <c r="A102" s="47">
        <v>101</v>
      </c>
      <c r="B102" s="32" t="s">
        <v>19432</v>
      </c>
      <c r="C102" s="33" t="s">
        <v>19433</v>
      </c>
      <c r="D102" s="61" t="s">
        <v>11969</v>
      </c>
      <c r="E102" s="34"/>
      <c r="F102" s="34">
        <v>44601</v>
      </c>
      <c r="G102" s="73"/>
      <c r="H102" s="30" t="str">
        <f>IFERROR(VLOOKUP(G102,[1]Hoja1!$B$2:$F$14234,2,FALSE),"")</f>
        <v/>
      </c>
      <c r="I102" s="30" t="str">
        <f>IFERROR(VLOOKUP(G102,[1]Hoja1!$B$2:$F$14234,3,FALSE),"")</f>
        <v/>
      </c>
      <c r="J102" s="34" t="str">
        <f>IFERROR(VLOOKUP(G102,[1]Hoja1!$B$2:$F$14234,4,FALSE),"")</f>
        <v/>
      </c>
      <c r="K102" s="33" t="s">
        <v>19434</v>
      </c>
      <c r="L102" s="30" t="s">
        <v>14894</v>
      </c>
      <c r="M102" s="30"/>
      <c r="N102" s="30"/>
      <c r="O102" s="30"/>
      <c r="P102" s="30" t="s">
        <v>19435</v>
      </c>
      <c r="Q102" s="31" t="s">
        <v>19121</v>
      </c>
      <c r="R102" s="31"/>
      <c r="S102" s="30"/>
      <c r="T102" s="105"/>
      <c r="U102" s="106"/>
    </row>
    <row r="103" spans="1:21" ht="53.25" customHeight="1" x14ac:dyDescent="0.2">
      <c r="A103" s="47">
        <v>102</v>
      </c>
      <c r="B103" s="32" t="s">
        <v>19436</v>
      </c>
      <c r="C103" s="33" t="s">
        <v>19437</v>
      </c>
      <c r="D103" s="61" t="s">
        <v>11969</v>
      </c>
      <c r="E103" s="34"/>
      <c r="F103" s="34">
        <v>44601</v>
      </c>
      <c r="G103" s="73"/>
      <c r="H103" s="30" t="str">
        <f>IFERROR(VLOOKUP(G103,[1]Hoja1!$B$2:$F$14234,2,FALSE),"")</f>
        <v/>
      </c>
      <c r="I103" s="30" t="str">
        <f>IFERROR(VLOOKUP(G103,[1]Hoja1!$B$2:$F$14234,3,FALSE),"")</f>
        <v/>
      </c>
      <c r="J103" s="34" t="str">
        <f>IFERROR(VLOOKUP(G103,[1]Hoja1!$B$2:$F$14234,4,FALSE),"")</f>
        <v/>
      </c>
      <c r="K103" s="33" t="s">
        <v>19438</v>
      </c>
      <c r="L103" s="30" t="s">
        <v>14894</v>
      </c>
      <c r="M103" s="30"/>
      <c r="N103" s="30"/>
      <c r="O103" s="30"/>
      <c r="P103" s="30" t="s">
        <v>19350</v>
      </c>
      <c r="Q103" s="30" t="s">
        <v>19115</v>
      </c>
      <c r="R103" s="30"/>
      <c r="S103" s="30"/>
      <c r="T103" s="105"/>
      <c r="U103" s="106"/>
    </row>
    <row r="104" spans="1:21" ht="53.25" customHeight="1" x14ac:dyDescent="0.2">
      <c r="A104" s="47">
        <v>103</v>
      </c>
      <c r="B104" s="32" t="s">
        <v>19439</v>
      </c>
      <c r="C104" s="33" t="s">
        <v>19440</v>
      </c>
      <c r="D104" s="61" t="s">
        <v>11969</v>
      </c>
      <c r="E104" s="34"/>
      <c r="F104" s="34">
        <v>44601</v>
      </c>
      <c r="G104" s="73"/>
      <c r="H104" s="30" t="str">
        <f>IFERROR(VLOOKUP(G104,[1]Hoja1!$B$2:$F$14234,2,FALSE),"")</f>
        <v/>
      </c>
      <c r="I104" s="30" t="str">
        <f>IFERROR(VLOOKUP(G104,[1]Hoja1!$B$2:$F$14234,3,FALSE),"")</f>
        <v/>
      </c>
      <c r="J104" s="34" t="str">
        <f>IFERROR(VLOOKUP(G104,[1]Hoja1!$B$2:$F$14234,4,FALSE),"")</f>
        <v/>
      </c>
      <c r="K104" s="33" t="s">
        <v>19441</v>
      </c>
      <c r="L104" s="30" t="s">
        <v>14894</v>
      </c>
      <c r="M104" s="30"/>
      <c r="N104" s="30"/>
      <c r="O104" s="30"/>
      <c r="P104" s="30" t="s">
        <v>19418</v>
      </c>
      <c r="Q104" s="30" t="s">
        <v>78</v>
      </c>
      <c r="R104" s="30"/>
      <c r="S104" s="30"/>
      <c r="T104" s="105"/>
      <c r="U104" s="248" t="s">
        <v>19419</v>
      </c>
    </row>
    <row r="105" spans="1:21" ht="53.25" customHeight="1" x14ac:dyDescent="0.2">
      <c r="A105" s="47">
        <v>104</v>
      </c>
      <c r="B105" s="32" t="s">
        <v>19442</v>
      </c>
      <c r="C105" s="33" t="s">
        <v>19443</v>
      </c>
      <c r="D105" s="61" t="s">
        <v>11969</v>
      </c>
      <c r="E105" s="34"/>
      <c r="F105" s="34">
        <v>44601</v>
      </c>
      <c r="G105" s="73"/>
      <c r="H105" s="30" t="str">
        <f>IFERROR(VLOOKUP(G105,[1]Hoja1!$B$2:$F$14234,2,FALSE),"")</f>
        <v/>
      </c>
      <c r="I105" s="30" t="str">
        <f>IFERROR(VLOOKUP(G105,[1]Hoja1!$B$2:$F$14234,3,FALSE),"")</f>
        <v/>
      </c>
      <c r="J105" s="34" t="str">
        <f>IFERROR(VLOOKUP(G105,[1]Hoja1!$B$2:$F$14234,4,FALSE),"")</f>
        <v/>
      </c>
      <c r="K105" s="33" t="s">
        <v>19444</v>
      </c>
      <c r="L105" s="30" t="s">
        <v>14894</v>
      </c>
      <c r="M105" s="30"/>
      <c r="N105" s="30"/>
      <c r="O105" s="30"/>
      <c r="P105" s="30" t="s">
        <v>19418</v>
      </c>
      <c r="Q105" s="30" t="s">
        <v>78</v>
      </c>
      <c r="R105" s="30"/>
      <c r="S105" s="30"/>
      <c r="T105" s="105"/>
      <c r="U105" s="248" t="s">
        <v>19419</v>
      </c>
    </row>
    <row r="106" spans="1:21" ht="53.25" customHeight="1" x14ac:dyDescent="0.2">
      <c r="A106" s="47">
        <v>105</v>
      </c>
      <c r="B106" s="32" t="s">
        <v>19445</v>
      </c>
      <c r="C106" s="33" t="s">
        <v>19446</v>
      </c>
      <c r="D106" s="61" t="s">
        <v>11969</v>
      </c>
      <c r="E106" s="34"/>
      <c r="F106" s="34">
        <v>44601</v>
      </c>
      <c r="G106" s="73"/>
      <c r="H106" s="30" t="str">
        <f>IFERROR(VLOOKUP(G106,[1]Hoja1!$B$2:$F$14234,2,FALSE),"")</f>
        <v/>
      </c>
      <c r="I106" s="30" t="str">
        <f>IFERROR(VLOOKUP(G106,[1]Hoja1!$B$2:$F$14234,3,FALSE),"")</f>
        <v/>
      </c>
      <c r="J106" s="34" t="str">
        <f>IFERROR(VLOOKUP(G106,[1]Hoja1!$B$2:$F$14234,4,FALSE),"")</f>
        <v/>
      </c>
      <c r="K106" s="33" t="s">
        <v>19447</v>
      </c>
      <c r="L106" s="30" t="s">
        <v>14894</v>
      </c>
      <c r="M106" s="30"/>
      <c r="N106" s="30"/>
      <c r="O106" s="30"/>
      <c r="P106" s="30" t="s">
        <v>19418</v>
      </c>
      <c r="Q106" s="30" t="s">
        <v>78</v>
      </c>
      <c r="R106" s="30"/>
      <c r="S106" s="30"/>
      <c r="T106" s="105"/>
      <c r="U106" s="106"/>
    </row>
    <row r="107" spans="1:21" ht="53.25" customHeight="1" x14ac:dyDescent="0.2">
      <c r="A107" s="47">
        <v>106</v>
      </c>
      <c r="B107" s="32" t="s">
        <v>19448</v>
      </c>
      <c r="C107" s="33" t="s">
        <v>19449</v>
      </c>
      <c r="D107" s="61" t="s">
        <v>11969</v>
      </c>
      <c r="E107" s="34"/>
      <c r="F107" s="34">
        <v>44601</v>
      </c>
      <c r="G107" s="73"/>
      <c r="H107" s="30" t="str">
        <f>IFERROR(VLOOKUP(G107,[1]Hoja1!$B$2:$F$14234,2,FALSE),"")</f>
        <v/>
      </c>
      <c r="I107" s="30" t="str">
        <f>IFERROR(VLOOKUP(G107,[1]Hoja1!$B$2:$F$14234,3,FALSE),"")</f>
        <v/>
      </c>
      <c r="J107" s="34" t="str">
        <f>IFERROR(VLOOKUP(G107,[1]Hoja1!$B$2:$F$14234,4,FALSE),"")</f>
        <v/>
      </c>
      <c r="K107" s="33" t="s">
        <v>19450</v>
      </c>
      <c r="L107" s="30" t="s">
        <v>14894</v>
      </c>
      <c r="M107" s="30"/>
      <c r="N107" s="30"/>
      <c r="O107" s="30"/>
      <c r="P107" s="30" t="s">
        <v>19148</v>
      </c>
      <c r="Q107" s="30" t="s">
        <v>19118</v>
      </c>
      <c r="R107" s="30"/>
      <c r="S107" s="30"/>
      <c r="T107" s="105"/>
      <c r="U107" s="106"/>
    </row>
    <row r="108" spans="1:21" ht="53.25" customHeight="1" x14ac:dyDescent="0.2">
      <c r="A108" s="47">
        <v>107</v>
      </c>
      <c r="B108" s="32" t="s">
        <v>19451</v>
      </c>
      <c r="C108" s="33" t="s">
        <v>19452</v>
      </c>
      <c r="D108" s="61" t="s">
        <v>11969</v>
      </c>
      <c r="E108" s="34"/>
      <c r="F108" s="34">
        <v>44601</v>
      </c>
      <c r="G108" s="73">
        <v>18008</v>
      </c>
      <c r="H108" s="30" t="str">
        <f>IFERROR(VLOOKUP(G108,[1]Hoja1!$B$2:$F$14234,2,FALSE),"")</f>
        <v>JESUS ES LUZ Y VIDA 2</v>
      </c>
      <c r="I108" s="30" t="str">
        <f>IFERROR(VLOOKUP(G108,[1]Hoja1!$B$2:$F$14234,3,FALSE),"")</f>
        <v>PL-18008-CM</v>
      </c>
      <c r="J108" s="34" t="str">
        <f>IFERROR(VLOOKUP(G108,[1]Hoja1!$B$2:$F$14234,4,FALSE),"")</f>
        <v>PALMA EFFIO RUTH ELIZABETH</v>
      </c>
      <c r="K108" s="33" t="s">
        <v>19453</v>
      </c>
      <c r="L108" s="30" t="s">
        <v>14894</v>
      </c>
      <c r="M108" s="30"/>
      <c r="N108" s="30"/>
      <c r="O108" s="30"/>
      <c r="P108" s="30" t="s">
        <v>19334</v>
      </c>
      <c r="Q108" s="30" t="s">
        <v>342</v>
      </c>
      <c r="R108" s="30"/>
      <c r="S108" s="30"/>
      <c r="T108" s="105" t="s">
        <v>19156</v>
      </c>
      <c r="U108" s="248" t="s">
        <v>16815</v>
      </c>
    </row>
    <row r="109" spans="1:21" ht="53.25" customHeight="1" x14ac:dyDescent="0.2">
      <c r="A109" s="47">
        <v>108</v>
      </c>
      <c r="B109" s="32" t="s">
        <v>19454</v>
      </c>
      <c r="C109" s="33" t="s">
        <v>19455</v>
      </c>
      <c r="D109" s="61" t="s">
        <v>11969</v>
      </c>
      <c r="E109" s="34"/>
      <c r="F109" s="34">
        <v>44601</v>
      </c>
      <c r="G109" s="73"/>
      <c r="H109" s="30" t="str">
        <f>IFERROR(VLOOKUP(G109,[1]Hoja1!$B$2:$F$14234,2,FALSE),"")</f>
        <v/>
      </c>
      <c r="I109" s="30" t="str">
        <f>IFERROR(VLOOKUP(G109,[1]Hoja1!$B$2:$F$14234,3,FALSE),"")</f>
        <v/>
      </c>
      <c r="J109" s="34" t="str">
        <f>IFERROR(VLOOKUP(G109,[1]Hoja1!$B$2:$F$14234,4,FALSE),"")</f>
        <v/>
      </c>
      <c r="K109" s="33" t="s">
        <v>19456</v>
      </c>
      <c r="L109" s="30" t="s">
        <v>14894</v>
      </c>
      <c r="M109" s="30"/>
      <c r="N109" s="30"/>
      <c r="O109" s="30"/>
      <c r="P109" s="30" t="s">
        <v>19148</v>
      </c>
      <c r="Q109" s="30" t="s">
        <v>19118</v>
      </c>
      <c r="R109" s="30"/>
      <c r="S109" s="30"/>
      <c r="T109" s="105"/>
      <c r="U109" s="106"/>
    </row>
    <row r="110" spans="1:21" ht="53.25" customHeight="1" x14ac:dyDescent="0.2">
      <c r="A110" s="47">
        <v>109</v>
      </c>
      <c r="B110" s="32" t="s">
        <v>19457</v>
      </c>
      <c r="C110" s="33" t="s">
        <v>19458</v>
      </c>
      <c r="D110" s="61" t="s">
        <v>11969</v>
      </c>
      <c r="E110" s="34"/>
      <c r="F110" s="34">
        <v>44601</v>
      </c>
      <c r="G110" s="73"/>
      <c r="H110" s="30" t="str">
        <f>IFERROR(VLOOKUP(G110,[1]Hoja1!$B$2:$F$14234,2,FALSE),"")</f>
        <v/>
      </c>
      <c r="I110" s="30" t="str">
        <f>IFERROR(VLOOKUP(G110,[1]Hoja1!$B$2:$F$14234,3,FALSE),"")</f>
        <v/>
      </c>
      <c r="J110" s="34" t="str">
        <f>IFERROR(VLOOKUP(G110,[1]Hoja1!$B$2:$F$14234,4,FALSE),"")</f>
        <v/>
      </c>
      <c r="K110" s="33" t="s">
        <v>19459</v>
      </c>
      <c r="L110" s="30" t="s">
        <v>15859</v>
      </c>
      <c r="M110" s="30"/>
      <c r="N110" s="30"/>
      <c r="O110" s="30"/>
      <c r="P110" s="30" t="s">
        <v>19288</v>
      </c>
      <c r="Q110" s="30" t="s">
        <v>19120</v>
      </c>
      <c r="R110" s="30"/>
      <c r="S110" s="30"/>
      <c r="T110" s="105"/>
      <c r="U110" s="106"/>
    </row>
    <row r="111" spans="1:21" ht="53.25" customHeight="1" x14ac:dyDescent="0.2">
      <c r="A111" s="47">
        <v>110</v>
      </c>
      <c r="B111" s="32" t="s">
        <v>19460</v>
      </c>
      <c r="C111" s="33" t="s">
        <v>19461</v>
      </c>
      <c r="D111" s="61" t="s">
        <v>11969</v>
      </c>
      <c r="E111" s="34"/>
      <c r="F111" s="34">
        <v>44601</v>
      </c>
      <c r="G111" s="73"/>
      <c r="H111" s="30" t="str">
        <f>IFERROR(VLOOKUP(G111,[1]Hoja1!$B$2:$F$14234,2,FALSE),"")</f>
        <v/>
      </c>
      <c r="I111" s="30" t="str">
        <f>IFERROR(VLOOKUP(G111,[1]Hoja1!$B$2:$F$14234,3,FALSE),"")</f>
        <v/>
      </c>
      <c r="J111" s="34" t="str">
        <f>IFERROR(VLOOKUP(G111,[1]Hoja1!$B$2:$F$14234,4,FALSE),"")</f>
        <v/>
      </c>
      <c r="K111" s="33" t="s">
        <v>19462</v>
      </c>
      <c r="L111" s="30" t="s">
        <v>15859</v>
      </c>
      <c r="M111" s="30"/>
      <c r="N111" s="30"/>
      <c r="O111" s="30"/>
      <c r="P111" s="30" t="s">
        <v>19463</v>
      </c>
      <c r="Q111" s="31" t="s">
        <v>19122</v>
      </c>
      <c r="R111" s="30"/>
      <c r="S111" s="30"/>
      <c r="T111" s="105"/>
      <c r="U111" s="106"/>
    </row>
    <row r="112" spans="1:21" ht="53.25" customHeight="1" x14ac:dyDescent="0.2">
      <c r="A112" s="47">
        <v>111</v>
      </c>
      <c r="B112" s="32" t="s">
        <v>19464</v>
      </c>
      <c r="C112" s="33" t="s">
        <v>19465</v>
      </c>
      <c r="D112" s="61" t="s">
        <v>11969</v>
      </c>
      <c r="E112" s="34"/>
      <c r="F112" s="34">
        <v>44601</v>
      </c>
      <c r="G112" s="73"/>
      <c r="H112" s="30" t="str">
        <f>IFERROR(VLOOKUP(G112,[1]Hoja1!$B$2:$F$14234,2,FALSE),"")</f>
        <v/>
      </c>
      <c r="I112" s="30" t="str">
        <f>IFERROR(VLOOKUP(G112,[1]Hoja1!$B$2:$F$14234,3,FALSE),"")</f>
        <v/>
      </c>
      <c r="J112" s="34" t="str">
        <f>IFERROR(VLOOKUP(G112,[1]Hoja1!$B$2:$F$14234,4,FALSE),"")</f>
        <v/>
      </c>
      <c r="K112" s="33" t="s">
        <v>19466</v>
      </c>
      <c r="L112" s="30" t="s">
        <v>15859</v>
      </c>
      <c r="M112" s="30"/>
      <c r="N112" s="30"/>
      <c r="O112" s="30"/>
      <c r="P112" s="30" t="s">
        <v>19467</v>
      </c>
      <c r="Q112" s="30" t="s">
        <v>19123</v>
      </c>
      <c r="R112" s="30"/>
      <c r="S112" s="30"/>
      <c r="T112" s="105"/>
      <c r="U112" s="106"/>
    </row>
    <row r="113" spans="1:21" ht="53.25" customHeight="1" x14ac:dyDescent="0.2">
      <c r="A113" s="47">
        <v>112</v>
      </c>
      <c r="B113" s="32" t="s">
        <v>19468</v>
      </c>
      <c r="C113" s="33" t="s">
        <v>19469</v>
      </c>
      <c r="D113" s="61" t="s">
        <v>11969</v>
      </c>
      <c r="E113" s="34"/>
      <c r="F113" s="34">
        <v>44601</v>
      </c>
      <c r="G113" s="73"/>
      <c r="H113" s="30" t="str">
        <f>IFERROR(VLOOKUP(G113,[1]Hoja1!$B$2:$F$14234,2,FALSE),"")</f>
        <v/>
      </c>
      <c r="I113" s="30" t="str">
        <f>IFERROR(VLOOKUP(G113,[1]Hoja1!$B$2:$F$14234,3,FALSE),"")</f>
        <v/>
      </c>
      <c r="J113" s="34" t="str">
        <f>IFERROR(VLOOKUP(G113,[1]Hoja1!$B$2:$F$14234,4,FALSE),"")</f>
        <v/>
      </c>
      <c r="K113" s="33" t="s">
        <v>19470</v>
      </c>
      <c r="L113" s="30" t="s">
        <v>15859</v>
      </c>
      <c r="M113" s="30"/>
      <c r="N113" s="30"/>
      <c r="O113" s="30"/>
      <c r="P113" s="30" t="s">
        <v>19467</v>
      </c>
      <c r="Q113" s="30" t="s">
        <v>19123</v>
      </c>
      <c r="R113" s="30"/>
      <c r="S113" s="30"/>
      <c r="T113" s="105"/>
      <c r="U113" s="106"/>
    </row>
    <row r="114" spans="1:21" ht="53.25" customHeight="1" x14ac:dyDescent="0.2">
      <c r="A114" s="47">
        <v>113</v>
      </c>
      <c r="B114" s="32" t="s">
        <v>19471</v>
      </c>
      <c r="C114" s="33" t="s">
        <v>19472</v>
      </c>
      <c r="D114" s="61" t="s">
        <v>11969</v>
      </c>
      <c r="E114" s="34"/>
      <c r="F114" s="34">
        <v>44601</v>
      </c>
      <c r="G114" s="73"/>
      <c r="H114" s="30" t="str">
        <f>IFERROR(VLOOKUP(G114,[1]Hoja1!$B$2:$F$14234,2,FALSE),"")</f>
        <v/>
      </c>
      <c r="I114" s="30" t="str">
        <f>IFERROR(VLOOKUP(G114,[1]Hoja1!$B$2:$F$14234,3,FALSE),"")</f>
        <v/>
      </c>
      <c r="J114" s="34" t="str">
        <f>IFERROR(VLOOKUP(G114,[1]Hoja1!$B$2:$F$14234,4,FALSE),"")</f>
        <v/>
      </c>
      <c r="K114" s="33" t="s">
        <v>19220</v>
      </c>
      <c r="L114" s="30" t="s">
        <v>15859</v>
      </c>
      <c r="M114" s="30"/>
      <c r="N114" s="30"/>
      <c r="O114" s="30"/>
      <c r="P114" s="30" t="s">
        <v>19473</v>
      </c>
      <c r="Q114" s="30" t="s">
        <v>19119</v>
      </c>
      <c r="R114" s="30"/>
      <c r="S114" s="30"/>
      <c r="T114" s="105"/>
      <c r="U114" s="248" t="s">
        <v>16815</v>
      </c>
    </row>
    <row r="115" spans="1:21" ht="53.25" customHeight="1" x14ac:dyDescent="0.2">
      <c r="A115" s="47">
        <v>114</v>
      </c>
      <c r="B115" s="32" t="s">
        <v>19474</v>
      </c>
      <c r="C115" s="33" t="s">
        <v>19475</v>
      </c>
      <c r="D115" s="61" t="s">
        <v>11969</v>
      </c>
      <c r="E115" s="34"/>
      <c r="F115" s="34">
        <v>44602</v>
      </c>
      <c r="G115" s="73">
        <v>3875</v>
      </c>
      <c r="H115" s="30" t="str">
        <f>IFERROR(VLOOKUP(G115,[1]Hoja1!$B$2:$F$14234,2,FALSE),"")</f>
        <v>EL PIQUERO</v>
      </c>
      <c r="I115" s="30" t="str">
        <f>IFERROR(VLOOKUP(G115,[1]Hoja1!$B$2:$F$14234,3,FALSE),"")</f>
        <v>PT-3875-CM</v>
      </c>
      <c r="J115" s="34" t="str">
        <f>IFERROR(VLOOKUP(G115,[1]Hoja1!$B$2:$F$14234,4,FALSE),"")</f>
        <v>ANTON BANCAYAN FRANCISCO</v>
      </c>
      <c r="K115" s="33" t="s">
        <v>19476</v>
      </c>
      <c r="L115" s="30" t="s">
        <v>14894</v>
      </c>
      <c r="M115" s="30"/>
      <c r="N115" s="30"/>
      <c r="O115" s="30"/>
      <c r="P115" s="30" t="s">
        <v>19334</v>
      </c>
      <c r="Q115" s="30" t="s">
        <v>342</v>
      </c>
      <c r="R115" s="30"/>
      <c r="S115" s="30"/>
      <c r="T115" s="105" t="s">
        <v>19156</v>
      </c>
      <c r="U115" s="106"/>
    </row>
    <row r="116" spans="1:21" ht="53.25" customHeight="1" x14ac:dyDescent="0.2">
      <c r="A116" s="47">
        <v>115</v>
      </c>
      <c r="B116" s="39" t="s">
        <v>19477</v>
      </c>
      <c r="C116" s="40"/>
      <c r="D116" s="61" t="s">
        <v>11969</v>
      </c>
      <c r="E116" s="41"/>
      <c r="F116" s="41">
        <v>44602</v>
      </c>
      <c r="G116" s="81"/>
      <c r="H116" s="30" t="str">
        <f>IFERROR(VLOOKUP(G116,[1]Hoja1!$B$2:$F$14234,2,FALSE),"")</f>
        <v/>
      </c>
      <c r="I116" s="30" t="str">
        <f>IFERROR(VLOOKUP(G116,[1]Hoja1!$B$2:$F$14234,3,FALSE),"")</f>
        <v/>
      </c>
      <c r="J116" s="41" t="str">
        <f>IFERROR(VLOOKUP(G116,[1]Hoja1!$B$2:$F$14234,4,FALSE),"")</f>
        <v/>
      </c>
      <c r="K116" s="40"/>
      <c r="L116" s="82"/>
      <c r="M116" s="82"/>
      <c r="N116" s="82"/>
      <c r="O116" s="82"/>
      <c r="P116" s="82" t="s">
        <v>5783</v>
      </c>
      <c r="Q116" s="82" t="s">
        <v>19111</v>
      </c>
      <c r="R116" s="82"/>
      <c r="S116" s="30"/>
      <c r="T116" s="105"/>
      <c r="U116" s="106"/>
    </row>
    <row r="117" spans="1:21" ht="53.25" customHeight="1" x14ac:dyDescent="0.2">
      <c r="A117" s="47">
        <v>116</v>
      </c>
      <c r="B117" s="32" t="s">
        <v>19478</v>
      </c>
      <c r="C117" s="33" t="s">
        <v>19479</v>
      </c>
      <c r="D117" s="61" t="s">
        <v>11969</v>
      </c>
      <c r="E117" s="34"/>
      <c r="F117" s="34">
        <v>44602</v>
      </c>
      <c r="G117" s="73"/>
      <c r="H117" s="30" t="str">
        <f>IFERROR(VLOOKUP(G117,[1]Hoja1!$B$2:$F$14234,2,FALSE),"")</f>
        <v/>
      </c>
      <c r="I117" s="30" t="str">
        <f>IFERROR(VLOOKUP(G117,[1]Hoja1!$B$2:$F$14234,3,FALSE),"")</f>
        <v/>
      </c>
      <c r="J117" s="34" t="str">
        <f>IFERROR(VLOOKUP(G117,[1]Hoja1!$B$2:$F$14234,4,FALSE),"")</f>
        <v/>
      </c>
      <c r="K117" s="33" t="s">
        <v>19480</v>
      </c>
      <c r="L117" s="30" t="s">
        <v>14894</v>
      </c>
      <c r="M117" s="30"/>
      <c r="N117" s="30"/>
      <c r="O117" s="30"/>
      <c r="P117" s="30" t="s">
        <v>19418</v>
      </c>
      <c r="Q117" s="30" t="s">
        <v>78</v>
      </c>
      <c r="R117" s="30"/>
      <c r="S117" s="30"/>
      <c r="T117" s="105"/>
      <c r="U117" s="106"/>
    </row>
    <row r="118" spans="1:21" ht="53.25" customHeight="1" x14ac:dyDescent="0.2">
      <c r="A118" s="47">
        <v>117</v>
      </c>
      <c r="B118" s="32" t="s">
        <v>19481</v>
      </c>
      <c r="C118" s="33" t="s">
        <v>19482</v>
      </c>
      <c r="D118" s="61" t="s">
        <v>11969</v>
      </c>
      <c r="E118" s="34"/>
      <c r="F118" s="34">
        <v>44602</v>
      </c>
      <c r="G118" s="73">
        <v>19893</v>
      </c>
      <c r="H118" s="30" t="str">
        <f>IFERROR(VLOOKUP(G118,[1]Hoja1!$B$2:$F$14234,2,FALSE),"")</f>
        <v>MI CECILIA</v>
      </c>
      <c r="I118" s="30" t="str">
        <f>IFERROR(VLOOKUP(G118,[1]Hoja1!$B$2:$F$14234,3,FALSE),"")</f>
        <v>PL-19893-CM</v>
      </c>
      <c r="J118" s="34" t="str">
        <f>IFERROR(VLOOKUP(G118,[1]Hoja1!$B$2:$F$14234,4,FALSE),"")</f>
        <v>CUSTODIO HUAMANCHUMO NICOLASA</v>
      </c>
      <c r="K118" s="33" t="s">
        <v>19483</v>
      </c>
      <c r="L118" s="30" t="s">
        <v>14894</v>
      </c>
      <c r="M118" s="30"/>
      <c r="N118" s="30"/>
      <c r="O118" s="30"/>
      <c r="P118" s="30" t="s">
        <v>19155</v>
      </c>
      <c r="Q118" s="30" t="s">
        <v>342</v>
      </c>
      <c r="R118" s="30"/>
      <c r="S118" s="30"/>
      <c r="T118" s="105" t="s">
        <v>19156</v>
      </c>
      <c r="U118" s="106"/>
    </row>
    <row r="119" spans="1:21" ht="53.25" customHeight="1" x14ac:dyDescent="0.2">
      <c r="A119" s="47">
        <v>118</v>
      </c>
      <c r="B119" s="32" t="s">
        <v>19484</v>
      </c>
      <c r="C119" s="33" t="s">
        <v>19485</v>
      </c>
      <c r="D119" s="61" t="s">
        <v>11969</v>
      </c>
      <c r="E119" s="34"/>
      <c r="F119" s="34">
        <v>44602</v>
      </c>
      <c r="G119" s="73">
        <v>21701</v>
      </c>
      <c r="H119" s="30" t="str">
        <f>IFERROR(VLOOKUP(G119,[1]Hoja1!$B$2:$F$14234,2,FALSE),"")</f>
        <v>VELA I</v>
      </c>
      <c r="I119" s="30" t="str">
        <f>IFERROR(VLOOKUP(G119,[1]Hoja1!$B$2:$F$14234,3,FALSE),"")</f>
        <v>CE-21701-CM</v>
      </c>
      <c r="J119" s="34" t="str">
        <f>IFERROR(VLOOKUP(G119,[1]Hoja1!$B$2:$F$14234,4,FALSE),"")</f>
        <v>PESQUERA MAZE S.R.L.</v>
      </c>
      <c r="K119" s="33" t="s">
        <v>19486</v>
      </c>
      <c r="L119" s="30" t="s">
        <v>14894</v>
      </c>
      <c r="M119" s="30"/>
      <c r="N119" s="30"/>
      <c r="O119" s="30"/>
      <c r="P119" s="30" t="s">
        <v>19334</v>
      </c>
      <c r="Q119" s="30" t="s">
        <v>342</v>
      </c>
      <c r="R119" s="30"/>
      <c r="S119" s="30"/>
      <c r="T119" s="105" t="s">
        <v>19156</v>
      </c>
      <c r="U119" s="106"/>
    </row>
    <row r="120" spans="1:21" ht="53.25" customHeight="1" x14ac:dyDescent="0.2">
      <c r="A120" s="47">
        <v>119</v>
      </c>
      <c r="B120" s="32" t="s">
        <v>19487</v>
      </c>
      <c r="C120" s="33" t="s">
        <v>19488</v>
      </c>
      <c r="D120" s="61" t="s">
        <v>11969</v>
      </c>
      <c r="E120" s="34"/>
      <c r="F120" s="34">
        <v>44602</v>
      </c>
      <c r="G120" s="73"/>
      <c r="H120" s="30" t="str">
        <f>IFERROR(VLOOKUP(G120,[1]Hoja1!$B$2:$F$14234,2,FALSE),"")</f>
        <v/>
      </c>
      <c r="I120" s="30" t="str">
        <f>IFERROR(VLOOKUP(G120,[1]Hoja1!$B$2:$F$14234,3,FALSE),"")</f>
        <v/>
      </c>
      <c r="J120" s="34" t="str">
        <f>IFERROR(VLOOKUP(G120,[1]Hoja1!$B$2:$F$14234,4,FALSE),"")</f>
        <v/>
      </c>
      <c r="K120" s="33" t="s">
        <v>19489</v>
      </c>
      <c r="L120" s="30" t="s">
        <v>14894</v>
      </c>
      <c r="M120" s="30"/>
      <c r="N120" s="30"/>
      <c r="O120" s="30"/>
      <c r="P120" s="30" t="s">
        <v>19281</v>
      </c>
      <c r="Q120" s="30" t="s">
        <v>78</v>
      </c>
      <c r="R120" s="30"/>
      <c r="S120" s="30"/>
      <c r="T120" s="105"/>
      <c r="U120" s="106"/>
    </row>
    <row r="121" spans="1:21" ht="53.25" customHeight="1" x14ac:dyDescent="0.2">
      <c r="A121" s="47">
        <v>120</v>
      </c>
      <c r="B121" s="32" t="s">
        <v>19490</v>
      </c>
      <c r="C121" s="33" t="s">
        <v>19491</v>
      </c>
      <c r="D121" s="61" t="s">
        <v>11969</v>
      </c>
      <c r="E121" s="34"/>
      <c r="F121" s="34">
        <v>44602</v>
      </c>
      <c r="G121" s="73">
        <v>15652</v>
      </c>
      <c r="H121" s="30" t="str">
        <f>IFERROR(VLOOKUP(G121,[1]Hoja1!$B$2:$F$14234,2,FALSE),"")</f>
        <v>MARIA PIA</v>
      </c>
      <c r="I121" s="30" t="str">
        <f>IFERROR(VLOOKUP(G121,[1]Hoja1!$B$2:$F$14234,3,FALSE),"")</f>
        <v>CO-15652-PM</v>
      </c>
      <c r="J121" s="34" t="str">
        <f>IFERROR(VLOOKUP(G121,[1]Hoja1!$B$2:$F$14234,4,FALSE),"")</f>
        <v>AUSTRAL GROUP S.A.A</v>
      </c>
      <c r="K121" s="33" t="s">
        <v>19492</v>
      </c>
      <c r="L121" s="30" t="s">
        <v>14894</v>
      </c>
      <c r="M121" s="30"/>
      <c r="N121" s="30"/>
      <c r="O121" s="30"/>
      <c r="P121" s="30" t="s">
        <v>19155</v>
      </c>
      <c r="Q121" s="30" t="s">
        <v>342</v>
      </c>
      <c r="R121" s="30"/>
      <c r="S121" s="30"/>
      <c r="T121" s="105" t="s">
        <v>19156</v>
      </c>
      <c r="U121" s="106"/>
    </row>
    <row r="122" spans="1:21" ht="53.25" customHeight="1" x14ac:dyDescent="0.2">
      <c r="A122" s="47">
        <v>121</v>
      </c>
      <c r="B122" s="32" t="s">
        <v>19493</v>
      </c>
      <c r="C122" s="33" t="s">
        <v>19494</v>
      </c>
      <c r="D122" s="61" t="s">
        <v>11969</v>
      </c>
      <c r="E122" s="34"/>
      <c r="F122" s="34">
        <v>44602</v>
      </c>
      <c r="G122" s="73">
        <v>17432</v>
      </c>
      <c r="H122" s="30" t="str">
        <f>IFERROR(VLOOKUP(G122,[1]Hoja1!$B$2:$F$14234,2,FALSE),"")</f>
        <v>CARMEN ROSA</v>
      </c>
      <c r="I122" s="30" t="str">
        <f>IFERROR(VLOOKUP(G122,[1]Hoja1!$B$2:$F$14234,3,FALSE),"")</f>
        <v>CO-17432-PM</v>
      </c>
      <c r="J122" s="34" t="str">
        <f>IFERROR(VLOOKUP(G122,[1]Hoja1!$B$2:$F$14234,4,FALSE),"")</f>
        <v>PESQUERA RITA CECILIA E.I.R.L.</v>
      </c>
      <c r="K122" s="33" t="s">
        <v>19495</v>
      </c>
      <c r="L122" s="30" t="s">
        <v>14894</v>
      </c>
      <c r="M122" s="30"/>
      <c r="N122" s="30"/>
      <c r="O122" s="30"/>
      <c r="P122" s="30" t="s">
        <v>19334</v>
      </c>
      <c r="Q122" s="30" t="s">
        <v>342</v>
      </c>
      <c r="R122" s="30"/>
      <c r="S122" s="30"/>
      <c r="T122" s="105" t="s">
        <v>19156</v>
      </c>
      <c r="U122" s="106"/>
    </row>
    <row r="123" spans="1:21" ht="53.25" customHeight="1" x14ac:dyDescent="0.2">
      <c r="A123" s="47">
        <v>122</v>
      </c>
      <c r="B123" s="32" t="s">
        <v>19496</v>
      </c>
      <c r="C123" s="33" t="s">
        <v>19497</v>
      </c>
      <c r="D123" s="61" t="s">
        <v>11969</v>
      </c>
      <c r="E123" s="34"/>
      <c r="F123" s="34">
        <v>44602</v>
      </c>
      <c r="G123" s="73"/>
      <c r="H123" s="30" t="str">
        <f>IFERROR(VLOOKUP(G123,[1]Hoja1!$B$2:$F$14234,2,FALSE),"")</f>
        <v/>
      </c>
      <c r="I123" s="30" t="str">
        <f>IFERROR(VLOOKUP(G123,[1]Hoja1!$B$2:$F$14234,3,FALSE),"")</f>
        <v/>
      </c>
      <c r="J123" s="34" t="str">
        <f>IFERROR(VLOOKUP(G123,[1]Hoja1!$B$2:$F$14234,4,FALSE),"")</f>
        <v/>
      </c>
      <c r="K123" s="33" t="s">
        <v>19498</v>
      </c>
      <c r="L123" s="30" t="s">
        <v>14894</v>
      </c>
      <c r="M123" s="30"/>
      <c r="N123" s="30"/>
      <c r="O123" s="30"/>
      <c r="P123" s="30" t="s">
        <v>19148</v>
      </c>
      <c r="Q123" s="30" t="s">
        <v>19118</v>
      </c>
      <c r="R123" s="30"/>
      <c r="S123" s="30"/>
      <c r="T123" s="105"/>
      <c r="U123" s="106"/>
    </row>
    <row r="124" spans="1:21" ht="53.25" customHeight="1" x14ac:dyDescent="0.2">
      <c r="A124" s="47">
        <v>123</v>
      </c>
      <c r="B124" s="32" t="s">
        <v>19499</v>
      </c>
      <c r="C124" s="33" t="s">
        <v>17268</v>
      </c>
      <c r="D124" s="61" t="s">
        <v>11969</v>
      </c>
      <c r="E124" s="34"/>
      <c r="F124" s="34">
        <v>44602</v>
      </c>
      <c r="G124" s="73">
        <v>957</v>
      </c>
      <c r="H124" s="30" t="str">
        <f>IFERROR(VLOOKUP(G124,[1]Hoja1!$B$2:$F$14234,2,FALSE),"")</f>
        <v>TAMBO 2</v>
      </c>
      <c r="I124" s="30" t="str">
        <f>IFERROR(VLOOKUP(G124,[1]Hoja1!$B$2:$F$14234,3,FALSE),"")</f>
        <v>IO-0957-PM</v>
      </c>
      <c r="J124" s="34" t="str">
        <f>IFERROR(VLOOKUP(G124,[1]Hoja1!$B$2:$F$14234,4,FALSE),"")</f>
        <v>PESQUERA SALVE S.R.L.</v>
      </c>
      <c r="K124" s="33" t="s">
        <v>19500</v>
      </c>
      <c r="L124" s="30" t="s">
        <v>14894</v>
      </c>
      <c r="M124" s="30"/>
      <c r="N124" s="30"/>
      <c r="O124" s="30"/>
      <c r="P124" s="30" t="s">
        <v>19155</v>
      </c>
      <c r="Q124" s="30" t="s">
        <v>342</v>
      </c>
      <c r="R124" s="30"/>
      <c r="S124" s="30"/>
      <c r="T124" s="105" t="s">
        <v>19156</v>
      </c>
      <c r="U124" s="106"/>
    </row>
    <row r="125" spans="1:21" ht="53.25" customHeight="1" x14ac:dyDescent="0.2">
      <c r="A125" s="47">
        <v>124</v>
      </c>
      <c r="B125" s="32" t="s">
        <v>19501</v>
      </c>
      <c r="C125" s="33" t="s">
        <v>19502</v>
      </c>
      <c r="D125" s="61" t="s">
        <v>11969</v>
      </c>
      <c r="E125" s="34"/>
      <c r="F125" s="34">
        <v>44602</v>
      </c>
      <c r="G125" s="73"/>
      <c r="H125" s="30" t="str">
        <f>IFERROR(VLOOKUP(G125,[1]Hoja1!$B$2:$F$14234,2,FALSE),"")</f>
        <v/>
      </c>
      <c r="I125" s="30" t="str">
        <f>IFERROR(VLOOKUP(G125,[1]Hoja1!$B$2:$F$14234,3,FALSE),"")</f>
        <v/>
      </c>
      <c r="J125" s="34" t="str">
        <f>IFERROR(VLOOKUP(G125,[1]Hoja1!$B$2:$F$14234,4,FALSE),"")</f>
        <v/>
      </c>
      <c r="K125" s="33" t="s">
        <v>19503</v>
      </c>
      <c r="L125" s="30" t="s">
        <v>14894</v>
      </c>
      <c r="M125" s="30"/>
      <c r="N125" s="30"/>
      <c r="O125" s="30"/>
      <c r="P125" s="30" t="s">
        <v>19240</v>
      </c>
      <c r="Q125" s="30" t="s">
        <v>19113</v>
      </c>
      <c r="R125" s="30"/>
      <c r="S125" s="30"/>
      <c r="T125" s="105"/>
      <c r="U125" s="106"/>
    </row>
    <row r="126" spans="1:21" ht="53.25" customHeight="1" x14ac:dyDescent="0.2">
      <c r="A126" s="47">
        <v>125</v>
      </c>
      <c r="B126" s="32" t="s">
        <v>19504</v>
      </c>
      <c r="C126" s="33" t="s">
        <v>19505</v>
      </c>
      <c r="D126" s="61" t="s">
        <v>11969</v>
      </c>
      <c r="E126" s="34"/>
      <c r="F126" s="34">
        <v>44602</v>
      </c>
      <c r="G126" s="73"/>
      <c r="H126" s="30" t="str">
        <f>IFERROR(VLOOKUP(G126,[1]Hoja1!$B$2:$F$14234,2,FALSE),"")</f>
        <v/>
      </c>
      <c r="I126" s="30" t="str">
        <f>IFERROR(VLOOKUP(G126,[1]Hoja1!$B$2:$F$14234,3,FALSE),"")</f>
        <v/>
      </c>
      <c r="J126" s="34" t="str">
        <f>IFERROR(VLOOKUP(G126,[1]Hoja1!$B$2:$F$14234,4,FALSE),"")</f>
        <v/>
      </c>
      <c r="K126" s="33" t="s">
        <v>19506</v>
      </c>
      <c r="L126" s="30" t="s">
        <v>14894</v>
      </c>
      <c r="M126" s="30"/>
      <c r="N126" s="30"/>
      <c r="O126" s="30"/>
      <c r="P126" s="30" t="s">
        <v>19350</v>
      </c>
      <c r="Q126" s="30" t="s">
        <v>19115</v>
      </c>
      <c r="R126" s="30"/>
      <c r="S126" s="30"/>
      <c r="T126" s="105"/>
      <c r="U126" s="106"/>
    </row>
    <row r="127" spans="1:21" ht="53.25" customHeight="1" x14ac:dyDescent="0.2">
      <c r="A127" s="47">
        <v>126</v>
      </c>
      <c r="B127" s="32" t="s">
        <v>19507</v>
      </c>
      <c r="C127" s="33" t="s">
        <v>19508</v>
      </c>
      <c r="D127" s="61" t="s">
        <v>11969</v>
      </c>
      <c r="E127" s="34"/>
      <c r="F127" s="34">
        <v>44602</v>
      </c>
      <c r="G127" s="73"/>
      <c r="H127" s="30" t="str">
        <f>IFERROR(VLOOKUP(G127,[1]Hoja1!$B$2:$F$14234,2,FALSE),"")</f>
        <v/>
      </c>
      <c r="I127" s="30" t="str">
        <f>IFERROR(VLOOKUP(G127,[1]Hoja1!$B$2:$F$14234,3,FALSE),"")</f>
        <v/>
      </c>
      <c r="J127" s="34" t="str">
        <f>IFERROR(VLOOKUP(G127,[1]Hoja1!$B$2:$F$14234,4,FALSE),"")</f>
        <v/>
      </c>
      <c r="K127" s="33" t="s">
        <v>19509</v>
      </c>
      <c r="L127" s="30" t="s">
        <v>14894</v>
      </c>
      <c r="M127" s="30"/>
      <c r="N127" s="30"/>
      <c r="O127" s="30"/>
      <c r="P127" s="30" t="s">
        <v>19240</v>
      </c>
      <c r="Q127" s="30" t="s">
        <v>19113</v>
      </c>
      <c r="R127" s="30"/>
      <c r="S127" s="30"/>
      <c r="T127" s="105"/>
      <c r="U127" s="106"/>
    </row>
    <row r="128" spans="1:21" ht="53.25" customHeight="1" x14ac:dyDescent="0.2">
      <c r="A128" s="47">
        <v>127</v>
      </c>
      <c r="B128" s="32" t="s">
        <v>19510</v>
      </c>
      <c r="C128" s="33" t="s">
        <v>19511</v>
      </c>
      <c r="D128" s="61" t="s">
        <v>11969</v>
      </c>
      <c r="E128" s="34"/>
      <c r="F128" s="34">
        <v>44602</v>
      </c>
      <c r="G128" s="73"/>
      <c r="H128" s="30" t="str">
        <f>IFERROR(VLOOKUP(G128,[1]Hoja1!$B$2:$F$14234,2,FALSE),"")</f>
        <v/>
      </c>
      <c r="I128" s="30" t="str">
        <f>IFERROR(VLOOKUP(G128,[1]Hoja1!$B$2:$F$14234,3,FALSE),"")</f>
        <v/>
      </c>
      <c r="J128" s="34" t="str">
        <f>IFERROR(VLOOKUP(G128,[1]Hoja1!$B$2:$F$14234,4,FALSE),"")</f>
        <v/>
      </c>
      <c r="K128" s="33" t="s">
        <v>19512</v>
      </c>
      <c r="L128" s="30" t="s">
        <v>14894</v>
      </c>
      <c r="M128" s="30"/>
      <c r="N128" s="30"/>
      <c r="O128" s="30"/>
      <c r="P128" s="30" t="s">
        <v>19240</v>
      </c>
      <c r="Q128" s="30" t="s">
        <v>19113</v>
      </c>
      <c r="R128" s="30"/>
      <c r="S128" s="30"/>
      <c r="T128" s="105"/>
      <c r="U128" s="106"/>
    </row>
    <row r="129" spans="1:21" ht="53.25" customHeight="1" x14ac:dyDescent="0.2">
      <c r="A129" s="47">
        <v>128</v>
      </c>
      <c r="B129" s="32" t="s">
        <v>19513</v>
      </c>
      <c r="C129" s="33" t="s">
        <v>19514</v>
      </c>
      <c r="D129" s="61" t="s">
        <v>11969</v>
      </c>
      <c r="E129" s="34"/>
      <c r="F129" s="34">
        <v>44602</v>
      </c>
      <c r="G129" s="73"/>
      <c r="H129" s="30" t="str">
        <f>IFERROR(VLOOKUP(G129,[1]Hoja1!$B$2:$F$14234,2,FALSE),"")</f>
        <v/>
      </c>
      <c r="I129" s="30" t="str">
        <f>IFERROR(VLOOKUP(G129,[1]Hoja1!$B$2:$F$14234,3,FALSE),"")</f>
        <v/>
      </c>
      <c r="J129" s="34" t="str">
        <f>IFERROR(VLOOKUP(G129,[1]Hoja1!$B$2:$F$14234,4,FALSE),"")</f>
        <v/>
      </c>
      <c r="K129" s="33" t="s">
        <v>19515</v>
      </c>
      <c r="L129" s="30" t="s">
        <v>14894</v>
      </c>
      <c r="M129" s="30"/>
      <c r="N129" s="30"/>
      <c r="O129" s="30"/>
      <c r="P129" s="30" t="s">
        <v>19240</v>
      </c>
      <c r="Q129" s="30" t="s">
        <v>19113</v>
      </c>
      <c r="R129" s="30"/>
      <c r="S129" s="30"/>
      <c r="T129" s="105"/>
      <c r="U129" s="106"/>
    </row>
    <row r="130" spans="1:21" ht="53.25" customHeight="1" x14ac:dyDescent="0.2">
      <c r="A130" s="47">
        <v>129</v>
      </c>
      <c r="B130" s="32" t="s">
        <v>19516</v>
      </c>
      <c r="C130" s="33" t="s">
        <v>19517</v>
      </c>
      <c r="D130" s="61" t="s">
        <v>11969</v>
      </c>
      <c r="E130" s="34"/>
      <c r="F130" s="34">
        <v>44602</v>
      </c>
      <c r="G130" s="73"/>
      <c r="H130" s="30" t="str">
        <f>IFERROR(VLOOKUP(G130,[1]Hoja1!$B$2:$F$14234,2,FALSE),"")</f>
        <v/>
      </c>
      <c r="I130" s="30" t="str">
        <f>IFERROR(VLOOKUP(G130,[1]Hoja1!$B$2:$F$14234,3,FALSE),"")</f>
        <v/>
      </c>
      <c r="J130" s="34" t="str">
        <f>IFERROR(VLOOKUP(G130,[1]Hoja1!$B$2:$F$14234,4,FALSE),"")</f>
        <v/>
      </c>
      <c r="K130" s="33" t="s">
        <v>19518</v>
      </c>
      <c r="L130" s="30" t="s">
        <v>14894</v>
      </c>
      <c r="M130" s="30"/>
      <c r="N130" s="30"/>
      <c r="O130" s="30"/>
      <c r="P130" s="30" t="s">
        <v>19350</v>
      </c>
      <c r="Q130" s="30" t="s">
        <v>19115</v>
      </c>
      <c r="R130" s="30"/>
      <c r="S130" s="30"/>
      <c r="T130" s="105"/>
      <c r="U130" s="106"/>
    </row>
    <row r="131" spans="1:21" ht="53.25" customHeight="1" x14ac:dyDescent="0.2">
      <c r="A131" s="47">
        <v>130</v>
      </c>
      <c r="B131" s="32" t="s">
        <v>19519</v>
      </c>
      <c r="C131" s="33" t="s">
        <v>19520</v>
      </c>
      <c r="D131" s="61" t="s">
        <v>11969</v>
      </c>
      <c r="E131" s="34"/>
      <c r="F131" s="34">
        <v>44602</v>
      </c>
      <c r="G131" s="73"/>
      <c r="H131" s="30" t="str">
        <f>IFERROR(VLOOKUP(G131,[1]Hoja1!$B$2:$F$14234,2,FALSE),"")</f>
        <v/>
      </c>
      <c r="I131" s="30" t="str">
        <f>IFERROR(VLOOKUP(G131,[1]Hoja1!$B$2:$F$14234,3,FALSE),"")</f>
        <v/>
      </c>
      <c r="J131" s="34" t="str">
        <f>IFERROR(VLOOKUP(G131,[1]Hoja1!$B$2:$F$14234,4,FALSE),"")</f>
        <v/>
      </c>
      <c r="K131" s="33" t="s">
        <v>19521</v>
      </c>
      <c r="L131" s="30" t="s">
        <v>14894</v>
      </c>
      <c r="M131" s="30"/>
      <c r="N131" s="30"/>
      <c r="O131" s="30"/>
      <c r="P131" s="30" t="s">
        <v>19240</v>
      </c>
      <c r="Q131" s="30" t="s">
        <v>19113</v>
      </c>
      <c r="R131" s="30"/>
      <c r="S131" s="30"/>
      <c r="T131" s="105"/>
      <c r="U131" s="106"/>
    </row>
    <row r="132" spans="1:21" ht="53.25" customHeight="1" x14ac:dyDescent="0.2">
      <c r="A132" s="47">
        <v>131</v>
      </c>
      <c r="B132" s="32" t="s">
        <v>19522</v>
      </c>
      <c r="C132" s="33" t="s">
        <v>19523</v>
      </c>
      <c r="D132" s="61" t="s">
        <v>11969</v>
      </c>
      <c r="E132" s="34"/>
      <c r="F132" s="34">
        <v>44602</v>
      </c>
      <c r="G132" s="73"/>
      <c r="H132" s="30" t="str">
        <f>IFERROR(VLOOKUP(G132,[1]Hoja1!$B$2:$F$14234,2,FALSE),"")</f>
        <v/>
      </c>
      <c r="I132" s="30" t="str">
        <f>IFERROR(VLOOKUP(G132,[1]Hoja1!$B$2:$F$14234,3,FALSE),"")</f>
        <v/>
      </c>
      <c r="J132" s="34" t="str">
        <f>IFERROR(VLOOKUP(G132,[1]Hoja1!$B$2:$F$14234,4,FALSE),"")</f>
        <v/>
      </c>
      <c r="K132" s="33" t="s">
        <v>19524</v>
      </c>
      <c r="L132" s="30" t="s">
        <v>14894</v>
      </c>
      <c r="M132" s="30"/>
      <c r="N132" s="30"/>
      <c r="O132" s="30"/>
      <c r="P132" s="30" t="s">
        <v>19240</v>
      </c>
      <c r="Q132" s="30" t="s">
        <v>19113</v>
      </c>
      <c r="R132" s="30"/>
      <c r="S132" s="30"/>
      <c r="T132" s="105"/>
      <c r="U132" s="106"/>
    </row>
    <row r="133" spans="1:21" ht="53.25" customHeight="1" x14ac:dyDescent="0.2">
      <c r="A133" s="47">
        <v>132</v>
      </c>
      <c r="B133" s="32" t="s">
        <v>19525</v>
      </c>
      <c r="C133" s="33" t="s">
        <v>19526</v>
      </c>
      <c r="D133" s="61" t="s">
        <v>11969</v>
      </c>
      <c r="E133" s="34"/>
      <c r="F133" s="34">
        <v>44602</v>
      </c>
      <c r="G133" s="73"/>
      <c r="H133" s="30" t="str">
        <f>IFERROR(VLOOKUP(G133,[1]Hoja1!$B$2:$F$14234,2,FALSE),"")</f>
        <v/>
      </c>
      <c r="I133" s="30" t="str">
        <f>IFERROR(VLOOKUP(G133,[1]Hoja1!$B$2:$F$14234,3,FALSE),"")</f>
        <v/>
      </c>
      <c r="J133" s="34" t="str">
        <f>IFERROR(VLOOKUP(G133,[1]Hoja1!$B$2:$F$14234,4,FALSE),"")</f>
        <v/>
      </c>
      <c r="K133" s="33" t="s">
        <v>19527</v>
      </c>
      <c r="L133" s="30" t="s">
        <v>14894</v>
      </c>
      <c r="M133" s="30"/>
      <c r="N133" s="30"/>
      <c r="O133" s="30"/>
      <c r="P133" s="30" t="s">
        <v>19240</v>
      </c>
      <c r="Q133" s="30" t="s">
        <v>19113</v>
      </c>
      <c r="R133" s="30"/>
      <c r="S133" s="30"/>
      <c r="T133" s="105"/>
      <c r="U133" s="106"/>
    </row>
    <row r="134" spans="1:21" ht="53.25" customHeight="1" x14ac:dyDescent="0.2">
      <c r="A134" s="47">
        <v>133</v>
      </c>
      <c r="B134" s="32" t="s">
        <v>19528</v>
      </c>
      <c r="C134" s="33" t="s">
        <v>19529</v>
      </c>
      <c r="D134" s="61" t="s">
        <v>11969</v>
      </c>
      <c r="E134" s="34"/>
      <c r="F134" s="34">
        <v>44602</v>
      </c>
      <c r="G134" s="73"/>
      <c r="H134" s="30" t="str">
        <f>IFERROR(VLOOKUP(G134,[1]Hoja1!$B$2:$F$14234,2,FALSE),"")</f>
        <v/>
      </c>
      <c r="I134" s="30" t="str">
        <f>IFERROR(VLOOKUP(G134,[1]Hoja1!$B$2:$F$14234,3,FALSE),"")</f>
        <v/>
      </c>
      <c r="J134" s="34" t="str">
        <f>IFERROR(VLOOKUP(G134,[1]Hoja1!$B$2:$F$14234,4,FALSE),"")</f>
        <v/>
      </c>
      <c r="K134" s="33" t="s">
        <v>19530</v>
      </c>
      <c r="L134" s="30" t="s">
        <v>14894</v>
      </c>
      <c r="M134" s="30"/>
      <c r="N134" s="30"/>
      <c r="O134" s="30"/>
      <c r="P134" s="30" t="s">
        <v>19531</v>
      </c>
      <c r="Q134" s="30" t="s">
        <v>86</v>
      </c>
      <c r="R134" s="30"/>
      <c r="S134" s="30"/>
      <c r="T134" s="105"/>
      <c r="U134" s="106"/>
    </row>
    <row r="135" spans="1:21" ht="53.25" customHeight="1" x14ac:dyDescent="0.2">
      <c r="A135" s="47">
        <v>134</v>
      </c>
      <c r="B135" s="32" t="s">
        <v>19532</v>
      </c>
      <c r="C135" s="33" t="s">
        <v>19533</v>
      </c>
      <c r="D135" s="61" t="s">
        <v>11969</v>
      </c>
      <c r="E135" s="34"/>
      <c r="F135" s="34">
        <v>44602</v>
      </c>
      <c r="G135" s="73"/>
      <c r="H135" s="30" t="str">
        <f>IFERROR(VLOOKUP(G135,[1]Hoja1!$B$2:$F$14234,2,FALSE),"")</f>
        <v/>
      </c>
      <c r="I135" s="30" t="str">
        <f>IFERROR(VLOOKUP(G135,[1]Hoja1!$B$2:$F$14234,3,FALSE),"")</f>
        <v/>
      </c>
      <c r="J135" s="34" t="str">
        <f>IFERROR(VLOOKUP(G135,[1]Hoja1!$B$2:$F$14234,4,FALSE),"")</f>
        <v/>
      </c>
      <c r="K135" s="33" t="s">
        <v>19534</v>
      </c>
      <c r="L135" s="30" t="s">
        <v>14894</v>
      </c>
      <c r="M135" s="30"/>
      <c r="N135" s="30"/>
      <c r="O135" s="30"/>
      <c r="P135" s="30" t="s">
        <v>19148</v>
      </c>
      <c r="Q135" s="30" t="s">
        <v>19118</v>
      </c>
      <c r="R135" s="30"/>
      <c r="S135" s="30"/>
      <c r="T135" s="105"/>
      <c r="U135" s="106"/>
    </row>
    <row r="136" spans="1:21" ht="53.25" customHeight="1" x14ac:dyDescent="0.2">
      <c r="A136" s="47">
        <v>135</v>
      </c>
      <c r="B136" s="39" t="s">
        <v>19535</v>
      </c>
      <c r="C136" s="40"/>
      <c r="D136" s="61" t="s">
        <v>11969</v>
      </c>
      <c r="E136" s="41"/>
      <c r="F136" s="41">
        <v>44602</v>
      </c>
      <c r="G136" s="81"/>
      <c r="H136" s="30" t="str">
        <f>IFERROR(VLOOKUP(G136,[1]Hoja1!$B$2:$F$14234,2,FALSE),"")</f>
        <v/>
      </c>
      <c r="I136" s="30" t="str">
        <f>IFERROR(VLOOKUP(G136,[1]Hoja1!$B$2:$F$14234,3,FALSE),"")</f>
        <v/>
      </c>
      <c r="J136" s="41" t="str">
        <f>IFERROR(VLOOKUP(G136,[1]Hoja1!$B$2:$F$14234,4,FALSE),"")</f>
        <v/>
      </c>
      <c r="K136" s="40"/>
      <c r="L136" s="82"/>
      <c r="M136" s="82"/>
      <c r="N136" s="82"/>
      <c r="O136" s="82"/>
      <c r="P136" s="82" t="s">
        <v>5783</v>
      </c>
      <c r="Q136" s="82" t="s">
        <v>19111</v>
      </c>
      <c r="R136" s="82"/>
      <c r="S136" s="30"/>
      <c r="T136" s="105"/>
      <c r="U136" s="106"/>
    </row>
    <row r="137" spans="1:21" ht="53.25" customHeight="1" x14ac:dyDescent="0.2">
      <c r="A137" s="47">
        <v>136</v>
      </c>
      <c r="B137" s="32" t="s">
        <v>19536</v>
      </c>
      <c r="C137" s="33" t="s">
        <v>19482</v>
      </c>
      <c r="D137" s="61" t="s">
        <v>11969</v>
      </c>
      <c r="E137" s="34"/>
      <c r="F137" s="34">
        <v>44603</v>
      </c>
      <c r="G137" s="73">
        <v>19893</v>
      </c>
      <c r="H137" s="30" t="str">
        <f>IFERROR(VLOOKUP(G137,[1]Hoja1!$B$2:$F$14234,2,FALSE),"")</f>
        <v>MI CECILIA</v>
      </c>
      <c r="I137" s="30" t="str">
        <f>IFERROR(VLOOKUP(G137,[1]Hoja1!$B$2:$F$14234,3,FALSE),"")</f>
        <v>PL-19893-CM</v>
      </c>
      <c r="J137" s="34" t="str">
        <f>IFERROR(VLOOKUP(G137,[1]Hoja1!$B$2:$F$14234,4,FALSE),"")</f>
        <v>CUSTODIO HUAMANCHUMO NICOLASA</v>
      </c>
      <c r="K137" s="33" t="s">
        <v>19483</v>
      </c>
      <c r="L137" s="30" t="s">
        <v>14894</v>
      </c>
      <c r="M137" s="30"/>
      <c r="N137" s="30"/>
      <c r="O137" s="30"/>
      <c r="P137" s="30" t="s">
        <v>19155</v>
      </c>
      <c r="Q137" s="30" t="s">
        <v>342</v>
      </c>
      <c r="R137" s="30"/>
      <c r="S137" s="30"/>
      <c r="T137" s="105" t="s">
        <v>19156</v>
      </c>
      <c r="U137" s="106"/>
    </row>
    <row r="138" spans="1:21" ht="53.25" customHeight="1" x14ac:dyDescent="0.2">
      <c r="A138" s="47">
        <v>137</v>
      </c>
      <c r="B138" s="32" t="s">
        <v>19537</v>
      </c>
      <c r="C138" s="33" t="s">
        <v>19538</v>
      </c>
      <c r="D138" s="61" t="s">
        <v>11969</v>
      </c>
      <c r="E138" s="34"/>
      <c r="F138" s="34">
        <v>44603</v>
      </c>
      <c r="G138" s="73"/>
      <c r="H138" s="30" t="str">
        <f>IFERROR(VLOOKUP(G138,[1]Hoja1!$B$2:$F$14234,2,FALSE),"")</f>
        <v/>
      </c>
      <c r="I138" s="30" t="str">
        <f>IFERROR(VLOOKUP(G138,[1]Hoja1!$B$2:$F$14234,3,FALSE),"")</f>
        <v/>
      </c>
      <c r="J138" s="34" t="str">
        <f>IFERROR(VLOOKUP(G138,[1]Hoja1!$B$2:$F$14234,4,FALSE),"")</f>
        <v/>
      </c>
      <c r="K138" s="33" t="s">
        <v>19539</v>
      </c>
      <c r="L138" s="30" t="s">
        <v>14894</v>
      </c>
      <c r="M138" s="30"/>
      <c r="N138" s="30"/>
      <c r="O138" s="30"/>
      <c r="P138" s="30" t="s">
        <v>19155</v>
      </c>
      <c r="Q138" s="30" t="s">
        <v>342</v>
      </c>
      <c r="R138" s="30"/>
      <c r="S138" s="30"/>
      <c r="T138" s="105" t="s">
        <v>19156</v>
      </c>
      <c r="U138" s="248" t="s">
        <v>19419</v>
      </c>
    </row>
    <row r="139" spans="1:21" ht="53.25" customHeight="1" x14ac:dyDescent="0.2">
      <c r="A139" s="47">
        <v>138</v>
      </c>
      <c r="B139" s="32" t="s">
        <v>19540</v>
      </c>
      <c r="C139" s="33" t="s">
        <v>19541</v>
      </c>
      <c r="D139" s="61" t="s">
        <v>11969</v>
      </c>
      <c r="E139" s="34"/>
      <c r="F139" s="34">
        <v>44603</v>
      </c>
      <c r="G139" s="73"/>
      <c r="H139" s="30" t="str">
        <f>IFERROR(VLOOKUP(G139,[1]Hoja1!$B$2:$F$14234,2,FALSE),"")</f>
        <v/>
      </c>
      <c r="I139" s="30" t="str">
        <f>IFERROR(VLOOKUP(G139,[1]Hoja1!$B$2:$F$14234,3,FALSE),"")</f>
        <v/>
      </c>
      <c r="J139" s="34" t="str">
        <f>IFERROR(VLOOKUP(G139,[1]Hoja1!$B$2:$F$14234,4,FALSE),"")</f>
        <v/>
      </c>
      <c r="K139" s="33" t="s">
        <v>19542</v>
      </c>
      <c r="L139" s="30" t="s">
        <v>15859</v>
      </c>
      <c r="M139" s="30"/>
      <c r="N139" s="30"/>
      <c r="O139" s="30"/>
      <c r="P139" s="30" t="s">
        <v>19288</v>
      </c>
      <c r="Q139" s="30" t="s">
        <v>19120</v>
      </c>
      <c r="R139" s="30"/>
      <c r="S139" s="30"/>
      <c r="T139" s="105"/>
      <c r="U139" s="106"/>
    </row>
    <row r="140" spans="1:21" ht="53.25" customHeight="1" x14ac:dyDescent="0.2">
      <c r="A140" s="47">
        <v>139</v>
      </c>
      <c r="B140" s="39" t="s">
        <v>19543</v>
      </c>
      <c r="C140" s="40"/>
      <c r="D140" s="61" t="s">
        <v>11969</v>
      </c>
      <c r="E140" s="41"/>
      <c r="F140" s="41">
        <v>44603</v>
      </c>
      <c r="G140" s="81"/>
      <c r="H140" s="30" t="str">
        <f>IFERROR(VLOOKUP(G140,[1]Hoja1!$B$2:$F$14234,2,FALSE),"")</f>
        <v/>
      </c>
      <c r="I140" s="30" t="str">
        <f>IFERROR(VLOOKUP(G140,[1]Hoja1!$B$2:$F$14234,3,FALSE),"")</f>
        <v/>
      </c>
      <c r="J140" s="41" t="str">
        <f>IFERROR(VLOOKUP(G140,[1]Hoja1!$B$2:$F$14234,4,FALSE),"")</f>
        <v/>
      </c>
      <c r="K140" s="40"/>
      <c r="L140" s="82"/>
      <c r="M140" s="82"/>
      <c r="N140" s="82"/>
      <c r="O140" s="82"/>
      <c r="P140" s="82" t="s">
        <v>5783</v>
      </c>
      <c r="Q140" s="82" t="s">
        <v>19111</v>
      </c>
      <c r="R140" s="82"/>
      <c r="S140" s="30"/>
      <c r="T140" s="105"/>
      <c r="U140" s="106"/>
    </row>
    <row r="141" spans="1:21" ht="53.25" customHeight="1" x14ac:dyDescent="0.2">
      <c r="A141" s="47">
        <v>140</v>
      </c>
      <c r="B141" s="83" t="s">
        <v>19544</v>
      </c>
      <c r="C141" s="84" t="s">
        <v>19545</v>
      </c>
      <c r="D141" s="61" t="s">
        <v>11969</v>
      </c>
      <c r="E141" s="34">
        <v>44608</v>
      </c>
      <c r="F141" s="34">
        <v>44608</v>
      </c>
      <c r="G141" s="73"/>
      <c r="H141" s="30" t="str">
        <f>IFERROR(VLOOKUP(G141,[1]Hoja1!$B$2:$F$14234,2,FALSE),"")</f>
        <v/>
      </c>
      <c r="I141" s="30" t="str">
        <f>IFERROR(VLOOKUP(G141,[1]Hoja1!$B$2:$F$14234,3,FALSE),"")</f>
        <v/>
      </c>
      <c r="J141" s="34" t="str">
        <f>IFERROR(VLOOKUP(G141,[1]Hoja1!$B$2:$F$14234,4,FALSE),"")</f>
        <v/>
      </c>
      <c r="K141" s="84" t="s">
        <v>19546</v>
      </c>
      <c r="L141" s="30" t="s">
        <v>14894</v>
      </c>
      <c r="M141" s="30"/>
      <c r="N141" s="30"/>
      <c r="O141" s="30"/>
      <c r="P141" s="30" t="s">
        <v>5783</v>
      </c>
      <c r="Q141" s="30" t="s">
        <v>19124</v>
      </c>
      <c r="R141" s="30"/>
      <c r="S141" s="30"/>
      <c r="T141" s="105"/>
      <c r="U141" s="106"/>
    </row>
    <row r="142" spans="1:21" ht="53.25" customHeight="1" x14ac:dyDescent="0.2">
      <c r="A142" s="47">
        <v>141</v>
      </c>
      <c r="B142" s="83" t="s">
        <v>19547</v>
      </c>
      <c r="C142" s="84" t="s">
        <v>19548</v>
      </c>
      <c r="D142" s="61" t="s">
        <v>11969</v>
      </c>
      <c r="E142" s="34">
        <v>44616</v>
      </c>
      <c r="F142" s="34">
        <v>44616</v>
      </c>
      <c r="G142" s="73"/>
      <c r="H142" s="30" t="str">
        <f>IFERROR(VLOOKUP(G142,[1]Hoja1!$B$2:$F$14234,2,FALSE),"")</f>
        <v/>
      </c>
      <c r="I142" s="30" t="str">
        <f>IFERROR(VLOOKUP(G142,[1]Hoja1!$B$2:$F$14234,3,FALSE),"")</f>
        <v/>
      </c>
      <c r="J142" s="34" t="str">
        <f>IFERROR(VLOOKUP(G142,[1]Hoja1!$B$2:$F$14234,4,FALSE),"")</f>
        <v/>
      </c>
      <c r="K142" s="84" t="s">
        <v>19549</v>
      </c>
      <c r="L142" s="30" t="s">
        <v>14894</v>
      </c>
      <c r="M142" s="30"/>
      <c r="N142" s="30"/>
      <c r="O142" s="30"/>
      <c r="P142" s="30" t="s">
        <v>19350</v>
      </c>
      <c r="Q142" s="30" t="s">
        <v>19115</v>
      </c>
      <c r="R142" s="30"/>
      <c r="S142" s="30"/>
      <c r="T142" s="105"/>
      <c r="U142" s="106"/>
    </row>
    <row r="143" spans="1:21" ht="53.25" customHeight="1" x14ac:dyDescent="0.2">
      <c r="A143" s="47">
        <v>142</v>
      </c>
      <c r="B143" s="83" t="s">
        <v>19550</v>
      </c>
      <c r="C143" s="84" t="s">
        <v>19551</v>
      </c>
      <c r="D143" s="61" t="s">
        <v>11969</v>
      </c>
      <c r="E143" s="34">
        <v>44616</v>
      </c>
      <c r="F143" s="34">
        <v>44616</v>
      </c>
      <c r="G143" s="73"/>
      <c r="H143" s="30" t="str">
        <f>IFERROR(VLOOKUP(G143,[1]Hoja1!$B$2:$F$14234,2,FALSE),"")</f>
        <v/>
      </c>
      <c r="I143" s="30" t="str">
        <f>IFERROR(VLOOKUP(G143,[1]Hoja1!$B$2:$F$14234,3,FALSE),"")</f>
        <v/>
      </c>
      <c r="J143" s="34" t="str">
        <f>IFERROR(VLOOKUP(G143,[1]Hoja1!$B$2:$F$14234,4,FALSE),"")</f>
        <v/>
      </c>
      <c r="K143" s="84" t="s">
        <v>19552</v>
      </c>
      <c r="L143" s="30" t="s">
        <v>14894</v>
      </c>
      <c r="M143" s="30"/>
      <c r="N143" s="30"/>
      <c r="O143" s="30"/>
      <c r="P143" s="30" t="s">
        <v>19418</v>
      </c>
      <c r="Q143" s="30" t="s">
        <v>78</v>
      </c>
      <c r="R143" s="30"/>
      <c r="S143" s="30"/>
      <c r="T143" s="105"/>
      <c r="U143" s="106"/>
    </row>
    <row r="144" spans="1:21" ht="53.25" customHeight="1" x14ac:dyDescent="0.2">
      <c r="A144" s="47">
        <v>143</v>
      </c>
      <c r="B144" s="83" t="s">
        <v>19553</v>
      </c>
      <c r="C144" s="84" t="s">
        <v>19554</v>
      </c>
      <c r="D144" s="61" t="s">
        <v>11969</v>
      </c>
      <c r="E144" s="34">
        <v>44616</v>
      </c>
      <c r="F144" s="34">
        <v>44616</v>
      </c>
      <c r="G144" s="73"/>
      <c r="H144" s="30" t="str">
        <f>IFERROR(VLOOKUP(G144,[1]Hoja1!$B$2:$F$14234,2,FALSE),"")</f>
        <v/>
      </c>
      <c r="I144" s="30" t="str">
        <f>IFERROR(VLOOKUP(G144,[1]Hoja1!$B$2:$F$14234,3,FALSE),"")</f>
        <v/>
      </c>
      <c r="J144" s="34" t="str">
        <f>IFERROR(VLOOKUP(G144,[1]Hoja1!$B$2:$F$14234,4,FALSE),"")</f>
        <v/>
      </c>
      <c r="K144" s="84" t="s">
        <v>19555</v>
      </c>
      <c r="L144" s="30" t="s">
        <v>15859</v>
      </c>
      <c r="M144" s="30"/>
      <c r="N144" s="30"/>
      <c r="O144" s="30"/>
      <c r="P144" s="30" t="s">
        <v>5783</v>
      </c>
      <c r="Q144" s="30" t="s">
        <v>179</v>
      </c>
      <c r="R144" s="30" t="s">
        <v>19556</v>
      </c>
      <c r="S144" s="30"/>
      <c r="T144" s="105"/>
      <c r="U144" s="106"/>
    </row>
    <row r="145" spans="1:21" ht="53.25" customHeight="1" x14ac:dyDescent="0.2">
      <c r="A145" s="47">
        <v>144</v>
      </c>
      <c r="B145" s="83" t="s">
        <v>19557</v>
      </c>
      <c r="C145" s="84" t="s">
        <v>19558</v>
      </c>
      <c r="D145" s="61" t="s">
        <v>11969</v>
      </c>
      <c r="E145" s="34">
        <v>44616</v>
      </c>
      <c r="F145" s="34">
        <v>44616</v>
      </c>
      <c r="G145" s="73"/>
      <c r="H145" s="30" t="str">
        <f>IFERROR(VLOOKUP(G145,[1]Hoja1!$B$2:$F$14234,2,FALSE),"")</f>
        <v/>
      </c>
      <c r="I145" s="30" t="str">
        <f>IFERROR(VLOOKUP(G145,[1]Hoja1!$B$2:$F$14234,3,FALSE),"")</f>
        <v/>
      </c>
      <c r="J145" s="34" t="str">
        <f>IFERROR(VLOOKUP(G145,[1]Hoja1!$B$2:$F$14234,4,FALSE),"")</f>
        <v/>
      </c>
      <c r="K145" s="84" t="s">
        <v>19559</v>
      </c>
      <c r="L145" s="30" t="s">
        <v>14894</v>
      </c>
      <c r="M145" s="30"/>
      <c r="N145" s="30"/>
      <c r="O145" s="30"/>
      <c r="P145" s="30" t="s">
        <v>19418</v>
      </c>
      <c r="Q145" s="30" t="s">
        <v>78</v>
      </c>
      <c r="R145" s="30"/>
      <c r="S145" s="30"/>
      <c r="T145" s="105"/>
      <c r="U145" s="106"/>
    </row>
    <row r="146" spans="1:21" ht="53.25" customHeight="1" x14ac:dyDescent="0.2">
      <c r="A146" s="47">
        <v>145</v>
      </c>
      <c r="B146" s="83" t="s">
        <v>19560</v>
      </c>
      <c r="C146" s="84" t="s">
        <v>19561</v>
      </c>
      <c r="D146" s="61" t="s">
        <v>11969</v>
      </c>
      <c r="E146" s="34">
        <v>44616</v>
      </c>
      <c r="F146" s="34">
        <v>44616</v>
      </c>
      <c r="G146" s="73"/>
      <c r="H146" s="30" t="str">
        <f>IFERROR(VLOOKUP(G146,[1]Hoja1!$B$2:$F$14234,2,FALSE),"")</f>
        <v/>
      </c>
      <c r="I146" s="30" t="str">
        <f>IFERROR(VLOOKUP(G146,[1]Hoja1!$B$2:$F$14234,3,FALSE),"")</f>
        <v/>
      </c>
      <c r="J146" s="34" t="str">
        <f>IFERROR(VLOOKUP(G146,[1]Hoja1!$B$2:$F$14234,4,FALSE),"")</f>
        <v/>
      </c>
      <c r="K146" s="84" t="s">
        <v>19562</v>
      </c>
      <c r="L146" s="30" t="s">
        <v>14894</v>
      </c>
      <c r="M146" s="30"/>
      <c r="N146" s="30"/>
      <c r="O146" s="30"/>
      <c r="P146" s="30" t="s">
        <v>19418</v>
      </c>
      <c r="Q146" s="30" t="s">
        <v>78</v>
      </c>
      <c r="R146" s="30"/>
      <c r="S146" s="30"/>
      <c r="T146" s="105"/>
      <c r="U146" s="106"/>
    </row>
    <row r="147" spans="1:21" ht="53.25" customHeight="1" x14ac:dyDescent="0.2">
      <c r="A147" s="47">
        <v>146</v>
      </c>
      <c r="B147" s="83" t="s">
        <v>19563</v>
      </c>
      <c r="C147" s="84" t="s">
        <v>19564</v>
      </c>
      <c r="D147" s="61" t="s">
        <v>11969</v>
      </c>
      <c r="E147" s="34">
        <v>44616</v>
      </c>
      <c r="F147" s="34">
        <v>44616</v>
      </c>
      <c r="G147" s="73"/>
      <c r="H147" s="30" t="str">
        <f>IFERROR(VLOOKUP(G147,[1]Hoja1!$B$2:$F$14234,2,FALSE),"")</f>
        <v/>
      </c>
      <c r="I147" s="30" t="str">
        <f>IFERROR(VLOOKUP(G147,[1]Hoja1!$B$2:$F$14234,3,FALSE),"")</f>
        <v/>
      </c>
      <c r="J147" s="34" t="str">
        <f>IFERROR(VLOOKUP(G147,[1]Hoja1!$B$2:$F$14234,4,FALSE),"")</f>
        <v/>
      </c>
      <c r="K147" s="84" t="s">
        <v>19565</v>
      </c>
      <c r="L147" s="30" t="s">
        <v>15859</v>
      </c>
      <c r="M147" s="30"/>
      <c r="N147" s="30"/>
      <c r="O147" s="30"/>
      <c r="P147" s="30" t="s">
        <v>19566</v>
      </c>
      <c r="Q147" s="30" t="s">
        <v>19125</v>
      </c>
      <c r="R147" s="30"/>
      <c r="S147" s="30"/>
      <c r="T147" s="105"/>
      <c r="U147" s="106"/>
    </row>
    <row r="148" spans="1:21" ht="53.25" customHeight="1" x14ac:dyDescent="0.2">
      <c r="A148" s="47">
        <v>147</v>
      </c>
      <c r="B148" s="83" t="s">
        <v>19567</v>
      </c>
      <c r="C148" s="84" t="s">
        <v>19568</v>
      </c>
      <c r="D148" s="61" t="s">
        <v>11969</v>
      </c>
      <c r="E148" s="34">
        <v>44617</v>
      </c>
      <c r="F148" s="34">
        <v>44617</v>
      </c>
      <c r="G148" s="73"/>
      <c r="H148" s="30" t="str">
        <f>IFERROR(VLOOKUP(G148,[1]Hoja1!$B$2:$F$14234,2,FALSE),"")</f>
        <v/>
      </c>
      <c r="I148" s="30" t="str">
        <f>IFERROR(VLOOKUP(G148,[1]Hoja1!$B$2:$F$14234,3,FALSE),"")</f>
        <v/>
      </c>
      <c r="J148" s="34" t="str">
        <f>IFERROR(VLOOKUP(G148,[1]Hoja1!$B$2:$F$14234,4,FALSE),"")</f>
        <v/>
      </c>
      <c r="K148" s="84" t="s">
        <v>19569</v>
      </c>
      <c r="L148" s="30" t="s">
        <v>14894</v>
      </c>
      <c r="M148" s="30"/>
      <c r="N148" s="30"/>
      <c r="O148" s="30"/>
      <c r="P148" s="30" t="s">
        <v>5783</v>
      </c>
      <c r="Q148" s="30" t="s">
        <v>179</v>
      </c>
      <c r="R148" s="30" t="s">
        <v>19570</v>
      </c>
      <c r="S148" s="30"/>
      <c r="T148" s="105"/>
      <c r="U148" s="106" t="s">
        <v>2177</v>
      </c>
    </row>
    <row r="149" spans="1:21" ht="53.25" customHeight="1" x14ac:dyDescent="0.2">
      <c r="A149" s="47">
        <v>148</v>
      </c>
      <c r="B149" s="83" t="s">
        <v>19571</v>
      </c>
      <c r="C149" s="84" t="s">
        <v>19572</v>
      </c>
      <c r="D149" s="61" t="s">
        <v>11969</v>
      </c>
      <c r="E149" s="34">
        <v>44617</v>
      </c>
      <c r="F149" s="34">
        <v>44617</v>
      </c>
      <c r="G149" s="73"/>
      <c r="H149" s="30" t="str">
        <f>IFERROR(VLOOKUP(G149,[1]Hoja1!$B$2:$F$14234,2,FALSE),"")</f>
        <v/>
      </c>
      <c r="I149" s="30" t="str">
        <f>IFERROR(VLOOKUP(G149,[1]Hoja1!$B$2:$F$14234,3,FALSE),"")</f>
        <v/>
      </c>
      <c r="J149" s="34" t="str">
        <f>IFERROR(VLOOKUP(G149,[1]Hoja1!$B$2:$F$14234,4,FALSE),"")</f>
        <v/>
      </c>
      <c r="K149" s="84" t="s">
        <v>19573</v>
      </c>
      <c r="L149" s="30" t="s">
        <v>14894</v>
      </c>
      <c r="M149" s="30"/>
      <c r="N149" s="30"/>
      <c r="O149" s="30"/>
      <c r="P149" s="30" t="s">
        <v>5783</v>
      </c>
      <c r="Q149" s="30" t="s">
        <v>179</v>
      </c>
      <c r="R149" s="30" t="s">
        <v>19570</v>
      </c>
      <c r="S149" s="30"/>
      <c r="T149" s="105"/>
      <c r="U149" s="106" t="s">
        <v>2177</v>
      </c>
    </row>
    <row r="150" spans="1:21" ht="53.25" customHeight="1" x14ac:dyDescent="0.2">
      <c r="A150" s="47">
        <v>149</v>
      </c>
      <c r="B150" s="83" t="s">
        <v>19574</v>
      </c>
      <c r="C150" s="84" t="s">
        <v>19575</v>
      </c>
      <c r="D150" s="61" t="s">
        <v>11969</v>
      </c>
      <c r="E150" s="34">
        <v>44617</v>
      </c>
      <c r="F150" s="34">
        <v>44617</v>
      </c>
      <c r="G150" s="73"/>
      <c r="H150" s="30" t="str">
        <f>IFERROR(VLOOKUP(G150,[1]Hoja1!$B$2:$F$14234,2,FALSE),"")</f>
        <v/>
      </c>
      <c r="I150" s="30" t="str">
        <f>IFERROR(VLOOKUP(G150,[1]Hoja1!$B$2:$F$14234,3,FALSE),"")</f>
        <v/>
      </c>
      <c r="J150" s="34" t="str">
        <f>IFERROR(VLOOKUP(G150,[1]Hoja1!$B$2:$F$14234,4,FALSE),"")</f>
        <v/>
      </c>
      <c r="K150" s="84" t="s">
        <v>19576</v>
      </c>
      <c r="L150" s="30" t="s">
        <v>14894</v>
      </c>
      <c r="M150" s="30"/>
      <c r="N150" s="30"/>
      <c r="O150" s="30"/>
      <c r="P150" s="30" t="s">
        <v>19531</v>
      </c>
      <c r="Q150" s="30" t="s">
        <v>86</v>
      </c>
      <c r="R150" s="30"/>
      <c r="S150" s="30"/>
      <c r="T150" s="105"/>
      <c r="U150" s="106"/>
    </row>
    <row r="151" spans="1:21" ht="53.25" customHeight="1" x14ac:dyDescent="0.2">
      <c r="A151" s="47">
        <v>150</v>
      </c>
      <c r="B151" s="83" t="s">
        <v>19577</v>
      </c>
      <c r="C151" s="84" t="s">
        <v>19578</v>
      </c>
      <c r="D151" s="61" t="s">
        <v>11969</v>
      </c>
      <c r="E151" s="34">
        <v>44617</v>
      </c>
      <c r="F151" s="34">
        <v>44617</v>
      </c>
      <c r="G151" s="73"/>
      <c r="H151" s="30" t="str">
        <f>IFERROR(VLOOKUP(G151,[1]Hoja1!$B$2:$F$14234,2,FALSE),"")</f>
        <v/>
      </c>
      <c r="I151" s="30" t="str">
        <f>IFERROR(VLOOKUP(G151,[1]Hoja1!$B$2:$F$14234,3,FALSE),"")</f>
        <v/>
      </c>
      <c r="J151" s="34" t="str">
        <f>IFERROR(VLOOKUP(G151,[1]Hoja1!$B$2:$F$14234,4,FALSE),"")</f>
        <v/>
      </c>
      <c r="K151" s="84" t="s">
        <v>19579</v>
      </c>
      <c r="L151" s="30" t="s">
        <v>14894</v>
      </c>
      <c r="M151" s="30"/>
      <c r="N151" s="30"/>
      <c r="O151" s="30"/>
      <c r="P151" s="30" t="s">
        <v>19435</v>
      </c>
      <c r="Q151" s="31" t="s">
        <v>19121</v>
      </c>
      <c r="R151" s="30"/>
      <c r="S151" s="30"/>
      <c r="T151" s="105"/>
      <c r="U151" s="106"/>
    </row>
    <row r="152" spans="1:21" ht="53.25" customHeight="1" x14ac:dyDescent="0.2">
      <c r="A152" s="47">
        <v>151</v>
      </c>
      <c r="B152" s="83" t="s">
        <v>19580</v>
      </c>
      <c r="C152" s="84" t="s">
        <v>19581</v>
      </c>
      <c r="D152" s="61" t="s">
        <v>11969</v>
      </c>
      <c r="E152" s="34">
        <v>44617</v>
      </c>
      <c r="F152" s="34">
        <v>44617</v>
      </c>
      <c r="G152" s="73"/>
      <c r="H152" s="30" t="str">
        <f>IFERROR(VLOOKUP(G152,[1]Hoja1!$B$2:$F$14234,2,FALSE),"")</f>
        <v/>
      </c>
      <c r="I152" s="30" t="str">
        <f>IFERROR(VLOOKUP(G152,[1]Hoja1!$B$2:$F$14234,3,FALSE),"")</f>
        <v/>
      </c>
      <c r="J152" s="34" t="str">
        <f>IFERROR(VLOOKUP(G152,[1]Hoja1!$B$2:$F$14234,4,FALSE),"")</f>
        <v/>
      </c>
      <c r="K152" s="84" t="s">
        <v>19582</v>
      </c>
      <c r="L152" s="30" t="s">
        <v>14894</v>
      </c>
      <c r="M152" s="30"/>
      <c r="N152" s="30"/>
      <c r="O152" s="30"/>
      <c r="P152" s="30" t="s">
        <v>19418</v>
      </c>
      <c r="Q152" s="30" t="s">
        <v>78</v>
      </c>
      <c r="R152" s="30"/>
      <c r="S152" s="30"/>
      <c r="T152" s="105"/>
      <c r="U152" s="248" t="s">
        <v>19419</v>
      </c>
    </row>
    <row r="153" spans="1:21" ht="53.25" customHeight="1" x14ac:dyDescent="0.2">
      <c r="A153" s="47">
        <v>152</v>
      </c>
      <c r="B153" s="83" t="s">
        <v>19583</v>
      </c>
      <c r="C153" s="84" t="s">
        <v>19584</v>
      </c>
      <c r="D153" s="61" t="s">
        <v>11969</v>
      </c>
      <c r="E153" s="34">
        <v>44617</v>
      </c>
      <c r="F153" s="34">
        <v>44617</v>
      </c>
      <c r="G153" s="73"/>
      <c r="H153" s="30" t="str">
        <f>IFERROR(VLOOKUP(G153,[1]Hoja1!$B$2:$F$14234,2,FALSE),"")</f>
        <v/>
      </c>
      <c r="I153" s="30" t="str">
        <f>IFERROR(VLOOKUP(G153,[1]Hoja1!$B$2:$F$14234,3,FALSE),"")</f>
        <v/>
      </c>
      <c r="J153" s="34" t="str">
        <f>IFERROR(VLOOKUP(G153,[1]Hoja1!$B$2:$F$14234,4,FALSE),"")</f>
        <v/>
      </c>
      <c r="K153" s="84" t="s">
        <v>19585</v>
      </c>
      <c r="L153" s="30" t="s">
        <v>14894</v>
      </c>
      <c r="M153" s="30"/>
      <c r="N153" s="30"/>
      <c r="O153" s="30"/>
      <c r="P153" s="30" t="s">
        <v>19586</v>
      </c>
      <c r="Q153" s="30" t="s">
        <v>86</v>
      </c>
      <c r="R153" s="30"/>
      <c r="S153" s="30"/>
      <c r="T153" s="105"/>
      <c r="U153" s="106"/>
    </row>
    <row r="154" spans="1:21" ht="53.25" customHeight="1" x14ac:dyDescent="0.2">
      <c r="A154" s="47">
        <v>153</v>
      </c>
      <c r="B154" s="83" t="s">
        <v>19587</v>
      </c>
      <c r="C154" s="84" t="s">
        <v>19588</v>
      </c>
      <c r="D154" s="61" t="s">
        <v>11969</v>
      </c>
      <c r="E154" s="34">
        <v>44617</v>
      </c>
      <c r="F154" s="34">
        <v>44617</v>
      </c>
      <c r="G154" s="73"/>
      <c r="H154" s="30" t="str">
        <f>IFERROR(VLOOKUP(G154,[1]Hoja1!$B$2:$F$14234,2,FALSE),"")</f>
        <v/>
      </c>
      <c r="I154" s="30" t="str">
        <f>IFERROR(VLOOKUP(G154,[1]Hoja1!$B$2:$F$14234,3,FALSE),"")</f>
        <v/>
      </c>
      <c r="J154" s="34" t="str">
        <f>IFERROR(VLOOKUP(G154,[1]Hoja1!$B$2:$F$14234,4,FALSE),"")</f>
        <v/>
      </c>
      <c r="K154" s="84" t="s">
        <v>19589</v>
      </c>
      <c r="L154" s="30" t="s">
        <v>14894</v>
      </c>
      <c r="M154" s="30"/>
      <c r="N154" s="30"/>
      <c r="O154" s="30"/>
      <c r="P154" s="30" t="s">
        <v>19334</v>
      </c>
      <c r="Q154" s="30" t="s">
        <v>342</v>
      </c>
      <c r="R154" s="30"/>
      <c r="S154" s="30"/>
      <c r="T154" s="105" t="s">
        <v>19156</v>
      </c>
      <c r="U154" s="106"/>
    </row>
    <row r="155" spans="1:21" ht="53.25" customHeight="1" x14ac:dyDescent="0.2">
      <c r="A155" s="47">
        <v>154</v>
      </c>
      <c r="B155" s="83" t="s">
        <v>19590</v>
      </c>
      <c r="C155" s="84" t="s">
        <v>19591</v>
      </c>
      <c r="D155" s="61" t="s">
        <v>11969</v>
      </c>
      <c r="E155" s="34">
        <v>44617</v>
      </c>
      <c r="F155" s="34">
        <v>44617</v>
      </c>
      <c r="G155" s="73"/>
      <c r="H155" s="30" t="str">
        <f>IFERROR(VLOOKUP(G155,[1]Hoja1!$B$2:$F$14234,2,FALSE),"")</f>
        <v/>
      </c>
      <c r="I155" s="30" t="str">
        <f>IFERROR(VLOOKUP(G155,[1]Hoja1!$B$2:$F$14234,3,FALSE),"")</f>
        <v/>
      </c>
      <c r="J155" s="34" t="str">
        <f>IFERROR(VLOOKUP(G155,[1]Hoja1!$B$2:$F$14234,4,FALSE),"")</f>
        <v/>
      </c>
      <c r="K155" s="84" t="s">
        <v>19592</v>
      </c>
      <c r="L155" s="30" t="s">
        <v>14894</v>
      </c>
      <c r="M155" s="30"/>
      <c r="N155" s="30"/>
      <c r="O155" s="30"/>
      <c r="P155" s="30" t="s">
        <v>19418</v>
      </c>
      <c r="Q155" s="30" t="s">
        <v>78</v>
      </c>
      <c r="R155" s="30"/>
      <c r="S155" s="30"/>
      <c r="T155" s="105"/>
      <c r="U155" s="106"/>
    </row>
    <row r="156" spans="1:21" ht="53.25" customHeight="1" x14ac:dyDescent="0.2">
      <c r="A156" s="47">
        <v>155</v>
      </c>
      <c r="B156" s="39" t="s">
        <v>19593</v>
      </c>
      <c r="C156" s="40"/>
      <c r="D156" s="61" t="s">
        <v>11969</v>
      </c>
      <c r="E156" s="41"/>
      <c r="F156" s="41">
        <v>44617</v>
      </c>
      <c r="G156" s="81"/>
      <c r="H156" s="30" t="str">
        <f>IFERROR(VLOOKUP(G156,[1]Hoja1!$B$2:$F$14234,2,FALSE),"")</f>
        <v/>
      </c>
      <c r="I156" s="30" t="str">
        <f>IFERROR(VLOOKUP(G156,[1]Hoja1!$B$2:$F$14234,3,FALSE),"")</f>
        <v/>
      </c>
      <c r="J156" s="41" t="str">
        <f>IFERROR(VLOOKUP(G156,[1]Hoja1!$B$2:$F$14234,4,FALSE),"")</f>
        <v/>
      </c>
      <c r="K156" s="40" t="s">
        <v>19594</v>
      </c>
      <c r="L156" s="82"/>
      <c r="M156" s="82"/>
      <c r="N156" s="82"/>
      <c r="O156" s="82"/>
      <c r="P156" s="82" t="s">
        <v>5783</v>
      </c>
      <c r="Q156" s="82" t="s">
        <v>19111</v>
      </c>
      <c r="R156" s="82"/>
      <c r="S156" s="30"/>
      <c r="T156" s="105"/>
      <c r="U156" s="106"/>
    </row>
    <row r="157" spans="1:21" ht="53.25" customHeight="1" x14ac:dyDescent="0.2">
      <c r="A157" s="47">
        <v>156</v>
      </c>
      <c r="B157" s="83" t="s">
        <v>19595</v>
      </c>
      <c r="C157" s="84" t="s">
        <v>19596</v>
      </c>
      <c r="D157" s="61" t="s">
        <v>11969</v>
      </c>
      <c r="E157" s="34">
        <v>44617</v>
      </c>
      <c r="F157" s="34">
        <v>44617</v>
      </c>
      <c r="G157" s="73"/>
      <c r="H157" s="30" t="str">
        <f>IFERROR(VLOOKUP(G157,[1]Hoja1!$B$2:$F$14234,2,FALSE),"")</f>
        <v/>
      </c>
      <c r="I157" s="30" t="str">
        <f>IFERROR(VLOOKUP(G157,[1]Hoja1!$B$2:$F$14234,3,FALSE),"")</f>
        <v/>
      </c>
      <c r="J157" s="34" t="str">
        <f>IFERROR(VLOOKUP(G157,[1]Hoja1!$B$2:$F$14234,4,FALSE),"")</f>
        <v/>
      </c>
      <c r="K157" s="84" t="s">
        <v>19597</v>
      </c>
      <c r="L157" s="30" t="s">
        <v>14894</v>
      </c>
      <c r="M157" s="30"/>
      <c r="N157" s="30"/>
      <c r="O157" s="30" t="s">
        <v>19598</v>
      </c>
      <c r="P157" s="30" t="s">
        <v>5783</v>
      </c>
      <c r="Q157" s="30" t="s">
        <v>179</v>
      </c>
      <c r="R157" s="30" t="s">
        <v>19599</v>
      </c>
      <c r="S157" s="30"/>
      <c r="T157" s="105"/>
      <c r="U157" s="106"/>
    </row>
    <row r="158" spans="1:21" ht="53.25" customHeight="1" x14ac:dyDescent="0.2">
      <c r="A158" s="47">
        <v>157</v>
      </c>
      <c r="B158" s="83" t="s">
        <v>19600</v>
      </c>
      <c r="C158" s="84" t="s">
        <v>19601</v>
      </c>
      <c r="D158" s="61" t="s">
        <v>11969</v>
      </c>
      <c r="E158" s="34">
        <v>44617</v>
      </c>
      <c r="F158" s="34">
        <v>44617</v>
      </c>
      <c r="G158" s="73"/>
      <c r="H158" s="30" t="str">
        <f>IFERROR(VLOOKUP(G158,[1]Hoja1!$B$2:$F$14234,2,FALSE),"")</f>
        <v/>
      </c>
      <c r="I158" s="30" t="str">
        <f>IFERROR(VLOOKUP(G158,[1]Hoja1!$B$2:$F$14234,3,FALSE),"")</f>
        <v/>
      </c>
      <c r="J158" s="34" t="str">
        <f>IFERROR(VLOOKUP(G158,[1]Hoja1!$B$2:$F$14234,4,FALSE),"")</f>
        <v/>
      </c>
      <c r="K158" s="84" t="s">
        <v>19602</v>
      </c>
      <c r="L158" s="30" t="s">
        <v>14894</v>
      </c>
      <c r="M158" s="30"/>
      <c r="N158" s="30"/>
      <c r="O158" s="30" t="s">
        <v>19598</v>
      </c>
      <c r="P158" s="30">
        <v>64</v>
      </c>
      <c r="Q158" s="30" t="s">
        <v>86</v>
      </c>
      <c r="R158" s="30"/>
      <c r="S158" s="30"/>
      <c r="T158" s="105"/>
      <c r="U158" s="248" t="s">
        <v>16815</v>
      </c>
    </row>
    <row r="159" spans="1:21" ht="53.25" customHeight="1" x14ac:dyDescent="0.2">
      <c r="A159" s="47">
        <v>158</v>
      </c>
      <c r="B159" s="83" t="s">
        <v>19603</v>
      </c>
      <c r="C159" s="84" t="s">
        <v>19604</v>
      </c>
      <c r="D159" s="61" t="s">
        <v>11969</v>
      </c>
      <c r="E159" s="34">
        <v>44617</v>
      </c>
      <c r="F159" s="34">
        <v>44617</v>
      </c>
      <c r="G159" s="73"/>
      <c r="H159" s="30" t="str">
        <f>IFERROR(VLOOKUP(G159,[1]Hoja1!$B$2:$F$14234,2,FALSE),"")</f>
        <v/>
      </c>
      <c r="I159" s="30" t="str">
        <f>IFERROR(VLOOKUP(G159,[1]Hoja1!$B$2:$F$14234,3,FALSE),"")</f>
        <v/>
      </c>
      <c r="J159" s="34" t="str">
        <f>IFERROR(VLOOKUP(G159,[1]Hoja1!$B$2:$F$14234,4,FALSE),"")</f>
        <v/>
      </c>
      <c r="K159" s="84" t="s">
        <v>19605</v>
      </c>
      <c r="L159" s="30" t="s">
        <v>14894</v>
      </c>
      <c r="M159" s="30"/>
      <c r="N159" s="30"/>
      <c r="O159" s="30"/>
      <c r="P159" s="30" t="s">
        <v>19606</v>
      </c>
      <c r="Q159" s="30" t="s">
        <v>86</v>
      </c>
      <c r="R159" s="30"/>
      <c r="S159" s="30"/>
      <c r="T159" s="105"/>
      <c r="U159" s="248" t="s">
        <v>16815</v>
      </c>
    </row>
    <row r="160" spans="1:21" ht="53.25" customHeight="1" x14ac:dyDescent="0.2">
      <c r="A160" s="47">
        <v>159</v>
      </c>
      <c r="B160" s="83" t="s">
        <v>19607</v>
      </c>
      <c r="C160" s="84" t="s">
        <v>19608</v>
      </c>
      <c r="D160" s="61" t="s">
        <v>11969</v>
      </c>
      <c r="E160" s="34">
        <v>44617</v>
      </c>
      <c r="F160" s="34">
        <v>44617</v>
      </c>
      <c r="G160" s="73"/>
      <c r="H160" s="30" t="str">
        <f>IFERROR(VLOOKUP(G160,[1]Hoja1!$B$2:$F$14234,2,FALSE),"")</f>
        <v/>
      </c>
      <c r="I160" s="30" t="str">
        <f>IFERROR(VLOOKUP(G160,[1]Hoja1!$B$2:$F$14234,3,FALSE),"")</f>
        <v/>
      </c>
      <c r="J160" s="34" t="str">
        <f>IFERROR(VLOOKUP(G160,[1]Hoja1!$B$2:$F$14234,4,FALSE),"")</f>
        <v/>
      </c>
      <c r="K160" s="84" t="s">
        <v>19609</v>
      </c>
      <c r="L160" s="30" t="s">
        <v>14894</v>
      </c>
      <c r="M160" s="30"/>
      <c r="N160" s="30"/>
      <c r="O160" s="30"/>
      <c r="P160" s="30" t="s">
        <v>19606</v>
      </c>
      <c r="Q160" s="30" t="s">
        <v>86</v>
      </c>
      <c r="R160" s="30"/>
      <c r="S160" s="30"/>
      <c r="T160" s="105"/>
      <c r="U160" s="248" t="s">
        <v>16815</v>
      </c>
    </row>
    <row r="161" spans="1:21" ht="53.25" customHeight="1" x14ac:dyDescent="0.2">
      <c r="A161" s="47">
        <v>160</v>
      </c>
      <c r="B161" s="83" t="s">
        <v>19610</v>
      </c>
      <c r="C161" s="84" t="s">
        <v>19611</v>
      </c>
      <c r="D161" s="61" t="s">
        <v>11969</v>
      </c>
      <c r="E161" s="34">
        <v>44617</v>
      </c>
      <c r="F161" s="34">
        <v>44617</v>
      </c>
      <c r="G161" s="73"/>
      <c r="H161" s="30" t="str">
        <f>IFERROR(VLOOKUP(G161,[1]Hoja1!$B$2:$F$14234,2,FALSE),"")</f>
        <v/>
      </c>
      <c r="I161" s="30" t="str">
        <f>IFERROR(VLOOKUP(G161,[1]Hoja1!$B$2:$F$14234,3,FALSE),"")</f>
        <v/>
      </c>
      <c r="J161" s="34" t="str">
        <f>IFERROR(VLOOKUP(G161,[1]Hoja1!$B$2:$F$14234,4,FALSE),"")</f>
        <v/>
      </c>
      <c r="K161" s="84" t="s">
        <v>19612</v>
      </c>
      <c r="L161" s="30" t="s">
        <v>14894</v>
      </c>
      <c r="M161" s="30"/>
      <c r="N161" s="30"/>
      <c r="O161" s="30"/>
      <c r="P161" s="30" t="s">
        <v>19606</v>
      </c>
      <c r="Q161" s="30" t="s">
        <v>86</v>
      </c>
      <c r="R161" s="30"/>
      <c r="S161" s="30"/>
      <c r="T161" s="105"/>
      <c r="U161" s="248" t="s">
        <v>16815</v>
      </c>
    </row>
    <row r="162" spans="1:21" ht="53.25" customHeight="1" x14ac:dyDescent="0.2">
      <c r="A162" s="47">
        <v>161</v>
      </c>
      <c r="B162" s="83" t="s">
        <v>19613</v>
      </c>
      <c r="C162" s="84" t="s">
        <v>19614</v>
      </c>
      <c r="D162" s="61" t="s">
        <v>11969</v>
      </c>
      <c r="E162" s="34">
        <v>44617</v>
      </c>
      <c r="F162" s="34">
        <v>44617</v>
      </c>
      <c r="G162" s="73"/>
      <c r="H162" s="30" t="str">
        <f>IFERROR(VLOOKUP(G162,[1]Hoja1!$B$2:$F$14234,2,FALSE),"")</f>
        <v/>
      </c>
      <c r="I162" s="30" t="str">
        <f>IFERROR(VLOOKUP(G162,[1]Hoja1!$B$2:$F$14234,3,FALSE),"")</f>
        <v/>
      </c>
      <c r="J162" s="34" t="str">
        <f>IFERROR(VLOOKUP(G162,[1]Hoja1!$B$2:$F$14234,4,FALSE),"")</f>
        <v/>
      </c>
      <c r="K162" s="84" t="s">
        <v>19615</v>
      </c>
      <c r="L162" s="30" t="s">
        <v>14894</v>
      </c>
      <c r="M162" s="30"/>
      <c r="N162" s="30"/>
      <c r="O162" s="30"/>
      <c r="P162" s="30" t="s">
        <v>19616</v>
      </c>
      <c r="Q162" s="36" t="s">
        <v>19126</v>
      </c>
      <c r="R162" s="30"/>
      <c r="S162" s="30"/>
      <c r="T162" s="105" t="s">
        <v>19617</v>
      </c>
      <c r="U162" s="106" t="s">
        <v>2177</v>
      </c>
    </row>
    <row r="163" spans="1:21" ht="53.25" customHeight="1" x14ac:dyDescent="0.2">
      <c r="A163" s="47">
        <v>162</v>
      </c>
      <c r="B163" s="83" t="s">
        <v>19618</v>
      </c>
      <c r="C163" s="84" t="s">
        <v>19619</v>
      </c>
      <c r="D163" s="61" t="s">
        <v>11969</v>
      </c>
      <c r="E163" s="34">
        <v>44617</v>
      </c>
      <c r="F163" s="34">
        <v>44617</v>
      </c>
      <c r="G163" s="73"/>
      <c r="H163" s="30" t="str">
        <f>IFERROR(VLOOKUP(G163,[1]Hoja1!$B$2:$F$14234,2,FALSE),"")</f>
        <v/>
      </c>
      <c r="I163" s="30" t="str">
        <f>IFERROR(VLOOKUP(G163,[1]Hoja1!$B$2:$F$14234,3,FALSE),"")</f>
        <v/>
      </c>
      <c r="J163" s="34" t="str">
        <f>IFERROR(VLOOKUP(G163,[1]Hoja1!$B$2:$F$14234,4,FALSE),"")</f>
        <v/>
      </c>
      <c r="K163" s="84" t="s">
        <v>19620</v>
      </c>
      <c r="L163" s="30" t="s">
        <v>14894</v>
      </c>
      <c r="M163" s="30"/>
      <c r="N163" s="30"/>
      <c r="O163" s="30"/>
      <c r="P163" s="30" t="s">
        <v>19281</v>
      </c>
      <c r="Q163" s="30" t="s">
        <v>78</v>
      </c>
      <c r="R163" s="30"/>
      <c r="S163" s="30"/>
      <c r="T163" s="105"/>
      <c r="U163" s="106" t="s">
        <v>2177</v>
      </c>
    </row>
    <row r="164" spans="1:21" ht="53.25" customHeight="1" x14ac:dyDescent="0.2">
      <c r="A164" s="47">
        <v>163</v>
      </c>
      <c r="B164" s="83" t="s">
        <v>19621</v>
      </c>
      <c r="C164" s="84" t="s">
        <v>19622</v>
      </c>
      <c r="D164" s="61" t="s">
        <v>11969</v>
      </c>
      <c r="E164" s="34">
        <v>44617</v>
      </c>
      <c r="F164" s="34">
        <v>44617</v>
      </c>
      <c r="G164" s="73"/>
      <c r="H164" s="30" t="str">
        <f>IFERROR(VLOOKUP(G164,[1]Hoja1!$B$2:$F$14234,2,FALSE),"")</f>
        <v/>
      </c>
      <c r="I164" s="30" t="str">
        <f>IFERROR(VLOOKUP(G164,[1]Hoja1!$B$2:$F$14234,3,FALSE),"")</f>
        <v/>
      </c>
      <c r="J164" s="34" t="str">
        <f>IFERROR(VLOOKUP(G164,[1]Hoja1!$B$2:$F$14234,4,FALSE),"")</f>
        <v/>
      </c>
      <c r="K164" s="84" t="s">
        <v>19623</v>
      </c>
      <c r="L164" s="30" t="s">
        <v>14894</v>
      </c>
      <c r="M164" s="30"/>
      <c r="N164" s="30"/>
      <c r="O164" s="30"/>
      <c r="P164" s="30" t="s">
        <v>19240</v>
      </c>
      <c r="Q164" s="30" t="s">
        <v>19113</v>
      </c>
      <c r="R164" s="30"/>
      <c r="S164" s="30"/>
      <c r="T164" s="105"/>
      <c r="U164" s="106"/>
    </row>
    <row r="165" spans="1:21" ht="53.25" customHeight="1" x14ac:dyDescent="0.2">
      <c r="A165" s="47">
        <v>164</v>
      </c>
      <c r="B165" s="83" t="s">
        <v>19624</v>
      </c>
      <c r="C165" s="84" t="s">
        <v>19625</v>
      </c>
      <c r="D165" s="61" t="s">
        <v>11969</v>
      </c>
      <c r="E165" s="34">
        <v>44617</v>
      </c>
      <c r="F165" s="34">
        <v>44617</v>
      </c>
      <c r="G165" s="73"/>
      <c r="H165" s="30" t="str">
        <f>IFERROR(VLOOKUP(G165,[1]Hoja1!$B$2:$F$14234,2,FALSE),"")</f>
        <v/>
      </c>
      <c r="I165" s="30" t="str">
        <f>IFERROR(VLOOKUP(G165,[1]Hoja1!$B$2:$F$14234,3,FALSE),"")</f>
        <v/>
      </c>
      <c r="J165" s="34" t="str">
        <f>IFERROR(VLOOKUP(G165,[1]Hoja1!$B$2:$F$14234,4,FALSE),"")</f>
        <v/>
      </c>
      <c r="K165" s="84" t="s">
        <v>19626</v>
      </c>
      <c r="L165" s="30" t="s">
        <v>14894</v>
      </c>
      <c r="M165" s="30"/>
      <c r="N165" s="30"/>
      <c r="O165" s="30"/>
      <c r="P165" s="30" t="s">
        <v>19240</v>
      </c>
      <c r="Q165" s="30" t="s">
        <v>19113</v>
      </c>
      <c r="R165" s="30"/>
      <c r="S165" s="30"/>
      <c r="T165" s="105"/>
      <c r="U165" s="106"/>
    </row>
    <row r="166" spans="1:21" ht="53.25" customHeight="1" x14ac:dyDescent="0.2">
      <c r="A166" s="47">
        <v>165</v>
      </c>
      <c r="B166" s="83" t="s">
        <v>19627</v>
      </c>
      <c r="C166" s="84" t="s">
        <v>19628</v>
      </c>
      <c r="D166" s="61" t="s">
        <v>11969</v>
      </c>
      <c r="E166" s="34">
        <v>44617</v>
      </c>
      <c r="F166" s="34">
        <v>44617</v>
      </c>
      <c r="G166" s="73"/>
      <c r="H166" s="30" t="str">
        <f>IFERROR(VLOOKUP(G166,[1]Hoja1!$B$2:$F$14234,2,FALSE),"")</f>
        <v/>
      </c>
      <c r="I166" s="30" t="str">
        <f>IFERROR(VLOOKUP(G166,[1]Hoja1!$B$2:$F$14234,3,FALSE),"")</f>
        <v/>
      </c>
      <c r="J166" s="34" t="str">
        <f>IFERROR(VLOOKUP(G166,[1]Hoja1!$B$2:$F$14234,4,FALSE),"")</f>
        <v/>
      </c>
      <c r="K166" s="84" t="s">
        <v>19629</v>
      </c>
      <c r="L166" s="30" t="s">
        <v>15859</v>
      </c>
      <c r="M166" s="30"/>
      <c r="N166" s="30"/>
      <c r="O166" s="30"/>
      <c r="P166" s="30" t="s">
        <v>19566</v>
      </c>
      <c r="Q166" s="30" t="s">
        <v>19125</v>
      </c>
      <c r="R166" s="30"/>
      <c r="S166" s="30"/>
      <c r="T166" s="105"/>
      <c r="U166" s="106"/>
    </row>
    <row r="167" spans="1:21" ht="53.25" customHeight="1" x14ac:dyDescent="0.2">
      <c r="A167" s="47">
        <v>166</v>
      </c>
      <c r="B167" s="83" t="s">
        <v>19630</v>
      </c>
      <c r="C167" s="84" t="s">
        <v>19631</v>
      </c>
      <c r="D167" s="61" t="s">
        <v>11969</v>
      </c>
      <c r="E167" s="34">
        <v>44620</v>
      </c>
      <c r="F167" s="34">
        <v>44620</v>
      </c>
      <c r="G167" s="73"/>
      <c r="H167" s="30" t="str">
        <f>IFERROR(VLOOKUP(G167,[1]Hoja1!$B$2:$F$14234,2,FALSE),"")</f>
        <v/>
      </c>
      <c r="I167" s="30" t="str">
        <f>IFERROR(VLOOKUP(G167,[1]Hoja1!$B$2:$F$14234,3,FALSE),"")</f>
        <v/>
      </c>
      <c r="J167" s="34" t="str">
        <f>IFERROR(VLOOKUP(G167,[1]Hoja1!$B$2:$F$14234,4,FALSE),"")</f>
        <v/>
      </c>
      <c r="K167" s="84" t="s">
        <v>19632</v>
      </c>
      <c r="L167" s="30" t="s">
        <v>15859</v>
      </c>
      <c r="M167" s="30"/>
      <c r="N167" s="30"/>
      <c r="O167" s="30" t="s">
        <v>19598</v>
      </c>
      <c r="P167" s="30" t="s">
        <v>5783</v>
      </c>
      <c r="Q167" s="30" t="s">
        <v>179</v>
      </c>
      <c r="R167" s="30" t="s">
        <v>19599</v>
      </c>
      <c r="S167" s="30"/>
      <c r="T167" s="105"/>
      <c r="U167" s="106"/>
    </row>
    <row r="168" spans="1:21" ht="53.25" customHeight="1" x14ac:dyDescent="0.2">
      <c r="A168" s="47">
        <v>167</v>
      </c>
      <c r="B168" s="83" t="s">
        <v>19633</v>
      </c>
      <c r="C168" s="84" t="s">
        <v>19634</v>
      </c>
      <c r="D168" s="61" t="s">
        <v>11969</v>
      </c>
      <c r="E168" s="34">
        <v>44620</v>
      </c>
      <c r="F168" s="34">
        <v>44620</v>
      </c>
      <c r="G168" s="73"/>
      <c r="H168" s="30" t="str">
        <f>IFERROR(VLOOKUP(G168,[1]Hoja1!$B$2:$F$14234,2,FALSE),"")</f>
        <v/>
      </c>
      <c r="I168" s="30" t="str">
        <f>IFERROR(VLOOKUP(G168,[1]Hoja1!$B$2:$F$14234,3,FALSE),"")</f>
        <v/>
      </c>
      <c r="J168" s="34" t="str">
        <f>IFERROR(VLOOKUP(G168,[1]Hoja1!$B$2:$F$14234,4,FALSE),"")</f>
        <v/>
      </c>
      <c r="K168" s="84" t="s">
        <v>19635</v>
      </c>
      <c r="L168" s="30" t="s">
        <v>14894</v>
      </c>
      <c r="M168" s="30"/>
      <c r="N168" s="30"/>
      <c r="O168" s="30"/>
      <c r="P168" s="30" t="s">
        <v>19173</v>
      </c>
      <c r="Q168" s="30" t="s">
        <v>86</v>
      </c>
      <c r="R168" s="30"/>
      <c r="S168" s="30"/>
      <c r="T168" s="105"/>
      <c r="U168" s="106" t="s">
        <v>2177</v>
      </c>
    </row>
    <row r="169" spans="1:21" ht="53.25" customHeight="1" x14ac:dyDescent="0.2">
      <c r="A169" s="47">
        <v>168</v>
      </c>
      <c r="B169" s="83" t="s">
        <v>19636</v>
      </c>
      <c r="C169" s="84" t="s">
        <v>19637</v>
      </c>
      <c r="D169" s="61" t="s">
        <v>11969</v>
      </c>
      <c r="E169" s="34">
        <v>44620</v>
      </c>
      <c r="F169" s="34">
        <v>44620</v>
      </c>
      <c r="G169" s="73"/>
      <c r="H169" s="30" t="str">
        <f>IFERROR(VLOOKUP(G169,[1]Hoja1!$B$2:$F$14234,2,FALSE),"")</f>
        <v/>
      </c>
      <c r="I169" s="30" t="str">
        <f>IFERROR(VLOOKUP(G169,[1]Hoja1!$B$2:$F$14234,3,FALSE),"")</f>
        <v/>
      </c>
      <c r="J169" s="34" t="str">
        <f>IFERROR(VLOOKUP(G169,[1]Hoja1!$B$2:$F$14234,4,FALSE),"")</f>
        <v/>
      </c>
      <c r="K169" s="84" t="s">
        <v>19638</v>
      </c>
      <c r="L169" s="30" t="s">
        <v>14894</v>
      </c>
      <c r="M169" s="30"/>
      <c r="N169" s="30" t="s">
        <v>19144</v>
      </c>
      <c r="O169" s="30" t="s">
        <v>19598</v>
      </c>
      <c r="P169" s="30" t="s">
        <v>5783</v>
      </c>
      <c r="Q169" s="30" t="s">
        <v>179</v>
      </c>
      <c r="R169" s="30" t="s">
        <v>19599</v>
      </c>
      <c r="S169" s="30"/>
      <c r="T169" s="105"/>
      <c r="U169" s="106"/>
    </row>
    <row r="170" spans="1:21" ht="53.25" customHeight="1" x14ac:dyDescent="0.2">
      <c r="A170" s="47">
        <v>169</v>
      </c>
      <c r="B170" s="83" t="s">
        <v>19639</v>
      </c>
      <c r="C170" s="84" t="s">
        <v>19640</v>
      </c>
      <c r="D170" s="61" t="s">
        <v>11969</v>
      </c>
      <c r="E170" s="34">
        <v>44620</v>
      </c>
      <c r="F170" s="34">
        <v>44620</v>
      </c>
      <c r="G170" s="73"/>
      <c r="H170" s="30" t="str">
        <f>IFERROR(VLOOKUP(G170,[1]Hoja1!$B$2:$F$14234,2,FALSE),"")</f>
        <v/>
      </c>
      <c r="I170" s="30" t="str">
        <f>IFERROR(VLOOKUP(G170,[1]Hoja1!$B$2:$F$14234,3,FALSE),"")</f>
        <v/>
      </c>
      <c r="J170" s="34" t="str">
        <f>IFERROR(VLOOKUP(G170,[1]Hoja1!$B$2:$F$14234,4,FALSE),"")</f>
        <v/>
      </c>
      <c r="K170" s="84" t="s">
        <v>19641</v>
      </c>
      <c r="L170" s="30" t="s">
        <v>15859</v>
      </c>
      <c r="M170" s="30"/>
      <c r="N170" s="30"/>
      <c r="O170" s="30"/>
      <c r="P170" s="30" t="s">
        <v>19566</v>
      </c>
      <c r="Q170" s="30" t="s">
        <v>19125</v>
      </c>
      <c r="R170" s="30"/>
      <c r="S170" s="30"/>
      <c r="T170" s="105"/>
      <c r="U170" s="106"/>
    </row>
    <row r="171" spans="1:21" ht="53.25" customHeight="1" x14ac:dyDescent="0.2">
      <c r="A171" s="47">
        <v>170</v>
      </c>
      <c r="B171" s="83" t="s">
        <v>19642</v>
      </c>
      <c r="C171" s="84" t="s">
        <v>19643</v>
      </c>
      <c r="D171" s="85" t="s">
        <v>11970</v>
      </c>
      <c r="E171" s="34">
        <v>44621</v>
      </c>
      <c r="F171" s="34">
        <v>44621</v>
      </c>
      <c r="G171" s="73"/>
      <c r="H171" s="30" t="str">
        <f>IFERROR(VLOOKUP(G171,[1]Hoja1!$B$2:$F$14234,2,FALSE),"")</f>
        <v/>
      </c>
      <c r="I171" s="30" t="str">
        <f>IFERROR(VLOOKUP(G171,[1]Hoja1!$B$2:$F$14234,3,FALSE),"")</f>
        <v/>
      </c>
      <c r="J171" s="34" t="str">
        <f>IFERROR(VLOOKUP(G171,[1]Hoja1!$B$2:$F$14234,4,FALSE),"")</f>
        <v/>
      </c>
      <c r="K171" s="84" t="s">
        <v>19644</v>
      </c>
      <c r="L171" s="30" t="s">
        <v>14894</v>
      </c>
      <c r="M171" s="30"/>
      <c r="N171" s="30"/>
      <c r="O171" s="30"/>
      <c r="P171" s="30" t="s">
        <v>19281</v>
      </c>
      <c r="Q171" s="30" t="s">
        <v>78</v>
      </c>
      <c r="R171" s="30"/>
      <c r="S171" s="30"/>
      <c r="T171" s="105"/>
      <c r="U171" s="106" t="s">
        <v>2177</v>
      </c>
    </row>
    <row r="172" spans="1:21" ht="53.25" customHeight="1" x14ac:dyDescent="0.2">
      <c r="A172" s="47">
        <v>171</v>
      </c>
      <c r="B172" s="83" t="s">
        <v>19645</v>
      </c>
      <c r="C172" s="84" t="s">
        <v>19646</v>
      </c>
      <c r="D172" s="85" t="s">
        <v>11970</v>
      </c>
      <c r="E172" s="34">
        <v>44621</v>
      </c>
      <c r="F172" s="34">
        <v>44621</v>
      </c>
      <c r="G172" s="73"/>
      <c r="H172" s="30" t="str">
        <f>IFERROR(VLOOKUP(G172,[1]Hoja1!$B$2:$F$14234,2,FALSE),"")</f>
        <v/>
      </c>
      <c r="I172" s="30" t="str">
        <f>IFERROR(VLOOKUP(G172,[1]Hoja1!$B$2:$F$14234,3,FALSE),"")</f>
        <v/>
      </c>
      <c r="J172" s="34" t="str">
        <f>IFERROR(VLOOKUP(G172,[1]Hoja1!$B$2:$F$14234,4,FALSE),"")</f>
        <v/>
      </c>
      <c r="K172" s="84" t="s">
        <v>19647</v>
      </c>
      <c r="L172" s="30" t="s">
        <v>14894</v>
      </c>
      <c r="M172" s="30"/>
      <c r="N172" s="30"/>
      <c r="O172" s="30"/>
      <c r="P172" s="30" t="s">
        <v>19281</v>
      </c>
      <c r="Q172" s="30" t="s">
        <v>78</v>
      </c>
      <c r="R172" s="30"/>
      <c r="S172" s="30"/>
      <c r="T172" s="105"/>
      <c r="U172" s="106" t="s">
        <v>2177</v>
      </c>
    </row>
    <row r="173" spans="1:21" ht="53.25" customHeight="1" x14ac:dyDescent="0.2">
      <c r="A173" s="47">
        <v>172</v>
      </c>
      <c r="B173" s="83" t="s">
        <v>19648</v>
      </c>
      <c r="C173" s="84" t="s">
        <v>19649</v>
      </c>
      <c r="D173" s="85" t="s">
        <v>11970</v>
      </c>
      <c r="E173" s="34">
        <v>44621</v>
      </c>
      <c r="F173" s="34">
        <v>44621</v>
      </c>
      <c r="G173" s="73"/>
      <c r="H173" s="30" t="str">
        <f>IFERROR(VLOOKUP(G173,[1]Hoja1!$B$2:$F$14234,2,FALSE),"")</f>
        <v/>
      </c>
      <c r="I173" s="30" t="str">
        <f>IFERROR(VLOOKUP(G173,[1]Hoja1!$B$2:$F$14234,3,FALSE),"")</f>
        <v/>
      </c>
      <c r="J173" s="34" t="str">
        <f>IFERROR(VLOOKUP(G173,[1]Hoja1!$B$2:$F$14234,4,FALSE),"")</f>
        <v/>
      </c>
      <c r="K173" s="84" t="s">
        <v>19650</v>
      </c>
      <c r="L173" s="30" t="s">
        <v>14894</v>
      </c>
      <c r="M173" s="30"/>
      <c r="N173" s="30"/>
      <c r="O173" s="30"/>
      <c r="P173" s="30" t="s">
        <v>19173</v>
      </c>
      <c r="Q173" s="30" t="s">
        <v>86</v>
      </c>
      <c r="R173" s="30"/>
      <c r="S173" s="30"/>
      <c r="T173" s="105"/>
      <c r="U173" s="106"/>
    </row>
    <row r="174" spans="1:21" ht="53.25" customHeight="1" x14ac:dyDescent="0.2">
      <c r="A174" s="47">
        <v>173</v>
      </c>
      <c r="B174" s="83" t="s">
        <v>19651</v>
      </c>
      <c r="C174" s="84" t="s">
        <v>19652</v>
      </c>
      <c r="D174" s="85" t="s">
        <v>11970</v>
      </c>
      <c r="E174" s="34">
        <v>44621</v>
      </c>
      <c r="F174" s="34">
        <v>44621</v>
      </c>
      <c r="G174" s="73"/>
      <c r="H174" s="30" t="str">
        <f>IFERROR(VLOOKUP(G174,[1]Hoja1!$B$2:$F$14234,2,FALSE),"")</f>
        <v/>
      </c>
      <c r="I174" s="30" t="str">
        <f>IFERROR(VLOOKUP(G174,[1]Hoja1!$B$2:$F$14234,3,FALSE),"")</f>
        <v/>
      </c>
      <c r="J174" s="34" t="str">
        <f>IFERROR(VLOOKUP(G174,[1]Hoja1!$B$2:$F$14234,4,FALSE),"")</f>
        <v/>
      </c>
      <c r="K174" s="84" t="s">
        <v>19653</v>
      </c>
      <c r="L174" s="30" t="s">
        <v>14894</v>
      </c>
      <c r="M174" s="30"/>
      <c r="N174" s="30"/>
      <c r="O174" s="30"/>
      <c r="P174" s="30" t="s">
        <v>19148</v>
      </c>
      <c r="Q174" s="30" t="s">
        <v>19118</v>
      </c>
      <c r="R174" s="30"/>
      <c r="S174" s="30"/>
      <c r="T174" s="105"/>
      <c r="U174" s="106"/>
    </row>
    <row r="175" spans="1:21" ht="53.25" customHeight="1" x14ac:dyDescent="0.2">
      <c r="A175" s="47">
        <v>174</v>
      </c>
      <c r="B175" s="83" t="s">
        <v>19654</v>
      </c>
      <c r="C175" s="84" t="s">
        <v>19655</v>
      </c>
      <c r="D175" s="85" t="s">
        <v>11970</v>
      </c>
      <c r="E175" s="34">
        <v>44621</v>
      </c>
      <c r="F175" s="34">
        <v>44621</v>
      </c>
      <c r="G175" s="73"/>
      <c r="H175" s="30" t="str">
        <f>IFERROR(VLOOKUP(G175,[1]Hoja1!$B$2:$F$14234,2,FALSE),"")</f>
        <v/>
      </c>
      <c r="I175" s="30" t="str">
        <f>IFERROR(VLOOKUP(G175,[1]Hoja1!$B$2:$F$14234,3,FALSE),"")</f>
        <v/>
      </c>
      <c r="J175" s="34" t="str">
        <f>IFERROR(VLOOKUP(G175,[1]Hoja1!$B$2:$F$14234,4,FALSE),"")</f>
        <v/>
      </c>
      <c r="K175" s="84" t="s">
        <v>19656</v>
      </c>
      <c r="L175" s="30" t="s">
        <v>14894</v>
      </c>
      <c r="M175" s="30"/>
      <c r="N175" s="30"/>
      <c r="O175" s="30"/>
      <c r="P175" s="30" t="s">
        <v>19418</v>
      </c>
      <c r="Q175" s="30" t="s">
        <v>78</v>
      </c>
      <c r="R175" s="30"/>
      <c r="S175" s="30"/>
      <c r="T175" s="105"/>
      <c r="U175" s="106"/>
    </row>
    <row r="176" spans="1:21" ht="53.25" customHeight="1" x14ac:dyDescent="0.2">
      <c r="A176" s="47">
        <v>175</v>
      </c>
      <c r="B176" s="83" t="s">
        <v>19657</v>
      </c>
      <c r="C176" s="84" t="s">
        <v>19658</v>
      </c>
      <c r="D176" s="85" t="s">
        <v>11970</v>
      </c>
      <c r="E176" s="34">
        <v>44621</v>
      </c>
      <c r="F176" s="34">
        <v>44621</v>
      </c>
      <c r="G176" s="73"/>
      <c r="H176" s="30" t="str">
        <f>IFERROR(VLOOKUP(G176,[1]Hoja1!$B$2:$F$14234,2,FALSE),"")</f>
        <v/>
      </c>
      <c r="I176" s="30" t="str">
        <f>IFERROR(VLOOKUP(G176,[1]Hoja1!$B$2:$F$14234,3,FALSE),"")</f>
        <v/>
      </c>
      <c r="J176" s="34" t="str">
        <f>IFERROR(VLOOKUP(G176,[1]Hoja1!$B$2:$F$14234,4,FALSE),"")</f>
        <v/>
      </c>
      <c r="K176" s="84" t="s">
        <v>19659</v>
      </c>
      <c r="L176" s="30" t="s">
        <v>14894</v>
      </c>
      <c r="M176" s="30"/>
      <c r="N176" s="30"/>
      <c r="O176" s="30"/>
      <c r="P176" s="30" t="s">
        <v>19240</v>
      </c>
      <c r="Q176" s="30" t="s">
        <v>19113</v>
      </c>
      <c r="R176" s="30"/>
      <c r="S176" s="30"/>
      <c r="T176" s="105"/>
      <c r="U176" s="106"/>
    </row>
    <row r="177" spans="1:21" ht="53.25" customHeight="1" x14ac:dyDescent="0.2">
      <c r="A177" s="47">
        <v>176</v>
      </c>
      <c r="B177" s="83" t="s">
        <v>19660</v>
      </c>
      <c r="C177" s="84" t="s">
        <v>19661</v>
      </c>
      <c r="D177" s="85" t="s">
        <v>11970</v>
      </c>
      <c r="E177" s="34">
        <v>44621</v>
      </c>
      <c r="F177" s="34">
        <v>44621</v>
      </c>
      <c r="G177" s="73"/>
      <c r="H177" s="30" t="str">
        <f>IFERROR(VLOOKUP(G177,[1]Hoja1!$B$2:$F$14234,2,FALSE),"")</f>
        <v/>
      </c>
      <c r="I177" s="30" t="str">
        <f>IFERROR(VLOOKUP(G177,[1]Hoja1!$B$2:$F$14234,3,FALSE),"")</f>
        <v/>
      </c>
      <c r="J177" s="34" t="str">
        <f>IFERROR(VLOOKUP(G177,[1]Hoja1!$B$2:$F$14234,4,FALSE),"")</f>
        <v/>
      </c>
      <c r="K177" s="84" t="s">
        <v>19662</v>
      </c>
      <c r="L177" s="30" t="s">
        <v>14894</v>
      </c>
      <c r="M177" s="30"/>
      <c r="N177" s="30"/>
      <c r="O177" s="30"/>
      <c r="P177" s="30" t="s">
        <v>19418</v>
      </c>
      <c r="Q177" s="30" t="s">
        <v>78</v>
      </c>
      <c r="R177" s="30"/>
      <c r="S177" s="30"/>
      <c r="T177" s="105"/>
      <c r="U177" s="106"/>
    </row>
    <row r="178" spans="1:21" ht="53.25" customHeight="1" x14ac:dyDescent="0.2">
      <c r="A178" s="47">
        <v>177</v>
      </c>
      <c r="B178" s="83" t="s">
        <v>19663</v>
      </c>
      <c r="C178" s="84" t="s">
        <v>19664</v>
      </c>
      <c r="D178" s="85" t="s">
        <v>11970</v>
      </c>
      <c r="E178" s="34">
        <v>44621</v>
      </c>
      <c r="F178" s="34">
        <v>44621</v>
      </c>
      <c r="G178" s="73"/>
      <c r="H178" s="30" t="str">
        <f>IFERROR(VLOOKUP(G178,[1]Hoja1!$B$2:$F$14234,2,FALSE),"")</f>
        <v/>
      </c>
      <c r="I178" s="30" t="str">
        <f>IFERROR(VLOOKUP(G178,[1]Hoja1!$B$2:$F$14234,3,FALSE),"")</f>
        <v/>
      </c>
      <c r="J178" s="34" t="str">
        <f>IFERROR(VLOOKUP(G178,[1]Hoja1!$B$2:$F$14234,4,FALSE),"")</f>
        <v/>
      </c>
      <c r="K178" s="84" t="s">
        <v>19665</v>
      </c>
      <c r="L178" s="30" t="s">
        <v>14894</v>
      </c>
      <c r="M178" s="30"/>
      <c r="N178" s="30"/>
      <c r="O178" s="30"/>
      <c r="P178" s="30" t="s">
        <v>19148</v>
      </c>
      <c r="Q178" s="30" t="s">
        <v>19118</v>
      </c>
      <c r="R178" s="30"/>
      <c r="S178" s="30"/>
      <c r="T178" s="105"/>
      <c r="U178" s="106"/>
    </row>
    <row r="179" spans="1:21" ht="53.25" customHeight="1" x14ac:dyDescent="0.2">
      <c r="A179" s="47">
        <v>178</v>
      </c>
      <c r="B179" s="86" t="s">
        <v>19666</v>
      </c>
      <c r="C179" s="35" t="s">
        <v>19667</v>
      </c>
      <c r="D179" s="85" t="s">
        <v>11970</v>
      </c>
      <c r="E179" s="87">
        <v>44622</v>
      </c>
      <c r="F179" s="87">
        <v>44622</v>
      </c>
      <c r="G179" s="88"/>
      <c r="H179" s="30" t="str">
        <f>IFERROR(VLOOKUP(G179,[1]Hoja1!$B$2:$F$14234,2,FALSE),"")</f>
        <v/>
      </c>
      <c r="I179" s="30" t="str">
        <f>IFERROR(VLOOKUP(G179,[1]Hoja1!$B$2:$F$14234,3,FALSE),"")</f>
        <v/>
      </c>
      <c r="J179" s="87" t="str">
        <f>IFERROR(VLOOKUP(G179,[1]Hoja1!$B$2:$F$14234,4,FALSE),"")</f>
        <v/>
      </c>
      <c r="K179" s="35" t="s">
        <v>19668</v>
      </c>
      <c r="L179" s="31" t="s">
        <v>14894</v>
      </c>
      <c r="M179" s="31"/>
      <c r="N179" s="31"/>
      <c r="O179" s="31"/>
      <c r="P179" s="31" t="s">
        <v>19586</v>
      </c>
      <c r="Q179" s="30" t="s">
        <v>86</v>
      </c>
      <c r="R179" s="30"/>
      <c r="S179" s="30"/>
      <c r="T179" s="105"/>
      <c r="U179" s="106"/>
    </row>
    <row r="180" spans="1:21" ht="53.25" customHeight="1" x14ac:dyDescent="0.2">
      <c r="A180" s="47">
        <v>179</v>
      </c>
      <c r="B180" s="86" t="s">
        <v>19669</v>
      </c>
      <c r="C180" s="35" t="s">
        <v>19670</v>
      </c>
      <c r="D180" s="85" t="s">
        <v>11970</v>
      </c>
      <c r="E180" s="87">
        <v>44622</v>
      </c>
      <c r="F180" s="87">
        <v>44622</v>
      </c>
      <c r="G180" s="88"/>
      <c r="H180" s="30" t="str">
        <f>IFERROR(VLOOKUP(G180,[1]Hoja1!$B$2:$F$14234,2,FALSE),"")</f>
        <v/>
      </c>
      <c r="I180" s="30" t="str">
        <f>IFERROR(VLOOKUP(G180,[1]Hoja1!$B$2:$F$14234,3,FALSE),"")</f>
        <v/>
      </c>
      <c r="J180" s="87" t="str">
        <f>IFERROR(VLOOKUP(G180,[1]Hoja1!$B$2:$F$14234,4,FALSE),"")</f>
        <v/>
      </c>
      <c r="K180" s="35" t="s">
        <v>19671</v>
      </c>
      <c r="L180" s="31" t="s">
        <v>14894</v>
      </c>
      <c r="M180" s="31"/>
      <c r="N180" s="31"/>
      <c r="O180" s="31"/>
      <c r="P180" s="31" t="s">
        <v>19334</v>
      </c>
      <c r="Q180" s="30" t="s">
        <v>342</v>
      </c>
      <c r="R180" s="30"/>
      <c r="S180" s="30"/>
      <c r="T180" s="105" t="s">
        <v>19156</v>
      </c>
      <c r="U180" s="106"/>
    </row>
    <row r="181" spans="1:21" ht="53.25" customHeight="1" x14ac:dyDescent="0.2">
      <c r="A181" s="47">
        <v>180</v>
      </c>
      <c r="B181" s="86" t="s">
        <v>19672</v>
      </c>
      <c r="C181" s="35" t="s">
        <v>19673</v>
      </c>
      <c r="D181" s="85" t="s">
        <v>11970</v>
      </c>
      <c r="E181" s="87">
        <v>44623</v>
      </c>
      <c r="F181" s="87">
        <v>44623</v>
      </c>
      <c r="G181" s="88"/>
      <c r="H181" s="30" t="str">
        <f>IFERROR(VLOOKUP(G181,[1]Hoja1!$B$2:$F$14234,2,FALSE),"")</f>
        <v/>
      </c>
      <c r="I181" s="30" t="str">
        <f>IFERROR(VLOOKUP(G181,[1]Hoja1!$B$2:$F$14234,3,FALSE),"")</f>
        <v/>
      </c>
      <c r="J181" s="87" t="str">
        <f>IFERROR(VLOOKUP(G181,[1]Hoja1!$B$2:$F$14234,4,FALSE),"")</f>
        <v/>
      </c>
      <c r="K181" s="35" t="s">
        <v>19674</v>
      </c>
      <c r="L181" s="31" t="s">
        <v>14894</v>
      </c>
      <c r="M181" s="31"/>
      <c r="N181" s="30" t="s">
        <v>19144</v>
      </c>
      <c r="O181" s="31" t="s">
        <v>19598</v>
      </c>
      <c r="P181" s="31" t="s">
        <v>5783</v>
      </c>
      <c r="Q181" s="30" t="s">
        <v>179</v>
      </c>
      <c r="R181" s="30" t="s">
        <v>19599</v>
      </c>
      <c r="S181" s="30"/>
      <c r="T181" s="105"/>
      <c r="U181" s="106"/>
    </row>
    <row r="182" spans="1:21" ht="53.25" customHeight="1" x14ac:dyDescent="0.2">
      <c r="A182" s="47">
        <v>181</v>
      </c>
      <c r="B182" s="86" t="s">
        <v>19675</v>
      </c>
      <c r="C182" s="35" t="s">
        <v>19676</v>
      </c>
      <c r="D182" s="85" t="s">
        <v>11970</v>
      </c>
      <c r="E182" s="87">
        <v>44623</v>
      </c>
      <c r="F182" s="87">
        <v>44623</v>
      </c>
      <c r="G182" s="88"/>
      <c r="H182" s="30" t="str">
        <f>IFERROR(VLOOKUP(G182,[1]Hoja1!$B$2:$F$14234,2,FALSE),"")</f>
        <v/>
      </c>
      <c r="I182" s="30" t="str">
        <f>IFERROR(VLOOKUP(G182,[1]Hoja1!$B$2:$F$14234,3,FALSE),"")</f>
        <v/>
      </c>
      <c r="J182" s="87" t="str">
        <f>IFERROR(VLOOKUP(G182,[1]Hoja1!$B$2:$F$14234,4,FALSE),"")</f>
        <v/>
      </c>
      <c r="K182" s="35" t="s">
        <v>19677</v>
      </c>
      <c r="L182" s="31" t="s">
        <v>14894</v>
      </c>
      <c r="M182" s="31"/>
      <c r="N182" s="30" t="s">
        <v>19144</v>
      </c>
      <c r="O182" s="31" t="s">
        <v>19598</v>
      </c>
      <c r="P182" s="31"/>
      <c r="Q182" s="30" t="s">
        <v>179</v>
      </c>
      <c r="R182" s="30" t="s">
        <v>19599</v>
      </c>
      <c r="S182" s="30"/>
      <c r="T182" s="105"/>
      <c r="U182" s="106"/>
    </row>
    <row r="183" spans="1:21" ht="53.25" customHeight="1" x14ac:dyDescent="0.2">
      <c r="A183" s="47">
        <v>182</v>
      </c>
      <c r="B183" s="39" t="s">
        <v>19678</v>
      </c>
      <c r="C183" s="40"/>
      <c r="D183" s="85" t="s">
        <v>11970</v>
      </c>
      <c r="E183" s="41"/>
      <c r="F183" s="41">
        <v>44623</v>
      </c>
      <c r="G183" s="81"/>
      <c r="H183" s="30" t="str">
        <f>IFERROR(VLOOKUP(G183,[1]Hoja1!$B$2:$F$14234,2,FALSE),"")</f>
        <v/>
      </c>
      <c r="I183" s="30" t="str">
        <f>IFERROR(VLOOKUP(G183,[1]Hoja1!$B$2:$F$14234,3,FALSE),"")</f>
        <v/>
      </c>
      <c r="J183" s="41" t="str">
        <f>IFERROR(VLOOKUP(G183,[1]Hoja1!$B$2:$F$14234,4,FALSE),"")</f>
        <v/>
      </c>
      <c r="K183" s="40" t="s">
        <v>19594</v>
      </c>
      <c r="L183" s="82"/>
      <c r="M183" s="82"/>
      <c r="N183" s="82"/>
      <c r="O183" s="82"/>
      <c r="P183" s="82" t="s">
        <v>5783</v>
      </c>
      <c r="Q183" s="82" t="s">
        <v>19111</v>
      </c>
      <c r="R183" s="82"/>
      <c r="S183" s="30"/>
      <c r="T183" s="105"/>
      <c r="U183" s="106"/>
    </row>
    <row r="184" spans="1:21" ht="53.25" customHeight="1" x14ac:dyDescent="0.2">
      <c r="A184" s="47">
        <v>183</v>
      </c>
      <c r="B184" s="86" t="s">
        <v>19679</v>
      </c>
      <c r="C184" s="35" t="s">
        <v>19680</v>
      </c>
      <c r="D184" s="85" t="s">
        <v>11970</v>
      </c>
      <c r="E184" s="87">
        <v>44629</v>
      </c>
      <c r="F184" s="87">
        <v>44629</v>
      </c>
      <c r="G184" s="88"/>
      <c r="H184" s="30" t="str">
        <f>IFERROR(VLOOKUP(G184,[1]Hoja1!$B$2:$F$14234,2,FALSE),"")</f>
        <v/>
      </c>
      <c r="I184" s="30" t="str">
        <f>IFERROR(VLOOKUP(G184,[1]Hoja1!$B$2:$F$14234,3,FALSE),"")</f>
        <v/>
      </c>
      <c r="J184" s="87" t="str">
        <f>IFERROR(VLOOKUP(G184,[1]Hoja1!$B$2:$F$14234,4,FALSE),"")</f>
        <v/>
      </c>
      <c r="K184" s="35" t="s">
        <v>19681</v>
      </c>
      <c r="L184" s="31" t="s">
        <v>15859</v>
      </c>
      <c r="M184" s="31"/>
      <c r="N184" s="31"/>
      <c r="O184" s="31"/>
      <c r="P184" s="31" t="s">
        <v>19566</v>
      </c>
      <c r="Q184" s="30" t="s">
        <v>19125</v>
      </c>
      <c r="R184" s="31"/>
      <c r="S184" s="30"/>
      <c r="T184" s="105"/>
      <c r="U184" s="106"/>
    </row>
    <row r="185" spans="1:21" ht="53.25" customHeight="1" x14ac:dyDescent="0.2">
      <c r="A185" s="47">
        <v>184</v>
      </c>
      <c r="B185" s="86" t="s">
        <v>19682</v>
      </c>
      <c r="C185" s="35" t="s">
        <v>19683</v>
      </c>
      <c r="D185" s="85" t="s">
        <v>11970</v>
      </c>
      <c r="E185" s="87">
        <v>44629</v>
      </c>
      <c r="F185" s="87">
        <v>44629</v>
      </c>
      <c r="G185" s="88"/>
      <c r="H185" s="30" t="str">
        <f>IFERROR(VLOOKUP(G185,[1]Hoja1!$B$2:$F$14234,2,FALSE),"")</f>
        <v/>
      </c>
      <c r="I185" s="30" t="str">
        <f>IFERROR(VLOOKUP(G185,[1]Hoja1!$B$2:$F$14234,3,FALSE),"")</f>
        <v/>
      </c>
      <c r="J185" s="87" t="str">
        <f>IFERROR(VLOOKUP(G185,[1]Hoja1!$B$2:$F$14234,4,FALSE),"")</f>
        <v/>
      </c>
      <c r="K185" s="35" t="s">
        <v>19684</v>
      </c>
      <c r="L185" s="31" t="s">
        <v>15859</v>
      </c>
      <c r="M185" s="31"/>
      <c r="N185" s="31"/>
      <c r="O185" s="31"/>
      <c r="P185" s="31" t="s">
        <v>19221</v>
      </c>
      <c r="Q185" s="30" t="s">
        <v>19119</v>
      </c>
      <c r="R185" s="30"/>
      <c r="S185" s="30"/>
      <c r="T185" s="105"/>
      <c r="U185" s="106"/>
    </row>
    <row r="186" spans="1:21" ht="53.25" customHeight="1" x14ac:dyDescent="0.2">
      <c r="A186" s="47">
        <v>185</v>
      </c>
      <c r="B186" s="86" t="s">
        <v>19685</v>
      </c>
      <c r="C186" s="35" t="s">
        <v>19686</v>
      </c>
      <c r="D186" s="85" t="s">
        <v>11970</v>
      </c>
      <c r="E186" s="87">
        <v>44629</v>
      </c>
      <c r="F186" s="87">
        <v>44629</v>
      </c>
      <c r="G186" s="88"/>
      <c r="H186" s="30" t="str">
        <f>IFERROR(VLOOKUP(G186,[1]Hoja1!$B$2:$F$14234,2,FALSE),"")</f>
        <v/>
      </c>
      <c r="I186" s="30" t="str">
        <f>IFERROR(VLOOKUP(G186,[1]Hoja1!$B$2:$F$14234,3,FALSE),"")</f>
        <v/>
      </c>
      <c r="J186" s="87" t="str">
        <f>IFERROR(VLOOKUP(G186,[1]Hoja1!$B$2:$F$14234,4,FALSE),"")</f>
        <v/>
      </c>
      <c r="K186" s="35" t="s">
        <v>19687</v>
      </c>
      <c r="L186" s="31" t="s">
        <v>14894</v>
      </c>
      <c r="M186" s="31"/>
      <c r="N186" s="31"/>
      <c r="O186" s="31"/>
      <c r="P186" s="31" t="s">
        <v>19334</v>
      </c>
      <c r="Q186" s="30" t="s">
        <v>342</v>
      </c>
      <c r="R186" s="30"/>
      <c r="S186" s="30"/>
      <c r="T186" s="105" t="s">
        <v>19156</v>
      </c>
      <c r="U186" s="106"/>
    </row>
    <row r="187" spans="1:21" ht="53.25" customHeight="1" x14ac:dyDescent="0.2">
      <c r="A187" s="47">
        <v>186</v>
      </c>
      <c r="B187" s="86" t="s">
        <v>19688</v>
      </c>
      <c r="C187" s="35" t="s">
        <v>19689</v>
      </c>
      <c r="D187" s="85" t="s">
        <v>11970</v>
      </c>
      <c r="E187" s="87">
        <v>44652</v>
      </c>
      <c r="F187" s="87">
        <v>44629</v>
      </c>
      <c r="G187" s="88"/>
      <c r="H187" s="30" t="str">
        <f>IFERROR(VLOOKUP(G187,[1]Hoja1!$B$2:$F$14234,2,FALSE),"")</f>
        <v/>
      </c>
      <c r="I187" s="30" t="str">
        <f>IFERROR(VLOOKUP(G187,[1]Hoja1!$B$2:$F$14234,3,FALSE),"")</f>
        <v/>
      </c>
      <c r="J187" s="87" t="str">
        <f>IFERROR(VLOOKUP(G187,[1]Hoja1!$B$2:$F$14234,4,FALSE),"")</f>
        <v/>
      </c>
      <c r="K187" s="35" t="s">
        <v>19690</v>
      </c>
      <c r="L187" s="31" t="s">
        <v>14894</v>
      </c>
      <c r="M187" s="31"/>
      <c r="N187" s="31"/>
      <c r="O187" s="31"/>
      <c r="P187" s="31" t="s">
        <v>19334</v>
      </c>
      <c r="Q187" s="30" t="s">
        <v>342</v>
      </c>
      <c r="R187" s="30"/>
      <c r="S187" s="30"/>
      <c r="T187" s="105" t="s">
        <v>19156</v>
      </c>
      <c r="U187" s="106"/>
    </row>
    <row r="188" spans="1:21" ht="53.25" customHeight="1" x14ac:dyDescent="0.2">
      <c r="A188" s="47">
        <v>187</v>
      </c>
      <c r="B188" s="86" t="s">
        <v>19691</v>
      </c>
      <c r="C188" s="35" t="s">
        <v>19692</v>
      </c>
      <c r="D188" s="85" t="s">
        <v>11970</v>
      </c>
      <c r="E188" s="87">
        <v>44652</v>
      </c>
      <c r="F188" s="87">
        <v>44629</v>
      </c>
      <c r="G188" s="88"/>
      <c r="H188" s="30" t="str">
        <f>IFERROR(VLOOKUP(G188,[1]Hoja1!$B$2:$F$14234,2,FALSE),"")</f>
        <v/>
      </c>
      <c r="I188" s="30" t="str">
        <f>IFERROR(VLOOKUP(G188,[1]Hoja1!$B$2:$F$14234,3,FALSE),"")</f>
        <v/>
      </c>
      <c r="J188" s="87" t="str">
        <f>IFERROR(VLOOKUP(G188,[1]Hoja1!$B$2:$F$14234,4,FALSE),"")</f>
        <v/>
      </c>
      <c r="K188" s="35" t="s">
        <v>19693</v>
      </c>
      <c r="L188" s="31" t="s">
        <v>14894</v>
      </c>
      <c r="M188" s="31"/>
      <c r="N188" s="31"/>
      <c r="O188" s="31"/>
      <c r="P188" s="31" t="s">
        <v>19586</v>
      </c>
      <c r="Q188" s="30" t="s">
        <v>86</v>
      </c>
      <c r="R188" s="30"/>
      <c r="S188" s="30"/>
      <c r="T188" s="105"/>
      <c r="U188" s="106"/>
    </row>
    <row r="189" spans="1:21" ht="53.25" customHeight="1" x14ac:dyDescent="0.2">
      <c r="A189" s="47">
        <v>188</v>
      </c>
      <c r="B189" s="86" t="s">
        <v>19694</v>
      </c>
      <c r="C189" s="35" t="s">
        <v>19695</v>
      </c>
      <c r="D189" s="85" t="s">
        <v>11970</v>
      </c>
      <c r="E189" s="87">
        <v>44629</v>
      </c>
      <c r="F189" s="87">
        <v>44629</v>
      </c>
      <c r="G189" s="88"/>
      <c r="H189" s="30" t="str">
        <f>IFERROR(VLOOKUP(G189,[1]Hoja1!$B$2:$F$14234,2,FALSE),"")</f>
        <v/>
      </c>
      <c r="I189" s="30" t="str">
        <f>IFERROR(VLOOKUP(G189,[1]Hoja1!$B$2:$F$14234,3,FALSE),"")</f>
        <v/>
      </c>
      <c r="J189" s="87" t="str">
        <f>IFERROR(VLOOKUP(G189,[1]Hoja1!$B$2:$F$14234,4,FALSE),"")</f>
        <v/>
      </c>
      <c r="K189" s="35" t="s">
        <v>19696</v>
      </c>
      <c r="L189" s="31" t="s">
        <v>14894</v>
      </c>
      <c r="M189" s="31"/>
      <c r="N189" s="31"/>
      <c r="O189" s="31" t="s">
        <v>19697</v>
      </c>
      <c r="P189" s="31" t="s">
        <v>5783</v>
      </c>
      <c r="Q189" s="30" t="s">
        <v>86</v>
      </c>
      <c r="R189" s="30"/>
      <c r="S189" s="30"/>
      <c r="T189" s="105"/>
      <c r="U189" s="248" t="s">
        <v>19419</v>
      </c>
    </row>
    <row r="190" spans="1:21" ht="53.25" customHeight="1" x14ac:dyDescent="0.2">
      <c r="A190" s="47">
        <v>189</v>
      </c>
      <c r="B190" s="86" t="s">
        <v>19698</v>
      </c>
      <c r="C190" s="35" t="s">
        <v>19699</v>
      </c>
      <c r="D190" s="85" t="s">
        <v>11970</v>
      </c>
      <c r="E190" s="87">
        <v>44629</v>
      </c>
      <c r="F190" s="87">
        <v>44629</v>
      </c>
      <c r="G190" s="88"/>
      <c r="H190" s="30" t="str">
        <f>IFERROR(VLOOKUP(G190,[1]Hoja1!$B$2:$F$14234,2,FALSE),"")</f>
        <v/>
      </c>
      <c r="I190" s="30" t="str">
        <f>IFERROR(VLOOKUP(G190,[1]Hoja1!$B$2:$F$14234,3,FALSE),"")</f>
        <v/>
      </c>
      <c r="J190" s="87" t="str">
        <f>IFERROR(VLOOKUP(G190,[1]Hoja1!$B$2:$F$14234,4,FALSE),"")</f>
        <v/>
      </c>
      <c r="K190" s="35" t="s">
        <v>19700</v>
      </c>
      <c r="L190" s="31" t="s">
        <v>15859</v>
      </c>
      <c r="M190" s="31"/>
      <c r="N190" s="31"/>
      <c r="O190" s="31"/>
      <c r="P190" s="31" t="s">
        <v>19566</v>
      </c>
      <c r="Q190" s="30" t="s">
        <v>19125</v>
      </c>
      <c r="R190" s="31"/>
      <c r="S190" s="30"/>
      <c r="T190" s="105"/>
      <c r="U190" s="106"/>
    </row>
    <row r="191" spans="1:21" ht="53.25" customHeight="1" x14ac:dyDescent="0.2">
      <c r="A191" s="47">
        <v>190</v>
      </c>
      <c r="B191" s="86" t="s">
        <v>19701</v>
      </c>
      <c r="C191" s="35" t="s">
        <v>19702</v>
      </c>
      <c r="D191" s="85" t="s">
        <v>11970</v>
      </c>
      <c r="E191" s="87">
        <v>44664</v>
      </c>
      <c r="F191" s="87">
        <v>44629</v>
      </c>
      <c r="G191" s="88"/>
      <c r="H191" s="30" t="str">
        <f>IFERROR(VLOOKUP(G191,[1]Hoja1!$B$2:$F$14234,2,FALSE),"")</f>
        <v/>
      </c>
      <c r="I191" s="30" t="str">
        <f>IFERROR(VLOOKUP(G191,[1]Hoja1!$B$2:$F$14234,3,FALSE),"")</f>
        <v/>
      </c>
      <c r="J191" s="87" t="str">
        <f>IFERROR(VLOOKUP(G191,[1]Hoja1!$B$2:$F$14234,4,FALSE),"")</f>
        <v/>
      </c>
      <c r="K191" s="35" t="s">
        <v>19703</v>
      </c>
      <c r="L191" s="31" t="s">
        <v>14894</v>
      </c>
      <c r="M191" s="31"/>
      <c r="N191" s="31"/>
      <c r="O191" s="31"/>
      <c r="P191" s="31" t="s">
        <v>19435</v>
      </c>
      <c r="Q191" s="31" t="s">
        <v>19121</v>
      </c>
      <c r="R191" s="31"/>
      <c r="S191" s="30"/>
      <c r="T191" s="105"/>
      <c r="U191" s="106"/>
    </row>
    <row r="192" spans="1:21" ht="53.25" customHeight="1" x14ac:dyDescent="0.2">
      <c r="A192" s="47">
        <v>191</v>
      </c>
      <c r="B192" s="86" t="s">
        <v>19704</v>
      </c>
      <c r="C192" s="35" t="s">
        <v>19705</v>
      </c>
      <c r="D192" s="85" t="s">
        <v>11970</v>
      </c>
      <c r="E192" s="87">
        <v>44658</v>
      </c>
      <c r="F192" s="87">
        <v>44630</v>
      </c>
      <c r="G192" s="88"/>
      <c r="H192" s="30" t="str">
        <f>IFERROR(VLOOKUP(G192,[1]Hoja1!$B$2:$F$14234,2,FALSE),"")</f>
        <v/>
      </c>
      <c r="I192" s="30" t="str">
        <f>IFERROR(VLOOKUP(G192,[1]Hoja1!$B$2:$F$14234,3,FALSE),"")</f>
        <v/>
      </c>
      <c r="J192" s="87" t="str">
        <f>IFERROR(VLOOKUP(G192,[1]Hoja1!$B$2:$F$14234,4,FALSE),"")</f>
        <v/>
      </c>
      <c r="K192" s="35" t="s">
        <v>19706</v>
      </c>
      <c r="L192" s="31" t="s">
        <v>14894</v>
      </c>
      <c r="M192" s="31"/>
      <c r="N192" s="31"/>
      <c r="O192" s="31"/>
      <c r="P192" s="31" t="s">
        <v>19173</v>
      </c>
      <c r="Q192" s="30" t="s">
        <v>86</v>
      </c>
      <c r="R192" s="30"/>
      <c r="S192" s="30"/>
      <c r="T192" s="105"/>
      <c r="U192" s="106"/>
    </row>
    <row r="193" spans="1:21" ht="53.25" customHeight="1" x14ac:dyDescent="0.2">
      <c r="A193" s="47">
        <v>192</v>
      </c>
      <c r="B193" s="86" t="s">
        <v>19707</v>
      </c>
      <c r="C193" s="35" t="s">
        <v>19708</v>
      </c>
      <c r="D193" s="85" t="s">
        <v>11970</v>
      </c>
      <c r="E193" s="87">
        <v>44630</v>
      </c>
      <c r="F193" s="87">
        <v>44630</v>
      </c>
      <c r="G193" s="88"/>
      <c r="H193" s="30" t="str">
        <f>IFERROR(VLOOKUP(G193,[1]Hoja1!$B$2:$F$14234,2,FALSE),"")</f>
        <v/>
      </c>
      <c r="I193" s="30" t="str">
        <f>IFERROR(VLOOKUP(G193,[1]Hoja1!$B$2:$F$14234,3,FALSE),"")</f>
        <v/>
      </c>
      <c r="J193" s="87" t="str">
        <f>IFERROR(VLOOKUP(G193,[1]Hoja1!$B$2:$F$14234,4,FALSE),"")</f>
        <v/>
      </c>
      <c r="K193" s="35" t="s">
        <v>19709</v>
      </c>
      <c r="L193" s="31" t="s">
        <v>15859</v>
      </c>
      <c r="M193" s="31"/>
      <c r="N193" s="31"/>
      <c r="O193" s="31"/>
      <c r="P193" s="31" t="s">
        <v>19463</v>
      </c>
      <c r="Q193" s="31" t="s">
        <v>19122</v>
      </c>
      <c r="R193" s="31"/>
      <c r="S193" s="30"/>
      <c r="T193" s="105"/>
      <c r="U193" s="106"/>
    </row>
    <row r="194" spans="1:21" ht="53.25" customHeight="1" x14ac:dyDescent="0.2">
      <c r="A194" s="47">
        <v>193</v>
      </c>
      <c r="B194" s="86" t="s">
        <v>19710</v>
      </c>
      <c r="C194" s="35" t="s">
        <v>19711</v>
      </c>
      <c r="D194" s="85" t="s">
        <v>11970</v>
      </c>
      <c r="E194" s="87">
        <v>44652</v>
      </c>
      <c r="F194" s="87">
        <v>44630</v>
      </c>
      <c r="G194" s="88"/>
      <c r="H194" s="30" t="str">
        <f>IFERROR(VLOOKUP(G194,[1]Hoja1!$B$2:$F$14234,2,FALSE),"")</f>
        <v/>
      </c>
      <c r="I194" s="30" t="str">
        <f>IFERROR(VLOOKUP(G194,[1]Hoja1!$B$2:$F$14234,3,FALSE),"")</f>
        <v/>
      </c>
      <c r="J194" s="87" t="str">
        <f>IFERROR(VLOOKUP(G194,[1]Hoja1!$B$2:$F$14234,4,FALSE),"")</f>
        <v/>
      </c>
      <c r="K194" s="35" t="s">
        <v>19712</v>
      </c>
      <c r="L194" s="31" t="s">
        <v>14894</v>
      </c>
      <c r="M194" s="31"/>
      <c r="N194" s="31"/>
      <c r="O194" s="31"/>
      <c r="P194" s="31" t="s">
        <v>19418</v>
      </c>
      <c r="Q194" s="30" t="s">
        <v>78</v>
      </c>
      <c r="R194" s="30"/>
      <c r="S194" s="30"/>
      <c r="T194" s="105"/>
      <c r="U194" s="106"/>
    </row>
    <row r="195" spans="1:21" ht="53.25" customHeight="1" x14ac:dyDescent="0.2">
      <c r="A195" s="47">
        <v>194</v>
      </c>
      <c r="B195" s="86" t="s">
        <v>19713</v>
      </c>
      <c r="C195" s="35" t="s">
        <v>19714</v>
      </c>
      <c r="D195" s="85" t="s">
        <v>11970</v>
      </c>
      <c r="E195" s="87">
        <v>44631</v>
      </c>
      <c r="F195" s="87">
        <v>44631</v>
      </c>
      <c r="G195" s="88"/>
      <c r="H195" s="30" t="str">
        <f>IFERROR(VLOOKUP(G195,[1]Hoja1!$B$2:$F$14234,2,FALSE),"")</f>
        <v/>
      </c>
      <c r="I195" s="30" t="str">
        <f>IFERROR(VLOOKUP(G195,[1]Hoja1!$B$2:$F$14234,3,FALSE),"")</f>
        <v/>
      </c>
      <c r="J195" s="87" t="str">
        <f>IFERROR(VLOOKUP(G195,[1]Hoja1!$B$2:$F$14234,4,FALSE),"")</f>
        <v/>
      </c>
      <c r="K195" s="35" t="s">
        <v>19715</v>
      </c>
      <c r="L195" s="31" t="s">
        <v>14894</v>
      </c>
      <c r="M195" s="31"/>
      <c r="N195" s="31"/>
      <c r="O195" s="31"/>
      <c r="P195" s="31" t="s">
        <v>19606</v>
      </c>
      <c r="Q195" s="30" t="s">
        <v>86</v>
      </c>
      <c r="R195" s="30"/>
      <c r="S195" s="30"/>
      <c r="T195" s="105"/>
      <c r="U195" s="106"/>
    </row>
    <row r="196" spans="1:21" ht="53.25" customHeight="1" x14ac:dyDescent="0.2">
      <c r="A196" s="47">
        <v>195</v>
      </c>
      <c r="B196" s="86" t="s">
        <v>19716</v>
      </c>
      <c r="C196" s="35" t="s">
        <v>19717</v>
      </c>
      <c r="D196" s="85" t="s">
        <v>11970</v>
      </c>
      <c r="E196" s="87">
        <v>44631</v>
      </c>
      <c r="F196" s="87">
        <v>44631</v>
      </c>
      <c r="G196" s="88"/>
      <c r="H196" s="30" t="str">
        <f>IFERROR(VLOOKUP(G196,[1]Hoja1!$B$2:$F$14234,2,FALSE),"")</f>
        <v/>
      </c>
      <c r="I196" s="30" t="str">
        <f>IFERROR(VLOOKUP(G196,[1]Hoja1!$B$2:$F$14234,3,FALSE),"")</f>
        <v/>
      </c>
      <c r="J196" s="87" t="str">
        <f>IFERROR(VLOOKUP(G196,[1]Hoja1!$B$2:$F$14234,4,FALSE),"")</f>
        <v/>
      </c>
      <c r="K196" s="35" t="s">
        <v>19718</v>
      </c>
      <c r="L196" s="31" t="s">
        <v>15859</v>
      </c>
      <c r="M196" s="31"/>
      <c r="N196" s="31"/>
      <c r="O196" s="31"/>
      <c r="P196" s="31" t="s">
        <v>19606</v>
      </c>
      <c r="Q196" s="31"/>
      <c r="R196" s="31"/>
      <c r="S196" s="30"/>
      <c r="T196" s="105"/>
      <c r="U196" s="106"/>
    </row>
    <row r="197" spans="1:21" ht="53.25" customHeight="1" x14ac:dyDescent="0.2">
      <c r="A197" s="47">
        <v>196</v>
      </c>
      <c r="B197" s="86" t="s">
        <v>19719</v>
      </c>
      <c r="C197" s="35" t="s">
        <v>19720</v>
      </c>
      <c r="D197" s="85" t="s">
        <v>11970</v>
      </c>
      <c r="E197" s="87">
        <v>44634</v>
      </c>
      <c r="F197" s="87">
        <v>44634</v>
      </c>
      <c r="G197" s="88"/>
      <c r="H197" s="30" t="str">
        <f>IFERROR(VLOOKUP(G197,[1]Hoja1!$B$2:$F$14234,2,FALSE),"")</f>
        <v/>
      </c>
      <c r="I197" s="30" t="str">
        <f>IFERROR(VLOOKUP(G197,[1]Hoja1!$B$2:$F$14234,3,FALSE),"")</f>
        <v/>
      </c>
      <c r="J197" s="87" t="str">
        <f>IFERROR(VLOOKUP(G197,[1]Hoja1!$B$2:$F$14234,4,FALSE),"")</f>
        <v/>
      </c>
      <c r="K197" s="35" t="s">
        <v>19721</v>
      </c>
      <c r="L197" s="31" t="s">
        <v>15859</v>
      </c>
      <c r="M197" s="31"/>
      <c r="N197" s="31"/>
      <c r="O197" s="31"/>
      <c r="P197" s="31" t="s">
        <v>19473</v>
      </c>
      <c r="Q197" s="30" t="s">
        <v>19119</v>
      </c>
      <c r="R197" s="30"/>
      <c r="S197" s="30"/>
      <c r="T197" s="105"/>
      <c r="U197" s="106"/>
    </row>
    <row r="198" spans="1:21" ht="53.25" customHeight="1" x14ac:dyDescent="0.2">
      <c r="A198" s="47">
        <v>197</v>
      </c>
      <c r="B198" s="86" t="s">
        <v>19722</v>
      </c>
      <c r="C198" s="35" t="s">
        <v>19723</v>
      </c>
      <c r="D198" s="85" t="s">
        <v>11970</v>
      </c>
      <c r="E198" s="87">
        <v>44634</v>
      </c>
      <c r="F198" s="87">
        <v>44634</v>
      </c>
      <c r="G198" s="88"/>
      <c r="H198" s="30" t="str">
        <f>IFERROR(VLOOKUP(G198,[1]Hoja1!$B$2:$F$14234,2,FALSE),"")</f>
        <v/>
      </c>
      <c r="I198" s="30" t="str">
        <f>IFERROR(VLOOKUP(G198,[1]Hoja1!$B$2:$F$14234,3,FALSE),"")</f>
        <v/>
      </c>
      <c r="J198" s="87" t="str">
        <f>IFERROR(VLOOKUP(G198,[1]Hoja1!$B$2:$F$14234,4,FALSE),"")</f>
        <v/>
      </c>
      <c r="K198" s="35" t="s">
        <v>19724</v>
      </c>
      <c r="L198" s="31" t="s">
        <v>15859</v>
      </c>
      <c r="M198" s="31"/>
      <c r="N198" s="31"/>
      <c r="O198" s="31"/>
      <c r="P198" s="31" t="s">
        <v>19725</v>
      </c>
      <c r="Q198" s="30" t="s">
        <v>19127</v>
      </c>
      <c r="R198" s="31"/>
      <c r="S198" s="30"/>
      <c r="T198" s="105"/>
      <c r="U198" s="106"/>
    </row>
    <row r="199" spans="1:21" ht="53.25" customHeight="1" x14ac:dyDescent="0.2">
      <c r="A199" s="47">
        <v>198</v>
      </c>
      <c r="B199" s="86" t="s">
        <v>19726</v>
      </c>
      <c r="C199" s="35" t="s">
        <v>19727</v>
      </c>
      <c r="D199" s="85" t="s">
        <v>11970</v>
      </c>
      <c r="E199" s="87">
        <v>44652</v>
      </c>
      <c r="F199" s="87">
        <v>44634</v>
      </c>
      <c r="G199" s="88"/>
      <c r="H199" s="30" t="str">
        <f>IFERROR(VLOOKUP(G199,[1]Hoja1!$B$2:$F$14234,2,FALSE),"")</f>
        <v/>
      </c>
      <c r="I199" s="30" t="str">
        <f>IFERROR(VLOOKUP(G199,[1]Hoja1!$B$2:$F$14234,3,FALSE),"")</f>
        <v/>
      </c>
      <c r="J199" s="87" t="str">
        <f>IFERROR(VLOOKUP(G199,[1]Hoja1!$B$2:$F$14234,4,FALSE),"")</f>
        <v/>
      </c>
      <c r="K199" s="35" t="s">
        <v>19728</v>
      </c>
      <c r="L199" s="31" t="s">
        <v>15859</v>
      </c>
      <c r="M199" s="31"/>
      <c r="N199" s="31"/>
      <c r="O199" s="31"/>
      <c r="P199" s="31" t="s">
        <v>19566</v>
      </c>
      <c r="Q199" s="30" t="s">
        <v>19125</v>
      </c>
      <c r="R199" s="31"/>
      <c r="S199" s="30"/>
      <c r="T199" s="105"/>
      <c r="U199" s="106"/>
    </row>
    <row r="200" spans="1:21" ht="53.25" customHeight="1" x14ac:dyDescent="0.2">
      <c r="A200" s="47">
        <v>199</v>
      </c>
      <c r="B200" s="86" t="s">
        <v>19729</v>
      </c>
      <c r="C200" s="35" t="s">
        <v>19730</v>
      </c>
      <c r="D200" s="85" t="s">
        <v>11970</v>
      </c>
      <c r="E200" s="87">
        <v>44635</v>
      </c>
      <c r="F200" s="87">
        <v>44635</v>
      </c>
      <c r="G200" s="88"/>
      <c r="H200" s="30" t="str">
        <f>IFERROR(VLOOKUP(G200,[1]Hoja1!$B$2:$F$14234,2,FALSE),"")</f>
        <v/>
      </c>
      <c r="I200" s="30" t="str">
        <f>IFERROR(VLOOKUP(G200,[1]Hoja1!$B$2:$F$14234,3,FALSE),"")</f>
        <v/>
      </c>
      <c r="J200" s="87" t="str">
        <f>IFERROR(VLOOKUP(G200,[1]Hoja1!$B$2:$F$14234,4,FALSE),"")</f>
        <v/>
      </c>
      <c r="K200" s="35" t="s">
        <v>19731</v>
      </c>
      <c r="L200" s="31" t="s">
        <v>14894</v>
      </c>
      <c r="M200" s="31"/>
      <c r="N200" s="31"/>
      <c r="O200" s="31"/>
      <c r="P200" s="30" t="s">
        <v>5783</v>
      </c>
      <c r="Q200" s="30" t="s">
        <v>19124</v>
      </c>
      <c r="R200" s="31"/>
      <c r="S200" s="30"/>
      <c r="T200" s="105"/>
      <c r="U200" s="106"/>
    </row>
    <row r="201" spans="1:21" ht="53.25" customHeight="1" x14ac:dyDescent="0.2">
      <c r="A201" s="47">
        <v>200</v>
      </c>
      <c r="B201" s="86" t="s">
        <v>19732</v>
      </c>
      <c r="C201" s="35" t="s">
        <v>19733</v>
      </c>
      <c r="D201" s="85" t="s">
        <v>11970</v>
      </c>
      <c r="E201" s="87">
        <v>44635</v>
      </c>
      <c r="F201" s="87">
        <v>44635</v>
      </c>
      <c r="G201" s="88"/>
      <c r="H201" s="30" t="str">
        <f>IFERROR(VLOOKUP(G201,[1]Hoja1!$B$2:$F$14234,2,FALSE),"")</f>
        <v/>
      </c>
      <c r="I201" s="30" t="str">
        <f>IFERROR(VLOOKUP(G201,[1]Hoja1!$B$2:$F$14234,3,FALSE),"")</f>
        <v/>
      </c>
      <c r="J201" s="87" t="str">
        <f>IFERROR(VLOOKUP(G201,[1]Hoja1!$B$2:$F$14234,4,FALSE),"")</f>
        <v/>
      </c>
      <c r="K201" s="35" t="s">
        <v>19734</v>
      </c>
      <c r="L201" s="31" t="s">
        <v>15859</v>
      </c>
      <c r="M201" s="31"/>
      <c r="N201" s="31"/>
      <c r="O201" s="31"/>
      <c r="P201" s="30" t="s">
        <v>5783</v>
      </c>
      <c r="Q201" s="30" t="s">
        <v>19124</v>
      </c>
      <c r="R201" s="31"/>
      <c r="S201" s="30"/>
      <c r="T201" s="105"/>
      <c r="U201" s="106"/>
    </row>
    <row r="202" spans="1:21" ht="53.25" customHeight="1" x14ac:dyDescent="0.2">
      <c r="A202" s="47">
        <v>201</v>
      </c>
      <c r="B202" s="86" t="s">
        <v>19735</v>
      </c>
      <c r="C202" s="35" t="s">
        <v>19736</v>
      </c>
      <c r="D202" s="85" t="s">
        <v>11970</v>
      </c>
      <c r="E202" s="87">
        <v>44658</v>
      </c>
      <c r="F202" s="87">
        <v>44635</v>
      </c>
      <c r="G202" s="88"/>
      <c r="H202" s="30" t="str">
        <f>IFERROR(VLOOKUP(G202,[1]Hoja1!$B$2:$F$14234,2,FALSE),"")</f>
        <v/>
      </c>
      <c r="I202" s="30" t="str">
        <f>IFERROR(VLOOKUP(G202,[1]Hoja1!$B$2:$F$14234,3,FALSE),"")</f>
        <v/>
      </c>
      <c r="J202" s="87" t="str">
        <f>IFERROR(VLOOKUP(G202,[1]Hoja1!$B$2:$F$14234,4,FALSE),"")</f>
        <v/>
      </c>
      <c r="K202" s="35" t="s">
        <v>19737</v>
      </c>
      <c r="L202" s="31" t="s">
        <v>14894</v>
      </c>
      <c r="M202" s="31"/>
      <c r="N202" s="31"/>
      <c r="O202" s="31"/>
      <c r="P202" s="31" t="s">
        <v>5783</v>
      </c>
      <c r="Q202" s="31" t="s">
        <v>179</v>
      </c>
      <c r="R202" s="31"/>
      <c r="S202" s="30"/>
      <c r="T202" s="105"/>
      <c r="U202" s="106"/>
    </row>
    <row r="203" spans="1:21" ht="53.25" customHeight="1" x14ac:dyDescent="0.2">
      <c r="A203" s="47">
        <v>202</v>
      </c>
      <c r="B203" s="86" t="s">
        <v>19738</v>
      </c>
      <c r="C203" s="35" t="s">
        <v>19739</v>
      </c>
      <c r="D203" s="85" t="s">
        <v>11970</v>
      </c>
      <c r="E203" s="87">
        <v>44658</v>
      </c>
      <c r="F203" s="87">
        <v>44635</v>
      </c>
      <c r="G203" s="88"/>
      <c r="H203" s="30" t="str">
        <f>IFERROR(VLOOKUP(G203,[1]Hoja1!$B$2:$F$14234,2,FALSE),"")</f>
        <v/>
      </c>
      <c r="I203" s="30" t="str">
        <f>IFERROR(VLOOKUP(G203,[1]Hoja1!$B$2:$F$14234,3,FALSE),"")</f>
        <v/>
      </c>
      <c r="J203" s="87" t="str">
        <f>IFERROR(VLOOKUP(G203,[1]Hoja1!$B$2:$F$14234,4,FALSE),"")</f>
        <v/>
      </c>
      <c r="K203" s="35" t="s">
        <v>19740</v>
      </c>
      <c r="L203" s="31" t="s">
        <v>15859</v>
      </c>
      <c r="M203" s="31"/>
      <c r="N203" s="31"/>
      <c r="O203" s="31"/>
      <c r="P203" s="30" t="s">
        <v>5783</v>
      </c>
      <c r="Q203" s="30" t="s">
        <v>19124</v>
      </c>
      <c r="R203" s="31"/>
      <c r="S203" s="30"/>
      <c r="T203" s="105"/>
      <c r="U203" s="106"/>
    </row>
    <row r="204" spans="1:21" ht="53.25" customHeight="1" x14ac:dyDescent="0.2">
      <c r="A204" s="47">
        <v>203</v>
      </c>
      <c r="B204" s="86" t="s">
        <v>19741</v>
      </c>
      <c r="C204" s="35" t="s">
        <v>19742</v>
      </c>
      <c r="D204" s="85" t="s">
        <v>11970</v>
      </c>
      <c r="E204" s="87">
        <v>44658</v>
      </c>
      <c r="F204" s="87">
        <v>44636</v>
      </c>
      <c r="G204" s="88"/>
      <c r="H204" s="30" t="str">
        <f>IFERROR(VLOOKUP(G204,[1]Hoja1!$B$2:$F$14234,2,FALSE),"")</f>
        <v/>
      </c>
      <c r="I204" s="30" t="str">
        <f>IFERROR(VLOOKUP(G204,[1]Hoja1!$B$2:$F$14234,3,FALSE),"")</f>
        <v/>
      </c>
      <c r="J204" s="87" t="str">
        <f>IFERROR(VLOOKUP(G204,[1]Hoja1!$B$2:$F$14234,4,FALSE),"")</f>
        <v/>
      </c>
      <c r="K204" s="35" t="s">
        <v>19743</v>
      </c>
      <c r="L204" s="31" t="s">
        <v>14894</v>
      </c>
      <c r="M204" s="31"/>
      <c r="N204" s="31"/>
      <c r="O204" s="31"/>
      <c r="P204" s="31" t="s">
        <v>19418</v>
      </c>
      <c r="Q204" s="30" t="s">
        <v>78</v>
      </c>
      <c r="R204" s="30"/>
      <c r="S204" s="30"/>
      <c r="T204" s="105"/>
      <c r="U204" s="106"/>
    </row>
    <row r="205" spans="1:21" ht="53.25" customHeight="1" x14ac:dyDescent="0.2">
      <c r="A205" s="47">
        <v>204</v>
      </c>
      <c r="B205" s="86" t="s">
        <v>19744</v>
      </c>
      <c r="C205" s="35" t="s">
        <v>19745</v>
      </c>
      <c r="D205" s="85" t="s">
        <v>11970</v>
      </c>
      <c r="E205" s="87">
        <v>44663</v>
      </c>
      <c r="F205" s="87">
        <v>44637</v>
      </c>
      <c r="G205" s="88"/>
      <c r="H205" s="30" t="str">
        <f>IFERROR(VLOOKUP(G205,[1]Hoja1!$B$2:$F$14234,2,FALSE),"")</f>
        <v/>
      </c>
      <c r="I205" s="30" t="str">
        <f>IFERROR(VLOOKUP(G205,[1]Hoja1!$B$2:$F$14234,3,FALSE),"")</f>
        <v/>
      </c>
      <c r="J205" s="87" t="str">
        <f>IFERROR(VLOOKUP(G205,[1]Hoja1!$B$2:$F$14234,4,FALSE),"")</f>
        <v/>
      </c>
      <c r="K205" s="35" t="s">
        <v>19746</v>
      </c>
      <c r="L205" s="31" t="s">
        <v>14894</v>
      </c>
      <c r="M205" s="31"/>
      <c r="N205" s="31"/>
      <c r="O205" s="31"/>
      <c r="P205" s="31" t="s">
        <v>19606</v>
      </c>
      <c r="Q205" s="30" t="s">
        <v>86</v>
      </c>
      <c r="R205" s="31"/>
      <c r="S205" s="30"/>
      <c r="T205" s="105"/>
      <c r="U205" s="106"/>
    </row>
    <row r="206" spans="1:21" ht="53.25" customHeight="1" x14ac:dyDescent="0.2">
      <c r="A206" s="47">
        <v>205</v>
      </c>
      <c r="B206" s="86" t="s">
        <v>19747</v>
      </c>
      <c r="C206" s="35" t="s">
        <v>19748</v>
      </c>
      <c r="D206" s="85" t="s">
        <v>11970</v>
      </c>
      <c r="E206" s="87">
        <v>44637</v>
      </c>
      <c r="F206" s="87">
        <v>44637</v>
      </c>
      <c r="G206" s="88"/>
      <c r="H206" s="30" t="str">
        <f>IFERROR(VLOOKUP(G206,[1]Hoja1!$B$2:$F$14234,2,FALSE),"")</f>
        <v/>
      </c>
      <c r="I206" s="30" t="str">
        <f>IFERROR(VLOOKUP(G206,[1]Hoja1!$B$2:$F$14234,3,FALSE),"")</f>
        <v/>
      </c>
      <c r="J206" s="87" t="str">
        <f>IFERROR(VLOOKUP(G206,[1]Hoja1!$B$2:$F$14234,4,FALSE),"")</f>
        <v/>
      </c>
      <c r="K206" s="35" t="s">
        <v>19749</v>
      </c>
      <c r="L206" s="31" t="s">
        <v>15859</v>
      </c>
      <c r="M206" s="31"/>
      <c r="N206" s="31"/>
      <c r="O206" s="31"/>
      <c r="P206" s="31" t="s">
        <v>19606</v>
      </c>
      <c r="Q206" s="31"/>
      <c r="R206" s="31"/>
      <c r="S206" s="30"/>
      <c r="T206" s="105"/>
      <c r="U206" s="106"/>
    </row>
    <row r="207" spans="1:21" ht="53.25" customHeight="1" x14ac:dyDescent="0.2">
      <c r="A207" s="47">
        <v>206</v>
      </c>
      <c r="B207" s="86" t="s">
        <v>19750</v>
      </c>
      <c r="C207" s="35" t="s">
        <v>19751</v>
      </c>
      <c r="D207" s="85" t="s">
        <v>11970</v>
      </c>
      <c r="E207" s="87">
        <v>44637</v>
      </c>
      <c r="F207" s="87">
        <v>44637</v>
      </c>
      <c r="G207" s="88"/>
      <c r="H207" s="30" t="str">
        <f>IFERROR(VLOOKUP(G207,[1]Hoja1!$B$2:$F$14234,2,FALSE),"")</f>
        <v/>
      </c>
      <c r="I207" s="30" t="str">
        <f>IFERROR(VLOOKUP(G207,[1]Hoja1!$B$2:$F$14234,3,FALSE),"")</f>
        <v/>
      </c>
      <c r="J207" s="87" t="str">
        <f>IFERROR(VLOOKUP(G207,[1]Hoja1!$B$2:$F$14234,4,FALSE),"")</f>
        <v/>
      </c>
      <c r="K207" s="35" t="s">
        <v>19752</v>
      </c>
      <c r="L207" s="31" t="s">
        <v>14894</v>
      </c>
      <c r="M207" s="31"/>
      <c r="N207" s="31"/>
      <c r="O207" s="31"/>
      <c r="P207" s="30" t="s">
        <v>19240</v>
      </c>
      <c r="Q207" s="30" t="s">
        <v>19113</v>
      </c>
      <c r="R207" s="30"/>
      <c r="S207" s="30"/>
      <c r="T207" s="105"/>
      <c r="U207" s="106"/>
    </row>
    <row r="208" spans="1:21" ht="53.25" customHeight="1" x14ac:dyDescent="0.2">
      <c r="A208" s="47">
        <v>207</v>
      </c>
      <c r="B208" s="86" t="s">
        <v>19753</v>
      </c>
      <c r="C208" s="35" t="s">
        <v>19754</v>
      </c>
      <c r="D208" s="85" t="s">
        <v>11970</v>
      </c>
      <c r="E208" s="87">
        <v>44638</v>
      </c>
      <c r="F208" s="87">
        <v>44638</v>
      </c>
      <c r="G208" s="88"/>
      <c r="H208" s="30" t="str">
        <f>IFERROR(VLOOKUP(G208,[1]Hoja1!$B$2:$F$14234,2,FALSE),"")</f>
        <v/>
      </c>
      <c r="I208" s="30" t="str">
        <f>IFERROR(VLOOKUP(G208,[1]Hoja1!$B$2:$F$14234,3,FALSE),"")</f>
        <v/>
      </c>
      <c r="J208" s="87" t="str">
        <f>IFERROR(VLOOKUP(G208,[1]Hoja1!$B$2:$F$14234,4,FALSE),"")</f>
        <v/>
      </c>
      <c r="K208" s="35" t="s">
        <v>19755</v>
      </c>
      <c r="L208" s="31" t="s">
        <v>14894</v>
      </c>
      <c r="M208" s="31"/>
      <c r="N208" s="31"/>
      <c r="O208" s="31"/>
      <c r="P208" s="30" t="s">
        <v>19240</v>
      </c>
      <c r="Q208" s="30" t="s">
        <v>19113</v>
      </c>
      <c r="R208" s="30"/>
      <c r="S208" s="30"/>
      <c r="T208" s="105"/>
      <c r="U208" s="106"/>
    </row>
    <row r="209" spans="1:21" ht="53.25" customHeight="1" x14ac:dyDescent="0.2">
      <c r="A209" s="47">
        <v>208</v>
      </c>
      <c r="B209" s="86" t="s">
        <v>19756</v>
      </c>
      <c r="C209" s="35" t="s">
        <v>19757</v>
      </c>
      <c r="D209" s="85" t="s">
        <v>11970</v>
      </c>
      <c r="E209" s="87">
        <v>44638</v>
      </c>
      <c r="F209" s="87">
        <v>44638</v>
      </c>
      <c r="G209" s="88"/>
      <c r="H209" s="30" t="str">
        <f>IFERROR(VLOOKUP(G209,[1]Hoja1!$B$2:$F$14234,2,FALSE),"")</f>
        <v/>
      </c>
      <c r="I209" s="30" t="str">
        <f>IFERROR(VLOOKUP(G209,[1]Hoja1!$B$2:$F$14234,3,FALSE),"")</f>
        <v/>
      </c>
      <c r="J209" s="87" t="str">
        <f>IFERROR(VLOOKUP(G209,[1]Hoja1!$B$2:$F$14234,4,FALSE),"")</f>
        <v/>
      </c>
      <c r="K209" s="35" t="s">
        <v>19758</v>
      </c>
      <c r="L209" s="31" t="s">
        <v>14894</v>
      </c>
      <c r="M209" s="31"/>
      <c r="N209" s="31"/>
      <c r="O209" s="31"/>
      <c r="P209" s="30" t="s">
        <v>19240</v>
      </c>
      <c r="Q209" s="30" t="s">
        <v>19113</v>
      </c>
      <c r="R209" s="30"/>
      <c r="S209" s="30"/>
      <c r="T209" s="105"/>
      <c r="U209" s="106"/>
    </row>
    <row r="210" spans="1:21" ht="53.25" customHeight="1" x14ac:dyDescent="0.2">
      <c r="A210" s="47">
        <v>209</v>
      </c>
      <c r="B210" s="86" t="s">
        <v>19759</v>
      </c>
      <c r="C210" s="35" t="s">
        <v>19760</v>
      </c>
      <c r="D210" s="85" t="s">
        <v>11970</v>
      </c>
      <c r="E210" s="87">
        <v>44638</v>
      </c>
      <c r="F210" s="87">
        <v>44638</v>
      </c>
      <c r="G210" s="88"/>
      <c r="H210" s="30" t="str">
        <f>IFERROR(VLOOKUP(G210,[1]Hoja1!$B$2:$F$14234,2,FALSE),"")</f>
        <v/>
      </c>
      <c r="I210" s="30" t="str">
        <f>IFERROR(VLOOKUP(G210,[1]Hoja1!$B$2:$F$14234,3,FALSE),"")</f>
        <v/>
      </c>
      <c r="J210" s="87" t="str">
        <f>IFERROR(VLOOKUP(G210,[1]Hoja1!$B$2:$F$14234,4,FALSE),"")</f>
        <v/>
      </c>
      <c r="K210" s="35" t="s">
        <v>19761</v>
      </c>
      <c r="L210" s="31" t="s">
        <v>14894</v>
      </c>
      <c r="M210" s="31"/>
      <c r="N210" s="31"/>
      <c r="O210" s="31"/>
      <c r="P210" s="30" t="s">
        <v>19240</v>
      </c>
      <c r="Q210" s="30" t="s">
        <v>19113</v>
      </c>
      <c r="R210" s="30"/>
      <c r="S210" s="30"/>
      <c r="T210" s="105"/>
      <c r="U210" s="106"/>
    </row>
    <row r="211" spans="1:21" ht="53.25" customHeight="1" x14ac:dyDescent="0.2">
      <c r="A211" s="47">
        <v>210</v>
      </c>
      <c r="B211" s="86" t="s">
        <v>19762</v>
      </c>
      <c r="C211" s="35" t="s">
        <v>19763</v>
      </c>
      <c r="D211" s="85" t="s">
        <v>11970</v>
      </c>
      <c r="E211" s="87">
        <v>44638</v>
      </c>
      <c r="F211" s="87">
        <v>44638</v>
      </c>
      <c r="G211" s="88"/>
      <c r="H211" s="30" t="str">
        <f>IFERROR(VLOOKUP(G211,[1]Hoja1!$B$2:$F$14234,2,FALSE),"")</f>
        <v/>
      </c>
      <c r="I211" s="30" t="str">
        <f>IFERROR(VLOOKUP(G211,[1]Hoja1!$B$2:$F$14234,3,FALSE),"")</f>
        <v/>
      </c>
      <c r="J211" s="87" t="str">
        <f>IFERROR(VLOOKUP(G211,[1]Hoja1!$B$2:$F$14234,4,FALSE),"")</f>
        <v/>
      </c>
      <c r="K211" s="35" t="s">
        <v>19764</v>
      </c>
      <c r="L211" s="31" t="s">
        <v>14894</v>
      </c>
      <c r="M211" s="31"/>
      <c r="N211" s="31"/>
      <c r="O211" s="31"/>
      <c r="P211" s="30" t="s">
        <v>19240</v>
      </c>
      <c r="Q211" s="30" t="s">
        <v>19113</v>
      </c>
      <c r="R211" s="30"/>
      <c r="S211" s="30"/>
      <c r="T211" s="105"/>
      <c r="U211" s="106"/>
    </row>
    <row r="212" spans="1:21" ht="53.25" customHeight="1" x14ac:dyDescent="0.2">
      <c r="A212" s="47">
        <v>211</v>
      </c>
      <c r="B212" s="86" t="s">
        <v>19765</v>
      </c>
      <c r="C212" s="35" t="s">
        <v>19766</v>
      </c>
      <c r="D212" s="85" t="s">
        <v>11970</v>
      </c>
      <c r="E212" s="87">
        <v>44638</v>
      </c>
      <c r="F212" s="87">
        <v>44638</v>
      </c>
      <c r="G212" s="88"/>
      <c r="H212" s="30" t="str">
        <f>IFERROR(VLOOKUP(G212,[1]Hoja1!$B$2:$F$14234,2,FALSE),"")</f>
        <v/>
      </c>
      <c r="I212" s="30" t="str">
        <f>IFERROR(VLOOKUP(G212,[1]Hoja1!$B$2:$F$14234,3,FALSE),"")</f>
        <v/>
      </c>
      <c r="J212" s="87" t="str">
        <f>IFERROR(VLOOKUP(G212,[1]Hoja1!$B$2:$F$14234,4,FALSE),"")</f>
        <v/>
      </c>
      <c r="K212" s="35" t="s">
        <v>19767</v>
      </c>
      <c r="L212" s="31" t="s">
        <v>14894</v>
      </c>
      <c r="M212" s="31"/>
      <c r="N212" s="31"/>
      <c r="O212" s="31"/>
      <c r="P212" s="30" t="s">
        <v>19240</v>
      </c>
      <c r="Q212" s="30" t="s">
        <v>19113</v>
      </c>
      <c r="R212" s="30"/>
      <c r="S212" s="30"/>
      <c r="T212" s="105"/>
      <c r="U212" s="106"/>
    </row>
    <row r="213" spans="1:21" ht="53.25" customHeight="1" x14ac:dyDescent="0.2">
      <c r="A213" s="47">
        <v>212</v>
      </c>
      <c r="B213" s="86" t="s">
        <v>19768</v>
      </c>
      <c r="C213" s="35" t="s">
        <v>19769</v>
      </c>
      <c r="D213" s="85" t="s">
        <v>11970</v>
      </c>
      <c r="E213" s="87">
        <v>44638</v>
      </c>
      <c r="F213" s="87">
        <v>44638</v>
      </c>
      <c r="G213" s="88"/>
      <c r="H213" s="30" t="str">
        <f>IFERROR(VLOOKUP(G213,[1]Hoja1!$B$2:$F$14234,2,FALSE),"")</f>
        <v/>
      </c>
      <c r="I213" s="30" t="str">
        <f>IFERROR(VLOOKUP(G213,[1]Hoja1!$B$2:$F$14234,3,FALSE),"")</f>
        <v/>
      </c>
      <c r="J213" s="87" t="str">
        <f>IFERROR(VLOOKUP(G213,[1]Hoja1!$B$2:$F$14234,4,FALSE),"")</f>
        <v/>
      </c>
      <c r="K213" s="35" t="s">
        <v>19770</v>
      </c>
      <c r="L213" s="31" t="s">
        <v>14894</v>
      </c>
      <c r="M213" s="31"/>
      <c r="N213" s="31"/>
      <c r="O213" s="31"/>
      <c r="P213" s="30" t="s">
        <v>19240</v>
      </c>
      <c r="Q213" s="30" t="s">
        <v>19113</v>
      </c>
      <c r="R213" s="30"/>
      <c r="S213" s="30"/>
      <c r="T213" s="105"/>
      <c r="U213" s="106"/>
    </row>
    <row r="214" spans="1:21" ht="53.25" customHeight="1" x14ac:dyDescent="0.2">
      <c r="A214" s="47">
        <v>213</v>
      </c>
      <c r="B214" s="86" t="s">
        <v>19771</v>
      </c>
      <c r="C214" s="35" t="s">
        <v>19772</v>
      </c>
      <c r="D214" s="85" t="s">
        <v>11970</v>
      </c>
      <c r="E214" s="87">
        <v>44638</v>
      </c>
      <c r="F214" s="87">
        <v>44638</v>
      </c>
      <c r="G214" s="88"/>
      <c r="H214" s="30" t="str">
        <f>IFERROR(VLOOKUP(G214,[1]Hoja1!$B$2:$F$14234,2,FALSE),"")</f>
        <v/>
      </c>
      <c r="I214" s="30" t="str">
        <f>IFERROR(VLOOKUP(G214,[1]Hoja1!$B$2:$F$14234,3,FALSE),"")</f>
        <v/>
      </c>
      <c r="J214" s="87" t="str">
        <f>IFERROR(VLOOKUP(G214,[1]Hoja1!$B$2:$F$14234,4,FALSE),"")</f>
        <v/>
      </c>
      <c r="K214" s="35" t="s">
        <v>19773</v>
      </c>
      <c r="L214" s="31" t="s">
        <v>14894</v>
      </c>
      <c r="M214" s="31"/>
      <c r="N214" s="31"/>
      <c r="O214" s="31"/>
      <c r="P214" s="30" t="s">
        <v>19240</v>
      </c>
      <c r="Q214" s="30" t="s">
        <v>19113</v>
      </c>
      <c r="R214" s="30"/>
      <c r="S214" s="30"/>
      <c r="T214" s="105"/>
      <c r="U214" s="106"/>
    </row>
    <row r="215" spans="1:21" ht="53.25" customHeight="1" x14ac:dyDescent="0.2">
      <c r="A215" s="47">
        <v>214</v>
      </c>
      <c r="B215" s="86" t="s">
        <v>19774</v>
      </c>
      <c r="C215" s="35" t="s">
        <v>19775</v>
      </c>
      <c r="D215" s="85" t="s">
        <v>11970</v>
      </c>
      <c r="E215" s="87">
        <v>44638</v>
      </c>
      <c r="F215" s="87">
        <v>44638</v>
      </c>
      <c r="G215" s="88"/>
      <c r="H215" s="30" t="str">
        <f>IFERROR(VLOOKUP(G215,[1]Hoja1!$B$2:$F$14234,2,FALSE),"")</f>
        <v/>
      </c>
      <c r="I215" s="30" t="str">
        <f>IFERROR(VLOOKUP(G215,[1]Hoja1!$B$2:$F$14234,3,FALSE),"")</f>
        <v/>
      </c>
      <c r="J215" s="87" t="str">
        <f>IFERROR(VLOOKUP(G215,[1]Hoja1!$B$2:$F$14234,4,FALSE),"")</f>
        <v/>
      </c>
      <c r="K215" s="35" t="s">
        <v>19776</v>
      </c>
      <c r="L215" s="31" t="s">
        <v>14894</v>
      </c>
      <c r="M215" s="31"/>
      <c r="N215" s="31"/>
      <c r="O215" s="31"/>
      <c r="P215" s="30" t="s">
        <v>19240</v>
      </c>
      <c r="Q215" s="30" t="s">
        <v>19113</v>
      </c>
      <c r="R215" s="30"/>
      <c r="S215" s="30"/>
      <c r="T215" s="105"/>
      <c r="U215" s="106"/>
    </row>
    <row r="216" spans="1:21" ht="53.25" customHeight="1" x14ac:dyDescent="0.2">
      <c r="A216" s="47">
        <v>215</v>
      </c>
      <c r="B216" s="86" t="s">
        <v>19777</v>
      </c>
      <c r="C216" s="35" t="s">
        <v>19778</v>
      </c>
      <c r="D216" s="85" t="s">
        <v>11970</v>
      </c>
      <c r="E216" s="87">
        <v>44638</v>
      </c>
      <c r="F216" s="87">
        <v>44638</v>
      </c>
      <c r="G216" s="88"/>
      <c r="H216" s="30" t="str">
        <f>IFERROR(VLOOKUP(G216,[1]Hoja1!$B$2:$F$14234,2,FALSE),"")</f>
        <v/>
      </c>
      <c r="I216" s="30" t="str">
        <f>IFERROR(VLOOKUP(G216,[1]Hoja1!$B$2:$F$14234,3,FALSE),"")</f>
        <v/>
      </c>
      <c r="J216" s="87" t="str">
        <f>IFERROR(VLOOKUP(G216,[1]Hoja1!$B$2:$F$14234,4,FALSE),"")</f>
        <v/>
      </c>
      <c r="K216" s="35" t="s">
        <v>19779</v>
      </c>
      <c r="L216" s="31" t="s">
        <v>14894</v>
      </c>
      <c r="M216" s="31"/>
      <c r="N216" s="31"/>
      <c r="O216" s="31"/>
      <c r="P216" s="30" t="s">
        <v>19240</v>
      </c>
      <c r="Q216" s="30" t="s">
        <v>19113</v>
      </c>
      <c r="R216" s="30"/>
      <c r="S216" s="30"/>
      <c r="T216" s="105"/>
      <c r="U216" s="106"/>
    </row>
    <row r="217" spans="1:21" ht="53.25" customHeight="1" x14ac:dyDescent="0.2">
      <c r="A217" s="47">
        <v>216</v>
      </c>
      <c r="B217" s="86" t="s">
        <v>19780</v>
      </c>
      <c r="C217" s="35" t="s">
        <v>19781</v>
      </c>
      <c r="D217" s="85" t="s">
        <v>11970</v>
      </c>
      <c r="E217" s="87">
        <v>44652</v>
      </c>
      <c r="F217" s="87">
        <v>44641</v>
      </c>
      <c r="G217" s="88"/>
      <c r="H217" s="30" t="str">
        <f>IFERROR(VLOOKUP(G217,[1]Hoja1!$B$2:$F$14234,2,FALSE),"")</f>
        <v/>
      </c>
      <c r="I217" s="30" t="str">
        <f>IFERROR(VLOOKUP(G217,[1]Hoja1!$B$2:$F$14234,3,FALSE),"")</f>
        <v/>
      </c>
      <c r="J217" s="87" t="str">
        <f>IFERROR(VLOOKUP(G217,[1]Hoja1!$B$2:$F$14234,4,FALSE),"")</f>
        <v/>
      </c>
      <c r="K217" s="35" t="s">
        <v>19782</v>
      </c>
      <c r="L217" s="31" t="s">
        <v>15859</v>
      </c>
      <c r="M217" s="31"/>
      <c r="N217" s="31"/>
      <c r="O217" s="31"/>
      <c r="P217" s="31" t="s">
        <v>19725</v>
      </c>
      <c r="Q217" s="30" t="s">
        <v>19127</v>
      </c>
      <c r="R217" s="31"/>
      <c r="S217" s="30"/>
      <c r="T217" s="105"/>
      <c r="U217" s="106"/>
    </row>
    <row r="218" spans="1:21" ht="53.25" customHeight="1" x14ac:dyDescent="0.2">
      <c r="A218" s="47">
        <v>217</v>
      </c>
      <c r="B218" s="86" t="s">
        <v>19783</v>
      </c>
      <c r="C218" s="35" t="s">
        <v>19784</v>
      </c>
      <c r="D218" s="85" t="s">
        <v>11970</v>
      </c>
      <c r="E218" s="87">
        <v>44641</v>
      </c>
      <c r="F218" s="87">
        <v>44641</v>
      </c>
      <c r="G218" s="88"/>
      <c r="H218" s="30" t="str">
        <f>IFERROR(VLOOKUP(G218,[1]Hoja1!$B$2:$F$14234,2,FALSE),"")</f>
        <v/>
      </c>
      <c r="I218" s="30" t="str">
        <f>IFERROR(VLOOKUP(G218,[1]Hoja1!$B$2:$F$14234,3,FALSE),"")</f>
        <v/>
      </c>
      <c r="J218" s="87" t="str">
        <f>IFERROR(VLOOKUP(G218,[1]Hoja1!$B$2:$F$14234,4,FALSE),"")</f>
        <v/>
      </c>
      <c r="K218" s="35" t="s">
        <v>19785</v>
      </c>
      <c r="L218" s="31" t="s">
        <v>14894</v>
      </c>
      <c r="M218" s="31"/>
      <c r="N218" s="31"/>
      <c r="O218" s="31"/>
      <c r="P218" s="30" t="s">
        <v>5783</v>
      </c>
      <c r="Q218" s="30" t="s">
        <v>2302</v>
      </c>
      <c r="R218" s="30"/>
      <c r="S218" s="30"/>
      <c r="T218" s="105"/>
      <c r="U218" s="106"/>
    </row>
    <row r="219" spans="1:21" ht="53.25" customHeight="1" x14ac:dyDescent="0.2">
      <c r="A219" s="47">
        <v>218</v>
      </c>
      <c r="B219" s="86" t="s">
        <v>19786</v>
      </c>
      <c r="C219" s="35" t="s">
        <v>19787</v>
      </c>
      <c r="D219" s="85" t="s">
        <v>11970</v>
      </c>
      <c r="E219" s="87">
        <v>44641</v>
      </c>
      <c r="F219" s="87">
        <v>44641</v>
      </c>
      <c r="G219" s="88"/>
      <c r="H219" s="30" t="str">
        <f>IFERROR(VLOOKUP(G219,[1]Hoja1!$B$2:$F$14234,2,FALSE),"")</f>
        <v/>
      </c>
      <c r="I219" s="30" t="str">
        <f>IFERROR(VLOOKUP(G219,[1]Hoja1!$B$2:$F$14234,3,FALSE),"")</f>
        <v/>
      </c>
      <c r="J219" s="87" t="str">
        <f>IFERROR(VLOOKUP(G219,[1]Hoja1!$B$2:$F$14234,4,FALSE),"")</f>
        <v/>
      </c>
      <c r="K219" s="35" t="s">
        <v>19788</v>
      </c>
      <c r="L219" s="31" t="s">
        <v>14894</v>
      </c>
      <c r="M219" s="31"/>
      <c r="N219" s="31"/>
      <c r="O219" s="31"/>
      <c r="P219" s="30" t="s">
        <v>5783</v>
      </c>
      <c r="Q219" s="30" t="s">
        <v>2302</v>
      </c>
      <c r="R219" s="31"/>
      <c r="S219" s="30"/>
      <c r="T219" s="105"/>
      <c r="U219" s="106"/>
    </row>
    <row r="220" spans="1:21" ht="53.25" customHeight="1" x14ac:dyDescent="0.2">
      <c r="A220" s="47">
        <v>219</v>
      </c>
      <c r="B220" s="86" t="s">
        <v>19789</v>
      </c>
      <c r="C220" s="35" t="s">
        <v>19790</v>
      </c>
      <c r="D220" s="85" t="s">
        <v>11970</v>
      </c>
      <c r="E220" s="87">
        <v>44641</v>
      </c>
      <c r="F220" s="87">
        <v>44641</v>
      </c>
      <c r="G220" s="88"/>
      <c r="H220" s="30" t="str">
        <f>IFERROR(VLOOKUP(G220,[1]Hoja1!$B$2:$F$14234,2,FALSE),"")</f>
        <v/>
      </c>
      <c r="I220" s="30" t="str">
        <f>IFERROR(VLOOKUP(G220,[1]Hoja1!$B$2:$F$14234,3,FALSE),"")</f>
        <v/>
      </c>
      <c r="J220" s="87" t="str">
        <f>IFERROR(VLOOKUP(G220,[1]Hoja1!$B$2:$F$14234,4,FALSE),"")</f>
        <v/>
      </c>
      <c r="K220" s="35" t="s">
        <v>19791</v>
      </c>
      <c r="L220" s="31" t="s">
        <v>14894</v>
      </c>
      <c r="M220" s="31"/>
      <c r="N220" s="31"/>
      <c r="O220" s="31"/>
      <c r="P220" s="31" t="s">
        <v>19606</v>
      </c>
      <c r="Q220" s="31" t="s">
        <v>179</v>
      </c>
      <c r="R220" s="31"/>
      <c r="S220" s="30"/>
      <c r="T220" s="105"/>
      <c r="U220" s="248" t="s">
        <v>16815</v>
      </c>
    </row>
    <row r="221" spans="1:21" ht="53.25" customHeight="1" x14ac:dyDescent="0.2">
      <c r="A221" s="47">
        <v>220</v>
      </c>
      <c r="B221" s="86" t="s">
        <v>19792</v>
      </c>
      <c r="C221" s="35" t="s">
        <v>19793</v>
      </c>
      <c r="D221" s="85" t="s">
        <v>11970</v>
      </c>
      <c r="E221" s="87">
        <v>44641</v>
      </c>
      <c r="F221" s="87">
        <v>44641</v>
      </c>
      <c r="G221" s="88"/>
      <c r="H221" s="30" t="str">
        <f>IFERROR(VLOOKUP(G221,[1]Hoja1!$B$2:$F$14234,2,FALSE),"")</f>
        <v/>
      </c>
      <c r="I221" s="30" t="str">
        <f>IFERROR(VLOOKUP(G221,[1]Hoja1!$B$2:$F$14234,3,FALSE),"")</f>
        <v/>
      </c>
      <c r="J221" s="87" t="str">
        <f>IFERROR(VLOOKUP(G221,[1]Hoja1!$B$2:$F$14234,4,FALSE),"")</f>
        <v/>
      </c>
      <c r="K221" s="35" t="s">
        <v>19794</v>
      </c>
      <c r="L221" s="31" t="s">
        <v>14894</v>
      </c>
      <c r="M221" s="31"/>
      <c r="N221" s="31"/>
      <c r="O221" s="31"/>
      <c r="P221" s="31" t="s">
        <v>19281</v>
      </c>
      <c r="Q221" s="30" t="s">
        <v>78</v>
      </c>
      <c r="R221" s="30"/>
      <c r="S221" s="30"/>
      <c r="T221" s="105"/>
      <c r="U221" s="106"/>
    </row>
    <row r="222" spans="1:21" ht="53.25" customHeight="1" x14ac:dyDescent="0.2">
      <c r="A222" s="47">
        <v>221</v>
      </c>
      <c r="B222" s="86" t="s">
        <v>19795</v>
      </c>
      <c r="C222" s="35" t="s">
        <v>19796</v>
      </c>
      <c r="D222" s="85" t="s">
        <v>11970</v>
      </c>
      <c r="E222" s="87">
        <v>44657</v>
      </c>
      <c r="F222" s="87">
        <v>44641</v>
      </c>
      <c r="G222" s="88"/>
      <c r="H222" s="30" t="str">
        <f>IFERROR(VLOOKUP(G222,[1]Hoja1!$B$2:$F$14234,2,FALSE),"")</f>
        <v/>
      </c>
      <c r="I222" s="30" t="str">
        <f>IFERROR(VLOOKUP(G222,[1]Hoja1!$B$2:$F$14234,3,FALSE),"")</f>
        <v/>
      </c>
      <c r="J222" s="87" t="str">
        <f>IFERROR(VLOOKUP(G222,[1]Hoja1!$B$2:$F$14234,4,FALSE),"")</f>
        <v/>
      </c>
      <c r="K222" s="35" t="s">
        <v>19797</v>
      </c>
      <c r="L222" s="31" t="s">
        <v>14894</v>
      </c>
      <c r="M222" s="31"/>
      <c r="N222" s="31"/>
      <c r="O222" s="31"/>
      <c r="P222" s="31" t="s">
        <v>5783</v>
      </c>
      <c r="Q222" s="31" t="s">
        <v>19128</v>
      </c>
      <c r="R222" s="31"/>
      <c r="S222" s="30"/>
      <c r="T222" s="105"/>
      <c r="U222" s="106"/>
    </row>
    <row r="223" spans="1:21" ht="53.25" customHeight="1" x14ac:dyDescent="0.2">
      <c r="A223" s="47">
        <v>222</v>
      </c>
      <c r="B223" s="86" t="s">
        <v>19798</v>
      </c>
      <c r="C223" s="35" t="s">
        <v>19799</v>
      </c>
      <c r="D223" s="85" t="s">
        <v>11970</v>
      </c>
      <c r="E223" s="87">
        <v>44658</v>
      </c>
      <c r="F223" s="87">
        <v>44645</v>
      </c>
      <c r="G223" s="88"/>
      <c r="H223" s="30" t="str">
        <f>IFERROR(VLOOKUP(G223,[1]Hoja1!$B$2:$F$14234,2,FALSE),"")</f>
        <v/>
      </c>
      <c r="I223" s="30" t="str">
        <f>IFERROR(VLOOKUP(G223,[1]Hoja1!$B$2:$F$14234,3,FALSE),"")</f>
        <v/>
      </c>
      <c r="J223" s="87" t="str">
        <f>IFERROR(VLOOKUP(G223,[1]Hoja1!$B$2:$F$14234,4,FALSE),"")</f>
        <v/>
      </c>
      <c r="K223" s="35" t="s">
        <v>19800</v>
      </c>
      <c r="L223" s="31" t="s">
        <v>14894</v>
      </c>
      <c r="M223" s="31"/>
      <c r="N223" s="31"/>
      <c r="O223" s="31"/>
      <c r="P223" s="31" t="s">
        <v>19334</v>
      </c>
      <c r="Q223" s="30" t="s">
        <v>342</v>
      </c>
      <c r="R223" s="30"/>
      <c r="S223" s="30"/>
      <c r="T223" s="105" t="s">
        <v>19156</v>
      </c>
      <c r="U223" s="106"/>
    </row>
    <row r="224" spans="1:21" ht="53.25" customHeight="1" x14ac:dyDescent="0.2">
      <c r="A224" s="47">
        <v>223</v>
      </c>
      <c r="B224" s="39" t="s">
        <v>19801</v>
      </c>
      <c r="C224" s="40" t="s">
        <v>19802</v>
      </c>
      <c r="D224" s="85" t="s">
        <v>11970</v>
      </c>
      <c r="E224" s="41"/>
      <c r="F224" s="41">
        <v>44648</v>
      </c>
      <c r="G224" s="81"/>
      <c r="H224" s="30" t="str">
        <f>IFERROR(VLOOKUP(G224,[1]Hoja1!$B$2:$F$14234,2,FALSE),"")</f>
        <v/>
      </c>
      <c r="I224" s="30" t="str">
        <f>IFERROR(VLOOKUP(G224,[1]Hoja1!$B$2:$F$14234,3,FALSE),"")</f>
        <v/>
      </c>
      <c r="J224" s="41" t="str">
        <f>IFERROR(VLOOKUP(G224,[1]Hoja1!$B$2:$F$14234,4,FALSE),"")</f>
        <v/>
      </c>
      <c r="K224" s="40" t="s">
        <v>19803</v>
      </c>
      <c r="L224" s="82"/>
      <c r="M224" s="82"/>
      <c r="N224" s="82"/>
      <c r="O224" s="82"/>
      <c r="P224" s="82" t="s">
        <v>5783</v>
      </c>
      <c r="Q224" s="82" t="s">
        <v>19111</v>
      </c>
      <c r="R224" s="82"/>
      <c r="S224" s="30"/>
      <c r="T224" s="105"/>
      <c r="U224" s="106"/>
    </row>
    <row r="225" spans="1:21" ht="53.25" customHeight="1" x14ac:dyDescent="0.2">
      <c r="A225" s="47">
        <v>224</v>
      </c>
      <c r="B225" s="86" t="s">
        <v>19804</v>
      </c>
      <c r="C225" s="35" t="s">
        <v>19805</v>
      </c>
      <c r="D225" s="85" t="s">
        <v>11970</v>
      </c>
      <c r="E225" s="87">
        <v>44648</v>
      </c>
      <c r="F225" s="87">
        <v>44648</v>
      </c>
      <c r="G225" s="88"/>
      <c r="H225" s="30" t="str">
        <f>IFERROR(VLOOKUP(G225,[1]Hoja1!$B$2:$F$14234,2,FALSE),"")</f>
        <v/>
      </c>
      <c r="I225" s="30" t="str">
        <f>IFERROR(VLOOKUP(G225,[1]Hoja1!$B$2:$F$14234,3,FALSE),"")</f>
        <v/>
      </c>
      <c r="J225" s="87" t="str">
        <f>IFERROR(VLOOKUP(G225,[1]Hoja1!$B$2:$F$14234,4,FALSE),"")</f>
        <v/>
      </c>
      <c r="K225" s="35" t="s">
        <v>19806</v>
      </c>
      <c r="L225" s="31" t="s">
        <v>14894</v>
      </c>
      <c r="M225" s="31"/>
      <c r="N225" s="31"/>
      <c r="O225" s="31"/>
      <c r="P225" s="30" t="s">
        <v>19350</v>
      </c>
      <c r="Q225" s="30" t="s">
        <v>19115</v>
      </c>
      <c r="R225" s="30"/>
      <c r="S225" s="30"/>
      <c r="T225" s="105"/>
      <c r="U225" s="106"/>
    </row>
    <row r="226" spans="1:21" ht="53.25" customHeight="1" x14ac:dyDescent="0.2">
      <c r="A226" s="47">
        <v>225</v>
      </c>
      <c r="B226" s="86" t="s">
        <v>19807</v>
      </c>
      <c r="C226" s="35" t="s">
        <v>19808</v>
      </c>
      <c r="D226" s="85" t="s">
        <v>11970</v>
      </c>
      <c r="E226" s="87">
        <v>44648</v>
      </c>
      <c r="F226" s="87">
        <v>44648</v>
      </c>
      <c r="G226" s="88"/>
      <c r="H226" s="30" t="str">
        <f>IFERROR(VLOOKUP(G226,[1]Hoja1!$B$2:$F$14234,2,FALSE),"")</f>
        <v/>
      </c>
      <c r="I226" s="30" t="str">
        <f>IFERROR(VLOOKUP(G226,[1]Hoja1!$B$2:$F$14234,3,FALSE),"")</f>
        <v/>
      </c>
      <c r="J226" s="87" t="str">
        <f>IFERROR(VLOOKUP(G226,[1]Hoja1!$B$2:$F$14234,4,FALSE),"")</f>
        <v/>
      </c>
      <c r="K226" s="35" t="s">
        <v>19770</v>
      </c>
      <c r="L226" s="31" t="s">
        <v>14894</v>
      </c>
      <c r="M226" s="31"/>
      <c r="N226" s="31"/>
      <c r="O226" s="31"/>
      <c r="P226" s="30" t="s">
        <v>19240</v>
      </c>
      <c r="Q226" s="30" t="s">
        <v>19113</v>
      </c>
      <c r="R226" s="30"/>
      <c r="S226" s="30"/>
      <c r="T226" s="105"/>
      <c r="U226" s="106"/>
    </row>
    <row r="227" spans="1:21" ht="53.25" customHeight="1" x14ac:dyDescent="0.2">
      <c r="A227" s="47">
        <v>226</v>
      </c>
      <c r="B227" s="86" t="s">
        <v>19809</v>
      </c>
      <c r="C227" s="35" t="s">
        <v>19810</v>
      </c>
      <c r="D227" s="85" t="s">
        <v>11970</v>
      </c>
      <c r="E227" s="87">
        <v>44652</v>
      </c>
      <c r="F227" s="87">
        <v>44648</v>
      </c>
      <c r="G227" s="88"/>
      <c r="H227" s="30" t="str">
        <f>IFERROR(VLOOKUP(G227,[1]Hoja1!$B$2:$F$14234,2,FALSE),"")</f>
        <v/>
      </c>
      <c r="I227" s="30" t="str">
        <f>IFERROR(VLOOKUP(G227,[1]Hoja1!$B$2:$F$14234,3,FALSE),"")</f>
        <v/>
      </c>
      <c r="J227" s="87" t="str">
        <f>IFERROR(VLOOKUP(G227,[1]Hoja1!$B$2:$F$14234,4,FALSE),"")</f>
        <v/>
      </c>
      <c r="K227" s="35" t="s">
        <v>19811</v>
      </c>
      <c r="L227" s="31" t="s">
        <v>14894</v>
      </c>
      <c r="M227" s="31"/>
      <c r="N227" s="31"/>
      <c r="O227" s="31"/>
      <c r="P227" s="30" t="s">
        <v>19350</v>
      </c>
      <c r="Q227" s="30" t="s">
        <v>19115</v>
      </c>
      <c r="R227" s="31"/>
      <c r="S227" s="30"/>
      <c r="T227" s="105"/>
      <c r="U227" s="106" t="s">
        <v>2177</v>
      </c>
    </row>
    <row r="228" spans="1:21" ht="53.25" customHeight="1" x14ac:dyDescent="0.2">
      <c r="A228" s="47">
        <v>227</v>
      </c>
      <c r="B228" s="86" t="s">
        <v>19812</v>
      </c>
      <c r="C228" s="35" t="s">
        <v>19813</v>
      </c>
      <c r="D228" s="85" t="s">
        <v>11970</v>
      </c>
      <c r="E228" s="87">
        <v>44648</v>
      </c>
      <c r="F228" s="87">
        <v>44648</v>
      </c>
      <c r="G228" s="88"/>
      <c r="H228" s="30" t="str">
        <f>IFERROR(VLOOKUP(G228,[1]Hoja1!$B$2:$F$14234,2,FALSE),"")</f>
        <v/>
      </c>
      <c r="I228" s="30" t="str">
        <f>IFERROR(VLOOKUP(G228,[1]Hoja1!$B$2:$F$14234,3,FALSE),"")</f>
        <v/>
      </c>
      <c r="J228" s="87" t="str">
        <f>IFERROR(VLOOKUP(G228,[1]Hoja1!$B$2:$F$14234,4,FALSE),"")</f>
        <v/>
      </c>
      <c r="K228" s="35" t="s">
        <v>19814</v>
      </c>
      <c r="L228" s="31" t="s">
        <v>14894</v>
      </c>
      <c r="M228" s="31"/>
      <c r="N228" s="31"/>
      <c r="O228" s="31"/>
      <c r="P228" s="30" t="s">
        <v>19240</v>
      </c>
      <c r="Q228" s="30" t="s">
        <v>19113</v>
      </c>
      <c r="R228" s="30"/>
      <c r="S228" s="30"/>
      <c r="T228" s="105"/>
      <c r="U228" s="106"/>
    </row>
    <row r="229" spans="1:21" ht="53.25" customHeight="1" x14ac:dyDescent="0.2">
      <c r="A229" s="47">
        <v>228</v>
      </c>
      <c r="B229" s="86" t="s">
        <v>19815</v>
      </c>
      <c r="C229" s="35" t="s">
        <v>19816</v>
      </c>
      <c r="D229" s="85" t="s">
        <v>11970</v>
      </c>
      <c r="E229" s="87">
        <v>44648</v>
      </c>
      <c r="F229" s="87">
        <v>44648</v>
      </c>
      <c r="G229" s="88"/>
      <c r="H229" s="30" t="str">
        <f>IFERROR(VLOOKUP(G229,[1]Hoja1!$B$2:$F$14234,2,FALSE),"")</f>
        <v/>
      </c>
      <c r="I229" s="30" t="str">
        <f>IFERROR(VLOOKUP(G229,[1]Hoja1!$B$2:$F$14234,3,FALSE),"")</f>
        <v/>
      </c>
      <c r="J229" s="87" t="str">
        <f>IFERROR(VLOOKUP(G229,[1]Hoja1!$B$2:$F$14234,4,FALSE),"")</f>
        <v/>
      </c>
      <c r="K229" s="35" t="s">
        <v>19770</v>
      </c>
      <c r="L229" s="31" t="s">
        <v>14894</v>
      </c>
      <c r="M229" s="31"/>
      <c r="N229" s="31"/>
      <c r="O229" s="31"/>
      <c r="P229" s="30" t="s">
        <v>19240</v>
      </c>
      <c r="Q229" s="30" t="s">
        <v>19113</v>
      </c>
      <c r="R229" s="30"/>
      <c r="S229" s="30"/>
      <c r="T229" s="105"/>
      <c r="U229" s="106"/>
    </row>
    <row r="230" spans="1:21" ht="53.25" customHeight="1" x14ac:dyDescent="0.2">
      <c r="A230" s="47">
        <v>229</v>
      </c>
      <c r="B230" s="86" t="s">
        <v>19817</v>
      </c>
      <c r="C230" s="35" t="s">
        <v>19818</v>
      </c>
      <c r="D230" s="85" t="s">
        <v>11970</v>
      </c>
      <c r="E230" s="87">
        <v>44648</v>
      </c>
      <c r="F230" s="87">
        <v>44648</v>
      </c>
      <c r="G230" s="88"/>
      <c r="H230" s="30" t="str">
        <f>IFERROR(VLOOKUP(G230,[1]Hoja1!$B$2:$F$14234,2,FALSE),"")</f>
        <v/>
      </c>
      <c r="I230" s="30" t="str">
        <f>IFERROR(VLOOKUP(G230,[1]Hoja1!$B$2:$F$14234,3,FALSE),"")</f>
        <v/>
      </c>
      <c r="J230" s="87" t="str">
        <f>IFERROR(VLOOKUP(G230,[1]Hoja1!$B$2:$F$14234,4,FALSE),"")</f>
        <v/>
      </c>
      <c r="K230" s="35" t="s">
        <v>19819</v>
      </c>
      <c r="L230" s="31" t="s">
        <v>14894</v>
      </c>
      <c r="M230" s="31"/>
      <c r="N230" s="31"/>
      <c r="O230" s="31"/>
      <c r="P230" s="30" t="s">
        <v>19240</v>
      </c>
      <c r="Q230" s="30" t="s">
        <v>19113</v>
      </c>
      <c r="R230" s="30"/>
      <c r="S230" s="30"/>
      <c r="T230" s="105"/>
      <c r="U230" s="106"/>
    </row>
    <row r="231" spans="1:21" ht="53.25" customHeight="1" x14ac:dyDescent="0.2">
      <c r="A231" s="47">
        <v>230</v>
      </c>
      <c r="B231" s="86" t="s">
        <v>19820</v>
      </c>
      <c r="C231" s="35" t="s">
        <v>19821</v>
      </c>
      <c r="D231" s="85" t="s">
        <v>11970</v>
      </c>
      <c r="E231" s="87">
        <v>44648</v>
      </c>
      <c r="F231" s="87">
        <v>44648</v>
      </c>
      <c r="G231" s="88"/>
      <c r="H231" s="30" t="str">
        <f>IFERROR(VLOOKUP(G231,[1]Hoja1!$B$2:$F$14234,2,FALSE),"")</f>
        <v/>
      </c>
      <c r="I231" s="30" t="str">
        <f>IFERROR(VLOOKUP(G231,[1]Hoja1!$B$2:$F$14234,3,FALSE),"")</f>
        <v/>
      </c>
      <c r="J231" s="87" t="str">
        <f>IFERROR(VLOOKUP(G231,[1]Hoja1!$B$2:$F$14234,4,FALSE),"")</f>
        <v/>
      </c>
      <c r="K231" s="35" t="s">
        <v>19822</v>
      </c>
      <c r="L231" s="31" t="s">
        <v>14894</v>
      </c>
      <c r="M231" s="31"/>
      <c r="N231" s="31"/>
      <c r="O231" s="31"/>
      <c r="P231" s="30" t="s">
        <v>19240</v>
      </c>
      <c r="Q231" s="30" t="s">
        <v>19113</v>
      </c>
      <c r="R231" s="30"/>
      <c r="S231" s="30"/>
      <c r="T231" s="105"/>
      <c r="U231" s="106"/>
    </row>
    <row r="232" spans="1:21" ht="53.25" customHeight="1" x14ac:dyDescent="0.2">
      <c r="A232" s="47">
        <v>231</v>
      </c>
      <c r="B232" s="86" t="s">
        <v>19823</v>
      </c>
      <c r="C232" s="35" t="s">
        <v>19824</v>
      </c>
      <c r="D232" s="85" t="s">
        <v>11970</v>
      </c>
      <c r="E232" s="87">
        <v>44652</v>
      </c>
      <c r="F232" s="87">
        <v>44648</v>
      </c>
      <c r="G232" s="88"/>
      <c r="H232" s="30" t="str">
        <f>IFERROR(VLOOKUP(G232,[1]Hoja1!$B$2:$F$14234,2,FALSE),"")</f>
        <v/>
      </c>
      <c r="I232" s="30" t="str">
        <f>IFERROR(VLOOKUP(G232,[1]Hoja1!$B$2:$F$14234,3,FALSE),"")</f>
        <v/>
      </c>
      <c r="J232" s="87" t="str">
        <f>IFERROR(VLOOKUP(G232,[1]Hoja1!$B$2:$F$14234,4,FALSE),"")</f>
        <v/>
      </c>
      <c r="K232" s="35" t="s">
        <v>19825</v>
      </c>
      <c r="L232" s="31" t="s">
        <v>14894</v>
      </c>
      <c r="M232" s="31"/>
      <c r="N232" s="31"/>
      <c r="O232" s="31"/>
      <c r="P232" s="30" t="s">
        <v>19240</v>
      </c>
      <c r="Q232" s="30" t="s">
        <v>19113</v>
      </c>
      <c r="R232" s="30"/>
      <c r="S232" s="30"/>
      <c r="T232" s="105"/>
      <c r="U232" s="106"/>
    </row>
    <row r="233" spans="1:21" ht="53.25" customHeight="1" x14ac:dyDescent="0.2">
      <c r="A233" s="47">
        <v>232</v>
      </c>
      <c r="B233" s="86" t="s">
        <v>19826</v>
      </c>
      <c r="C233" s="35" t="s">
        <v>19827</v>
      </c>
      <c r="D233" s="85" t="s">
        <v>11970</v>
      </c>
      <c r="E233" s="87">
        <v>44658</v>
      </c>
      <c r="F233" s="87">
        <v>44648</v>
      </c>
      <c r="G233" s="88"/>
      <c r="H233" s="30" t="str">
        <f>IFERROR(VLOOKUP(G233,[1]Hoja1!$B$2:$F$14234,2,FALSE),"")</f>
        <v/>
      </c>
      <c r="I233" s="30" t="str">
        <f>IFERROR(VLOOKUP(G233,[1]Hoja1!$B$2:$F$14234,3,FALSE),"")</f>
        <v/>
      </c>
      <c r="J233" s="87" t="str">
        <f>IFERROR(VLOOKUP(G233,[1]Hoja1!$B$2:$F$14234,4,FALSE),"")</f>
        <v/>
      </c>
      <c r="K233" s="35" t="s">
        <v>19828</v>
      </c>
      <c r="L233" s="31" t="s">
        <v>14894</v>
      </c>
      <c r="M233" s="31"/>
      <c r="N233" s="31"/>
      <c r="O233" s="31"/>
      <c r="P233" s="30" t="s">
        <v>19240</v>
      </c>
      <c r="Q233" s="30" t="s">
        <v>19113</v>
      </c>
      <c r="R233" s="30"/>
      <c r="S233" s="30"/>
      <c r="T233" s="105"/>
      <c r="U233" s="106"/>
    </row>
    <row r="234" spans="1:21" ht="53.25" customHeight="1" x14ac:dyDescent="0.2">
      <c r="A234" s="47">
        <v>233</v>
      </c>
      <c r="B234" s="86" t="s">
        <v>19829</v>
      </c>
      <c r="C234" s="35" t="s">
        <v>19830</v>
      </c>
      <c r="D234" s="85" t="s">
        <v>11970</v>
      </c>
      <c r="E234" s="87">
        <v>44655</v>
      </c>
      <c r="F234" s="87">
        <v>44648</v>
      </c>
      <c r="G234" s="88">
        <v>4026</v>
      </c>
      <c r="H234" s="30" t="str">
        <f>IFERROR(VLOOKUP(G234,[1]Hoja1!$B$2:$F$14234,2,FALSE),"")</f>
        <v>TINO</v>
      </c>
      <c r="I234" s="30" t="str">
        <f>IFERROR(VLOOKUP(G234,[1]Hoja1!$B$2:$F$14234,3,FALSE),"")</f>
        <v>CE-4026-PM</v>
      </c>
      <c r="J234" s="87" t="str">
        <f>IFERROR(VLOOKUP(G234,[1]Hoja1!$B$2:$F$14234,4,FALSE),"")</f>
        <v>INVERSIONES MOREDA S.A.C</v>
      </c>
      <c r="K234" s="36" t="s">
        <v>19831</v>
      </c>
      <c r="L234" s="31" t="s">
        <v>14894</v>
      </c>
      <c r="M234" s="31"/>
      <c r="N234" s="31"/>
      <c r="O234" s="31"/>
      <c r="P234" s="31" t="s">
        <v>19616</v>
      </c>
      <c r="Q234" s="36" t="s">
        <v>19126</v>
      </c>
      <c r="R234" s="36"/>
      <c r="S234" s="30"/>
      <c r="T234" s="105" t="s">
        <v>19617</v>
      </c>
      <c r="U234" s="106"/>
    </row>
    <row r="235" spans="1:21" ht="53.25" customHeight="1" x14ac:dyDescent="0.2">
      <c r="A235" s="47">
        <v>234</v>
      </c>
      <c r="B235" s="86" t="s">
        <v>19832</v>
      </c>
      <c r="C235" s="35" t="s">
        <v>19833</v>
      </c>
      <c r="D235" s="85" t="s">
        <v>11970</v>
      </c>
      <c r="E235" s="87">
        <v>44663</v>
      </c>
      <c r="F235" s="87">
        <v>44648</v>
      </c>
      <c r="G235" s="88"/>
      <c r="H235" s="30" t="str">
        <f>IFERROR(VLOOKUP(G235,[1]Hoja1!$B$2:$F$14234,2,FALSE),"")</f>
        <v/>
      </c>
      <c r="I235" s="30" t="str">
        <f>IFERROR(VLOOKUP(G235,[1]Hoja1!$B$2:$F$14234,3,FALSE),"")</f>
        <v/>
      </c>
      <c r="J235" s="87" t="str">
        <f>IFERROR(VLOOKUP(G235,[1]Hoja1!$B$2:$F$14234,4,FALSE),"")</f>
        <v/>
      </c>
      <c r="K235" s="35" t="s">
        <v>19834</v>
      </c>
      <c r="L235" s="31" t="s">
        <v>14894</v>
      </c>
      <c r="M235" s="31"/>
      <c r="N235" s="31"/>
      <c r="O235" s="31"/>
      <c r="P235" s="31" t="s">
        <v>19616</v>
      </c>
      <c r="Q235" s="36" t="s">
        <v>19126</v>
      </c>
      <c r="R235" s="36"/>
      <c r="S235" s="30"/>
      <c r="T235" s="105" t="s">
        <v>19617</v>
      </c>
      <c r="U235" s="106"/>
    </row>
    <row r="236" spans="1:21" ht="53.25" customHeight="1" x14ac:dyDescent="0.2">
      <c r="A236" s="47">
        <v>235</v>
      </c>
      <c r="B236" s="86" t="s">
        <v>19835</v>
      </c>
      <c r="C236" s="35" t="s">
        <v>19836</v>
      </c>
      <c r="D236" s="85" t="s">
        <v>11970</v>
      </c>
      <c r="E236" s="87">
        <v>44652</v>
      </c>
      <c r="F236" s="87">
        <v>44648</v>
      </c>
      <c r="G236" s="88"/>
      <c r="H236" s="30" t="str">
        <f>IFERROR(VLOOKUP(G236,[1]Hoja1!$B$2:$F$14234,2,FALSE),"")</f>
        <v/>
      </c>
      <c r="I236" s="30" t="str">
        <f>IFERROR(VLOOKUP(G236,[1]Hoja1!$B$2:$F$14234,3,FALSE),"")</f>
        <v/>
      </c>
      <c r="J236" s="87" t="str">
        <f>IFERROR(VLOOKUP(G236,[1]Hoja1!$B$2:$F$14234,4,FALSE),"")</f>
        <v/>
      </c>
      <c r="K236" s="35" t="s">
        <v>19837</v>
      </c>
      <c r="L236" s="31" t="s">
        <v>14894</v>
      </c>
      <c r="M236" s="31"/>
      <c r="N236" s="31"/>
      <c r="O236" s="31"/>
      <c r="P236" s="31" t="s">
        <v>19334</v>
      </c>
      <c r="Q236" s="30" t="s">
        <v>342</v>
      </c>
      <c r="R236" s="31"/>
      <c r="S236" s="30"/>
      <c r="T236" s="105" t="s">
        <v>19156</v>
      </c>
      <c r="U236" s="248" t="s">
        <v>16815</v>
      </c>
    </row>
    <row r="237" spans="1:21" ht="53.25" customHeight="1" x14ac:dyDescent="0.2">
      <c r="A237" s="47">
        <v>236</v>
      </c>
      <c r="B237" s="86" t="s">
        <v>19838</v>
      </c>
      <c r="C237" s="35" t="s">
        <v>19839</v>
      </c>
      <c r="D237" s="85" t="s">
        <v>11970</v>
      </c>
      <c r="E237" s="87">
        <v>44652</v>
      </c>
      <c r="F237" s="87">
        <v>44649</v>
      </c>
      <c r="G237" s="88"/>
      <c r="H237" s="30" t="str">
        <f>IFERROR(VLOOKUP(G237,[1]Hoja1!$B$2:$F$14234,2,FALSE),"")</f>
        <v/>
      </c>
      <c r="I237" s="30" t="str">
        <f>IFERROR(VLOOKUP(G237,[1]Hoja1!$B$2:$F$14234,3,FALSE),"")</f>
        <v/>
      </c>
      <c r="J237" s="87" t="str">
        <f>IFERROR(VLOOKUP(G237,[1]Hoja1!$B$2:$F$14234,4,FALSE),"")</f>
        <v/>
      </c>
      <c r="K237" s="35" t="s">
        <v>19840</v>
      </c>
      <c r="L237" s="31" t="s">
        <v>15859</v>
      </c>
      <c r="M237" s="31"/>
      <c r="N237" s="31"/>
      <c r="O237" s="31"/>
      <c r="P237" s="31" t="s">
        <v>19566</v>
      </c>
      <c r="Q237" s="30" t="s">
        <v>19125</v>
      </c>
      <c r="R237" s="31"/>
      <c r="S237" s="30"/>
      <c r="T237" s="105"/>
      <c r="U237" s="106"/>
    </row>
    <row r="238" spans="1:21" ht="53.25" customHeight="1" x14ac:dyDescent="0.2">
      <c r="A238" s="47">
        <v>237</v>
      </c>
      <c r="B238" s="86" t="s">
        <v>19841</v>
      </c>
      <c r="C238" s="35" t="s">
        <v>19842</v>
      </c>
      <c r="D238" s="85" t="s">
        <v>11970</v>
      </c>
      <c r="E238" s="87">
        <v>44652</v>
      </c>
      <c r="F238" s="87">
        <v>44649</v>
      </c>
      <c r="G238" s="88"/>
      <c r="H238" s="30" t="str">
        <f>IFERROR(VLOOKUP(G238,[1]Hoja1!$B$2:$F$14234,2,FALSE),"")</f>
        <v/>
      </c>
      <c r="I238" s="30" t="str">
        <f>IFERROR(VLOOKUP(G238,[1]Hoja1!$B$2:$F$14234,3,FALSE),"")</f>
        <v/>
      </c>
      <c r="J238" s="87" t="str">
        <f>IFERROR(VLOOKUP(G238,[1]Hoja1!$B$2:$F$14234,4,FALSE),"")</f>
        <v/>
      </c>
      <c r="K238" s="35" t="s">
        <v>19843</v>
      </c>
      <c r="L238" s="31" t="s">
        <v>15859</v>
      </c>
      <c r="M238" s="31"/>
      <c r="N238" s="31"/>
      <c r="O238" s="31"/>
      <c r="P238" s="31" t="s">
        <v>19463</v>
      </c>
      <c r="Q238" s="31" t="s">
        <v>19122</v>
      </c>
      <c r="R238" s="31"/>
      <c r="S238" s="30"/>
      <c r="T238" s="105"/>
      <c r="U238" s="106"/>
    </row>
    <row r="239" spans="1:21" ht="53.25" customHeight="1" x14ac:dyDescent="0.2">
      <c r="A239" s="47">
        <v>238</v>
      </c>
      <c r="B239" s="86" t="s">
        <v>19844</v>
      </c>
      <c r="C239" s="35" t="s">
        <v>19845</v>
      </c>
      <c r="D239" s="85" t="s">
        <v>11970</v>
      </c>
      <c r="E239" s="87">
        <v>44655</v>
      </c>
      <c r="F239" s="87">
        <v>44651</v>
      </c>
      <c r="G239" s="88"/>
      <c r="H239" s="30" t="str">
        <f>IFERROR(VLOOKUP(G239,[1]Hoja1!$B$2:$F$14234,2,FALSE),"")</f>
        <v/>
      </c>
      <c r="I239" s="30" t="str">
        <f>IFERROR(VLOOKUP(G239,[1]Hoja1!$B$2:$F$14234,3,FALSE),"")</f>
        <v/>
      </c>
      <c r="J239" s="87" t="str">
        <f>IFERROR(VLOOKUP(G239,[1]Hoja1!$B$2:$F$14234,4,FALSE),"")</f>
        <v/>
      </c>
      <c r="K239" s="35" t="s">
        <v>19846</v>
      </c>
      <c r="L239" s="31" t="s">
        <v>15859</v>
      </c>
      <c r="M239" s="31"/>
      <c r="N239" s="31"/>
      <c r="O239" s="31"/>
      <c r="P239" s="31" t="s">
        <v>19288</v>
      </c>
      <c r="Q239" s="30" t="s">
        <v>19120</v>
      </c>
      <c r="R239" s="31"/>
      <c r="S239" s="30"/>
      <c r="T239" s="105"/>
      <c r="U239" s="106"/>
    </row>
    <row r="240" spans="1:21" ht="53.25" customHeight="1" x14ac:dyDescent="0.2">
      <c r="A240" s="47">
        <v>239</v>
      </c>
      <c r="B240" s="86" t="s">
        <v>19847</v>
      </c>
      <c r="C240" s="35" t="s">
        <v>19848</v>
      </c>
      <c r="D240" s="85" t="s">
        <v>11970</v>
      </c>
      <c r="E240" s="87">
        <v>44679</v>
      </c>
      <c r="F240" s="87">
        <v>44651</v>
      </c>
      <c r="G240" s="88"/>
      <c r="H240" s="30" t="str">
        <f>IFERROR(VLOOKUP(G240,[1]Hoja1!$B$2:$F$14234,2,FALSE),"")</f>
        <v/>
      </c>
      <c r="I240" s="30" t="str">
        <f>IFERROR(VLOOKUP(G240,[1]Hoja1!$B$2:$F$14234,3,FALSE),"")</f>
        <v/>
      </c>
      <c r="J240" s="87" t="str">
        <f>IFERROR(VLOOKUP(G240,[1]Hoja1!$B$2:$F$14234,4,FALSE),"")</f>
        <v/>
      </c>
      <c r="K240" s="35" t="s">
        <v>19849</v>
      </c>
      <c r="L240" s="31" t="s">
        <v>14894</v>
      </c>
      <c r="M240" s="31"/>
      <c r="N240" s="31"/>
      <c r="O240" s="31"/>
      <c r="P240" s="31" t="s">
        <v>19435</v>
      </c>
      <c r="Q240" s="31" t="s">
        <v>19121</v>
      </c>
      <c r="R240" s="31"/>
      <c r="S240" s="30"/>
      <c r="T240" s="105"/>
      <c r="U240" s="106"/>
    </row>
    <row r="241" spans="1:21" ht="53.25" customHeight="1" x14ac:dyDescent="0.2">
      <c r="A241" s="47">
        <v>240</v>
      </c>
      <c r="B241" s="86" t="s">
        <v>19850</v>
      </c>
      <c r="C241" s="35" t="s">
        <v>19851</v>
      </c>
      <c r="D241" s="85" t="s">
        <v>11970</v>
      </c>
      <c r="E241" s="87">
        <v>44669</v>
      </c>
      <c r="F241" s="87">
        <v>44651</v>
      </c>
      <c r="G241" s="88"/>
      <c r="H241" s="30" t="str">
        <f>IFERROR(VLOOKUP(G241,[1]Hoja1!$B$2:$F$14234,2,FALSE),"")</f>
        <v/>
      </c>
      <c r="I241" s="30" t="str">
        <f>IFERROR(VLOOKUP(G241,[1]Hoja1!$B$2:$F$14234,3,FALSE),"")</f>
        <v/>
      </c>
      <c r="J241" s="87" t="str">
        <f>IFERROR(VLOOKUP(G241,[1]Hoja1!$B$2:$F$14234,4,FALSE),"")</f>
        <v/>
      </c>
      <c r="K241" s="35" t="s">
        <v>19852</v>
      </c>
      <c r="L241" s="31" t="s">
        <v>14894</v>
      </c>
      <c r="M241" s="31"/>
      <c r="N241" s="31"/>
      <c r="O241" s="31"/>
      <c r="P241" s="31" t="s">
        <v>19418</v>
      </c>
      <c r="Q241" s="30" t="s">
        <v>78</v>
      </c>
      <c r="R241" s="30"/>
      <c r="S241" s="30"/>
      <c r="T241" s="105"/>
      <c r="U241" s="106"/>
    </row>
    <row r="242" spans="1:21" ht="53.25" customHeight="1" x14ac:dyDescent="0.2">
      <c r="A242" s="47">
        <v>241</v>
      </c>
      <c r="B242" s="86" t="s">
        <v>19853</v>
      </c>
      <c r="C242" s="35" t="s">
        <v>19854</v>
      </c>
      <c r="D242" s="85" t="s">
        <v>11970</v>
      </c>
      <c r="E242" s="87">
        <v>44664</v>
      </c>
      <c r="F242" s="87">
        <v>44651</v>
      </c>
      <c r="G242" s="88"/>
      <c r="H242" s="30" t="str">
        <f>IFERROR(VLOOKUP(G242,[1]Hoja1!$B$2:$F$14234,2,FALSE),"")</f>
        <v/>
      </c>
      <c r="I242" s="30" t="str">
        <f>IFERROR(VLOOKUP(G242,[1]Hoja1!$B$2:$F$14234,3,FALSE),"")</f>
        <v/>
      </c>
      <c r="J242" s="87" t="str">
        <f>IFERROR(VLOOKUP(G242,[1]Hoja1!$B$2:$F$14234,4,FALSE),"")</f>
        <v/>
      </c>
      <c r="K242" s="35" t="s">
        <v>19855</v>
      </c>
      <c r="L242" s="31" t="s">
        <v>14894</v>
      </c>
      <c r="M242" s="31"/>
      <c r="N242" s="31"/>
      <c r="O242" s="31"/>
      <c r="P242" s="30" t="s">
        <v>5783</v>
      </c>
      <c r="Q242" s="30" t="s">
        <v>19124</v>
      </c>
      <c r="R242" s="31"/>
      <c r="S242" s="30"/>
      <c r="T242" s="105"/>
      <c r="U242" s="106"/>
    </row>
    <row r="243" spans="1:21" ht="53.25" customHeight="1" x14ac:dyDescent="0.2">
      <c r="A243" s="47">
        <v>242</v>
      </c>
      <c r="B243" s="86" t="s">
        <v>19856</v>
      </c>
      <c r="C243" s="35" t="s">
        <v>19857</v>
      </c>
      <c r="D243" s="85" t="s">
        <v>11970</v>
      </c>
      <c r="E243" s="87">
        <v>44664</v>
      </c>
      <c r="F243" s="87">
        <v>44651</v>
      </c>
      <c r="G243" s="88"/>
      <c r="H243" s="30" t="str">
        <f>IFERROR(VLOOKUP(G243,[1]Hoja1!$B$2:$F$14234,2,FALSE),"")</f>
        <v/>
      </c>
      <c r="I243" s="30" t="str">
        <f>IFERROR(VLOOKUP(G243,[1]Hoja1!$B$2:$F$14234,3,FALSE),"")</f>
        <v/>
      </c>
      <c r="J243" s="87" t="str">
        <f>IFERROR(VLOOKUP(G243,[1]Hoja1!$B$2:$F$14234,4,FALSE),"")</f>
        <v/>
      </c>
      <c r="K243" s="35" t="s">
        <v>19858</v>
      </c>
      <c r="L243" s="31" t="s">
        <v>14894</v>
      </c>
      <c r="M243" s="31"/>
      <c r="N243" s="31"/>
      <c r="O243" s="31"/>
      <c r="P243" s="31" t="s">
        <v>19334</v>
      </c>
      <c r="Q243" s="30" t="s">
        <v>342</v>
      </c>
      <c r="R243" s="30"/>
      <c r="S243" s="30"/>
      <c r="T243" s="105" t="s">
        <v>19156</v>
      </c>
      <c r="U243" s="106"/>
    </row>
    <row r="244" spans="1:21" ht="53.25" customHeight="1" x14ac:dyDescent="0.2">
      <c r="A244" s="47">
        <v>243</v>
      </c>
      <c r="B244" s="86" t="s">
        <v>19859</v>
      </c>
      <c r="C244" s="35" t="s">
        <v>19860</v>
      </c>
      <c r="D244" s="89" t="s">
        <v>11971</v>
      </c>
      <c r="E244" s="87">
        <v>44655</v>
      </c>
      <c r="F244" s="87">
        <v>44652</v>
      </c>
      <c r="G244" s="88"/>
      <c r="H244" s="30" t="str">
        <f>IFERROR(VLOOKUP(G244,[1]Hoja1!$B$2:$F$14234,2,FALSE),"")</f>
        <v/>
      </c>
      <c r="I244" s="30" t="str">
        <f>IFERROR(VLOOKUP(G244,[1]Hoja1!$B$2:$F$14234,3,FALSE),"")</f>
        <v/>
      </c>
      <c r="J244" s="87" t="str">
        <f>IFERROR(VLOOKUP(G244,[1]Hoja1!$B$2:$F$14234,4,FALSE),"")</f>
        <v/>
      </c>
      <c r="K244" s="35" t="s">
        <v>19861</v>
      </c>
      <c r="L244" s="31" t="s">
        <v>14894</v>
      </c>
      <c r="M244" s="31"/>
      <c r="N244" s="31"/>
      <c r="O244" s="31"/>
      <c r="P244" s="31" t="s">
        <v>19435</v>
      </c>
      <c r="Q244" s="31" t="s">
        <v>19121</v>
      </c>
      <c r="R244" s="31"/>
      <c r="S244" s="30"/>
      <c r="T244" s="105"/>
      <c r="U244" s="106"/>
    </row>
    <row r="245" spans="1:21" ht="53.25" customHeight="1" x14ac:dyDescent="0.2">
      <c r="A245" s="47">
        <v>244</v>
      </c>
      <c r="B245" s="86" t="s">
        <v>19862</v>
      </c>
      <c r="C245" s="35" t="s">
        <v>19863</v>
      </c>
      <c r="D245" s="89" t="s">
        <v>11971</v>
      </c>
      <c r="E245" s="87">
        <v>44655</v>
      </c>
      <c r="F245" s="87">
        <v>44652</v>
      </c>
      <c r="G245" s="88"/>
      <c r="H245" s="30" t="str">
        <f>IFERROR(VLOOKUP(G245,[1]Hoja1!$B$2:$F$14234,2,FALSE),"")</f>
        <v/>
      </c>
      <c r="I245" s="30" t="str">
        <f>IFERROR(VLOOKUP(G245,[1]Hoja1!$B$2:$F$14234,3,FALSE),"")</f>
        <v/>
      </c>
      <c r="J245" s="87" t="str">
        <f>IFERROR(VLOOKUP(G245,[1]Hoja1!$B$2:$F$14234,4,FALSE),"")</f>
        <v/>
      </c>
      <c r="K245" s="35" t="s">
        <v>19864</v>
      </c>
      <c r="L245" s="31" t="s">
        <v>14894</v>
      </c>
      <c r="M245" s="31"/>
      <c r="N245" s="31"/>
      <c r="O245" s="31"/>
      <c r="P245" s="31" t="s">
        <v>19281</v>
      </c>
      <c r="Q245" s="31" t="s">
        <v>19121</v>
      </c>
      <c r="R245" s="31"/>
      <c r="S245" s="30"/>
      <c r="T245" s="105"/>
      <c r="U245" s="106"/>
    </row>
    <row r="246" spans="1:21" ht="53.25" customHeight="1" x14ac:dyDescent="0.2">
      <c r="A246" s="47">
        <v>245</v>
      </c>
      <c r="B246" s="86" t="s">
        <v>19865</v>
      </c>
      <c r="C246" s="35" t="s">
        <v>19866</v>
      </c>
      <c r="D246" s="89" t="s">
        <v>11971</v>
      </c>
      <c r="E246" s="87">
        <v>44669</v>
      </c>
      <c r="F246" s="87">
        <v>44652</v>
      </c>
      <c r="G246" s="88"/>
      <c r="H246" s="30" t="str">
        <f>IFERROR(VLOOKUP(G246,[1]Hoja1!$B$2:$F$14234,2,FALSE),"")</f>
        <v/>
      </c>
      <c r="I246" s="30" t="str">
        <f>IFERROR(VLOOKUP(G246,[1]Hoja1!$B$2:$F$14234,3,FALSE),"")</f>
        <v/>
      </c>
      <c r="J246" s="87" t="str">
        <f>IFERROR(VLOOKUP(G246,[1]Hoja1!$B$2:$F$14234,4,FALSE),"")</f>
        <v/>
      </c>
      <c r="K246" s="35" t="s">
        <v>19867</v>
      </c>
      <c r="L246" s="30" t="s">
        <v>14894</v>
      </c>
      <c r="M246" s="30"/>
      <c r="N246" s="30" t="s">
        <v>19144</v>
      </c>
      <c r="O246" s="30"/>
      <c r="P246" s="31"/>
      <c r="Q246" s="30" t="s">
        <v>179</v>
      </c>
      <c r="R246" s="30" t="s">
        <v>19599</v>
      </c>
      <c r="S246" s="30"/>
      <c r="T246" s="105"/>
      <c r="U246" s="106"/>
    </row>
    <row r="247" spans="1:21" ht="53.25" customHeight="1" x14ac:dyDescent="0.2">
      <c r="A247" s="47">
        <v>246</v>
      </c>
      <c r="B247" s="86" t="s">
        <v>19868</v>
      </c>
      <c r="C247" s="35" t="s">
        <v>18681</v>
      </c>
      <c r="D247" s="89" t="s">
        <v>11971</v>
      </c>
      <c r="E247" s="87">
        <v>44664.711805555555</v>
      </c>
      <c r="F247" s="87">
        <v>44655</v>
      </c>
      <c r="G247" s="88"/>
      <c r="H247" s="30" t="str">
        <f>IFERROR(VLOOKUP(G247,[1]Hoja1!$B$2:$F$14234,2,FALSE),"")</f>
        <v/>
      </c>
      <c r="I247" s="30" t="str">
        <f>IFERROR(VLOOKUP(G247,[1]Hoja1!$B$2:$F$14234,3,FALSE),"")</f>
        <v/>
      </c>
      <c r="J247" s="87" t="str">
        <f>IFERROR(VLOOKUP(G247,[1]Hoja1!$B$2:$F$14234,4,FALSE),"")</f>
        <v/>
      </c>
      <c r="K247" s="35" t="s">
        <v>19869</v>
      </c>
      <c r="L247" s="31" t="s">
        <v>14894</v>
      </c>
      <c r="M247" s="31"/>
      <c r="N247" s="31"/>
      <c r="O247" s="31"/>
      <c r="P247" s="30" t="s">
        <v>5783</v>
      </c>
      <c r="Q247" s="30" t="s">
        <v>19124</v>
      </c>
      <c r="R247" s="31"/>
      <c r="S247" s="30"/>
      <c r="T247" s="105"/>
      <c r="U247" s="106"/>
    </row>
    <row r="248" spans="1:21" ht="53.25" customHeight="1" x14ac:dyDescent="0.2">
      <c r="A248" s="47">
        <v>247</v>
      </c>
      <c r="B248" s="86" t="s">
        <v>19870</v>
      </c>
      <c r="C248" s="35" t="s">
        <v>19871</v>
      </c>
      <c r="D248" s="89" t="s">
        <v>11971</v>
      </c>
      <c r="E248" s="87">
        <v>44664.710416666669</v>
      </c>
      <c r="F248" s="87">
        <v>44656</v>
      </c>
      <c r="G248" s="88"/>
      <c r="H248" s="30" t="str">
        <f>IFERROR(VLOOKUP(G248,[1]Hoja1!$B$2:$F$14234,2,FALSE),"")</f>
        <v/>
      </c>
      <c r="I248" s="30" t="str">
        <f>IFERROR(VLOOKUP(G248,[1]Hoja1!$B$2:$F$14234,3,FALSE),"")</f>
        <v/>
      </c>
      <c r="J248" s="87" t="str">
        <f>IFERROR(VLOOKUP(G248,[1]Hoja1!$B$2:$F$14234,4,FALSE),"")</f>
        <v/>
      </c>
      <c r="K248" s="35" t="s">
        <v>19872</v>
      </c>
      <c r="L248" s="31" t="s">
        <v>15859</v>
      </c>
      <c r="M248" s="31"/>
      <c r="N248" s="31"/>
      <c r="O248" s="31"/>
      <c r="P248" s="30" t="s">
        <v>5783</v>
      </c>
      <c r="Q248" s="30" t="s">
        <v>19124</v>
      </c>
      <c r="R248" s="31"/>
      <c r="S248" s="30"/>
      <c r="T248" s="105"/>
      <c r="U248" s="106"/>
    </row>
    <row r="249" spans="1:21" ht="53.25" customHeight="1" x14ac:dyDescent="0.2">
      <c r="A249" s="47">
        <v>248</v>
      </c>
      <c r="B249" s="86" t="s">
        <v>19873</v>
      </c>
      <c r="C249" s="35" t="s">
        <v>19874</v>
      </c>
      <c r="D249" s="89" t="s">
        <v>11971</v>
      </c>
      <c r="E249" s="87">
        <v>44664</v>
      </c>
      <c r="F249" s="87">
        <v>44656</v>
      </c>
      <c r="G249" s="88"/>
      <c r="H249" s="30" t="str">
        <f>IFERROR(VLOOKUP(G249,[1]Hoja1!$B$2:$F$14234,2,FALSE),"")</f>
        <v/>
      </c>
      <c r="I249" s="30" t="str">
        <f>IFERROR(VLOOKUP(G249,[1]Hoja1!$B$2:$F$14234,3,FALSE),"")</f>
        <v/>
      </c>
      <c r="J249" s="87" t="str">
        <f>IFERROR(VLOOKUP(G249,[1]Hoja1!$B$2:$F$14234,4,FALSE),"")</f>
        <v/>
      </c>
      <c r="K249" s="35" t="s">
        <v>19875</v>
      </c>
      <c r="L249" s="31" t="s">
        <v>15859</v>
      </c>
      <c r="M249" s="31"/>
      <c r="N249" s="31"/>
      <c r="O249" s="31"/>
      <c r="P249" s="30" t="s">
        <v>5783</v>
      </c>
      <c r="Q249" s="30" t="s">
        <v>19124</v>
      </c>
      <c r="R249" s="31"/>
      <c r="S249" s="30"/>
      <c r="T249" s="105"/>
      <c r="U249" s="248" t="s">
        <v>16815</v>
      </c>
    </row>
    <row r="250" spans="1:21" ht="53.25" customHeight="1" x14ac:dyDescent="0.2">
      <c r="A250" s="47">
        <v>249</v>
      </c>
      <c r="B250" s="86" t="s">
        <v>19876</v>
      </c>
      <c r="C250" s="35" t="s">
        <v>19877</v>
      </c>
      <c r="D250" s="89" t="s">
        <v>11971</v>
      </c>
      <c r="E250" s="87">
        <v>44669</v>
      </c>
      <c r="F250" s="87">
        <v>44656</v>
      </c>
      <c r="G250" s="88"/>
      <c r="H250" s="30" t="str">
        <f>IFERROR(VLOOKUP(G250,[1]Hoja1!$B$2:$F$14234,2,FALSE),"")</f>
        <v/>
      </c>
      <c r="I250" s="30" t="str">
        <f>IFERROR(VLOOKUP(G250,[1]Hoja1!$B$2:$F$14234,3,FALSE),"")</f>
        <v/>
      </c>
      <c r="J250" s="87" t="str">
        <f>IFERROR(VLOOKUP(G250,[1]Hoja1!$B$2:$F$14234,4,FALSE),"")</f>
        <v/>
      </c>
      <c r="K250" s="35" t="s">
        <v>19878</v>
      </c>
      <c r="L250" s="31" t="s">
        <v>14894</v>
      </c>
      <c r="M250" s="31"/>
      <c r="N250" s="31"/>
      <c r="O250" s="31"/>
      <c r="P250" s="31" t="s">
        <v>19418</v>
      </c>
      <c r="Q250" s="30" t="s">
        <v>78</v>
      </c>
      <c r="R250" s="30"/>
      <c r="S250" s="30"/>
      <c r="T250" s="105"/>
      <c r="U250" s="106"/>
    </row>
    <row r="251" spans="1:21" ht="53.25" customHeight="1" x14ac:dyDescent="0.2">
      <c r="A251" s="47">
        <v>250</v>
      </c>
      <c r="B251" s="86" t="s">
        <v>19879</v>
      </c>
      <c r="C251" s="35" t="s">
        <v>19880</v>
      </c>
      <c r="D251" s="89" t="s">
        <v>11971</v>
      </c>
      <c r="E251" s="87">
        <v>44669</v>
      </c>
      <c r="F251" s="87">
        <v>44657</v>
      </c>
      <c r="G251" s="88"/>
      <c r="H251" s="30" t="str">
        <f>IFERROR(VLOOKUP(G251,[1]Hoja1!$B$2:$F$14234,2,FALSE),"")</f>
        <v/>
      </c>
      <c r="I251" s="30" t="str">
        <f>IFERROR(VLOOKUP(G251,[1]Hoja1!$B$2:$F$14234,3,FALSE),"")</f>
        <v/>
      </c>
      <c r="J251" s="87" t="str">
        <f>IFERROR(VLOOKUP(G251,[1]Hoja1!$B$2:$F$14234,4,FALSE),"")</f>
        <v/>
      </c>
      <c r="K251" s="35" t="s">
        <v>19881</v>
      </c>
      <c r="L251" s="31" t="s">
        <v>14894</v>
      </c>
      <c r="M251" s="31"/>
      <c r="N251" s="31"/>
      <c r="O251" s="31"/>
      <c r="P251" s="31" t="s">
        <v>19418</v>
      </c>
      <c r="Q251" s="30" t="s">
        <v>78</v>
      </c>
      <c r="R251" s="30"/>
      <c r="S251" s="30"/>
      <c r="T251" s="105"/>
      <c r="U251" s="106"/>
    </row>
    <row r="252" spans="1:21" ht="53.25" customHeight="1" x14ac:dyDescent="0.2">
      <c r="A252" s="47">
        <v>251</v>
      </c>
      <c r="B252" s="86" t="s">
        <v>19882</v>
      </c>
      <c r="C252" s="35" t="s">
        <v>19883</v>
      </c>
      <c r="D252" s="89" t="s">
        <v>11971</v>
      </c>
      <c r="E252" s="87">
        <v>44669</v>
      </c>
      <c r="F252" s="87">
        <v>44657</v>
      </c>
      <c r="G252" s="88"/>
      <c r="H252" s="30" t="str">
        <f>IFERROR(VLOOKUP(G252,[1]Hoja1!$B$2:$F$14234,2,FALSE),"")</f>
        <v/>
      </c>
      <c r="I252" s="30" t="str">
        <f>IFERROR(VLOOKUP(G252,[1]Hoja1!$B$2:$F$14234,3,FALSE),"")</f>
        <v/>
      </c>
      <c r="J252" s="87" t="str">
        <f>IFERROR(VLOOKUP(G252,[1]Hoja1!$B$2:$F$14234,4,FALSE),"")</f>
        <v/>
      </c>
      <c r="K252" s="35" t="s">
        <v>19884</v>
      </c>
      <c r="L252" s="31" t="s">
        <v>14894</v>
      </c>
      <c r="M252" s="31"/>
      <c r="N252" s="31"/>
      <c r="O252" s="31"/>
      <c r="P252" s="31" t="s">
        <v>19334</v>
      </c>
      <c r="Q252" s="30" t="s">
        <v>342</v>
      </c>
      <c r="R252" s="30"/>
      <c r="S252" s="30"/>
      <c r="T252" s="105" t="s">
        <v>19156</v>
      </c>
      <c r="U252" s="106"/>
    </row>
    <row r="253" spans="1:21" ht="53.25" customHeight="1" x14ac:dyDescent="0.2">
      <c r="A253" s="47">
        <v>252</v>
      </c>
      <c r="B253" s="86" t="s">
        <v>19885</v>
      </c>
      <c r="C253" s="35" t="s">
        <v>19886</v>
      </c>
      <c r="D253" s="89" t="s">
        <v>11971</v>
      </c>
      <c r="E253" s="87">
        <v>44669</v>
      </c>
      <c r="F253" s="87">
        <v>44658</v>
      </c>
      <c r="G253" s="88"/>
      <c r="H253" s="30" t="str">
        <f>IFERROR(VLOOKUP(G253,[1]Hoja1!$B$2:$F$14234,2,FALSE),"")</f>
        <v/>
      </c>
      <c r="I253" s="30" t="str">
        <f>IFERROR(VLOOKUP(G253,[1]Hoja1!$B$2:$F$14234,3,FALSE),"")</f>
        <v/>
      </c>
      <c r="J253" s="87" t="str">
        <f>IFERROR(VLOOKUP(G253,[1]Hoja1!$B$2:$F$14234,4,FALSE),"")</f>
        <v/>
      </c>
      <c r="K253" s="35" t="s">
        <v>19887</v>
      </c>
      <c r="L253" s="31" t="s">
        <v>15859</v>
      </c>
      <c r="M253" s="31"/>
      <c r="N253" s="31"/>
      <c r="O253" s="31"/>
      <c r="P253" s="31" t="s">
        <v>19288</v>
      </c>
      <c r="Q253" s="30" t="s">
        <v>19120</v>
      </c>
      <c r="R253" s="31"/>
      <c r="S253" s="30"/>
      <c r="T253" s="105"/>
      <c r="U253" s="106"/>
    </row>
    <row r="254" spans="1:21" ht="53.25" customHeight="1" x14ac:dyDescent="0.2">
      <c r="A254" s="47">
        <v>253</v>
      </c>
      <c r="B254" s="86" t="s">
        <v>19888</v>
      </c>
      <c r="C254" s="35" t="s">
        <v>19889</v>
      </c>
      <c r="D254" s="89" t="s">
        <v>11971</v>
      </c>
      <c r="E254" s="87">
        <v>44669</v>
      </c>
      <c r="F254" s="87">
        <v>44658</v>
      </c>
      <c r="G254" s="88"/>
      <c r="H254" s="30" t="str">
        <f>IFERROR(VLOOKUP(G254,[1]Hoja1!$B$2:$F$14234,2,FALSE),"")</f>
        <v/>
      </c>
      <c r="I254" s="30" t="str">
        <f>IFERROR(VLOOKUP(G254,[1]Hoja1!$B$2:$F$14234,3,FALSE),"")</f>
        <v/>
      </c>
      <c r="J254" s="87" t="str">
        <f>IFERROR(VLOOKUP(G254,[1]Hoja1!$B$2:$F$14234,4,FALSE),"")</f>
        <v/>
      </c>
      <c r="K254" s="35" t="s">
        <v>19890</v>
      </c>
      <c r="L254" s="31" t="s">
        <v>15859</v>
      </c>
      <c r="M254" s="31"/>
      <c r="N254" s="31"/>
      <c r="O254" s="31"/>
      <c r="P254" s="31" t="s">
        <v>19463</v>
      </c>
      <c r="Q254" s="31" t="s">
        <v>19122</v>
      </c>
      <c r="R254" s="31"/>
      <c r="S254" s="30"/>
      <c r="T254" s="105"/>
      <c r="U254" s="106"/>
    </row>
    <row r="255" spans="1:21" ht="53.25" customHeight="1" x14ac:dyDescent="0.2">
      <c r="A255" s="47">
        <v>254</v>
      </c>
      <c r="B255" s="86" t="s">
        <v>19891</v>
      </c>
      <c r="C255" s="35" t="s">
        <v>19892</v>
      </c>
      <c r="D255" s="89" t="s">
        <v>11971</v>
      </c>
      <c r="E255" s="87">
        <v>44672</v>
      </c>
      <c r="F255" s="87">
        <v>44658</v>
      </c>
      <c r="G255" s="88"/>
      <c r="H255" s="30" t="str">
        <f>IFERROR(VLOOKUP(G255,[1]Hoja1!$B$2:$F$14234,2,FALSE),"")</f>
        <v/>
      </c>
      <c r="I255" s="30" t="str">
        <f>IFERROR(VLOOKUP(G255,[1]Hoja1!$B$2:$F$14234,3,FALSE),"")</f>
        <v/>
      </c>
      <c r="J255" s="87" t="str">
        <f>IFERROR(VLOOKUP(G255,[1]Hoja1!$B$2:$F$14234,4,FALSE),"")</f>
        <v/>
      </c>
      <c r="K255" s="35" t="s">
        <v>19893</v>
      </c>
      <c r="L255" s="31" t="s">
        <v>14894</v>
      </c>
      <c r="M255" s="31"/>
      <c r="N255" s="31"/>
      <c r="O255" s="31"/>
      <c r="P255" s="31" t="s">
        <v>19155</v>
      </c>
      <c r="Q255" s="30" t="s">
        <v>342</v>
      </c>
      <c r="R255" s="30"/>
      <c r="S255" s="30"/>
      <c r="T255" s="105" t="s">
        <v>19156</v>
      </c>
      <c r="U255" s="106"/>
    </row>
    <row r="256" spans="1:21" ht="53.25" customHeight="1" x14ac:dyDescent="0.2">
      <c r="A256" s="47">
        <v>255</v>
      </c>
      <c r="B256" s="86" t="s">
        <v>19894</v>
      </c>
      <c r="C256" s="35" t="s">
        <v>19895</v>
      </c>
      <c r="D256" s="89" t="s">
        <v>11971</v>
      </c>
      <c r="E256" s="87">
        <v>44663.656944444447</v>
      </c>
      <c r="F256" s="87">
        <v>44658</v>
      </c>
      <c r="G256" s="88"/>
      <c r="H256" s="30" t="str">
        <f>IFERROR(VLOOKUP(G256,[1]Hoja1!$B$2:$F$14234,2,FALSE),"")</f>
        <v/>
      </c>
      <c r="I256" s="30" t="str">
        <f>IFERROR(VLOOKUP(G256,[1]Hoja1!$B$2:$F$14234,3,FALSE),"")</f>
        <v/>
      </c>
      <c r="J256" s="87" t="str">
        <f>IFERROR(VLOOKUP(G256,[1]Hoja1!$B$2:$F$14234,4,FALSE),"")</f>
        <v/>
      </c>
      <c r="K256" s="35" t="s">
        <v>19896</v>
      </c>
      <c r="L256" s="31" t="s">
        <v>15859</v>
      </c>
      <c r="M256" s="31"/>
      <c r="N256" s="31"/>
      <c r="O256" s="31"/>
      <c r="P256" s="31" t="s">
        <v>19725</v>
      </c>
      <c r="Q256" s="30" t="s">
        <v>19127</v>
      </c>
      <c r="R256" s="31"/>
      <c r="S256" s="30"/>
      <c r="T256" s="105"/>
      <c r="U256" s="106"/>
    </row>
    <row r="257" spans="1:21" ht="53.25" customHeight="1" x14ac:dyDescent="0.2">
      <c r="A257" s="47">
        <v>256</v>
      </c>
      <c r="B257" s="86" t="s">
        <v>19897</v>
      </c>
      <c r="C257" s="35" t="s">
        <v>19898</v>
      </c>
      <c r="D257" s="89" t="s">
        <v>11971</v>
      </c>
      <c r="E257" s="87">
        <v>44669</v>
      </c>
      <c r="F257" s="87">
        <v>44658</v>
      </c>
      <c r="G257" s="88"/>
      <c r="H257" s="30" t="str">
        <f>IFERROR(VLOOKUP(G257,[1]Hoja1!$B$2:$F$14234,2,FALSE),"")</f>
        <v/>
      </c>
      <c r="I257" s="30" t="str">
        <f>IFERROR(VLOOKUP(G257,[1]Hoja1!$B$2:$F$14234,3,FALSE),"")</f>
        <v/>
      </c>
      <c r="J257" s="87" t="str">
        <f>IFERROR(VLOOKUP(G257,[1]Hoja1!$B$2:$F$14234,4,FALSE),"")</f>
        <v/>
      </c>
      <c r="K257" s="35" t="s">
        <v>19899</v>
      </c>
      <c r="L257" s="31" t="s">
        <v>14894</v>
      </c>
      <c r="M257" s="31"/>
      <c r="N257" s="31"/>
      <c r="O257" s="31"/>
      <c r="P257" s="31" t="s">
        <v>19430</v>
      </c>
      <c r="Q257" s="30" t="s">
        <v>86</v>
      </c>
      <c r="R257" s="30"/>
      <c r="S257" s="30"/>
      <c r="T257" s="105"/>
      <c r="U257" s="106"/>
    </row>
    <row r="258" spans="1:21" ht="53.25" customHeight="1" x14ac:dyDescent="0.2">
      <c r="A258" s="47">
        <v>257</v>
      </c>
      <c r="B258" s="86" t="s">
        <v>19900</v>
      </c>
      <c r="C258" s="35" t="s">
        <v>19901</v>
      </c>
      <c r="D258" s="89" t="s">
        <v>11971</v>
      </c>
      <c r="E258" s="87">
        <v>44664.702777777777</v>
      </c>
      <c r="F258" s="87">
        <v>44658</v>
      </c>
      <c r="G258" s="88"/>
      <c r="H258" s="30" t="str">
        <f>IFERROR(VLOOKUP(G258,[1]Hoja1!$B$2:$F$14234,2,FALSE),"")</f>
        <v/>
      </c>
      <c r="I258" s="30" t="str">
        <f>IFERROR(VLOOKUP(G258,[1]Hoja1!$B$2:$F$14234,3,FALSE),"")</f>
        <v/>
      </c>
      <c r="J258" s="87" t="str">
        <f>IFERROR(VLOOKUP(G258,[1]Hoja1!$B$2:$F$14234,4,FALSE),"")</f>
        <v/>
      </c>
      <c r="K258" s="35" t="s">
        <v>19902</v>
      </c>
      <c r="L258" s="31" t="s">
        <v>14894</v>
      </c>
      <c r="M258" s="31"/>
      <c r="N258" s="31"/>
      <c r="O258" s="31"/>
      <c r="P258" s="30" t="s">
        <v>5783</v>
      </c>
      <c r="Q258" s="30" t="s">
        <v>19124</v>
      </c>
      <c r="R258" s="31"/>
      <c r="S258" s="30"/>
      <c r="T258" s="105"/>
      <c r="U258" s="106" t="s">
        <v>2177</v>
      </c>
    </row>
    <row r="259" spans="1:21" ht="53.25" customHeight="1" x14ac:dyDescent="0.2">
      <c r="A259" s="47">
        <v>258</v>
      </c>
      <c r="B259" s="86" t="s">
        <v>19903</v>
      </c>
      <c r="C259" s="35" t="s">
        <v>19904</v>
      </c>
      <c r="D259" s="89" t="s">
        <v>11971</v>
      </c>
      <c r="E259" s="87">
        <v>44664.692361111112</v>
      </c>
      <c r="F259" s="87">
        <v>44659</v>
      </c>
      <c r="G259" s="88"/>
      <c r="H259" s="30" t="str">
        <f>IFERROR(VLOOKUP(G259,[1]Hoja1!$B$2:$F$14234,2,FALSE),"")</f>
        <v/>
      </c>
      <c r="I259" s="30" t="str">
        <f>IFERROR(VLOOKUP(G259,[1]Hoja1!$B$2:$F$14234,3,FALSE),"")</f>
        <v/>
      </c>
      <c r="J259" s="87" t="str">
        <f>IFERROR(VLOOKUP(G259,[1]Hoja1!$B$2:$F$14234,4,FALSE),"")</f>
        <v/>
      </c>
      <c r="K259" s="35" t="s">
        <v>19905</v>
      </c>
      <c r="L259" s="31" t="s">
        <v>14894</v>
      </c>
      <c r="M259" s="31"/>
      <c r="N259" s="31"/>
      <c r="O259" s="31"/>
      <c r="P259" s="31" t="s">
        <v>19586</v>
      </c>
      <c r="Q259" s="30" t="s">
        <v>86</v>
      </c>
      <c r="R259" s="30"/>
      <c r="S259" s="30"/>
      <c r="T259" s="105"/>
      <c r="U259" s="106"/>
    </row>
    <row r="260" spans="1:21" ht="53.25" customHeight="1" x14ac:dyDescent="0.2">
      <c r="A260" s="47">
        <v>259</v>
      </c>
      <c r="B260" s="86" t="s">
        <v>19906</v>
      </c>
      <c r="C260" s="35" t="s">
        <v>19907</v>
      </c>
      <c r="D260" s="89" t="s">
        <v>11971</v>
      </c>
      <c r="E260" s="87">
        <v>44664.699305555558</v>
      </c>
      <c r="F260" s="87">
        <v>44662</v>
      </c>
      <c r="G260" s="88"/>
      <c r="H260" s="30" t="str">
        <f>IFERROR(VLOOKUP(G260,[1]Hoja1!$B$2:$F$14234,2,FALSE),"")</f>
        <v/>
      </c>
      <c r="I260" s="30" t="str">
        <f>IFERROR(VLOOKUP(G260,[1]Hoja1!$B$2:$F$14234,3,FALSE),"")</f>
        <v/>
      </c>
      <c r="J260" s="87" t="str">
        <f>IFERROR(VLOOKUP(G260,[1]Hoja1!$B$2:$F$14234,4,FALSE),"")</f>
        <v/>
      </c>
      <c r="K260" s="35" t="s">
        <v>19908</v>
      </c>
      <c r="L260" s="31" t="s">
        <v>14894</v>
      </c>
      <c r="M260" s="31"/>
      <c r="N260" s="31"/>
      <c r="O260" s="31"/>
      <c r="P260" s="30" t="s">
        <v>5783</v>
      </c>
      <c r="Q260" s="30" t="s">
        <v>19124</v>
      </c>
      <c r="R260" s="31"/>
      <c r="S260" s="30"/>
      <c r="T260" s="105"/>
      <c r="U260" s="106"/>
    </row>
    <row r="261" spans="1:21" ht="53.25" customHeight="1" x14ac:dyDescent="0.2">
      <c r="A261" s="47">
        <v>260</v>
      </c>
      <c r="B261" s="86" t="s">
        <v>19909</v>
      </c>
      <c r="C261" s="35" t="s">
        <v>19910</v>
      </c>
      <c r="D261" s="89" t="s">
        <v>11971</v>
      </c>
      <c r="E261" s="87">
        <v>44664.704861111109</v>
      </c>
      <c r="F261" s="87">
        <v>44662</v>
      </c>
      <c r="G261" s="88"/>
      <c r="H261" s="30" t="str">
        <f>IFERROR(VLOOKUP(G261,[1]Hoja1!$B$2:$F$14234,2,FALSE),"")</f>
        <v/>
      </c>
      <c r="I261" s="30" t="str">
        <f>IFERROR(VLOOKUP(G261,[1]Hoja1!$B$2:$F$14234,3,FALSE),"")</f>
        <v/>
      </c>
      <c r="J261" s="87" t="str">
        <f>IFERROR(VLOOKUP(G261,[1]Hoja1!$B$2:$F$14234,4,FALSE),"")</f>
        <v/>
      </c>
      <c r="K261" s="35" t="s">
        <v>19911</v>
      </c>
      <c r="L261" s="31" t="s">
        <v>14894</v>
      </c>
      <c r="M261" s="31"/>
      <c r="N261" s="31"/>
      <c r="O261" s="31"/>
      <c r="P261" s="30" t="s">
        <v>5783</v>
      </c>
      <c r="Q261" s="30" t="s">
        <v>19124</v>
      </c>
      <c r="R261" s="31"/>
      <c r="S261" s="30"/>
      <c r="T261" s="105"/>
      <c r="U261" s="106"/>
    </row>
    <row r="262" spans="1:21" ht="53.25" customHeight="1" x14ac:dyDescent="0.2">
      <c r="A262" s="47">
        <v>261</v>
      </c>
      <c r="B262" s="86" t="s">
        <v>19912</v>
      </c>
      <c r="C262" s="35" t="s">
        <v>19913</v>
      </c>
      <c r="D262" s="89" t="s">
        <v>11971</v>
      </c>
      <c r="E262" s="87">
        <v>44685</v>
      </c>
      <c r="F262" s="87">
        <v>44664</v>
      </c>
      <c r="G262" s="88"/>
      <c r="H262" s="30" t="str">
        <f>IFERROR(VLOOKUP(G262,[1]Hoja1!$B$2:$F$14234,2,FALSE),"")</f>
        <v/>
      </c>
      <c r="I262" s="30" t="str">
        <f>IFERROR(VLOOKUP(G262,[1]Hoja1!$B$2:$F$14234,3,FALSE),"")</f>
        <v/>
      </c>
      <c r="J262" s="87" t="str">
        <f>IFERROR(VLOOKUP(G262,[1]Hoja1!$B$2:$F$14234,4,FALSE),"")</f>
        <v/>
      </c>
      <c r="K262" s="35" t="s">
        <v>19914</v>
      </c>
      <c r="L262" s="31" t="s">
        <v>14894</v>
      </c>
      <c r="M262" s="31"/>
      <c r="N262" s="31"/>
      <c r="O262" s="31"/>
      <c r="P262" s="31" t="s">
        <v>19430</v>
      </c>
      <c r="Q262" s="30" t="s">
        <v>86</v>
      </c>
      <c r="R262" s="30"/>
      <c r="S262" s="30"/>
      <c r="T262" s="105"/>
      <c r="U262" s="106"/>
    </row>
    <row r="263" spans="1:21" ht="53.25" customHeight="1" x14ac:dyDescent="0.2">
      <c r="A263" s="47">
        <v>262</v>
      </c>
      <c r="B263" s="86" t="s">
        <v>19915</v>
      </c>
      <c r="C263" s="35" t="s">
        <v>19916</v>
      </c>
      <c r="D263" s="89" t="s">
        <v>11971</v>
      </c>
      <c r="E263" s="87">
        <v>44669</v>
      </c>
      <c r="F263" s="87">
        <v>44664</v>
      </c>
      <c r="G263" s="88"/>
      <c r="H263" s="30" t="str">
        <f>IFERROR(VLOOKUP(G263,[1]Hoja1!$B$2:$F$14234,2,FALSE),"")</f>
        <v/>
      </c>
      <c r="I263" s="30" t="str">
        <f>IFERROR(VLOOKUP(G263,[1]Hoja1!$B$2:$F$14234,3,FALSE),"")</f>
        <v/>
      </c>
      <c r="J263" s="87" t="str">
        <f>IFERROR(VLOOKUP(G263,[1]Hoja1!$B$2:$F$14234,4,FALSE),"")</f>
        <v/>
      </c>
      <c r="K263" s="35" t="s">
        <v>19917</v>
      </c>
      <c r="L263" s="31" t="s">
        <v>14894</v>
      </c>
      <c r="M263" s="31"/>
      <c r="N263" s="31"/>
      <c r="O263" s="31"/>
      <c r="P263" s="30" t="s">
        <v>19240</v>
      </c>
      <c r="Q263" s="30" t="s">
        <v>19113</v>
      </c>
      <c r="R263" s="30"/>
      <c r="S263" s="30"/>
      <c r="T263" s="105"/>
      <c r="U263" s="106"/>
    </row>
    <row r="264" spans="1:21" ht="53.25" customHeight="1" x14ac:dyDescent="0.2">
      <c r="A264" s="47">
        <v>263</v>
      </c>
      <c r="B264" s="86" t="s">
        <v>19918</v>
      </c>
      <c r="C264" s="35" t="s">
        <v>19919</v>
      </c>
      <c r="D264" s="89" t="s">
        <v>11971</v>
      </c>
      <c r="E264" s="87">
        <v>44669</v>
      </c>
      <c r="F264" s="87">
        <v>44664</v>
      </c>
      <c r="G264" s="88"/>
      <c r="H264" s="30" t="str">
        <f>IFERROR(VLOOKUP(G264,[1]Hoja1!$B$2:$F$14234,2,FALSE),"")</f>
        <v/>
      </c>
      <c r="I264" s="30" t="str">
        <f>IFERROR(VLOOKUP(G264,[1]Hoja1!$B$2:$F$14234,3,FALSE),"")</f>
        <v/>
      </c>
      <c r="J264" s="87" t="str">
        <f>IFERROR(VLOOKUP(G264,[1]Hoja1!$B$2:$F$14234,4,FALSE),"")</f>
        <v/>
      </c>
      <c r="K264" s="35" t="s">
        <v>19920</v>
      </c>
      <c r="L264" s="31" t="s">
        <v>14894</v>
      </c>
      <c r="M264" s="31"/>
      <c r="N264" s="31"/>
      <c r="O264" s="31"/>
      <c r="P264" s="30" t="s">
        <v>19240</v>
      </c>
      <c r="Q264" s="30" t="s">
        <v>19113</v>
      </c>
      <c r="R264" s="30"/>
      <c r="S264" s="30"/>
      <c r="T264" s="105"/>
      <c r="U264" s="106"/>
    </row>
    <row r="265" spans="1:21" ht="53.25" customHeight="1" x14ac:dyDescent="0.2">
      <c r="A265" s="47">
        <v>264</v>
      </c>
      <c r="B265" s="86" t="s">
        <v>19921</v>
      </c>
      <c r="C265" s="35" t="s">
        <v>19922</v>
      </c>
      <c r="D265" s="89" t="s">
        <v>11971</v>
      </c>
      <c r="E265" s="87">
        <v>44669</v>
      </c>
      <c r="F265" s="87">
        <v>44664</v>
      </c>
      <c r="G265" s="88"/>
      <c r="H265" s="30" t="str">
        <f>IFERROR(VLOOKUP(G265,[1]Hoja1!$B$2:$F$14234,2,FALSE),"")</f>
        <v/>
      </c>
      <c r="I265" s="30" t="str">
        <f>IFERROR(VLOOKUP(G265,[1]Hoja1!$B$2:$F$14234,3,FALSE),"")</f>
        <v/>
      </c>
      <c r="J265" s="87" t="str">
        <f>IFERROR(VLOOKUP(G265,[1]Hoja1!$B$2:$F$14234,4,FALSE),"")</f>
        <v/>
      </c>
      <c r="K265" s="35" t="s">
        <v>19923</v>
      </c>
      <c r="L265" s="31" t="s">
        <v>14894</v>
      </c>
      <c r="M265" s="31"/>
      <c r="N265" s="31"/>
      <c r="O265" s="31"/>
      <c r="P265" s="30" t="s">
        <v>19240</v>
      </c>
      <c r="Q265" s="30" t="s">
        <v>19113</v>
      </c>
      <c r="R265" s="30"/>
      <c r="S265" s="30"/>
      <c r="T265" s="105"/>
      <c r="U265" s="106"/>
    </row>
    <row r="266" spans="1:21" ht="53.25" customHeight="1" x14ac:dyDescent="0.2">
      <c r="A266" s="47">
        <v>265</v>
      </c>
      <c r="B266" s="86" t="s">
        <v>19924</v>
      </c>
      <c r="C266" s="35" t="s">
        <v>19925</v>
      </c>
      <c r="D266" s="89" t="s">
        <v>11971</v>
      </c>
      <c r="E266" s="87">
        <v>44671</v>
      </c>
      <c r="F266" s="87">
        <v>44664</v>
      </c>
      <c r="G266" s="88"/>
      <c r="H266" s="30" t="str">
        <f>IFERROR(VLOOKUP(G266,[1]Hoja1!$B$2:$F$14234,2,FALSE),"")</f>
        <v/>
      </c>
      <c r="I266" s="30" t="str">
        <f>IFERROR(VLOOKUP(G266,[1]Hoja1!$B$2:$F$14234,3,FALSE),"")</f>
        <v/>
      </c>
      <c r="J266" s="87" t="str">
        <f>IFERROR(VLOOKUP(G266,[1]Hoja1!$B$2:$F$14234,4,FALSE),"")</f>
        <v/>
      </c>
      <c r="K266" s="35" t="s">
        <v>19926</v>
      </c>
      <c r="L266" s="31" t="s">
        <v>14894</v>
      </c>
      <c r="M266" s="31"/>
      <c r="N266" s="31"/>
      <c r="O266" s="31"/>
      <c r="P266" s="30" t="s">
        <v>19240</v>
      </c>
      <c r="Q266" s="30" t="s">
        <v>19113</v>
      </c>
      <c r="R266" s="30"/>
      <c r="S266" s="30"/>
      <c r="T266" s="105"/>
      <c r="U266" s="106"/>
    </row>
    <row r="267" spans="1:21" ht="53.25" customHeight="1" x14ac:dyDescent="0.2">
      <c r="A267" s="47">
        <v>266</v>
      </c>
      <c r="B267" s="86" t="s">
        <v>19927</v>
      </c>
      <c r="C267" s="35" t="s">
        <v>19928</v>
      </c>
      <c r="D267" s="89" t="s">
        <v>11971</v>
      </c>
      <c r="E267" s="87">
        <v>44671</v>
      </c>
      <c r="F267" s="87">
        <v>44664</v>
      </c>
      <c r="G267" s="88"/>
      <c r="H267" s="30" t="str">
        <f>IFERROR(VLOOKUP(G267,[1]Hoja1!$B$2:$F$14234,2,FALSE),"")</f>
        <v/>
      </c>
      <c r="I267" s="30" t="str">
        <f>IFERROR(VLOOKUP(G267,[1]Hoja1!$B$2:$F$14234,3,FALSE),"")</f>
        <v/>
      </c>
      <c r="J267" s="87" t="str">
        <f>IFERROR(VLOOKUP(G267,[1]Hoja1!$B$2:$F$14234,4,FALSE),"")</f>
        <v/>
      </c>
      <c r="K267" s="35" t="s">
        <v>19929</v>
      </c>
      <c r="L267" s="31" t="s">
        <v>14894</v>
      </c>
      <c r="M267" s="31"/>
      <c r="N267" s="31"/>
      <c r="O267" s="31"/>
      <c r="P267" s="31" t="s">
        <v>19418</v>
      </c>
      <c r="Q267" s="30" t="s">
        <v>78</v>
      </c>
      <c r="R267" s="30"/>
      <c r="S267" s="30"/>
      <c r="T267" s="105"/>
      <c r="U267" s="106"/>
    </row>
    <row r="268" spans="1:21" ht="53.25" customHeight="1" x14ac:dyDescent="0.2">
      <c r="A268" s="47">
        <v>267</v>
      </c>
      <c r="B268" s="86" t="s">
        <v>19930</v>
      </c>
      <c r="C268" s="35" t="s">
        <v>19931</v>
      </c>
      <c r="D268" s="89" t="s">
        <v>11971</v>
      </c>
      <c r="E268" s="87">
        <v>44672</v>
      </c>
      <c r="F268" s="87">
        <v>44664</v>
      </c>
      <c r="G268" s="88"/>
      <c r="H268" s="30" t="str">
        <f>IFERROR(VLOOKUP(G268,[1]Hoja1!$B$2:$F$14234,2,FALSE),"")</f>
        <v/>
      </c>
      <c r="I268" s="30" t="str">
        <f>IFERROR(VLOOKUP(G268,[1]Hoja1!$B$2:$F$14234,3,FALSE),"")</f>
        <v/>
      </c>
      <c r="J268" s="87" t="str">
        <f>IFERROR(VLOOKUP(G268,[1]Hoja1!$B$2:$F$14234,4,FALSE),"")</f>
        <v/>
      </c>
      <c r="K268" s="35" t="s">
        <v>19932</v>
      </c>
      <c r="L268" s="31" t="s">
        <v>14894</v>
      </c>
      <c r="M268" s="31"/>
      <c r="N268" s="31"/>
      <c r="O268" s="31"/>
      <c r="P268" s="31" t="s">
        <v>19334</v>
      </c>
      <c r="Q268" s="30" t="s">
        <v>342</v>
      </c>
      <c r="R268" s="30"/>
      <c r="S268" s="30"/>
      <c r="T268" s="105" t="s">
        <v>19156</v>
      </c>
      <c r="U268" s="106"/>
    </row>
    <row r="269" spans="1:21" ht="53.25" customHeight="1" x14ac:dyDescent="0.2">
      <c r="A269" s="47">
        <v>268</v>
      </c>
      <c r="B269" s="86" t="s">
        <v>19933</v>
      </c>
      <c r="C269" s="35" t="s">
        <v>19934</v>
      </c>
      <c r="D269" s="89" t="s">
        <v>11971</v>
      </c>
      <c r="E269" s="87">
        <v>44672</v>
      </c>
      <c r="F269" s="87">
        <v>44664</v>
      </c>
      <c r="G269" s="88"/>
      <c r="H269" s="30" t="str">
        <f>IFERROR(VLOOKUP(G269,[1]Hoja1!$B$2:$F$14234,2,FALSE),"")</f>
        <v/>
      </c>
      <c r="I269" s="30" t="str">
        <f>IFERROR(VLOOKUP(G269,[1]Hoja1!$B$2:$F$14234,3,FALSE),"")</f>
        <v/>
      </c>
      <c r="J269" s="87" t="str">
        <f>IFERROR(VLOOKUP(G269,[1]Hoja1!$B$2:$F$14234,4,FALSE),"")</f>
        <v/>
      </c>
      <c r="K269" s="35" t="s">
        <v>19935</v>
      </c>
      <c r="L269" s="31" t="s">
        <v>14894</v>
      </c>
      <c r="M269" s="31"/>
      <c r="N269" s="31"/>
      <c r="O269" s="31"/>
      <c r="P269" s="31" t="s">
        <v>19334</v>
      </c>
      <c r="Q269" s="30" t="s">
        <v>342</v>
      </c>
      <c r="R269" s="30"/>
      <c r="S269" s="30"/>
      <c r="T269" s="105" t="s">
        <v>19156</v>
      </c>
      <c r="U269" s="106"/>
    </row>
    <row r="270" spans="1:21" ht="53.25" customHeight="1" x14ac:dyDescent="0.2">
      <c r="A270" s="47">
        <v>269</v>
      </c>
      <c r="B270" s="86" t="s">
        <v>19936</v>
      </c>
      <c r="C270" s="35" t="s">
        <v>19937</v>
      </c>
      <c r="D270" s="89" t="s">
        <v>11971</v>
      </c>
      <c r="E270" s="87">
        <v>44685</v>
      </c>
      <c r="F270" s="87">
        <v>44664</v>
      </c>
      <c r="G270" s="88"/>
      <c r="H270" s="30" t="str">
        <f>IFERROR(VLOOKUP(G270,[1]Hoja1!$B$2:$F$14234,2,FALSE),"")</f>
        <v/>
      </c>
      <c r="I270" s="30" t="str">
        <f>IFERROR(VLOOKUP(G270,[1]Hoja1!$B$2:$F$14234,3,FALSE),"")</f>
        <v/>
      </c>
      <c r="J270" s="87" t="str">
        <f>IFERROR(VLOOKUP(G270,[1]Hoja1!$B$2:$F$14234,4,FALSE),"")</f>
        <v/>
      </c>
      <c r="K270" s="35" t="s">
        <v>19938</v>
      </c>
      <c r="L270" s="31" t="s">
        <v>14894</v>
      </c>
      <c r="M270" s="31"/>
      <c r="N270" s="31"/>
      <c r="O270" s="31"/>
      <c r="P270" s="31" t="s">
        <v>19334</v>
      </c>
      <c r="Q270" s="30" t="s">
        <v>342</v>
      </c>
      <c r="R270" s="31"/>
      <c r="S270" s="30"/>
      <c r="T270" s="105" t="s">
        <v>19156</v>
      </c>
      <c r="U270" s="248" t="s">
        <v>16815</v>
      </c>
    </row>
    <row r="271" spans="1:21" ht="53.25" customHeight="1" x14ac:dyDescent="0.2">
      <c r="A271" s="47">
        <v>270</v>
      </c>
      <c r="B271" s="86" t="s">
        <v>19939</v>
      </c>
      <c r="C271" s="35" t="s">
        <v>19940</v>
      </c>
      <c r="D271" s="89" t="s">
        <v>11971</v>
      </c>
      <c r="E271" s="87">
        <v>44679</v>
      </c>
      <c r="F271" s="87">
        <v>44664</v>
      </c>
      <c r="G271" s="88"/>
      <c r="H271" s="30" t="str">
        <f>IFERROR(VLOOKUP(G271,[1]Hoja1!$B$2:$F$14234,2,FALSE),"")</f>
        <v/>
      </c>
      <c r="I271" s="30" t="str">
        <f>IFERROR(VLOOKUP(G271,[1]Hoja1!$B$2:$F$14234,3,FALSE),"")</f>
        <v/>
      </c>
      <c r="J271" s="87" t="str">
        <f>IFERROR(VLOOKUP(G271,[1]Hoja1!$B$2:$F$14234,4,FALSE),"")</f>
        <v/>
      </c>
      <c r="K271" s="35" t="s">
        <v>19941</v>
      </c>
      <c r="L271" s="31" t="s">
        <v>14894</v>
      </c>
      <c r="M271" s="31"/>
      <c r="N271" s="31"/>
      <c r="O271" s="31"/>
      <c r="P271" s="31" t="s">
        <v>19334</v>
      </c>
      <c r="Q271" s="30" t="s">
        <v>342</v>
      </c>
      <c r="R271" s="30"/>
      <c r="S271" s="30"/>
      <c r="T271" s="105" t="s">
        <v>19156</v>
      </c>
      <c r="U271" s="106"/>
    </row>
    <row r="272" spans="1:21" ht="53.25" customHeight="1" x14ac:dyDescent="0.2">
      <c r="A272" s="47">
        <v>271</v>
      </c>
      <c r="B272" s="86" t="s">
        <v>19942</v>
      </c>
      <c r="C272" s="35" t="s">
        <v>19943</v>
      </c>
      <c r="D272" s="89" t="s">
        <v>11971</v>
      </c>
      <c r="E272" s="87">
        <v>44671</v>
      </c>
      <c r="F272" s="87">
        <v>44664</v>
      </c>
      <c r="G272" s="88"/>
      <c r="H272" s="30" t="str">
        <f>IFERROR(VLOOKUP(G272,[1]Hoja1!$B$2:$F$14234,2,FALSE),"")</f>
        <v/>
      </c>
      <c r="I272" s="30" t="str">
        <f>IFERROR(VLOOKUP(G272,[1]Hoja1!$B$2:$F$14234,3,FALSE),"")</f>
        <v/>
      </c>
      <c r="J272" s="87" t="str">
        <f>IFERROR(VLOOKUP(G272,[1]Hoja1!$B$2:$F$14234,4,FALSE),"")</f>
        <v/>
      </c>
      <c r="K272" s="35" t="s">
        <v>19944</v>
      </c>
      <c r="L272" s="31" t="s">
        <v>14894</v>
      </c>
      <c r="M272" s="31"/>
      <c r="N272" s="31"/>
      <c r="O272" s="31"/>
      <c r="P272" s="31" t="s">
        <v>19586</v>
      </c>
      <c r="Q272" s="30" t="s">
        <v>86</v>
      </c>
      <c r="R272" s="30"/>
      <c r="S272" s="30"/>
      <c r="T272" s="105"/>
      <c r="U272" s="106"/>
    </row>
    <row r="273" spans="1:21" ht="53.25" customHeight="1" x14ac:dyDescent="0.2">
      <c r="A273" s="47">
        <v>272</v>
      </c>
      <c r="B273" s="86" t="s">
        <v>19945</v>
      </c>
      <c r="C273" s="35" t="s">
        <v>19946</v>
      </c>
      <c r="D273" s="89" t="s">
        <v>11971</v>
      </c>
      <c r="E273" s="87">
        <v>44672</v>
      </c>
      <c r="F273" s="87">
        <v>44664</v>
      </c>
      <c r="G273" s="88"/>
      <c r="H273" s="30" t="str">
        <f>IFERROR(VLOOKUP(G273,[1]Hoja1!$B$2:$F$14234,2,FALSE),"")</f>
        <v/>
      </c>
      <c r="I273" s="30" t="str">
        <f>IFERROR(VLOOKUP(G273,[1]Hoja1!$B$2:$F$14234,3,FALSE),"")</f>
        <v/>
      </c>
      <c r="J273" s="87" t="str">
        <f>IFERROR(VLOOKUP(G273,[1]Hoja1!$B$2:$F$14234,4,FALSE),"")</f>
        <v/>
      </c>
      <c r="K273" s="35" t="s">
        <v>19947</v>
      </c>
      <c r="L273" s="31" t="s">
        <v>14894</v>
      </c>
      <c r="M273" s="31"/>
      <c r="N273" s="31"/>
      <c r="O273" s="31"/>
      <c r="P273" s="31" t="s">
        <v>19334</v>
      </c>
      <c r="Q273" s="30" t="s">
        <v>342</v>
      </c>
      <c r="R273" s="30"/>
      <c r="S273" s="30"/>
      <c r="T273" s="105" t="s">
        <v>19156</v>
      </c>
      <c r="U273" s="106"/>
    </row>
    <row r="274" spans="1:21" ht="53.25" customHeight="1" x14ac:dyDescent="0.2">
      <c r="A274" s="47">
        <v>273</v>
      </c>
      <c r="B274" s="86" t="s">
        <v>19948</v>
      </c>
      <c r="C274" s="35" t="s">
        <v>19949</v>
      </c>
      <c r="D274" s="89" t="s">
        <v>11971</v>
      </c>
      <c r="E274" s="87">
        <v>44672</v>
      </c>
      <c r="F274" s="87">
        <v>44664</v>
      </c>
      <c r="G274" s="88"/>
      <c r="H274" s="30" t="str">
        <f>IFERROR(VLOOKUP(G274,[1]Hoja1!$B$2:$F$14234,2,FALSE),"")</f>
        <v/>
      </c>
      <c r="I274" s="30" t="str">
        <f>IFERROR(VLOOKUP(G274,[1]Hoja1!$B$2:$F$14234,3,FALSE),"")</f>
        <v/>
      </c>
      <c r="J274" s="87" t="str">
        <f>IFERROR(VLOOKUP(G274,[1]Hoja1!$B$2:$F$14234,4,FALSE),"")</f>
        <v/>
      </c>
      <c r="K274" s="35" t="s">
        <v>19950</v>
      </c>
      <c r="L274" s="31" t="s">
        <v>14894</v>
      </c>
      <c r="M274" s="31"/>
      <c r="N274" s="31"/>
      <c r="O274" s="31" t="s">
        <v>19697</v>
      </c>
      <c r="P274" s="31" t="s">
        <v>5783</v>
      </c>
      <c r="Q274" s="30" t="s">
        <v>86</v>
      </c>
      <c r="R274" s="30"/>
      <c r="S274" s="30"/>
      <c r="T274" s="105"/>
      <c r="U274" s="248" t="s">
        <v>19419</v>
      </c>
    </row>
    <row r="275" spans="1:21" ht="53.25" customHeight="1" x14ac:dyDescent="0.2">
      <c r="A275" s="47">
        <v>274</v>
      </c>
      <c r="B275" s="86" t="s">
        <v>19951</v>
      </c>
      <c r="C275" s="35" t="s">
        <v>19952</v>
      </c>
      <c r="D275" s="89" t="s">
        <v>11971</v>
      </c>
      <c r="E275" s="87">
        <v>44673</v>
      </c>
      <c r="F275" s="87">
        <v>44669</v>
      </c>
      <c r="G275" s="88"/>
      <c r="H275" s="30" t="str">
        <f>IFERROR(VLOOKUP(G275,[1]Hoja1!$B$2:$F$14234,2,FALSE),"")</f>
        <v/>
      </c>
      <c r="I275" s="30" t="str">
        <f>IFERROR(VLOOKUP(G275,[1]Hoja1!$B$2:$F$14234,3,FALSE),"")</f>
        <v/>
      </c>
      <c r="J275" s="87" t="str">
        <f>IFERROR(VLOOKUP(G275,[1]Hoja1!$B$2:$F$14234,4,FALSE),"")</f>
        <v/>
      </c>
      <c r="K275" s="35" t="s">
        <v>19953</v>
      </c>
      <c r="L275" s="31" t="s">
        <v>14894</v>
      </c>
      <c r="M275" s="31"/>
      <c r="N275" s="31"/>
      <c r="O275" s="31"/>
      <c r="P275" s="31" t="s">
        <v>19334</v>
      </c>
      <c r="Q275" s="30" t="s">
        <v>342</v>
      </c>
      <c r="R275" s="30"/>
      <c r="S275" s="30"/>
      <c r="T275" s="105" t="s">
        <v>19156</v>
      </c>
      <c r="U275" s="106"/>
    </row>
    <row r="276" spans="1:21" ht="53.25" customHeight="1" x14ac:dyDescent="0.2">
      <c r="A276" s="47">
        <v>275</v>
      </c>
      <c r="B276" s="86" t="s">
        <v>19954</v>
      </c>
      <c r="C276" s="35" t="s">
        <v>19955</v>
      </c>
      <c r="D276" s="89" t="s">
        <v>11971</v>
      </c>
      <c r="E276" s="87">
        <v>44673</v>
      </c>
      <c r="F276" s="87">
        <v>44671</v>
      </c>
      <c r="G276" s="88"/>
      <c r="H276" s="30" t="str">
        <f>IFERROR(VLOOKUP(G276,[1]Hoja1!$B$2:$F$14234,2,FALSE),"")</f>
        <v/>
      </c>
      <c r="I276" s="30" t="str">
        <f>IFERROR(VLOOKUP(G276,[1]Hoja1!$B$2:$F$14234,3,FALSE),"")</f>
        <v/>
      </c>
      <c r="J276" s="87" t="str">
        <f>IFERROR(VLOOKUP(G276,[1]Hoja1!$B$2:$F$14234,4,FALSE),"")</f>
        <v/>
      </c>
      <c r="K276" s="35" t="s">
        <v>19956</v>
      </c>
      <c r="L276" s="31" t="s">
        <v>14894</v>
      </c>
      <c r="M276" s="31"/>
      <c r="N276" s="31"/>
      <c r="O276" s="31"/>
      <c r="P276" s="31" t="s">
        <v>19334</v>
      </c>
      <c r="Q276" s="30" t="s">
        <v>342</v>
      </c>
      <c r="R276" s="30"/>
      <c r="S276" s="30"/>
      <c r="T276" s="105" t="s">
        <v>19156</v>
      </c>
      <c r="U276" s="106"/>
    </row>
    <row r="277" spans="1:21" ht="53.25" customHeight="1" x14ac:dyDescent="0.2">
      <c r="A277" s="47">
        <v>276</v>
      </c>
      <c r="B277" s="86" t="s">
        <v>19957</v>
      </c>
      <c r="C277" s="35" t="s">
        <v>19958</v>
      </c>
      <c r="D277" s="89" t="s">
        <v>11971</v>
      </c>
      <c r="E277" s="87">
        <v>44679</v>
      </c>
      <c r="F277" s="87">
        <v>44671</v>
      </c>
      <c r="G277" s="88">
        <v>13621</v>
      </c>
      <c r="H277" s="30" t="str">
        <f>IFERROR(VLOOKUP(G277,[1]Hoja1!$B$2:$F$14234,2,FALSE),"")</f>
        <v>SAN MARTIN DE PORRAS III</v>
      </c>
      <c r="I277" s="30" t="str">
        <f>IFERROR(VLOOKUP(G277,[1]Hoja1!$B$2:$F$14234,3,FALSE),"")</f>
        <v>PT-13621-PM</v>
      </c>
      <c r="J277" s="87" t="str">
        <f>IFERROR(VLOOKUP(G277,[1]Hoja1!$B$2:$F$14234,4,FALSE),"")</f>
        <v>PANTA PANTA MARIA PELAGIA ;PERICHE PANTA LEONIDAS</v>
      </c>
      <c r="K277" s="35" t="s">
        <v>19959</v>
      </c>
      <c r="L277" s="31" t="s">
        <v>14894</v>
      </c>
      <c r="M277" s="31"/>
      <c r="N277" s="31"/>
      <c r="O277" s="31"/>
      <c r="P277" s="31" t="s">
        <v>19616</v>
      </c>
      <c r="Q277" s="36" t="s">
        <v>19126</v>
      </c>
      <c r="R277" s="36"/>
      <c r="S277" s="30"/>
      <c r="T277" s="105" t="s">
        <v>19617</v>
      </c>
      <c r="U277" s="106"/>
    </row>
    <row r="278" spans="1:21" ht="53.25" customHeight="1" x14ac:dyDescent="0.2">
      <c r="A278" s="47">
        <v>277</v>
      </c>
      <c r="B278" s="86" t="s">
        <v>19960</v>
      </c>
      <c r="C278" s="35" t="s">
        <v>19961</v>
      </c>
      <c r="D278" s="89" t="s">
        <v>11971</v>
      </c>
      <c r="E278" s="87">
        <v>44679</v>
      </c>
      <c r="F278" s="87">
        <v>44671</v>
      </c>
      <c r="G278" s="88">
        <v>2412</v>
      </c>
      <c r="H278" s="30" t="str">
        <f>IFERROR(VLOOKUP(G278,[1]Hoja1!$B$2:$F$14234,2,FALSE),"")</f>
        <v>MERLIN</v>
      </c>
      <c r="I278" s="30" t="str">
        <f>IFERROR(VLOOKUP(G278,[1]Hoja1!$B$2:$F$14234,3,FALSE),"")</f>
        <v>CE-2412-PM</v>
      </c>
      <c r="J278" s="87" t="str">
        <f>IFERROR(VLOOKUP(G278,[1]Hoja1!$B$2:$F$14234,4,FALSE),"")</f>
        <v>PESQUERA EXALMAR S.A.A.</v>
      </c>
      <c r="K278" s="35" t="s">
        <v>19962</v>
      </c>
      <c r="L278" s="31" t="s">
        <v>14894</v>
      </c>
      <c r="M278" s="31"/>
      <c r="N278" s="31"/>
      <c r="O278" s="31"/>
      <c r="P278" s="31" t="s">
        <v>19334</v>
      </c>
      <c r="Q278" s="30" t="s">
        <v>342</v>
      </c>
      <c r="R278" s="30"/>
      <c r="S278" s="30"/>
      <c r="T278" s="105" t="s">
        <v>19156</v>
      </c>
      <c r="U278" s="106"/>
    </row>
    <row r="279" spans="1:21" ht="53.25" customHeight="1" x14ac:dyDescent="0.2">
      <c r="A279" s="47">
        <v>278</v>
      </c>
      <c r="B279" s="90" t="s">
        <v>19963</v>
      </c>
      <c r="C279" s="35" t="s">
        <v>19964</v>
      </c>
      <c r="D279" s="89" t="s">
        <v>11971</v>
      </c>
      <c r="E279" s="87">
        <v>44679</v>
      </c>
      <c r="F279" s="87">
        <v>44672</v>
      </c>
      <c r="G279" s="88"/>
      <c r="H279" s="30" t="str">
        <f>IFERROR(VLOOKUP(G279,[1]Hoja1!$B$2:$F$14234,2,FALSE),"")</f>
        <v/>
      </c>
      <c r="I279" s="30" t="str">
        <f>IFERROR(VLOOKUP(G279,[1]Hoja1!$B$2:$F$14234,3,FALSE),"")</f>
        <v/>
      </c>
      <c r="J279" s="87" t="str">
        <f>IFERROR(VLOOKUP(G279,[1]Hoja1!$B$2:$F$14234,4,FALSE),"")</f>
        <v/>
      </c>
      <c r="K279" s="35" t="s">
        <v>19965</v>
      </c>
      <c r="L279" s="31" t="s">
        <v>14894</v>
      </c>
      <c r="M279" s="31"/>
      <c r="N279" s="31"/>
      <c r="O279" s="31"/>
      <c r="P279" s="31" t="s">
        <v>19430</v>
      </c>
      <c r="Q279" s="30" t="s">
        <v>86</v>
      </c>
      <c r="R279" s="30"/>
      <c r="S279" s="30"/>
      <c r="T279" s="105"/>
      <c r="U279" s="106"/>
    </row>
    <row r="280" spans="1:21" ht="53.25" customHeight="1" x14ac:dyDescent="0.2">
      <c r="A280" s="47">
        <v>279</v>
      </c>
      <c r="B280" s="86" t="s">
        <v>19966</v>
      </c>
      <c r="C280" s="35" t="s">
        <v>19967</v>
      </c>
      <c r="D280" s="89" t="s">
        <v>11971</v>
      </c>
      <c r="E280" s="87">
        <v>44679</v>
      </c>
      <c r="F280" s="87">
        <v>44672</v>
      </c>
      <c r="G280" s="88"/>
      <c r="H280" s="30" t="str">
        <f>IFERROR(VLOOKUP(G280,[1]Hoja1!$B$2:$F$14234,2,FALSE),"")</f>
        <v/>
      </c>
      <c r="I280" s="30" t="str">
        <f>IFERROR(VLOOKUP(G280,[1]Hoja1!$B$2:$F$14234,3,FALSE),"")</f>
        <v/>
      </c>
      <c r="J280" s="87" t="str">
        <f>IFERROR(VLOOKUP(G280,[1]Hoja1!$B$2:$F$14234,4,FALSE),"")</f>
        <v/>
      </c>
      <c r="K280" s="35" t="s">
        <v>19968</v>
      </c>
      <c r="L280" s="31" t="s">
        <v>14894</v>
      </c>
      <c r="M280" s="31"/>
      <c r="N280" s="31"/>
      <c r="O280" s="31"/>
      <c r="P280" s="31" t="s">
        <v>19430</v>
      </c>
      <c r="Q280" s="30" t="s">
        <v>86</v>
      </c>
      <c r="R280" s="30"/>
      <c r="S280" s="30"/>
      <c r="T280" s="105"/>
      <c r="U280" s="106"/>
    </row>
    <row r="281" spans="1:21" ht="53.25" customHeight="1" x14ac:dyDescent="0.2">
      <c r="A281" s="47">
        <v>280</v>
      </c>
      <c r="B281" s="86" t="s">
        <v>19969</v>
      </c>
      <c r="C281" s="35" t="s">
        <v>19970</v>
      </c>
      <c r="D281" s="89" t="s">
        <v>11971</v>
      </c>
      <c r="E281" s="87">
        <v>44673</v>
      </c>
      <c r="F281" s="87">
        <v>44672</v>
      </c>
      <c r="G281" s="88"/>
      <c r="H281" s="30" t="str">
        <f>IFERROR(VLOOKUP(G281,[1]Hoja1!$B$2:$F$14234,2,FALSE),"")</f>
        <v/>
      </c>
      <c r="I281" s="30" t="str">
        <f>IFERROR(VLOOKUP(G281,[1]Hoja1!$B$2:$F$14234,3,FALSE),"")</f>
        <v/>
      </c>
      <c r="J281" s="87" t="str">
        <f>IFERROR(VLOOKUP(G281,[1]Hoja1!$B$2:$F$14234,4,FALSE),"")</f>
        <v/>
      </c>
      <c r="K281" s="35" t="s">
        <v>19971</v>
      </c>
      <c r="L281" s="31" t="s">
        <v>14894</v>
      </c>
      <c r="M281" s="31"/>
      <c r="N281" s="31"/>
      <c r="O281" s="31"/>
      <c r="P281" s="31" t="s">
        <v>19418</v>
      </c>
      <c r="Q281" s="30" t="s">
        <v>78</v>
      </c>
      <c r="R281" s="30"/>
      <c r="S281" s="30"/>
      <c r="T281" s="105"/>
      <c r="U281" s="106"/>
    </row>
    <row r="282" spans="1:21" ht="53.25" customHeight="1" x14ac:dyDescent="0.2">
      <c r="A282" s="47">
        <v>281</v>
      </c>
      <c r="B282" s="86" t="s">
        <v>19972</v>
      </c>
      <c r="C282" s="35" t="s">
        <v>19973</v>
      </c>
      <c r="D282" s="89" t="s">
        <v>11971</v>
      </c>
      <c r="E282" s="87">
        <v>44673</v>
      </c>
      <c r="F282" s="87">
        <v>44672</v>
      </c>
      <c r="G282" s="88"/>
      <c r="H282" s="30" t="str">
        <f>IFERROR(VLOOKUP(G282,[1]Hoja1!$B$2:$F$14234,2,FALSE),"")</f>
        <v/>
      </c>
      <c r="I282" s="30" t="str">
        <f>IFERROR(VLOOKUP(G282,[1]Hoja1!$B$2:$F$14234,3,FALSE),"")</f>
        <v/>
      </c>
      <c r="J282" s="87" t="str">
        <f>IFERROR(VLOOKUP(G282,[1]Hoja1!$B$2:$F$14234,4,FALSE),"")</f>
        <v/>
      </c>
      <c r="K282" s="35" t="s">
        <v>19974</v>
      </c>
      <c r="L282" s="31" t="s">
        <v>14894</v>
      </c>
      <c r="M282" s="31"/>
      <c r="N282" s="31"/>
      <c r="O282" s="31"/>
      <c r="P282" s="31" t="s">
        <v>19586</v>
      </c>
      <c r="Q282" s="30" t="s">
        <v>86</v>
      </c>
      <c r="R282" s="30"/>
      <c r="S282" s="30"/>
      <c r="T282" s="105"/>
      <c r="U282" s="248" t="s">
        <v>19419</v>
      </c>
    </row>
    <row r="283" spans="1:21" ht="53.25" customHeight="1" x14ac:dyDescent="0.2">
      <c r="A283" s="47">
        <v>282</v>
      </c>
      <c r="B283" s="86" t="s">
        <v>19975</v>
      </c>
      <c r="C283" s="35" t="s">
        <v>19976</v>
      </c>
      <c r="D283" s="89" t="s">
        <v>11971</v>
      </c>
      <c r="E283" s="87">
        <v>44673</v>
      </c>
      <c r="F283" s="87">
        <v>44673</v>
      </c>
      <c r="G283" s="88">
        <v>5506</v>
      </c>
      <c r="H283" s="30" t="str">
        <f>IFERROR(VLOOKUP(G283,[1]Hoja1!$B$2:$F$14234,2,FALSE),"")</f>
        <v>SE?R DE LA SOLEDAD</v>
      </c>
      <c r="I283" s="30" t="str">
        <f>IFERROR(VLOOKUP(G283,[1]Hoja1!$B$2:$F$14234,3,FALSE),"")</f>
        <v>PT-5506-BM</v>
      </c>
      <c r="J283" s="87" t="str">
        <f>IFERROR(VLOOKUP(G283,[1]Hoja1!$B$2:$F$14234,4,FALSE),"")</f>
        <v>PESQUERA MI GABRIELA S.A.C.</v>
      </c>
      <c r="K283" s="36" t="s">
        <v>19977</v>
      </c>
      <c r="L283" s="31" t="s">
        <v>14894</v>
      </c>
      <c r="M283" s="31"/>
      <c r="N283" s="31"/>
      <c r="O283" s="31"/>
      <c r="P283" s="31" t="s">
        <v>19418</v>
      </c>
      <c r="Q283" s="30" t="s">
        <v>78</v>
      </c>
      <c r="R283" s="30"/>
      <c r="S283" s="30"/>
      <c r="T283" s="105"/>
      <c r="U283" s="106"/>
    </row>
    <row r="284" spans="1:21" ht="53.25" customHeight="1" x14ac:dyDescent="0.2">
      <c r="A284" s="47">
        <v>283</v>
      </c>
      <c r="B284" s="86" t="s">
        <v>19978</v>
      </c>
      <c r="C284" s="35" t="s">
        <v>19979</v>
      </c>
      <c r="D284" s="89" t="s">
        <v>11971</v>
      </c>
      <c r="E284" s="87">
        <v>44676</v>
      </c>
      <c r="F284" s="87">
        <v>44673</v>
      </c>
      <c r="G284" s="88"/>
      <c r="H284" s="30" t="str">
        <f>IFERROR(VLOOKUP(G284,[1]Hoja1!$B$2:$F$14234,2,FALSE),"")</f>
        <v/>
      </c>
      <c r="I284" s="30" t="str">
        <f>IFERROR(VLOOKUP(G284,[1]Hoja1!$B$2:$F$14234,3,FALSE),"")</f>
        <v/>
      </c>
      <c r="J284" s="87" t="str">
        <f>IFERROR(VLOOKUP(G284,[1]Hoja1!$B$2:$F$14234,4,FALSE),"")</f>
        <v/>
      </c>
      <c r="K284" s="36" t="s">
        <v>19980</v>
      </c>
      <c r="L284" s="31" t="s">
        <v>14894</v>
      </c>
      <c r="M284" s="31"/>
      <c r="N284" s="31"/>
      <c r="O284" s="31"/>
      <c r="P284" s="31" t="s">
        <v>19418</v>
      </c>
      <c r="Q284" s="30" t="s">
        <v>78</v>
      </c>
      <c r="R284" s="30"/>
      <c r="S284" s="30"/>
      <c r="T284" s="105" t="s">
        <v>19981</v>
      </c>
      <c r="U284" s="106"/>
    </row>
    <row r="285" spans="1:21" ht="53.25" customHeight="1" x14ac:dyDescent="0.2">
      <c r="A285" s="47">
        <v>284</v>
      </c>
      <c r="B285" s="86" t="s">
        <v>19982</v>
      </c>
      <c r="C285" s="35" t="s">
        <v>19983</v>
      </c>
      <c r="D285" s="89" t="s">
        <v>11971</v>
      </c>
      <c r="E285" s="87">
        <v>44679</v>
      </c>
      <c r="F285" s="87">
        <v>44673</v>
      </c>
      <c r="G285" s="88"/>
      <c r="H285" s="30" t="str">
        <f>IFERROR(VLOOKUP(G285,[1]Hoja1!$B$2:$F$14234,2,FALSE),"")</f>
        <v/>
      </c>
      <c r="I285" s="30" t="str">
        <f>IFERROR(VLOOKUP(G285,[1]Hoja1!$B$2:$F$14234,3,FALSE),"")</f>
        <v/>
      </c>
      <c r="J285" s="87" t="str">
        <f>IFERROR(VLOOKUP(G285,[1]Hoja1!$B$2:$F$14234,4,FALSE),"")</f>
        <v/>
      </c>
      <c r="K285" s="35" t="s">
        <v>19984</v>
      </c>
      <c r="L285" s="31" t="s">
        <v>14894</v>
      </c>
      <c r="M285" s="31"/>
      <c r="N285" s="31"/>
      <c r="O285" s="31"/>
      <c r="P285" s="31" t="s">
        <v>19418</v>
      </c>
      <c r="Q285" s="30" t="s">
        <v>78</v>
      </c>
      <c r="R285" s="30"/>
      <c r="S285" s="30"/>
      <c r="T285" s="105"/>
      <c r="U285" s="106"/>
    </row>
    <row r="286" spans="1:21" ht="53.25" customHeight="1" x14ac:dyDescent="0.2">
      <c r="A286" s="47">
        <v>285</v>
      </c>
      <c r="B286" s="86" t="s">
        <v>19985</v>
      </c>
      <c r="C286" s="35" t="s">
        <v>19986</v>
      </c>
      <c r="D286" s="89" t="s">
        <v>11971</v>
      </c>
      <c r="E286" s="87">
        <v>44684</v>
      </c>
      <c r="F286" s="87">
        <v>44673</v>
      </c>
      <c r="G286" s="88"/>
      <c r="H286" s="30" t="str">
        <f>IFERROR(VLOOKUP(G286,[1]Hoja1!$B$2:$F$14234,2,FALSE),"")</f>
        <v/>
      </c>
      <c r="I286" s="30" t="str">
        <f>IFERROR(VLOOKUP(G286,[1]Hoja1!$B$2:$F$14234,3,FALSE),"")</f>
        <v/>
      </c>
      <c r="J286" s="87" t="str">
        <f>IFERROR(VLOOKUP(G286,[1]Hoja1!$B$2:$F$14234,4,FALSE),"")</f>
        <v/>
      </c>
      <c r="K286" s="35" t="s">
        <v>19987</v>
      </c>
      <c r="L286" s="31" t="s">
        <v>15859</v>
      </c>
      <c r="M286" s="31"/>
      <c r="N286" s="31"/>
      <c r="O286" s="31"/>
      <c r="P286" s="31" t="s">
        <v>19221</v>
      </c>
      <c r="Q286" s="30" t="s">
        <v>19119</v>
      </c>
      <c r="R286" s="30"/>
      <c r="S286" s="30"/>
      <c r="T286" s="105"/>
      <c r="U286" s="106"/>
    </row>
    <row r="287" spans="1:21" ht="53.25" customHeight="1" x14ac:dyDescent="0.2">
      <c r="A287" s="47">
        <v>286</v>
      </c>
      <c r="B287" s="86" t="s">
        <v>19988</v>
      </c>
      <c r="C287" s="35" t="s">
        <v>19989</v>
      </c>
      <c r="D287" s="89" t="s">
        <v>11971</v>
      </c>
      <c r="E287" s="87">
        <v>44679</v>
      </c>
      <c r="F287" s="87">
        <v>44673</v>
      </c>
      <c r="G287" s="88"/>
      <c r="H287" s="30" t="str">
        <f>IFERROR(VLOOKUP(G287,[1]Hoja1!$B$2:$F$14234,2,FALSE),"")</f>
        <v/>
      </c>
      <c r="I287" s="30" t="str">
        <f>IFERROR(VLOOKUP(G287,[1]Hoja1!$B$2:$F$14234,3,FALSE),"")</f>
        <v/>
      </c>
      <c r="J287" s="87" t="str">
        <f>IFERROR(VLOOKUP(G287,[1]Hoja1!$B$2:$F$14234,4,FALSE),"")</f>
        <v/>
      </c>
      <c r="K287" s="35" t="s">
        <v>19990</v>
      </c>
      <c r="L287" s="31" t="s">
        <v>15859</v>
      </c>
      <c r="M287" s="31"/>
      <c r="N287" s="31"/>
      <c r="O287" s="31"/>
      <c r="P287" s="31" t="s">
        <v>19991</v>
      </c>
      <c r="Q287" s="30" t="s">
        <v>19129</v>
      </c>
      <c r="R287" s="31" t="s">
        <v>19992</v>
      </c>
      <c r="S287" s="30"/>
      <c r="T287" s="105"/>
      <c r="U287" s="106"/>
    </row>
    <row r="288" spans="1:21" ht="53.25" customHeight="1" x14ac:dyDescent="0.2">
      <c r="A288" s="47">
        <v>287</v>
      </c>
      <c r="B288" s="86" t="s">
        <v>19993</v>
      </c>
      <c r="C288" s="35" t="s">
        <v>19994</v>
      </c>
      <c r="D288" s="89" t="s">
        <v>11971</v>
      </c>
      <c r="E288" s="87">
        <v>44676</v>
      </c>
      <c r="F288" s="87">
        <v>44676</v>
      </c>
      <c r="G288" s="88"/>
      <c r="H288" s="30" t="str">
        <f>IFERROR(VLOOKUP(G288,[1]Hoja1!$B$2:$F$14234,2,FALSE),"")</f>
        <v/>
      </c>
      <c r="I288" s="30" t="str">
        <f>IFERROR(VLOOKUP(G288,[1]Hoja1!$B$2:$F$14234,3,FALSE),"")</f>
        <v/>
      </c>
      <c r="J288" s="87" t="str">
        <f>IFERROR(VLOOKUP(G288,[1]Hoja1!$B$2:$F$14234,4,FALSE),"")</f>
        <v/>
      </c>
      <c r="K288" s="35" t="s">
        <v>19995</v>
      </c>
      <c r="L288" s="31" t="s">
        <v>19299</v>
      </c>
      <c r="M288" s="31"/>
      <c r="N288" s="31"/>
      <c r="O288" s="31"/>
      <c r="P288" s="30" t="s">
        <v>5783</v>
      </c>
      <c r="Q288" s="30" t="s">
        <v>19996</v>
      </c>
      <c r="R288" s="30" t="s">
        <v>19997</v>
      </c>
      <c r="S288" s="30"/>
      <c r="T288" s="105"/>
      <c r="U288" s="106"/>
    </row>
    <row r="289" spans="1:21" ht="53.25" customHeight="1" x14ac:dyDescent="0.2">
      <c r="A289" s="47">
        <v>288</v>
      </c>
      <c r="B289" s="86" t="s">
        <v>19998</v>
      </c>
      <c r="C289" s="35" t="s">
        <v>19999</v>
      </c>
      <c r="D289" s="89" t="s">
        <v>11971</v>
      </c>
      <c r="E289" s="87">
        <v>44676</v>
      </c>
      <c r="F289" s="87">
        <v>44676</v>
      </c>
      <c r="G289" s="88"/>
      <c r="H289" s="30" t="str">
        <f>IFERROR(VLOOKUP(G289,[1]Hoja1!$B$2:$F$14234,2,FALSE),"")</f>
        <v/>
      </c>
      <c r="I289" s="30" t="str">
        <f>IFERROR(VLOOKUP(G289,[1]Hoja1!$B$2:$F$14234,3,FALSE),"")</f>
        <v/>
      </c>
      <c r="J289" s="87" t="str">
        <f>IFERROR(VLOOKUP(G289,[1]Hoja1!$B$2:$F$14234,4,FALSE),"")</f>
        <v/>
      </c>
      <c r="K289" s="35" t="s">
        <v>20000</v>
      </c>
      <c r="L289" s="31" t="s">
        <v>14894</v>
      </c>
      <c r="M289" s="31"/>
      <c r="N289" s="31"/>
      <c r="O289" s="31"/>
      <c r="P289" s="31" t="s">
        <v>19418</v>
      </c>
      <c r="Q289" s="30" t="s">
        <v>78</v>
      </c>
      <c r="R289" s="30"/>
      <c r="S289" s="30"/>
      <c r="T289" s="105"/>
      <c r="U289" s="248" t="s">
        <v>19419</v>
      </c>
    </row>
    <row r="290" spans="1:21" ht="53.25" customHeight="1" x14ac:dyDescent="0.2">
      <c r="A290" s="47">
        <v>289</v>
      </c>
      <c r="B290" s="86" t="s">
        <v>20001</v>
      </c>
      <c r="C290" s="35" t="s">
        <v>20002</v>
      </c>
      <c r="D290" s="89" t="s">
        <v>11971</v>
      </c>
      <c r="E290" s="87">
        <v>44676</v>
      </c>
      <c r="F290" s="87">
        <v>44676</v>
      </c>
      <c r="G290" s="88"/>
      <c r="H290" s="30" t="str">
        <f>IFERROR(VLOOKUP(G290,[1]Hoja1!$B$2:$F$14234,2,FALSE),"")</f>
        <v/>
      </c>
      <c r="I290" s="30" t="str">
        <f>IFERROR(VLOOKUP(G290,[1]Hoja1!$B$2:$F$14234,3,FALSE),"")</f>
        <v/>
      </c>
      <c r="J290" s="87" t="str">
        <f>IFERROR(VLOOKUP(G290,[1]Hoja1!$B$2:$F$14234,4,FALSE),"")</f>
        <v/>
      </c>
      <c r="K290" s="35" t="s">
        <v>20003</v>
      </c>
      <c r="L290" s="31" t="s">
        <v>14894</v>
      </c>
      <c r="M290" s="31"/>
      <c r="N290" s="31"/>
      <c r="O290" s="31"/>
      <c r="P290" s="31" t="s">
        <v>19418</v>
      </c>
      <c r="Q290" s="30" t="s">
        <v>78</v>
      </c>
      <c r="R290" s="30"/>
      <c r="S290" s="30"/>
      <c r="T290" s="105"/>
      <c r="U290" s="248" t="s">
        <v>19419</v>
      </c>
    </row>
    <row r="291" spans="1:21" ht="53.25" customHeight="1" x14ac:dyDescent="0.2">
      <c r="A291" s="47">
        <v>290</v>
      </c>
      <c r="B291" s="86" t="s">
        <v>20004</v>
      </c>
      <c r="C291" s="35" t="s">
        <v>20005</v>
      </c>
      <c r="D291" s="89" t="s">
        <v>11971</v>
      </c>
      <c r="E291" s="87">
        <v>44676</v>
      </c>
      <c r="F291" s="87">
        <v>44676</v>
      </c>
      <c r="G291" s="88"/>
      <c r="H291" s="30" t="str">
        <f>IFERROR(VLOOKUP(G291,[1]Hoja1!$B$2:$F$14234,2,FALSE),"")</f>
        <v/>
      </c>
      <c r="I291" s="30" t="str">
        <f>IFERROR(VLOOKUP(G291,[1]Hoja1!$B$2:$F$14234,3,FALSE),"")</f>
        <v/>
      </c>
      <c r="J291" s="87" t="str">
        <f>IFERROR(VLOOKUP(G291,[1]Hoja1!$B$2:$F$14234,4,FALSE),"")</f>
        <v/>
      </c>
      <c r="K291" s="35" t="s">
        <v>20006</v>
      </c>
      <c r="L291" s="31" t="s">
        <v>14894</v>
      </c>
      <c r="M291" s="31"/>
      <c r="N291" s="31"/>
      <c r="O291" s="31"/>
      <c r="P291" s="31" t="s">
        <v>19586</v>
      </c>
      <c r="Q291" s="30" t="s">
        <v>86</v>
      </c>
      <c r="R291" s="30"/>
      <c r="S291" s="30"/>
      <c r="T291" s="105"/>
      <c r="U291" s="106"/>
    </row>
    <row r="292" spans="1:21" ht="53.25" customHeight="1" x14ac:dyDescent="0.2">
      <c r="A292" s="47">
        <v>291</v>
      </c>
      <c r="B292" s="86" t="s">
        <v>20007</v>
      </c>
      <c r="C292" s="35" t="s">
        <v>20008</v>
      </c>
      <c r="D292" s="89" t="s">
        <v>11971</v>
      </c>
      <c r="E292" s="87">
        <v>44685</v>
      </c>
      <c r="F292" s="87">
        <v>44676</v>
      </c>
      <c r="G292" s="88"/>
      <c r="H292" s="30" t="str">
        <f>IFERROR(VLOOKUP(G292,[1]Hoja1!$B$2:$F$14234,2,FALSE),"")</f>
        <v/>
      </c>
      <c r="I292" s="30" t="str">
        <f>IFERROR(VLOOKUP(G292,[1]Hoja1!$B$2:$F$14234,3,FALSE),"")</f>
        <v/>
      </c>
      <c r="J292" s="87" t="str">
        <f>IFERROR(VLOOKUP(G292,[1]Hoja1!$B$2:$F$14234,4,FALSE),"")</f>
        <v/>
      </c>
      <c r="K292" s="35" t="s">
        <v>20009</v>
      </c>
      <c r="L292" s="31" t="s">
        <v>14894</v>
      </c>
      <c r="M292" s="31"/>
      <c r="N292" s="31"/>
      <c r="O292" s="31"/>
      <c r="P292" s="31" t="s">
        <v>19586</v>
      </c>
      <c r="Q292" s="30" t="s">
        <v>86</v>
      </c>
      <c r="R292" s="30"/>
      <c r="S292" s="30"/>
      <c r="T292" s="105"/>
      <c r="U292" s="106"/>
    </row>
    <row r="293" spans="1:21" ht="53.25" customHeight="1" x14ac:dyDescent="0.2">
      <c r="A293" s="47">
        <v>292</v>
      </c>
      <c r="B293" s="86" t="s">
        <v>20010</v>
      </c>
      <c r="C293" s="35" t="s">
        <v>20011</v>
      </c>
      <c r="D293" s="89" t="s">
        <v>11971</v>
      </c>
      <c r="E293" s="87">
        <v>44679</v>
      </c>
      <c r="F293" s="87">
        <v>44677</v>
      </c>
      <c r="G293" s="88"/>
      <c r="H293" s="30" t="str">
        <f>IFERROR(VLOOKUP(G293,[1]Hoja1!$B$2:$F$14234,2,FALSE),"")</f>
        <v/>
      </c>
      <c r="I293" s="30" t="str">
        <f>IFERROR(VLOOKUP(G293,[1]Hoja1!$B$2:$F$14234,3,FALSE),"")</f>
        <v/>
      </c>
      <c r="J293" s="87" t="str">
        <f>IFERROR(VLOOKUP(G293,[1]Hoja1!$B$2:$F$14234,4,FALSE),"")</f>
        <v/>
      </c>
      <c r="K293" s="35" t="s">
        <v>20012</v>
      </c>
      <c r="L293" s="31" t="s">
        <v>15859</v>
      </c>
      <c r="M293" s="31"/>
      <c r="N293" s="31"/>
      <c r="O293" s="31"/>
      <c r="P293" s="31" t="s">
        <v>19221</v>
      </c>
      <c r="Q293" s="30" t="s">
        <v>19119</v>
      </c>
      <c r="R293" s="30"/>
      <c r="S293" s="30"/>
      <c r="T293" s="105"/>
      <c r="U293" s="106"/>
    </row>
    <row r="294" spans="1:21" ht="53.25" customHeight="1" x14ac:dyDescent="0.2">
      <c r="A294" s="47">
        <v>293</v>
      </c>
      <c r="B294" s="86" t="s">
        <v>20013</v>
      </c>
      <c r="C294" s="35" t="s">
        <v>20014</v>
      </c>
      <c r="D294" s="89" t="s">
        <v>11971</v>
      </c>
      <c r="E294" s="87">
        <v>44684</v>
      </c>
      <c r="F294" s="87">
        <v>44677</v>
      </c>
      <c r="G294" s="88"/>
      <c r="H294" s="30" t="str">
        <f>IFERROR(VLOOKUP(G294,[1]Hoja1!$B$2:$F$14234,2,FALSE),"")</f>
        <v/>
      </c>
      <c r="I294" s="30" t="str">
        <f>IFERROR(VLOOKUP(G294,[1]Hoja1!$B$2:$F$14234,3,FALSE),"")</f>
        <v/>
      </c>
      <c r="J294" s="87" t="str">
        <f>IFERROR(VLOOKUP(G294,[1]Hoja1!$B$2:$F$14234,4,FALSE),"")</f>
        <v/>
      </c>
      <c r="K294" s="35" t="s">
        <v>20015</v>
      </c>
      <c r="L294" s="31" t="s">
        <v>15859</v>
      </c>
      <c r="M294" s="31"/>
      <c r="N294" s="31"/>
      <c r="O294" s="31"/>
      <c r="P294" s="31" t="s">
        <v>19288</v>
      </c>
      <c r="Q294" s="31" t="s">
        <v>19120</v>
      </c>
      <c r="R294" s="31"/>
      <c r="S294" s="30"/>
      <c r="T294" s="105"/>
      <c r="U294" s="106"/>
    </row>
    <row r="295" spans="1:21" ht="53.25" customHeight="1" x14ac:dyDescent="0.2">
      <c r="A295" s="47">
        <v>294</v>
      </c>
      <c r="B295" s="86" t="s">
        <v>20016</v>
      </c>
      <c r="C295" s="35" t="s">
        <v>20017</v>
      </c>
      <c r="D295" s="89" t="s">
        <v>11971</v>
      </c>
      <c r="E295" s="87">
        <v>44685</v>
      </c>
      <c r="F295" s="87">
        <v>44678</v>
      </c>
      <c r="G295" s="88"/>
      <c r="H295" s="30" t="str">
        <f>IFERROR(VLOOKUP(G295,[1]Hoja1!$B$2:$F$14234,2,FALSE),"")</f>
        <v/>
      </c>
      <c r="I295" s="30" t="str">
        <f>IFERROR(VLOOKUP(G295,[1]Hoja1!$B$2:$F$14234,3,FALSE),"")</f>
        <v/>
      </c>
      <c r="J295" s="87" t="str">
        <f>IFERROR(VLOOKUP(G295,[1]Hoja1!$B$2:$F$14234,4,FALSE),"")</f>
        <v/>
      </c>
      <c r="K295" s="35" t="s">
        <v>20018</v>
      </c>
      <c r="L295" s="31" t="s">
        <v>19299</v>
      </c>
      <c r="M295" s="31"/>
      <c r="N295" s="31"/>
      <c r="O295" s="31"/>
      <c r="P295" s="31" t="s">
        <v>19606</v>
      </c>
      <c r="Q295" s="31"/>
      <c r="R295" s="31"/>
      <c r="S295" s="30"/>
      <c r="T295" s="105"/>
      <c r="U295" s="106"/>
    </row>
    <row r="296" spans="1:21" ht="53.25" customHeight="1" x14ac:dyDescent="0.2">
      <c r="A296" s="47">
        <v>295</v>
      </c>
      <c r="B296" s="86" t="s">
        <v>20019</v>
      </c>
      <c r="C296" s="35" t="s">
        <v>20020</v>
      </c>
      <c r="D296" s="89" t="s">
        <v>11971</v>
      </c>
      <c r="E296" s="87">
        <v>44685</v>
      </c>
      <c r="F296" s="87">
        <v>44678</v>
      </c>
      <c r="G296" s="88"/>
      <c r="H296" s="30" t="str">
        <f>IFERROR(VLOOKUP(G296,[1]Hoja1!$B$2:$F$14234,2,FALSE),"")</f>
        <v/>
      </c>
      <c r="I296" s="30" t="str">
        <f>IFERROR(VLOOKUP(G296,[1]Hoja1!$B$2:$F$14234,3,FALSE),"")</f>
        <v/>
      </c>
      <c r="J296" s="87" t="str">
        <f>IFERROR(VLOOKUP(G296,[1]Hoja1!$B$2:$F$14234,4,FALSE),"")</f>
        <v/>
      </c>
      <c r="K296" s="35" t="s">
        <v>20021</v>
      </c>
      <c r="L296" s="31" t="s">
        <v>19299</v>
      </c>
      <c r="M296" s="31"/>
      <c r="N296" s="31"/>
      <c r="O296" s="31"/>
      <c r="P296" s="31" t="s">
        <v>19606</v>
      </c>
      <c r="Q296" s="31"/>
      <c r="R296" s="31"/>
      <c r="S296" s="30"/>
      <c r="T296" s="105"/>
      <c r="U296" s="106" t="s">
        <v>2177</v>
      </c>
    </row>
    <row r="297" spans="1:21" ht="53.25" customHeight="1" x14ac:dyDescent="0.2">
      <c r="A297" s="47">
        <v>296</v>
      </c>
      <c r="B297" s="86" t="s">
        <v>20022</v>
      </c>
      <c r="C297" s="35" t="s">
        <v>20023</v>
      </c>
      <c r="D297" s="89" t="s">
        <v>11971</v>
      </c>
      <c r="E297" s="87">
        <v>44697</v>
      </c>
      <c r="F297" s="87">
        <v>44678</v>
      </c>
      <c r="G297" s="88">
        <v>21705</v>
      </c>
      <c r="H297" s="30" t="str">
        <f>IFERROR(VLOOKUP(G297,[1]Hoja1!$B$2:$F$14234,2,FALSE),"")</f>
        <v>SIEMPRE CON DIOS</v>
      </c>
      <c r="I297" s="30" t="str">
        <f>IFERROR(VLOOKUP(G297,[1]Hoja1!$B$2:$F$14234,3,FALSE),"")</f>
        <v>PL-21705-CM</v>
      </c>
      <c r="J297" s="87" t="str">
        <f>IFERROR(VLOOKUP(G297,[1]Hoja1!$B$2:$F$14234,4,FALSE),"")</f>
        <v>PUENTE DJUROVICH FRANK MILUTIN</v>
      </c>
      <c r="K297" s="35" t="s">
        <v>20024</v>
      </c>
      <c r="L297" s="31" t="s">
        <v>14894</v>
      </c>
      <c r="M297" s="31"/>
      <c r="N297" s="31"/>
      <c r="O297" s="31"/>
      <c r="P297" s="31" t="s">
        <v>19334</v>
      </c>
      <c r="Q297" s="30" t="s">
        <v>342</v>
      </c>
      <c r="R297" s="30"/>
      <c r="S297" s="30"/>
      <c r="T297" s="105" t="s">
        <v>19156</v>
      </c>
      <c r="U297" s="106"/>
    </row>
    <row r="298" spans="1:21" ht="53.25" customHeight="1" x14ac:dyDescent="0.2">
      <c r="A298" s="47">
        <v>297</v>
      </c>
      <c r="B298" s="86" t="s">
        <v>20025</v>
      </c>
      <c r="C298" s="35" t="s">
        <v>20026</v>
      </c>
      <c r="D298" s="89" t="s">
        <v>11971</v>
      </c>
      <c r="E298" s="87">
        <v>44685</v>
      </c>
      <c r="F298" s="87">
        <v>44678</v>
      </c>
      <c r="G298" s="88">
        <v>20293</v>
      </c>
      <c r="H298" s="30" t="str">
        <f>IFERROR(VLOOKUP(G298,[1]Hoja1!$B$2:$F$14234,2,FALSE),"")</f>
        <v>EL SE?R ES MI PASTOR</v>
      </c>
      <c r="I298" s="30" t="str">
        <f>IFERROR(VLOOKUP(G298,[1]Hoja1!$B$2:$F$14234,3,FALSE),"")</f>
        <v>PL-20293-CM</v>
      </c>
      <c r="J298" s="87" t="str">
        <f>IFERROR(VLOOKUP(G298,[1]Hoja1!$B$2:$F$14234,4,FALSE),"")</f>
        <v>NURE? LEON HOMERO WILFREDO</v>
      </c>
      <c r="K298" s="36" t="s">
        <v>20027</v>
      </c>
      <c r="L298" s="31" t="s">
        <v>14894</v>
      </c>
      <c r="M298" s="31"/>
      <c r="N298" s="31" t="s">
        <v>19144</v>
      </c>
      <c r="O298" s="31" t="s">
        <v>19598</v>
      </c>
      <c r="P298" s="105">
        <v>64</v>
      </c>
      <c r="Q298" s="31" t="s">
        <v>86</v>
      </c>
      <c r="R298" s="31"/>
      <c r="S298" s="30"/>
      <c r="T298" s="105"/>
      <c r="U298" s="248" t="s">
        <v>16815</v>
      </c>
    </row>
    <row r="299" spans="1:21" ht="53.25" customHeight="1" x14ac:dyDescent="0.2">
      <c r="A299" s="47">
        <v>298</v>
      </c>
      <c r="B299" s="86" t="s">
        <v>20028</v>
      </c>
      <c r="C299" s="35" t="s">
        <v>20029</v>
      </c>
      <c r="D299" s="89" t="s">
        <v>11971</v>
      </c>
      <c r="E299" s="87">
        <v>44685</v>
      </c>
      <c r="F299" s="87">
        <v>44678</v>
      </c>
      <c r="G299" s="88"/>
      <c r="H299" s="30" t="str">
        <f>IFERROR(VLOOKUP(G299,[1]Hoja1!$B$2:$F$14234,2,FALSE),"")</f>
        <v/>
      </c>
      <c r="I299" s="30" t="str">
        <f>IFERROR(VLOOKUP(G299,[1]Hoja1!$B$2:$F$14234,3,FALSE),"")</f>
        <v/>
      </c>
      <c r="J299" s="87" t="str">
        <f>IFERROR(VLOOKUP(G299,[1]Hoja1!$B$2:$F$14234,4,FALSE),"")</f>
        <v/>
      </c>
      <c r="K299" s="35" t="s">
        <v>20030</v>
      </c>
      <c r="L299" s="31" t="s">
        <v>14894</v>
      </c>
      <c r="M299" s="31"/>
      <c r="N299" s="31"/>
      <c r="O299" s="31"/>
      <c r="P299" s="31" t="s">
        <v>19586</v>
      </c>
      <c r="Q299" s="30" t="s">
        <v>86</v>
      </c>
      <c r="R299" s="30"/>
      <c r="S299" s="30"/>
      <c r="T299" s="105"/>
      <c r="U299" s="106" t="s">
        <v>2177</v>
      </c>
    </row>
    <row r="300" spans="1:21" ht="53.25" customHeight="1" x14ac:dyDescent="0.2">
      <c r="A300" s="47">
        <v>299</v>
      </c>
      <c r="B300" s="86" t="s">
        <v>20031</v>
      </c>
      <c r="C300" s="35" t="s">
        <v>20032</v>
      </c>
      <c r="D300" s="89" t="s">
        <v>11971</v>
      </c>
      <c r="E300" s="87">
        <v>44685</v>
      </c>
      <c r="F300" s="87">
        <v>44678</v>
      </c>
      <c r="G300" s="88"/>
      <c r="H300" s="30" t="str">
        <f>IFERROR(VLOOKUP(G300,[1]Hoja1!$B$2:$F$14234,2,FALSE),"")</f>
        <v/>
      </c>
      <c r="I300" s="30" t="str">
        <f>IFERROR(VLOOKUP(G300,[1]Hoja1!$B$2:$F$14234,3,FALSE),"")</f>
        <v/>
      </c>
      <c r="J300" s="87" t="str">
        <f>IFERROR(VLOOKUP(G300,[1]Hoja1!$B$2:$F$14234,4,FALSE),"")</f>
        <v/>
      </c>
      <c r="K300" s="35" t="s">
        <v>20033</v>
      </c>
      <c r="L300" s="31" t="s">
        <v>19299</v>
      </c>
      <c r="M300" s="31"/>
      <c r="N300" s="31"/>
      <c r="O300" s="31"/>
      <c r="P300" s="31" t="s">
        <v>19606</v>
      </c>
      <c r="Q300" s="31"/>
      <c r="R300" s="31"/>
      <c r="S300" s="30"/>
      <c r="T300" s="105"/>
      <c r="U300" s="106" t="s">
        <v>2177</v>
      </c>
    </row>
    <row r="301" spans="1:21" ht="53.25" customHeight="1" x14ac:dyDescent="0.2">
      <c r="A301" s="47">
        <v>300</v>
      </c>
      <c r="B301" s="86" t="s">
        <v>20034</v>
      </c>
      <c r="C301" s="35" t="s">
        <v>20035</v>
      </c>
      <c r="D301" s="89" t="s">
        <v>11971</v>
      </c>
      <c r="E301" s="87">
        <v>44685</v>
      </c>
      <c r="F301" s="87">
        <v>44678</v>
      </c>
      <c r="G301" s="88"/>
      <c r="H301" s="30" t="str">
        <f>IFERROR(VLOOKUP(G301,[1]Hoja1!$B$2:$F$14234,2,FALSE),"")</f>
        <v/>
      </c>
      <c r="I301" s="30" t="str">
        <f>IFERROR(VLOOKUP(G301,[1]Hoja1!$B$2:$F$14234,3,FALSE),"")</f>
        <v/>
      </c>
      <c r="J301" s="87" t="str">
        <f>IFERROR(VLOOKUP(G301,[1]Hoja1!$B$2:$F$14234,4,FALSE),"")</f>
        <v/>
      </c>
      <c r="K301" s="35" t="s">
        <v>20036</v>
      </c>
      <c r="L301" s="31" t="s">
        <v>19299</v>
      </c>
      <c r="M301" s="31"/>
      <c r="N301" s="31"/>
      <c r="O301" s="31"/>
      <c r="P301" s="30" t="s">
        <v>5783</v>
      </c>
      <c r="Q301" s="30" t="s">
        <v>2302</v>
      </c>
      <c r="R301" s="31"/>
      <c r="S301" s="30"/>
      <c r="T301" s="105"/>
      <c r="U301" s="106"/>
    </row>
    <row r="302" spans="1:21" ht="53.25" customHeight="1" x14ac:dyDescent="0.2">
      <c r="A302" s="47">
        <v>301</v>
      </c>
      <c r="B302" s="86" t="s">
        <v>20037</v>
      </c>
      <c r="C302" s="35" t="s">
        <v>20038</v>
      </c>
      <c r="D302" s="89" t="s">
        <v>11971</v>
      </c>
      <c r="E302" s="87">
        <v>44687</v>
      </c>
      <c r="F302" s="87">
        <v>44680</v>
      </c>
      <c r="G302" s="88"/>
      <c r="H302" s="30" t="str">
        <f>IFERROR(VLOOKUP(G302,[1]Hoja1!$B$2:$F$14234,2,FALSE),"")</f>
        <v/>
      </c>
      <c r="I302" s="30" t="str">
        <f>IFERROR(VLOOKUP(G302,[1]Hoja1!$B$2:$F$14234,3,FALSE),"")</f>
        <v/>
      </c>
      <c r="J302" s="87" t="str">
        <f>IFERROR(VLOOKUP(G302,[1]Hoja1!$B$2:$F$14234,4,FALSE),"")</f>
        <v/>
      </c>
      <c r="K302" s="35" t="s">
        <v>20039</v>
      </c>
      <c r="L302" s="31" t="s">
        <v>14894</v>
      </c>
      <c r="M302" s="31"/>
      <c r="N302" s="31"/>
      <c r="O302" s="31"/>
      <c r="P302" s="31" t="s">
        <v>19418</v>
      </c>
      <c r="Q302" s="30" t="s">
        <v>78</v>
      </c>
      <c r="R302" s="30"/>
      <c r="S302" s="30"/>
      <c r="T302" s="105"/>
      <c r="U302" s="106"/>
    </row>
    <row r="303" spans="1:21" ht="53.25" customHeight="1" x14ac:dyDescent="0.2">
      <c r="A303" s="47">
        <v>302</v>
      </c>
      <c r="B303" s="86" t="s">
        <v>20040</v>
      </c>
      <c r="C303" s="35" t="s">
        <v>20041</v>
      </c>
      <c r="D303" s="89" t="s">
        <v>11971</v>
      </c>
      <c r="E303" s="87">
        <v>44687</v>
      </c>
      <c r="F303" s="87">
        <v>44680</v>
      </c>
      <c r="G303" s="88"/>
      <c r="H303" s="30" t="str">
        <f>IFERROR(VLOOKUP(G303,[1]Hoja1!$B$2:$F$14234,2,FALSE),"")</f>
        <v/>
      </c>
      <c r="I303" s="30" t="str">
        <f>IFERROR(VLOOKUP(G303,[1]Hoja1!$B$2:$F$14234,3,FALSE),"")</f>
        <v/>
      </c>
      <c r="J303" s="87" t="str">
        <f>IFERROR(VLOOKUP(G303,[1]Hoja1!$B$2:$F$14234,4,FALSE),"")</f>
        <v/>
      </c>
      <c r="K303" s="35" t="s">
        <v>20042</v>
      </c>
      <c r="L303" s="31" t="s">
        <v>15859</v>
      </c>
      <c r="M303" s="31"/>
      <c r="N303" s="31"/>
      <c r="O303" s="31"/>
      <c r="P303" s="31" t="s">
        <v>19606</v>
      </c>
      <c r="Q303" s="31"/>
      <c r="R303" s="31"/>
      <c r="S303" s="30"/>
      <c r="T303" s="105"/>
      <c r="U303" s="106"/>
    </row>
    <row r="304" spans="1:21" ht="53.25" customHeight="1" x14ac:dyDescent="0.2">
      <c r="A304" s="47">
        <v>303</v>
      </c>
      <c r="B304" s="86" t="s">
        <v>20043</v>
      </c>
      <c r="C304" s="35" t="s">
        <v>20044</v>
      </c>
      <c r="D304" s="89" t="s">
        <v>11971</v>
      </c>
      <c r="E304" s="87">
        <v>44687</v>
      </c>
      <c r="F304" s="87">
        <v>44680</v>
      </c>
      <c r="G304" s="88"/>
      <c r="H304" s="30" t="str">
        <f>IFERROR(VLOOKUP(G304,[1]Hoja1!$B$2:$F$14234,2,FALSE),"")</f>
        <v/>
      </c>
      <c r="I304" s="30" t="str">
        <f>IFERROR(VLOOKUP(G304,[1]Hoja1!$B$2:$F$14234,3,FALSE),"")</f>
        <v/>
      </c>
      <c r="J304" s="87" t="str">
        <f>IFERROR(VLOOKUP(G304,[1]Hoja1!$B$2:$F$14234,4,FALSE),"")</f>
        <v/>
      </c>
      <c r="K304" s="35" t="s">
        <v>20045</v>
      </c>
      <c r="L304" s="31" t="s">
        <v>15859</v>
      </c>
      <c r="M304" s="31"/>
      <c r="N304" s="31"/>
      <c r="O304" s="31"/>
      <c r="P304" s="30" t="s">
        <v>5783</v>
      </c>
      <c r="Q304" s="31" t="s">
        <v>19130</v>
      </c>
      <c r="R304" s="31"/>
      <c r="S304" s="30"/>
      <c r="T304" s="105"/>
      <c r="U304" s="106"/>
    </row>
    <row r="305" spans="1:21" ht="53.25" customHeight="1" x14ac:dyDescent="0.2">
      <c r="A305" s="47">
        <v>304</v>
      </c>
      <c r="B305" s="86" t="s">
        <v>20046</v>
      </c>
      <c r="C305" s="35" t="s">
        <v>20047</v>
      </c>
      <c r="D305" s="89" t="s">
        <v>11972</v>
      </c>
      <c r="E305" s="87">
        <v>44686</v>
      </c>
      <c r="F305" s="87">
        <v>44684</v>
      </c>
      <c r="G305" s="88"/>
      <c r="H305" s="30" t="str">
        <f>IFERROR(VLOOKUP(G305,[1]Hoja1!$B$2:$F$14234,2,FALSE),"")</f>
        <v/>
      </c>
      <c r="I305" s="30" t="str">
        <f>IFERROR(VLOOKUP(G305,[1]Hoja1!$B$2:$F$14234,3,FALSE),"")</f>
        <v/>
      </c>
      <c r="J305" s="87" t="str">
        <f>IFERROR(VLOOKUP(G305,[1]Hoja1!$B$2:$F$14234,4,FALSE),"")</f>
        <v/>
      </c>
      <c r="K305" s="35" t="s">
        <v>20048</v>
      </c>
      <c r="L305" s="31" t="s">
        <v>19299</v>
      </c>
      <c r="M305" s="31"/>
      <c r="N305" s="31"/>
      <c r="O305" s="31"/>
      <c r="P305" s="31" t="s">
        <v>19606</v>
      </c>
      <c r="Q305" s="31"/>
      <c r="R305" s="31"/>
      <c r="S305" s="30"/>
      <c r="T305" s="105"/>
      <c r="U305" s="248" t="s">
        <v>16815</v>
      </c>
    </row>
    <row r="306" spans="1:21" ht="53.25" customHeight="1" x14ac:dyDescent="0.2">
      <c r="A306" s="47">
        <v>305</v>
      </c>
      <c r="B306" s="86" t="s">
        <v>20049</v>
      </c>
      <c r="C306" s="35" t="s">
        <v>20050</v>
      </c>
      <c r="D306" s="89" t="s">
        <v>11972</v>
      </c>
      <c r="E306" s="87">
        <v>44687</v>
      </c>
      <c r="F306" s="87">
        <v>44685</v>
      </c>
      <c r="G306" s="88"/>
      <c r="H306" s="30" t="str">
        <f>IFERROR(VLOOKUP(G306,[1]Hoja1!$B$2:$F$14234,2,FALSE),"")</f>
        <v/>
      </c>
      <c r="I306" s="30" t="str">
        <f>IFERROR(VLOOKUP(G306,[1]Hoja1!$B$2:$F$14234,3,FALSE),"")</f>
        <v/>
      </c>
      <c r="J306" s="87" t="str">
        <f>IFERROR(VLOOKUP(G306,[1]Hoja1!$B$2:$F$14234,4,FALSE),"")</f>
        <v/>
      </c>
      <c r="K306" s="35" t="s">
        <v>20051</v>
      </c>
      <c r="L306" s="31" t="s">
        <v>15859</v>
      </c>
      <c r="M306" s="31"/>
      <c r="N306" s="31"/>
      <c r="O306" s="30"/>
      <c r="P306" s="31" t="s">
        <v>19463</v>
      </c>
      <c r="Q306" s="31" t="s">
        <v>19122</v>
      </c>
      <c r="R306" s="30"/>
      <c r="S306" s="30"/>
      <c r="T306" s="105"/>
      <c r="U306" s="248" t="s">
        <v>19419</v>
      </c>
    </row>
    <row r="307" spans="1:21" ht="53.25" customHeight="1" x14ac:dyDescent="0.2">
      <c r="A307" s="47">
        <v>306</v>
      </c>
      <c r="B307" s="86" t="s">
        <v>20052</v>
      </c>
      <c r="C307" s="35" t="s">
        <v>20053</v>
      </c>
      <c r="D307" s="89" t="s">
        <v>11972</v>
      </c>
      <c r="E307" s="87">
        <v>44687</v>
      </c>
      <c r="F307" s="87">
        <v>44685</v>
      </c>
      <c r="G307" s="88">
        <v>2264</v>
      </c>
      <c r="H307" s="30" t="str">
        <f>IFERROR(VLOOKUP(G307,[1]Hoja1!$B$2:$F$14234,2,FALSE),"")</f>
        <v>EL NAYLAMP</v>
      </c>
      <c r="I307" s="30" t="str">
        <f>IFERROR(VLOOKUP(G307,[1]Hoja1!$B$2:$F$14234,3,FALSE),"")</f>
        <v>PL-2264-CM</v>
      </c>
      <c r="J307" s="87" t="str">
        <f>IFERROR(VLOOKUP(G307,[1]Hoja1!$B$2:$F$14234,4,FALSE),"")</f>
        <v>GALAN OROZCO JOSE RAUL</v>
      </c>
      <c r="K307" s="35" t="s">
        <v>20054</v>
      </c>
      <c r="L307" s="31" t="s">
        <v>14894</v>
      </c>
      <c r="M307" s="31"/>
      <c r="N307" s="31"/>
      <c r="O307" s="31"/>
      <c r="P307" s="31" t="s">
        <v>19334</v>
      </c>
      <c r="Q307" s="30" t="s">
        <v>342</v>
      </c>
      <c r="R307" s="30"/>
      <c r="S307" s="30"/>
      <c r="T307" s="105" t="s">
        <v>19156</v>
      </c>
      <c r="U307" s="106"/>
    </row>
    <row r="308" spans="1:21" ht="53.25" customHeight="1" x14ac:dyDescent="0.2">
      <c r="A308" s="47">
        <v>307</v>
      </c>
      <c r="B308" s="86" t="s">
        <v>20055</v>
      </c>
      <c r="C308" s="35" t="s">
        <v>20056</v>
      </c>
      <c r="D308" s="89" t="s">
        <v>11972</v>
      </c>
      <c r="E308" s="87">
        <v>44687</v>
      </c>
      <c r="F308" s="87">
        <v>44685</v>
      </c>
      <c r="G308" s="88">
        <v>19773</v>
      </c>
      <c r="H308" s="30" t="str">
        <f>IFERROR(VLOOKUP(G308,[1]Hoja1!$B$2:$F$14234,2,FALSE),"")</f>
        <v>MARIA DEL CARMEN</v>
      </c>
      <c r="I308" s="30" t="str">
        <f>IFERROR(VLOOKUP(G308,[1]Hoja1!$B$2:$F$14234,3,FALSE),"")</f>
        <v>CO-19773-PM</v>
      </c>
      <c r="J308" s="87" t="str">
        <f>IFERROR(VLOOKUP(G308,[1]Hoja1!$B$2:$F$14234,4,FALSE),"")</f>
        <v>PANTA DE PANTA MARIA MATILDE ;PANTA PANTA CARMEN JANET ;PANTA PANTA DOMINGA DEL PILAR ;PANTA PANTA INGRID LISBETH ;PANTA PANTA LEONCIO ALEXANDER ;PANTA PANTA MARIA ESMERALDA</v>
      </c>
      <c r="K308" s="35" t="s">
        <v>20057</v>
      </c>
      <c r="L308" s="31" t="s">
        <v>14894</v>
      </c>
      <c r="M308" s="31"/>
      <c r="N308" s="31"/>
      <c r="O308" s="31"/>
      <c r="P308" s="31" t="s">
        <v>19334</v>
      </c>
      <c r="Q308" s="30" t="s">
        <v>342</v>
      </c>
      <c r="R308" s="30"/>
      <c r="S308" s="30"/>
      <c r="T308" s="105" t="s">
        <v>19156</v>
      </c>
      <c r="U308" s="106"/>
    </row>
    <row r="309" spans="1:21" ht="53.25" customHeight="1" x14ac:dyDescent="0.2">
      <c r="A309" s="47">
        <v>308</v>
      </c>
      <c r="B309" s="86" t="s">
        <v>20058</v>
      </c>
      <c r="C309" s="35" t="s">
        <v>19983</v>
      </c>
      <c r="D309" s="89" t="s">
        <v>11972</v>
      </c>
      <c r="E309" s="87">
        <v>44687</v>
      </c>
      <c r="F309" s="87">
        <v>44685</v>
      </c>
      <c r="G309" s="88"/>
      <c r="H309" s="30" t="str">
        <f>IFERROR(VLOOKUP(G309,[1]Hoja1!$B$2:$F$14234,2,FALSE),"")</f>
        <v/>
      </c>
      <c r="I309" s="30" t="str">
        <f>IFERROR(VLOOKUP(G309,[1]Hoja1!$B$2:$F$14234,3,FALSE),"")</f>
        <v/>
      </c>
      <c r="J309" s="87" t="str">
        <f>IFERROR(VLOOKUP(G309,[1]Hoja1!$B$2:$F$14234,4,FALSE),"")</f>
        <v/>
      </c>
      <c r="K309" s="35" t="s">
        <v>20059</v>
      </c>
      <c r="L309" s="31" t="s">
        <v>14894</v>
      </c>
      <c r="M309" s="31"/>
      <c r="N309" s="31"/>
      <c r="O309" s="31"/>
      <c r="P309" s="30" t="s">
        <v>5783</v>
      </c>
      <c r="Q309" s="30" t="s">
        <v>2302</v>
      </c>
      <c r="R309" s="31"/>
      <c r="S309" s="30"/>
      <c r="T309" s="105"/>
      <c r="U309" s="106"/>
    </row>
    <row r="310" spans="1:21" ht="53.25" customHeight="1" x14ac:dyDescent="0.2">
      <c r="A310" s="47">
        <v>309</v>
      </c>
      <c r="B310" s="86" t="s">
        <v>20060</v>
      </c>
      <c r="C310" s="35" t="s">
        <v>20061</v>
      </c>
      <c r="D310" s="89" t="s">
        <v>11972</v>
      </c>
      <c r="E310" s="87">
        <v>44687</v>
      </c>
      <c r="F310" s="87">
        <v>44685</v>
      </c>
      <c r="G310" s="88"/>
      <c r="H310" s="30" t="str">
        <f>IFERROR(VLOOKUP(G310,[1]Hoja1!$B$2:$F$14234,2,FALSE),"")</f>
        <v/>
      </c>
      <c r="I310" s="30" t="str">
        <f>IFERROR(VLOOKUP(G310,[1]Hoja1!$B$2:$F$14234,3,FALSE),"")</f>
        <v/>
      </c>
      <c r="J310" s="87" t="str">
        <f>IFERROR(VLOOKUP(G310,[1]Hoja1!$B$2:$F$14234,4,FALSE),"")</f>
        <v/>
      </c>
      <c r="K310" s="35" t="s">
        <v>20062</v>
      </c>
      <c r="L310" s="31" t="s">
        <v>15859</v>
      </c>
      <c r="M310" s="31"/>
      <c r="N310" s="31"/>
      <c r="O310" s="31"/>
      <c r="P310" s="31" t="s">
        <v>19606</v>
      </c>
      <c r="Q310" s="31"/>
      <c r="R310" s="31"/>
      <c r="S310" s="30"/>
      <c r="T310" s="105"/>
      <c r="U310" s="106" t="s">
        <v>2177</v>
      </c>
    </row>
    <row r="311" spans="1:21" ht="53.25" customHeight="1" x14ac:dyDescent="0.2">
      <c r="A311" s="47">
        <v>310</v>
      </c>
      <c r="B311" s="86" t="s">
        <v>20063</v>
      </c>
      <c r="C311" s="35" t="s">
        <v>20064</v>
      </c>
      <c r="D311" s="89" t="s">
        <v>11972</v>
      </c>
      <c r="E311" s="87">
        <v>44687</v>
      </c>
      <c r="F311" s="87">
        <v>44685</v>
      </c>
      <c r="G311" s="88"/>
      <c r="H311" s="30" t="str">
        <f>IFERROR(VLOOKUP(G311,[1]Hoja1!$B$2:$F$14234,2,FALSE),"")</f>
        <v/>
      </c>
      <c r="I311" s="30" t="str">
        <f>IFERROR(VLOOKUP(G311,[1]Hoja1!$B$2:$F$14234,3,FALSE),"")</f>
        <v/>
      </c>
      <c r="J311" s="87" t="str">
        <f>IFERROR(VLOOKUP(G311,[1]Hoja1!$B$2:$F$14234,4,FALSE),"")</f>
        <v/>
      </c>
      <c r="K311" s="35" t="s">
        <v>20065</v>
      </c>
      <c r="L311" s="31" t="s">
        <v>14894</v>
      </c>
      <c r="M311" s="31"/>
      <c r="N311" s="31"/>
      <c r="O311" s="31"/>
      <c r="P311" s="31" t="s">
        <v>19334</v>
      </c>
      <c r="Q311" s="30" t="s">
        <v>342</v>
      </c>
      <c r="R311" s="30"/>
      <c r="S311" s="30"/>
      <c r="T311" s="105" t="s">
        <v>19156</v>
      </c>
      <c r="U311" s="106"/>
    </row>
    <row r="312" spans="1:21" ht="53.25" customHeight="1" x14ac:dyDescent="0.2">
      <c r="A312" s="47">
        <v>311</v>
      </c>
      <c r="B312" s="86" t="s">
        <v>20066</v>
      </c>
      <c r="C312" s="35" t="s">
        <v>20067</v>
      </c>
      <c r="D312" s="89" t="s">
        <v>11972</v>
      </c>
      <c r="E312" s="87">
        <v>44691</v>
      </c>
      <c r="F312" s="87">
        <v>44685</v>
      </c>
      <c r="G312" s="88"/>
      <c r="H312" s="30" t="str">
        <f>IFERROR(VLOOKUP(G312,[1]Hoja1!$B$2:$F$14234,2,FALSE),"")</f>
        <v/>
      </c>
      <c r="I312" s="30" t="str">
        <f>IFERROR(VLOOKUP(G312,[1]Hoja1!$B$2:$F$14234,3,FALSE),"")</f>
        <v/>
      </c>
      <c r="J312" s="87" t="str">
        <f>IFERROR(VLOOKUP(G312,[1]Hoja1!$B$2:$F$14234,4,FALSE),"")</f>
        <v/>
      </c>
      <c r="K312" s="35" t="s">
        <v>20068</v>
      </c>
      <c r="L312" s="31" t="s">
        <v>14894</v>
      </c>
      <c r="M312" s="31"/>
      <c r="N312" s="31"/>
      <c r="O312" s="31"/>
      <c r="P312" s="31" t="s">
        <v>19418</v>
      </c>
      <c r="Q312" s="30" t="s">
        <v>78</v>
      </c>
      <c r="R312" s="30"/>
      <c r="S312" s="30"/>
      <c r="T312" s="105"/>
      <c r="U312" s="106"/>
    </row>
    <row r="313" spans="1:21" ht="53.25" customHeight="1" x14ac:dyDescent="0.2">
      <c r="A313" s="47">
        <v>312</v>
      </c>
      <c r="B313" s="86" t="s">
        <v>20069</v>
      </c>
      <c r="C313" s="35" t="s">
        <v>20070</v>
      </c>
      <c r="D313" s="89" t="s">
        <v>11972</v>
      </c>
      <c r="E313" s="87">
        <v>44687</v>
      </c>
      <c r="F313" s="87">
        <v>44686</v>
      </c>
      <c r="G313" s="88"/>
      <c r="H313" s="30" t="str">
        <f>IFERROR(VLOOKUP(G313,[1]Hoja1!$B$2:$F$14234,2,FALSE),"")</f>
        <v/>
      </c>
      <c r="I313" s="30" t="str">
        <f>IFERROR(VLOOKUP(G313,[1]Hoja1!$B$2:$F$14234,3,FALSE),"")</f>
        <v/>
      </c>
      <c r="J313" s="87" t="str">
        <f>IFERROR(VLOOKUP(G313,[1]Hoja1!$B$2:$F$14234,4,FALSE),"")</f>
        <v/>
      </c>
      <c r="K313" s="35" t="s">
        <v>20071</v>
      </c>
      <c r="L313" s="31" t="s">
        <v>14894</v>
      </c>
      <c r="M313" s="31"/>
      <c r="N313" s="31"/>
      <c r="O313" s="31"/>
      <c r="P313" s="30" t="s">
        <v>19240</v>
      </c>
      <c r="Q313" s="30" t="s">
        <v>19113</v>
      </c>
      <c r="R313" s="30"/>
      <c r="S313" s="30"/>
      <c r="T313" s="105"/>
      <c r="U313" s="106"/>
    </row>
    <row r="314" spans="1:21" ht="53.25" customHeight="1" x14ac:dyDescent="0.2">
      <c r="A314" s="47">
        <v>313</v>
      </c>
      <c r="B314" s="86" t="s">
        <v>20072</v>
      </c>
      <c r="C314" s="35" t="s">
        <v>20073</v>
      </c>
      <c r="D314" s="89" t="s">
        <v>11972</v>
      </c>
      <c r="E314" s="87">
        <v>44687</v>
      </c>
      <c r="F314" s="87">
        <v>44687</v>
      </c>
      <c r="G314" s="88"/>
      <c r="H314" s="30" t="str">
        <f>IFERROR(VLOOKUP(G314,[1]Hoja1!$B$2:$F$14234,2,FALSE),"")</f>
        <v/>
      </c>
      <c r="I314" s="30" t="str">
        <f>IFERROR(VLOOKUP(G314,[1]Hoja1!$B$2:$F$14234,3,FALSE),"")</f>
        <v/>
      </c>
      <c r="J314" s="87" t="str">
        <f>IFERROR(VLOOKUP(G314,[1]Hoja1!$B$2:$F$14234,4,FALSE),"")</f>
        <v/>
      </c>
      <c r="K314" s="35" t="s">
        <v>20074</v>
      </c>
      <c r="L314" s="31" t="s">
        <v>14894</v>
      </c>
      <c r="M314" s="31"/>
      <c r="N314" s="31"/>
      <c r="O314" s="31"/>
      <c r="P314" s="31" t="s">
        <v>19418</v>
      </c>
      <c r="Q314" s="30" t="s">
        <v>78</v>
      </c>
      <c r="R314" s="30"/>
      <c r="S314" s="30"/>
      <c r="T314" s="105"/>
      <c r="U314" s="106"/>
    </row>
    <row r="315" spans="1:21" ht="53.25" customHeight="1" x14ac:dyDescent="0.2">
      <c r="A315" s="47">
        <v>314</v>
      </c>
      <c r="B315" s="86" t="s">
        <v>20075</v>
      </c>
      <c r="C315" s="35" t="s">
        <v>20076</v>
      </c>
      <c r="D315" s="89" t="s">
        <v>11972</v>
      </c>
      <c r="E315" s="87">
        <v>44690</v>
      </c>
      <c r="F315" s="87">
        <v>44687</v>
      </c>
      <c r="G315" s="88"/>
      <c r="H315" s="30" t="str">
        <f>IFERROR(VLOOKUP(G315,[1]Hoja1!$B$2:$F$14234,2,FALSE),"")</f>
        <v/>
      </c>
      <c r="I315" s="30" t="str">
        <f>IFERROR(VLOOKUP(G315,[1]Hoja1!$B$2:$F$14234,3,FALSE),"")</f>
        <v/>
      </c>
      <c r="J315" s="87" t="str">
        <f>IFERROR(VLOOKUP(G315,[1]Hoja1!$B$2:$F$14234,4,FALSE),"")</f>
        <v/>
      </c>
      <c r="K315" s="35" t="s">
        <v>20077</v>
      </c>
      <c r="L315" s="31" t="s">
        <v>14894</v>
      </c>
      <c r="M315" s="31"/>
      <c r="N315" s="31"/>
      <c r="O315" s="31"/>
      <c r="P315" s="31" t="s">
        <v>19418</v>
      </c>
      <c r="Q315" s="30" t="s">
        <v>78</v>
      </c>
      <c r="R315" s="30"/>
      <c r="S315" s="30"/>
      <c r="T315" s="105"/>
      <c r="U315" s="106"/>
    </row>
    <row r="316" spans="1:21" ht="53.25" customHeight="1" x14ac:dyDescent="0.2">
      <c r="A316" s="47">
        <v>315</v>
      </c>
      <c r="B316" s="86" t="s">
        <v>20078</v>
      </c>
      <c r="C316" s="35" t="s">
        <v>20079</v>
      </c>
      <c r="D316" s="89" t="s">
        <v>11972</v>
      </c>
      <c r="E316" s="87">
        <v>44690</v>
      </c>
      <c r="F316" s="87">
        <v>44690</v>
      </c>
      <c r="G316" s="88">
        <v>6007</v>
      </c>
      <c r="H316" s="30" t="str">
        <f>IFERROR(VLOOKUP(G316,[1]Hoja1!$B$2:$F$14234,2,FALSE),"")</f>
        <v>FORTUNO</v>
      </c>
      <c r="I316" s="30" t="str">
        <f>IFERROR(VLOOKUP(G316,[1]Hoja1!$B$2:$F$14234,3,FALSE),"")</f>
        <v>PT-6007-CM</v>
      </c>
      <c r="J316" s="87" t="str">
        <f>IFERROR(VLOOKUP(G316,[1]Hoja1!$B$2:$F$14234,4,FALSE),"")</f>
        <v>PESQUERA TERRANOVA S.A.C.</v>
      </c>
      <c r="K316" s="35" t="s">
        <v>20080</v>
      </c>
      <c r="L316" s="31" t="s">
        <v>14894</v>
      </c>
      <c r="M316" s="31"/>
      <c r="N316" s="31"/>
      <c r="O316" s="31"/>
      <c r="P316" s="31" t="s">
        <v>19281</v>
      </c>
      <c r="Q316" s="31" t="s">
        <v>19121</v>
      </c>
      <c r="R316" s="31"/>
      <c r="S316" s="30"/>
      <c r="T316" s="105"/>
      <c r="U316" s="106"/>
    </row>
    <row r="317" spans="1:21" ht="53.25" customHeight="1" x14ac:dyDescent="0.2">
      <c r="A317" s="47">
        <v>316</v>
      </c>
      <c r="B317" s="86" t="s">
        <v>20081</v>
      </c>
      <c r="C317" s="35" t="s">
        <v>20082</v>
      </c>
      <c r="D317" s="89" t="s">
        <v>11972</v>
      </c>
      <c r="E317" s="87">
        <v>44691</v>
      </c>
      <c r="F317" s="87">
        <v>44690</v>
      </c>
      <c r="G317" s="88"/>
      <c r="H317" s="30" t="str">
        <f>IFERROR(VLOOKUP(G317,[1]Hoja1!$B$2:$F$14234,2,FALSE),"")</f>
        <v/>
      </c>
      <c r="I317" s="30" t="str">
        <f>IFERROR(VLOOKUP(G317,[1]Hoja1!$B$2:$F$14234,3,FALSE),"")</f>
        <v/>
      </c>
      <c r="J317" s="87" t="str">
        <f>IFERROR(VLOOKUP(G317,[1]Hoja1!$B$2:$F$14234,4,FALSE),"")</f>
        <v/>
      </c>
      <c r="K317" s="35" t="s">
        <v>20083</v>
      </c>
      <c r="L317" s="31" t="s">
        <v>15859</v>
      </c>
      <c r="M317" s="31"/>
      <c r="N317" s="31"/>
      <c r="O317" s="31"/>
      <c r="P317" s="30" t="s">
        <v>5783</v>
      </c>
      <c r="Q317" s="30" t="s">
        <v>19124</v>
      </c>
      <c r="R317" s="31"/>
      <c r="S317" s="30"/>
      <c r="T317" s="105"/>
      <c r="U317" s="106"/>
    </row>
    <row r="318" spans="1:21" ht="53.25" customHeight="1" x14ac:dyDescent="0.2">
      <c r="A318" s="47">
        <v>317</v>
      </c>
      <c r="B318" s="86" t="s">
        <v>20084</v>
      </c>
      <c r="C318" s="35" t="s">
        <v>20085</v>
      </c>
      <c r="D318" s="89" t="s">
        <v>11972</v>
      </c>
      <c r="E318" s="87">
        <v>44693</v>
      </c>
      <c r="F318" s="87">
        <v>44691</v>
      </c>
      <c r="G318" s="88"/>
      <c r="H318" s="30" t="str">
        <f>IFERROR(VLOOKUP(G318,[1]Hoja1!$B$2:$F$14234,2,FALSE),"")</f>
        <v/>
      </c>
      <c r="I318" s="30" t="str">
        <f>IFERROR(VLOOKUP(G318,[1]Hoja1!$B$2:$F$14234,3,FALSE),"")</f>
        <v/>
      </c>
      <c r="J318" s="87" t="str">
        <f>IFERROR(VLOOKUP(G318,[1]Hoja1!$B$2:$F$14234,4,FALSE),"")</f>
        <v/>
      </c>
      <c r="K318" s="35" t="s">
        <v>20086</v>
      </c>
      <c r="L318" s="31" t="s">
        <v>15859</v>
      </c>
      <c r="M318" s="31"/>
      <c r="N318" s="31"/>
      <c r="O318" s="31"/>
      <c r="P318" s="31" t="s">
        <v>19473</v>
      </c>
      <c r="Q318" s="30" t="s">
        <v>19119</v>
      </c>
      <c r="R318" s="30"/>
      <c r="S318" s="30"/>
      <c r="T318" s="105"/>
      <c r="U318" s="106" t="s">
        <v>2177</v>
      </c>
    </row>
    <row r="319" spans="1:21" ht="53.25" customHeight="1" x14ac:dyDescent="0.2">
      <c r="A319" s="47">
        <v>318</v>
      </c>
      <c r="B319" s="86" t="s">
        <v>20087</v>
      </c>
      <c r="C319" s="35" t="s">
        <v>20088</v>
      </c>
      <c r="D319" s="89" t="s">
        <v>11972</v>
      </c>
      <c r="E319" s="87">
        <v>44693</v>
      </c>
      <c r="F319" s="87">
        <v>44691</v>
      </c>
      <c r="G319" s="88"/>
      <c r="H319" s="30" t="str">
        <f>IFERROR(VLOOKUP(G319,[1]Hoja1!$B$2:$F$14234,2,FALSE),"")</f>
        <v/>
      </c>
      <c r="I319" s="30" t="str">
        <f>IFERROR(VLOOKUP(G319,[1]Hoja1!$B$2:$F$14234,3,FALSE),"")</f>
        <v/>
      </c>
      <c r="J319" s="87" t="str">
        <f>IFERROR(VLOOKUP(G319,[1]Hoja1!$B$2:$F$14234,4,FALSE),"")</f>
        <v/>
      </c>
      <c r="K319" s="35" t="s">
        <v>20089</v>
      </c>
      <c r="L319" s="31" t="s">
        <v>15859</v>
      </c>
      <c r="M319" s="31"/>
      <c r="N319" s="31"/>
      <c r="O319" s="31"/>
      <c r="P319" s="31" t="s">
        <v>19606</v>
      </c>
      <c r="Q319" s="31"/>
      <c r="R319" s="31"/>
      <c r="S319" s="30"/>
      <c r="T319" s="105"/>
      <c r="U319" s="106" t="s">
        <v>2177</v>
      </c>
    </row>
    <row r="320" spans="1:21" ht="53.25" customHeight="1" x14ac:dyDescent="0.2">
      <c r="A320" s="47">
        <v>319</v>
      </c>
      <c r="B320" s="86" t="s">
        <v>20090</v>
      </c>
      <c r="C320" s="35" t="s">
        <v>20091</v>
      </c>
      <c r="D320" s="89" t="s">
        <v>11972</v>
      </c>
      <c r="E320" s="87">
        <v>44697</v>
      </c>
      <c r="F320" s="87">
        <v>44693</v>
      </c>
      <c r="G320" s="88"/>
      <c r="H320" s="30" t="str">
        <f>IFERROR(VLOOKUP(G320,[1]Hoja1!$B$2:$F$14234,2,FALSE),"")</f>
        <v/>
      </c>
      <c r="I320" s="30" t="str">
        <f>IFERROR(VLOOKUP(G320,[1]Hoja1!$B$2:$F$14234,3,FALSE),"")</f>
        <v/>
      </c>
      <c r="J320" s="87" t="str">
        <f>IFERROR(VLOOKUP(G320,[1]Hoja1!$B$2:$F$14234,4,FALSE),"")</f>
        <v/>
      </c>
      <c r="K320" s="35" t="s">
        <v>20092</v>
      </c>
      <c r="L320" s="31" t="s">
        <v>14894</v>
      </c>
      <c r="M320" s="31"/>
      <c r="N320" s="31"/>
      <c r="O320" s="31" t="s">
        <v>19598</v>
      </c>
      <c r="P320" s="31" t="s">
        <v>19606</v>
      </c>
      <c r="Q320" s="31" t="s">
        <v>86</v>
      </c>
      <c r="R320" s="31"/>
      <c r="S320" s="30"/>
      <c r="T320" s="105"/>
      <c r="U320" s="106"/>
    </row>
    <row r="321" spans="1:21" ht="53.25" customHeight="1" x14ac:dyDescent="0.2">
      <c r="A321" s="47">
        <v>320</v>
      </c>
      <c r="B321" s="86" t="s">
        <v>20093</v>
      </c>
      <c r="C321" s="35" t="s">
        <v>20094</v>
      </c>
      <c r="D321" s="89" t="s">
        <v>11972</v>
      </c>
      <c r="E321" s="87">
        <v>44708</v>
      </c>
      <c r="F321" s="87">
        <v>44693</v>
      </c>
      <c r="G321" s="88"/>
      <c r="H321" s="30" t="str">
        <f>IFERROR(VLOOKUP(G321,[1]Hoja1!$B$2:$F$14234,2,FALSE),"")</f>
        <v/>
      </c>
      <c r="I321" s="30" t="str">
        <f>IFERROR(VLOOKUP(G321,[1]Hoja1!$B$2:$F$14234,3,FALSE),"")</f>
        <v/>
      </c>
      <c r="J321" s="87" t="str">
        <f>IFERROR(VLOOKUP(G321,[1]Hoja1!$B$2:$F$14234,4,FALSE),"")</f>
        <v/>
      </c>
      <c r="K321" s="35" t="s">
        <v>20095</v>
      </c>
      <c r="L321" s="31" t="s">
        <v>14894</v>
      </c>
      <c r="M321" s="31"/>
      <c r="N321" s="31"/>
      <c r="O321" s="31"/>
      <c r="P321" s="31" t="s">
        <v>19418</v>
      </c>
      <c r="Q321" s="30" t="s">
        <v>78</v>
      </c>
      <c r="R321" s="30"/>
      <c r="S321" s="30"/>
      <c r="T321" s="105"/>
      <c r="U321" s="248" t="s">
        <v>19419</v>
      </c>
    </row>
    <row r="322" spans="1:21" ht="53.25" customHeight="1" x14ac:dyDescent="0.2">
      <c r="A322" s="47">
        <v>321</v>
      </c>
      <c r="B322" s="86" t="s">
        <v>20096</v>
      </c>
      <c r="C322" s="35" t="s">
        <v>20097</v>
      </c>
      <c r="D322" s="89" t="s">
        <v>11972</v>
      </c>
      <c r="E322" s="87">
        <v>44694</v>
      </c>
      <c r="F322" s="87">
        <v>44693</v>
      </c>
      <c r="G322" s="88"/>
      <c r="H322" s="30" t="str">
        <f>IFERROR(VLOOKUP(G322,[1]Hoja1!$B$2:$F$14234,2,FALSE),"")</f>
        <v/>
      </c>
      <c r="I322" s="30" t="str">
        <f>IFERROR(VLOOKUP(G322,[1]Hoja1!$B$2:$F$14234,3,FALSE),"")</f>
        <v/>
      </c>
      <c r="J322" s="87" t="str">
        <f>IFERROR(VLOOKUP(G322,[1]Hoja1!$B$2:$F$14234,4,FALSE),"")</f>
        <v/>
      </c>
      <c r="K322" s="35" t="s">
        <v>20098</v>
      </c>
      <c r="L322" s="31" t="s">
        <v>15859</v>
      </c>
      <c r="M322" s="31"/>
      <c r="N322" s="31"/>
      <c r="O322" s="31"/>
      <c r="P322" s="31" t="s">
        <v>19288</v>
      </c>
      <c r="Q322" s="30" t="s">
        <v>19120</v>
      </c>
      <c r="R322" s="31"/>
      <c r="S322" s="30"/>
      <c r="T322" s="105"/>
      <c r="U322" s="106"/>
    </row>
    <row r="323" spans="1:21" ht="53.25" customHeight="1" x14ac:dyDescent="0.2">
      <c r="A323" s="47">
        <v>322</v>
      </c>
      <c r="B323" s="86" t="s">
        <v>20099</v>
      </c>
      <c r="C323" s="35" t="s">
        <v>20100</v>
      </c>
      <c r="D323" s="89" t="s">
        <v>11972</v>
      </c>
      <c r="E323" s="87">
        <v>44694</v>
      </c>
      <c r="F323" s="87">
        <v>44693</v>
      </c>
      <c r="G323" s="88"/>
      <c r="H323" s="30" t="str">
        <f>IFERROR(VLOOKUP(G323,[1]Hoja1!$B$2:$F$14234,2,FALSE),"")</f>
        <v/>
      </c>
      <c r="I323" s="30" t="str">
        <f>IFERROR(VLOOKUP(G323,[1]Hoja1!$B$2:$F$14234,3,FALSE),"")</f>
        <v/>
      </c>
      <c r="J323" s="87" t="str">
        <f>IFERROR(VLOOKUP(G323,[1]Hoja1!$B$2:$F$14234,4,FALSE),"")</f>
        <v/>
      </c>
      <c r="K323" s="35" t="s">
        <v>20101</v>
      </c>
      <c r="L323" s="31" t="s">
        <v>14894</v>
      </c>
      <c r="M323" s="31"/>
      <c r="N323" s="31"/>
      <c r="O323" s="31"/>
      <c r="P323" s="30" t="s">
        <v>19240</v>
      </c>
      <c r="Q323" s="30" t="s">
        <v>19113</v>
      </c>
      <c r="R323" s="30"/>
      <c r="S323" s="30"/>
      <c r="T323" s="105"/>
      <c r="U323" s="106"/>
    </row>
    <row r="324" spans="1:21" ht="53.25" customHeight="1" x14ac:dyDescent="0.2">
      <c r="A324" s="47">
        <v>323</v>
      </c>
      <c r="B324" s="86" t="s">
        <v>20102</v>
      </c>
      <c r="C324" s="35" t="s">
        <v>20103</v>
      </c>
      <c r="D324" s="89" t="s">
        <v>11972</v>
      </c>
      <c r="E324" s="87">
        <v>44694</v>
      </c>
      <c r="F324" s="87">
        <v>44693</v>
      </c>
      <c r="G324" s="88"/>
      <c r="H324" s="30" t="str">
        <f>IFERROR(VLOOKUP(G324,[1]Hoja1!$B$2:$F$14234,2,FALSE),"")</f>
        <v/>
      </c>
      <c r="I324" s="30" t="str">
        <f>IFERROR(VLOOKUP(G324,[1]Hoja1!$B$2:$F$14234,3,FALSE),"")</f>
        <v/>
      </c>
      <c r="J324" s="87" t="str">
        <f>IFERROR(VLOOKUP(G324,[1]Hoja1!$B$2:$F$14234,4,FALSE),"")</f>
        <v/>
      </c>
      <c r="K324" s="35" t="s">
        <v>20104</v>
      </c>
      <c r="L324" s="31" t="s">
        <v>14894</v>
      </c>
      <c r="M324" s="31"/>
      <c r="N324" s="31"/>
      <c r="O324" s="31"/>
      <c r="P324" s="30" t="s">
        <v>19240</v>
      </c>
      <c r="Q324" s="30" t="s">
        <v>19113</v>
      </c>
      <c r="R324" s="30"/>
      <c r="S324" s="30"/>
      <c r="T324" s="105"/>
      <c r="U324" s="106"/>
    </row>
    <row r="325" spans="1:21" ht="53.25" customHeight="1" x14ac:dyDescent="0.2">
      <c r="A325" s="47">
        <v>324</v>
      </c>
      <c r="B325" s="86" t="s">
        <v>20105</v>
      </c>
      <c r="C325" s="35" t="s">
        <v>20106</v>
      </c>
      <c r="D325" s="89" t="s">
        <v>11972</v>
      </c>
      <c r="E325" s="87">
        <v>44694</v>
      </c>
      <c r="F325" s="87">
        <v>44693</v>
      </c>
      <c r="G325" s="88"/>
      <c r="H325" s="30" t="str">
        <f>IFERROR(VLOOKUP(G325,[1]Hoja1!$B$2:$F$14234,2,FALSE),"")</f>
        <v/>
      </c>
      <c r="I325" s="30" t="str">
        <f>IFERROR(VLOOKUP(G325,[1]Hoja1!$B$2:$F$14234,3,FALSE),"")</f>
        <v/>
      </c>
      <c r="J325" s="87" t="str">
        <f>IFERROR(VLOOKUP(G325,[1]Hoja1!$B$2:$F$14234,4,FALSE),"")</f>
        <v/>
      </c>
      <c r="K325" s="35" t="s">
        <v>20107</v>
      </c>
      <c r="L325" s="31" t="s">
        <v>14894</v>
      </c>
      <c r="M325" s="31"/>
      <c r="N325" s="31"/>
      <c r="O325" s="31"/>
      <c r="P325" s="30" t="s">
        <v>19240</v>
      </c>
      <c r="Q325" s="30" t="s">
        <v>19113</v>
      </c>
      <c r="R325" s="30"/>
      <c r="S325" s="30"/>
      <c r="T325" s="105"/>
      <c r="U325" s="106"/>
    </row>
    <row r="326" spans="1:21" ht="53.25" customHeight="1" x14ac:dyDescent="0.2">
      <c r="A326" s="47">
        <v>325</v>
      </c>
      <c r="B326" s="86" t="s">
        <v>20108</v>
      </c>
      <c r="C326" s="35" t="s">
        <v>20109</v>
      </c>
      <c r="D326" s="89" t="s">
        <v>11972</v>
      </c>
      <c r="E326" s="87">
        <v>44694</v>
      </c>
      <c r="F326" s="87">
        <v>44693</v>
      </c>
      <c r="G326" s="88"/>
      <c r="H326" s="30" t="str">
        <f>IFERROR(VLOOKUP(G326,[1]Hoja1!$B$2:$F$14234,2,FALSE),"")</f>
        <v/>
      </c>
      <c r="I326" s="30" t="str">
        <f>IFERROR(VLOOKUP(G326,[1]Hoja1!$B$2:$F$14234,3,FALSE),"")</f>
        <v/>
      </c>
      <c r="J326" s="87" t="str">
        <f>IFERROR(VLOOKUP(G326,[1]Hoja1!$B$2:$F$14234,4,FALSE),"")</f>
        <v/>
      </c>
      <c r="K326" s="35" t="s">
        <v>20110</v>
      </c>
      <c r="L326" s="31" t="s">
        <v>14894</v>
      </c>
      <c r="M326" s="31"/>
      <c r="N326" s="31"/>
      <c r="O326" s="31"/>
      <c r="P326" s="30" t="s">
        <v>19240</v>
      </c>
      <c r="Q326" s="30" t="s">
        <v>19113</v>
      </c>
      <c r="R326" s="30"/>
      <c r="S326" s="30"/>
      <c r="T326" s="105"/>
      <c r="U326" s="106"/>
    </row>
    <row r="327" spans="1:21" ht="53.25" customHeight="1" x14ac:dyDescent="0.2">
      <c r="A327" s="47">
        <v>326</v>
      </c>
      <c r="B327" s="86" t="s">
        <v>20111</v>
      </c>
      <c r="C327" s="35" t="s">
        <v>20112</v>
      </c>
      <c r="D327" s="89" t="s">
        <v>11972</v>
      </c>
      <c r="E327" s="87">
        <v>44694</v>
      </c>
      <c r="F327" s="87">
        <v>44693</v>
      </c>
      <c r="G327" s="88"/>
      <c r="H327" s="30" t="str">
        <f>IFERROR(VLOOKUP(G327,[1]Hoja1!$B$2:$F$14234,2,FALSE),"")</f>
        <v/>
      </c>
      <c r="I327" s="30" t="str">
        <f>IFERROR(VLOOKUP(G327,[1]Hoja1!$B$2:$F$14234,3,FALSE),"")</f>
        <v/>
      </c>
      <c r="J327" s="87" t="str">
        <f>IFERROR(VLOOKUP(G327,[1]Hoja1!$B$2:$F$14234,4,FALSE),"")</f>
        <v/>
      </c>
      <c r="K327" s="35" t="s">
        <v>20113</v>
      </c>
      <c r="L327" s="31" t="s">
        <v>14894</v>
      </c>
      <c r="M327" s="31"/>
      <c r="N327" s="31"/>
      <c r="O327" s="31"/>
      <c r="P327" s="30" t="s">
        <v>19240</v>
      </c>
      <c r="Q327" s="30" t="s">
        <v>19113</v>
      </c>
      <c r="R327" s="30"/>
      <c r="S327" s="30"/>
      <c r="T327" s="105"/>
      <c r="U327" s="106"/>
    </row>
    <row r="328" spans="1:21" ht="53.25" customHeight="1" x14ac:dyDescent="0.2">
      <c r="A328" s="47">
        <v>327</v>
      </c>
      <c r="B328" s="86" t="s">
        <v>20114</v>
      </c>
      <c r="C328" s="35" t="s">
        <v>20115</v>
      </c>
      <c r="D328" s="89" t="s">
        <v>11972</v>
      </c>
      <c r="E328" s="87">
        <v>44694</v>
      </c>
      <c r="F328" s="87">
        <v>44693</v>
      </c>
      <c r="G328" s="88"/>
      <c r="H328" s="30" t="str">
        <f>IFERROR(VLOOKUP(G328,[1]Hoja1!$B$2:$F$14234,2,FALSE),"")</f>
        <v/>
      </c>
      <c r="I328" s="30" t="str">
        <f>IFERROR(VLOOKUP(G328,[1]Hoja1!$B$2:$F$14234,3,FALSE),"")</f>
        <v/>
      </c>
      <c r="J328" s="87" t="str">
        <f>IFERROR(VLOOKUP(G328,[1]Hoja1!$B$2:$F$14234,4,FALSE),"")</f>
        <v/>
      </c>
      <c r="K328" s="35" t="s">
        <v>20116</v>
      </c>
      <c r="L328" s="31" t="s">
        <v>15859</v>
      </c>
      <c r="M328" s="31"/>
      <c r="N328" s="31"/>
      <c r="O328" s="31"/>
      <c r="P328" s="30" t="s">
        <v>5783</v>
      </c>
      <c r="Q328" s="30" t="s">
        <v>2302</v>
      </c>
      <c r="R328" s="31"/>
      <c r="S328" s="30"/>
      <c r="T328" s="105"/>
      <c r="U328" s="106"/>
    </row>
    <row r="329" spans="1:21" ht="53.25" customHeight="1" x14ac:dyDescent="0.2">
      <c r="A329" s="47">
        <v>328</v>
      </c>
      <c r="B329" s="86" t="s">
        <v>20117</v>
      </c>
      <c r="C329" s="35" t="s">
        <v>20118</v>
      </c>
      <c r="D329" s="89" t="s">
        <v>11972</v>
      </c>
      <c r="E329" s="87">
        <v>44694</v>
      </c>
      <c r="F329" s="87">
        <v>44693</v>
      </c>
      <c r="G329" s="88"/>
      <c r="H329" s="30" t="str">
        <f>IFERROR(VLOOKUP(G329,[1]Hoja1!$B$2:$F$14234,2,FALSE),"")</f>
        <v/>
      </c>
      <c r="I329" s="30" t="str">
        <f>IFERROR(VLOOKUP(G329,[1]Hoja1!$B$2:$F$14234,3,FALSE),"")</f>
        <v/>
      </c>
      <c r="J329" s="87" t="str">
        <f>IFERROR(VLOOKUP(G329,[1]Hoja1!$B$2:$F$14234,4,FALSE),"")</f>
        <v/>
      </c>
      <c r="K329" s="35" t="s">
        <v>20119</v>
      </c>
      <c r="L329" s="31" t="s">
        <v>14894</v>
      </c>
      <c r="M329" s="31"/>
      <c r="N329" s="31"/>
      <c r="O329" s="31"/>
      <c r="P329" s="31" t="s">
        <v>5783</v>
      </c>
      <c r="Q329" s="31" t="s">
        <v>179</v>
      </c>
      <c r="R329" s="31"/>
      <c r="S329" s="30"/>
      <c r="T329" s="105"/>
      <c r="U329" s="106"/>
    </row>
    <row r="330" spans="1:21" ht="53.25" customHeight="1" x14ac:dyDescent="0.2">
      <c r="A330" s="47">
        <v>329</v>
      </c>
      <c r="B330" s="86" t="s">
        <v>20120</v>
      </c>
      <c r="C330" s="35" t="s">
        <v>20121</v>
      </c>
      <c r="D330" s="89" t="s">
        <v>11972</v>
      </c>
      <c r="E330" s="87">
        <v>44694</v>
      </c>
      <c r="F330" s="87">
        <v>44693</v>
      </c>
      <c r="G330" s="88"/>
      <c r="H330" s="30" t="str">
        <f>IFERROR(VLOOKUP(G330,[1]Hoja1!$B$2:$F$14234,2,FALSE),"")</f>
        <v/>
      </c>
      <c r="I330" s="30" t="str">
        <f>IFERROR(VLOOKUP(G330,[1]Hoja1!$B$2:$F$14234,3,FALSE),"")</f>
        <v/>
      </c>
      <c r="J330" s="87" t="str">
        <f>IFERROR(VLOOKUP(G330,[1]Hoja1!$B$2:$F$14234,4,FALSE),"")</f>
        <v/>
      </c>
      <c r="K330" s="35" t="s">
        <v>20101</v>
      </c>
      <c r="L330" s="31" t="s">
        <v>14894</v>
      </c>
      <c r="M330" s="31"/>
      <c r="N330" s="31"/>
      <c r="O330" s="31"/>
      <c r="P330" s="30" t="s">
        <v>19240</v>
      </c>
      <c r="Q330" s="30" t="s">
        <v>19113</v>
      </c>
      <c r="R330" s="30"/>
      <c r="S330" s="30"/>
      <c r="T330" s="105"/>
      <c r="U330" s="106"/>
    </row>
    <row r="331" spans="1:21" ht="53.25" customHeight="1" x14ac:dyDescent="0.2">
      <c r="A331" s="47">
        <v>330</v>
      </c>
      <c r="B331" s="86" t="s">
        <v>20122</v>
      </c>
      <c r="C331" s="35" t="s">
        <v>20123</v>
      </c>
      <c r="D331" s="89" t="s">
        <v>11972</v>
      </c>
      <c r="E331" s="87">
        <v>44694</v>
      </c>
      <c r="F331" s="87">
        <v>44693</v>
      </c>
      <c r="G331" s="88"/>
      <c r="H331" s="30" t="str">
        <f>IFERROR(VLOOKUP(G331,[1]Hoja1!$B$2:$F$14234,2,FALSE),"")</f>
        <v/>
      </c>
      <c r="I331" s="30" t="str">
        <f>IFERROR(VLOOKUP(G331,[1]Hoja1!$B$2:$F$14234,3,FALSE),"")</f>
        <v/>
      </c>
      <c r="J331" s="87" t="str">
        <f>IFERROR(VLOOKUP(G331,[1]Hoja1!$B$2:$F$14234,4,FALSE),"")</f>
        <v/>
      </c>
      <c r="K331" s="35" t="s">
        <v>20124</v>
      </c>
      <c r="L331" s="31" t="s">
        <v>14894</v>
      </c>
      <c r="M331" s="31"/>
      <c r="N331" s="31"/>
      <c r="O331" s="31"/>
      <c r="P331" s="30" t="s">
        <v>19240</v>
      </c>
      <c r="Q331" s="30" t="s">
        <v>19113</v>
      </c>
      <c r="R331" s="30"/>
      <c r="S331" s="30"/>
      <c r="T331" s="105"/>
      <c r="U331" s="106"/>
    </row>
    <row r="332" spans="1:21" ht="53.25" customHeight="1" x14ac:dyDescent="0.2">
      <c r="A332" s="47">
        <v>331</v>
      </c>
      <c r="B332" s="86" t="s">
        <v>20125</v>
      </c>
      <c r="C332" s="35" t="s">
        <v>20126</v>
      </c>
      <c r="D332" s="89" t="s">
        <v>11972</v>
      </c>
      <c r="E332" s="87">
        <v>44694</v>
      </c>
      <c r="F332" s="87">
        <v>44693</v>
      </c>
      <c r="G332" s="88"/>
      <c r="H332" s="30" t="str">
        <f>IFERROR(VLOOKUP(G332,[1]Hoja1!$B$2:$F$14234,2,FALSE),"")</f>
        <v/>
      </c>
      <c r="I332" s="30" t="str">
        <f>IFERROR(VLOOKUP(G332,[1]Hoja1!$B$2:$F$14234,3,FALSE),"")</f>
        <v/>
      </c>
      <c r="J332" s="87" t="str">
        <f>IFERROR(VLOOKUP(G332,[1]Hoja1!$B$2:$F$14234,4,FALSE),"")</f>
        <v/>
      </c>
      <c r="K332" s="35" t="s">
        <v>20127</v>
      </c>
      <c r="L332" s="31" t="s">
        <v>14894</v>
      </c>
      <c r="M332" s="31"/>
      <c r="N332" s="31"/>
      <c r="O332" s="31"/>
      <c r="P332" s="30" t="s">
        <v>19240</v>
      </c>
      <c r="Q332" s="30" t="s">
        <v>19113</v>
      </c>
      <c r="R332" s="30"/>
      <c r="S332" s="30"/>
      <c r="T332" s="105"/>
      <c r="U332" s="106"/>
    </row>
    <row r="333" spans="1:21" ht="53.25" customHeight="1" x14ac:dyDescent="0.2">
      <c r="A333" s="47">
        <v>332</v>
      </c>
      <c r="B333" s="86" t="s">
        <v>20128</v>
      </c>
      <c r="C333" s="35" t="s">
        <v>20129</v>
      </c>
      <c r="D333" s="89" t="s">
        <v>11972</v>
      </c>
      <c r="E333" s="87">
        <v>44694</v>
      </c>
      <c r="F333" s="87">
        <v>44693</v>
      </c>
      <c r="G333" s="88"/>
      <c r="H333" s="30" t="str">
        <f>IFERROR(VLOOKUP(G333,[1]Hoja1!$B$2:$F$14234,2,FALSE),"")</f>
        <v/>
      </c>
      <c r="I333" s="30" t="str">
        <f>IFERROR(VLOOKUP(G333,[1]Hoja1!$B$2:$F$14234,3,FALSE),"")</f>
        <v/>
      </c>
      <c r="J333" s="87" t="str">
        <f>IFERROR(VLOOKUP(G333,[1]Hoja1!$B$2:$F$14234,4,FALSE),"")</f>
        <v/>
      </c>
      <c r="K333" s="35" t="s">
        <v>20130</v>
      </c>
      <c r="L333" s="31" t="s">
        <v>14894</v>
      </c>
      <c r="M333" s="31"/>
      <c r="N333" s="31"/>
      <c r="O333" s="31"/>
      <c r="P333" s="30" t="s">
        <v>19240</v>
      </c>
      <c r="Q333" s="30" t="s">
        <v>19113</v>
      </c>
      <c r="R333" s="30"/>
      <c r="S333" s="30"/>
      <c r="T333" s="105"/>
      <c r="U333" s="106"/>
    </row>
    <row r="334" spans="1:21" ht="53.25" customHeight="1" x14ac:dyDescent="0.2">
      <c r="A334" s="47">
        <v>333</v>
      </c>
      <c r="B334" s="86" t="s">
        <v>20131</v>
      </c>
      <c r="C334" s="35" t="s">
        <v>20132</v>
      </c>
      <c r="D334" s="89" t="s">
        <v>11972</v>
      </c>
      <c r="E334" s="87">
        <v>44694</v>
      </c>
      <c r="F334" s="87">
        <v>44693</v>
      </c>
      <c r="G334" s="88"/>
      <c r="H334" s="30" t="str">
        <f>IFERROR(VLOOKUP(G334,[1]Hoja1!$B$2:$F$14234,2,FALSE),"")</f>
        <v/>
      </c>
      <c r="I334" s="30" t="str">
        <f>IFERROR(VLOOKUP(G334,[1]Hoja1!$B$2:$F$14234,3,FALSE),"")</f>
        <v/>
      </c>
      <c r="J334" s="87" t="str">
        <f>IFERROR(VLOOKUP(G334,[1]Hoja1!$B$2:$F$14234,4,FALSE),"")</f>
        <v/>
      </c>
      <c r="K334" s="35" t="s">
        <v>20133</v>
      </c>
      <c r="L334" s="31" t="s">
        <v>14894</v>
      </c>
      <c r="M334" s="31"/>
      <c r="N334" s="31"/>
      <c r="O334" s="31"/>
      <c r="P334" s="30" t="s">
        <v>5783</v>
      </c>
      <c r="Q334" s="30" t="s">
        <v>2302</v>
      </c>
      <c r="R334" s="31"/>
      <c r="S334" s="30"/>
      <c r="T334" s="105"/>
      <c r="U334" s="106"/>
    </row>
    <row r="335" spans="1:21" ht="53.25" customHeight="1" x14ac:dyDescent="0.2">
      <c r="A335" s="47">
        <v>334</v>
      </c>
      <c r="B335" s="86" t="s">
        <v>20134</v>
      </c>
      <c r="C335" s="35" t="s">
        <v>20135</v>
      </c>
      <c r="D335" s="89" t="s">
        <v>11972</v>
      </c>
      <c r="E335" s="87">
        <v>44694</v>
      </c>
      <c r="F335" s="87">
        <v>44693</v>
      </c>
      <c r="G335" s="88"/>
      <c r="H335" s="30" t="str">
        <f>IFERROR(VLOOKUP(G335,[1]Hoja1!$B$2:$F$14234,2,FALSE),"")</f>
        <v/>
      </c>
      <c r="I335" s="30" t="str">
        <f>IFERROR(VLOOKUP(G335,[1]Hoja1!$B$2:$F$14234,3,FALSE),"")</f>
        <v/>
      </c>
      <c r="J335" s="87" t="str">
        <f>IFERROR(VLOOKUP(G335,[1]Hoja1!$B$2:$F$14234,4,FALSE),"")</f>
        <v/>
      </c>
      <c r="K335" s="35" t="s">
        <v>20130</v>
      </c>
      <c r="L335" s="31" t="s">
        <v>14894</v>
      </c>
      <c r="M335" s="31"/>
      <c r="N335" s="31"/>
      <c r="O335" s="31"/>
      <c r="P335" s="30" t="s">
        <v>19240</v>
      </c>
      <c r="Q335" s="30" t="s">
        <v>19113</v>
      </c>
      <c r="R335" s="30"/>
      <c r="S335" s="30"/>
      <c r="T335" s="105"/>
      <c r="U335" s="106"/>
    </row>
    <row r="336" spans="1:21" ht="53.25" customHeight="1" x14ac:dyDescent="0.2">
      <c r="A336" s="47">
        <v>335</v>
      </c>
      <c r="B336" s="39" t="s">
        <v>20136</v>
      </c>
      <c r="C336" s="40"/>
      <c r="D336" s="89" t="s">
        <v>11972</v>
      </c>
      <c r="E336" s="41"/>
      <c r="F336" s="41">
        <v>44693</v>
      </c>
      <c r="G336" s="81"/>
      <c r="H336" s="30" t="str">
        <f>IFERROR(VLOOKUP(G336,[1]Hoja1!$B$2:$F$14234,2,FALSE),"")</f>
        <v/>
      </c>
      <c r="I336" s="30" t="str">
        <f>IFERROR(VLOOKUP(G336,[1]Hoja1!$B$2:$F$14234,3,FALSE),"")</f>
        <v/>
      </c>
      <c r="J336" s="41" t="str">
        <f>IFERROR(VLOOKUP(G336,[1]Hoja1!$B$2:$F$14234,4,FALSE),"")</f>
        <v/>
      </c>
      <c r="K336" s="40"/>
      <c r="L336" s="82"/>
      <c r="M336" s="82"/>
      <c r="N336" s="82"/>
      <c r="O336" s="82"/>
      <c r="P336" s="82" t="s">
        <v>5783</v>
      </c>
      <c r="Q336" s="82" t="s">
        <v>19111</v>
      </c>
      <c r="R336" s="82"/>
      <c r="S336" s="30"/>
      <c r="T336" s="105"/>
      <c r="U336" s="106"/>
    </row>
    <row r="337" spans="1:21" ht="53.25" customHeight="1" x14ac:dyDescent="0.2">
      <c r="A337" s="47">
        <v>336</v>
      </c>
      <c r="B337" s="86" t="s">
        <v>20137</v>
      </c>
      <c r="C337" s="35" t="s">
        <v>20138</v>
      </c>
      <c r="D337" s="89" t="s">
        <v>11972</v>
      </c>
      <c r="E337" s="87">
        <v>44697</v>
      </c>
      <c r="F337" s="87">
        <v>44693</v>
      </c>
      <c r="G337" s="88">
        <v>5489</v>
      </c>
      <c r="H337" s="30" t="str">
        <f>IFERROR(VLOOKUP(G337,[1]Hoja1!$B$2:$F$14234,2,FALSE),"")</f>
        <v>PEDRO ESTEBAN</v>
      </c>
      <c r="I337" s="30" t="str">
        <f>IFERROR(VLOOKUP(G337,[1]Hoja1!$B$2:$F$14234,3,FALSE),"")</f>
        <v>PL-5489-CM</v>
      </c>
      <c r="J337" s="87" t="str">
        <f>IFERROR(VLOOKUP(G337,[1]Hoja1!$B$2:$F$14234,4,FALSE),"")</f>
        <v>EMPRESA PESQUERA JAIS S.A.C.</v>
      </c>
      <c r="K337" s="35" t="s">
        <v>20139</v>
      </c>
      <c r="L337" s="31" t="s">
        <v>14894</v>
      </c>
      <c r="M337" s="31"/>
      <c r="N337" s="31"/>
      <c r="O337" s="31"/>
      <c r="P337" s="31" t="s">
        <v>19334</v>
      </c>
      <c r="Q337" s="30" t="s">
        <v>342</v>
      </c>
      <c r="R337" s="30"/>
      <c r="S337" s="30"/>
      <c r="T337" s="105" t="s">
        <v>19156</v>
      </c>
      <c r="U337" s="106"/>
    </row>
    <row r="338" spans="1:21" ht="53.25" customHeight="1" x14ac:dyDescent="0.2">
      <c r="A338" s="47">
        <v>337</v>
      </c>
      <c r="B338" s="86" t="s">
        <v>20140</v>
      </c>
      <c r="C338" s="35" t="s">
        <v>20141</v>
      </c>
      <c r="D338" s="89" t="s">
        <v>11972</v>
      </c>
      <c r="E338" s="87">
        <v>44694</v>
      </c>
      <c r="F338" s="87">
        <v>44693</v>
      </c>
      <c r="G338" s="88"/>
      <c r="H338" s="30" t="str">
        <f>IFERROR(VLOOKUP(G338,[1]Hoja1!$B$2:$F$14234,2,FALSE),"")</f>
        <v/>
      </c>
      <c r="I338" s="30" t="str">
        <f>IFERROR(VLOOKUP(G338,[1]Hoja1!$B$2:$F$14234,3,FALSE),"")</f>
        <v/>
      </c>
      <c r="J338" s="87" t="str">
        <f>IFERROR(VLOOKUP(G338,[1]Hoja1!$B$2:$F$14234,4,FALSE),"")</f>
        <v/>
      </c>
      <c r="K338" s="35" t="s">
        <v>20142</v>
      </c>
      <c r="L338" s="31" t="s">
        <v>14894</v>
      </c>
      <c r="M338" s="31"/>
      <c r="N338" s="31"/>
      <c r="O338" s="31"/>
      <c r="P338" s="31" t="s">
        <v>19430</v>
      </c>
      <c r="Q338" s="30" t="s">
        <v>86</v>
      </c>
      <c r="R338" s="30"/>
      <c r="S338" s="30"/>
      <c r="T338" s="105"/>
      <c r="U338" s="106"/>
    </row>
    <row r="339" spans="1:21" ht="53.25" customHeight="1" x14ac:dyDescent="0.2">
      <c r="A339" s="47">
        <v>338</v>
      </c>
      <c r="B339" s="86" t="s">
        <v>20143</v>
      </c>
      <c r="C339" s="35" t="s">
        <v>20144</v>
      </c>
      <c r="D339" s="89" t="s">
        <v>11972</v>
      </c>
      <c r="E339" s="87">
        <v>44697</v>
      </c>
      <c r="F339" s="87">
        <v>44693</v>
      </c>
      <c r="G339" s="88">
        <v>21140</v>
      </c>
      <c r="H339" s="30" t="str">
        <f>IFERROR(VLOOKUP(G339,[1]Hoja1!$B$2:$F$14234,2,FALSE),"")</f>
        <v>NUESTRA SE?RA DE LA PAZ 3</v>
      </c>
      <c r="I339" s="30" t="str">
        <f>IFERROR(VLOOKUP(G339,[1]Hoja1!$B$2:$F$14234,3,FALSE),"")</f>
        <v>CE-21140-CM</v>
      </c>
      <c r="J339" s="87" t="str">
        <f>IFERROR(VLOOKUP(G339,[1]Hoja1!$B$2:$F$14234,4,FALSE),"")</f>
        <v>HUAMANCHUMO CASAS VICENTE ;SIPION DE HUAMANCHUMO MARIA VICTORIA</v>
      </c>
      <c r="K339" s="35" t="s">
        <v>20145</v>
      </c>
      <c r="L339" s="31" t="s">
        <v>14894</v>
      </c>
      <c r="M339" s="31"/>
      <c r="N339" s="31"/>
      <c r="O339" s="31"/>
      <c r="P339" s="31" t="s">
        <v>19616</v>
      </c>
      <c r="Q339" s="36" t="s">
        <v>19126</v>
      </c>
      <c r="R339" s="36"/>
      <c r="S339" s="30"/>
      <c r="T339" s="105" t="s">
        <v>19617</v>
      </c>
      <c r="U339" s="106"/>
    </row>
    <row r="340" spans="1:21" ht="53.25" customHeight="1" x14ac:dyDescent="0.2">
      <c r="A340" s="47">
        <v>339</v>
      </c>
      <c r="B340" s="39" t="s">
        <v>20146</v>
      </c>
      <c r="C340" s="40"/>
      <c r="D340" s="89" t="s">
        <v>11972</v>
      </c>
      <c r="E340" s="41"/>
      <c r="F340" s="41">
        <v>44693</v>
      </c>
      <c r="G340" s="81"/>
      <c r="H340" s="30" t="str">
        <f>IFERROR(VLOOKUP(G340,[1]Hoja1!$B$2:$F$14234,2,FALSE),"")</f>
        <v/>
      </c>
      <c r="I340" s="30" t="str">
        <f>IFERROR(VLOOKUP(G340,[1]Hoja1!$B$2:$F$14234,3,FALSE),"")</f>
        <v/>
      </c>
      <c r="J340" s="41" t="str">
        <f>IFERROR(VLOOKUP(G340,[1]Hoja1!$B$2:$F$14234,4,FALSE),"")</f>
        <v/>
      </c>
      <c r="K340" s="40"/>
      <c r="L340" s="82"/>
      <c r="M340" s="82"/>
      <c r="N340" s="82"/>
      <c r="O340" s="82"/>
      <c r="P340" s="82" t="s">
        <v>5783</v>
      </c>
      <c r="Q340" s="82" t="s">
        <v>19111</v>
      </c>
      <c r="R340" s="82"/>
      <c r="S340" s="30"/>
      <c r="T340" s="105"/>
      <c r="U340" s="106"/>
    </row>
    <row r="341" spans="1:21" ht="53.25" customHeight="1" x14ac:dyDescent="0.2">
      <c r="A341" s="47">
        <v>340</v>
      </c>
      <c r="B341" s="86" t="s">
        <v>20147</v>
      </c>
      <c r="C341" s="35" t="s">
        <v>20148</v>
      </c>
      <c r="D341" s="89" t="s">
        <v>11972</v>
      </c>
      <c r="E341" s="87">
        <v>44697</v>
      </c>
      <c r="F341" s="87">
        <v>44697</v>
      </c>
      <c r="G341" s="88"/>
      <c r="H341" s="30" t="str">
        <f>IFERROR(VLOOKUP(G341,[1]Hoja1!$B$2:$F$14234,2,FALSE),"")</f>
        <v/>
      </c>
      <c r="I341" s="30" t="str">
        <f>IFERROR(VLOOKUP(G341,[1]Hoja1!$B$2:$F$14234,3,FALSE),"")</f>
        <v/>
      </c>
      <c r="J341" s="87" t="str">
        <f>IFERROR(VLOOKUP(G341,[1]Hoja1!$B$2:$F$14234,4,FALSE),"")</f>
        <v/>
      </c>
      <c r="K341" s="35" t="s">
        <v>20149</v>
      </c>
      <c r="L341" s="31" t="s">
        <v>14894</v>
      </c>
      <c r="M341" s="31"/>
      <c r="N341" s="31"/>
      <c r="O341" s="31"/>
      <c r="P341" s="30" t="s">
        <v>19240</v>
      </c>
      <c r="Q341" s="30" t="s">
        <v>19113</v>
      </c>
      <c r="R341" s="30"/>
      <c r="S341" s="30"/>
      <c r="T341" s="105"/>
      <c r="U341" s="106"/>
    </row>
    <row r="342" spans="1:21" ht="53.25" customHeight="1" x14ac:dyDescent="0.2">
      <c r="A342" s="47">
        <v>341</v>
      </c>
      <c r="B342" s="86" t="s">
        <v>20150</v>
      </c>
      <c r="C342" s="35" t="s">
        <v>20151</v>
      </c>
      <c r="D342" s="89" t="s">
        <v>11972</v>
      </c>
      <c r="E342" s="87">
        <v>44698</v>
      </c>
      <c r="F342" s="87">
        <v>44697</v>
      </c>
      <c r="G342" s="88"/>
      <c r="H342" s="30" t="str">
        <f>IFERROR(VLOOKUP(G342,[1]Hoja1!$B$2:$F$14234,2,FALSE),"")</f>
        <v/>
      </c>
      <c r="I342" s="30" t="str">
        <f>IFERROR(VLOOKUP(G342,[1]Hoja1!$B$2:$F$14234,3,FALSE),"")</f>
        <v/>
      </c>
      <c r="J342" s="87" t="str">
        <f>IFERROR(VLOOKUP(G342,[1]Hoja1!$B$2:$F$14234,4,FALSE),"")</f>
        <v/>
      </c>
      <c r="K342" s="35" t="s">
        <v>20152</v>
      </c>
      <c r="L342" s="31" t="s">
        <v>15859</v>
      </c>
      <c r="M342" s="31"/>
      <c r="N342" s="31"/>
      <c r="O342" s="31"/>
      <c r="P342" s="31" t="s">
        <v>19473</v>
      </c>
      <c r="Q342" s="30" t="s">
        <v>19119</v>
      </c>
      <c r="R342" s="30"/>
      <c r="S342" s="30"/>
      <c r="T342" s="105"/>
      <c r="U342" s="106"/>
    </row>
    <row r="343" spans="1:21" ht="53.25" customHeight="1" x14ac:dyDescent="0.2">
      <c r="A343" s="47">
        <v>342</v>
      </c>
      <c r="B343" s="86" t="s">
        <v>20153</v>
      </c>
      <c r="C343" s="35" t="s">
        <v>20154</v>
      </c>
      <c r="D343" s="89" t="s">
        <v>11972</v>
      </c>
      <c r="E343" s="87">
        <v>44697</v>
      </c>
      <c r="F343" s="87">
        <v>44697</v>
      </c>
      <c r="G343" s="88"/>
      <c r="H343" s="30" t="str">
        <f>IFERROR(VLOOKUP(G343,[1]Hoja1!$B$2:$F$14234,2,FALSE),"")</f>
        <v/>
      </c>
      <c r="I343" s="30" t="str">
        <f>IFERROR(VLOOKUP(G343,[1]Hoja1!$B$2:$F$14234,3,FALSE),"")</f>
        <v/>
      </c>
      <c r="J343" s="87" t="str">
        <f>IFERROR(VLOOKUP(G343,[1]Hoja1!$B$2:$F$14234,4,FALSE),"")</f>
        <v/>
      </c>
      <c r="K343" s="35" t="s">
        <v>20155</v>
      </c>
      <c r="L343" s="31" t="s">
        <v>19299</v>
      </c>
      <c r="M343" s="31"/>
      <c r="N343" s="31"/>
      <c r="O343" s="31"/>
      <c r="P343" s="31" t="s">
        <v>5783</v>
      </c>
      <c r="Q343" s="31" t="s">
        <v>179</v>
      </c>
      <c r="R343" s="31" t="s">
        <v>20156</v>
      </c>
      <c r="S343" s="30"/>
      <c r="T343" s="105"/>
      <c r="U343" s="106"/>
    </row>
    <row r="344" spans="1:21" ht="53.25" customHeight="1" x14ac:dyDescent="0.2">
      <c r="A344" s="47">
        <v>343</v>
      </c>
      <c r="B344" s="86" t="s">
        <v>20157</v>
      </c>
      <c r="C344" s="35" t="s">
        <v>20158</v>
      </c>
      <c r="D344" s="89" t="s">
        <v>11972</v>
      </c>
      <c r="E344" s="87">
        <v>44697</v>
      </c>
      <c r="F344" s="87">
        <v>44697</v>
      </c>
      <c r="G344" s="88"/>
      <c r="H344" s="30" t="str">
        <f>IFERROR(VLOOKUP(G344,[1]Hoja1!$B$2:$F$14234,2,FALSE),"")</f>
        <v/>
      </c>
      <c r="I344" s="30" t="str">
        <f>IFERROR(VLOOKUP(G344,[1]Hoja1!$B$2:$F$14234,3,FALSE),"")</f>
        <v/>
      </c>
      <c r="J344" s="87" t="str">
        <f>IFERROR(VLOOKUP(G344,[1]Hoja1!$B$2:$F$14234,4,FALSE),"")</f>
        <v/>
      </c>
      <c r="K344" s="35" t="s">
        <v>20159</v>
      </c>
      <c r="L344" s="31" t="s">
        <v>19299</v>
      </c>
      <c r="M344" s="31"/>
      <c r="N344" s="31"/>
      <c r="O344" s="31"/>
      <c r="P344" s="30" t="s">
        <v>5783</v>
      </c>
      <c r="Q344" s="30" t="s">
        <v>19117</v>
      </c>
      <c r="R344" s="30" t="s">
        <v>19144</v>
      </c>
      <c r="S344" s="30"/>
      <c r="T344" s="105"/>
      <c r="U344" s="106"/>
    </row>
    <row r="345" spans="1:21" ht="53.25" customHeight="1" x14ac:dyDescent="0.2">
      <c r="A345" s="47">
        <v>344</v>
      </c>
      <c r="B345" s="86" t="s">
        <v>20160</v>
      </c>
      <c r="C345" s="35" t="s">
        <v>20161</v>
      </c>
      <c r="D345" s="89" t="s">
        <v>11972</v>
      </c>
      <c r="E345" s="87">
        <v>44699</v>
      </c>
      <c r="F345" s="87">
        <v>44697</v>
      </c>
      <c r="G345" s="88">
        <v>20064</v>
      </c>
      <c r="H345" s="30" t="str">
        <f>IFERROR(VLOOKUP(G345,[1]Hoja1!$B$2:$F$14234,2,FALSE),"")</f>
        <v>ARCA DE NOE IV</v>
      </c>
      <c r="I345" s="30" t="str">
        <f>IFERROR(VLOOKUP(G345,[1]Hoja1!$B$2:$F$14234,3,FALSE),"")</f>
        <v>PT-20064-PM</v>
      </c>
      <c r="J345" s="87" t="str">
        <f>IFERROR(VLOOKUP(G345,[1]Hoja1!$B$2:$F$14234,4,FALSE),"")</f>
        <v>PANTA PANTA HECTOR ;PANTA PANTA PERCY ;PANTA PANTA SEBASTIAN ALBERTO ;PANTA PANTA TEOFILO</v>
      </c>
      <c r="K345" s="35" t="s">
        <v>20162</v>
      </c>
      <c r="L345" s="31" t="s">
        <v>14894</v>
      </c>
      <c r="M345" s="31"/>
      <c r="N345" s="31"/>
      <c r="O345" s="31"/>
      <c r="P345" s="31" t="s">
        <v>19616</v>
      </c>
      <c r="Q345" s="36" t="s">
        <v>19126</v>
      </c>
      <c r="R345" s="36"/>
      <c r="S345" s="30"/>
      <c r="T345" s="105" t="s">
        <v>19617</v>
      </c>
      <c r="U345" s="106"/>
    </row>
    <row r="346" spans="1:21" ht="53.25" customHeight="1" x14ac:dyDescent="0.2">
      <c r="A346" s="47">
        <v>345</v>
      </c>
      <c r="B346" s="86" t="s">
        <v>20163</v>
      </c>
      <c r="C346" s="35" t="s">
        <v>20164</v>
      </c>
      <c r="D346" s="89" t="s">
        <v>11972</v>
      </c>
      <c r="E346" s="87">
        <v>44698</v>
      </c>
      <c r="F346" s="87">
        <v>44698</v>
      </c>
      <c r="G346" s="88"/>
      <c r="H346" s="30" t="str">
        <f>IFERROR(VLOOKUP(G346,[1]Hoja1!$B$2:$F$14234,2,FALSE),"")</f>
        <v/>
      </c>
      <c r="I346" s="30" t="str">
        <f>IFERROR(VLOOKUP(G346,[1]Hoja1!$B$2:$F$14234,3,FALSE),"")</f>
        <v/>
      </c>
      <c r="J346" s="87" t="str">
        <f>IFERROR(VLOOKUP(G346,[1]Hoja1!$B$2:$F$14234,4,FALSE),"")</f>
        <v/>
      </c>
      <c r="K346" s="35" t="s">
        <v>20165</v>
      </c>
      <c r="L346" s="31" t="s">
        <v>14894</v>
      </c>
      <c r="M346" s="31"/>
      <c r="N346" s="31"/>
      <c r="O346" s="31"/>
      <c r="P346" s="31" t="s">
        <v>19606</v>
      </c>
      <c r="Q346" s="31" t="s">
        <v>179</v>
      </c>
      <c r="R346" s="31"/>
      <c r="S346" s="30"/>
      <c r="T346" s="105"/>
      <c r="U346" s="106"/>
    </row>
    <row r="347" spans="1:21" ht="53.25" customHeight="1" x14ac:dyDescent="0.2">
      <c r="A347" s="47">
        <v>346</v>
      </c>
      <c r="B347" s="86" t="s">
        <v>20166</v>
      </c>
      <c r="C347" s="35" t="s">
        <v>20167</v>
      </c>
      <c r="D347" s="89" t="s">
        <v>11972</v>
      </c>
      <c r="E347" s="87">
        <v>44699</v>
      </c>
      <c r="F347" s="87">
        <v>44698</v>
      </c>
      <c r="G347" s="88"/>
      <c r="H347" s="30" t="str">
        <f>IFERROR(VLOOKUP(G347,[1]Hoja1!$B$2:$F$14234,2,FALSE),"")</f>
        <v/>
      </c>
      <c r="I347" s="30" t="str">
        <f>IFERROR(VLOOKUP(G347,[1]Hoja1!$B$2:$F$14234,3,FALSE),"")</f>
        <v/>
      </c>
      <c r="J347" s="87" t="str">
        <f>IFERROR(VLOOKUP(G347,[1]Hoja1!$B$2:$F$14234,4,FALSE),"")</f>
        <v/>
      </c>
      <c r="K347" s="35" t="s">
        <v>20168</v>
      </c>
      <c r="L347" s="31" t="s">
        <v>15859</v>
      </c>
      <c r="M347" s="31"/>
      <c r="N347" s="31"/>
      <c r="O347" s="31"/>
      <c r="P347" s="31" t="s">
        <v>5783</v>
      </c>
      <c r="Q347" s="30" t="s">
        <v>179</v>
      </c>
      <c r="R347" s="30" t="s">
        <v>19599</v>
      </c>
      <c r="S347" s="30"/>
      <c r="T347" s="105"/>
      <c r="U347" s="106"/>
    </row>
    <row r="348" spans="1:21" ht="53.25" customHeight="1" x14ac:dyDescent="0.2">
      <c r="A348" s="47">
        <v>347</v>
      </c>
      <c r="B348" s="86" t="s">
        <v>20169</v>
      </c>
      <c r="C348" s="35" t="s">
        <v>20170</v>
      </c>
      <c r="D348" s="89" t="s">
        <v>11972</v>
      </c>
      <c r="E348" s="87">
        <v>44700</v>
      </c>
      <c r="F348" s="87">
        <v>44699</v>
      </c>
      <c r="G348" s="88">
        <v>21127</v>
      </c>
      <c r="H348" s="30" t="str">
        <f>IFERROR(VLOOKUP(G348,[1]Hoja1!$B$2:$F$14234,2,FALSE),"")</f>
        <v>MI HERMINIA</v>
      </c>
      <c r="I348" s="30" t="str">
        <f>IFERROR(VLOOKUP(G348,[1]Hoja1!$B$2:$F$14234,3,FALSE),"")</f>
        <v>PT-21127-PM</v>
      </c>
      <c r="J348" s="87" t="str">
        <f>IFERROR(VLOOKUP(G348,[1]Hoja1!$B$2:$F$14234,4,FALSE),"")</f>
        <v>JACINTO CHUNGA DEMETRIO ;JACINTO PANTA LUCAS ;PANTA DE JACINTO MARIA SANTOS TRINIDAD ;PANTA PANTA DE JACINTO LIDIA</v>
      </c>
      <c r="K348" s="35" t="s">
        <v>20171</v>
      </c>
      <c r="L348" s="31" t="s">
        <v>14894</v>
      </c>
      <c r="M348" s="31"/>
      <c r="N348" s="31"/>
      <c r="O348" s="31"/>
      <c r="P348" s="31" t="s">
        <v>19616</v>
      </c>
      <c r="Q348" s="36" t="s">
        <v>19126</v>
      </c>
      <c r="R348" s="36"/>
      <c r="S348" s="30"/>
      <c r="T348" s="105" t="s">
        <v>19617</v>
      </c>
      <c r="U348" s="106"/>
    </row>
    <row r="349" spans="1:21" ht="53.25" customHeight="1" x14ac:dyDescent="0.2">
      <c r="A349" s="47">
        <v>348</v>
      </c>
      <c r="B349" s="86" t="s">
        <v>20172</v>
      </c>
      <c r="C349" s="35" t="s">
        <v>20173</v>
      </c>
      <c r="D349" s="89" t="s">
        <v>11972</v>
      </c>
      <c r="E349" s="87">
        <v>44700</v>
      </c>
      <c r="F349" s="87">
        <v>44700</v>
      </c>
      <c r="G349" s="88">
        <v>6103</v>
      </c>
      <c r="H349" s="30" t="str">
        <f>IFERROR(VLOOKUP(G349,[1]Hoja1!$B$2:$F$14234,2,FALSE),"")</f>
        <v>PUNTILLA I</v>
      </c>
      <c r="I349" s="30" t="str">
        <f>IFERROR(VLOOKUP(G349,[1]Hoja1!$B$2:$F$14234,3,FALSE),"")</f>
        <v>PT-6103-PM</v>
      </c>
      <c r="J349" s="87" t="str">
        <f>IFERROR(VLOOKUP(G349,[1]Hoja1!$B$2:$F$14234,4,FALSE),"")</f>
        <v>AGROPESCA S.A.</v>
      </c>
      <c r="K349" s="35" t="s">
        <v>20174</v>
      </c>
      <c r="L349" s="31" t="s">
        <v>14894</v>
      </c>
      <c r="M349" s="31"/>
      <c r="N349" s="31"/>
      <c r="O349" s="31"/>
      <c r="P349" s="31" t="s">
        <v>19334</v>
      </c>
      <c r="Q349" s="30" t="s">
        <v>342</v>
      </c>
      <c r="R349" s="30"/>
      <c r="S349" s="30"/>
      <c r="T349" s="105" t="s">
        <v>19156</v>
      </c>
      <c r="U349" s="248" t="s">
        <v>16815</v>
      </c>
    </row>
    <row r="350" spans="1:21" ht="53.25" customHeight="1" x14ac:dyDescent="0.2">
      <c r="A350" s="47">
        <v>349</v>
      </c>
      <c r="B350" s="86" t="s">
        <v>20175</v>
      </c>
      <c r="C350" s="35" t="s">
        <v>20176</v>
      </c>
      <c r="D350" s="89" t="s">
        <v>11972</v>
      </c>
      <c r="E350" s="87">
        <v>44700</v>
      </c>
      <c r="F350" s="87">
        <v>44700</v>
      </c>
      <c r="G350" s="88">
        <v>10947</v>
      </c>
      <c r="H350" s="30" t="str">
        <f>IFERROR(VLOOKUP(G350,[1]Hoja1!$B$2:$F$14234,2,FALSE),"")</f>
        <v>MIGUEL I</v>
      </c>
      <c r="I350" s="30" t="str">
        <f>IFERROR(VLOOKUP(G350,[1]Hoja1!$B$2:$F$14234,3,FALSE),"")</f>
        <v>PT-10947-CM</v>
      </c>
      <c r="J350" s="87" t="str">
        <f>IFERROR(VLOOKUP(G350,[1]Hoja1!$B$2:$F$14234,4,FALSE),"")</f>
        <v>AGROPESCA S.A.</v>
      </c>
      <c r="K350" s="35" t="s">
        <v>20177</v>
      </c>
      <c r="L350" s="31" t="s">
        <v>14894</v>
      </c>
      <c r="M350" s="31"/>
      <c r="N350" s="31"/>
      <c r="O350" s="31"/>
      <c r="P350" s="31" t="s">
        <v>5783</v>
      </c>
      <c r="Q350" s="31" t="s">
        <v>179</v>
      </c>
      <c r="R350" s="31" t="s">
        <v>20178</v>
      </c>
      <c r="S350" s="30"/>
      <c r="T350" s="105"/>
      <c r="U350" s="106"/>
    </row>
    <row r="351" spans="1:21" ht="53.25" customHeight="1" x14ac:dyDescent="0.2">
      <c r="A351" s="47">
        <v>350</v>
      </c>
      <c r="B351" s="86" t="s">
        <v>20179</v>
      </c>
      <c r="C351" s="35" t="s">
        <v>20180</v>
      </c>
      <c r="D351" s="89" t="s">
        <v>11972</v>
      </c>
      <c r="E351" s="87">
        <v>44700</v>
      </c>
      <c r="F351" s="87">
        <v>44700</v>
      </c>
      <c r="G351" s="88"/>
      <c r="H351" s="30" t="str">
        <f>IFERROR(VLOOKUP(G351,[1]Hoja1!$B$2:$F$14234,2,FALSE),"")</f>
        <v/>
      </c>
      <c r="I351" s="30" t="str">
        <f>IFERROR(VLOOKUP(G351,[1]Hoja1!$B$2:$F$14234,3,FALSE),"")</f>
        <v/>
      </c>
      <c r="J351" s="87" t="str">
        <f>IFERROR(VLOOKUP(G351,[1]Hoja1!$B$2:$F$14234,4,FALSE),"")</f>
        <v/>
      </c>
      <c r="K351" s="35" t="s">
        <v>20181</v>
      </c>
      <c r="L351" s="31" t="s">
        <v>14894</v>
      </c>
      <c r="M351" s="31"/>
      <c r="N351" s="31"/>
      <c r="O351" s="31"/>
      <c r="P351" s="31" t="s">
        <v>20182</v>
      </c>
      <c r="Q351" s="31" t="s">
        <v>19121</v>
      </c>
      <c r="R351" s="31"/>
      <c r="S351" s="30"/>
      <c r="T351" s="105"/>
      <c r="U351" s="248" t="s">
        <v>16815</v>
      </c>
    </row>
    <row r="352" spans="1:21" ht="53.25" customHeight="1" x14ac:dyDescent="0.2">
      <c r="A352" s="47">
        <v>351</v>
      </c>
      <c r="B352" s="86" t="s">
        <v>20183</v>
      </c>
      <c r="C352" s="35" t="s">
        <v>17678</v>
      </c>
      <c r="D352" s="89" t="s">
        <v>11972</v>
      </c>
      <c r="E352" s="87">
        <v>44705</v>
      </c>
      <c r="F352" s="87">
        <v>44700</v>
      </c>
      <c r="G352" s="88"/>
      <c r="H352" s="30" t="str">
        <f>IFERROR(VLOOKUP(G352,[1]Hoja1!$B$2:$F$14234,2,FALSE),"")</f>
        <v/>
      </c>
      <c r="I352" s="30" t="str">
        <f>IFERROR(VLOOKUP(G352,[1]Hoja1!$B$2:$F$14234,3,FALSE),"")</f>
        <v/>
      </c>
      <c r="J352" s="87" t="str">
        <f>IFERROR(VLOOKUP(G352,[1]Hoja1!$B$2:$F$14234,4,FALSE),"")</f>
        <v/>
      </c>
      <c r="K352" s="35" t="s">
        <v>20184</v>
      </c>
      <c r="L352" s="31" t="s">
        <v>14894</v>
      </c>
      <c r="M352" s="31"/>
      <c r="N352" s="31"/>
      <c r="O352" s="31" t="s">
        <v>19697</v>
      </c>
      <c r="P352" s="31" t="s">
        <v>5783</v>
      </c>
      <c r="Q352" s="30" t="s">
        <v>86</v>
      </c>
      <c r="R352" s="30"/>
      <c r="S352" s="30"/>
      <c r="T352" s="105"/>
      <c r="U352" s="248" t="s">
        <v>19419</v>
      </c>
    </row>
    <row r="353" spans="1:21" ht="53.25" customHeight="1" x14ac:dyDescent="0.2">
      <c r="A353" s="47">
        <v>352</v>
      </c>
      <c r="B353" s="86" t="s">
        <v>20185</v>
      </c>
      <c r="C353" s="35" t="s">
        <v>20186</v>
      </c>
      <c r="D353" s="89" t="s">
        <v>11972</v>
      </c>
      <c r="E353" s="87">
        <v>44703</v>
      </c>
      <c r="F353" s="87">
        <v>44700</v>
      </c>
      <c r="G353" s="88"/>
      <c r="H353" s="30" t="str">
        <f>IFERROR(VLOOKUP(G353,[1]Hoja1!$B$2:$F$14234,2,FALSE),"")</f>
        <v/>
      </c>
      <c r="I353" s="30" t="str">
        <f>IFERROR(VLOOKUP(G353,[1]Hoja1!$B$2:$F$14234,3,FALSE),"")</f>
        <v/>
      </c>
      <c r="J353" s="87" t="str">
        <f>IFERROR(VLOOKUP(G353,[1]Hoja1!$B$2:$F$14234,4,FALSE),"")</f>
        <v/>
      </c>
      <c r="K353" s="35" t="s">
        <v>20187</v>
      </c>
      <c r="L353" s="31" t="s">
        <v>15859</v>
      </c>
      <c r="M353" s="31"/>
      <c r="N353" s="31"/>
      <c r="O353" s="31"/>
      <c r="P353" s="31" t="s">
        <v>19606</v>
      </c>
      <c r="Q353" s="31"/>
      <c r="R353" s="31"/>
      <c r="S353" s="30"/>
      <c r="T353" s="105"/>
      <c r="U353" s="106" t="s">
        <v>2177</v>
      </c>
    </row>
    <row r="354" spans="1:21" ht="53.25" customHeight="1" x14ac:dyDescent="0.2">
      <c r="A354" s="47">
        <v>353</v>
      </c>
      <c r="B354" s="86" t="s">
        <v>20188</v>
      </c>
      <c r="C354" s="35" t="s">
        <v>20189</v>
      </c>
      <c r="D354" s="89" t="s">
        <v>11972</v>
      </c>
      <c r="E354" s="87">
        <v>44703</v>
      </c>
      <c r="F354" s="87">
        <v>44702</v>
      </c>
      <c r="G354" s="88"/>
      <c r="H354" s="30" t="str">
        <f>IFERROR(VLOOKUP(G354,[1]Hoja1!$B$2:$F$14234,2,FALSE),"")</f>
        <v/>
      </c>
      <c r="I354" s="30" t="str">
        <f>IFERROR(VLOOKUP(G354,[1]Hoja1!$B$2:$F$14234,3,FALSE),"")</f>
        <v/>
      </c>
      <c r="J354" s="87" t="str">
        <f>IFERROR(VLOOKUP(G354,[1]Hoja1!$B$2:$F$14234,4,FALSE),"")</f>
        <v/>
      </c>
      <c r="K354" s="35" t="s">
        <v>20190</v>
      </c>
      <c r="L354" s="31" t="s">
        <v>14894</v>
      </c>
      <c r="M354" s="31"/>
      <c r="N354" s="31"/>
      <c r="O354" s="31"/>
      <c r="P354" s="31" t="s">
        <v>19148</v>
      </c>
      <c r="Q354" s="30" t="s">
        <v>19118</v>
      </c>
      <c r="R354" s="30"/>
      <c r="S354" s="30"/>
      <c r="T354" s="105"/>
      <c r="U354" s="106"/>
    </row>
    <row r="355" spans="1:21" ht="53.25" customHeight="1" x14ac:dyDescent="0.2">
      <c r="A355" s="47">
        <v>354</v>
      </c>
      <c r="B355" s="86" t="s">
        <v>20191</v>
      </c>
      <c r="C355" s="35" t="s">
        <v>20192</v>
      </c>
      <c r="D355" s="89" t="s">
        <v>11972</v>
      </c>
      <c r="E355" s="87">
        <v>44705</v>
      </c>
      <c r="F355" s="87">
        <v>44704</v>
      </c>
      <c r="G355" s="88"/>
      <c r="H355" s="30" t="str">
        <f>IFERROR(VLOOKUP(G355,[1]Hoja1!$B$2:$F$14234,2,FALSE),"")</f>
        <v/>
      </c>
      <c r="I355" s="30" t="str">
        <f>IFERROR(VLOOKUP(G355,[1]Hoja1!$B$2:$F$14234,3,FALSE),"")</f>
        <v/>
      </c>
      <c r="J355" s="87" t="str">
        <f>IFERROR(VLOOKUP(G355,[1]Hoja1!$B$2:$F$14234,4,FALSE),"")</f>
        <v/>
      </c>
      <c r="K355" s="35" t="s">
        <v>20193</v>
      </c>
      <c r="L355" s="31" t="s">
        <v>15859</v>
      </c>
      <c r="M355" s="31"/>
      <c r="N355" s="31"/>
      <c r="O355" s="31"/>
      <c r="P355" s="31" t="s">
        <v>19463</v>
      </c>
      <c r="Q355" s="31" t="s">
        <v>19122</v>
      </c>
      <c r="R355" s="31"/>
      <c r="S355" s="30"/>
      <c r="T355" s="105"/>
      <c r="U355" s="106"/>
    </row>
    <row r="356" spans="1:21" ht="53.25" customHeight="1" x14ac:dyDescent="0.2">
      <c r="A356" s="47">
        <v>355</v>
      </c>
      <c r="B356" s="86" t="s">
        <v>20194</v>
      </c>
      <c r="C356" s="35" t="s">
        <v>20195</v>
      </c>
      <c r="D356" s="89" t="s">
        <v>11972</v>
      </c>
      <c r="E356" s="87">
        <v>44705</v>
      </c>
      <c r="F356" s="87">
        <v>44705</v>
      </c>
      <c r="G356" s="88"/>
      <c r="H356" s="30" t="str">
        <f>IFERROR(VLOOKUP(G356,[1]Hoja1!$B$2:$F$14234,2,FALSE),"")</f>
        <v/>
      </c>
      <c r="I356" s="30" t="str">
        <f>IFERROR(VLOOKUP(G356,[1]Hoja1!$B$2:$F$14234,3,FALSE),"")</f>
        <v/>
      </c>
      <c r="J356" s="87" t="str">
        <f>IFERROR(VLOOKUP(G356,[1]Hoja1!$B$2:$F$14234,4,FALSE),"")</f>
        <v/>
      </c>
      <c r="K356" s="35" t="s">
        <v>20196</v>
      </c>
      <c r="L356" s="31" t="s">
        <v>14894</v>
      </c>
      <c r="M356" s="31"/>
      <c r="N356" s="31"/>
      <c r="O356" s="31"/>
      <c r="P356" s="30" t="s">
        <v>19240</v>
      </c>
      <c r="Q356" s="30" t="s">
        <v>19113</v>
      </c>
      <c r="R356" s="30"/>
      <c r="S356" s="30"/>
      <c r="T356" s="105"/>
      <c r="U356" s="106"/>
    </row>
    <row r="357" spans="1:21" ht="53.25" customHeight="1" x14ac:dyDescent="0.2">
      <c r="A357" s="47">
        <v>356</v>
      </c>
      <c r="B357" s="86" t="s">
        <v>20197</v>
      </c>
      <c r="C357" s="35" t="s">
        <v>20198</v>
      </c>
      <c r="D357" s="89" t="s">
        <v>11972</v>
      </c>
      <c r="E357" s="87">
        <v>44706</v>
      </c>
      <c r="F357" s="87">
        <v>44705</v>
      </c>
      <c r="G357" s="88"/>
      <c r="H357" s="30" t="str">
        <f>IFERROR(VLOOKUP(G357,[1]Hoja1!$B$2:$F$14234,2,FALSE),"")</f>
        <v/>
      </c>
      <c r="I357" s="30" t="str">
        <f>IFERROR(VLOOKUP(G357,[1]Hoja1!$B$2:$F$14234,3,FALSE),"")</f>
        <v/>
      </c>
      <c r="J357" s="87" t="str">
        <f>IFERROR(VLOOKUP(G357,[1]Hoja1!$B$2:$F$14234,4,FALSE),"")</f>
        <v/>
      </c>
      <c r="K357" s="35" t="s">
        <v>20199</v>
      </c>
      <c r="L357" s="31" t="s">
        <v>14894</v>
      </c>
      <c r="M357" s="31"/>
      <c r="N357" s="31"/>
      <c r="O357" s="31"/>
      <c r="P357" s="31" t="s">
        <v>19418</v>
      </c>
      <c r="Q357" s="30" t="s">
        <v>78</v>
      </c>
      <c r="R357" s="30"/>
      <c r="S357" s="30"/>
      <c r="T357" s="105"/>
      <c r="U357" s="248" t="s">
        <v>19419</v>
      </c>
    </row>
    <row r="358" spans="1:21" ht="53.25" customHeight="1" x14ac:dyDescent="0.2">
      <c r="A358" s="47">
        <v>357</v>
      </c>
      <c r="B358" s="86" t="s">
        <v>20200</v>
      </c>
      <c r="C358" s="35" t="s">
        <v>20201</v>
      </c>
      <c r="D358" s="89" t="s">
        <v>11972</v>
      </c>
      <c r="E358" s="87">
        <v>44706</v>
      </c>
      <c r="F358" s="87">
        <v>44706</v>
      </c>
      <c r="G358" s="88"/>
      <c r="H358" s="30" t="str">
        <f>IFERROR(VLOOKUP(G358,[1]Hoja1!$B$2:$F$14234,2,FALSE),"")</f>
        <v/>
      </c>
      <c r="I358" s="30" t="str">
        <f>IFERROR(VLOOKUP(G358,[1]Hoja1!$B$2:$F$14234,3,FALSE),"")</f>
        <v/>
      </c>
      <c r="J358" s="87" t="str">
        <f>IFERROR(VLOOKUP(G358,[1]Hoja1!$B$2:$F$14234,4,FALSE),"")</f>
        <v/>
      </c>
      <c r="K358" s="35" t="s">
        <v>20202</v>
      </c>
      <c r="L358" s="31" t="s">
        <v>14894</v>
      </c>
      <c r="M358" s="31"/>
      <c r="N358" s="31"/>
      <c r="O358" s="31"/>
      <c r="P358" s="30" t="s">
        <v>19240</v>
      </c>
      <c r="Q358" s="30" t="s">
        <v>19113</v>
      </c>
      <c r="R358" s="30"/>
      <c r="S358" s="30"/>
      <c r="T358" s="105"/>
      <c r="U358" s="106"/>
    </row>
    <row r="359" spans="1:21" ht="53.25" customHeight="1" x14ac:dyDescent="0.2">
      <c r="A359" s="47">
        <v>358</v>
      </c>
      <c r="B359" s="86" t="s">
        <v>20203</v>
      </c>
      <c r="C359" s="35" t="s">
        <v>20204</v>
      </c>
      <c r="D359" s="89" t="s">
        <v>11972</v>
      </c>
      <c r="E359" s="87">
        <v>44706</v>
      </c>
      <c r="F359" s="87">
        <v>44706</v>
      </c>
      <c r="G359" s="88"/>
      <c r="H359" s="30" t="str">
        <f>IFERROR(VLOOKUP(G359,[1]Hoja1!$B$2:$F$14234,2,FALSE),"")</f>
        <v/>
      </c>
      <c r="I359" s="30" t="str">
        <f>IFERROR(VLOOKUP(G359,[1]Hoja1!$B$2:$F$14234,3,FALSE),"")</f>
        <v/>
      </c>
      <c r="J359" s="87" t="str">
        <f>IFERROR(VLOOKUP(G359,[1]Hoja1!$B$2:$F$14234,4,FALSE),"")</f>
        <v/>
      </c>
      <c r="K359" s="35" t="s">
        <v>20202</v>
      </c>
      <c r="L359" s="31" t="s">
        <v>14894</v>
      </c>
      <c r="M359" s="31"/>
      <c r="N359" s="31"/>
      <c r="O359" s="31"/>
      <c r="P359" s="30" t="s">
        <v>19240</v>
      </c>
      <c r="Q359" s="30" t="s">
        <v>19113</v>
      </c>
      <c r="R359" s="30"/>
      <c r="S359" s="30"/>
      <c r="T359" s="105"/>
      <c r="U359" s="106"/>
    </row>
    <row r="360" spans="1:21" ht="53.25" customHeight="1" x14ac:dyDescent="0.2">
      <c r="A360" s="47">
        <v>359</v>
      </c>
      <c r="B360" s="86" t="s">
        <v>20205</v>
      </c>
      <c r="C360" s="35" t="s">
        <v>20206</v>
      </c>
      <c r="D360" s="89" t="s">
        <v>11972</v>
      </c>
      <c r="E360" s="87">
        <v>44706</v>
      </c>
      <c r="F360" s="87">
        <v>44706</v>
      </c>
      <c r="G360" s="88"/>
      <c r="H360" s="30" t="str">
        <f>IFERROR(VLOOKUP(G360,[1]Hoja1!$B$2:$F$14234,2,FALSE),"")</f>
        <v/>
      </c>
      <c r="I360" s="30" t="str">
        <f>IFERROR(VLOOKUP(G360,[1]Hoja1!$B$2:$F$14234,3,FALSE),"")</f>
        <v/>
      </c>
      <c r="J360" s="87" t="str">
        <f>IFERROR(VLOOKUP(G360,[1]Hoja1!$B$2:$F$14234,4,FALSE),"")</f>
        <v/>
      </c>
      <c r="K360" s="35" t="s">
        <v>20202</v>
      </c>
      <c r="L360" s="31" t="s">
        <v>14894</v>
      </c>
      <c r="M360" s="31"/>
      <c r="N360" s="31"/>
      <c r="O360" s="31"/>
      <c r="P360" s="30" t="s">
        <v>19240</v>
      </c>
      <c r="Q360" s="30" t="s">
        <v>19113</v>
      </c>
      <c r="R360" s="30"/>
      <c r="S360" s="30"/>
      <c r="T360" s="105"/>
      <c r="U360" s="106"/>
    </row>
    <row r="361" spans="1:21" ht="53.25" customHeight="1" x14ac:dyDescent="0.2">
      <c r="A361" s="47">
        <v>360</v>
      </c>
      <c r="B361" s="86" t="s">
        <v>20207</v>
      </c>
      <c r="C361" s="35" t="s">
        <v>20208</v>
      </c>
      <c r="D361" s="89" t="s">
        <v>11972</v>
      </c>
      <c r="E361" s="87">
        <v>44708</v>
      </c>
      <c r="F361" s="87">
        <v>44706</v>
      </c>
      <c r="G361" s="88"/>
      <c r="H361" s="30" t="str">
        <f>IFERROR(VLOOKUP(G361,[1]Hoja1!$B$2:$F$14234,2,FALSE),"")</f>
        <v/>
      </c>
      <c r="I361" s="30" t="str">
        <f>IFERROR(VLOOKUP(G361,[1]Hoja1!$B$2:$F$14234,3,FALSE),"")</f>
        <v/>
      </c>
      <c r="J361" s="87" t="str">
        <f>IFERROR(VLOOKUP(G361,[1]Hoja1!$B$2:$F$14234,4,FALSE),"")</f>
        <v/>
      </c>
      <c r="K361" s="35" t="s">
        <v>20209</v>
      </c>
      <c r="L361" s="31" t="s">
        <v>15859</v>
      </c>
      <c r="M361" s="31"/>
      <c r="N361" s="31"/>
      <c r="O361" s="31"/>
      <c r="P361" s="31" t="s">
        <v>19288</v>
      </c>
      <c r="Q361" s="30" t="s">
        <v>19120</v>
      </c>
      <c r="R361" s="31"/>
      <c r="S361" s="30"/>
      <c r="T361" s="105"/>
      <c r="U361" s="106"/>
    </row>
    <row r="362" spans="1:21" ht="53.25" customHeight="1" x14ac:dyDescent="0.2">
      <c r="A362" s="47">
        <v>361</v>
      </c>
      <c r="B362" s="86" t="s">
        <v>20210</v>
      </c>
      <c r="C362" s="35" t="s">
        <v>20211</v>
      </c>
      <c r="D362" s="89" t="s">
        <v>11972</v>
      </c>
      <c r="E362" s="87">
        <v>44712</v>
      </c>
      <c r="F362" s="87">
        <v>44711</v>
      </c>
      <c r="G362" s="88"/>
      <c r="H362" s="30" t="str">
        <f>IFERROR(VLOOKUP(G362,[1]Hoja1!$B$2:$F$14234,2,FALSE),"")</f>
        <v/>
      </c>
      <c r="I362" s="30" t="str">
        <f>IFERROR(VLOOKUP(G362,[1]Hoja1!$B$2:$F$14234,3,FALSE),"")</f>
        <v/>
      </c>
      <c r="J362" s="87" t="str">
        <f>IFERROR(VLOOKUP(G362,[1]Hoja1!$B$2:$F$14234,4,FALSE),"")</f>
        <v/>
      </c>
      <c r="K362" s="35" t="s">
        <v>20212</v>
      </c>
      <c r="L362" s="31" t="s">
        <v>15859</v>
      </c>
      <c r="M362" s="31"/>
      <c r="N362" s="31"/>
      <c r="O362" s="31"/>
      <c r="P362" s="31" t="s">
        <v>19473</v>
      </c>
      <c r="Q362" s="30" t="s">
        <v>19119</v>
      </c>
      <c r="R362" s="31"/>
      <c r="S362" s="30"/>
      <c r="T362" s="105"/>
      <c r="U362" s="248" t="s">
        <v>16815</v>
      </c>
    </row>
    <row r="363" spans="1:21" ht="53.25" customHeight="1" x14ac:dyDescent="0.2">
      <c r="A363" s="47">
        <v>362</v>
      </c>
      <c r="B363" s="86" t="s">
        <v>20213</v>
      </c>
      <c r="C363" s="35" t="s">
        <v>20214</v>
      </c>
      <c r="D363" s="89" t="s">
        <v>11972</v>
      </c>
      <c r="E363" s="87">
        <v>44714</v>
      </c>
      <c r="F363" s="87">
        <v>44711</v>
      </c>
      <c r="G363" s="88"/>
      <c r="H363" s="30" t="str">
        <f>IFERROR(VLOOKUP(G363,[1]Hoja1!$B$2:$F$14234,2,FALSE),"")</f>
        <v/>
      </c>
      <c r="I363" s="30" t="str">
        <f>IFERROR(VLOOKUP(G363,[1]Hoja1!$B$2:$F$14234,3,FALSE),"")</f>
        <v/>
      </c>
      <c r="J363" s="87" t="str">
        <f>IFERROR(VLOOKUP(G363,[1]Hoja1!$B$2:$F$14234,4,FALSE),"")</f>
        <v/>
      </c>
      <c r="K363" s="35" t="s">
        <v>20215</v>
      </c>
      <c r="L363" s="31" t="s">
        <v>14894</v>
      </c>
      <c r="M363" s="31"/>
      <c r="N363" s="31"/>
      <c r="O363" s="31"/>
      <c r="P363" s="31" t="s">
        <v>19606</v>
      </c>
      <c r="Q363" s="31" t="s">
        <v>86</v>
      </c>
      <c r="R363" s="31"/>
      <c r="S363" s="30"/>
      <c r="T363" s="105"/>
      <c r="U363" s="106"/>
    </row>
    <row r="364" spans="1:21" ht="53.25" customHeight="1" x14ac:dyDescent="0.2">
      <c r="A364" s="47">
        <v>363</v>
      </c>
      <c r="B364" s="86" t="s">
        <v>20216</v>
      </c>
      <c r="C364" s="35" t="s">
        <v>20217</v>
      </c>
      <c r="D364" s="89" t="s">
        <v>11972</v>
      </c>
      <c r="E364" s="87">
        <v>44718</v>
      </c>
      <c r="F364" s="87">
        <v>44711</v>
      </c>
      <c r="G364" s="88">
        <v>19017</v>
      </c>
      <c r="H364" s="30" t="str">
        <f>IFERROR(VLOOKUP(G364,[1]Hoja1!$B$2:$F$14234,2,FALSE),"")</f>
        <v>MARIA RICARDINA 2</v>
      </c>
      <c r="I364" s="30" t="str">
        <f>IFERROR(VLOOKUP(G364,[1]Hoja1!$B$2:$F$14234,3,FALSE),"")</f>
        <v>PL-19017-CM</v>
      </c>
      <c r="J364" s="87" t="str">
        <f>IFERROR(VLOOKUP(G364,[1]Hoja1!$B$2:$F$14234,4,FALSE),"")</f>
        <v>CORPORACION DBALPI SAC</v>
      </c>
      <c r="K364" s="35" t="s">
        <v>20218</v>
      </c>
      <c r="L364" s="31" t="s">
        <v>14894</v>
      </c>
      <c r="M364" s="31"/>
      <c r="N364" s="31"/>
      <c r="O364" s="31"/>
      <c r="P364" s="31" t="s">
        <v>19418</v>
      </c>
      <c r="Q364" s="30" t="s">
        <v>78</v>
      </c>
      <c r="R364" s="30"/>
      <c r="S364" s="30"/>
      <c r="T364" s="105"/>
      <c r="U364" s="106"/>
    </row>
    <row r="365" spans="1:21" ht="53.25" customHeight="1" x14ac:dyDescent="0.2">
      <c r="A365" s="47">
        <v>364</v>
      </c>
      <c r="B365" s="86" t="s">
        <v>20219</v>
      </c>
      <c r="C365" s="35" t="s">
        <v>20220</v>
      </c>
      <c r="D365" s="89" t="s">
        <v>11972</v>
      </c>
      <c r="E365" s="87">
        <v>44714</v>
      </c>
      <c r="F365" s="87">
        <v>44711</v>
      </c>
      <c r="G365" s="88"/>
      <c r="H365" s="30" t="str">
        <f>IFERROR(VLOOKUP(G365,[1]Hoja1!$B$2:$F$14234,2,FALSE),"")</f>
        <v/>
      </c>
      <c r="I365" s="30" t="str">
        <f>IFERROR(VLOOKUP(G365,[1]Hoja1!$B$2:$F$14234,3,FALSE),"")</f>
        <v/>
      </c>
      <c r="J365" s="87" t="str">
        <f>IFERROR(VLOOKUP(G365,[1]Hoja1!$B$2:$F$14234,4,FALSE),"")</f>
        <v/>
      </c>
      <c r="K365" s="35" t="s">
        <v>20221</v>
      </c>
      <c r="L365" s="31" t="s">
        <v>14894</v>
      </c>
      <c r="M365" s="31"/>
      <c r="N365" s="31"/>
      <c r="O365" s="31"/>
      <c r="P365" s="31" t="s">
        <v>19350</v>
      </c>
      <c r="Q365" s="31" t="s">
        <v>19115</v>
      </c>
      <c r="R365" s="31"/>
      <c r="S365" s="30"/>
      <c r="T365" s="105"/>
      <c r="U365" s="106"/>
    </row>
    <row r="366" spans="1:21" ht="53.25" customHeight="1" x14ac:dyDescent="0.2">
      <c r="A366" s="47">
        <v>365</v>
      </c>
      <c r="B366" s="86" t="s">
        <v>20222</v>
      </c>
      <c r="C366" s="35" t="s">
        <v>20223</v>
      </c>
      <c r="D366" s="89" t="s">
        <v>11972</v>
      </c>
      <c r="E366" s="87">
        <v>44714</v>
      </c>
      <c r="F366" s="87">
        <v>44711</v>
      </c>
      <c r="G366" s="88"/>
      <c r="H366" s="30" t="str">
        <f>IFERROR(VLOOKUP(G366,[1]Hoja1!$B$2:$F$14234,2,FALSE),"")</f>
        <v/>
      </c>
      <c r="I366" s="30" t="str">
        <f>IFERROR(VLOOKUP(G366,[1]Hoja1!$B$2:$F$14234,3,FALSE),"")</f>
        <v/>
      </c>
      <c r="J366" s="87" t="str">
        <f>IFERROR(VLOOKUP(G366,[1]Hoja1!$B$2:$F$14234,4,FALSE),"")</f>
        <v/>
      </c>
      <c r="K366" s="35" t="s">
        <v>20224</v>
      </c>
      <c r="L366" s="31" t="s">
        <v>14894</v>
      </c>
      <c r="M366" s="31"/>
      <c r="N366" s="31"/>
      <c r="O366" s="31"/>
      <c r="P366" s="30" t="s">
        <v>19240</v>
      </c>
      <c r="Q366" s="30" t="s">
        <v>19113</v>
      </c>
      <c r="R366" s="30"/>
      <c r="S366" s="30"/>
      <c r="T366" s="105"/>
      <c r="U366" s="106"/>
    </row>
    <row r="367" spans="1:21" ht="53.25" customHeight="1" x14ac:dyDescent="0.2">
      <c r="A367" s="47">
        <v>366</v>
      </c>
      <c r="B367" s="39" t="s">
        <v>20225</v>
      </c>
      <c r="C367" s="40" t="s">
        <v>15074</v>
      </c>
      <c r="D367" s="89" t="s">
        <v>11972</v>
      </c>
      <c r="E367" s="41"/>
      <c r="F367" s="41">
        <v>44711</v>
      </c>
      <c r="G367" s="81"/>
      <c r="H367" s="30" t="str">
        <f>IFERROR(VLOOKUP(G367,[1]Hoja1!$B$2:$F$14234,2,FALSE),"")</f>
        <v/>
      </c>
      <c r="I367" s="30" t="str">
        <f>IFERROR(VLOOKUP(G367,[1]Hoja1!$B$2:$F$14234,3,FALSE),"")</f>
        <v/>
      </c>
      <c r="J367" s="41" t="str">
        <f>IFERROR(VLOOKUP(G367,[1]Hoja1!$B$2:$F$14234,4,FALSE),"")</f>
        <v/>
      </c>
      <c r="K367" s="40" t="s">
        <v>20226</v>
      </c>
      <c r="L367" s="82"/>
      <c r="M367" s="82"/>
      <c r="N367" s="82"/>
      <c r="O367" s="82"/>
      <c r="P367" s="82" t="s">
        <v>5783</v>
      </c>
      <c r="Q367" s="82" t="s">
        <v>19111</v>
      </c>
      <c r="R367" s="82"/>
      <c r="S367" s="30"/>
      <c r="T367" s="105"/>
      <c r="U367" s="106"/>
    </row>
    <row r="368" spans="1:21" ht="53.25" customHeight="1" x14ac:dyDescent="0.2">
      <c r="A368" s="47">
        <v>367</v>
      </c>
      <c r="B368" s="86" t="s">
        <v>20227</v>
      </c>
      <c r="C368" s="35" t="s">
        <v>20228</v>
      </c>
      <c r="D368" s="89" t="s">
        <v>11972</v>
      </c>
      <c r="E368" s="87">
        <v>44714</v>
      </c>
      <c r="F368" s="87">
        <v>44711</v>
      </c>
      <c r="G368" s="88"/>
      <c r="H368" s="30" t="str">
        <f>IFERROR(VLOOKUP(G368,[1]Hoja1!$B$2:$F$14234,2,FALSE),"")</f>
        <v/>
      </c>
      <c r="I368" s="30" t="str">
        <f>IFERROR(VLOOKUP(G368,[1]Hoja1!$B$2:$F$14234,3,FALSE),"")</f>
        <v/>
      </c>
      <c r="J368" s="87" t="str">
        <f>IFERROR(VLOOKUP(G368,[1]Hoja1!$B$2:$F$14234,4,FALSE),"")</f>
        <v/>
      </c>
      <c r="K368" s="35" t="s">
        <v>20226</v>
      </c>
      <c r="L368" s="31" t="s">
        <v>14894</v>
      </c>
      <c r="M368" s="31"/>
      <c r="N368" s="31"/>
      <c r="O368" s="31"/>
      <c r="P368" s="30" t="s">
        <v>19240</v>
      </c>
      <c r="Q368" s="30" t="s">
        <v>19113</v>
      </c>
      <c r="R368" s="30"/>
      <c r="S368" s="30"/>
      <c r="T368" s="105"/>
      <c r="U368" s="106"/>
    </row>
    <row r="369" spans="1:21" ht="53.25" customHeight="1" x14ac:dyDescent="0.2">
      <c r="A369" s="47">
        <v>368</v>
      </c>
      <c r="B369" s="86" t="s">
        <v>20229</v>
      </c>
      <c r="C369" s="35" t="s">
        <v>20230</v>
      </c>
      <c r="D369" s="89" t="s">
        <v>11972</v>
      </c>
      <c r="E369" s="87">
        <v>44714</v>
      </c>
      <c r="F369" s="87">
        <v>44711</v>
      </c>
      <c r="G369" s="88"/>
      <c r="H369" s="30" t="str">
        <f>IFERROR(VLOOKUP(G369,[1]Hoja1!$B$2:$F$14234,2,FALSE),"")</f>
        <v/>
      </c>
      <c r="I369" s="30" t="str">
        <f>IFERROR(VLOOKUP(G369,[1]Hoja1!$B$2:$F$14234,3,FALSE),"")</f>
        <v/>
      </c>
      <c r="J369" s="87" t="str">
        <f>IFERROR(VLOOKUP(G369,[1]Hoja1!$B$2:$F$14234,4,FALSE),"")</f>
        <v/>
      </c>
      <c r="K369" s="35" t="s">
        <v>20231</v>
      </c>
      <c r="L369" s="31" t="s">
        <v>14894</v>
      </c>
      <c r="M369" s="31"/>
      <c r="N369" s="31"/>
      <c r="O369" s="31"/>
      <c r="P369" s="30" t="s">
        <v>19240</v>
      </c>
      <c r="Q369" s="30" t="s">
        <v>19113</v>
      </c>
      <c r="R369" s="30"/>
      <c r="S369" s="30"/>
      <c r="T369" s="105"/>
      <c r="U369" s="106"/>
    </row>
    <row r="370" spans="1:21" ht="53.25" customHeight="1" x14ac:dyDescent="0.2">
      <c r="A370" s="47">
        <v>369</v>
      </c>
      <c r="B370" s="86" t="s">
        <v>20232</v>
      </c>
      <c r="C370" s="35" t="s">
        <v>20233</v>
      </c>
      <c r="D370" s="89" t="s">
        <v>11972</v>
      </c>
      <c r="E370" s="87">
        <v>44714</v>
      </c>
      <c r="F370" s="87">
        <v>44711</v>
      </c>
      <c r="G370" s="88"/>
      <c r="H370" s="30" t="str">
        <f>IFERROR(VLOOKUP(G370,[1]Hoja1!$B$2:$F$14234,2,FALSE),"")</f>
        <v/>
      </c>
      <c r="I370" s="30" t="str">
        <f>IFERROR(VLOOKUP(G370,[1]Hoja1!$B$2:$F$14234,3,FALSE),"")</f>
        <v/>
      </c>
      <c r="J370" s="87" t="str">
        <f>IFERROR(VLOOKUP(G370,[1]Hoja1!$B$2:$F$14234,4,FALSE),"")</f>
        <v/>
      </c>
      <c r="K370" s="35" t="s">
        <v>20234</v>
      </c>
      <c r="L370" s="31" t="s">
        <v>14894</v>
      </c>
      <c r="M370" s="31"/>
      <c r="N370" s="31"/>
      <c r="O370" s="31"/>
      <c r="P370" s="31" t="s">
        <v>19240</v>
      </c>
      <c r="Q370" s="30" t="s">
        <v>19113</v>
      </c>
      <c r="R370" s="30"/>
      <c r="S370" s="30"/>
      <c r="T370" s="105"/>
      <c r="U370" s="106"/>
    </row>
    <row r="371" spans="1:21" ht="53.25" customHeight="1" x14ac:dyDescent="0.2">
      <c r="A371" s="47">
        <v>370</v>
      </c>
      <c r="B371" s="86" t="s">
        <v>20235</v>
      </c>
      <c r="C371" s="35" t="s">
        <v>20236</v>
      </c>
      <c r="D371" s="89" t="s">
        <v>11972</v>
      </c>
      <c r="E371" s="87">
        <v>44715</v>
      </c>
      <c r="F371" s="87">
        <v>44712</v>
      </c>
      <c r="G371" s="88"/>
      <c r="H371" s="30" t="str">
        <f>IFERROR(VLOOKUP(G371,[1]Hoja1!$B$2:$F$14234,2,FALSE),"")</f>
        <v/>
      </c>
      <c r="I371" s="30" t="str">
        <f>IFERROR(VLOOKUP(G371,[1]Hoja1!$B$2:$F$14234,3,FALSE),"")</f>
        <v/>
      </c>
      <c r="J371" s="87" t="str">
        <f>IFERROR(VLOOKUP(G371,[1]Hoja1!$B$2:$F$14234,4,FALSE),"")</f>
        <v/>
      </c>
      <c r="K371" s="35" t="s">
        <v>20237</v>
      </c>
      <c r="L371" s="31" t="s">
        <v>14894</v>
      </c>
      <c r="M371" s="31"/>
      <c r="N371" s="31"/>
      <c r="O371" s="31"/>
      <c r="P371" s="30" t="s">
        <v>19240</v>
      </c>
      <c r="Q371" s="30" t="s">
        <v>19113</v>
      </c>
      <c r="R371" s="30"/>
      <c r="S371" s="30"/>
      <c r="T371" s="105"/>
      <c r="U371" s="106"/>
    </row>
    <row r="372" spans="1:21" ht="53.25" customHeight="1" x14ac:dyDescent="0.2">
      <c r="A372" s="47">
        <v>371</v>
      </c>
      <c r="B372" s="86" t="s">
        <v>20238</v>
      </c>
      <c r="C372" s="35" t="s">
        <v>20239</v>
      </c>
      <c r="D372" s="89" t="s">
        <v>11972</v>
      </c>
      <c r="E372" s="87">
        <v>44714</v>
      </c>
      <c r="F372" s="87">
        <v>44712</v>
      </c>
      <c r="G372" s="88"/>
      <c r="H372" s="30" t="str">
        <f>IFERROR(VLOOKUP(G372,[1]Hoja1!$B$2:$F$14234,2,FALSE),"")</f>
        <v/>
      </c>
      <c r="I372" s="30" t="str">
        <f>IFERROR(VLOOKUP(G372,[1]Hoja1!$B$2:$F$14234,3,FALSE),"")</f>
        <v/>
      </c>
      <c r="J372" s="87" t="str">
        <f>IFERROR(VLOOKUP(G372,[1]Hoja1!$B$2:$F$14234,4,FALSE),"")</f>
        <v/>
      </c>
      <c r="K372" s="35" t="s">
        <v>20237</v>
      </c>
      <c r="L372" s="31" t="s">
        <v>14894</v>
      </c>
      <c r="M372" s="31"/>
      <c r="N372" s="31"/>
      <c r="O372" s="31"/>
      <c r="P372" s="30" t="s">
        <v>19240</v>
      </c>
      <c r="Q372" s="30" t="s">
        <v>19113</v>
      </c>
      <c r="R372" s="30"/>
      <c r="S372" s="30"/>
      <c r="T372" s="105"/>
      <c r="U372" s="106"/>
    </row>
    <row r="373" spans="1:21" ht="53.25" customHeight="1" x14ac:dyDescent="0.2">
      <c r="A373" s="47">
        <v>372</v>
      </c>
      <c r="B373" s="86" t="s">
        <v>20240</v>
      </c>
      <c r="C373" s="35" t="s">
        <v>20241</v>
      </c>
      <c r="D373" s="89" t="s">
        <v>11972</v>
      </c>
      <c r="E373" s="87">
        <v>44714</v>
      </c>
      <c r="F373" s="87">
        <v>44712</v>
      </c>
      <c r="G373" s="88"/>
      <c r="H373" s="30" t="str">
        <f>IFERROR(VLOOKUP(G373,[1]Hoja1!$B$2:$F$14234,2,FALSE),"")</f>
        <v/>
      </c>
      <c r="I373" s="30" t="str">
        <f>IFERROR(VLOOKUP(G373,[1]Hoja1!$B$2:$F$14234,3,FALSE),"")</f>
        <v/>
      </c>
      <c r="J373" s="87" t="str">
        <f>IFERROR(VLOOKUP(G373,[1]Hoja1!$B$2:$F$14234,4,FALSE),"")</f>
        <v/>
      </c>
      <c r="K373" s="35" t="s">
        <v>20237</v>
      </c>
      <c r="L373" s="31" t="s">
        <v>14894</v>
      </c>
      <c r="M373" s="31"/>
      <c r="N373" s="31"/>
      <c r="O373" s="31"/>
      <c r="P373" s="30" t="s">
        <v>19240</v>
      </c>
      <c r="Q373" s="30" t="s">
        <v>19113</v>
      </c>
      <c r="R373" s="30"/>
      <c r="S373" s="30"/>
      <c r="T373" s="105"/>
      <c r="U373" s="106"/>
    </row>
    <row r="374" spans="1:21" ht="53.25" customHeight="1" x14ac:dyDescent="0.2">
      <c r="A374" s="47">
        <v>373</v>
      </c>
      <c r="B374" s="86" t="s">
        <v>20242</v>
      </c>
      <c r="C374" s="35" t="s">
        <v>20243</v>
      </c>
      <c r="D374" s="89" t="s">
        <v>11972</v>
      </c>
      <c r="E374" s="87">
        <v>44714</v>
      </c>
      <c r="F374" s="87">
        <v>44712</v>
      </c>
      <c r="G374" s="88"/>
      <c r="H374" s="30" t="str">
        <f>IFERROR(VLOOKUP(G374,[1]Hoja1!$B$2:$F$14234,2,FALSE),"")</f>
        <v/>
      </c>
      <c r="I374" s="30" t="str">
        <f>IFERROR(VLOOKUP(G374,[1]Hoja1!$B$2:$F$14234,3,FALSE),"")</f>
        <v/>
      </c>
      <c r="J374" s="87" t="str">
        <f>IFERROR(VLOOKUP(G374,[1]Hoja1!$B$2:$F$14234,4,FALSE),"")</f>
        <v/>
      </c>
      <c r="K374" s="35" t="s">
        <v>20237</v>
      </c>
      <c r="L374" s="31" t="s">
        <v>14894</v>
      </c>
      <c r="M374" s="31"/>
      <c r="N374" s="31"/>
      <c r="O374" s="31"/>
      <c r="P374" s="30" t="s">
        <v>19240</v>
      </c>
      <c r="Q374" s="30" t="s">
        <v>19113</v>
      </c>
      <c r="R374" s="30"/>
      <c r="S374" s="30"/>
      <c r="T374" s="105"/>
      <c r="U374" s="106"/>
    </row>
    <row r="375" spans="1:21" ht="53.25" customHeight="1" x14ac:dyDescent="0.2">
      <c r="A375" s="47">
        <v>374</v>
      </c>
      <c r="B375" s="86" t="s">
        <v>20244</v>
      </c>
      <c r="C375" s="35" t="s">
        <v>20245</v>
      </c>
      <c r="D375" s="89" t="s">
        <v>11972</v>
      </c>
      <c r="E375" s="87">
        <v>44715</v>
      </c>
      <c r="F375" s="87">
        <v>44712</v>
      </c>
      <c r="G375" s="88"/>
      <c r="H375" s="30" t="str">
        <f>IFERROR(VLOOKUP(G375,[1]Hoja1!$B$2:$F$14234,2,FALSE),"")</f>
        <v/>
      </c>
      <c r="I375" s="30" t="str">
        <f>IFERROR(VLOOKUP(G375,[1]Hoja1!$B$2:$F$14234,3,FALSE),"")</f>
        <v/>
      </c>
      <c r="J375" s="87" t="str">
        <f>IFERROR(VLOOKUP(G375,[1]Hoja1!$B$2:$F$14234,4,FALSE),"")</f>
        <v/>
      </c>
      <c r="K375" s="35" t="s">
        <v>20237</v>
      </c>
      <c r="L375" s="31" t="s">
        <v>14894</v>
      </c>
      <c r="M375" s="31"/>
      <c r="N375" s="31"/>
      <c r="O375" s="31"/>
      <c r="P375" s="30" t="s">
        <v>19240</v>
      </c>
      <c r="Q375" s="30" t="s">
        <v>19113</v>
      </c>
      <c r="R375" s="30"/>
      <c r="S375" s="30"/>
      <c r="T375" s="105"/>
      <c r="U375" s="106"/>
    </row>
    <row r="376" spans="1:21" ht="53.25" customHeight="1" x14ac:dyDescent="0.2">
      <c r="A376" s="47">
        <v>375</v>
      </c>
      <c r="B376" s="86" t="s">
        <v>20246</v>
      </c>
      <c r="C376" s="35" t="s">
        <v>20247</v>
      </c>
      <c r="D376" s="89" t="s">
        <v>11972</v>
      </c>
      <c r="E376" s="87">
        <v>44715</v>
      </c>
      <c r="F376" s="87">
        <v>44712</v>
      </c>
      <c r="G376" s="88"/>
      <c r="H376" s="30" t="str">
        <f>IFERROR(VLOOKUP(G376,[1]Hoja1!$B$2:$F$14234,2,FALSE),"")</f>
        <v/>
      </c>
      <c r="I376" s="30" t="str">
        <f>IFERROR(VLOOKUP(G376,[1]Hoja1!$B$2:$F$14234,3,FALSE),"")</f>
        <v/>
      </c>
      <c r="J376" s="87" t="str">
        <f>IFERROR(VLOOKUP(G376,[1]Hoja1!$B$2:$F$14234,4,FALSE),"")</f>
        <v/>
      </c>
      <c r="K376" s="35" t="s">
        <v>20248</v>
      </c>
      <c r="L376" s="31" t="s">
        <v>14894</v>
      </c>
      <c r="M376" s="31"/>
      <c r="N376" s="31"/>
      <c r="O376" s="31"/>
      <c r="P376" s="30" t="s">
        <v>19240</v>
      </c>
      <c r="Q376" s="30" t="s">
        <v>19113</v>
      </c>
      <c r="R376" s="30"/>
      <c r="S376" s="30"/>
      <c r="T376" s="105"/>
      <c r="U376" s="106"/>
    </row>
    <row r="377" spans="1:21" ht="53.25" customHeight="1" x14ac:dyDescent="0.2">
      <c r="A377" s="47">
        <v>376</v>
      </c>
      <c r="B377" s="86" t="s">
        <v>20249</v>
      </c>
      <c r="C377" s="35" t="s">
        <v>20250</v>
      </c>
      <c r="D377" s="89" t="s">
        <v>11972</v>
      </c>
      <c r="E377" s="87">
        <v>44715</v>
      </c>
      <c r="F377" s="87">
        <v>44712</v>
      </c>
      <c r="G377" s="88"/>
      <c r="H377" s="30" t="str">
        <f>IFERROR(VLOOKUP(G377,[1]Hoja1!$B$2:$F$14234,2,FALSE),"")</f>
        <v/>
      </c>
      <c r="I377" s="30" t="str">
        <f>IFERROR(VLOOKUP(G377,[1]Hoja1!$B$2:$F$14234,3,FALSE),"")</f>
        <v/>
      </c>
      <c r="J377" s="87" t="str">
        <f>IFERROR(VLOOKUP(G377,[1]Hoja1!$B$2:$F$14234,4,FALSE),"")</f>
        <v/>
      </c>
      <c r="K377" s="35" t="s">
        <v>20251</v>
      </c>
      <c r="L377" s="31" t="s">
        <v>14894</v>
      </c>
      <c r="M377" s="31"/>
      <c r="N377" s="31"/>
      <c r="O377" s="31"/>
      <c r="P377" s="30" t="s">
        <v>19240</v>
      </c>
      <c r="Q377" s="30" t="s">
        <v>19113</v>
      </c>
      <c r="R377" s="30"/>
      <c r="S377" s="30"/>
      <c r="T377" s="105"/>
      <c r="U377" s="106"/>
    </row>
    <row r="378" spans="1:21" ht="53.25" customHeight="1" x14ac:dyDescent="0.2">
      <c r="A378" s="47">
        <v>377</v>
      </c>
      <c r="B378" s="86" t="s">
        <v>20252</v>
      </c>
      <c r="C378" s="35" t="s">
        <v>20253</v>
      </c>
      <c r="D378" s="89" t="s">
        <v>11972</v>
      </c>
      <c r="E378" s="87">
        <v>44715</v>
      </c>
      <c r="F378" s="87">
        <v>44712</v>
      </c>
      <c r="G378" s="88"/>
      <c r="H378" s="30" t="str">
        <f>IFERROR(VLOOKUP(G378,[1]Hoja1!$B$2:$F$14234,2,FALSE),"")</f>
        <v/>
      </c>
      <c r="I378" s="30" t="str">
        <f>IFERROR(VLOOKUP(G378,[1]Hoja1!$B$2:$F$14234,3,FALSE),"")</f>
        <v/>
      </c>
      <c r="J378" s="87" t="str">
        <f>IFERROR(VLOOKUP(G378,[1]Hoja1!$B$2:$F$14234,4,FALSE),"")</f>
        <v/>
      </c>
      <c r="K378" s="35" t="s">
        <v>20254</v>
      </c>
      <c r="L378" s="31" t="s">
        <v>14894</v>
      </c>
      <c r="M378" s="31"/>
      <c r="N378" s="31"/>
      <c r="O378" s="31"/>
      <c r="P378" s="30" t="s">
        <v>19240</v>
      </c>
      <c r="Q378" s="30" t="s">
        <v>19113</v>
      </c>
      <c r="R378" s="30"/>
      <c r="S378" s="30"/>
      <c r="T378" s="105"/>
      <c r="U378" s="106"/>
    </row>
    <row r="379" spans="1:21" ht="53.25" customHeight="1" x14ac:dyDescent="0.2">
      <c r="A379" s="47">
        <v>378</v>
      </c>
      <c r="B379" s="86" t="s">
        <v>20255</v>
      </c>
      <c r="C379" s="35" t="s">
        <v>20256</v>
      </c>
      <c r="D379" s="89" t="s">
        <v>11972</v>
      </c>
      <c r="E379" s="87">
        <v>44715</v>
      </c>
      <c r="F379" s="87">
        <v>44712</v>
      </c>
      <c r="G379" s="88"/>
      <c r="H379" s="30" t="str">
        <f>IFERROR(VLOOKUP(G379,[1]Hoja1!$B$2:$F$14234,2,FALSE),"")</f>
        <v/>
      </c>
      <c r="I379" s="30" t="str">
        <f>IFERROR(VLOOKUP(G379,[1]Hoja1!$B$2:$F$14234,3,FALSE),"")</f>
        <v/>
      </c>
      <c r="J379" s="87" t="str">
        <f>IFERROR(VLOOKUP(G379,[1]Hoja1!$B$2:$F$14234,4,FALSE),"")</f>
        <v/>
      </c>
      <c r="K379" s="35" t="s">
        <v>20237</v>
      </c>
      <c r="L379" s="31" t="s">
        <v>14894</v>
      </c>
      <c r="M379" s="31"/>
      <c r="N379" s="31"/>
      <c r="O379" s="31"/>
      <c r="P379" s="30" t="s">
        <v>19240</v>
      </c>
      <c r="Q379" s="30" t="s">
        <v>19113</v>
      </c>
      <c r="R379" s="30"/>
      <c r="S379" s="30"/>
      <c r="T379" s="105"/>
      <c r="U379" s="106"/>
    </row>
    <row r="380" spans="1:21" ht="53.25" customHeight="1" x14ac:dyDescent="0.2">
      <c r="A380" s="47">
        <v>379</v>
      </c>
      <c r="B380" s="86" t="s">
        <v>20257</v>
      </c>
      <c r="C380" s="35" t="s">
        <v>20258</v>
      </c>
      <c r="D380" s="89" t="s">
        <v>11972</v>
      </c>
      <c r="E380" s="87">
        <v>44715</v>
      </c>
      <c r="F380" s="87">
        <v>44712</v>
      </c>
      <c r="G380" s="88"/>
      <c r="H380" s="30" t="str">
        <f>IFERROR(VLOOKUP(G380,[1]Hoja1!$B$2:$F$14234,2,FALSE),"")</f>
        <v/>
      </c>
      <c r="I380" s="30" t="str">
        <f>IFERROR(VLOOKUP(G380,[1]Hoja1!$B$2:$F$14234,3,FALSE),"")</f>
        <v/>
      </c>
      <c r="J380" s="87" t="str">
        <f>IFERROR(VLOOKUP(G380,[1]Hoja1!$B$2:$F$14234,4,FALSE),"")</f>
        <v/>
      </c>
      <c r="K380" s="35" t="s">
        <v>20259</v>
      </c>
      <c r="L380" s="31" t="s">
        <v>14894</v>
      </c>
      <c r="M380" s="31"/>
      <c r="N380" s="31"/>
      <c r="O380" s="31"/>
      <c r="P380" s="31" t="s">
        <v>19350</v>
      </c>
      <c r="Q380" s="31" t="s">
        <v>19115</v>
      </c>
      <c r="R380" s="31"/>
      <c r="S380" s="30"/>
      <c r="T380" s="105"/>
      <c r="U380" s="106"/>
    </row>
    <row r="381" spans="1:21" ht="53.25" customHeight="1" x14ac:dyDescent="0.2">
      <c r="A381" s="47">
        <v>380</v>
      </c>
      <c r="B381" s="86" t="s">
        <v>20260</v>
      </c>
      <c r="C381" s="35" t="s">
        <v>20261</v>
      </c>
      <c r="D381" s="89" t="s">
        <v>11973</v>
      </c>
      <c r="E381" s="87">
        <v>44715</v>
      </c>
      <c r="F381" s="87">
        <v>44713</v>
      </c>
      <c r="G381" s="88"/>
      <c r="H381" s="30" t="str">
        <f>IFERROR(VLOOKUP(G381,[1]Hoja1!$B$2:$F$14234,2,FALSE),"")</f>
        <v/>
      </c>
      <c r="I381" s="30" t="str">
        <f>IFERROR(VLOOKUP(G381,[1]Hoja1!$B$2:$F$14234,3,FALSE),"")</f>
        <v/>
      </c>
      <c r="J381" s="87" t="str">
        <f>IFERROR(VLOOKUP(G381,[1]Hoja1!$B$2:$F$14234,4,FALSE),"")</f>
        <v/>
      </c>
      <c r="K381" s="35" t="s">
        <v>20262</v>
      </c>
      <c r="L381" s="31" t="s">
        <v>14894</v>
      </c>
      <c r="M381" s="31"/>
      <c r="N381" s="31"/>
      <c r="O381" s="31"/>
      <c r="P381" s="30" t="s">
        <v>5783</v>
      </c>
      <c r="Q381" s="30" t="s">
        <v>19124</v>
      </c>
      <c r="R381" s="31"/>
      <c r="S381" s="30"/>
      <c r="T381" s="105"/>
      <c r="U381" s="106"/>
    </row>
    <row r="382" spans="1:21" ht="53.25" customHeight="1" x14ac:dyDescent="0.2">
      <c r="A382" s="47">
        <v>381</v>
      </c>
      <c r="B382" s="86" t="s">
        <v>20263</v>
      </c>
      <c r="C382" s="35" t="s">
        <v>20264</v>
      </c>
      <c r="D382" s="89" t="s">
        <v>11973</v>
      </c>
      <c r="E382" s="87">
        <v>44715</v>
      </c>
      <c r="F382" s="87">
        <v>44713</v>
      </c>
      <c r="G382" s="88">
        <v>14741</v>
      </c>
      <c r="H382" s="30" t="str">
        <f>IFERROR(VLOOKUP(G382,[1]Hoja1!$B$2:$F$14234,2,FALSE),"")</f>
        <v>DON LUCHO</v>
      </c>
      <c r="I382" s="30" t="str">
        <f>IFERROR(VLOOKUP(G382,[1]Hoja1!$B$2:$F$14234,3,FALSE),"")</f>
        <v>PT-14741-CM</v>
      </c>
      <c r="J382" s="87" t="str">
        <f>IFERROR(VLOOKUP(G382,[1]Hoja1!$B$2:$F$14234,4,FALSE),"")</f>
        <v>PANTA PANTA GILBERTO ;PANTA PANTA JOSE MARCELINO ;PANTA PANTA SANTOS MARINO</v>
      </c>
      <c r="K382" s="35" t="s">
        <v>20265</v>
      </c>
      <c r="L382" s="31" t="s">
        <v>14894</v>
      </c>
      <c r="M382" s="31"/>
      <c r="N382" s="31"/>
      <c r="O382" s="31"/>
      <c r="P382" s="31" t="s">
        <v>19616</v>
      </c>
      <c r="Q382" s="36" t="s">
        <v>19126</v>
      </c>
      <c r="R382" s="36"/>
      <c r="S382" s="30"/>
      <c r="T382" s="105" t="s">
        <v>19617</v>
      </c>
      <c r="U382" s="106"/>
    </row>
    <row r="383" spans="1:21" ht="53.25" customHeight="1" x14ac:dyDescent="0.2">
      <c r="A383" s="47">
        <v>382</v>
      </c>
      <c r="B383" s="86" t="s">
        <v>20266</v>
      </c>
      <c r="C383" s="35" t="s">
        <v>20267</v>
      </c>
      <c r="D383" s="89" t="s">
        <v>11973</v>
      </c>
      <c r="E383" s="87">
        <v>44715</v>
      </c>
      <c r="F383" s="87">
        <v>44713</v>
      </c>
      <c r="G383" s="88"/>
      <c r="H383" s="30" t="str">
        <f>IFERROR(VLOOKUP(G383,[1]Hoja1!$B$2:$F$14234,2,FALSE),"")</f>
        <v/>
      </c>
      <c r="I383" s="30" t="str">
        <f>IFERROR(VLOOKUP(G383,[1]Hoja1!$B$2:$F$14234,3,FALSE),"")</f>
        <v/>
      </c>
      <c r="J383" s="87" t="str">
        <f>IFERROR(VLOOKUP(G383,[1]Hoja1!$B$2:$F$14234,4,FALSE),"")</f>
        <v/>
      </c>
      <c r="K383" s="35" t="s">
        <v>20268</v>
      </c>
      <c r="L383" s="31" t="s">
        <v>14894</v>
      </c>
      <c r="M383" s="31"/>
      <c r="N383" s="31"/>
      <c r="O383" s="31"/>
      <c r="P383" s="31" t="s">
        <v>19586</v>
      </c>
      <c r="Q383" s="30" t="s">
        <v>86</v>
      </c>
      <c r="R383" s="30"/>
      <c r="S383" s="30"/>
      <c r="T383" s="105"/>
      <c r="U383" s="248" t="s">
        <v>16815</v>
      </c>
    </row>
    <row r="384" spans="1:21" ht="53.25" customHeight="1" x14ac:dyDescent="0.2">
      <c r="A384" s="47">
        <v>383</v>
      </c>
      <c r="B384" s="86" t="s">
        <v>20269</v>
      </c>
      <c r="C384" s="35" t="s">
        <v>20270</v>
      </c>
      <c r="D384" s="89" t="s">
        <v>11973</v>
      </c>
      <c r="E384" s="87">
        <v>44715</v>
      </c>
      <c r="F384" s="87">
        <v>44713</v>
      </c>
      <c r="G384" s="88"/>
      <c r="H384" s="30" t="str">
        <f>IFERROR(VLOOKUP(G384,[1]Hoja1!$B$2:$F$14234,2,FALSE),"")</f>
        <v/>
      </c>
      <c r="I384" s="30" t="str">
        <f>IFERROR(VLOOKUP(G384,[1]Hoja1!$B$2:$F$14234,3,FALSE),"")</f>
        <v/>
      </c>
      <c r="J384" s="87" t="str">
        <f>IFERROR(VLOOKUP(G384,[1]Hoja1!$B$2:$F$14234,4,FALSE),"")</f>
        <v/>
      </c>
      <c r="K384" s="35" t="s">
        <v>20271</v>
      </c>
      <c r="L384" s="31" t="s">
        <v>14894</v>
      </c>
      <c r="M384" s="31"/>
      <c r="N384" s="31"/>
      <c r="O384" s="31"/>
      <c r="P384" s="31" t="s">
        <v>20182</v>
      </c>
      <c r="Q384" s="31" t="s">
        <v>19121</v>
      </c>
      <c r="R384" s="31"/>
      <c r="S384" s="30"/>
      <c r="T384" s="105"/>
      <c r="U384" s="248" t="s">
        <v>16815</v>
      </c>
    </row>
    <row r="385" spans="1:21" ht="53.25" customHeight="1" x14ac:dyDescent="0.2">
      <c r="A385" s="47">
        <v>384</v>
      </c>
      <c r="B385" s="86" t="s">
        <v>20272</v>
      </c>
      <c r="C385" s="35" t="s">
        <v>20273</v>
      </c>
      <c r="D385" s="89" t="s">
        <v>11973</v>
      </c>
      <c r="E385" s="87">
        <v>44715</v>
      </c>
      <c r="F385" s="87">
        <v>44713</v>
      </c>
      <c r="G385" s="88"/>
      <c r="H385" s="30" t="str">
        <f>IFERROR(VLOOKUP(G385,[1]Hoja1!$B$2:$F$14234,2,FALSE),"")</f>
        <v/>
      </c>
      <c r="I385" s="30" t="str">
        <f>IFERROR(VLOOKUP(G385,[1]Hoja1!$B$2:$F$14234,3,FALSE),"")</f>
        <v/>
      </c>
      <c r="J385" s="87" t="str">
        <f>IFERROR(VLOOKUP(G385,[1]Hoja1!$B$2:$F$14234,4,FALSE),"")</f>
        <v/>
      </c>
      <c r="K385" s="35" t="s">
        <v>20274</v>
      </c>
      <c r="L385" s="31" t="s">
        <v>14894</v>
      </c>
      <c r="M385" s="31"/>
      <c r="N385" s="30" t="s">
        <v>19144</v>
      </c>
      <c r="O385" s="31" t="s">
        <v>19598</v>
      </c>
      <c r="P385" s="31" t="s">
        <v>20275</v>
      </c>
      <c r="Q385" s="30" t="s">
        <v>86</v>
      </c>
      <c r="R385" s="30"/>
      <c r="S385" s="30"/>
      <c r="T385" s="105"/>
      <c r="U385" s="106" t="s">
        <v>2177</v>
      </c>
    </row>
    <row r="386" spans="1:21" ht="53.25" customHeight="1" x14ac:dyDescent="0.2">
      <c r="A386" s="47">
        <v>385</v>
      </c>
      <c r="B386" s="86" t="s">
        <v>20276</v>
      </c>
      <c r="C386" s="35" t="s">
        <v>20277</v>
      </c>
      <c r="D386" s="89" t="s">
        <v>11973</v>
      </c>
      <c r="E386" s="87">
        <v>44715</v>
      </c>
      <c r="F386" s="87">
        <v>44713</v>
      </c>
      <c r="G386" s="88"/>
      <c r="H386" s="30" t="str">
        <f>IFERROR(VLOOKUP(G386,[1]Hoja1!$B$2:$F$14234,2,FALSE),"")</f>
        <v/>
      </c>
      <c r="I386" s="30" t="str">
        <f>IFERROR(VLOOKUP(G386,[1]Hoja1!$B$2:$F$14234,3,FALSE),"")</f>
        <v/>
      </c>
      <c r="J386" s="87" t="str">
        <f>IFERROR(VLOOKUP(G386,[1]Hoja1!$B$2:$F$14234,4,FALSE),"")</f>
        <v/>
      </c>
      <c r="K386" s="35" t="s">
        <v>20278</v>
      </c>
      <c r="L386" s="31" t="s">
        <v>14894</v>
      </c>
      <c r="M386" s="31"/>
      <c r="N386" s="31"/>
      <c r="O386" s="31"/>
      <c r="P386" s="31" t="s">
        <v>19586</v>
      </c>
      <c r="Q386" s="30" t="s">
        <v>86</v>
      </c>
      <c r="R386" s="30"/>
      <c r="S386" s="30"/>
      <c r="T386" s="105"/>
      <c r="U386" s="248" t="s">
        <v>19419</v>
      </c>
    </row>
    <row r="387" spans="1:21" ht="53.25" customHeight="1" x14ac:dyDescent="0.2">
      <c r="A387" s="47">
        <v>386</v>
      </c>
      <c r="B387" s="86" t="s">
        <v>20279</v>
      </c>
      <c r="C387" s="35" t="s">
        <v>20280</v>
      </c>
      <c r="D387" s="89" t="s">
        <v>11973</v>
      </c>
      <c r="E387" s="87">
        <v>44718</v>
      </c>
      <c r="F387" s="87">
        <v>44714</v>
      </c>
      <c r="G387" s="88">
        <v>2270</v>
      </c>
      <c r="H387" s="30" t="str">
        <f>IFERROR(VLOOKUP(G387,[1]Hoja1!$B$2:$F$14234,2,FALSE),"")</f>
        <v>DELFIN 2</v>
      </c>
      <c r="I387" s="30" t="str">
        <f>IFERROR(VLOOKUP(G387,[1]Hoja1!$B$2:$F$14234,3,FALSE),"")</f>
        <v>PL-2270-CM</v>
      </c>
      <c r="J387" s="87" t="str">
        <f>IFERROR(VLOOKUP(G387,[1]Hoja1!$B$2:$F$14234,4,FALSE),"")</f>
        <v>FIESTAS JACINTO CARLOS ALBERTO ;FIESTAS JACINTO ESTEBAN ;FIESTAS JACINTO MAGUIN ;FIESTAS JACINTO ROMAN MACARIO ;FIESTAS JACINTO SEBASTIAN ;FIESTAS JACINTO URCINO</v>
      </c>
      <c r="K387" s="35" t="s">
        <v>20281</v>
      </c>
      <c r="L387" s="31" t="s">
        <v>14894</v>
      </c>
      <c r="M387" s="31"/>
      <c r="N387" s="31"/>
      <c r="O387" s="31"/>
      <c r="P387" s="31" t="s">
        <v>19418</v>
      </c>
      <c r="Q387" s="30" t="s">
        <v>78</v>
      </c>
      <c r="R387" s="30"/>
      <c r="S387" s="30"/>
      <c r="T387" s="105"/>
      <c r="U387" s="106"/>
    </row>
    <row r="388" spans="1:21" ht="53.25" customHeight="1" x14ac:dyDescent="0.2">
      <c r="A388" s="47">
        <v>387</v>
      </c>
      <c r="B388" s="86" t="s">
        <v>20282</v>
      </c>
      <c r="C388" s="35" t="s">
        <v>20283</v>
      </c>
      <c r="D388" s="89" t="s">
        <v>11973</v>
      </c>
      <c r="E388" s="87">
        <v>44718</v>
      </c>
      <c r="F388" s="87">
        <v>44714</v>
      </c>
      <c r="G388" s="88">
        <v>19845</v>
      </c>
      <c r="H388" s="30" t="str">
        <f>IFERROR(VLOOKUP(G388,[1]Hoja1!$B$2:$F$14234,2,FALSE),"")</f>
        <v>D. ANGELO AGUSTIN</v>
      </c>
      <c r="I388" s="30" t="str">
        <f>IFERROR(VLOOKUP(G388,[1]Hoja1!$B$2:$F$14234,3,FALSE),"")</f>
        <v>PL-19845-CM</v>
      </c>
      <c r="J388" s="87" t="str">
        <f>IFERROR(VLOOKUP(G388,[1]Hoja1!$B$2:$F$14234,4,FALSE),"")</f>
        <v>EMPRESA PESQUERA D'MMIR S.A.C.</v>
      </c>
      <c r="K388" s="35" t="s">
        <v>20284</v>
      </c>
      <c r="L388" s="31" t="s">
        <v>14894</v>
      </c>
      <c r="M388" s="31"/>
      <c r="N388" s="31"/>
      <c r="O388" s="31"/>
      <c r="P388" s="31" t="s">
        <v>19334</v>
      </c>
      <c r="Q388" s="30" t="s">
        <v>342</v>
      </c>
      <c r="R388" s="30"/>
      <c r="S388" s="30"/>
      <c r="T388" s="105" t="s">
        <v>19156</v>
      </c>
      <c r="U388" s="106"/>
    </row>
    <row r="389" spans="1:21" ht="53.25" customHeight="1" x14ac:dyDescent="0.2">
      <c r="A389" s="47">
        <v>388</v>
      </c>
      <c r="B389" s="86" t="s">
        <v>20285</v>
      </c>
      <c r="C389" s="35" t="s">
        <v>20286</v>
      </c>
      <c r="D389" s="89" t="s">
        <v>11973</v>
      </c>
      <c r="E389" s="87">
        <v>44718</v>
      </c>
      <c r="F389" s="87">
        <v>44715</v>
      </c>
      <c r="G389" s="88">
        <v>1255</v>
      </c>
      <c r="H389" s="30" t="str">
        <f>IFERROR(VLOOKUP(G389,[1]Hoja1!$B$2:$F$14234,2,FALSE),"")</f>
        <v>HAWAI I</v>
      </c>
      <c r="I389" s="30" t="str">
        <f>IFERROR(VLOOKUP(G389,[1]Hoja1!$B$2:$F$14234,3,FALSE),"")</f>
        <v>CE-1255-CM</v>
      </c>
      <c r="J389" s="87" t="str">
        <f>IFERROR(VLOOKUP(G389,[1]Hoja1!$B$2:$F$14234,4,FALSE),"")</f>
        <v>PESQUERA KARIN S.A.C.</v>
      </c>
      <c r="K389" s="35" t="s">
        <v>20287</v>
      </c>
      <c r="L389" s="31" t="s">
        <v>14894</v>
      </c>
      <c r="M389" s="31"/>
      <c r="N389" s="31"/>
      <c r="O389" s="31"/>
      <c r="P389" s="31" t="s">
        <v>19334</v>
      </c>
      <c r="Q389" s="30" t="s">
        <v>342</v>
      </c>
      <c r="R389" s="30"/>
      <c r="S389" s="30"/>
      <c r="T389" s="105" t="s">
        <v>19156</v>
      </c>
      <c r="U389" s="106"/>
    </row>
    <row r="390" spans="1:21" ht="53.25" customHeight="1" x14ac:dyDescent="0.2">
      <c r="A390" s="47">
        <v>389</v>
      </c>
      <c r="B390" s="32" t="s">
        <v>20288</v>
      </c>
      <c r="C390" s="33" t="s">
        <v>20258</v>
      </c>
      <c r="D390" s="89" t="s">
        <v>11973</v>
      </c>
      <c r="E390" s="34">
        <v>44719</v>
      </c>
      <c r="F390" s="34">
        <v>44718</v>
      </c>
      <c r="G390" s="73"/>
      <c r="H390" s="30" t="str">
        <f>IFERROR(VLOOKUP(G390,[1]Hoja1!$B$2:$F$14234,2,FALSE),"")</f>
        <v/>
      </c>
      <c r="I390" s="30" t="str">
        <f>IFERROR(VLOOKUP(G390,[1]Hoja1!$B$2:$F$14234,3,FALSE),"")</f>
        <v/>
      </c>
      <c r="J390" s="34" t="str">
        <f>IFERROR(VLOOKUP(G390,[1]Hoja1!$B$2:$F$14234,4,FALSE),"")</f>
        <v/>
      </c>
      <c r="K390" s="33" t="s">
        <v>20289</v>
      </c>
      <c r="L390" s="30" t="s">
        <v>14894</v>
      </c>
      <c r="M390" s="30"/>
      <c r="N390" s="30"/>
      <c r="O390" s="30"/>
      <c r="P390" s="30" t="s">
        <v>19350</v>
      </c>
      <c r="Q390" s="30" t="s">
        <v>19115</v>
      </c>
      <c r="R390" s="30"/>
      <c r="S390" s="30"/>
      <c r="T390" s="105"/>
      <c r="U390" s="106"/>
    </row>
    <row r="391" spans="1:21" ht="53.25" customHeight="1" x14ac:dyDescent="0.2">
      <c r="A391" s="47">
        <v>390</v>
      </c>
      <c r="B391" s="32" t="s">
        <v>20290</v>
      </c>
      <c r="C391" s="33" t="s">
        <v>20291</v>
      </c>
      <c r="D391" s="89" t="s">
        <v>11973</v>
      </c>
      <c r="E391" s="34">
        <v>44719</v>
      </c>
      <c r="F391" s="34">
        <v>44718</v>
      </c>
      <c r="G391" s="73">
        <v>5623</v>
      </c>
      <c r="H391" s="30" t="str">
        <f>IFERROR(VLOOKUP(G391,[1]Hoja1!$B$2:$F$14234,2,FALSE),"")</f>
        <v>DON NEPTALI</v>
      </c>
      <c r="I391" s="30" t="str">
        <f>IFERROR(VLOOKUP(G391,[1]Hoja1!$B$2:$F$14234,3,FALSE),"")</f>
        <v>PT-05623-BM</v>
      </c>
      <c r="J391" s="34" t="str">
        <f>IFERROR(VLOOKUP(G391,[1]Hoja1!$B$2:$F$14234,4,FALSE),"")</f>
        <v>PESQUERA SAN MIGUEL ARCANGEL S.A.C.</v>
      </c>
      <c r="K391" s="33" t="s">
        <v>20292</v>
      </c>
      <c r="L391" s="30" t="s">
        <v>14894</v>
      </c>
      <c r="M391" s="30"/>
      <c r="N391" s="30" t="s">
        <v>19144</v>
      </c>
      <c r="O391" s="31" t="s">
        <v>19598</v>
      </c>
      <c r="P391" s="30" t="s">
        <v>5783</v>
      </c>
      <c r="Q391" s="30" t="s">
        <v>179</v>
      </c>
      <c r="R391" s="30" t="s">
        <v>19599</v>
      </c>
      <c r="S391" s="30"/>
      <c r="T391" s="105"/>
      <c r="U391" s="106"/>
    </row>
    <row r="392" spans="1:21" ht="53.25" customHeight="1" x14ac:dyDescent="0.2">
      <c r="A392" s="47">
        <v>391</v>
      </c>
      <c r="B392" s="32" t="s">
        <v>20293</v>
      </c>
      <c r="C392" s="33" t="s">
        <v>17743</v>
      </c>
      <c r="D392" s="89" t="s">
        <v>11973</v>
      </c>
      <c r="E392" s="34">
        <v>44719</v>
      </c>
      <c r="F392" s="34">
        <v>44718</v>
      </c>
      <c r="G392" s="73">
        <v>26915</v>
      </c>
      <c r="H392" s="30" t="str">
        <f>IFERROR(VLOOKUP(G392,[1]Hoja1!$B$2:$F$14234,2,FALSE),"")</f>
        <v>SOFIA NICOL II</v>
      </c>
      <c r="I392" s="30" t="str">
        <f>IFERROR(VLOOKUP(G392,[1]Hoja1!$B$2:$F$14234,3,FALSE),"")</f>
        <v>ZS-26915-BM</v>
      </c>
      <c r="J392" s="34" t="str">
        <f>IFERROR(VLOOKUP(G392,[1]Hoja1!$B$2:$F$14234,4,FALSE),"")</f>
        <v>BISMARCK MOSCOSO JUAN CARLOS ;CARRASCO MACEDA BETTY YOHANNA</v>
      </c>
      <c r="K392" s="33" t="s">
        <v>20294</v>
      </c>
      <c r="L392" s="30" t="s">
        <v>14894</v>
      </c>
      <c r="M392" s="30"/>
      <c r="N392" s="30"/>
      <c r="O392" s="31" t="s">
        <v>19697</v>
      </c>
      <c r="P392" s="31" t="s">
        <v>5783</v>
      </c>
      <c r="Q392" s="30" t="s">
        <v>86</v>
      </c>
      <c r="R392" s="30"/>
      <c r="S392" s="30"/>
      <c r="T392" s="105"/>
      <c r="U392" s="248" t="s">
        <v>19419</v>
      </c>
    </row>
    <row r="393" spans="1:21" ht="53.25" customHeight="1" x14ac:dyDescent="0.2">
      <c r="A393" s="47">
        <v>392</v>
      </c>
      <c r="B393" s="32" t="s">
        <v>20295</v>
      </c>
      <c r="C393" s="33" t="s">
        <v>20296</v>
      </c>
      <c r="D393" s="89" t="s">
        <v>11973</v>
      </c>
      <c r="E393" s="34">
        <v>44720</v>
      </c>
      <c r="F393" s="34">
        <v>44719</v>
      </c>
      <c r="G393" s="73"/>
      <c r="H393" s="30" t="str">
        <f>IFERROR(VLOOKUP(G393,[1]Hoja1!$B$2:$F$14234,2,FALSE),"")</f>
        <v/>
      </c>
      <c r="I393" s="30" t="str">
        <f>IFERROR(VLOOKUP(G393,[1]Hoja1!$B$2:$F$14234,3,FALSE),"")</f>
        <v/>
      </c>
      <c r="J393" s="34" t="str">
        <f>IFERROR(VLOOKUP(G393,[1]Hoja1!$B$2:$F$14234,4,FALSE),"")</f>
        <v/>
      </c>
      <c r="K393" s="33" t="s">
        <v>20297</v>
      </c>
      <c r="L393" s="30" t="s">
        <v>15859</v>
      </c>
      <c r="M393" s="30"/>
      <c r="N393" s="30"/>
      <c r="O393" s="30"/>
      <c r="P393" s="30">
        <v>22</v>
      </c>
      <c r="Q393" s="30" t="s">
        <v>19115</v>
      </c>
      <c r="R393" s="30"/>
      <c r="S393" s="30"/>
      <c r="T393" s="105"/>
      <c r="U393" s="248" t="s">
        <v>20298</v>
      </c>
    </row>
    <row r="394" spans="1:21" ht="53.25" customHeight="1" x14ac:dyDescent="0.2">
      <c r="A394" s="47">
        <v>393</v>
      </c>
      <c r="B394" s="86" t="s">
        <v>20299</v>
      </c>
      <c r="C394" s="35" t="s">
        <v>20300</v>
      </c>
      <c r="D394" s="89" t="s">
        <v>11973</v>
      </c>
      <c r="E394" s="87">
        <v>44722</v>
      </c>
      <c r="F394" s="87">
        <v>44721</v>
      </c>
      <c r="G394" s="88"/>
      <c r="H394" s="30" t="str">
        <f>IFERROR(VLOOKUP(G394,[1]Hoja1!$B$2:$F$14234,2,FALSE),"")</f>
        <v/>
      </c>
      <c r="I394" s="30" t="str">
        <f>IFERROR(VLOOKUP(G394,[1]Hoja1!$B$2:$F$14234,3,FALSE),"")</f>
        <v/>
      </c>
      <c r="J394" s="87" t="str">
        <f>IFERROR(VLOOKUP(G394,[1]Hoja1!$B$2:$F$14234,4,FALSE),"")</f>
        <v/>
      </c>
      <c r="K394" s="35" t="s">
        <v>20301</v>
      </c>
      <c r="L394" s="31" t="s">
        <v>15859</v>
      </c>
      <c r="M394" s="31"/>
      <c r="N394" s="31"/>
      <c r="O394" s="31"/>
      <c r="P394" s="31" t="s">
        <v>19566</v>
      </c>
      <c r="Q394" s="30" t="s">
        <v>19125</v>
      </c>
      <c r="R394" s="31"/>
      <c r="S394" s="30"/>
      <c r="T394" s="105"/>
      <c r="U394" s="106"/>
    </row>
    <row r="395" spans="1:21" ht="53.25" customHeight="1" x14ac:dyDescent="0.2">
      <c r="A395" s="47">
        <v>394</v>
      </c>
      <c r="B395" s="39" t="s">
        <v>20302</v>
      </c>
      <c r="C395" s="40"/>
      <c r="D395" s="89" t="s">
        <v>11973</v>
      </c>
      <c r="E395" s="41"/>
      <c r="F395" s="41">
        <v>44721</v>
      </c>
      <c r="G395" s="81"/>
      <c r="H395" s="30" t="str">
        <f>IFERROR(VLOOKUP(G395,[1]Hoja1!$B$2:$F$14234,2,FALSE),"")</f>
        <v/>
      </c>
      <c r="I395" s="30" t="str">
        <f>IFERROR(VLOOKUP(G395,[1]Hoja1!$B$2:$F$14234,3,FALSE),"")</f>
        <v/>
      </c>
      <c r="J395" s="41" t="str">
        <f>IFERROR(VLOOKUP(G395,[1]Hoja1!$B$2:$F$14234,4,FALSE),"")</f>
        <v/>
      </c>
      <c r="K395" s="40"/>
      <c r="L395" s="82"/>
      <c r="M395" s="82"/>
      <c r="N395" s="82"/>
      <c r="O395" s="82"/>
      <c r="P395" s="82" t="s">
        <v>5783</v>
      </c>
      <c r="Q395" s="82" t="s">
        <v>19111</v>
      </c>
      <c r="R395" s="82"/>
      <c r="S395" s="30"/>
      <c r="T395" s="105"/>
      <c r="U395" s="106"/>
    </row>
    <row r="396" spans="1:21" ht="53.25" customHeight="1" x14ac:dyDescent="0.2">
      <c r="A396" s="47">
        <v>395</v>
      </c>
      <c r="B396" s="39" t="s">
        <v>20303</v>
      </c>
      <c r="C396" s="40"/>
      <c r="D396" s="89" t="s">
        <v>11973</v>
      </c>
      <c r="E396" s="41"/>
      <c r="F396" s="41">
        <v>44721</v>
      </c>
      <c r="G396" s="81"/>
      <c r="H396" s="30" t="str">
        <f>IFERROR(VLOOKUP(G396,[1]Hoja1!$B$2:$F$14234,2,FALSE),"")</f>
        <v/>
      </c>
      <c r="I396" s="30" t="str">
        <f>IFERROR(VLOOKUP(G396,[1]Hoja1!$B$2:$F$14234,3,FALSE),"")</f>
        <v/>
      </c>
      <c r="J396" s="41" t="str">
        <f>IFERROR(VLOOKUP(G396,[1]Hoja1!$B$2:$F$14234,4,FALSE),"")</f>
        <v/>
      </c>
      <c r="K396" s="40"/>
      <c r="L396" s="82"/>
      <c r="M396" s="82"/>
      <c r="N396" s="82"/>
      <c r="O396" s="82"/>
      <c r="P396" s="82" t="s">
        <v>5783</v>
      </c>
      <c r="Q396" s="82" t="s">
        <v>19111</v>
      </c>
      <c r="R396" s="82"/>
      <c r="S396" s="30"/>
      <c r="T396" s="105"/>
      <c r="U396" s="106"/>
    </row>
    <row r="397" spans="1:21" ht="53.25" customHeight="1" x14ac:dyDescent="0.2">
      <c r="A397" s="47">
        <v>396</v>
      </c>
      <c r="B397" s="39" t="s">
        <v>20304</v>
      </c>
      <c r="C397" s="40"/>
      <c r="D397" s="89" t="s">
        <v>11973</v>
      </c>
      <c r="E397" s="41"/>
      <c r="F397" s="41">
        <v>44721</v>
      </c>
      <c r="G397" s="81"/>
      <c r="H397" s="30" t="str">
        <f>IFERROR(VLOOKUP(G397,[1]Hoja1!$B$2:$F$14234,2,FALSE),"")</f>
        <v/>
      </c>
      <c r="I397" s="30" t="str">
        <f>IFERROR(VLOOKUP(G397,[1]Hoja1!$B$2:$F$14234,3,FALSE),"")</f>
        <v/>
      </c>
      <c r="J397" s="41" t="str">
        <f>IFERROR(VLOOKUP(G397,[1]Hoja1!$B$2:$F$14234,4,FALSE),"")</f>
        <v/>
      </c>
      <c r="K397" s="40"/>
      <c r="L397" s="82"/>
      <c r="M397" s="82"/>
      <c r="N397" s="82"/>
      <c r="O397" s="82"/>
      <c r="P397" s="82" t="s">
        <v>5783</v>
      </c>
      <c r="Q397" s="82" t="s">
        <v>19111</v>
      </c>
      <c r="R397" s="82"/>
      <c r="S397" s="30"/>
      <c r="T397" s="105"/>
      <c r="U397" s="106"/>
    </row>
    <row r="398" spans="1:21" ht="53.25" customHeight="1" x14ac:dyDescent="0.2">
      <c r="A398" s="47">
        <v>397</v>
      </c>
      <c r="B398" s="32" t="s">
        <v>20305</v>
      </c>
      <c r="C398" s="33" t="s">
        <v>20306</v>
      </c>
      <c r="D398" s="89" t="s">
        <v>11973</v>
      </c>
      <c r="E398" s="34">
        <v>44722</v>
      </c>
      <c r="F398" s="34">
        <v>44721</v>
      </c>
      <c r="G398" s="73"/>
      <c r="H398" s="30" t="str">
        <f>IFERROR(VLOOKUP(G398,[1]Hoja1!$B$2:$F$14234,2,FALSE),"")</f>
        <v/>
      </c>
      <c r="I398" s="30" t="str">
        <f>IFERROR(VLOOKUP(G398,[1]Hoja1!$B$2:$F$14234,3,FALSE),"")</f>
        <v/>
      </c>
      <c r="J398" s="34" t="str">
        <f>IFERROR(VLOOKUP(G398,[1]Hoja1!$B$2:$F$14234,4,FALSE),"")</f>
        <v/>
      </c>
      <c r="K398" s="33" t="s">
        <v>20307</v>
      </c>
      <c r="L398" s="30" t="s">
        <v>14894</v>
      </c>
      <c r="M398" s="30"/>
      <c r="N398" s="30"/>
      <c r="O398" s="30"/>
      <c r="P398" s="30" t="s">
        <v>5783</v>
      </c>
      <c r="Q398" s="30" t="s">
        <v>19996</v>
      </c>
      <c r="R398" s="30" t="s">
        <v>20308</v>
      </c>
      <c r="S398" s="30"/>
      <c r="T398" s="105"/>
      <c r="U398" s="106"/>
    </row>
    <row r="399" spans="1:21" ht="53.25" customHeight="1" x14ac:dyDescent="0.2">
      <c r="A399" s="47">
        <v>398</v>
      </c>
      <c r="B399" s="39" t="s">
        <v>20309</v>
      </c>
      <c r="C399" s="40"/>
      <c r="D399" s="89" t="s">
        <v>11973</v>
      </c>
      <c r="E399" s="41"/>
      <c r="F399" s="41">
        <v>44721</v>
      </c>
      <c r="G399" s="81"/>
      <c r="H399" s="30" t="str">
        <f>IFERROR(VLOOKUP(G399,[1]Hoja1!$B$2:$F$14234,2,FALSE),"")</f>
        <v/>
      </c>
      <c r="I399" s="30" t="str">
        <f>IFERROR(VLOOKUP(G399,[1]Hoja1!$B$2:$F$14234,3,FALSE),"")</f>
        <v/>
      </c>
      <c r="J399" s="41" t="str">
        <f>IFERROR(VLOOKUP(G399,[1]Hoja1!$B$2:$F$14234,4,FALSE),"")</f>
        <v/>
      </c>
      <c r="K399" s="40"/>
      <c r="L399" s="82"/>
      <c r="M399" s="82"/>
      <c r="N399" s="82"/>
      <c r="O399" s="82"/>
      <c r="P399" s="82" t="s">
        <v>5783</v>
      </c>
      <c r="Q399" s="82" t="s">
        <v>19111</v>
      </c>
      <c r="R399" s="82"/>
      <c r="S399" s="30"/>
      <c r="T399" s="105"/>
      <c r="U399" s="106"/>
    </row>
    <row r="400" spans="1:21" ht="53.25" customHeight="1" x14ac:dyDescent="0.2">
      <c r="A400" s="47">
        <v>399</v>
      </c>
      <c r="B400" s="32" t="s">
        <v>20310</v>
      </c>
      <c r="C400" s="33" t="s">
        <v>20311</v>
      </c>
      <c r="D400" s="89" t="s">
        <v>11973</v>
      </c>
      <c r="E400" s="34">
        <v>44722</v>
      </c>
      <c r="F400" s="34">
        <v>44722</v>
      </c>
      <c r="G400" s="73"/>
      <c r="H400" s="30" t="str">
        <f>IFERROR(VLOOKUP(G400,[1]Hoja1!$B$2:$F$14234,2,FALSE),"")</f>
        <v/>
      </c>
      <c r="I400" s="30" t="str">
        <f>IFERROR(VLOOKUP(G400,[1]Hoja1!$B$2:$F$14234,3,FALSE),"")</f>
        <v/>
      </c>
      <c r="J400" s="34" t="str">
        <f>IFERROR(VLOOKUP(G400,[1]Hoja1!$B$2:$F$14234,4,FALSE),"")</f>
        <v/>
      </c>
      <c r="K400" s="33" t="s">
        <v>20312</v>
      </c>
      <c r="L400" s="30" t="s">
        <v>19299</v>
      </c>
      <c r="M400" s="30"/>
      <c r="N400" s="30"/>
      <c r="O400" s="30"/>
      <c r="P400" s="30" t="s">
        <v>5783</v>
      </c>
      <c r="Q400" s="30" t="s">
        <v>179</v>
      </c>
      <c r="R400" s="30" t="s">
        <v>20156</v>
      </c>
      <c r="S400" s="30"/>
      <c r="T400" s="105"/>
      <c r="U400" s="106"/>
    </row>
    <row r="401" spans="1:21" ht="53.25" customHeight="1" x14ac:dyDescent="0.2">
      <c r="A401" s="47">
        <v>400</v>
      </c>
      <c r="B401" s="32" t="s">
        <v>20313</v>
      </c>
      <c r="C401" s="33" t="s">
        <v>20314</v>
      </c>
      <c r="D401" s="89" t="s">
        <v>11973</v>
      </c>
      <c r="E401" s="34">
        <v>44722</v>
      </c>
      <c r="F401" s="34">
        <v>44722</v>
      </c>
      <c r="G401" s="73"/>
      <c r="H401" s="30" t="str">
        <f>IFERROR(VLOOKUP(G401,[1]Hoja1!$B$2:$F$14234,2,FALSE),"")</f>
        <v/>
      </c>
      <c r="I401" s="30" t="str">
        <f>IFERROR(VLOOKUP(G401,[1]Hoja1!$B$2:$F$14234,3,FALSE),"")</f>
        <v/>
      </c>
      <c r="J401" s="34" t="str">
        <f>IFERROR(VLOOKUP(G401,[1]Hoja1!$B$2:$F$14234,4,FALSE),"")</f>
        <v/>
      </c>
      <c r="K401" s="33" t="s">
        <v>20315</v>
      </c>
      <c r="L401" s="30" t="s">
        <v>15859</v>
      </c>
      <c r="M401" s="30"/>
      <c r="N401" s="30"/>
      <c r="O401" s="30"/>
      <c r="P401" s="30" t="s">
        <v>19725</v>
      </c>
      <c r="Q401" s="30" t="s">
        <v>19127</v>
      </c>
      <c r="R401" s="30"/>
      <c r="S401" s="30"/>
      <c r="T401" s="105"/>
      <c r="U401" s="106"/>
    </row>
    <row r="402" spans="1:21" ht="53.25" customHeight="1" x14ac:dyDescent="0.2">
      <c r="A402" s="47">
        <v>401</v>
      </c>
      <c r="B402" s="32" t="s">
        <v>20316</v>
      </c>
      <c r="C402" s="33" t="s">
        <v>20317</v>
      </c>
      <c r="D402" s="89" t="s">
        <v>11973</v>
      </c>
      <c r="E402" s="34">
        <v>44728</v>
      </c>
      <c r="F402" s="34">
        <v>44727</v>
      </c>
      <c r="G402" s="73">
        <v>1771</v>
      </c>
      <c r="H402" s="30" t="str">
        <f>IFERROR(VLOOKUP(G402,[1]Hoja1!$B$2:$F$14234,2,FALSE),"")</f>
        <v>POSEIDON</v>
      </c>
      <c r="I402" s="30" t="str">
        <f>IFERROR(VLOOKUP(G402,[1]Hoja1!$B$2:$F$14234,3,FALSE),"")</f>
        <v>PT-1771-CM</v>
      </c>
      <c r="J402" s="34" t="str">
        <f>IFERROR(VLOOKUP(G402,[1]Hoja1!$B$2:$F$14234,4,FALSE),"")</f>
        <v>INDUSTRIAL PESQUERA SANTA MONICA S.A.</v>
      </c>
      <c r="K402" s="33" t="s">
        <v>20318</v>
      </c>
      <c r="L402" s="30" t="s">
        <v>14894</v>
      </c>
      <c r="M402" s="30"/>
      <c r="N402" s="30"/>
      <c r="O402" s="30"/>
      <c r="P402" s="30" t="s">
        <v>19281</v>
      </c>
      <c r="Q402" s="31" t="s">
        <v>19121</v>
      </c>
      <c r="R402" s="31"/>
      <c r="S402" s="30"/>
      <c r="T402" s="105"/>
      <c r="U402" s="106"/>
    </row>
    <row r="403" spans="1:21" ht="53.25" customHeight="1" x14ac:dyDescent="0.2">
      <c r="A403" s="47">
        <v>402</v>
      </c>
      <c r="B403" s="32" t="s">
        <v>20319</v>
      </c>
      <c r="C403" s="33" t="s">
        <v>20320</v>
      </c>
      <c r="D403" s="89" t="s">
        <v>11973</v>
      </c>
      <c r="E403" s="34">
        <v>44734</v>
      </c>
      <c r="F403" s="34">
        <v>44728</v>
      </c>
      <c r="G403" s="73">
        <v>3399</v>
      </c>
      <c r="H403" s="30" t="str">
        <f>IFERROR(VLOOKUP(G403,[1]Hoja1!$B$2:$F$14234,2,FALSE),"")</f>
        <v>MAGDALENA DEL MAR</v>
      </c>
      <c r="I403" s="30" t="str">
        <f>IFERROR(VLOOKUP(G403,[1]Hoja1!$B$2:$F$14234,3,FALSE),"")</f>
        <v>PT-3399-CM</v>
      </c>
      <c r="J403" s="34" t="str">
        <f>IFERROR(VLOOKUP(G403,[1]Hoja1!$B$2:$F$14234,4,FALSE),"")</f>
        <v>PESQUERA H Y J S.A.C.</v>
      </c>
      <c r="K403" s="33" t="s">
        <v>20321</v>
      </c>
      <c r="L403" s="30" t="s">
        <v>14894</v>
      </c>
      <c r="M403" s="30"/>
      <c r="N403" s="30"/>
      <c r="O403" s="30"/>
      <c r="P403" s="31" t="s">
        <v>19616</v>
      </c>
      <c r="Q403" s="36" t="s">
        <v>19126</v>
      </c>
      <c r="R403" s="36"/>
      <c r="S403" s="30"/>
      <c r="T403" s="105" t="s">
        <v>19617</v>
      </c>
      <c r="U403" s="106"/>
    </row>
    <row r="404" spans="1:21" ht="53.25" customHeight="1" x14ac:dyDescent="0.2">
      <c r="A404" s="47">
        <v>403</v>
      </c>
      <c r="B404" s="39" t="s">
        <v>20322</v>
      </c>
      <c r="C404" s="40"/>
      <c r="D404" s="89" t="s">
        <v>11973</v>
      </c>
      <c r="E404" s="41"/>
      <c r="F404" s="41">
        <v>44728</v>
      </c>
      <c r="G404" s="81"/>
      <c r="H404" s="30" t="str">
        <f>IFERROR(VLOOKUP(G404,[1]Hoja1!$B$2:$F$14234,2,FALSE),"")</f>
        <v/>
      </c>
      <c r="I404" s="30" t="str">
        <f>IFERROR(VLOOKUP(G404,[1]Hoja1!$B$2:$F$14234,3,FALSE),"")</f>
        <v/>
      </c>
      <c r="J404" s="41" t="str">
        <f>IFERROR(VLOOKUP(G404,[1]Hoja1!$B$2:$F$14234,4,FALSE),"")</f>
        <v/>
      </c>
      <c r="K404" s="40"/>
      <c r="L404" s="82"/>
      <c r="M404" s="82"/>
      <c r="N404" s="82"/>
      <c r="O404" s="82"/>
      <c r="P404" s="82" t="s">
        <v>5783</v>
      </c>
      <c r="Q404" s="82" t="s">
        <v>19111</v>
      </c>
      <c r="R404" s="82"/>
      <c r="S404" s="30"/>
      <c r="T404" s="105"/>
      <c r="U404" s="106"/>
    </row>
    <row r="405" spans="1:21" ht="53.25" customHeight="1" x14ac:dyDescent="0.2">
      <c r="A405" s="47">
        <v>404</v>
      </c>
      <c r="B405" s="86" t="s">
        <v>20323</v>
      </c>
      <c r="C405" s="35" t="s">
        <v>20324</v>
      </c>
      <c r="D405" s="89" t="s">
        <v>11973</v>
      </c>
      <c r="E405" s="87">
        <v>44739</v>
      </c>
      <c r="F405" s="87">
        <v>44729</v>
      </c>
      <c r="G405" s="88">
        <v>17770</v>
      </c>
      <c r="H405" s="30" t="str">
        <f>IFERROR(VLOOKUP(G405,[1]Hoja1!$B$2:$F$14234,2,FALSE),"")</f>
        <v>MI MARYURI</v>
      </c>
      <c r="I405" s="30" t="str">
        <f>IFERROR(VLOOKUP(G405,[1]Hoja1!$B$2:$F$14234,3,FALSE),"")</f>
        <v>PL-17770-CM</v>
      </c>
      <c r="J405" s="87" t="str">
        <f>IFERROR(VLOOKUP(G405,[1]Hoja1!$B$2:$F$14234,4,FALSE),"")</f>
        <v>BERNAL PALMA ELVIS JAMES</v>
      </c>
      <c r="K405" s="35" t="s">
        <v>20325</v>
      </c>
      <c r="L405" s="31" t="s">
        <v>14894</v>
      </c>
      <c r="M405" s="31"/>
      <c r="N405" s="31"/>
      <c r="O405" s="31"/>
      <c r="P405" s="31" t="s">
        <v>19334</v>
      </c>
      <c r="Q405" s="30" t="s">
        <v>342</v>
      </c>
      <c r="R405" s="30"/>
      <c r="S405" s="30"/>
      <c r="T405" s="105" t="s">
        <v>19156</v>
      </c>
      <c r="U405" s="106"/>
    </row>
    <row r="406" spans="1:21" ht="53.25" customHeight="1" x14ac:dyDescent="0.2">
      <c r="A406" s="47">
        <v>405</v>
      </c>
      <c r="B406" s="86" t="s">
        <v>20326</v>
      </c>
      <c r="C406" s="35" t="s">
        <v>20327</v>
      </c>
      <c r="D406" s="89" t="s">
        <v>11973</v>
      </c>
      <c r="E406" s="87">
        <v>44734</v>
      </c>
      <c r="F406" s="87">
        <v>44729</v>
      </c>
      <c r="G406" s="88">
        <v>10407</v>
      </c>
      <c r="H406" s="30" t="str">
        <f>IFERROR(VLOOKUP(G406,[1]Hoja1!$B$2:$F$14234,2,FALSE),"")</f>
        <v>MOISES I</v>
      </c>
      <c r="I406" s="30" t="str">
        <f>IFERROR(VLOOKUP(G406,[1]Hoja1!$B$2:$F$14234,3,FALSE),"")</f>
        <v>CO-10407-CM</v>
      </c>
      <c r="J406" s="87" t="str">
        <f>IFERROR(VLOOKUP(G406,[1]Hoja1!$B$2:$F$14234,4,FALSE),"")</f>
        <v>PERICHE PANTA CRISPIN</v>
      </c>
      <c r="K406" s="35" t="s">
        <v>20328</v>
      </c>
      <c r="L406" s="31" t="s">
        <v>14894</v>
      </c>
      <c r="M406" s="31"/>
      <c r="N406" s="31"/>
      <c r="O406" s="31"/>
      <c r="P406" s="31" t="s">
        <v>19334</v>
      </c>
      <c r="Q406" s="30" t="s">
        <v>342</v>
      </c>
      <c r="R406" s="30"/>
      <c r="S406" s="30"/>
      <c r="T406" s="105" t="s">
        <v>19156</v>
      </c>
      <c r="U406" s="106"/>
    </row>
    <row r="407" spans="1:21" ht="53.25" customHeight="1" x14ac:dyDescent="0.2">
      <c r="A407" s="47">
        <v>406</v>
      </c>
      <c r="B407" s="32" t="s">
        <v>20329</v>
      </c>
      <c r="C407" s="33" t="s">
        <v>20330</v>
      </c>
      <c r="D407" s="89" t="s">
        <v>11973</v>
      </c>
      <c r="E407" s="34">
        <v>44734</v>
      </c>
      <c r="F407" s="34">
        <v>44729</v>
      </c>
      <c r="G407" s="73">
        <v>17974</v>
      </c>
      <c r="H407" s="30" t="str">
        <f>IFERROR(VLOOKUP(G407,[1]Hoja1!$B$2:$F$14234,2,FALSE),"")</f>
        <v>MI SANTO TORIBIO</v>
      </c>
      <c r="I407" s="30" t="str">
        <f>IFERROR(VLOOKUP(G407,[1]Hoja1!$B$2:$F$14234,3,FALSE),"")</f>
        <v>PT-17974-PM</v>
      </c>
      <c r="J407" s="34" t="str">
        <f>IFERROR(VLOOKUP(G407,[1]Hoja1!$B$2:$F$14234,4,FALSE),"")</f>
        <v>ECA DE ECHE MARTHA ESTHER ;ECHE SANCHEZ CLAUDIO</v>
      </c>
      <c r="K407" s="33" t="s">
        <v>20331</v>
      </c>
      <c r="L407" s="30" t="s">
        <v>14894</v>
      </c>
      <c r="M407" s="30"/>
      <c r="N407" s="30"/>
      <c r="O407" s="30"/>
      <c r="P407" s="30" t="s">
        <v>19334</v>
      </c>
      <c r="Q407" s="30" t="s">
        <v>342</v>
      </c>
      <c r="R407" s="30"/>
      <c r="S407" s="30"/>
      <c r="T407" s="105" t="s">
        <v>19156</v>
      </c>
      <c r="U407" s="106"/>
    </row>
    <row r="408" spans="1:21" ht="53.25" customHeight="1" x14ac:dyDescent="0.2">
      <c r="A408" s="47">
        <v>407</v>
      </c>
      <c r="B408" s="32" t="s">
        <v>20332</v>
      </c>
      <c r="C408" s="33" t="s">
        <v>20333</v>
      </c>
      <c r="D408" s="89" t="s">
        <v>11973</v>
      </c>
      <c r="E408" s="34">
        <v>44734</v>
      </c>
      <c r="F408" s="34">
        <v>44734</v>
      </c>
      <c r="G408" s="73">
        <v>6081</v>
      </c>
      <c r="H408" s="30" t="str">
        <f>IFERROR(VLOOKUP(G408,[1]Hoja1!$B$2:$F$14234,2,FALSE),"")</f>
        <v>EXITO</v>
      </c>
      <c r="I408" s="30" t="str">
        <f>IFERROR(VLOOKUP(G408,[1]Hoja1!$B$2:$F$14234,3,FALSE),"")</f>
        <v>PT-6081-CM</v>
      </c>
      <c r="J408" s="34" t="str">
        <f>IFERROR(VLOOKUP(G408,[1]Hoja1!$B$2:$F$14234,4,FALSE),"")</f>
        <v>PANTA AMAYA JOSE JULIAN ;PANTA PANTA JOSE</v>
      </c>
      <c r="K408" s="33" t="s">
        <v>20334</v>
      </c>
      <c r="L408" s="30" t="s">
        <v>14894</v>
      </c>
      <c r="M408" s="30"/>
      <c r="N408" s="30"/>
      <c r="O408" s="30"/>
      <c r="P408" s="30" t="s">
        <v>19418</v>
      </c>
      <c r="Q408" s="30" t="s">
        <v>78</v>
      </c>
      <c r="R408" s="30"/>
      <c r="S408" s="30"/>
      <c r="T408" s="105"/>
      <c r="U408" s="106"/>
    </row>
    <row r="409" spans="1:21" ht="53.25" customHeight="1" x14ac:dyDescent="0.2">
      <c r="A409" s="47">
        <v>408</v>
      </c>
      <c r="B409" s="86" t="s">
        <v>20335</v>
      </c>
      <c r="C409" s="35" t="s">
        <v>20336</v>
      </c>
      <c r="D409" s="89" t="s">
        <v>11973</v>
      </c>
      <c r="E409" s="87">
        <v>44739</v>
      </c>
      <c r="F409" s="87">
        <v>44734</v>
      </c>
      <c r="G409" s="88">
        <v>960</v>
      </c>
      <c r="H409" s="30" t="str">
        <f>IFERROR(VLOOKUP(G409,[1]Hoja1!$B$2:$F$14234,2,FALSE),"")</f>
        <v>DALMACIA III</v>
      </c>
      <c r="I409" s="30" t="str">
        <f>IFERROR(VLOOKUP(G409,[1]Hoja1!$B$2:$F$14234,3,FALSE),"")</f>
        <v>CE-0960-PM</v>
      </c>
      <c r="J409" s="87" t="str">
        <f>IFERROR(VLOOKUP(G409,[1]Hoja1!$B$2:$F$14234,4,FALSE),"")</f>
        <v>JADRAN S.A.</v>
      </c>
      <c r="K409" s="35" t="s">
        <v>20337</v>
      </c>
      <c r="L409" s="31" t="s">
        <v>14894</v>
      </c>
      <c r="M409" s="31"/>
      <c r="N409" s="30" t="s">
        <v>19144</v>
      </c>
      <c r="O409" s="31"/>
      <c r="P409" s="31" t="s">
        <v>5783</v>
      </c>
      <c r="Q409" s="30" t="s">
        <v>179</v>
      </c>
      <c r="R409" s="30" t="s">
        <v>20338</v>
      </c>
      <c r="S409" s="30"/>
      <c r="T409" s="105"/>
      <c r="U409" s="106" t="s">
        <v>2177</v>
      </c>
    </row>
    <row r="410" spans="1:21" ht="53.25" customHeight="1" x14ac:dyDescent="0.2">
      <c r="A410" s="47">
        <v>409</v>
      </c>
      <c r="B410" s="86" t="s">
        <v>20339</v>
      </c>
      <c r="C410" s="35" t="s">
        <v>20340</v>
      </c>
      <c r="D410" s="89" t="s">
        <v>11973</v>
      </c>
      <c r="E410" s="87">
        <v>44739</v>
      </c>
      <c r="F410" s="87">
        <v>44734</v>
      </c>
      <c r="G410" s="88">
        <v>4413</v>
      </c>
      <c r="H410" s="30" t="str">
        <f>IFERROR(VLOOKUP(G410,[1]Hoja1!$B$2:$F$14234,2,FALSE),"")</f>
        <v>MI SAN MARTIN I</v>
      </c>
      <c r="I410" s="30" t="str">
        <f>IFERROR(VLOOKUP(G410,[1]Hoja1!$B$2:$F$14234,3,FALSE),"")</f>
        <v>PT-4413-CM</v>
      </c>
      <c r="J410" s="87" t="str">
        <f>IFERROR(VLOOKUP(G410,[1]Hoja1!$B$2:$F$14234,4,FALSE),"")</f>
        <v>ROSAS MARTINEZ DE RUIZ WILMA ;RUIZ ANTON DANIEL</v>
      </c>
      <c r="K410" s="35" t="s">
        <v>20341</v>
      </c>
      <c r="L410" s="31" t="s">
        <v>14894</v>
      </c>
      <c r="M410" s="31"/>
      <c r="N410" s="31"/>
      <c r="O410" s="31"/>
      <c r="P410" s="31" t="s">
        <v>20342</v>
      </c>
      <c r="Q410" s="30" t="s">
        <v>86</v>
      </c>
      <c r="R410" s="30"/>
      <c r="S410" s="30"/>
      <c r="T410" s="105"/>
      <c r="U410" s="106" t="s">
        <v>2177</v>
      </c>
    </row>
    <row r="411" spans="1:21" ht="53.25" customHeight="1" x14ac:dyDescent="0.2">
      <c r="A411" s="47">
        <v>410</v>
      </c>
      <c r="B411" s="86" t="s">
        <v>20343</v>
      </c>
      <c r="C411" s="33" t="s">
        <v>20344</v>
      </c>
      <c r="D411" s="89" t="s">
        <v>11973</v>
      </c>
      <c r="E411" s="34">
        <v>44739</v>
      </c>
      <c r="F411" s="34">
        <v>44735</v>
      </c>
      <c r="G411" s="73"/>
      <c r="H411" s="30" t="str">
        <f>IFERROR(VLOOKUP(G411,[1]Hoja1!$B$2:$F$14234,2,FALSE),"")</f>
        <v/>
      </c>
      <c r="I411" s="30" t="str">
        <f>IFERROR(VLOOKUP(G411,[1]Hoja1!$B$2:$F$14234,3,FALSE),"")</f>
        <v/>
      </c>
      <c r="J411" s="34" t="str">
        <f>IFERROR(VLOOKUP(G411,[1]Hoja1!$B$2:$F$14234,4,FALSE),"")</f>
        <v/>
      </c>
      <c r="K411" s="33" t="s">
        <v>20345</v>
      </c>
      <c r="L411" s="30" t="s">
        <v>14894</v>
      </c>
      <c r="M411" s="30"/>
      <c r="N411" s="30"/>
      <c r="O411" s="30"/>
      <c r="P411" s="30" t="s">
        <v>19240</v>
      </c>
      <c r="Q411" s="30" t="s">
        <v>19113</v>
      </c>
      <c r="R411" s="30"/>
      <c r="S411" s="30"/>
      <c r="T411" s="105"/>
      <c r="U411" s="106"/>
    </row>
    <row r="412" spans="1:21" ht="53.25" customHeight="1" x14ac:dyDescent="0.2">
      <c r="A412" s="47">
        <v>411</v>
      </c>
      <c r="B412" s="86" t="s">
        <v>20346</v>
      </c>
      <c r="C412" s="33" t="s">
        <v>20347</v>
      </c>
      <c r="D412" s="89" t="s">
        <v>11973</v>
      </c>
      <c r="E412" s="34">
        <v>44739</v>
      </c>
      <c r="F412" s="34">
        <v>44735</v>
      </c>
      <c r="G412" s="73"/>
      <c r="H412" s="30" t="str">
        <f>IFERROR(VLOOKUP(G412,[1]Hoja1!$B$2:$F$14234,2,FALSE),"")</f>
        <v/>
      </c>
      <c r="I412" s="30" t="str">
        <f>IFERROR(VLOOKUP(G412,[1]Hoja1!$B$2:$F$14234,3,FALSE),"")</f>
        <v/>
      </c>
      <c r="J412" s="34" t="str">
        <f>IFERROR(VLOOKUP(G412,[1]Hoja1!$B$2:$F$14234,4,FALSE),"")</f>
        <v/>
      </c>
      <c r="K412" s="33" t="s">
        <v>20348</v>
      </c>
      <c r="L412" s="30" t="s">
        <v>14894</v>
      </c>
      <c r="M412" s="30"/>
      <c r="N412" s="30"/>
      <c r="O412" s="30"/>
      <c r="P412" s="30" t="s">
        <v>19240</v>
      </c>
      <c r="Q412" s="30" t="s">
        <v>19113</v>
      </c>
      <c r="R412" s="30"/>
      <c r="S412" s="30"/>
      <c r="T412" s="105"/>
      <c r="U412" s="106"/>
    </row>
    <row r="413" spans="1:21" ht="53.25" customHeight="1" x14ac:dyDescent="0.2">
      <c r="A413" s="47">
        <v>412</v>
      </c>
      <c r="B413" s="86" t="s">
        <v>20349</v>
      </c>
      <c r="C413" s="35" t="s">
        <v>20350</v>
      </c>
      <c r="D413" s="89" t="s">
        <v>11973</v>
      </c>
      <c r="E413" s="87">
        <v>44746</v>
      </c>
      <c r="F413" s="87">
        <v>44735</v>
      </c>
      <c r="G413" s="88"/>
      <c r="H413" s="30" t="str">
        <f>IFERROR(VLOOKUP(G413,[1]Hoja1!$B$2:$F$14234,2,FALSE),"")</f>
        <v/>
      </c>
      <c r="I413" s="30" t="str">
        <f>IFERROR(VLOOKUP(G413,[1]Hoja1!$B$2:$F$14234,3,FALSE),"")</f>
        <v/>
      </c>
      <c r="J413" s="87" t="str">
        <f>IFERROR(VLOOKUP(G413,[1]Hoja1!$B$2:$F$14234,4,FALSE),"")</f>
        <v/>
      </c>
      <c r="K413" s="35" t="s">
        <v>20351</v>
      </c>
      <c r="L413" s="31" t="s">
        <v>15859</v>
      </c>
      <c r="M413" s="31"/>
      <c r="N413" s="31"/>
      <c r="O413" s="31"/>
      <c r="P413" s="31" t="s">
        <v>19463</v>
      </c>
      <c r="Q413" s="31" t="s">
        <v>19122</v>
      </c>
      <c r="R413" s="31"/>
      <c r="S413" s="30"/>
      <c r="T413" s="105"/>
      <c r="U413" s="106"/>
    </row>
    <row r="414" spans="1:21" ht="53.25" customHeight="1" x14ac:dyDescent="0.2">
      <c r="A414" s="47">
        <v>413</v>
      </c>
      <c r="B414" s="86" t="s">
        <v>20352</v>
      </c>
      <c r="C414" s="35" t="s">
        <v>20353</v>
      </c>
      <c r="D414" s="89" t="s">
        <v>11973</v>
      </c>
      <c r="E414" s="87">
        <v>44739</v>
      </c>
      <c r="F414" s="87">
        <v>44739</v>
      </c>
      <c r="G414" s="88">
        <v>20871</v>
      </c>
      <c r="H414" s="30" t="str">
        <f>IFERROR(VLOOKUP(G414,[1]Hoja1!$B$2:$F$14234,2,FALSE),"")</f>
        <v>MONITOR HUASCAR</v>
      </c>
      <c r="I414" s="30" t="str">
        <f>IFERROR(VLOOKUP(G414,[1]Hoja1!$B$2:$F$14234,3,FALSE),"")</f>
        <v>PL-20871-CM</v>
      </c>
      <c r="J414" s="87" t="str">
        <f>IFERROR(VLOOKUP(G414,[1]Hoja1!$B$2:$F$14234,4,FALSE),"")</f>
        <v>GAMARRA LLUEN ROSA AMELIA ;SANTISTEBAN URCIA PEDRO</v>
      </c>
      <c r="K414" s="35" t="s">
        <v>20354</v>
      </c>
      <c r="L414" s="31" t="s">
        <v>14894</v>
      </c>
      <c r="M414" s="31"/>
      <c r="N414" s="31"/>
      <c r="O414" s="31"/>
      <c r="P414" s="31" t="s">
        <v>19418</v>
      </c>
      <c r="Q414" s="30" t="s">
        <v>78</v>
      </c>
      <c r="R414" s="30"/>
      <c r="S414" s="30"/>
      <c r="T414" s="105"/>
      <c r="U414" s="248" t="s">
        <v>19419</v>
      </c>
    </row>
    <row r="415" spans="1:21" ht="53.25" customHeight="1" x14ac:dyDescent="0.2">
      <c r="A415" s="47">
        <v>414</v>
      </c>
      <c r="B415" s="86" t="s">
        <v>20355</v>
      </c>
      <c r="C415" s="33" t="s">
        <v>20356</v>
      </c>
      <c r="D415" s="89" t="s">
        <v>11973</v>
      </c>
      <c r="E415" s="34">
        <v>44740</v>
      </c>
      <c r="F415" s="34">
        <v>44739</v>
      </c>
      <c r="G415" s="73">
        <v>19881</v>
      </c>
      <c r="H415" s="30" t="str">
        <f>IFERROR(VLOOKUP(G415,[1]Hoja1!$B$2:$F$14234,2,FALSE),"")</f>
        <v>BEATITA DE HUMAY III</v>
      </c>
      <c r="I415" s="30" t="str">
        <f>IFERROR(VLOOKUP(G415,[1]Hoja1!$B$2:$F$14234,3,FALSE),"")</f>
        <v>PL-19881-CM</v>
      </c>
      <c r="J415" s="34" t="str">
        <f>IFERROR(VLOOKUP(G415,[1]Hoja1!$B$2:$F$14234,4,FALSE),"")</f>
        <v>CUSTODIO HUAMANCHUMO NICOLASA</v>
      </c>
      <c r="K415" s="33" t="s">
        <v>20357</v>
      </c>
      <c r="L415" s="30" t="s">
        <v>14894</v>
      </c>
      <c r="M415" s="30"/>
      <c r="N415" s="30"/>
      <c r="O415" s="30"/>
      <c r="P415" s="31" t="s">
        <v>19616</v>
      </c>
      <c r="Q415" s="36" t="s">
        <v>19126</v>
      </c>
      <c r="R415" s="36"/>
      <c r="S415" s="30"/>
      <c r="T415" s="105" t="s">
        <v>19617</v>
      </c>
      <c r="U415" s="106"/>
    </row>
    <row r="416" spans="1:21" ht="53.25" customHeight="1" x14ac:dyDescent="0.2">
      <c r="A416" s="47">
        <v>415</v>
      </c>
      <c r="B416" s="86" t="s">
        <v>20358</v>
      </c>
      <c r="C416" s="33" t="s">
        <v>20359</v>
      </c>
      <c r="D416" s="89" t="s">
        <v>11973</v>
      </c>
      <c r="E416" s="34">
        <v>44740</v>
      </c>
      <c r="F416" s="34">
        <v>44740</v>
      </c>
      <c r="G416" s="73"/>
      <c r="H416" s="30" t="str">
        <f>IFERROR(VLOOKUP(G416,[1]Hoja1!$B$2:$F$14234,2,FALSE),"")</f>
        <v/>
      </c>
      <c r="I416" s="30" t="str">
        <f>IFERROR(VLOOKUP(G416,[1]Hoja1!$B$2:$F$14234,3,FALSE),"")</f>
        <v/>
      </c>
      <c r="J416" s="34" t="str">
        <f>IFERROR(VLOOKUP(G416,[1]Hoja1!$B$2:$F$14234,4,FALSE),"")</f>
        <v/>
      </c>
      <c r="K416" s="33" t="s">
        <v>20360</v>
      </c>
      <c r="L416" s="30" t="s">
        <v>14894</v>
      </c>
      <c r="M416" s="30"/>
      <c r="N416" s="30"/>
      <c r="O416" s="30"/>
      <c r="P416" s="30" t="s">
        <v>19240</v>
      </c>
      <c r="Q416" s="30" t="s">
        <v>19113</v>
      </c>
      <c r="R416" s="30"/>
      <c r="S416" s="30"/>
      <c r="T416" s="105"/>
      <c r="U416" s="106"/>
    </row>
    <row r="417" spans="1:21" ht="53.25" customHeight="1" x14ac:dyDescent="0.2">
      <c r="A417" s="47">
        <v>416</v>
      </c>
      <c r="B417" s="32" t="s">
        <v>20361</v>
      </c>
      <c r="C417" s="33" t="s">
        <v>20362</v>
      </c>
      <c r="D417" s="89" t="s">
        <v>11973</v>
      </c>
      <c r="E417" s="34">
        <v>44743</v>
      </c>
      <c r="F417" s="34">
        <v>44742</v>
      </c>
      <c r="G417" s="73">
        <v>9911</v>
      </c>
      <c r="H417" s="30" t="str">
        <f>IFERROR(VLOOKUP(G417,[1]Hoja1!$B$2:$F$14234,2,FALSE),"")</f>
        <v>KARINA</v>
      </c>
      <c r="I417" s="30" t="str">
        <f>IFERROR(VLOOKUP(G417,[1]Hoja1!$B$2:$F$14234,3,FALSE),"")</f>
        <v>CO-9911-CM</v>
      </c>
      <c r="J417" s="34" t="str">
        <f>IFERROR(VLOOKUP(G417,[1]Hoja1!$B$2:$F$14234,4,FALSE),"")</f>
        <v>PERICHE MARTINEZ FIDEL</v>
      </c>
      <c r="K417" s="33" t="s">
        <v>20363</v>
      </c>
      <c r="L417" s="30" t="s">
        <v>14894</v>
      </c>
      <c r="M417" s="30"/>
      <c r="N417" s="30"/>
      <c r="O417" s="30"/>
      <c r="P417" s="31" t="s">
        <v>19616</v>
      </c>
      <c r="Q417" s="36" t="s">
        <v>19126</v>
      </c>
      <c r="R417" s="36"/>
      <c r="S417" s="30"/>
      <c r="T417" s="105" t="s">
        <v>19617</v>
      </c>
      <c r="U417" s="106"/>
    </row>
    <row r="418" spans="1:21" ht="53.25" customHeight="1" x14ac:dyDescent="0.2">
      <c r="A418" s="47">
        <v>417</v>
      </c>
      <c r="B418" s="32" t="s">
        <v>20364</v>
      </c>
      <c r="C418" s="33" t="s">
        <v>20365</v>
      </c>
      <c r="D418" s="61" t="s">
        <v>11974</v>
      </c>
      <c r="E418" s="34">
        <v>44743</v>
      </c>
      <c r="F418" s="34">
        <v>44743</v>
      </c>
      <c r="G418" s="73">
        <v>2254</v>
      </c>
      <c r="H418" s="30" t="str">
        <f>IFERROR(VLOOKUP(G418,[1]Hoja1!$B$2:$F$14234,2,FALSE),"")</f>
        <v>JOSE RAMOS II</v>
      </c>
      <c r="I418" s="30" t="str">
        <f>IFERROR(VLOOKUP(G418,[1]Hoja1!$B$2:$F$14234,3,FALSE),"")</f>
        <v>PL-2254-CM</v>
      </c>
      <c r="J418" s="34" t="str">
        <f>IFERROR(VLOOKUP(G418,[1]Hoja1!$B$2:$F$14234,4,FALSE),"")</f>
        <v>EMPRESA PESQUERA JOSE RAMOS S.A.C.</v>
      </c>
      <c r="K418" s="33" t="s">
        <v>20366</v>
      </c>
      <c r="L418" s="30" t="s">
        <v>14894</v>
      </c>
      <c r="M418" s="30"/>
      <c r="N418" s="30"/>
      <c r="O418" s="30"/>
      <c r="P418" s="30" t="s">
        <v>19418</v>
      </c>
      <c r="Q418" s="30" t="s">
        <v>78</v>
      </c>
      <c r="R418" s="30"/>
      <c r="S418" s="30"/>
      <c r="T418" s="105"/>
      <c r="U418" s="106"/>
    </row>
    <row r="419" spans="1:21" ht="53.25" customHeight="1" x14ac:dyDescent="0.2">
      <c r="A419" s="47">
        <v>418</v>
      </c>
      <c r="B419" s="32" t="s">
        <v>20367</v>
      </c>
      <c r="C419" s="33" t="s">
        <v>20368</v>
      </c>
      <c r="D419" s="61" t="s">
        <v>11974</v>
      </c>
      <c r="E419" s="34">
        <v>44746</v>
      </c>
      <c r="F419" s="34">
        <v>44743</v>
      </c>
      <c r="G419" s="73">
        <v>4208</v>
      </c>
      <c r="H419" s="30" t="str">
        <f>IFERROR(VLOOKUP(G419,[1]Hoja1!$B$2:$F$14234,2,FALSE),"")</f>
        <v>ROSA Y LEONEL</v>
      </c>
      <c r="I419" s="30" t="str">
        <f>IFERROR(VLOOKUP(G419,[1]Hoja1!$B$2:$F$14234,3,FALSE),"")</f>
        <v>CO-4208-CM</v>
      </c>
      <c r="J419" s="34" t="str">
        <f>IFERROR(VLOOKUP(G419,[1]Hoja1!$B$2:$F$14234,4,FALSE),"")</f>
        <v>VITE MORALES JUAN</v>
      </c>
      <c r="K419" s="33" t="s">
        <v>20369</v>
      </c>
      <c r="L419" s="30" t="s">
        <v>14894</v>
      </c>
      <c r="M419" s="30"/>
      <c r="N419" s="30"/>
      <c r="O419" s="30"/>
      <c r="P419" s="30" t="s">
        <v>19418</v>
      </c>
      <c r="Q419" s="30" t="s">
        <v>78</v>
      </c>
      <c r="R419" s="30"/>
      <c r="S419" s="30"/>
      <c r="T419" s="105"/>
      <c r="U419" s="106"/>
    </row>
    <row r="420" spans="1:21" ht="53.25" customHeight="1" x14ac:dyDescent="0.2">
      <c r="A420" s="47">
        <v>419</v>
      </c>
      <c r="B420" s="32" t="s">
        <v>20370</v>
      </c>
      <c r="C420" s="33" t="s">
        <v>20371</v>
      </c>
      <c r="D420" s="61" t="s">
        <v>11974</v>
      </c>
      <c r="E420" s="34">
        <v>44746</v>
      </c>
      <c r="F420" s="34">
        <v>44743</v>
      </c>
      <c r="G420" s="73"/>
      <c r="H420" s="30" t="str">
        <f>IFERROR(VLOOKUP(G420,[1]Hoja1!$B$2:$F$14234,2,FALSE),"")</f>
        <v/>
      </c>
      <c r="I420" s="30" t="str">
        <f>IFERROR(VLOOKUP(G420,[1]Hoja1!$B$2:$F$14234,3,FALSE),"")</f>
        <v/>
      </c>
      <c r="J420" s="34" t="str">
        <f>IFERROR(VLOOKUP(G420,[1]Hoja1!$B$2:$F$14234,4,FALSE),"")</f>
        <v/>
      </c>
      <c r="K420" s="33" t="s">
        <v>20372</v>
      </c>
      <c r="L420" s="30" t="s">
        <v>14894</v>
      </c>
      <c r="M420" s="30"/>
      <c r="N420" s="30"/>
      <c r="O420" s="30"/>
      <c r="P420" s="31" t="s">
        <v>19606</v>
      </c>
      <c r="Q420" s="30"/>
      <c r="R420" s="30"/>
      <c r="S420" s="30"/>
      <c r="T420" s="105"/>
      <c r="U420" s="106"/>
    </row>
    <row r="421" spans="1:21" ht="53.25" customHeight="1" x14ac:dyDescent="0.2">
      <c r="A421" s="47">
        <v>420</v>
      </c>
      <c r="B421" s="32" t="s">
        <v>20373</v>
      </c>
      <c r="C421" s="33" t="s">
        <v>20374</v>
      </c>
      <c r="D421" s="61" t="s">
        <v>11974</v>
      </c>
      <c r="E421" s="34">
        <v>44744</v>
      </c>
      <c r="F421" s="34">
        <v>44744</v>
      </c>
      <c r="G421" s="73"/>
      <c r="H421" s="30" t="str">
        <f>IFERROR(VLOOKUP(G421,[1]Hoja1!$B$2:$F$14234,2,FALSE),"")</f>
        <v/>
      </c>
      <c r="I421" s="30" t="str">
        <f>IFERROR(VLOOKUP(G421,[1]Hoja1!$B$2:$F$14234,3,FALSE),"")</f>
        <v/>
      </c>
      <c r="J421" s="34" t="str">
        <f>IFERROR(VLOOKUP(G421,[1]Hoja1!$B$2:$F$14234,4,FALSE),"")</f>
        <v/>
      </c>
      <c r="K421" s="33" t="s">
        <v>20375</v>
      </c>
      <c r="L421" s="30" t="s">
        <v>14894</v>
      </c>
      <c r="M421" s="30"/>
      <c r="N421" s="30"/>
      <c r="O421" s="30"/>
      <c r="P421" s="30" t="s">
        <v>5783</v>
      </c>
      <c r="Q421" s="185" t="s">
        <v>19143</v>
      </c>
      <c r="R421" s="30" t="s">
        <v>20376</v>
      </c>
      <c r="S421" s="30"/>
      <c r="T421" s="105"/>
      <c r="U421" s="106"/>
    </row>
    <row r="422" spans="1:21" ht="53.25" customHeight="1" x14ac:dyDescent="0.2">
      <c r="A422" s="47">
        <v>421</v>
      </c>
      <c r="B422" s="32" t="s">
        <v>20377</v>
      </c>
      <c r="C422" s="33" t="s">
        <v>20378</v>
      </c>
      <c r="D422" s="61" t="s">
        <v>11974</v>
      </c>
      <c r="E422" s="34">
        <v>44746</v>
      </c>
      <c r="F422" s="34">
        <v>44746</v>
      </c>
      <c r="G422" s="73">
        <v>22595</v>
      </c>
      <c r="H422" s="30" t="str">
        <f>IFERROR(VLOOKUP(G422,[1]Hoja1!$B$2:$F$14234,2,FALSE),"")</f>
        <v>ROSA MARIA</v>
      </c>
      <c r="I422" s="30" t="str">
        <f>IFERROR(VLOOKUP(G422,[1]Hoja1!$B$2:$F$14234,3,FALSE),"")</f>
        <v>PL-22595-PM</v>
      </c>
      <c r="J422" s="34" t="str">
        <f>IFERROR(VLOOKUP(G422,[1]Hoja1!$B$2:$F$14234,4,FALSE),"")</f>
        <v>GRUPO EMPRESARIAL PESQUERO SANTISTEBAN S.A.C.</v>
      </c>
      <c r="K422" s="33" t="s">
        <v>20379</v>
      </c>
      <c r="L422" s="30" t="s">
        <v>14894</v>
      </c>
      <c r="M422" s="30"/>
      <c r="N422" s="30"/>
      <c r="O422" s="30"/>
      <c r="P422" s="30" t="s">
        <v>19418</v>
      </c>
      <c r="Q422" s="30" t="s">
        <v>78</v>
      </c>
      <c r="R422" s="30"/>
      <c r="S422" s="30"/>
      <c r="T422" s="105"/>
      <c r="U422" s="248" t="s">
        <v>19419</v>
      </c>
    </row>
    <row r="423" spans="1:21" ht="53.25" customHeight="1" x14ac:dyDescent="0.2">
      <c r="A423" s="47">
        <v>422</v>
      </c>
      <c r="B423" s="32" t="s">
        <v>20380</v>
      </c>
      <c r="C423" s="33" t="s">
        <v>20381</v>
      </c>
      <c r="D423" s="61" t="s">
        <v>11974</v>
      </c>
      <c r="E423" s="34">
        <v>44747</v>
      </c>
      <c r="F423" s="34">
        <v>44747</v>
      </c>
      <c r="G423" s="73">
        <v>21143</v>
      </c>
      <c r="H423" s="30" t="str">
        <f>IFERROR(VLOOKUP(G423,[1]Hoja1!$B$2:$F$14234,2,FALSE),"")</f>
        <v>MARIA ISABEL II</v>
      </c>
      <c r="I423" s="30" t="str">
        <f>IFERROR(VLOOKUP(G423,[1]Hoja1!$B$2:$F$14234,3,FALSE),"")</f>
        <v>PT-21143-PM</v>
      </c>
      <c r="J423" s="34" t="str">
        <f>IFERROR(VLOOKUP(G423,[1]Hoja1!$B$2:$F$14234,4,FALSE),"")</f>
        <v>RUMICHE VALENCIA FRANCISCO ;RUMICHE VALENCIA LUCIO CAYO ;RUMICHE VALENCIA PABLO ;RUMICHE VALENCIA SANTOS</v>
      </c>
      <c r="K423" s="33" t="s">
        <v>20382</v>
      </c>
      <c r="L423" s="30" t="s">
        <v>14894</v>
      </c>
      <c r="M423" s="30"/>
      <c r="N423" s="30"/>
      <c r="O423" s="30"/>
      <c r="P423" s="30" t="s">
        <v>19418</v>
      </c>
      <c r="Q423" s="30" t="s">
        <v>78</v>
      </c>
      <c r="R423" s="30"/>
      <c r="S423" s="30"/>
      <c r="T423" s="105"/>
      <c r="U423" s="248" t="s">
        <v>19419</v>
      </c>
    </row>
    <row r="424" spans="1:21" ht="53.25" customHeight="1" x14ac:dyDescent="0.2">
      <c r="A424" s="47">
        <v>423</v>
      </c>
      <c r="B424" s="32" t="s">
        <v>20383</v>
      </c>
      <c r="C424" s="33" t="s">
        <v>20384</v>
      </c>
      <c r="D424" s="61" t="s">
        <v>11974</v>
      </c>
      <c r="E424" s="34">
        <v>44747</v>
      </c>
      <c r="F424" s="34">
        <v>44747</v>
      </c>
      <c r="G424" s="73">
        <v>21090</v>
      </c>
      <c r="H424" s="30" t="str">
        <f>IFERROR(VLOOKUP(G424,[1]Hoja1!$B$2:$F$14234,2,FALSE),"")</f>
        <v>DON MANUEL</v>
      </c>
      <c r="I424" s="30" t="str">
        <f>IFERROR(VLOOKUP(G424,[1]Hoja1!$B$2:$F$14234,3,FALSE),"")</f>
        <v>PL-21090-CM</v>
      </c>
      <c r="J424" s="34" t="str">
        <f>IFERROR(VLOOKUP(G424,[1]Hoja1!$B$2:$F$14234,4,FALSE),"")</f>
        <v>FIESTAS FARRO DIONICIO ;FIESTAS FARRO FRANCISCO ;FIESTAS FARRO JOSE MIGUEL ;LLENQUE GALAN MARIA ESTHER ;LLENQUE LLENQUE MARIA ;TEQUE FIESTAS MARIA SEVERA</v>
      </c>
      <c r="K424" s="33" t="s">
        <v>20385</v>
      </c>
      <c r="L424" s="30" t="s">
        <v>14894</v>
      </c>
      <c r="M424" s="30"/>
      <c r="N424" s="30"/>
      <c r="O424" s="30"/>
      <c r="P424" s="31" t="s">
        <v>19616</v>
      </c>
      <c r="Q424" s="36" t="s">
        <v>19126</v>
      </c>
      <c r="R424" s="30"/>
      <c r="S424" s="30"/>
      <c r="T424" s="105" t="s">
        <v>19617</v>
      </c>
      <c r="U424" s="106" t="s">
        <v>2177</v>
      </c>
    </row>
    <row r="425" spans="1:21" ht="53.25" customHeight="1" x14ac:dyDescent="0.2">
      <c r="A425" s="47">
        <v>424</v>
      </c>
      <c r="B425" s="32" t="s">
        <v>20386</v>
      </c>
      <c r="C425" s="33" t="s">
        <v>20387</v>
      </c>
      <c r="D425" s="61" t="s">
        <v>11974</v>
      </c>
      <c r="E425" s="34">
        <v>44748</v>
      </c>
      <c r="F425" s="34">
        <v>44747</v>
      </c>
      <c r="G425" s="73"/>
      <c r="H425" s="30" t="str">
        <f>IFERROR(VLOOKUP(G425,[1]Hoja1!$B$2:$F$14234,2,FALSE),"")</f>
        <v/>
      </c>
      <c r="I425" s="30" t="str">
        <f>IFERROR(VLOOKUP(G425,[1]Hoja1!$B$2:$F$14234,3,FALSE),"")</f>
        <v/>
      </c>
      <c r="J425" s="34" t="str">
        <f>IFERROR(VLOOKUP(G425,[1]Hoja1!$B$2:$F$14234,4,FALSE),"")</f>
        <v/>
      </c>
      <c r="K425" s="33" t="s">
        <v>20388</v>
      </c>
      <c r="L425" s="30" t="s">
        <v>14894</v>
      </c>
      <c r="M425" s="30"/>
      <c r="N425" s="30"/>
      <c r="O425" s="30"/>
      <c r="P425" s="30" t="s">
        <v>5783</v>
      </c>
      <c r="Q425" s="185" t="s">
        <v>19143</v>
      </c>
      <c r="R425" s="30" t="s">
        <v>19144</v>
      </c>
      <c r="S425" s="30"/>
      <c r="T425" s="105"/>
      <c r="U425" s="106"/>
    </row>
    <row r="426" spans="1:21" ht="53.25" customHeight="1" x14ac:dyDescent="0.2">
      <c r="A426" s="47">
        <v>425</v>
      </c>
      <c r="B426" s="32" t="s">
        <v>20389</v>
      </c>
      <c r="C426" s="33" t="s">
        <v>20390</v>
      </c>
      <c r="D426" s="61" t="s">
        <v>11974</v>
      </c>
      <c r="E426" s="34">
        <v>44749</v>
      </c>
      <c r="F426" s="34">
        <v>44748</v>
      </c>
      <c r="G426" s="73"/>
      <c r="H426" s="30" t="str">
        <f>IFERROR(VLOOKUP(G426,[1]Hoja1!$B$2:$F$14234,2,FALSE),"")</f>
        <v/>
      </c>
      <c r="I426" s="30" t="str">
        <f>IFERROR(VLOOKUP(G426,[1]Hoja1!$B$2:$F$14234,3,FALSE),"")</f>
        <v/>
      </c>
      <c r="J426" s="34" t="str">
        <f>IFERROR(VLOOKUP(G426,[1]Hoja1!$B$2:$F$14234,4,FALSE),"")</f>
        <v/>
      </c>
      <c r="K426" s="33" t="s">
        <v>20391</v>
      </c>
      <c r="L426" s="30" t="s">
        <v>14894</v>
      </c>
      <c r="M426" s="30"/>
      <c r="N426" s="30"/>
      <c r="O426" s="30"/>
      <c r="P426" s="30" t="s">
        <v>19350</v>
      </c>
      <c r="Q426" s="30" t="s">
        <v>19115</v>
      </c>
      <c r="R426" s="30"/>
      <c r="S426" s="30"/>
      <c r="T426" s="105"/>
      <c r="U426" s="106"/>
    </row>
    <row r="427" spans="1:21" ht="53.25" customHeight="1" x14ac:dyDescent="0.2">
      <c r="A427" s="47">
        <v>426</v>
      </c>
      <c r="B427" s="32" t="s">
        <v>20392</v>
      </c>
      <c r="C427" s="33" t="s">
        <v>20393</v>
      </c>
      <c r="D427" s="61" t="s">
        <v>11974</v>
      </c>
      <c r="E427" s="34">
        <v>44749</v>
      </c>
      <c r="F427" s="34">
        <v>44748</v>
      </c>
      <c r="G427" s="73">
        <v>63738</v>
      </c>
      <c r="H427" s="30" t="s">
        <v>20394</v>
      </c>
      <c r="I427" s="30" t="s">
        <v>20395</v>
      </c>
      <c r="J427" s="34" t="s">
        <v>20396</v>
      </c>
      <c r="K427" s="33" t="s">
        <v>20397</v>
      </c>
      <c r="L427" s="30" t="s">
        <v>14894</v>
      </c>
      <c r="M427" s="30"/>
      <c r="N427" s="30"/>
      <c r="O427" s="30"/>
      <c r="P427" s="30" t="s">
        <v>19418</v>
      </c>
      <c r="Q427" s="30" t="s">
        <v>78</v>
      </c>
      <c r="R427" s="30"/>
      <c r="S427" s="30"/>
      <c r="T427" s="105"/>
      <c r="U427" s="248" t="s">
        <v>19419</v>
      </c>
    </row>
    <row r="428" spans="1:21" ht="53.25" customHeight="1" x14ac:dyDescent="0.2">
      <c r="A428" s="47">
        <v>427</v>
      </c>
      <c r="B428" s="32" t="s">
        <v>20398</v>
      </c>
      <c r="C428" s="33" t="s">
        <v>20399</v>
      </c>
      <c r="D428" s="61" t="s">
        <v>11974</v>
      </c>
      <c r="E428" s="34">
        <v>44749</v>
      </c>
      <c r="F428" s="34">
        <v>44748</v>
      </c>
      <c r="G428" s="73"/>
      <c r="H428" s="30" t="str">
        <f>IFERROR(VLOOKUP(G428,[1]Hoja1!$B$2:$F$14234,2,FALSE),"")</f>
        <v/>
      </c>
      <c r="I428" s="30" t="str">
        <f>IFERROR(VLOOKUP(G428,[1]Hoja1!$B$2:$F$14234,3,FALSE),"")</f>
        <v/>
      </c>
      <c r="J428" s="34" t="str">
        <f>IFERROR(VLOOKUP(G428,[1]Hoja1!$B$2:$F$14234,4,FALSE),"")</f>
        <v/>
      </c>
      <c r="K428" s="33" t="s">
        <v>20400</v>
      </c>
      <c r="L428" s="30" t="s">
        <v>14894</v>
      </c>
      <c r="M428" s="30"/>
      <c r="N428" s="30"/>
      <c r="O428" s="30"/>
      <c r="P428" s="30" t="s">
        <v>19240</v>
      </c>
      <c r="Q428" s="30" t="s">
        <v>19113</v>
      </c>
      <c r="R428" s="30"/>
      <c r="S428" s="30"/>
      <c r="T428" s="105"/>
      <c r="U428" s="106"/>
    </row>
    <row r="429" spans="1:21" ht="53.25" customHeight="1" x14ac:dyDescent="0.2">
      <c r="A429" s="47">
        <v>428</v>
      </c>
      <c r="B429" s="32" t="s">
        <v>20401</v>
      </c>
      <c r="C429" s="33" t="s">
        <v>20402</v>
      </c>
      <c r="D429" s="61" t="s">
        <v>11974</v>
      </c>
      <c r="E429" s="34">
        <v>44749</v>
      </c>
      <c r="F429" s="34">
        <v>44748</v>
      </c>
      <c r="G429" s="73"/>
      <c r="H429" s="30" t="str">
        <f>IFERROR(VLOOKUP(G429,[1]Hoja1!$B$2:$F$14234,2,FALSE),"")</f>
        <v/>
      </c>
      <c r="I429" s="30" t="str">
        <f>IFERROR(VLOOKUP(G429,[1]Hoja1!$B$2:$F$14234,3,FALSE),"")</f>
        <v/>
      </c>
      <c r="J429" s="34" t="str">
        <f>IFERROR(VLOOKUP(G429,[1]Hoja1!$B$2:$F$14234,4,FALSE),"")</f>
        <v/>
      </c>
      <c r="K429" s="33" t="s">
        <v>20403</v>
      </c>
      <c r="L429" s="30" t="s">
        <v>14894</v>
      </c>
      <c r="M429" s="30"/>
      <c r="N429" s="30"/>
      <c r="O429" s="30"/>
      <c r="P429" s="30" t="s">
        <v>19240</v>
      </c>
      <c r="Q429" s="30" t="s">
        <v>19113</v>
      </c>
      <c r="R429" s="30"/>
      <c r="S429" s="30"/>
      <c r="T429" s="105"/>
      <c r="U429" s="106"/>
    </row>
    <row r="430" spans="1:21" ht="53.25" customHeight="1" x14ac:dyDescent="0.2">
      <c r="A430" s="47">
        <v>429</v>
      </c>
      <c r="B430" s="32" t="s">
        <v>20404</v>
      </c>
      <c r="C430" s="33" t="s">
        <v>20405</v>
      </c>
      <c r="D430" s="61" t="s">
        <v>11974</v>
      </c>
      <c r="E430" s="34">
        <v>44749</v>
      </c>
      <c r="F430" s="34">
        <v>44748</v>
      </c>
      <c r="G430" s="73"/>
      <c r="H430" s="30" t="str">
        <f>IFERROR(VLOOKUP(G430,[1]Hoja1!$B$2:$F$14234,2,FALSE),"")</f>
        <v/>
      </c>
      <c r="I430" s="30" t="str">
        <f>IFERROR(VLOOKUP(G430,[1]Hoja1!$B$2:$F$14234,3,FALSE),"")</f>
        <v/>
      </c>
      <c r="J430" s="34" t="str">
        <f>IFERROR(VLOOKUP(G430,[1]Hoja1!$B$2:$F$14234,4,FALSE),"")</f>
        <v/>
      </c>
      <c r="K430" s="33" t="s">
        <v>20406</v>
      </c>
      <c r="L430" s="30" t="s">
        <v>14894</v>
      </c>
      <c r="M430" s="30"/>
      <c r="N430" s="30"/>
      <c r="O430" s="30"/>
      <c r="P430" s="30" t="s">
        <v>19240</v>
      </c>
      <c r="Q430" s="30" t="s">
        <v>19113</v>
      </c>
      <c r="R430" s="30"/>
      <c r="S430" s="30"/>
      <c r="T430" s="105"/>
      <c r="U430" s="106"/>
    </row>
    <row r="431" spans="1:21" ht="53.25" customHeight="1" x14ac:dyDescent="0.2">
      <c r="A431" s="47">
        <v>430</v>
      </c>
      <c r="B431" s="32" t="s">
        <v>20407</v>
      </c>
      <c r="C431" s="33" t="s">
        <v>20408</v>
      </c>
      <c r="D431" s="61" t="s">
        <v>11974</v>
      </c>
      <c r="E431" s="34">
        <v>44749</v>
      </c>
      <c r="F431" s="34">
        <v>44748</v>
      </c>
      <c r="G431" s="73"/>
      <c r="H431" s="30" t="str">
        <f>IFERROR(VLOOKUP(G431,[1]Hoja1!$B$2:$F$14234,2,FALSE),"")</f>
        <v/>
      </c>
      <c r="I431" s="30" t="str">
        <f>IFERROR(VLOOKUP(G431,[1]Hoja1!$B$2:$F$14234,3,FALSE),"")</f>
        <v/>
      </c>
      <c r="J431" s="34" t="str">
        <f>IFERROR(VLOOKUP(G431,[1]Hoja1!$B$2:$F$14234,4,FALSE),"")</f>
        <v/>
      </c>
      <c r="K431" s="33" t="s">
        <v>20409</v>
      </c>
      <c r="L431" s="30" t="s">
        <v>14894</v>
      </c>
      <c r="M431" s="30"/>
      <c r="N431" s="30"/>
      <c r="O431" s="30"/>
      <c r="P431" s="30" t="s">
        <v>19240</v>
      </c>
      <c r="Q431" s="30" t="s">
        <v>19113</v>
      </c>
      <c r="R431" s="30"/>
      <c r="S431" s="30"/>
      <c r="T431" s="105"/>
      <c r="U431" s="106"/>
    </row>
    <row r="432" spans="1:21" ht="53.25" customHeight="1" x14ac:dyDescent="0.2">
      <c r="A432" s="47">
        <v>431</v>
      </c>
      <c r="B432" s="32" t="s">
        <v>20410</v>
      </c>
      <c r="C432" s="33" t="s">
        <v>20411</v>
      </c>
      <c r="D432" s="61" t="s">
        <v>11974</v>
      </c>
      <c r="E432" s="34">
        <v>44749</v>
      </c>
      <c r="F432" s="34">
        <v>44748</v>
      </c>
      <c r="G432" s="73"/>
      <c r="H432" s="30" t="str">
        <f>IFERROR(VLOOKUP(G432,[1]Hoja1!$B$2:$F$14234,2,FALSE),"")</f>
        <v/>
      </c>
      <c r="I432" s="30" t="str">
        <f>IFERROR(VLOOKUP(G432,[1]Hoja1!$B$2:$F$14234,3,FALSE),"")</f>
        <v/>
      </c>
      <c r="J432" s="34" t="str">
        <f>IFERROR(VLOOKUP(G432,[1]Hoja1!$B$2:$F$14234,4,FALSE),"")</f>
        <v/>
      </c>
      <c r="K432" s="33" t="s">
        <v>20412</v>
      </c>
      <c r="L432" s="30" t="s">
        <v>14894</v>
      </c>
      <c r="M432" s="30"/>
      <c r="N432" s="30"/>
      <c r="O432" s="30"/>
      <c r="P432" s="30" t="s">
        <v>19240</v>
      </c>
      <c r="Q432" s="30" t="s">
        <v>19113</v>
      </c>
      <c r="R432" s="30"/>
      <c r="S432" s="30"/>
      <c r="T432" s="105"/>
      <c r="U432" s="106"/>
    </row>
    <row r="433" spans="1:21" ht="53.25" customHeight="1" x14ac:dyDescent="0.2">
      <c r="A433" s="47">
        <v>432</v>
      </c>
      <c r="B433" s="32" t="s">
        <v>20413</v>
      </c>
      <c r="C433" s="33" t="s">
        <v>20414</v>
      </c>
      <c r="D433" s="61" t="s">
        <v>11974</v>
      </c>
      <c r="E433" s="34">
        <v>44749</v>
      </c>
      <c r="F433" s="34">
        <v>44748</v>
      </c>
      <c r="G433" s="73">
        <v>19862</v>
      </c>
      <c r="H433" s="30" t="str">
        <f>IFERROR(VLOOKUP(G433,[1]Hoja1!$B$2:$F$14234,2,FALSE),"")</f>
        <v>JESUS EN TI CONFIO</v>
      </c>
      <c r="I433" s="30" t="str">
        <f>IFERROR(VLOOKUP(G433,[1]Hoja1!$B$2:$F$14234,3,FALSE),"")</f>
        <v>PT-19862-CM</v>
      </c>
      <c r="J433" s="34" t="str">
        <f>IFERROR(VLOOKUP(G433,[1]Hoja1!$B$2:$F$14234,4,FALSE),"")</f>
        <v>EMPRESA PESQUERA JESUS EN TI CONFIO S.C.R.L.</v>
      </c>
      <c r="K433" s="33" t="s">
        <v>20415</v>
      </c>
      <c r="L433" s="30" t="s">
        <v>14894</v>
      </c>
      <c r="M433" s="30"/>
      <c r="N433" s="30"/>
      <c r="O433" s="30"/>
      <c r="P433" s="30" t="s">
        <v>20416</v>
      </c>
      <c r="Q433" s="30" t="s">
        <v>19131</v>
      </c>
      <c r="R433" s="30"/>
      <c r="S433" s="30"/>
      <c r="T433" s="105"/>
      <c r="U433" s="248" t="s">
        <v>19419</v>
      </c>
    </row>
    <row r="434" spans="1:21" ht="53.25" customHeight="1" x14ac:dyDescent="0.2">
      <c r="A434" s="47">
        <v>433</v>
      </c>
      <c r="B434" s="32" t="s">
        <v>20417</v>
      </c>
      <c r="C434" s="33" t="s">
        <v>20418</v>
      </c>
      <c r="D434" s="61" t="s">
        <v>11974</v>
      </c>
      <c r="E434" s="34">
        <v>44749</v>
      </c>
      <c r="F434" s="34">
        <v>44748</v>
      </c>
      <c r="G434" s="73">
        <v>4216</v>
      </c>
      <c r="H434" s="30" t="str">
        <f>IFERROR(VLOOKUP(G434,[1]Hoja1!$B$2:$F$14234,2,FALSE),"")</f>
        <v>DANIEL II</v>
      </c>
      <c r="I434" s="30" t="str">
        <f>IFERROR(VLOOKUP(G434,[1]Hoja1!$B$2:$F$14234,3,FALSE),"")</f>
        <v>PT-4216-BM</v>
      </c>
      <c r="J434" s="34" t="str">
        <f>IFERROR(VLOOKUP(G434,[1]Hoja1!$B$2:$F$14234,4,FALSE),"")</f>
        <v>PANTA VITE MELVA</v>
      </c>
      <c r="K434" s="33" t="s">
        <v>20419</v>
      </c>
      <c r="L434" s="30" t="s">
        <v>14894</v>
      </c>
      <c r="M434" s="30"/>
      <c r="N434" s="30" t="s">
        <v>19144</v>
      </c>
      <c r="O434" s="31" t="s">
        <v>19598</v>
      </c>
      <c r="P434" s="30" t="s">
        <v>5783</v>
      </c>
      <c r="Q434" s="30" t="s">
        <v>179</v>
      </c>
      <c r="R434" s="30" t="s">
        <v>19599</v>
      </c>
      <c r="S434" s="30"/>
      <c r="T434" s="105"/>
      <c r="U434" s="106"/>
    </row>
    <row r="435" spans="1:21" ht="53.25" customHeight="1" x14ac:dyDescent="0.2">
      <c r="A435" s="47">
        <v>434</v>
      </c>
      <c r="B435" s="32" t="s">
        <v>20420</v>
      </c>
      <c r="C435" s="33" t="s">
        <v>20421</v>
      </c>
      <c r="D435" s="61" t="s">
        <v>11974</v>
      </c>
      <c r="E435" s="34">
        <v>44750</v>
      </c>
      <c r="F435" s="34">
        <v>44750</v>
      </c>
      <c r="G435" s="73"/>
      <c r="H435" s="30" t="str">
        <f>IFERROR(VLOOKUP(G435,[1]Hoja1!$B$2:$F$14234,2,FALSE),"")</f>
        <v/>
      </c>
      <c r="I435" s="30" t="str">
        <f>IFERROR(VLOOKUP(G435,[1]Hoja1!$B$2:$F$14234,3,FALSE),"")</f>
        <v/>
      </c>
      <c r="J435" s="34" t="str">
        <f>IFERROR(VLOOKUP(G435,[1]Hoja1!$B$2:$F$14234,4,FALSE),"")</f>
        <v/>
      </c>
      <c r="K435" s="33" t="s">
        <v>20422</v>
      </c>
      <c r="L435" s="30" t="s">
        <v>14894</v>
      </c>
      <c r="M435" s="30"/>
      <c r="N435" s="30"/>
      <c r="O435" s="30"/>
      <c r="P435" s="30" t="s">
        <v>19350</v>
      </c>
      <c r="Q435" s="30" t="s">
        <v>19115</v>
      </c>
      <c r="R435" s="30"/>
      <c r="S435" s="30"/>
      <c r="T435" s="105"/>
      <c r="U435" s="106"/>
    </row>
    <row r="436" spans="1:21" ht="53.25" customHeight="1" x14ac:dyDescent="0.2">
      <c r="A436" s="47">
        <v>435</v>
      </c>
      <c r="B436" s="32" t="s">
        <v>20423</v>
      </c>
      <c r="C436" s="33" t="s">
        <v>20424</v>
      </c>
      <c r="D436" s="61" t="s">
        <v>11974</v>
      </c>
      <c r="E436" s="34">
        <v>44750</v>
      </c>
      <c r="F436" s="34">
        <v>44750</v>
      </c>
      <c r="G436" s="73">
        <v>67191</v>
      </c>
      <c r="H436" s="30" t="s">
        <v>20425</v>
      </c>
      <c r="I436" s="30" t="s">
        <v>20426</v>
      </c>
      <c r="J436" s="34" t="s">
        <v>20427</v>
      </c>
      <c r="K436" s="33" t="s">
        <v>20428</v>
      </c>
      <c r="L436" s="30" t="s">
        <v>14894</v>
      </c>
      <c r="M436" s="30"/>
      <c r="N436" s="30"/>
      <c r="O436" s="30"/>
      <c r="P436" s="30" t="s">
        <v>19586</v>
      </c>
      <c r="Q436" s="30" t="s">
        <v>86</v>
      </c>
      <c r="R436" s="30"/>
      <c r="S436" s="30"/>
      <c r="T436" s="105"/>
      <c r="U436" s="106"/>
    </row>
    <row r="437" spans="1:21" ht="53.25" customHeight="1" x14ac:dyDescent="0.2">
      <c r="A437" s="47">
        <v>436</v>
      </c>
      <c r="B437" s="32" t="s">
        <v>20429</v>
      </c>
      <c r="C437" s="33" t="s">
        <v>20430</v>
      </c>
      <c r="D437" s="61" t="s">
        <v>11974</v>
      </c>
      <c r="E437" s="34">
        <v>44750</v>
      </c>
      <c r="F437" s="34">
        <v>44750</v>
      </c>
      <c r="G437" s="73">
        <v>67269</v>
      </c>
      <c r="H437" s="30" t="s">
        <v>20431</v>
      </c>
      <c r="I437" s="30" t="s">
        <v>20432</v>
      </c>
      <c r="J437" s="34" t="s">
        <v>14294</v>
      </c>
      <c r="K437" s="33" t="s">
        <v>20433</v>
      </c>
      <c r="L437" s="30" t="s">
        <v>14894</v>
      </c>
      <c r="M437" s="30"/>
      <c r="N437" s="30"/>
      <c r="O437" s="30"/>
      <c r="P437" s="30" t="s">
        <v>19586</v>
      </c>
      <c r="Q437" s="30" t="s">
        <v>86</v>
      </c>
      <c r="R437" s="30"/>
      <c r="S437" s="30"/>
      <c r="T437" s="105"/>
      <c r="U437" s="106"/>
    </row>
    <row r="438" spans="1:21" ht="53.25" customHeight="1" x14ac:dyDescent="0.2">
      <c r="A438" s="47">
        <v>437</v>
      </c>
      <c r="B438" s="32" t="s">
        <v>20434</v>
      </c>
      <c r="C438" s="33" t="s">
        <v>20435</v>
      </c>
      <c r="D438" s="61" t="s">
        <v>11974</v>
      </c>
      <c r="E438" s="34">
        <v>44750</v>
      </c>
      <c r="F438" s="34">
        <v>44750</v>
      </c>
      <c r="G438" s="73"/>
      <c r="H438" s="30" t="str">
        <f>IFERROR(VLOOKUP(G438,[1]Hoja1!$B$2:$F$14234,2,FALSE),"")</f>
        <v/>
      </c>
      <c r="I438" s="30" t="str">
        <f>IFERROR(VLOOKUP(G438,[1]Hoja1!$B$2:$F$14234,3,FALSE),"")</f>
        <v/>
      </c>
      <c r="J438" s="34" t="str">
        <f>IFERROR(VLOOKUP(G438,[1]Hoja1!$B$2:$F$14234,4,FALSE),"")</f>
        <v/>
      </c>
      <c r="K438" s="33" t="s">
        <v>20436</v>
      </c>
      <c r="L438" s="30" t="s">
        <v>14894</v>
      </c>
      <c r="M438" s="30"/>
      <c r="N438" s="30"/>
      <c r="O438" s="30"/>
      <c r="P438" s="30" t="s">
        <v>19240</v>
      </c>
      <c r="Q438" s="30" t="s">
        <v>19113</v>
      </c>
      <c r="R438" s="30"/>
      <c r="S438" s="30"/>
      <c r="T438" s="105"/>
      <c r="U438" s="106"/>
    </row>
    <row r="439" spans="1:21" ht="53.25" customHeight="1" x14ac:dyDescent="0.2">
      <c r="A439" s="47">
        <v>438</v>
      </c>
      <c r="B439" s="32" t="s">
        <v>20437</v>
      </c>
      <c r="C439" s="33" t="s">
        <v>20438</v>
      </c>
      <c r="D439" s="61" t="s">
        <v>11974</v>
      </c>
      <c r="E439" s="34">
        <v>44750</v>
      </c>
      <c r="F439" s="34">
        <v>44750</v>
      </c>
      <c r="G439" s="73"/>
      <c r="H439" s="30" t="str">
        <f>IFERROR(VLOOKUP(G439,[1]Hoja1!$B$2:$F$14234,2,FALSE),"")</f>
        <v/>
      </c>
      <c r="I439" s="30" t="str">
        <f>IFERROR(VLOOKUP(G439,[1]Hoja1!$B$2:$F$14234,3,FALSE),"")</f>
        <v/>
      </c>
      <c r="J439" s="34" t="str">
        <f>IFERROR(VLOOKUP(G439,[1]Hoja1!$B$2:$F$14234,4,FALSE),"")</f>
        <v/>
      </c>
      <c r="K439" s="33" t="s">
        <v>20439</v>
      </c>
      <c r="L439" s="30" t="s">
        <v>14894</v>
      </c>
      <c r="M439" s="30"/>
      <c r="N439" s="30" t="s">
        <v>19144</v>
      </c>
      <c r="O439" s="30"/>
      <c r="P439" s="30" t="s">
        <v>5783</v>
      </c>
      <c r="Q439" s="30" t="s">
        <v>179</v>
      </c>
      <c r="R439" s="30" t="s">
        <v>20440</v>
      </c>
      <c r="S439" s="30"/>
      <c r="T439" s="105"/>
      <c r="U439" s="106"/>
    </row>
    <row r="440" spans="1:21" ht="53.25" customHeight="1" x14ac:dyDescent="0.2">
      <c r="A440" s="47">
        <v>439</v>
      </c>
      <c r="B440" s="32" t="s">
        <v>20441</v>
      </c>
      <c r="C440" s="33" t="s">
        <v>20424</v>
      </c>
      <c r="D440" s="61" t="s">
        <v>11974</v>
      </c>
      <c r="E440" s="34">
        <v>44750</v>
      </c>
      <c r="F440" s="34">
        <v>44750</v>
      </c>
      <c r="G440" s="73">
        <v>67191</v>
      </c>
      <c r="H440" s="30" t="s">
        <v>20425</v>
      </c>
      <c r="I440" s="30" t="s">
        <v>20426</v>
      </c>
      <c r="J440" s="34" t="s">
        <v>20427</v>
      </c>
      <c r="K440" s="33" t="s">
        <v>20442</v>
      </c>
      <c r="L440" s="30" t="s">
        <v>14894</v>
      </c>
      <c r="M440" s="30"/>
      <c r="N440" s="30"/>
      <c r="O440" s="30"/>
      <c r="P440" s="30" t="s">
        <v>5783</v>
      </c>
      <c r="Q440" s="30" t="s">
        <v>2302</v>
      </c>
      <c r="R440" s="30"/>
      <c r="S440" s="30"/>
      <c r="T440" s="105"/>
      <c r="U440" s="106"/>
    </row>
    <row r="441" spans="1:21" ht="53.25" customHeight="1" x14ac:dyDescent="0.2">
      <c r="A441" s="47">
        <v>440</v>
      </c>
      <c r="B441" s="32" t="s">
        <v>20443</v>
      </c>
      <c r="C441" s="33" t="s">
        <v>20444</v>
      </c>
      <c r="D441" s="61" t="s">
        <v>11974</v>
      </c>
      <c r="E441" s="34">
        <v>44754</v>
      </c>
      <c r="F441" s="34">
        <v>44753</v>
      </c>
      <c r="G441" s="73"/>
      <c r="H441" s="30" t="str">
        <f>IFERROR(VLOOKUP(G441,[1]Hoja1!$B$2:$F$14234,2,FALSE),"")</f>
        <v/>
      </c>
      <c r="I441" s="30" t="str">
        <f>IFERROR(VLOOKUP(G441,[1]Hoja1!$B$2:$F$14234,3,FALSE),"")</f>
        <v/>
      </c>
      <c r="J441" s="34" t="str">
        <f>IFERROR(VLOOKUP(G441,[1]Hoja1!$B$2:$F$14234,4,FALSE),"")</f>
        <v/>
      </c>
      <c r="K441" s="33" t="s">
        <v>20445</v>
      </c>
      <c r="L441" s="30" t="s">
        <v>14894</v>
      </c>
      <c r="M441" s="30"/>
      <c r="N441" s="30"/>
      <c r="O441" s="30"/>
      <c r="P441" s="30" t="s">
        <v>19350</v>
      </c>
      <c r="Q441" s="31" t="s">
        <v>19115</v>
      </c>
      <c r="R441" s="31"/>
      <c r="S441" s="30"/>
      <c r="T441" s="105"/>
      <c r="U441" s="106"/>
    </row>
    <row r="442" spans="1:21" ht="53.25" customHeight="1" x14ac:dyDescent="0.2">
      <c r="A442" s="47">
        <v>441</v>
      </c>
      <c r="B442" s="32" t="s">
        <v>20446</v>
      </c>
      <c r="C442" s="33" t="s">
        <v>20447</v>
      </c>
      <c r="D442" s="61" t="s">
        <v>11974</v>
      </c>
      <c r="E442" s="34">
        <v>44754</v>
      </c>
      <c r="F442" s="34">
        <v>44753</v>
      </c>
      <c r="G442" s="73">
        <v>6384</v>
      </c>
      <c r="H442" s="30" t="str">
        <f>IFERROR(VLOOKUP(G442,[1]Hoja1!$B$2:$F$14234,2,FALSE),"")</f>
        <v>ROSA MARIA 5</v>
      </c>
      <c r="I442" s="30" t="str">
        <f>IFERROR(VLOOKUP(G442,[1]Hoja1!$B$2:$F$14234,3,FALSE),"")</f>
        <v>PL-6384-CM</v>
      </c>
      <c r="J442" s="34" t="str">
        <f>IFERROR(VLOOKUP(G442,[1]Hoja1!$B$2:$F$14234,4,FALSE),"")</f>
        <v>GRUPO EMPRESARIAL PESQUERO SANTISTEBAN S.A.C.</v>
      </c>
      <c r="K442" s="33" t="s">
        <v>20448</v>
      </c>
      <c r="L442" s="30" t="s">
        <v>14894</v>
      </c>
      <c r="M442" s="30"/>
      <c r="N442" s="30"/>
      <c r="O442" s="30"/>
      <c r="P442" s="30" t="s">
        <v>19418</v>
      </c>
      <c r="Q442" s="30" t="s">
        <v>78</v>
      </c>
      <c r="R442" s="30"/>
      <c r="S442" s="30"/>
      <c r="T442" s="105"/>
      <c r="U442" s="106"/>
    </row>
    <row r="443" spans="1:21" ht="53.25" customHeight="1" x14ac:dyDescent="0.2">
      <c r="A443" s="47">
        <v>442</v>
      </c>
      <c r="B443" s="32" t="s">
        <v>20449</v>
      </c>
      <c r="C443" s="33" t="s">
        <v>20450</v>
      </c>
      <c r="D443" s="61" t="s">
        <v>11974</v>
      </c>
      <c r="E443" s="34">
        <v>44754</v>
      </c>
      <c r="F443" s="34">
        <v>44753</v>
      </c>
      <c r="G443" s="73"/>
      <c r="H443" s="30" t="str">
        <f>IFERROR(VLOOKUP(G443,[1]Hoja1!$B$2:$F$14234,2,FALSE),"")</f>
        <v/>
      </c>
      <c r="I443" s="30" t="str">
        <f>IFERROR(VLOOKUP(G443,[1]Hoja1!$B$2:$F$14234,3,FALSE),"")</f>
        <v/>
      </c>
      <c r="J443" s="34" t="str">
        <f>IFERROR(VLOOKUP(G443,[1]Hoja1!$B$2:$F$14234,4,FALSE),"")</f>
        <v/>
      </c>
      <c r="K443" s="33" t="s">
        <v>20451</v>
      </c>
      <c r="L443" s="30" t="s">
        <v>15859</v>
      </c>
      <c r="M443" s="30"/>
      <c r="N443" s="30"/>
      <c r="O443" s="30"/>
      <c r="P443" s="30" t="s">
        <v>19473</v>
      </c>
      <c r="Q443" s="30" t="s">
        <v>19119</v>
      </c>
      <c r="R443" s="30"/>
      <c r="S443" s="30"/>
      <c r="T443" s="105"/>
      <c r="U443" s="106"/>
    </row>
    <row r="444" spans="1:21" ht="53.25" customHeight="1" x14ac:dyDescent="0.2">
      <c r="A444" s="47">
        <v>443</v>
      </c>
      <c r="B444" s="32" t="s">
        <v>20452</v>
      </c>
      <c r="C444" s="33" t="s">
        <v>19802</v>
      </c>
      <c r="D444" s="61" t="s">
        <v>11974</v>
      </c>
      <c r="E444" s="34">
        <v>44754</v>
      </c>
      <c r="F444" s="34">
        <v>44753</v>
      </c>
      <c r="G444" s="73"/>
      <c r="H444" s="30" t="str">
        <f>IFERROR(VLOOKUP(G444,[1]Hoja1!$B$2:$F$14234,2,FALSE),"")</f>
        <v/>
      </c>
      <c r="I444" s="30" t="str">
        <f>IFERROR(VLOOKUP(G444,[1]Hoja1!$B$2:$F$14234,3,FALSE),"")</f>
        <v/>
      </c>
      <c r="J444" s="34" t="str">
        <f>IFERROR(VLOOKUP(G444,[1]Hoja1!$B$2:$F$14234,4,FALSE),"")</f>
        <v/>
      </c>
      <c r="K444" s="33" t="s">
        <v>20453</v>
      </c>
      <c r="L444" s="30" t="s">
        <v>14894</v>
      </c>
      <c r="M444" s="30"/>
      <c r="N444" s="30"/>
      <c r="O444" s="30"/>
      <c r="P444" s="30" t="s">
        <v>19240</v>
      </c>
      <c r="Q444" s="30" t="s">
        <v>19113</v>
      </c>
      <c r="R444" s="30"/>
      <c r="S444" s="30"/>
      <c r="T444" s="105"/>
      <c r="U444" s="106"/>
    </row>
    <row r="445" spans="1:21" ht="53.25" customHeight="1" x14ac:dyDescent="0.2">
      <c r="A445" s="47">
        <v>444</v>
      </c>
      <c r="B445" s="32" t="s">
        <v>20454</v>
      </c>
      <c r="C445" s="33" t="s">
        <v>20455</v>
      </c>
      <c r="D445" s="61" t="s">
        <v>11974</v>
      </c>
      <c r="E445" s="34">
        <v>44754</v>
      </c>
      <c r="F445" s="34">
        <v>44754</v>
      </c>
      <c r="G445" s="73"/>
      <c r="H445" s="30" t="str">
        <f>IFERROR(VLOOKUP(G445,[1]Hoja1!$B$2:$F$14234,2,FALSE),"")</f>
        <v/>
      </c>
      <c r="I445" s="30" t="str">
        <f>IFERROR(VLOOKUP(G445,[1]Hoja1!$B$2:$F$14234,3,FALSE),"")</f>
        <v/>
      </c>
      <c r="J445" s="34" t="str">
        <f>IFERROR(VLOOKUP(G445,[1]Hoja1!$B$2:$F$14234,4,FALSE),"")</f>
        <v/>
      </c>
      <c r="K445" s="33" t="s">
        <v>20456</v>
      </c>
      <c r="L445" s="30" t="s">
        <v>14894</v>
      </c>
      <c r="M445" s="30"/>
      <c r="N445" s="30"/>
      <c r="O445" s="30"/>
      <c r="P445" s="30" t="s">
        <v>19240</v>
      </c>
      <c r="Q445" s="30" t="s">
        <v>19113</v>
      </c>
      <c r="R445" s="30"/>
      <c r="S445" s="30"/>
      <c r="T445" s="105"/>
      <c r="U445" s="106"/>
    </row>
    <row r="446" spans="1:21" ht="53.25" customHeight="1" x14ac:dyDescent="0.2">
      <c r="A446" s="47">
        <v>445</v>
      </c>
      <c r="B446" s="32" t="s">
        <v>20457</v>
      </c>
      <c r="C446" s="33" t="s">
        <v>20458</v>
      </c>
      <c r="D446" s="61" t="s">
        <v>11974</v>
      </c>
      <c r="E446" s="34">
        <v>44754</v>
      </c>
      <c r="F446" s="34">
        <v>44754</v>
      </c>
      <c r="G446" s="73"/>
      <c r="H446" s="30" t="str">
        <f>IFERROR(VLOOKUP(G446,[1]Hoja1!$B$2:$F$14234,2,FALSE),"")</f>
        <v/>
      </c>
      <c r="I446" s="30" t="str">
        <f>IFERROR(VLOOKUP(G446,[1]Hoja1!$B$2:$F$14234,3,FALSE),"")</f>
        <v/>
      </c>
      <c r="J446" s="34" t="str">
        <f>IFERROR(VLOOKUP(G446,[1]Hoja1!$B$2:$F$14234,4,FALSE),"")</f>
        <v/>
      </c>
      <c r="K446" s="33" t="s">
        <v>20459</v>
      </c>
      <c r="L446" s="30" t="s">
        <v>14894</v>
      </c>
      <c r="M446" s="30"/>
      <c r="N446" s="30"/>
      <c r="O446" s="30"/>
      <c r="P446" s="30" t="s">
        <v>19240</v>
      </c>
      <c r="Q446" s="30" t="s">
        <v>19113</v>
      </c>
      <c r="R446" s="30"/>
      <c r="S446" s="30"/>
      <c r="T446" s="105"/>
      <c r="U446" s="106"/>
    </row>
    <row r="447" spans="1:21" ht="53.25" customHeight="1" x14ac:dyDescent="0.2">
      <c r="A447" s="47">
        <v>446</v>
      </c>
      <c r="B447" s="32" t="s">
        <v>20460</v>
      </c>
      <c r="C447" s="33" t="s">
        <v>20461</v>
      </c>
      <c r="D447" s="61" t="s">
        <v>11974</v>
      </c>
      <c r="E447" s="34">
        <v>44754</v>
      </c>
      <c r="F447" s="34">
        <v>44754</v>
      </c>
      <c r="G447" s="73"/>
      <c r="H447" s="30" t="str">
        <f>IFERROR(VLOOKUP(G447,[1]Hoja1!$B$2:$F$14234,2,FALSE),"")</f>
        <v/>
      </c>
      <c r="I447" s="30" t="str">
        <f>IFERROR(VLOOKUP(G447,[1]Hoja1!$B$2:$F$14234,3,FALSE),"")</f>
        <v/>
      </c>
      <c r="J447" s="34" t="str">
        <f>IFERROR(VLOOKUP(G447,[1]Hoja1!$B$2:$F$14234,4,FALSE),"")</f>
        <v/>
      </c>
      <c r="K447" s="33" t="s">
        <v>20462</v>
      </c>
      <c r="L447" s="30" t="s">
        <v>14894</v>
      </c>
      <c r="M447" s="30"/>
      <c r="N447" s="30"/>
      <c r="O447" s="30"/>
      <c r="P447" s="30" t="s">
        <v>19240</v>
      </c>
      <c r="Q447" s="30" t="s">
        <v>19113</v>
      </c>
      <c r="R447" s="30"/>
      <c r="S447" s="30"/>
      <c r="T447" s="105"/>
      <c r="U447" s="106"/>
    </row>
    <row r="448" spans="1:21" ht="53.25" customHeight="1" x14ac:dyDescent="0.2">
      <c r="A448" s="47">
        <v>447</v>
      </c>
      <c r="B448" s="32" t="s">
        <v>20463</v>
      </c>
      <c r="C448" s="33" t="s">
        <v>20464</v>
      </c>
      <c r="D448" s="61" t="s">
        <v>11974</v>
      </c>
      <c r="E448" s="34">
        <v>44754</v>
      </c>
      <c r="F448" s="34">
        <v>44754</v>
      </c>
      <c r="G448" s="73"/>
      <c r="H448" s="30" t="str">
        <f>IFERROR(VLOOKUP(G448,[1]Hoja1!$B$2:$F$14234,2,FALSE),"")</f>
        <v/>
      </c>
      <c r="I448" s="30" t="str">
        <f>IFERROR(VLOOKUP(G448,[1]Hoja1!$B$2:$F$14234,3,FALSE),"")</f>
        <v/>
      </c>
      <c r="J448" s="34" t="str">
        <f>IFERROR(VLOOKUP(G448,[1]Hoja1!$B$2:$F$14234,4,FALSE),"")</f>
        <v/>
      </c>
      <c r="K448" s="33" t="s">
        <v>20465</v>
      </c>
      <c r="L448" s="30" t="s">
        <v>14894</v>
      </c>
      <c r="M448" s="30"/>
      <c r="N448" s="30"/>
      <c r="O448" s="30"/>
      <c r="P448" s="30" t="s">
        <v>19240</v>
      </c>
      <c r="Q448" s="30" t="s">
        <v>19113</v>
      </c>
      <c r="R448" s="30"/>
      <c r="S448" s="30"/>
      <c r="T448" s="105"/>
      <c r="U448" s="106"/>
    </row>
    <row r="449" spans="1:21" ht="53.25" customHeight="1" x14ac:dyDescent="0.2">
      <c r="A449" s="47">
        <v>448</v>
      </c>
      <c r="B449" s="32" t="s">
        <v>20466</v>
      </c>
      <c r="C449" s="33" t="s">
        <v>20467</v>
      </c>
      <c r="D449" s="61" t="s">
        <v>11974</v>
      </c>
      <c r="E449" s="34">
        <v>44754</v>
      </c>
      <c r="F449" s="34">
        <v>44754</v>
      </c>
      <c r="G449" s="73">
        <v>21084</v>
      </c>
      <c r="H449" s="30" t="str">
        <f>IFERROR(VLOOKUP(G449,[1]Hoja1!$B$2:$F$14234,2,FALSE),"")</f>
        <v>DON ALBERTO</v>
      </c>
      <c r="I449" s="30" t="str">
        <f>IFERROR(VLOOKUP(G449,[1]Hoja1!$B$2:$F$14234,3,FALSE),"")</f>
        <v>PT-21084-PM</v>
      </c>
      <c r="J449" s="34" t="str">
        <f>IFERROR(VLOOKUP(G449,[1]Hoja1!$B$2:$F$14234,4,FALSE),"")</f>
        <v>PESQUERA PACIFICO DEL NORTE S.A.C.</v>
      </c>
      <c r="K449" s="33" t="s">
        <v>20468</v>
      </c>
      <c r="L449" s="30" t="s">
        <v>14894</v>
      </c>
      <c r="M449" s="30"/>
      <c r="N449" s="30"/>
      <c r="O449" s="30"/>
      <c r="P449" s="30" t="s">
        <v>19418</v>
      </c>
      <c r="Q449" s="30" t="s">
        <v>78</v>
      </c>
      <c r="R449" s="30"/>
      <c r="S449" s="30"/>
      <c r="T449" s="105"/>
      <c r="U449" s="106"/>
    </row>
    <row r="450" spans="1:21" ht="53.25" customHeight="1" x14ac:dyDescent="0.2">
      <c r="A450" s="47">
        <v>449</v>
      </c>
      <c r="B450" s="32" t="s">
        <v>20469</v>
      </c>
      <c r="C450" s="33" t="s">
        <v>20470</v>
      </c>
      <c r="D450" s="61" t="s">
        <v>11974</v>
      </c>
      <c r="E450" s="34">
        <v>44754</v>
      </c>
      <c r="F450" s="34">
        <v>44754</v>
      </c>
      <c r="G450" s="73"/>
      <c r="H450" s="30" t="str">
        <f>IFERROR(VLOOKUP(G450,[1]Hoja1!$B$2:$F$14234,2,FALSE),"")</f>
        <v/>
      </c>
      <c r="I450" s="30" t="str">
        <f>IFERROR(VLOOKUP(G450,[1]Hoja1!$B$2:$F$14234,3,FALSE),"")</f>
        <v/>
      </c>
      <c r="J450" s="34" t="str">
        <f>IFERROR(VLOOKUP(G450,[1]Hoja1!$B$2:$F$14234,4,FALSE),"")</f>
        <v/>
      </c>
      <c r="K450" s="33" t="s">
        <v>20471</v>
      </c>
      <c r="L450" s="30" t="s">
        <v>14894</v>
      </c>
      <c r="M450" s="30"/>
      <c r="N450" s="30"/>
      <c r="O450" s="30"/>
      <c r="P450" s="30" t="s">
        <v>19240</v>
      </c>
      <c r="Q450" s="30" t="s">
        <v>19113</v>
      </c>
      <c r="R450" s="30"/>
      <c r="S450" s="30"/>
      <c r="T450" s="105"/>
      <c r="U450" s="106"/>
    </row>
    <row r="451" spans="1:21" ht="53.25" customHeight="1" x14ac:dyDescent="0.2">
      <c r="A451" s="47">
        <v>450</v>
      </c>
      <c r="B451" s="32" t="s">
        <v>20472</v>
      </c>
      <c r="C451" s="33" t="s">
        <v>20473</v>
      </c>
      <c r="D451" s="61" t="s">
        <v>11974</v>
      </c>
      <c r="E451" s="34">
        <v>44754</v>
      </c>
      <c r="F451" s="34">
        <v>44754</v>
      </c>
      <c r="G451" s="73"/>
      <c r="H451" s="30" t="str">
        <f>IFERROR(VLOOKUP(G451,[1]Hoja1!$B$2:$F$14234,2,FALSE),"")</f>
        <v/>
      </c>
      <c r="I451" s="30" t="str">
        <f>IFERROR(VLOOKUP(G451,[1]Hoja1!$B$2:$F$14234,3,FALSE),"")</f>
        <v/>
      </c>
      <c r="J451" s="34" t="str">
        <f>IFERROR(VLOOKUP(G451,[1]Hoja1!$B$2:$F$14234,4,FALSE),"")</f>
        <v/>
      </c>
      <c r="K451" s="33" t="s">
        <v>20474</v>
      </c>
      <c r="L451" s="30" t="s">
        <v>14894</v>
      </c>
      <c r="M451" s="30"/>
      <c r="N451" s="30"/>
      <c r="O451" s="30"/>
      <c r="P451" s="30" t="s">
        <v>19240</v>
      </c>
      <c r="Q451" s="30" t="s">
        <v>19113</v>
      </c>
      <c r="R451" s="30"/>
      <c r="S451" s="30"/>
      <c r="T451" s="105"/>
      <c r="U451" s="106"/>
    </row>
    <row r="452" spans="1:21" ht="53.25" customHeight="1" x14ac:dyDescent="0.2">
      <c r="A452" s="47">
        <v>451</v>
      </c>
      <c r="B452" s="32" t="s">
        <v>20475</v>
      </c>
      <c r="C452" s="33" t="s">
        <v>20476</v>
      </c>
      <c r="D452" s="61" t="s">
        <v>11974</v>
      </c>
      <c r="E452" s="34">
        <v>44755</v>
      </c>
      <c r="F452" s="34">
        <v>44754</v>
      </c>
      <c r="G452" s="73"/>
      <c r="H452" s="30" t="str">
        <f>IFERROR(VLOOKUP(G452,[1]Hoja1!$B$2:$F$14234,2,FALSE),"")</f>
        <v/>
      </c>
      <c r="I452" s="30" t="str">
        <f>IFERROR(VLOOKUP(G452,[1]Hoja1!$B$2:$F$14234,3,FALSE),"")</f>
        <v/>
      </c>
      <c r="J452" s="34" t="str">
        <f>IFERROR(VLOOKUP(G452,[1]Hoja1!$B$2:$F$14234,4,FALSE),"")</f>
        <v/>
      </c>
      <c r="K452" s="33" t="s">
        <v>20477</v>
      </c>
      <c r="L452" s="30" t="s">
        <v>14894</v>
      </c>
      <c r="M452" s="30"/>
      <c r="N452" s="30"/>
      <c r="O452" s="30"/>
      <c r="P452" s="30" t="s">
        <v>19240</v>
      </c>
      <c r="Q452" s="30" t="s">
        <v>19113</v>
      </c>
      <c r="R452" s="30"/>
      <c r="S452" s="30"/>
      <c r="T452" s="105"/>
      <c r="U452" s="106"/>
    </row>
    <row r="453" spans="1:21" ht="53.25" customHeight="1" x14ac:dyDescent="0.2">
      <c r="A453" s="47">
        <v>452</v>
      </c>
      <c r="B453" s="32" t="s">
        <v>20478</v>
      </c>
      <c r="C453" s="33" t="s">
        <v>20479</v>
      </c>
      <c r="D453" s="61" t="s">
        <v>11974</v>
      </c>
      <c r="E453" s="34">
        <v>44755</v>
      </c>
      <c r="F453" s="34">
        <v>44755</v>
      </c>
      <c r="G453" s="73"/>
      <c r="H453" s="30" t="str">
        <f>IFERROR(VLOOKUP(G453,[1]Hoja1!$B$2:$F$14234,2,FALSE),"")</f>
        <v/>
      </c>
      <c r="I453" s="30" t="str">
        <f>IFERROR(VLOOKUP(G453,[1]Hoja1!$B$2:$F$14234,3,FALSE),"")</f>
        <v/>
      </c>
      <c r="J453" s="34" t="str">
        <f>IFERROR(VLOOKUP(G453,[1]Hoja1!$B$2:$F$14234,4,FALSE),"")</f>
        <v/>
      </c>
      <c r="K453" s="33" t="s">
        <v>20480</v>
      </c>
      <c r="L453" s="30" t="s">
        <v>14894</v>
      </c>
      <c r="M453" s="30"/>
      <c r="N453" s="30"/>
      <c r="O453" s="30"/>
      <c r="P453" s="30" t="s">
        <v>19240</v>
      </c>
      <c r="Q453" s="30" t="s">
        <v>19113</v>
      </c>
      <c r="R453" s="30"/>
      <c r="S453" s="30"/>
      <c r="T453" s="105"/>
      <c r="U453" s="106"/>
    </row>
    <row r="454" spans="1:21" ht="53.25" customHeight="1" x14ac:dyDescent="0.2">
      <c r="A454" s="47">
        <v>453</v>
      </c>
      <c r="B454" s="32" t="s">
        <v>20481</v>
      </c>
      <c r="C454" s="33" t="s">
        <v>20482</v>
      </c>
      <c r="D454" s="61" t="s">
        <v>11974</v>
      </c>
      <c r="E454" s="34">
        <v>44755</v>
      </c>
      <c r="F454" s="34">
        <v>44755</v>
      </c>
      <c r="G454" s="73"/>
      <c r="H454" s="30" t="str">
        <f>IFERROR(VLOOKUP(G454,[1]Hoja1!$B$2:$F$14234,2,FALSE),"")</f>
        <v/>
      </c>
      <c r="I454" s="30" t="str">
        <f>IFERROR(VLOOKUP(G454,[1]Hoja1!$B$2:$F$14234,3,FALSE),"")</f>
        <v/>
      </c>
      <c r="J454" s="34" t="str">
        <f>IFERROR(VLOOKUP(G454,[1]Hoja1!$B$2:$F$14234,4,FALSE),"")</f>
        <v/>
      </c>
      <c r="K454" s="33" t="s">
        <v>20483</v>
      </c>
      <c r="L454" s="30" t="s">
        <v>14894</v>
      </c>
      <c r="M454" s="30"/>
      <c r="N454" s="30"/>
      <c r="O454" s="30"/>
      <c r="P454" s="30" t="s">
        <v>19240</v>
      </c>
      <c r="Q454" s="30" t="s">
        <v>19113</v>
      </c>
      <c r="R454" s="30"/>
      <c r="S454" s="30"/>
      <c r="T454" s="105"/>
      <c r="U454" s="106"/>
    </row>
    <row r="455" spans="1:21" ht="53.25" customHeight="1" x14ac:dyDescent="0.2">
      <c r="A455" s="47">
        <v>454</v>
      </c>
      <c r="B455" s="32" t="s">
        <v>20484</v>
      </c>
      <c r="C455" s="33" t="s">
        <v>20485</v>
      </c>
      <c r="D455" s="61" t="s">
        <v>11974</v>
      </c>
      <c r="E455" s="34">
        <v>44755</v>
      </c>
      <c r="F455" s="34">
        <v>44755</v>
      </c>
      <c r="G455" s="73"/>
      <c r="H455" s="30" t="str">
        <f>IFERROR(VLOOKUP(G455,[1]Hoja1!$B$2:$F$14234,2,FALSE),"")</f>
        <v/>
      </c>
      <c r="I455" s="30" t="str">
        <f>IFERROR(VLOOKUP(G455,[1]Hoja1!$B$2:$F$14234,3,FALSE),"")</f>
        <v/>
      </c>
      <c r="J455" s="34" t="str">
        <f>IFERROR(VLOOKUP(G455,[1]Hoja1!$B$2:$F$14234,4,FALSE),"")</f>
        <v/>
      </c>
      <c r="K455" s="33" t="s">
        <v>20486</v>
      </c>
      <c r="L455" s="30" t="s">
        <v>14894</v>
      </c>
      <c r="M455" s="30"/>
      <c r="N455" s="30"/>
      <c r="O455" s="30"/>
      <c r="P455" s="30" t="s">
        <v>19240</v>
      </c>
      <c r="Q455" s="30" t="s">
        <v>19113</v>
      </c>
      <c r="R455" s="30"/>
      <c r="S455" s="30"/>
      <c r="T455" s="105"/>
      <c r="U455" s="106"/>
    </row>
    <row r="456" spans="1:21" ht="53.25" customHeight="1" x14ac:dyDescent="0.2">
      <c r="A456" s="47">
        <v>455</v>
      </c>
      <c r="B456" s="32" t="s">
        <v>20487</v>
      </c>
      <c r="C456" s="33" t="s">
        <v>20488</v>
      </c>
      <c r="D456" s="61" t="s">
        <v>11974</v>
      </c>
      <c r="E456" s="34">
        <v>44755</v>
      </c>
      <c r="F456" s="34">
        <v>44755</v>
      </c>
      <c r="G456" s="73"/>
      <c r="H456" s="30" t="str">
        <f>IFERROR(VLOOKUP(G456,[1]Hoja1!$B$2:$F$14234,2,FALSE),"")</f>
        <v/>
      </c>
      <c r="I456" s="30" t="str">
        <f>IFERROR(VLOOKUP(G456,[1]Hoja1!$B$2:$F$14234,3,FALSE),"")</f>
        <v/>
      </c>
      <c r="J456" s="34" t="str">
        <f>IFERROR(VLOOKUP(G456,[1]Hoja1!$B$2:$F$14234,4,FALSE),"")</f>
        <v/>
      </c>
      <c r="K456" s="33" t="s">
        <v>20489</v>
      </c>
      <c r="L456" s="30" t="s">
        <v>14894</v>
      </c>
      <c r="M456" s="30"/>
      <c r="N456" s="30"/>
      <c r="O456" s="30"/>
      <c r="P456" s="30" t="s">
        <v>19240</v>
      </c>
      <c r="Q456" s="30" t="s">
        <v>19113</v>
      </c>
      <c r="R456" s="30"/>
      <c r="S456" s="30"/>
      <c r="T456" s="105"/>
      <c r="U456" s="106"/>
    </row>
    <row r="457" spans="1:21" ht="53.25" customHeight="1" x14ac:dyDescent="0.2">
      <c r="A457" s="47">
        <v>456</v>
      </c>
      <c r="B457" s="32" t="s">
        <v>20490</v>
      </c>
      <c r="C457" s="33" t="s">
        <v>20491</v>
      </c>
      <c r="D457" s="61" t="s">
        <v>11974</v>
      </c>
      <c r="E457" s="34">
        <v>44755</v>
      </c>
      <c r="F457" s="34">
        <v>44755</v>
      </c>
      <c r="G457" s="73"/>
      <c r="H457" s="30" t="str">
        <f>IFERROR(VLOOKUP(G457,[1]Hoja1!$B$2:$F$14234,2,FALSE),"")</f>
        <v/>
      </c>
      <c r="I457" s="30" t="str">
        <f>IFERROR(VLOOKUP(G457,[1]Hoja1!$B$2:$F$14234,3,FALSE),"")</f>
        <v/>
      </c>
      <c r="J457" s="34" t="str">
        <f>IFERROR(VLOOKUP(G457,[1]Hoja1!$B$2:$F$14234,4,FALSE),"")</f>
        <v/>
      </c>
      <c r="K457" s="33" t="s">
        <v>20492</v>
      </c>
      <c r="L457" s="30" t="s">
        <v>14894</v>
      </c>
      <c r="M457" s="30"/>
      <c r="N457" s="30"/>
      <c r="O457" s="30"/>
      <c r="P457" s="30" t="s">
        <v>19240</v>
      </c>
      <c r="Q457" s="30" t="s">
        <v>19113</v>
      </c>
      <c r="R457" s="30"/>
      <c r="S457" s="30"/>
      <c r="T457" s="105"/>
      <c r="U457" s="106"/>
    </row>
    <row r="458" spans="1:21" ht="53.25" customHeight="1" x14ac:dyDescent="0.2">
      <c r="A458" s="47">
        <v>457</v>
      </c>
      <c r="B458" s="32" t="s">
        <v>20493</v>
      </c>
      <c r="C458" s="33" t="s">
        <v>20494</v>
      </c>
      <c r="D458" s="61" t="s">
        <v>11974</v>
      </c>
      <c r="E458" s="34">
        <v>44755</v>
      </c>
      <c r="F458" s="34">
        <v>44755</v>
      </c>
      <c r="G458" s="73"/>
      <c r="H458" s="30" t="str">
        <f>IFERROR(VLOOKUP(G458,[1]Hoja1!$B$2:$F$14234,2,FALSE),"")</f>
        <v/>
      </c>
      <c r="I458" s="30" t="str">
        <f>IFERROR(VLOOKUP(G458,[1]Hoja1!$B$2:$F$14234,3,FALSE),"")</f>
        <v/>
      </c>
      <c r="J458" s="34" t="str">
        <f>IFERROR(VLOOKUP(G458,[1]Hoja1!$B$2:$F$14234,4,FALSE),"")</f>
        <v/>
      </c>
      <c r="K458" s="33" t="s">
        <v>20495</v>
      </c>
      <c r="L458" s="30" t="s">
        <v>14894</v>
      </c>
      <c r="M458" s="30"/>
      <c r="N458" s="30"/>
      <c r="O458" s="30"/>
      <c r="P458" s="30" t="s">
        <v>19240</v>
      </c>
      <c r="Q458" s="30" t="s">
        <v>19113</v>
      </c>
      <c r="R458" s="30"/>
      <c r="S458" s="30"/>
      <c r="T458" s="105"/>
      <c r="U458" s="106"/>
    </row>
    <row r="459" spans="1:21" ht="53.25" customHeight="1" x14ac:dyDescent="0.2">
      <c r="A459" s="47">
        <v>458</v>
      </c>
      <c r="B459" s="32" t="s">
        <v>20496</v>
      </c>
      <c r="C459" s="33" t="s">
        <v>20497</v>
      </c>
      <c r="D459" s="61" t="s">
        <v>11974</v>
      </c>
      <c r="E459" s="34">
        <v>44755</v>
      </c>
      <c r="F459" s="34">
        <v>44755</v>
      </c>
      <c r="G459" s="73"/>
      <c r="H459" s="30" t="str">
        <f>IFERROR(VLOOKUP(G459,[1]Hoja1!$B$2:$F$14234,2,FALSE),"")</f>
        <v/>
      </c>
      <c r="I459" s="30" t="str">
        <f>IFERROR(VLOOKUP(G459,[1]Hoja1!$B$2:$F$14234,3,FALSE),"")</f>
        <v/>
      </c>
      <c r="J459" s="34" t="str">
        <f>IFERROR(VLOOKUP(G459,[1]Hoja1!$B$2:$F$14234,4,FALSE),"")</f>
        <v/>
      </c>
      <c r="K459" s="33" t="s">
        <v>20498</v>
      </c>
      <c r="L459" s="30" t="s">
        <v>14894</v>
      </c>
      <c r="M459" s="30"/>
      <c r="N459" s="30"/>
      <c r="O459" s="30"/>
      <c r="P459" s="30" t="s">
        <v>19240</v>
      </c>
      <c r="Q459" s="30" t="s">
        <v>19113</v>
      </c>
      <c r="R459" s="30"/>
      <c r="S459" s="30"/>
      <c r="T459" s="105"/>
      <c r="U459" s="106"/>
    </row>
    <row r="460" spans="1:21" ht="53.25" customHeight="1" x14ac:dyDescent="0.2">
      <c r="A460" s="47">
        <v>459</v>
      </c>
      <c r="B460" s="32" t="s">
        <v>20499</v>
      </c>
      <c r="C460" s="33" t="s">
        <v>20500</v>
      </c>
      <c r="D460" s="61" t="s">
        <v>11974</v>
      </c>
      <c r="E460" s="34">
        <v>44755</v>
      </c>
      <c r="F460" s="34">
        <v>44755</v>
      </c>
      <c r="G460" s="73"/>
      <c r="H460" s="30" t="str">
        <f>IFERROR(VLOOKUP(G460,[1]Hoja1!$B$2:$F$14234,2,FALSE),"")</f>
        <v/>
      </c>
      <c r="I460" s="30" t="str">
        <f>IFERROR(VLOOKUP(G460,[1]Hoja1!$B$2:$F$14234,3,FALSE),"")</f>
        <v/>
      </c>
      <c r="J460" s="34" t="str">
        <f>IFERROR(VLOOKUP(G460,[1]Hoja1!$B$2:$F$14234,4,FALSE),"")</f>
        <v/>
      </c>
      <c r="K460" s="33" t="s">
        <v>20501</v>
      </c>
      <c r="L460" s="30" t="s">
        <v>14894</v>
      </c>
      <c r="M460" s="30"/>
      <c r="N460" s="30"/>
      <c r="O460" s="30"/>
      <c r="P460" s="30" t="s">
        <v>19240</v>
      </c>
      <c r="Q460" s="30" t="s">
        <v>19113</v>
      </c>
      <c r="R460" s="30"/>
      <c r="S460" s="30"/>
      <c r="T460" s="105"/>
      <c r="U460" s="106"/>
    </row>
    <row r="461" spans="1:21" ht="53.25" customHeight="1" x14ac:dyDescent="0.2">
      <c r="A461" s="47">
        <v>460</v>
      </c>
      <c r="B461" s="32" t="s">
        <v>20502</v>
      </c>
      <c r="C461" s="33" t="s">
        <v>20503</v>
      </c>
      <c r="D461" s="61" t="s">
        <v>11974</v>
      </c>
      <c r="E461" s="34">
        <v>44755</v>
      </c>
      <c r="F461" s="34">
        <v>44755</v>
      </c>
      <c r="G461" s="73"/>
      <c r="H461" s="30" t="str">
        <f>IFERROR(VLOOKUP(G461,[1]Hoja1!$B$2:$F$14234,2,FALSE),"")</f>
        <v/>
      </c>
      <c r="I461" s="30" t="str">
        <f>IFERROR(VLOOKUP(G461,[1]Hoja1!$B$2:$F$14234,3,FALSE),"")</f>
        <v/>
      </c>
      <c r="J461" s="34" t="str">
        <f>IFERROR(VLOOKUP(G461,[1]Hoja1!$B$2:$F$14234,4,FALSE),"")</f>
        <v/>
      </c>
      <c r="K461" s="33" t="s">
        <v>20504</v>
      </c>
      <c r="L461" s="30" t="s">
        <v>14894</v>
      </c>
      <c r="M461" s="30"/>
      <c r="N461" s="30"/>
      <c r="O461" s="30"/>
      <c r="P461" s="30" t="s">
        <v>19240</v>
      </c>
      <c r="Q461" s="30" t="s">
        <v>19113</v>
      </c>
      <c r="R461" s="30"/>
      <c r="S461" s="30"/>
      <c r="T461" s="105"/>
      <c r="U461" s="106"/>
    </row>
    <row r="462" spans="1:21" ht="53.25" customHeight="1" x14ac:dyDescent="0.2">
      <c r="A462" s="47">
        <v>461</v>
      </c>
      <c r="B462" s="32" t="s">
        <v>20505</v>
      </c>
      <c r="C462" s="33" t="s">
        <v>20506</v>
      </c>
      <c r="D462" s="61" t="s">
        <v>11974</v>
      </c>
      <c r="E462" s="34">
        <v>44755</v>
      </c>
      <c r="F462" s="34">
        <v>44755</v>
      </c>
      <c r="G462" s="73"/>
      <c r="H462" s="30" t="str">
        <f>IFERROR(VLOOKUP(G462,[1]Hoja1!$B$2:$F$14234,2,FALSE),"")</f>
        <v/>
      </c>
      <c r="I462" s="30" t="str">
        <f>IFERROR(VLOOKUP(G462,[1]Hoja1!$B$2:$F$14234,3,FALSE),"")</f>
        <v/>
      </c>
      <c r="J462" s="34" t="str">
        <f>IFERROR(VLOOKUP(G462,[1]Hoja1!$B$2:$F$14234,4,FALSE),"")</f>
        <v/>
      </c>
      <c r="K462" s="33" t="s">
        <v>20507</v>
      </c>
      <c r="L462" s="30" t="s">
        <v>14894</v>
      </c>
      <c r="M462" s="30"/>
      <c r="N462" s="30"/>
      <c r="O462" s="30"/>
      <c r="P462" s="30" t="s">
        <v>19240</v>
      </c>
      <c r="Q462" s="30" t="s">
        <v>19113</v>
      </c>
      <c r="R462" s="30"/>
      <c r="S462" s="30"/>
      <c r="T462" s="105"/>
      <c r="U462" s="106"/>
    </row>
    <row r="463" spans="1:21" ht="53.25" customHeight="1" x14ac:dyDescent="0.2">
      <c r="A463" s="47">
        <v>462</v>
      </c>
      <c r="B463" s="32" t="s">
        <v>20508</v>
      </c>
      <c r="C463" s="33" t="s">
        <v>20509</v>
      </c>
      <c r="D463" s="61" t="s">
        <v>11974</v>
      </c>
      <c r="E463" s="34">
        <v>44755</v>
      </c>
      <c r="F463" s="34">
        <v>44755</v>
      </c>
      <c r="G463" s="73">
        <v>3027</v>
      </c>
      <c r="H463" s="30" t="str">
        <f>IFERROR(VLOOKUP(G463,[1]Hoja1!$B$2:$F$14234,2,FALSE),"")</f>
        <v>JESUS EN TI CONFIO I</v>
      </c>
      <c r="I463" s="30" t="str">
        <f>IFERROR(VLOOKUP(G463,[1]Hoja1!$B$2:$F$14234,3,FALSE),"")</f>
        <v>PL-3027-CM</v>
      </c>
      <c r="J463" s="34" t="str">
        <f>IFERROR(VLOOKUP(G463,[1]Hoja1!$B$2:$F$14234,4,FALSE),"")</f>
        <v>JACINTO DE PANTA MARIA TEMPORA ;PANTA JACINTO CLAUDIO ;PANTA JACINTO MARIANO ;PANTA PANTA JOSE MERCEDES ;PERICHE MARTINEZ DE PANTA FRANCISCA ;RUIZ JACINTO DE PANTA ROSA ISABEL</v>
      </c>
      <c r="K463" s="33" t="s">
        <v>20510</v>
      </c>
      <c r="L463" s="30" t="s">
        <v>14894</v>
      </c>
      <c r="M463" s="30"/>
      <c r="N463" s="30"/>
      <c r="O463" s="30"/>
      <c r="P463" s="30" t="s">
        <v>20416</v>
      </c>
      <c r="Q463" s="30" t="s">
        <v>19131</v>
      </c>
      <c r="R463" s="30"/>
      <c r="S463" s="30"/>
      <c r="T463" s="105"/>
      <c r="U463" s="248" t="s">
        <v>19419</v>
      </c>
    </row>
    <row r="464" spans="1:21" ht="53.25" customHeight="1" x14ac:dyDescent="0.2">
      <c r="A464" s="47">
        <v>463</v>
      </c>
      <c r="B464" s="32" t="s">
        <v>20511</v>
      </c>
      <c r="C464" s="33" t="s">
        <v>20512</v>
      </c>
      <c r="D464" s="61" t="s">
        <v>11974</v>
      </c>
      <c r="E464" s="34">
        <v>44757</v>
      </c>
      <c r="F464" s="34">
        <v>44755</v>
      </c>
      <c r="G464" s="73"/>
      <c r="H464" s="30" t="str">
        <f>IFERROR(VLOOKUP(G464,[1]Hoja1!$B$2:$F$14234,2,FALSE),"")</f>
        <v/>
      </c>
      <c r="I464" s="30" t="str">
        <f>IFERROR(VLOOKUP(G464,[1]Hoja1!$B$2:$F$14234,3,FALSE),"")</f>
        <v/>
      </c>
      <c r="J464" s="34" t="str">
        <f>IFERROR(VLOOKUP(G464,[1]Hoja1!$B$2:$F$14234,4,FALSE),"")</f>
        <v/>
      </c>
      <c r="K464" s="33" t="s">
        <v>20513</v>
      </c>
      <c r="L464" s="30" t="s">
        <v>14894</v>
      </c>
      <c r="M464" s="30"/>
      <c r="N464" s="30"/>
      <c r="O464" s="30"/>
      <c r="P464" s="30" t="s">
        <v>19350</v>
      </c>
      <c r="Q464" s="31" t="s">
        <v>19115</v>
      </c>
      <c r="R464" s="31"/>
      <c r="S464" s="30"/>
      <c r="T464" s="105"/>
      <c r="U464" s="106"/>
    </row>
    <row r="465" spans="1:21" ht="53.25" customHeight="1" x14ac:dyDescent="0.2">
      <c r="A465" s="47">
        <v>464</v>
      </c>
      <c r="B465" s="32" t="s">
        <v>20514</v>
      </c>
      <c r="C465" s="33" t="s">
        <v>20515</v>
      </c>
      <c r="D465" s="61" t="s">
        <v>11974</v>
      </c>
      <c r="E465" s="34">
        <v>44757</v>
      </c>
      <c r="F465" s="34">
        <v>44756</v>
      </c>
      <c r="G465" s="73">
        <v>3972</v>
      </c>
      <c r="H465" s="30" t="str">
        <f>IFERROR(VLOOKUP(G465,[1]Hoja1!$B$2:$F$14234,2,FALSE),"")</f>
        <v>MI JOSE Y MERCEDES</v>
      </c>
      <c r="I465" s="30" t="str">
        <f>IFERROR(VLOOKUP(G465,[1]Hoja1!$B$2:$F$14234,3,FALSE),"")</f>
        <v>PT-3972-BM</v>
      </c>
      <c r="J465" s="34" t="str">
        <f>IFERROR(VLOOKUP(G465,[1]Hoja1!$B$2:$F$14234,4,FALSE),"")</f>
        <v>PAIVA CHERRES JOSE ;PAIVA FIESTAS DE PAIVA MARGARITA</v>
      </c>
      <c r="K465" s="33" t="s">
        <v>20516</v>
      </c>
      <c r="L465" s="30" t="s">
        <v>14894</v>
      </c>
      <c r="M465" s="30"/>
      <c r="N465" s="30"/>
      <c r="O465" s="30"/>
      <c r="P465" s="30" t="s">
        <v>19418</v>
      </c>
      <c r="Q465" s="30" t="s">
        <v>78</v>
      </c>
      <c r="R465" s="30"/>
      <c r="S465" s="30"/>
      <c r="T465" s="105"/>
      <c r="U465" s="248" t="s">
        <v>19419</v>
      </c>
    </row>
    <row r="466" spans="1:21" ht="53.25" customHeight="1" x14ac:dyDescent="0.2">
      <c r="A466" s="47">
        <v>465</v>
      </c>
      <c r="B466" s="32" t="s">
        <v>20517</v>
      </c>
      <c r="C466" s="33" t="s">
        <v>20518</v>
      </c>
      <c r="D466" s="61" t="s">
        <v>11974</v>
      </c>
      <c r="E466" s="34">
        <v>44757</v>
      </c>
      <c r="F466" s="34">
        <v>44756</v>
      </c>
      <c r="G466" s="73"/>
      <c r="H466" s="30" t="str">
        <f>IFERROR(VLOOKUP(G466,[1]Hoja1!$B$2:$F$14234,2,FALSE),"")</f>
        <v/>
      </c>
      <c r="I466" s="30" t="str">
        <f>IFERROR(VLOOKUP(G466,[1]Hoja1!$B$2:$F$14234,3,FALSE),"")</f>
        <v/>
      </c>
      <c r="J466" s="34" t="str">
        <f>IFERROR(VLOOKUP(G466,[1]Hoja1!$B$2:$F$14234,4,FALSE),"")</f>
        <v/>
      </c>
      <c r="K466" s="33" t="s">
        <v>20519</v>
      </c>
      <c r="L466" s="30" t="s">
        <v>14894</v>
      </c>
      <c r="M466" s="30"/>
      <c r="N466" s="30"/>
      <c r="O466" s="30"/>
      <c r="P466" s="30" t="s">
        <v>19240</v>
      </c>
      <c r="Q466" s="30" t="s">
        <v>19113</v>
      </c>
      <c r="R466" s="30"/>
      <c r="S466" s="30"/>
      <c r="T466" s="105"/>
      <c r="U466" s="106"/>
    </row>
    <row r="467" spans="1:21" ht="53.25" customHeight="1" x14ac:dyDescent="0.2">
      <c r="A467" s="47">
        <v>466</v>
      </c>
      <c r="B467" s="32" t="s">
        <v>20520</v>
      </c>
      <c r="C467" s="33" t="s">
        <v>20521</v>
      </c>
      <c r="D467" s="61" t="s">
        <v>11974</v>
      </c>
      <c r="E467" s="34">
        <v>44757</v>
      </c>
      <c r="F467" s="34">
        <v>44756</v>
      </c>
      <c r="G467" s="73"/>
      <c r="H467" s="30" t="str">
        <f>IFERROR(VLOOKUP(G467,[1]Hoja1!$B$2:$F$14234,2,FALSE),"")</f>
        <v/>
      </c>
      <c r="I467" s="30" t="str">
        <f>IFERROR(VLOOKUP(G467,[1]Hoja1!$B$2:$F$14234,3,FALSE),"")</f>
        <v/>
      </c>
      <c r="J467" s="34" t="str">
        <f>IFERROR(VLOOKUP(G467,[1]Hoja1!$B$2:$F$14234,4,FALSE),"")</f>
        <v/>
      </c>
      <c r="K467" s="33" t="s">
        <v>20522</v>
      </c>
      <c r="L467" s="30" t="s">
        <v>14894</v>
      </c>
      <c r="M467" s="30"/>
      <c r="N467" s="30"/>
      <c r="O467" s="30"/>
      <c r="P467" s="30" t="s">
        <v>19240</v>
      </c>
      <c r="Q467" s="30" t="s">
        <v>19113</v>
      </c>
      <c r="R467" s="30"/>
      <c r="S467" s="30"/>
      <c r="T467" s="105"/>
      <c r="U467" s="106"/>
    </row>
    <row r="468" spans="1:21" ht="53.25" customHeight="1" x14ac:dyDescent="0.2">
      <c r="A468" s="47">
        <v>467</v>
      </c>
      <c r="B468" s="32" t="s">
        <v>20523</v>
      </c>
      <c r="C468" s="33" t="s">
        <v>20524</v>
      </c>
      <c r="D468" s="61" t="s">
        <v>11974</v>
      </c>
      <c r="E468" s="34">
        <v>44757</v>
      </c>
      <c r="F468" s="34">
        <v>44756</v>
      </c>
      <c r="G468" s="73"/>
      <c r="H468" s="30" t="str">
        <f>IFERROR(VLOOKUP(G468,[1]Hoja1!$B$2:$F$14234,2,FALSE),"")</f>
        <v/>
      </c>
      <c r="I468" s="30" t="str">
        <f>IFERROR(VLOOKUP(G468,[1]Hoja1!$B$2:$F$14234,3,FALSE),"")</f>
        <v/>
      </c>
      <c r="J468" s="34" t="str">
        <f>IFERROR(VLOOKUP(G468,[1]Hoja1!$B$2:$F$14234,4,FALSE),"")</f>
        <v/>
      </c>
      <c r="K468" s="33" t="s">
        <v>20525</v>
      </c>
      <c r="L468" s="30" t="s">
        <v>14894</v>
      </c>
      <c r="M468" s="30"/>
      <c r="N468" s="30"/>
      <c r="O468" s="30"/>
      <c r="P468" s="30" t="s">
        <v>19350</v>
      </c>
      <c r="Q468" s="31" t="s">
        <v>19115</v>
      </c>
      <c r="R468" s="31"/>
      <c r="S468" s="30"/>
      <c r="T468" s="105"/>
      <c r="U468" s="106"/>
    </row>
    <row r="469" spans="1:21" ht="53.25" customHeight="1" x14ac:dyDescent="0.2">
      <c r="A469" s="47">
        <v>468</v>
      </c>
      <c r="B469" s="32" t="s">
        <v>20526</v>
      </c>
      <c r="C469" s="33" t="s">
        <v>20527</v>
      </c>
      <c r="D469" s="61" t="s">
        <v>11974</v>
      </c>
      <c r="E469" s="34">
        <v>44757</v>
      </c>
      <c r="F469" s="34">
        <v>44756</v>
      </c>
      <c r="G469" s="73"/>
      <c r="H469" s="30" t="str">
        <f>IFERROR(VLOOKUP(G469,[1]Hoja1!$B$2:$F$14234,2,FALSE),"")</f>
        <v/>
      </c>
      <c r="I469" s="30" t="str">
        <f>IFERROR(VLOOKUP(G469,[1]Hoja1!$B$2:$F$14234,3,FALSE),"")</f>
        <v/>
      </c>
      <c r="J469" s="34" t="str">
        <f>IFERROR(VLOOKUP(G469,[1]Hoja1!$B$2:$F$14234,4,FALSE),"")</f>
        <v/>
      </c>
      <c r="K469" s="33" t="s">
        <v>20528</v>
      </c>
      <c r="L469" s="30" t="s">
        <v>14894</v>
      </c>
      <c r="M469" s="30"/>
      <c r="N469" s="30"/>
      <c r="O469" s="30"/>
      <c r="P469" s="30" t="s">
        <v>19240</v>
      </c>
      <c r="Q469" s="30" t="s">
        <v>19113</v>
      </c>
      <c r="R469" s="30"/>
      <c r="S469" s="30"/>
      <c r="T469" s="105"/>
      <c r="U469" s="106"/>
    </row>
    <row r="470" spans="1:21" ht="53.25" customHeight="1" x14ac:dyDescent="0.2">
      <c r="A470" s="47">
        <v>469</v>
      </c>
      <c r="B470" s="32" t="s">
        <v>20529</v>
      </c>
      <c r="C470" s="33" t="s">
        <v>20530</v>
      </c>
      <c r="D470" s="61" t="s">
        <v>11974</v>
      </c>
      <c r="E470" s="34">
        <v>44760</v>
      </c>
      <c r="F470" s="34">
        <v>44757</v>
      </c>
      <c r="G470" s="73">
        <v>1093</v>
      </c>
      <c r="H470" s="30" t="str">
        <f>IFERROR(VLOOKUP(G470,[1]Hoja1!$B$2:$F$14234,2,FALSE),"")</f>
        <v>HUACHO 10</v>
      </c>
      <c r="I470" s="30" t="str">
        <f>IFERROR(VLOOKUP(G470,[1]Hoja1!$B$2:$F$14234,3,FALSE),"")</f>
        <v>IO-1093-PM</v>
      </c>
      <c r="J470" s="34" t="str">
        <f>IFERROR(VLOOKUP(G470,[1]Hoja1!$B$2:$F$14234,4,FALSE),"")</f>
        <v>CONSORCIO VOLLMACHT S.A.C.</v>
      </c>
      <c r="K470" s="33" t="s">
        <v>20531</v>
      </c>
      <c r="L470" s="30" t="s">
        <v>14894</v>
      </c>
      <c r="M470" s="30"/>
      <c r="N470" s="30"/>
      <c r="O470" s="30"/>
      <c r="P470" s="31" t="s">
        <v>19616</v>
      </c>
      <c r="Q470" s="36" t="s">
        <v>19126</v>
      </c>
      <c r="R470" s="36"/>
      <c r="S470" s="30"/>
      <c r="T470" s="105" t="s">
        <v>19617</v>
      </c>
      <c r="U470" s="106"/>
    </row>
    <row r="471" spans="1:21" ht="53.25" customHeight="1" x14ac:dyDescent="0.2">
      <c r="A471" s="47">
        <v>470</v>
      </c>
      <c r="B471" s="32" t="s">
        <v>20532</v>
      </c>
      <c r="C471" s="33" t="s">
        <v>20533</v>
      </c>
      <c r="D471" s="61" t="s">
        <v>11974</v>
      </c>
      <c r="E471" s="34">
        <v>44757</v>
      </c>
      <c r="F471" s="34">
        <v>44757</v>
      </c>
      <c r="G471" s="73">
        <v>22133</v>
      </c>
      <c r="H471" s="30" t="str">
        <f>IFERROR(VLOOKUP(G471,[1]Hoja1!$B$2:$F$14234,2,FALSE),"")</f>
        <v>VICTOR III</v>
      </c>
      <c r="I471" s="30" t="str">
        <f>IFERROR(VLOOKUP(G471,[1]Hoja1!$B$2:$F$14234,3,FALSE),"")</f>
        <v>CO-22133-PM</v>
      </c>
      <c r="J471" s="34" t="str">
        <f>IFERROR(VLOOKUP(G471,[1]Hoja1!$B$2:$F$14234,4,FALSE),"")</f>
        <v>GROUP VIOLETA S.A.C</v>
      </c>
      <c r="K471" s="33" t="s">
        <v>20534</v>
      </c>
      <c r="L471" s="30" t="s">
        <v>14894</v>
      </c>
      <c r="M471" s="30"/>
      <c r="N471" s="30"/>
      <c r="O471" s="30"/>
      <c r="P471" s="30" t="s">
        <v>19418</v>
      </c>
      <c r="Q471" s="30" t="s">
        <v>78</v>
      </c>
      <c r="R471" s="30"/>
      <c r="S471" s="30"/>
      <c r="T471" s="105"/>
      <c r="U471" s="106"/>
    </row>
    <row r="472" spans="1:21" ht="53.25" customHeight="1" x14ac:dyDescent="0.2">
      <c r="A472" s="47">
        <v>471</v>
      </c>
      <c r="B472" s="32" t="s">
        <v>20535</v>
      </c>
      <c r="C472" s="33" t="s">
        <v>20536</v>
      </c>
      <c r="D472" s="61" t="s">
        <v>11974</v>
      </c>
      <c r="E472" s="34">
        <v>44757</v>
      </c>
      <c r="F472" s="34">
        <v>44757</v>
      </c>
      <c r="G472" s="73"/>
      <c r="H472" s="30" t="str">
        <f>IFERROR(VLOOKUP(G472,[1]Hoja1!$B$2:$F$14234,2,FALSE),"")</f>
        <v/>
      </c>
      <c r="I472" s="30" t="str">
        <f>IFERROR(VLOOKUP(G472,[1]Hoja1!$B$2:$F$14234,3,FALSE),"")</f>
        <v/>
      </c>
      <c r="J472" s="34" t="str">
        <f>IFERROR(VLOOKUP(G472,[1]Hoja1!$B$2:$F$14234,4,FALSE),"")</f>
        <v/>
      </c>
      <c r="K472" s="33" t="s">
        <v>20537</v>
      </c>
      <c r="L472" s="30" t="s">
        <v>14894</v>
      </c>
      <c r="M472" s="30"/>
      <c r="N472" s="30"/>
      <c r="O472" s="30"/>
      <c r="P472" s="30" t="s">
        <v>19240</v>
      </c>
      <c r="Q472" s="30" t="s">
        <v>19113</v>
      </c>
      <c r="R472" s="30"/>
      <c r="S472" s="30"/>
      <c r="T472" s="105"/>
      <c r="U472" s="106"/>
    </row>
    <row r="473" spans="1:21" ht="53.25" customHeight="1" x14ac:dyDescent="0.2">
      <c r="A473" s="47">
        <v>472</v>
      </c>
      <c r="B473" s="32" t="s">
        <v>20538</v>
      </c>
      <c r="C473" s="33" t="s">
        <v>20539</v>
      </c>
      <c r="D473" s="61" t="s">
        <v>11974</v>
      </c>
      <c r="E473" s="34">
        <v>44760</v>
      </c>
      <c r="F473" s="34">
        <v>44757</v>
      </c>
      <c r="G473" s="73"/>
      <c r="H473" s="30" t="str">
        <f>IFERROR(VLOOKUP(G473,[1]Hoja1!$B$2:$F$14234,2,FALSE),"")</f>
        <v/>
      </c>
      <c r="I473" s="30" t="str">
        <f>IFERROR(VLOOKUP(G473,[1]Hoja1!$B$2:$F$14234,3,FALSE),"")</f>
        <v/>
      </c>
      <c r="J473" s="34" t="str">
        <f>IFERROR(VLOOKUP(G473,[1]Hoja1!$B$2:$F$14234,4,FALSE),"")</f>
        <v/>
      </c>
      <c r="K473" s="33" t="s">
        <v>20540</v>
      </c>
      <c r="L473" s="30" t="s">
        <v>14894</v>
      </c>
      <c r="M473" s="30"/>
      <c r="N473" s="30"/>
      <c r="O473" s="30"/>
      <c r="P473" s="30" t="s">
        <v>19240</v>
      </c>
      <c r="Q473" s="30" t="s">
        <v>19113</v>
      </c>
      <c r="R473" s="30"/>
      <c r="S473" s="30"/>
      <c r="T473" s="105"/>
      <c r="U473" s="106"/>
    </row>
    <row r="474" spans="1:21" ht="53.25" customHeight="1" x14ac:dyDescent="0.2">
      <c r="A474" s="47">
        <v>473</v>
      </c>
      <c r="B474" s="32" t="s">
        <v>20541</v>
      </c>
      <c r="C474" s="33" t="s">
        <v>20542</v>
      </c>
      <c r="D474" s="61" t="s">
        <v>11974</v>
      </c>
      <c r="E474" s="34">
        <v>44761</v>
      </c>
      <c r="F474" s="34">
        <v>44760</v>
      </c>
      <c r="G474" s="73"/>
      <c r="H474" s="30" t="str">
        <f>IFERROR(VLOOKUP(G474,[1]Hoja1!$B$2:$F$14234,2,FALSE),"")</f>
        <v/>
      </c>
      <c r="I474" s="30" t="str">
        <f>IFERROR(VLOOKUP(G474,[1]Hoja1!$B$2:$F$14234,3,FALSE),"")</f>
        <v/>
      </c>
      <c r="J474" s="34" t="str">
        <f>IFERROR(VLOOKUP(G474,[1]Hoja1!$B$2:$F$14234,4,FALSE),"")</f>
        <v/>
      </c>
      <c r="K474" s="33" t="s">
        <v>20543</v>
      </c>
      <c r="L474" s="30" t="s">
        <v>14894</v>
      </c>
      <c r="M474" s="30"/>
      <c r="N474" s="30"/>
      <c r="O474" s="30"/>
      <c r="P474" s="30" t="s">
        <v>19240</v>
      </c>
      <c r="Q474" s="30" t="s">
        <v>19113</v>
      </c>
      <c r="R474" s="30"/>
      <c r="S474" s="30"/>
      <c r="T474" s="105"/>
      <c r="U474" s="106"/>
    </row>
    <row r="475" spans="1:21" ht="53.25" customHeight="1" x14ac:dyDescent="0.2">
      <c r="A475" s="47">
        <v>474</v>
      </c>
      <c r="B475" s="32" t="s">
        <v>20544</v>
      </c>
      <c r="C475" s="33" t="s">
        <v>20545</v>
      </c>
      <c r="D475" s="61" t="s">
        <v>11974</v>
      </c>
      <c r="E475" s="34">
        <v>44764</v>
      </c>
      <c r="F475" s="34">
        <v>44762</v>
      </c>
      <c r="G475" s="73"/>
      <c r="H475" s="30" t="str">
        <f>IFERROR(VLOOKUP(G475,[1]Hoja1!$B$2:$F$14234,2,FALSE),"")</f>
        <v/>
      </c>
      <c r="I475" s="30" t="str">
        <f>IFERROR(VLOOKUP(G475,[1]Hoja1!$B$2:$F$14234,3,FALSE),"")</f>
        <v/>
      </c>
      <c r="J475" s="34" t="str">
        <f>IFERROR(VLOOKUP(G475,[1]Hoja1!$B$2:$F$14234,4,FALSE),"")</f>
        <v/>
      </c>
      <c r="K475" s="33" t="s">
        <v>20546</v>
      </c>
      <c r="L475" s="30" t="s">
        <v>14894</v>
      </c>
      <c r="M475" s="30"/>
      <c r="N475" s="30"/>
      <c r="O475" s="30"/>
      <c r="P475" s="30" t="s">
        <v>19240</v>
      </c>
      <c r="Q475" s="30" t="s">
        <v>19113</v>
      </c>
      <c r="R475" s="30"/>
      <c r="S475" s="30"/>
      <c r="T475" s="105"/>
      <c r="U475" s="106"/>
    </row>
    <row r="476" spans="1:21" ht="53.25" customHeight="1" x14ac:dyDescent="0.2">
      <c r="A476" s="47">
        <v>475</v>
      </c>
      <c r="B476" s="32" t="s">
        <v>20547</v>
      </c>
      <c r="C476" s="33" t="s">
        <v>20548</v>
      </c>
      <c r="D476" s="61" t="s">
        <v>11974</v>
      </c>
      <c r="E476" s="34">
        <v>44764</v>
      </c>
      <c r="F476" s="34">
        <v>44763</v>
      </c>
      <c r="G476" s="73">
        <v>31443</v>
      </c>
      <c r="H476" s="30" t="str">
        <f>IFERROR(VLOOKUP(G476,[1]Hoja1!$B$2:$F$14234,2,FALSE),"")</f>
        <v>MONITOR HUASCAR</v>
      </c>
      <c r="I476" s="30" t="str">
        <f>IFERROR(VLOOKUP(G476,[1]Hoja1!$B$2:$F$14234,3,FALSE),"")</f>
        <v>CE-31443-CM</v>
      </c>
      <c r="J476" s="34" t="str">
        <f>IFERROR(VLOOKUP(G476,[1]Hoja1!$B$2:$F$14234,4,FALSE),"")</f>
        <v>PESQUERA MAQUEN S.A.C.</v>
      </c>
      <c r="K476" s="33" t="s">
        <v>20549</v>
      </c>
      <c r="L476" s="30" t="s">
        <v>14894</v>
      </c>
      <c r="M476" s="30"/>
      <c r="N476" s="30"/>
      <c r="O476" s="30"/>
      <c r="P476" s="30" t="s">
        <v>19334</v>
      </c>
      <c r="Q476" s="30" t="s">
        <v>342</v>
      </c>
      <c r="R476" s="30"/>
      <c r="S476" s="30"/>
      <c r="T476" s="105" t="s">
        <v>19156</v>
      </c>
      <c r="U476" s="106"/>
    </row>
    <row r="477" spans="1:21" ht="53.25" customHeight="1" x14ac:dyDescent="0.2">
      <c r="A477" s="47">
        <v>476</v>
      </c>
      <c r="B477" s="32" t="s">
        <v>20550</v>
      </c>
      <c r="C477" s="33" t="s">
        <v>20551</v>
      </c>
      <c r="D477" s="61" t="s">
        <v>11974</v>
      </c>
      <c r="E477" s="34">
        <v>44767</v>
      </c>
      <c r="F477" s="34">
        <v>44764</v>
      </c>
      <c r="G477" s="73"/>
      <c r="H477" s="30" t="str">
        <f>IFERROR(VLOOKUP(G477,[1]Hoja1!$B$2:$F$14234,2,FALSE),"")</f>
        <v/>
      </c>
      <c r="I477" s="30" t="str">
        <f>IFERROR(VLOOKUP(G477,[1]Hoja1!$B$2:$F$14234,3,FALSE),"")</f>
        <v/>
      </c>
      <c r="J477" s="34" t="str">
        <f>IFERROR(VLOOKUP(G477,[1]Hoja1!$B$2:$F$14234,4,FALSE),"")</f>
        <v/>
      </c>
      <c r="K477" s="33" t="s">
        <v>20552</v>
      </c>
      <c r="L477" s="30" t="s">
        <v>14894</v>
      </c>
      <c r="M477" s="30"/>
      <c r="N477" s="30"/>
      <c r="O477" s="30"/>
      <c r="P477" s="30" t="s">
        <v>19350</v>
      </c>
      <c r="Q477" s="31" t="s">
        <v>19115</v>
      </c>
      <c r="R477" s="31"/>
      <c r="S477" s="30"/>
      <c r="T477" s="105"/>
      <c r="U477" s="106"/>
    </row>
    <row r="478" spans="1:21" ht="53.25" customHeight="1" x14ac:dyDescent="0.2">
      <c r="A478" s="47">
        <v>477</v>
      </c>
      <c r="B478" s="32" t="s">
        <v>20553</v>
      </c>
      <c r="C478" s="33" t="s">
        <v>20554</v>
      </c>
      <c r="D478" s="61" t="s">
        <v>11974</v>
      </c>
      <c r="E478" s="34">
        <v>44767</v>
      </c>
      <c r="F478" s="34">
        <v>44764</v>
      </c>
      <c r="G478" s="73"/>
      <c r="H478" s="30" t="str">
        <f>IFERROR(VLOOKUP(G478,[1]Hoja1!$B$2:$F$14234,2,FALSE),"")</f>
        <v/>
      </c>
      <c r="I478" s="30" t="str">
        <f>IFERROR(VLOOKUP(G478,[1]Hoja1!$B$2:$F$14234,3,FALSE),"")</f>
        <v/>
      </c>
      <c r="J478" s="34" t="str">
        <f>IFERROR(VLOOKUP(G478,[1]Hoja1!$B$2:$F$14234,4,FALSE),"")</f>
        <v/>
      </c>
      <c r="K478" s="33" t="s">
        <v>20555</v>
      </c>
      <c r="L478" s="30" t="s">
        <v>14894</v>
      </c>
      <c r="M478" s="30"/>
      <c r="N478" s="30"/>
      <c r="O478" s="30"/>
      <c r="P478" s="30" t="s">
        <v>19240</v>
      </c>
      <c r="Q478" s="30" t="s">
        <v>19113</v>
      </c>
      <c r="R478" s="30"/>
      <c r="S478" s="30"/>
      <c r="T478" s="105"/>
      <c r="U478" s="106"/>
    </row>
    <row r="479" spans="1:21" ht="53.25" customHeight="1" x14ac:dyDescent="0.2">
      <c r="A479" s="47">
        <v>478</v>
      </c>
      <c r="B479" s="32" t="s">
        <v>20556</v>
      </c>
      <c r="C479" s="33" t="s">
        <v>20557</v>
      </c>
      <c r="D479" s="61" t="s">
        <v>11974</v>
      </c>
      <c r="E479" s="34">
        <v>44767</v>
      </c>
      <c r="F479" s="34">
        <v>44764</v>
      </c>
      <c r="G479" s="73"/>
      <c r="H479" s="30" t="str">
        <f>IFERROR(VLOOKUP(G479,[1]Hoja1!$B$2:$F$14234,2,FALSE),"")</f>
        <v/>
      </c>
      <c r="I479" s="30" t="str">
        <f>IFERROR(VLOOKUP(G479,[1]Hoja1!$B$2:$F$14234,3,FALSE),"")</f>
        <v/>
      </c>
      <c r="J479" s="34" t="str">
        <f>IFERROR(VLOOKUP(G479,[1]Hoja1!$B$2:$F$14234,4,FALSE),"")</f>
        <v/>
      </c>
      <c r="K479" s="33" t="s">
        <v>20558</v>
      </c>
      <c r="L479" s="30" t="s">
        <v>14894</v>
      </c>
      <c r="M479" s="30"/>
      <c r="N479" s="30"/>
      <c r="O479" s="30"/>
      <c r="P479" s="30" t="s">
        <v>19240</v>
      </c>
      <c r="Q479" s="30" t="s">
        <v>19113</v>
      </c>
      <c r="R479" s="30"/>
      <c r="S479" s="30"/>
      <c r="T479" s="105"/>
      <c r="U479" s="106"/>
    </row>
    <row r="480" spans="1:21" ht="53.25" customHeight="1" x14ac:dyDescent="0.2">
      <c r="A480" s="47">
        <v>479</v>
      </c>
      <c r="B480" s="32" t="s">
        <v>20559</v>
      </c>
      <c r="C480" s="33" t="s">
        <v>20560</v>
      </c>
      <c r="D480" s="61" t="s">
        <v>11974</v>
      </c>
      <c r="E480" s="34">
        <v>44767</v>
      </c>
      <c r="F480" s="34">
        <v>44764</v>
      </c>
      <c r="G480" s="73"/>
      <c r="H480" s="30" t="str">
        <f>IFERROR(VLOOKUP(G480,[1]Hoja1!$B$2:$F$14234,2,FALSE),"")</f>
        <v/>
      </c>
      <c r="I480" s="30" t="str">
        <f>IFERROR(VLOOKUP(G480,[1]Hoja1!$B$2:$F$14234,3,FALSE),"")</f>
        <v/>
      </c>
      <c r="J480" s="34" t="str">
        <f>IFERROR(VLOOKUP(G480,[1]Hoja1!$B$2:$F$14234,4,FALSE),"")</f>
        <v/>
      </c>
      <c r="K480" s="33" t="s">
        <v>20561</v>
      </c>
      <c r="L480" s="30" t="s">
        <v>14894</v>
      </c>
      <c r="M480" s="30"/>
      <c r="N480" s="30"/>
      <c r="O480" s="30"/>
      <c r="P480" s="30" t="s">
        <v>19240</v>
      </c>
      <c r="Q480" s="30" t="s">
        <v>19113</v>
      </c>
      <c r="R480" s="30"/>
      <c r="S480" s="30"/>
      <c r="T480" s="105"/>
      <c r="U480" s="106"/>
    </row>
    <row r="481" spans="1:21" ht="53.25" customHeight="1" x14ac:dyDescent="0.2">
      <c r="A481" s="47">
        <v>480</v>
      </c>
      <c r="B481" s="32" t="s">
        <v>20562</v>
      </c>
      <c r="C481" s="33" t="s">
        <v>20563</v>
      </c>
      <c r="D481" s="61" t="s">
        <v>11974</v>
      </c>
      <c r="E481" s="34">
        <v>44767</v>
      </c>
      <c r="F481" s="34">
        <v>44767</v>
      </c>
      <c r="G481" s="73"/>
      <c r="H481" s="30" t="str">
        <f>IFERROR(VLOOKUP(G481,[1]Hoja1!$B$2:$F$14234,2,FALSE),"")</f>
        <v/>
      </c>
      <c r="I481" s="30" t="str">
        <f>IFERROR(VLOOKUP(G481,[1]Hoja1!$B$2:$F$14234,3,FALSE),"")</f>
        <v/>
      </c>
      <c r="J481" s="34" t="str">
        <f>IFERROR(VLOOKUP(G481,[1]Hoja1!$B$2:$F$14234,4,FALSE),"")</f>
        <v/>
      </c>
      <c r="K481" s="33" t="s">
        <v>20149</v>
      </c>
      <c r="L481" s="30" t="s">
        <v>14894</v>
      </c>
      <c r="M481" s="30"/>
      <c r="N481" s="30"/>
      <c r="O481" s="30"/>
      <c r="P481" s="30" t="s">
        <v>19240</v>
      </c>
      <c r="Q481" s="30" t="s">
        <v>19113</v>
      </c>
      <c r="R481" s="30"/>
      <c r="S481" s="30"/>
      <c r="T481" s="105"/>
      <c r="U481" s="106"/>
    </row>
    <row r="482" spans="1:21" ht="53.25" customHeight="1" x14ac:dyDescent="0.2">
      <c r="A482" s="47">
        <v>481</v>
      </c>
      <c r="B482" s="32" t="s">
        <v>20564</v>
      </c>
      <c r="C482" s="33" t="s">
        <v>20565</v>
      </c>
      <c r="D482" s="61" t="s">
        <v>11974</v>
      </c>
      <c r="E482" s="34">
        <v>44768</v>
      </c>
      <c r="F482" s="34">
        <v>44767</v>
      </c>
      <c r="G482" s="73"/>
      <c r="H482" s="30" t="str">
        <f>IFERROR(VLOOKUP(G482,[1]Hoja1!$B$2:$F$14234,2,FALSE),"")</f>
        <v/>
      </c>
      <c r="I482" s="30" t="str">
        <f>IFERROR(VLOOKUP(G482,[1]Hoja1!$B$2:$F$14234,3,FALSE),"")</f>
        <v/>
      </c>
      <c r="J482" s="34" t="str">
        <f>IFERROR(VLOOKUP(G482,[1]Hoja1!$B$2:$F$14234,4,FALSE),"")</f>
        <v/>
      </c>
      <c r="K482" s="33" t="s">
        <v>20555</v>
      </c>
      <c r="L482" s="30" t="s">
        <v>14894</v>
      </c>
      <c r="M482" s="30"/>
      <c r="N482" s="30"/>
      <c r="O482" s="30"/>
      <c r="P482" s="30" t="s">
        <v>19240</v>
      </c>
      <c r="Q482" s="30" t="s">
        <v>19113</v>
      </c>
      <c r="R482" s="30"/>
      <c r="S482" s="30"/>
      <c r="T482" s="105"/>
      <c r="U482" s="106"/>
    </row>
    <row r="483" spans="1:21" ht="53.25" customHeight="1" x14ac:dyDescent="0.2">
      <c r="A483" s="47">
        <v>482</v>
      </c>
      <c r="B483" s="32" t="s">
        <v>20566</v>
      </c>
      <c r="C483" s="33" t="s">
        <v>20567</v>
      </c>
      <c r="D483" s="61" t="s">
        <v>11974</v>
      </c>
      <c r="E483" s="34">
        <v>44768</v>
      </c>
      <c r="F483" s="34">
        <v>44767</v>
      </c>
      <c r="G483" s="73">
        <v>50093</v>
      </c>
      <c r="H483" s="30" t="str">
        <f>IFERROR(VLOOKUP(G483,[1]Hoja1!$B$2:$F$14234,2,FALSE),"")</f>
        <v>DON GERMAN</v>
      </c>
      <c r="I483" s="30" t="str">
        <f>IFERROR(VLOOKUP(G483,[1]Hoja1!$B$2:$F$14234,3,FALSE),"")</f>
        <v>PL-50093-CM</v>
      </c>
      <c r="J483" s="34" t="str">
        <f>IFERROR(VLOOKUP(G483,[1]Hoja1!$B$2:$F$14234,4,FALSE),"")</f>
        <v>OROSCO CASTRO JOSE ROSARIO</v>
      </c>
      <c r="K483" s="33" t="s">
        <v>20568</v>
      </c>
      <c r="L483" s="30" t="s">
        <v>14894</v>
      </c>
      <c r="M483" s="30"/>
      <c r="N483" s="30"/>
      <c r="O483" s="30"/>
      <c r="P483" s="30" t="s">
        <v>19334</v>
      </c>
      <c r="Q483" s="30" t="s">
        <v>342</v>
      </c>
      <c r="R483" s="30"/>
      <c r="S483" s="30"/>
      <c r="T483" s="105" t="s">
        <v>19156</v>
      </c>
      <c r="U483" s="106"/>
    </row>
    <row r="484" spans="1:21" ht="53.25" customHeight="1" x14ac:dyDescent="0.2">
      <c r="A484" s="47">
        <v>483</v>
      </c>
      <c r="B484" s="32" t="s">
        <v>20569</v>
      </c>
      <c r="C484" s="33" t="s">
        <v>20570</v>
      </c>
      <c r="D484" s="61" t="s">
        <v>11974</v>
      </c>
      <c r="E484" s="34">
        <v>44768</v>
      </c>
      <c r="F484" s="34">
        <v>44767</v>
      </c>
      <c r="G484" s="73"/>
      <c r="H484" s="30" t="str">
        <f>IFERROR(VLOOKUP(G484,[1]Hoja1!$B$2:$F$14234,2,FALSE),"")</f>
        <v/>
      </c>
      <c r="I484" s="30" t="str">
        <f>IFERROR(VLOOKUP(G484,[1]Hoja1!$B$2:$F$14234,3,FALSE),"")</f>
        <v/>
      </c>
      <c r="J484" s="34" t="str">
        <f>IFERROR(VLOOKUP(G484,[1]Hoja1!$B$2:$F$14234,4,FALSE),"")</f>
        <v/>
      </c>
      <c r="K484" s="33" t="s">
        <v>20571</v>
      </c>
      <c r="L484" s="30" t="s">
        <v>14894</v>
      </c>
      <c r="M484" s="30"/>
      <c r="N484" s="30"/>
      <c r="O484" s="30"/>
      <c r="P484" s="30" t="s">
        <v>19240</v>
      </c>
      <c r="Q484" s="30" t="s">
        <v>19113</v>
      </c>
      <c r="R484" s="30"/>
      <c r="S484" s="30"/>
      <c r="T484" s="105"/>
      <c r="U484" s="106"/>
    </row>
    <row r="485" spans="1:21" ht="53.25" customHeight="1" x14ac:dyDescent="0.2">
      <c r="A485" s="47">
        <v>484</v>
      </c>
      <c r="B485" s="32" t="s">
        <v>20572</v>
      </c>
      <c r="C485" s="33" t="s">
        <v>20573</v>
      </c>
      <c r="D485" s="61" t="s">
        <v>11974</v>
      </c>
      <c r="E485" s="34">
        <v>44768</v>
      </c>
      <c r="F485" s="34">
        <v>44767</v>
      </c>
      <c r="G485" s="73"/>
      <c r="H485" s="30" t="str">
        <f>IFERROR(VLOOKUP(G485,[1]Hoja1!$B$2:$F$14234,2,FALSE),"")</f>
        <v/>
      </c>
      <c r="I485" s="30" t="str">
        <f>IFERROR(VLOOKUP(G485,[1]Hoja1!$B$2:$F$14234,3,FALSE),"")</f>
        <v/>
      </c>
      <c r="J485" s="34" t="str">
        <f>IFERROR(VLOOKUP(G485,[1]Hoja1!$B$2:$F$14234,4,FALSE),"")</f>
        <v/>
      </c>
      <c r="K485" s="33" t="s">
        <v>20574</v>
      </c>
      <c r="L485" s="30" t="s">
        <v>14894</v>
      </c>
      <c r="M485" s="30"/>
      <c r="N485" s="30"/>
      <c r="O485" s="30"/>
      <c r="P485" s="30" t="s">
        <v>19148</v>
      </c>
      <c r="Q485" s="30" t="s">
        <v>19118</v>
      </c>
      <c r="R485" s="30"/>
      <c r="S485" s="30"/>
      <c r="T485" s="105"/>
      <c r="U485" s="106" t="s">
        <v>2177</v>
      </c>
    </row>
    <row r="486" spans="1:21" ht="53.25" customHeight="1" x14ac:dyDescent="0.2">
      <c r="A486" s="47">
        <v>485</v>
      </c>
      <c r="B486" s="32" t="s">
        <v>20575</v>
      </c>
      <c r="C486" s="33" t="s">
        <v>20576</v>
      </c>
      <c r="D486" s="61" t="s">
        <v>11974</v>
      </c>
      <c r="E486" s="34">
        <v>44769</v>
      </c>
      <c r="F486" s="34">
        <v>44769</v>
      </c>
      <c r="G486" s="73">
        <v>29632</v>
      </c>
      <c r="H486" s="30" t="str">
        <f>IFERROR(VLOOKUP(G486,[1]Hoja1!$B$2:$F$14234,2,FALSE),"")</f>
        <v>DON JUAN</v>
      </c>
      <c r="I486" s="30" t="str">
        <f>IFERROR(VLOOKUP(G486,[1]Hoja1!$B$2:$F$14234,3,FALSE),"")</f>
        <v>PL-29632-PM</v>
      </c>
      <c r="J486" s="34" t="str">
        <f>IFERROR(VLOOKUP(G486,[1]Hoja1!$B$2:$F$14234,4,FALSE),"")</f>
        <v>FIESTAS FIESTAS WALTER VALENTIN</v>
      </c>
      <c r="K486" s="33" t="s">
        <v>20577</v>
      </c>
      <c r="L486" s="30" t="s">
        <v>14894</v>
      </c>
      <c r="M486" s="30"/>
      <c r="N486" s="30"/>
      <c r="O486" s="30"/>
      <c r="P486" s="30" t="s">
        <v>19616</v>
      </c>
      <c r="Q486" s="36" t="s">
        <v>19126</v>
      </c>
      <c r="R486" s="36"/>
      <c r="S486" s="30"/>
      <c r="T486" s="105" t="s">
        <v>19617</v>
      </c>
      <c r="U486" s="106"/>
    </row>
    <row r="487" spans="1:21" ht="53.25" customHeight="1" x14ac:dyDescent="0.2">
      <c r="A487" s="47">
        <v>486</v>
      </c>
      <c r="B487" s="32" t="s">
        <v>20578</v>
      </c>
      <c r="C487" s="33" t="s">
        <v>20579</v>
      </c>
      <c r="D487" s="61" t="s">
        <v>11974</v>
      </c>
      <c r="E487" s="34">
        <v>44769</v>
      </c>
      <c r="F487" s="34">
        <v>44769</v>
      </c>
      <c r="G487" s="73">
        <v>17664</v>
      </c>
      <c r="H487" s="30" t="str">
        <f>IFERROR(VLOOKUP(G487,[1]Hoja1!$B$2:$F$14234,2,FALSE),"")</f>
        <v>CRISTO SALVADOR 3</v>
      </c>
      <c r="I487" s="30" t="str">
        <f>IFERROR(VLOOKUP(G487,[1]Hoja1!$B$2:$F$14234,3,FALSE),"")</f>
        <v>PL-17664-CM</v>
      </c>
      <c r="J487" s="34" t="str">
        <f>IFERROR(VLOOKUP(G487,[1]Hoja1!$B$2:$F$14234,4,FALSE),"")</f>
        <v>IPANAQUE OROSCO ISRAEL ABIMAEL</v>
      </c>
      <c r="K487" s="33" t="s">
        <v>20580</v>
      </c>
      <c r="L487" s="30" t="s">
        <v>14894</v>
      </c>
      <c r="M487" s="30"/>
      <c r="N487" s="30"/>
      <c r="O487" s="30"/>
      <c r="P487" s="30" t="s">
        <v>19418</v>
      </c>
      <c r="Q487" s="30" t="s">
        <v>78</v>
      </c>
      <c r="R487" s="30"/>
      <c r="S487" s="30"/>
      <c r="T487" s="105"/>
      <c r="U487" s="106"/>
    </row>
    <row r="488" spans="1:21" ht="53.25" customHeight="1" x14ac:dyDescent="0.2">
      <c r="A488" s="47">
        <v>487</v>
      </c>
      <c r="B488" s="32" t="s">
        <v>20581</v>
      </c>
      <c r="C488" s="33" t="s">
        <v>20582</v>
      </c>
      <c r="D488" s="61" t="s">
        <v>11975</v>
      </c>
      <c r="E488" s="34">
        <v>44776</v>
      </c>
      <c r="F488" s="34">
        <v>44776</v>
      </c>
      <c r="G488" s="73">
        <v>21097</v>
      </c>
      <c r="H488" s="30" t="str">
        <f>IFERROR(VLOOKUP(G488,[1]Hoja1!$B$2:$F$14234,2,FALSE),"")</f>
        <v>NATHALIA</v>
      </c>
      <c r="I488" s="30" t="str">
        <f>IFERROR(VLOOKUP(G488,[1]Hoja1!$B$2:$F$14234,3,FALSE),"")</f>
        <v>HO-21097-CM</v>
      </c>
      <c r="J488" s="34" t="str">
        <f>IFERROR(VLOOKUP(G488,[1]Hoja1!$B$2:$F$14234,4,FALSE),"")</f>
        <v>CORPORACION PESQUERA HILLARY S.A.C.</v>
      </c>
      <c r="K488" s="33" t="s">
        <v>20583</v>
      </c>
      <c r="L488" s="30" t="s">
        <v>14894</v>
      </c>
      <c r="M488" s="30"/>
      <c r="N488" s="30"/>
      <c r="O488" s="30"/>
      <c r="P488" s="30" t="s">
        <v>19334</v>
      </c>
      <c r="Q488" s="30" t="s">
        <v>342</v>
      </c>
      <c r="R488" s="30"/>
      <c r="S488" s="30"/>
      <c r="T488" s="105" t="s">
        <v>19156</v>
      </c>
      <c r="U488" s="106"/>
    </row>
    <row r="489" spans="1:21" ht="53.25" customHeight="1" x14ac:dyDescent="0.2">
      <c r="A489" s="47">
        <v>488</v>
      </c>
      <c r="B489" s="32" t="s">
        <v>20584</v>
      </c>
      <c r="C489" s="33" t="s">
        <v>20585</v>
      </c>
      <c r="D489" s="61" t="s">
        <v>11975</v>
      </c>
      <c r="E489" s="34">
        <v>44776</v>
      </c>
      <c r="F489" s="34">
        <v>44776</v>
      </c>
      <c r="G489" s="73">
        <v>4149</v>
      </c>
      <c r="H489" s="30" t="s">
        <v>20586</v>
      </c>
      <c r="I489" s="30" t="s">
        <v>20587</v>
      </c>
      <c r="J489" s="34" t="s">
        <v>20588</v>
      </c>
      <c r="K489" s="33" t="s">
        <v>20589</v>
      </c>
      <c r="L489" s="30" t="s">
        <v>14894</v>
      </c>
      <c r="M489" s="30"/>
      <c r="N489" s="30" t="s">
        <v>19144</v>
      </c>
      <c r="O489" s="30"/>
      <c r="P489" s="30"/>
      <c r="Q489" s="30" t="s">
        <v>86</v>
      </c>
      <c r="R489" s="30"/>
      <c r="S489" s="30"/>
      <c r="T489" s="105"/>
      <c r="U489" s="106" t="s">
        <v>2177</v>
      </c>
    </row>
    <row r="490" spans="1:21" ht="53.25" customHeight="1" x14ac:dyDescent="0.2">
      <c r="A490" s="47">
        <v>489</v>
      </c>
      <c r="B490" s="32" t="s">
        <v>20590</v>
      </c>
      <c r="C490" s="33" t="s">
        <v>20591</v>
      </c>
      <c r="D490" s="61" t="s">
        <v>11975</v>
      </c>
      <c r="E490" s="34">
        <v>44776</v>
      </c>
      <c r="F490" s="34">
        <v>44776</v>
      </c>
      <c r="G490" s="73"/>
      <c r="H490" s="30" t="str">
        <f>IFERROR(VLOOKUP(G490,[1]Hoja1!$B$2:$F$14234,2,FALSE),"")</f>
        <v/>
      </c>
      <c r="I490" s="30" t="str">
        <f>IFERROR(VLOOKUP(G490,[1]Hoja1!$B$2:$F$14234,3,FALSE),"")</f>
        <v/>
      </c>
      <c r="J490" s="34" t="str">
        <f>IFERROR(VLOOKUP(G490,[1]Hoja1!$B$2:$F$14234,4,FALSE),"")</f>
        <v/>
      </c>
      <c r="K490" s="33" t="s">
        <v>20592</v>
      </c>
      <c r="L490" s="30" t="s">
        <v>14894</v>
      </c>
      <c r="M490" s="30"/>
      <c r="N490" s="30"/>
      <c r="O490" s="30"/>
      <c r="P490" s="30" t="s">
        <v>19240</v>
      </c>
      <c r="Q490" s="30" t="s">
        <v>19113</v>
      </c>
      <c r="R490" s="30"/>
      <c r="S490" s="30"/>
      <c r="T490" s="105"/>
      <c r="U490" s="106"/>
    </row>
    <row r="491" spans="1:21" ht="53.25" customHeight="1" x14ac:dyDescent="0.2">
      <c r="A491" s="47">
        <v>490</v>
      </c>
      <c r="B491" s="32" t="s">
        <v>20593</v>
      </c>
      <c r="C491" s="33" t="s">
        <v>20594</v>
      </c>
      <c r="D491" s="61" t="s">
        <v>11975</v>
      </c>
      <c r="E491" s="34">
        <v>44776</v>
      </c>
      <c r="F491" s="34">
        <v>44776</v>
      </c>
      <c r="G491" s="73"/>
      <c r="H491" s="30" t="str">
        <f>IFERROR(VLOOKUP(G491,[1]Hoja1!$B$2:$F$14234,2,FALSE),"")</f>
        <v/>
      </c>
      <c r="I491" s="30" t="str">
        <f>IFERROR(VLOOKUP(G491,[1]Hoja1!$B$2:$F$14234,3,FALSE),"")</f>
        <v/>
      </c>
      <c r="J491" s="34" t="str">
        <f>IFERROR(VLOOKUP(G491,[1]Hoja1!$B$2:$F$14234,4,FALSE),"")</f>
        <v/>
      </c>
      <c r="K491" s="33" t="s">
        <v>20595</v>
      </c>
      <c r="L491" s="30" t="s">
        <v>15859</v>
      </c>
      <c r="M491" s="30"/>
      <c r="N491" s="30"/>
      <c r="O491" s="30"/>
      <c r="P491" s="30" t="s">
        <v>19463</v>
      </c>
      <c r="Q491" s="31" t="s">
        <v>19122</v>
      </c>
      <c r="R491" s="30"/>
      <c r="S491" s="30"/>
      <c r="T491" s="105"/>
      <c r="U491" s="106"/>
    </row>
    <row r="492" spans="1:21" ht="53.25" customHeight="1" x14ac:dyDescent="0.2">
      <c r="A492" s="47">
        <v>491</v>
      </c>
      <c r="B492" s="32" t="s">
        <v>20596</v>
      </c>
      <c r="C492" s="33" t="s">
        <v>20597</v>
      </c>
      <c r="D492" s="61" t="s">
        <v>11975</v>
      </c>
      <c r="E492" s="34">
        <v>44776</v>
      </c>
      <c r="F492" s="34">
        <v>44776</v>
      </c>
      <c r="G492" s="73">
        <v>54871</v>
      </c>
      <c r="H492" s="30" t="str">
        <f>IFERROR(VLOOKUP(G492,[1]Hoja1!$B$2:$F$14234,2,FALSE),"")</f>
        <v>SIEMPRE MI HERNANCITO II</v>
      </c>
      <c r="I492" s="30" t="str">
        <f>IFERROR(VLOOKUP(G492,[1]Hoja1!$B$2:$F$14234,3,FALSE),"")</f>
        <v>PT-54871-PM</v>
      </c>
      <c r="J492" s="34" t="str">
        <f>IFERROR(VLOOKUP(G492,[1]Hoja1!$B$2:$F$14234,4,FALSE),"")</f>
        <v>PANTA DE PERICHE JULIA ;PANTA PANTA JOSE ANDRES ;PANTA PERICHE MARIA CANDIDA ;PERICHE ECA PEDRO CELESTINO</v>
      </c>
      <c r="K492" s="33" t="s">
        <v>20598</v>
      </c>
      <c r="L492" s="30" t="s">
        <v>14894</v>
      </c>
      <c r="M492" s="30"/>
      <c r="N492" s="30"/>
      <c r="O492" s="30"/>
      <c r="P492" s="30" t="s">
        <v>20416</v>
      </c>
      <c r="Q492" s="30" t="s">
        <v>19131</v>
      </c>
      <c r="R492" s="30"/>
      <c r="S492" s="30"/>
      <c r="T492" s="105"/>
      <c r="U492" s="106"/>
    </row>
    <row r="493" spans="1:21" ht="53.25" customHeight="1" x14ac:dyDescent="0.2">
      <c r="A493" s="47">
        <v>492</v>
      </c>
      <c r="B493" s="32" t="s">
        <v>20599</v>
      </c>
      <c r="C493" s="33" t="s">
        <v>20600</v>
      </c>
      <c r="D493" s="61" t="s">
        <v>11975</v>
      </c>
      <c r="E493" s="34">
        <v>44776</v>
      </c>
      <c r="F493" s="34">
        <v>44776</v>
      </c>
      <c r="G493" s="73">
        <v>3950</v>
      </c>
      <c r="H493" s="30" t="str">
        <f>IFERROR(VLOOKUP(G493,[1]Hoja1!$B$2:$F$14234,2,FALSE),"")</f>
        <v>MI CHAVELITA</v>
      </c>
      <c r="I493" s="30" t="str">
        <f>IFERROR(VLOOKUP(G493,[1]Hoja1!$B$2:$F$14234,3,FALSE),"")</f>
        <v>PT-3950-CM</v>
      </c>
      <c r="J493" s="34" t="str">
        <f>IFERROR(VLOOKUP(G493,[1]Hoja1!$B$2:$F$14234,4,FALSE),"")</f>
        <v>LLENQUE DE PAZO MARIA FRANCISCA ;PAZO LLENQUE TOMAS AQUILINO</v>
      </c>
      <c r="K493" s="33" t="s">
        <v>20601</v>
      </c>
      <c r="L493" s="30" t="s">
        <v>14894</v>
      </c>
      <c r="M493" s="30"/>
      <c r="N493" s="30"/>
      <c r="O493" s="30"/>
      <c r="P493" s="30" t="s">
        <v>19334</v>
      </c>
      <c r="Q493" s="30" t="s">
        <v>342</v>
      </c>
      <c r="R493" s="30"/>
      <c r="S493" s="30"/>
      <c r="T493" s="105" t="s">
        <v>19156</v>
      </c>
      <c r="U493" s="106"/>
    </row>
    <row r="494" spans="1:21" ht="53.25" customHeight="1" x14ac:dyDescent="0.2">
      <c r="A494" s="47">
        <v>493</v>
      </c>
      <c r="B494" s="32" t="s">
        <v>20602</v>
      </c>
      <c r="C494" s="33" t="s">
        <v>20603</v>
      </c>
      <c r="D494" s="61" t="s">
        <v>11975</v>
      </c>
      <c r="E494" s="34">
        <v>44776</v>
      </c>
      <c r="F494" s="34">
        <v>44776</v>
      </c>
      <c r="G494" s="73">
        <v>29771</v>
      </c>
      <c r="H494" s="30" t="str">
        <f>IFERROR(VLOOKUP(G494,[1]Hoja1!$B$2:$F$14234,2,FALSE),"")</f>
        <v>TUNUPA</v>
      </c>
      <c r="I494" s="30" t="str">
        <f>IFERROR(VLOOKUP(G494,[1]Hoja1!$B$2:$F$14234,3,FALSE),"")</f>
        <v>CO-29771-PM</v>
      </c>
      <c r="J494" s="34" t="str">
        <f>IFERROR(VLOOKUP(G494,[1]Hoja1!$B$2:$F$14234,4,FALSE),"")</f>
        <v>UNITED MARINE CORP. S.A.C.</v>
      </c>
      <c r="K494" s="33" t="s">
        <v>20604</v>
      </c>
      <c r="L494" s="30" t="s">
        <v>14894</v>
      </c>
      <c r="M494" s="30"/>
      <c r="N494" s="30"/>
      <c r="O494" s="30"/>
      <c r="P494" s="30" t="s">
        <v>19334</v>
      </c>
      <c r="Q494" s="30" t="s">
        <v>342</v>
      </c>
      <c r="R494" s="30"/>
      <c r="S494" s="30"/>
      <c r="T494" s="105" t="s">
        <v>19156</v>
      </c>
      <c r="U494" s="248" t="s">
        <v>16815</v>
      </c>
    </row>
    <row r="495" spans="1:21" ht="53.25" customHeight="1" x14ac:dyDescent="0.2">
      <c r="A495" s="47">
        <v>494</v>
      </c>
      <c r="B495" s="32" t="s">
        <v>20605</v>
      </c>
      <c r="C495" s="33" t="s">
        <v>20606</v>
      </c>
      <c r="D495" s="61" t="s">
        <v>11975</v>
      </c>
      <c r="E495" s="34">
        <v>44778</v>
      </c>
      <c r="F495" s="34">
        <v>44777</v>
      </c>
      <c r="G495" s="73">
        <v>38114</v>
      </c>
      <c r="H495" s="30" t="str">
        <f>IFERROR(VLOOKUP(G495,[1]Hoja1!$B$2:$F$14234,2,FALSE),"")</f>
        <v>JOEL</v>
      </c>
      <c r="I495" s="30" t="str">
        <f>IFERROR(VLOOKUP(G495,[1]Hoja1!$B$2:$F$14234,3,FALSE),"")</f>
        <v>CE-38114-CM</v>
      </c>
      <c r="J495" s="34" t="str">
        <f>IFERROR(VLOOKUP(G495,[1]Hoja1!$B$2:$F$14234,4,FALSE),"")</f>
        <v>FLORES TORRES DIOGENES JOEL</v>
      </c>
      <c r="K495" s="33" t="s">
        <v>20607</v>
      </c>
      <c r="L495" s="30" t="s">
        <v>14894</v>
      </c>
      <c r="M495" s="30"/>
      <c r="N495" s="30" t="s">
        <v>19144</v>
      </c>
      <c r="O495" s="31" t="s">
        <v>19598</v>
      </c>
      <c r="P495" s="30"/>
      <c r="Q495" s="30" t="s">
        <v>86</v>
      </c>
      <c r="R495" s="30"/>
      <c r="S495" s="30"/>
      <c r="T495" s="105"/>
      <c r="U495" s="106" t="s">
        <v>2177</v>
      </c>
    </row>
    <row r="496" spans="1:21" ht="53.25" customHeight="1" x14ac:dyDescent="0.2">
      <c r="A496" s="47">
        <v>495</v>
      </c>
      <c r="B496" s="32" t="s">
        <v>20608</v>
      </c>
      <c r="C496" s="33" t="s">
        <v>20609</v>
      </c>
      <c r="D496" s="61" t="s">
        <v>11975</v>
      </c>
      <c r="E496" s="34">
        <v>44778</v>
      </c>
      <c r="F496" s="34">
        <v>44777</v>
      </c>
      <c r="G496" s="73">
        <v>2327</v>
      </c>
      <c r="H496" s="30" t="str">
        <f>IFERROR(VLOOKUP(G496,[1]Hoja1!$B$2:$F$14234,2,FALSE),"")</f>
        <v>CARMELITA I</v>
      </c>
      <c r="I496" s="30" t="str">
        <f>IFERROR(VLOOKUP(G496,[1]Hoja1!$B$2:$F$14234,3,FALSE),"")</f>
        <v>TA-2327-BM</v>
      </c>
      <c r="J496" s="34" t="str">
        <f>IFERROR(VLOOKUP(G496,[1]Hoja1!$B$2:$F$14234,4,FALSE),"")</f>
        <v>PAZO NUNURA JOSE FELICIANO</v>
      </c>
      <c r="K496" s="33" t="s">
        <v>20610</v>
      </c>
      <c r="L496" s="30" t="s">
        <v>14894</v>
      </c>
      <c r="M496" s="30"/>
      <c r="N496" s="30"/>
      <c r="O496" s="30"/>
      <c r="P496" s="30" t="s">
        <v>19418</v>
      </c>
      <c r="Q496" s="30" t="s">
        <v>78</v>
      </c>
      <c r="R496" s="30"/>
      <c r="S496" s="30"/>
      <c r="T496" s="105"/>
      <c r="U496" s="106"/>
    </row>
    <row r="497" spans="1:21" ht="53.25" customHeight="1" x14ac:dyDescent="0.2">
      <c r="A497" s="47">
        <v>496</v>
      </c>
      <c r="B497" s="32" t="s">
        <v>20611</v>
      </c>
      <c r="C497" s="33" t="s">
        <v>20612</v>
      </c>
      <c r="D497" s="61" t="s">
        <v>11975</v>
      </c>
      <c r="E497" s="34">
        <v>44778</v>
      </c>
      <c r="F497" s="34">
        <v>44777</v>
      </c>
      <c r="G497" s="73">
        <v>3901</v>
      </c>
      <c r="H497" s="30" t="str">
        <f>IFERROR(VLOOKUP(G497,[1]Hoja1!$B$2:$F$14234,2,FALSE),"")</f>
        <v>CARLOS Y EDUARDO</v>
      </c>
      <c r="I497" s="30" t="str">
        <f>IFERROR(VLOOKUP(G497,[1]Hoja1!$B$2:$F$14234,3,FALSE),"")</f>
        <v>PT-3901-CM</v>
      </c>
      <c r="J497" s="34" t="str">
        <f>IFERROR(VLOOKUP(G497,[1]Hoja1!$B$2:$F$14234,4,FALSE),"")</f>
        <v>PANTA ALVAREZ CARLOS ;PANTA ALVAREZ EDUARDO JOSE</v>
      </c>
      <c r="K497" s="33" t="s">
        <v>20613</v>
      </c>
      <c r="L497" s="30" t="s">
        <v>14894</v>
      </c>
      <c r="M497" s="30"/>
      <c r="N497" s="30"/>
      <c r="O497" s="30"/>
      <c r="P497" s="30" t="s">
        <v>19418</v>
      </c>
      <c r="Q497" s="30" t="s">
        <v>78</v>
      </c>
      <c r="R497" s="30"/>
      <c r="S497" s="30"/>
      <c r="T497" s="105"/>
      <c r="U497" s="106"/>
    </row>
    <row r="498" spans="1:21" ht="53.25" customHeight="1" x14ac:dyDescent="0.2">
      <c r="A498" s="47">
        <v>497</v>
      </c>
      <c r="B498" s="32" t="s">
        <v>20614</v>
      </c>
      <c r="C498" s="33" t="s">
        <v>20615</v>
      </c>
      <c r="D498" s="61" t="s">
        <v>11975</v>
      </c>
      <c r="E498" s="34">
        <v>44778</v>
      </c>
      <c r="F498" s="34">
        <v>44778</v>
      </c>
      <c r="G498" s="73">
        <v>66136</v>
      </c>
      <c r="H498" s="30" t="s">
        <v>20616</v>
      </c>
      <c r="I498" s="30" t="s">
        <v>20617</v>
      </c>
      <c r="J498" s="34" t="s">
        <v>20618</v>
      </c>
      <c r="K498" s="33" t="s">
        <v>20619</v>
      </c>
      <c r="L498" s="30" t="s">
        <v>14894</v>
      </c>
      <c r="M498" s="30"/>
      <c r="N498" s="30"/>
      <c r="O498" s="30"/>
      <c r="P498" s="30" t="s">
        <v>19586</v>
      </c>
      <c r="Q498" s="30" t="s">
        <v>86</v>
      </c>
      <c r="R498" s="30"/>
      <c r="S498" s="30"/>
      <c r="T498" s="105"/>
      <c r="U498" s="106"/>
    </row>
    <row r="499" spans="1:21" ht="53.25" customHeight="1" x14ac:dyDescent="0.2">
      <c r="A499" s="47">
        <v>498</v>
      </c>
      <c r="B499" s="32" t="s">
        <v>20620</v>
      </c>
      <c r="C499" s="33" t="s">
        <v>20621</v>
      </c>
      <c r="D499" s="61" t="s">
        <v>11975</v>
      </c>
      <c r="E499" s="34">
        <v>44778</v>
      </c>
      <c r="F499" s="34">
        <v>44778</v>
      </c>
      <c r="G499" s="73">
        <v>15311</v>
      </c>
      <c r="H499" s="30" t="str">
        <f>IFERROR(VLOOKUP(G499,[1]Hoja1!$B$2:$F$14234,2,FALSE),"")</f>
        <v>COSTA DEL SOL</v>
      </c>
      <c r="I499" s="30" t="str">
        <f>IFERROR(VLOOKUP(G499,[1]Hoja1!$B$2:$F$14234,3,FALSE),"")</f>
        <v>CO-15311-PM</v>
      </c>
      <c r="J499" s="34" t="str">
        <f>IFERROR(VLOOKUP(G499,[1]Hoja1!$B$2:$F$14234,4,FALSE),"")</f>
        <v>INVERSIONES PESQUERAS LIGURIA S.A.C.</v>
      </c>
      <c r="K499" s="33" t="s">
        <v>20622</v>
      </c>
      <c r="L499" s="30" t="s">
        <v>14894</v>
      </c>
      <c r="M499" s="30"/>
      <c r="N499" s="30"/>
      <c r="O499" s="30"/>
      <c r="P499" s="30" t="s">
        <v>19155</v>
      </c>
      <c r="Q499" s="30" t="s">
        <v>342</v>
      </c>
      <c r="R499" s="30"/>
      <c r="S499" s="30"/>
      <c r="T499" s="105" t="s">
        <v>19156</v>
      </c>
      <c r="U499" s="106"/>
    </row>
    <row r="500" spans="1:21" ht="53.25" customHeight="1" x14ac:dyDescent="0.2">
      <c r="A500" s="47">
        <v>499</v>
      </c>
      <c r="B500" s="32" t="s">
        <v>20623</v>
      </c>
      <c r="C500" s="33" t="s">
        <v>20624</v>
      </c>
      <c r="D500" s="61" t="s">
        <v>11975</v>
      </c>
      <c r="E500" s="34">
        <v>44778</v>
      </c>
      <c r="F500" s="34">
        <v>44778</v>
      </c>
      <c r="G500" s="73"/>
      <c r="H500" s="30" t="str">
        <f>IFERROR(VLOOKUP(G500,[1]Hoja1!$B$2:$F$14234,2,FALSE),"")</f>
        <v/>
      </c>
      <c r="I500" s="30" t="str">
        <f>IFERROR(VLOOKUP(G500,[1]Hoja1!$B$2:$F$14234,3,FALSE),"")</f>
        <v/>
      </c>
      <c r="J500" s="34" t="str">
        <f>IFERROR(VLOOKUP(G500,[1]Hoja1!$B$2:$F$14234,4,FALSE),"")</f>
        <v/>
      </c>
      <c r="K500" s="33" t="s">
        <v>20625</v>
      </c>
      <c r="L500" s="30" t="s">
        <v>14894</v>
      </c>
      <c r="M500" s="30"/>
      <c r="N500" s="30"/>
      <c r="O500" s="30"/>
      <c r="P500" s="30" t="s">
        <v>19240</v>
      </c>
      <c r="Q500" s="30" t="s">
        <v>19113</v>
      </c>
      <c r="R500" s="30"/>
      <c r="S500" s="30"/>
      <c r="T500" s="105"/>
      <c r="U500" s="106"/>
    </row>
    <row r="501" spans="1:21" ht="53.25" customHeight="1" x14ac:dyDescent="0.2">
      <c r="A501" s="47">
        <v>500</v>
      </c>
      <c r="B501" s="39" t="s">
        <v>20626</v>
      </c>
      <c r="C501" s="40"/>
      <c r="D501" s="61" t="s">
        <v>11975</v>
      </c>
      <c r="E501" s="41"/>
      <c r="F501" s="41">
        <v>44778</v>
      </c>
      <c r="G501" s="81"/>
      <c r="H501" s="30" t="str">
        <f>IFERROR(VLOOKUP(G501,[1]Hoja1!$B$2:$F$14234,2,FALSE),"")</f>
        <v/>
      </c>
      <c r="I501" s="30" t="str">
        <f>IFERROR(VLOOKUP(G501,[1]Hoja1!$B$2:$F$14234,3,FALSE),"")</f>
        <v/>
      </c>
      <c r="J501" s="41" t="str">
        <f>IFERROR(VLOOKUP(G501,[1]Hoja1!$B$2:$F$14234,4,FALSE),"")</f>
        <v/>
      </c>
      <c r="K501" s="40"/>
      <c r="L501" s="82"/>
      <c r="M501" s="82"/>
      <c r="N501" s="82"/>
      <c r="O501" s="82"/>
      <c r="P501" s="82" t="s">
        <v>5783</v>
      </c>
      <c r="Q501" s="82" t="s">
        <v>19111</v>
      </c>
      <c r="R501" s="82"/>
      <c r="S501" s="30"/>
      <c r="T501" s="105"/>
      <c r="U501" s="106"/>
    </row>
    <row r="502" spans="1:21" ht="53.25" customHeight="1" x14ac:dyDescent="0.2">
      <c r="A502" s="47">
        <v>501</v>
      </c>
      <c r="B502" s="32" t="s">
        <v>20627</v>
      </c>
      <c r="C502" s="33" t="s">
        <v>20628</v>
      </c>
      <c r="D502" s="61" t="s">
        <v>11975</v>
      </c>
      <c r="E502" s="34">
        <v>44782</v>
      </c>
      <c r="F502" s="34">
        <v>44782</v>
      </c>
      <c r="G502" s="73">
        <v>2122</v>
      </c>
      <c r="H502" s="30" t="str">
        <f>IFERROR(VLOOKUP(G502,[1]Hoja1!$B$2:$F$14234,2,FALSE),"")</f>
        <v>RICHARD ALEXANDER</v>
      </c>
      <c r="I502" s="30" t="str">
        <f>IFERROR(VLOOKUP(G502,[1]Hoja1!$B$2:$F$14234,3,FALSE),"")</f>
        <v>PL-2122-CM</v>
      </c>
      <c r="J502" s="34" t="str">
        <f>IFERROR(VLOOKUP(G502,[1]Hoja1!$B$2:$F$14234,4,FALSE),"")</f>
        <v>BARRETO PAREDES FERNANDO RICHARD</v>
      </c>
      <c r="K502" s="33" t="s">
        <v>20629</v>
      </c>
      <c r="L502" s="30" t="s">
        <v>14894</v>
      </c>
      <c r="M502" s="30"/>
      <c r="N502" s="30"/>
      <c r="O502" s="30"/>
      <c r="P502" s="30" t="s">
        <v>5783</v>
      </c>
      <c r="Q502" s="30" t="s">
        <v>179</v>
      </c>
      <c r="R502" s="30" t="s">
        <v>19426</v>
      </c>
      <c r="S502" s="30"/>
      <c r="T502" s="105"/>
      <c r="U502" s="106"/>
    </row>
    <row r="503" spans="1:21" ht="53.25" customHeight="1" x14ac:dyDescent="0.2">
      <c r="A503" s="47">
        <v>502</v>
      </c>
      <c r="B503" s="32" t="s">
        <v>20630</v>
      </c>
      <c r="C503" s="33" t="s">
        <v>20631</v>
      </c>
      <c r="D503" s="61" t="s">
        <v>11975</v>
      </c>
      <c r="E503" s="34">
        <v>44782</v>
      </c>
      <c r="F503" s="34">
        <v>44782</v>
      </c>
      <c r="G503" s="73">
        <v>18618</v>
      </c>
      <c r="H503" s="30" t="str">
        <f>IFERROR(VLOOKUP(G503,[1]Hoja1!$B$2:$F$14234,2,FALSE),"")</f>
        <v>GUIAME MERCEDITAS</v>
      </c>
      <c r="I503" s="30" t="str">
        <f>IFERROR(VLOOKUP(G503,[1]Hoja1!$B$2:$F$14234,3,FALSE),"")</f>
        <v>TA-18618-BM</v>
      </c>
      <c r="J503" s="34" t="str">
        <f>IFERROR(VLOOKUP(G503,[1]Hoja1!$B$2:$F$14234,4,FALSE),"")</f>
        <v>ECCA JACINTO SEBASTIAN</v>
      </c>
      <c r="K503" s="33" t="s">
        <v>20632</v>
      </c>
      <c r="L503" s="30" t="s">
        <v>14894</v>
      </c>
      <c r="M503" s="30"/>
      <c r="N503" s="30"/>
      <c r="O503" s="30"/>
      <c r="P503" s="30" t="s">
        <v>19430</v>
      </c>
      <c r="Q503" s="30" t="s">
        <v>86</v>
      </c>
      <c r="R503" s="30"/>
      <c r="S503" s="30"/>
      <c r="T503" s="105"/>
      <c r="U503" s="106"/>
    </row>
    <row r="504" spans="1:21" ht="53.25" customHeight="1" x14ac:dyDescent="0.2">
      <c r="A504" s="47">
        <v>503</v>
      </c>
      <c r="B504" s="32" t="s">
        <v>20633</v>
      </c>
      <c r="C504" s="33" t="s">
        <v>20634</v>
      </c>
      <c r="D504" s="61" t="s">
        <v>11975</v>
      </c>
      <c r="E504" s="34">
        <v>44782</v>
      </c>
      <c r="F504" s="34">
        <v>44782</v>
      </c>
      <c r="G504" s="73">
        <v>15313</v>
      </c>
      <c r="H504" s="30" t="str">
        <f>IFERROR(VLOOKUP(G504,[1]Hoja1!$B$2:$F$14234,2,FALSE),"")</f>
        <v>CARACOL</v>
      </c>
      <c r="I504" s="30" t="str">
        <f>IFERROR(VLOOKUP(G504,[1]Hoja1!$B$2:$F$14234,3,FALSE),"")</f>
        <v>CO-15313-PM</v>
      </c>
      <c r="J504" s="34" t="str">
        <f>IFERROR(VLOOKUP(G504,[1]Hoja1!$B$2:$F$14234,4,FALSE),"")</f>
        <v>INVERSIONES PESQUERAS LIGURIA S.A.C.</v>
      </c>
      <c r="K504" s="33" t="s">
        <v>20635</v>
      </c>
      <c r="L504" s="30" t="s">
        <v>14894</v>
      </c>
      <c r="M504" s="30"/>
      <c r="N504" s="30"/>
      <c r="O504" s="30"/>
      <c r="P504" s="30" t="s">
        <v>19334</v>
      </c>
      <c r="Q504" s="30" t="s">
        <v>342</v>
      </c>
      <c r="R504" s="30"/>
      <c r="S504" s="30"/>
      <c r="T504" s="105" t="s">
        <v>19156</v>
      </c>
      <c r="U504" s="106"/>
    </row>
    <row r="505" spans="1:21" ht="53.25" customHeight="1" x14ac:dyDescent="0.2">
      <c r="A505" s="47">
        <v>504</v>
      </c>
      <c r="B505" s="32" t="s">
        <v>20636</v>
      </c>
      <c r="C505" s="33" t="s">
        <v>20637</v>
      </c>
      <c r="D505" s="61" t="s">
        <v>11975</v>
      </c>
      <c r="E505" s="34">
        <v>44782</v>
      </c>
      <c r="F505" s="34">
        <v>44782</v>
      </c>
      <c r="G505" s="73"/>
      <c r="H505" s="30" t="str">
        <f>IFERROR(VLOOKUP(G505,[1]Hoja1!$B$2:$F$14234,2,FALSE),"")</f>
        <v/>
      </c>
      <c r="I505" s="30" t="str">
        <f>IFERROR(VLOOKUP(G505,[1]Hoja1!$B$2:$F$14234,3,FALSE),"")</f>
        <v/>
      </c>
      <c r="J505" s="34" t="str">
        <f>IFERROR(VLOOKUP(G505,[1]Hoja1!$B$2:$F$14234,4,FALSE),"")</f>
        <v/>
      </c>
      <c r="K505" s="33" t="s">
        <v>20638</v>
      </c>
      <c r="L505" s="30" t="s">
        <v>14894</v>
      </c>
      <c r="M505" s="30"/>
      <c r="N505" s="30"/>
      <c r="O505" s="30"/>
      <c r="P505" s="30" t="s">
        <v>19350</v>
      </c>
      <c r="Q505" s="31" t="s">
        <v>19115</v>
      </c>
      <c r="R505" s="31"/>
      <c r="S505" s="30"/>
      <c r="T505" s="105"/>
      <c r="U505" s="106"/>
    </row>
    <row r="506" spans="1:21" ht="53.25" customHeight="1" x14ac:dyDescent="0.2">
      <c r="A506" s="47">
        <v>505</v>
      </c>
      <c r="B506" s="32" t="s">
        <v>20639</v>
      </c>
      <c r="C506" s="33" t="s">
        <v>18681</v>
      </c>
      <c r="D506" s="61" t="s">
        <v>11975</v>
      </c>
      <c r="E506" s="34">
        <v>44782</v>
      </c>
      <c r="F506" s="34">
        <v>44782</v>
      </c>
      <c r="G506" s="73">
        <v>58961</v>
      </c>
      <c r="H506" s="30" t="str">
        <f>IFERROR(VLOOKUP(G506,[1]Hoja1!$B$2:$F$14234,2,FALSE),"")</f>
        <v>ROSA MARIA MS 4</v>
      </c>
      <c r="I506" s="30" t="str">
        <f>IFERROR(VLOOKUP(G506,[1]Hoja1!$B$2:$F$14234,3,FALSE),"")</f>
        <v>PL-58961-PM</v>
      </c>
      <c r="J506" s="34" t="str">
        <f>IFERROR(VLOOKUP(G506,[1]Hoja1!$B$2:$F$14234,4,FALSE),"")</f>
        <v>EMPRESA PESQUERA SANTA LUCIA S.A.C.</v>
      </c>
      <c r="K506" s="33" t="s">
        <v>20640</v>
      </c>
      <c r="L506" s="30" t="s">
        <v>14894</v>
      </c>
      <c r="M506" s="30"/>
      <c r="N506" s="30"/>
      <c r="O506" s="30"/>
      <c r="P506" s="30" t="s">
        <v>5783</v>
      </c>
      <c r="Q506" s="30" t="s">
        <v>179</v>
      </c>
      <c r="R506" s="30" t="s">
        <v>19426</v>
      </c>
      <c r="S506" s="30"/>
      <c r="T506" s="105"/>
      <c r="U506" s="106"/>
    </row>
    <row r="507" spans="1:21" ht="53.25" customHeight="1" x14ac:dyDescent="0.2">
      <c r="A507" s="47">
        <v>506</v>
      </c>
      <c r="B507" s="32" t="s">
        <v>20641</v>
      </c>
      <c r="C507" s="33" t="s">
        <v>20642</v>
      </c>
      <c r="D507" s="61" t="s">
        <v>11975</v>
      </c>
      <c r="E507" s="34">
        <v>44784</v>
      </c>
      <c r="F507" s="34">
        <v>44782</v>
      </c>
      <c r="G507" s="73"/>
      <c r="H507" s="30" t="str">
        <f>IFERROR(VLOOKUP(G507,[1]Hoja1!$B$2:$F$14234,2,FALSE),"")</f>
        <v/>
      </c>
      <c r="I507" s="30" t="str">
        <f>IFERROR(VLOOKUP(G507,[1]Hoja1!$B$2:$F$14234,3,FALSE),"")</f>
        <v/>
      </c>
      <c r="J507" s="34" t="str">
        <f>IFERROR(VLOOKUP(G507,[1]Hoja1!$B$2:$F$14234,4,FALSE),"")</f>
        <v/>
      </c>
      <c r="K507" s="33" t="s">
        <v>20643</v>
      </c>
      <c r="L507" s="30" t="s">
        <v>14894</v>
      </c>
      <c r="M507" s="30"/>
      <c r="N507" s="30"/>
      <c r="O507" s="30"/>
      <c r="P507" s="30" t="s">
        <v>19350</v>
      </c>
      <c r="Q507" s="31" t="s">
        <v>19115</v>
      </c>
      <c r="R507" s="31"/>
      <c r="S507" s="30"/>
      <c r="T507" s="105"/>
      <c r="U507" s="106"/>
    </row>
    <row r="508" spans="1:21" ht="53.25" customHeight="1" x14ac:dyDescent="0.2">
      <c r="A508" s="47">
        <v>507</v>
      </c>
      <c r="B508" s="32" t="s">
        <v>20644</v>
      </c>
      <c r="C508" s="33" t="s">
        <v>20645</v>
      </c>
      <c r="D508" s="61" t="s">
        <v>11975</v>
      </c>
      <c r="E508" s="34">
        <v>44784</v>
      </c>
      <c r="F508" s="34">
        <v>44783</v>
      </c>
      <c r="G508" s="73">
        <v>21002</v>
      </c>
      <c r="H508" s="30" t="str">
        <f>IFERROR(VLOOKUP(G508,[1]Hoja1!$B$2:$F$14234,2,FALSE),"")</f>
        <v>ROXANA</v>
      </c>
      <c r="I508" s="30" t="str">
        <f>IFERROR(VLOOKUP(G508,[1]Hoja1!$B$2:$F$14234,3,FALSE),"")</f>
        <v>PL-21002-CM</v>
      </c>
      <c r="J508" s="34" t="str">
        <f>IFERROR(VLOOKUP(G508,[1]Hoja1!$B$2:$F$14234,4,FALSE),"")</f>
        <v>LOPEZ PE? ROSA AMELIA</v>
      </c>
      <c r="K508" s="33" t="s">
        <v>20646</v>
      </c>
      <c r="L508" s="30" t="s">
        <v>14894</v>
      </c>
      <c r="M508" s="30"/>
      <c r="N508" s="30"/>
      <c r="O508" s="30"/>
      <c r="P508" s="30" t="s">
        <v>19334</v>
      </c>
      <c r="Q508" s="30" t="s">
        <v>342</v>
      </c>
      <c r="R508" s="30"/>
      <c r="S508" s="30"/>
      <c r="T508" s="105" t="s">
        <v>19156</v>
      </c>
      <c r="U508" s="248" t="s">
        <v>16815</v>
      </c>
    </row>
    <row r="509" spans="1:21" ht="53.25" customHeight="1" x14ac:dyDescent="0.2">
      <c r="A509" s="47">
        <v>508</v>
      </c>
      <c r="B509" s="32" t="s">
        <v>20647</v>
      </c>
      <c r="C509" s="33" t="s">
        <v>20648</v>
      </c>
      <c r="D509" s="61" t="s">
        <v>11975</v>
      </c>
      <c r="E509" s="34">
        <v>44784</v>
      </c>
      <c r="F509" s="34">
        <v>44783</v>
      </c>
      <c r="G509" s="73"/>
      <c r="H509" s="30" t="str">
        <f>IFERROR(VLOOKUP(G509,[1]Hoja1!$B$2:$F$14234,2,FALSE),"")</f>
        <v/>
      </c>
      <c r="I509" s="30" t="str">
        <f>IFERROR(VLOOKUP(G509,[1]Hoja1!$B$2:$F$14234,3,FALSE),"")</f>
        <v/>
      </c>
      <c r="J509" s="34" t="str">
        <f>IFERROR(VLOOKUP(G509,[1]Hoja1!$B$2:$F$14234,4,FALSE),"")</f>
        <v/>
      </c>
      <c r="K509" s="33" t="s">
        <v>20649</v>
      </c>
      <c r="L509" s="30" t="s">
        <v>15859</v>
      </c>
      <c r="M509" s="30"/>
      <c r="N509" s="30"/>
      <c r="O509" s="30"/>
      <c r="P509" s="30" t="s">
        <v>19473</v>
      </c>
      <c r="Q509" s="30" t="s">
        <v>19119</v>
      </c>
      <c r="R509" s="30"/>
      <c r="S509" s="30"/>
      <c r="T509" s="105"/>
      <c r="U509" s="106" t="s">
        <v>2177</v>
      </c>
    </row>
    <row r="510" spans="1:21" ht="53.25" customHeight="1" x14ac:dyDescent="0.2">
      <c r="A510" s="47">
        <v>509</v>
      </c>
      <c r="B510" s="32" t="s">
        <v>20650</v>
      </c>
      <c r="C510" s="33" t="s">
        <v>20651</v>
      </c>
      <c r="D510" s="61" t="s">
        <v>11975</v>
      </c>
      <c r="E510" s="34">
        <v>44784</v>
      </c>
      <c r="F510" s="34">
        <v>44783</v>
      </c>
      <c r="G510" s="73">
        <v>216</v>
      </c>
      <c r="H510" s="30" t="str">
        <f>IFERROR(VLOOKUP(G510,[1]Hoja1!$B$2:$F$14234,2,FALSE),"")</f>
        <v>GRUPEZ</v>
      </c>
      <c r="I510" s="30" t="str">
        <f>IFERROR(VLOOKUP(G510,[1]Hoja1!$B$2:$F$14234,3,FALSE),"")</f>
        <v>CE-0216-PM</v>
      </c>
      <c r="J510" s="34" t="str">
        <f>IFERROR(VLOOKUP(G510,[1]Hoja1!$B$2:$F$14234,4,FALSE),"")</f>
        <v>GRUPO PESQUERO S.A.C.</v>
      </c>
      <c r="K510" s="33" t="s">
        <v>20652</v>
      </c>
      <c r="L510" s="30" t="s">
        <v>14894</v>
      </c>
      <c r="M510" s="30"/>
      <c r="N510" s="30"/>
      <c r="O510" s="30"/>
      <c r="P510" s="30" t="s">
        <v>20182</v>
      </c>
      <c r="Q510" s="31" t="s">
        <v>19121</v>
      </c>
      <c r="R510" s="31"/>
      <c r="S510" s="30"/>
      <c r="T510" s="105"/>
      <c r="U510" s="106"/>
    </row>
    <row r="511" spans="1:21" ht="53.25" customHeight="1" x14ac:dyDescent="0.2">
      <c r="A511" s="47">
        <v>510</v>
      </c>
      <c r="B511" s="32" t="s">
        <v>20653</v>
      </c>
      <c r="C511" s="33" t="s">
        <v>20654</v>
      </c>
      <c r="D511" s="61" t="s">
        <v>11975</v>
      </c>
      <c r="E511" s="34">
        <v>44784</v>
      </c>
      <c r="F511" s="34">
        <v>44784</v>
      </c>
      <c r="G511" s="73">
        <v>34471</v>
      </c>
      <c r="H511" s="30" t="str">
        <f>IFERROR(VLOOKUP(G511,[1]Hoja1!$B$2:$F$14234,2,FALSE),"")</f>
        <v>MI JUANITA</v>
      </c>
      <c r="I511" s="30" t="str">
        <f>IFERROR(VLOOKUP(G511,[1]Hoja1!$B$2:$F$14234,3,FALSE),"")</f>
        <v>CE-34471-CM</v>
      </c>
      <c r="J511" s="34" t="str">
        <f>IFERROR(VLOOKUP(G511,[1]Hoja1!$B$2:$F$14234,4,FALSE),"")</f>
        <v>PUESCAS FIESTAS JONH LENNO ;PUESCAS FIESTAS PEDRO ALEX</v>
      </c>
      <c r="K511" s="33" t="s">
        <v>20655</v>
      </c>
      <c r="L511" s="30" t="s">
        <v>14894</v>
      </c>
      <c r="M511" s="30"/>
      <c r="N511" s="30" t="s">
        <v>19144</v>
      </c>
      <c r="O511" s="31" t="s">
        <v>19598</v>
      </c>
      <c r="P511" s="105"/>
      <c r="Q511" s="30" t="s">
        <v>86</v>
      </c>
      <c r="R511" s="30"/>
      <c r="S511" s="30"/>
      <c r="T511" s="105"/>
      <c r="U511" s="248" t="s">
        <v>16815</v>
      </c>
    </row>
    <row r="512" spans="1:21" ht="53.25" customHeight="1" x14ac:dyDescent="0.2">
      <c r="A512" s="47">
        <v>511</v>
      </c>
      <c r="B512" s="32" t="s">
        <v>20656</v>
      </c>
      <c r="C512" s="33" t="s">
        <v>20657</v>
      </c>
      <c r="D512" s="61" t="s">
        <v>11975</v>
      </c>
      <c r="E512" s="34">
        <v>44785</v>
      </c>
      <c r="F512" s="34">
        <v>44784</v>
      </c>
      <c r="G512" s="73"/>
      <c r="H512" s="30" t="str">
        <f>IFERROR(VLOOKUP(G512,[1]Hoja1!$B$2:$F$14234,2,FALSE),"")</f>
        <v/>
      </c>
      <c r="I512" s="30" t="str">
        <f>IFERROR(VLOOKUP(G512,[1]Hoja1!$B$2:$F$14234,3,FALSE),"")</f>
        <v/>
      </c>
      <c r="J512" s="34" t="str">
        <f>IFERROR(VLOOKUP(G512,[1]Hoja1!$B$2:$F$14234,4,FALSE),"")</f>
        <v/>
      </c>
      <c r="K512" s="33" t="s">
        <v>20658</v>
      </c>
      <c r="L512" s="30" t="s">
        <v>14894</v>
      </c>
      <c r="M512" s="30"/>
      <c r="N512" s="30"/>
      <c r="O512" s="30"/>
      <c r="P512" s="30" t="s">
        <v>20342</v>
      </c>
      <c r="Q512" s="30"/>
      <c r="R512" s="30"/>
      <c r="S512" s="30"/>
      <c r="T512" s="105"/>
      <c r="U512" s="106"/>
    </row>
    <row r="513" spans="1:21" ht="53.25" customHeight="1" x14ac:dyDescent="0.2">
      <c r="A513" s="47">
        <v>512</v>
      </c>
      <c r="B513" s="32" t="s">
        <v>20659</v>
      </c>
      <c r="C513" s="33" t="s">
        <v>20660</v>
      </c>
      <c r="D513" s="61" t="s">
        <v>11975</v>
      </c>
      <c r="E513" s="34">
        <v>44785</v>
      </c>
      <c r="F513" s="34">
        <v>44784</v>
      </c>
      <c r="G513" s="73"/>
      <c r="H513" s="30" t="str">
        <f>IFERROR(VLOOKUP(G513,[1]Hoja1!$B$2:$F$14234,2,FALSE),"")</f>
        <v/>
      </c>
      <c r="I513" s="30" t="str">
        <f>IFERROR(VLOOKUP(G513,[1]Hoja1!$B$2:$F$14234,3,FALSE),"")</f>
        <v/>
      </c>
      <c r="J513" s="34" t="str">
        <f>IFERROR(VLOOKUP(G513,[1]Hoja1!$B$2:$F$14234,4,FALSE),"")</f>
        <v/>
      </c>
      <c r="K513" s="33" t="s">
        <v>20661</v>
      </c>
      <c r="L513" s="30" t="s">
        <v>15859</v>
      </c>
      <c r="M513" s="30"/>
      <c r="N513" s="30"/>
      <c r="O513" s="30"/>
      <c r="P513" s="30" t="s">
        <v>5783</v>
      </c>
      <c r="Q513" s="30" t="s">
        <v>2302</v>
      </c>
      <c r="R513" s="30"/>
      <c r="S513" s="30"/>
      <c r="T513" s="105"/>
      <c r="U513" s="106"/>
    </row>
    <row r="514" spans="1:21" ht="53.25" customHeight="1" x14ac:dyDescent="0.2">
      <c r="A514" s="47">
        <v>513</v>
      </c>
      <c r="B514" s="32" t="s">
        <v>20662</v>
      </c>
      <c r="C514" s="33" t="s">
        <v>20663</v>
      </c>
      <c r="D514" s="61" t="s">
        <v>11975</v>
      </c>
      <c r="E514" s="34">
        <v>44789</v>
      </c>
      <c r="F514" s="34">
        <v>44789</v>
      </c>
      <c r="G514" s="73"/>
      <c r="H514" s="30" t="str">
        <f>IFERROR(VLOOKUP(G514,[1]Hoja1!$B$2:$F$14234,2,FALSE),"")</f>
        <v/>
      </c>
      <c r="I514" s="30" t="str">
        <f>IFERROR(VLOOKUP(G514,[1]Hoja1!$B$2:$F$14234,3,FALSE),"")</f>
        <v/>
      </c>
      <c r="J514" s="34" t="str">
        <f>IFERROR(VLOOKUP(G514,[1]Hoja1!$B$2:$F$14234,4,FALSE),"")</f>
        <v/>
      </c>
      <c r="K514" s="33" t="s">
        <v>20664</v>
      </c>
      <c r="L514" s="30" t="s">
        <v>14894</v>
      </c>
      <c r="M514" s="30"/>
      <c r="N514" s="30"/>
      <c r="O514" s="30"/>
      <c r="P514" s="30" t="s">
        <v>19240</v>
      </c>
      <c r="Q514" s="30" t="s">
        <v>19113</v>
      </c>
      <c r="R514" s="30"/>
      <c r="S514" s="30"/>
      <c r="T514" s="105"/>
      <c r="U514" s="106"/>
    </row>
    <row r="515" spans="1:21" ht="53.25" customHeight="1" x14ac:dyDescent="0.2">
      <c r="A515" s="47">
        <v>514</v>
      </c>
      <c r="B515" s="32" t="s">
        <v>20665</v>
      </c>
      <c r="C515" s="33" t="s">
        <v>20666</v>
      </c>
      <c r="D515" s="61" t="s">
        <v>11975</v>
      </c>
      <c r="E515" s="34">
        <v>44789</v>
      </c>
      <c r="F515" s="34">
        <v>44789</v>
      </c>
      <c r="G515" s="73">
        <v>18113</v>
      </c>
      <c r="H515" s="30" t="str">
        <f>IFERROR(VLOOKUP(G515,[1]Hoja1!$B$2:$F$14234,2,FALSE),"")</f>
        <v>SAN MARTIN DE PORRAS</v>
      </c>
      <c r="I515" s="30" t="str">
        <f>IFERROR(VLOOKUP(G515,[1]Hoja1!$B$2:$F$14234,3,FALSE),"")</f>
        <v>PL-18113-CM</v>
      </c>
      <c r="J515" s="34" t="str">
        <f>IFERROR(VLOOKUP(G515,[1]Hoja1!$B$2:$F$14234,4,FALSE),"")</f>
        <v>LLENQUE JACINTO JOSE MARIANO</v>
      </c>
      <c r="K515" s="33" t="s">
        <v>20667</v>
      </c>
      <c r="L515" s="30" t="s">
        <v>14894</v>
      </c>
      <c r="M515" s="30"/>
      <c r="N515" s="30"/>
      <c r="O515" s="30"/>
      <c r="P515" s="30" t="s">
        <v>19418</v>
      </c>
      <c r="Q515" s="30" t="s">
        <v>78</v>
      </c>
      <c r="R515" s="30"/>
      <c r="S515" s="30"/>
      <c r="T515" s="105"/>
      <c r="U515" s="106"/>
    </row>
    <row r="516" spans="1:21" ht="53.25" customHeight="1" x14ac:dyDescent="0.2">
      <c r="A516" s="47">
        <v>515</v>
      </c>
      <c r="B516" s="32" t="s">
        <v>20668</v>
      </c>
      <c r="C516" s="33" t="s">
        <v>20669</v>
      </c>
      <c r="D516" s="61" t="s">
        <v>11975</v>
      </c>
      <c r="E516" s="34">
        <v>44789</v>
      </c>
      <c r="F516" s="34">
        <v>44789</v>
      </c>
      <c r="G516" s="73">
        <v>10418</v>
      </c>
      <c r="H516" s="30" t="str">
        <f>IFERROR(VLOOKUP(G516,[1]Hoja1!$B$2:$F$14234,2,FALSE),"")</f>
        <v>ALEXANDRA</v>
      </c>
      <c r="I516" s="30" t="str">
        <f>IFERROR(VLOOKUP(G516,[1]Hoja1!$B$2:$F$14234,3,FALSE),"")</f>
        <v>CO-10418-PM</v>
      </c>
      <c r="J516" s="34" t="str">
        <f>IFERROR(VLOOKUP(G516,[1]Hoja1!$B$2:$F$14234,4,FALSE),"")</f>
        <v>PESQUERA DIAMANTE S.A.</v>
      </c>
      <c r="K516" s="33" t="s">
        <v>20670</v>
      </c>
      <c r="L516" s="30" t="s">
        <v>14894</v>
      </c>
      <c r="M516" s="30"/>
      <c r="N516" s="30"/>
      <c r="O516" s="30"/>
      <c r="P516" s="30" t="s">
        <v>20182</v>
      </c>
      <c r="Q516" s="31" t="s">
        <v>19121</v>
      </c>
      <c r="R516" s="31"/>
      <c r="S516" s="30"/>
      <c r="T516" s="105"/>
      <c r="U516" s="106"/>
    </row>
    <row r="517" spans="1:21" ht="53.25" customHeight="1" x14ac:dyDescent="0.2">
      <c r="A517" s="47">
        <v>516</v>
      </c>
      <c r="B517" s="32" t="s">
        <v>20671</v>
      </c>
      <c r="C517" s="33" t="s">
        <v>20672</v>
      </c>
      <c r="D517" s="61" t="s">
        <v>11975</v>
      </c>
      <c r="E517" s="34">
        <v>44791</v>
      </c>
      <c r="F517" s="34">
        <v>44789</v>
      </c>
      <c r="G517" s="73">
        <v>17979</v>
      </c>
      <c r="H517" s="30" t="str">
        <f>IFERROR(VLOOKUP(G517,[1]Hoja1!$B$2:$F$14234,2,FALSE),"")</f>
        <v>MARIA MERCEDES</v>
      </c>
      <c r="I517" s="30" t="str">
        <f>IFERROR(VLOOKUP(G517,[1]Hoja1!$B$2:$F$14234,3,FALSE),"")</f>
        <v>PL-17979-CM</v>
      </c>
      <c r="J517" s="34" t="str">
        <f>IFERROR(VLOOKUP(G517,[1]Hoja1!$B$2:$F$14234,4,FALSE),"")</f>
        <v>PESQUERA EXALMAR S.A.A.</v>
      </c>
      <c r="K517" s="33" t="s">
        <v>20673</v>
      </c>
      <c r="L517" s="30" t="s">
        <v>14894</v>
      </c>
      <c r="M517" s="30"/>
      <c r="N517" s="30"/>
      <c r="O517" s="30"/>
      <c r="P517" s="30" t="s">
        <v>19334</v>
      </c>
      <c r="Q517" s="30" t="s">
        <v>342</v>
      </c>
      <c r="R517" s="30"/>
      <c r="S517" s="30"/>
      <c r="T517" s="105" t="s">
        <v>19156</v>
      </c>
      <c r="U517" s="248" t="s">
        <v>16815</v>
      </c>
    </row>
    <row r="518" spans="1:21" ht="53.25" customHeight="1" x14ac:dyDescent="0.2">
      <c r="A518" s="47">
        <v>517</v>
      </c>
      <c r="B518" s="32" t="s">
        <v>20674</v>
      </c>
      <c r="C518" s="33" t="s">
        <v>20675</v>
      </c>
      <c r="D518" s="61" t="s">
        <v>11975</v>
      </c>
      <c r="E518" s="34">
        <v>44795</v>
      </c>
      <c r="F518" s="34">
        <v>44795</v>
      </c>
      <c r="G518" s="73"/>
      <c r="H518" s="30" t="str">
        <f>IFERROR(VLOOKUP(G518,[1]Hoja1!$B$2:$F$14234,2,FALSE),"")</f>
        <v/>
      </c>
      <c r="I518" s="30" t="str">
        <f>IFERROR(VLOOKUP(G518,[1]Hoja1!$B$2:$F$14234,3,FALSE),"")</f>
        <v/>
      </c>
      <c r="J518" s="34" t="str">
        <f>IFERROR(VLOOKUP(G518,[1]Hoja1!$B$2:$F$14234,4,FALSE),"")</f>
        <v/>
      </c>
      <c r="K518" s="33" t="s">
        <v>20676</v>
      </c>
      <c r="L518" s="30" t="s">
        <v>15859</v>
      </c>
      <c r="M518" s="30"/>
      <c r="N518" s="30"/>
      <c r="O518" s="30"/>
      <c r="P518" s="30" t="s">
        <v>19463</v>
      </c>
      <c r="Q518" s="31" t="s">
        <v>19122</v>
      </c>
      <c r="R518" s="30"/>
      <c r="S518" s="30"/>
      <c r="T518" s="105"/>
      <c r="U518" s="106"/>
    </row>
    <row r="519" spans="1:21" ht="53.25" customHeight="1" x14ac:dyDescent="0.2">
      <c r="A519" s="47">
        <v>518</v>
      </c>
      <c r="B519" s="32" t="s">
        <v>20677</v>
      </c>
      <c r="C519" s="33" t="s">
        <v>20678</v>
      </c>
      <c r="D519" s="61" t="s">
        <v>11975</v>
      </c>
      <c r="E519" s="34">
        <v>44795</v>
      </c>
      <c r="F519" s="34">
        <v>44795</v>
      </c>
      <c r="G519" s="73"/>
      <c r="H519" s="30" t="str">
        <f>IFERROR(VLOOKUP(G519,[1]Hoja1!$B$2:$F$14234,2,FALSE),"")</f>
        <v/>
      </c>
      <c r="I519" s="30" t="str">
        <f>IFERROR(VLOOKUP(G519,[1]Hoja1!$B$2:$F$14234,3,FALSE),"")</f>
        <v/>
      </c>
      <c r="J519" s="34" t="str">
        <f>IFERROR(VLOOKUP(G519,[1]Hoja1!$B$2:$F$14234,4,FALSE),"")</f>
        <v/>
      </c>
      <c r="K519" s="33" t="s">
        <v>20679</v>
      </c>
      <c r="L519" s="30" t="s">
        <v>14894</v>
      </c>
      <c r="M519" s="30"/>
      <c r="N519" s="30"/>
      <c r="O519" s="30"/>
      <c r="P519" s="30" t="s">
        <v>19240</v>
      </c>
      <c r="Q519" s="30" t="s">
        <v>19113</v>
      </c>
      <c r="R519" s="30"/>
      <c r="S519" s="30"/>
      <c r="T519" s="105"/>
      <c r="U519" s="106"/>
    </row>
    <row r="520" spans="1:21" ht="53.25" customHeight="1" x14ac:dyDescent="0.2">
      <c r="A520" s="47">
        <v>519</v>
      </c>
      <c r="B520" s="32" t="s">
        <v>20680</v>
      </c>
      <c r="C520" s="33" t="s">
        <v>20681</v>
      </c>
      <c r="D520" s="61" t="s">
        <v>11975</v>
      </c>
      <c r="E520" s="34">
        <v>44795</v>
      </c>
      <c r="F520" s="34">
        <v>44795</v>
      </c>
      <c r="G520" s="73"/>
      <c r="H520" s="30" t="str">
        <f>IFERROR(VLOOKUP(G520,[1]Hoja1!$B$2:$F$14234,2,FALSE),"")</f>
        <v/>
      </c>
      <c r="I520" s="30" t="str">
        <f>IFERROR(VLOOKUP(G520,[1]Hoja1!$B$2:$F$14234,3,FALSE),"")</f>
        <v/>
      </c>
      <c r="J520" s="34" t="str">
        <f>IFERROR(VLOOKUP(G520,[1]Hoja1!$B$2:$F$14234,4,FALSE),"")</f>
        <v/>
      </c>
      <c r="K520" s="33" t="s">
        <v>20682</v>
      </c>
      <c r="L520" s="30" t="s">
        <v>15859</v>
      </c>
      <c r="M520" s="30"/>
      <c r="N520" s="30"/>
      <c r="O520" s="30"/>
      <c r="P520" s="30" t="s">
        <v>5783</v>
      </c>
      <c r="Q520" s="30" t="s">
        <v>2302</v>
      </c>
      <c r="R520" s="30"/>
      <c r="S520" s="30"/>
      <c r="T520" s="105"/>
      <c r="U520" s="106"/>
    </row>
    <row r="521" spans="1:21" ht="53.25" customHeight="1" x14ac:dyDescent="0.2">
      <c r="A521" s="47">
        <v>520</v>
      </c>
      <c r="B521" s="32" t="s">
        <v>20683</v>
      </c>
      <c r="C521" s="33" t="s">
        <v>20684</v>
      </c>
      <c r="D521" s="61" t="s">
        <v>11975</v>
      </c>
      <c r="E521" s="34">
        <v>44795</v>
      </c>
      <c r="F521" s="34">
        <v>44795</v>
      </c>
      <c r="G521" s="73"/>
      <c r="H521" s="30" t="str">
        <f>IFERROR(VLOOKUP(G521,[1]Hoja1!$B$2:$F$14234,2,FALSE),"")</f>
        <v/>
      </c>
      <c r="I521" s="30" t="str">
        <f>IFERROR(VLOOKUP(G521,[1]Hoja1!$B$2:$F$14234,3,FALSE),"")</f>
        <v/>
      </c>
      <c r="J521" s="34" t="str">
        <f>IFERROR(VLOOKUP(G521,[1]Hoja1!$B$2:$F$14234,4,FALSE),"")</f>
        <v/>
      </c>
      <c r="K521" s="33" t="s">
        <v>20685</v>
      </c>
      <c r="L521" s="30" t="s">
        <v>19299</v>
      </c>
      <c r="M521" s="30"/>
      <c r="N521" s="30"/>
      <c r="O521" s="30"/>
      <c r="P521" s="30" t="s">
        <v>5783</v>
      </c>
      <c r="Q521" s="30" t="s">
        <v>19114</v>
      </c>
      <c r="R521" s="30"/>
      <c r="S521" s="30"/>
      <c r="T521" s="105"/>
      <c r="U521" s="106"/>
    </row>
    <row r="522" spans="1:21" ht="53.25" customHeight="1" x14ac:dyDescent="0.2">
      <c r="A522" s="47">
        <v>521</v>
      </c>
      <c r="B522" s="32" t="s">
        <v>20686</v>
      </c>
      <c r="C522" s="33" t="s">
        <v>20687</v>
      </c>
      <c r="D522" s="61" t="s">
        <v>11975</v>
      </c>
      <c r="E522" s="34">
        <v>44795</v>
      </c>
      <c r="F522" s="34">
        <v>44795</v>
      </c>
      <c r="G522" s="73"/>
      <c r="H522" s="30" t="str">
        <f>IFERROR(VLOOKUP(G522,[1]Hoja1!$B$2:$F$14234,2,FALSE),"")</f>
        <v/>
      </c>
      <c r="I522" s="30" t="str">
        <f>IFERROR(VLOOKUP(G522,[1]Hoja1!$B$2:$F$14234,3,FALSE),"")</f>
        <v/>
      </c>
      <c r="J522" s="34" t="str">
        <f>IFERROR(VLOOKUP(G522,[1]Hoja1!$B$2:$F$14234,4,FALSE),"")</f>
        <v/>
      </c>
      <c r="K522" s="33" t="s">
        <v>20688</v>
      </c>
      <c r="L522" s="30" t="s">
        <v>14894</v>
      </c>
      <c r="M522" s="30"/>
      <c r="N522" s="30"/>
      <c r="O522" s="30"/>
      <c r="P522" s="30" t="s">
        <v>19606</v>
      </c>
      <c r="Q522" s="30" t="s">
        <v>342</v>
      </c>
      <c r="R522" s="30"/>
      <c r="S522" s="30"/>
      <c r="T522" s="105"/>
      <c r="U522" s="106"/>
    </row>
    <row r="523" spans="1:21" ht="53.25" customHeight="1" x14ac:dyDescent="0.2">
      <c r="A523" s="47">
        <v>522</v>
      </c>
      <c r="B523" s="32" t="s">
        <v>20689</v>
      </c>
      <c r="C523" s="33" t="s">
        <v>20690</v>
      </c>
      <c r="D523" s="61" t="s">
        <v>11975</v>
      </c>
      <c r="E523" s="34">
        <v>44795</v>
      </c>
      <c r="F523" s="34">
        <v>44795</v>
      </c>
      <c r="G523" s="73"/>
      <c r="H523" s="30" t="str">
        <f>IFERROR(VLOOKUP(G523,[1]Hoja1!$B$2:$F$14234,2,FALSE),"")</f>
        <v/>
      </c>
      <c r="I523" s="30" t="str">
        <f>IFERROR(VLOOKUP(G523,[1]Hoja1!$B$2:$F$14234,3,FALSE),"")</f>
        <v/>
      </c>
      <c r="J523" s="34" t="str">
        <f>IFERROR(VLOOKUP(G523,[1]Hoja1!$B$2:$F$14234,4,FALSE),"")</f>
        <v/>
      </c>
      <c r="K523" s="33" t="s">
        <v>20691</v>
      </c>
      <c r="L523" s="30" t="s">
        <v>14894</v>
      </c>
      <c r="M523" s="30"/>
      <c r="N523" s="30"/>
      <c r="O523" s="30"/>
      <c r="P523" s="30" t="s">
        <v>19148</v>
      </c>
      <c r="Q523" s="30" t="s">
        <v>19118</v>
      </c>
      <c r="R523" s="30"/>
      <c r="S523" s="30"/>
      <c r="T523" s="105"/>
      <c r="U523" s="248" t="s">
        <v>16815</v>
      </c>
    </row>
    <row r="524" spans="1:21" ht="53.25" customHeight="1" x14ac:dyDescent="0.2">
      <c r="A524" s="47">
        <v>523</v>
      </c>
      <c r="B524" s="32" t="s">
        <v>20692</v>
      </c>
      <c r="C524" s="33" t="s">
        <v>20693</v>
      </c>
      <c r="D524" s="61" t="s">
        <v>11975</v>
      </c>
      <c r="E524" s="34">
        <v>44795</v>
      </c>
      <c r="F524" s="34">
        <v>44795</v>
      </c>
      <c r="G524" s="73"/>
      <c r="H524" s="30" t="str">
        <f>IFERROR(VLOOKUP(G524,[1]Hoja1!$B$2:$F$14234,2,FALSE),"")</f>
        <v/>
      </c>
      <c r="I524" s="30" t="str">
        <f>IFERROR(VLOOKUP(G524,[1]Hoja1!$B$2:$F$14234,3,FALSE),"")</f>
        <v/>
      </c>
      <c r="J524" s="34" t="str">
        <f>IFERROR(VLOOKUP(G524,[1]Hoja1!$B$2:$F$14234,4,FALSE),"")</f>
        <v/>
      </c>
      <c r="K524" s="33" t="s">
        <v>20694</v>
      </c>
      <c r="L524" s="30" t="s">
        <v>15859</v>
      </c>
      <c r="M524" s="30"/>
      <c r="N524" s="30"/>
      <c r="O524" s="30"/>
      <c r="P524" s="30" t="s">
        <v>19566</v>
      </c>
      <c r="Q524" s="30" t="s">
        <v>19125</v>
      </c>
      <c r="R524" s="30"/>
      <c r="S524" s="30"/>
      <c r="T524" s="105"/>
      <c r="U524" s="106" t="s">
        <v>2177</v>
      </c>
    </row>
    <row r="525" spans="1:21" ht="53.25" customHeight="1" x14ac:dyDescent="0.2">
      <c r="A525" s="47">
        <v>524</v>
      </c>
      <c r="B525" s="32" t="s">
        <v>20695</v>
      </c>
      <c r="C525" s="33" t="s">
        <v>20696</v>
      </c>
      <c r="D525" s="61" t="s">
        <v>11975</v>
      </c>
      <c r="E525" s="34">
        <v>44795</v>
      </c>
      <c r="F525" s="34">
        <v>44795</v>
      </c>
      <c r="G525" s="73">
        <v>66283</v>
      </c>
      <c r="H525" s="30" t="s">
        <v>20697</v>
      </c>
      <c r="I525" s="30" t="s">
        <v>20698</v>
      </c>
      <c r="J525" s="34" t="s">
        <v>11647</v>
      </c>
      <c r="K525" s="33" t="s">
        <v>20699</v>
      </c>
      <c r="L525" s="30" t="s">
        <v>14894</v>
      </c>
      <c r="M525" s="30"/>
      <c r="N525" s="30"/>
      <c r="O525" s="30"/>
      <c r="P525" s="30" t="s">
        <v>19606</v>
      </c>
      <c r="Q525" s="30" t="s">
        <v>86</v>
      </c>
      <c r="R525" s="30"/>
      <c r="S525" s="30"/>
      <c r="T525" s="105"/>
      <c r="U525" s="248" t="s">
        <v>19419</v>
      </c>
    </row>
    <row r="526" spans="1:21" ht="53.25" customHeight="1" x14ac:dyDescent="0.2">
      <c r="A526" s="47">
        <v>525</v>
      </c>
      <c r="B526" s="32" t="s">
        <v>20700</v>
      </c>
      <c r="C526" s="33" t="s">
        <v>20701</v>
      </c>
      <c r="D526" s="61" t="s">
        <v>11975</v>
      </c>
      <c r="E526" s="34">
        <v>44796</v>
      </c>
      <c r="F526" s="34">
        <v>44796</v>
      </c>
      <c r="G526" s="73"/>
      <c r="H526" s="30" t="str">
        <f>IFERROR(VLOOKUP(G526,[1]Hoja1!$B$2:$F$14234,2,FALSE),"")</f>
        <v/>
      </c>
      <c r="I526" s="30" t="str">
        <f>IFERROR(VLOOKUP(G526,[1]Hoja1!$B$2:$F$14234,3,FALSE),"")</f>
        <v/>
      </c>
      <c r="J526" s="34" t="str">
        <f>IFERROR(VLOOKUP(G526,[1]Hoja1!$B$2:$F$14234,4,FALSE),"")</f>
        <v/>
      </c>
      <c r="K526" s="33" t="s">
        <v>20702</v>
      </c>
      <c r="L526" s="30" t="s">
        <v>14894</v>
      </c>
      <c r="M526" s="30"/>
      <c r="N526" s="30"/>
      <c r="O526" s="30"/>
      <c r="P526" s="30" t="s">
        <v>20703</v>
      </c>
      <c r="Q526" s="30" t="s">
        <v>19132</v>
      </c>
      <c r="R526" s="30"/>
      <c r="S526" s="30"/>
      <c r="T526" s="105"/>
      <c r="U526" s="106"/>
    </row>
    <row r="527" spans="1:21" ht="53.25" customHeight="1" x14ac:dyDescent="0.2">
      <c r="A527" s="47">
        <v>526</v>
      </c>
      <c r="B527" s="32" t="s">
        <v>20704</v>
      </c>
      <c r="C527" s="33" t="s">
        <v>20705</v>
      </c>
      <c r="D527" s="61" t="s">
        <v>11975</v>
      </c>
      <c r="E527" s="34">
        <v>44805</v>
      </c>
      <c r="F527" s="34">
        <v>44804</v>
      </c>
      <c r="G527" s="73">
        <v>2154</v>
      </c>
      <c r="H527" s="30" t="str">
        <f>IFERROR(VLOOKUP(G527,[1]Hoja1!$B$2:$F$14234,2,FALSE),"")</f>
        <v>JESUS ELIZABETH II</v>
      </c>
      <c r="I527" s="30" t="str">
        <f>IFERROR(VLOOKUP(G527,[1]Hoja1!$B$2:$F$14234,3,FALSE),"")</f>
        <v>TA-2154-BM</v>
      </c>
      <c r="J527" s="34" t="str">
        <f>IFERROR(VLOOKUP(G527,[1]Hoja1!$B$2:$F$14234,4,FALSE),"")</f>
        <v>RUIZ TUME CRUZ MANUEL</v>
      </c>
      <c r="K527" s="33" t="s">
        <v>20706</v>
      </c>
      <c r="L527" s="30" t="s">
        <v>14894</v>
      </c>
      <c r="M527" s="30"/>
      <c r="N527" s="30"/>
      <c r="O527" s="30"/>
      <c r="P527" s="30" t="s">
        <v>19606</v>
      </c>
      <c r="Q527" s="30" t="s">
        <v>86</v>
      </c>
      <c r="R527" s="30"/>
      <c r="S527" s="30"/>
      <c r="T527" s="105"/>
      <c r="U527" s="248" t="s">
        <v>19419</v>
      </c>
    </row>
    <row r="528" spans="1:21" ht="53.25" customHeight="1" x14ac:dyDescent="0.2">
      <c r="A528" s="47">
        <v>527</v>
      </c>
      <c r="B528" s="32" t="s">
        <v>20707</v>
      </c>
      <c r="C528" s="33" t="s">
        <v>20708</v>
      </c>
      <c r="D528" s="61" t="s">
        <v>11975</v>
      </c>
      <c r="E528" s="34">
        <v>44805</v>
      </c>
      <c r="F528" s="34">
        <v>44804</v>
      </c>
      <c r="G528" s="73"/>
      <c r="H528" s="30" t="str">
        <f>IFERROR(VLOOKUP(G528,[1]Hoja1!$B$2:$F$14234,2,FALSE),"")</f>
        <v/>
      </c>
      <c r="I528" s="30" t="str">
        <f>IFERROR(VLOOKUP(G528,[1]Hoja1!$B$2:$F$14234,3,FALSE),"")</f>
        <v/>
      </c>
      <c r="J528" s="34" t="str">
        <f>IFERROR(VLOOKUP(G528,[1]Hoja1!$B$2:$F$14234,4,FALSE),"")</f>
        <v/>
      </c>
      <c r="K528" s="33" t="s">
        <v>20709</v>
      </c>
      <c r="L528" s="30" t="s">
        <v>15859</v>
      </c>
      <c r="M528" s="30"/>
      <c r="N528" s="30"/>
      <c r="O528" s="30"/>
      <c r="P528" s="30" t="s">
        <v>19725</v>
      </c>
      <c r="Q528" s="30" t="s">
        <v>19127</v>
      </c>
      <c r="R528" s="30"/>
      <c r="S528" s="30"/>
      <c r="T528" s="105"/>
      <c r="U528" s="106"/>
    </row>
    <row r="529" spans="1:21" ht="53.25" customHeight="1" x14ac:dyDescent="0.2">
      <c r="A529" s="47">
        <v>528</v>
      </c>
      <c r="B529" s="32" t="s">
        <v>20710</v>
      </c>
      <c r="C529" s="33" t="s">
        <v>20711</v>
      </c>
      <c r="D529" s="61" t="s">
        <v>11975</v>
      </c>
      <c r="E529" s="34">
        <v>44805</v>
      </c>
      <c r="F529" s="34">
        <v>44804</v>
      </c>
      <c r="G529" s="73">
        <v>22641</v>
      </c>
      <c r="H529" s="30" t="str">
        <f>IFERROR(VLOOKUP(G529,[1]Hoja1!$B$2:$F$14234,2,FALSE),"")</f>
        <v>SABINA ABIGAIL</v>
      </c>
      <c r="I529" s="30" t="str">
        <f>IFERROR(VLOOKUP(G529,[1]Hoja1!$B$2:$F$14234,3,FALSE),"")</f>
        <v>PL-22641-CM</v>
      </c>
      <c r="J529" s="34" t="str">
        <f>IFERROR(VLOOKUP(G529,[1]Hoja1!$B$2:$F$14234,4,FALSE),"")</f>
        <v>PANTA SANCHEZ FRANK RONNIE</v>
      </c>
      <c r="K529" s="33" t="s">
        <v>20712</v>
      </c>
      <c r="L529" s="30" t="s">
        <v>14894</v>
      </c>
      <c r="M529" s="30"/>
      <c r="N529" s="30" t="s">
        <v>19144</v>
      </c>
      <c r="O529" s="31" t="s">
        <v>19598</v>
      </c>
      <c r="P529" s="30" t="s">
        <v>5783</v>
      </c>
      <c r="Q529" s="30" t="s">
        <v>179</v>
      </c>
      <c r="R529" s="30" t="s">
        <v>19599</v>
      </c>
      <c r="S529" s="30"/>
      <c r="T529" s="105"/>
      <c r="U529" s="106"/>
    </row>
    <row r="530" spans="1:21" ht="53.25" customHeight="1" x14ac:dyDescent="0.2">
      <c r="A530" s="47">
        <v>529</v>
      </c>
      <c r="B530" s="32" t="s">
        <v>20713</v>
      </c>
      <c r="C530" s="33" t="s">
        <v>20714</v>
      </c>
      <c r="D530" s="61" t="s">
        <v>11975</v>
      </c>
      <c r="E530" s="34">
        <v>44805</v>
      </c>
      <c r="F530" s="34">
        <v>44804</v>
      </c>
      <c r="G530" s="73">
        <v>22726</v>
      </c>
      <c r="H530" s="30" t="str">
        <f>IFERROR(VLOOKUP(G530,[1]Hoja1!$B$2:$F$14234,2,FALSE),"")</f>
        <v>MALVI III</v>
      </c>
      <c r="I530" s="30" t="str">
        <f>IFERROR(VLOOKUP(G530,[1]Hoja1!$B$2:$F$14234,3,FALSE),"")</f>
        <v>CO-22726-CM</v>
      </c>
      <c r="J530" s="34" t="str">
        <f>IFERROR(VLOOKUP(G530,[1]Hoja1!$B$2:$F$14234,4,FALSE),"")</f>
        <v>LOPEZ TUME CRUZ ORLANDO</v>
      </c>
      <c r="K530" s="33" t="s">
        <v>20715</v>
      </c>
      <c r="L530" s="30" t="s">
        <v>14894</v>
      </c>
      <c r="M530" s="30"/>
      <c r="N530" s="30"/>
      <c r="O530" s="30"/>
      <c r="P530" s="30" t="s">
        <v>19418</v>
      </c>
      <c r="Q530" s="30" t="s">
        <v>78</v>
      </c>
      <c r="R530" s="30"/>
      <c r="S530" s="30"/>
      <c r="T530" s="105" t="s">
        <v>16815</v>
      </c>
      <c r="U530" s="248" t="s">
        <v>16815</v>
      </c>
    </row>
    <row r="531" spans="1:21" ht="53.25" customHeight="1" x14ac:dyDescent="0.2">
      <c r="A531" s="47">
        <v>530</v>
      </c>
      <c r="B531" s="32" t="s">
        <v>20716</v>
      </c>
      <c r="C531" s="33" t="s">
        <v>20717</v>
      </c>
      <c r="D531" s="61" t="s">
        <v>11975</v>
      </c>
      <c r="E531" s="34">
        <v>44806</v>
      </c>
      <c r="F531" s="34">
        <v>44804</v>
      </c>
      <c r="G531" s="73"/>
      <c r="H531" s="30" t="str">
        <f>IFERROR(VLOOKUP(G531,[1]Hoja1!$B$2:$F$14234,2,FALSE),"")</f>
        <v/>
      </c>
      <c r="I531" s="30" t="str">
        <f>IFERROR(VLOOKUP(G531,[1]Hoja1!$B$2:$F$14234,3,FALSE),"")</f>
        <v/>
      </c>
      <c r="J531" s="34" t="str">
        <f>IFERROR(VLOOKUP(G531,[1]Hoja1!$B$2:$F$14234,4,FALSE),"")</f>
        <v/>
      </c>
      <c r="K531" s="33" t="s">
        <v>20718</v>
      </c>
      <c r="L531" s="30" t="s">
        <v>14894</v>
      </c>
      <c r="M531" s="30"/>
      <c r="N531" s="30"/>
      <c r="O531" s="30"/>
      <c r="P531" s="30" t="s">
        <v>19350</v>
      </c>
      <c r="Q531" s="31" t="s">
        <v>19115</v>
      </c>
      <c r="R531" s="31"/>
      <c r="S531" s="30"/>
      <c r="T531" s="105"/>
      <c r="U531" s="106"/>
    </row>
    <row r="532" spans="1:21" ht="53.25" customHeight="1" x14ac:dyDescent="0.2">
      <c r="A532" s="47">
        <v>531</v>
      </c>
      <c r="B532" s="32" t="s">
        <v>20719</v>
      </c>
      <c r="C532" s="33" t="s">
        <v>20720</v>
      </c>
      <c r="D532" s="61" t="s">
        <v>11976</v>
      </c>
      <c r="E532" s="34">
        <v>44806</v>
      </c>
      <c r="F532" s="34">
        <v>44806</v>
      </c>
      <c r="G532" s="73">
        <v>67230</v>
      </c>
      <c r="H532" s="30" t="s">
        <v>20721</v>
      </c>
      <c r="I532" s="30" t="s">
        <v>20722</v>
      </c>
      <c r="J532" s="34" t="s">
        <v>20723</v>
      </c>
      <c r="K532" s="33" t="s">
        <v>20724</v>
      </c>
      <c r="L532" s="30" t="s">
        <v>14894</v>
      </c>
      <c r="M532" s="30"/>
      <c r="N532" s="30"/>
      <c r="O532" s="30"/>
      <c r="P532" s="30" t="s">
        <v>19586</v>
      </c>
      <c r="Q532" s="30" t="s">
        <v>86</v>
      </c>
      <c r="R532" s="30"/>
      <c r="S532" s="30"/>
      <c r="T532" s="105"/>
      <c r="U532" s="106"/>
    </row>
    <row r="533" spans="1:21" ht="53.25" customHeight="1" x14ac:dyDescent="0.2">
      <c r="A533" s="47">
        <v>532</v>
      </c>
      <c r="B533" s="32" t="s">
        <v>20725</v>
      </c>
      <c r="C533" s="33" t="s">
        <v>20726</v>
      </c>
      <c r="D533" s="61" t="s">
        <v>11976</v>
      </c>
      <c r="E533" s="34">
        <v>44809</v>
      </c>
      <c r="F533" s="34">
        <v>44806</v>
      </c>
      <c r="G533" s="73"/>
      <c r="H533" s="30" t="str">
        <f>IFERROR(VLOOKUP(G533,[1]Hoja1!$B$2:$F$14234,2,FALSE),"")</f>
        <v/>
      </c>
      <c r="I533" s="30" t="str">
        <f>IFERROR(VLOOKUP(G533,[1]Hoja1!$B$2:$F$14234,3,FALSE),"")</f>
        <v/>
      </c>
      <c r="J533" s="34" t="str">
        <f>IFERROR(VLOOKUP(G533,[1]Hoja1!$B$2:$F$14234,4,FALSE),"")</f>
        <v/>
      </c>
      <c r="K533" s="33" t="s">
        <v>20727</v>
      </c>
      <c r="L533" s="30" t="s">
        <v>14894</v>
      </c>
      <c r="M533" s="30"/>
      <c r="N533" s="30"/>
      <c r="O533" s="30"/>
      <c r="P533" s="30" t="s">
        <v>19334</v>
      </c>
      <c r="Q533" s="30" t="s">
        <v>342</v>
      </c>
      <c r="R533" s="30"/>
      <c r="S533" s="30"/>
      <c r="T533" s="105" t="s">
        <v>19156</v>
      </c>
      <c r="U533" s="248" t="s">
        <v>19419</v>
      </c>
    </row>
    <row r="534" spans="1:21" ht="53.25" customHeight="1" x14ac:dyDescent="0.2">
      <c r="A534" s="47">
        <v>533</v>
      </c>
      <c r="B534" s="32" t="s">
        <v>20728</v>
      </c>
      <c r="C534" s="33" t="s">
        <v>20729</v>
      </c>
      <c r="D534" s="61" t="s">
        <v>11976</v>
      </c>
      <c r="E534" s="34">
        <v>44809</v>
      </c>
      <c r="F534" s="34">
        <v>44806</v>
      </c>
      <c r="G534" s="73"/>
      <c r="H534" s="30" t="str">
        <f>IFERROR(VLOOKUP(G534,[1]Hoja1!$B$2:$F$14234,2,FALSE),"")</f>
        <v/>
      </c>
      <c r="I534" s="30" t="str">
        <f>IFERROR(VLOOKUP(G534,[1]Hoja1!$B$2:$F$14234,3,FALSE),"")</f>
        <v/>
      </c>
      <c r="J534" s="34" t="str">
        <f>IFERROR(VLOOKUP(G534,[1]Hoja1!$B$2:$F$14234,4,FALSE),"")</f>
        <v/>
      </c>
      <c r="K534" s="33" t="s">
        <v>20730</v>
      </c>
      <c r="L534" s="30" t="s">
        <v>15859</v>
      </c>
      <c r="M534" s="30"/>
      <c r="N534" s="30"/>
      <c r="O534" s="30"/>
      <c r="P534" s="30" t="s">
        <v>19725</v>
      </c>
      <c r="Q534" s="30" t="s">
        <v>19127</v>
      </c>
      <c r="R534" s="30"/>
      <c r="S534" s="30"/>
      <c r="T534" s="105"/>
      <c r="U534" s="106"/>
    </row>
    <row r="535" spans="1:21" ht="53.25" customHeight="1" x14ac:dyDescent="0.2">
      <c r="A535" s="47">
        <v>534</v>
      </c>
      <c r="B535" s="32" t="s">
        <v>20731</v>
      </c>
      <c r="C535" s="33" t="s">
        <v>20732</v>
      </c>
      <c r="D535" s="61" t="s">
        <v>11976</v>
      </c>
      <c r="E535" s="34">
        <v>44809</v>
      </c>
      <c r="F535" s="34">
        <v>44809</v>
      </c>
      <c r="G535" s="73"/>
      <c r="H535" s="30" t="str">
        <f>IFERROR(VLOOKUP(G535,[1]Hoja1!$B$2:$F$14234,2,FALSE),"")</f>
        <v/>
      </c>
      <c r="I535" s="30" t="str">
        <f>IFERROR(VLOOKUP(G535,[1]Hoja1!$B$2:$F$14234,3,FALSE),"")</f>
        <v/>
      </c>
      <c r="J535" s="34" t="str">
        <f>IFERROR(VLOOKUP(G535,[1]Hoja1!$B$2:$F$14234,4,FALSE),"")</f>
        <v/>
      </c>
      <c r="K535" s="33" t="s">
        <v>20733</v>
      </c>
      <c r="L535" s="30" t="s">
        <v>14894</v>
      </c>
      <c r="M535" s="30"/>
      <c r="N535" s="30"/>
      <c r="O535" s="30"/>
      <c r="P535" s="30" t="s">
        <v>19350</v>
      </c>
      <c r="Q535" s="31" t="s">
        <v>19115</v>
      </c>
      <c r="R535" s="31"/>
      <c r="S535" s="30"/>
      <c r="T535" s="105"/>
      <c r="U535" s="106"/>
    </row>
    <row r="536" spans="1:21" ht="53.25" customHeight="1" x14ac:dyDescent="0.2">
      <c r="A536" s="47">
        <v>535</v>
      </c>
      <c r="B536" s="32" t="s">
        <v>20734</v>
      </c>
      <c r="C536" s="33" t="s">
        <v>20735</v>
      </c>
      <c r="D536" s="61" t="s">
        <v>11976</v>
      </c>
      <c r="E536" s="34">
        <v>44809</v>
      </c>
      <c r="F536" s="34">
        <v>44809</v>
      </c>
      <c r="G536" s="73"/>
      <c r="H536" s="30" t="str">
        <f>IFERROR(VLOOKUP(G536,[1]Hoja1!$B$2:$F$14234,2,FALSE),"")</f>
        <v/>
      </c>
      <c r="I536" s="30" t="str">
        <f>IFERROR(VLOOKUP(G536,[1]Hoja1!$B$2:$F$14234,3,FALSE),"")</f>
        <v/>
      </c>
      <c r="J536" s="34" t="str">
        <f>IFERROR(VLOOKUP(G536,[1]Hoja1!$B$2:$F$14234,4,FALSE),"")</f>
        <v/>
      </c>
      <c r="K536" s="33" t="s">
        <v>20736</v>
      </c>
      <c r="L536" s="30" t="s">
        <v>14894</v>
      </c>
      <c r="M536" s="30"/>
      <c r="N536" s="30"/>
      <c r="O536" s="30"/>
      <c r="P536" s="30" t="s">
        <v>19240</v>
      </c>
      <c r="Q536" s="30" t="s">
        <v>19113</v>
      </c>
      <c r="R536" s="30"/>
      <c r="S536" s="30"/>
      <c r="T536" s="105"/>
      <c r="U536" s="106"/>
    </row>
    <row r="537" spans="1:21" ht="53.25" customHeight="1" x14ac:dyDescent="0.2">
      <c r="A537" s="47">
        <v>536</v>
      </c>
      <c r="B537" s="32" t="s">
        <v>20737</v>
      </c>
      <c r="C537" s="33" t="s">
        <v>20738</v>
      </c>
      <c r="D537" s="61" t="s">
        <v>11976</v>
      </c>
      <c r="E537" s="34">
        <v>44809</v>
      </c>
      <c r="F537" s="34">
        <v>44809</v>
      </c>
      <c r="G537" s="73"/>
      <c r="H537" s="30" t="str">
        <f>IFERROR(VLOOKUP(G537,[1]Hoja1!$B$2:$F$14234,2,FALSE),"")</f>
        <v/>
      </c>
      <c r="I537" s="30" t="str">
        <f>IFERROR(VLOOKUP(G537,[1]Hoja1!$B$2:$F$14234,3,FALSE),"")</f>
        <v/>
      </c>
      <c r="J537" s="34" t="str">
        <f>IFERROR(VLOOKUP(G537,[1]Hoja1!$B$2:$F$14234,4,FALSE),"")</f>
        <v/>
      </c>
      <c r="K537" s="33" t="s">
        <v>20739</v>
      </c>
      <c r="L537" s="30" t="s">
        <v>14894</v>
      </c>
      <c r="M537" s="30"/>
      <c r="N537" s="30"/>
      <c r="O537" s="30"/>
      <c r="P537" s="30" t="s">
        <v>19240</v>
      </c>
      <c r="Q537" s="30" t="s">
        <v>19113</v>
      </c>
      <c r="R537" s="30"/>
      <c r="S537" s="30"/>
      <c r="T537" s="105"/>
      <c r="U537" s="106"/>
    </row>
    <row r="538" spans="1:21" ht="53.25" customHeight="1" x14ac:dyDescent="0.2">
      <c r="A538" s="47">
        <v>537</v>
      </c>
      <c r="B538" s="32" t="s">
        <v>20740</v>
      </c>
      <c r="C538" s="33" t="s">
        <v>20738</v>
      </c>
      <c r="D538" s="61" t="s">
        <v>11976</v>
      </c>
      <c r="E538" s="34">
        <v>44809</v>
      </c>
      <c r="F538" s="34">
        <v>44809</v>
      </c>
      <c r="G538" s="73"/>
      <c r="H538" s="30" t="str">
        <f>IFERROR(VLOOKUP(G538,[1]Hoja1!$B$2:$F$14234,2,FALSE),"")</f>
        <v/>
      </c>
      <c r="I538" s="30" t="str">
        <f>IFERROR(VLOOKUP(G538,[1]Hoja1!$B$2:$F$14234,3,FALSE),"")</f>
        <v/>
      </c>
      <c r="J538" s="34" t="str">
        <f>IFERROR(VLOOKUP(G538,[1]Hoja1!$B$2:$F$14234,4,FALSE),"")</f>
        <v/>
      </c>
      <c r="K538" s="33" t="s">
        <v>20741</v>
      </c>
      <c r="L538" s="30" t="s">
        <v>14894</v>
      </c>
      <c r="M538" s="30"/>
      <c r="N538" s="30"/>
      <c r="O538" s="30"/>
      <c r="P538" s="30" t="s">
        <v>19240</v>
      </c>
      <c r="Q538" s="30" t="s">
        <v>19113</v>
      </c>
      <c r="R538" s="30"/>
      <c r="S538" s="30"/>
      <c r="T538" s="105"/>
      <c r="U538" s="106"/>
    </row>
    <row r="539" spans="1:21" ht="53.25" customHeight="1" x14ac:dyDescent="0.2">
      <c r="A539" s="47">
        <v>538</v>
      </c>
      <c r="B539" s="32" t="s">
        <v>20742</v>
      </c>
      <c r="C539" s="33" t="s">
        <v>20743</v>
      </c>
      <c r="D539" s="61" t="s">
        <v>11976</v>
      </c>
      <c r="E539" s="34">
        <v>44809</v>
      </c>
      <c r="F539" s="34">
        <v>44809</v>
      </c>
      <c r="G539" s="73"/>
      <c r="H539" s="30" t="str">
        <f>IFERROR(VLOOKUP(G539,[1]Hoja1!$B$2:$F$14234,2,FALSE),"")</f>
        <v/>
      </c>
      <c r="I539" s="30" t="str">
        <f>IFERROR(VLOOKUP(G539,[1]Hoja1!$B$2:$F$14234,3,FALSE),"")</f>
        <v/>
      </c>
      <c r="J539" s="34" t="str">
        <f>IFERROR(VLOOKUP(G539,[1]Hoja1!$B$2:$F$14234,4,FALSE),"")</f>
        <v/>
      </c>
      <c r="K539" s="33" t="s">
        <v>20744</v>
      </c>
      <c r="L539" s="30" t="s">
        <v>14894</v>
      </c>
      <c r="M539" s="30"/>
      <c r="N539" s="30"/>
      <c r="O539" s="30"/>
      <c r="P539" s="30" t="s">
        <v>19240</v>
      </c>
      <c r="Q539" s="30" t="s">
        <v>19113</v>
      </c>
      <c r="R539" s="30"/>
      <c r="S539" s="30"/>
      <c r="T539" s="105"/>
      <c r="U539" s="106"/>
    </row>
    <row r="540" spans="1:21" ht="53.25" customHeight="1" x14ac:dyDescent="0.2">
      <c r="A540" s="47">
        <v>539</v>
      </c>
      <c r="B540" s="32" t="s">
        <v>20745</v>
      </c>
      <c r="C540" s="33" t="s">
        <v>20746</v>
      </c>
      <c r="D540" s="61" t="s">
        <v>11976</v>
      </c>
      <c r="E540" s="34">
        <v>44809</v>
      </c>
      <c r="F540" s="34">
        <v>44809</v>
      </c>
      <c r="G540" s="73"/>
      <c r="H540" s="30" t="str">
        <f>IFERROR(VLOOKUP(G540,[1]Hoja1!$B$2:$F$14234,2,FALSE),"")</f>
        <v/>
      </c>
      <c r="I540" s="30" t="str">
        <f>IFERROR(VLOOKUP(G540,[1]Hoja1!$B$2:$F$14234,3,FALSE),"")</f>
        <v/>
      </c>
      <c r="J540" s="34" t="str">
        <f>IFERROR(VLOOKUP(G540,[1]Hoja1!$B$2:$F$14234,4,FALSE),"")</f>
        <v/>
      </c>
      <c r="K540" s="33" t="s">
        <v>20747</v>
      </c>
      <c r="L540" s="30" t="s">
        <v>14894</v>
      </c>
      <c r="M540" s="30"/>
      <c r="N540" s="30"/>
      <c r="O540" s="30"/>
      <c r="P540" s="30" t="s">
        <v>19240</v>
      </c>
      <c r="Q540" s="30" t="s">
        <v>19113</v>
      </c>
      <c r="R540" s="30"/>
      <c r="S540" s="30"/>
      <c r="T540" s="105"/>
      <c r="U540" s="106"/>
    </row>
    <row r="541" spans="1:21" ht="53.25" customHeight="1" x14ac:dyDescent="0.2">
      <c r="A541" s="47">
        <v>540</v>
      </c>
      <c r="B541" s="32" t="s">
        <v>20748</v>
      </c>
      <c r="C541" s="33" t="s">
        <v>20749</v>
      </c>
      <c r="D541" s="61" t="s">
        <v>11976</v>
      </c>
      <c r="E541" s="34">
        <v>44809</v>
      </c>
      <c r="F541" s="34">
        <v>44809</v>
      </c>
      <c r="G541" s="73"/>
      <c r="H541" s="30" t="str">
        <f>IFERROR(VLOOKUP(G541,[1]Hoja1!$B$2:$F$14234,2,FALSE),"")</f>
        <v/>
      </c>
      <c r="I541" s="30" t="str">
        <f>IFERROR(VLOOKUP(G541,[1]Hoja1!$B$2:$F$14234,3,FALSE),"")</f>
        <v/>
      </c>
      <c r="J541" s="34" t="str">
        <f>IFERROR(VLOOKUP(G541,[1]Hoja1!$B$2:$F$14234,4,FALSE),"")</f>
        <v/>
      </c>
      <c r="K541" s="33" t="s">
        <v>20750</v>
      </c>
      <c r="L541" s="30" t="s">
        <v>14894</v>
      </c>
      <c r="M541" s="30"/>
      <c r="N541" s="30"/>
      <c r="O541" s="30"/>
      <c r="P541" s="30" t="s">
        <v>19240</v>
      </c>
      <c r="Q541" s="30" t="s">
        <v>19113</v>
      </c>
      <c r="R541" s="30"/>
      <c r="S541" s="30"/>
      <c r="T541" s="105"/>
      <c r="U541" s="106"/>
    </row>
    <row r="542" spans="1:21" ht="53.25" customHeight="1" x14ac:dyDescent="0.2">
      <c r="A542" s="47">
        <v>541</v>
      </c>
      <c r="B542" s="32" t="s">
        <v>20751</v>
      </c>
      <c r="C542" s="33" t="s">
        <v>20752</v>
      </c>
      <c r="D542" s="61" t="s">
        <v>11976</v>
      </c>
      <c r="E542" s="34">
        <v>44809</v>
      </c>
      <c r="F542" s="34">
        <v>44809</v>
      </c>
      <c r="G542" s="73"/>
      <c r="H542" s="30" t="str">
        <f>IFERROR(VLOOKUP(G542,[1]Hoja1!$B$2:$F$14234,2,FALSE),"")</f>
        <v/>
      </c>
      <c r="I542" s="30" t="str">
        <f>IFERROR(VLOOKUP(G542,[1]Hoja1!$B$2:$F$14234,3,FALSE),"")</f>
        <v/>
      </c>
      <c r="J542" s="34" t="str">
        <f>IFERROR(VLOOKUP(G542,[1]Hoja1!$B$2:$F$14234,4,FALSE),"")</f>
        <v/>
      </c>
      <c r="K542" s="33" t="s">
        <v>20753</v>
      </c>
      <c r="L542" s="30" t="s">
        <v>14894</v>
      </c>
      <c r="M542" s="30"/>
      <c r="N542" s="30"/>
      <c r="O542" s="30"/>
      <c r="P542" s="30" t="s">
        <v>19240</v>
      </c>
      <c r="Q542" s="30" t="s">
        <v>19113</v>
      </c>
      <c r="R542" s="30"/>
      <c r="S542" s="30"/>
      <c r="T542" s="105"/>
      <c r="U542" s="106"/>
    </row>
    <row r="543" spans="1:21" ht="53.25" customHeight="1" x14ac:dyDescent="0.2">
      <c r="A543" s="47">
        <v>542</v>
      </c>
      <c r="B543" s="32" t="s">
        <v>20754</v>
      </c>
      <c r="C543" s="33" t="s">
        <v>20755</v>
      </c>
      <c r="D543" s="61" t="s">
        <v>11976</v>
      </c>
      <c r="E543" s="34">
        <v>44813</v>
      </c>
      <c r="F543" s="34">
        <v>44811</v>
      </c>
      <c r="G543" s="73"/>
      <c r="H543" s="30" t="str">
        <f>IFERROR(VLOOKUP(G543,[1]Hoja1!$B$2:$F$14234,2,FALSE),"")</f>
        <v/>
      </c>
      <c r="I543" s="30" t="str">
        <f>IFERROR(VLOOKUP(G543,[1]Hoja1!$B$2:$F$14234,3,FALSE),"")</f>
        <v/>
      </c>
      <c r="J543" s="34" t="str">
        <f>IFERROR(VLOOKUP(G543,[1]Hoja1!$B$2:$F$14234,4,FALSE),"")</f>
        <v/>
      </c>
      <c r="K543" s="250" t="s">
        <v>20756</v>
      </c>
      <c r="L543" s="30" t="s">
        <v>14894</v>
      </c>
      <c r="M543" s="30"/>
      <c r="N543" s="30"/>
      <c r="O543" s="30"/>
      <c r="P543" s="30" t="s">
        <v>19334</v>
      </c>
      <c r="Q543" s="30" t="s">
        <v>342</v>
      </c>
      <c r="R543" s="30"/>
      <c r="S543" s="30"/>
      <c r="T543" s="105" t="s">
        <v>19156</v>
      </c>
      <c r="U543" s="106" t="s">
        <v>2177</v>
      </c>
    </row>
    <row r="544" spans="1:21" ht="53.25" customHeight="1" x14ac:dyDescent="0.2">
      <c r="A544" s="47">
        <v>543</v>
      </c>
      <c r="B544" s="32" t="s">
        <v>20757</v>
      </c>
      <c r="C544" s="33" t="s">
        <v>20758</v>
      </c>
      <c r="D544" s="61" t="s">
        <v>11976</v>
      </c>
      <c r="E544" s="34">
        <v>44813</v>
      </c>
      <c r="F544" s="34">
        <v>44812</v>
      </c>
      <c r="G544" s="73"/>
      <c r="H544" s="30" t="str">
        <f>IFERROR(VLOOKUP(G544,[1]Hoja1!$B$2:$F$14234,2,FALSE),"")</f>
        <v/>
      </c>
      <c r="I544" s="30" t="str">
        <f>IFERROR(VLOOKUP(G544,[1]Hoja1!$B$2:$F$14234,3,FALSE),"")</f>
        <v/>
      </c>
      <c r="J544" s="34" t="str">
        <f>IFERROR(VLOOKUP(G544,[1]Hoja1!$B$2:$F$14234,4,FALSE),"")</f>
        <v/>
      </c>
      <c r="K544" s="33" t="s">
        <v>20759</v>
      </c>
      <c r="L544" s="30" t="s">
        <v>14894</v>
      </c>
      <c r="M544" s="30"/>
      <c r="N544" s="30"/>
      <c r="O544" s="30"/>
      <c r="P544" s="30" t="s">
        <v>19240</v>
      </c>
      <c r="Q544" s="30" t="s">
        <v>19113</v>
      </c>
      <c r="R544" s="30"/>
      <c r="S544" s="30"/>
      <c r="T544" s="105"/>
      <c r="U544" s="106"/>
    </row>
    <row r="545" spans="1:21" ht="53.25" customHeight="1" x14ac:dyDescent="0.2">
      <c r="A545" s="47">
        <v>544</v>
      </c>
      <c r="B545" s="32" t="s">
        <v>20760</v>
      </c>
      <c r="C545" s="33" t="s">
        <v>20761</v>
      </c>
      <c r="D545" s="61" t="s">
        <v>11976</v>
      </c>
      <c r="E545" s="34">
        <v>44813</v>
      </c>
      <c r="F545" s="34">
        <v>44812</v>
      </c>
      <c r="G545" s="73"/>
      <c r="H545" s="30" t="str">
        <f>IFERROR(VLOOKUP(G545,[1]Hoja1!$B$2:$F$14234,2,FALSE),"")</f>
        <v/>
      </c>
      <c r="I545" s="30" t="str">
        <f>IFERROR(VLOOKUP(G545,[1]Hoja1!$B$2:$F$14234,3,FALSE),"")</f>
        <v/>
      </c>
      <c r="J545" s="34" t="str">
        <f>IFERROR(VLOOKUP(G545,[1]Hoja1!$B$2:$F$14234,4,FALSE),"")</f>
        <v/>
      </c>
      <c r="K545" s="33" t="s">
        <v>20762</v>
      </c>
      <c r="L545" s="30" t="s">
        <v>14894</v>
      </c>
      <c r="M545" s="30"/>
      <c r="N545" s="30"/>
      <c r="O545" s="30"/>
      <c r="P545" s="30" t="s">
        <v>19240</v>
      </c>
      <c r="Q545" s="30" t="s">
        <v>19113</v>
      </c>
      <c r="R545" s="30"/>
      <c r="S545" s="30"/>
      <c r="T545" s="105"/>
      <c r="U545" s="106"/>
    </row>
    <row r="546" spans="1:21" ht="53.25" customHeight="1" x14ac:dyDescent="0.2">
      <c r="A546" s="47">
        <v>545</v>
      </c>
      <c r="B546" s="32" t="s">
        <v>20763</v>
      </c>
      <c r="C546" s="33" t="s">
        <v>20764</v>
      </c>
      <c r="D546" s="61" t="s">
        <v>11976</v>
      </c>
      <c r="E546" s="34">
        <v>44813</v>
      </c>
      <c r="F546" s="34">
        <v>44812</v>
      </c>
      <c r="G546" s="73"/>
      <c r="H546" s="30" t="str">
        <f>IFERROR(VLOOKUP(G546,[1]Hoja1!$B$2:$F$14234,2,FALSE),"")</f>
        <v/>
      </c>
      <c r="I546" s="30" t="str">
        <f>IFERROR(VLOOKUP(G546,[1]Hoja1!$B$2:$F$14234,3,FALSE),"")</f>
        <v/>
      </c>
      <c r="J546" s="34" t="str">
        <f>IFERROR(VLOOKUP(G546,[1]Hoja1!$B$2:$F$14234,4,FALSE),"")</f>
        <v/>
      </c>
      <c r="K546" s="33" t="s">
        <v>20765</v>
      </c>
      <c r="L546" s="30" t="s">
        <v>14894</v>
      </c>
      <c r="M546" s="30"/>
      <c r="N546" s="30"/>
      <c r="O546" s="30"/>
      <c r="P546" s="30" t="s">
        <v>19240</v>
      </c>
      <c r="Q546" s="30" t="s">
        <v>19113</v>
      </c>
      <c r="R546" s="30"/>
      <c r="S546" s="30"/>
      <c r="T546" s="105"/>
      <c r="U546" s="106"/>
    </row>
    <row r="547" spans="1:21" ht="53.25" customHeight="1" x14ac:dyDescent="0.2">
      <c r="A547" s="47">
        <v>546</v>
      </c>
      <c r="B547" s="32" t="s">
        <v>20766</v>
      </c>
      <c r="C547" s="33" t="s">
        <v>20767</v>
      </c>
      <c r="D547" s="61" t="s">
        <v>11976</v>
      </c>
      <c r="E547" s="34">
        <v>44813</v>
      </c>
      <c r="F547" s="34">
        <v>44812</v>
      </c>
      <c r="G547" s="73"/>
      <c r="H547" s="30" t="str">
        <f>IFERROR(VLOOKUP(G547,[1]Hoja1!$B$2:$F$14234,2,FALSE),"")</f>
        <v/>
      </c>
      <c r="I547" s="30" t="str">
        <f>IFERROR(VLOOKUP(G547,[1]Hoja1!$B$2:$F$14234,3,FALSE),"")</f>
        <v/>
      </c>
      <c r="J547" s="34" t="str">
        <f>IFERROR(VLOOKUP(G547,[1]Hoja1!$B$2:$F$14234,4,FALSE),"")</f>
        <v/>
      </c>
      <c r="K547" s="33" t="s">
        <v>20768</v>
      </c>
      <c r="L547" s="30" t="s">
        <v>14894</v>
      </c>
      <c r="M547" s="30"/>
      <c r="N547" s="30"/>
      <c r="O547" s="30"/>
      <c r="P547" s="30" t="s">
        <v>19240</v>
      </c>
      <c r="Q547" s="30" t="s">
        <v>19113</v>
      </c>
      <c r="R547" s="30"/>
      <c r="S547" s="30"/>
      <c r="T547" s="105"/>
      <c r="U547" s="106"/>
    </row>
    <row r="548" spans="1:21" ht="53.25" customHeight="1" x14ac:dyDescent="0.2">
      <c r="A548" s="47">
        <v>547</v>
      </c>
      <c r="B548" s="32" t="s">
        <v>20769</v>
      </c>
      <c r="C548" s="33" t="s">
        <v>20770</v>
      </c>
      <c r="D548" s="61" t="s">
        <v>11976</v>
      </c>
      <c r="E548" s="34">
        <v>44817</v>
      </c>
      <c r="F548" s="34">
        <v>44813</v>
      </c>
      <c r="G548" s="73"/>
      <c r="H548" s="30" t="str">
        <f>IFERROR(VLOOKUP(G548,[1]Hoja1!$B$2:$F$14234,2,FALSE),"")</f>
        <v/>
      </c>
      <c r="I548" s="30" t="str">
        <f>IFERROR(VLOOKUP(G548,[1]Hoja1!$B$2:$F$14234,3,FALSE),"")</f>
        <v/>
      </c>
      <c r="J548" s="34" t="str">
        <f>IFERROR(VLOOKUP(G548,[1]Hoja1!$B$2:$F$14234,4,FALSE),"")</f>
        <v/>
      </c>
      <c r="K548" s="33" t="s">
        <v>20771</v>
      </c>
      <c r="L548" s="30" t="s">
        <v>19299</v>
      </c>
      <c r="M548" s="30"/>
      <c r="N548" s="30"/>
      <c r="O548" s="30"/>
      <c r="P548" s="30" t="s">
        <v>5783</v>
      </c>
      <c r="Q548" s="30" t="s">
        <v>19124</v>
      </c>
      <c r="R548" s="30"/>
      <c r="S548" s="30"/>
      <c r="T548" s="105"/>
      <c r="U548" s="106"/>
    </row>
    <row r="549" spans="1:21" ht="53.25" customHeight="1" x14ac:dyDescent="0.2">
      <c r="A549" s="47">
        <v>548</v>
      </c>
      <c r="B549" s="32" t="s">
        <v>20772</v>
      </c>
      <c r="C549" s="33" t="s">
        <v>20773</v>
      </c>
      <c r="D549" s="61" t="s">
        <v>11976</v>
      </c>
      <c r="E549" s="34">
        <v>44817</v>
      </c>
      <c r="F549" s="34">
        <v>44813</v>
      </c>
      <c r="G549" s="73"/>
      <c r="H549" s="30" t="str">
        <f>IFERROR(VLOOKUP(G549,[1]Hoja1!$B$2:$F$14234,2,FALSE),"")</f>
        <v/>
      </c>
      <c r="I549" s="30" t="str">
        <f>IFERROR(VLOOKUP(G549,[1]Hoja1!$B$2:$F$14234,3,FALSE),"")</f>
        <v/>
      </c>
      <c r="J549" s="34" t="str">
        <f>IFERROR(VLOOKUP(G549,[1]Hoja1!$B$2:$F$14234,4,FALSE),"")</f>
        <v/>
      </c>
      <c r="K549" s="33" t="s">
        <v>20741</v>
      </c>
      <c r="L549" s="30" t="s">
        <v>14894</v>
      </c>
      <c r="M549" s="30"/>
      <c r="N549" s="30"/>
      <c r="O549" s="30"/>
      <c r="P549" s="30" t="s">
        <v>19240</v>
      </c>
      <c r="Q549" s="30" t="s">
        <v>19113</v>
      </c>
      <c r="R549" s="30"/>
      <c r="S549" s="30"/>
      <c r="T549" s="105"/>
      <c r="U549" s="106"/>
    </row>
    <row r="550" spans="1:21" ht="53.25" customHeight="1" x14ac:dyDescent="0.2">
      <c r="A550" s="47">
        <v>549</v>
      </c>
      <c r="B550" s="32" t="s">
        <v>20774</v>
      </c>
      <c r="C550" s="33" t="s">
        <v>20775</v>
      </c>
      <c r="D550" s="61" t="s">
        <v>11976</v>
      </c>
      <c r="E550" s="34">
        <v>44817</v>
      </c>
      <c r="F550" s="34">
        <v>44813</v>
      </c>
      <c r="G550" s="73"/>
      <c r="H550" s="30" t="str">
        <f>IFERROR(VLOOKUP(G550,[1]Hoja1!$B$2:$F$14234,2,FALSE),"")</f>
        <v/>
      </c>
      <c r="I550" s="30" t="str">
        <f>IFERROR(VLOOKUP(G550,[1]Hoja1!$B$2:$F$14234,3,FALSE),"")</f>
        <v/>
      </c>
      <c r="J550" s="34" t="str">
        <f>IFERROR(VLOOKUP(G550,[1]Hoja1!$B$2:$F$14234,4,FALSE),"")</f>
        <v/>
      </c>
      <c r="K550" s="33" t="s">
        <v>20776</v>
      </c>
      <c r="L550" s="30" t="s">
        <v>14894</v>
      </c>
      <c r="M550" s="30"/>
      <c r="N550" s="30"/>
      <c r="O550" s="30"/>
      <c r="P550" s="30" t="s">
        <v>19240</v>
      </c>
      <c r="Q550" s="30" t="s">
        <v>19113</v>
      </c>
      <c r="R550" s="30"/>
      <c r="S550" s="30"/>
      <c r="T550" s="105"/>
      <c r="U550" s="106"/>
    </row>
    <row r="551" spans="1:21" ht="53.25" customHeight="1" x14ac:dyDescent="0.2">
      <c r="A551" s="47">
        <v>550</v>
      </c>
      <c r="B551" s="32" t="s">
        <v>20777</v>
      </c>
      <c r="C551" s="33" t="s">
        <v>20778</v>
      </c>
      <c r="D551" s="61" t="s">
        <v>11976</v>
      </c>
      <c r="E551" s="34">
        <v>44817</v>
      </c>
      <c r="F551" s="34">
        <v>44813</v>
      </c>
      <c r="G551" s="73"/>
      <c r="H551" s="30" t="str">
        <f>IFERROR(VLOOKUP(G551,[1]Hoja1!$B$2:$F$14234,2,FALSE),"")</f>
        <v/>
      </c>
      <c r="I551" s="30" t="str">
        <f>IFERROR(VLOOKUP(G551,[1]Hoja1!$B$2:$F$14234,3,FALSE),"")</f>
        <v/>
      </c>
      <c r="J551" s="34" t="str">
        <f>IFERROR(VLOOKUP(G551,[1]Hoja1!$B$2:$F$14234,4,FALSE),"")</f>
        <v/>
      </c>
      <c r="K551" s="33" t="s">
        <v>20779</v>
      </c>
      <c r="L551" s="30" t="s">
        <v>14894</v>
      </c>
      <c r="M551" s="30"/>
      <c r="N551" s="30"/>
      <c r="O551" s="30"/>
      <c r="P551" s="30" t="s">
        <v>19240</v>
      </c>
      <c r="Q551" s="30" t="s">
        <v>19113</v>
      </c>
      <c r="R551" s="30"/>
      <c r="S551" s="30"/>
      <c r="T551" s="105"/>
      <c r="U551" s="106"/>
    </row>
    <row r="552" spans="1:21" ht="53.25" customHeight="1" x14ac:dyDescent="0.2">
      <c r="A552" s="47">
        <v>551</v>
      </c>
      <c r="B552" s="32" t="s">
        <v>20780</v>
      </c>
      <c r="C552" s="33" t="s">
        <v>20781</v>
      </c>
      <c r="D552" s="61" t="s">
        <v>11976</v>
      </c>
      <c r="E552" s="34">
        <v>44817</v>
      </c>
      <c r="F552" s="34">
        <v>44813</v>
      </c>
      <c r="G552" s="73"/>
      <c r="H552" s="30" t="str">
        <f>IFERROR(VLOOKUP(G552,[1]Hoja1!$B$2:$F$14234,2,FALSE),"")</f>
        <v/>
      </c>
      <c r="I552" s="30" t="str">
        <f>IFERROR(VLOOKUP(G552,[1]Hoja1!$B$2:$F$14234,3,FALSE),"")</f>
        <v/>
      </c>
      <c r="J552" s="34" t="str">
        <f>IFERROR(VLOOKUP(G552,[1]Hoja1!$B$2:$F$14234,4,FALSE),"")</f>
        <v/>
      </c>
      <c r="K552" s="33" t="s">
        <v>20782</v>
      </c>
      <c r="L552" s="30" t="s">
        <v>14894</v>
      </c>
      <c r="M552" s="30"/>
      <c r="N552" s="30"/>
      <c r="O552" s="30"/>
      <c r="P552" s="30" t="s">
        <v>19240</v>
      </c>
      <c r="Q552" s="30" t="s">
        <v>19113</v>
      </c>
      <c r="R552" s="30"/>
      <c r="S552" s="30"/>
      <c r="T552" s="105"/>
      <c r="U552" s="106"/>
    </row>
    <row r="553" spans="1:21" ht="53.25" customHeight="1" x14ac:dyDescent="0.2">
      <c r="A553" s="47">
        <v>552</v>
      </c>
      <c r="B553" s="32" t="s">
        <v>20783</v>
      </c>
      <c r="C553" s="33" t="s">
        <v>20784</v>
      </c>
      <c r="D553" s="61" t="s">
        <v>11976</v>
      </c>
      <c r="E553" s="34">
        <v>44817</v>
      </c>
      <c r="F553" s="34">
        <v>44813</v>
      </c>
      <c r="G553" s="73"/>
      <c r="H553" s="30" t="str">
        <f>IFERROR(VLOOKUP(G553,[1]Hoja1!$B$2:$F$14234,2,FALSE),"")</f>
        <v/>
      </c>
      <c r="I553" s="30" t="str">
        <f>IFERROR(VLOOKUP(G553,[1]Hoja1!$B$2:$F$14234,3,FALSE),"")</f>
        <v/>
      </c>
      <c r="J553" s="34" t="str">
        <f>IFERROR(VLOOKUP(G553,[1]Hoja1!$B$2:$F$14234,4,FALSE),"")</f>
        <v/>
      </c>
      <c r="K553" s="33" t="s">
        <v>20785</v>
      </c>
      <c r="L553" s="30" t="s">
        <v>14894</v>
      </c>
      <c r="M553" s="30"/>
      <c r="N553" s="30"/>
      <c r="O553" s="30"/>
      <c r="P553" s="30" t="s">
        <v>19240</v>
      </c>
      <c r="Q553" s="30" t="s">
        <v>19113</v>
      </c>
      <c r="R553" s="30"/>
      <c r="S553" s="30"/>
      <c r="T553" s="105"/>
      <c r="U553" s="106"/>
    </row>
    <row r="554" spans="1:21" ht="53.25" customHeight="1" x14ac:dyDescent="0.2">
      <c r="A554" s="47">
        <v>553</v>
      </c>
      <c r="B554" s="32" t="s">
        <v>20786</v>
      </c>
      <c r="C554" s="33" t="s">
        <v>20787</v>
      </c>
      <c r="D554" s="61" t="s">
        <v>11976</v>
      </c>
      <c r="E554" s="34">
        <v>44817</v>
      </c>
      <c r="F554" s="34">
        <v>44813</v>
      </c>
      <c r="G554" s="73"/>
      <c r="H554" s="30" t="str">
        <f>IFERROR(VLOOKUP(G554,[1]Hoja1!$B$2:$F$14234,2,FALSE),"")</f>
        <v/>
      </c>
      <c r="I554" s="30" t="str">
        <f>IFERROR(VLOOKUP(G554,[1]Hoja1!$B$2:$F$14234,3,FALSE),"")</f>
        <v/>
      </c>
      <c r="J554" s="34" t="str">
        <f>IFERROR(VLOOKUP(G554,[1]Hoja1!$B$2:$F$14234,4,FALSE),"")</f>
        <v/>
      </c>
      <c r="K554" s="33" t="s">
        <v>20788</v>
      </c>
      <c r="L554" s="30" t="s">
        <v>14894</v>
      </c>
      <c r="M554" s="30"/>
      <c r="N554" s="30"/>
      <c r="O554" s="30"/>
      <c r="P554" s="30" t="s">
        <v>19240</v>
      </c>
      <c r="Q554" s="30" t="s">
        <v>19113</v>
      </c>
      <c r="R554" s="30"/>
      <c r="S554" s="30"/>
      <c r="T554" s="105"/>
      <c r="U554" s="106"/>
    </row>
    <row r="555" spans="1:21" ht="53.25" customHeight="1" x14ac:dyDescent="0.2">
      <c r="A555" s="47">
        <v>554</v>
      </c>
      <c r="B555" s="32" t="s">
        <v>20789</v>
      </c>
      <c r="C555" s="33" t="s">
        <v>20790</v>
      </c>
      <c r="D555" s="61" t="s">
        <v>11976</v>
      </c>
      <c r="E555" s="34">
        <v>44817</v>
      </c>
      <c r="F555" s="34">
        <v>44817</v>
      </c>
      <c r="G555" s="73"/>
      <c r="H555" s="30" t="str">
        <f>IFERROR(VLOOKUP(G555,[1]Hoja1!$B$2:$F$14234,2,FALSE),"")</f>
        <v/>
      </c>
      <c r="I555" s="30" t="str">
        <f>IFERROR(VLOOKUP(G555,[1]Hoja1!$B$2:$F$14234,3,FALSE),"")</f>
        <v/>
      </c>
      <c r="J555" s="34" t="str">
        <f>IFERROR(VLOOKUP(G555,[1]Hoja1!$B$2:$F$14234,4,FALSE),"")</f>
        <v/>
      </c>
      <c r="K555" s="33" t="s">
        <v>20791</v>
      </c>
      <c r="L555" s="30" t="s">
        <v>14894</v>
      </c>
      <c r="M555" s="30"/>
      <c r="N555" s="30"/>
      <c r="O555" s="30"/>
      <c r="P555" s="30" t="s">
        <v>19240</v>
      </c>
      <c r="Q555" s="30" t="s">
        <v>19113</v>
      </c>
      <c r="R555" s="30"/>
      <c r="S555" s="30"/>
      <c r="T555" s="105"/>
      <c r="U555" s="106"/>
    </row>
    <row r="556" spans="1:21" ht="53.25" customHeight="1" x14ac:dyDescent="0.2">
      <c r="A556" s="47">
        <v>555</v>
      </c>
      <c r="B556" s="32" t="s">
        <v>20792</v>
      </c>
      <c r="C556" s="33" t="s">
        <v>20793</v>
      </c>
      <c r="D556" s="61" t="s">
        <v>11976</v>
      </c>
      <c r="E556" s="34">
        <v>44818</v>
      </c>
      <c r="F556" s="34">
        <v>44818</v>
      </c>
      <c r="G556" s="73"/>
      <c r="H556" s="30" t="str">
        <f>IFERROR(VLOOKUP(G556,[1]Hoja1!$B$2:$F$14234,2,FALSE),"")</f>
        <v/>
      </c>
      <c r="I556" s="30" t="str">
        <f>IFERROR(VLOOKUP(G556,[1]Hoja1!$B$2:$F$14234,3,FALSE),"")</f>
        <v/>
      </c>
      <c r="J556" s="34" t="str">
        <f>IFERROR(VLOOKUP(G556,[1]Hoja1!$B$2:$F$14234,4,FALSE),"")</f>
        <v/>
      </c>
      <c r="K556" s="33" t="s">
        <v>20794</v>
      </c>
      <c r="L556" s="30" t="s">
        <v>14894</v>
      </c>
      <c r="M556" s="30"/>
      <c r="N556" s="30"/>
      <c r="O556" s="30"/>
      <c r="P556" s="30" t="s">
        <v>20703</v>
      </c>
      <c r="Q556" s="30" t="s">
        <v>19132</v>
      </c>
      <c r="R556" s="30"/>
      <c r="S556" s="30"/>
      <c r="T556" s="105"/>
      <c r="U556" s="106"/>
    </row>
    <row r="557" spans="1:21" ht="53.25" customHeight="1" x14ac:dyDescent="0.2">
      <c r="A557" s="47">
        <v>556</v>
      </c>
      <c r="B557" s="32" t="s">
        <v>20795</v>
      </c>
      <c r="C557" s="33" t="s">
        <v>20796</v>
      </c>
      <c r="D557" s="61" t="s">
        <v>11976</v>
      </c>
      <c r="E557" s="34">
        <v>44820</v>
      </c>
      <c r="F557" s="34">
        <v>44819</v>
      </c>
      <c r="G557" s="73"/>
      <c r="H557" s="30" t="str">
        <f>IFERROR(VLOOKUP(G557,[1]Hoja1!$B$2:$F$14234,2,FALSE),"")</f>
        <v/>
      </c>
      <c r="I557" s="30" t="str">
        <f>IFERROR(VLOOKUP(G557,[1]Hoja1!$B$2:$F$14234,3,FALSE),"")</f>
        <v/>
      </c>
      <c r="J557" s="34" t="str">
        <f>IFERROR(VLOOKUP(G557,[1]Hoja1!$B$2:$F$14234,4,FALSE),"")</f>
        <v/>
      </c>
      <c r="K557" s="33" t="s">
        <v>20797</v>
      </c>
      <c r="L557" s="30" t="s">
        <v>14894</v>
      </c>
      <c r="M557" s="30"/>
      <c r="N557" s="30"/>
      <c r="O557" s="30"/>
      <c r="P557" s="30" t="s">
        <v>19240</v>
      </c>
      <c r="Q557" s="30" t="s">
        <v>19113</v>
      </c>
      <c r="R557" s="30"/>
      <c r="S557" s="30"/>
      <c r="T557" s="105"/>
      <c r="U557" s="106"/>
    </row>
    <row r="558" spans="1:21" ht="53.25" customHeight="1" x14ac:dyDescent="0.2">
      <c r="A558" s="47">
        <v>557</v>
      </c>
      <c r="B558" s="32" t="s">
        <v>20798</v>
      </c>
      <c r="C558" s="33" t="s">
        <v>20799</v>
      </c>
      <c r="D558" s="61" t="s">
        <v>11976</v>
      </c>
      <c r="E558" s="34">
        <v>44820</v>
      </c>
      <c r="F558" s="34">
        <v>44820</v>
      </c>
      <c r="G558" s="73"/>
      <c r="H558" s="30" t="str">
        <f>IFERROR(VLOOKUP(G558,[1]Hoja1!$B$2:$F$14234,2,FALSE),"")</f>
        <v/>
      </c>
      <c r="I558" s="30" t="str">
        <f>IFERROR(VLOOKUP(G558,[1]Hoja1!$B$2:$F$14234,3,FALSE),"")</f>
        <v/>
      </c>
      <c r="J558" s="34" t="str">
        <f>IFERROR(VLOOKUP(G558,[1]Hoja1!$B$2:$F$14234,4,FALSE),"")</f>
        <v/>
      </c>
      <c r="K558" s="33" t="s">
        <v>20800</v>
      </c>
      <c r="L558" s="30" t="s">
        <v>19299</v>
      </c>
      <c r="M558" s="30"/>
      <c r="N558" s="30"/>
      <c r="O558" s="30"/>
      <c r="P558" s="30" t="s">
        <v>5783</v>
      </c>
      <c r="Q558" s="30" t="s">
        <v>19124</v>
      </c>
      <c r="R558" s="30"/>
      <c r="S558" s="30"/>
      <c r="T558" s="105"/>
      <c r="U558" s="106"/>
    </row>
    <row r="559" spans="1:21" ht="53.25" customHeight="1" x14ac:dyDescent="0.2">
      <c r="A559" s="47">
        <v>558</v>
      </c>
      <c r="B559" s="32" t="s">
        <v>20801</v>
      </c>
      <c r="C559" s="33" t="s">
        <v>20802</v>
      </c>
      <c r="D559" s="61" t="s">
        <v>11976</v>
      </c>
      <c r="E559" s="34">
        <v>44820</v>
      </c>
      <c r="F559" s="34">
        <v>44820</v>
      </c>
      <c r="G559" s="73"/>
      <c r="H559" s="30" t="str">
        <f>IFERROR(VLOOKUP(G559,[1]Hoja1!$B$2:$F$14234,2,FALSE),"")</f>
        <v/>
      </c>
      <c r="I559" s="30" t="str">
        <f>IFERROR(VLOOKUP(G559,[1]Hoja1!$B$2:$F$14234,3,FALSE),"")</f>
        <v/>
      </c>
      <c r="J559" s="34" t="str">
        <f>IFERROR(VLOOKUP(G559,[1]Hoja1!$B$2:$F$14234,4,FALSE),"")</f>
        <v/>
      </c>
      <c r="K559" s="33" t="s">
        <v>20803</v>
      </c>
      <c r="L559" s="30" t="s">
        <v>14894</v>
      </c>
      <c r="M559" s="30"/>
      <c r="N559" s="30"/>
      <c r="O559" s="30"/>
      <c r="P559" s="30" t="s">
        <v>19418</v>
      </c>
      <c r="Q559" s="30" t="s">
        <v>78</v>
      </c>
      <c r="R559" s="30"/>
      <c r="S559" s="30"/>
      <c r="T559" s="105"/>
      <c r="U559" s="106"/>
    </row>
    <row r="560" spans="1:21" ht="53.25" customHeight="1" x14ac:dyDescent="0.2">
      <c r="A560" s="47">
        <v>559</v>
      </c>
      <c r="B560" s="32" t="s">
        <v>20804</v>
      </c>
      <c r="C560" s="33" t="s">
        <v>20805</v>
      </c>
      <c r="D560" s="61" t="s">
        <v>11976</v>
      </c>
      <c r="E560" s="34">
        <v>44820</v>
      </c>
      <c r="F560" s="34">
        <v>44820</v>
      </c>
      <c r="G560" s="73"/>
      <c r="H560" s="30" t="str">
        <f>IFERROR(VLOOKUP(G560,[1]Hoja1!$B$2:$F$14234,2,FALSE),"")</f>
        <v/>
      </c>
      <c r="I560" s="30" t="str">
        <f>IFERROR(VLOOKUP(G560,[1]Hoja1!$B$2:$F$14234,3,FALSE),"")</f>
        <v/>
      </c>
      <c r="J560" s="34" t="str">
        <f>IFERROR(VLOOKUP(G560,[1]Hoja1!$B$2:$F$14234,4,FALSE),"")</f>
        <v/>
      </c>
      <c r="K560" s="33" t="s">
        <v>20806</v>
      </c>
      <c r="L560" s="30" t="s">
        <v>19299</v>
      </c>
      <c r="M560" s="30"/>
      <c r="N560" s="30"/>
      <c r="O560" s="30"/>
      <c r="P560" s="30" t="s">
        <v>5783</v>
      </c>
      <c r="Q560" s="30" t="s">
        <v>19124</v>
      </c>
      <c r="R560" s="30"/>
      <c r="S560" s="30"/>
      <c r="T560" s="105"/>
      <c r="U560" s="106"/>
    </row>
    <row r="561" spans="1:21" ht="53.25" customHeight="1" x14ac:dyDescent="0.2">
      <c r="A561" s="47">
        <v>560</v>
      </c>
      <c r="B561" s="32" t="s">
        <v>20807</v>
      </c>
      <c r="C561" s="33" t="s">
        <v>20808</v>
      </c>
      <c r="D561" s="61" t="s">
        <v>11976</v>
      </c>
      <c r="E561" s="34">
        <v>44820</v>
      </c>
      <c r="F561" s="34">
        <v>44820</v>
      </c>
      <c r="G561" s="73"/>
      <c r="H561" s="30" t="str">
        <f>IFERROR(VLOOKUP(G561,[1]Hoja1!$B$2:$F$14234,2,FALSE),"")</f>
        <v/>
      </c>
      <c r="I561" s="30" t="str">
        <f>IFERROR(VLOOKUP(G561,[1]Hoja1!$B$2:$F$14234,3,FALSE),"")</f>
        <v/>
      </c>
      <c r="J561" s="34" t="str">
        <f>IFERROR(VLOOKUP(G561,[1]Hoja1!$B$2:$F$14234,4,FALSE),"")</f>
        <v/>
      </c>
      <c r="K561" s="33" t="s">
        <v>20809</v>
      </c>
      <c r="L561" s="30" t="s">
        <v>19299</v>
      </c>
      <c r="M561" s="30"/>
      <c r="N561" s="30"/>
      <c r="O561" s="30"/>
      <c r="P561" s="30" t="s">
        <v>5783</v>
      </c>
      <c r="Q561" s="30" t="s">
        <v>19124</v>
      </c>
      <c r="R561" s="30"/>
      <c r="S561" s="30"/>
      <c r="T561" s="105"/>
      <c r="U561" s="106"/>
    </row>
    <row r="562" spans="1:21" ht="53.25" customHeight="1" x14ac:dyDescent="0.2">
      <c r="A562" s="47">
        <v>561</v>
      </c>
      <c r="B562" s="32" t="s">
        <v>20810</v>
      </c>
      <c r="C562" s="33" t="s">
        <v>20811</v>
      </c>
      <c r="D562" s="61" t="s">
        <v>11976</v>
      </c>
      <c r="E562" s="34">
        <v>44820</v>
      </c>
      <c r="F562" s="34">
        <v>44820</v>
      </c>
      <c r="G562" s="73"/>
      <c r="H562" s="30" t="str">
        <f>IFERROR(VLOOKUP(G562,[1]Hoja1!$B$2:$F$14234,2,FALSE),"")</f>
        <v/>
      </c>
      <c r="I562" s="30" t="str">
        <f>IFERROR(VLOOKUP(G562,[1]Hoja1!$B$2:$F$14234,3,FALSE),"")</f>
        <v/>
      </c>
      <c r="J562" s="34" t="str">
        <f>IFERROR(VLOOKUP(G562,[1]Hoja1!$B$2:$F$14234,4,FALSE),"")</f>
        <v/>
      </c>
      <c r="K562" s="33" t="s">
        <v>20812</v>
      </c>
      <c r="L562" s="30" t="s">
        <v>19299</v>
      </c>
      <c r="M562" s="30"/>
      <c r="N562" s="30"/>
      <c r="O562" s="30"/>
      <c r="P562" s="30" t="s">
        <v>5783</v>
      </c>
      <c r="Q562" s="30" t="s">
        <v>19124</v>
      </c>
      <c r="R562" s="30"/>
      <c r="S562" s="30"/>
      <c r="T562" s="105"/>
      <c r="U562" s="106"/>
    </row>
    <row r="563" spans="1:21" ht="53.25" customHeight="1" x14ac:dyDescent="0.2">
      <c r="A563" s="47">
        <v>562</v>
      </c>
      <c r="B563" s="32" t="s">
        <v>20813</v>
      </c>
      <c r="C563" s="33" t="s">
        <v>20814</v>
      </c>
      <c r="D563" s="61" t="s">
        <v>11976</v>
      </c>
      <c r="E563" s="34">
        <v>44820</v>
      </c>
      <c r="F563" s="34">
        <v>44820</v>
      </c>
      <c r="G563" s="73"/>
      <c r="H563" s="30" t="str">
        <f>IFERROR(VLOOKUP(G563,[1]Hoja1!$B$2:$F$14234,2,FALSE),"")</f>
        <v/>
      </c>
      <c r="I563" s="30" t="str">
        <f>IFERROR(VLOOKUP(G563,[1]Hoja1!$B$2:$F$14234,3,FALSE),"")</f>
        <v/>
      </c>
      <c r="J563" s="34" t="str">
        <f>IFERROR(VLOOKUP(G563,[1]Hoja1!$B$2:$F$14234,4,FALSE),"")</f>
        <v/>
      </c>
      <c r="K563" s="33" t="s">
        <v>20815</v>
      </c>
      <c r="L563" s="30" t="s">
        <v>15859</v>
      </c>
      <c r="M563" s="30"/>
      <c r="N563" s="30"/>
      <c r="O563" s="30"/>
      <c r="P563" s="30" t="s">
        <v>19473</v>
      </c>
      <c r="Q563" s="30" t="s">
        <v>19119</v>
      </c>
      <c r="R563" s="30"/>
      <c r="S563" s="30"/>
      <c r="T563" s="105"/>
      <c r="U563" s="106" t="s">
        <v>2177</v>
      </c>
    </row>
    <row r="564" spans="1:21" ht="53.25" customHeight="1" x14ac:dyDescent="0.2">
      <c r="A564" s="47">
        <v>563</v>
      </c>
      <c r="B564" s="32" t="s">
        <v>20816</v>
      </c>
      <c r="C564" s="33" t="s">
        <v>20817</v>
      </c>
      <c r="D564" s="61" t="s">
        <v>11976</v>
      </c>
      <c r="E564" s="34">
        <v>44820</v>
      </c>
      <c r="F564" s="34">
        <v>44820</v>
      </c>
      <c r="G564" s="73"/>
      <c r="H564" s="30" t="str">
        <f>IFERROR(VLOOKUP(G564,[1]Hoja1!$B$2:$F$14234,2,FALSE),"")</f>
        <v/>
      </c>
      <c r="I564" s="30" t="str">
        <f>IFERROR(VLOOKUP(G564,[1]Hoja1!$B$2:$F$14234,3,FALSE),"")</f>
        <v/>
      </c>
      <c r="J564" s="34" t="str">
        <f>IFERROR(VLOOKUP(G564,[1]Hoja1!$B$2:$F$14234,4,FALSE),"")</f>
        <v/>
      </c>
      <c r="K564" s="33" t="s">
        <v>20818</v>
      </c>
      <c r="L564" s="30" t="s">
        <v>15859</v>
      </c>
      <c r="M564" s="30"/>
      <c r="N564" s="30"/>
      <c r="O564" s="30"/>
      <c r="P564" s="30" t="s">
        <v>19473</v>
      </c>
      <c r="Q564" s="30" t="s">
        <v>19119</v>
      </c>
      <c r="R564" s="30"/>
      <c r="S564" s="30"/>
      <c r="T564" s="105"/>
      <c r="U564" s="106" t="s">
        <v>2177</v>
      </c>
    </row>
    <row r="565" spans="1:21" ht="53.25" customHeight="1" x14ac:dyDescent="0.2">
      <c r="A565" s="47">
        <v>564</v>
      </c>
      <c r="B565" s="32" t="s">
        <v>20819</v>
      </c>
      <c r="C565" s="33" t="s">
        <v>20820</v>
      </c>
      <c r="D565" s="61" t="s">
        <v>11976</v>
      </c>
      <c r="E565" s="34">
        <v>44823</v>
      </c>
      <c r="F565" s="34">
        <v>44820</v>
      </c>
      <c r="G565" s="73"/>
      <c r="H565" s="30" t="str">
        <f>IFERROR(VLOOKUP(G565,[1]Hoja1!$B$2:$F$14234,2,FALSE),"")</f>
        <v/>
      </c>
      <c r="I565" s="30" t="str">
        <f>IFERROR(VLOOKUP(G565,[1]Hoja1!$B$2:$F$14234,3,FALSE),"")</f>
        <v/>
      </c>
      <c r="J565" s="34" t="str">
        <f>IFERROR(VLOOKUP(G565,[1]Hoja1!$B$2:$F$14234,4,FALSE),"")</f>
        <v/>
      </c>
      <c r="K565" s="33" t="s">
        <v>20821</v>
      </c>
      <c r="L565" s="30" t="s">
        <v>14894</v>
      </c>
      <c r="M565" s="30"/>
      <c r="N565" s="30"/>
      <c r="O565" s="30"/>
      <c r="P565" s="30" t="s">
        <v>19240</v>
      </c>
      <c r="Q565" s="30" t="s">
        <v>19113</v>
      </c>
      <c r="R565" s="30"/>
      <c r="S565" s="30"/>
      <c r="T565" s="105"/>
      <c r="U565" s="106"/>
    </row>
    <row r="566" spans="1:21" ht="53.25" customHeight="1" x14ac:dyDescent="0.2">
      <c r="A566" s="47">
        <v>565</v>
      </c>
      <c r="B566" s="32" t="s">
        <v>20822</v>
      </c>
      <c r="C566" s="33" t="s">
        <v>20823</v>
      </c>
      <c r="D566" s="61" t="s">
        <v>11976</v>
      </c>
      <c r="E566" s="34">
        <v>44823</v>
      </c>
      <c r="F566" s="34">
        <v>44820</v>
      </c>
      <c r="G566" s="73"/>
      <c r="H566" s="30" t="str">
        <f>IFERROR(VLOOKUP(G566,[1]Hoja1!$B$2:$F$14234,2,FALSE),"")</f>
        <v/>
      </c>
      <c r="I566" s="30" t="str">
        <f>IFERROR(VLOOKUP(G566,[1]Hoja1!$B$2:$F$14234,3,FALSE),"")</f>
        <v/>
      </c>
      <c r="J566" s="34" t="str">
        <f>IFERROR(VLOOKUP(G566,[1]Hoja1!$B$2:$F$14234,4,FALSE),"")</f>
        <v/>
      </c>
      <c r="K566" s="33" t="s">
        <v>20824</v>
      </c>
      <c r="L566" s="30" t="s">
        <v>14894</v>
      </c>
      <c r="M566" s="30"/>
      <c r="N566" s="30"/>
      <c r="O566" s="30"/>
      <c r="P566" s="30" t="s">
        <v>19240</v>
      </c>
      <c r="Q566" s="30" t="s">
        <v>19113</v>
      </c>
      <c r="R566" s="30"/>
      <c r="S566" s="30"/>
      <c r="T566" s="105"/>
      <c r="U566" s="106"/>
    </row>
    <row r="567" spans="1:21" ht="53.25" customHeight="1" x14ac:dyDescent="0.2">
      <c r="A567" s="47">
        <v>566</v>
      </c>
      <c r="B567" s="32" t="s">
        <v>20825</v>
      </c>
      <c r="C567" s="33" t="s">
        <v>20826</v>
      </c>
      <c r="D567" s="61" t="s">
        <v>11976</v>
      </c>
      <c r="E567" s="34">
        <v>44823</v>
      </c>
      <c r="F567" s="34">
        <v>44820</v>
      </c>
      <c r="G567" s="73"/>
      <c r="H567" s="30" t="str">
        <f>IFERROR(VLOOKUP(G567,[1]Hoja1!$B$2:$F$14234,2,FALSE),"")</f>
        <v/>
      </c>
      <c r="I567" s="30" t="str">
        <f>IFERROR(VLOOKUP(G567,[1]Hoja1!$B$2:$F$14234,3,FALSE),"")</f>
        <v/>
      </c>
      <c r="J567" s="34" t="str">
        <f>IFERROR(VLOOKUP(G567,[1]Hoja1!$B$2:$F$14234,4,FALSE),"")</f>
        <v/>
      </c>
      <c r="K567" s="33" t="s">
        <v>20827</v>
      </c>
      <c r="L567" s="30" t="s">
        <v>14894</v>
      </c>
      <c r="M567" s="30"/>
      <c r="N567" s="30"/>
      <c r="O567" s="30"/>
      <c r="P567" s="30" t="s">
        <v>19240</v>
      </c>
      <c r="Q567" s="30" t="s">
        <v>19113</v>
      </c>
      <c r="R567" s="30"/>
      <c r="S567" s="30"/>
      <c r="T567" s="105"/>
      <c r="U567" s="106"/>
    </row>
    <row r="568" spans="1:21" ht="53.25" customHeight="1" x14ac:dyDescent="0.2">
      <c r="A568" s="47">
        <v>567</v>
      </c>
      <c r="B568" s="32" t="s">
        <v>20828</v>
      </c>
      <c r="C568" s="33" t="s">
        <v>20829</v>
      </c>
      <c r="D568" s="61" t="s">
        <v>11976</v>
      </c>
      <c r="E568" s="34">
        <v>44824</v>
      </c>
      <c r="F568" s="34">
        <v>44823</v>
      </c>
      <c r="G568" s="73"/>
      <c r="H568" s="30" t="str">
        <f>IFERROR(VLOOKUP(G568,[1]Hoja1!$B$2:$F$14234,2,FALSE),"")</f>
        <v/>
      </c>
      <c r="I568" s="30" t="str">
        <f>IFERROR(VLOOKUP(G568,[1]Hoja1!$B$2:$F$14234,3,FALSE),"")</f>
        <v/>
      </c>
      <c r="J568" s="34" t="str">
        <f>IFERROR(VLOOKUP(G568,[1]Hoja1!$B$2:$F$14234,4,FALSE),"")</f>
        <v/>
      </c>
      <c r="K568" s="33" t="s">
        <v>20830</v>
      </c>
      <c r="L568" s="30" t="s">
        <v>14894</v>
      </c>
      <c r="M568" s="30"/>
      <c r="N568" s="30"/>
      <c r="O568" s="30"/>
      <c r="P568" s="30" t="s">
        <v>19586</v>
      </c>
      <c r="Q568" s="30" t="s">
        <v>86</v>
      </c>
      <c r="R568" s="30"/>
      <c r="S568" s="30"/>
      <c r="T568" s="105"/>
      <c r="U568" s="106"/>
    </row>
    <row r="569" spans="1:21" ht="53.25" customHeight="1" x14ac:dyDescent="0.2">
      <c r="A569" s="47">
        <v>568</v>
      </c>
      <c r="B569" s="32" t="s">
        <v>20831</v>
      </c>
      <c r="C569" s="33" t="s">
        <v>20832</v>
      </c>
      <c r="D569" s="61" t="s">
        <v>11976</v>
      </c>
      <c r="E569" s="34">
        <v>44824</v>
      </c>
      <c r="F569" s="34">
        <v>44823</v>
      </c>
      <c r="G569" s="73"/>
      <c r="H569" s="30" t="str">
        <f>IFERROR(VLOOKUP(G569,[1]Hoja1!$B$2:$F$14234,2,FALSE),"")</f>
        <v/>
      </c>
      <c r="I569" s="30" t="str">
        <f>IFERROR(VLOOKUP(G569,[1]Hoja1!$B$2:$F$14234,3,FALSE),"")</f>
        <v/>
      </c>
      <c r="J569" s="34" t="str">
        <f>IFERROR(VLOOKUP(G569,[1]Hoja1!$B$2:$F$14234,4,FALSE),"")</f>
        <v/>
      </c>
      <c r="K569" s="250" t="s">
        <v>20833</v>
      </c>
      <c r="L569" s="30" t="s">
        <v>14894</v>
      </c>
      <c r="M569" s="30"/>
      <c r="N569" s="30"/>
      <c r="O569" s="30"/>
      <c r="P569" s="30" t="s">
        <v>5783</v>
      </c>
      <c r="Q569" s="30" t="s">
        <v>179</v>
      </c>
      <c r="R569" s="30" t="s">
        <v>19426</v>
      </c>
      <c r="S569" s="30"/>
      <c r="T569" s="105"/>
      <c r="U569" s="106"/>
    </row>
    <row r="570" spans="1:21" ht="53.25" customHeight="1" x14ac:dyDescent="0.2">
      <c r="A570" s="47">
        <v>569</v>
      </c>
      <c r="B570" s="32" t="s">
        <v>20834</v>
      </c>
      <c r="C570" s="33" t="s">
        <v>20835</v>
      </c>
      <c r="D570" s="61" t="s">
        <v>11976</v>
      </c>
      <c r="E570" s="34">
        <v>44824</v>
      </c>
      <c r="F570" s="114">
        <v>44823</v>
      </c>
      <c r="G570" s="73"/>
      <c r="H570" s="30" t="str">
        <f>IFERROR(VLOOKUP(G570,[1]Hoja1!$B$2:$F$14234,2,FALSE),"")</f>
        <v/>
      </c>
      <c r="I570" s="30" t="str">
        <f>IFERROR(VLOOKUP(G570,[1]Hoja1!$B$2:$F$14234,3,FALSE),"")</f>
        <v/>
      </c>
      <c r="J570" s="34" t="str">
        <f>IFERROR(VLOOKUP(G570,[1]Hoja1!$B$2:$F$14234,4,FALSE),"")</f>
        <v/>
      </c>
      <c r="K570" s="33" t="s">
        <v>20836</v>
      </c>
      <c r="L570" s="30" t="s">
        <v>14894</v>
      </c>
      <c r="M570" s="30"/>
      <c r="N570" s="30"/>
      <c r="O570" s="30"/>
      <c r="P570" s="30" t="s">
        <v>19586</v>
      </c>
      <c r="Q570" s="30" t="s">
        <v>86</v>
      </c>
      <c r="R570" s="30"/>
      <c r="S570" s="30"/>
      <c r="T570" s="105"/>
      <c r="U570" s="248" t="s">
        <v>19419</v>
      </c>
    </row>
    <row r="571" spans="1:21" ht="53.25" customHeight="1" x14ac:dyDescent="0.2">
      <c r="A571" s="47">
        <v>570</v>
      </c>
      <c r="B571" s="32" t="s">
        <v>20837</v>
      </c>
      <c r="C571" s="33" t="s">
        <v>20838</v>
      </c>
      <c r="D571" s="61" t="s">
        <v>11976</v>
      </c>
      <c r="E571" s="34">
        <v>44824</v>
      </c>
      <c r="F571" s="34">
        <v>44824</v>
      </c>
      <c r="G571" s="73"/>
      <c r="H571" s="30" t="str">
        <f>IFERROR(VLOOKUP(G571,[1]Hoja1!$B$2:$F$14234,2,FALSE),"")</f>
        <v/>
      </c>
      <c r="I571" s="30" t="str">
        <f>IFERROR(VLOOKUP(G571,[1]Hoja1!$B$2:$F$14234,3,FALSE),"")</f>
        <v/>
      </c>
      <c r="J571" s="34" t="str">
        <f>IFERROR(VLOOKUP(G571,[1]Hoja1!$B$2:$F$14234,4,FALSE),"")</f>
        <v/>
      </c>
      <c r="K571" s="33" t="s">
        <v>20839</v>
      </c>
      <c r="L571" s="30" t="s">
        <v>14894</v>
      </c>
      <c r="M571" s="30"/>
      <c r="N571" s="30"/>
      <c r="O571" s="30"/>
      <c r="P571" s="30" t="s">
        <v>19418</v>
      </c>
      <c r="Q571" s="30" t="s">
        <v>78</v>
      </c>
      <c r="R571" s="30"/>
      <c r="S571" s="30"/>
      <c r="T571" s="105"/>
      <c r="U571" s="106"/>
    </row>
    <row r="572" spans="1:21" ht="53.25" customHeight="1" x14ac:dyDescent="0.2">
      <c r="A572" s="47">
        <v>571</v>
      </c>
      <c r="B572" s="32" t="s">
        <v>20840</v>
      </c>
      <c r="C572" s="33" t="s">
        <v>20841</v>
      </c>
      <c r="D572" s="61" t="s">
        <v>11976</v>
      </c>
      <c r="E572" s="34">
        <v>44824</v>
      </c>
      <c r="F572" s="34">
        <v>44824</v>
      </c>
      <c r="G572" s="73"/>
      <c r="H572" s="30" t="str">
        <f>IFERROR(VLOOKUP(G572,[1]Hoja1!$B$2:$F$14234,2,FALSE),"")</f>
        <v/>
      </c>
      <c r="I572" s="30" t="str">
        <f>IFERROR(VLOOKUP(G572,[1]Hoja1!$B$2:$F$14234,3,FALSE),"")</f>
        <v/>
      </c>
      <c r="J572" s="34" t="str">
        <f>IFERROR(VLOOKUP(G572,[1]Hoja1!$B$2:$F$14234,4,FALSE),"")</f>
        <v/>
      </c>
      <c r="K572" s="33" t="s">
        <v>20842</v>
      </c>
      <c r="L572" s="30" t="s">
        <v>14894</v>
      </c>
      <c r="M572" s="30"/>
      <c r="N572" s="30"/>
      <c r="O572" s="30"/>
      <c r="P572" s="30" t="s">
        <v>19606</v>
      </c>
      <c r="Q572" s="30" t="s">
        <v>86</v>
      </c>
      <c r="R572" s="30"/>
      <c r="S572" s="30"/>
      <c r="T572" s="105"/>
      <c r="U572" s="106" t="s">
        <v>2177</v>
      </c>
    </row>
    <row r="573" spans="1:21" ht="53.25" customHeight="1" x14ac:dyDescent="0.2">
      <c r="A573" s="47">
        <v>572</v>
      </c>
      <c r="B573" s="32" t="s">
        <v>20843</v>
      </c>
      <c r="C573" s="33" t="s">
        <v>20844</v>
      </c>
      <c r="D573" s="61" t="s">
        <v>11976</v>
      </c>
      <c r="E573" s="34">
        <v>44824</v>
      </c>
      <c r="F573" s="34">
        <v>44824</v>
      </c>
      <c r="G573" s="73"/>
      <c r="H573" s="30" t="str">
        <f>IFERROR(VLOOKUP(G573,[1]Hoja1!$B$2:$F$14234,2,FALSE),"")</f>
        <v/>
      </c>
      <c r="I573" s="30" t="str">
        <f>IFERROR(VLOOKUP(G573,[1]Hoja1!$B$2:$F$14234,3,FALSE),"")</f>
        <v/>
      </c>
      <c r="J573" s="34" t="str">
        <f>IFERROR(VLOOKUP(G573,[1]Hoja1!$B$2:$F$14234,4,FALSE),"")</f>
        <v/>
      </c>
      <c r="K573" s="33" t="s">
        <v>20845</v>
      </c>
      <c r="L573" s="30" t="s">
        <v>14894</v>
      </c>
      <c r="M573" s="30"/>
      <c r="N573" s="30"/>
      <c r="O573" s="30"/>
      <c r="P573" s="30" t="s">
        <v>5783</v>
      </c>
      <c r="Q573" s="31" t="s">
        <v>19128</v>
      </c>
      <c r="R573" s="30"/>
      <c r="S573" s="30"/>
      <c r="T573" s="105"/>
      <c r="U573" s="106"/>
    </row>
    <row r="574" spans="1:21" ht="53.25" customHeight="1" x14ac:dyDescent="0.2">
      <c r="A574" s="47">
        <v>573</v>
      </c>
      <c r="B574" s="32" t="s">
        <v>20846</v>
      </c>
      <c r="C574" s="33" t="s">
        <v>20847</v>
      </c>
      <c r="D574" s="61" t="s">
        <v>11976</v>
      </c>
      <c r="E574" s="34">
        <v>44830</v>
      </c>
      <c r="F574" s="34">
        <v>44825</v>
      </c>
      <c r="G574" s="73"/>
      <c r="H574" s="30" t="str">
        <f>IFERROR(VLOOKUP(G574,[1]Hoja1!$B$2:$F$14234,2,FALSE),"")</f>
        <v/>
      </c>
      <c r="I574" s="30" t="str">
        <f>IFERROR(VLOOKUP(G574,[1]Hoja1!$B$2:$F$14234,3,FALSE),"")</f>
        <v/>
      </c>
      <c r="J574" s="34" t="str">
        <f>IFERROR(VLOOKUP(G574,[1]Hoja1!$B$2:$F$14234,4,FALSE),"")</f>
        <v/>
      </c>
      <c r="K574" s="33" t="s">
        <v>20848</v>
      </c>
      <c r="L574" s="30" t="s">
        <v>15859</v>
      </c>
      <c r="M574" s="30"/>
      <c r="N574" s="30"/>
      <c r="O574" s="30"/>
      <c r="P574" s="30" t="s">
        <v>5783</v>
      </c>
      <c r="Q574" s="31" t="s">
        <v>19130</v>
      </c>
      <c r="R574" s="30"/>
      <c r="S574" s="30"/>
      <c r="T574" s="105"/>
      <c r="U574" s="106"/>
    </row>
    <row r="575" spans="1:21" ht="53.25" customHeight="1" x14ac:dyDescent="0.2">
      <c r="A575" s="47">
        <v>574</v>
      </c>
      <c r="B575" s="32" t="s">
        <v>20849</v>
      </c>
      <c r="C575" s="33" t="s">
        <v>20850</v>
      </c>
      <c r="D575" s="61" t="s">
        <v>11976</v>
      </c>
      <c r="E575" s="34">
        <v>44830</v>
      </c>
      <c r="F575" s="34">
        <v>44825</v>
      </c>
      <c r="G575" s="73"/>
      <c r="H575" s="30" t="str">
        <f>IFERROR(VLOOKUP(G575,[1]Hoja1!$B$2:$F$14234,2,FALSE),"")</f>
        <v/>
      </c>
      <c r="I575" s="30" t="str">
        <f>IFERROR(VLOOKUP(G575,[1]Hoja1!$B$2:$F$14234,3,FALSE),"")</f>
        <v/>
      </c>
      <c r="J575" s="34" t="str">
        <f>IFERROR(VLOOKUP(G575,[1]Hoja1!$B$2:$F$14234,4,FALSE),"")</f>
        <v/>
      </c>
      <c r="K575" s="33" t="s">
        <v>20851</v>
      </c>
      <c r="L575" s="30" t="s">
        <v>14894</v>
      </c>
      <c r="M575" s="30"/>
      <c r="N575" s="30"/>
      <c r="O575" s="30"/>
      <c r="P575" s="30" t="s">
        <v>19240</v>
      </c>
      <c r="Q575" s="30" t="s">
        <v>19113</v>
      </c>
      <c r="R575" s="30"/>
      <c r="S575" s="30"/>
      <c r="T575" s="105"/>
      <c r="U575" s="106"/>
    </row>
    <row r="576" spans="1:21" ht="53.25" customHeight="1" x14ac:dyDescent="0.2">
      <c r="A576" s="47">
        <v>575</v>
      </c>
      <c r="B576" s="32" t="s">
        <v>20852</v>
      </c>
      <c r="C576" s="33" t="s">
        <v>20853</v>
      </c>
      <c r="D576" s="61" t="s">
        <v>11976</v>
      </c>
      <c r="E576" s="34">
        <v>44833</v>
      </c>
      <c r="F576" s="34">
        <v>44827</v>
      </c>
      <c r="G576" s="73"/>
      <c r="H576" s="30" t="str">
        <f>IFERROR(VLOOKUP(G576,[1]Hoja1!$B$2:$F$14234,2,FALSE),"")</f>
        <v/>
      </c>
      <c r="I576" s="30" t="str">
        <f>IFERROR(VLOOKUP(G576,[1]Hoja1!$B$2:$F$14234,3,FALSE),"")</f>
        <v/>
      </c>
      <c r="J576" s="34" t="str">
        <f>IFERROR(VLOOKUP(G576,[1]Hoja1!$B$2:$F$14234,4,FALSE),"")</f>
        <v/>
      </c>
      <c r="K576" s="33" t="s">
        <v>20854</v>
      </c>
      <c r="L576" s="30" t="s">
        <v>14894</v>
      </c>
      <c r="M576" s="30"/>
      <c r="N576" s="30" t="s">
        <v>19144</v>
      </c>
      <c r="O576" s="31" t="s">
        <v>19598</v>
      </c>
      <c r="P576" s="30" t="s">
        <v>5783</v>
      </c>
      <c r="Q576" s="30" t="s">
        <v>179</v>
      </c>
      <c r="R576" s="30" t="s">
        <v>19599</v>
      </c>
      <c r="S576" s="30"/>
      <c r="T576" s="105"/>
      <c r="U576" s="106"/>
    </row>
    <row r="577" spans="1:21" ht="53.25" customHeight="1" x14ac:dyDescent="0.2">
      <c r="A577" s="47">
        <v>576</v>
      </c>
      <c r="B577" s="32" t="s">
        <v>20855</v>
      </c>
      <c r="C577" s="33" t="s">
        <v>20856</v>
      </c>
      <c r="D577" s="61" t="s">
        <v>11976</v>
      </c>
      <c r="E577" s="34">
        <v>44833</v>
      </c>
      <c r="F577" s="34">
        <v>44827</v>
      </c>
      <c r="G577" s="73"/>
      <c r="H577" s="30" t="str">
        <f>IFERROR(VLOOKUP(G577,[1]Hoja1!$B$2:$F$14234,2,FALSE),"")</f>
        <v/>
      </c>
      <c r="I577" s="30" t="str">
        <f>IFERROR(VLOOKUP(G577,[1]Hoja1!$B$2:$F$14234,3,FALSE),"")</f>
        <v/>
      </c>
      <c r="J577" s="34" t="str">
        <f>IFERROR(VLOOKUP(G577,[1]Hoja1!$B$2:$F$14234,4,FALSE),"")</f>
        <v/>
      </c>
      <c r="K577" s="33" t="s">
        <v>20857</v>
      </c>
      <c r="L577" s="30" t="s">
        <v>14894</v>
      </c>
      <c r="M577" s="30"/>
      <c r="N577" s="30" t="s">
        <v>19144</v>
      </c>
      <c r="O577" s="31" t="s">
        <v>19598</v>
      </c>
      <c r="P577" s="30"/>
      <c r="Q577" s="30" t="s">
        <v>86</v>
      </c>
      <c r="R577" s="30"/>
      <c r="S577" s="30"/>
      <c r="T577" s="105"/>
      <c r="U577" s="106" t="s">
        <v>2177</v>
      </c>
    </row>
    <row r="578" spans="1:21" ht="53.25" customHeight="1" x14ac:dyDescent="0.2">
      <c r="A578" s="47">
        <v>577</v>
      </c>
      <c r="B578" s="39" t="s">
        <v>20858</v>
      </c>
      <c r="C578" s="40"/>
      <c r="D578" s="61" t="s">
        <v>11976</v>
      </c>
      <c r="E578" s="41"/>
      <c r="F578" s="41">
        <v>44827</v>
      </c>
      <c r="G578" s="81"/>
      <c r="H578" s="30" t="str">
        <f>IFERROR(VLOOKUP(G578,[1]Hoja1!$B$2:$F$14234,2,FALSE),"")</f>
        <v/>
      </c>
      <c r="I578" s="30" t="str">
        <f>IFERROR(VLOOKUP(G578,[1]Hoja1!$B$2:$F$14234,3,FALSE),"")</f>
        <v/>
      </c>
      <c r="J578" s="41" t="str">
        <f>IFERROR(VLOOKUP(G578,[1]Hoja1!$B$2:$F$14234,4,FALSE),"")</f>
        <v/>
      </c>
      <c r="K578" s="40"/>
      <c r="L578" s="82" t="s">
        <v>14894</v>
      </c>
      <c r="M578" s="82"/>
      <c r="N578" s="82"/>
      <c r="O578" s="82"/>
      <c r="P578" s="82" t="s">
        <v>5783</v>
      </c>
      <c r="Q578" s="82" t="s">
        <v>19111</v>
      </c>
      <c r="R578" s="82"/>
      <c r="S578" s="30"/>
      <c r="T578" s="105"/>
      <c r="U578" s="106"/>
    </row>
    <row r="579" spans="1:21" ht="53.25" customHeight="1" x14ac:dyDescent="0.2">
      <c r="A579" s="47">
        <v>578</v>
      </c>
      <c r="B579" s="32" t="s">
        <v>20859</v>
      </c>
      <c r="C579" s="33" t="s">
        <v>20860</v>
      </c>
      <c r="D579" s="61" t="s">
        <v>11976</v>
      </c>
      <c r="E579" s="34">
        <v>44827</v>
      </c>
      <c r="F579" s="34">
        <v>44827</v>
      </c>
      <c r="G579" s="73"/>
      <c r="H579" s="30" t="str">
        <f>IFERROR(VLOOKUP(G579,[1]Hoja1!$B$2:$F$14234,2,FALSE),"")</f>
        <v/>
      </c>
      <c r="I579" s="30" t="str">
        <f>IFERROR(VLOOKUP(G579,[1]Hoja1!$B$2:$F$14234,3,FALSE),"")</f>
        <v/>
      </c>
      <c r="J579" s="34" t="str">
        <f>IFERROR(VLOOKUP(G579,[1]Hoja1!$B$2:$F$14234,4,FALSE),"")</f>
        <v/>
      </c>
      <c r="K579" s="33" t="s">
        <v>20861</v>
      </c>
      <c r="L579" s="30" t="s">
        <v>14894</v>
      </c>
      <c r="M579" s="30"/>
      <c r="N579" s="30"/>
      <c r="O579" s="30"/>
      <c r="P579" s="30" t="s">
        <v>5783</v>
      </c>
      <c r="Q579" s="30" t="s">
        <v>179</v>
      </c>
      <c r="R579" s="30" t="s">
        <v>19426</v>
      </c>
      <c r="S579" s="30"/>
      <c r="T579" s="105"/>
      <c r="U579" s="106"/>
    </row>
    <row r="580" spans="1:21" ht="53.25" customHeight="1" x14ac:dyDescent="0.2">
      <c r="A580" s="47">
        <v>579</v>
      </c>
      <c r="B580" s="32" t="s">
        <v>20862</v>
      </c>
      <c r="C580" s="33" t="s">
        <v>20863</v>
      </c>
      <c r="D580" s="61" t="s">
        <v>11976</v>
      </c>
      <c r="E580" s="34">
        <v>44831</v>
      </c>
      <c r="F580" s="34">
        <v>44831</v>
      </c>
      <c r="G580" s="73"/>
      <c r="H580" s="30" t="str">
        <f>IFERROR(VLOOKUP(G580,[1]Hoja1!$B$2:$F$14234,2,FALSE),"")</f>
        <v/>
      </c>
      <c r="I580" s="30" t="str">
        <f>IFERROR(VLOOKUP(G580,[1]Hoja1!$B$2:$F$14234,3,FALSE),"")</f>
        <v/>
      </c>
      <c r="J580" s="34" t="str">
        <f>IFERROR(VLOOKUP(G580,[1]Hoja1!$B$2:$F$14234,4,FALSE),"")</f>
        <v/>
      </c>
      <c r="K580" s="33" t="s">
        <v>20864</v>
      </c>
      <c r="L580" s="30" t="s">
        <v>14894</v>
      </c>
      <c r="M580" s="30"/>
      <c r="N580" s="30"/>
      <c r="O580" s="30"/>
      <c r="P580" s="30" t="s">
        <v>19334</v>
      </c>
      <c r="Q580" s="30" t="s">
        <v>342</v>
      </c>
      <c r="R580" s="30"/>
      <c r="S580" s="30"/>
      <c r="T580" s="105" t="s">
        <v>19156</v>
      </c>
      <c r="U580" s="106"/>
    </row>
    <row r="581" spans="1:21" ht="53.25" customHeight="1" x14ac:dyDescent="0.2">
      <c r="A581" s="47">
        <v>580</v>
      </c>
      <c r="B581" s="32" t="s">
        <v>20865</v>
      </c>
      <c r="C581" s="33" t="s">
        <v>20866</v>
      </c>
      <c r="D581" s="61" t="s">
        <v>11976</v>
      </c>
      <c r="E581" s="34">
        <v>44833</v>
      </c>
      <c r="F581" s="34">
        <v>44833</v>
      </c>
      <c r="G581" s="73"/>
      <c r="H581" s="30" t="str">
        <f>IFERROR(VLOOKUP(G581,[1]Hoja1!$B$2:$F$14234,2,FALSE),"")</f>
        <v/>
      </c>
      <c r="I581" s="30" t="str">
        <f>IFERROR(VLOOKUP(G581,[1]Hoja1!$B$2:$F$14234,3,FALSE),"")</f>
        <v/>
      </c>
      <c r="J581" s="34" t="str">
        <f>IFERROR(VLOOKUP(G581,[1]Hoja1!$B$2:$F$14234,4,FALSE),"")</f>
        <v/>
      </c>
      <c r="K581" s="33" t="s">
        <v>20867</v>
      </c>
      <c r="L581" s="30" t="s">
        <v>14894</v>
      </c>
      <c r="M581" s="30"/>
      <c r="N581" s="30"/>
      <c r="O581" s="30"/>
      <c r="P581" s="30" t="s">
        <v>19606</v>
      </c>
      <c r="Q581" s="30"/>
      <c r="R581" s="30"/>
      <c r="S581" s="30"/>
      <c r="T581" s="105"/>
      <c r="U581" s="248" t="s">
        <v>16815</v>
      </c>
    </row>
    <row r="582" spans="1:21" ht="53.25" customHeight="1" x14ac:dyDescent="0.2">
      <c r="A582" s="47">
        <v>581</v>
      </c>
      <c r="B582" s="86" t="s">
        <v>20868</v>
      </c>
      <c r="C582" s="35" t="s">
        <v>20869</v>
      </c>
      <c r="D582" s="61" t="s">
        <v>11976</v>
      </c>
      <c r="E582" s="87">
        <v>44833</v>
      </c>
      <c r="F582" s="87">
        <v>44833</v>
      </c>
      <c r="G582" s="88"/>
      <c r="H582" s="30" t="str">
        <f>IFERROR(VLOOKUP(G582,[1]Hoja1!$B$2:$F$14234,2,FALSE),"")</f>
        <v/>
      </c>
      <c r="I582" s="30" t="str">
        <f>IFERROR(VLOOKUP(G582,[1]Hoja1!$B$2:$F$14234,3,FALSE),"")</f>
        <v/>
      </c>
      <c r="J582" s="87" t="str">
        <f>IFERROR(VLOOKUP(G582,[1]Hoja1!$B$2:$F$14234,4,FALSE),"")</f>
        <v/>
      </c>
      <c r="K582" s="35" t="s">
        <v>20870</v>
      </c>
      <c r="L582" s="31" t="s">
        <v>14894</v>
      </c>
      <c r="M582" s="31"/>
      <c r="N582" s="31"/>
      <c r="O582" s="31"/>
      <c r="P582" s="31" t="s">
        <v>19606</v>
      </c>
      <c r="Q582" s="30" t="s">
        <v>86</v>
      </c>
      <c r="R582" s="30"/>
      <c r="S582" s="30"/>
      <c r="T582" s="105"/>
      <c r="U582" s="106"/>
    </row>
    <row r="583" spans="1:21" ht="53.25" customHeight="1" x14ac:dyDescent="0.2">
      <c r="A583" s="47">
        <v>582</v>
      </c>
      <c r="B583" s="32" t="s">
        <v>20871</v>
      </c>
      <c r="C583" s="33" t="s">
        <v>20872</v>
      </c>
      <c r="D583" s="61" t="s">
        <v>11976</v>
      </c>
      <c r="E583" s="34">
        <v>44833</v>
      </c>
      <c r="F583" s="34">
        <v>44833</v>
      </c>
      <c r="G583" s="73">
        <v>4262</v>
      </c>
      <c r="H583" s="30" t="str">
        <f>IFERROR(VLOOKUP(G583,[1]Hoja1!$B$2:$F$14234,2,FALSE),"")</f>
        <v>MI VICTORIA</v>
      </c>
      <c r="I583" s="30" t="str">
        <f>IFERROR(VLOOKUP(G583,[1]Hoja1!$B$2:$F$14234,3,FALSE),"")</f>
        <v>PT-4262-CM</v>
      </c>
      <c r="J583" s="34" t="str">
        <f>IFERROR(VLOOKUP(G583,[1]Hoja1!$B$2:$F$14234,4,FALSE),"")</f>
        <v>PANTA IPANAQUE VICENTE ;RUIZ DE PANTA SANTOS EMERENCIANA</v>
      </c>
      <c r="K583" s="250" t="s">
        <v>20873</v>
      </c>
      <c r="L583" s="30" t="s">
        <v>14894</v>
      </c>
      <c r="M583" s="30"/>
      <c r="N583" s="30" t="s">
        <v>19144</v>
      </c>
      <c r="O583" s="30"/>
      <c r="P583" s="105"/>
      <c r="Q583" s="30" t="s">
        <v>86</v>
      </c>
      <c r="R583" s="30"/>
      <c r="S583" s="30"/>
      <c r="T583" s="105"/>
      <c r="U583" s="248" t="s">
        <v>16815</v>
      </c>
    </row>
    <row r="584" spans="1:21" ht="53.25" customHeight="1" x14ac:dyDescent="0.2">
      <c r="A584" s="47">
        <v>583</v>
      </c>
      <c r="B584" s="32" t="s">
        <v>20874</v>
      </c>
      <c r="C584" s="33" t="s">
        <v>20875</v>
      </c>
      <c r="D584" s="61" t="s">
        <v>11976</v>
      </c>
      <c r="E584" s="34">
        <v>44833</v>
      </c>
      <c r="F584" s="34">
        <v>44833</v>
      </c>
      <c r="G584" s="73"/>
      <c r="H584" s="30" t="str">
        <f>IFERROR(VLOOKUP(G584,[1]Hoja1!$B$2:$F$14234,2,FALSE),"")</f>
        <v/>
      </c>
      <c r="I584" s="30" t="str">
        <f>IFERROR(VLOOKUP(G584,[1]Hoja1!$B$2:$F$14234,3,FALSE),"")</f>
        <v/>
      </c>
      <c r="J584" s="34" t="str">
        <f>IFERROR(VLOOKUP(G584,[1]Hoja1!$B$2:$F$14234,4,FALSE),"")</f>
        <v/>
      </c>
      <c r="K584" s="33" t="s">
        <v>20876</v>
      </c>
      <c r="L584" s="30" t="s">
        <v>14894</v>
      </c>
      <c r="M584" s="30"/>
      <c r="N584" s="30"/>
      <c r="O584" s="30"/>
      <c r="P584" s="30" t="s">
        <v>19418</v>
      </c>
      <c r="Q584" s="30" t="s">
        <v>78</v>
      </c>
      <c r="R584" s="30"/>
      <c r="S584" s="30"/>
      <c r="T584" s="105"/>
      <c r="U584" s="106"/>
    </row>
    <row r="585" spans="1:21" ht="53.25" customHeight="1" x14ac:dyDescent="0.2">
      <c r="A585" s="47">
        <v>584</v>
      </c>
      <c r="B585" s="32" t="s">
        <v>20877</v>
      </c>
      <c r="C585" s="33" t="s">
        <v>20878</v>
      </c>
      <c r="D585" s="61" t="s">
        <v>11976</v>
      </c>
      <c r="E585" s="34">
        <v>44833</v>
      </c>
      <c r="F585" s="34">
        <v>44833</v>
      </c>
      <c r="G585" s="73"/>
      <c r="H585" s="30" t="str">
        <f>IFERROR(VLOOKUP(G585,[1]Hoja1!$B$2:$F$14234,2,FALSE),"")</f>
        <v/>
      </c>
      <c r="I585" s="30" t="str">
        <f>IFERROR(VLOOKUP(G585,[1]Hoja1!$B$2:$F$14234,3,FALSE),"")</f>
        <v/>
      </c>
      <c r="J585" s="34" t="str">
        <f>IFERROR(VLOOKUP(G585,[1]Hoja1!$B$2:$F$14234,4,FALSE),"")</f>
        <v/>
      </c>
      <c r="K585" s="33" t="s">
        <v>20879</v>
      </c>
      <c r="L585" s="30" t="s">
        <v>15859</v>
      </c>
      <c r="M585" s="30"/>
      <c r="N585" s="30"/>
      <c r="O585" s="30"/>
      <c r="P585" s="30" t="s">
        <v>5783</v>
      </c>
      <c r="Q585" s="31" t="s">
        <v>19130</v>
      </c>
      <c r="R585" s="30"/>
      <c r="S585" s="30"/>
      <c r="T585" s="105"/>
      <c r="U585" s="106"/>
    </row>
    <row r="586" spans="1:21" ht="53.25" customHeight="1" x14ac:dyDescent="0.2">
      <c r="A586" s="47">
        <v>585</v>
      </c>
      <c r="B586" s="32" t="s">
        <v>20880</v>
      </c>
      <c r="C586" s="33" t="s">
        <v>20881</v>
      </c>
      <c r="D586" s="61" t="s">
        <v>11976</v>
      </c>
      <c r="E586" s="34">
        <v>44833</v>
      </c>
      <c r="F586" s="34">
        <v>44833</v>
      </c>
      <c r="G586" s="73"/>
      <c r="H586" s="30" t="str">
        <f>IFERROR(VLOOKUP(G586,[1]Hoja1!$B$2:$F$14234,2,FALSE),"")</f>
        <v/>
      </c>
      <c r="I586" s="30" t="str">
        <f>IFERROR(VLOOKUP(G586,[1]Hoja1!$B$2:$F$14234,3,FALSE),"")</f>
        <v/>
      </c>
      <c r="J586" s="34" t="str">
        <f>IFERROR(VLOOKUP(G586,[1]Hoja1!$B$2:$F$14234,4,FALSE),"")</f>
        <v/>
      </c>
      <c r="K586" s="33" t="s">
        <v>20882</v>
      </c>
      <c r="L586" s="30" t="s">
        <v>14894</v>
      </c>
      <c r="M586" s="30"/>
      <c r="N586" s="30"/>
      <c r="O586" s="30"/>
      <c r="P586" s="30" t="s">
        <v>19418</v>
      </c>
      <c r="Q586" s="30" t="s">
        <v>78</v>
      </c>
      <c r="R586" s="30"/>
      <c r="S586" s="30"/>
      <c r="T586" s="105"/>
      <c r="U586" s="106"/>
    </row>
    <row r="587" spans="1:21" ht="53.25" customHeight="1" x14ac:dyDescent="0.2">
      <c r="A587" s="47">
        <v>586</v>
      </c>
      <c r="B587" s="32" t="s">
        <v>20883</v>
      </c>
      <c r="C587" s="33" t="s">
        <v>20829</v>
      </c>
      <c r="D587" s="61" t="s">
        <v>11977</v>
      </c>
      <c r="E587" s="34">
        <v>44838</v>
      </c>
      <c r="F587" s="34">
        <v>44838</v>
      </c>
      <c r="G587" s="73"/>
      <c r="H587" s="30" t="str">
        <f>IFERROR(VLOOKUP(G587,[1]Hoja1!$B$2:$F$14234,2,FALSE),"")</f>
        <v/>
      </c>
      <c r="I587" s="30" t="str">
        <f>IFERROR(VLOOKUP(G587,[1]Hoja1!$B$2:$F$14234,3,FALSE),"")</f>
        <v/>
      </c>
      <c r="J587" s="34" t="str">
        <f>IFERROR(VLOOKUP(G587,[1]Hoja1!$B$2:$F$14234,4,FALSE),"")</f>
        <v/>
      </c>
      <c r="K587" s="33" t="s">
        <v>20884</v>
      </c>
      <c r="L587" s="30" t="s">
        <v>14894</v>
      </c>
      <c r="M587" s="30"/>
      <c r="N587" s="30"/>
      <c r="O587" s="30"/>
      <c r="P587" s="30" t="s">
        <v>5783</v>
      </c>
      <c r="Q587" s="30" t="s">
        <v>2302</v>
      </c>
      <c r="R587" s="30"/>
      <c r="S587" s="30"/>
      <c r="T587" s="105"/>
      <c r="U587" s="106"/>
    </row>
    <row r="588" spans="1:21" ht="53.25" customHeight="1" x14ac:dyDescent="0.2">
      <c r="A588" s="47">
        <v>587</v>
      </c>
      <c r="B588" s="32" t="s">
        <v>20885</v>
      </c>
      <c r="C588" s="33" t="s">
        <v>20886</v>
      </c>
      <c r="D588" s="61" t="s">
        <v>11977</v>
      </c>
      <c r="E588" s="34">
        <v>44838</v>
      </c>
      <c r="F588" s="34">
        <v>44838</v>
      </c>
      <c r="G588" s="73"/>
      <c r="H588" s="30" t="str">
        <f>IFERROR(VLOOKUP(G588,[1]Hoja1!$B$2:$F$14234,2,FALSE),"")</f>
        <v/>
      </c>
      <c r="I588" s="30" t="str">
        <f>IFERROR(VLOOKUP(G588,[1]Hoja1!$B$2:$F$14234,3,FALSE),"")</f>
        <v/>
      </c>
      <c r="J588" s="34" t="str">
        <f>IFERROR(VLOOKUP(G588,[1]Hoja1!$B$2:$F$14234,4,FALSE),"")</f>
        <v/>
      </c>
      <c r="K588" s="33" t="s">
        <v>20887</v>
      </c>
      <c r="L588" s="30" t="s">
        <v>14894</v>
      </c>
      <c r="M588" s="30"/>
      <c r="N588" s="30"/>
      <c r="O588" s="30"/>
      <c r="P588" s="30" t="s">
        <v>19240</v>
      </c>
      <c r="Q588" s="30" t="s">
        <v>19113</v>
      </c>
      <c r="R588" s="30"/>
      <c r="S588" s="30"/>
      <c r="T588" s="105"/>
      <c r="U588" s="106"/>
    </row>
    <row r="589" spans="1:21" ht="53.25" customHeight="1" x14ac:dyDescent="0.2">
      <c r="A589" s="47">
        <v>588</v>
      </c>
      <c r="B589" s="32" t="s">
        <v>20888</v>
      </c>
      <c r="C589" s="33" t="s">
        <v>20889</v>
      </c>
      <c r="D589" s="61" t="s">
        <v>11977</v>
      </c>
      <c r="E589" s="34">
        <v>44838</v>
      </c>
      <c r="F589" s="34">
        <v>44838</v>
      </c>
      <c r="G589" s="73"/>
      <c r="H589" s="30" t="str">
        <f>IFERROR(VLOOKUP(G589,[1]Hoja1!$B$2:$F$14234,2,FALSE),"")</f>
        <v/>
      </c>
      <c r="I589" s="30" t="str">
        <f>IFERROR(VLOOKUP(G589,[1]Hoja1!$B$2:$F$14234,3,FALSE),"")</f>
        <v/>
      </c>
      <c r="J589" s="34" t="str">
        <f>IFERROR(VLOOKUP(G589,[1]Hoja1!$B$2:$F$14234,4,FALSE),"")</f>
        <v/>
      </c>
      <c r="K589" s="33" t="s">
        <v>20890</v>
      </c>
      <c r="L589" s="30" t="s">
        <v>14894</v>
      </c>
      <c r="M589" s="30"/>
      <c r="N589" s="30"/>
      <c r="O589" s="30"/>
      <c r="P589" s="30" t="s">
        <v>19240</v>
      </c>
      <c r="Q589" s="30" t="s">
        <v>19113</v>
      </c>
      <c r="R589" s="30"/>
      <c r="S589" s="30"/>
      <c r="T589" s="105"/>
      <c r="U589" s="106"/>
    </row>
    <row r="590" spans="1:21" ht="53.25" customHeight="1" x14ac:dyDescent="0.2">
      <c r="A590" s="47">
        <v>589</v>
      </c>
      <c r="B590" s="32" t="s">
        <v>20891</v>
      </c>
      <c r="C590" s="33" t="s">
        <v>20892</v>
      </c>
      <c r="D590" s="61" t="s">
        <v>11977</v>
      </c>
      <c r="E590" s="34">
        <v>44838</v>
      </c>
      <c r="F590" s="34">
        <v>44838</v>
      </c>
      <c r="G590" s="73"/>
      <c r="H590" s="30" t="str">
        <f>IFERROR(VLOOKUP(G590,[1]Hoja1!$B$2:$F$14234,2,FALSE),"")</f>
        <v/>
      </c>
      <c r="I590" s="30" t="str">
        <f>IFERROR(VLOOKUP(G590,[1]Hoja1!$B$2:$F$14234,3,FALSE),"")</f>
        <v/>
      </c>
      <c r="J590" s="34" t="str">
        <f>IFERROR(VLOOKUP(G590,[1]Hoja1!$B$2:$F$14234,4,FALSE),"")</f>
        <v/>
      </c>
      <c r="K590" s="33" t="s">
        <v>20893</v>
      </c>
      <c r="L590" s="30" t="s">
        <v>14894</v>
      </c>
      <c r="M590" s="30"/>
      <c r="N590" s="30"/>
      <c r="O590" s="30"/>
      <c r="P590" s="30" t="s">
        <v>19240</v>
      </c>
      <c r="Q590" s="30" t="s">
        <v>19113</v>
      </c>
      <c r="R590" s="30"/>
      <c r="S590" s="30"/>
      <c r="T590" s="105"/>
      <c r="U590" s="106"/>
    </row>
    <row r="591" spans="1:21" ht="53.25" customHeight="1" x14ac:dyDescent="0.2">
      <c r="A591" s="47">
        <v>590</v>
      </c>
      <c r="B591" s="32" t="s">
        <v>20894</v>
      </c>
      <c r="C591" s="33" t="s">
        <v>20895</v>
      </c>
      <c r="D591" s="61" t="s">
        <v>11977</v>
      </c>
      <c r="E591" s="34">
        <v>44838</v>
      </c>
      <c r="F591" s="34">
        <v>44838</v>
      </c>
      <c r="G591" s="73"/>
      <c r="H591" s="30" t="str">
        <f>IFERROR(VLOOKUP(G591,[1]Hoja1!$B$2:$F$14234,2,FALSE),"")</f>
        <v/>
      </c>
      <c r="I591" s="30" t="str">
        <f>IFERROR(VLOOKUP(G591,[1]Hoja1!$B$2:$F$14234,3,FALSE),"")</f>
        <v/>
      </c>
      <c r="J591" s="34" t="str">
        <f>IFERROR(VLOOKUP(G591,[1]Hoja1!$B$2:$F$14234,4,FALSE),"")</f>
        <v/>
      </c>
      <c r="K591" s="33" t="s">
        <v>20896</v>
      </c>
      <c r="L591" s="30" t="s">
        <v>14894</v>
      </c>
      <c r="M591" s="30"/>
      <c r="N591" s="30"/>
      <c r="O591" s="30"/>
      <c r="P591" s="30" t="s">
        <v>19240</v>
      </c>
      <c r="Q591" s="30" t="s">
        <v>19113</v>
      </c>
      <c r="R591" s="30"/>
      <c r="S591" s="30"/>
      <c r="T591" s="105"/>
      <c r="U591" s="106"/>
    </row>
    <row r="592" spans="1:21" ht="53.25" customHeight="1" x14ac:dyDescent="0.2">
      <c r="A592" s="47">
        <v>591</v>
      </c>
      <c r="B592" s="32" t="s">
        <v>20897</v>
      </c>
      <c r="C592" s="33" t="s">
        <v>20898</v>
      </c>
      <c r="D592" s="61" t="s">
        <v>11977</v>
      </c>
      <c r="E592" s="34">
        <v>44838</v>
      </c>
      <c r="F592" s="34">
        <v>44838</v>
      </c>
      <c r="G592" s="73"/>
      <c r="H592" s="30" t="str">
        <f>IFERROR(VLOOKUP(G592,[1]Hoja1!$B$2:$F$14234,2,FALSE),"")</f>
        <v/>
      </c>
      <c r="I592" s="30" t="str">
        <f>IFERROR(VLOOKUP(G592,[1]Hoja1!$B$2:$F$14234,3,FALSE),"")</f>
        <v/>
      </c>
      <c r="J592" s="34" t="str">
        <f>IFERROR(VLOOKUP(G592,[1]Hoja1!$B$2:$F$14234,4,FALSE),"")</f>
        <v/>
      </c>
      <c r="K592" s="33" t="s">
        <v>20899</v>
      </c>
      <c r="L592" s="30" t="s">
        <v>15859</v>
      </c>
      <c r="M592" s="30"/>
      <c r="N592" s="30"/>
      <c r="O592" s="30"/>
      <c r="P592" s="30" t="s">
        <v>19566</v>
      </c>
      <c r="Q592" s="30" t="s">
        <v>19125</v>
      </c>
      <c r="R592" s="30"/>
      <c r="S592" s="30"/>
      <c r="T592" s="105"/>
      <c r="U592" s="106"/>
    </row>
    <row r="593" spans="1:21" ht="53.25" customHeight="1" x14ac:dyDescent="0.2">
      <c r="A593" s="47">
        <v>592</v>
      </c>
      <c r="B593" s="32" t="s">
        <v>20900</v>
      </c>
      <c r="C593" s="33" t="s">
        <v>20901</v>
      </c>
      <c r="D593" s="61" t="s">
        <v>11977</v>
      </c>
      <c r="E593" s="34">
        <v>44838</v>
      </c>
      <c r="F593" s="34">
        <v>44838</v>
      </c>
      <c r="G593" s="73"/>
      <c r="H593" s="30" t="str">
        <f>IFERROR(VLOOKUP(G593,[1]Hoja1!$B$2:$F$14234,2,FALSE),"")</f>
        <v/>
      </c>
      <c r="I593" s="30" t="str">
        <f>IFERROR(VLOOKUP(G593,[1]Hoja1!$B$2:$F$14234,3,FALSE),"")</f>
        <v/>
      </c>
      <c r="J593" s="34" t="str">
        <f>IFERROR(VLOOKUP(G593,[1]Hoja1!$B$2:$F$14234,4,FALSE),"")</f>
        <v/>
      </c>
      <c r="K593" s="33" t="s">
        <v>20902</v>
      </c>
      <c r="L593" s="30" t="s">
        <v>14894</v>
      </c>
      <c r="M593" s="30"/>
      <c r="N593" s="30"/>
      <c r="O593" s="30"/>
      <c r="P593" s="30" t="s">
        <v>19240</v>
      </c>
      <c r="Q593" s="30" t="s">
        <v>19113</v>
      </c>
      <c r="R593" s="30"/>
      <c r="S593" s="30"/>
      <c r="T593" s="105"/>
      <c r="U593" s="106"/>
    </row>
    <row r="594" spans="1:21" ht="53.25" customHeight="1" x14ac:dyDescent="0.2">
      <c r="A594" s="47">
        <v>593</v>
      </c>
      <c r="B594" s="32" t="s">
        <v>20903</v>
      </c>
      <c r="C594" s="33" t="s">
        <v>20904</v>
      </c>
      <c r="D594" s="61" t="s">
        <v>11977</v>
      </c>
      <c r="E594" s="34">
        <v>44838</v>
      </c>
      <c r="F594" s="34">
        <v>44838</v>
      </c>
      <c r="G594" s="73"/>
      <c r="H594" s="30" t="str">
        <f>IFERROR(VLOOKUP(G594,[1]Hoja1!$B$2:$F$14234,2,FALSE),"")</f>
        <v/>
      </c>
      <c r="I594" s="30" t="str">
        <f>IFERROR(VLOOKUP(G594,[1]Hoja1!$B$2:$F$14234,3,FALSE),"")</f>
        <v/>
      </c>
      <c r="J594" s="34" t="str">
        <f>IFERROR(VLOOKUP(G594,[1]Hoja1!$B$2:$F$14234,4,FALSE),"")</f>
        <v/>
      </c>
      <c r="K594" s="33" t="s">
        <v>20905</v>
      </c>
      <c r="L594" s="30" t="s">
        <v>15859</v>
      </c>
      <c r="M594" s="30"/>
      <c r="N594" s="30"/>
      <c r="O594" s="30"/>
      <c r="P594" s="30" t="s">
        <v>19473</v>
      </c>
      <c r="Q594" s="30" t="s">
        <v>19119</v>
      </c>
      <c r="R594" s="30"/>
      <c r="S594" s="30"/>
      <c r="T594" s="105"/>
      <c r="U594" s="106"/>
    </row>
    <row r="595" spans="1:21" ht="53.25" customHeight="1" x14ac:dyDescent="0.2">
      <c r="A595" s="47">
        <v>594</v>
      </c>
      <c r="B595" s="32" t="s">
        <v>20906</v>
      </c>
      <c r="C595" s="33" t="s">
        <v>20907</v>
      </c>
      <c r="D595" s="61" t="s">
        <v>11977</v>
      </c>
      <c r="E595" s="34">
        <v>44839</v>
      </c>
      <c r="F595" s="34">
        <v>44839</v>
      </c>
      <c r="G595" s="73"/>
      <c r="H595" s="30" t="str">
        <f>IFERROR(VLOOKUP(G595,[1]Hoja1!$B$2:$F$14234,2,FALSE),"")</f>
        <v/>
      </c>
      <c r="I595" s="30" t="str">
        <f>IFERROR(VLOOKUP(G595,[1]Hoja1!$B$2:$F$14234,3,FALSE),"")</f>
        <v/>
      </c>
      <c r="J595" s="34" t="str">
        <f>IFERROR(VLOOKUP(G595,[1]Hoja1!$B$2:$F$14234,4,FALSE),"")</f>
        <v/>
      </c>
      <c r="K595" s="33" t="s">
        <v>20908</v>
      </c>
      <c r="L595" s="30" t="s">
        <v>14894</v>
      </c>
      <c r="M595" s="30"/>
      <c r="N595" s="30"/>
      <c r="O595" s="30"/>
      <c r="P595" s="30" t="s">
        <v>19240</v>
      </c>
      <c r="Q595" s="30" t="s">
        <v>19113</v>
      </c>
      <c r="R595" s="30"/>
      <c r="S595" s="30"/>
      <c r="T595" s="105"/>
      <c r="U595" s="106"/>
    </row>
    <row r="596" spans="1:21" ht="53.25" customHeight="1" x14ac:dyDescent="0.2">
      <c r="A596" s="47">
        <v>595</v>
      </c>
      <c r="B596" s="32" t="s">
        <v>20909</v>
      </c>
      <c r="C596" s="33" t="s">
        <v>20910</v>
      </c>
      <c r="D596" s="61" t="s">
        <v>11977</v>
      </c>
      <c r="E596" s="34">
        <v>44839</v>
      </c>
      <c r="F596" s="34">
        <v>44839</v>
      </c>
      <c r="G596" s="73"/>
      <c r="H596" s="30" t="str">
        <f>IFERROR(VLOOKUP(G596,[1]Hoja1!$B$2:$F$14234,2,FALSE),"")</f>
        <v/>
      </c>
      <c r="I596" s="30" t="str">
        <f>IFERROR(VLOOKUP(G596,[1]Hoja1!$B$2:$F$14234,3,FALSE),"")</f>
        <v/>
      </c>
      <c r="J596" s="34" t="str">
        <f>IFERROR(VLOOKUP(G596,[1]Hoja1!$B$2:$F$14234,4,FALSE),"")</f>
        <v/>
      </c>
      <c r="K596" s="33" t="s">
        <v>20911</v>
      </c>
      <c r="L596" s="30" t="s">
        <v>14894</v>
      </c>
      <c r="M596" s="30"/>
      <c r="N596" s="30"/>
      <c r="O596" s="30"/>
      <c r="P596" s="30" t="s">
        <v>19240</v>
      </c>
      <c r="Q596" s="30" t="s">
        <v>19113</v>
      </c>
      <c r="R596" s="30"/>
      <c r="S596" s="30"/>
      <c r="T596" s="105"/>
      <c r="U596" s="106"/>
    </row>
    <row r="597" spans="1:21" ht="53.25" customHeight="1" x14ac:dyDescent="0.2">
      <c r="A597" s="47">
        <v>596</v>
      </c>
      <c r="B597" s="32" t="s">
        <v>20912</v>
      </c>
      <c r="C597" s="33" t="s">
        <v>20910</v>
      </c>
      <c r="D597" s="61" t="s">
        <v>11977</v>
      </c>
      <c r="E597" s="34">
        <v>44839</v>
      </c>
      <c r="F597" s="34">
        <v>44839</v>
      </c>
      <c r="G597" s="73"/>
      <c r="H597" s="30" t="str">
        <f>IFERROR(VLOOKUP(G597,[1]Hoja1!$B$2:$F$14234,2,FALSE),"")</f>
        <v/>
      </c>
      <c r="I597" s="30" t="str">
        <f>IFERROR(VLOOKUP(G597,[1]Hoja1!$B$2:$F$14234,3,FALSE),"")</f>
        <v/>
      </c>
      <c r="J597" s="34" t="str">
        <f>IFERROR(VLOOKUP(G597,[1]Hoja1!$B$2:$F$14234,4,FALSE),"")</f>
        <v/>
      </c>
      <c r="K597" s="33" t="s">
        <v>20913</v>
      </c>
      <c r="L597" s="30" t="s">
        <v>14894</v>
      </c>
      <c r="M597" s="30"/>
      <c r="N597" s="30"/>
      <c r="O597" s="30"/>
      <c r="P597" s="30" t="s">
        <v>19240</v>
      </c>
      <c r="Q597" s="30" t="s">
        <v>19113</v>
      </c>
      <c r="R597" s="30"/>
      <c r="S597" s="30"/>
      <c r="T597" s="105"/>
      <c r="U597" s="106"/>
    </row>
    <row r="598" spans="1:21" ht="53.25" customHeight="1" x14ac:dyDescent="0.2">
      <c r="A598" s="47">
        <v>597</v>
      </c>
      <c r="B598" s="32" t="s">
        <v>20914</v>
      </c>
      <c r="C598" s="33" t="s">
        <v>20915</v>
      </c>
      <c r="D598" s="61" t="s">
        <v>11977</v>
      </c>
      <c r="E598" s="34">
        <v>44839</v>
      </c>
      <c r="F598" s="34">
        <v>44839</v>
      </c>
      <c r="G598" s="73"/>
      <c r="H598" s="30" t="str">
        <f>IFERROR(VLOOKUP(G598,[1]Hoja1!$B$2:$F$14234,2,FALSE),"")</f>
        <v/>
      </c>
      <c r="I598" s="30" t="str">
        <f>IFERROR(VLOOKUP(G598,[1]Hoja1!$B$2:$F$14234,3,FALSE),"")</f>
        <v/>
      </c>
      <c r="J598" s="34" t="str">
        <f>IFERROR(VLOOKUP(G598,[1]Hoja1!$B$2:$F$14234,4,FALSE),"")</f>
        <v/>
      </c>
      <c r="K598" s="33" t="s">
        <v>20916</v>
      </c>
      <c r="L598" s="30" t="s">
        <v>14894</v>
      </c>
      <c r="M598" s="30"/>
      <c r="N598" s="30"/>
      <c r="O598" s="30"/>
      <c r="P598" s="30" t="s">
        <v>19240</v>
      </c>
      <c r="Q598" s="30" t="s">
        <v>19113</v>
      </c>
      <c r="R598" s="30"/>
      <c r="S598" s="30"/>
      <c r="T598" s="105"/>
      <c r="U598" s="106"/>
    </row>
    <row r="599" spans="1:21" ht="53.25" customHeight="1" x14ac:dyDescent="0.2">
      <c r="A599" s="47">
        <v>598</v>
      </c>
      <c r="B599" s="32" t="s">
        <v>20917</v>
      </c>
      <c r="C599" s="33" t="s">
        <v>20918</v>
      </c>
      <c r="D599" s="61" t="s">
        <v>11977</v>
      </c>
      <c r="E599" s="34">
        <v>44839</v>
      </c>
      <c r="F599" s="34">
        <v>44839</v>
      </c>
      <c r="G599" s="73"/>
      <c r="H599" s="30" t="str">
        <f>IFERROR(VLOOKUP(G599,[1]Hoja1!$B$2:$F$14234,2,FALSE),"")</f>
        <v/>
      </c>
      <c r="I599" s="30" t="str">
        <f>IFERROR(VLOOKUP(G599,[1]Hoja1!$B$2:$F$14234,3,FALSE),"")</f>
        <v/>
      </c>
      <c r="J599" s="34" t="str">
        <f>IFERROR(VLOOKUP(G599,[1]Hoja1!$B$2:$F$14234,4,FALSE),"")</f>
        <v/>
      </c>
      <c r="K599" s="33" t="s">
        <v>20919</v>
      </c>
      <c r="L599" s="30" t="s">
        <v>14894</v>
      </c>
      <c r="M599" s="30"/>
      <c r="N599" s="30"/>
      <c r="O599" s="30"/>
      <c r="P599" s="30" t="s">
        <v>19240</v>
      </c>
      <c r="Q599" s="30" t="s">
        <v>19113</v>
      </c>
      <c r="R599" s="30"/>
      <c r="S599" s="30"/>
      <c r="T599" s="105"/>
      <c r="U599" s="106"/>
    </row>
    <row r="600" spans="1:21" ht="53.25" customHeight="1" x14ac:dyDescent="0.2">
      <c r="A600" s="47">
        <v>599</v>
      </c>
      <c r="B600" s="32" t="s">
        <v>20920</v>
      </c>
      <c r="C600" s="33" t="s">
        <v>20921</v>
      </c>
      <c r="D600" s="61" t="s">
        <v>11977</v>
      </c>
      <c r="E600" s="34">
        <v>44839</v>
      </c>
      <c r="F600" s="34">
        <v>44839</v>
      </c>
      <c r="G600" s="73"/>
      <c r="H600" s="30" t="str">
        <f>IFERROR(VLOOKUP(G600,[1]Hoja1!$B$2:$F$14234,2,FALSE),"")</f>
        <v/>
      </c>
      <c r="I600" s="30" t="str">
        <f>IFERROR(VLOOKUP(G600,[1]Hoja1!$B$2:$F$14234,3,FALSE),"")</f>
        <v/>
      </c>
      <c r="J600" s="34" t="str">
        <f>IFERROR(VLOOKUP(G600,[1]Hoja1!$B$2:$F$14234,4,FALSE),"")</f>
        <v/>
      </c>
      <c r="K600" s="33" t="s">
        <v>20922</v>
      </c>
      <c r="L600" s="30" t="s">
        <v>14894</v>
      </c>
      <c r="M600" s="30"/>
      <c r="N600" s="30"/>
      <c r="O600" s="30"/>
      <c r="P600" s="30" t="s">
        <v>19240</v>
      </c>
      <c r="Q600" s="30" t="s">
        <v>19113</v>
      </c>
      <c r="R600" s="30"/>
      <c r="S600" s="30"/>
      <c r="T600" s="105"/>
      <c r="U600" s="106"/>
    </row>
    <row r="601" spans="1:21" ht="53.25" customHeight="1" x14ac:dyDescent="0.2">
      <c r="A601" s="47">
        <v>600</v>
      </c>
      <c r="B601" s="32" t="s">
        <v>20923</v>
      </c>
      <c r="C601" s="33" t="s">
        <v>20924</v>
      </c>
      <c r="D601" s="61" t="s">
        <v>11977</v>
      </c>
      <c r="E601" s="34">
        <v>44839</v>
      </c>
      <c r="F601" s="34">
        <v>44839</v>
      </c>
      <c r="G601" s="73"/>
      <c r="H601" s="30" t="str">
        <f>IFERROR(VLOOKUP(G601,[1]Hoja1!$B$2:$F$14234,2,FALSE),"")</f>
        <v/>
      </c>
      <c r="I601" s="30" t="str">
        <f>IFERROR(VLOOKUP(G601,[1]Hoja1!$B$2:$F$14234,3,FALSE),"")</f>
        <v/>
      </c>
      <c r="J601" s="34" t="str">
        <f>IFERROR(VLOOKUP(G601,[1]Hoja1!$B$2:$F$14234,4,FALSE),"")</f>
        <v/>
      </c>
      <c r="K601" s="33" t="s">
        <v>20925</v>
      </c>
      <c r="L601" s="30" t="s">
        <v>14894</v>
      </c>
      <c r="M601" s="30"/>
      <c r="N601" s="30"/>
      <c r="O601" s="30"/>
      <c r="P601" s="30" t="s">
        <v>19350</v>
      </c>
      <c r="Q601" s="31" t="s">
        <v>19115</v>
      </c>
      <c r="R601" s="31"/>
      <c r="S601" s="30"/>
      <c r="T601" s="105"/>
      <c r="U601" s="106"/>
    </row>
    <row r="602" spans="1:21" ht="53.25" customHeight="1" x14ac:dyDescent="0.2">
      <c r="A602" s="47">
        <v>601</v>
      </c>
      <c r="B602" s="32" t="s">
        <v>20926</v>
      </c>
      <c r="C602" s="33" t="s">
        <v>20927</v>
      </c>
      <c r="D602" s="61" t="s">
        <v>11977</v>
      </c>
      <c r="E602" s="34">
        <v>44839</v>
      </c>
      <c r="F602" s="34">
        <v>44839</v>
      </c>
      <c r="G602" s="73"/>
      <c r="H602" s="30" t="str">
        <f>IFERROR(VLOOKUP(G602,[1]Hoja1!$B$2:$F$14234,2,FALSE),"")</f>
        <v/>
      </c>
      <c r="I602" s="30" t="str">
        <f>IFERROR(VLOOKUP(G602,[1]Hoja1!$B$2:$F$14234,3,FALSE),"")</f>
        <v/>
      </c>
      <c r="J602" s="34" t="str">
        <f>IFERROR(VLOOKUP(G602,[1]Hoja1!$B$2:$F$14234,4,FALSE),"")</f>
        <v/>
      </c>
      <c r="K602" s="33" t="s">
        <v>20928</v>
      </c>
      <c r="L602" s="30" t="s">
        <v>14894</v>
      </c>
      <c r="M602" s="30"/>
      <c r="N602" s="30"/>
      <c r="O602" s="30"/>
      <c r="P602" s="30" t="s">
        <v>20342</v>
      </c>
      <c r="Q602" s="30" t="s">
        <v>86</v>
      </c>
      <c r="R602" s="30"/>
      <c r="S602" s="30"/>
      <c r="T602" s="105"/>
      <c r="U602" s="106" t="s">
        <v>2177</v>
      </c>
    </row>
    <row r="603" spans="1:21" ht="53.25" customHeight="1" x14ac:dyDescent="0.2">
      <c r="A603" s="47">
        <v>602</v>
      </c>
      <c r="B603" s="32" t="s">
        <v>20929</v>
      </c>
      <c r="C603" s="33" t="s">
        <v>20930</v>
      </c>
      <c r="D603" s="61" t="s">
        <v>11977</v>
      </c>
      <c r="E603" s="34">
        <v>44839</v>
      </c>
      <c r="F603" s="34">
        <v>44839</v>
      </c>
      <c r="G603" s="73"/>
      <c r="H603" s="30" t="str">
        <f>IFERROR(VLOOKUP(G603,[1]Hoja1!$B$2:$F$14234,2,FALSE),"")</f>
        <v/>
      </c>
      <c r="I603" s="30" t="str">
        <f>IFERROR(VLOOKUP(G603,[1]Hoja1!$B$2:$F$14234,3,FALSE),"")</f>
        <v/>
      </c>
      <c r="J603" s="34" t="str">
        <f>IFERROR(VLOOKUP(G603,[1]Hoja1!$B$2:$F$14234,4,FALSE),"")</f>
        <v/>
      </c>
      <c r="K603" s="33" t="s">
        <v>20931</v>
      </c>
      <c r="L603" s="30" t="s">
        <v>14894</v>
      </c>
      <c r="M603" s="30"/>
      <c r="N603" s="30"/>
      <c r="O603" s="30"/>
      <c r="P603" s="30" t="s">
        <v>20342</v>
      </c>
      <c r="Q603" s="30" t="s">
        <v>86</v>
      </c>
      <c r="R603" s="30"/>
      <c r="S603" s="30"/>
      <c r="T603" s="105"/>
      <c r="U603" s="106" t="s">
        <v>2177</v>
      </c>
    </row>
    <row r="604" spans="1:21" ht="53.25" customHeight="1" x14ac:dyDescent="0.2">
      <c r="A604" s="47">
        <v>603</v>
      </c>
      <c r="B604" s="32" t="s">
        <v>20932</v>
      </c>
      <c r="C604" s="33" t="s">
        <v>20933</v>
      </c>
      <c r="D604" s="61" t="s">
        <v>11977</v>
      </c>
      <c r="E604" s="34">
        <v>44844</v>
      </c>
      <c r="F604" s="34">
        <v>44839</v>
      </c>
      <c r="G604" s="73">
        <v>5319</v>
      </c>
      <c r="H604" s="30" t="str">
        <f>IFERROR(VLOOKUP(G604,[1]Hoja1!$B$2:$F$14234,2,FALSE),"")</f>
        <v>K-INCA</v>
      </c>
      <c r="I604" s="30" t="str">
        <f>IFERROR(VLOOKUP(G604,[1]Hoja1!$B$2:$F$14234,3,FALSE),"")</f>
        <v>PT-5319-PM</v>
      </c>
      <c r="J604" s="34" t="str">
        <f>IFERROR(VLOOKUP(G604,[1]Hoja1!$B$2:$F$14234,4,FALSE),"")</f>
        <v>CASAMAR S.A.C.</v>
      </c>
      <c r="K604" s="250" t="s">
        <v>20934</v>
      </c>
      <c r="L604" s="30" t="s">
        <v>14894</v>
      </c>
      <c r="M604" s="30"/>
      <c r="N604" s="30"/>
      <c r="O604" s="30"/>
      <c r="P604" s="30" t="s">
        <v>5783</v>
      </c>
      <c r="Q604" s="30" t="s">
        <v>19112</v>
      </c>
      <c r="R604" s="30" t="s">
        <v>5783</v>
      </c>
      <c r="S604" s="30"/>
      <c r="T604" s="105"/>
      <c r="U604" s="106"/>
    </row>
    <row r="605" spans="1:21" ht="53.25" customHeight="1" x14ac:dyDescent="0.2">
      <c r="A605" s="47">
        <v>604</v>
      </c>
      <c r="B605" s="32" t="s">
        <v>20935</v>
      </c>
      <c r="C605" s="33" t="s">
        <v>20936</v>
      </c>
      <c r="D605" s="61" t="s">
        <v>11977</v>
      </c>
      <c r="E605" s="34">
        <v>44844</v>
      </c>
      <c r="F605" s="34">
        <v>44839</v>
      </c>
      <c r="G605" s="73"/>
      <c r="H605" s="30" t="str">
        <f>IFERROR(VLOOKUP(G605,[1]Hoja1!$B$2:$F$14234,2,FALSE),"")</f>
        <v/>
      </c>
      <c r="I605" s="30" t="str">
        <f>IFERROR(VLOOKUP(G605,[1]Hoja1!$B$2:$F$14234,3,FALSE),"")</f>
        <v/>
      </c>
      <c r="J605" s="34" t="str">
        <f>IFERROR(VLOOKUP(G605,[1]Hoja1!$B$2:$F$14234,4,FALSE),"")</f>
        <v/>
      </c>
      <c r="K605" s="33" t="s">
        <v>20937</v>
      </c>
      <c r="L605" s="30" t="s">
        <v>14894</v>
      </c>
      <c r="M605" s="30"/>
      <c r="N605" s="30"/>
      <c r="O605" s="30"/>
      <c r="P605" s="30" t="s">
        <v>19350</v>
      </c>
      <c r="Q605" s="31" t="s">
        <v>19115</v>
      </c>
      <c r="R605" s="31"/>
      <c r="S605" s="30"/>
      <c r="T605" s="105"/>
      <c r="U605" s="106"/>
    </row>
    <row r="606" spans="1:21" ht="53.25" customHeight="1" x14ac:dyDescent="0.2">
      <c r="A606" s="47">
        <v>605</v>
      </c>
      <c r="B606" s="32" t="s">
        <v>20938</v>
      </c>
      <c r="C606" s="33" t="s">
        <v>20939</v>
      </c>
      <c r="D606" s="61" t="s">
        <v>11977</v>
      </c>
      <c r="E606" s="34">
        <v>44847</v>
      </c>
      <c r="F606" s="34">
        <v>44839</v>
      </c>
      <c r="G606" s="73"/>
      <c r="H606" s="30" t="str">
        <f>IFERROR(VLOOKUP(G606,[1]Hoja1!$B$2:$F$14234,2,FALSE),"")</f>
        <v/>
      </c>
      <c r="I606" s="30" t="str">
        <f>IFERROR(VLOOKUP(G606,[1]Hoja1!$B$2:$F$14234,3,FALSE),"")</f>
        <v/>
      </c>
      <c r="J606" s="34" t="str">
        <f>IFERROR(VLOOKUP(G606,[1]Hoja1!$B$2:$F$14234,4,FALSE),"")</f>
        <v/>
      </c>
      <c r="K606" s="33" t="s">
        <v>20940</v>
      </c>
      <c r="L606" s="30" t="s">
        <v>14894</v>
      </c>
      <c r="M606" s="30"/>
      <c r="N606" s="30"/>
      <c r="O606" s="30"/>
      <c r="P606" s="30" t="s">
        <v>20342</v>
      </c>
      <c r="Q606" s="30" t="s">
        <v>86</v>
      </c>
      <c r="R606" s="30"/>
      <c r="S606" s="30"/>
      <c r="T606" s="105"/>
      <c r="U606" s="106" t="s">
        <v>2177</v>
      </c>
    </row>
    <row r="607" spans="1:21" ht="53.25" customHeight="1" x14ac:dyDescent="0.2">
      <c r="A607" s="47">
        <v>606</v>
      </c>
      <c r="B607" s="32" t="s">
        <v>20941</v>
      </c>
      <c r="C607" s="33" t="s">
        <v>20942</v>
      </c>
      <c r="D607" s="61" t="s">
        <v>11977</v>
      </c>
      <c r="E607" s="34">
        <v>44847</v>
      </c>
      <c r="F607" s="34">
        <v>44839</v>
      </c>
      <c r="G607" s="73"/>
      <c r="H607" s="30" t="str">
        <f>IFERROR(VLOOKUP(G607,[1]Hoja1!$B$2:$F$14234,2,FALSE),"")</f>
        <v/>
      </c>
      <c r="I607" s="30" t="str">
        <f>IFERROR(VLOOKUP(G607,[1]Hoja1!$B$2:$F$14234,3,FALSE),"")</f>
        <v/>
      </c>
      <c r="J607" s="34" t="str">
        <f>IFERROR(VLOOKUP(G607,[1]Hoja1!$B$2:$F$14234,4,FALSE),"")</f>
        <v/>
      </c>
      <c r="K607" s="33" t="s">
        <v>20943</v>
      </c>
      <c r="L607" s="30" t="s">
        <v>14894</v>
      </c>
      <c r="M607" s="30"/>
      <c r="N607" s="30"/>
      <c r="O607" s="30"/>
      <c r="P607" s="30" t="s">
        <v>20342</v>
      </c>
      <c r="Q607" s="30" t="s">
        <v>86</v>
      </c>
      <c r="R607" s="30"/>
      <c r="S607" s="30"/>
      <c r="T607" s="105"/>
      <c r="U607" s="106" t="s">
        <v>2177</v>
      </c>
    </row>
    <row r="608" spans="1:21" ht="53.25" customHeight="1" x14ac:dyDescent="0.2">
      <c r="A608" s="47">
        <v>607</v>
      </c>
      <c r="B608" s="32" t="s">
        <v>20944</v>
      </c>
      <c r="C608" s="33" t="s">
        <v>20945</v>
      </c>
      <c r="D608" s="61" t="s">
        <v>11977</v>
      </c>
      <c r="E608" s="34">
        <v>44844</v>
      </c>
      <c r="F608" s="34">
        <v>44839</v>
      </c>
      <c r="G608" s="73"/>
      <c r="H608" s="30" t="str">
        <f>IFERROR(VLOOKUP(G608,[1]Hoja1!$B$2:$F$14234,2,FALSE),"")</f>
        <v/>
      </c>
      <c r="I608" s="30" t="str">
        <f>IFERROR(VLOOKUP(G608,[1]Hoja1!$B$2:$F$14234,3,FALSE),"")</f>
        <v/>
      </c>
      <c r="J608" s="34" t="str">
        <f>IFERROR(VLOOKUP(G608,[1]Hoja1!$B$2:$F$14234,4,FALSE),"")</f>
        <v/>
      </c>
      <c r="K608" s="33" t="s">
        <v>20946</v>
      </c>
      <c r="L608" s="30" t="s">
        <v>14894</v>
      </c>
      <c r="M608" s="30"/>
      <c r="N608" s="30"/>
      <c r="O608" s="30"/>
      <c r="P608" s="30" t="s">
        <v>19418</v>
      </c>
      <c r="Q608" s="30" t="s">
        <v>78</v>
      </c>
      <c r="R608" s="30"/>
      <c r="S608" s="30"/>
      <c r="T608" s="105"/>
      <c r="U608" s="106"/>
    </row>
    <row r="609" spans="1:21" ht="53.25" customHeight="1" x14ac:dyDescent="0.2">
      <c r="A609" s="47">
        <v>608</v>
      </c>
      <c r="B609" s="32" t="s">
        <v>20947</v>
      </c>
      <c r="C609" s="33" t="s">
        <v>20948</v>
      </c>
      <c r="D609" s="61" t="s">
        <v>11977</v>
      </c>
      <c r="E609" s="34">
        <v>44846</v>
      </c>
      <c r="F609" s="34">
        <v>44840</v>
      </c>
      <c r="G609" s="73"/>
      <c r="H609" s="30" t="str">
        <f>IFERROR(VLOOKUP(G609,[1]Hoja1!$B$2:$F$14234,2,FALSE),"")</f>
        <v/>
      </c>
      <c r="I609" s="30" t="str">
        <f>IFERROR(VLOOKUP(G609,[1]Hoja1!$B$2:$F$14234,3,FALSE),"")</f>
        <v/>
      </c>
      <c r="J609" s="34" t="str">
        <f>IFERROR(VLOOKUP(G609,[1]Hoja1!$B$2:$F$14234,4,FALSE),"")</f>
        <v/>
      </c>
      <c r="K609" s="33" t="s">
        <v>20949</v>
      </c>
      <c r="L609" s="30" t="s">
        <v>14894</v>
      </c>
      <c r="M609" s="30"/>
      <c r="N609" s="30"/>
      <c r="O609" s="30"/>
      <c r="P609" s="30" t="s">
        <v>19418</v>
      </c>
      <c r="Q609" s="30" t="s">
        <v>78</v>
      </c>
      <c r="R609" s="30"/>
      <c r="S609" s="30"/>
      <c r="T609" s="105"/>
      <c r="U609" s="106"/>
    </row>
    <row r="610" spans="1:21" ht="53.25" customHeight="1" x14ac:dyDescent="0.2">
      <c r="A610" s="47">
        <v>609</v>
      </c>
      <c r="B610" s="32" t="s">
        <v>20950</v>
      </c>
      <c r="C610" s="33" t="s">
        <v>20951</v>
      </c>
      <c r="D610" s="61" t="s">
        <v>11977</v>
      </c>
      <c r="E610" s="34">
        <v>44846</v>
      </c>
      <c r="F610" s="34">
        <v>44840</v>
      </c>
      <c r="G610" s="73"/>
      <c r="H610" s="30" t="str">
        <f>IFERROR(VLOOKUP(G610,[1]Hoja1!$B$2:$F$14234,2,FALSE),"")</f>
        <v/>
      </c>
      <c r="I610" s="30" t="str">
        <f>IFERROR(VLOOKUP(G610,[1]Hoja1!$B$2:$F$14234,3,FALSE),"")</f>
        <v/>
      </c>
      <c r="J610" s="34" t="str">
        <f>IFERROR(VLOOKUP(G610,[1]Hoja1!$B$2:$F$14234,4,FALSE),"")</f>
        <v/>
      </c>
      <c r="K610" s="33" t="s">
        <v>20952</v>
      </c>
      <c r="L610" s="30" t="s">
        <v>14894</v>
      </c>
      <c r="M610" s="30"/>
      <c r="N610" s="30"/>
      <c r="O610" s="30"/>
      <c r="P610" s="30" t="s">
        <v>19418</v>
      </c>
      <c r="Q610" s="30" t="s">
        <v>78</v>
      </c>
      <c r="R610" s="30"/>
      <c r="S610" s="30"/>
      <c r="T610" s="105"/>
      <c r="U610" s="106"/>
    </row>
    <row r="611" spans="1:21" ht="53.25" customHeight="1" x14ac:dyDescent="0.2">
      <c r="A611" s="47">
        <v>610</v>
      </c>
      <c r="B611" s="32" t="s">
        <v>20953</v>
      </c>
      <c r="C611" s="33" t="s">
        <v>20954</v>
      </c>
      <c r="D611" s="61" t="s">
        <v>11977</v>
      </c>
      <c r="E611" s="34">
        <v>44845</v>
      </c>
      <c r="F611" s="34">
        <v>44844</v>
      </c>
      <c r="G611" s="73"/>
      <c r="H611" s="30" t="str">
        <f>IFERROR(VLOOKUP(G611,[1]Hoja1!$B$2:$F$14234,2,FALSE),"")</f>
        <v/>
      </c>
      <c r="I611" s="30" t="str">
        <f>IFERROR(VLOOKUP(G611,[1]Hoja1!$B$2:$F$14234,3,FALSE),"")</f>
        <v/>
      </c>
      <c r="J611" s="34" t="str">
        <f>IFERROR(VLOOKUP(G611,[1]Hoja1!$B$2:$F$14234,4,FALSE),"")</f>
        <v/>
      </c>
      <c r="K611" s="33" t="s">
        <v>20955</v>
      </c>
      <c r="L611" s="30" t="s">
        <v>14894</v>
      </c>
      <c r="M611" s="30"/>
      <c r="N611" s="30"/>
      <c r="O611" s="30"/>
      <c r="P611" s="30" t="s">
        <v>19240</v>
      </c>
      <c r="Q611" s="30" t="s">
        <v>19113</v>
      </c>
      <c r="R611" s="30"/>
      <c r="S611" s="30"/>
      <c r="T611" s="105"/>
      <c r="U611" s="106"/>
    </row>
    <row r="612" spans="1:21" ht="53.25" customHeight="1" x14ac:dyDescent="0.2">
      <c r="A612" s="47">
        <v>611</v>
      </c>
      <c r="B612" s="32" t="s">
        <v>20956</v>
      </c>
      <c r="C612" s="33" t="s">
        <v>20957</v>
      </c>
      <c r="D612" s="61" t="s">
        <v>11977</v>
      </c>
      <c r="E612" s="34">
        <v>44846</v>
      </c>
      <c r="F612" s="34">
        <v>44845</v>
      </c>
      <c r="G612" s="73"/>
      <c r="H612" s="30" t="str">
        <f>IFERROR(VLOOKUP(G612,[1]Hoja1!$B$2:$F$14234,2,FALSE),"")</f>
        <v/>
      </c>
      <c r="I612" s="30" t="str">
        <f>IFERROR(VLOOKUP(G612,[1]Hoja1!$B$2:$F$14234,3,FALSE),"")</f>
        <v/>
      </c>
      <c r="J612" s="34" t="str">
        <f>IFERROR(VLOOKUP(G612,[1]Hoja1!$B$2:$F$14234,4,FALSE),"")</f>
        <v/>
      </c>
      <c r="K612" s="33" t="s">
        <v>20958</v>
      </c>
      <c r="L612" s="30" t="s">
        <v>14894</v>
      </c>
      <c r="M612" s="30"/>
      <c r="N612" s="30"/>
      <c r="O612" s="30"/>
      <c r="P612" s="30" t="s">
        <v>19148</v>
      </c>
      <c r="Q612" s="30" t="s">
        <v>19118</v>
      </c>
      <c r="R612" s="30"/>
      <c r="S612" s="30"/>
      <c r="T612" s="105"/>
      <c r="U612" s="106"/>
    </row>
    <row r="613" spans="1:21" ht="53.25" customHeight="1" x14ac:dyDescent="0.2">
      <c r="A613" s="47">
        <v>612</v>
      </c>
      <c r="B613" s="32" t="s">
        <v>20959</v>
      </c>
      <c r="C613" s="33" t="s">
        <v>20960</v>
      </c>
      <c r="D613" s="61" t="s">
        <v>11977</v>
      </c>
      <c r="E613" s="34">
        <v>44845</v>
      </c>
      <c r="F613" s="34">
        <v>44845</v>
      </c>
      <c r="G613" s="73"/>
      <c r="H613" s="34" t="s">
        <v>20961</v>
      </c>
      <c r="I613" s="30" t="str">
        <f>IFERROR(VLOOKUP(G613,[1]Hoja1!$B$2:$F$14234,3,FALSE),"")</f>
        <v/>
      </c>
      <c r="J613" s="34" t="str">
        <f>IFERROR(VLOOKUP(G613,[1]Hoja1!$B$2:$F$14234,4,FALSE),"")</f>
        <v/>
      </c>
      <c r="K613" s="33" t="s">
        <v>20962</v>
      </c>
      <c r="L613" s="30" t="s">
        <v>14894</v>
      </c>
      <c r="M613" s="30"/>
      <c r="N613" s="30" t="s">
        <v>19144</v>
      </c>
      <c r="O613" s="30"/>
      <c r="P613" s="30"/>
      <c r="Q613" s="30" t="s">
        <v>179</v>
      </c>
      <c r="R613" s="30" t="s">
        <v>19426</v>
      </c>
      <c r="S613" s="30"/>
      <c r="T613" s="105"/>
      <c r="U613" s="106"/>
    </row>
    <row r="614" spans="1:21" ht="53.25" customHeight="1" x14ac:dyDescent="0.2">
      <c r="A614" s="47">
        <v>613</v>
      </c>
      <c r="B614" s="32" t="s">
        <v>20963</v>
      </c>
      <c r="C614" s="33" t="s">
        <v>20964</v>
      </c>
      <c r="D614" s="61" t="s">
        <v>11977</v>
      </c>
      <c r="E614" s="34">
        <v>44846</v>
      </c>
      <c r="F614" s="34">
        <v>44846</v>
      </c>
      <c r="G614" s="73"/>
      <c r="H614" s="34"/>
      <c r="I614" s="30" t="str">
        <f>IFERROR(VLOOKUP(G614,[1]Hoja1!$B$2:$F$14234,3,FALSE),"")</f>
        <v/>
      </c>
      <c r="J614" s="34" t="str">
        <f>IFERROR(VLOOKUP(G614,[1]Hoja1!$B$2:$F$14234,4,FALSE),"")</f>
        <v/>
      </c>
      <c r="K614" s="33" t="s">
        <v>20965</v>
      </c>
      <c r="L614" s="30" t="s">
        <v>14894</v>
      </c>
      <c r="M614" s="30"/>
      <c r="N614" s="30"/>
      <c r="O614" s="30"/>
      <c r="P614" s="30" t="s">
        <v>5783</v>
      </c>
      <c r="Q614" s="30" t="s">
        <v>179</v>
      </c>
      <c r="R614" s="30" t="s">
        <v>20156</v>
      </c>
      <c r="S614" s="30"/>
      <c r="T614" s="105"/>
      <c r="U614" s="106"/>
    </row>
    <row r="615" spans="1:21" ht="53.25" customHeight="1" x14ac:dyDescent="0.2">
      <c r="A615" s="47">
        <v>614</v>
      </c>
      <c r="B615" s="32" t="s">
        <v>20966</v>
      </c>
      <c r="C615" s="33" t="s">
        <v>20967</v>
      </c>
      <c r="D615" s="61" t="s">
        <v>11977</v>
      </c>
      <c r="E615" s="34">
        <v>44846</v>
      </c>
      <c r="F615" s="34">
        <v>44846</v>
      </c>
      <c r="G615" s="73"/>
      <c r="H615" s="34" t="s">
        <v>20968</v>
      </c>
      <c r="I615" s="34" t="s">
        <v>20969</v>
      </c>
      <c r="J615" s="34" t="str">
        <f>IFERROR(VLOOKUP(G615,[1]Hoja1!$B$2:$F$14234,4,FALSE),"")</f>
        <v/>
      </c>
      <c r="K615" s="33" t="s">
        <v>20970</v>
      </c>
      <c r="L615" s="30" t="s">
        <v>14894</v>
      </c>
      <c r="M615" s="30"/>
      <c r="N615" s="30"/>
      <c r="O615" s="30"/>
      <c r="P615" s="30" t="s">
        <v>5783</v>
      </c>
      <c r="Q615" s="30" t="s">
        <v>179</v>
      </c>
      <c r="R615" s="30" t="s">
        <v>19599</v>
      </c>
      <c r="S615" s="30"/>
      <c r="T615" s="105"/>
      <c r="U615" s="106"/>
    </row>
    <row r="616" spans="1:21" ht="53.25" customHeight="1" x14ac:dyDescent="0.2">
      <c r="A616" s="47">
        <v>615</v>
      </c>
      <c r="B616" s="32" t="s">
        <v>20971</v>
      </c>
      <c r="C616" s="33" t="s">
        <v>20817</v>
      </c>
      <c r="D616" s="61" t="s">
        <v>11977</v>
      </c>
      <c r="E616" s="34">
        <v>44847</v>
      </c>
      <c r="F616" s="34">
        <v>44846</v>
      </c>
      <c r="G616" s="73"/>
      <c r="H616" s="34"/>
      <c r="I616" s="34"/>
      <c r="J616" s="34" t="str">
        <f>IFERROR(VLOOKUP(G616,[1]Hoja1!$B$2:$F$14234,4,FALSE),"")</f>
        <v/>
      </c>
      <c r="K616" s="33" t="s">
        <v>20972</v>
      </c>
      <c r="L616" s="30" t="s">
        <v>15859</v>
      </c>
      <c r="M616" s="30"/>
      <c r="N616" s="30"/>
      <c r="O616" s="30"/>
      <c r="P616" s="30" t="s">
        <v>19606</v>
      </c>
      <c r="Q616" s="30" t="s">
        <v>19119</v>
      </c>
      <c r="R616" s="30"/>
      <c r="S616" s="30"/>
      <c r="T616" s="105"/>
      <c r="U616" s="106" t="s">
        <v>2177</v>
      </c>
    </row>
    <row r="617" spans="1:21" ht="53.25" customHeight="1" x14ac:dyDescent="0.2">
      <c r="A617" s="47">
        <v>616</v>
      </c>
      <c r="B617" s="32" t="s">
        <v>20973</v>
      </c>
      <c r="C617" s="33" t="s">
        <v>20974</v>
      </c>
      <c r="D617" s="61" t="s">
        <v>11977</v>
      </c>
      <c r="E617" s="34">
        <v>44847</v>
      </c>
      <c r="F617" s="34">
        <v>44847</v>
      </c>
      <c r="G617" s="73"/>
      <c r="H617" s="34"/>
      <c r="I617" s="34"/>
      <c r="J617" s="34" t="str">
        <f>IFERROR(VLOOKUP(G617,[1]Hoja1!$B$2:$F$14234,4,FALSE),"")</f>
        <v/>
      </c>
      <c r="K617" s="33" t="s">
        <v>20975</v>
      </c>
      <c r="L617" s="30" t="s">
        <v>14894</v>
      </c>
      <c r="M617" s="30"/>
      <c r="N617" s="30"/>
      <c r="O617" s="30"/>
      <c r="P617" s="30" t="s">
        <v>5783</v>
      </c>
      <c r="Q617" s="30" t="s">
        <v>19996</v>
      </c>
      <c r="R617" s="30" t="s">
        <v>20976</v>
      </c>
      <c r="S617" s="30"/>
      <c r="T617" s="105"/>
      <c r="U617" s="106"/>
    </row>
    <row r="618" spans="1:21" ht="53.25" customHeight="1" x14ac:dyDescent="0.2">
      <c r="A618" s="47">
        <v>617</v>
      </c>
      <c r="B618" s="32" t="s">
        <v>20977</v>
      </c>
      <c r="C618" s="33" t="s">
        <v>20978</v>
      </c>
      <c r="D618" s="61" t="s">
        <v>11977</v>
      </c>
      <c r="E618" s="34">
        <v>44851</v>
      </c>
      <c r="F618" s="34">
        <v>44847</v>
      </c>
      <c r="G618" s="73"/>
      <c r="H618" s="34"/>
      <c r="I618" s="34"/>
      <c r="J618" s="34" t="str">
        <f>IFERROR(VLOOKUP(G618,[1]Hoja1!$B$2:$F$14234,4,FALSE),"")</f>
        <v/>
      </c>
      <c r="K618" s="33" t="s">
        <v>20979</v>
      </c>
      <c r="L618" s="30" t="s">
        <v>14894</v>
      </c>
      <c r="M618" s="30"/>
      <c r="N618" s="30"/>
      <c r="O618" s="30"/>
      <c r="P618" s="30" t="s">
        <v>19418</v>
      </c>
      <c r="Q618" s="30" t="s">
        <v>78</v>
      </c>
      <c r="R618" s="30"/>
      <c r="S618" s="30"/>
      <c r="T618" s="105"/>
      <c r="U618" s="106"/>
    </row>
    <row r="619" spans="1:21" ht="53.25" customHeight="1" x14ac:dyDescent="0.2">
      <c r="A619" s="47">
        <v>618</v>
      </c>
      <c r="B619" s="32" t="s">
        <v>20980</v>
      </c>
      <c r="C619" s="33" t="s">
        <v>20981</v>
      </c>
      <c r="D619" s="61" t="s">
        <v>11977</v>
      </c>
      <c r="E619" s="34">
        <v>44853</v>
      </c>
      <c r="F619" s="34">
        <v>44851</v>
      </c>
      <c r="G619" s="73"/>
      <c r="H619" s="34"/>
      <c r="I619" s="34"/>
      <c r="J619" s="34" t="str">
        <f>IFERROR(VLOOKUP(G619,[1]Hoja1!$B$2:$F$14234,4,FALSE),"")</f>
        <v/>
      </c>
      <c r="K619" s="33" t="s">
        <v>20982</v>
      </c>
      <c r="L619" s="30" t="s">
        <v>14894</v>
      </c>
      <c r="M619" s="30"/>
      <c r="N619" s="30"/>
      <c r="O619" s="30"/>
      <c r="P619" s="30" t="s">
        <v>19418</v>
      </c>
      <c r="Q619" s="30" t="s">
        <v>78</v>
      </c>
      <c r="R619" s="30"/>
      <c r="S619" s="30"/>
      <c r="T619" s="105"/>
      <c r="U619" s="106"/>
    </row>
    <row r="620" spans="1:21" ht="53.25" customHeight="1" x14ac:dyDescent="0.2">
      <c r="A620" s="47">
        <v>619</v>
      </c>
      <c r="B620" s="32" t="s">
        <v>20983</v>
      </c>
      <c r="C620" s="33" t="s">
        <v>20984</v>
      </c>
      <c r="D620" s="61" t="s">
        <v>11977</v>
      </c>
      <c r="E620" s="34">
        <v>44853</v>
      </c>
      <c r="F620" s="34">
        <v>44851</v>
      </c>
      <c r="G620" s="73"/>
      <c r="H620" s="34"/>
      <c r="I620" s="34"/>
      <c r="J620" s="34" t="str">
        <f>IFERROR(VLOOKUP(G620,[1]Hoja1!$B$2:$F$14234,4,FALSE),"")</f>
        <v/>
      </c>
      <c r="K620" s="33" t="s">
        <v>20985</v>
      </c>
      <c r="L620" s="30" t="s">
        <v>14894</v>
      </c>
      <c r="M620" s="30"/>
      <c r="N620" s="30"/>
      <c r="O620" s="30"/>
      <c r="P620" s="30" t="s">
        <v>19418</v>
      </c>
      <c r="Q620" s="30" t="s">
        <v>78</v>
      </c>
      <c r="R620" s="30"/>
      <c r="S620" s="30"/>
      <c r="T620" s="105"/>
      <c r="U620" s="106"/>
    </row>
    <row r="621" spans="1:21" ht="53.25" customHeight="1" x14ac:dyDescent="0.2">
      <c r="A621" s="47">
        <v>620</v>
      </c>
      <c r="B621" s="32" t="s">
        <v>20986</v>
      </c>
      <c r="C621" s="33" t="s">
        <v>20987</v>
      </c>
      <c r="D621" s="61" t="s">
        <v>11977</v>
      </c>
      <c r="E621" s="34">
        <v>44853</v>
      </c>
      <c r="F621" s="34">
        <v>44851</v>
      </c>
      <c r="G621" s="73"/>
      <c r="H621" s="34"/>
      <c r="I621" s="34"/>
      <c r="J621" s="34" t="str">
        <f>IFERROR(VLOOKUP(G621,[1]Hoja1!$B$2:$F$14234,4,FALSE),"")</f>
        <v/>
      </c>
      <c r="K621" s="33" t="s">
        <v>20988</v>
      </c>
      <c r="L621" s="30" t="s">
        <v>14894</v>
      </c>
      <c r="M621" s="30"/>
      <c r="N621" s="30"/>
      <c r="O621" s="30"/>
      <c r="P621" s="30" t="s">
        <v>19418</v>
      </c>
      <c r="Q621" s="30" t="s">
        <v>78</v>
      </c>
      <c r="R621" s="30"/>
      <c r="S621" s="30"/>
      <c r="T621" s="105"/>
      <c r="U621" s="106"/>
    </row>
    <row r="622" spans="1:21" ht="53.25" customHeight="1" x14ac:dyDescent="0.2">
      <c r="A622" s="47">
        <v>621</v>
      </c>
      <c r="B622" s="32" t="s">
        <v>20989</v>
      </c>
      <c r="C622" s="33" t="s">
        <v>20990</v>
      </c>
      <c r="D622" s="61" t="s">
        <v>11977</v>
      </c>
      <c r="E622" s="34">
        <v>44852</v>
      </c>
      <c r="F622" s="34">
        <v>44851</v>
      </c>
      <c r="G622" s="73"/>
      <c r="H622" s="34"/>
      <c r="I622" s="34"/>
      <c r="J622" s="34" t="str">
        <f>IFERROR(VLOOKUP(G622,[1]Hoja1!$B$2:$F$14234,4,FALSE),"")</f>
        <v/>
      </c>
      <c r="K622" s="33" t="s">
        <v>20991</v>
      </c>
      <c r="L622" s="30" t="s">
        <v>15859</v>
      </c>
      <c r="M622" s="30"/>
      <c r="N622" s="30"/>
      <c r="O622" s="30"/>
      <c r="P622" s="30" t="s">
        <v>19725</v>
      </c>
      <c r="Q622" s="30" t="s">
        <v>19127</v>
      </c>
      <c r="R622" s="30"/>
      <c r="S622" s="30"/>
      <c r="T622" s="105"/>
      <c r="U622" s="106"/>
    </row>
    <row r="623" spans="1:21" ht="53.25" customHeight="1" x14ac:dyDescent="0.2">
      <c r="A623" s="47">
        <v>622</v>
      </c>
      <c r="B623" s="32" t="s">
        <v>20992</v>
      </c>
      <c r="C623" s="33" t="s">
        <v>20993</v>
      </c>
      <c r="D623" s="61" t="s">
        <v>11977</v>
      </c>
      <c r="E623" s="34">
        <v>44853</v>
      </c>
      <c r="F623" s="34">
        <v>44852</v>
      </c>
      <c r="G623" s="73"/>
      <c r="H623" s="34"/>
      <c r="I623" s="34"/>
      <c r="J623" s="34" t="str">
        <f>IFERROR(VLOOKUP(G623,[1]Hoja1!$B$2:$F$14234,4,FALSE),"")</f>
        <v/>
      </c>
      <c r="K623" s="33" t="s">
        <v>20994</v>
      </c>
      <c r="L623" s="30" t="s">
        <v>19299</v>
      </c>
      <c r="M623" s="30"/>
      <c r="N623" s="30"/>
      <c r="O623" s="30"/>
      <c r="P623" s="30" t="s">
        <v>5783</v>
      </c>
      <c r="Q623" s="30" t="s">
        <v>19124</v>
      </c>
      <c r="R623" s="30"/>
      <c r="S623" s="30"/>
      <c r="T623" s="105"/>
      <c r="U623" s="106"/>
    </row>
    <row r="624" spans="1:21" ht="53.25" customHeight="1" x14ac:dyDescent="0.2">
      <c r="A624" s="47">
        <v>623</v>
      </c>
      <c r="B624" s="32" t="s">
        <v>20995</v>
      </c>
      <c r="C624" s="33" t="s">
        <v>20996</v>
      </c>
      <c r="D624" s="61" t="s">
        <v>11977</v>
      </c>
      <c r="E624" s="34">
        <v>44853</v>
      </c>
      <c r="F624" s="34">
        <v>44852</v>
      </c>
      <c r="G624" s="73"/>
      <c r="H624" s="34"/>
      <c r="I624" s="34"/>
      <c r="J624" s="34" t="str">
        <f>IFERROR(VLOOKUP(G624,[1]Hoja1!$B$2:$F$14234,4,FALSE),"")</f>
        <v/>
      </c>
      <c r="K624" s="33" t="s">
        <v>20997</v>
      </c>
      <c r="L624" s="30" t="s">
        <v>19299</v>
      </c>
      <c r="M624" s="30"/>
      <c r="N624" s="30"/>
      <c r="O624" s="30"/>
      <c r="P624" s="30" t="s">
        <v>5783</v>
      </c>
      <c r="Q624" s="30" t="s">
        <v>19124</v>
      </c>
      <c r="R624" s="30"/>
      <c r="S624" s="30"/>
      <c r="T624" s="105"/>
      <c r="U624" s="106"/>
    </row>
    <row r="625" spans="1:21" ht="53.25" customHeight="1" x14ac:dyDescent="0.2">
      <c r="A625" s="47">
        <v>624</v>
      </c>
      <c r="B625" s="32" t="s">
        <v>20998</v>
      </c>
      <c r="C625" s="33" t="s">
        <v>20999</v>
      </c>
      <c r="D625" s="61" t="s">
        <v>11977</v>
      </c>
      <c r="E625" s="34">
        <v>44853</v>
      </c>
      <c r="F625" s="34">
        <v>44852</v>
      </c>
      <c r="G625" s="73"/>
      <c r="H625" s="34"/>
      <c r="I625" s="34"/>
      <c r="J625" s="34" t="str">
        <f>IFERROR(VLOOKUP(G625,[1]Hoja1!$B$2:$F$14234,4,FALSE),"")</f>
        <v/>
      </c>
      <c r="K625" s="33" t="s">
        <v>21000</v>
      </c>
      <c r="L625" s="30" t="s">
        <v>14894</v>
      </c>
      <c r="M625" s="30"/>
      <c r="N625" s="30"/>
      <c r="O625" s="30"/>
      <c r="P625" s="30" t="s">
        <v>19240</v>
      </c>
      <c r="Q625" s="30" t="s">
        <v>19113</v>
      </c>
      <c r="R625" s="30"/>
      <c r="S625" s="30"/>
      <c r="T625" s="105"/>
      <c r="U625" s="106"/>
    </row>
    <row r="626" spans="1:21" ht="53.25" customHeight="1" x14ac:dyDescent="0.2">
      <c r="A626" s="47">
        <v>625</v>
      </c>
      <c r="B626" s="32" t="s">
        <v>21001</v>
      </c>
      <c r="C626" s="33" t="s">
        <v>21002</v>
      </c>
      <c r="D626" s="61" t="s">
        <v>11977</v>
      </c>
      <c r="E626" s="34">
        <v>44853</v>
      </c>
      <c r="F626" s="34">
        <v>44852</v>
      </c>
      <c r="G626" s="73"/>
      <c r="H626" s="34"/>
      <c r="I626" s="34"/>
      <c r="J626" s="34" t="str">
        <f>IFERROR(VLOOKUP(G626,[1]Hoja1!$B$2:$F$14234,4,FALSE),"")</f>
        <v/>
      </c>
      <c r="K626" s="33" t="s">
        <v>21003</v>
      </c>
      <c r="L626" s="30" t="s">
        <v>14894</v>
      </c>
      <c r="M626" s="30"/>
      <c r="N626" s="30"/>
      <c r="O626" s="30"/>
      <c r="P626" s="30" t="s">
        <v>19334</v>
      </c>
      <c r="Q626" s="30" t="s">
        <v>342</v>
      </c>
      <c r="R626" s="30"/>
      <c r="S626" s="30"/>
      <c r="T626" s="105" t="s">
        <v>19156</v>
      </c>
      <c r="U626" s="248" t="s">
        <v>19419</v>
      </c>
    </row>
    <row r="627" spans="1:21" ht="53.25" customHeight="1" x14ac:dyDescent="0.2">
      <c r="A627" s="47">
        <v>626</v>
      </c>
      <c r="B627" s="32" t="s">
        <v>21004</v>
      </c>
      <c r="C627" s="33" t="s">
        <v>20974</v>
      </c>
      <c r="D627" s="61" t="s">
        <v>11977</v>
      </c>
      <c r="E627" s="34">
        <v>44854</v>
      </c>
      <c r="F627" s="34">
        <v>44854</v>
      </c>
      <c r="G627" s="73"/>
      <c r="H627" s="34"/>
      <c r="I627" s="34"/>
      <c r="J627" s="34" t="str">
        <f>IFERROR(VLOOKUP(G627,[1]Hoja1!$B$2:$F$14234,4,FALSE),"")</f>
        <v/>
      </c>
      <c r="K627" s="250" t="s">
        <v>21005</v>
      </c>
      <c r="L627" s="30" t="s">
        <v>19299</v>
      </c>
      <c r="M627" s="30"/>
      <c r="N627" s="30"/>
      <c r="O627" s="30"/>
      <c r="P627" s="30" t="s">
        <v>5783</v>
      </c>
      <c r="Q627" s="30" t="s">
        <v>19996</v>
      </c>
      <c r="R627" s="30" t="s">
        <v>20976</v>
      </c>
      <c r="S627" s="30"/>
      <c r="T627" s="105"/>
      <c r="U627" s="106"/>
    </row>
    <row r="628" spans="1:21" ht="53.25" customHeight="1" x14ac:dyDescent="0.2">
      <c r="A628" s="47">
        <v>627</v>
      </c>
      <c r="B628" s="32" t="s">
        <v>21006</v>
      </c>
      <c r="C628" s="33" t="s">
        <v>20964</v>
      </c>
      <c r="D628" s="61" t="s">
        <v>11977</v>
      </c>
      <c r="E628" s="34">
        <v>44854</v>
      </c>
      <c r="F628" s="34">
        <v>44854</v>
      </c>
      <c r="G628" s="73"/>
      <c r="H628" s="34"/>
      <c r="I628" s="34"/>
      <c r="J628" s="34" t="str">
        <f>IFERROR(VLOOKUP(G628,[1]Hoja1!$B$2:$F$14234,4,FALSE),"")</f>
        <v/>
      </c>
      <c r="K628" s="33" t="s">
        <v>21007</v>
      </c>
      <c r="L628" s="30" t="s">
        <v>14894</v>
      </c>
      <c r="M628" s="30"/>
      <c r="N628" s="30"/>
      <c r="O628" s="30"/>
      <c r="P628" s="30" t="s">
        <v>5783</v>
      </c>
      <c r="Q628" s="30" t="s">
        <v>179</v>
      </c>
      <c r="R628" s="30" t="s">
        <v>20156</v>
      </c>
      <c r="S628" s="30"/>
      <c r="T628" s="105"/>
      <c r="U628" s="106"/>
    </row>
    <row r="629" spans="1:21" ht="53.25" customHeight="1" x14ac:dyDescent="0.2">
      <c r="A629" s="47">
        <v>628</v>
      </c>
      <c r="B629" s="32" t="s">
        <v>21008</v>
      </c>
      <c r="C629" s="33" t="s">
        <v>20964</v>
      </c>
      <c r="D629" s="61" t="s">
        <v>11977</v>
      </c>
      <c r="E629" s="34">
        <v>44855</v>
      </c>
      <c r="F629" s="34">
        <v>44855</v>
      </c>
      <c r="G629" s="73"/>
      <c r="H629" s="34"/>
      <c r="I629" s="34"/>
      <c r="J629" s="34" t="str">
        <f>IFERROR(VLOOKUP(G629,[1]Hoja1!$B$2:$F$14234,4,FALSE),"")</f>
        <v/>
      </c>
      <c r="K629" s="33" t="s">
        <v>21009</v>
      </c>
      <c r="L629" s="30" t="s">
        <v>14894</v>
      </c>
      <c r="M629" s="30"/>
      <c r="N629" s="30"/>
      <c r="O629" s="30"/>
      <c r="P629" s="30" t="s">
        <v>20342</v>
      </c>
      <c r="Q629" s="30" t="s">
        <v>86</v>
      </c>
      <c r="R629" s="30"/>
      <c r="S629" s="30"/>
      <c r="T629" s="105"/>
      <c r="U629" s="106"/>
    </row>
    <row r="630" spans="1:21" ht="53.25" customHeight="1" x14ac:dyDescent="0.2">
      <c r="A630" s="47">
        <v>629</v>
      </c>
      <c r="B630" s="32" t="s">
        <v>21010</v>
      </c>
      <c r="C630" s="33" t="s">
        <v>21011</v>
      </c>
      <c r="D630" s="61" t="s">
        <v>11977</v>
      </c>
      <c r="E630" s="34">
        <v>44859</v>
      </c>
      <c r="F630" s="34">
        <v>44859</v>
      </c>
      <c r="G630" s="73"/>
      <c r="H630" s="34"/>
      <c r="I630" s="34"/>
      <c r="J630" s="34" t="str">
        <f>IFERROR(VLOOKUP(G630,[1]Hoja1!$B$2:$F$14234,4,FALSE),"")</f>
        <v/>
      </c>
      <c r="K630" s="33" t="s">
        <v>21012</v>
      </c>
      <c r="L630" s="30" t="s">
        <v>14894</v>
      </c>
      <c r="M630" s="30"/>
      <c r="N630" s="30"/>
      <c r="O630" s="30"/>
      <c r="P630" s="30" t="s">
        <v>19334</v>
      </c>
      <c r="Q630" s="30" t="s">
        <v>342</v>
      </c>
      <c r="R630" s="30"/>
      <c r="S630" s="30"/>
      <c r="T630" s="105" t="s">
        <v>19156</v>
      </c>
      <c r="U630" s="106"/>
    </row>
    <row r="631" spans="1:21" ht="53.25" customHeight="1" x14ac:dyDescent="0.2">
      <c r="A631" s="47">
        <v>630</v>
      </c>
      <c r="B631" s="32" t="s">
        <v>21013</v>
      </c>
      <c r="C631" s="33" t="s">
        <v>21014</v>
      </c>
      <c r="D631" s="61" t="s">
        <v>11977</v>
      </c>
      <c r="E631" s="34">
        <v>44859</v>
      </c>
      <c r="F631" s="34">
        <v>44859</v>
      </c>
      <c r="G631" s="73"/>
      <c r="H631" s="34"/>
      <c r="I631" s="34"/>
      <c r="J631" s="34" t="str">
        <f>IFERROR(VLOOKUP(G631,[1]Hoja1!$B$2:$F$14234,4,FALSE),"")</f>
        <v/>
      </c>
      <c r="K631" s="33" t="s">
        <v>21015</v>
      </c>
      <c r="L631" s="30" t="s">
        <v>15859</v>
      </c>
      <c r="M631" s="30"/>
      <c r="N631" s="30"/>
      <c r="O631" s="30"/>
      <c r="P631" s="30" t="s">
        <v>19725</v>
      </c>
      <c r="Q631" s="30" t="s">
        <v>19127</v>
      </c>
      <c r="R631" s="30"/>
      <c r="S631" s="30"/>
      <c r="T631" s="105"/>
      <c r="U631" s="106"/>
    </row>
    <row r="632" spans="1:21" ht="53.25" customHeight="1" x14ac:dyDescent="0.2">
      <c r="A632" s="47">
        <v>631</v>
      </c>
      <c r="B632" s="32" t="s">
        <v>21016</v>
      </c>
      <c r="C632" s="33" t="s">
        <v>21017</v>
      </c>
      <c r="D632" s="61" t="s">
        <v>11977</v>
      </c>
      <c r="E632" s="34">
        <v>44859</v>
      </c>
      <c r="F632" s="34">
        <v>44859</v>
      </c>
      <c r="G632" s="73"/>
      <c r="H632" s="34"/>
      <c r="I632" s="34"/>
      <c r="J632" s="34" t="str">
        <f>IFERROR(VLOOKUP(G632,[1]Hoja1!$B$2:$F$14234,4,FALSE),"")</f>
        <v/>
      </c>
      <c r="K632" s="33" t="s">
        <v>21018</v>
      </c>
      <c r="L632" s="30" t="s">
        <v>15859</v>
      </c>
      <c r="M632" s="30"/>
      <c r="N632" s="30"/>
      <c r="O632" s="30"/>
      <c r="P632" s="30" t="s">
        <v>19725</v>
      </c>
      <c r="Q632" s="30" t="s">
        <v>19127</v>
      </c>
      <c r="R632" s="30"/>
      <c r="S632" s="30"/>
      <c r="T632" s="105"/>
      <c r="U632" s="106"/>
    </row>
    <row r="633" spans="1:21" ht="53.25" customHeight="1" x14ac:dyDescent="0.2">
      <c r="A633" s="47">
        <v>632</v>
      </c>
      <c r="B633" s="32" t="s">
        <v>21019</v>
      </c>
      <c r="C633" s="33" t="s">
        <v>21020</v>
      </c>
      <c r="D633" s="61" t="s">
        <v>11977</v>
      </c>
      <c r="E633" s="34">
        <v>44860</v>
      </c>
      <c r="F633" s="34">
        <v>44860</v>
      </c>
      <c r="G633" s="73"/>
      <c r="H633" s="34"/>
      <c r="I633" s="34"/>
      <c r="J633" s="34" t="str">
        <f>IFERROR(VLOOKUP(G633,[1]Hoja1!$B$2:$F$14234,4,FALSE),"")</f>
        <v/>
      </c>
      <c r="K633" s="33" t="s">
        <v>21021</v>
      </c>
      <c r="L633" s="30" t="s">
        <v>14894</v>
      </c>
      <c r="M633" s="30"/>
      <c r="N633" s="30"/>
      <c r="O633" s="30"/>
      <c r="P633" s="30" t="s">
        <v>19350</v>
      </c>
      <c r="Q633" s="31" t="s">
        <v>19115</v>
      </c>
      <c r="R633" s="31"/>
      <c r="S633" s="30"/>
      <c r="T633" s="105"/>
      <c r="U633" s="106"/>
    </row>
    <row r="634" spans="1:21" ht="53.25" customHeight="1" x14ac:dyDescent="0.2">
      <c r="A634" s="47">
        <v>633</v>
      </c>
      <c r="B634" s="32" t="s">
        <v>21022</v>
      </c>
      <c r="C634" s="33" t="s">
        <v>21023</v>
      </c>
      <c r="D634" s="61" t="s">
        <v>11977</v>
      </c>
      <c r="E634" s="34">
        <v>44860</v>
      </c>
      <c r="F634" s="34">
        <v>44860</v>
      </c>
      <c r="G634" s="73"/>
      <c r="H634" s="34"/>
      <c r="I634" s="34"/>
      <c r="J634" s="34" t="str">
        <f>IFERROR(VLOOKUP(G634,[1]Hoja1!$B$2:$F$14234,4,FALSE),"")</f>
        <v/>
      </c>
      <c r="K634" s="33" t="s">
        <v>21024</v>
      </c>
      <c r="L634" s="30" t="s">
        <v>14894</v>
      </c>
      <c r="M634" s="30"/>
      <c r="N634" s="30"/>
      <c r="O634" s="30"/>
      <c r="P634" s="30" t="s">
        <v>19240</v>
      </c>
      <c r="Q634" s="30" t="s">
        <v>19113</v>
      </c>
      <c r="R634" s="30"/>
      <c r="S634" s="30"/>
      <c r="T634" s="105"/>
      <c r="U634" s="106"/>
    </row>
    <row r="635" spans="1:21" ht="53.25" customHeight="1" x14ac:dyDescent="0.2">
      <c r="A635" s="47">
        <v>634</v>
      </c>
      <c r="B635" s="32" t="s">
        <v>21025</v>
      </c>
      <c r="C635" s="33" t="s">
        <v>21026</v>
      </c>
      <c r="D635" s="61" t="s">
        <v>11977</v>
      </c>
      <c r="E635" s="34">
        <v>44860</v>
      </c>
      <c r="F635" s="34">
        <v>44860</v>
      </c>
      <c r="G635" s="73"/>
      <c r="H635" s="34"/>
      <c r="I635" s="34"/>
      <c r="J635" s="34" t="str">
        <f>IFERROR(VLOOKUP(G635,[1]Hoja1!$B$2:$F$14234,4,FALSE),"")</f>
        <v/>
      </c>
      <c r="K635" s="33" t="s">
        <v>21027</v>
      </c>
      <c r="L635" s="30" t="s">
        <v>14894</v>
      </c>
      <c r="M635" s="30"/>
      <c r="N635" s="30"/>
      <c r="O635" s="30"/>
      <c r="P635" s="30" t="s">
        <v>19350</v>
      </c>
      <c r="Q635" s="31" t="s">
        <v>19115</v>
      </c>
      <c r="R635" s="31"/>
      <c r="S635" s="30"/>
      <c r="T635" s="105"/>
      <c r="U635" s="106"/>
    </row>
    <row r="636" spans="1:21" ht="53.25" customHeight="1" x14ac:dyDescent="0.2">
      <c r="A636" s="47">
        <v>635</v>
      </c>
      <c r="B636" s="32" t="s">
        <v>21028</v>
      </c>
      <c r="C636" s="33" t="s">
        <v>21029</v>
      </c>
      <c r="D636" s="61" t="s">
        <v>11977</v>
      </c>
      <c r="E636" s="34">
        <v>44860</v>
      </c>
      <c r="F636" s="34">
        <v>44860</v>
      </c>
      <c r="G636" s="73"/>
      <c r="H636" s="34"/>
      <c r="I636" s="34"/>
      <c r="J636" s="34" t="str">
        <f>IFERROR(VLOOKUP(G636,[1]Hoja1!$B$2:$F$14234,4,FALSE),"")</f>
        <v/>
      </c>
      <c r="K636" s="33" t="s">
        <v>21030</v>
      </c>
      <c r="L636" s="30" t="s">
        <v>14894</v>
      </c>
      <c r="M636" s="30"/>
      <c r="N636" s="30"/>
      <c r="O636" s="30"/>
      <c r="P636" s="30" t="s">
        <v>19240</v>
      </c>
      <c r="Q636" s="30" t="s">
        <v>19113</v>
      </c>
      <c r="R636" s="30"/>
      <c r="S636" s="30"/>
      <c r="T636" s="105"/>
      <c r="U636" s="106"/>
    </row>
    <row r="637" spans="1:21" ht="53.25" customHeight="1" x14ac:dyDescent="0.2">
      <c r="A637" s="47">
        <v>636</v>
      </c>
      <c r="B637" s="32" t="s">
        <v>21031</v>
      </c>
      <c r="C637" s="33" t="s">
        <v>21032</v>
      </c>
      <c r="D637" s="61" t="s">
        <v>11977</v>
      </c>
      <c r="E637" s="34">
        <v>44860</v>
      </c>
      <c r="F637" s="34">
        <v>44860</v>
      </c>
      <c r="G637" s="73"/>
      <c r="H637" s="34"/>
      <c r="I637" s="34"/>
      <c r="J637" s="34" t="str">
        <f>IFERROR(VLOOKUP(G637,[1]Hoja1!$B$2:$F$14234,4,FALSE),"")</f>
        <v/>
      </c>
      <c r="K637" s="33" t="s">
        <v>21033</v>
      </c>
      <c r="L637" s="30" t="s">
        <v>14894</v>
      </c>
      <c r="M637" s="30"/>
      <c r="N637" s="30"/>
      <c r="O637" s="30"/>
      <c r="P637" s="30" t="s">
        <v>19350</v>
      </c>
      <c r="Q637" s="31" t="s">
        <v>19115</v>
      </c>
      <c r="R637" s="31"/>
      <c r="S637" s="30"/>
      <c r="T637" s="105"/>
      <c r="U637" s="106"/>
    </row>
    <row r="638" spans="1:21" ht="53.25" customHeight="1" x14ac:dyDescent="0.2">
      <c r="A638" s="47">
        <v>637</v>
      </c>
      <c r="B638" s="32" t="s">
        <v>21034</v>
      </c>
      <c r="C638" s="33" t="s">
        <v>21035</v>
      </c>
      <c r="D638" s="61" t="s">
        <v>11977</v>
      </c>
      <c r="E638" s="34">
        <v>44860</v>
      </c>
      <c r="F638" s="34">
        <v>44860</v>
      </c>
      <c r="G638" s="73"/>
      <c r="H638" s="34"/>
      <c r="I638" s="34"/>
      <c r="J638" s="34" t="str">
        <f>IFERROR(VLOOKUP(G638,[1]Hoja1!$B$2:$F$14234,4,FALSE),"")</f>
        <v/>
      </c>
      <c r="K638" s="33" t="s">
        <v>21036</v>
      </c>
      <c r="L638" s="30" t="s">
        <v>14894</v>
      </c>
      <c r="M638" s="30"/>
      <c r="N638" s="30"/>
      <c r="O638" s="30"/>
      <c r="P638" s="30" t="s">
        <v>19586</v>
      </c>
      <c r="Q638" s="30" t="s">
        <v>86</v>
      </c>
      <c r="R638" s="30"/>
      <c r="S638" s="30"/>
      <c r="T638" s="105"/>
      <c r="U638" s="106"/>
    </row>
    <row r="639" spans="1:21" ht="53.25" customHeight="1" x14ac:dyDescent="0.2">
      <c r="A639" s="47">
        <v>638</v>
      </c>
      <c r="B639" s="32" t="s">
        <v>21037</v>
      </c>
      <c r="C639" s="33" t="s">
        <v>21038</v>
      </c>
      <c r="D639" s="61" t="s">
        <v>11977</v>
      </c>
      <c r="E639" s="34">
        <v>44861</v>
      </c>
      <c r="F639" s="34">
        <v>44860</v>
      </c>
      <c r="G639" s="73"/>
      <c r="H639" s="34"/>
      <c r="I639" s="34"/>
      <c r="J639" s="34" t="str">
        <f>IFERROR(VLOOKUP(G639,[1]Hoja1!$B$2:$F$14234,4,FALSE),"")</f>
        <v/>
      </c>
      <c r="K639" s="33" t="s">
        <v>21039</v>
      </c>
      <c r="L639" s="30" t="s">
        <v>14894</v>
      </c>
      <c r="M639" s="30"/>
      <c r="N639" s="30"/>
      <c r="O639" s="30"/>
      <c r="P639" s="30" t="s">
        <v>19418</v>
      </c>
      <c r="Q639" s="30" t="s">
        <v>78</v>
      </c>
      <c r="R639" s="30"/>
      <c r="S639" s="30"/>
      <c r="T639" s="105"/>
      <c r="U639" s="106" t="s">
        <v>2177</v>
      </c>
    </row>
    <row r="640" spans="1:21" ht="53.25" customHeight="1" x14ac:dyDescent="0.2">
      <c r="A640" s="47">
        <v>639</v>
      </c>
      <c r="B640" s="32" t="s">
        <v>21040</v>
      </c>
      <c r="C640" s="33" t="s">
        <v>21041</v>
      </c>
      <c r="D640" s="61" t="s">
        <v>11977</v>
      </c>
      <c r="E640" s="34">
        <v>44861</v>
      </c>
      <c r="F640" s="34">
        <v>44861</v>
      </c>
      <c r="G640" s="73"/>
      <c r="H640" s="34"/>
      <c r="I640" s="34"/>
      <c r="J640" s="34" t="str">
        <f>IFERROR(VLOOKUP(G640,[1]Hoja1!$B$2:$F$14234,4,FALSE),"")</f>
        <v/>
      </c>
      <c r="K640" s="33" t="s">
        <v>21042</v>
      </c>
      <c r="L640" s="30" t="s">
        <v>14894</v>
      </c>
      <c r="M640" s="30"/>
      <c r="N640" s="30"/>
      <c r="O640" s="30"/>
      <c r="P640" s="30" t="s">
        <v>19350</v>
      </c>
      <c r="Q640" s="31" t="s">
        <v>19115</v>
      </c>
      <c r="R640" s="31"/>
      <c r="S640" s="30"/>
      <c r="T640" s="105"/>
      <c r="U640" s="106"/>
    </row>
    <row r="641" spans="1:21" ht="53.25" customHeight="1" x14ac:dyDescent="0.2">
      <c r="A641" s="47">
        <v>640</v>
      </c>
      <c r="B641" s="32" t="s">
        <v>21043</v>
      </c>
      <c r="C641" s="33" t="s">
        <v>21044</v>
      </c>
      <c r="D641" s="61" t="s">
        <v>11977</v>
      </c>
      <c r="E641" s="34">
        <v>44861</v>
      </c>
      <c r="F641" s="34">
        <v>44861</v>
      </c>
      <c r="G641" s="73"/>
      <c r="H641" s="34"/>
      <c r="I641" s="34"/>
      <c r="J641" s="34" t="str">
        <f>IFERROR(VLOOKUP(G641,[1]Hoja1!$B$2:$F$14234,4,FALSE),"")</f>
        <v/>
      </c>
      <c r="K641" s="33" t="s">
        <v>21045</v>
      </c>
      <c r="L641" s="30" t="s">
        <v>14894</v>
      </c>
      <c r="M641" s="30"/>
      <c r="N641" s="30"/>
      <c r="O641" s="30"/>
      <c r="P641" s="30" t="s">
        <v>19350</v>
      </c>
      <c r="Q641" s="31" t="s">
        <v>19115</v>
      </c>
      <c r="R641" s="31"/>
      <c r="S641" s="30"/>
      <c r="T641" s="105"/>
      <c r="U641" s="106"/>
    </row>
    <row r="642" spans="1:21" ht="53.25" customHeight="1" x14ac:dyDescent="0.2">
      <c r="A642" s="47">
        <v>641</v>
      </c>
      <c r="B642" s="32" t="s">
        <v>21046</v>
      </c>
      <c r="C642" s="33" t="s">
        <v>21047</v>
      </c>
      <c r="D642" s="61" t="s">
        <v>11977</v>
      </c>
      <c r="E642" s="34">
        <v>44861</v>
      </c>
      <c r="F642" s="34">
        <v>44861</v>
      </c>
      <c r="G642" s="73"/>
      <c r="H642" s="34"/>
      <c r="I642" s="34"/>
      <c r="J642" s="34" t="str">
        <f>IFERROR(VLOOKUP(G642,[1]Hoja1!$B$2:$F$14234,4,FALSE),"")</f>
        <v/>
      </c>
      <c r="K642" s="33" t="s">
        <v>21048</v>
      </c>
      <c r="L642" s="30" t="s">
        <v>14894</v>
      </c>
      <c r="M642" s="30"/>
      <c r="N642" s="30"/>
      <c r="O642" s="30"/>
      <c r="P642" s="30" t="s">
        <v>19240</v>
      </c>
      <c r="Q642" s="30" t="s">
        <v>19113</v>
      </c>
      <c r="R642" s="30"/>
      <c r="S642" s="30"/>
      <c r="T642" s="105"/>
      <c r="U642" s="106"/>
    </row>
    <row r="643" spans="1:21" ht="53.25" customHeight="1" x14ac:dyDescent="0.2">
      <c r="A643" s="47">
        <v>642</v>
      </c>
      <c r="B643" s="32" t="s">
        <v>21049</v>
      </c>
      <c r="C643" s="33" t="s">
        <v>21050</v>
      </c>
      <c r="D643" s="61" t="s">
        <v>11977</v>
      </c>
      <c r="E643" s="34">
        <v>44861</v>
      </c>
      <c r="F643" s="34">
        <v>44861</v>
      </c>
      <c r="G643" s="73"/>
      <c r="H643" s="34"/>
      <c r="I643" s="34"/>
      <c r="J643" s="34" t="str">
        <f>IFERROR(VLOOKUP(G643,[1]Hoja1!$B$2:$F$14234,4,FALSE),"")</f>
        <v/>
      </c>
      <c r="K643" s="33" t="s">
        <v>21051</v>
      </c>
      <c r="L643" s="30" t="s">
        <v>14894</v>
      </c>
      <c r="M643" s="30"/>
      <c r="N643" s="30"/>
      <c r="O643" s="30"/>
      <c r="P643" s="30" t="s">
        <v>19350</v>
      </c>
      <c r="Q643" s="31" t="s">
        <v>19115</v>
      </c>
      <c r="R643" s="31"/>
      <c r="S643" s="30"/>
      <c r="T643" s="105"/>
      <c r="U643" s="106"/>
    </row>
    <row r="644" spans="1:21" ht="53.25" customHeight="1" x14ac:dyDescent="0.2">
      <c r="A644" s="47">
        <v>643</v>
      </c>
      <c r="B644" s="32" t="s">
        <v>21052</v>
      </c>
      <c r="C644" s="33" t="s">
        <v>21053</v>
      </c>
      <c r="D644" s="61" t="s">
        <v>11977</v>
      </c>
      <c r="E644" s="34">
        <v>44861</v>
      </c>
      <c r="F644" s="34">
        <v>44861</v>
      </c>
      <c r="G644" s="73"/>
      <c r="H644" s="34"/>
      <c r="I644" s="34"/>
      <c r="J644" s="34" t="str">
        <f>IFERROR(VLOOKUP(G644,[1]Hoja1!$B$2:$F$14234,4,FALSE),"")</f>
        <v/>
      </c>
      <c r="K644" s="33" t="s">
        <v>21054</v>
      </c>
      <c r="L644" s="30" t="s">
        <v>14894</v>
      </c>
      <c r="M644" s="30"/>
      <c r="N644" s="30"/>
      <c r="O644" s="30"/>
      <c r="P644" s="30" t="s">
        <v>19240</v>
      </c>
      <c r="Q644" s="30" t="s">
        <v>19113</v>
      </c>
      <c r="R644" s="30"/>
      <c r="S644" s="30"/>
      <c r="T644" s="105"/>
      <c r="U644" s="106"/>
    </row>
    <row r="645" spans="1:21" ht="53.25" customHeight="1" x14ac:dyDescent="0.2">
      <c r="A645" s="47">
        <v>644</v>
      </c>
      <c r="B645" s="32" t="s">
        <v>21055</v>
      </c>
      <c r="C645" s="33" t="s">
        <v>21056</v>
      </c>
      <c r="D645" s="61" t="s">
        <v>11977</v>
      </c>
      <c r="E645" s="34">
        <v>44861</v>
      </c>
      <c r="F645" s="34">
        <v>44861</v>
      </c>
      <c r="G645" s="73"/>
      <c r="H645" s="34"/>
      <c r="I645" s="34"/>
      <c r="J645" s="34" t="str">
        <f>IFERROR(VLOOKUP(G645,[1]Hoja1!$B$2:$F$14234,4,FALSE),"")</f>
        <v/>
      </c>
      <c r="K645" s="33" t="s">
        <v>21057</v>
      </c>
      <c r="L645" s="30" t="s">
        <v>15859</v>
      </c>
      <c r="M645" s="30"/>
      <c r="N645" s="30"/>
      <c r="O645" s="30"/>
      <c r="P645" s="30" t="s">
        <v>5783</v>
      </c>
      <c r="Q645" s="31" t="s">
        <v>19130</v>
      </c>
      <c r="R645" s="30"/>
      <c r="S645" s="30"/>
      <c r="T645" s="105"/>
      <c r="U645" s="106"/>
    </row>
    <row r="646" spans="1:21" ht="53.25" customHeight="1" x14ac:dyDescent="0.2">
      <c r="A646" s="47">
        <v>645</v>
      </c>
      <c r="B646" s="32" t="s">
        <v>21058</v>
      </c>
      <c r="C646" s="33" t="s">
        <v>21059</v>
      </c>
      <c r="D646" s="61" t="s">
        <v>11978</v>
      </c>
      <c r="E646" s="34">
        <v>44868</v>
      </c>
      <c r="F646" s="34">
        <v>44868</v>
      </c>
      <c r="G646" s="73"/>
      <c r="H646" s="34"/>
      <c r="I646" s="34"/>
      <c r="J646" s="34" t="str">
        <f>IFERROR(VLOOKUP(G646,[1]Hoja1!$B$2:$F$14234,4,FALSE),"")</f>
        <v/>
      </c>
      <c r="K646" s="33" t="s">
        <v>21060</v>
      </c>
      <c r="L646" s="30" t="s">
        <v>14894</v>
      </c>
      <c r="M646" s="30"/>
      <c r="N646" s="30"/>
      <c r="O646" s="30"/>
      <c r="P646" s="30" t="s">
        <v>19240</v>
      </c>
      <c r="Q646" s="30" t="s">
        <v>19113</v>
      </c>
      <c r="R646" s="30"/>
      <c r="S646" s="30"/>
      <c r="T646" s="105"/>
      <c r="U646" s="106"/>
    </row>
    <row r="647" spans="1:21" ht="53.25" customHeight="1" x14ac:dyDescent="0.2">
      <c r="A647" s="47">
        <v>646</v>
      </c>
      <c r="B647" s="32" t="s">
        <v>21061</v>
      </c>
      <c r="C647" s="33" t="s">
        <v>21062</v>
      </c>
      <c r="D647" s="61" t="s">
        <v>11978</v>
      </c>
      <c r="E647" s="34">
        <v>44868</v>
      </c>
      <c r="F647" s="34">
        <v>44868</v>
      </c>
      <c r="G647" s="73"/>
      <c r="H647" s="34"/>
      <c r="I647" s="34"/>
      <c r="J647" s="34" t="str">
        <f>IFERROR(VLOOKUP(G647,[1]Hoja1!$B$2:$F$14234,4,FALSE),"")</f>
        <v/>
      </c>
      <c r="K647" s="33" t="s">
        <v>21063</v>
      </c>
      <c r="L647" s="30" t="s">
        <v>14894</v>
      </c>
      <c r="M647" s="30"/>
      <c r="N647" s="30"/>
      <c r="O647" s="30"/>
      <c r="P647" s="30" t="s">
        <v>19240</v>
      </c>
      <c r="Q647" s="30" t="s">
        <v>19113</v>
      </c>
      <c r="R647" s="30"/>
      <c r="S647" s="30"/>
      <c r="T647" s="105"/>
      <c r="U647" s="106"/>
    </row>
    <row r="648" spans="1:21" ht="53.25" customHeight="1" x14ac:dyDescent="0.2">
      <c r="A648" s="47">
        <v>647</v>
      </c>
      <c r="B648" s="32" t="s">
        <v>21064</v>
      </c>
      <c r="C648" s="33" t="s">
        <v>21065</v>
      </c>
      <c r="D648" s="61" t="s">
        <v>11978</v>
      </c>
      <c r="E648" s="34">
        <v>44868</v>
      </c>
      <c r="F648" s="34">
        <v>44868</v>
      </c>
      <c r="G648" s="73"/>
      <c r="H648" s="34"/>
      <c r="I648" s="34"/>
      <c r="J648" s="34" t="str">
        <f>IFERROR(VLOOKUP(G648,[1]Hoja1!$B$2:$F$14234,4,FALSE),"")</f>
        <v/>
      </c>
      <c r="K648" s="33" t="s">
        <v>21066</v>
      </c>
      <c r="L648" s="30" t="s">
        <v>14894</v>
      </c>
      <c r="M648" s="30"/>
      <c r="N648" s="30"/>
      <c r="O648" s="30"/>
      <c r="P648" s="30" t="s">
        <v>19334</v>
      </c>
      <c r="Q648" s="30" t="s">
        <v>342</v>
      </c>
      <c r="R648" s="30"/>
      <c r="S648" s="30"/>
      <c r="T648" s="105" t="s">
        <v>19156</v>
      </c>
      <c r="U648" s="248" t="s">
        <v>16815</v>
      </c>
    </row>
    <row r="649" spans="1:21" ht="53.25" customHeight="1" x14ac:dyDescent="0.2">
      <c r="A649" s="47">
        <v>648</v>
      </c>
      <c r="B649" s="32" t="s">
        <v>21067</v>
      </c>
      <c r="C649" s="33" t="s">
        <v>21068</v>
      </c>
      <c r="D649" s="61" t="s">
        <v>11978</v>
      </c>
      <c r="E649" s="34">
        <v>44868</v>
      </c>
      <c r="F649" s="34">
        <v>44868</v>
      </c>
      <c r="G649" s="73"/>
      <c r="H649" s="34"/>
      <c r="I649" s="34"/>
      <c r="J649" s="34" t="str">
        <f>IFERROR(VLOOKUP(G649,[1]Hoja1!$B$2:$F$14234,4,FALSE),"")</f>
        <v/>
      </c>
      <c r="K649" s="33" t="s">
        <v>21069</v>
      </c>
      <c r="L649" s="30" t="s">
        <v>15859</v>
      </c>
      <c r="M649" s="30"/>
      <c r="N649" s="30"/>
      <c r="O649" s="30"/>
      <c r="P649" s="30" t="s">
        <v>19566</v>
      </c>
      <c r="Q649" s="30" t="s">
        <v>19125</v>
      </c>
      <c r="R649" s="30"/>
      <c r="S649" s="30"/>
      <c r="T649" s="105"/>
      <c r="U649" s="106"/>
    </row>
    <row r="650" spans="1:21" ht="53.25" customHeight="1" x14ac:dyDescent="0.2">
      <c r="A650" s="47">
        <v>649</v>
      </c>
      <c r="B650" s="32" t="s">
        <v>21070</v>
      </c>
      <c r="C650" s="33" t="s">
        <v>21071</v>
      </c>
      <c r="D650" s="61" t="s">
        <v>11978</v>
      </c>
      <c r="E650" s="37">
        <v>44869</v>
      </c>
      <c r="F650" s="37">
        <v>44869</v>
      </c>
      <c r="G650" s="91"/>
      <c r="H650" s="37"/>
      <c r="I650" s="37"/>
      <c r="J650" s="92" t="str">
        <f>IFERROR(VLOOKUP(G650,[1]Hoja1!$B$2:$F$14234,4,FALSE),"")</f>
        <v/>
      </c>
      <c r="K650" s="33" t="s">
        <v>21072</v>
      </c>
      <c r="L650" s="30" t="s">
        <v>14894</v>
      </c>
      <c r="M650" s="30"/>
      <c r="N650" s="30"/>
      <c r="O650" s="30"/>
      <c r="P650" s="30" t="s">
        <v>19240</v>
      </c>
      <c r="Q650" s="30" t="s">
        <v>19113</v>
      </c>
      <c r="R650" s="30"/>
      <c r="S650" s="30"/>
      <c r="T650" s="105"/>
      <c r="U650" s="106"/>
    </row>
    <row r="651" spans="1:21" ht="53.25" customHeight="1" x14ac:dyDescent="0.2">
      <c r="A651" s="47">
        <v>650</v>
      </c>
      <c r="B651" s="32" t="s">
        <v>21073</v>
      </c>
      <c r="C651" s="33" t="s">
        <v>21074</v>
      </c>
      <c r="D651" s="61" t="s">
        <v>11978</v>
      </c>
      <c r="E651" s="37">
        <v>44869</v>
      </c>
      <c r="F651" s="37">
        <v>44869</v>
      </c>
      <c r="G651" s="91"/>
      <c r="H651" s="37"/>
      <c r="I651" s="37"/>
      <c r="J651" s="92" t="str">
        <f>IFERROR(VLOOKUP(G651,[1]Hoja1!$B$2:$F$14234,4,FALSE),"")</f>
        <v/>
      </c>
      <c r="K651" s="33" t="s">
        <v>21075</v>
      </c>
      <c r="L651" s="30" t="s">
        <v>14894</v>
      </c>
      <c r="M651" s="30"/>
      <c r="N651" s="30"/>
      <c r="O651" s="30"/>
      <c r="P651" s="30" t="s">
        <v>19240</v>
      </c>
      <c r="Q651" s="30" t="s">
        <v>19113</v>
      </c>
      <c r="R651" s="30"/>
      <c r="S651" s="30"/>
      <c r="T651" s="105"/>
      <c r="U651" s="106"/>
    </row>
    <row r="652" spans="1:21" ht="53.25" customHeight="1" x14ac:dyDescent="0.2">
      <c r="A652" s="47">
        <v>651</v>
      </c>
      <c r="B652" s="32" t="s">
        <v>21076</v>
      </c>
      <c r="C652" s="33" t="s">
        <v>21077</v>
      </c>
      <c r="D652" s="61" t="s">
        <v>11978</v>
      </c>
      <c r="E652" s="37">
        <v>44869</v>
      </c>
      <c r="F652" s="37">
        <v>44869</v>
      </c>
      <c r="G652" s="91"/>
      <c r="H652" s="37"/>
      <c r="I652" s="37"/>
      <c r="J652" s="92" t="str">
        <f>IFERROR(VLOOKUP(G652,[1]Hoja1!$B$2:$F$14234,4,FALSE),"")</f>
        <v/>
      </c>
      <c r="K652" s="33" t="s">
        <v>21078</v>
      </c>
      <c r="L652" s="30" t="s">
        <v>14894</v>
      </c>
      <c r="M652" s="30"/>
      <c r="N652" s="30"/>
      <c r="O652" s="30"/>
      <c r="P652" s="30" t="s">
        <v>19240</v>
      </c>
      <c r="Q652" s="30" t="s">
        <v>19113</v>
      </c>
      <c r="R652" s="30"/>
      <c r="S652" s="30"/>
      <c r="T652" s="105"/>
      <c r="U652" s="106"/>
    </row>
    <row r="653" spans="1:21" ht="53.25" customHeight="1" x14ac:dyDescent="0.2">
      <c r="A653" s="47">
        <v>652</v>
      </c>
      <c r="B653" s="32" t="s">
        <v>21079</v>
      </c>
      <c r="C653" s="33" t="s">
        <v>21080</v>
      </c>
      <c r="D653" s="61" t="s">
        <v>11978</v>
      </c>
      <c r="E653" s="37">
        <v>44869</v>
      </c>
      <c r="F653" s="37">
        <v>44869</v>
      </c>
      <c r="G653" s="91"/>
      <c r="H653" s="37"/>
      <c r="I653" s="37"/>
      <c r="J653" s="92" t="str">
        <f>IFERROR(VLOOKUP(G653,[1]Hoja1!$B$2:$F$14234,4,FALSE),"")</f>
        <v/>
      </c>
      <c r="K653" s="33" t="s">
        <v>21081</v>
      </c>
      <c r="L653" s="30" t="s">
        <v>14894</v>
      </c>
      <c r="M653" s="30"/>
      <c r="N653" s="30"/>
      <c r="O653" s="30"/>
      <c r="P653" s="30" t="s">
        <v>19240</v>
      </c>
      <c r="Q653" s="30" t="s">
        <v>19113</v>
      </c>
      <c r="R653" s="30"/>
      <c r="S653" s="30"/>
      <c r="T653" s="105"/>
      <c r="U653" s="106"/>
    </row>
    <row r="654" spans="1:21" ht="53.25" customHeight="1" x14ac:dyDescent="0.2">
      <c r="A654" s="47">
        <v>653</v>
      </c>
      <c r="B654" s="32" t="s">
        <v>21082</v>
      </c>
      <c r="C654" s="33" t="s">
        <v>21083</v>
      </c>
      <c r="D654" s="61" t="s">
        <v>11978</v>
      </c>
      <c r="E654" s="37">
        <v>44873</v>
      </c>
      <c r="F654" s="37">
        <v>44872</v>
      </c>
      <c r="G654" s="91"/>
      <c r="H654" s="37"/>
      <c r="I654" s="37"/>
      <c r="J654" s="92" t="str">
        <f>IFERROR(VLOOKUP(G654,[1]Hoja1!$B$2:$F$14234,4,FALSE),"")</f>
        <v/>
      </c>
      <c r="K654" s="33" t="s">
        <v>21084</v>
      </c>
      <c r="L654" s="30" t="s">
        <v>14894</v>
      </c>
      <c r="M654" s="30"/>
      <c r="N654" s="30"/>
      <c r="O654" s="30"/>
      <c r="P654" s="30" t="s">
        <v>19148</v>
      </c>
      <c r="Q654" s="30" t="s">
        <v>19118</v>
      </c>
      <c r="R654" s="30"/>
      <c r="S654" s="30"/>
      <c r="T654" s="105"/>
      <c r="U654" s="106"/>
    </row>
    <row r="655" spans="1:21" ht="53.25" customHeight="1" x14ac:dyDescent="0.2">
      <c r="A655" s="47">
        <v>654</v>
      </c>
      <c r="B655" s="32" t="s">
        <v>21085</v>
      </c>
      <c r="C655" s="33" t="s">
        <v>21086</v>
      </c>
      <c r="D655" s="61" t="s">
        <v>11978</v>
      </c>
      <c r="E655" s="37">
        <v>44873</v>
      </c>
      <c r="F655" s="37">
        <v>44872</v>
      </c>
      <c r="G655" s="91"/>
      <c r="H655" s="37"/>
      <c r="I655" s="37"/>
      <c r="J655" s="92" t="str">
        <f>IFERROR(VLOOKUP(G655,[1]Hoja1!$B$2:$F$14234,4,FALSE),"")</f>
        <v/>
      </c>
      <c r="K655" s="33" t="s">
        <v>21087</v>
      </c>
      <c r="L655" s="30" t="s">
        <v>15859</v>
      </c>
      <c r="M655" s="30"/>
      <c r="N655" s="30"/>
      <c r="O655" s="30"/>
      <c r="P655" s="30" t="s">
        <v>5783</v>
      </c>
      <c r="Q655" s="31" t="s">
        <v>19130</v>
      </c>
      <c r="R655" s="30"/>
      <c r="S655" s="30"/>
      <c r="T655" s="105"/>
      <c r="U655" s="106"/>
    </row>
    <row r="656" spans="1:21" ht="53.25" customHeight="1" x14ac:dyDescent="0.2">
      <c r="A656" s="47">
        <v>655</v>
      </c>
      <c r="B656" s="32" t="s">
        <v>21088</v>
      </c>
      <c r="C656" s="33" t="s">
        <v>21089</v>
      </c>
      <c r="D656" s="61" t="s">
        <v>11978</v>
      </c>
      <c r="E656" s="37">
        <v>44872</v>
      </c>
      <c r="F656" s="37">
        <v>44872</v>
      </c>
      <c r="G656" s="91"/>
      <c r="H656" s="37"/>
      <c r="I656" s="37"/>
      <c r="J656" s="92" t="str">
        <f>IFERROR(VLOOKUP(G656,[1]Hoja1!$B$2:$F$14234,4,FALSE),"")</f>
        <v/>
      </c>
      <c r="K656" s="33" t="s">
        <v>21090</v>
      </c>
      <c r="L656" s="30" t="s">
        <v>14894</v>
      </c>
      <c r="M656" s="30"/>
      <c r="N656" s="30"/>
      <c r="O656" s="30"/>
      <c r="P656" s="30" t="s">
        <v>19240</v>
      </c>
      <c r="Q656" s="30" t="s">
        <v>19113</v>
      </c>
      <c r="R656" s="30"/>
      <c r="S656" s="30"/>
      <c r="T656" s="105"/>
      <c r="U656" s="106"/>
    </row>
    <row r="657" spans="1:21" ht="53.25" customHeight="1" x14ac:dyDescent="0.2">
      <c r="A657" s="47">
        <v>656</v>
      </c>
      <c r="B657" s="32" t="s">
        <v>21091</v>
      </c>
      <c r="C657" s="33" t="s">
        <v>21092</v>
      </c>
      <c r="D657" s="61" t="s">
        <v>11978</v>
      </c>
      <c r="E657" s="37">
        <v>44872</v>
      </c>
      <c r="F657" s="37">
        <v>44872</v>
      </c>
      <c r="G657" s="91"/>
      <c r="H657" s="37"/>
      <c r="I657" s="37"/>
      <c r="J657" s="92" t="str">
        <f>IFERROR(VLOOKUP(G657,[1]Hoja1!$B$2:$F$14234,4,FALSE),"")</f>
        <v/>
      </c>
      <c r="K657" s="33" t="s">
        <v>21093</v>
      </c>
      <c r="L657" s="30" t="s">
        <v>14894</v>
      </c>
      <c r="M657" s="30"/>
      <c r="N657" s="30"/>
      <c r="O657" s="30"/>
      <c r="P657" s="30" t="s">
        <v>19350</v>
      </c>
      <c r="Q657" s="31" t="s">
        <v>19115</v>
      </c>
      <c r="R657" s="31"/>
      <c r="S657" s="30"/>
      <c r="T657" s="105"/>
      <c r="U657" s="106"/>
    </row>
    <row r="658" spans="1:21" ht="53.25" customHeight="1" x14ac:dyDescent="0.2">
      <c r="A658" s="47">
        <v>657</v>
      </c>
      <c r="B658" s="32" t="s">
        <v>21094</v>
      </c>
      <c r="C658" s="33" t="s">
        <v>21095</v>
      </c>
      <c r="D658" s="61" t="s">
        <v>11978</v>
      </c>
      <c r="E658" s="37">
        <v>44872</v>
      </c>
      <c r="F658" s="37">
        <v>44872</v>
      </c>
      <c r="G658" s="91"/>
      <c r="H658" s="37"/>
      <c r="I658" s="37"/>
      <c r="J658" s="92" t="str">
        <f>IFERROR(VLOOKUP(G658,[1]Hoja1!$B$2:$F$14234,4,FALSE),"")</f>
        <v/>
      </c>
      <c r="K658" s="33" t="s">
        <v>21096</v>
      </c>
      <c r="L658" s="30" t="s">
        <v>14894</v>
      </c>
      <c r="M658" s="30"/>
      <c r="N658" s="30"/>
      <c r="O658" s="30"/>
      <c r="P658" s="30" t="s">
        <v>19240</v>
      </c>
      <c r="Q658" s="30" t="s">
        <v>19113</v>
      </c>
      <c r="R658" s="30"/>
      <c r="S658" s="30"/>
      <c r="T658" s="105"/>
      <c r="U658" s="106"/>
    </row>
    <row r="659" spans="1:21" ht="53.25" customHeight="1" x14ac:dyDescent="0.2">
      <c r="A659" s="47">
        <v>658</v>
      </c>
      <c r="B659" s="32" t="s">
        <v>21097</v>
      </c>
      <c r="C659" s="33" t="s">
        <v>21077</v>
      </c>
      <c r="D659" s="61" t="s">
        <v>11978</v>
      </c>
      <c r="E659" s="37">
        <v>44873</v>
      </c>
      <c r="F659" s="37">
        <v>44872</v>
      </c>
      <c r="G659" s="91"/>
      <c r="H659" s="37"/>
      <c r="I659" s="37"/>
      <c r="J659" s="92" t="str">
        <f>IFERROR(VLOOKUP(G659,[1]Hoja1!$B$2:$F$14234,4,FALSE),"")</f>
        <v/>
      </c>
      <c r="K659" s="33" t="s">
        <v>21078</v>
      </c>
      <c r="L659" s="30" t="s">
        <v>14894</v>
      </c>
      <c r="M659" s="30"/>
      <c r="N659" s="30"/>
      <c r="O659" s="30"/>
      <c r="P659" s="30" t="s">
        <v>19240</v>
      </c>
      <c r="Q659" s="30" t="s">
        <v>19113</v>
      </c>
      <c r="R659" s="30"/>
      <c r="S659" s="30"/>
      <c r="T659" s="105"/>
      <c r="U659" s="106"/>
    </row>
    <row r="660" spans="1:21" ht="53.25" customHeight="1" x14ac:dyDescent="0.2">
      <c r="A660" s="47">
        <v>659</v>
      </c>
      <c r="B660" s="32" t="s">
        <v>21098</v>
      </c>
      <c r="C660" s="33" t="s">
        <v>21099</v>
      </c>
      <c r="D660" s="61" t="s">
        <v>11978</v>
      </c>
      <c r="E660" s="37">
        <v>44874</v>
      </c>
      <c r="F660" s="37">
        <v>44874</v>
      </c>
      <c r="G660" s="91"/>
      <c r="H660" s="37"/>
      <c r="I660" s="37"/>
      <c r="J660" s="92" t="str">
        <f>IFERROR(VLOOKUP(G660,[1]Hoja1!$B$2:$F$14234,4,FALSE),"")</f>
        <v/>
      </c>
      <c r="K660" s="33" t="s">
        <v>21100</v>
      </c>
      <c r="L660" s="30" t="s">
        <v>14894</v>
      </c>
      <c r="M660" s="30"/>
      <c r="N660" s="30"/>
      <c r="O660" s="30"/>
      <c r="P660" s="30" t="s">
        <v>19430</v>
      </c>
      <c r="Q660" s="30" t="s">
        <v>86</v>
      </c>
      <c r="R660" s="30"/>
      <c r="S660" s="30"/>
      <c r="T660" s="105"/>
      <c r="U660" s="106"/>
    </row>
    <row r="661" spans="1:21" ht="53.25" customHeight="1" x14ac:dyDescent="0.2">
      <c r="A661" s="47">
        <v>660</v>
      </c>
      <c r="B661" s="32" t="s">
        <v>21101</v>
      </c>
      <c r="C661" s="33" t="s">
        <v>21102</v>
      </c>
      <c r="D661" s="61" t="s">
        <v>11978</v>
      </c>
      <c r="E661" s="37">
        <v>44874</v>
      </c>
      <c r="F661" s="37">
        <v>44874</v>
      </c>
      <c r="G661" s="91"/>
      <c r="H661" s="37"/>
      <c r="I661" s="37"/>
      <c r="J661" s="92" t="str">
        <f>IFERROR(VLOOKUP(G661,[1]Hoja1!$B$2:$F$14234,4,FALSE),"")</f>
        <v/>
      </c>
      <c r="K661" s="33" t="s">
        <v>21103</v>
      </c>
      <c r="L661" s="30" t="s">
        <v>14894</v>
      </c>
      <c r="M661" s="30"/>
      <c r="N661" s="30"/>
      <c r="O661" s="30"/>
      <c r="P661" s="30" t="s">
        <v>19148</v>
      </c>
      <c r="Q661" s="30" t="s">
        <v>19118</v>
      </c>
      <c r="R661" s="30"/>
      <c r="S661" s="30"/>
      <c r="T661" s="105"/>
      <c r="U661" s="106"/>
    </row>
    <row r="662" spans="1:21" ht="53.25" customHeight="1" x14ac:dyDescent="0.2">
      <c r="A662" s="47">
        <v>661</v>
      </c>
      <c r="B662" s="32" t="s">
        <v>21104</v>
      </c>
      <c r="C662" s="33" t="s">
        <v>21105</v>
      </c>
      <c r="D662" s="61" t="s">
        <v>11978</v>
      </c>
      <c r="E662" s="37">
        <v>44874</v>
      </c>
      <c r="F662" s="37">
        <v>44874</v>
      </c>
      <c r="G662" s="91"/>
      <c r="H662" s="37"/>
      <c r="I662" s="37"/>
      <c r="J662" s="92" t="str">
        <f>IFERROR(VLOOKUP(G662,[1]Hoja1!$B$2:$F$14234,4,FALSE),"")</f>
        <v/>
      </c>
      <c r="K662" s="33" t="s">
        <v>21106</v>
      </c>
      <c r="L662" s="30" t="s">
        <v>14894</v>
      </c>
      <c r="M662" s="30"/>
      <c r="N662" s="30"/>
      <c r="O662" s="30"/>
      <c r="P662" s="30" t="s">
        <v>19586</v>
      </c>
      <c r="Q662" s="30" t="s">
        <v>86</v>
      </c>
      <c r="R662" s="30"/>
      <c r="S662" s="30"/>
      <c r="T662" s="105" t="s">
        <v>19156</v>
      </c>
      <c r="U662" s="106" t="s">
        <v>2177</v>
      </c>
    </row>
    <row r="663" spans="1:21" ht="53.25" customHeight="1" x14ac:dyDescent="0.2">
      <c r="A663" s="47">
        <v>662</v>
      </c>
      <c r="B663" s="32" t="s">
        <v>21107</v>
      </c>
      <c r="C663" s="33" t="s">
        <v>21108</v>
      </c>
      <c r="D663" s="61" t="s">
        <v>11978</v>
      </c>
      <c r="E663" s="37">
        <v>44874</v>
      </c>
      <c r="F663" s="37">
        <v>44874</v>
      </c>
      <c r="G663" s="91"/>
      <c r="H663" s="37"/>
      <c r="I663" s="37"/>
      <c r="J663" s="92" t="str">
        <f>IFERROR(VLOOKUP(G663,[1]Hoja1!$B$2:$F$14234,4,FALSE),"")</f>
        <v/>
      </c>
      <c r="K663" s="33" t="s">
        <v>21109</v>
      </c>
      <c r="L663" s="30" t="s">
        <v>19299</v>
      </c>
      <c r="M663" s="30"/>
      <c r="N663" s="30"/>
      <c r="O663" s="30"/>
      <c r="P663" s="30" t="s">
        <v>5783</v>
      </c>
      <c r="Q663" s="30" t="s">
        <v>19124</v>
      </c>
      <c r="R663" s="30"/>
      <c r="S663" s="30"/>
      <c r="T663" s="105"/>
      <c r="U663" s="106"/>
    </row>
    <row r="664" spans="1:21" ht="53.25" customHeight="1" x14ac:dyDescent="0.2">
      <c r="A664" s="47">
        <v>663</v>
      </c>
      <c r="B664" s="32" t="s">
        <v>21110</v>
      </c>
      <c r="C664" s="33" t="s">
        <v>18693</v>
      </c>
      <c r="D664" s="61" t="s">
        <v>11978</v>
      </c>
      <c r="E664" s="37">
        <v>44875</v>
      </c>
      <c r="F664" s="37">
        <v>44874</v>
      </c>
      <c r="G664" s="91"/>
      <c r="H664" s="37"/>
      <c r="I664" s="37"/>
      <c r="J664" s="92" t="str">
        <f>IFERROR(VLOOKUP(G664,[1]Hoja1!$B$2:$F$14234,4,FALSE),"")</f>
        <v/>
      </c>
      <c r="K664" s="33" t="s">
        <v>21111</v>
      </c>
      <c r="L664" s="30" t="s">
        <v>14894</v>
      </c>
      <c r="M664" s="30"/>
      <c r="N664" s="30"/>
      <c r="O664" s="30"/>
      <c r="P664" s="30" t="s">
        <v>5783</v>
      </c>
      <c r="Q664" s="30" t="s">
        <v>2302</v>
      </c>
      <c r="R664" s="30"/>
      <c r="S664" s="30"/>
      <c r="T664" s="105"/>
      <c r="U664" s="106"/>
    </row>
    <row r="665" spans="1:21" ht="53.25" customHeight="1" x14ac:dyDescent="0.2">
      <c r="A665" s="47">
        <v>664</v>
      </c>
      <c r="B665" s="32" t="s">
        <v>21112</v>
      </c>
      <c r="C665" s="33" t="s">
        <v>21113</v>
      </c>
      <c r="D665" s="61" t="s">
        <v>11978</v>
      </c>
      <c r="E665" s="37">
        <v>44875</v>
      </c>
      <c r="F665" s="37">
        <v>44874</v>
      </c>
      <c r="G665" s="91"/>
      <c r="H665" s="37"/>
      <c r="I665" s="37"/>
      <c r="J665" s="92" t="str">
        <f>IFERROR(VLOOKUP(G665,[1]Hoja1!$B$2:$F$14234,4,FALSE),"")</f>
        <v/>
      </c>
      <c r="K665" s="33" t="s">
        <v>21114</v>
      </c>
      <c r="L665" s="30" t="s">
        <v>14894</v>
      </c>
      <c r="M665" s="30"/>
      <c r="N665" s="30"/>
      <c r="O665" s="30"/>
      <c r="P665" s="30" t="s">
        <v>19418</v>
      </c>
      <c r="Q665" s="30" t="s">
        <v>78</v>
      </c>
      <c r="R665" s="30"/>
      <c r="S665" s="30"/>
      <c r="T665" s="105"/>
      <c r="U665" s="106"/>
    </row>
    <row r="666" spans="1:21" ht="53.25" customHeight="1" x14ac:dyDescent="0.2">
      <c r="A666" s="47">
        <v>665</v>
      </c>
      <c r="B666" s="32" t="s">
        <v>21115</v>
      </c>
      <c r="C666" s="33" t="s">
        <v>21116</v>
      </c>
      <c r="D666" s="61" t="s">
        <v>11978</v>
      </c>
      <c r="E666" s="37">
        <v>44875</v>
      </c>
      <c r="F666" s="37">
        <v>44874</v>
      </c>
      <c r="G666" s="91"/>
      <c r="H666" s="37"/>
      <c r="I666" s="37"/>
      <c r="J666" s="92" t="str">
        <f>IFERROR(VLOOKUP(G666,[1]Hoja1!$B$2:$F$14234,4,FALSE),"")</f>
        <v/>
      </c>
      <c r="K666" s="33" t="s">
        <v>21117</v>
      </c>
      <c r="L666" s="30" t="s">
        <v>14894</v>
      </c>
      <c r="M666" s="30"/>
      <c r="N666" s="30"/>
      <c r="O666" s="30"/>
      <c r="P666" s="30" t="s">
        <v>19430</v>
      </c>
      <c r="Q666" s="30" t="s">
        <v>86</v>
      </c>
      <c r="R666" s="30"/>
      <c r="S666" s="30"/>
      <c r="T666" s="105"/>
      <c r="U666" s="106"/>
    </row>
    <row r="667" spans="1:21" ht="53.25" customHeight="1" x14ac:dyDescent="0.2">
      <c r="A667" s="47">
        <v>666</v>
      </c>
      <c r="B667" s="32" t="s">
        <v>21118</v>
      </c>
      <c r="C667" s="33" t="s">
        <v>21119</v>
      </c>
      <c r="D667" s="61" t="s">
        <v>11978</v>
      </c>
      <c r="E667" s="37">
        <v>44875</v>
      </c>
      <c r="F667" s="37">
        <v>44874</v>
      </c>
      <c r="G667" s="91"/>
      <c r="H667" s="37"/>
      <c r="I667" s="37"/>
      <c r="J667" s="92" t="str">
        <f>IFERROR(VLOOKUP(G667,[1]Hoja1!$B$2:$F$14234,4,FALSE),"")</f>
        <v/>
      </c>
      <c r="K667" s="33" t="s">
        <v>21120</v>
      </c>
      <c r="L667" s="30" t="s">
        <v>14894</v>
      </c>
      <c r="M667" s="30"/>
      <c r="N667" s="30"/>
      <c r="O667" s="30"/>
      <c r="P667" s="30" t="s">
        <v>19148</v>
      </c>
      <c r="Q667" s="30" t="s">
        <v>19118</v>
      </c>
      <c r="R667" s="30"/>
      <c r="S667" s="30"/>
      <c r="T667" s="105"/>
      <c r="U667" s="106"/>
    </row>
    <row r="668" spans="1:21" ht="53.25" customHeight="1" x14ac:dyDescent="0.2">
      <c r="A668" s="47">
        <v>667</v>
      </c>
      <c r="B668" s="32" t="s">
        <v>21121</v>
      </c>
      <c r="C668" s="33" t="s">
        <v>21122</v>
      </c>
      <c r="D668" s="61" t="s">
        <v>11978</v>
      </c>
      <c r="E668" s="37">
        <v>44875</v>
      </c>
      <c r="F668" s="37">
        <v>44875</v>
      </c>
      <c r="G668" s="91"/>
      <c r="H668" s="37"/>
      <c r="I668" s="37"/>
      <c r="J668" s="92" t="str">
        <f>IFERROR(VLOOKUP(G668,[1]Hoja1!$B$2:$F$14234,4,FALSE),"")</f>
        <v/>
      </c>
      <c r="K668" s="33" t="s">
        <v>21123</v>
      </c>
      <c r="L668" s="30" t="s">
        <v>15859</v>
      </c>
      <c r="M668" s="30"/>
      <c r="N668" s="30"/>
      <c r="O668" s="30"/>
      <c r="P668" s="30" t="s">
        <v>19214</v>
      </c>
      <c r="Q668" s="30" t="s">
        <v>3503</v>
      </c>
      <c r="R668" s="30"/>
      <c r="S668" s="30"/>
      <c r="T668" s="105"/>
      <c r="U668" s="106"/>
    </row>
    <row r="669" spans="1:21" ht="53.25" customHeight="1" x14ac:dyDescent="0.2">
      <c r="A669" s="47">
        <v>668</v>
      </c>
      <c r="B669" s="32" t="s">
        <v>21124</v>
      </c>
      <c r="C669" s="33" t="s">
        <v>21125</v>
      </c>
      <c r="D669" s="61" t="s">
        <v>11978</v>
      </c>
      <c r="E669" s="37">
        <v>44875</v>
      </c>
      <c r="F669" s="37">
        <v>44875</v>
      </c>
      <c r="G669" s="91"/>
      <c r="H669" s="37"/>
      <c r="I669" s="37"/>
      <c r="J669" s="92" t="str">
        <f>IFERROR(VLOOKUP(G669,[1]Hoja1!$B$2:$F$14234,4,FALSE),"")</f>
        <v/>
      </c>
      <c r="K669" s="33" t="s">
        <v>21126</v>
      </c>
      <c r="L669" s="30" t="s">
        <v>14894</v>
      </c>
      <c r="M669" s="30"/>
      <c r="N669" s="30"/>
      <c r="O669" s="30"/>
      <c r="P669" s="30" t="s">
        <v>19616</v>
      </c>
      <c r="Q669" s="36" t="s">
        <v>19126</v>
      </c>
      <c r="R669" s="36"/>
      <c r="S669" s="30"/>
      <c r="T669" s="105" t="s">
        <v>19617</v>
      </c>
      <c r="U669" s="106"/>
    </row>
    <row r="670" spans="1:21" ht="53.25" customHeight="1" x14ac:dyDescent="0.2">
      <c r="A670" s="47">
        <v>669</v>
      </c>
      <c r="B670" s="32" t="s">
        <v>21127</v>
      </c>
      <c r="C670" s="33" t="s">
        <v>21128</v>
      </c>
      <c r="D670" s="61" t="s">
        <v>11978</v>
      </c>
      <c r="E670" s="37" t="s">
        <v>21129</v>
      </c>
      <c r="F670" s="37" t="s">
        <v>21129</v>
      </c>
      <c r="G670" s="91"/>
      <c r="H670" s="37"/>
      <c r="I670" s="37"/>
      <c r="J670" s="92" t="str">
        <f>IFERROR(VLOOKUP(G670,[1]Hoja1!$B$2:$F$14234,4,FALSE),"")</f>
        <v/>
      </c>
      <c r="K670" s="33" t="s">
        <v>21130</v>
      </c>
      <c r="L670" s="30" t="s">
        <v>14894</v>
      </c>
      <c r="M670" s="30"/>
      <c r="N670" s="30"/>
      <c r="O670" s="30"/>
      <c r="P670" s="30" t="s">
        <v>19334</v>
      </c>
      <c r="Q670" s="30" t="s">
        <v>342</v>
      </c>
      <c r="R670" s="30"/>
      <c r="S670" s="30"/>
      <c r="T670" s="105" t="s">
        <v>19156</v>
      </c>
      <c r="U670" s="106"/>
    </row>
    <row r="671" spans="1:21" ht="53.25" customHeight="1" x14ac:dyDescent="0.2">
      <c r="A671" s="47">
        <v>670</v>
      </c>
      <c r="B671" s="32" t="s">
        <v>21131</v>
      </c>
      <c r="C671" s="33" t="s">
        <v>21132</v>
      </c>
      <c r="D671" s="61" t="s">
        <v>11978</v>
      </c>
      <c r="E671" s="37" t="s">
        <v>21133</v>
      </c>
      <c r="F671" s="37" t="s">
        <v>21133</v>
      </c>
      <c r="G671" s="91"/>
      <c r="H671" s="37"/>
      <c r="I671" s="37"/>
      <c r="J671" s="92" t="str">
        <f>IFERROR(VLOOKUP(G671,[1]Hoja1!$B$2:$F$14234,4,FALSE),"")</f>
        <v/>
      </c>
      <c r="K671" s="33" t="s">
        <v>21134</v>
      </c>
      <c r="L671" s="30" t="s">
        <v>14894</v>
      </c>
      <c r="M671" s="30"/>
      <c r="N671" s="30"/>
      <c r="O671" s="30"/>
      <c r="P671" s="30" t="s">
        <v>19148</v>
      </c>
      <c r="Q671" s="30" t="s">
        <v>19118</v>
      </c>
      <c r="R671" s="30"/>
      <c r="S671" s="30"/>
      <c r="T671" s="105"/>
      <c r="U671" s="106"/>
    </row>
    <row r="672" spans="1:21" ht="53.25" customHeight="1" x14ac:dyDescent="0.2">
      <c r="A672" s="47">
        <v>671</v>
      </c>
      <c r="B672" s="32" t="s">
        <v>21135</v>
      </c>
      <c r="C672" s="33" t="s">
        <v>21136</v>
      </c>
      <c r="D672" s="61" t="s">
        <v>11978</v>
      </c>
      <c r="E672" s="37" t="s">
        <v>21133</v>
      </c>
      <c r="F672" s="37" t="s">
        <v>21133</v>
      </c>
      <c r="G672" s="91"/>
      <c r="H672" s="34" t="s">
        <v>21137</v>
      </c>
      <c r="I672" s="34" t="s">
        <v>21138</v>
      </c>
      <c r="J672" s="34" t="str">
        <f>IFERROR(VLOOKUP(G672,[1]Hoja1!$B$2:$F$14234,4,FALSE),"")</f>
        <v/>
      </c>
      <c r="K672" s="33" t="s">
        <v>21139</v>
      </c>
      <c r="L672" s="30" t="s">
        <v>14894</v>
      </c>
      <c r="M672" s="30"/>
      <c r="N672" s="30"/>
      <c r="O672" s="30"/>
      <c r="P672" s="30" t="s">
        <v>19418</v>
      </c>
      <c r="Q672" s="30" t="s">
        <v>78</v>
      </c>
      <c r="R672" s="30"/>
      <c r="S672" s="93">
        <v>44957</v>
      </c>
      <c r="T672" s="105"/>
      <c r="U672" s="106"/>
    </row>
    <row r="673" spans="1:21" ht="53.25" customHeight="1" x14ac:dyDescent="0.2">
      <c r="A673" s="47">
        <v>672</v>
      </c>
      <c r="B673" s="32" t="s">
        <v>21140</v>
      </c>
      <c r="C673" s="33" t="s">
        <v>21141</v>
      </c>
      <c r="D673" s="61" t="s">
        <v>11978</v>
      </c>
      <c r="E673" s="37" t="s">
        <v>21133</v>
      </c>
      <c r="F673" s="37" t="s">
        <v>21133</v>
      </c>
      <c r="G673" s="91"/>
      <c r="H673" s="37"/>
      <c r="I673" s="37"/>
      <c r="J673" s="92" t="str">
        <f>IFERROR(VLOOKUP(G673,[1]Hoja1!$B$2:$F$14234,4,FALSE),"")</f>
        <v/>
      </c>
      <c r="K673" s="33" t="s">
        <v>21142</v>
      </c>
      <c r="L673" s="30" t="s">
        <v>14894</v>
      </c>
      <c r="M673" s="30"/>
      <c r="N673" s="30"/>
      <c r="O673" s="30"/>
      <c r="P673" s="30" t="s">
        <v>19418</v>
      </c>
      <c r="Q673" s="30" t="s">
        <v>78</v>
      </c>
      <c r="R673" s="30"/>
      <c r="S673" s="30"/>
      <c r="T673" s="105"/>
      <c r="U673" s="106"/>
    </row>
    <row r="674" spans="1:21" ht="53.25" customHeight="1" x14ac:dyDescent="0.2">
      <c r="A674" s="47">
        <v>673</v>
      </c>
      <c r="B674" s="32" t="s">
        <v>21143</v>
      </c>
      <c r="C674" s="33" t="s">
        <v>21144</v>
      </c>
      <c r="D674" s="61" t="s">
        <v>11978</v>
      </c>
      <c r="E674" s="37" t="s">
        <v>21133</v>
      </c>
      <c r="F674" s="37" t="s">
        <v>21133</v>
      </c>
      <c r="G674" s="91"/>
      <c r="H674" s="37"/>
      <c r="I674" s="37"/>
      <c r="J674" s="92" t="str">
        <f>IFERROR(VLOOKUP(G674,[1]Hoja1!$B$2:$F$14234,4,FALSE),"")</f>
        <v/>
      </c>
      <c r="K674" s="33" t="s">
        <v>21145</v>
      </c>
      <c r="L674" s="30" t="s">
        <v>14894</v>
      </c>
      <c r="M674" s="30"/>
      <c r="N674" s="30"/>
      <c r="O674" s="30"/>
      <c r="P674" s="30" t="s">
        <v>19418</v>
      </c>
      <c r="Q674" s="30" t="s">
        <v>78</v>
      </c>
      <c r="R674" s="30"/>
      <c r="S674" s="30"/>
      <c r="T674" s="105"/>
      <c r="U674" s="106"/>
    </row>
    <row r="675" spans="1:21" ht="53.25" customHeight="1" x14ac:dyDescent="0.2">
      <c r="A675" s="47">
        <v>674</v>
      </c>
      <c r="B675" s="32" t="s">
        <v>21146</v>
      </c>
      <c r="C675" s="33" t="s">
        <v>21147</v>
      </c>
      <c r="D675" s="61" t="s">
        <v>11978</v>
      </c>
      <c r="E675" s="37" t="s">
        <v>21133</v>
      </c>
      <c r="F675" s="37" t="s">
        <v>21133</v>
      </c>
      <c r="G675" s="91"/>
      <c r="H675" s="37"/>
      <c r="I675" s="37"/>
      <c r="J675" s="92" t="str">
        <f>IFERROR(VLOOKUP(G675,[1]Hoja1!$B$2:$F$14234,4,FALSE),"")</f>
        <v/>
      </c>
      <c r="K675" s="33" t="s">
        <v>21148</v>
      </c>
      <c r="L675" s="30" t="s">
        <v>15859</v>
      </c>
      <c r="M675" s="30"/>
      <c r="N675" s="30"/>
      <c r="O675" s="30"/>
      <c r="P675" s="30" t="s">
        <v>19566</v>
      </c>
      <c r="Q675" s="30" t="s">
        <v>19125</v>
      </c>
      <c r="R675" s="30"/>
      <c r="S675" s="30"/>
      <c r="T675" s="105"/>
      <c r="U675" s="106"/>
    </row>
    <row r="676" spans="1:21" ht="53.25" customHeight="1" x14ac:dyDescent="0.2">
      <c r="A676" s="47">
        <v>675</v>
      </c>
      <c r="B676" s="32" t="s">
        <v>21149</v>
      </c>
      <c r="C676" s="33" t="s">
        <v>21150</v>
      </c>
      <c r="D676" s="61" t="s">
        <v>11978</v>
      </c>
      <c r="E676" s="37" t="s">
        <v>21133</v>
      </c>
      <c r="F676" s="37" t="s">
        <v>21133</v>
      </c>
      <c r="G676" s="91"/>
      <c r="H676" s="37"/>
      <c r="I676" s="37"/>
      <c r="J676" s="92" t="str">
        <f>IFERROR(VLOOKUP(G676,[1]Hoja1!$B$2:$F$14234,4,FALSE),"")</f>
        <v/>
      </c>
      <c r="K676" s="33" t="s">
        <v>21151</v>
      </c>
      <c r="L676" s="30" t="s">
        <v>14894</v>
      </c>
      <c r="M676" s="30"/>
      <c r="N676" s="30"/>
      <c r="O676" s="30"/>
      <c r="P676" s="30" t="s">
        <v>19350</v>
      </c>
      <c r="Q676" s="30" t="s">
        <v>19115</v>
      </c>
      <c r="R676" s="30"/>
      <c r="S676" s="30"/>
      <c r="T676" s="105"/>
      <c r="U676" s="106"/>
    </row>
    <row r="677" spans="1:21" ht="53.25" customHeight="1" x14ac:dyDescent="0.2">
      <c r="A677" s="47">
        <v>676</v>
      </c>
      <c r="B677" s="32" t="s">
        <v>21152</v>
      </c>
      <c r="C677" s="33" t="s">
        <v>21153</v>
      </c>
      <c r="D677" s="61" t="s">
        <v>11978</v>
      </c>
      <c r="E677" s="37" t="s">
        <v>21133</v>
      </c>
      <c r="F677" s="37" t="s">
        <v>21133</v>
      </c>
      <c r="G677" s="91"/>
      <c r="H677" s="37"/>
      <c r="I677" s="37"/>
      <c r="J677" s="92" t="str">
        <f>IFERROR(VLOOKUP(G677,[1]Hoja1!$B$2:$F$14234,4,FALSE),"")</f>
        <v/>
      </c>
      <c r="K677" s="33" t="s">
        <v>21154</v>
      </c>
      <c r="L677" s="30" t="s">
        <v>14894</v>
      </c>
      <c r="M677" s="30"/>
      <c r="N677" s="30"/>
      <c r="O677" s="30"/>
      <c r="P677" s="30" t="s">
        <v>19350</v>
      </c>
      <c r="Q677" s="30" t="s">
        <v>19115</v>
      </c>
      <c r="R677" s="30"/>
      <c r="S677" s="30"/>
      <c r="T677" s="105"/>
      <c r="U677" s="106"/>
    </row>
    <row r="678" spans="1:21" ht="53.25" customHeight="1" x14ac:dyDescent="0.2">
      <c r="A678" s="47">
        <v>677</v>
      </c>
      <c r="B678" s="32" t="s">
        <v>21155</v>
      </c>
      <c r="C678" s="33" t="s">
        <v>21156</v>
      </c>
      <c r="D678" s="61" t="s">
        <v>11978</v>
      </c>
      <c r="E678" s="37" t="s">
        <v>21133</v>
      </c>
      <c r="F678" s="37" t="s">
        <v>21133</v>
      </c>
      <c r="G678" s="91"/>
      <c r="H678" s="37"/>
      <c r="I678" s="37"/>
      <c r="J678" s="92" t="str">
        <f>IFERROR(VLOOKUP(G678,[1]Hoja1!$B$2:$F$14234,4,FALSE),"")</f>
        <v/>
      </c>
      <c r="K678" s="33" t="s">
        <v>21157</v>
      </c>
      <c r="L678" s="30" t="s">
        <v>14894</v>
      </c>
      <c r="M678" s="30"/>
      <c r="N678" s="30"/>
      <c r="O678" s="30"/>
      <c r="P678" s="30" t="s">
        <v>19240</v>
      </c>
      <c r="Q678" s="30" t="s">
        <v>19113</v>
      </c>
      <c r="R678" s="30"/>
      <c r="S678" s="30"/>
      <c r="T678" s="105"/>
      <c r="U678" s="106"/>
    </row>
    <row r="679" spans="1:21" ht="53.25" customHeight="1" x14ac:dyDescent="0.2">
      <c r="A679" s="47">
        <v>678</v>
      </c>
      <c r="B679" s="32" t="s">
        <v>21158</v>
      </c>
      <c r="C679" s="33" t="s">
        <v>21159</v>
      </c>
      <c r="D679" s="61" t="s">
        <v>11978</v>
      </c>
      <c r="E679" s="37" t="s">
        <v>21133</v>
      </c>
      <c r="F679" s="37" t="s">
        <v>21133</v>
      </c>
      <c r="G679" s="91"/>
      <c r="H679" s="37"/>
      <c r="I679" s="37"/>
      <c r="J679" s="92" t="str">
        <f>IFERROR(VLOOKUP(G679,[1]Hoja1!$B$2:$F$14234,4,FALSE),"")</f>
        <v/>
      </c>
      <c r="K679" s="33" t="s">
        <v>21160</v>
      </c>
      <c r="L679" s="30" t="s">
        <v>14894</v>
      </c>
      <c r="M679" s="30"/>
      <c r="N679" s="30"/>
      <c r="O679" s="30"/>
      <c r="P679" s="30" t="s">
        <v>19240</v>
      </c>
      <c r="Q679" s="30" t="s">
        <v>19113</v>
      </c>
      <c r="R679" s="30"/>
      <c r="S679" s="30"/>
      <c r="T679" s="105"/>
      <c r="U679" s="106"/>
    </row>
    <row r="680" spans="1:21" ht="53.25" customHeight="1" x14ac:dyDescent="0.2">
      <c r="A680" s="47">
        <v>679</v>
      </c>
      <c r="B680" s="32" t="s">
        <v>21161</v>
      </c>
      <c r="C680" s="33" t="s">
        <v>21162</v>
      </c>
      <c r="D680" s="61" t="s">
        <v>11978</v>
      </c>
      <c r="E680" s="37" t="s">
        <v>21133</v>
      </c>
      <c r="F680" s="37" t="s">
        <v>21133</v>
      </c>
      <c r="G680" s="91"/>
      <c r="H680" s="37"/>
      <c r="I680" s="37"/>
      <c r="J680" s="92" t="str">
        <f>IFERROR(VLOOKUP(G680,[1]Hoja1!$B$2:$F$14234,4,FALSE),"")</f>
        <v/>
      </c>
      <c r="K680" s="33" t="s">
        <v>21163</v>
      </c>
      <c r="L680" s="30" t="s">
        <v>14894</v>
      </c>
      <c r="M680" s="30"/>
      <c r="N680" s="30"/>
      <c r="O680" s="30"/>
      <c r="P680" s="30" t="s">
        <v>19240</v>
      </c>
      <c r="Q680" s="30" t="s">
        <v>19113</v>
      </c>
      <c r="R680" s="30"/>
      <c r="S680" s="30"/>
      <c r="T680" s="105"/>
      <c r="U680" s="106"/>
    </row>
    <row r="681" spans="1:21" ht="53.25" customHeight="1" x14ac:dyDescent="0.2">
      <c r="A681" s="47">
        <v>680</v>
      </c>
      <c r="B681" s="32" t="s">
        <v>21164</v>
      </c>
      <c r="C681" s="33" t="s">
        <v>21165</v>
      </c>
      <c r="D681" s="61" t="s">
        <v>11978</v>
      </c>
      <c r="E681" s="37" t="s">
        <v>21133</v>
      </c>
      <c r="F681" s="37" t="s">
        <v>21133</v>
      </c>
      <c r="G681" s="91"/>
      <c r="H681" s="37"/>
      <c r="I681" s="37"/>
      <c r="J681" s="92" t="str">
        <f>IFERROR(VLOOKUP(G681,[1]Hoja1!$B$2:$F$14234,4,FALSE),"")</f>
        <v/>
      </c>
      <c r="K681" s="33" t="s">
        <v>21166</v>
      </c>
      <c r="L681" s="30" t="s">
        <v>14894</v>
      </c>
      <c r="M681" s="30"/>
      <c r="N681" s="30"/>
      <c r="O681" s="30"/>
      <c r="P681" s="30" t="s">
        <v>19350</v>
      </c>
      <c r="Q681" s="30" t="s">
        <v>19115</v>
      </c>
      <c r="R681" s="30"/>
      <c r="S681" s="30"/>
      <c r="T681" s="105"/>
      <c r="U681" s="106"/>
    </row>
    <row r="682" spans="1:21" ht="53.25" customHeight="1" x14ac:dyDescent="0.2">
      <c r="A682" s="47">
        <v>681</v>
      </c>
      <c r="B682" s="32" t="s">
        <v>21167</v>
      </c>
      <c r="C682" s="33" t="s">
        <v>21168</v>
      </c>
      <c r="D682" s="61" t="s">
        <v>11978</v>
      </c>
      <c r="E682" s="37" t="s">
        <v>21133</v>
      </c>
      <c r="F682" s="37" t="s">
        <v>21133</v>
      </c>
      <c r="G682" s="91"/>
      <c r="H682" s="37"/>
      <c r="I682" s="37"/>
      <c r="J682" s="92" t="str">
        <f>IFERROR(VLOOKUP(G682,[1]Hoja1!$B$2:$F$14234,4,FALSE),"")</f>
        <v/>
      </c>
      <c r="K682" s="33" t="s">
        <v>21169</v>
      </c>
      <c r="L682" s="30" t="s">
        <v>14894</v>
      </c>
      <c r="M682" s="30"/>
      <c r="N682" s="30"/>
      <c r="O682" s="30"/>
      <c r="P682" s="30" t="s">
        <v>19240</v>
      </c>
      <c r="Q682" s="30" t="s">
        <v>19113</v>
      </c>
      <c r="R682" s="30"/>
      <c r="S682" s="30"/>
      <c r="T682" s="105"/>
      <c r="U682" s="106"/>
    </row>
    <row r="683" spans="1:21" ht="53.25" customHeight="1" x14ac:dyDescent="0.2">
      <c r="A683" s="47">
        <v>682</v>
      </c>
      <c r="B683" s="32" t="s">
        <v>21170</v>
      </c>
      <c r="C683" s="33" t="s">
        <v>21171</v>
      </c>
      <c r="D683" s="61" t="s">
        <v>11978</v>
      </c>
      <c r="E683" s="37" t="s">
        <v>21133</v>
      </c>
      <c r="F683" s="37" t="s">
        <v>21133</v>
      </c>
      <c r="G683" s="91"/>
      <c r="H683" s="37"/>
      <c r="I683" s="37"/>
      <c r="J683" s="92" t="str">
        <f>IFERROR(VLOOKUP(G683,[1]Hoja1!$B$2:$F$14234,4,FALSE),"")</f>
        <v/>
      </c>
      <c r="K683" s="33" t="s">
        <v>21172</v>
      </c>
      <c r="L683" s="30" t="s">
        <v>14894</v>
      </c>
      <c r="M683" s="30"/>
      <c r="N683" s="30"/>
      <c r="O683" s="30"/>
      <c r="P683" s="30" t="s">
        <v>19240</v>
      </c>
      <c r="Q683" s="30" t="s">
        <v>19113</v>
      </c>
      <c r="R683" s="30"/>
      <c r="S683" s="30"/>
      <c r="T683" s="105"/>
      <c r="U683" s="106"/>
    </row>
    <row r="684" spans="1:21" ht="53.25" customHeight="1" x14ac:dyDescent="0.2">
      <c r="A684" s="47">
        <v>683</v>
      </c>
      <c r="B684" s="32" t="s">
        <v>21173</v>
      </c>
      <c r="C684" s="33" t="s">
        <v>21174</v>
      </c>
      <c r="D684" s="61" t="s">
        <v>11978</v>
      </c>
      <c r="E684" s="37" t="s">
        <v>21133</v>
      </c>
      <c r="F684" s="37" t="s">
        <v>21133</v>
      </c>
      <c r="G684" s="91"/>
      <c r="H684" s="37"/>
      <c r="I684" s="37"/>
      <c r="J684" s="92" t="str">
        <f>IFERROR(VLOOKUP(G684,[1]Hoja1!$B$2:$F$14234,4,FALSE),"")</f>
        <v/>
      </c>
      <c r="K684" s="33" t="s">
        <v>21175</v>
      </c>
      <c r="L684" s="30" t="s">
        <v>14894</v>
      </c>
      <c r="M684" s="30"/>
      <c r="N684" s="30"/>
      <c r="O684" s="30"/>
      <c r="P684" s="30" t="s">
        <v>19240</v>
      </c>
      <c r="Q684" s="30" t="s">
        <v>19113</v>
      </c>
      <c r="R684" s="30"/>
      <c r="S684" s="30"/>
      <c r="T684" s="105"/>
      <c r="U684" s="106"/>
    </row>
    <row r="685" spans="1:21" ht="53.25" customHeight="1" x14ac:dyDescent="0.2">
      <c r="A685" s="47">
        <v>684</v>
      </c>
      <c r="B685" s="32" t="s">
        <v>21176</v>
      </c>
      <c r="C685" s="33" t="s">
        <v>21177</v>
      </c>
      <c r="D685" s="61" t="s">
        <v>11978</v>
      </c>
      <c r="E685" s="37" t="s">
        <v>21133</v>
      </c>
      <c r="F685" s="37" t="s">
        <v>21133</v>
      </c>
      <c r="G685" s="91"/>
      <c r="H685" s="37"/>
      <c r="I685" s="37"/>
      <c r="J685" s="92" t="str">
        <f>IFERROR(VLOOKUP(G685,[1]Hoja1!$B$2:$F$14234,4,FALSE),"")</f>
        <v/>
      </c>
      <c r="K685" s="33" t="s">
        <v>21178</v>
      </c>
      <c r="L685" s="30" t="s">
        <v>14894</v>
      </c>
      <c r="M685" s="30"/>
      <c r="N685" s="30"/>
      <c r="O685" s="30"/>
      <c r="P685" s="30" t="s">
        <v>5783</v>
      </c>
      <c r="Q685" s="30" t="s">
        <v>179</v>
      </c>
      <c r="R685" s="30"/>
      <c r="S685" s="30"/>
      <c r="T685" s="105"/>
      <c r="U685" s="106"/>
    </row>
    <row r="686" spans="1:21" ht="53.25" customHeight="1" x14ac:dyDescent="0.2">
      <c r="A686" s="47">
        <v>685</v>
      </c>
      <c r="B686" s="32" t="s">
        <v>21179</v>
      </c>
      <c r="C686" s="33" t="s">
        <v>21180</v>
      </c>
      <c r="D686" s="61" t="s">
        <v>11978</v>
      </c>
      <c r="E686" s="37" t="s">
        <v>21133</v>
      </c>
      <c r="F686" s="37" t="s">
        <v>21133</v>
      </c>
      <c r="G686" s="91"/>
      <c r="H686" s="37"/>
      <c r="I686" s="37"/>
      <c r="J686" s="92" t="str">
        <f>IFERROR(VLOOKUP(G686,[1]Hoja1!$B$2:$F$14234,4,FALSE),"")</f>
        <v/>
      </c>
      <c r="K686" s="33" t="s">
        <v>21181</v>
      </c>
      <c r="L686" s="30" t="s">
        <v>14894</v>
      </c>
      <c r="M686" s="30"/>
      <c r="N686" s="30"/>
      <c r="O686" s="30"/>
      <c r="P686" s="30" t="s">
        <v>19334</v>
      </c>
      <c r="Q686" s="30" t="s">
        <v>342</v>
      </c>
      <c r="R686" s="30"/>
      <c r="S686" s="30"/>
      <c r="T686" s="105" t="s">
        <v>19156</v>
      </c>
      <c r="U686" s="106"/>
    </row>
    <row r="687" spans="1:21" ht="53.25" customHeight="1" x14ac:dyDescent="0.2">
      <c r="A687" s="47">
        <v>686</v>
      </c>
      <c r="B687" s="32" t="s">
        <v>21182</v>
      </c>
      <c r="C687" s="33" t="s">
        <v>21183</v>
      </c>
      <c r="D687" s="61" t="s">
        <v>11978</v>
      </c>
      <c r="E687" s="37" t="s">
        <v>21133</v>
      </c>
      <c r="F687" s="37" t="s">
        <v>21133</v>
      </c>
      <c r="G687" s="91"/>
      <c r="H687" s="37"/>
      <c r="I687" s="37"/>
      <c r="J687" s="92" t="str">
        <f>IFERROR(VLOOKUP(G687,[1]Hoja1!$B$2:$F$14234,4,FALSE),"")</f>
        <v/>
      </c>
      <c r="K687" s="33" t="s">
        <v>21184</v>
      </c>
      <c r="L687" s="30" t="s">
        <v>14894</v>
      </c>
      <c r="M687" s="30"/>
      <c r="N687" s="30"/>
      <c r="O687" s="30"/>
      <c r="P687" s="30" t="s">
        <v>19240</v>
      </c>
      <c r="Q687" s="30" t="s">
        <v>19113</v>
      </c>
      <c r="R687" s="30"/>
      <c r="S687" s="30"/>
      <c r="T687" s="105"/>
      <c r="U687" s="106"/>
    </row>
    <row r="688" spans="1:21" ht="53.25" customHeight="1" x14ac:dyDescent="0.2">
      <c r="A688" s="47">
        <v>687</v>
      </c>
      <c r="B688" s="32" t="s">
        <v>21185</v>
      </c>
      <c r="C688" s="33" t="s">
        <v>21186</v>
      </c>
      <c r="D688" s="61" t="s">
        <v>11978</v>
      </c>
      <c r="E688" s="37" t="s">
        <v>21133</v>
      </c>
      <c r="F688" s="37" t="s">
        <v>21133</v>
      </c>
      <c r="G688" s="91"/>
      <c r="H688" s="37"/>
      <c r="I688" s="37"/>
      <c r="J688" s="92" t="str">
        <f>IFERROR(VLOOKUP(G688,[1]Hoja1!$B$2:$F$14234,4,FALSE),"")</f>
        <v/>
      </c>
      <c r="K688" s="33" t="s">
        <v>21187</v>
      </c>
      <c r="L688" s="30" t="s">
        <v>15859</v>
      </c>
      <c r="M688" s="30"/>
      <c r="N688" s="30"/>
      <c r="O688" s="30"/>
      <c r="P688" s="30" t="s">
        <v>19473</v>
      </c>
      <c r="Q688" s="30" t="s">
        <v>19119</v>
      </c>
      <c r="R688" s="30"/>
      <c r="S688" s="30"/>
      <c r="T688" s="105"/>
      <c r="U688" s="106"/>
    </row>
    <row r="689" spans="1:21" ht="53.25" customHeight="1" x14ac:dyDescent="0.2">
      <c r="A689" s="47">
        <v>688</v>
      </c>
      <c r="B689" s="32" t="s">
        <v>21188</v>
      </c>
      <c r="C689" s="33" t="s">
        <v>21189</v>
      </c>
      <c r="D689" s="61" t="s">
        <v>11978</v>
      </c>
      <c r="E689" s="37" t="s">
        <v>21133</v>
      </c>
      <c r="F689" s="37" t="s">
        <v>21133</v>
      </c>
      <c r="G689" s="91"/>
      <c r="H689" s="37"/>
      <c r="I689" s="37"/>
      <c r="J689" s="92" t="str">
        <f>IFERROR(VLOOKUP(G689,[1]Hoja1!$B$2:$F$14234,4,FALSE),"")</f>
        <v/>
      </c>
      <c r="K689" s="33" t="s">
        <v>21178</v>
      </c>
      <c r="L689" s="30" t="s">
        <v>14894</v>
      </c>
      <c r="M689" s="30"/>
      <c r="N689" s="30"/>
      <c r="O689" s="30"/>
      <c r="P689" s="30" t="s">
        <v>5783</v>
      </c>
      <c r="Q689" s="30" t="s">
        <v>179</v>
      </c>
      <c r="R689" s="30"/>
      <c r="S689" s="30"/>
      <c r="T689" s="105"/>
      <c r="U689" s="106"/>
    </row>
    <row r="690" spans="1:21" ht="53.25" customHeight="1" x14ac:dyDescent="0.2">
      <c r="A690" s="47">
        <v>689</v>
      </c>
      <c r="B690" s="32" t="s">
        <v>21190</v>
      </c>
      <c r="C690" s="33" t="s">
        <v>21191</v>
      </c>
      <c r="D690" s="61" t="s">
        <v>11978</v>
      </c>
      <c r="E690" s="37" t="s">
        <v>21133</v>
      </c>
      <c r="F690" s="37" t="s">
        <v>21133</v>
      </c>
      <c r="G690" s="91"/>
      <c r="H690" s="37"/>
      <c r="I690" s="37"/>
      <c r="J690" s="92" t="str">
        <f>IFERROR(VLOOKUP(G690,[1]Hoja1!$B$2:$F$14234,4,FALSE),"")</f>
        <v/>
      </c>
      <c r="K690" s="33" t="s">
        <v>21192</v>
      </c>
      <c r="L690" s="30" t="s">
        <v>14894</v>
      </c>
      <c r="M690" s="30"/>
      <c r="N690" s="30"/>
      <c r="O690" s="30"/>
      <c r="P690" s="30" t="s">
        <v>19418</v>
      </c>
      <c r="Q690" s="30" t="s">
        <v>78</v>
      </c>
      <c r="R690" s="30"/>
      <c r="S690" s="30"/>
      <c r="T690" s="105"/>
      <c r="U690" s="106"/>
    </row>
    <row r="691" spans="1:21" ht="53.25" customHeight="1" x14ac:dyDescent="0.2">
      <c r="A691" s="47">
        <v>690</v>
      </c>
      <c r="B691" s="32" t="s">
        <v>21193</v>
      </c>
      <c r="C691" s="33" t="s">
        <v>21194</v>
      </c>
      <c r="D691" s="61" t="s">
        <v>11978</v>
      </c>
      <c r="E691" s="37" t="s">
        <v>21133</v>
      </c>
      <c r="F691" s="37" t="s">
        <v>21133</v>
      </c>
      <c r="G691" s="91"/>
      <c r="H691" s="37"/>
      <c r="I691" s="37"/>
      <c r="J691" s="92" t="str">
        <f>IFERROR(VLOOKUP(G691,[1]Hoja1!$B$2:$F$14234,4,FALSE),"")</f>
        <v/>
      </c>
      <c r="K691" s="33" t="s">
        <v>21195</v>
      </c>
      <c r="L691" s="30" t="s">
        <v>14894</v>
      </c>
      <c r="M691" s="30"/>
      <c r="N691" s="30"/>
      <c r="O691" s="30"/>
      <c r="P691" s="30" t="s">
        <v>19334</v>
      </c>
      <c r="Q691" s="30" t="s">
        <v>342</v>
      </c>
      <c r="R691" s="30"/>
      <c r="S691" s="30"/>
      <c r="T691" s="105" t="s">
        <v>19156</v>
      </c>
      <c r="U691" s="106"/>
    </row>
    <row r="692" spans="1:21" ht="53.25" customHeight="1" x14ac:dyDescent="0.2">
      <c r="A692" s="47">
        <v>691</v>
      </c>
      <c r="B692" s="32" t="s">
        <v>21196</v>
      </c>
      <c r="C692" s="33" t="s">
        <v>21197</v>
      </c>
      <c r="D692" s="61" t="s">
        <v>11978</v>
      </c>
      <c r="E692" s="37" t="s">
        <v>21133</v>
      </c>
      <c r="F692" s="37" t="s">
        <v>21133</v>
      </c>
      <c r="G692" s="91"/>
      <c r="H692" s="37"/>
      <c r="I692" s="37"/>
      <c r="J692" s="92" t="str">
        <f>IFERROR(VLOOKUP(G692,[1]Hoja1!$B$2:$F$14234,4,FALSE),"")</f>
        <v/>
      </c>
      <c r="K692" s="33" t="s">
        <v>21198</v>
      </c>
      <c r="L692" s="30" t="s">
        <v>14894</v>
      </c>
      <c r="M692" s="30"/>
      <c r="N692" s="30"/>
      <c r="O692" s="30"/>
      <c r="P692" s="30" t="s">
        <v>19606</v>
      </c>
      <c r="Q692" s="30"/>
      <c r="R692" s="30"/>
      <c r="S692" s="30"/>
      <c r="T692" s="105"/>
      <c r="U692" s="106"/>
    </row>
    <row r="693" spans="1:21" ht="53.25" customHeight="1" x14ac:dyDescent="0.2">
      <c r="A693" s="47">
        <v>692</v>
      </c>
      <c r="B693" s="32" t="s">
        <v>21199</v>
      </c>
      <c r="C693" s="33" t="s">
        <v>21200</v>
      </c>
      <c r="D693" s="61" t="s">
        <v>11978</v>
      </c>
      <c r="E693" s="37" t="s">
        <v>21201</v>
      </c>
      <c r="F693" s="37" t="s">
        <v>21201</v>
      </c>
      <c r="G693" s="91"/>
      <c r="H693" s="37"/>
      <c r="I693" s="37"/>
      <c r="J693" s="92" t="str">
        <f>IFERROR(VLOOKUP(G693,[1]Hoja1!$B$2:$F$14234,4,FALSE),"")</f>
        <v/>
      </c>
      <c r="K693" s="33" t="s">
        <v>21202</v>
      </c>
      <c r="L693" s="30" t="s">
        <v>14894</v>
      </c>
      <c r="M693" s="30"/>
      <c r="N693" s="30"/>
      <c r="O693" s="30"/>
      <c r="P693" s="30" t="s">
        <v>19616</v>
      </c>
      <c r="Q693" s="36" t="s">
        <v>19126</v>
      </c>
      <c r="R693" s="36"/>
      <c r="S693" s="30"/>
      <c r="T693" s="105" t="s">
        <v>19617</v>
      </c>
      <c r="U693" s="106"/>
    </row>
    <row r="694" spans="1:21" ht="53.25" customHeight="1" x14ac:dyDescent="0.2">
      <c r="A694" s="47">
        <v>693</v>
      </c>
      <c r="B694" s="32" t="s">
        <v>21203</v>
      </c>
      <c r="C694" s="33" t="s">
        <v>21204</v>
      </c>
      <c r="D694" s="61" t="s">
        <v>11978</v>
      </c>
      <c r="E694" s="37" t="s">
        <v>21201</v>
      </c>
      <c r="F694" s="37" t="s">
        <v>21201</v>
      </c>
      <c r="G694" s="91"/>
      <c r="H694" s="37"/>
      <c r="I694" s="37"/>
      <c r="J694" s="92" t="str">
        <f>IFERROR(VLOOKUP(G694,[1]Hoja1!$B$2:$F$14234,4,FALSE),"")</f>
        <v/>
      </c>
      <c r="K694" s="33" t="s">
        <v>21205</v>
      </c>
      <c r="L694" s="30" t="s">
        <v>14894</v>
      </c>
      <c r="M694" s="30"/>
      <c r="N694" s="30"/>
      <c r="O694" s="30"/>
      <c r="P694" s="30" t="s">
        <v>19334</v>
      </c>
      <c r="Q694" s="30" t="s">
        <v>342</v>
      </c>
      <c r="R694" s="30"/>
      <c r="S694" s="30"/>
      <c r="T694" s="105" t="s">
        <v>19156</v>
      </c>
      <c r="U694" s="106"/>
    </row>
    <row r="695" spans="1:21" ht="53.25" customHeight="1" x14ac:dyDescent="0.2">
      <c r="A695" s="47">
        <v>694</v>
      </c>
      <c r="B695" s="32" t="s">
        <v>21206</v>
      </c>
      <c r="C695" s="33" t="s">
        <v>21207</v>
      </c>
      <c r="D695" s="61" t="s">
        <v>11978</v>
      </c>
      <c r="E695" s="37" t="s">
        <v>21208</v>
      </c>
      <c r="F695" s="37" t="s">
        <v>21208</v>
      </c>
      <c r="G695" s="91"/>
      <c r="H695" s="37"/>
      <c r="I695" s="37"/>
      <c r="J695" s="92" t="str">
        <f>IFERROR(VLOOKUP(G695,[1]Hoja1!$B$2:$F$14234,4,FALSE),"")</f>
        <v/>
      </c>
      <c r="K695" s="33" t="s">
        <v>21209</v>
      </c>
      <c r="L695" s="30" t="s">
        <v>14894</v>
      </c>
      <c r="M695" s="30"/>
      <c r="N695" s="30"/>
      <c r="O695" s="30"/>
      <c r="P695" s="30" t="s">
        <v>19148</v>
      </c>
      <c r="Q695" s="30" t="s">
        <v>19118</v>
      </c>
      <c r="R695" s="30"/>
      <c r="S695" s="30"/>
      <c r="T695" s="105"/>
      <c r="U695" s="106"/>
    </row>
    <row r="696" spans="1:21" ht="53.25" customHeight="1" x14ac:dyDescent="0.2">
      <c r="A696" s="47">
        <v>695</v>
      </c>
      <c r="B696" s="32" t="s">
        <v>21210</v>
      </c>
      <c r="C696" s="33" t="s">
        <v>21211</v>
      </c>
      <c r="D696" s="61" t="s">
        <v>11978</v>
      </c>
      <c r="E696" s="37" t="s">
        <v>21208</v>
      </c>
      <c r="F696" s="37" t="s">
        <v>21208</v>
      </c>
      <c r="G696" s="91"/>
      <c r="H696" s="37"/>
      <c r="I696" s="37"/>
      <c r="J696" s="92" t="str">
        <f>IFERROR(VLOOKUP(G696,[1]Hoja1!$B$2:$F$14234,4,FALSE),"")</f>
        <v/>
      </c>
      <c r="K696" s="33" t="s">
        <v>21212</v>
      </c>
      <c r="L696" s="30" t="s">
        <v>14894</v>
      </c>
      <c r="M696" s="30"/>
      <c r="N696" s="30"/>
      <c r="O696" s="30"/>
      <c r="P696" s="30"/>
      <c r="Q696" s="30" t="s">
        <v>86</v>
      </c>
      <c r="R696" s="30"/>
      <c r="S696" s="30"/>
      <c r="T696" s="105"/>
      <c r="U696" s="106"/>
    </row>
    <row r="697" spans="1:21" ht="53.25" customHeight="1" x14ac:dyDescent="0.2">
      <c r="A697" s="47">
        <v>696</v>
      </c>
      <c r="B697" s="32" t="s">
        <v>21213</v>
      </c>
      <c r="C697" s="33" t="s">
        <v>21214</v>
      </c>
      <c r="D697" s="61" t="s">
        <v>11978</v>
      </c>
      <c r="E697" s="37" t="s">
        <v>21208</v>
      </c>
      <c r="F697" s="37" t="s">
        <v>21208</v>
      </c>
      <c r="G697" s="91"/>
      <c r="H697" s="37"/>
      <c r="I697" s="37"/>
      <c r="J697" s="92" t="str">
        <f>IFERROR(VLOOKUP(G697,[1]Hoja1!$B$2:$F$14234,4,FALSE),"")</f>
        <v/>
      </c>
      <c r="K697" s="33" t="s">
        <v>21215</v>
      </c>
      <c r="L697" s="30" t="s">
        <v>14894</v>
      </c>
      <c r="M697" s="30"/>
      <c r="N697" s="30"/>
      <c r="O697" s="30"/>
      <c r="P697" s="30" t="s">
        <v>19418</v>
      </c>
      <c r="Q697" s="30" t="s">
        <v>78</v>
      </c>
      <c r="R697" s="30"/>
      <c r="S697" s="30"/>
      <c r="T697" s="105"/>
      <c r="U697" s="106"/>
    </row>
    <row r="698" spans="1:21" ht="53.25" customHeight="1" x14ac:dyDescent="0.2">
      <c r="A698" s="47">
        <v>697</v>
      </c>
      <c r="B698" s="32" t="s">
        <v>21216</v>
      </c>
      <c r="C698" s="33" t="s">
        <v>21217</v>
      </c>
      <c r="D698" s="61" t="s">
        <v>11978</v>
      </c>
      <c r="E698" s="37" t="s">
        <v>21208</v>
      </c>
      <c r="F698" s="37" t="s">
        <v>21208</v>
      </c>
      <c r="G698" s="91"/>
      <c r="H698" s="37"/>
      <c r="I698" s="37"/>
      <c r="J698" s="92" t="str">
        <f>IFERROR(VLOOKUP(G698,[1]Hoja1!$B$2:$F$14234,4,FALSE),"")</f>
        <v/>
      </c>
      <c r="K698" s="33" t="s">
        <v>21218</v>
      </c>
      <c r="L698" s="30" t="s">
        <v>14894</v>
      </c>
      <c r="M698" s="30"/>
      <c r="N698" s="30"/>
      <c r="O698" s="30"/>
      <c r="P698" s="30"/>
      <c r="Q698" s="30" t="s">
        <v>86</v>
      </c>
      <c r="R698" s="30"/>
      <c r="S698" s="30"/>
      <c r="T698" s="105"/>
      <c r="U698" s="106"/>
    </row>
    <row r="699" spans="1:21" ht="53.25" customHeight="1" x14ac:dyDescent="0.2">
      <c r="A699" s="47">
        <v>698</v>
      </c>
      <c r="B699" s="32" t="s">
        <v>21219</v>
      </c>
      <c r="C699" s="33" t="s">
        <v>21220</v>
      </c>
      <c r="D699" s="61" t="s">
        <v>11978</v>
      </c>
      <c r="E699" s="37" t="s">
        <v>21208</v>
      </c>
      <c r="F699" s="37" t="s">
        <v>21208</v>
      </c>
      <c r="G699" s="91"/>
      <c r="H699" s="37"/>
      <c r="I699" s="37"/>
      <c r="J699" s="92" t="str">
        <f>IFERROR(VLOOKUP(G699,[1]Hoja1!$B$2:$F$14234,4,FALSE),"")</f>
        <v/>
      </c>
      <c r="K699" s="33" t="s">
        <v>21221</v>
      </c>
      <c r="L699" s="30" t="s">
        <v>14894</v>
      </c>
      <c r="M699" s="30"/>
      <c r="N699" s="30"/>
      <c r="O699" s="30"/>
      <c r="P699" s="30"/>
      <c r="Q699" s="30" t="s">
        <v>86</v>
      </c>
      <c r="R699" s="30"/>
      <c r="S699" s="30"/>
      <c r="T699" s="105"/>
      <c r="U699" s="106"/>
    </row>
    <row r="700" spans="1:21" ht="53.25" customHeight="1" x14ac:dyDescent="0.2">
      <c r="A700" s="47">
        <v>699</v>
      </c>
      <c r="B700" s="32" t="s">
        <v>21222</v>
      </c>
      <c r="C700" s="33" t="s">
        <v>21223</v>
      </c>
      <c r="D700" s="61" t="s">
        <v>11978</v>
      </c>
      <c r="E700" s="37" t="s">
        <v>21208</v>
      </c>
      <c r="F700" s="37" t="s">
        <v>21208</v>
      </c>
      <c r="G700" s="91"/>
      <c r="H700" s="37"/>
      <c r="I700" s="37"/>
      <c r="J700" s="92" t="str">
        <f>IFERROR(VLOOKUP(G700,[1]Hoja1!$B$2:$F$14234,4,FALSE),"")</f>
        <v/>
      </c>
      <c r="K700" s="33" t="s">
        <v>21224</v>
      </c>
      <c r="L700" s="30" t="s">
        <v>14894</v>
      </c>
      <c r="M700" s="30"/>
      <c r="N700" s="30"/>
      <c r="O700" s="30"/>
      <c r="P700" s="30"/>
      <c r="Q700" s="30" t="s">
        <v>86</v>
      </c>
      <c r="R700" s="30"/>
      <c r="S700" s="30"/>
      <c r="T700" s="105"/>
      <c r="U700" s="106"/>
    </row>
    <row r="701" spans="1:21" ht="53.25" customHeight="1" x14ac:dyDescent="0.2">
      <c r="A701" s="47">
        <v>700</v>
      </c>
      <c r="B701" s="32" t="s">
        <v>21225</v>
      </c>
      <c r="C701" s="33" t="s">
        <v>21226</v>
      </c>
      <c r="D701" s="61" t="s">
        <v>11978</v>
      </c>
      <c r="E701" s="37" t="s">
        <v>21208</v>
      </c>
      <c r="F701" s="37" t="s">
        <v>21208</v>
      </c>
      <c r="G701" s="91"/>
      <c r="H701" s="71" t="s">
        <v>21227</v>
      </c>
      <c r="I701" s="87" t="s">
        <v>21228</v>
      </c>
      <c r="J701" s="87" t="str">
        <f>IFERROR(VLOOKUP(G701,[1]Hoja1!$B$2:$F$14234,4,FALSE),"")</f>
        <v/>
      </c>
      <c r="K701" s="33" t="s">
        <v>21229</v>
      </c>
      <c r="L701" s="30" t="s">
        <v>14894</v>
      </c>
      <c r="M701" s="30"/>
      <c r="N701" s="30"/>
      <c r="O701" s="30"/>
      <c r="P701" s="30" t="s">
        <v>19418</v>
      </c>
      <c r="Q701" s="30" t="s">
        <v>78</v>
      </c>
      <c r="R701" s="30"/>
      <c r="S701" s="30" t="s">
        <v>21230</v>
      </c>
      <c r="T701" s="105"/>
      <c r="U701" s="106"/>
    </row>
    <row r="702" spans="1:21" ht="53.25" customHeight="1" x14ac:dyDescent="0.2">
      <c r="A702" s="47">
        <v>701</v>
      </c>
      <c r="B702" s="32" t="s">
        <v>21231</v>
      </c>
      <c r="C702" s="33" t="s">
        <v>21232</v>
      </c>
      <c r="D702" s="61" t="s">
        <v>11978</v>
      </c>
      <c r="E702" s="37" t="s">
        <v>21208</v>
      </c>
      <c r="F702" s="37" t="s">
        <v>21208</v>
      </c>
      <c r="G702" s="91"/>
      <c r="H702" s="37"/>
      <c r="I702" s="37"/>
      <c r="J702" s="92" t="str">
        <f>IFERROR(VLOOKUP(G702,[1]Hoja1!$B$2:$F$14234,4,FALSE),"")</f>
        <v/>
      </c>
      <c r="K702" s="33" t="s">
        <v>21233</v>
      </c>
      <c r="L702" s="30" t="s">
        <v>14894</v>
      </c>
      <c r="M702" s="30"/>
      <c r="N702" s="30"/>
      <c r="O702" s="30"/>
      <c r="P702" s="30" t="s">
        <v>19418</v>
      </c>
      <c r="Q702" s="30" t="s">
        <v>78</v>
      </c>
      <c r="R702" s="30"/>
      <c r="S702" s="30"/>
      <c r="T702" s="105"/>
      <c r="U702" s="106"/>
    </row>
    <row r="703" spans="1:21" ht="53.25" customHeight="1" x14ac:dyDescent="0.2">
      <c r="A703" s="47">
        <v>702</v>
      </c>
      <c r="B703" s="32" t="s">
        <v>21234</v>
      </c>
      <c r="C703" s="33" t="s">
        <v>21235</v>
      </c>
      <c r="D703" s="61" t="s">
        <v>11978</v>
      </c>
      <c r="E703" s="37" t="s">
        <v>21208</v>
      </c>
      <c r="F703" s="37" t="s">
        <v>21208</v>
      </c>
      <c r="G703" s="91"/>
      <c r="H703" s="37"/>
      <c r="I703" s="37"/>
      <c r="J703" s="92" t="str">
        <f>IFERROR(VLOOKUP(G703,[1]Hoja1!$B$2:$F$14234,4,FALSE),"")</f>
        <v/>
      </c>
      <c r="K703" s="33" t="s">
        <v>21236</v>
      </c>
      <c r="L703" s="30" t="s">
        <v>14894</v>
      </c>
      <c r="M703" s="30"/>
      <c r="N703" s="30"/>
      <c r="O703" s="30"/>
      <c r="P703" s="30" t="s">
        <v>19418</v>
      </c>
      <c r="Q703" s="30" t="s">
        <v>78</v>
      </c>
      <c r="R703" s="30"/>
      <c r="S703" s="30"/>
      <c r="T703" s="105"/>
      <c r="U703" s="106"/>
    </row>
    <row r="704" spans="1:21" ht="53.25" customHeight="1" x14ac:dyDescent="0.2">
      <c r="A704" s="47">
        <v>703</v>
      </c>
      <c r="B704" s="32" t="s">
        <v>21237</v>
      </c>
      <c r="C704" s="33" t="s">
        <v>21238</v>
      </c>
      <c r="D704" s="61" t="s">
        <v>11978</v>
      </c>
      <c r="E704" s="37" t="s">
        <v>21208</v>
      </c>
      <c r="F704" s="37" t="s">
        <v>21208</v>
      </c>
      <c r="G704" s="91"/>
      <c r="H704" s="37"/>
      <c r="I704" s="37"/>
      <c r="J704" s="92" t="str">
        <f>IFERROR(VLOOKUP(G704,[1]Hoja1!$B$2:$F$14234,4,FALSE),"")</f>
        <v/>
      </c>
      <c r="K704" s="33" t="s">
        <v>21239</v>
      </c>
      <c r="L704" s="30" t="s">
        <v>14894</v>
      </c>
      <c r="M704" s="30"/>
      <c r="N704" s="30"/>
      <c r="O704" s="30"/>
      <c r="P704" s="30"/>
      <c r="Q704" s="30" t="s">
        <v>86</v>
      </c>
      <c r="R704" s="30"/>
      <c r="S704" s="30"/>
      <c r="T704" s="105"/>
      <c r="U704" s="106"/>
    </row>
    <row r="705" spans="1:21" ht="53.25" customHeight="1" x14ac:dyDescent="0.2">
      <c r="A705" s="47">
        <v>704</v>
      </c>
      <c r="B705" s="32" t="s">
        <v>21240</v>
      </c>
      <c r="C705" s="33" t="s">
        <v>21241</v>
      </c>
      <c r="D705" s="61" t="s">
        <v>11978</v>
      </c>
      <c r="E705" s="37" t="s">
        <v>21242</v>
      </c>
      <c r="F705" s="37" t="s">
        <v>21242</v>
      </c>
      <c r="G705" s="91"/>
      <c r="H705" s="37"/>
      <c r="I705" s="37"/>
      <c r="J705" s="92" t="str">
        <f>IFERROR(VLOOKUP(G705,[1]Hoja1!$B$2:$F$14234,4,FALSE),"")</f>
        <v/>
      </c>
      <c r="K705" s="33" t="s">
        <v>21243</v>
      </c>
      <c r="L705" s="30" t="s">
        <v>14894</v>
      </c>
      <c r="M705" s="30"/>
      <c r="N705" s="30"/>
      <c r="O705" s="30"/>
      <c r="P705" s="30"/>
      <c r="Q705" s="30" t="s">
        <v>86</v>
      </c>
      <c r="R705" s="30"/>
      <c r="S705" s="30"/>
      <c r="T705" s="105"/>
      <c r="U705" s="106"/>
    </row>
    <row r="706" spans="1:21" ht="53.25" customHeight="1" x14ac:dyDescent="0.2">
      <c r="A706" s="47">
        <v>705</v>
      </c>
      <c r="B706" s="32" t="s">
        <v>21244</v>
      </c>
      <c r="C706" s="33" t="s">
        <v>21245</v>
      </c>
      <c r="D706" s="61" t="s">
        <v>11978</v>
      </c>
      <c r="E706" s="37" t="s">
        <v>21242</v>
      </c>
      <c r="F706" s="37" t="s">
        <v>21242</v>
      </c>
      <c r="G706" s="91"/>
      <c r="H706" s="37"/>
      <c r="I706" s="37"/>
      <c r="J706" s="92" t="str">
        <f>IFERROR(VLOOKUP(G706,[1]Hoja1!$B$2:$F$14234,4,FALSE),"")</f>
        <v/>
      </c>
      <c r="K706" s="33" t="s">
        <v>21246</v>
      </c>
      <c r="L706" s="30" t="s">
        <v>14894</v>
      </c>
      <c r="M706" s="30"/>
      <c r="N706" s="30"/>
      <c r="O706" s="30"/>
      <c r="P706" s="30"/>
      <c r="Q706" s="30" t="s">
        <v>86</v>
      </c>
      <c r="R706" s="30"/>
      <c r="S706" s="30"/>
      <c r="T706" s="105"/>
      <c r="U706" s="106"/>
    </row>
    <row r="707" spans="1:21" ht="53.25" customHeight="1" x14ac:dyDescent="0.2">
      <c r="A707" s="47">
        <v>706</v>
      </c>
      <c r="B707" s="32" t="s">
        <v>21247</v>
      </c>
      <c r="C707" s="33" t="s">
        <v>21248</v>
      </c>
      <c r="D707" s="61" t="s">
        <v>11978</v>
      </c>
      <c r="E707" s="37" t="s">
        <v>21242</v>
      </c>
      <c r="F707" s="37" t="s">
        <v>21242</v>
      </c>
      <c r="G707" s="91"/>
      <c r="H707" s="37"/>
      <c r="I707" s="37"/>
      <c r="J707" s="92" t="str">
        <f>IFERROR(VLOOKUP(G707,[1]Hoja1!$B$2:$F$14234,4,FALSE),"")</f>
        <v/>
      </c>
      <c r="K707" s="33" t="s">
        <v>21249</v>
      </c>
      <c r="L707" s="30" t="s">
        <v>14894</v>
      </c>
      <c r="M707" s="30"/>
      <c r="N707" s="30"/>
      <c r="O707" s="30"/>
      <c r="P707" s="30"/>
      <c r="Q707" s="30" t="s">
        <v>86</v>
      </c>
      <c r="R707" s="30"/>
      <c r="S707" s="30"/>
      <c r="T707" s="105"/>
      <c r="U707" s="106"/>
    </row>
    <row r="708" spans="1:21" ht="53.25" customHeight="1" x14ac:dyDescent="0.2">
      <c r="A708" s="47">
        <v>707</v>
      </c>
      <c r="B708" s="32" t="s">
        <v>21250</v>
      </c>
      <c r="C708" s="33" t="s">
        <v>21251</v>
      </c>
      <c r="D708" s="61" t="s">
        <v>11978</v>
      </c>
      <c r="E708" s="37" t="s">
        <v>21242</v>
      </c>
      <c r="F708" s="37" t="s">
        <v>21242</v>
      </c>
      <c r="G708" s="91"/>
      <c r="H708" s="37"/>
      <c r="I708" s="37"/>
      <c r="J708" s="92" t="str">
        <f>IFERROR(VLOOKUP(G708,[1]Hoja1!$B$2:$F$14234,4,FALSE),"")</f>
        <v/>
      </c>
      <c r="K708" s="33" t="s">
        <v>21252</v>
      </c>
      <c r="L708" s="30" t="s">
        <v>14894</v>
      </c>
      <c r="M708" s="30"/>
      <c r="N708" s="30"/>
      <c r="O708" s="30"/>
      <c r="P708" s="30"/>
      <c r="Q708" s="30" t="s">
        <v>86</v>
      </c>
      <c r="R708" s="30"/>
      <c r="S708" s="30"/>
      <c r="T708" s="105"/>
      <c r="U708" s="106"/>
    </row>
    <row r="709" spans="1:21" ht="53.25" customHeight="1" x14ac:dyDescent="0.2">
      <c r="A709" s="47">
        <v>708</v>
      </c>
      <c r="B709" s="32" t="s">
        <v>21253</v>
      </c>
      <c r="C709" s="33" t="s">
        <v>21254</v>
      </c>
      <c r="D709" s="61" t="s">
        <v>11978</v>
      </c>
      <c r="E709" s="37" t="s">
        <v>21242</v>
      </c>
      <c r="F709" s="37" t="s">
        <v>21242</v>
      </c>
      <c r="G709" s="91"/>
      <c r="H709" s="37"/>
      <c r="I709" s="37"/>
      <c r="J709" s="92" t="str">
        <f>IFERROR(VLOOKUP(G709,[1]Hoja1!$B$2:$F$14234,4,FALSE),"")</f>
        <v/>
      </c>
      <c r="K709" s="33" t="s">
        <v>21255</v>
      </c>
      <c r="L709" s="30" t="s">
        <v>14894</v>
      </c>
      <c r="M709" s="30"/>
      <c r="N709" s="30"/>
      <c r="O709" s="30"/>
      <c r="P709" s="30"/>
      <c r="Q709" s="30" t="s">
        <v>86</v>
      </c>
      <c r="R709" s="30"/>
      <c r="S709" s="30"/>
      <c r="T709" s="105"/>
      <c r="U709" s="106"/>
    </row>
    <row r="710" spans="1:21" ht="53.25" customHeight="1" x14ac:dyDescent="0.2">
      <c r="A710" s="47">
        <v>709</v>
      </c>
      <c r="B710" s="32" t="s">
        <v>21256</v>
      </c>
      <c r="C710" s="33" t="s">
        <v>21257</v>
      </c>
      <c r="D710" s="61" t="s">
        <v>11978</v>
      </c>
      <c r="E710" s="37" t="s">
        <v>21242</v>
      </c>
      <c r="F710" s="37" t="s">
        <v>21242</v>
      </c>
      <c r="G710" s="91"/>
      <c r="H710" s="37"/>
      <c r="I710" s="37"/>
      <c r="J710" s="92" t="str">
        <f>IFERROR(VLOOKUP(G710,[1]Hoja1!$B$2:$F$14234,4,FALSE),"")</f>
        <v/>
      </c>
      <c r="K710" s="33" t="s">
        <v>21258</v>
      </c>
      <c r="L710" s="30" t="s">
        <v>14894</v>
      </c>
      <c r="M710" s="30"/>
      <c r="N710" s="30"/>
      <c r="O710" s="30"/>
      <c r="P710" s="30" t="s">
        <v>19148</v>
      </c>
      <c r="Q710" s="30" t="s">
        <v>19118</v>
      </c>
      <c r="R710" s="30"/>
      <c r="S710" s="30"/>
      <c r="T710" s="105"/>
      <c r="U710" s="106"/>
    </row>
    <row r="711" spans="1:21" ht="53.25" customHeight="1" x14ac:dyDescent="0.2">
      <c r="A711" s="47">
        <v>710</v>
      </c>
      <c r="B711" s="32" t="s">
        <v>21259</v>
      </c>
      <c r="C711" s="33" t="s">
        <v>21260</v>
      </c>
      <c r="D711" s="61" t="s">
        <v>11978</v>
      </c>
      <c r="E711" s="37" t="s">
        <v>21242</v>
      </c>
      <c r="F711" s="37" t="s">
        <v>21242</v>
      </c>
      <c r="G711" s="91"/>
      <c r="H711" s="37"/>
      <c r="I711" s="37"/>
      <c r="J711" s="92" t="str">
        <f>IFERROR(VLOOKUP(G711,[1]Hoja1!$B$2:$F$14234,4,FALSE),"")</f>
        <v/>
      </c>
      <c r="K711" s="33" t="s">
        <v>21261</v>
      </c>
      <c r="L711" s="30" t="s">
        <v>14894</v>
      </c>
      <c r="M711" s="30"/>
      <c r="N711" s="30"/>
      <c r="O711" s="30"/>
      <c r="P711" s="30"/>
      <c r="Q711" s="30" t="s">
        <v>86</v>
      </c>
      <c r="R711" s="30"/>
      <c r="S711" s="30"/>
      <c r="T711" s="105"/>
      <c r="U711" s="106"/>
    </row>
    <row r="712" spans="1:21" ht="53.25" customHeight="1" x14ac:dyDescent="0.2">
      <c r="A712" s="47">
        <v>711</v>
      </c>
      <c r="B712" s="32" t="s">
        <v>21262</v>
      </c>
      <c r="C712" s="33" t="s">
        <v>21263</v>
      </c>
      <c r="D712" s="61" t="s">
        <v>11978</v>
      </c>
      <c r="E712" s="37" t="s">
        <v>21242</v>
      </c>
      <c r="F712" s="37" t="s">
        <v>21242</v>
      </c>
      <c r="G712" s="91"/>
      <c r="H712" s="37"/>
      <c r="I712" s="37"/>
      <c r="J712" s="92" t="str">
        <f>IFERROR(VLOOKUP(G712,[1]Hoja1!$B$2:$F$14234,4,FALSE),"")</f>
        <v/>
      </c>
      <c r="K712" s="33" t="s">
        <v>21264</v>
      </c>
      <c r="L712" s="30" t="s">
        <v>14894</v>
      </c>
      <c r="M712" s="30"/>
      <c r="N712" s="30"/>
      <c r="O712" s="30"/>
      <c r="P712" s="30"/>
      <c r="Q712" s="30" t="s">
        <v>86</v>
      </c>
      <c r="R712" s="30"/>
      <c r="S712" s="30"/>
      <c r="T712" s="105"/>
      <c r="U712" s="106"/>
    </row>
    <row r="713" spans="1:21" ht="53.25" customHeight="1" x14ac:dyDescent="0.2">
      <c r="A713" s="47">
        <v>712</v>
      </c>
      <c r="B713" s="32" t="s">
        <v>21265</v>
      </c>
      <c r="C713" s="33" t="s">
        <v>21266</v>
      </c>
      <c r="D713" s="61" t="s">
        <v>11978</v>
      </c>
      <c r="E713" s="37" t="s">
        <v>21267</v>
      </c>
      <c r="F713" s="37" t="s">
        <v>21267</v>
      </c>
      <c r="G713" s="91"/>
      <c r="H713" s="37"/>
      <c r="I713" s="37"/>
      <c r="J713" s="92" t="str">
        <f>IFERROR(VLOOKUP(G713,[1]Hoja1!$B$2:$F$14234,4,FALSE),"")</f>
        <v/>
      </c>
      <c r="K713" s="33" t="s">
        <v>21268</v>
      </c>
      <c r="L713" s="30" t="s">
        <v>14894</v>
      </c>
      <c r="M713" s="30"/>
      <c r="N713" s="30"/>
      <c r="O713" s="30"/>
      <c r="P713" s="30"/>
      <c r="Q713" s="30" t="s">
        <v>86</v>
      </c>
      <c r="R713" s="30"/>
      <c r="S713" s="30"/>
      <c r="T713" s="105"/>
      <c r="U713" s="106"/>
    </row>
    <row r="714" spans="1:21" ht="53.25" customHeight="1" x14ac:dyDescent="0.2">
      <c r="A714" s="47">
        <v>713</v>
      </c>
      <c r="B714" s="32" t="s">
        <v>21269</v>
      </c>
      <c r="C714" s="33" t="s">
        <v>21270</v>
      </c>
      <c r="D714" s="61" t="s">
        <v>11978</v>
      </c>
      <c r="E714" s="37" t="s">
        <v>21267</v>
      </c>
      <c r="F714" s="37" t="s">
        <v>21267</v>
      </c>
      <c r="G714" s="91"/>
      <c r="H714" s="37"/>
      <c r="I714" s="37"/>
      <c r="J714" s="92" t="str">
        <f>IFERROR(VLOOKUP(G714,[1]Hoja1!$B$2:$F$14234,4,FALSE),"")</f>
        <v/>
      </c>
      <c r="K714" s="33" t="s">
        <v>21271</v>
      </c>
      <c r="L714" s="30" t="s">
        <v>14894</v>
      </c>
      <c r="M714" s="30"/>
      <c r="N714" s="30"/>
      <c r="O714" s="30"/>
      <c r="P714" s="30"/>
      <c r="Q714" s="30" t="s">
        <v>86</v>
      </c>
      <c r="R714" s="30"/>
      <c r="S714" s="30"/>
      <c r="T714" s="105"/>
      <c r="U714" s="106"/>
    </row>
    <row r="715" spans="1:21" ht="53.25" customHeight="1" x14ac:dyDescent="0.2">
      <c r="A715" s="47">
        <v>714</v>
      </c>
      <c r="B715" s="32" t="s">
        <v>21272</v>
      </c>
      <c r="C715" s="33" t="s">
        <v>21273</v>
      </c>
      <c r="D715" s="61" t="s">
        <v>11978</v>
      </c>
      <c r="E715" s="37" t="s">
        <v>21267</v>
      </c>
      <c r="F715" s="37" t="s">
        <v>21267</v>
      </c>
      <c r="G715" s="91"/>
      <c r="H715" s="37"/>
      <c r="I715" s="37"/>
      <c r="J715" s="92" t="str">
        <f>IFERROR(VLOOKUP(G715,[1]Hoja1!$B$2:$F$14234,4,FALSE),"")</f>
        <v/>
      </c>
      <c r="K715" s="33" t="s">
        <v>21274</v>
      </c>
      <c r="L715" s="30" t="s">
        <v>14894</v>
      </c>
      <c r="M715" s="30"/>
      <c r="N715" s="30"/>
      <c r="O715" s="30"/>
      <c r="P715" s="30"/>
      <c r="Q715" s="30" t="s">
        <v>86</v>
      </c>
      <c r="R715" s="30"/>
      <c r="S715" s="30"/>
      <c r="T715" s="105"/>
      <c r="U715" s="106"/>
    </row>
    <row r="716" spans="1:21" ht="53.25" customHeight="1" x14ac:dyDescent="0.2">
      <c r="A716" s="47">
        <v>715</v>
      </c>
      <c r="B716" s="32" t="s">
        <v>21275</v>
      </c>
      <c r="C716" s="33" t="s">
        <v>21276</v>
      </c>
      <c r="D716" s="61" t="s">
        <v>11978</v>
      </c>
      <c r="E716" s="37" t="s">
        <v>21267</v>
      </c>
      <c r="F716" s="37" t="s">
        <v>21267</v>
      </c>
      <c r="G716" s="91"/>
      <c r="H716" s="37"/>
      <c r="I716" s="37"/>
      <c r="J716" s="92" t="str">
        <f>IFERROR(VLOOKUP(G716,[1]Hoja1!$B$2:$F$14234,4,FALSE),"")</f>
        <v/>
      </c>
      <c r="K716" s="33" t="s">
        <v>21277</v>
      </c>
      <c r="L716" s="30" t="s">
        <v>14894</v>
      </c>
      <c r="M716" s="30"/>
      <c r="N716" s="30"/>
      <c r="O716" s="30"/>
      <c r="P716" s="30" t="s">
        <v>19418</v>
      </c>
      <c r="Q716" s="30" t="s">
        <v>78</v>
      </c>
      <c r="R716" s="30"/>
      <c r="S716" s="30"/>
      <c r="T716" s="105"/>
      <c r="U716" s="106"/>
    </row>
    <row r="717" spans="1:21" ht="53.25" customHeight="1" x14ac:dyDescent="0.2">
      <c r="A717" s="47">
        <v>716</v>
      </c>
      <c r="B717" s="32" t="s">
        <v>21278</v>
      </c>
      <c r="C717" s="33" t="s">
        <v>21254</v>
      </c>
      <c r="D717" s="61" t="s">
        <v>11978</v>
      </c>
      <c r="E717" s="37" t="s">
        <v>21267</v>
      </c>
      <c r="F717" s="37" t="s">
        <v>21267</v>
      </c>
      <c r="G717" s="91"/>
      <c r="H717" s="37"/>
      <c r="I717" s="37"/>
      <c r="J717" s="92" t="str">
        <f>IFERROR(VLOOKUP(G717,[1]Hoja1!$B$2:$F$14234,4,FALSE),"")</f>
        <v/>
      </c>
      <c r="K717" s="33" t="s">
        <v>21279</v>
      </c>
      <c r="L717" s="30"/>
      <c r="M717" s="30"/>
      <c r="N717" s="30"/>
      <c r="O717" s="30"/>
      <c r="P717" s="30" t="s">
        <v>5783</v>
      </c>
      <c r="Q717" s="30" t="s">
        <v>2302</v>
      </c>
      <c r="R717" s="30"/>
      <c r="S717" s="30"/>
      <c r="T717" s="105"/>
      <c r="U717" s="106"/>
    </row>
    <row r="718" spans="1:21" ht="53.25" customHeight="1" x14ac:dyDescent="0.2">
      <c r="A718" s="47">
        <v>717</v>
      </c>
      <c r="B718" s="32" t="s">
        <v>21280</v>
      </c>
      <c r="C718" s="33" t="s">
        <v>21281</v>
      </c>
      <c r="D718" s="61" t="s">
        <v>11978</v>
      </c>
      <c r="E718" s="37" t="s">
        <v>21267</v>
      </c>
      <c r="F718" s="37" t="s">
        <v>21267</v>
      </c>
      <c r="G718" s="91"/>
      <c r="H718" s="37"/>
      <c r="I718" s="37"/>
      <c r="J718" s="92" t="str">
        <f>IFERROR(VLOOKUP(G718,[1]Hoja1!$B$2:$F$14234,4,FALSE),"")</f>
        <v/>
      </c>
      <c r="K718" s="33" t="s">
        <v>21282</v>
      </c>
      <c r="L718" s="30" t="s">
        <v>14894</v>
      </c>
      <c r="M718" s="30"/>
      <c r="N718" s="30"/>
      <c r="O718" s="30"/>
      <c r="P718" s="30" t="s">
        <v>19418</v>
      </c>
      <c r="Q718" s="30" t="s">
        <v>78</v>
      </c>
      <c r="R718" s="30"/>
      <c r="S718" s="30"/>
      <c r="T718" s="105"/>
      <c r="U718" s="106"/>
    </row>
    <row r="719" spans="1:21" ht="53.25" customHeight="1" x14ac:dyDescent="0.2">
      <c r="A719" s="47">
        <v>718</v>
      </c>
      <c r="B719" s="32" t="s">
        <v>21283</v>
      </c>
      <c r="C719" s="33" t="s">
        <v>21284</v>
      </c>
      <c r="D719" s="61" t="s">
        <v>11978</v>
      </c>
      <c r="E719" s="37" t="s">
        <v>21267</v>
      </c>
      <c r="F719" s="37" t="s">
        <v>21267</v>
      </c>
      <c r="G719" s="91"/>
      <c r="H719" s="37"/>
      <c r="I719" s="37"/>
      <c r="J719" s="92" t="str">
        <f>IFERROR(VLOOKUP(G719,[1]Hoja1!$B$2:$F$14234,4,FALSE),"")</f>
        <v/>
      </c>
      <c r="K719" s="33" t="s">
        <v>21285</v>
      </c>
      <c r="L719" s="30" t="s">
        <v>14894</v>
      </c>
      <c r="M719" s="30"/>
      <c r="N719" s="30"/>
      <c r="O719" s="30"/>
      <c r="P719" s="30" t="s">
        <v>5783</v>
      </c>
      <c r="Q719" s="185" t="s">
        <v>19143</v>
      </c>
      <c r="R719" s="30" t="s">
        <v>19144</v>
      </c>
      <c r="S719" s="30"/>
      <c r="T719" s="105"/>
      <c r="U719" s="106"/>
    </row>
    <row r="720" spans="1:21" ht="53.25" customHeight="1" x14ac:dyDescent="0.2">
      <c r="A720" s="47">
        <v>719</v>
      </c>
      <c r="B720" s="32" t="s">
        <v>21286</v>
      </c>
      <c r="C720" s="33" t="s">
        <v>21287</v>
      </c>
      <c r="D720" s="61" t="s">
        <v>11978</v>
      </c>
      <c r="E720" s="37" t="s">
        <v>21288</v>
      </c>
      <c r="F720" s="37" t="s">
        <v>21288</v>
      </c>
      <c r="G720" s="91"/>
      <c r="H720" s="37"/>
      <c r="I720" s="37"/>
      <c r="J720" s="92" t="str">
        <f>IFERROR(VLOOKUP(G720,[1]Hoja1!$B$2:$F$14234,4,FALSE),"")</f>
        <v/>
      </c>
      <c r="K720" s="33" t="s">
        <v>21289</v>
      </c>
      <c r="L720" s="30" t="s">
        <v>14894</v>
      </c>
      <c r="M720" s="30"/>
      <c r="N720" s="30"/>
      <c r="O720" s="30"/>
      <c r="P720" s="30" t="s">
        <v>5783</v>
      </c>
      <c r="Q720" s="30" t="s">
        <v>2302</v>
      </c>
      <c r="R720" s="30"/>
      <c r="S720" s="30"/>
      <c r="T720" s="105"/>
      <c r="U720" s="106"/>
    </row>
    <row r="721" spans="1:21" ht="53.25" customHeight="1" x14ac:dyDescent="0.2">
      <c r="A721" s="47">
        <v>720</v>
      </c>
      <c r="B721" s="32" t="s">
        <v>21290</v>
      </c>
      <c r="C721" s="33" t="s">
        <v>21291</v>
      </c>
      <c r="D721" s="61" t="s">
        <v>11978</v>
      </c>
      <c r="E721" s="37" t="s">
        <v>21288</v>
      </c>
      <c r="F721" s="37" t="s">
        <v>21288</v>
      </c>
      <c r="G721" s="91"/>
      <c r="H721" s="37"/>
      <c r="I721" s="37"/>
      <c r="J721" s="92" t="str">
        <f>IFERROR(VLOOKUP(G721,[1]Hoja1!$B$2:$F$14234,4,FALSE),"")</f>
        <v/>
      </c>
      <c r="K721" s="33" t="s">
        <v>21292</v>
      </c>
      <c r="L721" s="30" t="s">
        <v>14894</v>
      </c>
      <c r="M721" s="30"/>
      <c r="N721" s="30"/>
      <c r="O721" s="30"/>
      <c r="P721" s="30" t="s">
        <v>5783</v>
      </c>
      <c r="Q721" s="30" t="s">
        <v>179</v>
      </c>
      <c r="R721" s="30"/>
      <c r="S721" s="30"/>
      <c r="T721" s="105"/>
      <c r="U721" s="106"/>
    </row>
    <row r="722" spans="1:21" ht="53.25" customHeight="1" x14ac:dyDescent="0.2">
      <c r="A722" s="47">
        <v>721</v>
      </c>
      <c r="B722" s="32" t="s">
        <v>21293</v>
      </c>
      <c r="C722" s="33" t="s">
        <v>21294</v>
      </c>
      <c r="D722" s="61" t="s">
        <v>11978</v>
      </c>
      <c r="E722" s="37" t="s">
        <v>21288</v>
      </c>
      <c r="F722" s="37" t="s">
        <v>21288</v>
      </c>
      <c r="G722" s="91"/>
      <c r="H722" s="37"/>
      <c r="I722" s="37"/>
      <c r="J722" s="92" t="str">
        <f>IFERROR(VLOOKUP(G722,[1]Hoja1!$B$2:$F$14234,4,FALSE),"")</f>
        <v/>
      </c>
      <c r="K722" s="33" t="s">
        <v>21295</v>
      </c>
      <c r="L722" s="30" t="s">
        <v>14894</v>
      </c>
      <c r="M722" s="30"/>
      <c r="N722" s="30"/>
      <c r="O722" s="30"/>
      <c r="P722" s="30" t="s">
        <v>19418</v>
      </c>
      <c r="Q722" s="30" t="s">
        <v>78</v>
      </c>
      <c r="R722" s="30"/>
      <c r="S722" s="30"/>
      <c r="T722" s="105" t="s">
        <v>16815</v>
      </c>
      <c r="U722" s="248" t="s">
        <v>16815</v>
      </c>
    </row>
    <row r="723" spans="1:21" ht="53.25" customHeight="1" x14ac:dyDescent="0.2">
      <c r="A723" s="47">
        <v>722</v>
      </c>
      <c r="B723" s="32" t="s">
        <v>21296</v>
      </c>
      <c r="C723" s="33" t="s">
        <v>21297</v>
      </c>
      <c r="D723" s="61" t="s">
        <v>11978</v>
      </c>
      <c r="E723" s="37" t="s">
        <v>21298</v>
      </c>
      <c r="F723" s="37" t="s">
        <v>21298</v>
      </c>
      <c r="G723" s="91"/>
      <c r="H723" s="37"/>
      <c r="I723" s="37"/>
      <c r="J723" s="92" t="str">
        <f>IFERROR(VLOOKUP(G723,[1]Hoja1!$B$2:$F$14234,4,FALSE),"")</f>
        <v/>
      </c>
      <c r="K723" s="33" t="s">
        <v>21299</v>
      </c>
      <c r="L723" s="30" t="s">
        <v>14894</v>
      </c>
      <c r="M723" s="30"/>
      <c r="N723" s="30"/>
      <c r="O723" s="30"/>
      <c r="P723" s="30" t="s">
        <v>19350</v>
      </c>
      <c r="Q723" s="30" t="s">
        <v>19115</v>
      </c>
      <c r="R723" s="30"/>
      <c r="S723" s="30"/>
      <c r="T723" s="105"/>
      <c r="U723" s="106"/>
    </row>
    <row r="724" spans="1:21" ht="53.25" customHeight="1" x14ac:dyDescent="0.2">
      <c r="A724" s="47">
        <v>723</v>
      </c>
      <c r="B724" s="32" t="s">
        <v>21300</v>
      </c>
      <c r="C724" s="33" t="s">
        <v>21301</v>
      </c>
      <c r="D724" s="61" t="s">
        <v>11978</v>
      </c>
      <c r="E724" s="37" t="s">
        <v>21298</v>
      </c>
      <c r="F724" s="37" t="s">
        <v>21298</v>
      </c>
      <c r="G724" s="91"/>
      <c r="H724" s="37"/>
      <c r="I724" s="37"/>
      <c r="J724" s="92" t="str">
        <f>IFERROR(VLOOKUP(G724,[1]Hoja1!$B$2:$F$14234,4,FALSE),"")</f>
        <v/>
      </c>
      <c r="K724" s="33" t="s">
        <v>21302</v>
      </c>
      <c r="L724" s="30" t="s">
        <v>14894</v>
      </c>
      <c r="M724" s="30"/>
      <c r="N724" s="30"/>
      <c r="O724" s="30"/>
      <c r="P724" s="30" t="s">
        <v>5783</v>
      </c>
      <c r="Q724" s="30" t="s">
        <v>179</v>
      </c>
      <c r="R724" s="30"/>
      <c r="S724" s="30"/>
      <c r="T724" s="105"/>
      <c r="U724" s="106"/>
    </row>
    <row r="725" spans="1:21" ht="53.25" customHeight="1" x14ac:dyDescent="0.2">
      <c r="A725" s="47">
        <v>724</v>
      </c>
      <c r="B725" s="32" t="s">
        <v>21303</v>
      </c>
      <c r="C725" s="33" t="s">
        <v>21304</v>
      </c>
      <c r="D725" s="61" t="s">
        <v>11978</v>
      </c>
      <c r="E725" s="37" t="s">
        <v>21298</v>
      </c>
      <c r="F725" s="37" t="s">
        <v>21298</v>
      </c>
      <c r="G725" s="91"/>
      <c r="H725" s="37"/>
      <c r="I725" s="37"/>
      <c r="J725" s="92" t="str">
        <f>IFERROR(VLOOKUP(G725,[1]Hoja1!$B$2:$F$14234,4,FALSE),"")</f>
        <v/>
      </c>
      <c r="K725" s="33" t="s">
        <v>21305</v>
      </c>
      <c r="L725" s="30" t="s">
        <v>14894</v>
      </c>
      <c r="M725" s="30"/>
      <c r="N725" s="30"/>
      <c r="O725" s="30"/>
      <c r="P725" s="30" t="s">
        <v>5783</v>
      </c>
      <c r="Q725" s="30" t="s">
        <v>179</v>
      </c>
      <c r="R725" s="30"/>
      <c r="S725" s="30"/>
      <c r="T725" s="105"/>
      <c r="U725" s="106"/>
    </row>
    <row r="726" spans="1:21" ht="53.25" customHeight="1" x14ac:dyDescent="0.2">
      <c r="A726" s="47">
        <v>725</v>
      </c>
      <c r="B726" s="32" t="s">
        <v>21306</v>
      </c>
      <c r="C726" s="33" t="s">
        <v>21307</v>
      </c>
      <c r="D726" s="61" t="s">
        <v>11978</v>
      </c>
      <c r="E726" s="37" t="s">
        <v>21308</v>
      </c>
      <c r="F726" s="37" t="s">
        <v>21308</v>
      </c>
      <c r="G726" s="91"/>
      <c r="H726" s="37"/>
      <c r="I726" s="37"/>
      <c r="J726" s="92" t="str">
        <f>IFERROR(VLOOKUP(G726,[1]Hoja1!$B$2:$F$14234,4,FALSE),"")</f>
        <v/>
      </c>
      <c r="K726" s="33" t="s">
        <v>21309</v>
      </c>
      <c r="L726" s="30" t="s">
        <v>14894</v>
      </c>
      <c r="M726" s="30"/>
      <c r="N726" s="30"/>
      <c r="O726" s="30"/>
      <c r="P726" s="30" t="s">
        <v>19418</v>
      </c>
      <c r="Q726" s="30" t="s">
        <v>78</v>
      </c>
      <c r="R726" s="30"/>
      <c r="S726" s="30"/>
      <c r="T726" s="105"/>
      <c r="U726" s="106"/>
    </row>
    <row r="727" spans="1:21" ht="53.25" customHeight="1" x14ac:dyDescent="0.2">
      <c r="A727" s="47">
        <v>726</v>
      </c>
      <c r="B727" s="32" t="s">
        <v>21310</v>
      </c>
      <c r="C727" s="33" t="s">
        <v>21311</v>
      </c>
      <c r="D727" s="61" t="s">
        <v>11978</v>
      </c>
      <c r="E727" s="37" t="s">
        <v>21308</v>
      </c>
      <c r="F727" s="37" t="s">
        <v>21308</v>
      </c>
      <c r="G727" s="91"/>
      <c r="H727" s="37"/>
      <c r="I727" s="37"/>
      <c r="J727" s="92" t="str">
        <f>IFERROR(VLOOKUP(G727,[1]Hoja1!$B$2:$F$14234,4,FALSE),"")</f>
        <v/>
      </c>
      <c r="K727" s="33" t="s">
        <v>21312</v>
      </c>
      <c r="L727" s="30" t="s">
        <v>14894</v>
      </c>
      <c r="M727" s="30"/>
      <c r="N727" s="30"/>
      <c r="O727" s="30"/>
      <c r="P727" s="30" t="s">
        <v>5783</v>
      </c>
      <c r="Q727" s="30" t="s">
        <v>179</v>
      </c>
      <c r="R727" s="30"/>
      <c r="S727" s="30"/>
      <c r="T727" s="105"/>
      <c r="U727" s="106"/>
    </row>
    <row r="728" spans="1:21" ht="53.25" customHeight="1" x14ac:dyDescent="0.2">
      <c r="A728" s="47">
        <v>727</v>
      </c>
      <c r="B728" s="32" t="s">
        <v>21313</v>
      </c>
      <c r="C728" s="33" t="s">
        <v>21314</v>
      </c>
      <c r="D728" s="61" t="s">
        <v>11978</v>
      </c>
      <c r="E728" s="37" t="s">
        <v>21308</v>
      </c>
      <c r="F728" s="37" t="s">
        <v>21308</v>
      </c>
      <c r="G728" s="91"/>
      <c r="H728" s="37"/>
      <c r="I728" s="37"/>
      <c r="J728" s="92" t="str">
        <f>IFERROR(VLOOKUP(G728,[1]Hoja1!$B$2:$F$14234,4,FALSE),"")</f>
        <v/>
      </c>
      <c r="K728" s="33" t="s">
        <v>21315</v>
      </c>
      <c r="L728" s="30" t="s">
        <v>14894</v>
      </c>
      <c r="M728" s="30"/>
      <c r="N728" s="30"/>
      <c r="O728" s="30"/>
      <c r="P728" s="30" t="s">
        <v>5783</v>
      </c>
      <c r="Q728" s="30" t="s">
        <v>179</v>
      </c>
      <c r="R728" s="30"/>
      <c r="S728" s="30"/>
      <c r="T728" s="105"/>
      <c r="U728" s="106"/>
    </row>
    <row r="729" spans="1:21" ht="53.25" customHeight="1" x14ac:dyDescent="0.2">
      <c r="A729" s="47">
        <v>728</v>
      </c>
      <c r="B729" s="32" t="s">
        <v>21316</v>
      </c>
      <c r="C729" s="33" t="s">
        <v>20964</v>
      </c>
      <c r="D729" s="61" t="s">
        <v>11979</v>
      </c>
      <c r="E729" s="37" t="s">
        <v>21317</v>
      </c>
      <c r="F729" s="37" t="s">
        <v>21317</v>
      </c>
      <c r="G729" s="91"/>
      <c r="H729" s="37"/>
      <c r="I729" s="37"/>
      <c r="J729" s="92" t="str">
        <f>IFERROR(VLOOKUP(G729,[1]Hoja1!$B$2:$F$14234,4,FALSE),"")</f>
        <v/>
      </c>
      <c r="K729" s="33" t="s">
        <v>21318</v>
      </c>
      <c r="L729" s="30" t="s">
        <v>14894</v>
      </c>
      <c r="M729" s="30"/>
      <c r="N729" s="30"/>
      <c r="O729" s="30"/>
      <c r="P729" s="30"/>
      <c r="Q729" s="30" t="s">
        <v>86</v>
      </c>
      <c r="R729" s="30"/>
      <c r="S729" s="30"/>
      <c r="T729" s="105"/>
      <c r="U729" s="106" t="s">
        <v>2177</v>
      </c>
    </row>
    <row r="730" spans="1:21" ht="53.25" customHeight="1" x14ac:dyDescent="0.2">
      <c r="A730" s="47">
        <v>729</v>
      </c>
      <c r="B730" s="32" t="s">
        <v>21319</v>
      </c>
      <c r="C730" s="33" t="s">
        <v>21320</v>
      </c>
      <c r="D730" s="61" t="s">
        <v>11979</v>
      </c>
      <c r="E730" s="37" t="s">
        <v>21317</v>
      </c>
      <c r="F730" s="37" t="s">
        <v>21317</v>
      </c>
      <c r="G730" s="91"/>
      <c r="H730" s="37"/>
      <c r="I730" s="37"/>
      <c r="J730" s="92" t="str">
        <f>IFERROR(VLOOKUP(G730,[1]Hoja1!$B$2:$F$14234,4,FALSE),"")</f>
        <v/>
      </c>
      <c r="K730" s="33" t="s">
        <v>21321</v>
      </c>
      <c r="L730" s="30" t="s">
        <v>14894</v>
      </c>
      <c r="M730" s="30"/>
      <c r="N730" s="30"/>
      <c r="O730" s="30"/>
      <c r="P730" s="30" t="s">
        <v>19418</v>
      </c>
      <c r="Q730" s="30" t="s">
        <v>78</v>
      </c>
      <c r="R730" s="30"/>
      <c r="S730" s="30"/>
      <c r="T730" s="105"/>
      <c r="U730" s="106" t="s">
        <v>2177</v>
      </c>
    </row>
    <row r="731" spans="1:21" ht="53.25" customHeight="1" x14ac:dyDescent="0.2">
      <c r="A731" s="47">
        <v>730</v>
      </c>
      <c r="B731" s="32" t="s">
        <v>21322</v>
      </c>
      <c r="C731" s="33" t="s">
        <v>21323</v>
      </c>
      <c r="D731" s="61" t="s">
        <v>11979</v>
      </c>
      <c r="E731" s="37" t="s">
        <v>21324</v>
      </c>
      <c r="F731" s="37" t="s">
        <v>21324</v>
      </c>
      <c r="G731" s="91"/>
      <c r="H731" s="37"/>
      <c r="I731" s="37"/>
      <c r="J731" s="92" t="str">
        <f>IFERROR(VLOOKUP(G731,[1]Hoja1!$B$2:$F$14234,4,FALSE),"")</f>
        <v/>
      </c>
      <c r="K731" s="33" t="s">
        <v>21325</v>
      </c>
      <c r="L731" s="30" t="s">
        <v>14894</v>
      </c>
      <c r="M731" s="30"/>
      <c r="N731" s="30"/>
      <c r="O731" s="30"/>
      <c r="P731" s="30" t="s">
        <v>19418</v>
      </c>
      <c r="Q731" s="30" t="s">
        <v>78</v>
      </c>
      <c r="R731" s="30"/>
      <c r="S731" s="30"/>
      <c r="T731" s="105"/>
      <c r="U731" s="106"/>
    </row>
    <row r="732" spans="1:21" ht="53.25" customHeight="1" x14ac:dyDescent="0.2">
      <c r="A732" s="47">
        <v>731</v>
      </c>
      <c r="B732" s="32" t="s">
        <v>21326</v>
      </c>
      <c r="C732" s="33" t="s">
        <v>21327</v>
      </c>
      <c r="D732" s="61" t="s">
        <v>11979</v>
      </c>
      <c r="E732" s="37" t="s">
        <v>21328</v>
      </c>
      <c r="F732" s="37" t="s">
        <v>21328</v>
      </c>
      <c r="G732" s="91"/>
      <c r="H732" s="37"/>
      <c r="I732" s="37"/>
      <c r="J732" s="92" t="str">
        <f>IFERROR(VLOOKUP(G732,[1]Hoja1!$B$2:$F$14234,4,FALSE),"")</f>
        <v/>
      </c>
      <c r="K732" s="33" t="s">
        <v>21329</v>
      </c>
      <c r="L732" s="30" t="s">
        <v>15859</v>
      </c>
      <c r="M732" s="30"/>
      <c r="N732" s="30"/>
      <c r="O732" s="30"/>
      <c r="P732" s="30" t="s">
        <v>19463</v>
      </c>
      <c r="Q732" s="30" t="s">
        <v>19122</v>
      </c>
      <c r="R732" s="30"/>
      <c r="S732" s="30"/>
      <c r="T732" s="105"/>
      <c r="U732" s="106"/>
    </row>
    <row r="733" spans="1:21" ht="53.25" customHeight="1" x14ac:dyDescent="0.2">
      <c r="A733" s="47">
        <v>732</v>
      </c>
      <c r="B733" s="32" t="s">
        <v>21330</v>
      </c>
      <c r="C733" s="33" t="s">
        <v>21331</v>
      </c>
      <c r="D733" s="61" t="s">
        <v>11979</v>
      </c>
      <c r="E733" s="37" t="s">
        <v>21328</v>
      </c>
      <c r="F733" s="37" t="s">
        <v>21328</v>
      </c>
      <c r="G733" s="91"/>
      <c r="H733" s="37"/>
      <c r="I733" s="37"/>
      <c r="J733" s="92" t="str">
        <f>IFERROR(VLOOKUP(G733,[1]Hoja1!$B$2:$F$14234,4,FALSE),"")</f>
        <v/>
      </c>
      <c r="K733" s="33" t="s">
        <v>21332</v>
      </c>
      <c r="L733" s="30" t="s">
        <v>14894</v>
      </c>
      <c r="M733" s="30"/>
      <c r="N733" s="30"/>
      <c r="O733" s="30"/>
      <c r="P733" s="30" t="s">
        <v>19418</v>
      </c>
      <c r="Q733" s="30" t="s">
        <v>78</v>
      </c>
      <c r="R733" s="30"/>
      <c r="S733" s="30"/>
      <c r="T733" s="105"/>
      <c r="U733" s="106"/>
    </row>
    <row r="734" spans="1:21" ht="53.25" customHeight="1" x14ac:dyDescent="0.2">
      <c r="A734" s="47">
        <v>733</v>
      </c>
      <c r="B734" s="32" t="s">
        <v>21333</v>
      </c>
      <c r="C734" s="33" t="s">
        <v>21334</v>
      </c>
      <c r="D734" s="61" t="s">
        <v>11979</v>
      </c>
      <c r="E734" s="37" t="s">
        <v>21328</v>
      </c>
      <c r="F734" s="37" t="s">
        <v>21328</v>
      </c>
      <c r="G734" s="91"/>
      <c r="H734" s="37"/>
      <c r="I734" s="37"/>
      <c r="J734" s="92" t="str">
        <f>IFERROR(VLOOKUP(G734,[1]Hoja1!$B$2:$F$14234,4,FALSE),"")</f>
        <v/>
      </c>
      <c r="K734" s="33" t="s">
        <v>21335</v>
      </c>
      <c r="L734" s="30" t="s">
        <v>14894</v>
      </c>
      <c r="M734" s="30"/>
      <c r="N734" s="30"/>
      <c r="O734" s="30"/>
      <c r="P734" s="30" t="s">
        <v>19418</v>
      </c>
      <c r="Q734" s="30" t="s">
        <v>78</v>
      </c>
      <c r="R734" s="30"/>
      <c r="S734" s="30"/>
      <c r="T734" s="105"/>
      <c r="U734" s="106"/>
    </row>
    <row r="735" spans="1:21" ht="53.25" customHeight="1" x14ac:dyDescent="0.2">
      <c r="A735" s="47">
        <v>734</v>
      </c>
      <c r="B735" s="32" t="s">
        <v>21336</v>
      </c>
      <c r="C735" s="33" t="s">
        <v>21337</v>
      </c>
      <c r="D735" s="61" t="s">
        <v>11979</v>
      </c>
      <c r="E735" s="37" t="s">
        <v>21338</v>
      </c>
      <c r="F735" s="37" t="s">
        <v>21338</v>
      </c>
      <c r="G735" s="91"/>
      <c r="H735" s="37"/>
      <c r="I735" s="37"/>
      <c r="J735" s="92" t="str">
        <f>IFERROR(VLOOKUP(G735,[1]Hoja1!$B$2:$F$14234,4,FALSE),"")</f>
        <v/>
      </c>
      <c r="K735" s="33" t="s">
        <v>21339</v>
      </c>
      <c r="L735" s="30" t="s">
        <v>14894</v>
      </c>
      <c r="M735" s="30"/>
      <c r="N735" s="30"/>
      <c r="O735" s="30"/>
      <c r="P735" s="30" t="s">
        <v>19240</v>
      </c>
      <c r="Q735" s="30" t="s">
        <v>19113</v>
      </c>
      <c r="R735" s="30"/>
      <c r="S735" s="30"/>
      <c r="T735" s="105"/>
      <c r="U735" s="106"/>
    </row>
    <row r="736" spans="1:21" ht="53.25" customHeight="1" x14ac:dyDescent="0.2">
      <c r="A736" s="47">
        <v>735</v>
      </c>
      <c r="B736" s="32" t="s">
        <v>21340</v>
      </c>
      <c r="C736" s="33" t="s">
        <v>21341</v>
      </c>
      <c r="D736" s="61" t="s">
        <v>11979</v>
      </c>
      <c r="E736" s="37" t="s">
        <v>21338</v>
      </c>
      <c r="F736" s="37" t="s">
        <v>21338</v>
      </c>
      <c r="G736" s="91"/>
      <c r="H736" s="37"/>
      <c r="I736" s="37"/>
      <c r="J736" s="92" t="str">
        <f>IFERROR(VLOOKUP(G736,[1]Hoja1!$B$2:$F$14234,4,FALSE),"")</f>
        <v/>
      </c>
      <c r="K736" s="33" t="s">
        <v>21342</v>
      </c>
      <c r="L736" s="30" t="s">
        <v>14894</v>
      </c>
      <c r="M736" s="30"/>
      <c r="N736" s="30"/>
      <c r="O736" s="30"/>
      <c r="P736" s="30" t="s">
        <v>19240</v>
      </c>
      <c r="Q736" s="30" t="s">
        <v>19113</v>
      </c>
      <c r="R736" s="30"/>
      <c r="S736" s="30"/>
      <c r="T736" s="105"/>
      <c r="U736" s="106"/>
    </row>
    <row r="737" spans="1:21" ht="53.25" customHeight="1" x14ac:dyDescent="0.2">
      <c r="A737" s="47">
        <v>736</v>
      </c>
      <c r="B737" s="32" t="s">
        <v>21343</v>
      </c>
      <c r="C737" s="33" t="s">
        <v>21344</v>
      </c>
      <c r="D737" s="61" t="s">
        <v>11979</v>
      </c>
      <c r="E737" s="37" t="s">
        <v>21338</v>
      </c>
      <c r="F737" s="37" t="s">
        <v>21338</v>
      </c>
      <c r="G737" s="91"/>
      <c r="H737" s="37"/>
      <c r="I737" s="37"/>
      <c r="J737" s="92" t="str">
        <f>IFERROR(VLOOKUP(G737,[1]Hoja1!$B$2:$F$14234,4,FALSE),"")</f>
        <v/>
      </c>
      <c r="K737" s="33" t="s">
        <v>21345</v>
      </c>
      <c r="L737" s="30" t="s">
        <v>14894</v>
      </c>
      <c r="M737" s="30"/>
      <c r="N737" s="30"/>
      <c r="O737" s="30"/>
      <c r="P737" s="30" t="s">
        <v>19240</v>
      </c>
      <c r="Q737" s="30" t="s">
        <v>19113</v>
      </c>
      <c r="R737" s="30"/>
      <c r="S737" s="30"/>
      <c r="T737" s="105"/>
      <c r="U737" s="106"/>
    </row>
    <row r="738" spans="1:21" ht="53.25" customHeight="1" x14ac:dyDescent="0.2">
      <c r="A738" s="47">
        <v>737</v>
      </c>
      <c r="B738" s="32" t="s">
        <v>21346</v>
      </c>
      <c r="C738" s="33" t="s">
        <v>21347</v>
      </c>
      <c r="D738" s="61" t="s">
        <v>11979</v>
      </c>
      <c r="E738" s="37" t="s">
        <v>21338</v>
      </c>
      <c r="F738" s="37" t="s">
        <v>21338</v>
      </c>
      <c r="G738" s="91"/>
      <c r="H738" s="37"/>
      <c r="I738" s="37"/>
      <c r="J738" s="92" t="str">
        <f>IFERROR(VLOOKUP(G738,[1]Hoja1!$B$2:$F$14234,4,FALSE),"")</f>
        <v/>
      </c>
      <c r="K738" s="33" t="s">
        <v>21348</v>
      </c>
      <c r="L738" s="30" t="s">
        <v>14894</v>
      </c>
      <c r="M738" s="30"/>
      <c r="N738" s="30"/>
      <c r="O738" s="30"/>
      <c r="P738" s="30" t="s">
        <v>19240</v>
      </c>
      <c r="Q738" s="30" t="s">
        <v>19113</v>
      </c>
      <c r="R738" s="30"/>
      <c r="S738" s="30"/>
      <c r="T738" s="105"/>
      <c r="U738" s="106"/>
    </row>
    <row r="739" spans="1:21" ht="53.25" customHeight="1" x14ac:dyDescent="0.2">
      <c r="A739" s="47">
        <v>738</v>
      </c>
      <c r="B739" s="32" t="s">
        <v>21349</v>
      </c>
      <c r="C739" s="33" t="s">
        <v>21350</v>
      </c>
      <c r="D739" s="61" t="s">
        <v>11979</v>
      </c>
      <c r="E739" s="37" t="s">
        <v>21338</v>
      </c>
      <c r="F739" s="37" t="s">
        <v>21338</v>
      </c>
      <c r="G739" s="91"/>
      <c r="H739" s="37"/>
      <c r="I739" s="37"/>
      <c r="J739" s="92" t="str">
        <f>IFERROR(VLOOKUP(G739,[1]Hoja1!$B$2:$F$14234,4,FALSE),"")</f>
        <v/>
      </c>
      <c r="K739" s="33" t="s">
        <v>21351</v>
      </c>
      <c r="L739" s="30" t="s">
        <v>14894</v>
      </c>
      <c r="M739" s="30"/>
      <c r="N739" s="30"/>
      <c r="O739" s="30"/>
      <c r="P739" s="30" t="s">
        <v>19240</v>
      </c>
      <c r="Q739" s="30" t="s">
        <v>19113</v>
      </c>
      <c r="R739" s="30"/>
      <c r="S739" s="30"/>
      <c r="T739" s="105"/>
      <c r="U739" s="106"/>
    </row>
    <row r="740" spans="1:21" ht="53.25" customHeight="1" x14ac:dyDescent="0.2">
      <c r="A740" s="47">
        <v>739</v>
      </c>
      <c r="B740" s="32" t="s">
        <v>21352</v>
      </c>
      <c r="C740" s="33" t="s">
        <v>21353</v>
      </c>
      <c r="D740" s="61" t="s">
        <v>11979</v>
      </c>
      <c r="E740" s="37" t="s">
        <v>21338</v>
      </c>
      <c r="F740" s="37" t="s">
        <v>21338</v>
      </c>
      <c r="G740" s="91"/>
      <c r="H740" s="37"/>
      <c r="I740" s="37"/>
      <c r="J740" s="92" t="str">
        <f>IFERROR(VLOOKUP(G740,[1]Hoja1!$B$2:$F$14234,4,FALSE),"")</f>
        <v/>
      </c>
      <c r="K740" s="33" t="s">
        <v>21354</v>
      </c>
      <c r="L740" s="30" t="s">
        <v>14894</v>
      </c>
      <c r="M740" s="30"/>
      <c r="N740" s="30"/>
      <c r="O740" s="30"/>
      <c r="P740" s="30" t="s">
        <v>19240</v>
      </c>
      <c r="Q740" s="30" t="s">
        <v>19113</v>
      </c>
      <c r="R740" s="30"/>
      <c r="S740" s="30"/>
      <c r="T740" s="105"/>
      <c r="U740" s="106"/>
    </row>
    <row r="741" spans="1:21" ht="53.25" customHeight="1" x14ac:dyDescent="0.2">
      <c r="A741" s="47">
        <v>740</v>
      </c>
      <c r="B741" s="32" t="s">
        <v>21355</v>
      </c>
      <c r="C741" s="33" t="s">
        <v>21356</v>
      </c>
      <c r="D741" s="61" t="s">
        <v>11979</v>
      </c>
      <c r="E741" s="37" t="s">
        <v>21338</v>
      </c>
      <c r="F741" s="37" t="s">
        <v>21338</v>
      </c>
      <c r="G741" s="91"/>
      <c r="H741" s="37"/>
      <c r="I741" s="37"/>
      <c r="J741" s="92" t="str">
        <f>IFERROR(VLOOKUP(G741,[1]Hoja1!$B$2:$F$14234,4,FALSE),"")</f>
        <v/>
      </c>
      <c r="K741" s="33" t="s">
        <v>21357</v>
      </c>
      <c r="L741" s="30" t="s">
        <v>14894</v>
      </c>
      <c r="M741" s="30"/>
      <c r="N741" s="30"/>
      <c r="O741" s="30"/>
      <c r="P741" s="30" t="s">
        <v>19240</v>
      </c>
      <c r="Q741" s="30" t="s">
        <v>19113</v>
      </c>
      <c r="R741" s="30"/>
      <c r="S741" s="30"/>
      <c r="T741" s="105"/>
      <c r="U741" s="106"/>
    </row>
    <row r="742" spans="1:21" ht="53.25" customHeight="1" x14ac:dyDescent="0.2">
      <c r="A742" s="47">
        <v>741</v>
      </c>
      <c r="B742" s="32" t="s">
        <v>21358</v>
      </c>
      <c r="C742" s="33" t="s">
        <v>21359</v>
      </c>
      <c r="D742" s="61" t="s">
        <v>11979</v>
      </c>
      <c r="E742" s="37" t="s">
        <v>21338</v>
      </c>
      <c r="F742" s="37" t="s">
        <v>21338</v>
      </c>
      <c r="G742" s="91"/>
      <c r="H742" s="37"/>
      <c r="I742" s="37"/>
      <c r="J742" s="92" t="str">
        <f>IFERROR(VLOOKUP(G742,[1]Hoja1!$B$2:$F$14234,4,FALSE),"")</f>
        <v/>
      </c>
      <c r="K742" s="33" t="s">
        <v>21360</v>
      </c>
      <c r="L742" s="30" t="s">
        <v>14894</v>
      </c>
      <c r="M742" s="30"/>
      <c r="N742" s="30"/>
      <c r="O742" s="30"/>
      <c r="P742" s="30" t="s">
        <v>19240</v>
      </c>
      <c r="Q742" s="30" t="s">
        <v>19113</v>
      </c>
      <c r="R742" s="30"/>
      <c r="S742" s="30"/>
      <c r="T742" s="105"/>
      <c r="U742" s="106"/>
    </row>
    <row r="743" spans="1:21" ht="53.25" customHeight="1" x14ac:dyDescent="0.2">
      <c r="A743" s="47">
        <v>742</v>
      </c>
      <c r="B743" s="32" t="s">
        <v>21361</v>
      </c>
      <c r="C743" s="33" t="s">
        <v>21362</v>
      </c>
      <c r="D743" s="61" t="s">
        <v>11979</v>
      </c>
      <c r="E743" s="37" t="s">
        <v>21363</v>
      </c>
      <c r="F743" s="37" t="s">
        <v>21363</v>
      </c>
      <c r="G743" s="91"/>
      <c r="H743" s="37"/>
      <c r="I743" s="37"/>
      <c r="J743" s="92" t="str">
        <f>IFERROR(VLOOKUP(G743,[1]Hoja1!$B$2:$F$14234,4,FALSE),"")</f>
        <v/>
      </c>
      <c r="K743" s="33" t="s">
        <v>21364</v>
      </c>
      <c r="L743" s="30" t="s">
        <v>14894</v>
      </c>
      <c r="M743" s="30"/>
      <c r="N743" s="30"/>
      <c r="O743" s="30"/>
      <c r="P743" s="30"/>
      <c r="Q743" s="30" t="s">
        <v>86</v>
      </c>
      <c r="R743" s="30"/>
      <c r="S743" s="30"/>
      <c r="T743" s="105"/>
      <c r="U743" s="106"/>
    </row>
    <row r="744" spans="1:21" ht="53.25" customHeight="1" x14ac:dyDescent="0.2">
      <c r="A744" s="47">
        <v>743</v>
      </c>
      <c r="B744" s="32" t="s">
        <v>21365</v>
      </c>
      <c r="C744" s="33" t="s">
        <v>21366</v>
      </c>
      <c r="D744" s="61" t="s">
        <v>11979</v>
      </c>
      <c r="E744" s="37" t="s">
        <v>21367</v>
      </c>
      <c r="F744" s="37" t="s">
        <v>21367</v>
      </c>
      <c r="G744" s="91"/>
      <c r="H744" s="37"/>
      <c r="I744" s="37"/>
      <c r="J744" s="92" t="str">
        <f>IFERROR(VLOOKUP(G744,[1]Hoja1!$B$2:$F$14234,4,FALSE),"")</f>
        <v/>
      </c>
      <c r="K744" s="33" t="s">
        <v>21368</v>
      </c>
      <c r="L744" s="30" t="s">
        <v>14894</v>
      </c>
      <c r="M744" s="30"/>
      <c r="N744" s="30"/>
      <c r="O744" s="30"/>
      <c r="P744" s="30" t="s">
        <v>19240</v>
      </c>
      <c r="Q744" s="30" t="s">
        <v>19113</v>
      </c>
      <c r="R744" s="30"/>
      <c r="S744" s="30"/>
      <c r="T744" s="105"/>
      <c r="U744" s="106"/>
    </row>
    <row r="745" spans="1:21" ht="53.25" customHeight="1" x14ac:dyDescent="0.2">
      <c r="A745" s="47">
        <v>744</v>
      </c>
      <c r="B745" s="32" t="s">
        <v>21369</v>
      </c>
      <c r="C745" s="33" t="s">
        <v>21370</v>
      </c>
      <c r="D745" s="61" t="s">
        <v>11979</v>
      </c>
      <c r="E745" s="37" t="s">
        <v>21367</v>
      </c>
      <c r="F745" s="37" t="s">
        <v>21367</v>
      </c>
      <c r="G745" s="91"/>
      <c r="H745" s="37"/>
      <c r="I745" s="37"/>
      <c r="J745" s="92" t="str">
        <f>IFERROR(VLOOKUP(G745,[1]Hoja1!$B$2:$F$14234,4,FALSE),"")</f>
        <v/>
      </c>
      <c r="K745" s="33" t="s">
        <v>21371</v>
      </c>
      <c r="L745" s="30" t="s">
        <v>14894</v>
      </c>
      <c r="M745" s="30"/>
      <c r="N745" s="30"/>
      <c r="O745" s="30"/>
      <c r="P745" s="30" t="s">
        <v>5783</v>
      </c>
      <c r="Q745" s="30" t="s">
        <v>179</v>
      </c>
      <c r="R745" s="30"/>
      <c r="S745" s="30"/>
      <c r="T745" s="105"/>
      <c r="U745" s="106"/>
    </row>
    <row r="746" spans="1:21" ht="53.25" customHeight="1" x14ac:dyDescent="0.2">
      <c r="A746" s="47">
        <v>745</v>
      </c>
      <c r="B746" s="32" t="s">
        <v>21372</v>
      </c>
      <c r="C746" s="33" t="s">
        <v>21373</v>
      </c>
      <c r="D746" s="61" t="s">
        <v>11979</v>
      </c>
      <c r="E746" s="37" t="s">
        <v>21367</v>
      </c>
      <c r="F746" s="37" t="s">
        <v>21367</v>
      </c>
      <c r="G746" s="91"/>
      <c r="H746" s="37"/>
      <c r="I746" s="37"/>
      <c r="J746" s="92" t="str">
        <f>IFERROR(VLOOKUP(G746,[1]Hoja1!$B$2:$F$14234,4,FALSE),"")</f>
        <v/>
      </c>
      <c r="K746" s="33" t="s">
        <v>21374</v>
      </c>
      <c r="L746" s="30" t="s">
        <v>14894</v>
      </c>
      <c r="M746" s="30"/>
      <c r="N746" s="30"/>
      <c r="O746" s="30"/>
      <c r="P746" s="30" t="s">
        <v>19334</v>
      </c>
      <c r="Q746" s="30" t="s">
        <v>342</v>
      </c>
      <c r="R746" s="30"/>
      <c r="S746" s="30"/>
      <c r="T746" s="105" t="s">
        <v>19156</v>
      </c>
      <c r="U746" s="106"/>
    </row>
    <row r="747" spans="1:21" ht="53.25" customHeight="1" x14ac:dyDescent="0.2">
      <c r="A747" s="47">
        <v>746</v>
      </c>
      <c r="B747" s="32" t="s">
        <v>21375</v>
      </c>
      <c r="C747" s="33" t="s">
        <v>21376</v>
      </c>
      <c r="D747" s="61" t="s">
        <v>11979</v>
      </c>
      <c r="E747" s="37" t="s">
        <v>21367</v>
      </c>
      <c r="F747" s="37" t="s">
        <v>21367</v>
      </c>
      <c r="G747" s="91"/>
      <c r="H747" s="37"/>
      <c r="I747" s="37"/>
      <c r="J747" s="92" t="str">
        <f>IFERROR(VLOOKUP(G747,[1]Hoja1!$B$2:$F$14234,4,FALSE),"")</f>
        <v/>
      </c>
      <c r="K747" s="33" t="s">
        <v>21377</v>
      </c>
      <c r="L747" s="30" t="s">
        <v>14894</v>
      </c>
      <c r="M747" s="30"/>
      <c r="N747" s="30"/>
      <c r="O747" s="30"/>
      <c r="P747" s="30" t="s">
        <v>19334</v>
      </c>
      <c r="Q747" s="30" t="s">
        <v>342</v>
      </c>
      <c r="R747" s="30"/>
      <c r="S747" s="30"/>
      <c r="T747" s="105" t="s">
        <v>19156</v>
      </c>
      <c r="U747" s="106"/>
    </row>
    <row r="748" spans="1:21" ht="53.25" customHeight="1" x14ac:dyDescent="0.2">
      <c r="A748" s="47">
        <v>747</v>
      </c>
      <c r="B748" s="32" t="s">
        <v>21378</v>
      </c>
      <c r="C748" s="33" t="s">
        <v>21379</v>
      </c>
      <c r="D748" s="61" t="s">
        <v>11979</v>
      </c>
      <c r="E748" s="37" t="s">
        <v>21367</v>
      </c>
      <c r="F748" s="37" t="s">
        <v>21367</v>
      </c>
      <c r="G748" s="91"/>
      <c r="H748" s="37"/>
      <c r="I748" s="37"/>
      <c r="J748" s="92" t="str">
        <f>IFERROR(VLOOKUP(G748,[1]Hoja1!$B$2:$F$14234,4,FALSE),"")</f>
        <v/>
      </c>
      <c r="K748" s="33" t="s">
        <v>21380</v>
      </c>
      <c r="L748" s="30" t="s">
        <v>14894</v>
      </c>
      <c r="M748" s="30"/>
      <c r="N748" s="30"/>
      <c r="O748" s="30"/>
      <c r="P748" s="30" t="s">
        <v>5783</v>
      </c>
      <c r="Q748" s="30" t="s">
        <v>2302</v>
      </c>
      <c r="R748" s="30"/>
      <c r="S748" s="30"/>
      <c r="T748" s="105"/>
      <c r="U748" s="106"/>
    </row>
    <row r="749" spans="1:21" ht="53.25" customHeight="1" x14ac:dyDescent="0.2">
      <c r="A749" s="47">
        <v>748</v>
      </c>
      <c r="B749" s="32" t="s">
        <v>21381</v>
      </c>
      <c r="C749" s="33" t="s">
        <v>21382</v>
      </c>
      <c r="D749" s="61" t="s">
        <v>11979</v>
      </c>
      <c r="E749" s="37" t="s">
        <v>21367</v>
      </c>
      <c r="F749" s="37" t="s">
        <v>21367</v>
      </c>
      <c r="G749" s="91"/>
      <c r="H749" s="37"/>
      <c r="I749" s="37"/>
      <c r="J749" s="92" t="str">
        <f>IFERROR(VLOOKUP(G749,[1]Hoja1!$B$2:$F$14234,4,FALSE),"")</f>
        <v/>
      </c>
      <c r="K749" s="33" t="s">
        <v>21383</v>
      </c>
      <c r="L749" s="30" t="s">
        <v>14894</v>
      </c>
      <c r="M749" s="30"/>
      <c r="N749" s="30"/>
      <c r="O749" s="30"/>
      <c r="P749" s="30" t="s">
        <v>19616</v>
      </c>
      <c r="Q749" s="36" t="s">
        <v>19126</v>
      </c>
      <c r="R749" s="36"/>
      <c r="S749" s="30"/>
      <c r="T749" s="105" t="s">
        <v>19617</v>
      </c>
      <c r="U749" s="106"/>
    </row>
    <row r="750" spans="1:21" ht="53.25" customHeight="1" x14ac:dyDescent="0.2">
      <c r="A750" s="47">
        <v>749</v>
      </c>
      <c r="B750" s="32" t="s">
        <v>21384</v>
      </c>
      <c r="C750" s="33" t="s">
        <v>21385</v>
      </c>
      <c r="D750" s="61" t="s">
        <v>11979</v>
      </c>
      <c r="E750" s="37" t="s">
        <v>21386</v>
      </c>
      <c r="F750" s="37" t="s">
        <v>21386</v>
      </c>
      <c r="G750" s="91"/>
      <c r="H750" s="37"/>
      <c r="I750" s="37"/>
      <c r="J750" s="92" t="str">
        <f>IFERROR(VLOOKUP(G750,[1]Hoja1!$B$2:$F$14234,4,FALSE),"")</f>
        <v/>
      </c>
      <c r="K750" s="33" t="s">
        <v>21387</v>
      </c>
      <c r="L750" s="30" t="s">
        <v>14894</v>
      </c>
      <c r="M750" s="30"/>
      <c r="N750" s="30"/>
      <c r="O750" s="30"/>
      <c r="P750" s="30" t="s">
        <v>19148</v>
      </c>
      <c r="Q750" s="30" t="s">
        <v>19118</v>
      </c>
      <c r="R750" s="30"/>
      <c r="S750" s="30"/>
      <c r="T750" s="105"/>
      <c r="U750" s="106"/>
    </row>
    <row r="751" spans="1:21" ht="53.25" customHeight="1" x14ac:dyDescent="0.2">
      <c r="A751" s="47">
        <v>750</v>
      </c>
      <c r="B751" s="32" t="s">
        <v>21388</v>
      </c>
      <c r="C751" s="33" t="s">
        <v>21389</v>
      </c>
      <c r="D751" s="61" t="s">
        <v>11979</v>
      </c>
      <c r="E751" s="37" t="s">
        <v>21386</v>
      </c>
      <c r="F751" s="37" t="s">
        <v>21386</v>
      </c>
      <c r="G751" s="91"/>
      <c r="H751" s="37"/>
      <c r="I751" s="37"/>
      <c r="J751" s="92" t="str">
        <f>IFERROR(VLOOKUP(G751,[1]Hoja1!$B$2:$F$14234,4,FALSE),"")</f>
        <v/>
      </c>
      <c r="K751" s="33" t="s">
        <v>21390</v>
      </c>
      <c r="L751" s="30" t="s">
        <v>14894</v>
      </c>
      <c r="M751" s="30"/>
      <c r="N751" s="30"/>
      <c r="O751" s="30"/>
      <c r="P751" s="30"/>
      <c r="Q751" s="30" t="s">
        <v>86</v>
      </c>
      <c r="R751" s="30"/>
      <c r="S751" s="30"/>
      <c r="T751" s="105"/>
      <c r="U751" s="106"/>
    </row>
    <row r="752" spans="1:21" ht="53.25" customHeight="1" x14ac:dyDescent="0.2">
      <c r="A752" s="47">
        <v>751</v>
      </c>
      <c r="B752" s="32" t="s">
        <v>21391</v>
      </c>
      <c r="C752" s="33" t="s">
        <v>21392</v>
      </c>
      <c r="D752" s="61" t="s">
        <v>11979</v>
      </c>
      <c r="E752" s="37" t="s">
        <v>21386</v>
      </c>
      <c r="F752" s="37" t="s">
        <v>21386</v>
      </c>
      <c r="G752" s="91"/>
      <c r="H752" s="37"/>
      <c r="I752" s="37"/>
      <c r="J752" s="92" t="str">
        <f>IFERROR(VLOOKUP(G752,[1]Hoja1!$B$2:$F$14234,4,FALSE),"")</f>
        <v/>
      </c>
      <c r="K752" s="33" t="s">
        <v>21393</v>
      </c>
      <c r="L752" s="30" t="s">
        <v>14894</v>
      </c>
      <c r="M752" s="30"/>
      <c r="N752" s="30"/>
      <c r="O752" s="30"/>
      <c r="P752" s="30" t="s">
        <v>19616</v>
      </c>
      <c r="Q752" s="36" t="s">
        <v>19126</v>
      </c>
      <c r="R752" s="36"/>
      <c r="S752" s="30"/>
      <c r="T752" s="105" t="s">
        <v>19617</v>
      </c>
      <c r="U752" s="106"/>
    </row>
    <row r="753" spans="1:21" ht="53.25" customHeight="1" x14ac:dyDescent="0.2">
      <c r="A753" s="47">
        <v>752</v>
      </c>
      <c r="B753" s="32" t="s">
        <v>21394</v>
      </c>
      <c r="C753" s="33" t="s">
        <v>21395</v>
      </c>
      <c r="D753" s="61" t="s">
        <v>11979</v>
      </c>
      <c r="E753" s="37" t="s">
        <v>21386</v>
      </c>
      <c r="F753" s="37" t="s">
        <v>21386</v>
      </c>
      <c r="G753" s="91"/>
      <c r="H753" s="37"/>
      <c r="I753" s="37"/>
      <c r="J753" s="92" t="str">
        <f>IFERROR(VLOOKUP(G753,[1]Hoja1!$B$2:$F$14234,4,FALSE),"")</f>
        <v/>
      </c>
      <c r="K753" s="33" t="s">
        <v>21396</v>
      </c>
      <c r="L753" s="30" t="s">
        <v>14894</v>
      </c>
      <c r="M753" s="30"/>
      <c r="N753" s="30"/>
      <c r="O753" s="30"/>
      <c r="P753" s="30" t="s">
        <v>5783</v>
      </c>
      <c r="Q753" s="30" t="s">
        <v>179</v>
      </c>
      <c r="R753" s="30"/>
      <c r="S753" s="30"/>
      <c r="T753" s="105"/>
      <c r="U753" s="106"/>
    </row>
    <row r="754" spans="1:21" ht="53.25" customHeight="1" x14ac:dyDescent="0.2">
      <c r="A754" s="47">
        <v>753</v>
      </c>
      <c r="B754" s="32" t="s">
        <v>21397</v>
      </c>
      <c r="C754" s="33" t="s">
        <v>21398</v>
      </c>
      <c r="D754" s="61" t="s">
        <v>11979</v>
      </c>
      <c r="E754" s="37" t="s">
        <v>21399</v>
      </c>
      <c r="F754" s="37" t="s">
        <v>21399</v>
      </c>
      <c r="G754" s="91"/>
      <c r="H754" s="37"/>
      <c r="I754" s="37"/>
      <c r="J754" s="92" t="str">
        <f>IFERROR(VLOOKUP(G754,[1]Hoja1!$B$2:$F$14234,4,FALSE),"")</f>
        <v/>
      </c>
      <c r="K754" s="33" t="s">
        <v>21400</v>
      </c>
      <c r="L754" s="30" t="s">
        <v>14894</v>
      </c>
      <c r="M754" s="30"/>
      <c r="N754" s="30"/>
      <c r="O754" s="30"/>
      <c r="P754" s="30" t="s">
        <v>19148</v>
      </c>
      <c r="Q754" s="30" t="s">
        <v>19118</v>
      </c>
      <c r="R754" s="30"/>
      <c r="S754" s="30"/>
      <c r="T754" s="105"/>
      <c r="U754" s="106"/>
    </row>
    <row r="755" spans="1:21" ht="53.25" customHeight="1" x14ac:dyDescent="0.2">
      <c r="A755" s="47">
        <v>754</v>
      </c>
      <c r="B755" s="32" t="s">
        <v>21401</v>
      </c>
      <c r="C755" s="33" t="s">
        <v>21402</v>
      </c>
      <c r="D755" s="61" t="s">
        <v>11979</v>
      </c>
      <c r="E755" s="37" t="s">
        <v>21399</v>
      </c>
      <c r="F755" s="37" t="s">
        <v>21399</v>
      </c>
      <c r="G755" s="91"/>
      <c r="H755" s="37"/>
      <c r="I755" s="37"/>
      <c r="J755" s="92" t="str">
        <f>IFERROR(VLOOKUP(G755,[1]Hoja1!$B$2:$F$14234,4,FALSE),"")</f>
        <v/>
      </c>
      <c r="K755" s="33" t="s">
        <v>21403</v>
      </c>
      <c r="L755" s="30" t="s">
        <v>15859</v>
      </c>
      <c r="M755" s="30"/>
      <c r="N755" s="30"/>
      <c r="O755" s="30"/>
      <c r="P755" s="30" t="s">
        <v>19566</v>
      </c>
      <c r="Q755" s="30" t="s">
        <v>19125</v>
      </c>
      <c r="R755" s="30"/>
      <c r="S755" s="30"/>
      <c r="T755" s="105"/>
      <c r="U755" s="106"/>
    </row>
    <row r="756" spans="1:21" ht="53.25" customHeight="1" x14ac:dyDescent="0.2">
      <c r="A756" s="47">
        <v>755</v>
      </c>
      <c r="B756" s="32" t="s">
        <v>21404</v>
      </c>
      <c r="C756" s="33" t="s">
        <v>21405</v>
      </c>
      <c r="D756" s="61" t="s">
        <v>11979</v>
      </c>
      <c r="E756" s="37" t="s">
        <v>21399</v>
      </c>
      <c r="F756" s="37" t="s">
        <v>21399</v>
      </c>
      <c r="G756" s="91"/>
      <c r="H756" s="37"/>
      <c r="I756" s="37"/>
      <c r="J756" s="92" t="str">
        <f>IFERROR(VLOOKUP(G756,[1]Hoja1!$B$2:$F$14234,4,FALSE),"")</f>
        <v/>
      </c>
      <c r="K756" s="33" t="s">
        <v>21406</v>
      </c>
      <c r="L756" s="30" t="s">
        <v>14894</v>
      </c>
      <c r="M756" s="30"/>
      <c r="N756" s="30"/>
      <c r="O756" s="30"/>
      <c r="P756" s="30" t="s">
        <v>20182</v>
      </c>
      <c r="Q756" s="30" t="s">
        <v>19121</v>
      </c>
      <c r="R756" s="30"/>
      <c r="S756" s="30"/>
      <c r="T756" s="105"/>
      <c r="U756" s="106"/>
    </row>
    <row r="757" spans="1:21" ht="53.25" customHeight="1" x14ac:dyDescent="0.2">
      <c r="A757" s="47">
        <v>756</v>
      </c>
      <c r="B757" s="32" t="s">
        <v>21407</v>
      </c>
      <c r="C757" s="33" t="s">
        <v>21408</v>
      </c>
      <c r="D757" s="61" t="s">
        <v>11979</v>
      </c>
      <c r="E757" s="37" t="s">
        <v>21399</v>
      </c>
      <c r="F757" s="37" t="s">
        <v>21399</v>
      </c>
      <c r="G757" s="91"/>
      <c r="H757" s="37"/>
      <c r="I757" s="37"/>
      <c r="J757" s="92" t="str">
        <f>IFERROR(VLOOKUP(G757,[1]Hoja1!$B$2:$F$14234,4,FALSE),"")</f>
        <v/>
      </c>
      <c r="K757" s="33" t="s">
        <v>21409</v>
      </c>
      <c r="L757" s="30" t="s">
        <v>15859</v>
      </c>
      <c r="M757" s="30"/>
      <c r="N757" s="30"/>
      <c r="O757" s="30"/>
      <c r="P757" s="30" t="s">
        <v>19473</v>
      </c>
      <c r="Q757" s="30" t="s">
        <v>19119</v>
      </c>
      <c r="R757" s="30"/>
      <c r="S757" s="30"/>
      <c r="T757" s="105"/>
      <c r="U757" s="106"/>
    </row>
    <row r="758" spans="1:21" ht="53.25" customHeight="1" x14ac:dyDescent="0.2">
      <c r="A758" s="47">
        <v>757</v>
      </c>
      <c r="B758" s="32" t="s">
        <v>21410</v>
      </c>
      <c r="C758" s="33" t="s">
        <v>21411</v>
      </c>
      <c r="D758" s="61" t="s">
        <v>11979</v>
      </c>
      <c r="E758" s="37" t="s">
        <v>21412</v>
      </c>
      <c r="F758" s="37" t="s">
        <v>21412</v>
      </c>
      <c r="G758" s="91"/>
      <c r="H758" s="37"/>
      <c r="I758" s="37"/>
      <c r="J758" s="92" t="str">
        <f>IFERROR(VLOOKUP(G758,[1]Hoja1!$B$2:$F$14234,4,FALSE),"")</f>
        <v/>
      </c>
      <c r="K758" s="33" t="s">
        <v>21413</v>
      </c>
      <c r="L758" s="30" t="s">
        <v>14894</v>
      </c>
      <c r="M758" s="30"/>
      <c r="N758" s="30"/>
      <c r="O758" s="30"/>
      <c r="P758" s="30" t="s">
        <v>19148</v>
      </c>
      <c r="Q758" s="30" t="s">
        <v>19118</v>
      </c>
      <c r="R758" s="30"/>
      <c r="S758" s="30"/>
      <c r="T758" s="105"/>
      <c r="U758" s="106"/>
    </row>
    <row r="759" spans="1:21" ht="53.25" customHeight="1" x14ac:dyDescent="0.2">
      <c r="A759" s="47">
        <v>758</v>
      </c>
      <c r="B759" s="32" t="s">
        <v>21414</v>
      </c>
      <c r="C759" s="33" t="s">
        <v>21002</v>
      </c>
      <c r="D759" s="61" t="s">
        <v>11979</v>
      </c>
      <c r="E759" s="37" t="s">
        <v>21412</v>
      </c>
      <c r="F759" s="37" t="s">
        <v>21412</v>
      </c>
      <c r="G759" s="91"/>
      <c r="H759" s="37"/>
      <c r="I759" s="37"/>
      <c r="J759" s="92" t="str">
        <f>IFERROR(VLOOKUP(G759,[1]Hoja1!$B$2:$F$14234,4,FALSE),"")</f>
        <v/>
      </c>
      <c r="K759" s="33" t="s">
        <v>21415</v>
      </c>
      <c r="L759" s="30" t="s">
        <v>14894</v>
      </c>
      <c r="M759" s="30"/>
      <c r="N759" s="30"/>
      <c r="O759" s="30"/>
      <c r="P759" s="30" t="s">
        <v>19334</v>
      </c>
      <c r="Q759" s="30" t="s">
        <v>342</v>
      </c>
      <c r="R759" s="30"/>
      <c r="S759" s="30"/>
      <c r="T759" s="105" t="s">
        <v>19156</v>
      </c>
      <c r="U759" s="106"/>
    </row>
    <row r="760" spans="1:21" ht="53.25" customHeight="1" x14ac:dyDescent="0.2">
      <c r="A760" s="47">
        <v>759</v>
      </c>
      <c r="B760" s="32" t="s">
        <v>21416</v>
      </c>
      <c r="C760" s="33" t="s">
        <v>21417</v>
      </c>
      <c r="D760" s="61" t="s">
        <v>11979</v>
      </c>
      <c r="E760" s="37" t="s">
        <v>21412</v>
      </c>
      <c r="F760" s="37" t="s">
        <v>21412</v>
      </c>
      <c r="G760" s="91"/>
      <c r="H760" s="37"/>
      <c r="I760" s="37"/>
      <c r="J760" s="92" t="str">
        <f>IFERROR(VLOOKUP(G760,[1]Hoja1!$B$2:$F$14234,4,FALSE),"")</f>
        <v/>
      </c>
      <c r="K760" s="33" t="s">
        <v>21418</v>
      </c>
      <c r="L760" s="30" t="s">
        <v>14894</v>
      </c>
      <c r="M760" s="30"/>
      <c r="N760" s="30"/>
      <c r="O760" s="30"/>
      <c r="P760" s="30"/>
      <c r="Q760" s="30" t="s">
        <v>86</v>
      </c>
      <c r="R760" s="30"/>
      <c r="S760" s="30"/>
      <c r="T760" s="105"/>
      <c r="U760" s="106"/>
    </row>
    <row r="761" spans="1:21" ht="53.25" customHeight="1" x14ac:dyDescent="0.2">
      <c r="A761" s="47">
        <v>760</v>
      </c>
      <c r="B761" s="32" t="s">
        <v>21419</v>
      </c>
      <c r="C761" s="33" t="s">
        <v>21420</v>
      </c>
      <c r="D761" s="61" t="s">
        <v>11979</v>
      </c>
      <c r="E761" s="37" t="s">
        <v>21421</v>
      </c>
      <c r="F761" s="37" t="s">
        <v>21421</v>
      </c>
      <c r="G761" s="91"/>
      <c r="H761" s="37"/>
      <c r="I761" s="37"/>
      <c r="J761" s="92" t="str">
        <f>IFERROR(VLOOKUP(G761,[1]Hoja1!$B$2:$F$14234,4,FALSE),"")</f>
        <v/>
      </c>
      <c r="K761" s="33" t="s">
        <v>21422</v>
      </c>
      <c r="L761" s="30" t="s">
        <v>14894</v>
      </c>
      <c r="M761" s="30"/>
      <c r="N761" s="30"/>
      <c r="O761" s="30"/>
      <c r="P761" s="30"/>
      <c r="Q761" s="30" t="s">
        <v>86</v>
      </c>
      <c r="R761" s="30"/>
      <c r="S761" s="30"/>
      <c r="T761" s="105"/>
      <c r="U761" s="106"/>
    </row>
    <row r="762" spans="1:21" ht="53.25" customHeight="1" x14ac:dyDescent="0.2">
      <c r="A762" s="47">
        <v>761</v>
      </c>
      <c r="B762" s="32" t="s">
        <v>21423</v>
      </c>
      <c r="C762" s="33" t="s">
        <v>21424</v>
      </c>
      <c r="D762" s="61" t="s">
        <v>11979</v>
      </c>
      <c r="E762" s="37" t="s">
        <v>21421</v>
      </c>
      <c r="F762" s="37" t="s">
        <v>21421</v>
      </c>
      <c r="G762" s="91"/>
      <c r="H762" s="37"/>
      <c r="I762" s="37"/>
      <c r="J762" s="92" t="str">
        <f>IFERROR(VLOOKUP(G762,[1]Hoja1!$B$2:$F$14234,4,FALSE),"")</f>
        <v/>
      </c>
      <c r="K762" s="33" t="s">
        <v>21425</v>
      </c>
      <c r="L762" s="30" t="s">
        <v>14894</v>
      </c>
      <c r="M762" s="30"/>
      <c r="N762" s="30"/>
      <c r="O762" s="30"/>
      <c r="P762" s="30" t="s">
        <v>19148</v>
      </c>
      <c r="Q762" s="30" t="s">
        <v>19118</v>
      </c>
      <c r="R762" s="30"/>
      <c r="S762" s="30"/>
      <c r="T762" s="105"/>
      <c r="U762" s="106"/>
    </row>
    <row r="763" spans="1:21" ht="53.25" customHeight="1" x14ac:dyDescent="0.2">
      <c r="A763" s="47">
        <v>762</v>
      </c>
      <c r="B763" s="32" t="s">
        <v>21426</v>
      </c>
      <c r="C763" s="33" t="s">
        <v>21427</v>
      </c>
      <c r="D763" s="61" t="s">
        <v>11979</v>
      </c>
      <c r="E763" s="37" t="s">
        <v>21421</v>
      </c>
      <c r="F763" s="37" t="s">
        <v>21421</v>
      </c>
      <c r="G763" s="91"/>
      <c r="H763" s="37"/>
      <c r="I763" s="37"/>
      <c r="J763" s="92" t="str">
        <f>IFERROR(VLOOKUP(G763,[1]Hoja1!$B$2:$F$14234,4,FALSE),"")</f>
        <v/>
      </c>
      <c r="K763" s="33" t="s">
        <v>21428</v>
      </c>
      <c r="L763" s="30" t="s">
        <v>14894</v>
      </c>
      <c r="M763" s="30"/>
      <c r="N763" s="30"/>
      <c r="O763" s="30"/>
      <c r="P763" s="30" t="s">
        <v>19148</v>
      </c>
      <c r="Q763" s="30" t="s">
        <v>19118</v>
      </c>
      <c r="R763" s="30"/>
      <c r="S763" s="30"/>
      <c r="T763" s="105"/>
      <c r="U763" s="106"/>
    </row>
    <row r="764" spans="1:21" ht="53.25" customHeight="1" x14ac:dyDescent="0.2">
      <c r="A764" s="47">
        <v>763</v>
      </c>
      <c r="B764" s="32" t="s">
        <v>21429</v>
      </c>
      <c r="C764" s="33" t="s">
        <v>21430</v>
      </c>
      <c r="D764" s="61" t="s">
        <v>11979</v>
      </c>
      <c r="E764" s="37" t="s">
        <v>21421</v>
      </c>
      <c r="F764" s="37" t="s">
        <v>21421</v>
      </c>
      <c r="G764" s="91"/>
      <c r="H764" s="37"/>
      <c r="I764" s="37"/>
      <c r="J764" s="92" t="str">
        <f>IFERROR(VLOOKUP(G764,[1]Hoja1!$B$2:$F$14234,4,FALSE),"")</f>
        <v/>
      </c>
      <c r="K764" s="33" t="s">
        <v>21431</v>
      </c>
      <c r="L764" s="30" t="s">
        <v>14894</v>
      </c>
      <c r="M764" s="30"/>
      <c r="N764" s="30"/>
      <c r="O764" s="30"/>
      <c r="P764" s="30" t="s">
        <v>19418</v>
      </c>
      <c r="Q764" s="30" t="s">
        <v>78</v>
      </c>
      <c r="R764" s="30"/>
      <c r="S764" s="30"/>
      <c r="T764" s="105"/>
      <c r="U764" s="106"/>
    </row>
    <row r="765" spans="1:21" ht="53.25" customHeight="1" x14ac:dyDescent="0.2">
      <c r="A765" s="47">
        <v>764</v>
      </c>
      <c r="B765" s="32" t="s">
        <v>21432</v>
      </c>
      <c r="C765" s="33" t="s">
        <v>21433</v>
      </c>
      <c r="D765" s="61" t="s">
        <v>11979</v>
      </c>
      <c r="E765" s="37" t="s">
        <v>21421</v>
      </c>
      <c r="F765" s="37" t="s">
        <v>21421</v>
      </c>
      <c r="G765" s="91"/>
      <c r="H765" s="37"/>
      <c r="I765" s="37"/>
      <c r="J765" s="92" t="str">
        <f>IFERROR(VLOOKUP(G765,[1]Hoja1!$B$2:$F$14234,4,FALSE),"")</f>
        <v/>
      </c>
      <c r="K765" s="33" t="s">
        <v>21434</v>
      </c>
      <c r="L765" s="30" t="s">
        <v>14894</v>
      </c>
      <c r="M765" s="30"/>
      <c r="N765" s="30"/>
      <c r="O765" s="30"/>
      <c r="P765" s="30" t="s">
        <v>19418</v>
      </c>
      <c r="Q765" s="30" t="s">
        <v>78</v>
      </c>
      <c r="R765" s="30"/>
      <c r="S765" s="30"/>
      <c r="T765" s="105"/>
      <c r="U765" s="106"/>
    </row>
    <row r="766" spans="1:21" ht="53.25" customHeight="1" x14ac:dyDescent="0.2">
      <c r="A766" s="47">
        <v>765</v>
      </c>
      <c r="B766" s="32" t="s">
        <v>21435</v>
      </c>
      <c r="C766" s="33" t="s">
        <v>21436</v>
      </c>
      <c r="D766" s="61" t="s">
        <v>11979</v>
      </c>
      <c r="E766" s="37" t="s">
        <v>21421</v>
      </c>
      <c r="F766" s="37" t="s">
        <v>21421</v>
      </c>
      <c r="G766" s="91"/>
      <c r="H766" s="37"/>
      <c r="I766" s="37"/>
      <c r="J766" s="92" t="str">
        <f>IFERROR(VLOOKUP(G766,[1]Hoja1!$B$2:$F$14234,4,FALSE),"")</f>
        <v/>
      </c>
      <c r="K766" s="33" t="s">
        <v>21437</v>
      </c>
      <c r="L766" s="30" t="s">
        <v>14894</v>
      </c>
      <c r="M766" s="30"/>
      <c r="N766" s="30"/>
      <c r="O766" s="30"/>
      <c r="P766" s="30"/>
      <c r="Q766" s="30" t="s">
        <v>86</v>
      </c>
      <c r="R766" s="30"/>
      <c r="S766" s="30"/>
      <c r="T766" s="105"/>
      <c r="U766" s="106"/>
    </row>
    <row r="767" spans="1:21" ht="53.25" customHeight="1" x14ac:dyDescent="0.2">
      <c r="A767" s="103">
        <v>766</v>
      </c>
      <c r="B767" s="97" t="s">
        <v>21438</v>
      </c>
      <c r="C767" s="98" t="s">
        <v>21439</v>
      </c>
      <c r="D767" s="99" t="s">
        <v>11979</v>
      </c>
      <c r="E767" s="100" t="s">
        <v>21440</v>
      </c>
      <c r="F767" s="100" t="s">
        <v>21440</v>
      </c>
      <c r="G767" s="101"/>
      <c r="H767" s="100"/>
      <c r="I767" s="100"/>
      <c r="J767" s="102" t="str">
        <f>IFERROR(VLOOKUP(G767,[1]Hoja1!$B$2:$F$14234,4,FALSE),"")</f>
        <v/>
      </c>
      <c r="K767" s="98" t="s">
        <v>21441</v>
      </c>
      <c r="L767" s="96" t="s">
        <v>14894</v>
      </c>
      <c r="M767" s="96"/>
      <c r="N767" s="96"/>
      <c r="O767" s="96"/>
      <c r="P767" s="30" t="s">
        <v>5783</v>
      </c>
      <c r="Q767" s="185" t="s">
        <v>19143</v>
      </c>
      <c r="R767" s="96" t="s">
        <v>19144</v>
      </c>
      <c r="S767" s="96"/>
      <c r="T767" s="107"/>
      <c r="U767" s="108"/>
    </row>
  </sheetData>
  <sheetProtection sheet="1" objects="1" scenarios="1"/>
  <phoneticPr fontId="16" type="noConversion"/>
  <pageMargins left="0.7" right="0.7" top="0.75" bottom="0.75" header="0.3" footer="0.3"/>
  <pageSetup orientation="portrait"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7" operator="containsText" id="{86DEA9DE-EC1F-4E74-B51C-5B0266C993D7}">
            <xm:f>NOT(ISERROR(SEARCH(SI(#REF!="PENDIENTE"),B187)))</xm:f>
            <xm:f>SI(#REF!="PENDIENTE")</xm:f>
            <x14:dxf>
              <font>
                <color rgb="FF4472C4"/>
              </font>
            </x14:dxf>
          </x14:cfRule>
          <xm:sqref>B187</xm:sqref>
        </x14:conditionalFormatting>
        <x14:conditionalFormatting xmlns:xm="http://schemas.microsoft.com/office/excel/2006/main">
          <x14:cfRule type="containsText" priority="1" operator="containsText" id="{5F2B570F-079A-457C-9069-01FF5985618B}">
            <xm:f>NOT(ISERROR(SEARCH(SI(#REF!="PENDIENTE"),C187)))</xm:f>
            <xm:f>SI(#REF!="PENDIENTE")</xm:f>
            <x14:dxf>
              <font>
                <color rgb="FF4472C4"/>
              </font>
            </x14:dxf>
          </x14:cfRule>
          <xm:sqref>C187</xm:sqref>
        </x14:conditionalFormatting>
        <x14:conditionalFormatting xmlns:xm="http://schemas.microsoft.com/office/excel/2006/main">
          <x14:cfRule type="containsText" priority="2" operator="containsText" id="{EB5B8473-8E2A-4ED7-B41D-6D8483DB868D}">
            <xm:f>NOT(ISERROR(SEARCH(SI(#REF!="PENDIENTE"),E187)))</xm:f>
            <xm:f>SI(#REF!="PENDIENTE")</xm:f>
            <x14:dxf>
              <font>
                <color rgb="FF4472C4"/>
              </font>
            </x14:dxf>
          </x14:cfRule>
          <xm:sqref>E187</xm:sqref>
        </x14:conditionalFormatting>
        <x14:conditionalFormatting xmlns:xm="http://schemas.microsoft.com/office/excel/2006/main">
          <x14:cfRule type="containsText" priority="14" operator="containsText" id="{42A79A01-F15E-4269-BF98-714331A36BBB}">
            <xm:f>NOT(ISERROR(SEARCH(SI(C187="PENDIENTE"),F187)))</xm:f>
            <xm:f>SI(C187="PENDIENTE")</xm:f>
            <x14:dxf>
              <font>
                <color rgb="FF4472C4"/>
              </font>
            </x14:dxf>
          </x14:cfRule>
          <xm:sqref>F187:G187</xm:sqref>
        </x14:conditionalFormatting>
        <x14:conditionalFormatting xmlns:xm="http://schemas.microsoft.com/office/excel/2006/main">
          <x14:cfRule type="containsText" priority="16" operator="containsText" id="{42A79A01-F15E-4269-BF98-714331A36BBB}">
            <xm:f>NOT(ISERROR(SEARCH(SI(F187="PENDIENTE"),J187)))</xm:f>
            <xm:f>SI(F187="PENDIENTE")</xm:f>
            <x14:dxf>
              <font>
                <color rgb="FF4472C4"/>
              </font>
            </x14:dxf>
          </x14:cfRule>
          <xm:sqref>J187</xm:sqref>
        </x14:conditionalFormatting>
        <x14:conditionalFormatting xmlns:xm="http://schemas.microsoft.com/office/excel/2006/main">
          <x14:cfRule type="containsText" priority="12" operator="containsText" id="{42A79A01-F15E-4269-BF98-714331A36BBB}">
            <xm:f>NOT(ISERROR(SEARCH(SI(#REF!="PENDIENTE"),K187)))</xm:f>
            <xm:f>SI(#REF!="PENDIENTE")</xm:f>
            <x14:dxf>
              <font>
                <color rgb="FF4472C4"/>
              </font>
            </x14:dxf>
          </x14:cfRule>
          <xm:sqref>K187:P187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25F0D-5D8D-437A-90C2-75E74BFBAB4B}">
  <sheetPr codeName="Hoja12"/>
  <dimension ref="A3:B16"/>
  <sheetViews>
    <sheetView workbookViewId="0">
      <selection activeCell="F15" sqref="F15"/>
    </sheetView>
  </sheetViews>
  <sheetFormatPr baseColWidth="10" defaultColWidth="11.42578125" defaultRowHeight="15" x14ac:dyDescent="0.25"/>
  <cols>
    <col min="1" max="1" width="18.7109375" bestFit="1" customWidth="1"/>
    <col min="2" max="2" width="30.28515625" bestFit="1" customWidth="1"/>
    <col min="3" max="3" width="9.42578125" bestFit="1" customWidth="1"/>
    <col min="4" max="4" width="8" bestFit="1" customWidth="1"/>
    <col min="5" max="5" width="12.85546875" bestFit="1" customWidth="1"/>
  </cols>
  <sheetData>
    <row r="3" spans="1:2" x14ac:dyDescent="0.25">
      <c r="A3" s="62" t="s">
        <v>11965</v>
      </c>
      <c r="B3" t="s">
        <v>19110</v>
      </c>
    </row>
    <row r="4" spans="1:2" x14ac:dyDescent="0.25">
      <c r="A4" s="63" t="s">
        <v>11968</v>
      </c>
      <c r="B4">
        <v>96</v>
      </c>
    </row>
    <row r="5" spans="1:2" x14ac:dyDescent="0.25">
      <c r="A5" s="63" t="s">
        <v>11969</v>
      </c>
      <c r="B5">
        <v>95</v>
      </c>
    </row>
    <row r="6" spans="1:2" x14ac:dyDescent="0.25">
      <c r="A6" s="63" t="s">
        <v>11970</v>
      </c>
      <c r="B6">
        <v>102</v>
      </c>
    </row>
    <row r="7" spans="1:2" x14ac:dyDescent="0.25">
      <c r="A7" s="63" t="s">
        <v>11971</v>
      </c>
      <c r="B7">
        <v>89</v>
      </c>
    </row>
    <row r="8" spans="1:2" x14ac:dyDescent="0.25">
      <c r="A8" s="63" t="s">
        <v>11972</v>
      </c>
      <c r="B8">
        <v>89</v>
      </c>
    </row>
    <row r="9" spans="1:2" x14ac:dyDescent="0.25">
      <c r="A9" s="63" t="s">
        <v>11973</v>
      </c>
      <c r="B9">
        <v>52</v>
      </c>
    </row>
    <row r="10" spans="1:2" x14ac:dyDescent="0.25">
      <c r="A10" s="63" t="s">
        <v>11974</v>
      </c>
      <c r="B10">
        <v>40</v>
      </c>
    </row>
    <row r="11" spans="1:2" x14ac:dyDescent="0.25">
      <c r="A11" s="63" t="s">
        <v>11975</v>
      </c>
      <c r="B11">
        <v>88</v>
      </c>
    </row>
    <row r="12" spans="1:2" x14ac:dyDescent="0.25">
      <c r="A12" s="63" t="s">
        <v>11976</v>
      </c>
      <c r="B12">
        <v>48</v>
      </c>
    </row>
    <row r="13" spans="1:2" x14ac:dyDescent="0.25">
      <c r="A13" s="63" t="s">
        <v>11977</v>
      </c>
      <c r="B13">
        <v>50</v>
      </c>
    </row>
    <row r="14" spans="1:2" x14ac:dyDescent="0.25">
      <c r="A14" s="63" t="s">
        <v>11978</v>
      </c>
      <c r="B14">
        <v>55</v>
      </c>
    </row>
    <row r="15" spans="1:2" x14ac:dyDescent="0.25">
      <c r="A15" s="63" t="s">
        <v>11979</v>
      </c>
      <c r="B15">
        <v>43</v>
      </c>
    </row>
    <row r="16" spans="1:2" x14ac:dyDescent="0.25">
      <c r="A16" s="63" t="s">
        <v>11981</v>
      </c>
      <c r="B16">
        <v>847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0828E-2B0E-45C9-B619-F54A7D51ACCF}">
  <sheetPr codeName="Hoja13"/>
  <dimension ref="A3:E17"/>
  <sheetViews>
    <sheetView workbookViewId="0">
      <selection activeCell="H15" sqref="H15"/>
    </sheetView>
  </sheetViews>
  <sheetFormatPr baseColWidth="10" defaultColWidth="9.140625" defaultRowHeight="15" x14ac:dyDescent="0.25"/>
  <cols>
    <col min="1" max="1" width="30.28515625" bestFit="1" customWidth="1"/>
    <col min="2" max="2" width="12.85546875" style="64" customWidth="1"/>
    <col min="3" max="3" width="9.42578125" style="64" bestFit="1" customWidth="1"/>
    <col min="4" max="4" width="8" style="64" bestFit="1" customWidth="1"/>
    <col min="5" max="5" width="12.85546875" style="64" bestFit="1" customWidth="1"/>
    <col min="6" max="6" width="12.85546875" bestFit="1" customWidth="1"/>
  </cols>
  <sheetData>
    <row r="3" spans="1:5" x14ac:dyDescent="0.25">
      <c r="A3" s="109" t="s">
        <v>19110</v>
      </c>
      <c r="B3" s="110" t="s">
        <v>16790</v>
      </c>
      <c r="C3" s="67"/>
      <c r="D3" s="67"/>
      <c r="E3" s="67"/>
    </row>
    <row r="4" spans="1:5" x14ac:dyDescent="0.25">
      <c r="A4" s="109" t="s">
        <v>11982</v>
      </c>
      <c r="B4" s="67" t="s">
        <v>14894</v>
      </c>
      <c r="C4" s="67" t="s">
        <v>19299</v>
      </c>
      <c r="D4" s="67" t="s">
        <v>15859</v>
      </c>
      <c r="E4" s="67" t="s">
        <v>11981</v>
      </c>
    </row>
    <row r="5" spans="1:5" x14ac:dyDescent="0.25">
      <c r="A5" s="68" t="s">
        <v>11968</v>
      </c>
      <c r="B5" s="67">
        <v>92</v>
      </c>
      <c r="C5" s="67">
        <v>1</v>
      </c>
      <c r="D5" s="67">
        <v>3</v>
      </c>
      <c r="E5" s="67">
        <v>96</v>
      </c>
    </row>
    <row r="6" spans="1:5" x14ac:dyDescent="0.25">
      <c r="A6" s="68" t="s">
        <v>11969</v>
      </c>
      <c r="B6" s="67">
        <v>90</v>
      </c>
      <c r="C6" s="67">
        <v>2</v>
      </c>
      <c r="D6" s="67">
        <v>3</v>
      </c>
      <c r="E6" s="67">
        <v>95</v>
      </c>
    </row>
    <row r="7" spans="1:5" x14ac:dyDescent="0.25">
      <c r="A7" s="68" t="s">
        <v>11970</v>
      </c>
      <c r="B7" s="67">
        <v>99</v>
      </c>
      <c r="C7" s="67"/>
      <c r="D7" s="67">
        <v>3</v>
      </c>
      <c r="E7" s="67">
        <v>102</v>
      </c>
    </row>
    <row r="8" spans="1:5" x14ac:dyDescent="0.25">
      <c r="A8" s="68" t="s">
        <v>11971</v>
      </c>
      <c r="B8" s="67">
        <v>86</v>
      </c>
      <c r="C8" s="67"/>
      <c r="D8" s="67">
        <v>3</v>
      </c>
      <c r="E8" s="67">
        <v>89</v>
      </c>
    </row>
    <row r="9" spans="1:5" x14ac:dyDescent="0.25">
      <c r="A9" s="68" t="s">
        <v>11972</v>
      </c>
      <c r="B9" s="67">
        <v>80</v>
      </c>
      <c r="C9" s="67">
        <v>1</v>
      </c>
      <c r="D9" s="67">
        <v>8</v>
      </c>
      <c r="E9" s="67">
        <v>89</v>
      </c>
    </row>
    <row r="10" spans="1:5" x14ac:dyDescent="0.25">
      <c r="A10" s="68" t="s">
        <v>11973</v>
      </c>
      <c r="B10" s="67">
        <v>50</v>
      </c>
      <c r="C10" s="67"/>
      <c r="D10" s="67">
        <v>2</v>
      </c>
      <c r="E10" s="67">
        <v>52</v>
      </c>
    </row>
    <row r="11" spans="1:5" x14ac:dyDescent="0.25">
      <c r="A11" s="68" t="s">
        <v>11974</v>
      </c>
      <c r="B11" s="67">
        <v>38</v>
      </c>
      <c r="C11" s="67"/>
      <c r="D11" s="67">
        <v>2</v>
      </c>
      <c r="E11" s="67">
        <v>40</v>
      </c>
    </row>
    <row r="12" spans="1:5" x14ac:dyDescent="0.25">
      <c r="A12" s="68" t="s">
        <v>11975</v>
      </c>
      <c r="B12" s="67">
        <v>81</v>
      </c>
      <c r="C12" s="67">
        <v>2</v>
      </c>
      <c r="D12" s="67">
        <v>5</v>
      </c>
      <c r="E12" s="67">
        <v>88</v>
      </c>
    </row>
    <row r="13" spans="1:5" x14ac:dyDescent="0.25">
      <c r="A13" s="68" t="s">
        <v>11977</v>
      </c>
      <c r="B13" s="67">
        <v>47</v>
      </c>
      <c r="C13" s="67"/>
      <c r="D13" s="67">
        <v>3</v>
      </c>
      <c r="E13" s="67">
        <v>50</v>
      </c>
    </row>
    <row r="14" spans="1:5" x14ac:dyDescent="0.25">
      <c r="A14" s="68" t="s">
        <v>11976</v>
      </c>
      <c r="B14" s="67">
        <v>41</v>
      </c>
      <c r="C14" s="67"/>
      <c r="D14" s="67">
        <v>7</v>
      </c>
      <c r="E14" s="67">
        <v>48</v>
      </c>
    </row>
    <row r="15" spans="1:5" x14ac:dyDescent="0.25">
      <c r="A15" s="68" t="s">
        <v>11978</v>
      </c>
      <c r="B15" s="67">
        <v>44</v>
      </c>
      <c r="C15" s="67">
        <v>1</v>
      </c>
      <c r="D15" s="67">
        <v>10</v>
      </c>
      <c r="E15" s="67">
        <v>55</v>
      </c>
    </row>
    <row r="16" spans="1:5" x14ac:dyDescent="0.25">
      <c r="A16" s="68" t="s">
        <v>11979</v>
      </c>
      <c r="B16" s="67">
        <v>39</v>
      </c>
      <c r="C16" s="67"/>
      <c r="D16" s="67">
        <v>4</v>
      </c>
      <c r="E16" s="67">
        <v>43</v>
      </c>
    </row>
    <row r="17" spans="1:5" x14ac:dyDescent="0.25">
      <c r="A17" s="68" t="s">
        <v>11981</v>
      </c>
      <c r="B17" s="67">
        <v>787</v>
      </c>
      <c r="C17" s="67">
        <v>7</v>
      </c>
      <c r="D17" s="67">
        <v>53</v>
      </c>
      <c r="E17" s="67">
        <v>847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5C1DF-6485-447E-BD77-D494B5A00FEF}">
  <sheetPr codeName="Hoja14"/>
  <dimension ref="A1:D882"/>
  <sheetViews>
    <sheetView zoomScale="80" zoomScaleNormal="80" workbookViewId="0">
      <selection activeCell="B1" sqref="B1:D1"/>
    </sheetView>
  </sheetViews>
  <sheetFormatPr baseColWidth="10" defaultColWidth="11.42578125" defaultRowHeight="15" x14ac:dyDescent="0.25"/>
  <cols>
    <col min="1" max="1" width="70" bestFit="1" customWidth="1"/>
    <col min="2" max="2" width="26" style="64" bestFit="1" customWidth="1"/>
    <col min="3" max="3" width="13.5703125" style="64" customWidth="1"/>
    <col min="4" max="4" width="20" style="64" customWidth="1"/>
  </cols>
  <sheetData>
    <row r="1" spans="1:4" x14ac:dyDescent="0.25">
      <c r="B1" s="365" t="s">
        <v>21442</v>
      </c>
      <c r="C1" s="365"/>
      <c r="D1" s="365"/>
    </row>
    <row r="3" spans="1:4" x14ac:dyDescent="0.25">
      <c r="A3" s="163" t="s">
        <v>19110</v>
      </c>
      <c r="B3" s="268" t="s">
        <v>21443</v>
      </c>
      <c r="C3" s="164"/>
      <c r="D3" s="164"/>
    </row>
    <row r="4" spans="1:4" x14ac:dyDescent="0.25">
      <c r="A4" s="163" t="s">
        <v>11965</v>
      </c>
      <c r="B4" s="164" t="s">
        <v>21444</v>
      </c>
      <c r="C4" s="164" t="s">
        <v>1981</v>
      </c>
      <c r="D4" s="165" t="s">
        <v>11981</v>
      </c>
    </row>
    <row r="5" spans="1:4" x14ac:dyDescent="0.25">
      <c r="A5" s="269" t="s">
        <v>21445</v>
      </c>
      <c r="B5" s="164">
        <v>3</v>
      </c>
      <c r="C5" s="164">
        <v>39</v>
      </c>
      <c r="D5" s="164">
        <v>42</v>
      </c>
    </row>
    <row r="6" spans="1:4" x14ac:dyDescent="0.25">
      <c r="A6" s="269" t="s">
        <v>19122</v>
      </c>
      <c r="B6" s="164"/>
      <c r="C6" s="164">
        <v>3</v>
      </c>
      <c r="D6" s="164">
        <v>3</v>
      </c>
    </row>
    <row r="7" spans="1:4" x14ac:dyDescent="0.25">
      <c r="A7" s="269" t="s">
        <v>19121</v>
      </c>
      <c r="B7" s="164">
        <v>1</v>
      </c>
      <c r="C7" s="164">
        <v>4</v>
      </c>
      <c r="D7" s="164">
        <v>5</v>
      </c>
    </row>
    <row r="8" spans="1:4" x14ac:dyDescent="0.25">
      <c r="A8" s="269" t="s">
        <v>21446</v>
      </c>
      <c r="B8" s="164">
        <v>1</v>
      </c>
      <c r="C8" s="164"/>
      <c r="D8" s="164">
        <v>1</v>
      </c>
    </row>
    <row r="9" spans="1:4" x14ac:dyDescent="0.25">
      <c r="A9" s="269" t="s">
        <v>342</v>
      </c>
      <c r="B9" s="164">
        <v>19</v>
      </c>
      <c r="C9" s="164">
        <v>33</v>
      </c>
      <c r="D9" s="164">
        <v>52</v>
      </c>
    </row>
    <row r="10" spans="1:4" x14ac:dyDescent="0.25">
      <c r="A10" s="269" t="s">
        <v>21447</v>
      </c>
      <c r="B10" s="164">
        <v>4</v>
      </c>
      <c r="C10" s="164">
        <v>9</v>
      </c>
      <c r="D10" s="164">
        <v>13</v>
      </c>
    </row>
    <row r="11" spans="1:4" x14ac:dyDescent="0.25">
      <c r="A11" s="269" t="s">
        <v>21448</v>
      </c>
      <c r="B11" s="164">
        <v>1</v>
      </c>
      <c r="C11" s="164"/>
      <c r="D11" s="164">
        <v>1</v>
      </c>
    </row>
    <row r="12" spans="1:4" x14ac:dyDescent="0.25">
      <c r="A12" s="269" t="s">
        <v>21449</v>
      </c>
      <c r="B12" s="164">
        <v>1</v>
      </c>
      <c r="C12" s="164"/>
      <c r="D12" s="164">
        <v>1</v>
      </c>
    </row>
    <row r="13" spans="1:4" x14ac:dyDescent="0.25">
      <c r="A13" s="269" t="s">
        <v>21450</v>
      </c>
      <c r="B13" s="164">
        <v>10</v>
      </c>
      <c r="C13" s="164"/>
      <c r="D13" s="164">
        <v>10</v>
      </c>
    </row>
    <row r="14" spans="1:4" x14ac:dyDescent="0.25">
      <c r="A14" s="269" t="s">
        <v>78</v>
      </c>
      <c r="B14" s="164">
        <v>49</v>
      </c>
      <c r="C14" s="164">
        <v>74</v>
      </c>
      <c r="D14" s="164">
        <v>123</v>
      </c>
    </row>
    <row r="15" spans="1:4" x14ac:dyDescent="0.25">
      <c r="A15" s="269" t="s">
        <v>19113</v>
      </c>
      <c r="B15" s="164">
        <v>46</v>
      </c>
      <c r="C15" s="164">
        <v>166</v>
      </c>
      <c r="D15" s="164">
        <v>212</v>
      </c>
    </row>
    <row r="16" spans="1:4" x14ac:dyDescent="0.25">
      <c r="A16" s="269" t="s">
        <v>21451</v>
      </c>
      <c r="B16" s="164">
        <v>7</v>
      </c>
      <c r="C16" s="164"/>
      <c r="D16" s="164">
        <v>7</v>
      </c>
    </row>
    <row r="17" spans="1:4" x14ac:dyDescent="0.25">
      <c r="A17" s="269" t="s">
        <v>19115</v>
      </c>
      <c r="B17" s="164">
        <v>26</v>
      </c>
      <c r="C17" s="164">
        <v>11</v>
      </c>
      <c r="D17" s="164">
        <v>37</v>
      </c>
    </row>
    <row r="18" spans="1:4" x14ac:dyDescent="0.25">
      <c r="A18" s="269" t="s">
        <v>19130</v>
      </c>
      <c r="B18" s="164">
        <v>2</v>
      </c>
      <c r="C18" s="164"/>
      <c r="D18" s="164">
        <v>2</v>
      </c>
    </row>
    <row r="19" spans="1:4" x14ac:dyDescent="0.25">
      <c r="A19" s="269" t="s">
        <v>21452</v>
      </c>
      <c r="B19" s="164">
        <v>3</v>
      </c>
      <c r="C19" s="164"/>
      <c r="D19" s="164">
        <v>3</v>
      </c>
    </row>
    <row r="20" spans="1:4" x14ac:dyDescent="0.25">
      <c r="A20" s="269" t="s">
        <v>21453</v>
      </c>
      <c r="B20" s="164">
        <v>1</v>
      </c>
      <c r="C20" s="164">
        <v>4</v>
      </c>
      <c r="D20" s="164">
        <v>5</v>
      </c>
    </row>
    <row r="21" spans="1:4" x14ac:dyDescent="0.25">
      <c r="A21" s="269" t="s">
        <v>19143</v>
      </c>
      <c r="B21" s="164">
        <v>5</v>
      </c>
      <c r="C21" s="164"/>
      <c r="D21" s="164">
        <v>5</v>
      </c>
    </row>
    <row r="22" spans="1:4" x14ac:dyDescent="0.25">
      <c r="A22" s="269" t="s">
        <v>19129</v>
      </c>
      <c r="B22" s="164"/>
      <c r="C22" s="164">
        <v>6</v>
      </c>
      <c r="D22" s="164">
        <v>6</v>
      </c>
    </row>
    <row r="23" spans="1:4" x14ac:dyDescent="0.25">
      <c r="A23" s="269" t="s">
        <v>21454</v>
      </c>
      <c r="B23" s="164">
        <v>4</v>
      </c>
      <c r="C23" s="164">
        <v>15</v>
      </c>
      <c r="D23" s="164">
        <v>19</v>
      </c>
    </row>
    <row r="24" spans="1:4" x14ac:dyDescent="0.25">
      <c r="A24" s="269" t="s">
        <v>21455</v>
      </c>
      <c r="B24" s="164">
        <v>3</v>
      </c>
      <c r="C24" s="164"/>
      <c r="D24" s="164">
        <v>3</v>
      </c>
    </row>
    <row r="25" spans="1:4" x14ac:dyDescent="0.25">
      <c r="A25" s="269" t="s">
        <v>179</v>
      </c>
      <c r="B25" s="164">
        <v>59</v>
      </c>
      <c r="C25" s="164">
        <v>2</v>
      </c>
      <c r="D25" s="164">
        <v>61</v>
      </c>
    </row>
    <row r="26" spans="1:4" x14ac:dyDescent="0.25">
      <c r="A26" s="269" t="s">
        <v>19118</v>
      </c>
      <c r="B26" s="164">
        <v>10</v>
      </c>
      <c r="C26" s="164">
        <v>63</v>
      </c>
      <c r="D26" s="164">
        <v>73</v>
      </c>
    </row>
    <row r="27" spans="1:4" x14ac:dyDescent="0.25">
      <c r="A27" s="269" t="s">
        <v>21456</v>
      </c>
      <c r="B27" s="164">
        <v>19</v>
      </c>
      <c r="C27" s="164">
        <v>16</v>
      </c>
      <c r="D27" s="164">
        <v>35</v>
      </c>
    </row>
    <row r="28" spans="1:4" x14ac:dyDescent="0.25">
      <c r="A28" s="269" t="s">
        <v>19996</v>
      </c>
      <c r="B28" s="164">
        <v>10</v>
      </c>
      <c r="C28" s="164"/>
      <c r="D28" s="164">
        <v>10</v>
      </c>
    </row>
    <row r="29" spans="1:4" x14ac:dyDescent="0.25">
      <c r="A29" s="269" t="s">
        <v>19124</v>
      </c>
      <c r="B29" s="164">
        <v>15</v>
      </c>
      <c r="C29" s="164"/>
      <c r="D29" s="164">
        <v>15</v>
      </c>
    </row>
    <row r="30" spans="1:4" x14ac:dyDescent="0.25">
      <c r="A30" s="269" t="s">
        <v>21457</v>
      </c>
      <c r="B30" s="164">
        <v>22</v>
      </c>
      <c r="C30" s="164"/>
      <c r="D30" s="164">
        <v>22</v>
      </c>
    </row>
    <row r="31" spans="1:4" x14ac:dyDescent="0.25">
      <c r="A31" s="269" t="s">
        <v>21458</v>
      </c>
      <c r="B31" s="164"/>
      <c r="C31" s="164">
        <v>58</v>
      </c>
      <c r="D31" s="164">
        <v>58</v>
      </c>
    </row>
    <row r="32" spans="1:4" x14ac:dyDescent="0.25">
      <c r="A32" s="269" t="s">
        <v>19119</v>
      </c>
      <c r="B32" s="164">
        <v>4</v>
      </c>
      <c r="C32" s="164">
        <v>9</v>
      </c>
      <c r="D32" s="164">
        <v>13</v>
      </c>
    </row>
    <row r="33" spans="1:4" x14ac:dyDescent="0.25">
      <c r="A33" s="269" t="s">
        <v>21459</v>
      </c>
      <c r="B33" s="164">
        <v>9</v>
      </c>
      <c r="C33" s="164"/>
      <c r="D33" s="164">
        <v>9</v>
      </c>
    </row>
    <row r="34" spans="1:4" x14ac:dyDescent="0.25">
      <c r="A34" s="269" t="s">
        <v>21460</v>
      </c>
      <c r="B34" s="164">
        <v>1</v>
      </c>
      <c r="C34" s="164"/>
      <c r="D34" s="164">
        <v>1</v>
      </c>
    </row>
    <row r="35" spans="1:4" x14ac:dyDescent="0.25">
      <c r="A35" s="269" t="s">
        <v>11981</v>
      </c>
      <c r="B35" s="164">
        <v>335</v>
      </c>
      <c r="C35" s="164">
        <v>512</v>
      </c>
      <c r="D35" s="164">
        <v>847</v>
      </c>
    </row>
    <row r="36" spans="1:4" x14ac:dyDescent="0.25">
      <c r="D36"/>
    </row>
    <row r="37" spans="1:4" x14ac:dyDescent="0.25">
      <c r="D37"/>
    </row>
    <row r="38" spans="1:4" x14ac:dyDescent="0.25">
      <c r="D38"/>
    </row>
    <row r="39" spans="1:4" x14ac:dyDescent="0.25">
      <c r="D39"/>
    </row>
    <row r="40" spans="1:4" x14ac:dyDescent="0.25">
      <c r="D40"/>
    </row>
    <row r="41" spans="1:4" x14ac:dyDescent="0.25">
      <c r="D41"/>
    </row>
    <row r="42" spans="1:4" x14ac:dyDescent="0.25">
      <c r="D42"/>
    </row>
    <row r="43" spans="1:4" x14ac:dyDescent="0.25">
      <c r="D43"/>
    </row>
    <row r="44" spans="1:4" x14ac:dyDescent="0.25">
      <c r="D44"/>
    </row>
    <row r="45" spans="1:4" x14ac:dyDescent="0.25">
      <c r="D45"/>
    </row>
    <row r="46" spans="1:4" x14ac:dyDescent="0.25">
      <c r="D46"/>
    </row>
    <row r="47" spans="1:4" x14ac:dyDescent="0.25">
      <c r="D47"/>
    </row>
    <row r="48" spans="1:4" x14ac:dyDescent="0.25">
      <c r="D48"/>
    </row>
    <row r="49" spans="4:4" x14ac:dyDescent="0.25">
      <c r="D49"/>
    </row>
    <row r="50" spans="4:4" x14ac:dyDescent="0.25">
      <c r="D50"/>
    </row>
    <row r="51" spans="4:4" x14ac:dyDescent="0.25">
      <c r="D51"/>
    </row>
    <row r="52" spans="4:4" x14ac:dyDescent="0.25">
      <c r="D52"/>
    </row>
    <row r="53" spans="4:4" x14ac:dyDescent="0.25">
      <c r="D53"/>
    </row>
    <row r="54" spans="4:4" x14ac:dyDescent="0.25">
      <c r="D54"/>
    </row>
    <row r="55" spans="4:4" x14ac:dyDescent="0.25">
      <c r="D55"/>
    </row>
    <row r="56" spans="4:4" x14ac:dyDescent="0.25">
      <c r="D56"/>
    </row>
    <row r="57" spans="4:4" x14ac:dyDescent="0.25">
      <c r="D57"/>
    </row>
    <row r="58" spans="4:4" x14ac:dyDescent="0.25">
      <c r="D58"/>
    </row>
    <row r="59" spans="4:4" x14ac:dyDescent="0.25">
      <c r="D59"/>
    </row>
    <row r="60" spans="4:4" x14ac:dyDescent="0.25">
      <c r="D60"/>
    </row>
    <row r="61" spans="4:4" x14ac:dyDescent="0.25">
      <c r="D61"/>
    </row>
    <row r="62" spans="4:4" x14ac:dyDescent="0.25">
      <c r="D62"/>
    </row>
    <row r="63" spans="4:4" x14ac:dyDescent="0.25">
      <c r="D63"/>
    </row>
    <row r="64" spans="4:4" x14ac:dyDescent="0.25">
      <c r="D64"/>
    </row>
    <row r="65" spans="4:4" x14ac:dyDescent="0.25">
      <c r="D65"/>
    </row>
    <row r="66" spans="4:4" x14ac:dyDescent="0.25">
      <c r="D66"/>
    </row>
    <row r="67" spans="4:4" x14ac:dyDescent="0.25">
      <c r="D67"/>
    </row>
    <row r="68" spans="4:4" x14ac:dyDescent="0.25">
      <c r="D68"/>
    </row>
    <row r="69" spans="4:4" x14ac:dyDescent="0.25">
      <c r="D69"/>
    </row>
    <row r="70" spans="4:4" x14ac:dyDescent="0.25">
      <c r="D70"/>
    </row>
    <row r="71" spans="4:4" x14ac:dyDescent="0.25">
      <c r="D71"/>
    </row>
    <row r="72" spans="4:4" x14ac:dyDescent="0.25">
      <c r="D72"/>
    </row>
    <row r="73" spans="4:4" x14ac:dyDescent="0.25">
      <c r="D73"/>
    </row>
    <row r="74" spans="4:4" x14ac:dyDescent="0.25">
      <c r="D74"/>
    </row>
    <row r="75" spans="4:4" x14ac:dyDescent="0.25">
      <c r="D75"/>
    </row>
    <row r="76" spans="4:4" x14ac:dyDescent="0.25">
      <c r="D76"/>
    </row>
    <row r="77" spans="4:4" x14ac:dyDescent="0.25">
      <c r="D77"/>
    </row>
    <row r="78" spans="4:4" x14ac:dyDescent="0.25">
      <c r="D78"/>
    </row>
    <row r="79" spans="4:4" x14ac:dyDescent="0.25">
      <c r="D79"/>
    </row>
    <row r="80" spans="4:4" x14ac:dyDescent="0.25">
      <c r="D80"/>
    </row>
    <row r="81" spans="4:4" x14ac:dyDescent="0.25">
      <c r="D81"/>
    </row>
    <row r="82" spans="4:4" x14ac:dyDescent="0.25">
      <c r="D82"/>
    </row>
    <row r="83" spans="4:4" x14ac:dyDescent="0.25">
      <c r="D83"/>
    </row>
    <row r="84" spans="4:4" x14ac:dyDescent="0.25">
      <c r="D84"/>
    </row>
    <row r="85" spans="4:4" x14ac:dyDescent="0.25">
      <c r="D85"/>
    </row>
    <row r="86" spans="4:4" x14ac:dyDescent="0.25">
      <c r="D86"/>
    </row>
    <row r="87" spans="4:4" x14ac:dyDescent="0.25">
      <c r="D87"/>
    </row>
    <row r="88" spans="4:4" x14ac:dyDescent="0.25">
      <c r="D88"/>
    </row>
    <row r="89" spans="4:4" x14ac:dyDescent="0.25">
      <c r="D89"/>
    </row>
    <row r="90" spans="4:4" x14ac:dyDescent="0.25">
      <c r="D90"/>
    </row>
    <row r="91" spans="4:4" x14ac:dyDescent="0.25">
      <c r="D91"/>
    </row>
    <row r="92" spans="4:4" x14ac:dyDescent="0.25">
      <c r="D92"/>
    </row>
    <row r="93" spans="4:4" x14ac:dyDescent="0.25">
      <c r="D93"/>
    </row>
    <row r="94" spans="4:4" x14ac:dyDescent="0.25">
      <c r="D94"/>
    </row>
    <row r="95" spans="4:4" x14ac:dyDescent="0.25">
      <c r="D95"/>
    </row>
    <row r="96" spans="4:4" x14ac:dyDescent="0.25">
      <c r="D96"/>
    </row>
    <row r="97" spans="4:4" x14ac:dyDescent="0.25">
      <c r="D97"/>
    </row>
    <row r="98" spans="4:4" x14ac:dyDescent="0.25">
      <c r="D98"/>
    </row>
    <row r="99" spans="4:4" x14ac:dyDescent="0.25">
      <c r="D99"/>
    </row>
    <row r="100" spans="4:4" x14ac:dyDescent="0.25">
      <c r="D100"/>
    </row>
    <row r="101" spans="4:4" x14ac:dyDescent="0.25">
      <c r="D101"/>
    </row>
    <row r="102" spans="4:4" x14ac:dyDescent="0.25">
      <c r="D102"/>
    </row>
    <row r="103" spans="4:4" x14ac:dyDescent="0.25">
      <c r="D103"/>
    </row>
    <row r="104" spans="4:4" x14ac:dyDescent="0.25">
      <c r="D104"/>
    </row>
    <row r="105" spans="4:4" x14ac:dyDescent="0.25">
      <c r="D105"/>
    </row>
    <row r="106" spans="4:4" x14ac:dyDescent="0.25">
      <c r="D106"/>
    </row>
    <row r="107" spans="4:4" x14ac:dyDescent="0.25">
      <c r="D107"/>
    </row>
    <row r="108" spans="4:4" x14ac:dyDescent="0.25">
      <c r="D108"/>
    </row>
    <row r="109" spans="4:4" x14ac:dyDescent="0.25">
      <c r="D109"/>
    </row>
    <row r="110" spans="4:4" x14ac:dyDescent="0.25">
      <c r="D110"/>
    </row>
    <row r="111" spans="4:4" x14ac:dyDescent="0.25">
      <c r="D111"/>
    </row>
    <row r="112" spans="4:4" x14ac:dyDescent="0.25">
      <c r="D112"/>
    </row>
    <row r="113" spans="4:4" x14ac:dyDescent="0.25">
      <c r="D113"/>
    </row>
    <row r="114" spans="4:4" x14ac:dyDescent="0.25">
      <c r="D114"/>
    </row>
    <row r="115" spans="4:4" x14ac:dyDescent="0.25">
      <c r="D115"/>
    </row>
    <row r="116" spans="4:4" x14ac:dyDescent="0.25">
      <c r="D116"/>
    </row>
    <row r="117" spans="4:4" x14ac:dyDescent="0.25">
      <c r="D117"/>
    </row>
    <row r="118" spans="4:4" x14ac:dyDescent="0.25">
      <c r="D118"/>
    </row>
    <row r="119" spans="4:4" x14ac:dyDescent="0.25">
      <c r="D119"/>
    </row>
    <row r="120" spans="4:4" x14ac:dyDescent="0.25">
      <c r="D120"/>
    </row>
    <row r="121" spans="4:4" x14ac:dyDescent="0.25">
      <c r="D121"/>
    </row>
    <row r="122" spans="4:4" x14ac:dyDescent="0.25">
      <c r="D122"/>
    </row>
    <row r="123" spans="4:4" x14ac:dyDescent="0.25">
      <c r="D123"/>
    </row>
    <row r="124" spans="4:4" x14ac:dyDescent="0.25">
      <c r="D124"/>
    </row>
    <row r="125" spans="4:4" x14ac:dyDescent="0.25">
      <c r="D125"/>
    </row>
    <row r="126" spans="4:4" x14ac:dyDescent="0.25">
      <c r="D126"/>
    </row>
    <row r="127" spans="4:4" x14ac:dyDescent="0.25">
      <c r="D127"/>
    </row>
    <row r="128" spans="4:4" x14ac:dyDescent="0.25">
      <c r="D128"/>
    </row>
    <row r="129" spans="4:4" x14ac:dyDescent="0.25">
      <c r="D129"/>
    </row>
    <row r="130" spans="4:4" x14ac:dyDescent="0.25">
      <c r="D130"/>
    </row>
    <row r="131" spans="4:4" x14ac:dyDescent="0.25">
      <c r="D131"/>
    </row>
    <row r="132" spans="4:4" x14ac:dyDescent="0.25">
      <c r="D132"/>
    </row>
    <row r="133" spans="4:4" x14ac:dyDescent="0.25">
      <c r="D133"/>
    </row>
    <row r="134" spans="4:4" x14ac:dyDescent="0.25">
      <c r="D134"/>
    </row>
    <row r="135" spans="4:4" x14ac:dyDescent="0.25">
      <c r="D135"/>
    </row>
    <row r="136" spans="4:4" x14ac:dyDescent="0.25">
      <c r="D136"/>
    </row>
    <row r="137" spans="4:4" x14ac:dyDescent="0.25">
      <c r="D137"/>
    </row>
    <row r="138" spans="4:4" x14ac:dyDescent="0.25">
      <c r="D138"/>
    </row>
    <row r="139" spans="4:4" x14ac:dyDescent="0.25">
      <c r="D139"/>
    </row>
    <row r="140" spans="4:4" x14ac:dyDescent="0.25">
      <c r="D140"/>
    </row>
    <row r="141" spans="4:4" x14ac:dyDescent="0.25">
      <c r="D141"/>
    </row>
    <row r="142" spans="4:4" x14ac:dyDescent="0.25">
      <c r="D142"/>
    </row>
    <row r="143" spans="4:4" x14ac:dyDescent="0.25">
      <c r="D143"/>
    </row>
    <row r="144" spans="4:4" x14ac:dyDescent="0.25">
      <c r="D144"/>
    </row>
    <row r="145" spans="4:4" x14ac:dyDescent="0.25">
      <c r="D145"/>
    </row>
    <row r="146" spans="4:4" x14ac:dyDescent="0.25">
      <c r="D146"/>
    </row>
    <row r="147" spans="4:4" x14ac:dyDescent="0.25">
      <c r="D147"/>
    </row>
    <row r="148" spans="4:4" x14ac:dyDescent="0.25">
      <c r="D148"/>
    </row>
    <row r="149" spans="4:4" x14ac:dyDescent="0.25">
      <c r="D149"/>
    </row>
    <row r="150" spans="4:4" x14ac:dyDescent="0.25">
      <c r="D150"/>
    </row>
    <row r="151" spans="4:4" x14ac:dyDescent="0.25">
      <c r="D151"/>
    </row>
    <row r="152" spans="4:4" x14ac:dyDescent="0.25">
      <c r="D152"/>
    </row>
    <row r="153" spans="4:4" x14ac:dyDescent="0.25">
      <c r="D153"/>
    </row>
    <row r="154" spans="4:4" x14ac:dyDescent="0.25">
      <c r="D154"/>
    </row>
    <row r="155" spans="4:4" x14ac:dyDescent="0.25">
      <c r="D155"/>
    </row>
    <row r="156" spans="4:4" x14ac:dyDescent="0.25">
      <c r="D156"/>
    </row>
    <row r="157" spans="4:4" x14ac:dyDescent="0.25">
      <c r="D157"/>
    </row>
    <row r="158" spans="4:4" x14ac:dyDescent="0.25">
      <c r="D158"/>
    </row>
    <row r="159" spans="4:4" x14ac:dyDescent="0.25">
      <c r="D159"/>
    </row>
    <row r="160" spans="4:4" x14ac:dyDescent="0.25">
      <c r="D160"/>
    </row>
    <row r="161" spans="4:4" x14ac:dyDescent="0.25">
      <c r="D161"/>
    </row>
    <row r="162" spans="4:4" x14ac:dyDescent="0.25">
      <c r="D162"/>
    </row>
    <row r="163" spans="4:4" x14ac:dyDescent="0.25">
      <c r="D163"/>
    </row>
    <row r="164" spans="4:4" x14ac:dyDescent="0.25">
      <c r="D164"/>
    </row>
    <row r="165" spans="4:4" x14ac:dyDescent="0.25">
      <c r="D165"/>
    </row>
    <row r="166" spans="4:4" x14ac:dyDescent="0.25">
      <c r="D166"/>
    </row>
    <row r="167" spans="4:4" x14ac:dyDescent="0.25">
      <c r="D167"/>
    </row>
    <row r="168" spans="4:4" x14ac:dyDescent="0.25">
      <c r="D168"/>
    </row>
    <row r="169" spans="4:4" x14ac:dyDescent="0.25">
      <c r="D169"/>
    </row>
    <row r="170" spans="4:4" x14ac:dyDescent="0.25">
      <c r="D170"/>
    </row>
    <row r="171" spans="4:4" x14ac:dyDescent="0.25">
      <c r="D171"/>
    </row>
    <row r="172" spans="4:4" x14ac:dyDescent="0.25">
      <c r="D172"/>
    </row>
    <row r="173" spans="4:4" x14ac:dyDescent="0.25">
      <c r="D173"/>
    </row>
    <row r="174" spans="4:4" x14ac:dyDescent="0.25">
      <c r="D174"/>
    </row>
    <row r="175" spans="4:4" x14ac:dyDescent="0.25">
      <c r="D175"/>
    </row>
    <row r="176" spans="4:4" x14ac:dyDescent="0.25">
      <c r="D176"/>
    </row>
    <row r="177" spans="4:4" x14ac:dyDescent="0.25">
      <c r="D177"/>
    </row>
    <row r="178" spans="4:4" x14ac:dyDescent="0.25">
      <c r="D178"/>
    </row>
    <row r="179" spans="4:4" x14ac:dyDescent="0.25">
      <c r="D179"/>
    </row>
    <row r="180" spans="4:4" x14ac:dyDescent="0.25">
      <c r="D180"/>
    </row>
    <row r="181" spans="4:4" x14ac:dyDescent="0.25">
      <c r="D181"/>
    </row>
    <row r="182" spans="4:4" x14ac:dyDescent="0.25">
      <c r="D182"/>
    </row>
    <row r="183" spans="4:4" x14ac:dyDescent="0.25">
      <c r="D183"/>
    </row>
    <row r="184" spans="4:4" x14ac:dyDescent="0.25">
      <c r="D184"/>
    </row>
    <row r="185" spans="4:4" x14ac:dyDescent="0.25">
      <c r="D185"/>
    </row>
    <row r="186" spans="4:4" x14ac:dyDescent="0.25">
      <c r="D186"/>
    </row>
    <row r="187" spans="4:4" x14ac:dyDescent="0.25">
      <c r="D187"/>
    </row>
    <row r="188" spans="4:4" x14ac:dyDescent="0.25">
      <c r="D188"/>
    </row>
    <row r="189" spans="4:4" x14ac:dyDescent="0.25">
      <c r="D189"/>
    </row>
    <row r="190" spans="4:4" x14ac:dyDescent="0.25">
      <c r="D190"/>
    </row>
    <row r="191" spans="4:4" x14ac:dyDescent="0.25">
      <c r="D191"/>
    </row>
    <row r="192" spans="4:4" x14ac:dyDescent="0.25">
      <c r="D192"/>
    </row>
    <row r="193" spans="4:4" x14ac:dyDescent="0.25">
      <c r="D193"/>
    </row>
    <row r="194" spans="4:4" x14ac:dyDescent="0.25">
      <c r="D194"/>
    </row>
    <row r="195" spans="4:4" x14ac:dyDescent="0.25">
      <c r="D195"/>
    </row>
    <row r="196" spans="4:4" x14ac:dyDescent="0.25">
      <c r="D196"/>
    </row>
    <row r="197" spans="4:4" x14ac:dyDescent="0.25">
      <c r="D197"/>
    </row>
    <row r="198" spans="4:4" x14ac:dyDescent="0.25">
      <c r="D198"/>
    </row>
    <row r="199" spans="4:4" x14ac:dyDescent="0.25">
      <c r="D199"/>
    </row>
    <row r="200" spans="4:4" x14ac:dyDescent="0.25">
      <c r="D200"/>
    </row>
    <row r="201" spans="4:4" x14ac:dyDescent="0.25">
      <c r="D201"/>
    </row>
    <row r="202" spans="4:4" x14ac:dyDescent="0.25">
      <c r="D202"/>
    </row>
    <row r="203" spans="4:4" x14ac:dyDescent="0.25">
      <c r="D203"/>
    </row>
    <row r="204" spans="4:4" x14ac:dyDescent="0.25">
      <c r="D204"/>
    </row>
    <row r="205" spans="4:4" x14ac:dyDescent="0.25">
      <c r="D205"/>
    </row>
    <row r="206" spans="4:4" x14ac:dyDescent="0.25">
      <c r="D206"/>
    </row>
    <row r="207" spans="4:4" x14ac:dyDescent="0.25">
      <c r="D207"/>
    </row>
    <row r="208" spans="4:4" x14ac:dyDescent="0.25">
      <c r="D208"/>
    </row>
    <row r="209" spans="4:4" x14ac:dyDescent="0.25">
      <c r="D209"/>
    </row>
    <row r="210" spans="4:4" x14ac:dyDescent="0.25">
      <c r="D210"/>
    </row>
    <row r="211" spans="4:4" x14ac:dyDescent="0.25">
      <c r="D211"/>
    </row>
    <row r="212" spans="4:4" x14ac:dyDescent="0.25">
      <c r="D212"/>
    </row>
    <row r="213" spans="4:4" x14ac:dyDescent="0.25">
      <c r="D213"/>
    </row>
    <row r="214" spans="4:4" x14ac:dyDescent="0.25">
      <c r="D214"/>
    </row>
    <row r="215" spans="4:4" x14ac:dyDescent="0.25">
      <c r="D215"/>
    </row>
    <row r="216" spans="4:4" x14ac:dyDescent="0.25">
      <c r="D216"/>
    </row>
    <row r="217" spans="4:4" x14ac:dyDescent="0.25">
      <c r="D217"/>
    </row>
    <row r="218" spans="4:4" x14ac:dyDescent="0.25">
      <c r="D218"/>
    </row>
    <row r="219" spans="4:4" x14ac:dyDescent="0.25">
      <c r="D219"/>
    </row>
    <row r="220" spans="4:4" x14ac:dyDescent="0.25">
      <c r="D220"/>
    </row>
    <row r="221" spans="4:4" x14ac:dyDescent="0.25">
      <c r="D221"/>
    </row>
    <row r="222" spans="4:4" x14ac:dyDescent="0.25">
      <c r="D222"/>
    </row>
    <row r="223" spans="4:4" x14ac:dyDescent="0.25">
      <c r="D223"/>
    </row>
    <row r="224" spans="4:4" x14ac:dyDescent="0.25">
      <c r="D224"/>
    </row>
    <row r="225" spans="4:4" x14ac:dyDescent="0.25">
      <c r="D225"/>
    </row>
    <row r="226" spans="4:4" x14ac:dyDescent="0.25">
      <c r="D226"/>
    </row>
    <row r="227" spans="4:4" x14ac:dyDescent="0.25">
      <c r="D227"/>
    </row>
    <row r="228" spans="4:4" x14ac:dyDescent="0.25">
      <c r="D228"/>
    </row>
    <row r="229" spans="4:4" x14ac:dyDescent="0.25">
      <c r="D229"/>
    </row>
    <row r="230" spans="4:4" x14ac:dyDescent="0.25">
      <c r="D230"/>
    </row>
    <row r="231" spans="4:4" x14ac:dyDescent="0.25">
      <c r="D231"/>
    </row>
    <row r="232" spans="4:4" x14ac:dyDescent="0.25">
      <c r="D232"/>
    </row>
    <row r="233" spans="4:4" x14ac:dyDescent="0.25">
      <c r="D233"/>
    </row>
    <row r="234" spans="4:4" x14ac:dyDescent="0.25">
      <c r="D234"/>
    </row>
    <row r="235" spans="4:4" x14ac:dyDescent="0.25">
      <c r="D235"/>
    </row>
    <row r="236" spans="4:4" x14ac:dyDescent="0.25">
      <c r="D236"/>
    </row>
    <row r="237" spans="4:4" x14ac:dyDescent="0.25">
      <c r="D237"/>
    </row>
    <row r="238" spans="4:4" x14ac:dyDescent="0.25">
      <c r="D238"/>
    </row>
    <row r="239" spans="4:4" x14ac:dyDescent="0.25">
      <c r="D239"/>
    </row>
    <row r="240" spans="4:4" x14ac:dyDescent="0.25">
      <c r="D240"/>
    </row>
    <row r="241" spans="4:4" x14ac:dyDescent="0.25">
      <c r="D241"/>
    </row>
    <row r="242" spans="4:4" x14ac:dyDescent="0.25">
      <c r="D242"/>
    </row>
    <row r="243" spans="4:4" x14ac:dyDescent="0.25">
      <c r="D243"/>
    </row>
    <row r="244" spans="4:4" x14ac:dyDescent="0.25">
      <c r="D244"/>
    </row>
    <row r="245" spans="4:4" x14ac:dyDescent="0.25">
      <c r="D245"/>
    </row>
    <row r="246" spans="4:4" x14ac:dyDescent="0.25">
      <c r="D246"/>
    </row>
    <row r="247" spans="4:4" x14ac:dyDescent="0.25">
      <c r="D247"/>
    </row>
    <row r="248" spans="4:4" x14ac:dyDescent="0.25">
      <c r="D248"/>
    </row>
    <row r="249" spans="4:4" x14ac:dyDescent="0.25">
      <c r="D249"/>
    </row>
    <row r="250" spans="4:4" x14ac:dyDescent="0.25">
      <c r="D250"/>
    </row>
    <row r="251" spans="4:4" x14ac:dyDescent="0.25">
      <c r="D251"/>
    </row>
    <row r="252" spans="4:4" x14ac:dyDescent="0.25">
      <c r="D252"/>
    </row>
    <row r="253" spans="4:4" x14ac:dyDescent="0.25">
      <c r="D253"/>
    </row>
    <row r="254" spans="4:4" x14ac:dyDescent="0.25">
      <c r="D254"/>
    </row>
    <row r="255" spans="4:4" x14ac:dyDescent="0.25">
      <c r="D255"/>
    </row>
    <row r="256" spans="4:4" x14ac:dyDescent="0.25">
      <c r="D256"/>
    </row>
    <row r="257" spans="4:4" x14ac:dyDescent="0.25">
      <c r="D257"/>
    </row>
    <row r="258" spans="4:4" x14ac:dyDescent="0.25">
      <c r="D258"/>
    </row>
    <row r="259" spans="4:4" x14ac:dyDescent="0.25">
      <c r="D259"/>
    </row>
    <row r="260" spans="4:4" x14ac:dyDescent="0.25">
      <c r="D260"/>
    </row>
    <row r="261" spans="4:4" x14ac:dyDescent="0.25">
      <c r="D261"/>
    </row>
    <row r="262" spans="4:4" x14ac:dyDescent="0.25">
      <c r="D262"/>
    </row>
    <row r="263" spans="4:4" x14ac:dyDescent="0.25">
      <c r="D263"/>
    </row>
    <row r="264" spans="4:4" x14ac:dyDescent="0.25">
      <c r="D264"/>
    </row>
    <row r="265" spans="4:4" x14ac:dyDescent="0.25">
      <c r="D265"/>
    </row>
    <row r="266" spans="4:4" x14ac:dyDescent="0.25">
      <c r="D266"/>
    </row>
    <row r="267" spans="4:4" x14ac:dyDescent="0.25">
      <c r="D267"/>
    </row>
    <row r="268" spans="4:4" x14ac:dyDescent="0.25">
      <c r="D268"/>
    </row>
    <row r="269" spans="4:4" x14ac:dyDescent="0.25">
      <c r="D269"/>
    </row>
    <row r="270" spans="4:4" x14ac:dyDescent="0.25">
      <c r="D270"/>
    </row>
    <row r="271" spans="4:4" x14ac:dyDescent="0.25">
      <c r="D271"/>
    </row>
    <row r="272" spans="4:4" x14ac:dyDescent="0.25">
      <c r="D272"/>
    </row>
    <row r="273" spans="4:4" x14ac:dyDescent="0.25">
      <c r="D273"/>
    </row>
    <row r="274" spans="4:4" x14ac:dyDescent="0.25">
      <c r="D274"/>
    </row>
    <row r="275" spans="4:4" x14ac:dyDescent="0.25">
      <c r="D275"/>
    </row>
    <row r="276" spans="4:4" x14ac:dyDescent="0.25">
      <c r="D276"/>
    </row>
    <row r="277" spans="4:4" x14ac:dyDescent="0.25">
      <c r="D277"/>
    </row>
    <row r="278" spans="4:4" x14ac:dyDescent="0.25">
      <c r="D278"/>
    </row>
    <row r="279" spans="4:4" x14ac:dyDescent="0.25">
      <c r="D279"/>
    </row>
    <row r="280" spans="4:4" x14ac:dyDescent="0.25">
      <c r="D280"/>
    </row>
    <row r="281" spans="4:4" x14ac:dyDescent="0.25">
      <c r="D281"/>
    </row>
    <row r="282" spans="4:4" x14ac:dyDescent="0.25">
      <c r="D282"/>
    </row>
    <row r="283" spans="4:4" x14ac:dyDescent="0.25">
      <c r="D283"/>
    </row>
    <row r="284" spans="4:4" x14ac:dyDescent="0.25">
      <c r="D284"/>
    </row>
    <row r="285" spans="4:4" x14ac:dyDescent="0.25">
      <c r="D285"/>
    </row>
    <row r="286" spans="4:4" x14ac:dyDescent="0.25">
      <c r="D286"/>
    </row>
    <row r="287" spans="4:4" x14ac:dyDescent="0.25">
      <c r="D287"/>
    </row>
    <row r="288" spans="4:4" x14ac:dyDescent="0.25">
      <c r="D288"/>
    </row>
    <row r="289" spans="4:4" x14ac:dyDescent="0.25">
      <c r="D289"/>
    </row>
    <row r="290" spans="4:4" x14ac:dyDescent="0.25">
      <c r="D290"/>
    </row>
    <row r="291" spans="4:4" x14ac:dyDescent="0.25">
      <c r="D291"/>
    </row>
    <row r="292" spans="4:4" x14ac:dyDescent="0.25">
      <c r="D292"/>
    </row>
    <row r="293" spans="4:4" x14ac:dyDescent="0.25">
      <c r="D293"/>
    </row>
    <row r="294" spans="4:4" x14ac:dyDescent="0.25">
      <c r="D294"/>
    </row>
    <row r="295" spans="4:4" x14ac:dyDescent="0.25">
      <c r="D295"/>
    </row>
    <row r="296" spans="4:4" x14ac:dyDescent="0.25">
      <c r="D296"/>
    </row>
    <row r="297" spans="4:4" x14ac:dyDescent="0.25">
      <c r="D297"/>
    </row>
    <row r="298" spans="4:4" x14ac:dyDescent="0.25">
      <c r="D298"/>
    </row>
    <row r="299" spans="4:4" x14ac:dyDescent="0.25">
      <c r="D299"/>
    </row>
    <row r="300" spans="4:4" x14ac:dyDescent="0.25">
      <c r="D300"/>
    </row>
    <row r="301" spans="4:4" x14ac:dyDescent="0.25">
      <c r="D301"/>
    </row>
    <row r="302" spans="4:4" x14ac:dyDescent="0.25">
      <c r="D302"/>
    </row>
    <row r="303" spans="4:4" x14ac:dyDescent="0.25">
      <c r="D303"/>
    </row>
    <row r="304" spans="4:4" x14ac:dyDescent="0.25">
      <c r="D304"/>
    </row>
    <row r="305" spans="4:4" x14ac:dyDescent="0.25">
      <c r="D305"/>
    </row>
    <row r="306" spans="4:4" x14ac:dyDescent="0.25">
      <c r="D306"/>
    </row>
    <row r="307" spans="4:4" x14ac:dyDescent="0.25">
      <c r="D307"/>
    </row>
    <row r="308" spans="4:4" x14ac:dyDescent="0.25">
      <c r="D308"/>
    </row>
    <row r="309" spans="4:4" x14ac:dyDescent="0.25">
      <c r="D309"/>
    </row>
    <row r="310" spans="4:4" x14ac:dyDescent="0.25">
      <c r="D310"/>
    </row>
    <row r="311" spans="4:4" x14ac:dyDescent="0.25">
      <c r="D311"/>
    </row>
    <row r="312" spans="4:4" x14ac:dyDescent="0.25">
      <c r="D312"/>
    </row>
    <row r="313" spans="4:4" x14ac:dyDescent="0.25">
      <c r="D313"/>
    </row>
    <row r="314" spans="4:4" x14ac:dyDescent="0.25">
      <c r="D314"/>
    </row>
    <row r="315" spans="4:4" x14ac:dyDescent="0.25">
      <c r="D315"/>
    </row>
    <row r="316" spans="4:4" x14ac:dyDescent="0.25">
      <c r="D316"/>
    </row>
    <row r="317" spans="4:4" x14ac:dyDescent="0.25">
      <c r="D317"/>
    </row>
    <row r="318" spans="4:4" x14ac:dyDescent="0.25">
      <c r="D318"/>
    </row>
    <row r="319" spans="4:4" x14ac:dyDescent="0.25">
      <c r="D319"/>
    </row>
    <row r="320" spans="4:4" x14ac:dyDescent="0.25">
      <c r="D320"/>
    </row>
    <row r="321" spans="4:4" x14ac:dyDescent="0.25">
      <c r="D321"/>
    </row>
    <row r="322" spans="4:4" x14ac:dyDescent="0.25">
      <c r="D322"/>
    </row>
    <row r="323" spans="4:4" x14ac:dyDescent="0.25">
      <c r="D323"/>
    </row>
    <row r="324" spans="4:4" x14ac:dyDescent="0.25">
      <c r="D324"/>
    </row>
    <row r="325" spans="4:4" x14ac:dyDescent="0.25">
      <c r="D325"/>
    </row>
    <row r="326" spans="4:4" x14ac:dyDescent="0.25">
      <c r="D326"/>
    </row>
    <row r="327" spans="4:4" x14ac:dyDescent="0.25">
      <c r="D327"/>
    </row>
    <row r="328" spans="4:4" x14ac:dyDescent="0.25">
      <c r="D328"/>
    </row>
    <row r="329" spans="4:4" x14ac:dyDescent="0.25">
      <c r="D329"/>
    </row>
    <row r="330" spans="4:4" x14ac:dyDescent="0.25">
      <c r="D330"/>
    </row>
    <row r="331" spans="4:4" x14ac:dyDescent="0.25">
      <c r="D331"/>
    </row>
    <row r="332" spans="4:4" x14ac:dyDescent="0.25">
      <c r="D332"/>
    </row>
    <row r="333" spans="4:4" x14ac:dyDescent="0.25">
      <c r="D333"/>
    </row>
    <row r="334" spans="4:4" x14ac:dyDescent="0.25">
      <c r="D334"/>
    </row>
    <row r="335" spans="4:4" x14ac:dyDescent="0.25">
      <c r="D335"/>
    </row>
    <row r="336" spans="4:4" x14ac:dyDescent="0.25">
      <c r="D336"/>
    </row>
    <row r="337" spans="4:4" x14ac:dyDescent="0.25">
      <c r="D337"/>
    </row>
    <row r="338" spans="4:4" x14ac:dyDescent="0.25">
      <c r="D338"/>
    </row>
    <row r="339" spans="4:4" x14ac:dyDescent="0.25">
      <c r="D339"/>
    </row>
    <row r="340" spans="4:4" x14ac:dyDescent="0.25">
      <c r="D340"/>
    </row>
    <row r="341" spans="4:4" x14ac:dyDescent="0.25">
      <c r="D341"/>
    </row>
    <row r="342" spans="4:4" x14ac:dyDescent="0.25">
      <c r="D342"/>
    </row>
    <row r="343" spans="4:4" x14ac:dyDescent="0.25">
      <c r="D343"/>
    </row>
    <row r="344" spans="4:4" x14ac:dyDescent="0.25">
      <c r="D344"/>
    </row>
    <row r="345" spans="4:4" x14ac:dyDescent="0.25">
      <c r="D345"/>
    </row>
    <row r="346" spans="4:4" x14ac:dyDescent="0.25">
      <c r="D346"/>
    </row>
    <row r="347" spans="4:4" x14ac:dyDescent="0.25">
      <c r="D347"/>
    </row>
    <row r="348" spans="4:4" x14ac:dyDescent="0.25">
      <c r="D348"/>
    </row>
    <row r="349" spans="4:4" x14ac:dyDescent="0.25">
      <c r="D349"/>
    </row>
    <row r="350" spans="4:4" x14ac:dyDescent="0.25">
      <c r="D350"/>
    </row>
    <row r="351" spans="4:4" x14ac:dyDescent="0.25">
      <c r="D351"/>
    </row>
    <row r="352" spans="4:4" x14ac:dyDescent="0.25">
      <c r="D352"/>
    </row>
    <row r="353" spans="4:4" x14ac:dyDescent="0.25">
      <c r="D353"/>
    </row>
    <row r="354" spans="4:4" x14ac:dyDescent="0.25">
      <c r="D354"/>
    </row>
    <row r="355" spans="4:4" x14ac:dyDescent="0.25">
      <c r="D355"/>
    </row>
    <row r="356" spans="4:4" x14ac:dyDescent="0.25">
      <c r="D356"/>
    </row>
    <row r="357" spans="4:4" x14ac:dyDescent="0.25">
      <c r="D357"/>
    </row>
    <row r="358" spans="4:4" x14ac:dyDescent="0.25">
      <c r="D358"/>
    </row>
    <row r="359" spans="4:4" x14ac:dyDescent="0.25">
      <c r="D359"/>
    </row>
    <row r="360" spans="4:4" x14ac:dyDescent="0.25">
      <c r="D360"/>
    </row>
    <row r="361" spans="4:4" x14ac:dyDescent="0.25">
      <c r="D361"/>
    </row>
    <row r="362" spans="4:4" x14ac:dyDescent="0.25">
      <c r="D362"/>
    </row>
    <row r="363" spans="4:4" x14ac:dyDescent="0.25">
      <c r="D363"/>
    </row>
    <row r="364" spans="4:4" x14ac:dyDescent="0.25">
      <c r="D364"/>
    </row>
    <row r="365" spans="4:4" x14ac:dyDescent="0.25">
      <c r="D365"/>
    </row>
    <row r="366" spans="4:4" x14ac:dyDescent="0.25">
      <c r="D366"/>
    </row>
    <row r="367" spans="4:4" x14ac:dyDescent="0.25">
      <c r="D367"/>
    </row>
    <row r="368" spans="4:4" x14ac:dyDescent="0.25">
      <c r="D368"/>
    </row>
    <row r="369" spans="4:4" x14ac:dyDescent="0.25">
      <c r="D369"/>
    </row>
    <row r="370" spans="4:4" x14ac:dyDescent="0.25">
      <c r="D370"/>
    </row>
    <row r="371" spans="4:4" x14ac:dyDescent="0.25">
      <c r="D371"/>
    </row>
    <row r="372" spans="4:4" x14ac:dyDescent="0.25">
      <c r="D372"/>
    </row>
    <row r="373" spans="4:4" x14ac:dyDescent="0.25">
      <c r="D373"/>
    </row>
    <row r="374" spans="4:4" x14ac:dyDescent="0.25">
      <c r="D374"/>
    </row>
    <row r="375" spans="4:4" x14ac:dyDescent="0.25">
      <c r="D375"/>
    </row>
    <row r="376" spans="4:4" x14ac:dyDescent="0.25">
      <c r="D376"/>
    </row>
    <row r="377" spans="4:4" x14ac:dyDescent="0.25">
      <c r="D377"/>
    </row>
    <row r="378" spans="4:4" x14ac:dyDescent="0.25">
      <c r="D378"/>
    </row>
    <row r="379" spans="4:4" x14ac:dyDescent="0.25">
      <c r="D379"/>
    </row>
    <row r="380" spans="4:4" x14ac:dyDescent="0.25">
      <c r="D380"/>
    </row>
    <row r="381" spans="4:4" x14ac:dyDescent="0.25">
      <c r="D381"/>
    </row>
    <row r="382" spans="4:4" x14ac:dyDescent="0.25">
      <c r="D382"/>
    </row>
    <row r="383" spans="4:4" x14ac:dyDescent="0.25">
      <c r="D383"/>
    </row>
    <row r="384" spans="4:4" x14ac:dyDescent="0.25">
      <c r="D384"/>
    </row>
    <row r="385" spans="4:4" x14ac:dyDescent="0.25">
      <c r="D385"/>
    </row>
    <row r="386" spans="4:4" x14ac:dyDescent="0.25">
      <c r="D386"/>
    </row>
    <row r="387" spans="4:4" x14ac:dyDescent="0.25">
      <c r="D387"/>
    </row>
    <row r="388" spans="4:4" x14ac:dyDescent="0.25">
      <c r="D388"/>
    </row>
    <row r="389" spans="4:4" x14ac:dyDescent="0.25">
      <c r="D389"/>
    </row>
    <row r="390" spans="4:4" x14ac:dyDescent="0.25">
      <c r="D390"/>
    </row>
    <row r="391" spans="4:4" x14ac:dyDescent="0.25">
      <c r="D391"/>
    </row>
    <row r="392" spans="4:4" x14ac:dyDescent="0.25">
      <c r="D392"/>
    </row>
    <row r="393" spans="4:4" x14ac:dyDescent="0.25">
      <c r="D393"/>
    </row>
    <row r="394" spans="4:4" x14ac:dyDescent="0.25">
      <c r="D394"/>
    </row>
    <row r="395" spans="4:4" x14ac:dyDescent="0.25">
      <c r="D395"/>
    </row>
    <row r="396" spans="4:4" x14ac:dyDescent="0.25">
      <c r="D396"/>
    </row>
    <row r="397" spans="4:4" x14ac:dyDescent="0.25">
      <c r="D397"/>
    </row>
    <row r="398" spans="4:4" x14ac:dyDescent="0.25">
      <c r="D398"/>
    </row>
    <row r="399" spans="4:4" x14ac:dyDescent="0.25">
      <c r="D399"/>
    </row>
    <row r="400" spans="4:4" x14ac:dyDescent="0.25">
      <c r="D400"/>
    </row>
    <row r="401" spans="4:4" x14ac:dyDescent="0.25">
      <c r="D401"/>
    </row>
    <row r="402" spans="4:4" x14ac:dyDescent="0.25">
      <c r="D402"/>
    </row>
    <row r="403" spans="4:4" x14ac:dyDescent="0.25">
      <c r="D403"/>
    </row>
    <row r="404" spans="4:4" x14ac:dyDescent="0.25">
      <c r="D404"/>
    </row>
    <row r="405" spans="4:4" x14ac:dyDescent="0.25">
      <c r="D405"/>
    </row>
    <row r="406" spans="4:4" x14ac:dyDescent="0.25">
      <c r="D406"/>
    </row>
    <row r="407" spans="4:4" x14ac:dyDescent="0.25">
      <c r="D407"/>
    </row>
    <row r="408" spans="4:4" x14ac:dyDescent="0.25">
      <c r="D408"/>
    </row>
    <row r="409" spans="4:4" x14ac:dyDescent="0.25">
      <c r="D409"/>
    </row>
    <row r="410" spans="4:4" x14ac:dyDescent="0.25">
      <c r="D410"/>
    </row>
    <row r="411" spans="4:4" x14ac:dyDescent="0.25">
      <c r="D411"/>
    </row>
    <row r="412" spans="4:4" x14ac:dyDescent="0.25">
      <c r="D412"/>
    </row>
    <row r="413" spans="4:4" x14ac:dyDescent="0.25">
      <c r="D413"/>
    </row>
    <row r="414" spans="4:4" x14ac:dyDescent="0.25">
      <c r="D414"/>
    </row>
    <row r="415" spans="4:4" x14ac:dyDescent="0.25">
      <c r="D415"/>
    </row>
    <row r="416" spans="4:4" x14ac:dyDescent="0.25">
      <c r="D416"/>
    </row>
    <row r="417" spans="4:4" x14ac:dyDescent="0.25">
      <c r="D417"/>
    </row>
    <row r="418" spans="4:4" x14ac:dyDescent="0.25">
      <c r="D418"/>
    </row>
    <row r="419" spans="4:4" x14ac:dyDescent="0.25">
      <c r="D419"/>
    </row>
    <row r="420" spans="4:4" x14ac:dyDescent="0.25">
      <c r="D420"/>
    </row>
    <row r="421" spans="4:4" x14ac:dyDescent="0.25">
      <c r="D421"/>
    </row>
    <row r="422" spans="4:4" x14ac:dyDescent="0.25">
      <c r="D422"/>
    </row>
    <row r="423" spans="4:4" x14ac:dyDescent="0.25">
      <c r="D423"/>
    </row>
    <row r="424" spans="4:4" x14ac:dyDescent="0.25">
      <c r="D424"/>
    </row>
    <row r="425" spans="4:4" x14ac:dyDescent="0.25">
      <c r="D425"/>
    </row>
    <row r="426" spans="4:4" x14ac:dyDescent="0.25">
      <c r="D426"/>
    </row>
    <row r="427" spans="4:4" x14ac:dyDescent="0.25">
      <c r="D427"/>
    </row>
    <row r="428" spans="4:4" x14ac:dyDescent="0.25">
      <c r="D428"/>
    </row>
    <row r="429" spans="4:4" x14ac:dyDescent="0.25">
      <c r="D429"/>
    </row>
    <row r="430" spans="4:4" x14ac:dyDescent="0.25">
      <c r="D430"/>
    </row>
    <row r="431" spans="4:4" x14ac:dyDescent="0.25">
      <c r="D431"/>
    </row>
    <row r="432" spans="4:4" x14ac:dyDescent="0.25">
      <c r="D432"/>
    </row>
    <row r="433" spans="4:4" x14ac:dyDescent="0.25">
      <c r="D433"/>
    </row>
    <row r="434" spans="4:4" x14ac:dyDescent="0.25">
      <c r="D434"/>
    </row>
    <row r="435" spans="4:4" x14ac:dyDescent="0.25">
      <c r="D435"/>
    </row>
    <row r="436" spans="4:4" x14ac:dyDescent="0.25">
      <c r="D436"/>
    </row>
    <row r="437" spans="4:4" x14ac:dyDescent="0.25">
      <c r="D437"/>
    </row>
    <row r="438" spans="4:4" x14ac:dyDescent="0.25">
      <c r="D438"/>
    </row>
    <row r="439" spans="4:4" x14ac:dyDescent="0.25">
      <c r="D439"/>
    </row>
    <row r="440" spans="4:4" x14ac:dyDescent="0.25">
      <c r="D440"/>
    </row>
    <row r="441" spans="4:4" x14ac:dyDescent="0.25">
      <c r="D441"/>
    </row>
    <row r="442" spans="4:4" x14ac:dyDescent="0.25">
      <c r="D442"/>
    </row>
    <row r="443" spans="4:4" x14ac:dyDescent="0.25">
      <c r="D443"/>
    </row>
    <row r="444" spans="4:4" x14ac:dyDescent="0.25">
      <c r="D444"/>
    </row>
    <row r="445" spans="4:4" x14ac:dyDescent="0.25">
      <c r="D445"/>
    </row>
    <row r="446" spans="4:4" x14ac:dyDescent="0.25">
      <c r="D446"/>
    </row>
    <row r="447" spans="4:4" x14ac:dyDescent="0.25">
      <c r="D447"/>
    </row>
    <row r="448" spans="4:4" x14ac:dyDescent="0.25">
      <c r="D448"/>
    </row>
    <row r="449" spans="4:4" x14ac:dyDescent="0.25">
      <c r="D449"/>
    </row>
    <row r="450" spans="4:4" x14ac:dyDescent="0.25">
      <c r="D450"/>
    </row>
    <row r="451" spans="4:4" x14ac:dyDescent="0.25">
      <c r="D451"/>
    </row>
    <row r="452" spans="4:4" x14ac:dyDescent="0.25">
      <c r="D452"/>
    </row>
    <row r="453" spans="4:4" x14ac:dyDescent="0.25">
      <c r="D453"/>
    </row>
    <row r="454" spans="4:4" x14ac:dyDescent="0.25">
      <c r="D454"/>
    </row>
    <row r="455" spans="4:4" x14ac:dyDescent="0.25">
      <c r="D455"/>
    </row>
    <row r="456" spans="4:4" x14ac:dyDescent="0.25">
      <c r="D456"/>
    </row>
    <row r="457" spans="4:4" x14ac:dyDescent="0.25">
      <c r="D457"/>
    </row>
    <row r="458" spans="4:4" x14ac:dyDescent="0.25">
      <c r="D458"/>
    </row>
    <row r="459" spans="4:4" x14ac:dyDescent="0.25">
      <c r="D459"/>
    </row>
    <row r="460" spans="4:4" x14ac:dyDescent="0.25">
      <c r="D460"/>
    </row>
    <row r="461" spans="4:4" x14ac:dyDescent="0.25">
      <c r="D461"/>
    </row>
    <row r="462" spans="4:4" x14ac:dyDescent="0.25">
      <c r="D462"/>
    </row>
    <row r="463" spans="4:4" x14ac:dyDescent="0.25">
      <c r="D463"/>
    </row>
    <row r="464" spans="4:4" x14ac:dyDescent="0.25">
      <c r="D464"/>
    </row>
    <row r="465" spans="4:4" x14ac:dyDescent="0.25">
      <c r="D465"/>
    </row>
    <row r="466" spans="4:4" x14ac:dyDescent="0.25">
      <c r="D466"/>
    </row>
    <row r="467" spans="4:4" x14ac:dyDescent="0.25">
      <c r="D467"/>
    </row>
    <row r="468" spans="4:4" x14ac:dyDescent="0.25">
      <c r="D468"/>
    </row>
    <row r="469" spans="4:4" x14ac:dyDescent="0.25">
      <c r="D469"/>
    </row>
    <row r="470" spans="4:4" x14ac:dyDescent="0.25">
      <c r="D470"/>
    </row>
    <row r="471" spans="4:4" x14ac:dyDescent="0.25">
      <c r="D471"/>
    </row>
    <row r="472" spans="4:4" x14ac:dyDescent="0.25">
      <c r="D472"/>
    </row>
    <row r="473" spans="4:4" x14ac:dyDescent="0.25">
      <c r="D473"/>
    </row>
    <row r="474" spans="4:4" x14ac:dyDescent="0.25">
      <c r="D474"/>
    </row>
    <row r="475" spans="4:4" x14ac:dyDescent="0.25">
      <c r="D475"/>
    </row>
    <row r="476" spans="4:4" x14ac:dyDescent="0.25">
      <c r="D476"/>
    </row>
    <row r="477" spans="4:4" x14ac:dyDescent="0.25">
      <c r="D477"/>
    </row>
    <row r="478" spans="4:4" x14ac:dyDescent="0.25">
      <c r="D478"/>
    </row>
    <row r="479" spans="4:4" x14ac:dyDescent="0.25">
      <c r="D479"/>
    </row>
    <row r="480" spans="4:4" x14ac:dyDescent="0.25">
      <c r="D480"/>
    </row>
    <row r="481" spans="4:4" x14ac:dyDescent="0.25">
      <c r="D481"/>
    </row>
    <row r="482" spans="4:4" x14ac:dyDescent="0.25">
      <c r="D482"/>
    </row>
    <row r="483" spans="4:4" x14ac:dyDescent="0.25">
      <c r="D483"/>
    </row>
    <row r="484" spans="4:4" x14ac:dyDescent="0.25">
      <c r="D484"/>
    </row>
    <row r="485" spans="4:4" x14ac:dyDescent="0.25">
      <c r="D485"/>
    </row>
    <row r="486" spans="4:4" x14ac:dyDescent="0.25">
      <c r="D486"/>
    </row>
    <row r="487" spans="4:4" x14ac:dyDescent="0.25">
      <c r="D487"/>
    </row>
    <row r="488" spans="4:4" x14ac:dyDescent="0.25">
      <c r="D488"/>
    </row>
    <row r="489" spans="4:4" x14ac:dyDescent="0.25">
      <c r="D489"/>
    </row>
    <row r="490" spans="4:4" x14ac:dyDescent="0.25">
      <c r="D490"/>
    </row>
    <row r="491" spans="4:4" x14ac:dyDescent="0.25">
      <c r="D491"/>
    </row>
    <row r="492" spans="4:4" x14ac:dyDescent="0.25">
      <c r="D492"/>
    </row>
    <row r="493" spans="4:4" x14ac:dyDescent="0.25">
      <c r="D493"/>
    </row>
    <row r="494" spans="4:4" x14ac:dyDescent="0.25">
      <c r="D494"/>
    </row>
    <row r="495" spans="4:4" x14ac:dyDescent="0.25">
      <c r="D495"/>
    </row>
    <row r="496" spans="4:4" x14ac:dyDescent="0.25">
      <c r="D496"/>
    </row>
    <row r="497" spans="4:4" x14ac:dyDescent="0.25">
      <c r="D497"/>
    </row>
    <row r="498" spans="4:4" x14ac:dyDescent="0.25">
      <c r="D498"/>
    </row>
    <row r="499" spans="4:4" x14ac:dyDescent="0.25">
      <c r="D499"/>
    </row>
    <row r="500" spans="4:4" x14ac:dyDescent="0.25">
      <c r="D500"/>
    </row>
    <row r="501" spans="4:4" x14ac:dyDescent="0.25">
      <c r="D501"/>
    </row>
    <row r="502" spans="4:4" x14ac:dyDescent="0.25">
      <c r="D502"/>
    </row>
    <row r="503" spans="4:4" x14ac:dyDescent="0.25">
      <c r="D503"/>
    </row>
    <row r="504" spans="4:4" x14ac:dyDescent="0.25">
      <c r="D504"/>
    </row>
    <row r="505" spans="4:4" x14ac:dyDescent="0.25">
      <c r="D505"/>
    </row>
    <row r="506" spans="4:4" x14ac:dyDescent="0.25">
      <c r="D506"/>
    </row>
    <row r="507" spans="4:4" x14ac:dyDescent="0.25">
      <c r="D507"/>
    </row>
    <row r="508" spans="4:4" x14ac:dyDescent="0.25">
      <c r="D508"/>
    </row>
    <row r="509" spans="4:4" x14ac:dyDescent="0.25">
      <c r="D509"/>
    </row>
    <row r="510" spans="4:4" x14ac:dyDescent="0.25">
      <c r="D510"/>
    </row>
    <row r="511" spans="4:4" x14ac:dyDescent="0.25">
      <c r="D511"/>
    </row>
    <row r="512" spans="4:4" x14ac:dyDescent="0.25">
      <c r="D512"/>
    </row>
    <row r="513" spans="4:4" x14ac:dyDescent="0.25">
      <c r="D513"/>
    </row>
    <row r="514" spans="4:4" x14ac:dyDescent="0.25">
      <c r="D514"/>
    </row>
    <row r="515" spans="4:4" x14ac:dyDescent="0.25">
      <c r="D515"/>
    </row>
    <row r="516" spans="4:4" x14ac:dyDescent="0.25">
      <c r="D516"/>
    </row>
    <row r="517" spans="4:4" x14ac:dyDescent="0.25">
      <c r="D517"/>
    </row>
    <row r="518" spans="4:4" x14ac:dyDescent="0.25">
      <c r="D518"/>
    </row>
    <row r="519" spans="4:4" x14ac:dyDescent="0.25">
      <c r="D519"/>
    </row>
    <row r="520" spans="4:4" x14ac:dyDescent="0.25">
      <c r="D520"/>
    </row>
    <row r="521" spans="4:4" x14ac:dyDescent="0.25">
      <c r="D521"/>
    </row>
    <row r="522" spans="4:4" x14ac:dyDescent="0.25">
      <c r="D522"/>
    </row>
    <row r="523" spans="4:4" x14ac:dyDescent="0.25">
      <c r="D523"/>
    </row>
    <row r="524" spans="4:4" x14ac:dyDescent="0.25">
      <c r="D524"/>
    </row>
    <row r="525" spans="4:4" x14ac:dyDescent="0.25">
      <c r="D525"/>
    </row>
    <row r="526" spans="4:4" x14ac:dyDescent="0.25">
      <c r="D526"/>
    </row>
    <row r="527" spans="4:4" x14ac:dyDescent="0.25">
      <c r="D527"/>
    </row>
    <row r="528" spans="4:4" x14ac:dyDescent="0.25">
      <c r="D528"/>
    </row>
    <row r="529" spans="4:4" x14ac:dyDescent="0.25">
      <c r="D529"/>
    </row>
    <row r="530" spans="4:4" x14ac:dyDescent="0.25">
      <c r="D530"/>
    </row>
    <row r="531" spans="4:4" x14ac:dyDescent="0.25">
      <c r="D531"/>
    </row>
    <row r="532" spans="4:4" x14ac:dyDescent="0.25">
      <c r="D532"/>
    </row>
    <row r="533" spans="4:4" x14ac:dyDescent="0.25">
      <c r="D533"/>
    </row>
    <row r="534" spans="4:4" x14ac:dyDescent="0.25">
      <c r="D534"/>
    </row>
    <row r="535" spans="4:4" x14ac:dyDescent="0.25">
      <c r="D535"/>
    </row>
    <row r="536" spans="4:4" x14ac:dyDescent="0.25">
      <c r="D536"/>
    </row>
    <row r="537" spans="4:4" x14ac:dyDescent="0.25">
      <c r="D537"/>
    </row>
    <row r="538" spans="4:4" x14ac:dyDescent="0.25">
      <c r="D538"/>
    </row>
    <row r="539" spans="4:4" x14ac:dyDescent="0.25">
      <c r="D539"/>
    </row>
    <row r="540" spans="4:4" x14ac:dyDescent="0.25">
      <c r="D540"/>
    </row>
    <row r="541" spans="4:4" x14ac:dyDescent="0.25">
      <c r="D541"/>
    </row>
    <row r="542" spans="4:4" x14ac:dyDescent="0.25">
      <c r="D542"/>
    </row>
    <row r="543" spans="4:4" x14ac:dyDescent="0.25">
      <c r="D543"/>
    </row>
    <row r="544" spans="4:4" x14ac:dyDescent="0.25">
      <c r="D544"/>
    </row>
    <row r="545" spans="4:4" x14ac:dyDescent="0.25">
      <c r="D545"/>
    </row>
    <row r="546" spans="4:4" x14ac:dyDescent="0.25">
      <c r="D546"/>
    </row>
    <row r="547" spans="4:4" x14ac:dyDescent="0.25">
      <c r="D547"/>
    </row>
    <row r="548" spans="4:4" x14ac:dyDescent="0.25">
      <c r="D548"/>
    </row>
    <row r="549" spans="4:4" x14ac:dyDescent="0.25">
      <c r="D549"/>
    </row>
    <row r="550" spans="4:4" x14ac:dyDescent="0.25">
      <c r="D550"/>
    </row>
    <row r="551" spans="4:4" x14ac:dyDescent="0.25">
      <c r="D551"/>
    </row>
    <row r="552" spans="4:4" x14ac:dyDescent="0.25">
      <c r="D552"/>
    </row>
    <row r="553" spans="4:4" x14ac:dyDescent="0.25">
      <c r="D553"/>
    </row>
    <row r="554" spans="4:4" x14ac:dyDescent="0.25">
      <c r="D554"/>
    </row>
    <row r="555" spans="4:4" x14ac:dyDescent="0.25">
      <c r="D555"/>
    </row>
    <row r="556" spans="4:4" x14ac:dyDescent="0.25">
      <c r="D556"/>
    </row>
    <row r="557" spans="4:4" x14ac:dyDescent="0.25">
      <c r="D557"/>
    </row>
    <row r="558" spans="4:4" x14ac:dyDescent="0.25">
      <c r="D558"/>
    </row>
    <row r="559" spans="4:4" x14ac:dyDescent="0.25">
      <c r="D559"/>
    </row>
    <row r="560" spans="4:4" x14ac:dyDescent="0.25">
      <c r="D560"/>
    </row>
    <row r="561" spans="4:4" x14ac:dyDescent="0.25">
      <c r="D561"/>
    </row>
    <row r="562" spans="4:4" x14ac:dyDescent="0.25">
      <c r="D562"/>
    </row>
    <row r="563" spans="4:4" x14ac:dyDescent="0.25">
      <c r="D563"/>
    </row>
    <row r="564" spans="4:4" x14ac:dyDescent="0.25">
      <c r="D564"/>
    </row>
    <row r="565" spans="4:4" x14ac:dyDescent="0.25">
      <c r="D565"/>
    </row>
    <row r="566" spans="4:4" x14ac:dyDescent="0.25">
      <c r="D566"/>
    </row>
    <row r="567" spans="4:4" x14ac:dyDescent="0.25">
      <c r="D567"/>
    </row>
    <row r="568" spans="4:4" x14ac:dyDescent="0.25">
      <c r="D568"/>
    </row>
    <row r="569" spans="4:4" x14ac:dyDescent="0.25">
      <c r="D569"/>
    </row>
    <row r="570" spans="4:4" x14ac:dyDescent="0.25">
      <c r="D570"/>
    </row>
    <row r="571" spans="4:4" x14ac:dyDescent="0.25">
      <c r="D571"/>
    </row>
    <row r="572" spans="4:4" x14ac:dyDescent="0.25">
      <c r="D572"/>
    </row>
    <row r="573" spans="4:4" x14ac:dyDescent="0.25">
      <c r="D573"/>
    </row>
    <row r="574" spans="4:4" x14ac:dyDescent="0.25">
      <c r="D574"/>
    </row>
    <row r="575" spans="4:4" x14ac:dyDescent="0.25">
      <c r="D575"/>
    </row>
    <row r="576" spans="4:4" x14ac:dyDescent="0.25">
      <c r="D576"/>
    </row>
    <row r="577" spans="4:4" x14ac:dyDescent="0.25">
      <c r="D577"/>
    </row>
    <row r="578" spans="4:4" x14ac:dyDescent="0.25">
      <c r="D578"/>
    </row>
    <row r="579" spans="4:4" x14ac:dyDescent="0.25">
      <c r="D579"/>
    </row>
    <row r="580" spans="4:4" x14ac:dyDescent="0.25">
      <c r="D580"/>
    </row>
    <row r="581" spans="4:4" x14ac:dyDescent="0.25">
      <c r="D581"/>
    </row>
    <row r="582" spans="4:4" x14ac:dyDescent="0.25">
      <c r="D582"/>
    </row>
    <row r="583" spans="4:4" x14ac:dyDescent="0.25">
      <c r="D583"/>
    </row>
    <row r="584" spans="4:4" x14ac:dyDescent="0.25">
      <c r="D584"/>
    </row>
    <row r="585" spans="4:4" x14ac:dyDescent="0.25">
      <c r="D585"/>
    </row>
    <row r="586" spans="4:4" x14ac:dyDescent="0.25">
      <c r="D586"/>
    </row>
    <row r="587" spans="4:4" x14ac:dyDescent="0.25">
      <c r="D587"/>
    </row>
    <row r="588" spans="4:4" x14ac:dyDescent="0.25">
      <c r="D588"/>
    </row>
    <row r="589" spans="4:4" x14ac:dyDescent="0.25">
      <c r="D589"/>
    </row>
    <row r="590" spans="4:4" x14ac:dyDescent="0.25">
      <c r="D590"/>
    </row>
    <row r="591" spans="4:4" x14ac:dyDescent="0.25">
      <c r="D591"/>
    </row>
    <row r="592" spans="4:4" x14ac:dyDescent="0.25">
      <c r="D592"/>
    </row>
    <row r="593" spans="4:4" x14ac:dyDescent="0.25">
      <c r="D593"/>
    </row>
    <row r="594" spans="4:4" x14ac:dyDescent="0.25">
      <c r="D594"/>
    </row>
    <row r="595" spans="4:4" x14ac:dyDescent="0.25">
      <c r="D595"/>
    </row>
    <row r="596" spans="4:4" x14ac:dyDescent="0.25">
      <c r="D596"/>
    </row>
    <row r="597" spans="4:4" x14ac:dyDescent="0.25">
      <c r="D597"/>
    </row>
    <row r="598" spans="4:4" x14ac:dyDescent="0.25">
      <c r="D598"/>
    </row>
    <row r="599" spans="4:4" x14ac:dyDescent="0.25">
      <c r="D599"/>
    </row>
    <row r="600" spans="4:4" x14ac:dyDescent="0.25">
      <c r="D600"/>
    </row>
    <row r="601" spans="4:4" x14ac:dyDescent="0.25">
      <c r="D601"/>
    </row>
    <row r="602" spans="4:4" x14ac:dyDescent="0.25">
      <c r="D602"/>
    </row>
    <row r="603" spans="4:4" x14ac:dyDescent="0.25">
      <c r="D603"/>
    </row>
    <row r="604" spans="4:4" x14ac:dyDescent="0.25">
      <c r="D604"/>
    </row>
    <row r="605" spans="4:4" x14ac:dyDescent="0.25">
      <c r="D605"/>
    </row>
    <row r="606" spans="4:4" x14ac:dyDescent="0.25">
      <c r="D606"/>
    </row>
    <row r="607" spans="4:4" x14ac:dyDescent="0.25">
      <c r="D607"/>
    </row>
    <row r="608" spans="4:4" x14ac:dyDescent="0.25">
      <c r="D608"/>
    </row>
    <row r="609" spans="4:4" x14ac:dyDescent="0.25">
      <c r="D609"/>
    </row>
    <row r="610" spans="4:4" x14ac:dyDescent="0.25">
      <c r="D610"/>
    </row>
    <row r="611" spans="4:4" x14ac:dyDescent="0.25">
      <c r="D611"/>
    </row>
    <row r="612" spans="4:4" x14ac:dyDescent="0.25">
      <c r="D612"/>
    </row>
    <row r="613" spans="4:4" x14ac:dyDescent="0.25">
      <c r="D613"/>
    </row>
    <row r="614" spans="4:4" x14ac:dyDescent="0.25">
      <c r="D614"/>
    </row>
    <row r="615" spans="4:4" x14ac:dyDescent="0.25">
      <c r="D615"/>
    </row>
    <row r="616" spans="4:4" x14ac:dyDescent="0.25">
      <c r="D616"/>
    </row>
    <row r="617" spans="4:4" x14ac:dyDescent="0.25">
      <c r="D617"/>
    </row>
    <row r="618" spans="4:4" x14ac:dyDescent="0.25">
      <c r="D618"/>
    </row>
    <row r="619" spans="4:4" x14ac:dyDescent="0.25">
      <c r="D619"/>
    </row>
    <row r="620" spans="4:4" x14ac:dyDescent="0.25">
      <c r="D620"/>
    </row>
    <row r="621" spans="4:4" x14ac:dyDescent="0.25">
      <c r="D621"/>
    </row>
    <row r="622" spans="4:4" x14ac:dyDescent="0.25">
      <c r="D622"/>
    </row>
    <row r="623" spans="4:4" x14ac:dyDescent="0.25">
      <c r="D623"/>
    </row>
    <row r="624" spans="4:4" x14ac:dyDescent="0.25">
      <c r="D624"/>
    </row>
    <row r="625" spans="4:4" x14ac:dyDescent="0.25">
      <c r="D625"/>
    </row>
    <row r="626" spans="4:4" x14ac:dyDescent="0.25">
      <c r="D626"/>
    </row>
    <row r="627" spans="4:4" x14ac:dyDescent="0.25">
      <c r="D627"/>
    </row>
    <row r="628" spans="4:4" x14ac:dyDescent="0.25">
      <c r="D628"/>
    </row>
    <row r="629" spans="4:4" x14ac:dyDescent="0.25">
      <c r="D629"/>
    </row>
    <row r="630" spans="4:4" x14ac:dyDescent="0.25">
      <c r="D630"/>
    </row>
    <row r="631" spans="4:4" x14ac:dyDescent="0.25">
      <c r="D631"/>
    </row>
    <row r="632" spans="4:4" x14ac:dyDescent="0.25">
      <c r="D632"/>
    </row>
    <row r="633" spans="4:4" x14ac:dyDescent="0.25">
      <c r="D633"/>
    </row>
    <row r="634" spans="4:4" x14ac:dyDescent="0.25">
      <c r="D634"/>
    </row>
    <row r="635" spans="4:4" x14ac:dyDescent="0.25">
      <c r="D635"/>
    </row>
    <row r="636" spans="4:4" x14ac:dyDescent="0.25">
      <c r="D636"/>
    </row>
    <row r="637" spans="4:4" x14ac:dyDescent="0.25">
      <c r="D637"/>
    </row>
    <row r="638" spans="4:4" x14ac:dyDescent="0.25">
      <c r="D638"/>
    </row>
    <row r="639" spans="4:4" x14ac:dyDescent="0.25">
      <c r="D639"/>
    </row>
    <row r="640" spans="4:4" x14ac:dyDescent="0.25">
      <c r="D640"/>
    </row>
    <row r="641" spans="4:4" x14ac:dyDescent="0.25">
      <c r="D641"/>
    </row>
    <row r="642" spans="4:4" x14ac:dyDescent="0.25">
      <c r="D642"/>
    </row>
    <row r="643" spans="4:4" x14ac:dyDescent="0.25">
      <c r="D643"/>
    </row>
    <row r="644" spans="4:4" x14ac:dyDescent="0.25">
      <c r="D644"/>
    </row>
    <row r="645" spans="4:4" x14ac:dyDescent="0.25">
      <c r="D645"/>
    </row>
    <row r="646" spans="4:4" x14ac:dyDescent="0.25">
      <c r="D646"/>
    </row>
    <row r="647" spans="4:4" x14ac:dyDescent="0.25">
      <c r="D647"/>
    </row>
    <row r="648" spans="4:4" x14ac:dyDescent="0.25">
      <c r="D648"/>
    </row>
    <row r="649" spans="4:4" x14ac:dyDescent="0.25">
      <c r="D649"/>
    </row>
    <row r="650" spans="4:4" x14ac:dyDescent="0.25">
      <c r="D650"/>
    </row>
    <row r="651" spans="4:4" x14ac:dyDescent="0.25">
      <c r="D651"/>
    </row>
    <row r="652" spans="4:4" x14ac:dyDescent="0.25">
      <c r="D652"/>
    </row>
    <row r="653" spans="4:4" x14ac:dyDescent="0.25">
      <c r="D653"/>
    </row>
    <row r="654" spans="4:4" x14ac:dyDescent="0.25">
      <c r="D654"/>
    </row>
    <row r="655" spans="4:4" x14ac:dyDescent="0.25">
      <c r="D655"/>
    </row>
    <row r="656" spans="4:4" x14ac:dyDescent="0.25">
      <c r="D656"/>
    </row>
    <row r="657" spans="4:4" x14ac:dyDescent="0.25">
      <c r="D657"/>
    </row>
    <row r="658" spans="4:4" x14ac:dyDescent="0.25">
      <c r="D658"/>
    </row>
    <row r="659" spans="4:4" x14ac:dyDescent="0.25">
      <c r="D659"/>
    </row>
    <row r="660" spans="4:4" x14ac:dyDescent="0.25">
      <c r="D660"/>
    </row>
    <row r="661" spans="4:4" x14ac:dyDescent="0.25">
      <c r="D661"/>
    </row>
    <row r="662" spans="4:4" x14ac:dyDescent="0.25">
      <c r="D662"/>
    </row>
    <row r="663" spans="4:4" x14ac:dyDescent="0.25">
      <c r="D663"/>
    </row>
    <row r="664" spans="4:4" x14ac:dyDescent="0.25">
      <c r="D664"/>
    </row>
    <row r="665" spans="4:4" x14ac:dyDescent="0.25">
      <c r="D665"/>
    </row>
    <row r="666" spans="4:4" x14ac:dyDescent="0.25">
      <c r="D666"/>
    </row>
    <row r="667" spans="4:4" x14ac:dyDescent="0.25">
      <c r="D667"/>
    </row>
    <row r="668" spans="4:4" x14ac:dyDescent="0.25">
      <c r="D668"/>
    </row>
    <row r="669" spans="4:4" x14ac:dyDescent="0.25">
      <c r="D669"/>
    </row>
    <row r="670" spans="4:4" x14ac:dyDescent="0.25">
      <c r="D670"/>
    </row>
    <row r="671" spans="4:4" x14ac:dyDescent="0.25">
      <c r="D671"/>
    </row>
    <row r="672" spans="4:4" x14ac:dyDescent="0.25">
      <c r="D672"/>
    </row>
    <row r="673" spans="4:4" x14ac:dyDescent="0.25">
      <c r="D673"/>
    </row>
    <row r="674" spans="4:4" x14ac:dyDescent="0.25">
      <c r="D674"/>
    </row>
    <row r="675" spans="4:4" x14ac:dyDescent="0.25">
      <c r="D675"/>
    </row>
    <row r="676" spans="4:4" x14ac:dyDescent="0.25">
      <c r="D676"/>
    </row>
    <row r="677" spans="4:4" x14ac:dyDescent="0.25">
      <c r="D677"/>
    </row>
    <row r="678" spans="4:4" x14ac:dyDescent="0.25">
      <c r="D678"/>
    </row>
    <row r="679" spans="4:4" x14ac:dyDescent="0.25">
      <c r="D679"/>
    </row>
    <row r="680" spans="4:4" x14ac:dyDescent="0.25">
      <c r="D680"/>
    </row>
    <row r="681" spans="4:4" x14ac:dyDescent="0.25">
      <c r="D681"/>
    </row>
    <row r="682" spans="4:4" x14ac:dyDescent="0.25">
      <c r="D682"/>
    </row>
    <row r="683" spans="4:4" x14ac:dyDescent="0.25">
      <c r="D683"/>
    </row>
    <row r="684" spans="4:4" x14ac:dyDescent="0.25">
      <c r="D684"/>
    </row>
    <row r="685" spans="4:4" x14ac:dyDescent="0.25">
      <c r="D685"/>
    </row>
    <row r="686" spans="4:4" x14ac:dyDescent="0.25">
      <c r="D686"/>
    </row>
    <row r="687" spans="4:4" x14ac:dyDescent="0.25">
      <c r="D687"/>
    </row>
    <row r="688" spans="4:4" x14ac:dyDescent="0.25">
      <c r="D688"/>
    </row>
    <row r="689" spans="4:4" x14ac:dyDescent="0.25">
      <c r="D689"/>
    </row>
    <row r="690" spans="4:4" x14ac:dyDescent="0.25">
      <c r="D690"/>
    </row>
    <row r="691" spans="4:4" x14ac:dyDescent="0.25">
      <c r="D691"/>
    </row>
    <row r="692" spans="4:4" x14ac:dyDescent="0.25">
      <c r="D692"/>
    </row>
    <row r="693" spans="4:4" x14ac:dyDescent="0.25">
      <c r="D693"/>
    </row>
    <row r="694" spans="4:4" x14ac:dyDescent="0.25">
      <c r="D694"/>
    </row>
    <row r="695" spans="4:4" x14ac:dyDescent="0.25">
      <c r="D695"/>
    </row>
    <row r="696" spans="4:4" x14ac:dyDescent="0.25">
      <c r="D696"/>
    </row>
    <row r="697" spans="4:4" x14ac:dyDescent="0.25">
      <c r="D697"/>
    </row>
    <row r="698" spans="4:4" x14ac:dyDescent="0.25">
      <c r="D698"/>
    </row>
    <row r="699" spans="4:4" x14ac:dyDescent="0.25">
      <c r="D699"/>
    </row>
    <row r="700" spans="4:4" x14ac:dyDescent="0.25">
      <c r="D700"/>
    </row>
    <row r="701" spans="4:4" x14ac:dyDescent="0.25">
      <c r="D701"/>
    </row>
    <row r="702" spans="4:4" x14ac:dyDescent="0.25">
      <c r="D702"/>
    </row>
    <row r="703" spans="4:4" x14ac:dyDescent="0.25">
      <c r="D703"/>
    </row>
    <row r="704" spans="4:4" x14ac:dyDescent="0.25">
      <c r="D704"/>
    </row>
    <row r="705" spans="4:4" x14ac:dyDescent="0.25">
      <c r="D705"/>
    </row>
    <row r="706" spans="4:4" x14ac:dyDescent="0.25">
      <c r="D706"/>
    </row>
    <row r="707" spans="4:4" x14ac:dyDescent="0.25">
      <c r="D707"/>
    </row>
    <row r="708" spans="4:4" x14ac:dyDescent="0.25">
      <c r="D708"/>
    </row>
    <row r="709" spans="4:4" x14ac:dyDescent="0.25">
      <c r="D709"/>
    </row>
    <row r="710" spans="4:4" x14ac:dyDescent="0.25">
      <c r="D710"/>
    </row>
    <row r="711" spans="4:4" x14ac:dyDescent="0.25">
      <c r="D711"/>
    </row>
    <row r="712" spans="4:4" x14ac:dyDescent="0.25">
      <c r="D712"/>
    </row>
    <row r="713" spans="4:4" x14ac:dyDescent="0.25">
      <c r="D713"/>
    </row>
    <row r="714" spans="4:4" x14ac:dyDescent="0.25">
      <c r="D714"/>
    </row>
    <row r="715" spans="4:4" x14ac:dyDescent="0.25">
      <c r="D715"/>
    </row>
    <row r="716" spans="4:4" x14ac:dyDescent="0.25">
      <c r="D716"/>
    </row>
    <row r="717" spans="4:4" x14ac:dyDescent="0.25">
      <c r="D717"/>
    </row>
    <row r="718" spans="4:4" x14ac:dyDescent="0.25">
      <c r="D718"/>
    </row>
    <row r="719" spans="4:4" x14ac:dyDescent="0.25">
      <c r="D719"/>
    </row>
    <row r="720" spans="4:4" x14ac:dyDescent="0.25">
      <c r="D720"/>
    </row>
    <row r="721" spans="4:4" x14ac:dyDescent="0.25">
      <c r="D721"/>
    </row>
    <row r="722" spans="4:4" x14ac:dyDescent="0.25">
      <c r="D722"/>
    </row>
    <row r="723" spans="4:4" x14ac:dyDescent="0.25">
      <c r="D723"/>
    </row>
    <row r="724" spans="4:4" x14ac:dyDescent="0.25">
      <c r="D724"/>
    </row>
    <row r="725" spans="4:4" x14ac:dyDescent="0.25">
      <c r="D725"/>
    </row>
    <row r="726" spans="4:4" x14ac:dyDescent="0.25">
      <c r="D726"/>
    </row>
    <row r="727" spans="4:4" x14ac:dyDescent="0.25">
      <c r="D727"/>
    </row>
    <row r="728" spans="4:4" x14ac:dyDescent="0.25">
      <c r="D728"/>
    </row>
    <row r="729" spans="4:4" x14ac:dyDescent="0.25">
      <c r="D729"/>
    </row>
    <row r="730" spans="4:4" x14ac:dyDescent="0.25">
      <c r="D730"/>
    </row>
    <row r="731" spans="4:4" x14ac:dyDescent="0.25">
      <c r="D731"/>
    </row>
    <row r="732" spans="4:4" x14ac:dyDescent="0.25">
      <c r="D732"/>
    </row>
    <row r="733" spans="4:4" x14ac:dyDescent="0.25">
      <c r="D733"/>
    </row>
    <row r="734" spans="4:4" x14ac:dyDescent="0.25">
      <c r="D734"/>
    </row>
    <row r="735" spans="4:4" x14ac:dyDescent="0.25">
      <c r="D735"/>
    </row>
    <row r="736" spans="4:4" x14ac:dyDescent="0.25">
      <c r="D736"/>
    </row>
    <row r="737" spans="4:4" x14ac:dyDescent="0.25">
      <c r="D737"/>
    </row>
    <row r="738" spans="4:4" x14ac:dyDescent="0.25">
      <c r="D738"/>
    </row>
    <row r="739" spans="4:4" x14ac:dyDescent="0.25">
      <c r="D739"/>
    </row>
    <row r="740" spans="4:4" x14ac:dyDescent="0.25">
      <c r="D740"/>
    </row>
    <row r="741" spans="4:4" x14ac:dyDescent="0.25">
      <c r="D741"/>
    </row>
    <row r="742" spans="4:4" x14ac:dyDescent="0.25">
      <c r="D742"/>
    </row>
    <row r="743" spans="4:4" x14ac:dyDescent="0.25">
      <c r="D743"/>
    </row>
    <row r="744" spans="4:4" x14ac:dyDescent="0.25">
      <c r="D744"/>
    </row>
    <row r="745" spans="4:4" x14ac:dyDescent="0.25">
      <c r="D745"/>
    </row>
    <row r="746" spans="4:4" x14ac:dyDescent="0.25">
      <c r="D746"/>
    </row>
    <row r="747" spans="4:4" x14ac:dyDescent="0.25">
      <c r="D747"/>
    </row>
    <row r="748" spans="4:4" x14ac:dyDescent="0.25">
      <c r="D748"/>
    </row>
    <row r="749" spans="4:4" x14ac:dyDescent="0.25">
      <c r="D749"/>
    </row>
    <row r="750" spans="4:4" x14ac:dyDescent="0.25">
      <c r="D750"/>
    </row>
    <row r="751" spans="4:4" x14ac:dyDescent="0.25">
      <c r="D751"/>
    </row>
    <row r="752" spans="4:4" x14ac:dyDescent="0.25">
      <c r="D752"/>
    </row>
    <row r="753" spans="4:4" x14ac:dyDescent="0.25">
      <c r="D753"/>
    </row>
    <row r="754" spans="4:4" x14ac:dyDescent="0.25">
      <c r="D754"/>
    </row>
    <row r="755" spans="4:4" x14ac:dyDescent="0.25">
      <c r="D755"/>
    </row>
    <row r="756" spans="4:4" x14ac:dyDescent="0.25">
      <c r="D756"/>
    </row>
    <row r="757" spans="4:4" x14ac:dyDescent="0.25">
      <c r="D757"/>
    </row>
    <row r="758" spans="4:4" x14ac:dyDescent="0.25">
      <c r="D758"/>
    </row>
    <row r="759" spans="4:4" x14ac:dyDescent="0.25">
      <c r="D759"/>
    </row>
    <row r="760" spans="4:4" x14ac:dyDescent="0.25">
      <c r="D760"/>
    </row>
    <row r="761" spans="4:4" x14ac:dyDescent="0.25">
      <c r="D761"/>
    </row>
    <row r="762" spans="4:4" x14ac:dyDescent="0.25">
      <c r="D762"/>
    </row>
    <row r="763" spans="4:4" x14ac:dyDescent="0.25">
      <c r="D763"/>
    </row>
    <row r="764" spans="4:4" x14ac:dyDescent="0.25">
      <c r="D764"/>
    </row>
    <row r="765" spans="4:4" x14ac:dyDescent="0.25">
      <c r="D765"/>
    </row>
    <row r="766" spans="4:4" x14ac:dyDescent="0.25">
      <c r="D766"/>
    </row>
    <row r="767" spans="4:4" x14ac:dyDescent="0.25">
      <c r="D767"/>
    </row>
    <row r="768" spans="4:4" x14ac:dyDescent="0.25">
      <c r="D768"/>
    </row>
    <row r="769" spans="4:4" x14ac:dyDescent="0.25">
      <c r="D769"/>
    </row>
    <row r="770" spans="4:4" x14ac:dyDescent="0.25">
      <c r="D770"/>
    </row>
    <row r="771" spans="4:4" x14ac:dyDescent="0.25">
      <c r="D771"/>
    </row>
    <row r="772" spans="4:4" x14ac:dyDescent="0.25">
      <c r="D772"/>
    </row>
    <row r="773" spans="4:4" x14ac:dyDescent="0.25">
      <c r="D773"/>
    </row>
    <row r="774" spans="4:4" x14ac:dyDescent="0.25">
      <c r="D774"/>
    </row>
    <row r="775" spans="4:4" x14ac:dyDescent="0.25">
      <c r="D775"/>
    </row>
    <row r="776" spans="4:4" x14ac:dyDescent="0.25">
      <c r="D776"/>
    </row>
    <row r="777" spans="4:4" x14ac:dyDescent="0.25">
      <c r="D777"/>
    </row>
    <row r="778" spans="4:4" x14ac:dyDescent="0.25">
      <c r="D778"/>
    </row>
    <row r="779" spans="4:4" x14ac:dyDescent="0.25">
      <c r="D779"/>
    </row>
    <row r="780" spans="4:4" x14ac:dyDescent="0.25">
      <c r="D780"/>
    </row>
    <row r="781" spans="4:4" x14ac:dyDescent="0.25">
      <c r="D781"/>
    </row>
    <row r="782" spans="4:4" x14ac:dyDescent="0.25">
      <c r="D782"/>
    </row>
    <row r="783" spans="4:4" x14ac:dyDescent="0.25">
      <c r="D783"/>
    </row>
    <row r="784" spans="4:4" x14ac:dyDescent="0.25">
      <c r="D784"/>
    </row>
    <row r="785" spans="4:4" x14ac:dyDescent="0.25">
      <c r="D785"/>
    </row>
    <row r="786" spans="4:4" x14ac:dyDescent="0.25">
      <c r="D786"/>
    </row>
    <row r="787" spans="4:4" x14ac:dyDescent="0.25">
      <c r="D787"/>
    </row>
    <row r="788" spans="4:4" x14ac:dyDescent="0.25">
      <c r="D788"/>
    </row>
    <row r="789" spans="4:4" x14ac:dyDescent="0.25">
      <c r="D789"/>
    </row>
    <row r="790" spans="4:4" x14ac:dyDescent="0.25">
      <c r="D790"/>
    </row>
    <row r="791" spans="4:4" x14ac:dyDescent="0.25">
      <c r="D791"/>
    </row>
    <row r="792" spans="4:4" x14ac:dyDescent="0.25">
      <c r="D792"/>
    </row>
    <row r="793" spans="4:4" x14ac:dyDescent="0.25">
      <c r="D793"/>
    </row>
    <row r="794" spans="4:4" x14ac:dyDescent="0.25">
      <c r="D794"/>
    </row>
    <row r="795" spans="4:4" x14ac:dyDescent="0.25">
      <c r="D795"/>
    </row>
    <row r="796" spans="4:4" x14ac:dyDescent="0.25">
      <c r="D796"/>
    </row>
    <row r="797" spans="4:4" x14ac:dyDescent="0.25">
      <c r="D797"/>
    </row>
    <row r="798" spans="4:4" x14ac:dyDescent="0.25">
      <c r="D798"/>
    </row>
    <row r="799" spans="4:4" x14ac:dyDescent="0.25">
      <c r="D799"/>
    </row>
    <row r="800" spans="4:4" x14ac:dyDescent="0.25">
      <c r="D800"/>
    </row>
    <row r="801" spans="4:4" x14ac:dyDescent="0.25">
      <c r="D801"/>
    </row>
    <row r="802" spans="4:4" x14ac:dyDescent="0.25">
      <c r="D802"/>
    </row>
    <row r="803" spans="4:4" x14ac:dyDescent="0.25">
      <c r="D803"/>
    </row>
    <row r="804" spans="4:4" x14ac:dyDescent="0.25">
      <c r="D804"/>
    </row>
    <row r="805" spans="4:4" x14ac:dyDescent="0.25">
      <c r="D805"/>
    </row>
    <row r="806" spans="4:4" x14ac:dyDescent="0.25">
      <c r="D806"/>
    </row>
    <row r="807" spans="4:4" x14ac:dyDescent="0.25">
      <c r="D807"/>
    </row>
    <row r="808" spans="4:4" x14ac:dyDescent="0.25">
      <c r="D808"/>
    </row>
    <row r="809" spans="4:4" x14ac:dyDescent="0.25">
      <c r="D809"/>
    </row>
    <row r="810" spans="4:4" x14ac:dyDescent="0.25">
      <c r="D810"/>
    </row>
    <row r="811" spans="4:4" x14ac:dyDescent="0.25">
      <c r="D811"/>
    </row>
    <row r="812" spans="4:4" x14ac:dyDescent="0.25">
      <c r="D812"/>
    </row>
    <row r="813" spans="4:4" x14ac:dyDescent="0.25">
      <c r="D813"/>
    </row>
    <row r="814" spans="4:4" x14ac:dyDescent="0.25">
      <c r="D814"/>
    </row>
    <row r="815" spans="4:4" x14ac:dyDescent="0.25">
      <c r="D815"/>
    </row>
    <row r="816" spans="4:4" x14ac:dyDescent="0.25">
      <c r="D816"/>
    </row>
    <row r="817" spans="4:4" x14ac:dyDescent="0.25">
      <c r="D817"/>
    </row>
    <row r="818" spans="4:4" x14ac:dyDescent="0.25">
      <c r="D818"/>
    </row>
    <row r="819" spans="4:4" x14ac:dyDescent="0.25">
      <c r="D819"/>
    </row>
    <row r="820" spans="4:4" x14ac:dyDescent="0.25">
      <c r="D820"/>
    </row>
    <row r="821" spans="4:4" x14ac:dyDescent="0.25">
      <c r="D821"/>
    </row>
    <row r="822" spans="4:4" x14ac:dyDescent="0.25">
      <c r="D822"/>
    </row>
    <row r="823" spans="4:4" x14ac:dyDescent="0.25">
      <c r="D823"/>
    </row>
    <row r="824" spans="4:4" x14ac:dyDescent="0.25">
      <c r="D824"/>
    </row>
    <row r="825" spans="4:4" x14ac:dyDescent="0.25">
      <c r="D825"/>
    </row>
    <row r="826" spans="4:4" x14ac:dyDescent="0.25">
      <c r="D826"/>
    </row>
    <row r="827" spans="4:4" x14ac:dyDescent="0.25">
      <c r="D827"/>
    </row>
    <row r="828" spans="4:4" x14ac:dyDescent="0.25">
      <c r="D828"/>
    </row>
    <row r="829" spans="4:4" x14ac:dyDescent="0.25">
      <c r="D829"/>
    </row>
    <row r="830" spans="4:4" x14ac:dyDescent="0.25">
      <c r="D830"/>
    </row>
    <row r="831" spans="4:4" x14ac:dyDescent="0.25">
      <c r="D831"/>
    </row>
    <row r="832" spans="4:4" x14ac:dyDescent="0.25">
      <c r="D832"/>
    </row>
    <row r="833" spans="4:4" x14ac:dyDescent="0.25">
      <c r="D833"/>
    </row>
    <row r="834" spans="4:4" x14ac:dyDescent="0.25">
      <c r="D834"/>
    </row>
    <row r="835" spans="4:4" x14ac:dyDescent="0.25">
      <c r="D835"/>
    </row>
    <row r="836" spans="4:4" x14ac:dyDescent="0.25">
      <c r="D836"/>
    </row>
    <row r="837" spans="4:4" x14ac:dyDescent="0.25">
      <c r="D837"/>
    </row>
    <row r="838" spans="4:4" x14ac:dyDescent="0.25">
      <c r="D838"/>
    </row>
    <row r="839" spans="4:4" x14ac:dyDescent="0.25">
      <c r="D839"/>
    </row>
    <row r="840" spans="4:4" x14ac:dyDescent="0.25">
      <c r="D840"/>
    </row>
    <row r="841" spans="4:4" x14ac:dyDescent="0.25">
      <c r="D841"/>
    </row>
    <row r="842" spans="4:4" x14ac:dyDescent="0.25">
      <c r="D842"/>
    </row>
    <row r="843" spans="4:4" x14ac:dyDescent="0.25">
      <c r="D843"/>
    </row>
    <row r="844" spans="4:4" x14ac:dyDescent="0.25">
      <c r="D844"/>
    </row>
    <row r="845" spans="4:4" x14ac:dyDescent="0.25">
      <c r="D845"/>
    </row>
    <row r="846" spans="4:4" x14ac:dyDescent="0.25">
      <c r="D846"/>
    </row>
    <row r="847" spans="4:4" x14ac:dyDescent="0.25">
      <c r="D847"/>
    </row>
    <row r="848" spans="4:4" x14ac:dyDescent="0.25">
      <c r="D848"/>
    </row>
    <row r="849" spans="4:4" x14ac:dyDescent="0.25">
      <c r="D849"/>
    </row>
    <row r="850" spans="4:4" x14ac:dyDescent="0.25">
      <c r="D850"/>
    </row>
    <row r="851" spans="4:4" x14ac:dyDescent="0.25">
      <c r="D851"/>
    </row>
    <row r="852" spans="4:4" x14ac:dyDescent="0.25">
      <c r="D852"/>
    </row>
    <row r="853" spans="4:4" x14ac:dyDescent="0.25">
      <c r="D853"/>
    </row>
    <row r="854" spans="4:4" x14ac:dyDescent="0.25">
      <c r="D854"/>
    </row>
    <row r="855" spans="4:4" x14ac:dyDescent="0.25">
      <c r="D855"/>
    </row>
    <row r="856" spans="4:4" x14ac:dyDescent="0.25">
      <c r="D856"/>
    </row>
    <row r="857" spans="4:4" x14ac:dyDescent="0.25">
      <c r="D857"/>
    </row>
    <row r="858" spans="4:4" x14ac:dyDescent="0.25">
      <c r="D858"/>
    </row>
    <row r="859" spans="4:4" x14ac:dyDescent="0.25">
      <c r="D859"/>
    </row>
    <row r="860" spans="4:4" x14ac:dyDescent="0.25">
      <c r="D860"/>
    </row>
    <row r="861" spans="4:4" x14ac:dyDescent="0.25">
      <c r="D861"/>
    </row>
    <row r="862" spans="4:4" x14ac:dyDescent="0.25">
      <c r="D862"/>
    </row>
    <row r="863" spans="4:4" x14ac:dyDescent="0.25">
      <c r="D863"/>
    </row>
    <row r="864" spans="4:4" x14ac:dyDescent="0.25">
      <c r="D864"/>
    </row>
    <row r="865" spans="4:4" x14ac:dyDescent="0.25">
      <c r="D865"/>
    </row>
    <row r="866" spans="4:4" x14ac:dyDescent="0.25">
      <c r="D866"/>
    </row>
    <row r="867" spans="4:4" x14ac:dyDescent="0.25">
      <c r="D867"/>
    </row>
    <row r="868" spans="4:4" x14ac:dyDescent="0.25">
      <c r="D868"/>
    </row>
    <row r="869" spans="4:4" x14ac:dyDescent="0.25">
      <c r="D869"/>
    </row>
    <row r="870" spans="4:4" x14ac:dyDescent="0.25">
      <c r="D870"/>
    </row>
    <row r="871" spans="4:4" x14ac:dyDescent="0.25">
      <c r="D871"/>
    </row>
    <row r="872" spans="4:4" x14ac:dyDescent="0.25">
      <c r="D872"/>
    </row>
    <row r="873" spans="4:4" x14ac:dyDescent="0.25">
      <c r="D873"/>
    </row>
    <row r="874" spans="4:4" x14ac:dyDescent="0.25">
      <c r="D874"/>
    </row>
    <row r="875" spans="4:4" x14ac:dyDescent="0.25">
      <c r="D875"/>
    </row>
    <row r="876" spans="4:4" x14ac:dyDescent="0.25">
      <c r="D876"/>
    </row>
    <row r="877" spans="4:4" x14ac:dyDescent="0.25">
      <c r="D877"/>
    </row>
    <row r="878" spans="4:4" x14ac:dyDescent="0.25">
      <c r="D878"/>
    </row>
    <row r="879" spans="4:4" x14ac:dyDescent="0.25">
      <c r="D879"/>
    </row>
    <row r="880" spans="4:4" x14ac:dyDescent="0.25">
      <c r="D880"/>
    </row>
    <row r="881" spans="4:4" x14ac:dyDescent="0.25">
      <c r="D881"/>
    </row>
    <row r="882" spans="4:4" x14ac:dyDescent="0.25">
      <c r="D882"/>
    </row>
  </sheetData>
  <mergeCells count="1">
    <mergeCell ref="B1:D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5"/>
  <dimension ref="A1:AQ1048048"/>
  <sheetViews>
    <sheetView zoomScaleNormal="100" workbookViewId="0">
      <pane xSplit="8" ySplit="1" topLeftCell="J457" activePane="bottomRight" state="frozen"/>
      <selection pane="topRight" activeCell="G1" sqref="G1"/>
      <selection pane="bottomLeft" activeCell="A2" sqref="A2"/>
      <selection pane="bottomRight" activeCell="G497" sqref="G497"/>
    </sheetView>
  </sheetViews>
  <sheetFormatPr baseColWidth="10" defaultColWidth="11.42578125" defaultRowHeight="24.75" customHeight="1" x14ac:dyDescent="0.25"/>
  <cols>
    <col min="1" max="1" width="7.5703125" style="194" bestFit="1" customWidth="1"/>
    <col min="2" max="2" width="27.28515625" style="194" customWidth="1"/>
    <col min="3" max="4" width="15.140625" style="194" customWidth="1"/>
    <col min="5" max="5" width="12.7109375" style="194" customWidth="1"/>
    <col min="6" max="6" width="10.140625" style="228" customWidth="1"/>
    <col min="7" max="7" width="12.28515625" style="194" customWidth="1"/>
    <col min="8" max="8" width="10.5703125" style="194" customWidth="1"/>
    <col min="9" max="9" width="20" style="194" customWidth="1"/>
    <col min="10" max="10" width="17.5703125" style="194" customWidth="1"/>
    <col min="11" max="11" width="8.42578125" style="232" hidden="1" customWidth="1"/>
    <col min="12" max="14" width="8.42578125" style="194" hidden="1" customWidth="1"/>
    <col min="15" max="15" width="36.7109375" style="230" customWidth="1"/>
    <col min="16" max="17" width="9.5703125" style="228" hidden="1" customWidth="1"/>
    <col min="18" max="18" width="9.85546875" style="228" hidden="1" customWidth="1"/>
    <col min="19" max="19" width="7.140625" style="228" hidden="1" customWidth="1"/>
    <col min="20" max="20" width="20.140625" style="228" customWidth="1"/>
    <col min="21" max="21" width="16.42578125" style="228" customWidth="1"/>
    <col min="22" max="22" width="10.85546875" style="228" customWidth="1"/>
    <col min="23" max="23" width="12.5703125" style="228" customWidth="1"/>
    <col min="24" max="24" width="20.7109375" style="194" customWidth="1"/>
    <col min="25" max="25" width="18" style="194" customWidth="1"/>
    <col min="26" max="26" width="16.85546875" style="194" customWidth="1"/>
    <col min="27" max="41" width="11.42578125" style="194" customWidth="1"/>
    <col min="42" max="43" width="21.42578125" style="194" customWidth="1"/>
    <col min="44" max="16384" width="11.42578125" style="194"/>
  </cols>
  <sheetData>
    <row r="1" spans="1:43" s="179" customFormat="1" ht="24.75" customHeight="1" x14ac:dyDescent="0.25">
      <c r="A1" s="172" t="s">
        <v>14876</v>
      </c>
      <c r="B1" s="173" t="s">
        <v>14877</v>
      </c>
      <c r="C1" s="173" t="s">
        <v>14878</v>
      </c>
      <c r="D1" s="270" t="s">
        <v>21461</v>
      </c>
      <c r="E1" s="327" t="s">
        <v>21462</v>
      </c>
      <c r="F1" s="173" t="s">
        <v>11982</v>
      </c>
      <c r="G1" s="173" t="s">
        <v>4106</v>
      </c>
      <c r="H1" s="174" t="s">
        <v>14879</v>
      </c>
      <c r="I1" s="327" t="s">
        <v>21463</v>
      </c>
      <c r="J1" s="324" t="s">
        <v>21464</v>
      </c>
      <c r="K1" s="175" t="s">
        <v>14880</v>
      </c>
      <c r="L1" s="174" t="s">
        <v>14881</v>
      </c>
      <c r="M1" s="174" t="s">
        <v>14882</v>
      </c>
      <c r="N1" s="174" t="s">
        <v>14883</v>
      </c>
      <c r="O1" s="176" t="s">
        <v>14884</v>
      </c>
      <c r="P1" s="173" t="s">
        <v>16790</v>
      </c>
      <c r="Q1" s="173" t="s">
        <v>19134</v>
      </c>
      <c r="R1" s="173" t="s">
        <v>19135</v>
      </c>
      <c r="S1" s="173" t="s">
        <v>19136</v>
      </c>
      <c r="T1" s="173" t="s">
        <v>8</v>
      </c>
      <c r="U1" s="173" t="s">
        <v>19138</v>
      </c>
      <c r="V1" s="173" t="s">
        <v>21465</v>
      </c>
      <c r="W1" s="270" t="s">
        <v>14886</v>
      </c>
      <c r="X1" s="177" t="s">
        <v>16791</v>
      </c>
      <c r="Y1" s="177" t="s">
        <v>21466</v>
      </c>
      <c r="Z1" s="178" t="s">
        <v>21467</v>
      </c>
      <c r="AA1" s="178" t="s">
        <v>21468</v>
      </c>
      <c r="AB1" s="178" t="s">
        <v>21469</v>
      </c>
      <c r="AC1" s="178" t="s">
        <v>21470</v>
      </c>
      <c r="AD1" s="178" t="s">
        <v>21471</v>
      </c>
      <c r="AE1" s="178" t="s">
        <v>21472</v>
      </c>
      <c r="AF1" s="178" t="s">
        <v>21473</v>
      </c>
      <c r="AG1" s="178" t="s">
        <v>21474</v>
      </c>
      <c r="AH1" s="178" t="s">
        <v>21475</v>
      </c>
      <c r="AI1" s="178" t="s">
        <v>21476</v>
      </c>
      <c r="AJ1" s="178" t="s">
        <v>21477</v>
      </c>
      <c r="AK1" s="178" t="s">
        <v>21478</v>
      </c>
      <c r="AL1" s="178" t="s">
        <v>21479</v>
      </c>
      <c r="AM1" s="178" t="s">
        <v>21480</v>
      </c>
      <c r="AN1" s="178" t="s">
        <v>21481</v>
      </c>
      <c r="AO1" s="178" t="s">
        <v>21482</v>
      </c>
      <c r="AP1" s="178" t="s">
        <v>21483</v>
      </c>
      <c r="AQ1" s="172" t="s">
        <v>21484</v>
      </c>
    </row>
    <row r="2" spans="1:43" s="189" customFormat="1" ht="24.75" customHeight="1" x14ac:dyDescent="0.2">
      <c r="A2" s="180">
        <v>1</v>
      </c>
      <c r="B2" s="181" t="s">
        <v>21485</v>
      </c>
      <c r="C2" s="182" t="s">
        <v>21486</v>
      </c>
      <c r="D2" s="184" t="str">
        <f>+INDEX([2]REPORTE_SEG_EXPEDIENTES!$F$1:$F$3006,MATCH(Tabla13[[#This Row],[REGISTRO]],[2]REPORTE_SEG_EXPEDIENTES!$B$1:$B$3006,0))</f>
        <v>21/07/2022</v>
      </c>
      <c r="E2" s="184"/>
      <c r="F2" s="183" t="s">
        <v>11968</v>
      </c>
      <c r="G2" s="184">
        <v>44929</v>
      </c>
      <c r="H2" s="184" t="s">
        <v>21487</v>
      </c>
      <c r="I2" s="214">
        <f t="shared" ref="I2:I33" si="0">DATE(YEAR(D2), MONTH(D2), DAY(D2) + QUOTIENT(15 + DAY(D2) - 1 + DAY(DAY(D2 + 15)), 5) * 2 + DAY(D2 + 15) - DAY(D2))</f>
        <v>44763</v>
      </c>
      <c r="J2" s="294" t="str">
        <f>IF(I2="-","NO ES TUPA",IF(Tabla5[[#This Row],[FECHA FIRMA]]&lt;=Tabla5[[#This Row],[FECHA DE PLAZO MAXIMO DE ATENCION]],"SI","NO"))</f>
        <v>NO</v>
      </c>
      <c r="K2" s="185"/>
      <c r="L2" s="185" t="str">
        <f>IFERROR(VLOOKUP(K2,[1]Hoja1!$B$2:$F$14234,2,FALSE),"")</f>
        <v/>
      </c>
      <c r="M2" s="185" t="str">
        <f>IFERROR(VLOOKUP(K2,[1]Hoja1!$B$2:$F$14234,3,FALSE),"")</f>
        <v/>
      </c>
      <c r="N2" s="185" t="str">
        <f>IFERROR(VLOOKUP(K2,[1]Hoja1!$B$2:$F$14234,4,FALSE),"")</f>
        <v/>
      </c>
      <c r="O2" s="193" t="s">
        <v>21488</v>
      </c>
      <c r="P2" s="185" t="s">
        <v>14894</v>
      </c>
      <c r="Q2" s="185"/>
      <c r="R2" s="185"/>
      <c r="S2" s="185"/>
      <c r="T2" s="185" t="s">
        <v>19113</v>
      </c>
      <c r="U2" s="185"/>
      <c r="V2" s="185" t="s">
        <v>1981</v>
      </c>
      <c r="W2" s="185"/>
      <c r="X2" s="185"/>
      <c r="Y2" s="186"/>
      <c r="Z2" s="187"/>
      <c r="AA2" s="166"/>
      <c r="AB2" s="166" t="s">
        <v>21489</v>
      </c>
      <c r="AC2" s="166"/>
      <c r="AD2" s="166"/>
      <c r="AE2" s="166"/>
      <c r="AF2" s="166"/>
      <c r="AG2" s="166"/>
      <c r="AH2" s="167"/>
      <c r="AI2" s="166"/>
      <c r="AJ2" s="168"/>
      <c r="AK2" s="168"/>
      <c r="AL2" s="168"/>
      <c r="AM2" s="168"/>
      <c r="AN2" s="168"/>
      <c r="AO2" s="166"/>
      <c r="AP2" s="187"/>
      <c r="AQ2" s="188"/>
    </row>
    <row r="3" spans="1:43" s="189" customFormat="1" ht="24.75" customHeight="1" x14ac:dyDescent="0.2">
      <c r="A3" s="180">
        <v>2</v>
      </c>
      <c r="B3" s="190" t="s">
        <v>21490</v>
      </c>
      <c r="C3" s="182" t="s">
        <v>21491</v>
      </c>
      <c r="D3" s="184" t="str">
        <f>+INDEX([2]REPORTE_SEG_EXPEDIENTES!$F$1:$F$3006,MATCH(Tabla13[[#This Row],[REGISTRO]],[2]REPORTE_SEG_EXPEDIENTES!$B$1:$B$3006,0))</f>
        <v>22/08/2022</v>
      </c>
      <c r="E3" s="184"/>
      <c r="F3" s="183" t="s">
        <v>11968</v>
      </c>
      <c r="G3" s="184">
        <v>44929</v>
      </c>
      <c r="H3" s="184" t="s">
        <v>21487</v>
      </c>
      <c r="I3" s="214">
        <f t="shared" si="0"/>
        <v>44795</v>
      </c>
      <c r="J3" s="184" t="str">
        <f>IF(I3="-","NO ES TUPA",IF(Tabla5[[#This Row],[FECHA FIRMA]]&lt;=Tabla5[[#This Row],[FECHA DE PLAZO MAXIMO DE ATENCION]],"SI","NO"))</f>
        <v>NO</v>
      </c>
      <c r="K3" s="185"/>
      <c r="L3" s="185" t="str">
        <f>IFERROR(VLOOKUP(K3,[1]Hoja1!$B$2:$F$14234,2,FALSE),"")</f>
        <v/>
      </c>
      <c r="M3" s="185" t="str">
        <f>IFERROR(VLOOKUP(K3,[1]Hoja1!$B$2:$F$14234,3,FALSE),"")</f>
        <v/>
      </c>
      <c r="N3" s="185" t="str">
        <f>IFERROR(VLOOKUP(K3,[1]Hoja1!$B$2:$F$14234,4,FALSE),"")</f>
        <v/>
      </c>
      <c r="O3" s="193" t="s">
        <v>21492</v>
      </c>
      <c r="P3" s="185" t="s">
        <v>14894</v>
      </c>
      <c r="Q3" s="185"/>
      <c r="R3" s="185"/>
      <c r="S3" s="185"/>
      <c r="T3" s="185" t="s">
        <v>19113</v>
      </c>
      <c r="U3" s="185"/>
      <c r="V3" s="185" t="s">
        <v>1981</v>
      </c>
      <c r="W3" s="185"/>
      <c r="X3" s="185"/>
      <c r="Y3" s="191"/>
      <c r="Z3" s="187"/>
      <c r="AA3" s="166"/>
      <c r="AB3" s="166" t="s">
        <v>21489</v>
      </c>
      <c r="AC3" s="166"/>
      <c r="AD3" s="166" t="s">
        <v>21489</v>
      </c>
      <c r="AE3" s="166"/>
      <c r="AF3" s="166"/>
      <c r="AG3" s="166"/>
      <c r="AH3" s="167"/>
      <c r="AI3" s="166"/>
      <c r="AJ3" s="168"/>
      <c r="AK3" s="168"/>
      <c r="AL3" s="168"/>
      <c r="AM3" s="168"/>
      <c r="AN3" s="168"/>
      <c r="AO3" s="166"/>
      <c r="AP3" s="187"/>
      <c r="AQ3" s="180"/>
    </row>
    <row r="4" spans="1:43" ht="24.75" customHeight="1" x14ac:dyDescent="0.25">
      <c r="A4" s="180">
        <v>3</v>
      </c>
      <c r="B4" s="181" t="s">
        <v>21493</v>
      </c>
      <c r="C4" s="182" t="s">
        <v>21494</v>
      </c>
      <c r="D4" s="184" t="str">
        <f>+INDEX([2]REPORTE_SEG_EXPEDIENTES!$F$1:$F$3006,MATCH(Tabla13[[#This Row],[REGISTRO]],[2]REPORTE_SEG_EXPEDIENTES!$B$1:$B$3006,0))</f>
        <v>10/11/2022</v>
      </c>
      <c r="E4" s="184"/>
      <c r="F4" s="183" t="s">
        <v>11968</v>
      </c>
      <c r="G4" s="184">
        <v>44929</v>
      </c>
      <c r="H4" s="184" t="s">
        <v>21487</v>
      </c>
      <c r="I4" s="214">
        <f t="shared" si="0"/>
        <v>44908</v>
      </c>
      <c r="J4" s="184" t="str">
        <f>IF(I4="-","NO ES TUPA",IF(Tabla5[[#This Row],[FECHA FIRMA]]&lt;=Tabla5[[#This Row],[FECHA DE PLAZO MAXIMO DE ATENCION]],"SI","NO"))</f>
        <v>SI</v>
      </c>
      <c r="K4" s="185">
        <v>4249</v>
      </c>
      <c r="L4" s="185" t="str">
        <f>IFERROR(VLOOKUP(K4,[1]Hoja1!$B$2:$F$14234,2,FALSE),"")</f>
        <v>FRANCISCA MARIA</v>
      </c>
      <c r="M4" s="185" t="str">
        <f>IFERROR(VLOOKUP(K4,[1]Hoja1!$B$2:$F$14234,3,FALSE),"")</f>
        <v>PT-4249-CM</v>
      </c>
      <c r="N4" s="192" t="s">
        <v>21495</v>
      </c>
      <c r="O4" s="193" t="s">
        <v>21496</v>
      </c>
      <c r="P4" s="185" t="s">
        <v>14894</v>
      </c>
      <c r="Q4" s="185"/>
      <c r="R4" s="185"/>
      <c r="S4" s="185"/>
      <c r="T4" s="185" t="s">
        <v>78</v>
      </c>
      <c r="U4" s="185"/>
      <c r="V4" s="185" t="s">
        <v>1981</v>
      </c>
      <c r="W4" s="185" t="s">
        <v>5783</v>
      </c>
      <c r="X4" s="185"/>
      <c r="Y4" s="191"/>
      <c r="Z4" s="187"/>
      <c r="AA4" s="166" t="s">
        <v>21489</v>
      </c>
      <c r="AB4" s="166"/>
      <c r="AC4" s="166"/>
      <c r="AD4" s="166"/>
      <c r="AE4" s="166"/>
      <c r="AF4" s="166"/>
      <c r="AG4" s="166"/>
      <c r="AH4" s="166"/>
      <c r="AI4" s="166"/>
      <c r="AJ4" s="169"/>
      <c r="AK4" s="169"/>
      <c r="AL4" s="169"/>
      <c r="AM4" s="169"/>
      <c r="AN4" s="169"/>
      <c r="AO4" s="166"/>
      <c r="AP4" s="187"/>
      <c r="AQ4" s="180"/>
    </row>
    <row r="5" spans="1:43" s="189" customFormat="1" ht="24.75" customHeight="1" x14ac:dyDescent="0.2">
      <c r="A5" s="180">
        <v>4</v>
      </c>
      <c r="B5" s="181" t="s">
        <v>21497</v>
      </c>
      <c r="C5" s="182" t="s">
        <v>21498</v>
      </c>
      <c r="D5" s="184" t="str">
        <f>+INDEX([2]REPORTE_SEG_EXPEDIENTES!$F$1:$F$3006,MATCH(Tabla13[[#This Row],[REGISTRO]],[2]REPORTE_SEG_EXPEDIENTES!$B$1:$B$3006,0))</f>
        <v>26/08/2022</v>
      </c>
      <c r="E5" s="184"/>
      <c r="F5" s="183" t="s">
        <v>11968</v>
      </c>
      <c r="G5" s="184">
        <v>44929</v>
      </c>
      <c r="H5" s="184" t="s">
        <v>21487</v>
      </c>
      <c r="I5" s="214">
        <f t="shared" si="0"/>
        <v>44803</v>
      </c>
      <c r="J5" s="184" t="str">
        <f>IF(I5="-","NO ES TUPA",IF(Tabla5[[#This Row],[FECHA FIRMA]]&lt;=Tabla5[[#This Row],[FECHA DE PLAZO MAXIMO DE ATENCION]],"SI","NO"))</f>
        <v>SI</v>
      </c>
      <c r="K5" s="185"/>
      <c r="L5" s="185" t="str">
        <f>IFERROR(VLOOKUP(K5,[1]Hoja1!$B$2:$F$14234,2,FALSE),"")</f>
        <v/>
      </c>
      <c r="M5" s="185" t="str">
        <f>IFERROR(VLOOKUP(K5,[1]Hoja1!$B$2:$F$14234,3,FALSE),"")</f>
        <v/>
      </c>
      <c r="N5" s="185" t="str">
        <f>IFERROR(VLOOKUP(K5,[1]Hoja1!$B$2:$F$14234,4,FALSE),"")</f>
        <v/>
      </c>
      <c r="O5" s="193" t="s">
        <v>21499</v>
      </c>
      <c r="P5" s="185" t="s">
        <v>14894</v>
      </c>
      <c r="Q5" s="185"/>
      <c r="R5" s="185"/>
      <c r="S5" s="185"/>
      <c r="T5" s="185" t="s">
        <v>19113</v>
      </c>
      <c r="U5" s="185"/>
      <c r="V5" s="185" t="s">
        <v>1981</v>
      </c>
      <c r="W5" s="185"/>
      <c r="X5" s="185"/>
      <c r="Y5" s="191"/>
      <c r="Z5" s="187"/>
      <c r="AA5" s="166"/>
      <c r="AB5" s="166" t="s">
        <v>21489</v>
      </c>
      <c r="AC5" s="166"/>
      <c r="AD5" s="166"/>
      <c r="AE5" s="166"/>
      <c r="AF5" s="166"/>
      <c r="AG5" s="166"/>
      <c r="AH5" s="167"/>
      <c r="AI5" s="166"/>
      <c r="AJ5" s="168"/>
      <c r="AK5" s="168"/>
      <c r="AL5" s="168"/>
      <c r="AM5" s="168"/>
      <c r="AN5" s="168"/>
      <c r="AO5" s="166"/>
      <c r="AP5" s="187"/>
      <c r="AQ5" s="180"/>
    </row>
    <row r="6" spans="1:43" s="189" customFormat="1" ht="24.75" customHeight="1" x14ac:dyDescent="0.2">
      <c r="A6" s="180">
        <v>5</v>
      </c>
      <c r="B6" s="181" t="s">
        <v>21500</v>
      </c>
      <c r="C6" s="182" t="s">
        <v>21501</v>
      </c>
      <c r="D6" s="184" t="str">
        <f>+INDEX([2]REPORTE_SEG_EXPEDIENTES!$F$1:$F$3006,MATCH(Tabla13[[#This Row],[REGISTRO]],[2]REPORTE_SEG_EXPEDIENTES!$B$1:$B$3006,0))</f>
        <v>08/09/2022</v>
      </c>
      <c r="E6" s="184"/>
      <c r="F6" s="183" t="s">
        <v>11968</v>
      </c>
      <c r="G6" s="184">
        <v>44929</v>
      </c>
      <c r="H6" s="184" t="s">
        <v>21487</v>
      </c>
      <c r="I6" s="214">
        <f t="shared" si="0"/>
        <v>44845</v>
      </c>
      <c r="J6" s="184" t="str">
        <f>IF(I6="-","NO ES TUPA",IF(Tabla5[[#This Row],[FECHA FIRMA]]&lt;=Tabla5[[#This Row],[FECHA DE PLAZO MAXIMO DE ATENCION]],"SI","NO"))</f>
        <v>SI</v>
      </c>
      <c r="K6" s="185"/>
      <c r="L6" s="185" t="str">
        <f>IFERROR(VLOOKUP(K6,[1]Hoja1!$B$2:$F$14234,2,FALSE),"")</f>
        <v/>
      </c>
      <c r="M6" s="185" t="str">
        <f>IFERROR(VLOOKUP(K6,[1]Hoja1!$B$2:$F$14234,3,FALSE),"")</f>
        <v/>
      </c>
      <c r="N6" s="185" t="str">
        <f>IFERROR(VLOOKUP(K6,[1]Hoja1!$B$2:$F$14234,4,FALSE),"")</f>
        <v/>
      </c>
      <c r="O6" s="193" t="s">
        <v>21502</v>
      </c>
      <c r="P6" s="185" t="s">
        <v>14894</v>
      </c>
      <c r="Q6" s="185"/>
      <c r="R6" s="185"/>
      <c r="S6" s="185"/>
      <c r="T6" s="185" t="s">
        <v>19113</v>
      </c>
      <c r="U6" s="185"/>
      <c r="V6" s="185" t="s">
        <v>1981</v>
      </c>
      <c r="W6" s="185"/>
      <c r="X6" s="185"/>
      <c r="Y6" s="191"/>
      <c r="Z6" s="187"/>
      <c r="AA6" s="166"/>
      <c r="AB6" s="166" t="s">
        <v>21489</v>
      </c>
      <c r="AC6" s="166"/>
      <c r="AD6" s="166"/>
      <c r="AE6" s="166"/>
      <c r="AF6" s="166"/>
      <c r="AG6" s="166"/>
      <c r="AH6" s="167"/>
      <c r="AI6" s="166"/>
      <c r="AJ6" s="168"/>
      <c r="AK6" s="168"/>
      <c r="AL6" s="168"/>
      <c r="AM6" s="168"/>
      <c r="AN6" s="168"/>
      <c r="AO6" s="166"/>
      <c r="AP6" s="187"/>
      <c r="AQ6" s="180"/>
    </row>
    <row r="7" spans="1:43" s="189" customFormat="1" ht="24.75" customHeight="1" x14ac:dyDescent="0.2">
      <c r="A7" s="180">
        <v>6</v>
      </c>
      <c r="B7" s="181" t="s">
        <v>21503</v>
      </c>
      <c r="C7" s="182" t="s">
        <v>21504</v>
      </c>
      <c r="D7" s="184" t="str">
        <f>+INDEX([2]REPORTE_SEG_EXPEDIENTES!$F$1:$F$3006,MATCH(Tabla13[[#This Row],[REGISTRO]],[2]REPORTE_SEG_EXPEDIENTES!$B$1:$B$3006,0))</f>
        <v>08/09/2022</v>
      </c>
      <c r="E7" s="184"/>
      <c r="F7" s="183" t="s">
        <v>11968</v>
      </c>
      <c r="G7" s="184">
        <v>44929</v>
      </c>
      <c r="H7" s="184" t="s">
        <v>21487</v>
      </c>
      <c r="I7" s="214">
        <f t="shared" si="0"/>
        <v>44845</v>
      </c>
      <c r="J7" s="184" t="str">
        <f>IF(I7="-","NO ES TUPA",IF(Tabla5[[#This Row],[FECHA FIRMA]]&lt;=Tabla5[[#This Row],[FECHA DE PLAZO MAXIMO DE ATENCION]],"SI","NO"))</f>
        <v>SI</v>
      </c>
      <c r="K7" s="185"/>
      <c r="L7" s="185" t="str">
        <f>IFERROR(VLOOKUP(K7,[1]Hoja1!$B$2:$F$14234,2,FALSE),"")</f>
        <v/>
      </c>
      <c r="M7" s="185" t="str">
        <f>IFERROR(VLOOKUP(K7,[1]Hoja1!$B$2:$F$14234,3,FALSE),"")</f>
        <v/>
      </c>
      <c r="N7" s="185" t="str">
        <f>IFERROR(VLOOKUP(K7,[1]Hoja1!$B$2:$F$14234,4,FALSE),"")</f>
        <v/>
      </c>
      <c r="O7" s="193" t="s">
        <v>21505</v>
      </c>
      <c r="P7" s="185" t="s">
        <v>14894</v>
      </c>
      <c r="Q7" s="185"/>
      <c r="R7" s="185"/>
      <c r="S7" s="185"/>
      <c r="T7" s="185" t="s">
        <v>19113</v>
      </c>
      <c r="U7" s="185"/>
      <c r="V7" s="185" t="s">
        <v>1981</v>
      </c>
      <c r="W7" s="185"/>
      <c r="X7" s="185"/>
      <c r="Y7" s="191"/>
      <c r="Z7" s="187"/>
      <c r="AA7" s="166"/>
      <c r="AB7" s="166" t="s">
        <v>21489</v>
      </c>
      <c r="AC7" s="166"/>
      <c r="AD7" s="166"/>
      <c r="AE7" s="166"/>
      <c r="AF7" s="166"/>
      <c r="AG7" s="166"/>
      <c r="AH7" s="167"/>
      <c r="AI7" s="166"/>
      <c r="AJ7" s="168"/>
      <c r="AK7" s="168"/>
      <c r="AL7" s="168"/>
      <c r="AM7" s="168"/>
      <c r="AN7" s="168"/>
      <c r="AO7" s="166"/>
      <c r="AP7" s="187"/>
      <c r="AQ7" s="180"/>
    </row>
    <row r="8" spans="1:43" s="189" customFormat="1" ht="24.75" customHeight="1" x14ac:dyDescent="0.2">
      <c r="A8" s="180">
        <v>7</v>
      </c>
      <c r="B8" s="181" t="s">
        <v>21506</v>
      </c>
      <c r="C8" s="182" t="s">
        <v>21507</v>
      </c>
      <c r="D8" s="184" t="str">
        <f>+INDEX([2]REPORTE_SEG_EXPEDIENTES!$F$1:$F$3006,MATCH(Tabla13[[#This Row],[REGISTRO]],[2]REPORTE_SEG_EXPEDIENTES!$B$1:$B$3006,0))</f>
        <v>08/09/2022</v>
      </c>
      <c r="E8" s="184"/>
      <c r="F8" s="183" t="s">
        <v>11968</v>
      </c>
      <c r="G8" s="184">
        <v>44929</v>
      </c>
      <c r="H8" s="184" t="s">
        <v>21487</v>
      </c>
      <c r="I8" s="214">
        <f t="shared" si="0"/>
        <v>44845</v>
      </c>
      <c r="J8" s="184" t="str">
        <f>IF(I8="-","NO ES TUPA",IF(Tabla5[[#This Row],[FECHA FIRMA]]&lt;=Tabla5[[#This Row],[FECHA DE PLAZO MAXIMO DE ATENCION]],"SI","NO"))</f>
        <v>SI</v>
      </c>
      <c r="K8" s="185"/>
      <c r="L8" s="185" t="str">
        <f>IFERROR(VLOOKUP(K8,[1]Hoja1!$B$2:$F$14234,2,FALSE),"")</f>
        <v/>
      </c>
      <c r="M8" s="185" t="str">
        <f>IFERROR(VLOOKUP(K8,[1]Hoja1!$B$2:$F$14234,3,FALSE),"")</f>
        <v/>
      </c>
      <c r="N8" s="185" t="str">
        <f>IFERROR(VLOOKUP(K8,[1]Hoja1!$B$2:$F$14234,4,FALSE),"")</f>
        <v/>
      </c>
      <c r="O8" s="193" t="s">
        <v>21502</v>
      </c>
      <c r="P8" s="185" t="s">
        <v>14894</v>
      </c>
      <c r="Q8" s="185"/>
      <c r="R8" s="185"/>
      <c r="S8" s="185"/>
      <c r="T8" s="185" t="s">
        <v>19113</v>
      </c>
      <c r="U8" s="185"/>
      <c r="V8" s="185" t="s">
        <v>1981</v>
      </c>
      <c r="W8" s="185"/>
      <c r="X8" s="185"/>
      <c r="Y8" s="191"/>
      <c r="Z8" s="187"/>
      <c r="AA8" s="166"/>
      <c r="AB8" s="166" t="s">
        <v>21489</v>
      </c>
      <c r="AC8" s="166"/>
      <c r="AD8" s="166"/>
      <c r="AE8" s="166"/>
      <c r="AF8" s="166"/>
      <c r="AG8" s="166"/>
      <c r="AH8" s="167"/>
      <c r="AI8" s="166"/>
      <c r="AJ8" s="168"/>
      <c r="AK8" s="168"/>
      <c r="AL8" s="168"/>
      <c r="AM8" s="168"/>
      <c r="AN8" s="168"/>
      <c r="AO8" s="166"/>
      <c r="AP8" s="187"/>
      <c r="AQ8" s="180"/>
    </row>
    <row r="9" spans="1:43" s="189" customFormat="1" ht="24.75" customHeight="1" x14ac:dyDescent="0.2">
      <c r="A9" s="180">
        <v>8</v>
      </c>
      <c r="B9" s="181" t="s">
        <v>21508</v>
      </c>
      <c r="C9" s="182" t="s">
        <v>21509</v>
      </c>
      <c r="D9" s="184" t="str">
        <f>+INDEX([2]REPORTE_SEG_EXPEDIENTES!$F$1:$F$3006,MATCH(Tabla13[[#This Row],[REGISTRO]],[2]REPORTE_SEG_EXPEDIENTES!$B$1:$B$3006,0))</f>
        <v>08/09/2022</v>
      </c>
      <c r="E9" s="184"/>
      <c r="F9" s="183" t="s">
        <v>11968</v>
      </c>
      <c r="G9" s="184">
        <v>44929</v>
      </c>
      <c r="H9" s="184" t="s">
        <v>21487</v>
      </c>
      <c r="I9" s="214">
        <f t="shared" si="0"/>
        <v>44845</v>
      </c>
      <c r="J9" s="184" t="str">
        <f>IF(I9="-","NO ES TUPA",IF(Tabla5[[#This Row],[FECHA FIRMA]]&lt;=Tabla5[[#This Row],[FECHA DE PLAZO MAXIMO DE ATENCION]],"SI","NO"))</f>
        <v>NO</v>
      </c>
      <c r="K9" s="185"/>
      <c r="L9" s="185" t="str">
        <f>IFERROR(VLOOKUP(K9,[1]Hoja1!$B$2:$F$14234,2,FALSE),"")</f>
        <v/>
      </c>
      <c r="M9" s="185" t="str">
        <f>IFERROR(VLOOKUP(K9,[1]Hoja1!$B$2:$F$14234,3,FALSE),"")</f>
        <v/>
      </c>
      <c r="N9" s="185" t="str">
        <f>IFERROR(VLOOKUP(K9,[1]Hoja1!$B$2:$F$14234,4,FALSE),"")</f>
        <v/>
      </c>
      <c r="O9" s="193" t="s">
        <v>21502</v>
      </c>
      <c r="P9" s="185" t="s">
        <v>14894</v>
      </c>
      <c r="Q9" s="185"/>
      <c r="R9" s="185"/>
      <c r="S9" s="185"/>
      <c r="T9" s="185" t="s">
        <v>19113</v>
      </c>
      <c r="U9" s="185"/>
      <c r="V9" s="185" t="s">
        <v>1981</v>
      </c>
      <c r="W9" s="185"/>
      <c r="X9" s="185"/>
      <c r="Y9" s="191"/>
      <c r="Z9" s="187"/>
      <c r="AA9" s="166"/>
      <c r="AB9" s="166" t="s">
        <v>21489</v>
      </c>
      <c r="AC9" s="166"/>
      <c r="AD9" s="166"/>
      <c r="AE9" s="166"/>
      <c r="AF9" s="166"/>
      <c r="AG9" s="166"/>
      <c r="AH9" s="167"/>
      <c r="AI9" s="166"/>
      <c r="AJ9" s="168"/>
      <c r="AK9" s="168"/>
      <c r="AL9" s="168"/>
      <c r="AM9" s="168"/>
      <c r="AN9" s="168"/>
      <c r="AO9" s="166"/>
      <c r="AP9" s="187"/>
      <c r="AQ9" s="180"/>
    </row>
    <row r="10" spans="1:43" s="189" customFormat="1" ht="24.75" customHeight="1" x14ac:dyDescent="0.2">
      <c r="A10" s="180">
        <v>9</v>
      </c>
      <c r="B10" s="181" t="s">
        <v>21510</v>
      </c>
      <c r="C10" s="182" t="s">
        <v>21511</v>
      </c>
      <c r="D10" s="184" t="str">
        <f>+INDEX([2]REPORTE_SEG_EXPEDIENTES!$F$1:$F$3006,MATCH(Tabla13[[#This Row],[REGISTRO]],[2]REPORTE_SEG_EXPEDIENTES!$B$1:$B$3006,0))</f>
        <v>08/09/2022</v>
      </c>
      <c r="E10" s="184"/>
      <c r="F10" s="183" t="s">
        <v>11968</v>
      </c>
      <c r="G10" s="184">
        <v>44930</v>
      </c>
      <c r="H10" s="184" t="s">
        <v>21512</v>
      </c>
      <c r="I10" s="214">
        <f t="shared" si="0"/>
        <v>44845</v>
      </c>
      <c r="J10" s="184" t="str">
        <f>IF(I10="-","NO ES TUPA",IF(Tabla5[[#This Row],[FECHA FIRMA]]&lt;=Tabla5[[#This Row],[FECHA DE PLAZO MAXIMO DE ATENCION]],"SI","NO"))</f>
        <v>NO</v>
      </c>
      <c r="K10" s="185"/>
      <c r="L10" s="185" t="str">
        <f>IFERROR(VLOOKUP(K10,[1]Hoja1!$B$2:$F$14234,2,FALSE),"")</f>
        <v/>
      </c>
      <c r="M10" s="185" t="str">
        <f>IFERROR(VLOOKUP(K10,[1]Hoja1!$B$2:$F$14234,3,FALSE),"")</f>
        <v/>
      </c>
      <c r="N10" s="185" t="str">
        <f>IFERROR(VLOOKUP(K10,[1]Hoja1!$B$2:$F$14234,4,FALSE),"")</f>
        <v/>
      </c>
      <c r="O10" s="193" t="s">
        <v>21502</v>
      </c>
      <c r="P10" s="185" t="s">
        <v>14894</v>
      </c>
      <c r="Q10" s="185"/>
      <c r="R10" s="185"/>
      <c r="S10" s="185"/>
      <c r="T10" s="185" t="s">
        <v>19113</v>
      </c>
      <c r="U10" s="185"/>
      <c r="V10" s="185" t="s">
        <v>1981</v>
      </c>
      <c r="W10" s="185"/>
      <c r="X10" s="185"/>
      <c r="Y10" s="191"/>
      <c r="Z10" s="187"/>
      <c r="AA10" s="166"/>
      <c r="AB10" s="166" t="s">
        <v>21489</v>
      </c>
      <c r="AC10" s="166"/>
      <c r="AD10" s="166"/>
      <c r="AE10" s="166"/>
      <c r="AF10" s="166"/>
      <c r="AG10" s="166"/>
      <c r="AH10" s="167"/>
      <c r="AI10" s="166"/>
      <c r="AJ10" s="168"/>
      <c r="AK10" s="168"/>
      <c r="AL10" s="168"/>
      <c r="AM10" s="168"/>
      <c r="AN10" s="168"/>
      <c r="AO10" s="166"/>
      <c r="AP10" s="187"/>
      <c r="AQ10" s="180"/>
    </row>
    <row r="11" spans="1:43" s="189" customFormat="1" ht="24.75" customHeight="1" x14ac:dyDescent="0.2">
      <c r="A11" s="180">
        <v>10</v>
      </c>
      <c r="B11" s="195" t="s">
        <v>21513</v>
      </c>
      <c r="C11" s="196" t="s">
        <v>21514</v>
      </c>
      <c r="D11" s="184" t="str">
        <f>+INDEX([2]REPORTE_SEG_EXPEDIENTES!$F$1:$F$3006,MATCH(Tabla13[[#This Row],[REGISTRO]],[2]REPORTE_SEG_EXPEDIENTES!$B$1:$B$3006,0))</f>
        <v>08/09/2022</v>
      </c>
      <c r="E11" s="184"/>
      <c r="F11" s="183" t="s">
        <v>11968</v>
      </c>
      <c r="G11" s="184">
        <v>44930</v>
      </c>
      <c r="H11" s="197" t="s">
        <v>21512</v>
      </c>
      <c r="I11" s="333">
        <f t="shared" si="0"/>
        <v>44845</v>
      </c>
      <c r="J11" s="197" t="str">
        <f>IF(I11="-","NO ES TUPA",IF(Tabla5[[#This Row],[FECHA FIRMA]]&lt;=Tabla5[[#This Row],[FECHA DE PLAZO MAXIMO DE ATENCION]],"SI","NO"))</f>
        <v>NO</v>
      </c>
      <c r="K11" s="185"/>
      <c r="L11" s="185" t="str">
        <f>IFERROR(VLOOKUP(K11,[1]Hoja1!$B$2:$F$14234,2,FALSE),"")</f>
        <v/>
      </c>
      <c r="M11" s="185" t="str">
        <f>IFERROR(VLOOKUP(K11,[1]Hoja1!$B$2:$F$14234,3,FALSE),"")</f>
        <v/>
      </c>
      <c r="N11" s="185" t="str">
        <f>IFERROR(VLOOKUP(K11,[1]Hoja1!$B$2:$F$14234,4,FALSE),"")</f>
        <v/>
      </c>
      <c r="O11" s="193" t="s">
        <v>21502</v>
      </c>
      <c r="P11" s="185" t="s">
        <v>14894</v>
      </c>
      <c r="Q11" s="185"/>
      <c r="R11" s="185"/>
      <c r="S11" s="185"/>
      <c r="T11" s="185" t="s">
        <v>19113</v>
      </c>
      <c r="U11" s="185"/>
      <c r="V11" s="185" t="s">
        <v>1981</v>
      </c>
      <c r="W11" s="185"/>
      <c r="X11" s="185"/>
      <c r="Y11" s="191"/>
      <c r="Z11" s="187"/>
      <c r="AA11" s="166"/>
      <c r="AB11" s="166" t="s">
        <v>21489</v>
      </c>
      <c r="AC11" s="166"/>
      <c r="AD11" s="166"/>
      <c r="AE11" s="166"/>
      <c r="AF11" s="166"/>
      <c r="AG11" s="166"/>
      <c r="AH11" s="167"/>
      <c r="AI11" s="166"/>
      <c r="AJ11" s="168"/>
      <c r="AK11" s="168"/>
      <c r="AL11" s="168"/>
      <c r="AM11" s="168"/>
      <c r="AN11" s="168"/>
      <c r="AO11" s="166"/>
      <c r="AP11" s="187"/>
      <c r="AQ11" s="180"/>
    </row>
    <row r="12" spans="1:43" s="189" customFormat="1" ht="24.75" customHeight="1" x14ac:dyDescent="0.2">
      <c r="A12" s="180">
        <v>11</v>
      </c>
      <c r="B12" s="181" t="s">
        <v>21515</v>
      </c>
      <c r="C12" s="182" t="s">
        <v>21516</v>
      </c>
      <c r="D12" s="184" t="str">
        <f>+INDEX([2]REPORTE_SEG_EXPEDIENTES!$F$1:$F$3006,MATCH(Tabla13[[#This Row],[REGISTRO]],[2]REPORTE_SEG_EXPEDIENTES!$B$1:$B$3006,0))</f>
        <v>08/09/2022</v>
      </c>
      <c r="E12" s="184"/>
      <c r="F12" s="183" t="s">
        <v>11968</v>
      </c>
      <c r="G12" s="184">
        <v>44930</v>
      </c>
      <c r="H12" s="184" t="s">
        <v>21512</v>
      </c>
      <c r="I12" s="214">
        <f t="shared" si="0"/>
        <v>44845</v>
      </c>
      <c r="J12" s="184" t="str">
        <f>IF(I12="-","NO ES TUPA",IF(Tabla5[[#This Row],[FECHA FIRMA]]&lt;=Tabla5[[#This Row],[FECHA DE PLAZO MAXIMO DE ATENCION]],"SI","NO"))</f>
        <v>SI</v>
      </c>
      <c r="K12" s="185"/>
      <c r="L12" s="185" t="str">
        <f>IFERROR(VLOOKUP(K12,[1]Hoja1!$B$2:$F$14234,2,FALSE),"")</f>
        <v/>
      </c>
      <c r="M12" s="185" t="str">
        <f>IFERROR(VLOOKUP(K12,[1]Hoja1!$B$2:$F$14234,3,FALSE),"")</f>
        <v/>
      </c>
      <c r="N12" s="185" t="str">
        <f>IFERROR(VLOOKUP(K12,[1]Hoja1!$B$2:$F$14234,4,FALSE),"")</f>
        <v/>
      </c>
      <c r="O12" s="193" t="s">
        <v>21502</v>
      </c>
      <c r="P12" s="185" t="s">
        <v>14894</v>
      </c>
      <c r="Q12" s="185"/>
      <c r="R12" s="185"/>
      <c r="S12" s="185"/>
      <c r="T12" s="185" t="s">
        <v>19113</v>
      </c>
      <c r="U12" s="185"/>
      <c r="V12" s="185" t="s">
        <v>1981</v>
      </c>
      <c r="W12" s="185"/>
      <c r="X12" s="185"/>
      <c r="Y12" s="191"/>
      <c r="Z12" s="187"/>
      <c r="AA12" s="166"/>
      <c r="AB12" s="166" t="s">
        <v>21489</v>
      </c>
      <c r="AC12" s="166"/>
      <c r="AD12" s="166"/>
      <c r="AE12" s="166"/>
      <c r="AF12" s="166"/>
      <c r="AG12" s="166"/>
      <c r="AH12" s="167"/>
      <c r="AI12" s="166"/>
      <c r="AJ12" s="168"/>
      <c r="AK12" s="168"/>
      <c r="AL12" s="168"/>
      <c r="AM12" s="168"/>
      <c r="AN12" s="168"/>
      <c r="AO12" s="166"/>
      <c r="AP12" s="187"/>
      <c r="AQ12" s="180"/>
    </row>
    <row r="13" spans="1:43" s="189" customFormat="1" ht="24.75" customHeight="1" x14ac:dyDescent="0.2">
      <c r="A13" s="180">
        <v>12</v>
      </c>
      <c r="B13" s="181" t="s">
        <v>21517</v>
      </c>
      <c r="C13" s="182" t="s">
        <v>21518</v>
      </c>
      <c r="D13" s="184" t="str">
        <f>+INDEX([2]REPORTE_SEG_EXPEDIENTES!$F$1:$F$3006,MATCH(Tabla13[[#This Row],[REGISTRO]],[2]REPORTE_SEG_EXPEDIENTES!$B$1:$B$3006,0))</f>
        <v>08/09/2022</v>
      </c>
      <c r="E13" s="184"/>
      <c r="F13" s="183" t="s">
        <v>11968</v>
      </c>
      <c r="G13" s="184">
        <v>44930</v>
      </c>
      <c r="H13" s="184" t="s">
        <v>21512</v>
      </c>
      <c r="I13" s="214">
        <f t="shared" si="0"/>
        <v>44845</v>
      </c>
      <c r="J13" s="184" t="str">
        <f>IF(I13="-","NO ES TUPA",IF(Tabla5[[#This Row],[FECHA FIRMA]]&lt;=Tabla5[[#This Row],[FECHA DE PLAZO MAXIMO DE ATENCION]],"SI","NO"))</f>
        <v>SI</v>
      </c>
      <c r="K13" s="185"/>
      <c r="L13" s="185" t="str">
        <f>IFERROR(VLOOKUP(K13,[1]Hoja1!$B$2:$F$14234,2,FALSE),"")</f>
        <v/>
      </c>
      <c r="M13" s="185" t="str">
        <f>IFERROR(VLOOKUP(K13,[1]Hoja1!$B$2:$F$14234,3,FALSE),"")</f>
        <v/>
      </c>
      <c r="N13" s="185" t="str">
        <f>IFERROR(VLOOKUP(K13,[1]Hoja1!$B$2:$F$14234,4,FALSE),"")</f>
        <v/>
      </c>
      <c r="O13" s="193" t="s">
        <v>21502</v>
      </c>
      <c r="P13" s="185" t="s">
        <v>14894</v>
      </c>
      <c r="Q13" s="185"/>
      <c r="R13" s="185"/>
      <c r="S13" s="185"/>
      <c r="T13" s="185" t="s">
        <v>19113</v>
      </c>
      <c r="U13" s="185"/>
      <c r="V13" s="185" t="s">
        <v>1981</v>
      </c>
      <c r="W13" s="185"/>
      <c r="X13" s="185"/>
      <c r="Y13" s="191"/>
      <c r="Z13" s="187"/>
      <c r="AA13" s="166"/>
      <c r="AB13" s="166" t="s">
        <v>21489</v>
      </c>
      <c r="AC13" s="166"/>
      <c r="AD13" s="166"/>
      <c r="AE13" s="166"/>
      <c r="AF13" s="166"/>
      <c r="AG13" s="166"/>
      <c r="AH13" s="167"/>
      <c r="AI13" s="166"/>
      <c r="AJ13" s="168"/>
      <c r="AK13" s="168"/>
      <c r="AL13" s="168"/>
      <c r="AM13" s="168"/>
      <c r="AN13" s="168"/>
      <c r="AO13" s="166"/>
      <c r="AP13" s="187"/>
      <c r="AQ13" s="180"/>
    </row>
    <row r="14" spans="1:43" s="189" customFormat="1" ht="24.75" customHeight="1" x14ac:dyDescent="0.2">
      <c r="A14" s="180">
        <v>13</v>
      </c>
      <c r="B14" s="181" t="s">
        <v>21519</v>
      </c>
      <c r="C14" s="182" t="s">
        <v>21520</v>
      </c>
      <c r="D14" s="184" t="str">
        <f>+INDEX([2]REPORTE_SEG_EXPEDIENTES!$F$1:$F$3006,MATCH(Tabla13[[#This Row],[REGISTRO]],[2]REPORTE_SEG_EXPEDIENTES!$B$1:$B$3006,0))</f>
        <v>19/09/2022</v>
      </c>
      <c r="E14" s="184"/>
      <c r="F14" s="183" t="s">
        <v>11968</v>
      </c>
      <c r="G14" s="184">
        <v>44930</v>
      </c>
      <c r="H14" s="184" t="s">
        <v>21512</v>
      </c>
      <c r="I14" s="214">
        <f t="shared" si="0"/>
        <v>44822</v>
      </c>
      <c r="J14" s="184" t="str">
        <f>IF(I14="-","NO ES TUPA",IF(Tabla5[[#This Row],[FECHA FIRMA]]&lt;=Tabla5[[#This Row],[FECHA DE PLAZO MAXIMO DE ATENCION]],"SI","NO"))</f>
        <v>SI</v>
      </c>
      <c r="K14" s="185"/>
      <c r="L14" s="185" t="str">
        <f>IFERROR(VLOOKUP(K14,[1]Hoja1!$B$2:$F$14234,2,FALSE),"")</f>
        <v/>
      </c>
      <c r="M14" s="185" t="str">
        <f>IFERROR(VLOOKUP(K14,[1]Hoja1!$B$2:$F$14234,3,FALSE),"")</f>
        <v/>
      </c>
      <c r="N14" s="185" t="str">
        <f>IFERROR(VLOOKUP(K14,[1]Hoja1!$B$2:$F$14234,4,FALSE),"")</f>
        <v/>
      </c>
      <c r="O14" s="193" t="s">
        <v>21521</v>
      </c>
      <c r="P14" s="185" t="s">
        <v>14894</v>
      </c>
      <c r="Q14" s="185"/>
      <c r="R14" s="185"/>
      <c r="S14" s="185"/>
      <c r="T14" s="185" t="s">
        <v>19113</v>
      </c>
      <c r="U14" s="185"/>
      <c r="V14" s="185" t="s">
        <v>1981</v>
      </c>
      <c r="W14" s="185"/>
      <c r="X14" s="185"/>
      <c r="Y14" s="191"/>
      <c r="Z14" s="187"/>
      <c r="AA14" s="166"/>
      <c r="AB14" s="166" t="s">
        <v>21489</v>
      </c>
      <c r="AC14" s="166"/>
      <c r="AD14" s="166"/>
      <c r="AE14" s="166"/>
      <c r="AF14" s="166"/>
      <c r="AG14" s="166"/>
      <c r="AH14" s="167"/>
      <c r="AI14" s="166"/>
      <c r="AJ14" s="168"/>
      <c r="AK14" s="168"/>
      <c r="AL14" s="168"/>
      <c r="AM14" s="168"/>
      <c r="AN14" s="168"/>
      <c r="AO14" s="166"/>
      <c r="AP14" s="187"/>
      <c r="AQ14" s="180"/>
    </row>
    <row r="15" spans="1:43" s="189" customFormat="1" ht="24.75" customHeight="1" x14ac:dyDescent="0.2">
      <c r="A15" s="180">
        <v>14</v>
      </c>
      <c r="B15" s="181" t="s">
        <v>21522</v>
      </c>
      <c r="C15" s="182" t="s">
        <v>21523</v>
      </c>
      <c r="D15" s="184" t="str">
        <f>+INDEX([2]REPORTE_SEG_EXPEDIENTES!$F$1:$F$3006,MATCH(Tabla13[[#This Row],[REGISTRO]],[2]REPORTE_SEG_EXPEDIENTES!$B$1:$B$3006,0))</f>
        <v>30/09/2022</v>
      </c>
      <c r="E15" s="184"/>
      <c r="F15" s="183" t="s">
        <v>11968</v>
      </c>
      <c r="G15" s="184">
        <v>44930</v>
      </c>
      <c r="H15" s="184" t="s">
        <v>21512</v>
      </c>
      <c r="I15" s="214">
        <f t="shared" si="0"/>
        <v>44841</v>
      </c>
      <c r="J15" s="184" t="str">
        <f>IF(I15="-","NO ES TUPA",IF(Tabla5[[#This Row],[FECHA FIRMA]]&lt;=Tabla5[[#This Row],[FECHA DE PLAZO MAXIMO DE ATENCION]],"SI","NO"))</f>
        <v>NO</v>
      </c>
      <c r="K15" s="185"/>
      <c r="L15" s="185" t="str">
        <f>IFERROR(VLOOKUP(K15,[1]Hoja1!$B$2:$F$14234,2,FALSE),"")</f>
        <v/>
      </c>
      <c r="M15" s="185" t="str">
        <f>IFERROR(VLOOKUP(K15,[1]Hoja1!$B$2:$F$14234,3,FALSE),"")</f>
        <v/>
      </c>
      <c r="N15" s="185" t="str">
        <f>IFERROR(VLOOKUP(K15,[1]Hoja1!$B$2:$F$14234,4,FALSE),"")</f>
        <v/>
      </c>
      <c r="O15" s="193" t="s">
        <v>21524</v>
      </c>
      <c r="P15" s="185" t="s">
        <v>14894</v>
      </c>
      <c r="Q15" s="185"/>
      <c r="R15" s="185"/>
      <c r="S15" s="185"/>
      <c r="T15" s="185" t="s">
        <v>19113</v>
      </c>
      <c r="U15" s="185"/>
      <c r="V15" s="185" t="s">
        <v>1981</v>
      </c>
      <c r="W15" s="185"/>
      <c r="X15" s="185"/>
      <c r="Y15" s="191"/>
      <c r="Z15" s="187"/>
      <c r="AA15" s="166"/>
      <c r="AB15" s="166" t="s">
        <v>21489</v>
      </c>
      <c r="AC15" s="166"/>
      <c r="AD15" s="166"/>
      <c r="AE15" s="166"/>
      <c r="AF15" s="166"/>
      <c r="AG15" s="166"/>
      <c r="AH15" s="167"/>
      <c r="AI15" s="166"/>
      <c r="AJ15" s="168"/>
      <c r="AK15" s="168"/>
      <c r="AL15" s="168"/>
      <c r="AM15" s="168"/>
      <c r="AN15" s="168"/>
      <c r="AO15" s="166"/>
      <c r="AP15" s="187"/>
      <c r="AQ15" s="180"/>
    </row>
    <row r="16" spans="1:43" s="189" customFormat="1" ht="24.75" customHeight="1" x14ac:dyDescent="0.2">
      <c r="A16" s="180">
        <v>15</v>
      </c>
      <c r="B16" s="181" t="s">
        <v>21525</v>
      </c>
      <c r="C16" s="182" t="s">
        <v>21526</v>
      </c>
      <c r="D16" s="184" t="str">
        <f>+INDEX([2]REPORTE_SEG_EXPEDIENTES!$F$1:$F$3006,MATCH(Tabla13[[#This Row],[REGISTRO]],[2]REPORTE_SEG_EXPEDIENTES!$B$1:$B$3006,0))</f>
        <v>03/10/2022</v>
      </c>
      <c r="E16" s="184"/>
      <c r="F16" s="183" t="s">
        <v>11968</v>
      </c>
      <c r="G16" s="184">
        <v>44930</v>
      </c>
      <c r="H16" s="184" t="s">
        <v>21512</v>
      </c>
      <c r="I16" s="214">
        <f t="shared" si="0"/>
        <v>44866</v>
      </c>
      <c r="J16" s="184" t="str">
        <f>IF(I16="-","NO ES TUPA",IF(Tabla5[[#This Row],[FECHA FIRMA]]&lt;=Tabla5[[#This Row],[FECHA DE PLAZO MAXIMO DE ATENCION]],"SI","NO"))</f>
        <v>NO</v>
      </c>
      <c r="K16" s="185"/>
      <c r="L16" s="185" t="str">
        <f>IFERROR(VLOOKUP(K16,[1]Hoja1!$B$2:$F$14234,2,FALSE),"")</f>
        <v/>
      </c>
      <c r="M16" s="185" t="str">
        <f>IFERROR(VLOOKUP(K16,[1]Hoja1!$B$2:$F$14234,3,FALSE),"")</f>
        <v/>
      </c>
      <c r="N16" s="185" t="str">
        <f>IFERROR(VLOOKUP(K16,[1]Hoja1!$B$2:$F$14234,4,FALSE),"")</f>
        <v/>
      </c>
      <c r="O16" s="193" t="s">
        <v>21527</v>
      </c>
      <c r="P16" s="185" t="s">
        <v>14894</v>
      </c>
      <c r="Q16" s="185"/>
      <c r="R16" s="185"/>
      <c r="S16" s="185"/>
      <c r="T16" s="185" t="s">
        <v>19113</v>
      </c>
      <c r="U16" s="185"/>
      <c r="V16" s="185" t="s">
        <v>1981</v>
      </c>
      <c r="W16" s="185"/>
      <c r="X16" s="185"/>
      <c r="Y16" s="191"/>
      <c r="Z16" s="187"/>
      <c r="AA16" s="166"/>
      <c r="AB16" s="166" t="s">
        <v>21489</v>
      </c>
      <c r="AC16" s="166"/>
      <c r="AD16" s="166"/>
      <c r="AE16" s="166"/>
      <c r="AF16" s="166"/>
      <c r="AG16" s="166"/>
      <c r="AH16" s="167"/>
      <c r="AI16" s="166"/>
      <c r="AJ16" s="168"/>
      <c r="AK16" s="168"/>
      <c r="AL16" s="168"/>
      <c r="AM16" s="168"/>
      <c r="AN16" s="168"/>
      <c r="AO16" s="166"/>
      <c r="AP16" s="187"/>
      <c r="AQ16" s="180"/>
    </row>
    <row r="17" spans="1:43" s="189" customFormat="1" ht="24.75" customHeight="1" x14ac:dyDescent="0.2">
      <c r="A17" s="180">
        <v>16</v>
      </c>
      <c r="B17" s="181" t="s">
        <v>21528</v>
      </c>
      <c r="C17" s="182" t="s">
        <v>21529</v>
      </c>
      <c r="D17" s="184" t="str">
        <f>+INDEX([2]REPORTE_SEG_EXPEDIENTES!$F$1:$F$3006,MATCH(Tabla13[[#This Row],[REGISTRO]],[2]REPORTE_SEG_EXPEDIENTES!$B$1:$B$3006,0))</f>
        <v>24/10/2022</v>
      </c>
      <c r="E17" s="184"/>
      <c r="F17" s="183" t="s">
        <v>11968</v>
      </c>
      <c r="G17" s="184">
        <v>44930</v>
      </c>
      <c r="H17" s="184" t="s">
        <v>21512</v>
      </c>
      <c r="I17" s="214">
        <f t="shared" si="0"/>
        <v>44860</v>
      </c>
      <c r="J17" s="184" t="str">
        <f>IF(I17="-","NO ES TUPA",IF(Tabla5[[#This Row],[FECHA FIRMA]]&lt;=Tabla5[[#This Row],[FECHA DE PLAZO MAXIMO DE ATENCION]],"SI","NO"))</f>
        <v>NO</v>
      </c>
      <c r="K17" s="185"/>
      <c r="L17" s="185" t="str">
        <f>IFERROR(VLOOKUP(K17,[1]Hoja1!$B$2:$F$14234,2,FALSE),"")</f>
        <v/>
      </c>
      <c r="M17" s="185" t="str">
        <f>IFERROR(VLOOKUP(K17,[1]Hoja1!$B$2:$F$14234,3,FALSE),"")</f>
        <v/>
      </c>
      <c r="N17" s="185" t="str">
        <f>IFERROR(VLOOKUP(K17,[1]Hoja1!$B$2:$F$14234,4,FALSE),"")</f>
        <v/>
      </c>
      <c r="O17" s="193" t="s">
        <v>21530</v>
      </c>
      <c r="P17" s="185" t="s">
        <v>14894</v>
      </c>
      <c r="Q17" s="185"/>
      <c r="R17" s="185"/>
      <c r="S17" s="185"/>
      <c r="T17" s="185" t="s">
        <v>19115</v>
      </c>
      <c r="U17" s="185"/>
      <c r="V17" s="185" t="s">
        <v>1981</v>
      </c>
      <c r="W17" s="185"/>
      <c r="X17" s="185"/>
      <c r="Y17" s="191"/>
      <c r="Z17" s="187"/>
      <c r="AA17" s="166"/>
      <c r="AB17" s="166" t="s">
        <v>21489</v>
      </c>
      <c r="AC17" s="166"/>
      <c r="AD17" s="166"/>
      <c r="AE17" s="166"/>
      <c r="AF17" s="166"/>
      <c r="AG17" s="166"/>
      <c r="AH17" s="167"/>
      <c r="AI17" s="166"/>
      <c r="AJ17" s="168"/>
      <c r="AK17" s="168"/>
      <c r="AL17" s="168"/>
      <c r="AM17" s="168"/>
      <c r="AN17" s="168"/>
      <c r="AO17" s="166"/>
      <c r="AP17" s="187"/>
      <c r="AQ17" s="180"/>
    </row>
    <row r="18" spans="1:43" s="189" customFormat="1" ht="24.75" customHeight="1" x14ac:dyDescent="0.2">
      <c r="A18" s="180">
        <v>17</v>
      </c>
      <c r="B18" s="181" t="s">
        <v>21531</v>
      </c>
      <c r="C18" s="182" t="s">
        <v>21226</v>
      </c>
      <c r="D18" s="184" t="str">
        <f>+INDEX([2]REPORTE_SEG_EXPEDIENTES!$F$1:$F$3006,MATCH(Tabla13[[#This Row],[REGISTRO]],[2]REPORTE_SEG_EXPEDIENTES!$B$1:$B$3006,0))</f>
        <v>24/10/2022</v>
      </c>
      <c r="E18" s="184"/>
      <c r="F18" s="183" t="s">
        <v>11968</v>
      </c>
      <c r="G18" s="184">
        <v>44930</v>
      </c>
      <c r="H18" s="184" t="s">
        <v>21512</v>
      </c>
      <c r="I18" s="184">
        <f t="shared" si="0"/>
        <v>44860</v>
      </c>
      <c r="J18" s="184" t="str">
        <f>IF(I18="-","NO ES TUPA",IF(Tabla5[[#This Row],[FECHA FIRMA]]&lt;=Tabla5[[#This Row],[FECHA DE PLAZO MAXIMO DE ATENCION]],"SI","NO"))</f>
        <v>NO</v>
      </c>
      <c r="K18" s="185">
        <v>4021</v>
      </c>
      <c r="L18" s="185" t="str">
        <f>IFERROR(VLOOKUP(K18,[1]Hoja1!$B$2:$F$14234,2,FALSE),"")</f>
        <v>TIBURON 9</v>
      </c>
      <c r="M18" s="185" t="str">
        <f>IFERROR(VLOOKUP(K18,[1]Hoja1!$B$2:$F$14234,3,FALSE),"")</f>
        <v>CE-4021-PM</v>
      </c>
      <c r="N18" s="185" t="str">
        <f>IFERROR(VLOOKUP(K18,[1]Hoja1!$B$2:$F$14234,4,FALSE),"")</f>
        <v>PESQUERA CARAL S.A.</v>
      </c>
      <c r="O18" s="193" t="s">
        <v>21532</v>
      </c>
      <c r="P18" s="185" t="s">
        <v>14894</v>
      </c>
      <c r="Q18" s="185"/>
      <c r="R18" s="185"/>
      <c r="S18" s="185"/>
      <c r="T18" s="185" t="s">
        <v>21457</v>
      </c>
      <c r="U18" s="185"/>
      <c r="V18" s="185" t="s">
        <v>21444</v>
      </c>
      <c r="W18" s="185" t="s">
        <v>21230</v>
      </c>
      <c r="X18" s="185"/>
      <c r="Y18" s="191"/>
      <c r="Z18" s="187"/>
      <c r="AA18" s="166" t="s">
        <v>21489</v>
      </c>
      <c r="AB18" s="166"/>
      <c r="AC18" s="166"/>
      <c r="AD18" s="166"/>
      <c r="AE18" s="166"/>
      <c r="AF18" s="166"/>
      <c r="AG18" s="166"/>
      <c r="AH18" s="166"/>
      <c r="AI18" s="166"/>
      <c r="AJ18" s="169"/>
      <c r="AK18" s="169"/>
      <c r="AL18" s="169"/>
      <c r="AM18" s="169"/>
      <c r="AN18" s="169"/>
      <c r="AO18" s="166"/>
      <c r="AP18" s="187"/>
      <c r="AQ18" s="180"/>
    </row>
    <row r="19" spans="1:43" s="189" customFormat="1" ht="24.75" customHeight="1" x14ac:dyDescent="0.2">
      <c r="A19" s="180">
        <v>18</v>
      </c>
      <c r="B19" s="181" t="s">
        <v>21533</v>
      </c>
      <c r="C19" s="182" t="s">
        <v>21534</v>
      </c>
      <c r="D19" s="184" t="str">
        <f>+INDEX([2]REPORTE_SEG_EXPEDIENTES!$F$1:$F$3006,MATCH(Tabla13[[#This Row],[REGISTRO]],[2]REPORTE_SEG_EXPEDIENTES!$B$1:$B$3006,0))</f>
        <v>11/11/2022</v>
      </c>
      <c r="E19" s="184"/>
      <c r="F19" s="183" t="s">
        <v>11968</v>
      </c>
      <c r="G19" s="184">
        <v>44931</v>
      </c>
      <c r="H19" s="184" t="s">
        <v>21535</v>
      </c>
      <c r="I19" s="214">
        <f t="shared" si="0"/>
        <v>44911</v>
      </c>
      <c r="J19" s="184" t="str">
        <f>IF(I19="-","NO ES TUPA",IF(Tabla5[[#This Row],[FECHA FIRMA]]&lt;=Tabla5[[#This Row],[FECHA DE PLAZO MAXIMO DE ATENCION]],"SI","NO"))</f>
        <v>NO</v>
      </c>
      <c r="K19" s="185"/>
      <c r="L19" s="185" t="str">
        <f>IFERROR(VLOOKUP(K19,[1]Hoja1!$B$2:$F$14234,2,FALSE),"")</f>
        <v/>
      </c>
      <c r="M19" s="185" t="str">
        <f>IFERROR(VLOOKUP(K19,[1]Hoja1!$B$2:$F$14234,3,FALSE),"")</f>
        <v/>
      </c>
      <c r="N19" s="185" t="str">
        <f>IFERROR(VLOOKUP(K19,[1]Hoja1!$B$2:$F$14234,4,FALSE),"")</f>
        <v/>
      </c>
      <c r="O19" s="193" t="s">
        <v>21536</v>
      </c>
      <c r="P19" s="185" t="s">
        <v>14894</v>
      </c>
      <c r="Q19" s="185"/>
      <c r="R19" s="185"/>
      <c r="S19" s="185"/>
      <c r="T19" s="185" t="s">
        <v>78</v>
      </c>
      <c r="U19" s="185"/>
      <c r="V19" s="185" t="s">
        <v>1981</v>
      </c>
      <c r="W19" s="185"/>
      <c r="X19" s="185" t="s">
        <v>21537</v>
      </c>
      <c r="Y19" s="191"/>
      <c r="Z19" s="187"/>
      <c r="AA19" s="166" t="s">
        <v>21489</v>
      </c>
      <c r="AB19" s="166"/>
      <c r="AC19" s="166"/>
      <c r="AD19" s="166"/>
      <c r="AE19" s="166"/>
      <c r="AF19" s="166"/>
      <c r="AG19" s="166"/>
      <c r="AH19" s="166"/>
      <c r="AI19" s="166"/>
      <c r="AJ19" s="169"/>
      <c r="AK19" s="169"/>
      <c r="AL19" s="169"/>
      <c r="AM19" s="169"/>
      <c r="AN19" s="169"/>
      <c r="AO19" s="166"/>
      <c r="AP19" s="187"/>
      <c r="AQ19" s="180"/>
    </row>
    <row r="20" spans="1:43" s="189" customFormat="1" ht="24.75" customHeight="1" x14ac:dyDescent="0.2">
      <c r="A20" s="180">
        <v>19</v>
      </c>
      <c r="B20" s="181" t="s">
        <v>21538</v>
      </c>
      <c r="C20" s="182" t="s">
        <v>21539</v>
      </c>
      <c r="D20" s="184" t="str">
        <f>+INDEX([2]REPORTE_SEG_EXPEDIENTES!$F$1:$F$3006,MATCH(Tabla13[[#This Row],[REGISTRO]],[2]REPORTE_SEG_EXPEDIENTES!$B$1:$B$3006,0))</f>
        <v>12/12/2022</v>
      </c>
      <c r="E20" s="184"/>
      <c r="F20" s="183" t="s">
        <v>11968</v>
      </c>
      <c r="G20" s="184">
        <v>44931</v>
      </c>
      <c r="H20" s="184" t="s">
        <v>21535</v>
      </c>
      <c r="I20" s="214">
        <f t="shared" si="0"/>
        <v>44942</v>
      </c>
      <c r="J20" s="184" t="str">
        <f>IF(I20="-","NO ES TUPA",IF(Tabla5[[#This Row],[FECHA FIRMA]]&lt;=Tabla5[[#This Row],[FECHA DE PLAZO MAXIMO DE ATENCION]],"SI","NO"))</f>
        <v>SI</v>
      </c>
      <c r="K20" s="185"/>
      <c r="L20" s="185" t="str">
        <f>IFERROR(VLOOKUP(K20,[1]Hoja1!$B$2:$F$14234,2,FALSE),"")</f>
        <v/>
      </c>
      <c r="M20" s="185" t="str">
        <f>IFERROR(VLOOKUP(K20,[1]Hoja1!$B$2:$F$14234,3,FALSE),"")</f>
        <v/>
      </c>
      <c r="N20" s="185" t="str">
        <f>IFERROR(VLOOKUP(K20,[1]Hoja1!$B$2:$F$14234,4,FALSE),"")</f>
        <v/>
      </c>
      <c r="O20" s="193" t="s">
        <v>21540</v>
      </c>
      <c r="P20" s="185" t="s">
        <v>14894</v>
      </c>
      <c r="Q20" s="185" t="s">
        <v>23</v>
      </c>
      <c r="R20" s="185" t="s">
        <v>21541</v>
      </c>
      <c r="S20" s="185" t="s">
        <v>21542</v>
      </c>
      <c r="T20" s="185" t="s">
        <v>19118</v>
      </c>
      <c r="U20" s="185"/>
      <c r="V20" s="185" t="s">
        <v>1981</v>
      </c>
      <c r="W20" s="185"/>
      <c r="X20" s="185"/>
      <c r="Y20" s="191"/>
      <c r="Z20" s="187"/>
      <c r="AA20" s="166" t="s">
        <v>21489</v>
      </c>
      <c r="AB20" s="166" t="s">
        <v>21489</v>
      </c>
      <c r="AC20" s="166"/>
      <c r="AD20" s="166"/>
      <c r="AE20" s="166"/>
      <c r="AF20" s="166"/>
      <c r="AG20" s="166"/>
      <c r="AH20" s="166"/>
      <c r="AI20" s="166"/>
      <c r="AJ20" s="169"/>
      <c r="AK20" s="169"/>
      <c r="AL20" s="169"/>
      <c r="AM20" s="169"/>
      <c r="AN20" s="169"/>
      <c r="AO20" s="166"/>
      <c r="AP20" s="187"/>
      <c r="AQ20" s="180"/>
    </row>
    <row r="21" spans="1:43" s="189" customFormat="1" ht="24.75" customHeight="1" x14ac:dyDescent="0.2">
      <c r="A21" s="180">
        <v>20</v>
      </c>
      <c r="B21" s="181" t="s">
        <v>21543</v>
      </c>
      <c r="C21" s="182" t="s">
        <v>21544</v>
      </c>
      <c r="D21" s="184" t="str">
        <f>+INDEX([2]REPORTE_SEG_EXPEDIENTES!$F$1:$F$3006,MATCH(Tabla13[[#This Row],[REGISTRO]],[2]REPORTE_SEG_EXPEDIENTES!$B$1:$B$3006,0))</f>
        <v>29/04/2022</v>
      </c>
      <c r="E21" s="184"/>
      <c r="F21" s="183" t="s">
        <v>11968</v>
      </c>
      <c r="G21" s="184">
        <v>44931</v>
      </c>
      <c r="H21" s="184" t="s">
        <v>21535</v>
      </c>
      <c r="I21" s="214">
        <f t="shared" si="0"/>
        <v>44687</v>
      </c>
      <c r="J21" s="184" t="str">
        <f>IF(I21="-","NO ES TUPA",IF(Tabla5[[#This Row],[FECHA FIRMA]]&lt;=Tabla5[[#This Row],[FECHA DE PLAZO MAXIMO DE ATENCION]],"SI","NO"))</f>
        <v>SI</v>
      </c>
      <c r="K21" s="185"/>
      <c r="L21" s="185" t="str">
        <f>IFERROR(VLOOKUP(K21,[1]Hoja1!$B$2:$F$14234,2,FALSE),"")</f>
        <v/>
      </c>
      <c r="M21" s="185" t="str">
        <f>IFERROR(VLOOKUP(K21,[1]Hoja1!$B$2:$F$14234,3,FALSE),"")</f>
        <v/>
      </c>
      <c r="N21" s="185" t="str">
        <f>IFERROR(VLOOKUP(K21,[1]Hoja1!$B$2:$F$14234,4,FALSE),"")</f>
        <v/>
      </c>
      <c r="O21" s="193" t="s">
        <v>21545</v>
      </c>
      <c r="P21" s="185" t="s">
        <v>15859</v>
      </c>
      <c r="Q21" s="185"/>
      <c r="R21" s="185"/>
      <c r="S21" s="185"/>
      <c r="T21" s="185" t="s">
        <v>21447</v>
      </c>
      <c r="U21" s="185"/>
      <c r="V21" s="185" t="s">
        <v>1981</v>
      </c>
      <c r="W21" s="185"/>
      <c r="X21" s="185" t="s">
        <v>21537</v>
      </c>
      <c r="Y21" s="191"/>
      <c r="Z21" s="187"/>
      <c r="AA21" s="166"/>
      <c r="AB21" s="166"/>
      <c r="AC21" s="166"/>
      <c r="AD21" s="166"/>
      <c r="AE21" s="166"/>
      <c r="AF21" s="166"/>
      <c r="AG21" s="166"/>
      <c r="AH21" s="167"/>
      <c r="AI21" s="166"/>
      <c r="AJ21" s="168"/>
      <c r="AK21" s="168"/>
      <c r="AL21" s="168"/>
      <c r="AM21" s="168"/>
      <c r="AN21" s="168"/>
      <c r="AO21" s="166"/>
      <c r="AP21" s="187"/>
      <c r="AQ21" s="180"/>
    </row>
    <row r="22" spans="1:43" s="189" customFormat="1" ht="24.75" customHeight="1" x14ac:dyDescent="0.2">
      <c r="A22" s="180">
        <v>21</v>
      </c>
      <c r="B22" s="181" t="s">
        <v>21546</v>
      </c>
      <c r="C22" s="182" t="s">
        <v>21547</v>
      </c>
      <c r="D22" s="184" t="str">
        <f>+INDEX([2]REPORTE_SEG_EXPEDIENTES!$F$1:$F$3006,MATCH(Tabla13[[#This Row],[REGISTRO]],[2]REPORTE_SEG_EXPEDIENTES!$B$1:$B$3006,0))</f>
        <v>19/10/2022</v>
      </c>
      <c r="E22" s="184"/>
      <c r="F22" s="183" t="s">
        <v>11968</v>
      </c>
      <c r="G22" s="184">
        <v>44931</v>
      </c>
      <c r="H22" s="184" t="s">
        <v>21535</v>
      </c>
      <c r="I22" s="214">
        <f t="shared" si="0"/>
        <v>44851</v>
      </c>
      <c r="J22" s="184" t="str">
        <f>IF(I22="-","NO ES TUPA",IF(Tabla5[[#This Row],[FECHA FIRMA]]&lt;=Tabla5[[#This Row],[FECHA DE PLAZO MAXIMO DE ATENCION]],"SI","NO"))</f>
        <v>NO</v>
      </c>
      <c r="K22" s="185"/>
      <c r="L22" s="185" t="str">
        <f>IFERROR(VLOOKUP(K22,[1]Hoja1!$B$2:$F$14234,2,FALSE),"")</f>
        <v/>
      </c>
      <c r="M22" s="185" t="str">
        <f>IFERROR(VLOOKUP(K22,[1]Hoja1!$B$2:$F$14234,3,FALSE),"")</f>
        <v/>
      </c>
      <c r="N22" s="185" t="str">
        <f>IFERROR(VLOOKUP(K22,[1]Hoja1!$B$2:$F$14234,4,FALSE),"")</f>
        <v/>
      </c>
      <c r="O22" s="193" t="s">
        <v>21548</v>
      </c>
      <c r="P22" s="185" t="s">
        <v>15859</v>
      </c>
      <c r="Q22" s="185"/>
      <c r="R22" s="185"/>
      <c r="S22" s="185"/>
      <c r="T22" s="185" t="s">
        <v>19119</v>
      </c>
      <c r="U22" s="185"/>
      <c r="V22" s="185" t="s">
        <v>1981</v>
      </c>
      <c r="W22" s="185" t="s">
        <v>5783</v>
      </c>
      <c r="X22" s="185" t="s">
        <v>21537</v>
      </c>
      <c r="Y22" s="191"/>
      <c r="Z22" s="187"/>
      <c r="AA22" s="166"/>
      <c r="AB22" s="166"/>
      <c r="AC22" s="166"/>
      <c r="AD22" s="166"/>
      <c r="AE22" s="166"/>
      <c r="AF22" s="166"/>
      <c r="AG22" s="166"/>
      <c r="AH22" s="167"/>
      <c r="AI22" s="166"/>
      <c r="AJ22" s="168"/>
      <c r="AK22" s="168"/>
      <c r="AL22" s="168"/>
      <c r="AM22" s="168"/>
      <c r="AN22" s="168"/>
      <c r="AO22" s="166"/>
      <c r="AP22" s="187"/>
      <c r="AQ22" s="180"/>
    </row>
    <row r="23" spans="1:43" s="189" customFormat="1" ht="24.75" customHeight="1" x14ac:dyDescent="0.2">
      <c r="A23" s="180">
        <v>22</v>
      </c>
      <c r="B23" s="181" t="s">
        <v>21549</v>
      </c>
      <c r="C23" s="182" t="s">
        <v>21550</v>
      </c>
      <c r="D23" s="184" t="str">
        <f>+INDEX([2]REPORTE_SEG_EXPEDIENTES!$F$1:$F$3006,MATCH(Tabla13[[#This Row],[REGISTRO]],[2]REPORTE_SEG_EXPEDIENTES!$B$1:$B$3006,0))</f>
        <v>16/12/2022</v>
      </c>
      <c r="E23" s="184"/>
      <c r="F23" s="183" t="s">
        <v>11968</v>
      </c>
      <c r="G23" s="184">
        <v>44931</v>
      </c>
      <c r="H23" s="184" t="s">
        <v>21535</v>
      </c>
      <c r="I23" s="184">
        <f t="shared" si="0"/>
        <v>44950</v>
      </c>
      <c r="J23" s="184" t="str">
        <f>IF(I23="-","NO ES TUPA",IF(Tabla5[[#This Row],[FECHA FIRMA]]&lt;=Tabla5[[#This Row],[FECHA DE PLAZO MAXIMO DE ATENCION]],"SI","NO"))</f>
        <v>NO</v>
      </c>
      <c r="K23" s="185"/>
      <c r="L23" s="185" t="str">
        <f>IFERROR(VLOOKUP(K23,[1]Hoja1!$B$2:$F$14234,2,FALSE),"")</f>
        <v/>
      </c>
      <c r="M23" s="185" t="str">
        <f>IFERROR(VLOOKUP(K23,[1]Hoja1!$B$2:$F$14234,3,FALSE),"")</f>
        <v/>
      </c>
      <c r="N23" s="185" t="str">
        <f>IFERROR(VLOOKUP(K23,[1]Hoja1!$B$2:$F$14234,4,FALSE),"")</f>
        <v/>
      </c>
      <c r="O23" s="193" t="s">
        <v>21551</v>
      </c>
      <c r="P23" s="198" t="s">
        <v>14894</v>
      </c>
      <c r="Q23" s="198"/>
      <c r="R23" s="198"/>
      <c r="S23" s="198"/>
      <c r="T23" s="198" t="s">
        <v>179</v>
      </c>
      <c r="U23" s="198"/>
      <c r="V23" s="198" t="s">
        <v>21444</v>
      </c>
      <c r="W23" s="198"/>
      <c r="X23" s="185"/>
      <c r="Y23" s="191"/>
      <c r="Z23" s="187"/>
      <c r="AA23" s="166"/>
      <c r="AB23" s="166" t="s">
        <v>21489</v>
      </c>
      <c r="AC23" s="166"/>
      <c r="AD23" s="166"/>
      <c r="AE23" s="166"/>
      <c r="AF23" s="166"/>
      <c r="AG23" s="166"/>
      <c r="AH23" s="167"/>
      <c r="AI23" s="166"/>
      <c r="AJ23" s="168"/>
      <c r="AK23" s="168"/>
      <c r="AL23" s="168"/>
      <c r="AM23" s="168"/>
      <c r="AN23" s="168"/>
      <c r="AO23" s="166"/>
      <c r="AP23" s="187"/>
      <c r="AQ23" s="180"/>
    </row>
    <row r="24" spans="1:43" s="189" customFormat="1" ht="24.75" customHeight="1" x14ac:dyDescent="0.2">
      <c r="A24" s="180">
        <v>23</v>
      </c>
      <c r="B24" s="181" t="s">
        <v>21552</v>
      </c>
      <c r="C24" s="182" t="s">
        <v>21553</v>
      </c>
      <c r="D24" s="184" t="str">
        <f>+INDEX([2]REPORTE_SEG_EXPEDIENTES!$F$1:$F$3006,MATCH(Tabla13[[#This Row],[REGISTRO]],[2]REPORTE_SEG_EXPEDIENTES!$B$1:$B$3006,0))</f>
        <v>14/12/2022</v>
      </c>
      <c r="E24" s="184"/>
      <c r="F24" s="183" t="s">
        <v>11968</v>
      </c>
      <c r="G24" s="184">
        <v>44931</v>
      </c>
      <c r="H24" s="184" t="s">
        <v>21535</v>
      </c>
      <c r="I24" s="184">
        <f t="shared" si="0"/>
        <v>44946</v>
      </c>
      <c r="J24" s="184" t="str">
        <f>IF(I24="-","NO ES TUPA",IF(Tabla5[[#This Row],[FECHA FIRMA]]&lt;=Tabla5[[#This Row],[FECHA DE PLAZO MAXIMO DE ATENCION]],"SI","NO"))</f>
        <v>NO</v>
      </c>
      <c r="K24" s="185"/>
      <c r="L24" s="185" t="str">
        <f>IFERROR(VLOOKUP(K24,[1]Hoja1!$B$2:$F$14234,2,FALSE),"")</f>
        <v/>
      </c>
      <c r="M24" s="185" t="str">
        <f>IFERROR(VLOOKUP(K24,[1]Hoja1!$B$2:$F$14234,3,FALSE),"")</f>
        <v/>
      </c>
      <c r="N24" s="185" t="str">
        <f>IFERROR(VLOOKUP(K24,[1]Hoja1!$B$2:$F$14234,4,FALSE),"")</f>
        <v/>
      </c>
      <c r="O24" s="193" t="s">
        <v>21554</v>
      </c>
      <c r="P24" s="198" t="s">
        <v>14894</v>
      </c>
      <c r="Q24" s="198"/>
      <c r="R24" s="198"/>
      <c r="S24" s="198"/>
      <c r="T24" s="198" t="s">
        <v>179</v>
      </c>
      <c r="U24" s="198"/>
      <c r="V24" s="198" t="s">
        <v>21444</v>
      </c>
      <c r="W24" s="198"/>
      <c r="X24" s="185"/>
      <c r="Y24" s="191"/>
      <c r="Z24" s="187"/>
      <c r="AA24" s="166"/>
      <c r="AB24" s="166" t="s">
        <v>21489</v>
      </c>
      <c r="AC24" s="166"/>
      <c r="AD24" s="166"/>
      <c r="AE24" s="166"/>
      <c r="AF24" s="166"/>
      <c r="AG24" s="166"/>
      <c r="AH24" s="167"/>
      <c r="AI24" s="166"/>
      <c r="AJ24" s="168"/>
      <c r="AK24" s="168"/>
      <c r="AL24" s="168"/>
      <c r="AM24" s="168"/>
      <c r="AN24" s="168"/>
      <c r="AO24" s="166"/>
      <c r="AP24" s="187"/>
      <c r="AQ24" s="180"/>
    </row>
    <row r="25" spans="1:43" s="189" customFormat="1" ht="24.75" customHeight="1" x14ac:dyDescent="0.2">
      <c r="A25" s="180">
        <v>24</v>
      </c>
      <c r="B25" s="181" t="s">
        <v>21555</v>
      </c>
      <c r="C25" s="182" t="s">
        <v>21556</v>
      </c>
      <c r="D25" s="184" t="str">
        <f>+INDEX([2]REPORTE_SEG_EXPEDIENTES!$F$1:$F$3006,MATCH(Tabla13[[#This Row],[REGISTRO]],[2]REPORTE_SEG_EXPEDIENTES!$B$1:$B$3006,0))</f>
        <v>12/12/2022</v>
      </c>
      <c r="E25" s="184"/>
      <c r="F25" s="183" t="s">
        <v>11968</v>
      </c>
      <c r="G25" s="184">
        <v>44931</v>
      </c>
      <c r="H25" s="184" t="s">
        <v>21535</v>
      </c>
      <c r="I25" s="184">
        <f t="shared" si="0"/>
        <v>44942</v>
      </c>
      <c r="J25" s="184" t="str">
        <f>IF(I25="-","NO ES TUPA",IF(Tabla5[[#This Row],[FECHA FIRMA]]&lt;=Tabla5[[#This Row],[FECHA DE PLAZO MAXIMO DE ATENCION]],"SI","NO"))</f>
        <v>NO</v>
      </c>
      <c r="K25" s="185"/>
      <c r="L25" s="185" t="str">
        <f>IFERROR(VLOOKUP(K25,[1]Hoja1!$B$2:$F$14234,2,FALSE),"")</f>
        <v/>
      </c>
      <c r="M25" s="185" t="str">
        <f>IFERROR(VLOOKUP(K25,[1]Hoja1!$B$2:$F$14234,3,FALSE),"")</f>
        <v/>
      </c>
      <c r="N25" s="185" t="str">
        <f>IFERROR(VLOOKUP(K25,[1]Hoja1!$B$2:$F$14234,4,FALSE),"")</f>
        <v/>
      </c>
      <c r="O25" s="193" t="s">
        <v>21557</v>
      </c>
      <c r="P25" s="198" t="s">
        <v>14894</v>
      </c>
      <c r="Q25" s="198"/>
      <c r="R25" s="198"/>
      <c r="S25" s="198"/>
      <c r="T25" s="198" t="s">
        <v>179</v>
      </c>
      <c r="U25" s="198"/>
      <c r="V25" s="198" t="s">
        <v>21444</v>
      </c>
      <c r="W25" s="198"/>
      <c r="X25" s="185"/>
      <c r="Y25" s="191"/>
      <c r="Z25" s="187"/>
      <c r="AA25" s="166"/>
      <c r="AB25" s="166" t="s">
        <v>21489</v>
      </c>
      <c r="AC25" s="166"/>
      <c r="AD25" s="166"/>
      <c r="AE25" s="166"/>
      <c r="AF25" s="166"/>
      <c r="AG25" s="166"/>
      <c r="AH25" s="167"/>
      <c r="AI25" s="166"/>
      <c r="AJ25" s="168"/>
      <c r="AK25" s="168"/>
      <c r="AL25" s="168"/>
      <c r="AM25" s="168"/>
      <c r="AN25" s="168"/>
      <c r="AO25" s="166"/>
      <c r="AP25" s="187"/>
      <c r="AQ25" s="180"/>
    </row>
    <row r="26" spans="1:43" s="189" customFormat="1" ht="24.75" customHeight="1" x14ac:dyDescent="0.2">
      <c r="A26" s="180">
        <v>25</v>
      </c>
      <c r="B26" s="195" t="s">
        <v>21558</v>
      </c>
      <c r="C26" s="196" t="s">
        <v>21559</v>
      </c>
      <c r="D26" s="184" t="str">
        <f>+INDEX([2]REPORTE_SEG_EXPEDIENTES!$F$1:$F$3006,MATCH(Tabla13[[#This Row],[REGISTRO]],[2]REPORTE_SEG_EXPEDIENTES!$B$1:$B$3006,0))</f>
        <v>13/09/2022</v>
      </c>
      <c r="E26" s="184"/>
      <c r="F26" s="183" t="s">
        <v>11968</v>
      </c>
      <c r="G26" s="184">
        <v>44932</v>
      </c>
      <c r="H26" s="197" t="s">
        <v>21560</v>
      </c>
      <c r="I26" s="333">
        <f t="shared" si="0"/>
        <v>44854</v>
      </c>
      <c r="J26" s="197" t="str">
        <f>IF(I26="-","NO ES TUPA",IF(Tabla5[[#This Row],[FECHA FIRMA]]&lt;=Tabla5[[#This Row],[FECHA DE PLAZO MAXIMO DE ATENCION]],"SI","NO"))</f>
        <v>NO</v>
      </c>
      <c r="K26" s="185"/>
      <c r="L26" s="185" t="str">
        <f>IFERROR(VLOOKUP(K26,[1]Hoja1!$B$2:$F$14234,2,FALSE),"")</f>
        <v/>
      </c>
      <c r="M26" s="185" t="str">
        <f>IFERROR(VLOOKUP(K26,[1]Hoja1!$B$2:$F$14234,3,FALSE),"")</f>
        <v/>
      </c>
      <c r="N26" s="185" t="str">
        <f>IFERROR(VLOOKUP(K26,[1]Hoja1!$B$2:$F$14234,4,FALSE),"")</f>
        <v/>
      </c>
      <c r="O26" s="193" t="s">
        <v>21561</v>
      </c>
      <c r="P26" s="185" t="s">
        <v>14894</v>
      </c>
      <c r="Q26" s="185"/>
      <c r="R26" s="185"/>
      <c r="S26" s="185"/>
      <c r="T26" s="185" t="s">
        <v>19113</v>
      </c>
      <c r="U26" s="185"/>
      <c r="V26" s="185" t="s">
        <v>1981</v>
      </c>
      <c r="W26" s="185"/>
      <c r="X26" s="185"/>
      <c r="Y26" s="191"/>
      <c r="Z26" s="187"/>
      <c r="AA26" s="166"/>
      <c r="AB26" s="166" t="s">
        <v>21489</v>
      </c>
      <c r="AC26" s="166"/>
      <c r="AD26" s="166"/>
      <c r="AE26" s="166"/>
      <c r="AF26" s="166"/>
      <c r="AG26" s="166"/>
      <c r="AH26" s="167"/>
      <c r="AI26" s="166"/>
      <c r="AJ26" s="168"/>
      <c r="AK26" s="168"/>
      <c r="AL26" s="168"/>
      <c r="AM26" s="168"/>
      <c r="AN26" s="168"/>
      <c r="AO26" s="166"/>
      <c r="AP26" s="187"/>
      <c r="AQ26" s="180"/>
    </row>
    <row r="27" spans="1:43" s="189" customFormat="1" ht="24.75" customHeight="1" x14ac:dyDescent="0.2">
      <c r="A27" s="180">
        <v>26</v>
      </c>
      <c r="B27" s="181" t="s">
        <v>21562</v>
      </c>
      <c r="C27" s="182" t="s">
        <v>21563</v>
      </c>
      <c r="D27" s="184" t="str">
        <f>+INDEX([2]REPORTE_SEG_EXPEDIENTES!$F$1:$F$3006,MATCH(Tabla13[[#This Row],[REGISTRO]],[2]REPORTE_SEG_EXPEDIENTES!$B$1:$B$3006,0))</f>
        <v>20/09/2022</v>
      </c>
      <c r="E27" s="184"/>
      <c r="F27" s="183" t="s">
        <v>11968</v>
      </c>
      <c r="G27" s="184">
        <v>44932</v>
      </c>
      <c r="H27" s="184" t="s">
        <v>21560</v>
      </c>
      <c r="I27" s="214">
        <f t="shared" si="0"/>
        <v>44823</v>
      </c>
      <c r="J27" s="184" t="str">
        <f>IF(I27="-","NO ES TUPA",IF(Tabla5[[#This Row],[FECHA FIRMA]]&lt;=Tabla5[[#This Row],[FECHA DE PLAZO MAXIMO DE ATENCION]],"SI","NO"))</f>
        <v>SI</v>
      </c>
      <c r="K27" s="185"/>
      <c r="L27" s="185" t="str">
        <f>IFERROR(VLOOKUP(K27,[1]Hoja1!$B$2:$F$14234,2,FALSE),"")</f>
        <v/>
      </c>
      <c r="M27" s="185" t="str">
        <f>IFERROR(VLOOKUP(K27,[1]Hoja1!$B$2:$F$14234,3,FALSE),"")</f>
        <v/>
      </c>
      <c r="N27" s="185" t="str">
        <f>IFERROR(VLOOKUP(K27,[1]Hoja1!$B$2:$F$14234,4,FALSE),"")</f>
        <v/>
      </c>
      <c r="O27" s="193" t="s">
        <v>21564</v>
      </c>
      <c r="P27" s="185" t="s">
        <v>14894</v>
      </c>
      <c r="Q27" s="185"/>
      <c r="R27" s="185"/>
      <c r="S27" s="185"/>
      <c r="T27" s="185" t="s">
        <v>19113</v>
      </c>
      <c r="U27" s="185"/>
      <c r="V27" s="185" t="s">
        <v>1981</v>
      </c>
      <c r="W27" s="185"/>
      <c r="X27" s="185"/>
      <c r="Y27" s="191"/>
      <c r="Z27" s="187"/>
      <c r="AA27" s="166"/>
      <c r="AB27" s="166" t="s">
        <v>21489</v>
      </c>
      <c r="AC27" s="166"/>
      <c r="AD27" s="166" t="s">
        <v>21489</v>
      </c>
      <c r="AE27" s="166"/>
      <c r="AF27" s="166"/>
      <c r="AG27" s="166"/>
      <c r="AH27" s="167"/>
      <c r="AI27" s="166"/>
      <c r="AJ27" s="168"/>
      <c r="AK27" s="168"/>
      <c r="AL27" s="168"/>
      <c r="AM27" s="168"/>
      <c r="AN27" s="168"/>
      <c r="AO27" s="166"/>
      <c r="AP27" s="187"/>
      <c r="AQ27" s="180"/>
    </row>
    <row r="28" spans="1:43" s="189" customFormat="1" ht="24.75" customHeight="1" x14ac:dyDescent="0.2">
      <c r="A28" s="180">
        <v>27</v>
      </c>
      <c r="B28" s="181" t="s">
        <v>21565</v>
      </c>
      <c r="C28" s="182" t="s">
        <v>21566</v>
      </c>
      <c r="D28" s="184" t="str">
        <f>+INDEX([2]REPORTE_SEG_EXPEDIENTES!$F$1:$F$3006,MATCH(Tabla13[[#This Row],[REGISTRO]],[2]REPORTE_SEG_EXPEDIENTES!$B$1:$B$3006,0))</f>
        <v>21/09/2022</v>
      </c>
      <c r="E28" s="184"/>
      <c r="F28" s="183" t="s">
        <v>11968</v>
      </c>
      <c r="G28" s="184">
        <v>44932</v>
      </c>
      <c r="H28" s="184" t="s">
        <v>21560</v>
      </c>
      <c r="I28" s="214">
        <f t="shared" si="0"/>
        <v>44826</v>
      </c>
      <c r="J28" s="184" t="str">
        <f>IF(I28="-","NO ES TUPA",IF(Tabla5[[#This Row],[FECHA FIRMA]]&lt;=Tabla5[[#This Row],[FECHA DE PLAZO MAXIMO DE ATENCION]],"SI","NO"))</f>
        <v>NO</v>
      </c>
      <c r="K28" s="185"/>
      <c r="L28" s="185" t="str">
        <f>IFERROR(VLOOKUP(K28,[1]Hoja1!$B$2:$F$14234,2,FALSE),"")</f>
        <v/>
      </c>
      <c r="M28" s="185" t="str">
        <f>IFERROR(VLOOKUP(K28,[1]Hoja1!$B$2:$F$14234,3,FALSE),"")</f>
        <v/>
      </c>
      <c r="N28" s="185" t="str">
        <f>IFERROR(VLOOKUP(K28,[1]Hoja1!$B$2:$F$14234,4,FALSE),"")</f>
        <v/>
      </c>
      <c r="O28" s="193" t="s">
        <v>21567</v>
      </c>
      <c r="P28" s="185" t="s">
        <v>14894</v>
      </c>
      <c r="Q28" s="185"/>
      <c r="R28" s="185"/>
      <c r="S28" s="185"/>
      <c r="T28" s="185" t="s">
        <v>19113</v>
      </c>
      <c r="U28" s="185"/>
      <c r="V28" s="185" t="s">
        <v>1981</v>
      </c>
      <c r="W28" s="185"/>
      <c r="X28" s="185"/>
      <c r="Y28" s="191"/>
      <c r="Z28" s="187"/>
      <c r="AA28" s="166"/>
      <c r="AB28" s="166" t="s">
        <v>21489</v>
      </c>
      <c r="AC28" s="166"/>
      <c r="AD28" s="166"/>
      <c r="AE28" s="166"/>
      <c r="AF28" s="166"/>
      <c r="AG28" s="166"/>
      <c r="AH28" s="167"/>
      <c r="AI28" s="166"/>
      <c r="AJ28" s="168"/>
      <c r="AK28" s="168"/>
      <c r="AL28" s="168"/>
      <c r="AM28" s="168"/>
      <c r="AN28" s="168"/>
      <c r="AO28" s="166"/>
      <c r="AP28" s="187"/>
      <c r="AQ28" s="180"/>
    </row>
    <row r="29" spans="1:43" s="189" customFormat="1" ht="24.75" customHeight="1" x14ac:dyDescent="0.2">
      <c r="A29" s="180">
        <v>28</v>
      </c>
      <c r="B29" s="181" t="s">
        <v>21568</v>
      </c>
      <c r="C29" s="182" t="s">
        <v>21569</v>
      </c>
      <c r="D29" s="184" t="e">
        <f>+INDEX([2]REPORTE_SEG_EXPEDIENTES!$F$1:$F$3006,MATCH(Tabla13[[#This Row],[REGISTRO]],[2]REPORTE_SEG_EXPEDIENTES!$B$1:$B$3006,0))</f>
        <v>#N/A</v>
      </c>
      <c r="E29" s="184"/>
      <c r="F29" s="183" t="s">
        <v>11968</v>
      </c>
      <c r="G29" s="184">
        <v>44932</v>
      </c>
      <c r="H29" s="184" t="s">
        <v>21560</v>
      </c>
      <c r="I29" s="184" t="e">
        <f t="shared" si="0"/>
        <v>#N/A</v>
      </c>
      <c r="J29" s="184" t="e">
        <f>IF(I29="-","NO ES TUPA",IF(Tabla5[[#This Row],[FECHA FIRMA]]&lt;=Tabla5[[#This Row],[FECHA DE PLAZO MAXIMO DE ATENCION]],"SI","NO"))</f>
        <v>#N/A</v>
      </c>
      <c r="K29" s="185">
        <v>22812</v>
      </c>
      <c r="L29" s="185" t="str">
        <f>IFERROR(VLOOKUP(K29,[1]Hoja1!$B$2:$F$14234,2,FALSE),"")</f>
        <v>ENALIZ</v>
      </c>
      <c r="M29" s="185" t="str">
        <f>IFERROR(VLOOKUP(K29,[1]Hoja1!$B$2:$F$14234,3,FALSE),"")</f>
        <v>IO-22812-CM</v>
      </c>
      <c r="N29" s="185" t="str">
        <f>IFERROR(VLOOKUP(K29,[1]Hoja1!$B$2:$F$14234,4,FALSE),"")</f>
        <v>JIMENEZ RAMOS RICARDO MARCIAL Y SRA. GUTIERREZ DE JIMENEZ JUANA PILAR</v>
      </c>
      <c r="O29" s="193" t="s">
        <v>21570</v>
      </c>
      <c r="P29" s="185" t="s">
        <v>14894</v>
      </c>
      <c r="Q29" s="185" t="s">
        <v>19598</v>
      </c>
      <c r="R29" s="185" t="s">
        <v>19144</v>
      </c>
      <c r="S29" s="185" t="s">
        <v>19598</v>
      </c>
      <c r="T29" s="185" t="s">
        <v>21456</v>
      </c>
      <c r="U29" s="185"/>
      <c r="V29" s="185" t="s">
        <v>1981</v>
      </c>
      <c r="W29" s="185"/>
      <c r="X29" s="185"/>
      <c r="Y29" s="191"/>
      <c r="Z29" s="187"/>
      <c r="AA29" s="166" t="s">
        <v>21489</v>
      </c>
      <c r="AB29" s="166"/>
      <c r="AC29" s="166"/>
      <c r="AD29" s="166"/>
      <c r="AE29" s="166"/>
      <c r="AF29" s="166"/>
      <c r="AG29" s="166"/>
      <c r="AH29" s="166"/>
      <c r="AI29" s="166"/>
      <c r="AJ29" s="169"/>
      <c r="AK29" s="169"/>
      <c r="AL29" s="169"/>
      <c r="AM29" s="169"/>
      <c r="AN29" s="169"/>
      <c r="AO29" s="166"/>
      <c r="AP29" s="187"/>
      <c r="AQ29" s="180"/>
    </row>
    <row r="30" spans="1:43" s="189" customFormat="1" ht="24.75" customHeight="1" x14ac:dyDescent="0.2">
      <c r="A30" s="180">
        <v>29</v>
      </c>
      <c r="B30" s="181" t="s">
        <v>21571</v>
      </c>
      <c r="C30" s="182" t="s">
        <v>21572</v>
      </c>
      <c r="D30" s="184" t="str">
        <f>+INDEX([2]REPORTE_SEG_EXPEDIENTES!$F$1:$F$3006,MATCH(Tabla13[[#This Row],[REGISTRO]],[2]REPORTE_SEG_EXPEDIENTES!$B$1:$B$3006,0))</f>
        <v>18/10/2022</v>
      </c>
      <c r="E30" s="184"/>
      <c r="F30" s="183" t="s">
        <v>11968</v>
      </c>
      <c r="G30" s="184">
        <v>44935</v>
      </c>
      <c r="H30" s="184" t="s">
        <v>21573</v>
      </c>
      <c r="I30" s="214">
        <f t="shared" si="0"/>
        <v>44848</v>
      </c>
      <c r="J30" s="184" t="str">
        <f>IF(I30="-","NO ES TUPA",IF(Tabla5[[#This Row],[FECHA FIRMA]]&lt;=Tabla5[[#This Row],[FECHA DE PLAZO MAXIMO DE ATENCION]],"SI","NO"))</f>
        <v>NO</v>
      </c>
      <c r="K30" s="185">
        <v>238</v>
      </c>
      <c r="L30" s="185" t="str">
        <f>IFERROR(VLOOKUP(K30,[1]Hoja1!$B$2:$F$14234,2,FALSE),"")</f>
        <v>TALARA 1</v>
      </c>
      <c r="M30" s="185" t="str">
        <f>IFERROR(VLOOKUP(K30,[1]Hoja1!$B$2:$F$14234,3,FALSE),"")</f>
        <v>CE-0238-PM</v>
      </c>
      <c r="N30" s="185" t="str">
        <f>IFERROR(VLOOKUP(K30,[1]Hoja1!$B$2:$F$14234,4,FALSE),"")</f>
        <v>CFG INVESTMENT S.A.C.</v>
      </c>
      <c r="O30" s="193" t="s">
        <v>21574</v>
      </c>
      <c r="P30" s="185" t="s">
        <v>14894</v>
      </c>
      <c r="Q30" s="185" t="s">
        <v>36</v>
      </c>
      <c r="R30" s="185"/>
      <c r="S30" s="185"/>
      <c r="T30" s="185" t="s">
        <v>342</v>
      </c>
      <c r="U30" s="185" t="s">
        <v>21575</v>
      </c>
      <c r="V30" s="185" t="s">
        <v>1981</v>
      </c>
      <c r="W30" s="185"/>
      <c r="X30" s="185"/>
      <c r="Y30" s="191"/>
      <c r="Z30" s="187"/>
      <c r="AA30" s="166" t="s">
        <v>21489</v>
      </c>
      <c r="AB30" s="166"/>
      <c r="AC30" s="166" t="s">
        <v>21489</v>
      </c>
      <c r="AD30" s="166"/>
      <c r="AE30" s="166"/>
      <c r="AF30" s="166"/>
      <c r="AG30" s="166"/>
      <c r="AH30" s="166"/>
      <c r="AI30" s="166"/>
      <c r="AJ30" s="169"/>
      <c r="AK30" s="169"/>
      <c r="AL30" s="169"/>
      <c r="AM30" s="169"/>
      <c r="AN30" s="169"/>
      <c r="AO30" s="166"/>
      <c r="AP30" s="187"/>
      <c r="AQ30" s="180"/>
    </row>
    <row r="31" spans="1:43" s="189" customFormat="1" ht="24.75" customHeight="1" x14ac:dyDescent="0.2">
      <c r="A31" s="180">
        <v>30</v>
      </c>
      <c r="B31" s="181" t="s">
        <v>21576</v>
      </c>
      <c r="C31" s="182" t="s">
        <v>21577</v>
      </c>
      <c r="D31" s="184" t="str">
        <f>+INDEX([2]REPORTE_SEG_EXPEDIENTES!$F$1:$F$3006,MATCH(Tabla13[[#This Row],[REGISTRO]],[2]REPORTE_SEG_EXPEDIENTES!$B$1:$B$3006,0))</f>
        <v>11/11/2022</v>
      </c>
      <c r="E31" s="184"/>
      <c r="F31" s="183" t="s">
        <v>11968</v>
      </c>
      <c r="G31" s="184">
        <v>44937</v>
      </c>
      <c r="H31" s="184" t="s">
        <v>21578</v>
      </c>
      <c r="I31" s="214">
        <f t="shared" si="0"/>
        <v>44911</v>
      </c>
      <c r="J31" s="184" t="str">
        <f>IF(I31="-","NO ES TUPA",IF(Tabla5[[#This Row],[FECHA FIRMA]]&lt;=Tabla5[[#This Row],[FECHA DE PLAZO MAXIMO DE ATENCION]],"SI","NO"))</f>
        <v>SI</v>
      </c>
      <c r="K31" s="185"/>
      <c r="L31" s="185" t="str">
        <f>IFERROR(VLOOKUP(K31,[1]Hoja1!$B$2:$F$14234,2,FALSE),"")</f>
        <v/>
      </c>
      <c r="M31" s="185" t="str">
        <f>IFERROR(VLOOKUP(K31,[1]Hoja1!$B$2:$F$14234,3,FALSE),"")</f>
        <v/>
      </c>
      <c r="N31" s="185" t="str">
        <f>IFERROR(VLOOKUP(K31,[1]Hoja1!$B$2:$F$14234,4,FALSE),"")</f>
        <v/>
      </c>
      <c r="O31" s="193" t="s">
        <v>21579</v>
      </c>
      <c r="P31" s="185" t="s">
        <v>14894</v>
      </c>
      <c r="Q31" s="185"/>
      <c r="R31" s="185"/>
      <c r="S31" s="185"/>
      <c r="T31" s="185" t="s">
        <v>19113</v>
      </c>
      <c r="U31" s="185"/>
      <c r="V31" s="185" t="s">
        <v>1981</v>
      </c>
      <c r="W31" s="185"/>
      <c r="X31" s="185"/>
      <c r="Y31" s="191"/>
      <c r="Z31" s="187"/>
      <c r="AA31" s="166"/>
      <c r="AB31" s="166" t="s">
        <v>21489</v>
      </c>
      <c r="AC31" s="166"/>
      <c r="AD31" s="166"/>
      <c r="AE31" s="166"/>
      <c r="AF31" s="166"/>
      <c r="AG31" s="166"/>
      <c r="AH31" s="167"/>
      <c r="AI31" s="166"/>
      <c r="AJ31" s="168"/>
      <c r="AK31" s="168"/>
      <c r="AL31" s="168"/>
      <c r="AM31" s="168"/>
      <c r="AN31" s="168"/>
      <c r="AO31" s="166"/>
      <c r="AP31" s="187"/>
      <c r="AQ31" s="180"/>
    </row>
    <row r="32" spans="1:43" s="189" customFormat="1" ht="24.75" customHeight="1" x14ac:dyDescent="0.2">
      <c r="A32" s="180">
        <v>31</v>
      </c>
      <c r="B32" s="181" t="s">
        <v>21580</v>
      </c>
      <c r="C32" s="182" t="s">
        <v>21581</v>
      </c>
      <c r="D32" s="184" t="str">
        <f>+INDEX([2]REPORTE_SEG_EXPEDIENTES!$F$1:$F$3006,MATCH(Tabla13[[#This Row],[REGISTRO]],[2]REPORTE_SEG_EXPEDIENTES!$B$1:$B$3006,0))</f>
        <v>04/01/2023</v>
      </c>
      <c r="E32" s="184"/>
      <c r="F32" s="183" t="s">
        <v>11968</v>
      </c>
      <c r="G32" s="184">
        <v>44937</v>
      </c>
      <c r="H32" s="184" t="s">
        <v>21578</v>
      </c>
      <c r="I32" s="184">
        <f t="shared" si="0"/>
        <v>44959</v>
      </c>
      <c r="J32" s="184" t="str">
        <f>IF(I32="-","NO ES TUPA",IF(Tabla5[[#This Row],[FECHA FIRMA]]&lt;=Tabla5[[#This Row],[FECHA DE PLAZO MAXIMO DE ATENCION]],"SI","NO"))</f>
        <v>NO</v>
      </c>
      <c r="K32" s="185"/>
      <c r="L32" s="185" t="str">
        <f>IFERROR(VLOOKUP(K32,[1]Hoja1!$B$2:$F$14234,2,FALSE),"")</f>
        <v/>
      </c>
      <c r="M32" s="185" t="str">
        <f>IFERROR(VLOOKUP(K32,[1]Hoja1!$B$2:$F$14234,3,FALSE),"")</f>
        <v/>
      </c>
      <c r="N32" s="185" t="str">
        <f>IFERROR(VLOOKUP(K32,[1]Hoja1!$B$2:$F$14234,4,FALSE),"")</f>
        <v/>
      </c>
      <c r="O32" s="193" t="s">
        <v>21582</v>
      </c>
      <c r="P32" s="185" t="s">
        <v>14894</v>
      </c>
      <c r="Q32" s="185"/>
      <c r="R32" s="185"/>
      <c r="S32" s="185"/>
      <c r="T32" s="185" t="s">
        <v>21457</v>
      </c>
      <c r="U32" s="185"/>
      <c r="V32" s="185" t="s">
        <v>21444</v>
      </c>
      <c r="W32" s="185"/>
      <c r="X32" s="185"/>
      <c r="Y32" s="191"/>
      <c r="Z32" s="187"/>
      <c r="AA32" s="166"/>
      <c r="AB32" s="166" t="s">
        <v>21489</v>
      </c>
      <c r="AC32" s="166"/>
      <c r="AD32" s="166"/>
      <c r="AE32" s="166"/>
      <c r="AF32" s="166"/>
      <c r="AG32" s="166"/>
      <c r="AH32" s="167"/>
      <c r="AI32" s="166"/>
      <c r="AJ32" s="168"/>
      <c r="AK32" s="168"/>
      <c r="AL32" s="168"/>
      <c r="AM32" s="168"/>
      <c r="AN32" s="168"/>
      <c r="AO32" s="166"/>
      <c r="AP32" s="187"/>
      <c r="AQ32" s="180"/>
    </row>
    <row r="33" spans="1:43" s="189" customFormat="1" ht="24.75" customHeight="1" x14ac:dyDescent="0.2">
      <c r="A33" s="180">
        <v>32</v>
      </c>
      <c r="B33" s="181" t="s">
        <v>21583</v>
      </c>
      <c r="C33" s="182" t="s">
        <v>21584</v>
      </c>
      <c r="D33" s="184" t="str">
        <f>+INDEX([2]REPORTE_SEG_EXPEDIENTES!$F$1:$F$3006,MATCH(Tabla13[[#This Row],[REGISTRO]],[2]REPORTE_SEG_EXPEDIENTES!$B$1:$B$3006,0))</f>
        <v>05/12/2022</v>
      </c>
      <c r="E33" s="184"/>
      <c r="F33" s="183" t="s">
        <v>11968</v>
      </c>
      <c r="G33" s="184">
        <v>44939</v>
      </c>
      <c r="H33" s="184" t="s">
        <v>21585</v>
      </c>
      <c r="I33" s="214">
        <f t="shared" si="0"/>
        <v>44929</v>
      </c>
      <c r="J33" s="184" t="str">
        <f>IF(I33="-","NO ES TUPA",IF(Tabla5[[#This Row],[FECHA FIRMA]]&lt;=Tabla5[[#This Row],[FECHA DE PLAZO MAXIMO DE ATENCION]],"SI","NO"))</f>
        <v>NO</v>
      </c>
      <c r="K33" s="185">
        <v>18102</v>
      </c>
      <c r="L33" s="185" t="str">
        <f>IFERROR(VLOOKUP(K33,[1]Hoja1!$B$2:$F$14234,2,FALSE),"")</f>
        <v>CRISTO VIENE</v>
      </c>
      <c r="M33" s="185" t="str">
        <f>IFERROR(VLOOKUP(K33,[1]Hoja1!$B$2:$F$14234,3,FALSE),"")</f>
        <v>PL-18102-CM</v>
      </c>
      <c r="N33" s="185" t="str">
        <f>IFERROR(VLOOKUP(K33,[1]Hoja1!$B$2:$F$14234,4,FALSE),"")</f>
        <v>ISIQUE URCIA MARIA CRUZ ;SANCHEZ AZABACHE CASIMIRO</v>
      </c>
      <c r="O33" s="193" t="s">
        <v>21586</v>
      </c>
      <c r="P33" s="185" t="s">
        <v>14894</v>
      </c>
      <c r="Q33" s="185"/>
      <c r="R33" s="185"/>
      <c r="S33" s="185"/>
      <c r="T33" s="185" t="s">
        <v>21445</v>
      </c>
      <c r="U33" s="185"/>
      <c r="V33" s="185" t="s">
        <v>1981</v>
      </c>
      <c r="W33" s="185"/>
      <c r="X33" s="185"/>
      <c r="Y33" s="191"/>
      <c r="Z33" s="187"/>
      <c r="AA33" s="166" t="s">
        <v>21489</v>
      </c>
      <c r="AB33" s="166"/>
      <c r="AC33" s="166"/>
      <c r="AD33" s="166"/>
      <c r="AE33" s="166"/>
      <c r="AF33" s="166"/>
      <c r="AG33" s="166"/>
      <c r="AH33" s="166"/>
      <c r="AI33" s="166"/>
      <c r="AJ33" s="169"/>
      <c r="AK33" s="169"/>
      <c r="AL33" s="169"/>
      <c r="AM33" s="169"/>
      <c r="AN33" s="169"/>
      <c r="AO33" s="166"/>
      <c r="AP33" s="187"/>
      <c r="AQ33" s="180"/>
    </row>
    <row r="34" spans="1:43" s="189" customFormat="1" ht="24.75" customHeight="1" x14ac:dyDescent="0.2">
      <c r="A34" s="180">
        <v>33</v>
      </c>
      <c r="B34" s="181" t="s">
        <v>21587</v>
      </c>
      <c r="C34" s="182" t="s">
        <v>21588</v>
      </c>
      <c r="D34" s="184" t="str">
        <f>+INDEX([2]REPORTE_SEG_EXPEDIENTES!$F$1:$F$3006,MATCH(Tabla13[[#This Row],[REGISTRO]],[2]REPORTE_SEG_EXPEDIENTES!$B$1:$B$3006,0))</f>
        <v>23/11/2022</v>
      </c>
      <c r="E34" s="184"/>
      <c r="F34" s="183" t="s">
        <v>11968</v>
      </c>
      <c r="G34" s="184">
        <v>44939</v>
      </c>
      <c r="H34" s="184" t="s">
        <v>21585</v>
      </c>
      <c r="I34" s="214">
        <f t="shared" ref="I34:I63" si="1">DATE(YEAR(D34), MONTH(D34), DAY(D34) + QUOTIENT(15 + DAY(D34) - 1 + DAY(DAY(D34 + 15)), 5) * 2 + DAY(D34 + 15) - DAY(D34))</f>
        <v>44891</v>
      </c>
      <c r="J34" s="184" t="str">
        <f>IF(I34="-","NO ES TUPA",IF(Tabla5[[#This Row],[FECHA FIRMA]]&lt;=Tabla5[[#This Row],[FECHA DE PLAZO MAXIMO DE ATENCION]],"SI","NO"))</f>
        <v>NO</v>
      </c>
      <c r="K34" s="185">
        <v>16853</v>
      </c>
      <c r="L34" s="185" t="str">
        <f>IFERROR(VLOOKUP(K34,[1]Hoja1!$B$2:$F$14234,2,FALSE),"")</f>
        <v>MICHELA</v>
      </c>
      <c r="M34" s="185" t="str">
        <f>IFERROR(VLOOKUP(K34,[1]Hoja1!$B$2:$F$14234,3,FALSE),"")</f>
        <v>CO-16853-PM</v>
      </c>
      <c r="N34" s="185" t="str">
        <f>IFERROR(VLOOKUP(K34,[1]Hoja1!$B$2:$F$14234,4,FALSE),"")</f>
        <v>PESQUERA DIAMANTE S.A.</v>
      </c>
      <c r="O34" s="193" t="s">
        <v>21589</v>
      </c>
      <c r="P34" s="185" t="s">
        <v>14894</v>
      </c>
      <c r="Q34" s="185"/>
      <c r="R34" s="185"/>
      <c r="S34" s="185"/>
      <c r="T34" s="185" t="s">
        <v>21445</v>
      </c>
      <c r="U34" s="185"/>
      <c r="V34" s="185" t="s">
        <v>1981</v>
      </c>
      <c r="W34" s="185"/>
      <c r="X34" s="185"/>
      <c r="Y34" s="191"/>
      <c r="Z34" s="187"/>
      <c r="AA34" s="166" t="s">
        <v>21489</v>
      </c>
      <c r="AB34" s="166"/>
      <c r="AC34" s="166"/>
      <c r="AD34" s="166"/>
      <c r="AE34" s="166"/>
      <c r="AF34" s="166"/>
      <c r="AG34" s="166"/>
      <c r="AH34" s="166"/>
      <c r="AI34" s="166"/>
      <c r="AJ34" s="169"/>
      <c r="AK34" s="169"/>
      <c r="AL34" s="169"/>
      <c r="AM34" s="169"/>
      <c r="AN34" s="169"/>
      <c r="AO34" s="166"/>
      <c r="AP34" s="187"/>
      <c r="AQ34" s="180"/>
    </row>
    <row r="35" spans="1:43" s="189" customFormat="1" ht="24.75" customHeight="1" x14ac:dyDescent="0.2">
      <c r="A35" s="180">
        <v>34</v>
      </c>
      <c r="B35" s="181" t="s">
        <v>21590</v>
      </c>
      <c r="C35" s="182" t="s">
        <v>21591</v>
      </c>
      <c r="D35" s="184" t="str">
        <f>+INDEX([2]REPORTE_SEG_EXPEDIENTES!$F$1:$F$3006,MATCH(Tabla13[[#This Row],[REGISTRO]],[2]REPORTE_SEG_EXPEDIENTES!$B$1:$B$3006,0))</f>
        <v>10/11/2022</v>
      </c>
      <c r="E35" s="184"/>
      <c r="F35" s="183" t="s">
        <v>11968</v>
      </c>
      <c r="G35" s="184">
        <v>44939</v>
      </c>
      <c r="H35" s="184" t="s">
        <v>21585</v>
      </c>
      <c r="I35" s="214">
        <f t="shared" si="1"/>
        <v>44908</v>
      </c>
      <c r="J35" s="184" t="str">
        <f>IF(I35="-","NO ES TUPA",IF(Tabla5[[#This Row],[FECHA FIRMA]]&lt;=Tabla5[[#This Row],[FECHA DE PLAZO MAXIMO DE ATENCION]],"SI","NO"))</f>
        <v>NO</v>
      </c>
      <c r="K35" s="185">
        <v>18661</v>
      </c>
      <c r="L35" s="185" t="str">
        <f>IFERROR(VLOOKUP(K35,[1]Hoja1!$B$2:$F$14234,2,FALSE),"")</f>
        <v>ANA ROSA</v>
      </c>
      <c r="M35" s="185" t="str">
        <f>IFERROR(VLOOKUP(K35,[1]Hoja1!$B$2:$F$14234,3,FALSE),"")</f>
        <v>PL-18661-CM</v>
      </c>
      <c r="N35" s="185" t="str">
        <f>IFERROR(VLOOKUP(K35,[1]Hoja1!$B$2:$F$14234,4,FALSE),"")</f>
        <v>CORPORACION DON JULIO S.A.C.</v>
      </c>
      <c r="O35" s="193" t="s">
        <v>21592</v>
      </c>
      <c r="P35" s="185" t="s">
        <v>14894</v>
      </c>
      <c r="Q35" s="185"/>
      <c r="R35" s="185"/>
      <c r="S35" s="185"/>
      <c r="T35" s="185" t="s">
        <v>21445</v>
      </c>
      <c r="U35" s="185"/>
      <c r="V35" s="185" t="s">
        <v>1981</v>
      </c>
      <c r="W35" s="185"/>
      <c r="X35" s="185"/>
      <c r="Y35" s="191"/>
      <c r="Z35" s="187"/>
      <c r="AA35" s="166" t="s">
        <v>21489</v>
      </c>
      <c r="AB35" s="166"/>
      <c r="AC35" s="166"/>
      <c r="AD35" s="166"/>
      <c r="AE35" s="166"/>
      <c r="AF35" s="166"/>
      <c r="AG35" s="166"/>
      <c r="AH35" s="166"/>
      <c r="AI35" s="166"/>
      <c r="AJ35" s="169"/>
      <c r="AK35" s="169"/>
      <c r="AL35" s="169"/>
      <c r="AM35" s="169"/>
      <c r="AN35" s="169"/>
      <c r="AO35" s="166"/>
      <c r="AP35" s="187"/>
      <c r="AQ35" s="180"/>
    </row>
    <row r="36" spans="1:43" s="189" customFormat="1" ht="24.75" customHeight="1" x14ac:dyDescent="0.2">
      <c r="A36" s="180">
        <v>35</v>
      </c>
      <c r="B36" s="181" t="s">
        <v>21593</v>
      </c>
      <c r="C36" s="182" t="s">
        <v>21594</v>
      </c>
      <c r="D36" s="184" t="str">
        <f>+INDEX([2]REPORTE_SEG_EXPEDIENTES!$F$1:$F$3006,MATCH(Tabla13[[#This Row],[REGISTRO]],[2]REPORTE_SEG_EXPEDIENTES!$B$1:$B$3006,0))</f>
        <v>27/01/2022</v>
      </c>
      <c r="E36" s="184"/>
      <c r="F36" s="183" t="s">
        <v>11968</v>
      </c>
      <c r="G36" s="184">
        <v>44939</v>
      </c>
      <c r="H36" s="184" t="s">
        <v>21585</v>
      </c>
      <c r="I36" s="214">
        <f t="shared" si="1"/>
        <v>44592</v>
      </c>
      <c r="J36" s="184" t="str">
        <f>IF(I36="-","NO ES TUPA",IF(Tabla5[[#This Row],[FECHA FIRMA]]&lt;=Tabla5[[#This Row],[FECHA DE PLAZO MAXIMO DE ATENCION]],"SI","NO"))</f>
        <v>NO</v>
      </c>
      <c r="K36" s="185">
        <v>22595</v>
      </c>
      <c r="L36" s="185" t="str">
        <f>IFERROR(VLOOKUP(K36,[1]Hoja1!$B$2:$F$14234,2,FALSE),"")</f>
        <v>ROSA MARIA</v>
      </c>
      <c r="M36" s="185" t="str">
        <f>IFERROR(VLOOKUP(K36,[1]Hoja1!$B$2:$F$14234,3,FALSE),"")</f>
        <v>PL-22595-PM</v>
      </c>
      <c r="N36" s="185" t="str">
        <f>IFERROR(VLOOKUP(K36,[1]Hoja1!$B$2:$F$14234,4,FALSE),"")</f>
        <v>GRUPO EMPRESARIAL PESQUERO SANTISTEBAN S.A.C.</v>
      </c>
      <c r="O36" s="193" t="s">
        <v>21595</v>
      </c>
      <c r="P36" s="185" t="s">
        <v>14894</v>
      </c>
      <c r="Q36" s="185"/>
      <c r="R36" s="185"/>
      <c r="S36" s="185"/>
      <c r="T36" s="185" t="s">
        <v>78</v>
      </c>
      <c r="U36" s="185"/>
      <c r="V36" s="185" t="s">
        <v>1981</v>
      </c>
      <c r="W36" s="185" t="s">
        <v>5783</v>
      </c>
      <c r="X36" s="185" t="s">
        <v>19419</v>
      </c>
      <c r="Y36" s="191"/>
      <c r="Z36" s="187"/>
      <c r="AA36" s="166" t="s">
        <v>21489</v>
      </c>
      <c r="AB36" s="166"/>
      <c r="AC36" s="166"/>
      <c r="AD36" s="166"/>
      <c r="AE36" s="166"/>
      <c r="AF36" s="166"/>
      <c r="AG36" s="166"/>
      <c r="AH36" s="166"/>
      <c r="AI36" s="166"/>
      <c r="AJ36" s="169"/>
      <c r="AK36" s="169"/>
      <c r="AL36" s="169"/>
      <c r="AM36" s="169"/>
      <c r="AN36" s="169"/>
      <c r="AO36" s="166"/>
      <c r="AP36" s="187"/>
      <c r="AQ36" s="180"/>
    </row>
    <row r="37" spans="1:43" s="189" customFormat="1" ht="24.75" customHeight="1" x14ac:dyDescent="0.2">
      <c r="A37" s="180">
        <v>36</v>
      </c>
      <c r="B37" s="181" t="s">
        <v>21596</v>
      </c>
      <c r="C37" s="182" t="s">
        <v>21597</v>
      </c>
      <c r="D37" s="184" t="str">
        <f>+INDEX([2]REPORTE_SEG_EXPEDIENTES!$F$1:$F$3006,MATCH(Tabla13[[#This Row],[REGISTRO]],[2]REPORTE_SEG_EXPEDIENTES!$B$1:$B$3006,0))</f>
        <v>07/11/2022</v>
      </c>
      <c r="E37" s="184"/>
      <c r="F37" s="183" t="s">
        <v>11968</v>
      </c>
      <c r="G37" s="184">
        <v>44939</v>
      </c>
      <c r="H37" s="184" t="s">
        <v>21585</v>
      </c>
      <c r="I37" s="214">
        <f t="shared" si="1"/>
        <v>44903</v>
      </c>
      <c r="J37" s="184" t="str">
        <f>IF(I37="-","NO ES TUPA",IF(Tabla5[[#This Row],[FECHA FIRMA]]&lt;=Tabla5[[#This Row],[FECHA DE PLAZO MAXIMO DE ATENCION]],"SI","NO"))</f>
        <v>NO</v>
      </c>
      <c r="K37" s="185">
        <v>11901</v>
      </c>
      <c r="L37" s="185" t="str">
        <f>IFERROR(VLOOKUP(K37,[1]Hoja1!$B$2:$F$14234,2,FALSE),"")</f>
        <v>JUAN PABLO 2</v>
      </c>
      <c r="M37" s="185" t="str">
        <f>IFERROR(VLOOKUP(K37,[1]Hoja1!$B$2:$F$14234,3,FALSE),"")</f>
        <v>PL-11901-CM</v>
      </c>
      <c r="N37" s="185" t="str">
        <f>IFERROR(VLOOKUP(K37,[1]Hoja1!$B$2:$F$14234,4,FALSE),"")</f>
        <v>GRUPO VIMALCA S.A.C.</v>
      </c>
      <c r="O37" s="193" t="s">
        <v>21598</v>
      </c>
      <c r="P37" s="185" t="s">
        <v>14894</v>
      </c>
      <c r="Q37" s="185"/>
      <c r="R37" s="185"/>
      <c r="S37" s="185"/>
      <c r="T37" s="185" t="s">
        <v>21445</v>
      </c>
      <c r="U37" s="185"/>
      <c r="V37" s="185" t="s">
        <v>1981</v>
      </c>
      <c r="W37" s="185"/>
      <c r="X37" s="185"/>
      <c r="Y37" s="191"/>
      <c r="Z37" s="187"/>
      <c r="AA37" s="166" t="s">
        <v>21489</v>
      </c>
      <c r="AB37" s="166"/>
      <c r="AC37" s="166"/>
      <c r="AD37" s="166"/>
      <c r="AE37" s="166"/>
      <c r="AF37" s="166"/>
      <c r="AG37" s="166"/>
      <c r="AH37" s="166"/>
      <c r="AI37" s="166"/>
      <c r="AJ37" s="169"/>
      <c r="AK37" s="169"/>
      <c r="AL37" s="169"/>
      <c r="AM37" s="169"/>
      <c r="AN37" s="169"/>
      <c r="AO37" s="166"/>
      <c r="AP37" s="187"/>
      <c r="AQ37" s="180"/>
    </row>
    <row r="38" spans="1:43" ht="24.75" customHeight="1" x14ac:dyDescent="0.25">
      <c r="A38" s="180">
        <v>37</v>
      </c>
      <c r="B38" s="181" t="s">
        <v>21599</v>
      </c>
      <c r="C38" s="182" t="s">
        <v>21600</v>
      </c>
      <c r="D38" s="184" t="str">
        <f>+INDEX([2]REPORTE_SEG_EXPEDIENTES!$F$1:$F$3006,MATCH(Tabla13[[#This Row],[REGISTRO]],[2]REPORTE_SEG_EXPEDIENTES!$B$1:$B$3006,0))</f>
        <v>02/11/2022</v>
      </c>
      <c r="E38" s="184"/>
      <c r="F38" s="183" t="s">
        <v>11968</v>
      </c>
      <c r="G38" s="184">
        <v>44939</v>
      </c>
      <c r="H38" s="184" t="s">
        <v>21585</v>
      </c>
      <c r="I38" s="214">
        <f t="shared" si="1"/>
        <v>44894</v>
      </c>
      <c r="J38" s="184" t="str">
        <f>IF(I38="-","NO ES TUPA",IF(Tabla5[[#This Row],[FECHA FIRMA]]&lt;=Tabla5[[#This Row],[FECHA DE PLAZO MAXIMO DE ATENCION]],"SI","NO"))</f>
        <v>NO</v>
      </c>
      <c r="K38" s="185">
        <v>28767</v>
      </c>
      <c r="L38" s="185" t="str">
        <f>IFERROR(VLOOKUP(K38,[1]Hoja1!$B$2:$F$14234,2,FALSE),"")</f>
        <v>LIOBRAND</v>
      </c>
      <c r="M38" s="185" t="str">
        <f>IFERROR(VLOOKUP(K38,[1]Hoja1!$B$2:$F$14234,3,FALSE),"")</f>
        <v>PL-28767-CM</v>
      </c>
      <c r="N38" s="185" t="s">
        <v>21601</v>
      </c>
      <c r="O38" s="193" t="s">
        <v>21602</v>
      </c>
      <c r="P38" s="185" t="s">
        <v>14894</v>
      </c>
      <c r="Q38" s="185"/>
      <c r="R38" s="185"/>
      <c r="S38" s="185"/>
      <c r="T38" s="185" t="s">
        <v>78</v>
      </c>
      <c r="U38" s="185"/>
      <c r="V38" s="185" t="s">
        <v>1981</v>
      </c>
      <c r="W38" s="185" t="s">
        <v>5783</v>
      </c>
      <c r="X38" s="185"/>
      <c r="Y38" s="191"/>
      <c r="Z38" s="187"/>
      <c r="AA38" s="166" t="s">
        <v>21489</v>
      </c>
      <c r="AB38" s="166"/>
      <c r="AC38" s="166"/>
      <c r="AD38" s="166"/>
      <c r="AE38" s="166"/>
      <c r="AF38" s="166"/>
      <c r="AG38" s="166"/>
      <c r="AH38" s="166"/>
      <c r="AI38" s="166"/>
      <c r="AJ38" s="169"/>
      <c r="AK38" s="169"/>
      <c r="AL38" s="169"/>
      <c r="AM38" s="169"/>
      <c r="AN38" s="169"/>
      <c r="AO38" s="166"/>
      <c r="AP38" s="187"/>
      <c r="AQ38" s="180"/>
    </row>
    <row r="39" spans="1:43" s="189" customFormat="1" ht="24.75" customHeight="1" x14ac:dyDescent="0.2">
      <c r="A39" s="180">
        <v>38</v>
      </c>
      <c r="B39" s="181" t="s">
        <v>21603</v>
      </c>
      <c r="C39" s="182" t="s">
        <v>21604</v>
      </c>
      <c r="D39" s="184" t="str">
        <f>+INDEX([2]REPORTE_SEG_EXPEDIENTES!$F$1:$F$3006,MATCH(Tabla13[[#This Row],[REGISTRO]],[2]REPORTE_SEG_EXPEDIENTES!$B$1:$B$3006,0))</f>
        <v>16/09/2022</v>
      </c>
      <c r="E39" s="184"/>
      <c r="F39" s="183" t="s">
        <v>11968</v>
      </c>
      <c r="G39" s="184">
        <v>44942</v>
      </c>
      <c r="H39" s="184" t="s">
        <v>21605</v>
      </c>
      <c r="I39" s="214">
        <f t="shared" si="1"/>
        <v>44817</v>
      </c>
      <c r="J39" s="184" t="str">
        <f>IF(I39="-","NO ES TUPA",IF(Tabla5[[#This Row],[FECHA FIRMA]]&lt;=Tabla5[[#This Row],[FECHA DE PLAZO MAXIMO DE ATENCION]],"SI","NO"))</f>
        <v>NO</v>
      </c>
      <c r="K39" s="185"/>
      <c r="L39" s="185" t="str">
        <f>IFERROR(VLOOKUP(K39,[1]Hoja1!$B$2:$F$14234,2,FALSE),"")</f>
        <v/>
      </c>
      <c r="M39" s="185" t="str">
        <f>IFERROR(VLOOKUP(K39,[1]Hoja1!$B$2:$F$14234,3,FALSE),"")</f>
        <v/>
      </c>
      <c r="N39" s="185" t="str">
        <f>IFERROR(VLOOKUP(K39,[1]Hoja1!$B$2:$F$14234,4,FALSE),"")</f>
        <v/>
      </c>
      <c r="O39" s="193" t="s">
        <v>21606</v>
      </c>
      <c r="P39" s="185" t="s">
        <v>14894</v>
      </c>
      <c r="Q39" s="185" t="s">
        <v>23</v>
      </c>
      <c r="R39" s="185" t="s">
        <v>21541</v>
      </c>
      <c r="S39" s="185" t="s">
        <v>21542</v>
      </c>
      <c r="T39" s="185" t="s">
        <v>19118</v>
      </c>
      <c r="U39" s="185"/>
      <c r="V39" s="185" t="s">
        <v>1981</v>
      </c>
      <c r="W39" s="185"/>
      <c r="X39" s="185"/>
      <c r="Y39" s="191"/>
      <c r="Z39" s="187"/>
      <c r="AA39" s="166" t="s">
        <v>21489</v>
      </c>
      <c r="AB39" s="166" t="s">
        <v>21489</v>
      </c>
      <c r="AC39" s="166"/>
      <c r="AD39" s="166"/>
      <c r="AE39" s="166"/>
      <c r="AF39" s="166"/>
      <c r="AG39" s="166"/>
      <c r="AH39" s="166"/>
      <c r="AI39" s="166"/>
      <c r="AJ39" s="169"/>
      <c r="AK39" s="169"/>
      <c r="AL39" s="169"/>
      <c r="AM39" s="169"/>
      <c r="AN39" s="169"/>
      <c r="AO39" s="166"/>
      <c r="AP39" s="187"/>
      <c r="AQ39" s="180"/>
    </row>
    <row r="40" spans="1:43" s="189" customFormat="1" ht="24.75" customHeight="1" x14ac:dyDescent="0.2">
      <c r="A40" s="180">
        <v>39</v>
      </c>
      <c r="B40" s="181" t="s">
        <v>21607</v>
      </c>
      <c r="C40" s="182" t="s">
        <v>21608</v>
      </c>
      <c r="D40" s="184" t="str">
        <f>+INDEX([2]REPORTE_SEG_EXPEDIENTES!$F$1:$F$3006,MATCH(Tabla13[[#This Row],[REGISTRO]],[2]REPORTE_SEG_EXPEDIENTES!$B$1:$B$3006,0))</f>
        <v>01/12/2022</v>
      </c>
      <c r="E40" s="184"/>
      <c r="F40" s="183" t="s">
        <v>11968</v>
      </c>
      <c r="G40" s="184">
        <v>44942</v>
      </c>
      <c r="H40" s="184" t="s">
        <v>21605</v>
      </c>
      <c r="I40" s="214">
        <f t="shared" si="1"/>
        <v>44923</v>
      </c>
      <c r="J40" s="184" t="str">
        <f>IF(I40="-","NO ES TUPA",IF(Tabla5[[#This Row],[FECHA FIRMA]]&lt;=Tabla5[[#This Row],[FECHA DE PLAZO MAXIMO DE ATENCION]],"SI","NO"))</f>
        <v>SI</v>
      </c>
      <c r="K40" s="185"/>
      <c r="L40" s="185" t="str">
        <f>IFERROR(VLOOKUP(K40,[1]Hoja1!$B$2:$F$14234,2,FALSE),"")</f>
        <v/>
      </c>
      <c r="M40" s="185" t="str">
        <f>IFERROR(VLOOKUP(K40,[1]Hoja1!$B$2:$F$14234,3,FALSE),"")</f>
        <v/>
      </c>
      <c r="N40" s="185" t="str">
        <f>IFERROR(VLOOKUP(K40,[1]Hoja1!$B$2:$F$14234,4,FALSE),"")</f>
        <v/>
      </c>
      <c r="O40" s="193" t="s">
        <v>21609</v>
      </c>
      <c r="P40" s="185" t="s">
        <v>14894</v>
      </c>
      <c r="Q40" s="185" t="s">
        <v>23</v>
      </c>
      <c r="R40" s="185" t="s">
        <v>21541</v>
      </c>
      <c r="S40" s="185" t="s">
        <v>21542</v>
      </c>
      <c r="T40" s="185" t="s">
        <v>19118</v>
      </c>
      <c r="U40" s="185"/>
      <c r="V40" s="185" t="s">
        <v>1981</v>
      </c>
      <c r="W40" s="185"/>
      <c r="X40" s="185"/>
      <c r="Y40" s="191"/>
      <c r="Z40" s="187"/>
      <c r="AA40" s="166" t="s">
        <v>21489</v>
      </c>
      <c r="AB40" s="166" t="s">
        <v>21489</v>
      </c>
      <c r="AC40" s="166"/>
      <c r="AD40" s="166"/>
      <c r="AE40" s="166"/>
      <c r="AF40" s="166"/>
      <c r="AG40" s="166"/>
      <c r="AH40" s="166"/>
      <c r="AI40" s="166"/>
      <c r="AJ40" s="169"/>
      <c r="AK40" s="169"/>
      <c r="AL40" s="169"/>
      <c r="AM40" s="169"/>
      <c r="AN40" s="169"/>
      <c r="AO40" s="166"/>
      <c r="AP40" s="187"/>
      <c r="AQ40" s="180"/>
    </row>
    <row r="41" spans="1:43" s="189" customFormat="1" ht="24.75" customHeight="1" x14ac:dyDescent="0.2">
      <c r="A41" s="180">
        <v>40</v>
      </c>
      <c r="B41" s="181" t="s">
        <v>21610</v>
      </c>
      <c r="C41" s="182" t="s">
        <v>21611</v>
      </c>
      <c r="D41" s="184" t="e">
        <f>+INDEX([2]REPORTE_SEG_EXPEDIENTES!$F$1:$F$3006,MATCH(Tabla13[[#This Row],[REGISTRO]],[2]REPORTE_SEG_EXPEDIENTES!$B$1:$B$3006,0))</f>
        <v>#N/A</v>
      </c>
      <c r="E41" s="184"/>
      <c r="F41" s="183" t="s">
        <v>11968</v>
      </c>
      <c r="G41" s="184">
        <v>44943</v>
      </c>
      <c r="H41" s="184" t="s">
        <v>21612</v>
      </c>
      <c r="I41" s="184" t="e">
        <f t="shared" si="1"/>
        <v>#N/A</v>
      </c>
      <c r="J41" s="184" t="e">
        <f>IF(I41="-","NO ES TUPA",IF(Tabla5[[#This Row],[FECHA FIRMA]]&lt;=Tabla5[[#This Row],[FECHA DE PLAZO MAXIMO DE ATENCION]],"SI","NO"))</f>
        <v>#N/A</v>
      </c>
      <c r="K41" s="185">
        <v>54871</v>
      </c>
      <c r="L41" s="185" t="str">
        <f>IFERROR(VLOOKUP(K41,[1]Hoja1!$B$2:$F$14234,2,FALSE),"")</f>
        <v>SIEMPRE MI HERNANCITO II</v>
      </c>
      <c r="M41" s="185" t="str">
        <f>IFERROR(VLOOKUP(K41,[1]Hoja1!$B$2:$F$14234,3,FALSE),"")</f>
        <v>PT-54871-PM</v>
      </c>
      <c r="N41" s="185" t="str">
        <f>IFERROR(VLOOKUP(K41,[1]Hoja1!$B$2:$F$14234,4,FALSE),"")</f>
        <v>PANTA DE PERICHE JULIA ;PANTA PANTA JOSE ANDRES ;PANTA PERICHE MARIA CANDIDA ;PERICHE ECA PEDRO CELESTINO</v>
      </c>
      <c r="O41" s="193" t="s">
        <v>21613</v>
      </c>
      <c r="P41" s="185" t="s">
        <v>14894</v>
      </c>
      <c r="Q41" s="185"/>
      <c r="R41" s="185"/>
      <c r="S41" s="185"/>
      <c r="T41" s="185" t="s">
        <v>21455</v>
      </c>
      <c r="U41" s="185" t="s">
        <v>19606</v>
      </c>
      <c r="V41" s="185" t="s">
        <v>1981</v>
      </c>
      <c r="W41" s="185"/>
      <c r="X41" s="185"/>
      <c r="Y41" s="191"/>
      <c r="Z41" s="187"/>
      <c r="AA41" s="166" t="s">
        <v>21489</v>
      </c>
      <c r="AB41" s="166"/>
      <c r="AC41" s="166"/>
      <c r="AD41" s="166"/>
      <c r="AE41" s="166"/>
      <c r="AF41" s="166"/>
      <c r="AG41" s="166"/>
      <c r="AH41" s="166"/>
      <c r="AI41" s="166"/>
      <c r="AJ41" s="169"/>
      <c r="AK41" s="169"/>
      <c r="AL41" s="169"/>
      <c r="AM41" s="169"/>
      <c r="AN41" s="169"/>
      <c r="AO41" s="166"/>
      <c r="AP41" s="187"/>
      <c r="AQ41" s="180"/>
    </row>
    <row r="42" spans="1:43" s="189" customFormat="1" ht="24.75" customHeight="1" x14ac:dyDescent="0.2">
      <c r="A42" s="180">
        <v>41</v>
      </c>
      <c r="B42" s="181" t="s">
        <v>21614</v>
      </c>
      <c r="C42" s="182" t="s">
        <v>21615</v>
      </c>
      <c r="D42" s="184" t="str">
        <f>+INDEX([2]REPORTE_SEG_EXPEDIENTES!$F$1:$F$3006,MATCH(Tabla13[[#This Row],[REGISTRO]],[2]REPORTE_SEG_EXPEDIENTES!$B$1:$B$3006,0))</f>
        <v>11/01/2023</v>
      </c>
      <c r="E42" s="184"/>
      <c r="F42" s="183" t="s">
        <v>11968</v>
      </c>
      <c r="G42" s="184">
        <v>44944</v>
      </c>
      <c r="H42" s="184" t="s">
        <v>21616</v>
      </c>
      <c r="I42" s="184">
        <f t="shared" si="1"/>
        <v>44972</v>
      </c>
      <c r="J42" s="184" t="str">
        <f>IF(I42="-","NO ES TUPA",IF(Tabla5[[#This Row],[FECHA FIRMA]]&lt;=Tabla5[[#This Row],[FECHA DE PLAZO MAXIMO DE ATENCION]],"SI","NO"))</f>
        <v>NO</v>
      </c>
      <c r="K42" s="185"/>
      <c r="L42" s="185" t="str">
        <f>IFERROR(VLOOKUP(K42,[1]Hoja1!$B$2:$F$14234,2,FALSE),"")</f>
        <v/>
      </c>
      <c r="M42" s="185" t="str">
        <f>IFERROR(VLOOKUP(K42,[1]Hoja1!$B$2:$F$14234,3,FALSE),"")</f>
        <v/>
      </c>
      <c r="N42" s="185" t="str">
        <f>IFERROR(VLOOKUP(K42,[1]Hoja1!$B$2:$F$14234,4,FALSE),"")</f>
        <v/>
      </c>
      <c r="O42" s="193" t="s">
        <v>21617</v>
      </c>
      <c r="P42" s="185" t="s">
        <v>14894</v>
      </c>
      <c r="Q42" s="185"/>
      <c r="R42" s="185"/>
      <c r="S42" s="185"/>
      <c r="T42" s="185" t="s">
        <v>179</v>
      </c>
      <c r="U42" s="185" t="s">
        <v>21618</v>
      </c>
      <c r="V42" s="185" t="s">
        <v>21444</v>
      </c>
      <c r="W42" s="185"/>
      <c r="X42" s="185"/>
      <c r="Y42" s="191"/>
      <c r="Z42" s="187"/>
      <c r="AA42" s="166"/>
      <c r="AB42" s="166" t="s">
        <v>21489</v>
      </c>
      <c r="AC42" s="166"/>
      <c r="AD42" s="166"/>
      <c r="AE42" s="166"/>
      <c r="AF42" s="166"/>
      <c r="AG42" s="166"/>
      <c r="AH42" s="167"/>
      <c r="AI42" s="166"/>
      <c r="AJ42" s="168"/>
      <c r="AK42" s="168"/>
      <c r="AL42" s="168"/>
      <c r="AM42" s="168"/>
      <c r="AN42" s="168"/>
      <c r="AO42" s="166"/>
      <c r="AP42" s="187"/>
      <c r="AQ42" s="180"/>
    </row>
    <row r="43" spans="1:43" s="189" customFormat="1" ht="24.75" customHeight="1" x14ac:dyDescent="0.2">
      <c r="A43" s="180">
        <v>42</v>
      </c>
      <c r="B43" s="181" t="s">
        <v>21619</v>
      </c>
      <c r="C43" s="182" t="s">
        <v>21620</v>
      </c>
      <c r="D43" s="184" t="str">
        <f>+INDEX([2]REPORTE_SEG_EXPEDIENTES!$F$1:$F$3006,MATCH(Tabla13[[#This Row],[REGISTRO]],[2]REPORTE_SEG_EXPEDIENTES!$B$1:$B$3006,0))</f>
        <v>29/12/2022</v>
      </c>
      <c r="E43" s="184"/>
      <c r="F43" s="183" t="s">
        <v>11968</v>
      </c>
      <c r="G43" s="184">
        <v>44944</v>
      </c>
      <c r="H43" s="184" t="s">
        <v>21616</v>
      </c>
      <c r="I43" s="184">
        <f t="shared" si="1"/>
        <v>44930</v>
      </c>
      <c r="J43" s="184" t="str">
        <f>IF(I43="-","NO ES TUPA",IF(Tabla5[[#This Row],[FECHA FIRMA]]&lt;=Tabla5[[#This Row],[FECHA DE PLAZO MAXIMO DE ATENCION]],"SI","NO"))</f>
        <v>NO</v>
      </c>
      <c r="K43" s="185"/>
      <c r="L43" s="185" t="str">
        <f>IFERROR(VLOOKUP(K43,[1]Hoja1!$B$2:$F$14234,2,FALSE),"")</f>
        <v/>
      </c>
      <c r="M43" s="185" t="str">
        <f>IFERROR(VLOOKUP(K43,[1]Hoja1!$B$2:$F$14234,3,FALSE),"")</f>
        <v/>
      </c>
      <c r="N43" s="185" t="str">
        <f>IFERROR(VLOOKUP(K43,[1]Hoja1!$B$2:$F$14234,4,FALSE),"")</f>
        <v/>
      </c>
      <c r="O43" s="193" t="s">
        <v>21621</v>
      </c>
      <c r="P43" s="185" t="s">
        <v>14894</v>
      </c>
      <c r="Q43" s="185"/>
      <c r="R43" s="185"/>
      <c r="S43" s="185"/>
      <c r="T43" s="185" t="s">
        <v>179</v>
      </c>
      <c r="U43" s="185" t="s">
        <v>21618</v>
      </c>
      <c r="V43" s="185" t="s">
        <v>21444</v>
      </c>
      <c r="W43" s="185"/>
      <c r="X43" s="185"/>
      <c r="Y43" s="191"/>
      <c r="Z43" s="187"/>
      <c r="AA43" s="166"/>
      <c r="AB43" s="166" t="s">
        <v>21489</v>
      </c>
      <c r="AC43" s="166"/>
      <c r="AD43" s="166"/>
      <c r="AE43" s="166"/>
      <c r="AF43" s="166"/>
      <c r="AG43" s="166"/>
      <c r="AH43" s="167"/>
      <c r="AI43" s="166"/>
      <c r="AJ43" s="168"/>
      <c r="AK43" s="168"/>
      <c r="AL43" s="168"/>
      <c r="AM43" s="168"/>
      <c r="AN43" s="168"/>
      <c r="AO43" s="166"/>
      <c r="AP43" s="187"/>
      <c r="AQ43" s="180"/>
    </row>
    <row r="44" spans="1:43" s="189" customFormat="1" ht="24.75" customHeight="1" x14ac:dyDescent="0.2">
      <c r="A44" s="180">
        <v>43</v>
      </c>
      <c r="B44" s="181" t="s">
        <v>21622</v>
      </c>
      <c r="C44" s="182" t="s">
        <v>21623</v>
      </c>
      <c r="D44" s="184" t="str">
        <f>+INDEX([2]REPORTE_SEG_EXPEDIENTES!$F$1:$F$3006,MATCH(Tabla13[[#This Row],[REGISTRO]],[2]REPORTE_SEG_EXPEDIENTES!$B$1:$B$3006,0))</f>
        <v>22/07/2022</v>
      </c>
      <c r="E44" s="184"/>
      <c r="F44" s="183" t="s">
        <v>11968</v>
      </c>
      <c r="G44" s="184">
        <v>44944</v>
      </c>
      <c r="H44" s="184" t="s">
        <v>21616</v>
      </c>
      <c r="I44" s="214">
        <f t="shared" si="1"/>
        <v>44764</v>
      </c>
      <c r="J44" s="184" t="str">
        <f>IF(I44="-","NO ES TUPA",IF(Tabla5[[#This Row],[FECHA FIRMA]]&lt;=Tabla5[[#This Row],[FECHA DE PLAZO MAXIMO DE ATENCION]],"SI","NO"))</f>
        <v>NO</v>
      </c>
      <c r="K44" s="185"/>
      <c r="L44" s="185" t="str">
        <f>IFERROR(VLOOKUP(K44,[1]Hoja1!$B$2:$F$14234,2,FALSE),"")</f>
        <v/>
      </c>
      <c r="M44" s="185" t="str">
        <f>IFERROR(VLOOKUP(K44,[1]Hoja1!$B$2:$F$14234,3,FALSE),"")</f>
        <v/>
      </c>
      <c r="N44" s="185" t="str">
        <f>IFERROR(VLOOKUP(K44,[1]Hoja1!$B$2:$F$14234,4,FALSE),"")</f>
        <v/>
      </c>
      <c r="O44" s="193" t="s">
        <v>21624</v>
      </c>
      <c r="P44" s="185" t="s">
        <v>14894</v>
      </c>
      <c r="Q44" s="185"/>
      <c r="R44" s="185"/>
      <c r="S44" s="185"/>
      <c r="T44" s="185" t="s">
        <v>19113</v>
      </c>
      <c r="U44" s="185"/>
      <c r="V44" s="185" t="s">
        <v>1981</v>
      </c>
      <c r="W44" s="185"/>
      <c r="X44" s="185"/>
      <c r="Y44" s="191"/>
      <c r="Z44" s="187"/>
      <c r="AA44" s="166"/>
      <c r="AB44" s="166" t="s">
        <v>21489</v>
      </c>
      <c r="AC44" s="166"/>
      <c r="AD44" s="166" t="s">
        <v>21489</v>
      </c>
      <c r="AE44" s="166"/>
      <c r="AF44" s="166"/>
      <c r="AG44" s="166"/>
      <c r="AH44" s="167"/>
      <c r="AI44" s="166"/>
      <c r="AJ44" s="168"/>
      <c r="AK44" s="168"/>
      <c r="AL44" s="168"/>
      <c r="AM44" s="168"/>
      <c r="AN44" s="168"/>
      <c r="AO44" s="166"/>
      <c r="AP44" s="187"/>
      <c r="AQ44" s="180"/>
    </row>
    <row r="45" spans="1:43" s="189" customFormat="1" ht="24.75" customHeight="1" x14ac:dyDescent="0.2">
      <c r="A45" s="180">
        <v>44</v>
      </c>
      <c r="B45" s="181" t="s">
        <v>21625</v>
      </c>
      <c r="C45" s="182" t="s">
        <v>21626</v>
      </c>
      <c r="D45" s="184" t="str">
        <f>+INDEX([2]REPORTE_SEG_EXPEDIENTES!$F$1:$F$3006,MATCH(Tabla13[[#This Row],[REGISTRO]],[2]REPORTE_SEG_EXPEDIENTES!$B$1:$B$3006,0))</f>
        <v>16/09/2022</v>
      </c>
      <c r="E45" s="184"/>
      <c r="F45" s="183" t="s">
        <v>11968</v>
      </c>
      <c r="G45" s="184">
        <v>44945</v>
      </c>
      <c r="H45" s="184" t="s">
        <v>21627</v>
      </c>
      <c r="I45" s="214">
        <f t="shared" si="1"/>
        <v>44817</v>
      </c>
      <c r="J45" s="184" t="str">
        <f>IF(I45="-","NO ES TUPA",IF(Tabla5[[#This Row],[FECHA FIRMA]]&lt;=Tabla5[[#This Row],[FECHA DE PLAZO MAXIMO DE ATENCION]],"SI","NO"))</f>
        <v>NO</v>
      </c>
      <c r="K45" s="185"/>
      <c r="L45" s="185" t="str">
        <f>IFERROR(VLOOKUP(K45,[1]Hoja1!$B$2:$F$14234,2,FALSE),"")</f>
        <v/>
      </c>
      <c r="M45" s="185" t="str">
        <f>IFERROR(VLOOKUP(K45,[1]Hoja1!$B$2:$F$14234,3,FALSE),"")</f>
        <v/>
      </c>
      <c r="N45" s="185" t="str">
        <f>IFERROR(VLOOKUP(K45,[1]Hoja1!$B$2:$F$14234,4,FALSE),"")</f>
        <v/>
      </c>
      <c r="O45" s="193" t="s">
        <v>21628</v>
      </c>
      <c r="P45" s="185" t="s">
        <v>14894</v>
      </c>
      <c r="Q45" s="185" t="s">
        <v>23</v>
      </c>
      <c r="R45" s="185" t="s">
        <v>21541</v>
      </c>
      <c r="S45" s="185" t="s">
        <v>21542</v>
      </c>
      <c r="T45" s="185" t="s">
        <v>19118</v>
      </c>
      <c r="U45" s="185"/>
      <c r="V45" s="185" t="s">
        <v>1981</v>
      </c>
      <c r="W45" s="185"/>
      <c r="X45" s="185"/>
      <c r="Y45" s="191"/>
      <c r="Z45" s="187"/>
      <c r="AA45" s="166" t="s">
        <v>21489</v>
      </c>
      <c r="AB45" s="166" t="s">
        <v>21489</v>
      </c>
      <c r="AC45" s="166"/>
      <c r="AD45" s="166"/>
      <c r="AE45" s="166"/>
      <c r="AF45" s="166"/>
      <c r="AG45" s="166"/>
      <c r="AH45" s="166"/>
      <c r="AI45" s="166"/>
      <c r="AJ45" s="169"/>
      <c r="AK45" s="169"/>
      <c r="AL45" s="169"/>
      <c r="AM45" s="169"/>
      <c r="AN45" s="169"/>
      <c r="AO45" s="166"/>
      <c r="AP45" s="187"/>
      <c r="AQ45" s="180"/>
    </row>
    <row r="46" spans="1:43" s="189" customFormat="1" ht="24.75" customHeight="1" x14ac:dyDescent="0.2">
      <c r="A46" s="180">
        <v>45</v>
      </c>
      <c r="B46" s="181" t="s">
        <v>21629</v>
      </c>
      <c r="C46" s="182" t="s">
        <v>21630</v>
      </c>
      <c r="D46" s="184" t="str">
        <f>+INDEX([2]REPORTE_SEG_EXPEDIENTES!$F$1:$F$3006,MATCH(Tabla13[[#This Row],[REGISTRO]],[2]REPORTE_SEG_EXPEDIENTES!$B$1:$B$3006,0))</f>
        <v>16/09/2022</v>
      </c>
      <c r="E46" s="184"/>
      <c r="F46" s="183" t="s">
        <v>11968</v>
      </c>
      <c r="G46" s="184">
        <v>44945</v>
      </c>
      <c r="H46" s="184" t="s">
        <v>21627</v>
      </c>
      <c r="I46" s="214">
        <f t="shared" si="1"/>
        <v>44817</v>
      </c>
      <c r="J46" s="184" t="str">
        <f>IF(I46="-","NO ES TUPA",IF(Tabla5[[#This Row],[FECHA FIRMA]]&lt;=Tabla5[[#This Row],[FECHA DE PLAZO MAXIMO DE ATENCION]],"SI","NO"))</f>
        <v>NO</v>
      </c>
      <c r="K46" s="185"/>
      <c r="L46" s="185" t="str">
        <f>IFERROR(VLOOKUP(K46,[1]Hoja1!$B$2:$F$14234,2,FALSE),"")</f>
        <v/>
      </c>
      <c r="M46" s="185" t="str">
        <f>IFERROR(VLOOKUP(K46,[1]Hoja1!$B$2:$F$14234,3,FALSE),"")</f>
        <v/>
      </c>
      <c r="N46" s="185" t="str">
        <f>IFERROR(VLOOKUP(K46,[1]Hoja1!$B$2:$F$14234,4,FALSE),"")</f>
        <v/>
      </c>
      <c r="O46" s="193" t="s">
        <v>21631</v>
      </c>
      <c r="P46" s="185" t="s">
        <v>14894</v>
      </c>
      <c r="Q46" s="185" t="s">
        <v>23</v>
      </c>
      <c r="R46" s="185" t="s">
        <v>21541</v>
      </c>
      <c r="S46" s="185" t="s">
        <v>21542</v>
      </c>
      <c r="T46" s="185" t="s">
        <v>19118</v>
      </c>
      <c r="U46" s="185"/>
      <c r="V46" s="185" t="s">
        <v>1981</v>
      </c>
      <c r="W46" s="185"/>
      <c r="X46" s="185"/>
      <c r="Y46" s="191"/>
      <c r="Z46" s="187"/>
      <c r="AA46" s="166" t="s">
        <v>21489</v>
      </c>
      <c r="AB46" s="166" t="s">
        <v>21489</v>
      </c>
      <c r="AC46" s="166"/>
      <c r="AD46" s="166"/>
      <c r="AE46" s="166"/>
      <c r="AF46" s="166"/>
      <c r="AG46" s="166"/>
      <c r="AH46" s="166"/>
      <c r="AI46" s="166"/>
      <c r="AJ46" s="169"/>
      <c r="AK46" s="169"/>
      <c r="AL46" s="169"/>
      <c r="AM46" s="169"/>
      <c r="AN46" s="169"/>
      <c r="AO46" s="166"/>
      <c r="AP46" s="187"/>
      <c r="AQ46" s="180"/>
    </row>
    <row r="47" spans="1:43" s="189" customFormat="1" ht="24.75" customHeight="1" x14ac:dyDescent="0.2">
      <c r="A47" s="180">
        <v>46</v>
      </c>
      <c r="B47" s="181" t="s">
        <v>21632</v>
      </c>
      <c r="C47" s="182" t="s">
        <v>21633</v>
      </c>
      <c r="D47" s="184" t="str">
        <f>+INDEX([2]REPORTE_SEG_EXPEDIENTES!$F$1:$F$3006,MATCH(Tabla13[[#This Row],[REGISTRO]],[2]REPORTE_SEG_EXPEDIENTES!$B$1:$B$3006,0))</f>
        <v>16/09/2022</v>
      </c>
      <c r="E47" s="184"/>
      <c r="F47" s="183" t="s">
        <v>11968</v>
      </c>
      <c r="G47" s="184">
        <v>44945</v>
      </c>
      <c r="H47" s="184" t="s">
        <v>21627</v>
      </c>
      <c r="I47" s="214">
        <f t="shared" si="1"/>
        <v>44817</v>
      </c>
      <c r="J47" s="184" t="str">
        <f>IF(I47="-","NO ES TUPA",IF(Tabla5[[#This Row],[FECHA FIRMA]]&lt;=Tabla5[[#This Row],[FECHA DE PLAZO MAXIMO DE ATENCION]],"SI","NO"))</f>
        <v>SI</v>
      </c>
      <c r="K47" s="185"/>
      <c r="L47" s="185" t="str">
        <f>IFERROR(VLOOKUP(K47,[1]Hoja1!$B$2:$F$14234,2,FALSE),"")</f>
        <v/>
      </c>
      <c r="M47" s="185" t="str">
        <f>IFERROR(VLOOKUP(K47,[1]Hoja1!$B$2:$F$14234,3,FALSE),"")</f>
        <v/>
      </c>
      <c r="N47" s="185" t="str">
        <f>IFERROR(VLOOKUP(K47,[1]Hoja1!$B$2:$F$14234,4,FALSE),"")</f>
        <v/>
      </c>
      <c r="O47" s="193" t="s">
        <v>21634</v>
      </c>
      <c r="P47" s="185" t="s">
        <v>14894</v>
      </c>
      <c r="Q47" s="185" t="s">
        <v>23</v>
      </c>
      <c r="R47" s="185" t="s">
        <v>21541</v>
      </c>
      <c r="S47" s="185" t="s">
        <v>21542</v>
      </c>
      <c r="T47" s="185" t="s">
        <v>19118</v>
      </c>
      <c r="U47" s="185"/>
      <c r="V47" s="185" t="s">
        <v>1981</v>
      </c>
      <c r="W47" s="185"/>
      <c r="X47" s="185"/>
      <c r="Y47" s="191"/>
      <c r="Z47" s="187"/>
      <c r="AA47" s="166" t="s">
        <v>21489</v>
      </c>
      <c r="AB47" s="166" t="s">
        <v>21489</v>
      </c>
      <c r="AC47" s="166"/>
      <c r="AD47" s="166"/>
      <c r="AE47" s="166"/>
      <c r="AF47" s="166"/>
      <c r="AG47" s="166"/>
      <c r="AH47" s="166"/>
      <c r="AI47" s="166"/>
      <c r="AJ47" s="169"/>
      <c r="AK47" s="169"/>
      <c r="AL47" s="169"/>
      <c r="AM47" s="169"/>
      <c r="AN47" s="169"/>
      <c r="AO47" s="166"/>
      <c r="AP47" s="187"/>
      <c r="AQ47" s="180"/>
    </row>
    <row r="48" spans="1:43" s="189" customFormat="1" ht="24.75" customHeight="1" x14ac:dyDescent="0.2">
      <c r="A48" s="180">
        <v>47</v>
      </c>
      <c r="B48" s="181" t="s">
        <v>21635</v>
      </c>
      <c r="C48" s="182" t="s">
        <v>21636</v>
      </c>
      <c r="D48" s="184" t="str">
        <f>+INDEX([2]REPORTE_SEG_EXPEDIENTES!$F$1:$F$3006,MATCH(Tabla13[[#This Row],[REGISTRO]],[2]REPORTE_SEG_EXPEDIENTES!$B$1:$B$3006,0))</f>
        <v>04/10/2022</v>
      </c>
      <c r="E48" s="184"/>
      <c r="F48" s="183" t="s">
        <v>11968</v>
      </c>
      <c r="G48" s="184">
        <v>44945</v>
      </c>
      <c r="H48" s="184" t="s">
        <v>21627</v>
      </c>
      <c r="I48" s="214">
        <f t="shared" si="1"/>
        <v>44867</v>
      </c>
      <c r="J48" s="184" t="str">
        <f>IF(I48="-","NO ES TUPA",IF(Tabla5[[#This Row],[FECHA FIRMA]]&lt;=Tabla5[[#This Row],[FECHA DE PLAZO MAXIMO DE ATENCION]],"SI","NO"))</f>
        <v>NO</v>
      </c>
      <c r="K48" s="185">
        <v>2270</v>
      </c>
      <c r="L48" s="185" t="str">
        <f>IFERROR(VLOOKUP(K48,[1]Hoja1!$B$2:$F$14234,2,FALSE),"")</f>
        <v>DELFIN 2</v>
      </c>
      <c r="M48" s="185" t="str">
        <f>IFERROR(VLOOKUP(K48,[1]Hoja1!$B$2:$F$14234,3,FALSE),"")</f>
        <v>PL-2270-CM</v>
      </c>
      <c r="N48" s="185" t="str">
        <f>IFERROR(VLOOKUP(K48,[1]Hoja1!$B$2:$F$14234,4,FALSE),"")</f>
        <v>FIESTAS JACINTO CARLOS ALBERTO ;FIESTAS JACINTO ESTEBAN ;FIESTAS JACINTO MAGUIN ;FIESTAS JACINTO ROMAN MACARIO ;FIESTAS JACINTO SEBASTIAN ;FIESTAS JACINTO URCINO</v>
      </c>
      <c r="O48" s="193" t="s">
        <v>21637</v>
      </c>
      <c r="P48" s="185" t="s">
        <v>14894</v>
      </c>
      <c r="Q48" s="185"/>
      <c r="R48" s="185"/>
      <c r="S48" s="185"/>
      <c r="T48" s="185" t="s">
        <v>342</v>
      </c>
      <c r="U48" s="185" t="s">
        <v>21575</v>
      </c>
      <c r="V48" s="185" t="s">
        <v>1981</v>
      </c>
      <c r="W48" s="185"/>
      <c r="X48" s="185" t="s">
        <v>21537</v>
      </c>
      <c r="Y48" s="191"/>
      <c r="Z48" s="187"/>
      <c r="AA48" s="166" t="s">
        <v>21489</v>
      </c>
      <c r="AB48" s="166"/>
      <c r="AC48" s="166"/>
      <c r="AD48" s="166"/>
      <c r="AE48" s="166"/>
      <c r="AF48" s="166"/>
      <c r="AG48" s="166"/>
      <c r="AH48" s="166"/>
      <c r="AI48" s="166"/>
      <c r="AJ48" s="169"/>
      <c r="AK48" s="169"/>
      <c r="AL48" s="169"/>
      <c r="AM48" s="169"/>
      <c r="AN48" s="169"/>
      <c r="AO48" s="166"/>
      <c r="AP48" s="187"/>
      <c r="AQ48" s="180"/>
    </row>
    <row r="49" spans="1:43" s="189" customFormat="1" ht="24.75" customHeight="1" x14ac:dyDescent="0.2">
      <c r="A49" s="180">
        <v>48</v>
      </c>
      <c r="B49" s="181" t="s">
        <v>21638</v>
      </c>
      <c r="C49" s="182" t="s">
        <v>21639</v>
      </c>
      <c r="D49" s="184" t="str">
        <f>+INDEX([2]REPORTE_SEG_EXPEDIENTES!$F$1:$F$3006,MATCH(Tabla13[[#This Row],[REGISTRO]],[2]REPORTE_SEG_EXPEDIENTES!$B$1:$B$3006,0))</f>
        <v>16/09/2022</v>
      </c>
      <c r="E49" s="184"/>
      <c r="F49" s="183" t="s">
        <v>11968</v>
      </c>
      <c r="G49" s="184">
        <v>44945</v>
      </c>
      <c r="H49" s="184" t="s">
        <v>21627</v>
      </c>
      <c r="I49" s="214">
        <f t="shared" si="1"/>
        <v>44817</v>
      </c>
      <c r="J49" s="184" t="str">
        <f>IF(I49="-","NO ES TUPA",IF(Tabla5[[#This Row],[FECHA FIRMA]]&lt;=Tabla5[[#This Row],[FECHA DE PLAZO MAXIMO DE ATENCION]],"SI","NO"))</f>
        <v>NO</v>
      </c>
      <c r="K49" s="185"/>
      <c r="L49" s="185" t="str">
        <f>IFERROR(VLOOKUP(K49,[1]Hoja1!$B$2:$F$14234,2,FALSE),"")</f>
        <v/>
      </c>
      <c r="M49" s="185" t="str">
        <f>IFERROR(VLOOKUP(K49,[1]Hoja1!$B$2:$F$14234,3,FALSE),"")</f>
        <v/>
      </c>
      <c r="N49" s="185" t="str">
        <f>IFERROR(VLOOKUP(K49,[1]Hoja1!$B$2:$F$14234,4,FALSE),"")</f>
        <v/>
      </c>
      <c r="O49" s="193" t="s">
        <v>21640</v>
      </c>
      <c r="P49" s="185" t="s">
        <v>14894</v>
      </c>
      <c r="Q49" s="185" t="s">
        <v>23</v>
      </c>
      <c r="R49" s="185" t="s">
        <v>21541</v>
      </c>
      <c r="S49" s="185" t="s">
        <v>21542</v>
      </c>
      <c r="T49" s="185" t="s">
        <v>19118</v>
      </c>
      <c r="U49" s="185"/>
      <c r="V49" s="185" t="s">
        <v>1981</v>
      </c>
      <c r="W49" s="185"/>
      <c r="X49" s="185"/>
      <c r="Y49" s="191"/>
      <c r="Z49" s="187"/>
      <c r="AA49" s="166" t="s">
        <v>21489</v>
      </c>
      <c r="AB49" s="166" t="s">
        <v>21489</v>
      </c>
      <c r="AC49" s="166"/>
      <c r="AD49" s="166"/>
      <c r="AE49" s="166"/>
      <c r="AF49" s="166"/>
      <c r="AG49" s="166"/>
      <c r="AH49" s="166"/>
      <c r="AI49" s="166"/>
      <c r="AJ49" s="169"/>
      <c r="AK49" s="169"/>
      <c r="AL49" s="169"/>
      <c r="AM49" s="169"/>
      <c r="AN49" s="169"/>
      <c r="AO49" s="166"/>
      <c r="AP49" s="187"/>
      <c r="AQ49" s="180"/>
    </row>
    <row r="50" spans="1:43" ht="24.75" customHeight="1" x14ac:dyDescent="0.25">
      <c r="A50" s="180">
        <v>49</v>
      </c>
      <c r="B50" s="181" t="s">
        <v>21641</v>
      </c>
      <c r="C50" s="182" t="s">
        <v>21642</v>
      </c>
      <c r="D50" s="184" t="str">
        <f>+INDEX([2]REPORTE_SEG_EXPEDIENTES!$F$1:$F$3006,MATCH(Tabla13[[#This Row],[REGISTRO]],[2]REPORTE_SEG_EXPEDIENTES!$B$1:$B$3006,0))</f>
        <v>21/09/2022</v>
      </c>
      <c r="E50" s="184"/>
      <c r="F50" s="183" t="s">
        <v>11968</v>
      </c>
      <c r="G50" s="184">
        <v>44945</v>
      </c>
      <c r="H50" s="184" t="s">
        <v>21627</v>
      </c>
      <c r="I50" s="214">
        <f t="shared" si="1"/>
        <v>44826</v>
      </c>
      <c r="J50" s="184" t="str">
        <f>IF(I50="-","NO ES TUPA",IF(Tabla5[[#This Row],[FECHA FIRMA]]&lt;=Tabla5[[#This Row],[FECHA DE PLAZO MAXIMO DE ATENCION]],"SI","NO"))</f>
        <v>SI</v>
      </c>
      <c r="K50" s="185">
        <v>16671</v>
      </c>
      <c r="L50" s="185" t="str">
        <f>IFERROR(VLOOKUP(K50,[1]Hoja1!$B$2:$F$14234,2,FALSE),"")</f>
        <v>MI TOMASA BEATRIZ</v>
      </c>
      <c r="M50" s="185" t="str">
        <f>IFERROR(VLOOKUP(K50,[1]Hoja1!$B$2:$F$14234,3,FALSE),"")</f>
        <v>PL-16671-CM</v>
      </c>
      <c r="N50" s="185" t="s">
        <v>21643</v>
      </c>
      <c r="O50" s="193" t="s">
        <v>21644</v>
      </c>
      <c r="P50" s="185" t="s">
        <v>14894</v>
      </c>
      <c r="Q50" s="185"/>
      <c r="R50" s="185"/>
      <c r="S50" s="185"/>
      <c r="T50" s="185" t="s">
        <v>78</v>
      </c>
      <c r="U50" s="185"/>
      <c r="V50" s="185" t="s">
        <v>1981</v>
      </c>
      <c r="W50" s="185" t="s">
        <v>5783</v>
      </c>
      <c r="X50" s="185"/>
      <c r="Y50" s="191"/>
      <c r="Z50" s="187"/>
      <c r="AA50" s="166" t="s">
        <v>21489</v>
      </c>
      <c r="AB50" s="166"/>
      <c r="AC50" s="166" t="s">
        <v>21489</v>
      </c>
      <c r="AD50" s="166"/>
      <c r="AE50" s="166"/>
      <c r="AF50" s="166"/>
      <c r="AG50" s="166"/>
      <c r="AH50" s="166"/>
      <c r="AI50" s="166"/>
      <c r="AJ50" s="169"/>
      <c r="AK50" s="169"/>
      <c r="AL50" s="169"/>
      <c r="AM50" s="169"/>
      <c r="AN50" s="169"/>
      <c r="AO50" s="166"/>
      <c r="AP50" s="187"/>
      <c r="AQ50" s="180"/>
    </row>
    <row r="51" spans="1:43" s="189" customFormat="1" ht="24.75" customHeight="1" x14ac:dyDescent="0.2">
      <c r="A51" s="180">
        <v>50</v>
      </c>
      <c r="B51" s="181" t="s">
        <v>21645</v>
      </c>
      <c r="C51" s="182" t="s">
        <v>21646</v>
      </c>
      <c r="D51" s="184" t="str">
        <f>+INDEX([2]REPORTE_SEG_EXPEDIENTES!$F$1:$F$3006,MATCH(Tabla13[[#This Row],[REGISTRO]],[2]REPORTE_SEG_EXPEDIENTES!$B$1:$B$3006,0))</f>
        <v>03/10/2022</v>
      </c>
      <c r="E51" s="184"/>
      <c r="F51" s="183" t="s">
        <v>11968</v>
      </c>
      <c r="G51" s="184">
        <v>44950</v>
      </c>
      <c r="H51" s="184" t="s">
        <v>21647</v>
      </c>
      <c r="I51" s="214">
        <f t="shared" si="1"/>
        <v>44866</v>
      </c>
      <c r="J51" s="184" t="str">
        <f>IF(I51="-","NO ES TUPA",IF(Tabla5[[#This Row],[FECHA FIRMA]]&lt;=Tabla5[[#This Row],[FECHA DE PLAZO MAXIMO DE ATENCION]],"SI","NO"))</f>
        <v>NO</v>
      </c>
      <c r="K51" s="185"/>
      <c r="L51" s="185" t="str">
        <f>IFERROR(VLOOKUP(K51,[1]Hoja1!$B$2:$F$14234,2,FALSE),"")</f>
        <v/>
      </c>
      <c r="M51" s="185" t="str">
        <f>IFERROR(VLOOKUP(K51,[1]Hoja1!$B$2:$F$14234,3,FALSE),"")</f>
        <v/>
      </c>
      <c r="N51" s="185" t="str">
        <f>IFERROR(VLOOKUP(K51,[1]Hoja1!$B$2:$F$14234,4,FALSE),"")</f>
        <v/>
      </c>
      <c r="O51" s="193" t="s">
        <v>21157</v>
      </c>
      <c r="P51" s="185" t="s">
        <v>14894</v>
      </c>
      <c r="Q51" s="185"/>
      <c r="R51" s="185"/>
      <c r="S51" s="185"/>
      <c r="T51" s="185" t="s">
        <v>19113</v>
      </c>
      <c r="U51" s="185"/>
      <c r="V51" s="185" t="s">
        <v>1981</v>
      </c>
      <c r="W51" s="185"/>
      <c r="X51" s="185"/>
      <c r="Y51" s="191"/>
      <c r="Z51" s="187"/>
      <c r="AA51" s="166"/>
      <c r="AB51" s="166" t="s">
        <v>21489</v>
      </c>
      <c r="AC51" s="166"/>
      <c r="AD51" s="166"/>
      <c r="AE51" s="166"/>
      <c r="AF51" s="166"/>
      <c r="AG51" s="166"/>
      <c r="AH51" s="167"/>
      <c r="AI51" s="166"/>
      <c r="AJ51" s="168"/>
      <c r="AK51" s="168"/>
      <c r="AL51" s="168"/>
      <c r="AM51" s="168"/>
      <c r="AN51" s="168"/>
      <c r="AO51" s="166"/>
      <c r="AP51" s="187"/>
      <c r="AQ51" s="180"/>
    </row>
    <row r="52" spans="1:43" s="189" customFormat="1" ht="24.75" customHeight="1" x14ac:dyDescent="0.2">
      <c r="A52" s="180">
        <v>51</v>
      </c>
      <c r="B52" s="181" t="s">
        <v>21648</v>
      </c>
      <c r="C52" s="182" t="s">
        <v>21649</v>
      </c>
      <c r="D52" s="184" t="str">
        <f>+INDEX([2]REPORTE_SEG_EXPEDIENTES!$F$1:$F$3006,MATCH(Tabla13[[#This Row],[REGISTRO]],[2]REPORTE_SEG_EXPEDIENTES!$B$1:$B$3006,0))</f>
        <v>29/09/2022</v>
      </c>
      <c r="E52" s="184"/>
      <c r="F52" s="183" t="s">
        <v>11968</v>
      </c>
      <c r="G52" s="184">
        <v>44950</v>
      </c>
      <c r="H52" s="184" t="s">
        <v>21647</v>
      </c>
      <c r="I52" s="214">
        <f t="shared" si="1"/>
        <v>44840</v>
      </c>
      <c r="J52" s="184" t="str">
        <f>IF(I52="-","NO ES TUPA",IF(Tabla5[[#This Row],[FECHA FIRMA]]&lt;=Tabla5[[#This Row],[FECHA DE PLAZO MAXIMO DE ATENCION]],"SI","NO"))</f>
        <v>NO</v>
      </c>
      <c r="K52" s="185"/>
      <c r="L52" s="185" t="str">
        <f>IFERROR(VLOOKUP(K52,[1]Hoja1!$B$2:$F$14234,2,FALSE),"")</f>
        <v/>
      </c>
      <c r="M52" s="185" t="str">
        <f>IFERROR(VLOOKUP(K52,[1]Hoja1!$B$2:$F$14234,3,FALSE),"")</f>
        <v/>
      </c>
      <c r="N52" s="185" t="str">
        <f>IFERROR(VLOOKUP(K52,[1]Hoja1!$B$2:$F$14234,4,FALSE),"")</f>
        <v/>
      </c>
      <c r="O52" s="193" t="s">
        <v>21650</v>
      </c>
      <c r="P52" s="185" t="s">
        <v>14894</v>
      </c>
      <c r="Q52" s="185"/>
      <c r="R52" s="185"/>
      <c r="S52" s="185"/>
      <c r="T52" s="185" t="s">
        <v>19113</v>
      </c>
      <c r="U52" s="185"/>
      <c r="V52" s="185" t="s">
        <v>1981</v>
      </c>
      <c r="W52" s="185"/>
      <c r="X52" s="185"/>
      <c r="Y52" s="191"/>
      <c r="Z52" s="187"/>
      <c r="AA52" s="166"/>
      <c r="AB52" s="166" t="s">
        <v>21489</v>
      </c>
      <c r="AC52" s="166"/>
      <c r="AD52" s="166"/>
      <c r="AE52" s="166"/>
      <c r="AF52" s="166"/>
      <c r="AG52" s="166"/>
      <c r="AH52" s="167"/>
      <c r="AI52" s="166"/>
      <c r="AJ52" s="168"/>
      <c r="AK52" s="168"/>
      <c r="AL52" s="168"/>
      <c r="AM52" s="168"/>
      <c r="AN52" s="168"/>
      <c r="AO52" s="166"/>
      <c r="AP52" s="187"/>
      <c r="AQ52" s="180"/>
    </row>
    <row r="53" spans="1:43" s="189" customFormat="1" ht="24.75" customHeight="1" x14ac:dyDescent="0.2">
      <c r="A53" s="180">
        <v>52</v>
      </c>
      <c r="B53" s="181" t="s">
        <v>21651</v>
      </c>
      <c r="C53" s="182" t="s">
        <v>21652</v>
      </c>
      <c r="D53" s="184" t="str">
        <f>+INDEX([2]REPORTE_SEG_EXPEDIENTES!$F$1:$F$3006,MATCH(Tabla13[[#This Row],[REGISTRO]],[2]REPORTE_SEG_EXPEDIENTES!$B$1:$B$3006,0))</f>
        <v>10/10/2022</v>
      </c>
      <c r="E53" s="184"/>
      <c r="F53" s="183" t="s">
        <v>11968</v>
      </c>
      <c r="G53" s="184">
        <v>44950</v>
      </c>
      <c r="H53" s="184" t="s">
        <v>21647</v>
      </c>
      <c r="I53" s="214">
        <f t="shared" si="1"/>
        <v>44877</v>
      </c>
      <c r="J53" s="184" t="str">
        <f>IF(I53="-","NO ES TUPA",IF(Tabla5[[#This Row],[FECHA FIRMA]]&lt;=Tabla5[[#This Row],[FECHA DE PLAZO MAXIMO DE ATENCION]],"SI","NO"))</f>
        <v>SI</v>
      </c>
      <c r="K53" s="185"/>
      <c r="L53" s="185" t="str">
        <f>IFERROR(VLOOKUP(K53,[1]Hoja1!$B$2:$F$14234,2,FALSE),"")</f>
        <v/>
      </c>
      <c r="M53" s="185" t="str">
        <f>IFERROR(VLOOKUP(K53,[1]Hoja1!$B$2:$F$14234,3,FALSE),"")</f>
        <v/>
      </c>
      <c r="N53" s="185" t="str">
        <f>IFERROR(VLOOKUP(K53,[1]Hoja1!$B$2:$F$14234,4,FALSE),"")</f>
        <v/>
      </c>
      <c r="O53" s="193" t="s">
        <v>21653</v>
      </c>
      <c r="P53" s="185" t="s">
        <v>14894</v>
      </c>
      <c r="Q53" s="185"/>
      <c r="R53" s="185"/>
      <c r="S53" s="185"/>
      <c r="T53" s="185" t="s">
        <v>19113</v>
      </c>
      <c r="U53" s="185"/>
      <c r="V53" s="185" t="s">
        <v>1981</v>
      </c>
      <c r="W53" s="185"/>
      <c r="X53" s="185"/>
      <c r="Y53" s="191"/>
      <c r="Z53" s="187"/>
      <c r="AA53" s="166"/>
      <c r="AB53" s="166" t="s">
        <v>21489</v>
      </c>
      <c r="AC53" s="166"/>
      <c r="AD53" s="166"/>
      <c r="AE53" s="166"/>
      <c r="AF53" s="166"/>
      <c r="AG53" s="166"/>
      <c r="AH53" s="167"/>
      <c r="AI53" s="166"/>
      <c r="AJ53" s="168"/>
      <c r="AK53" s="168"/>
      <c r="AL53" s="168"/>
      <c r="AM53" s="168"/>
      <c r="AN53" s="168"/>
      <c r="AO53" s="166"/>
      <c r="AP53" s="187"/>
      <c r="AQ53" s="180"/>
    </row>
    <row r="54" spans="1:43" s="189" customFormat="1" ht="24.75" customHeight="1" x14ac:dyDescent="0.2">
      <c r="A54" s="180">
        <v>53</v>
      </c>
      <c r="B54" s="181" t="s">
        <v>21654</v>
      </c>
      <c r="C54" s="182" t="s">
        <v>21655</v>
      </c>
      <c r="D54" s="184" t="str">
        <f>+INDEX([2]REPORTE_SEG_EXPEDIENTES!$F$1:$F$3006,MATCH(Tabla13[[#This Row],[REGISTRO]],[2]REPORTE_SEG_EXPEDIENTES!$B$1:$B$3006,0))</f>
        <v>12/10/2022</v>
      </c>
      <c r="E54" s="184"/>
      <c r="F54" s="183" t="s">
        <v>11968</v>
      </c>
      <c r="G54" s="184">
        <v>44950</v>
      </c>
      <c r="H54" s="184" t="s">
        <v>21647</v>
      </c>
      <c r="I54" s="214">
        <f t="shared" si="1"/>
        <v>44881</v>
      </c>
      <c r="J54" s="184" t="str">
        <f>IF(I54="-","NO ES TUPA",IF(Tabla5[[#This Row],[FECHA FIRMA]]&lt;=Tabla5[[#This Row],[FECHA DE PLAZO MAXIMO DE ATENCION]],"SI","NO"))</f>
        <v>NO</v>
      </c>
      <c r="K54" s="185"/>
      <c r="L54" s="185" t="str">
        <f>IFERROR(VLOOKUP(K54,[1]Hoja1!$B$2:$F$14234,2,FALSE),"")</f>
        <v/>
      </c>
      <c r="M54" s="185" t="str">
        <f>IFERROR(VLOOKUP(K54,[1]Hoja1!$B$2:$F$14234,3,FALSE),"")</f>
        <v/>
      </c>
      <c r="N54" s="185" t="str">
        <f>IFERROR(VLOOKUP(K54,[1]Hoja1!$B$2:$F$14234,4,FALSE),"")</f>
        <v/>
      </c>
      <c r="O54" s="193" t="s">
        <v>21656</v>
      </c>
      <c r="P54" s="185" t="s">
        <v>14894</v>
      </c>
      <c r="Q54" s="185"/>
      <c r="R54" s="185"/>
      <c r="S54" s="185"/>
      <c r="T54" s="185" t="s">
        <v>19113</v>
      </c>
      <c r="U54" s="185"/>
      <c r="V54" s="185" t="s">
        <v>1981</v>
      </c>
      <c r="W54" s="185"/>
      <c r="X54" s="185"/>
      <c r="Y54" s="191"/>
      <c r="Z54" s="187"/>
      <c r="AA54" s="166"/>
      <c r="AB54" s="166" t="s">
        <v>21489</v>
      </c>
      <c r="AC54" s="166"/>
      <c r="AD54" s="166"/>
      <c r="AE54" s="166"/>
      <c r="AF54" s="166"/>
      <c r="AG54" s="166"/>
      <c r="AH54" s="167"/>
      <c r="AI54" s="166"/>
      <c r="AJ54" s="168"/>
      <c r="AK54" s="168"/>
      <c r="AL54" s="168"/>
      <c r="AM54" s="168"/>
      <c r="AN54" s="168"/>
      <c r="AO54" s="166"/>
      <c r="AP54" s="187"/>
      <c r="AQ54" s="180"/>
    </row>
    <row r="55" spans="1:43" s="189" customFormat="1" ht="24.75" customHeight="1" x14ac:dyDescent="0.2">
      <c r="A55" s="180">
        <v>54</v>
      </c>
      <c r="B55" s="181" t="s">
        <v>21657</v>
      </c>
      <c r="C55" s="182" t="s">
        <v>21658</v>
      </c>
      <c r="D55" s="184" t="str">
        <f>+INDEX([2]REPORTE_SEG_EXPEDIENTES!$F$1:$F$3006,MATCH(Tabla13[[#This Row],[REGISTRO]],[2]REPORTE_SEG_EXPEDIENTES!$B$1:$B$3006,0))</f>
        <v>31/10/2022</v>
      </c>
      <c r="E55" s="184"/>
      <c r="F55" s="183" t="s">
        <v>11968</v>
      </c>
      <c r="G55" s="184">
        <v>44950</v>
      </c>
      <c r="H55" s="184" t="s">
        <v>21647</v>
      </c>
      <c r="I55" s="214">
        <f t="shared" si="1"/>
        <v>44873</v>
      </c>
      <c r="J55" s="184" t="str">
        <f>IF(I55="-","NO ES TUPA",IF(Tabla5[[#This Row],[FECHA FIRMA]]&lt;=Tabla5[[#This Row],[FECHA DE PLAZO MAXIMO DE ATENCION]],"SI","NO"))</f>
        <v>NO</v>
      </c>
      <c r="K55" s="185"/>
      <c r="L55" s="185" t="str">
        <f>IFERROR(VLOOKUP(K55,[1]Hoja1!$B$2:$F$14234,2,FALSE),"")</f>
        <v/>
      </c>
      <c r="M55" s="185" t="str">
        <f>IFERROR(VLOOKUP(K55,[1]Hoja1!$B$2:$F$14234,3,FALSE),"")</f>
        <v/>
      </c>
      <c r="N55" s="185" t="str">
        <f>IFERROR(VLOOKUP(K55,[1]Hoja1!$B$2:$F$14234,4,FALSE),"")</f>
        <v/>
      </c>
      <c r="O55" s="193" t="s">
        <v>21659</v>
      </c>
      <c r="P55" s="185" t="s">
        <v>14894</v>
      </c>
      <c r="Q55" s="185"/>
      <c r="R55" s="185"/>
      <c r="S55" s="185"/>
      <c r="T55" s="185" t="s">
        <v>19113</v>
      </c>
      <c r="U55" s="185"/>
      <c r="V55" s="185" t="s">
        <v>1981</v>
      </c>
      <c r="W55" s="185"/>
      <c r="X55" s="185"/>
      <c r="Y55" s="191"/>
      <c r="Z55" s="187"/>
      <c r="AA55" s="166"/>
      <c r="AB55" s="166" t="s">
        <v>21489</v>
      </c>
      <c r="AC55" s="166"/>
      <c r="AD55" s="166"/>
      <c r="AE55" s="166"/>
      <c r="AF55" s="166"/>
      <c r="AG55" s="166"/>
      <c r="AH55" s="167"/>
      <c r="AI55" s="166"/>
      <c r="AJ55" s="168"/>
      <c r="AK55" s="168"/>
      <c r="AL55" s="168"/>
      <c r="AM55" s="168"/>
      <c r="AN55" s="168"/>
      <c r="AO55" s="166"/>
      <c r="AP55" s="187"/>
      <c r="AQ55" s="180"/>
    </row>
    <row r="56" spans="1:43" s="189" customFormat="1" ht="24.75" customHeight="1" x14ac:dyDescent="0.2">
      <c r="A56" s="180">
        <v>55</v>
      </c>
      <c r="B56" s="181" t="s">
        <v>21660</v>
      </c>
      <c r="C56" s="182" t="s">
        <v>21661</v>
      </c>
      <c r="D56" s="184" t="str">
        <f>+INDEX([2]REPORTE_SEG_EXPEDIENTES!$F$1:$F$3006,MATCH(Tabla13[[#This Row],[REGISTRO]],[2]REPORTE_SEG_EXPEDIENTES!$B$1:$B$3006,0))</f>
        <v>20/09/2022</v>
      </c>
      <c r="E56" s="184"/>
      <c r="F56" s="183" t="s">
        <v>11968</v>
      </c>
      <c r="G56" s="184">
        <v>44950</v>
      </c>
      <c r="H56" s="184" t="s">
        <v>21647</v>
      </c>
      <c r="I56" s="214">
        <f t="shared" si="1"/>
        <v>44823</v>
      </c>
      <c r="J56" s="184" t="str">
        <f>IF(I56="-","NO ES TUPA",IF(Tabla5[[#This Row],[FECHA FIRMA]]&lt;=Tabla5[[#This Row],[FECHA DE PLAZO MAXIMO DE ATENCION]],"SI","NO"))</f>
        <v>NO</v>
      </c>
      <c r="K56" s="185"/>
      <c r="L56" s="185" t="str">
        <f>IFERROR(VLOOKUP(K56,[1]Hoja1!$B$2:$F$14234,2,FALSE),"")</f>
        <v/>
      </c>
      <c r="M56" s="185" t="str">
        <f>IFERROR(VLOOKUP(K56,[1]Hoja1!$B$2:$F$14234,3,FALSE),"")</f>
        <v/>
      </c>
      <c r="N56" s="185" t="str">
        <f>IFERROR(VLOOKUP(K56,[1]Hoja1!$B$2:$F$14234,4,FALSE),"")</f>
        <v/>
      </c>
      <c r="O56" s="193" t="s">
        <v>21662</v>
      </c>
      <c r="P56" s="185" t="s">
        <v>14894</v>
      </c>
      <c r="Q56" s="185"/>
      <c r="R56" s="185"/>
      <c r="S56" s="185"/>
      <c r="T56" s="185" t="s">
        <v>19113</v>
      </c>
      <c r="U56" s="185"/>
      <c r="V56" s="185" t="s">
        <v>1981</v>
      </c>
      <c r="W56" s="185"/>
      <c r="X56" s="185"/>
      <c r="Y56" s="191"/>
      <c r="Z56" s="187"/>
      <c r="AA56" s="166"/>
      <c r="AB56" s="166" t="s">
        <v>21663</v>
      </c>
      <c r="AC56" s="166"/>
      <c r="AD56" s="166" t="s">
        <v>21663</v>
      </c>
      <c r="AE56" s="166"/>
      <c r="AF56" s="166"/>
      <c r="AG56" s="166"/>
      <c r="AH56" s="167"/>
      <c r="AI56" s="166"/>
      <c r="AJ56" s="168"/>
      <c r="AK56" s="168"/>
      <c r="AL56" s="168"/>
      <c r="AM56" s="168"/>
      <c r="AN56" s="168"/>
      <c r="AO56" s="166"/>
      <c r="AP56" s="187"/>
      <c r="AQ56" s="180"/>
    </row>
    <row r="57" spans="1:43" s="189" customFormat="1" ht="24.75" customHeight="1" x14ac:dyDescent="0.2">
      <c r="A57" s="180">
        <v>56</v>
      </c>
      <c r="B57" s="181" t="s">
        <v>21664</v>
      </c>
      <c r="C57" s="182" t="s">
        <v>21665</v>
      </c>
      <c r="D57" s="184" t="str">
        <f>+INDEX([2]REPORTE_SEG_EXPEDIENTES!$F$1:$F$3006,MATCH(Tabla13[[#This Row],[REGISTRO]],[2]REPORTE_SEG_EXPEDIENTES!$B$1:$B$3006,0))</f>
        <v>29/08/2022</v>
      </c>
      <c r="E57" s="184"/>
      <c r="F57" s="183" t="s">
        <v>11968</v>
      </c>
      <c r="G57" s="184">
        <v>44950</v>
      </c>
      <c r="H57" s="184" t="s">
        <v>21647</v>
      </c>
      <c r="I57" s="214">
        <f t="shared" si="1"/>
        <v>44808</v>
      </c>
      <c r="J57" s="184" t="str">
        <f>IF(I57="-","NO ES TUPA",IF(Tabla5[[#This Row],[FECHA FIRMA]]&lt;=Tabla5[[#This Row],[FECHA DE PLAZO MAXIMO DE ATENCION]],"SI","NO"))</f>
        <v>NO</v>
      </c>
      <c r="K57" s="185"/>
      <c r="L57" s="185" t="str">
        <f>IFERROR(VLOOKUP(K57,[1]Hoja1!$B$2:$F$14234,2,FALSE),"")</f>
        <v/>
      </c>
      <c r="M57" s="185" t="str">
        <f>IFERROR(VLOOKUP(K57,[1]Hoja1!$B$2:$F$14234,3,FALSE),"")</f>
        <v/>
      </c>
      <c r="N57" s="185" t="str">
        <f>IFERROR(VLOOKUP(K57,[1]Hoja1!$B$2:$F$14234,4,FALSE),"")</f>
        <v/>
      </c>
      <c r="O57" s="193" t="s">
        <v>21666</v>
      </c>
      <c r="P57" s="185" t="s">
        <v>14894</v>
      </c>
      <c r="Q57" s="185"/>
      <c r="R57" s="185"/>
      <c r="S57" s="185"/>
      <c r="T57" s="185" t="s">
        <v>19113</v>
      </c>
      <c r="U57" s="185"/>
      <c r="V57" s="185" t="s">
        <v>1981</v>
      </c>
      <c r="W57" s="185"/>
      <c r="X57" s="185"/>
      <c r="Y57" s="191"/>
      <c r="Z57" s="187"/>
      <c r="AA57" s="166"/>
      <c r="AB57" s="166" t="s">
        <v>21663</v>
      </c>
      <c r="AC57" s="166"/>
      <c r="AD57" s="166"/>
      <c r="AE57" s="166"/>
      <c r="AF57" s="166"/>
      <c r="AG57" s="166"/>
      <c r="AH57" s="167"/>
      <c r="AI57" s="166"/>
      <c r="AJ57" s="168"/>
      <c r="AK57" s="168"/>
      <c r="AL57" s="168"/>
      <c r="AM57" s="168"/>
      <c r="AN57" s="168"/>
      <c r="AO57" s="166"/>
      <c r="AP57" s="187"/>
      <c r="AQ57" s="180"/>
    </row>
    <row r="58" spans="1:43" s="189" customFormat="1" ht="24.75" customHeight="1" x14ac:dyDescent="0.2">
      <c r="A58" s="180">
        <v>57</v>
      </c>
      <c r="B58" s="181" t="s">
        <v>21667</v>
      </c>
      <c r="C58" s="182" t="s">
        <v>21668</v>
      </c>
      <c r="D58" s="184" t="str">
        <f>+INDEX([2]REPORTE_SEG_EXPEDIENTES!$F$1:$F$3006,MATCH(Tabla13[[#This Row],[REGISTRO]],[2]REPORTE_SEG_EXPEDIENTES!$B$1:$B$3006,0))</f>
        <v>22/11/2022</v>
      </c>
      <c r="E58" s="184"/>
      <c r="F58" s="183" t="s">
        <v>11968</v>
      </c>
      <c r="G58" s="184">
        <v>44951</v>
      </c>
      <c r="H58" s="184" t="s">
        <v>21669</v>
      </c>
      <c r="I58" s="214">
        <f t="shared" si="1"/>
        <v>44888</v>
      </c>
      <c r="J58" s="184" t="str">
        <f>IF(I58="-","NO ES TUPA",IF(Tabla5[[#This Row],[FECHA FIRMA]]&lt;=Tabla5[[#This Row],[FECHA DE PLAZO MAXIMO DE ATENCION]],"SI","NO"))</f>
        <v>NO</v>
      </c>
      <c r="K58" s="185">
        <v>2770</v>
      </c>
      <c r="L58" s="185" t="str">
        <f>IFERROR(VLOOKUP(K58,[1]Hoja1!$B$2:$F$14234,2,FALSE),"")</f>
        <v>DON ROBERTH</v>
      </c>
      <c r="M58" s="185" t="str">
        <f>IFERROR(VLOOKUP(K58,[1]Hoja1!$B$2:$F$14234,3,FALSE),"")</f>
        <v>CE-2770-PM</v>
      </c>
      <c r="N58" s="185" t="str">
        <f>IFERROR(VLOOKUP(K58,[1]Hoja1!$B$2:$F$14234,4,FALSE),"")</f>
        <v>PESQUERA CAPRICORNIO S.A.</v>
      </c>
      <c r="O58" s="193" t="s">
        <v>21670</v>
      </c>
      <c r="P58" s="185" t="s">
        <v>14894</v>
      </c>
      <c r="Q58" s="185"/>
      <c r="R58" s="185"/>
      <c r="S58" s="185"/>
      <c r="T58" s="185" t="s">
        <v>21454</v>
      </c>
      <c r="U58" s="185" t="s">
        <v>21671</v>
      </c>
      <c r="V58" s="185" t="s">
        <v>1981</v>
      </c>
      <c r="W58" s="185"/>
      <c r="X58" s="185"/>
      <c r="Y58" s="191"/>
      <c r="Z58" s="187"/>
      <c r="AA58" s="166" t="s">
        <v>21489</v>
      </c>
      <c r="AB58" s="166"/>
      <c r="AC58" s="166"/>
      <c r="AD58" s="166"/>
      <c r="AE58" s="166"/>
      <c r="AF58" s="166"/>
      <c r="AG58" s="166"/>
      <c r="AH58" s="166"/>
      <c r="AI58" s="166"/>
      <c r="AJ58" s="169"/>
      <c r="AK58" s="169"/>
      <c r="AL58" s="169"/>
      <c r="AM58" s="169"/>
      <c r="AN58" s="169"/>
      <c r="AO58" s="166"/>
      <c r="AP58" s="187"/>
      <c r="AQ58" s="180"/>
    </row>
    <row r="59" spans="1:43" s="189" customFormat="1" ht="24.75" customHeight="1" x14ac:dyDescent="0.2">
      <c r="A59" s="180">
        <v>58</v>
      </c>
      <c r="B59" s="181" t="s">
        <v>21672</v>
      </c>
      <c r="C59" s="182" t="s">
        <v>21673</v>
      </c>
      <c r="D59" s="184" t="str">
        <f>+INDEX([2]REPORTE_SEG_EXPEDIENTES!$F$1:$F$3006,MATCH(Tabla13[[#This Row],[REGISTRO]],[2]REPORTE_SEG_EXPEDIENTES!$B$1:$B$3006,0))</f>
        <v>08/09/2022</v>
      </c>
      <c r="E59" s="184"/>
      <c r="F59" s="183" t="s">
        <v>11968</v>
      </c>
      <c r="G59" s="184">
        <v>44951</v>
      </c>
      <c r="H59" s="184" t="s">
        <v>21669</v>
      </c>
      <c r="I59" s="214">
        <f t="shared" si="1"/>
        <v>44845</v>
      </c>
      <c r="J59" s="184" t="str">
        <f>IF(I59="-","NO ES TUPA",IF(Tabla5[[#This Row],[FECHA FIRMA]]&lt;=Tabla5[[#This Row],[FECHA DE PLAZO MAXIMO DE ATENCION]],"SI","NO"))</f>
        <v>NO</v>
      </c>
      <c r="K59" s="185">
        <v>23104</v>
      </c>
      <c r="L59" s="185" t="str">
        <f>IFERROR(VLOOKUP(K59,[1]Hoja1!$B$2:$F$14234,2,FALSE),"")</f>
        <v>MODESTO</v>
      </c>
      <c r="M59" s="185" t="str">
        <f>IFERROR(VLOOKUP(K59,[1]Hoja1!$B$2:$F$14234,3,FALSE),"")</f>
        <v>CO-23104-CM</v>
      </c>
      <c r="N59" s="185" t="str">
        <f>IFERROR(VLOOKUP(K59,[1]Hoja1!$B$2:$F$14234,4,FALSE),"")</f>
        <v>CI?RA PARDO DANIELA ISABEL ;CI?RA PARDO MATIAS EDUARDO ;CI?RA PARDO NICOLAS MATEO ;CI?RA SALAZAR ROSA IVETTE ;CI?RA ZEGARRA ROSA MARIA</v>
      </c>
      <c r="O59" s="193" t="s">
        <v>21674</v>
      </c>
      <c r="P59" s="185" t="s">
        <v>14894</v>
      </c>
      <c r="Q59" s="185"/>
      <c r="R59" s="185"/>
      <c r="S59" s="185"/>
      <c r="T59" s="185" t="s">
        <v>342</v>
      </c>
      <c r="U59" s="185" t="s">
        <v>21675</v>
      </c>
      <c r="V59" s="185" t="s">
        <v>1981</v>
      </c>
      <c r="W59" s="185"/>
      <c r="X59" s="185"/>
      <c r="Y59" s="191"/>
      <c r="Z59" s="187"/>
      <c r="AA59" s="166" t="s">
        <v>21489</v>
      </c>
      <c r="AB59" s="166"/>
      <c r="AC59" s="166"/>
      <c r="AD59" s="166"/>
      <c r="AE59" s="166"/>
      <c r="AF59" s="166"/>
      <c r="AG59" s="166"/>
      <c r="AH59" s="166"/>
      <c r="AI59" s="166"/>
      <c r="AJ59" s="169"/>
      <c r="AK59" s="169"/>
      <c r="AL59" s="169"/>
      <c r="AM59" s="169"/>
      <c r="AN59" s="169"/>
      <c r="AO59" s="166"/>
      <c r="AP59" s="187"/>
      <c r="AQ59" s="180"/>
    </row>
    <row r="60" spans="1:43" s="189" customFormat="1" ht="24.75" customHeight="1" x14ac:dyDescent="0.2">
      <c r="A60" s="180">
        <v>59</v>
      </c>
      <c r="B60" s="181" t="s">
        <v>21676</v>
      </c>
      <c r="C60" s="182" t="s">
        <v>21677</v>
      </c>
      <c r="D60" s="184" t="str">
        <f>+INDEX([2]REPORTE_SEG_EXPEDIENTES!$F$1:$F$3006,MATCH(Tabla13[[#This Row],[REGISTRO]],[2]REPORTE_SEG_EXPEDIENTES!$B$1:$B$3006,0))</f>
        <v>04/08/2022</v>
      </c>
      <c r="E60" s="184"/>
      <c r="F60" s="183" t="s">
        <v>11968</v>
      </c>
      <c r="G60" s="184">
        <v>44951</v>
      </c>
      <c r="H60" s="184" t="s">
        <v>21669</v>
      </c>
      <c r="I60" s="214">
        <f t="shared" si="1"/>
        <v>44806</v>
      </c>
      <c r="J60" s="184" t="str">
        <f>IF(I60="-","NO ES TUPA",IF(Tabla5[[#This Row],[FECHA FIRMA]]&lt;=Tabla5[[#This Row],[FECHA DE PLAZO MAXIMO DE ATENCION]],"SI","NO"))</f>
        <v>NO</v>
      </c>
      <c r="K60" s="185">
        <v>28927</v>
      </c>
      <c r="L60" s="185" t="str">
        <f>IFERROR(VLOOKUP(K60,[1]Hoja1!$B$2:$F$14234,2,FALSE),"")</f>
        <v>JULIO VALERIANO</v>
      </c>
      <c r="M60" s="185" t="str">
        <f>IFERROR(VLOOKUP(K60,[1]Hoja1!$B$2:$F$14234,3,FALSE),"")</f>
        <v>CE-28927-CM</v>
      </c>
      <c r="N60" s="185" t="str">
        <f>IFERROR(VLOOKUP(K60,[1]Hoja1!$B$2:$F$14234,4,FALSE),"")</f>
        <v>INVERSIONES VIKEYLI E.I.R.L.</v>
      </c>
      <c r="O60" s="193" t="s">
        <v>21678</v>
      </c>
      <c r="P60" s="185" t="s">
        <v>14894</v>
      </c>
      <c r="Q60" s="185"/>
      <c r="R60" s="185"/>
      <c r="S60" s="185"/>
      <c r="T60" s="185" t="s">
        <v>342</v>
      </c>
      <c r="U60" s="185" t="s">
        <v>21675</v>
      </c>
      <c r="V60" s="185" t="s">
        <v>1981</v>
      </c>
      <c r="W60" s="185"/>
      <c r="X60" s="185"/>
      <c r="Y60" s="191"/>
      <c r="Z60" s="187"/>
      <c r="AA60" s="166" t="s">
        <v>21489</v>
      </c>
      <c r="AB60" s="166"/>
      <c r="AC60" s="166"/>
      <c r="AD60" s="166"/>
      <c r="AE60" s="166"/>
      <c r="AF60" s="166"/>
      <c r="AG60" s="166"/>
      <c r="AH60" s="166"/>
      <c r="AI60" s="166"/>
      <c r="AJ60" s="169"/>
      <c r="AK60" s="169"/>
      <c r="AL60" s="169"/>
      <c r="AM60" s="169"/>
      <c r="AN60" s="169"/>
      <c r="AO60" s="166"/>
      <c r="AP60" s="187"/>
      <c r="AQ60" s="180"/>
    </row>
    <row r="61" spans="1:43" ht="24.75" customHeight="1" x14ac:dyDescent="0.25">
      <c r="A61" s="180">
        <v>60</v>
      </c>
      <c r="B61" s="181" t="s">
        <v>21679</v>
      </c>
      <c r="C61" s="182" t="s">
        <v>21680</v>
      </c>
      <c r="D61" s="184" t="str">
        <f>+INDEX([2]REPORTE_SEG_EXPEDIENTES!$F$1:$F$3006,MATCH(Tabla13[[#This Row],[REGISTRO]],[2]REPORTE_SEG_EXPEDIENTES!$B$1:$B$3006,0))</f>
        <v>27/12/2022</v>
      </c>
      <c r="E61" s="184"/>
      <c r="F61" s="183" t="s">
        <v>11968</v>
      </c>
      <c r="G61" s="184">
        <v>44951</v>
      </c>
      <c r="H61" s="184" t="s">
        <v>21669</v>
      </c>
      <c r="I61" s="214">
        <f t="shared" si="1"/>
        <v>44926</v>
      </c>
      <c r="J61" s="184" t="str">
        <f>IF(I61="-","NO ES TUPA",IF(Tabla5[[#This Row],[FECHA FIRMA]]&lt;=Tabla5[[#This Row],[FECHA DE PLAZO MAXIMO DE ATENCION]],"SI","NO"))</f>
        <v>SI</v>
      </c>
      <c r="K61" s="185">
        <v>16854</v>
      </c>
      <c r="L61" s="185" t="str">
        <f>IFERROR(VLOOKUP(K61,[1]Hoja1!$B$2:$F$14234,2,FALSE),"")</f>
        <v>TIBURON 7</v>
      </c>
      <c r="M61" s="185" t="str">
        <f>IFERROR(VLOOKUP(K61,[1]Hoja1!$B$2:$F$14234,3,FALSE),"")</f>
        <v>CO-16854-PM</v>
      </c>
      <c r="N61" s="185" t="s">
        <v>21681</v>
      </c>
      <c r="O61" s="193" t="s">
        <v>21682</v>
      </c>
      <c r="P61" s="185" t="s">
        <v>14894</v>
      </c>
      <c r="Q61" s="185"/>
      <c r="R61" s="185"/>
      <c r="S61" s="185"/>
      <c r="T61" s="185" t="s">
        <v>78</v>
      </c>
      <c r="U61" s="185"/>
      <c r="V61" s="185" t="s">
        <v>1981</v>
      </c>
      <c r="W61" s="185" t="s">
        <v>21683</v>
      </c>
      <c r="X61" s="185"/>
      <c r="Y61" s="191"/>
      <c r="Z61" s="187"/>
      <c r="AA61" s="166" t="s">
        <v>21489</v>
      </c>
      <c r="AB61" s="166"/>
      <c r="AC61" s="166" t="s">
        <v>21489</v>
      </c>
      <c r="AD61" s="166"/>
      <c r="AE61" s="166"/>
      <c r="AF61" s="166"/>
      <c r="AG61" s="166"/>
      <c r="AH61" s="166"/>
      <c r="AI61" s="166"/>
      <c r="AJ61" s="169"/>
      <c r="AK61" s="169"/>
      <c r="AL61" s="169"/>
      <c r="AM61" s="169"/>
      <c r="AN61" s="169"/>
      <c r="AO61" s="166"/>
      <c r="AP61" s="187"/>
      <c r="AQ61" s="180"/>
    </row>
    <row r="62" spans="1:43" s="189" customFormat="1" ht="24.75" customHeight="1" x14ac:dyDescent="0.2">
      <c r="A62" s="180">
        <v>61</v>
      </c>
      <c r="B62" s="181" t="s">
        <v>21684</v>
      </c>
      <c r="C62" s="182" t="s">
        <v>21685</v>
      </c>
      <c r="D62" s="184" t="e">
        <f>+INDEX([2]REPORTE_SEG_EXPEDIENTES!$F$1:$F$3006,MATCH(Tabla13[[#This Row],[REGISTRO]],[2]REPORTE_SEG_EXPEDIENTES!$B$1:$B$3006,0))</f>
        <v>#N/A</v>
      </c>
      <c r="E62" s="184"/>
      <c r="F62" s="183" t="s">
        <v>11968</v>
      </c>
      <c r="G62" s="184">
        <v>44951</v>
      </c>
      <c r="H62" s="184" t="s">
        <v>21669</v>
      </c>
      <c r="I62" s="184" t="e">
        <f t="shared" si="1"/>
        <v>#N/A</v>
      </c>
      <c r="J62" s="184" t="e">
        <f>IF(I62="-","NO ES TUPA",IF(Tabla5[[#This Row],[FECHA FIRMA]]&lt;=Tabla5[[#This Row],[FECHA DE PLAZO MAXIMO DE ATENCION]],"SI","NO"))</f>
        <v>#N/A</v>
      </c>
      <c r="K62" s="185"/>
      <c r="L62" s="185" t="s">
        <v>21686</v>
      </c>
      <c r="M62" s="185" t="s">
        <v>21687</v>
      </c>
      <c r="N62" s="185" t="str">
        <f>IFERROR(VLOOKUP(K62,[1]Hoja1!$B$2:$F$14234,4,FALSE),"")</f>
        <v/>
      </c>
      <c r="O62" s="193" t="s">
        <v>21688</v>
      </c>
      <c r="P62" s="185" t="s">
        <v>14894</v>
      </c>
      <c r="Q62" s="185"/>
      <c r="R62" s="185"/>
      <c r="S62" s="185"/>
      <c r="T62" s="185" t="s">
        <v>19121</v>
      </c>
      <c r="U62" s="185"/>
      <c r="V62" s="185" t="s">
        <v>1981</v>
      </c>
      <c r="W62" s="185"/>
      <c r="X62" s="185"/>
      <c r="Y62" s="191"/>
      <c r="Z62" s="187"/>
      <c r="AA62" s="166" t="s">
        <v>21489</v>
      </c>
      <c r="AB62" s="166"/>
      <c r="AC62" s="166"/>
      <c r="AD62" s="166"/>
      <c r="AE62" s="166"/>
      <c r="AF62" s="166"/>
      <c r="AG62" s="166"/>
      <c r="AH62" s="166"/>
      <c r="AI62" s="166"/>
      <c r="AJ62" s="169"/>
      <c r="AK62" s="169"/>
      <c r="AL62" s="169"/>
      <c r="AM62" s="169"/>
      <c r="AN62" s="169"/>
      <c r="AO62" s="166"/>
      <c r="AP62" s="187"/>
      <c r="AQ62" s="180"/>
    </row>
    <row r="63" spans="1:43" ht="24.75" customHeight="1" x14ac:dyDescent="0.25">
      <c r="A63" s="180">
        <v>62</v>
      </c>
      <c r="B63" s="181" t="s">
        <v>21689</v>
      </c>
      <c r="C63" s="182" t="s">
        <v>21690</v>
      </c>
      <c r="D63" s="184" t="str">
        <f>+INDEX([2]REPORTE_SEG_EXPEDIENTES!$F$1:$F$3006,MATCH(Tabla13[[#This Row],[REGISTRO]],[2]REPORTE_SEG_EXPEDIENTES!$B$1:$B$3006,0))</f>
        <v>27/12/2022</v>
      </c>
      <c r="E63" s="184"/>
      <c r="F63" s="183" t="s">
        <v>11968</v>
      </c>
      <c r="G63" s="184">
        <v>44951</v>
      </c>
      <c r="H63" s="184" t="s">
        <v>21669</v>
      </c>
      <c r="I63" s="214">
        <f t="shared" si="1"/>
        <v>44926</v>
      </c>
      <c r="J63" s="184" t="str">
        <f>IF(I63="-","NO ES TUPA",IF(Tabla5[[#This Row],[FECHA FIRMA]]&lt;=Tabla5[[#This Row],[FECHA DE PLAZO MAXIMO DE ATENCION]],"SI","NO"))</f>
        <v>NO</v>
      </c>
      <c r="K63" s="185">
        <v>4120</v>
      </c>
      <c r="L63" s="185" t="str">
        <f>IFERROR(VLOOKUP(K63,[1]Hoja1!$B$2:$F$14234,2,FALSE),"")</f>
        <v>TIBURON 4</v>
      </c>
      <c r="M63" s="185" t="str">
        <f>IFERROR(VLOOKUP(K63,[1]Hoja1!$B$2:$F$14234,3,FALSE),"")</f>
        <v>CE-4120-PM</v>
      </c>
      <c r="N63" s="185" t="s">
        <v>21691</v>
      </c>
      <c r="O63" s="193" t="s">
        <v>21692</v>
      </c>
      <c r="P63" s="185" t="s">
        <v>14894</v>
      </c>
      <c r="Q63" s="185"/>
      <c r="R63" s="185"/>
      <c r="S63" s="185"/>
      <c r="T63" s="185" t="s">
        <v>78</v>
      </c>
      <c r="U63" s="185"/>
      <c r="V63" s="185" t="s">
        <v>1981</v>
      </c>
      <c r="W63" s="185" t="s">
        <v>21683</v>
      </c>
      <c r="X63" s="185"/>
      <c r="Y63" s="191"/>
      <c r="Z63" s="187"/>
      <c r="AA63" s="166" t="s">
        <v>21489</v>
      </c>
      <c r="AB63" s="166"/>
      <c r="AC63" s="166" t="s">
        <v>21489</v>
      </c>
      <c r="AD63" s="166"/>
      <c r="AE63" s="166"/>
      <c r="AF63" s="166"/>
      <c r="AG63" s="166"/>
      <c r="AH63" s="166"/>
      <c r="AI63" s="166"/>
      <c r="AJ63" s="169"/>
      <c r="AK63" s="169"/>
      <c r="AL63" s="169"/>
      <c r="AM63" s="169"/>
      <c r="AN63" s="169"/>
      <c r="AO63" s="166"/>
      <c r="AP63" s="187"/>
      <c r="AQ63" s="180"/>
    </row>
    <row r="64" spans="1:43" s="189" customFormat="1" ht="24.75" customHeight="1" x14ac:dyDescent="0.2">
      <c r="A64" s="180">
        <v>63</v>
      </c>
      <c r="B64" s="181" t="s">
        <v>21693</v>
      </c>
      <c r="C64" s="182" t="s">
        <v>21694</v>
      </c>
      <c r="D64" s="184" t="e">
        <f>+INDEX([2]REPORTE_SEG_EXPEDIENTES!$F$1:$F$3006,MATCH(Tabla13[[#This Row],[REGISTRO]],[2]REPORTE_SEG_EXPEDIENTES!$B$1:$B$3006,0))</f>
        <v>#N/A</v>
      </c>
      <c r="E64" s="184"/>
      <c r="F64" s="183" t="s">
        <v>11968</v>
      </c>
      <c r="G64" s="184">
        <v>44952</v>
      </c>
      <c r="H64" s="184" t="s">
        <v>21695</v>
      </c>
      <c r="I64" s="184" t="s">
        <v>20</v>
      </c>
      <c r="J64" s="184" t="str">
        <f>IF(I64="-","NO ES TUPA",IF(Tabla5[[#This Row],[FECHA FIRMA]]&lt;=Tabla5[[#This Row],[FECHA DE PLAZO MAXIMO DE ATENCION]],"SI","NO"))</f>
        <v>NO ES TUPA</v>
      </c>
      <c r="K64" s="185"/>
      <c r="L64" s="185" t="str">
        <f>IFERROR(VLOOKUP(K64,[1]Hoja1!$B$2:$F$14234,2,FALSE),"")</f>
        <v/>
      </c>
      <c r="M64" s="185" t="str">
        <f>IFERROR(VLOOKUP(K64,[1]Hoja1!$B$2:$F$14234,3,FALSE),"")</f>
        <v/>
      </c>
      <c r="N64" s="185" t="str">
        <f>IFERROR(VLOOKUP(K64,[1]Hoja1!$B$2:$F$14234,4,FALSE),"")</f>
        <v/>
      </c>
      <c r="O64" s="193" t="s">
        <v>21696</v>
      </c>
      <c r="P64" s="185" t="s">
        <v>19299</v>
      </c>
      <c r="Q64" s="185"/>
      <c r="R64" s="185"/>
      <c r="S64" s="185"/>
      <c r="T64" s="185" t="s">
        <v>21451</v>
      </c>
      <c r="U64" s="185" t="s">
        <v>21697</v>
      </c>
      <c r="V64" s="185" t="s">
        <v>21444</v>
      </c>
      <c r="W64" s="185"/>
      <c r="X64" s="185"/>
      <c r="Y64" s="191"/>
      <c r="Z64" s="187"/>
      <c r="AA64" s="166"/>
      <c r="AB64" s="166"/>
      <c r="AC64" s="166"/>
      <c r="AD64" s="166"/>
      <c r="AE64" s="166"/>
      <c r="AF64" s="166"/>
      <c r="AG64" s="166"/>
      <c r="AH64" s="167"/>
      <c r="AI64" s="166"/>
      <c r="AJ64" s="168"/>
      <c r="AK64" s="168"/>
      <c r="AL64" s="168"/>
      <c r="AM64" s="168"/>
      <c r="AN64" s="168"/>
      <c r="AO64" s="166"/>
      <c r="AP64" s="187"/>
      <c r="AQ64" s="180"/>
    </row>
    <row r="65" spans="1:43" s="189" customFormat="1" ht="24.75" customHeight="1" x14ac:dyDescent="0.2">
      <c r="A65" s="180">
        <v>64</v>
      </c>
      <c r="B65" s="181" t="s">
        <v>21698</v>
      </c>
      <c r="C65" s="182" t="s">
        <v>21699</v>
      </c>
      <c r="D65" s="184" t="e">
        <f>+INDEX([2]REPORTE_SEG_EXPEDIENTES!$F$1:$F$3006,MATCH(Tabla13[[#This Row],[REGISTRO]],[2]REPORTE_SEG_EXPEDIENTES!$B$1:$B$3006,0))</f>
        <v>#N/A</v>
      </c>
      <c r="E65" s="184"/>
      <c r="F65" s="183" t="s">
        <v>11968</v>
      </c>
      <c r="G65" s="184">
        <v>44952</v>
      </c>
      <c r="H65" s="184" t="s">
        <v>21695</v>
      </c>
      <c r="I65" s="184" t="e">
        <f>DATE(YEAR(D65), MONTH(D65), DAY(D65) + QUOTIENT(15 + DAY(D65) - 1 + DAY(DAY(D65 + 15)), 5) * 2 + DAY(D65 + 15) - DAY(D65))</f>
        <v>#N/A</v>
      </c>
      <c r="J65" s="184" t="e">
        <f>IF(I65="-","NO ES TUPA",IF(Tabla5[[#This Row],[FECHA FIRMA]]&lt;=Tabla5[[#This Row],[FECHA DE PLAZO MAXIMO DE ATENCION]],"SI","NO"))</f>
        <v>#N/A</v>
      </c>
      <c r="K65" s="185"/>
      <c r="L65" s="185" t="str">
        <f>IFERROR(VLOOKUP(K65,[1]Hoja1!$B$2:$F$14234,2,FALSE),"")</f>
        <v/>
      </c>
      <c r="M65" s="185" t="str">
        <f>IFERROR(VLOOKUP(K65,[1]Hoja1!$B$2:$F$14234,3,FALSE),"")</f>
        <v/>
      </c>
      <c r="N65" s="185" t="str">
        <f>IFERROR(VLOOKUP(K65,[1]Hoja1!$B$2:$F$14234,4,FALSE),"")</f>
        <v/>
      </c>
      <c r="O65" s="193" t="s">
        <v>21700</v>
      </c>
      <c r="P65" s="185" t="s">
        <v>14894</v>
      </c>
      <c r="Q65" s="185"/>
      <c r="R65" s="185"/>
      <c r="S65" s="185"/>
      <c r="T65" s="185" t="s">
        <v>21457</v>
      </c>
      <c r="U65" s="185"/>
      <c r="V65" s="185" t="s">
        <v>21444</v>
      </c>
      <c r="W65" s="185"/>
      <c r="X65" s="185"/>
      <c r="Y65" s="191"/>
      <c r="Z65" s="187"/>
      <c r="AA65" s="166" t="s">
        <v>21489</v>
      </c>
      <c r="AB65" s="166"/>
      <c r="AC65" s="166"/>
      <c r="AD65" s="166"/>
      <c r="AE65" s="166"/>
      <c r="AF65" s="166"/>
      <c r="AG65" s="166"/>
      <c r="AH65" s="166"/>
      <c r="AI65" s="166"/>
      <c r="AJ65" s="169"/>
      <c r="AK65" s="169"/>
      <c r="AL65" s="169"/>
      <c r="AM65" s="169"/>
      <c r="AN65" s="169"/>
      <c r="AO65" s="166"/>
      <c r="AP65" s="187"/>
      <c r="AQ65" s="180"/>
    </row>
    <row r="66" spans="1:43" s="189" customFormat="1" ht="24.75" customHeight="1" x14ac:dyDescent="0.2">
      <c r="A66" s="180">
        <v>65</v>
      </c>
      <c r="B66" s="181" t="s">
        <v>21701</v>
      </c>
      <c r="C66" s="182" t="s">
        <v>21702</v>
      </c>
      <c r="D66" s="184" t="e">
        <f>+INDEX([2]REPORTE_SEG_EXPEDIENTES!$F$1:$F$3006,MATCH(Tabla13[[#This Row],[REGISTRO]],[2]REPORTE_SEG_EXPEDIENTES!$B$1:$B$3006,0))</f>
        <v>#N/A</v>
      </c>
      <c r="E66" s="184"/>
      <c r="F66" s="183" t="s">
        <v>11968</v>
      </c>
      <c r="G66" s="184">
        <v>44952</v>
      </c>
      <c r="H66" s="184" t="s">
        <v>21695</v>
      </c>
      <c r="I66" s="184" t="e">
        <f t="shared" ref="I66:I129" si="2">DATE(YEAR(D66), MONTH(D66), DAY(D66) + QUOTIENT(15 + DAY(D66) - 1 + DAY(DAY(D66 + 15)), 5) * 2 + DAY(D66 + 15) - DAY(D66))</f>
        <v>#N/A</v>
      </c>
      <c r="J66" s="184" t="e">
        <f>IF(I66="-","NO ES TUPA",IF(Tabla5[[#This Row],[FECHA FIRMA]]&lt;=Tabla5[[#This Row],[FECHA DE PLAZO MAXIMO DE ATENCION]],"SI","NO"))</f>
        <v>#N/A</v>
      </c>
      <c r="K66" s="185"/>
      <c r="L66" s="185" t="str">
        <f>IFERROR(VLOOKUP(K66,[1]Hoja1!$B$2:$F$14234,2,FALSE),"")</f>
        <v/>
      </c>
      <c r="M66" s="185" t="str">
        <f>IFERROR(VLOOKUP(K66,[1]Hoja1!$B$2:$F$14234,3,FALSE),"")</f>
        <v/>
      </c>
      <c r="N66" s="185" t="str">
        <f>IFERROR(VLOOKUP(K66,[1]Hoja1!$B$2:$F$14234,4,FALSE),"")</f>
        <v/>
      </c>
      <c r="O66" s="193" t="s">
        <v>21703</v>
      </c>
      <c r="P66" s="185" t="s">
        <v>14894</v>
      </c>
      <c r="Q66" s="185"/>
      <c r="R66" s="185"/>
      <c r="S66" s="185"/>
      <c r="T66" s="185" t="s">
        <v>21457</v>
      </c>
      <c r="U66" s="185"/>
      <c r="V66" s="185" t="s">
        <v>21444</v>
      </c>
      <c r="W66" s="185"/>
      <c r="X66" s="185"/>
      <c r="Y66" s="191"/>
      <c r="Z66" s="187"/>
      <c r="AA66" s="166" t="s">
        <v>21489</v>
      </c>
      <c r="AB66" s="166"/>
      <c r="AC66" s="166"/>
      <c r="AD66" s="166"/>
      <c r="AE66" s="166"/>
      <c r="AF66" s="166"/>
      <c r="AG66" s="166"/>
      <c r="AH66" s="166"/>
      <c r="AI66" s="166"/>
      <c r="AJ66" s="169"/>
      <c r="AK66" s="169"/>
      <c r="AL66" s="169"/>
      <c r="AM66" s="169"/>
      <c r="AN66" s="169"/>
      <c r="AO66" s="166"/>
      <c r="AP66" s="187"/>
      <c r="AQ66" s="180"/>
    </row>
    <row r="67" spans="1:43" s="189" customFormat="1" ht="24.75" customHeight="1" x14ac:dyDescent="0.2">
      <c r="A67" s="180">
        <v>66</v>
      </c>
      <c r="B67" s="181" t="s">
        <v>21704</v>
      </c>
      <c r="C67" s="182" t="s">
        <v>21705</v>
      </c>
      <c r="D67" s="184" t="e">
        <f>+INDEX([2]REPORTE_SEG_EXPEDIENTES!$F$1:$F$3006,MATCH(Tabla13[[#This Row],[REGISTRO]],[2]REPORTE_SEG_EXPEDIENTES!$B$1:$B$3006,0))</f>
        <v>#N/A</v>
      </c>
      <c r="E67" s="184"/>
      <c r="F67" s="183" t="s">
        <v>11968</v>
      </c>
      <c r="G67" s="184">
        <v>44952</v>
      </c>
      <c r="H67" s="184" t="s">
        <v>21695</v>
      </c>
      <c r="I67" s="184" t="e">
        <f t="shared" si="2"/>
        <v>#N/A</v>
      </c>
      <c r="J67" s="184" t="e">
        <f>IF(I67="-","NO ES TUPA",IF(Tabla5[[#This Row],[FECHA FIRMA]]&lt;=Tabla5[[#This Row],[FECHA DE PLAZO MAXIMO DE ATENCION]],"SI","NO"))</f>
        <v>#N/A</v>
      </c>
      <c r="K67" s="185"/>
      <c r="L67" s="185" t="str">
        <f>IFERROR(VLOOKUP(K67,[1]Hoja1!$B$2:$F$14234,2,FALSE),"")</f>
        <v/>
      </c>
      <c r="M67" s="185" t="str">
        <f>IFERROR(VLOOKUP(K67,[1]Hoja1!$B$2:$F$14234,3,FALSE),"")</f>
        <v/>
      </c>
      <c r="N67" s="185" t="str">
        <f>IFERROR(VLOOKUP(K67,[1]Hoja1!$B$2:$F$14234,4,FALSE),"")</f>
        <v/>
      </c>
      <c r="O67" s="193" t="s">
        <v>21706</v>
      </c>
      <c r="P67" s="185" t="s">
        <v>14894</v>
      </c>
      <c r="Q67" s="185"/>
      <c r="R67" s="185"/>
      <c r="S67" s="185"/>
      <c r="T67" s="185" t="s">
        <v>21457</v>
      </c>
      <c r="U67" s="185"/>
      <c r="V67" s="185" t="s">
        <v>21444</v>
      </c>
      <c r="W67" s="185"/>
      <c r="X67" s="185"/>
      <c r="Y67" s="191"/>
      <c r="Z67" s="187"/>
      <c r="AA67" s="166" t="s">
        <v>21489</v>
      </c>
      <c r="AB67" s="166"/>
      <c r="AC67" s="166"/>
      <c r="AD67" s="166"/>
      <c r="AE67" s="166"/>
      <c r="AF67" s="166"/>
      <c r="AG67" s="166"/>
      <c r="AH67" s="166"/>
      <c r="AI67" s="166"/>
      <c r="AJ67" s="169"/>
      <c r="AK67" s="169"/>
      <c r="AL67" s="169"/>
      <c r="AM67" s="169"/>
      <c r="AN67" s="169"/>
      <c r="AO67" s="166"/>
      <c r="AP67" s="187"/>
      <c r="AQ67" s="180"/>
    </row>
    <row r="68" spans="1:43" s="189" customFormat="1" ht="24.75" customHeight="1" x14ac:dyDescent="0.2">
      <c r="A68" s="180">
        <v>67</v>
      </c>
      <c r="B68" s="181" t="s">
        <v>21707</v>
      </c>
      <c r="C68" s="182" t="s">
        <v>21708</v>
      </c>
      <c r="D68" s="184" t="e">
        <f>+INDEX([2]REPORTE_SEG_EXPEDIENTES!$F$1:$F$3006,MATCH(Tabla13[[#This Row],[REGISTRO]],[2]REPORTE_SEG_EXPEDIENTES!$B$1:$B$3006,0))</f>
        <v>#N/A</v>
      </c>
      <c r="E68" s="184"/>
      <c r="F68" s="183" t="s">
        <v>11968</v>
      </c>
      <c r="G68" s="184">
        <v>44952</v>
      </c>
      <c r="H68" s="184" t="s">
        <v>21695</v>
      </c>
      <c r="I68" s="184" t="e">
        <f t="shared" si="2"/>
        <v>#N/A</v>
      </c>
      <c r="J68" s="184" t="e">
        <f>IF(I68="-","NO ES TUPA",IF(Tabla5[[#This Row],[FECHA FIRMA]]&lt;=Tabla5[[#This Row],[FECHA DE PLAZO MAXIMO DE ATENCION]],"SI","NO"))</f>
        <v>#N/A</v>
      </c>
      <c r="K68" s="185"/>
      <c r="L68" s="185" t="str">
        <f>IFERROR(VLOOKUP(K68,[1]Hoja1!$B$2:$F$14234,2,FALSE),"")</f>
        <v/>
      </c>
      <c r="M68" s="185" t="str">
        <f>IFERROR(VLOOKUP(K68,[1]Hoja1!$B$2:$F$14234,3,FALSE),"")</f>
        <v/>
      </c>
      <c r="N68" s="185" t="str">
        <f>IFERROR(VLOOKUP(K68,[1]Hoja1!$B$2:$F$14234,4,FALSE),"")</f>
        <v/>
      </c>
      <c r="O68" s="193" t="s">
        <v>21709</v>
      </c>
      <c r="P68" s="185" t="s">
        <v>14894</v>
      </c>
      <c r="Q68" s="185"/>
      <c r="R68" s="185"/>
      <c r="S68" s="185"/>
      <c r="T68" s="185" t="s">
        <v>21457</v>
      </c>
      <c r="U68" s="185"/>
      <c r="V68" s="185" t="s">
        <v>21444</v>
      </c>
      <c r="W68" s="185"/>
      <c r="X68" s="185"/>
      <c r="Y68" s="191"/>
      <c r="Z68" s="187"/>
      <c r="AA68" s="166" t="s">
        <v>21489</v>
      </c>
      <c r="AB68" s="166"/>
      <c r="AC68" s="166"/>
      <c r="AD68" s="166"/>
      <c r="AE68" s="166"/>
      <c r="AF68" s="166"/>
      <c r="AG68" s="166"/>
      <c r="AH68" s="166"/>
      <c r="AI68" s="166"/>
      <c r="AJ68" s="169"/>
      <c r="AK68" s="169"/>
      <c r="AL68" s="169"/>
      <c r="AM68" s="169"/>
      <c r="AN68" s="169"/>
      <c r="AO68" s="166"/>
      <c r="AP68" s="187"/>
      <c r="AQ68" s="180"/>
    </row>
    <row r="69" spans="1:43" s="189" customFormat="1" ht="24.75" customHeight="1" x14ac:dyDescent="0.2">
      <c r="A69" s="180">
        <v>68</v>
      </c>
      <c r="B69" s="181" t="s">
        <v>21710</v>
      </c>
      <c r="C69" s="182" t="s">
        <v>21711</v>
      </c>
      <c r="D69" s="184" t="e">
        <f>+INDEX([2]REPORTE_SEG_EXPEDIENTES!$F$1:$F$3006,MATCH(Tabla13[[#This Row],[REGISTRO]],[2]REPORTE_SEG_EXPEDIENTES!$B$1:$B$3006,0))</f>
        <v>#N/A</v>
      </c>
      <c r="E69" s="184"/>
      <c r="F69" s="183" t="s">
        <v>11968</v>
      </c>
      <c r="G69" s="184">
        <v>44952</v>
      </c>
      <c r="H69" s="184" t="s">
        <v>21695</v>
      </c>
      <c r="I69" s="184" t="e">
        <f t="shared" si="2"/>
        <v>#N/A</v>
      </c>
      <c r="J69" s="184" t="e">
        <f>IF(I69="-","NO ES TUPA",IF(Tabla5[[#This Row],[FECHA FIRMA]]&lt;=Tabla5[[#This Row],[FECHA DE PLAZO MAXIMO DE ATENCION]],"SI","NO"))</f>
        <v>#N/A</v>
      </c>
      <c r="K69" s="185"/>
      <c r="L69" s="185" t="str">
        <f>IFERROR(VLOOKUP(K69,[1]Hoja1!$B$2:$F$14234,2,FALSE),"")</f>
        <v/>
      </c>
      <c r="M69" s="185" t="str">
        <f>IFERROR(VLOOKUP(K69,[1]Hoja1!$B$2:$F$14234,3,FALSE),"")</f>
        <v/>
      </c>
      <c r="N69" s="185" t="str">
        <f>IFERROR(VLOOKUP(K69,[1]Hoja1!$B$2:$F$14234,4,FALSE),"")</f>
        <v/>
      </c>
      <c r="O69" s="193" t="s">
        <v>21712</v>
      </c>
      <c r="P69" s="185" t="s">
        <v>14894</v>
      </c>
      <c r="Q69" s="185"/>
      <c r="R69" s="185"/>
      <c r="S69" s="185"/>
      <c r="T69" s="185" t="s">
        <v>21457</v>
      </c>
      <c r="U69" s="185"/>
      <c r="V69" s="185" t="s">
        <v>21444</v>
      </c>
      <c r="W69" s="185"/>
      <c r="X69" s="185"/>
      <c r="Y69" s="191"/>
      <c r="Z69" s="187"/>
      <c r="AA69" s="166" t="s">
        <v>21489</v>
      </c>
      <c r="AB69" s="166"/>
      <c r="AC69" s="166"/>
      <c r="AD69" s="166"/>
      <c r="AE69" s="166"/>
      <c r="AF69" s="166"/>
      <c r="AG69" s="166"/>
      <c r="AH69" s="166"/>
      <c r="AI69" s="166"/>
      <c r="AJ69" s="169"/>
      <c r="AK69" s="169"/>
      <c r="AL69" s="169"/>
      <c r="AM69" s="169"/>
      <c r="AN69" s="169"/>
      <c r="AO69" s="166"/>
      <c r="AP69" s="187"/>
      <c r="AQ69" s="180"/>
    </row>
    <row r="70" spans="1:43" s="189" customFormat="1" ht="24.75" customHeight="1" x14ac:dyDescent="0.2">
      <c r="A70" s="180">
        <v>69</v>
      </c>
      <c r="B70" s="181" t="s">
        <v>21713</v>
      </c>
      <c r="C70" s="182" t="s">
        <v>21714</v>
      </c>
      <c r="D70" s="184" t="e">
        <f>+INDEX([2]REPORTE_SEG_EXPEDIENTES!$F$1:$F$3006,MATCH(Tabla13[[#This Row],[REGISTRO]],[2]REPORTE_SEG_EXPEDIENTES!$B$1:$B$3006,0))</f>
        <v>#N/A</v>
      </c>
      <c r="E70" s="184"/>
      <c r="F70" s="183" t="s">
        <v>11968</v>
      </c>
      <c r="G70" s="184">
        <v>44952</v>
      </c>
      <c r="H70" s="184" t="s">
        <v>21695</v>
      </c>
      <c r="I70" s="184" t="e">
        <f t="shared" si="2"/>
        <v>#N/A</v>
      </c>
      <c r="J70" s="184" t="e">
        <f>IF(I70="-","NO ES TUPA",IF(Tabla5[[#This Row],[FECHA FIRMA]]&lt;=Tabla5[[#This Row],[FECHA DE PLAZO MAXIMO DE ATENCION]],"SI","NO"))</f>
        <v>#N/A</v>
      </c>
      <c r="K70" s="185"/>
      <c r="L70" s="185" t="str">
        <f>IFERROR(VLOOKUP(K70,[1]Hoja1!$B$2:$F$14234,2,FALSE),"")</f>
        <v/>
      </c>
      <c r="M70" s="185" t="str">
        <f>IFERROR(VLOOKUP(K70,[1]Hoja1!$B$2:$F$14234,3,FALSE),"")</f>
        <v/>
      </c>
      <c r="N70" s="185" t="str">
        <f>IFERROR(VLOOKUP(K70,[1]Hoja1!$B$2:$F$14234,4,FALSE),"")</f>
        <v/>
      </c>
      <c r="O70" s="193" t="s">
        <v>21715</v>
      </c>
      <c r="P70" s="185" t="s">
        <v>14894</v>
      </c>
      <c r="Q70" s="185"/>
      <c r="R70" s="185"/>
      <c r="S70" s="185"/>
      <c r="T70" s="185" t="s">
        <v>21457</v>
      </c>
      <c r="U70" s="185"/>
      <c r="V70" s="185" t="s">
        <v>21444</v>
      </c>
      <c r="W70" s="185"/>
      <c r="X70" s="185"/>
      <c r="Y70" s="191"/>
      <c r="Z70" s="187"/>
      <c r="AA70" s="166" t="s">
        <v>21489</v>
      </c>
      <c r="AB70" s="166"/>
      <c r="AC70" s="166"/>
      <c r="AD70" s="166"/>
      <c r="AE70" s="166"/>
      <c r="AF70" s="166"/>
      <c r="AG70" s="166"/>
      <c r="AH70" s="166"/>
      <c r="AI70" s="166"/>
      <c r="AJ70" s="169"/>
      <c r="AK70" s="169"/>
      <c r="AL70" s="169"/>
      <c r="AM70" s="169"/>
      <c r="AN70" s="169"/>
      <c r="AO70" s="166"/>
      <c r="AP70" s="187"/>
      <c r="AQ70" s="180"/>
    </row>
    <row r="71" spans="1:43" s="189" customFormat="1" ht="24.75" customHeight="1" x14ac:dyDescent="0.2">
      <c r="A71" s="180">
        <v>70</v>
      </c>
      <c r="B71" s="181" t="s">
        <v>21716</v>
      </c>
      <c r="C71" s="182" t="s">
        <v>21717</v>
      </c>
      <c r="D71" s="184" t="e">
        <f>+INDEX([2]REPORTE_SEG_EXPEDIENTES!$F$1:$F$3006,MATCH(Tabla13[[#This Row],[REGISTRO]],[2]REPORTE_SEG_EXPEDIENTES!$B$1:$B$3006,0))</f>
        <v>#N/A</v>
      </c>
      <c r="E71" s="184"/>
      <c r="F71" s="183" t="s">
        <v>11968</v>
      </c>
      <c r="G71" s="184">
        <v>44952</v>
      </c>
      <c r="H71" s="184" t="s">
        <v>21695</v>
      </c>
      <c r="I71" s="184" t="e">
        <f t="shared" si="2"/>
        <v>#N/A</v>
      </c>
      <c r="J71" s="184" t="e">
        <f>IF(I71="-","NO ES TUPA",IF(Tabla5[[#This Row],[FECHA FIRMA]]&lt;=Tabla5[[#This Row],[FECHA DE PLAZO MAXIMO DE ATENCION]],"SI","NO"))</f>
        <v>#N/A</v>
      </c>
      <c r="K71" s="185"/>
      <c r="L71" s="185" t="str">
        <f>IFERROR(VLOOKUP(K71,[1]Hoja1!$B$2:$F$14234,2,FALSE),"")</f>
        <v/>
      </c>
      <c r="M71" s="185" t="str">
        <f>IFERROR(VLOOKUP(K71,[1]Hoja1!$B$2:$F$14234,3,FALSE),"")</f>
        <v/>
      </c>
      <c r="N71" s="185" t="str">
        <f>IFERROR(VLOOKUP(K71,[1]Hoja1!$B$2:$F$14234,4,FALSE),"")</f>
        <v/>
      </c>
      <c r="O71" s="193" t="s">
        <v>21712</v>
      </c>
      <c r="P71" s="185" t="s">
        <v>14894</v>
      </c>
      <c r="Q71" s="185"/>
      <c r="R71" s="185"/>
      <c r="S71" s="185"/>
      <c r="T71" s="185" t="s">
        <v>21457</v>
      </c>
      <c r="U71" s="185"/>
      <c r="V71" s="185" t="s">
        <v>21444</v>
      </c>
      <c r="W71" s="185"/>
      <c r="X71" s="185"/>
      <c r="Y71" s="191"/>
      <c r="Z71" s="187"/>
      <c r="AA71" s="166" t="s">
        <v>21489</v>
      </c>
      <c r="AB71" s="166"/>
      <c r="AC71" s="166"/>
      <c r="AD71" s="166"/>
      <c r="AE71" s="166"/>
      <c r="AF71" s="166"/>
      <c r="AG71" s="166"/>
      <c r="AH71" s="166"/>
      <c r="AI71" s="166"/>
      <c r="AJ71" s="169"/>
      <c r="AK71" s="169"/>
      <c r="AL71" s="169"/>
      <c r="AM71" s="169"/>
      <c r="AN71" s="169"/>
      <c r="AO71" s="166"/>
      <c r="AP71" s="187"/>
      <c r="AQ71" s="180"/>
    </row>
    <row r="72" spans="1:43" ht="24.75" customHeight="1" x14ac:dyDescent="0.25">
      <c r="A72" s="180">
        <v>71</v>
      </c>
      <c r="B72" s="181" t="s">
        <v>21718</v>
      </c>
      <c r="C72" s="182" t="s">
        <v>21719</v>
      </c>
      <c r="D72" s="184" t="str">
        <f>+INDEX([2]REPORTE_SEG_EXPEDIENTES!$F$1:$F$3006,MATCH(Tabla13[[#This Row],[REGISTRO]],[2]REPORTE_SEG_EXPEDIENTES!$B$1:$B$3006,0))</f>
        <v>27/12/2022</v>
      </c>
      <c r="E72" s="184"/>
      <c r="F72" s="183" t="s">
        <v>11968</v>
      </c>
      <c r="G72" s="184">
        <v>44952</v>
      </c>
      <c r="H72" s="184" t="s">
        <v>21695</v>
      </c>
      <c r="I72" s="214">
        <f t="shared" si="2"/>
        <v>44926</v>
      </c>
      <c r="J72" s="184" t="str">
        <f>IF(I72="-","NO ES TUPA",IF(Tabla5[[#This Row],[FECHA FIRMA]]&lt;=Tabla5[[#This Row],[FECHA DE PLAZO MAXIMO DE ATENCION]],"SI","NO"))</f>
        <v>NO</v>
      </c>
      <c r="K72" s="185">
        <v>4021</v>
      </c>
      <c r="L72" s="185" t="str">
        <f>IFERROR(VLOOKUP(K72,[1]Hoja1!$B$2:$F$14234,2,FALSE),"")</f>
        <v>TIBURON 9</v>
      </c>
      <c r="M72" s="185" t="str">
        <f>IFERROR(VLOOKUP(K72,[1]Hoja1!$B$2:$F$14234,3,FALSE),"")</f>
        <v>CE-4021-PM</v>
      </c>
      <c r="N72" s="185" t="s">
        <v>21720</v>
      </c>
      <c r="O72" s="193" t="s">
        <v>21721</v>
      </c>
      <c r="P72" s="198" t="s">
        <v>14894</v>
      </c>
      <c r="Q72" s="198"/>
      <c r="R72" s="198"/>
      <c r="S72" s="198"/>
      <c r="T72" s="185" t="s">
        <v>78</v>
      </c>
      <c r="U72" s="198"/>
      <c r="V72" s="198" t="s">
        <v>1981</v>
      </c>
      <c r="W72" s="185" t="s">
        <v>21683</v>
      </c>
      <c r="X72" s="185"/>
      <c r="Y72" s="191"/>
      <c r="Z72" s="187"/>
      <c r="AA72" s="166" t="s">
        <v>21489</v>
      </c>
      <c r="AB72" s="166"/>
      <c r="AC72" s="166"/>
      <c r="AD72" s="166"/>
      <c r="AE72" s="166"/>
      <c r="AF72" s="166"/>
      <c r="AG72" s="166"/>
      <c r="AH72" s="166"/>
      <c r="AI72" s="166"/>
      <c r="AJ72" s="169"/>
      <c r="AK72" s="169"/>
      <c r="AL72" s="169"/>
      <c r="AM72" s="169"/>
      <c r="AN72" s="169"/>
      <c r="AO72" s="166"/>
      <c r="AP72" s="187"/>
      <c r="AQ72" s="180"/>
    </row>
    <row r="73" spans="1:43" s="189" customFormat="1" ht="24.75" customHeight="1" x14ac:dyDescent="0.2">
      <c r="A73" s="180">
        <v>72</v>
      </c>
      <c r="B73" s="181" t="s">
        <v>21722</v>
      </c>
      <c r="C73" s="182" t="s">
        <v>21723</v>
      </c>
      <c r="D73" s="184" t="e">
        <f>+INDEX([2]REPORTE_SEG_EXPEDIENTES!$F$1:$F$3006,MATCH(Tabla13[[#This Row],[REGISTRO]],[2]REPORTE_SEG_EXPEDIENTES!$B$1:$B$3006,0))</f>
        <v>#N/A</v>
      </c>
      <c r="E73" s="184"/>
      <c r="F73" s="183" t="s">
        <v>11968</v>
      </c>
      <c r="G73" s="184">
        <v>44952</v>
      </c>
      <c r="H73" s="184" t="s">
        <v>21695</v>
      </c>
      <c r="I73" s="184" t="e">
        <f t="shared" si="2"/>
        <v>#N/A</v>
      </c>
      <c r="J73" s="184" t="e">
        <f>IF(I73="-","NO ES TUPA",IF(Tabla5[[#This Row],[FECHA FIRMA]]&lt;=Tabla5[[#This Row],[FECHA DE PLAZO MAXIMO DE ATENCION]],"SI","NO"))</f>
        <v>#N/A</v>
      </c>
      <c r="K73" s="185">
        <v>6188</v>
      </c>
      <c r="L73" s="185" t="str">
        <f>IFERROR(VLOOKUP(K73,[1]Hoja1!$B$2:$F$14234,2,FALSE),"")</f>
        <v>MILAGRO DE LA VIRGEN</v>
      </c>
      <c r="M73" s="185" t="str">
        <f>IFERROR(VLOOKUP(K73,[1]Hoja1!$B$2:$F$14234,3,FALSE),"")</f>
        <v>PT-6188-CM</v>
      </c>
      <c r="N73" s="185" t="str">
        <f>IFERROR(VLOOKUP(K73,[1]Hoja1!$B$2:$F$14234,4,FALSE),"")</f>
        <v>VITE ZETA SANTOS</v>
      </c>
      <c r="O73" s="193" t="s">
        <v>21724</v>
      </c>
      <c r="P73" s="185" t="s">
        <v>14894</v>
      </c>
      <c r="Q73" s="185"/>
      <c r="R73" s="185"/>
      <c r="S73" s="185"/>
      <c r="T73" s="185" t="s">
        <v>342</v>
      </c>
      <c r="U73" s="185" t="s">
        <v>21675</v>
      </c>
      <c r="V73" s="185" t="s">
        <v>1981</v>
      </c>
      <c r="W73" s="185"/>
      <c r="X73" s="185"/>
      <c r="Y73" s="191"/>
      <c r="Z73" s="187"/>
      <c r="AA73" s="166" t="s">
        <v>21489</v>
      </c>
      <c r="AB73" s="166"/>
      <c r="AC73" s="166"/>
      <c r="AD73" s="166"/>
      <c r="AE73" s="166"/>
      <c r="AF73" s="166"/>
      <c r="AG73" s="166"/>
      <c r="AH73" s="166"/>
      <c r="AI73" s="166"/>
      <c r="AJ73" s="169"/>
      <c r="AK73" s="169"/>
      <c r="AL73" s="169"/>
      <c r="AM73" s="169"/>
      <c r="AN73" s="169"/>
      <c r="AO73" s="166"/>
      <c r="AP73" s="187"/>
      <c r="AQ73" s="180"/>
    </row>
    <row r="74" spans="1:43" s="189" customFormat="1" ht="24.75" customHeight="1" x14ac:dyDescent="0.2">
      <c r="A74" s="180">
        <v>73</v>
      </c>
      <c r="B74" s="181" t="s">
        <v>21725</v>
      </c>
      <c r="C74" s="182" t="s">
        <v>21726</v>
      </c>
      <c r="D74" s="184" t="str">
        <f>+INDEX([2]REPORTE_SEG_EXPEDIENTES!$F$1:$F$3006,MATCH(Tabla13[[#This Row],[REGISTRO]],[2]REPORTE_SEG_EXPEDIENTES!$B$1:$B$3006,0))</f>
        <v>27/07/2022</v>
      </c>
      <c r="E74" s="184"/>
      <c r="F74" s="183" t="s">
        <v>11968</v>
      </c>
      <c r="G74" s="184">
        <v>44952</v>
      </c>
      <c r="H74" s="184" t="s">
        <v>21695</v>
      </c>
      <c r="I74" s="214">
        <f t="shared" si="2"/>
        <v>44773</v>
      </c>
      <c r="J74" s="184" t="str">
        <f>IF(I74="-","NO ES TUPA",IF(Tabla5[[#This Row],[FECHA FIRMA]]&lt;=Tabla5[[#This Row],[FECHA DE PLAZO MAXIMO DE ATENCION]],"SI","NO"))</f>
        <v>NO</v>
      </c>
      <c r="K74" s="185">
        <v>21084</v>
      </c>
      <c r="L74" s="185" t="str">
        <f>IFERROR(VLOOKUP(K74,[1]Hoja1!$B$2:$F$14234,2,FALSE),"")</f>
        <v>DON ALBERTO</v>
      </c>
      <c r="M74" s="185" t="str">
        <f>IFERROR(VLOOKUP(K74,[1]Hoja1!$B$2:$F$14234,3,FALSE),"")</f>
        <v>PT-21084-PM</v>
      </c>
      <c r="N74" s="185" t="str">
        <f>IFERROR(VLOOKUP(K74,[1]Hoja1!$B$2:$F$14234,4,FALSE),"")</f>
        <v>PESQUERA PACIFICO DEL NORTE S.A.C.</v>
      </c>
      <c r="O74" s="193" t="s">
        <v>21727</v>
      </c>
      <c r="P74" s="185" t="s">
        <v>14894</v>
      </c>
      <c r="Q74" s="185"/>
      <c r="R74" s="185"/>
      <c r="S74" s="185"/>
      <c r="T74" s="185" t="s">
        <v>342</v>
      </c>
      <c r="U74" s="185" t="s">
        <v>21675</v>
      </c>
      <c r="V74" s="185" t="s">
        <v>1981</v>
      </c>
      <c r="W74" s="185"/>
      <c r="X74" s="185"/>
      <c r="Y74" s="191"/>
      <c r="Z74" s="187"/>
      <c r="AA74" s="166" t="s">
        <v>21489</v>
      </c>
      <c r="AB74" s="166"/>
      <c r="AC74" s="166"/>
      <c r="AD74" s="166"/>
      <c r="AE74" s="166"/>
      <c r="AF74" s="166"/>
      <c r="AG74" s="166"/>
      <c r="AH74" s="166"/>
      <c r="AI74" s="166"/>
      <c r="AJ74" s="169"/>
      <c r="AK74" s="169"/>
      <c r="AL74" s="169"/>
      <c r="AM74" s="169"/>
      <c r="AN74" s="169"/>
      <c r="AO74" s="166"/>
      <c r="AP74" s="187"/>
      <c r="AQ74" s="180"/>
    </row>
    <row r="75" spans="1:43" s="189" customFormat="1" ht="24.75" customHeight="1" x14ac:dyDescent="0.2">
      <c r="A75" s="180">
        <v>74</v>
      </c>
      <c r="B75" s="181" t="s">
        <v>21728</v>
      </c>
      <c r="C75" s="182" t="s">
        <v>21729</v>
      </c>
      <c r="D75" s="184" t="str">
        <f>+INDEX([2]REPORTE_SEG_EXPEDIENTES!$F$1:$F$3006,MATCH(Tabla13[[#This Row],[REGISTRO]],[2]REPORTE_SEG_EXPEDIENTES!$B$1:$B$3006,0))</f>
        <v>06/09/2022</v>
      </c>
      <c r="E75" s="184"/>
      <c r="F75" s="183" t="s">
        <v>11968</v>
      </c>
      <c r="G75" s="184">
        <v>44953</v>
      </c>
      <c r="H75" s="184" t="s">
        <v>21730</v>
      </c>
      <c r="I75" s="214">
        <f t="shared" si="2"/>
        <v>44841</v>
      </c>
      <c r="J75" s="184" t="str">
        <f>IF(I75="-","NO ES TUPA",IF(Tabla5[[#This Row],[FECHA FIRMA]]&lt;=Tabla5[[#This Row],[FECHA DE PLAZO MAXIMO DE ATENCION]],"SI","NO"))</f>
        <v>NO</v>
      </c>
      <c r="K75" s="185"/>
      <c r="L75" s="185" t="str">
        <f>IFERROR(VLOOKUP(K75,[1]Hoja1!$B$2:$F$14234,2,FALSE),"")</f>
        <v/>
      </c>
      <c r="M75" s="185" t="str">
        <f>IFERROR(VLOOKUP(K75,[1]Hoja1!$B$2:$F$14234,3,FALSE),"")</f>
        <v/>
      </c>
      <c r="N75" s="185" t="str">
        <f>IFERROR(VLOOKUP(K75,[1]Hoja1!$B$2:$F$14234,4,FALSE),"")</f>
        <v/>
      </c>
      <c r="O75" s="193" t="s">
        <v>21731</v>
      </c>
      <c r="P75" s="185" t="s">
        <v>15859</v>
      </c>
      <c r="Q75" s="185"/>
      <c r="R75" s="185"/>
      <c r="S75" s="185"/>
      <c r="T75" s="185" t="s">
        <v>19119</v>
      </c>
      <c r="U75" s="185"/>
      <c r="V75" s="185" t="s">
        <v>1981</v>
      </c>
      <c r="W75" s="185"/>
      <c r="X75" s="185" t="s">
        <v>20298</v>
      </c>
      <c r="Y75" s="191"/>
      <c r="Z75" s="187"/>
      <c r="AA75" s="166"/>
      <c r="AB75" s="166"/>
      <c r="AC75" s="166" t="s">
        <v>21489</v>
      </c>
      <c r="AD75" s="166"/>
      <c r="AE75" s="166" t="s">
        <v>21489</v>
      </c>
      <c r="AF75" s="166"/>
      <c r="AG75" s="166"/>
      <c r="AH75" s="167"/>
      <c r="AI75" s="166"/>
      <c r="AJ75" s="168"/>
      <c r="AK75" s="168"/>
      <c r="AL75" s="168"/>
      <c r="AM75" s="168"/>
      <c r="AN75" s="168"/>
      <c r="AO75" s="166"/>
      <c r="AP75" s="187"/>
      <c r="AQ75" s="180"/>
    </row>
    <row r="76" spans="1:43" s="189" customFormat="1" ht="24.75" customHeight="1" x14ac:dyDescent="0.2">
      <c r="A76" s="180">
        <v>75</v>
      </c>
      <c r="B76" s="181" t="s">
        <v>21732</v>
      </c>
      <c r="C76" s="182" t="s">
        <v>21733</v>
      </c>
      <c r="D76" s="184" t="str">
        <f>+INDEX([2]REPORTE_SEG_EXPEDIENTES!$F$1:$F$3006,MATCH(Tabla13[[#This Row],[REGISTRO]],[2]REPORTE_SEG_EXPEDIENTES!$B$1:$B$3006,0))</f>
        <v>26/01/2023</v>
      </c>
      <c r="E76" s="184"/>
      <c r="F76" s="183" t="s">
        <v>11968</v>
      </c>
      <c r="G76" s="184">
        <v>44953</v>
      </c>
      <c r="H76" s="184" t="s">
        <v>21730</v>
      </c>
      <c r="I76" s="184">
        <f t="shared" si="2"/>
        <v>44956</v>
      </c>
      <c r="J76" s="184" t="str">
        <f>IF(I76="-","NO ES TUPA",IF(Tabla5[[#This Row],[FECHA FIRMA]]&lt;=Tabla5[[#This Row],[FECHA DE PLAZO MAXIMO DE ATENCION]],"SI","NO"))</f>
        <v>NO</v>
      </c>
      <c r="K76" s="185"/>
      <c r="L76" s="185" t="str">
        <f>IFERROR(VLOOKUP(K76,[1]Hoja1!$B$2:$F$14234,2,FALSE),"")</f>
        <v/>
      </c>
      <c r="M76" s="185" t="str">
        <f>IFERROR(VLOOKUP(K76,[1]Hoja1!$B$2:$F$14234,3,FALSE),"")</f>
        <v/>
      </c>
      <c r="N76" s="185" t="str">
        <f>IFERROR(VLOOKUP(K76,[1]Hoja1!$B$2:$F$14234,4,FALSE),"")</f>
        <v/>
      </c>
      <c r="O76" s="193" t="s">
        <v>21734</v>
      </c>
      <c r="P76" s="185" t="s">
        <v>14894</v>
      </c>
      <c r="Q76" s="185"/>
      <c r="R76" s="185"/>
      <c r="S76" s="185"/>
      <c r="T76" s="185" t="s">
        <v>179</v>
      </c>
      <c r="U76" s="185" t="s">
        <v>21618</v>
      </c>
      <c r="V76" s="185" t="s">
        <v>21444</v>
      </c>
      <c r="W76" s="185"/>
      <c r="X76" s="185"/>
      <c r="Y76" s="191"/>
      <c r="Z76" s="187"/>
      <c r="AA76" s="166"/>
      <c r="AB76" s="166" t="s">
        <v>21663</v>
      </c>
      <c r="AC76" s="166"/>
      <c r="AD76" s="166"/>
      <c r="AE76" s="166"/>
      <c r="AF76" s="166"/>
      <c r="AG76" s="166"/>
      <c r="AH76" s="167"/>
      <c r="AI76" s="166"/>
      <c r="AJ76" s="168"/>
      <c r="AK76" s="168"/>
      <c r="AL76" s="168"/>
      <c r="AM76" s="168"/>
      <c r="AN76" s="168"/>
      <c r="AO76" s="166"/>
      <c r="AP76" s="187"/>
      <c r="AQ76" s="180"/>
    </row>
    <row r="77" spans="1:43" s="189" customFormat="1" ht="24.75" customHeight="1" x14ac:dyDescent="0.2">
      <c r="A77" s="180">
        <v>76</v>
      </c>
      <c r="B77" s="181" t="s">
        <v>21735</v>
      </c>
      <c r="C77" s="182" t="s">
        <v>21736</v>
      </c>
      <c r="D77" s="184" t="str">
        <f>+INDEX([2]REPORTE_SEG_EXPEDIENTES!$F$1:$F$3006,MATCH(Tabla13[[#This Row],[REGISTRO]],[2]REPORTE_SEG_EXPEDIENTES!$B$1:$B$3006,0))</f>
        <v>18/07/2022</v>
      </c>
      <c r="E77" s="184"/>
      <c r="F77" s="183" t="s">
        <v>11968</v>
      </c>
      <c r="G77" s="184">
        <v>44953</v>
      </c>
      <c r="H77" s="184" t="s">
        <v>21730</v>
      </c>
      <c r="I77" s="214">
        <f t="shared" si="2"/>
        <v>44756</v>
      </c>
      <c r="J77" s="184" t="str">
        <f>IF(I77="-","NO ES TUPA",IF(Tabla5[[#This Row],[FECHA FIRMA]]&lt;=Tabla5[[#This Row],[FECHA DE PLAZO MAXIMO DE ATENCION]],"SI","NO"))</f>
        <v>NO</v>
      </c>
      <c r="K77" s="185"/>
      <c r="L77" s="185" t="str">
        <f>IFERROR(VLOOKUP(K77,[1]Hoja1!$B$2:$F$14234,2,FALSE),"")</f>
        <v/>
      </c>
      <c r="M77" s="185" t="str">
        <f>IFERROR(VLOOKUP(K77,[1]Hoja1!$B$2:$F$14234,3,FALSE),"")</f>
        <v/>
      </c>
      <c r="N77" s="185" t="str">
        <f>IFERROR(VLOOKUP(K77,[1]Hoja1!$B$2:$F$14234,4,FALSE),"")</f>
        <v/>
      </c>
      <c r="O77" s="193" t="s">
        <v>21737</v>
      </c>
      <c r="P77" s="185" t="s">
        <v>14894</v>
      </c>
      <c r="Q77" s="185"/>
      <c r="R77" s="185"/>
      <c r="S77" s="185"/>
      <c r="T77" s="185" t="s">
        <v>19113</v>
      </c>
      <c r="U77" s="185"/>
      <c r="V77" s="185" t="s">
        <v>1981</v>
      </c>
      <c r="W77" s="185"/>
      <c r="X77" s="185"/>
      <c r="Y77" s="191"/>
      <c r="Z77" s="187"/>
      <c r="AA77" s="166"/>
      <c r="AB77" s="166" t="s">
        <v>21663</v>
      </c>
      <c r="AC77" s="166"/>
      <c r="AD77" s="166"/>
      <c r="AE77" s="166"/>
      <c r="AF77" s="166"/>
      <c r="AG77" s="166"/>
      <c r="AH77" s="167"/>
      <c r="AI77" s="166"/>
      <c r="AJ77" s="168"/>
      <c r="AK77" s="168"/>
      <c r="AL77" s="168"/>
      <c r="AM77" s="168"/>
      <c r="AN77" s="168"/>
      <c r="AO77" s="166"/>
      <c r="AP77" s="187"/>
      <c r="AQ77" s="180"/>
    </row>
    <row r="78" spans="1:43" s="189" customFormat="1" ht="24.75" customHeight="1" x14ac:dyDescent="0.2">
      <c r="A78" s="180">
        <v>77</v>
      </c>
      <c r="B78" s="181" t="s">
        <v>21738</v>
      </c>
      <c r="C78" s="182" t="s">
        <v>21739</v>
      </c>
      <c r="D78" s="184" t="str">
        <f>+INDEX([2]REPORTE_SEG_EXPEDIENTES!$F$1:$F$3006,MATCH(Tabla13[[#This Row],[REGISTRO]],[2]REPORTE_SEG_EXPEDIENTES!$B$1:$B$3006,0))</f>
        <v>16/09/2022</v>
      </c>
      <c r="E78" s="184"/>
      <c r="F78" s="183" t="s">
        <v>11968</v>
      </c>
      <c r="G78" s="184">
        <v>44953</v>
      </c>
      <c r="H78" s="184" t="s">
        <v>21730</v>
      </c>
      <c r="I78" s="214">
        <f t="shared" si="2"/>
        <v>44817</v>
      </c>
      <c r="J78" s="184" t="str">
        <f>IF(I78="-","NO ES TUPA",IF(Tabla5[[#This Row],[FECHA FIRMA]]&lt;=Tabla5[[#This Row],[FECHA DE PLAZO MAXIMO DE ATENCION]],"SI","NO"))</f>
        <v>NO</v>
      </c>
      <c r="K78" s="185"/>
      <c r="L78" s="185" t="str">
        <f>IFERROR(VLOOKUP(K78,[1]Hoja1!$B$2:$F$14234,2,FALSE),"")</f>
        <v/>
      </c>
      <c r="M78" s="185" t="str">
        <f>IFERROR(VLOOKUP(K78,[1]Hoja1!$B$2:$F$14234,3,FALSE),"")</f>
        <v/>
      </c>
      <c r="N78" s="185" t="str">
        <f>IFERROR(VLOOKUP(K78,[1]Hoja1!$B$2:$F$14234,4,FALSE),"")</f>
        <v/>
      </c>
      <c r="O78" s="193" t="s">
        <v>21740</v>
      </c>
      <c r="P78" s="185" t="s">
        <v>14894</v>
      </c>
      <c r="Q78" s="185"/>
      <c r="R78" s="185"/>
      <c r="S78" s="185"/>
      <c r="T78" s="185" t="s">
        <v>19115</v>
      </c>
      <c r="U78" s="185"/>
      <c r="V78" s="185" t="s">
        <v>1981</v>
      </c>
      <c r="W78" s="185"/>
      <c r="X78" s="185"/>
      <c r="Y78" s="191"/>
      <c r="Z78" s="187"/>
      <c r="AA78" s="166"/>
      <c r="AB78" s="166" t="s">
        <v>21663</v>
      </c>
      <c r="AC78" s="166"/>
      <c r="AD78" s="166" t="s">
        <v>21663</v>
      </c>
      <c r="AE78" s="166"/>
      <c r="AF78" s="166"/>
      <c r="AG78" s="166"/>
      <c r="AH78" s="167"/>
      <c r="AI78" s="166"/>
      <c r="AJ78" s="168"/>
      <c r="AK78" s="168"/>
      <c r="AL78" s="168"/>
      <c r="AM78" s="168"/>
      <c r="AN78" s="168"/>
      <c r="AO78" s="166"/>
      <c r="AP78" s="187"/>
      <c r="AQ78" s="180"/>
    </row>
    <row r="79" spans="1:43" s="189" customFormat="1" ht="24.75" customHeight="1" x14ac:dyDescent="0.2">
      <c r="A79" s="180">
        <v>78</v>
      </c>
      <c r="B79" s="181" t="s">
        <v>21741</v>
      </c>
      <c r="C79" s="182" t="s">
        <v>21742</v>
      </c>
      <c r="D79" s="184" t="str">
        <f>+INDEX([2]REPORTE_SEG_EXPEDIENTES!$F$1:$F$3006,MATCH(Tabla13[[#This Row],[REGISTRO]],[2]REPORTE_SEG_EXPEDIENTES!$B$1:$B$3006,0))</f>
        <v>03/10/2022</v>
      </c>
      <c r="E79" s="184"/>
      <c r="F79" s="183" t="s">
        <v>11968</v>
      </c>
      <c r="G79" s="184">
        <v>44953</v>
      </c>
      <c r="H79" s="184" t="s">
        <v>21730</v>
      </c>
      <c r="I79" s="214">
        <f t="shared" si="2"/>
        <v>44866</v>
      </c>
      <c r="J79" s="184" t="str">
        <f>IF(I79="-","NO ES TUPA",IF(Tabla5[[#This Row],[FECHA FIRMA]]&lt;=Tabla5[[#This Row],[FECHA DE PLAZO MAXIMO DE ATENCION]],"SI","NO"))</f>
        <v>NO</v>
      </c>
      <c r="K79" s="185"/>
      <c r="L79" s="185" t="str">
        <f>IFERROR(VLOOKUP(K79,[1]Hoja1!$B$2:$F$14234,2,FALSE),"")</f>
        <v/>
      </c>
      <c r="M79" s="185" t="str">
        <f>IFERROR(VLOOKUP(K79,[1]Hoja1!$B$2:$F$14234,3,FALSE),"")</f>
        <v/>
      </c>
      <c r="N79" s="185" t="str">
        <f>IFERROR(VLOOKUP(K79,[1]Hoja1!$B$2:$F$14234,4,FALSE),"")</f>
        <v/>
      </c>
      <c r="O79" s="193" t="s">
        <v>21524</v>
      </c>
      <c r="P79" s="185" t="s">
        <v>14894</v>
      </c>
      <c r="Q79" s="185"/>
      <c r="R79" s="185"/>
      <c r="S79" s="185"/>
      <c r="T79" s="185" t="s">
        <v>19113</v>
      </c>
      <c r="U79" s="185"/>
      <c r="V79" s="185" t="s">
        <v>1981</v>
      </c>
      <c r="W79" s="185"/>
      <c r="X79" s="185"/>
      <c r="Y79" s="191"/>
      <c r="Z79" s="187"/>
      <c r="AA79" s="166"/>
      <c r="AB79" s="166" t="s">
        <v>21663</v>
      </c>
      <c r="AC79" s="166"/>
      <c r="AD79" s="166"/>
      <c r="AE79" s="166"/>
      <c r="AF79" s="166"/>
      <c r="AG79" s="166"/>
      <c r="AH79" s="167"/>
      <c r="AI79" s="166"/>
      <c r="AJ79" s="168"/>
      <c r="AK79" s="168"/>
      <c r="AL79" s="168"/>
      <c r="AM79" s="168"/>
      <c r="AN79" s="168"/>
      <c r="AO79" s="166"/>
      <c r="AP79" s="187"/>
      <c r="AQ79" s="180"/>
    </row>
    <row r="80" spans="1:43" s="189" customFormat="1" ht="24.75" customHeight="1" x14ac:dyDescent="0.2">
      <c r="A80" s="180">
        <v>79</v>
      </c>
      <c r="B80" s="181" t="s">
        <v>21743</v>
      </c>
      <c r="C80" s="182" t="s">
        <v>21744</v>
      </c>
      <c r="D80" s="184" t="str">
        <f>+INDEX([2]REPORTE_SEG_EXPEDIENTES!$F$1:$F$3006,MATCH(Tabla13[[#This Row],[REGISTRO]],[2]REPORTE_SEG_EXPEDIENTES!$B$1:$B$3006,0))</f>
        <v>07/10/2022</v>
      </c>
      <c r="E80" s="184"/>
      <c r="F80" s="183" t="s">
        <v>11968</v>
      </c>
      <c r="G80" s="184">
        <v>44953</v>
      </c>
      <c r="H80" s="184" t="s">
        <v>21730</v>
      </c>
      <c r="I80" s="214">
        <f t="shared" si="2"/>
        <v>44872</v>
      </c>
      <c r="J80" s="184" t="str">
        <f>IF(I80="-","NO ES TUPA",IF(Tabla5[[#This Row],[FECHA FIRMA]]&lt;=Tabla5[[#This Row],[FECHA DE PLAZO MAXIMO DE ATENCION]],"SI","NO"))</f>
        <v>NO</v>
      </c>
      <c r="K80" s="185"/>
      <c r="L80" s="185" t="str">
        <f>IFERROR(VLOOKUP(K80,[1]Hoja1!$B$2:$F$14234,2,FALSE),"")</f>
        <v/>
      </c>
      <c r="M80" s="185" t="str">
        <f>IFERROR(VLOOKUP(K80,[1]Hoja1!$B$2:$F$14234,3,FALSE),"")</f>
        <v/>
      </c>
      <c r="N80" s="185" t="str">
        <f>IFERROR(VLOOKUP(K80,[1]Hoja1!$B$2:$F$14234,4,FALSE),"")</f>
        <v/>
      </c>
      <c r="O80" s="193" t="s">
        <v>21745</v>
      </c>
      <c r="P80" s="185" t="s">
        <v>14894</v>
      </c>
      <c r="Q80" s="185"/>
      <c r="R80" s="185"/>
      <c r="S80" s="185"/>
      <c r="T80" s="185" t="s">
        <v>19113</v>
      </c>
      <c r="U80" s="185"/>
      <c r="V80" s="185" t="s">
        <v>1981</v>
      </c>
      <c r="W80" s="185"/>
      <c r="X80" s="185"/>
      <c r="Y80" s="191"/>
      <c r="Z80" s="187"/>
      <c r="AA80" s="166"/>
      <c r="AB80" s="166" t="s">
        <v>21663</v>
      </c>
      <c r="AC80" s="166"/>
      <c r="AD80" s="166" t="s">
        <v>21663</v>
      </c>
      <c r="AE80" s="166"/>
      <c r="AF80" s="166"/>
      <c r="AG80" s="166"/>
      <c r="AH80" s="167"/>
      <c r="AI80" s="166"/>
      <c r="AJ80" s="168"/>
      <c r="AK80" s="168"/>
      <c r="AL80" s="168"/>
      <c r="AM80" s="168"/>
      <c r="AN80" s="168"/>
      <c r="AO80" s="166"/>
      <c r="AP80" s="187"/>
      <c r="AQ80" s="180"/>
    </row>
    <row r="81" spans="1:43" s="189" customFormat="1" ht="24.75" customHeight="1" x14ac:dyDescent="0.2">
      <c r="A81" s="180">
        <v>80</v>
      </c>
      <c r="B81" s="181" t="s">
        <v>21746</v>
      </c>
      <c r="C81" s="182" t="s">
        <v>21747</v>
      </c>
      <c r="D81" s="184" t="str">
        <f>+INDEX([2]REPORTE_SEG_EXPEDIENTES!$F$1:$F$3006,MATCH(Tabla13[[#This Row],[REGISTRO]],[2]REPORTE_SEG_EXPEDIENTES!$B$1:$B$3006,0))</f>
        <v>03/01/2023</v>
      </c>
      <c r="E81" s="184"/>
      <c r="F81" s="183" t="s">
        <v>11968</v>
      </c>
      <c r="G81" s="184">
        <v>44953</v>
      </c>
      <c r="H81" s="184" t="s">
        <v>21730</v>
      </c>
      <c r="I81" s="214">
        <f t="shared" si="2"/>
        <v>44958</v>
      </c>
      <c r="J81" s="184" t="str">
        <f>IF(I81="-","NO ES TUPA",IF(Tabla5[[#This Row],[FECHA FIRMA]]&lt;=Tabla5[[#This Row],[FECHA DE PLAZO MAXIMO DE ATENCION]],"SI","NO"))</f>
        <v>SI</v>
      </c>
      <c r="K81" s="185"/>
      <c r="L81" s="185" t="str">
        <f>IFERROR(VLOOKUP(K81,[1]Hoja1!$B$2:$F$14234,2,FALSE),"")</f>
        <v/>
      </c>
      <c r="M81" s="185" t="str">
        <f>IFERROR(VLOOKUP(K81,[1]Hoja1!$B$2:$F$14234,3,FALSE),"")</f>
        <v/>
      </c>
      <c r="N81" s="185" t="str">
        <f>IFERROR(VLOOKUP(K81,[1]Hoja1!$B$2:$F$14234,4,FALSE),"")</f>
        <v/>
      </c>
      <c r="O81" s="193" t="s">
        <v>21748</v>
      </c>
      <c r="P81" s="185" t="s">
        <v>14894</v>
      </c>
      <c r="Q81" s="185" t="s">
        <v>23</v>
      </c>
      <c r="R81" s="185" t="s">
        <v>21541</v>
      </c>
      <c r="S81" s="185" t="s">
        <v>21542</v>
      </c>
      <c r="T81" s="185" t="s">
        <v>19118</v>
      </c>
      <c r="U81" s="185"/>
      <c r="V81" s="185" t="s">
        <v>1981</v>
      </c>
      <c r="W81" s="185"/>
      <c r="X81" s="185"/>
      <c r="Y81" s="191"/>
      <c r="Z81" s="187"/>
      <c r="AA81" s="166" t="s">
        <v>21663</v>
      </c>
      <c r="AB81" s="166" t="s">
        <v>21663</v>
      </c>
      <c r="AC81" s="166"/>
      <c r="AD81" s="166"/>
      <c r="AE81" s="166"/>
      <c r="AF81" s="166"/>
      <c r="AG81" s="166"/>
      <c r="AH81" s="166"/>
      <c r="AI81" s="166"/>
      <c r="AJ81" s="169"/>
      <c r="AK81" s="169"/>
      <c r="AL81" s="169"/>
      <c r="AM81" s="169"/>
      <c r="AN81" s="169"/>
      <c r="AO81" s="166"/>
      <c r="AP81" s="187"/>
      <c r="AQ81" s="180"/>
    </row>
    <row r="82" spans="1:43" s="189" customFormat="1" ht="24.75" customHeight="1" x14ac:dyDescent="0.2">
      <c r="A82" s="180">
        <v>81</v>
      </c>
      <c r="B82" s="181" t="s">
        <v>21749</v>
      </c>
      <c r="C82" s="182" t="s">
        <v>21750</v>
      </c>
      <c r="D82" s="184" t="str">
        <f>+INDEX([2]REPORTE_SEG_EXPEDIENTES!$F$1:$F$3006,MATCH(Tabla13[[#This Row],[REGISTRO]],[2]REPORTE_SEG_EXPEDIENTES!$B$1:$B$3006,0))</f>
        <v>07/12/2022</v>
      </c>
      <c r="E82" s="184"/>
      <c r="F82" s="183" t="s">
        <v>11968</v>
      </c>
      <c r="G82" s="184">
        <v>44953</v>
      </c>
      <c r="H82" s="184" t="s">
        <v>21730</v>
      </c>
      <c r="I82" s="214">
        <f t="shared" si="2"/>
        <v>44933</v>
      </c>
      <c r="J82" s="184" t="str">
        <f>IF(I82="-","NO ES TUPA",IF(Tabla5[[#This Row],[FECHA FIRMA]]&lt;=Tabla5[[#This Row],[FECHA DE PLAZO MAXIMO DE ATENCION]],"SI","NO"))</f>
        <v>NO</v>
      </c>
      <c r="K82" s="185"/>
      <c r="L82" s="185" t="str">
        <f>IFERROR(VLOOKUP(K82,[1]Hoja1!$B$2:$F$14234,2,FALSE),"")</f>
        <v/>
      </c>
      <c r="M82" s="185" t="str">
        <f>IFERROR(VLOOKUP(K82,[1]Hoja1!$B$2:$F$14234,3,FALSE),"")</f>
        <v/>
      </c>
      <c r="N82" s="185" t="str">
        <f>IFERROR(VLOOKUP(K82,[1]Hoja1!$B$2:$F$14234,4,FALSE),"")</f>
        <v/>
      </c>
      <c r="O82" s="193" t="s">
        <v>21751</v>
      </c>
      <c r="P82" s="185" t="s">
        <v>14894</v>
      </c>
      <c r="Q82" s="185" t="s">
        <v>23</v>
      </c>
      <c r="R82" s="185" t="s">
        <v>21541</v>
      </c>
      <c r="S82" s="185" t="s">
        <v>21542</v>
      </c>
      <c r="T82" s="185" t="s">
        <v>19118</v>
      </c>
      <c r="U82" s="185"/>
      <c r="V82" s="185" t="s">
        <v>1981</v>
      </c>
      <c r="W82" s="185"/>
      <c r="X82" s="185"/>
      <c r="Y82" s="191"/>
      <c r="Z82" s="187"/>
      <c r="AA82" s="166" t="s">
        <v>21663</v>
      </c>
      <c r="AB82" s="166" t="s">
        <v>21663</v>
      </c>
      <c r="AC82" s="166"/>
      <c r="AD82" s="166"/>
      <c r="AE82" s="166"/>
      <c r="AF82" s="166"/>
      <c r="AG82" s="166"/>
      <c r="AH82" s="166"/>
      <c r="AI82" s="166"/>
      <c r="AJ82" s="169"/>
      <c r="AK82" s="169"/>
      <c r="AL82" s="169"/>
      <c r="AM82" s="169"/>
      <c r="AN82" s="169"/>
      <c r="AO82" s="166"/>
      <c r="AP82" s="187"/>
      <c r="AQ82" s="180"/>
    </row>
    <row r="83" spans="1:43" s="189" customFormat="1" ht="24.75" customHeight="1" x14ac:dyDescent="0.2">
      <c r="A83" s="180">
        <v>82</v>
      </c>
      <c r="B83" s="181" t="s">
        <v>21752</v>
      </c>
      <c r="C83" s="182" t="s">
        <v>21753</v>
      </c>
      <c r="D83" s="184" t="str">
        <f>+INDEX([2]REPORTE_SEG_EXPEDIENTES!$F$1:$F$3006,MATCH(Tabla13[[#This Row],[REGISTRO]],[2]REPORTE_SEG_EXPEDIENTES!$B$1:$B$3006,0))</f>
        <v>28/12/2022</v>
      </c>
      <c r="E83" s="184"/>
      <c r="F83" s="183" t="s">
        <v>11968</v>
      </c>
      <c r="G83" s="184">
        <v>44953</v>
      </c>
      <c r="H83" s="184" t="s">
        <v>21730</v>
      </c>
      <c r="I83" s="214">
        <f t="shared" si="2"/>
        <v>44927</v>
      </c>
      <c r="J83" s="184" t="str">
        <f>IF(I83="-","NO ES TUPA",IF(Tabla5[[#This Row],[FECHA FIRMA]]&lt;=Tabla5[[#This Row],[FECHA DE PLAZO MAXIMO DE ATENCION]],"SI","NO"))</f>
        <v>SI</v>
      </c>
      <c r="K83" s="185"/>
      <c r="L83" s="185" t="str">
        <f>IFERROR(VLOOKUP(K83,[1]Hoja1!$B$2:$F$14234,2,FALSE),"")</f>
        <v/>
      </c>
      <c r="M83" s="185" t="str">
        <f>IFERROR(VLOOKUP(K83,[1]Hoja1!$B$2:$F$14234,3,FALSE),"")</f>
        <v/>
      </c>
      <c r="N83" s="185" t="str">
        <f>IFERROR(VLOOKUP(K83,[1]Hoja1!$B$2:$F$14234,4,FALSE),"")</f>
        <v/>
      </c>
      <c r="O83" s="193" t="s">
        <v>21754</v>
      </c>
      <c r="P83" s="185" t="s">
        <v>14894</v>
      </c>
      <c r="Q83" s="185" t="s">
        <v>23</v>
      </c>
      <c r="R83" s="185" t="s">
        <v>21541</v>
      </c>
      <c r="S83" s="185" t="s">
        <v>21542</v>
      </c>
      <c r="T83" s="185" t="s">
        <v>19118</v>
      </c>
      <c r="U83" s="185"/>
      <c r="V83" s="185" t="s">
        <v>1981</v>
      </c>
      <c r="W83" s="185"/>
      <c r="X83" s="185"/>
      <c r="Y83" s="191"/>
      <c r="Z83" s="187"/>
      <c r="AA83" s="166" t="s">
        <v>21663</v>
      </c>
      <c r="AB83" s="166" t="s">
        <v>21663</v>
      </c>
      <c r="AC83" s="166"/>
      <c r="AD83" s="166"/>
      <c r="AE83" s="166"/>
      <c r="AF83" s="166"/>
      <c r="AG83" s="166"/>
      <c r="AH83" s="166"/>
      <c r="AI83" s="166"/>
      <c r="AJ83" s="169"/>
      <c r="AK83" s="169"/>
      <c r="AL83" s="169"/>
      <c r="AM83" s="169"/>
      <c r="AN83" s="169"/>
      <c r="AO83" s="166"/>
      <c r="AP83" s="187"/>
      <c r="AQ83" s="180"/>
    </row>
    <row r="84" spans="1:43" s="189" customFormat="1" ht="24.75" customHeight="1" x14ac:dyDescent="0.2">
      <c r="A84" s="180">
        <v>83</v>
      </c>
      <c r="B84" s="181" t="s">
        <v>21755</v>
      </c>
      <c r="C84" s="182" t="s">
        <v>21756</v>
      </c>
      <c r="D84" s="184" t="str">
        <f>+INDEX([2]REPORTE_SEG_EXPEDIENTES!$F$1:$F$3006,MATCH(Tabla13[[#This Row],[REGISTRO]],[2]REPORTE_SEG_EXPEDIENTES!$B$1:$B$3006,0))</f>
        <v>29/12/2022</v>
      </c>
      <c r="E84" s="184"/>
      <c r="F84" s="183" t="s">
        <v>11968</v>
      </c>
      <c r="G84" s="184">
        <v>44953</v>
      </c>
      <c r="H84" s="184" t="s">
        <v>21730</v>
      </c>
      <c r="I84" s="214">
        <f t="shared" si="2"/>
        <v>44930</v>
      </c>
      <c r="J84" s="184" t="str">
        <f>IF(I84="-","NO ES TUPA",IF(Tabla5[[#This Row],[FECHA FIRMA]]&lt;=Tabla5[[#This Row],[FECHA DE PLAZO MAXIMO DE ATENCION]],"SI","NO"))</f>
        <v>NO</v>
      </c>
      <c r="K84" s="185">
        <v>4851</v>
      </c>
      <c r="L84" s="185" t="s">
        <v>21757</v>
      </c>
      <c r="M84" s="185" t="s">
        <v>21758</v>
      </c>
      <c r="N84" s="185" t="str">
        <f>IFERROR(VLOOKUP(K84,[1]Hoja1!$B$2:$F$14234,4,FALSE),"")</f>
        <v>CUSTODIO HUAMANCHUMO NICOLASA</v>
      </c>
      <c r="O84" s="193" t="s">
        <v>21759</v>
      </c>
      <c r="P84" s="185" t="s">
        <v>14894</v>
      </c>
      <c r="Q84" s="185"/>
      <c r="R84" s="185"/>
      <c r="S84" s="185"/>
      <c r="T84" s="185" t="s">
        <v>21445</v>
      </c>
      <c r="U84" s="185"/>
      <c r="V84" s="185" t="s">
        <v>1981</v>
      </c>
      <c r="W84" s="185"/>
      <c r="X84" s="185"/>
      <c r="Y84" s="191"/>
      <c r="Z84" s="187"/>
      <c r="AA84" s="166" t="s">
        <v>21663</v>
      </c>
      <c r="AB84" s="166"/>
      <c r="AC84" s="166"/>
      <c r="AD84" s="166"/>
      <c r="AE84" s="166"/>
      <c r="AF84" s="166"/>
      <c r="AG84" s="166"/>
      <c r="AH84" s="166"/>
      <c r="AI84" s="166"/>
      <c r="AJ84" s="169"/>
      <c r="AK84" s="169"/>
      <c r="AL84" s="169"/>
      <c r="AM84" s="169"/>
      <c r="AN84" s="169"/>
      <c r="AO84" s="166"/>
      <c r="AP84" s="187"/>
      <c r="AQ84" s="180"/>
    </row>
    <row r="85" spans="1:43" s="189" customFormat="1" ht="24.75" customHeight="1" x14ac:dyDescent="0.2">
      <c r="A85" s="180">
        <v>84</v>
      </c>
      <c r="B85" s="181" t="s">
        <v>21760</v>
      </c>
      <c r="C85" s="182" t="s">
        <v>21761</v>
      </c>
      <c r="D85" s="184" t="str">
        <f>+INDEX([2]REPORTE_SEG_EXPEDIENTES!$F$1:$F$3006,MATCH(Tabla13[[#This Row],[REGISTRO]],[2]REPORTE_SEG_EXPEDIENTES!$B$1:$B$3006,0))</f>
        <v>11/10/2022</v>
      </c>
      <c r="E85" s="184"/>
      <c r="F85" s="183" t="s">
        <v>11968</v>
      </c>
      <c r="G85" s="184">
        <v>44953</v>
      </c>
      <c r="H85" s="184" t="s">
        <v>21730</v>
      </c>
      <c r="I85" s="214">
        <f t="shared" si="2"/>
        <v>44880</v>
      </c>
      <c r="J85" s="184" t="str">
        <f>IF(I85="-","NO ES TUPA",IF(Tabla5[[#This Row],[FECHA FIRMA]]&lt;=Tabla5[[#This Row],[FECHA DE PLAZO MAXIMO DE ATENCION]],"SI","NO"))</f>
        <v>NO</v>
      </c>
      <c r="K85" s="185">
        <v>1766</v>
      </c>
      <c r="L85" s="185" t="str">
        <f>IFERROR(VLOOKUP(K85,[1]Hoja1!$B$2:$F$14234,2,FALSE),"")</f>
        <v>BELISSA</v>
      </c>
      <c r="M85" s="185" t="str">
        <f>IFERROR(VLOOKUP(K85,[1]Hoja1!$B$2:$F$14234,3,FALSE),"")</f>
        <v>HO-1766-CM</v>
      </c>
      <c r="N85" s="185" t="str">
        <f>IFERROR(VLOOKUP(K85,[1]Hoja1!$B$2:$F$14234,4,FALSE),"")</f>
        <v>PESQUERA KEOPS S.A.C.</v>
      </c>
      <c r="O85" s="193" t="s">
        <v>21762</v>
      </c>
      <c r="P85" s="198" t="s">
        <v>14894</v>
      </c>
      <c r="Q85" s="198"/>
      <c r="R85" s="198"/>
      <c r="S85" s="198"/>
      <c r="T85" s="185" t="s">
        <v>78</v>
      </c>
      <c r="U85" s="198"/>
      <c r="V85" s="185" t="s">
        <v>1981</v>
      </c>
      <c r="W85" s="185" t="s">
        <v>5783</v>
      </c>
      <c r="X85" s="185" t="s">
        <v>20298</v>
      </c>
      <c r="Y85" s="191"/>
      <c r="Z85" s="187"/>
      <c r="AA85" s="166" t="s">
        <v>21663</v>
      </c>
      <c r="AB85" s="166"/>
      <c r="AC85" s="166"/>
      <c r="AD85" s="166"/>
      <c r="AE85" s="166"/>
      <c r="AF85" s="166"/>
      <c r="AG85" s="166"/>
      <c r="AH85" s="166"/>
      <c r="AI85" s="166"/>
      <c r="AJ85" s="169"/>
      <c r="AK85" s="169"/>
      <c r="AL85" s="169"/>
      <c r="AM85" s="169"/>
      <c r="AN85" s="169"/>
      <c r="AO85" s="166"/>
      <c r="AP85" s="187"/>
      <c r="AQ85" s="180"/>
    </row>
    <row r="86" spans="1:43" s="189" customFormat="1" ht="24.75" customHeight="1" x14ac:dyDescent="0.2">
      <c r="A86" s="180">
        <v>85</v>
      </c>
      <c r="B86" s="181" t="s">
        <v>21763</v>
      </c>
      <c r="C86" s="182" t="s">
        <v>21764</v>
      </c>
      <c r="D86" s="184" t="str">
        <f>+INDEX([2]REPORTE_SEG_EXPEDIENTES!$F$1:$F$3006,MATCH(Tabla13[[#This Row],[REGISTRO]],[2]REPORTE_SEG_EXPEDIENTES!$B$1:$B$3006,0))</f>
        <v>29/12/2022</v>
      </c>
      <c r="E86" s="184"/>
      <c r="F86" s="183" t="s">
        <v>11968</v>
      </c>
      <c r="G86" s="184">
        <v>44953</v>
      </c>
      <c r="H86" s="184" t="s">
        <v>21730</v>
      </c>
      <c r="I86" s="214">
        <f t="shared" si="2"/>
        <v>44930</v>
      </c>
      <c r="J86" s="184" t="str">
        <f>IF(I86="-","NO ES TUPA",IF(Tabla5[[#This Row],[FECHA FIRMA]]&lt;=Tabla5[[#This Row],[FECHA DE PLAZO MAXIMO DE ATENCION]],"SI","NO"))</f>
        <v>NO</v>
      </c>
      <c r="K86" s="185"/>
      <c r="L86" s="185" t="str">
        <f>IFERROR(VLOOKUP(K86,[1]Hoja1!$B$2:$F$14234,2,FALSE),"")</f>
        <v/>
      </c>
      <c r="M86" s="185" t="str">
        <f>IFERROR(VLOOKUP(K86,[1]Hoja1!$B$2:$F$14234,3,FALSE),"")</f>
        <v/>
      </c>
      <c r="N86" s="185" t="str">
        <f>IFERROR(VLOOKUP(K86,[1]Hoja1!$B$2:$F$14234,4,FALSE),"")</f>
        <v/>
      </c>
      <c r="O86" s="193" t="s">
        <v>21765</v>
      </c>
      <c r="P86" s="185" t="s">
        <v>14894</v>
      </c>
      <c r="Q86" s="185" t="s">
        <v>23</v>
      </c>
      <c r="R86" s="185" t="s">
        <v>21541</v>
      </c>
      <c r="S86" s="185" t="s">
        <v>21542</v>
      </c>
      <c r="T86" s="185" t="s">
        <v>19118</v>
      </c>
      <c r="U86" s="185"/>
      <c r="V86" s="185" t="s">
        <v>1981</v>
      </c>
      <c r="W86" s="185"/>
      <c r="X86" s="185"/>
      <c r="Y86" s="191"/>
      <c r="Z86" s="187"/>
      <c r="AA86" s="166" t="s">
        <v>21663</v>
      </c>
      <c r="AB86" s="166" t="s">
        <v>21663</v>
      </c>
      <c r="AC86" s="166"/>
      <c r="AD86" s="166"/>
      <c r="AE86" s="166"/>
      <c r="AF86" s="166"/>
      <c r="AG86" s="166"/>
      <c r="AH86" s="166"/>
      <c r="AI86" s="166"/>
      <c r="AJ86" s="169"/>
      <c r="AK86" s="169"/>
      <c r="AL86" s="169"/>
      <c r="AM86" s="169"/>
      <c r="AN86" s="169"/>
      <c r="AO86" s="166"/>
      <c r="AP86" s="187"/>
      <c r="AQ86" s="180"/>
    </row>
    <row r="87" spans="1:43" s="189" customFormat="1" ht="24.75" customHeight="1" x14ac:dyDescent="0.2">
      <c r="A87" s="180">
        <v>86</v>
      </c>
      <c r="B87" s="181" t="s">
        <v>21766</v>
      </c>
      <c r="C87" s="182" t="s">
        <v>21767</v>
      </c>
      <c r="D87" s="184" t="str">
        <f>+INDEX([2]REPORTE_SEG_EXPEDIENTES!$F$1:$F$3006,MATCH(Tabla13[[#This Row],[REGISTRO]],[2]REPORTE_SEG_EXPEDIENTES!$B$1:$B$3006,0))</f>
        <v>02/11/2022</v>
      </c>
      <c r="E87" s="184"/>
      <c r="F87" s="183" t="s">
        <v>11968</v>
      </c>
      <c r="G87" s="184">
        <v>44953</v>
      </c>
      <c r="H87" s="184" t="s">
        <v>21730</v>
      </c>
      <c r="I87" s="214">
        <f t="shared" si="2"/>
        <v>44894</v>
      </c>
      <c r="J87" s="184" t="str">
        <f>IF(I87="-","NO ES TUPA",IF(Tabla5[[#This Row],[FECHA FIRMA]]&lt;=Tabla5[[#This Row],[FECHA DE PLAZO MAXIMO DE ATENCION]],"SI","NO"))</f>
        <v>NO</v>
      </c>
      <c r="K87" s="185"/>
      <c r="L87" s="185" t="str">
        <f>IFERROR(VLOOKUP(K87,[1]Hoja1!$B$2:$F$14234,2,FALSE),"")</f>
        <v/>
      </c>
      <c r="M87" s="185" t="str">
        <f>IFERROR(VLOOKUP(K87,[1]Hoja1!$B$2:$F$14234,3,FALSE),"")</f>
        <v/>
      </c>
      <c r="N87" s="185" t="str">
        <f>IFERROR(VLOOKUP(K87,[1]Hoja1!$B$2:$F$14234,4,FALSE),"")</f>
        <v/>
      </c>
      <c r="O87" s="193" t="s">
        <v>21768</v>
      </c>
      <c r="P87" s="185" t="s">
        <v>14894</v>
      </c>
      <c r="Q87" s="185"/>
      <c r="R87" s="185"/>
      <c r="S87" s="185"/>
      <c r="T87" s="185" t="s">
        <v>19113</v>
      </c>
      <c r="U87" s="185"/>
      <c r="V87" s="185" t="s">
        <v>1981</v>
      </c>
      <c r="W87" s="185"/>
      <c r="X87" s="185"/>
      <c r="Y87" s="191"/>
      <c r="Z87" s="187"/>
      <c r="AA87" s="166"/>
      <c r="AB87" s="166" t="s">
        <v>21663</v>
      </c>
      <c r="AC87" s="166"/>
      <c r="AD87" s="166"/>
      <c r="AE87" s="166"/>
      <c r="AF87" s="166"/>
      <c r="AG87" s="166"/>
      <c r="AH87" s="167"/>
      <c r="AI87" s="166"/>
      <c r="AJ87" s="168"/>
      <c r="AK87" s="168"/>
      <c r="AL87" s="168"/>
      <c r="AM87" s="168"/>
      <c r="AN87" s="168"/>
      <c r="AO87" s="166"/>
      <c r="AP87" s="187"/>
      <c r="AQ87" s="180"/>
    </row>
    <row r="88" spans="1:43" s="189" customFormat="1" ht="24.75" customHeight="1" x14ac:dyDescent="0.2">
      <c r="A88" s="180">
        <v>87</v>
      </c>
      <c r="B88" s="181" t="s">
        <v>21769</v>
      </c>
      <c r="C88" s="182" t="s">
        <v>21770</v>
      </c>
      <c r="D88" s="184" t="str">
        <f>+INDEX([2]REPORTE_SEG_EXPEDIENTES!$F$1:$F$3006,MATCH(Tabla13[[#This Row],[REGISTRO]],[2]REPORTE_SEG_EXPEDIENTES!$B$1:$B$3006,0))</f>
        <v>02/11/2022</v>
      </c>
      <c r="E88" s="184"/>
      <c r="F88" s="183" t="s">
        <v>11968</v>
      </c>
      <c r="G88" s="184">
        <v>44953</v>
      </c>
      <c r="H88" s="184" t="s">
        <v>21730</v>
      </c>
      <c r="I88" s="214">
        <f t="shared" si="2"/>
        <v>44894</v>
      </c>
      <c r="J88" s="184" t="str">
        <f>IF(I88="-","NO ES TUPA",IF(Tabla5[[#This Row],[FECHA FIRMA]]&lt;=Tabla5[[#This Row],[FECHA DE PLAZO MAXIMO DE ATENCION]],"SI","NO"))</f>
        <v>SI</v>
      </c>
      <c r="K88" s="185"/>
      <c r="L88" s="185" t="str">
        <f>IFERROR(VLOOKUP(K88,[1]Hoja1!$B$2:$F$14234,2,FALSE),"")</f>
        <v/>
      </c>
      <c r="M88" s="185" t="str">
        <f>IFERROR(VLOOKUP(K88,[1]Hoja1!$B$2:$F$14234,3,FALSE),"")</f>
        <v/>
      </c>
      <c r="N88" s="185" t="str">
        <f>IFERROR(VLOOKUP(K88,[1]Hoja1!$B$2:$F$14234,4,FALSE),"")</f>
        <v/>
      </c>
      <c r="O88" s="193" t="s">
        <v>21768</v>
      </c>
      <c r="P88" s="185" t="s">
        <v>14894</v>
      </c>
      <c r="Q88" s="185"/>
      <c r="R88" s="185"/>
      <c r="S88" s="185"/>
      <c r="T88" s="185" t="s">
        <v>19113</v>
      </c>
      <c r="U88" s="185"/>
      <c r="V88" s="185" t="s">
        <v>1981</v>
      </c>
      <c r="W88" s="185"/>
      <c r="X88" s="185"/>
      <c r="Y88" s="191"/>
      <c r="Z88" s="187"/>
      <c r="AA88" s="166"/>
      <c r="AB88" s="166" t="s">
        <v>21663</v>
      </c>
      <c r="AC88" s="166"/>
      <c r="AD88" s="166"/>
      <c r="AE88" s="166"/>
      <c r="AF88" s="166"/>
      <c r="AG88" s="166"/>
      <c r="AH88" s="167"/>
      <c r="AI88" s="166"/>
      <c r="AJ88" s="168"/>
      <c r="AK88" s="168"/>
      <c r="AL88" s="168"/>
      <c r="AM88" s="168"/>
      <c r="AN88" s="168"/>
      <c r="AO88" s="166"/>
      <c r="AP88" s="187"/>
      <c r="AQ88" s="180"/>
    </row>
    <row r="89" spans="1:43" s="189" customFormat="1" ht="24.75" customHeight="1" x14ac:dyDescent="0.2">
      <c r="A89" s="180">
        <v>88</v>
      </c>
      <c r="B89" s="181" t="s">
        <v>21771</v>
      </c>
      <c r="C89" s="182" t="s">
        <v>21772</v>
      </c>
      <c r="D89" s="184" t="str">
        <f>+INDEX([2]REPORTE_SEG_EXPEDIENTES!$F$1:$F$3006,MATCH(Tabla13[[#This Row],[REGISTRO]],[2]REPORTE_SEG_EXPEDIENTES!$B$1:$B$3006,0))</f>
        <v>02/11/2022</v>
      </c>
      <c r="E89" s="184"/>
      <c r="F89" s="183" t="s">
        <v>11968</v>
      </c>
      <c r="G89" s="184">
        <v>44953</v>
      </c>
      <c r="H89" s="184" t="s">
        <v>21730</v>
      </c>
      <c r="I89" s="214">
        <f t="shared" si="2"/>
        <v>44894</v>
      </c>
      <c r="J89" s="184" t="str">
        <f>IF(I89="-","NO ES TUPA",IF(Tabla5[[#This Row],[FECHA FIRMA]]&lt;=Tabla5[[#This Row],[FECHA DE PLAZO MAXIMO DE ATENCION]],"SI","NO"))</f>
        <v>NO</v>
      </c>
      <c r="K89" s="185"/>
      <c r="L89" s="185" t="str">
        <f>IFERROR(VLOOKUP(K89,[1]Hoja1!$B$2:$F$14234,2,FALSE),"")</f>
        <v/>
      </c>
      <c r="M89" s="185" t="str">
        <f>IFERROR(VLOOKUP(K89,[1]Hoja1!$B$2:$F$14234,3,FALSE),"")</f>
        <v/>
      </c>
      <c r="N89" s="185" t="str">
        <f>IFERROR(VLOOKUP(K89,[1]Hoja1!$B$2:$F$14234,4,FALSE),"")</f>
        <v/>
      </c>
      <c r="O89" s="193" t="s">
        <v>21773</v>
      </c>
      <c r="P89" s="185" t="s">
        <v>14894</v>
      </c>
      <c r="Q89" s="185"/>
      <c r="R89" s="185"/>
      <c r="S89" s="185"/>
      <c r="T89" s="185" t="s">
        <v>19113</v>
      </c>
      <c r="U89" s="185"/>
      <c r="V89" s="185" t="s">
        <v>1981</v>
      </c>
      <c r="W89" s="185"/>
      <c r="X89" s="185"/>
      <c r="Y89" s="191"/>
      <c r="Z89" s="187"/>
      <c r="AA89" s="166"/>
      <c r="AB89" s="166" t="s">
        <v>21663</v>
      </c>
      <c r="AC89" s="166"/>
      <c r="AD89" s="166"/>
      <c r="AE89" s="166"/>
      <c r="AF89" s="166"/>
      <c r="AG89" s="166"/>
      <c r="AH89" s="167"/>
      <c r="AI89" s="166"/>
      <c r="AJ89" s="168"/>
      <c r="AK89" s="168"/>
      <c r="AL89" s="168"/>
      <c r="AM89" s="168"/>
      <c r="AN89" s="168"/>
      <c r="AO89" s="166"/>
      <c r="AP89" s="187"/>
      <c r="AQ89" s="180"/>
    </row>
    <row r="90" spans="1:43" s="189" customFormat="1" ht="24.75" customHeight="1" x14ac:dyDescent="0.2">
      <c r="A90" s="180">
        <v>89</v>
      </c>
      <c r="B90" s="181" t="s">
        <v>21774</v>
      </c>
      <c r="C90" s="182" t="s">
        <v>21775</v>
      </c>
      <c r="D90" s="184" t="e">
        <f>+INDEX([2]REPORTE_SEG_EXPEDIENTES!$F$1:$F$3006,MATCH(Tabla13[[#This Row],[REGISTRO]],[2]REPORTE_SEG_EXPEDIENTES!$B$1:$B$3006,0))</f>
        <v>#N/A</v>
      </c>
      <c r="E90" s="184"/>
      <c r="F90" s="183" t="s">
        <v>11968</v>
      </c>
      <c r="G90" s="184">
        <v>44953</v>
      </c>
      <c r="H90" s="184" t="s">
        <v>21730</v>
      </c>
      <c r="I90" s="184" t="e">
        <f t="shared" si="2"/>
        <v>#N/A</v>
      </c>
      <c r="J90" s="184" t="e">
        <f>IF(I90="-","NO ES TUPA",IF(Tabla5[[#This Row],[FECHA FIRMA]]&lt;=Tabla5[[#This Row],[FECHA DE PLAZO MAXIMO DE ATENCION]],"SI","NO"))</f>
        <v>#N/A</v>
      </c>
      <c r="K90" s="199"/>
      <c r="L90" s="185" t="str">
        <f>IFERROR(VLOOKUP(K90,[1]Hoja1!$B$2:$F$14234,2,FALSE),"")</f>
        <v/>
      </c>
      <c r="M90" s="185" t="str">
        <f>IFERROR(VLOOKUP(K90,[1]Hoja1!$B$2:$F$14234,3,FALSE),"")</f>
        <v/>
      </c>
      <c r="N90" s="185" t="str">
        <f>IFERROR(VLOOKUP(K90,[1]Hoja1!$B$2:$F$14234,4,FALSE),"")</f>
        <v/>
      </c>
      <c r="O90" s="193" t="s">
        <v>21768</v>
      </c>
      <c r="P90" s="185" t="s">
        <v>14894</v>
      </c>
      <c r="Q90" s="185"/>
      <c r="R90" s="185"/>
      <c r="S90" s="185"/>
      <c r="T90" s="185" t="s">
        <v>19113</v>
      </c>
      <c r="U90" s="185"/>
      <c r="V90" s="185" t="s">
        <v>1981</v>
      </c>
      <c r="W90" s="185"/>
      <c r="X90" s="185"/>
      <c r="Y90" s="191"/>
      <c r="Z90" s="187"/>
      <c r="AA90" s="166"/>
      <c r="AB90" s="166" t="s">
        <v>21663</v>
      </c>
      <c r="AC90" s="166"/>
      <c r="AD90" s="166"/>
      <c r="AE90" s="166"/>
      <c r="AF90" s="166"/>
      <c r="AG90" s="166"/>
      <c r="AH90" s="167"/>
      <c r="AI90" s="166"/>
      <c r="AJ90" s="168"/>
      <c r="AK90" s="168"/>
      <c r="AL90" s="168"/>
      <c r="AM90" s="168"/>
      <c r="AN90" s="168"/>
      <c r="AO90" s="166"/>
      <c r="AP90" s="187"/>
      <c r="AQ90" s="180"/>
    </row>
    <row r="91" spans="1:43" s="189" customFormat="1" ht="24.75" customHeight="1" x14ac:dyDescent="0.2">
      <c r="A91" s="180">
        <v>90</v>
      </c>
      <c r="B91" s="181" t="s">
        <v>21776</v>
      </c>
      <c r="C91" s="182" t="s">
        <v>21777</v>
      </c>
      <c r="D91" s="184" t="str">
        <f>+INDEX([2]REPORTE_SEG_EXPEDIENTES!$F$1:$F$3006,MATCH(Tabla13[[#This Row],[REGISTRO]],[2]REPORTE_SEG_EXPEDIENTES!$B$1:$B$3006,0))</f>
        <v>19/12/2022</v>
      </c>
      <c r="E91" s="184"/>
      <c r="F91" s="183" t="s">
        <v>11968</v>
      </c>
      <c r="G91" s="184">
        <v>44956</v>
      </c>
      <c r="H91" s="184" t="s">
        <v>21778</v>
      </c>
      <c r="I91" s="214">
        <f t="shared" si="2"/>
        <v>44912</v>
      </c>
      <c r="J91" s="184" t="str">
        <f>IF(I91="-","NO ES TUPA",IF(Tabla5[[#This Row],[FECHA FIRMA]]&lt;=Tabla5[[#This Row],[FECHA DE PLAZO MAXIMO DE ATENCION]],"SI","NO"))</f>
        <v>NO</v>
      </c>
      <c r="K91" s="199"/>
      <c r="L91" s="185" t="str">
        <f>IFERROR(VLOOKUP(K91,[1]Hoja1!$B$2:$F$14234,2,FALSE),"")</f>
        <v/>
      </c>
      <c r="M91" s="185" t="str">
        <f>IFERROR(VLOOKUP(K91,[1]Hoja1!$B$2:$F$14234,3,FALSE),"")</f>
        <v/>
      </c>
      <c r="N91" s="185" t="str">
        <f>IFERROR(VLOOKUP(K91,[1]Hoja1!$B$2:$F$14234,4,FALSE),"")</f>
        <v/>
      </c>
      <c r="O91" s="193" t="s">
        <v>21779</v>
      </c>
      <c r="P91" s="185" t="s">
        <v>14894</v>
      </c>
      <c r="Q91" s="185" t="s">
        <v>23</v>
      </c>
      <c r="R91" s="185" t="s">
        <v>21541</v>
      </c>
      <c r="S91" s="185" t="s">
        <v>21542</v>
      </c>
      <c r="T91" s="185" t="s">
        <v>19118</v>
      </c>
      <c r="U91" s="185"/>
      <c r="V91" s="185" t="s">
        <v>1981</v>
      </c>
      <c r="W91" s="185"/>
      <c r="X91" s="185"/>
      <c r="Y91" s="191"/>
      <c r="Z91" s="187"/>
      <c r="AA91" s="166" t="s">
        <v>21663</v>
      </c>
      <c r="AB91" s="166" t="s">
        <v>21663</v>
      </c>
      <c r="AC91" s="166"/>
      <c r="AD91" s="166"/>
      <c r="AE91" s="166"/>
      <c r="AF91" s="166"/>
      <c r="AG91" s="166"/>
      <c r="AH91" s="166"/>
      <c r="AI91" s="166"/>
      <c r="AJ91" s="169"/>
      <c r="AK91" s="169"/>
      <c r="AL91" s="169"/>
      <c r="AM91" s="169"/>
      <c r="AN91" s="169"/>
      <c r="AO91" s="166"/>
      <c r="AP91" s="187"/>
      <c r="AQ91" s="180"/>
    </row>
    <row r="92" spans="1:43" s="189" customFormat="1" ht="24.75" customHeight="1" x14ac:dyDescent="0.2">
      <c r="A92" s="180">
        <v>91</v>
      </c>
      <c r="B92" s="181" t="s">
        <v>21780</v>
      </c>
      <c r="C92" s="182" t="s">
        <v>21781</v>
      </c>
      <c r="D92" s="184" t="str">
        <f>+INDEX([2]REPORTE_SEG_EXPEDIENTES!$F$1:$F$3006,MATCH(Tabla13[[#This Row],[REGISTRO]],[2]REPORTE_SEG_EXPEDIENTES!$B$1:$B$3006,0))</f>
        <v>15/12/2022</v>
      </c>
      <c r="E92" s="184"/>
      <c r="F92" s="183" t="s">
        <v>11968</v>
      </c>
      <c r="G92" s="184">
        <v>44956</v>
      </c>
      <c r="H92" s="184" t="s">
        <v>21778</v>
      </c>
      <c r="I92" s="214">
        <f t="shared" si="2"/>
        <v>44947</v>
      </c>
      <c r="J92" s="184" t="str">
        <f>IF(I92="-","NO ES TUPA",IF(Tabla5[[#This Row],[FECHA FIRMA]]&lt;=Tabla5[[#This Row],[FECHA DE PLAZO MAXIMO DE ATENCION]],"SI","NO"))</f>
        <v>NO</v>
      </c>
      <c r="K92" s="199"/>
      <c r="L92" s="185" t="str">
        <f>IFERROR(VLOOKUP(K92,[1]Hoja1!$B$2:$F$14234,2,FALSE),"")</f>
        <v/>
      </c>
      <c r="M92" s="185" t="str">
        <f>IFERROR(VLOOKUP(K92,[1]Hoja1!$B$2:$F$14234,3,FALSE),"")</f>
        <v/>
      </c>
      <c r="N92" s="185" t="str">
        <f>IFERROR(VLOOKUP(K92,[1]Hoja1!$B$2:$F$14234,4,FALSE),"")</f>
        <v/>
      </c>
      <c r="O92" s="193" t="s">
        <v>21782</v>
      </c>
      <c r="P92" s="185" t="s">
        <v>14894</v>
      </c>
      <c r="Q92" s="185" t="s">
        <v>23</v>
      </c>
      <c r="R92" s="185" t="s">
        <v>21541</v>
      </c>
      <c r="S92" s="185" t="s">
        <v>21542</v>
      </c>
      <c r="T92" s="185" t="s">
        <v>19118</v>
      </c>
      <c r="U92" s="185"/>
      <c r="V92" s="185" t="s">
        <v>1981</v>
      </c>
      <c r="W92" s="185"/>
      <c r="X92" s="185"/>
      <c r="Y92" s="191"/>
      <c r="Z92" s="187"/>
      <c r="AA92" s="166" t="s">
        <v>21663</v>
      </c>
      <c r="AB92" s="166" t="s">
        <v>21663</v>
      </c>
      <c r="AC92" s="166"/>
      <c r="AD92" s="166"/>
      <c r="AE92" s="166"/>
      <c r="AF92" s="166"/>
      <c r="AG92" s="166"/>
      <c r="AH92" s="166"/>
      <c r="AI92" s="166"/>
      <c r="AJ92" s="169"/>
      <c r="AK92" s="169"/>
      <c r="AL92" s="169"/>
      <c r="AM92" s="169"/>
      <c r="AN92" s="169"/>
      <c r="AO92" s="166"/>
      <c r="AP92" s="187"/>
      <c r="AQ92" s="180"/>
    </row>
    <row r="93" spans="1:43" s="189" customFormat="1" ht="24.75" customHeight="1" x14ac:dyDescent="0.2">
      <c r="A93" s="180">
        <v>92</v>
      </c>
      <c r="B93" s="181" t="s">
        <v>21783</v>
      </c>
      <c r="C93" s="182" t="s">
        <v>21784</v>
      </c>
      <c r="D93" s="184" t="str">
        <f>+INDEX([2]REPORTE_SEG_EXPEDIENTES!$F$1:$F$3006,MATCH(Tabla13[[#This Row],[REGISTRO]],[2]REPORTE_SEG_EXPEDIENTES!$B$1:$B$3006,0))</f>
        <v>19/12/2022</v>
      </c>
      <c r="E93" s="184"/>
      <c r="F93" s="183" t="s">
        <v>11968</v>
      </c>
      <c r="G93" s="184">
        <v>44956</v>
      </c>
      <c r="H93" s="184" t="s">
        <v>21778</v>
      </c>
      <c r="I93" s="214">
        <f t="shared" si="2"/>
        <v>44912</v>
      </c>
      <c r="J93" s="184" t="str">
        <f>IF(I93="-","NO ES TUPA",IF(Tabla5[[#This Row],[FECHA FIRMA]]&lt;=Tabla5[[#This Row],[FECHA DE PLAZO MAXIMO DE ATENCION]],"SI","NO"))</f>
        <v>NO</v>
      </c>
      <c r="K93" s="199"/>
      <c r="L93" s="185" t="str">
        <f>IFERROR(VLOOKUP(K93,[1]Hoja1!$B$2:$F$14234,2,FALSE),"")</f>
        <v/>
      </c>
      <c r="M93" s="185" t="str">
        <f>IFERROR(VLOOKUP(K93,[1]Hoja1!$B$2:$F$14234,3,FALSE),"")</f>
        <v/>
      </c>
      <c r="N93" s="185" t="str">
        <f>IFERROR(VLOOKUP(K93,[1]Hoja1!$B$2:$F$14234,4,FALSE),"")</f>
        <v/>
      </c>
      <c r="O93" s="193" t="s">
        <v>21785</v>
      </c>
      <c r="P93" s="185" t="s">
        <v>14894</v>
      </c>
      <c r="Q93" s="185" t="s">
        <v>23</v>
      </c>
      <c r="R93" s="185" t="s">
        <v>21541</v>
      </c>
      <c r="S93" s="185" t="s">
        <v>21542</v>
      </c>
      <c r="T93" s="185" t="s">
        <v>19118</v>
      </c>
      <c r="U93" s="185"/>
      <c r="V93" s="185" t="s">
        <v>1981</v>
      </c>
      <c r="W93" s="185"/>
      <c r="X93" s="185"/>
      <c r="Y93" s="191"/>
      <c r="Z93" s="187"/>
      <c r="AA93" s="166" t="s">
        <v>21663</v>
      </c>
      <c r="AB93" s="166" t="s">
        <v>21663</v>
      </c>
      <c r="AC93" s="166"/>
      <c r="AD93" s="166"/>
      <c r="AE93" s="166"/>
      <c r="AF93" s="166"/>
      <c r="AG93" s="166"/>
      <c r="AH93" s="166"/>
      <c r="AI93" s="166"/>
      <c r="AJ93" s="169"/>
      <c r="AK93" s="169"/>
      <c r="AL93" s="169"/>
      <c r="AM93" s="169"/>
      <c r="AN93" s="169"/>
      <c r="AO93" s="166"/>
      <c r="AP93" s="187"/>
      <c r="AQ93" s="180"/>
    </row>
    <row r="94" spans="1:43" s="189" customFormat="1" ht="24.75" customHeight="1" x14ac:dyDescent="0.2">
      <c r="A94" s="180">
        <v>93</v>
      </c>
      <c r="B94" s="181" t="s">
        <v>21786</v>
      </c>
      <c r="C94" s="182" t="s">
        <v>21787</v>
      </c>
      <c r="D94" s="184" t="str">
        <f>+INDEX([2]REPORTE_SEG_EXPEDIENTES!$F$1:$F$3006,MATCH(Tabla13[[#This Row],[REGISTRO]],[2]REPORTE_SEG_EXPEDIENTES!$B$1:$B$3006,0))</f>
        <v>12/10/2022</v>
      </c>
      <c r="E94" s="184"/>
      <c r="F94" s="183" t="s">
        <v>11968</v>
      </c>
      <c r="G94" s="184">
        <v>44956</v>
      </c>
      <c r="H94" s="184" t="s">
        <v>21778</v>
      </c>
      <c r="I94" s="214">
        <f t="shared" si="2"/>
        <v>44881</v>
      </c>
      <c r="J94" s="184" t="str">
        <f>IF(I94="-","NO ES TUPA",IF(Tabla5[[#This Row],[FECHA FIRMA]]&lt;=Tabla5[[#This Row],[FECHA DE PLAZO MAXIMO DE ATENCION]],"SI","NO"))</f>
        <v>NO</v>
      </c>
      <c r="K94" s="199"/>
      <c r="L94" s="185" t="str">
        <f>IFERROR(VLOOKUP(K94,[1]Hoja1!$B$2:$F$14234,2,FALSE),"")</f>
        <v/>
      </c>
      <c r="M94" s="185" t="str">
        <f>IFERROR(VLOOKUP(K94,[1]Hoja1!$B$2:$F$14234,3,FALSE),"")</f>
        <v/>
      </c>
      <c r="N94" s="185" t="str">
        <f>IFERROR(VLOOKUP(K94,[1]Hoja1!$B$2:$F$14234,4,FALSE),"")</f>
        <v/>
      </c>
      <c r="O94" s="193" t="s">
        <v>21788</v>
      </c>
      <c r="P94" s="185" t="s">
        <v>14894</v>
      </c>
      <c r="Q94" s="185"/>
      <c r="R94" s="185"/>
      <c r="S94" s="185"/>
      <c r="T94" s="185" t="s">
        <v>19113</v>
      </c>
      <c r="U94" s="185"/>
      <c r="V94" s="185" t="s">
        <v>1981</v>
      </c>
      <c r="W94" s="185"/>
      <c r="X94" s="185"/>
      <c r="Y94" s="191"/>
      <c r="Z94" s="187"/>
      <c r="AA94" s="166"/>
      <c r="AB94" s="166" t="s">
        <v>21663</v>
      </c>
      <c r="AC94" s="166"/>
      <c r="AD94" s="166"/>
      <c r="AE94" s="166"/>
      <c r="AF94" s="166"/>
      <c r="AG94" s="166"/>
      <c r="AH94" s="167"/>
      <c r="AI94" s="166"/>
      <c r="AJ94" s="168"/>
      <c r="AK94" s="168"/>
      <c r="AL94" s="168"/>
      <c r="AM94" s="168"/>
      <c r="AN94" s="168"/>
      <c r="AO94" s="166"/>
      <c r="AP94" s="187"/>
      <c r="AQ94" s="180"/>
    </row>
    <row r="95" spans="1:43" s="189" customFormat="1" ht="24.75" customHeight="1" x14ac:dyDescent="0.2">
      <c r="A95" s="180">
        <v>94</v>
      </c>
      <c r="B95" s="181" t="s">
        <v>21789</v>
      </c>
      <c r="C95" s="182" t="s">
        <v>21790</v>
      </c>
      <c r="D95" s="184" t="str">
        <f>+INDEX([2]REPORTE_SEG_EXPEDIENTES!$F$1:$F$3006,MATCH(Tabla13[[#This Row],[REGISTRO]],[2]REPORTE_SEG_EXPEDIENTES!$B$1:$B$3006,0))</f>
        <v>19/10/2022</v>
      </c>
      <c r="E95" s="184"/>
      <c r="F95" s="183" t="s">
        <v>11968</v>
      </c>
      <c r="G95" s="184">
        <v>44956</v>
      </c>
      <c r="H95" s="184" t="s">
        <v>21778</v>
      </c>
      <c r="I95" s="214">
        <f t="shared" si="2"/>
        <v>44851</v>
      </c>
      <c r="J95" s="184" t="str">
        <f>IF(I95="-","NO ES TUPA",IF(Tabla5[[#This Row],[FECHA FIRMA]]&lt;=Tabla5[[#This Row],[FECHA DE PLAZO MAXIMO DE ATENCION]],"SI","NO"))</f>
        <v>NO</v>
      </c>
      <c r="K95" s="199"/>
      <c r="L95" s="185" t="str">
        <f>IFERROR(VLOOKUP(K95,[1]Hoja1!$B$2:$F$14234,2,FALSE),"")</f>
        <v/>
      </c>
      <c r="M95" s="185" t="str">
        <f>IFERROR(VLOOKUP(K95,[1]Hoja1!$B$2:$F$14234,3,FALSE),"")</f>
        <v/>
      </c>
      <c r="N95" s="185" t="str">
        <f>IFERROR(VLOOKUP(K95,[1]Hoja1!$B$2:$F$14234,4,FALSE),"")</f>
        <v/>
      </c>
      <c r="O95" s="193" t="s">
        <v>21791</v>
      </c>
      <c r="P95" s="185" t="s">
        <v>14894</v>
      </c>
      <c r="Q95" s="185"/>
      <c r="R95" s="185"/>
      <c r="S95" s="185"/>
      <c r="T95" s="185" t="s">
        <v>19113</v>
      </c>
      <c r="U95" s="185"/>
      <c r="V95" s="185" t="s">
        <v>1981</v>
      </c>
      <c r="W95" s="185"/>
      <c r="X95" s="185"/>
      <c r="Y95" s="191"/>
      <c r="Z95" s="187"/>
      <c r="AA95" s="166"/>
      <c r="AB95" s="166" t="s">
        <v>21663</v>
      </c>
      <c r="AC95" s="166"/>
      <c r="AD95" s="166"/>
      <c r="AE95" s="166"/>
      <c r="AF95" s="166"/>
      <c r="AG95" s="166"/>
      <c r="AH95" s="167"/>
      <c r="AI95" s="166"/>
      <c r="AJ95" s="168"/>
      <c r="AK95" s="168"/>
      <c r="AL95" s="168"/>
      <c r="AM95" s="168"/>
      <c r="AN95" s="168"/>
      <c r="AO95" s="166"/>
      <c r="AP95" s="187"/>
      <c r="AQ95" s="180"/>
    </row>
    <row r="96" spans="1:43" s="189" customFormat="1" ht="24.75" customHeight="1" x14ac:dyDescent="0.2">
      <c r="A96" s="180">
        <v>95</v>
      </c>
      <c r="B96" s="181" t="s">
        <v>21792</v>
      </c>
      <c r="C96" s="182" t="s">
        <v>21793</v>
      </c>
      <c r="D96" s="184" t="e">
        <f>+INDEX([2]REPORTE_SEG_EXPEDIENTES!$F$1:$F$3006,MATCH(Tabla13[[#This Row],[REGISTRO]],[2]REPORTE_SEG_EXPEDIENTES!$B$1:$B$3006,0))</f>
        <v>#N/A</v>
      </c>
      <c r="E96" s="184"/>
      <c r="F96" s="183" t="s">
        <v>11968</v>
      </c>
      <c r="G96" s="184">
        <v>44956</v>
      </c>
      <c r="H96" s="184" t="s">
        <v>21778</v>
      </c>
      <c r="I96" s="184" t="e">
        <f t="shared" si="2"/>
        <v>#N/A</v>
      </c>
      <c r="J96" s="184" t="e">
        <f>IF(I96="-","NO ES TUPA",IF(Tabla5[[#This Row],[FECHA FIRMA]]&lt;=Tabla5[[#This Row],[FECHA DE PLAZO MAXIMO DE ATENCION]],"SI","NO"))</f>
        <v>#N/A</v>
      </c>
      <c r="K96" s="185">
        <v>45</v>
      </c>
      <c r="L96" s="185" t="str">
        <f>IFERROR(VLOOKUP(K96,[1]Hoja1!$B$2:$F$14234,2,FALSE),"")</f>
        <v>MAGALY</v>
      </c>
      <c r="M96" s="185" t="str">
        <f>IFERROR(VLOOKUP(K96,[1]Hoja1!$B$2:$F$14234,3,FALSE),"")</f>
        <v>CO-0045-CM</v>
      </c>
      <c r="N96" s="185" t="str">
        <f>IFERROR(VLOOKUP(K96,[1]Hoja1!$B$2:$F$14234,4,FALSE),"")</f>
        <v>ESPINO ROSAS EVELYN MAGALY</v>
      </c>
      <c r="O96" s="193" t="s">
        <v>21794</v>
      </c>
      <c r="P96" s="185" t="s">
        <v>14894</v>
      </c>
      <c r="Q96" s="185"/>
      <c r="R96" s="185"/>
      <c r="S96" s="185"/>
      <c r="T96" s="185" t="s">
        <v>179</v>
      </c>
      <c r="U96" s="185" t="s">
        <v>21795</v>
      </c>
      <c r="V96" s="185" t="s">
        <v>1981</v>
      </c>
      <c r="W96" s="185"/>
      <c r="X96" s="185"/>
      <c r="Y96" s="191"/>
      <c r="Z96" s="187"/>
      <c r="AA96" s="166" t="s">
        <v>21663</v>
      </c>
      <c r="AB96" s="166"/>
      <c r="AC96" s="166"/>
      <c r="AD96" s="166"/>
      <c r="AE96" s="166"/>
      <c r="AF96" s="166"/>
      <c r="AG96" s="166"/>
      <c r="AH96" s="166"/>
      <c r="AI96" s="166"/>
      <c r="AJ96" s="169"/>
      <c r="AK96" s="169"/>
      <c r="AL96" s="169"/>
      <c r="AM96" s="169"/>
      <c r="AN96" s="169"/>
      <c r="AO96" s="166"/>
      <c r="AP96" s="187"/>
      <c r="AQ96" s="180"/>
    </row>
    <row r="97" spans="1:43" s="189" customFormat="1" ht="24.75" customHeight="1" x14ac:dyDescent="0.2">
      <c r="A97" s="180">
        <v>96</v>
      </c>
      <c r="B97" s="181" t="s">
        <v>21796</v>
      </c>
      <c r="C97" s="182" t="s">
        <v>21797</v>
      </c>
      <c r="D97" s="184" t="str">
        <f>+INDEX([2]REPORTE_SEG_EXPEDIENTES!$F$1:$F$3006,MATCH(Tabla13[[#This Row],[REGISTRO]],[2]REPORTE_SEG_EXPEDIENTES!$B$1:$B$3006,0))</f>
        <v>18/11/2022</v>
      </c>
      <c r="E97" s="184"/>
      <c r="F97" s="183" t="s">
        <v>11968</v>
      </c>
      <c r="G97" s="184">
        <v>44957</v>
      </c>
      <c r="H97" s="184" t="s">
        <v>21798</v>
      </c>
      <c r="I97" s="214">
        <f t="shared" si="2"/>
        <v>44882</v>
      </c>
      <c r="J97" s="184" t="str">
        <f>IF(I97="-","NO ES TUPA",IF(Tabla5[[#This Row],[FECHA FIRMA]]&lt;=Tabla5[[#This Row],[FECHA DE PLAZO MAXIMO DE ATENCION]],"SI","NO"))</f>
        <v>SI</v>
      </c>
      <c r="K97" s="185"/>
      <c r="L97" s="185" t="s">
        <v>21799</v>
      </c>
      <c r="M97" s="185" t="s">
        <v>21800</v>
      </c>
      <c r="N97" s="185" t="str">
        <f>IFERROR(VLOOKUP(K97,[1]Hoja1!$B$2:$F$14234,4,FALSE),"")</f>
        <v/>
      </c>
      <c r="O97" s="193" t="s">
        <v>21801</v>
      </c>
      <c r="P97" s="185" t="s">
        <v>14894</v>
      </c>
      <c r="Q97" s="185"/>
      <c r="R97" s="185"/>
      <c r="S97" s="185"/>
      <c r="T97" s="185" t="s">
        <v>342</v>
      </c>
      <c r="U97" s="185" t="s">
        <v>21575</v>
      </c>
      <c r="V97" s="185" t="s">
        <v>1981</v>
      </c>
      <c r="W97" s="185"/>
      <c r="X97" s="185"/>
      <c r="Y97" s="191"/>
      <c r="Z97" s="187"/>
      <c r="AA97" s="166" t="s">
        <v>21663</v>
      </c>
      <c r="AB97" s="166"/>
      <c r="AC97" s="166"/>
      <c r="AD97" s="166"/>
      <c r="AE97" s="166"/>
      <c r="AF97" s="166"/>
      <c r="AG97" s="166"/>
      <c r="AH97" s="166"/>
      <c r="AI97" s="166"/>
      <c r="AJ97" s="169"/>
      <c r="AK97" s="169"/>
      <c r="AL97" s="169"/>
      <c r="AM97" s="169"/>
      <c r="AN97" s="169"/>
      <c r="AO97" s="166"/>
      <c r="AP97" s="187"/>
      <c r="AQ97" s="180"/>
    </row>
    <row r="98" spans="1:43" s="189" customFormat="1" ht="24.75" customHeight="1" x14ac:dyDescent="0.2">
      <c r="A98" s="180">
        <v>97</v>
      </c>
      <c r="B98" s="181" t="s">
        <v>21802</v>
      </c>
      <c r="C98" s="182" t="s">
        <v>21803</v>
      </c>
      <c r="D98" s="184" t="str">
        <f>+INDEX([2]REPORTE_SEG_EXPEDIENTES!$F$1:$F$3006,MATCH(Tabla13[[#This Row],[REGISTRO]],[2]REPORTE_SEG_EXPEDIENTES!$B$1:$B$3006,0))</f>
        <v>22/11/2022</v>
      </c>
      <c r="E98" s="184"/>
      <c r="F98" s="183" t="s">
        <v>11969</v>
      </c>
      <c r="G98" s="184">
        <v>44958</v>
      </c>
      <c r="H98" s="184" t="s">
        <v>21804</v>
      </c>
      <c r="I98" s="214">
        <f t="shared" si="2"/>
        <v>44888</v>
      </c>
      <c r="J98" s="184" t="str">
        <f>IF(I98="-","NO ES TUPA",IF(Tabla5[[#This Row],[FECHA FIRMA]]&lt;=Tabla5[[#This Row],[FECHA DE PLAZO MAXIMO DE ATENCION]],"SI","NO"))</f>
        <v>NO</v>
      </c>
      <c r="K98" s="185">
        <v>6387</v>
      </c>
      <c r="L98" s="185" t="str">
        <f>IFERROR(VLOOKUP(K98,[1]Hoja1!$B$2:$F$14234,2,FALSE),"")</f>
        <v>CAPRICORNIO 5</v>
      </c>
      <c r="M98" s="185" t="str">
        <f>IFERROR(VLOOKUP(K98,[1]Hoja1!$B$2:$F$14234,3,FALSE),"")</f>
        <v>CE-6387-PM</v>
      </c>
      <c r="N98" s="185" t="str">
        <f>IFERROR(VLOOKUP(K98,[1]Hoja1!$B$2:$F$14234,4,FALSE),"")</f>
        <v>PESQUERA CAPRICORNIO S.A.</v>
      </c>
      <c r="O98" s="193" t="s">
        <v>21805</v>
      </c>
      <c r="P98" s="185" t="s">
        <v>14894</v>
      </c>
      <c r="Q98" s="185"/>
      <c r="R98" s="185"/>
      <c r="S98" s="185"/>
      <c r="T98" s="185" t="s">
        <v>21454</v>
      </c>
      <c r="U98" s="185" t="s">
        <v>21671</v>
      </c>
      <c r="V98" s="185" t="s">
        <v>1981</v>
      </c>
      <c r="W98" s="185"/>
      <c r="X98" s="185"/>
      <c r="Y98" s="191"/>
      <c r="Z98" s="187"/>
      <c r="AA98" s="166" t="s">
        <v>21663</v>
      </c>
      <c r="AB98" s="166"/>
      <c r="AC98" s="166"/>
      <c r="AD98" s="166"/>
      <c r="AE98" s="166"/>
      <c r="AF98" s="166"/>
      <c r="AG98" s="166"/>
      <c r="AH98" s="166"/>
      <c r="AI98" s="166"/>
      <c r="AJ98" s="169"/>
      <c r="AK98" s="169"/>
      <c r="AL98" s="169"/>
      <c r="AM98" s="169"/>
      <c r="AN98" s="169"/>
      <c r="AO98" s="166"/>
      <c r="AP98" s="187"/>
      <c r="AQ98" s="180"/>
    </row>
    <row r="99" spans="1:43" s="189" customFormat="1" ht="24.75" customHeight="1" x14ac:dyDescent="0.2">
      <c r="A99" s="180">
        <v>98</v>
      </c>
      <c r="B99" s="181" t="s">
        <v>21806</v>
      </c>
      <c r="C99" s="182" t="s">
        <v>21807</v>
      </c>
      <c r="D99" s="184" t="str">
        <f>+INDEX([2]REPORTE_SEG_EXPEDIENTES!$F$1:$F$3006,MATCH(Tabla13[[#This Row],[REGISTRO]],[2]REPORTE_SEG_EXPEDIENTES!$B$1:$B$3006,0))</f>
        <v>20/01/2021</v>
      </c>
      <c r="E99" s="184"/>
      <c r="F99" s="183" t="s">
        <v>11969</v>
      </c>
      <c r="G99" s="184">
        <v>44958</v>
      </c>
      <c r="H99" s="184" t="s">
        <v>21804</v>
      </c>
      <c r="I99" s="184">
        <f t="shared" si="2"/>
        <v>44214</v>
      </c>
      <c r="J99" s="184" t="str">
        <f>IF(I99="-","NO ES TUPA",IF(Tabla5[[#This Row],[FECHA FIRMA]]&lt;=Tabla5[[#This Row],[FECHA DE PLAZO MAXIMO DE ATENCION]],"SI","NO"))</f>
        <v>NO</v>
      </c>
      <c r="K99" s="185"/>
      <c r="L99" s="185" t="str">
        <f>IFERROR(VLOOKUP(K99,[1]Hoja1!$B$2:$F$14234,2,FALSE),"")</f>
        <v/>
      </c>
      <c r="M99" s="185" t="str">
        <f>IFERROR(VLOOKUP(K99,[1]Hoja1!$B$2:$F$14234,3,FALSE),"")</f>
        <v/>
      </c>
      <c r="N99" s="185" t="str">
        <f>IFERROR(VLOOKUP(K99,[1]Hoja1!$B$2:$F$14234,4,FALSE),"")</f>
        <v/>
      </c>
      <c r="O99" s="193" t="s">
        <v>21808</v>
      </c>
      <c r="P99" s="185" t="s">
        <v>15859</v>
      </c>
      <c r="Q99" s="185"/>
      <c r="R99" s="185"/>
      <c r="S99" s="185"/>
      <c r="T99" s="185" t="s">
        <v>19124</v>
      </c>
      <c r="U99" s="185"/>
      <c r="V99" s="185" t="s">
        <v>21444</v>
      </c>
      <c r="W99" s="185"/>
      <c r="X99" s="185"/>
      <c r="Y99" s="191"/>
      <c r="Z99" s="187"/>
      <c r="AA99" s="170"/>
      <c r="AB99" s="170"/>
      <c r="AC99" s="170"/>
      <c r="AD99" s="170"/>
      <c r="AE99" s="170"/>
      <c r="AF99" s="170"/>
      <c r="AG99" s="170"/>
      <c r="AH99" s="171"/>
      <c r="AI99" s="170"/>
      <c r="AJ99" s="171"/>
      <c r="AK99" s="171"/>
      <c r="AL99" s="171"/>
      <c r="AM99" s="171"/>
      <c r="AN99" s="171"/>
      <c r="AO99" s="170"/>
      <c r="AP99" s="187"/>
      <c r="AQ99" s="180"/>
    </row>
    <row r="100" spans="1:43" s="189" customFormat="1" ht="24.75" customHeight="1" x14ac:dyDescent="0.2">
      <c r="A100" s="180">
        <v>99</v>
      </c>
      <c r="B100" s="181" t="s">
        <v>21809</v>
      </c>
      <c r="C100" s="182" t="s">
        <v>21810</v>
      </c>
      <c r="D100" s="184" t="str">
        <f>+INDEX([2]REPORTE_SEG_EXPEDIENTES!$F$1:$F$3006,MATCH(Tabla13[[#This Row],[REGISTRO]],[2]REPORTE_SEG_EXPEDIENTES!$B$1:$B$3006,0))</f>
        <v>20/10/2022</v>
      </c>
      <c r="E100" s="184"/>
      <c r="F100" s="183" t="s">
        <v>11969</v>
      </c>
      <c r="G100" s="184">
        <v>44958</v>
      </c>
      <c r="H100" s="184" t="s">
        <v>21804</v>
      </c>
      <c r="I100" s="214">
        <f t="shared" si="2"/>
        <v>44852</v>
      </c>
      <c r="J100" s="184" t="str">
        <f>IF(I100="-","NO ES TUPA",IF(Tabla5[[#This Row],[FECHA FIRMA]]&lt;=Tabla5[[#This Row],[FECHA DE PLAZO MAXIMO DE ATENCION]],"SI","NO"))</f>
        <v>NO</v>
      </c>
      <c r="K100" s="185">
        <v>27032</v>
      </c>
      <c r="L100" s="185" t="str">
        <f>IFERROR(VLOOKUP(K100,[1]Hoja1!$B$2:$F$14234,2,FALSE),"")</f>
        <v>TIMOTEO II</v>
      </c>
      <c r="M100" s="185" t="str">
        <f>IFERROR(VLOOKUP(K100,[1]Hoja1!$B$2:$F$14234,3,FALSE),"")</f>
        <v>CO-27032-CM</v>
      </c>
      <c r="N100" s="185" t="str">
        <f>IFERROR(VLOOKUP(K100,[1]Hoja1!$B$2:$F$14234,4,FALSE),"")</f>
        <v>PESQUERA KEOPS S.A.C.</v>
      </c>
      <c r="O100" s="193" t="s">
        <v>21811</v>
      </c>
      <c r="P100" s="198" t="s">
        <v>14894</v>
      </c>
      <c r="Q100" s="198"/>
      <c r="R100" s="198"/>
      <c r="S100" s="198"/>
      <c r="T100" s="185" t="s">
        <v>78</v>
      </c>
      <c r="U100" s="198"/>
      <c r="V100" s="185" t="s">
        <v>1981</v>
      </c>
      <c r="W100" s="185" t="s">
        <v>5783</v>
      </c>
      <c r="X100" s="185" t="s">
        <v>20298</v>
      </c>
      <c r="Y100" s="191"/>
      <c r="Z100" s="187"/>
      <c r="AA100" s="166" t="s">
        <v>21663</v>
      </c>
      <c r="AB100" s="166"/>
      <c r="AC100" s="166"/>
      <c r="AD100" s="166"/>
      <c r="AE100" s="166"/>
      <c r="AF100" s="166"/>
      <c r="AG100" s="166"/>
      <c r="AH100" s="166"/>
      <c r="AI100" s="166"/>
      <c r="AJ100" s="169"/>
      <c r="AK100" s="169"/>
      <c r="AL100" s="169"/>
      <c r="AM100" s="169"/>
      <c r="AN100" s="169"/>
      <c r="AO100" s="166"/>
      <c r="AP100" s="187"/>
      <c r="AQ100" s="180"/>
    </row>
    <row r="101" spans="1:43" s="189" customFormat="1" ht="24.75" customHeight="1" x14ac:dyDescent="0.2">
      <c r="A101" s="180">
        <v>100</v>
      </c>
      <c r="B101" s="181" t="s">
        <v>21812</v>
      </c>
      <c r="C101" s="182" t="s">
        <v>21813</v>
      </c>
      <c r="D101" s="184" t="str">
        <f>+INDEX([2]REPORTE_SEG_EXPEDIENTES!$F$1:$F$3006,MATCH(Tabla13[[#This Row],[REGISTRO]],[2]REPORTE_SEG_EXPEDIENTES!$B$1:$B$3006,0))</f>
        <v>20/10/2022</v>
      </c>
      <c r="E101" s="184"/>
      <c r="F101" s="183" t="s">
        <v>11969</v>
      </c>
      <c r="G101" s="184">
        <v>44958</v>
      </c>
      <c r="H101" s="184" t="s">
        <v>21804</v>
      </c>
      <c r="I101" s="214">
        <f t="shared" si="2"/>
        <v>44852</v>
      </c>
      <c r="J101" s="184" t="str">
        <f>IF(I101="-","NO ES TUPA",IF(Tabla5[[#This Row],[FECHA FIRMA]]&lt;=Tabla5[[#This Row],[FECHA DE PLAZO MAXIMO DE ATENCION]],"SI","NO"))</f>
        <v>SI</v>
      </c>
      <c r="K101" s="185">
        <v>23162</v>
      </c>
      <c r="L101" s="185" t="str">
        <f>IFERROR(VLOOKUP(K101,[1]Hoja1!$B$2:$F$14234,2,FALSE),"")</f>
        <v>DINA</v>
      </c>
      <c r="M101" s="185" t="str">
        <f>IFERROR(VLOOKUP(K101,[1]Hoja1!$B$2:$F$14234,3,FALSE),"")</f>
        <v>CE-23162-CM</v>
      </c>
      <c r="N101" s="185" t="str">
        <f>IFERROR(VLOOKUP(K101,[1]Hoja1!$B$2:$F$14234,4,FALSE),"")</f>
        <v>PESQUERA KEOPS S.A.C.</v>
      </c>
      <c r="O101" s="193" t="s">
        <v>21814</v>
      </c>
      <c r="P101" s="198" t="s">
        <v>14894</v>
      </c>
      <c r="Q101" s="198"/>
      <c r="R101" s="198"/>
      <c r="S101" s="198"/>
      <c r="T101" s="185" t="s">
        <v>78</v>
      </c>
      <c r="U101" s="198"/>
      <c r="V101" s="185" t="s">
        <v>1981</v>
      </c>
      <c r="W101" s="185" t="s">
        <v>5783</v>
      </c>
      <c r="X101" s="185" t="s">
        <v>20298</v>
      </c>
      <c r="Y101" s="191"/>
      <c r="Z101" s="187"/>
      <c r="AA101" s="166" t="s">
        <v>21663</v>
      </c>
      <c r="AB101" s="166"/>
      <c r="AC101" s="166"/>
      <c r="AD101" s="166"/>
      <c r="AE101" s="166"/>
      <c r="AF101" s="166"/>
      <c r="AG101" s="166"/>
      <c r="AH101" s="166"/>
      <c r="AI101" s="166"/>
      <c r="AJ101" s="169"/>
      <c r="AK101" s="169"/>
      <c r="AL101" s="169"/>
      <c r="AM101" s="169"/>
      <c r="AN101" s="169"/>
      <c r="AO101" s="166"/>
      <c r="AP101" s="187"/>
      <c r="AQ101" s="180"/>
    </row>
    <row r="102" spans="1:43" s="189" customFormat="1" ht="24.75" customHeight="1" x14ac:dyDescent="0.2">
      <c r="A102" s="180">
        <v>101</v>
      </c>
      <c r="B102" s="181" t="s">
        <v>21815</v>
      </c>
      <c r="C102" s="182" t="s">
        <v>21816</v>
      </c>
      <c r="D102" s="184" t="str">
        <f>+INDEX([2]REPORTE_SEG_EXPEDIENTES!$F$1:$F$3006,MATCH(Tabla13[[#This Row],[REGISTRO]],[2]REPORTE_SEG_EXPEDIENTES!$B$1:$B$3006,0))</f>
        <v>20/10/2022</v>
      </c>
      <c r="E102" s="184"/>
      <c r="F102" s="183" t="s">
        <v>11969</v>
      </c>
      <c r="G102" s="184">
        <v>44958</v>
      </c>
      <c r="H102" s="184" t="s">
        <v>21804</v>
      </c>
      <c r="I102" s="214">
        <f t="shared" si="2"/>
        <v>44852</v>
      </c>
      <c r="J102" s="184" t="str">
        <f>IF(I102="-","NO ES TUPA",IF(Tabla5[[#This Row],[FECHA FIRMA]]&lt;=Tabla5[[#This Row],[FECHA DE PLAZO MAXIMO DE ATENCION]],"SI","NO"))</f>
        <v>SI</v>
      </c>
      <c r="K102" s="185">
        <v>4569</v>
      </c>
      <c r="L102" s="185" t="str">
        <f>IFERROR(VLOOKUP(K102,[1]Hoja1!$B$2:$F$14234,2,FALSE),"")</f>
        <v>FERNANDOS III</v>
      </c>
      <c r="M102" s="185" t="str">
        <f>IFERROR(VLOOKUP(K102,[1]Hoja1!$B$2:$F$14234,3,FALSE),"")</f>
        <v>PT-4569-BM</v>
      </c>
      <c r="N102" s="185" t="str">
        <f>IFERROR(VLOOKUP(K102,[1]Hoja1!$B$2:$F$14234,4,FALSE),"")</f>
        <v>PESQUERA KEOPS S.A.C.</v>
      </c>
      <c r="O102" s="193" t="s">
        <v>21817</v>
      </c>
      <c r="P102" s="198" t="s">
        <v>14894</v>
      </c>
      <c r="Q102" s="198"/>
      <c r="R102" s="198"/>
      <c r="S102" s="198"/>
      <c r="T102" s="185" t="s">
        <v>78</v>
      </c>
      <c r="U102" s="198"/>
      <c r="V102" s="185" t="s">
        <v>1981</v>
      </c>
      <c r="W102" s="185" t="s">
        <v>5783</v>
      </c>
      <c r="X102" s="185" t="s">
        <v>20298</v>
      </c>
      <c r="Y102" s="191"/>
      <c r="Z102" s="187"/>
      <c r="AA102" s="166" t="s">
        <v>21663</v>
      </c>
      <c r="AB102" s="166"/>
      <c r="AC102" s="166"/>
      <c r="AD102" s="166"/>
      <c r="AE102" s="166"/>
      <c r="AF102" s="166"/>
      <c r="AG102" s="166"/>
      <c r="AH102" s="166"/>
      <c r="AI102" s="166"/>
      <c r="AJ102" s="169"/>
      <c r="AK102" s="169"/>
      <c r="AL102" s="169"/>
      <c r="AM102" s="169"/>
      <c r="AN102" s="169"/>
      <c r="AO102" s="166"/>
      <c r="AP102" s="187"/>
      <c r="AQ102" s="180"/>
    </row>
    <row r="103" spans="1:43" s="189" customFormat="1" ht="24.75" customHeight="1" x14ac:dyDescent="0.2">
      <c r="A103" s="180">
        <v>102</v>
      </c>
      <c r="B103" s="181" t="s">
        <v>21818</v>
      </c>
      <c r="C103" s="182" t="s">
        <v>21819</v>
      </c>
      <c r="D103" s="184" t="str">
        <f>+INDEX([2]REPORTE_SEG_EXPEDIENTES!$F$1:$F$3006,MATCH(Tabla13[[#This Row],[REGISTRO]],[2]REPORTE_SEG_EXPEDIENTES!$B$1:$B$3006,0))</f>
        <v>20/10/2022</v>
      </c>
      <c r="E103" s="184"/>
      <c r="F103" s="183" t="s">
        <v>11969</v>
      </c>
      <c r="G103" s="184">
        <v>44958</v>
      </c>
      <c r="H103" s="184" t="s">
        <v>21804</v>
      </c>
      <c r="I103" s="214">
        <f t="shared" si="2"/>
        <v>44852</v>
      </c>
      <c r="J103" s="184" t="str">
        <f>IF(I103="-","NO ES TUPA",IF(Tabla5[[#This Row],[FECHA FIRMA]]&lt;=Tabla5[[#This Row],[FECHA DE PLAZO MAXIMO DE ATENCION]],"SI","NO"))</f>
        <v>SI</v>
      </c>
      <c r="K103" s="185">
        <v>28831</v>
      </c>
      <c r="L103" s="185" t="str">
        <f>IFERROR(VLOOKUP(K103,[1]Hoja1!$B$2:$F$14234,2,FALSE),"")</f>
        <v>LUCERITO</v>
      </c>
      <c r="M103" s="185" t="str">
        <f>IFERROR(VLOOKUP(K103,[1]Hoja1!$B$2:$F$14234,3,FALSE),"")</f>
        <v>HO-28831-CM</v>
      </c>
      <c r="N103" s="185" t="str">
        <f>IFERROR(VLOOKUP(K103,[1]Hoja1!$B$2:$F$14234,4,FALSE),"")</f>
        <v>PESQUERA KEOPS S.A.C.</v>
      </c>
      <c r="O103" s="193" t="s">
        <v>21820</v>
      </c>
      <c r="P103" s="198" t="s">
        <v>14894</v>
      </c>
      <c r="Q103" s="198"/>
      <c r="R103" s="198"/>
      <c r="S103" s="198"/>
      <c r="T103" s="185" t="s">
        <v>78</v>
      </c>
      <c r="U103" s="198"/>
      <c r="V103" s="185" t="s">
        <v>1981</v>
      </c>
      <c r="W103" s="185" t="s">
        <v>5783</v>
      </c>
      <c r="X103" s="185" t="s">
        <v>20298</v>
      </c>
      <c r="Y103" s="191"/>
      <c r="Z103" s="187"/>
      <c r="AA103" s="166" t="s">
        <v>21663</v>
      </c>
      <c r="AB103" s="166"/>
      <c r="AC103" s="166"/>
      <c r="AD103" s="166"/>
      <c r="AE103" s="166"/>
      <c r="AF103" s="166"/>
      <c r="AG103" s="166"/>
      <c r="AH103" s="166"/>
      <c r="AI103" s="166"/>
      <c r="AJ103" s="169"/>
      <c r="AK103" s="169"/>
      <c r="AL103" s="169"/>
      <c r="AM103" s="169"/>
      <c r="AN103" s="169"/>
      <c r="AO103" s="166"/>
      <c r="AP103" s="187"/>
      <c r="AQ103" s="180"/>
    </row>
    <row r="104" spans="1:43" ht="24.75" customHeight="1" x14ac:dyDescent="0.25">
      <c r="A104" s="180">
        <v>103</v>
      </c>
      <c r="B104" s="181" t="s">
        <v>21821</v>
      </c>
      <c r="C104" s="182" t="s">
        <v>21822</v>
      </c>
      <c r="D104" s="184" t="str">
        <f>+INDEX([2]REPORTE_SEG_EXPEDIENTES!$F$1:$F$3006,MATCH(Tabla13[[#This Row],[REGISTRO]],[2]REPORTE_SEG_EXPEDIENTES!$B$1:$B$3006,0))</f>
        <v>05/09/2022</v>
      </c>
      <c r="E104" s="184"/>
      <c r="F104" s="183" t="s">
        <v>11969</v>
      </c>
      <c r="G104" s="184">
        <v>44958</v>
      </c>
      <c r="H104" s="184" t="s">
        <v>21804</v>
      </c>
      <c r="I104" s="214">
        <f t="shared" si="2"/>
        <v>44838</v>
      </c>
      <c r="J104" s="184" t="str">
        <f>IF(I104="-","NO ES TUPA",IF(Tabla5[[#This Row],[FECHA FIRMA]]&lt;=Tabla5[[#This Row],[FECHA DE PLAZO MAXIMO DE ATENCION]],"SI","NO"))</f>
        <v>NO</v>
      </c>
      <c r="K104" s="185">
        <v>3658</v>
      </c>
      <c r="L104" s="185" t="str">
        <f>IFERROR(VLOOKUP(K104,[1]Hoja1!$B$2:$F$14234,2,FALSE),"")</f>
        <v>MI JOSE RAYMUNDO</v>
      </c>
      <c r="M104" s="185" t="str">
        <f>IFERROR(VLOOKUP(K104,[1]Hoja1!$B$2:$F$14234,3,FALSE),"")</f>
        <v>PL-3658-CM</v>
      </c>
      <c r="N104" s="185" t="s">
        <v>21823</v>
      </c>
      <c r="O104" s="193" t="s">
        <v>21824</v>
      </c>
      <c r="P104" s="198" t="s">
        <v>14894</v>
      </c>
      <c r="Q104" s="198"/>
      <c r="R104" s="198"/>
      <c r="S104" s="198"/>
      <c r="T104" s="185" t="s">
        <v>78</v>
      </c>
      <c r="U104" s="198"/>
      <c r="V104" s="198" t="s">
        <v>1981</v>
      </c>
      <c r="W104" s="185" t="s">
        <v>5783</v>
      </c>
      <c r="X104" s="185"/>
      <c r="Y104" s="191"/>
      <c r="Z104" s="187"/>
      <c r="AA104" s="166" t="s">
        <v>21663</v>
      </c>
      <c r="AB104" s="166"/>
      <c r="AC104" s="166" t="s">
        <v>21663</v>
      </c>
      <c r="AD104" s="166"/>
      <c r="AE104" s="166"/>
      <c r="AF104" s="166"/>
      <c r="AG104" s="166"/>
      <c r="AH104" s="166"/>
      <c r="AI104" s="166"/>
      <c r="AJ104" s="169"/>
      <c r="AK104" s="169"/>
      <c r="AL104" s="169"/>
      <c r="AM104" s="169"/>
      <c r="AN104" s="169"/>
      <c r="AO104" s="166"/>
      <c r="AP104" s="187"/>
      <c r="AQ104" s="180"/>
    </row>
    <row r="105" spans="1:43" s="189" customFormat="1" ht="24.75" customHeight="1" x14ac:dyDescent="0.2">
      <c r="A105" s="180">
        <v>104</v>
      </c>
      <c r="B105" s="181" t="s">
        <v>21825</v>
      </c>
      <c r="C105" s="182" t="s">
        <v>21826</v>
      </c>
      <c r="D105" s="184" t="str">
        <f>+INDEX([2]REPORTE_SEG_EXPEDIENTES!$F$1:$F$3006,MATCH(Tabla13[[#This Row],[REGISTRO]],[2]REPORTE_SEG_EXPEDIENTES!$B$1:$B$3006,0))</f>
        <v>20/10/2022</v>
      </c>
      <c r="E105" s="184"/>
      <c r="F105" s="183" t="s">
        <v>11969</v>
      </c>
      <c r="G105" s="184">
        <v>44958</v>
      </c>
      <c r="H105" s="184" t="s">
        <v>21804</v>
      </c>
      <c r="I105" s="214">
        <f t="shared" si="2"/>
        <v>44852</v>
      </c>
      <c r="J105" s="184" t="str">
        <f>IF(I105="-","NO ES TUPA",IF(Tabla5[[#This Row],[FECHA FIRMA]]&lt;=Tabla5[[#This Row],[FECHA DE PLAZO MAXIMO DE ATENCION]],"SI","NO"))</f>
        <v>NO</v>
      </c>
      <c r="K105" s="185">
        <v>23623</v>
      </c>
      <c r="L105" s="185" t="str">
        <f>IFERROR(VLOOKUP(K105,[1]Hoja1!$B$2:$F$14234,2,FALSE),"")</f>
        <v>CELESTINA I</v>
      </c>
      <c r="M105" s="185" t="str">
        <f>IFERROR(VLOOKUP(K105,[1]Hoja1!$B$2:$F$14234,3,FALSE),"")</f>
        <v>IO-23623-CM</v>
      </c>
      <c r="N105" s="185" t="str">
        <f>IFERROR(VLOOKUP(K105,[1]Hoja1!$B$2:$F$14234,4,FALSE),"")</f>
        <v>PESQUERA KEOPS S.A.C.</v>
      </c>
      <c r="O105" s="193" t="s">
        <v>21827</v>
      </c>
      <c r="P105" s="198" t="s">
        <v>14894</v>
      </c>
      <c r="Q105" s="198"/>
      <c r="R105" s="198"/>
      <c r="S105" s="198"/>
      <c r="T105" s="185" t="s">
        <v>78</v>
      </c>
      <c r="U105" s="198"/>
      <c r="V105" s="185" t="s">
        <v>1981</v>
      </c>
      <c r="W105" s="185" t="s">
        <v>5783</v>
      </c>
      <c r="X105" s="185" t="s">
        <v>20298</v>
      </c>
      <c r="Y105" s="191"/>
      <c r="Z105" s="187"/>
      <c r="AA105" s="166" t="s">
        <v>21663</v>
      </c>
      <c r="AB105" s="166"/>
      <c r="AC105" s="166"/>
      <c r="AD105" s="166"/>
      <c r="AE105" s="166"/>
      <c r="AF105" s="166"/>
      <c r="AG105" s="166"/>
      <c r="AH105" s="166"/>
      <c r="AI105" s="166"/>
      <c r="AJ105" s="169"/>
      <c r="AK105" s="169"/>
      <c r="AL105" s="169"/>
      <c r="AM105" s="169"/>
      <c r="AN105" s="169"/>
      <c r="AO105" s="166"/>
      <c r="AP105" s="187"/>
      <c r="AQ105" s="180"/>
    </row>
    <row r="106" spans="1:43" s="189" customFormat="1" ht="24.75" customHeight="1" x14ac:dyDescent="0.2">
      <c r="A106" s="180">
        <v>105</v>
      </c>
      <c r="B106" s="181" t="s">
        <v>21828</v>
      </c>
      <c r="C106" s="182" t="s">
        <v>21829</v>
      </c>
      <c r="D106" s="184" t="str">
        <f>+INDEX([2]REPORTE_SEG_EXPEDIENTES!$F$1:$F$3006,MATCH(Tabla13[[#This Row],[REGISTRO]],[2]REPORTE_SEG_EXPEDIENTES!$B$1:$B$3006,0))</f>
        <v>20/10/2022</v>
      </c>
      <c r="E106" s="184"/>
      <c r="F106" s="183" t="s">
        <v>11969</v>
      </c>
      <c r="G106" s="184">
        <v>44958</v>
      </c>
      <c r="H106" s="184" t="s">
        <v>21804</v>
      </c>
      <c r="I106" s="214">
        <f t="shared" si="2"/>
        <v>44852</v>
      </c>
      <c r="J106" s="184" t="str">
        <f>IF(I106="-","NO ES TUPA",IF(Tabla5[[#This Row],[FECHA FIRMA]]&lt;=Tabla5[[#This Row],[FECHA DE PLAZO MAXIMO DE ATENCION]],"SI","NO"))</f>
        <v>NO</v>
      </c>
      <c r="K106" s="185">
        <v>969</v>
      </c>
      <c r="L106" s="185" t="str">
        <f>IFERROR(VLOOKUP(K106,[1]Hoja1!$B$2:$F$14234,2,FALSE),"")</f>
        <v>KIKO I</v>
      </c>
      <c r="M106" s="185" t="str">
        <f>IFERROR(VLOOKUP(K106,[1]Hoja1!$B$2:$F$14234,3,FALSE),"")</f>
        <v>CE-0969-CM</v>
      </c>
      <c r="N106" s="185" t="str">
        <f>IFERROR(VLOOKUP(K106,[1]Hoja1!$B$2:$F$14234,4,FALSE),"")</f>
        <v>PESQUERA KEOPS S.A.C.</v>
      </c>
      <c r="O106" s="193" t="s">
        <v>21830</v>
      </c>
      <c r="P106" s="198" t="s">
        <v>14894</v>
      </c>
      <c r="Q106" s="198"/>
      <c r="R106" s="198"/>
      <c r="S106" s="198"/>
      <c r="T106" s="185" t="s">
        <v>78</v>
      </c>
      <c r="U106" s="198"/>
      <c r="V106" s="185" t="s">
        <v>1981</v>
      </c>
      <c r="W106" s="185" t="s">
        <v>5783</v>
      </c>
      <c r="X106" s="185" t="s">
        <v>20298</v>
      </c>
      <c r="Y106" s="191"/>
      <c r="Z106" s="187"/>
      <c r="AA106" s="166" t="s">
        <v>21663</v>
      </c>
      <c r="AB106" s="166"/>
      <c r="AC106" s="166"/>
      <c r="AD106" s="166"/>
      <c r="AE106" s="166"/>
      <c r="AF106" s="166"/>
      <c r="AG106" s="166"/>
      <c r="AH106" s="166"/>
      <c r="AI106" s="166"/>
      <c r="AJ106" s="169"/>
      <c r="AK106" s="169"/>
      <c r="AL106" s="169"/>
      <c r="AM106" s="169"/>
      <c r="AN106" s="169"/>
      <c r="AO106" s="166"/>
      <c r="AP106" s="187"/>
      <c r="AQ106" s="180"/>
    </row>
    <row r="107" spans="1:43" s="189" customFormat="1" ht="24.75" customHeight="1" x14ac:dyDescent="0.2">
      <c r="A107" s="180">
        <v>106</v>
      </c>
      <c r="B107" s="181" t="s">
        <v>21831</v>
      </c>
      <c r="C107" s="182" t="s">
        <v>21832</v>
      </c>
      <c r="D107" s="184" t="str">
        <f>+INDEX([2]REPORTE_SEG_EXPEDIENTES!$F$1:$F$3006,MATCH(Tabla13[[#This Row],[REGISTRO]],[2]REPORTE_SEG_EXPEDIENTES!$B$1:$B$3006,0))</f>
        <v>20/10/2022</v>
      </c>
      <c r="E107" s="184"/>
      <c r="F107" s="183" t="s">
        <v>11969</v>
      </c>
      <c r="G107" s="184">
        <v>44958</v>
      </c>
      <c r="H107" s="184" t="s">
        <v>21804</v>
      </c>
      <c r="I107" s="214">
        <f t="shared" si="2"/>
        <v>44852</v>
      </c>
      <c r="J107" s="184" t="str">
        <f>IF(I107="-","NO ES TUPA",IF(Tabla5[[#This Row],[FECHA FIRMA]]&lt;=Tabla5[[#This Row],[FECHA DE PLAZO MAXIMO DE ATENCION]],"SI","NO"))</f>
        <v>NO</v>
      </c>
      <c r="K107" s="185">
        <v>4887</v>
      </c>
      <c r="L107" s="185" t="str">
        <f>IFERROR(VLOOKUP(K107,[1]Hoja1!$B$2:$F$14234,2,FALSE),"")</f>
        <v>PILAR</v>
      </c>
      <c r="M107" s="185" t="str">
        <f>IFERROR(VLOOKUP(K107,[1]Hoja1!$B$2:$F$14234,3,FALSE),"")</f>
        <v>CO-04887-CM</v>
      </c>
      <c r="N107" s="185" t="str">
        <f>IFERROR(VLOOKUP(K107,[1]Hoja1!$B$2:$F$14234,4,FALSE),"")</f>
        <v>PESQUERA KEOPS S.A.C.</v>
      </c>
      <c r="O107" s="193" t="s">
        <v>21833</v>
      </c>
      <c r="P107" s="198" t="s">
        <v>14894</v>
      </c>
      <c r="Q107" s="198"/>
      <c r="R107" s="198"/>
      <c r="S107" s="198"/>
      <c r="T107" s="185" t="s">
        <v>78</v>
      </c>
      <c r="U107" s="198"/>
      <c r="V107" s="185" t="s">
        <v>1981</v>
      </c>
      <c r="W107" s="185" t="s">
        <v>5783</v>
      </c>
      <c r="X107" s="185" t="s">
        <v>20298</v>
      </c>
      <c r="Y107" s="191"/>
      <c r="Z107" s="187"/>
      <c r="AA107" s="166" t="s">
        <v>21663</v>
      </c>
      <c r="AB107" s="166"/>
      <c r="AC107" s="166"/>
      <c r="AD107" s="166"/>
      <c r="AE107" s="166"/>
      <c r="AF107" s="166"/>
      <c r="AG107" s="166"/>
      <c r="AH107" s="166"/>
      <c r="AI107" s="166"/>
      <c r="AJ107" s="169"/>
      <c r="AK107" s="169"/>
      <c r="AL107" s="169"/>
      <c r="AM107" s="169"/>
      <c r="AN107" s="169"/>
      <c r="AO107" s="166"/>
      <c r="AP107" s="187"/>
      <c r="AQ107" s="180"/>
    </row>
    <row r="108" spans="1:43" s="189" customFormat="1" ht="24.75" customHeight="1" x14ac:dyDescent="0.2">
      <c r="A108" s="180">
        <v>107</v>
      </c>
      <c r="B108" s="181" t="s">
        <v>21834</v>
      </c>
      <c r="C108" s="182" t="s">
        <v>21835</v>
      </c>
      <c r="D108" s="184" t="str">
        <f>+INDEX([2]REPORTE_SEG_EXPEDIENTES!$F$1:$F$3006,MATCH(Tabla13[[#This Row],[REGISTRO]],[2]REPORTE_SEG_EXPEDIENTES!$B$1:$B$3006,0))</f>
        <v>16/12/2022</v>
      </c>
      <c r="E108" s="184"/>
      <c r="F108" s="183" t="s">
        <v>11969</v>
      </c>
      <c r="G108" s="184">
        <v>44958</v>
      </c>
      <c r="H108" s="184" t="s">
        <v>21804</v>
      </c>
      <c r="I108" s="214">
        <f t="shared" si="2"/>
        <v>44950</v>
      </c>
      <c r="J108" s="184" t="str">
        <f>IF(I108="-","NO ES TUPA",IF(Tabla5[[#This Row],[FECHA FIRMA]]&lt;=Tabla5[[#This Row],[FECHA DE PLAZO MAXIMO DE ATENCION]],"SI","NO"))</f>
        <v>NO</v>
      </c>
      <c r="K108" s="185"/>
      <c r="L108" s="185" t="str">
        <f>IFERROR(VLOOKUP(K108,[1]Hoja1!$B$2:$F$14234,2,FALSE),"")</f>
        <v/>
      </c>
      <c r="M108" s="185" t="str">
        <f>IFERROR(VLOOKUP(K108,[1]Hoja1!$B$2:$F$14234,3,FALSE),"")</f>
        <v/>
      </c>
      <c r="N108" s="185" t="str">
        <f>IFERROR(VLOOKUP(K108,[1]Hoja1!$B$2:$F$14234,4,FALSE),"")</f>
        <v/>
      </c>
      <c r="O108" s="193" t="s">
        <v>21836</v>
      </c>
      <c r="P108" s="185" t="s">
        <v>14894</v>
      </c>
      <c r="Q108" s="185" t="s">
        <v>23</v>
      </c>
      <c r="R108" s="185" t="s">
        <v>21541</v>
      </c>
      <c r="S108" s="185" t="s">
        <v>21542</v>
      </c>
      <c r="T108" s="185" t="s">
        <v>19118</v>
      </c>
      <c r="U108" s="185"/>
      <c r="V108" s="185" t="s">
        <v>1981</v>
      </c>
      <c r="W108" s="185"/>
      <c r="X108" s="185"/>
      <c r="Y108" s="191"/>
      <c r="Z108" s="187"/>
      <c r="AA108" s="166" t="s">
        <v>21663</v>
      </c>
      <c r="AB108" s="166" t="s">
        <v>21663</v>
      </c>
      <c r="AC108" s="166"/>
      <c r="AD108" s="166"/>
      <c r="AE108" s="166"/>
      <c r="AF108" s="166"/>
      <c r="AG108" s="166"/>
      <c r="AH108" s="166"/>
      <c r="AI108" s="166"/>
      <c r="AJ108" s="169"/>
      <c r="AK108" s="169"/>
      <c r="AL108" s="169"/>
      <c r="AM108" s="169"/>
      <c r="AN108" s="169"/>
      <c r="AO108" s="166"/>
      <c r="AP108" s="187"/>
      <c r="AQ108" s="180"/>
    </row>
    <row r="109" spans="1:43" s="189" customFormat="1" ht="24.75" customHeight="1" x14ac:dyDescent="0.2">
      <c r="A109" s="180">
        <v>108</v>
      </c>
      <c r="B109" s="181" t="s">
        <v>21837</v>
      </c>
      <c r="C109" s="182" t="s">
        <v>21838</v>
      </c>
      <c r="D109" s="184" t="str">
        <f>+INDEX([2]REPORTE_SEG_EXPEDIENTES!$F$1:$F$3006,MATCH(Tabla13[[#This Row],[REGISTRO]],[2]REPORTE_SEG_EXPEDIENTES!$B$1:$B$3006,0))</f>
        <v>15/12/2022</v>
      </c>
      <c r="E109" s="184"/>
      <c r="F109" s="183" t="s">
        <v>11969</v>
      </c>
      <c r="G109" s="184">
        <v>44958</v>
      </c>
      <c r="H109" s="184" t="s">
        <v>21804</v>
      </c>
      <c r="I109" s="214">
        <f t="shared" si="2"/>
        <v>44947</v>
      </c>
      <c r="J109" s="184" t="str">
        <f>IF(I109="-","NO ES TUPA",IF(Tabla5[[#This Row],[FECHA FIRMA]]&lt;=Tabla5[[#This Row],[FECHA DE PLAZO MAXIMO DE ATENCION]],"SI","NO"))</f>
        <v>SI</v>
      </c>
      <c r="K109" s="185"/>
      <c r="L109" s="185" t="str">
        <f>IFERROR(VLOOKUP(K109,[1]Hoja1!$B$2:$F$14234,2,FALSE),"")</f>
        <v/>
      </c>
      <c r="M109" s="185" t="str">
        <f>IFERROR(VLOOKUP(K109,[1]Hoja1!$B$2:$F$14234,3,FALSE),"")</f>
        <v/>
      </c>
      <c r="N109" s="185" t="str">
        <f>IFERROR(VLOOKUP(K109,[1]Hoja1!$B$2:$F$14234,4,FALSE),"")</f>
        <v/>
      </c>
      <c r="O109" s="193" t="s">
        <v>21839</v>
      </c>
      <c r="P109" s="185" t="s">
        <v>14894</v>
      </c>
      <c r="Q109" s="185" t="s">
        <v>23</v>
      </c>
      <c r="R109" s="185" t="s">
        <v>21541</v>
      </c>
      <c r="S109" s="185" t="s">
        <v>21542</v>
      </c>
      <c r="T109" s="185" t="s">
        <v>19118</v>
      </c>
      <c r="U109" s="185"/>
      <c r="V109" s="185" t="s">
        <v>1981</v>
      </c>
      <c r="W109" s="185"/>
      <c r="X109" s="185"/>
      <c r="Y109" s="191"/>
      <c r="Z109" s="187"/>
      <c r="AA109" s="166" t="s">
        <v>21663</v>
      </c>
      <c r="AB109" s="166" t="s">
        <v>21663</v>
      </c>
      <c r="AC109" s="166"/>
      <c r="AD109" s="166"/>
      <c r="AE109" s="166"/>
      <c r="AF109" s="166"/>
      <c r="AG109" s="166"/>
      <c r="AH109" s="166"/>
      <c r="AI109" s="166"/>
      <c r="AJ109" s="169"/>
      <c r="AK109" s="169"/>
      <c r="AL109" s="169"/>
      <c r="AM109" s="169"/>
      <c r="AN109" s="169"/>
      <c r="AO109" s="166"/>
      <c r="AP109" s="187"/>
      <c r="AQ109" s="180"/>
    </row>
    <row r="110" spans="1:43" s="189" customFormat="1" ht="24.75" customHeight="1" x14ac:dyDescent="0.2">
      <c r="A110" s="180">
        <v>109</v>
      </c>
      <c r="B110" s="181" t="s">
        <v>21840</v>
      </c>
      <c r="C110" s="182" t="s">
        <v>21841</v>
      </c>
      <c r="D110" s="184" t="str">
        <f>+INDEX([2]REPORTE_SEG_EXPEDIENTES!$F$1:$F$3006,MATCH(Tabla13[[#This Row],[REGISTRO]],[2]REPORTE_SEG_EXPEDIENTES!$B$1:$B$3006,0))</f>
        <v>25/01/2023</v>
      </c>
      <c r="E110" s="184"/>
      <c r="F110" s="183" t="s">
        <v>11969</v>
      </c>
      <c r="G110" s="184">
        <v>44958</v>
      </c>
      <c r="H110" s="184" t="s">
        <v>21804</v>
      </c>
      <c r="I110" s="214">
        <f t="shared" si="2"/>
        <v>44953</v>
      </c>
      <c r="J110" s="184" t="str">
        <f>IF(I110="-","NO ES TUPA",IF(Tabla5[[#This Row],[FECHA FIRMA]]&lt;=Tabla5[[#This Row],[FECHA DE PLAZO MAXIMO DE ATENCION]],"SI","NO"))</f>
        <v>NO</v>
      </c>
      <c r="K110" s="185"/>
      <c r="L110" s="185" t="str">
        <f>IFERROR(VLOOKUP(K110,[1]Hoja1!$B$2:$F$14234,2,FALSE),"")</f>
        <v/>
      </c>
      <c r="M110" s="185" t="str">
        <f>IFERROR(VLOOKUP(K110,[1]Hoja1!$B$2:$F$14234,3,FALSE),"")</f>
        <v/>
      </c>
      <c r="N110" s="185" t="str">
        <f>IFERROR(VLOOKUP(K110,[1]Hoja1!$B$2:$F$14234,4,FALSE),"")</f>
        <v/>
      </c>
      <c r="O110" s="193" t="s">
        <v>21842</v>
      </c>
      <c r="P110" s="185" t="s">
        <v>14894</v>
      </c>
      <c r="Q110" s="185" t="s">
        <v>23</v>
      </c>
      <c r="R110" s="185" t="s">
        <v>21541</v>
      </c>
      <c r="S110" s="185" t="s">
        <v>21542</v>
      </c>
      <c r="T110" s="185" t="s">
        <v>19118</v>
      </c>
      <c r="U110" s="185"/>
      <c r="V110" s="185" t="s">
        <v>1981</v>
      </c>
      <c r="W110" s="185"/>
      <c r="X110" s="185"/>
      <c r="Y110" s="191"/>
      <c r="Z110" s="187"/>
      <c r="AA110" s="166" t="s">
        <v>21663</v>
      </c>
      <c r="AB110" s="166" t="s">
        <v>21663</v>
      </c>
      <c r="AC110" s="166"/>
      <c r="AD110" s="166"/>
      <c r="AE110" s="166"/>
      <c r="AF110" s="166"/>
      <c r="AG110" s="166"/>
      <c r="AH110" s="166"/>
      <c r="AI110" s="166"/>
      <c r="AJ110" s="169"/>
      <c r="AK110" s="169"/>
      <c r="AL110" s="169"/>
      <c r="AM110" s="169"/>
      <c r="AN110" s="169"/>
      <c r="AO110" s="166"/>
      <c r="AP110" s="187"/>
      <c r="AQ110" s="180"/>
    </row>
    <row r="111" spans="1:43" s="189" customFormat="1" ht="24.75" customHeight="1" x14ac:dyDescent="0.2">
      <c r="A111" s="180">
        <v>110</v>
      </c>
      <c r="B111" s="181" t="s">
        <v>21843</v>
      </c>
      <c r="C111" s="182" t="s">
        <v>21844</v>
      </c>
      <c r="D111" s="184" t="str">
        <f>+INDEX([2]REPORTE_SEG_EXPEDIENTES!$F$1:$F$3006,MATCH(Tabla13[[#This Row],[REGISTRO]],[2]REPORTE_SEG_EXPEDIENTES!$B$1:$B$3006,0))</f>
        <v>25/01/2023</v>
      </c>
      <c r="E111" s="184"/>
      <c r="F111" s="183" t="s">
        <v>11969</v>
      </c>
      <c r="G111" s="184">
        <v>44958</v>
      </c>
      <c r="H111" s="184" t="s">
        <v>21804</v>
      </c>
      <c r="I111" s="214">
        <f t="shared" si="2"/>
        <v>44953</v>
      </c>
      <c r="J111" s="184" t="str">
        <f>IF(I111="-","NO ES TUPA",IF(Tabla5[[#This Row],[FECHA FIRMA]]&lt;=Tabla5[[#This Row],[FECHA DE PLAZO MAXIMO DE ATENCION]],"SI","NO"))</f>
        <v>NO</v>
      </c>
      <c r="K111" s="185"/>
      <c r="L111" s="185" t="str">
        <f>IFERROR(VLOOKUP(K111,[1]Hoja1!$B$2:$F$14234,2,FALSE),"")</f>
        <v/>
      </c>
      <c r="M111" s="185" t="str">
        <f>IFERROR(VLOOKUP(K111,[1]Hoja1!$B$2:$F$14234,3,FALSE),"")</f>
        <v/>
      </c>
      <c r="N111" s="185" t="str">
        <f>IFERROR(VLOOKUP(K111,[1]Hoja1!$B$2:$F$14234,4,FALSE),"")</f>
        <v/>
      </c>
      <c r="O111" s="193" t="s">
        <v>21845</v>
      </c>
      <c r="P111" s="185" t="s">
        <v>14894</v>
      </c>
      <c r="Q111" s="185" t="s">
        <v>23</v>
      </c>
      <c r="R111" s="185" t="s">
        <v>21541</v>
      </c>
      <c r="S111" s="185" t="s">
        <v>21542</v>
      </c>
      <c r="T111" s="185" t="s">
        <v>19118</v>
      </c>
      <c r="U111" s="185"/>
      <c r="V111" s="185" t="s">
        <v>1981</v>
      </c>
      <c r="W111" s="185"/>
      <c r="X111" s="185"/>
      <c r="Y111" s="191"/>
      <c r="Z111" s="187"/>
      <c r="AA111" s="166" t="s">
        <v>21663</v>
      </c>
      <c r="AB111" s="166" t="s">
        <v>21663</v>
      </c>
      <c r="AC111" s="166"/>
      <c r="AD111" s="166"/>
      <c r="AE111" s="166"/>
      <c r="AF111" s="166"/>
      <c r="AG111" s="166"/>
      <c r="AH111" s="166"/>
      <c r="AI111" s="166"/>
      <c r="AJ111" s="169"/>
      <c r="AK111" s="169"/>
      <c r="AL111" s="169"/>
      <c r="AM111" s="169"/>
      <c r="AN111" s="169"/>
      <c r="AO111" s="166"/>
      <c r="AP111" s="187"/>
      <c r="AQ111" s="180"/>
    </row>
    <row r="112" spans="1:43" s="189" customFormat="1" ht="24.75" customHeight="1" x14ac:dyDescent="0.2">
      <c r="A112" s="180">
        <v>111</v>
      </c>
      <c r="B112" s="181" t="s">
        <v>21846</v>
      </c>
      <c r="C112" s="182" t="s">
        <v>21847</v>
      </c>
      <c r="D112" s="184" t="str">
        <f>+INDEX([2]REPORTE_SEG_EXPEDIENTES!$F$1:$F$3006,MATCH(Tabla13[[#This Row],[REGISTRO]],[2]REPORTE_SEG_EXPEDIENTES!$B$1:$B$3006,0))</f>
        <v>25/01/2023</v>
      </c>
      <c r="E112" s="184"/>
      <c r="F112" s="183" t="s">
        <v>11969</v>
      </c>
      <c r="G112" s="184">
        <v>44958</v>
      </c>
      <c r="H112" s="184" t="s">
        <v>21804</v>
      </c>
      <c r="I112" s="214">
        <f t="shared" si="2"/>
        <v>44953</v>
      </c>
      <c r="J112" s="184" t="str">
        <f>IF(I112="-","NO ES TUPA",IF(Tabla5[[#This Row],[FECHA FIRMA]]&lt;=Tabla5[[#This Row],[FECHA DE PLAZO MAXIMO DE ATENCION]],"SI","NO"))</f>
        <v>NO</v>
      </c>
      <c r="K112" s="185"/>
      <c r="L112" s="185" t="str">
        <f>IFERROR(VLOOKUP(K112,[1]Hoja1!$B$2:$F$14234,2,FALSE),"")</f>
        <v/>
      </c>
      <c r="M112" s="185" t="str">
        <f>IFERROR(VLOOKUP(K112,[1]Hoja1!$B$2:$F$14234,3,FALSE),"")</f>
        <v/>
      </c>
      <c r="N112" s="185" t="str">
        <f>IFERROR(VLOOKUP(K112,[1]Hoja1!$B$2:$F$14234,4,FALSE),"")</f>
        <v/>
      </c>
      <c r="O112" s="193" t="s">
        <v>21848</v>
      </c>
      <c r="P112" s="185" t="s">
        <v>14894</v>
      </c>
      <c r="Q112" s="185" t="s">
        <v>23</v>
      </c>
      <c r="R112" s="185" t="s">
        <v>21541</v>
      </c>
      <c r="S112" s="185" t="s">
        <v>21542</v>
      </c>
      <c r="T112" s="185" t="s">
        <v>19118</v>
      </c>
      <c r="U112" s="185"/>
      <c r="V112" s="185" t="s">
        <v>1981</v>
      </c>
      <c r="W112" s="185"/>
      <c r="X112" s="185"/>
      <c r="Y112" s="191"/>
      <c r="Z112" s="187"/>
      <c r="AA112" s="166" t="s">
        <v>21663</v>
      </c>
      <c r="AB112" s="166" t="s">
        <v>21663</v>
      </c>
      <c r="AC112" s="166"/>
      <c r="AD112" s="166"/>
      <c r="AE112" s="166"/>
      <c r="AF112" s="166"/>
      <c r="AG112" s="166"/>
      <c r="AH112" s="166"/>
      <c r="AI112" s="166"/>
      <c r="AJ112" s="169"/>
      <c r="AK112" s="169"/>
      <c r="AL112" s="169"/>
      <c r="AM112" s="169"/>
      <c r="AN112" s="169"/>
      <c r="AO112" s="166"/>
      <c r="AP112" s="187"/>
      <c r="AQ112" s="180"/>
    </row>
    <row r="113" spans="1:43" s="189" customFormat="1" ht="24.75" customHeight="1" x14ac:dyDescent="0.2">
      <c r="A113" s="180">
        <v>112</v>
      </c>
      <c r="B113" s="181" t="s">
        <v>21849</v>
      </c>
      <c r="C113" s="182" t="s">
        <v>21850</v>
      </c>
      <c r="D113" s="184" t="str">
        <f>+INDEX([2]REPORTE_SEG_EXPEDIENTES!$F$1:$F$3006,MATCH(Tabla13[[#This Row],[REGISTRO]],[2]REPORTE_SEG_EXPEDIENTES!$B$1:$B$3006,0))</f>
        <v>25/01/2023</v>
      </c>
      <c r="E113" s="184"/>
      <c r="F113" s="183" t="s">
        <v>11969</v>
      </c>
      <c r="G113" s="184">
        <v>44958</v>
      </c>
      <c r="H113" s="184" t="s">
        <v>21804</v>
      </c>
      <c r="I113" s="214">
        <f t="shared" si="2"/>
        <v>44953</v>
      </c>
      <c r="J113" s="184" t="str">
        <f>IF(I113="-","NO ES TUPA",IF(Tabla5[[#This Row],[FECHA FIRMA]]&lt;=Tabla5[[#This Row],[FECHA DE PLAZO MAXIMO DE ATENCION]],"SI","NO"))</f>
        <v>NO</v>
      </c>
      <c r="K113" s="185"/>
      <c r="L113" s="185" t="str">
        <f>IFERROR(VLOOKUP(K113,[1]Hoja1!$B$2:$F$14234,2,FALSE),"")</f>
        <v/>
      </c>
      <c r="M113" s="185" t="str">
        <f>IFERROR(VLOOKUP(K113,[1]Hoja1!$B$2:$F$14234,3,FALSE),"")</f>
        <v/>
      </c>
      <c r="N113" s="185" t="str">
        <f>IFERROR(VLOOKUP(K113,[1]Hoja1!$B$2:$F$14234,4,FALSE),"")</f>
        <v/>
      </c>
      <c r="O113" s="193" t="s">
        <v>21851</v>
      </c>
      <c r="P113" s="185" t="s">
        <v>14894</v>
      </c>
      <c r="Q113" s="185" t="s">
        <v>23</v>
      </c>
      <c r="R113" s="185" t="s">
        <v>21541</v>
      </c>
      <c r="S113" s="185" t="s">
        <v>21542</v>
      </c>
      <c r="T113" s="185" t="s">
        <v>19118</v>
      </c>
      <c r="U113" s="185"/>
      <c r="V113" s="185" t="s">
        <v>1981</v>
      </c>
      <c r="W113" s="185"/>
      <c r="X113" s="185"/>
      <c r="Y113" s="191"/>
      <c r="Z113" s="187"/>
      <c r="AA113" s="166" t="s">
        <v>21663</v>
      </c>
      <c r="AB113" s="166" t="s">
        <v>21663</v>
      </c>
      <c r="AC113" s="166"/>
      <c r="AD113" s="166"/>
      <c r="AE113" s="166"/>
      <c r="AF113" s="166"/>
      <c r="AG113" s="166"/>
      <c r="AH113" s="166"/>
      <c r="AI113" s="166"/>
      <c r="AJ113" s="169"/>
      <c r="AK113" s="169"/>
      <c r="AL113" s="169"/>
      <c r="AM113" s="169"/>
      <c r="AN113" s="169"/>
      <c r="AO113" s="166"/>
      <c r="AP113" s="187"/>
      <c r="AQ113" s="180"/>
    </row>
    <row r="114" spans="1:43" s="189" customFormat="1" ht="24.75" customHeight="1" x14ac:dyDescent="0.2">
      <c r="A114" s="180">
        <v>113</v>
      </c>
      <c r="B114" s="181" t="s">
        <v>21852</v>
      </c>
      <c r="C114" s="182" t="s">
        <v>21853</v>
      </c>
      <c r="D114" s="184" t="str">
        <f>+INDEX([2]REPORTE_SEG_EXPEDIENTES!$F$1:$F$3006,MATCH(Tabla13[[#This Row],[REGISTRO]],[2]REPORTE_SEG_EXPEDIENTES!$B$1:$B$3006,0))</f>
        <v>25/01/2023</v>
      </c>
      <c r="E114" s="184"/>
      <c r="F114" s="183" t="s">
        <v>11969</v>
      </c>
      <c r="G114" s="184">
        <v>44958</v>
      </c>
      <c r="H114" s="184" t="s">
        <v>21804</v>
      </c>
      <c r="I114" s="214">
        <f t="shared" si="2"/>
        <v>44953</v>
      </c>
      <c r="J114" s="184" t="str">
        <f>IF(I114="-","NO ES TUPA",IF(Tabla5[[#This Row],[FECHA FIRMA]]&lt;=Tabla5[[#This Row],[FECHA DE PLAZO MAXIMO DE ATENCION]],"SI","NO"))</f>
        <v>NO</v>
      </c>
      <c r="K114" s="185"/>
      <c r="L114" s="185" t="str">
        <f>IFERROR(VLOOKUP(K114,[1]Hoja1!$B$2:$F$14234,2,FALSE),"")</f>
        <v/>
      </c>
      <c r="M114" s="185" t="str">
        <f>IFERROR(VLOOKUP(K114,[1]Hoja1!$B$2:$F$14234,3,FALSE),"")</f>
        <v/>
      </c>
      <c r="N114" s="185" t="str">
        <f>IFERROR(VLOOKUP(K114,[1]Hoja1!$B$2:$F$14234,4,FALSE),"")</f>
        <v/>
      </c>
      <c r="O114" s="193" t="s">
        <v>21854</v>
      </c>
      <c r="P114" s="185" t="s">
        <v>14894</v>
      </c>
      <c r="Q114" s="185" t="s">
        <v>23</v>
      </c>
      <c r="R114" s="185" t="s">
        <v>21541</v>
      </c>
      <c r="S114" s="185" t="s">
        <v>21542</v>
      </c>
      <c r="T114" s="185" t="s">
        <v>19118</v>
      </c>
      <c r="U114" s="185"/>
      <c r="V114" s="185" t="s">
        <v>1981</v>
      </c>
      <c r="W114" s="185"/>
      <c r="X114" s="185"/>
      <c r="Y114" s="191"/>
      <c r="Z114" s="187"/>
      <c r="AA114" s="166" t="s">
        <v>21663</v>
      </c>
      <c r="AB114" s="166" t="s">
        <v>21663</v>
      </c>
      <c r="AC114" s="166"/>
      <c r="AD114" s="166"/>
      <c r="AE114" s="166"/>
      <c r="AF114" s="166"/>
      <c r="AG114" s="166"/>
      <c r="AH114" s="166"/>
      <c r="AI114" s="166"/>
      <c r="AJ114" s="169"/>
      <c r="AK114" s="169"/>
      <c r="AL114" s="169"/>
      <c r="AM114" s="169"/>
      <c r="AN114" s="169"/>
      <c r="AO114" s="166"/>
      <c r="AP114" s="187"/>
      <c r="AQ114" s="180"/>
    </row>
    <row r="115" spans="1:43" s="189" customFormat="1" ht="24.75" customHeight="1" x14ac:dyDescent="0.2">
      <c r="A115" s="180">
        <v>114</v>
      </c>
      <c r="B115" s="181" t="s">
        <v>21855</v>
      </c>
      <c r="C115" s="182" t="s">
        <v>21856</v>
      </c>
      <c r="D115" s="184" t="str">
        <f>+INDEX([2]REPORTE_SEG_EXPEDIENTES!$F$1:$F$3006,MATCH(Tabla13[[#This Row],[REGISTRO]],[2]REPORTE_SEG_EXPEDIENTES!$B$1:$B$3006,0))</f>
        <v>25/01/2023</v>
      </c>
      <c r="E115" s="184"/>
      <c r="F115" s="183" t="s">
        <v>11969</v>
      </c>
      <c r="G115" s="184">
        <v>44958</v>
      </c>
      <c r="H115" s="184" t="s">
        <v>21804</v>
      </c>
      <c r="I115" s="214">
        <f t="shared" si="2"/>
        <v>44953</v>
      </c>
      <c r="J115" s="184" t="str">
        <f>IF(I115="-","NO ES TUPA",IF(Tabla5[[#This Row],[FECHA FIRMA]]&lt;=Tabla5[[#This Row],[FECHA DE PLAZO MAXIMO DE ATENCION]],"SI","NO"))</f>
        <v>NO</v>
      </c>
      <c r="K115" s="185"/>
      <c r="L115" s="185" t="str">
        <f>IFERROR(VLOOKUP(K115,[1]Hoja1!$B$2:$F$14234,2,FALSE),"")</f>
        <v/>
      </c>
      <c r="M115" s="185" t="str">
        <f>IFERROR(VLOOKUP(K115,[1]Hoja1!$B$2:$F$14234,3,FALSE),"")</f>
        <v/>
      </c>
      <c r="N115" s="185" t="str">
        <f>IFERROR(VLOOKUP(K115,[1]Hoja1!$B$2:$F$14234,4,FALSE),"")</f>
        <v/>
      </c>
      <c r="O115" s="193" t="s">
        <v>21857</v>
      </c>
      <c r="P115" s="185" t="s">
        <v>14894</v>
      </c>
      <c r="Q115" s="185" t="s">
        <v>23</v>
      </c>
      <c r="R115" s="185" t="s">
        <v>21541</v>
      </c>
      <c r="S115" s="185" t="s">
        <v>21542</v>
      </c>
      <c r="T115" s="185" t="s">
        <v>19118</v>
      </c>
      <c r="U115" s="185"/>
      <c r="V115" s="185" t="s">
        <v>1981</v>
      </c>
      <c r="W115" s="185"/>
      <c r="X115" s="185"/>
      <c r="Y115" s="191"/>
      <c r="Z115" s="187"/>
      <c r="AA115" s="166" t="s">
        <v>21663</v>
      </c>
      <c r="AB115" s="166" t="s">
        <v>21663</v>
      </c>
      <c r="AC115" s="166"/>
      <c r="AD115" s="166"/>
      <c r="AE115" s="166"/>
      <c r="AF115" s="166"/>
      <c r="AG115" s="166"/>
      <c r="AH115" s="166"/>
      <c r="AI115" s="166"/>
      <c r="AJ115" s="169"/>
      <c r="AK115" s="169"/>
      <c r="AL115" s="169"/>
      <c r="AM115" s="169"/>
      <c r="AN115" s="169"/>
      <c r="AO115" s="166"/>
      <c r="AP115" s="187"/>
      <c r="AQ115" s="180"/>
    </row>
    <row r="116" spans="1:43" s="189" customFormat="1" ht="24.75" customHeight="1" x14ac:dyDescent="0.2">
      <c r="A116" s="180">
        <v>115</v>
      </c>
      <c r="B116" s="181" t="s">
        <v>21858</v>
      </c>
      <c r="C116" s="182" t="s">
        <v>21859</v>
      </c>
      <c r="D116" s="184" t="str">
        <f>+INDEX([2]REPORTE_SEG_EXPEDIENTES!$F$1:$F$3006,MATCH(Tabla13[[#This Row],[REGISTRO]],[2]REPORTE_SEG_EXPEDIENTES!$B$1:$B$3006,0))</f>
        <v>13/01/2023</v>
      </c>
      <c r="E116" s="184"/>
      <c r="F116" s="183" t="s">
        <v>11969</v>
      </c>
      <c r="G116" s="184">
        <v>44958</v>
      </c>
      <c r="H116" s="184" t="s">
        <v>21804</v>
      </c>
      <c r="I116" s="214">
        <f t="shared" si="2"/>
        <v>44976</v>
      </c>
      <c r="J116" s="184" t="str">
        <f>IF(I116="-","NO ES TUPA",IF(Tabla5[[#This Row],[FECHA FIRMA]]&lt;=Tabla5[[#This Row],[FECHA DE PLAZO MAXIMO DE ATENCION]],"SI","NO"))</f>
        <v>NO</v>
      </c>
      <c r="K116" s="185"/>
      <c r="L116" s="185" t="str">
        <f>IFERROR(VLOOKUP(K116,[1]Hoja1!$B$2:$F$14234,2,FALSE),"")</f>
        <v/>
      </c>
      <c r="M116" s="185" t="str">
        <f>IFERROR(VLOOKUP(K116,[1]Hoja1!$B$2:$F$14234,3,FALSE),"")</f>
        <v/>
      </c>
      <c r="N116" s="185" t="str">
        <f>IFERROR(VLOOKUP(K116,[1]Hoja1!$B$2:$F$14234,4,FALSE),"")</f>
        <v/>
      </c>
      <c r="O116" s="193" t="s">
        <v>21860</v>
      </c>
      <c r="P116" s="185" t="s">
        <v>14894</v>
      </c>
      <c r="Q116" s="185" t="s">
        <v>23</v>
      </c>
      <c r="R116" s="185" t="s">
        <v>21541</v>
      </c>
      <c r="S116" s="185" t="s">
        <v>21542</v>
      </c>
      <c r="T116" s="185" t="s">
        <v>19118</v>
      </c>
      <c r="U116" s="185"/>
      <c r="V116" s="185" t="s">
        <v>1981</v>
      </c>
      <c r="W116" s="185"/>
      <c r="X116" s="185"/>
      <c r="Y116" s="191"/>
      <c r="Z116" s="187"/>
      <c r="AA116" s="166" t="s">
        <v>21663</v>
      </c>
      <c r="AB116" s="166" t="s">
        <v>21663</v>
      </c>
      <c r="AC116" s="166"/>
      <c r="AD116" s="166"/>
      <c r="AE116" s="166"/>
      <c r="AF116" s="166"/>
      <c r="AG116" s="166"/>
      <c r="AH116" s="166"/>
      <c r="AI116" s="166"/>
      <c r="AJ116" s="169"/>
      <c r="AK116" s="169"/>
      <c r="AL116" s="169"/>
      <c r="AM116" s="169"/>
      <c r="AN116" s="169"/>
      <c r="AO116" s="166"/>
      <c r="AP116" s="187"/>
      <c r="AQ116" s="180"/>
    </row>
    <row r="117" spans="1:43" s="189" customFormat="1" ht="24.75" customHeight="1" x14ac:dyDescent="0.2">
      <c r="A117" s="180">
        <v>116</v>
      </c>
      <c r="B117" s="181" t="s">
        <v>21861</v>
      </c>
      <c r="C117" s="182" t="s">
        <v>21862</v>
      </c>
      <c r="D117" s="184" t="str">
        <f>+INDEX([2]REPORTE_SEG_EXPEDIENTES!$F$1:$F$3006,MATCH(Tabla13[[#This Row],[REGISTRO]],[2]REPORTE_SEG_EXPEDIENTES!$B$1:$B$3006,0))</f>
        <v>19/12/2022</v>
      </c>
      <c r="E117" s="184"/>
      <c r="F117" s="183" t="s">
        <v>11969</v>
      </c>
      <c r="G117" s="184">
        <v>44958</v>
      </c>
      <c r="H117" s="184" t="s">
        <v>21804</v>
      </c>
      <c r="I117" s="214">
        <f t="shared" si="2"/>
        <v>44912</v>
      </c>
      <c r="J117" s="184" t="str">
        <f>IF(I117="-","NO ES TUPA",IF(Tabla5[[#This Row],[FECHA FIRMA]]&lt;=Tabla5[[#This Row],[FECHA DE PLAZO MAXIMO DE ATENCION]],"SI","NO"))</f>
        <v>SI</v>
      </c>
      <c r="K117" s="185"/>
      <c r="L117" s="185" t="str">
        <f>IFERROR(VLOOKUP(K117,[1]Hoja1!$B$2:$F$14234,2,FALSE),"")</f>
        <v/>
      </c>
      <c r="M117" s="185" t="str">
        <f>IFERROR(VLOOKUP(K117,[1]Hoja1!$B$2:$F$14234,3,FALSE),"")</f>
        <v/>
      </c>
      <c r="N117" s="185" t="str">
        <f>IFERROR(VLOOKUP(K117,[1]Hoja1!$B$2:$F$14234,4,FALSE),"")</f>
        <v/>
      </c>
      <c r="O117" s="193" t="s">
        <v>21863</v>
      </c>
      <c r="P117" s="185" t="s">
        <v>14894</v>
      </c>
      <c r="Q117" s="185" t="s">
        <v>23</v>
      </c>
      <c r="R117" s="185" t="s">
        <v>21541</v>
      </c>
      <c r="S117" s="185" t="s">
        <v>21542</v>
      </c>
      <c r="T117" s="185" t="s">
        <v>19118</v>
      </c>
      <c r="U117" s="185"/>
      <c r="V117" s="185" t="s">
        <v>1981</v>
      </c>
      <c r="W117" s="185"/>
      <c r="X117" s="185"/>
      <c r="Y117" s="191"/>
      <c r="Z117" s="187"/>
      <c r="AA117" s="166" t="s">
        <v>21663</v>
      </c>
      <c r="AB117" s="166" t="s">
        <v>21663</v>
      </c>
      <c r="AC117" s="166"/>
      <c r="AD117" s="166"/>
      <c r="AE117" s="166"/>
      <c r="AF117" s="166"/>
      <c r="AG117" s="166"/>
      <c r="AH117" s="166"/>
      <c r="AI117" s="166"/>
      <c r="AJ117" s="169"/>
      <c r="AK117" s="169"/>
      <c r="AL117" s="169"/>
      <c r="AM117" s="169"/>
      <c r="AN117" s="169"/>
      <c r="AO117" s="166"/>
      <c r="AP117" s="187"/>
      <c r="AQ117" s="180"/>
    </row>
    <row r="118" spans="1:43" s="189" customFormat="1" ht="24.75" customHeight="1" x14ac:dyDescent="0.2">
      <c r="A118" s="180">
        <v>117</v>
      </c>
      <c r="B118" s="181" t="s">
        <v>21864</v>
      </c>
      <c r="C118" s="182" t="s">
        <v>21865</v>
      </c>
      <c r="D118" s="184" t="str">
        <f>+INDEX([2]REPORTE_SEG_EXPEDIENTES!$F$1:$F$3006,MATCH(Tabla13[[#This Row],[REGISTRO]],[2]REPORTE_SEG_EXPEDIENTES!$B$1:$B$3006,0))</f>
        <v>15/12/2022</v>
      </c>
      <c r="E118" s="184"/>
      <c r="F118" s="183" t="s">
        <v>11969</v>
      </c>
      <c r="G118" s="184">
        <v>44958</v>
      </c>
      <c r="H118" s="184" t="s">
        <v>21804</v>
      </c>
      <c r="I118" s="214">
        <f t="shared" si="2"/>
        <v>44947</v>
      </c>
      <c r="J118" s="184" t="str">
        <f>IF(I118="-","NO ES TUPA",IF(Tabla5[[#This Row],[FECHA FIRMA]]&lt;=Tabla5[[#This Row],[FECHA DE PLAZO MAXIMO DE ATENCION]],"SI","NO"))</f>
        <v>NO</v>
      </c>
      <c r="K118" s="185"/>
      <c r="L118" s="185" t="str">
        <f>IFERROR(VLOOKUP(K118,[1]Hoja1!$B$2:$F$14234,2,FALSE),"")</f>
        <v/>
      </c>
      <c r="M118" s="185" t="str">
        <f>IFERROR(VLOOKUP(K118,[1]Hoja1!$B$2:$F$14234,3,FALSE),"")</f>
        <v/>
      </c>
      <c r="N118" s="185" t="str">
        <f>IFERROR(VLOOKUP(K118,[1]Hoja1!$B$2:$F$14234,4,FALSE),"")</f>
        <v/>
      </c>
      <c r="O118" s="193" t="s">
        <v>21866</v>
      </c>
      <c r="P118" s="185" t="s">
        <v>14894</v>
      </c>
      <c r="Q118" s="185" t="s">
        <v>23</v>
      </c>
      <c r="R118" s="185" t="s">
        <v>21541</v>
      </c>
      <c r="S118" s="185" t="s">
        <v>21542</v>
      </c>
      <c r="T118" s="185" t="s">
        <v>19118</v>
      </c>
      <c r="U118" s="185"/>
      <c r="V118" s="185" t="s">
        <v>1981</v>
      </c>
      <c r="W118" s="185"/>
      <c r="X118" s="185"/>
      <c r="Y118" s="191"/>
      <c r="Z118" s="187"/>
      <c r="AA118" s="166" t="s">
        <v>21663</v>
      </c>
      <c r="AB118" s="166" t="s">
        <v>21663</v>
      </c>
      <c r="AC118" s="166"/>
      <c r="AD118" s="166"/>
      <c r="AE118" s="166"/>
      <c r="AF118" s="166"/>
      <c r="AG118" s="166"/>
      <c r="AH118" s="166"/>
      <c r="AI118" s="166"/>
      <c r="AJ118" s="169"/>
      <c r="AK118" s="169"/>
      <c r="AL118" s="169"/>
      <c r="AM118" s="169"/>
      <c r="AN118" s="169"/>
      <c r="AO118" s="166"/>
      <c r="AP118" s="187"/>
      <c r="AQ118" s="180"/>
    </row>
    <row r="119" spans="1:43" s="189" customFormat="1" ht="24.75" customHeight="1" x14ac:dyDescent="0.2">
      <c r="A119" s="180">
        <v>118</v>
      </c>
      <c r="B119" s="181" t="s">
        <v>21867</v>
      </c>
      <c r="C119" s="182" t="s">
        <v>21868</v>
      </c>
      <c r="D119" s="184" t="str">
        <f>+INDEX([2]REPORTE_SEG_EXPEDIENTES!$F$1:$F$3006,MATCH(Tabla13[[#This Row],[REGISTRO]],[2]REPORTE_SEG_EXPEDIENTES!$B$1:$B$3006,0))</f>
        <v>06/10/2022</v>
      </c>
      <c r="E119" s="184"/>
      <c r="F119" s="183" t="s">
        <v>11969</v>
      </c>
      <c r="G119" s="184">
        <v>44958</v>
      </c>
      <c r="H119" s="184" t="s">
        <v>21804</v>
      </c>
      <c r="I119" s="214">
        <f t="shared" si="2"/>
        <v>44871</v>
      </c>
      <c r="J119" s="184" t="str">
        <f>IF(I119="-","NO ES TUPA",IF(Tabla5[[#This Row],[FECHA FIRMA]]&lt;=Tabla5[[#This Row],[FECHA DE PLAZO MAXIMO DE ATENCION]],"SI","NO"))</f>
        <v>SI</v>
      </c>
      <c r="K119" s="185"/>
      <c r="L119" s="185" t="str">
        <f>IFERROR(VLOOKUP(K119,[1]Hoja1!$B$2:$F$14234,2,FALSE),"")</f>
        <v/>
      </c>
      <c r="M119" s="185" t="str">
        <f>IFERROR(VLOOKUP(K119,[1]Hoja1!$B$2:$F$14234,3,FALSE),"")</f>
        <v/>
      </c>
      <c r="N119" s="185" t="str">
        <f>IFERROR(VLOOKUP(K119,[1]Hoja1!$B$2:$F$14234,4,FALSE),"")</f>
        <v/>
      </c>
      <c r="O119" s="193" t="s">
        <v>21869</v>
      </c>
      <c r="P119" s="185" t="s">
        <v>14894</v>
      </c>
      <c r="Q119" s="185"/>
      <c r="R119" s="185"/>
      <c r="S119" s="185"/>
      <c r="T119" s="185" t="s">
        <v>19113</v>
      </c>
      <c r="U119" s="185"/>
      <c r="V119" s="185" t="s">
        <v>1981</v>
      </c>
      <c r="W119" s="185"/>
      <c r="X119" s="185"/>
      <c r="Y119" s="191"/>
      <c r="Z119" s="187"/>
      <c r="AA119" s="166" t="s">
        <v>21663</v>
      </c>
      <c r="AB119" s="166" t="s">
        <v>21663</v>
      </c>
      <c r="AC119" s="166"/>
      <c r="AD119" s="166"/>
      <c r="AE119" s="166"/>
      <c r="AF119" s="166"/>
      <c r="AG119" s="166"/>
      <c r="AH119" s="166"/>
      <c r="AI119" s="166"/>
      <c r="AJ119" s="169"/>
      <c r="AK119" s="169"/>
      <c r="AL119" s="169"/>
      <c r="AM119" s="169"/>
      <c r="AN119" s="169"/>
      <c r="AO119" s="166"/>
      <c r="AP119" s="187"/>
      <c r="AQ119" s="180"/>
    </row>
    <row r="120" spans="1:43" s="189" customFormat="1" ht="24.75" customHeight="1" x14ac:dyDescent="0.2">
      <c r="A120" s="180">
        <v>119</v>
      </c>
      <c r="B120" s="181" t="s">
        <v>21870</v>
      </c>
      <c r="C120" s="182" t="s">
        <v>21871</v>
      </c>
      <c r="D120" s="184" t="str">
        <f>+INDEX([2]REPORTE_SEG_EXPEDIENTES!$F$1:$F$3006,MATCH(Tabla13[[#This Row],[REGISTRO]],[2]REPORTE_SEG_EXPEDIENTES!$B$1:$B$3006,0))</f>
        <v>25/01/2023</v>
      </c>
      <c r="E120" s="184"/>
      <c r="F120" s="183" t="s">
        <v>11969</v>
      </c>
      <c r="G120" s="184">
        <v>44958</v>
      </c>
      <c r="H120" s="184" t="s">
        <v>21804</v>
      </c>
      <c r="I120" s="214">
        <f t="shared" si="2"/>
        <v>44953</v>
      </c>
      <c r="J120" s="184" t="str">
        <f>IF(I120="-","NO ES TUPA",IF(Tabla5[[#This Row],[FECHA FIRMA]]&lt;=Tabla5[[#This Row],[FECHA DE PLAZO MAXIMO DE ATENCION]],"SI","NO"))</f>
        <v>SI</v>
      </c>
      <c r="K120" s="185"/>
      <c r="L120" s="185" t="str">
        <f>IFERROR(VLOOKUP(K120,[1]Hoja1!$B$2:$F$14234,2,FALSE),"")</f>
        <v/>
      </c>
      <c r="M120" s="185" t="str">
        <f>IFERROR(VLOOKUP(K120,[1]Hoja1!$B$2:$F$14234,3,FALSE),"")</f>
        <v/>
      </c>
      <c r="N120" s="185" t="str">
        <f>IFERROR(VLOOKUP(K120,[1]Hoja1!$B$2:$F$14234,4,FALSE),"")</f>
        <v/>
      </c>
      <c r="O120" s="193" t="s">
        <v>21872</v>
      </c>
      <c r="P120" s="185" t="s">
        <v>14894</v>
      </c>
      <c r="Q120" s="185" t="s">
        <v>23</v>
      </c>
      <c r="R120" s="185" t="s">
        <v>21541</v>
      </c>
      <c r="S120" s="185" t="s">
        <v>21542</v>
      </c>
      <c r="T120" s="185" t="s">
        <v>19118</v>
      </c>
      <c r="U120" s="185"/>
      <c r="V120" s="185" t="s">
        <v>1981</v>
      </c>
      <c r="W120" s="185"/>
      <c r="X120" s="185"/>
      <c r="Y120" s="191"/>
      <c r="Z120" s="187"/>
      <c r="AA120" s="166" t="s">
        <v>21663</v>
      </c>
      <c r="AB120" s="166" t="s">
        <v>21663</v>
      </c>
      <c r="AC120" s="166"/>
      <c r="AD120" s="166"/>
      <c r="AE120" s="166"/>
      <c r="AF120" s="166"/>
      <c r="AG120" s="166"/>
      <c r="AH120" s="166"/>
      <c r="AI120" s="166"/>
      <c r="AJ120" s="169"/>
      <c r="AK120" s="169"/>
      <c r="AL120" s="169"/>
      <c r="AM120" s="169"/>
      <c r="AN120" s="169"/>
      <c r="AO120" s="166"/>
      <c r="AP120" s="187"/>
      <c r="AQ120" s="180"/>
    </row>
    <row r="121" spans="1:43" s="189" customFormat="1" ht="24.75" customHeight="1" x14ac:dyDescent="0.2">
      <c r="A121" s="180">
        <v>120</v>
      </c>
      <c r="B121" s="181" t="s">
        <v>21873</v>
      </c>
      <c r="C121" s="182" t="s">
        <v>21874</v>
      </c>
      <c r="D121" s="184" t="str">
        <f>+INDEX([2]REPORTE_SEG_EXPEDIENTES!$F$1:$F$3006,MATCH(Tabla13[[#This Row],[REGISTRO]],[2]REPORTE_SEG_EXPEDIENTES!$B$1:$B$3006,0))</f>
        <v>23/11/2022</v>
      </c>
      <c r="E121" s="184"/>
      <c r="F121" s="183" t="s">
        <v>11969</v>
      </c>
      <c r="G121" s="184">
        <v>44958</v>
      </c>
      <c r="H121" s="184" t="s">
        <v>21804</v>
      </c>
      <c r="I121" s="214">
        <f t="shared" si="2"/>
        <v>44891</v>
      </c>
      <c r="J121" s="184" t="str">
        <f>IF(I121="-","NO ES TUPA",IF(Tabla5[[#This Row],[FECHA FIRMA]]&lt;=Tabla5[[#This Row],[FECHA DE PLAZO MAXIMO DE ATENCION]],"SI","NO"))</f>
        <v>NO</v>
      </c>
      <c r="K121" s="185"/>
      <c r="L121" s="185" t="str">
        <f>IFERROR(VLOOKUP(K121,[1]Hoja1!$B$2:$F$14234,2,FALSE),"")</f>
        <v/>
      </c>
      <c r="M121" s="185" t="str">
        <f>IFERROR(VLOOKUP(K121,[1]Hoja1!$B$2:$F$14234,3,FALSE),"")</f>
        <v/>
      </c>
      <c r="N121" s="185" t="str">
        <f>IFERROR(VLOOKUP(K121,[1]Hoja1!$B$2:$F$14234,4,FALSE),"")</f>
        <v/>
      </c>
      <c r="O121" s="193" t="s">
        <v>21875</v>
      </c>
      <c r="P121" s="185" t="s">
        <v>14894</v>
      </c>
      <c r="Q121" s="185"/>
      <c r="R121" s="185"/>
      <c r="S121" s="185"/>
      <c r="T121" s="185" t="s">
        <v>19113</v>
      </c>
      <c r="U121" s="185"/>
      <c r="V121" s="185" t="s">
        <v>1981</v>
      </c>
      <c r="W121" s="185"/>
      <c r="X121" s="185"/>
      <c r="Y121" s="191"/>
      <c r="Z121" s="187"/>
      <c r="AA121" s="166"/>
      <c r="AB121" s="166" t="s">
        <v>21663</v>
      </c>
      <c r="AC121" s="166"/>
      <c r="AD121" s="166"/>
      <c r="AE121" s="166"/>
      <c r="AF121" s="166"/>
      <c r="AG121" s="166"/>
      <c r="AH121" s="167"/>
      <c r="AI121" s="166"/>
      <c r="AJ121" s="168"/>
      <c r="AK121" s="168"/>
      <c r="AL121" s="168"/>
      <c r="AM121" s="168"/>
      <c r="AN121" s="168"/>
      <c r="AO121" s="166"/>
      <c r="AP121" s="187"/>
      <c r="AQ121" s="180"/>
    </row>
    <row r="122" spans="1:43" s="189" customFormat="1" ht="24.75" customHeight="1" x14ac:dyDescent="0.2">
      <c r="A122" s="180">
        <v>121</v>
      </c>
      <c r="B122" s="181" t="s">
        <v>21876</v>
      </c>
      <c r="C122" s="182" t="s">
        <v>21877</v>
      </c>
      <c r="D122" s="184" t="str">
        <f>+INDEX([2]REPORTE_SEG_EXPEDIENTES!$F$1:$F$3006,MATCH(Tabla13[[#This Row],[REGISTRO]],[2]REPORTE_SEG_EXPEDIENTES!$B$1:$B$3006,0))</f>
        <v>15/12/2022</v>
      </c>
      <c r="E122" s="184"/>
      <c r="F122" s="183" t="s">
        <v>11969</v>
      </c>
      <c r="G122" s="184">
        <v>44958</v>
      </c>
      <c r="H122" s="184" t="s">
        <v>21804</v>
      </c>
      <c r="I122" s="214">
        <f t="shared" si="2"/>
        <v>44947</v>
      </c>
      <c r="J122" s="184" t="str">
        <f>IF(I122="-","NO ES TUPA",IF(Tabla5[[#This Row],[FECHA FIRMA]]&lt;=Tabla5[[#This Row],[FECHA DE PLAZO MAXIMO DE ATENCION]],"SI","NO"))</f>
        <v>NO</v>
      </c>
      <c r="K122" s="185"/>
      <c r="L122" s="185" t="str">
        <f>IFERROR(VLOOKUP(K122,[1]Hoja1!$B$2:$F$14234,2,FALSE),"")</f>
        <v/>
      </c>
      <c r="M122" s="185" t="str">
        <f>IFERROR(VLOOKUP(K122,[1]Hoja1!$B$2:$F$14234,3,FALSE),"")</f>
        <v/>
      </c>
      <c r="N122" s="185" t="str">
        <f>IFERROR(VLOOKUP(K122,[1]Hoja1!$B$2:$F$14234,4,FALSE),"")</f>
        <v/>
      </c>
      <c r="O122" s="193" t="s">
        <v>21878</v>
      </c>
      <c r="P122" s="185" t="s">
        <v>14894</v>
      </c>
      <c r="Q122" s="185" t="s">
        <v>23</v>
      </c>
      <c r="R122" s="185" t="s">
        <v>21541</v>
      </c>
      <c r="S122" s="185" t="s">
        <v>21542</v>
      </c>
      <c r="T122" s="185" t="s">
        <v>19118</v>
      </c>
      <c r="U122" s="185"/>
      <c r="V122" s="185" t="s">
        <v>1981</v>
      </c>
      <c r="W122" s="185"/>
      <c r="X122" s="185"/>
      <c r="Y122" s="191"/>
      <c r="Z122" s="187"/>
      <c r="AA122" s="166" t="s">
        <v>21663</v>
      </c>
      <c r="AB122" s="166" t="s">
        <v>21663</v>
      </c>
      <c r="AC122" s="166"/>
      <c r="AD122" s="166"/>
      <c r="AE122" s="166"/>
      <c r="AF122" s="166"/>
      <c r="AG122" s="166"/>
      <c r="AH122" s="166"/>
      <c r="AI122" s="166"/>
      <c r="AJ122" s="169"/>
      <c r="AK122" s="169"/>
      <c r="AL122" s="169"/>
      <c r="AM122" s="169"/>
      <c r="AN122" s="169"/>
      <c r="AO122" s="166"/>
      <c r="AP122" s="187"/>
      <c r="AQ122" s="180"/>
    </row>
    <row r="123" spans="1:43" s="189" customFormat="1" ht="24.75" customHeight="1" x14ac:dyDescent="0.2">
      <c r="A123" s="180">
        <v>122</v>
      </c>
      <c r="B123" s="181" t="s">
        <v>21879</v>
      </c>
      <c r="C123" s="182" t="s">
        <v>21880</v>
      </c>
      <c r="D123" s="184" t="str">
        <f>+INDEX([2]REPORTE_SEG_EXPEDIENTES!$F$1:$F$3006,MATCH(Tabla13[[#This Row],[REGISTRO]],[2]REPORTE_SEG_EXPEDIENTES!$B$1:$B$3006,0))</f>
        <v>21/12/2022</v>
      </c>
      <c r="E123" s="184"/>
      <c r="F123" s="183" t="s">
        <v>11969</v>
      </c>
      <c r="G123" s="184">
        <v>44958</v>
      </c>
      <c r="H123" s="184" t="s">
        <v>21804</v>
      </c>
      <c r="I123" s="214">
        <f t="shared" si="2"/>
        <v>44916</v>
      </c>
      <c r="J123" s="184" t="str">
        <f>IF(I123="-","NO ES TUPA",IF(Tabla5[[#This Row],[FECHA FIRMA]]&lt;=Tabla5[[#This Row],[FECHA DE PLAZO MAXIMO DE ATENCION]],"SI","NO"))</f>
        <v>NO</v>
      </c>
      <c r="K123" s="185"/>
      <c r="L123" s="185" t="str">
        <f>IFERROR(VLOOKUP(K123,[1]Hoja1!$B$2:$F$14234,2,FALSE),"")</f>
        <v/>
      </c>
      <c r="M123" s="185" t="str">
        <f>IFERROR(VLOOKUP(K123,[1]Hoja1!$B$2:$F$14234,3,FALSE),"")</f>
        <v/>
      </c>
      <c r="N123" s="185" t="str">
        <f>IFERROR(VLOOKUP(K123,[1]Hoja1!$B$2:$F$14234,4,FALSE),"")</f>
        <v/>
      </c>
      <c r="O123" s="193" t="s">
        <v>21881</v>
      </c>
      <c r="P123" s="185" t="s">
        <v>14894</v>
      </c>
      <c r="Q123" s="185" t="s">
        <v>23</v>
      </c>
      <c r="R123" s="185" t="s">
        <v>21541</v>
      </c>
      <c r="S123" s="185" t="s">
        <v>21542</v>
      </c>
      <c r="T123" s="185" t="s">
        <v>19118</v>
      </c>
      <c r="U123" s="185"/>
      <c r="V123" s="185" t="s">
        <v>1981</v>
      </c>
      <c r="W123" s="185"/>
      <c r="X123" s="185"/>
      <c r="Y123" s="191"/>
      <c r="Z123" s="187"/>
      <c r="AA123" s="166" t="s">
        <v>21663</v>
      </c>
      <c r="AB123" s="166" t="s">
        <v>21663</v>
      </c>
      <c r="AC123" s="166"/>
      <c r="AD123" s="166"/>
      <c r="AE123" s="166"/>
      <c r="AF123" s="166"/>
      <c r="AG123" s="166"/>
      <c r="AH123" s="166"/>
      <c r="AI123" s="166"/>
      <c r="AJ123" s="169"/>
      <c r="AK123" s="169"/>
      <c r="AL123" s="169"/>
      <c r="AM123" s="169"/>
      <c r="AN123" s="169"/>
      <c r="AO123" s="166"/>
      <c r="AP123" s="187"/>
      <c r="AQ123" s="180"/>
    </row>
    <row r="124" spans="1:43" s="189" customFormat="1" ht="24.75" customHeight="1" x14ac:dyDescent="0.2">
      <c r="A124" s="180">
        <v>123</v>
      </c>
      <c r="B124" s="181" t="s">
        <v>21882</v>
      </c>
      <c r="C124" s="182" t="s">
        <v>21883</v>
      </c>
      <c r="D124" s="184" t="str">
        <f>+INDEX([2]REPORTE_SEG_EXPEDIENTES!$F$1:$F$3006,MATCH(Tabla13[[#This Row],[REGISTRO]],[2]REPORTE_SEG_EXPEDIENTES!$B$1:$B$3006,0))</f>
        <v>15/12/2022</v>
      </c>
      <c r="E124" s="184"/>
      <c r="F124" s="183" t="s">
        <v>11969</v>
      </c>
      <c r="G124" s="184">
        <v>44958</v>
      </c>
      <c r="H124" s="184" t="s">
        <v>21804</v>
      </c>
      <c r="I124" s="214">
        <f t="shared" si="2"/>
        <v>44947</v>
      </c>
      <c r="J124" s="184" t="str">
        <f>IF(I124="-","NO ES TUPA",IF(Tabla5[[#This Row],[FECHA FIRMA]]&lt;=Tabla5[[#This Row],[FECHA DE PLAZO MAXIMO DE ATENCION]],"SI","NO"))</f>
        <v>NO</v>
      </c>
      <c r="K124" s="185"/>
      <c r="L124" s="185" t="str">
        <f>IFERROR(VLOOKUP(K124,[1]Hoja1!$B$2:$F$14234,2,FALSE),"")</f>
        <v/>
      </c>
      <c r="M124" s="185" t="str">
        <f>IFERROR(VLOOKUP(K124,[1]Hoja1!$B$2:$F$14234,3,FALSE),"")</f>
        <v/>
      </c>
      <c r="N124" s="185" t="str">
        <f>IFERROR(VLOOKUP(K124,[1]Hoja1!$B$2:$F$14234,4,FALSE),"")</f>
        <v/>
      </c>
      <c r="O124" s="193" t="s">
        <v>21884</v>
      </c>
      <c r="P124" s="185" t="s">
        <v>14894</v>
      </c>
      <c r="Q124" s="185" t="s">
        <v>23</v>
      </c>
      <c r="R124" s="185" t="s">
        <v>21541</v>
      </c>
      <c r="S124" s="185" t="s">
        <v>21542</v>
      </c>
      <c r="T124" s="185" t="s">
        <v>19118</v>
      </c>
      <c r="U124" s="185"/>
      <c r="V124" s="185" t="s">
        <v>1981</v>
      </c>
      <c r="W124" s="185"/>
      <c r="X124" s="185"/>
      <c r="Y124" s="191"/>
      <c r="Z124" s="187"/>
      <c r="AA124" s="166" t="s">
        <v>21663</v>
      </c>
      <c r="AB124" s="166" t="s">
        <v>21663</v>
      </c>
      <c r="AC124" s="166"/>
      <c r="AD124" s="166"/>
      <c r="AE124" s="166"/>
      <c r="AF124" s="166"/>
      <c r="AG124" s="166"/>
      <c r="AH124" s="166"/>
      <c r="AI124" s="166"/>
      <c r="AJ124" s="169"/>
      <c r="AK124" s="169"/>
      <c r="AL124" s="169"/>
      <c r="AM124" s="169"/>
      <c r="AN124" s="169"/>
      <c r="AO124" s="166"/>
      <c r="AP124" s="187"/>
      <c r="AQ124" s="180"/>
    </row>
    <row r="125" spans="1:43" s="189" customFormat="1" ht="24.75" customHeight="1" x14ac:dyDescent="0.2">
      <c r="A125" s="180">
        <v>124</v>
      </c>
      <c r="B125" s="181" t="s">
        <v>21885</v>
      </c>
      <c r="C125" s="182" t="s">
        <v>21886</v>
      </c>
      <c r="D125" s="184" t="str">
        <f>+INDEX([2]REPORTE_SEG_EXPEDIENTES!$F$1:$F$3006,MATCH(Tabla13[[#This Row],[REGISTRO]],[2]REPORTE_SEG_EXPEDIENTES!$B$1:$B$3006,0))</f>
        <v>08/11/2022</v>
      </c>
      <c r="E125" s="184"/>
      <c r="F125" s="183" t="s">
        <v>11969</v>
      </c>
      <c r="G125" s="184">
        <v>44959</v>
      </c>
      <c r="H125" s="184" t="s">
        <v>21887</v>
      </c>
      <c r="I125" s="214">
        <f t="shared" si="2"/>
        <v>44906</v>
      </c>
      <c r="J125" s="184" t="str">
        <f>IF(I125="-","NO ES TUPA",IF(Tabla5[[#This Row],[FECHA FIRMA]]&lt;=Tabla5[[#This Row],[FECHA DE PLAZO MAXIMO DE ATENCION]],"SI","NO"))</f>
        <v>NO</v>
      </c>
      <c r="K125" s="185"/>
      <c r="L125" s="185" t="str">
        <f>IFERROR(VLOOKUP(K125,[1]Hoja1!$B$2:$F$14234,2,FALSE),"")</f>
        <v/>
      </c>
      <c r="M125" s="185" t="str">
        <f>IFERROR(VLOOKUP(K125,[1]Hoja1!$B$2:$F$14234,3,FALSE),"")</f>
        <v/>
      </c>
      <c r="N125" s="185" t="str">
        <f>IFERROR(VLOOKUP(K125,[1]Hoja1!$B$2:$F$14234,4,FALSE),"")</f>
        <v/>
      </c>
      <c r="O125" s="193" t="s">
        <v>21888</v>
      </c>
      <c r="P125" s="185" t="s">
        <v>14894</v>
      </c>
      <c r="Q125" s="185"/>
      <c r="R125" s="185"/>
      <c r="S125" s="185"/>
      <c r="T125" s="185" t="s">
        <v>342</v>
      </c>
      <c r="U125" s="185"/>
      <c r="V125" s="185" t="s">
        <v>1981</v>
      </c>
      <c r="W125" s="185"/>
      <c r="X125" s="185"/>
      <c r="Y125" s="191"/>
      <c r="Z125" s="187"/>
      <c r="AA125" s="166" t="s">
        <v>21663</v>
      </c>
      <c r="AB125" s="166"/>
      <c r="AC125" s="166"/>
      <c r="AD125" s="166"/>
      <c r="AE125" s="166"/>
      <c r="AF125" s="166"/>
      <c r="AG125" s="166"/>
      <c r="AH125" s="166"/>
      <c r="AI125" s="166"/>
      <c r="AJ125" s="169"/>
      <c r="AK125" s="169"/>
      <c r="AL125" s="169"/>
      <c r="AM125" s="169"/>
      <c r="AN125" s="169"/>
      <c r="AO125" s="166"/>
      <c r="AP125" s="187"/>
      <c r="AQ125" s="180"/>
    </row>
    <row r="126" spans="1:43" s="189" customFormat="1" ht="24.75" customHeight="1" x14ac:dyDescent="0.2">
      <c r="A126" s="180">
        <v>125</v>
      </c>
      <c r="B126" s="181" t="s">
        <v>21889</v>
      </c>
      <c r="C126" s="182" t="s">
        <v>21890</v>
      </c>
      <c r="D126" s="184" t="str">
        <f>+INDEX([2]REPORTE_SEG_EXPEDIENTES!$F$1:$F$3006,MATCH(Tabla13[[#This Row],[REGISTRO]],[2]REPORTE_SEG_EXPEDIENTES!$B$1:$B$3006,0))</f>
        <v>21/11/2022</v>
      </c>
      <c r="E126" s="184"/>
      <c r="F126" s="183" t="s">
        <v>11969</v>
      </c>
      <c r="G126" s="184">
        <v>44959</v>
      </c>
      <c r="H126" s="184" t="s">
        <v>21887</v>
      </c>
      <c r="I126" s="214">
        <f t="shared" si="2"/>
        <v>44887</v>
      </c>
      <c r="J126" s="184" t="str">
        <f>IF(I126="-","NO ES TUPA",IF(Tabla5[[#This Row],[FECHA FIRMA]]&lt;=Tabla5[[#This Row],[FECHA DE PLAZO MAXIMO DE ATENCION]],"SI","NO"))</f>
        <v>NO</v>
      </c>
      <c r="K126" s="185"/>
      <c r="L126" s="185" t="str">
        <f>IFERROR(VLOOKUP(K126,[1]Hoja1!$B$2:$F$14234,2,FALSE),"")</f>
        <v/>
      </c>
      <c r="M126" s="185" t="str">
        <f>IFERROR(VLOOKUP(K126,[1]Hoja1!$B$2:$F$14234,3,FALSE),"")</f>
        <v/>
      </c>
      <c r="N126" s="185" t="str">
        <f>IFERROR(VLOOKUP(K126,[1]Hoja1!$B$2:$F$14234,4,FALSE),"")</f>
        <v/>
      </c>
      <c r="O126" s="193" t="s">
        <v>21891</v>
      </c>
      <c r="P126" s="185" t="s">
        <v>14894</v>
      </c>
      <c r="Q126" s="185"/>
      <c r="R126" s="185"/>
      <c r="S126" s="185"/>
      <c r="T126" s="185" t="s">
        <v>342</v>
      </c>
      <c r="U126" s="185" t="s">
        <v>21675</v>
      </c>
      <c r="V126" s="185" t="s">
        <v>1981</v>
      </c>
      <c r="W126" s="185"/>
      <c r="X126" s="185"/>
      <c r="Y126" s="191"/>
      <c r="Z126" s="187"/>
      <c r="AA126" s="166" t="s">
        <v>21663</v>
      </c>
      <c r="AB126" s="166"/>
      <c r="AC126" s="166"/>
      <c r="AD126" s="166"/>
      <c r="AE126" s="166"/>
      <c r="AF126" s="166"/>
      <c r="AG126" s="166"/>
      <c r="AH126" s="166"/>
      <c r="AI126" s="166"/>
      <c r="AJ126" s="169"/>
      <c r="AK126" s="169"/>
      <c r="AL126" s="169"/>
      <c r="AM126" s="169"/>
      <c r="AN126" s="169"/>
      <c r="AO126" s="166"/>
      <c r="AP126" s="187"/>
      <c r="AQ126" s="180"/>
    </row>
    <row r="127" spans="1:43" s="189" customFormat="1" ht="24.75" customHeight="1" x14ac:dyDescent="0.2">
      <c r="A127" s="180">
        <v>126</v>
      </c>
      <c r="B127" s="181" t="s">
        <v>21892</v>
      </c>
      <c r="C127" s="182" t="s">
        <v>21893</v>
      </c>
      <c r="D127" s="184" t="str">
        <f>+INDEX([2]REPORTE_SEG_EXPEDIENTES!$F$1:$F$3006,MATCH(Tabla13[[#This Row],[REGISTRO]],[2]REPORTE_SEG_EXPEDIENTES!$B$1:$B$3006,0))</f>
        <v>11/11/2022</v>
      </c>
      <c r="E127" s="184"/>
      <c r="F127" s="183" t="s">
        <v>11969</v>
      </c>
      <c r="G127" s="184">
        <v>44959</v>
      </c>
      <c r="H127" s="184" t="s">
        <v>21887</v>
      </c>
      <c r="I127" s="214">
        <f t="shared" si="2"/>
        <v>44911</v>
      </c>
      <c r="J127" s="184" t="str">
        <f>IF(I127="-","NO ES TUPA",IF(Tabla5[[#This Row],[FECHA FIRMA]]&lt;=Tabla5[[#This Row],[FECHA DE PLAZO MAXIMO DE ATENCION]],"SI","NO"))</f>
        <v>NO</v>
      </c>
      <c r="K127" s="185">
        <v>22169</v>
      </c>
      <c r="L127" s="185" t="str">
        <f>IFERROR(VLOOKUP(K127,[1]Hoja1!$B$2:$F$14234,2,FALSE),"")</f>
        <v>DON GUILLERMO</v>
      </c>
      <c r="M127" s="185" t="str">
        <f>IFERROR(VLOOKUP(K127,[1]Hoja1!$B$2:$F$14234,3,FALSE),"")</f>
        <v>PT-22169-CM</v>
      </c>
      <c r="N127" s="185" t="str">
        <f>IFERROR(VLOOKUP(K127,[1]Hoja1!$B$2:$F$14234,4,FALSE),"")</f>
        <v>CHERRE NUNURA GUILLERMO</v>
      </c>
      <c r="O127" s="193" t="s">
        <v>21894</v>
      </c>
      <c r="P127" s="198" t="s">
        <v>14894</v>
      </c>
      <c r="Q127" s="198"/>
      <c r="R127" s="198"/>
      <c r="S127" s="198"/>
      <c r="T127" s="185" t="s">
        <v>78</v>
      </c>
      <c r="U127" s="198"/>
      <c r="V127" s="185" t="s">
        <v>1981</v>
      </c>
      <c r="W127" s="185" t="s">
        <v>5783</v>
      </c>
      <c r="X127" s="185" t="s">
        <v>20298</v>
      </c>
      <c r="Y127" s="191"/>
      <c r="Z127" s="187"/>
      <c r="AA127" s="166" t="s">
        <v>21663</v>
      </c>
      <c r="AB127" s="166"/>
      <c r="AC127" s="166"/>
      <c r="AD127" s="166"/>
      <c r="AE127" s="166"/>
      <c r="AF127" s="166"/>
      <c r="AG127" s="166"/>
      <c r="AH127" s="166"/>
      <c r="AI127" s="166"/>
      <c r="AJ127" s="169"/>
      <c r="AK127" s="169"/>
      <c r="AL127" s="169"/>
      <c r="AM127" s="169"/>
      <c r="AN127" s="169"/>
      <c r="AO127" s="166"/>
      <c r="AP127" s="187"/>
      <c r="AQ127" s="180"/>
    </row>
    <row r="128" spans="1:43" s="189" customFormat="1" ht="24.75" customHeight="1" x14ac:dyDescent="0.2">
      <c r="A128" s="180">
        <v>127</v>
      </c>
      <c r="B128" s="181" t="s">
        <v>21895</v>
      </c>
      <c r="C128" s="182" t="s">
        <v>21896</v>
      </c>
      <c r="D128" s="184" t="str">
        <f>+INDEX([2]REPORTE_SEG_EXPEDIENTES!$F$1:$F$3006,MATCH(Tabla13[[#This Row],[REGISTRO]],[2]REPORTE_SEG_EXPEDIENTES!$B$1:$B$3006,0))</f>
        <v>12/01/2023</v>
      </c>
      <c r="E128" s="184"/>
      <c r="F128" s="183" t="s">
        <v>11969</v>
      </c>
      <c r="G128" s="184">
        <v>44959</v>
      </c>
      <c r="H128" s="184" t="s">
        <v>21887</v>
      </c>
      <c r="I128" s="214">
        <f t="shared" si="2"/>
        <v>44973</v>
      </c>
      <c r="J128" s="184" t="str">
        <f>IF(I128="-","NO ES TUPA",IF(Tabla5[[#This Row],[FECHA FIRMA]]&lt;=Tabla5[[#This Row],[FECHA DE PLAZO MAXIMO DE ATENCION]],"SI","NO"))</f>
        <v>NO</v>
      </c>
      <c r="K128" s="185"/>
      <c r="L128" s="185" t="str">
        <f>IFERROR(VLOOKUP(K128,[1]Hoja1!$B$2:$F$14234,2,FALSE),"")</f>
        <v/>
      </c>
      <c r="M128" s="185" t="str">
        <f>IFERROR(VLOOKUP(K128,[1]Hoja1!$B$2:$F$14234,3,FALSE),"")</f>
        <v/>
      </c>
      <c r="N128" s="185" t="str">
        <f>IFERROR(VLOOKUP(K128,[1]Hoja1!$B$2:$F$14234,4,FALSE),"")</f>
        <v/>
      </c>
      <c r="O128" s="193" t="s">
        <v>21897</v>
      </c>
      <c r="P128" s="185" t="s">
        <v>14894</v>
      </c>
      <c r="Q128" s="185"/>
      <c r="R128" s="185"/>
      <c r="S128" s="185"/>
      <c r="T128" s="185" t="s">
        <v>21454</v>
      </c>
      <c r="U128" s="185" t="s">
        <v>21898</v>
      </c>
      <c r="V128" s="185" t="s">
        <v>1981</v>
      </c>
      <c r="W128" s="185"/>
      <c r="X128" s="185"/>
      <c r="Y128" s="191"/>
      <c r="Z128" s="187"/>
      <c r="AA128" s="166" t="s">
        <v>21663</v>
      </c>
      <c r="AB128" s="166"/>
      <c r="AC128" s="166"/>
      <c r="AD128" s="166"/>
      <c r="AE128" s="166"/>
      <c r="AF128" s="166"/>
      <c r="AG128" s="166"/>
      <c r="AH128" s="166"/>
      <c r="AI128" s="166"/>
      <c r="AJ128" s="169"/>
      <c r="AK128" s="169"/>
      <c r="AL128" s="169"/>
      <c r="AM128" s="169"/>
      <c r="AN128" s="169"/>
      <c r="AO128" s="166"/>
      <c r="AP128" s="187"/>
      <c r="AQ128" s="180"/>
    </row>
    <row r="129" spans="1:43" s="189" customFormat="1" ht="24.75" customHeight="1" x14ac:dyDescent="0.2">
      <c r="A129" s="180">
        <v>128</v>
      </c>
      <c r="B129" s="181" t="s">
        <v>21899</v>
      </c>
      <c r="C129" s="182" t="s">
        <v>21900</v>
      </c>
      <c r="D129" s="184" t="str">
        <f>+INDEX([2]REPORTE_SEG_EXPEDIENTES!$F$1:$F$3006,MATCH(Tabla13[[#This Row],[REGISTRO]],[2]REPORTE_SEG_EXPEDIENTES!$B$1:$B$3006,0))</f>
        <v>12/10/2022</v>
      </c>
      <c r="E129" s="184"/>
      <c r="F129" s="183" t="s">
        <v>11969</v>
      </c>
      <c r="G129" s="184">
        <v>44959</v>
      </c>
      <c r="H129" s="184" t="s">
        <v>21887</v>
      </c>
      <c r="I129" s="214">
        <f t="shared" si="2"/>
        <v>44881</v>
      </c>
      <c r="J129" s="184" t="str">
        <f>IF(I129="-","NO ES TUPA",IF(Tabla5[[#This Row],[FECHA FIRMA]]&lt;=Tabla5[[#This Row],[FECHA DE PLAZO MAXIMO DE ATENCION]],"SI","NO"))</f>
        <v>NO</v>
      </c>
      <c r="K129" s="185">
        <v>22721</v>
      </c>
      <c r="L129" s="185" t="str">
        <f>IFERROR(VLOOKUP(K129,[1]Hoja1!$B$2:$F$14234,2,FALSE),"")</f>
        <v>PAMELA FERNANDA</v>
      </c>
      <c r="M129" s="185" t="str">
        <f>IFERROR(VLOOKUP(K129,[1]Hoja1!$B$2:$F$14234,3,FALSE),"")</f>
        <v>PS-22721-CM</v>
      </c>
      <c r="N129" s="185" t="str">
        <f>IFERROR(VLOOKUP(K129,[1]Hoja1!$B$2:$F$14234,4,FALSE),"")</f>
        <v>CANELO HUASASQUICHE FERNANDO HERMENEJILDO</v>
      </c>
      <c r="O129" s="193" t="s">
        <v>21901</v>
      </c>
      <c r="P129" s="198" t="s">
        <v>14894</v>
      </c>
      <c r="Q129" s="198"/>
      <c r="R129" s="198"/>
      <c r="S129" s="198"/>
      <c r="T129" s="185" t="s">
        <v>78</v>
      </c>
      <c r="U129" s="198"/>
      <c r="V129" s="185" t="s">
        <v>1981</v>
      </c>
      <c r="W129" s="185" t="s">
        <v>5783</v>
      </c>
      <c r="X129" s="185" t="s">
        <v>21537</v>
      </c>
      <c r="Y129" s="191"/>
      <c r="Z129" s="187"/>
      <c r="AA129" s="166" t="s">
        <v>21663</v>
      </c>
      <c r="AB129" s="166"/>
      <c r="AC129" s="166"/>
      <c r="AD129" s="166"/>
      <c r="AE129" s="166"/>
      <c r="AF129" s="166"/>
      <c r="AG129" s="166"/>
      <c r="AH129" s="166"/>
      <c r="AI129" s="166"/>
      <c r="AJ129" s="169"/>
      <c r="AK129" s="169"/>
      <c r="AL129" s="169"/>
      <c r="AM129" s="169"/>
      <c r="AN129" s="169"/>
      <c r="AO129" s="166"/>
      <c r="AP129" s="187"/>
      <c r="AQ129" s="180"/>
    </row>
    <row r="130" spans="1:43" s="189" customFormat="1" ht="24.75" customHeight="1" x14ac:dyDescent="0.2">
      <c r="A130" s="180">
        <v>129</v>
      </c>
      <c r="B130" s="181" t="s">
        <v>21902</v>
      </c>
      <c r="C130" s="182" t="s">
        <v>15074</v>
      </c>
      <c r="D130" s="184" t="e">
        <f>+INDEX([2]REPORTE_SEG_EXPEDIENTES!$F$1:$F$3006,MATCH(Tabla13[[#This Row],[REGISTRO]],[2]REPORTE_SEG_EXPEDIENTES!$B$1:$B$3006,0))</f>
        <v>#N/A</v>
      </c>
      <c r="E130" s="184"/>
      <c r="F130" s="183" t="s">
        <v>11969</v>
      </c>
      <c r="G130" s="184">
        <v>44963</v>
      </c>
      <c r="H130" s="184" t="s">
        <v>21903</v>
      </c>
      <c r="I130" s="184" t="e">
        <f t="shared" ref="I130:I150" si="3">DATE(YEAR(D130), MONTH(D130), DAY(D130) + QUOTIENT(15 + DAY(D130) - 1 + DAY(DAY(D130 + 15)), 5) * 2 + DAY(D130 + 15) - DAY(D130))</f>
        <v>#N/A</v>
      </c>
      <c r="J130" s="184" t="e">
        <f>IF(I130="-","NO ES TUPA",IF(Tabla5[[#This Row],[FECHA FIRMA]]&lt;=Tabla5[[#This Row],[FECHA DE PLAZO MAXIMO DE ATENCION]],"SI","NO"))</f>
        <v>#N/A</v>
      </c>
      <c r="K130" s="185"/>
      <c r="L130" s="185" t="str">
        <f>IFERROR(VLOOKUP(K130,[1]Hoja1!$B$2:$F$14234,2,FALSE),"")</f>
        <v/>
      </c>
      <c r="M130" s="185" t="str">
        <f>IFERROR(VLOOKUP(K130,[1]Hoja1!$B$2:$F$14234,3,FALSE),"")</f>
        <v/>
      </c>
      <c r="N130" s="185" t="str">
        <f>IFERROR(VLOOKUP(K130,[1]Hoja1!$B$2:$F$14234,4,FALSE),"")</f>
        <v/>
      </c>
      <c r="O130" s="193" t="s">
        <v>21904</v>
      </c>
      <c r="P130" s="185" t="s">
        <v>14894</v>
      </c>
      <c r="Q130" s="185" t="s">
        <v>23</v>
      </c>
      <c r="R130" s="185" t="s">
        <v>21541</v>
      </c>
      <c r="S130" s="185" t="s">
        <v>21542</v>
      </c>
      <c r="T130" s="185" t="s">
        <v>19118</v>
      </c>
      <c r="U130" s="185" t="s">
        <v>19606</v>
      </c>
      <c r="V130" s="185" t="s">
        <v>1981</v>
      </c>
      <c r="W130" s="185"/>
      <c r="X130" s="185"/>
      <c r="Y130" s="191"/>
      <c r="Z130" s="187"/>
      <c r="AA130" s="166" t="s">
        <v>21489</v>
      </c>
      <c r="AB130" s="166"/>
      <c r="AC130" s="166"/>
      <c r="AD130" s="166"/>
      <c r="AE130" s="166"/>
      <c r="AF130" s="166"/>
      <c r="AG130" s="166"/>
      <c r="AH130" s="166"/>
      <c r="AI130" s="166"/>
      <c r="AJ130" s="169"/>
      <c r="AK130" s="169"/>
      <c r="AL130" s="169"/>
      <c r="AM130" s="169"/>
      <c r="AN130" s="169"/>
      <c r="AO130" s="166"/>
      <c r="AP130" s="187"/>
      <c r="AQ130" s="180"/>
    </row>
    <row r="131" spans="1:43" s="189" customFormat="1" ht="24.75" customHeight="1" x14ac:dyDescent="0.2">
      <c r="A131" s="180">
        <v>130</v>
      </c>
      <c r="B131" s="181" t="s">
        <v>21905</v>
      </c>
      <c r="C131" s="182" t="s">
        <v>21906</v>
      </c>
      <c r="D131" s="184" t="str">
        <f>+INDEX([2]REPORTE_SEG_EXPEDIENTES!$F$1:$F$3006,MATCH(Tabla13[[#This Row],[REGISTRO]],[2]REPORTE_SEG_EXPEDIENTES!$B$1:$B$3006,0))</f>
        <v>29/12/2022</v>
      </c>
      <c r="E131" s="184"/>
      <c r="F131" s="183" t="s">
        <v>11969</v>
      </c>
      <c r="G131" s="184">
        <v>44964</v>
      </c>
      <c r="H131" s="184" t="s">
        <v>21907</v>
      </c>
      <c r="I131" s="214">
        <f t="shared" si="3"/>
        <v>44930</v>
      </c>
      <c r="J131" s="184" t="str">
        <f>IF(I131="-","NO ES TUPA",IF(Tabla5[[#This Row],[FECHA FIRMA]]&lt;=Tabla5[[#This Row],[FECHA DE PLAZO MAXIMO DE ATENCION]],"SI","NO"))</f>
        <v>SI</v>
      </c>
      <c r="K131" s="185"/>
      <c r="L131" s="185" t="str">
        <f>IFERROR(VLOOKUP(K131,[1]Hoja1!$B$2:$F$14234,2,FALSE),"")</f>
        <v/>
      </c>
      <c r="M131" s="185" t="str">
        <f>IFERROR(VLOOKUP(K131,[1]Hoja1!$B$2:$F$14234,3,FALSE),"")</f>
        <v/>
      </c>
      <c r="N131" s="185" t="str">
        <f>IFERROR(VLOOKUP(K131,[1]Hoja1!$B$2:$F$14234,4,FALSE),"")</f>
        <v/>
      </c>
      <c r="O131" s="193" t="s">
        <v>21908</v>
      </c>
      <c r="P131" s="185" t="s">
        <v>14894</v>
      </c>
      <c r="Q131" s="185"/>
      <c r="R131" s="185"/>
      <c r="S131" s="185"/>
      <c r="T131" s="185" t="s">
        <v>21445</v>
      </c>
      <c r="U131" s="185"/>
      <c r="V131" s="185" t="s">
        <v>1981</v>
      </c>
      <c r="W131" s="185"/>
      <c r="X131" s="185"/>
      <c r="Y131" s="191"/>
      <c r="Z131" s="187"/>
      <c r="AA131" s="166" t="s">
        <v>21663</v>
      </c>
      <c r="AB131" s="166"/>
      <c r="AC131" s="166"/>
      <c r="AD131" s="166"/>
      <c r="AE131" s="166"/>
      <c r="AF131" s="166"/>
      <c r="AG131" s="166"/>
      <c r="AH131" s="166"/>
      <c r="AI131" s="166"/>
      <c r="AJ131" s="169"/>
      <c r="AK131" s="169"/>
      <c r="AL131" s="169"/>
      <c r="AM131" s="169"/>
      <c r="AN131" s="169"/>
      <c r="AO131" s="166"/>
      <c r="AP131" s="187"/>
      <c r="AQ131" s="180"/>
    </row>
    <row r="132" spans="1:43" s="189" customFormat="1" ht="24.75" customHeight="1" x14ac:dyDescent="0.2">
      <c r="A132" s="180">
        <v>131</v>
      </c>
      <c r="B132" s="181" t="s">
        <v>21909</v>
      </c>
      <c r="C132" s="182" t="s">
        <v>21910</v>
      </c>
      <c r="D132" s="184" t="str">
        <f>+INDEX([2]REPORTE_SEG_EXPEDIENTES!$F$1:$F$3006,MATCH(Tabla13[[#This Row],[REGISTRO]],[2]REPORTE_SEG_EXPEDIENTES!$B$1:$B$3006,0))</f>
        <v>30/01/2023</v>
      </c>
      <c r="E132" s="184"/>
      <c r="F132" s="183" t="s">
        <v>11969</v>
      </c>
      <c r="G132" s="184">
        <v>44964</v>
      </c>
      <c r="H132" s="184" t="s">
        <v>21907</v>
      </c>
      <c r="I132" s="214">
        <f t="shared" si="3"/>
        <v>44962</v>
      </c>
      <c r="J132" s="184" t="str">
        <f>IF(I132="-","NO ES TUPA",IF(Tabla5[[#This Row],[FECHA FIRMA]]&lt;=Tabla5[[#This Row],[FECHA DE PLAZO MAXIMO DE ATENCION]],"SI","NO"))</f>
        <v>NO</v>
      </c>
      <c r="K132" s="185"/>
      <c r="L132" s="185" t="str">
        <f>IFERROR(VLOOKUP(K132,[1]Hoja1!$B$2:$F$14234,2,FALSE),"")</f>
        <v/>
      </c>
      <c r="M132" s="185" t="str">
        <f>IFERROR(VLOOKUP(K132,[1]Hoja1!$B$2:$F$14234,3,FALSE),"")</f>
        <v/>
      </c>
      <c r="N132" s="185" t="str">
        <f>IFERROR(VLOOKUP(K132,[1]Hoja1!$B$2:$F$14234,4,FALSE),"")</f>
        <v/>
      </c>
      <c r="O132" s="193" t="s">
        <v>21911</v>
      </c>
      <c r="P132" s="185" t="s">
        <v>14894</v>
      </c>
      <c r="Q132" s="185"/>
      <c r="R132" s="185"/>
      <c r="S132" s="185"/>
      <c r="T132" s="185" t="s">
        <v>21445</v>
      </c>
      <c r="U132" s="185"/>
      <c r="V132" s="185" t="s">
        <v>1981</v>
      </c>
      <c r="W132" s="185"/>
      <c r="X132" s="185"/>
      <c r="Y132" s="191"/>
      <c r="Z132" s="187"/>
      <c r="AA132" s="166" t="s">
        <v>21663</v>
      </c>
      <c r="AB132" s="166"/>
      <c r="AC132" s="166"/>
      <c r="AD132" s="166"/>
      <c r="AE132" s="166"/>
      <c r="AF132" s="166"/>
      <c r="AG132" s="166"/>
      <c r="AH132" s="166"/>
      <c r="AI132" s="166"/>
      <c r="AJ132" s="169"/>
      <c r="AK132" s="169"/>
      <c r="AL132" s="169"/>
      <c r="AM132" s="169"/>
      <c r="AN132" s="169"/>
      <c r="AO132" s="166"/>
      <c r="AP132" s="187"/>
      <c r="AQ132" s="180"/>
    </row>
    <row r="133" spans="1:43" ht="24.75" customHeight="1" x14ac:dyDescent="0.25">
      <c r="A133" s="180">
        <v>132</v>
      </c>
      <c r="B133" s="181" t="s">
        <v>21912</v>
      </c>
      <c r="C133" s="182" t="s">
        <v>21913</v>
      </c>
      <c r="D133" s="184" t="str">
        <f>+INDEX([2]REPORTE_SEG_EXPEDIENTES!$F$1:$F$3006,MATCH(Tabla13[[#This Row],[REGISTRO]],[2]REPORTE_SEG_EXPEDIENTES!$B$1:$B$3006,0))</f>
        <v>23/12/2022</v>
      </c>
      <c r="E133" s="184"/>
      <c r="F133" s="183" t="s">
        <v>11969</v>
      </c>
      <c r="G133" s="184">
        <v>44966</v>
      </c>
      <c r="H133" s="184" t="s">
        <v>21914</v>
      </c>
      <c r="I133" s="214">
        <f t="shared" si="3"/>
        <v>44918</v>
      </c>
      <c r="J133" s="184" t="str">
        <f>IF(I133="-","NO ES TUPA",IF(Tabla5[[#This Row],[FECHA FIRMA]]&lt;=Tabla5[[#This Row],[FECHA DE PLAZO MAXIMO DE ATENCION]],"SI","NO"))</f>
        <v>NO</v>
      </c>
      <c r="K133" s="185">
        <v>3881</v>
      </c>
      <c r="L133" s="185" t="str">
        <f>IFERROR(VLOOKUP(K133,[1]Hoja1!$B$2:$F$14234,2,FALSE),"")</f>
        <v>DOS HERMANOS</v>
      </c>
      <c r="M133" s="185" t="str">
        <f>IFERROR(VLOOKUP(K133,[1]Hoja1!$B$2:$F$14234,3,FALSE),"")</f>
        <v>PT-3881-CM</v>
      </c>
      <c r="N133" s="185" t="s">
        <v>21915</v>
      </c>
      <c r="O133" s="193" t="s">
        <v>21916</v>
      </c>
      <c r="P133" s="198" t="s">
        <v>14894</v>
      </c>
      <c r="Q133" s="198"/>
      <c r="R133" s="198"/>
      <c r="S133" s="198"/>
      <c r="T133" s="185" t="s">
        <v>78</v>
      </c>
      <c r="U133" s="198"/>
      <c r="V133" s="198" t="s">
        <v>1981</v>
      </c>
      <c r="W133" s="185" t="s">
        <v>5783</v>
      </c>
      <c r="X133" s="185"/>
      <c r="Y133" s="191"/>
      <c r="Z133" s="187"/>
      <c r="AA133" s="166" t="s">
        <v>21663</v>
      </c>
      <c r="AB133" s="166"/>
      <c r="AC133" s="166"/>
      <c r="AD133" s="166"/>
      <c r="AE133" s="166"/>
      <c r="AF133" s="166"/>
      <c r="AG133" s="166"/>
      <c r="AH133" s="166"/>
      <c r="AI133" s="166"/>
      <c r="AJ133" s="169"/>
      <c r="AK133" s="169"/>
      <c r="AL133" s="169"/>
      <c r="AM133" s="169"/>
      <c r="AN133" s="169"/>
      <c r="AO133" s="166"/>
      <c r="AP133" s="187"/>
      <c r="AQ133" s="180"/>
    </row>
    <row r="134" spans="1:43" s="189" customFormat="1" ht="24.75" customHeight="1" x14ac:dyDescent="0.2">
      <c r="A134" s="180">
        <v>133</v>
      </c>
      <c r="B134" s="181" t="s">
        <v>21917</v>
      </c>
      <c r="C134" s="182" t="s">
        <v>21918</v>
      </c>
      <c r="D134" s="184" t="str">
        <f>+INDEX([2]REPORTE_SEG_EXPEDIENTES!$F$1:$F$3006,MATCH(Tabla13[[#This Row],[REGISTRO]],[2]REPORTE_SEG_EXPEDIENTES!$B$1:$B$3006,0))</f>
        <v>20/07/2022</v>
      </c>
      <c r="E134" s="184"/>
      <c r="F134" s="183" t="s">
        <v>11969</v>
      </c>
      <c r="G134" s="184">
        <v>44966</v>
      </c>
      <c r="H134" s="184" t="s">
        <v>21914</v>
      </c>
      <c r="I134" s="214">
        <f t="shared" si="3"/>
        <v>44760</v>
      </c>
      <c r="J134" s="184" t="str">
        <f>IF(I134="-","NO ES TUPA",IF(Tabla5[[#This Row],[FECHA FIRMA]]&lt;=Tabla5[[#This Row],[FECHA DE PLAZO MAXIMO DE ATENCION]],"SI","NO"))</f>
        <v>NO</v>
      </c>
      <c r="K134" s="185"/>
      <c r="L134" s="185" t="str">
        <f>IFERROR(VLOOKUP(K134,[1]Hoja1!$B$2:$F$14234,2,FALSE),"")</f>
        <v/>
      </c>
      <c r="M134" s="185" t="str">
        <f>IFERROR(VLOOKUP(K134,[1]Hoja1!$B$2:$F$14234,3,FALSE),"")</f>
        <v/>
      </c>
      <c r="N134" s="185" t="str">
        <f>IFERROR(VLOOKUP(K134,[1]Hoja1!$B$2:$F$14234,4,FALSE),"")</f>
        <v/>
      </c>
      <c r="O134" s="193" t="s">
        <v>21919</v>
      </c>
      <c r="P134" s="185" t="s">
        <v>14894</v>
      </c>
      <c r="Q134" s="185"/>
      <c r="R134" s="185"/>
      <c r="S134" s="185"/>
      <c r="T134" s="185" t="s">
        <v>21456</v>
      </c>
      <c r="U134" s="185"/>
      <c r="V134" s="185" t="s">
        <v>1981</v>
      </c>
      <c r="W134" s="185"/>
      <c r="X134" s="185" t="s">
        <v>21920</v>
      </c>
      <c r="Y134" s="191"/>
      <c r="Z134" s="187"/>
      <c r="AA134" s="166" t="s">
        <v>21663</v>
      </c>
      <c r="AB134" s="166"/>
      <c r="AC134" s="166"/>
      <c r="AD134" s="166"/>
      <c r="AE134" s="166"/>
      <c r="AF134" s="166"/>
      <c r="AG134" s="166"/>
      <c r="AH134" s="166"/>
      <c r="AI134" s="166"/>
      <c r="AJ134" s="169"/>
      <c r="AK134" s="169"/>
      <c r="AL134" s="169"/>
      <c r="AM134" s="169"/>
      <c r="AN134" s="169"/>
      <c r="AO134" s="166"/>
      <c r="AP134" s="187"/>
      <c r="AQ134" s="180"/>
    </row>
    <row r="135" spans="1:43" s="189" customFormat="1" ht="24.75" customHeight="1" x14ac:dyDescent="0.2">
      <c r="A135" s="180">
        <v>134</v>
      </c>
      <c r="B135" s="181" t="s">
        <v>21921</v>
      </c>
      <c r="C135" s="182" t="s">
        <v>21922</v>
      </c>
      <c r="D135" s="184" t="str">
        <f>+INDEX([2]REPORTE_SEG_EXPEDIENTES!$F$1:$F$3006,MATCH(Tabla13[[#This Row],[REGISTRO]],[2]REPORTE_SEG_EXPEDIENTES!$B$1:$B$3006,0))</f>
        <v>20/10/2022</v>
      </c>
      <c r="E135" s="184"/>
      <c r="F135" s="183" t="s">
        <v>11969</v>
      </c>
      <c r="G135" s="184">
        <v>44966</v>
      </c>
      <c r="H135" s="184" t="s">
        <v>21914</v>
      </c>
      <c r="I135" s="184">
        <f t="shared" si="3"/>
        <v>44852</v>
      </c>
      <c r="J135" s="184" t="str">
        <f>IF(I135="-","NO ES TUPA",IF(Tabla5[[#This Row],[FECHA FIRMA]]&lt;=Tabla5[[#This Row],[FECHA DE PLAZO MAXIMO DE ATENCION]],"SI","NO"))</f>
        <v>NO</v>
      </c>
      <c r="K135" s="185"/>
      <c r="L135" s="185" t="str">
        <f>IFERROR(VLOOKUP(K135,[1]Hoja1!$B$2:$F$14234,2,FALSE),"")</f>
        <v/>
      </c>
      <c r="M135" s="185" t="str">
        <f>IFERROR(VLOOKUP(K135,[1]Hoja1!$B$2:$F$14234,3,FALSE),"")</f>
        <v/>
      </c>
      <c r="N135" s="185" t="str">
        <f>IFERROR(VLOOKUP(K135,[1]Hoja1!$B$2:$F$14234,4,FALSE),"")</f>
        <v/>
      </c>
      <c r="O135" s="193" t="s">
        <v>21923</v>
      </c>
      <c r="P135" s="185" t="s">
        <v>14894</v>
      </c>
      <c r="Q135" s="185"/>
      <c r="R135" s="185"/>
      <c r="S135" s="185"/>
      <c r="T135" s="185" t="s">
        <v>19124</v>
      </c>
      <c r="U135" s="185"/>
      <c r="V135" s="185" t="s">
        <v>21444</v>
      </c>
      <c r="W135" s="185"/>
      <c r="X135" s="185" t="s">
        <v>21537</v>
      </c>
      <c r="Y135" s="191"/>
      <c r="Z135" s="187"/>
      <c r="AA135" s="170"/>
      <c r="AB135" s="170"/>
      <c r="AC135" s="170"/>
      <c r="AD135" s="170"/>
      <c r="AE135" s="170"/>
      <c r="AF135" s="170"/>
      <c r="AG135" s="170"/>
      <c r="AH135" s="171"/>
      <c r="AI135" s="170"/>
      <c r="AJ135" s="171"/>
      <c r="AK135" s="171"/>
      <c r="AL135" s="171"/>
      <c r="AM135" s="171"/>
      <c r="AN135" s="171"/>
      <c r="AO135" s="170"/>
      <c r="AP135" s="187"/>
      <c r="AQ135" s="180"/>
    </row>
    <row r="136" spans="1:43" s="206" customFormat="1" ht="24.75" customHeight="1" x14ac:dyDescent="0.2">
      <c r="A136" s="200">
        <v>135</v>
      </c>
      <c r="B136" s="201" t="s">
        <v>21924</v>
      </c>
      <c r="C136" s="202" t="s">
        <v>21925</v>
      </c>
      <c r="D136" s="204" t="str">
        <f>+INDEX([2]REPORTE_SEG_EXPEDIENTES!$F$1:$F$3006,MATCH(Tabla13[[#This Row],[REGISTRO]],[2]REPORTE_SEG_EXPEDIENTES!$B$1:$B$3006,0))</f>
        <v>02/11/2022</v>
      </c>
      <c r="E136" s="204"/>
      <c r="F136" s="203" t="s">
        <v>11969</v>
      </c>
      <c r="G136" s="204">
        <v>44967</v>
      </c>
      <c r="H136" s="204" t="s">
        <v>21926</v>
      </c>
      <c r="I136" s="208">
        <f t="shared" si="3"/>
        <v>44894</v>
      </c>
      <c r="J136" s="204" t="str">
        <f>IF(I136="-","NO ES TUPA",IF(Tabla5[[#This Row],[FECHA FIRMA]]&lt;=Tabla5[[#This Row],[FECHA DE PLAZO MAXIMO DE ATENCION]],"SI","NO"))</f>
        <v>NO</v>
      </c>
      <c r="K136" s="205"/>
      <c r="L136" s="205" t="str">
        <f>IFERROR(VLOOKUP(K136,[1]Hoja1!$B$2:$F$14234,2,FALSE),"")</f>
        <v/>
      </c>
      <c r="M136" s="205" t="str">
        <f>IFERROR(VLOOKUP(K136,[1]Hoja1!$B$2:$F$14234,3,FALSE),"")</f>
        <v/>
      </c>
      <c r="N136" s="205" t="str">
        <f>IFERROR(VLOOKUP(K136,[1]Hoja1!$B$2:$F$14234,4,FALSE),"")</f>
        <v/>
      </c>
      <c r="O136" s="210" t="s">
        <v>21927</v>
      </c>
      <c r="P136" s="205" t="s">
        <v>14894</v>
      </c>
      <c r="Q136" s="205"/>
      <c r="R136" s="205"/>
      <c r="S136" s="205"/>
      <c r="T136" s="185" t="s">
        <v>342</v>
      </c>
      <c r="U136" s="185" t="s">
        <v>21575</v>
      </c>
      <c r="V136" s="185" t="s">
        <v>1981</v>
      </c>
      <c r="W136" s="205"/>
      <c r="X136" s="205" t="s">
        <v>21928</v>
      </c>
      <c r="Y136" s="191"/>
      <c r="Z136" s="187"/>
      <c r="AA136" s="166" t="s">
        <v>21663</v>
      </c>
      <c r="AB136" s="166"/>
      <c r="AC136" s="166"/>
      <c r="AD136" s="166"/>
      <c r="AE136" s="166"/>
      <c r="AF136" s="166"/>
      <c r="AG136" s="166"/>
      <c r="AH136" s="166"/>
      <c r="AI136" s="166"/>
      <c r="AJ136" s="169"/>
      <c r="AK136" s="169"/>
      <c r="AL136" s="169"/>
      <c r="AM136" s="169"/>
      <c r="AN136" s="169"/>
      <c r="AO136" s="166"/>
      <c r="AP136" s="187"/>
      <c r="AQ136" s="180"/>
    </row>
    <row r="137" spans="1:43" s="189" customFormat="1" ht="24.75" customHeight="1" x14ac:dyDescent="0.2">
      <c r="A137" s="180">
        <v>136</v>
      </c>
      <c r="B137" s="181" t="s">
        <v>21929</v>
      </c>
      <c r="C137" s="182" t="s">
        <v>21930</v>
      </c>
      <c r="D137" s="184" t="str">
        <f>+INDEX([2]REPORTE_SEG_EXPEDIENTES!$F$1:$F$3006,MATCH(Tabla13[[#This Row],[REGISTRO]],[2]REPORTE_SEG_EXPEDIENTES!$B$1:$B$3006,0))</f>
        <v>06/10/2022</v>
      </c>
      <c r="E137" s="184"/>
      <c r="F137" s="183" t="s">
        <v>11969</v>
      </c>
      <c r="G137" s="184">
        <v>44970</v>
      </c>
      <c r="H137" s="184" t="s">
        <v>21931</v>
      </c>
      <c r="I137" s="184">
        <f t="shared" si="3"/>
        <v>44871</v>
      </c>
      <c r="J137" s="184" t="str">
        <f>IF(I137="-","NO ES TUPA",IF(Tabla5[[#This Row],[FECHA FIRMA]]&lt;=Tabla5[[#This Row],[FECHA DE PLAZO MAXIMO DE ATENCION]],"SI","NO"))</f>
        <v>NO</v>
      </c>
      <c r="K137" s="185"/>
      <c r="L137" s="185" t="str">
        <f>IFERROR(VLOOKUP(K137,[1]Hoja1!$B$2:$F$14234,2,FALSE),"")</f>
        <v/>
      </c>
      <c r="M137" s="185" t="str">
        <f>IFERROR(VLOOKUP(K137,[1]Hoja1!$B$2:$F$14234,3,FALSE),"")</f>
        <v/>
      </c>
      <c r="N137" s="185" t="str">
        <f>IFERROR(VLOOKUP(K137,[1]Hoja1!$B$2:$F$14234,4,FALSE),"")</f>
        <v/>
      </c>
      <c r="O137" s="193" t="s">
        <v>21932</v>
      </c>
      <c r="P137" s="185" t="s">
        <v>14894</v>
      </c>
      <c r="Q137" s="185"/>
      <c r="R137" s="185"/>
      <c r="S137" s="185"/>
      <c r="T137" s="185" t="s">
        <v>179</v>
      </c>
      <c r="U137" s="185" t="s">
        <v>21618</v>
      </c>
      <c r="V137" s="185" t="s">
        <v>21444</v>
      </c>
      <c r="W137" s="185"/>
      <c r="X137" s="185"/>
      <c r="Y137" s="191"/>
      <c r="Z137" s="187"/>
      <c r="AA137" s="167"/>
      <c r="AB137" s="166" t="s">
        <v>21663</v>
      </c>
      <c r="AC137" s="166"/>
      <c r="AD137" s="166"/>
      <c r="AE137" s="166"/>
      <c r="AF137" s="166"/>
      <c r="AG137" s="166"/>
      <c r="AH137" s="167"/>
      <c r="AI137" s="166"/>
      <c r="AJ137" s="168"/>
      <c r="AK137" s="168"/>
      <c r="AL137" s="168"/>
      <c r="AM137" s="168"/>
      <c r="AN137" s="168"/>
      <c r="AO137" s="166"/>
      <c r="AP137" s="187"/>
      <c r="AQ137" s="180"/>
    </row>
    <row r="138" spans="1:43" s="189" customFormat="1" ht="24.75" customHeight="1" x14ac:dyDescent="0.2">
      <c r="A138" s="180">
        <v>137</v>
      </c>
      <c r="B138" s="181" t="s">
        <v>21933</v>
      </c>
      <c r="C138" s="182" t="s">
        <v>21934</v>
      </c>
      <c r="D138" s="184" t="str">
        <f>+INDEX([2]REPORTE_SEG_EXPEDIENTES!$F$1:$F$3006,MATCH(Tabla13[[#This Row],[REGISTRO]],[2]REPORTE_SEG_EXPEDIENTES!$B$1:$B$3006,0))</f>
        <v>27/10/2022</v>
      </c>
      <c r="E138" s="184"/>
      <c r="F138" s="183" t="s">
        <v>11969</v>
      </c>
      <c r="G138" s="184">
        <v>44970</v>
      </c>
      <c r="H138" s="184" t="s">
        <v>21931</v>
      </c>
      <c r="I138" s="214">
        <f t="shared" si="3"/>
        <v>44865</v>
      </c>
      <c r="J138" s="184" t="str">
        <f>IF(I138="-","NO ES TUPA",IF(Tabla5[[#This Row],[FECHA FIRMA]]&lt;=Tabla5[[#This Row],[FECHA DE PLAZO MAXIMO DE ATENCION]],"SI","NO"))</f>
        <v>NO</v>
      </c>
      <c r="K138" s="185"/>
      <c r="L138" s="185" t="str">
        <f>IFERROR(VLOOKUP(K138,[1]Hoja1!$B$2:$F$14234,2,FALSE),"")</f>
        <v/>
      </c>
      <c r="M138" s="185" t="str">
        <f>IFERROR(VLOOKUP(K138,[1]Hoja1!$B$2:$F$14234,3,FALSE),"")</f>
        <v/>
      </c>
      <c r="N138" s="185" t="str">
        <f>IFERROR(VLOOKUP(K138,[1]Hoja1!$B$2:$F$14234,4,FALSE),"")</f>
        <v/>
      </c>
      <c r="O138" s="193" t="s">
        <v>21935</v>
      </c>
      <c r="P138" s="185" t="s">
        <v>14894</v>
      </c>
      <c r="Q138" s="185"/>
      <c r="R138" s="185"/>
      <c r="S138" s="185"/>
      <c r="T138" s="185" t="s">
        <v>19113</v>
      </c>
      <c r="U138" s="185"/>
      <c r="V138" s="185" t="s">
        <v>1981</v>
      </c>
      <c r="W138" s="185"/>
      <c r="X138" s="185"/>
      <c r="Y138" s="191"/>
      <c r="Z138" s="187"/>
      <c r="AA138" s="166"/>
      <c r="AB138" s="166" t="s">
        <v>21663</v>
      </c>
      <c r="AC138" s="166"/>
      <c r="AD138" s="166" t="s">
        <v>21489</v>
      </c>
      <c r="AE138" s="166"/>
      <c r="AF138" s="166"/>
      <c r="AG138" s="166"/>
      <c r="AH138" s="167"/>
      <c r="AI138" s="166"/>
      <c r="AJ138" s="168"/>
      <c r="AK138" s="168"/>
      <c r="AL138" s="168"/>
      <c r="AM138" s="168"/>
      <c r="AN138" s="168"/>
      <c r="AO138" s="166"/>
      <c r="AP138" s="187"/>
      <c r="AQ138" s="180"/>
    </row>
    <row r="139" spans="1:43" s="189" customFormat="1" ht="24.75" customHeight="1" x14ac:dyDescent="0.2">
      <c r="A139" s="180">
        <v>138</v>
      </c>
      <c r="B139" s="181" t="s">
        <v>21936</v>
      </c>
      <c r="C139" s="182" t="s">
        <v>21937</v>
      </c>
      <c r="D139" s="184" t="str">
        <f>+INDEX([2]REPORTE_SEG_EXPEDIENTES!$F$1:$F$3006,MATCH(Tabla13[[#This Row],[REGISTRO]],[2]REPORTE_SEG_EXPEDIENTES!$B$1:$B$3006,0))</f>
        <v>05/01/2023</v>
      </c>
      <c r="E139" s="184"/>
      <c r="F139" s="183" t="s">
        <v>11969</v>
      </c>
      <c r="G139" s="184">
        <v>44970</v>
      </c>
      <c r="H139" s="184" t="s">
        <v>21931</v>
      </c>
      <c r="I139" s="214">
        <f t="shared" si="3"/>
        <v>44960</v>
      </c>
      <c r="J139" s="184" t="str">
        <f>IF(I139="-","NO ES TUPA",IF(Tabla5[[#This Row],[FECHA FIRMA]]&lt;=Tabla5[[#This Row],[FECHA DE PLAZO MAXIMO DE ATENCION]],"SI","NO"))</f>
        <v>NO</v>
      </c>
      <c r="K139" s="185"/>
      <c r="L139" s="185" t="str">
        <f>IFERROR(VLOOKUP(K139,[1]Hoja1!$B$2:$F$14234,2,FALSE),"")</f>
        <v/>
      </c>
      <c r="M139" s="185" t="str">
        <f>IFERROR(VLOOKUP(K139,[1]Hoja1!$B$2:$F$14234,3,FALSE),"")</f>
        <v/>
      </c>
      <c r="N139" s="185" t="str">
        <f>IFERROR(VLOOKUP(K139,[1]Hoja1!$B$2:$F$14234,4,FALSE),"")</f>
        <v/>
      </c>
      <c r="O139" s="193" t="s">
        <v>21938</v>
      </c>
      <c r="P139" s="185" t="s">
        <v>14894</v>
      </c>
      <c r="Q139" s="185"/>
      <c r="R139" s="185"/>
      <c r="S139" s="185"/>
      <c r="T139" s="185" t="s">
        <v>19113</v>
      </c>
      <c r="U139" s="185"/>
      <c r="V139" s="185" t="s">
        <v>1981</v>
      </c>
      <c r="W139" s="185"/>
      <c r="X139" s="185"/>
      <c r="Y139" s="191"/>
      <c r="Z139" s="187"/>
      <c r="AA139" s="166"/>
      <c r="AB139" s="166" t="s">
        <v>21663</v>
      </c>
      <c r="AC139" s="166"/>
      <c r="AD139" s="166"/>
      <c r="AE139" s="166"/>
      <c r="AF139" s="166"/>
      <c r="AG139" s="166"/>
      <c r="AH139" s="167"/>
      <c r="AI139" s="166"/>
      <c r="AJ139" s="168"/>
      <c r="AK139" s="168"/>
      <c r="AL139" s="168"/>
      <c r="AM139" s="168"/>
      <c r="AN139" s="168"/>
      <c r="AO139" s="166"/>
      <c r="AP139" s="187"/>
      <c r="AQ139" s="180"/>
    </row>
    <row r="140" spans="1:43" s="189" customFormat="1" ht="24.75" customHeight="1" x14ac:dyDescent="0.2">
      <c r="A140" s="180">
        <v>139</v>
      </c>
      <c r="B140" s="181" t="s">
        <v>21939</v>
      </c>
      <c r="C140" s="182" t="s">
        <v>21940</v>
      </c>
      <c r="D140" s="184" t="str">
        <f>+INDEX([2]REPORTE_SEG_EXPEDIENTES!$F$1:$F$3006,MATCH(Tabla13[[#This Row],[REGISTRO]],[2]REPORTE_SEG_EXPEDIENTES!$B$1:$B$3006,0))</f>
        <v>15/12/2022</v>
      </c>
      <c r="E140" s="184"/>
      <c r="F140" s="183" t="s">
        <v>11969</v>
      </c>
      <c r="G140" s="184">
        <v>44970</v>
      </c>
      <c r="H140" s="184" t="s">
        <v>21931</v>
      </c>
      <c r="I140" s="214">
        <f t="shared" si="3"/>
        <v>44947</v>
      </c>
      <c r="J140" s="184" t="str">
        <f>IF(I140="-","NO ES TUPA",IF(Tabla5[[#This Row],[FECHA FIRMA]]&lt;=Tabla5[[#This Row],[FECHA DE PLAZO MAXIMO DE ATENCION]],"SI","NO"))</f>
        <v>NO</v>
      </c>
      <c r="K140" s="185"/>
      <c r="L140" s="185" t="str">
        <f>IFERROR(VLOOKUP(K140,[1]Hoja1!$B$2:$F$14234,2,FALSE),"")</f>
        <v/>
      </c>
      <c r="M140" s="185" t="str">
        <f>IFERROR(VLOOKUP(K140,[1]Hoja1!$B$2:$F$14234,3,FALSE),"")</f>
        <v/>
      </c>
      <c r="N140" s="185" t="str">
        <f>IFERROR(VLOOKUP(K140,[1]Hoja1!$B$2:$F$14234,4,FALSE),"")</f>
        <v/>
      </c>
      <c r="O140" s="193" t="s">
        <v>21941</v>
      </c>
      <c r="P140" s="185" t="s">
        <v>14894</v>
      </c>
      <c r="Q140" s="185"/>
      <c r="R140" s="185"/>
      <c r="S140" s="185"/>
      <c r="T140" s="185" t="s">
        <v>19113</v>
      </c>
      <c r="U140" s="185"/>
      <c r="V140" s="185" t="s">
        <v>1981</v>
      </c>
      <c r="W140" s="185"/>
      <c r="X140" s="185"/>
      <c r="Y140" s="191"/>
      <c r="Z140" s="187"/>
      <c r="AA140" s="166"/>
      <c r="AB140" s="166" t="s">
        <v>21663</v>
      </c>
      <c r="AC140" s="166"/>
      <c r="AD140" s="166"/>
      <c r="AE140" s="166"/>
      <c r="AF140" s="166"/>
      <c r="AG140" s="166"/>
      <c r="AH140" s="167"/>
      <c r="AI140" s="166"/>
      <c r="AJ140" s="168"/>
      <c r="AK140" s="168"/>
      <c r="AL140" s="168"/>
      <c r="AM140" s="168"/>
      <c r="AN140" s="168"/>
      <c r="AO140" s="166"/>
      <c r="AP140" s="187"/>
      <c r="AQ140" s="180"/>
    </row>
    <row r="141" spans="1:43" s="189" customFormat="1" ht="24.75" customHeight="1" x14ac:dyDescent="0.2">
      <c r="A141" s="180">
        <v>140</v>
      </c>
      <c r="B141" s="181" t="s">
        <v>21942</v>
      </c>
      <c r="C141" s="193" t="s">
        <v>21943</v>
      </c>
      <c r="D141" s="184" t="str">
        <f>+INDEX([2]REPORTE_SEG_EXPEDIENTES!$F$1:$F$3006,MATCH(Tabla13[[#This Row],[REGISTRO]],[2]REPORTE_SEG_EXPEDIENTES!$B$1:$B$3006,0))</f>
        <v>08/11/2022</v>
      </c>
      <c r="E141" s="184"/>
      <c r="F141" s="183" t="s">
        <v>11969</v>
      </c>
      <c r="G141" s="184">
        <v>44971</v>
      </c>
      <c r="H141" s="184">
        <v>44971</v>
      </c>
      <c r="I141" s="214">
        <f t="shared" si="3"/>
        <v>44906</v>
      </c>
      <c r="J141" s="184" t="str">
        <f>IF(I141="-","NO ES TUPA",IF(Tabla5[[#This Row],[FECHA FIRMA]]&lt;=Tabla5[[#This Row],[FECHA DE PLAZO MAXIMO DE ATENCION]],"SI","NO"))</f>
        <v>NO</v>
      </c>
      <c r="K141" s="185">
        <v>22201</v>
      </c>
      <c r="L141" s="185" t="str">
        <f>IFERROR(VLOOKUP(K141,[1]Hoja1!$B$2:$F$14234,2,FALSE),"")</f>
        <v>FLIPER</v>
      </c>
      <c r="M141" s="185" t="str">
        <f>IFERROR(VLOOKUP(K141,[1]Hoja1!$B$2:$F$14234,3,FALSE),"")</f>
        <v>CE-22201-CM</v>
      </c>
      <c r="N141" s="185" t="str">
        <f>IFERROR(VLOOKUP(K141,[1]Hoja1!$B$2:$F$14234,4,FALSE),"")</f>
        <v>PERICHE INGA CHARLES MICHAEL</v>
      </c>
      <c r="O141" s="193" t="s">
        <v>21944</v>
      </c>
      <c r="P141" s="198" t="s">
        <v>14894</v>
      </c>
      <c r="Q141" s="198" t="s">
        <v>23</v>
      </c>
      <c r="R141" s="198"/>
      <c r="S141" s="185" t="s">
        <v>19598</v>
      </c>
      <c r="T141" s="185" t="s">
        <v>78</v>
      </c>
      <c r="U141" s="198"/>
      <c r="V141" s="185" t="s">
        <v>1981</v>
      </c>
      <c r="W141" s="185" t="s">
        <v>5783</v>
      </c>
      <c r="X141" s="185" t="s">
        <v>20298</v>
      </c>
      <c r="Y141" s="191"/>
      <c r="Z141" s="187"/>
      <c r="AA141" s="166" t="s">
        <v>21663</v>
      </c>
      <c r="AB141" s="166"/>
      <c r="AC141" s="166"/>
      <c r="AD141" s="166"/>
      <c r="AE141" s="166"/>
      <c r="AF141" s="166"/>
      <c r="AG141" s="166"/>
      <c r="AH141" s="166"/>
      <c r="AI141" s="166"/>
      <c r="AJ141" s="169"/>
      <c r="AK141" s="169"/>
      <c r="AL141" s="169"/>
      <c r="AM141" s="169"/>
      <c r="AN141" s="169"/>
      <c r="AO141" s="166"/>
      <c r="AP141" s="187"/>
      <c r="AQ141" s="180"/>
    </row>
    <row r="142" spans="1:43" s="189" customFormat="1" ht="24.75" customHeight="1" x14ac:dyDescent="0.2">
      <c r="A142" s="180">
        <v>141</v>
      </c>
      <c r="B142" s="181" t="s">
        <v>21945</v>
      </c>
      <c r="C142" s="182" t="s">
        <v>21946</v>
      </c>
      <c r="D142" s="207" t="str">
        <f>+INDEX([2]REPORTE_SEG_EXPEDIENTES!$F$1:$F$3006,MATCH(Tabla13[[#This Row],[REGISTRO]],[2]REPORTE_SEG_EXPEDIENTES!$B$1:$B$3006,0))</f>
        <v>26/01/2023</v>
      </c>
      <c r="E142" s="207"/>
      <c r="F142" s="183" t="s">
        <v>11969</v>
      </c>
      <c r="G142" s="207">
        <v>44972</v>
      </c>
      <c r="H142" s="207">
        <v>44972</v>
      </c>
      <c r="I142" s="207">
        <f t="shared" si="3"/>
        <v>44956</v>
      </c>
      <c r="J142" s="328" t="str">
        <f>IF(I142="-","NO ES TUPA",IF(Tabla5[[#This Row],[FECHA FIRMA]]&lt;=Tabla5[[#This Row],[FECHA DE PLAZO MAXIMO DE ATENCION]],"SI","NO"))</f>
        <v>NO</v>
      </c>
      <c r="K142" s="185">
        <v>3299</v>
      </c>
      <c r="L142" s="185" t="str">
        <f>IFERROR(VLOOKUP(K142,[1]Hoja1!$B$2:$F$14234,2,FALSE),"")</f>
        <v>MARIA MAGALY</v>
      </c>
      <c r="M142" s="185" t="str">
        <f>IFERROR(VLOOKUP(K142,[1]Hoja1!$B$2:$F$14234,3,FALSE),"")</f>
        <v>PT-3299-CM</v>
      </c>
      <c r="N142" s="185" t="str">
        <f>IFERROR(VLOOKUP(K142,[1]Hoja1!$B$2:$F$14234,4,FALSE),"")</f>
        <v>CORPORACION PALVAR S.A.C.</v>
      </c>
      <c r="O142" s="193" t="s">
        <v>21947</v>
      </c>
      <c r="P142" s="185" t="s">
        <v>14894</v>
      </c>
      <c r="Q142" s="185"/>
      <c r="R142" s="185"/>
      <c r="S142" s="185"/>
      <c r="T142" s="185" t="s">
        <v>342</v>
      </c>
      <c r="U142" s="185" t="s">
        <v>21675</v>
      </c>
      <c r="V142" s="185" t="s">
        <v>1981</v>
      </c>
      <c r="W142" s="185"/>
      <c r="X142" s="185" t="s">
        <v>21948</v>
      </c>
      <c r="Y142" s="191"/>
      <c r="Z142" s="187"/>
      <c r="AA142" s="166" t="s">
        <v>21663</v>
      </c>
      <c r="AB142" s="166"/>
      <c r="AC142" s="166"/>
      <c r="AD142" s="166"/>
      <c r="AE142" s="166"/>
      <c r="AF142" s="166"/>
      <c r="AG142" s="166"/>
      <c r="AH142" s="166"/>
      <c r="AI142" s="166"/>
      <c r="AJ142" s="169"/>
      <c r="AK142" s="169"/>
      <c r="AL142" s="169"/>
      <c r="AM142" s="169"/>
      <c r="AN142" s="169"/>
      <c r="AO142" s="166"/>
      <c r="AP142" s="187"/>
      <c r="AQ142" s="180"/>
    </row>
    <row r="143" spans="1:43" s="189" customFormat="1" ht="24.75" customHeight="1" x14ac:dyDescent="0.2">
      <c r="A143" s="180">
        <v>142</v>
      </c>
      <c r="B143" s="181" t="s">
        <v>21949</v>
      </c>
      <c r="C143" s="182" t="s">
        <v>21950</v>
      </c>
      <c r="D143" s="207" t="str">
        <f>+INDEX([2]REPORTE_SEG_EXPEDIENTES!$F$1:$F$3006,MATCH(Tabla13[[#This Row],[REGISTRO]],[2]REPORTE_SEG_EXPEDIENTES!$B$1:$B$3006,0))</f>
        <v>05/01/2023</v>
      </c>
      <c r="E143" s="207"/>
      <c r="F143" s="183" t="s">
        <v>11969</v>
      </c>
      <c r="G143" s="207">
        <v>44972</v>
      </c>
      <c r="H143" s="207">
        <v>44972</v>
      </c>
      <c r="I143" s="207">
        <f t="shared" si="3"/>
        <v>44960</v>
      </c>
      <c r="J143" s="328" t="str">
        <f>IF(I143="-","NO ES TUPA",IF(Tabla5[[#This Row],[FECHA FIRMA]]&lt;=Tabla5[[#This Row],[FECHA DE PLAZO MAXIMO DE ATENCION]],"SI","NO"))</f>
        <v>NO</v>
      </c>
      <c r="K143" s="185">
        <v>3888</v>
      </c>
      <c r="L143" s="185" t="str">
        <f>IFERROR(VLOOKUP(K143,[1]Hoja1!$B$2:$F$14234,2,FALSE),"")</f>
        <v>CINTHIA</v>
      </c>
      <c r="M143" s="185" t="str">
        <f>IFERROR(VLOOKUP(K143,[1]Hoja1!$B$2:$F$14234,3,FALSE),"")</f>
        <v>PT-3888-CM</v>
      </c>
      <c r="N143" s="185" t="str">
        <f>IFERROR(VLOOKUP(K143,[1]Hoja1!$B$2:$F$14234,4,FALSE),"")</f>
        <v>RODRIGUEZ VARGAS MARGARITA CARMEN</v>
      </c>
      <c r="O143" s="193" t="s">
        <v>21951</v>
      </c>
      <c r="P143" s="185" t="s">
        <v>14894</v>
      </c>
      <c r="Q143" s="185"/>
      <c r="R143" s="185"/>
      <c r="S143" s="185"/>
      <c r="T143" s="185" t="s">
        <v>21445</v>
      </c>
      <c r="U143" s="185"/>
      <c r="V143" s="185" t="s">
        <v>1981</v>
      </c>
      <c r="W143" s="185"/>
      <c r="X143" s="185"/>
      <c r="Y143" s="191"/>
      <c r="Z143" s="187"/>
      <c r="AA143" s="166" t="s">
        <v>21663</v>
      </c>
      <c r="AB143" s="166"/>
      <c r="AC143" s="166"/>
      <c r="AD143" s="166"/>
      <c r="AE143" s="166"/>
      <c r="AF143" s="166"/>
      <c r="AG143" s="166"/>
      <c r="AH143" s="166"/>
      <c r="AI143" s="166"/>
      <c r="AJ143" s="169"/>
      <c r="AK143" s="169"/>
      <c r="AL143" s="169"/>
      <c r="AM143" s="169"/>
      <c r="AN143" s="169"/>
      <c r="AO143" s="166"/>
      <c r="AP143" s="187"/>
      <c r="AQ143" s="180"/>
    </row>
    <row r="144" spans="1:43" s="189" customFormat="1" ht="24.75" customHeight="1" x14ac:dyDescent="0.2">
      <c r="A144" s="180">
        <v>143</v>
      </c>
      <c r="B144" s="181" t="s">
        <v>21952</v>
      </c>
      <c r="C144" s="182" t="s">
        <v>21953</v>
      </c>
      <c r="D144" s="207" t="str">
        <f>+INDEX([2]REPORTE_SEG_EXPEDIENTES!$F$1:$F$3006,MATCH(Tabla13[[#This Row],[REGISTRO]],[2]REPORTE_SEG_EXPEDIENTES!$B$1:$B$3006,0))</f>
        <v>30/01/2023</v>
      </c>
      <c r="E144" s="207"/>
      <c r="F144" s="183" t="s">
        <v>11969</v>
      </c>
      <c r="G144" s="207">
        <v>44972</v>
      </c>
      <c r="H144" s="207">
        <v>44972</v>
      </c>
      <c r="I144" s="207">
        <f t="shared" si="3"/>
        <v>44962</v>
      </c>
      <c r="J144" s="328" t="str">
        <f>IF(I144="-","NO ES TUPA",IF(Tabla5[[#This Row],[FECHA FIRMA]]&lt;=Tabla5[[#This Row],[FECHA DE PLAZO MAXIMO DE ATENCION]],"SI","NO"))</f>
        <v>NO</v>
      </c>
      <c r="K144" s="185">
        <v>11171</v>
      </c>
      <c r="L144" s="185" t="str">
        <f>IFERROR(VLOOKUP(K144,[1]Hoja1!$B$2:$F$14234,2,FALSE),"")</f>
        <v>MELCHORITA II</v>
      </c>
      <c r="M144" s="185" t="str">
        <f>IFERROR(VLOOKUP(K144,[1]Hoja1!$B$2:$F$14234,3,FALSE),"")</f>
        <v>PT-11171-CM</v>
      </c>
      <c r="N144" s="185" t="str">
        <f>IFERROR(VLOOKUP(K144,[1]Hoja1!$B$2:$F$14234,4,FALSE),"")</f>
        <v>QUEREVALU LLENQUE HUMBERTO ;QUEREVALU LLENQUE JOSE SANTIAGO ;QUEREVALU LLENQUE PEDRO PABLO</v>
      </c>
      <c r="O144" s="193" t="s">
        <v>21954</v>
      </c>
      <c r="P144" s="185" t="s">
        <v>14894</v>
      </c>
      <c r="Q144" s="185"/>
      <c r="R144" s="185"/>
      <c r="S144" s="185"/>
      <c r="T144" s="185" t="s">
        <v>21445</v>
      </c>
      <c r="U144" s="185"/>
      <c r="V144" s="185" t="s">
        <v>1981</v>
      </c>
      <c r="W144" s="185"/>
      <c r="X144" s="185"/>
      <c r="Y144" s="191"/>
      <c r="Z144" s="187"/>
      <c r="AA144" s="166" t="s">
        <v>21663</v>
      </c>
      <c r="AB144" s="166"/>
      <c r="AC144" s="166"/>
      <c r="AD144" s="166"/>
      <c r="AE144" s="166"/>
      <c r="AF144" s="166"/>
      <c r="AG144" s="166"/>
      <c r="AH144" s="166"/>
      <c r="AI144" s="166"/>
      <c r="AJ144" s="169"/>
      <c r="AK144" s="169"/>
      <c r="AL144" s="169"/>
      <c r="AM144" s="169"/>
      <c r="AN144" s="169"/>
      <c r="AO144" s="166"/>
      <c r="AP144" s="187"/>
      <c r="AQ144" s="180"/>
    </row>
    <row r="145" spans="1:43" s="189" customFormat="1" ht="24.75" customHeight="1" x14ac:dyDescent="0.2">
      <c r="A145" s="180">
        <v>144</v>
      </c>
      <c r="B145" s="181" t="s">
        <v>21955</v>
      </c>
      <c r="C145" s="182" t="s">
        <v>21956</v>
      </c>
      <c r="D145" s="207" t="str">
        <f>+INDEX([2]REPORTE_SEG_EXPEDIENTES!$F$1:$F$3006,MATCH(Tabla13[[#This Row],[REGISTRO]],[2]REPORTE_SEG_EXPEDIENTES!$B$1:$B$3006,0))</f>
        <v>11/08/2022</v>
      </c>
      <c r="E145" s="207"/>
      <c r="F145" s="183" t="s">
        <v>11969</v>
      </c>
      <c r="G145" s="207">
        <v>44972</v>
      </c>
      <c r="H145" s="207">
        <v>44972</v>
      </c>
      <c r="I145" s="207">
        <f t="shared" si="3"/>
        <v>44819</v>
      </c>
      <c r="J145" s="328" t="str">
        <f>IF(I145="-","NO ES TUPA",IF(Tabla5[[#This Row],[FECHA FIRMA]]&lt;=Tabla5[[#This Row],[FECHA DE PLAZO MAXIMO DE ATENCION]],"SI","NO"))</f>
        <v>NO</v>
      </c>
      <c r="K145" s="185">
        <v>16853</v>
      </c>
      <c r="L145" s="185" t="str">
        <f>IFERROR(VLOOKUP(K145,[1]Hoja1!$B$2:$F$14234,2,FALSE),"")</f>
        <v>MICHELA</v>
      </c>
      <c r="M145" s="185" t="str">
        <f>IFERROR(VLOOKUP(K145,[1]Hoja1!$B$2:$F$14234,3,FALSE),"")</f>
        <v>CO-16853-PM</v>
      </c>
      <c r="N145" s="185" t="str">
        <f>IFERROR(VLOOKUP(K145,[1]Hoja1!$B$2:$F$14234,4,FALSE),"")</f>
        <v>PESQUERA DIAMANTE S.A.</v>
      </c>
      <c r="O145" s="193" t="s">
        <v>21957</v>
      </c>
      <c r="P145" s="185" t="s">
        <v>14894</v>
      </c>
      <c r="Q145" s="185"/>
      <c r="R145" s="185"/>
      <c r="S145" s="185"/>
      <c r="T145" s="185" t="s">
        <v>342</v>
      </c>
      <c r="U145" s="185" t="s">
        <v>21675</v>
      </c>
      <c r="V145" s="185" t="s">
        <v>1981</v>
      </c>
      <c r="W145" s="185"/>
      <c r="X145" s="185" t="s">
        <v>21537</v>
      </c>
      <c r="Y145" s="191"/>
      <c r="Z145" s="187"/>
      <c r="AA145" s="166" t="s">
        <v>21663</v>
      </c>
      <c r="AB145" s="166"/>
      <c r="AC145" s="166"/>
      <c r="AD145" s="166"/>
      <c r="AE145" s="166"/>
      <c r="AF145" s="166"/>
      <c r="AG145" s="166"/>
      <c r="AH145" s="166"/>
      <c r="AI145" s="166"/>
      <c r="AJ145" s="169"/>
      <c r="AK145" s="169"/>
      <c r="AL145" s="169"/>
      <c r="AM145" s="169"/>
      <c r="AN145" s="169"/>
      <c r="AO145" s="166"/>
      <c r="AP145" s="187"/>
      <c r="AQ145" s="180"/>
    </row>
    <row r="146" spans="1:43" s="189" customFormat="1" ht="24.75" customHeight="1" x14ac:dyDescent="0.2">
      <c r="A146" s="180">
        <v>145</v>
      </c>
      <c r="B146" s="181" t="s">
        <v>21958</v>
      </c>
      <c r="C146" s="182" t="s">
        <v>21959</v>
      </c>
      <c r="D146" s="207" t="str">
        <f>+INDEX([2]REPORTE_SEG_EXPEDIENTES!$F$1:$F$3006,MATCH(Tabla13[[#This Row],[REGISTRO]],[2]REPORTE_SEG_EXPEDIENTES!$B$1:$B$3006,0))</f>
        <v>06/02/2023</v>
      </c>
      <c r="E146" s="207"/>
      <c r="F146" s="183" t="s">
        <v>11969</v>
      </c>
      <c r="G146" s="207">
        <v>44972</v>
      </c>
      <c r="H146" s="207">
        <v>44972</v>
      </c>
      <c r="I146" s="207">
        <f t="shared" si="3"/>
        <v>44994</v>
      </c>
      <c r="J146" s="328" t="str">
        <f>IF(I146="-","NO ES TUPA",IF(Tabla5[[#This Row],[FECHA FIRMA]]&lt;=Tabla5[[#This Row],[FECHA DE PLAZO MAXIMO DE ATENCION]],"SI","NO"))</f>
        <v>NO</v>
      </c>
      <c r="K146" s="185"/>
      <c r="L146" s="185" t="str">
        <f>IFERROR(VLOOKUP(K146,[1]Hoja1!$B$2:$F$14234,2,FALSE),"")</f>
        <v/>
      </c>
      <c r="M146" s="185" t="str">
        <f>IFERROR(VLOOKUP(K146,[1]Hoja1!$B$2:$F$14234,3,FALSE),"")</f>
        <v/>
      </c>
      <c r="N146" s="185" t="str">
        <f>IFERROR(VLOOKUP(K146,[1]Hoja1!$B$2:$F$14234,4,FALSE),"")</f>
        <v/>
      </c>
      <c r="O146" s="193" t="s">
        <v>21960</v>
      </c>
      <c r="P146" s="185" t="s">
        <v>14894</v>
      </c>
      <c r="Q146" s="185" t="s">
        <v>23</v>
      </c>
      <c r="R146" s="185" t="s">
        <v>21541</v>
      </c>
      <c r="S146" s="185" t="s">
        <v>21542</v>
      </c>
      <c r="T146" s="185" t="s">
        <v>19118</v>
      </c>
      <c r="U146" s="185"/>
      <c r="V146" s="185" t="s">
        <v>1981</v>
      </c>
      <c r="W146" s="185"/>
      <c r="X146" s="185"/>
      <c r="Y146" s="191"/>
      <c r="Z146" s="187"/>
      <c r="AA146" s="166" t="s">
        <v>21663</v>
      </c>
      <c r="AB146" s="166" t="s">
        <v>21663</v>
      </c>
      <c r="AC146" s="166"/>
      <c r="AD146" s="166"/>
      <c r="AE146" s="166"/>
      <c r="AF146" s="166"/>
      <c r="AG146" s="166"/>
      <c r="AH146" s="166"/>
      <c r="AI146" s="166"/>
      <c r="AJ146" s="169"/>
      <c r="AK146" s="169"/>
      <c r="AL146" s="169"/>
      <c r="AM146" s="169"/>
      <c r="AN146" s="169"/>
      <c r="AO146" s="166"/>
      <c r="AP146" s="187"/>
      <c r="AQ146" s="180"/>
    </row>
    <row r="147" spans="1:43" s="189" customFormat="1" ht="24.75" customHeight="1" x14ac:dyDescent="0.2">
      <c r="A147" s="180">
        <v>146</v>
      </c>
      <c r="B147" s="181" t="s">
        <v>21961</v>
      </c>
      <c r="C147" s="182" t="s">
        <v>21962</v>
      </c>
      <c r="D147" s="207" t="str">
        <f>+INDEX([2]REPORTE_SEG_EXPEDIENTES!$F$1:$F$3006,MATCH(Tabla13[[#This Row],[REGISTRO]],[2]REPORTE_SEG_EXPEDIENTES!$B$1:$B$3006,0))</f>
        <v>06/02/2023</v>
      </c>
      <c r="E147" s="207"/>
      <c r="F147" s="183" t="s">
        <v>11969</v>
      </c>
      <c r="G147" s="207">
        <v>44972</v>
      </c>
      <c r="H147" s="207">
        <v>44972</v>
      </c>
      <c r="I147" s="207">
        <f t="shared" si="3"/>
        <v>44994</v>
      </c>
      <c r="J147" s="328" t="str">
        <f>IF(I147="-","NO ES TUPA",IF(Tabla5[[#This Row],[FECHA FIRMA]]&lt;=Tabla5[[#This Row],[FECHA DE PLAZO MAXIMO DE ATENCION]],"SI","NO"))</f>
        <v>NO</v>
      </c>
      <c r="K147" s="185"/>
      <c r="L147" s="185" t="str">
        <f>IFERROR(VLOOKUP(K147,[1]Hoja1!$B$2:$F$14234,2,FALSE),"")</f>
        <v/>
      </c>
      <c r="M147" s="185" t="str">
        <f>IFERROR(VLOOKUP(K147,[1]Hoja1!$B$2:$F$14234,3,FALSE),"")</f>
        <v/>
      </c>
      <c r="N147" s="185" t="str">
        <f>IFERROR(VLOOKUP(K147,[1]Hoja1!$B$2:$F$14234,4,FALSE),"")</f>
        <v/>
      </c>
      <c r="O147" s="193" t="s">
        <v>21963</v>
      </c>
      <c r="P147" s="185" t="s">
        <v>14894</v>
      </c>
      <c r="Q147" s="185"/>
      <c r="R147" s="185"/>
      <c r="S147" s="185"/>
      <c r="T147" s="185" t="s">
        <v>21457</v>
      </c>
      <c r="U147" s="185"/>
      <c r="V147" s="185" t="s">
        <v>21444</v>
      </c>
      <c r="W147" s="185"/>
      <c r="X147" s="185"/>
      <c r="Y147" s="191"/>
      <c r="Z147" s="187"/>
      <c r="AA147" s="166" t="s">
        <v>21663</v>
      </c>
      <c r="AB147" s="166"/>
      <c r="AC147" s="166"/>
      <c r="AD147" s="166"/>
      <c r="AE147" s="166"/>
      <c r="AF147" s="166"/>
      <c r="AG147" s="166"/>
      <c r="AH147" s="166"/>
      <c r="AI147" s="166"/>
      <c r="AJ147" s="169"/>
      <c r="AK147" s="169"/>
      <c r="AL147" s="169"/>
      <c r="AM147" s="169"/>
      <c r="AN147" s="169"/>
      <c r="AO147" s="166"/>
      <c r="AP147" s="187"/>
      <c r="AQ147" s="180"/>
    </row>
    <row r="148" spans="1:43" s="189" customFormat="1" ht="24.75" customHeight="1" x14ac:dyDescent="0.2">
      <c r="A148" s="180">
        <v>147</v>
      </c>
      <c r="B148" s="181" t="s">
        <v>21964</v>
      </c>
      <c r="C148" s="182" t="s">
        <v>21965</v>
      </c>
      <c r="D148" s="207" t="str">
        <f>+INDEX([2]REPORTE_SEG_EXPEDIENTES!$F$1:$F$3006,MATCH(Tabla13[[#This Row],[REGISTRO]],[2]REPORTE_SEG_EXPEDIENTES!$B$1:$B$3006,0))</f>
        <v>03/02/2023</v>
      </c>
      <c r="E148" s="207"/>
      <c r="F148" s="183" t="s">
        <v>11969</v>
      </c>
      <c r="G148" s="207">
        <v>44972</v>
      </c>
      <c r="H148" s="207">
        <v>44972</v>
      </c>
      <c r="I148" s="207">
        <f t="shared" si="3"/>
        <v>44989</v>
      </c>
      <c r="J148" s="328" t="str">
        <f>IF(I148="-","NO ES TUPA",IF(Tabla5[[#This Row],[FECHA FIRMA]]&lt;=Tabla5[[#This Row],[FECHA DE PLAZO MAXIMO DE ATENCION]],"SI","NO"))</f>
        <v>NO</v>
      </c>
      <c r="K148" s="185"/>
      <c r="L148" s="185" t="str">
        <f>IFERROR(VLOOKUP(K148,[1]Hoja1!$B$2:$F$14234,2,FALSE),"")</f>
        <v/>
      </c>
      <c r="M148" s="185" t="str">
        <f>IFERROR(VLOOKUP(K148,[1]Hoja1!$B$2:$F$14234,3,FALSE),"")</f>
        <v/>
      </c>
      <c r="N148" s="185" t="str">
        <f>IFERROR(VLOOKUP(K148,[1]Hoja1!$B$2:$F$14234,4,FALSE),"")</f>
        <v/>
      </c>
      <c r="O148" s="193" t="s">
        <v>21966</v>
      </c>
      <c r="P148" s="185" t="s">
        <v>14894</v>
      </c>
      <c r="Q148" s="185" t="s">
        <v>23</v>
      </c>
      <c r="R148" s="185" t="s">
        <v>21541</v>
      </c>
      <c r="S148" s="185" t="s">
        <v>21542</v>
      </c>
      <c r="T148" s="185" t="s">
        <v>19118</v>
      </c>
      <c r="U148" s="185"/>
      <c r="V148" s="185" t="s">
        <v>1981</v>
      </c>
      <c r="W148" s="185"/>
      <c r="X148" s="185"/>
      <c r="Y148" s="191"/>
      <c r="Z148" s="187"/>
      <c r="AA148" s="166" t="s">
        <v>21663</v>
      </c>
      <c r="AB148" s="166" t="s">
        <v>21663</v>
      </c>
      <c r="AC148" s="166"/>
      <c r="AD148" s="166"/>
      <c r="AE148" s="166"/>
      <c r="AF148" s="166"/>
      <c r="AG148" s="166"/>
      <c r="AH148" s="166"/>
      <c r="AI148" s="166"/>
      <c r="AJ148" s="169"/>
      <c r="AK148" s="169"/>
      <c r="AL148" s="169"/>
      <c r="AM148" s="169"/>
      <c r="AN148" s="169"/>
      <c r="AO148" s="166"/>
      <c r="AP148" s="187"/>
      <c r="AQ148" s="180"/>
    </row>
    <row r="149" spans="1:43" s="189" customFormat="1" ht="24.75" customHeight="1" x14ac:dyDescent="0.2">
      <c r="A149" s="180">
        <v>148</v>
      </c>
      <c r="B149" s="181" t="s">
        <v>21967</v>
      </c>
      <c r="C149" s="182" t="s">
        <v>21968</v>
      </c>
      <c r="D149" s="207" t="str">
        <f>+INDEX([2]REPORTE_SEG_EXPEDIENTES!$F$1:$F$3006,MATCH(Tabla13[[#This Row],[REGISTRO]],[2]REPORTE_SEG_EXPEDIENTES!$B$1:$B$3006,0))</f>
        <v>03/02/2023</v>
      </c>
      <c r="E149" s="207"/>
      <c r="F149" s="183" t="s">
        <v>11969</v>
      </c>
      <c r="G149" s="207">
        <v>44972</v>
      </c>
      <c r="H149" s="207">
        <v>44972</v>
      </c>
      <c r="I149" s="207">
        <f t="shared" si="3"/>
        <v>44989</v>
      </c>
      <c r="J149" s="328" t="str">
        <f>IF(I149="-","NO ES TUPA",IF(Tabla5[[#This Row],[FECHA FIRMA]]&lt;=Tabla5[[#This Row],[FECHA DE PLAZO MAXIMO DE ATENCION]],"SI","NO"))</f>
        <v>NO</v>
      </c>
      <c r="K149" s="185"/>
      <c r="L149" s="185" t="str">
        <f>IFERROR(VLOOKUP(K149,[1]Hoja1!$B$2:$F$14234,2,FALSE),"")</f>
        <v/>
      </c>
      <c r="M149" s="185" t="str">
        <f>IFERROR(VLOOKUP(K149,[1]Hoja1!$B$2:$F$14234,3,FALSE),"")</f>
        <v/>
      </c>
      <c r="N149" s="185" t="str">
        <f>IFERROR(VLOOKUP(K149,[1]Hoja1!$B$2:$F$14234,4,FALSE),"")</f>
        <v/>
      </c>
      <c r="O149" s="193" t="s">
        <v>21969</v>
      </c>
      <c r="P149" s="185" t="s">
        <v>14894</v>
      </c>
      <c r="Q149" s="185" t="s">
        <v>23</v>
      </c>
      <c r="R149" s="185" t="s">
        <v>21541</v>
      </c>
      <c r="S149" s="185" t="s">
        <v>21542</v>
      </c>
      <c r="T149" s="185" t="s">
        <v>19118</v>
      </c>
      <c r="U149" s="185"/>
      <c r="V149" s="185" t="s">
        <v>1981</v>
      </c>
      <c r="W149" s="185"/>
      <c r="X149" s="185"/>
      <c r="Y149" s="191"/>
      <c r="Z149" s="187"/>
      <c r="AA149" s="166" t="s">
        <v>21663</v>
      </c>
      <c r="AB149" s="166" t="s">
        <v>21663</v>
      </c>
      <c r="AC149" s="166"/>
      <c r="AD149" s="166"/>
      <c r="AE149" s="166"/>
      <c r="AF149" s="166"/>
      <c r="AG149" s="166"/>
      <c r="AH149" s="166"/>
      <c r="AI149" s="166"/>
      <c r="AJ149" s="169"/>
      <c r="AK149" s="169"/>
      <c r="AL149" s="169"/>
      <c r="AM149" s="169"/>
      <c r="AN149" s="169"/>
      <c r="AO149" s="166"/>
      <c r="AP149" s="187"/>
      <c r="AQ149" s="180"/>
    </row>
    <row r="150" spans="1:43" s="189" customFormat="1" ht="24.75" customHeight="1" x14ac:dyDescent="0.2">
      <c r="A150" s="180">
        <v>149</v>
      </c>
      <c r="B150" s="181" t="s">
        <v>21970</v>
      </c>
      <c r="C150" s="182" t="s">
        <v>21971</v>
      </c>
      <c r="D150" s="207" t="str">
        <f>+INDEX([2]REPORTE_SEG_EXPEDIENTES!$F$1:$F$3006,MATCH(Tabla13[[#This Row],[REGISTRO]],[2]REPORTE_SEG_EXPEDIENTES!$B$1:$B$3006,0))</f>
        <v>07/02/2023</v>
      </c>
      <c r="E150" s="207"/>
      <c r="F150" s="183" t="s">
        <v>11969</v>
      </c>
      <c r="G150" s="207">
        <v>44972</v>
      </c>
      <c r="H150" s="207">
        <v>44972</v>
      </c>
      <c r="I150" s="207">
        <f t="shared" si="3"/>
        <v>44995</v>
      </c>
      <c r="J150" s="328" t="str">
        <f>IF(I150="-","NO ES TUPA",IF(Tabla5[[#This Row],[FECHA FIRMA]]&lt;=Tabla5[[#This Row],[FECHA DE PLAZO MAXIMO DE ATENCION]],"SI","NO"))</f>
        <v>NO</v>
      </c>
      <c r="K150" s="185"/>
      <c r="L150" s="185" t="str">
        <f>IFERROR(VLOOKUP(K150,[1]Hoja1!$B$2:$F$14234,2,FALSE),"")</f>
        <v/>
      </c>
      <c r="M150" s="185" t="str">
        <f>IFERROR(VLOOKUP(K150,[1]Hoja1!$B$2:$F$14234,3,FALSE),"")</f>
        <v/>
      </c>
      <c r="N150" s="185" t="str">
        <f>IFERROR(VLOOKUP(K150,[1]Hoja1!$B$2:$F$14234,4,FALSE),"")</f>
        <v/>
      </c>
      <c r="O150" s="193" t="s">
        <v>21972</v>
      </c>
      <c r="P150" s="185" t="s">
        <v>14894</v>
      </c>
      <c r="Q150" s="185" t="s">
        <v>23</v>
      </c>
      <c r="R150" s="185" t="s">
        <v>21541</v>
      </c>
      <c r="S150" s="185" t="s">
        <v>21542</v>
      </c>
      <c r="T150" s="185" t="s">
        <v>19118</v>
      </c>
      <c r="U150" s="185"/>
      <c r="V150" s="185" t="s">
        <v>1981</v>
      </c>
      <c r="W150" s="185"/>
      <c r="X150" s="185"/>
      <c r="Y150" s="191"/>
      <c r="Z150" s="187"/>
      <c r="AA150" s="166" t="s">
        <v>21663</v>
      </c>
      <c r="AB150" s="166" t="s">
        <v>21663</v>
      </c>
      <c r="AC150" s="166"/>
      <c r="AD150" s="166"/>
      <c r="AE150" s="166"/>
      <c r="AF150" s="166"/>
      <c r="AG150" s="166"/>
      <c r="AH150" s="166"/>
      <c r="AI150" s="166"/>
      <c r="AJ150" s="169"/>
      <c r="AK150" s="169"/>
      <c r="AL150" s="169"/>
      <c r="AM150" s="169"/>
      <c r="AN150" s="169"/>
      <c r="AO150" s="166"/>
      <c r="AP150" s="187"/>
      <c r="AQ150" s="180"/>
    </row>
    <row r="151" spans="1:43" s="189" customFormat="1" ht="24.75" customHeight="1" x14ac:dyDescent="0.2">
      <c r="A151" s="180">
        <v>150</v>
      </c>
      <c r="B151" s="181" t="s">
        <v>21973</v>
      </c>
      <c r="C151" s="182" t="s">
        <v>21974</v>
      </c>
      <c r="D151" s="207" t="e">
        <f>+INDEX([2]REPORTE_SEG_EXPEDIENTES!$F$1:$F$3006,MATCH(Tabla13[[#This Row],[REGISTRO]],[2]REPORTE_SEG_EXPEDIENTES!$B$1:$B$3006,0))</f>
        <v>#N/A</v>
      </c>
      <c r="E151" s="207"/>
      <c r="F151" s="183" t="s">
        <v>11969</v>
      </c>
      <c r="G151" s="207">
        <v>44974</v>
      </c>
      <c r="H151" s="207">
        <v>44974</v>
      </c>
      <c r="I151" s="207" t="s">
        <v>20</v>
      </c>
      <c r="J151" s="328" t="str">
        <f>IF(I151="-","NO ES TUPA",IF(Tabla5[[#This Row],[FECHA FIRMA]]&lt;=Tabla5[[#This Row],[FECHA DE PLAZO MAXIMO DE ATENCION]],"SI","NO"))</f>
        <v>NO ES TUPA</v>
      </c>
      <c r="K151" s="185"/>
      <c r="L151" s="185" t="str">
        <f>IFERROR(VLOOKUP(K151,[1]Hoja1!$B$2:$F$14234,2,FALSE),"")</f>
        <v/>
      </c>
      <c r="M151" s="185" t="str">
        <f>IFERROR(VLOOKUP(K151,[1]Hoja1!$B$2:$F$14234,3,FALSE),"")</f>
        <v/>
      </c>
      <c r="N151" s="185" t="str">
        <f>IFERROR(VLOOKUP(K151,[1]Hoja1!$B$2:$F$14234,4,FALSE),"")</f>
        <v/>
      </c>
      <c r="O151" s="193" t="s">
        <v>21975</v>
      </c>
      <c r="P151" s="185" t="s">
        <v>19299</v>
      </c>
      <c r="Q151" s="185"/>
      <c r="R151" s="185"/>
      <c r="S151" s="185"/>
      <c r="T151" s="185" t="s">
        <v>21451</v>
      </c>
      <c r="U151" s="185" t="s">
        <v>21976</v>
      </c>
      <c r="V151" s="185" t="s">
        <v>21444</v>
      </c>
      <c r="W151" s="185"/>
      <c r="X151" s="185"/>
      <c r="Y151" s="191"/>
      <c r="Z151" s="187"/>
      <c r="AA151" s="166"/>
      <c r="AB151" s="166"/>
      <c r="AC151" s="166"/>
      <c r="AD151" s="166"/>
      <c r="AE151" s="166"/>
      <c r="AF151" s="166"/>
      <c r="AG151" s="166"/>
      <c r="AH151" s="166"/>
      <c r="AI151" s="166"/>
      <c r="AJ151" s="169"/>
      <c r="AK151" s="169"/>
      <c r="AL151" s="169"/>
      <c r="AM151" s="169"/>
      <c r="AN151" s="169"/>
      <c r="AO151" s="166"/>
      <c r="AP151" s="187"/>
      <c r="AQ151" s="180"/>
    </row>
    <row r="152" spans="1:43" s="189" customFormat="1" ht="24.75" customHeight="1" x14ac:dyDescent="0.2">
      <c r="A152" s="180">
        <v>151</v>
      </c>
      <c r="B152" s="181" t="s">
        <v>21977</v>
      </c>
      <c r="C152" s="182" t="s">
        <v>21978</v>
      </c>
      <c r="D152" s="207" t="str">
        <f>+INDEX([2]REPORTE_SEG_EXPEDIENTES!$F$1:$F$3006,MATCH(Tabla13[[#This Row],[REGISTRO]],[2]REPORTE_SEG_EXPEDIENTES!$B$1:$B$3006,0))</f>
        <v>07/02/2023</v>
      </c>
      <c r="E152" s="207"/>
      <c r="F152" s="183" t="s">
        <v>11969</v>
      </c>
      <c r="G152" s="207">
        <v>44974</v>
      </c>
      <c r="H152" s="207">
        <v>44974</v>
      </c>
      <c r="I152" s="207">
        <f t="shared" ref="I152:I171" si="4">DATE(YEAR(D152), MONTH(D152), DAY(D152) + QUOTIENT(15 + DAY(D152) - 1 + DAY(DAY(D152 + 15)), 5) * 2 + DAY(D152 + 15) - DAY(D152))</f>
        <v>44995</v>
      </c>
      <c r="J152" s="328" t="str">
        <f>IF(I152="-","NO ES TUPA",IF(Tabla5[[#This Row],[FECHA FIRMA]]&lt;=Tabla5[[#This Row],[FECHA DE PLAZO MAXIMO DE ATENCION]],"SI","NO"))</f>
        <v>SI</v>
      </c>
      <c r="K152" s="185"/>
      <c r="L152" s="185" t="str">
        <f>IFERROR(VLOOKUP(K152,[1]Hoja1!$B$2:$F$14234,2,FALSE),"")</f>
        <v/>
      </c>
      <c r="M152" s="185" t="str">
        <f>IFERROR(VLOOKUP(K152,[1]Hoja1!$B$2:$F$14234,3,FALSE),"")</f>
        <v/>
      </c>
      <c r="N152" s="185" t="str">
        <f>IFERROR(VLOOKUP(K152,[1]Hoja1!$B$2:$F$14234,4,FALSE),"")</f>
        <v/>
      </c>
      <c r="O152" s="193" t="s">
        <v>21979</v>
      </c>
      <c r="P152" s="185" t="s">
        <v>14894</v>
      </c>
      <c r="Q152" s="185"/>
      <c r="R152" s="185"/>
      <c r="S152" s="185"/>
      <c r="T152" s="185" t="s">
        <v>21445</v>
      </c>
      <c r="U152" s="185"/>
      <c r="V152" s="185" t="s">
        <v>1981</v>
      </c>
      <c r="W152" s="185"/>
      <c r="X152" s="185"/>
      <c r="Y152" s="191"/>
      <c r="Z152" s="187"/>
      <c r="AA152" s="166" t="s">
        <v>21663</v>
      </c>
      <c r="AB152" s="166"/>
      <c r="AC152" s="166"/>
      <c r="AD152" s="166"/>
      <c r="AE152" s="166"/>
      <c r="AF152" s="166"/>
      <c r="AG152" s="166"/>
      <c r="AH152" s="166"/>
      <c r="AI152" s="166"/>
      <c r="AJ152" s="169"/>
      <c r="AK152" s="169"/>
      <c r="AL152" s="169"/>
      <c r="AM152" s="169"/>
      <c r="AN152" s="169"/>
      <c r="AO152" s="166"/>
      <c r="AP152" s="187"/>
      <c r="AQ152" s="180"/>
    </row>
    <row r="153" spans="1:43" ht="24.75" customHeight="1" x14ac:dyDescent="0.25">
      <c r="A153" s="180">
        <v>152</v>
      </c>
      <c r="B153" s="181" t="s">
        <v>21980</v>
      </c>
      <c r="C153" s="182" t="s">
        <v>21981</v>
      </c>
      <c r="D153" s="207" t="str">
        <f>+INDEX([2]REPORTE_SEG_EXPEDIENTES!$F$1:$F$3006,MATCH(Tabla13[[#This Row],[REGISTRO]],[2]REPORTE_SEG_EXPEDIENTES!$B$1:$B$3006,0))</f>
        <v>23/12/2022</v>
      </c>
      <c r="E153" s="207"/>
      <c r="F153" s="183" t="s">
        <v>11969</v>
      </c>
      <c r="G153" s="207">
        <v>44977</v>
      </c>
      <c r="H153" s="207">
        <v>44977</v>
      </c>
      <c r="I153" s="207">
        <f t="shared" si="4"/>
        <v>44918</v>
      </c>
      <c r="J153" s="328" t="str">
        <f>IF(I153="-","NO ES TUPA",IF(Tabla5[[#This Row],[FECHA FIRMA]]&lt;=Tabla5[[#This Row],[FECHA DE PLAZO MAXIMO DE ATENCION]],"SI","NO"))</f>
        <v>SI</v>
      </c>
      <c r="K153" s="185">
        <v>935</v>
      </c>
      <c r="L153" s="185" t="str">
        <f>IFERROR(VLOOKUP(K153,[1]Hoja1!$B$2:$F$14234,2,FALSE),"")</f>
        <v>UNION I</v>
      </c>
      <c r="M153" s="185" t="str">
        <f>IFERROR(VLOOKUP(K153,[1]Hoja1!$B$2:$F$14234,3,FALSE),"")</f>
        <v>PT-0935-CM</v>
      </c>
      <c r="N153" s="185" t="s">
        <v>21915</v>
      </c>
      <c r="O153" s="193" t="s">
        <v>21982</v>
      </c>
      <c r="P153" s="198" t="s">
        <v>14894</v>
      </c>
      <c r="Q153" s="198"/>
      <c r="R153" s="198"/>
      <c r="S153" s="198"/>
      <c r="T153" s="185" t="s">
        <v>78</v>
      </c>
      <c r="U153" s="198"/>
      <c r="V153" s="198" t="s">
        <v>1981</v>
      </c>
      <c r="W153" s="185" t="s">
        <v>5783</v>
      </c>
      <c r="X153" s="185"/>
      <c r="Y153" s="191"/>
      <c r="Z153" s="187"/>
      <c r="AA153" s="166" t="s">
        <v>21663</v>
      </c>
      <c r="AB153" s="166"/>
      <c r="AC153" s="166"/>
      <c r="AD153" s="166"/>
      <c r="AE153" s="166"/>
      <c r="AF153" s="166"/>
      <c r="AG153" s="166"/>
      <c r="AH153" s="166"/>
      <c r="AI153" s="166"/>
      <c r="AJ153" s="169"/>
      <c r="AK153" s="169"/>
      <c r="AL153" s="169"/>
      <c r="AM153" s="169"/>
      <c r="AN153" s="169"/>
      <c r="AO153" s="166"/>
      <c r="AP153" s="187"/>
      <c r="AQ153" s="180"/>
    </row>
    <row r="154" spans="1:43" s="189" customFormat="1" ht="24.75" customHeight="1" x14ac:dyDescent="0.2">
      <c r="A154" s="180">
        <v>153</v>
      </c>
      <c r="B154" s="181" t="s">
        <v>21983</v>
      </c>
      <c r="C154" s="182" t="s">
        <v>21984</v>
      </c>
      <c r="D154" s="207" t="str">
        <f>+INDEX([2]REPORTE_SEG_EXPEDIENTES!$F$1:$F$3006,MATCH(Tabla13[[#This Row],[REGISTRO]],[2]REPORTE_SEG_EXPEDIENTES!$B$1:$B$3006,0))</f>
        <v>19/01/2023</v>
      </c>
      <c r="E154" s="207"/>
      <c r="F154" s="183" t="s">
        <v>11969</v>
      </c>
      <c r="G154" s="207">
        <v>44977</v>
      </c>
      <c r="H154" s="207">
        <v>44977</v>
      </c>
      <c r="I154" s="207">
        <f t="shared" si="4"/>
        <v>44943</v>
      </c>
      <c r="J154" s="328" t="str">
        <f>IF(I154="-","NO ES TUPA",IF(Tabla5[[#This Row],[FECHA FIRMA]]&lt;=Tabla5[[#This Row],[FECHA DE PLAZO MAXIMO DE ATENCION]],"SI","NO"))</f>
        <v>SI</v>
      </c>
      <c r="K154" s="185">
        <v>28753</v>
      </c>
      <c r="L154" s="185" t="str">
        <f>IFERROR(VLOOKUP(K154,[1]Hoja1!$B$2:$F$14234,2,FALSE),"")</f>
        <v>MANUEL EDUARDO</v>
      </c>
      <c r="M154" s="185" t="str">
        <f>IFERROR(VLOOKUP(K154,[1]Hoja1!$B$2:$F$14234,3,FALSE),"")</f>
        <v>PT-28753-PM</v>
      </c>
      <c r="N154" s="185" t="str">
        <f>IFERROR(VLOOKUP(K154,[1]Hoja1!$B$2:$F$14234,4,FALSE),"")</f>
        <v>AYALA DE JACINTO YOLANDA ;ECA DE JACINTO CLARA ;JACINTO PANTA CRESCENCIO ;JACINTO PANTA VICTORINO</v>
      </c>
      <c r="O154" s="193" t="s">
        <v>21985</v>
      </c>
      <c r="P154" s="185" t="s">
        <v>14894</v>
      </c>
      <c r="Q154" s="185"/>
      <c r="R154" s="185"/>
      <c r="S154" s="185"/>
      <c r="T154" s="185" t="s">
        <v>342</v>
      </c>
      <c r="U154" s="185" t="s">
        <v>21675</v>
      </c>
      <c r="V154" s="185" t="s">
        <v>1981</v>
      </c>
      <c r="W154" s="185"/>
      <c r="X154" s="185"/>
      <c r="Y154" s="191"/>
      <c r="Z154" s="187"/>
      <c r="AA154" s="166" t="s">
        <v>21663</v>
      </c>
      <c r="AB154" s="166"/>
      <c r="AC154" s="166" t="s">
        <v>21663</v>
      </c>
      <c r="AD154" s="166"/>
      <c r="AE154" s="166"/>
      <c r="AF154" s="166"/>
      <c r="AG154" s="166"/>
      <c r="AH154" s="166"/>
      <c r="AI154" s="166"/>
      <c r="AJ154" s="169"/>
      <c r="AK154" s="169"/>
      <c r="AL154" s="169"/>
      <c r="AM154" s="169"/>
      <c r="AN154" s="169"/>
      <c r="AO154" s="166"/>
      <c r="AP154" s="187"/>
      <c r="AQ154" s="180"/>
    </row>
    <row r="155" spans="1:43" ht="24.75" customHeight="1" x14ac:dyDescent="0.25">
      <c r="A155" s="180">
        <v>154</v>
      </c>
      <c r="B155" s="181" t="s">
        <v>21986</v>
      </c>
      <c r="C155" s="182" t="s">
        <v>21987</v>
      </c>
      <c r="D155" s="207" t="str">
        <f>+INDEX([2]REPORTE_SEG_EXPEDIENTES!$F$1:$F$3006,MATCH(Tabla13[[#This Row],[REGISTRO]],[2]REPORTE_SEG_EXPEDIENTES!$B$1:$B$3006,0))</f>
        <v>04/01/2023</v>
      </c>
      <c r="E155" s="207"/>
      <c r="F155" s="183" t="s">
        <v>11969</v>
      </c>
      <c r="G155" s="207">
        <v>44977</v>
      </c>
      <c r="H155" s="207">
        <v>44977</v>
      </c>
      <c r="I155" s="207">
        <f t="shared" si="4"/>
        <v>44959</v>
      </c>
      <c r="J155" s="328" t="str">
        <f>IF(I155="-","NO ES TUPA",IF(Tabla5[[#This Row],[FECHA FIRMA]]&lt;=Tabla5[[#This Row],[FECHA DE PLAZO MAXIMO DE ATENCION]],"SI","NO"))</f>
        <v>SI</v>
      </c>
      <c r="K155" s="185">
        <v>18107</v>
      </c>
      <c r="L155" s="185" t="str">
        <f>IFERROR(VLOOKUP(K155,[1]Hoja1!$B$2:$F$14234,2,FALSE),"")</f>
        <v>ROXANA 3</v>
      </c>
      <c r="M155" s="185" t="str">
        <f>IFERROR(VLOOKUP(K155,[1]Hoja1!$B$2:$F$14234,3,FALSE),"")</f>
        <v>PL-18107-CM</v>
      </c>
      <c r="N155" s="185" t="s">
        <v>21988</v>
      </c>
      <c r="O155" s="193" t="s">
        <v>21989</v>
      </c>
      <c r="P155" s="198" t="s">
        <v>14894</v>
      </c>
      <c r="Q155" s="198"/>
      <c r="R155" s="198"/>
      <c r="S155" s="198"/>
      <c r="T155" s="185" t="s">
        <v>78</v>
      </c>
      <c r="U155" s="198"/>
      <c r="V155" s="198" t="s">
        <v>1981</v>
      </c>
      <c r="W155" s="185" t="s">
        <v>5783</v>
      </c>
      <c r="X155" s="185"/>
      <c r="Y155" s="191"/>
      <c r="Z155" s="187"/>
      <c r="AA155" s="166" t="s">
        <v>21663</v>
      </c>
      <c r="AB155" s="166"/>
      <c r="AC155" s="166" t="s">
        <v>21663</v>
      </c>
      <c r="AD155" s="166"/>
      <c r="AE155" s="166"/>
      <c r="AF155" s="166"/>
      <c r="AG155" s="166"/>
      <c r="AH155" s="166"/>
      <c r="AI155" s="166"/>
      <c r="AJ155" s="169"/>
      <c r="AK155" s="169"/>
      <c r="AL155" s="169"/>
      <c r="AM155" s="169"/>
      <c r="AN155" s="169"/>
      <c r="AO155" s="166"/>
      <c r="AP155" s="187"/>
      <c r="AQ155" s="180"/>
    </row>
    <row r="156" spans="1:43" ht="24.75" customHeight="1" x14ac:dyDescent="0.25">
      <c r="A156" s="180">
        <v>155</v>
      </c>
      <c r="B156" s="181" t="s">
        <v>21990</v>
      </c>
      <c r="C156" s="193" t="s">
        <v>21991</v>
      </c>
      <c r="D156" s="207" t="e">
        <f>+INDEX([2]REPORTE_SEG_EXPEDIENTES!$F$1:$F$3006,MATCH(Tabla13[[#This Row],[REGISTRO]],[2]REPORTE_SEG_EXPEDIENTES!$B$1:$B$3006,0))</f>
        <v>#N/A</v>
      </c>
      <c r="E156" s="207"/>
      <c r="F156" s="183" t="s">
        <v>11969</v>
      </c>
      <c r="G156" s="207">
        <v>44977</v>
      </c>
      <c r="H156" s="207">
        <v>44977</v>
      </c>
      <c r="I156" s="207" t="e">
        <f t="shared" si="4"/>
        <v>#N/A</v>
      </c>
      <c r="J156" s="328" t="e">
        <f>IF(I156="-","NO ES TUPA",IF(Tabla5[[#This Row],[FECHA FIRMA]]&lt;=Tabla5[[#This Row],[FECHA DE PLAZO MAXIMO DE ATENCION]],"SI","NO"))</f>
        <v>#N/A</v>
      </c>
      <c r="K156" s="185">
        <v>28617</v>
      </c>
      <c r="L156" s="185" t="str">
        <f>IFERROR(VLOOKUP(K156,[1]Hoja1!$B$2:$F$14234,2,FALSE),"")</f>
        <v>NUEVA ESPERANZA</v>
      </c>
      <c r="M156" s="185" t="str">
        <f>IFERROR(VLOOKUP(K156,[1]Hoja1!$B$2:$F$14234,3,FALSE),"")</f>
        <v>CO-28617-PM</v>
      </c>
      <c r="N156" s="185" t="s">
        <v>257</v>
      </c>
      <c r="O156" s="193" t="s">
        <v>21992</v>
      </c>
      <c r="P156" s="198" t="s">
        <v>14894</v>
      </c>
      <c r="Q156" s="198"/>
      <c r="R156" s="198"/>
      <c r="S156" s="198"/>
      <c r="T156" s="185" t="s">
        <v>78</v>
      </c>
      <c r="U156" s="198"/>
      <c r="V156" s="198" t="s">
        <v>1981</v>
      </c>
      <c r="W156" s="185" t="s">
        <v>5783</v>
      </c>
      <c r="X156" s="185"/>
      <c r="Y156" s="191"/>
      <c r="Z156" s="187"/>
      <c r="AA156" s="166" t="s">
        <v>21663</v>
      </c>
      <c r="AB156" s="166"/>
      <c r="AC156" s="166" t="s">
        <v>21663</v>
      </c>
      <c r="AD156" s="166"/>
      <c r="AE156" s="166"/>
      <c r="AF156" s="166"/>
      <c r="AG156" s="166"/>
      <c r="AH156" s="166"/>
      <c r="AI156" s="166"/>
      <c r="AJ156" s="169"/>
      <c r="AK156" s="169"/>
      <c r="AL156" s="169"/>
      <c r="AM156" s="169"/>
      <c r="AN156" s="169"/>
      <c r="AO156" s="166"/>
      <c r="AP156" s="187"/>
      <c r="AQ156" s="180"/>
    </row>
    <row r="157" spans="1:43" ht="24.75" customHeight="1" x14ac:dyDescent="0.25">
      <c r="A157" s="180">
        <v>156</v>
      </c>
      <c r="B157" s="181" t="s">
        <v>21993</v>
      </c>
      <c r="C157" s="182" t="s">
        <v>21994</v>
      </c>
      <c r="D157" s="207" t="str">
        <f>+INDEX([2]REPORTE_SEG_EXPEDIENTES!$F$1:$F$3006,MATCH(Tabla13[[#This Row],[REGISTRO]],[2]REPORTE_SEG_EXPEDIENTES!$B$1:$B$3006,0))</f>
        <v>23/01/2023</v>
      </c>
      <c r="E157" s="207"/>
      <c r="F157" s="183" t="s">
        <v>11969</v>
      </c>
      <c r="G157" s="207">
        <v>44977</v>
      </c>
      <c r="H157" s="207">
        <v>44977</v>
      </c>
      <c r="I157" s="207">
        <f t="shared" si="4"/>
        <v>44949</v>
      </c>
      <c r="J157" s="328" t="str">
        <f>IF(I157="-","NO ES TUPA",IF(Tabla5[[#This Row],[FECHA FIRMA]]&lt;=Tabla5[[#This Row],[FECHA DE PLAZO MAXIMO DE ATENCION]],"SI","NO"))</f>
        <v>SI</v>
      </c>
      <c r="K157" s="185">
        <v>55049</v>
      </c>
      <c r="L157" s="185" t="str">
        <f>IFERROR(VLOOKUP(K157,[1]Hoja1!$B$2:$F$14234,2,FALSE),"")</f>
        <v>LORENA</v>
      </c>
      <c r="M157" s="185" t="str">
        <f>IFERROR(VLOOKUP(K157,[1]Hoja1!$B$2:$F$14234,3,FALSE),"")</f>
        <v>PT-55049-CM</v>
      </c>
      <c r="N157" s="185" t="s">
        <v>21995</v>
      </c>
      <c r="O157" s="193" t="s">
        <v>21996</v>
      </c>
      <c r="P157" s="198" t="s">
        <v>14894</v>
      </c>
      <c r="Q157" s="198"/>
      <c r="R157" s="198"/>
      <c r="S157" s="198"/>
      <c r="T157" s="185" t="s">
        <v>78</v>
      </c>
      <c r="U157" s="198"/>
      <c r="V157" s="198" t="s">
        <v>1981</v>
      </c>
      <c r="W157" s="185" t="s">
        <v>5783</v>
      </c>
      <c r="X157" s="185"/>
      <c r="Y157" s="191"/>
      <c r="Z157" s="187"/>
      <c r="AA157" s="166" t="s">
        <v>21663</v>
      </c>
      <c r="AB157" s="166"/>
      <c r="AC157" s="166" t="s">
        <v>21663</v>
      </c>
      <c r="AD157" s="166"/>
      <c r="AE157" s="166"/>
      <c r="AF157" s="166"/>
      <c r="AG157" s="166"/>
      <c r="AH157" s="166"/>
      <c r="AI157" s="166"/>
      <c r="AJ157" s="169"/>
      <c r="AK157" s="169"/>
      <c r="AL157" s="169"/>
      <c r="AM157" s="169"/>
      <c r="AN157" s="169"/>
      <c r="AO157" s="166"/>
      <c r="AP157" s="187"/>
      <c r="AQ157" s="180"/>
    </row>
    <row r="158" spans="1:43" ht="24.75" customHeight="1" x14ac:dyDescent="0.25">
      <c r="A158" s="180">
        <v>157</v>
      </c>
      <c r="B158" s="181" t="s">
        <v>21997</v>
      </c>
      <c r="C158" s="182" t="s">
        <v>21998</v>
      </c>
      <c r="D158" s="207" t="str">
        <f>+INDEX([2]REPORTE_SEG_EXPEDIENTES!$F$1:$F$3006,MATCH(Tabla13[[#This Row],[REGISTRO]],[2]REPORTE_SEG_EXPEDIENTES!$B$1:$B$3006,0))</f>
        <v>26/01/2023</v>
      </c>
      <c r="E158" s="207"/>
      <c r="F158" s="183" t="s">
        <v>11969</v>
      </c>
      <c r="G158" s="207">
        <v>44977</v>
      </c>
      <c r="H158" s="207">
        <v>44977</v>
      </c>
      <c r="I158" s="207">
        <f t="shared" si="4"/>
        <v>44956</v>
      </c>
      <c r="J158" s="328" t="str">
        <f>IF(I158="-","NO ES TUPA",IF(Tabla5[[#This Row],[FECHA FIRMA]]&lt;=Tabla5[[#This Row],[FECHA DE PLAZO MAXIMO DE ATENCION]],"SI","NO"))</f>
        <v>NO</v>
      </c>
      <c r="K158" s="185">
        <v>28407</v>
      </c>
      <c r="L158" s="185" t="str">
        <f>IFERROR(VLOOKUP(K158,[1]Hoja1!$B$2:$F$14234,2,FALSE),"")</f>
        <v>SAMANTHA</v>
      </c>
      <c r="M158" s="185" t="str">
        <f>IFERROR(VLOOKUP(K158,[1]Hoja1!$B$2:$F$14234,3,FALSE),"")</f>
        <v>CE-28407-CM</v>
      </c>
      <c r="N158" s="185" t="s">
        <v>21999</v>
      </c>
      <c r="O158" s="193" t="s">
        <v>22000</v>
      </c>
      <c r="P158" s="198" t="s">
        <v>14894</v>
      </c>
      <c r="Q158" s="198"/>
      <c r="R158" s="198"/>
      <c r="S158" s="198"/>
      <c r="T158" s="185" t="s">
        <v>78</v>
      </c>
      <c r="U158" s="198"/>
      <c r="V158" s="198" t="s">
        <v>1981</v>
      </c>
      <c r="W158" s="185" t="s">
        <v>5783</v>
      </c>
      <c r="X158" s="185"/>
      <c r="Y158" s="191"/>
      <c r="Z158" s="187"/>
      <c r="AA158" s="166" t="s">
        <v>21663</v>
      </c>
      <c r="AB158" s="166"/>
      <c r="AC158" s="166" t="s">
        <v>21663</v>
      </c>
      <c r="AD158" s="166"/>
      <c r="AE158" s="166"/>
      <c r="AF158" s="166"/>
      <c r="AG158" s="166"/>
      <c r="AH158" s="166"/>
      <c r="AI158" s="166"/>
      <c r="AJ158" s="169"/>
      <c r="AK158" s="169"/>
      <c r="AL158" s="169"/>
      <c r="AM158" s="169"/>
      <c r="AN158" s="169"/>
      <c r="AO158" s="166"/>
      <c r="AP158" s="187"/>
      <c r="AQ158" s="180"/>
    </row>
    <row r="159" spans="1:43" ht="24.75" customHeight="1" x14ac:dyDescent="0.25">
      <c r="A159" s="180">
        <v>158</v>
      </c>
      <c r="B159" s="181" t="s">
        <v>22001</v>
      </c>
      <c r="C159" s="193" t="s">
        <v>22002</v>
      </c>
      <c r="D159" s="207" t="str">
        <f>+INDEX([2]REPORTE_SEG_EXPEDIENTES!$F$1:$F$3006,MATCH(Tabla13[[#This Row],[REGISTRO]],[2]REPORTE_SEG_EXPEDIENTES!$B$1:$B$3006,0))</f>
        <v>23/01/2023</v>
      </c>
      <c r="E159" s="207"/>
      <c r="F159" s="183" t="s">
        <v>11969</v>
      </c>
      <c r="G159" s="207">
        <v>44977</v>
      </c>
      <c r="H159" s="207">
        <v>44977</v>
      </c>
      <c r="I159" s="207">
        <f t="shared" si="4"/>
        <v>44949</v>
      </c>
      <c r="J159" s="328" t="str">
        <f>IF(I159="-","NO ES TUPA",IF(Tabla5[[#This Row],[FECHA FIRMA]]&lt;=Tabla5[[#This Row],[FECHA DE PLAZO MAXIMO DE ATENCION]],"SI","NO"))</f>
        <v>NO</v>
      </c>
      <c r="K159" s="185">
        <v>18072</v>
      </c>
      <c r="L159" s="185" t="str">
        <f>IFERROR(VLOOKUP(K159,[1]Hoja1!$B$2:$F$14234,2,FALSE),"")</f>
        <v>MARIA DEL ROSIO</v>
      </c>
      <c r="M159" s="185" t="str">
        <f>IFERROR(VLOOKUP(K159,[1]Hoja1!$B$2:$F$14234,3,FALSE),"")</f>
        <v>TA-18072-CM</v>
      </c>
      <c r="N159" s="185" t="s">
        <v>22003</v>
      </c>
      <c r="O159" s="193" t="s">
        <v>22004</v>
      </c>
      <c r="P159" s="198" t="s">
        <v>14894</v>
      </c>
      <c r="Q159" s="198"/>
      <c r="R159" s="198"/>
      <c r="S159" s="198"/>
      <c r="T159" s="185" t="s">
        <v>78</v>
      </c>
      <c r="U159" s="198"/>
      <c r="V159" s="198" t="s">
        <v>1981</v>
      </c>
      <c r="W159" s="185" t="s">
        <v>5783</v>
      </c>
      <c r="X159" s="185"/>
      <c r="Y159" s="191"/>
      <c r="Z159" s="187"/>
      <c r="AA159" s="166" t="s">
        <v>21663</v>
      </c>
      <c r="AB159" s="166"/>
      <c r="AC159" s="166" t="s">
        <v>21663</v>
      </c>
      <c r="AD159" s="166"/>
      <c r="AE159" s="166"/>
      <c r="AF159" s="166"/>
      <c r="AG159" s="166"/>
      <c r="AH159" s="166"/>
      <c r="AI159" s="166"/>
      <c r="AJ159" s="169"/>
      <c r="AK159" s="169"/>
      <c r="AL159" s="169"/>
      <c r="AM159" s="169"/>
      <c r="AN159" s="169"/>
      <c r="AO159" s="166"/>
      <c r="AP159" s="187"/>
      <c r="AQ159" s="180"/>
    </row>
    <row r="160" spans="1:43" s="189" customFormat="1" ht="24.75" customHeight="1" x14ac:dyDescent="0.2">
      <c r="A160" s="180">
        <v>159</v>
      </c>
      <c r="B160" s="181" t="s">
        <v>22005</v>
      </c>
      <c r="C160" s="182" t="s">
        <v>22006</v>
      </c>
      <c r="D160" s="207" t="str">
        <f>+INDEX([2]REPORTE_SEG_EXPEDIENTES!$F$1:$F$3006,MATCH(Tabla13[[#This Row],[REGISTRO]],[2]REPORTE_SEG_EXPEDIENTES!$B$1:$B$3006,0))</f>
        <v>24/10/2022</v>
      </c>
      <c r="E160" s="207"/>
      <c r="F160" s="183" t="s">
        <v>11969</v>
      </c>
      <c r="G160" s="207">
        <v>44978</v>
      </c>
      <c r="H160" s="207">
        <v>44978</v>
      </c>
      <c r="I160" s="207">
        <f t="shared" si="4"/>
        <v>44860</v>
      </c>
      <c r="J160" s="328" t="str">
        <f>IF(I160="-","NO ES TUPA",IF(Tabla5[[#This Row],[FECHA FIRMA]]&lt;=Tabla5[[#This Row],[FECHA DE PLAZO MAXIMO DE ATENCION]],"SI","NO"))</f>
        <v>NO</v>
      </c>
      <c r="K160" s="185">
        <v>20883</v>
      </c>
      <c r="L160" s="185" t="str">
        <f>IFERROR(VLOOKUP(K160,[1]Hoja1!$B$2:$F$14234,2,FALSE),"")</f>
        <v>GYRLY LIZBETH</v>
      </c>
      <c r="M160" s="185" t="str">
        <f>IFERROR(VLOOKUP(K160,[1]Hoja1!$B$2:$F$14234,3,FALSE),"")</f>
        <v>PS-20883-BM</v>
      </c>
      <c r="N160" s="185" t="str">
        <f>IFERROR(VLOOKUP(K160,[1]Hoja1!$B$2:$F$14234,4,FALSE),"")</f>
        <v>EMMA VALDIVIA ALDO LEONARDO</v>
      </c>
      <c r="O160" s="193" t="s">
        <v>22007</v>
      </c>
      <c r="P160" s="198" t="s">
        <v>14894</v>
      </c>
      <c r="Q160" s="198"/>
      <c r="R160" s="198"/>
      <c r="S160" s="185" t="s">
        <v>19598</v>
      </c>
      <c r="T160" s="185" t="s">
        <v>78</v>
      </c>
      <c r="U160" s="198"/>
      <c r="V160" s="185" t="s">
        <v>1981</v>
      </c>
      <c r="W160" s="185" t="s">
        <v>5783</v>
      </c>
      <c r="X160" s="185" t="s">
        <v>20298</v>
      </c>
      <c r="Y160" s="191"/>
      <c r="Z160" s="187"/>
      <c r="AA160" s="166" t="s">
        <v>21663</v>
      </c>
      <c r="AB160" s="166"/>
      <c r="AC160" s="166"/>
      <c r="AD160" s="166"/>
      <c r="AE160" s="166"/>
      <c r="AF160" s="166"/>
      <c r="AG160" s="166"/>
      <c r="AH160" s="166"/>
      <c r="AI160" s="166"/>
      <c r="AJ160" s="169"/>
      <c r="AK160" s="169"/>
      <c r="AL160" s="169"/>
      <c r="AM160" s="169"/>
      <c r="AN160" s="169"/>
      <c r="AO160" s="166"/>
      <c r="AP160" s="187"/>
      <c r="AQ160" s="180"/>
    </row>
    <row r="161" spans="1:43" ht="24.75" customHeight="1" x14ac:dyDescent="0.25">
      <c r="A161" s="180">
        <v>160</v>
      </c>
      <c r="B161" s="181" t="s">
        <v>22008</v>
      </c>
      <c r="C161" s="193" t="s">
        <v>22009</v>
      </c>
      <c r="D161" s="207" t="str">
        <f>+INDEX([2]REPORTE_SEG_EXPEDIENTES!$F$1:$F$3006,MATCH(Tabla13[[#This Row],[REGISTRO]],[2]REPORTE_SEG_EXPEDIENTES!$B$1:$B$3006,0))</f>
        <v>10/01/2023</v>
      </c>
      <c r="E161" s="207"/>
      <c r="F161" s="183" t="s">
        <v>11969</v>
      </c>
      <c r="G161" s="207">
        <v>44978</v>
      </c>
      <c r="H161" s="207">
        <v>44978</v>
      </c>
      <c r="I161" s="207">
        <f t="shared" si="4"/>
        <v>44969</v>
      </c>
      <c r="J161" s="328" t="str">
        <f>IF(I161="-","NO ES TUPA",IF(Tabla5[[#This Row],[FECHA FIRMA]]&lt;=Tabla5[[#This Row],[FECHA DE PLAZO MAXIMO DE ATENCION]],"SI","NO"))</f>
        <v>NO</v>
      </c>
      <c r="K161" s="185">
        <v>2625</v>
      </c>
      <c r="L161" s="185" t="str">
        <f>IFERROR(VLOOKUP(K161,[1]Hoja1!$B$2:$F$14234,2,FALSE),"")</f>
        <v>ROSA SILVIA 2</v>
      </c>
      <c r="M161" s="185" t="str">
        <f>IFERROR(VLOOKUP(K161,[1]Hoja1!$B$2:$F$14234,3,FALSE),"")</f>
        <v>PT-2625-CM</v>
      </c>
      <c r="N161" s="185" t="s">
        <v>22010</v>
      </c>
      <c r="O161" s="193" t="s">
        <v>22011</v>
      </c>
      <c r="P161" s="198" t="s">
        <v>14894</v>
      </c>
      <c r="Q161" s="198"/>
      <c r="R161" s="198"/>
      <c r="S161" s="198"/>
      <c r="T161" s="185" t="s">
        <v>78</v>
      </c>
      <c r="U161" s="198"/>
      <c r="V161" s="198" t="s">
        <v>1981</v>
      </c>
      <c r="W161" s="185" t="s">
        <v>22012</v>
      </c>
      <c r="X161" s="185"/>
      <c r="Y161" s="191"/>
      <c r="Z161" s="187"/>
      <c r="AA161" s="166" t="s">
        <v>21663</v>
      </c>
      <c r="AB161" s="166"/>
      <c r="AC161" s="166"/>
      <c r="AD161" s="166"/>
      <c r="AE161" s="166"/>
      <c r="AF161" s="166"/>
      <c r="AG161" s="166"/>
      <c r="AH161" s="166"/>
      <c r="AI161" s="166"/>
      <c r="AJ161" s="169"/>
      <c r="AK161" s="169"/>
      <c r="AL161" s="169"/>
      <c r="AM161" s="169"/>
      <c r="AN161" s="169"/>
      <c r="AO161" s="166"/>
      <c r="AP161" s="187"/>
      <c r="AQ161" s="180"/>
    </row>
    <row r="162" spans="1:43" s="189" customFormat="1" ht="24.75" customHeight="1" x14ac:dyDescent="0.2">
      <c r="A162" s="180">
        <v>161</v>
      </c>
      <c r="B162" s="181" t="s">
        <v>22013</v>
      </c>
      <c r="C162" s="182" t="s">
        <v>22014</v>
      </c>
      <c r="D162" s="207" t="e">
        <f>+INDEX([2]REPORTE_SEG_EXPEDIENTES!$F$1:$F$3006,MATCH(Tabla13[[#This Row],[REGISTRO]],[2]REPORTE_SEG_EXPEDIENTES!$B$1:$B$3006,0))</f>
        <v>#N/A</v>
      </c>
      <c r="E162" s="207"/>
      <c r="F162" s="183" t="s">
        <v>11969</v>
      </c>
      <c r="G162" s="207">
        <v>44978</v>
      </c>
      <c r="H162" s="207">
        <v>44978</v>
      </c>
      <c r="I162" s="207" t="e">
        <f t="shared" si="4"/>
        <v>#N/A</v>
      </c>
      <c r="J162" s="328" t="e">
        <f>IF(I162="-","NO ES TUPA",IF(Tabla5[[#This Row],[FECHA FIRMA]]&lt;=Tabla5[[#This Row],[FECHA DE PLAZO MAXIMO DE ATENCION]],"SI","NO"))</f>
        <v>#N/A</v>
      </c>
      <c r="K162" s="185"/>
      <c r="L162" s="185" t="str">
        <f>IFERROR(VLOOKUP(K162,[1]Hoja1!$B$2:$F$14234,2,FALSE),"")</f>
        <v/>
      </c>
      <c r="M162" s="185" t="str">
        <f>IFERROR(VLOOKUP(K162,[1]Hoja1!$B$2:$F$14234,3,FALSE),"")</f>
        <v/>
      </c>
      <c r="N162" s="185" t="str">
        <f>IFERROR(VLOOKUP(K162,[1]Hoja1!$B$2:$F$14234,4,FALSE),"")</f>
        <v/>
      </c>
      <c r="O162" s="193" t="s">
        <v>22015</v>
      </c>
      <c r="P162" s="185" t="s">
        <v>14894</v>
      </c>
      <c r="Q162" s="185"/>
      <c r="R162" s="185"/>
      <c r="S162" s="185"/>
      <c r="T162" s="185" t="s">
        <v>19996</v>
      </c>
      <c r="U162" s="185"/>
      <c r="V162" s="185" t="s">
        <v>21444</v>
      </c>
      <c r="W162" s="185"/>
      <c r="X162" s="185"/>
      <c r="Y162" s="191"/>
      <c r="Z162" s="187"/>
      <c r="AA162" s="166" t="s">
        <v>21663</v>
      </c>
      <c r="AB162" s="166"/>
      <c r="AC162" s="166"/>
      <c r="AD162" s="166"/>
      <c r="AE162" s="166"/>
      <c r="AF162" s="166"/>
      <c r="AG162" s="166"/>
      <c r="AH162" s="166"/>
      <c r="AI162" s="166"/>
      <c r="AJ162" s="169"/>
      <c r="AK162" s="169"/>
      <c r="AL162" s="169"/>
      <c r="AM162" s="169"/>
      <c r="AN162" s="169"/>
      <c r="AO162" s="166"/>
      <c r="AP162" s="187"/>
      <c r="AQ162" s="180"/>
    </row>
    <row r="163" spans="1:43" s="206" customFormat="1" ht="24.75" customHeight="1" x14ac:dyDescent="0.2">
      <c r="A163" s="200">
        <v>162</v>
      </c>
      <c r="B163" s="201" t="s">
        <v>22016</v>
      </c>
      <c r="C163" s="202" t="s">
        <v>22009</v>
      </c>
      <c r="D163" s="208" t="str">
        <f>+INDEX([2]REPORTE_SEG_EXPEDIENTES!$F$1:$F$3006,MATCH(Tabla13[[#This Row],[REGISTRO]],[2]REPORTE_SEG_EXPEDIENTES!$B$1:$B$3006,0))</f>
        <v>10/01/2023</v>
      </c>
      <c r="E163" s="208"/>
      <c r="F163" s="203" t="s">
        <v>11969</v>
      </c>
      <c r="G163" s="208">
        <v>44979</v>
      </c>
      <c r="H163" s="208">
        <v>44979</v>
      </c>
      <c r="I163" s="208">
        <f t="shared" si="4"/>
        <v>44969</v>
      </c>
      <c r="J163" s="205" t="str">
        <f>IF(I163="-","NO ES TUPA",IF(Tabla5[[#This Row],[FECHA FIRMA]]&lt;=Tabla5[[#This Row],[FECHA DE PLAZO MAXIMO DE ATENCION]],"SI","NO"))</f>
        <v>NO</v>
      </c>
      <c r="K163" s="205">
        <v>2625</v>
      </c>
      <c r="L163" s="205" t="str">
        <f>IFERROR(VLOOKUP(K163,[1]Hoja1!$B$2:$F$14234,2,FALSE),"")</f>
        <v>ROSA SILVIA 2</v>
      </c>
      <c r="M163" s="205" t="str">
        <f>IFERROR(VLOOKUP(K163,[1]Hoja1!$B$2:$F$14234,3,FALSE),"")</f>
        <v>PT-2625-CM</v>
      </c>
      <c r="N163" s="205" t="str">
        <f>IFERROR(VLOOKUP(K163,[1]Hoja1!$B$2:$F$14234,4,FALSE),"")</f>
        <v>PESQUERA HAYDUK S.A.</v>
      </c>
      <c r="O163" s="210" t="s">
        <v>22017</v>
      </c>
      <c r="P163" s="205" t="s">
        <v>14894</v>
      </c>
      <c r="Q163" s="198" t="s">
        <v>23</v>
      </c>
      <c r="R163" s="205"/>
      <c r="S163" s="205"/>
      <c r="T163" s="185" t="s">
        <v>78</v>
      </c>
      <c r="U163" s="185"/>
      <c r="V163" s="185" t="s">
        <v>1981</v>
      </c>
      <c r="W163" s="205" t="s">
        <v>5783</v>
      </c>
      <c r="X163" s="205" t="s">
        <v>22018</v>
      </c>
      <c r="Y163" s="191"/>
      <c r="Z163" s="187"/>
      <c r="AA163" s="166" t="s">
        <v>21663</v>
      </c>
      <c r="AB163" s="166"/>
      <c r="AC163" s="166"/>
      <c r="AD163" s="166"/>
      <c r="AE163" s="166"/>
      <c r="AF163" s="166"/>
      <c r="AG163" s="166"/>
      <c r="AH163" s="166"/>
      <c r="AI163" s="166"/>
      <c r="AJ163" s="169"/>
      <c r="AK163" s="169"/>
      <c r="AL163" s="169"/>
      <c r="AM163" s="169"/>
      <c r="AN163" s="169"/>
      <c r="AO163" s="166"/>
      <c r="AP163" s="187"/>
      <c r="AQ163" s="180"/>
    </row>
    <row r="164" spans="1:43" s="189" customFormat="1" ht="24.75" customHeight="1" x14ac:dyDescent="0.2">
      <c r="A164" s="180">
        <v>163</v>
      </c>
      <c r="B164" s="181" t="s">
        <v>22019</v>
      </c>
      <c r="C164" s="182" t="s">
        <v>22020</v>
      </c>
      <c r="D164" s="207" t="str">
        <f>+INDEX([2]REPORTE_SEG_EXPEDIENTES!$F$1:$F$3006,MATCH(Tabla13[[#This Row],[REGISTRO]],[2]REPORTE_SEG_EXPEDIENTES!$B$1:$B$3006,0))</f>
        <v>11/11/2022</v>
      </c>
      <c r="E164" s="207"/>
      <c r="F164" s="183" t="s">
        <v>11969</v>
      </c>
      <c r="G164" s="207">
        <v>44979</v>
      </c>
      <c r="H164" s="207">
        <v>44979</v>
      </c>
      <c r="I164" s="207">
        <f t="shared" si="4"/>
        <v>44911</v>
      </c>
      <c r="J164" s="328" t="str">
        <f>IF(I164="-","NO ES TUPA",IF(Tabla5[[#This Row],[FECHA FIRMA]]&lt;=Tabla5[[#This Row],[FECHA DE PLAZO MAXIMO DE ATENCION]],"SI","NO"))</f>
        <v>NO</v>
      </c>
      <c r="K164" s="185"/>
      <c r="L164" s="185" t="str">
        <f>IFERROR(VLOOKUP(K164,[1]Hoja1!$B$2:$F$14234,2,FALSE),"")</f>
        <v/>
      </c>
      <c r="M164" s="185" t="str">
        <f>IFERROR(VLOOKUP(K164,[1]Hoja1!$B$2:$F$14234,3,FALSE),"")</f>
        <v/>
      </c>
      <c r="N164" s="185" t="str">
        <f>IFERROR(VLOOKUP(K164,[1]Hoja1!$B$2:$F$14234,4,FALSE),"")</f>
        <v/>
      </c>
      <c r="O164" s="193" t="s">
        <v>22021</v>
      </c>
      <c r="P164" s="185" t="s">
        <v>14894</v>
      </c>
      <c r="Q164" s="185"/>
      <c r="R164" s="185"/>
      <c r="S164" s="185"/>
      <c r="T164" s="185" t="s">
        <v>19113</v>
      </c>
      <c r="U164" s="185"/>
      <c r="V164" s="185" t="s">
        <v>1981</v>
      </c>
      <c r="W164" s="185"/>
      <c r="X164" s="185"/>
      <c r="Y164" s="191"/>
      <c r="Z164" s="187"/>
      <c r="AA164" s="166"/>
      <c r="AB164" s="166" t="s">
        <v>21663</v>
      </c>
      <c r="AC164" s="166"/>
      <c r="AD164" s="166"/>
      <c r="AE164" s="166"/>
      <c r="AF164" s="166"/>
      <c r="AG164" s="166"/>
      <c r="AH164" s="166"/>
      <c r="AI164" s="166"/>
      <c r="AJ164" s="169"/>
      <c r="AK164" s="169"/>
      <c r="AL164" s="169"/>
      <c r="AM164" s="169"/>
      <c r="AN164" s="169"/>
      <c r="AO164" s="166"/>
      <c r="AP164" s="187"/>
      <c r="AQ164" s="180"/>
    </row>
    <row r="165" spans="1:43" s="189" customFormat="1" ht="24.75" customHeight="1" x14ac:dyDescent="0.2">
      <c r="A165" s="180">
        <v>164</v>
      </c>
      <c r="B165" s="181" t="s">
        <v>22022</v>
      </c>
      <c r="C165" s="182" t="s">
        <v>22023</v>
      </c>
      <c r="D165" s="207" t="str">
        <f>+INDEX([2]REPORTE_SEG_EXPEDIENTES!$F$1:$F$3006,MATCH(Tabla13[[#This Row],[REGISTRO]],[2]REPORTE_SEG_EXPEDIENTES!$B$1:$B$3006,0))</f>
        <v>19/12/2022</v>
      </c>
      <c r="E165" s="207"/>
      <c r="F165" s="183" t="s">
        <v>11969</v>
      </c>
      <c r="G165" s="207">
        <v>44979</v>
      </c>
      <c r="H165" s="207">
        <v>44979</v>
      </c>
      <c r="I165" s="207">
        <f t="shared" si="4"/>
        <v>44912</v>
      </c>
      <c r="J165" s="328" t="str">
        <f>IF(I165="-","NO ES TUPA",IF(Tabla5[[#This Row],[FECHA FIRMA]]&lt;=Tabla5[[#This Row],[FECHA DE PLAZO MAXIMO DE ATENCION]],"SI","NO"))</f>
        <v>NO</v>
      </c>
      <c r="K165" s="185"/>
      <c r="L165" s="185" t="str">
        <f>IFERROR(VLOOKUP(K165,[1]Hoja1!$B$2:$F$14234,2,FALSE),"")</f>
        <v/>
      </c>
      <c r="M165" s="185" t="str">
        <f>IFERROR(VLOOKUP(K165,[1]Hoja1!$B$2:$F$14234,3,FALSE),"")</f>
        <v/>
      </c>
      <c r="N165" s="185" t="str">
        <f>IFERROR(VLOOKUP(K165,[1]Hoja1!$B$2:$F$14234,4,FALSE),"")</f>
        <v/>
      </c>
      <c r="O165" s="193" t="s">
        <v>22024</v>
      </c>
      <c r="P165" s="185" t="s">
        <v>14894</v>
      </c>
      <c r="Q165" s="185"/>
      <c r="R165" s="185"/>
      <c r="S165" s="185"/>
      <c r="T165" s="185" t="s">
        <v>19113</v>
      </c>
      <c r="U165" s="185"/>
      <c r="V165" s="185" t="s">
        <v>1981</v>
      </c>
      <c r="W165" s="185"/>
      <c r="X165" s="185"/>
      <c r="Y165" s="191"/>
      <c r="Z165" s="187"/>
      <c r="AA165" s="166"/>
      <c r="AB165" s="166" t="s">
        <v>21663</v>
      </c>
      <c r="AC165" s="166"/>
      <c r="AD165" s="166"/>
      <c r="AE165" s="166"/>
      <c r="AF165" s="166"/>
      <c r="AG165" s="166"/>
      <c r="AH165" s="166"/>
      <c r="AI165" s="166"/>
      <c r="AJ165" s="169"/>
      <c r="AK165" s="169"/>
      <c r="AL165" s="169"/>
      <c r="AM165" s="169"/>
      <c r="AN165" s="169"/>
      <c r="AO165" s="166"/>
      <c r="AP165" s="187"/>
      <c r="AQ165" s="180"/>
    </row>
    <row r="166" spans="1:43" s="189" customFormat="1" ht="24.75" customHeight="1" x14ac:dyDescent="0.2">
      <c r="A166" s="180">
        <v>165</v>
      </c>
      <c r="B166" s="181" t="s">
        <v>22025</v>
      </c>
      <c r="C166" s="182" t="s">
        <v>22026</v>
      </c>
      <c r="D166" s="207" t="str">
        <f>+INDEX([2]REPORTE_SEG_EXPEDIENTES!$F$1:$F$3006,MATCH(Tabla13[[#This Row],[REGISTRO]],[2]REPORTE_SEG_EXPEDIENTES!$B$1:$B$3006,0))</f>
        <v>07/12/2022</v>
      </c>
      <c r="E166" s="207"/>
      <c r="F166" s="183" t="s">
        <v>11969</v>
      </c>
      <c r="G166" s="207">
        <v>44979</v>
      </c>
      <c r="H166" s="207">
        <v>44979</v>
      </c>
      <c r="I166" s="207">
        <f t="shared" si="4"/>
        <v>44933</v>
      </c>
      <c r="J166" s="328" t="str">
        <f>IF(I166="-","NO ES TUPA",IF(Tabla5[[#This Row],[FECHA FIRMA]]&lt;=Tabla5[[#This Row],[FECHA DE PLAZO MAXIMO DE ATENCION]],"SI","NO"))</f>
        <v>NO</v>
      </c>
      <c r="K166" s="185"/>
      <c r="L166" s="185" t="str">
        <f>IFERROR(VLOOKUP(K166,[1]Hoja1!$B$2:$F$14234,2,FALSE),"")</f>
        <v/>
      </c>
      <c r="M166" s="185" t="str">
        <f>IFERROR(VLOOKUP(K166,[1]Hoja1!$B$2:$F$14234,3,FALSE),"")</f>
        <v/>
      </c>
      <c r="N166" s="185" t="str">
        <f>IFERROR(VLOOKUP(K166,[1]Hoja1!$B$2:$F$14234,4,FALSE),"")</f>
        <v/>
      </c>
      <c r="O166" s="193" t="s">
        <v>22027</v>
      </c>
      <c r="P166" s="185" t="s">
        <v>14894</v>
      </c>
      <c r="Q166" s="185"/>
      <c r="R166" s="185"/>
      <c r="S166" s="185"/>
      <c r="T166" s="185" t="s">
        <v>19113</v>
      </c>
      <c r="U166" s="185"/>
      <c r="V166" s="185" t="s">
        <v>1981</v>
      </c>
      <c r="W166" s="185"/>
      <c r="X166" s="185"/>
      <c r="Y166" s="191"/>
      <c r="Z166" s="187"/>
      <c r="AA166" s="166"/>
      <c r="AB166" s="166" t="s">
        <v>21663</v>
      </c>
      <c r="AC166" s="166"/>
      <c r="AD166" s="166"/>
      <c r="AE166" s="166"/>
      <c r="AF166" s="166"/>
      <c r="AG166" s="166"/>
      <c r="AH166" s="166"/>
      <c r="AI166" s="166"/>
      <c r="AJ166" s="169"/>
      <c r="AK166" s="169"/>
      <c r="AL166" s="169"/>
      <c r="AM166" s="169"/>
      <c r="AN166" s="169"/>
      <c r="AO166" s="166"/>
      <c r="AP166" s="187"/>
      <c r="AQ166" s="180"/>
    </row>
    <row r="167" spans="1:43" s="189" customFormat="1" ht="24.75" customHeight="1" x14ac:dyDescent="0.2">
      <c r="A167" s="180">
        <v>166</v>
      </c>
      <c r="B167" s="181" t="s">
        <v>22028</v>
      </c>
      <c r="C167" s="182" t="s">
        <v>22029</v>
      </c>
      <c r="D167" s="207" t="str">
        <f>+INDEX([2]REPORTE_SEG_EXPEDIENTES!$F$1:$F$3006,MATCH(Tabla13[[#This Row],[REGISTRO]],[2]REPORTE_SEG_EXPEDIENTES!$B$1:$B$3006,0))</f>
        <v>13/12/2022</v>
      </c>
      <c r="E167" s="207"/>
      <c r="F167" s="183" t="s">
        <v>11969</v>
      </c>
      <c r="G167" s="207">
        <v>44979</v>
      </c>
      <c r="H167" s="207">
        <v>44979</v>
      </c>
      <c r="I167" s="207">
        <f t="shared" si="4"/>
        <v>44945</v>
      </c>
      <c r="J167" s="328" t="str">
        <f>IF(I167="-","NO ES TUPA",IF(Tabla5[[#This Row],[FECHA FIRMA]]&lt;=Tabla5[[#This Row],[FECHA DE PLAZO MAXIMO DE ATENCION]],"SI","NO"))</f>
        <v>NO</v>
      </c>
      <c r="K167" s="185"/>
      <c r="L167" s="185" t="str">
        <f>IFERROR(VLOOKUP(K167,[1]Hoja1!$B$2:$F$14234,2,FALSE),"")</f>
        <v/>
      </c>
      <c r="M167" s="185" t="str">
        <f>IFERROR(VLOOKUP(K167,[1]Hoja1!$B$2:$F$14234,3,FALSE),"")</f>
        <v/>
      </c>
      <c r="N167" s="185" t="str">
        <f>IFERROR(VLOOKUP(K167,[1]Hoja1!$B$2:$F$14234,4,FALSE),"")</f>
        <v/>
      </c>
      <c r="O167" s="193" t="s">
        <v>22030</v>
      </c>
      <c r="P167" s="185" t="s">
        <v>14894</v>
      </c>
      <c r="Q167" s="185"/>
      <c r="R167" s="185"/>
      <c r="S167" s="185"/>
      <c r="T167" s="185" t="s">
        <v>19113</v>
      </c>
      <c r="U167" s="185"/>
      <c r="V167" s="185" t="s">
        <v>1981</v>
      </c>
      <c r="W167" s="185"/>
      <c r="X167" s="185"/>
      <c r="Y167" s="191"/>
      <c r="Z167" s="187"/>
      <c r="AA167" s="166"/>
      <c r="AB167" s="166" t="s">
        <v>21663</v>
      </c>
      <c r="AC167" s="166"/>
      <c r="AD167" s="166"/>
      <c r="AE167" s="166"/>
      <c r="AF167" s="166"/>
      <c r="AG167" s="166"/>
      <c r="AH167" s="166"/>
      <c r="AI167" s="166"/>
      <c r="AJ167" s="169"/>
      <c r="AK167" s="169"/>
      <c r="AL167" s="169"/>
      <c r="AM167" s="169"/>
      <c r="AN167" s="169"/>
      <c r="AO167" s="166"/>
      <c r="AP167" s="187"/>
      <c r="AQ167" s="180"/>
    </row>
    <row r="168" spans="1:43" s="189" customFormat="1" ht="24.75" customHeight="1" x14ac:dyDescent="0.2">
      <c r="A168" s="180">
        <v>167</v>
      </c>
      <c r="B168" s="181" t="s">
        <v>22031</v>
      </c>
      <c r="C168" s="182" t="s">
        <v>22032</v>
      </c>
      <c r="D168" s="207" t="str">
        <f>+INDEX([2]REPORTE_SEG_EXPEDIENTES!$F$1:$F$3006,MATCH(Tabla13[[#This Row],[REGISTRO]],[2]REPORTE_SEG_EXPEDIENTES!$B$1:$B$3006,0))</f>
        <v>19/10/2022</v>
      </c>
      <c r="E168" s="207"/>
      <c r="F168" s="183" t="s">
        <v>11969</v>
      </c>
      <c r="G168" s="207">
        <v>44979</v>
      </c>
      <c r="H168" s="207">
        <v>44979</v>
      </c>
      <c r="I168" s="207">
        <f t="shared" si="4"/>
        <v>44851</v>
      </c>
      <c r="J168" s="328" t="str">
        <f>IF(I168="-","NO ES TUPA",IF(Tabla5[[#This Row],[FECHA FIRMA]]&lt;=Tabla5[[#This Row],[FECHA DE PLAZO MAXIMO DE ATENCION]],"SI","NO"))</f>
        <v>NO</v>
      </c>
      <c r="K168" s="185">
        <v>3428</v>
      </c>
      <c r="L168" s="185" t="str">
        <f>IFERROR(VLOOKUP(K168,[1]Hoja1!$B$2:$F$14234,2,FALSE),"")</f>
        <v>SAN MARTIN DE PORRAS</v>
      </c>
      <c r="M168" s="185" t="str">
        <f>IFERROR(VLOOKUP(K168,[1]Hoja1!$B$2:$F$14234,3,FALSE),"")</f>
        <v>TA-3428-CM</v>
      </c>
      <c r="N168" s="185" t="str">
        <f>IFERROR(VLOOKUP(K168,[1]Hoja1!$B$2:$F$14234,4,FALSE),"")</f>
        <v>PERICHE INGA ELMER GUSTAVO</v>
      </c>
      <c r="O168" s="193" t="s">
        <v>22033</v>
      </c>
      <c r="P168" s="198" t="s">
        <v>14894</v>
      </c>
      <c r="Q168" s="198" t="s">
        <v>23</v>
      </c>
      <c r="R168" s="198"/>
      <c r="S168" s="185" t="s">
        <v>19598</v>
      </c>
      <c r="T168" s="185" t="s">
        <v>78</v>
      </c>
      <c r="U168" s="198"/>
      <c r="V168" s="185" t="s">
        <v>1981</v>
      </c>
      <c r="W168" s="185" t="s">
        <v>5783</v>
      </c>
      <c r="X168" s="185" t="s">
        <v>20298</v>
      </c>
      <c r="Y168" s="191"/>
      <c r="Z168" s="187"/>
      <c r="AA168" s="166" t="s">
        <v>21663</v>
      </c>
      <c r="AB168" s="166"/>
      <c r="AC168" s="166"/>
      <c r="AD168" s="166"/>
      <c r="AE168" s="166"/>
      <c r="AF168" s="166"/>
      <c r="AG168" s="166"/>
      <c r="AH168" s="166"/>
      <c r="AI168" s="166"/>
      <c r="AJ168" s="169"/>
      <c r="AK168" s="169"/>
      <c r="AL168" s="169"/>
      <c r="AM168" s="169"/>
      <c r="AN168" s="169"/>
      <c r="AO168" s="166"/>
      <c r="AP168" s="187"/>
      <c r="AQ168" s="180"/>
    </row>
    <row r="169" spans="1:43" s="189" customFormat="1" ht="24.75" customHeight="1" x14ac:dyDescent="0.2">
      <c r="A169" s="180">
        <v>168</v>
      </c>
      <c r="B169" s="181" t="s">
        <v>22034</v>
      </c>
      <c r="C169" s="182" t="s">
        <v>22035</v>
      </c>
      <c r="D169" s="207" t="str">
        <f>+INDEX([2]REPORTE_SEG_EXPEDIENTES!$F$1:$F$3006,MATCH(Tabla13[[#This Row],[REGISTRO]],[2]REPORTE_SEG_EXPEDIENTES!$B$1:$B$3006,0))</f>
        <v>12/01/2023</v>
      </c>
      <c r="E169" s="207"/>
      <c r="F169" s="183" t="s">
        <v>11969</v>
      </c>
      <c r="G169" s="207">
        <v>44979</v>
      </c>
      <c r="H169" s="207">
        <v>44979</v>
      </c>
      <c r="I169" s="207">
        <f t="shared" si="4"/>
        <v>44973</v>
      </c>
      <c r="J169" s="328" t="str">
        <f>IF(I169="-","NO ES TUPA",IF(Tabla5[[#This Row],[FECHA FIRMA]]&lt;=Tabla5[[#This Row],[FECHA DE PLAZO MAXIMO DE ATENCION]],"SI","NO"))</f>
        <v>NO</v>
      </c>
      <c r="K169" s="185"/>
      <c r="L169" s="185" t="str">
        <f>IFERROR(VLOOKUP(K169,[1]Hoja1!$B$2:$F$14234,2,FALSE),"")</f>
        <v/>
      </c>
      <c r="M169" s="185" t="str">
        <f>IFERROR(VLOOKUP(K169,[1]Hoja1!$B$2:$F$14234,3,FALSE),"")</f>
        <v/>
      </c>
      <c r="N169" s="185" t="str">
        <f>IFERROR(VLOOKUP(K169,[1]Hoja1!$B$2:$F$14234,4,FALSE),"")</f>
        <v/>
      </c>
      <c r="O169" s="193" t="s">
        <v>22036</v>
      </c>
      <c r="P169" s="185" t="s">
        <v>15859</v>
      </c>
      <c r="Q169" s="185"/>
      <c r="R169" s="185"/>
      <c r="S169" s="185"/>
      <c r="T169" s="185" t="s">
        <v>21453</v>
      </c>
      <c r="U169" s="185"/>
      <c r="V169" s="185" t="s">
        <v>1981</v>
      </c>
      <c r="W169" s="185"/>
      <c r="X169" s="185"/>
      <c r="Y169" s="191"/>
      <c r="Z169" s="187"/>
      <c r="AA169" s="166"/>
      <c r="AB169" s="166"/>
      <c r="AC169" s="166" t="s">
        <v>21663</v>
      </c>
      <c r="AD169" s="166"/>
      <c r="AE169" s="166" t="s">
        <v>21663</v>
      </c>
      <c r="AF169" s="166"/>
      <c r="AG169" s="166"/>
      <c r="AH169" s="166"/>
      <c r="AI169" s="166"/>
      <c r="AJ169" s="169"/>
      <c r="AK169" s="169"/>
      <c r="AL169" s="169"/>
      <c r="AM169" s="169"/>
      <c r="AN169" s="169"/>
      <c r="AO169" s="166"/>
      <c r="AP169" s="187"/>
      <c r="AQ169" s="180"/>
    </row>
    <row r="170" spans="1:43" s="189" customFormat="1" ht="24.75" customHeight="1" x14ac:dyDescent="0.2">
      <c r="A170" s="180">
        <v>169</v>
      </c>
      <c r="B170" s="181" t="s">
        <v>22037</v>
      </c>
      <c r="C170" s="182" t="s">
        <v>22038</v>
      </c>
      <c r="D170" s="207" t="str">
        <f>+INDEX([2]REPORTE_SEG_EXPEDIENTES!$F$1:$F$3006,MATCH(Tabla13[[#This Row],[REGISTRO]],[2]REPORTE_SEG_EXPEDIENTES!$B$1:$B$3006,0))</f>
        <v>13/01/2023</v>
      </c>
      <c r="E170" s="207"/>
      <c r="F170" s="183" t="s">
        <v>11969</v>
      </c>
      <c r="G170" s="207">
        <v>44979</v>
      </c>
      <c r="H170" s="207">
        <v>44979</v>
      </c>
      <c r="I170" s="207">
        <f t="shared" si="4"/>
        <v>44976</v>
      </c>
      <c r="J170" s="328" t="str">
        <f>IF(I170="-","NO ES TUPA",IF(Tabla5[[#This Row],[FECHA FIRMA]]&lt;=Tabla5[[#This Row],[FECHA DE PLAZO MAXIMO DE ATENCION]],"SI","NO"))</f>
        <v>NO</v>
      </c>
      <c r="K170" s="185"/>
      <c r="L170" s="185" t="str">
        <f>IFERROR(VLOOKUP(K170,[1]Hoja1!$B$2:$F$14234,2,FALSE),"")</f>
        <v/>
      </c>
      <c r="M170" s="185" t="str">
        <f>IFERROR(VLOOKUP(K170,[1]Hoja1!$B$2:$F$14234,3,FALSE),"")</f>
        <v/>
      </c>
      <c r="N170" s="185" t="str">
        <f>IFERROR(VLOOKUP(K170,[1]Hoja1!$B$2:$F$14234,4,FALSE),"")</f>
        <v/>
      </c>
      <c r="O170" s="193" t="s">
        <v>22039</v>
      </c>
      <c r="P170" s="185" t="s">
        <v>15859</v>
      </c>
      <c r="Q170" s="185"/>
      <c r="R170" s="185"/>
      <c r="S170" s="185"/>
      <c r="T170" s="31" t="s">
        <v>19130</v>
      </c>
      <c r="U170" s="185"/>
      <c r="V170" s="185" t="s">
        <v>1981</v>
      </c>
      <c r="W170" s="185"/>
      <c r="X170" s="185"/>
      <c r="Y170" s="191"/>
      <c r="Z170" s="187"/>
      <c r="AA170" s="166"/>
      <c r="AB170" s="166"/>
      <c r="AC170" s="166" t="s">
        <v>21663</v>
      </c>
      <c r="AD170" s="166"/>
      <c r="AE170" s="166" t="s">
        <v>21663</v>
      </c>
      <c r="AF170" s="166"/>
      <c r="AG170" s="166"/>
      <c r="AH170" s="166"/>
      <c r="AI170" s="166"/>
      <c r="AJ170" s="169"/>
      <c r="AK170" s="169"/>
      <c r="AL170" s="169"/>
      <c r="AM170" s="169"/>
      <c r="AN170" s="169"/>
      <c r="AO170" s="166"/>
      <c r="AP170" s="187"/>
      <c r="AQ170" s="180"/>
    </row>
    <row r="171" spans="1:43" s="189" customFormat="1" ht="24.75" customHeight="1" x14ac:dyDescent="0.2">
      <c r="A171" s="180">
        <v>170</v>
      </c>
      <c r="B171" s="181" t="s">
        <v>22040</v>
      </c>
      <c r="C171" s="182" t="s">
        <v>22041</v>
      </c>
      <c r="D171" s="207" t="str">
        <f>+INDEX([2]REPORTE_SEG_EXPEDIENTES!$F$1:$F$3006,MATCH(Tabla13[[#This Row],[REGISTRO]],[2]REPORTE_SEG_EXPEDIENTES!$B$1:$B$3006,0))</f>
        <v>21/02/2023</v>
      </c>
      <c r="E171" s="207"/>
      <c r="F171" s="183" t="s">
        <v>11969</v>
      </c>
      <c r="G171" s="207">
        <v>44980</v>
      </c>
      <c r="H171" s="207">
        <v>44980</v>
      </c>
      <c r="I171" s="207">
        <f t="shared" si="4"/>
        <v>44981</v>
      </c>
      <c r="J171" s="328" t="str">
        <f>IF(I171="-","NO ES TUPA",IF(Tabla5[[#This Row],[FECHA FIRMA]]&lt;=Tabla5[[#This Row],[FECHA DE PLAZO MAXIMO DE ATENCION]],"SI","NO"))</f>
        <v>NO</v>
      </c>
      <c r="K171" s="185"/>
      <c r="L171" s="185" t="str">
        <f>IFERROR(VLOOKUP(K171,[1]Hoja1!$B$2:$F$14234,2,FALSE),"")</f>
        <v/>
      </c>
      <c r="M171" s="185" t="str">
        <f>IFERROR(VLOOKUP(K171,[1]Hoja1!$B$2:$F$14234,3,FALSE),"")</f>
        <v/>
      </c>
      <c r="N171" s="185" t="str">
        <f>IFERROR(VLOOKUP(K171,[1]Hoja1!$B$2:$F$14234,4,FALSE),"")</f>
        <v/>
      </c>
      <c r="O171" s="193" t="s">
        <v>22042</v>
      </c>
      <c r="P171" s="185" t="s">
        <v>14894</v>
      </c>
      <c r="Q171" s="185"/>
      <c r="R171" s="185"/>
      <c r="S171" s="185"/>
      <c r="T171" s="185" t="s">
        <v>21445</v>
      </c>
      <c r="U171" s="185"/>
      <c r="V171" s="185" t="s">
        <v>1981</v>
      </c>
      <c r="W171" s="185"/>
      <c r="X171" s="185"/>
      <c r="Y171" s="191"/>
      <c r="Z171" s="187"/>
      <c r="AA171" s="166" t="s">
        <v>21663</v>
      </c>
      <c r="AB171" s="166"/>
      <c r="AC171" s="166"/>
      <c r="AD171" s="166"/>
      <c r="AE171" s="166"/>
      <c r="AF171" s="166"/>
      <c r="AG171" s="166"/>
      <c r="AH171" s="166"/>
      <c r="AI171" s="166"/>
      <c r="AJ171" s="169"/>
      <c r="AK171" s="169"/>
      <c r="AL171" s="169"/>
      <c r="AM171" s="169"/>
      <c r="AN171" s="169"/>
      <c r="AO171" s="166"/>
      <c r="AP171" s="187"/>
      <c r="AQ171" s="180"/>
    </row>
    <row r="172" spans="1:43" s="189" customFormat="1" ht="24.75" customHeight="1" x14ac:dyDescent="0.2">
      <c r="A172" s="180">
        <v>171</v>
      </c>
      <c r="B172" s="181" t="s">
        <v>22043</v>
      </c>
      <c r="C172" s="182" t="s">
        <v>22044</v>
      </c>
      <c r="D172" s="207" t="e">
        <f>+INDEX([2]REPORTE_SEG_EXPEDIENTES!$F$1:$F$3006,MATCH(Tabla13[[#This Row],[REGISTRO]],[2]REPORTE_SEG_EXPEDIENTES!$B$1:$B$3006,0))</f>
        <v>#N/A</v>
      </c>
      <c r="E172" s="207"/>
      <c r="F172" s="183" t="s">
        <v>11969</v>
      </c>
      <c r="G172" s="207">
        <v>44980</v>
      </c>
      <c r="H172" s="207">
        <v>44980</v>
      </c>
      <c r="I172" s="207" t="s">
        <v>20</v>
      </c>
      <c r="J172" s="328" t="str">
        <f>IF(I172="-","NO ES TUPA",IF(Tabla5[[#This Row],[FECHA FIRMA]]&lt;=Tabla5[[#This Row],[FECHA DE PLAZO MAXIMO DE ATENCION]],"SI","NO"))</f>
        <v>NO ES TUPA</v>
      </c>
      <c r="K172" s="185"/>
      <c r="L172" s="185" t="str">
        <f>IFERROR(VLOOKUP(K172,[1]Hoja1!$B$2:$F$14234,2,FALSE),"")</f>
        <v/>
      </c>
      <c r="M172" s="185" t="str">
        <f>IFERROR(VLOOKUP(K172,[1]Hoja1!$B$2:$F$14234,3,FALSE),"")</f>
        <v/>
      </c>
      <c r="N172" s="185" t="str">
        <f>IFERROR(VLOOKUP(K172,[1]Hoja1!$B$2:$F$14234,4,FALSE),"")</f>
        <v/>
      </c>
      <c r="O172" s="193" t="s">
        <v>22045</v>
      </c>
      <c r="P172" s="185" t="s">
        <v>19299</v>
      </c>
      <c r="Q172" s="198"/>
      <c r="R172" s="185"/>
      <c r="S172" s="185"/>
      <c r="T172" s="185" t="s">
        <v>21451</v>
      </c>
      <c r="U172" s="185" t="s">
        <v>19114</v>
      </c>
      <c r="V172" s="185" t="s">
        <v>21444</v>
      </c>
      <c r="W172" s="185"/>
      <c r="X172" s="185"/>
      <c r="Y172" s="191"/>
      <c r="Z172" s="187"/>
      <c r="AA172" s="166"/>
      <c r="AB172" s="166"/>
      <c r="AC172" s="166"/>
      <c r="AD172" s="166"/>
      <c r="AE172" s="166"/>
      <c r="AF172" s="166"/>
      <c r="AG172" s="166"/>
      <c r="AH172" s="166"/>
      <c r="AI172" s="166"/>
      <c r="AJ172" s="169"/>
      <c r="AK172" s="169"/>
      <c r="AL172" s="169"/>
      <c r="AM172" s="169"/>
      <c r="AN172" s="169"/>
      <c r="AO172" s="166"/>
      <c r="AP172" s="187"/>
      <c r="AQ172" s="180"/>
    </row>
    <row r="173" spans="1:43" s="189" customFormat="1" ht="24.75" customHeight="1" x14ac:dyDescent="0.2">
      <c r="A173" s="180">
        <v>172</v>
      </c>
      <c r="B173" s="181" t="s">
        <v>22046</v>
      </c>
      <c r="C173" s="182" t="s">
        <v>22047</v>
      </c>
      <c r="D173" s="207" t="str">
        <f>+INDEX([2]REPORTE_SEG_EXPEDIENTES!$F$1:$F$3006,MATCH(Tabla13[[#This Row],[REGISTRO]],[2]REPORTE_SEG_EXPEDIENTES!$B$1:$B$3006,0))</f>
        <v>02/09/2022</v>
      </c>
      <c r="E173" s="207"/>
      <c r="F173" s="183" t="s">
        <v>11969</v>
      </c>
      <c r="G173" s="207">
        <v>44981</v>
      </c>
      <c r="H173" s="207">
        <v>44981</v>
      </c>
      <c r="I173" s="207">
        <f t="shared" ref="I173:I204" si="5">DATE(YEAR(D173), MONTH(D173), DAY(D173) + QUOTIENT(15 + DAY(D173) - 1 + DAY(DAY(D173 + 15)), 5) * 2 + DAY(D173 + 15) - DAY(D173))</f>
        <v>44833</v>
      </c>
      <c r="J173" s="328" t="str">
        <f>IF(I173="-","NO ES TUPA",IF(Tabla5[[#This Row],[FECHA FIRMA]]&lt;=Tabla5[[#This Row],[FECHA DE PLAZO MAXIMO DE ATENCION]],"SI","NO"))</f>
        <v>NO</v>
      </c>
      <c r="K173" s="185">
        <v>3972</v>
      </c>
      <c r="L173" s="185" t="str">
        <f>IFERROR(VLOOKUP(K173,[1]Hoja1!$B$2:$F$14234,2,FALSE),"")</f>
        <v>MI JOSE Y MERCEDES</v>
      </c>
      <c r="M173" s="185" t="str">
        <f>IFERROR(VLOOKUP(K173,[1]Hoja1!$B$2:$F$14234,3,FALSE),"")</f>
        <v>PT-3972-BM</v>
      </c>
      <c r="N173" s="185" t="str">
        <f>IFERROR(VLOOKUP(K173,[1]Hoja1!$B$2:$F$14234,4,FALSE),"")</f>
        <v>PAIVA CHERRES JOSE ;PAIVA FIESTAS DE PAIVA MARGARITA</v>
      </c>
      <c r="O173" s="193" t="s">
        <v>22048</v>
      </c>
      <c r="P173" s="198" t="s">
        <v>14894</v>
      </c>
      <c r="Q173" s="198" t="s">
        <v>23</v>
      </c>
      <c r="R173" s="198"/>
      <c r="S173" s="185" t="s">
        <v>19598</v>
      </c>
      <c r="T173" s="185" t="s">
        <v>78</v>
      </c>
      <c r="U173" s="198"/>
      <c r="V173" s="185" t="s">
        <v>1981</v>
      </c>
      <c r="W173" s="185" t="s">
        <v>5783</v>
      </c>
      <c r="X173" s="185" t="s">
        <v>20298</v>
      </c>
      <c r="Y173" s="191"/>
      <c r="Z173" s="187"/>
      <c r="AA173" s="166" t="s">
        <v>21663</v>
      </c>
      <c r="AB173" s="166"/>
      <c r="AC173" s="166"/>
      <c r="AD173" s="166"/>
      <c r="AE173" s="166"/>
      <c r="AF173" s="166"/>
      <c r="AG173" s="166"/>
      <c r="AH173" s="166"/>
      <c r="AI173" s="166"/>
      <c r="AJ173" s="169"/>
      <c r="AK173" s="169"/>
      <c r="AL173" s="169"/>
      <c r="AM173" s="169"/>
      <c r="AN173" s="169"/>
      <c r="AO173" s="166"/>
      <c r="AP173" s="187"/>
      <c r="AQ173" s="180"/>
    </row>
    <row r="174" spans="1:43" ht="24.75" customHeight="1" x14ac:dyDescent="0.25">
      <c r="A174" s="180">
        <v>173</v>
      </c>
      <c r="B174" s="181" t="s">
        <v>22049</v>
      </c>
      <c r="C174" s="182" t="s">
        <v>22050</v>
      </c>
      <c r="D174" s="207" t="str">
        <f>+INDEX([2]REPORTE_SEG_EXPEDIENTES!$F$1:$F$3006,MATCH(Tabla13[[#This Row],[REGISTRO]],[2]REPORTE_SEG_EXPEDIENTES!$B$1:$B$3006,0))</f>
        <v>23/01/2023</v>
      </c>
      <c r="E174" s="207"/>
      <c r="F174" s="183" t="s">
        <v>11969</v>
      </c>
      <c r="G174" s="207">
        <v>44981</v>
      </c>
      <c r="H174" s="207">
        <v>44981</v>
      </c>
      <c r="I174" s="207">
        <f t="shared" si="5"/>
        <v>44949</v>
      </c>
      <c r="J174" s="328" t="str">
        <f>IF(I174="-","NO ES TUPA",IF(Tabla5[[#This Row],[FECHA FIRMA]]&lt;=Tabla5[[#This Row],[FECHA DE PLAZO MAXIMO DE ATENCION]],"SI","NO"))</f>
        <v>NO</v>
      </c>
      <c r="K174" s="185">
        <v>65521</v>
      </c>
      <c r="L174" s="185" t="s">
        <v>22051</v>
      </c>
      <c r="M174" s="209" t="s">
        <v>22052</v>
      </c>
      <c r="N174" s="185" t="s">
        <v>22053</v>
      </c>
      <c r="O174" s="193" t="s">
        <v>22054</v>
      </c>
      <c r="P174" s="198" t="s">
        <v>14894</v>
      </c>
      <c r="Q174" s="198" t="s">
        <v>36</v>
      </c>
      <c r="R174" s="198" t="s">
        <v>19144</v>
      </c>
      <c r="S174" s="198"/>
      <c r="T174" s="185" t="s">
        <v>78</v>
      </c>
      <c r="U174" s="198"/>
      <c r="V174" s="198" t="s">
        <v>1981</v>
      </c>
      <c r="W174" s="185" t="s">
        <v>5783</v>
      </c>
      <c r="X174" s="185"/>
      <c r="Y174" s="191"/>
      <c r="Z174" s="187"/>
      <c r="AA174" s="166" t="s">
        <v>21663</v>
      </c>
      <c r="AB174" s="166"/>
      <c r="AC174" s="166" t="s">
        <v>21663</v>
      </c>
      <c r="AD174" s="166"/>
      <c r="AE174" s="166"/>
      <c r="AF174" s="166"/>
      <c r="AG174" s="166"/>
      <c r="AH174" s="166"/>
      <c r="AI174" s="166"/>
      <c r="AJ174" s="169"/>
      <c r="AK174" s="169"/>
      <c r="AL174" s="169"/>
      <c r="AM174" s="169"/>
      <c r="AN174" s="169"/>
      <c r="AO174" s="166"/>
      <c r="AP174" s="187"/>
      <c r="AQ174" s="180"/>
    </row>
    <row r="175" spans="1:43" s="189" customFormat="1" ht="24.75" customHeight="1" x14ac:dyDescent="0.2">
      <c r="A175" s="180">
        <v>174</v>
      </c>
      <c r="B175" s="181" t="s">
        <v>22055</v>
      </c>
      <c r="C175" s="182" t="s">
        <v>22056</v>
      </c>
      <c r="D175" s="207" t="str">
        <f>+INDEX([2]REPORTE_SEG_EXPEDIENTES!$F$1:$F$3006,MATCH(Tabla13[[#This Row],[REGISTRO]],[2]REPORTE_SEG_EXPEDIENTES!$B$1:$B$3006,0))</f>
        <v>27/07/2022</v>
      </c>
      <c r="E175" s="207"/>
      <c r="F175" s="183" t="s">
        <v>11969</v>
      </c>
      <c r="G175" s="207">
        <v>44981</v>
      </c>
      <c r="H175" s="207">
        <v>44981</v>
      </c>
      <c r="I175" s="207">
        <f t="shared" si="5"/>
        <v>44773</v>
      </c>
      <c r="J175" s="328" t="str">
        <f>IF(I175="-","NO ES TUPA",IF(Tabla5[[#This Row],[FECHA FIRMA]]&lt;=Tabla5[[#This Row],[FECHA DE PLAZO MAXIMO DE ATENCION]],"SI","NO"))</f>
        <v>NO</v>
      </c>
      <c r="K175" s="185">
        <v>20865</v>
      </c>
      <c r="L175" s="185" t="str">
        <f>IFERROR(VLOOKUP(K175,[1]Hoja1!$B$2:$F$14234,2,FALSE),"")</f>
        <v>CHACAS I</v>
      </c>
      <c r="M175" s="185" t="str">
        <f>IFERROR(VLOOKUP(K175,[1]Hoja1!$B$2:$F$14234,3,FALSE),"")</f>
        <v>CO-20865-CM</v>
      </c>
      <c r="N175" s="185" t="str">
        <f>IFERROR(VLOOKUP(K175,[1]Hoja1!$B$2:$F$14234,4,FALSE),"")</f>
        <v>AMEZ SILVA BENJAMIN HERMINIO</v>
      </c>
      <c r="O175" s="193" t="s">
        <v>22057</v>
      </c>
      <c r="P175" s="185" t="s">
        <v>14894</v>
      </c>
      <c r="Q175" s="185" t="s">
        <v>23</v>
      </c>
      <c r="R175" s="185" t="s">
        <v>19144</v>
      </c>
      <c r="S175" s="185" t="s">
        <v>19598</v>
      </c>
      <c r="T175" s="185" t="s">
        <v>342</v>
      </c>
      <c r="U175" s="185" t="s">
        <v>21575</v>
      </c>
      <c r="V175" s="185" t="s">
        <v>1981</v>
      </c>
      <c r="W175" s="185"/>
      <c r="X175" s="205" t="s">
        <v>21928</v>
      </c>
      <c r="Y175" s="191"/>
      <c r="Z175" s="187"/>
      <c r="AA175" s="166" t="s">
        <v>21663</v>
      </c>
      <c r="AB175" s="166"/>
      <c r="AC175" s="166"/>
      <c r="AD175" s="166"/>
      <c r="AE175" s="166"/>
      <c r="AF175" s="166"/>
      <c r="AG175" s="166"/>
      <c r="AH175" s="166"/>
      <c r="AI175" s="166"/>
      <c r="AJ175" s="169"/>
      <c r="AK175" s="169"/>
      <c r="AL175" s="169"/>
      <c r="AM175" s="169"/>
      <c r="AN175" s="169"/>
      <c r="AO175" s="166"/>
      <c r="AP175" s="187"/>
      <c r="AQ175" s="180"/>
    </row>
    <row r="176" spans="1:43" ht="24.75" customHeight="1" x14ac:dyDescent="0.25">
      <c r="A176" s="180">
        <v>175</v>
      </c>
      <c r="B176" s="181" t="s">
        <v>22058</v>
      </c>
      <c r="C176" s="182" t="s">
        <v>22059</v>
      </c>
      <c r="D176" s="207" t="str">
        <f>+INDEX([2]REPORTE_SEG_EXPEDIENTES!$F$1:$F$3006,MATCH(Tabla13[[#This Row],[REGISTRO]],[2]REPORTE_SEG_EXPEDIENTES!$B$1:$B$3006,0))</f>
        <v>03/02/2023</v>
      </c>
      <c r="E176" s="207"/>
      <c r="F176" s="183" t="s">
        <v>11969</v>
      </c>
      <c r="G176" s="207">
        <v>44981</v>
      </c>
      <c r="H176" s="207">
        <v>44981</v>
      </c>
      <c r="I176" s="207">
        <f t="shared" si="5"/>
        <v>44989</v>
      </c>
      <c r="J176" s="328" t="str">
        <f>IF(I176="-","NO ES TUPA",IF(Tabla5[[#This Row],[FECHA FIRMA]]&lt;=Tabla5[[#This Row],[FECHA DE PLAZO MAXIMO DE ATENCION]],"SI","NO"))</f>
        <v>SI</v>
      </c>
      <c r="K176" s="185">
        <v>25739</v>
      </c>
      <c r="L176" s="185" t="str">
        <f>IFERROR(VLOOKUP(K176,[1]Hoja1!$B$2:$F$14234,2,FALSE),"")</f>
        <v>MARIA MIA</v>
      </c>
      <c r="M176" s="185" t="str">
        <f>IFERROR(VLOOKUP(K176,[1]Hoja1!$B$2:$F$14234,3,FALSE),"")</f>
        <v>CO-25739-CM</v>
      </c>
      <c r="N176" s="185" t="s">
        <v>21999</v>
      </c>
      <c r="O176" s="193" t="s">
        <v>22060</v>
      </c>
      <c r="P176" s="198" t="s">
        <v>14894</v>
      </c>
      <c r="Q176" s="198"/>
      <c r="R176" s="198"/>
      <c r="S176" s="185" t="s">
        <v>19598</v>
      </c>
      <c r="T176" s="185" t="s">
        <v>78</v>
      </c>
      <c r="U176" s="198"/>
      <c r="V176" s="198" t="s">
        <v>1981</v>
      </c>
      <c r="W176" s="185" t="s">
        <v>5783</v>
      </c>
      <c r="X176" s="185"/>
      <c r="Y176" s="191"/>
      <c r="Z176" s="187"/>
      <c r="AA176" s="166" t="s">
        <v>21663</v>
      </c>
      <c r="AB176" s="166"/>
      <c r="AC176" s="166"/>
      <c r="AD176" s="166"/>
      <c r="AE176" s="166"/>
      <c r="AF176" s="166"/>
      <c r="AG176" s="166"/>
      <c r="AH176" s="166"/>
      <c r="AI176" s="166"/>
      <c r="AJ176" s="169"/>
      <c r="AK176" s="169"/>
      <c r="AL176" s="169"/>
      <c r="AM176" s="169"/>
      <c r="AN176" s="169"/>
      <c r="AO176" s="166"/>
      <c r="AP176" s="187"/>
      <c r="AQ176" s="180"/>
    </row>
    <row r="177" spans="1:43" s="189" customFormat="1" ht="24.75" customHeight="1" x14ac:dyDescent="0.2">
      <c r="A177" s="180">
        <v>176</v>
      </c>
      <c r="B177" s="181" t="s">
        <v>22061</v>
      </c>
      <c r="C177" s="182" t="s">
        <v>22062</v>
      </c>
      <c r="D177" s="207" t="str">
        <f>+INDEX([2]REPORTE_SEG_EXPEDIENTES!$F$1:$F$3006,MATCH(Tabla13[[#This Row],[REGISTRO]],[2]REPORTE_SEG_EXPEDIENTES!$B$1:$B$3006,0))</f>
        <v>24/01/2023</v>
      </c>
      <c r="E177" s="207"/>
      <c r="F177" s="183" t="s">
        <v>11969</v>
      </c>
      <c r="G177" s="207">
        <v>44981</v>
      </c>
      <c r="H177" s="207">
        <v>44981</v>
      </c>
      <c r="I177" s="207">
        <f t="shared" si="5"/>
        <v>44952</v>
      </c>
      <c r="J177" s="328" t="str">
        <f>IF(I177="-","NO ES TUPA",IF(Tabla5[[#This Row],[FECHA FIRMA]]&lt;=Tabla5[[#This Row],[FECHA DE PLAZO MAXIMO DE ATENCION]],"SI","NO"))</f>
        <v>NO</v>
      </c>
      <c r="K177" s="185">
        <v>16806</v>
      </c>
      <c r="L177" s="185" t="str">
        <f>IFERROR(VLOOKUP(K177,[1]Hoja1!$B$2:$F$14234,2,FALSE),"")</f>
        <v>FLORA I</v>
      </c>
      <c r="M177" s="185" t="str">
        <f>IFERROR(VLOOKUP(K177,[1]Hoja1!$B$2:$F$14234,3,FALSE),"")</f>
        <v>CO-16806-CM</v>
      </c>
      <c r="N177" s="185" t="str">
        <f>IFERROR(VLOOKUP(K177,[1]Hoja1!$B$2:$F$14234,4,FALSE),"")</f>
        <v>EMPRESA PESQUERA FLORA S.A.C.</v>
      </c>
      <c r="O177" s="193" t="s">
        <v>22063</v>
      </c>
      <c r="P177" s="185" t="s">
        <v>14894</v>
      </c>
      <c r="Q177" s="185"/>
      <c r="R177" s="185"/>
      <c r="S177" s="185"/>
      <c r="T177" s="185" t="s">
        <v>342</v>
      </c>
      <c r="U177" s="185" t="s">
        <v>21575</v>
      </c>
      <c r="V177" s="185" t="s">
        <v>1981</v>
      </c>
      <c r="W177" s="185"/>
      <c r="X177" s="185" t="s">
        <v>19419</v>
      </c>
      <c r="Y177" s="191"/>
      <c r="Z177" s="187"/>
      <c r="AA177" s="166" t="s">
        <v>21663</v>
      </c>
      <c r="AB177" s="166"/>
      <c r="AC177" s="166"/>
      <c r="AD177" s="166"/>
      <c r="AE177" s="166"/>
      <c r="AF177" s="166"/>
      <c r="AG177" s="166"/>
      <c r="AH177" s="166"/>
      <c r="AI177" s="166"/>
      <c r="AJ177" s="169"/>
      <c r="AK177" s="169"/>
      <c r="AL177" s="169"/>
      <c r="AM177" s="169"/>
      <c r="AN177" s="169"/>
      <c r="AO177" s="166"/>
      <c r="AP177" s="187"/>
      <c r="AQ177" s="180"/>
    </row>
    <row r="178" spans="1:43" ht="24.75" customHeight="1" x14ac:dyDescent="0.25">
      <c r="A178" s="180">
        <v>177</v>
      </c>
      <c r="B178" s="181" t="s">
        <v>22064</v>
      </c>
      <c r="C178" s="182" t="s">
        <v>22065</v>
      </c>
      <c r="D178" s="207" t="str">
        <f>+INDEX([2]REPORTE_SEG_EXPEDIENTES!$F$1:$F$3006,MATCH(Tabla13[[#This Row],[REGISTRO]],[2]REPORTE_SEG_EXPEDIENTES!$B$1:$B$3006,0))</f>
        <v>30/11/2022</v>
      </c>
      <c r="E178" s="207"/>
      <c r="F178" s="183" t="s">
        <v>11969</v>
      </c>
      <c r="G178" s="207">
        <v>44981</v>
      </c>
      <c r="H178" s="207">
        <v>44981</v>
      </c>
      <c r="I178" s="207">
        <f t="shared" si="5"/>
        <v>44902</v>
      </c>
      <c r="J178" s="328" t="str">
        <f>IF(I178="-","NO ES TUPA",IF(Tabla5[[#This Row],[FECHA FIRMA]]&lt;=Tabla5[[#This Row],[FECHA DE PLAZO MAXIMO DE ATENCION]],"SI","NO"))</f>
        <v>NO</v>
      </c>
      <c r="K178" s="185">
        <v>65810</v>
      </c>
      <c r="L178" s="185" t="s">
        <v>22066</v>
      </c>
      <c r="M178" s="185" t="s">
        <v>22067</v>
      </c>
      <c r="N178" s="185" t="s">
        <v>22068</v>
      </c>
      <c r="O178" s="193" t="s">
        <v>22069</v>
      </c>
      <c r="P178" s="198" t="s">
        <v>14894</v>
      </c>
      <c r="Q178" s="198"/>
      <c r="R178" s="198"/>
      <c r="S178" s="198"/>
      <c r="T178" s="185" t="s">
        <v>78</v>
      </c>
      <c r="U178" s="198"/>
      <c r="V178" s="198" t="s">
        <v>1981</v>
      </c>
      <c r="W178" s="185" t="s">
        <v>22070</v>
      </c>
      <c r="X178" s="185"/>
      <c r="Y178" s="191"/>
      <c r="Z178" s="187"/>
      <c r="AA178" s="166" t="s">
        <v>21663</v>
      </c>
      <c r="AB178" s="166"/>
      <c r="AC178" s="166"/>
      <c r="AD178" s="166"/>
      <c r="AE178" s="166"/>
      <c r="AF178" s="166"/>
      <c r="AG178" s="166"/>
      <c r="AH178" s="166"/>
      <c r="AI178" s="166"/>
      <c r="AJ178" s="169"/>
      <c r="AK178" s="169"/>
      <c r="AL178" s="169"/>
      <c r="AM178" s="169"/>
      <c r="AN178" s="169"/>
      <c r="AO178" s="166"/>
      <c r="AP178" s="187"/>
      <c r="AQ178" s="180"/>
    </row>
    <row r="179" spans="1:43" s="189" customFormat="1" ht="24.75" customHeight="1" x14ac:dyDescent="0.2">
      <c r="A179" s="180">
        <v>178</v>
      </c>
      <c r="B179" s="181" t="s">
        <v>22071</v>
      </c>
      <c r="C179" s="182" t="s">
        <v>22072</v>
      </c>
      <c r="D179" s="207" t="str">
        <f>+INDEX([2]REPORTE_SEG_EXPEDIENTES!$F$1:$F$3006,MATCH(Tabla13[[#This Row],[REGISTRO]],[2]REPORTE_SEG_EXPEDIENTES!$B$1:$B$3006,0))</f>
        <v>12/01/2023</v>
      </c>
      <c r="E179" s="207"/>
      <c r="F179" s="183" t="s">
        <v>11969</v>
      </c>
      <c r="G179" s="207">
        <v>44981</v>
      </c>
      <c r="H179" s="207">
        <v>44981</v>
      </c>
      <c r="I179" s="207">
        <f t="shared" si="5"/>
        <v>44973</v>
      </c>
      <c r="J179" s="328" t="str">
        <f>IF(I179="-","NO ES TUPA",IF(Tabla5[[#This Row],[FECHA FIRMA]]&lt;=Tabla5[[#This Row],[FECHA DE PLAZO MAXIMO DE ATENCION]],"SI","NO"))</f>
        <v>NO</v>
      </c>
      <c r="K179" s="185"/>
      <c r="L179" s="185" t="str">
        <f>IFERROR(VLOOKUP(K179,[1]Hoja1!$B$2:$F$14234,2,FALSE),"")</f>
        <v/>
      </c>
      <c r="M179" s="185" t="str">
        <f>IFERROR(VLOOKUP(K179,[1]Hoja1!$B$2:$F$14234,3,FALSE),"")</f>
        <v/>
      </c>
      <c r="N179" s="185" t="str">
        <f>IFERROR(VLOOKUP(K179,[1]Hoja1!$B$2:$F$14234,4,FALSE),"")</f>
        <v/>
      </c>
      <c r="O179" s="193" t="s">
        <v>22073</v>
      </c>
      <c r="P179" s="185" t="s">
        <v>14894</v>
      </c>
      <c r="Q179" s="185"/>
      <c r="R179" s="185"/>
      <c r="S179" s="185"/>
      <c r="T179" s="185" t="s">
        <v>19113</v>
      </c>
      <c r="U179" s="185"/>
      <c r="V179" s="185" t="s">
        <v>1981</v>
      </c>
      <c r="W179" s="185"/>
      <c r="X179" s="185"/>
      <c r="Y179" s="191"/>
      <c r="Z179" s="187"/>
      <c r="AA179" s="166"/>
      <c r="AB179" s="166" t="s">
        <v>21663</v>
      </c>
      <c r="AC179" s="166"/>
      <c r="AD179" s="166" t="s">
        <v>21663</v>
      </c>
      <c r="AE179" s="166"/>
      <c r="AF179" s="166"/>
      <c r="AG179" s="166"/>
      <c r="AH179" s="166"/>
      <c r="AI179" s="166"/>
      <c r="AJ179" s="169"/>
      <c r="AK179" s="169"/>
      <c r="AL179" s="169"/>
      <c r="AM179" s="169"/>
      <c r="AN179" s="169"/>
      <c r="AO179" s="166"/>
      <c r="AP179" s="187"/>
      <c r="AQ179" s="180"/>
    </row>
    <row r="180" spans="1:43" s="189" customFormat="1" ht="24.75" customHeight="1" x14ac:dyDescent="0.2">
      <c r="A180" s="180">
        <v>179</v>
      </c>
      <c r="B180" s="181" t="s">
        <v>22074</v>
      </c>
      <c r="C180" s="182" t="s">
        <v>22075</v>
      </c>
      <c r="D180" s="207" t="str">
        <f>+INDEX([2]REPORTE_SEG_EXPEDIENTES!$F$1:$F$3006,MATCH(Tabla13[[#This Row],[REGISTRO]],[2]REPORTE_SEG_EXPEDIENTES!$B$1:$B$3006,0))</f>
        <v>28/10/2022</v>
      </c>
      <c r="E180" s="207"/>
      <c r="F180" s="183" t="s">
        <v>11969</v>
      </c>
      <c r="G180" s="207">
        <v>44981</v>
      </c>
      <c r="H180" s="207">
        <v>44981</v>
      </c>
      <c r="I180" s="207">
        <f t="shared" si="5"/>
        <v>44866</v>
      </c>
      <c r="J180" s="328" t="str">
        <f>IF(I180="-","NO ES TUPA",IF(Tabla5[[#This Row],[FECHA FIRMA]]&lt;=Tabla5[[#This Row],[FECHA DE PLAZO MAXIMO DE ATENCION]],"SI","NO"))</f>
        <v>NO</v>
      </c>
      <c r="K180" s="185"/>
      <c r="L180" s="185" t="str">
        <f>IFERROR(VLOOKUP(K180,[1]Hoja1!$B$2:$F$14234,2,FALSE),"")</f>
        <v/>
      </c>
      <c r="M180" s="185" t="str">
        <f>IFERROR(VLOOKUP(K180,[1]Hoja1!$B$2:$F$14234,3,FALSE),"")</f>
        <v/>
      </c>
      <c r="N180" s="185" t="str">
        <f>IFERROR(VLOOKUP(K180,[1]Hoja1!$B$2:$F$14234,4,FALSE),"")</f>
        <v/>
      </c>
      <c r="O180" s="193" t="s">
        <v>22076</v>
      </c>
      <c r="P180" s="185" t="s">
        <v>14894</v>
      </c>
      <c r="Q180" s="185"/>
      <c r="R180" s="185"/>
      <c r="S180" s="185"/>
      <c r="T180" s="185" t="s">
        <v>19113</v>
      </c>
      <c r="U180" s="185"/>
      <c r="V180" s="185" t="s">
        <v>1981</v>
      </c>
      <c r="W180" s="185"/>
      <c r="X180" s="185"/>
      <c r="Y180" s="191"/>
      <c r="Z180" s="187"/>
      <c r="AA180" s="166"/>
      <c r="AB180" s="166" t="s">
        <v>21663</v>
      </c>
      <c r="AC180" s="166"/>
      <c r="AD180" s="166"/>
      <c r="AE180" s="166"/>
      <c r="AF180" s="166"/>
      <c r="AG180" s="166"/>
      <c r="AH180" s="166"/>
      <c r="AI180" s="166"/>
      <c r="AJ180" s="169"/>
      <c r="AK180" s="169"/>
      <c r="AL180" s="169"/>
      <c r="AM180" s="169"/>
      <c r="AN180" s="169"/>
      <c r="AO180" s="166"/>
      <c r="AP180" s="187"/>
      <c r="AQ180" s="180"/>
    </row>
    <row r="181" spans="1:43" s="189" customFormat="1" ht="24.75" customHeight="1" x14ac:dyDescent="0.2">
      <c r="A181" s="180">
        <v>180</v>
      </c>
      <c r="B181" s="181" t="s">
        <v>22077</v>
      </c>
      <c r="C181" s="182" t="s">
        <v>22078</v>
      </c>
      <c r="D181" s="207" t="str">
        <f>+INDEX([2]REPORTE_SEG_EXPEDIENTES!$F$1:$F$3006,MATCH(Tabla13[[#This Row],[REGISTRO]],[2]REPORTE_SEG_EXPEDIENTES!$B$1:$B$3006,0))</f>
        <v>08/11/2022</v>
      </c>
      <c r="E181" s="207"/>
      <c r="F181" s="183" t="s">
        <v>11969</v>
      </c>
      <c r="G181" s="207">
        <v>44981</v>
      </c>
      <c r="H181" s="207">
        <v>44981</v>
      </c>
      <c r="I181" s="207">
        <f t="shared" si="5"/>
        <v>44906</v>
      </c>
      <c r="J181" s="328" t="str">
        <f>IF(I181="-","NO ES TUPA",IF(Tabla5[[#This Row],[FECHA FIRMA]]&lt;=Tabla5[[#This Row],[FECHA DE PLAZO MAXIMO DE ATENCION]],"SI","NO"))</f>
        <v>NO</v>
      </c>
      <c r="K181" s="185"/>
      <c r="L181" s="185" t="str">
        <f>IFERROR(VLOOKUP(K181,[1]Hoja1!$B$2:$F$14234,2,FALSE),"")</f>
        <v/>
      </c>
      <c r="M181" s="185" t="str">
        <f>IFERROR(VLOOKUP(K181,[1]Hoja1!$B$2:$F$14234,3,FALSE),"")</f>
        <v/>
      </c>
      <c r="N181" s="185" t="str">
        <f>IFERROR(VLOOKUP(K181,[1]Hoja1!$B$2:$F$14234,4,FALSE),"")</f>
        <v/>
      </c>
      <c r="O181" s="193" t="s">
        <v>22079</v>
      </c>
      <c r="P181" s="185" t="s">
        <v>14894</v>
      </c>
      <c r="Q181" s="185"/>
      <c r="R181" s="185"/>
      <c r="S181" s="185"/>
      <c r="T181" s="185" t="s">
        <v>19113</v>
      </c>
      <c r="U181" s="185"/>
      <c r="V181" s="185" t="s">
        <v>1981</v>
      </c>
      <c r="W181" s="185"/>
      <c r="X181" s="185"/>
      <c r="Y181" s="191"/>
      <c r="Z181" s="187"/>
      <c r="AA181" s="166"/>
      <c r="AB181" s="166" t="s">
        <v>21663</v>
      </c>
      <c r="AC181" s="166"/>
      <c r="AD181" s="166"/>
      <c r="AE181" s="166"/>
      <c r="AF181" s="166"/>
      <c r="AG181" s="166"/>
      <c r="AH181" s="166"/>
      <c r="AI181" s="166"/>
      <c r="AJ181" s="169"/>
      <c r="AK181" s="169"/>
      <c r="AL181" s="169"/>
      <c r="AM181" s="169"/>
      <c r="AN181" s="169"/>
      <c r="AO181" s="166"/>
      <c r="AP181" s="187"/>
      <c r="AQ181" s="180"/>
    </row>
    <row r="182" spans="1:43" s="189" customFormat="1" ht="24.75" customHeight="1" x14ac:dyDescent="0.2">
      <c r="A182" s="180">
        <v>181</v>
      </c>
      <c r="B182" s="181" t="s">
        <v>22080</v>
      </c>
      <c r="C182" s="182" t="s">
        <v>22081</v>
      </c>
      <c r="D182" s="207" t="e">
        <f>+INDEX([2]REPORTE_SEG_EXPEDIENTES!$F$1:$F$3006,MATCH(Tabla13[[#This Row],[REGISTRO]],[2]REPORTE_SEG_EXPEDIENTES!$B$1:$B$3006,0))</f>
        <v>#N/A</v>
      </c>
      <c r="E182" s="207"/>
      <c r="F182" s="183" t="s">
        <v>11969</v>
      </c>
      <c r="G182" s="207">
        <v>44981</v>
      </c>
      <c r="H182" s="207">
        <v>44981</v>
      </c>
      <c r="I182" s="207" t="e">
        <f t="shared" si="5"/>
        <v>#N/A</v>
      </c>
      <c r="J182" s="328" t="e">
        <f>IF(I182="-","NO ES TUPA",IF(Tabla5[[#This Row],[FECHA FIRMA]]&lt;=Tabla5[[#This Row],[FECHA DE PLAZO MAXIMO DE ATENCION]],"SI","NO"))</f>
        <v>#N/A</v>
      </c>
      <c r="K182" s="185"/>
      <c r="L182" s="185" t="str">
        <f>IFERROR(VLOOKUP(K182,[1]Hoja1!$B$2:$F$14234,2,FALSE),"")</f>
        <v/>
      </c>
      <c r="M182" s="185" t="str">
        <f>IFERROR(VLOOKUP(K182,[1]Hoja1!$B$2:$F$14234,3,FALSE),"")</f>
        <v/>
      </c>
      <c r="N182" s="185" t="str">
        <f>IFERROR(VLOOKUP(K182,[1]Hoja1!$B$2:$F$14234,4,FALSE),"")</f>
        <v/>
      </c>
      <c r="O182" s="193" t="s">
        <v>22076</v>
      </c>
      <c r="P182" s="185" t="s">
        <v>14894</v>
      </c>
      <c r="Q182" s="185"/>
      <c r="R182" s="185"/>
      <c r="S182" s="185"/>
      <c r="T182" s="185" t="s">
        <v>19113</v>
      </c>
      <c r="U182" s="185"/>
      <c r="V182" s="185" t="s">
        <v>1981</v>
      </c>
      <c r="W182" s="185"/>
      <c r="X182" s="185"/>
      <c r="Y182" s="191"/>
      <c r="Z182" s="187"/>
      <c r="AA182" s="166"/>
      <c r="AB182" s="166" t="s">
        <v>21663</v>
      </c>
      <c r="AC182" s="166"/>
      <c r="AD182" s="166"/>
      <c r="AE182" s="166"/>
      <c r="AF182" s="166"/>
      <c r="AG182" s="166"/>
      <c r="AH182" s="166"/>
      <c r="AI182" s="166"/>
      <c r="AJ182" s="169"/>
      <c r="AK182" s="169"/>
      <c r="AL182" s="169"/>
      <c r="AM182" s="169"/>
      <c r="AN182" s="169"/>
      <c r="AO182" s="166"/>
      <c r="AP182" s="187"/>
      <c r="AQ182" s="180"/>
    </row>
    <row r="183" spans="1:43" ht="24.75" customHeight="1" x14ac:dyDescent="0.25">
      <c r="A183" s="180">
        <v>182</v>
      </c>
      <c r="B183" s="181" t="s">
        <v>22082</v>
      </c>
      <c r="C183" s="182" t="s">
        <v>22083</v>
      </c>
      <c r="D183" s="207" t="str">
        <f>+INDEX([2]REPORTE_SEG_EXPEDIENTES!$F$1:$F$3006,MATCH(Tabla13[[#This Row],[REGISTRO]],[2]REPORTE_SEG_EXPEDIENTES!$B$1:$B$3006,0))</f>
        <v>11/01/2023</v>
      </c>
      <c r="E183" s="207"/>
      <c r="F183" s="183" t="s">
        <v>11969</v>
      </c>
      <c r="G183" s="207">
        <v>44981</v>
      </c>
      <c r="H183" s="207">
        <v>44981</v>
      </c>
      <c r="I183" s="207">
        <f t="shared" si="5"/>
        <v>44972</v>
      </c>
      <c r="J183" s="328" t="str">
        <f>IF(I183="-","NO ES TUPA",IF(Tabla5[[#This Row],[FECHA FIRMA]]&lt;=Tabla5[[#This Row],[FECHA DE PLAZO MAXIMO DE ATENCION]],"SI","NO"))</f>
        <v>NO</v>
      </c>
      <c r="K183" s="185">
        <v>21757</v>
      </c>
      <c r="L183" s="185" t="str">
        <f>IFERROR(VLOOKUP(K183,[1]Hoja1!$B$2:$F$14234,2,FALSE),"")</f>
        <v>JM</v>
      </c>
      <c r="M183" s="185" t="str">
        <f>IFERROR(VLOOKUP(K183,[1]Hoja1!$B$2:$F$14234,3,FALSE),"")</f>
        <v>CE-21757-CM</v>
      </c>
      <c r="N183" s="185" t="s">
        <v>22084</v>
      </c>
      <c r="O183" s="193" t="s">
        <v>22085</v>
      </c>
      <c r="P183" s="198" t="s">
        <v>14894</v>
      </c>
      <c r="Q183" s="198"/>
      <c r="R183" s="198"/>
      <c r="S183" s="185" t="s">
        <v>19598</v>
      </c>
      <c r="T183" s="185" t="s">
        <v>78</v>
      </c>
      <c r="U183" s="198"/>
      <c r="V183" s="198" t="s">
        <v>1981</v>
      </c>
      <c r="W183" s="185" t="s">
        <v>5783</v>
      </c>
      <c r="X183" s="185"/>
      <c r="Y183" s="191"/>
      <c r="Z183" s="187"/>
      <c r="AA183" s="166" t="s">
        <v>21663</v>
      </c>
      <c r="AB183" s="166"/>
      <c r="AC183" s="166"/>
      <c r="AD183" s="166"/>
      <c r="AE183" s="166"/>
      <c r="AF183" s="166"/>
      <c r="AG183" s="166"/>
      <c r="AH183" s="166"/>
      <c r="AI183" s="166"/>
      <c r="AJ183" s="169"/>
      <c r="AK183" s="169"/>
      <c r="AL183" s="169"/>
      <c r="AM183" s="169"/>
      <c r="AN183" s="169"/>
      <c r="AO183" s="166"/>
      <c r="AP183" s="187"/>
      <c r="AQ183" s="180"/>
    </row>
    <row r="184" spans="1:43" s="211" customFormat="1" ht="24.75" customHeight="1" x14ac:dyDescent="0.25">
      <c r="A184" s="200">
        <v>183</v>
      </c>
      <c r="B184" s="201" t="s">
        <v>22086</v>
      </c>
      <c r="C184" s="202" t="s">
        <v>22087</v>
      </c>
      <c r="D184" s="208" t="str">
        <f>+INDEX([2]REPORTE_SEG_EXPEDIENTES!$F$1:$F$3006,MATCH(Tabla13[[#This Row],[REGISTRO]],[2]REPORTE_SEG_EXPEDIENTES!$B$1:$B$3006,0))</f>
        <v>26/01/2023</v>
      </c>
      <c r="E184" s="208"/>
      <c r="F184" s="203" t="s">
        <v>11969</v>
      </c>
      <c r="G184" s="208">
        <v>44981</v>
      </c>
      <c r="H184" s="208">
        <v>44981</v>
      </c>
      <c r="I184" s="208">
        <f t="shared" si="5"/>
        <v>44956</v>
      </c>
      <c r="J184" s="205" t="str">
        <f>IF(I184="-","NO ES TUPA",IF(Tabla5[[#This Row],[FECHA FIRMA]]&lt;=Tabla5[[#This Row],[FECHA DE PLAZO MAXIMO DE ATENCION]],"SI","NO"))</f>
        <v>NO</v>
      </c>
      <c r="K184" s="205">
        <v>28408</v>
      </c>
      <c r="L184" s="205" t="str">
        <f>IFERROR(VLOOKUP(K184,[1]Hoja1!$B$2:$F$14234,2,FALSE),"")</f>
        <v>SABRINA</v>
      </c>
      <c r="M184" s="205" t="str">
        <f>IFERROR(VLOOKUP(K184,[1]Hoja1!$B$2:$F$14234,3,FALSE),"")</f>
        <v>CE-28408-CM</v>
      </c>
      <c r="N184" s="205" t="s">
        <v>21999</v>
      </c>
      <c r="O184" s="210" t="s">
        <v>22088</v>
      </c>
      <c r="P184" s="205" t="s">
        <v>14894</v>
      </c>
      <c r="Q184" s="198"/>
      <c r="R184" s="198"/>
      <c r="S184" s="185" t="s">
        <v>19598</v>
      </c>
      <c r="T184" s="185" t="s">
        <v>78</v>
      </c>
      <c r="U184" s="198"/>
      <c r="V184" s="198" t="s">
        <v>1981</v>
      </c>
      <c r="W184" s="205" t="s">
        <v>5783</v>
      </c>
      <c r="X184" s="205"/>
      <c r="Y184" s="191"/>
      <c r="Z184" s="187"/>
      <c r="AA184" s="166" t="s">
        <v>21663</v>
      </c>
      <c r="AB184" s="166"/>
      <c r="AC184" s="166"/>
      <c r="AD184" s="166"/>
      <c r="AE184" s="166"/>
      <c r="AF184" s="166"/>
      <c r="AG184" s="166"/>
      <c r="AH184" s="166"/>
      <c r="AI184" s="166"/>
      <c r="AJ184" s="169"/>
      <c r="AK184" s="169"/>
      <c r="AL184" s="169"/>
      <c r="AM184" s="169"/>
      <c r="AN184" s="169"/>
      <c r="AO184" s="166"/>
      <c r="AP184" s="187"/>
      <c r="AQ184" s="180"/>
    </row>
    <row r="185" spans="1:43" s="189" customFormat="1" ht="24.75" customHeight="1" x14ac:dyDescent="0.2">
      <c r="A185" s="180">
        <v>184</v>
      </c>
      <c r="B185" s="181" t="s">
        <v>22089</v>
      </c>
      <c r="C185" s="182" t="s">
        <v>22090</v>
      </c>
      <c r="D185" s="207" t="str">
        <f>+INDEX([2]REPORTE_SEG_EXPEDIENTES!$F$1:$F$3006,MATCH(Tabla13[[#This Row],[REGISTRO]],[2]REPORTE_SEG_EXPEDIENTES!$B$1:$B$3006,0))</f>
        <v>20/12/2022</v>
      </c>
      <c r="E185" s="207"/>
      <c r="F185" s="183" t="s">
        <v>11969</v>
      </c>
      <c r="G185" s="207">
        <v>44981</v>
      </c>
      <c r="H185" s="207">
        <v>44981</v>
      </c>
      <c r="I185" s="207">
        <f t="shared" si="5"/>
        <v>44913</v>
      </c>
      <c r="J185" s="328" t="str">
        <f>IF(I185="-","NO ES TUPA",IF(Tabla5[[#This Row],[FECHA FIRMA]]&lt;=Tabla5[[#This Row],[FECHA DE PLAZO MAXIMO DE ATENCION]],"SI","NO"))</f>
        <v>SI</v>
      </c>
      <c r="K185" s="185">
        <v>22133</v>
      </c>
      <c r="L185" s="185" t="str">
        <f>IFERROR(VLOOKUP(K185,[1]Hoja1!$B$2:$F$14234,2,FALSE),"")</f>
        <v>VICTOR III</v>
      </c>
      <c r="M185" s="185" t="str">
        <f>IFERROR(VLOOKUP(K185,[1]Hoja1!$B$2:$F$14234,3,FALSE),"")</f>
        <v>CO-22133-PM</v>
      </c>
      <c r="N185" s="185" t="str">
        <f>IFERROR(VLOOKUP(K185,[1]Hoja1!$B$2:$F$14234,4,FALSE),"")</f>
        <v>GROUP VIOLETA S.A.C</v>
      </c>
      <c r="O185" s="193" t="s">
        <v>22091</v>
      </c>
      <c r="P185" s="185" t="s">
        <v>14894</v>
      </c>
      <c r="Q185" s="185"/>
      <c r="R185" s="185"/>
      <c r="S185" s="185"/>
      <c r="T185" s="185" t="s">
        <v>342</v>
      </c>
      <c r="U185" s="185" t="s">
        <v>21675</v>
      </c>
      <c r="V185" s="185" t="s">
        <v>1981</v>
      </c>
      <c r="W185" s="185"/>
      <c r="X185" s="185"/>
      <c r="Y185" s="191"/>
      <c r="Z185" s="187"/>
      <c r="AA185" s="166" t="s">
        <v>21663</v>
      </c>
      <c r="AB185" s="166"/>
      <c r="AC185" s="166"/>
      <c r="AD185" s="166"/>
      <c r="AE185" s="166"/>
      <c r="AF185" s="166"/>
      <c r="AG185" s="166"/>
      <c r="AH185" s="166"/>
      <c r="AI185" s="166"/>
      <c r="AJ185" s="169"/>
      <c r="AK185" s="169"/>
      <c r="AL185" s="169"/>
      <c r="AM185" s="169"/>
      <c r="AN185" s="169"/>
      <c r="AO185" s="166"/>
      <c r="AP185" s="187"/>
      <c r="AQ185" s="180"/>
    </row>
    <row r="186" spans="1:43" s="189" customFormat="1" ht="24.75" customHeight="1" x14ac:dyDescent="0.2">
      <c r="A186" s="180">
        <v>185</v>
      </c>
      <c r="B186" s="181" t="s">
        <v>22092</v>
      </c>
      <c r="C186" s="182" t="s">
        <v>22093</v>
      </c>
      <c r="D186" s="207" t="str">
        <f>+INDEX([2]REPORTE_SEG_EXPEDIENTES!$F$1:$F$3006,MATCH(Tabla13[[#This Row],[REGISTRO]],[2]REPORTE_SEG_EXPEDIENTES!$B$1:$B$3006,0))</f>
        <v>23/01/2023</v>
      </c>
      <c r="E186" s="207"/>
      <c r="F186" s="183" t="s">
        <v>11969</v>
      </c>
      <c r="G186" s="207">
        <v>44981</v>
      </c>
      <c r="H186" s="207">
        <v>44981</v>
      </c>
      <c r="I186" s="207">
        <f t="shared" si="5"/>
        <v>44949</v>
      </c>
      <c r="J186" s="328" t="str">
        <f>IF(I186="-","NO ES TUPA",IF(Tabla5[[#This Row],[FECHA FIRMA]]&lt;=Tabla5[[#This Row],[FECHA DE PLAZO MAXIMO DE ATENCION]],"SI","NO"))</f>
        <v>NO</v>
      </c>
      <c r="K186" s="185"/>
      <c r="L186" s="185" t="str">
        <f>IFERROR(VLOOKUP(K186,[1]Hoja1!$B$2:$F$14234,2,FALSE),"")</f>
        <v/>
      </c>
      <c r="M186" s="185" t="str">
        <f>IFERROR(VLOOKUP(K186,[1]Hoja1!$B$2:$F$14234,3,FALSE),"")</f>
        <v/>
      </c>
      <c r="N186" s="185" t="str">
        <f>IFERROR(VLOOKUP(K186,[1]Hoja1!$B$2:$F$14234,4,FALSE),"")</f>
        <v/>
      </c>
      <c r="O186" s="193" t="s">
        <v>22094</v>
      </c>
      <c r="P186" s="185" t="s">
        <v>14894</v>
      </c>
      <c r="Q186" s="185"/>
      <c r="R186" s="185"/>
      <c r="S186" s="185"/>
      <c r="T186" s="185" t="s">
        <v>342</v>
      </c>
      <c r="U186" s="185" t="s">
        <v>21675</v>
      </c>
      <c r="V186" s="185" t="s">
        <v>1981</v>
      </c>
      <c r="W186" s="185"/>
      <c r="X186" s="185"/>
      <c r="Y186" s="191"/>
      <c r="Z186" s="187"/>
      <c r="AA186" s="166" t="s">
        <v>21663</v>
      </c>
      <c r="AB186" s="166"/>
      <c r="AC186" s="166"/>
      <c r="AD186" s="166"/>
      <c r="AE186" s="166"/>
      <c r="AF186" s="166"/>
      <c r="AG186" s="166"/>
      <c r="AH186" s="166"/>
      <c r="AI186" s="166"/>
      <c r="AJ186" s="169"/>
      <c r="AK186" s="169"/>
      <c r="AL186" s="169"/>
      <c r="AM186" s="169"/>
      <c r="AN186" s="169"/>
      <c r="AO186" s="166"/>
      <c r="AP186" s="187"/>
      <c r="AQ186" s="180"/>
    </row>
    <row r="187" spans="1:43" s="189" customFormat="1" ht="24.75" customHeight="1" x14ac:dyDescent="0.2">
      <c r="A187" s="180">
        <v>186</v>
      </c>
      <c r="B187" s="181" t="s">
        <v>22095</v>
      </c>
      <c r="C187" s="182" t="s">
        <v>22096</v>
      </c>
      <c r="D187" s="207" t="str">
        <f>+INDEX([2]REPORTE_SEG_EXPEDIENTES!$F$1:$F$3006,MATCH(Tabla13[[#This Row],[REGISTRO]],[2]REPORTE_SEG_EXPEDIENTES!$B$1:$B$3006,0))</f>
        <v>28/11/2022</v>
      </c>
      <c r="E187" s="207"/>
      <c r="F187" s="183" t="s">
        <v>11969</v>
      </c>
      <c r="G187" s="207">
        <v>44984</v>
      </c>
      <c r="H187" s="207">
        <v>44984</v>
      </c>
      <c r="I187" s="207">
        <f t="shared" si="5"/>
        <v>44900</v>
      </c>
      <c r="J187" s="328" t="str">
        <f>IF(I187="-","NO ES TUPA",IF(Tabla5[[#This Row],[FECHA FIRMA]]&lt;=Tabla5[[#This Row],[FECHA DE PLAZO MAXIMO DE ATENCION]],"SI","NO"))</f>
        <v>NO</v>
      </c>
      <c r="K187" s="185"/>
      <c r="L187" s="185" t="str">
        <f>IFERROR(VLOOKUP(K187,[1]Hoja1!$B$2:$F$14234,2,FALSE),"")</f>
        <v/>
      </c>
      <c r="M187" s="185" t="str">
        <f>IFERROR(VLOOKUP(K187,[1]Hoja1!$B$2:$F$14234,3,FALSE),"")</f>
        <v/>
      </c>
      <c r="N187" s="185" t="str">
        <f>IFERROR(VLOOKUP(K187,[1]Hoja1!$B$2:$F$14234,4,FALSE),"")</f>
        <v/>
      </c>
      <c r="O187" s="193" t="s">
        <v>22097</v>
      </c>
      <c r="P187" s="185" t="s">
        <v>14894</v>
      </c>
      <c r="Q187" s="185"/>
      <c r="R187" s="185"/>
      <c r="S187" s="185"/>
      <c r="T187" s="185" t="s">
        <v>342</v>
      </c>
      <c r="U187" s="185" t="s">
        <v>21675</v>
      </c>
      <c r="V187" s="185" t="s">
        <v>1981</v>
      </c>
      <c r="W187" s="185"/>
      <c r="X187" s="185"/>
      <c r="Y187" s="191"/>
      <c r="Z187" s="187"/>
      <c r="AA187" s="166" t="s">
        <v>21663</v>
      </c>
      <c r="AB187" s="166"/>
      <c r="AC187" s="166" t="s">
        <v>21663</v>
      </c>
      <c r="AD187" s="166"/>
      <c r="AE187" s="166"/>
      <c r="AF187" s="166"/>
      <c r="AG187" s="166"/>
      <c r="AH187" s="166"/>
      <c r="AI187" s="166"/>
      <c r="AJ187" s="169"/>
      <c r="AK187" s="169"/>
      <c r="AL187" s="169"/>
      <c r="AM187" s="169"/>
      <c r="AN187" s="169"/>
      <c r="AO187" s="166"/>
      <c r="AP187" s="187"/>
      <c r="AQ187" s="180"/>
    </row>
    <row r="188" spans="1:43" s="189" customFormat="1" ht="24.75" customHeight="1" x14ac:dyDescent="0.2">
      <c r="A188" s="180">
        <v>187</v>
      </c>
      <c r="B188" s="181" t="s">
        <v>22098</v>
      </c>
      <c r="C188" s="182" t="s">
        <v>22099</v>
      </c>
      <c r="D188" s="207" t="str">
        <f>+INDEX([2]REPORTE_SEG_EXPEDIENTES!$F$1:$F$3006,MATCH(Tabla13[[#This Row],[REGISTRO]],[2]REPORTE_SEG_EXPEDIENTES!$B$1:$B$3006,0))</f>
        <v>22/09/2022</v>
      </c>
      <c r="E188" s="207"/>
      <c r="F188" s="183" t="s">
        <v>11969</v>
      </c>
      <c r="G188" s="207">
        <v>44984</v>
      </c>
      <c r="H188" s="207">
        <v>44984</v>
      </c>
      <c r="I188" s="207">
        <f t="shared" si="5"/>
        <v>44827</v>
      </c>
      <c r="J188" s="328" t="e">
        <f>IF(I188="-","NO ES TUPA",IF(Tabla5[[#This Row],[FECHA FIRMA]]&lt;=Tabla5[[#This Row],[FECHA DE PLAZO MAXIMO DE ATENCION]],"SI","NO"))</f>
        <v>#VALUE!</v>
      </c>
      <c r="K188" s="185">
        <v>63738</v>
      </c>
      <c r="L188" s="185" t="s">
        <v>20394</v>
      </c>
      <c r="M188" s="209" t="s">
        <v>22100</v>
      </c>
      <c r="N188" s="198" t="str">
        <f>IFERROR(VLOOKUP(K188,[1]Hoja1!$B$2:$F$14234,4,FALSE),"")</f>
        <v/>
      </c>
      <c r="O188" s="193" t="s">
        <v>22101</v>
      </c>
      <c r="P188" s="198" t="s">
        <v>14894</v>
      </c>
      <c r="Q188" s="198"/>
      <c r="R188" s="198"/>
      <c r="S188" s="198"/>
      <c r="T188" s="185" t="s">
        <v>78</v>
      </c>
      <c r="U188" s="198"/>
      <c r="V188" s="185" t="s">
        <v>1981</v>
      </c>
      <c r="W188" s="185" t="s">
        <v>5783</v>
      </c>
      <c r="X188" s="185" t="s">
        <v>19419</v>
      </c>
      <c r="Y188" s="191"/>
      <c r="Z188" s="187"/>
      <c r="AA188" s="166" t="s">
        <v>21663</v>
      </c>
      <c r="AB188" s="166"/>
      <c r="AC188" s="166"/>
      <c r="AD188" s="166"/>
      <c r="AE188" s="166"/>
      <c r="AF188" s="166"/>
      <c r="AG188" s="166"/>
      <c r="AH188" s="166"/>
      <c r="AI188" s="166"/>
      <c r="AJ188" s="169"/>
      <c r="AK188" s="169"/>
      <c r="AL188" s="169"/>
      <c r="AM188" s="169"/>
      <c r="AN188" s="169"/>
      <c r="AO188" s="166"/>
      <c r="AP188" s="187"/>
      <c r="AQ188" s="180"/>
    </row>
    <row r="189" spans="1:43" ht="24.75" customHeight="1" x14ac:dyDescent="0.25">
      <c r="A189" s="180">
        <v>188</v>
      </c>
      <c r="B189" s="181" t="s">
        <v>22102</v>
      </c>
      <c r="C189" s="182" t="s">
        <v>22103</v>
      </c>
      <c r="D189" s="207" t="str">
        <f>+INDEX([2]REPORTE_SEG_EXPEDIENTES!$F$1:$F$3006,MATCH(Tabla13[[#This Row],[REGISTRO]],[2]REPORTE_SEG_EXPEDIENTES!$B$1:$B$3006,0))</f>
        <v>29/12/2022</v>
      </c>
      <c r="E189" s="207"/>
      <c r="F189" s="183" t="s">
        <v>11969</v>
      </c>
      <c r="G189" s="207">
        <v>44984</v>
      </c>
      <c r="H189" s="207">
        <v>44984</v>
      </c>
      <c r="I189" s="207">
        <f t="shared" si="5"/>
        <v>44930</v>
      </c>
      <c r="J189" s="328" t="e">
        <f>IF(I189="-","NO ES TUPA",IF(Tabla5[[#This Row],[FECHA FIRMA]]&lt;=Tabla5[[#This Row],[FECHA DE PLAZO MAXIMO DE ATENCION]],"SI","NO"))</f>
        <v>#VALUE!</v>
      </c>
      <c r="K189" s="185">
        <v>5984</v>
      </c>
      <c r="L189" s="185" t="str">
        <f>IFERROR(VLOOKUP(K189,[1]Hoja1!$B$2:$F$14234,2,FALSE),"")</f>
        <v>VICTORIA</v>
      </c>
      <c r="M189" s="185" t="str">
        <f>IFERROR(VLOOKUP(K189,[1]Hoja1!$B$2:$F$14234,3,FALSE),"")</f>
        <v>SY-5984-CM</v>
      </c>
      <c r="N189" s="185" t="s">
        <v>21988</v>
      </c>
      <c r="O189" s="193" t="s">
        <v>22104</v>
      </c>
      <c r="P189" s="198" t="s">
        <v>14894</v>
      </c>
      <c r="Q189" s="198"/>
      <c r="R189" s="198"/>
      <c r="S189" s="198"/>
      <c r="T189" s="185" t="s">
        <v>78</v>
      </c>
      <c r="U189" s="198"/>
      <c r="V189" s="198" t="s">
        <v>1981</v>
      </c>
      <c r="W189" s="185" t="s">
        <v>5783</v>
      </c>
      <c r="X189" s="185"/>
      <c r="Y189" s="191"/>
      <c r="Z189" s="187"/>
      <c r="AA189" s="166" t="s">
        <v>21663</v>
      </c>
      <c r="AB189" s="166"/>
      <c r="AC189" s="166" t="s">
        <v>21663</v>
      </c>
      <c r="AD189" s="166"/>
      <c r="AE189" s="166"/>
      <c r="AF189" s="166"/>
      <c r="AG189" s="166"/>
      <c r="AH189" s="166"/>
      <c r="AI189" s="166"/>
      <c r="AJ189" s="169"/>
      <c r="AK189" s="169"/>
      <c r="AL189" s="169"/>
      <c r="AM189" s="169"/>
      <c r="AN189" s="169"/>
      <c r="AO189" s="166"/>
      <c r="AP189" s="187"/>
      <c r="AQ189" s="180"/>
    </row>
    <row r="190" spans="1:43" s="189" customFormat="1" ht="24.75" customHeight="1" x14ac:dyDescent="0.2">
      <c r="A190" s="180">
        <v>189</v>
      </c>
      <c r="B190" s="181" t="s">
        <v>22105</v>
      </c>
      <c r="C190" s="182" t="s">
        <v>22106</v>
      </c>
      <c r="D190" s="207" t="str">
        <f>+INDEX([2]REPORTE_SEG_EXPEDIENTES!$F$1:$F$3006,MATCH(Tabla13[[#This Row],[REGISTRO]],[2]REPORTE_SEG_EXPEDIENTES!$B$1:$B$3006,0))</f>
        <v>10/10/2022</v>
      </c>
      <c r="E190" s="207"/>
      <c r="F190" s="183" t="s">
        <v>11969</v>
      </c>
      <c r="G190" s="207">
        <v>44984</v>
      </c>
      <c r="H190" s="207">
        <v>44984</v>
      </c>
      <c r="I190" s="207">
        <f t="shared" si="5"/>
        <v>44877</v>
      </c>
      <c r="J190" s="328" t="e">
        <f>IF(I190="-","NO ES TUPA",IF(Tabla5[[#This Row],[FECHA FIRMA]]&lt;=Tabla5[[#This Row],[FECHA DE PLAZO MAXIMO DE ATENCION]],"SI","NO"))</f>
        <v>#VALUE!</v>
      </c>
      <c r="K190" s="185"/>
      <c r="L190" s="185" t="str">
        <f>IFERROR(VLOOKUP(K190,[1]Hoja1!$B$2:$F$14234,2,FALSE),"")</f>
        <v/>
      </c>
      <c r="M190" s="185" t="str">
        <f>IFERROR(VLOOKUP(K190,[1]Hoja1!$B$2:$F$14234,3,FALSE),"")</f>
        <v/>
      </c>
      <c r="N190" s="185" t="str">
        <f>IFERROR(VLOOKUP(K190,[1]Hoja1!$B$2:$F$14234,4,FALSE),"")</f>
        <v/>
      </c>
      <c r="O190" s="193" t="s">
        <v>22107</v>
      </c>
      <c r="P190" s="185" t="s">
        <v>14894</v>
      </c>
      <c r="Q190" s="185"/>
      <c r="R190" s="185"/>
      <c r="S190" s="185"/>
      <c r="T190" s="185" t="s">
        <v>19113</v>
      </c>
      <c r="U190" s="185"/>
      <c r="V190" s="185" t="s">
        <v>1981</v>
      </c>
      <c r="W190" s="185"/>
      <c r="X190" s="185"/>
      <c r="Y190" s="191"/>
      <c r="Z190" s="187"/>
      <c r="AA190" s="166"/>
      <c r="AB190" s="166" t="s">
        <v>21663</v>
      </c>
      <c r="AC190" s="166"/>
      <c r="AD190" s="166"/>
      <c r="AE190" s="166"/>
      <c r="AF190" s="166"/>
      <c r="AG190" s="166"/>
      <c r="AH190" s="166"/>
      <c r="AI190" s="166"/>
      <c r="AJ190" s="169"/>
      <c r="AK190" s="169"/>
      <c r="AL190" s="169"/>
      <c r="AM190" s="169"/>
      <c r="AN190" s="169"/>
      <c r="AO190" s="166"/>
      <c r="AP190" s="187"/>
      <c r="AQ190" s="180"/>
    </row>
    <row r="191" spans="1:43" s="189" customFormat="1" ht="24.75" customHeight="1" x14ac:dyDescent="0.2">
      <c r="A191" s="180">
        <v>190</v>
      </c>
      <c r="B191" s="181" t="s">
        <v>22108</v>
      </c>
      <c r="C191" s="182" t="s">
        <v>22109</v>
      </c>
      <c r="D191" s="207" t="str">
        <f>+INDEX([2]REPORTE_SEG_EXPEDIENTES!$F$1:$F$3006,MATCH(Tabla13[[#This Row],[REGISTRO]],[2]REPORTE_SEG_EXPEDIENTES!$B$1:$B$3006,0))</f>
        <v>07/11/2022</v>
      </c>
      <c r="E191" s="207"/>
      <c r="F191" s="183" t="s">
        <v>11969</v>
      </c>
      <c r="G191" s="207">
        <v>44984</v>
      </c>
      <c r="H191" s="207">
        <v>44984</v>
      </c>
      <c r="I191" s="207">
        <f t="shared" si="5"/>
        <v>44903</v>
      </c>
      <c r="J191" s="328" t="e">
        <f>IF(I191="-","NO ES TUPA",IF(Tabla5[[#This Row],[FECHA FIRMA]]&lt;=Tabla5[[#This Row],[FECHA DE PLAZO MAXIMO DE ATENCION]],"SI","NO"))</f>
        <v>#VALUE!</v>
      </c>
      <c r="K191" s="185"/>
      <c r="L191" s="185" t="str">
        <f>IFERROR(VLOOKUP(K191,[1]Hoja1!$B$2:$F$14234,2,FALSE),"")</f>
        <v/>
      </c>
      <c r="M191" s="185" t="str">
        <f>IFERROR(VLOOKUP(K191,[1]Hoja1!$B$2:$F$14234,3,FALSE),"")</f>
        <v/>
      </c>
      <c r="N191" s="185" t="str">
        <f>IFERROR(VLOOKUP(K191,[1]Hoja1!$B$2:$F$14234,4,FALSE),"")</f>
        <v/>
      </c>
      <c r="O191" s="193" t="s">
        <v>22110</v>
      </c>
      <c r="P191" s="185" t="s">
        <v>14894</v>
      </c>
      <c r="Q191" s="185"/>
      <c r="R191" s="185"/>
      <c r="S191" s="185"/>
      <c r="T191" s="185" t="s">
        <v>19113</v>
      </c>
      <c r="U191" s="185"/>
      <c r="V191" s="185" t="s">
        <v>1981</v>
      </c>
      <c r="W191" s="185"/>
      <c r="X191" s="185"/>
      <c r="Y191" s="191"/>
      <c r="Z191" s="187"/>
      <c r="AA191" s="166"/>
      <c r="AB191" s="166" t="s">
        <v>21663</v>
      </c>
      <c r="AC191" s="166"/>
      <c r="AD191" s="166"/>
      <c r="AE191" s="166"/>
      <c r="AF191" s="166"/>
      <c r="AG191" s="166"/>
      <c r="AH191" s="166"/>
      <c r="AI191" s="166"/>
      <c r="AJ191" s="169"/>
      <c r="AK191" s="169"/>
      <c r="AL191" s="169"/>
      <c r="AM191" s="169"/>
      <c r="AN191" s="169"/>
      <c r="AO191" s="166"/>
      <c r="AP191" s="187"/>
      <c r="AQ191" s="180"/>
    </row>
    <row r="192" spans="1:43" ht="24.75" customHeight="1" x14ac:dyDescent="0.25">
      <c r="A192" s="180">
        <v>191</v>
      </c>
      <c r="B192" s="181" t="s">
        <v>22111</v>
      </c>
      <c r="C192" s="182" t="s">
        <v>22112</v>
      </c>
      <c r="D192" s="207" t="str">
        <f>+INDEX([2]REPORTE_SEG_EXPEDIENTES!$F$1:$F$3006,MATCH(Tabla13[[#This Row],[REGISTRO]],[2]REPORTE_SEG_EXPEDIENTES!$B$1:$B$3006,0))</f>
        <v>25/01/2023</v>
      </c>
      <c r="E192" s="207"/>
      <c r="F192" s="183" t="s">
        <v>11969</v>
      </c>
      <c r="G192" s="207">
        <v>44984</v>
      </c>
      <c r="H192" s="207">
        <v>44984</v>
      </c>
      <c r="I192" s="207">
        <f t="shared" si="5"/>
        <v>44953</v>
      </c>
      <c r="J192" s="328" t="e">
        <f>IF(I192="-","NO ES TUPA",IF(Tabla5[[#This Row],[FECHA FIRMA]]&lt;=Tabla5[[#This Row],[FECHA DE PLAZO MAXIMO DE ATENCION]],"SI","NO"))</f>
        <v>#VALUE!</v>
      </c>
      <c r="K192" s="185">
        <v>50331</v>
      </c>
      <c r="L192" s="185" t="str">
        <f>IFERROR(VLOOKUP(K192,[1]Hoja1!$B$2:$F$14234,2,FALSE),"")</f>
        <v>MI HERNANCITO</v>
      </c>
      <c r="M192" s="185" t="str">
        <f>IFERROR(VLOOKUP(K192,[1]Hoja1!$B$2:$F$14234,3,FALSE),"")</f>
        <v>PT-50331-PM</v>
      </c>
      <c r="N192" s="185" t="s">
        <v>22113</v>
      </c>
      <c r="O192" s="193" t="s">
        <v>22114</v>
      </c>
      <c r="P192" s="198" t="s">
        <v>14894</v>
      </c>
      <c r="Q192" s="198"/>
      <c r="R192" s="198"/>
      <c r="S192" s="198"/>
      <c r="T192" s="185" t="s">
        <v>78</v>
      </c>
      <c r="U192" s="198"/>
      <c r="V192" s="198" t="s">
        <v>1981</v>
      </c>
      <c r="W192" s="185" t="s">
        <v>5783</v>
      </c>
      <c r="X192" s="185"/>
      <c r="Y192" s="191"/>
      <c r="Z192" s="187"/>
      <c r="AA192" s="166" t="s">
        <v>21663</v>
      </c>
      <c r="AB192" s="166"/>
      <c r="AC192" s="166" t="s">
        <v>21663</v>
      </c>
      <c r="AD192" s="166"/>
      <c r="AE192" s="166"/>
      <c r="AF192" s="166"/>
      <c r="AG192" s="166"/>
      <c r="AH192" s="166"/>
      <c r="AI192" s="166"/>
      <c r="AJ192" s="169"/>
      <c r="AK192" s="169"/>
      <c r="AL192" s="169"/>
      <c r="AM192" s="169"/>
      <c r="AN192" s="169"/>
      <c r="AO192" s="166"/>
      <c r="AP192" s="187"/>
      <c r="AQ192" s="180"/>
    </row>
    <row r="193" spans="1:43" s="189" customFormat="1" ht="24.75" customHeight="1" x14ac:dyDescent="0.2">
      <c r="A193" s="180">
        <v>192</v>
      </c>
      <c r="B193" s="181" t="s">
        <v>22115</v>
      </c>
      <c r="C193" s="182" t="s">
        <v>22116</v>
      </c>
      <c r="D193" s="207" t="str">
        <f>+INDEX([2]REPORTE_SEG_EXPEDIENTES!$F$1:$F$3006,MATCH(Tabla13[[#This Row],[REGISTRO]],[2]REPORTE_SEG_EXPEDIENTES!$B$1:$B$3006,0))</f>
        <v>13/02/2023</v>
      </c>
      <c r="E193" s="207"/>
      <c r="F193" s="183" t="s">
        <v>11970</v>
      </c>
      <c r="G193" s="207">
        <v>44991</v>
      </c>
      <c r="H193" s="207">
        <v>44991</v>
      </c>
      <c r="I193" s="207">
        <f t="shared" si="5"/>
        <v>45007</v>
      </c>
      <c r="J193" s="328" t="e">
        <f>IF(I193="-","NO ES TUPA",IF(Tabla5[[#This Row],[FECHA FIRMA]]&lt;=Tabla5[[#This Row],[FECHA DE PLAZO MAXIMO DE ATENCION]],"SI","NO"))</f>
        <v>#VALUE!</v>
      </c>
      <c r="K193" s="185"/>
      <c r="L193" s="185" t="str">
        <f>IFERROR(VLOOKUP(K193,[1]Hoja1!$B$2:$F$14234,2,FALSE),"")</f>
        <v/>
      </c>
      <c r="M193" s="185" t="str">
        <f>IFERROR(VLOOKUP(K193,[1]Hoja1!$B$2:$F$14234,3,FALSE),"")</f>
        <v/>
      </c>
      <c r="N193" s="185" t="str">
        <f>IFERROR(VLOOKUP(K193,[1]Hoja1!$B$2:$F$14234,4,FALSE),"")</f>
        <v/>
      </c>
      <c r="O193" s="193" t="s">
        <v>22117</v>
      </c>
      <c r="P193" s="185" t="s">
        <v>14894</v>
      </c>
      <c r="Q193" s="198" t="s">
        <v>23</v>
      </c>
      <c r="R193" s="185"/>
      <c r="S193" s="185"/>
      <c r="T193" s="185" t="s">
        <v>19124</v>
      </c>
      <c r="U193" s="185"/>
      <c r="V193" s="185" t="s">
        <v>21444</v>
      </c>
      <c r="W193" s="185"/>
      <c r="X193" s="185"/>
      <c r="Y193" s="191"/>
      <c r="Z193" s="187"/>
      <c r="AA193" s="166"/>
      <c r="AB193" s="166"/>
      <c r="AC193" s="166"/>
      <c r="AD193" s="166"/>
      <c r="AE193" s="166"/>
      <c r="AF193" s="166"/>
      <c r="AG193" s="166"/>
      <c r="AH193" s="166"/>
      <c r="AI193" s="166"/>
      <c r="AJ193" s="169"/>
      <c r="AK193" s="169"/>
      <c r="AL193" s="169"/>
      <c r="AM193" s="169"/>
      <c r="AN193" s="169"/>
      <c r="AO193" s="166"/>
      <c r="AP193" s="187"/>
      <c r="AQ193" s="180"/>
    </row>
    <row r="194" spans="1:43" s="189" customFormat="1" ht="24.75" customHeight="1" x14ac:dyDescent="0.2">
      <c r="A194" s="180">
        <v>193</v>
      </c>
      <c r="B194" s="181" t="s">
        <v>22118</v>
      </c>
      <c r="C194" s="182" t="s">
        <v>22119</v>
      </c>
      <c r="D194" s="207" t="e">
        <f>+INDEX([2]REPORTE_SEG_EXPEDIENTES!$F$1:$F$3006,MATCH(Tabla13[[#This Row],[REGISTRO]],[2]REPORTE_SEG_EXPEDIENTES!$B$1:$B$3006,0))</f>
        <v>#N/A</v>
      </c>
      <c r="E194" s="207"/>
      <c r="F194" s="183" t="s">
        <v>11970</v>
      </c>
      <c r="G194" s="207">
        <v>44991</v>
      </c>
      <c r="H194" s="207">
        <v>44991</v>
      </c>
      <c r="I194" s="207" t="e">
        <f t="shared" si="5"/>
        <v>#N/A</v>
      </c>
      <c r="J194" s="328" t="e">
        <f>IF(I194="-","NO ES TUPA",IF(Tabla5[[#This Row],[FECHA FIRMA]]&lt;=Tabla5[[#This Row],[FECHA DE PLAZO MAXIMO DE ATENCION]],"SI","NO"))</f>
        <v>#N/A</v>
      </c>
      <c r="K194" s="185">
        <v>16853</v>
      </c>
      <c r="L194" s="185" t="str">
        <f>IFERROR(VLOOKUP(K194,[1]Hoja1!$B$2:$F$14234,2,FALSE),"")</f>
        <v>MICHELA</v>
      </c>
      <c r="M194" s="185" t="str">
        <f>IFERROR(VLOOKUP(K194,[1]Hoja1!$B$2:$F$14234,3,FALSE),"")</f>
        <v>CO-16853-PM</v>
      </c>
      <c r="N194" s="185" t="str">
        <f>IFERROR(VLOOKUP(K194,[1]Hoja1!$B$2:$F$14234,4,FALSE),"")</f>
        <v>PESQUERA DIAMANTE S.A.</v>
      </c>
      <c r="O194" s="193" t="s">
        <v>22120</v>
      </c>
      <c r="P194" s="185" t="s">
        <v>14894</v>
      </c>
      <c r="Q194" s="185"/>
      <c r="R194" s="185"/>
      <c r="S194" s="185"/>
      <c r="T194" s="185" t="s">
        <v>342</v>
      </c>
      <c r="U194" s="185" t="s">
        <v>21675</v>
      </c>
      <c r="V194" s="185" t="s">
        <v>1981</v>
      </c>
      <c r="W194" s="185"/>
      <c r="X194" s="185"/>
      <c r="Y194" s="191"/>
      <c r="Z194" s="187"/>
      <c r="AA194" s="166" t="s">
        <v>21663</v>
      </c>
      <c r="AB194" s="166"/>
      <c r="AC194" s="166"/>
      <c r="AD194" s="166"/>
      <c r="AE194" s="166"/>
      <c r="AF194" s="166"/>
      <c r="AG194" s="166"/>
      <c r="AH194" s="166"/>
      <c r="AI194" s="166"/>
      <c r="AJ194" s="169"/>
      <c r="AK194" s="169"/>
      <c r="AL194" s="169"/>
      <c r="AM194" s="169"/>
      <c r="AN194" s="169"/>
      <c r="AO194" s="166"/>
      <c r="AP194" s="187"/>
      <c r="AQ194" s="180"/>
    </row>
    <row r="195" spans="1:43" s="189" customFormat="1" ht="24.75" customHeight="1" x14ac:dyDescent="0.2">
      <c r="A195" s="180">
        <v>194</v>
      </c>
      <c r="B195" s="181" t="s">
        <v>22121</v>
      </c>
      <c r="C195" s="182" t="s">
        <v>22122</v>
      </c>
      <c r="D195" s="207" t="str">
        <f>+INDEX([2]REPORTE_SEG_EXPEDIENTES!$F$1:$F$3006,MATCH(Tabla13[[#This Row],[REGISTRO]],[2]REPORTE_SEG_EXPEDIENTES!$B$1:$B$3006,0))</f>
        <v>06/02/2023</v>
      </c>
      <c r="E195" s="207"/>
      <c r="F195" s="183" t="s">
        <v>11970</v>
      </c>
      <c r="G195" s="207">
        <v>44991</v>
      </c>
      <c r="H195" s="207">
        <v>44991</v>
      </c>
      <c r="I195" s="207">
        <f t="shared" si="5"/>
        <v>44994</v>
      </c>
      <c r="J195" s="328" t="e">
        <f>IF(I195="-","NO ES TUPA",IF(Tabla5[[#This Row],[FECHA FIRMA]]&lt;=Tabla5[[#This Row],[FECHA DE PLAZO MAXIMO DE ATENCION]],"SI","NO"))</f>
        <v>#VALUE!</v>
      </c>
      <c r="K195" s="185"/>
      <c r="L195" s="185" t="str">
        <f>IFERROR(VLOOKUP(K195,[1]Hoja1!$B$2:$F$14234,2,FALSE),"")</f>
        <v/>
      </c>
      <c r="M195" s="185" t="str">
        <f>IFERROR(VLOOKUP(K195,[1]Hoja1!$B$2:$F$14234,3,FALSE),"")</f>
        <v/>
      </c>
      <c r="N195" s="185" t="str">
        <f>IFERROR(VLOOKUP(K195,[1]Hoja1!$B$2:$F$14234,4,FALSE),"")</f>
        <v/>
      </c>
      <c r="O195" s="193" t="s">
        <v>22123</v>
      </c>
      <c r="P195" s="185" t="s">
        <v>14894</v>
      </c>
      <c r="Q195" s="185" t="s">
        <v>23</v>
      </c>
      <c r="R195" s="185" t="s">
        <v>21541</v>
      </c>
      <c r="S195" s="185" t="s">
        <v>21542</v>
      </c>
      <c r="T195" s="185" t="s">
        <v>21458</v>
      </c>
      <c r="U195" s="185"/>
      <c r="V195" s="185" t="s">
        <v>1981</v>
      </c>
      <c r="W195" s="185"/>
      <c r="X195" s="185"/>
      <c r="Y195" s="191"/>
      <c r="Z195" s="187"/>
      <c r="AA195" s="166" t="s">
        <v>21663</v>
      </c>
      <c r="AB195" s="166" t="s">
        <v>21663</v>
      </c>
      <c r="AC195" s="166"/>
      <c r="AD195" s="166"/>
      <c r="AE195" s="166"/>
      <c r="AF195" s="166"/>
      <c r="AG195" s="166"/>
      <c r="AH195" s="166"/>
      <c r="AI195" s="166"/>
      <c r="AJ195" s="169"/>
      <c r="AK195" s="169"/>
      <c r="AL195" s="169"/>
      <c r="AM195" s="169"/>
      <c r="AN195" s="169"/>
      <c r="AO195" s="166"/>
      <c r="AP195" s="187"/>
      <c r="AQ195" s="180"/>
    </row>
    <row r="196" spans="1:43" s="189" customFormat="1" ht="24.75" customHeight="1" x14ac:dyDescent="0.2">
      <c r="A196" s="180">
        <v>195</v>
      </c>
      <c r="B196" s="181" t="s">
        <v>22124</v>
      </c>
      <c r="C196" s="182" t="s">
        <v>22125</v>
      </c>
      <c r="D196" s="207" t="str">
        <f>+INDEX([2]REPORTE_SEG_EXPEDIENTES!$F$1:$F$3006,MATCH(Tabla13[[#This Row],[REGISTRO]],[2]REPORTE_SEG_EXPEDIENTES!$B$1:$B$3006,0))</f>
        <v>20/10/2022</v>
      </c>
      <c r="E196" s="207"/>
      <c r="F196" s="183" t="s">
        <v>11970</v>
      </c>
      <c r="G196" s="207">
        <v>44992</v>
      </c>
      <c r="H196" s="207">
        <v>44992</v>
      </c>
      <c r="I196" s="207">
        <f t="shared" si="5"/>
        <v>44852</v>
      </c>
      <c r="J196" s="328" t="e">
        <f>IF(I196="-","NO ES TUPA",IF(Tabla5[[#This Row],[FECHA FIRMA]]&lt;=Tabla5[[#This Row],[FECHA DE PLAZO MAXIMO DE ATENCION]],"SI","NO"))</f>
        <v>#VALUE!</v>
      </c>
      <c r="K196" s="185"/>
      <c r="L196" s="185" t="str">
        <f>IFERROR(VLOOKUP(K196,[1]Hoja1!$B$2:$F$14234,2,FALSE),"")</f>
        <v/>
      </c>
      <c r="M196" s="185" t="str">
        <f>IFERROR(VLOOKUP(K196,[1]Hoja1!$B$2:$F$14234,3,FALSE),"")</f>
        <v/>
      </c>
      <c r="N196" s="185" t="str">
        <f>IFERROR(VLOOKUP(K196,[1]Hoja1!$B$2:$F$14234,4,FALSE),"")</f>
        <v/>
      </c>
      <c r="O196" s="193" t="s">
        <v>22126</v>
      </c>
      <c r="P196" s="185" t="s">
        <v>14894</v>
      </c>
      <c r="Q196" s="185"/>
      <c r="R196" s="185"/>
      <c r="S196" s="185"/>
      <c r="T196" s="185" t="s">
        <v>19113</v>
      </c>
      <c r="U196" s="185"/>
      <c r="V196" s="185" t="s">
        <v>1981</v>
      </c>
      <c r="W196" s="185"/>
      <c r="X196" s="185"/>
      <c r="Y196" s="191"/>
      <c r="Z196" s="187"/>
      <c r="AA196" s="166"/>
      <c r="AB196" s="166" t="s">
        <v>21663</v>
      </c>
      <c r="AC196" s="166"/>
      <c r="AD196" s="166"/>
      <c r="AE196" s="166"/>
      <c r="AF196" s="166"/>
      <c r="AG196" s="166"/>
      <c r="AH196" s="166"/>
      <c r="AI196" s="166"/>
      <c r="AJ196" s="169"/>
      <c r="AK196" s="169"/>
      <c r="AL196" s="169"/>
      <c r="AM196" s="169"/>
      <c r="AN196" s="169"/>
      <c r="AO196" s="166"/>
      <c r="AP196" s="187"/>
      <c r="AQ196" s="180"/>
    </row>
    <row r="197" spans="1:43" s="189" customFormat="1" ht="24.75" customHeight="1" x14ac:dyDescent="0.2">
      <c r="A197" s="180">
        <v>196</v>
      </c>
      <c r="B197" s="181" t="s">
        <v>22127</v>
      </c>
      <c r="C197" s="182" t="s">
        <v>22128</v>
      </c>
      <c r="D197" s="207" t="str">
        <f>+INDEX([2]REPORTE_SEG_EXPEDIENTES!$F$1:$F$3006,MATCH(Tabla13[[#This Row],[REGISTRO]],[2]REPORTE_SEG_EXPEDIENTES!$B$1:$B$3006,0))</f>
        <v>06/10/2022</v>
      </c>
      <c r="E197" s="207"/>
      <c r="F197" s="183" t="s">
        <v>11970</v>
      </c>
      <c r="G197" s="207">
        <v>44992</v>
      </c>
      <c r="H197" s="207">
        <v>44992</v>
      </c>
      <c r="I197" s="207">
        <f t="shared" si="5"/>
        <v>44871</v>
      </c>
      <c r="J197" s="328" t="e">
        <f>IF(I197="-","NO ES TUPA",IF(Tabla5[[#This Row],[FECHA FIRMA]]&lt;=Tabla5[[#This Row],[FECHA DE PLAZO MAXIMO DE ATENCION]],"SI","NO"))</f>
        <v>#VALUE!</v>
      </c>
      <c r="K197" s="185"/>
      <c r="L197" s="185" t="str">
        <f>IFERROR(VLOOKUP(K197,[1]Hoja1!$B$2:$F$14234,2,FALSE),"")</f>
        <v/>
      </c>
      <c r="M197" s="185" t="str">
        <f>IFERROR(VLOOKUP(K197,[1]Hoja1!$B$2:$F$14234,3,FALSE),"")</f>
        <v/>
      </c>
      <c r="N197" s="185" t="str">
        <f>IFERROR(VLOOKUP(K197,[1]Hoja1!$B$2:$F$14234,4,FALSE),"")</f>
        <v/>
      </c>
      <c r="O197" s="193" t="s">
        <v>22129</v>
      </c>
      <c r="P197" s="185" t="s">
        <v>14894</v>
      </c>
      <c r="Q197" s="185"/>
      <c r="R197" s="185"/>
      <c r="S197" s="185"/>
      <c r="T197" s="185" t="s">
        <v>19113</v>
      </c>
      <c r="U197" s="185"/>
      <c r="V197" s="185" t="s">
        <v>1981</v>
      </c>
      <c r="W197" s="185"/>
      <c r="X197" s="185"/>
      <c r="Y197" s="191"/>
      <c r="Z197" s="187"/>
      <c r="AA197" s="166"/>
      <c r="AB197" s="166" t="s">
        <v>21663</v>
      </c>
      <c r="AC197" s="166"/>
      <c r="AD197" s="166"/>
      <c r="AE197" s="166"/>
      <c r="AF197" s="166"/>
      <c r="AG197" s="166"/>
      <c r="AH197" s="166"/>
      <c r="AI197" s="166"/>
      <c r="AJ197" s="169"/>
      <c r="AK197" s="169"/>
      <c r="AL197" s="169"/>
      <c r="AM197" s="169"/>
      <c r="AN197" s="169"/>
      <c r="AO197" s="166"/>
      <c r="AP197" s="187"/>
      <c r="AQ197" s="180"/>
    </row>
    <row r="198" spans="1:43" s="189" customFormat="1" ht="24.75" customHeight="1" x14ac:dyDescent="0.2">
      <c r="A198" s="180">
        <v>197</v>
      </c>
      <c r="B198" s="181" t="s">
        <v>22130</v>
      </c>
      <c r="C198" s="182" t="s">
        <v>22131</v>
      </c>
      <c r="D198" s="207" t="str">
        <f>+INDEX([2]REPORTE_SEG_EXPEDIENTES!$F$1:$F$3006,MATCH(Tabla13[[#This Row],[REGISTRO]],[2]REPORTE_SEG_EXPEDIENTES!$B$1:$B$3006,0))</f>
        <v>19/09/2022</v>
      </c>
      <c r="E198" s="207"/>
      <c r="F198" s="183" t="s">
        <v>11970</v>
      </c>
      <c r="G198" s="207">
        <v>44992</v>
      </c>
      <c r="H198" s="207">
        <v>44992</v>
      </c>
      <c r="I198" s="207">
        <f t="shared" si="5"/>
        <v>44822</v>
      </c>
      <c r="J198" s="328" t="e">
        <f>IF(I198="-","NO ES TUPA",IF(Tabla5[[#This Row],[FECHA FIRMA]]&lt;=Tabla5[[#This Row],[FECHA DE PLAZO MAXIMO DE ATENCION]],"SI","NO"))</f>
        <v>#VALUE!</v>
      </c>
      <c r="K198" s="185"/>
      <c r="L198" s="185" t="str">
        <f>IFERROR(VLOOKUP(K198,[1]Hoja1!$B$2:$F$14234,2,FALSE),"")</f>
        <v/>
      </c>
      <c r="M198" s="185" t="str">
        <f>IFERROR(VLOOKUP(K198,[1]Hoja1!$B$2:$F$14234,3,FALSE),"")</f>
        <v/>
      </c>
      <c r="N198" s="185" t="str">
        <f>IFERROR(VLOOKUP(K198,[1]Hoja1!$B$2:$F$14234,4,FALSE),"")</f>
        <v/>
      </c>
      <c r="O198" s="193" t="s">
        <v>22132</v>
      </c>
      <c r="P198" s="185" t="s">
        <v>14894</v>
      </c>
      <c r="Q198" s="185"/>
      <c r="R198" s="185"/>
      <c r="S198" s="185"/>
      <c r="T198" s="185" t="s">
        <v>19113</v>
      </c>
      <c r="U198" s="185"/>
      <c r="V198" s="185" t="s">
        <v>1981</v>
      </c>
      <c r="W198" s="185"/>
      <c r="X198" s="185"/>
      <c r="Y198" s="191"/>
      <c r="Z198" s="187"/>
      <c r="AA198" s="166"/>
      <c r="AB198" s="166" t="s">
        <v>21663</v>
      </c>
      <c r="AC198" s="166"/>
      <c r="AD198" s="166"/>
      <c r="AE198" s="166"/>
      <c r="AF198" s="166"/>
      <c r="AG198" s="166"/>
      <c r="AH198" s="166"/>
      <c r="AI198" s="166"/>
      <c r="AJ198" s="169"/>
      <c r="AK198" s="169"/>
      <c r="AL198" s="169"/>
      <c r="AM198" s="169"/>
      <c r="AN198" s="169"/>
      <c r="AO198" s="166"/>
      <c r="AP198" s="187"/>
      <c r="AQ198" s="180"/>
    </row>
    <row r="199" spans="1:43" s="189" customFormat="1" ht="87" customHeight="1" x14ac:dyDescent="0.2">
      <c r="A199" s="180">
        <v>198</v>
      </c>
      <c r="B199" s="181" t="s">
        <v>22133</v>
      </c>
      <c r="C199" s="182" t="s">
        <v>22134</v>
      </c>
      <c r="D199" s="207" t="str">
        <f>+INDEX([2]REPORTE_SEG_EXPEDIENTES!$F$1:$F$3006,MATCH(Tabla13[[#This Row],[REGISTRO]],[2]REPORTE_SEG_EXPEDIENTES!$B$1:$B$3006,0))</f>
        <v>11/01/2023</v>
      </c>
      <c r="E199" s="207"/>
      <c r="F199" s="183" t="s">
        <v>11970</v>
      </c>
      <c r="G199" s="207">
        <v>44992</v>
      </c>
      <c r="H199" s="207">
        <v>44992</v>
      </c>
      <c r="I199" s="207">
        <f t="shared" si="5"/>
        <v>44972</v>
      </c>
      <c r="J199" s="328" t="e">
        <f>IF(I199="-","NO ES TUPA",IF(Tabla5[[#This Row],[FECHA FIRMA]]&lt;=Tabla5[[#This Row],[FECHA DE PLAZO MAXIMO DE ATENCION]],"SI","NO"))</f>
        <v>#VALUE!</v>
      </c>
      <c r="K199" s="185">
        <v>238</v>
      </c>
      <c r="L199" s="185" t="str">
        <f>IFERROR(VLOOKUP(K199,[1]Hoja1!$B$2:$F$14234,2,FALSE),"")</f>
        <v>TALARA 1</v>
      </c>
      <c r="M199" s="185" t="str">
        <f>IFERROR(VLOOKUP(K199,[1]Hoja1!$B$2:$F$14234,3,FALSE),"")</f>
        <v>CE-0238-PM</v>
      </c>
      <c r="N199" s="185" t="str">
        <f>IFERROR(VLOOKUP(K199,[1]Hoja1!$B$2:$F$14234,4,FALSE),"")</f>
        <v>CFG INVESTMENT S.A.C.</v>
      </c>
      <c r="O199" s="193" t="s">
        <v>22135</v>
      </c>
      <c r="P199" s="185" t="s">
        <v>14894</v>
      </c>
      <c r="Q199" s="185"/>
      <c r="R199" s="185"/>
      <c r="S199" s="185"/>
      <c r="T199" s="185" t="s">
        <v>342</v>
      </c>
      <c r="U199" s="185" t="s">
        <v>19606</v>
      </c>
      <c r="V199" s="185" t="s">
        <v>1981</v>
      </c>
      <c r="W199" s="185"/>
      <c r="X199" s="185"/>
      <c r="Y199" s="191"/>
      <c r="Z199" s="187"/>
      <c r="AA199" s="166" t="s">
        <v>21663</v>
      </c>
      <c r="AB199" s="166"/>
      <c r="AC199" s="166"/>
      <c r="AD199" s="166"/>
      <c r="AE199" s="166"/>
      <c r="AF199" s="166"/>
      <c r="AG199" s="166"/>
      <c r="AH199" s="166"/>
      <c r="AI199" s="166"/>
      <c r="AJ199" s="169"/>
      <c r="AK199" s="169"/>
      <c r="AL199" s="169"/>
      <c r="AM199" s="169"/>
      <c r="AN199" s="169"/>
      <c r="AO199" s="166"/>
      <c r="AP199" s="187"/>
      <c r="AQ199" s="180"/>
    </row>
    <row r="200" spans="1:43" s="189" customFormat="1" ht="24.75" customHeight="1" x14ac:dyDescent="0.2">
      <c r="A200" s="180">
        <v>199</v>
      </c>
      <c r="B200" s="181" t="s">
        <v>22136</v>
      </c>
      <c r="C200" s="182" t="s">
        <v>22137</v>
      </c>
      <c r="D200" s="207" t="str">
        <f>+INDEX([2]REPORTE_SEG_EXPEDIENTES!$F$1:$F$3006,MATCH(Tabla13[[#This Row],[REGISTRO]],[2]REPORTE_SEG_EXPEDIENTES!$B$1:$B$3006,0))</f>
        <v>17/02/2023</v>
      </c>
      <c r="E200" s="207"/>
      <c r="F200" s="183" t="s">
        <v>11970</v>
      </c>
      <c r="G200" s="207">
        <v>44993</v>
      </c>
      <c r="H200" s="207">
        <v>44993</v>
      </c>
      <c r="I200" s="207">
        <f t="shared" si="5"/>
        <v>44975</v>
      </c>
      <c r="J200" s="328" t="e">
        <f>IF(I200="-","NO ES TUPA",IF(Tabla5[[#This Row],[FECHA FIRMA]]&lt;=Tabla5[[#This Row],[FECHA DE PLAZO MAXIMO DE ATENCION]],"SI","NO"))</f>
        <v>#VALUE!</v>
      </c>
      <c r="K200" s="185"/>
      <c r="L200" s="185" t="str">
        <f>IFERROR(VLOOKUP(K200,[1]Hoja1!$B$2:$F$14234,2,FALSE),"")</f>
        <v/>
      </c>
      <c r="M200" s="185" t="str">
        <f>IFERROR(VLOOKUP(K200,[1]Hoja1!$B$2:$F$14234,3,FALSE),"")</f>
        <v/>
      </c>
      <c r="N200" s="185" t="str">
        <f>IFERROR(VLOOKUP(K200,[1]Hoja1!$B$2:$F$14234,4,FALSE),"")</f>
        <v/>
      </c>
      <c r="O200" s="193" t="s">
        <v>22138</v>
      </c>
      <c r="P200" s="185" t="s">
        <v>14894</v>
      </c>
      <c r="Q200" s="185" t="s">
        <v>23</v>
      </c>
      <c r="R200" s="185" t="s">
        <v>21541</v>
      </c>
      <c r="S200" s="185" t="s">
        <v>21542</v>
      </c>
      <c r="T200" s="185" t="s">
        <v>21458</v>
      </c>
      <c r="U200" s="185"/>
      <c r="V200" s="185" t="s">
        <v>1981</v>
      </c>
      <c r="W200" s="185"/>
      <c r="X200" s="185"/>
      <c r="Y200" s="191"/>
      <c r="Z200" s="187"/>
      <c r="AA200" s="166" t="s">
        <v>21663</v>
      </c>
      <c r="AB200" s="166" t="s">
        <v>21663</v>
      </c>
      <c r="AC200" s="166"/>
      <c r="AD200" s="166"/>
      <c r="AE200" s="166"/>
      <c r="AF200" s="166"/>
      <c r="AG200" s="166"/>
      <c r="AH200" s="166"/>
      <c r="AI200" s="166"/>
      <c r="AJ200" s="169"/>
      <c r="AK200" s="169"/>
      <c r="AL200" s="169"/>
      <c r="AM200" s="169"/>
      <c r="AN200" s="169"/>
      <c r="AO200" s="166"/>
      <c r="AP200" s="187"/>
      <c r="AQ200" s="180"/>
    </row>
    <row r="201" spans="1:43" s="189" customFormat="1" ht="24.75" customHeight="1" x14ac:dyDescent="0.2">
      <c r="A201" s="180">
        <v>200</v>
      </c>
      <c r="B201" s="181" t="s">
        <v>22139</v>
      </c>
      <c r="C201" s="182" t="s">
        <v>22140</v>
      </c>
      <c r="D201" s="207" t="str">
        <f>+INDEX([2]REPORTE_SEG_EXPEDIENTES!$F$1:$F$3006,MATCH(Tabla13[[#This Row],[REGISTRO]],[2]REPORTE_SEG_EXPEDIENTES!$B$1:$B$3006,0))</f>
        <v>05/10/2022</v>
      </c>
      <c r="E201" s="207"/>
      <c r="F201" s="183" t="s">
        <v>11970</v>
      </c>
      <c r="G201" s="207">
        <v>44993</v>
      </c>
      <c r="H201" s="207">
        <v>44993</v>
      </c>
      <c r="I201" s="207">
        <f t="shared" si="5"/>
        <v>44868</v>
      </c>
      <c r="J201" s="328" t="e">
        <f>IF(I201="-","NO ES TUPA",IF(Tabla5[[#This Row],[FECHA FIRMA]]&lt;=Tabla5[[#This Row],[FECHA DE PLAZO MAXIMO DE ATENCION]],"SI","NO"))</f>
        <v>#VALUE!</v>
      </c>
      <c r="K201" s="185"/>
      <c r="L201" s="185" t="str">
        <f>IFERROR(VLOOKUP(K201,[1]Hoja1!$B$2:$F$14234,2,FALSE),"")</f>
        <v/>
      </c>
      <c r="M201" s="185" t="str">
        <f>IFERROR(VLOOKUP(K201,[1]Hoja1!$B$2:$F$14234,3,FALSE),"")</f>
        <v/>
      </c>
      <c r="N201" s="185" t="str">
        <f>IFERROR(VLOOKUP(K201,[1]Hoja1!$B$2:$F$14234,4,FALSE),"")</f>
        <v/>
      </c>
      <c r="O201" s="193" t="s">
        <v>22141</v>
      </c>
      <c r="P201" s="185" t="s">
        <v>14894</v>
      </c>
      <c r="Q201" s="185"/>
      <c r="R201" s="185"/>
      <c r="S201" s="185"/>
      <c r="T201" s="185" t="s">
        <v>19115</v>
      </c>
      <c r="U201" s="185"/>
      <c r="V201" s="185" t="s">
        <v>1981</v>
      </c>
      <c r="W201" s="185"/>
      <c r="X201" s="185"/>
      <c r="Y201" s="191"/>
      <c r="Z201" s="187"/>
      <c r="AA201" s="166"/>
      <c r="AB201" s="166" t="s">
        <v>21663</v>
      </c>
      <c r="AC201" s="166"/>
      <c r="AD201" s="166"/>
      <c r="AE201" s="166"/>
      <c r="AF201" s="166" t="s">
        <v>21663</v>
      </c>
      <c r="AG201" s="166"/>
      <c r="AH201" s="166"/>
      <c r="AI201" s="166"/>
      <c r="AJ201" s="169"/>
      <c r="AK201" s="169"/>
      <c r="AL201" s="169"/>
      <c r="AM201" s="169"/>
      <c r="AN201" s="169"/>
      <c r="AO201" s="166"/>
      <c r="AP201" s="187"/>
      <c r="AQ201" s="180"/>
    </row>
    <row r="202" spans="1:43" s="189" customFormat="1" ht="24.75" customHeight="1" x14ac:dyDescent="0.2">
      <c r="A202" s="180">
        <v>201</v>
      </c>
      <c r="B202" s="181" t="s">
        <v>22142</v>
      </c>
      <c r="C202" s="182" t="s">
        <v>22143</v>
      </c>
      <c r="D202" s="207" t="str">
        <f>+INDEX([2]REPORTE_SEG_EXPEDIENTES!$F$1:$F$3006,MATCH(Tabla13[[#This Row],[REGISTRO]],[2]REPORTE_SEG_EXPEDIENTES!$B$1:$B$3006,0))</f>
        <v>10/11/2022</v>
      </c>
      <c r="E202" s="207"/>
      <c r="F202" s="183" t="s">
        <v>11970</v>
      </c>
      <c r="G202" s="207">
        <v>44993</v>
      </c>
      <c r="H202" s="207">
        <v>44993</v>
      </c>
      <c r="I202" s="207">
        <f t="shared" si="5"/>
        <v>44908</v>
      </c>
      <c r="J202" s="328" t="e">
        <f>IF(I202="-","NO ES TUPA",IF(Tabla5[[#This Row],[FECHA FIRMA]]&lt;=Tabla5[[#This Row],[FECHA DE PLAZO MAXIMO DE ATENCION]],"SI","NO"))</f>
        <v>#VALUE!</v>
      </c>
      <c r="K202" s="185"/>
      <c r="L202" s="185" t="str">
        <f>IFERROR(VLOOKUP(K202,[1]Hoja1!$B$2:$F$14234,2,FALSE),"")</f>
        <v/>
      </c>
      <c r="M202" s="185" t="str">
        <f>IFERROR(VLOOKUP(K202,[1]Hoja1!$B$2:$F$14234,3,FALSE),"")</f>
        <v/>
      </c>
      <c r="N202" s="185" t="str">
        <f>IFERROR(VLOOKUP(K202,[1]Hoja1!$B$2:$F$14234,4,FALSE),"")</f>
        <v/>
      </c>
      <c r="O202" s="193" t="s">
        <v>22144</v>
      </c>
      <c r="P202" s="185" t="s">
        <v>14894</v>
      </c>
      <c r="Q202" s="185"/>
      <c r="R202" s="185"/>
      <c r="S202" s="185"/>
      <c r="T202" s="185" t="s">
        <v>19113</v>
      </c>
      <c r="U202" s="185"/>
      <c r="V202" s="185" t="s">
        <v>1981</v>
      </c>
      <c r="W202" s="185"/>
      <c r="X202" s="185"/>
      <c r="Y202" s="191"/>
      <c r="Z202" s="187"/>
      <c r="AA202" s="166"/>
      <c r="AB202" s="166" t="s">
        <v>21663</v>
      </c>
      <c r="AC202" s="166"/>
      <c r="AD202" s="166"/>
      <c r="AE202" s="166"/>
      <c r="AF202" s="166"/>
      <c r="AG202" s="166"/>
      <c r="AH202" s="166"/>
      <c r="AI202" s="166"/>
      <c r="AJ202" s="169"/>
      <c r="AK202" s="169"/>
      <c r="AL202" s="169"/>
      <c r="AM202" s="169"/>
      <c r="AN202" s="169"/>
      <c r="AO202" s="166"/>
      <c r="AP202" s="187"/>
      <c r="AQ202" s="180"/>
    </row>
    <row r="203" spans="1:43" s="189" customFormat="1" ht="24.75" customHeight="1" x14ac:dyDescent="0.2">
      <c r="A203" s="180">
        <v>202</v>
      </c>
      <c r="B203" s="181" t="s">
        <v>22145</v>
      </c>
      <c r="C203" s="182" t="s">
        <v>22146</v>
      </c>
      <c r="D203" s="207" t="str">
        <f>+INDEX([2]REPORTE_SEG_EXPEDIENTES!$F$1:$F$3006,MATCH(Tabla13[[#This Row],[REGISTRO]],[2]REPORTE_SEG_EXPEDIENTES!$B$1:$B$3006,0))</f>
        <v>14/11/2022</v>
      </c>
      <c r="E203" s="207"/>
      <c r="F203" s="183" t="s">
        <v>11970</v>
      </c>
      <c r="G203" s="207">
        <v>44993</v>
      </c>
      <c r="H203" s="207">
        <v>44993</v>
      </c>
      <c r="I203" s="207">
        <f t="shared" si="5"/>
        <v>44916</v>
      </c>
      <c r="J203" s="328" t="e">
        <f>IF(I203="-","NO ES TUPA",IF(Tabla5[[#This Row],[FECHA FIRMA]]&lt;=Tabla5[[#This Row],[FECHA DE PLAZO MAXIMO DE ATENCION]],"SI","NO"))</f>
        <v>#VALUE!</v>
      </c>
      <c r="K203" s="185"/>
      <c r="L203" s="185" t="str">
        <f>IFERROR(VLOOKUP(K203,[1]Hoja1!$B$2:$F$14234,2,FALSE),"")</f>
        <v/>
      </c>
      <c r="M203" s="185" t="str">
        <f>IFERROR(VLOOKUP(K203,[1]Hoja1!$B$2:$F$14234,3,FALSE),"")</f>
        <v/>
      </c>
      <c r="N203" s="185" t="str">
        <f>IFERROR(VLOOKUP(K203,[1]Hoja1!$B$2:$F$14234,4,FALSE),"")</f>
        <v/>
      </c>
      <c r="O203" s="193" t="s">
        <v>22147</v>
      </c>
      <c r="P203" s="185" t="s">
        <v>14894</v>
      </c>
      <c r="Q203" s="185"/>
      <c r="R203" s="185"/>
      <c r="S203" s="185"/>
      <c r="T203" s="185" t="s">
        <v>19113</v>
      </c>
      <c r="U203" s="185"/>
      <c r="V203" s="185" t="s">
        <v>1981</v>
      </c>
      <c r="W203" s="185"/>
      <c r="X203" s="185"/>
      <c r="Y203" s="191"/>
      <c r="Z203" s="187"/>
      <c r="AA203" s="166"/>
      <c r="AB203" s="166" t="s">
        <v>21663</v>
      </c>
      <c r="AC203" s="166"/>
      <c r="AD203" s="166"/>
      <c r="AE203" s="166"/>
      <c r="AF203" s="166"/>
      <c r="AG203" s="166"/>
      <c r="AH203" s="166"/>
      <c r="AI203" s="166"/>
      <c r="AJ203" s="169"/>
      <c r="AK203" s="169"/>
      <c r="AL203" s="169"/>
      <c r="AM203" s="169"/>
      <c r="AN203" s="169"/>
      <c r="AO203" s="166"/>
      <c r="AP203" s="187"/>
      <c r="AQ203" s="180"/>
    </row>
    <row r="204" spans="1:43" s="189" customFormat="1" ht="24.75" customHeight="1" x14ac:dyDescent="0.2">
      <c r="A204" s="180">
        <v>203</v>
      </c>
      <c r="B204" s="181" t="s">
        <v>22148</v>
      </c>
      <c r="C204" s="182" t="s">
        <v>22149</v>
      </c>
      <c r="D204" s="207" t="str">
        <f>+INDEX([2]REPORTE_SEG_EXPEDIENTES!$F$1:$F$3006,MATCH(Tabla13[[#This Row],[REGISTRO]],[2]REPORTE_SEG_EXPEDIENTES!$B$1:$B$3006,0))</f>
        <v>17/11/2022</v>
      </c>
      <c r="E204" s="207"/>
      <c r="F204" s="183" t="s">
        <v>11970</v>
      </c>
      <c r="G204" s="207">
        <v>44993</v>
      </c>
      <c r="H204" s="207">
        <v>44993</v>
      </c>
      <c r="I204" s="207">
        <f t="shared" si="5"/>
        <v>44879</v>
      </c>
      <c r="J204" s="328" t="e">
        <f>IF(I204="-","NO ES TUPA",IF(Tabla5[[#This Row],[FECHA FIRMA]]&lt;=Tabla5[[#This Row],[FECHA DE PLAZO MAXIMO DE ATENCION]],"SI","NO"))</f>
        <v>#VALUE!</v>
      </c>
      <c r="K204" s="185"/>
      <c r="L204" s="185" t="str">
        <f>IFERROR(VLOOKUP(K204,[1]Hoja1!$B$2:$F$14234,2,FALSE),"")</f>
        <v/>
      </c>
      <c r="M204" s="185" t="str">
        <f>IFERROR(VLOOKUP(K204,[1]Hoja1!$B$2:$F$14234,3,FALSE),"")</f>
        <v/>
      </c>
      <c r="N204" s="185" t="str">
        <f>IFERROR(VLOOKUP(K204,[1]Hoja1!$B$2:$F$14234,4,FALSE),"")</f>
        <v/>
      </c>
      <c r="O204" s="193" t="s">
        <v>22150</v>
      </c>
      <c r="P204" s="185" t="s">
        <v>14894</v>
      </c>
      <c r="Q204" s="185"/>
      <c r="R204" s="185"/>
      <c r="S204" s="185"/>
      <c r="T204" s="185" t="s">
        <v>19113</v>
      </c>
      <c r="U204" s="185"/>
      <c r="V204" s="185" t="s">
        <v>1981</v>
      </c>
      <c r="W204" s="185"/>
      <c r="X204" s="185"/>
      <c r="Y204" s="191"/>
      <c r="Z204" s="187"/>
      <c r="AA204" s="166"/>
      <c r="AB204" s="166" t="s">
        <v>21663</v>
      </c>
      <c r="AC204" s="166"/>
      <c r="AD204" s="166"/>
      <c r="AE204" s="166"/>
      <c r="AF204" s="166"/>
      <c r="AG204" s="166"/>
      <c r="AH204" s="166"/>
      <c r="AI204" s="166"/>
      <c r="AJ204" s="169"/>
      <c r="AK204" s="169"/>
      <c r="AL204" s="169"/>
      <c r="AM204" s="169"/>
      <c r="AN204" s="169"/>
      <c r="AO204" s="166"/>
      <c r="AP204" s="187"/>
      <c r="AQ204" s="180"/>
    </row>
    <row r="205" spans="1:43" s="189" customFormat="1" ht="24.75" customHeight="1" x14ac:dyDescent="0.2">
      <c r="A205" s="180">
        <v>204</v>
      </c>
      <c r="B205" s="181" t="s">
        <v>22151</v>
      </c>
      <c r="C205" s="182" t="s">
        <v>22152</v>
      </c>
      <c r="D205" s="207" t="str">
        <f>+INDEX([2]REPORTE_SEG_EXPEDIENTES!$F$1:$F$3006,MATCH(Tabla13[[#This Row],[REGISTRO]],[2]REPORTE_SEG_EXPEDIENTES!$B$1:$B$3006,0))</f>
        <v>17/11/2022</v>
      </c>
      <c r="E205" s="207"/>
      <c r="F205" s="183" t="s">
        <v>11970</v>
      </c>
      <c r="G205" s="207">
        <v>44993</v>
      </c>
      <c r="H205" s="207">
        <v>44993</v>
      </c>
      <c r="I205" s="207">
        <f t="shared" ref="I205:I234" si="6">DATE(YEAR(D205), MONTH(D205), DAY(D205) + QUOTIENT(15 + DAY(D205) - 1 + DAY(DAY(D205 + 15)), 5) * 2 + DAY(D205 + 15) - DAY(D205))</f>
        <v>44879</v>
      </c>
      <c r="J205" s="328" t="e">
        <f>IF(I205="-","NO ES TUPA",IF(Tabla5[[#This Row],[FECHA FIRMA]]&lt;=Tabla5[[#This Row],[FECHA DE PLAZO MAXIMO DE ATENCION]],"SI","NO"))</f>
        <v>#VALUE!</v>
      </c>
      <c r="K205" s="185"/>
      <c r="L205" s="185" t="str">
        <f>IFERROR(VLOOKUP(K205,[1]Hoja1!$B$2:$F$14234,2,FALSE),"")</f>
        <v/>
      </c>
      <c r="M205" s="185" t="str">
        <f>IFERROR(VLOOKUP(K205,[1]Hoja1!$B$2:$F$14234,3,FALSE),"")</f>
        <v/>
      </c>
      <c r="N205" s="185" t="str">
        <f>IFERROR(VLOOKUP(K205,[1]Hoja1!$B$2:$F$14234,4,FALSE),"")</f>
        <v/>
      </c>
      <c r="O205" s="193" t="s">
        <v>22153</v>
      </c>
      <c r="P205" s="185" t="s">
        <v>14894</v>
      </c>
      <c r="Q205" s="185"/>
      <c r="R205" s="185"/>
      <c r="S205" s="185"/>
      <c r="T205" s="185" t="s">
        <v>19113</v>
      </c>
      <c r="U205" s="185"/>
      <c r="V205" s="185" t="s">
        <v>1981</v>
      </c>
      <c r="W205" s="185"/>
      <c r="X205" s="185"/>
      <c r="Y205" s="191"/>
      <c r="Z205" s="187"/>
      <c r="AA205" s="166"/>
      <c r="AB205" s="166" t="s">
        <v>21663</v>
      </c>
      <c r="AC205" s="166"/>
      <c r="AD205" s="166"/>
      <c r="AE205" s="166"/>
      <c r="AF205" s="166"/>
      <c r="AG205" s="166"/>
      <c r="AH205" s="166"/>
      <c r="AI205" s="166"/>
      <c r="AJ205" s="169"/>
      <c r="AK205" s="169"/>
      <c r="AL205" s="169"/>
      <c r="AM205" s="169"/>
      <c r="AN205" s="169"/>
      <c r="AO205" s="166"/>
      <c r="AP205" s="187"/>
      <c r="AQ205" s="180"/>
    </row>
    <row r="206" spans="1:43" s="189" customFormat="1" ht="24.75" customHeight="1" x14ac:dyDescent="0.2">
      <c r="A206" s="180">
        <v>205</v>
      </c>
      <c r="B206" s="181" t="s">
        <v>22154</v>
      </c>
      <c r="C206" s="182" t="s">
        <v>22155</v>
      </c>
      <c r="D206" s="207" t="str">
        <f>+INDEX([2]REPORTE_SEG_EXPEDIENTES!$F$1:$F$3006,MATCH(Tabla13[[#This Row],[REGISTRO]],[2]REPORTE_SEG_EXPEDIENTES!$B$1:$B$3006,0))</f>
        <v>15/12/2022</v>
      </c>
      <c r="E206" s="207"/>
      <c r="F206" s="183" t="s">
        <v>11970</v>
      </c>
      <c r="G206" s="207">
        <v>44993</v>
      </c>
      <c r="H206" s="207">
        <v>44993</v>
      </c>
      <c r="I206" s="207">
        <f t="shared" si="6"/>
        <v>44947</v>
      </c>
      <c r="J206" s="328" t="e">
        <f>IF(I206="-","NO ES TUPA",IF(Tabla5[[#This Row],[FECHA FIRMA]]&lt;=Tabla5[[#This Row],[FECHA DE PLAZO MAXIMO DE ATENCION]],"SI","NO"))</f>
        <v>#VALUE!</v>
      </c>
      <c r="K206" s="185"/>
      <c r="L206" s="185" t="str">
        <f>IFERROR(VLOOKUP(K206,[1]Hoja1!$B$2:$F$14234,2,FALSE),"")</f>
        <v/>
      </c>
      <c r="M206" s="185" t="str">
        <f>IFERROR(VLOOKUP(K206,[1]Hoja1!$B$2:$F$14234,3,FALSE),"")</f>
        <v/>
      </c>
      <c r="N206" s="185" t="str">
        <f>IFERROR(VLOOKUP(K206,[1]Hoja1!$B$2:$F$14234,4,FALSE),"")</f>
        <v/>
      </c>
      <c r="O206" s="193" t="s">
        <v>22156</v>
      </c>
      <c r="P206" s="185" t="s">
        <v>14894</v>
      </c>
      <c r="Q206" s="185"/>
      <c r="R206" s="185"/>
      <c r="S206" s="185"/>
      <c r="T206" s="185" t="s">
        <v>19113</v>
      </c>
      <c r="U206" s="185"/>
      <c r="V206" s="185" t="s">
        <v>1981</v>
      </c>
      <c r="W206" s="185"/>
      <c r="X206" s="185"/>
      <c r="Y206" s="191"/>
      <c r="Z206" s="187"/>
      <c r="AA206" s="166"/>
      <c r="AB206" s="166" t="s">
        <v>21663</v>
      </c>
      <c r="AC206" s="166"/>
      <c r="AD206" s="166"/>
      <c r="AE206" s="166"/>
      <c r="AF206" s="166"/>
      <c r="AG206" s="166"/>
      <c r="AH206" s="166"/>
      <c r="AI206" s="166"/>
      <c r="AJ206" s="169"/>
      <c r="AK206" s="169"/>
      <c r="AL206" s="169"/>
      <c r="AM206" s="169"/>
      <c r="AN206" s="169"/>
      <c r="AO206" s="166"/>
      <c r="AP206" s="187"/>
      <c r="AQ206" s="180"/>
    </row>
    <row r="207" spans="1:43" ht="24.75" customHeight="1" x14ac:dyDescent="0.25">
      <c r="A207" s="180">
        <v>206</v>
      </c>
      <c r="B207" s="181" t="s">
        <v>22157</v>
      </c>
      <c r="C207" s="182" t="s">
        <v>22158</v>
      </c>
      <c r="D207" s="207" t="str">
        <f>+INDEX([2]REPORTE_SEG_EXPEDIENTES!$F$1:$F$3006,MATCH(Tabla13[[#This Row],[REGISTRO]],[2]REPORTE_SEG_EXPEDIENTES!$B$1:$B$3006,0))</f>
        <v>22/02/2023</v>
      </c>
      <c r="E207" s="207"/>
      <c r="F207" s="183" t="s">
        <v>11970</v>
      </c>
      <c r="G207" s="207">
        <v>44993</v>
      </c>
      <c r="H207" s="207">
        <v>44993</v>
      </c>
      <c r="I207" s="207">
        <f t="shared" si="6"/>
        <v>44984</v>
      </c>
      <c r="J207" s="328" t="e">
        <f>IF(I207="-","NO ES TUPA",IF(Tabla5[[#This Row],[FECHA FIRMA]]&lt;=Tabla5[[#This Row],[FECHA DE PLAZO MAXIMO DE ATENCION]],"SI","NO"))</f>
        <v>#VALUE!</v>
      </c>
      <c r="K207" s="185">
        <v>18107</v>
      </c>
      <c r="L207" s="185" t="str">
        <f>IFERROR(VLOOKUP(K207,[1]Hoja1!$B$2:$F$14234,2,FALSE),"")</f>
        <v>ROXANA 3</v>
      </c>
      <c r="M207" s="185" t="str">
        <f>IFERROR(VLOOKUP(K207,[1]Hoja1!$B$2:$F$14234,3,FALSE),"")</f>
        <v>PL-18107-CM</v>
      </c>
      <c r="N207" s="185" t="s">
        <v>22159</v>
      </c>
      <c r="O207" s="193" t="s">
        <v>22160</v>
      </c>
      <c r="P207" s="198" t="s">
        <v>14894</v>
      </c>
      <c r="Q207" s="198"/>
      <c r="R207" s="198"/>
      <c r="S207" s="198"/>
      <c r="T207" s="185" t="s">
        <v>78</v>
      </c>
      <c r="U207" s="198"/>
      <c r="V207" s="198" t="s">
        <v>1981</v>
      </c>
      <c r="W207" s="185" t="s">
        <v>22161</v>
      </c>
      <c r="X207" s="185"/>
      <c r="Y207" s="191"/>
      <c r="Z207" s="187"/>
      <c r="AA207" s="166" t="s">
        <v>21663</v>
      </c>
      <c r="AB207" s="166"/>
      <c r="AC207" s="166" t="s">
        <v>21663</v>
      </c>
      <c r="AD207" s="166"/>
      <c r="AE207" s="166"/>
      <c r="AF207" s="166"/>
      <c r="AG207" s="166"/>
      <c r="AH207" s="166"/>
      <c r="AI207" s="166"/>
      <c r="AJ207" s="169"/>
      <c r="AK207" s="169"/>
      <c r="AL207" s="169"/>
      <c r="AM207" s="169"/>
      <c r="AN207" s="169"/>
      <c r="AO207" s="166"/>
      <c r="AP207" s="187"/>
      <c r="AQ207" s="180"/>
    </row>
    <row r="208" spans="1:43" s="206" customFormat="1" ht="24.75" customHeight="1" x14ac:dyDescent="0.2">
      <c r="A208" s="200">
        <v>207</v>
      </c>
      <c r="B208" s="201" t="s">
        <v>22162</v>
      </c>
      <c r="C208" s="202" t="s">
        <v>22163</v>
      </c>
      <c r="D208" s="208" t="str">
        <f>+INDEX([2]REPORTE_SEG_EXPEDIENTES!$F$1:$F$3006,MATCH(Tabla13[[#This Row],[REGISTRO]],[2]REPORTE_SEG_EXPEDIENTES!$B$1:$B$3006,0))</f>
        <v>15/12/2022</v>
      </c>
      <c r="E208" s="208"/>
      <c r="F208" s="203" t="s">
        <v>11970</v>
      </c>
      <c r="G208" s="208">
        <v>44993</v>
      </c>
      <c r="H208" s="208">
        <v>44993</v>
      </c>
      <c r="I208" s="208">
        <f t="shared" si="6"/>
        <v>44947</v>
      </c>
      <c r="J208" s="205" t="e">
        <f>IF(I208="-","NO ES TUPA",IF(Tabla5[[#This Row],[FECHA FIRMA]]&lt;=Tabla5[[#This Row],[FECHA DE PLAZO MAXIMO DE ATENCION]],"SI","NO"))</f>
        <v>#VALUE!</v>
      </c>
      <c r="K208" s="205">
        <v>2512</v>
      </c>
      <c r="L208" s="205" t="str">
        <f>IFERROR(VLOOKUP(K208,[1]Hoja1!$B$2:$F$14234,2,FALSE),"")</f>
        <v>LIBERTAD</v>
      </c>
      <c r="M208" s="205" t="str">
        <f>IFERROR(VLOOKUP(K208,[1]Hoja1!$B$2:$F$14234,3,FALSE),"")</f>
        <v>CE-02512-CM</v>
      </c>
      <c r="N208" s="205" t="str">
        <f>IFERROR(VLOOKUP(K208,[1]Hoja1!$B$2:$F$14234,4,FALSE),"")</f>
        <v>TRANSPORTES ANGHELLO S.A.C.</v>
      </c>
      <c r="O208" s="210" t="s">
        <v>22164</v>
      </c>
      <c r="P208" s="205" t="s">
        <v>14894</v>
      </c>
      <c r="Q208" s="205"/>
      <c r="R208" s="205"/>
      <c r="S208" s="205"/>
      <c r="T208" s="185" t="s">
        <v>21454</v>
      </c>
      <c r="U208" s="205" t="s">
        <v>22165</v>
      </c>
      <c r="V208" s="185" t="s">
        <v>1981</v>
      </c>
      <c r="W208" s="205"/>
      <c r="X208" s="205" t="s">
        <v>21928</v>
      </c>
      <c r="Y208" s="191"/>
      <c r="Z208" s="187"/>
      <c r="AA208" s="166" t="s">
        <v>21663</v>
      </c>
      <c r="AB208" s="166"/>
      <c r="AC208" s="166"/>
      <c r="AD208" s="166"/>
      <c r="AE208" s="166"/>
      <c r="AF208" s="166"/>
      <c r="AG208" s="166"/>
      <c r="AH208" s="166"/>
      <c r="AI208" s="166"/>
      <c r="AJ208" s="169"/>
      <c r="AK208" s="169"/>
      <c r="AL208" s="169"/>
      <c r="AM208" s="169"/>
      <c r="AN208" s="169"/>
      <c r="AO208" s="166"/>
      <c r="AP208" s="187"/>
      <c r="AQ208" s="180"/>
    </row>
    <row r="209" spans="1:43" s="189" customFormat="1" ht="24.75" customHeight="1" x14ac:dyDescent="0.2">
      <c r="A209" s="180">
        <v>208</v>
      </c>
      <c r="B209" s="181" t="s">
        <v>22166</v>
      </c>
      <c r="C209" s="182" t="s">
        <v>22167</v>
      </c>
      <c r="D209" s="207" t="str">
        <f>+INDEX([2]REPORTE_SEG_EXPEDIENTES!$F$1:$F$3006,MATCH(Tabla13[[#This Row],[REGISTRO]],[2]REPORTE_SEG_EXPEDIENTES!$B$1:$B$3006,0))</f>
        <v>28/02/2023</v>
      </c>
      <c r="E209" s="207"/>
      <c r="F209" s="183" t="s">
        <v>11970</v>
      </c>
      <c r="G209" s="207">
        <v>44994</v>
      </c>
      <c r="H209" s="207">
        <v>44994</v>
      </c>
      <c r="I209" s="207">
        <f t="shared" si="6"/>
        <v>44994</v>
      </c>
      <c r="J209" s="328" t="e">
        <f>IF(I209="-","NO ES TUPA",IF(Tabla5[[#This Row],[FECHA FIRMA]]&lt;=Tabla5[[#This Row],[FECHA DE PLAZO MAXIMO DE ATENCION]],"SI","NO"))</f>
        <v>#VALUE!</v>
      </c>
      <c r="K209" s="185"/>
      <c r="L209" s="185" t="str">
        <f>IFERROR(VLOOKUP(K209,[1]Hoja1!$B$2:$F$14234,2,FALSE),"")</f>
        <v/>
      </c>
      <c r="M209" s="185" t="str">
        <f>IFERROR(VLOOKUP(K209,[1]Hoja1!$B$2:$F$14234,3,FALSE),"")</f>
        <v/>
      </c>
      <c r="N209" s="185" t="str">
        <f>IFERROR(VLOOKUP(K209,[1]Hoja1!$B$2:$F$14234,4,FALSE),"")</f>
        <v/>
      </c>
      <c r="O209" s="193" t="s">
        <v>22168</v>
      </c>
      <c r="P209" s="185" t="s">
        <v>14894</v>
      </c>
      <c r="Q209" s="185"/>
      <c r="R209" s="185"/>
      <c r="S209" s="185"/>
      <c r="T209" s="185" t="s">
        <v>19996</v>
      </c>
      <c r="U209" s="185"/>
      <c r="V209" s="185" t="s">
        <v>21444</v>
      </c>
      <c r="W209" s="185"/>
      <c r="X209" s="185"/>
      <c r="Y209" s="191"/>
      <c r="Z209" s="187"/>
      <c r="AA209" s="166" t="s">
        <v>21663</v>
      </c>
      <c r="AB209" s="166"/>
      <c r="AC209" s="166"/>
      <c r="AD209" s="166"/>
      <c r="AE209" s="166"/>
      <c r="AF209" s="166"/>
      <c r="AG209" s="166"/>
      <c r="AH209" s="166"/>
      <c r="AI209" s="166"/>
      <c r="AJ209" s="169"/>
      <c r="AK209" s="169"/>
      <c r="AL209" s="169"/>
      <c r="AM209" s="169"/>
      <c r="AN209" s="169"/>
      <c r="AO209" s="166"/>
      <c r="AP209" s="187"/>
      <c r="AQ209" s="180"/>
    </row>
    <row r="210" spans="1:43" s="189" customFormat="1" ht="24.75" customHeight="1" x14ac:dyDescent="0.2">
      <c r="A210" s="180">
        <v>209</v>
      </c>
      <c r="B210" s="181" t="s">
        <v>22169</v>
      </c>
      <c r="C210" s="182" t="s">
        <v>22170</v>
      </c>
      <c r="D210" s="207" t="str">
        <f>+INDEX([2]REPORTE_SEG_EXPEDIENTES!$F$1:$F$3006,MATCH(Tabla13[[#This Row],[REGISTRO]],[2]REPORTE_SEG_EXPEDIENTES!$B$1:$B$3006,0))</f>
        <v>07/03/2023</v>
      </c>
      <c r="E210" s="207"/>
      <c r="F210" s="183" t="s">
        <v>11970</v>
      </c>
      <c r="G210" s="207">
        <v>44994</v>
      </c>
      <c r="H210" s="207">
        <v>44994</v>
      </c>
      <c r="I210" s="207">
        <f t="shared" si="6"/>
        <v>45023</v>
      </c>
      <c r="J210" s="328" t="e">
        <f>IF(I210="-","NO ES TUPA",IF(Tabla5[[#This Row],[FECHA FIRMA]]&lt;=Tabla5[[#This Row],[FECHA DE PLAZO MAXIMO DE ATENCION]],"SI","NO"))</f>
        <v>#VALUE!</v>
      </c>
      <c r="K210" s="185">
        <v>4847</v>
      </c>
      <c r="L210" s="185" t="str">
        <f>IFERROR(VLOOKUP(K210,[1]Hoja1!$B$2:$F$14234,2,FALSE),"")</f>
        <v>ROSA ISIDORA</v>
      </c>
      <c r="M210" s="185" t="str">
        <f>IFERROR(VLOOKUP(K210,[1]Hoja1!$B$2:$F$14234,3,FALSE),"")</f>
        <v>PL-4847-CM</v>
      </c>
      <c r="N210" s="185" t="str">
        <f>IFERROR(VLOOKUP(K210,[1]Hoja1!$B$2:$F$14234,4,FALSE),"")</f>
        <v>TEQUE FIESTAS DUVAN SAMIR ;TEQUE FIESTAS FIORELLA YAQUELINE ;TEQUE FIESTAS JOSE CARLOS ;TEQUE FIESTAS JOSE EDWING ;TEQUE FIESTAS JOSUE VALERIANO ;TEQUE FIESTAS LUIS HENRY</v>
      </c>
      <c r="O210" s="193" t="s">
        <v>22171</v>
      </c>
      <c r="P210" s="198" t="s">
        <v>14894</v>
      </c>
      <c r="Q210" s="198"/>
      <c r="R210" s="198"/>
      <c r="S210" s="198"/>
      <c r="T210" s="185" t="s">
        <v>21454</v>
      </c>
      <c r="U210" s="185" t="s">
        <v>21671</v>
      </c>
      <c r="V210" s="185" t="s">
        <v>1981</v>
      </c>
      <c r="W210" s="185"/>
      <c r="X210" s="185"/>
      <c r="Y210" s="191"/>
      <c r="Z210" s="187"/>
      <c r="AA210" s="166" t="s">
        <v>21663</v>
      </c>
      <c r="AB210" s="166"/>
      <c r="AC210" s="166"/>
      <c r="AD210" s="166"/>
      <c r="AE210" s="166"/>
      <c r="AF210" s="166"/>
      <c r="AG210" s="166"/>
      <c r="AH210" s="166"/>
      <c r="AI210" s="166"/>
      <c r="AJ210" s="169"/>
      <c r="AK210" s="169"/>
      <c r="AL210" s="169"/>
      <c r="AM210" s="169"/>
      <c r="AN210" s="169"/>
      <c r="AO210" s="166"/>
      <c r="AP210" s="187"/>
      <c r="AQ210" s="180"/>
    </row>
    <row r="211" spans="1:43" s="189" customFormat="1" ht="24.75" customHeight="1" x14ac:dyDescent="0.2">
      <c r="A211" s="180">
        <v>210</v>
      </c>
      <c r="B211" s="181" t="s">
        <v>22172</v>
      </c>
      <c r="C211" s="182" t="s">
        <v>22173</v>
      </c>
      <c r="D211" s="207" t="str">
        <f>+INDEX([2]REPORTE_SEG_EXPEDIENTES!$F$1:$F$3006,MATCH(Tabla13[[#This Row],[REGISTRO]],[2]REPORTE_SEG_EXPEDIENTES!$B$1:$B$3006,0))</f>
        <v>06/03/2023</v>
      </c>
      <c r="E211" s="207"/>
      <c r="F211" s="183" t="s">
        <v>11970</v>
      </c>
      <c r="G211" s="207">
        <v>44995</v>
      </c>
      <c r="H211" s="207">
        <v>44995</v>
      </c>
      <c r="I211" s="207">
        <f t="shared" si="6"/>
        <v>45022</v>
      </c>
      <c r="J211" s="328" t="e">
        <f>IF(I211="-","NO ES TUPA",IF(Tabla5[[#This Row],[FECHA FIRMA]]&lt;=Tabla5[[#This Row],[FECHA DE PLAZO MAXIMO DE ATENCION]],"SI","NO"))</f>
        <v>#VALUE!</v>
      </c>
      <c r="K211" s="185"/>
      <c r="L211" s="185" t="str">
        <f>IFERROR(VLOOKUP(K211,[1]Hoja1!$B$2:$F$14234,2,FALSE),"")</f>
        <v/>
      </c>
      <c r="M211" s="185" t="str">
        <f>IFERROR(VLOOKUP(K211,[1]Hoja1!$B$2:$F$14234,3,FALSE),"")</f>
        <v/>
      </c>
      <c r="N211" s="185" t="str">
        <f>IFERROR(VLOOKUP(K211,[1]Hoja1!$B$2:$F$14234,4,FALSE),"")</f>
        <v/>
      </c>
      <c r="O211" s="193" t="s">
        <v>22174</v>
      </c>
      <c r="P211" s="185" t="s">
        <v>14894</v>
      </c>
      <c r="Q211" s="185" t="s">
        <v>23</v>
      </c>
      <c r="R211" s="185" t="s">
        <v>21541</v>
      </c>
      <c r="S211" s="185" t="s">
        <v>21542</v>
      </c>
      <c r="T211" s="185" t="s">
        <v>19118</v>
      </c>
      <c r="U211" s="185"/>
      <c r="V211" s="185" t="s">
        <v>1981</v>
      </c>
      <c r="W211" s="185"/>
      <c r="X211" s="185"/>
      <c r="Y211" s="191"/>
      <c r="Z211" s="187"/>
      <c r="AA211" s="166" t="s">
        <v>21663</v>
      </c>
      <c r="AB211" s="166" t="s">
        <v>21663</v>
      </c>
      <c r="AC211" s="166"/>
      <c r="AD211" s="166"/>
      <c r="AE211" s="166"/>
      <c r="AF211" s="166"/>
      <c r="AG211" s="166"/>
      <c r="AH211" s="166"/>
      <c r="AI211" s="166"/>
      <c r="AJ211" s="169"/>
      <c r="AK211" s="169"/>
      <c r="AL211" s="169"/>
      <c r="AM211" s="169"/>
      <c r="AN211" s="169"/>
      <c r="AO211" s="166"/>
      <c r="AP211" s="187"/>
      <c r="AQ211" s="180"/>
    </row>
    <row r="212" spans="1:43" s="189" customFormat="1" ht="24.75" customHeight="1" x14ac:dyDescent="0.2">
      <c r="A212" s="180">
        <v>211</v>
      </c>
      <c r="B212" s="181" t="s">
        <v>22175</v>
      </c>
      <c r="C212" s="182" t="s">
        <v>22176</v>
      </c>
      <c r="D212" s="207" t="str">
        <f>+INDEX([2]REPORTE_SEG_EXPEDIENTES!$F$1:$F$3006,MATCH(Tabla13[[#This Row],[REGISTRO]],[2]REPORTE_SEG_EXPEDIENTES!$B$1:$B$3006,0))</f>
        <v>17/02/2023</v>
      </c>
      <c r="E212" s="207"/>
      <c r="F212" s="183" t="s">
        <v>11970</v>
      </c>
      <c r="G212" s="207">
        <v>44998</v>
      </c>
      <c r="H212" s="207">
        <v>44998</v>
      </c>
      <c r="I212" s="207">
        <f t="shared" si="6"/>
        <v>44975</v>
      </c>
      <c r="J212" s="328" t="e">
        <f>IF(I212="-","NO ES TUPA",IF(Tabla5[[#This Row],[FECHA FIRMA]]&lt;=Tabla5[[#This Row],[FECHA DE PLAZO MAXIMO DE ATENCION]],"SI","NO"))</f>
        <v>#VALUE!</v>
      </c>
      <c r="K212" s="185"/>
      <c r="L212" s="185" t="str">
        <f>IFERROR(VLOOKUP(K212,[1]Hoja1!$B$2:$F$14234,2,FALSE),"")</f>
        <v/>
      </c>
      <c r="M212" s="185" t="str">
        <f>IFERROR(VLOOKUP(K212,[1]Hoja1!$B$2:$F$14234,3,FALSE),"")</f>
        <v/>
      </c>
      <c r="N212" s="185" t="str">
        <f>IFERROR(VLOOKUP(K212,[1]Hoja1!$B$2:$F$14234,4,FALSE),"")</f>
        <v/>
      </c>
      <c r="O212" s="193" t="s">
        <v>22177</v>
      </c>
      <c r="P212" s="185" t="s">
        <v>14894</v>
      </c>
      <c r="Q212" s="185" t="s">
        <v>23</v>
      </c>
      <c r="R212" s="185" t="s">
        <v>21541</v>
      </c>
      <c r="S212" s="185" t="s">
        <v>21542</v>
      </c>
      <c r="T212" s="185" t="s">
        <v>19118</v>
      </c>
      <c r="U212" s="185"/>
      <c r="V212" s="185" t="s">
        <v>1981</v>
      </c>
      <c r="W212" s="185"/>
      <c r="X212" s="185"/>
      <c r="Y212" s="191"/>
      <c r="Z212" s="187"/>
      <c r="AA212" s="166" t="s">
        <v>21663</v>
      </c>
      <c r="AB212" s="166" t="s">
        <v>21663</v>
      </c>
      <c r="AC212" s="166"/>
      <c r="AD212" s="166"/>
      <c r="AE212" s="166"/>
      <c r="AF212" s="166"/>
      <c r="AG212" s="166"/>
      <c r="AH212" s="166"/>
      <c r="AI212" s="166"/>
      <c r="AJ212" s="169"/>
      <c r="AK212" s="169"/>
      <c r="AL212" s="169"/>
      <c r="AM212" s="169"/>
      <c r="AN212" s="169"/>
      <c r="AO212" s="166"/>
      <c r="AP212" s="187"/>
      <c r="AQ212" s="180"/>
    </row>
    <row r="213" spans="1:43" s="189" customFormat="1" ht="24.75" customHeight="1" x14ac:dyDescent="0.2">
      <c r="A213" s="180">
        <v>212</v>
      </c>
      <c r="B213" s="181" t="s">
        <v>22178</v>
      </c>
      <c r="C213" s="182" t="s">
        <v>22179</v>
      </c>
      <c r="D213" s="207" t="str">
        <f>+INDEX([2]REPORTE_SEG_EXPEDIENTES!$F$1:$F$3006,MATCH(Tabla13[[#This Row],[REGISTRO]],[2]REPORTE_SEG_EXPEDIENTES!$B$1:$B$3006,0))</f>
        <v>20/01/2023</v>
      </c>
      <c r="E213" s="207"/>
      <c r="F213" s="183" t="s">
        <v>11970</v>
      </c>
      <c r="G213" s="207">
        <v>44998</v>
      </c>
      <c r="H213" s="207">
        <v>44998</v>
      </c>
      <c r="I213" s="207">
        <f t="shared" si="6"/>
        <v>44944</v>
      </c>
      <c r="J213" s="328" t="e">
        <f>IF(I213="-","NO ES TUPA",IF(Tabla5[[#This Row],[FECHA FIRMA]]&lt;=Tabla5[[#This Row],[FECHA DE PLAZO MAXIMO DE ATENCION]],"SI","NO"))</f>
        <v>#VALUE!</v>
      </c>
      <c r="K213" s="185">
        <v>21126</v>
      </c>
      <c r="L213" s="185" t="str">
        <f>IFERROR(VLOOKUP(K213,[1]Hoja1!$B$2:$F$14234,2,FALSE),"")</f>
        <v>DON DANIEL</v>
      </c>
      <c r="M213" s="185" t="str">
        <f>IFERROR(VLOOKUP(K213,[1]Hoja1!$B$2:$F$14234,3,FALSE),"")</f>
        <v>CO-21126-CM</v>
      </c>
      <c r="N213" s="185" t="str">
        <f>IFERROR(VLOOKUP(K213,[1]Hoja1!$B$2:$F$14234,4,FALSE),"")</f>
        <v>JACINTO PANTA JAVIER</v>
      </c>
      <c r="O213" s="193" t="s">
        <v>22180</v>
      </c>
      <c r="P213" s="185" t="s">
        <v>14894</v>
      </c>
      <c r="Q213" s="185"/>
      <c r="R213" s="185"/>
      <c r="S213" s="185" t="s">
        <v>19598</v>
      </c>
      <c r="T213" s="185" t="s">
        <v>179</v>
      </c>
      <c r="U213" s="185" t="s">
        <v>22181</v>
      </c>
      <c r="V213" s="185" t="s">
        <v>21444</v>
      </c>
      <c r="W213" s="185"/>
      <c r="X213" s="185"/>
      <c r="Y213" s="191"/>
      <c r="Z213" s="187"/>
      <c r="AA213" s="166" t="s">
        <v>21663</v>
      </c>
      <c r="AB213" s="166"/>
      <c r="AC213" s="166"/>
      <c r="AD213" s="166"/>
      <c r="AE213" s="166"/>
      <c r="AF213" s="166"/>
      <c r="AG213" s="166"/>
      <c r="AH213" s="166"/>
      <c r="AI213" s="166"/>
      <c r="AJ213" s="169"/>
      <c r="AK213" s="169"/>
      <c r="AL213" s="169"/>
      <c r="AM213" s="169"/>
      <c r="AN213" s="169"/>
      <c r="AO213" s="166"/>
      <c r="AP213" s="187"/>
      <c r="AQ213" s="180"/>
    </row>
    <row r="214" spans="1:43" s="189" customFormat="1" ht="24.75" customHeight="1" x14ac:dyDescent="0.2">
      <c r="A214" s="180">
        <v>213</v>
      </c>
      <c r="B214" s="181" t="s">
        <v>22182</v>
      </c>
      <c r="C214" s="182" t="s">
        <v>22183</v>
      </c>
      <c r="D214" s="207" t="e">
        <f>+INDEX([2]REPORTE_SEG_EXPEDIENTES!$F$1:$F$3006,MATCH(Tabla13[[#This Row],[REGISTRO]],[2]REPORTE_SEG_EXPEDIENTES!$B$1:$B$3006,0))</f>
        <v>#N/A</v>
      </c>
      <c r="E214" s="207"/>
      <c r="F214" s="183" t="s">
        <v>11970</v>
      </c>
      <c r="G214" s="207">
        <v>44998</v>
      </c>
      <c r="H214" s="207">
        <v>44998</v>
      </c>
      <c r="I214" s="207" t="e">
        <f t="shared" si="6"/>
        <v>#N/A</v>
      </c>
      <c r="J214" s="328" t="e">
        <f>IF(I214="-","NO ES TUPA",IF(Tabla5[[#This Row],[FECHA FIRMA]]&lt;=Tabla5[[#This Row],[FECHA DE PLAZO MAXIMO DE ATENCION]],"SI","NO"))</f>
        <v>#N/A</v>
      </c>
      <c r="K214" s="185">
        <v>28712</v>
      </c>
      <c r="L214" s="185" t="str">
        <f>IFERROR(VLOOKUP(K214,[1]Hoja1!$B$2:$F$14234,2,FALSE),"")</f>
        <v>FABRIZIO Y HIROSHI</v>
      </c>
      <c r="M214" s="185" t="str">
        <f>IFERROR(VLOOKUP(K214,[1]Hoja1!$B$2:$F$14234,3,FALSE),"")</f>
        <v>CE-28712-CM</v>
      </c>
      <c r="N214" s="185" t="str">
        <f>IFERROR(VLOOKUP(K214,[1]Hoja1!$B$2:$F$14234,4,FALSE),"")</f>
        <v>GUZMAN VALENZUELA MARGARITA JUANA ;MALCA QUINTANA CARMEN ROSA</v>
      </c>
      <c r="O214" s="193" t="s">
        <v>22184</v>
      </c>
      <c r="P214" s="185" t="s">
        <v>14894</v>
      </c>
      <c r="Q214" s="185"/>
      <c r="R214" s="185"/>
      <c r="S214" s="185" t="s">
        <v>19598</v>
      </c>
      <c r="T214" s="185" t="s">
        <v>179</v>
      </c>
      <c r="U214" s="185" t="s">
        <v>22181</v>
      </c>
      <c r="V214" s="185" t="s">
        <v>21444</v>
      </c>
      <c r="W214" s="185"/>
      <c r="X214" s="185"/>
      <c r="Y214" s="191"/>
      <c r="Z214" s="187"/>
      <c r="AA214" s="166" t="s">
        <v>21663</v>
      </c>
      <c r="AB214" s="166"/>
      <c r="AC214" s="166"/>
      <c r="AD214" s="166"/>
      <c r="AE214" s="166"/>
      <c r="AF214" s="166"/>
      <c r="AG214" s="166"/>
      <c r="AH214" s="166"/>
      <c r="AI214" s="166"/>
      <c r="AJ214" s="169"/>
      <c r="AK214" s="169"/>
      <c r="AL214" s="169"/>
      <c r="AM214" s="169"/>
      <c r="AN214" s="169"/>
      <c r="AO214" s="166"/>
      <c r="AP214" s="187"/>
      <c r="AQ214" s="180"/>
    </row>
    <row r="215" spans="1:43" s="189" customFormat="1" ht="24.75" customHeight="1" x14ac:dyDescent="0.2">
      <c r="A215" s="180">
        <v>214</v>
      </c>
      <c r="B215" s="181" t="s">
        <v>22185</v>
      </c>
      <c r="C215" s="182" t="s">
        <v>22186</v>
      </c>
      <c r="D215" s="207" t="str">
        <f>+INDEX([2]REPORTE_SEG_EXPEDIENTES!$F$1:$F$3006,MATCH(Tabla13[[#This Row],[REGISTRO]],[2]REPORTE_SEG_EXPEDIENTES!$B$1:$B$3006,0))</f>
        <v>20/01/2023</v>
      </c>
      <c r="E215" s="207"/>
      <c r="F215" s="183" t="s">
        <v>11970</v>
      </c>
      <c r="G215" s="207">
        <v>44998</v>
      </c>
      <c r="H215" s="207">
        <v>44998</v>
      </c>
      <c r="I215" s="207">
        <f t="shared" si="6"/>
        <v>44944</v>
      </c>
      <c r="J215" s="328" t="e">
        <f>IF(I215="-","NO ES TUPA",IF(Tabla5[[#This Row],[FECHA FIRMA]]&lt;=Tabla5[[#This Row],[FECHA DE PLAZO MAXIMO DE ATENCION]],"SI","NO"))</f>
        <v>#VALUE!</v>
      </c>
      <c r="K215" s="185"/>
      <c r="L215" s="185" t="str">
        <f>IFERROR(VLOOKUP(K215,[1]Hoja1!$B$2:$F$14234,2,FALSE),"")</f>
        <v/>
      </c>
      <c r="M215" s="185" t="str">
        <f>IFERROR(VLOOKUP(K215,[1]Hoja1!$B$2:$F$14234,3,FALSE),"")</f>
        <v/>
      </c>
      <c r="N215" s="185" t="str">
        <f>IFERROR(VLOOKUP(K215,[1]Hoja1!$B$2:$F$14234,4,FALSE),"")</f>
        <v/>
      </c>
      <c r="O215" s="193" t="s">
        <v>22187</v>
      </c>
      <c r="P215" s="185" t="s">
        <v>14894</v>
      </c>
      <c r="Q215" s="185"/>
      <c r="R215" s="185"/>
      <c r="S215" s="185"/>
      <c r="T215" s="185" t="s">
        <v>19113</v>
      </c>
      <c r="U215" s="185"/>
      <c r="V215" s="185" t="s">
        <v>1981</v>
      </c>
      <c r="W215" s="185"/>
      <c r="X215" s="185"/>
      <c r="Y215" s="191"/>
      <c r="Z215" s="187"/>
      <c r="AA215" s="166"/>
      <c r="AB215" s="166" t="s">
        <v>21663</v>
      </c>
      <c r="AC215" s="166"/>
      <c r="AD215" s="166"/>
      <c r="AE215" s="166"/>
      <c r="AF215" s="166"/>
      <c r="AG215" s="166"/>
      <c r="AH215" s="166"/>
      <c r="AI215" s="166"/>
      <c r="AJ215" s="169"/>
      <c r="AK215" s="169"/>
      <c r="AL215" s="169"/>
      <c r="AM215" s="169"/>
      <c r="AN215" s="169"/>
      <c r="AO215" s="166"/>
      <c r="AP215" s="187"/>
      <c r="AQ215" s="180"/>
    </row>
    <row r="216" spans="1:43" s="189" customFormat="1" ht="24.75" customHeight="1" x14ac:dyDescent="0.2">
      <c r="A216" s="180">
        <v>215</v>
      </c>
      <c r="B216" s="181" t="s">
        <v>22188</v>
      </c>
      <c r="C216" s="182" t="s">
        <v>22189</v>
      </c>
      <c r="D216" s="207" t="str">
        <f>+INDEX([2]REPORTE_SEG_EXPEDIENTES!$F$1:$F$3006,MATCH(Tabla13[[#This Row],[REGISTRO]],[2]REPORTE_SEG_EXPEDIENTES!$B$1:$B$3006,0))</f>
        <v>07/03/2023</v>
      </c>
      <c r="E216" s="207"/>
      <c r="F216" s="183" t="s">
        <v>11970</v>
      </c>
      <c r="G216" s="207">
        <v>44998</v>
      </c>
      <c r="H216" s="207">
        <v>44998</v>
      </c>
      <c r="I216" s="207">
        <f t="shared" si="6"/>
        <v>45023</v>
      </c>
      <c r="J216" s="328" t="e">
        <f>IF(I216="-","NO ES TUPA",IF(Tabla5[[#This Row],[FECHA FIRMA]]&lt;=Tabla5[[#This Row],[FECHA DE PLAZO MAXIMO DE ATENCION]],"SI","NO"))</f>
        <v>#VALUE!</v>
      </c>
      <c r="K216" s="185"/>
      <c r="L216" s="185" t="str">
        <f>IFERROR(VLOOKUP(K216,[1]Hoja1!$B$2:$F$14234,2,FALSE),"")</f>
        <v/>
      </c>
      <c r="M216" s="185" t="str">
        <f>IFERROR(VLOOKUP(K216,[1]Hoja1!$B$2:$F$14234,3,FALSE),"")</f>
        <v/>
      </c>
      <c r="N216" s="185" t="str">
        <f>IFERROR(VLOOKUP(K216,[1]Hoja1!$B$2:$F$14234,4,FALSE),"")</f>
        <v/>
      </c>
      <c r="O216" s="193" t="s">
        <v>22190</v>
      </c>
      <c r="P216" s="185" t="s">
        <v>14894</v>
      </c>
      <c r="Q216" s="185"/>
      <c r="R216" s="185"/>
      <c r="S216" s="185"/>
      <c r="T216" s="185" t="s">
        <v>19113</v>
      </c>
      <c r="U216" s="185"/>
      <c r="V216" s="185" t="s">
        <v>1981</v>
      </c>
      <c r="W216" s="185"/>
      <c r="X216" s="185" t="s">
        <v>21920</v>
      </c>
      <c r="Y216" s="191"/>
      <c r="Z216" s="187"/>
      <c r="AA216" s="166"/>
      <c r="AB216" s="166" t="s">
        <v>21663</v>
      </c>
      <c r="AC216" s="166"/>
      <c r="AD216" s="166"/>
      <c r="AE216" s="166"/>
      <c r="AF216" s="166"/>
      <c r="AG216" s="166"/>
      <c r="AH216" s="166"/>
      <c r="AI216" s="166"/>
      <c r="AJ216" s="169"/>
      <c r="AK216" s="169"/>
      <c r="AL216" s="169"/>
      <c r="AM216" s="169"/>
      <c r="AN216" s="169"/>
      <c r="AO216" s="166"/>
      <c r="AP216" s="187"/>
      <c r="AQ216" s="180"/>
    </row>
    <row r="217" spans="1:43" s="189" customFormat="1" ht="24.75" customHeight="1" x14ac:dyDescent="0.2">
      <c r="A217" s="180">
        <v>216</v>
      </c>
      <c r="B217" s="181" t="s">
        <v>22191</v>
      </c>
      <c r="C217" s="182" t="s">
        <v>22192</v>
      </c>
      <c r="D217" s="207" t="str">
        <f>+INDEX([2]REPORTE_SEG_EXPEDIENTES!$F$1:$F$3006,MATCH(Tabla13[[#This Row],[REGISTRO]],[2]REPORTE_SEG_EXPEDIENTES!$B$1:$B$3006,0))</f>
        <v>22/11/2022</v>
      </c>
      <c r="E217" s="207"/>
      <c r="F217" s="183" t="s">
        <v>11970</v>
      </c>
      <c r="G217" s="207">
        <v>44998</v>
      </c>
      <c r="H217" s="207">
        <v>44998</v>
      </c>
      <c r="I217" s="207">
        <f t="shared" si="6"/>
        <v>44888</v>
      </c>
      <c r="J217" s="328" t="e">
        <f>IF(I217="-","NO ES TUPA",IF(Tabla5[[#This Row],[FECHA FIRMA]]&lt;=Tabla5[[#This Row],[FECHA DE PLAZO MAXIMO DE ATENCION]],"SI","NO"))</f>
        <v>#VALUE!</v>
      </c>
      <c r="K217" s="185"/>
      <c r="L217" s="185" t="str">
        <f>IFERROR(VLOOKUP(K217,[1]Hoja1!$B$2:$F$14234,2,FALSE),"")</f>
        <v/>
      </c>
      <c r="M217" s="185" t="str">
        <f>IFERROR(VLOOKUP(K217,[1]Hoja1!$B$2:$F$14234,3,FALSE),"")</f>
        <v/>
      </c>
      <c r="N217" s="185" t="str">
        <f>IFERROR(VLOOKUP(K217,[1]Hoja1!$B$2:$F$14234,4,FALSE),"")</f>
        <v/>
      </c>
      <c r="O217" s="193" t="s">
        <v>22193</v>
      </c>
      <c r="P217" s="185" t="s">
        <v>14894</v>
      </c>
      <c r="Q217" s="185"/>
      <c r="R217" s="185"/>
      <c r="S217" s="185"/>
      <c r="T217" s="185" t="s">
        <v>19113</v>
      </c>
      <c r="U217" s="185"/>
      <c r="V217" s="185" t="s">
        <v>1981</v>
      </c>
      <c r="W217" s="185"/>
      <c r="X217" s="185"/>
      <c r="Y217" s="191"/>
      <c r="Z217" s="187"/>
      <c r="AA217" s="166"/>
      <c r="AB217" s="166" t="s">
        <v>21663</v>
      </c>
      <c r="AC217" s="166"/>
      <c r="AD217" s="166" t="s">
        <v>21663</v>
      </c>
      <c r="AE217" s="166"/>
      <c r="AF217" s="166"/>
      <c r="AG217" s="166"/>
      <c r="AH217" s="166"/>
      <c r="AI217" s="166"/>
      <c r="AJ217" s="169"/>
      <c r="AK217" s="169"/>
      <c r="AL217" s="169"/>
      <c r="AM217" s="169"/>
      <c r="AN217" s="169"/>
      <c r="AO217" s="166"/>
      <c r="AP217" s="187"/>
      <c r="AQ217" s="180"/>
    </row>
    <row r="218" spans="1:43" s="189" customFormat="1" ht="24.75" customHeight="1" x14ac:dyDescent="0.2">
      <c r="A218" s="180">
        <v>217</v>
      </c>
      <c r="B218" s="181" t="s">
        <v>22194</v>
      </c>
      <c r="C218" s="182" t="s">
        <v>22195</v>
      </c>
      <c r="D218" s="207" t="str">
        <f>+INDEX([2]REPORTE_SEG_EXPEDIENTES!$F$1:$F$3006,MATCH(Tabla13[[#This Row],[REGISTRO]],[2]REPORTE_SEG_EXPEDIENTES!$B$1:$B$3006,0))</f>
        <v>28/12/2022</v>
      </c>
      <c r="E218" s="207"/>
      <c r="F218" s="183" t="s">
        <v>11970</v>
      </c>
      <c r="G218" s="207">
        <v>44998</v>
      </c>
      <c r="H218" s="207">
        <v>44998</v>
      </c>
      <c r="I218" s="207">
        <f t="shared" si="6"/>
        <v>44927</v>
      </c>
      <c r="J218" s="328" t="e">
        <f>IF(I218="-","NO ES TUPA",IF(Tabla5[[#This Row],[FECHA FIRMA]]&lt;=Tabla5[[#This Row],[FECHA DE PLAZO MAXIMO DE ATENCION]],"SI","NO"))</f>
        <v>#VALUE!</v>
      </c>
      <c r="K218" s="185"/>
      <c r="L218" s="185" t="str">
        <f>IFERROR(VLOOKUP(K218,[1]Hoja1!$B$2:$F$14234,2,FALSE),"")</f>
        <v/>
      </c>
      <c r="M218" s="185" t="str">
        <f>IFERROR(VLOOKUP(K218,[1]Hoja1!$B$2:$F$14234,3,FALSE),"")</f>
        <v/>
      </c>
      <c r="N218" s="185" t="str">
        <f>IFERROR(VLOOKUP(K218,[1]Hoja1!$B$2:$F$14234,4,FALSE),"")</f>
        <v/>
      </c>
      <c r="O218" s="193" t="s">
        <v>22196</v>
      </c>
      <c r="P218" s="185" t="s">
        <v>14894</v>
      </c>
      <c r="Q218" s="185"/>
      <c r="R218" s="185"/>
      <c r="S218" s="185"/>
      <c r="T218" s="185" t="s">
        <v>19113</v>
      </c>
      <c r="U218" s="185"/>
      <c r="V218" s="185" t="s">
        <v>1981</v>
      </c>
      <c r="W218" s="185"/>
      <c r="X218" s="185"/>
      <c r="Y218" s="191"/>
      <c r="Z218" s="187"/>
      <c r="AA218" s="166"/>
      <c r="AB218" s="166" t="s">
        <v>21663</v>
      </c>
      <c r="AC218" s="166"/>
      <c r="AD218" s="166"/>
      <c r="AE218" s="166"/>
      <c r="AF218" s="166"/>
      <c r="AG218" s="166"/>
      <c r="AH218" s="166"/>
      <c r="AI218" s="166"/>
      <c r="AJ218" s="169"/>
      <c r="AK218" s="169"/>
      <c r="AL218" s="169"/>
      <c r="AM218" s="169"/>
      <c r="AN218" s="169"/>
      <c r="AO218" s="166"/>
      <c r="AP218" s="187"/>
      <c r="AQ218" s="180"/>
    </row>
    <row r="219" spans="1:43" s="189" customFormat="1" ht="24.75" customHeight="1" x14ac:dyDescent="0.2">
      <c r="A219" s="180">
        <v>218</v>
      </c>
      <c r="B219" s="181" t="s">
        <v>22197</v>
      </c>
      <c r="C219" s="182" t="s">
        <v>22198</v>
      </c>
      <c r="D219" s="207" t="str">
        <f>+INDEX([2]REPORTE_SEG_EXPEDIENTES!$F$1:$F$3006,MATCH(Tabla13[[#This Row],[REGISTRO]],[2]REPORTE_SEG_EXPEDIENTES!$B$1:$B$3006,0))</f>
        <v>18/01/2023</v>
      </c>
      <c r="E219" s="207"/>
      <c r="F219" s="183" t="s">
        <v>11970</v>
      </c>
      <c r="G219" s="207">
        <v>44998</v>
      </c>
      <c r="H219" s="207">
        <v>44998</v>
      </c>
      <c r="I219" s="207">
        <f t="shared" si="6"/>
        <v>44940</v>
      </c>
      <c r="J219" s="328" t="e">
        <f>IF(I219="-","NO ES TUPA",IF(Tabla5[[#This Row],[FECHA FIRMA]]&lt;=Tabla5[[#This Row],[FECHA DE PLAZO MAXIMO DE ATENCION]],"SI","NO"))</f>
        <v>#VALUE!</v>
      </c>
      <c r="K219" s="185"/>
      <c r="L219" s="185" t="str">
        <f>IFERROR(VLOOKUP(K219,[1]Hoja1!$B$2:$F$14234,2,FALSE),"")</f>
        <v/>
      </c>
      <c r="M219" s="185" t="str">
        <f>IFERROR(VLOOKUP(K219,[1]Hoja1!$B$2:$F$14234,3,FALSE),"")</f>
        <v/>
      </c>
      <c r="N219" s="185" t="str">
        <f>IFERROR(VLOOKUP(K219,[1]Hoja1!$B$2:$F$14234,4,FALSE),"")</f>
        <v/>
      </c>
      <c r="O219" s="193" t="s">
        <v>22199</v>
      </c>
      <c r="P219" s="185" t="s">
        <v>14894</v>
      </c>
      <c r="Q219" s="185"/>
      <c r="R219" s="185"/>
      <c r="S219" s="185"/>
      <c r="T219" s="185" t="s">
        <v>179</v>
      </c>
      <c r="U219" s="185" t="s">
        <v>21618</v>
      </c>
      <c r="V219" s="185" t="s">
        <v>21444</v>
      </c>
      <c r="W219" s="185"/>
      <c r="X219" s="185"/>
      <c r="Y219" s="191"/>
      <c r="Z219" s="187"/>
      <c r="AA219" s="166"/>
      <c r="AB219" s="166" t="s">
        <v>21663</v>
      </c>
      <c r="AC219" s="166"/>
      <c r="AD219" s="166"/>
      <c r="AE219" s="166"/>
      <c r="AF219" s="166"/>
      <c r="AG219" s="166"/>
      <c r="AH219" s="166"/>
      <c r="AI219" s="166"/>
      <c r="AJ219" s="169"/>
      <c r="AK219" s="169"/>
      <c r="AL219" s="169"/>
      <c r="AM219" s="169"/>
      <c r="AN219" s="169"/>
      <c r="AO219" s="166"/>
      <c r="AP219" s="187"/>
      <c r="AQ219" s="180"/>
    </row>
    <row r="220" spans="1:43" s="189" customFormat="1" ht="24.75" customHeight="1" x14ac:dyDescent="0.2">
      <c r="A220" s="180">
        <v>219</v>
      </c>
      <c r="B220" s="181" t="s">
        <v>22200</v>
      </c>
      <c r="C220" s="182" t="s">
        <v>22201</v>
      </c>
      <c r="D220" s="207" t="str">
        <f>+INDEX([2]REPORTE_SEG_EXPEDIENTES!$F$1:$F$3006,MATCH(Tabla13[[#This Row],[REGISTRO]],[2]REPORTE_SEG_EXPEDIENTES!$B$1:$B$3006,0))</f>
        <v>23/02/2023</v>
      </c>
      <c r="E220" s="207"/>
      <c r="F220" s="183" t="s">
        <v>11970</v>
      </c>
      <c r="G220" s="207">
        <v>44998</v>
      </c>
      <c r="H220" s="207">
        <v>44998</v>
      </c>
      <c r="I220" s="207">
        <f t="shared" si="6"/>
        <v>44985</v>
      </c>
      <c r="J220" s="328" t="e">
        <f>IF(I220="-","NO ES TUPA",IF(Tabla5[[#This Row],[FECHA FIRMA]]&lt;=Tabla5[[#This Row],[FECHA DE PLAZO MAXIMO DE ATENCION]],"SI","NO"))</f>
        <v>#VALUE!</v>
      </c>
      <c r="K220" s="185"/>
      <c r="L220" s="185" t="str">
        <f>IFERROR(VLOOKUP(K220,[1]Hoja1!$B$2:$F$14234,2,FALSE),"")</f>
        <v/>
      </c>
      <c r="M220" s="185" t="str">
        <f>IFERROR(VLOOKUP(K220,[1]Hoja1!$B$2:$F$14234,3,FALSE),"")</f>
        <v/>
      </c>
      <c r="N220" s="185" t="str">
        <f>IFERROR(VLOOKUP(K220,[1]Hoja1!$B$2:$F$14234,4,FALSE),"")</f>
        <v/>
      </c>
      <c r="O220" s="193" t="s">
        <v>22202</v>
      </c>
      <c r="P220" s="185" t="s">
        <v>14894</v>
      </c>
      <c r="Q220" s="185"/>
      <c r="R220" s="185"/>
      <c r="S220" s="185"/>
      <c r="T220" s="185" t="s">
        <v>179</v>
      </c>
      <c r="U220" s="185" t="s">
        <v>21618</v>
      </c>
      <c r="V220" s="185" t="s">
        <v>21444</v>
      </c>
      <c r="W220" s="185"/>
      <c r="X220" s="185"/>
      <c r="Y220" s="191"/>
      <c r="Z220" s="187"/>
      <c r="AA220" s="166"/>
      <c r="AB220" s="166" t="s">
        <v>21663</v>
      </c>
      <c r="AC220" s="166"/>
      <c r="AD220" s="166"/>
      <c r="AE220" s="166"/>
      <c r="AF220" s="166"/>
      <c r="AG220" s="166"/>
      <c r="AH220" s="166"/>
      <c r="AI220" s="166"/>
      <c r="AJ220" s="169"/>
      <c r="AK220" s="169"/>
      <c r="AL220" s="169"/>
      <c r="AM220" s="169"/>
      <c r="AN220" s="169"/>
      <c r="AO220" s="166"/>
      <c r="AP220" s="187"/>
      <c r="AQ220" s="180"/>
    </row>
    <row r="221" spans="1:43" s="189" customFormat="1" ht="24.75" customHeight="1" x14ac:dyDescent="0.2">
      <c r="A221" s="180">
        <v>220</v>
      </c>
      <c r="B221" s="181" t="s">
        <v>22203</v>
      </c>
      <c r="C221" s="182" t="s">
        <v>22204</v>
      </c>
      <c r="D221" s="207" t="str">
        <f>+INDEX([2]REPORTE_SEG_EXPEDIENTES!$F$1:$F$3006,MATCH(Tabla13[[#This Row],[REGISTRO]],[2]REPORTE_SEG_EXPEDIENTES!$B$1:$B$3006,0))</f>
        <v>20/02/2023</v>
      </c>
      <c r="E221" s="207"/>
      <c r="F221" s="183" t="s">
        <v>11970</v>
      </c>
      <c r="G221" s="207">
        <v>44999</v>
      </c>
      <c r="H221" s="207">
        <v>44999</v>
      </c>
      <c r="I221" s="207">
        <f t="shared" si="6"/>
        <v>44980</v>
      </c>
      <c r="J221" s="328" t="e">
        <f>IF(I221="-","NO ES TUPA",IF(Tabla5[[#This Row],[FECHA FIRMA]]&lt;=Tabla5[[#This Row],[FECHA DE PLAZO MAXIMO DE ATENCION]],"SI","NO"))</f>
        <v>#VALUE!</v>
      </c>
      <c r="K221" s="185">
        <v>6383</v>
      </c>
      <c r="L221" s="185" t="str">
        <f>IFERROR(VLOOKUP(K221,[1]Hoja1!$B$2:$F$14234,2,FALSE),"")</f>
        <v>ROSITA AMALIA</v>
      </c>
      <c r="M221" s="185" t="str">
        <f>IFERROR(VLOOKUP(K221,[1]Hoja1!$B$2:$F$14234,3,FALSE),"")</f>
        <v>PL-6383-CM</v>
      </c>
      <c r="N221" s="185" t="str">
        <f>IFERROR(VLOOKUP(K221,[1]Hoja1!$B$2:$F$14234,4,FALSE),"")</f>
        <v>BERNAL CASTRO ANGELITA ;CASTRO URCIA VICTOR RAUL</v>
      </c>
      <c r="O221" s="193" t="s">
        <v>22205</v>
      </c>
      <c r="P221" s="185" t="s">
        <v>14894</v>
      </c>
      <c r="Q221" s="185"/>
      <c r="R221" s="185"/>
      <c r="S221" s="185"/>
      <c r="T221" s="185" t="s">
        <v>21445</v>
      </c>
      <c r="U221" s="185"/>
      <c r="V221" s="185" t="s">
        <v>1981</v>
      </c>
      <c r="W221" s="185"/>
      <c r="X221" s="185"/>
      <c r="Y221" s="191"/>
      <c r="Z221" s="187"/>
      <c r="AA221" s="166" t="s">
        <v>21663</v>
      </c>
      <c r="AB221" s="166"/>
      <c r="AC221" s="166"/>
      <c r="AD221" s="166"/>
      <c r="AE221" s="166"/>
      <c r="AF221" s="166"/>
      <c r="AG221" s="166"/>
      <c r="AH221" s="166"/>
      <c r="AI221" s="166"/>
      <c r="AJ221" s="169"/>
      <c r="AK221" s="169"/>
      <c r="AL221" s="169"/>
      <c r="AM221" s="169"/>
      <c r="AN221" s="169"/>
      <c r="AO221" s="166"/>
      <c r="AP221" s="187"/>
      <c r="AQ221" s="180"/>
    </row>
    <row r="222" spans="1:43" s="189" customFormat="1" ht="24.75" customHeight="1" x14ac:dyDescent="0.2">
      <c r="A222" s="180">
        <v>221</v>
      </c>
      <c r="B222" s="181" t="s">
        <v>22206</v>
      </c>
      <c r="C222" s="182" t="s">
        <v>22207</v>
      </c>
      <c r="D222" s="207" t="str">
        <f>+INDEX([2]REPORTE_SEG_EXPEDIENTES!$F$1:$F$3006,MATCH(Tabla13[[#This Row],[REGISTRO]],[2]REPORTE_SEG_EXPEDIENTES!$B$1:$B$3006,0))</f>
        <v>07/03/2023</v>
      </c>
      <c r="E222" s="207"/>
      <c r="F222" s="183" t="s">
        <v>11970</v>
      </c>
      <c r="G222" s="207">
        <v>44999</v>
      </c>
      <c r="H222" s="207">
        <v>44999</v>
      </c>
      <c r="I222" s="207">
        <f t="shared" si="6"/>
        <v>45023</v>
      </c>
      <c r="J222" s="328" t="e">
        <f>IF(I222="-","NO ES TUPA",IF(Tabla5[[#This Row],[FECHA FIRMA]]&lt;=Tabla5[[#This Row],[FECHA DE PLAZO MAXIMO DE ATENCION]],"SI","NO"))</f>
        <v>#VALUE!</v>
      </c>
      <c r="K222" s="185"/>
      <c r="L222" s="185" t="str">
        <f>IFERROR(VLOOKUP(K222,[1]Hoja1!$B$2:$F$14234,2,FALSE),"")</f>
        <v/>
      </c>
      <c r="M222" s="185" t="str">
        <f>IFERROR(VLOOKUP(K222,[1]Hoja1!$B$2:$F$14234,3,FALSE),"")</f>
        <v/>
      </c>
      <c r="N222" s="185" t="str">
        <f>IFERROR(VLOOKUP(K222,[1]Hoja1!$B$2:$F$14234,4,FALSE),"")</f>
        <v/>
      </c>
      <c r="O222" s="193" t="s">
        <v>22208</v>
      </c>
      <c r="P222" s="185" t="s">
        <v>14894</v>
      </c>
      <c r="Q222" s="185" t="s">
        <v>23</v>
      </c>
      <c r="R222" s="185" t="s">
        <v>21541</v>
      </c>
      <c r="S222" s="185" t="s">
        <v>21542</v>
      </c>
      <c r="T222" s="185" t="s">
        <v>19118</v>
      </c>
      <c r="U222" s="185"/>
      <c r="V222" s="185" t="s">
        <v>1981</v>
      </c>
      <c r="W222" s="185"/>
      <c r="X222" s="185"/>
      <c r="Y222" s="191"/>
      <c r="Z222" s="187"/>
      <c r="AA222" s="166" t="s">
        <v>21663</v>
      </c>
      <c r="AB222" s="166" t="s">
        <v>21663</v>
      </c>
      <c r="AC222" s="166"/>
      <c r="AD222" s="166"/>
      <c r="AE222" s="166"/>
      <c r="AF222" s="166"/>
      <c r="AG222" s="166"/>
      <c r="AH222" s="166"/>
      <c r="AI222" s="166"/>
      <c r="AJ222" s="169"/>
      <c r="AK222" s="169"/>
      <c r="AL222" s="169"/>
      <c r="AM222" s="169"/>
      <c r="AN222" s="169"/>
      <c r="AO222" s="166"/>
      <c r="AP222" s="187"/>
      <c r="AQ222" s="180"/>
    </row>
    <row r="223" spans="1:43" s="189" customFormat="1" ht="24.75" customHeight="1" x14ac:dyDescent="0.2">
      <c r="A223" s="180">
        <v>222</v>
      </c>
      <c r="B223" s="181" t="s">
        <v>22209</v>
      </c>
      <c r="C223" s="182" t="s">
        <v>22210</v>
      </c>
      <c r="D223" s="207" t="str">
        <f>+INDEX([2]REPORTE_SEG_EXPEDIENTES!$F$1:$F$3006,MATCH(Tabla13[[#This Row],[REGISTRO]],[2]REPORTE_SEG_EXPEDIENTES!$B$1:$B$3006,0))</f>
        <v>21/02/2023</v>
      </c>
      <c r="E223" s="207"/>
      <c r="F223" s="183" t="s">
        <v>11970</v>
      </c>
      <c r="G223" s="207">
        <v>44999</v>
      </c>
      <c r="H223" s="207">
        <v>44999</v>
      </c>
      <c r="I223" s="207">
        <f t="shared" si="6"/>
        <v>44981</v>
      </c>
      <c r="J223" s="328" t="e">
        <f>IF(I223="-","NO ES TUPA",IF(Tabla5[[#This Row],[FECHA FIRMA]]&lt;=Tabla5[[#This Row],[FECHA DE PLAZO MAXIMO DE ATENCION]],"SI","NO"))</f>
        <v>#VALUE!</v>
      </c>
      <c r="K223" s="185">
        <v>3299</v>
      </c>
      <c r="L223" s="185" t="str">
        <f>IFERROR(VLOOKUP(K223,[1]Hoja1!$B$2:$F$14234,2,FALSE),"")</f>
        <v>MARIA MAGALY</v>
      </c>
      <c r="M223" s="185" t="str">
        <f>IFERROR(VLOOKUP(K223,[1]Hoja1!$B$2:$F$14234,3,FALSE),"")</f>
        <v>PT-3299-CM</v>
      </c>
      <c r="N223" s="185" t="str">
        <f>IFERROR(VLOOKUP(K223,[1]Hoja1!$B$2:$F$14234,4,FALSE),"")</f>
        <v>CORPORACION PALVAR S.A.C.</v>
      </c>
      <c r="O223" s="193" t="s">
        <v>22211</v>
      </c>
      <c r="P223" s="185" t="s">
        <v>14894</v>
      </c>
      <c r="Q223" s="198" t="s">
        <v>36</v>
      </c>
      <c r="R223" s="198" t="s">
        <v>19144</v>
      </c>
      <c r="S223" s="198"/>
      <c r="T223" s="185" t="s">
        <v>342</v>
      </c>
      <c r="U223" s="185" t="s">
        <v>21675</v>
      </c>
      <c r="V223" s="185" t="s">
        <v>1981</v>
      </c>
      <c r="W223" s="185"/>
      <c r="X223" s="185"/>
      <c r="Y223" s="191"/>
      <c r="Z223" s="187"/>
      <c r="AA223" s="166" t="s">
        <v>21663</v>
      </c>
      <c r="AB223" s="166"/>
      <c r="AC223" s="166"/>
      <c r="AD223" s="166"/>
      <c r="AE223" s="166"/>
      <c r="AF223" s="166"/>
      <c r="AG223" s="166"/>
      <c r="AH223" s="166"/>
      <c r="AI223" s="166"/>
      <c r="AJ223" s="169"/>
      <c r="AK223" s="169"/>
      <c r="AL223" s="169"/>
      <c r="AM223" s="169"/>
      <c r="AN223" s="169"/>
      <c r="AO223" s="166"/>
      <c r="AP223" s="187"/>
      <c r="AQ223" s="180"/>
    </row>
    <row r="224" spans="1:43" s="189" customFormat="1" ht="24.75" customHeight="1" x14ac:dyDescent="0.2">
      <c r="A224" s="180">
        <v>223</v>
      </c>
      <c r="B224" s="181" t="s">
        <v>22212</v>
      </c>
      <c r="C224" s="182" t="s">
        <v>22213</v>
      </c>
      <c r="D224" s="207" t="str">
        <f>+INDEX([2]REPORTE_SEG_EXPEDIENTES!$F$1:$F$3006,MATCH(Tabla13[[#This Row],[REGISTRO]],[2]REPORTE_SEG_EXPEDIENTES!$B$1:$B$3006,0))</f>
        <v>08/03/2023</v>
      </c>
      <c r="E224" s="207"/>
      <c r="F224" s="183" t="s">
        <v>11970</v>
      </c>
      <c r="G224" s="207">
        <v>45000</v>
      </c>
      <c r="H224" s="207">
        <v>45000</v>
      </c>
      <c r="I224" s="207">
        <f t="shared" si="6"/>
        <v>45026</v>
      </c>
      <c r="J224" s="328" t="e">
        <f>IF(I224="-","NO ES TUPA",IF(Tabla5[[#This Row],[FECHA FIRMA]]&lt;=Tabla5[[#This Row],[FECHA DE PLAZO MAXIMO DE ATENCION]],"SI","NO"))</f>
        <v>#VALUE!</v>
      </c>
      <c r="K224" s="185"/>
      <c r="L224" s="185" t="str">
        <f>IFERROR(VLOOKUP(K224,[1]Hoja1!$B$2:$F$14234,2,FALSE),"")</f>
        <v/>
      </c>
      <c r="M224" s="185" t="str">
        <f>IFERROR(VLOOKUP(K224,[1]Hoja1!$B$2:$F$14234,3,FALSE),"")</f>
        <v/>
      </c>
      <c r="N224" s="185" t="str">
        <f>IFERROR(VLOOKUP(K224,[1]Hoja1!$B$2:$F$14234,4,FALSE),"")</f>
        <v/>
      </c>
      <c r="O224" s="193" t="s">
        <v>22214</v>
      </c>
      <c r="P224" s="185" t="s">
        <v>14894</v>
      </c>
      <c r="Q224" s="185" t="s">
        <v>23</v>
      </c>
      <c r="R224" s="185" t="s">
        <v>21541</v>
      </c>
      <c r="S224" s="185" t="s">
        <v>21542</v>
      </c>
      <c r="T224" s="185" t="s">
        <v>19118</v>
      </c>
      <c r="U224" s="185"/>
      <c r="V224" s="185" t="s">
        <v>1981</v>
      </c>
      <c r="W224" s="185"/>
      <c r="X224" s="185"/>
      <c r="Y224" s="191"/>
      <c r="Z224" s="187"/>
      <c r="AA224" s="166" t="s">
        <v>21663</v>
      </c>
      <c r="AB224" s="166" t="s">
        <v>21663</v>
      </c>
      <c r="AC224" s="166"/>
      <c r="AD224" s="166"/>
      <c r="AE224" s="166"/>
      <c r="AF224" s="166"/>
      <c r="AG224" s="166"/>
      <c r="AH224" s="166"/>
      <c r="AI224" s="166"/>
      <c r="AJ224" s="169"/>
      <c r="AK224" s="169"/>
      <c r="AL224" s="169"/>
      <c r="AM224" s="169"/>
      <c r="AN224" s="169"/>
      <c r="AO224" s="166"/>
      <c r="AP224" s="187"/>
      <c r="AQ224" s="180"/>
    </row>
    <row r="225" spans="1:43" s="189" customFormat="1" ht="24.75" customHeight="1" x14ac:dyDescent="0.2">
      <c r="A225" s="180">
        <v>224</v>
      </c>
      <c r="B225" s="181" t="s">
        <v>22215</v>
      </c>
      <c r="C225" s="182" t="s">
        <v>22216</v>
      </c>
      <c r="D225" s="207" t="str">
        <f>+INDEX([2]REPORTE_SEG_EXPEDIENTES!$F$1:$F$3006,MATCH(Tabla13[[#This Row],[REGISTRO]],[2]REPORTE_SEG_EXPEDIENTES!$B$1:$B$3006,0))</f>
        <v>26/01/2023</v>
      </c>
      <c r="E225" s="207"/>
      <c r="F225" s="183" t="s">
        <v>11970</v>
      </c>
      <c r="G225" s="207">
        <v>45001</v>
      </c>
      <c r="H225" s="207">
        <v>45001</v>
      </c>
      <c r="I225" s="207">
        <f t="shared" si="6"/>
        <v>44956</v>
      </c>
      <c r="J225" s="328" t="e">
        <f>IF(I225="-","NO ES TUPA",IF(Tabla5[[#This Row],[FECHA FIRMA]]&lt;=Tabla5[[#This Row],[FECHA DE PLAZO MAXIMO DE ATENCION]],"SI","NO"))</f>
        <v>#VALUE!</v>
      </c>
      <c r="K225" s="185"/>
      <c r="L225" s="185" t="str">
        <f>IFERROR(VLOOKUP(K225,[1]Hoja1!$B$2:$F$14234,2,FALSE),"")</f>
        <v/>
      </c>
      <c r="M225" s="185" t="str">
        <f>IFERROR(VLOOKUP(K225,[1]Hoja1!$B$2:$F$14234,3,FALSE),"")</f>
        <v/>
      </c>
      <c r="N225" s="185" t="str">
        <f>IFERROR(VLOOKUP(K225,[1]Hoja1!$B$2:$F$14234,4,FALSE),"")</f>
        <v/>
      </c>
      <c r="O225" s="193" t="s">
        <v>22217</v>
      </c>
      <c r="P225" s="185" t="s">
        <v>14894</v>
      </c>
      <c r="Q225" s="185"/>
      <c r="R225" s="185"/>
      <c r="S225" s="185"/>
      <c r="T225" s="185" t="s">
        <v>19113</v>
      </c>
      <c r="U225" s="185"/>
      <c r="V225" s="185" t="s">
        <v>1981</v>
      </c>
      <c r="W225" s="185"/>
      <c r="X225" s="185" t="s">
        <v>19419</v>
      </c>
      <c r="Y225" s="191"/>
      <c r="Z225" s="187"/>
      <c r="AA225" s="166"/>
      <c r="AB225" s="166" t="s">
        <v>21663</v>
      </c>
      <c r="AC225" s="166"/>
      <c r="AD225" s="166"/>
      <c r="AE225" s="166"/>
      <c r="AF225" s="166"/>
      <c r="AG225" s="166"/>
      <c r="AH225" s="166"/>
      <c r="AI225" s="166"/>
      <c r="AJ225" s="169"/>
      <c r="AK225" s="169"/>
      <c r="AL225" s="169"/>
      <c r="AM225" s="169"/>
      <c r="AN225" s="169"/>
      <c r="AO225" s="166"/>
      <c r="AP225" s="187"/>
      <c r="AQ225" s="180"/>
    </row>
    <row r="226" spans="1:43" s="189" customFormat="1" ht="24.75" customHeight="1" x14ac:dyDescent="0.2">
      <c r="A226" s="180">
        <v>225</v>
      </c>
      <c r="B226" s="181" t="s">
        <v>22218</v>
      </c>
      <c r="C226" s="182" t="s">
        <v>22219</v>
      </c>
      <c r="D226" s="207" t="str">
        <f>+INDEX([2]REPORTE_SEG_EXPEDIENTES!$F$1:$F$3006,MATCH(Tabla13[[#This Row],[REGISTRO]],[2]REPORTE_SEG_EXPEDIENTES!$B$1:$B$3006,0))</f>
        <v>21/11/2022</v>
      </c>
      <c r="E226" s="207"/>
      <c r="F226" s="183" t="s">
        <v>11970</v>
      </c>
      <c r="G226" s="207">
        <v>45001</v>
      </c>
      <c r="H226" s="207">
        <v>45001</v>
      </c>
      <c r="I226" s="207">
        <f t="shared" si="6"/>
        <v>44887</v>
      </c>
      <c r="J226" s="328" t="e">
        <f>IF(I226="-","NO ES TUPA",IF(Tabla5[[#This Row],[FECHA FIRMA]]&lt;=Tabla5[[#This Row],[FECHA DE PLAZO MAXIMO DE ATENCION]],"SI","NO"))</f>
        <v>#VALUE!</v>
      </c>
      <c r="K226" s="185"/>
      <c r="L226" s="185" t="str">
        <f>IFERROR(VLOOKUP(K226,[1]Hoja1!$B$2:$F$14234,2,FALSE),"")</f>
        <v/>
      </c>
      <c r="M226" s="185" t="str">
        <f>IFERROR(VLOOKUP(K226,[1]Hoja1!$B$2:$F$14234,3,FALSE),"")</f>
        <v/>
      </c>
      <c r="N226" s="185" t="str">
        <f>IFERROR(VLOOKUP(K226,[1]Hoja1!$B$2:$F$14234,4,FALSE),"")</f>
        <v/>
      </c>
      <c r="O226" s="193" t="s">
        <v>22220</v>
      </c>
      <c r="P226" s="185" t="s">
        <v>14894</v>
      </c>
      <c r="Q226" s="185"/>
      <c r="R226" s="185"/>
      <c r="S226" s="185"/>
      <c r="T226" s="185" t="s">
        <v>19113</v>
      </c>
      <c r="U226" s="185"/>
      <c r="V226" s="185" t="s">
        <v>1981</v>
      </c>
      <c r="W226" s="185"/>
      <c r="X226" s="185"/>
      <c r="Y226" s="191"/>
      <c r="Z226" s="187"/>
      <c r="AA226" s="166"/>
      <c r="AB226" s="166" t="s">
        <v>21663</v>
      </c>
      <c r="AC226" s="166"/>
      <c r="AD226" s="166" t="s">
        <v>21663</v>
      </c>
      <c r="AE226" s="166"/>
      <c r="AF226" s="166"/>
      <c r="AG226" s="166"/>
      <c r="AH226" s="166"/>
      <c r="AI226" s="166"/>
      <c r="AJ226" s="169"/>
      <c r="AK226" s="169"/>
      <c r="AL226" s="169"/>
      <c r="AM226" s="169"/>
      <c r="AN226" s="169"/>
      <c r="AO226" s="166"/>
      <c r="AP226" s="187"/>
      <c r="AQ226" s="180"/>
    </row>
    <row r="227" spans="1:43" s="189" customFormat="1" ht="24.75" customHeight="1" x14ac:dyDescent="0.2">
      <c r="A227" s="180">
        <v>226</v>
      </c>
      <c r="B227" s="181" t="s">
        <v>22221</v>
      </c>
      <c r="C227" s="182" t="s">
        <v>22222</v>
      </c>
      <c r="D227" s="207" t="str">
        <f>+INDEX([2]REPORTE_SEG_EXPEDIENTES!$F$1:$F$3006,MATCH(Tabla13[[#This Row],[REGISTRO]],[2]REPORTE_SEG_EXPEDIENTES!$B$1:$B$3006,0))</f>
        <v>09/12/2022</v>
      </c>
      <c r="E227" s="207"/>
      <c r="F227" s="183" t="s">
        <v>11970</v>
      </c>
      <c r="G227" s="207">
        <v>45001</v>
      </c>
      <c r="H227" s="207">
        <v>45001</v>
      </c>
      <c r="I227" s="207">
        <f t="shared" si="6"/>
        <v>44937</v>
      </c>
      <c r="J227" s="328" t="e">
        <f>IF(I227="-","NO ES TUPA",IF(Tabla5[[#This Row],[FECHA FIRMA]]&lt;=Tabla5[[#This Row],[FECHA DE PLAZO MAXIMO DE ATENCION]],"SI","NO"))</f>
        <v>#VALUE!</v>
      </c>
      <c r="K227" s="185"/>
      <c r="L227" s="185" t="str">
        <f>IFERROR(VLOOKUP(K227,[1]Hoja1!$B$2:$F$14234,2,FALSE),"")</f>
        <v/>
      </c>
      <c r="M227" s="185" t="str">
        <f>IFERROR(VLOOKUP(K227,[1]Hoja1!$B$2:$F$14234,3,FALSE),"")</f>
        <v/>
      </c>
      <c r="N227" s="185" t="str">
        <f>IFERROR(VLOOKUP(K227,[1]Hoja1!$B$2:$F$14234,4,FALSE),"")</f>
        <v/>
      </c>
      <c r="O227" s="193" t="s">
        <v>22223</v>
      </c>
      <c r="P227" s="185" t="s">
        <v>14894</v>
      </c>
      <c r="Q227" s="185"/>
      <c r="R227" s="185"/>
      <c r="S227" s="185"/>
      <c r="T227" s="185" t="s">
        <v>19113</v>
      </c>
      <c r="U227" s="185"/>
      <c r="V227" s="185" t="s">
        <v>1981</v>
      </c>
      <c r="W227" s="185"/>
      <c r="X227" s="185"/>
      <c r="Y227" s="191"/>
      <c r="Z227" s="187"/>
      <c r="AA227" s="166"/>
      <c r="AB227" s="166" t="s">
        <v>21663</v>
      </c>
      <c r="AC227" s="166"/>
      <c r="AD227" s="166"/>
      <c r="AE227" s="166"/>
      <c r="AF227" s="166"/>
      <c r="AG227" s="166"/>
      <c r="AH227" s="166"/>
      <c r="AI227" s="166"/>
      <c r="AJ227" s="169"/>
      <c r="AK227" s="169"/>
      <c r="AL227" s="169"/>
      <c r="AM227" s="169"/>
      <c r="AN227" s="169"/>
      <c r="AO227" s="166"/>
      <c r="AP227" s="187"/>
      <c r="AQ227" s="180"/>
    </row>
    <row r="228" spans="1:43" s="189" customFormat="1" ht="24.75" customHeight="1" x14ac:dyDescent="0.2">
      <c r="A228" s="180">
        <v>227</v>
      </c>
      <c r="B228" s="181" t="s">
        <v>22224</v>
      </c>
      <c r="C228" s="182" t="s">
        <v>22225</v>
      </c>
      <c r="D228" s="207" t="str">
        <f>+INDEX([2]REPORTE_SEG_EXPEDIENTES!$F$1:$F$3006,MATCH(Tabla13[[#This Row],[REGISTRO]],[2]REPORTE_SEG_EXPEDIENTES!$B$1:$B$3006,0))</f>
        <v>22/12/2022</v>
      </c>
      <c r="E228" s="207"/>
      <c r="F228" s="183" t="s">
        <v>11970</v>
      </c>
      <c r="G228" s="207">
        <v>45001</v>
      </c>
      <c r="H228" s="207">
        <v>45001</v>
      </c>
      <c r="I228" s="207">
        <f t="shared" si="6"/>
        <v>44917</v>
      </c>
      <c r="J228" s="328" t="e">
        <f>IF(I228="-","NO ES TUPA",IF(Tabla5[[#This Row],[FECHA FIRMA]]&lt;=Tabla5[[#This Row],[FECHA DE PLAZO MAXIMO DE ATENCION]],"SI","NO"))</f>
        <v>#VALUE!</v>
      </c>
      <c r="K228" s="185"/>
      <c r="L228" s="185" t="str">
        <f>IFERROR(VLOOKUP(K228,[1]Hoja1!$B$2:$F$14234,2,FALSE),"")</f>
        <v/>
      </c>
      <c r="M228" s="185" t="str">
        <f>IFERROR(VLOOKUP(K228,[1]Hoja1!$B$2:$F$14234,3,FALSE),"")</f>
        <v/>
      </c>
      <c r="N228" s="185" t="str">
        <f>IFERROR(VLOOKUP(K228,[1]Hoja1!$B$2:$F$14234,4,FALSE),"")</f>
        <v/>
      </c>
      <c r="O228" s="193" t="s">
        <v>22226</v>
      </c>
      <c r="P228" s="185" t="s">
        <v>14894</v>
      </c>
      <c r="Q228" s="185"/>
      <c r="R228" s="185"/>
      <c r="S228" s="185"/>
      <c r="T228" s="185" t="s">
        <v>19113</v>
      </c>
      <c r="U228" s="185"/>
      <c r="V228" s="185" t="s">
        <v>1981</v>
      </c>
      <c r="W228" s="185"/>
      <c r="X228" s="185"/>
      <c r="Y228" s="191"/>
      <c r="Z228" s="187"/>
      <c r="AA228" s="166"/>
      <c r="AB228" s="166" t="s">
        <v>21663</v>
      </c>
      <c r="AC228" s="166"/>
      <c r="AD228" s="166"/>
      <c r="AE228" s="166"/>
      <c r="AF228" s="166"/>
      <c r="AG228" s="166"/>
      <c r="AH228" s="166"/>
      <c r="AI228" s="166"/>
      <c r="AJ228" s="169"/>
      <c r="AK228" s="169"/>
      <c r="AL228" s="169"/>
      <c r="AM228" s="169"/>
      <c r="AN228" s="169"/>
      <c r="AO228" s="166"/>
      <c r="AP228" s="187"/>
      <c r="AQ228" s="180"/>
    </row>
    <row r="229" spans="1:43" s="189" customFormat="1" ht="24.75" customHeight="1" x14ac:dyDescent="0.2">
      <c r="A229" s="180">
        <v>228</v>
      </c>
      <c r="B229" s="181" t="s">
        <v>22227</v>
      </c>
      <c r="C229" s="182" t="s">
        <v>22228</v>
      </c>
      <c r="D229" s="207" t="str">
        <f>+INDEX([2]REPORTE_SEG_EXPEDIENTES!$F$1:$F$3006,MATCH(Tabla13[[#This Row],[REGISTRO]],[2]REPORTE_SEG_EXPEDIENTES!$B$1:$B$3006,0))</f>
        <v>23/12/2022</v>
      </c>
      <c r="E229" s="207"/>
      <c r="F229" s="183" t="s">
        <v>11970</v>
      </c>
      <c r="G229" s="207">
        <v>45001</v>
      </c>
      <c r="H229" s="207">
        <v>45001</v>
      </c>
      <c r="I229" s="207">
        <f t="shared" si="6"/>
        <v>44918</v>
      </c>
      <c r="J229" s="328" t="e">
        <f>IF(I229="-","NO ES TUPA",IF(Tabla5[[#This Row],[FECHA FIRMA]]&lt;=Tabla5[[#This Row],[FECHA DE PLAZO MAXIMO DE ATENCION]],"SI","NO"))</f>
        <v>#VALUE!</v>
      </c>
      <c r="K229" s="185"/>
      <c r="L229" s="185" t="str">
        <f>IFERROR(VLOOKUP(K229,[1]Hoja1!$B$2:$F$14234,2,FALSE),"")</f>
        <v/>
      </c>
      <c r="M229" s="185" t="str">
        <f>IFERROR(VLOOKUP(K229,[1]Hoja1!$B$2:$F$14234,3,FALSE),"")</f>
        <v/>
      </c>
      <c r="N229" s="185" t="str">
        <f>IFERROR(VLOOKUP(K229,[1]Hoja1!$B$2:$F$14234,4,FALSE),"")</f>
        <v/>
      </c>
      <c r="O229" s="193" t="s">
        <v>22229</v>
      </c>
      <c r="P229" s="185" t="s">
        <v>14894</v>
      </c>
      <c r="Q229" s="185"/>
      <c r="R229" s="185"/>
      <c r="S229" s="185"/>
      <c r="T229" s="185" t="s">
        <v>19113</v>
      </c>
      <c r="U229" s="185"/>
      <c r="V229" s="185" t="s">
        <v>1981</v>
      </c>
      <c r="W229" s="185"/>
      <c r="X229" s="185" t="s">
        <v>19419</v>
      </c>
      <c r="Y229" s="191"/>
      <c r="Z229" s="187"/>
      <c r="AA229" s="166"/>
      <c r="AB229" s="166" t="s">
        <v>21663</v>
      </c>
      <c r="AC229" s="166"/>
      <c r="AD229" s="166" t="s">
        <v>21663</v>
      </c>
      <c r="AE229" s="166"/>
      <c r="AF229" s="166"/>
      <c r="AG229" s="166"/>
      <c r="AH229" s="166"/>
      <c r="AI229" s="166"/>
      <c r="AJ229" s="169"/>
      <c r="AK229" s="169"/>
      <c r="AL229" s="169"/>
      <c r="AM229" s="169"/>
      <c r="AN229" s="169"/>
      <c r="AO229" s="166"/>
      <c r="AP229" s="187"/>
      <c r="AQ229" s="180"/>
    </row>
    <row r="230" spans="1:43" s="189" customFormat="1" ht="24.75" customHeight="1" x14ac:dyDescent="0.2">
      <c r="A230" s="180">
        <v>229</v>
      </c>
      <c r="B230" s="181" t="s">
        <v>22230</v>
      </c>
      <c r="C230" s="182" t="s">
        <v>22231</v>
      </c>
      <c r="D230" s="207" t="str">
        <f>+INDEX([2]REPORTE_SEG_EXPEDIENTES!$F$1:$F$3006,MATCH(Tabla13[[#This Row],[REGISTRO]],[2]REPORTE_SEG_EXPEDIENTES!$B$1:$B$3006,0))</f>
        <v>16/12/2022</v>
      </c>
      <c r="E230" s="207"/>
      <c r="F230" s="183" t="s">
        <v>11970</v>
      </c>
      <c r="G230" s="207">
        <v>45001</v>
      </c>
      <c r="H230" s="207">
        <v>45001</v>
      </c>
      <c r="I230" s="207">
        <f t="shared" si="6"/>
        <v>44950</v>
      </c>
      <c r="J230" s="328" t="e">
        <f>IF(I230="-","NO ES TUPA",IF(Tabla5[[#This Row],[FECHA FIRMA]]&lt;=Tabla5[[#This Row],[FECHA DE PLAZO MAXIMO DE ATENCION]],"SI","NO"))</f>
        <v>#VALUE!</v>
      </c>
      <c r="K230" s="185"/>
      <c r="L230" s="185" t="str">
        <f>IFERROR(VLOOKUP(K230,[1]Hoja1!$B$2:$F$14234,2,FALSE),"")</f>
        <v/>
      </c>
      <c r="M230" s="185" t="str">
        <f>IFERROR(VLOOKUP(K230,[1]Hoja1!$B$2:$F$14234,3,FALSE),"")</f>
        <v/>
      </c>
      <c r="N230" s="185" t="str">
        <f>IFERROR(VLOOKUP(K230,[1]Hoja1!$B$2:$F$14234,4,FALSE),"")</f>
        <v/>
      </c>
      <c r="O230" s="193" t="s">
        <v>22232</v>
      </c>
      <c r="P230" s="185" t="s">
        <v>14894</v>
      </c>
      <c r="Q230" s="185"/>
      <c r="R230" s="185"/>
      <c r="S230" s="185"/>
      <c r="T230" s="185" t="s">
        <v>19113</v>
      </c>
      <c r="U230" s="185"/>
      <c r="V230" s="185" t="s">
        <v>1981</v>
      </c>
      <c r="W230" s="185"/>
      <c r="X230" s="185" t="s">
        <v>19419</v>
      </c>
      <c r="Y230" s="191"/>
      <c r="Z230" s="187"/>
      <c r="AA230" s="166"/>
      <c r="AB230" s="166" t="s">
        <v>21663</v>
      </c>
      <c r="AC230" s="166"/>
      <c r="AD230" s="166"/>
      <c r="AE230" s="166"/>
      <c r="AF230" s="166"/>
      <c r="AG230" s="166"/>
      <c r="AH230" s="166"/>
      <c r="AI230" s="166"/>
      <c r="AJ230" s="169"/>
      <c r="AK230" s="169"/>
      <c r="AL230" s="169"/>
      <c r="AM230" s="169"/>
      <c r="AN230" s="169"/>
      <c r="AO230" s="166"/>
      <c r="AP230" s="187"/>
      <c r="AQ230" s="180"/>
    </row>
    <row r="231" spans="1:43" s="189" customFormat="1" ht="24.75" customHeight="1" x14ac:dyDescent="0.2">
      <c r="A231" s="180">
        <v>230</v>
      </c>
      <c r="B231" s="181" t="s">
        <v>22233</v>
      </c>
      <c r="C231" s="182" t="s">
        <v>22234</v>
      </c>
      <c r="D231" s="207" t="str">
        <f>+INDEX([2]REPORTE_SEG_EXPEDIENTES!$F$1:$F$3006,MATCH(Tabla13[[#This Row],[REGISTRO]],[2]REPORTE_SEG_EXPEDIENTES!$B$1:$B$3006,0))</f>
        <v>25/07/2022</v>
      </c>
      <c r="E231" s="207"/>
      <c r="F231" s="183" t="s">
        <v>11970</v>
      </c>
      <c r="G231" s="207">
        <v>45001</v>
      </c>
      <c r="H231" s="207">
        <v>45001</v>
      </c>
      <c r="I231" s="207">
        <f t="shared" si="6"/>
        <v>44769</v>
      </c>
      <c r="J231" s="328" t="e">
        <f>IF(I231="-","NO ES TUPA",IF(Tabla5[[#This Row],[FECHA FIRMA]]&lt;=Tabla5[[#This Row],[FECHA DE PLAZO MAXIMO DE ATENCION]],"SI","NO"))</f>
        <v>#VALUE!</v>
      </c>
      <c r="K231" s="185"/>
      <c r="L231" s="185" t="str">
        <f>IFERROR(VLOOKUP(K231,[1]Hoja1!$B$2:$F$14234,2,FALSE),"")</f>
        <v/>
      </c>
      <c r="M231" s="185" t="str">
        <f>IFERROR(VLOOKUP(K231,[1]Hoja1!$B$2:$F$14234,3,FALSE),"")</f>
        <v/>
      </c>
      <c r="N231" s="185" t="str">
        <f>IFERROR(VLOOKUP(K231,[1]Hoja1!$B$2:$F$14234,4,FALSE),"")</f>
        <v/>
      </c>
      <c r="O231" s="193" t="s">
        <v>22235</v>
      </c>
      <c r="P231" s="185" t="s">
        <v>14894</v>
      </c>
      <c r="Q231" s="185"/>
      <c r="R231" s="185"/>
      <c r="S231" s="185"/>
      <c r="T231" s="185" t="s">
        <v>19113</v>
      </c>
      <c r="U231" s="185"/>
      <c r="V231" s="185" t="s">
        <v>1981</v>
      </c>
      <c r="W231" s="185"/>
      <c r="X231" s="185"/>
      <c r="Y231" s="191"/>
      <c r="Z231" s="187"/>
      <c r="AA231" s="166"/>
      <c r="AB231" s="166" t="s">
        <v>21663</v>
      </c>
      <c r="AC231" s="166"/>
      <c r="AD231" s="166"/>
      <c r="AE231" s="166"/>
      <c r="AF231" s="166"/>
      <c r="AG231" s="166"/>
      <c r="AH231" s="166"/>
      <c r="AI231" s="166"/>
      <c r="AJ231" s="169"/>
      <c r="AK231" s="169"/>
      <c r="AL231" s="169"/>
      <c r="AM231" s="169"/>
      <c r="AN231" s="169"/>
      <c r="AO231" s="166"/>
      <c r="AP231" s="187"/>
      <c r="AQ231" s="180"/>
    </row>
    <row r="232" spans="1:43" s="189" customFormat="1" ht="24.75" customHeight="1" x14ac:dyDescent="0.2">
      <c r="A232" s="180">
        <v>231</v>
      </c>
      <c r="B232" s="181" t="s">
        <v>22236</v>
      </c>
      <c r="C232" s="182" t="s">
        <v>22237</v>
      </c>
      <c r="D232" s="207" t="str">
        <f>+INDEX([2]REPORTE_SEG_EXPEDIENTES!$F$1:$F$3006,MATCH(Tabla13[[#This Row],[REGISTRO]],[2]REPORTE_SEG_EXPEDIENTES!$B$1:$B$3006,0))</f>
        <v>13/03/2023</v>
      </c>
      <c r="E232" s="207"/>
      <c r="F232" s="183" t="s">
        <v>11970</v>
      </c>
      <c r="G232" s="207">
        <v>45001</v>
      </c>
      <c r="H232" s="207">
        <v>45001</v>
      </c>
      <c r="I232" s="207">
        <f t="shared" si="6"/>
        <v>45035</v>
      </c>
      <c r="J232" s="328" t="e">
        <f>IF(I232="-","NO ES TUPA",IF(Tabla5[[#This Row],[FECHA FIRMA]]&lt;=Tabla5[[#This Row],[FECHA DE PLAZO MAXIMO DE ATENCION]],"SI","NO"))</f>
        <v>#VALUE!</v>
      </c>
      <c r="K232" s="185"/>
      <c r="L232" s="185" t="str">
        <f>IFERROR(VLOOKUP(K232,[1]Hoja1!$B$2:$F$14234,2,FALSE),"")</f>
        <v/>
      </c>
      <c r="M232" s="185" t="str">
        <f>IFERROR(VLOOKUP(K232,[1]Hoja1!$B$2:$F$14234,3,FALSE),"")</f>
        <v/>
      </c>
      <c r="N232" s="185" t="str">
        <f>IFERROR(VLOOKUP(K232,[1]Hoja1!$B$2:$F$14234,4,FALSE),"")</f>
        <v/>
      </c>
      <c r="O232" s="193" t="s">
        <v>22238</v>
      </c>
      <c r="P232" s="185" t="s">
        <v>14894</v>
      </c>
      <c r="Q232" s="185"/>
      <c r="R232" s="185"/>
      <c r="S232" s="185"/>
      <c r="T232" s="185" t="s">
        <v>179</v>
      </c>
      <c r="U232" s="185" t="s">
        <v>21618</v>
      </c>
      <c r="V232" s="185" t="s">
        <v>21444</v>
      </c>
      <c r="W232" s="185"/>
      <c r="X232" s="185"/>
      <c r="Y232" s="191"/>
      <c r="Z232" s="187"/>
      <c r="AA232" s="166"/>
      <c r="AB232" s="166" t="s">
        <v>21663</v>
      </c>
      <c r="AC232" s="166"/>
      <c r="AD232" s="166"/>
      <c r="AE232" s="166"/>
      <c r="AF232" s="166"/>
      <c r="AG232" s="166"/>
      <c r="AH232" s="166"/>
      <c r="AI232" s="166"/>
      <c r="AJ232" s="169"/>
      <c r="AK232" s="169"/>
      <c r="AL232" s="169"/>
      <c r="AM232" s="169"/>
      <c r="AN232" s="169"/>
      <c r="AO232" s="166"/>
      <c r="AP232" s="187"/>
      <c r="AQ232" s="180"/>
    </row>
    <row r="233" spans="1:43" s="189" customFormat="1" ht="24.75" customHeight="1" x14ac:dyDescent="0.2">
      <c r="A233" s="180">
        <v>232</v>
      </c>
      <c r="B233" s="181" t="s">
        <v>22239</v>
      </c>
      <c r="C233" s="182" t="s">
        <v>22240</v>
      </c>
      <c r="D233" s="207" t="str">
        <f>+INDEX([2]REPORTE_SEG_EXPEDIENTES!$F$1:$F$3006,MATCH(Tabla13[[#This Row],[REGISTRO]],[2]REPORTE_SEG_EXPEDIENTES!$B$1:$B$3006,0))</f>
        <v>10/03/2023</v>
      </c>
      <c r="E233" s="207"/>
      <c r="F233" s="183" t="s">
        <v>11970</v>
      </c>
      <c r="G233" s="207">
        <v>45001</v>
      </c>
      <c r="H233" s="207">
        <v>45001</v>
      </c>
      <c r="I233" s="207">
        <f t="shared" si="6"/>
        <v>45028</v>
      </c>
      <c r="J233" s="328" t="e">
        <f>IF(I233="-","NO ES TUPA",IF(Tabla5[[#This Row],[FECHA FIRMA]]&lt;=Tabla5[[#This Row],[FECHA DE PLAZO MAXIMO DE ATENCION]],"SI","NO"))</f>
        <v>#VALUE!</v>
      </c>
      <c r="K233" s="185"/>
      <c r="L233" s="185" t="str">
        <f>IFERROR(VLOOKUP(K233,[1]Hoja1!$B$2:$F$14234,2,FALSE),"")</f>
        <v/>
      </c>
      <c r="M233" s="185" t="str">
        <f>IFERROR(VLOOKUP(K233,[1]Hoja1!$B$2:$F$14234,3,FALSE),"")</f>
        <v/>
      </c>
      <c r="N233" s="185" t="str">
        <f>IFERROR(VLOOKUP(K233,[1]Hoja1!$B$2:$F$14234,4,FALSE),"")</f>
        <v/>
      </c>
      <c r="O233" s="193" t="s">
        <v>22241</v>
      </c>
      <c r="P233" s="185" t="s">
        <v>14894</v>
      </c>
      <c r="Q233" s="185" t="s">
        <v>23</v>
      </c>
      <c r="R233" s="185" t="s">
        <v>21541</v>
      </c>
      <c r="S233" s="185" t="s">
        <v>21542</v>
      </c>
      <c r="T233" s="185" t="s">
        <v>21458</v>
      </c>
      <c r="U233" s="185"/>
      <c r="V233" s="185" t="s">
        <v>1981</v>
      </c>
      <c r="W233" s="185"/>
      <c r="X233" s="185"/>
      <c r="Y233" s="191"/>
      <c r="Z233" s="187"/>
      <c r="AA233" s="166" t="s">
        <v>21663</v>
      </c>
      <c r="AB233" s="166" t="s">
        <v>21663</v>
      </c>
      <c r="AC233" s="166"/>
      <c r="AD233" s="166"/>
      <c r="AE233" s="166"/>
      <c r="AF233" s="166"/>
      <c r="AG233" s="166"/>
      <c r="AH233" s="166"/>
      <c r="AI233" s="166"/>
      <c r="AJ233" s="169"/>
      <c r="AK233" s="169"/>
      <c r="AL233" s="169"/>
      <c r="AM233" s="169"/>
      <c r="AN233" s="169"/>
      <c r="AO233" s="166"/>
      <c r="AP233" s="187"/>
      <c r="AQ233" s="180"/>
    </row>
    <row r="234" spans="1:43" s="189" customFormat="1" ht="24.75" customHeight="1" x14ac:dyDescent="0.2">
      <c r="A234" s="180">
        <v>233</v>
      </c>
      <c r="B234" s="181" t="s">
        <v>22242</v>
      </c>
      <c r="C234" s="182" t="s">
        <v>22243</v>
      </c>
      <c r="D234" s="207" t="str">
        <f>+INDEX([2]REPORTE_SEG_EXPEDIENTES!$F$1:$F$3006,MATCH(Tabla13[[#This Row],[REGISTRO]],[2]REPORTE_SEG_EXPEDIENTES!$B$1:$B$3006,0))</f>
        <v>10/03/2023</v>
      </c>
      <c r="E234" s="207"/>
      <c r="F234" s="183" t="s">
        <v>11970</v>
      </c>
      <c r="G234" s="207">
        <v>45001</v>
      </c>
      <c r="H234" s="207">
        <v>45001</v>
      </c>
      <c r="I234" s="207">
        <f t="shared" si="6"/>
        <v>45028</v>
      </c>
      <c r="J234" s="328" t="e">
        <f>IF(I234="-","NO ES TUPA",IF(Tabla5[[#This Row],[FECHA FIRMA]]&lt;=Tabla5[[#This Row],[FECHA DE PLAZO MAXIMO DE ATENCION]],"SI","NO"))</f>
        <v>#VALUE!</v>
      </c>
      <c r="K234" s="185"/>
      <c r="L234" s="185" t="str">
        <f>IFERROR(VLOOKUP(K234,[1]Hoja1!$B$2:$F$14234,2,FALSE),"")</f>
        <v/>
      </c>
      <c r="M234" s="185" t="str">
        <f>IFERROR(VLOOKUP(K234,[1]Hoja1!$B$2:$F$14234,3,FALSE),"")</f>
        <v/>
      </c>
      <c r="N234" s="185" t="str">
        <f>IFERROR(VLOOKUP(K234,[1]Hoja1!$B$2:$F$14234,4,FALSE),"")</f>
        <v/>
      </c>
      <c r="O234" s="193" t="s">
        <v>22244</v>
      </c>
      <c r="P234" s="185" t="s">
        <v>14894</v>
      </c>
      <c r="Q234" s="185" t="s">
        <v>23</v>
      </c>
      <c r="R234" s="185" t="s">
        <v>21541</v>
      </c>
      <c r="S234" s="185" t="s">
        <v>21542</v>
      </c>
      <c r="T234" s="185" t="s">
        <v>21458</v>
      </c>
      <c r="U234" s="185"/>
      <c r="V234" s="185" t="s">
        <v>1981</v>
      </c>
      <c r="W234" s="185"/>
      <c r="X234" s="185"/>
      <c r="Y234" s="191"/>
      <c r="Z234" s="187"/>
      <c r="AA234" s="166" t="s">
        <v>21663</v>
      </c>
      <c r="AB234" s="166" t="s">
        <v>21663</v>
      </c>
      <c r="AC234" s="166"/>
      <c r="AD234" s="166"/>
      <c r="AE234" s="166"/>
      <c r="AF234" s="166"/>
      <c r="AG234" s="166"/>
      <c r="AH234" s="166"/>
      <c r="AI234" s="166"/>
      <c r="AJ234" s="169"/>
      <c r="AK234" s="169"/>
      <c r="AL234" s="169"/>
      <c r="AM234" s="169"/>
      <c r="AN234" s="169"/>
      <c r="AO234" s="166"/>
      <c r="AP234" s="187"/>
      <c r="AQ234" s="180"/>
    </row>
    <row r="235" spans="1:43" s="189" customFormat="1" ht="24.75" customHeight="1" x14ac:dyDescent="0.2">
      <c r="A235" s="180">
        <v>234</v>
      </c>
      <c r="B235" s="181" t="s">
        <v>22245</v>
      </c>
      <c r="C235" s="182" t="s">
        <v>22246</v>
      </c>
      <c r="D235" s="207" t="e">
        <f>+INDEX([2]REPORTE_SEG_EXPEDIENTES!$F$1:$F$3006,MATCH(Tabla13[[#This Row],[REGISTRO]],[2]REPORTE_SEG_EXPEDIENTES!$B$1:$B$3006,0))</f>
        <v>#N/A</v>
      </c>
      <c r="E235" s="207"/>
      <c r="F235" s="183" t="s">
        <v>11970</v>
      </c>
      <c r="G235" s="207">
        <v>45001</v>
      </c>
      <c r="H235" s="207">
        <v>45001</v>
      </c>
      <c r="I235" s="207" t="s">
        <v>20</v>
      </c>
      <c r="J235" s="328" t="str">
        <f>IF(I235="-","NO ES TUPA",IF(Tabla5[[#This Row],[FECHA FIRMA]]&lt;=Tabla5[[#This Row],[FECHA DE PLAZO MAXIMO DE ATENCION]],"SI","NO"))</f>
        <v>NO ES TUPA</v>
      </c>
      <c r="K235" s="185"/>
      <c r="L235" s="185" t="str">
        <f>IFERROR(VLOOKUP(K235,[1]Hoja1!$B$2:$F$14234,2,FALSE),"")</f>
        <v/>
      </c>
      <c r="M235" s="185" t="str">
        <f>IFERROR(VLOOKUP(K235,[1]Hoja1!$B$2:$F$14234,3,FALSE),"")</f>
        <v/>
      </c>
      <c r="N235" s="185" t="str">
        <f>IFERROR(VLOOKUP(K235,[1]Hoja1!$B$2:$F$14234,4,FALSE),"")</f>
        <v/>
      </c>
      <c r="O235" s="193" t="s">
        <v>22247</v>
      </c>
      <c r="P235" s="185" t="s">
        <v>14894</v>
      </c>
      <c r="Q235" s="198" t="s">
        <v>23</v>
      </c>
      <c r="R235" s="185"/>
      <c r="S235" s="185"/>
      <c r="T235" s="185" t="s">
        <v>21451</v>
      </c>
      <c r="U235" s="185" t="s">
        <v>22248</v>
      </c>
      <c r="V235" s="185" t="s">
        <v>21444</v>
      </c>
      <c r="W235" s="185"/>
      <c r="X235" s="185"/>
      <c r="Y235" s="191"/>
      <c r="Z235" s="187"/>
      <c r="AA235" s="166" t="s">
        <v>21663</v>
      </c>
      <c r="AB235" s="166"/>
      <c r="AC235" s="166"/>
      <c r="AD235" s="166"/>
      <c r="AE235" s="166"/>
      <c r="AF235" s="166"/>
      <c r="AG235" s="166"/>
      <c r="AH235" s="166"/>
      <c r="AI235" s="166"/>
      <c r="AJ235" s="169"/>
      <c r="AK235" s="169"/>
      <c r="AL235" s="169"/>
      <c r="AM235" s="169"/>
      <c r="AN235" s="169"/>
      <c r="AO235" s="166"/>
      <c r="AP235" s="187"/>
      <c r="AQ235" s="180"/>
    </row>
    <row r="236" spans="1:43" s="189" customFormat="1" ht="24.75" customHeight="1" x14ac:dyDescent="0.2">
      <c r="A236" s="180">
        <v>235</v>
      </c>
      <c r="B236" s="181" t="s">
        <v>22249</v>
      </c>
      <c r="C236" s="182" t="s">
        <v>22250</v>
      </c>
      <c r="D236" s="207" t="str">
        <f>+INDEX([2]REPORTE_SEG_EXPEDIENTES!$F$1:$F$3006,MATCH(Tabla13[[#This Row],[REGISTRO]],[2]REPORTE_SEG_EXPEDIENTES!$B$1:$B$3006,0))</f>
        <v>13/02/2023</v>
      </c>
      <c r="E236" s="207"/>
      <c r="F236" s="183" t="s">
        <v>11970</v>
      </c>
      <c r="G236" s="207">
        <v>45001</v>
      </c>
      <c r="H236" s="207">
        <v>45001</v>
      </c>
      <c r="I236" s="207">
        <f t="shared" ref="I236:I257" si="7">DATE(YEAR(D236), MONTH(D236), DAY(D236) + QUOTIENT(15 + DAY(D236) - 1 + DAY(DAY(D236 + 15)), 5) * 2 + DAY(D236 + 15) - DAY(D236))</f>
        <v>45007</v>
      </c>
      <c r="J236" s="328" t="e">
        <f>IF(I236="-","NO ES TUPA",IF(Tabla5[[#This Row],[FECHA FIRMA]]&lt;=Tabla5[[#This Row],[FECHA DE PLAZO MAXIMO DE ATENCION]],"SI","NO"))</f>
        <v>#VALUE!</v>
      </c>
      <c r="K236" s="185">
        <v>21059</v>
      </c>
      <c r="L236" s="185" t="str">
        <f>IFERROR(VLOOKUP(K236,[1]Hoja1!$B$2:$F$14234,2,FALSE),"")</f>
        <v>MI ANITA</v>
      </c>
      <c r="M236" s="185" t="str">
        <f>IFERROR(VLOOKUP(K236,[1]Hoja1!$B$2:$F$14234,3,FALSE),"")</f>
        <v>TA-21059-PM</v>
      </c>
      <c r="N236" s="185" t="str">
        <f>IFERROR(VLOOKUP(K236,[1]Hoja1!$B$2:$F$14234,4,FALSE),"")</f>
        <v>CHUNGA ECA ROSA ESTHER ;ECA DE JACINTO PAULINA ;JACINTO ECA JUAN PASCUAL ;JACINTO ECA PABLO ;PANTA ECA MARITZA</v>
      </c>
      <c r="O236" s="193" t="s">
        <v>22251</v>
      </c>
      <c r="P236" s="185" t="s">
        <v>14894</v>
      </c>
      <c r="Q236" s="185"/>
      <c r="R236" s="185"/>
      <c r="S236" s="185"/>
      <c r="T236" s="185" t="s">
        <v>21445</v>
      </c>
      <c r="U236" s="185"/>
      <c r="V236" s="185" t="s">
        <v>1981</v>
      </c>
      <c r="W236" s="185"/>
      <c r="X236" s="185" t="s">
        <v>21537</v>
      </c>
      <c r="Y236" s="191"/>
      <c r="Z236" s="187"/>
      <c r="AA236" s="166" t="s">
        <v>21663</v>
      </c>
      <c r="AB236" s="166"/>
      <c r="AC236" s="166"/>
      <c r="AD236" s="166"/>
      <c r="AE236" s="166"/>
      <c r="AF236" s="166"/>
      <c r="AG236" s="166"/>
      <c r="AH236" s="166"/>
      <c r="AI236" s="166"/>
      <c r="AJ236" s="169"/>
      <c r="AK236" s="169"/>
      <c r="AL236" s="169"/>
      <c r="AM236" s="169"/>
      <c r="AN236" s="169"/>
      <c r="AO236" s="166"/>
      <c r="AP236" s="187"/>
      <c r="AQ236" s="180"/>
    </row>
    <row r="237" spans="1:43" s="189" customFormat="1" ht="24.75" customHeight="1" x14ac:dyDescent="0.2">
      <c r="A237" s="180">
        <v>236</v>
      </c>
      <c r="B237" s="181" t="s">
        <v>22252</v>
      </c>
      <c r="C237" s="182" t="s">
        <v>22253</v>
      </c>
      <c r="D237" s="207" t="str">
        <f>+INDEX([2]REPORTE_SEG_EXPEDIENTES!$F$1:$F$3006,MATCH(Tabla13[[#This Row],[REGISTRO]],[2]REPORTE_SEG_EXPEDIENTES!$B$1:$B$3006,0))</f>
        <v>10/03/2023</v>
      </c>
      <c r="E237" s="207"/>
      <c r="F237" s="183" t="s">
        <v>11970</v>
      </c>
      <c r="G237" s="207">
        <v>45001</v>
      </c>
      <c r="H237" s="207">
        <v>45001</v>
      </c>
      <c r="I237" s="207">
        <f t="shared" si="7"/>
        <v>45028</v>
      </c>
      <c r="J237" s="328" t="e">
        <f>IF(I237="-","NO ES TUPA",IF(Tabla5[[#This Row],[FECHA FIRMA]]&lt;=Tabla5[[#This Row],[FECHA DE PLAZO MAXIMO DE ATENCION]],"SI","NO"))</f>
        <v>#VALUE!</v>
      </c>
      <c r="K237" s="185"/>
      <c r="L237" s="185" t="str">
        <f>IFERROR(VLOOKUP(K237,[1]Hoja1!$B$2:$F$14234,2,FALSE),"")</f>
        <v/>
      </c>
      <c r="M237" s="185" t="str">
        <f>IFERROR(VLOOKUP(K237,[1]Hoja1!$B$2:$F$14234,3,FALSE),"")</f>
        <v/>
      </c>
      <c r="N237" s="185" t="str">
        <f>IFERROR(VLOOKUP(K237,[1]Hoja1!$B$2:$F$14234,4,FALSE),"")</f>
        <v/>
      </c>
      <c r="O237" s="193" t="s">
        <v>22254</v>
      </c>
      <c r="P237" s="185" t="s">
        <v>14894</v>
      </c>
      <c r="Q237" s="185" t="s">
        <v>23</v>
      </c>
      <c r="R237" s="185" t="s">
        <v>21541</v>
      </c>
      <c r="S237" s="185" t="s">
        <v>21542</v>
      </c>
      <c r="T237" s="185" t="s">
        <v>21458</v>
      </c>
      <c r="U237" s="185"/>
      <c r="V237" s="185" t="s">
        <v>1981</v>
      </c>
      <c r="W237" s="185"/>
      <c r="X237" s="185"/>
      <c r="Y237" s="191"/>
      <c r="Z237" s="187"/>
      <c r="AA237" s="166" t="s">
        <v>21663</v>
      </c>
      <c r="AB237" s="166" t="s">
        <v>21663</v>
      </c>
      <c r="AC237" s="166"/>
      <c r="AD237" s="166"/>
      <c r="AE237" s="166"/>
      <c r="AF237" s="166"/>
      <c r="AG237" s="166"/>
      <c r="AH237" s="166"/>
      <c r="AI237" s="166"/>
      <c r="AJ237" s="169"/>
      <c r="AK237" s="169"/>
      <c r="AL237" s="169"/>
      <c r="AM237" s="169"/>
      <c r="AN237" s="169"/>
      <c r="AO237" s="166"/>
      <c r="AP237" s="187"/>
      <c r="AQ237" s="180"/>
    </row>
    <row r="238" spans="1:43" s="189" customFormat="1" ht="24.75" customHeight="1" x14ac:dyDescent="0.2">
      <c r="A238" s="180">
        <v>237</v>
      </c>
      <c r="B238" s="181" t="s">
        <v>22255</v>
      </c>
      <c r="C238" s="182" t="s">
        <v>22256</v>
      </c>
      <c r="D238" s="207" t="str">
        <f>+INDEX([2]REPORTE_SEG_EXPEDIENTES!$F$1:$F$3006,MATCH(Tabla13[[#This Row],[REGISTRO]],[2]REPORTE_SEG_EXPEDIENTES!$B$1:$B$3006,0))</f>
        <v>10/03/2023</v>
      </c>
      <c r="E238" s="207"/>
      <c r="F238" s="183" t="s">
        <v>11970</v>
      </c>
      <c r="G238" s="207">
        <v>45001</v>
      </c>
      <c r="H238" s="207">
        <v>45001</v>
      </c>
      <c r="I238" s="207">
        <f t="shared" si="7"/>
        <v>45028</v>
      </c>
      <c r="J238" s="328" t="e">
        <f>IF(I238="-","NO ES TUPA",IF(Tabla5[[#This Row],[FECHA FIRMA]]&lt;=Tabla5[[#This Row],[FECHA DE PLAZO MAXIMO DE ATENCION]],"SI","NO"))</f>
        <v>#VALUE!</v>
      </c>
      <c r="K238" s="185"/>
      <c r="L238" s="185" t="str">
        <f>IFERROR(VLOOKUP(K238,[1]Hoja1!$B$2:$F$14234,2,FALSE),"")</f>
        <v/>
      </c>
      <c r="M238" s="185" t="str">
        <f>IFERROR(VLOOKUP(K238,[1]Hoja1!$B$2:$F$14234,3,FALSE),"")</f>
        <v/>
      </c>
      <c r="N238" s="185" t="str">
        <f>IFERROR(VLOOKUP(K238,[1]Hoja1!$B$2:$F$14234,4,FALSE),"")</f>
        <v/>
      </c>
      <c r="O238" s="193" t="s">
        <v>22257</v>
      </c>
      <c r="P238" s="185" t="s">
        <v>14894</v>
      </c>
      <c r="Q238" s="185" t="s">
        <v>23</v>
      </c>
      <c r="R238" s="185" t="s">
        <v>21541</v>
      </c>
      <c r="S238" s="185" t="s">
        <v>21542</v>
      </c>
      <c r="T238" s="185" t="s">
        <v>21458</v>
      </c>
      <c r="U238" s="185"/>
      <c r="V238" s="185" t="s">
        <v>1981</v>
      </c>
      <c r="W238" s="185"/>
      <c r="X238" s="185"/>
      <c r="Y238" s="191"/>
      <c r="Z238" s="187"/>
      <c r="AA238" s="166" t="s">
        <v>21663</v>
      </c>
      <c r="AB238" s="166" t="s">
        <v>21663</v>
      </c>
      <c r="AC238" s="166"/>
      <c r="AD238" s="166"/>
      <c r="AE238" s="166"/>
      <c r="AF238" s="166"/>
      <c r="AG238" s="166"/>
      <c r="AH238" s="166"/>
      <c r="AI238" s="166"/>
      <c r="AJ238" s="169"/>
      <c r="AK238" s="169"/>
      <c r="AL238" s="169"/>
      <c r="AM238" s="169"/>
      <c r="AN238" s="169"/>
      <c r="AO238" s="166"/>
      <c r="AP238" s="187"/>
      <c r="AQ238" s="180"/>
    </row>
    <row r="239" spans="1:43" s="189" customFormat="1" ht="24.75" customHeight="1" x14ac:dyDescent="0.2">
      <c r="A239" s="180">
        <v>238</v>
      </c>
      <c r="B239" s="181" t="s">
        <v>22258</v>
      </c>
      <c r="C239" s="182" t="s">
        <v>22259</v>
      </c>
      <c r="D239" s="207" t="str">
        <f>+INDEX([2]REPORTE_SEG_EXPEDIENTES!$F$1:$F$3006,MATCH(Tabla13[[#This Row],[REGISTRO]],[2]REPORTE_SEG_EXPEDIENTES!$B$1:$B$3006,0))</f>
        <v>10/03/2023</v>
      </c>
      <c r="E239" s="207"/>
      <c r="F239" s="183" t="s">
        <v>11970</v>
      </c>
      <c r="G239" s="207">
        <v>45002</v>
      </c>
      <c r="H239" s="207">
        <v>45002</v>
      </c>
      <c r="I239" s="207">
        <f t="shared" si="7"/>
        <v>45028</v>
      </c>
      <c r="J239" s="328" t="e">
        <f>IF(I239="-","NO ES TUPA",IF(Tabla5[[#This Row],[FECHA FIRMA]]&lt;=Tabla5[[#This Row],[FECHA DE PLAZO MAXIMO DE ATENCION]],"SI","NO"))</f>
        <v>#VALUE!</v>
      </c>
      <c r="K239" s="185"/>
      <c r="L239" s="185" t="str">
        <f>IFERROR(VLOOKUP(K239,[1]Hoja1!$B$2:$F$14234,2,FALSE),"")</f>
        <v/>
      </c>
      <c r="M239" s="185" t="str">
        <f>IFERROR(VLOOKUP(K239,[1]Hoja1!$B$2:$F$14234,3,FALSE),"")</f>
        <v/>
      </c>
      <c r="N239" s="185" t="str">
        <f>IFERROR(VLOOKUP(K239,[1]Hoja1!$B$2:$F$14234,4,FALSE),"")</f>
        <v/>
      </c>
      <c r="O239" s="193" t="s">
        <v>22260</v>
      </c>
      <c r="P239" s="185" t="s">
        <v>14894</v>
      </c>
      <c r="Q239" s="185" t="s">
        <v>23</v>
      </c>
      <c r="R239" s="185" t="s">
        <v>21541</v>
      </c>
      <c r="S239" s="185" t="s">
        <v>21542</v>
      </c>
      <c r="T239" s="185" t="s">
        <v>21458</v>
      </c>
      <c r="U239" s="185"/>
      <c r="V239" s="185" t="s">
        <v>1981</v>
      </c>
      <c r="W239" s="185"/>
      <c r="X239" s="185"/>
      <c r="Y239" s="191"/>
      <c r="Z239" s="187"/>
      <c r="AA239" s="166" t="s">
        <v>21663</v>
      </c>
      <c r="AB239" s="166" t="s">
        <v>21663</v>
      </c>
      <c r="AC239" s="166"/>
      <c r="AD239" s="166"/>
      <c r="AE239" s="166"/>
      <c r="AF239" s="166"/>
      <c r="AG239" s="166"/>
      <c r="AH239" s="166"/>
      <c r="AI239" s="166"/>
      <c r="AJ239" s="169"/>
      <c r="AK239" s="169"/>
      <c r="AL239" s="169"/>
      <c r="AM239" s="169"/>
      <c r="AN239" s="169"/>
      <c r="AO239" s="166"/>
      <c r="AP239" s="187"/>
      <c r="AQ239" s="180"/>
    </row>
    <row r="240" spans="1:43" s="189" customFormat="1" ht="24.75" customHeight="1" x14ac:dyDescent="0.2">
      <c r="A240" s="180">
        <v>239</v>
      </c>
      <c r="B240" s="181" t="s">
        <v>22261</v>
      </c>
      <c r="C240" s="182" t="s">
        <v>22262</v>
      </c>
      <c r="D240" s="207" t="str">
        <f>+INDEX([2]REPORTE_SEG_EXPEDIENTES!$F$1:$F$3006,MATCH(Tabla13[[#This Row],[REGISTRO]],[2]REPORTE_SEG_EXPEDIENTES!$B$1:$B$3006,0))</f>
        <v>10/03/2023</v>
      </c>
      <c r="E240" s="207"/>
      <c r="F240" s="183" t="s">
        <v>11970</v>
      </c>
      <c r="G240" s="207">
        <v>45002</v>
      </c>
      <c r="H240" s="207">
        <v>45002</v>
      </c>
      <c r="I240" s="207">
        <f t="shared" si="7"/>
        <v>45028</v>
      </c>
      <c r="J240" s="328" t="e">
        <f>IF(I240="-","NO ES TUPA",IF(Tabla5[[#This Row],[FECHA FIRMA]]&lt;=Tabla5[[#This Row],[FECHA DE PLAZO MAXIMO DE ATENCION]],"SI","NO"))</f>
        <v>#VALUE!</v>
      </c>
      <c r="K240" s="185"/>
      <c r="L240" s="185" t="str">
        <f>IFERROR(VLOOKUP(K240,[1]Hoja1!$B$2:$F$14234,2,FALSE),"")</f>
        <v/>
      </c>
      <c r="M240" s="185" t="str">
        <f>IFERROR(VLOOKUP(K240,[1]Hoja1!$B$2:$F$14234,3,FALSE),"")</f>
        <v/>
      </c>
      <c r="N240" s="185" t="str">
        <f>IFERROR(VLOOKUP(K240,[1]Hoja1!$B$2:$F$14234,4,FALSE),"")</f>
        <v/>
      </c>
      <c r="O240" s="193" t="s">
        <v>22263</v>
      </c>
      <c r="P240" s="185" t="s">
        <v>14894</v>
      </c>
      <c r="Q240" s="185" t="s">
        <v>23</v>
      </c>
      <c r="R240" s="185" t="s">
        <v>21541</v>
      </c>
      <c r="S240" s="185" t="s">
        <v>21542</v>
      </c>
      <c r="T240" s="185" t="s">
        <v>19118</v>
      </c>
      <c r="U240" s="185"/>
      <c r="V240" s="185" t="s">
        <v>1981</v>
      </c>
      <c r="W240" s="185"/>
      <c r="X240" s="185"/>
      <c r="Y240" s="191"/>
      <c r="Z240" s="187"/>
      <c r="AA240" s="166" t="s">
        <v>21663</v>
      </c>
      <c r="AB240" s="166" t="s">
        <v>21663</v>
      </c>
      <c r="AC240" s="166"/>
      <c r="AD240" s="166"/>
      <c r="AE240" s="166"/>
      <c r="AF240" s="166"/>
      <c r="AG240" s="166"/>
      <c r="AH240" s="166"/>
      <c r="AI240" s="166"/>
      <c r="AJ240" s="169"/>
      <c r="AK240" s="169"/>
      <c r="AL240" s="169"/>
      <c r="AM240" s="169"/>
      <c r="AN240" s="169"/>
      <c r="AO240" s="166"/>
      <c r="AP240" s="187"/>
      <c r="AQ240" s="180"/>
    </row>
    <row r="241" spans="1:43" s="189" customFormat="1" ht="24.75" customHeight="1" x14ac:dyDescent="0.2">
      <c r="A241" s="180">
        <v>240</v>
      </c>
      <c r="B241" s="181" t="s">
        <v>22264</v>
      </c>
      <c r="C241" s="182" t="s">
        <v>22265</v>
      </c>
      <c r="D241" s="207" t="str">
        <f>+INDEX([2]REPORTE_SEG_EXPEDIENTES!$F$1:$F$3006,MATCH(Tabla13[[#This Row],[REGISTRO]],[2]REPORTE_SEG_EXPEDIENTES!$B$1:$B$3006,0))</f>
        <v>10/03/2023</v>
      </c>
      <c r="E241" s="207"/>
      <c r="F241" s="183" t="s">
        <v>11970</v>
      </c>
      <c r="G241" s="207">
        <v>45002</v>
      </c>
      <c r="H241" s="207">
        <v>45002</v>
      </c>
      <c r="I241" s="207">
        <f t="shared" si="7"/>
        <v>45028</v>
      </c>
      <c r="J241" s="328" t="e">
        <f>IF(I241="-","NO ES TUPA",IF(Tabla5[[#This Row],[FECHA FIRMA]]&lt;=Tabla5[[#This Row],[FECHA DE PLAZO MAXIMO DE ATENCION]],"SI","NO"))</f>
        <v>#VALUE!</v>
      </c>
      <c r="K241" s="185"/>
      <c r="L241" s="185" t="str">
        <f>IFERROR(VLOOKUP(K241,[1]Hoja1!$B$2:$F$14234,2,FALSE),"")</f>
        <v/>
      </c>
      <c r="M241" s="185" t="str">
        <f>IFERROR(VLOOKUP(K241,[1]Hoja1!$B$2:$F$14234,3,FALSE),"")</f>
        <v/>
      </c>
      <c r="N241" s="185" t="str">
        <f>IFERROR(VLOOKUP(K241,[1]Hoja1!$B$2:$F$14234,4,FALSE),"")</f>
        <v/>
      </c>
      <c r="O241" s="193" t="s">
        <v>22266</v>
      </c>
      <c r="P241" s="185" t="s">
        <v>14894</v>
      </c>
      <c r="Q241" s="185" t="s">
        <v>23</v>
      </c>
      <c r="R241" s="185" t="s">
        <v>21541</v>
      </c>
      <c r="S241" s="185" t="s">
        <v>21542</v>
      </c>
      <c r="T241" s="185" t="s">
        <v>19118</v>
      </c>
      <c r="U241" s="185"/>
      <c r="V241" s="185" t="s">
        <v>1981</v>
      </c>
      <c r="W241" s="185"/>
      <c r="X241" s="185"/>
      <c r="Y241" s="191"/>
      <c r="Z241" s="187"/>
      <c r="AA241" s="166" t="s">
        <v>21663</v>
      </c>
      <c r="AB241" s="166" t="s">
        <v>21663</v>
      </c>
      <c r="AC241" s="166"/>
      <c r="AD241" s="166"/>
      <c r="AE241" s="166"/>
      <c r="AF241" s="166"/>
      <c r="AG241" s="166"/>
      <c r="AH241" s="166"/>
      <c r="AI241" s="166"/>
      <c r="AJ241" s="169"/>
      <c r="AK241" s="169"/>
      <c r="AL241" s="169"/>
      <c r="AM241" s="169"/>
      <c r="AN241" s="169"/>
      <c r="AO241" s="166"/>
      <c r="AP241" s="187"/>
      <c r="AQ241" s="180"/>
    </row>
    <row r="242" spans="1:43" s="189" customFormat="1" ht="24.75" customHeight="1" x14ac:dyDescent="0.2">
      <c r="A242" s="180">
        <v>241</v>
      </c>
      <c r="B242" s="181" t="s">
        <v>22267</v>
      </c>
      <c r="C242" s="182" t="s">
        <v>22268</v>
      </c>
      <c r="D242" s="207" t="str">
        <f>+INDEX([2]REPORTE_SEG_EXPEDIENTES!$F$1:$F$3006,MATCH(Tabla13[[#This Row],[REGISTRO]],[2]REPORTE_SEG_EXPEDIENTES!$B$1:$B$3006,0))</f>
        <v>10/03/2023</v>
      </c>
      <c r="E242" s="207"/>
      <c r="F242" s="183" t="s">
        <v>11970</v>
      </c>
      <c r="G242" s="207">
        <v>45002</v>
      </c>
      <c r="H242" s="207">
        <v>45002</v>
      </c>
      <c r="I242" s="207">
        <f t="shared" si="7"/>
        <v>45028</v>
      </c>
      <c r="J242" s="328" t="e">
        <f>IF(I242="-","NO ES TUPA",IF(Tabla5[[#This Row],[FECHA FIRMA]]&lt;=Tabla5[[#This Row],[FECHA DE PLAZO MAXIMO DE ATENCION]],"SI","NO"))</f>
        <v>#VALUE!</v>
      </c>
      <c r="K242" s="185"/>
      <c r="L242" s="185" t="str">
        <f>IFERROR(VLOOKUP(K242,[1]Hoja1!$B$2:$F$14234,2,FALSE),"")</f>
        <v/>
      </c>
      <c r="M242" s="185" t="str">
        <f>IFERROR(VLOOKUP(K242,[1]Hoja1!$B$2:$F$14234,3,FALSE),"")</f>
        <v/>
      </c>
      <c r="N242" s="185" t="str">
        <f>IFERROR(VLOOKUP(K242,[1]Hoja1!$B$2:$F$14234,4,FALSE),"")</f>
        <v/>
      </c>
      <c r="O242" s="193" t="s">
        <v>22269</v>
      </c>
      <c r="P242" s="185" t="s">
        <v>14894</v>
      </c>
      <c r="Q242" s="185" t="s">
        <v>23</v>
      </c>
      <c r="R242" s="185" t="s">
        <v>21541</v>
      </c>
      <c r="S242" s="185" t="s">
        <v>21542</v>
      </c>
      <c r="T242" s="185" t="s">
        <v>21458</v>
      </c>
      <c r="U242" s="185"/>
      <c r="V242" s="185" t="s">
        <v>1981</v>
      </c>
      <c r="W242" s="185"/>
      <c r="X242" s="185"/>
      <c r="Y242" s="191"/>
      <c r="Z242" s="187"/>
      <c r="AA242" s="166" t="s">
        <v>21663</v>
      </c>
      <c r="AB242" s="166" t="s">
        <v>21663</v>
      </c>
      <c r="AC242" s="166"/>
      <c r="AD242" s="166"/>
      <c r="AE242" s="166"/>
      <c r="AF242" s="166"/>
      <c r="AG242" s="166"/>
      <c r="AH242" s="166"/>
      <c r="AI242" s="166"/>
      <c r="AJ242" s="169"/>
      <c r="AK242" s="169"/>
      <c r="AL242" s="169"/>
      <c r="AM242" s="169"/>
      <c r="AN242" s="169"/>
      <c r="AO242" s="166"/>
      <c r="AP242" s="187"/>
      <c r="AQ242" s="180"/>
    </row>
    <row r="243" spans="1:43" s="189" customFormat="1" ht="24.75" customHeight="1" x14ac:dyDescent="0.2">
      <c r="A243" s="180">
        <v>242</v>
      </c>
      <c r="B243" s="181" t="s">
        <v>22270</v>
      </c>
      <c r="C243" s="182" t="s">
        <v>22271</v>
      </c>
      <c r="D243" s="207" t="str">
        <f>+INDEX([2]REPORTE_SEG_EXPEDIENTES!$F$1:$F$3006,MATCH(Tabla13[[#This Row],[REGISTRO]],[2]REPORTE_SEG_EXPEDIENTES!$B$1:$B$3006,0))</f>
        <v>10/03/2023</v>
      </c>
      <c r="E243" s="207"/>
      <c r="F243" s="183" t="s">
        <v>11970</v>
      </c>
      <c r="G243" s="207">
        <v>45002</v>
      </c>
      <c r="H243" s="207">
        <v>45002</v>
      </c>
      <c r="I243" s="207">
        <f t="shared" si="7"/>
        <v>45028</v>
      </c>
      <c r="J243" s="328" t="e">
        <f>IF(I243="-","NO ES TUPA",IF(Tabla5[[#This Row],[FECHA FIRMA]]&lt;=Tabla5[[#This Row],[FECHA DE PLAZO MAXIMO DE ATENCION]],"SI","NO"))</f>
        <v>#VALUE!</v>
      </c>
      <c r="K243" s="185"/>
      <c r="L243" s="185" t="str">
        <f>IFERROR(VLOOKUP(K243,[1]Hoja1!$B$2:$F$14234,2,FALSE),"")</f>
        <v/>
      </c>
      <c r="M243" s="185" t="str">
        <f>IFERROR(VLOOKUP(K243,[1]Hoja1!$B$2:$F$14234,3,FALSE),"")</f>
        <v/>
      </c>
      <c r="N243" s="185" t="str">
        <f>IFERROR(VLOOKUP(K243,[1]Hoja1!$B$2:$F$14234,4,FALSE),"")</f>
        <v/>
      </c>
      <c r="O243" s="193" t="s">
        <v>22272</v>
      </c>
      <c r="P243" s="185" t="s">
        <v>14894</v>
      </c>
      <c r="Q243" s="185" t="s">
        <v>23</v>
      </c>
      <c r="R243" s="185" t="s">
        <v>21541</v>
      </c>
      <c r="S243" s="185" t="s">
        <v>21542</v>
      </c>
      <c r="T243" s="185" t="s">
        <v>19118</v>
      </c>
      <c r="U243" s="185"/>
      <c r="V243" s="185" t="s">
        <v>1981</v>
      </c>
      <c r="W243" s="185"/>
      <c r="X243" s="185"/>
      <c r="Y243" s="191"/>
      <c r="Z243" s="187"/>
      <c r="AA243" s="166" t="s">
        <v>21663</v>
      </c>
      <c r="AB243" s="166" t="s">
        <v>21663</v>
      </c>
      <c r="AC243" s="166"/>
      <c r="AD243" s="166"/>
      <c r="AE243" s="166"/>
      <c r="AF243" s="166"/>
      <c r="AG243" s="166"/>
      <c r="AH243" s="166"/>
      <c r="AI243" s="166"/>
      <c r="AJ243" s="169"/>
      <c r="AK243" s="169"/>
      <c r="AL243" s="169"/>
      <c r="AM243" s="169"/>
      <c r="AN243" s="169"/>
      <c r="AO243" s="166"/>
      <c r="AP243" s="187"/>
      <c r="AQ243" s="180"/>
    </row>
    <row r="244" spans="1:43" s="189" customFormat="1" ht="24.75" customHeight="1" x14ac:dyDescent="0.2">
      <c r="A244" s="180">
        <v>243</v>
      </c>
      <c r="B244" s="181" t="s">
        <v>22273</v>
      </c>
      <c r="C244" s="182" t="s">
        <v>22274</v>
      </c>
      <c r="D244" s="207" t="str">
        <f>+INDEX([2]REPORTE_SEG_EXPEDIENTES!$F$1:$F$3006,MATCH(Tabla13[[#This Row],[REGISTRO]],[2]REPORTE_SEG_EXPEDIENTES!$B$1:$B$3006,0))</f>
        <v>10/03/2023</v>
      </c>
      <c r="E244" s="207"/>
      <c r="F244" s="183" t="s">
        <v>11970</v>
      </c>
      <c r="G244" s="207">
        <v>45002</v>
      </c>
      <c r="H244" s="207">
        <v>45002</v>
      </c>
      <c r="I244" s="207">
        <f t="shared" si="7"/>
        <v>45028</v>
      </c>
      <c r="J244" s="328" t="e">
        <f>IF(I244="-","NO ES TUPA",IF(Tabla5[[#This Row],[FECHA FIRMA]]&lt;=Tabla5[[#This Row],[FECHA DE PLAZO MAXIMO DE ATENCION]],"SI","NO"))</f>
        <v>#VALUE!</v>
      </c>
      <c r="K244" s="185"/>
      <c r="L244" s="185" t="str">
        <f>IFERROR(VLOOKUP(K244,[1]Hoja1!$B$2:$F$14234,2,FALSE),"")</f>
        <v/>
      </c>
      <c r="M244" s="185" t="str">
        <f>IFERROR(VLOOKUP(K244,[1]Hoja1!$B$2:$F$14234,3,FALSE),"")</f>
        <v/>
      </c>
      <c r="N244" s="185" t="str">
        <f>IFERROR(VLOOKUP(K244,[1]Hoja1!$B$2:$F$14234,4,FALSE),"")</f>
        <v/>
      </c>
      <c r="O244" s="193" t="s">
        <v>22275</v>
      </c>
      <c r="P244" s="185" t="s">
        <v>14894</v>
      </c>
      <c r="Q244" s="185" t="s">
        <v>23</v>
      </c>
      <c r="R244" s="185" t="s">
        <v>21541</v>
      </c>
      <c r="S244" s="185" t="s">
        <v>21542</v>
      </c>
      <c r="T244" s="185" t="s">
        <v>19118</v>
      </c>
      <c r="U244" s="185"/>
      <c r="V244" s="185" t="s">
        <v>1981</v>
      </c>
      <c r="W244" s="185"/>
      <c r="X244" s="185"/>
      <c r="Y244" s="191"/>
      <c r="Z244" s="187"/>
      <c r="AA244" s="166" t="s">
        <v>21663</v>
      </c>
      <c r="AB244" s="166" t="s">
        <v>21663</v>
      </c>
      <c r="AC244" s="166"/>
      <c r="AD244" s="166"/>
      <c r="AE244" s="166"/>
      <c r="AF244" s="166"/>
      <c r="AG244" s="166"/>
      <c r="AH244" s="166"/>
      <c r="AI244" s="166"/>
      <c r="AJ244" s="169"/>
      <c r="AK244" s="169"/>
      <c r="AL244" s="169"/>
      <c r="AM244" s="169"/>
      <c r="AN244" s="169"/>
      <c r="AO244" s="166"/>
      <c r="AP244" s="187"/>
      <c r="AQ244" s="180"/>
    </row>
    <row r="245" spans="1:43" s="189" customFormat="1" ht="24.75" customHeight="1" x14ac:dyDescent="0.2">
      <c r="A245" s="180">
        <v>244</v>
      </c>
      <c r="B245" s="181" t="s">
        <v>22276</v>
      </c>
      <c r="C245" s="182" t="s">
        <v>22277</v>
      </c>
      <c r="D245" s="207" t="str">
        <f>+INDEX([2]REPORTE_SEG_EXPEDIENTES!$F$1:$F$3006,MATCH(Tabla13[[#This Row],[REGISTRO]],[2]REPORTE_SEG_EXPEDIENTES!$B$1:$B$3006,0))</f>
        <v>15/03/2023</v>
      </c>
      <c r="E245" s="207"/>
      <c r="F245" s="183" t="s">
        <v>11970</v>
      </c>
      <c r="G245" s="207">
        <v>45006</v>
      </c>
      <c r="H245" s="207">
        <v>45006</v>
      </c>
      <c r="I245" s="207">
        <f t="shared" si="7"/>
        <v>45037</v>
      </c>
      <c r="J245" s="328" t="e">
        <f>IF(I245="-","NO ES TUPA",IF(Tabla5[[#This Row],[FECHA FIRMA]]&lt;=Tabla5[[#This Row],[FECHA DE PLAZO MAXIMO DE ATENCION]],"SI","NO"))</f>
        <v>#VALUE!</v>
      </c>
      <c r="K245" s="185"/>
      <c r="L245" s="185" t="str">
        <f>IFERROR(VLOOKUP(K245,[1]Hoja1!$B$2:$F$14234,2,FALSE),"")</f>
        <v/>
      </c>
      <c r="M245" s="185" t="str">
        <f>IFERROR(VLOOKUP(K245,[1]Hoja1!$B$2:$F$14234,3,FALSE),"")</f>
        <v/>
      </c>
      <c r="N245" s="185" t="str">
        <f>IFERROR(VLOOKUP(K245,[1]Hoja1!$B$2:$F$14234,4,FALSE),"")</f>
        <v/>
      </c>
      <c r="O245" s="193" t="s">
        <v>22278</v>
      </c>
      <c r="P245" s="185" t="s">
        <v>14894</v>
      </c>
      <c r="Q245" s="185" t="s">
        <v>23</v>
      </c>
      <c r="R245" s="185" t="s">
        <v>21541</v>
      </c>
      <c r="S245" s="185" t="s">
        <v>21542</v>
      </c>
      <c r="T245" s="185" t="s">
        <v>21458</v>
      </c>
      <c r="U245" s="185"/>
      <c r="V245" s="185" t="s">
        <v>1981</v>
      </c>
      <c r="W245" s="185"/>
      <c r="X245" s="185"/>
      <c r="Y245" s="191"/>
      <c r="Z245" s="187"/>
      <c r="AA245" s="166" t="s">
        <v>21663</v>
      </c>
      <c r="AB245" s="166" t="s">
        <v>21663</v>
      </c>
      <c r="AC245" s="166"/>
      <c r="AD245" s="166"/>
      <c r="AE245" s="166"/>
      <c r="AF245" s="166"/>
      <c r="AG245" s="166"/>
      <c r="AH245" s="166"/>
      <c r="AI245" s="166"/>
      <c r="AJ245" s="169"/>
      <c r="AK245" s="169"/>
      <c r="AL245" s="169"/>
      <c r="AM245" s="169"/>
      <c r="AN245" s="169"/>
      <c r="AO245" s="166"/>
      <c r="AP245" s="187"/>
      <c r="AQ245" s="180"/>
    </row>
    <row r="246" spans="1:43" s="189" customFormat="1" ht="24.75" customHeight="1" x14ac:dyDescent="0.2">
      <c r="A246" s="180">
        <v>245</v>
      </c>
      <c r="B246" s="181" t="s">
        <v>22279</v>
      </c>
      <c r="C246" s="182" t="s">
        <v>22280</v>
      </c>
      <c r="D246" s="207" t="str">
        <f>+INDEX([2]REPORTE_SEG_EXPEDIENTES!$F$1:$F$3006,MATCH(Tabla13[[#This Row],[REGISTRO]],[2]REPORTE_SEG_EXPEDIENTES!$B$1:$B$3006,0))</f>
        <v>16/03/2023</v>
      </c>
      <c r="E246" s="207"/>
      <c r="F246" s="183" t="s">
        <v>11970</v>
      </c>
      <c r="G246" s="207">
        <v>45006</v>
      </c>
      <c r="H246" s="207">
        <v>45006</v>
      </c>
      <c r="I246" s="207">
        <f t="shared" si="7"/>
        <v>45040</v>
      </c>
      <c r="J246" s="328" t="e">
        <f>IF(I246="-","NO ES TUPA",IF(Tabla5[[#This Row],[FECHA FIRMA]]&lt;=Tabla5[[#This Row],[FECHA DE PLAZO MAXIMO DE ATENCION]],"SI","NO"))</f>
        <v>#VALUE!</v>
      </c>
      <c r="K246" s="185">
        <v>21062</v>
      </c>
      <c r="L246" s="185" t="str">
        <f>IFERROR(VLOOKUP(K246,[1]Hoja1!$B$2:$F$14234,2,FALSE),"")</f>
        <v>SIEMPRE LEONOR</v>
      </c>
      <c r="M246" s="185" t="str">
        <f>IFERROR(VLOOKUP(K246,[1]Hoja1!$B$2:$F$14234,3,FALSE),"")</f>
        <v>TA-21062-PM</v>
      </c>
      <c r="N246" s="185" t="str">
        <f>IFERROR(VLOOKUP(K246,[1]Hoja1!$B$2:$F$14234,4,FALSE),"")</f>
        <v>PESQUERA ANYELES S.A.C.</v>
      </c>
      <c r="O246" s="193" t="s">
        <v>22281</v>
      </c>
      <c r="P246" s="185" t="s">
        <v>14894</v>
      </c>
      <c r="Q246" s="185" t="s">
        <v>36</v>
      </c>
      <c r="R246" s="185" t="s">
        <v>19144</v>
      </c>
      <c r="S246" s="185"/>
      <c r="T246" s="185" t="s">
        <v>21445</v>
      </c>
      <c r="U246" s="185"/>
      <c r="V246" s="185" t="s">
        <v>1981</v>
      </c>
      <c r="W246" s="185"/>
      <c r="X246" s="185"/>
      <c r="Y246" s="191"/>
      <c r="Z246" s="187"/>
      <c r="AA246" s="166" t="s">
        <v>21663</v>
      </c>
      <c r="AB246" s="166"/>
      <c r="AC246" s="166"/>
      <c r="AD246" s="166"/>
      <c r="AE246" s="166"/>
      <c r="AF246" s="166"/>
      <c r="AG246" s="166"/>
      <c r="AH246" s="166"/>
      <c r="AI246" s="166"/>
      <c r="AJ246" s="169"/>
      <c r="AK246" s="169"/>
      <c r="AL246" s="169"/>
      <c r="AM246" s="169"/>
      <c r="AN246" s="169"/>
      <c r="AO246" s="166"/>
      <c r="AP246" s="187"/>
      <c r="AQ246" s="180"/>
    </row>
    <row r="247" spans="1:43" s="189" customFormat="1" ht="24.75" customHeight="1" x14ac:dyDescent="0.2">
      <c r="A247" s="180">
        <v>246</v>
      </c>
      <c r="B247" s="181" t="s">
        <v>22282</v>
      </c>
      <c r="C247" s="182" t="s">
        <v>22283</v>
      </c>
      <c r="D247" s="207" t="str">
        <f>+INDEX([2]REPORTE_SEG_EXPEDIENTES!$F$1:$F$3006,MATCH(Tabla13[[#This Row],[REGISTRO]],[2]REPORTE_SEG_EXPEDIENTES!$B$1:$B$3006,0))</f>
        <v>16/03/2023</v>
      </c>
      <c r="E247" s="207"/>
      <c r="F247" s="183" t="s">
        <v>11970</v>
      </c>
      <c r="G247" s="207">
        <v>45006</v>
      </c>
      <c r="H247" s="207">
        <v>45006</v>
      </c>
      <c r="I247" s="207">
        <f t="shared" si="7"/>
        <v>45040</v>
      </c>
      <c r="J247" s="328" t="e">
        <f>IF(I247="-","NO ES TUPA",IF(Tabla5[[#This Row],[FECHA FIRMA]]&lt;=Tabla5[[#This Row],[FECHA DE PLAZO MAXIMO DE ATENCION]],"SI","NO"))</f>
        <v>#VALUE!</v>
      </c>
      <c r="K247" s="185"/>
      <c r="L247" s="185" t="str">
        <f>IFERROR(VLOOKUP(K247,[1]Hoja1!$B$2:$F$14234,2,FALSE),"")</f>
        <v/>
      </c>
      <c r="M247" s="185" t="str">
        <f>IFERROR(VLOOKUP(K247,[1]Hoja1!$B$2:$F$14234,3,FALSE),"")</f>
        <v/>
      </c>
      <c r="N247" s="185" t="str">
        <f>IFERROR(VLOOKUP(K247,[1]Hoja1!$B$2:$F$14234,4,FALSE),"")</f>
        <v/>
      </c>
      <c r="O247" s="193" t="s">
        <v>22284</v>
      </c>
      <c r="P247" s="185" t="s">
        <v>14894</v>
      </c>
      <c r="Q247" s="185" t="s">
        <v>23</v>
      </c>
      <c r="R247" s="185" t="s">
        <v>21541</v>
      </c>
      <c r="S247" s="185" t="s">
        <v>21542</v>
      </c>
      <c r="T247" s="185" t="s">
        <v>21458</v>
      </c>
      <c r="U247" s="185"/>
      <c r="V247" s="185" t="s">
        <v>1981</v>
      </c>
      <c r="W247" s="185"/>
      <c r="X247" s="185"/>
      <c r="Y247" s="191"/>
      <c r="Z247" s="187"/>
      <c r="AA247" s="166" t="s">
        <v>21663</v>
      </c>
      <c r="AB247" s="166" t="s">
        <v>21663</v>
      </c>
      <c r="AC247" s="166"/>
      <c r="AD247" s="166"/>
      <c r="AE247" s="166"/>
      <c r="AF247" s="166"/>
      <c r="AG247" s="166"/>
      <c r="AH247" s="166"/>
      <c r="AI247" s="166"/>
      <c r="AJ247" s="169"/>
      <c r="AK247" s="169"/>
      <c r="AL247" s="169"/>
      <c r="AM247" s="169"/>
      <c r="AN247" s="169"/>
      <c r="AO247" s="166"/>
      <c r="AP247" s="187"/>
      <c r="AQ247" s="180"/>
    </row>
    <row r="248" spans="1:43" s="189" customFormat="1" ht="24.75" customHeight="1" x14ac:dyDescent="0.2">
      <c r="A248" s="180">
        <v>247</v>
      </c>
      <c r="B248" s="181" t="s">
        <v>22285</v>
      </c>
      <c r="C248" s="182" t="s">
        <v>22286</v>
      </c>
      <c r="D248" s="207" t="str">
        <f>+INDEX([2]REPORTE_SEG_EXPEDIENTES!$F$1:$F$3006,MATCH(Tabla13[[#This Row],[REGISTRO]],[2]REPORTE_SEG_EXPEDIENTES!$B$1:$B$3006,0))</f>
        <v>14/03/2023</v>
      </c>
      <c r="E248" s="207"/>
      <c r="F248" s="183" t="s">
        <v>11970</v>
      </c>
      <c r="G248" s="207">
        <v>45006</v>
      </c>
      <c r="H248" s="207">
        <v>45006</v>
      </c>
      <c r="I248" s="207">
        <f t="shared" si="7"/>
        <v>45036</v>
      </c>
      <c r="J248" s="328" t="e">
        <f>IF(I248="-","NO ES TUPA",IF(Tabla5[[#This Row],[FECHA FIRMA]]&lt;=Tabla5[[#This Row],[FECHA DE PLAZO MAXIMO DE ATENCION]],"SI","NO"))</f>
        <v>#VALUE!</v>
      </c>
      <c r="K248" s="185"/>
      <c r="L248" s="185" t="str">
        <f>IFERROR(VLOOKUP(K248,[1]Hoja1!$B$2:$F$14234,2,FALSE),"")</f>
        <v/>
      </c>
      <c r="M248" s="185" t="str">
        <f>IFERROR(VLOOKUP(K248,[1]Hoja1!$B$2:$F$14234,3,FALSE),"")</f>
        <v/>
      </c>
      <c r="N248" s="185" t="str">
        <f>IFERROR(VLOOKUP(K248,[1]Hoja1!$B$2:$F$14234,4,FALSE),"")</f>
        <v/>
      </c>
      <c r="O248" s="193" t="s">
        <v>22287</v>
      </c>
      <c r="P248" s="185" t="s">
        <v>14894</v>
      </c>
      <c r="Q248" s="185" t="s">
        <v>23</v>
      </c>
      <c r="R248" s="185" t="s">
        <v>21541</v>
      </c>
      <c r="S248" s="185" t="s">
        <v>21542</v>
      </c>
      <c r="T248" s="185" t="s">
        <v>19118</v>
      </c>
      <c r="U248" s="185"/>
      <c r="V248" s="185" t="s">
        <v>1981</v>
      </c>
      <c r="W248" s="185"/>
      <c r="X248" s="185"/>
      <c r="Y248" s="191"/>
      <c r="Z248" s="187"/>
      <c r="AA248" s="166" t="s">
        <v>21663</v>
      </c>
      <c r="AB248" s="166" t="s">
        <v>21663</v>
      </c>
      <c r="AC248" s="166"/>
      <c r="AD248" s="166"/>
      <c r="AE248" s="166"/>
      <c r="AF248" s="166"/>
      <c r="AG248" s="166"/>
      <c r="AH248" s="166"/>
      <c r="AI248" s="166"/>
      <c r="AJ248" s="169"/>
      <c r="AK248" s="169"/>
      <c r="AL248" s="169"/>
      <c r="AM248" s="169"/>
      <c r="AN248" s="169"/>
      <c r="AO248" s="166"/>
      <c r="AP248" s="187"/>
      <c r="AQ248" s="180"/>
    </row>
    <row r="249" spans="1:43" s="189" customFormat="1" ht="24.75" customHeight="1" x14ac:dyDescent="0.2">
      <c r="A249" s="180">
        <v>248</v>
      </c>
      <c r="B249" s="181" t="s">
        <v>22288</v>
      </c>
      <c r="C249" s="182" t="s">
        <v>22289</v>
      </c>
      <c r="D249" s="207" t="str">
        <f>+INDEX([2]REPORTE_SEG_EXPEDIENTES!$F$1:$F$3006,MATCH(Tabla13[[#This Row],[REGISTRO]],[2]REPORTE_SEG_EXPEDIENTES!$B$1:$B$3006,0))</f>
        <v>12/01/2023</v>
      </c>
      <c r="E249" s="207"/>
      <c r="F249" s="183" t="s">
        <v>11970</v>
      </c>
      <c r="G249" s="207">
        <v>45007</v>
      </c>
      <c r="H249" s="207">
        <v>45007</v>
      </c>
      <c r="I249" s="207">
        <f t="shared" si="7"/>
        <v>44973</v>
      </c>
      <c r="J249" s="328" t="e">
        <f>IF(I249="-","NO ES TUPA",IF(Tabla5[[#This Row],[FECHA FIRMA]]&lt;=Tabla5[[#This Row],[FECHA DE PLAZO MAXIMO DE ATENCION]],"SI","NO"))</f>
        <v>#VALUE!</v>
      </c>
      <c r="K249" s="185">
        <v>67632</v>
      </c>
      <c r="L249" s="185" t="s">
        <v>22290</v>
      </c>
      <c r="M249" s="185" t="s">
        <v>22291</v>
      </c>
      <c r="N249" s="185" t="s">
        <v>22292</v>
      </c>
      <c r="O249" s="193" t="s">
        <v>22293</v>
      </c>
      <c r="P249" s="185" t="s">
        <v>14894</v>
      </c>
      <c r="Q249" s="185"/>
      <c r="R249" s="185"/>
      <c r="S249" s="185"/>
      <c r="T249" s="185" t="s">
        <v>21456</v>
      </c>
      <c r="U249" s="185"/>
      <c r="V249" s="185" t="s">
        <v>1981</v>
      </c>
      <c r="W249" s="185"/>
      <c r="X249" s="185" t="s">
        <v>19419</v>
      </c>
      <c r="Y249" s="191"/>
      <c r="Z249" s="187"/>
      <c r="AA249" s="166" t="s">
        <v>21663</v>
      </c>
      <c r="AB249" s="166"/>
      <c r="AC249" s="166"/>
      <c r="AD249" s="166"/>
      <c r="AE249" s="166"/>
      <c r="AF249" s="166"/>
      <c r="AG249" s="166"/>
      <c r="AH249" s="166"/>
      <c r="AI249" s="166"/>
      <c r="AJ249" s="169"/>
      <c r="AK249" s="169"/>
      <c r="AL249" s="169"/>
      <c r="AM249" s="169"/>
      <c r="AN249" s="169"/>
      <c r="AO249" s="166"/>
      <c r="AP249" s="187"/>
      <c r="AQ249" s="180"/>
    </row>
    <row r="250" spans="1:43" s="189" customFormat="1" ht="24.75" customHeight="1" x14ac:dyDescent="0.2">
      <c r="A250" s="180">
        <v>249</v>
      </c>
      <c r="B250" s="181" t="s">
        <v>22294</v>
      </c>
      <c r="C250" s="182" t="s">
        <v>22295</v>
      </c>
      <c r="D250" s="207" t="str">
        <f>+INDEX([2]REPORTE_SEG_EXPEDIENTES!$F$1:$F$3006,MATCH(Tabla13[[#This Row],[REGISTRO]],[2]REPORTE_SEG_EXPEDIENTES!$B$1:$B$3006,0))</f>
        <v>28/11/2022</v>
      </c>
      <c r="E250" s="207"/>
      <c r="F250" s="183" t="s">
        <v>11970</v>
      </c>
      <c r="G250" s="207">
        <v>45007</v>
      </c>
      <c r="H250" s="207">
        <v>45007</v>
      </c>
      <c r="I250" s="207">
        <f t="shared" si="7"/>
        <v>44900</v>
      </c>
      <c r="J250" s="328" t="e">
        <f>IF(I250="-","NO ES TUPA",IF(Tabla5[[#This Row],[FECHA FIRMA]]&lt;=Tabla5[[#This Row],[FECHA DE PLAZO MAXIMO DE ATENCION]],"SI","NO"))</f>
        <v>#VALUE!</v>
      </c>
      <c r="K250" s="185">
        <v>5297</v>
      </c>
      <c r="L250" s="185" t="str">
        <f>IFERROR(VLOOKUP(K250,[1]Hoja1!$B$2:$F$14234,2,FALSE),"")</f>
        <v>ROSA AMELIA 1</v>
      </c>
      <c r="M250" s="185" t="str">
        <f>IFERROR(VLOOKUP(K250,[1]Hoja1!$B$2:$F$14234,3,FALSE),"")</f>
        <v>PL-5297-CM</v>
      </c>
      <c r="N250" s="185" t="str">
        <f>IFERROR(VLOOKUP(K250,[1]Hoja1!$B$2:$F$14234,4,FALSE),"")</f>
        <v>LLENQUE JACINTO JOSE MARIANO</v>
      </c>
      <c r="O250" s="193" t="s">
        <v>22296</v>
      </c>
      <c r="P250" s="198" t="s">
        <v>14894</v>
      </c>
      <c r="Q250" s="198" t="s">
        <v>23</v>
      </c>
      <c r="R250" s="198"/>
      <c r="S250" s="198"/>
      <c r="T250" s="185" t="s">
        <v>78</v>
      </c>
      <c r="U250" s="198"/>
      <c r="V250" s="185" t="s">
        <v>1981</v>
      </c>
      <c r="W250" s="185" t="s">
        <v>5783</v>
      </c>
      <c r="X250" s="185" t="s">
        <v>20298</v>
      </c>
      <c r="Y250" s="191"/>
      <c r="Z250" s="187"/>
      <c r="AA250" s="166" t="s">
        <v>21663</v>
      </c>
      <c r="AB250" s="166"/>
      <c r="AC250" s="166"/>
      <c r="AD250" s="166"/>
      <c r="AE250" s="166"/>
      <c r="AF250" s="166"/>
      <c r="AG250" s="166"/>
      <c r="AH250" s="166"/>
      <c r="AI250" s="166"/>
      <c r="AJ250" s="169"/>
      <c r="AK250" s="169"/>
      <c r="AL250" s="169"/>
      <c r="AM250" s="169"/>
      <c r="AN250" s="169"/>
      <c r="AO250" s="166"/>
      <c r="AP250" s="187"/>
      <c r="AQ250" s="180"/>
    </row>
    <row r="251" spans="1:43" s="189" customFormat="1" ht="24.75" customHeight="1" x14ac:dyDescent="0.2">
      <c r="A251" s="180">
        <v>250</v>
      </c>
      <c r="B251" s="181" t="s">
        <v>22297</v>
      </c>
      <c r="C251" s="182" t="s">
        <v>22298</v>
      </c>
      <c r="D251" s="207" t="str">
        <f>+INDEX([2]REPORTE_SEG_EXPEDIENTES!$F$1:$F$3006,MATCH(Tabla13[[#This Row],[REGISTRO]],[2]REPORTE_SEG_EXPEDIENTES!$B$1:$B$3006,0))</f>
        <v>15/06/2022</v>
      </c>
      <c r="E251" s="207"/>
      <c r="F251" s="183" t="s">
        <v>11970</v>
      </c>
      <c r="G251" s="207">
        <v>45007</v>
      </c>
      <c r="H251" s="207">
        <v>45007</v>
      </c>
      <c r="I251" s="207">
        <f t="shared" si="7"/>
        <v>44764</v>
      </c>
      <c r="J251" s="328" t="e">
        <f>IF(I251="-","NO ES TUPA",IF(Tabla5[[#This Row],[FECHA FIRMA]]&lt;=Tabla5[[#This Row],[FECHA DE PLAZO MAXIMO DE ATENCION]],"SI","NO"))</f>
        <v>#VALUE!</v>
      </c>
      <c r="K251" s="185"/>
      <c r="L251" s="185" t="str">
        <f>IFERROR(VLOOKUP(K251,[1]Hoja1!$B$2:$F$14234,2,FALSE),"")</f>
        <v/>
      </c>
      <c r="M251" s="185" t="str">
        <f>IFERROR(VLOOKUP(K251,[1]Hoja1!$B$2:$F$14234,3,FALSE),"")</f>
        <v/>
      </c>
      <c r="N251" s="185" t="str">
        <f>IFERROR(VLOOKUP(K251,[1]Hoja1!$B$2:$F$14234,4,FALSE),"")</f>
        <v/>
      </c>
      <c r="O251" s="193" t="s">
        <v>22299</v>
      </c>
      <c r="P251" s="185" t="s">
        <v>15859</v>
      </c>
      <c r="Q251" s="185"/>
      <c r="R251" s="185"/>
      <c r="S251" s="185"/>
      <c r="T251" s="185" t="s">
        <v>19119</v>
      </c>
      <c r="U251" s="185"/>
      <c r="V251" s="185" t="s">
        <v>1981</v>
      </c>
      <c r="W251" s="212" t="s">
        <v>22300</v>
      </c>
      <c r="X251" s="185"/>
      <c r="Y251" s="191"/>
      <c r="Z251" s="187"/>
      <c r="AA251" s="166"/>
      <c r="AB251" s="166"/>
      <c r="AC251" s="166" t="s">
        <v>21663</v>
      </c>
      <c r="AD251" s="166"/>
      <c r="AE251" s="166" t="s">
        <v>21663</v>
      </c>
      <c r="AF251" s="166"/>
      <c r="AG251" s="166"/>
      <c r="AH251" s="166"/>
      <c r="AI251" s="166"/>
      <c r="AJ251" s="169"/>
      <c r="AK251" s="169"/>
      <c r="AL251" s="169"/>
      <c r="AM251" s="169"/>
      <c r="AN251" s="169"/>
      <c r="AO251" s="166"/>
      <c r="AP251" s="187"/>
      <c r="AQ251" s="180"/>
    </row>
    <row r="252" spans="1:43" s="189" customFormat="1" ht="24.75" customHeight="1" x14ac:dyDescent="0.2">
      <c r="A252" s="180">
        <v>251</v>
      </c>
      <c r="B252" s="181" t="s">
        <v>22301</v>
      </c>
      <c r="C252" s="182" t="s">
        <v>22302</v>
      </c>
      <c r="D252" s="207" t="str">
        <f>+INDEX([2]REPORTE_SEG_EXPEDIENTES!$F$1:$F$3006,MATCH(Tabla13[[#This Row],[REGISTRO]],[2]REPORTE_SEG_EXPEDIENTES!$B$1:$B$3006,0))</f>
        <v>24/05/2022</v>
      </c>
      <c r="E252" s="207"/>
      <c r="F252" s="183" t="s">
        <v>11970</v>
      </c>
      <c r="G252" s="207">
        <v>45008</v>
      </c>
      <c r="H252" s="207">
        <v>45008</v>
      </c>
      <c r="I252" s="207">
        <f t="shared" si="7"/>
        <v>44707</v>
      </c>
      <c r="J252" s="328" t="e">
        <f>IF(I252="-","NO ES TUPA",IF(Tabla5[[#This Row],[FECHA FIRMA]]&lt;=Tabla5[[#This Row],[FECHA DE PLAZO MAXIMO DE ATENCION]],"SI","NO"))</f>
        <v>#VALUE!</v>
      </c>
      <c r="K252" s="185"/>
      <c r="L252" s="185" t="str">
        <f>IFERROR(VLOOKUP(K252,[1]Hoja1!$B$2:$F$14234,2,FALSE),"")</f>
        <v/>
      </c>
      <c r="M252" s="185" t="str">
        <f>IFERROR(VLOOKUP(K252,[1]Hoja1!$B$2:$F$14234,3,FALSE),"")</f>
        <v/>
      </c>
      <c r="N252" s="185" t="str">
        <f>IFERROR(VLOOKUP(K252,[1]Hoja1!$B$2:$F$14234,4,FALSE),"")</f>
        <v/>
      </c>
      <c r="O252" s="193" t="s">
        <v>22303</v>
      </c>
      <c r="P252" s="185" t="s">
        <v>14894</v>
      </c>
      <c r="Q252" s="185"/>
      <c r="R252" s="185"/>
      <c r="S252" s="185"/>
      <c r="T252" s="185" t="s">
        <v>19115</v>
      </c>
      <c r="U252" s="185"/>
      <c r="V252" s="185" t="s">
        <v>1981</v>
      </c>
      <c r="W252" s="185"/>
      <c r="X252" s="185" t="s">
        <v>20298</v>
      </c>
      <c r="Y252" s="191"/>
      <c r="Z252" s="187"/>
      <c r="AA252" s="166"/>
      <c r="AB252" s="166" t="s">
        <v>21663</v>
      </c>
      <c r="AC252" s="166"/>
      <c r="AD252" s="166" t="s">
        <v>21663</v>
      </c>
      <c r="AE252" s="166"/>
      <c r="AF252" s="166" t="s">
        <v>21663</v>
      </c>
      <c r="AG252" s="166"/>
      <c r="AH252" s="166"/>
      <c r="AI252" s="166"/>
      <c r="AJ252" s="169"/>
      <c r="AK252" s="169"/>
      <c r="AL252" s="169"/>
      <c r="AM252" s="169"/>
      <c r="AN252" s="169"/>
      <c r="AO252" s="166"/>
      <c r="AP252" s="187"/>
      <c r="AQ252" s="180"/>
    </row>
    <row r="253" spans="1:43" s="189" customFormat="1" ht="24.75" customHeight="1" x14ac:dyDescent="0.2">
      <c r="A253" s="180">
        <v>252</v>
      </c>
      <c r="B253" s="181" t="s">
        <v>22304</v>
      </c>
      <c r="C253" s="182" t="s">
        <v>22305</v>
      </c>
      <c r="D253" s="207" t="str">
        <f>+INDEX([2]REPORTE_SEG_EXPEDIENTES!$F$1:$F$3006,MATCH(Tabla13[[#This Row],[REGISTRO]],[2]REPORTE_SEG_EXPEDIENTES!$B$1:$B$3006,0))</f>
        <v>17/06/2022</v>
      </c>
      <c r="E253" s="207"/>
      <c r="F253" s="183" t="s">
        <v>11970</v>
      </c>
      <c r="G253" s="207">
        <v>45008</v>
      </c>
      <c r="H253" s="207">
        <v>45008</v>
      </c>
      <c r="I253" s="207">
        <f t="shared" si="7"/>
        <v>44726</v>
      </c>
      <c r="J253" s="328" t="e">
        <f>IF(I253="-","NO ES TUPA",IF(Tabla5[[#This Row],[FECHA FIRMA]]&lt;=Tabla5[[#This Row],[FECHA DE PLAZO MAXIMO DE ATENCION]],"SI","NO"))</f>
        <v>#VALUE!</v>
      </c>
      <c r="K253" s="185"/>
      <c r="L253" s="185" t="str">
        <f>IFERROR(VLOOKUP(K253,[1]Hoja1!$B$2:$F$14234,2,FALSE),"")</f>
        <v/>
      </c>
      <c r="M253" s="185" t="str">
        <f>IFERROR(VLOOKUP(K253,[1]Hoja1!$B$2:$F$14234,3,FALSE),"")</f>
        <v/>
      </c>
      <c r="N253" s="185" t="str">
        <f>IFERROR(VLOOKUP(K253,[1]Hoja1!$B$2:$F$14234,4,FALSE),"")</f>
        <v/>
      </c>
      <c r="O253" s="193" t="s">
        <v>22306</v>
      </c>
      <c r="P253" s="185" t="s">
        <v>14894</v>
      </c>
      <c r="Q253" s="185"/>
      <c r="R253" s="185"/>
      <c r="S253" s="185"/>
      <c r="T253" s="185" t="s">
        <v>19115</v>
      </c>
      <c r="U253" s="185"/>
      <c r="V253" s="185" t="s">
        <v>1981</v>
      </c>
      <c r="W253" s="185"/>
      <c r="X253" s="185" t="s">
        <v>20298</v>
      </c>
      <c r="Y253" s="191"/>
      <c r="Z253" s="187"/>
      <c r="AA253" s="166"/>
      <c r="AB253" s="166" t="s">
        <v>21663</v>
      </c>
      <c r="AC253" s="166"/>
      <c r="AD253" s="166" t="s">
        <v>21663</v>
      </c>
      <c r="AE253" s="166"/>
      <c r="AF253" s="166"/>
      <c r="AG253" s="166"/>
      <c r="AH253" s="166"/>
      <c r="AI253" s="166"/>
      <c r="AJ253" s="169"/>
      <c r="AK253" s="169"/>
      <c r="AL253" s="169"/>
      <c r="AM253" s="169"/>
      <c r="AN253" s="169"/>
      <c r="AO253" s="166"/>
      <c r="AP253" s="187"/>
      <c r="AQ253" s="180"/>
    </row>
    <row r="254" spans="1:43" s="189" customFormat="1" ht="24.75" customHeight="1" x14ac:dyDescent="0.2">
      <c r="A254" s="180">
        <v>253</v>
      </c>
      <c r="B254" s="181" t="s">
        <v>22307</v>
      </c>
      <c r="C254" s="182" t="s">
        <v>22308</v>
      </c>
      <c r="D254" s="207" t="str">
        <f>+INDEX([2]REPORTE_SEG_EXPEDIENTES!$F$1:$F$3006,MATCH(Tabla13[[#This Row],[REGISTRO]],[2]REPORTE_SEG_EXPEDIENTES!$B$1:$B$3006,0))</f>
        <v>18/07/2022</v>
      </c>
      <c r="E254" s="207"/>
      <c r="F254" s="183" t="s">
        <v>11970</v>
      </c>
      <c r="G254" s="207">
        <v>45008</v>
      </c>
      <c r="H254" s="207">
        <v>45008</v>
      </c>
      <c r="I254" s="207">
        <f t="shared" si="7"/>
        <v>44756</v>
      </c>
      <c r="J254" s="328" t="e">
        <f>IF(I254="-","NO ES TUPA",IF(Tabla5[[#This Row],[FECHA FIRMA]]&lt;=Tabla5[[#This Row],[FECHA DE PLAZO MAXIMO DE ATENCION]],"SI","NO"))</f>
        <v>#VALUE!</v>
      </c>
      <c r="K254" s="185"/>
      <c r="L254" s="185" t="str">
        <f>IFERROR(VLOOKUP(K254,[1]Hoja1!$B$2:$F$14234,2,FALSE),"")</f>
        <v/>
      </c>
      <c r="M254" s="185" t="str">
        <f>IFERROR(VLOOKUP(K254,[1]Hoja1!$B$2:$F$14234,3,FALSE),"")</f>
        <v/>
      </c>
      <c r="N254" s="185" t="str">
        <f>IFERROR(VLOOKUP(K254,[1]Hoja1!$B$2:$F$14234,4,FALSE),"")</f>
        <v/>
      </c>
      <c r="O254" s="193" t="s">
        <v>22309</v>
      </c>
      <c r="P254" s="185" t="s">
        <v>14894</v>
      </c>
      <c r="Q254" s="185"/>
      <c r="R254" s="185"/>
      <c r="S254" s="185"/>
      <c r="T254" s="185" t="s">
        <v>19115</v>
      </c>
      <c r="U254" s="185"/>
      <c r="V254" s="185" t="s">
        <v>1981</v>
      </c>
      <c r="W254" s="185"/>
      <c r="X254" s="185" t="s">
        <v>20298</v>
      </c>
      <c r="Y254" s="191"/>
      <c r="Z254" s="187"/>
      <c r="AA254" s="166"/>
      <c r="AB254" s="166" t="s">
        <v>21663</v>
      </c>
      <c r="AC254" s="166"/>
      <c r="AD254" s="166"/>
      <c r="AE254" s="166"/>
      <c r="AF254" s="166" t="s">
        <v>21663</v>
      </c>
      <c r="AG254" s="166"/>
      <c r="AH254" s="166"/>
      <c r="AI254" s="166"/>
      <c r="AJ254" s="169"/>
      <c r="AK254" s="169"/>
      <c r="AL254" s="169"/>
      <c r="AM254" s="169"/>
      <c r="AN254" s="169"/>
      <c r="AO254" s="166"/>
      <c r="AP254" s="187"/>
      <c r="AQ254" s="180"/>
    </row>
    <row r="255" spans="1:43" s="189" customFormat="1" ht="24.75" customHeight="1" x14ac:dyDescent="0.2">
      <c r="A255" s="180">
        <v>254</v>
      </c>
      <c r="B255" s="181" t="s">
        <v>22310</v>
      </c>
      <c r="C255" s="182" t="s">
        <v>22311</v>
      </c>
      <c r="D255" s="207" t="str">
        <f>+INDEX([2]REPORTE_SEG_EXPEDIENTES!$F$1:$F$3006,MATCH(Tabla13[[#This Row],[REGISTRO]],[2]REPORTE_SEG_EXPEDIENTES!$B$1:$B$3006,0))</f>
        <v>22/07/2022</v>
      </c>
      <c r="E255" s="207"/>
      <c r="F255" s="183" t="s">
        <v>11970</v>
      </c>
      <c r="G255" s="207">
        <v>45008</v>
      </c>
      <c r="H255" s="207">
        <v>45008</v>
      </c>
      <c r="I255" s="207">
        <f t="shared" si="7"/>
        <v>44764</v>
      </c>
      <c r="J255" s="328" t="e">
        <f>IF(I255="-","NO ES TUPA",IF(Tabla5[[#This Row],[FECHA FIRMA]]&lt;=Tabla5[[#This Row],[FECHA DE PLAZO MAXIMO DE ATENCION]],"SI","NO"))</f>
        <v>#VALUE!</v>
      </c>
      <c r="K255" s="185"/>
      <c r="L255" s="185" t="str">
        <f>IFERROR(VLOOKUP(K255,[1]Hoja1!$B$2:$F$14234,2,FALSE),"")</f>
        <v/>
      </c>
      <c r="M255" s="185" t="str">
        <f>IFERROR(VLOOKUP(K255,[1]Hoja1!$B$2:$F$14234,3,FALSE),"")</f>
        <v/>
      </c>
      <c r="N255" s="185" t="str">
        <f>IFERROR(VLOOKUP(K255,[1]Hoja1!$B$2:$F$14234,4,FALSE),"")</f>
        <v/>
      </c>
      <c r="O255" s="193" t="s">
        <v>22312</v>
      </c>
      <c r="P255" s="185" t="s">
        <v>14894</v>
      </c>
      <c r="Q255" s="185"/>
      <c r="R255" s="185"/>
      <c r="S255" s="185"/>
      <c r="T255" s="185" t="s">
        <v>19113</v>
      </c>
      <c r="U255" s="185"/>
      <c r="V255" s="185" t="s">
        <v>1981</v>
      </c>
      <c r="W255" s="185"/>
      <c r="X255" s="185" t="s">
        <v>20298</v>
      </c>
      <c r="Y255" s="191"/>
      <c r="Z255" s="187"/>
      <c r="AA255" s="166"/>
      <c r="AB255" s="166"/>
      <c r="AC255" s="166"/>
      <c r="AD255" s="166"/>
      <c r="AE255" s="166"/>
      <c r="AF255" s="166"/>
      <c r="AG255" s="166"/>
      <c r="AH255" s="166"/>
      <c r="AI255" s="166"/>
      <c r="AJ255" s="169"/>
      <c r="AK255" s="169"/>
      <c r="AL255" s="169"/>
      <c r="AM255" s="169"/>
      <c r="AN255" s="169"/>
      <c r="AO255" s="166"/>
      <c r="AP255" s="187"/>
      <c r="AQ255" s="180"/>
    </row>
    <row r="256" spans="1:43" s="189" customFormat="1" ht="24.75" customHeight="1" x14ac:dyDescent="0.2">
      <c r="A256" s="180">
        <v>255</v>
      </c>
      <c r="B256" s="181" t="s">
        <v>22313</v>
      </c>
      <c r="C256" s="182" t="s">
        <v>22314</v>
      </c>
      <c r="D256" s="207" t="str">
        <f>+INDEX([2]REPORTE_SEG_EXPEDIENTES!$F$1:$F$3006,MATCH(Tabla13[[#This Row],[REGISTRO]],[2]REPORTE_SEG_EXPEDIENTES!$B$1:$B$3006,0))</f>
        <v>26/07/2022</v>
      </c>
      <c r="E256" s="207"/>
      <c r="F256" s="183" t="s">
        <v>11970</v>
      </c>
      <c r="G256" s="207">
        <v>45008</v>
      </c>
      <c r="H256" s="207">
        <v>45008</v>
      </c>
      <c r="I256" s="207">
        <f t="shared" si="7"/>
        <v>44772</v>
      </c>
      <c r="J256" s="328" t="e">
        <f>IF(I256="-","NO ES TUPA",IF(Tabla5[[#This Row],[FECHA FIRMA]]&lt;=Tabla5[[#This Row],[FECHA DE PLAZO MAXIMO DE ATENCION]],"SI","NO"))</f>
        <v>#VALUE!</v>
      </c>
      <c r="K256" s="185"/>
      <c r="L256" s="185" t="str">
        <f>IFERROR(VLOOKUP(K256,[1]Hoja1!$B$2:$F$14234,2,FALSE),"")</f>
        <v/>
      </c>
      <c r="M256" s="185" t="str">
        <f>IFERROR(VLOOKUP(K256,[1]Hoja1!$B$2:$F$14234,3,FALSE),"")</f>
        <v/>
      </c>
      <c r="N256" s="185" t="str">
        <f>IFERROR(VLOOKUP(K256,[1]Hoja1!$B$2:$F$14234,4,FALSE),"")</f>
        <v/>
      </c>
      <c r="O256" s="193" t="s">
        <v>22315</v>
      </c>
      <c r="P256" s="185" t="s">
        <v>14894</v>
      </c>
      <c r="Q256" s="185"/>
      <c r="R256" s="185"/>
      <c r="S256" s="185"/>
      <c r="T256" s="185" t="s">
        <v>19113</v>
      </c>
      <c r="U256" s="185"/>
      <c r="V256" s="185" t="s">
        <v>1981</v>
      </c>
      <c r="W256" s="185"/>
      <c r="X256" s="185" t="s">
        <v>20298</v>
      </c>
      <c r="Y256" s="191"/>
      <c r="Z256" s="187"/>
      <c r="AA256" s="166"/>
      <c r="AB256" s="166" t="s">
        <v>21663</v>
      </c>
      <c r="AC256" s="166"/>
      <c r="AD256" s="166"/>
      <c r="AE256" s="166"/>
      <c r="AF256" s="166"/>
      <c r="AG256" s="166"/>
      <c r="AH256" s="166"/>
      <c r="AI256" s="166"/>
      <c r="AJ256" s="169"/>
      <c r="AK256" s="169"/>
      <c r="AL256" s="169"/>
      <c r="AM256" s="169"/>
      <c r="AN256" s="169"/>
      <c r="AO256" s="166"/>
      <c r="AP256" s="187"/>
      <c r="AQ256" s="180"/>
    </row>
    <row r="257" spans="1:43" s="189" customFormat="1" ht="24.75" customHeight="1" x14ac:dyDescent="0.2">
      <c r="A257" s="180">
        <v>256</v>
      </c>
      <c r="B257" s="181" t="s">
        <v>22316</v>
      </c>
      <c r="C257" s="182" t="s">
        <v>22317</v>
      </c>
      <c r="D257" s="207" t="str">
        <f>+INDEX([2]REPORTE_SEG_EXPEDIENTES!$F$1:$F$3006,MATCH(Tabla13[[#This Row],[REGISTRO]],[2]REPORTE_SEG_EXPEDIENTES!$B$1:$B$3006,0))</f>
        <v>27/07/2022</v>
      </c>
      <c r="E257" s="207"/>
      <c r="F257" s="183" t="s">
        <v>11970</v>
      </c>
      <c r="G257" s="207">
        <v>45008</v>
      </c>
      <c r="H257" s="207">
        <v>45008</v>
      </c>
      <c r="I257" s="207">
        <f t="shared" si="7"/>
        <v>44773</v>
      </c>
      <c r="J257" s="328" t="e">
        <f>IF(I257="-","NO ES TUPA",IF(Tabla5[[#This Row],[FECHA FIRMA]]&lt;=Tabla5[[#This Row],[FECHA DE PLAZO MAXIMO DE ATENCION]],"SI","NO"))</f>
        <v>#VALUE!</v>
      </c>
      <c r="K257" s="185"/>
      <c r="L257" s="185" t="str">
        <f>IFERROR(VLOOKUP(K257,[1]Hoja1!$B$2:$F$14234,2,FALSE),"")</f>
        <v/>
      </c>
      <c r="M257" s="185" t="str">
        <f>IFERROR(VLOOKUP(K257,[1]Hoja1!$B$2:$F$14234,3,FALSE),"")</f>
        <v/>
      </c>
      <c r="N257" s="185" t="str">
        <f>IFERROR(VLOOKUP(K257,[1]Hoja1!$B$2:$F$14234,4,FALSE),"")</f>
        <v/>
      </c>
      <c r="O257" s="193" t="s">
        <v>22318</v>
      </c>
      <c r="P257" s="185" t="s">
        <v>14894</v>
      </c>
      <c r="Q257" s="185"/>
      <c r="R257" s="185"/>
      <c r="S257" s="185"/>
      <c r="T257" s="185" t="s">
        <v>19115</v>
      </c>
      <c r="U257" s="185"/>
      <c r="V257" s="185" t="s">
        <v>1981</v>
      </c>
      <c r="W257" s="185"/>
      <c r="X257" s="185" t="s">
        <v>20298</v>
      </c>
      <c r="Y257" s="191"/>
      <c r="Z257" s="187"/>
      <c r="AA257" s="166"/>
      <c r="AB257" s="166" t="s">
        <v>21663</v>
      </c>
      <c r="AC257" s="166"/>
      <c r="AD257" s="166"/>
      <c r="AE257" s="166"/>
      <c r="AF257" s="166"/>
      <c r="AG257" s="166"/>
      <c r="AH257" s="166"/>
      <c r="AI257" s="166"/>
      <c r="AJ257" s="169"/>
      <c r="AK257" s="169"/>
      <c r="AL257" s="169"/>
      <c r="AM257" s="169"/>
      <c r="AN257" s="169"/>
      <c r="AO257" s="166"/>
      <c r="AP257" s="187"/>
      <c r="AQ257" s="180"/>
    </row>
    <row r="258" spans="1:43" s="189" customFormat="1" ht="24.75" customHeight="1" x14ac:dyDescent="0.2">
      <c r="A258" s="180">
        <v>257</v>
      </c>
      <c r="B258" s="181" t="s">
        <v>22319</v>
      </c>
      <c r="C258" s="182" t="s">
        <v>22320</v>
      </c>
      <c r="D258" s="207" t="str">
        <f>+INDEX([2]REPORTE_SEG_EXPEDIENTES!$F$1:$F$3006,MATCH(Tabla13[[#This Row],[REGISTRO]],[2]REPORTE_SEG_EXPEDIENTES!$B$1:$B$3006,0))</f>
        <v>15/08/2022</v>
      </c>
      <c r="E258" s="207"/>
      <c r="F258" s="183" t="s">
        <v>11970</v>
      </c>
      <c r="G258" s="207">
        <v>45008</v>
      </c>
      <c r="H258" s="207">
        <v>45008</v>
      </c>
      <c r="I258" s="207">
        <f t="shared" ref="I258:I321" si="8">DATE(YEAR(D258), MONTH(D258), DAY(D258) + QUOTIENT(15 + DAY(D258) - 1 + DAY(DAY(D258 + 15)), 5) * 2 + DAY(D258 + 15) - DAY(D258))</f>
        <v>44825</v>
      </c>
      <c r="J258" s="328" t="e">
        <f>IF(I258="-","NO ES TUPA",IF(Tabla5[[#This Row],[FECHA FIRMA]]&lt;=Tabla5[[#This Row],[FECHA DE PLAZO MAXIMO DE ATENCION]],"SI","NO"))</f>
        <v>#VALUE!</v>
      </c>
      <c r="K258" s="185"/>
      <c r="L258" s="185" t="str">
        <f>IFERROR(VLOOKUP(K258,[1]Hoja1!$B$2:$F$14234,2,FALSE),"")</f>
        <v/>
      </c>
      <c r="M258" s="185" t="str">
        <f>IFERROR(VLOOKUP(K258,[1]Hoja1!$B$2:$F$14234,3,FALSE),"")</f>
        <v/>
      </c>
      <c r="N258" s="185" t="str">
        <f>IFERROR(VLOOKUP(K258,[1]Hoja1!$B$2:$F$14234,4,FALSE),"")</f>
        <v/>
      </c>
      <c r="O258" s="193" t="s">
        <v>22321</v>
      </c>
      <c r="P258" s="185" t="s">
        <v>14894</v>
      </c>
      <c r="Q258" s="185"/>
      <c r="R258" s="185"/>
      <c r="S258" s="185"/>
      <c r="T258" s="185" t="s">
        <v>19115</v>
      </c>
      <c r="U258" s="185"/>
      <c r="V258" s="185" t="s">
        <v>1981</v>
      </c>
      <c r="W258" s="185"/>
      <c r="X258" s="185" t="s">
        <v>20298</v>
      </c>
      <c r="Y258" s="191"/>
      <c r="Z258" s="187"/>
      <c r="AA258" s="166"/>
      <c r="AB258" s="166"/>
      <c r="AC258" s="166"/>
      <c r="AD258" s="166"/>
      <c r="AE258" s="166"/>
      <c r="AF258" s="166"/>
      <c r="AG258" s="166"/>
      <c r="AH258" s="166"/>
      <c r="AI258" s="166"/>
      <c r="AJ258" s="169"/>
      <c r="AK258" s="169"/>
      <c r="AL258" s="169"/>
      <c r="AM258" s="169"/>
      <c r="AN258" s="169"/>
      <c r="AO258" s="166"/>
      <c r="AP258" s="187"/>
      <c r="AQ258" s="180"/>
    </row>
    <row r="259" spans="1:43" s="189" customFormat="1" ht="24.75" customHeight="1" x14ac:dyDescent="0.2">
      <c r="A259" s="180">
        <v>258</v>
      </c>
      <c r="B259" s="181" t="s">
        <v>22322</v>
      </c>
      <c r="C259" s="182" t="s">
        <v>22323</v>
      </c>
      <c r="D259" s="207" t="str">
        <f>+INDEX([2]REPORTE_SEG_EXPEDIENTES!$F$1:$F$3006,MATCH(Tabla13[[#This Row],[REGISTRO]],[2]REPORTE_SEG_EXPEDIENTES!$B$1:$B$3006,0))</f>
        <v>15/09/2022</v>
      </c>
      <c r="E259" s="207"/>
      <c r="F259" s="183" t="s">
        <v>11970</v>
      </c>
      <c r="G259" s="207">
        <v>45008</v>
      </c>
      <c r="H259" s="207">
        <v>45008</v>
      </c>
      <c r="I259" s="207">
        <f t="shared" si="8"/>
        <v>44856</v>
      </c>
      <c r="J259" s="328" t="e">
        <f>IF(I259="-","NO ES TUPA",IF(Tabla5[[#This Row],[FECHA FIRMA]]&lt;=Tabla5[[#This Row],[FECHA DE PLAZO MAXIMO DE ATENCION]],"SI","NO"))</f>
        <v>#VALUE!</v>
      </c>
      <c r="K259" s="185"/>
      <c r="L259" s="185" t="str">
        <f>IFERROR(VLOOKUP(K259,[1]Hoja1!$B$2:$F$14234,2,FALSE),"")</f>
        <v/>
      </c>
      <c r="M259" s="185" t="str">
        <f>IFERROR(VLOOKUP(K259,[1]Hoja1!$B$2:$F$14234,3,FALSE),"")</f>
        <v/>
      </c>
      <c r="N259" s="185" t="str">
        <f>IFERROR(VLOOKUP(K259,[1]Hoja1!$B$2:$F$14234,4,FALSE),"")</f>
        <v/>
      </c>
      <c r="O259" s="193" t="s">
        <v>22324</v>
      </c>
      <c r="P259" s="185" t="s">
        <v>14894</v>
      </c>
      <c r="Q259" s="185"/>
      <c r="R259" s="185"/>
      <c r="S259" s="185"/>
      <c r="T259" s="185" t="s">
        <v>19115</v>
      </c>
      <c r="U259" s="185"/>
      <c r="V259" s="185" t="s">
        <v>1981</v>
      </c>
      <c r="W259" s="185"/>
      <c r="X259" s="185" t="s">
        <v>20298</v>
      </c>
      <c r="Y259" s="191"/>
      <c r="Z259" s="187"/>
      <c r="AA259" s="166"/>
      <c r="AB259" s="166"/>
      <c r="AC259" s="166"/>
      <c r="AD259" s="166"/>
      <c r="AE259" s="166"/>
      <c r="AF259" s="166"/>
      <c r="AG259" s="166"/>
      <c r="AH259" s="166"/>
      <c r="AI259" s="166"/>
      <c r="AJ259" s="169"/>
      <c r="AK259" s="169"/>
      <c r="AL259" s="169"/>
      <c r="AM259" s="169"/>
      <c r="AN259" s="169"/>
      <c r="AO259" s="166"/>
      <c r="AP259" s="187"/>
      <c r="AQ259" s="180"/>
    </row>
    <row r="260" spans="1:43" s="189" customFormat="1" ht="24.75" customHeight="1" x14ac:dyDescent="0.2">
      <c r="A260" s="180">
        <v>259</v>
      </c>
      <c r="B260" s="181" t="s">
        <v>22325</v>
      </c>
      <c r="C260" s="182" t="s">
        <v>22326</v>
      </c>
      <c r="D260" s="207" t="str">
        <f>+INDEX([2]REPORTE_SEG_EXPEDIENTES!$F$1:$F$3006,MATCH(Tabla13[[#This Row],[REGISTRO]],[2]REPORTE_SEG_EXPEDIENTES!$B$1:$B$3006,0))</f>
        <v>21/09/2022</v>
      </c>
      <c r="E260" s="207"/>
      <c r="F260" s="183" t="s">
        <v>11970</v>
      </c>
      <c r="G260" s="207">
        <v>45008</v>
      </c>
      <c r="H260" s="207">
        <v>45008</v>
      </c>
      <c r="I260" s="207">
        <f t="shared" si="8"/>
        <v>44826</v>
      </c>
      <c r="J260" s="328" t="e">
        <f>IF(I260="-","NO ES TUPA",IF(Tabla5[[#This Row],[FECHA FIRMA]]&lt;=Tabla5[[#This Row],[FECHA DE PLAZO MAXIMO DE ATENCION]],"SI","NO"))</f>
        <v>#VALUE!</v>
      </c>
      <c r="K260" s="185"/>
      <c r="L260" s="185" t="str">
        <f>IFERROR(VLOOKUP(K260,[1]Hoja1!$B$2:$F$14234,2,FALSE),"")</f>
        <v/>
      </c>
      <c r="M260" s="185" t="str">
        <f>IFERROR(VLOOKUP(K260,[1]Hoja1!$B$2:$F$14234,3,FALSE),"")</f>
        <v/>
      </c>
      <c r="N260" s="185" t="str">
        <f>IFERROR(VLOOKUP(K260,[1]Hoja1!$B$2:$F$14234,4,FALSE),"")</f>
        <v/>
      </c>
      <c r="O260" s="193" t="s">
        <v>22327</v>
      </c>
      <c r="P260" s="185" t="s">
        <v>14894</v>
      </c>
      <c r="Q260" s="185"/>
      <c r="R260" s="185"/>
      <c r="S260" s="185"/>
      <c r="T260" s="185" t="s">
        <v>19115</v>
      </c>
      <c r="U260" s="185"/>
      <c r="V260" s="185" t="s">
        <v>1981</v>
      </c>
      <c r="W260" s="185"/>
      <c r="X260" s="185" t="s">
        <v>20298</v>
      </c>
      <c r="Y260" s="191"/>
      <c r="Z260" s="187"/>
      <c r="AA260" s="166"/>
      <c r="AB260" s="166"/>
      <c r="AC260" s="166"/>
      <c r="AD260" s="166"/>
      <c r="AE260" s="166"/>
      <c r="AF260" s="166"/>
      <c r="AG260" s="166"/>
      <c r="AH260" s="166"/>
      <c r="AI260" s="166"/>
      <c r="AJ260" s="169"/>
      <c r="AK260" s="169"/>
      <c r="AL260" s="169"/>
      <c r="AM260" s="169"/>
      <c r="AN260" s="169"/>
      <c r="AO260" s="166"/>
      <c r="AP260" s="187"/>
      <c r="AQ260" s="180"/>
    </row>
    <row r="261" spans="1:43" s="189" customFormat="1" ht="24.75" customHeight="1" x14ac:dyDescent="0.2">
      <c r="A261" s="180">
        <v>260</v>
      </c>
      <c r="B261" s="181" t="s">
        <v>22328</v>
      </c>
      <c r="C261" s="182" t="s">
        <v>22329</v>
      </c>
      <c r="D261" s="207" t="str">
        <f>+INDEX([2]REPORTE_SEG_EXPEDIENTES!$F$1:$F$3006,MATCH(Tabla13[[#This Row],[REGISTRO]],[2]REPORTE_SEG_EXPEDIENTES!$B$1:$B$3006,0))</f>
        <v>06/10/2022</v>
      </c>
      <c r="E261" s="207"/>
      <c r="F261" s="183" t="s">
        <v>11970</v>
      </c>
      <c r="G261" s="207">
        <v>45008</v>
      </c>
      <c r="H261" s="207">
        <v>45008</v>
      </c>
      <c r="I261" s="207">
        <f t="shared" si="8"/>
        <v>44871</v>
      </c>
      <c r="J261" s="328" t="e">
        <f>IF(I261="-","NO ES TUPA",IF(Tabla5[[#This Row],[FECHA FIRMA]]&lt;=Tabla5[[#This Row],[FECHA DE PLAZO MAXIMO DE ATENCION]],"SI","NO"))</f>
        <v>#VALUE!</v>
      </c>
      <c r="K261" s="185"/>
      <c r="L261" s="185" t="str">
        <f>IFERROR(VLOOKUP(K261,[1]Hoja1!$B$2:$F$14234,2,FALSE),"")</f>
        <v/>
      </c>
      <c r="M261" s="185" t="str">
        <f>IFERROR(VLOOKUP(K261,[1]Hoja1!$B$2:$F$14234,3,FALSE),"")</f>
        <v/>
      </c>
      <c r="N261" s="185" t="str">
        <f>IFERROR(VLOOKUP(K261,[1]Hoja1!$B$2:$F$14234,4,FALSE),"")</f>
        <v/>
      </c>
      <c r="O261" s="193" t="s">
        <v>22330</v>
      </c>
      <c r="P261" s="185" t="s">
        <v>14894</v>
      </c>
      <c r="Q261" s="185"/>
      <c r="R261" s="185"/>
      <c r="S261" s="185"/>
      <c r="T261" s="185" t="s">
        <v>21446</v>
      </c>
      <c r="U261" s="185"/>
      <c r="V261" s="185" t="s">
        <v>1981</v>
      </c>
      <c r="W261" s="185"/>
      <c r="X261" s="185" t="s">
        <v>20298</v>
      </c>
      <c r="Y261" s="191"/>
      <c r="Z261" s="187"/>
      <c r="AA261" s="166"/>
      <c r="AB261" s="166"/>
      <c r="AC261" s="166"/>
      <c r="AD261" s="166"/>
      <c r="AE261" s="166"/>
      <c r="AF261" s="166"/>
      <c r="AG261" s="166"/>
      <c r="AH261" s="166"/>
      <c r="AI261" s="166"/>
      <c r="AJ261" s="169"/>
      <c r="AK261" s="169"/>
      <c r="AL261" s="169"/>
      <c r="AM261" s="169"/>
      <c r="AN261" s="169"/>
      <c r="AO261" s="166"/>
      <c r="AP261" s="187"/>
      <c r="AQ261" s="180"/>
    </row>
    <row r="262" spans="1:43" s="189" customFormat="1" ht="24.75" customHeight="1" x14ac:dyDescent="0.2">
      <c r="A262" s="180">
        <v>261</v>
      </c>
      <c r="B262" s="181" t="s">
        <v>22331</v>
      </c>
      <c r="C262" s="182" t="s">
        <v>22332</v>
      </c>
      <c r="D262" s="207" t="str">
        <f>+INDEX([2]REPORTE_SEG_EXPEDIENTES!$F$1:$F$3006,MATCH(Tabla13[[#This Row],[REGISTRO]],[2]REPORTE_SEG_EXPEDIENTES!$B$1:$B$3006,0))</f>
        <v>17/10/2022</v>
      </c>
      <c r="E262" s="207"/>
      <c r="F262" s="183" t="s">
        <v>11970</v>
      </c>
      <c r="G262" s="207">
        <v>45008</v>
      </c>
      <c r="H262" s="207">
        <v>45008</v>
      </c>
      <c r="I262" s="207">
        <f t="shared" si="8"/>
        <v>44847</v>
      </c>
      <c r="J262" s="328" t="e">
        <f>IF(I262="-","NO ES TUPA",IF(Tabla5[[#This Row],[FECHA FIRMA]]&lt;=Tabla5[[#This Row],[FECHA DE PLAZO MAXIMO DE ATENCION]],"SI","NO"))</f>
        <v>#VALUE!</v>
      </c>
      <c r="K262" s="185"/>
      <c r="L262" s="185" t="str">
        <f>IFERROR(VLOOKUP(K262,[1]Hoja1!$B$2:$F$14234,2,FALSE),"")</f>
        <v/>
      </c>
      <c r="M262" s="185" t="str">
        <f>IFERROR(VLOOKUP(K262,[1]Hoja1!$B$2:$F$14234,3,FALSE),"")</f>
        <v/>
      </c>
      <c r="N262" s="185" t="str">
        <f>IFERROR(VLOOKUP(K262,[1]Hoja1!$B$2:$F$14234,4,FALSE),"")</f>
        <v/>
      </c>
      <c r="O262" s="193" t="s">
        <v>22333</v>
      </c>
      <c r="P262" s="185" t="s">
        <v>14894</v>
      </c>
      <c r="Q262" s="185"/>
      <c r="R262" s="185"/>
      <c r="S262" s="185"/>
      <c r="T262" s="185" t="s">
        <v>19115</v>
      </c>
      <c r="U262" s="185"/>
      <c r="V262" s="185" t="s">
        <v>1981</v>
      </c>
      <c r="W262" s="185"/>
      <c r="X262" s="185" t="s">
        <v>20298</v>
      </c>
      <c r="Y262" s="191"/>
      <c r="Z262" s="187"/>
      <c r="AA262" s="166"/>
      <c r="AB262" s="166"/>
      <c r="AC262" s="166"/>
      <c r="AD262" s="166"/>
      <c r="AE262" s="166"/>
      <c r="AF262" s="166"/>
      <c r="AG262" s="166"/>
      <c r="AH262" s="166"/>
      <c r="AI262" s="166"/>
      <c r="AJ262" s="169"/>
      <c r="AK262" s="169"/>
      <c r="AL262" s="169"/>
      <c r="AM262" s="169"/>
      <c r="AN262" s="169"/>
      <c r="AO262" s="166"/>
      <c r="AP262" s="187"/>
      <c r="AQ262" s="180"/>
    </row>
    <row r="263" spans="1:43" s="189" customFormat="1" ht="24.75" customHeight="1" x14ac:dyDescent="0.2">
      <c r="A263" s="180">
        <v>262</v>
      </c>
      <c r="B263" s="181" t="s">
        <v>22334</v>
      </c>
      <c r="C263" s="182" t="s">
        <v>22335</v>
      </c>
      <c r="D263" s="207" t="str">
        <f>+INDEX([2]REPORTE_SEG_EXPEDIENTES!$F$1:$F$3006,MATCH(Tabla13[[#This Row],[REGISTRO]],[2]REPORTE_SEG_EXPEDIENTES!$B$1:$B$3006,0))</f>
        <v>20/10/2022</v>
      </c>
      <c r="E263" s="207"/>
      <c r="F263" s="183" t="s">
        <v>11970</v>
      </c>
      <c r="G263" s="207">
        <v>45008</v>
      </c>
      <c r="H263" s="207">
        <v>45008</v>
      </c>
      <c r="I263" s="207">
        <f t="shared" si="8"/>
        <v>44852</v>
      </c>
      <c r="J263" s="328" t="e">
        <f>IF(I263="-","NO ES TUPA",IF(Tabla5[[#This Row],[FECHA FIRMA]]&lt;=Tabla5[[#This Row],[FECHA DE PLAZO MAXIMO DE ATENCION]],"SI","NO"))</f>
        <v>#VALUE!</v>
      </c>
      <c r="K263" s="185"/>
      <c r="L263" s="185" t="str">
        <f>IFERROR(VLOOKUP(K263,[1]Hoja1!$B$2:$F$14234,2,FALSE),"")</f>
        <v/>
      </c>
      <c r="M263" s="185" t="str">
        <f>IFERROR(VLOOKUP(K263,[1]Hoja1!$B$2:$F$14234,3,FALSE),"")</f>
        <v/>
      </c>
      <c r="N263" s="185" t="str">
        <f>IFERROR(VLOOKUP(K263,[1]Hoja1!$B$2:$F$14234,4,FALSE),"")</f>
        <v/>
      </c>
      <c r="O263" s="193" t="s">
        <v>22336</v>
      </c>
      <c r="P263" s="185" t="s">
        <v>14894</v>
      </c>
      <c r="Q263" s="185"/>
      <c r="R263" s="185"/>
      <c r="S263" s="185"/>
      <c r="T263" s="185" t="s">
        <v>19113</v>
      </c>
      <c r="U263" s="185"/>
      <c r="V263" s="185" t="s">
        <v>1981</v>
      </c>
      <c r="W263" s="185"/>
      <c r="X263" s="185" t="s">
        <v>20298</v>
      </c>
      <c r="Y263" s="191"/>
      <c r="Z263" s="187"/>
      <c r="AA263" s="166"/>
      <c r="AB263" s="166"/>
      <c r="AC263" s="166"/>
      <c r="AD263" s="166"/>
      <c r="AE263" s="166"/>
      <c r="AF263" s="166"/>
      <c r="AG263" s="166"/>
      <c r="AH263" s="166"/>
      <c r="AI263" s="166"/>
      <c r="AJ263" s="169"/>
      <c r="AK263" s="169"/>
      <c r="AL263" s="169"/>
      <c r="AM263" s="169"/>
      <c r="AN263" s="169"/>
      <c r="AO263" s="166"/>
      <c r="AP263" s="187"/>
      <c r="AQ263" s="180"/>
    </row>
    <row r="264" spans="1:43" s="189" customFormat="1" ht="24.75" customHeight="1" x14ac:dyDescent="0.2">
      <c r="A264" s="180">
        <v>263</v>
      </c>
      <c r="B264" s="181" t="s">
        <v>22337</v>
      </c>
      <c r="C264" s="182" t="s">
        <v>22338</v>
      </c>
      <c r="D264" s="207" t="str">
        <f>+INDEX([2]REPORTE_SEG_EXPEDIENTES!$F$1:$F$3006,MATCH(Tabla13[[#This Row],[REGISTRO]],[2]REPORTE_SEG_EXPEDIENTES!$B$1:$B$3006,0))</f>
        <v>25/10/2022</v>
      </c>
      <c r="E264" s="207"/>
      <c r="F264" s="183" t="s">
        <v>11970</v>
      </c>
      <c r="G264" s="207">
        <v>45008</v>
      </c>
      <c r="H264" s="207">
        <v>45008</v>
      </c>
      <c r="I264" s="207">
        <f t="shared" si="8"/>
        <v>44861</v>
      </c>
      <c r="J264" s="328" t="e">
        <f>IF(I264="-","NO ES TUPA",IF(Tabla5[[#This Row],[FECHA FIRMA]]&lt;=Tabla5[[#This Row],[FECHA DE PLAZO MAXIMO DE ATENCION]],"SI","NO"))</f>
        <v>#VALUE!</v>
      </c>
      <c r="K264" s="185"/>
      <c r="L264" s="185" t="str">
        <f>IFERROR(VLOOKUP(K264,[1]Hoja1!$B$2:$F$14234,2,FALSE),"")</f>
        <v/>
      </c>
      <c r="M264" s="185" t="str">
        <f>IFERROR(VLOOKUP(K264,[1]Hoja1!$B$2:$F$14234,3,FALSE),"")</f>
        <v/>
      </c>
      <c r="N264" s="185" t="str">
        <f>IFERROR(VLOOKUP(K264,[1]Hoja1!$B$2:$F$14234,4,FALSE),"")</f>
        <v/>
      </c>
      <c r="O264" s="193" t="s">
        <v>22339</v>
      </c>
      <c r="P264" s="185" t="s">
        <v>14894</v>
      </c>
      <c r="Q264" s="185"/>
      <c r="R264" s="185"/>
      <c r="S264" s="185"/>
      <c r="T264" s="185" t="s">
        <v>19115</v>
      </c>
      <c r="U264" s="185"/>
      <c r="V264" s="185" t="s">
        <v>1981</v>
      </c>
      <c r="W264" s="185"/>
      <c r="X264" s="185" t="s">
        <v>20298</v>
      </c>
      <c r="Y264" s="191"/>
      <c r="Z264" s="187"/>
      <c r="AA264" s="166"/>
      <c r="AB264" s="166" t="s">
        <v>21663</v>
      </c>
      <c r="AC264" s="166"/>
      <c r="AD264" s="166"/>
      <c r="AE264" s="166"/>
      <c r="AF264" s="166"/>
      <c r="AG264" s="166"/>
      <c r="AH264" s="166"/>
      <c r="AI264" s="166"/>
      <c r="AJ264" s="169"/>
      <c r="AK264" s="169"/>
      <c r="AL264" s="169"/>
      <c r="AM264" s="169"/>
      <c r="AN264" s="169"/>
      <c r="AO264" s="166"/>
      <c r="AP264" s="187"/>
      <c r="AQ264" s="180"/>
    </row>
    <row r="265" spans="1:43" s="189" customFormat="1" ht="24.75" customHeight="1" x14ac:dyDescent="0.2">
      <c r="A265" s="180">
        <v>264</v>
      </c>
      <c r="B265" s="181" t="s">
        <v>22340</v>
      </c>
      <c r="C265" s="182" t="s">
        <v>22341</v>
      </c>
      <c r="D265" s="207" t="str">
        <f>+INDEX([2]REPORTE_SEG_EXPEDIENTES!$F$1:$F$3006,MATCH(Tabla13[[#This Row],[REGISTRO]],[2]REPORTE_SEG_EXPEDIENTES!$B$1:$B$3006,0))</f>
        <v>08/11/2022</v>
      </c>
      <c r="E265" s="207"/>
      <c r="F265" s="183" t="s">
        <v>11970</v>
      </c>
      <c r="G265" s="207">
        <v>45008</v>
      </c>
      <c r="H265" s="207">
        <v>45008</v>
      </c>
      <c r="I265" s="207">
        <f t="shared" si="8"/>
        <v>44906</v>
      </c>
      <c r="J265" s="328" t="e">
        <f>IF(I265="-","NO ES TUPA",IF(Tabla5[[#This Row],[FECHA FIRMA]]&lt;=Tabla5[[#This Row],[FECHA DE PLAZO MAXIMO DE ATENCION]],"SI","NO"))</f>
        <v>#VALUE!</v>
      </c>
      <c r="K265" s="185"/>
      <c r="L265" s="185" t="str">
        <f>IFERROR(VLOOKUP(K265,[1]Hoja1!$B$2:$F$14234,2,FALSE),"")</f>
        <v/>
      </c>
      <c r="M265" s="185" t="str">
        <f>IFERROR(VLOOKUP(K265,[1]Hoja1!$B$2:$F$14234,3,FALSE),"")</f>
        <v/>
      </c>
      <c r="N265" s="185" t="str">
        <f>IFERROR(VLOOKUP(K265,[1]Hoja1!$B$2:$F$14234,4,FALSE),"")</f>
        <v/>
      </c>
      <c r="O265" s="193" t="s">
        <v>22342</v>
      </c>
      <c r="P265" s="185" t="s">
        <v>14894</v>
      </c>
      <c r="Q265" s="185"/>
      <c r="R265" s="185"/>
      <c r="S265" s="185"/>
      <c r="T265" s="185" t="s">
        <v>19115</v>
      </c>
      <c r="U265" s="185"/>
      <c r="V265" s="185" t="s">
        <v>1981</v>
      </c>
      <c r="W265" s="185"/>
      <c r="X265" s="185" t="s">
        <v>20298</v>
      </c>
      <c r="Y265" s="191"/>
      <c r="Z265" s="187"/>
      <c r="AA265" s="166"/>
      <c r="AB265" s="166" t="s">
        <v>21663</v>
      </c>
      <c r="AC265" s="166"/>
      <c r="AD265" s="166"/>
      <c r="AE265" s="166"/>
      <c r="AF265" s="166"/>
      <c r="AG265" s="166"/>
      <c r="AH265" s="166"/>
      <c r="AI265" s="166"/>
      <c r="AJ265" s="169"/>
      <c r="AK265" s="169"/>
      <c r="AL265" s="169"/>
      <c r="AM265" s="169"/>
      <c r="AN265" s="169"/>
      <c r="AO265" s="166"/>
      <c r="AP265" s="187"/>
      <c r="AQ265" s="180"/>
    </row>
    <row r="266" spans="1:43" ht="24.75" customHeight="1" x14ac:dyDescent="0.25">
      <c r="A266" s="180">
        <v>265</v>
      </c>
      <c r="B266" s="181" t="s">
        <v>22343</v>
      </c>
      <c r="C266" s="182" t="s">
        <v>22344</v>
      </c>
      <c r="D266" s="207" t="str">
        <f>+INDEX([2]REPORTE_SEG_EXPEDIENTES!$F$1:$F$3006,MATCH(Tabla13[[#This Row],[REGISTRO]],[2]REPORTE_SEG_EXPEDIENTES!$B$1:$B$3006,0))</f>
        <v>26/01/2023</v>
      </c>
      <c r="E266" s="207"/>
      <c r="F266" s="183" t="s">
        <v>11970</v>
      </c>
      <c r="G266" s="207">
        <v>45008</v>
      </c>
      <c r="H266" s="207">
        <v>45008</v>
      </c>
      <c r="I266" s="207">
        <f t="shared" si="8"/>
        <v>44956</v>
      </c>
      <c r="J266" s="328" t="e">
        <f>IF(I266="-","NO ES TUPA",IF(Tabla5[[#This Row],[FECHA FIRMA]]&lt;=Tabla5[[#This Row],[FECHA DE PLAZO MAXIMO DE ATENCION]],"SI","NO"))</f>
        <v>#VALUE!</v>
      </c>
      <c r="K266" s="185">
        <v>38070</v>
      </c>
      <c r="L266" s="185" t="str">
        <f>IFERROR(VLOOKUP(K266,[1]Hoja1!$B$2:$F$14234,2,FALSE),"")</f>
        <v>PTC 5</v>
      </c>
      <c r="M266" s="185" t="str">
        <f>IFERROR(VLOOKUP(K266,[1]Hoja1!$B$2:$F$14234,3,FALSE),"")</f>
        <v>TA-38070-CM</v>
      </c>
      <c r="N266" s="185" t="s">
        <v>21999</v>
      </c>
      <c r="O266" s="193" t="s">
        <v>22345</v>
      </c>
      <c r="P266" s="198" t="s">
        <v>14894</v>
      </c>
      <c r="Q266" s="198"/>
      <c r="R266" s="198"/>
      <c r="S266" s="185" t="s">
        <v>19598</v>
      </c>
      <c r="T266" s="185" t="s">
        <v>78</v>
      </c>
      <c r="U266" s="198"/>
      <c r="V266" s="198" t="s">
        <v>1981</v>
      </c>
      <c r="W266" s="185" t="s">
        <v>5783</v>
      </c>
      <c r="X266" s="185"/>
      <c r="Y266" s="191"/>
      <c r="Z266" s="187"/>
      <c r="AA266" s="166" t="s">
        <v>21663</v>
      </c>
      <c r="AB266" s="166"/>
      <c r="AC266" s="166"/>
      <c r="AD266" s="166"/>
      <c r="AE266" s="166"/>
      <c r="AF266" s="166"/>
      <c r="AG266" s="166"/>
      <c r="AH266" s="166"/>
      <c r="AI266" s="166"/>
      <c r="AJ266" s="169"/>
      <c r="AK266" s="169"/>
      <c r="AL266" s="169"/>
      <c r="AM266" s="169"/>
      <c r="AN266" s="169"/>
      <c r="AO266" s="166"/>
      <c r="AP266" s="187"/>
      <c r="AQ266" s="180"/>
    </row>
    <row r="267" spans="1:43" s="189" customFormat="1" ht="24.75" customHeight="1" x14ac:dyDescent="0.2">
      <c r="A267" s="180">
        <v>266</v>
      </c>
      <c r="B267" s="181" t="s">
        <v>22346</v>
      </c>
      <c r="C267" s="182" t="s">
        <v>22347</v>
      </c>
      <c r="D267" s="207" t="str">
        <f>+INDEX([2]REPORTE_SEG_EXPEDIENTES!$F$1:$F$3006,MATCH(Tabla13[[#This Row],[REGISTRO]],[2]REPORTE_SEG_EXPEDIENTES!$B$1:$B$3006,0))</f>
        <v>19/12/2022</v>
      </c>
      <c r="E267" s="207"/>
      <c r="F267" s="183" t="s">
        <v>11970</v>
      </c>
      <c r="G267" s="207">
        <v>45009</v>
      </c>
      <c r="H267" s="207">
        <v>45009</v>
      </c>
      <c r="I267" s="207">
        <f t="shared" si="8"/>
        <v>44912</v>
      </c>
      <c r="J267" s="328" t="e">
        <f>IF(I267="-","NO ES TUPA",IF(Tabla5[[#This Row],[FECHA FIRMA]]&lt;=Tabla5[[#This Row],[FECHA DE PLAZO MAXIMO DE ATENCION]],"SI","NO"))</f>
        <v>#VALUE!</v>
      </c>
      <c r="K267" s="185"/>
      <c r="L267" s="185" t="str">
        <f>IFERROR(VLOOKUP(K267,[1]Hoja1!$B$2:$F$14234,2,FALSE),"")</f>
        <v/>
      </c>
      <c r="M267" s="185" t="str">
        <f>IFERROR(VLOOKUP(K267,[1]Hoja1!$B$2:$F$14234,3,FALSE),"")</f>
        <v/>
      </c>
      <c r="N267" s="185" t="str">
        <f>IFERROR(VLOOKUP(K267,[1]Hoja1!$B$2:$F$14234,4,FALSE),"")</f>
        <v/>
      </c>
      <c r="O267" s="193" t="s">
        <v>22348</v>
      </c>
      <c r="P267" s="185" t="s">
        <v>14894</v>
      </c>
      <c r="Q267" s="185"/>
      <c r="R267" s="185"/>
      <c r="S267" s="185"/>
      <c r="T267" s="185" t="s">
        <v>19113</v>
      </c>
      <c r="U267" s="185"/>
      <c r="V267" s="185" t="s">
        <v>1981</v>
      </c>
      <c r="W267" s="185"/>
      <c r="X267" s="185"/>
      <c r="Y267" s="191"/>
      <c r="Z267" s="187"/>
      <c r="AA267" s="166"/>
      <c r="AB267" s="166"/>
      <c r="AC267" s="166"/>
      <c r="AD267" s="166"/>
      <c r="AE267" s="166"/>
      <c r="AF267" s="166"/>
      <c r="AG267" s="166"/>
      <c r="AH267" s="166"/>
      <c r="AI267" s="166"/>
      <c r="AJ267" s="169"/>
      <c r="AK267" s="169"/>
      <c r="AL267" s="169"/>
      <c r="AM267" s="169"/>
      <c r="AN267" s="169"/>
      <c r="AO267" s="166"/>
      <c r="AP267" s="187"/>
      <c r="AQ267" s="180"/>
    </row>
    <row r="268" spans="1:43" s="189" customFormat="1" ht="24.75" customHeight="1" x14ac:dyDescent="0.2">
      <c r="A268" s="180">
        <v>267</v>
      </c>
      <c r="B268" s="181" t="s">
        <v>22349</v>
      </c>
      <c r="C268" s="182" t="s">
        <v>22350</v>
      </c>
      <c r="D268" s="207" t="str">
        <f>+INDEX([2]REPORTE_SEG_EXPEDIENTES!$F$1:$F$3006,MATCH(Tabla13[[#This Row],[REGISTRO]],[2]REPORTE_SEG_EXPEDIENTES!$B$1:$B$3006,0))</f>
        <v>17/01/2023</v>
      </c>
      <c r="E268" s="207"/>
      <c r="F268" s="183" t="s">
        <v>11970</v>
      </c>
      <c r="G268" s="207">
        <v>45009</v>
      </c>
      <c r="H268" s="207">
        <v>45009</v>
      </c>
      <c r="I268" s="207">
        <f t="shared" si="8"/>
        <v>44939</v>
      </c>
      <c r="J268" s="328" t="e">
        <f>IF(I268="-","NO ES TUPA",IF(Tabla5[[#This Row],[FECHA FIRMA]]&lt;=Tabla5[[#This Row],[FECHA DE PLAZO MAXIMO DE ATENCION]],"SI","NO"))</f>
        <v>#VALUE!</v>
      </c>
      <c r="K268" s="185">
        <v>2208</v>
      </c>
      <c r="L268" s="185" t="str">
        <f>IFERROR(VLOOKUP(K268,[1]Hoja1!$B$2:$F$14234,2,FALSE),"")</f>
        <v>MARIA</v>
      </c>
      <c r="M268" s="185" t="str">
        <f>IFERROR(VLOOKUP(K268,[1]Hoja1!$B$2:$F$14234,3,FALSE),"")</f>
        <v>TA-2208-CM</v>
      </c>
      <c r="N268" s="185" t="str">
        <f>IFERROR(VLOOKUP(K268,[1]Hoja1!$B$2:$F$14234,4,FALSE),"")</f>
        <v>ECA PANTA JULIA ESTHER ;PANTA FIESTAS DE PERICHE MELVA ;PERICHE MARTINEZ AGUSTIN ;PERICHE MARTINEZ ANTONIO ;PERICHE MARTINEZ NEPTALI ;RAMIREZ PANTA ELIZA</v>
      </c>
      <c r="O268" s="193" t="s">
        <v>22351</v>
      </c>
      <c r="P268" s="185" t="s">
        <v>14894</v>
      </c>
      <c r="Q268" s="185"/>
      <c r="R268" s="185"/>
      <c r="S268" s="185"/>
      <c r="T268" s="185" t="s">
        <v>342</v>
      </c>
      <c r="U268" s="185" t="s">
        <v>21675</v>
      </c>
      <c r="V268" s="185" t="s">
        <v>1981</v>
      </c>
      <c r="W268" s="185"/>
      <c r="X268" s="185"/>
      <c r="Y268" s="191"/>
      <c r="Z268" s="187"/>
      <c r="AA268" s="166" t="s">
        <v>21663</v>
      </c>
      <c r="AB268" s="166"/>
      <c r="AC268" s="166"/>
      <c r="AD268" s="166"/>
      <c r="AE268" s="166"/>
      <c r="AF268" s="166"/>
      <c r="AG268" s="166"/>
      <c r="AH268" s="166"/>
      <c r="AI268" s="166"/>
      <c r="AJ268" s="169"/>
      <c r="AK268" s="169"/>
      <c r="AL268" s="169"/>
      <c r="AM268" s="169"/>
      <c r="AN268" s="169"/>
      <c r="AO268" s="166"/>
      <c r="AP268" s="187"/>
      <c r="AQ268" s="180"/>
    </row>
    <row r="269" spans="1:43" s="189" customFormat="1" ht="24.75" customHeight="1" x14ac:dyDescent="0.2">
      <c r="A269" s="180">
        <v>268</v>
      </c>
      <c r="B269" s="181" t="s">
        <v>22352</v>
      </c>
      <c r="C269" s="182" t="s">
        <v>22353</v>
      </c>
      <c r="D269" s="207" t="str">
        <f>+INDEX([2]REPORTE_SEG_EXPEDIENTES!$F$1:$F$3006,MATCH(Tabla13[[#This Row],[REGISTRO]],[2]REPORTE_SEG_EXPEDIENTES!$B$1:$B$3006,0))</f>
        <v>16/02/2023</v>
      </c>
      <c r="E269" s="207"/>
      <c r="F269" s="183" t="s">
        <v>11970</v>
      </c>
      <c r="G269" s="207">
        <v>45009</v>
      </c>
      <c r="H269" s="207">
        <v>45009</v>
      </c>
      <c r="I269" s="207">
        <f t="shared" si="8"/>
        <v>44972</v>
      </c>
      <c r="J269" s="328" t="e">
        <f>IF(I269="-","NO ES TUPA",IF(Tabla5[[#This Row],[FECHA FIRMA]]&lt;=Tabla5[[#This Row],[FECHA DE PLAZO MAXIMO DE ATENCION]],"SI","NO"))</f>
        <v>#VALUE!</v>
      </c>
      <c r="K269" s="185">
        <v>61709</v>
      </c>
      <c r="L269" s="185" t="str">
        <f>IFERROR(VLOOKUP(K269,[1]Hoja1!$B$2:$F$14234,2,FALSE),"")</f>
        <v>SIEMPRE MI CAUTIVO</v>
      </c>
      <c r="M269" s="185" t="str">
        <f>IFERROR(VLOOKUP(K269,[1]Hoja1!$B$2:$F$14234,3,FALSE),"")</f>
        <v>PT-61709-CM</v>
      </c>
      <c r="N269" s="185" t="str">
        <f>IFERROR(VLOOKUP(K269,[1]Hoja1!$B$2:$F$14234,4,FALSE),"")</f>
        <v>PAZO QUEREVALU SANTOS ELOY</v>
      </c>
      <c r="O269" s="193" t="s">
        <v>22354</v>
      </c>
      <c r="P269" s="185" t="s">
        <v>14894</v>
      </c>
      <c r="Q269" s="185"/>
      <c r="R269" s="185"/>
      <c r="S269" s="185"/>
      <c r="T269" s="185" t="s">
        <v>342</v>
      </c>
      <c r="U269" s="185" t="s">
        <v>21675</v>
      </c>
      <c r="V269" s="185" t="s">
        <v>1981</v>
      </c>
      <c r="W269" s="185"/>
      <c r="X269" s="185"/>
      <c r="Y269" s="191"/>
      <c r="Z269" s="187"/>
      <c r="AA269" s="166" t="s">
        <v>21663</v>
      </c>
      <c r="AB269" s="166"/>
      <c r="AC269" s="166"/>
      <c r="AD269" s="166"/>
      <c r="AE269" s="166"/>
      <c r="AF269" s="166"/>
      <c r="AG269" s="166"/>
      <c r="AH269" s="166"/>
      <c r="AI269" s="166"/>
      <c r="AJ269" s="169"/>
      <c r="AK269" s="169"/>
      <c r="AL269" s="169"/>
      <c r="AM269" s="169"/>
      <c r="AN269" s="169"/>
      <c r="AO269" s="166"/>
      <c r="AP269" s="187"/>
      <c r="AQ269" s="180"/>
    </row>
    <row r="270" spans="1:43" s="189" customFormat="1" ht="24.75" customHeight="1" x14ac:dyDescent="0.2">
      <c r="A270" s="180">
        <v>269</v>
      </c>
      <c r="B270" s="181" t="s">
        <v>22355</v>
      </c>
      <c r="C270" s="182" t="s">
        <v>22356</v>
      </c>
      <c r="D270" s="207" t="str">
        <f>+INDEX([2]REPORTE_SEG_EXPEDIENTES!$F$1:$F$3006,MATCH(Tabla13[[#This Row],[REGISTRO]],[2]REPORTE_SEG_EXPEDIENTES!$B$1:$B$3006,0))</f>
        <v>17/11/2022</v>
      </c>
      <c r="E270" s="207"/>
      <c r="F270" s="183" t="s">
        <v>11970</v>
      </c>
      <c r="G270" s="207">
        <v>45009</v>
      </c>
      <c r="H270" s="207">
        <v>45009</v>
      </c>
      <c r="I270" s="207">
        <f t="shared" si="8"/>
        <v>44879</v>
      </c>
      <c r="J270" s="328" t="e">
        <f>IF(I270="-","NO ES TUPA",IF(Tabla5[[#This Row],[FECHA FIRMA]]&lt;=Tabla5[[#This Row],[FECHA DE PLAZO MAXIMO DE ATENCION]],"SI","NO"))</f>
        <v>#VALUE!</v>
      </c>
      <c r="K270" s="185"/>
      <c r="L270" s="185" t="str">
        <f>IFERROR(VLOOKUP(K270,[1]Hoja1!$B$2:$F$14234,2,FALSE),"")</f>
        <v/>
      </c>
      <c r="M270" s="185" t="str">
        <f>IFERROR(VLOOKUP(K270,[1]Hoja1!$B$2:$F$14234,3,FALSE),"")</f>
        <v/>
      </c>
      <c r="N270" s="185" t="str">
        <f>IFERROR(VLOOKUP(K270,[1]Hoja1!$B$2:$F$14234,4,FALSE),"")</f>
        <v/>
      </c>
      <c r="O270" s="193" t="s">
        <v>22357</v>
      </c>
      <c r="P270" s="185" t="s">
        <v>15859</v>
      </c>
      <c r="Q270" s="185"/>
      <c r="R270" s="185"/>
      <c r="S270" s="185"/>
      <c r="T270" s="185" t="s">
        <v>19119</v>
      </c>
      <c r="U270" s="185"/>
      <c r="V270" s="185" t="s">
        <v>1981</v>
      </c>
      <c r="W270" s="213" t="s">
        <v>22358</v>
      </c>
      <c r="X270" s="185"/>
      <c r="Y270" s="191"/>
      <c r="Z270" s="187"/>
      <c r="AA270" s="166"/>
      <c r="AB270" s="166"/>
      <c r="AC270" s="166" t="s">
        <v>21663</v>
      </c>
      <c r="AD270" s="166"/>
      <c r="AE270" s="166" t="s">
        <v>21663</v>
      </c>
      <c r="AF270" s="166"/>
      <c r="AG270" s="166"/>
      <c r="AH270" s="166"/>
      <c r="AI270" s="166"/>
      <c r="AJ270" s="169"/>
      <c r="AK270" s="169"/>
      <c r="AL270" s="169"/>
      <c r="AM270" s="169"/>
      <c r="AN270" s="169"/>
      <c r="AO270" s="166"/>
      <c r="AP270" s="187"/>
      <c r="AQ270" s="180"/>
    </row>
    <row r="271" spans="1:43" s="189" customFormat="1" ht="24.75" customHeight="1" x14ac:dyDescent="0.2">
      <c r="A271" s="180">
        <v>270</v>
      </c>
      <c r="B271" s="181" t="s">
        <v>22359</v>
      </c>
      <c r="C271" s="182" t="s">
        <v>22360</v>
      </c>
      <c r="D271" s="207" t="str">
        <f>+INDEX([2]REPORTE_SEG_EXPEDIENTES!$F$1:$F$3006,MATCH(Tabla13[[#This Row],[REGISTRO]],[2]REPORTE_SEG_EXPEDIENTES!$B$1:$B$3006,0))</f>
        <v>06/01/2023</v>
      </c>
      <c r="E271" s="207"/>
      <c r="F271" s="183" t="s">
        <v>11970</v>
      </c>
      <c r="G271" s="207">
        <v>45012</v>
      </c>
      <c r="H271" s="207">
        <v>45012</v>
      </c>
      <c r="I271" s="207">
        <f t="shared" si="8"/>
        <v>44963</v>
      </c>
      <c r="J271" s="328" t="e">
        <f>IF(I271="-","NO ES TUPA",IF(Tabla5[[#This Row],[FECHA FIRMA]]&lt;=Tabla5[[#This Row],[FECHA DE PLAZO MAXIMO DE ATENCION]],"SI","NO"))</f>
        <v>#VALUE!</v>
      </c>
      <c r="K271" s="185">
        <v>68050</v>
      </c>
      <c r="L271" s="185" t="s">
        <v>22361</v>
      </c>
      <c r="M271" s="185" t="s">
        <v>22362</v>
      </c>
      <c r="N271" s="185" t="s">
        <v>22363</v>
      </c>
      <c r="O271" s="193" t="s">
        <v>22364</v>
      </c>
      <c r="P271" s="185" t="s">
        <v>14894</v>
      </c>
      <c r="Q271" s="185"/>
      <c r="R271" s="185"/>
      <c r="S271" s="185"/>
      <c r="T271" s="185" t="s">
        <v>179</v>
      </c>
      <c r="U271" s="185" t="s">
        <v>22181</v>
      </c>
      <c r="V271" s="185" t="s">
        <v>21444</v>
      </c>
      <c r="W271" s="185"/>
      <c r="X271" s="185" t="s">
        <v>22365</v>
      </c>
      <c r="Y271" s="191"/>
      <c r="Z271" s="187"/>
      <c r="AA271" s="166" t="s">
        <v>21663</v>
      </c>
      <c r="AB271" s="166"/>
      <c r="AC271" s="166"/>
      <c r="AD271" s="166"/>
      <c r="AE271" s="166"/>
      <c r="AF271" s="166"/>
      <c r="AG271" s="166"/>
      <c r="AH271" s="166"/>
      <c r="AI271" s="166"/>
      <c r="AJ271" s="169"/>
      <c r="AK271" s="169"/>
      <c r="AL271" s="169"/>
      <c r="AM271" s="169"/>
      <c r="AN271" s="169"/>
      <c r="AO271" s="166"/>
      <c r="AP271" s="187"/>
      <c r="AQ271" s="180"/>
    </row>
    <row r="272" spans="1:43" s="189" customFormat="1" ht="24.75" customHeight="1" x14ac:dyDescent="0.2">
      <c r="A272" s="180">
        <v>271</v>
      </c>
      <c r="B272" s="181" t="s">
        <v>22366</v>
      </c>
      <c r="C272" s="182" t="s">
        <v>22367</v>
      </c>
      <c r="D272" s="207" t="str">
        <f>+INDEX([2]REPORTE_SEG_EXPEDIENTES!$F$1:$F$3006,MATCH(Tabla13[[#This Row],[REGISTRO]],[2]REPORTE_SEG_EXPEDIENTES!$B$1:$B$3006,0))</f>
        <v>03/03/2023</v>
      </c>
      <c r="E272" s="207"/>
      <c r="F272" s="183" t="s">
        <v>11970</v>
      </c>
      <c r="G272" s="207">
        <v>45012</v>
      </c>
      <c r="H272" s="207">
        <v>45012</v>
      </c>
      <c r="I272" s="207">
        <f t="shared" si="8"/>
        <v>45017</v>
      </c>
      <c r="J272" s="328" t="e">
        <f>IF(I272="-","NO ES TUPA",IF(Tabla5[[#This Row],[FECHA FIRMA]]&lt;=Tabla5[[#This Row],[FECHA DE PLAZO MAXIMO DE ATENCION]],"SI","NO"))</f>
        <v>#VALUE!</v>
      </c>
      <c r="K272" s="185"/>
      <c r="L272" s="185" t="str">
        <f>IFERROR(VLOOKUP(K272,[1]Hoja1!$B$2:$F$14234,2,FALSE),"")</f>
        <v/>
      </c>
      <c r="M272" s="185" t="str">
        <f>IFERROR(VLOOKUP(K272,[1]Hoja1!$B$2:$F$14234,3,FALSE),"")</f>
        <v/>
      </c>
      <c r="N272" s="185" t="str">
        <f>IFERROR(VLOOKUP(K272,[1]Hoja1!$B$2:$F$14234,4,FALSE),"")</f>
        <v/>
      </c>
      <c r="O272" s="193" t="s">
        <v>22368</v>
      </c>
      <c r="P272" s="185" t="s">
        <v>14894</v>
      </c>
      <c r="Q272" s="185"/>
      <c r="R272" s="185"/>
      <c r="S272" s="185"/>
      <c r="T272" s="185" t="s">
        <v>21445</v>
      </c>
      <c r="U272" s="185"/>
      <c r="V272" s="185" t="s">
        <v>1981</v>
      </c>
      <c r="W272" s="185"/>
      <c r="X272" s="185"/>
      <c r="Y272" s="191"/>
      <c r="Z272" s="187"/>
      <c r="AA272" s="166" t="s">
        <v>21663</v>
      </c>
      <c r="AB272" s="166"/>
      <c r="AC272" s="166"/>
      <c r="AD272" s="166"/>
      <c r="AE272" s="166"/>
      <c r="AF272" s="166"/>
      <c r="AG272" s="166"/>
      <c r="AH272" s="166"/>
      <c r="AI272" s="166"/>
      <c r="AJ272" s="169"/>
      <c r="AK272" s="169"/>
      <c r="AL272" s="169"/>
      <c r="AM272" s="169"/>
      <c r="AN272" s="169"/>
      <c r="AO272" s="166"/>
      <c r="AP272" s="187"/>
      <c r="AQ272" s="180"/>
    </row>
    <row r="273" spans="1:43" s="189" customFormat="1" ht="24.75" customHeight="1" x14ac:dyDescent="0.2">
      <c r="A273" s="180">
        <v>272</v>
      </c>
      <c r="B273" s="181" t="s">
        <v>22369</v>
      </c>
      <c r="C273" s="182" t="s">
        <v>22370</v>
      </c>
      <c r="D273" s="207" t="str">
        <f>+INDEX([2]REPORTE_SEG_EXPEDIENTES!$F$1:$F$3006,MATCH(Tabla13[[#This Row],[REGISTRO]],[2]REPORTE_SEG_EXPEDIENTES!$B$1:$B$3006,0))</f>
        <v>28/11/2022</v>
      </c>
      <c r="E273" s="207"/>
      <c r="F273" s="183" t="s">
        <v>11970</v>
      </c>
      <c r="G273" s="207">
        <v>45012</v>
      </c>
      <c r="H273" s="207">
        <v>45012</v>
      </c>
      <c r="I273" s="207">
        <f t="shared" si="8"/>
        <v>44900</v>
      </c>
      <c r="J273" s="328" t="e">
        <f>IF(I273="-","NO ES TUPA",IF(Tabla5[[#This Row],[FECHA FIRMA]]&lt;=Tabla5[[#This Row],[FECHA DE PLAZO MAXIMO DE ATENCION]],"SI","NO"))</f>
        <v>#VALUE!</v>
      </c>
      <c r="K273" s="185"/>
      <c r="L273" s="185" t="str">
        <f>IFERROR(VLOOKUP(K273,[1]Hoja1!$B$2:$F$14234,2,FALSE),"")</f>
        <v/>
      </c>
      <c r="M273" s="185" t="str">
        <f>IFERROR(VLOOKUP(K273,[1]Hoja1!$B$2:$F$14234,3,FALSE),"")</f>
        <v/>
      </c>
      <c r="N273" s="185" t="str">
        <f>IFERROR(VLOOKUP(K273,[1]Hoja1!$B$2:$F$14234,4,FALSE),"")</f>
        <v/>
      </c>
      <c r="O273" s="193" t="s">
        <v>22371</v>
      </c>
      <c r="P273" s="185" t="s">
        <v>14894</v>
      </c>
      <c r="Q273" s="185"/>
      <c r="R273" s="185"/>
      <c r="S273" s="185"/>
      <c r="T273" s="185" t="s">
        <v>179</v>
      </c>
      <c r="U273" s="185" t="s">
        <v>22372</v>
      </c>
      <c r="V273" s="185" t="s">
        <v>21444</v>
      </c>
      <c r="W273" s="185"/>
      <c r="X273" s="185"/>
      <c r="Y273" s="191"/>
      <c r="Z273" s="187"/>
      <c r="AA273" s="166"/>
      <c r="AB273" s="166" t="s">
        <v>21489</v>
      </c>
      <c r="AC273" s="166"/>
      <c r="AD273" s="166"/>
      <c r="AE273" s="166"/>
      <c r="AF273" s="166"/>
      <c r="AG273" s="166"/>
      <c r="AH273" s="166"/>
      <c r="AI273" s="166"/>
      <c r="AJ273" s="169"/>
      <c r="AK273" s="169"/>
      <c r="AL273" s="169"/>
      <c r="AM273" s="169"/>
      <c r="AN273" s="169"/>
      <c r="AO273" s="166"/>
      <c r="AP273" s="187"/>
      <c r="AQ273" s="180"/>
    </row>
    <row r="274" spans="1:43" s="189" customFormat="1" ht="24.75" customHeight="1" x14ac:dyDescent="0.2">
      <c r="A274" s="180">
        <v>273</v>
      </c>
      <c r="B274" s="181" t="s">
        <v>22373</v>
      </c>
      <c r="C274" s="182" t="s">
        <v>22374</v>
      </c>
      <c r="D274" s="207" t="str">
        <f>+INDEX([2]REPORTE_SEG_EXPEDIENTES!$F$1:$F$3006,MATCH(Tabla13[[#This Row],[REGISTRO]],[2]REPORTE_SEG_EXPEDIENTES!$B$1:$B$3006,0))</f>
        <v>24/03/2023</v>
      </c>
      <c r="E274" s="207"/>
      <c r="F274" s="183" t="s">
        <v>11970</v>
      </c>
      <c r="G274" s="207">
        <v>45012</v>
      </c>
      <c r="H274" s="207">
        <v>45012</v>
      </c>
      <c r="I274" s="207">
        <f t="shared" si="8"/>
        <v>45011</v>
      </c>
      <c r="J274" s="328" t="e">
        <f>IF(I274="-","NO ES TUPA",IF(Tabla5[[#This Row],[FECHA FIRMA]]&lt;=Tabla5[[#This Row],[FECHA DE PLAZO MAXIMO DE ATENCION]],"SI","NO"))</f>
        <v>#VALUE!</v>
      </c>
      <c r="K274" s="185"/>
      <c r="L274" s="185" t="str">
        <f>IFERROR(VLOOKUP(K274,[1]Hoja1!$B$2:$F$14234,2,FALSE),"")</f>
        <v/>
      </c>
      <c r="M274" s="185" t="str">
        <f>IFERROR(VLOOKUP(K274,[1]Hoja1!$B$2:$F$14234,3,FALSE),"")</f>
        <v/>
      </c>
      <c r="N274" s="185" t="str">
        <f>IFERROR(VLOOKUP(K274,[1]Hoja1!$B$2:$F$14234,4,FALSE),"")</f>
        <v/>
      </c>
      <c r="O274" s="193" t="s">
        <v>22375</v>
      </c>
      <c r="P274" s="185" t="s">
        <v>14894</v>
      </c>
      <c r="Q274" s="185"/>
      <c r="R274" s="185"/>
      <c r="S274" s="185"/>
      <c r="T274" s="185" t="s">
        <v>179</v>
      </c>
      <c r="U274" s="185" t="s">
        <v>21618</v>
      </c>
      <c r="V274" s="185" t="s">
        <v>21444</v>
      </c>
      <c r="W274" s="185"/>
      <c r="X274" s="185"/>
      <c r="Y274" s="191"/>
      <c r="Z274" s="187"/>
      <c r="AA274" s="166"/>
      <c r="AB274" s="166" t="s">
        <v>21489</v>
      </c>
      <c r="AC274" s="166"/>
      <c r="AD274" s="166"/>
      <c r="AE274" s="166"/>
      <c r="AF274" s="166"/>
      <c r="AG274" s="166"/>
      <c r="AH274" s="166"/>
      <c r="AI274" s="166"/>
      <c r="AJ274" s="169"/>
      <c r="AK274" s="169"/>
      <c r="AL274" s="169"/>
      <c r="AM274" s="169"/>
      <c r="AN274" s="169"/>
      <c r="AO274" s="166"/>
      <c r="AP274" s="187"/>
      <c r="AQ274" s="180"/>
    </row>
    <row r="275" spans="1:43" s="189" customFormat="1" ht="24.75" customHeight="1" x14ac:dyDescent="0.2">
      <c r="A275" s="180">
        <v>274</v>
      </c>
      <c r="B275" s="181" t="s">
        <v>22376</v>
      </c>
      <c r="C275" s="182" t="s">
        <v>22377</v>
      </c>
      <c r="D275" s="207" t="str">
        <f>+INDEX([2]REPORTE_SEG_EXPEDIENTES!$F$1:$F$3006,MATCH(Tabla13[[#This Row],[REGISTRO]],[2]REPORTE_SEG_EXPEDIENTES!$B$1:$B$3006,0))</f>
        <v>16/03/2023</v>
      </c>
      <c r="E275" s="207"/>
      <c r="F275" s="183" t="s">
        <v>11970</v>
      </c>
      <c r="G275" s="207">
        <v>45012</v>
      </c>
      <c r="H275" s="207">
        <v>45012</v>
      </c>
      <c r="I275" s="207">
        <f t="shared" si="8"/>
        <v>45040</v>
      </c>
      <c r="J275" s="328" t="e">
        <f>IF(I275="-","NO ES TUPA",IF(Tabla5[[#This Row],[FECHA FIRMA]]&lt;=Tabla5[[#This Row],[FECHA DE PLAZO MAXIMO DE ATENCION]],"SI","NO"))</f>
        <v>#VALUE!</v>
      </c>
      <c r="K275" s="185"/>
      <c r="L275" s="185" t="str">
        <f>IFERROR(VLOOKUP(K275,[1]Hoja1!$B$2:$F$14234,2,FALSE),"")</f>
        <v/>
      </c>
      <c r="M275" s="185" t="str">
        <f>IFERROR(VLOOKUP(K275,[1]Hoja1!$B$2:$F$14234,3,FALSE),"")</f>
        <v/>
      </c>
      <c r="N275" s="185" t="str">
        <f>IFERROR(VLOOKUP(K275,[1]Hoja1!$B$2:$F$14234,4,FALSE),"")</f>
        <v/>
      </c>
      <c r="O275" s="193" t="s">
        <v>22378</v>
      </c>
      <c r="P275" s="185" t="s">
        <v>14894</v>
      </c>
      <c r="Q275" s="185"/>
      <c r="R275" s="185"/>
      <c r="S275" s="185"/>
      <c r="T275" s="185" t="s">
        <v>179</v>
      </c>
      <c r="U275" s="185" t="s">
        <v>21618</v>
      </c>
      <c r="V275" s="185" t="s">
        <v>21444</v>
      </c>
      <c r="W275" s="185"/>
      <c r="X275" s="185"/>
      <c r="Y275" s="191"/>
      <c r="Z275" s="187"/>
      <c r="AA275" s="166"/>
      <c r="AB275" s="166" t="s">
        <v>21489</v>
      </c>
      <c r="AC275" s="166"/>
      <c r="AD275" s="166"/>
      <c r="AE275" s="166"/>
      <c r="AF275" s="166"/>
      <c r="AG275" s="166"/>
      <c r="AH275" s="166"/>
      <c r="AI275" s="166"/>
      <c r="AJ275" s="169"/>
      <c r="AK275" s="169"/>
      <c r="AL275" s="169"/>
      <c r="AM275" s="169"/>
      <c r="AN275" s="169"/>
      <c r="AO275" s="166"/>
      <c r="AP275" s="187"/>
      <c r="AQ275" s="180"/>
    </row>
    <row r="276" spans="1:43" s="189" customFormat="1" ht="24.75" customHeight="1" x14ac:dyDescent="0.2">
      <c r="A276" s="180">
        <v>275</v>
      </c>
      <c r="B276" s="181" t="s">
        <v>22379</v>
      </c>
      <c r="C276" s="182" t="s">
        <v>22380</v>
      </c>
      <c r="D276" s="207" t="str">
        <f>+INDEX([2]REPORTE_SEG_EXPEDIENTES!$F$1:$F$3006,MATCH(Tabla13[[#This Row],[REGISTRO]],[2]REPORTE_SEG_EXPEDIENTES!$B$1:$B$3006,0))</f>
        <v>23/01/2023</v>
      </c>
      <c r="E276" s="207"/>
      <c r="F276" s="183" t="s">
        <v>11970</v>
      </c>
      <c r="G276" s="207">
        <v>45012</v>
      </c>
      <c r="H276" s="207">
        <v>45012</v>
      </c>
      <c r="I276" s="207">
        <f t="shared" si="8"/>
        <v>44949</v>
      </c>
      <c r="J276" s="328" t="e">
        <f>IF(I276="-","NO ES TUPA",IF(Tabla5[[#This Row],[FECHA FIRMA]]&lt;=Tabla5[[#This Row],[FECHA DE PLAZO MAXIMO DE ATENCION]],"SI","NO"))</f>
        <v>#VALUE!</v>
      </c>
      <c r="K276" s="185"/>
      <c r="L276" s="185" t="str">
        <f>IFERROR(VLOOKUP(K276,[1]Hoja1!$B$2:$F$14234,2,FALSE),"")</f>
        <v/>
      </c>
      <c r="M276" s="185" t="str">
        <f>IFERROR(VLOOKUP(K276,[1]Hoja1!$B$2:$F$14234,3,FALSE),"")</f>
        <v/>
      </c>
      <c r="N276" s="185" t="str">
        <f>IFERROR(VLOOKUP(K276,[1]Hoja1!$B$2:$F$14234,4,FALSE),"")</f>
        <v/>
      </c>
      <c r="O276" s="193" t="s">
        <v>22381</v>
      </c>
      <c r="P276" s="185" t="s">
        <v>14894</v>
      </c>
      <c r="Q276" s="185"/>
      <c r="R276" s="185"/>
      <c r="S276" s="185"/>
      <c r="T276" s="185" t="s">
        <v>19113</v>
      </c>
      <c r="U276" s="185"/>
      <c r="V276" s="185" t="s">
        <v>1981</v>
      </c>
      <c r="W276" s="185"/>
      <c r="X276" s="185" t="s">
        <v>20298</v>
      </c>
      <c r="Y276" s="191"/>
      <c r="Z276" s="187"/>
      <c r="AA276" s="166"/>
      <c r="AB276" s="166"/>
      <c r="AC276" s="166"/>
      <c r="AD276" s="166"/>
      <c r="AE276" s="166"/>
      <c r="AF276" s="166"/>
      <c r="AG276" s="166"/>
      <c r="AH276" s="166"/>
      <c r="AI276" s="166"/>
      <c r="AJ276" s="169"/>
      <c r="AK276" s="169"/>
      <c r="AL276" s="169"/>
      <c r="AM276" s="169"/>
      <c r="AN276" s="169"/>
      <c r="AO276" s="166"/>
      <c r="AP276" s="187"/>
      <c r="AQ276" s="180"/>
    </row>
    <row r="277" spans="1:43" s="189" customFormat="1" ht="24.75" customHeight="1" x14ac:dyDescent="0.2">
      <c r="A277" s="180">
        <v>276</v>
      </c>
      <c r="B277" s="181" t="s">
        <v>22382</v>
      </c>
      <c r="C277" s="182" t="s">
        <v>22383</v>
      </c>
      <c r="D277" s="207" t="str">
        <f>+INDEX([2]REPORTE_SEG_EXPEDIENTES!$F$1:$F$3006,MATCH(Tabla13[[#This Row],[REGISTRO]],[2]REPORTE_SEG_EXPEDIENTES!$B$1:$B$3006,0))</f>
        <v>18/01/2023</v>
      </c>
      <c r="E277" s="207"/>
      <c r="F277" s="183" t="s">
        <v>11970</v>
      </c>
      <c r="G277" s="207">
        <v>45012</v>
      </c>
      <c r="H277" s="207">
        <v>45012</v>
      </c>
      <c r="I277" s="207">
        <f t="shared" si="8"/>
        <v>44940</v>
      </c>
      <c r="J277" s="328" t="e">
        <f>IF(I277="-","NO ES TUPA",IF(Tabla5[[#This Row],[FECHA FIRMA]]&lt;=Tabla5[[#This Row],[FECHA DE PLAZO MAXIMO DE ATENCION]],"SI","NO"))</f>
        <v>#VALUE!</v>
      </c>
      <c r="K277" s="185"/>
      <c r="L277" s="185" t="str">
        <f>IFERROR(VLOOKUP(K277,[1]Hoja1!$B$2:$F$14234,2,FALSE),"")</f>
        <v/>
      </c>
      <c r="M277" s="185" t="str">
        <f>IFERROR(VLOOKUP(K277,[1]Hoja1!$B$2:$F$14234,3,FALSE),"")</f>
        <v/>
      </c>
      <c r="N277" s="185" t="str">
        <f>IFERROR(VLOOKUP(K277,[1]Hoja1!$B$2:$F$14234,4,FALSE),"")</f>
        <v/>
      </c>
      <c r="O277" s="193" t="s">
        <v>22384</v>
      </c>
      <c r="P277" s="185" t="s">
        <v>14894</v>
      </c>
      <c r="Q277" s="185"/>
      <c r="R277" s="185"/>
      <c r="S277" s="185"/>
      <c r="T277" s="185" t="s">
        <v>19113</v>
      </c>
      <c r="U277" s="185"/>
      <c r="V277" s="185" t="s">
        <v>1981</v>
      </c>
      <c r="W277" s="185"/>
      <c r="X277" s="185"/>
      <c r="Y277" s="191"/>
      <c r="Z277" s="187"/>
      <c r="AA277" s="166"/>
      <c r="AB277" s="166" t="s">
        <v>21489</v>
      </c>
      <c r="AC277" s="166"/>
      <c r="AD277" s="166"/>
      <c r="AE277" s="166"/>
      <c r="AF277" s="166"/>
      <c r="AG277" s="166"/>
      <c r="AH277" s="166"/>
      <c r="AI277" s="166"/>
      <c r="AJ277" s="169"/>
      <c r="AK277" s="169"/>
      <c r="AL277" s="169"/>
      <c r="AM277" s="169"/>
      <c r="AN277" s="169"/>
      <c r="AO277" s="166"/>
      <c r="AP277" s="187"/>
      <c r="AQ277" s="180"/>
    </row>
    <row r="278" spans="1:43" s="189" customFormat="1" ht="24.75" customHeight="1" x14ac:dyDescent="0.2">
      <c r="A278" s="180">
        <v>277</v>
      </c>
      <c r="B278" s="181" t="s">
        <v>22385</v>
      </c>
      <c r="C278" s="182" t="s">
        <v>22386</v>
      </c>
      <c r="D278" s="207" t="str">
        <f>+INDEX([2]REPORTE_SEG_EXPEDIENTES!$F$1:$F$3006,MATCH(Tabla13[[#This Row],[REGISTRO]],[2]REPORTE_SEG_EXPEDIENTES!$B$1:$B$3006,0))</f>
        <v>30/09/2022</v>
      </c>
      <c r="E278" s="207"/>
      <c r="F278" s="183" t="s">
        <v>11970</v>
      </c>
      <c r="G278" s="207">
        <v>45012</v>
      </c>
      <c r="H278" s="207">
        <v>45012</v>
      </c>
      <c r="I278" s="207">
        <f t="shared" si="8"/>
        <v>44841</v>
      </c>
      <c r="J278" s="328" t="e">
        <f>IF(I278="-","NO ES TUPA",IF(Tabla5[[#This Row],[FECHA FIRMA]]&lt;=Tabla5[[#This Row],[FECHA DE PLAZO MAXIMO DE ATENCION]],"SI","NO"))</f>
        <v>#VALUE!</v>
      </c>
      <c r="K278" s="185"/>
      <c r="L278" s="185" t="str">
        <f>IFERROR(VLOOKUP(K278,[1]Hoja1!$B$2:$F$14234,2,FALSE),"")</f>
        <v/>
      </c>
      <c r="M278" s="185" t="str">
        <f>IFERROR(VLOOKUP(K278,[1]Hoja1!$B$2:$F$14234,3,FALSE),"")</f>
        <v/>
      </c>
      <c r="N278" s="185" t="str">
        <f>IFERROR(VLOOKUP(K278,[1]Hoja1!$B$2:$F$14234,4,FALSE),"")</f>
        <v/>
      </c>
      <c r="O278" s="193" t="s">
        <v>22387</v>
      </c>
      <c r="P278" s="185" t="s">
        <v>14894</v>
      </c>
      <c r="Q278" s="185"/>
      <c r="R278" s="185"/>
      <c r="S278" s="185"/>
      <c r="T278" s="185" t="s">
        <v>19113</v>
      </c>
      <c r="U278" s="185"/>
      <c r="V278" s="185" t="s">
        <v>1981</v>
      </c>
      <c r="W278" s="185"/>
      <c r="X278" s="185" t="s">
        <v>20298</v>
      </c>
      <c r="Y278" s="191"/>
      <c r="Z278" s="187"/>
      <c r="AA278" s="166"/>
      <c r="AB278" s="166"/>
      <c r="AC278" s="166"/>
      <c r="AD278" s="166"/>
      <c r="AE278" s="166"/>
      <c r="AF278" s="166"/>
      <c r="AG278" s="166"/>
      <c r="AH278" s="166"/>
      <c r="AI278" s="166"/>
      <c r="AJ278" s="169"/>
      <c r="AK278" s="169"/>
      <c r="AL278" s="169"/>
      <c r="AM278" s="169"/>
      <c r="AN278" s="169"/>
      <c r="AO278" s="166"/>
      <c r="AP278" s="187"/>
      <c r="AQ278" s="180"/>
    </row>
    <row r="279" spans="1:43" s="189" customFormat="1" ht="24.75" customHeight="1" x14ac:dyDescent="0.2">
      <c r="A279" s="180">
        <v>278</v>
      </c>
      <c r="B279" s="181" t="s">
        <v>22388</v>
      </c>
      <c r="C279" s="182" t="s">
        <v>22389</v>
      </c>
      <c r="D279" s="207" t="str">
        <f>+INDEX([2]REPORTE_SEG_EXPEDIENTES!$F$1:$F$3006,MATCH(Tabla13[[#This Row],[REGISTRO]],[2]REPORTE_SEG_EXPEDIENTES!$B$1:$B$3006,0))</f>
        <v>16/09/2022</v>
      </c>
      <c r="E279" s="207"/>
      <c r="F279" s="183" t="s">
        <v>11970</v>
      </c>
      <c r="G279" s="207">
        <v>45012</v>
      </c>
      <c r="H279" s="207">
        <v>45012</v>
      </c>
      <c r="I279" s="207">
        <f t="shared" si="8"/>
        <v>44817</v>
      </c>
      <c r="J279" s="328" t="e">
        <f>IF(I279="-","NO ES TUPA",IF(Tabla5[[#This Row],[FECHA FIRMA]]&lt;=Tabla5[[#This Row],[FECHA DE PLAZO MAXIMO DE ATENCION]],"SI","NO"))</f>
        <v>#VALUE!</v>
      </c>
      <c r="K279" s="185"/>
      <c r="L279" s="185" t="str">
        <f>IFERROR(VLOOKUP(K279,[1]Hoja1!$B$2:$F$14234,2,FALSE),"")</f>
        <v/>
      </c>
      <c r="M279" s="185" t="str">
        <f>IFERROR(VLOOKUP(K279,[1]Hoja1!$B$2:$F$14234,3,FALSE),"")</f>
        <v/>
      </c>
      <c r="N279" s="185" t="str">
        <f>IFERROR(VLOOKUP(K279,[1]Hoja1!$B$2:$F$14234,4,FALSE),"")</f>
        <v/>
      </c>
      <c r="O279" s="193" t="s">
        <v>22390</v>
      </c>
      <c r="P279" s="185" t="s">
        <v>14894</v>
      </c>
      <c r="Q279" s="185"/>
      <c r="R279" s="185"/>
      <c r="S279" s="185"/>
      <c r="T279" s="185" t="s">
        <v>19113</v>
      </c>
      <c r="U279" s="185"/>
      <c r="V279" s="185" t="s">
        <v>1981</v>
      </c>
      <c r="W279" s="185"/>
      <c r="X279" s="185" t="s">
        <v>20298</v>
      </c>
      <c r="Y279" s="191"/>
      <c r="Z279" s="187"/>
      <c r="AA279" s="166"/>
      <c r="AB279" s="166"/>
      <c r="AC279" s="166"/>
      <c r="AD279" s="166"/>
      <c r="AE279" s="166"/>
      <c r="AF279" s="166"/>
      <c r="AG279" s="166"/>
      <c r="AH279" s="166"/>
      <c r="AI279" s="166"/>
      <c r="AJ279" s="169"/>
      <c r="AK279" s="169"/>
      <c r="AL279" s="169"/>
      <c r="AM279" s="169"/>
      <c r="AN279" s="169"/>
      <c r="AO279" s="166"/>
      <c r="AP279" s="187"/>
      <c r="AQ279" s="180"/>
    </row>
    <row r="280" spans="1:43" s="189" customFormat="1" ht="24.75" customHeight="1" x14ac:dyDescent="0.2">
      <c r="A280" s="180">
        <v>279</v>
      </c>
      <c r="B280" s="181" t="s">
        <v>22391</v>
      </c>
      <c r="C280" s="182" t="s">
        <v>22392</v>
      </c>
      <c r="D280" s="207" t="e">
        <f>+INDEX([2]REPORTE_SEG_EXPEDIENTES!$F$1:$F$3006,MATCH(Tabla13[[#This Row],[REGISTRO]],[2]REPORTE_SEG_EXPEDIENTES!$B$1:$B$3006,0))</f>
        <v>#N/A</v>
      </c>
      <c r="E280" s="207"/>
      <c r="F280" s="183" t="s">
        <v>11970</v>
      </c>
      <c r="G280" s="207">
        <v>45014</v>
      </c>
      <c r="H280" s="207">
        <v>45014</v>
      </c>
      <c r="I280" s="207" t="e">
        <f t="shared" si="8"/>
        <v>#N/A</v>
      </c>
      <c r="J280" s="328" t="e">
        <f>IF(I280="-","NO ES TUPA",IF(Tabla5[[#This Row],[FECHA FIRMA]]&lt;=Tabla5[[#This Row],[FECHA DE PLAZO MAXIMO DE ATENCION]],"SI","NO"))</f>
        <v>#N/A</v>
      </c>
      <c r="K280" s="185">
        <v>2820</v>
      </c>
      <c r="L280" s="185" t="str">
        <f>IFERROR(VLOOKUP(K280,[1]Hoja1!$B$2:$F$14234,2,FALSE),"")</f>
        <v>DOMINGUIN</v>
      </c>
      <c r="M280" s="185" t="str">
        <f>IFERROR(VLOOKUP(K280,[1]Hoja1!$B$2:$F$14234,3,FALSE),"")</f>
        <v>ZS-2820-CM</v>
      </c>
      <c r="N280" s="185" t="str">
        <f>IFERROR(VLOOKUP(K280,[1]Hoja1!$B$2:$F$14234,4,FALSE),"")</f>
        <v>DOMINGUIN S.A.</v>
      </c>
      <c r="O280" s="193" t="s">
        <v>22393</v>
      </c>
      <c r="P280" s="185" t="s">
        <v>14894</v>
      </c>
      <c r="Q280" s="185"/>
      <c r="R280" s="185"/>
      <c r="S280" s="185"/>
      <c r="T280" s="185" t="s">
        <v>21450</v>
      </c>
      <c r="U280" s="185"/>
      <c r="V280" s="185" t="s">
        <v>21444</v>
      </c>
      <c r="W280" s="185"/>
      <c r="X280" s="185"/>
      <c r="Y280" s="191"/>
      <c r="Z280" s="187"/>
      <c r="AA280" s="166" t="s">
        <v>21489</v>
      </c>
      <c r="AB280" s="166"/>
      <c r="AC280" s="166"/>
      <c r="AD280" s="166"/>
      <c r="AE280" s="166"/>
      <c r="AF280" s="166"/>
      <c r="AG280" s="166"/>
      <c r="AH280" s="169"/>
      <c r="AI280" s="166"/>
      <c r="AJ280" s="169"/>
      <c r="AK280" s="169"/>
      <c r="AL280" s="169"/>
      <c r="AM280" s="169"/>
      <c r="AN280" s="169"/>
      <c r="AO280" s="166"/>
      <c r="AP280" s="187"/>
      <c r="AQ280" s="180"/>
    </row>
    <row r="281" spans="1:43" s="189" customFormat="1" ht="24.75" customHeight="1" x14ac:dyDescent="0.2">
      <c r="A281" s="180">
        <v>280</v>
      </c>
      <c r="B281" s="181" t="s">
        <v>22394</v>
      </c>
      <c r="C281" s="182" t="s">
        <v>22395</v>
      </c>
      <c r="D281" s="207" t="e">
        <f>+INDEX([2]REPORTE_SEG_EXPEDIENTES!$F$1:$F$3006,MATCH(Tabla13[[#This Row],[REGISTRO]],[2]REPORTE_SEG_EXPEDIENTES!$B$1:$B$3006,0))</f>
        <v>#N/A</v>
      </c>
      <c r="E281" s="207"/>
      <c r="F281" s="183" t="s">
        <v>11970</v>
      </c>
      <c r="G281" s="207">
        <v>45015</v>
      </c>
      <c r="H281" s="207">
        <v>45015</v>
      </c>
      <c r="I281" s="207" t="e">
        <f t="shared" si="8"/>
        <v>#N/A</v>
      </c>
      <c r="J281" s="328" t="e">
        <f>IF(I281="-","NO ES TUPA",IF(Tabla5[[#This Row],[FECHA FIRMA]]&lt;=Tabla5[[#This Row],[FECHA DE PLAZO MAXIMO DE ATENCION]],"SI","NO"))</f>
        <v>#N/A</v>
      </c>
      <c r="K281" s="185"/>
      <c r="L281" s="185" t="str">
        <f>IFERROR(VLOOKUP(K281,[1]Hoja1!$B$2:$F$14234,2,FALSE),"")</f>
        <v/>
      </c>
      <c r="M281" s="185" t="str">
        <f>IFERROR(VLOOKUP(K281,[1]Hoja1!$B$2:$F$14234,3,FALSE),"")</f>
        <v/>
      </c>
      <c r="N281" s="185" t="str">
        <f>IFERROR(VLOOKUP(K281,[1]Hoja1!$B$2:$F$14234,4,FALSE),"")</f>
        <v/>
      </c>
      <c r="O281" s="193" t="s">
        <v>22396</v>
      </c>
      <c r="P281" s="185" t="s">
        <v>14894</v>
      </c>
      <c r="Q281" s="185" t="s">
        <v>19598</v>
      </c>
      <c r="R281" s="185"/>
      <c r="S281" s="185" t="s">
        <v>19598</v>
      </c>
      <c r="T281" s="185" t="s">
        <v>179</v>
      </c>
      <c r="U281" s="185" t="s">
        <v>22181</v>
      </c>
      <c r="V281" s="185" t="s">
        <v>21444</v>
      </c>
      <c r="W281" s="185"/>
      <c r="X281" s="185"/>
      <c r="Y281" s="191"/>
      <c r="Z281" s="187"/>
      <c r="AA281" s="166" t="s">
        <v>21663</v>
      </c>
      <c r="AB281" s="166"/>
      <c r="AC281" s="166"/>
      <c r="AD281" s="166"/>
      <c r="AE281" s="166"/>
      <c r="AF281" s="166"/>
      <c r="AG281" s="166"/>
      <c r="AH281" s="166"/>
      <c r="AI281" s="166"/>
      <c r="AJ281" s="169" t="s">
        <v>21663</v>
      </c>
      <c r="AK281" s="169"/>
      <c r="AL281" s="169"/>
      <c r="AM281" s="169"/>
      <c r="AN281" s="169"/>
      <c r="AO281" s="166"/>
      <c r="AP281" s="187"/>
      <c r="AQ281" s="180"/>
    </row>
    <row r="282" spans="1:43" s="189" customFormat="1" ht="24.75" customHeight="1" x14ac:dyDescent="0.2">
      <c r="A282" s="180">
        <v>281</v>
      </c>
      <c r="B282" s="181" t="s">
        <v>22397</v>
      </c>
      <c r="C282" s="182" t="s">
        <v>22398</v>
      </c>
      <c r="D282" s="207" t="str">
        <f>+INDEX([2]REPORTE_SEG_EXPEDIENTES!$F$1:$F$3006,MATCH(Tabla13[[#This Row],[REGISTRO]],[2]REPORTE_SEG_EXPEDIENTES!$B$1:$B$3006,0))</f>
        <v>21/02/2023</v>
      </c>
      <c r="E282" s="207"/>
      <c r="F282" s="183" t="s">
        <v>11970</v>
      </c>
      <c r="G282" s="207">
        <v>45015</v>
      </c>
      <c r="H282" s="207">
        <v>45015</v>
      </c>
      <c r="I282" s="207">
        <f t="shared" si="8"/>
        <v>44981</v>
      </c>
      <c r="J282" s="328" t="e">
        <f>IF(I282="-","NO ES TUPA",IF(Tabla5[[#This Row],[FECHA FIRMA]]&lt;=Tabla5[[#This Row],[FECHA DE PLAZO MAXIMO DE ATENCION]],"SI","NO"))</f>
        <v>#VALUE!</v>
      </c>
      <c r="K282" s="185"/>
      <c r="L282" s="185" t="str">
        <f>IFERROR(VLOOKUP(K282,[1]Hoja1!$B$2:$F$14234,2,FALSE),"")</f>
        <v/>
      </c>
      <c r="M282" s="185" t="str">
        <f>IFERROR(VLOOKUP(K282,[1]Hoja1!$B$2:$F$14234,3,FALSE),"")</f>
        <v/>
      </c>
      <c r="N282" s="185" t="str">
        <f>IFERROR(VLOOKUP(K282,[1]Hoja1!$B$2:$F$14234,4,FALSE),"")</f>
        <v/>
      </c>
      <c r="O282" s="193" t="s">
        <v>22399</v>
      </c>
      <c r="P282" s="185" t="s">
        <v>14894</v>
      </c>
      <c r="Q282" s="185"/>
      <c r="R282" s="185"/>
      <c r="S282" s="185"/>
      <c r="T282" s="185" t="s">
        <v>342</v>
      </c>
      <c r="U282" s="185" t="s">
        <v>21675</v>
      </c>
      <c r="V282" s="185" t="s">
        <v>1981</v>
      </c>
      <c r="W282" s="185"/>
      <c r="X282" s="185"/>
      <c r="Y282" s="191"/>
      <c r="Z282" s="187"/>
      <c r="AA282" s="166" t="s">
        <v>21489</v>
      </c>
      <c r="AB282" s="166"/>
      <c r="AC282" s="166"/>
      <c r="AD282" s="166"/>
      <c r="AE282" s="166"/>
      <c r="AF282" s="166"/>
      <c r="AG282" s="166"/>
      <c r="AH282" s="166"/>
      <c r="AI282" s="166"/>
      <c r="AJ282" s="169"/>
      <c r="AK282" s="169"/>
      <c r="AL282" s="169"/>
      <c r="AM282" s="169"/>
      <c r="AN282" s="169"/>
      <c r="AO282" s="166"/>
      <c r="AP282" s="187"/>
      <c r="AQ282" s="180"/>
    </row>
    <row r="283" spans="1:43" ht="24.75" customHeight="1" x14ac:dyDescent="0.25">
      <c r="A283" s="180">
        <v>282</v>
      </c>
      <c r="B283" s="181" t="s">
        <v>22400</v>
      </c>
      <c r="C283" s="182" t="s">
        <v>22401</v>
      </c>
      <c r="D283" s="207" t="str">
        <f>+INDEX([2]REPORTE_SEG_EXPEDIENTES!$F$1:$F$3006,MATCH(Tabla13[[#This Row],[REGISTRO]],[2]REPORTE_SEG_EXPEDIENTES!$B$1:$B$3006,0))</f>
        <v>08/03/2023</v>
      </c>
      <c r="E283" s="207"/>
      <c r="F283" s="183" t="s">
        <v>11970</v>
      </c>
      <c r="G283" s="207">
        <v>45015</v>
      </c>
      <c r="H283" s="207">
        <v>45015</v>
      </c>
      <c r="I283" s="207">
        <f t="shared" si="8"/>
        <v>45026</v>
      </c>
      <c r="J283" s="328" t="e">
        <f>IF(I283="-","NO ES TUPA",IF(Tabla5[[#This Row],[FECHA FIRMA]]&lt;=Tabla5[[#This Row],[FECHA DE PLAZO MAXIMO DE ATENCION]],"SI","NO"))</f>
        <v>#VALUE!</v>
      </c>
      <c r="K283" s="185">
        <v>63738</v>
      </c>
      <c r="L283" s="185" t="s">
        <v>20394</v>
      </c>
      <c r="M283" s="185" t="s">
        <v>20395</v>
      </c>
      <c r="N283" s="185" t="s">
        <v>20396</v>
      </c>
      <c r="O283" s="193" t="s">
        <v>22402</v>
      </c>
      <c r="P283" s="185" t="s">
        <v>14894</v>
      </c>
      <c r="Q283" s="185"/>
      <c r="R283" s="185"/>
      <c r="S283" s="185"/>
      <c r="T283" s="185" t="s">
        <v>78</v>
      </c>
      <c r="U283" s="185"/>
      <c r="V283" s="185" t="s">
        <v>1981</v>
      </c>
      <c r="W283" s="185" t="s">
        <v>22403</v>
      </c>
      <c r="X283" s="185"/>
      <c r="Y283" s="191"/>
      <c r="Z283" s="187"/>
      <c r="AA283" s="166" t="s">
        <v>21663</v>
      </c>
      <c r="AB283" s="166"/>
      <c r="AC283" s="166" t="s">
        <v>21663</v>
      </c>
      <c r="AD283" s="166"/>
      <c r="AE283" s="166"/>
      <c r="AF283" s="166"/>
      <c r="AG283" s="166"/>
      <c r="AH283" s="166"/>
      <c r="AI283" s="166"/>
      <c r="AJ283" s="169"/>
      <c r="AK283" s="169"/>
      <c r="AL283" s="169"/>
      <c r="AM283" s="169"/>
      <c r="AN283" s="169"/>
      <c r="AO283" s="166"/>
      <c r="AP283" s="187"/>
      <c r="AQ283" s="180"/>
    </row>
    <row r="284" spans="1:43" s="189" customFormat="1" ht="24.75" customHeight="1" x14ac:dyDescent="0.2">
      <c r="A284" s="180">
        <v>283</v>
      </c>
      <c r="B284" s="181" t="s">
        <v>22404</v>
      </c>
      <c r="C284" s="182" t="s">
        <v>22405</v>
      </c>
      <c r="D284" s="207" t="str">
        <f>+INDEX([2]REPORTE_SEG_EXPEDIENTES!$F$1:$F$3006,MATCH(Tabla13[[#This Row],[REGISTRO]],[2]REPORTE_SEG_EXPEDIENTES!$B$1:$B$3006,0))</f>
        <v>21/03/2023</v>
      </c>
      <c r="E284" s="207"/>
      <c r="F284" s="183" t="s">
        <v>11970</v>
      </c>
      <c r="G284" s="207">
        <v>45015</v>
      </c>
      <c r="H284" s="207">
        <v>45015</v>
      </c>
      <c r="I284" s="207">
        <f t="shared" si="8"/>
        <v>45006</v>
      </c>
      <c r="J284" s="328" t="e">
        <f>IF(I284="-","NO ES TUPA",IF(Tabla5[[#This Row],[FECHA FIRMA]]&lt;=Tabla5[[#This Row],[FECHA DE PLAZO MAXIMO DE ATENCION]],"SI","NO"))</f>
        <v>#VALUE!</v>
      </c>
      <c r="K284" s="185"/>
      <c r="L284" s="185" t="str">
        <f>IFERROR(VLOOKUP(K284,[1]Hoja1!$B$2:$F$14234,2,FALSE),"")</f>
        <v/>
      </c>
      <c r="M284" s="185" t="str">
        <f>IFERROR(VLOOKUP(K284,[1]Hoja1!$B$2:$F$14234,3,FALSE),"")</f>
        <v/>
      </c>
      <c r="N284" s="185" t="str">
        <f>IFERROR(VLOOKUP(K284,[1]Hoja1!$B$2:$F$14234,4,FALSE),"")</f>
        <v/>
      </c>
      <c r="O284" s="193" t="s">
        <v>22406</v>
      </c>
      <c r="P284" s="185" t="s">
        <v>14894</v>
      </c>
      <c r="Q284" s="185" t="s">
        <v>23</v>
      </c>
      <c r="R284" s="185" t="s">
        <v>21541</v>
      </c>
      <c r="S284" s="185" t="s">
        <v>21542</v>
      </c>
      <c r="T284" s="185" t="s">
        <v>21458</v>
      </c>
      <c r="U284" s="185"/>
      <c r="V284" s="185" t="s">
        <v>1981</v>
      </c>
      <c r="W284" s="185"/>
      <c r="X284" s="185"/>
      <c r="Y284" s="191"/>
      <c r="Z284" s="187"/>
      <c r="AA284" s="166" t="s">
        <v>21663</v>
      </c>
      <c r="AB284" s="166" t="s">
        <v>21663</v>
      </c>
      <c r="AC284" s="166"/>
      <c r="AD284" s="166"/>
      <c r="AE284" s="166"/>
      <c r="AF284" s="166"/>
      <c r="AG284" s="166"/>
      <c r="AH284" s="166"/>
      <c r="AI284" s="166"/>
      <c r="AJ284" s="169"/>
      <c r="AK284" s="169"/>
      <c r="AL284" s="169"/>
      <c r="AM284" s="169"/>
      <c r="AN284" s="169"/>
      <c r="AO284" s="166"/>
      <c r="AP284" s="187"/>
      <c r="AQ284" s="180"/>
    </row>
    <row r="285" spans="1:43" s="189" customFormat="1" ht="24.75" customHeight="1" x14ac:dyDescent="0.2">
      <c r="A285" s="180">
        <v>284</v>
      </c>
      <c r="B285" s="181" t="s">
        <v>22407</v>
      </c>
      <c r="C285" s="182" t="s">
        <v>22408</v>
      </c>
      <c r="D285" s="207" t="str">
        <f>+INDEX([2]REPORTE_SEG_EXPEDIENTES!$F$1:$F$3006,MATCH(Tabla13[[#This Row],[REGISTRO]],[2]REPORTE_SEG_EXPEDIENTES!$B$1:$B$3006,0))</f>
        <v>22/03/2023</v>
      </c>
      <c r="E285" s="207"/>
      <c r="F285" s="183" t="s">
        <v>11970</v>
      </c>
      <c r="G285" s="207">
        <v>45016</v>
      </c>
      <c r="H285" s="207">
        <v>45016</v>
      </c>
      <c r="I285" s="207">
        <f t="shared" si="8"/>
        <v>45007</v>
      </c>
      <c r="J285" s="328" t="e">
        <f>IF(I285="-","NO ES TUPA",IF(Tabla5[[#This Row],[FECHA FIRMA]]&lt;=Tabla5[[#This Row],[FECHA DE PLAZO MAXIMO DE ATENCION]],"SI","NO"))</f>
        <v>#VALUE!</v>
      </c>
      <c r="K285" s="185"/>
      <c r="L285" s="185" t="str">
        <f>IFERROR(VLOOKUP(K285,[1]Hoja1!$B$2:$F$14234,2,FALSE),"")</f>
        <v/>
      </c>
      <c r="M285" s="185" t="str">
        <f>IFERROR(VLOOKUP(K285,[1]Hoja1!$B$2:$F$14234,3,FALSE),"")</f>
        <v/>
      </c>
      <c r="N285" s="185" t="str">
        <f>IFERROR(VLOOKUP(K285,[1]Hoja1!$B$2:$F$14234,4,FALSE),"")</f>
        <v/>
      </c>
      <c r="O285" s="193" t="s">
        <v>22409</v>
      </c>
      <c r="P285" s="185" t="s">
        <v>14894</v>
      </c>
      <c r="Q285" s="185" t="s">
        <v>23</v>
      </c>
      <c r="R285" s="185" t="s">
        <v>21541</v>
      </c>
      <c r="S285" s="185" t="s">
        <v>21542</v>
      </c>
      <c r="T285" s="185" t="s">
        <v>19118</v>
      </c>
      <c r="U285" s="185"/>
      <c r="V285" s="185" t="s">
        <v>1981</v>
      </c>
      <c r="W285" s="185"/>
      <c r="X285" s="185"/>
      <c r="Y285" s="191"/>
      <c r="Z285" s="187"/>
      <c r="AA285" s="166" t="s">
        <v>21663</v>
      </c>
      <c r="AB285" s="166" t="s">
        <v>21663</v>
      </c>
      <c r="AC285" s="166"/>
      <c r="AD285" s="166"/>
      <c r="AE285" s="166"/>
      <c r="AF285" s="166"/>
      <c r="AG285" s="166"/>
      <c r="AH285" s="166"/>
      <c r="AI285" s="166"/>
      <c r="AJ285" s="169"/>
      <c r="AK285" s="169"/>
      <c r="AL285" s="169"/>
      <c r="AM285" s="169"/>
      <c r="AN285" s="169"/>
      <c r="AO285" s="166"/>
      <c r="AP285" s="187"/>
      <c r="AQ285" s="180"/>
    </row>
    <row r="286" spans="1:43" s="189" customFormat="1" ht="24.75" customHeight="1" x14ac:dyDescent="0.2">
      <c r="A286" s="180">
        <v>285</v>
      </c>
      <c r="B286" s="181" t="s">
        <v>22410</v>
      </c>
      <c r="C286" s="182" t="s">
        <v>22411</v>
      </c>
      <c r="D286" s="207" t="str">
        <f>+INDEX([2]REPORTE_SEG_EXPEDIENTES!$F$1:$F$3006,MATCH(Tabla13[[#This Row],[REGISTRO]],[2]REPORTE_SEG_EXPEDIENTES!$B$1:$B$3006,0))</f>
        <v>22/03/2023</v>
      </c>
      <c r="E286" s="207"/>
      <c r="F286" s="183" t="s">
        <v>11970</v>
      </c>
      <c r="G286" s="207">
        <v>45016</v>
      </c>
      <c r="H286" s="207">
        <v>45016</v>
      </c>
      <c r="I286" s="207">
        <f t="shared" si="8"/>
        <v>45007</v>
      </c>
      <c r="J286" s="328" t="e">
        <f>IF(I286="-","NO ES TUPA",IF(Tabla5[[#This Row],[FECHA FIRMA]]&lt;=Tabla5[[#This Row],[FECHA DE PLAZO MAXIMO DE ATENCION]],"SI","NO"))</f>
        <v>#VALUE!</v>
      </c>
      <c r="K286" s="185"/>
      <c r="L286" s="185" t="str">
        <f>IFERROR(VLOOKUP(K286,[1]Hoja1!$B$2:$F$14234,2,FALSE),"")</f>
        <v/>
      </c>
      <c r="M286" s="185" t="str">
        <f>IFERROR(VLOOKUP(K286,[1]Hoja1!$B$2:$F$14234,3,FALSE),"")</f>
        <v/>
      </c>
      <c r="N286" s="185" t="str">
        <f>IFERROR(VLOOKUP(K286,[1]Hoja1!$B$2:$F$14234,4,FALSE),"")</f>
        <v/>
      </c>
      <c r="O286" s="193" t="s">
        <v>22412</v>
      </c>
      <c r="P286" s="185" t="s">
        <v>14894</v>
      </c>
      <c r="Q286" s="185" t="s">
        <v>23</v>
      </c>
      <c r="R286" s="185" t="s">
        <v>21541</v>
      </c>
      <c r="S286" s="185" t="s">
        <v>21542</v>
      </c>
      <c r="T286" s="185" t="s">
        <v>19118</v>
      </c>
      <c r="U286" s="185"/>
      <c r="V286" s="185" t="s">
        <v>1981</v>
      </c>
      <c r="W286" s="185"/>
      <c r="X286" s="185"/>
      <c r="Y286" s="191"/>
      <c r="Z286" s="187"/>
      <c r="AA286" s="166" t="s">
        <v>21663</v>
      </c>
      <c r="AB286" s="166" t="s">
        <v>21663</v>
      </c>
      <c r="AC286" s="166"/>
      <c r="AD286" s="166"/>
      <c r="AE286" s="166"/>
      <c r="AF286" s="166"/>
      <c r="AG286" s="166"/>
      <c r="AH286" s="166"/>
      <c r="AI286" s="166"/>
      <c r="AJ286" s="169"/>
      <c r="AK286" s="169"/>
      <c r="AL286" s="169"/>
      <c r="AM286" s="169"/>
      <c r="AN286" s="169"/>
      <c r="AO286" s="166"/>
      <c r="AP286" s="187"/>
      <c r="AQ286" s="180"/>
    </row>
    <row r="287" spans="1:43" ht="24.75" customHeight="1" x14ac:dyDescent="0.25">
      <c r="A287" s="180">
        <v>286</v>
      </c>
      <c r="B287" s="181" t="s">
        <v>22413</v>
      </c>
      <c r="C287" s="182" t="s">
        <v>22414</v>
      </c>
      <c r="D287" s="207" t="str">
        <f>+INDEX([2]REPORTE_SEG_EXPEDIENTES!$F$1:$F$3006,MATCH(Tabla13[[#This Row],[REGISTRO]],[2]REPORTE_SEG_EXPEDIENTES!$B$1:$B$3006,0))</f>
        <v>13/10/2022</v>
      </c>
      <c r="E287" s="207"/>
      <c r="F287" s="183" t="s">
        <v>11970</v>
      </c>
      <c r="G287" s="207">
        <v>45016</v>
      </c>
      <c r="H287" s="207">
        <v>45016</v>
      </c>
      <c r="I287" s="207">
        <f t="shared" si="8"/>
        <v>44884</v>
      </c>
      <c r="J287" s="328" t="e">
        <f>IF(I287="-","NO ES TUPA",IF(Tabla5[[#This Row],[FECHA FIRMA]]&lt;=Tabla5[[#This Row],[FECHA DE PLAZO MAXIMO DE ATENCION]],"SI","NO"))</f>
        <v>#VALUE!</v>
      </c>
      <c r="K287" s="185">
        <v>21147</v>
      </c>
      <c r="L287" s="185" t="str">
        <f>IFERROR(VLOOKUP(K287,[1]Hoja1!$B$2:$F$14234,2,FALSE),"")</f>
        <v>REYNA VICTORIA</v>
      </c>
      <c r="M287" s="185" t="str">
        <f>IFERROR(VLOOKUP(K287,[1]Hoja1!$B$2:$F$14234,3,FALSE),"")</f>
        <v>CE-21147-CM</v>
      </c>
      <c r="N287" s="185" t="s">
        <v>22415</v>
      </c>
      <c r="O287" s="193" t="s">
        <v>22416</v>
      </c>
      <c r="P287" s="185" t="s">
        <v>14894</v>
      </c>
      <c r="Q287" s="198" t="s">
        <v>23</v>
      </c>
      <c r="R287" s="185"/>
      <c r="S287" s="185" t="s">
        <v>19598</v>
      </c>
      <c r="T287" s="185" t="s">
        <v>78</v>
      </c>
      <c r="U287" s="185"/>
      <c r="V287" s="185" t="s">
        <v>1981</v>
      </c>
      <c r="W287" s="185" t="s">
        <v>5783</v>
      </c>
      <c r="X287" s="185"/>
      <c r="Y287" s="191"/>
      <c r="Z287" s="187"/>
      <c r="AA287" s="166" t="s">
        <v>21663</v>
      </c>
      <c r="AB287" s="166"/>
      <c r="AC287" s="166"/>
      <c r="AD287" s="166"/>
      <c r="AE287" s="166"/>
      <c r="AF287" s="166"/>
      <c r="AG287" s="166"/>
      <c r="AH287" s="166"/>
      <c r="AI287" s="166"/>
      <c r="AJ287" s="169"/>
      <c r="AK287" s="169"/>
      <c r="AL287" s="169"/>
      <c r="AM287" s="169"/>
      <c r="AN287" s="169"/>
      <c r="AO287" s="166"/>
      <c r="AP287" s="187"/>
      <c r="AQ287" s="180"/>
    </row>
    <row r="288" spans="1:43" ht="24.75" customHeight="1" x14ac:dyDescent="0.25">
      <c r="A288" s="180">
        <v>287</v>
      </c>
      <c r="B288" s="181" t="s">
        <v>22417</v>
      </c>
      <c r="C288" s="182" t="s">
        <v>22418</v>
      </c>
      <c r="D288" s="207" t="str">
        <f>+INDEX([2]REPORTE_SEG_EXPEDIENTES!$F$1:$F$3006,MATCH(Tabla13[[#This Row],[REGISTRO]],[2]REPORTE_SEG_EXPEDIENTES!$B$1:$B$3006,0))</f>
        <v>07/02/2023</v>
      </c>
      <c r="E288" s="207"/>
      <c r="F288" s="183" t="s">
        <v>11970</v>
      </c>
      <c r="G288" s="207">
        <v>45016</v>
      </c>
      <c r="H288" s="207">
        <v>45016</v>
      </c>
      <c r="I288" s="207">
        <f t="shared" si="8"/>
        <v>44995</v>
      </c>
      <c r="J288" s="328" t="e">
        <f>IF(I288="-","NO ES TUPA",IF(Tabla5[[#This Row],[FECHA FIRMA]]&lt;=Tabla5[[#This Row],[FECHA DE PLAZO MAXIMO DE ATENCION]],"SI","NO"))</f>
        <v>#VALUE!</v>
      </c>
      <c r="K288" s="185">
        <v>3972</v>
      </c>
      <c r="L288" s="185" t="str">
        <f>IFERROR(VLOOKUP(K288,[1]Hoja1!$B$2:$F$14234,2,FALSE),"")</f>
        <v>MI JOSE Y MERCEDES</v>
      </c>
      <c r="M288" s="185" t="str">
        <f>IFERROR(VLOOKUP(K288,[1]Hoja1!$B$2:$F$14234,3,FALSE),"")</f>
        <v>PT-3972-BM</v>
      </c>
      <c r="N288" s="185" t="s">
        <v>22419</v>
      </c>
      <c r="O288" s="193" t="s">
        <v>22420</v>
      </c>
      <c r="P288" s="185" t="s">
        <v>14894</v>
      </c>
      <c r="Q288" s="198" t="s">
        <v>23</v>
      </c>
      <c r="R288" s="185"/>
      <c r="S288" s="185"/>
      <c r="T288" s="185" t="s">
        <v>78</v>
      </c>
      <c r="U288" s="185"/>
      <c r="V288" s="185" t="s">
        <v>1981</v>
      </c>
      <c r="W288" s="185" t="s">
        <v>5783</v>
      </c>
      <c r="X288" s="185"/>
      <c r="Y288" s="191"/>
      <c r="Z288" s="187"/>
      <c r="AA288" s="166" t="s">
        <v>21663</v>
      </c>
      <c r="AB288" s="166"/>
      <c r="AC288" s="166"/>
      <c r="AD288" s="166"/>
      <c r="AE288" s="166"/>
      <c r="AF288" s="166"/>
      <c r="AG288" s="166"/>
      <c r="AH288" s="166"/>
      <c r="AI288" s="166"/>
      <c r="AJ288" s="169"/>
      <c r="AK288" s="169"/>
      <c r="AL288" s="169"/>
      <c r="AM288" s="169"/>
      <c r="AN288" s="169"/>
      <c r="AO288" s="166"/>
      <c r="AP288" s="187"/>
      <c r="AQ288" s="180"/>
    </row>
    <row r="289" spans="1:43" s="189" customFormat="1" ht="24.75" customHeight="1" x14ac:dyDescent="0.2">
      <c r="A289" s="180">
        <v>288</v>
      </c>
      <c r="B289" s="181" t="s">
        <v>22421</v>
      </c>
      <c r="C289" s="182" t="s">
        <v>22422</v>
      </c>
      <c r="D289" s="207" t="str">
        <f>+INDEX([2]REPORTE_SEG_EXPEDIENTES!$F$1:$F$3006,MATCH(Tabla13[[#This Row],[REGISTRO]],[2]REPORTE_SEG_EXPEDIENTES!$B$1:$B$3006,0))</f>
        <v>03/03/2023</v>
      </c>
      <c r="E289" s="207"/>
      <c r="F289" s="183" t="s">
        <v>11970</v>
      </c>
      <c r="G289" s="207">
        <v>45016</v>
      </c>
      <c r="H289" s="207">
        <v>45016</v>
      </c>
      <c r="I289" s="207">
        <f t="shared" si="8"/>
        <v>45017</v>
      </c>
      <c r="J289" s="328" t="e">
        <f>IF(I289="-","NO ES TUPA",IF(Tabla5[[#This Row],[FECHA FIRMA]]&lt;=Tabla5[[#This Row],[FECHA DE PLAZO MAXIMO DE ATENCION]],"SI","NO"))</f>
        <v>#VALUE!</v>
      </c>
      <c r="K289" s="185"/>
      <c r="L289" s="185" t="str">
        <f>IFERROR(VLOOKUP(K289,[1]Hoja1!$B$2:$F$14234,2,FALSE),"")</f>
        <v/>
      </c>
      <c r="M289" s="185" t="str">
        <f>IFERROR(VLOOKUP(K289,[1]Hoja1!$B$2:$F$14234,3,FALSE),"")</f>
        <v/>
      </c>
      <c r="N289" s="185" t="str">
        <f>IFERROR(VLOOKUP(K289,[1]Hoja1!$B$2:$F$14234,4,FALSE),"")</f>
        <v/>
      </c>
      <c r="O289" s="193" t="s">
        <v>22423</v>
      </c>
      <c r="P289" s="185" t="s">
        <v>14894</v>
      </c>
      <c r="Q289" s="185"/>
      <c r="R289" s="185"/>
      <c r="S289" s="185"/>
      <c r="T289" s="185" t="s">
        <v>19113</v>
      </c>
      <c r="U289" s="185"/>
      <c r="V289" s="185" t="s">
        <v>1981</v>
      </c>
      <c r="W289" s="185"/>
      <c r="X289" s="185"/>
      <c r="Y289" s="191"/>
      <c r="Z289" s="187"/>
      <c r="AA289" s="166"/>
      <c r="AB289" s="166" t="s">
        <v>21663</v>
      </c>
      <c r="AC289" s="166"/>
      <c r="AD289" s="166"/>
      <c r="AE289" s="166"/>
      <c r="AF289" s="166"/>
      <c r="AG289" s="166"/>
      <c r="AH289" s="166"/>
      <c r="AI289" s="166"/>
      <c r="AJ289" s="169"/>
      <c r="AK289" s="169"/>
      <c r="AL289" s="169"/>
      <c r="AM289" s="169"/>
      <c r="AN289" s="169"/>
      <c r="AO289" s="166"/>
      <c r="AP289" s="187"/>
      <c r="AQ289" s="180"/>
    </row>
    <row r="290" spans="1:43" s="189" customFormat="1" ht="24.75" customHeight="1" x14ac:dyDescent="0.2">
      <c r="A290" s="180">
        <v>289</v>
      </c>
      <c r="B290" s="181" t="s">
        <v>22424</v>
      </c>
      <c r="C290" s="182" t="s">
        <v>22425</v>
      </c>
      <c r="D290" s="207" t="str">
        <f>+INDEX([2]REPORTE_SEG_EXPEDIENTES!$F$1:$F$3006,MATCH(Tabla13[[#This Row],[REGISTRO]],[2]REPORTE_SEG_EXPEDIENTES!$B$1:$B$3006,0))</f>
        <v>03/01/2023</v>
      </c>
      <c r="E290" s="207"/>
      <c r="F290" s="183" t="s">
        <v>11970</v>
      </c>
      <c r="G290" s="207">
        <v>45016</v>
      </c>
      <c r="H290" s="207">
        <v>45016</v>
      </c>
      <c r="I290" s="207">
        <f t="shared" si="8"/>
        <v>44958</v>
      </c>
      <c r="J290" s="328" t="e">
        <f>IF(I290="-","NO ES TUPA",IF(Tabla5[[#This Row],[FECHA FIRMA]]&lt;=Tabla5[[#This Row],[FECHA DE PLAZO MAXIMO DE ATENCION]],"SI","NO"))</f>
        <v>#VALUE!</v>
      </c>
      <c r="K290" s="185"/>
      <c r="L290" s="185" t="str">
        <f>IFERROR(VLOOKUP(K290,[1]Hoja1!$B$2:$F$14234,2,FALSE),"")</f>
        <v/>
      </c>
      <c r="M290" s="185" t="str">
        <f>IFERROR(VLOOKUP(K290,[1]Hoja1!$B$2:$F$14234,3,FALSE),"")</f>
        <v/>
      </c>
      <c r="N290" s="185" t="str">
        <f>IFERROR(VLOOKUP(K290,[1]Hoja1!$B$2:$F$14234,4,FALSE),"")</f>
        <v/>
      </c>
      <c r="O290" s="193" t="s">
        <v>22426</v>
      </c>
      <c r="P290" s="185" t="s">
        <v>14894</v>
      </c>
      <c r="Q290" s="185"/>
      <c r="R290" s="185"/>
      <c r="S290" s="185"/>
      <c r="T290" s="185" t="s">
        <v>19113</v>
      </c>
      <c r="U290" s="185"/>
      <c r="V290" s="185" t="s">
        <v>1981</v>
      </c>
      <c r="W290" s="185"/>
      <c r="X290" s="185"/>
      <c r="Y290" s="191"/>
      <c r="Z290" s="187"/>
      <c r="AA290" s="166"/>
      <c r="AB290" s="166" t="s">
        <v>21663</v>
      </c>
      <c r="AC290" s="166"/>
      <c r="AD290" s="166"/>
      <c r="AE290" s="166"/>
      <c r="AF290" s="166"/>
      <c r="AG290" s="166"/>
      <c r="AH290" s="166"/>
      <c r="AI290" s="166"/>
      <c r="AJ290" s="169"/>
      <c r="AK290" s="169"/>
      <c r="AL290" s="169"/>
      <c r="AM290" s="169"/>
      <c r="AN290" s="169"/>
      <c r="AO290" s="166"/>
      <c r="AP290" s="187"/>
      <c r="AQ290" s="180"/>
    </row>
    <row r="291" spans="1:43" s="189" customFormat="1" ht="24.75" customHeight="1" x14ac:dyDescent="0.2">
      <c r="A291" s="180">
        <v>290</v>
      </c>
      <c r="B291" s="181" t="s">
        <v>22427</v>
      </c>
      <c r="C291" s="182" t="s">
        <v>22428</v>
      </c>
      <c r="D291" s="207" t="str">
        <f>+INDEX([2]REPORTE_SEG_EXPEDIENTES!$F$1:$F$3006,MATCH(Tabla13[[#This Row],[REGISTRO]],[2]REPORTE_SEG_EXPEDIENTES!$B$1:$B$3006,0))</f>
        <v>03/01/2023</v>
      </c>
      <c r="E291" s="207"/>
      <c r="F291" s="183" t="s">
        <v>11970</v>
      </c>
      <c r="G291" s="207">
        <v>45016</v>
      </c>
      <c r="H291" s="207">
        <v>45016</v>
      </c>
      <c r="I291" s="207">
        <f t="shared" si="8"/>
        <v>44958</v>
      </c>
      <c r="J291" s="328" t="e">
        <f>IF(I291="-","NO ES TUPA",IF(Tabla5[[#This Row],[FECHA FIRMA]]&lt;=Tabla5[[#This Row],[FECHA DE PLAZO MAXIMO DE ATENCION]],"SI","NO"))</f>
        <v>#VALUE!</v>
      </c>
      <c r="K291" s="185"/>
      <c r="L291" s="185" t="str">
        <f>IFERROR(VLOOKUP(K291,[1]Hoja1!$B$2:$F$14234,2,FALSE),"")</f>
        <v/>
      </c>
      <c r="M291" s="185" t="str">
        <f>IFERROR(VLOOKUP(K291,[1]Hoja1!$B$2:$F$14234,3,FALSE),"")</f>
        <v/>
      </c>
      <c r="N291" s="185" t="str">
        <f>IFERROR(VLOOKUP(K291,[1]Hoja1!$B$2:$F$14234,4,FALSE),"")</f>
        <v/>
      </c>
      <c r="O291" s="193" t="s">
        <v>22429</v>
      </c>
      <c r="P291" s="185" t="s">
        <v>14894</v>
      </c>
      <c r="Q291" s="185"/>
      <c r="R291" s="185"/>
      <c r="S291" s="185"/>
      <c r="T291" s="185" t="s">
        <v>19113</v>
      </c>
      <c r="U291" s="185"/>
      <c r="V291" s="185" t="s">
        <v>1981</v>
      </c>
      <c r="W291" s="185"/>
      <c r="X291" s="185"/>
      <c r="Y291" s="191"/>
      <c r="Z291" s="187"/>
      <c r="AA291" s="166"/>
      <c r="AB291" s="166" t="s">
        <v>21663</v>
      </c>
      <c r="AC291" s="166" t="s">
        <v>21663</v>
      </c>
      <c r="AD291" s="166"/>
      <c r="AE291" s="166"/>
      <c r="AF291" s="166"/>
      <c r="AG291" s="166"/>
      <c r="AH291" s="166"/>
      <c r="AI291" s="166"/>
      <c r="AJ291" s="169"/>
      <c r="AK291" s="169"/>
      <c r="AL291" s="169"/>
      <c r="AM291" s="169"/>
      <c r="AN291" s="169"/>
      <c r="AO291" s="166"/>
      <c r="AP291" s="187"/>
      <c r="AQ291" s="180"/>
    </row>
    <row r="292" spans="1:43" s="189" customFormat="1" ht="24.75" customHeight="1" x14ac:dyDescent="0.2">
      <c r="A292" s="180">
        <v>291</v>
      </c>
      <c r="B292" s="181" t="s">
        <v>22430</v>
      </c>
      <c r="C292" s="182" t="s">
        <v>22431</v>
      </c>
      <c r="D292" s="207" t="str">
        <f>+INDEX([2]REPORTE_SEG_EXPEDIENTES!$F$1:$F$3006,MATCH(Tabla13[[#This Row],[REGISTRO]],[2]REPORTE_SEG_EXPEDIENTES!$B$1:$B$3006,0))</f>
        <v>23/11/2022</v>
      </c>
      <c r="E292" s="207"/>
      <c r="F292" s="183" t="s">
        <v>11970</v>
      </c>
      <c r="G292" s="207">
        <v>45016</v>
      </c>
      <c r="H292" s="207">
        <v>45016</v>
      </c>
      <c r="I292" s="207">
        <f t="shared" si="8"/>
        <v>44891</v>
      </c>
      <c r="J292" s="328" t="e">
        <f>IF(I292="-","NO ES TUPA",IF(Tabla5[[#This Row],[FECHA FIRMA]]&lt;=Tabla5[[#This Row],[FECHA DE PLAZO MAXIMO DE ATENCION]],"SI","NO"))</f>
        <v>#VALUE!</v>
      </c>
      <c r="K292" s="185"/>
      <c r="L292" s="185" t="s">
        <v>22432</v>
      </c>
      <c r="M292" s="185" t="s">
        <v>22433</v>
      </c>
      <c r="N292" s="185" t="str">
        <f>IFERROR(VLOOKUP(K292,[1]Hoja1!$B$2:$F$14234,4,FALSE),"")</f>
        <v/>
      </c>
      <c r="O292" s="193" t="s">
        <v>22434</v>
      </c>
      <c r="P292" s="185" t="s">
        <v>14894</v>
      </c>
      <c r="Q292" s="185"/>
      <c r="R292" s="185"/>
      <c r="S292" s="185"/>
      <c r="T292" s="185" t="s">
        <v>179</v>
      </c>
      <c r="U292" s="185" t="s">
        <v>21795</v>
      </c>
      <c r="V292" s="185" t="s">
        <v>1981</v>
      </c>
      <c r="W292" s="185"/>
      <c r="X292" s="185" t="s">
        <v>19426</v>
      </c>
      <c r="Y292" s="191"/>
      <c r="Z292" s="187"/>
      <c r="AA292" s="166" t="s">
        <v>21489</v>
      </c>
      <c r="AB292" s="166"/>
      <c r="AC292" s="166"/>
      <c r="AD292" s="166"/>
      <c r="AE292" s="166"/>
      <c r="AF292" s="166"/>
      <c r="AG292" s="166"/>
      <c r="AH292" s="166"/>
      <c r="AI292" s="166"/>
      <c r="AJ292" s="169"/>
      <c r="AK292" s="169"/>
      <c r="AL292" s="169"/>
      <c r="AM292" s="169"/>
      <c r="AN292" s="169"/>
      <c r="AO292" s="166"/>
      <c r="AP292" s="187"/>
      <c r="AQ292" s="180"/>
    </row>
    <row r="293" spans="1:43" s="189" customFormat="1" ht="24.75" customHeight="1" x14ac:dyDescent="0.2">
      <c r="A293" s="180">
        <v>292</v>
      </c>
      <c r="B293" s="181" t="s">
        <v>22435</v>
      </c>
      <c r="C293" s="182" t="s">
        <v>20881</v>
      </c>
      <c r="D293" s="207" t="str">
        <f>+INDEX([2]REPORTE_SEG_EXPEDIENTES!$F$1:$F$3006,MATCH(Tabla13[[#This Row],[REGISTRO]],[2]REPORTE_SEG_EXPEDIENTES!$B$1:$B$3006,0))</f>
        <v>08/08/2022</v>
      </c>
      <c r="E293" s="207"/>
      <c r="F293" s="183" t="s">
        <v>11970</v>
      </c>
      <c r="G293" s="207">
        <v>45016</v>
      </c>
      <c r="H293" s="207">
        <v>45016</v>
      </c>
      <c r="I293" s="207">
        <f t="shared" si="8"/>
        <v>44814</v>
      </c>
      <c r="J293" s="328" t="e">
        <f>IF(I293="-","NO ES TUPA",IF(Tabla5[[#This Row],[FECHA FIRMA]]&lt;=Tabla5[[#This Row],[FECHA DE PLAZO MAXIMO DE ATENCION]],"SI","NO"))</f>
        <v>#VALUE!</v>
      </c>
      <c r="K293" s="185">
        <v>18163</v>
      </c>
      <c r="L293" s="185" t="str">
        <f>IFERROR(VLOOKUP(K293,[1]Hoja1!$B$2:$F$14234,2,FALSE),"")</f>
        <v>KIARA</v>
      </c>
      <c r="M293" s="185" t="str">
        <f>IFERROR(VLOOKUP(K293,[1]Hoja1!$B$2:$F$14234,3,FALSE),"")</f>
        <v>CO-18163-CM</v>
      </c>
      <c r="N293" s="185" t="str">
        <f>IFERROR(VLOOKUP(K293,[1]Hoja1!$B$2:$F$14234,4,FALSE),"")</f>
        <v>PESQUERA YOLY S.A.C.</v>
      </c>
      <c r="O293" s="193" t="s">
        <v>22436</v>
      </c>
      <c r="P293" s="185" t="s">
        <v>14894</v>
      </c>
      <c r="Q293" s="185"/>
      <c r="R293" s="185"/>
      <c r="S293" s="185"/>
      <c r="T293" s="185" t="s">
        <v>78</v>
      </c>
      <c r="U293" s="185"/>
      <c r="V293" s="185" t="s">
        <v>1981</v>
      </c>
      <c r="W293" s="185" t="s">
        <v>5783</v>
      </c>
      <c r="X293" s="205" t="s">
        <v>21928</v>
      </c>
      <c r="Y293" s="191"/>
      <c r="Z293" s="187"/>
      <c r="AA293" s="166" t="s">
        <v>21663</v>
      </c>
      <c r="AB293" s="166"/>
      <c r="AC293" s="166"/>
      <c r="AD293" s="166"/>
      <c r="AE293" s="166"/>
      <c r="AF293" s="166"/>
      <c r="AG293" s="166"/>
      <c r="AH293" s="166"/>
      <c r="AI293" s="166"/>
      <c r="AJ293" s="169"/>
      <c r="AK293" s="169"/>
      <c r="AL293" s="169"/>
      <c r="AM293" s="169"/>
      <c r="AN293" s="169"/>
      <c r="AO293" s="166"/>
      <c r="AP293" s="187"/>
      <c r="AQ293" s="180"/>
    </row>
    <row r="294" spans="1:43" s="189" customFormat="1" ht="24.75" customHeight="1" x14ac:dyDescent="0.2">
      <c r="A294" s="180">
        <v>293</v>
      </c>
      <c r="B294" s="181" t="s">
        <v>22437</v>
      </c>
      <c r="C294" s="182" t="s">
        <v>22438</v>
      </c>
      <c r="D294" s="207" t="str">
        <f>+INDEX([2]REPORTE_SEG_EXPEDIENTES!$F$1:$F$3006,MATCH(Tabla13[[#This Row],[REGISTRO]],[2]REPORTE_SEG_EXPEDIENTES!$B$1:$B$3006,0))</f>
        <v>16/12/2022</v>
      </c>
      <c r="E294" s="207"/>
      <c r="F294" s="183" t="s">
        <v>11970</v>
      </c>
      <c r="G294" s="207">
        <v>45016</v>
      </c>
      <c r="H294" s="207">
        <v>45016</v>
      </c>
      <c r="I294" s="207">
        <f t="shared" si="8"/>
        <v>44950</v>
      </c>
      <c r="J294" s="328" t="e">
        <f>IF(I294="-","NO ES TUPA",IF(Tabla5[[#This Row],[FECHA FIRMA]]&lt;=Tabla5[[#This Row],[FECHA DE PLAZO MAXIMO DE ATENCION]],"SI","NO"))</f>
        <v>#VALUE!</v>
      </c>
      <c r="K294" s="185"/>
      <c r="L294" s="185" t="str">
        <f>IFERROR(VLOOKUP(K294,[1]Hoja1!$B$2:$F$14234,2,FALSE),"")</f>
        <v/>
      </c>
      <c r="M294" s="185" t="str">
        <f>IFERROR(VLOOKUP(K294,[1]Hoja1!$B$2:$F$14234,3,FALSE),"")</f>
        <v/>
      </c>
      <c r="N294" s="185" t="str">
        <f>IFERROR(VLOOKUP(K294,[1]Hoja1!$B$2:$F$14234,4,FALSE),"")</f>
        <v/>
      </c>
      <c r="O294" s="193" t="s">
        <v>22439</v>
      </c>
      <c r="P294" s="185" t="s">
        <v>15859</v>
      </c>
      <c r="Q294" s="185"/>
      <c r="R294" s="185"/>
      <c r="S294" s="185"/>
      <c r="T294" s="185" t="s">
        <v>19119</v>
      </c>
      <c r="U294" s="185"/>
      <c r="V294" s="185" t="s">
        <v>1981</v>
      </c>
      <c r="W294" s="185"/>
      <c r="X294" s="185"/>
      <c r="Y294" s="191"/>
      <c r="Z294" s="187"/>
      <c r="AA294" s="166"/>
      <c r="AB294" s="166"/>
      <c r="AC294" s="166" t="s">
        <v>21489</v>
      </c>
      <c r="AD294" s="166"/>
      <c r="AE294" s="166" t="s">
        <v>21489</v>
      </c>
      <c r="AF294" s="166"/>
      <c r="AG294" s="166"/>
      <c r="AH294" s="166"/>
      <c r="AI294" s="166"/>
      <c r="AJ294" s="169"/>
      <c r="AK294" s="169"/>
      <c r="AL294" s="169"/>
      <c r="AM294" s="169"/>
      <c r="AN294" s="169"/>
      <c r="AO294" s="166"/>
      <c r="AP294" s="187"/>
      <c r="AQ294" s="180"/>
    </row>
    <row r="295" spans="1:43" ht="24.75" customHeight="1" x14ac:dyDescent="0.25">
      <c r="A295" s="180">
        <v>294</v>
      </c>
      <c r="B295" s="181" t="s">
        <v>22440</v>
      </c>
      <c r="C295" s="182" t="s">
        <v>22441</v>
      </c>
      <c r="D295" s="207" t="str">
        <f>+INDEX([2]REPORTE_SEG_EXPEDIENTES!$F$1:$F$3006,MATCH(Tabla13[[#This Row],[REGISTRO]],[2]REPORTE_SEG_EXPEDIENTES!$B$1:$B$3006,0))</f>
        <v>01/03/2023</v>
      </c>
      <c r="E295" s="207"/>
      <c r="F295" s="183" t="s">
        <v>11971</v>
      </c>
      <c r="G295" s="207">
        <v>45019</v>
      </c>
      <c r="H295" s="207">
        <v>45019</v>
      </c>
      <c r="I295" s="207">
        <f t="shared" si="8"/>
        <v>45013</v>
      </c>
      <c r="J295" s="328" t="e">
        <f>IF(I295="-","NO ES TUPA",IF(Tabla5[[#This Row],[FECHA FIRMA]]&lt;=Tabla5[[#This Row],[FECHA DE PLAZO MAXIMO DE ATENCION]],"SI","NO"))</f>
        <v>#VALUE!</v>
      </c>
      <c r="K295" s="185">
        <v>4334</v>
      </c>
      <c r="L295" s="185" t="str">
        <f>IFERROR(VLOOKUP(K295,[1]Hoja1!$B$2:$F$14234,2,FALSE),"")</f>
        <v>MI ALBERTO II</v>
      </c>
      <c r="M295" s="185" t="str">
        <f>IFERROR(VLOOKUP(K295,[1]Hoja1!$B$2:$F$14234,3,FALSE),"")</f>
        <v>PL-4334-CM</v>
      </c>
      <c r="N295" s="185" t="s">
        <v>22442</v>
      </c>
      <c r="O295" s="193" t="s">
        <v>22443</v>
      </c>
      <c r="P295" s="185" t="s">
        <v>14894</v>
      </c>
      <c r="Q295" s="185" t="s">
        <v>36</v>
      </c>
      <c r="R295" s="185" t="s">
        <v>19144</v>
      </c>
      <c r="S295" s="185"/>
      <c r="T295" s="185" t="s">
        <v>78</v>
      </c>
      <c r="U295" s="185"/>
      <c r="V295" s="185" t="s">
        <v>1981</v>
      </c>
      <c r="W295" s="185" t="s">
        <v>5783</v>
      </c>
      <c r="X295" s="185"/>
      <c r="Y295" s="191"/>
      <c r="Z295" s="187"/>
      <c r="AA295" s="166" t="s">
        <v>21663</v>
      </c>
      <c r="AB295" s="166"/>
      <c r="AC295" s="166" t="s">
        <v>21663</v>
      </c>
      <c r="AD295" s="166"/>
      <c r="AE295" s="166"/>
      <c r="AF295" s="166"/>
      <c r="AG295" s="166"/>
      <c r="AH295" s="166"/>
      <c r="AI295" s="166"/>
      <c r="AJ295" s="169"/>
      <c r="AK295" s="169"/>
      <c r="AL295" s="169"/>
      <c r="AM295" s="169"/>
      <c r="AN295" s="169"/>
      <c r="AO295" s="166"/>
      <c r="AP295" s="187"/>
      <c r="AQ295" s="180"/>
    </row>
    <row r="296" spans="1:43" s="206" customFormat="1" ht="24.75" customHeight="1" x14ac:dyDescent="0.2">
      <c r="A296" s="200">
        <v>295</v>
      </c>
      <c r="B296" s="201" t="s">
        <v>22444</v>
      </c>
      <c r="C296" s="202" t="s">
        <v>22445</v>
      </c>
      <c r="D296" s="208" t="str">
        <f>+INDEX([2]REPORTE_SEG_EXPEDIENTES!$F$1:$F$3006,MATCH(Tabla13[[#This Row],[REGISTRO]],[2]REPORTE_SEG_EXPEDIENTES!$B$1:$B$3006,0))</f>
        <v>31/08/2022</v>
      </c>
      <c r="E296" s="208"/>
      <c r="F296" s="203" t="s">
        <v>11971</v>
      </c>
      <c r="G296" s="208">
        <v>45021</v>
      </c>
      <c r="H296" s="208">
        <v>45021</v>
      </c>
      <c r="I296" s="208">
        <f t="shared" si="8"/>
        <v>44812</v>
      </c>
      <c r="J296" s="205" t="e">
        <f>IF(I296="-","NO ES TUPA",IF(Tabla5[[#This Row],[FECHA FIRMA]]&lt;=Tabla5[[#This Row],[FECHA DE PLAZO MAXIMO DE ATENCION]],"SI","NO"))</f>
        <v>#VALUE!</v>
      </c>
      <c r="K296" s="205">
        <v>23225</v>
      </c>
      <c r="L296" s="205" t="str">
        <f>IFERROR(VLOOKUP(K296,[1]Hoja1!$B$2:$F$14234,2,FALSE),"")</f>
        <v>GRACIELA</v>
      </c>
      <c r="M296" s="205" t="str">
        <f>IFERROR(VLOOKUP(K296,[1]Hoja1!$B$2:$F$14234,3,FALSE),"")</f>
        <v>CO-23225-PM</v>
      </c>
      <c r="N296" s="205" t="str">
        <f>IFERROR(VLOOKUP(K296,[1]Hoja1!$B$2:$F$14234,4,FALSE),"")</f>
        <v>PESQUERA DIAMANTE S.A.</v>
      </c>
      <c r="O296" s="210" t="s">
        <v>22446</v>
      </c>
      <c r="P296" s="205" t="s">
        <v>14894</v>
      </c>
      <c r="Q296" s="205"/>
      <c r="R296" s="205"/>
      <c r="S296" s="205"/>
      <c r="T296" s="185" t="s">
        <v>21454</v>
      </c>
      <c r="U296" s="205" t="s">
        <v>22165</v>
      </c>
      <c r="V296" s="185" t="s">
        <v>1981</v>
      </c>
      <c r="W296" s="205"/>
      <c r="X296" s="205" t="s">
        <v>21928</v>
      </c>
      <c r="Y296" s="191"/>
      <c r="Z296" s="187"/>
      <c r="AA296" s="166" t="s">
        <v>21663</v>
      </c>
      <c r="AB296" s="166"/>
      <c r="AC296" s="166"/>
      <c r="AD296" s="166"/>
      <c r="AE296" s="166"/>
      <c r="AF296" s="166"/>
      <c r="AG296" s="166"/>
      <c r="AH296" s="166"/>
      <c r="AI296" s="166"/>
      <c r="AJ296" s="169"/>
      <c r="AK296" s="169"/>
      <c r="AL296" s="169"/>
      <c r="AM296" s="169"/>
      <c r="AN296" s="169"/>
      <c r="AO296" s="166"/>
      <c r="AP296" s="187"/>
      <c r="AQ296" s="180"/>
    </row>
    <row r="297" spans="1:43" s="189" customFormat="1" ht="24.75" customHeight="1" x14ac:dyDescent="0.2">
      <c r="A297" s="180">
        <v>296</v>
      </c>
      <c r="B297" s="181" t="s">
        <v>22447</v>
      </c>
      <c r="C297" s="182" t="s">
        <v>22448</v>
      </c>
      <c r="D297" s="207" t="str">
        <f>+INDEX([2]REPORTE_SEG_EXPEDIENTES!$F$1:$F$3006,MATCH(Tabla13[[#This Row],[REGISTRO]],[2]REPORTE_SEG_EXPEDIENTES!$B$1:$B$3006,0))</f>
        <v>15/06/2022</v>
      </c>
      <c r="E297" s="207"/>
      <c r="F297" s="183" t="s">
        <v>11971</v>
      </c>
      <c r="G297" s="207">
        <v>45021</v>
      </c>
      <c r="H297" s="207">
        <v>45021</v>
      </c>
      <c r="I297" s="207">
        <f t="shared" si="8"/>
        <v>44764</v>
      </c>
      <c r="J297" s="328" t="e">
        <f>IF(I297="-","NO ES TUPA",IF(Tabla5[[#This Row],[FECHA FIRMA]]&lt;=Tabla5[[#This Row],[FECHA DE PLAZO MAXIMO DE ATENCION]],"SI","NO"))</f>
        <v>#VALUE!</v>
      </c>
      <c r="K297" s="185"/>
      <c r="L297" s="185" t="str">
        <f>IFERROR(VLOOKUP(K297,[1]Hoja1!$B$2:$F$14234,2,FALSE),"")</f>
        <v/>
      </c>
      <c r="M297" s="185" t="str">
        <f>IFERROR(VLOOKUP(K297,[1]Hoja1!$B$2:$F$14234,3,FALSE),"")</f>
        <v/>
      </c>
      <c r="N297" s="185" t="str">
        <f>IFERROR(VLOOKUP(K297,[1]Hoja1!$B$2:$F$14234,4,FALSE),"")</f>
        <v/>
      </c>
      <c r="O297" s="193" t="s">
        <v>22449</v>
      </c>
      <c r="P297" s="185" t="s">
        <v>14894</v>
      </c>
      <c r="Q297" s="185"/>
      <c r="R297" s="185"/>
      <c r="S297" s="185"/>
      <c r="T297" s="185" t="s">
        <v>21455</v>
      </c>
      <c r="U297" s="185" t="s">
        <v>19606</v>
      </c>
      <c r="V297" s="185" t="s">
        <v>1981</v>
      </c>
      <c r="W297" s="185"/>
      <c r="X297" s="185"/>
      <c r="Y297" s="191"/>
      <c r="Z297" s="187"/>
      <c r="AA297" s="166"/>
      <c r="AB297" s="166"/>
      <c r="AC297" s="166"/>
      <c r="AD297" s="166"/>
      <c r="AE297" s="166"/>
      <c r="AF297" s="166"/>
      <c r="AG297" s="166"/>
      <c r="AH297" s="166"/>
      <c r="AI297" s="166"/>
      <c r="AJ297" s="169"/>
      <c r="AK297" s="169"/>
      <c r="AL297" s="169"/>
      <c r="AM297" s="169"/>
      <c r="AN297" s="169"/>
      <c r="AO297" s="166"/>
      <c r="AP297" s="187"/>
      <c r="AQ297" s="180"/>
    </row>
    <row r="298" spans="1:43" ht="24.75" customHeight="1" x14ac:dyDescent="0.25">
      <c r="A298" s="180">
        <v>297</v>
      </c>
      <c r="B298" s="181" t="s">
        <v>22450</v>
      </c>
      <c r="C298" s="182" t="s">
        <v>22451</v>
      </c>
      <c r="D298" s="207" t="str">
        <f>+INDEX([2]REPORTE_SEG_EXPEDIENTES!$F$1:$F$3006,MATCH(Tabla13[[#This Row],[REGISTRO]],[2]REPORTE_SEG_EXPEDIENTES!$B$1:$B$3006,0))</f>
        <v>04/01/2023</v>
      </c>
      <c r="E298" s="207"/>
      <c r="F298" s="183" t="s">
        <v>11971</v>
      </c>
      <c r="G298" s="207">
        <v>45021</v>
      </c>
      <c r="H298" s="207">
        <v>45021</v>
      </c>
      <c r="I298" s="207">
        <f t="shared" si="8"/>
        <v>44959</v>
      </c>
      <c r="J298" s="328" t="e">
        <f>IF(I298="-","NO ES TUPA",IF(Tabla5[[#This Row],[FECHA FIRMA]]&lt;=Tabla5[[#This Row],[FECHA DE PLAZO MAXIMO DE ATENCION]],"SI","NO"))</f>
        <v>#VALUE!</v>
      </c>
      <c r="K298" s="185">
        <v>21678</v>
      </c>
      <c r="L298" s="185" t="str">
        <f>IFERROR(VLOOKUP(K298,[1]Hoja1!$B$2:$F$14234,2,FALSE),"")</f>
        <v>DON JOSE I</v>
      </c>
      <c r="M298" s="185" t="str">
        <f>IFERROR(VLOOKUP(K298,[1]Hoja1!$B$2:$F$14234,3,FALSE),"")</f>
        <v>CO-21678-PM</v>
      </c>
      <c r="N298" s="185" t="s">
        <v>60</v>
      </c>
      <c r="O298" s="193" t="s">
        <v>22452</v>
      </c>
      <c r="P298" s="185" t="s">
        <v>14894</v>
      </c>
      <c r="Q298" s="185" t="s">
        <v>23</v>
      </c>
      <c r="R298" s="185" t="s">
        <v>22453</v>
      </c>
      <c r="S298" s="185"/>
      <c r="T298" s="185" t="s">
        <v>78</v>
      </c>
      <c r="U298" s="185"/>
      <c r="V298" s="185" t="s">
        <v>1981</v>
      </c>
      <c r="W298" s="185" t="s">
        <v>5783</v>
      </c>
      <c r="X298" s="185"/>
      <c r="Y298" s="191"/>
      <c r="Z298" s="187"/>
      <c r="AA298" s="166" t="s">
        <v>21663</v>
      </c>
      <c r="AB298" s="166"/>
      <c r="AC298" s="166" t="s">
        <v>21663</v>
      </c>
      <c r="AD298" s="166"/>
      <c r="AE298" s="166"/>
      <c r="AF298" s="166"/>
      <c r="AG298" s="166"/>
      <c r="AH298" s="166"/>
      <c r="AI298" s="166"/>
      <c r="AJ298" s="169"/>
      <c r="AK298" s="169"/>
      <c r="AL298" s="169"/>
      <c r="AM298" s="169"/>
      <c r="AN298" s="169"/>
      <c r="AO298" s="166"/>
      <c r="AP298" s="187"/>
      <c r="AQ298" s="180"/>
    </row>
    <row r="299" spans="1:43" ht="24.75" customHeight="1" x14ac:dyDescent="0.25">
      <c r="A299" s="180">
        <v>298</v>
      </c>
      <c r="B299" s="181" t="s">
        <v>22454</v>
      </c>
      <c r="C299" s="182" t="s">
        <v>22455</v>
      </c>
      <c r="D299" s="207" t="str">
        <f>+INDEX([2]REPORTE_SEG_EXPEDIENTES!$F$1:$F$3006,MATCH(Tabla13[[#This Row],[REGISTRO]],[2]REPORTE_SEG_EXPEDIENTES!$B$1:$B$3006,0))</f>
        <v>20/09/2022</v>
      </c>
      <c r="E299" s="207"/>
      <c r="F299" s="183" t="s">
        <v>11971</v>
      </c>
      <c r="G299" s="207">
        <v>45021</v>
      </c>
      <c r="H299" s="207">
        <v>45021</v>
      </c>
      <c r="I299" s="207">
        <f t="shared" si="8"/>
        <v>44823</v>
      </c>
      <c r="J299" s="328" t="e">
        <f>IF(I299="-","NO ES TUPA",IF(Tabla5[[#This Row],[FECHA FIRMA]]&lt;=Tabla5[[#This Row],[FECHA DE PLAZO MAXIMO DE ATENCION]],"SI","NO"))</f>
        <v>#VALUE!</v>
      </c>
      <c r="K299" s="185">
        <v>22595</v>
      </c>
      <c r="L299" s="185" t="str">
        <f>IFERROR(VLOOKUP(K299,[1]Hoja1!$B$2:$F$14234,2,FALSE),"")</f>
        <v>ROSA MARIA</v>
      </c>
      <c r="M299" s="185" t="str">
        <f>IFERROR(VLOOKUP(K299,[1]Hoja1!$B$2:$F$14234,3,FALSE),"")</f>
        <v>PL-22595-PM</v>
      </c>
      <c r="N299" s="185" t="s">
        <v>22456</v>
      </c>
      <c r="O299" s="193" t="s">
        <v>22457</v>
      </c>
      <c r="P299" s="185" t="s">
        <v>14894</v>
      </c>
      <c r="Q299" s="198" t="s">
        <v>36</v>
      </c>
      <c r="R299" s="198" t="s">
        <v>19144</v>
      </c>
      <c r="S299" s="198"/>
      <c r="T299" s="185" t="s">
        <v>78</v>
      </c>
      <c r="U299" s="185"/>
      <c r="V299" s="185" t="s">
        <v>1981</v>
      </c>
      <c r="W299" s="185" t="s">
        <v>22458</v>
      </c>
      <c r="X299" s="185"/>
      <c r="Y299" s="191"/>
      <c r="Z299" s="187"/>
      <c r="AA299" s="166" t="s">
        <v>21663</v>
      </c>
      <c r="AB299" s="166"/>
      <c r="AC299" s="166"/>
      <c r="AD299" s="166"/>
      <c r="AE299" s="166"/>
      <c r="AF299" s="166"/>
      <c r="AG299" s="166"/>
      <c r="AH299" s="166"/>
      <c r="AI299" s="166"/>
      <c r="AJ299" s="169"/>
      <c r="AK299" s="169"/>
      <c r="AL299" s="169"/>
      <c r="AM299" s="169"/>
      <c r="AN299" s="169"/>
      <c r="AO299" s="166"/>
      <c r="AP299" s="187"/>
      <c r="AQ299" s="180"/>
    </row>
    <row r="300" spans="1:43" s="189" customFormat="1" ht="24.75" customHeight="1" x14ac:dyDescent="0.2">
      <c r="A300" s="180">
        <v>299</v>
      </c>
      <c r="B300" s="181" t="s">
        <v>22459</v>
      </c>
      <c r="C300" s="182" t="s">
        <v>22460</v>
      </c>
      <c r="D300" s="207" t="str">
        <f>+INDEX([2]REPORTE_SEG_EXPEDIENTES!$F$1:$F$3006,MATCH(Tabla13[[#This Row],[REGISTRO]],[2]REPORTE_SEG_EXPEDIENTES!$B$1:$B$3006,0))</f>
        <v>02/09/2022</v>
      </c>
      <c r="E300" s="207"/>
      <c r="F300" s="183" t="s">
        <v>11971</v>
      </c>
      <c r="G300" s="207">
        <v>45021</v>
      </c>
      <c r="H300" s="207">
        <v>45021</v>
      </c>
      <c r="I300" s="207">
        <f t="shared" si="8"/>
        <v>44833</v>
      </c>
      <c r="J300" s="328" t="e">
        <f>IF(I300="-","NO ES TUPA",IF(Tabla5[[#This Row],[FECHA FIRMA]]&lt;=Tabla5[[#This Row],[FECHA DE PLAZO MAXIMO DE ATENCION]],"SI","NO"))</f>
        <v>#VALUE!</v>
      </c>
      <c r="K300" s="185">
        <v>4156</v>
      </c>
      <c r="L300" s="185" t="str">
        <f>IFERROR(VLOOKUP(K300,[1]Hoja1!$B$2:$F$14234,2,FALSE),"")</f>
        <v>MARIA LUZ</v>
      </c>
      <c r="M300" s="185" t="str">
        <f>IFERROR(VLOOKUP(K300,[1]Hoja1!$B$2:$F$14234,3,FALSE),"")</f>
        <v>PL-4156-CM</v>
      </c>
      <c r="N300" s="185" t="str">
        <f>IFERROR(VLOOKUP(K300,[1]Hoja1!$B$2:$F$14234,4,FALSE),"")</f>
        <v>PESQUERA EXALMAR S.A.A.</v>
      </c>
      <c r="O300" s="193" t="s">
        <v>22461</v>
      </c>
      <c r="P300" s="185" t="s">
        <v>14894</v>
      </c>
      <c r="Q300" s="185"/>
      <c r="R300" s="185"/>
      <c r="S300" s="185"/>
      <c r="T300" s="185" t="s">
        <v>19121</v>
      </c>
      <c r="U300" s="185"/>
      <c r="V300" s="185" t="s">
        <v>1981</v>
      </c>
      <c r="W300" s="185"/>
      <c r="X300" s="185"/>
      <c r="Y300" s="191"/>
      <c r="Z300" s="187"/>
      <c r="AA300" s="166" t="s">
        <v>21663</v>
      </c>
      <c r="AB300" s="166"/>
      <c r="AC300" s="166"/>
      <c r="AD300" s="166"/>
      <c r="AE300" s="166"/>
      <c r="AF300" s="166"/>
      <c r="AG300" s="166"/>
      <c r="AH300" s="166"/>
      <c r="AI300" s="166"/>
      <c r="AJ300" s="169"/>
      <c r="AK300" s="169"/>
      <c r="AL300" s="169"/>
      <c r="AM300" s="169"/>
      <c r="AN300" s="169"/>
      <c r="AO300" s="166"/>
      <c r="AP300" s="187"/>
      <c r="AQ300" s="180"/>
    </row>
    <row r="301" spans="1:43" s="189" customFormat="1" ht="24.75" customHeight="1" x14ac:dyDescent="0.2">
      <c r="A301" s="180">
        <v>300</v>
      </c>
      <c r="B301" s="181" t="s">
        <v>22462</v>
      </c>
      <c r="C301" s="182" t="s">
        <v>22463</v>
      </c>
      <c r="D301" s="207" t="str">
        <f>+INDEX([2]REPORTE_SEG_EXPEDIENTES!$F$1:$F$3006,MATCH(Tabla13[[#This Row],[REGISTRO]],[2]REPORTE_SEG_EXPEDIENTES!$B$1:$B$3006,0))</f>
        <v>10/03/2023</v>
      </c>
      <c r="E301" s="207"/>
      <c r="F301" s="183" t="s">
        <v>11971</v>
      </c>
      <c r="G301" s="207">
        <v>45026</v>
      </c>
      <c r="H301" s="207">
        <v>45026</v>
      </c>
      <c r="I301" s="207">
        <f t="shared" si="8"/>
        <v>45028</v>
      </c>
      <c r="J301" s="328" t="e">
        <f>IF(I301="-","NO ES TUPA",IF(Tabla5[[#This Row],[FECHA FIRMA]]&lt;=Tabla5[[#This Row],[FECHA DE PLAZO MAXIMO DE ATENCION]],"SI","NO"))</f>
        <v>#VALUE!</v>
      </c>
      <c r="K301" s="185"/>
      <c r="L301" s="185" t="str">
        <f>IFERROR(VLOOKUP(K301,[1]Hoja1!$B$2:$F$14234,2,FALSE),"")</f>
        <v/>
      </c>
      <c r="M301" s="185" t="str">
        <f>IFERROR(VLOOKUP(K301,[1]Hoja1!$B$2:$F$14234,3,FALSE),"")</f>
        <v/>
      </c>
      <c r="N301" s="185" t="str">
        <f>IFERROR(VLOOKUP(K301,[1]Hoja1!$B$2:$F$14234,4,FALSE),"")</f>
        <v/>
      </c>
      <c r="O301" s="193" t="s">
        <v>22464</v>
      </c>
      <c r="P301" s="185" t="s">
        <v>14894</v>
      </c>
      <c r="Q301" s="185"/>
      <c r="R301" s="185"/>
      <c r="S301" s="185"/>
      <c r="T301" s="185" t="s">
        <v>342</v>
      </c>
      <c r="U301" s="185"/>
      <c r="V301" s="185" t="s">
        <v>1981</v>
      </c>
      <c r="W301" s="185"/>
      <c r="X301" s="185" t="s">
        <v>19419</v>
      </c>
      <c r="Y301" s="191"/>
      <c r="Z301" s="187"/>
      <c r="AA301" s="166"/>
      <c r="AB301" s="166"/>
      <c r="AC301" s="166"/>
      <c r="AD301" s="166"/>
      <c r="AE301" s="166"/>
      <c r="AF301" s="166"/>
      <c r="AG301" s="166"/>
      <c r="AH301" s="166"/>
      <c r="AI301" s="166"/>
      <c r="AJ301" s="169"/>
      <c r="AK301" s="169"/>
      <c r="AL301" s="169"/>
      <c r="AM301" s="169"/>
      <c r="AN301" s="169"/>
      <c r="AO301" s="166"/>
      <c r="AP301" s="187"/>
      <c r="AQ301" s="180"/>
    </row>
    <row r="302" spans="1:43" s="189" customFormat="1" ht="24.75" customHeight="1" x14ac:dyDescent="0.2">
      <c r="A302" s="180">
        <v>301</v>
      </c>
      <c r="B302" s="181" t="s">
        <v>22465</v>
      </c>
      <c r="C302" s="182" t="s">
        <v>22466</v>
      </c>
      <c r="D302" s="207" t="str">
        <f>+INDEX([2]REPORTE_SEG_EXPEDIENTES!$F$1:$F$3006,MATCH(Tabla13[[#This Row],[REGISTRO]],[2]REPORTE_SEG_EXPEDIENTES!$B$1:$B$3006,0))</f>
        <v>30/03/2023</v>
      </c>
      <c r="E302" s="207"/>
      <c r="F302" s="183" t="s">
        <v>11971</v>
      </c>
      <c r="G302" s="207">
        <v>45027</v>
      </c>
      <c r="H302" s="207">
        <v>45027</v>
      </c>
      <c r="I302" s="207">
        <f t="shared" si="8"/>
        <v>45021</v>
      </c>
      <c r="J302" s="328" t="e">
        <f>IF(I302="-","NO ES TUPA",IF(Tabla5[[#This Row],[FECHA FIRMA]]&lt;=Tabla5[[#This Row],[FECHA DE PLAZO MAXIMO DE ATENCION]],"SI","NO"))</f>
        <v>#VALUE!</v>
      </c>
      <c r="K302" s="185"/>
      <c r="L302" s="185" t="str">
        <f>IFERROR(VLOOKUP(K302,[1]Hoja1!$B$2:$F$14234,2,FALSE),"")</f>
        <v/>
      </c>
      <c r="M302" s="185" t="str">
        <f>IFERROR(VLOOKUP(K302,[1]Hoja1!$B$2:$F$14234,3,FALSE),"")</f>
        <v/>
      </c>
      <c r="N302" s="185" t="str">
        <f>IFERROR(VLOOKUP(K302,[1]Hoja1!$B$2:$F$14234,4,FALSE),"")</f>
        <v/>
      </c>
      <c r="O302" s="193" t="s">
        <v>22467</v>
      </c>
      <c r="P302" s="185" t="s">
        <v>14894</v>
      </c>
      <c r="Q302" s="185" t="s">
        <v>23</v>
      </c>
      <c r="R302" s="185" t="s">
        <v>21541</v>
      </c>
      <c r="S302" s="185" t="s">
        <v>21542</v>
      </c>
      <c r="T302" s="185" t="s">
        <v>21458</v>
      </c>
      <c r="U302" s="185"/>
      <c r="V302" s="185" t="s">
        <v>1981</v>
      </c>
      <c r="W302" s="185"/>
      <c r="X302" s="185"/>
      <c r="Y302" s="191"/>
      <c r="Z302" s="187"/>
      <c r="AA302" s="166" t="s">
        <v>21663</v>
      </c>
      <c r="AB302" s="166" t="s">
        <v>21663</v>
      </c>
      <c r="AC302" s="166"/>
      <c r="AD302" s="166"/>
      <c r="AE302" s="166"/>
      <c r="AF302" s="166"/>
      <c r="AG302" s="166"/>
      <c r="AH302" s="166"/>
      <c r="AI302" s="166"/>
      <c r="AJ302" s="169"/>
      <c r="AK302" s="169"/>
      <c r="AL302" s="169"/>
      <c r="AM302" s="169"/>
      <c r="AN302" s="169"/>
      <c r="AO302" s="166"/>
      <c r="AP302" s="187"/>
      <c r="AQ302" s="180"/>
    </row>
    <row r="303" spans="1:43" s="189" customFormat="1" ht="24.75" customHeight="1" x14ac:dyDescent="0.2">
      <c r="A303" s="180">
        <v>302</v>
      </c>
      <c r="B303" s="181" t="s">
        <v>22468</v>
      </c>
      <c r="C303" s="182" t="s">
        <v>22469</v>
      </c>
      <c r="D303" s="207" t="str">
        <f>+INDEX([2]REPORTE_SEG_EXPEDIENTES!$F$1:$F$3006,MATCH(Tabla13[[#This Row],[REGISTRO]],[2]REPORTE_SEG_EXPEDIENTES!$B$1:$B$3006,0))</f>
        <v>10/03/2023</v>
      </c>
      <c r="E303" s="207"/>
      <c r="F303" s="183" t="s">
        <v>11971</v>
      </c>
      <c r="G303" s="207">
        <v>45027</v>
      </c>
      <c r="H303" s="207">
        <v>45027</v>
      </c>
      <c r="I303" s="207">
        <f t="shared" si="8"/>
        <v>45028</v>
      </c>
      <c r="J303" s="328" t="e">
        <f>IF(I303="-","NO ES TUPA",IF(Tabla5[[#This Row],[FECHA FIRMA]]&lt;=Tabla5[[#This Row],[FECHA DE PLAZO MAXIMO DE ATENCION]],"SI","NO"))</f>
        <v>#VALUE!</v>
      </c>
      <c r="K303" s="185"/>
      <c r="L303" s="185" t="str">
        <f>IFERROR(VLOOKUP(K303,[1]Hoja1!$B$2:$F$14234,2,FALSE),"")</f>
        <v/>
      </c>
      <c r="M303" s="185" t="str">
        <f>IFERROR(VLOOKUP(K303,[1]Hoja1!$B$2:$F$14234,3,FALSE),"")</f>
        <v/>
      </c>
      <c r="N303" s="185" t="str">
        <f>IFERROR(VLOOKUP(K303,[1]Hoja1!$B$2:$F$14234,4,FALSE),"")</f>
        <v/>
      </c>
      <c r="O303" s="193" t="s">
        <v>22470</v>
      </c>
      <c r="P303" s="185" t="s">
        <v>14894</v>
      </c>
      <c r="Q303" s="185"/>
      <c r="R303" s="185"/>
      <c r="S303" s="185"/>
      <c r="T303" s="185" t="s">
        <v>342</v>
      </c>
      <c r="U303" s="185"/>
      <c r="V303" s="185" t="s">
        <v>1981</v>
      </c>
      <c r="W303" s="185"/>
      <c r="X303" s="185" t="s">
        <v>19419</v>
      </c>
      <c r="Y303" s="191"/>
      <c r="Z303" s="187"/>
      <c r="AA303" s="166"/>
      <c r="AB303" s="166"/>
      <c r="AC303" s="166"/>
      <c r="AD303" s="166"/>
      <c r="AE303" s="166"/>
      <c r="AF303" s="166"/>
      <c r="AG303" s="166"/>
      <c r="AH303" s="166"/>
      <c r="AI303" s="166"/>
      <c r="AJ303" s="169"/>
      <c r="AK303" s="169"/>
      <c r="AL303" s="169"/>
      <c r="AM303" s="169"/>
      <c r="AN303" s="169"/>
      <c r="AO303" s="166"/>
      <c r="AP303" s="187"/>
      <c r="AQ303" s="180"/>
    </row>
    <row r="304" spans="1:43" ht="24.75" customHeight="1" x14ac:dyDescent="0.25">
      <c r="A304" s="180">
        <v>303</v>
      </c>
      <c r="B304" s="181" t="s">
        <v>22471</v>
      </c>
      <c r="C304" s="182" t="s">
        <v>22472</v>
      </c>
      <c r="D304" s="207" t="str">
        <f>+INDEX([2]REPORTE_SEG_EXPEDIENTES!$F$1:$F$3006,MATCH(Tabla13[[#This Row],[REGISTRO]],[2]REPORTE_SEG_EXPEDIENTES!$B$1:$B$3006,0))</f>
        <v>21/03/2023</v>
      </c>
      <c r="E304" s="207"/>
      <c r="F304" s="183" t="s">
        <v>11971</v>
      </c>
      <c r="G304" s="207">
        <v>45027</v>
      </c>
      <c r="H304" s="207">
        <v>45027</v>
      </c>
      <c r="I304" s="207">
        <f t="shared" si="8"/>
        <v>45006</v>
      </c>
      <c r="J304" s="328" t="e">
        <f>IF(I304="-","NO ES TUPA",IF(Tabla5[[#This Row],[FECHA FIRMA]]&lt;=Tabla5[[#This Row],[FECHA DE PLAZO MAXIMO DE ATENCION]],"SI","NO"))</f>
        <v>#VALUE!</v>
      </c>
      <c r="K304" s="185">
        <v>22133</v>
      </c>
      <c r="L304" s="185" t="str">
        <f>IFERROR(VLOOKUP(K304,[1]Hoja1!$B$2:$F$14234,2,FALSE),"")</f>
        <v>VICTOR III</v>
      </c>
      <c r="M304" s="185" t="str">
        <f>IFERROR(VLOOKUP(K304,[1]Hoja1!$B$2:$F$14234,3,FALSE),"")</f>
        <v>CO-22133-PM</v>
      </c>
      <c r="N304" s="185" t="s">
        <v>22159</v>
      </c>
      <c r="O304" s="193" t="s">
        <v>22473</v>
      </c>
      <c r="P304" s="185" t="s">
        <v>14894</v>
      </c>
      <c r="Q304" s="185"/>
      <c r="R304" s="185"/>
      <c r="S304" s="185"/>
      <c r="T304" s="185" t="s">
        <v>78</v>
      </c>
      <c r="U304" s="185"/>
      <c r="V304" s="185" t="s">
        <v>1981</v>
      </c>
      <c r="W304" s="185" t="s">
        <v>22474</v>
      </c>
      <c r="X304" s="185"/>
      <c r="Y304" s="191"/>
      <c r="Z304" s="187"/>
      <c r="AA304" s="166" t="s">
        <v>21663</v>
      </c>
      <c r="AB304" s="166"/>
      <c r="AC304" s="166" t="s">
        <v>21663</v>
      </c>
      <c r="AD304" s="166"/>
      <c r="AE304" s="166"/>
      <c r="AF304" s="166"/>
      <c r="AG304" s="166"/>
      <c r="AH304" s="166"/>
      <c r="AI304" s="166"/>
      <c r="AJ304" s="169"/>
      <c r="AK304" s="169"/>
      <c r="AL304" s="169"/>
      <c r="AM304" s="169"/>
      <c r="AN304" s="169"/>
      <c r="AO304" s="166"/>
      <c r="AP304" s="187"/>
      <c r="AQ304" s="180"/>
    </row>
    <row r="305" spans="1:43" s="189" customFormat="1" ht="24.75" customHeight="1" x14ac:dyDescent="0.2">
      <c r="A305" s="180">
        <v>304</v>
      </c>
      <c r="B305" s="181" t="s">
        <v>22475</v>
      </c>
      <c r="C305" s="182" t="s">
        <v>22476</v>
      </c>
      <c r="D305" s="207" t="str">
        <f>+INDEX([2]REPORTE_SEG_EXPEDIENTES!$F$1:$F$3006,MATCH(Tabla13[[#This Row],[REGISTRO]],[2]REPORTE_SEG_EXPEDIENTES!$B$1:$B$3006,0))</f>
        <v>11/10/2022</v>
      </c>
      <c r="E305" s="207"/>
      <c r="F305" s="183" t="s">
        <v>11971</v>
      </c>
      <c r="G305" s="207">
        <v>45027</v>
      </c>
      <c r="H305" s="207">
        <v>45027</v>
      </c>
      <c r="I305" s="207">
        <f t="shared" si="8"/>
        <v>44880</v>
      </c>
      <c r="J305" s="328" t="e">
        <f>IF(I305="-","NO ES TUPA",IF(Tabla5[[#This Row],[FECHA FIRMA]]&lt;=Tabla5[[#This Row],[FECHA DE PLAZO MAXIMO DE ATENCION]],"SI","NO"))</f>
        <v>#VALUE!</v>
      </c>
      <c r="K305" s="185"/>
      <c r="L305" s="185" t="str">
        <f>IFERROR(VLOOKUP(K305,[1]Hoja1!$B$2:$F$14234,2,FALSE),"")</f>
        <v/>
      </c>
      <c r="M305" s="185" t="str">
        <f>IFERROR(VLOOKUP(K305,[1]Hoja1!$B$2:$F$14234,3,FALSE),"")</f>
        <v/>
      </c>
      <c r="N305" s="185" t="str">
        <f>IFERROR(VLOOKUP(K305,[1]Hoja1!$B$2:$F$14234,4,FALSE),"")</f>
        <v/>
      </c>
      <c r="O305" s="193" t="s">
        <v>22477</v>
      </c>
      <c r="P305" s="185" t="s">
        <v>15859</v>
      </c>
      <c r="Q305" s="198"/>
      <c r="R305" s="185"/>
      <c r="S305" s="185"/>
      <c r="T305" s="185" t="s">
        <v>19124</v>
      </c>
      <c r="U305" s="185"/>
      <c r="V305" s="185" t="s">
        <v>21444</v>
      </c>
      <c r="W305" s="185"/>
      <c r="X305" s="185"/>
      <c r="Y305" s="191"/>
      <c r="Z305" s="187"/>
      <c r="AA305" s="166"/>
      <c r="AB305" s="166"/>
      <c r="AC305" s="166"/>
      <c r="AD305" s="166"/>
      <c r="AE305" s="166"/>
      <c r="AF305" s="166"/>
      <c r="AG305" s="166"/>
      <c r="AH305" s="166"/>
      <c r="AI305" s="166"/>
      <c r="AJ305" s="169"/>
      <c r="AK305" s="169"/>
      <c r="AL305" s="169"/>
      <c r="AM305" s="169"/>
      <c r="AN305" s="169"/>
      <c r="AO305" s="166"/>
      <c r="AP305" s="187"/>
      <c r="AQ305" s="180"/>
    </row>
    <row r="306" spans="1:43" ht="24.75" customHeight="1" x14ac:dyDescent="0.25">
      <c r="A306" s="180">
        <v>305</v>
      </c>
      <c r="B306" s="181" t="s">
        <v>22478</v>
      </c>
      <c r="C306" s="182" t="s">
        <v>22479</v>
      </c>
      <c r="D306" s="207" t="str">
        <f>+INDEX([2]REPORTE_SEG_EXPEDIENTES!$F$1:$F$3006,MATCH(Tabla13[[#This Row],[REGISTRO]],[2]REPORTE_SEG_EXPEDIENTES!$B$1:$B$3006,0))</f>
        <v>25/07/2022</v>
      </c>
      <c r="E306" s="207"/>
      <c r="F306" s="183" t="s">
        <v>11971</v>
      </c>
      <c r="G306" s="207">
        <v>45030</v>
      </c>
      <c r="H306" s="207">
        <v>45030</v>
      </c>
      <c r="I306" s="207">
        <f t="shared" si="8"/>
        <v>44769</v>
      </c>
      <c r="J306" s="328" t="e">
        <f>IF(I306="-","NO ES TUPA",IF(Tabla5[[#This Row],[FECHA FIRMA]]&lt;=Tabla5[[#This Row],[FECHA DE PLAZO MAXIMO DE ATENCION]],"SI","NO"))</f>
        <v>#VALUE!</v>
      </c>
      <c r="K306" s="185">
        <v>23545</v>
      </c>
      <c r="L306" s="185" t="str">
        <f>IFERROR(VLOOKUP(K306,[1]Hoja1!$B$2:$F$14234,2,FALSE),"")</f>
        <v>ALONDRA</v>
      </c>
      <c r="M306" s="185" t="str">
        <f>IFERROR(VLOOKUP(K306,[1]Hoja1!$B$2:$F$14234,3,FALSE),"")</f>
        <v>HO-23545-CM</v>
      </c>
      <c r="N306" s="185" t="s">
        <v>22480</v>
      </c>
      <c r="O306" s="193" t="s">
        <v>22481</v>
      </c>
      <c r="P306" s="185" t="s">
        <v>14894</v>
      </c>
      <c r="Q306" s="198" t="s">
        <v>23</v>
      </c>
      <c r="R306" s="185" t="s">
        <v>19144</v>
      </c>
      <c r="S306" s="185"/>
      <c r="T306" s="185" t="s">
        <v>78</v>
      </c>
      <c r="U306" s="185"/>
      <c r="V306" s="185" t="s">
        <v>1981</v>
      </c>
      <c r="W306" s="185" t="s">
        <v>5783</v>
      </c>
      <c r="X306" s="185"/>
      <c r="Y306" s="191"/>
      <c r="Z306" s="187"/>
      <c r="AA306" s="166" t="s">
        <v>21663</v>
      </c>
      <c r="AB306" s="166"/>
      <c r="AC306" s="166" t="s">
        <v>21663</v>
      </c>
      <c r="AD306" s="166"/>
      <c r="AE306" s="166"/>
      <c r="AF306" s="166"/>
      <c r="AG306" s="166"/>
      <c r="AH306" s="166"/>
      <c r="AI306" s="166"/>
      <c r="AJ306" s="169"/>
      <c r="AK306" s="169"/>
      <c r="AL306" s="169"/>
      <c r="AM306" s="169"/>
      <c r="AN306" s="169"/>
      <c r="AO306" s="166"/>
      <c r="AP306" s="187"/>
      <c r="AQ306" s="180"/>
    </row>
    <row r="307" spans="1:43" s="189" customFormat="1" ht="24.75" customHeight="1" x14ac:dyDescent="0.2">
      <c r="A307" s="180">
        <v>306</v>
      </c>
      <c r="B307" s="181" t="s">
        <v>22482</v>
      </c>
      <c r="C307" s="182" t="s">
        <v>22483</v>
      </c>
      <c r="D307" s="207" t="str">
        <f>+INDEX([2]REPORTE_SEG_EXPEDIENTES!$F$1:$F$3006,MATCH(Tabla13[[#This Row],[REGISTRO]],[2]REPORTE_SEG_EXPEDIENTES!$B$1:$B$3006,0))</f>
        <v>14/09/2022</v>
      </c>
      <c r="E307" s="207"/>
      <c r="F307" s="183" t="s">
        <v>11971</v>
      </c>
      <c r="G307" s="207">
        <v>45030</v>
      </c>
      <c r="H307" s="207">
        <v>45030</v>
      </c>
      <c r="I307" s="207">
        <f t="shared" si="8"/>
        <v>44855</v>
      </c>
      <c r="J307" s="328" t="e">
        <f>IF(I307="-","NO ES TUPA",IF(Tabla5[[#This Row],[FECHA FIRMA]]&lt;=Tabla5[[#This Row],[FECHA DE PLAZO MAXIMO DE ATENCION]],"SI","NO"))</f>
        <v>#VALUE!</v>
      </c>
      <c r="K307" s="185"/>
      <c r="L307" s="185" t="str">
        <f>IFERROR(VLOOKUP(K307,[1]Hoja1!$B$2:$F$14234,2,FALSE),"")</f>
        <v/>
      </c>
      <c r="M307" s="185" t="str">
        <f>IFERROR(VLOOKUP(K307,[1]Hoja1!$B$2:$F$14234,3,FALSE),"")</f>
        <v/>
      </c>
      <c r="N307" s="185" t="str">
        <f>IFERROR(VLOOKUP(K307,[1]Hoja1!$B$2:$F$14234,4,FALSE),"")</f>
        <v/>
      </c>
      <c r="O307" s="193" t="s">
        <v>22484</v>
      </c>
      <c r="P307" s="185" t="s">
        <v>14894</v>
      </c>
      <c r="Q307" s="198" t="s">
        <v>23</v>
      </c>
      <c r="R307" s="185"/>
      <c r="S307" s="185"/>
      <c r="T307" s="185" t="s">
        <v>19124</v>
      </c>
      <c r="U307" s="185"/>
      <c r="V307" s="185" t="s">
        <v>21444</v>
      </c>
      <c r="W307" s="185"/>
      <c r="X307" s="185"/>
      <c r="Y307" s="191"/>
      <c r="Z307" s="187"/>
      <c r="AA307" s="166"/>
      <c r="AB307" s="166"/>
      <c r="AC307" s="166"/>
      <c r="AD307" s="166"/>
      <c r="AE307" s="166"/>
      <c r="AF307" s="166"/>
      <c r="AG307" s="166"/>
      <c r="AH307" s="166"/>
      <c r="AI307" s="166"/>
      <c r="AJ307" s="169"/>
      <c r="AK307" s="169"/>
      <c r="AL307" s="169"/>
      <c r="AM307" s="169"/>
      <c r="AN307" s="169"/>
      <c r="AO307" s="166"/>
      <c r="AP307" s="187"/>
      <c r="AQ307" s="180"/>
    </row>
    <row r="308" spans="1:43" s="189" customFormat="1" ht="24.75" customHeight="1" x14ac:dyDescent="0.2">
      <c r="A308" s="180">
        <v>307</v>
      </c>
      <c r="B308" s="181" t="s">
        <v>22485</v>
      </c>
      <c r="C308" s="182" t="s">
        <v>22486</v>
      </c>
      <c r="D308" s="207" t="str">
        <f>+INDEX([2]REPORTE_SEG_EXPEDIENTES!$F$1:$F$3006,MATCH(Tabla13[[#This Row],[REGISTRO]],[2]REPORTE_SEG_EXPEDIENTES!$B$1:$B$3006,0))</f>
        <v>28/03/2023</v>
      </c>
      <c r="E308" s="207"/>
      <c r="F308" s="183" t="s">
        <v>11971</v>
      </c>
      <c r="G308" s="207">
        <v>45030</v>
      </c>
      <c r="H308" s="207">
        <v>45030</v>
      </c>
      <c r="I308" s="207">
        <f t="shared" si="8"/>
        <v>45017</v>
      </c>
      <c r="J308" s="328" t="e">
        <f>IF(I308="-","NO ES TUPA",IF(Tabla5[[#This Row],[FECHA FIRMA]]&lt;=Tabla5[[#This Row],[FECHA DE PLAZO MAXIMO DE ATENCION]],"SI","NO"))</f>
        <v>#VALUE!</v>
      </c>
      <c r="K308" s="185"/>
      <c r="L308" s="185" t="str">
        <f>IFERROR(VLOOKUP(K308,[1]Hoja1!$B$2:$F$14234,2,FALSE),"")</f>
        <v/>
      </c>
      <c r="M308" s="185" t="str">
        <f>IFERROR(VLOOKUP(K308,[1]Hoja1!$B$2:$F$14234,3,FALSE),"")</f>
        <v/>
      </c>
      <c r="N308" s="185" t="str">
        <f>IFERROR(VLOOKUP(K308,[1]Hoja1!$B$2:$F$14234,4,FALSE),"")</f>
        <v/>
      </c>
      <c r="O308" s="193" t="s">
        <v>22487</v>
      </c>
      <c r="P308" s="185" t="s">
        <v>14894</v>
      </c>
      <c r="Q308" s="198" t="s">
        <v>23</v>
      </c>
      <c r="R308" s="185"/>
      <c r="S308" s="185"/>
      <c r="T308" s="185" t="s">
        <v>19124</v>
      </c>
      <c r="U308" s="185"/>
      <c r="V308" s="185" t="s">
        <v>21444</v>
      </c>
      <c r="W308" s="185"/>
      <c r="X308" s="185" t="s">
        <v>21537</v>
      </c>
      <c r="Y308" s="191"/>
      <c r="Z308" s="187"/>
      <c r="AA308" s="166"/>
      <c r="AB308" s="166"/>
      <c r="AC308" s="166"/>
      <c r="AD308" s="166"/>
      <c r="AE308" s="166"/>
      <c r="AF308" s="166"/>
      <c r="AG308" s="166"/>
      <c r="AH308" s="166"/>
      <c r="AI308" s="166"/>
      <c r="AJ308" s="169"/>
      <c r="AK308" s="169"/>
      <c r="AL308" s="169"/>
      <c r="AM308" s="169"/>
      <c r="AN308" s="169"/>
      <c r="AO308" s="166"/>
      <c r="AP308" s="187"/>
      <c r="AQ308" s="180"/>
    </row>
    <row r="309" spans="1:43" s="189" customFormat="1" ht="24.75" customHeight="1" x14ac:dyDescent="0.2">
      <c r="A309" s="180">
        <v>308</v>
      </c>
      <c r="B309" s="181" t="s">
        <v>22488</v>
      </c>
      <c r="C309" s="182" t="s">
        <v>22489</v>
      </c>
      <c r="D309" s="207" t="str">
        <f>+INDEX([2]REPORTE_SEG_EXPEDIENTES!$F$1:$F$3006,MATCH(Tabla13[[#This Row],[REGISTRO]],[2]REPORTE_SEG_EXPEDIENTES!$B$1:$B$3006,0))</f>
        <v>13/03/2023</v>
      </c>
      <c r="E309" s="207"/>
      <c r="F309" s="183" t="s">
        <v>11971</v>
      </c>
      <c r="G309" s="207">
        <v>45030</v>
      </c>
      <c r="H309" s="207">
        <v>45030</v>
      </c>
      <c r="I309" s="207">
        <f t="shared" si="8"/>
        <v>45035</v>
      </c>
      <c r="J309" s="328" t="e">
        <f>IF(I309="-","NO ES TUPA",IF(Tabla5[[#This Row],[FECHA FIRMA]]&lt;=Tabla5[[#This Row],[FECHA DE PLAZO MAXIMO DE ATENCION]],"SI","NO"))</f>
        <v>#VALUE!</v>
      </c>
      <c r="K309" s="185"/>
      <c r="L309" s="185" t="str">
        <f>IFERROR(VLOOKUP(K309,[1]Hoja1!$B$2:$F$14234,2,FALSE),"")</f>
        <v/>
      </c>
      <c r="M309" s="185" t="str">
        <f>IFERROR(VLOOKUP(K309,[1]Hoja1!$B$2:$F$14234,3,FALSE),"")</f>
        <v/>
      </c>
      <c r="N309" s="185" t="str">
        <f>IFERROR(VLOOKUP(K309,[1]Hoja1!$B$2:$F$14234,4,FALSE),"")</f>
        <v/>
      </c>
      <c r="O309" s="193" t="s">
        <v>22490</v>
      </c>
      <c r="P309" s="185" t="s">
        <v>15859</v>
      </c>
      <c r="Q309" s="185"/>
      <c r="R309" s="185"/>
      <c r="S309" s="185"/>
      <c r="T309" s="185" t="s">
        <v>19122</v>
      </c>
      <c r="U309" s="185"/>
      <c r="V309" s="185" t="s">
        <v>1981</v>
      </c>
      <c r="W309" s="185"/>
      <c r="X309" s="185"/>
      <c r="Y309" s="191"/>
      <c r="Z309" s="187"/>
      <c r="AA309" s="166"/>
      <c r="AB309" s="166"/>
      <c r="AC309" s="166" t="s">
        <v>21663</v>
      </c>
      <c r="AD309" s="166"/>
      <c r="AE309" s="166" t="s">
        <v>21663</v>
      </c>
      <c r="AF309" s="166"/>
      <c r="AG309" s="166"/>
      <c r="AH309" s="166"/>
      <c r="AI309" s="166"/>
      <c r="AJ309" s="169"/>
      <c r="AK309" s="169"/>
      <c r="AL309" s="169"/>
      <c r="AM309" s="169"/>
      <c r="AN309" s="169"/>
      <c r="AO309" s="166"/>
      <c r="AP309" s="187"/>
      <c r="AQ309" s="180"/>
    </row>
    <row r="310" spans="1:43" s="189" customFormat="1" ht="24.75" customHeight="1" x14ac:dyDescent="0.2">
      <c r="A310" s="180">
        <v>309</v>
      </c>
      <c r="B310" s="181" t="s">
        <v>22491</v>
      </c>
      <c r="C310" s="182" t="s">
        <v>22492</v>
      </c>
      <c r="D310" s="207" t="str">
        <f>+INDEX([2]REPORTE_SEG_EXPEDIENTES!$F$1:$F$3006,MATCH(Tabla13[[#This Row],[REGISTRO]],[2]REPORTE_SEG_EXPEDIENTES!$B$1:$B$3006,0))</f>
        <v>07/12/2022</v>
      </c>
      <c r="E310" s="207"/>
      <c r="F310" s="183" t="s">
        <v>11971</v>
      </c>
      <c r="G310" s="207">
        <v>45030</v>
      </c>
      <c r="H310" s="207">
        <v>45030</v>
      </c>
      <c r="I310" s="207">
        <f t="shared" si="8"/>
        <v>44933</v>
      </c>
      <c r="J310" s="328" t="e">
        <f>IF(I310="-","NO ES TUPA",IF(Tabla5[[#This Row],[FECHA FIRMA]]&lt;=Tabla5[[#This Row],[FECHA DE PLAZO MAXIMO DE ATENCION]],"SI","NO"))</f>
        <v>#VALUE!</v>
      </c>
      <c r="K310" s="185"/>
      <c r="L310" s="185" t="str">
        <f>IFERROR(VLOOKUP(K310,[1]Hoja1!$B$2:$F$14234,2,FALSE),"")</f>
        <v/>
      </c>
      <c r="M310" s="185" t="str">
        <f>IFERROR(VLOOKUP(K310,[1]Hoja1!$B$2:$F$14234,3,FALSE),"")</f>
        <v/>
      </c>
      <c r="N310" s="185" t="str">
        <f>IFERROR(VLOOKUP(K310,[1]Hoja1!$B$2:$F$14234,4,FALSE),"")</f>
        <v/>
      </c>
      <c r="O310" s="193" t="s">
        <v>22493</v>
      </c>
      <c r="P310" s="185" t="s">
        <v>14894</v>
      </c>
      <c r="Q310" s="185"/>
      <c r="R310" s="185"/>
      <c r="S310" s="185"/>
      <c r="T310" s="185" t="s">
        <v>342</v>
      </c>
      <c r="U310" s="185" t="s">
        <v>22494</v>
      </c>
      <c r="V310" s="185" t="s">
        <v>1981</v>
      </c>
      <c r="W310" s="185"/>
      <c r="X310" s="185"/>
      <c r="Y310" s="191"/>
      <c r="Z310" s="187"/>
      <c r="AA310" s="166" t="s">
        <v>21663</v>
      </c>
      <c r="AB310" s="166"/>
      <c r="AC310" s="166"/>
      <c r="AD310" s="166"/>
      <c r="AE310" s="166"/>
      <c r="AF310" s="166"/>
      <c r="AG310" s="166"/>
      <c r="AH310" s="166"/>
      <c r="AI310" s="166"/>
      <c r="AJ310" s="169"/>
      <c r="AK310" s="169"/>
      <c r="AL310" s="169"/>
      <c r="AM310" s="169"/>
      <c r="AN310" s="169"/>
      <c r="AO310" s="166"/>
      <c r="AP310" s="187"/>
      <c r="AQ310" s="180"/>
    </row>
    <row r="311" spans="1:43" ht="24.75" customHeight="1" x14ac:dyDescent="0.25">
      <c r="A311" s="180">
        <v>310</v>
      </c>
      <c r="B311" s="181" t="s">
        <v>22495</v>
      </c>
      <c r="C311" s="182" t="s">
        <v>22496</v>
      </c>
      <c r="D311" s="207" t="str">
        <f>+INDEX([2]REPORTE_SEG_EXPEDIENTES!$F$1:$F$3006,MATCH(Tabla13[[#This Row],[REGISTRO]],[2]REPORTE_SEG_EXPEDIENTES!$B$1:$B$3006,0))</f>
        <v>31/03/2023</v>
      </c>
      <c r="E311" s="207"/>
      <c r="F311" s="183" t="s">
        <v>11971</v>
      </c>
      <c r="G311" s="207">
        <v>45030</v>
      </c>
      <c r="H311" s="207">
        <v>45030</v>
      </c>
      <c r="I311" s="207">
        <f t="shared" si="8"/>
        <v>45024</v>
      </c>
      <c r="J311" s="328" t="e">
        <f>IF(I311="-","NO ES TUPA",IF(Tabla5[[#This Row],[FECHA FIRMA]]&lt;=Tabla5[[#This Row],[FECHA DE PLAZO MAXIMO DE ATENCION]],"SI","NO"))</f>
        <v>#VALUE!</v>
      </c>
      <c r="K311" s="185">
        <v>36489</v>
      </c>
      <c r="L311" s="185" t="str">
        <f>IFERROR(VLOOKUP(K311,[1]Hoja1!$B$2:$F$14234,2,FALSE),"")</f>
        <v>JEHOVA JIREH</v>
      </c>
      <c r="M311" s="185" t="str">
        <f>IFERROR(VLOOKUP(K311,[1]Hoja1!$B$2:$F$14234,3,FALSE),"")</f>
        <v>CE-36489-PM</v>
      </c>
      <c r="N311" s="185" t="s">
        <v>22497</v>
      </c>
      <c r="O311" s="193" t="s">
        <v>22498</v>
      </c>
      <c r="P311" s="185" t="s">
        <v>14894</v>
      </c>
      <c r="Q311" s="185"/>
      <c r="R311" s="185"/>
      <c r="S311" s="185"/>
      <c r="T311" s="185" t="s">
        <v>78</v>
      </c>
      <c r="U311" s="185"/>
      <c r="V311" s="185" t="s">
        <v>1981</v>
      </c>
      <c r="W311" s="185" t="s">
        <v>5783</v>
      </c>
      <c r="X311" s="185"/>
      <c r="Y311" s="191"/>
      <c r="Z311" s="187"/>
      <c r="AA311" s="166" t="s">
        <v>21663</v>
      </c>
      <c r="AB311" s="166"/>
      <c r="AC311" s="166" t="s">
        <v>21663</v>
      </c>
      <c r="AD311" s="166"/>
      <c r="AE311" s="166"/>
      <c r="AF311" s="166"/>
      <c r="AG311" s="166"/>
      <c r="AH311" s="166"/>
      <c r="AI311" s="166"/>
      <c r="AJ311" s="169"/>
      <c r="AK311" s="169"/>
      <c r="AL311" s="169"/>
      <c r="AM311" s="169"/>
      <c r="AN311" s="169"/>
      <c r="AO311" s="166"/>
      <c r="AP311" s="187"/>
      <c r="AQ311" s="180"/>
    </row>
    <row r="312" spans="1:43" s="189" customFormat="1" ht="24.75" customHeight="1" x14ac:dyDescent="0.2">
      <c r="A312" s="180">
        <v>311</v>
      </c>
      <c r="B312" s="181" t="s">
        <v>22499</v>
      </c>
      <c r="C312" s="182" t="s">
        <v>22500</v>
      </c>
      <c r="D312" s="207" t="str">
        <f>+INDEX([2]REPORTE_SEG_EXPEDIENTES!$F$1:$F$3006,MATCH(Tabla13[[#This Row],[REGISTRO]],[2]REPORTE_SEG_EXPEDIENTES!$B$1:$B$3006,0))</f>
        <v>31/03/2023</v>
      </c>
      <c r="E312" s="207"/>
      <c r="F312" s="183" t="s">
        <v>11971</v>
      </c>
      <c r="G312" s="207">
        <v>45030</v>
      </c>
      <c r="H312" s="207">
        <v>45030</v>
      </c>
      <c r="I312" s="207">
        <f t="shared" si="8"/>
        <v>45024</v>
      </c>
      <c r="J312" s="328" t="e">
        <f>IF(I312="-","NO ES TUPA",IF(Tabla5[[#This Row],[FECHA FIRMA]]&lt;=Tabla5[[#This Row],[FECHA DE PLAZO MAXIMO DE ATENCION]],"SI","NO"))</f>
        <v>#VALUE!</v>
      </c>
      <c r="K312" s="185"/>
      <c r="L312" s="185" t="str">
        <f>IFERROR(VLOOKUP(K312,[1]Hoja1!$B$2:$F$14234,2,FALSE),"")</f>
        <v/>
      </c>
      <c r="M312" s="185" t="str">
        <f>IFERROR(VLOOKUP(K312,[1]Hoja1!$B$2:$F$14234,3,FALSE),"")</f>
        <v/>
      </c>
      <c r="N312" s="185" t="str">
        <f>IFERROR(VLOOKUP(K312,[1]Hoja1!$B$2:$F$14234,4,FALSE),"")</f>
        <v/>
      </c>
      <c r="O312" s="193" t="s">
        <v>22501</v>
      </c>
      <c r="P312" s="185" t="s">
        <v>14894</v>
      </c>
      <c r="Q312" s="185"/>
      <c r="R312" s="185"/>
      <c r="S312" s="185"/>
      <c r="T312" s="185" t="s">
        <v>21445</v>
      </c>
      <c r="U312" s="185"/>
      <c r="V312" s="185" t="s">
        <v>1981</v>
      </c>
      <c r="W312" s="185"/>
      <c r="X312" s="205" t="s">
        <v>21928</v>
      </c>
      <c r="Y312" s="191"/>
      <c r="Z312" s="187"/>
      <c r="AA312" s="166" t="s">
        <v>21663</v>
      </c>
      <c r="AB312" s="166"/>
      <c r="AC312" s="166"/>
      <c r="AD312" s="166"/>
      <c r="AE312" s="166"/>
      <c r="AF312" s="166"/>
      <c r="AG312" s="166"/>
      <c r="AH312" s="166"/>
      <c r="AI312" s="166"/>
      <c r="AJ312" s="169"/>
      <c r="AK312" s="169"/>
      <c r="AL312" s="169"/>
      <c r="AM312" s="169"/>
      <c r="AN312" s="169"/>
      <c r="AO312" s="166"/>
      <c r="AP312" s="187"/>
      <c r="AQ312" s="180"/>
    </row>
    <row r="313" spans="1:43" s="189" customFormat="1" ht="24.75" customHeight="1" x14ac:dyDescent="0.2">
      <c r="A313" s="180">
        <v>312</v>
      </c>
      <c r="B313" s="181" t="s">
        <v>22502</v>
      </c>
      <c r="C313" s="182" t="s">
        <v>22503</v>
      </c>
      <c r="D313" s="207" t="str">
        <f>+INDEX([2]REPORTE_SEG_EXPEDIENTES!$F$1:$F$3006,MATCH(Tabla13[[#This Row],[REGISTRO]],[2]REPORTE_SEG_EXPEDIENTES!$B$1:$B$3006,0))</f>
        <v>10/11/2022</v>
      </c>
      <c r="E313" s="207"/>
      <c r="F313" s="183" t="s">
        <v>11971</v>
      </c>
      <c r="G313" s="207">
        <v>45030</v>
      </c>
      <c r="H313" s="207">
        <v>45030</v>
      </c>
      <c r="I313" s="207">
        <f t="shared" si="8"/>
        <v>44908</v>
      </c>
      <c r="J313" s="328" t="e">
        <f>IF(I313="-","NO ES TUPA",IF(Tabla5[[#This Row],[FECHA FIRMA]]&lt;=Tabla5[[#This Row],[FECHA DE PLAZO MAXIMO DE ATENCION]],"SI","NO"))</f>
        <v>#VALUE!</v>
      </c>
      <c r="K313" s="185"/>
      <c r="L313" s="185" t="str">
        <f>IFERROR(VLOOKUP(K313,[1]Hoja1!$B$2:$F$14234,2,FALSE),"")</f>
        <v/>
      </c>
      <c r="M313" s="185" t="str">
        <f>IFERROR(VLOOKUP(K313,[1]Hoja1!$B$2:$F$14234,3,FALSE),"")</f>
        <v/>
      </c>
      <c r="N313" s="185" t="str">
        <f>IFERROR(VLOOKUP(K313,[1]Hoja1!$B$2:$F$14234,4,FALSE),"")</f>
        <v/>
      </c>
      <c r="O313" s="193" t="s">
        <v>22504</v>
      </c>
      <c r="P313" s="185" t="s">
        <v>14894</v>
      </c>
      <c r="Q313" s="185"/>
      <c r="R313" s="185"/>
      <c r="S313" s="185"/>
      <c r="T313" s="185" t="s">
        <v>342</v>
      </c>
      <c r="U313" s="185" t="s">
        <v>21675</v>
      </c>
      <c r="V313" s="185" t="s">
        <v>1981</v>
      </c>
      <c r="W313" s="185"/>
      <c r="X313" s="185"/>
      <c r="Y313" s="191"/>
      <c r="Z313" s="187"/>
      <c r="AA313" s="166" t="s">
        <v>21663</v>
      </c>
      <c r="AB313" s="166"/>
      <c r="AC313" s="166"/>
      <c r="AD313" s="166"/>
      <c r="AE313" s="166"/>
      <c r="AF313" s="166"/>
      <c r="AG313" s="166"/>
      <c r="AH313" s="166"/>
      <c r="AI313" s="166"/>
      <c r="AJ313" s="169"/>
      <c r="AK313" s="169"/>
      <c r="AL313" s="169"/>
      <c r="AM313" s="169"/>
      <c r="AN313" s="169"/>
      <c r="AO313" s="166"/>
      <c r="AP313" s="187"/>
      <c r="AQ313" s="180"/>
    </row>
    <row r="314" spans="1:43" s="189" customFormat="1" ht="24.75" customHeight="1" x14ac:dyDescent="0.2">
      <c r="A314" s="180">
        <v>313</v>
      </c>
      <c r="B314" s="181" t="s">
        <v>22505</v>
      </c>
      <c r="C314" s="182" t="s">
        <v>22506</v>
      </c>
      <c r="D314" s="207" t="str">
        <f>+INDEX([2]REPORTE_SEG_EXPEDIENTES!$F$1:$F$3006,MATCH(Tabla13[[#This Row],[REGISTRO]],[2]REPORTE_SEG_EXPEDIENTES!$B$1:$B$3006,0))</f>
        <v>22/03/2023</v>
      </c>
      <c r="E314" s="207"/>
      <c r="F314" s="183" t="s">
        <v>11971</v>
      </c>
      <c r="G314" s="207">
        <v>45030</v>
      </c>
      <c r="H314" s="207">
        <v>45030</v>
      </c>
      <c r="I314" s="207">
        <f t="shared" si="8"/>
        <v>45007</v>
      </c>
      <c r="J314" s="328" t="e">
        <f>IF(I314="-","NO ES TUPA",IF(Tabla5[[#This Row],[FECHA FIRMA]]&lt;=Tabla5[[#This Row],[FECHA DE PLAZO MAXIMO DE ATENCION]],"SI","NO"))</f>
        <v>#VALUE!</v>
      </c>
      <c r="K314" s="185"/>
      <c r="L314" s="185" t="str">
        <f>IFERROR(VLOOKUP(K314,[1]Hoja1!$B$2:$F$14234,2,FALSE),"")</f>
        <v/>
      </c>
      <c r="M314" s="185" t="str">
        <f>IFERROR(VLOOKUP(K314,[1]Hoja1!$B$2:$F$14234,3,FALSE),"")</f>
        <v/>
      </c>
      <c r="N314" s="185" t="str">
        <f>IFERROR(VLOOKUP(K314,[1]Hoja1!$B$2:$F$14234,4,FALSE),"")</f>
        <v/>
      </c>
      <c r="O314" s="193" t="s">
        <v>22507</v>
      </c>
      <c r="P314" s="185" t="s">
        <v>15859</v>
      </c>
      <c r="Q314" s="185"/>
      <c r="R314" s="185"/>
      <c r="S314" s="185"/>
      <c r="T314" s="185" t="s">
        <v>21459</v>
      </c>
      <c r="U314" s="185"/>
      <c r="V314" s="185" t="s">
        <v>1981</v>
      </c>
      <c r="W314" s="185"/>
      <c r="X314" s="185"/>
      <c r="Y314" s="191"/>
      <c r="Z314" s="187"/>
      <c r="AA314" s="166"/>
      <c r="AB314" s="166"/>
      <c r="AC314" s="166" t="s">
        <v>21663</v>
      </c>
      <c r="AD314" s="166"/>
      <c r="AE314" s="166" t="s">
        <v>21663</v>
      </c>
      <c r="AF314" s="166"/>
      <c r="AG314" s="166"/>
      <c r="AH314" s="166"/>
      <c r="AI314" s="166"/>
      <c r="AJ314" s="169"/>
      <c r="AK314" s="169"/>
      <c r="AL314" s="169"/>
      <c r="AM314" s="169"/>
      <c r="AN314" s="169"/>
      <c r="AO314" s="166"/>
      <c r="AP314" s="187"/>
      <c r="AQ314" s="180"/>
    </row>
    <row r="315" spans="1:43" s="189" customFormat="1" ht="24.75" customHeight="1" x14ac:dyDescent="0.2">
      <c r="A315" s="180">
        <v>314</v>
      </c>
      <c r="B315" s="181" t="s">
        <v>22508</v>
      </c>
      <c r="C315" s="182" t="s">
        <v>22509</v>
      </c>
      <c r="D315" s="207" t="str">
        <f>+INDEX([2]REPORTE_SEG_EXPEDIENTES!$F$1:$F$3006,MATCH(Tabla13[[#This Row],[REGISTRO]],[2]REPORTE_SEG_EXPEDIENTES!$B$1:$B$3006,0))</f>
        <v>03/05/2022</v>
      </c>
      <c r="E315" s="207"/>
      <c r="F315" s="183" t="s">
        <v>11971</v>
      </c>
      <c r="G315" s="207">
        <v>45030</v>
      </c>
      <c r="H315" s="207">
        <v>45030</v>
      </c>
      <c r="I315" s="207">
        <f t="shared" si="8"/>
        <v>44713</v>
      </c>
      <c r="J315" s="328" t="e">
        <f>IF(I315="-","NO ES TUPA",IF(Tabla5[[#This Row],[FECHA FIRMA]]&lt;=Tabla5[[#This Row],[FECHA DE PLAZO MAXIMO DE ATENCION]],"SI","NO"))</f>
        <v>#VALUE!</v>
      </c>
      <c r="K315" s="185">
        <v>2333</v>
      </c>
      <c r="L315" s="185" t="str">
        <f>IFERROR(VLOOKUP(K315,[1]Hoja1!$B$2:$F$14234,2,FALSE),"")</f>
        <v>MIGUELITO II</v>
      </c>
      <c r="M315" s="185" t="str">
        <f>IFERROR(VLOOKUP(K315,[1]Hoja1!$B$2:$F$14234,3,FALSE),"")</f>
        <v>TA-2333-BM</v>
      </c>
      <c r="N315" s="185" t="str">
        <f>IFERROR(VLOOKUP(K315,[1]Hoja1!$B$2:$F$14234,4,FALSE),"")</f>
        <v>VARGAS MELO EUSTERIO</v>
      </c>
      <c r="O315" s="193" t="s">
        <v>22510</v>
      </c>
      <c r="P315" s="185" t="s">
        <v>14894</v>
      </c>
      <c r="Q315" s="185"/>
      <c r="R315" s="185"/>
      <c r="S315" s="185"/>
      <c r="T315" s="185" t="s">
        <v>78</v>
      </c>
      <c r="U315" s="185"/>
      <c r="V315" s="185" t="s">
        <v>1981</v>
      </c>
      <c r="W315" s="185" t="s">
        <v>5783</v>
      </c>
      <c r="X315" s="205" t="s">
        <v>21928</v>
      </c>
      <c r="Y315" s="191"/>
      <c r="Z315" s="187"/>
      <c r="AA315" s="166"/>
      <c r="AB315" s="166"/>
      <c r="AC315" s="166"/>
      <c r="AD315" s="166"/>
      <c r="AE315" s="166"/>
      <c r="AF315" s="166"/>
      <c r="AG315" s="166"/>
      <c r="AH315" s="166"/>
      <c r="AI315" s="166"/>
      <c r="AJ315" s="169"/>
      <c r="AK315" s="169"/>
      <c r="AL315" s="169"/>
      <c r="AM315" s="169"/>
      <c r="AN315" s="169"/>
      <c r="AO315" s="166"/>
      <c r="AP315" s="187"/>
      <c r="AQ315" s="180"/>
    </row>
    <row r="316" spans="1:43" s="189" customFormat="1" ht="24.75" customHeight="1" x14ac:dyDescent="0.2">
      <c r="A316" s="180">
        <v>315</v>
      </c>
      <c r="B316" s="181" t="s">
        <v>22511</v>
      </c>
      <c r="C316" s="182" t="s">
        <v>22512</v>
      </c>
      <c r="D316" s="207" t="str">
        <f>+INDEX([2]REPORTE_SEG_EXPEDIENTES!$F$1:$F$3006,MATCH(Tabla13[[#This Row],[REGISTRO]],[2]REPORTE_SEG_EXPEDIENTES!$B$1:$B$3006,0))</f>
        <v>10/04/2023</v>
      </c>
      <c r="E316" s="207"/>
      <c r="F316" s="183" t="s">
        <v>11971</v>
      </c>
      <c r="G316" s="207">
        <v>45030</v>
      </c>
      <c r="H316" s="207">
        <v>45030</v>
      </c>
      <c r="I316" s="207">
        <f t="shared" si="8"/>
        <v>45059</v>
      </c>
      <c r="J316" s="328" t="e">
        <f>IF(I316="-","NO ES TUPA",IF(Tabla5[[#This Row],[FECHA FIRMA]]&lt;=Tabla5[[#This Row],[FECHA DE PLAZO MAXIMO DE ATENCION]],"SI","NO"))</f>
        <v>#VALUE!</v>
      </c>
      <c r="K316" s="185"/>
      <c r="L316" s="185" t="str">
        <f>IFERROR(VLOOKUP(K316,[1]Hoja1!$B$2:$F$14234,2,FALSE),"")</f>
        <v/>
      </c>
      <c r="M316" s="185" t="str">
        <f>IFERROR(VLOOKUP(K316,[1]Hoja1!$B$2:$F$14234,3,FALSE),"")</f>
        <v/>
      </c>
      <c r="N316" s="185" t="str">
        <f>IFERROR(VLOOKUP(K316,[1]Hoja1!$B$2:$F$14234,4,FALSE),"")</f>
        <v/>
      </c>
      <c r="O316" s="193" t="s">
        <v>22513</v>
      </c>
      <c r="P316" s="185" t="s">
        <v>14894</v>
      </c>
      <c r="Q316" s="185" t="s">
        <v>23</v>
      </c>
      <c r="R316" s="185" t="s">
        <v>21541</v>
      </c>
      <c r="S316" s="185" t="s">
        <v>21542</v>
      </c>
      <c r="T316" s="185" t="s">
        <v>21458</v>
      </c>
      <c r="U316" s="185"/>
      <c r="V316" s="185" t="s">
        <v>1981</v>
      </c>
      <c r="W316" s="185"/>
      <c r="X316" s="185"/>
      <c r="Y316" s="191"/>
      <c r="Z316" s="187"/>
      <c r="AA316" s="166" t="s">
        <v>21663</v>
      </c>
      <c r="AB316" s="166" t="s">
        <v>21663</v>
      </c>
      <c r="AC316" s="166"/>
      <c r="AD316" s="166"/>
      <c r="AE316" s="166"/>
      <c r="AF316" s="166"/>
      <c r="AG316" s="166"/>
      <c r="AH316" s="166"/>
      <c r="AI316" s="166"/>
      <c r="AJ316" s="169"/>
      <c r="AK316" s="169"/>
      <c r="AL316" s="169"/>
      <c r="AM316" s="169"/>
      <c r="AN316" s="169"/>
      <c r="AO316" s="166"/>
      <c r="AP316" s="187"/>
      <c r="AQ316" s="180"/>
    </row>
    <row r="317" spans="1:43" s="189" customFormat="1" ht="24.75" customHeight="1" x14ac:dyDescent="0.2">
      <c r="A317" s="180">
        <v>316</v>
      </c>
      <c r="B317" s="181" t="s">
        <v>22514</v>
      </c>
      <c r="C317" s="182" t="s">
        <v>22515</v>
      </c>
      <c r="D317" s="207" t="str">
        <f>+INDEX([2]REPORTE_SEG_EXPEDIENTES!$F$1:$F$3006,MATCH(Tabla13[[#This Row],[REGISTRO]],[2]REPORTE_SEG_EXPEDIENTES!$B$1:$B$3006,0))</f>
        <v>03/05/2022</v>
      </c>
      <c r="E317" s="207"/>
      <c r="F317" s="183" t="s">
        <v>11971</v>
      </c>
      <c r="G317" s="207">
        <v>45030</v>
      </c>
      <c r="H317" s="207">
        <v>45030</v>
      </c>
      <c r="I317" s="207">
        <f t="shared" si="8"/>
        <v>44713</v>
      </c>
      <c r="J317" s="328" t="e">
        <f>IF(I317="-","NO ES TUPA",IF(Tabla5[[#This Row],[FECHA FIRMA]]&lt;=Tabla5[[#This Row],[FECHA DE PLAZO MAXIMO DE ATENCION]],"SI","NO"))</f>
        <v>#VALUE!</v>
      </c>
      <c r="K317" s="185">
        <v>23553</v>
      </c>
      <c r="L317" s="185" t="str">
        <f>IFERROR(VLOOKUP(K317,[1]Hoja1!$B$2:$F$14234,2,FALSE),"")</f>
        <v>JESUS AURELIO II</v>
      </c>
      <c r="M317" s="185" t="str">
        <f>IFERROR(VLOOKUP(K317,[1]Hoja1!$B$2:$F$14234,3,FALSE),"")</f>
        <v>PT-23553-CM</v>
      </c>
      <c r="N317" s="185" t="str">
        <f>IFERROR(VLOOKUP(K317,[1]Hoja1!$B$2:$F$14234,4,FALSE),"")</f>
        <v>PESQUERA BERLITA S.A.C.</v>
      </c>
      <c r="O317" s="193" t="s">
        <v>22516</v>
      </c>
      <c r="P317" s="185" t="s">
        <v>14894</v>
      </c>
      <c r="Q317" s="185"/>
      <c r="R317" s="185"/>
      <c r="S317" s="185"/>
      <c r="T317" s="185" t="s">
        <v>78</v>
      </c>
      <c r="U317" s="185"/>
      <c r="V317" s="185" t="s">
        <v>1981</v>
      </c>
      <c r="W317" s="185" t="s">
        <v>5783</v>
      </c>
      <c r="X317" s="205" t="s">
        <v>21928</v>
      </c>
      <c r="Y317" s="191"/>
      <c r="Z317" s="187"/>
      <c r="AA317" s="166"/>
      <c r="AB317" s="166"/>
      <c r="AC317" s="166"/>
      <c r="AD317" s="166"/>
      <c r="AE317" s="166"/>
      <c r="AF317" s="166"/>
      <c r="AG317" s="166"/>
      <c r="AH317" s="166"/>
      <c r="AI317" s="166"/>
      <c r="AJ317" s="169"/>
      <c r="AK317" s="169"/>
      <c r="AL317" s="169"/>
      <c r="AM317" s="169"/>
      <c r="AN317" s="169"/>
      <c r="AO317" s="166"/>
      <c r="AP317" s="187"/>
      <c r="AQ317" s="180"/>
    </row>
    <row r="318" spans="1:43" s="189" customFormat="1" ht="24.75" customHeight="1" x14ac:dyDescent="0.2">
      <c r="A318" s="180">
        <v>317</v>
      </c>
      <c r="B318" s="181" t="s">
        <v>22517</v>
      </c>
      <c r="C318" s="182" t="s">
        <v>22518</v>
      </c>
      <c r="D318" s="207" t="str">
        <f>+INDEX([2]REPORTE_SEG_EXPEDIENTES!$F$1:$F$3006,MATCH(Tabla13[[#This Row],[REGISTRO]],[2]REPORTE_SEG_EXPEDIENTES!$B$1:$B$3006,0))</f>
        <v>10/04/2023</v>
      </c>
      <c r="E318" s="207"/>
      <c r="F318" s="183" t="s">
        <v>11971</v>
      </c>
      <c r="G318" s="207">
        <v>45030</v>
      </c>
      <c r="H318" s="207">
        <v>45030</v>
      </c>
      <c r="I318" s="207">
        <f t="shared" si="8"/>
        <v>45059</v>
      </c>
      <c r="J318" s="328" t="e">
        <f>IF(I318="-","NO ES TUPA",IF(Tabla5[[#This Row],[FECHA FIRMA]]&lt;=Tabla5[[#This Row],[FECHA DE PLAZO MAXIMO DE ATENCION]],"SI","NO"))</f>
        <v>#VALUE!</v>
      </c>
      <c r="K318" s="185"/>
      <c r="L318" s="185" t="str">
        <f>IFERROR(VLOOKUP(K318,[1]Hoja1!$B$2:$F$14234,2,FALSE),"")</f>
        <v/>
      </c>
      <c r="M318" s="185" t="str">
        <f>IFERROR(VLOOKUP(K318,[1]Hoja1!$B$2:$F$14234,3,FALSE),"")</f>
        <v/>
      </c>
      <c r="N318" s="185" t="str">
        <f>IFERROR(VLOOKUP(K318,[1]Hoja1!$B$2:$F$14234,4,FALSE),"")</f>
        <v/>
      </c>
      <c r="O318" s="193" t="s">
        <v>22519</v>
      </c>
      <c r="P318" s="185" t="s">
        <v>14894</v>
      </c>
      <c r="Q318" s="185" t="s">
        <v>23</v>
      </c>
      <c r="R318" s="185" t="s">
        <v>21541</v>
      </c>
      <c r="S318" s="185" t="s">
        <v>21542</v>
      </c>
      <c r="T318" s="185" t="s">
        <v>21458</v>
      </c>
      <c r="U318" s="185"/>
      <c r="V318" s="185" t="s">
        <v>1981</v>
      </c>
      <c r="W318" s="185"/>
      <c r="X318" s="185"/>
      <c r="Y318" s="191"/>
      <c r="Z318" s="187"/>
      <c r="AA318" s="166" t="s">
        <v>21663</v>
      </c>
      <c r="AB318" s="166" t="s">
        <v>21663</v>
      </c>
      <c r="AC318" s="166"/>
      <c r="AD318" s="166"/>
      <c r="AE318" s="166"/>
      <c r="AF318" s="166"/>
      <c r="AG318" s="166"/>
      <c r="AH318" s="166"/>
      <c r="AI318" s="166"/>
      <c r="AJ318" s="169"/>
      <c r="AK318" s="169"/>
      <c r="AL318" s="169"/>
      <c r="AM318" s="169"/>
      <c r="AN318" s="169"/>
      <c r="AO318" s="166"/>
      <c r="AP318" s="187"/>
      <c r="AQ318" s="180"/>
    </row>
    <row r="319" spans="1:43" s="189" customFormat="1" ht="24.75" customHeight="1" x14ac:dyDescent="0.2">
      <c r="A319" s="180">
        <v>318</v>
      </c>
      <c r="B319" s="181" t="s">
        <v>22520</v>
      </c>
      <c r="C319" s="182" t="s">
        <v>22521</v>
      </c>
      <c r="D319" s="207" t="str">
        <f>+INDEX([2]REPORTE_SEG_EXPEDIENTES!$F$1:$F$3006,MATCH(Tabla13[[#This Row],[REGISTRO]],[2]REPORTE_SEG_EXPEDIENTES!$B$1:$B$3006,0))</f>
        <v>10/04/2023</v>
      </c>
      <c r="E319" s="207"/>
      <c r="F319" s="183" t="s">
        <v>11971</v>
      </c>
      <c r="G319" s="207">
        <v>45030</v>
      </c>
      <c r="H319" s="207">
        <v>45030</v>
      </c>
      <c r="I319" s="207">
        <f t="shared" si="8"/>
        <v>45059</v>
      </c>
      <c r="J319" s="328" t="e">
        <f>IF(I319="-","NO ES TUPA",IF(Tabla5[[#This Row],[FECHA FIRMA]]&lt;=Tabla5[[#This Row],[FECHA DE PLAZO MAXIMO DE ATENCION]],"SI","NO"))</f>
        <v>#VALUE!</v>
      </c>
      <c r="K319" s="185"/>
      <c r="L319" s="185" t="str">
        <f>IFERROR(VLOOKUP(K319,[1]Hoja1!$B$2:$F$14234,2,FALSE),"")</f>
        <v/>
      </c>
      <c r="M319" s="185" t="str">
        <f>IFERROR(VLOOKUP(K319,[1]Hoja1!$B$2:$F$14234,3,FALSE),"")</f>
        <v/>
      </c>
      <c r="N319" s="185" t="str">
        <f>IFERROR(VLOOKUP(K319,[1]Hoja1!$B$2:$F$14234,4,FALSE),"")</f>
        <v/>
      </c>
      <c r="O319" s="193" t="s">
        <v>22522</v>
      </c>
      <c r="P319" s="185" t="s">
        <v>14894</v>
      </c>
      <c r="Q319" s="185" t="s">
        <v>23</v>
      </c>
      <c r="R319" s="185" t="s">
        <v>21541</v>
      </c>
      <c r="S319" s="185" t="s">
        <v>21542</v>
      </c>
      <c r="T319" s="185" t="s">
        <v>21458</v>
      </c>
      <c r="U319" s="185"/>
      <c r="V319" s="185" t="s">
        <v>1981</v>
      </c>
      <c r="W319" s="185"/>
      <c r="X319" s="185"/>
      <c r="Y319" s="191"/>
      <c r="Z319" s="187"/>
      <c r="AA319" s="166" t="s">
        <v>21663</v>
      </c>
      <c r="AB319" s="166" t="s">
        <v>21663</v>
      </c>
      <c r="AC319" s="166"/>
      <c r="AD319" s="166"/>
      <c r="AE319" s="166"/>
      <c r="AF319" s="166"/>
      <c r="AG319" s="166"/>
      <c r="AH319" s="166"/>
      <c r="AI319" s="166"/>
      <c r="AJ319" s="169"/>
      <c r="AK319" s="169"/>
      <c r="AL319" s="169"/>
      <c r="AM319" s="169"/>
      <c r="AN319" s="169"/>
      <c r="AO319" s="166"/>
      <c r="AP319" s="187"/>
      <c r="AQ319" s="180"/>
    </row>
    <row r="320" spans="1:43" s="189" customFormat="1" ht="24.75" customHeight="1" x14ac:dyDescent="0.2">
      <c r="A320" s="180">
        <v>319</v>
      </c>
      <c r="B320" s="181" t="s">
        <v>22523</v>
      </c>
      <c r="C320" s="182" t="s">
        <v>22524</v>
      </c>
      <c r="D320" s="207" t="str">
        <f>+INDEX([2]REPORTE_SEG_EXPEDIENTES!$F$1:$F$3006,MATCH(Tabla13[[#This Row],[REGISTRO]],[2]REPORTE_SEG_EXPEDIENTES!$B$1:$B$3006,0))</f>
        <v>10/04/2023</v>
      </c>
      <c r="E320" s="207"/>
      <c r="F320" s="183" t="s">
        <v>11971</v>
      </c>
      <c r="G320" s="207">
        <v>45030</v>
      </c>
      <c r="H320" s="207">
        <v>45030</v>
      </c>
      <c r="I320" s="207">
        <f t="shared" si="8"/>
        <v>45059</v>
      </c>
      <c r="J320" s="328" t="e">
        <f>IF(I320="-","NO ES TUPA",IF(Tabla5[[#This Row],[FECHA FIRMA]]&lt;=Tabla5[[#This Row],[FECHA DE PLAZO MAXIMO DE ATENCION]],"SI","NO"))</f>
        <v>#VALUE!</v>
      </c>
      <c r="K320" s="185"/>
      <c r="L320" s="185" t="str">
        <f>IFERROR(VLOOKUP(K320,[1]Hoja1!$B$2:$F$14234,2,FALSE),"")</f>
        <v/>
      </c>
      <c r="M320" s="185" t="str">
        <f>IFERROR(VLOOKUP(K320,[1]Hoja1!$B$2:$F$14234,3,FALSE),"")</f>
        <v/>
      </c>
      <c r="N320" s="185" t="str">
        <f>IFERROR(VLOOKUP(K320,[1]Hoja1!$B$2:$F$14234,4,FALSE),"")</f>
        <v/>
      </c>
      <c r="O320" s="193" t="s">
        <v>22525</v>
      </c>
      <c r="P320" s="185" t="s">
        <v>14894</v>
      </c>
      <c r="Q320" s="185" t="s">
        <v>23</v>
      </c>
      <c r="R320" s="185" t="s">
        <v>21541</v>
      </c>
      <c r="S320" s="185" t="s">
        <v>21542</v>
      </c>
      <c r="T320" s="185" t="s">
        <v>21458</v>
      </c>
      <c r="U320" s="185"/>
      <c r="V320" s="185" t="s">
        <v>1981</v>
      </c>
      <c r="W320" s="185"/>
      <c r="X320" s="185"/>
      <c r="Y320" s="191"/>
      <c r="Z320" s="187"/>
      <c r="AA320" s="166" t="s">
        <v>21663</v>
      </c>
      <c r="AB320" s="166" t="s">
        <v>21663</v>
      </c>
      <c r="AC320" s="166"/>
      <c r="AD320" s="166"/>
      <c r="AE320" s="166"/>
      <c r="AF320" s="166"/>
      <c r="AG320" s="166"/>
      <c r="AH320" s="166"/>
      <c r="AI320" s="166"/>
      <c r="AJ320" s="169"/>
      <c r="AK320" s="169"/>
      <c r="AL320" s="169"/>
      <c r="AM320" s="169"/>
      <c r="AN320" s="169"/>
      <c r="AO320" s="166"/>
      <c r="AP320" s="187"/>
      <c r="AQ320" s="180"/>
    </row>
    <row r="321" spans="1:43" s="189" customFormat="1" ht="24.75" customHeight="1" x14ac:dyDescent="0.2">
      <c r="A321" s="180">
        <v>320</v>
      </c>
      <c r="B321" s="181" t="s">
        <v>22526</v>
      </c>
      <c r="C321" s="182" t="s">
        <v>22527</v>
      </c>
      <c r="D321" s="207" t="str">
        <f>+INDEX([2]REPORTE_SEG_EXPEDIENTES!$F$1:$F$3006,MATCH(Tabla13[[#This Row],[REGISTRO]],[2]REPORTE_SEG_EXPEDIENTES!$B$1:$B$3006,0))</f>
        <v>12/10/2022</v>
      </c>
      <c r="E321" s="207"/>
      <c r="F321" s="183" t="s">
        <v>11971</v>
      </c>
      <c r="G321" s="207">
        <v>45030</v>
      </c>
      <c r="H321" s="207">
        <v>45030</v>
      </c>
      <c r="I321" s="207">
        <f t="shared" si="8"/>
        <v>44881</v>
      </c>
      <c r="J321" s="328" t="e">
        <f>IF(I321="-","NO ES TUPA",IF(Tabla5[[#This Row],[FECHA FIRMA]]&lt;=Tabla5[[#This Row],[FECHA DE PLAZO MAXIMO DE ATENCION]],"SI","NO"))</f>
        <v>#VALUE!</v>
      </c>
      <c r="K321" s="185"/>
      <c r="L321" s="185" t="str">
        <f>IFERROR(VLOOKUP(K321,[1]Hoja1!$B$2:$F$14234,2,FALSE),"")</f>
        <v/>
      </c>
      <c r="M321" s="185" t="str">
        <f>IFERROR(VLOOKUP(K321,[1]Hoja1!$B$2:$F$14234,3,FALSE),"")</f>
        <v/>
      </c>
      <c r="N321" s="185" t="str">
        <f>IFERROR(VLOOKUP(K321,[1]Hoja1!$B$2:$F$14234,4,FALSE),"")</f>
        <v/>
      </c>
      <c r="O321" s="193" t="s">
        <v>22528</v>
      </c>
      <c r="P321" s="185" t="s">
        <v>14894</v>
      </c>
      <c r="Q321" s="185"/>
      <c r="R321" s="185"/>
      <c r="S321" s="185"/>
      <c r="T321" s="185" t="s">
        <v>78</v>
      </c>
      <c r="U321" s="185" t="s">
        <v>19606</v>
      </c>
      <c r="V321" s="185" t="s">
        <v>1981</v>
      </c>
      <c r="W321" s="185"/>
      <c r="X321" s="185"/>
      <c r="Y321" s="191"/>
      <c r="Z321" s="187"/>
      <c r="AA321" s="166" t="s">
        <v>21663</v>
      </c>
      <c r="AB321" s="166"/>
      <c r="AC321" s="166"/>
      <c r="AD321" s="166"/>
      <c r="AE321" s="166"/>
      <c r="AF321" s="166"/>
      <c r="AG321" s="166"/>
      <c r="AH321" s="166"/>
      <c r="AI321" s="166"/>
      <c r="AJ321" s="169"/>
      <c r="AK321" s="169"/>
      <c r="AL321" s="169"/>
      <c r="AM321" s="169"/>
      <c r="AN321" s="169"/>
      <c r="AO321" s="166"/>
      <c r="AP321" s="187"/>
      <c r="AQ321" s="180"/>
    </row>
    <row r="322" spans="1:43" s="189" customFormat="1" ht="24.75" customHeight="1" x14ac:dyDescent="0.2">
      <c r="A322" s="180">
        <v>321</v>
      </c>
      <c r="B322" s="181" t="s">
        <v>22529</v>
      </c>
      <c r="C322" s="182" t="s">
        <v>22530</v>
      </c>
      <c r="D322" s="207" t="str">
        <f>+INDEX([2]REPORTE_SEG_EXPEDIENTES!$F$1:$F$3006,MATCH(Tabla13[[#This Row],[REGISTRO]],[2]REPORTE_SEG_EXPEDIENTES!$B$1:$B$3006,0))</f>
        <v>10/04/2023</v>
      </c>
      <c r="E322" s="207"/>
      <c r="F322" s="183" t="s">
        <v>11971</v>
      </c>
      <c r="G322" s="207">
        <v>45030</v>
      </c>
      <c r="H322" s="207">
        <v>45030</v>
      </c>
      <c r="I322" s="207">
        <f t="shared" ref="I322:I385" si="9">DATE(YEAR(D322), MONTH(D322), DAY(D322) + QUOTIENT(15 + DAY(D322) - 1 + DAY(DAY(D322 + 15)), 5) * 2 + DAY(D322 + 15) - DAY(D322))</f>
        <v>45059</v>
      </c>
      <c r="J322" s="328" t="e">
        <f>IF(I322="-","NO ES TUPA",IF(Tabla5[[#This Row],[FECHA FIRMA]]&lt;=Tabla5[[#This Row],[FECHA DE PLAZO MAXIMO DE ATENCION]],"SI","NO"))</f>
        <v>#VALUE!</v>
      </c>
      <c r="K322" s="185"/>
      <c r="L322" s="185" t="str">
        <f>IFERROR(VLOOKUP(K322,[1]Hoja1!$B$2:$F$14234,2,FALSE),"")</f>
        <v/>
      </c>
      <c r="M322" s="185" t="str">
        <f>IFERROR(VLOOKUP(K322,[1]Hoja1!$B$2:$F$14234,3,FALSE),"")</f>
        <v/>
      </c>
      <c r="N322" s="185" t="str">
        <f>IFERROR(VLOOKUP(K322,[1]Hoja1!$B$2:$F$14234,4,FALSE),"")</f>
        <v/>
      </c>
      <c r="O322" s="193" t="s">
        <v>22531</v>
      </c>
      <c r="P322" s="185" t="s">
        <v>14894</v>
      </c>
      <c r="Q322" s="185" t="s">
        <v>23</v>
      </c>
      <c r="R322" s="185" t="s">
        <v>21541</v>
      </c>
      <c r="S322" s="185" t="s">
        <v>21542</v>
      </c>
      <c r="T322" s="185" t="s">
        <v>21458</v>
      </c>
      <c r="U322" s="185"/>
      <c r="V322" s="185" t="s">
        <v>1981</v>
      </c>
      <c r="W322" s="185"/>
      <c r="X322" s="185"/>
      <c r="Y322" s="191"/>
      <c r="Z322" s="187"/>
      <c r="AA322" s="166" t="s">
        <v>21663</v>
      </c>
      <c r="AB322" s="166" t="s">
        <v>21663</v>
      </c>
      <c r="AC322" s="166"/>
      <c r="AD322" s="166"/>
      <c r="AE322" s="166"/>
      <c r="AF322" s="166"/>
      <c r="AG322" s="166"/>
      <c r="AH322" s="166"/>
      <c r="AI322" s="166"/>
      <c r="AJ322" s="169"/>
      <c r="AK322" s="169"/>
      <c r="AL322" s="169"/>
      <c r="AM322" s="169"/>
      <c r="AN322" s="169"/>
      <c r="AO322" s="166"/>
      <c r="AP322" s="187"/>
      <c r="AQ322" s="180"/>
    </row>
    <row r="323" spans="1:43" s="189" customFormat="1" ht="24.75" customHeight="1" x14ac:dyDescent="0.2">
      <c r="A323" s="180">
        <v>322</v>
      </c>
      <c r="B323" s="181" t="s">
        <v>22532</v>
      </c>
      <c r="C323" s="182" t="s">
        <v>22533</v>
      </c>
      <c r="D323" s="207" t="str">
        <f>+INDEX([2]REPORTE_SEG_EXPEDIENTES!$F$1:$F$3006,MATCH(Tabla13[[#This Row],[REGISTRO]],[2]REPORTE_SEG_EXPEDIENTES!$B$1:$B$3006,0))</f>
        <v>14/04/2023</v>
      </c>
      <c r="E323" s="207"/>
      <c r="F323" s="183" t="s">
        <v>11971</v>
      </c>
      <c r="G323" s="207">
        <v>45030</v>
      </c>
      <c r="H323" s="207">
        <v>45030</v>
      </c>
      <c r="I323" s="207">
        <f t="shared" si="9"/>
        <v>45067</v>
      </c>
      <c r="J323" s="328" t="e">
        <f>IF(I323="-","NO ES TUPA",IF(Tabla5[[#This Row],[FECHA FIRMA]]&lt;=Tabla5[[#This Row],[FECHA DE PLAZO MAXIMO DE ATENCION]],"SI","NO"))</f>
        <v>#VALUE!</v>
      </c>
      <c r="K323" s="185"/>
      <c r="L323" s="185" t="str">
        <f>IFERROR(VLOOKUP(K323,[1]Hoja1!$B$2:$F$14234,2,FALSE),"")</f>
        <v/>
      </c>
      <c r="M323" s="185" t="str">
        <f>IFERROR(VLOOKUP(K323,[1]Hoja1!$B$2:$F$14234,3,FALSE),"")</f>
        <v/>
      </c>
      <c r="N323" s="185" t="str">
        <f>IFERROR(VLOOKUP(K323,[1]Hoja1!$B$2:$F$14234,4,FALSE),"")</f>
        <v/>
      </c>
      <c r="O323" s="193" t="s">
        <v>22534</v>
      </c>
      <c r="P323" s="185" t="s">
        <v>14894</v>
      </c>
      <c r="Q323" s="185"/>
      <c r="R323" s="185"/>
      <c r="S323" s="185"/>
      <c r="T323" s="185" t="s">
        <v>19996</v>
      </c>
      <c r="U323" s="185" t="s">
        <v>22535</v>
      </c>
      <c r="V323" s="185" t="s">
        <v>21444</v>
      </c>
      <c r="W323" s="185"/>
      <c r="X323" s="185"/>
      <c r="Y323" s="191"/>
      <c r="Z323" s="187"/>
      <c r="AA323" s="166" t="s">
        <v>21663</v>
      </c>
      <c r="AB323" s="166" t="s">
        <v>21663</v>
      </c>
      <c r="AC323" s="166"/>
      <c r="AD323" s="166"/>
      <c r="AE323" s="166"/>
      <c r="AF323" s="166"/>
      <c r="AG323" s="166"/>
      <c r="AH323" s="166"/>
      <c r="AI323" s="166"/>
      <c r="AJ323" s="169"/>
      <c r="AK323" s="169"/>
      <c r="AL323" s="169"/>
      <c r="AM323" s="169"/>
      <c r="AN323" s="169"/>
      <c r="AO323" s="166"/>
      <c r="AP323" s="187"/>
      <c r="AQ323" s="180"/>
    </row>
    <row r="324" spans="1:43" s="189" customFormat="1" ht="24.75" customHeight="1" x14ac:dyDescent="0.2">
      <c r="A324" s="180">
        <v>323</v>
      </c>
      <c r="B324" s="181" t="s">
        <v>22536</v>
      </c>
      <c r="C324" s="182" t="s">
        <v>22537</v>
      </c>
      <c r="D324" s="207" t="str">
        <f>+INDEX([2]REPORTE_SEG_EXPEDIENTES!$F$1:$F$3006,MATCH(Tabla13[[#This Row],[REGISTRO]],[2]REPORTE_SEG_EXPEDIENTES!$B$1:$B$3006,0))</f>
        <v>16/03/2023</v>
      </c>
      <c r="E324" s="207"/>
      <c r="F324" s="183" t="s">
        <v>11971</v>
      </c>
      <c r="G324" s="207">
        <v>45033</v>
      </c>
      <c r="H324" s="207">
        <v>45033</v>
      </c>
      <c r="I324" s="207">
        <f t="shared" si="9"/>
        <v>45040</v>
      </c>
      <c r="J324" s="328" t="e">
        <f>IF(I324="-","NO ES TUPA",IF(Tabla5[[#This Row],[FECHA FIRMA]]&lt;=Tabla5[[#This Row],[FECHA DE PLAZO MAXIMO DE ATENCION]],"SI","NO"))</f>
        <v>#VALUE!</v>
      </c>
      <c r="K324" s="185"/>
      <c r="L324" s="185" t="str">
        <f>IFERROR(VLOOKUP(K324,[1]Hoja1!$B$2:$F$14234,2,FALSE),"")</f>
        <v/>
      </c>
      <c r="M324" s="185" t="str">
        <f>IFERROR(VLOOKUP(K324,[1]Hoja1!$B$2:$F$14234,3,FALSE),"")</f>
        <v/>
      </c>
      <c r="N324" s="185" t="str">
        <f>IFERROR(VLOOKUP(K324,[1]Hoja1!$B$2:$F$14234,4,FALSE),"")</f>
        <v/>
      </c>
      <c r="O324" s="193" t="s">
        <v>22538</v>
      </c>
      <c r="P324" s="185" t="s">
        <v>14894</v>
      </c>
      <c r="Q324" s="185"/>
      <c r="R324" s="185"/>
      <c r="S324" s="185"/>
      <c r="T324" s="185" t="s">
        <v>19113</v>
      </c>
      <c r="U324" s="185"/>
      <c r="V324" s="185" t="s">
        <v>1981</v>
      </c>
      <c r="W324" s="185"/>
      <c r="X324" s="185" t="s">
        <v>21537</v>
      </c>
      <c r="Y324" s="191"/>
      <c r="Z324" s="187"/>
      <c r="AA324" s="166" t="s">
        <v>21663</v>
      </c>
      <c r="AB324" s="166"/>
      <c r="AC324" s="166"/>
      <c r="AD324" s="166"/>
      <c r="AE324" s="166"/>
      <c r="AF324" s="166"/>
      <c r="AG324" s="166"/>
      <c r="AH324" s="166"/>
      <c r="AI324" s="166"/>
      <c r="AJ324" s="169"/>
      <c r="AK324" s="169"/>
      <c r="AL324" s="169"/>
      <c r="AM324" s="169"/>
      <c r="AN324" s="169"/>
      <c r="AO324" s="166"/>
      <c r="AP324" s="187"/>
      <c r="AQ324" s="180"/>
    </row>
    <row r="325" spans="1:43" s="189" customFormat="1" ht="24.75" customHeight="1" x14ac:dyDescent="0.2">
      <c r="A325" s="180">
        <v>324</v>
      </c>
      <c r="B325" s="181" t="s">
        <v>22539</v>
      </c>
      <c r="C325" s="182" t="s">
        <v>22540</v>
      </c>
      <c r="D325" s="207" t="str">
        <f>+INDEX([2]REPORTE_SEG_EXPEDIENTES!$F$1:$F$3006,MATCH(Tabla13[[#This Row],[REGISTRO]],[2]REPORTE_SEG_EXPEDIENTES!$B$1:$B$3006,0))</f>
        <v>31/03/2023</v>
      </c>
      <c r="E325" s="207"/>
      <c r="F325" s="183" t="s">
        <v>11971</v>
      </c>
      <c r="G325" s="207">
        <v>45033</v>
      </c>
      <c r="H325" s="207">
        <v>45033</v>
      </c>
      <c r="I325" s="207">
        <f t="shared" si="9"/>
        <v>45024</v>
      </c>
      <c r="J325" s="328" t="e">
        <f>IF(I325="-","NO ES TUPA",IF(Tabla5[[#This Row],[FECHA FIRMA]]&lt;=Tabla5[[#This Row],[FECHA DE PLAZO MAXIMO DE ATENCION]],"SI","NO"))</f>
        <v>#VALUE!</v>
      </c>
      <c r="K325" s="185"/>
      <c r="L325" s="185" t="str">
        <f>IFERROR(VLOOKUP(K325,[1]Hoja1!$B$2:$F$14234,2,FALSE),"")</f>
        <v/>
      </c>
      <c r="M325" s="185" t="str">
        <f>IFERROR(VLOOKUP(K325,[1]Hoja1!$B$2:$F$14234,3,FALSE),"")</f>
        <v/>
      </c>
      <c r="N325" s="185" t="str">
        <f>IFERROR(VLOOKUP(K325,[1]Hoja1!$B$2:$F$14234,4,FALSE),"")</f>
        <v/>
      </c>
      <c r="O325" s="193" t="s">
        <v>22541</v>
      </c>
      <c r="P325" s="185" t="s">
        <v>14894</v>
      </c>
      <c r="Q325" s="198" t="s">
        <v>23</v>
      </c>
      <c r="R325" s="185"/>
      <c r="S325" s="185"/>
      <c r="T325" s="185" t="s">
        <v>19124</v>
      </c>
      <c r="U325" s="185"/>
      <c r="V325" s="185" t="s">
        <v>21444</v>
      </c>
      <c r="W325" s="185"/>
      <c r="X325" s="185" t="s">
        <v>21537</v>
      </c>
      <c r="Y325" s="191"/>
      <c r="Z325" s="187"/>
      <c r="AA325" s="166"/>
      <c r="AB325" s="166"/>
      <c r="AC325" s="166"/>
      <c r="AD325" s="166"/>
      <c r="AE325" s="166"/>
      <c r="AF325" s="166"/>
      <c r="AG325" s="166"/>
      <c r="AH325" s="166"/>
      <c r="AI325" s="166"/>
      <c r="AJ325" s="169"/>
      <c r="AK325" s="169"/>
      <c r="AL325" s="169"/>
      <c r="AM325" s="169"/>
      <c r="AN325" s="169"/>
      <c r="AO325" s="166"/>
      <c r="AP325" s="187"/>
      <c r="AQ325" s="180"/>
    </row>
    <row r="326" spans="1:43" s="189" customFormat="1" ht="24.75" customHeight="1" x14ac:dyDescent="0.2">
      <c r="A326" s="180">
        <v>325</v>
      </c>
      <c r="B326" s="181" t="s">
        <v>22542</v>
      </c>
      <c r="C326" s="182" t="s">
        <v>22543</v>
      </c>
      <c r="D326" s="207" t="str">
        <f>+INDEX([2]REPORTE_SEG_EXPEDIENTES!$F$1:$F$3006,MATCH(Tabla13[[#This Row],[REGISTRO]],[2]REPORTE_SEG_EXPEDIENTES!$B$1:$B$3006,0))</f>
        <v>10/04/2023</v>
      </c>
      <c r="E326" s="207"/>
      <c r="F326" s="183" t="s">
        <v>11971</v>
      </c>
      <c r="G326" s="207">
        <v>45033</v>
      </c>
      <c r="H326" s="207">
        <v>45033</v>
      </c>
      <c r="I326" s="207">
        <f t="shared" si="9"/>
        <v>45059</v>
      </c>
      <c r="J326" s="328" t="e">
        <f>IF(I326="-","NO ES TUPA",IF(Tabla5[[#This Row],[FECHA FIRMA]]&lt;=Tabla5[[#This Row],[FECHA DE PLAZO MAXIMO DE ATENCION]],"SI","NO"))</f>
        <v>#VALUE!</v>
      </c>
      <c r="K326" s="185"/>
      <c r="L326" s="185" t="str">
        <f>IFERROR(VLOOKUP(K326,[1]Hoja1!$B$2:$F$14234,2,FALSE),"")</f>
        <v/>
      </c>
      <c r="M326" s="185" t="str">
        <f>IFERROR(VLOOKUP(K326,[1]Hoja1!$B$2:$F$14234,3,FALSE),"")</f>
        <v/>
      </c>
      <c r="N326" s="185" t="str">
        <f>IFERROR(VLOOKUP(K326,[1]Hoja1!$B$2:$F$14234,4,FALSE),"")</f>
        <v/>
      </c>
      <c r="O326" s="193" t="s">
        <v>22544</v>
      </c>
      <c r="P326" s="185" t="s">
        <v>14894</v>
      </c>
      <c r="Q326" s="185" t="s">
        <v>23</v>
      </c>
      <c r="R326" s="185" t="s">
        <v>21541</v>
      </c>
      <c r="S326" s="185" t="s">
        <v>21542</v>
      </c>
      <c r="T326" s="185" t="s">
        <v>21458</v>
      </c>
      <c r="U326" s="185"/>
      <c r="V326" s="185" t="s">
        <v>1981</v>
      </c>
      <c r="W326" s="185"/>
      <c r="X326" s="185"/>
      <c r="Y326" s="191"/>
      <c r="Z326" s="187"/>
      <c r="AA326" s="166" t="s">
        <v>21663</v>
      </c>
      <c r="AB326" s="166" t="s">
        <v>21663</v>
      </c>
      <c r="AC326" s="166"/>
      <c r="AD326" s="166"/>
      <c r="AE326" s="166"/>
      <c r="AF326" s="166"/>
      <c r="AG326" s="166"/>
      <c r="AH326" s="166"/>
      <c r="AI326" s="166"/>
      <c r="AJ326" s="169"/>
      <c r="AK326" s="169"/>
      <c r="AL326" s="169"/>
      <c r="AM326" s="169"/>
      <c r="AN326" s="169"/>
      <c r="AO326" s="166"/>
      <c r="AP326" s="187"/>
      <c r="AQ326" s="180"/>
    </row>
    <row r="327" spans="1:43" s="189" customFormat="1" ht="24.75" customHeight="1" x14ac:dyDescent="0.2">
      <c r="A327" s="180">
        <v>326</v>
      </c>
      <c r="B327" s="181" t="s">
        <v>22545</v>
      </c>
      <c r="C327" s="182" t="s">
        <v>22546</v>
      </c>
      <c r="D327" s="207" t="str">
        <f>+INDEX([2]REPORTE_SEG_EXPEDIENTES!$F$1:$F$3006,MATCH(Tabla13[[#This Row],[REGISTRO]],[2]REPORTE_SEG_EXPEDIENTES!$B$1:$B$3006,0))</f>
        <v>24/01/2023</v>
      </c>
      <c r="E327" s="207"/>
      <c r="F327" s="183" t="s">
        <v>11971</v>
      </c>
      <c r="G327" s="207">
        <v>45033</v>
      </c>
      <c r="H327" s="207">
        <v>45033</v>
      </c>
      <c r="I327" s="207">
        <f t="shared" si="9"/>
        <v>44952</v>
      </c>
      <c r="J327" s="328" t="e">
        <f>IF(I327="-","NO ES TUPA",IF(Tabla5[[#This Row],[FECHA FIRMA]]&lt;=Tabla5[[#This Row],[FECHA DE PLAZO MAXIMO DE ATENCION]],"SI","NO"))</f>
        <v>#VALUE!</v>
      </c>
      <c r="K327" s="185"/>
      <c r="L327" s="185" t="str">
        <f>IFERROR(VLOOKUP(K327,[1]Hoja1!$B$2:$F$14234,2,FALSE),"")</f>
        <v/>
      </c>
      <c r="M327" s="185" t="str">
        <f>IFERROR(VLOOKUP(K327,[1]Hoja1!$B$2:$F$14234,3,FALSE),"")</f>
        <v/>
      </c>
      <c r="N327" s="185" t="str">
        <f>IFERROR(VLOOKUP(K327,[1]Hoja1!$B$2:$F$14234,4,FALSE),"")</f>
        <v/>
      </c>
      <c r="O327" s="193" t="s">
        <v>22547</v>
      </c>
      <c r="P327" s="185" t="s">
        <v>14894</v>
      </c>
      <c r="Q327" s="185"/>
      <c r="R327" s="185"/>
      <c r="S327" s="185"/>
      <c r="T327" s="185" t="s">
        <v>19115</v>
      </c>
      <c r="U327" s="185"/>
      <c r="V327" s="185" t="s">
        <v>1981</v>
      </c>
      <c r="W327" s="185"/>
      <c r="X327" s="185" t="s">
        <v>20298</v>
      </c>
      <c r="Y327" s="191"/>
      <c r="Z327" s="187"/>
      <c r="AA327" s="166"/>
      <c r="AB327" s="166" t="s">
        <v>21663</v>
      </c>
      <c r="AC327" s="166"/>
      <c r="AD327" s="166"/>
      <c r="AE327" s="166"/>
      <c r="AF327" s="166"/>
      <c r="AG327" s="166"/>
      <c r="AH327" s="166"/>
      <c r="AI327" s="166"/>
      <c r="AJ327" s="169"/>
      <c r="AK327" s="169"/>
      <c r="AL327" s="169"/>
      <c r="AM327" s="169"/>
      <c r="AN327" s="169"/>
      <c r="AO327" s="166"/>
      <c r="AP327" s="187"/>
      <c r="AQ327" s="180"/>
    </row>
    <row r="328" spans="1:43" s="189" customFormat="1" ht="24.75" customHeight="1" x14ac:dyDescent="0.2">
      <c r="A328" s="180">
        <v>327</v>
      </c>
      <c r="B328" s="181" t="s">
        <v>22548</v>
      </c>
      <c r="C328" s="182" t="s">
        <v>22549</v>
      </c>
      <c r="D328" s="207" t="str">
        <f>+INDEX([2]REPORTE_SEG_EXPEDIENTES!$F$1:$F$3006,MATCH(Tabla13[[#This Row],[REGISTRO]],[2]REPORTE_SEG_EXPEDIENTES!$B$1:$B$3006,0))</f>
        <v>07/12/2022</v>
      </c>
      <c r="E328" s="207"/>
      <c r="F328" s="183" t="s">
        <v>11971</v>
      </c>
      <c r="G328" s="207">
        <v>45033</v>
      </c>
      <c r="H328" s="207">
        <v>45033</v>
      </c>
      <c r="I328" s="207">
        <f t="shared" si="9"/>
        <v>44933</v>
      </c>
      <c r="J328" s="328" t="e">
        <f>IF(I328="-","NO ES TUPA",IF(Tabla5[[#This Row],[FECHA FIRMA]]&lt;=Tabla5[[#This Row],[FECHA DE PLAZO MAXIMO DE ATENCION]],"SI","NO"))</f>
        <v>#VALUE!</v>
      </c>
      <c r="K328" s="185"/>
      <c r="L328" s="185" t="str">
        <f>IFERROR(VLOOKUP(K328,[1]Hoja1!$B$2:$F$14234,2,FALSE),"")</f>
        <v/>
      </c>
      <c r="M328" s="185" t="str">
        <f>IFERROR(VLOOKUP(K328,[1]Hoja1!$B$2:$F$14234,3,FALSE),"")</f>
        <v/>
      </c>
      <c r="N328" s="185" t="str">
        <f>IFERROR(VLOOKUP(K328,[1]Hoja1!$B$2:$F$14234,4,FALSE),"")</f>
        <v/>
      </c>
      <c r="O328" s="193" t="s">
        <v>22550</v>
      </c>
      <c r="P328" s="185" t="s">
        <v>14894</v>
      </c>
      <c r="Q328" s="185"/>
      <c r="R328" s="185"/>
      <c r="S328" s="185"/>
      <c r="T328" s="185" t="s">
        <v>19115</v>
      </c>
      <c r="U328" s="185"/>
      <c r="V328" s="185" t="s">
        <v>1981</v>
      </c>
      <c r="W328" s="185"/>
      <c r="X328" s="185" t="s">
        <v>20298</v>
      </c>
      <c r="Y328" s="191"/>
      <c r="Z328" s="187"/>
      <c r="AA328" s="166"/>
      <c r="AB328" s="166" t="s">
        <v>21663</v>
      </c>
      <c r="AC328" s="166"/>
      <c r="AD328" s="166"/>
      <c r="AE328" s="166"/>
      <c r="AF328" s="166"/>
      <c r="AG328" s="166"/>
      <c r="AH328" s="166"/>
      <c r="AI328" s="166"/>
      <c r="AJ328" s="169"/>
      <c r="AK328" s="169"/>
      <c r="AL328" s="169"/>
      <c r="AM328" s="169"/>
      <c r="AN328" s="169"/>
      <c r="AO328" s="166"/>
      <c r="AP328" s="187"/>
      <c r="AQ328" s="180"/>
    </row>
    <row r="329" spans="1:43" s="189" customFormat="1" ht="24.75" customHeight="1" x14ac:dyDescent="0.2">
      <c r="A329" s="180">
        <v>328</v>
      </c>
      <c r="B329" s="181" t="s">
        <v>22551</v>
      </c>
      <c r="C329" s="182" t="s">
        <v>22552</v>
      </c>
      <c r="D329" s="207" t="str">
        <f>+INDEX([2]REPORTE_SEG_EXPEDIENTES!$F$1:$F$3006,MATCH(Tabla13[[#This Row],[REGISTRO]],[2]REPORTE_SEG_EXPEDIENTES!$B$1:$B$3006,0))</f>
        <v>30/11/2022</v>
      </c>
      <c r="E329" s="207"/>
      <c r="F329" s="183" t="s">
        <v>11971</v>
      </c>
      <c r="G329" s="207">
        <v>45033</v>
      </c>
      <c r="H329" s="207">
        <v>45033</v>
      </c>
      <c r="I329" s="207">
        <f t="shared" si="9"/>
        <v>44902</v>
      </c>
      <c r="J329" s="328" t="e">
        <f>IF(I329="-","NO ES TUPA",IF(Tabla5[[#This Row],[FECHA FIRMA]]&lt;=Tabla5[[#This Row],[FECHA DE PLAZO MAXIMO DE ATENCION]],"SI","NO"))</f>
        <v>#VALUE!</v>
      </c>
      <c r="K329" s="185"/>
      <c r="L329" s="185" t="str">
        <f>IFERROR(VLOOKUP(K329,[1]Hoja1!$B$2:$F$14234,2,FALSE),"")</f>
        <v/>
      </c>
      <c r="M329" s="185" t="str">
        <f>IFERROR(VLOOKUP(K329,[1]Hoja1!$B$2:$F$14234,3,FALSE),"")</f>
        <v/>
      </c>
      <c r="N329" s="185" t="str">
        <f>IFERROR(VLOOKUP(K329,[1]Hoja1!$B$2:$F$14234,4,FALSE),"")</f>
        <v/>
      </c>
      <c r="O329" s="193" t="s">
        <v>22553</v>
      </c>
      <c r="P329" s="185" t="s">
        <v>14894</v>
      </c>
      <c r="Q329" s="185"/>
      <c r="R329" s="185"/>
      <c r="S329" s="185"/>
      <c r="T329" s="185" t="s">
        <v>19115</v>
      </c>
      <c r="U329" s="185"/>
      <c r="V329" s="185" t="s">
        <v>1981</v>
      </c>
      <c r="W329" s="185"/>
      <c r="X329" s="185" t="s">
        <v>20298</v>
      </c>
      <c r="Y329" s="191"/>
      <c r="Z329" s="187"/>
      <c r="AA329" s="166"/>
      <c r="AB329" s="166" t="s">
        <v>21663</v>
      </c>
      <c r="AC329" s="166"/>
      <c r="AD329" s="166"/>
      <c r="AE329" s="166"/>
      <c r="AF329" s="166"/>
      <c r="AG329" s="166"/>
      <c r="AH329" s="166"/>
      <c r="AI329" s="166"/>
      <c r="AJ329" s="169"/>
      <c r="AK329" s="169"/>
      <c r="AL329" s="169"/>
      <c r="AM329" s="169"/>
      <c r="AN329" s="169"/>
      <c r="AO329" s="166"/>
      <c r="AP329" s="187"/>
      <c r="AQ329" s="180"/>
    </row>
    <row r="330" spans="1:43" s="189" customFormat="1" ht="24.75" customHeight="1" x14ac:dyDescent="0.2">
      <c r="A330" s="180">
        <v>329</v>
      </c>
      <c r="B330" s="181" t="s">
        <v>22554</v>
      </c>
      <c r="C330" s="182" t="s">
        <v>22555</v>
      </c>
      <c r="D330" s="207" t="str">
        <f>+INDEX([2]REPORTE_SEG_EXPEDIENTES!$F$1:$F$3006,MATCH(Tabla13[[#This Row],[REGISTRO]],[2]REPORTE_SEG_EXPEDIENTES!$B$1:$B$3006,0))</f>
        <v>21/11/2022</v>
      </c>
      <c r="E330" s="207"/>
      <c r="F330" s="183" t="s">
        <v>11971</v>
      </c>
      <c r="G330" s="207">
        <v>45033</v>
      </c>
      <c r="H330" s="207">
        <v>45033</v>
      </c>
      <c r="I330" s="207">
        <f t="shared" si="9"/>
        <v>44887</v>
      </c>
      <c r="J330" s="328" t="e">
        <f>IF(I330="-","NO ES TUPA",IF(Tabla5[[#This Row],[FECHA FIRMA]]&lt;=Tabla5[[#This Row],[FECHA DE PLAZO MAXIMO DE ATENCION]],"SI","NO"))</f>
        <v>#VALUE!</v>
      </c>
      <c r="K330" s="185"/>
      <c r="L330" s="185" t="str">
        <f>IFERROR(VLOOKUP(K330,[1]Hoja1!$B$2:$F$14234,2,FALSE),"")</f>
        <v/>
      </c>
      <c r="M330" s="185" t="str">
        <f>IFERROR(VLOOKUP(K330,[1]Hoja1!$B$2:$F$14234,3,FALSE),"")</f>
        <v/>
      </c>
      <c r="N330" s="185" t="str">
        <f>IFERROR(VLOOKUP(K330,[1]Hoja1!$B$2:$F$14234,4,FALSE),"")</f>
        <v/>
      </c>
      <c r="O330" s="193" t="s">
        <v>22556</v>
      </c>
      <c r="P330" s="185" t="s">
        <v>14894</v>
      </c>
      <c r="Q330" s="185"/>
      <c r="R330" s="185"/>
      <c r="S330" s="185"/>
      <c r="T330" s="185" t="s">
        <v>19115</v>
      </c>
      <c r="U330" s="185"/>
      <c r="V330" s="185" t="s">
        <v>1981</v>
      </c>
      <c r="W330" s="185"/>
      <c r="X330" s="185" t="s">
        <v>20298</v>
      </c>
      <c r="Y330" s="191"/>
      <c r="Z330" s="187"/>
      <c r="AA330" s="166"/>
      <c r="AB330" s="166" t="s">
        <v>21663</v>
      </c>
      <c r="AC330" s="166"/>
      <c r="AD330" s="166"/>
      <c r="AE330" s="166"/>
      <c r="AF330" s="166"/>
      <c r="AG330" s="166"/>
      <c r="AH330" s="166"/>
      <c r="AI330" s="166"/>
      <c r="AJ330" s="169"/>
      <c r="AK330" s="169"/>
      <c r="AL330" s="169"/>
      <c r="AM330" s="169"/>
      <c r="AN330" s="169"/>
      <c r="AO330" s="166"/>
      <c r="AP330" s="187"/>
      <c r="AQ330" s="180"/>
    </row>
    <row r="331" spans="1:43" s="189" customFormat="1" ht="24.75" customHeight="1" x14ac:dyDescent="0.2">
      <c r="A331" s="180">
        <v>330</v>
      </c>
      <c r="B331" s="181" t="s">
        <v>22557</v>
      </c>
      <c r="C331" s="182" t="s">
        <v>22558</v>
      </c>
      <c r="D331" s="207" t="str">
        <f>+INDEX([2]REPORTE_SEG_EXPEDIENTES!$F$1:$F$3006,MATCH(Tabla13[[#This Row],[REGISTRO]],[2]REPORTE_SEG_EXPEDIENTES!$B$1:$B$3006,0))</f>
        <v>26/01/2023</v>
      </c>
      <c r="E331" s="207"/>
      <c r="F331" s="183" t="s">
        <v>11971</v>
      </c>
      <c r="G331" s="207">
        <v>45033</v>
      </c>
      <c r="H331" s="207">
        <v>45033</v>
      </c>
      <c r="I331" s="207">
        <f t="shared" si="9"/>
        <v>44956</v>
      </c>
      <c r="J331" s="328" t="e">
        <f>IF(I331="-","NO ES TUPA",IF(Tabla5[[#This Row],[FECHA FIRMA]]&lt;=Tabla5[[#This Row],[FECHA DE PLAZO MAXIMO DE ATENCION]],"SI","NO"))</f>
        <v>#VALUE!</v>
      </c>
      <c r="K331" s="185"/>
      <c r="L331" s="185" t="str">
        <f>IFERROR(VLOOKUP(K331,[1]Hoja1!$B$2:$F$14234,2,FALSE),"")</f>
        <v/>
      </c>
      <c r="M331" s="185" t="str">
        <f>IFERROR(VLOOKUP(K331,[1]Hoja1!$B$2:$F$14234,3,FALSE),"")</f>
        <v/>
      </c>
      <c r="N331" s="185" t="str">
        <f>IFERROR(VLOOKUP(K331,[1]Hoja1!$B$2:$F$14234,4,FALSE),"")</f>
        <v/>
      </c>
      <c r="O331" s="193" t="s">
        <v>22559</v>
      </c>
      <c r="P331" s="185" t="s">
        <v>14894</v>
      </c>
      <c r="Q331" s="185"/>
      <c r="R331" s="185"/>
      <c r="S331" s="185"/>
      <c r="T331" s="185" t="s">
        <v>19113</v>
      </c>
      <c r="U331" s="185"/>
      <c r="V331" s="185" t="s">
        <v>1981</v>
      </c>
      <c r="W331" s="185"/>
      <c r="X331" s="185" t="s">
        <v>20298</v>
      </c>
      <c r="Y331" s="191"/>
      <c r="Z331" s="187"/>
      <c r="AA331" s="166"/>
      <c r="AB331" s="166" t="s">
        <v>21663</v>
      </c>
      <c r="AC331" s="166"/>
      <c r="AD331" s="166"/>
      <c r="AE331" s="166"/>
      <c r="AF331" s="166"/>
      <c r="AG331" s="166"/>
      <c r="AH331" s="166"/>
      <c r="AI331" s="166"/>
      <c r="AJ331" s="169"/>
      <c r="AK331" s="169"/>
      <c r="AL331" s="169"/>
      <c r="AM331" s="169"/>
      <c r="AN331" s="169"/>
      <c r="AO331" s="166"/>
      <c r="AP331" s="187"/>
      <c r="AQ331" s="180"/>
    </row>
    <row r="332" spans="1:43" s="189" customFormat="1" ht="24.75" customHeight="1" x14ac:dyDescent="0.2">
      <c r="A332" s="180">
        <v>331</v>
      </c>
      <c r="B332" s="181" t="s">
        <v>22560</v>
      </c>
      <c r="C332" s="182" t="s">
        <v>22561</v>
      </c>
      <c r="D332" s="207" t="str">
        <f>+INDEX([2]REPORTE_SEG_EXPEDIENTES!$F$1:$F$3006,MATCH(Tabla13[[#This Row],[REGISTRO]],[2]REPORTE_SEG_EXPEDIENTES!$B$1:$B$3006,0))</f>
        <v>10/10/2022</v>
      </c>
      <c r="E332" s="207"/>
      <c r="F332" s="183" t="s">
        <v>11971</v>
      </c>
      <c r="G332" s="207">
        <v>45034</v>
      </c>
      <c r="H332" s="207">
        <v>45034</v>
      </c>
      <c r="I332" s="207">
        <f t="shared" si="9"/>
        <v>44877</v>
      </c>
      <c r="J332" s="328" t="e">
        <f>IF(I332="-","NO ES TUPA",IF(Tabla5[[#This Row],[FECHA FIRMA]]&lt;=Tabla5[[#This Row],[FECHA DE PLAZO MAXIMO DE ATENCION]],"SI","NO"))</f>
        <v>#VALUE!</v>
      </c>
      <c r="K332" s="185">
        <v>22512</v>
      </c>
      <c r="L332" s="185" t="str">
        <f>IFERROR(VLOOKUP(K332,[1]Hoja1!$B$2:$F$14234,2,FALSE),"")</f>
        <v>LORIS</v>
      </c>
      <c r="M332" s="185" t="str">
        <f>IFERROR(VLOOKUP(K332,[1]Hoja1!$B$2:$F$14234,3,FALSE),"")</f>
        <v>CO-22512-CM</v>
      </c>
      <c r="N332" s="185" t="str">
        <f>IFERROR(VLOOKUP(K332,[1]Hoja1!$B$2:$F$14234,4,FALSE),"")</f>
        <v>LOCONI SERQUEN ANGEL ;RISCO RODRIGUEZ GRIMALDINA</v>
      </c>
      <c r="O332" s="193" t="s">
        <v>22562</v>
      </c>
      <c r="P332" s="185" t="s">
        <v>14894</v>
      </c>
      <c r="Q332" s="185"/>
      <c r="R332" s="185"/>
      <c r="S332" s="185" t="s">
        <v>19598</v>
      </c>
      <c r="T332" s="185" t="s">
        <v>78</v>
      </c>
      <c r="U332" s="185"/>
      <c r="V332" s="185" t="s">
        <v>1981</v>
      </c>
      <c r="W332" s="185" t="s">
        <v>5783</v>
      </c>
      <c r="X332" s="185" t="s">
        <v>19419</v>
      </c>
      <c r="Y332" s="191"/>
      <c r="Z332" s="187"/>
      <c r="AA332" s="166" t="s">
        <v>21663</v>
      </c>
      <c r="AB332" s="166"/>
      <c r="AC332" s="166"/>
      <c r="AD332" s="166"/>
      <c r="AE332" s="166"/>
      <c r="AF332" s="166"/>
      <c r="AG332" s="166"/>
      <c r="AH332" s="166"/>
      <c r="AI332" s="166"/>
      <c r="AJ332" s="169"/>
      <c r="AK332" s="169"/>
      <c r="AL332" s="169"/>
      <c r="AM332" s="169"/>
      <c r="AN332" s="169"/>
      <c r="AO332" s="166"/>
      <c r="AP332" s="187"/>
      <c r="AQ332" s="180"/>
    </row>
    <row r="333" spans="1:43" s="189" customFormat="1" ht="24.75" customHeight="1" x14ac:dyDescent="0.2">
      <c r="A333" s="180">
        <v>332</v>
      </c>
      <c r="B333" s="181" t="s">
        <v>22563</v>
      </c>
      <c r="C333" s="182" t="s">
        <v>22564</v>
      </c>
      <c r="D333" s="207" t="str">
        <f>+INDEX([2]REPORTE_SEG_EXPEDIENTES!$F$1:$F$3006,MATCH(Tabla13[[#This Row],[REGISTRO]],[2]REPORTE_SEG_EXPEDIENTES!$B$1:$B$3006,0))</f>
        <v>27/12/2022</v>
      </c>
      <c r="E333" s="207"/>
      <c r="F333" s="183" t="s">
        <v>11971</v>
      </c>
      <c r="G333" s="207">
        <v>45034</v>
      </c>
      <c r="H333" s="207">
        <v>45034</v>
      </c>
      <c r="I333" s="207">
        <f t="shared" si="9"/>
        <v>44926</v>
      </c>
      <c r="J333" s="328" t="e">
        <f>IF(I333="-","NO ES TUPA",IF(Tabla5[[#This Row],[FECHA FIRMA]]&lt;=Tabla5[[#This Row],[FECHA DE PLAZO MAXIMO DE ATENCION]],"SI","NO"))</f>
        <v>#VALUE!</v>
      </c>
      <c r="K333" s="185">
        <v>54871</v>
      </c>
      <c r="L333" s="185" t="str">
        <f>IFERROR(VLOOKUP(K333,[1]Hoja1!$B$2:$F$14234,2,FALSE),"")</f>
        <v>SIEMPRE MI HERNANCITO II</v>
      </c>
      <c r="M333" s="185" t="str">
        <f>IFERROR(VLOOKUP(K333,[1]Hoja1!$B$2:$F$14234,3,FALSE),"")</f>
        <v>PT-54871-PM</v>
      </c>
      <c r="N333" s="185" t="str">
        <f>IFERROR(VLOOKUP(K333,[1]Hoja1!$B$2:$F$14234,4,FALSE),"")</f>
        <v>PANTA DE PERICHE JULIA ;PANTA PANTA JOSE ANDRES ;PANTA PERICHE MARIA CANDIDA ;PERICHE ECA PEDRO CELESTINO</v>
      </c>
      <c r="O333" s="193" t="s">
        <v>22565</v>
      </c>
      <c r="P333" s="185" t="s">
        <v>14894</v>
      </c>
      <c r="Q333" s="185"/>
      <c r="R333" s="185"/>
      <c r="S333" s="185"/>
      <c r="T333" s="185" t="s">
        <v>78</v>
      </c>
      <c r="U333" s="185"/>
      <c r="V333" s="185" t="s">
        <v>1981</v>
      </c>
      <c r="W333" s="185" t="s">
        <v>5783</v>
      </c>
      <c r="X333" s="185" t="s">
        <v>19419</v>
      </c>
      <c r="Y333" s="191"/>
      <c r="Z333" s="187"/>
      <c r="AA333" s="166" t="s">
        <v>21663</v>
      </c>
      <c r="AB333" s="166"/>
      <c r="AC333" s="166"/>
      <c r="AD333" s="166"/>
      <c r="AE333" s="166"/>
      <c r="AF333" s="166"/>
      <c r="AG333" s="166"/>
      <c r="AH333" s="166"/>
      <c r="AI333" s="166"/>
      <c r="AJ333" s="169"/>
      <c r="AK333" s="169"/>
      <c r="AL333" s="169"/>
      <c r="AM333" s="169"/>
      <c r="AN333" s="169"/>
      <c r="AO333" s="166"/>
      <c r="AP333" s="187"/>
      <c r="AQ333" s="180"/>
    </row>
    <row r="334" spans="1:43" s="189" customFormat="1" ht="24.75" customHeight="1" x14ac:dyDescent="0.2">
      <c r="A334" s="180">
        <v>333</v>
      </c>
      <c r="B334" s="181" t="s">
        <v>22566</v>
      </c>
      <c r="C334" s="182" t="s">
        <v>22567</v>
      </c>
      <c r="D334" s="207" t="str">
        <f>+INDEX([2]REPORTE_SEG_EXPEDIENTES!$F$1:$F$3006,MATCH(Tabla13[[#This Row],[REGISTRO]],[2]REPORTE_SEG_EXPEDIENTES!$B$1:$B$3006,0))</f>
        <v>29/12/2022</v>
      </c>
      <c r="E334" s="207"/>
      <c r="F334" s="183" t="s">
        <v>11971</v>
      </c>
      <c r="G334" s="207">
        <v>45034</v>
      </c>
      <c r="H334" s="207">
        <v>45034</v>
      </c>
      <c r="I334" s="207">
        <f t="shared" si="9"/>
        <v>44930</v>
      </c>
      <c r="J334" s="328" t="e">
        <f>IF(I334="-","NO ES TUPA",IF(Tabla5[[#This Row],[FECHA FIRMA]]&lt;=Tabla5[[#This Row],[FECHA DE PLAZO MAXIMO DE ATENCION]],"SI","NO"))</f>
        <v>#VALUE!</v>
      </c>
      <c r="K334" s="185"/>
      <c r="L334" s="185" t="str">
        <f>IFERROR(VLOOKUP(K334,[1]Hoja1!$B$2:$F$14234,2,FALSE),"")</f>
        <v/>
      </c>
      <c r="M334" s="185" t="str">
        <f>IFERROR(VLOOKUP(K334,[1]Hoja1!$B$2:$F$14234,3,FALSE),"")</f>
        <v/>
      </c>
      <c r="N334" s="185" t="str">
        <f>IFERROR(VLOOKUP(K334,[1]Hoja1!$B$2:$F$14234,4,FALSE),"")</f>
        <v/>
      </c>
      <c r="O334" s="193" t="s">
        <v>22568</v>
      </c>
      <c r="P334" s="185" t="s">
        <v>14894</v>
      </c>
      <c r="Q334" s="185"/>
      <c r="R334" s="185"/>
      <c r="S334" s="185"/>
      <c r="T334" s="185" t="s">
        <v>19113</v>
      </c>
      <c r="U334" s="185"/>
      <c r="V334" s="185" t="s">
        <v>1981</v>
      </c>
      <c r="W334" s="185"/>
      <c r="X334" s="185" t="s">
        <v>19419</v>
      </c>
      <c r="Y334" s="191"/>
      <c r="Z334" s="187"/>
      <c r="AA334" s="166"/>
      <c r="AB334" s="166" t="s">
        <v>21663</v>
      </c>
      <c r="AC334" s="166"/>
      <c r="AD334" s="166" t="s">
        <v>21663</v>
      </c>
      <c r="AE334" s="166"/>
      <c r="AF334" s="166"/>
      <c r="AG334" s="166"/>
      <c r="AH334" s="166"/>
      <c r="AI334" s="166"/>
      <c r="AJ334" s="169"/>
      <c r="AK334" s="169"/>
      <c r="AL334" s="169"/>
      <c r="AM334" s="169"/>
      <c r="AN334" s="169"/>
      <c r="AO334" s="166"/>
      <c r="AP334" s="187"/>
      <c r="AQ334" s="180"/>
    </row>
    <row r="335" spans="1:43" s="189" customFormat="1" ht="24.75" customHeight="1" x14ac:dyDescent="0.2">
      <c r="A335" s="180">
        <v>334</v>
      </c>
      <c r="B335" s="181" t="s">
        <v>22569</v>
      </c>
      <c r="C335" s="182" t="s">
        <v>22570</v>
      </c>
      <c r="D335" s="207" t="str">
        <f>+INDEX([2]REPORTE_SEG_EXPEDIENTES!$F$1:$F$3006,MATCH(Tabla13[[#This Row],[REGISTRO]],[2]REPORTE_SEG_EXPEDIENTES!$B$1:$B$3006,0))</f>
        <v>03/04/2023</v>
      </c>
      <c r="E335" s="207"/>
      <c r="F335" s="183" t="s">
        <v>11971</v>
      </c>
      <c r="G335" s="207">
        <v>45035</v>
      </c>
      <c r="H335" s="207">
        <v>45035</v>
      </c>
      <c r="I335" s="207">
        <f t="shared" si="9"/>
        <v>45048</v>
      </c>
      <c r="J335" s="328" t="e">
        <f>IF(I335="-","NO ES TUPA",IF(Tabla5[[#This Row],[FECHA FIRMA]]&lt;=Tabla5[[#This Row],[FECHA DE PLAZO MAXIMO DE ATENCION]],"SI","NO"))</f>
        <v>#VALUE!</v>
      </c>
      <c r="K335" s="185"/>
      <c r="L335" s="185" t="str">
        <f>IFERROR(VLOOKUP(K335,[1]Hoja1!$B$2:$F$14234,2,FALSE),"")</f>
        <v/>
      </c>
      <c r="M335" s="185" t="str">
        <f>IFERROR(VLOOKUP(K335,[1]Hoja1!$B$2:$F$14234,3,FALSE),"")</f>
        <v/>
      </c>
      <c r="N335" s="185" t="str">
        <f>IFERROR(VLOOKUP(K335,[1]Hoja1!$B$2:$F$14234,4,FALSE),"")</f>
        <v/>
      </c>
      <c r="O335" s="193" t="s">
        <v>22571</v>
      </c>
      <c r="P335" s="185" t="s">
        <v>15859</v>
      </c>
      <c r="Q335" s="198"/>
      <c r="R335" s="185"/>
      <c r="S335" s="185"/>
      <c r="T335" s="185" t="s">
        <v>19124</v>
      </c>
      <c r="U335" s="185"/>
      <c r="V335" s="185" t="s">
        <v>21444</v>
      </c>
      <c r="W335" s="185"/>
      <c r="X335" s="185" t="s">
        <v>21537</v>
      </c>
      <c r="Y335" s="191"/>
      <c r="Z335" s="187"/>
      <c r="AA335" s="166"/>
      <c r="AB335" s="166"/>
      <c r="AC335" s="166"/>
      <c r="AD335" s="166"/>
      <c r="AE335" s="166"/>
      <c r="AF335" s="166"/>
      <c r="AG335" s="166"/>
      <c r="AH335" s="166"/>
      <c r="AI335" s="166"/>
      <c r="AJ335" s="169"/>
      <c r="AK335" s="169"/>
      <c r="AL335" s="169"/>
      <c r="AM335" s="169"/>
      <c r="AN335" s="169"/>
      <c r="AO335" s="166"/>
      <c r="AP335" s="187"/>
      <c r="AQ335" s="180"/>
    </row>
    <row r="336" spans="1:43" s="189" customFormat="1" ht="24.75" customHeight="1" x14ac:dyDescent="0.2">
      <c r="A336" s="180">
        <v>335</v>
      </c>
      <c r="B336" s="181" t="s">
        <v>22572</v>
      </c>
      <c r="C336" s="182" t="s">
        <v>22573</v>
      </c>
      <c r="D336" s="207" t="str">
        <f>+INDEX([2]REPORTE_SEG_EXPEDIENTES!$F$1:$F$3006,MATCH(Tabla13[[#This Row],[REGISTRO]],[2]REPORTE_SEG_EXPEDIENTES!$B$1:$B$3006,0))</f>
        <v>06/12/2022</v>
      </c>
      <c r="E336" s="207"/>
      <c r="F336" s="183" t="s">
        <v>11971</v>
      </c>
      <c r="G336" s="207">
        <v>45035</v>
      </c>
      <c r="H336" s="207">
        <v>45035</v>
      </c>
      <c r="I336" s="207">
        <f t="shared" si="9"/>
        <v>44932</v>
      </c>
      <c r="J336" s="328" t="e">
        <f>IF(I336="-","NO ES TUPA",IF(Tabla5[[#This Row],[FECHA FIRMA]]&lt;=Tabla5[[#This Row],[FECHA DE PLAZO MAXIMO DE ATENCION]],"SI","NO"))</f>
        <v>#VALUE!</v>
      </c>
      <c r="K336" s="185"/>
      <c r="L336" s="185" t="str">
        <f>IFERROR(VLOOKUP(K336,[1]Hoja1!$B$2:$F$14234,2,FALSE),"")</f>
        <v/>
      </c>
      <c r="M336" s="185" t="str">
        <f>IFERROR(VLOOKUP(K336,[1]Hoja1!$B$2:$F$14234,3,FALSE),"")</f>
        <v/>
      </c>
      <c r="N336" s="185" t="str">
        <f>IFERROR(VLOOKUP(K336,[1]Hoja1!$B$2:$F$14234,4,FALSE),"")</f>
        <v/>
      </c>
      <c r="O336" s="193" t="s">
        <v>22574</v>
      </c>
      <c r="P336" s="185" t="s">
        <v>14894</v>
      </c>
      <c r="Q336" s="185"/>
      <c r="R336" s="185"/>
      <c r="S336" s="185"/>
      <c r="T336" s="185" t="s">
        <v>19113</v>
      </c>
      <c r="U336" s="185"/>
      <c r="V336" s="185" t="s">
        <v>1981</v>
      </c>
      <c r="W336" s="185"/>
      <c r="X336" s="185"/>
      <c r="Y336" s="191"/>
      <c r="Z336" s="187"/>
      <c r="AA336" s="166"/>
      <c r="AB336" s="166" t="s">
        <v>21663</v>
      </c>
      <c r="AC336" s="166"/>
      <c r="AD336" s="166"/>
      <c r="AE336" s="166"/>
      <c r="AF336" s="166"/>
      <c r="AG336" s="166"/>
      <c r="AH336" s="166"/>
      <c r="AI336" s="166"/>
      <c r="AJ336" s="169"/>
      <c r="AK336" s="169"/>
      <c r="AL336" s="169"/>
      <c r="AM336" s="169"/>
      <c r="AN336" s="169"/>
      <c r="AO336" s="166"/>
      <c r="AP336" s="187"/>
      <c r="AQ336" s="180"/>
    </row>
    <row r="337" spans="1:43" s="189" customFormat="1" ht="24.75" customHeight="1" x14ac:dyDescent="0.2">
      <c r="A337" s="180">
        <v>336</v>
      </c>
      <c r="B337" s="181" t="s">
        <v>22575</v>
      </c>
      <c r="C337" s="182" t="s">
        <v>22576</v>
      </c>
      <c r="D337" s="207" t="str">
        <f>+INDEX([2]REPORTE_SEG_EXPEDIENTES!$F$1:$F$3006,MATCH(Tabla13[[#This Row],[REGISTRO]],[2]REPORTE_SEG_EXPEDIENTES!$B$1:$B$3006,0))</f>
        <v>29/11/2022</v>
      </c>
      <c r="E337" s="207"/>
      <c r="F337" s="183" t="s">
        <v>11971</v>
      </c>
      <c r="G337" s="207">
        <v>45035</v>
      </c>
      <c r="H337" s="207">
        <v>45035</v>
      </c>
      <c r="I337" s="207">
        <f t="shared" si="9"/>
        <v>44901</v>
      </c>
      <c r="J337" s="328" t="e">
        <f>IF(I337="-","NO ES TUPA",IF(Tabla5[[#This Row],[FECHA FIRMA]]&lt;=Tabla5[[#This Row],[FECHA DE PLAZO MAXIMO DE ATENCION]],"SI","NO"))</f>
        <v>#VALUE!</v>
      </c>
      <c r="K337" s="185"/>
      <c r="L337" s="185" t="str">
        <f>IFERROR(VLOOKUP(K337,[1]Hoja1!$B$2:$F$14234,2,FALSE),"")</f>
        <v/>
      </c>
      <c r="M337" s="185" t="str">
        <f>IFERROR(VLOOKUP(K337,[1]Hoja1!$B$2:$F$14234,3,FALSE),"")</f>
        <v/>
      </c>
      <c r="N337" s="185" t="str">
        <f>IFERROR(VLOOKUP(K337,[1]Hoja1!$B$2:$F$14234,4,FALSE),"")</f>
        <v/>
      </c>
      <c r="O337" s="193" t="s">
        <v>20224</v>
      </c>
      <c r="P337" s="185" t="s">
        <v>14894</v>
      </c>
      <c r="Q337" s="185"/>
      <c r="R337" s="185"/>
      <c r="S337" s="185"/>
      <c r="T337" s="185" t="s">
        <v>19113</v>
      </c>
      <c r="U337" s="185"/>
      <c r="V337" s="185" t="s">
        <v>1981</v>
      </c>
      <c r="W337" s="185"/>
      <c r="X337" s="185"/>
      <c r="Y337" s="191"/>
      <c r="Z337" s="187"/>
      <c r="AA337" s="166"/>
      <c r="AB337" s="166" t="s">
        <v>21663</v>
      </c>
      <c r="AC337" s="166"/>
      <c r="AD337" s="166"/>
      <c r="AE337" s="166"/>
      <c r="AF337" s="166"/>
      <c r="AG337" s="166"/>
      <c r="AH337" s="166"/>
      <c r="AI337" s="166"/>
      <c r="AJ337" s="169"/>
      <c r="AK337" s="169"/>
      <c r="AL337" s="169"/>
      <c r="AM337" s="169"/>
      <c r="AN337" s="169"/>
      <c r="AO337" s="166"/>
      <c r="AP337" s="187"/>
      <c r="AQ337" s="180"/>
    </row>
    <row r="338" spans="1:43" s="189" customFormat="1" ht="24.75" customHeight="1" x14ac:dyDescent="0.2">
      <c r="A338" s="180">
        <v>337</v>
      </c>
      <c r="B338" s="181" t="s">
        <v>22577</v>
      </c>
      <c r="C338" s="182" t="s">
        <v>22578</v>
      </c>
      <c r="D338" s="207" t="str">
        <f>+INDEX([2]REPORTE_SEG_EXPEDIENTES!$F$1:$F$3006,MATCH(Tabla13[[#This Row],[REGISTRO]],[2]REPORTE_SEG_EXPEDIENTES!$B$1:$B$3006,0))</f>
        <v>18/11/2022</v>
      </c>
      <c r="E338" s="207"/>
      <c r="F338" s="183" t="s">
        <v>11971</v>
      </c>
      <c r="G338" s="207">
        <v>45035</v>
      </c>
      <c r="H338" s="207">
        <v>45035</v>
      </c>
      <c r="I338" s="207">
        <f t="shared" si="9"/>
        <v>44882</v>
      </c>
      <c r="J338" s="328" t="e">
        <f>IF(I338="-","NO ES TUPA",IF(Tabla5[[#This Row],[FECHA FIRMA]]&lt;=Tabla5[[#This Row],[FECHA DE PLAZO MAXIMO DE ATENCION]],"SI","NO"))</f>
        <v>#VALUE!</v>
      </c>
      <c r="K338" s="185"/>
      <c r="L338" s="185" t="str">
        <f>IFERROR(VLOOKUP(K338,[1]Hoja1!$B$2:$F$14234,2,FALSE),"")</f>
        <v/>
      </c>
      <c r="M338" s="185" t="str">
        <f>IFERROR(VLOOKUP(K338,[1]Hoja1!$B$2:$F$14234,3,FALSE),"")</f>
        <v/>
      </c>
      <c r="N338" s="185" t="str">
        <f>IFERROR(VLOOKUP(K338,[1]Hoja1!$B$2:$F$14234,4,FALSE),"")</f>
        <v/>
      </c>
      <c r="O338" s="193" t="s">
        <v>22579</v>
      </c>
      <c r="P338" s="185" t="s">
        <v>14894</v>
      </c>
      <c r="Q338" s="185"/>
      <c r="R338" s="185"/>
      <c r="S338" s="185"/>
      <c r="T338" s="185" t="s">
        <v>19113</v>
      </c>
      <c r="U338" s="185"/>
      <c r="V338" s="185" t="s">
        <v>1981</v>
      </c>
      <c r="W338" s="185"/>
      <c r="X338" s="185"/>
      <c r="Y338" s="191"/>
      <c r="Z338" s="187"/>
      <c r="AA338" s="166"/>
      <c r="AB338" s="166" t="s">
        <v>21663</v>
      </c>
      <c r="AC338" s="166"/>
      <c r="AD338" s="166"/>
      <c r="AE338" s="166"/>
      <c r="AF338" s="166"/>
      <c r="AG338" s="166"/>
      <c r="AH338" s="166"/>
      <c r="AI338" s="166"/>
      <c r="AJ338" s="169"/>
      <c r="AK338" s="169"/>
      <c r="AL338" s="169"/>
      <c r="AM338" s="169"/>
      <c r="AN338" s="169"/>
      <c r="AO338" s="166"/>
      <c r="AP338" s="187"/>
      <c r="AQ338" s="180"/>
    </row>
    <row r="339" spans="1:43" s="189" customFormat="1" ht="24.75" customHeight="1" x14ac:dyDescent="0.2">
      <c r="A339" s="180">
        <v>338</v>
      </c>
      <c r="B339" s="181" t="s">
        <v>22580</v>
      </c>
      <c r="C339" s="182" t="s">
        <v>19395</v>
      </c>
      <c r="D339" s="207" t="str">
        <f>+INDEX([2]REPORTE_SEG_EXPEDIENTES!$F$1:$F$3006,MATCH(Tabla13[[#This Row],[REGISTRO]],[2]REPORTE_SEG_EXPEDIENTES!$B$1:$B$3006,0))</f>
        <v>12/11/2021</v>
      </c>
      <c r="E339" s="207"/>
      <c r="F339" s="183" t="s">
        <v>11971</v>
      </c>
      <c r="G339" s="207">
        <v>45035</v>
      </c>
      <c r="H339" s="207">
        <v>45035</v>
      </c>
      <c r="I339" s="207">
        <f t="shared" si="9"/>
        <v>44547</v>
      </c>
      <c r="J339" s="328" t="e">
        <f>IF(I339="-","NO ES TUPA",IF(Tabla5[[#This Row],[FECHA FIRMA]]&lt;=Tabla5[[#This Row],[FECHA DE PLAZO MAXIMO DE ATENCION]],"SI","NO"))</f>
        <v>#VALUE!</v>
      </c>
      <c r="K339" s="185"/>
      <c r="L339" s="185" t="str">
        <f>IFERROR(VLOOKUP(K339,[1]Hoja1!$B$2:$F$14234,2,FALSE),"")</f>
        <v/>
      </c>
      <c r="M339" s="185" t="str">
        <f>IFERROR(VLOOKUP(K339,[1]Hoja1!$B$2:$F$14234,3,FALSE),"")</f>
        <v/>
      </c>
      <c r="N339" s="185" t="str">
        <f>IFERROR(VLOOKUP(K339,[1]Hoja1!$B$2:$F$14234,4,FALSE),"")</f>
        <v/>
      </c>
      <c r="O339" s="193" t="s">
        <v>22581</v>
      </c>
      <c r="P339" s="185" t="s">
        <v>14894</v>
      </c>
      <c r="Q339" s="185"/>
      <c r="R339" s="185"/>
      <c r="S339" s="185"/>
      <c r="T339" s="185" t="s">
        <v>19113</v>
      </c>
      <c r="U339" s="185"/>
      <c r="V339" s="185" t="s">
        <v>1981</v>
      </c>
      <c r="W339" s="185"/>
      <c r="X339" s="185" t="s">
        <v>20298</v>
      </c>
      <c r="Y339" s="191"/>
      <c r="Z339" s="187"/>
      <c r="AA339" s="166"/>
      <c r="AB339" s="166" t="s">
        <v>21663</v>
      </c>
      <c r="AC339" s="166"/>
      <c r="AD339" s="166"/>
      <c r="AE339" s="166"/>
      <c r="AF339" s="166"/>
      <c r="AG339" s="166"/>
      <c r="AH339" s="166"/>
      <c r="AI339" s="166"/>
      <c r="AJ339" s="169"/>
      <c r="AK339" s="169"/>
      <c r="AL339" s="169"/>
      <c r="AM339" s="169"/>
      <c r="AN339" s="169"/>
      <c r="AO339" s="166"/>
      <c r="AP339" s="187"/>
      <c r="AQ339" s="180"/>
    </row>
    <row r="340" spans="1:43" s="189" customFormat="1" ht="24.75" customHeight="1" x14ac:dyDescent="0.2">
      <c r="A340" s="180">
        <v>339</v>
      </c>
      <c r="B340" s="181" t="s">
        <v>22582</v>
      </c>
      <c r="C340" s="182" t="s">
        <v>22583</v>
      </c>
      <c r="D340" s="207" t="str">
        <f>+INDEX([2]REPORTE_SEG_EXPEDIENTES!$F$1:$F$3006,MATCH(Tabla13[[#This Row],[REGISTRO]],[2]REPORTE_SEG_EXPEDIENTES!$B$1:$B$3006,0))</f>
        <v>27/05/2022</v>
      </c>
      <c r="E340" s="207"/>
      <c r="F340" s="183" t="s">
        <v>11971</v>
      </c>
      <c r="G340" s="207">
        <v>45035</v>
      </c>
      <c r="H340" s="207">
        <v>45035</v>
      </c>
      <c r="I340" s="207">
        <f t="shared" si="9"/>
        <v>44712</v>
      </c>
      <c r="J340" s="328" t="e">
        <f>IF(I340="-","NO ES TUPA",IF(Tabla5[[#This Row],[FECHA FIRMA]]&lt;=Tabla5[[#This Row],[FECHA DE PLAZO MAXIMO DE ATENCION]],"SI","NO"))</f>
        <v>#VALUE!</v>
      </c>
      <c r="K340" s="185"/>
      <c r="L340" s="185" t="str">
        <f>IFERROR(VLOOKUP(K340,[1]Hoja1!$B$2:$F$14234,2,FALSE),"")</f>
        <v/>
      </c>
      <c r="M340" s="185" t="str">
        <f>IFERROR(VLOOKUP(K340,[1]Hoja1!$B$2:$F$14234,3,FALSE),"")</f>
        <v/>
      </c>
      <c r="N340" s="185" t="str">
        <f>IFERROR(VLOOKUP(K340,[1]Hoja1!$B$2:$F$14234,4,FALSE),"")</f>
        <v/>
      </c>
      <c r="O340" s="193" t="s">
        <v>22584</v>
      </c>
      <c r="P340" s="185" t="s">
        <v>14894</v>
      </c>
      <c r="Q340" s="185"/>
      <c r="R340" s="185"/>
      <c r="S340" s="185"/>
      <c r="T340" s="185" t="s">
        <v>19115</v>
      </c>
      <c r="U340" s="185"/>
      <c r="V340" s="185" t="s">
        <v>1981</v>
      </c>
      <c r="W340" s="185"/>
      <c r="X340" s="185" t="s">
        <v>20298</v>
      </c>
      <c r="Y340" s="191"/>
      <c r="Z340" s="187"/>
      <c r="AA340" s="166"/>
      <c r="AB340" s="166" t="s">
        <v>21663</v>
      </c>
      <c r="AC340" s="166"/>
      <c r="AD340" s="166"/>
      <c r="AE340" s="166"/>
      <c r="AF340" s="166"/>
      <c r="AG340" s="166"/>
      <c r="AH340" s="166"/>
      <c r="AI340" s="166"/>
      <c r="AJ340" s="169"/>
      <c r="AK340" s="169"/>
      <c r="AL340" s="169"/>
      <c r="AM340" s="169"/>
      <c r="AN340" s="169"/>
      <c r="AO340" s="166"/>
      <c r="AP340" s="187"/>
      <c r="AQ340" s="180"/>
    </row>
    <row r="341" spans="1:43" ht="24.75" customHeight="1" x14ac:dyDescent="0.25">
      <c r="A341" s="180">
        <v>340</v>
      </c>
      <c r="B341" s="181" t="s">
        <v>22585</v>
      </c>
      <c r="C341" s="182" t="s">
        <v>22586</v>
      </c>
      <c r="D341" s="207" t="str">
        <f>+INDEX([2]REPORTE_SEG_EXPEDIENTES!$F$1:$F$3006,MATCH(Tabla13[[#This Row],[REGISTRO]],[2]REPORTE_SEG_EXPEDIENTES!$B$1:$B$3006,0))</f>
        <v>30/03/2023</v>
      </c>
      <c r="E341" s="207"/>
      <c r="F341" s="183" t="s">
        <v>11971</v>
      </c>
      <c r="G341" s="207">
        <v>45035</v>
      </c>
      <c r="H341" s="207">
        <v>45035</v>
      </c>
      <c r="I341" s="207">
        <f t="shared" si="9"/>
        <v>45021</v>
      </c>
      <c r="J341" s="328" t="e">
        <f>IF(I341="-","NO ES TUPA",IF(Tabla5[[#This Row],[FECHA FIRMA]]&lt;=Tabla5[[#This Row],[FECHA DE PLAZO MAXIMO DE ATENCION]],"SI","NO"))</f>
        <v>#VALUE!</v>
      </c>
      <c r="K341" s="185">
        <v>5984</v>
      </c>
      <c r="L341" s="185" t="str">
        <f>IFERROR(VLOOKUP(K341,[1]Hoja1!$B$2:$F$14234,2,FALSE),"")</f>
        <v>VICTORIA</v>
      </c>
      <c r="M341" s="185" t="str">
        <f>IFERROR(VLOOKUP(K341,[1]Hoja1!$B$2:$F$14234,3,FALSE),"")</f>
        <v>SY-5984-CM</v>
      </c>
      <c r="N341" s="185" t="s">
        <v>22587</v>
      </c>
      <c r="O341" s="193" t="s">
        <v>22588</v>
      </c>
      <c r="P341" s="185" t="s">
        <v>14894</v>
      </c>
      <c r="Q341" s="198" t="s">
        <v>36</v>
      </c>
      <c r="R341" s="198" t="s">
        <v>19144</v>
      </c>
      <c r="S341" s="198"/>
      <c r="T341" s="185" t="s">
        <v>78</v>
      </c>
      <c r="U341" s="185"/>
      <c r="V341" s="185" t="s">
        <v>1981</v>
      </c>
      <c r="W341" s="185" t="s">
        <v>22589</v>
      </c>
      <c r="X341" s="185"/>
      <c r="Y341" s="191"/>
      <c r="Z341" s="187"/>
      <c r="AA341" s="166" t="s">
        <v>21663</v>
      </c>
      <c r="AB341" s="166"/>
      <c r="AC341" s="166" t="s">
        <v>21663</v>
      </c>
      <c r="AD341" s="166"/>
      <c r="AE341" s="166"/>
      <c r="AF341" s="166"/>
      <c r="AG341" s="166"/>
      <c r="AH341" s="166"/>
      <c r="AI341" s="166"/>
      <c r="AJ341" s="169"/>
      <c r="AK341" s="169"/>
      <c r="AL341" s="169"/>
      <c r="AM341" s="169"/>
      <c r="AN341" s="169"/>
      <c r="AO341" s="166"/>
      <c r="AP341" s="187"/>
      <c r="AQ341" s="180"/>
    </row>
    <row r="342" spans="1:43" s="189" customFormat="1" ht="24.75" customHeight="1" x14ac:dyDescent="0.2">
      <c r="A342" s="180">
        <v>341</v>
      </c>
      <c r="B342" s="181" t="s">
        <v>22590</v>
      </c>
      <c r="C342" s="182" t="s">
        <v>22591</v>
      </c>
      <c r="D342" s="207" t="str">
        <f>+INDEX([2]REPORTE_SEG_EXPEDIENTES!$F$1:$F$3006,MATCH(Tabla13[[#This Row],[REGISTRO]],[2]REPORTE_SEG_EXPEDIENTES!$B$1:$B$3006,0))</f>
        <v>12/04/2023</v>
      </c>
      <c r="E342" s="207"/>
      <c r="F342" s="183" t="s">
        <v>11971</v>
      </c>
      <c r="G342" s="207">
        <v>45035</v>
      </c>
      <c r="H342" s="207">
        <v>45035</v>
      </c>
      <c r="I342" s="207">
        <f t="shared" si="9"/>
        <v>45063</v>
      </c>
      <c r="J342" s="328" t="e">
        <f>IF(I342="-","NO ES TUPA",IF(Tabla5[[#This Row],[FECHA FIRMA]]&lt;=Tabla5[[#This Row],[FECHA DE PLAZO MAXIMO DE ATENCION]],"SI","NO"))</f>
        <v>#VALUE!</v>
      </c>
      <c r="K342" s="185"/>
      <c r="L342" s="185" t="str">
        <f>IFERROR(VLOOKUP(K342,[1]Hoja1!$B$2:$F$14234,2,FALSE),"")</f>
        <v/>
      </c>
      <c r="M342" s="185" t="str">
        <f>IFERROR(VLOOKUP(K342,[1]Hoja1!$B$2:$F$14234,3,FALSE),"")</f>
        <v/>
      </c>
      <c r="N342" s="185" t="str">
        <f>IFERROR(VLOOKUP(K342,[1]Hoja1!$B$2:$F$14234,4,FALSE),"")</f>
        <v/>
      </c>
      <c r="O342" s="193" t="s">
        <v>22592</v>
      </c>
      <c r="P342" s="185" t="s">
        <v>14894</v>
      </c>
      <c r="Q342" s="185" t="s">
        <v>23</v>
      </c>
      <c r="R342" s="185" t="s">
        <v>21541</v>
      </c>
      <c r="S342" s="185" t="s">
        <v>21542</v>
      </c>
      <c r="T342" s="185" t="s">
        <v>19118</v>
      </c>
      <c r="U342" s="185"/>
      <c r="V342" s="185" t="s">
        <v>1981</v>
      </c>
      <c r="W342" s="185"/>
      <c r="X342" s="185"/>
      <c r="Y342" s="191"/>
      <c r="Z342" s="187"/>
      <c r="AA342" s="166" t="s">
        <v>21663</v>
      </c>
      <c r="AB342" s="166" t="s">
        <v>21663</v>
      </c>
      <c r="AC342" s="166"/>
      <c r="AD342" s="166"/>
      <c r="AE342" s="166"/>
      <c r="AF342" s="166"/>
      <c r="AG342" s="166"/>
      <c r="AH342" s="166"/>
      <c r="AI342" s="166"/>
      <c r="AJ342" s="169"/>
      <c r="AK342" s="169"/>
      <c r="AL342" s="169"/>
      <c r="AM342" s="169"/>
      <c r="AN342" s="169"/>
      <c r="AO342" s="166"/>
      <c r="AP342" s="187"/>
      <c r="AQ342" s="180"/>
    </row>
    <row r="343" spans="1:43" s="189" customFormat="1" ht="24.75" customHeight="1" x14ac:dyDescent="0.2">
      <c r="A343" s="180">
        <v>342</v>
      </c>
      <c r="B343" s="181" t="s">
        <v>22593</v>
      </c>
      <c r="C343" s="182" t="s">
        <v>22594</v>
      </c>
      <c r="D343" s="207" t="str">
        <f>+INDEX([2]REPORTE_SEG_EXPEDIENTES!$F$1:$F$3006,MATCH(Tabla13[[#This Row],[REGISTRO]],[2]REPORTE_SEG_EXPEDIENTES!$B$1:$B$3006,0))</f>
        <v>17/10/2022</v>
      </c>
      <c r="E343" s="207"/>
      <c r="F343" s="183" t="s">
        <v>11971</v>
      </c>
      <c r="G343" s="207">
        <v>45035</v>
      </c>
      <c r="H343" s="207">
        <v>45035</v>
      </c>
      <c r="I343" s="207">
        <f t="shared" si="9"/>
        <v>44847</v>
      </c>
      <c r="J343" s="328" t="e">
        <f>IF(I343="-","NO ES TUPA",IF(Tabla5[[#This Row],[FECHA FIRMA]]&lt;=Tabla5[[#This Row],[FECHA DE PLAZO MAXIMO DE ATENCION]],"SI","NO"))</f>
        <v>#VALUE!</v>
      </c>
      <c r="K343" s="185"/>
      <c r="L343" s="185" t="str">
        <f>IFERROR(VLOOKUP(K343,[1]Hoja1!$B$2:$F$14234,2,FALSE),"")</f>
        <v/>
      </c>
      <c r="M343" s="185" t="str">
        <f>IFERROR(VLOOKUP(K343,[1]Hoja1!$B$2:$F$14234,3,FALSE),"")</f>
        <v/>
      </c>
      <c r="N343" s="185" t="str">
        <f>IFERROR(VLOOKUP(K343,[1]Hoja1!$B$2:$F$14234,4,FALSE),"")</f>
        <v/>
      </c>
      <c r="O343" s="193" t="s">
        <v>22595</v>
      </c>
      <c r="P343" s="185" t="s">
        <v>14894</v>
      </c>
      <c r="Q343" s="185"/>
      <c r="R343" s="185"/>
      <c r="S343" s="185"/>
      <c r="T343" s="185" t="s">
        <v>19113</v>
      </c>
      <c r="U343" s="185"/>
      <c r="V343" s="185" t="s">
        <v>1981</v>
      </c>
      <c r="W343" s="185"/>
      <c r="X343" s="185" t="s">
        <v>19419</v>
      </c>
      <c r="Y343" s="191"/>
      <c r="Z343" s="187"/>
      <c r="AA343" s="166"/>
      <c r="AB343" s="166" t="s">
        <v>21663</v>
      </c>
      <c r="AC343" s="166"/>
      <c r="AD343" s="166"/>
      <c r="AE343" s="166"/>
      <c r="AF343" s="166"/>
      <c r="AG343" s="166"/>
      <c r="AH343" s="166"/>
      <c r="AI343" s="166"/>
      <c r="AJ343" s="169"/>
      <c r="AK343" s="169"/>
      <c r="AL343" s="169"/>
      <c r="AM343" s="169"/>
      <c r="AN343" s="169"/>
      <c r="AO343" s="166"/>
      <c r="AP343" s="187"/>
      <c r="AQ343" s="180"/>
    </row>
    <row r="344" spans="1:43" s="189" customFormat="1" ht="24.75" customHeight="1" x14ac:dyDescent="0.2">
      <c r="A344" s="180">
        <v>343</v>
      </c>
      <c r="B344" s="181" t="s">
        <v>22596</v>
      </c>
      <c r="C344" s="182" t="s">
        <v>22597</v>
      </c>
      <c r="D344" s="207" t="str">
        <f>+INDEX([2]REPORTE_SEG_EXPEDIENTES!$F$1:$F$3006,MATCH(Tabla13[[#This Row],[REGISTRO]],[2]REPORTE_SEG_EXPEDIENTES!$B$1:$B$3006,0))</f>
        <v>26/01/2023</v>
      </c>
      <c r="E344" s="207"/>
      <c r="F344" s="183" t="s">
        <v>11971</v>
      </c>
      <c r="G344" s="207">
        <v>45035</v>
      </c>
      <c r="H344" s="207">
        <v>45035</v>
      </c>
      <c r="I344" s="207">
        <f t="shared" si="9"/>
        <v>44956</v>
      </c>
      <c r="J344" s="328" t="e">
        <f>IF(I344="-","NO ES TUPA",IF(Tabla5[[#This Row],[FECHA FIRMA]]&lt;=Tabla5[[#This Row],[FECHA DE PLAZO MAXIMO DE ATENCION]],"SI","NO"))</f>
        <v>#VALUE!</v>
      </c>
      <c r="K344" s="185">
        <v>29484</v>
      </c>
      <c r="L344" s="185" t="str">
        <f>IFERROR(VLOOKUP(K344,[1]Hoja1!$B$2:$F$14234,2,FALSE),"")</f>
        <v>DAYAIR</v>
      </c>
      <c r="M344" s="185" t="str">
        <f>IFERROR(VLOOKUP(K344,[1]Hoja1!$B$2:$F$14234,3,FALSE),"")</f>
        <v>CO-29484-CM</v>
      </c>
      <c r="N344" s="185" t="str">
        <f>IFERROR(VLOOKUP(K344,[1]Hoja1!$B$2:$F$14234,4,FALSE),"")</f>
        <v>PTC ARMADORES SAC</v>
      </c>
      <c r="O344" s="193" t="s">
        <v>22598</v>
      </c>
      <c r="P344" s="185" t="s">
        <v>14894</v>
      </c>
      <c r="Q344" s="185"/>
      <c r="R344" s="185"/>
      <c r="S344" s="185"/>
      <c r="T344" s="185" t="s">
        <v>78</v>
      </c>
      <c r="U344" s="185"/>
      <c r="V344" s="185" t="s">
        <v>1981</v>
      </c>
      <c r="W344" s="185" t="s">
        <v>5783</v>
      </c>
      <c r="X344" s="185" t="s">
        <v>19419</v>
      </c>
      <c r="Y344" s="191"/>
      <c r="Z344" s="187"/>
      <c r="AA344" s="166" t="s">
        <v>21663</v>
      </c>
      <c r="AB344" s="166"/>
      <c r="AC344" s="166"/>
      <c r="AD344" s="166"/>
      <c r="AE344" s="166"/>
      <c r="AF344" s="166"/>
      <c r="AG344" s="166"/>
      <c r="AH344" s="166"/>
      <c r="AI344" s="166"/>
      <c r="AJ344" s="169"/>
      <c r="AK344" s="169"/>
      <c r="AL344" s="169"/>
      <c r="AM344" s="169"/>
      <c r="AN344" s="169"/>
      <c r="AO344" s="166"/>
      <c r="AP344" s="187"/>
      <c r="AQ344" s="180"/>
    </row>
    <row r="345" spans="1:43" s="189" customFormat="1" ht="24.75" customHeight="1" x14ac:dyDescent="0.2">
      <c r="A345" s="180">
        <v>344</v>
      </c>
      <c r="B345" s="181" t="s">
        <v>22599</v>
      </c>
      <c r="C345" s="182" t="s">
        <v>22600</v>
      </c>
      <c r="D345" s="207" t="str">
        <f>+INDEX([2]REPORTE_SEG_EXPEDIENTES!$F$1:$F$3006,MATCH(Tabla13[[#This Row],[REGISTRO]],[2]REPORTE_SEG_EXPEDIENTES!$B$1:$B$3006,0))</f>
        <v>07/03/2023</v>
      </c>
      <c r="E345" s="207"/>
      <c r="F345" s="183" t="s">
        <v>11971</v>
      </c>
      <c r="G345" s="207">
        <v>45036</v>
      </c>
      <c r="H345" s="207">
        <v>45036</v>
      </c>
      <c r="I345" s="207">
        <f t="shared" si="9"/>
        <v>45023</v>
      </c>
      <c r="J345" s="328" t="e">
        <f>IF(I345="-","NO ES TUPA",IF(Tabla5[[#This Row],[FECHA FIRMA]]&lt;=Tabla5[[#This Row],[FECHA DE PLAZO MAXIMO DE ATENCION]],"SI","NO"))</f>
        <v>#VALUE!</v>
      </c>
      <c r="K345" s="185">
        <v>23869</v>
      </c>
      <c r="L345" s="185" t="str">
        <f>IFERROR(VLOOKUP(K345,[1]Hoja1!$B$2:$F$14234,2,FALSE),"")</f>
        <v>ERICK</v>
      </c>
      <c r="M345" s="185" t="str">
        <f>IFERROR(VLOOKUP(K345,[1]Hoja1!$B$2:$F$14234,3,FALSE),"")</f>
        <v>ZS-23869-BM</v>
      </c>
      <c r="N345" s="185" t="str">
        <f>IFERROR(VLOOKUP(K345,[1]Hoja1!$B$2:$F$14234,4,FALSE),"")</f>
        <v>PANTA PANTA ANGEL</v>
      </c>
      <c r="O345" s="193" t="s">
        <v>22601</v>
      </c>
      <c r="P345" s="185" t="s">
        <v>14894</v>
      </c>
      <c r="Q345" s="185"/>
      <c r="R345" s="185"/>
      <c r="S345" s="185"/>
      <c r="T345" s="185" t="s">
        <v>78</v>
      </c>
      <c r="U345" s="185"/>
      <c r="V345" s="185" t="s">
        <v>1981</v>
      </c>
      <c r="W345" s="185" t="s">
        <v>5783</v>
      </c>
      <c r="X345" s="185" t="s">
        <v>19419</v>
      </c>
      <c r="Y345" s="191"/>
      <c r="Z345" s="187"/>
      <c r="AA345" s="166" t="s">
        <v>21663</v>
      </c>
      <c r="AB345" s="166"/>
      <c r="AC345" s="166"/>
      <c r="AD345" s="166"/>
      <c r="AE345" s="166"/>
      <c r="AF345" s="166"/>
      <c r="AG345" s="166"/>
      <c r="AH345" s="166"/>
      <c r="AI345" s="166"/>
      <c r="AJ345" s="169"/>
      <c r="AK345" s="169"/>
      <c r="AL345" s="169"/>
      <c r="AM345" s="169"/>
      <c r="AN345" s="169"/>
      <c r="AO345" s="166"/>
      <c r="AP345" s="187"/>
      <c r="AQ345" s="180"/>
    </row>
    <row r="346" spans="1:43" s="189" customFormat="1" ht="24.75" customHeight="1" x14ac:dyDescent="0.2">
      <c r="A346" s="180">
        <v>345</v>
      </c>
      <c r="B346" s="181" t="s">
        <v>22602</v>
      </c>
      <c r="C346" s="182" t="s">
        <v>22603</v>
      </c>
      <c r="D346" s="207" t="str">
        <f>+INDEX([2]REPORTE_SEG_EXPEDIENTES!$F$1:$F$3006,MATCH(Tabla13[[#This Row],[REGISTRO]],[2]REPORTE_SEG_EXPEDIENTES!$B$1:$B$3006,0))</f>
        <v>12/04/2023</v>
      </c>
      <c r="E346" s="207"/>
      <c r="F346" s="183" t="s">
        <v>11971</v>
      </c>
      <c r="G346" s="207">
        <v>45036</v>
      </c>
      <c r="H346" s="207">
        <v>45036</v>
      </c>
      <c r="I346" s="207">
        <f t="shared" si="9"/>
        <v>45063</v>
      </c>
      <c r="J346" s="328" t="e">
        <f>IF(I346="-","NO ES TUPA",IF(Tabla5[[#This Row],[FECHA FIRMA]]&lt;=Tabla5[[#This Row],[FECHA DE PLAZO MAXIMO DE ATENCION]],"SI","NO"))</f>
        <v>#VALUE!</v>
      </c>
      <c r="K346" s="185"/>
      <c r="L346" s="185" t="str">
        <f>IFERROR(VLOOKUP(K346,[1]Hoja1!$B$2:$F$14234,2,FALSE),"")</f>
        <v/>
      </c>
      <c r="M346" s="185" t="str">
        <f>IFERROR(VLOOKUP(K346,[1]Hoja1!$B$2:$F$14234,3,FALSE),"")</f>
        <v/>
      </c>
      <c r="N346" s="185" t="str">
        <f>IFERROR(VLOOKUP(K346,[1]Hoja1!$B$2:$F$14234,4,FALSE),"")</f>
        <v/>
      </c>
      <c r="O346" s="193" t="s">
        <v>22604</v>
      </c>
      <c r="P346" s="185" t="s">
        <v>14894</v>
      </c>
      <c r="Q346" s="185" t="s">
        <v>19598</v>
      </c>
      <c r="R346" s="185"/>
      <c r="S346" s="185" t="s">
        <v>19598</v>
      </c>
      <c r="T346" s="185" t="s">
        <v>179</v>
      </c>
      <c r="U346" s="185" t="s">
        <v>22181</v>
      </c>
      <c r="V346" s="185" t="s">
        <v>21444</v>
      </c>
      <c r="W346" s="185"/>
      <c r="X346" s="185"/>
      <c r="Y346" s="191"/>
      <c r="Z346" s="187"/>
      <c r="AA346" s="166" t="s">
        <v>21663</v>
      </c>
      <c r="AB346" s="166"/>
      <c r="AC346" s="166"/>
      <c r="AD346" s="166"/>
      <c r="AE346" s="166"/>
      <c r="AF346" s="166"/>
      <c r="AG346" s="166"/>
      <c r="AH346" s="166"/>
      <c r="AI346" s="166"/>
      <c r="AJ346" s="169"/>
      <c r="AK346" s="166" t="s">
        <v>21663</v>
      </c>
      <c r="AL346" s="166"/>
      <c r="AM346" s="166"/>
      <c r="AN346" s="166"/>
      <c r="AO346" s="166"/>
      <c r="AP346" s="187"/>
      <c r="AQ346" s="180"/>
    </row>
    <row r="347" spans="1:43" s="189" customFormat="1" ht="24.75" customHeight="1" x14ac:dyDescent="0.2">
      <c r="A347" s="180">
        <v>346</v>
      </c>
      <c r="B347" s="181" t="s">
        <v>22605</v>
      </c>
      <c r="C347" s="182" t="s">
        <v>22606</v>
      </c>
      <c r="D347" s="207" t="str">
        <f>+INDEX([2]REPORTE_SEG_EXPEDIENTES!$F$1:$F$3006,MATCH(Tabla13[[#This Row],[REGISTRO]],[2]REPORTE_SEG_EXPEDIENTES!$B$1:$B$3006,0))</f>
        <v>27/01/2023</v>
      </c>
      <c r="E347" s="207"/>
      <c r="F347" s="183" t="s">
        <v>11971</v>
      </c>
      <c r="G347" s="207">
        <v>45036</v>
      </c>
      <c r="H347" s="207">
        <v>45036</v>
      </c>
      <c r="I347" s="207">
        <f t="shared" si="9"/>
        <v>44957</v>
      </c>
      <c r="J347" s="328" t="e">
        <f>IF(I347="-","NO ES TUPA",IF(Tabla5[[#This Row],[FECHA FIRMA]]&lt;=Tabla5[[#This Row],[FECHA DE PLAZO MAXIMO DE ATENCION]],"SI","NO"))</f>
        <v>#VALUE!</v>
      </c>
      <c r="K347" s="185"/>
      <c r="L347" s="185" t="str">
        <f>IFERROR(VLOOKUP(K347,[1]Hoja1!$B$2:$F$14234,2,FALSE),"")</f>
        <v/>
      </c>
      <c r="M347" s="185" t="str">
        <f>IFERROR(VLOOKUP(K347,[1]Hoja1!$B$2:$F$14234,3,FALSE),"")</f>
        <v/>
      </c>
      <c r="N347" s="185" t="str">
        <f>IFERROR(VLOOKUP(K347,[1]Hoja1!$B$2:$F$14234,4,FALSE),"")</f>
        <v/>
      </c>
      <c r="O347" s="193" t="s">
        <v>22607</v>
      </c>
      <c r="P347" s="185" t="s">
        <v>14894</v>
      </c>
      <c r="Q347" s="185"/>
      <c r="R347" s="185"/>
      <c r="S347" s="185"/>
      <c r="T347" s="185" t="s">
        <v>19113</v>
      </c>
      <c r="U347" s="185"/>
      <c r="V347" s="185" t="s">
        <v>1981</v>
      </c>
      <c r="W347" s="185"/>
      <c r="X347" s="185"/>
      <c r="Y347" s="191"/>
      <c r="Z347" s="187"/>
      <c r="AA347" s="166"/>
      <c r="AB347" s="166" t="s">
        <v>21663</v>
      </c>
      <c r="AC347" s="166"/>
      <c r="AD347" s="166"/>
      <c r="AE347" s="166"/>
      <c r="AF347" s="166"/>
      <c r="AG347" s="166"/>
      <c r="AH347" s="166"/>
      <c r="AI347" s="166"/>
      <c r="AJ347" s="169"/>
      <c r="AK347" s="169"/>
      <c r="AL347" s="169"/>
      <c r="AM347" s="169"/>
      <c r="AN347" s="169"/>
      <c r="AO347" s="166"/>
      <c r="AP347" s="187"/>
      <c r="AQ347" s="180"/>
    </row>
    <row r="348" spans="1:43" s="189" customFormat="1" ht="24.75" customHeight="1" x14ac:dyDescent="0.2">
      <c r="A348" s="180">
        <v>347</v>
      </c>
      <c r="B348" s="181" t="s">
        <v>22608</v>
      </c>
      <c r="C348" s="182" t="s">
        <v>22609</v>
      </c>
      <c r="D348" s="207" t="str">
        <f>+INDEX([2]REPORTE_SEG_EXPEDIENTES!$F$1:$F$3006,MATCH(Tabla13[[#This Row],[REGISTRO]],[2]REPORTE_SEG_EXPEDIENTES!$B$1:$B$3006,0))</f>
        <v>26/01/2023</v>
      </c>
      <c r="E348" s="207"/>
      <c r="F348" s="183" t="s">
        <v>11971</v>
      </c>
      <c r="G348" s="207">
        <v>45036</v>
      </c>
      <c r="H348" s="207">
        <v>45036</v>
      </c>
      <c r="I348" s="207">
        <f t="shared" si="9"/>
        <v>44956</v>
      </c>
      <c r="J348" s="328" t="e">
        <f>IF(I348="-","NO ES TUPA",IF(Tabla5[[#This Row],[FECHA FIRMA]]&lt;=Tabla5[[#This Row],[FECHA DE PLAZO MAXIMO DE ATENCION]],"SI","NO"))</f>
        <v>#VALUE!</v>
      </c>
      <c r="K348" s="185"/>
      <c r="L348" s="185" t="str">
        <f>IFERROR(VLOOKUP(K348,[1]Hoja1!$B$2:$F$14234,2,FALSE),"")</f>
        <v/>
      </c>
      <c r="M348" s="185" t="str">
        <f>IFERROR(VLOOKUP(K348,[1]Hoja1!$B$2:$F$14234,3,FALSE),"")</f>
        <v/>
      </c>
      <c r="N348" s="185" t="str">
        <f>IFERROR(VLOOKUP(K348,[1]Hoja1!$B$2:$F$14234,4,FALSE),"")</f>
        <v/>
      </c>
      <c r="O348" s="193" t="s">
        <v>22610</v>
      </c>
      <c r="P348" s="185" t="s">
        <v>14894</v>
      </c>
      <c r="Q348" s="185"/>
      <c r="R348" s="185"/>
      <c r="S348" s="185"/>
      <c r="T348" s="185" t="s">
        <v>19113</v>
      </c>
      <c r="U348" s="185"/>
      <c r="V348" s="185" t="s">
        <v>1981</v>
      </c>
      <c r="W348" s="185"/>
      <c r="X348" s="185"/>
      <c r="Y348" s="191"/>
      <c r="Z348" s="187"/>
      <c r="AA348" s="166"/>
      <c r="AB348" s="166" t="s">
        <v>21663</v>
      </c>
      <c r="AC348" s="166"/>
      <c r="AD348" s="166"/>
      <c r="AE348" s="166"/>
      <c r="AF348" s="166"/>
      <c r="AG348" s="166"/>
      <c r="AH348" s="166"/>
      <c r="AI348" s="166"/>
      <c r="AJ348" s="169"/>
      <c r="AK348" s="169"/>
      <c r="AL348" s="169"/>
      <c r="AM348" s="169"/>
      <c r="AN348" s="169"/>
      <c r="AO348" s="166"/>
      <c r="AP348" s="187"/>
      <c r="AQ348" s="180"/>
    </row>
    <row r="349" spans="1:43" s="189" customFormat="1" ht="24.75" customHeight="1" x14ac:dyDescent="0.2">
      <c r="A349" s="180">
        <v>348</v>
      </c>
      <c r="B349" s="181" t="s">
        <v>22611</v>
      </c>
      <c r="C349" s="182" t="s">
        <v>22612</v>
      </c>
      <c r="D349" s="207" t="str">
        <f>+INDEX([2]REPORTE_SEG_EXPEDIENTES!$F$1:$F$3006,MATCH(Tabla13[[#This Row],[REGISTRO]],[2]REPORTE_SEG_EXPEDIENTES!$B$1:$B$3006,0))</f>
        <v>26/01/2023</v>
      </c>
      <c r="E349" s="207"/>
      <c r="F349" s="183" t="s">
        <v>11971</v>
      </c>
      <c r="G349" s="207">
        <v>45036</v>
      </c>
      <c r="H349" s="207">
        <v>45036</v>
      </c>
      <c r="I349" s="207">
        <f t="shared" si="9"/>
        <v>44956</v>
      </c>
      <c r="J349" s="328" t="e">
        <f>IF(I349="-","NO ES TUPA",IF(Tabla5[[#This Row],[FECHA FIRMA]]&lt;=Tabla5[[#This Row],[FECHA DE PLAZO MAXIMO DE ATENCION]],"SI","NO"))</f>
        <v>#VALUE!</v>
      </c>
      <c r="K349" s="185"/>
      <c r="L349" s="185" t="str">
        <f>IFERROR(VLOOKUP(K349,[1]Hoja1!$B$2:$F$14234,2,FALSE),"")</f>
        <v/>
      </c>
      <c r="M349" s="185" t="str">
        <f>IFERROR(VLOOKUP(K349,[1]Hoja1!$B$2:$F$14234,3,FALSE),"")</f>
        <v/>
      </c>
      <c r="N349" s="185" t="str">
        <f>IFERROR(VLOOKUP(K349,[1]Hoja1!$B$2:$F$14234,4,FALSE),"")</f>
        <v/>
      </c>
      <c r="O349" s="193" t="s">
        <v>22613</v>
      </c>
      <c r="P349" s="185" t="s">
        <v>14894</v>
      </c>
      <c r="Q349" s="185"/>
      <c r="R349" s="185"/>
      <c r="S349" s="185"/>
      <c r="T349" s="185" t="s">
        <v>19113</v>
      </c>
      <c r="U349" s="185"/>
      <c r="V349" s="185" t="s">
        <v>1981</v>
      </c>
      <c r="W349" s="185"/>
      <c r="X349" s="185"/>
      <c r="Y349" s="191"/>
      <c r="Z349" s="187"/>
      <c r="AA349" s="166"/>
      <c r="AB349" s="166" t="s">
        <v>21663</v>
      </c>
      <c r="AC349" s="166"/>
      <c r="AD349" s="166"/>
      <c r="AE349" s="166"/>
      <c r="AF349" s="166"/>
      <c r="AG349" s="166"/>
      <c r="AH349" s="166"/>
      <c r="AI349" s="166"/>
      <c r="AJ349" s="169"/>
      <c r="AK349" s="169"/>
      <c r="AL349" s="169"/>
      <c r="AM349" s="169"/>
      <c r="AN349" s="169"/>
      <c r="AO349" s="166"/>
      <c r="AP349" s="187"/>
      <c r="AQ349" s="180"/>
    </row>
    <row r="350" spans="1:43" s="189" customFormat="1" ht="24.75" customHeight="1" x14ac:dyDescent="0.2">
      <c r="A350" s="180">
        <v>349</v>
      </c>
      <c r="B350" s="181" t="s">
        <v>22614</v>
      </c>
      <c r="C350" s="182" t="s">
        <v>22615</v>
      </c>
      <c r="D350" s="207" t="str">
        <f>+INDEX([2]REPORTE_SEG_EXPEDIENTES!$F$1:$F$3006,MATCH(Tabla13[[#This Row],[REGISTRO]],[2]REPORTE_SEG_EXPEDIENTES!$B$1:$B$3006,0))</f>
        <v>23/01/2023</v>
      </c>
      <c r="E350" s="207"/>
      <c r="F350" s="183" t="s">
        <v>11971</v>
      </c>
      <c r="G350" s="207">
        <v>45036</v>
      </c>
      <c r="H350" s="207">
        <v>45036</v>
      </c>
      <c r="I350" s="207">
        <f t="shared" si="9"/>
        <v>44949</v>
      </c>
      <c r="J350" s="328" t="e">
        <f>IF(I350="-","NO ES TUPA",IF(Tabla5[[#This Row],[FECHA FIRMA]]&lt;=Tabla5[[#This Row],[FECHA DE PLAZO MAXIMO DE ATENCION]],"SI","NO"))</f>
        <v>#VALUE!</v>
      </c>
      <c r="K350" s="185"/>
      <c r="L350" s="185" t="str">
        <f>IFERROR(VLOOKUP(K350,[1]Hoja1!$B$2:$F$14234,2,FALSE),"")</f>
        <v/>
      </c>
      <c r="M350" s="185" t="str">
        <f>IFERROR(VLOOKUP(K350,[1]Hoja1!$B$2:$F$14234,3,FALSE),"")</f>
        <v/>
      </c>
      <c r="N350" s="185" t="str">
        <f>IFERROR(VLOOKUP(K350,[1]Hoja1!$B$2:$F$14234,4,FALSE),"")</f>
        <v/>
      </c>
      <c r="O350" s="193" t="s">
        <v>22616</v>
      </c>
      <c r="P350" s="185" t="s">
        <v>14894</v>
      </c>
      <c r="Q350" s="185"/>
      <c r="R350" s="185"/>
      <c r="S350" s="185"/>
      <c r="T350" s="185" t="s">
        <v>19113</v>
      </c>
      <c r="U350" s="185"/>
      <c r="V350" s="185" t="s">
        <v>1981</v>
      </c>
      <c r="W350" s="185"/>
      <c r="X350" s="185"/>
      <c r="Y350" s="191"/>
      <c r="Z350" s="187"/>
      <c r="AA350" s="166"/>
      <c r="AB350" s="166" t="s">
        <v>21663</v>
      </c>
      <c r="AC350" s="166"/>
      <c r="AD350" s="166"/>
      <c r="AE350" s="166"/>
      <c r="AF350" s="166"/>
      <c r="AG350" s="166"/>
      <c r="AH350" s="166"/>
      <c r="AI350" s="166"/>
      <c r="AJ350" s="169"/>
      <c r="AK350" s="169"/>
      <c r="AL350" s="169"/>
      <c r="AM350" s="169"/>
      <c r="AN350" s="169"/>
      <c r="AO350" s="166"/>
      <c r="AP350" s="187"/>
      <c r="AQ350" s="180"/>
    </row>
    <row r="351" spans="1:43" s="189" customFormat="1" ht="24.75" customHeight="1" x14ac:dyDescent="0.2">
      <c r="A351" s="180">
        <v>350</v>
      </c>
      <c r="B351" s="181" t="s">
        <v>22617</v>
      </c>
      <c r="C351" s="182" t="s">
        <v>22618</v>
      </c>
      <c r="D351" s="207" t="str">
        <f>+INDEX([2]REPORTE_SEG_EXPEDIENTES!$F$1:$F$3006,MATCH(Tabla13[[#This Row],[REGISTRO]],[2]REPORTE_SEG_EXPEDIENTES!$B$1:$B$3006,0))</f>
        <v>20/01/2023</v>
      </c>
      <c r="E351" s="207"/>
      <c r="F351" s="183" t="s">
        <v>11971</v>
      </c>
      <c r="G351" s="207">
        <v>45036</v>
      </c>
      <c r="H351" s="207">
        <v>45036</v>
      </c>
      <c r="I351" s="207">
        <f t="shared" si="9"/>
        <v>44944</v>
      </c>
      <c r="J351" s="328" t="e">
        <f>IF(I351="-","NO ES TUPA",IF(Tabla5[[#This Row],[FECHA FIRMA]]&lt;=Tabla5[[#This Row],[FECHA DE PLAZO MAXIMO DE ATENCION]],"SI","NO"))</f>
        <v>#VALUE!</v>
      </c>
      <c r="K351" s="185"/>
      <c r="L351" s="185" t="str">
        <f>IFERROR(VLOOKUP(K351,[1]Hoja1!$B$2:$F$14234,2,FALSE),"")</f>
        <v/>
      </c>
      <c r="M351" s="185" t="str">
        <f>IFERROR(VLOOKUP(K351,[1]Hoja1!$B$2:$F$14234,3,FALSE),"")</f>
        <v/>
      </c>
      <c r="N351" s="185" t="str">
        <f>IFERROR(VLOOKUP(K351,[1]Hoja1!$B$2:$F$14234,4,FALSE),"")</f>
        <v/>
      </c>
      <c r="O351" s="193" t="s">
        <v>22619</v>
      </c>
      <c r="P351" s="185" t="s">
        <v>14894</v>
      </c>
      <c r="Q351" s="185"/>
      <c r="R351" s="185"/>
      <c r="S351" s="185"/>
      <c r="T351" s="185" t="s">
        <v>19113</v>
      </c>
      <c r="U351" s="185"/>
      <c r="V351" s="185" t="s">
        <v>1981</v>
      </c>
      <c r="W351" s="185"/>
      <c r="X351" s="185"/>
      <c r="Y351" s="191"/>
      <c r="Z351" s="187"/>
      <c r="AA351" s="166"/>
      <c r="AB351" s="166" t="s">
        <v>21663</v>
      </c>
      <c r="AC351" s="166"/>
      <c r="AD351" s="166" t="s">
        <v>21663</v>
      </c>
      <c r="AE351" s="166"/>
      <c r="AF351" s="166"/>
      <c r="AG351" s="166"/>
      <c r="AH351" s="166"/>
      <c r="AI351" s="166"/>
      <c r="AJ351" s="169"/>
      <c r="AK351" s="169"/>
      <c r="AL351" s="169"/>
      <c r="AM351" s="169"/>
      <c r="AN351" s="169"/>
      <c r="AO351" s="166"/>
      <c r="AP351" s="187"/>
      <c r="AQ351" s="180"/>
    </row>
    <row r="352" spans="1:43" s="189" customFormat="1" ht="24.75" customHeight="1" x14ac:dyDescent="0.2">
      <c r="A352" s="180">
        <v>351</v>
      </c>
      <c r="B352" s="181" t="s">
        <v>22620</v>
      </c>
      <c r="C352" s="182" t="s">
        <v>22621</v>
      </c>
      <c r="D352" s="207" t="str">
        <f>+INDEX([2]REPORTE_SEG_EXPEDIENTES!$F$1:$F$3006,MATCH(Tabla13[[#This Row],[REGISTRO]],[2]REPORTE_SEG_EXPEDIENTES!$B$1:$B$3006,0))</f>
        <v>24/03/2023</v>
      </c>
      <c r="E352" s="207"/>
      <c r="F352" s="183" t="s">
        <v>11971</v>
      </c>
      <c r="G352" s="207">
        <v>45036</v>
      </c>
      <c r="H352" s="207">
        <v>45036</v>
      </c>
      <c r="I352" s="207">
        <f t="shared" si="9"/>
        <v>45011</v>
      </c>
      <c r="J352" s="328" t="e">
        <f>IF(I352="-","NO ES TUPA",IF(Tabla5[[#This Row],[FECHA FIRMA]]&lt;=Tabla5[[#This Row],[FECHA DE PLAZO MAXIMO DE ATENCION]],"SI","NO"))</f>
        <v>#VALUE!</v>
      </c>
      <c r="K352" s="185"/>
      <c r="L352" s="185" t="str">
        <f>IFERROR(VLOOKUP(K352,[1]Hoja1!$B$2:$F$14234,2,FALSE),"")</f>
        <v/>
      </c>
      <c r="M352" s="185" t="str">
        <f>IFERROR(VLOOKUP(K352,[1]Hoja1!$B$2:$F$14234,3,FALSE),"")</f>
        <v/>
      </c>
      <c r="N352" s="185" t="str">
        <f>IFERROR(VLOOKUP(K352,[1]Hoja1!$B$2:$F$14234,4,FALSE),"")</f>
        <v/>
      </c>
      <c r="O352" s="193" t="s">
        <v>22622</v>
      </c>
      <c r="P352" s="185" t="s">
        <v>14894</v>
      </c>
      <c r="Q352" s="185"/>
      <c r="R352" s="185"/>
      <c r="S352" s="185"/>
      <c r="T352" s="185" t="s">
        <v>342</v>
      </c>
      <c r="U352" s="185" t="s">
        <v>19112</v>
      </c>
      <c r="V352" s="185" t="s">
        <v>1981</v>
      </c>
      <c r="W352" s="185"/>
      <c r="X352" s="185"/>
      <c r="Y352" s="191"/>
      <c r="Z352" s="187"/>
      <c r="AA352" s="166" t="s">
        <v>21663</v>
      </c>
      <c r="AB352" s="166"/>
      <c r="AC352" s="166"/>
      <c r="AD352" s="166"/>
      <c r="AE352" s="166"/>
      <c r="AF352" s="166"/>
      <c r="AG352" s="166"/>
      <c r="AH352" s="166"/>
      <c r="AI352" s="166"/>
      <c r="AJ352" s="169"/>
      <c r="AK352" s="169"/>
      <c r="AL352" s="169"/>
      <c r="AM352" s="169"/>
      <c r="AN352" s="169"/>
      <c r="AO352" s="166"/>
      <c r="AP352" s="187"/>
      <c r="AQ352" s="180"/>
    </row>
    <row r="353" spans="1:43" s="189" customFormat="1" ht="24.75" customHeight="1" x14ac:dyDescent="0.2">
      <c r="A353" s="180">
        <v>352</v>
      </c>
      <c r="B353" s="181" t="s">
        <v>22623</v>
      </c>
      <c r="C353" s="182" t="s">
        <v>22624</v>
      </c>
      <c r="D353" s="207" t="str">
        <f>+INDEX([2]REPORTE_SEG_EXPEDIENTES!$F$1:$F$3006,MATCH(Tabla13[[#This Row],[REGISTRO]],[2]REPORTE_SEG_EXPEDIENTES!$B$1:$B$3006,0))</f>
        <v>27/12/2022</v>
      </c>
      <c r="E353" s="207"/>
      <c r="F353" s="183" t="s">
        <v>11971</v>
      </c>
      <c r="G353" s="207">
        <v>45037</v>
      </c>
      <c r="H353" s="207">
        <v>45037</v>
      </c>
      <c r="I353" s="207">
        <f t="shared" si="9"/>
        <v>44926</v>
      </c>
      <c r="J353" s="328" t="e">
        <f>IF(I353="-","NO ES TUPA",IF(Tabla5[[#This Row],[FECHA FIRMA]]&lt;=Tabla5[[#This Row],[FECHA DE PLAZO MAXIMO DE ATENCION]],"SI","NO"))</f>
        <v>#VALUE!</v>
      </c>
      <c r="K353" s="185"/>
      <c r="L353" s="185" t="str">
        <f>IFERROR(VLOOKUP(K353,[1]Hoja1!$B$2:$F$14234,2,FALSE),"")</f>
        <v/>
      </c>
      <c r="M353" s="185" t="str">
        <f>IFERROR(VLOOKUP(K353,[1]Hoja1!$B$2:$F$14234,3,FALSE),"")</f>
        <v/>
      </c>
      <c r="N353" s="185" t="str">
        <f>IFERROR(VLOOKUP(K353,[1]Hoja1!$B$2:$F$14234,4,FALSE),"")</f>
        <v/>
      </c>
      <c r="O353" s="193" t="s">
        <v>22625</v>
      </c>
      <c r="P353" s="185" t="s">
        <v>14894</v>
      </c>
      <c r="Q353" s="185"/>
      <c r="R353" s="185"/>
      <c r="S353" s="185"/>
      <c r="T353" s="185" t="s">
        <v>19113</v>
      </c>
      <c r="U353" s="185"/>
      <c r="V353" s="185" t="s">
        <v>1981</v>
      </c>
      <c r="W353" s="185"/>
      <c r="X353" s="185"/>
      <c r="Y353" s="191"/>
      <c r="Z353" s="187"/>
      <c r="AA353" s="166"/>
      <c r="AB353" s="166" t="s">
        <v>21663</v>
      </c>
      <c r="AC353" s="166"/>
      <c r="AD353" s="166" t="s">
        <v>21663</v>
      </c>
      <c r="AE353" s="166"/>
      <c r="AF353" s="166"/>
      <c r="AG353" s="166"/>
      <c r="AH353" s="166"/>
      <c r="AI353" s="166"/>
      <c r="AJ353" s="169"/>
      <c r="AK353" s="169"/>
      <c r="AL353" s="169"/>
      <c r="AM353" s="169"/>
      <c r="AN353" s="169"/>
      <c r="AO353" s="166"/>
      <c r="AP353" s="187"/>
      <c r="AQ353" s="180"/>
    </row>
    <row r="354" spans="1:43" s="189" customFormat="1" ht="24.75" customHeight="1" x14ac:dyDescent="0.2">
      <c r="A354" s="180">
        <v>353</v>
      </c>
      <c r="B354" s="181" t="s">
        <v>22626</v>
      </c>
      <c r="C354" s="182" t="s">
        <v>22627</v>
      </c>
      <c r="D354" s="207" t="str">
        <f>+INDEX([2]REPORTE_SEG_EXPEDIENTES!$F$1:$F$3006,MATCH(Tabla13[[#This Row],[REGISTRO]],[2]REPORTE_SEG_EXPEDIENTES!$B$1:$B$3006,0))</f>
        <v>09/03/2023</v>
      </c>
      <c r="E354" s="207"/>
      <c r="F354" s="183" t="s">
        <v>11971</v>
      </c>
      <c r="G354" s="207">
        <v>45037</v>
      </c>
      <c r="H354" s="207">
        <v>45037</v>
      </c>
      <c r="I354" s="207">
        <f t="shared" si="9"/>
        <v>45027</v>
      </c>
      <c r="J354" s="328" t="e">
        <f>IF(I354="-","NO ES TUPA",IF(Tabla5[[#This Row],[FECHA FIRMA]]&lt;=Tabla5[[#This Row],[FECHA DE PLAZO MAXIMO DE ATENCION]],"SI","NO"))</f>
        <v>#VALUE!</v>
      </c>
      <c r="K354" s="185"/>
      <c r="L354" s="185" t="str">
        <f>IFERROR(VLOOKUP(K354,[1]Hoja1!$B$2:$F$14234,2,FALSE),"")</f>
        <v/>
      </c>
      <c r="M354" s="185" t="str">
        <f>IFERROR(VLOOKUP(K354,[1]Hoja1!$B$2:$F$14234,3,FALSE),"")</f>
        <v/>
      </c>
      <c r="N354" s="185" t="str">
        <f>IFERROR(VLOOKUP(K354,[1]Hoja1!$B$2:$F$14234,4,FALSE),"")</f>
        <v/>
      </c>
      <c r="O354" s="193" t="s">
        <v>22628</v>
      </c>
      <c r="P354" s="185" t="s">
        <v>14894</v>
      </c>
      <c r="Q354" s="185"/>
      <c r="R354" s="185"/>
      <c r="S354" s="185"/>
      <c r="T354" s="185" t="s">
        <v>342</v>
      </c>
      <c r="U354" s="185" t="s">
        <v>21675</v>
      </c>
      <c r="V354" s="185" t="s">
        <v>1981</v>
      </c>
      <c r="W354" s="185"/>
      <c r="X354" s="185"/>
      <c r="Y354" s="191"/>
      <c r="Z354" s="187"/>
      <c r="AA354" s="166" t="s">
        <v>21663</v>
      </c>
      <c r="AB354" s="166"/>
      <c r="AC354" s="166"/>
      <c r="AD354" s="166"/>
      <c r="AE354" s="166"/>
      <c r="AF354" s="166"/>
      <c r="AG354" s="166"/>
      <c r="AH354" s="166"/>
      <c r="AI354" s="166"/>
      <c r="AJ354" s="169"/>
      <c r="AK354" s="169"/>
      <c r="AL354" s="169"/>
      <c r="AM354" s="169"/>
      <c r="AN354" s="169"/>
      <c r="AO354" s="166"/>
      <c r="AP354" s="187"/>
      <c r="AQ354" s="180"/>
    </row>
    <row r="355" spans="1:43" s="189" customFormat="1" ht="24.75" customHeight="1" x14ac:dyDescent="0.2">
      <c r="A355" s="180">
        <v>354</v>
      </c>
      <c r="B355" s="181" t="s">
        <v>22629</v>
      </c>
      <c r="C355" s="182" t="s">
        <v>22630</v>
      </c>
      <c r="D355" s="207" t="str">
        <f>+INDEX([2]REPORTE_SEG_EXPEDIENTES!$F$1:$F$3006,MATCH(Tabla13[[#This Row],[REGISTRO]],[2]REPORTE_SEG_EXPEDIENTES!$B$1:$B$3006,0))</f>
        <v>03/02/2023</v>
      </c>
      <c r="E355" s="207"/>
      <c r="F355" s="183" t="s">
        <v>11971</v>
      </c>
      <c r="G355" s="207">
        <v>45040</v>
      </c>
      <c r="H355" s="207">
        <v>45040</v>
      </c>
      <c r="I355" s="207">
        <f t="shared" si="9"/>
        <v>44989</v>
      </c>
      <c r="J355" s="328" t="e">
        <f>IF(I355="-","NO ES TUPA",IF(Tabla5[[#This Row],[FECHA FIRMA]]&lt;=Tabla5[[#This Row],[FECHA DE PLAZO MAXIMO DE ATENCION]],"SI","NO"))</f>
        <v>#VALUE!</v>
      </c>
      <c r="K355" s="185"/>
      <c r="L355" s="185" t="str">
        <f>IFERROR(VLOOKUP(K355,[1]Hoja1!$B$2:$F$14234,2,FALSE),"")</f>
        <v/>
      </c>
      <c r="M355" s="185" t="str">
        <f>IFERROR(VLOOKUP(K355,[1]Hoja1!$B$2:$F$14234,3,FALSE),"")</f>
        <v/>
      </c>
      <c r="N355" s="185" t="str">
        <f>IFERROR(VLOOKUP(K355,[1]Hoja1!$B$2:$F$14234,4,FALSE),"")</f>
        <v/>
      </c>
      <c r="O355" s="193" t="s">
        <v>22631</v>
      </c>
      <c r="P355" s="185" t="s">
        <v>14894</v>
      </c>
      <c r="Q355" s="185"/>
      <c r="R355" s="185"/>
      <c r="S355" s="185"/>
      <c r="T355" s="185" t="s">
        <v>19113</v>
      </c>
      <c r="U355" s="185"/>
      <c r="V355" s="185" t="s">
        <v>1981</v>
      </c>
      <c r="W355" s="185"/>
      <c r="X355" s="185"/>
      <c r="Y355" s="191"/>
      <c r="Z355" s="187"/>
      <c r="AA355" s="166"/>
      <c r="AB355" s="166" t="s">
        <v>21663</v>
      </c>
      <c r="AC355" s="166"/>
      <c r="AD355" s="166"/>
      <c r="AE355" s="166"/>
      <c r="AF355" s="166"/>
      <c r="AG355" s="166"/>
      <c r="AH355" s="166"/>
      <c r="AI355" s="166"/>
      <c r="AJ355" s="169"/>
      <c r="AK355" s="169"/>
      <c r="AL355" s="169"/>
      <c r="AM355" s="169"/>
      <c r="AN355" s="169"/>
      <c r="AO355" s="166"/>
      <c r="AP355" s="187"/>
      <c r="AQ355" s="180"/>
    </row>
    <row r="356" spans="1:43" s="189" customFormat="1" ht="24.75" customHeight="1" x14ac:dyDescent="0.2">
      <c r="A356" s="180">
        <v>355</v>
      </c>
      <c r="B356" s="181" t="s">
        <v>22632</v>
      </c>
      <c r="C356" s="182" t="s">
        <v>22633</v>
      </c>
      <c r="D356" s="207" t="str">
        <f>+INDEX([2]REPORTE_SEG_EXPEDIENTES!$F$1:$F$3006,MATCH(Tabla13[[#This Row],[REGISTRO]],[2]REPORTE_SEG_EXPEDIENTES!$B$1:$B$3006,0))</f>
        <v>27/01/2023</v>
      </c>
      <c r="E356" s="207"/>
      <c r="F356" s="183" t="s">
        <v>11971</v>
      </c>
      <c r="G356" s="207">
        <v>45040</v>
      </c>
      <c r="H356" s="207">
        <v>45040</v>
      </c>
      <c r="I356" s="207">
        <f t="shared" si="9"/>
        <v>44957</v>
      </c>
      <c r="J356" s="328" t="e">
        <f>IF(I356="-","NO ES TUPA",IF(Tabla5[[#This Row],[FECHA FIRMA]]&lt;=Tabla5[[#This Row],[FECHA DE PLAZO MAXIMO DE ATENCION]],"SI","NO"))</f>
        <v>#VALUE!</v>
      </c>
      <c r="K356" s="185"/>
      <c r="L356" s="185" t="str">
        <f>IFERROR(VLOOKUP(K356,[1]Hoja1!$B$2:$F$14234,2,FALSE),"")</f>
        <v/>
      </c>
      <c r="M356" s="185" t="str">
        <f>IFERROR(VLOOKUP(K356,[1]Hoja1!$B$2:$F$14234,3,FALSE),"")</f>
        <v/>
      </c>
      <c r="N356" s="185" t="str">
        <f>IFERROR(VLOOKUP(K356,[1]Hoja1!$B$2:$F$14234,4,FALSE),"")</f>
        <v/>
      </c>
      <c r="O356" s="193" t="s">
        <v>22634</v>
      </c>
      <c r="P356" s="185" t="s">
        <v>14894</v>
      </c>
      <c r="Q356" s="185"/>
      <c r="R356" s="185"/>
      <c r="S356" s="185"/>
      <c r="T356" s="185" t="s">
        <v>19113</v>
      </c>
      <c r="U356" s="185"/>
      <c r="V356" s="185" t="s">
        <v>1981</v>
      </c>
      <c r="W356" s="185"/>
      <c r="X356" s="185"/>
      <c r="Y356" s="191"/>
      <c r="Z356" s="187"/>
      <c r="AA356" s="166"/>
      <c r="AB356" s="166" t="s">
        <v>21663</v>
      </c>
      <c r="AC356" s="166"/>
      <c r="AD356" s="166"/>
      <c r="AE356" s="166"/>
      <c r="AF356" s="166"/>
      <c r="AG356" s="166"/>
      <c r="AH356" s="166"/>
      <c r="AI356" s="166"/>
      <c r="AJ356" s="169"/>
      <c r="AK356" s="169"/>
      <c r="AL356" s="169"/>
      <c r="AM356" s="169"/>
      <c r="AN356" s="169"/>
      <c r="AO356" s="166"/>
      <c r="AP356" s="187"/>
      <c r="AQ356" s="180"/>
    </row>
    <row r="357" spans="1:43" s="189" customFormat="1" ht="24.75" customHeight="1" x14ac:dyDescent="0.2">
      <c r="A357" s="180">
        <v>356</v>
      </c>
      <c r="B357" s="181" t="s">
        <v>22635</v>
      </c>
      <c r="C357" s="182" t="s">
        <v>22636</v>
      </c>
      <c r="D357" s="207" t="str">
        <f>+INDEX([2]REPORTE_SEG_EXPEDIENTES!$F$1:$F$3006,MATCH(Tabla13[[#This Row],[REGISTRO]],[2]REPORTE_SEG_EXPEDIENTES!$B$1:$B$3006,0))</f>
        <v>31/01/2023</v>
      </c>
      <c r="E357" s="207"/>
      <c r="F357" s="183" t="s">
        <v>11971</v>
      </c>
      <c r="G357" s="207">
        <v>45040</v>
      </c>
      <c r="H357" s="207">
        <v>45040</v>
      </c>
      <c r="I357" s="207">
        <f t="shared" si="9"/>
        <v>44965</v>
      </c>
      <c r="J357" s="328" t="e">
        <f>IF(I357="-","NO ES TUPA",IF(Tabla5[[#This Row],[FECHA FIRMA]]&lt;=Tabla5[[#This Row],[FECHA DE PLAZO MAXIMO DE ATENCION]],"SI","NO"))</f>
        <v>#VALUE!</v>
      </c>
      <c r="K357" s="185"/>
      <c r="L357" s="185" t="str">
        <f>IFERROR(VLOOKUP(K357,[1]Hoja1!$B$2:$F$14234,2,FALSE),"")</f>
        <v/>
      </c>
      <c r="M357" s="185" t="str">
        <f>IFERROR(VLOOKUP(K357,[1]Hoja1!$B$2:$F$14234,3,FALSE),"")</f>
        <v/>
      </c>
      <c r="N357" s="185" t="str">
        <f>IFERROR(VLOOKUP(K357,[1]Hoja1!$B$2:$F$14234,4,FALSE),"")</f>
        <v/>
      </c>
      <c r="O357" s="193" t="s">
        <v>22637</v>
      </c>
      <c r="P357" s="185" t="s">
        <v>14894</v>
      </c>
      <c r="Q357" s="185"/>
      <c r="R357" s="185"/>
      <c r="S357" s="185"/>
      <c r="T357" s="185" t="s">
        <v>19115</v>
      </c>
      <c r="U357" s="185"/>
      <c r="V357" s="185" t="s">
        <v>1981</v>
      </c>
      <c r="W357" s="185"/>
      <c r="X357" s="185"/>
      <c r="Y357" s="191"/>
      <c r="Z357" s="187"/>
      <c r="AA357" s="166"/>
      <c r="AB357" s="166" t="s">
        <v>21663</v>
      </c>
      <c r="AC357" s="166"/>
      <c r="AD357" s="166" t="s">
        <v>21663</v>
      </c>
      <c r="AE357" s="166"/>
      <c r="AF357" s="166"/>
      <c r="AG357" s="166"/>
      <c r="AH357" s="166"/>
      <c r="AI357" s="166"/>
      <c r="AJ357" s="169"/>
      <c r="AK357" s="169"/>
      <c r="AL357" s="169"/>
      <c r="AM357" s="169"/>
      <c r="AN357" s="169"/>
      <c r="AO357" s="166"/>
      <c r="AP357" s="187"/>
      <c r="AQ357" s="180"/>
    </row>
    <row r="358" spans="1:43" s="189" customFormat="1" ht="24.75" customHeight="1" x14ac:dyDescent="0.2">
      <c r="A358" s="180">
        <v>357</v>
      </c>
      <c r="B358" s="181" t="s">
        <v>22638</v>
      </c>
      <c r="C358" s="182" t="s">
        <v>22639</v>
      </c>
      <c r="D358" s="207" t="str">
        <f>+INDEX([2]REPORTE_SEG_EXPEDIENTES!$F$1:$F$3006,MATCH(Tabla13[[#This Row],[REGISTRO]],[2]REPORTE_SEG_EXPEDIENTES!$B$1:$B$3006,0))</f>
        <v>31/01/2023</v>
      </c>
      <c r="E358" s="207"/>
      <c r="F358" s="183" t="s">
        <v>11971</v>
      </c>
      <c r="G358" s="207">
        <v>45040</v>
      </c>
      <c r="H358" s="207">
        <v>45040</v>
      </c>
      <c r="I358" s="207">
        <f t="shared" si="9"/>
        <v>44965</v>
      </c>
      <c r="J358" s="328" t="e">
        <f>IF(I358="-","NO ES TUPA",IF(Tabla5[[#This Row],[FECHA FIRMA]]&lt;=Tabla5[[#This Row],[FECHA DE PLAZO MAXIMO DE ATENCION]],"SI","NO"))</f>
        <v>#VALUE!</v>
      </c>
      <c r="K358" s="185"/>
      <c r="L358" s="185" t="str">
        <f>IFERROR(VLOOKUP(K358,[1]Hoja1!$B$2:$F$14234,2,FALSE),"")</f>
        <v/>
      </c>
      <c r="M358" s="185" t="str">
        <f>IFERROR(VLOOKUP(K358,[1]Hoja1!$B$2:$F$14234,3,FALSE),"")</f>
        <v/>
      </c>
      <c r="N358" s="185" t="str">
        <f>IFERROR(VLOOKUP(K358,[1]Hoja1!$B$2:$F$14234,4,FALSE),"")</f>
        <v/>
      </c>
      <c r="O358" s="193" t="s">
        <v>22640</v>
      </c>
      <c r="P358" s="185" t="s">
        <v>14894</v>
      </c>
      <c r="Q358" s="185"/>
      <c r="R358" s="185"/>
      <c r="S358" s="185"/>
      <c r="T358" s="185" t="s">
        <v>19113</v>
      </c>
      <c r="U358" s="185"/>
      <c r="V358" s="185" t="s">
        <v>1981</v>
      </c>
      <c r="W358" s="185"/>
      <c r="X358" s="185"/>
      <c r="Y358" s="191"/>
      <c r="Z358" s="187"/>
      <c r="AA358" s="166"/>
      <c r="AB358" s="166" t="s">
        <v>21663</v>
      </c>
      <c r="AC358" s="166"/>
      <c r="AD358" s="166"/>
      <c r="AE358" s="166"/>
      <c r="AF358" s="166"/>
      <c r="AG358" s="166"/>
      <c r="AH358" s="166"/>
      <c r="AI358" s="166"/>
      <c r="AJ358" s="169"/>
      <c r="AK358" s="169"/>
      <c r="AL358" s="169"/>
      <c r="AM358" s="169"/>
      <c r="AN358" s="169"/>
      <c r="AO358" s="166"/>
      <c r="AP358" s="187"/>
      <c r="AQ358" s="180"/>
    </row>
    <row r="359" spans="1:43" ht="24.75" customHeight="1" x14ac:dyDescent="0.25">
      <c r="A359" s="180">
        <v>358</v>
      </c>
      <c r="B359" s="181" t="s">
        <v>22641</v>
      </c>
      <c r="C359" s="182" t="s">
        <v>22642</v>
      </c>
      <c r="D359" s="207" t="str">
        <f>+INDEX([2]REPORTE_SEG_EXPEDIENTES!$F$1:$F$3006,MATCH(Tabla13[[#This Row],[REGISTRO]],[2]REPORTE_SEG_EXPEDIENTES!$B$1:$B$3006,0))</f>
        <v>06/01/2023</v>
      </c>
      <c r="E359" s="207"/>
      <c r="F359" s="183" t="s">
        <v>11971</v>
      </c>
      <c r="G359" s="207">
        <v>45040</v>
      </c>
      <c r="H359" s="207">
        <v>45040</v>
      </c>
      <c r="I359" s="207">
        <f t="shared" si="9"/>
        <v>44963</v>
      </c>
      <c r="J359" s="328" t="e">
        <f>IF(I359="-","NO ES TUPA",IF(Tabla5[[#This Row],[FECHA FIRMA]]&lt;=Tabla5[[#This Row],[FECHA DE PLAZO MAXIMO DE ATENCION]],"SI","NO"))</f>
        <v>#VALUE!</v>
      </c>
      <c r="K359" s="185">
        <v>19821</v>
      </c>
      <c r="L359" s="185" t="str">
        <f>IFERROR(VLOOKUP(K359,[1]Hoja1!$B$2:$F$14234,2,FALSE),"")</f>
        <v>DON SEBASTIAN 3</v>
      </c>
      <c r="M359" s="185" t="str">
        <f>IFERROR(VLOOKUP(K359,[1]Hoja1!$B$2:$F$14234,3,FALSE),"")</f>
        <v>PL-19821-CM</v>
      </c>
      <c r="N359" s="185" t="s">
        <v>22643</v>
      </c>
      <c r="O359" s="193" t="s">
        <v>22644</v>
      </c>
      <c r="P359" s="185" t="s">
        <v>14894</v>
      </c>
      <c r="Q359" s="185"/>
      <c r="R359" s="185"/>
      <c r="S359" s="185"/>
      <c r="T359" s="185" t="s">
        <v>78</v>
      </c>
      <c r="U359" s="185"/>
      <c r="V359" s="185" t="s">
        <v>1981</v>
      </c>
      <c r="W359" s="185" t="s">
        <v>5783</v>
      </c>
      <c r="X359" s="185"/>
      <c r="Y359" s="191"/>
      <c r="Z359" s="187"/>
      <c r="AA359" s="166" t="s">
        <v>21663</v>
      </c>
      <c r="AB359" s="166"/>
      <c r="AC359" s="166" t="s">
        <v>21663</v>
      </c>
      <c r="AD359" s="166"/>
      <c r="AE359" s="166"/>
      <c r="AF359" s="166"/>
      <c r="AG359" s="166"/>
      <c r="AH359" s="166"/>
      <c r="AI359" s="166"/>
      <c r="AJ359" s="169"/>
      <c r="AK359" s="169"/>
      <c r="AL359" s="169"/>
      <c r="AM359" s="169"/>
      <c r="AN359" s="169"/>
      <c r="AO359" s="166"/>
      <c r="AP359" s="187"/>
      <c r="AQ359" s="180"/>
    </row>
    <row r="360" spans="1:43" s="189" customFormat="1" ht="24.75" customHeight="1" x14ac:dyDescent="0.2">
      <c r="A360" s="180">
        <v>359</v>
      </c>
      <c r="B360" s="181" t="s">
        <v>22645</v>
      </c>
      <c r="C360" s="182" t="s">
        <v>22646</v>
      </c>
      <c r="D360" s="207" t="str">
        <f>+INDEX([2]REPORTE_SEG_EXPEDIENTES!$F$1:$F$3006,MATCH(Tabla13[[#This Row],[REGISTRO]],[2]REPORTE_SEG_EXPEDIENTES!$B$1:$B$3006,0))</f>
        <v>27/01/2023</v>
      </c>
      <c r="E360" s="207"/>
      <c r="F360" s="183" t="s">
        <v>11971</v>
      </c>
      <c r="G360" s="207">
        <v>45040</v>
      </c>
      <c r="H360" s="207">
        <v>45040</v>
      </c>
      <c r="I360" s="207">
        <f t="shared" si="9"/>
        <v>44957</v>
      </c>
      <c r="J360" s="328" t="e">
        <f>IF(I360="-","NO ES TUPA",IF(Tabla5[[#This Row],[FECHA FIRMA]]&lt;=Tabla5[[#This Row],[FECHA DE PLAZO MAXIMO DE ATENCION]],"SI","NO"))</f>
        <v>#VALUE!</v>
      </c>
      <c r="K360" s="185"/>
      <c r="L360" s="185" t="str">
        <f>IFERROR(VLOOKUP(K360,[1]Hoja1!$B$2:$F$14234,2,FALSE),"")</f>
        <v/>
      </c>
      <c r="M360" s="185" t="str">
        <f>IFERROR(VLOOKUP(K360,[1]Hoja1!$B$2:$F$14234,3,FALSE),"")</f>
        <v/>
      </c>
      <c r="N360" s="185" t="str">
        <f>IFERROR(VLOOKUP(K360,[1]Hoja1!$B$2:$F$14234,4,FALSE),"")</f>
        <v/>
      </c>
      <c r="O360" s="193" t="s">
        <v>22647</v>
      </c>
      <c r="P360" s="185" t="s">
        <v>14894</v>
      </c>
      <c r="Q360" s="185"/>
      <c r="R360" s="185"/>
      <c r="S360" s="185"/>
      <c r="T360" s="185" t="s">
        <v>19113</v>
      </c>
      <c r="U360" s="185"/>
      <c r="V360" s="185" t="s">
        <v>1981</v>
      </c>
      <c r="W360" s="185"/>
      <c r="X360" s="185"/>
      <c r="Y360" s="191"/>
      <c r="Z360" s="187"/>
      <c r="AA360" s="166"/>
      <c r="AB360" s="166" t="s">
        <v>21663</v>
      </c>
      <c r="AC360" s="166"/>
      <c r="AD360" s="166"/>
      <c r="AE360" s="166"/>
      <c r="AF360" s="166"/>
      <c r="AG360" s="166"/>
      <c r="AH360" s="166"/>
      <c r="AI360" s="166"/>
      <c r="AJ360" s="169"/>
      <c r="AK360" s="169"/>
      <c r="AL360" s="169"/>
      <c r="AM360" s="169"/>
      <c r="AN360" s="169"/>
      <c r="AO360" s="166"/>
      <c r="AP360" s="187"/>
      <c r="AQ360" s="180"/>
    </row>
    <row r="361" spans="1:43" s="189" customFormat="1" ht="24.75" customHeight="1" x14ac:dyDescent="0.2">
      <c r="A361" s="180">
        <v>360</v>
      </c>
      <c r="B361" s="181" t="s">
        <v>22648</v>
      </c>
      <c r="C361" s="182" t="s">
        <v>22649</v>
      </c>
      <c r="D361" s="207" t="str">
        <f>+INDEX([2]REPORTE_SEG_EXPEDIENTES!$F$1:$F$3006,MATCH(Tabla13[[#This Row],[REGISTRO]],[2]REPORTE_SEG_EXPEDIENTES!$B$1:$B$3006,0))</f>
        <v>23/02/2023</v>
      </c>
      <c r="E361" s="207"/>
      <c r="F361" s="183" t="s">
        <v>11971</v>
      </c>
      <c r="G361" s="207">
        <v>45040</v>
      </c>
      <c r="H361" s="207">
        <v>45040</v>
      </c>
      <c r="I361" s="207">
        <f t="shared" si="9"/>
        <v>44985</v>
      </c>
      <c r="J361" s="328" t="e">
        <f>IF(I361="-","NO ES TUPA",IF(Tabla5[[#This Row],[FECHA FIRMA]]&lt;=Tabla5[[#This Row],[FECHA DE PLAZO MAXIMO DE ATENCION]],"SI","NO"))</f>
        <v>#VALUE!</v>
      </c>
      <c r="K361" s="185">
        <v>68736</v>
      </c>
      <c r="L361" s="185" t="s">
        <v>22650</v>
      </c>
      <c r="M361" s="185" t="s">
        <v>22651</v>
      </c>
      <c r="N361" s="185" t="s">
        <v>13919</v>
      </c>
      <c r="O361" s="193" t="s">
        <v>22652</v>
      </c>
      <c r="P361" s="185" t="s">
        <v>14894</v>
      </c>
      <c r="Q361" s="198" t="s">
        <v>36</v>
      </c>
      <c r="R361" s="198" t="s">
        <v>19144</v>
      </c>
      <c r="S361" s="198"/>
      <c r="T361" s="185" t="s">
        <v>21456</v>
      </c>
      <c r="U361" s="185"/>
      <c r="V361" s="185" t="s">
        <v>1981</v>
      </c>
      <c r="W361" s="185"/>
      <c r="X361" s="185"/>
      <c r="Y361" s="191"/>
      <c r="Z361" s="187"/>
      <c r="AA361" s="166" t="s">
        <v>21663</v>
      </c>
      <c r="AB361" s="166"/>
      <c r="AC361" s="166"/>
      <c r="AD361" s="166"/>
      <c r="AE361" s="166"/>
      <c r="AF361" s="166"/>
      <c r="AG361" s="166"/>
      <c r="AH361" s="166"/>
      <c r="AI361" s="166"/>
      <c r="AJ361" s="169"/>
      <c r="AK361" s="169"/>
      <c r="AL361" s="169"/>
      <c r="AM361" s="169"/>
      <c r="AN361" s="169"/>
      <c r="AO361" s="166"/>
      <c r="AP361" s="187"/>
      <c r="AQ361" s="180"/>
    </row>
    <row r="362" spans="1:43" s="189" customFormat="1" ht="24.75" customHeight="1" x14ac:dyDescent="0.2">
      <c r="A362" s="180">
        <v>361</v>
      </c>
      <c r="B362" s="181" t="s">
        <v>22653</v>
      </c>
      <c r="C362" s="182" t="s">
        <v>22654</v>
      </c>
      <c r="D362" s="207" t="str">
        <f>+INDEX([2]REPORTE_SEG_EXPEDIENTES!$F$1:$F$3006,MATCH(Tabla13[[#This Row],[REGISTRO]],[2]REPORTE_SEG_EXPEDIENTES!$B$1:$B$3006,0))</f>
        <v>17/04/2023</v>
      </c>
      <c r="E362" s="207"/>
      <c r="F362" s="183" t="s">
        <v>11971</v>
      </c>
      <c r="G362" s="207">
        <v>45040</v>
      </c>
      <c r="H362" s="207">
        <v>45040</v>
      </c>
      <c r="I362" s="207">
        <f t="shared" si="9"/>
        <v>45030</v>
      </c>
      <c r="J362" s="328" t="e">
        <f>IF(I362="-","NO ES TUPA",IF(Tabla5[[#This Row],[FECHA FIRMA]]&lt;=Tabla5[[#This Row],[FECHA DE PLAZO MAXIMO DE ATENCION]],"SI","NO"))</f>
        <v>#VALUE!</v>
      </c>
      <c r="K362" s="185"/>
      <c r="L362" s="185" t="str">
        <f>IFERROR(VLOOKUP(K362,[1]Hoja1!$B$2:$F$14234,2,FALSE),"")</f>
        <v/>
      </c>
      <c r="M362" s="185" t="str">
        <f>IFERROR(VLOOKUP(K362,[1]Hoja1!$B$2:$F$14234,3,FALSE),"")</f>
        <v/>
      </c>
      <c r="N362" s="185" t="str">
        <f>IFERROR(VLOOKUP(K362,[1]Hoja1!$B$2:$F$14234,4,FALSE),"")</f>
        <v/>
      </c>
      <c r="O362" s="193" t="s">
        <v>22655</v>
      </c>
      <c r="P362" s="185" t="s">
        <v>14894</v>
      </c>
      <c r="Q362" s="185" t="s">
        <v>23</v>
      </c>
      <c r="R362" s="185" t="s">
        <v>21541</v>
      </c>
      <c r="S362" s="185" t="s">
        <v>21542</v>
      </c>
      <c r="T362" s="185" t="s">
        <v>21458</v>
      </c>
      <c r="U362" s="185"/>
      <c r="V362" s="185" t="s">
        <v>1981</v>
      </c>
      <c r="W362" s="185"/>
      <c r="X362" s="185"/>
      <c r="Y362" s="191"/>
      <c r="Z362" s="187"/>
      <c r="AA362" s="166" t="s">
        <v>21663</v>
      </c>
      <c r="AB362" s="166" t="s">
        <v>21663</v>
      </c>
      <c r="AC362" s="166"/>
      <c r="AD362" s="166"/>
      <c r="AE362" s="166"/>
      <c r="AF362" s="166"/>
      <c r="AG362" s="166"/>
      <c r="AH362" s="166"/>
      <c r="AI362" s="166"/>
      <c r="AJ362" s="169"/>
      <c r="AK362" s="169"/>
      <c r="AL362" s="169"/>
      <c r="AM362" s="169"/>
      <c r="AN362" s="169"/>
      <c r="AO362" s="166"/>
      <c r="AP362" s="187"/>
      <c r="AQ362" s="180"/>
    </row>
    <row r="363" spans="1:43" s="189" customFormat="1" ht="24.75" customHeight="1" x14ac:dyDescent="0.2">
      <c r="A363" s="180">
        <v>362</v>
      </c>
      <c r="B363" s="181" t="s">
        <v>22656</v>
      </c>
      <c r="C363" s="182" t="s">
        <v>22657</v>
      </c>
      <c r="D363" s="207" t="str">
        <f>+INDEX([2]REPORTE_SEG_EXPEDIENTES!$F$1:$F$3006,MATCH(Tabla13[[#This Row],[REGISTRO]],[2]REPORTE_SEG_EXPEDIENTES!$B$1:$B$3006,0))</f>
        <v>17/04/2023</v>
      </c>
      <c r="E363" s="207"/>
      <c r="F363" s="183" t="s">
        <v>11971</v>
      </c>
      <c r="G363" s="207">
        <v>45040</v>
      </c>
      <c r="H363" s="207">
        <v>45040</v>
      </c>
      <c r="I363" s="207">
        <f t="shared" si="9"/>
        <v>45030</v>
      </c>
      <c r="J363" s="328" t="e">
        <f>IF(I363="-","NO ES TUPA",IF(Tabla5[[#This Row],[FECHA FIRMA]]&lt;=Tabla5[[#This Row],[FECHA DE PLAZO MAXIMO DE ATENCION]],"SI","NO"))</f>
        <v>#VALUE!</v>
      </c>
      <c r="K363" s="185"/>
      <c r="L363" s="185" t="str">
        <f>IFERROR(VLOOKUP(K363,[1]Hoja1!$B$2:$F$14234,2,FALSE),"")</f>
        <v/>
      </c>
      <c r="M363" s="185" t="str">
        <f>IFERROR(VLOOKUP(K363,[1]Hoja1!$B$2:$F$14234,3,FALSE),"")</f>
        <v/>
      </c>
      <c r="N363" s="185" t="str">
        <f>IFERROR(VLOOKUP(K363,[1]Hoja1!$B$2:$F$14234,4,FALSE),"")</f>
        <v/>
      </c>
      <c r="O363" s="193" t="s">
        <v>22658</v>
      </c>
      <c r="P363" s="185" t="s">
        <v>14894</v>
      </c>
      <c r="Q363" s="185" t="s">
        <v>23</v>
      </c>
      <c r="R363" s="185" t="s">
        <v>21541</v>
      </c>
      <c r="S363" s="185" t="s">
        <v>21542</v>
      </c>
      <c r="T363" s="185" t="s">
        <v>21458</v>
      </c>
      <c r="U363" s="185"/>
      <c r="V363" s="185" t="s">
        <v>1981</v>
      </c>
      <c r="W363" s="185"/>
      <c r="X363" s="185"/>
      <c r="Y363" s="191"/>
      <c r="Z363" s="187"/>
      <c r="AA363" s="166" t="s">
        <v>21663</v>
      </c>
      <c r="AB363" s="166" t="s">
        <v>21663</v>
      </c>
      <c r="AC363" s="166"/>
      <c r="AD363" s="166"/>
      <c r="AE363" s="166"/>
      <c r="AF363" s="166"/>
      <c r="AG363" s="166"/>
      <c r="AH363" s="166"/>
      <c r="AI363" s="166"/>
      <c r="AJ363" s="169"/>
      <c r="AK363" s="169"/>
      <c r="AL363" s="169"/>
      <c r="AM363" s="169"/>
      <c r="AN363" s="169"/>
      <c r="AO363" s="166"/>
      <c r="AP363" s="187"/>
      <c r="AQ363" s="180"/>
    </row>
    <row r="364" spans="1:43" s="189" customFormat="1" ht="24.75" customHeight="1" x14ac:dyDescent="0.2">
      <c r="A364" s="180">
        <v>363</v>
      </c>
      <c r="B364" s="181" t="s">
        <v>22659</v>
      </c>
      <c r="C364" s="182" t="s">
        <v>22660</v>
      </c>
      <c r="D364" s="207" t="str">
        <f>+INDEX([2]REPORTE_SEG_EXPEDIENTES!$F$1:$F$3006,MATCH(Tabla13[[#This Row],[REGISTRO]],[2]REPORTE_SEG_EXPEDIENTES!$B$1:$B$3006,0))</f>
        <v>20/04/2023</v>
      </c>
      <c r="E364" s="207"/>
      <c r="F364" s="183" t="s">
        <v>11971</v>
      </c>
      <c r="G364" s="207">
        <v>45040</v>
      </c>
      <c r="H364" s="207">
        <v>45040</v>
      </c>
      <c r="I364" s="207">
        <f t="shared" si="9"/>
        <v>45035</v>
      </c>
      <c r="J364" s="328" t="e">
        <f>IF(I364="-","NO ES TUPA",IF(Tabla5[[#This Row],[FECHA FIRMA]]&lt;=Tabla5[[#This Row],[FECHA DE PLAZO MAXIMO DE ATENCION]],"SI","NO"))</f>
        <v>#VALUE!</v>
      </c>
      <c r="K364" s="185"/>
      <c r="L364" s="185" t="str">
        <f>IFERROR(VLOOKUP(K364,[1]Hoja1!$B$2:$F$14234,2,FALSE),"")</f>
        <v/>
      </c>
      <c r="M364" s="185" t="str">
        <f>IFERROR(VLOOKUP(K364,[1]Hoja1!$B$2:$F$14234,3,FALSE),"")</f>
        <v/>
      </c>
      <c r="N364" s="185" t="str">
        <f>IFERROR(VLOOKUP(K364,[1]Hoja1!$B$2:$F$14234,4,FALSE),"")</f>
        <v/>
      </c>
      <c r="O364" s="193" t="s">
        <v>22661</v>
      </c>
      <c r="P364" s="185" t="s">
        <v>14894</v>
      </c>
      <c r="Q364" s="185" t="s">
        <v>23</v>
      </c>
      <c r="R364" s="185" t="s">
        <v>21541</v>
      </c>
      <c r="S364" s="185" t="s">
        <v>21542</v>
      </c>
      <c r="T364" s="185" t="s">
        <v>21458</v>
      </c>
      <c r="U364" s="185"/>
      <c r="V364" s="185" t="s">
        <v>1981</v>
      </c>
      <c r="W364" s="185"/>
      <c r="X364" s="185"/>
      <c r="Y364" s="191"/>
      <c r="Z364" s="187"/>
      <c r="AA364" s="166" t="s">
        <v>21663</v>
      </c>
      <c r="AB364" s="166" t="s">
        <v>21663</v>
      </c>
      <c r="AC364" s="166"/>
      <c r="AD364" s="166"/>
      <c r="AE364" s="166"/>
      <c r="AF364" s="166"/>
      <c r="AG364" s="166"/>
      <c r="AH364" s="166"/>
      <c r="AI364" s="166"/>
      <c r="AJ364" s="169"/>
      <c r="AK364" s="169"/>
      <c r="AL364" s="169"/>
      <c r="AM364" s="169"/>
      <c r="AN364" s="169"/>
      <c r="AO364" s="166"/>
      <c r="AP364" s="187"/>
      <c r="AQ364" s="180"/>
    </row>
    <row r="365" spans="1:43" s="189" customFormat="1" ht="24.75" customHeight="1" x14ac:dyDescent="0.2">
      <c r="A365" s="180">
        <v>364</v>
      </c>
      <c r="B365" s="181" t="s">
        <v>22662</v>
      </c>
      <c r="C365" s="182" t="s">
        <v>22663</v>
      </c>
      <c r="D365" s="207" t="str">
        <f>+INDEX([2]REPORTE_SEG_EXPEDIENTES!$F$1:$F$3006,MATCH(Tabla13[[#This Row],[REGISTRO]],[2]REPORTE_SEG_EXPEDIENTES!$B$1:$B$3006,0))</f>
        <v>20/04/2023</v>
      </c>
      <c r="E365" s="207"/>
      <c r="F365" s="183" t="s">
        <v>11971</v>
      </c>
      <c r="G365" s="207">
        <v>45041</v>
      </c>
      <c r="H365" s="207">
        <v>45041</v>
      </c>
      <c r="I365" s="207">
        <f t="shared" si="9"/>
        <v>45035</v>
      </c>
      <c r="J365" s="328" t="e">
        <f>IF(I365="-","NO ES TUPA",IF(Tabla5[[#This Row],[FECHA FIRMA]]&lt;=Tabla5[[#This Row],[FECHA DE PLAZO MAXIMO DE ATENCION]],"SI","NO"))</f>
        <v>#VALUE!</v>
      </c>
      <c r="K365" s="185"/>
      <c r="L365" s="185" t="str">
        <f>IFERROR(VLOOKUP(K365,[1]Hoja1!$B$2:$F$14234,2,FALSE),"")</f>
        <v/>
      </c>
      <c r="M365" s="185" t="str">
        <f>IFERROR(VLOOKUP(K365,[1]Hoja1!$B$2:$F$14234,3,FALSE),"")</f>
        <v/>
      </c>
      <c r="N365" s="185" t="str">
        <f>IFERROR(VLOOKUP(K365,[1]Hoja1!$B$2:$F$14234,4,FALSE),"")</f>
        <v/>
      </c>
      <c r="O365" s="193" t="s">
        <v>22664</v>
      </c>
      <c r="P365" s="185" t="s">
        <v>14894</v>
      </c>
      <c r="Q365" s="185" t="s">
        <v>23</v>
      </c>
      <c r="R365" s="185" t="s">
        <v>21541</v>
      </c>
      <c r="S365" s="185" t="s">
        <v>21542</v>
      </c>
      <c r="T365" s="185" t="s">
        <v>21458</v>
      </c>
      <c r="U365" s="185"/>
      <c r="V365" s="185" t="s">
        <v>1981</v>
      </c>
      <c r="W365" s="185"/>
      <c r="X365" s="185"/>
      <c r="Y365" s="191"/>
      <c r="Z365" s="187"/>
      <c r="AA365" s="166" t="s">
        <v>21663</v>
      </c>
      <c r="AB365" s="166" t="s">
        <v>21663</v>
      </c>
      <c r="AC365" s="166"/>
      <c r="AD365" s="166"/>
      <c r="AE365" s="166"/>
      <c r="AF365" s="166"/>
      <c r="AG365" s="166"/>
      <c r="AH365" s="166"/>
      <c r="AI365" s="166"/>
      <c r="AJ365" s="169"/>
      <c r="AK365" s="169"/>
      <c r="AL365" s="169"/>
      <c r="AM365" s="169"/>
      <c r="AN365" s="169"/>
      <c r="AO365" s="166"/>
      <c r="AP365" s="187"/>
      <c r="AQ365" s="180"/>
    </row>
    <row r="366" spans="1:43" s="189" customFormat="1" ht="24.75" customHeight="1" x14ac:dyDescent="0.2">
      <c r="A366" s="180">
        <v>365</v>
      </c>
      <c r="B366" s="181" t="s">
        <v>22665</v>
      </c>
      <c r="C366" s="182" t="s">
        <v>22666</v>
      </c>
      <c r="D366" s="207" t="str">
        <f>+INDEX([2]REPORTE_SEG_EXPEDIENTES!$F$1:$F$3006,MATCH(Tabla13[[#This Row],[REGISTRO]],[2]REPORTE_SEG_EXPEDIENTES!$B$1:$B$3006,0))</f>
        <v>22/03/2023</v>
      </c>
      <c r="E366" s="207"/>
      <c r="F366" s="183" t="s">
        <v>11971</v>
      </c>
      <c r="G366" s="207">
        <v>45041</v>
      </c>
      <c r="H366" s="207">
        <v>45041</v>
      </c>
      <c r="I366" s="207">
        <f t="shared" si="9"/>
        <v>45007</v>
      </c>
      <c r="J366" s="328" t="e">
        <f>IF(I366="-","NO ES TUPA",IF(Tabla5[[#This Row],[FECHA FIRMA]]&lt;=Tabla5[[#This Row],[FECHA DE PLAZO MAXIMO DE ATENCION]],"SI","NO"))</f>
        <v>#VALUE!</v>
      </c>
      <c r="K366" s="185"/>
      <c r="L366" s="185" t="str">
        <f>IFERROR(VLOOKUP(K366,[1]Hoja1!$B$2:$F$14234,2,FALSE),"")</f>
        <v/>
      </c>
      <c r="M366" s="185" t="str">
        <f>IFERROR(VLOOKUP(K366,[1]Hoja1!$B$2:$F$14234,3,FALSE),"")</f>
        <v/>
      </c>
      <c r="N366" s="185" t="str">
        <f>IFERROR(VLOOKUP(K366,[1]Hoja1!$B$2:$F$14234,4,FALSE),"")</f>
        <v/>
      </c>
      <c r="O366" s="193" t="s">
        <v>22667</v>
      </c>
      <c r="P366" s="185" t="s">
        <v>14894</v>
      </c>
      <c r="Q366" s="185"/>
      <c r="R366" s="185"/>
      <c r="S366" s="185"/>
      <c r="T366" s="185" t="s">
        <v>19113</v>
      </c>
      <c r="U366" s="185"/>
      <c r="V366" s="185" t="s">
        <v>1981</v>
      </c>
      <c r="W366" s="185"/>
      <c r="X366" s="185"/>
      <c r="Y366" s="191"/>
      <c r="Z366" s="187"/>
      <c r="AA366" s="166"/>
      <c r="AB366" s="166" t="s">
        <v>21663</v>
      </c>
      <c r="AC366" s="166"/>
      <c r="AD366" s="166"/>
      <c r="AE366" s="166"/>
      <c r="AF366" s="166"/>
      <c r="AG366" s="166"/>
      <c r="AH366" s="166"/>
      <c r="AI366" s="166"/>
      <c r="AJ366" s="169"/>
      <c r="AK366" s="169"/>
      <c r="AL366" s="169"/>
      <c r="AM366" s="169"/>
      <c r="AN366" s="169"/>
      <c r="AO366" s="166"/>
      <c r="AP366" s="187"/>
      <c r="AQ366" s="180"/>
    </row>
    <row r="367" spans="1:43" s="189" customFormat="1" ht="24.75" customHeight="1" x14ac:dyDescent="0.2">
      <c r="A367" s="180">
        <v>366</v>
      </c>
      <c r="B367" s="181" t="s">
        <v>22668</v>
      </c>
      <c r="C367" s="182" t="s">
        <v>22669</v>
      </c>
      <c r="D367" s="207" t="str">
        <f>+INDEX([2]REPORTE_SEG_EXPEDIENTES!$F$1:$F$3006,MATCH(Tabla13[[#This Row],[REGISTRO]],[2]REPORTE_SEG_EXPEDIENTES!$B$1:$B$3006,0))</f>
        <v>22/03/2023</v>
      </c>
      <c r="E367" s="207"/>
      <c r="F367" s="183" t="s">
        <v>11971</v>
      </c>
      <c r="G367" s="207">
        <v>45041</v>
      </c>
      <c r="H367" s="207">
        <v>45041</v>
      </c>
      <c r="I367" s="207">
        <f t="shared" si="9"/>
        <v>45007</v>
      </c>
      <c r="J367" s="328" t="e">
        <f>IF(I367="-","NO ES TUPA",IF(Tabla5[[#This Row],[FECHA FIRMA]]&lt;=Tabla5[[#This Row],[FECHA DE PLAZO MAXIMO DE ATENCION]],"SI","NO"))</f>
        <v>#VALUE!</v>
      </c>
      <c r="K367" s="185"/>
      <c r="L367" s="185" t="str">
        <f>IFERROR(VLOOKUP(K367,[1]Hoja1!$B$2:$F$14234,2,FALSE),"")</f>
        <v/>
      </c>
      <c r="M367" s="185" t="str">
        <f>IFERROR(VLOOKUP(K367,[1]Hoja1!$B$2:$F$14234,3,FALSE),"")</f>
        <v/>
      </c>
      <c r="N367" s="185" t="str">
        <f>IFERROR(VLOOKUP(K367,[1]Hoja1!$B$2:$F$14234,4,FALSE),"")</f>
        <v/>
      </c>
      <c r="O367" s="193" t="s">
        <v>21499</v>
      </c>
      <c r="P367" s="185" t="s">
        <v>14894</v>
      </c>
      <c r="Q367" s="185"/>
      <c r="R367" s="185"/>
      <c r="S367" s="185"/>
      <c r="T367" s="185" t="s">
        <v>19113</v>
      </c>
      <c r="U367" s="185"/>
      <c r="V367" s="185" t="s">
        <v>1981</v>
      </c>
      <c r="W367" s="185"/>
      <c r="X367" s="185"/>
      <c r="Y367" s="191"/>
      <c r="Z367" s="187"/>
      <c r="AA367" s="166"/>
      <c r="AB367" s="166" t="s">
        <v>21663</v>
      </c>
      <c r="AC367" s="166"/>
      <c r="AD367" s="166"/>
      <c r="AE367" s="166"/>
      <c r="AF367" s="166"/>
      <c r="AG367" s="166"/>
      <c r="AH367" s="166"/>
      <c r="AI367" s="166"/>
      <c r="AJ367" s="169"/>
      <c r="AK367" s="169"/>
      <c r="AL367" s="169"/>
      <c r="AM367" s="169"/>
      <c r="AN367" s="169"/>
      <c r="AO367" s="166"/>
      <c r="AP367" s="187"/>
      <c r="AQ367" s="180"/>
    </row>
    <row r="368" spans="1:43" s="189" customFormat="1" ht="24.75" customHeight="1" x14ac:dyDescent="0.2">
      <c r="A368" s="180">
        <v>367</v>
      </c>
      <c r="B368" s="181" t="s">
        <v>22670</v>
      </c>
      <c r="C368" s="182" t="s">
        <v>22671</v>
      </c>
      <c r="D368" s="207" t="str">
        <f>+INDEX([2]REPORTE_SEG_EXPEDIENTES!$F$1:$F$3006,MATCH(Tabla13[[#This Row],[REGISTRO]],[2]REPORTE_SEG_EXPEDIENTES!$B$1:$B$3006,0))</f>
        <v>22/03/2023</v>
      </c>
      <c r="E368" s="207"/>
      <c r="F368" s="183" t="s">
        <v>11971</v>
      </c>
      <c r="G368" s="207">
        <v>45041</v>
      </c>
      <c r="H368" s="207">
        <v>45041</v>
      </c>
      <c r="I368" s="207">
        <f t="shared" si="9"/>
        <v>45007</v>
      </c>
      <c r="J368" s="328" t="e">
        <f>IF(I368="-","NO ES TUPA",IF(Tabla5[[#This Row],[FECHA FIRMA]]&lt;=Tabla5[[#This Row],[FECHA DE PLAZO MAXIMO DE ATENCION]],"SI","NO"))</f>
        <v>#VALUE!</v>
      </c>
      <c r="K368" s="185"/>
      <c r="L368" s="185" t="str">
        <f>IFERROR(VLOOKUP(K368,[1]Hoja1!$B$2:$F$14234,2,FALSE),"")</f>
        <v/>
      </c>
      <c r="M368" s="185" t="str">
        <f>IFERROR(VLOOKUP(K368,[1]Hoja1!$B$2:$F$14234,3,FALSE),"")</f>
        <v/>
      </c>
      <c r="N368" s="185" t="str">
        <f>IFERROR(VLOOKUP(K368,[1]Hoja1!$B$2:$F$14234,4,FALSE),"")</f>
        <v/>
      </c>
      <c r="O368" s="193" t="s">
        <v>20101</v>
      </c>
      <c r="P368" s="185" t="s">
        <v>14894</v>
      </c>
      <c r="Q368" s="185"/>
      <c r="R368" s="185"/>
      <c r="S368" s="185"/>
      <c r="T368" s="185" t="s">
        <v>19113</v>
      </c>
      <c r="U368" s="185"/>
      <c r="V368" s="185" t="s">
        <v>1981</v>
      </c>
      <c r="W368" s="185"/>
      <c r="X368" s="185"/>
      <c r="Y368" s="191"/>
      <c r="Z368" s="187"/>
      <c r="AA368" s="166"/>
      <c r="AB368" s="166" t="s">
        <v>21663</v>
      </c>
      <c r="AC368" s="166"/>
      <c r="AD368" s="166"/>
      <c r="AE368" s="166"/>
      <c r="AF368" s="166"/>
      <c r="AG368" s="166"/>
      <c r="AH368" s="166"/>
      <c r="AI368" s="166"/>
      <c r="AJ368" s="169"/>
      <c r="AK368" s="169"/>
      <c r="AL368" s="169"/>
      <c r="AM368" s="169"/>
      <c r="AN368" s="169"/>
      <c r="AO368" s="166"/>
      <c r="AP368" s="187"/>
      <c r="AQ368" s="180"/>
    </row>
    <row r="369" spans="1:43" s="189" customFormat="1" ht="24.75" customHeight="1" x14ac:dyDescent="0.2">
      <c r="A369" s="180">
        <v>368</v>
      </c>
      <c r="B369" s="181" t="s">
        <v>22672</v>
      </c>
      <c r="C369" s="182" t="s">
        <v>22673</v>
      </c>
      <c r="D369" s="207" t="str">
        <f>+INDEX([2]REPORTE_SEG_EXPEDIENTES!$F$1:$F$3006,MATCH(Tabla13[[#This Row],[REGISTRO]],[2]REPORTE_SEG_EXPEDIENTES!$B$1:$B$3006,0))</f>
        <v>16/03/2023</v>
      </c>
      <c r="E369" s="207"/>
      <c r="F369" s="183" t="s">
        <v>11971</v>
      </c>
      <c r="G369" s="207">
        <v>45041</v>
      </c>
      <c r="H369" s="207">
        <v>45041</v>
      </c>
      <c r="I369" s="207">
        <f t="shared" si="9"/>
        <v>45040</v>
      </c>
      <c r="J369" s="328" t="e">
        <f>IF(I369="-","NO ES TUPA",IF(Tabla5[[#This Row],[FECHA FIRMA]]&lt;=Tabla5[[#This Row],[FECHA DE PLAZO MAXIMO DE ATENCION]],"SI","NO"))</f>
        <v>#VALUE!</v>
      </c>
      <c r="K369" s="185"/>
      <c r="L369" s="185" t="str">
        <f>IFERROR(VLOOKUP(K369,[1]Hoja1!$B$2:$F$14234,2,FALSE),"")</f>
        <v/>
      </c>
      <c r="M369" s="185" t="str">
        <f>IFERROR(VLOOKUP(K369,[1]Hoja1!$B$2:$F$14234,3,FALSE),"")</f>
        <v/>
      </c>
      <c r="N369" s="185" t="str">
        <f>IFERROR(VLOOKUP(K369,[1]Hoja1!$B$2:$F$14234,4,FALSE),"")</f>
        <v/>
      </c>
      <c r="O369" s="193" t="s">
        <v>22674</v>
      </c>
      <c r="P369" s="185" t="s">
        <v>14894</v>
      </c>
      <c r="Q369" s="185"/>
      <c r="R369" s="185"/>
      <c r="S369" s="185"/>
      <c r="T369" s="185" t="s">
        <v>19113</v>
      </c>
      <c r="U369" s="185"/>
      <c r="V369" s="185" t="s">
        <v>1981</v>
      </c>
      <c r="W369" s="185"/>
      <c r="X369" s="185"/>
      <c r="Y369" s="191"/>
      <c r="Z369" s="187"/>
      <c r="AA369" s="166"/>
      <c r="AB369" s="166" t="s">
        <v>21663</v>
      </c>
      <c r="AC369" s="166"/>
      <c r="AD369" s="166"/>
      <c r="AE369" s="166"/>
      <c r="AF369" s="166"/>
      <c r="AG369" s="166"/>
      <c r="AH369" s="166"/>
      <c r="AI369" s="166"/>
      <c r="AJ369" s="169"/>
      <c r="AK369" s="169"/>
      <c r="AL369" s="169"/>
      <c r="AM369" s="169"/>
      <c r="AN369" s="169"/>
      <c r="AO369" s="166"/>
      <c r="AP369" s="187"/>
      <c r="AQ369" s="180"/>
    </row>
    <row r="370" spans="1:43" s="189" customFormat="1" ht="24.75" customHeight="1" x14ac:dyDescent="0.2">
      <c r="A370" s="180">
        <v>369</v>
      </c>
      <c r="B370" s="181" t="s">
        <v>22675</v>
      </c>
      <c r="C370" s="182" t="s">
        <v>22676</v>
      </c>
      <c r="D370" s="207" t="str">
        <f>+INDEX([2]REPORTE_SEG_EXPEDIENTES!$F$1:$F$3006,MATCH(Tabla13[[#This Row],[REGISTRO]],[2]REPORTE_SEG_EXPEDIENTES!$B$1:$B$3006,0))</f>
        <v>23/02/2023</v>
      </c>
      <c r="E370" s="207"/>
      <c r="F370" s="183" t="s">
        <v>11971</v>
      </c>
      <c r="G370" s="207">
        <v>45041</v>
      </c>
      <c r="H370" s="207">
        <v>45041</v>
      </c>
      <c r="I370" s="207">
        <f t="shared" si="9"/>
        <v>44985</v>
      </c>
      <c r="J370" s="328" t="e">
        <f>IF(I370="-","NO ES TUPA",IF(Tabla5[[#This Row],[FECHA FIRMA]]&lt;=Tabla5[[#This Row],[FECHA DE PLAZO MAXIMO DE ATENCION]],"SI","NO"))</f>
        <v>#VALUE!</v>
      </c>
      <c r="K370" s="185"/>
      <c r="L370" s="185" t="str">
        <f>IFERROR(VLOOKUP(K370,[1]Hoja1!$B$2:$F$14234,2,FALSE),"")</f>
        <v/>
      </c>
      <c r="M370" s="185" t="str">
        <f>IFERROR(VLOOKUP(K370,[1]Hoja1!$B$2:$F$14234,3,FALSE),"")</f>
        <v/>
      </c>
      <c r="N370" s="185" t="str">
        <f>IFERROR(VLOOKUP(K370,[1]Hoja1!$B$2:$F$14234,4,FALSE),"")</f>
        <v/>
      </c>
      <c r="O370" s="193" t="s">
        <v>22384</v>
      </c>
      <c r="P370" s="185" t="s">
        <v>14894</v>
      </c>
      <c r="Q370" s="185"/>
      <c r="R370" s="185"/>
      <c r="S370" s="185"/>
      <c r="T370" s="185" t="s">
        <v>19113</v>
      </c>
      <c r="U370" s="185"/>
      <c r="V370" s="185" t="s">
        <v>1981</v>
      </c>
      <c r="W370" s="185"/>
      <c r="X370" s="185"/>
      <c r="Y370" s="191"/>
      <c r="Z370" s="187"/>
      <c r="AA370" s="166"/>
      <c r="AB370" s="166" t="s">
        <v>21663</v>
      </c>
      <c r="AC370" s="166"/>
      <c r="AD370" s="166"/>
      <c r="AE370" s="166"/>
      <c r="AF370" s="166"/>
      <c r="AG370" s="166"/>
      <c r="AH370" s="166"/>
      <c r="AI370" s="166"/>
      <c r="AJ370" s="169"/>
      <c r="AK370" s="169"/>
      <c r="AL370" s="169"/>
      <c r="AM370" s="169"/>
      <c r="AN370" s="169"/>
      <c r="AO370" s="166"/>
      <c r="AP370" s="187"/>
      <c r="AQ370" s="180"/>
    </row>
    <row r="371" spans="1:43" s="189" customFormat="1" ht="24.75" customHeight="1" x14ac:dyDescent="0.2">
      <c r="A371" s="180">
        <v>370</v>
      </c>
      <c r="B371" s="181" t="s">
        <v>22677</v>
      </c>
      <c r="C371" s="182" t="s">
        <v>22678</v>
      </c>
      <c r="D371" s="207" t="str">
        <f>+INDEX([2]REPORTE_SEG_EXPEDIENTES!$F$1:$F$3006,MATCH(Tabla13[[#This Row],[REGISTRO]],[2]REPORTE_SEG_EXPEDIENTES!$B$1:$B$3006,0))</f>
        <v>22/02/2023</v>
      </c>
      <c r="E371" s="207"/>
      <c r="F371" s="183" t="s">
        <v>11971</v>
      </c>
      <c r="G371" s="207">
        <v>45041</v>
      </c>
      <c r="H371" s="207">
        <v>45041</v>
      </c>
      <c r="I371" s="207">
        <f t="shared" si="9"/>
        <v>44984</v>
      </c>
      <c r="J371" s="328" t="e">
        <f>IF(I371="-","NO ES TUPA",IF(Tabla5[[#This Row],[FECHA FIRMA]]&lt;=Tabla5[[#This Row],[FECHA DE PLAZO MAXIMO DE ATENCION]],"SI","NO"))</f>
        <v>#VALUE!</v>
      </c>
      <c r="K371" s="185">
        <v>28646</v>
      </c>
      <c r="L371" s="185" t="str">
        <f>IFERROR(VLOOKUP(K371,[1]Hoja1!$B$2:$F$14234,2,FALSE),"")</f>
        <v>EL NAVEGANTE</v>
      </c>
      <c r="M371" s="185" t="str">
        <f>IFERROR(VLOOKUP(K371,[1]Hoja1!$B$2:$F$14234,3,FALSE),"")</f>
        <v>HO-28646-CM</v>
      </c>
      <c r="N371" s="185" t="s">
        <v>22679</v>
      </c>
      <c r="O371" s="193" t="s">
        <v>22680</v>
      </c>
      <c r="P371" s="185" t="s">
        <v>14894</v>
      </c>
      <c r="Q371" s="185" t="s">
        <v>23</v>
      </c>
      <c r="R371" s="185" t="s">
        <v>19144</v>
      </c>
      <c r="S371" s="185" t="s">
        <v>19598</v>
      </c>
      <c r="T371" s="185" t="s">
        <v>342</v>
      </c>
      <c r="U371" s="185" t="s">
        <v>21675</v>
      </c>
      <c r="V371" s="185" t="s">
        <v>1981</v>
      </c>
      <c r="W371" s="185"/>
      <c r="X371" s="185"/>
      <c r="Y371" s="191"/>
      <c r="Z371" s="187"/>
      <c r="AA371" s="166" t="s">
        <v>21663</v>
      </c>
      <c r="AB371" s="166"/>
      <c r="AC371" s="166"/>
      <c r="AD371" s="166"/>
      <c r="AE371" s="166"/>
      <c r="AF371" s="166"/>
      <c r="AG371" s="166"/>
      <c r="AH371" s="166"/>
      <c r="AI371" s="166"/>
      <c r="AJ371" s="169"/>
      <c r="AK371" s="169"/>
      <c r="AL371" s="169"/>
      <c r="AM371" s="169"/>
      <c r="AN371" s="169"/>
      <c r="AO371" s="166"/>
      <c r="AP371" s="187"/>
      <c r="AQ371" s="180"/>
    </row>
    <row r="372" spans="1:43" s="189" customFormat="1" ht="24.75" customHeight="1" x14ac:dyDescent="0.2">
      <c r="A372" s="180">
        <v>371</v>
      </c>
      <c r="B372" s="181" t="s">
        <v>22681</v>
      </c>
      <c r="C372" s="182" t="s">
        <v>22682</v>
      </c>
      <c r="D372" s="207" t="str">
        <f>+INDEX([2]REPORTE_SEG_EXPEDIENTES!$F$1:$F$3006,MATCH(Tabla13[[#This Row],[REGISTRO]],[2]REPORTE_SEG_EXPEDIENTES!$B$1:$B$3006,0))</f>
        <v>21/04/2023</v>
      </c>
      <c r="E372" s="207"/>
      <c r="F372" s="183" t="s">
        <v>11971</v>
      </c>
      <c r="G372" s="207">
        <v>45042</v>
      </c>
      <c r="H372" s="207">
        <v>45042</v>
      </c>
      <c r="I372" s="207">
        <f t="shared" si="9"/>
        <v>45038</v>
      </c>
      <c r="J372" s="328" t="e">
        <f>IF(I372="-","NO ES TUPA",IF(Tabla5[[#This Row],[FECHA FIRMA]]&lt;=Tabla5[[#This Row],[FECHA DE PLAZO MAXIMO DE ATENCION]],"SI","NO"))</f>
        <v>#VALUE!</v>
      </c>
      <c r="K372" s="185"/>
      <c r="L372" s="185" t="str">
        <f>IFERROR(VLOOKUP(K372,[1]Hoja1!$B$2:$F$14234,2,FALSE),"")</f>
        <v/>
      </c>
      <c r="M372" s="185" t="str">
        <f>IFERROR(VLOOKUP(K372,[1]Hoja1!$B$2:$F$14234,3,FALSE),"")</f>
        <v/>
      </c>
      <c r="N372" s="185" t="str">
        <f>IFERROR(VLOOKUP(K372,[1]Hoja1!$B$2:$F$14234,4,FALSE),"")</f>
        <v/>
      </c>
      <c r="O372" s="193" t="s">
        <v>22683</v>
      </c>
      <c r="P372" s="185" t="s">
        <v>14894</v>
      </c>
      <c r="Q372" s="185" t="s">
        <v>23</v>
      </c>
      <c r="R372" s="185" t="s">
        <v>21541</v>
      </c>
      <c r="S372" s="185" t="s">
        <v>21542</v>
      </c>
      <c r="T372" s="185" t="s">
        <v>21458</v>
      </c>
      <c r="U372" s="185"/>
      <c r="V372" s="185" t="s">
        <v>1981</v>
      </c>
      <c r="W372" s="185"/>
      <c r="X372" s="185"/>
      <c r="Y372" s="191"/>
      <c r="Z372" s="187"/>
      <c r="AA372" s="166" t="s">
        <v>21663</v>
      </c>
      <c r="AB372" s="166" t="s">
        <v>21663</v>
      </c>
      <c r="AC372" s="166"/>
      <c r="AD372" s="166"/>
      <c r="AE372" s="166"/>
      <c r="AF372" s="166"/>
      <c r="AG372" s="166"/>
      <c r="AH372" s="166"/>
      <c r="AI372" s="166"/>
      <c r="AJ372" s="169"/>
      <c r="AK372" s="169"/>
      <c r="AL372" s="169"/>
      <c r="AM372" s="169"/>
      <c r="AN372" s="169"/>
      <c r="AO372" s="166"/>
      <c r="AP372" s="187"/>
      <c r="AQ372" s="180"/>
    </row>
    <row r="373" spans="1:43" s="189" customFormat="1" ht="24.75" customHeight="1" x14ac:dyDescent="0.2">
      <c r="A373" s="180">
        <v>372</v>
      </c>
      <c r="B373" s="181" t="s">
        <v>22684</v>
      </c>
      <c r="C373" s="182" t="s">
        <v>22460</v>
      </c>
      <c r="D373" s="207" t="str">
        <f>+INDEX([2]REPORTE_SEG_EXPEDIENTES!$F$1:$F$3006,MATCH(Tabla13[[#This Row],[REGISTRO]],[2]REPORTE_SEG_EXPEDIENTES!$B$1:$B$3006,0))</f>
        <v>02/09/2022</v>
      </c>
      <c r="E373" s="207"/>
      <c r="F373" s="183" t="s">
        <v>11971</v>
      </c>
      <c r="G373" s="207">
        <v>45042</v>
      </c>
      <c r="H373" s="207">
        <v>45042</v>
      </c>
      <c r="I373" s="207">
        <f t="shared" si="9"/>
        <v>44833</v>
      </c>
      <c r="J373" s="328" t="e">
        <f>IF(I373="-","NO ES TUPA",IF(Tabla5[[#This Row],[FECHA FIRMA]]&lt;=Tabla5[[#This Row],[FECHA DE PLAZO MAXIMO DE ATENCION]],"SI","NO"))</f>
        <v>#VALUE!</v>
      </c>
      <c r="K373" s="185"/>
      <c r="L373" s="185" t="str">
        <f>IFERROR(VLOOKUP(K373,[1]Hoja1!$B$2:$F$14234,2,FALSE),"")</f>
        <v/>
      </c>
      <c r="M373" s="185" t="str">
        <f>IFERROR(VLOOKUP(K373,[1]Hoja1!$B$2:$F$14234,3,FALSE),"")</f>
        <v/>
      </c>
      <c r="N373" s="185" t="str">
        <f>IFERROR(VLOOKUP(K373,[1]Hoja1!$B$2:$F$14234,4,FALSE),"")</f>
        <v/>
      </c>
      <c r="O373" s="193" t="s">
        <v>22685</v>
      </c>
      <c r="P373" s="185" t="s">
        <v>14894</v>
      </c>
      <c r="Q373" s="185"/>
      <c r="R373" s="185"/>
      <c r="S373" s="185"/>
      <c r="T373" s="185" t="s">
        <v>21457</v>
      </c>
      <c r="U373" s="185"/>
      <c r="V373" s="185" t="s">
        <v>21444</v>
      </c>
      <c r="W373" s="185"/>
      <c r="X373" s="185"/>
      <c r="Y373" s="191"/>
      <c r="Z373" s="187"/>
      <c r="AA373" s="166" t="s">
        <v>21663</v>
      </c>
      <c r="AB373" s="166"/>
      <c r="AC373" s="166"/>
      <c r="AD373" s="166"/>
      <c r="AE373" s="166"/>
      <c r="AF373" s="166"/>
      <c r="AG373" s="166"/>
      <c r="AH373" s="166"/>
      <c r="AI373" s="166"/>
      <c r="AJ373" s="169"/>
      <c r="AK373" s="169"/>
      <c r="AL373" s="169"/>
      <c r="AM373" s="169"/>
      <c r="AN373" s="169"/>
      <c r="AO373" s="166"/>
      <c r="AP373" s="187"/>
      <c r="AQ373" s="180"/>
    </row>
    <row r="374" spans="1:43" s="189" customFormat="1" ht="24.75" customHeight="1" x14ac:dyDescent="0.2">
      <c r="A374" s="180">
        <v>373</v>
      </c>
      <c r="B374" s="181" t="s">
        <v>22686</v>
      </c>
      <c r="C374" s="182" t="s">
        <v>22687</v>
      </c>
      <c r="D374" s="207" t="str">
        <f>+INDEX([2]REPORTE_SEG_EXPEDIENTES!$F$1:$F$3006,MATCH(Tabla13[[#This Row],[REGISTRO]],[2]REPORTE_SEG_EXPEDIENTES!$B$1:$B$3006,0))</f>
        <v>11/04/2023</v>
      </c>
      <c r="E374" s="207"/>
      <c r="F374" s="183" t="s">
        <v>11971</v>
      </c>
      <c r="G374" s="207">
        <v>45043</v>
      </c>
      <c r="H374" s="207">
        <v>45043</v>
      </c>
      <c r="I374" s="207">
        <f t="shared" si="9"/>
        <v>45062</v>
      </c>
      <c r="J374" s="328" t="e">
        <f>IF(I374="-","NO ES TUPA",IF(Tabla5[[#This Row],[FECHA FIRMA]]&lt;=Tabla5[[#This Row],[FECHA DE PLAZO MAXIMO DE ATENCION]],"SI","NO"))</f>
        <v>#VALUE!</v>
      </c>
      <c r="K374" s="185"/>
      <c r="L374" s="185" t="str">
        <f>IFERROR(VLOOKUP(K374,[1]Hoja1!$B$2:$F$14234,2,FALSE),"")</f>
        <v/>
      </c>
      <c r="M374" s="185" t="str">
        <f>IFERROR(VLOOKUP(K374,[1]Hoja1!$B$2:$F$14234,3,FALSE),"")</f>
        <v/>
      </c>
      <c r="N374" s="185" t="str">
        <f>IFERROR(VLOOKUP(K374,[1]Hoja1!$B$2:$F$14234,4,FALSE),"")</f>
        <v/>
      </c>
      <c r="O374" s="193" t="s">
        <v>22688</v>
      </c>
      <c r="P374" s="185" t="s">
        <v>14894</v>
      </c>
      <c r="Q374" s="185"/>
      <c r="R374" s="185"/>
      <c r="S374" s="185"/>
      <c r="T374" s="185" t="s">
        <v>342</v>
      </c>
      <c r="U374" s="185" t="s">
        <v>22689</v>
      </c>
      <c r="V374" s="185" t="s">
        <v>1981</v>
      </c>
      <c r="W374" s="185"/>
      <c r="X374" s="185"/>
      <c r="Y374" s="191"/>
      <c r="Z374" s="187"/>
      <c r="AA374" s="166" t="s">
        <v>21663</v>
      </c>
      <c r="AB374" s="166"/>
      <c r="AC374" s="166"/>
      <c r="AD374" s="166"/>
      <c r="AE374" s="166"/>
      <c r="AF374" s="166"/>
      <c r="AG374" s="166"/>
      <c r="AH374" s="166"/>
      <c r="AI374" s="166"/>
      <c r="AJ374" s="169"/>
      <c r="AK374" s="169"/>
      <c r="AL374" s="169"/>
      <c r="AM374" s="169"/>
      <c r="AN374" s="169"/>
      <c r="AO374" s="166"/>
      <c r="AP374" s="187"/>
      <c r="AQ374" s="180"/>
    </row>
    <row r="375" spans="1:43" s="189" customFormat="1" ht="24.75" customHeight="1" x14ac:dyDescent="0.2">
      <c r="A375" s="180">
        <v>374</v>
      </c>
      <c r="B375" s="181" t="s">
        <v>22690</v>
      </c>
      <c r="C375" s="182" t="s">
        <v>22691</v>
      </c>
      <c r="D375" s="207" t="e">
        <f>+INDEX([2]REPORTE_SEG_EXPEDIENTES!$F$1:$F$3006,MATCH(Tabla13[[#This Row],[REGISTRO]],[2]REPORTE_SEG_EXPEDIENTES!$B$1:$B$3006,0))</f>
        <v>#N/A</v>
      </c>
      <c r="E375" s="207"/>
      <c r="F375" s="183" t="s">
        <v>11971</v>
      </c>
      <c r="G375" s="207">
        <v>45043</v>
      </c>
      <c r="H375" s="207">
        <v>45043</v>
      </c>
      <c r="I375" s="207" t="e">
        <f t="shared" si="9"/>
        <v>#N/A</v>
      </c>
      <c r="J375" s="328" t="e">
        <f>IF(I375="-","NO ES TUPA",IF(Tabla5[[#This Row],[FECHA FIRMA]]&lt;=Tabla5[[#This Row],[FECHA DE PLAZO MAXIMO DE ATENCION]],"SI","NO"))</f>
        <v>#N/A</v>
      </c>
      <c r="K375" s="185"/>
      <c r="L375" s="185" t="str">
        <f>IFERROR(VLOOKUP(K375,[1]Hoja1!$B$2:$F$14234,2,FALSE),"")</f>
        <v/>
      </c>
      <c r="M375" s="185" t="str">
        <f>IFERROR(VLOOKUP(K375,[1]Hoja1!$B$2:$F$14234,3,FALSE),"")</f>
        <v/>
      </c>
      <c r="N375" s="185" t="str">
        <f>IFERROR(VLOOKUP(K375,[1]Hoja1!$B$2:$F$14234,4,FALSE),"")</f>
        <v/>
      </c>
      <c r="O375" s="193" t="s">
        <v>22692</v>
      </c>
      <c r="P375" s="185" t="s">
        <v>14894</v>
      </c>
      <c r="Q375" s="185"/>
      <c r="R375" s="185"/>
      <c r="S375" s="185"/>
      <c r="T375" s="185" t="s">
        <v>21456</v>
      </c>
      <c r="U375" s="185" t="s">
        <v>19606</v>
      </c>
      <c r="V375" s="185" t="s">
        <v>1981</v>
      </c>
      <c r="W375" s="185"/>
      <c r="X375" s="185" t="s">
        <v>20298</v>
      </c>
      <c r="Y375" s="191"/>
      <c r="Z375" s="187"/>
      <c r="AA375" s="166" t="s">
        <v>21663</v>
      </c>
      <c r="AB375" s="166"/>
      <c r="AC375" s="166"/>
      <c r="AD375" s="166"/>
      <c r="AE375" s="166"/>
      <c r="AF375" s="166"/>
      <c r="AG375" s="166"/>
      <c r="AH375" s="166"/>
      <c r="AI375" s="166"/>
      <c r="AJ375" s="169"/>
      <c r="AK375" s="169"/>
      <c r="AL375" s="166" t="s">
        <v>21663</v>
      </c>
      <c r="AM375" s="166"/>
      <c r="AN375" s="166"/>
      <c r="AO375" s="166"/>
      <c r="AP375" s="187"/>
      <c r="AQ375" s="180"/>
    </row>
    <row r="376" spans="1:43" s="189" customFormat="1" ht="24.75" customHeight="1" x14ac:dyDescent="0.2">
      <c r="A376" s="180">
        <v>375</v>
      </c>
      <c r="B376" s="181" t="s">
        <v>22693</v>
      </c>
      <c r="C376" s="182" t="s">
        <v>22694</v>
      </c>
      <c r="D376" s="207" t="str">
        <f>+INDEX([2]REPORTE_SEG_EXPEDIENTES!$F$1:$F$3006,MATCH(Tabla13[[#This Row],[REGISTRO]],[2]REPORTE_SEG_EXPEDIENTES!$B$1:$B$3006,0))</f>
        <v>25/04/2023</v>
      </c>
      <c r="E376" s="207"/>
      <c r="F376" s="183" t="s">
        <v>11971</v>
      </c>
      <c r="G376" s="207">
        <v>45043</v>
      </c>
      <c r="H376" s="207">
        <v>45043</v>
      </c>
      <c r="I376" s="207">
        <f t="shared" si="9"/>
        <v>45044</v>
      </c>
      <c r="J376" s="328" t="e">
        <f>IF(I376="-","NO ES TUPA",IF(Tabla5[[#This Row],[FECHA FIRMA]]&lt;=Tabla5[[#This Row],[FECHA DE PLAZO MAXIMO DE ATENCION]],"SI","NO"))</f>
        <v>#VALUE!</v>
      </c>
      <c r="K376" s="185"/>
      <c r="L376" s="185" t="str">
        <f>IFERROR(VLOOKUP(K376,[1]Hoja1!$B$2:$F$14234,2,FALSE),"")</f>
        <v/>
      </c>
      <c r="M376" s="185" t="str">
        <f>IFERROR(VLOOKUP(K376,[1]Hoja1!$B$2:$F$14234,3,FALSE),"")</f>
        <v/>
      </c>
      <c r="N376" s="185" t="str">
        <f>IFERROR(VLOOKUP(K376,[1]Hoja1!$B$2:$F$14234,4,FALSE),"")</f>
        <v/>
      </c>
      <c r="O376" s="193" t="s">
        <v>22695</v>
      </c>
      <c r="P376" s="185" t="s">
        <v>14894</v>
      </c>
      <c r="Q376" s="185" t="s">
        <v>23</v>
      </c>
      <c r="R376" s="185" t="s">
        <v>21541</v>
      </c>
      <c r="S376" s="185" t="s">
        <v>21542</v>
      </c>
      <c r="T376" s="185" t="s">
        <v>21458</v>
      </c>
      <c r="U376" s="185"/>
      <c r="V376" s="185" t="s">
        <v>1981</v>
      </c>
      <c r="W376" s="185"/>
      <c r="X376" s="185"/>
      <c r="Y376" s="191"/>
      <c r="Z376" s="187"/>
      <c r="AA376" s="166" t="s">
        <v>21663</v>
      </c>
      <c r="AB376" s="166" t="s">
        <v>21663</v>
      </c>
      <c r="AC376" s="166"/>
      <c r="AD376" s="166"/>
      <c r="AE376" s="166"/>
      <c r="AF376" s="166"/>
      <c r="AG376" s="166"/>
      <c r="AH376" s="166"/>
      <c r="AI376" s="166"/>
      <c r="AJ376" s="169"/>
      <c r="AK376" s="169"/>
      <c r="AL376" s="169"/>
      <c r="AM376" s="169"/>
      <c r="AN376" s="169"/>
      <c r="AO376" s="166"/>
      <c r="AP376" s="187"/>
      <c r="AQ376" s="180"/>
    </row>
    <row r="377" spans="1:43" s="189" customFormat="1" ht="24.75" customHeight="1" x14ac:dyDescent="0.2">
      <c r="A377" s="180">
        <v>376</v>
      </c>
      <c r="B377" s="181" t="s">
        <v>22696</v>
      </c>
      <c r="C377" s="182" t="s">
        <v>22697</v>
      </c>
      <c r="D377" s="207" t="e">
        <f>+INDEX([2]REPORTE_SEG_EXPEDIENTES!$F$1:$F$3006,MATCH(Tabla13[[#This Row],[REGISTRO]],[2]REPORTE_SEG_EXPEDIENTES!$B$1:$B$3006,0))</f>
        <v>#N/A</v>
      </c>
      <c r="E377" s="207"/>
      <c r="F377" s="183" t="s">
        <v>11971</v>
      </c>
      <c r="G377" s="207">
        <v>45043</v>
      </c>
      <c r="H377" s="207">
        <v>45043</v>
      </c>
      <c r="I377" s="207" t="e">
        <f t="shared" si="9"/>
        <v>#N/A</v>
      </c>
      <c r="J377" s="328" t="e">
        <f>IF(I377="-","NO ES TUPA",IF(Tabla5[[#This Row],[FECHA FIRMA]]&lt;=Tabla5[[#This Row],[FECHA DE PLAZO MAXIMO DE ATENCION]],"SI","NO"))</f>
        <v>#N/A</v>
      </c>
      <c r="K377" s="185"/>
      <c r="L377" s="185" t="str">
        <f>IFERROR(VLOOKUP(K377,[1]Hoja1!$B$2:$F$14234,2,FALSE),"")</f>
        <v/>
      </c>
      <c r="M377" s="185" t="str">
        <f>IFERROR(VLOOKUP(K377,[1]Hoja1!$B$2:$F$14234,3,FALSE),"")</f>
        <v/>
      </c>
      <c r="N377" s="185" t="str">
        <f>IFERROR(VLOOKUP(K377,[1]Hoja1!$B$2:$F$14234,4,FALSE),"")</f>
        <v/>
      </c>
      <c r="O377" s="193" t="s">
        <v>22698</v>
      </c>
      <c r="P377" s="185" t="s">
        <v>14894</v>
      </c>
      <c r="Q377" s="185" t="s">
        <v>19598</v>
      </c>
      <c r="R377" s="185"/>
      <c r="S377" s="185" t="s">
        <v>19598</v>
      </c>
      <c r="T377" s="185" t="s">
        <v>21456</v>
      </c>
      <c r="U377" s="185"/>
      <c r="V377" s="185" t="s">
        <v>1981</v>
      </c>
      <c r="W377" s="185"/>
      <c r="X377" s="205" t="s">
        <v>21928</v>
      </c>
      <c r="Y377" s="191"/>
      <c r="Z377" s="187"/>
      <c r="AA377" s="166" t="s">
        <v>21663</v>
      </c>
      <c r="AB377" s="166"/>
      <c r="AC377" s="166"/>
      <c r="AD377" s="166"/>
      <c r="AE377" s="166"/>
      <c r="AF377" s="166"/>
      <c r="AG377" s="166"/>
      <c r="AH377" s="166"/>
      <c r="AI377" s="166"/>
      <c r="AJ377" s="169"/>
      <c r="AK377" s="169"/>
      <c r="AL377" s="169"/>
      <c r="AM377" s="169"/>
      <c r="AN377" s="169"/>
      <c r="AO377" s="166"/>
      <c r="AP377" s="187"/>
      <c r="AQ377" s="180"/>
    </row>
    <row r="378" spans="1:43" s="189" customFormat="1" ht="24.75" customHeight="1" x14ac:dyDescent="0.2">
      <c r="A378" s="180">
        <v>377</v>
      </c>
      <c r="B378" s="181" t="s">
        <v>22699</v>
      </c>
      <c r="C378" s="182" t="s">
        <v>22700</v>
      </c>
      <c r="D378" s="207" t="str">
        <f>+INDEX([2]REPORTE_SEG_EXPEDIENTES!$F$1:$F$3006,MATCH(Tabla13[[#This Row],[REGISTRO]],[2]REPORTE_SEG_EXPEDIENTES!$B$1:$B$3006,0))</f>
        <v>13/03/2023</v>
      </c>
      <c r="E378" s="207"/>
      <c r="F378" s="183" t="s">
        <v>11971</v>
      </c>
      <c r="G378" s="207">
        <v>45043</v>
      </c>
      <c r="H378" s="207">
        <v>45043</v>
      </c>
      <c r="I378" s="207">
        <f t="shared" si="9"/>
        <v>45035</v>
      </c>
      <c r="J378" s="328" t="e">
        <f>IF(I378="-","NO ES TUPA",IF(Tabla5[[#This Row],[FECHA FIRMA]]&lt;=Tabla5[[#This Row],[FECHA DE PLAZO MAXIMO DE ATENCION]],"SI","NO"))</f>
        <v>#VALUE!</v>
      </c>
      <c r="K378" s="185"/>
      <c r="L378" s="185" t="str">
        <f>IFERROR(VLOOKUP(K378,[1]Hoja1!$B$2:$F$14234,2,FALSE),"")</f>
        <v/>
      </c>
      <c r="M378" s="185" t="str">
        <f>IFERROR(VLOOKUP(K378,[1]Hoja1!$B$2:$F$14234,3,FALSE),"")</f>
        <v/>
      </c>
      <c r="N378" s="185" t="str">
        <f>IFERROR(VLOOKUP(K378,[1]Hoja1!$B$2:$F$14234,4,FALSE),"")</f>
        <v/>
      </c>
      <c r="O378" s="193" t="s">
        <v>22701</v>
      </c>
      <c r="P378" s="185" t="s">
        <v>14894</v>
      </c>
      <c r="Q378" s="185"/>
      <c r="R378" s="185"/>
      <c r="S378" s="185"/>
      <c r="T378" s="185" t="s">
        <v>21456</v>
      </c>
      <c r="U378" s="185"/>
      <c r="V378" s="185" t="s">
        <v>1981</v>
      </c>
      <c r="W378" s="185"/>
      <c r="X378" s="185"/>
      <c r="Y378" s="191"/>
      <c r="Z378" s="187"/>
      <c r="AA378" s="166" t="s">
        <v>21663</v>
      </c>
      <c r="AB378" s="166"/>
      <c r="AC378" s="166" t="s">
        <v>21663</v>
      </c>
      <c r="AD378" s="166"/>
      <c r="AE378" s="166"/>
      <c r="AF378" s="166"/>
      <c r="AG378" s="166"/>
      <c r="AH378" s="166"/>
      <c r="AI378" s="166"/>
      <c r="AJ378" s="169"/>
      <c r="AK378" s="169"/>
      <c r="AL378" s="169"/>
      <c r="AM378" s="169"/>
      <c r="AN378" s="169"/>
      <c r="AO378" s="166"/>
      <c r="AP378" s="187"/>
      <c r="AQ378" s="180"/>
    </row>
    <row r="379" spans="1:43" s="189" customFormat="1" ht="24.75" customHeight="1" x14ac:dyDescent="0.2">
      <c r="A379" s="180">
        <v>378</v>
      </c>
      <c r="B379" s="181" t="s">
        <v>22702</v>
      </c>
      <c r="C379" s="182" t="s">
        <v>22703</v>
      </c>
      <c r="D379" s="207" t="str">
        <f>+INDEX([2]REPORTE_SEG_EXPEDIENTES!$F$1:$F$3006,MATCH(Tabla13[[#This Row],[REGISTRO]],[2]REPORTE_SEG_EXPEDIENTES!$B$1:$B$3006,0))</f>
        <v>25/04/2023</v>
      </c>
      <c r="E379" s="207"/>
      <c r="F379" s="183" t="s">
        <v>11971</v>
      </c>
      <c r="G379" s="207">
        <v>45043</v>
      </c>
      <c r="H379" s="207">
        <v>45043</v>
      </c>
      <c r="I379" s="207">
        <f t="shared" si="9"/>
        <v>45044</v>
      </c>
      <c r="J379" s="328" t="e">
        <f>IF(I379="-","NO ES TUPA",IF(Tabla5[[#This Row],[FECHA FIRMA]]&lt;=Tabla5[[#This Row],[FECHA DE PLAZO MAXIMO DE ATENCION]],"SI","NO"))</f>
        <v>#VALUE!</v>
      </c>
      <c r="K379" s="185"/>
      <c r="L379" s="185" t="str">
        <f>IFERROR(VLOOKUP(K379,[1]Hoja1!$B$2:$F$14234,2,FALSE),"")</f>
        <v/>
      </c>
      <c r="M379" s="185" t="str">
        <f>IFERROR(VLOOKUP(K379,[1]Hoja1!$B$2:$F$14234,3,FALSE),"")</f>
        <v/>
      </c>
      <c r="N379" s="185" t="str">
        <f>IFERROR(VLOOKUP(K379,[1]Hoja1!$B$2:$F$14234,4,FALSE),"")</f>
        <v/>
      </c>
      <c r="O379" s="193" t="s">
        <v>22704</v>
      </c>
      <c r="P379" s="185" t="s">
        <v>14894</v>
      </c>
      <c r="Q379" s="185" t="s">
        <v>23</v>
      </c>
      <c r="R379" s="185" t="s">
        <v>21541</v>
      </c>
      <c r="S379" s="185" t="s">
        <v>21542</v>
      </c>
      <c r="T379" s="185" t="s">
        <v>21458</v>
      </c>
      <c r="U379" s="185"/>
      <c r="V379" s="185" t="s">
        <v>1981</v>
      </c>
      <c r="W379" s="185"/>
      <c r="X379" s="185"/>
      <c r="Y379" s="191"/>
      <c r="Z379" s="187"/>
      <c r="AA379" s="166" t="s">
        <v>21663</v>
      </c>
      <c r="AB379" s="166" t="s">
        <v>21663</v>
      </c>
      <c r="AC379" s="166"/>
      <c r="AD379" s="166"/>
      <c r="AE379" s="166"/>
      <c r="AF379" s="166"/>
      <c r="AG379" s="166"/>
      <c r="AH379" s="166"/>
      <c r="AI379" s="166"/>
      <c r="AJ379" s="169"/>
      <c r="AK379" s="169"/>
      <c r="AL379" s="169"/>
      <c r="AM379" s="169"/>
      <c r="AN379" s="169"/>
      <c r="AO379" s="166"/>
      <c r="AP379" s="187"/>
      <c r="AQ379" s="180"/>
    </row>
    <row r="380" spans="1:43" s="189" customFormat="1" ht="24.75" customHeight="1" x14ac:dyDescent="0.2">
      <c r="A380" s="180">
        <v>379</v>
      </c>
      <c r="B380" s="181" t="s">
        <v>22705</v>
      </c>
      <c r="C380" s="182" t="s">
        <v>22706</v>
      </c>
      <c r="D380" s="207" t="e">
        <f>+INDEX([2]REPORTE_SEG_EXPEDIENTES!$F$1:$F$3006,MATCH(Tabla13[[#This Row],[REGISTRO]],[2]REPORTE_SEG_EXPEDIENTES!$B$1:$B$3006,0))</f>
        <v>#N/A</v>
      </c>
      <c r="E380" s="207"/>
      <c r="F380" s="183" t="s">
        <v>11971</v>
      </c>
      <c r="G380" s="207">
        <v>45043</v>
      </c>
      <c r="H380" s="207">
        <v>45043</v>
      </c>
      <c r="I380" s="207" t="e">
        <f t="shared" si="9"/>
        <v>#N/A</v>
      </c>
      <c r="J380" s="328" t="e">
        <f>IF(I380="-","NO ES TUPA",IF(Tabla5[[#This Row],[FECHA FIRMA]]&lt;=Tabla5[[#This Row],[FECHA DE PLAZO MAXIMO DE ATENCION]],"SI","NO"))</f>
        <v>#N/A</v>
      </c>
      <c r="K380" s="185"/>
      <c r="L380" s="185" t="str">
        <f>IFERROR(VLOOKUP(K380,[1]Hoja1!$B$2:$F$14234,2,FALSE),"")</f>
        <v/>
      </c>
      <c r="M380" s="185" t="str">
        <f>IFERROR(VLOOKUP(K380,[1]Hoja1!$B$2:$F$14234,3,FALSE),"")</f>
        <v/>
      </c>
      <c r="N380" s="185" t="str">
        <f>IFERROR(VLOOKUP(K380,[1]Hoja1!$B$2:$F$14234,4,FALSE),"")</f>
        <v/>
      </c>
      <c r="O380" s="193" t="s">
        <v>22707</v>
      </c>
      <c r="P380" s="185" t="s">
        <v>14894</v>
      </c>
      <c r="Q380" s="185"/>
      <c r="R380" s="185"/>
      <c r="S380" s="185"/>
      <c r="T380" s="185" t="s">
        <v>21456</v>
      </c>
      <c r="U380" s="185"/>
      <c r="V380" s="185" t="s">
        <v>1981</v>
      </c>
      <c r="W380" s="185"/>
      <c r="X380" s="185" t="s">
        <v>21537</v>
      </c>
      <c r="Y380" s="191"/>
      <c r="Z380" s="187"/>
      <c r="AA380" s="166" t="s">
        <v>21663</v>
      </c>
      <c r="AB380" s="166"/>
      <c r="AC380" s="166"/>
      <c r="AD380" s="166"/>
      <c r="AE380" s="166"/>
      <c r="AF380" s="166"/>
      <c r="AG380" s="166"/>
      <c r="AH380" s="166"/>
      <c r="AI380" s="166"/>
      <c r="AJ380" s="169"/>
      <c r="AK380" s="169"/>
      <c r="AL380" s="169"/>
      <c r="AM380" s="166" t="s">
        <v>21663</v>
      </c>
      <c r="AN380" s="166"/>
      <c r="AO380" s="166"/>
      <c r="AP380" s="187"/>
      <c r="AQ380" s="180"/>
    </row>
    <row r="381" spans="1:43" s="189" customFormat="1" ht="24.75" customHeight="1" x14ac:dyDescent="0.2">
      <c r="A381" s="180">
        <v>380</v>
      </c>
      <c r="B381" s="181" t="s">
        <v>22708</v>
      </c>
      <c r="C381" s="182" t="s">
        <v>22709</v>
      </c>
      <c r="D381" s="207" t="str">
        <f>+INDEX([2]REPORTE_SEG_EXPEDIENTES!$F$1:$F$3006,MATCH(Tabla13[[#This Row],[REGISTRO]],[2]REPORTE_SEG_EXPEDIENTES!$B$1:$B$3006,0))</f>
        <v>25/04/2023</v>
      </c>
      <c r="E381" s="207"/>
      <c r="F381" s="183" t="s">
        <v>11971</v>
      </c>
      <c r="G381" s="207">
        <v>45043</v>
      </c>
      <c r="H381" s="207">
        <v>45043</v>
      </c>
      <c r="I381" s="207">
        <f t="shared" si="9"/>
        <v>45044</v>
      </c>
      <c r="J381" s="328" t="e">
        <f>IF(I381="-","NO ES TUPA",IF(Tabla5[[#This Row],[FECHA FIRMA]]&lt;=Tabla5[[#This Row],[FECHA DE PLAZO MAXIMO DE ATENCION]],"SI","NO"))</f>
        <v>#VALUE!</v>
      </c>
      <c r="K381" s="185"/>
      <c r="L381" s="185" t="str">
        <f>IFERROR(VLOOKUP(K381,[1]Hoja1!$B$2:$F$14234,2,FALSE),"")</f>
        <v/>
      </c>
      <c r="M381" s="185" t="str">
        <f>IFERROR(VLOOKUP(K381,[1]Hoja1!$B$2:$F$14234,3,FALSE),"")</f>
        <v/>
      </c>
      <c r="N381" s="185" t="str">
        <f>IFERROR(VLOOKUP(K381,[1]Hoja1!$B$2:$F$14234,4,FALSE),"")</f>
        <v/>
      </c>
      <c r="O381" s="193" t="s">
        <v>22710</v>
      </c>
      <c r="P381" s="185" t="s">
        <v>14894</v>
      </c>
      <c r="Q381" s="185" t="s">
        <v>23</v>
      </c>
      <c r="R381" s="185" t="s">
        <v>21541</v>
      </c>
      <c r="S381" s="185" t="s">
        <v>21542</v>
      </c>
      <c r="T381" s="185" t="s">
        <v>21458</v>
      </c>
      <c r="U381" s="185"/>
      <c r="V381" s="185" t="s">
        <v>1981</v>
      </c>
      <c r="W381" s="185"/>
      <c r="X381" s="185"/>
      <c r="Y381" s="191"/>
      <c r="Z381" s="187"/>
      <c r="AA381" s="166" t="s">
        <v>21663</v>
      </c>
      <c r="AB381" s="166" t="s">
        <v>21663</v>
      </c>
      <c r="AC381" s="166"/>
      <c r="AD381" s="166"/>
      <c r="AE381" s="166"/>
      <c r="AF381" s="166"/>
      <c r="AG381" s="166"/>
      <c r="AH381" s="166"/>
      <c r="AI381" s="166"/>
      <c r="AJ381" s="169"/>
      <c r="AK381" s="169"/>
      <c r="AL381" s="169"/>
      <c r="AM381" s="169"/>
      <c r="AN381" s="169"/>
      <c r="AO381" s="166"/>
      <c r="AP381" s="187"/>
      <c r="AQ381" s="180"/>
    </row>
    <row r="382" spans="1:43" s="189" customFormat="1" ht="24.75" customHeight="1" x14ac:dyDescent="0.2">
      <c r="A382" s="180">
        <v>381</v>
      </c>
      <c r="B382" s="181" t="s">
        <v>22711</v>
      </c>
      <c r="C382" s="182" t="s">
        <v>22712</v>
      </c>
      <c r="D382" s="207" t="str">
        <f>+INDEX([2]REPORTE_SEG_EXPEDIENTES!$F$1:$F$3006,MATCH(Tabla13[[#This Row],[REGISTRO]],[2]REPORTE_SEG_EXPEDIENTES!$B$1:$B$3006,0))</f>
        <v>25/04/2023</v>
      </c>
      <c r="E382" s="207"/>
      <c r="F382" s="183" t="s">
        <v>11971</v>
      </c>
      <c r="G382" s="207">
        <v>45043</v>
      </c>
      <c r="H382" s="207">
        <v>45043</v>
      </c>
      <c r="I382" s="207">
        <f t="shared" si="9"/>
        <v>45044</v>
      </c>
      <c r="J382" s="328" t="e">
        <f>IF(I382="-","NO ES TUPA",IF(Tabla5[[#This Row],[FECHA FIRMA]]&lt;=Tabla5[[#This Row],[FECHA DE PLAZO MAXIMO DE ATENCION]],"SI","NO"))</f>
        <v>#VALUE!</v>
      </c>
      <c r="K382" s="185"/>
      <c r="L382" s="185" t="str">
        <f>IFERROR(VLOOKUP(K382,[1]Hoja1!$B$2:$F$14234,2,FALSE),"")</f>
        <v/>
      </c>
      <c r="M382" s="185" t="str">
        <f>IFERROR(VLOOKUP(K382,[1]Hoja1!$B$2:$F$14234,3,FALSE),"")</f>
        <v/>
      </c>
      <c r="N382" s="185" t="str">
        <f>IFERROR(VLOOKUP(K382,[1]Hoja1!$B$2:$F$14234,4,FALSE),"")</f>
        <v/>
      </c>
      <c r="O382" s="193" t="s">
        <v>22713</v>
      </c>
      <c r="P382" s="185" t="s">
        <v>14894</v>
      </c>
      <c r="Q382" s="185" t="s">
        <v>23</v>
      </c>
      <c r="R382" s="185" t="s">
        <v>21541</v>
      </c>
      <c r="S382" s="185" t="s">
        <v>21542</v>
      </c>
      <c r="T382" s="185" t="s">
        <v>21458</v>
      </c>
      <c r="U382" s="185"/>
      <c r="V382" s="185" t="s">
        <v>1981</v>
      </c>
      <c r="W382" s="185"/>
      <c r="X382" s="185"/>
      <c r="Y382" s="191"/>
      <c r="Z382" s="187"/>
      <c r="AA382" s="166" t="s">
        <v>21663</v>
      </c>
      <c r="AB382" s="166" t="s">
        <v>21663</v>
      </c>
      <c r="AC382" s="166"/>
      <c r="AD382" s="166"/>
      <c r="AE382" s="166"/>
      <c r="AF382" s="166"/>
      <c r="AG382" s="166"/>
      <c r="AH382" s="166"/>
      <c r="AI382" s="166"/>
      <c r="AJ382" s="169"/>
      <c r="AK382" s="169"/>
      <c r="AL382" s="169"/>
      <c r="AM382" s="169"/>
      <c r="AN382" s="169"/>
      <c r="AO382" s="166"/>
      <c r="AP382" s="187"/>
      <c r="AQ382" s="180"/>
    </row>
    <row r="383" spans="1:43" s="189" customFormat="1" ht="24.75" customHeight="1" x14ac:dyDescent="0.2">
      <c r="A383" s="180">
        <v>382</v>
      </c>
      <c r="B383" s="181" t="s">
        <v>22714</v>
      </c>
      <c r="C383" s="182" t="s">
        <v>22479</v>
      </c>
      <c r="D383" s="207" t="str">
        <f>+INDEX([2]REPORTE_SEG_EXPEDIENTES!$F$1:$F$3006,MATCH(Tabla13[[#This Row],[REGISTRO]],[2]REPORTE_SEG_EXPEDIENTES!$B$1:$B$3006,0))</f>
        <v>25/07/2022</v>
      </c>
      <c r="E383" s="207"/>
      <c r="F383" s="183" t="s">
        <v>11971</v>
      </c>
      <c r="G383" s="207">
        <v>45043</v>
      </c>
      <c r="H383" s="207">
        <v>45043</v>
      </c>
      <c r="I383" s="207">
        <f t="shared" si="9"/>
        <v>44769</v>
      </c>
      <c r="J383" s="328" t="e">
        <f>IF(I383="-","NO ES TUPA",IF(Tabla5[[#This Row],[FECHA FIRMA]]&lt;=Tabla5[[#This Row],[FECHA DE PLAZO MAXIMO DE ATENCION]],"SI","NO"))</f>
        <v>#VALUE!</v>
      </c>
      <c r="K383" s="185"/>
      <c r="L383" s="185" t="str">
        <f>IFERROR(VLOOKUP(K383,[1]Hoja1!$B$2:$F$14234,2,FALSE),"")</f>
        <v/>
      </c>
      <c r="M383" s="185" t="str">
        <f>IFERROR(VLOOKUP(K383,[1]Hoja1!$B$2:$F$14234,3,FALSE),"")</f>
        <v/>
      </c>
      <c r="N383" s="185" t="str">
        <f>IFERROR(VLOOKUP(K383,[1]Hoja1!$B$2:$F$14234,4,FALSE),"")</f>
        <v/>
      </c>
      <c r="O383" s="193" t="s">
        <v>22715</v>
      </c>
      <c r="P383" s="185" t="s">
        <v>14894</v>
      </c>
      <c r="Q383" s="185"/>
      <c r="R383" s="185"/>
      <c r="S383" s="185"/>
      <c r="T383" s="185" t="s">
        <v>21457</v>
      </c>
      <c r="U383" s="185"/>
      <c r="V383" s="185" t="s">
        <v>21444</v>
      </c>
      <c r="W383" s="185"/>
      <c r="X383" s="185"/>
      <c r="Y383" s="191"/>
      <c r="Z383" s="187"/>
      <c r="AA383" s="166" t="s">
        <v>21663</v>
      </c>
      <c r="AB383" s="166"/>
      <c r="AC383" s="166"/>
      <c r="AD383" s="166"/>
      <c r="AE383" s="166"/>
      <c r="AF383" s="166"/>
      <c r="AG383" s="166"/>
      <c r="AH383" s="166"/>
      <c r="AI383" s="166"/>
      <c r="AJ383" s="169"/>
      <c r="AK383" s="169"/>
      <c r="AL383" s="169"/>
      <c r="AM383" s="169"/>
      <c r="AN383" s="169"/>
      <c r="AO383" s="166"/>
      <c r="AP383" s="187"/>
      <c r="AQ383" s="180"/>
    </row>
    <row r="384" spans="1:43" s="189" customFormat="1" ht="24.75" customHeight="1" x14ac:dyDescent="0.2">
      <c r="A384" s="180">
        <v>383</v>
      </c>
      <c r="B384" s="181" t="s">
        <v>22716</v>
      </c>
      <c r="C384" s="182" t="s">
        <v>22717</v>
      </c>
      <c r="D384" s="207" t="str">
        <f>+INDEX([2]REPORTE_SEG_EXPEDIENTES!$F$1:$F$3006,MATCH(Tabla13[[#This Row],[REGISTRO]],[2]REPORTE_SEG_EXPEDIENTES!$B$1:$B$3006,0))</f>
        <v>21/04/2023</v>
      </c>
      <c r="E384" s="207"/>
      <c r="F384" s="183" t="s">
        <v>11972</v>
      </c>
      <c r="G384" s="207">
        <v>45049</v>
      </c>
      <c r="H384" s="207">
        <v>45049</v>
      </c>
      <c r="I384" s="207">
        <f t="shared" si="9"/>
        <v>45038</v>
      </c>
      <c r="J384" s="328" t="e">
        <f>IF(I384="-","NO ES TUPA",IF(Tabla5[[#This Row],[FECHA FIRMA]]&lt;=Tabla5[[#This Row],[FECHA DE PLAZO MAXIMO DE ATENCION]],"SI","NO"))</f>
        <v>#VALUE!</v>
      </c>
      <c r="K384" s="185"/>
      <c r="L384" s="185" t="str">
        <f>IFERROR(VLOOKUP(K384,[1]Hoja1!$B$2:$F$14234,2,FALSE),"")</f>
        <v/>
      </c>
      <c r="M384" s="185" t="str">
        <f>IFERROR(VLOOKUP(K384,[1]Hoja1!$B$2:$F$14234,3,FALSE),"")</f>
        <v/>
      </c>
      <c r="N384" s="185" t="str">
        <f>IFERROR(VLOOKUP(K384,[1]Hoja1!$B$2:$F$14234,4,FALSE),"")</f>
        <v/>
      </c>
      <c r="O384" s="193" t="s">
        <v>22718</v>
      </c>
      <c r="P384" s="185" t="s">
        <v>14894</v>
      </c>
      <c r="Q384" s="185" t="s">
        <v>23</v>
      </c>
      <c r="R384" s="185" t="s">
        <v>21541</v>
      </c>
      <c r="S384" s="185" t="s">
        <v>21542</v>
      </c>
      <c r="T384" s="185" t="s">
        <v>21458</v>
      </c>
      <c r="U384" s="185"/>
      <c r="V384" s="185" t="s">
        <v>1981</v>
      </c>
      <c r="W384" s="185"/>
      <c r="X384" s="185"/>
      <c r="Y384" s="191"/>
      <c r="Z384" s="187"/>
      <c r="AA384" s="166" t="s">
        <v>21489</v>
      </c>
      <c r="AB384" s="166" t="s">
        <v>21489</v>
      </c>
      <c r="AC384" s="166"/>
      <c r="AD384" s="166"/>
      <c r="AE384" s="166"/>
      <c r="AF384" s="166"/>
      <c r="AG384" s="166"/>
      <c r="AH384" s="166"/>
      <c r="AI384" s="166"/>
      <c r="AJ384" s="169"/>
      <c r="AK384" s="169"/>
      <c r="AL384" s="169"/>
      <c r="AM384" s="169"/>
      <c r="AN384" s="169"/>
      <c r="AO384" s="166"/>
      <c r="AP384" s="187"/>
      <c r="AQ384" s="180"/>
    </row>
    <row r="385" spans="1:43" s="189" customFormat="1" ht="24.75" customHeight="1" x14ac:dyDescent="0.2">
      <c r="A385" s="180">
        <v>384</v>
      </c>
      <c r="B385" s="181" t="s">
        <v>22719</v>
      </c>
      <c r="C385" s="182" t="s">
        <v>22720</v>
      </c>
      <c r="D385" s="207" t="str">
        <f>+INDEX([2]REPORTE_SEG_EXPEDIENTES!$F$1:$F$3006,MATCH(Tabla13[[#This Row],[REGISTRO]],[2]REPORTE_SEG_EXPEDIENTES!$B$1:$B$3006,0))</f>
        <v>25/04/2023</v>
      </c>
      <c r="E385" s="207"/>
      <c r="F385" s="183" t="s">
        <v>11972</v>
      </c>
      <c r="G385" s="207">
        <v>45049</v>
      </c>
      <c r="H385" s="207">
        <v>45049</v>
      </c>
      <c r="I385" s="207">
        <f t="shared" si="9"/>
        <v>45044</v>
      </c>
      <c r="J385" s="328" t="e">
        <f>IF(I385="-","NO ES TUPA",IF(Tabla5[[#This Row],[FECHA FIRMA]]&lt;=Tabla5[[#This Row],[FECHA DE PLAZO MAXIMO DE ATENCION]],"SI","NO"))</f>
        <v>#VALUE!</v>
      </c>
      <c r="K385" s="185"/>
      <c r="L385" s="185" t="str">
        <f>IFERROR(VLOOKUP(K385,[1]Hoja1!$B$2:$F$14234,2,FALSE),"")</f>
        <v/>
      </c>
      <c r="M385" s="185" t="str">
        <f>IFERROR(VLOOKUP(K385,[1]Hoja1!$B$2:$F$14234,3,FALSE),"")</f>
        <v/>
      </c>
      <c r="N385" s="185" t="str">
        <f>IFERROR(VLOOKUP(K385,[1]Hoja1!$B$2:$F$14234,4,FALSE),"")</f>
        <v/>
      </c>
      <c r="O385" s="193" t="s">
        <v>22721</v>
      </c>
      <c r="P385" s="185" t="s">
        <v>14894</v>
      </c>
      <c r="Q385" s="185" t="s">
        <v>23</v>
      </c>
      <c r="R385" s="185" t="s">
        <v>21541</v>
      </c>
      <c r="S385" s="185" t="s">
        <v>21542</v>
      </c>
      <c r="T385" s="185" t="s">
        <v>21458</v>
      </c>
      <c r="U385" s="185"/>
      <c r="V385" s="185" t="s">
        <v>1981</v>
      </c>
      <c r="W385" s="185"/>
      <c r="X385" s="185"/>
      <c r="Y385" s="191"/>
      <c r="Z385" s="187"/>
      <c r="AA385" s="166" t="s">
        <v>21489</v>
      </c>
      <c r="AB385" s="166" t="s">
        <v>21489</v>
      </c>
      <c r="AC385" s="166"/>
      <c r="AD385" s="166"/>
      <c r="AE385" s="166"/>
      <c r="AF385" s="166"/>
      <c r="AG385" s="166"/>
      <c r="AH385" s="166"/>
      <c r="AI385" s="166"/>
      <c r="AJ385" s="169"/>
      <c r="AK385" s="169"/>
      <c r="AL385" s="169"/>
      <c r="AM385" s="169"/>
      <c r="AN385" s="166"/>
      <c r="AO385" s="166"/>
      <c r="AP385" s="187"/>
      <c r="AQ385" s="180"/>
    </row>
    <row r="386" spans="1:43" s="189" customFormat="1" ht="24.75" customHeight="1" x14ac:dyDescent="0.2">
      <c r="A386" s="180">
        <v>385</v>
      </c>
      <c r="B386" s="181" t="s">
        <v>22722</v>
      </c>
      <c r="C386" s="182" t="s">
        <v>22723</v>
      </c>
      <c r="D386" s="207" t="str">
        <f>+INDEX([2]REPORTE_SEG_EXPEDIENTES!$F$1:$F$3006,MATCH(Tabla13[[#This Row],[REGISTRO]],[2]REPORTE_SEG_EXPEDIENTES!$B$1:$B$3006,0))</f>
        <v>10/03/2023</v>
      </c>
      <c r="E386" s="207"/>
      <c r="F386" s="183" t="s">
        <v>11972</v>
      </c>
      <c r="G386" s="207">
        <v>45049</v>
      </c>
      <c r="H386" s="207">
        <v>45049</v>
      </c>
      <c r="I386" s="207">
        <f t="shared" ref="I386:I449" si="10">DATE(YEAR(D386), MONTH(D386), DAY(D386) + QUOTIENT(15 + DAY(D386) - 1 + DAY(DAY(D386 + 15)), 5) * 2 + DAY(D386 + 15) - DAY(D386))</f>
        <v>45028</v>
      </c>
      <c r="J386" s="328" t="e">
        <f>IF(I386="-","NO ES TUPA",IF(Tabla5[[#This Row],[FECHA FIRMA]]&lt;=Tabla5[[#This Row],[FECHA DE PLAZO MAXIMO DE ATENCION]],"SI","NO"))</f>
        <v>#VALUE!</v>
      </c>
      <c r="K386" s="185">
        <v>68695</v>
      </c>
      <c r="L386" s="185" t="s">
        <v>22724</v>
      </c>
      <c r="M386" s="185" t="s">
        <v>22725</v>
      </c>
      <c r="N386" s="185" t="s">
        <v>22726</v>
      </c>
      <c r="O386" s="193" t="s">
        <v>22727</v>
      </c>
      <c r="P386" s="185" t="s">
        <v>14894</v>
      </c>
      <c r="Q386" s="198" t="s">
        <v>36</v>
      </c>
      <c r="R386" s="198" t="s">
        <v>19144</v>
      </c>
      <c r="S386" s="198"/>
      <c r="T386" s="185" t="s">
        <v>21456</v>
      </c>
      <c r="U386" s="185"/>
      <c r="V386" s="185" t="s">
        <v>1981</v>
      </c>
      <c r="W386" s="185"/>
      <c r="X386" s="185"/>
      <c r="Y386" s="191"/>
      <c r="Z386" s="187"/>
      <c r="AA386" s="166" t="s">
        <v>21489</v>
      </c>
      <c r="AB386" s="166"/>
      <c r="AC386" s="166" t="s">
        <v>21489</v>
      </c>
      <c r="AD386" s="166"/>
      <c r="AE386" s="166"/>
      <c r="AF386" s="166"/>
      <c r="AG386" s="166"/>
      <c r="AH386" s="166"/>
      <c r="AI386" s="166"/>
      <c r="AJ386" s="169"/>
      <c r="AK386" s="169"/>
      <c r="AL386" s="169"/>
      <c r="AM386" s="169"/>
      <c r="AN386" s="169"/>
      <c r="AO386" s="166"/>
      <c r="AP386" s="187"/>
      <c r="AQ386" s="180"/>
    </row>
    <row r="387" spans="1:43" s="189" customFormat="1" ht="24.75" customHeight="1" x14ac:dyDescent="0.2">
      <c r="A387" s="180">
        <v>386</v>
      </c>
      <c r="B387" s="181" t="s">
        <v>22728</v>
      </c>
      <c r="C387" s="182" t="s">
        <v>22729</v>
      </c>
      <c r="D387" s="207" t="str">
        <f>+INDEX([2]REPORTE_SEG_EXPEDIENTES!$F$1:$F$3006,MATCH(Tabla13[[#This Row],[REGISTRO]],[2]REPORTE_SEG_EXPEDIENTES!$B$1:$B$3006,0))</f>
        <v>25/04/2023</v>
      </c>
      <c r="E387" s="207"/>
      <c r="F387" s="183" t="s">
        <v>11972</v>
      </c>
      <c r="G387" s="207">
        <v>45049</v>
      </c>
      <c r="H387" s="207">
        <v>45049</v>
      </c>
      <c r="I387" s="207">
        <f t="shared" si="10"/>
        <v>45044</v>
      </c>
      <c r="J387" s="328" t="e">
        <f>IF(I387="-","NO ES TUPA",IF(Tabla5[[#This Row],[FECHA FIRMA]]&lt;=Tabla5[[#This Row],[FECHA DE PLAZO MAXIMO DE ATENCION]],"SI","NO"))</f>
        <v>#VALUE!</v>
      </c>
      <c r="K387" s="185"/>
      <c r="L387" s="185" t="str">
        <f>IFERROR(VLOOKUP(K387,[1]Hoja1!$B$2:$F$14234,2,FALSE),"")</f>
        <v/>
      </c>
      <c r="M387" s="185" t="str">
        <f>IFERROR(VLOOKUP(K387,[1]Hoja1!$B$2:$F$14234,3,FALSE),"")</f>
        <v/>
      </c>
      <c r="N387" s="185" t="str">
        <f>IFERROR(VLOOKUP(K387,[1]Hoja1!$B$2:$F$14234,4,FALSE),"")</f>
        <v/>
      </c>
      <c r="O387" s="193" t="s">
        <v>22730</v>
      </c>
      <c r="P387" s="185" t="s">
        <v>14894</v>
      </c>
      <c r="Q387" s="185" t="s">
        <v>23</v>
      </c>
      <c r="R387" s="185" t="s">
        <v>21541</v>
      </c>
      <c r="S387" s="185" t="s">
        <v>21542</v>
      </c>
      <c r="T387" s="185" t="s">
        <v>21458</v>
      </c>
      <c r="U387" s="185"/>
      <c r="V387" s="185" t="s">
        <v>1981</v>
      </c>
      <c r="W387" s="185"/>
      <c r="X387" s="185"/>
      <c r="Y387" s="191"/>
      <c r="Z387" s="187"/>
      <c r="AA387" s="166" t="s">
        <v>21489</v>
      </c>
      <c r="AB387" s="166" t="s">
        <v>21489</v>
      </c>
      <c r="AC387" s="166"/>
      <c r="AD387" s="166"/>
      <c r="AE387" s="166"/>
      <c r="AF387" s="166"/>
      <c r="AG387" s="166"/>
      <c r="AH387" s="166"/>
      <c r="AI387" s="166"/>
      <c r="AJ387" s="169"/>
      <c r="AK387" s="169"/>
      <c r="AL387" s="169"/>
      <c r="AM387" s="169"/>
      <c r="AN387" s="169"/>
      <c r="AO387" s="166"/>
      <c r="AP387" s="187"/>
      <c r="AQ387" s="180"/>
    </row>
    <row r="388" spans="1:43" s="189" customFormat="1" ht="24.75" customHeight="1" x14ac:dyDescent="0.2">
      <c r="A388" s="180">
        <v>387</v>
      </c>
      <c r="B388" s="181" t="s">
        <v>22731</v>
      </c>
      <c r="C388" s="182" t="s">
        <v>22732</v>
      </c>
      <c r="D388" s="207" t="str">
        <f>+INDEX([2]REPORTE_SEG_EXPEDIENTES!$F$1:$F$3006,MATCH(Tabla13[[#This Row],[REGISTRO]],[2]REPORTE_SEG_EXPEDIENTES!$B$1:$B$3006,0))</f>
        <v>27/04/2023</v>
      </c>
      <c r="E388" s="207"/>
      <c r="F388" s="183" t="s">
        <v>11972</v>
      </c>
      <c r="G388" s="207">
        <v>45049</v>
      </c>
      <c r="H388" s="207">
        <v>45049</v>
      </c>
      <c r="I388" s="207">
        <f t="shared" si="10"/>
        <v>45048</v>
      </c>
      <c r="J388" s="328" t="e">
        <f>IF(I388="-","NO ES TUPA",IF(Tabla5[[#This Row],[FECHA FIRMA]]&lt;=Tabla5[[#This Row],[FECHA DE PLAZO MAXIMO DE ATENCION]],"SI","NO"))</f>
        <v>#VALUE!</v>
      </c>
      <c r="K388" s="185"/>
      <c r="L388" s="185" t="str">
        <f>IFERROR(VLOOKUP(K388,[1]Hoja1!$B$2:$F$14234,2,FALSE),"")</f>
        <v/>
      </c>
      <c r="M388" s="185" t="str">
        <f>IFERROR(VLOOKUP(K388,[1]Hoja1!$B$2:$F$14234,3,FALSE),"")</f>
        <v/>
      </c>
      <c r="N388" s="185" t="str">
        <f>IFERROR(VLOOKUP(K388,[1]Hoja1!$B$2:$F$14234,4,FALSE),"")</f>
        <v/>
      </c>
      <c r="O388" s="193" t="s">
        <v>22733</v>
      </c>
      <c r="P388" s="185" t="s">
        <v>14894</v>
      </c>
      <c r="Q388" s="185" t="s">
        <v>23</v>
      </c>
      <c r="R388" s="185" t="s">
        <v>21541</v>
      </c>
      <c r="S388" s="185" t="s">
        <v>21542</v>
      </c>
      <c r="T388" s="185" t="s">
        <v>21458</v>
      </c>
      <c r="U388" s="185"/>
      <c r="V388" s="185" t="s">
        <v>1981</v>
      </c>
      <c r="W388" s="185"/>
      <c r="X388" s="185"/>
      <c r="Y388" s="191"/>
      <c r="Z388" s="187"/>
      <c r="AA388" s="166" t="s">
        <v>21489</v>
      </c>
      <c r="AB388" s="166" t="s">
        <v>21489</v>
      </c>
      <c r="AC388" s="166"/>
      <c r="AD388" s="166"/>
      <c r="AE388" s="166"/>
      <c r="AF388" s="166"/>
      <c r="AG388" s="166"/>
      <c r="AH388" s="166"/>
      <c r="AI388" s="166"/>
      <c r="AJ388" s="169"/>
      <c r="AK388" s="169"/>
      <c r="AL388" s="169"/>
      <c r="AM388" s="169"/>
      <c r="AN388" s="169"/>
      <c r="AO388" s="166"/>
      <c r="AP388" s="187"/>
      <c r="AQ388" s="180"/>
    </row>
    <row r="389" spans="1:43" s="189" customFormat="1" ht="24.75" customHeight="1" x14ac:dyDescent="0.2">
      <c r="A389" s="180">
        <v>388</v>
      </c>
      <c r="B389" s="181" t="s">
        <v>22734</v>
      </c>
      <c r="C389" s="182" t="s">
        <v>22735</v>
      </c>
      <c r="D389" s="207" t="str">
        <f>+INDEX([2]REPORTE_SEG_EXPEDIENTES!$F$1:$F$3006,MATCH(Tabla13[[#This Row],[REGISTRO]],[2]REPORTE_SEG_EXPEDIENTES!$B$1:$B$3006,0))</f>
        <v>12/04/2023</v>
      </c>
      <c r="E389" s="207"/>
      <c r="F389" s="183" t="s">
        <v>11972</v>
      </c>
      <c r="G389" s="207">
        <v>45050</v>
      </c>
      <c r="H389" s="207">
        <v>45050</v>
      </c>
      <c r="I389" s="207">
        <f t="shared" si="10"/>
        <v>45063</v>
      </c>
      <c r="J389" s="328" t="e">
        <f>IF(I389="-","NO ES TUPA",IF(Tabla5[[#This Row],[FECHA FIRMA]]&lt;=Tabla5[[#This Row],[FECHA DE PLAZO MAXIMO DE ATENCION]],"SI","NO"))</f>
        <v>#VALUE!</v>
      </c>
      <c r="K389" s="185">
        <v>67632</v>
      </c>
      <c r="L389" s="185" t="s">
        <v>22290</v>
      </c>
      <c r="M389" s="185" t="s">
        <v>22291</v>
      </c>
      <c r="N389" s="185" t="s">
        <v>22292</v>
      </c>
      <c r="O389" s="193" t="s">
        <v>22736</v>
      </c>
      <c r="P389" s="185" t="s">
        <v>14894</v>
      </c>
      <c r="Q389" s="185"/>
      <c r="R389" s="185"/>
      <c r="S389" s="185"/>
      <c r="T389" s="185" t="s">
        <v>21456</v>
      </c>
      <c r="U389" s="185" t="s">
        <v>19606</v>
      </c>
      <c r="V389" s="185" t="s">
        <v>1981</v>
      </c>
      <c r="W389" s="185"/>
      <c r="X389" s="185"/>
      <c r="Y389" s="191"/>
      <c r="Z389" s="187"/>
      <c r="AA389" s="166"/>
      <c r="AB389" s="166"/>
      <c r="AC389" s="166"/>
      <c r="AD389" s="166"/>
      <c r="AE389" s="166"/>
      <c r="AF389" s="166"/>
      <c r="AG389" s="166"/>
      <c r="AH389" s="166"/>
      <c r="AI389" s="166"/>
      <c r="AJ389" s="169"/>
      <c r="AK389" s="169"/>
      <c r="AL389" s="169"/>
      <c r="AM389" s="169"/>
      <c r="AN389" s="169"/>
      <c r="AO389" s="166"/>
      <c r="AP389" s="187"/>
      <c r="AQ389" s="180"/>
    </row>
    <row r="390" spans="1:43" s="189" customFormat="1" ht="24.75" customHeight="1" x14ac:dyDescent="0.2">
      <c r="A390" s="180">
        <v>389</v>
      </c>
      <c r="B390" s="181" t="s">
        <v>22737</v>
      </c>
      <c r="C390" s="182" t="s">
        <v>22738</v>
      </c>
      <c r="D390" s="207" t="str">
        <f>+INDEX([2]REPORTE_SEG_EXPEDIENTES!$F$1:$F$3006,MATCH(Tabla13[[#This Row],[REGISTRO]],[2]REPORTE_SEG_EXPEDIENTES!$B$1:$B$3006,0))</f>
        <v>03/05/2023</v>
      </c>
      <c r="E390" s="207"/>
      <c r="F390" s="183" t="s">
        <v>11972</v>
      </c>
      <c r="G390" s="207">
        <v>45054</v>
      </c>
      <c r="H390" s="207">
        <v>45054</v>
      </c>
      <c r="I390" s="207">
        <f t="shared" si="10"/>
        <v>45078</v>
      </c>
      <c r="J390" s="328" t="e">
        <f>IF(I390="-","NO ES TUPA",IF(Tabla5[[#This Row],[FECHA FIRMA]]&lt;=Tabla5[[#This Row],[FECHA DE PLAZO MAXIMO DE ATENCION]],"SI","NO"))</f>
        <v>#VALUE!</v>
      </c>
      <c r="K390" s="185"/>
      <c r="L390" s="185" t="str">
        <f>IFERROR(VLOOKUP(K390,[1]Hoja1!$B$2:$F$14234,2,FALSE),"")</f>
        <v/>
      </c>
      <c r="M390" s="185" t="str">
        <f>IFERROR(VLOOKUP(K390,[1]Hoja1!$B$2:$F$14234,3,FALSE),"")</f>
        <v/>
      </c>
      <c r="N390" s="185" t="str">
        <f>IFERROR(VLOOKUP(K390,[1]Hoja1!$B$2:$F$14234,4,FALSE),"")</f>
        <v/>
      </c>
      <c r="O390" s="193" t="s">
        <v>22739</v>
      </c>
      <c r="P390" s="185" t="s">
        <v>14894</v>
      </c>
      <c r="Q390" s="185" t="s">
        <v>23</v>
      </c>
      <c r="R390" s="185" t="s">
        <v>21541</v>
      </c>
      <c r="S390" s="185" t="s">
        <v>21542</v>
      </c>
      <c r="T390" s="185" t="s">
        <v>21458</v>
      </c>
      <c r="U390" s="185"/>
      <c r="V390" s="185" t="s">
        <v>1981</v>
      </c>
      <c r="W390" s="185"/>
      <c r="X390" s="185"/>
      <c r="Y390" s="191"/>
      <c r="Z390" s="187"/>
      <c r="AA390" s="166" t="s">
        <v>21489</v>
      </c>
      <c r="AB390" s="166" t="s">
        <v>21489</v>
      </c>
      <c r="AC390" s="166"/>
      <c r="AD390" s="166"/>
      <c r="AE390" s="166"/>
      <c r="AF390" s="166"/>
      <c r="AG390" s="166"/>
      <c r="AH390" s="166"/>
      <c r="AI390" s="166"/>
      <c r="AJ390" s="169"/>
      <c r="AK390" s="169"/>
      <c r="AL390" s="169"/>
      <c r="AM390" s="169"/>
      <c r="AN390" s="169"/>
      <c r="AO390" s="166"/>
      <c r="AP390" s="187"/>
      <c r="AQ390" s="180"/>
    </row>
    <row r="391" spans="1:43" ht="24.75" customHeight="1" x14ac:dyDescent="0.25">
      <c r="A391" s="180">
        <v>390</v>
      </c>
      <c r="B391" s="181" t="s">
        <v>22740</v>
      </c>
      <c r="C391" s="182" t="s">
        <v>22741</v>
      </c>
      <c r="D391" s="207" t="e">
        <f>+INDEX([2]REPORTE_SEG_EXPEDIENTES!$F$1:$F$3006,MATCH(Tabla13[[#This Row],[REGISTRO]],[2]REPORTE_SEG_EXPEDIENTES!$B$1:$B$3006,0))</f>
        <v>#N/A</v>
      </c>
      <c r="E391" s="207"/>
      <c r="F391" s="183" t="s">
        <v>11972</v>
      </c>
      <c r="G391" s="207">
        <v>45054</v>
      </c>
      <c r="H391" s="207">
        <v>45054</v>
      </c>
      <c r="I391" s="207" t="e">
        <f t="shared" si="10"/>
        <v>#N/A</v>
      </c>
      <c r="J391" s="328" t="e">
        <f>IF(I391="-","NO ES TUPA",IF(Tabla5[[#This Row],[FECHA FIRMA]]&lt;=Tabla5[[#This Row],[FECHA DE PLAZO MAXIMO DE ATENCION]],"SI","NO"))</f>
        <v>#N/A</v>
      </c>
      <c r="K391" s="185">
        <v>28571</v>
      </c>
      <c r="L391" s="185" t="str">
        <f>IFERROR(VLOOKUP(K391,[1]Hoja1!$B$2:$F$14234,2,FALSE),"")</f>
        <v>ILE? I</v>
      </c>
      <c r="M391" s="185" t="str">
        <f>IFERROR(VLOOKUP(K391,[1]Hoja1!$B$2:$F$14234,3,FALSE),"")</f>
        <v>CO-28571-PM</v>
      </c>
      <c r="N391" s="185" t="s">
        <v>22742</v>
      </c>
      <c r="O391" s="193" t="s">
        <v>22743</v>
      </c>
      <c r="P391" s="185" t="s">
        <v>14894</v>
      </c>
      <c r="Q391" s="185"/>
      <c r="R391" s="185"/>
      <c r="S391" s="185"/>
      <c r="T391" s="185" t="s">
        <v>78</v>
      </c>
      <c r="U391" s="185"/>
      <c r="V391" s="185" t="s">
        <v>1981</v>
      </c>
      <c r="W391" s="185" t="s">
        <v>22744</v>
      </c>
      <c r="X391" s="185"/>
      <c r="Y391" s="191"/>
      <c r="Z391" s="187"/>
      <c r="AA391" s="166" t="s">
        <v>21489</v>
      </c>
      <c r="AB391" s="166"/>
      <c r="AC391" s="166" t="s">
        <v>21489</v>
      </c>
      <c r="AD391" s="166"/>
      <c r="AE391" s="166"/>
      <c r="AF391" s="166"/>
      <c r="AG391" s="166"/>
      <c r="AH391" s="166"/>
      <c r="AI391" s="166"/>
      <c r="AJ391" s="169"/>
      <c r="AK391" s="169"/>
      <c r="AL391" s="169"/>
      <c r="AM391" s="169"/>
      <c r="AN391" s="169"/>
      <c r="AO391" s="166"/>
      <c r="AP391" s="187"/>
      <c r="AQ391" s="180"/>
    </row>
    <row r="392" spans="1:43" s="189" customFormat="1" ht="24.75" customHeight="1" x14ac:dyDescent="0.2">
      <c r="A392" s="180">
        <v>391</v>
      </c>
      <c r="B392" s="181" t="s">
        <v>22745</v>
      </c>
      <c r="C392" s="182" t="s">
        <v>22746</v>
      </c>
      <c r="D392" s="207" t="str">
        <f>+INDEX([2]REPORTE_SEG_EXPEDIENTES!$F$1:$F$3006,MATCH(Tabla13[[#This Row],[REGISTRO]],[2]REPORTE_SEG_EXPEDIENTES!$B$1:$B$3006,0))</f>
        <v>14/04/2023</v>
      </c>
      <c r="E392" s="207"/>
      <c r="F392" s="183" t="s">
        <v>11972</v>
      </c>
      <c r="G392" s="207">
        <v>45054</v>
      </c>
      <c r="H392" s="207">
        <v>45054</v>
      </c>
      <c r="I392" s="207">
        <f t="shared" si="10"/>
        <v>45067</v>
      </c>
      <c r="J392" s="328" t="e">
        <f>IF(I392="-","NO ES TUPA",IF(Tabla5[[#This Row],[FECHA FIRMA]]&lt;=Tabla5[[#This Row],[FECHA DE PLAZO MAXIMO DE ATENCION]],"SI","NO"))</f>
        <v>#VALUE!</v>
      </c>
      <c r="K392" s="185">
        <v>23225</v>
      </c>
      <c r="L392" s="185" t="str">
        <f>IFERROR(VLOOKUP(K392,[1]Hoja1!$B$2:$F$14234,2,FALSE),"")</f>
        <v>GRACIELA</v>
      </c>
      <c r="M392" s="185" t="str">
        <f>IFERROR(VLOOKUP(K392,[1]Hoja1!$B$2:$F$14234,3,FALSE),"")</f>
        <v>CO-23225-PM</v>
      </c>
      <c r="N392" s="185" t="str">
        <f>IFERROR(VLOOKUP(K392,[1]Hoja1!$B$2:$F$14234,4,FALSE),"")</f>
        <v>PESQUERA DIAMANTE S.A.</v>
      </c>
      <c r="O392" s="193" t="s">
        <v>22747</v>
      </c>
      <c r="P392" s="185" t="s">
        <v>14894</v>
      </c>
      <c r="Q392" s="185"/>
      <c r="R392" s="185"/>
      <c r="S392" s="185"/>
      <c r="T392" s="185" t="s">
        <v>21454</v>
      </c>
      <c r="U392" s="205" t="s">
        <v>22748</v>
      </c>
      <c r="V392" s="185" t="s">
        <v>1981</v>
      </c>
      <c r="W392" s="185"/>
      <c r="X392" s="185"/>
      <c r="Y392" s="191"/>
      <c r="Z392" s="187"/>
      <c r="AA392" s="166" t="s">
        <v>21489</v>
      </c>
      <c r="AB392" s="166"/>
      <c r="AC392" s="166"/>
      <c r="AD392" s="166"/>
      <c r="AE392" s="166"/>
      <c r="AF392" s="166"/>
      <c r="AG392" s="166"/>
      <c r="AH392" s="166"/>
      <c r="AI392" s="166"/>
      <c r="AJ392" s="169"/>
      <c r="AK392" s="169"/>
      <c r="AL392" s="169"/>
      <c r="AM392" s="169"/>
      <c r="AN392" s="169"/>
      <c r="AO392" s="166"/>
      <c r="AP392" s="187"/>
      <c r="AQ392" s="180"/>
    </row>
    <row r="393" spans="1:43" s="189" customFormat="1" ht="24.75" customHeight="1" x14ac:dyDescent="0.2">
      <c r="A393" s="180">
        <v>392</v>
      </c>
      <c r="B393" s="181" t="s">
        <v>22749</v>
      </c>
      <c r="C393" s="182" t="s">
        <v>22750</v>
      </c>
      <c r="D393" s="207" t="str">
        <f>+INDEX([2]REPORTE_SEG_EXPEDIENTES!$F$1:$F$3006,MATCH(Tabla13[[#This Row],[REGISTRO]],[2]REPORTE_SEG_EXPEDIENTES!$B$1:$B$3006,0))</f>
        <v>24/04/2023</v>
      </c>
      <c r="E393" s="207"/>
      <c r="F393" s="183" t="s">
        <v>11972</v>
      </c>
      <c r="G393" s="207">
        <v>45054</v>
      </c>
      <c r="H393" s="207">
        <v>45054</v>
      </c>
      <c r="I393" s="207">
        <f t="shared" si="10"/>
        <v>45043</v>
      </c>
      <c r="J393" s="328" t="e">
        <f>IF(I393="-","NO ES TUPA",IF(Tabla5[[#This Row],[FECHA FIRMA]]&lt;=Tabla5[[#This Row],[FECHA DE PLAZO MAXIMO DE ATENCION]],"SI","NO"))</f>
        <v>#VALUE!</v>
      </c>
      <c r="K393" s="185"/>
      <c r="L393" s="185" t="str">
        <f>IFERROR(VLOOKUP(K393,[1]Hoja1!$B$2:$F$14234,2,FALSE),"")</f>
        <v/>
      </c>
      <c r="M393" s="185" t="str">
        <f>IFERROR(VLOOKUP(K393,[1]Hoja1!$B$2:$F$14234,3,FALSE),"")</f>
        <v/>
      </c>
      <c r="N393" s="185" t="str">
        <f>IFERROR(VLOOKUP(K393,[1]Hoja1!$B$2:$F$14234,4,FALSE),"")</f>
        <v/>
      </c>
      <c r="O393" s="193" t="s">
        <v>22751</v>
      </c>
      <c r="P393" s="185" t="s">
        <v>14894</v>
      </c>
      <c r="Q393" s="185"/>
      <c r="R393" s="185"/>
      <c r="S393" s="185"/>
      <c r="T393" s="185" t="s">
        <v>19113</v>
      </c>
      <c r="U393" s="185"/>
      <c r="V393" s="185" t="s">
        <v>1981</v>
      </c>
      <c r="W393" s="185"/>
      <c r="X393" s="185" t="s">
        <v>21537</v>
      </c>
      <c r="Y393" s="191"/>
      <c r="Z393" s="187"/>
      <c r="AA393" s="166" t="s">
        <v>21489</v>
      </c>
      <c r="AB393" s="166"/>
      <c r="AC393" s="166"/>
      <c r="AD393" s="166"/>
      <c r="AE393" s="166"/>
      <c r="AF393" s="166"/>
      <c r="AG393" s="166"/>
      <c r="AH393" s="166"/>
      <c r="AI393" s="166"/>
      <c r="AJ393" s="169"/>
      <c r="AK393" s="169"/>
      <c r="AL393" s="169"/>
      <c r="AM393" s="169"/>
      <c r="AN393" s="169"/>
      <c r="AO393" s="166"/>
      <c r="AP393" s="187"/>
      <c r="AQ393" s="180"/>
    </row>
    <row r="394" spans="1:43" s="189" customFormat="1" ht="24.75" customHeight="1" x14ac:dyDescent="0.2">
      <c r="A394" s="180">
        <v>393</v>
      </c>
      <c r="B394" s="181" t="s">
        <v>22752</v>
      </c>
      <c r="C394" s="182" t="s">
        <v>22753</v>
      </c>
      <c r="D394" s="207" t="e">
        <f>+INDEX([2]REPORTE_SEG_EXPEDIENTES!$F$1:$F$3006,MATCH(Tabla13[[#This Row],[REGISTRO]],[2]REPORTE_SEG_EXPEDIENTES!$B$1:$B$3006,0))</f>
        <v>#N/A</v>
      </c>
      <c r="E394" s="207"/>
      <c r="F394" s="183" t="s">
        <v>11972</v>
      </c>
      <c r="G394" s="207">
        <v>45054</v>
      </c>
      <c r="H394" s="207">
        <v>45054</v>
      </c>
      <c r="I394" s="207" t="e">
        <f t="shared" si="10"/>
        <v>#N/A</v>
      </c>
      <c r="J394" s="328" t="e">
        <f>IF(I394="-","NO ES TUPA",IF(Tabla5[[#This Row],[FECHA FIRMA]]&lt;=Tabla5[[#This Row],[FECHA DE PLAZO MAXIMO DE ATENCION]],"SI","NO"))</f>
        <v>#N/A</v>
      </c>
      <c r="K394" s="185"/>
      <c r="L394" s="185" t="str">
        <f>IFERROR(VLOOKUP(K394,[1]Hoja1!$B$2:$F$14234,2,FALSE),"")</f>
        <v/>
      </c>
      <c r="M394" s="185" t="str">
        <f>IFERROR(VLOOKUP(K394,[1]Hoja1!$B$2:$F$14234,3,FALSE),"")</f>
        <v/>
      </c>
      <c r="N394" s="185" t="str">
        <f>IFERROR(VLOOKUP(K394,[1]Hoja1!$B$2:$F$14234,4,FALSE),"")</f>
        <v/>
      </c>
      <c r="O394" s="193" t="s">
        <v>22754</v>
      </c>
      <c r="P394" s="185" t="s">
        <v>14894</v>
      </c>
      <c r="Q394" s="185" t="s">
        <v>19598</v>
      </c>
      <c r="R394" s="185"/>
      <c r="S394" s="185" t="s">
        <v>19598</v>
      </c>
      <c r="T394" s="185" t="s">
        <v>21454</v>
      </c>
      <c r="U394" s="185"/>
      <c r="V394" s="185" t="s">
        <v>1981</v>
      </c>
      <c r="W394" s="185"/>
      <c r="X394" s="205" t="s">
        <v>21928</v>
      </c>
      <c r="Y394" s="191"/>
      <c r="Z394" s="187"/>
      <c r="AA394" s="166" t="s">
        <v>21489</v>
      </c>
      <c r="AB394" s="166"/>
      <c r="AC394" s="166"/>
      <c r="AD394" s="166"/>
      <c r="AE394" s="166"/>
      <c r="AF394" s="166"/>
      <c r="AG394" s="166"/>
      <c r="AH394" s="166"/>
      <c r="AI394" s="166"/>
      <c r="AJ394" s="169"/>
      <c r="AK394" s="169"/>
      <c r="AL394" s="169"/>
      <c r="AM394" s="166" t="s">
        <v>21489</v>
      </c>
      <c r="AN394" s="169"/>
      <c r="AO394" s="166"/>
      <c r="AP394" s="187"/>
      <c r="AQ394" s="180"/>
    </row>
    <row r="395" spans="1:43" s="189" customFormat="1" ht="24.75" customHeight="1" x14ac:dyDescent="0.2">
      <c r="A395" s="180">
        <v>394</v>
      </c>
      <c r="B395" s="181" t="s">
        <v>22755</v>
      </c>
      <c r="C395" s="182" t="s">
        <v>22756</v>
      </c>
      <c r="D395" s="207" t="str">
        <f>+INDEX([2]REPORTE_SEG_EXPEDIENTES!$F$1:$F$3006,MATCH(Tabla13[[#This Row],[REGISTRO]],[2]REPORTE_SEG_EXPEDIENTES!$B$1:$B$3006,0))</f>
        <v>24/02/2023</v>
      </c>
      <c r="E395" s="207"/>
      <c r="F395" s="183" t="s">
        <v>11972</v>
      </c>
      <c r="G395" s="207">
        <v>45055</v>
      </c>
      <c r="H395" s="207">
        <v>45055</v>
      </c>
      <c r="I395" s="207">
        <f t="shared" si="10"/>
        <v>44986</v>
      </c>
      <c r="J395" s="328" t="e">
        <f>IF(I395="-","NO ES TUPA",IF(Tabla5[[#This Row],[FECHA FIRMA]]&lt;=Tabla5[[#This Row],[FECHA DE PLAZO MAXIMO DE ATENCION]],"SI","NO"))</f>
        <v>#VALUE!</v>
      </c>
      <c r="K395" s="185"/>
      <c r="L395" s="185" t="str">
        <f>IFERROR(VLOOKUP(K395,[1]Hoja1!$B$2:$F$14234,2,FALSE),"")</f>
        <v/>
      </c>
      <c r="M395" s="185" t="str">
        <f>IFERROR(VLOOKUP(K395,[1]Hoja1!$B$2:$F$14234,3,FALSE),"")</f>
        <v/>
      </c>
      <c r="N395" s="185" t="str">
        <f>IFERROR(VLOOKUP(K395,[1]Hoja1!$B$2:$F$14234,4,FALSE),"")</f>
        <v/>
      </c>
      <c r="O395" s="193" t="s">
        <v>22757</v>
      </c>
      <c r="P395" s="185" t="s">
        <v>14894</v>
      </c>
      <c r="Q395" s="185"/>
      <c r="R395" s="185"/>
      <c r="S395" s="185"/>
      <c r="T395" s="185" t="s">
        <v>19113</v>
      </c>
      <c r="U395" s="185"/>
      <c r="V395" s="185" t="s">
        <v>1981</v>
      </c>
      <c r="W395" s="185"/>
      <c r="X395" s="185"/>
      <c r="Y395" s="191"/>
      <c r="Z395" s="187"/>
      <c r="AA395" s="166"/>
      <c r="AB395" s="166" t="s">
        <v>21489</v>
      </c>
      <c r="AC395" s="166"/>
      <c r="AD395" s="166"/>
      <c r="AE395" s="166"/>
      <c r="AF395" s="166"/>
      <c r="AG395" s="166"/>
      <c r="AH395" s="166"/>
      <c r="AI395" s="166"/>
      <c r="AJ395" s="169"/>
      <c r="AK395" s="169"/>
      <c r="AL395" s="169"/>
      <c r="AM395" s="169"/>
      <c r="AN395" s="169"/>
      <c r="AO395" s="166"/>
      <c r="AP395" s="187"/>
      <c r="AQ395" s="180"/>
    </row>
    <row r="396" spans="1:43" s="189" customFormat="1" ht="24.75" customHeight="1" x14ac:dyDescent="0.2">
      <c r="A396" s="180">
        <v>395</v>
      </c>
      <c r="B396" s="181" t="s">
        <v>22758</v>
      </c>
      <c r="C396" s="182" t="s">
        <v>22759</v>
      </c>
      <c r="D396" s="207" t="str">
        <f>+INDEX([2]REPORTE_SEG_EXPEDIENTES!$F$1:$F$3006,MATCH(Tabla13[[#This Row],[REGISTRO]],[2]REPORTE_SEG_EXPEDIENTES!$B$1:$B$3006,0))</f>
        <v>05/04/2023</v>
      </c>
      <c r="E396" s="207"/>
      <c r="F396" s="183" t="s">
        <v>11972</v>
      </c>
      <c r="G396" s="207">
        <v>45055</v>
      </c>
      <c r="H396" s="207">
        <v>45055</v>
      </c>
      <c r="I396" s="207">
        <f t="shared" si="10"/>
        <v>45050</v>
      </c>
      <c r="J396" s="328" t="e">
        <f>IF(I396="-","NO ES TUPA",IF(Tabla5[[#This Row],[FECHA FIRMA]]&lt;=Tabla5[[#This Row],[FECHA DE PLAZO MAXIMO DE ATENCION]],"SI","NO"))</f>
        <v>#VALUE!</v>
      </c>
      <c r="K396" s="185"/>
      <c r="L396" s="185" t="str">
        <f>IFERROR(VLOOKUP(K396,[1]Hoja1!$B$2:$F$14234,2,FALSE),"")</f>
        <v/>
      </c>
      <c r="M396" s="185" t="str">
        <f>IFERROR(VLOOKUP(K396,[1]Hoja1!$B$2:$F$14234,3,FALSE),"")</f>
        <v/>
      </c>
      <c r="N396" s="185" t="str">
        <f>IFERROR(VLOOKUP(K396,[1]Hoja1!$B$2:$F$14234,4,FALSE),"")</f>
        <v/>
      </c>
      <c r="O396" s="193" t="s">
        <v>22760</v>
      </c>
      <c r="P396" s="185" t="s">
        <v>14894</v>
      </c>
      <c r="Q396" s="185"/>
      <c r="R396" s="185"/>
      <c r="S396" s="185"/>
      <c r="T396" s="185" t="s">
        <v>179</v>
      </c>
      <c r="U396" s="185" t="s">
        <v>22761</v>
      </c>
      <c r="V396" s="185" t="s">
        <v>21444</v>
      </c>
      <c r="W396" s="185"/>
      <c r="X396" s="185"/>
      <c r="Y396" s="191"/>
      <c r="Z396" s="187"/>
      <c r="AA396" s="166"/>
      <c r="AB396" s="166" t="s">
        <v>21489</v>
      </c>
      <c r="AC396" s="166"/>
      <c r="AD396" s="166"/>
      <c r="AE396" s="166"/>
      <c r="AF396" s="166"/>
      <c r="AG396" s="166"/>
      <c r="AH396" s="166"/>
      <c r="AI396" s="166"/>
      <c r="AJ396" s="169"/>
      <c r="AK396" s="169"/>
      <c r="AL396" s="169"/>
      <c r="AM396" s="169"/>
      <c r="AN396" s="169"/>
      <c r="AO396" s="166"/>
      <c r="AP396" s="187"/>
      <c r="AQ396" s="180"/>
    </row>
    <row r="397" spans="1:43" s="189" customFormat="1" ht="24.75" customHeight="1" x14ac:dyDescent="0.2">
      <c r="A397" s="180">
        <v>396</v>
      </c>
      <c r="B397" s="181" t="s">
        <v>22762</v>
      </c>
      <c r="C397" s="182" t="s">
        <v>22763</v>
      </c>
      <c r="D397" s="207" t="str">
        <f>+INDEX([2]REPORTE_SEG_EXPEDIENTES!$F$1:$F$3006,MATCH(Tabla13[[#This Row],[REGISTRO]],[2]REPORTE_SEG_EXPEDIENTES!$B$1:$B$3006,0))</f>
        <v>20/02/2023</v>
      </c>
      <c r="E397" s="207"/>
      <c r="F397" s="183" t="s">
        <v>11972</v>
      </c>
      <c r="G397" s="207">
        <v>45055</v>
      </c>
      <c r="H397" s="207">
        <v>45055</v>
      </c>
      <c r="I397" s="207">
        <f t="shared" si="10"/>
        <v>44980</v>
      </c>
      <c r="J397" s="328" t="e">
        <f>IF(I397="-","NO ES TUPA",IF(Tabla5[[#This Row],[FECHA FIRMA]]&lt;=Tabla5[[#This Row],[FECHA DE PLAZO MAXIMO DE ATENCION]],"SI","NO"))</f>
        <v>#VALUE!</v>
      </c>
      <c r="K397" s="185"/>
      <c r="L397" s="185" t="str">
        <f>IFERROR(VLOOKUP(K397,[1]Hoja1!$B$2:$F$14234,2,FALSE),"")</f>
        <v/>
      </c>
      <c r="M397" s="185" t="str">
        <f>IFERROR(VLOOKUP(K397,[1]Hoja1!$B$2:$F$14234,3,FALSE),"")</f>
        <v/>
      </c>
      <c r="N397" s="185" t="str">
        <f>IFERROR(VLOOKUP(K397,[1]Hoja1!$B$2:$F$14234,4,FALSE),"")</f>
        <v/>
      </c>
      <c r="O397" s="193" t="s">
        <v>22764</v>
      </c>
      <c r="P397" s="185" t="s">
        <v>14894</v>
      </c>
      <c r="Q397" s="185"/>
      <c r="R397" s="185"/>
      <c r="S397" s="185"/>
      <c r="T397" s="185" t="s">
        <v>19113</v>
      </c>
      <c r="U397" s="185"/>
      <c r="V397" s="185" t="s">
        <v>1981</v>
      </c>
      <c r="W397" s="185"/>
      <c r="X397" s="185"/>
      <c r="Y397" s="191"/>
      <c r="Z397" s="187"/>
      <c r="AA397" s="166"/>
      <c r="AB397" s="166" t="s">
        <v>21489</v>
      </c>
      <c r="AC397" s="166"/>
      <c r="AD397" s="166"/>
      <c r="AE397" s="166"/>
      <c r="AF397" s="166"/>
      <c r="AG397" s="166"/>
      <c r="AH397" s="166"/>
      <c r="AI397" s="166"/>
      <c r="AJ397" s="169"/>
      <c r="AK397" s="169"/>
      <c r="AL397" s="169"/>
      <c r="AM397" s="169"/>
      <c r="AN397" s="169"/>
      <c r="AO397" s="166"/>
      <c r="AP397" s="187"/>
      <c r="AQ397" s="180"/>
    </row>
    <row r="398" spans="1:43" s="189" customFormat="1" ht="24.75" customHeight="1" x14ac:dyDescent="0.2">
      <c r="A398" s="180">
        <v>397</v>
      </c>
      <c r="B398" s="181" t="s">
        <v>22765</v>
      </c>
      <c r="C398" s="182" t="s">
        <v>22766</v>
      </c>
      <c r="D398" s="207" t="str">
        <f>+INDEX([2]REPORTE_SEG_EXPEDIENTES!$F$1:$F$3006,MATCH(Tabla13[[#This Row],[REGISTRO]],[2]REPORTE_SEG_EXPEDIENTES!$B$1:$B$3006,0))</f>
        <v>21/02/2023</v>
      </c>
      <c r="E398" s="207"/>
      <c r="F398" s="183" t="s">
        <v>11972</v>
      </c>
      <c r="G398" s="207">
        <v>45055</v>
      </c>
      <c r="H398" s="207">
        <v>45055</v>
      </c>
      <c r="I398" s="207">
        <f t="shared" si="10"/>
        <v>44981</v>
      </c>
      <c r="J398" s="328" t="e">
        <f>IF(I398="-","NO ES TUPA",IF(Tabla5[[#This Row],[FECHA FIRMA]]&lt;=Tabla5[[#This Row],[FECHA DE PLAZO MAXIMO DE ATENCION]],"SI","NO"))</f>
        <v>#VALUE!</v>
      </c>
      <c r="K398" s="185"/>
      <c r="L398" s="185" t="str">
        <f>IFERROR(VLOOKUP(K398,[1]Hoja1!$B$2:$F$14234,2,FALSE),"")</f>
        <v/>
      </c>
      <c r="M398" s="185" t="str">
        <f>IFERROR(VLOOKUP(K398,[1]Hoja1!$B$2:$F$14234,3,FALSE),"")</f>
        <v/>
      </c>
      <c r="N398" s="185" t="str">
        <f>IFERROR(VLOOKUP(K398,[1]Hoja1!$B$2:$F$14234,4,FALSE),"")</f>
        <v/>
      </c>
      <c r="O398" s="193" t="s">
        <v>22767</v>
      </c>
      <c r="P398" s="185" t="s">
        <v>14894</v>
      </c>
      <c r="Q398" s="185"/>
      <c r="R398" s="185"/>
      <c r="S398" s="185"/>
      <c r="T398" s="185" t="s">
        <v>19113</v>
      </c>
      <c r="U398" s="185"/>
      <c r="V398" s="185" t="s">
        <v>1981</v>
      </c>
      <c r="W398" s="185"/>
      <c r="X398" s="185"/>
      <c r="Y398" s="191"/>
      <c r="Z398" s="187"/>
      <c r="AA398" s="166"/>
      <c r="AB398" s="166" t="s">
        <v>21489</v>
      </c>
      <c r="AC398" s="166"/>
      <c r="AD398" s="166"/>
      <c r="AE398" s="166"/>
      <c r="AF398" s="166"/>
      <c r="AG398" s="166"/>
      <c r="AH398" s="166"/>
      <c r="AI398" s="166"/>
      <c r="AJ398" s="169"/>
      <c r="AK398" s="169"/>
      <c r="AL398" s="169"/>
      <c r="AM398" s="169"/>
      <c r="AN398" s="169"/>
      <c r="AO398" s="166"/>
      <c r="AP398" s="187"/>
      <c r="AQ398" s="180"/>
    </row>
    <row r="399" spans="1:43" s="189" customFormat="1" ht="24.75" customHeight="1" x14ac:dyDescent="0.2">
      <c r="A399" s="180">
        <v>398</v>
      </c>
      <c r="B399" s="181" t="s">
        <v>22768</v>
      </c>
      <c r="C399" s="182" t="s">
        <v>22769</v>
      </c>
      <c r="D399" s="207" t="str">
        <f>+INDEX([2]REPORTE_SEG_EXPEDIENTES!$F$1:$F$3006,MATCH(Tabla13[[#This Row],[REGISTRO]],[2]REPORTE_SEG_EXPEDIENTES!$B$1:$B$3006,0))</f>
        <v>04/05/2023</v>
      </c>
      <c r="E399" s="207"/>
      <c r="F399" s="183" t="s">
        <v>11972</v>
      </c>
      <c r="G399" s="207">
        <v>45055</v>
      </c>
      <c r="H399" s="207">
        <v>45055</v>
      </c>
      <c r="I399" s="207">
        <f t="shared" si="10"/>
        <v>45079</v>
      </c>
      <c r="J399" s="328" t="e">
        <f>IF(I399="-","NO ES TUPA",IF(Tabla5[[#This Row],[FECHA FIRMA]]&lt;=Tabla5[[#This Row],[FECHA DE PLAZO MAXIMO DE ATENCION]],"SI","NO"))</f>
        <v>#VALUE!</v>
      </c>
      <c r="K399" s="185"/>
      <c r="L399" s="185" t="str">
        <f>IFERROR(VLOOKUP(K399,[1]Hoja1!$B$2:$F$14234,2,FALSE),"")</f>
        <v/>
      </c>
      <c r="M399" s="185" t="str">
        <f>IFERROR(VLOOKUP(K399,[1]Hoja1!$B$2:$F$14234,3,FALSE),"")</f>
        <v/>
      </c>
      <c r="N399" s="185" t="str">
        <f>IFERROR(VLOOKUP(K399,[1]Hoja1!$B$2:$F$14234,4,FALSE),"")</f>
        <v/>
      </c>
      <c r="O399" s="193" t="s">
        <v>22770</v>
      </c>
      <c r="P399" s="185" t="s">
        <v>14894</v>
      </c>
      <c r="Q399" s="185"/>
      <c r="R399" s="185"/>
      <c r="S399" s="185"/>
      <c r="T399" s="185" t="s">
        <v>342</v>
      </c>
      <c r="U399" s="185" t="s">
        <v>19112</v>
      </c>
      <c r="V399" s="185" t="s">
        <v>1981</v>
      </c>
      <c r="W399" s="185"/>
      <c r="X399" s="185"/>
      <c r="Y399" s="191"/>
      <c r="Z399" s="187"/>
      <c r="AA399" s="166" t="s">
        <v>21489</v>
      </c>
      <c r="AB399" s="166"/>
      <c r="AC399" s="166"/>
      <c r="AD399" s="166"/>
      <c r="AE399" s="166"/>
      <c r="AF399" s="166"/>
      <c r="AG399" s="166"/>
      <c r="AH399" s="166"/>
      <c r="AI399" s="166"/>
      <c r="AJ399" s="169"/>
      <c r="AK399" s="169"/>
      <c r="AL399" s="169"/>
      <c r="AM399" s="169"/>
      <c r="AN399" s="169"/>
      <c r="AO399" s="166"/>
      <c r="AP399" s="187"/>
      <c r="AQ399" s="180"/>
    </row>
    <row r="400" spans="1:43" s="189" customFormat="1" ht="24.75" customHeight="1" x14ac:dyDescent="0.2">
      <c r="A400" s="180">
        <v>399</v>
      </c>
      <c r="B400" s="181" t="s">
        <v>22771</v>
      </c>
      <c r="C400" s="182" t="s">
        <v>22772</v>
      </c>
      <c r="D400" s="207" t="str">
        <f>+INDEX([2]REPORTE_SEG_EXPEDIENTES!$F$1:$F$3006,MATCH(Tabla13[[#This Row],[REGISTRO]],[2]REPORTE_SEG_EXPEDIENTES!$B$1:$B$3006,0))</f>
        <v>26/01/2023</v>
      </c>
      <c r="E400" s="207"/>
      <c r="F400" s="183" t="s">
        <v>11972</v>
      </c>
      <c r="G400" s="207">
        <v>45056</v>
      </c>
      <c r="H400" s="207">
        <v>45056</v>
      </c>
      <c r="I400" s="207">
        <f t="shared" si="10"/>
        <v>44956</v>
      </c>
      <c r="J400" s="328" t="e">
        <f>IF(I400="-","NO ES TUPA",IF(Tabla5[[#This Row],[FECHA FIRMA]]&lt;=Tabla5[[#This Row],[FECHA DE PLAZO MAXIMO DE ATENCION]],"SI","NO"))</f>
        <v>#VALUE!</v>
      </c>
      <c r="K400" s="185"/>
      <c r="L400" s="185" t="str">
        <f>IFERROR(VLOOKUP(K400,[1]Hoja1!$B$2:$F$14234,2,FALSE),"")</f>
        <v/>
      </c>
      <c r="M400" s="185" t="str">
        <f>IFERROR(VLOOKUP(K400,[1]Hoja1!$B$2:$F$14234,3,FALSE),"")</f>
        <v/>
      </c>
      <c r="N400" s="185" t="str">
        <f>IFERROR(VLOOKUP(K400,[1]Hoja1!$B$2:$F$14234,4,FALSE),"")</f>
        <v/>
      </c>
      <c r="O400" s="193" t="s">
        <v>22773</v>
      </c>
      <c r="P400" s="185" t="s">
        <v>14894</v>
      </c>
      <c r="Q400" s="185"/>
      <c r="R400" s="185"/>
      <c r="S400" s="185"/>
      <c r="T400" s="185" t="s">
        <v>19113</v>
      </c>
      <c r="U400" s="185"/>
      <c r="V400" s="185" t="s">
        <v>1981</v>
      </c>
      <c r="W400" s="185"/>
      <c r="X400" s="185"/>
      <c r="Y400" s="191"/>
      <c r="Z400" s="187"/>
      <c r="AA400" s="166"/>
      <c r="AB400" s="166" t="s">
        <v>21489</v>
      </c>
      <c r="AC400" s="166"/>
      <c r="AD400" s="166"/>
      <c r="AE400" s="166"/>
      <c r="AF400" s="166"/>
      <c r="AG400" s="166"/>
      <c r="AH400" s="166"/>
      <c r="AI400" s="166"/>
      <c r="AJ400" s="169"/>
      <c r="AK400" s="169"/>
      <c r="AL400" s="169"/>
      <c r="AM400" s="169"/>
      <c r="AN400" s="169"/>
      <c r="AO400" s="166"/>
      <c r="AP400" s="187"/>
      <c r="AQ400" s="180"/>
    </row>
    <row r="401" spans="1:43" s="189" customFormat="1" ht="24.75" customHeight="1" x14ac:dyDescent="0.2">
      <c r="A401" s="180">
        <v>400</v>
      </c>
      <c r="B401" s="181" t="s">
        <v>22774</v>
      </c>
      <c r="C401" s="182" t="s">
        <v>22775</v>
      </c>
      <c r="D401" s="207" t="str">
        <f>+INDEX([2]REPORTE_SEG_EXPEDIENTES!$F$1:$F$3006,MATCH(Tabla13[[#This Row],[REGISTRO]],[2]REPORTE_SEG_EXPEDIENTES!$B$1:$B$3006,0))</f>
        <v>13/02/2023</v>
      </c>
      <c r="E401" s="207"/>
      <c r="F401" s="183" t="s">
        <v>11972</v>
      </c>
      <c r="G401" s="207">
        <v>45056</v>
      </c>
      <c r="H401" s="207">
        <v>45056</v>
      </c>
      <c r="I401" s="207">
        <f t="shared" si="10"/>
        <v>45007</v>
      </c>
      <c r="J401" s="328" t="e">
        <f>IF(I401="-","NO ES TUPA",IF(Tabla5[[#This Row],[FECHA FIRMA]]&lt;=Tabla5[[#This Row],[FECHA DE PLAZO MAXIMO DE ATENCION]],"SI","NO"))</f>
        <v>#VALUE!</v>
      </c>
      <c r="K401" s="185"/>
      <c r="L401" s="185" t="str">
        <f>IFERROR(VLOOKUP(K401,[1]Hoja1!$B$2:$F$14234,2,FALSE),"")</f>
        <v/>
      </c>
      <c r="M401" s="185" t="str">
        <f>IFERROR(VLOOKUP(K401,[1]Hoja1!$B$2:$F$14234,3,FALSE),"")</f>
        <v/>
      </c>
      <c r="N401" s="185" t="str">
        <f>IFERROR(VLOOKUP(K401,[1]Hoja1!$B$2:$F$14234,4,FALSE),"")</f>
        <v/>
      </c>
      <c r="O401" s="193" t="s">
        <v>22776</v>
      </c>
      <c r="P401" s="185" t="s">
        <v>14894</v>
      </c>
      <c r="Q401" s="185"/>
      <c r="R401" s="185"/>
      <c r="S401" s="185"/>
      <c r="T401" s="185" t="s">
        <v>19113</v>
      </c>
      <c r="U401" s="185"/>
      <c r="V401" s="185" t="s">
        <v>1981</v>
      </c>
      <c r="W401" s="185"/>
      <c r="X401" s="185"/>
      <c r="Y401" s="191"/>
      <c r="Z401" s="187"/>
      <c r="AA401" s="166"/>
      <c r="AB401" s="166" t="s">
        <v>21489</v>
      </c>
      <c r="AC401" s="166"/>
      <c r="AD401" s="166"/>
      <c r="AE401" s="166"/>
      <c r="AF401" s="166"/>
      <c r="AG401" s="166"/>
      <c r="AH401" s="166"/>
      <c r="AI401" s="166"/>
      <c r="AJ401" s="169"/>
      <c r="AK401" s="169"/>
      <c r="AL401" s="169"/>
      <c r="AM401" s="169"/>
      <c r="AN401" s="169"/>
      <c r="AO401" s="166"/>
      <c r="AP401" s="187"/>
      <c r="AQ401" s="180"/>
    </row>
    <row r="402" spans="1:43" s="189" customFormat="1" ht="24.75" customHeight="1" x14ac:dyDescent="0.2">
      <c r="A402" s="180">
        <v>401</v>
      </c>
      <c r="B402" s="181" t="s">
        <v>22777</v>
      </c>
      <c r="C402" s="182" t="s">
        <v>22778</v>
      </c>
      <c r="D402" s="207" t="str">
        <f>+INDEX([2]REPORTE_SEG_EXPEDIENTES!$F$1:$F$3006,MATCH(Tabla13[[#This Row],[REGISTRO]],[2]REPORTE_SEG_EXPEDIENTES!$B$1:$B$3006,0))</f>
        <v>17/02/2023</v>
      </c>
      <c r="E402" s="207"/>
      <c r="F402" s="183" t="s">
        <v>11972</v>
      </c>
      <c r="G402" s="207">
        <v>45056</v>
      </c>
      <c r="H402" s="207">
        <v>45056</v>
      </c>
      <c r="I402" s="207">
        <f t="shared" si="10"/>
        <v>44975</v>
      </c>
      <c r="J402" s="328" t="e">
        <f>IF(I402="-","NO ES TUPA",IF(Tabla5[[#This Row],[FECHA FIRMA]]&lt;=Tabla5[[#This Row],[FECHA DE PLAZO MAXIMO DE ATENCION]],"SI","NO"))</f>
        <v>#VALUE!</v>
      </c>
      <c r="K402" s="185"/>
      <c r="L402" s="185" t="str">
        <f>IFERROR(VLOOKUP(K402,[1]Hoja1!$B$2:$F$14234,2,FALSE),"")</f>
        <v/>
      </c>
      <c r="M402" s="185" t="str">
        <f>IFERROR(VLOOKUP(K402,[1]Hoja1!$B$2:$F$14234,3,FALSE),"")</f>
        <v/>
      </c>
      <c r="N402" s="185" t="str">
        <f>IFERROR(VLOOKUP(K402,[1]Hoja1!$B$2:$F$14234,4,FALSE),"")</f>
        <v/>
      </c>
      <c r="O402" s="193" t="s">
        <v>22779</v>
      </c>
      <c r="P402" s="185" t="s">
        <v>14894</v>
      </c>
      <c r="Q402" s="185"/>
      <c r="R402" s="185"/>
      <c r="S402" s="185"/>
      <c r="T402" s="185" t="s">
        <v>19113</v>
      </c>
      <c r="U402" s="185"/>
      <c r="V402" s="185" t="s">
        <v>1981</v>
      </c>
      <c r="W402" s="185"/>
      <c r="X402" s="185"/>
      <c r="Y402" s="191"/>
      <c r="Z402" s="187"/>
      <c r="AA402" s="166"/>
      <c r="AB402" s="166" t="s">
        <v>21489</v>
      </c>
      <c r="AC402" s="166"/>
      <c r="AD402" s="166"/>
      <c r="AE402" s="166"/>
      <c r="AF402" s="166"/>
      <c r="AG402" s="166"/>
      <c r="AH402" s="166"/>
      <c r="AI402" s="166"/>
      <c r="AJ402" s="169"/>
      <c r="AK402" s="169"/>
      <c r="AL402" s="169"/>
      <c r="AM402" s="169"/>
      <c r="AN402" s="169"/>
      <c r="AO402" s="166"/>
      <c r="AP402" s="187"/>
      <c r="AQ402" s="180"/>
    </row>
    <row r="403" spans="1:43" s="189" customFormat="1" ht="24.75" customHeight="1" x14ac:dyDescent="0.2">
      <c r="A403" s="180">
        <v>402</v>
      </c>
      <c r="B403" s="181" t="s">
        <v>22780</v>
      </c>
      <c r="C403" s="182" t="s">
        <v>22781</v>
      </c>
      <c r="D403" s="207" t="str">
        <f>+INDEX([2]REPORTE_SEG_EXPEDIENTES!$F$1:$F$3006,MATCH(Tabla13[[#This Row],[REGISTRO]],[2]REPORTE_SEG_EXPEDIENTES!$B$1:$B$3006,0))</f>
        <v>13/02/2023</v>
      </c>
      <c r="E403" s="207"/>
      <c r="F403" s="183" t="s">
        <v>11972</v>
      </c>
      <c r="G403" s="207">
        <v>45056</v>
      </c>
      <c r="H403" s="207">
        <v>45056</v>
      </c>
      <c r="I403" s="207">
        <f t="shared" si="10"/>
        <v>45007</v>
      </c>
      <c r="J403" s="328" t="e">
        <f>IF(I403="-","NO ES TUPA",IF(Tabla5[[#This Row],[FECHA FIRMA]]&lt;=Tabla5[[#This Row],[FECHA DE PLAZO MAXIMO DE ATENCION]],"SI","NO"))</f>
        <v>#VALUE!</v>
      </c>
      <c r="K403" s="185"/>
      <c r="L403" s="185" t="str">
        <f>IFERROR(VLOOKUP(K403,[1]Hoja1!$B$2:$F$14234,2,FALSE),"")</f>
        <v/>
      </c>
      <c r="M403" s="185" t="str">
        <f>IFERROR(VLOOKUP(K403,[1]Hoja1!$B$2:$F$14234,3,FALSE),"")</f>
        <v/>
      </c>
      <c r="N403" s="185" t="str">
        <f>IFERROR(VLOOKUP(K403,[1]Hoja1!$B$2:$F$14234,4,FALSE),"")</f>
        <v/>
      </c>
      <c r="O403" s="193" t="s">
        <v>22782</v>
      </c>
      <c r="P403" s="185" t="s">
        <v>14894</v>
      </c>
      <c r="Q403" s="185"/>
      <c r="R403" s="185"/>
      <c r="S403" s="185"/>
      <c r="T403" s="185" t="s">
        <v>19113</v>
      </c>
      <c r="U403" s="185"/>
      <c r="V403" s="185" t="s">
        <v>1981</v>
      </c>
      <c r="W403" s="185"/>
      <c r="X403" s="185" t="s">
        <v>19419</v>
      </c>
      <c r="Y403" s="191"/>
      <c r="Z403" s="187"/>
      <c r="AA403" s="166"/>
      <c r="AB403" s="166" t="s">
        <v>21489</v>
      </c>
      <c r="AC403" s="166"/>
      <c r="AD403" s="166"/>
      <c r="AE403" s="166"/>
      <c r="AF403" s="166"/>
      <c r="AG403" s="166"/>
      <c r="AH403" s="166"/>
      <c r="AI403" s="166"/>
      <c r="AJ403" s="169"/>
      <c r="AK403" s="169"/>
      <c r="AL403" s="169"/>
      <c r="AM403" s="169"/>
      <c r="AN403" s="169"/>
      <c r="AO403" s="166"/>
      <c r="AP403" s="187"/>
      <c r="AQ403" s="180"/>
    </row>
    <row r="404" spans="1:43" s="189" customFormat="1" ht="24.75" customHeight="1" x14ac:dyDescent="0.2">
      <c r="A404" s="180">
        <v>403</v>
      </c>
      <c r="B404" s="181" t="s">
        <v>22783</v>
      </c>
      <c r="C404" s="182" t="s">
        <v>22784</v>
      </c>
      <c r="D404" s="207" t="str">
        <f>+INDEX([2]REPORTE_SEG_EXPEDIENTES!$F$1:$F$3006,MATCH(Tabla13[[#This Row],[REGISTRO]],[2]REPORTE_SEG_EXPEDIENTES!$B$1:$B$3006,0))</f>
        <v>13/02/2023</v>
      </c>
      <c r="E404" s="207"/>
      <c r="F404" s="183" t="s">
        <v>11972</v>
      </c>
      <c r="G404" s="207">
        <v>45056</v>
      </c>
      <c r="H404" s="207">
        <v>45056</v>
      </c>
      <c r="I404" s="207">
        <f t="shared" si="10"/>
        <v>45007</v>
      </c>
      <c r="J404" s="328" t="e">
        <f>IF(I404="-","NO ES TUPA",IF(Tabla5[[#This Row],[FECHA FIRMA]]&lt;=Tabla5[[#This Row],[FECHA DE PLAZO MAXIMO DE ATENCION]],"SI","NO"))</f>
        <v>#VALUE!</v>
      </c>
      <c r="K404" s="185"/>
      <c r="L404" s="185" t="str">
        <f>IFERROR(VLOOKUP(K404,[1]Hoja1!$B$2:$F$14234,2,FALSE),"")</f>
        <v/>
      </c>
      <c r="M404" s="185" t="str">
        <f>IFERROR(VLOOKUP(K404,[1]Hoja1!$B$2:$F$14234,3,FALSE),"")</f>
        <v/>
      </c>
      <c r="N404" s="185" t="str">
        <f>IFERROR(VLOOKUP(K404,[1]Hoja1!$B$2:$F$14234,4,FALSE),"")</f>
        <v/>
      </c>
      <c r="O404" s="193" t="s">
        <v>22785</v>
      </c>
      <c r="P404" s="185" t="s">
        <v>14894</v>
      </c>
      <c r="Q404" s="185"/>
      <c r="R404" s="185"/>
      <c r="S404" s="185"/>
      <c r="T404" s="185" t="s">
        <v>19113</v>
      </c>
      <c r="U404" s="185"/>
      <c r="V404" s="185" t="s">
        <v>1981</v>
      </c>
      <c r="W404" s="185"/>
      <c r="X404" s="185" t="s">
        <v>19419</v>
      </c>
      <c r="Y404" s="191"/>
      <c r="Z404" s="187"/>
      <c r="AA404" s="166"/>
      <c r="AB404" s="166" t="s">
        <v>21489</v>
      </c>
      <c r="AC404" s="166"/>
      <c r="AD404" s="166"/>
      <c r="AE404" s="166"/>
      <c r="AF404" s="166"/>
      <c r="AG404" s="166"/>
      <c r="AH404" s="166"/>
      <c r="AI404" s="166"/>
      <c r="AJ404" s="169"/>
      <c r="AK404" s="169"/>
      <c r="AL404" s="169"/>
      <c r="AM404" s="169"/>
      <c r="AN404" s="169"/>
      <c r="AO404" s="166"/>
      <c r="AP404" s="187"/>
      <c r="AQ404" s="180"/>
    </row>
    <row r="405" spans="1:43" s="189" customFormat="1" ht="24.75" customHeight="1" x14ac:dyDescent="0.2">
      <c r="A405" s="180">
        <v>404</v>
      </c>
      <c r="B405" s="181" t="s">
        <v>22786</v>
      </c>
      <c r="C405" s="182" t="s">
        <v>22787</v>
      </c>
      <c r="D405" s="207" t="str">
        <f>+INDEX([2]REPORTE_SEG_EXPEDIENTES!$F$1:$F$3006,MATCH(Tabla13[[#This Row],[REGISTRO]],[2]REPORTE_SEG_EXPEDIENTES!$B$1:$B$3006,0))</f>
        <v>09/05/2023</v>
      </c>
      <c r="E405" s="207"/>
      <c r="F405" s="183" t="s">
        <v>11972</v>
      </c>
      <c r="G405" s="207">
        <v>45056</v>
      </c>
      <c r="H405" s="207">
        <v>45056</v>
      </c>
      <c r="I405" s="207">
        <f t="shared" si="10"/>
        <v>45088</v>
      </c>
      <c r="J405" s="328" t="e">
        <f>IF(I405="-","NO ES TUPA",IF(Tabla5[[#This Row],[FECHA FIRMA]]&lt;=Tabla5[[#This Row],[FECHA DE PLAZO MAXIMO DE ATENCION]],"SI","NO"))</f>
        <v>#VALUE!</v>
      </c>
      <c r="K405" s="185"/>
      <c r="L405" s="185" t="str">
        <f>IFERROR(VLOOKUP(K405,[1]Hoja1!$B$2:$F$14234,2,FALSE),"")</f>
        <v/>
      </c>
      <c r="M405" s="185" t="str">
        <f>IFERROR(VLOOKUP(K405,[1]Hoja1!$B$2:$F$14234,3,FALSE),"")</f>
        <v/>
      </c>
      <c r="N405" s="185" t="str">
        <f>IFERROR(VLOOKUP(K405,[1]Hoja1!$B$2:$F$14234,4,FALSE),"")</f>
        <v/>
      </c>
      <c r="O405" s="193" t="s">
        <v>22788</v>
      </c>
      <c r="P405" s="185" t="s">
        <v>14894</v>
      </c>
      <c r="Q405" s="185"/>
      <c r="R405" s="185"/>
      <c r="S405" s="185"/>
      <c r="T405" s="185" t="s">
        <v>19996</v>
      </c>
      <c r="U405" s="185"/>
      <c r="V405" s="185" t="s">
        <v>21444</v>
      </c>
      <c r="W405" s="185"/>
      <c r="X405" s="185"/>
      <c r="Y405" s="191"/>
      <c r="Z405" s="187"/>
      <c r="AA405" s="166" t="s">
        <v>21489</v>
      </c>
      <c r="AB405" s="166"/>
      <c r="AC405" s="166"/>
      <c r="AD405" s="166"/>
      <c r="AE405" s="166"/>
      <c r="AF405" s="166"/>
      <c r="AG405" s="166"/>
      <c r="AH405" s="166"/>
      <c r="AI405" s="166"/>
      <c r="AJ405" s="169"/>
      <c r="AK405" s="169"/>
      <c r="AL405" s="169"/>
      <c r="AM405" s="169"/>
      <c r="AN405" s="169"/>
      <c r="AO405" s="166"/>
      <c r="AP405" s="187"/>
      <c r="AQ405" s="180"/>
    </row>
    <row r="406" spans="1:43" s="189" customFormat="1" ht="24.75" customHeight="1" x14ac:dyDescent="0.2">
      <c r="A406" s="180">
        <v>405</v>
      </c>
      <c r="B406" s="181" t="s">
        <v>22789</v>
      </c>
      <c r="C406" s="182" t="s">
        <v>22790</v>
      </c>
      <c r="D406" s="207" t="str">
        <f>+INDEX([2]REPORTE_SEG_EXPEDIENTES!$F$1:$F$3006,MATCH(Tabla13[[#This Row],[REGISTRO]],[2]REPORTE_SEG_EXPEDIENTES!$B$1:$B$3006,0))</f>
        <v>29/11/2022</v>
      </c>
      <c r="E406" s="207"/>
      <c r="F406" s="183" t="s">
        <v>11972</v>
      </c>
      <c r="G406" s="207">
        <v>45057</v>
      </c>
      <c r="H406" s="207">
        <v>45057</v>
      </c>
      <c r="I406" s="207">
        <f t="shared" si="10"/>
        <v>44901</v>
      </c>
      <c r="J406" s="328" t="e">
        <f>IF(I406="-","NO ES TUPA",IF(Tabla5[[#This Row],[FECHA FIRMA]]&lt;=Tabla5[[#This Row],[FECHA DE PLAZO MAXIMO DE ATENCION]],"SI","NO"))</f>
        <v>#VALUE!</v>
      </c>
      <c r="K406" s="185"/>
      <c r="L406" s="185" t="str">
        <f>IFERROR(VLOOKUP(K406,[1]Hoja1!$B$2:$F$14234,2,FALSE),"")</f>
        <v/>
      </c>
      <c r="M406" s="185" t="str">
        <f>IFERROR(VLOOKUP(K406,[1]Hoja1!$B$2:$F$14234,3,FALSE),"")</f>
        <v/>
      </c>
      <c r="N406" s="185" t="str">
        <f>IFERROR(VLOOKUP(K406,[1]Hoja1!$B$2:$F$14234,4,FALSE),"")</f>
        <v/>
      </c>
      <c r="O406" s="193" t="s">
        <v>22791</v>
      </c>
      <c r="P406" s="185" t="s">
        <v>14894</v>
      </c>
      <c r="Q406" s="185"/>
      <c r="R406" s="185"/>
      <c r="S406" s="185"/>
      <c r="T406" s="185" t="s">
        <v>19113</v>
      </c>
      <c r="U406" s="185"/>
      <c r="V406" s="185" t="s">
        <v>1981</v>
      </c>
      <c r="W406" s="185"/>
      <c r="X406" s="185"/>
      <c r="Y406" s="191"/>
      <c r="Z406" s="187"/>
      <c r="AA406" s="166"/>
      <c r="AB406" s="166" t="s">
        <v>21489</v>
      </c>
      <c r="AC406" s="166"/>
      <c r="AD406" s="166"/>
      <c r="AE406" s="166"/>
      <c r="AF406" s="166"/>
      <c r="AG406" s="166"/>
      <c r="AH406" s="166"/>
      <c r="AI406" s="166"/>
      <c r="AJ406" s="169"/>
      <c r="AK406" s="169"/>
      <c r="AL406" s="169"/>
      <c r="AM406" s="169"/>
      <c r="AN406" s="169"/>
      <c r="AO406" s="166"/>
      <c r="AP406" s="187"/>
      <c r="AQ406" s="180"/>
    </row>
    <row r="407" spans="1:43" s="189" customFormat="1" ht="24.75" customHeight="1" x14ac:dyDescent="0.2">
      <c r="A407" s="180">
        <v>406</v>
      </c>
      <c r="B407" s="181" t="s">
        <v>22792</v>
      </c>
      <c r="C407" s="182" t="s">
        <v>22793</v>
      </c>
      <c r="D407" s="207" t="str">
        <f>+INDEX([2]REPORTE_SEG_EXPEDIENTES!$F$1:$F$3006,MATCH(Tabla13[[#This Row],[REGISTRO]],[2]REPORTE_SEG_EXPEDIENTES!$B$1:$B$3006,0))</f>
        <v>27/02/2023</v>
      </c>
      <c r="E407" s="207"/>
      <c r="F407" s="183" t="s">
        <v>11972</v>
      </c>
      <c r="G407" s="207">
        <v>45057</v>
      </c>
      <c r="H407" s="207">
        <v>45057</v>
      </c>
      <c r="I407" s="207">
        <f t="shared" si="10"/>
        <v>44993</v>
      </c>
      <c r="J407" s="328" t="e">
        <f>IF(I407="-","NO ES TUPA",IF(Tabla5[[#This Row],[FECHA FIRMA]]&lt;=Tabla5[[#This Row],[FECHA DE PLAZO MAXIMO DE ATENCION]],"SI","NO"))</f>
        <v>#VALUE!</v>
      </c>
      <c r="K407" s="185"/>
      <c r="L407" s="185" t="str">
        <f>IFERROR(VLOOKUP(K407,[1]Hoja1!$B$2:$F$14234,2,FALSE),"")</f>
        <v/>
      </c>
      <c r="M407" s="185" t="str">
        <f>IFERROR(VLOOKUP(K407,[1]Hoja1!$B$2:$F$14234,3,FALSE),"")</f>
        <v/>
      </c>
      <c r="N407" s="185" t="str">
        <f>IFERROR(VLOOKUP(K407,[1]Hoja1!$B$2:$F$14234,4,FALSE),"")</f>
        <v/>
      </c>
      <c r="O407" s="193" t="s">
        <v>22794</v>
      </c>
      <c r="P407" s="185" t="s">
        <v>14894</v>
      </c>
      <c r="Q407" s="185"/>
      <c r="R407" s="185"/>
      <c r="S407" s="185"/>
      <c r="T407" s="185" t="s">
        <v>19113</v>
      </c>
      <c r="U407" s="185"/>
      <c r="V407" s="185" t="s">
        <v>1981</v>
      </c>
      <c r="W407" s="185"/>
      <c r="X407" s="185" t="s">
        <v>21537</v>
      </c>
      <c r="Y407" s="191"/>
      <c r="Z407" s="187"/>
      <c r="AA407" s="166" t="s">
        <v>21489</v>
      </c>
      <c r="AB407" s="166"/>
      <c r="AC407" s="166"/>
      <c r="AD407" s="166"/>
      <c r="AE407" s="166"/>
      <c r="AF407" s="166"/>
      <c r="AG407" s="166"/>
      <c r="AH407" s="166"/>
      <c r="AI407" s="166"/>
      <c r="AJ407" s="169"/>
      <c r="AK407" s="169"/>
      <c r="AL407" s="169"/>
      <c r="AM407" s="169"/>
      <c r="AN407" s="169"/>
      <c r="AO407" s="166"/>
      <c r="AP407" s="187"/>
      <c r="AQ407" s="180"/>
    </row>
    <row r="408" spans="1:43" s="189" customFormat="1" ht="24.75" customHeight="1" x14ac:dyDescent="0.2">
      <c r="A408" s="180">
        <v>407</v>
      </c>
      <c r="B408" s="181" t="s">
        <v>22795</v>
      </c>
      <c r="C408" s="182" t="s">
        <v>22796</v>
      </c>
      <c r="D408" s="207" t="str">
        <f>+INDEX([2]REPORTE_SEG_EXPEDIENTES!$F$1:$F$3006,MATCH(Tabla13[[#This Row],[REGISTRO]],[2]REPORTE_SEG_EXPEDIENTES!$B$1:$B$3006,0))</f>
        <v>04/05/2023</v>
      </c>
      <c r="E408" s="207"/>
      <c r="F408" s="183" t="s">
        <v>11972</v>
      </c>
      <c r="G408" s="207">
        <v>45057</v>
      </c>
      <c r="H408" s="207">
        <v>45057</v>
      </c>
      <c r="I408" s="207">
        <f t="shared" si="10"/>
        <v>45079</v>
      </c>
      <c r="J408" s="328" t="e">
        <f>IF(I408="-","NO ES TUPA",IF(Tabla5[[#This Row],[FECHA FIRMA]]&lt;=Tabla5[[#This Row],[FECHA DE PLAZO MAXIMO DE ATENCION]],"SI","NO"))</f>
        <v>#VALUE!</v>
      </c>
      <c r="K408" s="185"/>
      <c r="L408" s="185" t="str">
        <f>IFERROR(VLOOKUP(K408,[1]Hoja1!$B$2:$F$14234,2,FALSE),"")</f>
        <v/>
      </c>
      <c r="M408" s="185" t="str">
        <f>IFERROR(VLOOKUP(K408,[1]Hoja1!$B$2:$F$14234,3,FALSE),"")</f>
        <v/>
      </c>
      <c r="N408" s="185" t="str">
        <f>IFERROR(VLOOKUP(K408,[1]Hoja1!$B$2:$F$14234,4,FALSE),"")</f>
        <v/>
      </c>
      <c r="O408" s="193" t="s">
        <v>22797</v>
      </c>
      <c r="P408" s="185" t="s">
        <v>14894</v>
      </c>
      <c r="Q408" s="185" t="s">
        <v>23</v>
      </c>
      <c r="R408" s="185" t="s">
        <v>21541</v>
      </c>
      <c r="S408" s="185" t="s">
        <v>21542</v>
      </c>
      <c r="T408" s="185" t="s">
        <v>21458</v>
      </c>
      <c r="U408" s="185"/>
      <c r="V408" s="185" t="s">
        <v>1981</v>
      </c>
      <c r="W408" s="185"/>
      <c r="X408" s="185"/>
      <c r="Y408" s="191"/>
      <c r="Z408" s="187"/>
      <c r="AA408" s="166" t="s">
        <v>21489</v>
      </c>
      <c r="AB408" s="166" t="s">
        <v>21489</v>
      </c>
      <c r="AC408" s="166"/>
      <c r="AD408" s="166"/>
      <c r="AE408" s="166"/>
      <c r="AF408" s="166"/>
      <c r="AG408" s="166"/>
      <c r="AH408" s="166"/>
      <c r="AI408" s="166"/>
      <c r="AJ408" s="169"/>
      <c r="AK408" s="169"/>
      <c r="AL408" s="169"/>
      <c r="AM408" s="169"/>
      <c r="AN408" s="169"/>
      <c r="AO408" s="166"/>
      <c r="AP408" s="187"/>
      <c r="AQ408" s="180"/>
    </row>
    <row r="409" spans="1:43" s="189" customFormat="1" ht="24.75" customHeight="1" x14ac:dyDescent="0.2">
      <c r="A409" s="180">
        <v>408</v>
      </c>
      <c r="B409" s="181" t="s">
        <v>22798</v>
      </c>
      <c r="C409" s="182" t="s">
        <v>22799</v>
      </c>
      <c r="D409" s="207" t="str">
        <f>+INDEX([2]REPORTE_SEG_EXPEDIENTES!$F$1:$F$3006,MATCH(Tabla13[[#This Row],[REGISTRO]],[2]REPORTE_SEG_EXPEDIENTES!$B$1:$B$3006,0))</f>
        <v>04/05/2023</v>
      </c>
      <c r="E409" s="207"/>
      <c r="F409" s="183" t="s">
        <v>11972</v>
      </c>
      <c r="G409" s="207">
        <v>45057</v>
      </c>
      <c r="H409" s="207">
        <v>45057</v>
      </c>
      <c r="I409" s="207">
        <f t="shared" si="10"/>
        <v>45079</v>
      </c>
      <c r="J409" s="328" t="e">
        <f>IF(I409="-","NO ES TUPA",IF(Tabla5[[#This Row],[FECHA FIRMA]]&lt;=Tabla5[[#This Row],[FECHA DE PLAZO MAXIMO DE ATENCION]],"SI","NO"))</f>
        <v>#VALUE!</v>
      </c>
      <c r="K409" s="185"/>
      <c r="L409" s="185" t="str">
        <f>IFERROR(VLOOKUP(K409,[1]Hoja1!$B$2:$F$14234,2,FALSE),"")</f>
        <v/>
      </c>
      <c r="M409" s="185" t="str">
        <f>IFERROR(VLOOKUP(K409,[1]Hoja1!$B$2:$F$14234,3,FALSE),"")</f>
        <v/>
      </c>
      <c r="N409" s="185" t="str">
        <f>IFERROR(VLOOKUP(K409,[1]Hoja1!$B$2:$F$14234,4,FALSE),"")</f>
        <v/>
      </c>
      <c r="O409" s="193" t="s">
        <v>22800</v>
      </c>
      <c r="P409" s="185" t="s">
        <v>14894</v>
      </c>
      <c r="Q409" s="185" t="s">
        <v>23</v>
      </c>
      <c r="R409" s="185" t="s">
        <v>21541</v>
      </c>
      <c r="S409" s="185" t="s">
        <v>21542</v>
      </c>
      <c r="T409" s="185" t="s">
        <v>21458</v>
      </c>
      <c r="U409" s="185"/>
      <c r="V409" s="185" t="s">
        <v>1981</v>
      </c>
      <c r="W409" s="185"/>
      <c r="X409" s="185"/>
      <c r="Y409" s="191"/>
      <c r="Z409" s="187"/>
      <c r="AA409" s="166" t="s">
        <v>21489</v>
      </c>
      <c r="AB409" s="166" t="s">
        <v>21489</v>
      </c>
      <c r="AC409" s="166"/>
      <c r="AD409" s="166"/>
      <c r="AE409" s="166"/>
      <c r="AF409" s="166"/>
      <c r="AG409" s="166"/>
      <c r="AH409" s="166"/>
      <c r="AI409" s="166"/>
      <c r="AJ409" s="169"/>
      <c r="AK409" s="169"/>
      <c r="AL409" s="169"/>
      <c r="AM409" s="169"/>
      <c r="AN409" s="169"/>
      <c r="AO409" s="166"/>
      <c r="AP409" s="187"/>
      <c r="AQ409" s="180"/>
    </row>
    <row r="410" spans="1:43" s="189" customFormat="1" ht="24.75" customHeight="1" x14ac:dyDescent="0.2">
      <c r="A410" s="180">
        <v>409</v>
      </c>
      <c r="B410" s="181" t="s">
        <v>22801</v>
      </c>
      <c r="C410" s="182" t="s">
        <v>22802</v>
      </c>
      <c r="D410" s="207" t="str">
        <f>+INDEX([2]REPORTE_SEG_EXPEDIENTES!$F$1:$F$3006,MATCH(Tabla13[[#This Row],[REGISTRO]],[2]REPORTE_SEG_EXPEDIENTES!$B$1:$B$3006,0))</f>
        <v>10/03/2023</v>
      </c>
      <c r="E410" s="207"/>
      <c r="F410" s="183" t="s">
        <v>11972</v>
      </c>
      <c r="G410" s="207">
        <v>45057</v>
      </c>
      <c r="H410" s="207">
        <v>45057</v>
      </c>
      <c r="I410" s="207">
        <f t="shared" si="10"/>
        <v>45028</v>
      </c>
      <c r="J410" s="328" t="e">
        <f>IF(I410="-","NO ES TUPA",IF(Tabla5[[#This Row],[FECHA FIRMA]]&lt;=Tabla5[[#This Row],[FECHA DE PLAZO MAXIMO DE ATENCION]],"SI","NO"))</f>
        <v>#VALUE!</v>
      </c>
      <c r="K410" s="185"/>
      <c r="L410" s="185" t="str">
        <f>IFERROR(VLOOKUP(K410,[1]Hoja1!$B$2:$F$14234,2,FALSE),"")</f>
        <v/>
      </c>
      <c r="M410" s="185" t="str">
        <f>IFERROR(VLOOKUP(K410,[1]Hoja1!$B$2:$F$14234,3,FALSE),"")</f>
        <v/>
      </c>
      <c r="N410" s="185" t="str">
        <f>IFERROR(VLOOKUP(K410,[1]Hoja1!$B$2:$F$14234,4,FALSE),"")</f>
        <v/>
      </c>
      <c r="O410" s="193" t="s">
        <v>22803</v>
      </c>
      <c r="P410" s="185" t="s">
        <v>15859</v>
      </c>
      <c r="Q410" s="185"/>
      <c r="R410" s="185"/>
      <c r="S410" s="185"/>
      <c r="T410" s="185" t="s">
        <v>21453</v>
      </c>
      <c r="U410" s="185"/>
      <c r="V410" s="185" t="s">
        <v>1981</v>
      </c>
      <c r="W410" s="185"/>
      <c r="X410" s="185"/>
      <c r="Y410" s="191"/>
      <c r="Z410" s="187"/>
      <c r="AA410" s="166"/>
      <c r="AB410" s="166"/>
      <c r="AC410" s="166" t="s">
        <v>21489</v>
      </c>
      <c r="AD410" s="166"/>
      <c r="AE410" s="166" t="s">
        <v>21489</v>
      </c>
      <c r="AF410" s="166"/>
      <c r="AG410" s="166"/>
      <c r="AH410" s="166"/>
      <c r="AI410" s="166"/>
      <c r="AJ410" s="169"/>
      <c r="AK410" s="169"/>
      <c r="AL410" s="169"/>
      <c r="AM410" s="169"/>
      <c r="AN410" s="169"/>
      <c r="AO410" s="166"/>
      <c r="AP410" s="187"/>
      <c r="AQ410" s="180"/>
    </row>
    <row r="411" spans="1:43" s="189" customFormat="1" ht="24.75" customHeight="1" x14ac:dyDescent="0.2">
      <c r="A411" s="180">
        <v>410</v>
      </c>
      <c r="B411" s="181" t="s">
        <v>22804</v>
      </c>
      <c r="C411" s="182" t="s">
        <v>22805</v>
      </c>
      <c r="D411" s="207" t="str">
        <f>+INDEX([2]REPORTE_SEG_EXPEDIENTES!$F$1:$F$3006,MATCH(Tabla13[[#This Row],[REGISTRO]],[2]REPORTE_SEG_EXPEDIENTES!$B$1:$B$3006,0))</f>
        <v>08/03/2023</v>
      </c>
      <c r="E411" s="207"/>
      <c r="F411" s="183" t="s">
        <v>11972</v>
      </c>
      <c r="G411" s="207">
        <v>45057</v>
      </c>
      <c r="H411" s="207">
        <v>45057</v>
      </c>
      <c r="I411" s="207">
        <f t="shared" si="10"/>
        <v>45026</v>
      </c>
      <c r="J411" s="328" t="e">
        <f>IF(I411="-","NO ES TUPA",IF(Tabla5[[#This Row],[FECHA FIRMA]]&lt;=Tabla5[[#This Row],[FECHA DE PLAZO MAXIMO DE ATENCION]],"SI","NO"))</f>
        <v>#VALUE!</v>
      </c>
      <c r="K411" s="185"/>
      <c r="L411" s="185" t="str">
        <f>IFERROR(VLOOKUP(K411,[1]Hoja1!$B$2:$F$14234,2,FALSE),"")</f>
        <v/>
      </c>
      <c r="M411" s="185" t="str">
        <f>IFERROR(VLOOKUP(K411,[1]Hoja1!$B$2:$F$14234,3,FALSE),"")</f>
        <v/>
      </c>
      <c r="N411" s="185" t="str">
        <f>IFERROR(VLOOKUP(K411,[1]Hoja1!$B$2:$F$14234,4,FALSE),"")</f>
        <v/>
      </c>
      <c r="O411" s="193" t="s">
        <v>22806</v>
      </c>
      <c r="P411" s="185" t="s">
        <v>15859</v>
      </c>
      <c r="Q411" s="185"/>
      <c r="R411" s="185"/>
      <c r="S411" s="185"/>
      <c r="T411" s="30" t="s">
        <v>19129</v>
      </c>
      <c r="U411" s="185" t="s">
        <v>22807</v>
      </c>
      <c r="V411" s="185" t="s">
        <v>1981</v>
      </c>
      <c r="W411" s="185"/>
      <c r="X411" s="185"/>
      <c r="Y411" s="191"/>
      <c r="Z411" s="187"/>
      <c r="AA411" s="166"/>
      <c r="AB411" s="166"/>
      <c r="AC411" s="166" t="s">
        <v>21489</v>
      </c>
      <c r="AD411" s="166"/>
      <c r="AE411" s="166" t="s">
        <v>21489</v>
      </c>
      <c r="AF411" s="166"/>
      <c r="AG411" s="166"/>
      <c r="AH411" s="166"/>
      <c r="AI411" s="166"/>
      <c r="AJ411" s="169"/>
      <c r="AK411" s="169"/>
      <c r="AL411" s="169"/>
      <c r="AM411" s="169"/>
      <c r="AN411" s="169"/>
      <c r="AO411" s="166"/>
      <c r="AP411" s="187"/>
      <c r="AQ411" s="180"/>
    </row>
    <row r="412" spans="1:43" s="189" customFormat="1" ht="24.75" customHeight="1" x14ac:dyDescent="0.2">
      <c r="A412" s="180">
        <v>411</v>
      </c>
      <c r="B412" s="181" t="s">
        <v>22808</v>
      </c>
      <c r="C412" s="182" t="s">
        <v>22809</v>
      </c>
      <c r="D412" s="207" t="str">
        <f>+INDEX([2]REPORTE_SEG_EXPEDIENTES!$F$1:$F$3006,MATCH(Tabla13[[#This Row],[REGISTRO]],[2]REPORTE_SEG_EXPEDIENTES!$B$1:$B$3006,0))</f>
        <v>04/05/2023</v>
      </c>
      <c r="E412" s="207"/>
      <c r="F412" s="183" t="s">
        <v>11972</v>
      </c>
      <c r="G412" s="207">
        <v>45058</v>
      </c>
      <c r="H412" s="207">
        <v>45058</v>
      </c>
      <c r="I412" s="207">
        <f t="shared" si="10"/>
        <v>45079</v>
      </c>
      <c r="J412" s="328" t="e">
        <f>IF(I412="-","NO ES TUPA",IF(Tabla5[[#This Row],[FECHA FIRMA]]&lt;=Tabla5[[#This Row],[FECHA DE PLAZO MAXIMO DE ATENCION]],"SI","NO"))</f>
        <v>#VALUE!</v>
      </c>
      <c r="K412" s="185">
        <v>22949</v>
      </c>
      <c r="L412" s="185" t="str">
        <f>IFERROR(VLOOKUP(K412,[1]Hoja1!$B$2:$F$14234,2,FALSE),"")</f>
        <v>MIGUEL ANGEL</v>
      </c>
      <c r="M412" s="185" t="str">
        <f>IFERROR(VLOOKUP(K412,[1]Hoja1!$B$2:$F$14234,3,FALSE),"")</f>
        <v>CE-22949-CM</v>
      </c>
      <c r="N412" s="185" t="str">
        <f>IFERROR(VLOOKUP(K412,[1]Hoja1!$B$2:$F$14234,4,FALSE),"")</f>
        <v>PESQUERA ANAMAR S.A.C</v>
      </c>
      <c r="O412" s="193" t="s">
        <v>22810</v>
      </c>
      <c r="P412" s="185" t="s">
        <v>14894</v>
      </c>
      <c r="Q412" s="185"/>
      <c r="R412" s="185"/>
      <c r="S412" s="185"/>
      <c r="T412" s="185" t="s">
        <v>21454</v>
      </c>
      <c r="U412" s="185" t="s">
        <v>21898</v>
      </c>
      <c r="V412" s="185" t="s">
        <v>1981</v>
      </c>
      <c r="W412" s="185"/>
      <c r="X412" s="185"/>
      <c r="Y412" s="191"/>
      <c r="Z412" s="187"/>
      <c r="AA412" s="166" t="s">
        <v>21489</v>
      </c>
      <c r="AB412" s="166"/>
      <c r="AC412" s="166"/>
      <c r="AD412" s="166"/>
      <c r="AE412" s="166"/>
      <c r="AF412" s="166"/>
      <c r="AG412" s="166"/>
      <c r="AH412" s="166"/>
      <c r="AI412" s="166"/>
      <c r="AJ412" s="169"/>
      <c r="AK412" s="169"/>
      <c r="AL412" s="169"/>
      <c r="AM412" s="169"/>
      <c r="AN412" s="169"/>
      <c r="AO412" s="166"/>
      <c r="AP412" s="187"/>
      <c r="AQ412" s="180"/>
    </row>
    <row r="413" spans="1:43" s="189" customFormat="1" ht="24.75" customHeight="1" x14ac:dyDescent="0.2">
      <c r="A413" s="180">
        <v>412</v>
      </c>
      <c r="B413" s="181" t="s">
        <v>22811</v>
      </c>
      <c r="C413" s="182" t="s">
        <v>22812</v>
      </c>
      <c r="D413" s="207" t="e">
        <f>+INDEX([2]REPORTE_SEG_EXPEDIENTES!$F$1:$F$3006,MATCH(Tabla13[[#This Row],[REGISTRO]],[2]REPORTE_SEG_EXPEDIENTES!$B$1:$B$3006,0))</f>
        <v>#N/A</v>
      </c>
      <c r="E413" s="207"/>
      <c r="F413" s="183" t="s">
        <v>11972</v>
      </c>
      <c r="G413" s="207">
        <v>45058</v>
      </c>
      <c r="H413" s="207">
        <v>45058</v>
      </c>
      <c r="I413" s="207" t="e">
        <f t="shared" si="10"/>
        <v>#N/A</v>
      </c>
      <c r="J413" s="328" t="e">
        <f>IF(I413="-","NO ES TUPA",IF(Tabla5[[#This Row],[FECHA FIRMA]]&lt;=Tabla5[[#This Row],[FECHA DE PLAZO MAXIMO DE ATENCION]],"SI","NO"))</f>
        <v>#N/A</v>
      </c>
      <c r="K413" s="185">
        <v>28205</v>
      </c>
      <c r="L413" s="185" t="str">
        <f>IFERROR(VLOOKUP(K413,[1]Hoja1!$B$2:$F$14234,2,FALSE),"")</f>
        <v>JOSE I</v>
      </c>
      <c r="M413" s="185" t="str">
        <f>IFERROR(VLOOKUP(K413,[1]Hoja1!$B$2:$F$14234,3,FALSE),"")</f>
        <v>CE-28205-CM</v>
      </c>
      <c r="N413" s="185" t="str">
        <f>IFERROR(VLOOKUP(K413,[1]Hoja1!$B$2:$F$14234,4,FALSE),"")</f>
        <v>CAMPOS DE MOY LILIAM MARIA</v>
      </c>
      <c r="O413" s="193" t="s">
        <v>22813</v>
      </c>
      <c r="P413" s="185" t="s">
        <v>14894</v>
      </c>
      <c r="Q413" s="185" t="s">
        <v>19598</v>
      </c>
      <c r="R413" s="185"/>
      <c r="S413" s="185" t="s">
        <v>19598</v>
      </c>
      <c r="T413" s="185" t="s">
        <v>21456</v>
      </c>
      <c r="U413" s="185"/>
      <c r="V413" s="185" t="s">
        <v>1981</v>
      </c>
      <c r="W413" s="185"/>
      <c r="X413" s="205" t="s">
        <v>21928</v>
      </c>
      <c r="Y413" s="191"/>
      <c r="Z413" s="187"/>
      <c r="AA413" s="166" t="s">
        <v>21489</v>
      </c>
      <c r="AB413" s="166"/>
      <c r="AC413" s="166"/>
      <c r="AD413" s="166"/>
      <c r="AE413" s="166"/>
      <c r="AF413" s="166"/>
      <c r="AG413" s="166"/>
      <c r="AH413" s="166"/>
      <c r="AI413" s="166"/>
      <c r="AJ413" s="169"/>
      <c r="AK413" s="166" t="s">
        <v>21489</v>
      </c>
      <c r="AL413" s="169"/>
      <c r="AM413" s="169"/>
      <c r="AN413" s="169"/>
      <c r="AO413" s="166"/>
      <c r="AP413" s="187"/>
      <c r="AQ413" s="180"/>
    </row>
    <row r="414" spans="1:43" s="189" customFormat="1" ht="24.75" customHeight="1" x14ac:dyDescent="0.2">
      <c r="A414" s="180">
        <v>413</v>
      </c>
      <c r="B414" s="181" t="s">
        <v>22814</v>
      </c>
      <c r="C414" s="182" t="s">
        <v>22815</v>
      </c>
      <c r="D414" s="207" t="e">
        <f>+INDEX([2]REPORTE_SEG_EXPEDIENTES!$F$1:$F$3006,MATCH(Tabla13[[#This Row],[REGISTRO]],[2]REPORTE_SEG_EXPEDIENTES!$B$1:$B$3006,0))</f>
        <v>#N/A</v>
      </c>
      <c r="E414" s="207"/>
      <c r="F414" s="183" t="s">
        <v>11972</v>
      </c>
      <c r="G414" s="207">
        <v>45058</v>
      </c>
      <c r="H414" s="207">
        <v>45058</v>
      </c>
      <c r="I414" s="207" t="e">
        <f t="shared" si="10"/>
        <v>#N/A</v>
      </c>
      <c r="J414" s="328" t="e">
        <f>IF(I414="-","NO ES TUPA",IF(Tabla5[[#This Row],[FECHA FIRMA]]&lt;=Tabla5[[#This Row],[FECHA DE PLAZO MAXIMO DE ATENCION]],"SI","NO"))</f>
        <v>#N/A</v>
      </c>
      <c r="K414" s="185"/>
      <c r="L414" s="185" t="str">
        <f>IFERROR(VLOOKUP(K414,[1]Hoja1!$B$2:$F$14234,2,FALSE),"")</f>
        <v/>
      </c>
      <c r="M414" s="185" t="str">
        <f>IFERROR(VLOOKUP(K414,[1]Hoja1!$B$2:$F$14234,3,FALSE),"")</f>
        <v/>
      </c>
      <c r="N414" s="185" t="str">
        <f>IFERROR(VLOOKUP(K414,[1]Hoja1!$B$2:$F$14234,4,FALSE),"")</f>
        <v/>
      </c>
      <c r="O414" s="193" t="s">
        <v>22816</v>
      </c>
      <c r="P414" s="185" t="s">
        <v>14894</v>
      </c>
      <c r="Q414" s="185"/>
      <c r="R414" s="185"/>
      <c r="S414" s="185" t="s">
        <v>19598</v>
      </c>
      <c r="T414" s="185" t="s">
        <v>21456</v>
      </c>
      <c r="U414" s="185" t="s">
        <v>22817</v>
      </c>
      <c r="V414" s="185" t="s">
        <v>1981</v>
      </c>
      <c r="W414" s="185"/>
      <c r="X414" s="185" t="s">
        <v>21928</v>
      </c>
      <c r="Y414" s="191"/>
      <c r="Z414" s="187"/>
      <c r="AA414" s="166" t="s">
        <v>21489</v>
      </c>
      <c r="AB414" s="166"/>
      <c r="AC414" s="166"/>
      <c r="AD414" s="166"/>
      <c r="AE414" s="166"/>
      <c r="AF414" s="166"/>
      <c r="AG414" s="166"/>
      <c r="AH414" s="166"/>
      <c r="AI414" s="166"/>
      <c r="AJ414" s="166" t="s">
        <v>21489</v>
      </c>
      <c r="AK414" s="169"/>
      <c r="AL414" s="169"/>
      <c r="AM414" s="169"/>
      <c r="AN414" s="169"/>
      <c r="AO414" s="166"/>
      <c r="AP414" s="187"/>
      <c r="AQ414" s="180"/>
    </row>
    <row r="415" spans="1:43" s="189" customFormat="1" ht="24.75" customHeight="1" x14ac:dyDescent="0.2">
      <c r="A415" s="180">
        <v>414</v>
      </c>
      <c r="B415" s="181" t="s">
        <v>22818</v>
      </c>
      <c r="C415" s="182" t="s">
        <v>22819</v>
      </c>
      <c r="D415" s="207" t="str">
        <f>+INDEX([2]REPORTE_SEG_EXPEDIENTES!$F$1:$F$3006,MATCH(Tabla13[[#This Row],[REGISTRO]],[2]REPORTE_SEG_EXPEDIENTES!$B$1:$B$3006,0))</f>
        <v>05/05/2023</v>
      </c>
      <c r="E415" s="207"/>
      <c r="F415" s="183" t="s">
        <v>11972</v>
      </c>
      <c r="G415" s="207">
        <v>45058</v>
      </c>
      <c r="H415" s="207">
        <v>45058</v>
      </c>
      <c r="I415" s="207">
        <f t="shared" si="10"/>
        <v>45080</v>
      </c>
      <c r="J415" s="328" t="e">
        <f>IF(I415="-","NO ES TUPA",IF(Tabla5[[#This Row],[FECHA FIRMA]]&lt;=Tabla5[[#This Row],[FECHA DE PLAZO MAXIMO DE ATENCION]],"SI","NO"))</f>
        <v>#VALUE!</v>
      </c>
      <c r="K415" s="185"/>
      <c r="L415" s="185" t="str">
        <f>IFERROR(VLOOKUP(K415,[1]Hoja1!$B$2:$F$14234,2,FALSE),"")</f>
        <v/>
      </c>
      <c r="M415" s="185" t="str">
        <f>IFERROR(VLOOKUP(K415,[1]Hoja1!$B$2:$F$14234,3,FALSE),"")</f>
        <v/>
      </c>
      <c r="N415" s="185" t="str">
        <f>IFERROR(VLOOKUP(K415,[1]Hoja1!$B$2:$F$14234,4,FALSE),"")</f>
        <v/>
      </c>
      <c r="O415" s="193" t="s">
        <v>22820</v>
      </c>
      <c r="P415" s="185" t="s">
        <v>14894</v>
      </c>
      <c r="Q415" s="185"/>
      <c r="R415" s="185"/>
      <c r="S415" s="185"/>
      <c r="T415" s="185" t="s">
        <v>21445</v>
      </c>
      <c r="U415" s="185"/>
      <c r="V415" s="185" t="s">
        <v>1981</v>
      </c>
      <c r="W415" s="185"/>
      <c r="X415" s="185"/>
      <c r="Y415" s="191"/>
      <c r="Z415" s="187"/>
      <c r="AA415" s="166" t="s">
        <v>21489</v>
      </c>
      <c r="AB415" s="166"/>
      <c r="AC415" s="166"/>
      <c r="AD415" s="166"/>
      <c r="AE415" s="166"/>
      <c r="AF415" s="166"/>
      <c r="AG415" s="166"/>
      <c r="AH415" s="166"/>
      <c r="AI415" s="166"/>
      <c r="AJ415" s="169"/>
      <c r="AK415" s="169"/>
      <c r="AL415" s="169"/>
      <c r="AM415" s="169"/>
      <c r="AN415" s="169"/>
      <c r="AO415" s="166"/>
      <c r="AP415" s="187"/>
      <c r="AQ415" s="180"/>
    </row>
    <row r="416" spans="1:43" s="189" customFormat="1" ht="24.75" customHeight="1" x14ac:dyDescent="0.2">
      <c r="A416" s="180">
        <v>415</v>
      </c>
      <c r="B416" s="181" t="s">
        <v>22821</v>
      </c>
      <c r="C416" s="182" t="s">
        <v>22822</v>
      </c>
      <c r="D416" s="207" t="str">
        <f>+INDEX([2]REPORTE_SEG_EXPEDIENTES!$F$1:$F$3006,MATCH(Tabla13[[#This Row],[REGISTRO]],[2]REPORTE_SEG_EXPEDIENTES!$B$1:$B$3006,0))</f>
        <v>17/04/2023</v>
      </c>
      <c r="E416" s="207"/>
      <c r="F416" s="183" t="s">
        <v>11972</v>
      </c>
      <c r="G416" s="207">
        <v>45061</v>
      </c>
      <c r="H416" s="207">
        <v>45061</v>
      </c>
      <c r="I416" s="207">
        <f t="shared" si="10"/>
        <v>45030</v>
      </c>
      <c r="J416" s="328" t="e">
        <f>IF(I416="-","NO ES TUPA",IF(Tabla5[[#This Row],[FECHA FIRMA]]&lt;=Tabla5[[#This Row],[FECHA DE PLAZO MAXIMO DE ATENCION]],"SI","NO"))</f>
        <v>#VALUE!</v>
      </c>
      <c r="K416" s="185"/>
      <c r="L416" s="185" t="str">
        <f>IFERROR(VLOOKUP(K416,[1]Hoja1!$B$2:$F$14234,2,FALSE),"")</f>
        <v/>
      </c>
      <c r="M416" s="185" t="str">
        <f>IFERROR(VLOOKUP(K416,[1]Hoja1!$B$2:$F$14234,3,FALSE),"")</f>
        <v/>
      </c>
      <c r="N416" s="185" t="str">
        <f>IFERROR(VLOOKUP(K416,[1]Hoja1!$B$2:$F$14234,4,FALSE),"")</f>
        <v/>
      </c>
      <c r="O416" s="193" t="s">
        <v>22823</v>
      </c>
      <c r="P416" s="185" t="s">
        <v>15859</v>
      </c>
      <c r="Q416" s="185"/>
      <c r="R416" s="185"/>
      <c r="S416" s="185"/>
      <c r="T416" s="185" t="s">
        <v>21459</v>
      </c>
      <c r="U416" s="185"/>
      <c r="V416" s="185" t="s">
        <v>1981</v>
      </c>
      <c r="W416" s="185"/>
      <c r="X416" s="185"/>
      <c r="Y416" s="191"/>
      <c r="Z416" s="187"/>
      <c r="AA416" s="166"/>
      <c r="AB416" s="166"/>
      <c r="AC416" s="166" t="s">
        <v>21489</v>
      </c>
      <c r="AD416" s="166"/>
      <c r="AE416" s="166" t="s">
        <v>21489</v>
      </c>
      <c r="AF416" s="166"/>
      <c r="AG416" s="166"/>
      <c r="AH416" s="166"/>
      <c r="AI416" s="166"/>
      <c r="AJ416" s="169"/>
      <c r="AK416" s="169"/>
      <c r="AL416" s="169"/>
      <c r="AM416" s="169"/>
      <c r="AN416" s="169"/>
      <c r="AO416" s="166"/>
      <c r="AP416" s="187"/>
      <c r="AQ416" s="180"/>
    </row>
    <row r="417" spans="1:43" s="189" customFormat="1" ht="24.75" customHeight="1" x14ac:dyDescent="0.2">
      <c r="A417" s="180">
        <v>416</v>
      </c>
      <c r="B417" s="181" t="s">
        <v>22824</v>
      </c>
      <c r="C417" s="182" t="s">
        <v>22825</v>
      </c>
      <c r="D417" s="207" t="str">
        <f>+INDEX([2]REPORTE_SEG_EXPEDIENTES!$F$1:$F$3006,MATCH(Tabla13[[#This Row],[REGISTRO]],[2]REPORTE_SEG_EXPEDIENTES!$B$1:$B$3006,0))</f>
        <v>06/01/2023</v>
      </c>
      <c r="E417" s="207"/>
      <c r="F417" s="183" t="s">
        <v>11972</v>
      </c>
      <c r="G417" s="207">
        <v>45062</v>
      </c>
      <c r="H417" s="207">
        <v>45062</v>
      </c>
      <c r="I417" s="207">
        <f t="shared" si="10"/>
        <v>44963</v>
      </c>
      <c r="J417" s="328" t="e">
        <f>IF(I417="-","NO ES TUPA",IF(Tabla5[[#This Row],[FECHA FIRMA]]&lt;=Tabla5[[#This Row],[FECHA DE PLAZO MAXIMO DE ATENCION]],"SI","NO"))</f>
        <v>#VALUE!</v>
      </c>
      <c r="K417" s="185"/>
      <c r="L417" s="185" t="str">
        <f>IFERROR(VLOOKUP(K417,[1]Hoja1!$B$2:$F$14234,2,FALSE),"")</f>
        <v/>
      </c>
      <c r="M417" s="185" t="str">
        <f>IFERROR(VLOOKUP(K417,[1]Hoja1!$B$2:$F$14234,3,FALSE),"")</f>
        <v/>
      </c>
      <c r="N417" s="185" t="str">
        <f>IFERROR(VLOOKUP(K417,[1]Hoja1!$B$2:$F$14234,4,FALSE),"")</f>
        <v/>
      </c>
      <c r="O417" s="193" t="s">
        <v>22826</v>
      </c>
      <c r="P417" s="185" t="s">
        <v>14894</v>
      </c>
      <c r="Q417" s="185"/>
      <c r="R417" s="185"/>
      <c r="S417" s="185"/>
      <c r="T417" s="185" t="s">
        <v>19115</v>
      </c>
      <c r="U417" s="185"/>
      <c r="V417" s="185" t="s">
        <v>1981</v>
      </c>
      <c r="W417" s="185"/>
      <c r="X417" s="205" t="s">
        <v>21928</v>
      </c>
      <c r="Y417" s="191"/>
      <c r="Z417" s="187"/>
      <c r="AA417" s="166"/>
      <c r="AB417" s="166" t="s">
        <v>21489</v>
      </c>
      <c r="AC417" s="166"/>
      <c r="AD417" s="166"/>
      <c r="AE417" s="166"/>
      <c r="AF417" s="166"/>
      <c r="AG417" s="166"/>
      <c r="AH417" s="166"/>
      <c r="AI417" s="166"/>
      <c r="AJ417" s="169"/>
      <c r="AK417" s="169"/>
      <c r="AL417" s="169"/>
      <c r="AM417" s="169"/>
      <c r="AN417" s="169"/>
      <c r="AO417" s="166"/>
      <c r="AP417" s="187"/>
      <c r="AQ417" s="180"/>
    </row>
    <row r="418" spans="1:43" s="189" customFormat="1" ht="24.75" customHeight="1" x14ac:dyDescent="0.2">
      <c r="A418" s="180">
        <v>417</v>
      </c>
      <c r="B418" s="181" t="s">
        <v>22827</v>
      </c>
      <c r="C418" s="182" t="s">
        <v>22828</v>
      </c>
      <c r="D418" s="207" t="str">
        <f>+INDEX([2]REPORTE_SEG_EXPEDIENTES!$F$1:$F$3006,MATCH(Tabla13[[#This Row],[REGISTRO]],[2]REPORTE_SEG_EXPEDIENTES!$B$1:$B$3006,0))</f>
        <v>05/05/2023</v>
      </c>
      <c r="E418" s="207"/>
      <c r="F418" s="183" t="s">
        <v>11972</v>
      </c>
      <c r="G418" s="207">
        <v>45062</v>
      </c>
      <c r="H418" s="207">
        <v>45062</v>
      </c>
      <c r="I418" s="207">
        <f t="shared" si="10"/>
        <v>45080</v>
      </c>
      <c r="J418" s="328" t="e">
        <f>IF(I418="-","NO ES TUPA",IF(Tabla5[[#This Row],[FECHA FIRMA]]&lt;=Tabla5[[#This Row],[FECHA DE PLAZO MAXIMO DE ATENCION]],"SI","NO"))</f>
        <v>#VALUE!</v>
      </c>
      <c r="K418" s="185"/>
      <c r="L418" s="185" t="str">
        <f>IFERROR(VLOOKUP(K418,[1]Hoja1!$B$2:$F$14234,2,FALSE),"")</f>
        <v/>
      </c>
      <c r="M418" s="185" t="str">
        <f>IFERROR(VLOOKUP(K418,[1]Hoja1!$B$2:$F$14234,3,FALSE),"")</f>
        <v/>
      </c>
      <c r="N418" s="185" t="str">
        <f>IFERROR(VLOOKUP(K418,[1]Hoja1!$B$2:$F$14234,4,FALSE),"")</f>
        <v/>
      </c>
      <c r="O418" s="193" t="s">
        <v>22829</v>
      </c>
      <c r="P418" s="185" t="s">
        <v>14894</v>
      </c>
      <c r="Q418" s="185" t="s">
        <v>23</v>
      </c>
      <c r="R418" s="185" t="s">
        <v>21541</v>
      </c>
      <c r="S418" s="185" t="s">
        <v>21542</v>
      </c>
      <c r="T418" s="185" t="s">
        <v>21458</v>
      </c>
      <c r="U418" s="185"/>
      <c r="V418" s="185" t="s">
        <v>1981</v>
      </c>
      <c r="W418" s="185"/>
      <c r="X418" s="185"/>
      <c r="Y418" s="191"/>
      <c r="Z418" s="187"/>
      <c r="AA418" s="166" t="s">
        <v>21489</v>
      </c>
      <c r="AB418" s="166" t="s">
        <v>21489</v>
      </c>
      <c r="AC418" s="166"/>
      <c r="AD418" s="166"/>
      <c r="AE418" s="166"/>
      <c r="AF418" s="166"/>
      <c r="AG418" s="166"/>
      <c r="AH418" s="166"/>
      <c r="AI418" s="166"/>
      <c r="AJ418" s="169"/>
      <c r="AK418" s="169"/>
      <c r="AL418" s="169"/>
      <c r="AM418" s="169"/>
      <c r="AN418" s="169"/>
      <c r="AO418" s="166"/>
      <c r="AP418" s="187"/>
      <c r="AQ418" s="180"/>
    </row>
    <row r="419" spans="1:43" s="189" customFormat="1" ht="24.75" customHeight="1" x14ac:dyDescent="0.2">
      <c r="A419" s="180">
        <v>418</v>
      </c>
      <c r="B419" s="181" t="s">
        <v>22830</v>
      </c>
      <c r="C419" s="182" t="s">
        <v>22831</v>
      </c>
      <c r="D419" s="207" t="str">
        <f>+INDEX([2]REPORTE_SEG_EXPEDIENTES!$F$1:$F$3006,MATCH(Tabla13[[#This Row],[REGISTRO]],[2]REPORTE_SEG_EXPEDIENTES!$B$1:$B$3006,0))</f>
        <v>09/05/2023</v>
      </c>
      <c r="E419" s="207"/>
      <c r="F419" s="183" t="s">
        <v>11972</v>
      </c>
      <c r="G419" s="207">
        <v>45062</v>
      </c>
      <c r="H419" s="207">
        <v>45062</v>
      </c>
      <c r="I419" s="207">
        <f t="shared" si="10"/>
        <v>45088</v>
      </c>
      <c r="J419" s="328" t="e">
        <f>IF(I419="-","NO ES TUPA",IF(Tabla5[[#This Row],[FECHA FIRMA]]&lt;=Tabla5[[#This Row],[FECHA DE PLAZO MAXIMO DE ATENCION]],"SI","NO"))</f>
        <v>#VALUE!</v>
      </c>
      <c r="K419" s="185"/>
      <c r="L419" s="185" t="str">
        <f>IFERROR(VLOOKUP(K419,[1]Hoja1!$B$2:$F$14234,2,FALSE),"")</f>
        <v/>
      </c>
      <c r="M419" s="185" t="str">
        <f>IFERROR(VLOOKUP(K419,[1]Hoja1!$B$2:$F$14234,3,FALSE),"")</f>
        <v/>
      </c>
      <c r="N419" s="185" t="str">
        <f>IFERROR(VLOOKUP(K419,[1]Hoja1!$B$2:$F$14234,4,FALSE),"")</f>
        <v/>
      </c>
      <c r="O419" s="193" t="s">
        <v>22832</v>
      </c>
      <c r="P419" s="185" t="s">
        <v>14894</v>
      </c>
      <c r="Q419" s="185" t="s">
        <v>23</v>
      </c>
      <c r="R419" s="185" t="s">
        <v>21541</v>
      </c>
      <c r="S419" s="185" t="s">
        <v>21542</v>
      </c>
      <c r="T419" s="185" t="s">
        <v>21458</v>
      </c>
      <c r="U419" s="185"/>
      <c r="V419" s="185" t="s">
        <v>1981</v>
      </c>
      <c r="W419" s="185"/>
      <c r="X419" s="185"/>
      <c r="Y419" s="191"/>
      <c r="Z419" s="187"/>
      <c r="AA419" s="166" t="s">
        <v>21489</v>
      </c>
      <c r="AB419" s="166" t="s">
        <v>21489</v>
      </c>
      <c r="AC419" s="166"/>
      <c r="AD419" s="166"/>
      <c r="AE419" s="166"/>
      <c r="AF419" s="166"/>
      <c r="AG419" s="166"/>
      <c r="AH419" s="166"/>
      <c r="AI419" s="166"/>
      <c r="AJ419" s="169"/>
      <c r="AK419" s="169"/>
      <c r="AL419" s="169"/>
      <c r="AM419" s="169"/>
      <c r="AN419" s="169"/>
      <c r="AO419" s="166"/>
      <c r="AP419" s="187"/>
      <c r="AQ419" s="180"/>
    </row>
    <row r="420" spans="1:43" s="189" customFormat="1" ht="24.75" customHeight="1" x14ac:dyDescent="0.2">
      <c r="A420" s="180">
        <v>419</v>
      </c>
      <c r="B420" s="181" t="s">
        <v>22833</v>
      </c>
      <c r="C420" s="182" t="s">
        <v>22834</v>
      </c>
      <c r="D420" s="207" t="str">
        <f>+INDEX([2]REPORTE_SEG_EXPEDIENTES!$F$1:$F$3006,MATCH(Tabla13[[#This Row],[REGISTRO]],[2]REPORTE_SEG_EXPEDIENTES!$B$1:$B$3006,0))</f>
        <v>05/05/2023</v>
      </c>
      <c r="E420" s="207"/>
      <c r="F420" s="183" t="s">
        <v>11972</v>
      </c>
      <c r="G420" s="207">
        <v>45062</v>
      </c>
      <c r="H420" s="207">
        <v>45062</v>
      </c>
      <c r="I420" s="207">
        <f t="shared" si="10"/>
        <v>45080</v>
      </c>
      <c r="J420" s="328" t="e">
        <f>IF(I420="-","NO ES TUPA",IF(Tabla5[[#This Row],[FECHA FIRMA]]&lt;=Tabla5[[#This Row],[FECHA DE PLAZO MAXIMO DE ATENCION]],"SI","NO"))</f>
        <v>#VALUE!</v>
      </c>
      <c r="K420" s="185"/>
      <c r="L420" s="185" t="str">
        <f>IFERROR(VLOOKUP(K420,[1]Hoja1!$B$2:$F$14234,2,FALSE),"")</f>
        <v/>
      </c>
      <c r="M420" s="185" t="str">
        <f>IFERROR(VLOOKUP(K420,[1]Hoja1!$B$2:$F$14234,3,FALSE),"")</f>
        <v/>
      </c>
      <c r="N420" s="185" t="str">
        <f>IFERROR(VLOOKUP(K420,[1]Hoja1!$B$2:$F$14234,4,FALSE),"")</f>
        <v/>
      </c>
      <c r="O420" s="193" t="s">
        <v>22835</v>
      </c>
      <c r="P420" s="185" t="s">
        <v>14894</v>
      </c>
      <c r="Q420" s="185" t="s">
        <v>23</v>
      </c>
      <c r="R420" s="185" t="s">
        <v>21541</v>
      </c>
      <c r="S420" s="185" t="s">
        <v>21542</v>
      </c>
      <c r="T420" s="185" t="s">
        <v>21458</v>
      </c>
      <c r="U420" s="185"/>
      <c r="V420" s="185" t="s">
        <v>1981</v>
      </c>
      <c r="W420" s="185"/>
      <c r="X420" s="185"/>
      <c r="Y420" s="191"/>
      <c r="Z420" s="187"/>
      <c r="AA420" s="166" t="s">
        <v>21489</v>
      </c>
      <c r="AB420" s="166" t="s">
        <v>21489</v>
      </c>
      <c r="AC420" s="166"/>
      <c r="AD420" s="166"/>
      <c r="AE420" s="166"/>
      <c r="AF420" s="166"/>
      <c r="AG420" s="166"/>
      <c r="AH420" s="166"/>
      <c r="AI420" s="166"/>
      <c r="AJ420" s="169"/>
      <c r="AK420" s="169"/>
      <c r="AL420" s="169"/>
      <c r="AM420" s="169"/>
      <c r="AN420" s="169"/>
      <c r="AO420" s="166"/>
      <c r="AP420" s="187"/>
      <c r="AQ420" s="180"/>
    </row>
    <row r="421" spans="1:43" s="189" customFormat="1" ht="24.75" customHeight="1" x14ac:dyDescent="0.2">
      <c r="A421" s="180">
        <v>420</v>
      </c>
      <c r="B421" s="181" t="s">
        <v>22836</v>
      </c>
      <c r="C421" s="182" t="s">
        <v>22837</v>
      </c>
      <c r="D421" s="207" t="str">
        <f>+INDEX([2]REPORTE_SEG_EXPEDIENTES!$F$1:$F$3006,MATCH(Tabla13[[#This Row],[REGISTRO]],[2]REPORTE_SEG_EXPEDIENTES!$B$1:$B$3006,0))</f>
        <v>09/05/2023</v>
      </c>
      <c r="E421" s="207"/>
      <c r="F421" s="183" t="s">
        <v>11972</v>
      </c>
      <c r="G421" s="207">
        <v>45063</v>
      </c>
      <c r="H421" s="207">
        <v>45063</v>
      </c>
      <c r="I421" s="207">
        <f t="shared" si="10"/>
        <v>45088</v>
      </c>
      <c r="J421" s="328" t="e">
        <f>IF(I421="-","NO ES TUPA",IF(Tabla5[[#This Row],[FECHA FIRMA]]&lt;=Tabla5[[#This Row],[FECHA DE PLAZO MAXIMO DE ATENCION]],"SI","NO"))</f>
        <v>#VALUE!</v>
      </c>
      <c r="K421" s="185"/>
      <c r="L421" s="185" t="str">
        <f>IFERROR(VLOOKUP(K421,[1]Hoja1!$B$2:$F$14234,2,FALSE),"")</f>
        <v/>
      </c>
      <c r="M421" s="185" t="str">
        <f>IFERROR(VLOOKUP(K421,[1]Hoja1!$B$2:$F$14234,3,FALSE),"")</f>
        <v/>
      </c>
      <c r="N421" s="185" t="str">
        <f>IFERROR(VLOOKUP(K421,[1]Hoja1!$B$2:$F$14234,4,FALSE),"")</f>
        <v/>
      </c>
      <c r="O421" s="193" t="s">
        <v>22838</v>
      </c>
      <c r="P421" s="185" t="s">
        <v>14894</v>
      </c>
      <c r="Q421" s="185" t="s">
        <v>23</v>
      </c>
      <c r="R421" s="185" t="s">
        <v>21541</v>
      </c>
      <c r="S421" s="185" t="s">
        <v>21542</v>
      </c>
      <c r="T421" s="185" t="s">
        <v>21458</v>
      </c>
      <c r="U421" s="185"/>
      <c r="V421" s="185" t="s">
        <v>1981</v>
      </c>
      <c r="W421" s="185"/>
      <c r="X421" s="185"/>
      <c r="Y421" s="191"/>
      <c r="Z421" s="187"/>
      <c r="AA421" s="166" t="s">
        <v>21489</v>
      </c>
      <c r="AB421" s="166" t="s">
        <v>21489</v>
      </c>
      <c r="AC421" s="166"/>
      <c r="AD421" s="166"/>
      <c r="AE421" s="166"/>
      <c r="AF421" s="166"/>
      <c r="AG421" s="166"/>
      <c r="AH421" s="166"/>
      <c r="AI421" s="166"/>
      <c r="AJ421" s="169"/>
      <c r="AK421" s="169"/>
      <c r="AL421" s="169"/>
      <c r="AM421" s="169"/>
      <c r="AN421" s="169"/>
      <c r="AO421" s="166"/>
      <c r="AP421" s="187"/>
      <c r="AQ421" s="180"/>
    </row>
    <row r="422" spans="1:43" s="189" customFormat="1" ht="24.75" customHeight="1" x14ac:dyDescent="0.2">
      <c r="A422" s="180">
        <v>421</v>
      </c>
      <c r="B422" s="181" t="s">
        <v>22839</v>
      </c>
      <c r="C422" s="182" t="s">
        <v>22840</v>
      </c>
      <c r="D422" s="207" t="str">
        <f>+INDEX([2]REPORTE_SEG_EXPEDIENTES!$F$1:$F$3006,MATCH(Tabla13[[#This Row],[REGISTRO]],[2]REPORTE_SEG_EXPEDIENTES!$B$1:$B$3006,0))</f>
        <v>09/05/2023</v>
      </c>
      <c r="E422" s="207"/>
      <c r="F422" s="183" t="s">
        <v>11972</v>
      </c>
      <c r="G422" s="207">
        <v>45063</v>
      </c>
      <c r="H422" s="207">
        <v>45063</v>
      </c>
      <c r="I422" s="207">
        <f t="shared" si="10"/>
        <v>45088</v>
      </c>
      <c r="J422" s="328" t="e">
        <f>IF(I422="-","NO ES TUPA",IF(Tabla5[[#This Row],[FECHA FIRMA]]&lt;=Tabla5[[#This Row],[FECHA DE PLAZO MAXIMO DE ATENCION]],"SI","NO"))</f>
        <v>#VALUE!</v>
      </c>
      <c r="K422" s="185"/>
      <c r="L422" s="185" t="str">
        <f>IFERROR(VLOOKUP(K422,[1]Hoja1!$B$2:$F$14234,2,FALSE),"")</f>
        <v/>
      </c>
      <c r="M422" s="185" t="str">
        <f>IFERROR(VLOOKUP(K422,[1]Hoja1!$B$2:$F$14234,3,FALSE),"")</f>
        <v/>
      </c>
      <c r="N422" s="185" t="str">
        <f>IFERROR(VLOOKUP(K422,[1]Hoja1!$B$2:$F$14234,4,FALSE),"")</f>
        <v/>
      </c>
      <c r="O422" s="193" t="s">
        <v>22841</v>
      </c>
      <c r="P422" s="185" t="s">
        <v>14894</v>
      </c>
      <c r="Q422" s="185" t="s">
        <v>23</v>
      </c>
      <c r="R422" s="185" t="s">
        <v>21541</v>
      </c>
      <c r="S422" s="185" t="s">
        <v>21542</v>
      </c>
      <c r="T422" s="185" t="s">
        <v>21458</v>
      </c>
      <c r="U422" s="185"/>
      <c r="V422" s="185" t="s">
        <v>1981</v>
      </c>
      <c r="W422" s="185"/>
      <c r="X422" s="185"/>
      <c r="Y422" s="191"/>
      <c r="Z422" s="187"/>
      <c r="AA422" s="166" t="s">
        <v>21489</v>
      </c>
      <c r="AB422" s="166" t="s">
        <v>21489</v>
      </c>
      <c r="AC422" s="166"/>
      <c r="AD422" s="166"/>
      <c r="AE422" s="166"/>
      <c r="AF422" s="166"/>
      <c r="AG422" s="166"/>
      <c r="AH422" s="166"/>
      <c r="AI422" s="166"/>
      <c r="AJ422" s="169"/>
      <c r="AK422" s="169"/>
      <c r="AL422" s="169"/>
      <c r="AM422" s="169"/>
      <c r="AN422" s="169"/>
      <c r="AO422" s="166"/>
      <c r="AP422" s="187"/>
      <c r="AQ422" s="180"/>
    </row>
    <row r="423" spans="1:43" s="189" customFormat="1" ht="24.75" customHeight="1" x14ac:dyDescent="0.2">
      <c r="A423" s="180">
        <v>422</v>
      </c>
      <c r="B423" s="181" t="s">
        <v>22842</v>
      </c>
      <c r="C423" s="182" t="s">
        <v>22843</v>
      </c>
      <c r="D423" s="207" t="str">
        <f>+INDEX([2]REPORTE_SEG_EXPEDIENTES!$F$1:$F$3006,MATCH(Tabla13[[#This Row],[REGISTRO]],[2]REPORTE_SEG_EXPEDIENTES!$B$1:$B$3006,0))</f>
        <v>16/05/2023</v>
      </c>
      <c r="E423" s="207"/>
      <c r="F423" s="183" t="s">
        <v>11972</v>
      </c>
      <c r="G423" s="207">
        <v>45064</v>
      </c>
      <c r="H423" s="207">
        <v>45064</v>
      </c>
      <c r="I423" s="207">
        <f t="shared" si="10"/>
        <v>45101</v>
      </c>
      <c r="J423" s="328" t="e">
        <f>IF(I423="-","NO ES TUPA",IF(Tabla5[[#This Row],[FECHA FIRMA]]&lt;=Tabla5[[#This Row],[FECHA DE PLAZO MAXIMO DE ATENCION]],"SI","NO"))</f>
        <v>#VALUE!</v>
      </c>
      <c r="K423" s="185">
        <v>11884</v>
      </c>
      <c r="L423" s="185" t="str">
        <f>IFERROR(VLOOKUP(K423,[1]Hoja1!$B$2:$F$14234,2,FALSE),"")</f>
        <v>PROFETA DANIEL II</v>
      </c>
      <c r="M423" s="185" t="str">
        <f>IFERROR(VLOOKUP(K423,[1]Hoja1!$B$2:$F$14234,3,FALSE),"")</f>
        <v>PT-11884-CM</v>
      </c>
      <c r="N423" s="185" t="str">
        <f>IFERROR(VLOOKUP(K423,[1]Hoja1!$B$2:$F$14234,4,FALSE),"")</f>
        <v>PESQUERA SANTIS S.A.C.</v>
      </c>
      <c r="O423" s="193" t="s">
        <v>22844</v>
      </c>
      <c r="P423" s="185" t="s">
        <v>14894</v>
      </c>
      <c r="Q423" s="185"/>
      <c r="R423" s="185"/>
      <c r="S423" s="185"/>
      <c r="T423" s="185" t="s">
        <v>21454</v>
      </c>
      <c r="U423" s="185" t="s">
        <v>21671</v>
      </c>
      <c r="V423" s="185" t="s">
        <v>1981</v>
      </c>
      <c r="W423" s="185"/>
      <c r="X423" s="185"/>
      <c r="Y423" s="191"/>
      <c r="Z423" s="187"/>
      <c r="AA423" s="166" t="s">
        <v>21489</v>
      </c>
      <c r="AB423" s="166"/>
      <c r="AC423" s="166"/>
      <c r="AD423" s="166"/>
      <c r="AE423" s="166"/>
      <c r="AF423" s="166"/>
      <c r="AG423" s="166"/>
      <c r="AH423" s="166"/>
      <c r="AI423" s="166"/>
      <c r="AJ423" s="169"/>
      <c r="AK423" s="169"/>
      <c r="AL423" s="169"/>
      <c r="AM423" s="169"/>
      <c r="AN423" s="169"/>
      <c r="AO423" s="166"/>
      <c r="AP423" s="187"/>
      <c r="AQ423" s="180"/>
    </row>
    <row r="424" spans="1:43" ht="24.75" customHeight="1" x14ac:dyDescent="0.25">
      <c r="A424" s="180">
        <v>423</v>
      </c>
      <c r="B424" s="181" t="s">
        <v>22845</v>
      </c>
      <c r="C424" s="182" t="s">
        <v>22846</v>
      </c>
      <c r="D424" s="207" t="str">
        <f>+INDEX([2]REPORTE_SEG_EXPEDIENTES!$F$1:$F$3006,MATCH(Tabla13[[#This Row],[REGISTRO]],[2]REPORTE_SEG_EXPEDIENTES!$B$1:$B$3006,0))</f>
        <v>15/11/2022</v>
      </c>
      <c r="E424" s="207"/>
      <c r="F424" s="183" t="s">
        <v>11972</v>
      </c>
      <c r="G424" s="207">
        <v>45064</v>
      </c>
      <c r="H424" s="207">
        <v>45064</v>
      </c>
      <c r="I424" s="207">
        <f t="shared" si="10"/>
        <v>44917</v>
      </c>
      <c r="J424" s="328" t="e">
        <f>IF(I424="-","NO ES TUPA",IF(Tabla5[[#This Row],[FECHA FIRMA]]&lt;=Tabla5[[#This Row],[FECHA DE PLAZO MAXIMO DE ATENCION]],"SI","NO"))</f>
        <v>#VALUE!</v>
      </c>
      <c r="K424" s="185">
        <v>18102</v>
      </c>
      <c r="L424" s="185" t="str">
        <f>IFERROR(VLOOKUP(K424,[1]Hoja1!$B$2:$F$14234,2,FALSE),"")</f>
        <v>CRISTO VIENE</v>
      </c>
      <c r="M424" s="185" t="str">
        <f>IFERROR(VLOOKUP(K424,[1]Hoja1!$B$2:$F$14234,3,FALSE),"")</f>
        <v>PL-18102-CM</v>
      </c>
      <c r="N424" s="185" t="str">
        <f>IFERROR(VLOOKUP(K424,[1]Hoja1!$B$2:$F$14234,4,FALSE),"")</f>
        <v>ISIQUE URCIA MARIA CRUZ ;SANCHEZ AZABACHE CASIMIRO</v>
      </c>
      <c r="O424" s="193" t="s">
        <v>22847</v>
      </c>
      <c r="P424" s="185" t="s">
        <v>14894</v>
      </c>
      <c r="Q424" s="185"/>
      <c r="R424" s="185"/>
      <c r="S424" s="185"/>
      <c r="T424" s="185" t="s">
        <v>78</v>
      </c>
      <c r="U424" s="185"/>
      <c r="V424" s="185" t="s">
        <v>1981</v>
      </c>
      <c r="W424" s="185" t="s">
        <v>5783</v>
      </c>
      <c r="X424" s="185" t="s">
        <v>22848</v>
      </c>
      <c r="Y424" s="191"/>
      <c r="Z424" s="187"/>
      <c r="AA424" s="166"/>
      <c r="AB424" s="166"/>
      <c r="AC424" s="166"/>
      <c r="AD424" s="166"/>
      <c r="AE424" s="166"/>
      <c r="AF424" s="166"/>
      <c r="AG424" s="166"/>
      <c r="AH424" s="166"/>
      <c r="AI424" s="166"/>
      <c r="AJ424" s="169"/>
      <c r="AK424" s="169"/>
      <c r="AL424" s="169"/>
      <c r="AM424" s="169"/>
      <c r="AN424" s="169"/>
      <c r="AO424" s="166"/>
      <c r="AP424" s="187"/>
      <c r="AQ424" s="180"/>
    </row>
    <row r="425" spans="1:43" s="189" customFormat="1" ht="24.75" customHeight="1" x14ac:dyDescent="0.2">
      <c r="A425" s="180">
        <v>424</v>
      </c>
      <c r="B425" s="181" t="s">
        <v>22849</v>
      </c>
      <c r="C425" s="182" t="s">
        <v>22850</v>
      </c>
      <c r="D425" s="207" t="str">
        <f>+INDEX([2]REPORTE_SEG_EXPEDIENTES!$F$1:$F$3006,MATCH(Tabla13[[#This Row],[REGISTRO]],[2]REPORTE_SEG_EXPEDIENTES!$B$1:$B$3006,0))</f>
        <v>15/05/2023</v>
      </c>
      <c r="E425" s="207"/>
      <c r="F425" s="183" t="s">
        <v>11972</v>
      </c>
      <c r="G425" s="207">
        <v>45065</v>
      </c>
      <c r="H425" s="207">
        <v>45065</v>
      </c>
      <c r="I425" s="207">
        <f t="shared" si="10"/>
        <v>45098</v>
      </c>
      <c r="J425" s="328" t="e">
        <f>IF(I425="-","NO ES TUPA",IF(Tabla5[[#This Row],[FECHA FIRMA]]&lt;=Tabla5[[#This Row],[FECHA DE PLAZO MAXIMO DE ATENCION]],"SI","NO"))</f>
        <v>#VALUE!</v>
      </c>
      <c r="K425" s="185"/>
      <c r="L425" s="185" t="str">
        <f>IFERROR(VLOOKUP(K425,[1]Hoja1!$B$2:$F$14234,2,FALSE),"")</f>
        <v/>
      </c>
      <c r="M425" s="185" t="str">
        <f>IFERROR(VLOOKUP(K425,[1]Hoja1!$B$2:$F$14234,3,FALSE),"")</f>
        <v/>
      </c>
      <c r="N425" s="185" t="str">
        <f>IFERROR(VLOOKUP(K425,[1]Hoja1!$B$2:$F$14234,4,FALSE),"")</f>
        <v/>
      </c>
      <c r="O425" s="193" t="s">
        <v>22851</v>
      </c>
      <c r="P425" s="185" t="s">
        <v>14894</v>
      </c>
      <c r="Q425" s="185" t="s">
        <v>23</v>
      </c>
      <c r="R425" s="185" t="s">
        <v>21541</v>
      </c>
      <c r="S425" s="185" t="s">
        <v>21542</v>
      </c>
      <c r="T425" s="185" t="s">
        <v>21458</v>
      </c>
      <c r="U425" s="185"/>
      <c r="V425" s="185" t="s">
        <v>1981</v>
      </c>
      <c r="W425" s="185"/>
      <c r="X425" s="185"/>
      <c r="Y425" s="191"/>
      <c r="Z425" s="187"/>
      <c r="AA425" s="166" t="s">
        <v>21489</v>
      </c>
      <c r="AB425" s="166" t="s">
        <v>21489</v>
      </c>
      <c r="AC425" s="166"/>
      <c r="AD425" s="166"/>
      <c r="AE425" s="166"/>
      <c r="AF425" s="166"/>
      <c r="AG425" s="166"/>
      <c r="AH425" s="166"/>
      <c r="AI425" s="166"/>
      <c r="AJ425" s="169"/>
      <c r="AK425" s="169"/>
      <c r="AL425" s="169"/>
      <c r="AM425" s="169"/>
      <c r="AN425" s="169"/>
      <c r="AO425" s="166"/>
      <c r="AP425" s="187"/>
      <c r="AQ425" s="180"/>
    </row>
    <row r="426" spans="1:43" s="189" customFormat="1" ht="24.75" customHeight="1" x14ac:dyDescent="0.2">
      <c r="A426" s="180">
        <v>425</v>
      </c>
      <c r="B426" s="181" t="s">
        <v>22852</v>
      </c>
      <c r="C426" s="182" t="s">
        <v>22853</v>
      </c>
      <c r="D426" s="207" t="str">
        <f>+INDEX([2]REPORTE_SEG_EXPEDIENTES!$F$1:$F$3006,MATCH(Tabla13[[#This Row],[REGISTRO]],[2]REPORTE_SEG_EXPEDIENTES!$B$1:$B$3006,0))</f>
        <v>15/05/2023</v>
      </c>
      <c r="E426" s="207"/>
      <c r="F426" s="183" t="s">
        <v>11972</v>
      </c>
      <c r="G426" s="207">
        <v>45065</v>
      </c>
      <c r="H426" s="207">
        <v>45065</v>
      </c>
      <c r="I426" s="207">
        <f t="shared" si="10"/>
        <v>45098</v>
      </c>
      <c r="J426" s="328" t="e">
        <f>IF(I426="-","NO ES TUPA",IF(Tabla5[[#This Row],[FECHA FIRMA]]&lt;=Tabla5[[#This Row],[FECHA DE PLAZO MAXIMO DE ATENCION]],"SI","NO"))</f>
        <v>#VALUE!</v>
      </c>
      <c r="K426" s="185"/>
      <c r="L426" s="185" t="str">
        <f>IFERROR(VLOOKUP(K426,[1]Hoja1!$B$2:$F$14234,2,FALSE),"")</f>
        <v/>
      </c>
      <c r="M426" s="185" t="str">
        <f>IFERROR(VLOOKUP(K426,[1]Hoja1!$B$2:$F$14234,3,FALSE),"")</f>
        <v/>
      </c>
      <c r="N426" s="185" t="str">
        <f>IFERROR(VLOOKUP(K426,[1]Hoja1!$B$2:$F$14234,4,FALSE),"")</f>
        <v/>
      </c>
      <c r="O426" s="193" t="s">
        <v>22854</v>
      </c>
      <c r="P426" s="185" t="s">
        <v>14894</v>
      </c>
      <c r="Q426" s="185" t="s">
        <v>23</v>
      </c>
      <c r="R426" s="185" t="s">
        <v>21541</v>
      </c>
      <c r="S426" s="185" t="s">
        <v>21542</v>
      </c>
      <c r="T426" s="185" t="s">
        <v>21458</v>
      </c>
      <c r="U426" s="185"/>
      <c r="V426" s="185" t="s">
        <v>1981</v>
      </c>
      <c r="W426" s="185"/>
      <c r="X426" s="185"/>
      <c r="Y426" s="191"/>
      <c r="Z426" s="187"/>
      <c r="AA426" s="166" t="s">
        <v>21489</v>
      </c>
      <c r="AB426" s="166" t="s">
        <v>21489</v>
      </c>
      <c r="AC426" s="166"/>
      <c r="AD426" s="166"/>
      <c r="AE426" s="166"/>
      <c r="AF426" s="166"/>
      <c r="AG426" s="166"/>
      <c r="AH426" s="166"/>
      <c r="AI426" s="166"/>
      <c r="AJ426" s="169"/>
      <c r="AK426" s="169"/>
      <c r="AL426" s="169"/>
      <c r="AM426" s="169"/>
      <c r="AN426" s="169"/>
      <c r="AO426" s="166"/>
      <c r="AP426" s="187"/>
      <c r="AQ426" s="180"/>
    </row>
    <row r="427" spans="1:43" s="189" customFormat="1" ht="24.75" customHeight="1" x14ac:dyDescent="0.2">
      <c r="A427" s="180">
        <v>426</v>
      </c>
      <c r="B427" s="181" t="s">
        <v>22855</v>
      </c>
      <c r="C427" s="182" t="s">
        <v>22856</v>
      </c>
      <c r="D427" s="207" t="str">
        <f>+INDEX([2]REPORTE_SEG_EXPEDIENTES!$F$1:$F$3006,MATCH(Tabla13[[#This Row],[REGISTRO]],[2]REPORTE_SEG_EXPEDIENTES!$B$1:$B$3006,0))</f>
        <v>10/05/2023</v>
      </c>
      <c r="E427" s="207"/>
      <c r="F427" s="183" t="s">
        <v>11972</v>
      </c>
      <c r="G427" s="207">
        <v>45068</v>
      </c>
      <c r="H427" s="207">
        <v>45068</v>
      </c>
      <c r="I427" s="207">
        <f t="shared" si="10"/>
        <v>45089</v>
      </c>
      <c r="J427" s="328" t="e">
        <f>IF(I427="-","NO ES TUPA",IF(Tabla5[[#This Row],[FECHA FIRMA]]&lt;=Tabla5[[#This Row],[FECHA DE PLAZO MAXIMO DE ATENCION]],"SI","NO"))</f>
        <v>#VALUE!</v>
      </c>
      <c r="K427" s="185"/>
      <c r="L427" s="185" t="str">
        <f>IFERROR(VLOOKUP(K427,[1]Hoja1!$B$2:$F$14234,2,FALSE),"")</f>
        <v/>
      </c>
      <c r="M427" s="185" t="str">
        <f>IFERROR(VLOOKUP(K427,[1]Hoja1!$B$2:$F$14234,3,FALSE),"")</f>
        <v/>
      </c>
      <c r="N427" s="185" t="str">
        <f>IFERROR(VLOOKUP(K427,[1]Hoja1!$B$2:$F$14234,4,FALSE),"")</f>
        <v/>
      </c>
      <c r="O427" s="193" t="s">
        <v>22857</v>
      </c>
      <c r="P427" s="185" t="s">
        <v>14894</v>
      </c>
      <c r="Q427" s="185" t="s">
        <v>23</v>
      </c>
      <c r="R427" s="185" t="s">
        <v>21541</v>
      </c>
      <c r="S427" s="185" t="s">
        <v>21542</v>
      </c>
      <c r="T427" s="185" t="s">
        <v>21458</v>
      </c>
      <c r="U427" s="185"/>
      <c r="V427" s="185" t="s">
        <v>1981</v>
      </c>
      <c r="W427" s="185"/>
      <c r="X427" s="185"/>
      <c r="Y427" s="191"/>
      <c r="Z427" s="187"/>
      <c r="AA427" s="166" t="s">
        <v>21489</v>
      </c>
      <c r="AB427" s="166" t="s">
        <v>21489</v>
      </c>
      <c r="AC427" s="166"/>
      <c r="AD427" s="166"/>
      <c r="AE427" s="166"/>
      <c r="AF427" s="166"/>
      <c r="AG427" s="166"/>
      <c r="AH427" s="166"/>
      <c r="AI427" s="166"/>
      <c r="AJ427" s="169"/>
      <c r="AK427" s="169"/>
      <c r="AL427" s="169"/>
      <c r="AM427" s="169"/>
      <c r="AN427" s="169"/>
      <c r="AO427" s="166"/>
      <c r="AP427" s="187"/>
      <c r="AQ427" s="180"/>
    </row>
    <row r="428" spans="1:43" s="189" customFormat="1" ht="24.75" customHeight="1" x14ac:dyDescent="0.2">
      <c r="A428" s="180">
        <v>427</v>
      </c>
      <c r="B428" s="181" t="s">
        <v>22858</v>
      </c>
      <c r="C428" s="182" t="s">
        <v>22859</v>
      </c>
      <c r="D428" s="207" t="str">
        <f>+INDEX([2]REPORTE_SEG_EXPEDIENTES!$F$1:$F$3006,MATCH(Tabla13[[#This Row],[REGISTRO]],[2]REPORTE_SEG_EXPEDIENTES!$B$1:$B$3006,0))</f>
        <v>15/05/2023</v>
      </c>
      <c r="E428" s="207"/>
      <c r="F428" s="183" t="s">
        <v>11972</v>
      </c>
      <c r="G428" s="207">
        <v>45068</v>
      </c>
      <c r="H428" s="207">
        <v>45068</v>
      </c>
      <c r="I428" s="207">
        <f t="shared" si="10"/>
        <v>45098</v>
      </c>
      <c r="J428" s="328" t="e">
        <f>IF(I428="-","NO ES TUPA",IF(Tabla5[[#This Row],[FECHA FIRMA]]&lt;=Tabla5[[#This Row],[FECHA DE PLAZO MAXIMO DE ATENCION]],"SI","NO"))</f>
        <v>#VALUE!</v>
      </c>
      <c r="K428" s="185"/>
      <c r="L428" s="185" t="str">
        <f>IFERROR(VLOOKUP(K428,[1]Hoja1!$B$2:$F$14234,2,FALSE),"")</f>
        <v/>
      </c>
      <c r="M428" s="185" t="str">
        <f>IFERROR(VLOOKUP(K428,[1]Hoja1!$B$2:$F$14234,3,FALSE),"")</f>
        <v/>
      </c>
      <c r="N428" s="185" t="str">
        <f>IFERROR(VLOOKUP(K428,[1]Hoja1!$B$2:$F$14234,4,FALSE),"")</f>
        <v/>
      </c>
      <c r="O428" s="193" t="s">
        <v>22860</v>
      </c>
      <c r="P428" s="185" t="s">
        <v>14894</v>
      </c>
      <c r="Q428" s="185" t="s">
        <v>23</v>
      </c>
      <c r="R428" s="185" t="s">
        <v>21541</v>
      </c>
      <c r="S428" s="185" t="s">
        <v>21542</v>
      </c>
      <c r="T428" s="185" t="s">
        <v>21458</v>
      </c>
      <c r="U428" s="185"/>
      <c r="V428" s="185" t="s">
        <v>1981</v>
      </c>
      <c r="W428" s="185"/>
      <c r="X428" s="185"/>
      <c r="Y428" s="191"/>
      <c r="Z428" s="187"/>
      <c r="AA428" s="166" t="s">
        <v>21489</v>
      </c>
      <c r="AB428" s="166" t="s">
        <v>21489</v>
      </c>
      <c r="AC428" s="166"/>
      <c r="AD428" s="166"/>
      <c r="AE428" s="166"/>
      <c r="AF428" s="166"/>
      <c r="AG428" s="166"/>
      <c r="AH428" s="166"/>
      <c r="AI428" s="166"/>
      <c r="AJ428" s="169"/>
      <c r="AK428" s="169"/>
      <c r="AL428" s="169"/>
      <c r="AM428" s="169"/>
      <c r="AN428" s="169"/>
      <c r="AO428" s="166"/>
      <c r="AP428" s="187"/>
      <c r="AQ428" s="180"/>
    </row>
    <row r="429" spans="1:43" s="189" customFormat="1" ht="24.75" customHeight="1" x14ac:dyDescent="0.2">
      <c r="A429" s="180">
        <v>428</v>
      </c>
      <c r="B429" s="181" t="s">
        <v>22861</v>
      </c>
      <c r="C429" s="182" t="s">
        <v>22862</v>
      </c>
      <c r="D429" s="207" t="str">
        <f>+INDEX([2]REPORTE_SEG_EXPEDIENTES!$F$1:$F$3006,MATCH(Tabla13[[#This Row],[REGISTRO]],[2]REPORTE_SEG_EXPEDIENTES!$B$1:$B$3006,0))</f>
        <v>22/02/2023</v>
      </c>
      <c r="E429" s="207"/>
      <c r="F429" s="183" t="s">
        <v>11972</v>
      </c>
      <c r="G429" s="207">
        <v>45068</v>
      </c>
      <c r="H429" s="207">
        <v>45068</v>
      </c>
      <c r="I429" s="207">
        <f t="shared" si="10"/>
        <v>44984</v>
      </c>
      <c r="J429" s="328" t="e">
        <f>IF(I429="-","NO ES TUPA",IF(Tabla5[[#This Row],[FECHA FIRMA]]&lt;=Tabla5[[#This Row],[FECHA DE PLAZO MAXIMO DE ATENCION]],"SI","NO"))</f>
        <v>#VALUE!</v>
      </c>
      <c r="K429" s="185"/>
      <c r="L429" s="185" t="str">
        <f>IFERROR(VLOOKUP(K429,[1]Hoja1!$B$2:$F$14234,2,FALSE),"")</f>
        <v/>
      </c>
      <c r="M429" s="185" t="str">
        <f>IFERROR(VLOOKUP(K429,[1]Hoja1!$B$2:$F$14234,3,FALSE),"")</f>
        <v/>
      </c>
      <c r="N429" s="185" t="str">
        <f>IFERROR(VLOOKUP(K429,[1]Hoja1!$B$2:$F$14234,4,FALSE),"")</f>
        <v/>
      </c>
      <c r="O429" s="193" t="s">
        <v>22863</v>
      </c>
      <c r="P429" s="185" t="s">
        <v>14894</v>
      </c>
      <c r="Q429" s="185"/>
      <c r="R429" s="185"/>
      <c r="S429" s="185"/>
      <c r="T429" s="185" t="s">
        <v>19115</v>
      </c>
      <c r="U429" s="185"/>
      <c r="V429" s="185" t="s">
        <v>1981</v>
      </c>
      <c r="W429" s="185"/>
      <c r="X429" s="185"/>
      <c r="Y429" s="191"/>
      <c r="Z429" s="187"/>
      <c r="AA429" s="166"/>
      <c r="AB429" s="166" t="s">
        <v>21489</v>
      </c>
      <c r="AC429" s="166"/>
      <c r="AD429" s="166"/>
      <c r="AE429" s="166"/>
      <c r="AF429" s="166"/>
      <c r="AG429" s="166"/>
      <c r="AH429" s="166"/>
      <c r="AI429" s="166"/>
      <c r="AJ429" s="169"/>
      <c r="AK429" s="169"/>
      <c r="AL429" s="169"/>
      <c r="AM429" s="169"/>
      <c r="AN429" s="169"/>
      <c r="AO429" s="166"/>
      <c r="AP429" s="187"/>
      <c r="AQ429" s="180"/>
    </row>
    <row r="430" spans="1:43" s="189" customFormat="1" ht="24.75" customHeight="1" x14ac:dyDescent="0.2">
      <c r="A430" s="180">
        <v>429</v>
      </c>
      <c r="B430" s="181" t="s">
        <v>22864</v>
      </c>
      <c r="C430" s="182" t="s">
        <v>22865</v>
      </c>
      <c r="D430" s="207" t="str">
        <f>+INDEX([2]REPORTE_SEG_EXPEDIENTES!$F$1:$F$3006,MATCH(Tabla13[[#This Row],[REGISTRO]],[2]REPORTE_SEG_EXPEDIENTES!$B$1:$B$3006,0))</f>
        <v>15/05/2023</v>
      </c>
      <c r="E430" s="207"/>
      <c r="F430" s="183" t="s">
        <v>11972</v>
      </c>
      <c r="G430" s="207">
        <v>45068</v>
      </c>
      <c r="H430" s="207">
        <v>45068</v>
      </c>
      <c r="I430" s="207">
        <f t="shared" si="10"/>
        <v>45098</v>
      </c>
      <c r="J430" s="328" t="e">
        <f>IF(I430="-","NO ES TUPA",IF(Tabla5[[#This Row],[FECHA FIRMA]]&lt;=Tabla5[[#This Row],[FECHA DE PLAZO MAXIMO DE ATENCION]],"SI","NO"))</f>
        <v>#VALUE!</v>
      </c>
      <c r="K430" s="185"/>
      <c r="L430" s="185" t="str">
        <f>IFERROR(VLOOKUP(K430,[1]Hoja1!$B$2:$F$14234,2,FALSE),"")</f>
        <v/>
      </c>
      <c r="M430" s="185" t="str">
        <f>IFERROR(VLOOKUP(K430,[1]Hoja1!$B$2:$F$14234,3,FALSE),"")</f>
        <v/>
      </c>
      <c r="N430" s="185" t="str">
        <f>IFERROR(VLOOKUP(K430,[1]Hoja1!$B$2:$F$14234,4,FALSE),"")</f>
        <v/>
      </c>
      <c r="O430" s="193" t="s">
        <v>22866</v>
      </c>
      <c r="P430" s="185" t="s">
        <v>14894</v>
      </c>
      <c r="Q430" s="185" t="s">
        <v>23</v>
      </c>
      <c r="R430" s="185" t="s">
        <v>21541</v>
      </c>
      <c r="S430" s="185" t="s">
        <v>21542</v>
      </c>
      <c r="T430" s="185" t="s">
        <v>21458</v>
      </c>
      <c r="U430" s="185"/>
      <c r="V430" s="185" t="s">
        <v>1981</v>
      </c>
      <c r="W430" s="185"/>
      <c r="X430" s="185"/>
      <c r="Y430" s="191"/>
      <c r="Z430" s="187"/>
      <c r="AA430" s="166" t="s">
        <v>21489</v>
      </c>
      <c r="AB430" s="166" t="s">
        <v>21489</v>
      </c>
      <c r="AC430" s="166"/>
      <c r="AD430" s="166"/>
      <c r="AE430" s="166"/>
      <c r="AF430" s="166"/>
      <c r="AG430" s="166"/>
      <c r="AH430" s="166"/>
      <c r="AI430" s="166"/>
      <c r="AJ430" s="169"/>
      <c r="AK430" s="169"/>
      <c r="AL430" s="169"/>
      <c r="AM430" s="169"/>
      <c r="AN430" s="169"/>
      <c r="AO430" s="166"/>
      <c r="AP430" s="187"/>
      <c r="AQ430" s="180"/>
    </row>
    <row r="431" spans="1:43" s="189" customFormat="1" ht="24.75" customHeight="1" x14ac:dyDescent="0.2">
      <c r="A431" s="180">
        <v>430</v>
      </c>
      <c r="B431" s="181" t="s">
        <v>22867</v>
      </c>
      <c r="C431" s="182" t="s">
        <v>22868</v>
      </c>
      <c r="D431" s="207" t="str">
        <f>+INDEX([2]REPORTE_SEG_EXPEDIENTES!$F$1:$F$3006,MATCH(Tabla13[[#This Row],[REGISTRO]],[2]REPORTE_SEG_EXPEDIENTES!$B$1:$B$3006,0))</f>
        <v>15/05/2023</v>
      </c>
      <c r="E431" s="207"/>
      <c r="F431" s="183" t="s">
        <v>11972</v>
      </c>
      <c r="G431" s="207">
        <v>45069</v>
      </c>
      <c r="H431" s="207">
        <v>45069</v>
      </c>
      <c r="I431" s="207">
        <f t="shared" si="10"/>
        <v>45098</v>
      </c>
      <c r="J431" s="328" t="e">
        <f>IF(I431="-","NO ES TUPA",IF(Tabla5[[#This Row],[FECHA FIRMA]]&lt;=Tabla5[[#This Row],[FECHA DE PLAZO MAXIMO DE ATENCION]],"SI","NO"))</f>
        <v>#VALUE!</v>
      </c>
      <c r="K431" s="185"/>
      <c r="L431" s="185" t="str">
        <f>IFERROR(VLOOKUP(K431,[1]Hoja1!$B$2:$F$14234,2,FALSE),"")</f>
        <v/>
      </c>
      <c r="M431" s="185" t="str">
        <f>IFERROR(VLOOKUP(K431,[1]Hoja1!$B$2:$F$14234,3,FALSE),"")</f>
        <v/>
      </c>
      <c r="N431" s="185" t="str">
        <f>IFERROR(VLOOKUP(K431,[1]Hoja1!$B$2:$F$14234,4,FALSE),"")</f>
        <v/>
      </c>
      <c r="O431" s="193" t="s">
        <v>22869</v>
      </c>
      <c r="P431" s="185" t="s">
        <v>14894</v>
      </c>
      <c r="Q431" s="185" t="s">
        <v>23</v>
      </c>
      <c r="R431" s="185" t="s">
        <v>21541</v>
      </c>
      <c r="S431" s="185" t="s">
        <v>21542</v>
      </c>
      <c r="T431" s="185" t="s">
        <v>21458</v>
      </c>
      <c r="U431" s="185"/>
      <c r="V431" s="185" t="s">
        <v>1981</v>
      </c>
      <c r="W431" s="185"/>
      <c r="X431" s="185"/>
      <c r="Y431" s="191"/>
      <c r="Z431" s="187"/>
      <c r="AA431" s="166" t="s">
        <v>21489</v>
      </c>
      <c r="AB431" s="166" t="s">
        <v>21489</v>
      </c>
      <c r="AC431" s="166"/>
      <c r="AD431" s="166"/>
      <c r="AE431" s="166"/>
      <c r="AF431" s="166"/>
      <c r="AG431" s="166"/>
      <c r="AH431" s="166"/>
      <c r="AI431" s="166"/>
      <c r="AJ431" s="169"/>
      <c r="AK431" s="169"/>
      <c r="AL431" s="169"/>
      <c r="AM431" s="169"/>
      <c r="AN431" s="169"/>
      <c r="AO431" s="166"/>
      <c r="AP431" s="187"/>
      <c r="AQ431" s="180"/>
    </row>
    <row r="432" spans="1:43" s="189" customFormat="1" ht="24.75" customHeight="1" x14ac:dyDescent="0.2">
      <c r="A432" s="180">
        <v>431</v>
      </c>
      <c r="B432" s="181" t="s">
        <v>22870</v>
      </c>
      <c r="C432" s="182" t="s">
        <v>22871</v>
      </c>
      <c r="D432" s="207" t="str">
        <f>+INDEX([2]REPORTE_SEG_EXPEDIENTES!$F$1:$F$3006,MATCH(Tabla13[[#This Row],[REGISTRO]],[2]REPORTE_SEG_EXPEDIENTES!$B$1:$B$3006,0))</f>
        <v>03/02/2023</v>
      </c>
      <c r="E432" s="207"/>
      <c r="F432" s="183" t="s">
        <v>11972</v>
      </c>
      <c r="G432" s="207">
        <v>45069</v>
      </c>
      <c r="H432" s="207">
        <v>45069</v>
      </c>
      <c r="I432" s="207">
        <f t="shared" si="10"/>
        <v>44989</v>
      </c>
      <c r="J432" s="328" t="e">
        <f>IF(I432="-","NO ES TUPA",IF(Tabla5[[#This Row],[FECHA FIRMA]]&lt;=Tabla5[[#This Row],[FECHA DE PLAZO MAXIMO DE ATENCION]],"SI","NO"))</f>
        <v>#VALUE!</v>
      </c>
      <c r="K432" s="185"/>
      <c r="L432" s="185" t="str">
        <f>IFERROR(VLOOKUP(K432,[1]Hoja1!$B$2:$F$14234,2,FALSE),"")</f>
        <v/>
      </c>
      <c r="M432" s="185" t="str">
        <f>IFERROR(VLOOKUP(K432,[1]Hoja1!$B$2:$F$14234,3,FALSE),"")</f>
        <v/>
      </c>
      <c r="N432" s="185" t="str">
        <f>IFERROR(VLOOKUP(K432,[1]Hoja1!$B$2:$F$14234,4,FALSE),"")</f>
        <v/>
      </c>
      <c r="O432" s="193" t="s">
        <v>22872</v>
      </c>
      <c r="P432" s="185" t="s">
        <v>15859</v>
      </c>
      <c r="Q432" s="185"/>
      <c r="R432" s="185"/>
      <c r="S432" s="185"/>
      <c r="T432" s="185" t="s">
        <v>21447</v>
      </c>
      <c r="U432" s="185"/>
      <c r="V432" s="185" t="s">
        <v>1981</v>
      </c>
      <c r="W432" s="185"/>
      <c r="X432" s="185" t="s">
        <v>21537</v>
      </c>
      <c r="Y432" s="191"/>
      <c r="Z432" s="187"/>
      <c r="AA432" s="166"/>
      <c r="AB432" s="166"/>
      <c r="AC432" s="166"/>
      <c r="AD432" s="166"/>
      <c r="AE432" s="166"/>
      <c r="AF432" s="166"/>
      <c r="AG432" s="166"/>
      <c r="AH432" s="166"/>
      <c r="AI432" s="166"/>
      <c r="AJ432" s="169"/>
      <c r="AK432" s="169"/>
      <c r="AL432" s="169"/>
      <c r="AM432" s="169"/>
      <c r="AN432" s="169"/>
      <c r="AO432" s="166"/>
      <c r="AP432" s="187"/>
      <c r="AQ432" s="180"/>
    </row>
    <row r="433" spans="1:43" s="189" customFormat="1" ht="24.75" customHeight="1" x14ac:dyDescent="0.2">
      <c r="A433" s="180">
        <v>432</v>
      </c>
      <c r="B433" s="181" t="s">
        <v>22873</v>
      </c>
      <c r="C433" s="182" t="s">
        <v>22289</v>
      </c>
      <c r="D433" s="207" t="str">
        <f>+INDEX([2]REPORTE_SEG_EXPEDIENTES!$F$1:$F$3006,MATCH(Tabla13[[#This Row],[REGISTRO]],[2]REPORTE_SEG_EXPEDIENTES!$B$1:$B$3006,0))</f>
        <v>12/01/2023</v>
      </c>
      <c r="E433" s="207"/>
      <c r="F433" s="183" t="s">
        <v>11972</v>
      </c>
      <c r="G433" s="207">
        <v>45069</v>
      </c>
      <c r="H433" s="207">
        <v>45069</v>
      </c>
      <c r="I433" s="207">
        <f t="shared" si="10"/>
        <v>44973</v>
      </c>
      <c r="J433" s="328" t="e">
        <f>IF(I433="-","NO ES TUPA",IF(Tabla5[[#This Row],[FECHA FIRMA]]&lt;=Tabla5[[#This Row],[FECHA DE PLAZO MAXIMO DE ATENCION]],"SI","NO"))</f>
        <v>#VALUE!</v>
      </c>
      <c r="K433" s="185">
        <v>67632</v>
      </c>
      <c r="L433" s="185" t="s">
        <v>22290</v>
      </c>
      <c r="M433" s="185" t="s">
        <v>22291</v>
      </c>
      <c r="N433" s="185" t="s">
        <v>22292</v>
      </c>
      <c r="O433" s="193" t="s">
        <v>22874</v>
      </c>
      <c r="P433" s="185" t="s">
        <v>14894</v>
      </c>
      <c r="Q433" s="198" t="s">
        <v>36</v>
      </c>
      <c r="R433" s="198" t="s">
        <v>19144</v>
      </c>
      <c r="S433" s="198"/>
      <c r="T433" s="185" t="s">
        <v>21456</v>
      </c>
      <c r="U433" s="185"/>
      <c r="V433" s="185" t="s">
        <v>1981</v>
      </c>
      <c r="W433" s="185"/>
      <c r="X433" s="185"/>
      <c r="Y433" s="191"/>
      <c r="Z433" s="187"/>
      <c r="AA433" s="166" t="s">
        <v>21489</v>
      </c>
      <c r="AB433" s="166"/>
      <c r="AC433" s="166"/>
      <c r="AD433" s="166"/>
      <c r="AE433" s="166"/>
      <c r="AF433" s="166"/>
      <c r="AG433" s="166"/>
      <c r="AH433" s="166"/>
      <c r="AI433" s="166"/>
      <c r="AJ433" s="169"/>
      <c r="AK433" s="169"/>
      <c r="AL433" s="169"/>
      <c r="AM433" s="169"/>
      <c r="AN433" s="169"/>
      <c r="AO433" s="166"/>
      <c r="AP433" s="187"/>
      <c r="AQ433" s="180"/>
    </row>
    <row r="434" spans="1:43" s="189" customFormat="1" ht="24.75" customHeight="1" x14ac:dyDescent="0.2">
      <c r="A434" s="180">
        <v>433</v>
      </c>
      <c r="B434" s="181" t="s">
        <v>22875</v>
      </c>
      <c r="C434" s="182" t="s">
        <v>22876</v>
      </c>
      <c r="D434" s="207" t="str">
        <f>+INDEX([2]REPORTE_SEG_EXPEDIENTES!$F$1:$F$3006,MATCH(Tabla13[[#This Row],[REGISTRO]],[2]REPORTE_SEG_EXPEDIENTES!$B$1:$B$3006,0))</f>
        <v>15/05/2023</v>
      </c>
      <c r="E434" s="207"/>
      <c r="F434" s="183" t="s">
        <v>11972</v>
      </c>
      <c r="G434" s="207">
        <v>45069</v>
      </c>
      <c r="H434" s="207">
        <v>45069</v>
      </c>
      <c r="I434" s="207">
        <f t="shared" si="10"/>
        <v>45098</v>
      </c>
      <c r="J434" s="328" t="e">
        <f>IF(I434="-","NO ES TUPA",IF(Tabla5[[#This Row],[FECHA FIRMA]]&lt;=Tabla5[[#This Row],[FECHA DE PLAZO MAXIMO DE ATENCION]],"SI","NO"))</f>
        <v>#VALUE!</v>
      </c>
      <c r="K434" s="185"/>
      <c r="L434" s="185" t="str">
        <f>IFERROR(VLOOKUP(K434,[1]Hoja1!$B$2:$F$14234,2,FALSE),"")</f>
        <v/>
      </c>
      <c r="M434" s="185" t="str">
        <f>IFERROR(VLOOKUP(K434,[1]Hoja1!$B$2:$F$14234,3,FALSE),"")</f>
        <v/>
      </c>
      <c r="N434" s="185" t="str">
        <f>IFERROR(VLOOKUP(K434,[1]Hoja1!$B$2:$F$14234,4,FALSE),"")</f>
        <v/>
      </c>
      <c r="O434" s="193" t="s">
        <v>22877</v>
      </c>
      <c r="P434" s="185" t="s">
        <v>14894</v>
      </c>
      <c r="Q434" s="185" t="s">
        <v>23</v>
      </c>
      <c r="R434" s="185" t="s">
        <v>21541</v>
      </c>
      <c r="S434" s="185" t="s">
        <v>21542</v>
      </c>
      <c r="T434" s="185" t="s">
        <v>21458</v>
      </c>
      <c r="U434" s="185"/>
      <c r="V434" s="185" t="s">
        <v>1981</v>
      </c>
      <c r="W434" s="185"/>
      <c r="X434" s="185"/>
      <c r="Y434" s="191"/>
      <c r="Z434" s="187"/>
      <c r="AA434" s="166" t="s">
        <v>21489</v>
      </c>
      <c r="AB434" s="166" t="s">
        <v>21489</v>
      </c>
      <c r="AC434" s="166"/>
      <c r="AD434" s="166"/>
      <c r="AE434" s="166"/>
      <c r="AF434" s="166"/>
      <c r="AG434" s="166"/>
      <c r="AH434" s="166"/>
      <c r="AI434" s="166"/>
      <c r="AJ434" s="169"/>
      <c r="AK434" s="169"/>
      <c r="AL434" s="169"/>
      <c r="AM434" s="169"/>
      <c r="AN434" s="169"/>
      <c r="AO434" s="166"/>
      <c r="AP434" s="187"/>
      <c r="AQ434" s="180"/>
    </row>
    <row r="435" spans="1:43" ht="24.75" customHeight="1" x14ac:dyDescent="0.25">
      <c r="A435" s="180">
        <v>434</v>
      </c>
      <c r="B435" s="181" t="s">
        <v>22878</v>
      </c>
      <c r="C435" s="182" t="s">
        <v>22879</v>
      </c>
      <c r="D435" s="207" t="str">
        <f>+INDEX([2]REPORTE_SEG_EXPEDIENTES!$F$1:$F$3006,MATCH(Tabla13[[#This Row],[REGISTRO]],[2]REPORTE_SEG_EXPEDIENTES!$B$1:$B$3006,0))</f>
        <v>02/05/2023</v>
      </c>
      <c r="E435" s="207"/>
      <c r="F435" s="183" t="s">
        <v>11972</v>
      </c>
      <c r="G435" s="207">
        <v>45069</v>
      </c>
      <c r="H435" s="207">
        <v>45069</v>
      </c>
      <c r="I435" s="207">
        <f t="shared" si="10"/>
        <v>45075</v>
      </c>
      <c r="J435" s="328" t="e">
        <f>IF(I435="-","NO ES TUPA",IF(Tabla5[[#This Row],[FECHA FIRMA]]&lt;=Tabla5[[#This Row],[FECHA DE PLAZO MAXIMO DE ATENCION]],"SI","NO"))</f>
        <v>#VALUE!</v>
      </c>
      <c r="K435" s="185">
        <v>68677</v>
      </c>
      <c r="L435" s="185" t="s">
        <v>22880</v>
      </c>
      <c r="M435" s="185" t="s">
        <v>22881</v>
      </c>
      <c r="N435" s="185" t="s">
        <v>22882</v>
      </c>
      <c r="O435" s="193" t="s">
        <v>22883</v>
      </c>
      <c r="P435" s="185" t="s">
        <v>14894</v>
      </c>
      <c r="Q435" s="198" t="s">
        <v>36</v>
      </c>
      <c r="R435" s="198" t="s">
        <v>19144</v>
      </c>
      <c r="S435" s="198"/>
      <c r="T435" s="185" t="s">
        <v>78</v>
      </c>
      <c r="U435" s="185"/>
      <c r="V435" s="185" t="s">
        <v>1981</v>
      </c>
      <c r="W435" s="185" t="s">
        <v>5783</v>
      </c>
      <c r="X435" s="185"/>
      <c r="Y435" s="191"/>
      <c r="Z435" s="187"/>
      <c r="AA435" s="166" t="s">
        <v>21489</v>
      </c>
      <c r="AB435" s="166"/>
      <c r="AC435" s="166" t="s">
        <v>21489</v>
      </c>
      <c r="AD435" s="166"/>
      <c r="AE435" s="166"/>
      <c r="AF435" s="166"/>
      <c r="AG435" s="166"/>
      <c r="AH435" s="166"/>
      <c r="AI435" s="166"/>
      <c r="AJ435" s="169"/>
      <c r="AK435" s="169"/>
      <c r="AL435" s="169"/>
      <c r="AM435" s="169"/>
      <c r="AN435" s="169"/>
      <c r="AO435" s="166"/>
      <c r="AP435" s="187"/>
      <c r="AQ435" s="180"/>
    </row>
    <row r="436" spans="1:43" s="189" customFormat="1" ht="24.75" customHeight="1" x14ac:dyDescent="0.2">
      <c r="A436" s="180">
        <v>435</v>
      </c>
      <c r="B436" s="181" t="s">
        <v>22884</v>
      </c>
      <c r="C436" s="182" t="s">
        <v>22885</v>
      </c>
      <c r="D436" s="207" t="str">
        <f>+INDEX([2]REPORTE_SEG_EXPEDIENTES!$F$1:$F$3006,MATCH(Tabla13[[#This Row],[REGISTRO]],[2]REPORTE_SEG_EXPEDIENTES!$B$1:$B$3006,0))</f>
        <v>14/03/2023</v>
      </c>
      <c r="E436" s="207"/>
      <c r="F436" s="183" t="s">
        <v>11972</v>
      </c>
      <c r="G436" s="207">
        <v>45069</v>
      </c>
      <c r="H436" s="207">
        <v>45069</v>
      </c>
      <c r="I436" s="207">
        <f t="shared" si="10"/>
        <v>45036</v>
      </c>
      <c r="J436" s="328" t="e">
        <f>IF(I436="-","NO ES TUPA",IF(Tabla5[[#This Row],[FECHA FIRMA]]&lt;=Tabla5[[#This Row],[FECHA DE PLAZO MAXIMO DE ATENCION]],"SI","NO"))</f>
        <v>#VALUE!</v>
      </c>
      <c r="K436" s="185"/>
      <c r="L436" s="185" t="str">
        <f>IFERROR(VLOOKUP(K436,[1]Hoja1!$B$2:$F$14234,2,FALSE),"")</f>
        <v/>
      </c>
      <c r="M436" s="185" t="str">
        <f>IFERROR(VLOOKUP(K436,[1]Hoja1!$B$2:$F$14234,3,FALSE),"")</f>
        <v/>
      </c>
      <c r="N436" s="185" t="str">
        <f>IFERROR(VLOOKUP(K436,[1]Hoja1!$B$2:$F$14234,4,FALSE),"")</f>
        <v/>
      </c>
      <c r="O436" s="193" t="s">
        <v>22886</v>
      </c>
      <c r="P436" s="185" t="s">
        <v>15859</v>
      </c>
      <c r="Q436" s="185"/>
      <c r="R436" s="185"/>
      <c r="S436" s="185"/>
      <c r="T436" s="185" t="s">
        <v>19119</v>
      </c>
      <c r="U436" s="185"/>
      <c r="V436" s="185" t="s">
        <v>1981</v>
      </c>
      <c r="W436" s="185"/>
      <c r="X436" s="185"/>
      <c r="Y436" s="191"/>
      <c r="Z436" s="187"/>
      <c r="AA436" s="166"/>
      <c r="AB436" s="166"/>
      <c r="AC436" s="166" t="s">
        <v>21489</v>
      </c>
      <c r="AD436" s="166"/>
      <c r="AE436" s="166" t="s">
        <v>21489</v>
      </c>
      <c r="AF436" s="166"/>
      <c r="AG436" s="166"/>
      <c r="AH436" s="166"/>
      <c r="AI436" s="166"/>
      <c r="AJ436" s="169"/>
      <c r="AK436" s="169"/>
      <c r="AL436" s="169"/>
      <c r="AM436" s="169"/>
      <c r="AN436" s="169"/>
      <c r="AO436" s="166"/>
      <c r="AP436" s="187"/>
      <c r="AQ436" s="180"/>
    </row>
    <row r="437" spans="1:43" s="189" customFormat="1" ht="24.75" customHeight="1" x14ac:dyDescent="0.2">
      <c r="A437" s="180">
        <v>436</v>
      </c>
      <c r="B437" s="181" t="s">
        <v>22887</v>
      </c>
      <c r="C437" s="182" t="s">
        <v>22888</v>
      </c>
      <c r="D437" s="207" t="str">
        <f>+INDEX([2]REPORTE_SEG_EXPEDIENTES!$F$1:$F$3006,MATCH(Tabla13[[#This Row],[REGISTRO]],[2]REPORTE_SEG_EXPEDIENTES!$B$1:$B$3006,0))</f>
        <v>30/03/2023</v>
      </c>
      <c r="E437" s="207"/>
      <c r="F437" s="183" t="s">
        <v>11972</v>
      </c>
      <c r="G437" s="207">
        <v>45069</v>
      </c>
      <c r="H437" s="207">
        <v>45069</v>
      </c>
      <c r="I437" s="207">
        <f t="shared" si="10"/>
        <v>45021</v>
      </c>
      <c r="J437" s="328" t="e">
        <f>IF(I437="-","NO ES TUPA",IF(Tabla5[[#This Row],[FECHA FIRMA]]&lt;=Tabla5[[#This Row],[FECHA DE PLAZO MAXIMO DE ATENCION]],"SI","NO"))</f>
        <v>#VALUE!</v>
      </c>
      <c r="K437" s="185"/>
      <c r="L437" s="185" t="str">
        <f>IFERROR(VLOOKUP(K437,[1]Hoja1!$B$2:$F$14234,2,FALSE),"")</f>
        <v/>
      </c>
      <c r="M437" s="185" t="str">
        <f>IFERROR(VLOOKUP(K437,[1]Hoja1!$B$2:$F$14234,3,FALSE),"")</f>
        <v/>
      </c>
      <c r="N437" s="185" t="str">
        <f>IFERROR(VLOOKUP(K437,[1]Hoja1!$B$2:$F$14234,4,FALSE),"")</f>
        <v/>
      </c>
      <c r="O437" s="193" t="s">
        <v>22889</v>
      </c>
      <c r="P437" s="185" t="s">
        <v>14894</v>
      </c>
      <c r="Q437" s="185"/>
      <c r="R437" s="185"/>
      <c r="S437" s="185"/>
      <c r="T437" s="185" t="s">
        <v>19113</v>
      </c>
      <c r="U437" s="185"/>
      <c r="V437" s="185" t="s">
        <v>1981</v>
      </c>
      <c r="W437" s="185"/>
      <c r="X437" s="185"/>
      <c r="Y437" s="191"/>
      <c r="Z437" s="187"/>
      <c r="AA437" s="166"/>
      <c r="AB437" s="166" t="s">
        <v>21489</v>
      </c>
      <c r="AC437" s="166"/>
      <c r="AD437" s="166"/>
      <c r="AE437" s="166"/>
      <c r="AF437" s="166"/>
      <c r="AG437" s="166"/>
      <c r="AH437" s="166"/>
      <c r="AI437" s="166"/>
      <c r="AJ437" s="169"/>
      <c r="AK437" s="169"/>
      <c r="AL437" s="169"/>
      <c r="AM437" s="169"/>
      <c r="AN437" s="169"/>
      <c r="AO437" s="166"/>
      <c r="AP437" s="187"/>
      <c r="AQ437" s="180"/>
    </row>
    <row r="438" spans="1:43" s="189" customFormat="1" ht="24.75" customHeight="1" x14ac:dyDescent="0.2">
      <c r="A438" s="180">
        <v>437</v>
      </c>
      <c r="B438" s="181" t="s">
        <v>22890</v>
      </c>
      <c r="C438" s="182" t="s">
        <v>22891</v>
      </c>
      <c r="D438" s="207" t="str">
        <f>+INDEX([2]REPORTE_SEG_EXPEDIENTES!$F$1:$F$3006,MATCH(Tabla13[[#This Row],[REGISTRO]],[2]REPORTE_SEG_EXPEDIENTES!$B$1:$B$3006,0))</f>
        <v>02/05/2023</v>
      </c>
      <c r="E438" s="207"/>
      <c r="F438" s="183" t="s">
        <v>11972</v>
      </c>
      <c r="G438" s="207">
        <v>45069</v>
      </c>
      <c r="H438" s="207">
        <v>45069</v>
      </c>
      <c r="I438" s="207">
        <f t="shared" si="10"/>
        <v>45075</v>
      </c>
      <c r="J438" s="328" t="e">
        <f>IF(I438="-","NO ES TUPA",IF(Tabla5[[#This Row],[FECHA FIRMA]]&lt;=Tabla5[[#This Row],[FECHA DE PLAZO MAXIMO DE ATENCION]],"SI","NO"))</f>
        <v>#VALUE!</v>
      </c>
      <c r="K438" s="185"/>
      <c r="L438" s="185" t="str">
        <f>IFERROR(VLOOKUP(K438,[1]Hoja1!$B$2:$F$14234,2,FALSE),"")</f>
        <v/>
      </c>
      <c r="M438" s="185" t="str">
        <f>IFERROR(VLOOKUP(K438,[1]Hoja1!$B$2:$F$14234,3,FALSE),"")</f>
        <v/>
      </c>
      <c r="N438" s="185" t="str">
        <f>IFERROR(VLOOKUP(K438,[1]Hoja1!$B$2:$F$14234,4,FALSE),"")</f>
        <v/>
      </c>
      <c r="O438" s="193" t="s">
        <v>22892</v>
      </c>
      <c r="P438" s="185" t="s">
        <v>14894</v>
      </c>
      <c r="Q438" s="185"/>
      <c r="R438" s="185"/>
      <c r="S438" s="185"/>
      <c r="T438" s="185" t="s">
        <v>19113</v>
      </c>
      <c r="U438" s="185"/>
      <c r="V438" s="185" t="s">
        <v>1981</v>
      </c>
      <c r="W438" s="185"/>
      <c r="X438" s="185"/>
      <c r="Y438" s="191"/>
      <c r="Z438" s="187"/>
      <c r="AA438" s="166"/>
      <c r="AB438" s="166" t="s">
        <v>21489</v>
      </c>
      <c r="AC438" s="166"/>
      <c r="AD438" s="166"/>
      <c r="AE438" s="166"/>
      <c r="AF438" s="166"/>
      <c r="AG438" s="166"/>
      <c r="AH438" s="166"/>
      <c r="AI438" s="166"/>
      <c r="AJ438" s="169"/>
      <c r="AK438" s="169"/>
      <c r="AL438" s="169"/>
      <c r="AM438" s="169"/>
      <c r="AN438" s="169"/>
      <c r="AO438" s="166"/>
      <c r="AP438" s="187"/>
      <c r="AQ438" s="180"/>
    </row>
    <row r="439" spans="1:43" s="189" customFormat="1" ht="24.75" customHeight="1" x14ac:dyDescent="0.2">
      <c r="A439" s="180">
        <v>438</v>
      </c>
      <c r="B439" s="181" t="s">
        <v>22893</v>
      </c>
      <c r="C439" s="182" t="s">
        <v>22894</v>
      </c>
      <c r="D439" s="207" t="str">
        <f>+INDEX([2]REPORTE_SEG_EXPEDIENTES!$F$1:$F$3006,MATCH(Tabla13[[#This Row],[REGISTRO]],[2]REPORTE_SEG_EXPEDIENTES!$B$1:$B$3006,0))</f>
        <v>02/05/2023</v>
      </c>
      <c r="E439" s="207"/>
      <c r="F439" s="183" t="s">
        <v>11972</v>
      </c>
      <c r="G439" s="207">
        <v>45069</v>
      </c>
      <c r="H439" s="207">
        <v>45069</v>
      </c>
      <c r="I439" s="207">
        <f t="shared" si="10"/>
        <v>45075</v>
      </c>
      <c r="J439" s="328" t="e">
        <f>IF(I439="-","NO ES TUPA",IF(Tabla5[[#This Row],[FECHA FIRMA]]&lt;=Tabla5[[#This Row],[FECHA DE PLAZO MAXIMO DE ATENCION]],"SI","NO"))</f>
        <v>#VALUE!</v>
      </c>
      <c r="K439" s="185"/>
      <c r="L439" s="185" t="str">
        <f>IFERROR(VLOOKUP(K439,[1]Hoja1!$B$2:$F$14234,2,FALSE),"")</f>
        <v/>
      </c>
      <c r="M439" s="185" t="str">
        <f>IFERROR(VLOOKUP(K439,[1]Hoja1!$B$2:$F$14234,3,FALSE),"")</f>
        <v/>
      </c>
      <c r="N439" s="185" t="str">
        <f>IFERROR(VLOOKUP(K439,[1]Hoja1!$B$2:$F$14234,4,FALSE),"")</f>
        <v/>
      </c>
      <c r="O439" s="193" t="s">
        <v>22895</v>
      </c>
      <c r="P439" s="185" t="s">
        <v>14894</v>
      </c>
      <c r="Q439" s="185"/>
      <c r="R439" s="185"/>
      <c r="S439" s="185"/>
      <c r="T439" s="185" t="s">
        <v>19113</v>
      </c>
      <c r="U439" s="185"/>
      <c r="V439" s="185" t="s">
        <v>1981</v>
      </c>
      <c r="W439" s="185"/>
      <c r="X439" s="185"/>
      <c r="Y439" s="191"/>
      <c r="Z439" s="187"/>
      <c r="AA439" s="166"/>
      <c r="AB439" s="166" t="s">
        <v>21489</v>
      </c>
      <c r="AC439" s="166"/>
      <c r="AD439" s="166"/>
      <c r="AE439" s="166"/>
      <c r="AF439" s="166"/>
      <c r="AG439" s="166"/>
      <c r="AH439" s="166"/>
      <c r="AI439" s="166"/>
      <c r="AJ439" s="169"/>
      <c r="AK439" s="169"/>
      <c r="AL439" s="169"/>
      <c r="AM439" s="169"/>
      <c r="AN439" s="169"/>
      <c r="AO439" s="166"/>
      <c r="AP439" s="187"/>
      <c r="AQ439" s="180"/>
    </row>
    <row r="440" spans="1:43" s="189" customFormat="1" ht="24.75" customHeight="1" x14ac:dyDescent="0.2">
      <c r="A440" s="180">
        <v>439</v>
      </c>
      <c r="B440" s="181" t="s">
        <v>22896</v>
      </c>
      <c r="C440" s="182" t="s">
        <v>22897</v>
      </c>
      <c r="D440" s="207" t="str">
        <f>+INDEX([2]REPORTE_SEG_EXPEDIENTES!$F$1:$F$3006,MATCH(Tabla13[[#This Row],[REGISTRO]],[2]REPORTE_SEG_EXPEDIENTES!$B$1:$B$3006,0))</f>
        <v>15/11/2022</v>
      </c>
      <c r="E440" s="207"/>
      <c r="F440" s="183" t="s">
        <v>11972</v>
      </c>
      <c r="G440" s="207">
        <v>45069</v>
      </c>
      <c r="H440" s="207">
        <v>45069</v>
      </c>
      <c r="I440" s="207">
        <f t="shared" si="10"/>
        <v>44917</v>
      </c>
      <c r="J440" s="328" t="e">
        <f>IF(I440="-","NO ES TUPA",IF(Tabla5[[#This Row],[FECHA FIRMA]]&lt;=Tabla5[[#This Row],[FECHA DE PLAZO MAXIMO DE ATENCION]],"SI","NO"))</f>
        <v>#VALUE!</v>
      </c>
      <c r="K440" s="185"/>
      <c r="L440" s="185" t="str">
        <f>IFERROR(VLOOKUP(K440,[1]Hoja1!$B$2:$F$14234,2,FALSE),"")</f>
        <v/>
      </c>
      <c r="M440" s="185" t="str">
        <f>IFERROR(VLOOKUP(K440,[1]Hoja1!$B$2:$F$14234,3,FALSE),"")</f>
        <v/>
      </c>
      <c r="N440" s="185" t="str">
        <f>IFERROR(VLOOKUP(K440,[1]Hoja1!$B$2:$F$14234,4,FALSE),"")</f>
        <v/>
      </c>
      <c r="O440" s="193" t="s">
        <v>22898</v>
      </c>
      <c r="P440" s="185" t="s">
        <v>14894</v>
      </c>
      <c r="Q440" s="185"/>
      <c r="R440" s="185"/>
      <c r="S440" s="185"/>
      <c r="T440" s="185" t="s">
        <v>19113</v>
      </c>
      <c r="U440" s="185"/>
      <c r="V440" s="185" t="s">
        <v>1981</v>
      </c>
      <c r="W440" s="185"/>
      <c r="X440" s="185" t="s">
        <v>19419</v>
      </c>
      <c r="Y440" s="191"/>
      <c r="Z440" s="187"/>
      <c r="AA440" s="166"/>
      <c r="AB440" s="166" t="s">
        <v>21489</v>
      </c>
      <c r="AC440" s="166"/>
      <c r="AD440" s="166" t="s">
        <v>21489</v>
      </c>
      <c r="AE440" s="166"/>
      <c r="AF440" s="166"/>
      <c r="AG440" s="166"/>
      <c r="AH440" s="166"/>
      <c r="AI440" s="166"/>
      <c r="AJ440" s="169"/>
      <c r="AK440" s="169"/>
      <c r="AL440" s="169"/>
      <c r="AM440" s="169"/>
      <c r="AN440" s="169"/>
      <c r="AO440" s="166"/>
      <c r="AP440" s="187"/>
      <c r="AQ440" s="180"/>
    </row>
    <row r="441" spans="1:43" s="189" customFormat="1" ht="24.75" customHeight="1" x14ac:dyDescent="0.2">
      <c r="A441" s="180">
        <v>440</v>
      </c>
      <c r="B441" s="181" t="s">
        <v>22899</v>
      </c>
      <c r="C441" s="182" t="s">
        <v>22900</v>
      </c>
      <c r="D441" s="207" t="str">
        <f>+INDEX([2]REPORTE_SEG_EXPEDIENTES!$F$1:$F$3006,MATCH(Tabla13[[#This Row],[REGISTRO]],[2]REPORTE_SEG_EXPEDIENTES!$B$1:$B$3006,0))</f>
        <v>28/03/2023</v>
      </c>
      <c r="E441" s="207"/>
      <c r="F441" s="183" t="s">
        <v>11972</v>
      </c>
      <c r="G441" s="207">
        <v>45070</v>
      </c>
      <c r="H441" s="207">
        <v>45070</v>
      </c>
      <c r="I441" s="207">
        <f t="shared" si="10"/>
        <v>45017</v>
      </c>
      <c r="J441" s="328" t="e">
        <f>IF(I441="-","NO ES TUPA",IF(Tabla5[[#This Row],[FECHA FIRMA]]&lt;=Tabla5[[#This Row],[FECHA DE PLAZO MAXIMO DE ATENCION]],"SI","NO"))</f>
        <v>#VALUE!</v>
      </c>
      <c r="K441" s="185"/>
      <c r="L441" s="185" t="str">
        <f>IFERROR(VLOOKUP(K441,[1]Hoja1!$B$2:$F$14234,2,FALSE),"")</f>
        <v/>
      </c>
      <c r="M441" s="185" t="str">
        <f>IFERROR(VLOOKUP(K441,[1]Hoja1!$B$2:$F$14234,3,FALSE),"")</f>
        <v/>
      </c>
      <c r="N441" s="185" t="str">
        <f>IFERROR(VLOOKUP(K441,[1]Hoja1!$B$2:$F$14234,4,FALSE),"")</f>
        <v/>
      </c>
      <c r="O441" s="193" t="s">
        <v>22901</v>
      </c>
      <c r="P441" s="185" t="s">
        <v>14894</v>
      </c>
      <c r="Q441" s="198" t="s">
        <v>23</v>
      </c>
      <c r="R441" s="185"/>
      <c r="S441" s="185"/>
      <c r="T441" s="185" t="s">
        <v>19124</v>
      </c>
      <c r="U441" s="185"/>
      <c r="V441" s="185" t="s">
        <v>21444</v>
      </c>
      <c r="W441" s="185"/>
      <c r="X441" s="185"/>
      <c r="Y441" s="191"/>
      <c r="Z441" s="187"/>
      <c r="AA441" s="166"/>
      <c r="AB441" s="166"/>
      <c r="AC441" s="166"/>
      <c r="AD441" s="166"/>
      <c r="AE441" s="166"/>
      <c r="AF441" s="166"/>
      <c r="AG441" s="166"/>
      <c r="AH441" s="166"/>
      <c r="AI441" s="166"/>
      <c r="AJ441" s="169"/>
      <c r="AK441" s="169"/>
      <c r="AL441" s="169"/>
      <c r="AM441" s="169"/>
      <c r="AN441" s="169"/>
      <c r="AO441" s="166"/>
      <c r="AP441" s="187"/>
      <c r="AQ441" s="180"/>
    </row>
    <row r="442" spans="1:43" s="189" customFormat="1" ht="24.75" customHeight="1" x14ac:dyDescent="0.2">
      <c r="A442" s="180">
        <v>441</v>
      </c>
      <c r="B442" s="181" t="s">
        <v>22902</v>
      </c>
      <c r="C442" s="182" t="s">
        <v>22903</v>
      </c>
      <c r="D442" s="207" t="str">
        <f>+INDEX([2]REPORTE_SEG_EXPEDIENTES!$F$1:$F$3006,MATCH(Tabla13[[#This Row],[REGISTRO]],[2]REPORTE_SEG_EXPEDIENTES!$B$1:$B$3006,0))</f>
        <v>16/11/2022</v>
      </c>
      <c r="E442" s="207"/>
      <c r="F442" s="183" t="s">
        <v>11972</v>
      </c>
      <c r="G442" s="207">
        <v>45070</v>
      </c>
      <c r="H442" s="207">
        <v>45070</v>
      </c>
      <c r="I442" s="207">
        <f t="shared" si="10"/>
        <v>44878</v>
      </c>
      <c r="J442" s="328" t="e">
        <f>IF(I442="-","NO ES TUPA",IF(Tabla5[[#This Row],[FECHA FIRMA]]&lt;=Tabla5[[#This Row],[FECHA DE PLAZO MAXIMO DE ATENCION]],"SI","NO"))</f>
        <v>#VALUE!</v>
      </c>
      <c r="K442" s="185"/>
      <c r="L442" s="185" t="str">
        <f>IFERROR(VLOOKUP(K442,[1]Hoja1!$B$2:$F$14234,2,FALSE),"")</f>
        <v/>
      </c>
      <c r="M442" s="185" t="str">
        <f>IFERROR(VLOOKUP(K442,[1]Hoja1!$B$2:$F$14234,3,FALSE),"")</f>
        <v/>
      </c>
      <c r="N442" s="185" t="str">
        <f>IFERROR(VLOOKUP(K442,[1]Hoja1!$B$2:$F$14234,4,FALSE),"")</f>
        <v/>
      </c>
      <c r="O442" s="193" t="s">
        <v>22904</v>
      </c>
      <c r="P442" s="185" t="s">
        <v>14894</v>
      </c>
      <c r="Q442" s="185"/>
      <c r="R442" s="185"/>
      <c r="S442" s="185"/>
      <c r="T442" s="185" t="s">
        <v>19113</v>
      </c>
      <c r="U442" s="185"/>
      <c r="V442" s="185" t="s">
        <v>1981</v>
      </c>
      <c r="W442" s="185"/>
      <c r="X442" s="185"/>
      <c r="Y442" s="191"/>
      <c r="Z442" s="187"/>
      <c r="AA442" s="166"/>
      <c r="AB442" s="166" t="s">
        <v>21489</v>
      </c>
      <c r="AC442" s="166"/>
      <c r="AD442" s="166" t="s">
        <v>21489</v>
      </c>
      <c r="AE442" s="166"/>
      <c r="AF442" s="166"/>
      <c r="AG442" s="166"/>
      <c r="AH442" s="166"/>
      <c r="AI442" s="166"/>
      <c r="AJ442" s="169"/>
      <c r="AK442" s="169"/>
      <c r="AL442" s="169"/>
      <c r="AM442" s="169"/>
      <c r="AN442" s="169"/>
      <c r="AO442" s="166"/>
      <c r="AP442" s="187"/>
      <c r="AQ442" s="180"/>
    </row>
    <row r="443" spans="1:43" ht="24.75" customHeight="1" x14ac:dyDescent="0.25">
      <c r="A443" s="180">
        <v>442</v>
      </c>
      <c r="B443" s="181" t="s">
        <v>22905</v>
      </c>
      <c r="C443" s="182" t="s">
        <v>22906</v>
      </c>
      <c r="D443" s="207" t="str">
        <f>+INDEX([2]REPORTE_SEG_EXPEDIENTES!$F$1:$F$3006,MATCH(Tabla13[[#This Row],[REGISTRO]],[2]REPORTE_SEG_EXPEDIENTES!$B$1:$B$3006,0))</f>
        <v>02/05/2023</v>
      </c>
      <c r="E443" s="207"/>
      <c r="F443" s="183" t="s">
        <v>11972</v>
      </c>
      <c r="G443" s="207">
        <v>45070</v>
      </c>
      <c r="H443" s="207">
        <v>45070</v>
      </c>
      <c r="I443" s="207">
        <f t="shared" si="10"/>
        <v>45075</v>
      </c>
      <c r="J443" s="328" t="e">
        <f>IF(I443="-","NO ES TUPA",IF(Tabla5[[#This Row],[FECHA FIRMA]]&lt;=Tabla5[[#This Row],[FECHA DE PLAZO MAXIMO DE ATENCION]],"SI","NO"))</f>
        <v>#VALUE!</v>
      </c>
      <c r="K443" s="185">
        <v>19862</v>
      </c>
      <c r="L443" s="185" t="str">
        <f>IFERROR(VLOOKUP(K443,[1]Hoja1!$B$2:$F$14234,2,FALSE),"")</f>
        <v>JESUS EN TI CONFIO</v>
      </c>
      <c r="M443" s="185" t="str">
        <f>IFERROR(VLOOKUP(K443,[1]Hoja1!$B$2:$F$14234,3,FALSE),"")</f>
        <v>PT-19862-CM</v>
      </c>
      <c r="N443" s="185" t="s">
        <v>22907</v>
      </c>
      <c r="O443" s="193" t="s">
        <v>22908</v>
      </c>
      <c r="P443" s="185" t="s">
        <v>14894</v>
      </c>
      <c r="Q443" s="198" t="s">
        <v>23</v>
      </c>
      <c r="R443" s="185"/>
      <c r="S443" s="185"/>
      <c r="T443" s="185" t="s">
        <v>78</v>
      </c>
      <c r="U443" s="185"/>
      <c r="V443" s="185" t="s">
        <v>1981</v>
      </c>
      <c r="W443" s="185" t="s">
        <v>5783</v>
      </c>
      <c r="X443" s="185"/>
      <c r="Y443" s="191"/>
      <c r="Z443" s="187"/>
      <c r="AA443" s="166" t="s">
        <v>21489</v>
      </c>
      <c r="AB443" s="166"/>
      <c r="AC443" s="166" t="s">
        <v>21489</v>
      </c>
      <c r="AD443" s="166"/>
      <c r="AE443" s="166"/>
      <c r="AF443" s="166"/>
      <c r="AG443" s="166"/>
      <c r="AH443" s="166"/>
      <c r="AI443" s="166"/>
      <c r="AJ443" s="169"/>
      <c r="AK443" s="169"/>
      <c r="AL443" s="169"/>
      <c r="AM443" s="169"/>
      <c r="AN443" s="169"/>
      <c r="AO443" s="166"/>
      <c r="AP443" s="187"/>
      <c r="AQ443" s="180"/>
    </row>
    <row r="444" spans="1:43" ht="24.75" customHeight="1" x14ac:dyDescent="0.25">
      <c r="A444" s="180">
        <v>443</v>
      </c>
      <c r="B444" s="181" t="s">
        <v>22909</v>
      </c>
      <c r="C444" s="182" t="s">
        <v>22910</v>
      </c>
      <c r="D444" s="207" t="str">
        <f>+INDEX([2]REPORTE_SEG_EXPEDIENTES!$F$1:$F$3006,MATCH(Tabla13[[#This Row],[REGISTRO]],[2]REPORTE_SEG_EXPEDIENTES!$B$1:$B$3006,0))</f>
        <v>31/03/2023</v>
      </c>
      <c r="E444" s="207"/>
      <c r="F444" s="183" t="s">
        <v>11972</v>
      </c>
      <c r="G444" s="207">
        <v>45070</v>
      </c>
      <c r="H444" s="207">
        <v>45070</v>
      </c>
      <c r="I444" s="207">
        <f t="shared" si="10"/>
        <v>45024</v>
      </c>
      <c r="J444" s="328" t="e">
        <f>IF(I444="-","NO ES TUPA",IF(Tabla5[[#This Row],[FECHA FIRMA]]&lt;=Tabla5[[#This Row],[FECHA DE PLAZO MAXIMO DE ATENCION]],"SI","NO"))</f>
        <v>#VALUE!</v>
      </c>
      <c r="K444" s="185">
        <v>5821</v>
      </c>
      <c r="L444" s="185" t="str">
        <f>IFERROR(VLOOKUP(K444,[1]Hoja1!$B$2:$F$14234,2,FALSE),"")</f>
        <v>NI? DEL MILAGRO 2</v>
      </c>
      <c r="M444" s="185" t="str">
        <f>IFERROR(VLOOKUP(K444,[1]Hoja1!$B$2:$F$14234,3,FALSE),"")</f>
        <v>PT-05821-BM</v>
      </c>
      <c r="N444" s="185" t="str">
        <f>IFERROR(VLOOKUP(K444,[1]Hoja1!$B$2:$F$14234,4,FALSE),"")</f>
        <v>CAMPOS NEYRA RUTH EVELYN</v>
      </c>
      <c r="O444" s="193" t="s">
        <v>22911</v>
      </c>
      <c r="P444" s="185" t="s">
        <v>14894</v>
      </c>
      <c r="Q444" s="198" t="s">
        <v>23</v>
      </c>
      <c r="R444" s="185"/>
      <c r="S444" s="185" t="s">
        <v>19598</v>
      </c>
      <c r="T444" s="185" t="s">
        <v>78</v>
      </c>
      <c r="U444" s="185"/>
      <c r="V444" s="185" t="s">
        <v>1981</v>
      </c>
      <c r="W444" s="185" t="s">
        <v>5783</v>
      </c>
      <c r="X444" s="185"/>
      <c r="Y444" s="191"/>
      <c r="Z444" s="187"/>
      <c r="AA444" s="166" t="s">
        <v>21489</v>
      </c>
      <c r="AB444" s="166"/>
      <c r="AC444" s="166"/>
      <c r="AD444" s="166"/>
      <c r="AE444" s="166"/>
      <c r="AF444" s="166"/>
      <c r="AG444" s="166"/>
      <c r="AH444" s="166"/>
      <c r="AI444" s="166"/>
      <c r="AJ444" s="169"/>
      <c r="AK444" s="169"/>
      <c r="AL444" s="169"/>
      <c r="AM444" s="169"/>
      <c r="AN444" s="169"/>
      <c r="AO444" s="166"/>
      <c r="AP444" s="187"/>
      <c r="AQ444" s="180"/>
    </row>
    <row r="445" spans="1:43" s="189" customFormat="1" ht="24.75" customHeight="1" x14ac:dyDescent="0.2">
      <c r="A445" s="180">
        <v>444</v>
      </c>
      <c r="B445" s="181" t="s">
        <v>22912</v>
      </c>
      <c r="C445" s="182" t="s">
        <v>22913</v>
      </c>
      <c r="D445" s="207" t="str">
        <f>+INDEX([2]REPORTE_SEG_EXPEDIENTES!$F$1:$F$3006,MATCH(Tabla13[[#This Row],[REGISTRO]],[2]REPORTE_SEG_EXPEDIENTES!$B$1:$B$3006,0))</f>
        <v>04/04/2023</v>
      </c>
      <c r="E445" s="207"/>
      <c r="F445" s="183" t="s">
        <v>11972</v>
      </c>
      <c r="G445" s="207">
        <v>45070</v>
      </c>
      <c r="H445" s="207">
        <v>45070</v>
      </c>
      <c r="I445" s="207">
        <f t="shared" si="10"/>
        <v>45049</v>
      </c>
      <c r="J445" s="328" t="e">
        <f>IF(I445="-","NO ES TUPA",IF(Tabla5[[#This Row],[FECHA FIRMA]]&lt;=Tabla5[[#This Row],[FECHA DE PLAZO MAXIMO DE ATENCION]],"SI","NO"))</f>
        <v>#VALUE!</v>
      </c>
      <c r="K445" s="185">
        <v>18663</v>
      </c>
      <c r="L445" s="185" t="str">
        <f>IFERROR(VLOOKUP(K445,[1]Hoja1!$B$2:$F$14234,2,FALSE),"")</f>
        <v>MI GLADYS GLASILDA</v>
      </c>
      <c r="M445" s="185" t="str">
        <f>IFERROR(VLOOKUP(K445,[1]Hoja1!$B$2:$F$14234,3,FALSE),"")</f>
        <v>PL-18663-CM</v>
      </c>
      <c r="N445" s="185" t="str">
        <f>IFERROR(VLOOKUP(K445,[1]Hoja1!$B$2:$F$14234,4,FALSE),"")</f>
        <v>SANDOVAL DAMIAN MARIA HUMBERTA ;SUCLUPE TEJADA JOSE DE LA ROSA</v>
      </c>
      <c r="O445" s="193" t="s">
        <v>22914</v>
      </c>
      <c r="P445" s="185" t="s">
        <v>14894</v>
      </c>
      <c r="Q445" s="185"/>
      <c r="R445" s="185"/>
      <c r="S445" s="185"/>
      <c r="T445" s="185" t="s">
        <v>342</v>
      </c>
      <c r="U445" s="185" t="s">
        <v>21675</v>
      </c>
      <c r="V445" s="185" t="s">
        <v>1981</v>
      </c>
      <c r="W445" s="185"/>
      <c r="X445" s="185"/>
      <c r="Y445" s="191"/>
      <c r="Z445" s="187"/>
      <c r="AA445" s="166" t="s">
        <v>21489</v>
      </c>
      <c r="AB445" s="166"/>
      <c r="AC445" s="166"/>
      <c r="AD445" s="166"/>
      <c r="AE445" s="166"/>
      <c r="AF445" s="166"/>
      <c r="AG445" s="166"/>
      <c r="AH445" s="166"/>
      <c r="AI445" s="166"/>
      <c r="AJ445" s="169"/>
      <c r="AK445" s="169"/>
      <c r="AL445" s="169"/>
      <c r="AM445" s="169"/>
      <c r="AN445" s="169"/>
      <c r="AO445" s="166"/>
      <c r="AP445" s="187"/>
      <c r="AQ445" s="180"/>
    </row>
    <row r="446" spans="1:43" s="189" customFormat="1" ht="24.75" customHeight="1" x14ac:dyDescent="0.2">
      <c r="A446" s="180">
        <v>445</v>
      </c>
      <c r="B446" s="181" t="s">
        <v>22915</v>
      </c>
      <c r="C446" s="182" t="s">
        <v>22916</v>
      </c>
      <c r="D446" s="207" t="str">
        <f>+INDEX([2]REPORTE_SEG_EXPEDIENTES!$F$1:$F$3006,MATCH(Tabla13[[#This Row],[REGISTRO]],[2]REPORTE_SEG_EXPEDIENTES!$B$1:$B$3006,0))</f>
        <v>12/04/2023</v>
      </c>
      <c r="E446" s="207"/>
      <c r="F446" s="183" t="s">
        <v>11972</v>
      </c>
      <c r="G446" s="207">
        <v>45070</v>
      </c>
      <c r="H446" s="207">
        <v>45070</v>
      </c>
      <c r="I446" s="207">
        <f t="shared" si="10"/>
        <v>45063</v>
      </c>
      <c r="J446" s="328" t="e">
        <f>IF(I446="-","NO ES TUPA",IF(Tabla5[[#This Row],[FECHA FIRMA]]&lt;=Tabla5[[#This Row],[FECHA DE PLAZO MAXIMO DE ATENCION]],"SI","NO"))</f>
        <v>#VALUE!</v>
      </c>
      <c r="K446" s="185">
        <v>68826</v>
      </c>
      <c r="L446" s="185" t="s">
        <v>22917</v>
      </c>
      <c r="M446" s="185" t="s">
        <v>22918</v>
      </c>
      <c r="N446" s="185" t="s">
        <v>22919</v>
      </c>
      <c r="O446" s="193" t="s">
        <v>22920</v>
      </c>
      <c r="P446" s="185" t="s">
        <v>14894</v>
      </c>
      <c r="Q446" s="198" t="s">
        <v>36</v>
      </c>
      <c r="R446" s="198" t="s">
        <v>19144</v>
      </c>
      <c r="S446" s="198"/>
      <c r="T446" s="185" t="s">
        <v>21456</v>
      </c>
      <c r="U446" s="185"/>
      <c r="V446" s="185" t="s">
        <v>1981</v>
      </c>
      <c r="W446" s="185"/>
      <c r="X446" s="185"/>
      <c r="Y446" s="191"/>
      <c r="Z446" s="187"/>
      <c r="AA446" s="166" t="s">
        <v>21489</v>
      </c>
      <c r="AB446" s="166"/>
      <c r="AC446" s="166" t="s">
        <v>21489</v>
      </c>
      <c r="AD446" s="166"/>
      <c r="AE446" s="166"/>
      <c r="AF446" s="166"/>
      <c r="AG446" s="166"/>
      <c r="AH446" s="166"/>
      <c r="AI446" s="166"/>
      <c r="AJ446" s="169"/>
      <c r="AK446" s="169"/>
      <c r="AL446" s="169"/>
      <c r="AM446" s="169"/>
      <c r="AN446" s="169"/>
      <c r="AO446" s="166"/>
      <c r="AP446" s="187"/>
      <c r="AQ446" s="180"/>
    </row>
    <row r="447" spans="1:43" s="189" customFormat="1" ht="24.75" customHeight="1" x14ac:dyDescent="0.2">
      <c r="A447" s="180">
        <v>446</v>
      </c>
      <c r="B447" s="181" t="s">
        <v>22921</v>
      </c>
      <c r="C447" s="182" t="s">
        <v>22922</v>
      </c>
      <c r="D447" s="207" t="str">
        <f>+INDEX([2]REPORTE_SEG_EXPEDIENTES!$F$1:$F$3006,MATCH(Tabla13[[#This Row],[REGISTRO]],[2]REPORTE_SEG_EXPEDIENTES!$B$1:$B$3006,0))</f>
        <v>09/03/2023</v>
      </c>
      <c r="E447" s="207"/>
      <c r="F447" s="183" t="s">
        <v>11972</v>
      </c>
      <c r="G447" s="207">
        <v>45071</v>
      </c>
      <c r="H447" s="207">
        <v>45071</v>
      </c>
      <c r="I447" s="207">
        <f t="shared" si="10"/>
        <v>45027</v>
      </c>
      <c r="J447" s="328" t="e">
        <f>IF(I447="-","NO ES TUPA",IF(Tabla5[[#This Row],[FECHA FIRMA]]&lt;=Tabla5[[#This Row],[FECHA DE PLAZO MAXIMO DE ATENCION]],"SI","NO"))</f>
        <v>#VALUE!</v>
      </c>
      <c r="K447" s="185"/>
      <c r="L447" s="185" t="str">
        <f>IFERROR(VLOOKUP(K447,[1]Hoja1!$B$2:$F$14234,2,FALSE),"")</f>
        <v/>
      </c>
      <c r="M447" s="185" t="str">
        <f>IFERROR(VLOOKUP(K447,[1]Hoja1!$B$2:$F$14234,3,FALSE),"")</f>
        <v/>
      </c>
      <c r="N447" s="185" t="str">
        <f>IFERROR(VLOOKUP(K447,[1]Hoja1!$B$2:$F$14234,4,FALSE),"")</f>
        <v/>
      </c>
      <c r="O447" s="193" t="s">
        <v>22923</v>
      </c>
      <c r="P447" s="185" t="s">
        <v>14894</v>
      </c>
      <c r="Q447" s="185"/>
      <c r="R447" s="185"/>
      <c r="S447" s="185"/>
      <c r="T447" s="185" t="s">
        <v>179</v>
      </c>
      <c r="U447" s="185" t="s">
        <v>22372</v>
      </c>
      <c r="V447" s="185" t="s">
        <v>21444</v>
      </c>
      <c r="W447" s="185"/>
      <c r="X447" s="185"/>
      <c r="Y447" s="191"/>
      <c r="Z447" s="187"/>
      <c r="AA447" s="166"/>
      <c r="AB447" s="166" t="s">
        <v>21489</v>
      </c>
      <c r="AC447" s="166"/>
      <c r="AD447" s="166"/>
      <c r="AE447" s="166"/>
      <c r="AF447" s="166"/>
      <c r="AG447" s="166"/>
      <c r="AH447" s="166"/>
      <c r="AI447" s="166"/>
      <c r="AJ447" s="169"/>
      <c r="AK447" s="169"/>
      <c r="AL447" s="169"/>
      <c r="AM447" s="169"/>
      <c r="AN447" s="169"/>
      <c r="AO447" s="166"/>
      <c r="AP447" s="187"/>
      <c r="AQ447" s="180"/>
    </row>
    <row r="448" spans="1:43" s="189" customFormat="1" ht="24.75" customHeight="1" x14ac:dyDescent="0.2">
      <c r="A448" s="180">
        <v>447</v>
      </c>
      <c r="B448" s="181" t="s">
        <v>22924</v>
      </c>
      <c r="C448" s="182" t="s">
        <v>22925</v>
      </c>
      <c r="D448" s="207" t="e">
        <f>+INDEX([2]REPORTE_SEG_EXPEDIENTES!$F$1:$F$3006,MATCH(Tabla13[[#This Row],[REGISTRO]],[2]REPORTE_SEG_EXPEDIENTES!$B$1:$B$3006,0))</f>
        <v>#N/A</v>
      </c>
      <c r="E448" s="207"/>
      <c r="F448" s="183" t="s">
        <v>11972</v>
      </c>
      <c r="G448" s="207">
        <v>45071</v>
      </c>
      <c r="H448" s="207">
        <v>45071</v>
      </c>
      <c r="I448" s="207" t="e">
        <f t="shared" si="10"/>
        <v>#N/A</v>
      </c>
      <c r="J448" s="328" t="e">
        <f>IF(I448="-","NO ES TUPA",IF(Tabla5[[#This Row],[FECHA FIRMA]]&lt;=Tabla5[[#This Row],[FECHA DE PLAZO MAXIMO DE ATENCION]],"SI","NO"))</f>
        <v>#N/A</v>
      </c>
      <c r="K448" s="185">
        <v>32605</v>
      </c>
      <c r="L448" s="185" t="str">
        <f>IFERROR(VLOOKUP(K448,[1]Hoja1!$B$2:$F$14234,2,FALSE),"")</f>
        <v>CHAVELITA 4</v>
      </c>
      <c r="M448" s="185" t="str">
        <f>IFERROR(VLOOKUP(K448,[1]Hoja1!$B$2:$F$14234,3,FALSE),"")</f>
        <v>PT-32605-CM</v>
      </c>
      <c r="N448" s="185" t="str">
        <f>IFERROR(VLOOKUP(K448,[1]Hoja1!$B$2:$F$14234,4,FALSE),"")</f>
        <v>PAZO LLENQUE BADONY GALINDO</v>
      </c>
      <c r="O448" s="193" t="s">
        <v>22926</v>
      </c>
      <c r="P448" s="185" t="s">
        <v>14894</v>
      </c>
      <c r="Q448" s="185" t="s">
        <v>19598</v>
      </c>
      <c r="R448" s="185"/>
      <c r="S448" s="185" t="s">
        <v>19598</v>
      </c>
      <c r="T448" s="185" t="s">
        <v>21456</v>
      </c>
      <c r="U448" s="185" t="s">
        <v>19606</v>
      </c>
      <c r="V448" s="185" t="s">
        <v>1981</v>
      </c>
      <c r="W448" s="185"/>
      <c r="X448" s="185" t="s">
        <v>21928</v>
      </c>
      <c r="Y448" s="191"/>
      <c r="Z448" s="187"/>
      <c r="AA448" s="166" t="s">
        <v>21489</v>
      </c>
      <c r="AB448" s="166"/>
      <c r="AC448" s="166"/>
      <c r="AD448" s="166"/>
      <c r="AE448" s="166"/>
      <c r="AF448" s="166"/>
      <c r="AG448" s="166"/>
      <c r="AH448" s="166"/>
      <c r="AI448" s="166"/>
      <c r="AJ448" s="166" t="s">
        <v>21489</v>
      </c>
      <c r="AK448" s="169"/>
      <c r="AL448" s="169"/>
      <c r="AM448" s="166" t="s">
        <v>21489</v>
      </c>
      <c r="AN448" s="169"/>
      <c r="AO448" s="166"/>
      <c r="AP448" s="187"/>
      <c r="AQ448" s="180"/>
    </row>
    <row r="449" spans="1:43" s="189" customFormat="1" ht="24.75" customHeight="1" x14ac:dyDescent="0.2">
      <c r="A449" s="180">
        <v>448</v>
      </c>
      <c r="B449" s="181" t="s">
        <v>22927</v>
      </c>
      <c r="C449" s="182" t="s">
        <v>22928</v>
      </c>
      <c r="D449" s="207" t="str">
        <f>+INDEX([2]REPORTE_SEG_EXPEDIENTES!$F$1:$F$3006,MATCH(Tabla13[[#This Row],[REGISTRO]],[2]REPORTE_SEG_EXPEDIENTES!$B$1:$B$3006,0))</f>
        <v>25/05/2023</v>
      </c>
      <c r="E449" s="207"/>
      <c r="F449" s="183" t="s">
        <v>11972</v>
      </c>
      <c r="G449" s="207">
        <v>45071</v>
      </c>
      <c r="H449" s="207">
        <v>45071</v>
      </c>
      <c r="I449" s="207">
        <f t="shared" si="10"/>
        <v>45073</v>
      </c>
      <c r="J449" s="328" t="e">
        <f>IF(I449="-","NO ES TUPA",IF(Tabla5[[#This Row],[FECHA FIRMA]]&lt;=Tabla5[[#This Row],[FECHA DE PLAZO MAXIMO DE ATENCION]],"SI","NO"))</f>
        <v>#VALUE!</v>
      </c>
      <c r="K449" s="185"/>
      <c r="L449" s="185" t="str">
        <f>IFERROR(VLOOKUP(K449,[1]Hoja1!$B$2:$F$14234,2,FALSE),"")</f>
        <v/>
      </c>
      <c r="M449" s="185" t="str">
        <f>IFERROR(VLOOKUP(K449,[1]Hoja1!$B$2:$F$14234,3,FALSE),"")</f>
        <v/>
      </c>
      <c r="N449" s="185" t="str">
        <f>IFERROR(VLOOKUP(K449,[1]Hoja1!$B$2:$F$14234,4,FALSE),"")</f>
        <v/>
      </c>
      <c r="O449" s="193" t="s">
        <v>22929</v>
      </c>
      <c r="P449" s="185" t="s">
        <v>14894</v>
      </c>
      <c r="Q449" s="185"/>
      <c r="R449" s="185"/>
      <c r="S449" s="185"/>
      <c r="T449" s="185" t="s">
        <v>19996</v>
      </c>
      <c r="U449" s="185" t="s">
        <v>22930</v>
      </c>
      <c r="V449" s="185" t="s">
        <v>21444</v>
      </c>
      <c r="W449" s="185"/>
      <c r="X449" s="185"/>
      <c r="Y449" s="191"/>
      <c r="Z449" s="187"/>
      <c r="AA449" s="166" t="s">
        <v>21489</v>
      </c>
      <c r="AB449" s="166"/>
      <c r="AC449" s="166"/>
      <c r="AD449" s="166"/>
      <c r="AE449" s="166"/>
      <c r="AF449" s="166"/>
      <c r="AG449" s="166"/>
      <c r="AH449" s="166"/>
      <c r="AI449" s="166"/>
      <c r="AJ449" s="169"/>
      <c r="AK449" s="169"/>
      <c r="AL449" s="169"/>
      <c r="AM449" s="169"/>
      <c r="AN449" s="169"/>
      <c r="AO449" s="166"/>
      <c r="AP449" s="187"/>
      <c r="AQ449" s="180"/>
    </row>
    <row r="450" spans="1:43" s="189" customFormat="1" ht="24.75" customHeight="1" x14ac:dyDescent="0.2">
      <c r="A450" s="180">
        <v>449</v>
      </c>
      <c r="B450" s="181" t="s">
        <v>22931</v>
      </c>
      <c r="C450" s="182" t="s">
        <v>22469</v>
      </c>
      <c r="D450" s="207" t="str">
        <f>+INDEX([2]REPORTE_SEG_EXPEDIENTES!$F$1:$F$3006,MATCH(Tabla13[[#This Row],[REGISTRO]],[2]REPORTE_SEG_EXPEDIENTES!$B$1:$B$3006,0))</f>
        <v>10/03/2023</v>
      </c>
      <c r="E450" s="207"/>
      <c r="F450" s="183" t="s">
        <v>11972</v>
      </c>
      <c r="G450" s="207">
        <v>45071</v>
      </c>
      <c r="H450" s="207">
        <v>45071</v>
      </c>
      <c r="I450" s="207">
        <f t="shared" ref="I450:I468" si="11">DATE(YEAR(D450), MONTH(D450), DAY(D450) + QUOTIENT(15 + DAY(D450) - 1 + DAY(DAY(D450 + 15)), 5) * 2 + DAY(D450 + 15) - DAY(D450))</f>
        <v>45028</v>
      </c>
      <c r="J450" s="328" t="e">
        <f>IF(I450="-","NO ES TUPA",IF(Tabla5[[#This Row],[FECHA FIRMA]]&lt;=Tabla5[[#This Row],[FECHA DE PLAZO MAXIMO DE ATENCION]],"SI","NO"))</f>
        <v>#VALUE!</v>
      </c>
      <c r="K450" s="185"/>
      <c r="L450" s="185" t="str">
        <f>IFERROR(VLOOKUP(K450,[1]Hoja1!$B$2:$F$14234,2,FALSE),"")</f>
        <v/>
      </c>
      <c r="M450" s="185" t="str">
        <f>IFERROR(VLOOKUP(K450,[1]Hoja1!$B$2:$F$14234,3,FALSE),"")</f>
        <v/>
      </c>
      <c r="N450" s="185" t="str">
        <f>IFERROR(VLOOKUP(K450,[1]Hoja1!$B$2:$F$14234,4,FALSE),"")</f>
        <v/>
      </c>
      <c r="O450" s="193" t="s">
        <v>22932</v>
      </c>
      <c r="P450" s="185" t="s">
        <v>14894</v>
      </c>
      <c r="Q450" s="185"/>
      <c r="R450" s="185"/>
      <c r="S450" s="185"/>
      <c r="T450" s="185" t="s">
        <v>21457</v>
      </c>
      <c r="U450" s="185"/>
      <c r="V450" s="185" t="s">
        <v>21444</v>
      </c>
      <c r="W450" s="185"/>
      <c r="X450" s="185"/>
      <c r="Y450" s="191"/>
      <c r="Z450" s="187"/>
      <c r="AA450" s="166" t="s">
        <v>21489</v>
      </c>
      <c r="AB450" s="166"/>
      <c r="AC450" s="166"/>
      <c r="AD450" s="166"/>
      <c r="AE450" s="166"/>
      <c r="AF450" s="166"/>
      <c r="AG450" s="166"/>
      <c r="AH450" s="166"/>
      <c r="AI450" s="166"/>
      <c r="AJ450" s="169"/>
      <c r="AK450" s="169"/>
      <c r="AL450" s="169"/>
      <c r="AM450" s="169"/>
      <c r="AN450" s="169"/>
      <c r="AO450" s="166"/>
      <c r="AP450" s="187"/>
      <c r="AQ450" s="180"/>
    </row>
    <row r="451" spans="1:43" s="189" customFormat="1" ht="24.75" customHeight="1" x14ac:dyDescent="0.2">
      <c r="A451" s="180">
        <v>450</v>
      </c>
      <c r="B451" s="181" t="s">
        <v>22933</v>
      </c>
      <c r="C451" s="182" t="s">
        <v>22934</v>
      </c>
      <c r="D451" s="207" t="str">
        <f>+INDEX([2]REPORTE_SEG_EXPEDIENTES!$F$1:$F$3006,MATCH(Tabla13[[#This Row],[REGISTRO]],[2]REPORTE_SEG_EXPEDIENTES!$B$1:$B$3006,0))</f>
        <v>16/03/2023</v>
      </c>
      <c r="E451" s="207"/>
      <c r="F451" s="183" t="s">
        <v>11972</v>
      </c>
      <c r="G451" s="207">
        <v>45071</v>
      </c>
      <c r="H451" s="207">
        <v>45071</v>
      </c>
      <c r="I451" s="207">
        <f t="shared" si="11"/>
        <v>45040</v>
      </c>
      <c r="J451" s="328" t="e">
        <f>IF(I451="-","NO ES TUPA",IF(Tabla5[[#This Row],[FECHA FIRMA]]&lt;=Tabla5[[#This Row],[FECHA DE PLAZO MAXIMO DE ATENCION]],"SI","NO"))</f>
        <v>#VALUE!</v>
      </c>
      <c r="K451" s="185"/>
      <c r="L451" s="185" t="str">
        <f>IFERROR(VLOOKUP(K451,[1]Hoja1!$B$2:$F$14234,2,FALSE),"")</f>
        <v/>
      </c>
      <c r="M451" s="185" t="str">
        <f>IFERROR(VLOOKUP(K451,[1]Hoja1!$B$2:$F$14234,3,FALSE),"")</f>
        <v/>
      </c>
      <c r="N451" s="185" t="str">
        <f>IFERROR(VLOOKUP(K451,[1]Hoja1!$B$2:$F$14234,4,FALSE),"")</f>
        <v/>
      </c>
      <c r="O451" s="193" t="s">
        <v>22935</v>
      </c>
      <c r="P451" s="185" t="s">
        <v>14894</v>
      </c>
      <c r="Q451" s="185"/>
      <c r="R451" s="185"/>
      <c r="S451" s="185"/>
      <c r="T451" s="185" t="s">
        <v>19113</v>
      </c>
      <c r="U451" s="185"/>
      <c r="V451" s="185" t="s">
        <v>1981</v>
      </c>
      <c r="W451" s="185"/>
      <c r="X451" s="185"/>
      <c r="Y451" s="191"/>
      <c r="Z451" s="187"/>
      <c r="AA451" s="166"/>
      <c r="AB451" s="166" t="s">
        <v>21489</v>
      </c>
      <c r="AC451" s="166"/>
      <c r="AD451" s="166"/>
      <c r="AE451" s="166"/>
      <c r="AF451" s="166"/>
      <c r="AG451" s="166"/>
      <c r="AH451" s="166"/>
      <c r="AI451" s="166"/>
      <c r="AJ451" s="169"/>
      <c r="AK451" s="169"/>
      <c r="AL451" s="169"/>
      <c r="AM451" s="169"/>
      <c r="AN451" s="169"/>
      <c r="AO451" s="166"/>
      <c r="AP451" s="187"/>
      <c r="AQ451" s="180"/>
    </row>
    <row r="452" spans="1:43" s="189" customFormat="1" ht="24.75" customHeight="1" x14ac:dyDescent="0.2">
      <c r="A452" s="180">
        <v>451</v>
      </c>
      <c r="B452" s="181" t="s">
        <v>22936</v>
      </c>
      <c r="C452" s="182" t="s">
        <v>22937</v>
      </c>
      <c r="D452" s="207" t="str">
        <f>+INDEX([2]REPORTE_SEG_EXPEDIENTES!$F$1:$F$3006,MATCH(Tabla13[[#This Row],[REGISTRO]],[2]REPORTE_SEG_EXPEDIENTES!$B$1:$B$3006,0))</f>
        <v>29/03/2023</v>
      </c>
      <c r="E452" s="207"/>
      <c r="F452" s="183" t="s">
        <v>11972</v>
      </c>
      <c r="G452" s="207">
        <v>45071</v>
      </c>
      <c r="H452" s="207">
        <v>45071</v>
      </c>
      <c r="I452" s="207">
        <f t="shared" si="11"/>
        <v>45020</v>
      </c>
      <c r="J452" s="328" t="e">
        <f>IF(I452="-","NO ES TUPA",IF(Tabla5[[#This Row],[FECHA FIRMA]]&lt;=Tabla5[[#This Row],[FECHA DE PLAZO MAXIMO DE ATENCION]],"SI","NO"))</f>
        <v>#VALUE!</v>
      </c>
      <c r="K452" s="185"/>
      <c r="L452" s="185" t="str">
        <f>IFERROR(VLOOKUP(K452,[1]Hoja1!$B$2:$F$14234,2,FALSE),"")</f>
        <v/>
      </c>
      <c r="M452" s="185" t="str">
        <f>IFERROR(VLOOKUP(K452,[1]Hoja1!$B$2:$F$14234,3,FALSE),"")</f>
        <v/>
      </c>
      <c r="N452" s="185" t="str">
        <f>IFERROR(VLOOKUP(K452,[1]Hoja1!$B$2:$F$14234,4,FALSE),"")</f>
        <v/>
      </c>
      <c r="O452" s="193" t="s">
        <v>22938</v>
      </c>
      <c r="P452" s="185" t="s">
        <v>14894</v>
      </c>
      <c r="Q452" s="185"/>
      <c r="R452" s="185"/>
      <c r="S452" s="185"/>
      <c r="T452" s="185" t="s">
        <v>19113</v>
      </c>
      <c r="U452" s="185"/>
      <c r="V452" s="185" t="s">
        <v>1981</v>
      </c>
      <c r="W452" s="185"/>
      <c r="X452" s="185"/>
      <c r="Y452" s="191"/>
      <c r="Z452" s="187"/>
      <c r="AA452" s="166"/>
      <c r="AB452" s="166" t="s">
        <v>21489</v>
      </c>
      <c r="AC452" s="166"/>
      <c r="AD452" s="166"/>
      <c r="AE452" s="166"/>
      <c r="AF452" s="166"/>
      <c r="AG452" s="166"/>
      <c r="AH452" s="166"/>
      <c r="AI452" s="166"/>
      <c r="AJ452" s="169"/>
      <c r="AK452" s="169"/>
      <c r="AL452" s="169"/>
      <c r="AM452" s="169"/>
      <c r="AN452" s="169"/>
      <c r="AO452" s="166"/>
      <c r="AP452" s="187"/>
      <c r="AQ452" s="180"/>
    </row>
    <row r="453" spans="1:43" s="189" customFormat="1" ht="24.75" customHeight="1" x14ac:dyDescent="0.2">
      <c r="A453" s="180">
        <v>452</v>
      </c>
      <c r="B453" s="181" t="s">
        <v>22939</v>
      </c>
      <c r="C453" s="182" t="s">
        <v>22940</v>
      </c>
      <c r="D453" s="207" t="str">
        <f>+INDEX([2]REPORTE_SEG_EXPEDIENTES!$F$1:$F$3006,MATCH(Tabla13[[#This Row],[REGISTRO]],[2]REPORTE_SEG_EXPEDIENTES!$B$1:$B$3006,0))</f>
        <v>16/03/2023</v>
      </c>
      <c r="E453" s="207"/>
      <c r="F453" s="183" t="s">
        <v>11972</v>
      </c>
      <c r="G453" s="207">
        <v>45071</v>
      </c>
      <c r="H453" s="207">
        <v>45071</v>
      </c>
      <c r="I453" s="207">
        <f t="shared" si="11"/>
        <v>45040</v>
      </c>
      <c r="J453" s="328" t="e">
        <f>IF(I453="-","NO ES TUPA",IF(Tabla5[[#This Row],[FECHA FIRMA]]&lt;=Tabla5[[#This Row],[FECHA DE PLAZO MAXIMO DE ATENCION]],"SI","NO"))</f>
        <v>#VALUE!</v>
      </c>
      <c r="K453" s="185"/>
      <c r="L453" s="185" t="str">
        <f>IFERROR(VLOOKUP(K453,[1]Hoja1!$B$2:$F$14234,2,FALSE),"")</f>
        <v/>
      </c>
      <c r="M453" s="185" t="str">
        <f>IFERROR(VLOOKUP(K453,[1]Hoja1!$B$2:$F$14234,3,FALSE),"")</f>
        <v/>
      </c>
      <c r="N453" s="185" t="str">
        <f>IFERROR(VLOOKUP(K453,[1]Hoja1!$B$2:$F$14234,4,FALSE),"")</f>
        <v/>
      </c>
      <c r="O453" s="193" t="s">
        <v>22941</v>
      </c>
      <c r="P453" s="185" t="s">
        <v>14894</v>
      </c>
      <c r="Q453" s="185"/>
      <c r="R453" s="185"/>
      <c r="S453" s="185"/>
      <c r="T453" s="185" t="s">
        <v>19113</v>
      </c>
      <c r="U453" s="185"/>
      <c r="V453" s="185" t="s">
        <v>1981</v>
      </c>
      <c r="W453" s="185"/>
      <c r="X453" s="185"/>
      <c r="Y453" s="191"/>
      <c r="Z453" s="187"/>
      <c r="AA453" s="166"/>
      <c r="AB453" s="166" t="s">
        <v>21489</v>
      </c>
      <c r="AC453" s="166"/>
      <c r="AD453" s="166"/>
      <c r="AE453" s="166"/>
      <c r="AF453" s="166"/>
      <c r="AG453" s="166"/>
      <c r="AH453" s="166"/>
      <c r="AI453" s="166"/>
      <c r="AJ453" s="169"/>
      <c r="AK453" s="169"/>
      <c r="AL453" s="169"/>
      <c r="AM453" s="169"/>
      <c r="AN453" s="169"/>
      <c r="AO453" s="166"/>
      <c r="AP453" s="187"/>
      <c r="AQ453" s="180"/>
    </row>
    <row r="454" spans="1:43" s="189" customFormat="1" ht="24.75" customHeight="1" x14ac:dyDescent="0.2">
      <c r="A454" s="180">
        <v>453</v>
      </c>
      <c r="B454" s="181" t="s">
        <v>22942</v>
      </c>
      <c r="C454" s="182" t="s">
        <v>22943</v>
      </c>
      <c r="D454" s="207" t="str">
        <f>+INDEX([2]REPORTE_SEG_EXPEDIENTES!$F$1:$F$3006,MATCH(Tabla13[[#This Row],[REGISTRO]],[2]REPORTE_SEG_EXPEDIENTES!$B$1:$B$3006,0))</f>
        <v>03/05/2023</v>
      </c>
      <c r="E454" s="207"/>
      <c r="F454" s="183" t="s">
        <v>11972</v>
      </c>
      <c r="G454" s="207">
        <v>45071</v>
      </c>
      <c r="H454" s="207">
        <v>45071</v>
      </c>
      <c r="I454" s="207">
        <f t="shared" si="11"/>
        <v>45078</v>
      </c>
      <c r="J454" s="328" t="e">
        <f>IF(I454="-","NO ES TUPA",IF(Tabla5[[#This Row],[FECHA FIRMA]]&lt;=Tabla5[[#This Row],[FECHA DE PLAZO MAXIMO DE ATENCION]],"SI","NO"))</f>
        <v>#VALUE!</v>
      </c>
      <c r="K454" s="185"/>
      <c r="L454" s="185" t="str">
        <f>IFERROR(VLOOKUP(K454,[1]Hoja1!$B$2:$F$14234,2,FALSE),"")</f>
        <v/>
      </c>
      <c r="M454" s="185" t="str">
        <f>IFERROR(VLOOKUP(K454,[1]Hoja1!$B$2:$F$14234,3,FALSE),"")</f>
        <v/>
      </c>
      <c r="N454" s="185" t="str">
        <f>IFERROR(VLOOKUP(K454,[1]Hoja1!$B$2:$F$14234,4,FALSE),"")</f>
        <v/>
      </c>
      <c r="O454" s="193" t="s">
        <v>22944</v>
      </c>
      <c r="P454" s="185" t="s">
        <v>14894</v>
      </c>
      <c r="Q454" s="185"/>
      <c r="R454" s="185"/>
      <c r="S454" s="185"/>
      <c r="T454" s="185" t="s">
        <v>179</v>
      </c>
      <c r="U454" s="185" t="s">
        <v>22761</v>
      </c>
      <c r="V454" s="185" t="s">
        <v>21444</v>
      </c>
      <c r="W454" s="185"/>
      <c r="X454" s="185"/>
      <c r="Y454" s="191"/>
      <c r="Z454" s="187"/>
      <c r="AA454" s="166"/>
      <c r="AB454" s="166" t="s">
        <v>21489</v>
      </c>
      <c r="AC454" s="166"/>
      <c r="AD454" s="166"/>
      <c r="AE454" s="166"/>
      <c r="AF454" s="166"/>
      <c r="AG454" s="166"/>
      <c r="AH454" s="166"/>
      <c r="AI454" s="166"/>
      <c r="AJ454" s="169"/>
      <c r="AK454" s="169"/>
      <c r="AL454" s="169"/>
      <c r="AM454" s="169"/>
      <c r="AN454" s="169"/>
      <c r="AO454" s="166"/>
      <c r="AP454" s="187"/>
      <c r="AQ454" s="180"/>
    </row>
    <row r="455" spans="1:43" s="189" customFormat="1" ht="24.75" customHeight="1" x14ac:dyDescent="0.2">
      <c r="A455" s="180">
        <v>454</v>
      </c>
      <c r="B455" s="181" t="s">
        <v>22945</v>
      </c>
      <c r="C455" s="182" t="s">
        <v>22946</v>
      </c>
      <c r="D455" s="207" t="str">
        <f>+INDEX([2]REPORTE_SEG_EXPEDIENTES!$F$1:$F$3006,MATCH(Tabla13[[#This Row],[REGISTRO]],[2]REPORTE_SEG_EXPEDIENTES!$B$1:$B$3006,0))</f>
        <v>03/05/2023</v>
      </c>
      <c r="E455" s="207"/>
      <c r="F455" s="183" t="s">
        <v>11972</v>
      </c>
      <c r="G455" s="207">
        <v>45071</v>
      </c>
      <c r="H455" s="207">
        <v>45071</v>
      </c>
      <c r="I455" s="207">
        <f t="shared" si="11"/>
        <v>45078</v>
      </c>
      <c r="J455" s="328" t="e">
        <f>IF(I455="-","NO ES TUPA",IF(Tabla5[[#This Row],[FECHA FIRMA]]&lt;=Tabla5[[#This Row],[FECHA DE PLAZO MAXIMO DE ATENCION]],"SI","NO"))</f>
        <v>#VALUE!</v>
      </c>
      <c r="K455" s="185"/>
      <c r="L455" s="185" t="str">
        <f>IFERROR(VLOOKUP(K455,[1]Hoja1!$B$2:$F$14234,2,FALSE),"")</f>
        <v/>
      </c>
      <c r="M455" s="185" t="str">
        <f>IFERROR(VLOOKUP(K455,[1]Hoja1!$B$2:$F$14234,3,FALSE),"")</f>
        <v/>
      </c>
      <c r="N455" s="185" t="str">
        <f>IFERROR(VLOOKUP(K455,[1]Hoja1!$B$2:$F$14234,4,FALSE),"")</f>
        <v/>
      </c>
      <c r="O455" s="193" t="s">
        <v>22947</v>
      </c>
      <c r="P455" s="185" t="s">
        <v>14894</v>
      </c>
      <c r="Q455" s="185" t="s">
        <v>19598</v>
      </c>
      <c r="R455" s="185"/>
      <c r="S455" s="185" t="s">
        <v>19598</v>
      </c>
      <c r="T455" s="185" t="s">
        <v>21452</v>
      </c>
      <c r="U455" s="185"/>
      <c r="V455" s="185" t="s">
        <v>1981</v>
      </c>
      <c r="W455" s="185"/>
      <c r="X455" s="185"/>
      <c r="Y455" s="191"/>
      <c r="Z455" s="187"/>
      <c r="AA455" s="166" t="s">
        <v>21489</v>
      </c>
      <c r="AB455" s="166"/>
      <c r="AC455" s="166"/>
      <c r="AD455" s="166"/>
      <c r="AE455" s="166"/>
      <c r="AF455" s="166"/>
      <c r="AG455" s="166"/>
      <c r="AH455" s="166"/>
      <c r="AI455" s="166"/>
      <c r="AJ455" s="169"/>
      <c r="AK455" s="169"/>
      <c r="AL455" s="169"/>
      <c r="AM455" s="169"/>
      <c r="AN455" s="166" t="s">
        <v>21489</v>
      </c>
      <c r="AO455" s="166"/>
      <c r="AP455" s="187"/>
      <c r="AQ455" s="180"/>
    </row>
    <row r="456" spans="1:43" s="189" customFormat="1" ht="24.75" customHeight="1" x14ac:dyDescent="0.2">
      <c r="A456" s="180">
        <v>455</v>
      </c>
      <c r="B456" s="181" t="s">
        <v>22948</v>
      </c>
      <c r="C456" s="182" t="s">
        <v>22949</v>
      </c>
      <c r="D456" s="207" t="str">
        <f>+INDEX([2]REPORTE_SEG_EXPEDIENTES!$F$1:$F$3006,MATCH(Tabla13[[#This Row],[REGISTRO]],[2]REPORTE_SEG_EXPEDIENTES!$B$1:$B$3006,0))</f>
        <v>02/03/2023</v>
      </c>
      <c r="E456" s="207"/>
      <c r="F456" s="183" t="s">
        <v>11972</v>
      </c>
      <c r="G456" s="207">
        <v>45071</v>
      </c>
      <c r="H456" s="207">
        <v>45071</v>
      </c>
      <c r="I456" s="207">
        <f t="shared" si="11"/>
        <v>45014</v>
      </c>
      <c r="J456" s="328" t="e">
        <f>IF(I456="-","NO ES TUPA",IF(Tabla5[[#This Row],[FECHA FIRMA]]&lt;=Tabla5[[#This Row],[FECHA DE PLAZO MAXIMO DE ATENCION]],"SI","NO"))</f>
        <v>#VALUE!</v>
      </c>
      <c r="K456" s="185"/>
      <c r="L456" s="185" t="str">
        <f>IFERROR(VLOOKUP(K456,[1]Hoja1!$B$2:$F$14234,2,FALSE),"")</f>
        <v/>
      </c>
      <c r="M456" s="185" t="str">
        <f>IFERROR(VLOOKUP(K456,[1]Hoja1!$B$2:$F$14234,3,FALSE),"")</f>
        <v/>
      </c>
      <c r="N456" s="185" t="str">
        <f>IFERROR(VLOOKUP(K456,[1]Hoja1!$B$2:$F$14234,4,FALSE),"")</f>
        <v/>
      </c>
      <c r="O456" s="193" t="s">
        <v>22950</v>
      </c>
      <c r="P456" s="185" t="s">
        <v>14894</v>
      </c>
      <c r="Q456" s="185"/>
      <c r="R456" s="185"/>
      <c r="S456" s="185"/>
      <c r="T456" s="185" t="s">
        <v>19113</v>
      </c>
      <c r="U456" s="185"/>
      <c r="V456" s="185" t="s">
        <v>1981</v>
      </c>
      <c r="W456" s="185"/>
      <c r="X456" s="185"/>
      <c r="Y456" s="191"/>
      <c r="Z456" s="187"/>
      <c r="AA456" s="166"/>
      <c r="AB456" s="166" t="s">
        <v>21489</v>
      </c>
      <c r="AC456" s="166"/>
      <c r="AD456" s="166"/>
      <c r="AE456" s="166"/>
      <c r="AF456" s="166"/>
      <c r="AG456" s="166"/>
      <c r="AH456" s="166"/>
      <c r="AI456" s="166"/>
      <c r="AJ456" s="169"/>
      <c r="AK456" s="169"/>
      <c r="AL456" s="169"/>
      <c r="AM456" s="169"/>
      <c r="AN456" s="169"/>
      <c r="AO456" s="166"/>
      <c r="AP456" s="187"/>
      <c r="AQ456" s="180"/>
    </row>
    <row r="457" spans="1:43" s="189" customFormat="1" ht="24.75" customHeight="1" x14ac:dyDescent="0.2">
      <c r="A457" s="180">
        <v>456</v>
      </c>
      <c r="B457" s="181" t="s">
        <v>22951</v>
      </c>
      <c r="C457" s="182" t="s">
        <v>22952</v>
      </c>
      <c r="D457" s="207" t="str">
        <f>+INDEX([2]REPORTE_SEG_EXPEDIENTES!$F$1:$F$3006,MATCH(Tabla13[[#This Row],[REGISTRO]],[2]REPORTE_SEG_EXPEDIENTES!$B$1:$B$3006,0))</f>
        <v>14/03/2023</v>
      </c>
      <c r="E457" s="207"/>
      <c r="F457" s="183" t="s">
        <v>11972</v>
      </c>
      <c r="G457" s="207">
        <v>45071</v>
      </c>
      <c r="H457" s="207">
        <v>45071</v>
      </c>
      <c r="I457" s="207">
        <f t="shared" si="11"/>
        <v>45036</v>
      </c>
      <c r="J457" s="328" t="e">
        <f>IF(I457="-","NO ES TUPA",IF(Tabla5[[#This Row],[FECHA FIRMA]]&lt;=Tabla5[[#This Row],[FECHA DE PLAZO MAXIMO DE ATENCION]],"SI","NO"))</f>
        <v>#VALUE!</v>
      </c>
      <c r="K457" s="185"/>
      <c r="L457" s="185" t="str">
        <f>IFERROR(VLOOKUP(K457,[1]Hoja1!$B$2:$F$14234,2,FALSE),"")</f>
        <v/>
      </c>
      <c r="M457" s="185" t="str">
        <f>IFERROR(VLOOKUP(K457,[1]Hoja1!$B$2:$F$14234,3,FALSE),"")</f>
        <v/>
      </c>
      <c r="N457" s="185" t="str">
        <f>IFERROR(VLOOKUP(K457,[1]Hoja1!$B$2:$F$14234,4,FALSE),"")</f>
        <v/>
      </c>
      <c r="O457" s="193" t="s">
        <v>22953</v>
      </c>
      <c r="P457" s="185" t="s">
        <v>14894</v>
      </c>
      <c r="Q457" s="185"/>
      <c r="R457" s="185"/>
      <c r="S457" s="185"/>
      <c r="T457" s="185" t="s">
        <v>179</v>
      </c>
      <c r="U457" s="185" t="s">
        <v>22761</v>
      </c>
      <c r="V457" s="185" t="s">
        <v>21444</v>
      </c>
      <c r="W457" s="185"/>
      <c r="X457" s="185"/>
      <c r="Y457" s="191"/>
      <c r="Z457" s="187"/>
      <c r="AA457" s="166"/>
      <c r="AB457" s="166" t="s">
        <v>21489</v>
      </c>
      <c r="AC457" s="166"/>
      <c r="AD457" s="166"/>
      <c r="AE457" s="166"/>
      <c r="AF457" s="166"/>
      <c r="AG457" s="166"/>
      <c r="AH457" s="166"/>
      <c r="AI457" s="166"/>
      <c r="AJ457" s="169"/>
      <c r="AK457" s="169"/>
      <c r="AL457" s="169"/>
      <c r="AM457" s="169"/>
      <c r="AN457" s="169"/>
      <c r="AO457" s="166"/>
      <c r="AP457" s="187"/>
      <c r="AQ457" s="180"/>
    </row>
    <row r="458" spans="1:43" s="189" customFormat="1" ht="24.75" customHeight="1" x14ac:dyDescent="0.2">
      <c r="A458" s="180">
        <v>457</v>
      </c>
      <c r="B458" s="181" t="s">
        <v>22954</v>
      </c>
      <c r="C458" s="182" t="s">
        <v>22955</v>
      </c>
      <c r="D458" s="207" t="str">
        <f>+INDEX([2]REPORTE_SEG_EXPEDIENTES!$F$1:$F$3006,MATCH(Tabla13[[#This Row],[REGISTRO]],[2]REPORTE_SEG_EXPEDIENTES!$B$1:$B$3006,0))</f>
        <v>13/03/2023</v>
      </c>
      <c r="E458" s="207"/>
      <c r="F458" s="183" t="s">
        <v>11972</v>
      </c>
      <c r="G458" s="207">
        <v>45071</v>
      </c>
      <c r="H458" s="207">
        <v>45071</v>
      </c>
      <c r="I458" s="207">
        <f t="shared" si="11"/>
        <v>45035</v>
      </c>
      <c r="J458" s="328" t="e">
        <f>IF(I458="-","NO ES TUPA",IF(Tabla5[[#This Row],[FECHA FIRMA]]&lt;=Tabla5[[#This Row],[FECHA DE PLAZO MAXIMO DE ATENCION]],"SI","NO"))</f>
        <v>#VALUE!</v>
      </c>
      <c r="K458" s="185"/>
      <c r="L458" s="185" t="str">
        <f>IFERROR(VLOOKUP(K458,[1]Hoja1!$B$2:$F$14234,2,FALSE),"")</f>
        <v/>
      </c>
      <c r="M458" s="185" t="str">
        <f>IFERROR(VLOOKUP(K458,[1]Hoja1!$B$2:$F$14234,3,FALSE),"")</f>
        <v/>
      </c>
      <c r="N458" s="185" t="str">
        <f>IFERROR(VLOOKUP(K458,[1]Hoja1!$B$2:$F$14234,4,FALSE),"")</f>
        <v/>
      </c>
      <c r="O458" s="193" t="s">
        <v>22956</v>
      </c>
      <c r="P458" s="185" t="s">
        <v>14894</v>
      </c>
      <c r="Q458" s="185"/>
      <c r="R458" s="185"/>
      <c r="S458" s="185"/>
      <c r="T458" s="185" t="s">
        <v>19113</v>
      </c>
      <c r="U458" s="185"/>
      <c r="V458" s="185" t="s">
        <v>1981</v>
      </c>
      <c r="W458" s="185"/>
      <c r="X458" s="185"/>
      <c r="Y458" s="191"/>
      <c r="Z458" s="187"/>
      <c r="AA458" s="166"/>
      <c r="AB458" s="166" t="s">
        <v>21489</v>
      </c>
      <c r="AC458" s="166"/>
      <c r="AD458" s="166"/>
      <c r="AE458" s="166"/>
      <c r="AF458" s="166"/>
      <c r="AG458" s="166"/>
      <c r="AH458" s="166"/>
      <c r="AI458" s="166"/>
      <c r="AJ458" s="169"/>
      <c r="AK458" s="169"/>
      <c r="AL458" s="169"/>
      <c r="AM458" s="169"/>
      <c r="AN458" s="169"/>
      <c r="AO458" s="166"/>
      <c r="AP458" s="187"/>
      <c r="AQ458" s="180"/>
    </row>
    <row r="459" spans="1:43" ht="24.75" customHeight="1" x14ac:dyDescent="0.25">
      <c r="A459" s="180">
        <v>458</v>
      </c>
      <c r="B459" s="181" t="s">
        <v>22957</v>
      </c>
      <c r="C459" s="182" t="s">
        <v>22958</v>
      </c>
      <c r="D459" s="207" t="str">
        <f>+INDEX([2]REPORTE_SEG_EXPEDIENTES!$F$1:$F$3006,MATCH(Tabla13[[#This Row],[REGISTRO]],[2]REPORTE_SEG_EXPEDIENTES!$B$1:$B$3006,0))</f>
        <v>02/05/2023</v>
      </c>
      <c r="E459" s="207"/>
      <c r="F459" s="183" t="s">
        <v>11972</v>
      </c>
      <c r="G459" s="207">
        <v>45072</v>
      </c>
      <c r="H459" s="207">
        <v>45072</v>
      </c>
      <c r="I459" s="207">
        <f t="shared" si="11"/>
        <v>45075</v>
      </c>
      <c r="J459" s="328" t="e">
        <f>IF(I459="-","NO ES TUPA",IF(Tabla5[[#This Row],[FECHA FIRMA]]&lt;=Tabla5[[#This Row],[FECHA DE PLAZO MAXIMO DE ATENCION]],"SI","NO"))</f>
        <v>#VALUE!</v>
      </c>
      <c r="K459" s="185">
        <v>14044</v>
      </c>
      <c r="L459" s="185" t="str">
        <f>IFERROR(VLOOKUP(K459,[1]Hoja1!$B$2:$F$14234,2,FALSE),"")</f>
        <v>ZAIDA ISABEL</v>
      </c>
      <c r="M459" s="185" t="str">
        <f>IFERROR(VLOOKUP(K459,[1]Hoja1!$B$2:$F$14234,3,FALSE),"")</f>
        <v>PL-14044-CM</v>
      </c>
      <c r="N459" s="185" t="s">
        <v>22959</v>
      </c>
      <c r="O459" s="193" t="s">
        <v>22960</v>
      </c>
      <c r="P459" s="185" t="s">
        <v>14894</v>
      </c>
      <c r="Q459" s="185"/>
      <c r="R459" s="185"/>
      <c r="S459" s="185"/>
      <c r="T459" s="185" t="s">
        <v>78</v>
      </c>
      <c r="U459" s="185"/>
      <c r="V459" s="185" t="s">
        <v>1981</v>
      </c>
      <c r="W459" s="185" t="s">
        <v>5783</v>
      </c>
      <c r="X459" s="185"/>
      <c r="Y459" s="191"/>
      <c r="Z459" s="187"/>
      <c r="AA459" s="166" t="s">
        <v>21489</v>
      </c>
      <c r="AB459" s="166"/>
      <c r="AC459" s="166" t="s">
        <v>21489</v>
      </c>
      <c r="AD459" s="166"/>
      <c r="AE459" s="166"/>
      <c r="AF459" s="166"/>
      <c r="AG459" s="166"/>
      <c r="AH459" s="166"/>
      <c r="AI459" s="166"/>
      <c r="AJ459" s="169"/>
      <c r="AK459" s="169"/>
      <c r="AL459" s="169"/>
      <c r="AM459" s="169"/>
      <c r="AN459" s="169"/>
      <c r="AO459" s="166"/>
      <c r="AP459" s="187"/>
      <c r="AQ459" s="180"/>
    </row>
    <row r="460" spans="1:43" s="189" customFormat="1" ht="24.75" customHeight="1" x14ac:dyDescent="0.2">
      <c r="A460" s="180">
        <v>459</v>
      </c>
      <c r="B460" s="181" t="s">
        <v>22961</v>
      </c>
      <c r="C460" s="182" t="s">
        <v>22962</v>
      </c>
      <c r="D460" s="207" t="str">
        <f>+INDEX([2]REPORTE_SEG_EXPEDIENTES!$F$1:$F$3006,MATCH(Tabla13[[#This Row],[REGISTRO]],[2]REPORTE_SEG_EXPEDIENTES!$B$1:$B$3006,0))</f>
        <v>24/04/2023</v>
      </c>
      <c r="E460" s="207"/>
      <c r="F460" s="183" t="s">
        <v>11972</v>
      </c>
      <c r="G460" s="207">
        <v>45072</v>
      </c>
      <c r="H460" s="207">
        <v>45072</v>
      </c>
      <c r="I460" s="207">
        <f t="shared" si="11"/>
        <v>45043</v>
      </c>
      <c r="J460" s="328" t="e">
        <f>IF(I460="-","NO ES TUPA",IF(Tabla5[[#This Row],[FECHA FIRMA]]&lt;=Tabla5[[#This Row],[FECHA DE PLAZO MAXIMO DE ATENCION]],"SI","NO"))</f>
        <v>#VALUE!</v>
      </c>
      <c r="K460" s="185"/>
      <c r="L460" s="185" t="str">
        <f>IFERROR(VLOOKUP(K460,[1]Hoja1!$B$2:$F$14234,2,FALSE),"")</f>
        <v/>
      </c>
      <c r="M460" s="185" t="str">
        <f>IFERROR(VLOOKUP(K460,[1]Hoja1!$B$2:$F$14234,3,FALSE),"")</f>
        <v/>
      </c>
      <c r="N460" s="185" t="str">
        <f>IFERROR(VLOOKUP(K460,[1]Hoja1!$B$2:$F$14234,4,FALSE),"")</f>
        <v/>
      </c>
      <c r="O460" s="193" t="s">
        <v>22963</v>
      </c>
      <c r="P460" s="185" t="s">
        <v>14894</v>
      </c>
      <c r="Q460" s="185"/>
      <c r="R460" s="185"/>
      <c r="S460" s="185"/>
      <c r="T460" s="185" t="s">
        <v>21445</v>
      </c>
      <c r="U460" s="185" t="s">
        <v>19606</v>
      </c>
      <c r="V460" s="185" t="s">
        <v>1981</v>
      </c>
      <c r="W460" s="185"/>
      <c r="X460" s="185" t="s">
        <v>22964</v>
      </c>
      <c r="Y460" s="191"/>
      <c r="Z460" s="187"/>
      <c r="AA460" s="166" t="s">
        <v>21489</v>
      </c>
      <c r="AB460" s="166"/>
      <c r="AC460" s="166"/>
      <c r="AD460" s="166"/>
      <c r="AE460" s="166"/>
      <c r="AF460" s="166"/>
      <c r="AG460" s="166"/>
      <c r="AH460" s="166"/>
      <c r="AI460" s="166"/>
      <c r="AJ460" s="169"/>
      <c r="AK460" s="169"/>
      <c r="AL460" s="169"/>
      <c r="AM460" s="169"/>
      <c r="AN460" s="169"/>
      <c r="AO460" s="166"/>
      <c r="AP460" s="187"/>
      <c r="AQ460" s="180"/>
    </row>
    <row r="461" spans="1:43" s="189" customFormat="1" ht="24.75" customHeight="1" x14ac:dyDescent="0.2">
      <c r="A461" s="180">
        <v>460</v>
      </c>
      <c r="B461" s="181" t="s">
        <v>22965</v>
      </c>
      <c r="C461" s="182" t="s">
        <v>22966</v>
      </c>
      <c r="D461" s="207" t="str">
        <f>+INDEX([2]REPORTE_SEG_EXPEDIENTES!$F$1:$F$3006,MATCH(Tabla13[[#This Row],[REGISTRO]],[2]REPORTE_SEG_EXPEDIENTES!$B$1:$B$3006,0))</f>
        <v>22/02/2023</v>
      </c>
      <c r="E461" s="207"/>
      <c r="F461" s="183" t="s">
        <v>11972</v>
      </c>
      <c r="G461" s="207">
        <v>45072</v>
      </c>
      <c r="H461" s="207">
        <v>45072</v>
      </c>
      <c r="I461" s="207">
        <f t="shared" si="11"/>
        <v>44984</v>
      </c>
      <c r="J461" s="328" t="e">
        <f>IF(I461="-","NO ES TUPA",IF(Tabla5[[#This Row],[FECHA FIRMA]]&lt;=Tabla5[[#This Row],[FECHA DE PLAZO MAXIMO DE ATENCION]],"SI","NO"))</f>
        <v>#VALUE!</v>
      </c>
      <c r="K461" s="185"/>
      <c r="L461" s="185" t="str">
        <f>IFERROR(VLOOKUP(K461,[1]Hoja1!$B$2:$F$14234,2,FALSE),"")</f>
        <v/>
      </c>
      <c r="M461" s="185" t="str">
        <f>IFERROR(VLOOKUP(K461,[1]Hoja1!$B$2:$F$14234,3,FALSE),"")</f>
        <v/>
      </c>
      <c r="N461" s="185" t="str">
        <f>IFERROR(VLOOKUP(K461,[1]Hoja1!$B$2:$F$14234,4,FALSE),"")</f>
        <v/>
      </c>
      <c r="O461" s="193" t="s">
        <v>22967</v>
      </c>
      <c r="P461" s="185" t="s">
        <v>14894</v>
      </c>
      <c r="Q461" s="185"/>
      <c r="R461" s="185"/>
      <c r="S461" s="185"/>
      <c r="T461" s="185" t="s">
        <v>19113</v>
      </c>
      <c r="U461" s="185"/>
      <c r="V461" s="185" t="s">
        <v>1981</v>
      </c>
      <c r="W461" s="185"/>
      <c r="X461" s="185" t="s">
        <v>19419</v>
      </c>
      <c r="Y461" s="191"/>
      <c r="Z461" s="187"/>
      <c r="AA461" s="166"/>
      <c r="AB461" s="166" t="s">
        <v>21489</v>
      </c>
      <c r="AC461" s="166"/>
      <c r="AD461" s="166" t="s">
        <v>21489</v>
      </c>
      <c r="AE461" s="166"/>
      <c r="AF461" s="166"/>
      <c r="AG461" s="166"/>
      <c r="AH461" s="166"/>
      <c r="AI461" s="166"/>
      <c r="AJ461" s="169"/>
      <c r="AK461" s="169"/>
      <c r="AL461" s="169"/>
      <c r="AM461" s="169"/>
      <c r="AN461" s="169"/>
      <c r="AO461" s="166"/>
      <c r="AP461" s="187"/>
      <c r="AQ461" s="180"/>
    </row>
    <row r="462" spans="1:43" s="189" customFormat="1" ht="24.75" customHeight="1" x14ac:dyDescent="0.2">
      <c r="A462" s="180">
        <v>461</v>
      </c>
      <c r="B462" s="181" t="s">
        <v>22968</v>
      </c>
      <c r="C462" s="182" t="s">
        <v>22969</v>
      </c>
      <c r="D462" s="207" t="str">
        <f>+INDEX([2]REPORTE_SEG_EXPEDIENTES!$F$1:$F$3006,MATCH(Tabla13[[#This Row],[REGISTRO]],[2]REPORTE_SEG_EXPEDIENTES!$B$1:$B$3006,0))</f>
        <v>30/03/2023</v>
      </c>
      <c r="E462" s="207"/>
      <c r="F462" s="183" t="s">
        <v>11972</v>
      </c>
      <c r="G462" s="207">
        <v>45072</v>
      </c>
      <c r="H462" s="207">
        <v>45072</v>
      </c>
      <c r="I462" s="207">
        <f t="shared" si="11"/>
        <v>45021</v>
      </c>
      <c r="J462" s="328" t="e">
        <f>IF(I462="-","NO ES TUPA",IF(Tabla5[[#This Row],[FECHA FIRMA]]&lt;=Tabla5[[#This Row],[FECHA DE PLAZO MAXIMO DE ATENCION]],"SI","NO"))</f>
        <v>#VALUE!</v>
      </c>
      <c r="K462" s="185"/>
      <c r="L462" s="185" t="str">
        <f>IFERROR(VLOOKUP(K462,[1]Hoja1!$B$2:$F$14234,2,FALSE),"")</f>
        <v/>
      </c>
      <c r="M462" s="185" t="str">
        <f>IFERROR(VLOOKUP(K462,[1]Hoja1!$B$2:$F$14234,3,FALSE),"")</f>
        <v/>
      </c>
      <c r="N462" s="185" t="str">
        <f>IFERROR(VLOOKUP(K462,[1]Hoja1!$B$2:$F$14234,4,FALSE),"")</f>
        <v/>
      </c>
      <c r="O462" s="193" t="s">
        <v>22970</v>
      </c>
      <c r="P462" s="185" t="s">
        <v>14894</v>
      </c>
      <c r="Q462" s="185"/>
      <c r="R462" s="185"/>
      <c r="S462" s="185"/>
      <c r="T462" s="185" t="s">
        <v>19113</v>
      </c>
      <c r="U462" s="185"/>
      <c r="V462" s="185" t="s">
        <v>1981</v>
      </c>
      <c r="W462" s="185"/>
      <c r="X462" s="185" t="s">
        <v>19419</v>
      </c>
      <c r="Y462" s="191"/>
      <c r="Z462" s="187"/>
      <c r="AA462" s="166"/>
      <c r="AB462" s="166" t="s">
        <v>21489</v>
      </c>
      <c r="AC462" s="166"/>
      <c r="AD462" s="166" t="s">
        <v>21489</v>
      </c>
      <c r="AE462" s="166"/>
      <c r="AF462" s="166"/>
      <c r="AG462" s="166"/>
      <c r="AH462" s="166"/>
      <c r="AI462" s="166"/>
      <c r="AJ462" s="169"/>
      <c r="AK462" s="169"/>
      <c r="AL462" s="169"/>
      <c r="AM462" s="169"/>
      <c r="AN462" s="169"/>
      <c r="AO462" s="166"/>
      <c r="AP462" s="187"/>
      <c r="AQ462" s="180"/>
    </row>
    <row r="463" spans="1:43" s="189" customFormat="1" ht="24.75" customHeight="1" x14ac:dyDescent="0.2">
      <c r="A463" s="180">
        <v>462</v>
      </c>
      <c r="B463" s="181" t="s">
        <v>22971</v>
      </c>
      <c r="C463" s="182" t="s">
        <v>22972</v>
      </c>
      <c r="D463" s="207" t="str">
        <f>+INDEX([2]REPORTE_SEG_EXPEDIENTES!$F$1:$F$3006,MATCH(Tabla13[[#This Row],[REGISTRO]],[2]REPORTE_SEG_EXPEDIENTES!$B$1:$B$3006,0))</f>
        <v>16/03/2023</v>
      </c>
      <c r="E463" s="207"/>
      <c r="F463" s="183" t="s">
        <v>11972</v>
      </c>
      <c r="G463" s="207">
        <v>45072</v>
      </c>
      <c r="H463" s="207">
        <v>45072</v>
      </c>
      <c r="I463" s="207">
        <f t="shared" si="11"/>
        <v>45040</v>
      </c>
      <c r="J463" s="328" t="e">
        <f>IF(I463="-","NO ES TUPA",IF(Tabla5[[#This Row],[FECHA FIRMA]]&lt;=Tabla5[[#This Row],[FECHA DE PLAZO MAXIMO DE ATENCION]],"SI","NO"))</f>
        <v>#VALUE!</v>
      </c>
      <c r="K463" s="185">
        <v>19884</v>
      </c>
      <c r="L463" s="185" t="str">
        <f>IFERROR(VLOOKUP(K463,[1]Hoja1!$B$2:$F$14234,2,FALSE),"")</f>
        <v>DON ROLO I</v>
      </c>
      <c r="M463" s="185" t="str">
        <f>IFERROR(VLOOKUP(K463,[1]Hoja1!$B$2:$F$14234,3,FALSE),"")</f>
        <v>PL-19884-CM</v>
      </c>
      <c r="N463" s="185" t="str">
        <f>IFERROR(VLOOKUP(K463,[1]Hoja1!$B$2:$F$14234,4,FALSE),"")</f>
        <v>INURRITEGUI BERNAL MARIA ALINA ;JAIME PE? WILMER FAUSTINO</v>
      </c>
      <c r="O463" s="193" t="s">
        <v>22973</v>
      </c>
      <c r="P463" s="185" t="s">
        <v>14894</v>
      </c>
      <c r="Q463" s="185"/>
      <c r="R463" s="185"/>
      <c r="S463" s="185"/>
      <c r="T463" s="185" t="s">
        <v>21456</v>
      </c>
      <c r="U463" s="185"/>
      <c r="V463" s="185" t="s">
        <v>1981</v>
      </c>
      <c r="W463" s="185"/>
      <c r="X463" s="185" t="s">
        <v>21920</v>
      </c>
      <c r="Y463" s="191"/>
      <c r="Z463" s="187"/>
      <c r="AA463" s="166" t="s">
        <v>21489</v>
      </c>
      <c r="AB463" s="166"/>
      <c r="AC463" s="166"/>
      <c r="AD463" s="166"/>
      <c r="AE463" s="166"/>
      <c r="AF463" s="166"/>
      <c r="AG463" s="166"/>
      <c r="AH463" s="166"/>
      <c r="AI463" s="166"/>
      <c r="AJ463" s="169"/>
      <c r="AK463" s="169"/>
      <c r="AL463" s="169"/>
      <c r="AM463" s="169"/>
      <c r="AN463" s="169"/>
      <c r="AO463" s="166"/>
      <c r="AP463" s="187"/>
      <c r="AQ463" s="180"/>
    </row>
    <row r="464" spans="1:43" s="189" customFormat="1" ht="24.75" customHeight="1" x14ac:dyDescent="0.2">
      <c r="A464" s="180">
        <v>463</v>
      </c>
      <c r="B464" s="181" t="s">
        <v>22974</v>
      </c>
      <c r="C464" s="182" t="s">
        <v>22975</v>
      </c>
      <c r="D464" s="207" t="str">
        <f>+INDEX([2]REPORTE_SEG_EXPEDIENTES!$F$1:$F$3006,MATCH(Tabla13[[#This Row],[REGISTRO]],[2]REPORTE_SEG_EXPEDIENTES!$B$1:$B$3006,0))</f>
        <v>02/05/2023</v>
      </c>
      <c r="E464" s="207"/>
      <c r="F464" s="183" t="s">
        <v>11972</v>
      </c>
      <c r="G464" s="207">
        <v>45075</v>
      </c>
      <c r="H464" s="207">
        <v>45075</v>
      </c>
      <c r="I464" s="207">
        <f t="shared" si="11"/>
        <v>45075</v>
      </c>
      <c r="J464" s="328" t="e">
        <f>IF(I464="-","NO ES TUPA",IF(Tabla5[[#This Row],[FECHA FIRMA]]&lt;=Tabla5[[#This Row],[FECHA DE PLAZO MAXIMO DE ATENCION]],"SI","NO"))</f>
        <v>#VALUE!</v>
      </c>
      <c r="K464" s="185">
        <v>23534</v>
      </c>
      <c r="L464" s="185" t="str">
        <f>IFERROR(VLOOKUP(K464,[1]Hoja1!$B$2:$F$14234,2,FALSE),"")</f>
        <v>HELENA II</v>
      </c>
      <c r="M464" s="185" t="str">
        <f>IFERROR(VLOOKUP(K464,[1]Hoja1!$B$2:$F$14234,3,FALSE),"")</f>
        <v>IO-23534-CM</v>
      </c>
      <c r="N464" s="185" t="str">
        <f>IFERROR(VLOOKUP(K464,[1]Hoja1!$B$2:$F$14234,4,FALSE),"")</f>
        <v>ARIAS DE JAHUIRA JUANA ;JAHUIRA CRUZ MARIO NATIVIDAD</v>
      </c>
      <c r="O464" s="193" t="s">
        <v>22976</v>
      </c>
      <c r="P464" s="185" t="s">
        <v>14894</v>
      </c>
      <c r="Q464" s="185" t="s">
        <v>19598</v>
      </c>
      <c r="R464" s="185"/>
      <c r="S464" s="185" t="s">
        <v>19598</v>
      </c>
      <c r="T464" s="185" t="s">
        <v>21452</v>
      </c>
      <c r="U464" s="185"/>
      <c r="V464" s="185" t="s">
        <v>1981</v>
      </c>
      <c r="W464" s="185"/>
      <c r="X464" s="185"/>
      <c r="Y464" s="191"/>
      <c r="Z464" s="187"/>
      <c r="AA464" s="166" t="s">
        <v>21489</v>
      </c>
      <c r="AB464" s="166"/>
      <c r="AC464" s="166"/>
      <c r="AD464" s="166"/>
      <c r="AE464" s="166"/>
      <c r="AF464" s="166"/>
      <c r="AG464" s="166"/>
      <c r="AH464" s="166"/>
      <c r="AI464" s="166"/>
      <c r="AJ464" s="169"/>
      <c r="AK464" s="169"/>
      <c r="AL464" s="169"/>
      <c r="AM464" s="169"/>
      <c r="AN464" s="169" t="s">
        <v>21489</v>
      </c>
      <c r="AO464" s="166"/>
      <c r="AP464" s="187"/>
      <c r="AQ464" s="180"/>
    </row>
    <row r="465" spans="1:43" s="189" customFormat="1" ht="24.75" customHeight="1" x14ac:dyDescent="0.2">
      <c r="A465" s="180">
        <v>464</v>
      </c>
      <c r="B465" s="181" t="s">
        <v>22977</v>
      </c>
      <c r="C465" s="182" t="s">
        <v>22978</v>
      </c>
      <c r="D465" s="207" t="e">
        <f>+INDEX([2]REPORTE_SEG_EXPEDIENTES!$F$1:$F$3006,MATCH(Tabla13[[#This Row],[REGISTRO]],[2]REPORTE_SEG_EXPEDIENTES!$B$1:$B$3006,0))</f>
        <v>#N/A</v>
      </c>
      <c r="E465" s="207"/>
      <c r="F465" s="183" t="s">
        <v>11972</v>
      </c>
      <c r="G465" s="207">
        <v>45075</v>
      </c>
      <c r="H465" s="207">
        <v>45075</v>
      </c>
      <c r="I465" s="207" t="e">
        <f t="shared" si="11"/>
        <v>#N/A</v>
      </c>
      <c r="J465" s="328" t="e">
        <f>IF(I465="-","NO ES TUPA",IF(Tabla5[[#This Row],[FECHA FIRMA]]&lt;=Tabla5[[#This Row],[FECHA DE PLAZO MAXIMO DE ATENCION]],"SI","NO"))</f>
        <v>#N/A</v>
      </c>
      <c r="K465" s="185"/>
      <c r="L465" s="185" t="str">
        <f>IFERROR(VLOOKUP(K465,[1]Hoja1!$B$2:$F$14234,2,FALSE),"")</f>
        <v/>
      </c>
      <c r="M465" s="185" t="str">
        <f>IFERROR(VLOOKUP(K465,[1]Hoja1!$B$2:$F$14234,3,FALSE),"")</f>
        <v/>
      </c>
      <c r="N465" s="185" t="str">
        <f>IFERROR(VLOOKUP(K465,[1]Hoja1!$B$2:$F$14234,4,FALSE),"")</f>
        <v/>
      </c>
      <c r="O465" s="193" t="s">
        <v>22979</v>
      </c>
      <c r="P465" s="185" t="s">
        <v>14894</v>
      </c>
      <c r="Q465" s="185"/>
      <c r="R465" s="185"/>
      <c r="S465" s="185"/>
      <c r="T465" s="185" t="s">
        <v>342</v>
      </c>
      <c r="U465" s="185" t="s">
        <v>19112</v>
      </c>
      <c r="V465" s="185" t="s">
        <v>1981</v>
      </c>
      <c r="W465" s="185"/>
      <c r="X465" s="185"/>
      <c r="Y465" s="191"/>
      <c r="Z465" s="187"/>
      <c r="AA465" s="166" t="s">
        <v>21489</v>
      </c>
      <c r="AB465" s="166"/>
      <c r="AC465" s="166"/>
      <c r="AD465" s="166"/>
      <c r="AE465" s="166"/>
      <c r="AF465" s="166"/>
      <c r="AG465" s="166"/>
      <c r="AH465" s="166"/>
      <c r="AI465" s="166"/>
      <c r="AJ465" s="169"/>
      <c r="AK465" s="169"/>
      <c r="AL465" s="169"/>
      <c r="AM465" s="169"/>
      <c r="AN465" s="169"/>
      <c r="AO465" s="166"/>
      <c r="AP465" s="187"/>
      <c r="AQ465" s="180"/>
    </row>
    <row r="466" spans="1:43" s="189" customFormat="1" ht="24.75" customHeight="1" x14ac:dyDescent="0.2">
      <c r="A466" s="180">
        <v>465</v>
      </c>
      <c r="B466" s="181" t="s">
        <v>22980</v>
      </c>
      <c r="C466" s="182" t="s">
        <v>22981</v>
      </c>
      <c r="D466" s="207" t="str">
        <f>+INDEX([2]REPORTE_SEG_EXPEDIENTES!$F$1:$F$3006,MATCH(Tabla13[[#This Row],[REGISTRO]],[2]REPORTE_SEG_EXPEDIENTES!$B$1:$B$3006,0))</f>
        <v>23/01/2023</v>
      </c>
      <c r="E466" s="207"/>
      <c r="F466" s="183" t="s">
        <v>11972</v>
      </c>
      <c r="G466" s="207">
        <v>45076</v>
      </c>
      <c r="H466" s="207">
        <v>45076</v>
      </c>
      <c r="I466" s="207">
        <f t="shared" si="11"/>
        <v>44949</v>
      </c>
      <c r="J466" s="328" t="e">
        <f>IF(I466="-","NO ES TUPA",IF(Tabla5[[#This Row],[FECHA FIRMA]]&lt;=Tabla5[[#This Row],[FECHA DE PLAZO MAXIMO DE ATENCION]],"SI","NO"))</f>
        <v>#VALUE!</v>
      </c>
      <c r="K466" s="185"/>
      <c r="L466" s="185" t="str">
        <f>IFERROR(VLOOKUP(K466,[1]Hoja1!$B$2:$F$14234,2,FALSE),"")</f>
        <v/>
      </c>
      <c r="M466" s="185" t="str">
        <f>IFERROR(VLOOKUP(K466,[1]Hoja1!$B$2:$F$14234,3,FALSE),"")</f>
        <v/>
      </c>
      <c r="N466" s="185" t="str">
        <f>IFERROR(VLOOKUP(K466,[1]Hoja1!$B$2:$F$14234,4,FALSE),"")</f>
        <v/>
      </c>
      <c r="O466" s="193" t="s">
        <v>22982</v>
      </c>
      <c r="P466" s="185" t="s">
        <v>15859</v>
      </c>
      <c r="Q466" s="185"/>
      <c r="R466" s="185"/>
      <c r="S466" s="185"/>
      <c r="T466" s="185" t="s">
        <v>21447</v>
      </c>
      <c r="U466" s="185"/>
      <c r="V466" s="185" t="s">
        <v>1981</v>
      </c>
      <c r="W466" s="185"/>
      <c r="X466" s="185"/>
      <c r="Y466" s="191"/>
      <c r="Z466" s="187"/>
      <c r="AA466" s="166"/>
      <c r="AB466" s="166"/>
      <c r="AC466" s="166" t="s">
        <v>21489</v>
      </c>
      <c r="AD466" s="166"/>
      <c r="AE466" s="166" t="s">
        <v>21489</v>
      </c>
      <c r="AF466" s="166"/>
      <c r="AG466" s="166"/>
      <c r="AH466" s="166"/>
      <c r="AI466" s="166"/>
      <c r="AJ466" s="169"/>
      <c r="AK466" s="169"/>
      <c r="AL466" s="169"/>
      <c r="AM466" s="169"/>
      <c r="AN466" s="169"/>
      <c r="AO466" s="166"/>
      <c r="AP466" s="187"/>
      <c r="AQ466" s="180"/>
    </row>
    <row r="467" spans="1:43" s="189" customFormat="1" ht="24.75" customHeight="1" x14ac:dyDescent="0.2">
      <c r="A467" s="180">
        <v>466</v>
      </c>
      <c r="B467" s="181" t="s">
        <v>22983</v>
      </c>
      <c r="C467" s="182" t="s">
        <v>22984</v>
      </c>
      <c r="D467" s="207" t="str">
        <f>+INDEX([2]REPORTE_SEG_EXPEDIENTES!$F$1:$F$3006,MATCH(Tabla13[[#This Row],[REGISTRO]],[2]REPORTE_SEG_EXPEDIENTES!$B$1:$B$3006,0))</f>
        <v>11/03/2021</v>
      </c>
      <c r="E467" s="207"/>
      <c r="F467" s="183" t="s">
        <v>11972</v>
      </c>
      <c r="G467" s="207">
        <v>45076</v>
      </c>
      <c r="H467" s="207">
        <v>45076</v>
      </c>
      <c r="I467" s="207">
        <f t="shared" si="11"/>
        <v>44301</v>
      </c>
      <c r="J467" s="328" t="e">
        <f>IF(I467="-","NO ES TUPA",IF(Tabla5[[#This Row],[FECHA FIRMA]]&lt;=Tabla5[[#This Row],[FECHA DE PLAZO MAXIMO DE ATENCION]],"SI","NO"))</f>
        <v>#VALUE!</v>
      </c>
      <c r="K467" s="185"/>
      <c r="L467" s="185" t="str">
        <f>IFERROR(VLOOKUP(K467,[1]Hoja1!$B$2:$F$14234,2,FALSE),"")</f>
        <v/>
      </c>
      <c r="M467" s="185" t="str">
        <f>IFERROR(VLOOKUP(K467,[1]Hoja1!$B$2:$F$14234,3,FALSE),"")</f>
        <v/>
      </c>
      <c r="N467" s="185" t="str">
        <f>IFERROR(VLOOKUP(K467,[1]Hoja1!$B$2:$F$14234,4,FALSE),"")</f>
        <v/>
      </c>
      <c r="O467" s="193" t="s">
        <v>22985</v>
      </c>
      <c r="P467" s="185" t="s">
        <v>15859</v>
      </c>
      <c r="Q467" s="185"/>
      <c r="R467" s="185"/>
      <c r="S467" s="185"/>
      <c r="T467" s="185" t="s">
        <v>21453</v>
      </c>
      <c r="U467" s="185"/>
      <c r="V467" s="185" t="s">
        <v>1981</v>
      </c>
      <c r="W467" s="185"/>
      <c r="X467" s="185" t="s">
        <v>21537</v>
      </c>
      <c r="Y467" s="191"/>
      <c r="Z467" s="187"/>
      <c r="AA467" s="166"/>
      <c r="AB467" s="166"/>
      <c r="AC467" s="166"/>
      <c r="AD467" s="166"/>
      <c r="AE467" s="166"/>
      <c r="AF467" s="166"/>
      <c r="AG467" s="166"/>
      <c r="AH467" s="166"/>
      <c r="AI467" s="166"/>
      <c r="AJ467" s="169"/>
      <c r="AK467" s="169"/>
      <c r="AL467" s="169"/>
      <c r="AM467" s="169"/>
      <c r="AN467" s="169"/>
      <c r="AO467" s="166"/>
      <c r="AP467" s="187"/>
      <c r="AQ467" s="180"/>
    </row>
    <row r="468" spans="1:43" s="189" customFormat="1" ht="24.75" customHeight="1" x14ac:dyDescent="0.2">
      <c r="A468" s="180">
        <v>467</v>
      </c>
      <c r="B468" s="181" t="s">
        <v>22986</v>
      </c>
      <c r="C468" s="182" t="s">
        <v>22987</v>
      </c>
      <c r="D468" s="207" t="str">
        <f>+INDEX([2]REPORTE_SEG_EXPEDIENTES!$F$1:$F$3006,MATCH(Tabla13[[#This Row],[REGISTRO]],[2]REPORTE_SEG_EXPEDIENTES!$B$1:$B$3006,0))</f>
        <v>27/02/2023</v>
      </c>
      <c r="E468" s="207"/>
      <c r="F468" s="183" t="s">
        <v>11972</v>
      </c>
      <c r="G468" s="207">
        <v>45076</v>
      </c>
      <c r="H468" s="207">
        <v>45076</v>
      </c>
      <c r="I468" s="207">
        <f t="shared" si="11"/>
        <v>44993</v>
      </c>
      <c r="J468" s="328" t="e">
        <f>IF(I468="-","NO ES TUPA",IF(Tabla5[[#This Row],[FECHA FIRMA]]&lt;=Tabla5[[#This Row],[FECHA DE PLAZO MAXIMO DE ATENCION]],"SI","NO"))</f>
        <v>#VALUE!</v>
      </c>
      <c r="K468" s="185"/>
      <c r="L468" s="185" t="str">
        <f>IFERROR(VLOOKUP(K468,[1]Hoja1!$B$2:$F$14234,2,FALSE),"")</f>
        <v/>
      </c>
      <c r="M468" s="185" t="str">
        <f>IFERROR(VLOOKUP(K468,[1]Hoja1!$B$2:$F$14234,3,FALSE),"")</f>
        <v/>
      </c>
      <c r="N468" s="185" t="str">
        <f>IFERROR(VLOOKUP(K468,[1]Hoja1!$B$2:$F$14234,4,FALSE),"")</f>
        <v/>
      </c>
      <c r="O468" s="193" t="s">
        <v>22988</v>
      </c>
      <c r="P468" s="185" t="s">
        <v>14894</v>
      </c>
      <c r="Q468" s="185"/>
      <c r="R468" s="185"/>
      <c r="S468" s="185"/>
      <c r="T468" s="185" t="s">
        <v>21456</v>
      </c>
      <c r="U468" s="185"/>
      <c r="V468" s="185" t="s">
        <v>1981</v>
      </c>
      <c r="W468" s="185"/>
      <c r="X468" s="185"/>
      <c r="Y468" s="191"/>
      <c r="Z468" s="187"/>
      <c r="AA468" s="166" t="s">
        <v>21489</v>
      </c>
      <c r="AB468" s="166"/>
      <c r="AC468" s="166" t="s">
        <v>21489</v>
      </c>
      <c r="AD468" s="166"/>
      <c r="AE468" s="166"/>
      <c r="AF468" s="166"/>
      <c r="AG468" s="166"/>
      <c r="AH468" s="166"/>
      <c r="AI468" s="166"/>
      <c r="AJ468" s="169"/>
      <c r="AK468" s="169"/>
      <c r="AL468" s="169"/>
      <c r="AM468" s="169"/>
      <c r="AN468" s="169"/>
      <c r="AO468" s="166"/>
      <c r="AP468" s="187"/>
      <c r="AQ468" s="180"/>
    </row>
    <row r="469" spans="1:43" s="189" customFormat="1" ht="24.75" customHeight="1" x14ac:dyDescent="0.2">
      <c r="A469" s="180">
        <v>468</v>
      </c>
      <c r="B469" s="181" t="s">
        <v>22989</v>
      </c>
      <c r="C469" s="182" t="s">
        <v>22990</v>
      </c>
      <c r="D469" s="207" t="e">
        <f>+INDEX([2]REPORTE_SEG_EXPEDIENTES!$F$1:$F$3006,MATCH(Tabla13[[#This Row],[REGISTRO]],[2]REPORTE_SEG_EXPEDIENTES!$B$1:$B$3006,0))</f>
        <v>#N/A</v>
      </c>
      <c r="E469" s="207"/>
      <c r="F469" s="183" t="s">
        <v>11972</v>
      </c>
      <c r="G469" s="207">
        <v>45077</v>
      </c>
      <c r="H469" s="207">
        <v>45077</v>
      </c>
      <c r="I469" s="207" t="s">
        <v>20</v>
      </c>
      <c r="J469" s="328" t="str">
        <f>IF(I469="-","NO ES TUPA",IF(Tabla5[[#This Row],[FECHA FIRMA]]&lt;=Tabla5[[#This Row],[FECHA DE PLAZO MAXIMO DE ATENCION]],"SI","NO"))</f>
        <v>NO ES TUPA</v>
      </c>
      <c r="K469" s="185"/>
      <c r="L469" s="185" t="str">
        <f>IFERROR(VLOOKUP(K469,[1]Hoja1!$B$2:$F$14234,2,FALSE),"")</f>
        <v/>
      </c>
      <c r="M469" s="185" t="str">
        <f>IFERROR(VLOOKUP(K469,[1]Hoja1!$B$2:$F$14234,3,FALSE),"")</f>
        <v/>
      </c>
      <c r="N469" s="185" t="str">
        <f>IFERROR(VLOOKUP(K469,[1]Hoja1!$B$2:$F$14234,4,FALSE),"")</f>
        <v/>
      </c>
      <c r="O469" s="193" t="s">
        <v>22991</v>
      </c>
      <c r="P469" s="185" t="s">
        <v>19299</v>
      </c>
      <c r="Q469" s="185"/>
      <c r="R469" s="185"/>
      <c r="S469" s="185"/>
      <c r="T469" s="185" t="s">
        <v>21451</v>
      </c>
      <c r="U469" s="185" t="s">
        <v>21976</v>
      </c>
      <c r="V469" s="185" t="s">
        <v>21444</v>
      </c>
      <c r="W469" s="185"/>
      <c r="X469" s="185"/>
      <c r="Y469" s="191"/>
      <c r="Z469" s="187"/>
      <c r="AA469" s="166"/>
      <c r="AB469" s="166"/>
      <c r="AC469" s="166"/>
      <c r="AD469" s="166"/>
      <c r="AE469" s="166"/>
      <c r="AF469" s="166"/>
      <c r="AG469" s="166"/>
      <c r="AH469" s="166"/>
      <c r="AI469" s="166"/>
      <c r="AJ469" s="169"/>
      <c r="AK469" s="169"/>
      <c r="AL469" s="169"/>
      <c r="AM469" s="169"/>
      <c r="AN469" s="169"/>
      <c r="AO469" s="166"/>
      <c r="AP469" s="187"/>
      <c r="AQ469" s="180"/>
    </row>
    <row r="470" spans="1:43" s="189" customFormat="1" ht="24.75" customHeight="1" x14ac:dyDescent="0.2">
      <c r="A470" s="180">
        <v>469</v>
      </c>
      <c r="B470" s="181" t="s">
        <v>22992</v>
      </c>
      <c r="C470" s="182" t="s">
        <v>22993</v>
      </c>
      <c r="D470" s="207" t="e">
        <f>+INDEX([2]REPORTE_SEG_EXPEDIENTES!$F$1:$F$3006,MATCH(Tabla13[[#This Row],[REGISTRO]],[2]REPORTE_SEG_EXPEDIENTES!$B$1:$B$3006,0))</f>
        <v>#N/A</v>
      </c>
      <c r="E470" s="207"/>
      <c r="F470" s="183" t="s">
        <v>11972</v>
      </c>
      <c r="G470" s="207">
        <v>45077</v>
      </c>
      <c r="H470" s="207">
        <v>45077</v>
      </c>
      <c r="I470" s="207" t="e">
        <f t="shared" ref="I470:I477" si="12">DATE(YEAR(D470), MONTH(D470), DAY(D470) + QUOTIENT(15 + DAY(D470) - 1 + DAY(DAY(D470 + 15)), 5) * 2 + DAY(D470 + 15) - DAY(D470))</f>
        <v>#N/A</v>
      </c>
      <c r="J470" s="328" t="e">
        <f>IF(I470="-","NO ES TUPA",IF(Tabla5[[#This Row],[FECHA FIRMA]]&lt;=Tabla5[[#This Row],[FECHA DE PLAZO MAXIMO DE ATENCION]],"SI","NO"))</f>
        <v>#N/A</v>
      </c>
      <c r="K470" s="185"/>
      <c r="L470" s="185" t="str">
        <f>IFERROR(VLOOKUP(K470,[1]Hoja1!$B$2:$F$14234,2,FALSE),"")</f>
        <v/>
      </c>
      <c r="M470" s="185" t="str">
        <f>IFERROR(VLOOKUP(K470,[1]Hoja1!$B$2:$F$14234,3,FALSE),"")</f>
        <v/>
      </c>
      <c r="N470" s="185" t="str">
        <f>IFERROR(VLOOKUP(K470,[1]Hoja1!$B$2:$F$14234,4,FALSE),"")</f>
        <v/>
      </c>
      <c r="O470" s="193" t="s">
        <v>22994</v>
      </c>
      <c r="P470" s="185" t="s">
        <v>14894</v>
      </c>
      <c r="Q470" s="185"/>
      <c r="R470" s="185"/>
      <c r="S470" s="185" t="s">
        <v>19598</v>
      </c>
      <c r="T470" s="185" t="s">
        <v>21456</v>
      </c>
      <c r="U470" s="185" t="s">
        <v>19606</v>
      </c>
      <c r="V470" s="185" t="s">
        <v>1981</v>
      </c>
      <c r="W470" s="185"/>
      <c r="X470" s="185" t="s">
        <v>22964</v>
      </c>
      <c r="Y470" s="191"/>
      <c r="Z470" s="187"/>
      <c r="AA470" s="166" t="s">
        <v>21489</v>
      </c>
      <c r="AB470" s="166"/>
      <c r="AC470" s="166"/>
      <c r="AD470" s="166"/>
      <c r="AE470" s="166"/>
      <c r="AF470" s="166"/>
      <c r="AG470" s="166"/>
      <c r="AH470" s="166"/>
      <c r="AI470" s="166"/>
      <c r="AJ470" s="169"/>
      <c r="AK470" s="169"/>
      <c r="AL470" s="169"/>
      <c r="AM470" s="169"/>
      <c r="AN470" s="169" t="s">
        <v>21489</v>
      </c>
      <c r="AO470" s="166"/>
      <c r="AP470" s="187"/>
      <c r="AQ470" s="180"/>
    </row>
    <row r="471" spans="1:43" s="189" customFormat="1" ht="24.75" customHeight="1" x14ac:dyDescent="0.2">
      <c r="A471" s="180">
        <v>470</v>
      </c>
      <c r="B471" s="181" t="s">
        <v>22995</v>
      </c>
      <c r="C471" s="182" t="s">
        <v>22996</v>
      </c>
      <c r="D471" s="207" t="str">
        <f>+INDEX([2]REPORTE_SEG_EXPEDIENTES!$F$1:$F$3006,MATCH(Tabla13[[#This Row],[REGISTRO]],[2]REPORTE_SEG_EXPEDIENTES!$B$1:$B$3006,0))</f>
        <v>26/05/2023</v>
      </c>
      <c r="E471" s="207"/>
      <c r="F471" s="183" t="s">
        <v>11972</v>
      </c>
      <c r="G471" s="207">
        <v>45077</v>
      </c>
      <c r="H471" s="207">
        <v>45077</v>
      </c>
      <c r="I471" s="207">
        <f t="shared" si="12"/>
        <v>45076</v>
      </c>
      <c r="J471" s="328" t="e">
        <f>IF(I471="-","NO ES TUPA",IF(Tabla5[[#This Row],[FECHA FIRMA]]&lt;=Tabla5[[#This Row],[FECHA DE PLAZO MAXIMO DE ATENCION]],"SI","NO"))</f>
        <v>#VALUE!</v>
      </c>
      <c r="K471" s="185"/>
      <c r="L471" s="185" t="str">
        <f>IFERROR(VLOOKUP(K471,[1]Hoja1!$B$2:$F$14234,2,FALSE),"")</f>
        <v/>
      </c>
      <c r="M471" s="185" t="str">
        <f>IFERROR(VLOOKUP(K471,[1]Hoja1!$B$2:$F$14234,3,FALSE),"")</f>
        <v/>
      </c>
      <c r="N471" s="185" t="str">
        <f>IFERROR(VLOOKUP(K471,[1]Hoja1!$B$2:$F$14234,4,FALSE),"")</f>
        <v/>
      </c>
      <c r="O471" s="193" t="s">
        <v>22997</v>
      </c>
      <c r="P471" s="185" t="s">
        <v>15859</v>
      </c>
      <c r="Q471" s="185"/>
      <c r="R471" s="185"/>
      <c r="S471" s="185"/>
      <c r="T471" s="185" t="s">
        <v>21459</v>
      </c>
      <c r="U471" s="185"/>
      <c r="V471" s="185" t="s">
        <v>1981</v>
      </c>
      <c r="W471" s="185"/>
      <c r="X471" s="185"/>
      <c r="Y471" s="191"/>
      <c r="Z471" s="187"/>
      <c r="AA471" s="166"/>
      <c r="AB471" s="166"/>
      <c r="AC471" s="166" t="s">
        <v>21489</v>
      </c>
      <c r="AD471" s="166"/>
      <c r="AE471" s="166" t="s">
        <v>21489</v>
      </c>
      <c r="AF471" s="166"/>
      <c r="AG471" s="166"/>
      <c r="AH471" s="166"/>
      <c r="AI471" s="166"/>
      <c r="AJ471" s="169"/>
      <c r="AK471" s="169"/>
      <c r="AL471" s="169"/>
      <c r="AM471" s="169"/>
      <c r="AN471" s="169"/>
      <c r="AO471" s="166"/>
      <c r="AP471" s="187"/>
      <c r="AQ471" s="180"/>
    </row>
    <row r="472" spans="1:43" s="189" customFormat="1" ht="24.75" customHeight="1" x14ac:dyDescent="0.2">
      <c r="A472" s="180">
        <v>471</v>
      </c>
      <c r="B472" s="181" t="s">
        <v>22998</v>
      </c>
      <c r="C472" s="182" t="s">
        <v>22999</v>
      </c>
      <c r="D472" s="207" t="e">
        <f>+INDEX([2]REPORTE_SEG_EXPEDIENTES!$F$1:$F$3006,MATCH(Tabla13[[#This Row],[REGISTRO]],[2]REPORTE_SEG_EXPEDIENTES!$B$1:$B$3006,0))</f>
        <v>#N/A</v>
      </c>
      <c r="E472" s="207"/>
      <c r="F472" s="183" t="s">
        <v>11972</v>
      </c>
      <c r="G472" s="207">
        <v>45077</v>
      </c>
      <c r="H472" s="207">
        <v>45077</v>
      </c>
      <c r="I472" s="207" t="e">
        <f t="shared" si="12"/>
        <v>#N/A</v>
      </c>
      <c r="J472" s="328" t="e">
        <f>IF(I472="-","NO ES TUPA",IF(Tabla5[[#This Row],[FECHA FIRMA]]&lt;=Tabla5[[#This Row],[FECHA DE PLAZO MAXIMO DE ATENCION]],"SI","NO"))</f>
        <v>#N/A</v>
      </c>
      <c r="K472" s="185"/>
      <c r="L472" s="185" t="str">
        <f>IFERROR(VLOOKUP(K472,[1]Hoja1!$B$2:$F$14234,2,FALSE),"")</f>
        <v/>
      </c>
      <c r="M472" s="185" t="str">
        <f>IFERROR(VLOOKUP(K472,[1]Hoja1!$B$2:$F$14234,3,FALSE),"")</f>
        <v/>
      </c>
      <c r="N472" s="185" t="str">
        <f>IFERROR(VLOOKUP(K472,[1]Hoja1!$B$2:$F$14234,4,FALSE),"")</f>
        <v/>
      </c>
      <c r="O472" s="193" t="s">
        <v>23000</v>
      </c>
      <c r="P472" s="185" t="s">
        <v>14894</v>
      </c>
      <c r="Q472" s="185"/>
      <c r="R472" s="185"/>
      <c r="S472" s="185" t="s">
        <v>19598</v>
      </c>
      <c r="T472" s="185" t="s">
        <v>21456</v>
      </c>
      <c r="U472" s="185" t="s">
        <v>19606</v>
      </c>
      <c r="V472" s="185" t="s">
        <v>1981</v>
      </c>
      <c r="W472" s="185"/>
      <c r="X472" s="185"/>
      <c r="Y472" s="191"/>
      <c r="Z472" s="187"/>
      <c r="AA472" s="166" t="s">
        <v>21489</v>
      </c>
      <c r="AB472" s="166"/>
      <c r="AC472" s="166"/>
      <c r="AD472" s="166"/>
      <c r="AE472" s="166"/>
      <c r="AF472" s="166"/>
      <c r="AG472" s="166"/>
      <c r="AH472" s="166"/>
      <c r="AI472" s="166"/>
      <c r="AJ472" s="166" t="s">
        <v>21489</v>
      </c>
      <c r="AK472" s="169"/>
      <c r="AL472" s="169"/>
      <c r="AM472" s="166" t="s">
        <v>21489</v>
      </c>
      <c r="AN472" s="169"/>
      <c r="AO472" s="166"/>
      <c r="AP472" s="187"/>
      <c r="AQ472" s="180"/>
    </row>
    <row r="473" spans="1:43" s="189" customFormat="1" ht="24.75" customHeight="1" x14ac:dyDescent="0.2">
      <c r="A473" s="180">
        <v>472</v>
      </c>
      <c r="B473" s="181" t="s">
        <v>23001</v>
      </c>
      <c r="C473" s="182" t="s">
        <v>23002</v>
      </c>
      <c r="D473" s="207" t="e">
        <f>+INDEX([2]REPORTE_SEG_EXPEDIENTES!$F$1:$F$3006,MATCH(Tabla13[[#This Row],[REGISTRO]],[2]REPORTE_SEG_EXPEDIENTES!$B$1:$B$3006,0))</f>
        <v>#N/A</v>
      </c>
      <c r="E473" s="207"/>
      <c r="F473" s="183" t="s">
        <v>11973</v>
      </c>
      <c r="G473" s="207">
        <v>45078</v>
      </c>
      <c r="H473" s="207">
        <v>45078</v>
      </c>
      <c r="I473" s="207" t="e">
        <f t="shared" si="12"/>
        <v>#N/A</v>
      </c>
      <c r="J473" s="328" t="e">
        <f>IF(I473="-","NO ES TUPA",IF(Tabla5[[#This Row],[FECHA FIRMA]]&lt;=Tabla5[[#This Row],[FECHA DE PLAZO MAXIMO DE ATENCION]],"SI","NO"))</f>
        <v>#N/A</v>
      </c>
      <c r="K473" s="185"/>
      <c r="L473" s="185" t="str">
        <f>IFERROR(VLOOKUP(K473,[1]Hoja1!$B$2:$F$14234,2,FALSE),"")</f>
        <v/>
      </c>
      <c r="M473" s="185" t="str">
        <f>IFERROR(VLOOKUP(K473,[1]Hoja1!$B$2:$F$14234,3,FALSE),"")</f>
        <v/>
      </c>
      <c r="N473" s="185" t="str">
        <f>IFERROR(VLOOKUP(K473,[1]Hoja1!$B$2:$F$14234,4,FALSE),"")</f>
        <v/>
      </c>
      <c r="O473" s="193" t="s">
        <v>23003</v>
      </c>
      <c r="P473" s="185" t="s">
        <v>14894</v>
      </c>
      <c r="Q473" s="185"/>
      <c r="R473" s="185"/>
      <c r="S473" s="185"/>
      <c r="T473" s="185" t="s">
        <v>342</v>
      </c>
      <c r="U473" s="185" t="s">
        <v>19112</v>
      </c>
      <c r="V473" s="185" t="s">
        <v>1981</v>
      </c>
      <c r="W473" s="185"/>
      <c r="X473" s="185"/>
      <c r="Y473" s="191"/>
      <c r="Z473" s="187"/>
      <c r="AA473" s="166" t="s">
        <v>21489</v>
      </c>
      <c r="AB473" s="166"/>
      <c r="AC473" s="166"/>
      <c r="AD473" s="166"/>
      <c r="AE473" s="166"/>
      <c r="AF473" s="166"/>
      <c r="AG473" s="166"/>
      <c r="AH473" s="166"/>
      <c r="AI473" s="166"/>
      <c r="AJ473" s="169"/>
      <c r="AK473" s="169"/>
      <c r="AL473" s="169"/>
      <c r="AM473" s="169"/>
      <c r="AN473" s="169"/>
      <c r="AO473" s="166"/>
      <c r="AP473" s="187"/>
      <c r="AQ473" s="180"/>
    </row>
    <row r="474" spans="1:43" s="189" customFormat="1" ht="24.75" customHeight="1" x14ac:dyDescent="0.2">
      <c r="A474" s="180">
        <v>473</v>
      </c>
      <c r="B474" s="181" t="s">
        <v>23004</v>
      </c>
      <c r="C474" s="182" t="s">
        <v>23005</v>
      </c>
      <c r="D474" s="207" t="str">
        <f>+INDEX([2]REPORTE_SEG_EXPEDIENTES!$F$1:$F$3006,MATCH(Tabla13[[#This Row],[REGISTRO]],[2]REPORTE_SEG_EXPEDIENTES!$B$1:$B$3006,0))</f>
        <v>29/05/2023</v>
      </c>
      <c r="E474" s="207"/>
      <c r="F474" s="183" t="s">
        <v>11973</v>
      </c>
      <c r="G474" s="207">
        <v>45078</v>
      </c>
      <c r="H474" s="207">
        <v>45078</v>
      </c>
      <c r="I474" s="207">
        <f t="shared" si="12"/>
        <v>45081</v>
      </c>
      <c r="J474" s="328" t="e">
        <f>IF(I474="-","NO ES TUPA",IF(Tabla5[[#This Row],[FECHA FIRMA]]&lt;=Tabla5[[#This Row],[FECHA DE PLAZO MAXIMO DE ATENCION]],"SI","NO"))</f>
        <v>#VALUE!</v>
      </c>
      <c r="K474" s="185"/>
      <c r="L474" s="185" t="str">
        <f>IFERROR(VLOOKUP(K474,[1]Hoja1!$B$2:$F$14234,2,FALSE),"")</f>
        <v/>
      </c>
      <c r="M474" s="185" t="str">
        <f>IFERROR(VLOOKUP(K474,[1]Hoja1!$B$2:$F$14234,3,FALSE),"")</f>
        <v/>
      </c>
      <c r="N474" s="185" t="str">
        <f>IFERROR(VLOOKUP(K474,[1]Hoja1!$B$2:$F$14234,4,FALSE),"")</f>
        <v/>
      </c>
      <c r="O474" s="193" t="s">
        <v>23006</v>
      </c>
      <c r="P474" s="185" t="s">
        <v>14894</v>
      </c>
      <c r="Q474" s="185"/>
      <c r="R474" s="185"/>
      <c r="S474" s="185"/>
      <c r="T474" s="185" t="s">
        <v>21445</v>
      </c>
      <c r="U474" s="185"/>
      <c r="V474" s="185" t="s">
        <v>1981</v>
      </c>
      <c r="W474" s="185"/>
      <c r="X474" s="185"/>
      <c r="Y474" s="191"/>
      <c r="Z474" s="187"/>
      <c r="AA474" s="166" t="s">
        <v>21489</v>
      </c>
      <c r="AB474" s="166"/>
      <c r="AC474" s="166"/>
      <c r="AD474" s="166"/>
      <c r="AE474" s="166"/>
      <c r="AF474" s="166"/>
      <c r="AG474" s="166"/>
      <c r="AH474" s="166"/>
      <c r="AI474" s="166"/>
      <c r="AJ474" s="169"/>
      <c r="AK474" s="169"/>
      <c r="AL474" s="169"/>
      <c r="AM474" s="169"/>
      <c r="AN474" s="169"/>
      <c r="AO474" s="166"/>
      <c r="AP474" s="187"/>
      <c r="AQ474" s="180"/>
    </row>
    <row r="475" spans="1:43" s="189" customFormat="1" ht="24.75" customHeight="1" x14ac:dyDescent="0.2">
      <c r="A475" s="180">
        <v>474</v>
      </c>
      <c r="B475" s="181" t="s">
        <v>23007</v>
      </c>
      <c r="C475" s="182" t="s">
        <v>23008</v>
      </c>
      <c r="D475" s="207" t="e">
        <f>+INDEX([2]REPORTE_SEG_EXPEDIENTES!$F$1:$F$3006,MATCH(Tabla13[[#This Row],[REGISTRO]],[2]REPORTE_SEG_EXPEDIENTES!$B$1:$B$3006,0))</f>
        <v>#N/A</v>
      </c>
      <c r="E475" s="207"/>
      <c r="F475" s="183" t="s">
        <v>11973</v>
      </c>
      <c r="G475" s="207">
        <v>45078</v>
      </c>
      <c r="H475" s="207">
        <v>45078</v>
      </c>
      <c r="I475" s="207" t="e">
        <f t="shared" si="12"/>
        <v>#N/A</v>
      </c>
      <c r="J475" s="328" t="e">
        <f>IF(I475="-","NO ES TUPA",IF(Tabla5[[#This Row],[FECHA FIRMA]]&lt;=Tabla5[[#This Row],[FECHA DE PLAZO MAXIMO DE ATENCION]],"SI","NO"))</f>
        <v>#N/A</v>
      </c>
      <c r="K475" s="185"/>
      <c r="L475" s="185" t="str">
        <f>IFERROR(VLOOKUP(K475,[1]Hoja1!$B$2:$F$14234,2,FALSE),"")</f>
        <v/>
      </c>
      <c r="M475" s="185" t="str">
        <f>IFERROR(VLOOKUP(K475,[1]Hoja1!$B$2:$F$14234,3,FALSE),"")</f>
        <v/>
      </c>
      <c r="N475" s="185" t="str">
        <f>IFERROR(VLOOKUP(K475,[1]Hoja1!$B$2:$F$14234,4,FALSE),"")</f>
        <v/>
      </c>
      <c r="O475" s="193" t="s">
        <v>23009</v>
      </c>
      <c r="P475" s="185" t="s">
        <v>14894</v>
      </c>
      <c r="Q475" s="185"/>
      <c r="R475" s="185"/>
      <c r="S475" s="185"/>
      <c r="T475" s="185" t="s">
        <v>342</v>
      </c>
      <c r="U475" s="185" t="s">
        <v>19112</v>
      </c>
      <c r="V475" s="185" t="s">
        <v>1981</v>
      </c>
      <c r="W475" s="185"/>
      <c r="X475" s="185"/>
      <c r="Y475" s="191"/>
      <c r="Z475" s="187"/>
      <c r="AA475" s="166" t="s">
        <v>21489</v>
      </c>
      <c r="AB475" s="166"/>
      <c r="AC475" s="166"/>
      <c r="AD475" s="166"/>
      <c r="AE475" s="166"/>
      <c r="AF475" s="166"/>
      <c r="AG475" s="166"/>
      <c r="AH475" s="166"/>
      <c r="AI475" s="166"/>
      <c r="AJ475" s="169"/>
      <c r="AK475" s="169"/>
      <c r="AL475" s="169"/>
      <c r="AM475" s="169"/>
      <c r="AN475" s="169"/>
      <c r="AO475" s="166"/>
      <c r="AP475" s="187"/>
      <c r="AQ475" s="180"/>
    </row>
    <row r="476" spans="1:43" s="189" customFormat="1" ht="24.75" customHeight="1" x14ac:dyDescent="0.2">
      <c r="A476" s="180">
        <v>475</v>
      </c>
      <c r="B476" s="181" t="s">
        <v>23010</v>
      </c>
      <c r="C476" s="182" t="s">
        <v>23011</v>
      </c>
      <c r="D476" s="207" t="str">
        <f>+INDEX([2]REPORTE_SEG_EXPEDIENTES!$F$1:$F$3006,MATCH(Tabla13[[#This Row],[REGISTRO]],[2]REPORTE_SEG_EXPEDIENTES!$B$1:$B$3006,0))</f>
        <v>31/05/2023</v>
      </c>
      <c r="E476" s="207"/>
      <c r="F476" s="183" t="s">
        <v>11973</v>
      </c>
      <c r="G476" s="207">
        <v>45079</v>
      </c>
      <c r="H476" s="207">
        <v>45079</v>
      </c>
      <c r="I476" s="207">
        <f t="shared" si="12"/>
        <v>45085</v>
      </c>
      <c r="J476" s="328" t="e">
        <f>IF(I476="-","NO ES TUPA",IF(Tabla5[[#This Row],[FECHA FIRMA]]&lt;=Tabla5[[#This Row],[FECHA DE PLAZO MAXIMO DE ATENCION]],"SI","NO"))</f>
        <v>#VALUE!</v>
      </c>
      <c r="K476" s="185"/>
      <c r="L476" s="185" t="str">
        <f>IFERROR(VLOOKUP(K476,[1]Hoja1!$B$2:$F$14234,2,FALSE),"")</f>
        <v/>
      </c>
      <c r="M476" s="185" t="str">
        <f>IFERROR(VLOOKUP(K476,[1]Hoja1!$B$2:$F$14234,3,FALSE),"")</f>
        <v/>
      </c>
      <c r="N476" s="185" t="str">
        <f>IFERROR(VLOOKUP(K476,[1]Hoja1!$B$2:$F$14234,4,FALSE),"")</f>
        <v/>
      </c>
      <c r="O476" s="193" t="s">
        <v>23012</v>
      </c>
      <c r="P476" s="185" t="s">
        <v>14894</v>
      </c>
      <c r="Q476" s="185" t="s">
        <v>23</v>
      </c>
      <c r="R476" s="185" t="s">
        <v>21541</v>
      </c>
      <c r="S476" s="185" t="s">
        <v>21542</v>
      </c>
      <c r="T476" s="185" t="s">
        <v>21458</v>
      </c>
      <c r="U476" s="185"/>
      <c r="V476" s="185" t="s">
        <v>1981</v>
      </c>
      <c r="W476" s="185"/>
      <c r="X476" s="185"/>
      <c r="Y476" s="191"/>
      <c r="Z476" s="187"/>
      <c r="AA476" s="166" t="s">
        <v>21489</v>
      </c>
      <c r="AB476" s="166" t="s">
        <v>21489</v>
      </c>
      <c r="AC476" s="166"/>
      <c r="AD476" s="166"/>
      <c r="AE476" s="166"/>
      <c r="AF476" s="166"/>
      <c r="AG476" s="166"/>
      <c r="AH476" s="166"/>
      <c r="AI476" s="166"/>
      <c r="AJ476" s="169"/>
      <c r="AK476" s="169"/>
      <c r="AL476" s="169"/>
      <c r="AM476" s="169"/>
      <c r="AN476" s="169"/>
      <c r="AO476" s="166"/>
      <c r="AP476" s="187"/>
      <c r="AQ476" s="180"/>
    </row>
    <row r="477" spans="1:43" s="189" customFormat="1" ht="24.75" customHeight="1" x14ac:dyDescent="0.2">
      <c r="A477" s="180">
        <v>476</v>
      </c>
      <c r="B477" s="181" t="s">
        <v>23013</v>
      </c>
      <c r="C477" s="182" t="s">
        <v>23014</v>
      </c>
      <c r="D477" s="207" t="str">
        <f>+INDEX([2]REPORTE_SEG_EXPEDIENTES!$F$1:$F$3006,MATCH(Tabla13[[#This Row],[REGISTRO]],[2]REPORTE_SEG_EXPEDIENTES!$B$1:$B$3006,0))</f>
        <v>14/04/2023</v>
      </c>
      <c r="E477" s="207"/>
      <c r="F477" s="183" t="s">
        <v>11973</v>
      </c>
      <c r="G477" s="207">
        <v>45079</v>
      </c>
      <c r="H477" s="207">
        <v>45079</v>
      </c>
      <c r="I477" s="207">
        <f t="shared" si="12"/>
        <v>45067</v>
      </c>
      <c r="J477" s="328" t="e">
        <f>IF(I477="-","NO ES TUPA",IF(Tabla5[[#This Row],[FECHA FIRMA]]&lt;=Tabla5[[#This Row],[FECHA DE PLAZO MAXIMO DE ATENCION]],"SI","NO"))</f>
        <v>#VALUE!</v>
      </c>
      <c r="K477" s="185"/>
      <c r="L477" s="185" t="str">
        <f>IFERROR(VLOOKUP(K477,[1]Hoja1!$B$2:$F$14234,2,FALSE),"")</f>
        <v/>
      </c>
      <c r="M477" s="185" t="str">
        <f>IFERROR(VLOOKUP(K477,[1]Hoja1!$B$2:$F$14234,3,FALSE),"")</f>
        <v/>
      </c>
      <c r="N477" s="185" t="str">
        <f>IFERROR(VLOOKUP(K477,[1]Hoja1!$B$2:$F$14234,4,FALSE),"")</f>
        <v/>
      </c>
      <c r="O477" s="193" t="s">
        <v>23015</v>
      </c>
      <c r="P477" s="185" t="s">
        <v>14894</v>
      </c>
      <c r="Q477" s="185"/>
      <c r="R477" s="185"/>
      <c r="S477" s="185"/>
      <c r="T477" s="185" t="s">
        <v>21456</v>
      </c>
      <c r="U477" s="185"/>
      <c r="V477" s="185" t="s">
        <v>1981</v>
      </c>
      <c r="W477" s="185"/>
      <c r="X477" s="185"/>
      <c r="Y477" s="191"/>
      <c r="Z477" s="187"/>
      <c r="AA477" s="166" t="s">
        <v>21489</v>
      </c>
      <c r="AB477" s="166"/>
      <c r="AC477" s="166" t="s">
        <v>21489</v>
      </c>
      <c r="AD477" s="166"/>
      <c r="AE477" s="166"/>
      <c r="AF477" s="166"/>
      <c r="AG477" s="166"/>
      <c r="AH477" s="166"/>
      <c r="AI477" s="166"/>
      <c r="AJ477" s="169"/>
      <c r="AK477" s="169"/>
      <c r="AL477" s="169"/>
      <c r="AM477" s="169"/>
      <c r="AN477" s="169"/>
      <c r="AO477" s="166"/>
      <c r="AP477" s="187"/>
      <c r="AQ477" s="180"/>
    </row>
    <row r="478" spans="1:43" s="189" customFormat="1" ht="24.75" customHeight="1" x14ac:dyDescent="0.2">
      <c r="A478" s="180">
        <v>477</v>
      </c>
      <c r="B478" s="181" t="s">
        <v>23016</v>
      </c>
      <c r="C478" s="182" t="s">
        <v>23017</v>
      </c>
      <c r="D478" s="207" t="e">
        <f>+INDEX([2]REPORTE_SEG_EXPEDIENTES!$F$1:$F$3006,MATCH(Tabla13[[#This Row],[REGISTRO]],[2]REPORTE_SEG_EXPEDIENTES!$B$1:$B$3006,0))</f>
        <v>#N/A</v>
      </c>
      <c r="E478" s="207"/>
      <c r="F478" s="183" t="s">
        <v>11973</v>
      </c>
      <c r="G478" s="207">
        <v>45079</v>
      </c>
      <c r="H478" s="207">
        <v>45079</v>
      </c>
      <c r="I478" s="207" t="s">
        <v>20</v>
      </c>
      <c r="J478" s="328" t="str">
        <f>IF(I478="-","NO ES TUPA",IF(Tabla5[[#This Row],[FECHA FIRMA]]&lt;=Tabla5[[#This Row],[FECHA DE PLAZO MAXIMO DE ATENCION]],"SI","NO"))</f>
        <v>NO ES TUPA</v>
      </c>
      <c r="K478" s="185"/>
      <c r="L478" s="185" t="str">
        <f>IFERROR(VLOOKUP(K478,[1]Hoja1!$B$2:$F$14234,2,FALSE),"")</f>
        <v/>
      </c>
      <c r="M478" s="185" t="str">
        <f>IFERROR(VLOOKUP(K478,[1]Hoja1!$B$2:$F$14234,3,FALSE),"")</f>
        <v/>
      </c>
      <c r="N478" s="185" t="str">
        <f>IFERROR(VLOOKUP(K478,[1]Hoja1!$B$2:$F$14234,4,FALSE),"")</f>
        <v/>
      </c>
      <c r="O478" s="193" t="s">
        <v>23018</v>
      </c>
      <c r="P478" s="185" t="s">
        <v>14894</v>
      </c>
      <c r="Q478" s="185"/>
      <c r="R478" s="185"/>
      <c r="S478" s="185"/>
      <c r="T478" s="185" t="s">
        <v>19143</v>
      </c>
      <c r="U478" s="185" t="s">
        <v>23019</v>
      </c>
      <c r="V478" s="185" t="s">
        <v>21444</v>
      </c>
      <c r="W478" s="185"/>
      <c r="X478" s="185"/>
      <c r="Y478" s="191"/>
      <c r="Z478" s="187"/>
      <c r="AA478" s="166"/>
      <c r="AB478" s="166"/>
      <c r="AC478" s="166"/>
      <c r="AD478" s="166"/>
      <c r="AE478" s="166"/>
      <c r="AF478" s="166"/>
      <c r="AG478" s="166"/>
      <c r="AH478" s="166"/>
      <c r="AI478" s="166"/>
      <c r="AJ478" s="169"/>
      <c r="AK478" s="169"/>
      <c r="AL478" s="169"/>
      <c r="AM478" s="169"/>
      <c r="AN478" s="169"/>
      <c r="AO478" s="166"/>
      <c r="AP478" s="187"/>
      <c r="AQ478" s="180"/>
    </row>
    <row r="479" spans="1:43" s="189" customFormat="1" ht="24.75" customHeight="1" x14ac:dyDescent="0.2">
      <c r="A479" s="180">
        <v>478</v>
      </c>
      <c r="B479" s="181" t="s">
        <v>23020</v>
      </c>
      <c r="C479" s="182" t="s">
        <v>23021</v>
      </c>
      <c r="D479" s="207" t="str">
        <f>+INDEX([2]REPORTE_SEG_EXPEDIENTES!$F$1:$F$3006,MATCH(Tabla13[[#This Row],[REGISTRO]],[2]REPORTE_SEG_EXPEDIENTES!$B$1:$B$3006,0))</f>
        <v>12/05/2023</v>
      </c>
      <c r="E479" s="207"/>
      <c r="F479" s="183" t="s">
        <v>11973</v>
      </c>
      <c r="G479" s="207">
        <v>45082</v>
      </c>
      <c r="H479" s="207">
        <v>45082</v>
      </c>
      <c r="I479" s="207">
        <f t="shared" ref="I479:I494" si="13">DATE(YEAR(D479), MONTH(D479), DAY(D479) + QUOTIENT(15 + DAY(D479) - 1 + DAY(DAY(D479 + 15)), 5) * 2 + DAY(D479 + 15) - DAY(D479))</f>
        <v>45093</v>
      </c>
      <c r="J479" s="328" t="e">
        <f>IF(I479="-","NO ES TUPA",IF(Tabla5[[#This Row],[FECHA FIRMA]]&lt;=Tabla5[[#This Row],[FECHA DE PLAZO MAXIMO DE ATENCION]],"SI","NO"))</f>
        <v>#VALUE!</v>
      </c>
      <c r="K479" s="185"/>
      <c r="L479" s="185" t="str">
        <f>IFERROR(VLOOKUP(K479,[1]Hoja1!$B$2:$F$14234,2,FALSE),"")</f>
        <v/>
      </c>
      <c r="M479" s="185" t="str">
        <f>IFERROR(VLOOKUP(K479,[1]Hoja1!$B$2:$F$14234,3,FALSE),"")</f>
        <v/>
      </c>
      <c r="N479" s="185" t="str">
        <f>IFERROR(VLOOKUP(K479,[1]Hoja1!$B$2:$F$14234,4,FALSE),"")</f>
        <v/>
      </c>
      <c r="O479" s="193" t="s">
        <v>23022</v>
      </c>
      <c r="P479" s="185" t="s">
        <v>15859</v>
      </c>
      <c r="Q479" s="185"/>
      <c r="R479" s="185"/>
      <c r="S479" s="185"/>
      <c r="T479" s="185" t="s">
        <v>19122</v>
      </c>
      <c r="U479" s="185"/>
      <c r="V479" s="185" t="s">
        <v>1981</v>
      </c>
      <c r="W479" s="185"/>
      <c r="X479" s="185"/>
      <c r="Y479" s="191"/>
      <c r="Z479" s="187"/>
      <c r="AA479" s="166"/>
      <c r="AB479" s="166"/>
      <c r="AC479" s="166" t="s">
        <v>21489</v>
      </c>
      <c r="AD479" s="166"/>
      <c r="AE479" s="166" t="s">
        <v>21489</v>
      </c>
      <c r="AF479" s="166"/>
      <c r="AG479" s="166"/>
      <c r="AH479" s="166"/>
      <c r="AI479" s="166"/>
      <c r="AJ479" s="169"/>
      <c r="AK479" s="169"/>
      <c r="AL479" s="169"/>
      <c r="AM479" s="169"/>
      <c r="AN479" s="169"/>
      <c r="AO479" s="166"/>
      <c r="AP479" s="187"/>
      <c r="AQ479" s="180"/>
    </row>
    <row r="480" spans="1:43" s="189" customFormat="1" ht="24.75" customHeight="1" x14ac:dyDescent="0.2">
      <c r="A480" s="180">
        <v>479</v>
      </c>
      <c r="B480" s="181" t="s">
        <v>23023</v>
      </c>
      <c r="C480" s="182" t="s">
        <v>23024</v>
      </c>
      <c r="D480" s="207" t="str">
        <f>+INDEX([2]REPORTE_SEG_EXPEDIENTES!$F$1:$F$3006,MATCH(Tabla13[[#This Row],[REGISTRO]],[2]REPORTE_SEG_EXPEDIENTES!$B$1:$B$3006,0))</f>
        <v>30/03/2023</v>
      </c>
      <c r="E480" s="207"/>
      <c r="F480" s="183" t="s">
        <v>11973</v>
      </c>
      <c r="G480" s="207">
        <v>45083</v>
      </c>
      <c r="H480" s="207">
        <v>45083</v>
      </c>
      <c r="I480" s="207">
        <f t="shared" si="13"/>
        <v>45021</v>
      </c>
      <c r="J480" s="328" t="e">
        <f>IF(I480="-","NO ES TUPA",IF(Tabla5[[#This Row],[FECHA FIRMA]]&lt;=Tabla5[[#This Row],[FECHA DE PLAZO MAXIMO DE ATENCION]],"SI","NO"))</f>
        <v>#VALUE!</v>
      </c>
      <c r="K480" s="185"/>
      <c r="L480" s="185" t="str">
        <f>IFERROR(VLOOKUP(K480,[1]Hoja1!$B$2:$F$14234,2,FALSE),"")</f>
        <v/>
      </c>
      <c r="M480" s="185" t="str">
        <f>IFERROR(VLOOKUP(K480,[1]Hoja1!$B$2:$F$14234,3,FALSE),"")</f>
        <v/>
      </c>
      <c r="N480" s="185" t="str">
        <f>IFERROR(VLOOKUP(K480,[1]Hoja1!$B$2:$F$14234,4,FALSE),"")</f>
        <v/>
      </c>
      <c r="O480" s="193" t="s">
        <v>23025</v>
      </c>
      <c r="P480" s="185" t="s">
        <v>14894</v>
      </c>
      <c r="Q480" s="185"/>
      <c r="R480" s="185"/>
      <c r="S480" s="185"/>
      <c r="T480" s="185" t="s">
        <v>19113</v>
      </c>
      <c r="U480" s="185"/>
      <c r="V480" s="185" t="s">
        <v>1981</v>
      </c>
      <c r="W480" s="185"/>
      <c r="X480" s="185"/>
      <c r="Y480" s="191"/>
      <c r="Z480" s="187"/>
      <c r="AA480" s="166"/>
      <c r="AB480" s="166" t="s">
        <v>21489</v>
      </c>
      <c r="AC480" s="166"/>
      <c r="AD480" s="166"/>
      <c r="AE480" s="166"/>
      <c r="AF480" s="166"/>
      <c r="AG480" s="166"/>
      <c r="AH480" s="166"/>
      <c r="AI480" s="166"/>
      <c r="AJ480" s="169"/>
      <c r="AK480" s="169"/>
      <c r="AL480" s="169"/>
      <c r="AM480" s="169"/>
      <c r="AN480" s="169"/>
      <c r="AO480" s="166"/>
      <c r="AP480" s="187"/>
      <c r="AQ480" s="180"/>
    </row>
    <row r="481" spans="1:43" s="189" customFormat="1" ht="24.75" customHeight="1" x14ac:dyDescent="0.2">
      <c r="A481" s="180">
        <v>480</v>
      </c>
      <c r="B481" s="181" t="s">
        <v>23026</v>
      </c>
      <c r="C481" s="182" t="s">
        <v>23027</v>
      </c>
      <c r="D481" s="207" t="str">
        <f>+INDEX([2]REPORTE_SEG_EXPEDIENTES!$F$1:$F$3006,MATCH(Tabla13[[#This Row],[REGISTRO]],[2]REPORTE_SEG_EXPEDIENTES!$B$1:$B$3006,0))</f>
        <v>08/05/2023</v>
      </c>
      <c r="E481" s="207"/>
      <c r="F481" s="183" t="s">
        <v>11973</v>
      </c>
      <c r="G481" s="207">
        <v>45083</v>
      </c>
      <c r="H481" s="207">
        <v>45083</v>
      </c>
      <c r="I481" s="207">
        <f t="shared" si="13"/>
        <v>45087</v>
      </c>
      <c r="J481" s="328" t="e">
        <f>IF(I481="-","NO ES TUPA",IF(Tabla5[[#This Row],[FECHA FIRMA]]&lt;=Tabla5[[#This Row],[FECHA DE PLAZO MAXIMO DE ATENCION]],"SI","NO"))</f>
        <v>#VALUE!</v>
      </c>
      <c r="K481" s="185"/>
      <c r="L481" s="185" t="str">
        <f>IFERROR(VLOOKUP(K481,[1]Hoja1!$B$2:$F$14234,2,FALSE),"")</f>
        <v/>
      </c>
      <c r="M481" s="185" t="str">
        <f>IFERROR(VLOOKUP(K481,[1]Hoja1!$B$2:$F$14234,3,FALSE),"")</f>
        <v/>
      </c>
      <c r="N481" s="185" t="str">
        <f>IFERROR(VLOOKUP(K481,[1]Hoja1!$B$2:$F$14234,4,FALSE),"")</f>
        <v/>
      </c>
      <c r="O481" s="193" t="s">
        <v>23028</v>
      </c>
      <c r="P481" s="185" t="s">
        <v>14894</v>
      </c>
      <c r="Q481" s="185" t="s">
        <v>23</v>
      </c>
      <c r="R481" s="185" t="s">
        <v>21541</v>
      </c>
      <c r="S481" s="185" t="s">
        <v>21542</v>
      </c>
      <c r="T481" s="185" t="s">
        <v>21458</v>
      </c>
      <c r="U481" s="185"/>
      <c r="V481" s="185" t="s">
        <v>1981</v>
      </c>
      <c r="W481" s="185"/>
      <c r="X481" s="185"/>
      <c r="Y481" s="191"/>
      <c r="Z481" s="187"/>
      <c r="AA481" s="166" t="s">
        <v>21489</v>
      </c>
      <c r="AB481" s="166" t="s">
        <v>21489</v>
      </c>
      <c r="AC481" s="166"/>
      <c r="AD481" s="166"/>
      <c r="AE481" s="166"/>
      <c r="AF481" s="166"/>
      <c r="AG481" s="166"/>
      <c r="AH481" s="166"/>
      <c r="AI481" s="166"/>
      <c r="AJ481" s="169"/>
      <c r="AK481" s="169"/>
      <c r="AL481" s="169"/>
      <c r="AM481" s="169"/>
      <c r="AN481" s="169"/>
      <c r="AO481" s="166"/>
      <c r="AP481" s="187"/>
      <c r="AQ481" s="180"/>
    </row>
    <row r="482" spans="1:43" s="189" customFormat="1" ht="24.75" customHeight="1" x14ac:dyDescent="0.2">
      <c r="A482" s="180">
        <v>481</v>
      </c>
      <c r="B482" s="181" t="s">
        <v>23029</v>
      </c>
      <c r="C482" s="182" t="s">
        <v>23030</v>
      </c>
      <c r="D482" s="207" t="str">
        <f>+INDEX([2]REPORTE_SEG_EXPEDIENTES!$F$1:$F$3006,MATCH(Tabla13[[#This Row],[REGISTRO]],[2]REPORTE_SEG_EXPEDIENTES!$B$1:$B$3006,0))</f>
        <v>30/03/2023</v>
      </c>
      <c r="E482" s="207"/>
      <c r="F482" s="183" t="s">
        <v>11973</v>
      </c>
      <c r="G482" s="207">
        <v>45084</v>
      </c>
      <c r="H482" s="207">
        <v>45084</v>
      </c>
      <c r="I482" s="207">
        <f t="shared" si="13"/>
        <v>45021</v>
      </c>
      <c r="J482" s="328" t="e">
        <f>IF(I482="-","NO ES TUPA",IF(Tabla5[[#This Row],[FECHA FIRMA]]&lt;=Tabla5[[#This Row],[FECHA DE PLAZO MAXIMO DE ATENCION]],"SI","NO"))</f>
        <v>#VALUE!</v>
      </c>
      <c r="K482" s="185"/>
      <c r="L482" s="185" t="str">
        <f>IFERROR(VLOOKUP(K482,[1]Hoja1!$B$2:$F$14234,2,FALSE),"")</f>
        <v/>
      </c>
      <c r="M482" s="185" t="str">
        <f>IFERROR(VLOOKUP(K482,[1]Hoja1!$B$2:$F$14234,3,FALSE),"")</f>
        <v/>
      </c>
      <c r="N482" s="185" t="str">
        <f>IFERROR(VLOOKUP(K482,[1]Hoja1!$B$2:$F$14234,4,FALSE),"")</f>
        <v/>
      </c>
      <c r="O482" s="193" t="s">
        <v>23031</v>
      </c>
      <c r="P482" s="185" t="s">
        <v>14894</v>
      </c>
      <c r="Q482" s="185"/>
      <c r="R482" s="185"/>
      <c r="S482" s="185"/>
      <c r="T482" s="185" t="s">
        <v>19113</v>
      </c>
      <c r="U482" s="185"/>
      <c r="V482" s="185" t="s">
        <v>1981</v>
      </c>
      <c r="W482" s="185"/>
      <c r="X482" s="185"/>
      <c r="Y482" s="191"/>
      <c r="Z482" s="187"/>
      <c r="AA482" s="166"/>
      <c r="AB482" s="166" t="s">
        <v>21489</v>
      </c>
      <c r="AC482" s="166"/>
      <c r="AD482" s="166"/>
      <c r="AE482" s="166"/>
      <c r="AF482" s="166"/>
      <c r="AG482" s="166"/>
      <c r="AH482" s="166"/>
      <c r="AI482" s="166"/>
      <c r="AJ482" s="169"/>
      <c r="AK482" s="169"/>
      <c r="AL482" s="169"/>
      <c r="AM482" s="169"/>
      <c r="AN482" s="169"/>
      <c r="AO482" s="166"/>
      <c r="AP482" s="187"/>
      <c r="AQ482" s="180"/>
    </row>
    <row r="483" spans="1:43" s="189" customFormat="1" ht="24.75" customHeight="1" x14ac:dyDescent="0.2">
      <c r="A483" s="180">
        <v>482</v>
      </c>
      <c r="B483" s="181" t="s">
        <v>23032</v>
      </c>
      <c r="C483" s="182" t="s">
        <v>23033</v>
      </c>
      <c r="D483" s="207" t="str">
        <f>+INDEX([2]REPORTE_SEG_EXPEDIENTES!$F$1:$F$3006,MATCH(Tabla13[[#This Row],[REGISTRO]],[2]REPORTE_SEG_EXPEDIENTES!$B$1:$B$3006,0))</f>
        <v>19/01/2023</v>
      </c>
      <c r="E483" s="207"/>
      <c r="F483" s="183" t="s">
        <v>11973</v>
      </c>
      <c r="G483" s="207">
        <v>45084</v>
      </c>
      <c r="H483" s="207">
        <v>45084</v>
      </c>
      <c r="I483" s="207">
        <f t="shared" si="13"/>
        <v>44943</v>
      </c>
      <c r="J483" s="328" t="e">
        <f>IF(I483="-","NO ES TUPA",IF(Tabla5[[#This Row],[FECHA FIRMA]]&lt;=Tabla5[[#This Row],[FECHA DE PLAZO MAXIMO DE ATENCION]],"SI","NO"))</f>
        <v>#VALUE!</v>
      </c>
      <c r="K483" s="185"/>
      <c r="L483" s="185" t="str">
        <f>IFERROR(VLOOKUP(K483,[1]Hoja1!$B$2:$F$14234,2,FALSE),"")</f>
        <v/>
      </c>
      <c r="M483" s="185" t="str">
        <f>IFERROR(VLOOKUP(K483,[1]Hoja1!$B$2:$F$14234,3,FALSE),"")</f>
        <v/>
      </c>
      <c r="N483" s="185" t="str">
        <f>IFERROR(VLOOKUP(K483,[1]Hoja1!$B$2:$F$14234,4,FALSE),"")</f>
        <v/>
      </c>
      <c r="O483" s="193" t="s">
        <v>23034</v>
      </c>
      <c r="P483" s="185" t="s">
        <v>14894</v>
      </c>
      <c r="Q483" s="185"/>
      <c r="R483" s="185"/>
      <c r="S483" s="185"/>
      <c r="T483" s="185" t="s">
        <v>19115</v>
      </c>
      <c r="U483" s="185"/>
      <c r="V483" s="185" t="s">
        <v>1981</v>
      </c>
      <c r="W483" s="185"/>
      <c r="X483" s="185"/>
      <c r="Y483" s="191"/>
      <c r="Z483" s="187"/>
      <c r="AA483" s="166"/>
      <c r="AB483" s="166" t="s">
        <v>21489</v>
      </c>
      <c r="AC483" s="166"/>
      <c r="AD483" s="166" t="s">
        <v>21489</v>
      </c>
      <c r="AE483" s="166"/>
      <c r="AF483" s="166"/>
      <c r="AG483" s="166"/>
      <c r="AH483" s="166"/>
      <c r="AI483" s="166"/>
      <c r="AJ483" s="169"/>
      <c r="AK483" s="169"/>
      <c r="AL483" s="169"/>
      <c r="AM483" s="169"/>
      <c r="AN483" s="169"/>
      <c r="AO483" s="166"/>
      <c r="AP483" s="187"/>
      <c r="AQ483" s="180"/>
    </row>
    <row r="484" spans="1:43" s="189" customFormat="1" ht="24.75" customHeight="1" x14ac:dyDescent="0.2">
      <c r="A484" s="180">
        <v>483</v>
      </c>
      <c r="B484" s="181" t="s">
        <v>23035</v>
      </c>
      <c r="C484" s="182" t="s">
        <v>23036</v>
      </c>
      <c r="D484" s="207" t="str">
        <f>+INDEX([2]REPORTE_SEG_EXPEDIENTES!$F$1:$F$3006,MATCH(Tabla13[[#This Row],[REGISTRO]],[2]REPORTE_SEG_EXPEDIENTES!$B$1:$B$3006,0))</f>
        <v>28/02/2023</v>
      </c>
      <c r="E484" s="207"/>
      <c r="F484" s="183" t="s">
        <v>11973</v>
      </c>
      <c r="G484" s="207">
        <v>45084</v>
      </c>
      <c r="H484" s="207">
        <v>45084</v>
      </c>
      <c r="I484" s="207">
        <f t="shared" si="13"/>
        <v>44994</v>
      </c>
      <c r="J484" s="328" t="e">
        <f>IF(I484="-","NO ES TUPA",IF(Tabla5[[#This Row],[FECHA FIRMA]]&lt;=Tabla5[[#This Row],[FECHA DE PLAZO MAXIMO DE ATENCION]],"SI","NO"))</f>
        <v>#VALUE!</v>
      </c>
      <c r="K484" s="185"/>
      <c r="L484" s="185" t="str">
        <f>IFERROR(VLOOKUP(K484,[1]Hoja1!$B$2:$F$14234,2,FALSE),"")</f>
        <v/>
      </c>
      <c r="M484" s="185" t="str">
        <f>IFERROR(VLOOKUP(K484,[1]Hoja1!$B$2:$F$14234,3,FALSE),"")</f>
        <v/>
      </c>
      <c r="N484" s="185" t="str">
        <f>IFERROR(VLOOKUP(K484,[1]Hoja1!$B$2:$F$14234,4,FALSE),"")</f>
        <v/>
      </c>
      <c r="O484" s="193" t="s">
        <v>23037</v>
      </c>
      <c r="P484" s="185" t="s">
        <v>14894</v>
      </c>
      <c r="Q484" s="185"/>
      <c r="R484" s="185"/>
      <c r="S484" s="185"/>
      <c r="T484" s="185" t="s">
        <v>19113</v>
      </c>
      <c r="U484" s="185"/>
      <c r="V484" s="185" t="s">
        <v>1981</v>
      </c>
      <c r="W484" s="185"/>
      <c r="X484" s="185"/>
      <c r="Y484" s="191"/>
      <c r="Z484" s="187"/>
      <c r="AA484" s="166"/>
      <c r="AB484" s="166" t="s">
        <v>21489</v>
      </c>
      <c r="AC484" s="166"/>
      <c r="AD484" s="166"/>
      <c r="AE484" s="166"/>
      <c r="AF484" s="166"/>
      <c r="AG484" s="166"/>
      <c r="AH484" s="166"/>
      <c r="AI484" s="166"/>
      <c r="AJ484" s="169"/>
      <c r="AK484" s="169"/>
      <c r="AL484" s="169"/>
      <c r="AM484" s="169"/>
      <c r="AN484" s="169"/>
      <c r="AO484" s="166"/>
      <c r="AP484" s="187"/>
      <c r="AQ484" s="180"/>
    </row>
    <row r="485" spans="1:43" s="189" customFormat="1" ht="24.75" customHeight="1" x14ac:dyDescent="0.2">
      <c r="A485" s="180">
        <v>484</v>
      </c>
      <c r="B485" s="181" t="s">
        <v>23038</v>
      </c>
      <c r="C485" s="182" t="s">
        <v>23039</v>
      </c>
      <c r="D485" s="207" t="str">
        <f>+INDEX([2]REPORTE_SEG_EXPEDIENTES!$F$1:$F$3006,MATCH(Tabla13[[#This Row],[REGISTRO]],[2]REPORTE_SEG_EXPEDIENTES!$B$1:$B$3006,0))</f>
        <v>28/03/2023</v>
      </c>
      <c r="E485" s="207"/>
      <c r="F485" s="183" t="s">
        <v>11973</v>
      </c>
      <c r="G485" s="207">
        <v>45084</v>
      </c>
      <c r="H485" s="207">
        <v>45084</v>
      </c>
      <c r="I485" s="207">
        <f t="shared" si="13"/>
        <v>45017</v>
      </c>
      <c r="J485" s="328" t="e">
        <f>IF(I485="-","NO ES TUPA",IF(Tabla5[[#This Row],[FECHA FIRMA]]&lt;=Tabla5[[#This Row],[FECHA DE PLAZO MAXIMO DE ATENCION]],"SI","NO"))</f>
        <v>#VALUE!</v>
      </c>
      <c r="K485" s="185"/>
      <c r="L485" s="185" t="str">
        <f>IFERROR(VLOOKUP(K485,[1]Hoja1!$B$2:$F$14234,2,FALSE),"")</f>
        <v/>
      </c>
      <c r="M485" s="185" t="str">
        <f>IFERROR(VLOOKUP(K485,[1]Hoja1!$B$2:$F$14234,3,FALSE),"")</f>
        <v/>
      </c>
      <c r="N485" s="185" t="str">
        <f>IFERROR(VLOOKUP(K485,[1]Hoja1!$B$2:$F$14234,4,FALSE),"")</f>
        <v/>
      </c>
      <c r="O485" s="193" t="s">
        <v>23040</v>
      </c>
      <c r="P485" s="185" t="s">
        <v>14894</v>
      </c>
      <c r="Q485" s="185"/>
      <c r="R485" s="185"/>
      <c r="S485" s="185"/>
      <c r="T485" s="185" t="s">
        <v>19113</v>
      </c>
      <c r="U485" s="185"/>
      <c r="V485" s="185" t="s">
        <v>1981</v>
      </c>
      <c r="W485" s="185"/>
      <c r="X485" s="185"/>
      <c r="Y485" s="191"/>
      <c r="Z485" s="187"/>
      <c r="AA485" s="166"/>
      <c r="AB485" s="166" t="s">
        <v>21489</v>
      </c>
      <c r="AC485" s="166"/>
      <c r="AD485" s="166"/>
      <c r="AE485" s="166"/>
      <c r="AF485" s="166"/>
      <c r="AG485" s="166"/>
      <c r="AH485" s="166"/>
      <c r="AI485" s="166"/>
      <c r="AJ485" s="169"/>
      <c r="AK485" s="169"/>
      <c r="AL485" s="169"/>
      <c r="AM485" s="169"/>
      <c r="AN485" s="169"/>
      <c r="AO485" s="166"/>
      <c r="AP485" s="187"/>
      <c r="AQ485" s="180"/>
    </row>
    <row r="486" spans="1:43" s="189" customFormat="1" ht="24.75" customHeight="1" x14ac:dyDescent="0.2">
      <c r="A486" s="180">
        <v>485</v>
      </c>
      <c r="B486" s="181" t="s">
        <v>23041</v>
      </c>
      <c r="C486" s="182" t="s">
        <v>23042</v>
      </c>
      <c r="D486" s="207" t="str">
        <f>+INDEX([2]REPORTE_SEG_EXPEDIENTES!$F$1:$F$3006,MATCH(Tabla13[[#This Row],[REGISTRO]],[2]REPORTE_SEG_EXPEDIENTES!$B$1:$B$3006,0))</f>
        <v>05/05/2023</v>
      </c>
      <c r="E486" s="207"/>
      <c r="F486" s="183" t="s">
        <v>11973</v>
      </c>
      <c r="G486" s="207">
        <v>45084</v>
      </c>
      <c r="H486" s="207">
        <v>45084</v>
      </c>
      <c r="I486" s="207">
        <f t="shared" si="13"/>
        <v>45080</v>
      </c>
      <c r="J486" s="328" t="e">
        <f>IF(I486="-","NO ES TUPA",IF(Tabla5[[#This Row],[FECHA FIRMA]]&lt;=Tabla5[[#This Row],[FECHA DE PLAZO MAXIMO DE ATENCION]],"SI","NO"))</f>
        <v>#VALUE!</v>
      </c>
      <c r="K486" s="185"/>
      <c r="L486" s="185" t="str">
        <f>IFERROR(VLOOKUP(K486,[1]Hoja1!$B$2:$F$14234,2,FALSE),"")</f>
        <v/>
      </c>
      <c r="M486" s="185" t="str">
        <f>IFERROR(VLOOKUP(K486,[1]Hoja1!$B$2:$F$14234,3,FALSE),"")</f>
        <v/>
      </c>
      <c r="N486" s="185" t="str">
        <f>IFERROR(VLOOKUP(K486,[1]Hoja1!$B$2:$F$14234,4,FALSE),"")</f>
        <v/>
      </c>
      <c r="O486" s="193" t="s">
        <v>23043</v>
      </c>
      <c r="P486" s="185" t="s">
        <v>14894</v>
      </c>
      <c r="Q486" s="185"/>
      <c r="R486" s="185"/>
      <c r="S486" s="185"/>
      <c r="T486" s="185" t="s">
        <v>19115</v>
      </c>
      <c r="U486" s="185"/>
      <c r="V486" s="185" t="s">
        <v>1981</v>
      </c>
      <c r="W486" s="185"/>
      <c r="X486" s="185" t="s">
        <v>21928</v>
      </c>
      <c r="Y486" s="191"/>
      <c r="Z486" s="187"/>
      <c r="AA486" s="166"/>
      <c r="AB486" s="166" t="s">
        <v>21489</v>
      </c>
      <c r="AC486" s="166"/>
      <c r="AD486" s="166" t="s">
        <v>21489</v>
      </c>
      <c r="AE486" s="166"/>
      <c r="AF486" s="166"/>
      <c r="AG486" s="166"/>
      <c r="AH486" s="166"/>
      <c r="AI486" s="166"/>
      <c r="AJ486" s="169"/>
      <c r="AK486" s="169"/>
      <c r="AL486" s="169"/>
      <c r="AM486" s="169"/>
      <c r="AN486" s="169"/>
      <c r="AO486" s="166"/>
      <c r="AP486" s="187"/>
      <c r="AQ486" s="180"/>
    </row>
    <row r="487" spans="1:43" s="189" customFormat="1" ht="24.75" customHeight="1" x14ac:dyDescent="0.2">
      <c r="A487" s="180">
        <v>486</v>
      </c>
      <c r="B487" s="181" t="s">
        <v>23044</v>
      </c>
      <c r="C487" s="182" t="s">
        <v>23045</v>
      </c>
      <c r="D487" s="207" t="str">
        <f>+INDEX([2]REPORTE_SEG_EXPEDIENTES!$F$1:$F$3006,MATCH(Tabla13[[#This Row],[REGISTRO]],[2]REPORTE_SEG_EXPEDIENTES!$B$1:$B$3006,0))</f>
        <v>16/05/2023</v>
      </c>
      <c r="E487" s="207"/>
      <c r="F487" s="183" t="s">
        <v>11973</v>
      </c>
      <c r="G487" s="207">
        <v>45084</v>
      </c>
      <c r="H487" s="207">
        <v>45084</v>
      </c>
      <c r="I487" s="207">
        <f t="shared" si="13"/>
        <v>45101</v>
      </c>
      <c r="J487" s="328" t="e">
        <f>IF(I487="-","NO ES TUPA",IF(Tabla5[[#This Row],[FECHA FIRMA]]&lt;=Tabla5[[#This Row],[FECHA DE PLAZO MAXIMO DE ATENCION]],"SI","NO"))</f>
        <v>#VALUE!</v>
      </c>
      <c r="K487" s="185"/>
      <c r="L487" s="185" t="str">
        <f>IFERROR(VLOOKUP(K487,[1]Hoja1!$B$2:$F$14234,2,FALSE),"")</f>
        <v/>
      </c>
      <c r="M487" s="185" t="str">
        <f>IFERROR(VLOOKUP(K487,[1]Hoja1!$B$2:$F$14234,3,FALSE),"")</f>
        <v/>
      </c>
      <c r="N487" s="185" t="str">
        <f>IFERROR(VLOOKUP(K487,[1]Hoja1!$B$2:$F$14234,4,FALSE),"")</f>
        <v/>
      </c>
      <c r="O487" s="193" t="s">
        <v>23046</v>
      </c>
      <c r="P487" s="185" t="s">
        <v>14894</v>
      </c>
      <c r="Q487" s="185"/>
      <c r="R487" s="185"/>
      <c r="S487" s="185"/>
      <c r="T487" s="185" t="s">
        <v>179</v>
      </c>
      <c r="U487" s="185" t="s">
        <v>22761</v>
      </c>
      <c r="V487" s="185" t="s">
        <v>21444</v>
      </c>
      <c r="W487" s="185"/>
      <c r="X487" s="185"/>
      <c r="Y487" s="191"/>
      <c r="Z487" s="187"/>
      <c r="AA487" s="166"/>
      <c r="AB487" s="166" t="s">
        <v>21489</v>
      </c>
      <c r="AC487" s="166"/>
      <c r="AD487" s="166"/>
      <c r="AE487" s="166"/>
      <c r="AF487" s="166"/>
      <c r="AG487" s="166"/>
      <c r="AH487" s="166"/>
      <c r="AI487" s="166"/>
      <c r="AJ487" s="169"/>
      <c r="AK487" s="169"/>
      <c r="AL487" s="169"/>
      <c r="AM487" s="169"/>
      <c r="AN487" s="169"/>
      <c r="AO487" s="166"/>
      <c r="AP487" s="187"/>
      <c r="AQ487" s="180"/>
    </row>
    <row r="488" spans="1:43" s="189" customFormat="1" ht="24.75" customHeight="1" x14ac:dyDescent="0.2">
      <c r="A488" s="180">
        <v>487</v>
      </c>
      <c r="B488" s="181" t="s">
        <v>23047</v>
      </c>
      <c r="C488" s="182" t="s">
        <v>23048</v>
      </c>
      <c r="D488" s="207" t="str">
        <f>+INDEX([2]REPORTE_SEG_EXPEDIENTES!$F$1:$F$3006,MATCH(Tabla13[[#This Row],[REGISTRO]],[2]REPORTE_SEG_EXPEDIENTES!$B$1:$B$3006,0))</f>
        <v>05/05/2023</v>
      </c>
      <c r="E488" s="207"/>
      <c r="F488" s="183" t="s">
        <v>11973</v>
      </c>
      <c r="G488" s="207">
        <v>45084</v>
      </c>
      <c r="H488" s="207">
        <v>45084</v>
      </c>
      <c r="I488" s="207">
        <f t="shared" si="13"/>
        <v>45080</v>
      </c>
      <c r="J488" s="328" t="e">
        <f>IF(I488="-","NO ES TUPA",IF(Tabla5[[#This Row],[FECHA FIRMA]]&lt;=Tabla5[[#This Row],[FECHA DE PLAZO MAXIMO DE ATENCION]],"SI","NO"))</f>
        <v>#VALUE!</v>
      </c>
      <c r="K488" s="185"/>
      <c r="L488" s="185" t="str">
        <f>IFERROR(VLOOKUP(K488,[1]Hoja1!$B$2:$F$14234,2,FALSE),"")</f>
        <v/>
      </c>
      <c r="M488" s="185" t="str">
        <f>IFERROR(VLOOKUP(K488,[1]Hoja1!$B$2:$F$14234,3,FALSE),"")</f>
        <v/>
      </c>
      <c r="N488" s="185" t="str">
        <f>IFERROR(VLOOKUP(K488,[1]Hoja1!$B$2:$F$14234,4,FALSE),"")</f>
        <v/>
      </c>
      <c r="O488" s="193" t="s">
        <v>23049</v>
      </c>
      <c r="P488" s="185" t="s">
        <v>14894</v>
      </c>
      <c r="Q488" s="185"/>
      <c r="R488" s="185"/>
      <c r="S488" s="185"/>
      <c r="T488" s="185" t="s">
        <v>19115</v>
      </c>
      <c r="U488" s="185"/>
      <c r="V488" s="185" t="s">
        <v>1981</v>
      </c>
      <c r="W488" s="185"/>
      <c r="X488" s="185" t="s">
        <v>21928</v>
      </c>
      <c r="Y488" s="191"/>
      <c r="Z488" s="187"/>
      <c r="AA488" s="166"/>
      <c r="AB488" s="166" t="s">
        <v>21489</v>
      </c>
      <c r="AC488" s="166"/>
      <c r="AD488" s="166" t="s">
        <v>21489</v>
      </c>
      <c r="AE488" s="166"/>
      <c r="AF488" s="166"/>
      <c r="AG488" s="166"/>
      <c r="AH488" s="166"/>
      <c r="AI488" s="166"/>
      <c r="AJ488" s="169"/>
      <c r="AK488" s="169"/>
      <c r="AL488" s="169"/>
      <c r="AM488" s="169"/>
      <c r="AN488" s="169"/>
      <c r="AO488" s="166"/>
      <c r="AP488" s="187"/>
      <c r="AQ488" s="180"/>
    </row>
    <row r="489" spans="1:43" s="189" customFormat="1" ht="24.75" customHeight="1" x14ac:dyDescent="0.2">
      <c r="A489" s="180">
        <v>488</v>
      </c>
      <c r="B489" s="181" t="s">
        <v>23050</v>
      </c>
      <c r="C489" s="182" t="s">
        <v>23051</v>
      </c>
      <c r="D489" s="207" t="str">
        <f>+INDEX([2]REPORTE_SEG_EXPEDIENTES!$F$1:$F$3006,MATCH(Tabla13[[#This Row],[REGISTRO]],[2]REPORTE_SEG_EXPEDIENTES!$B$1:$B$3006,0))</f>
        <v>05/05/2023</v>
      </c>
      <c r="E489" s="207"/>
      <c r="F489" s="183" t="s">
        <v>11973</v>
      </c>
      <c r="G489" s="207">
        <v>45084</v>
      </c>
      <c r="H489" s="207">
        <v>45084</v>
      </c>
      <c r="I489" s="207">
        <f t="shared" si="13"/>
        <v>45080</v>
      </c>
      <c r="J489" s="328" t="e">
        <f>IF(I489="-","NO ES TUPA",IF(Tabla5[[#This Row],[FECHA FIRMA]]&lt;=Tabla5[[#This Row],[FECHA DE PLAZO MAXIMO DE ATENCION]],"SI","NO"))</f>
        <v>#VALUE!</v>
      </c>
      <c r="K489" s="185"/>
      <c r="L489" s="185" t="str">
        <f>IFERROR(VLOOKUP(K489,[1]Hoja1!$B$2:$F$14234,2,FALSE),"")</f>
        <v/>
      </c>
      <c r="M489" s="185" t="str">
        <f>IFERROR(VLOOKUP(K489,[1]Hoja1!$B$2:$F$14234,3,FALSE),"")</f>
        <v/>
      </c>
      <c r="N489" s="185" t="str">
        <f>IFERROR(VLOOKUP(K489,[1]Hoja1!$B$2:$F$14234,4,FALSE),"")</f>
        <v/>
      </c>
      <c r="O489" s="193" t="s">
        <v>23052</v>
      </c>
      <c r="P489" s="185" t="s">
        <v>14894</v>
      </c>
      <c r="Q489" s="185"/>
      <c r="R489" s="185"/>
      <c r="S489" s="185"/>
      <c r="T489" s="185" t="s">
        <v>19115</v>
      </c>
      <c r="U489" s="185"/>
      <c r="V489" s="185" t="s">
        <v>1981</v>
      </c>
      <c r="W489" s="185"/>
      <c r="X489" s="185" t="s">
        <v>21928</v>
      </c>
      <c r="Y489" s="191"/>
      <c r="Z489" s="187"/>
      <c r="AA489" s="166"/>
      <c r="AB489" s="166" t="s">
        <v>21489</v>
      </c>
      <c r="AC489" s="166"/>
      <c r="AD489" s="166" t="s">
        <v>21489</v>
      </c>
      <c r="AE489" s="166"/>
      <c r="AF489" s="166"/>
      <c r="AG489" s="166"/>
      <c r="AH489" s="166"/>
      <c r="AI489" s="166"/>
      <c r="AJ489" s="169"/>
      <c r="AK489" s="169"/>
      <c r="AL489" s="169"/>
      <c r="AM489" s="169"/>
      <c r="AN489" s="169"/>
      <c r="AO489" s="166"/>
      <c r="AP489" s="187"/>
      <c r="AQ489" s="180"/>
    </row>
    <row r="490" spans="1:43" s="189" customFormat="1" ht="24.75" customHeight="1" x14ac:dyDescent="0.2">
      <c r="A490" s="180">
        <v>489</v>
      </c>
      <c r="B490" s="181" t="s">
        <v>23053</v>
      </c>
      <c r="C490" s="182" t="s">
        <v>23054</v>
      </c>
      <c r="D490" s="207" t="str">
        <f>+INDEX([2]REPORTE_SEG_EXPEDIENTES!$F$1:$F$3006,MATCH(Tabla13[[#This Row],[REGISTRO]],[2]REPORTE_SEG_EXPEDIENTES!$B$1:$B$3006,0))</f>
        <v>02/06/2023</v>
      </c>
      <c r="E490" s="207"/>
      <c r="F490" s="183" t="s">
        <v>11973</v>
      </c>
      <c r="G490" s="207">
        <v>45084</v>
      </c>
      <c r="H490" s="207">
        <v>45084</v>
      </c>
      <c r="I490" s="207">
        <f t="shared" si="13"/>
        <v>45106</v>
      </c>
      <c r="J490" s="328" t="e">
        <f>IF(I490="-","NO ES TUPA",IF(Tabla5[[#This Row],[FECHA FIRMA]]&lt;=Tabla5[[#This Row],[FECHA DE PLAZO MAXIMO DE ATENCION]],"SI","NO"))</f>
        <v>#VALUE!</v>
      </c>
      <c r="K490" s="185"/>
      <c r="L490" s="185" t="str">
        <f>IFERROR(VLOOKUP(K490,[1]Hoja1!$B$2:$F$14234,2,FALSE),"")</f>
        <v/>
      </c>
      <c r="M490" s="185" t="str">
        <f>IFERROR(VLOOKUP(K490,[1]Hoja1!$B$2:$F$14234,3,FALSE),"")</f>
        <v/>
      </c>
      <c r="N490" s="185" t="str">
        <f>IFERROR(VLOOKUP(K490,[1]Hoja1!$B$2:$F$14234,4,FALSE),"")</f>
        <v/>
      </c>
      <c r="O490" s="193" t="s">
        <v>23055</v>
      </c>
      <c r="P490" s="185" t="s">
        <v>14894</v>
      </c>
      <c r="Q490" s="185"/>
      <c r="R490" s="185"/>
      <c r="S490" s="185"/>
      <c r="T490" s="185" t="s">
        <v>21454</v>
      </c>
      <c r="U490" s="185" t="s">
        <v>21671</v>
      </c>
      <c r="V490" s="185" t="s">
        <v>1981</v>
      </c>
      <c r="W490" s="185"/>
      <c r="X490" s="185"/>
      <c r="Y490" s="191"/>
      <c r="Z490" s="187"/>
      <c r="AA490" s="166" t="s">
        <v>21489</v>
      </c>
      <c r="AB490" s="166"/>
      <c r="AC490" s="166"/>
      <c r="AD490" s="166"/>
      <c r="AE490" s="166"/>
      <c r="AF490" s="166"/>
      <c r="AG490" s="166"/>
      <c r="AH490" s="166"/>
      <c r="AI490" s="166"/>
      <c r="AJ490" s="169"/>
      <c r="AK490" s="169"/>
      <c r="AL490" s="169"/>
      <c r="AM490" s="169"/>
      <c r="AN490" s="169"/>
      <c r="AO490" s="166"/>
      <c r="AP490" s="187"/>
      <c r="AQ490" s="180"/>
    </row>
    <row r="491" spans="1:43" s="189" customFormat="1" ht="24.75" customHeight="1" x14ac:dyDescent="0.2">
      <c r="A491" s="180">
        <v>490</v>
      </c>
      <c r="B491" s="181" t="s">
        <v>23056</v>
      </c>
      <c r="C491" s="182" t="s">
        <v>23057</v>
      </c>
      <c r="D491" s="207" t="str">
        <f>+INDEX([2]REPORTE_SEG_EXPEDIENTES!$F$1:$F$3006,MATCH(Tabla13[[#This Row],[REGISTRO]],[2]REPORTE_SEG_EXPEDIENTES!$B$1:$B$3006,0))</f>
        <v>02/06/2023</v>
      </c>
      <c r="E491" s="207"/>
      <c r="F491" s="183" t="s">
        <v>11973</v>
      </c>
      <c r="G491" s="207">
        <v>45084</v>
      </c>
      <c r="H491" s="207">
        <v>45084</v>
      </c>
      <c r="I491" s="207">
        <f t="shared" si="13"/>
        <v>45106</v>
      </c>
      <c r="J491" s="328" t="e">
        <f>IF(I491="-","NO ES TUPA",IF(Tabla5[[#This Row],[FECHA FIRMA]]&lt;=Tabla5[[#This Row],[FECHA DE PLAZO MAXIMO DE ATENCION]],"SI","NO"))</f>
        <v>#VALUE!</v>
      </c>
      <c r="K491" s="185"/>
      <c r="L491" s="185" t="str">
        <f>IFERROR(VLOOKUP(K491,[1]Hoja1!$B$2:$F$14234,2,FALSE),"")</f>
        <v/>
      </c>
      <c r="M491" s="185" t="str">
        <f>IFERROR(VLOOKUP(K491,[1]Hoja1!$B$2:$F$14234,3,FALSE),"")</f>
        <v/>
      </c>
      <c r="N491" s="185" t="str">
        <f>IFERROR(VLOOKUP(K491,[1]Hoja1!$B$2:$F$14234,4,FALSE),"")</f>
        <v/>
      </c>
      <c r="O491" s="193" t="s">
        <v>23058</v>
      </c>
      <c r="P491" s="185" t="s">
        <v>14894</v>
      </c>
      <c r="Q491" s="185"/>
      <c r="R491" s="185"/>
      <c r="S491" s="185"/>
      <c r="T491" s="185" t="s">
        <v>21457</v>
      </c>
      <c r="U491" s="185"/>
      <c r="V491" s="185" t="s">
        <v>21444</v>
      </c>
      <c r="W491" s="185"/>
      <c r="X491" s="185"/>
      <c r="Y491" s="191"/>
      <c r="Z491" s="187"/>
      <c r="AA491" s="166" t="s">
        <v>21489</v>
      </c>
      <c r="AB491" s="166"/>
      <c r="AC491" s="166"/>
      <c r="AD491" s="166"/>
      <c r="AE491" s="166"/>
      <c r="AF491" s="166"/>
      <c r="AG491" s="166"/>
      <c r="AH491" s="166"/>
      <c r="AI491" s="166"/>
      <c r="AJ491" s="169"/>
      <c r="AK491" s="169"/>
      <c r="AL491" s="169"/>
      <c r="AM491" s="169"/>
      <c r="AN491" s="169"/>
      <c r="AO491" s="166"/>
      <c r="AP491" s="187"/>
      <c r="AQ491" s="180"/>
    </row>
    <row r="492" spans="1:43" s="189" customFormat="1" ht="24.75" customHeight="1" x14ac:dyDescent="0.2">
      <c r="A492" s="180">
        <v>491</v>
      </c>
      <c r="B492" s="181" t="s">
        <v>23059</v>
      </c>
      <c r="C492" s="182" t="s">
        <v>23060</v>
      </c>
      <c r="D492" s="207" t="str">
        <f>+INDEX([2]REPORTE_SEG_EXPEDIENTES!$F$1:$F$3006,MATCH(Tabla13[[#This Row],[REGISTRO]],[2]REPORTE_SEG_EXPEDIENTES!$B$1:$B$3006,0))</f>
        <v>01/06/2023</v>
      </c>
      <c r="E492" s="207"/>
      <c r="F492" s="183" t="s">
        <v>11973</v>
      </c>
      <c r="G492" s="207">
        <v>45085</v>
      </c>
      <c r="H492" s="207">
        <v>45085</v>
      </c>
      <c r="I492" s="207">
        <f t="shared" si="13"/>
        <v>45105</v>
      </c>
      <c r="J492" s="328" t="e">
        <f>IF(I492="-","NO ES TUPA",IF(Tabla5[[#This Row],[FECHA FIRMA]]&lt;=Tabla5[[#This Row],[FECHA DE PLAZO MAXIMO DE ATENCION]],"SI","NO"))</f>
        <v>#VALUE!</v>
      </c>
      <c r="K492" s="185"/>
      <c r="L492" s="185" t="str">
        <f>IFERROR(VLOOKUP(K492,[1]Hoja1!$B$2:$F$14234,2,FALSE),"")</f>
        <v/>
      </c>
      <c r="M492" s="185" t="str">
        <f>IFERROR(VLOOKUP(K492,[1]Hoja1!$B$2:$F$14234,3,FALSE),"")</f>
        <v/>
      </c>
      <c r="N492" s="185" t="str">
        <f>IFERROR(VLOOKUP(K492,[1]Hoja1!$B$2:$F$14234,4,FALSE),"")</f>
        <v/>
      </c>
      <c r="O492" s="193" t="s">
        <v>23061</v>
      </c>
      <c r="P492" s="185" t="s">
        <v>14894</v>
      </c>
      <c r="Q492" s="185"/>
      <c r="R492" s="185"/>
      <c r="S492" s="185"/>
      <c r="T492" s="185" t="s">
        <v>179</v>
      </c>
      <c r="U492" s="185" t="s">
        <v>22181</v>
      </c>
      <c r="V492" s="185" t="s">
        <v>21444</v>
      </c>
      <c r="W492" s="185"/>
      <c r="X492" s="185"/>
      <c r="Y492" s="191"/>
      <c r="Z492" s="187"/>
      <c r="AA492" s="166" t="s">
        <v>21489</v>
      </c>
      <c r="AB492" s="166"/>
      <c r="AC492" s="166"/>
      <c r="AD492" s="166"/>
      <c r="AE492" s="166"/>
      <c r="AF492" s="166"/>
      <c r="AG492" s="166"/>
      <c r="AH492" s="166"/>
      <c r="AI492" s="166"/>
      <c r="AJ492" s="169"/>
      <c r="AK492" s="169"/>
      <c r="AL492" s="169"/>
      <c r="AM492" s="169"/>
      <c r="AN492" s="169"/>
      <c r="AO492" s="166"/>
      <c r="AP492" s="187"/>
      <c r="AQ492" s="180"/>
    </row>
    <row r="493" spans="1:43" s="189" customFormat="1" ht="24.75" customHeight="1" x14ac:dyDescent="0.2">
      <c r="A493" s="180">
        <v>492</v>
      </c>
      <c r="B493" s="181" t="s">
        <v>23062</v>
      </c>
      <c r="C493" s="182" t="s">
        <v>23063</v>
      </c>
      <c r="D493" s="207" t="str">
        <f>+INDEX([2]REPORTE_SEG_EXPEDIENTES!$F$1:$F$3006,MATCH(Tabla13[[#This Row],[REGISTRO]],[2]REPORTE_SEG_EXPEDIENTES!$B$1:$B$3006,0))</f>
        <v>17/05/2023</v>
      </c>
      <c r="E493" s="207"/>
      <c r="F493" s="183" t="s">
        <v>11973</v>
      </c>
      <c r="G493" s="207">
        <v>45089</v>
      </c>
      <c r="H493" s="207">
        <v>45089</v>
      </c>
      <c r="I493" s="207">
        <f t="shared" si="13"/>
        <v>45059</v>
      </c>
      <c r="J493" s="328" t="e">
        <f>IF(I493="-","NO ES TUPA",IF(Tabla5[[#This Row],[FECHA FIRMA]]&lt;=Tabla5[[#This Row],[FECHA DE PLAZO MAXIMO DE ATENCION]],"SI","NO"))</f>
        <v>#VALUE!</v>
      </c>
      <c r="K493" s="185"/>
      <c r="L493" s="185" t="str">
        <f>IFERROR(VLOOKUP(K493,[1]Hoja1!$B$2:$F$14234,2,FALSE),"")</f>
        <v/>
      </c>
      <c r="M493" s="185" t="str">
        <f>IFERROR(VLOOKUP(K493,[1]Hoja1!$B$2:$F$14234,3,FALSE),"")</f>
        <v/>
      </c>
      <c r="N493" s="185" t="str">
        <f>IFERROR(VLOOKUP(K493,[1]Hoja1!$B$2:$F$14234,4,FALSE),"")</f>
        <v/>
      </c>
      <c r="O493" s="193" t="s">
        <v>23064</v>
      </c>
      <c r="P493" s="185" t="s">
        <v>14894</v>
      </c>
      <c r="Q493" s="185"/>
      <c r="R493" s="185"/>
      <c r="S493" s="185"/>
      <c r="T493" s="185" t="s">
        <v>19113</v>
      </c>
      <c r="U493" s="185"/>
      <c r="V493" s="185" t="s">
        <v>1981</v>
      </c>
      <c r="W493" s="185"/>
      <c r="X493" s="185"/>
      <c r="Y493" s="191"/>
      <c r="Z493" s="187"/>
      <c r="AA493" s="166"/>
      <c r="AB493" s="166" t="s">
        <v>21489</v>
      </c>
      <c r="AC493" s="166"/>
      <c r="AD493" s="166"/>
      <c r="AE493" s="166"/>
      <c r="AF493" s="166"/>
      <c r="AG493" s="166"/>
      <c r="AH493" s="166"/>
      <c r="AI493" s="166"/>
      <c r="AJ493" s="169"/>
      <c r="AK493" s="169"/>
      <c r="AL493" s="169"/>
      <c r="AM493" s="169"/>
      <c r="AN493" s="169"/>
      <c r="AO493" s="166"/>
      <c r="AP493" s="187"/>
      <c r="AQ493" s="180"/>
    </row>
    <row r="494" spans="1:43" s="189" customFormat="1" ht="24.75" customHeight="1" x14ac:dyDescent="0.2">
      <c r="A494" s="180">
        <v>493</v>
      </c>
      <c r="B494" s="181" t="s">
        <v>23065</v>
      </c>
      <c r="C494" s="182" t="s">
        <v>15074</v>
      </c>
      <c r="D494" s="207" t="e">
        <f>+INDEX([2]REPORTE_SEG_EXPEDIENTES!$F$1:$F$3006,MATCH(Tabla13[[#This Row],[REGISTRO]],[2]REPORTE_SEG_EXPEDIENTES!$B$1:$B$3006,0))</f>
        <v>#N/A</v>
      </c>
      <c r="E494" s="207"/>
      <c r="F494" s="183" t="s">
        <v>11973</v>
      </c>
      <c r="G494" s="207">
        <v>45089</v>
      </c>
      <c r="H494" s="207">
        <v>45089</v>
      </c>
      <c r="I494" s="207" t="e">
        <f t="shared" si="13"/>
        <v>#N/A</v>
      </c>
      <c r="J494" s="328" t="e">
        <f>IF(I494="-","NO ES TUPA",IF(Tabla5[[#This Row],[FECHA FIRMA]]&lt;=Tabla5[[#This Row],[FECHA DE PLAZO MAXIMO DE ATENCION]],"SI","NO"))</f>
        <v>#N/A</v>
      </c>
      <c r="K494" s="185"/>
      <c r="L494" s="185" t="str">
        <f>IFERROR(VLOOKUP(K494,[1]Hoja1!$B$2:$F$14234,2,FALSE),"")</f>
        <v/>
      </c>
      <c r="M494" s="185" t="str">
        <f>IFERROR(VLOOKUP(K494,[1]Hoja1!$B$2:$F$14234,3,FALSE),"")</f>
        <v/>
      </c>
      <c r="N494" s="185" t="str">
        <f>IFERROR(VLOOKUP(K494,[1]Hoja1!$B$2:$F$14234,4,FALSE),"")</f>
        <v/>
      </c>
      <c r="O494" s="193" t="s">
        <v>19764</v>
      </c>
      <c r="P494" s="185" t="s">
        <v>14894</v>
      </c>
      <c r="Q494" s="185"/>
      <c r="R494" s="185"/>
      <c r="S494" s="185"/>
      <c r="T494" s="185" t="s">
        <v>19113</v>
      </c>
      <c r="U494" s="185"/>
      <c r="V494" s="185" t="s">
        <v>1981</v>
      </c>
      <c r="W494" s="185"/>
      <c r="X494" s="185"/>
      <c r="Y494" s="191"/>
      <c r="Z494" s="187"/>
      <c r="AA494" s="166"/>
      <c r="AB494" s="166" t="s">
        <v>21489</v>
      </c>
      <c r="AC494" s="166"/>
      <c r="AD494" s="166" t="s">
        <v>21489</v>
      </c>
      <c r="AE494" s="166"/>
      <c r="AF494" s="166"/>
      <c r="AG494" s="166"/>
      <c r="AH494" s="166"/>
      <c r="AI494" s="166"/>
      <c r="AJ494" s="169"/>
      <c r="AK494" s="169"/>
      <c r="AL494" s="169"/>
      <c r="AM494" s="169"/>
      <c r="AN494" s="169"/>
      <c r="AO494" s="166"/>
      <c r="AP494" s="187"/>
      <c r="AQ494" s="180"/>
    </row>
    <row r="495" spans="1:43" s="189" customFormat="1" ht="24.75" customHeight="1" x14ac:dyDescent="0.2">
      <c r="A495" s="180">
        <v>494</v>
      </c>
      <c r="B495" s="181" t="s">
        <v>23066</v>
      </c>
      <c r="C495" s="182" t="s">
        <v>23067</v>
      </c>
      <c r="D495" s="207" t="e">
        <f>+INDEX([2]REPORTE_SEG_EXPEDIENTES!$F$1:$F$3006,MATCH(Tabla13[[#This Row],[REGISTRO]],[2]REPORTE_SEG_EXPEDIENTES!$B$1:$B$3006,0))</f>
        <v>#N/A</v>
      </c>
      <c r="E495" s="207"/>
      <c r="F495" s="183" t="s">
        <v>11973</v>
      </c>
      <c r="G495" s="207">
        <v>45089</v>
      </c>
      <c r="H495" s="207">
        <v>45089</v>
      </c>
      <c r="I495" s="207" t="s">
        <v>20</v>
      </c>
      <c r="J495" s="328" t="str">
        <f>IF(I495="-","NO ES TUPA",IF(Tabla5[[#This Row],[FECHA FIRMA]]&lt;=Tabla5[[#This Row],[FECHA DE PLAZO MAXIMO DE ATENCION]],"SI","NO"))</f>
        <v>NO ES TUPA</v>
      </c>
      <c r="K495" s="185"/>
      <c r="L495" s="185" t="str">
        <f>IFERROR(VLOOKUP(K495,[1]Hoja1!$B$2:$F$14234,2,FALSE),"")</f>
        <v/>
      </c>
      <c r="M495" s="185" t="str">
        <f>IFERROR(VLOOKUP(K495,[1]Hoja1!$B$2:$F$14234,3,FALSE),"")</f>
        <v/>
      </c>
      <c r="N495" s="185" t="str">
        <f>IFERROR(VLOOKUP(K495,[1]Hoja1!$B$2:$F$14234,4,FALSE),"")</f>
        <v/>
      </c>
      <c r="O495" s="193" t="s">
        <v>23068</v>
      </c>
      <c r="P495" s="185" t="s">
        <v>14894</v>
      </c>
      <c r="Q495" s="185"/>
      <c r="R495" s="185"/>
      <c r="S495" s="185"/>
      <c r="T495" s="185" t="s">
        <v>19143</v>
      </c>
      <c r="U495" s="185" t="s">
        <v>23019</v>
      </c>
      <c r="V495" s="185" t="s">
        <v>21444</v>
      </c>
      <c r="W495" s="185"/>
      <c r="X495" s="185"/>
      <c r="Y495" s="191"/>
      <c r="Z495" s="187"/>
      <c r="AA495" s="166"/>
      <c r="AB495" s="166"/>
      <c r="AC495" s="166"/>
      <c r="AD495" s="166"/>
      <c r="AE495" s="166"/>
      <c r="AF495" s="166"/>
      <c r="AG495" s="166"/>
      <c r="AH495" s="166"/>
      <c r="AI495" s="166"/>
      <c r="AJ495" s="169"/>
      <c r="AK495" s="169"/>
      <c r="AL495" s="169"/>
      <c r="AM495" s="169"/>
      <c r="AN495" s="169"/>
      <c r="AO495" s="166"/>
      <c r="AP495" s="187"/>
      <c r="AQ495" s="180"/>
    </row>
    <row r="496" spans="1:43" ht="24.75" customHeight="1" x14ac:dyDescent="0.25">
      <c r="A496" s="180">
        <v>495</v>
      </c>
      <c r="B496" s="181" t="s">
        <v>23069</v>
      </c>
      <c r="C496" s="182" t="s">
        <v>23070</v>
      </c>
      <c r="D496" s="207" t="str">
        <f>+INDEX([2]REPORTE_SEG_EXPEDIENTES!$F$1:$F$3006,MATCH(Tabla13[[#This Row],[REGISTRO]],[2]REPORTE_SEG_EXPEDIENTES!$B$1:$B$3006,0))</f>
        <v>09/05/2023</v>
      </c>
      <c r="E496" s="207"/>
      <c r="F496" s="183" t="s">
        <v>11973</v>
      </c>
      <c r="G496" s="207">
        <v>45090</v>
      </c>
      <c r="H496" s="207">
        <v>45090</v>
      </c>
      <c r="I496" s="207">
        <f t="shared" ref="I496:I523" si="14">DATE(YEAR(D496), MONTH(D496), DAY(D496) + QUOTIENT(15 + DAY(D496) - 1 + DAY(DAY(D496 + 15)), 5) * 2 + DAY(D496 + 15) - DAY(D496))</f>
        <v>45088</v>
      </c>
      <c r="J496" s="328" t="e">
        <f>IF(I496="-","NO ES TUPA",IF(Tabla5[[#This Row],[FECHA FIRMA]]&lt;=Tabla5[[#This Row],[FECHA DE PLAZO MAXIMO DE ATENCION]],"SI","NO"))</f>
        <v>#VALUE!</v>
      </c>
      <c r="K496" s="185">
        <v>10602</v>
      </c>
      <c r="L496" s="185" t="str">
        <f>IFERROR(VLOOKUP(K496,[1]Hoja1!$B$2:$F$14234,2,FALSE),"")</f>
        <v>JOSE LUIS</v>
      </c>
      <c r="M496" s="185" t="str">
        <f>IFERROR(VLOOKUP(K496,[1]Hoja1!$B$2:$F$14234,3,FALSE),"")</f>
        <v>PL-10602-PM</v>
      </c>
      <c r="N496" s="185" t="s">
        <v>23071</v>
      </c>
      <c r="O496" s="193" t="s">
        <v>23072</v>
      </c>
      <c r="P496" s="185" t="s">
        <v>14894</v>
      </c>
      <c r="Q496" s="185"/>
      <c r="R496" s="185"/>
      <c r="S496" s="185"/>
      <c r="T496" s="185" t="s">
        <v>78</v>
      </c>
      <c r="U496" s="185"/>
      <c r="V496" s="185" t="s">
        <v>1981</v>
      </c>
      <c r="W496" s="185" t="s">
        <v>5783</v>
      </c>
      <c r="X496" s="185"/>
      <c r="Y496" s="191"/>
      <c r="Z496" s="187"/>
      <c r="AA496" s="166" t="s">
        <v>21489</v>
      </c>
      <c r="AB496" s="166"/>
      <c r="AC496" s="166" t="s">
        <v>21489</v>
      </c>
      <c r="AD496" s="166"/>
      <c r="AE496" s="166"/>
      <c r="AF496" s="166"/>
      <c r="AG496" s="166"/>
      <c r="AH496" s="166"/>
      <c r="AI496" s="166"/>
      <c r="AJ496" s="169"/>
      <c r="AK496" s="169"/>
      <c r="AL496" s="169"/>
      <c r="AM496" s="169"/>
      <c r="AN496" s="169"/>
      <c r="AO496" s="166"/>
      <c r="AP496" s="187"/>
      <c r="AQ496" s="180"/>
    </row>
    <row r="497" spans="1:43" s="189" customFormat="1" ht="24.75" customHeight="1" x14ac:dyDescent="0.2">
      <c r="A497" s="180">
        <v>496</v>
      </c>
      <c r="B497" s="181" t="s">
        <v>23073</v>
      </c>
      <c r="C497" s="182" t="s">
        <v>23074</v>
      </c>
      <c r="D497" s="207" t="str">
        <f>+INDEX([2]REPORTE_SEG_EXPEDIENTES!$F$1:$F$3006,MATCH(Tabla13[[#This Row],[REGISTRO]],[2]REPORTE_SEG_EXPEDIENTES!$B$1:$B$3006,0))</f>
        <v>12/06/2023</v>
      </c>
      <c r="E497" s="207"/>
      <c r="F497" s="183" t="s">
        <v>11973</v>
      </c>
      <c r="G497" s="207">
        <v>45090</v>
      </c>
      <c r="H497" s="207">
        <v>45090</v>
      </c>
      <c r="I497" s="207">
        <f t="shared" si="14"/>
        <v>45124</v>
      </c>
      <c r="J497" s="328" t="e">
        <f>IF(I497="-","NO ES TUPA",IF(Tabla5[[#This Row],[FECHA FIRMA]]&lt;=Tabla5[[#This Row],[FECHA DE PLAZO MAXIMO DE ATENCION]],"SI","NO"))</f>
        <v>#VALUE!</v>
      </c>
      <c r="K497" s="185"/>
      <c r="L497" s="185" t="str">
        <f>IFERROR(VLOOKUP(K497,[1]Hoja1!$B$2:$F$14234,2,FALSE),"")</f>
        <v/>
      </c>
      <c r="M497" s="185" t="str">
        <f>IFERROR(VLOOKUP(K497,[1]Hoja1!$B$2:$F$14234,3,FALSE),"")</f>
        <v/>
      </c>
      <c r="N497" s="185" t="str">
        <f>IFERROR(VLOOKUP(K497,[1]Hoja1!$B$2:$F$14234,4,FALSE),"")</f>
        <v/>
      </c>
      <c r="O497" s="193" t="s">
        <v>23075</v>
      </c>
      <c r="P497" s="185" t="s">
        <v>14894</v>
      </c>
      <c r="Q497" s="185"/>
      <c r="R497" s="185"/>
      <c r="S497" s="185"/>
      <c r="T497" s="185" t="s">
        <v>179</v>
      </c>
      <c r="U497" s="185" t="s">
        <v>22761</v>
      </c>
      <c r="V497" s="185" t="s">
        <v>21444</v>
      </c>
      <c r="W497" s="185"/>
      <c r="X497" s="185"/>
      <c r="Y497" s="191"/>
      <c r="Z497" s="187"/>
      <c r="AA497" s="166"/>
      <c r="AB497" s="166" t="s">
        <v>21489</v>
      </c>
      <c r="AC497" s="166"/>
      <c r="AD497" s="166"/>
      <c r="AE497" s="166"/>
      <c r="AF497" s="166"/>
      <c r="AG497" s="166"/>
      <c r="AH497" s="166"/>
      <c r="AI497" s="166"/>
      <c r="AJ497" s="169"/>
      <c r="AK497" s="169"/>
      <c r="AL497" s="169"/>
      <c r="AM497" s="169"/>
      <c r="AN497" s="169"/>
      <c r="AO497" s="166"/>
      <c r="AP497" s="187"/>
      <c r="AQ497" s="180"/>
    </row>
    <row r="498" spans="1:43" s="189" customFormat="1" ht="24.75" customHeight="1" x14ac:dyDescent="0.2">
      <c r="A498" s="180">
        <v>497</v>
      </c>
      <c r="B498" s="181" t="s">
        <v>23076</v>
      </c>
      <c r="C498" s="182" t="s">
        <v>23077</v>
      </c>
      <c r="D498" s="207" t="str">
        <f>+INDEX([2]REPORTE_SEG_EXPEDIENTES!$F$1:$F$3006,MATCH(Tabla13[[#This Row],[REGISTRO]],[2]REPORTE_SEG_EXPEDIENTES!$B$1:$B$3006,0))</f>
        <v>25/04/2023</v>
      </c>
      <c r="E498" s="207"/>
      <c r="F498" s="183" t="s">
        <v>11973</v>
      </c>
      <c r="G498" s="207">
        <v>45090</v>
      </c>
      <c r="H498" s="207">
        <v>45090</v>
      </c>
      <c r="I498" s="207">
        <f t="shared" si="14"/>
        <v>45044</v>
      </c>
      <c r="J498" s="328" t="e">
        <f>IF(I498="-","NO ES TUPA",IF(Tabla5[[#This Row],[FECHA FIRMA]]&lt;=Tabla5[[#This Row],[FECHA DE PLAZO MAXIMO DE ATENCION]],"SI","NO"))</f>
        <v>#VALUE!</v>
      </c>
      <c r="K498" s="185"/>
      <c r="L498" s="185" t="str">
        <f>IFERROR(VLOOKUP(K498,[1]Hoja1!$B$2:$F$14234,2,FALSE),"")</f>
        <v/>
      </c>
      <c r="M498" s="185" t="str">
        <f>IFERROR(VLOOKUP(K498,[1]Hoja1!$B$2:$F$14234,3,FALSE),"")</f>
        <v/>
      </c>
      <c r="N498" s="185" t="str">
        <f>IFERROR(VLOOKUP(K498,[1]Hoja1!$B$2:$F$14234,4,FALSE),"")</f>
        <v/>
      </c>
      <c r="O498" s="193" t="s">
        <v>23078</v>
      </c>
      <c r="P498" s="185" t="s">
        <v>14894</v>
      </c>
      <c r="Q498" s="185"/>
      <c r="R498" s="185"/>
      <c r="S498" s="185"/>
      <c r="T498" s="185" t="s">
        <v>179</v>
      </c>
      <c r="U498" s="185" t="s">
        <v>21618</v>
      </c>
      <c r="V498" s="185" t="s">
        <v>21444</v>
      </c>
      <c r="W498" s="185"/>
      <c r="X498" s="185"/>
      <c r="Y498" s="191"/>
      <c r="Z498" s="187"/>
      <c r="AA498" s="166"/>
      <c r="AB498" s="166" t="s">
        <v>21489</v>
      </c>
      <c r="AC498" s="166"/>
      <c r="AD498" s="166"/>
      <c r="AE498" s="166"/>
      <c r="AF498" s="166"/>
      <c r="AG498" s="166"/>
      <c r="AH498" s="166"/>
      <c r="AI498" s="166"/>
      <c r="AJ498" s="169"/>
      <c r="AK498" s="169"/>
      <c r="AL498" s="169"/>
      <c r="AM498" s="169"/>
      <c r="AN498" s="169"/>
      <c r="AO498" s="166"/>
      <c r="AP498" s="187"/>
      <c r="AQ498" s="180"/>
    </row>
    <row r="499" spans="1:43" ht="24.75" customHeight="1" x14ac:dyDescent="0.25">
      <c r="A499" s="180">
        <v>498</v>
      </c>
      <c r="B499" s="181" t="s">
        <v>23079</v>
      </c>
      <c r="C499" s="182" t="s">
        <v>23080</v>
      </c>
      <c r="D499" s="207" t="str">
        <f>+INDEX([2]REPORTE_SEG_EXPEDIENTES!$F$1:$F$3006,MATCH(Tabla13[[#This Row],[REGISTRO]],[2]REPORTE_SEG_EXPEDIENTES!$B$1:$B$3006,0))</f>
        <v>04/07/2022</v>
      </c>
      <c r="E499" s="207"/>
      <c r="F499" s="183" t="s">
        <v>11973</v>
      </c>
      <c r="G499" s="207">
        <v>45090</v>
      </c>
      <c r="H499" s="207">
        <v>45090</v>
      </c>
      <c r="I499" s="207">
        <f t="shared" si="14"/>
        <v>44775</v>
      </c>
      <c r="J499" s="328" t="e">
        <f>IF(I499="-","NO ES TUPA",IF(Tabla5[[#This Row],[FECHA FIRMA]]&lt;=Tabla5[[#This Row],[FECHA DE PLAZO MAXIMO DE ATENCION]],"SI","NO"))</f>
        <v>#VALUE!</v>
      </c>
      <c r="K499" s="185">
        <v>3533</v>
      </c>
      <c r="L499" s="185" t="str">
        <f>IFERROR(VLOOKUP(K499,[1]Hoja1!$B$2:$F$14234,2,FALSE),"")</f>
        <v>MI BARTOLITA</v>
      </c>
      <c r="M499" s="185" t="str">
        <f>IFERROR(VLOOKUP(K499,[1]Hoja1!$B$2:$F$14234,3,FALSE),"")</f>
        <v>PL-3533-CM</v>
      </c>
      <c r="N499" s="185" t="s">
        <v>23081</v>
      </c>
      <c r="O499" s="193" t="s">
        <v>23082</v>
      </c>
      <c r="P499" s="185" t="s">
        <v>14894</v>
      </c>
      <c r="Q499" s="198" t="s">
        <v>23</v>
      </c>
      <c r="R499" s="185"/>
      <c r="S499" s="185"/>
      <c r="T499" s="185" t="s">
        <v>78</v>
      </c>
      <c r="U499" s="185"/>
      <c r="V499" s="185" t="s">
        <v>1981</v>
      </c>
      <c r="W499" s="185" t="s">
        <v>5783</v>
      </c>
      <c r="X499" s="185"/>
      <c r="Y499" s="191"/>
      <c r="Z499" s="187"/>
      <c r="AA499" s="166" t="s">
        <v>21489</v>
      </c>
      <c r="AB499" s="166"/>
      <c r="AC499" s="166" t="s">
        <v>21489</v>
      </c>
      <c r="AD499" s="166"/>
      <c r="AE499" s="166"/>
      <c r="AF499" s="166"/>
      <c r="AG499" s="166"/>
      <c r="AH499" s="166"/>
      <c r="AI499" s="166"/>
      <c r="AJ499" s="169"/>
      <c r="AK499" s="169"/>
      <c r="AL499" s="169"/>
      <c r="AM499" s="169"/>
      <c r="AN499" s="169"/>
      <c r="AO499" s="166"/>
      <c r="AP499" s="187"/>
      <c r="AQ499" s="180"/>
    </row>
    <row r="500" spans="1:43" s="189" customFormat="1" ht="24.75" customHeight="1" x14ac:dyDescent="0.2">
      <c r="A500" s="180">
        <v>499</v>
      </c>
      <c r="B500" s="181" t="s">
        <v>23083</v>
      </c>
      <c r="C500" s="182" t="s">
        <v>23084</v>
      </c>
      <c r="D500" s="207" t="str">
        <f>+INDEX([2]REPORTE_SEG_EXPEDIENTES!$F$1:$F$3006,MATCH(Tabla13[[#This Row],[REGISTRO]],[2]REPORTE_SEG_EXPEDIENTES!$B$1:$B$3006,0))</f>
        <v>23/03/2023</v>
      </c>
      <c r="E500" s="207"/>
      <c r="F500" s="183" t="s">
        <v>11973</v>
      </c>
      <c r="G500" s="207">
        <v>45091</v>
      </c>
      <c r="H500" s="207">
        <v>45091</v>
      </c>
      <c r="I500" s="207">
        <f t="shared" si="14"/>
        <v>45008</v>
      </c>
      <c r="J500" s="328" t="e">
        <f>IF(I500="-","NO ES TUPA",IF(Tabla5[[#This Row],[FECHA FIRMA]]&lt;=Tabla5[[#This Row],[FECHA DE PLAZO MAXIMO DE ATENCION]],"SI","NO"))</f>
        <v>#VALUE!</v>
      </c>
      <c r="K500" s="185"/>
      <c r="L500" s="185" t="str">
        <f>IFERROR(VLOOKUP(K500,[1]Hoja1!$B$2:$F$14234,2,FALSE),"")</f>
        <v/>
      </c>
      <c r="M500" s="185" t="str">
        <f>IFERROR(VLOOKUP(K500,[1]Hoja1!$B$2:$F$14234,3,FALSE),"")</f>
        <v/>
      </c>
      <c r="N500" s="185" t="str">
        <f>IFERROR(VLOOKUP(K500,[1]Hoja1!$B$2:$F$14234,4,FALSE),"")</f>
        <v/>
      </c>
      <c r="O500" s="193" t="s">
        <v>23085</v>
      </c>
      <c r="P500" s="185" t="s">
        <v>14894</v>
      </c>
      <c r="Q500" s="185"/>
      <c r="R500" s="185"/>
      <c r="S500" s="185"/>
      <c r="T500" s="185" t="s">
        <v>342</v>
      </c>
      <c r="U500" s="185" t="s">
        <v>23086</v>
      </c>
      <c r="V500" s="185" t="s">
        <v>1981</v>
      </c>
      <c r="W500" s="185"/>
      <c r="X500" s="185"/>
      <c r="Y500" s="191"/>
      <c r="Z500" s="187"/>
      <c r="AA500" s="166" t="s">
        <v>21489</v>
      </c>
      <c r="AB500" s="166"/>
      <c r="AC500" s="166"/>
      <c r="AD500" s="166"/>
      <c r="AE500" s="166"/>
      <c r="AF500" s="166"/>
      <c r="AG500" s="166"/>
      <c r="AH500" s="166"/>
      <c r="AI500" s="166"/>
      <c r="AJ500" s="169"/>
      <c r="AK500" s="169"/>
      <c r="AL500" s="169"/>
      <c r="AM500" s="169"/>
      <c r="AN500" s="169"/>
      <c r="AO500" s="166"/>
      <c r="AP500" s="187"/>
      <c r="AQ500" s="180"/>
    </row>
    <row r="501" spans="1:43" s="189" customFormat="1" ht="24.75" customHeight="1" x14ac:dyDescent="0.2">
      <c r="A501" s="180">
        <v>500</v>
      </c>
      <c r="B501" s="181" t="s">
        <v>23087</v>
      </c>
      <c r="C501" s="182" t="s">
        <v>23088</v>
      </c>
      <c r="D501" s="207" t="str">
        <f>+INDEX([2]REPORTE_SEG_EXPEDIENTES!$F$1:$F$3006,MATCH(Tabla13[[#This Row],[REGISTRO]],[2]REPORTE_SEG_EXPEDIENTES!$B$1:$B$3006,0))</f>
        <v>05/06/2023</v>
      </c>
      <c r="E501" s="207"/>
      <c r="F501" s="183" t="s">
        <v>11973</v>
      </c>
      <c r="G501" s="207">
        <v>45092</v>
      </c>
      <c r="H501" s="207">
        <v>45092</v>
      </c>
      <c r="I501" s="207">
        <f t="shared" si="14"/>
        <v>45111</v>
      </c>
      <c r="J501" s="328" t="e">
        <f>IF(I501="-","NO ES TUPA",IF(Tabla5[[#This Row],[FECHA FIRMA]]&lt;=Tabla5[[#This Row],[FECHA DE PLAZO MAXIMO DE ATENCION]],"SI","NO"))</f>
        <v>#VALUE!</v>
      </c>
      <c r="K501" s="185"/>
      <c r="L501" s="185" t="str">
        <f>IFERROR(VLOOKUP(K501,[1]Hoja1!$B$2:$F$14234,2,FALSE),"")</f>
        <v/>
      </c>
      <c r="M501" s="185" t="str">
        <f>IFERROR(VLOOKUP(K501,[1]Hoja1!$B$2:$F$14234,3,FALSE),"")</f>
        <v/>
      </c>
      <c r="N501" s="185" t="str">
        <f>IFERROR(VLOOKUP(K501,[1]Hoja1!$B$2:$F$14234,4,FALSE),"")</f>
        <v/>
      </c>
      <c r="O501" s="193" t="s">
        <v>23089</v>
      </c>
      <c r="P501" s="185" t="s">
        <v>14894</v>
      </c>
      <c r="Q501" s="185"/>
      <c r="R501" s="185"/>
      <c r="S501" s="185"/>
      <c r="T501" s="185" t="s">
        <v>179</v>
      </c>
      <c r="U501" s="185" t="s">
        <v>22761</v>
      </c>
      <c r="V501" s="185" t="s">
        <v>21444</v>
      </c>
      <c r="W501" s="185"/>
      <c r="X501" s="185"/>
      <c r="Y501" s="191"/>
      <c r="Z501" s="187"/>
      <c r="AA501" s="166"/>
      <c r="AB501" s="166" t="s">
        <v>21489</v>
      </c>
      <c r="AC501" s="166"/>
      <c r="AD501" s="166"/>
      <c r="AE501" s="166"/>
      <c r="AF501" s="166"/>
      <c r="AG501" s="166"/>
      <c r="AH501" s="166"/>
      <c r="AI501" s="166"/>
      <c r="AJ501" s="169"/>
      <c r="AK501" s="169"/>
      <c r="AL501" s="169"/>
      <c r="AM501" s="169"/>
      <c r="AN501" s="169"/>
      <c r="AO501" s="166"/>
      <c r="AP501" s="187"/>
      <c r="AQ501" s="180"/>
    </row>
    <row r="502" spans="1:43" s="189" customFormat="1" ht="24.75" customHeight="1" x14ac:dyDescent="0.2">
      <c r="A502" s="180">
        <v>501</v>
      </c>
      <c r="B502" s="181" t="s">
        <v>23090</v>
      </c>
      <c r="C502" s="182" t="s">
        <v>23091</v>
      </c>
      <c r="D502" s="207" t="str">
        <f>+INDEX([2]REPORTE_SEG_EXPEDIENTES!$F$1:$F$3006,MATCH(Tabla13[[#This Row],[REGISTRO]],[2]REPORTE_SEG_EXPEDIENTES!$B$1:$B$3006,0))</f>
        <v>10/04/2023</v>
      </c>
      <c r="E502" s="207"/>
      <c r="F502" s="183" t="s">
        <v>11973</v>
      </c>
      <c r="G502" s="207">
        <v>45092</v>
      </c>
      <c r="H502" s="207">
        <v>45092</v>
      </c>
      <c r="I502" s="207">
        <f t="shared" si="14"/>
        <v>45059</v>
      </c>
      <c r="J502" s="328" t="e">
        <f>IF(I502="-","NO ES TUPA",IF(Tabla5[[#This Row],[FECHA FIRMA]]&lt;=Tabla5[[#This Row],[FECHA DE PLAZO MAXIMO DE ATENCION]],"SI","NO"))</f>
        <v>#VALUE!</v>
      </c>
      <c r="K502" s="185"/>
      <c r="L502" s="185" t="str">
        <f>IFERROR(VLOOKUP(K502,[1]Hoja1!$B$2:$F$14234,2,FALSE),"")</f>
        <v/>
      </c>
      <c r="M502" s="185" t="str">
        <f>IFERROR(VLOOKUP(K502,[1]Hoja1!$B$2:$F$14234,3,FALSE),"")</f>
        <v/>
      </c>
      <c r="N502" s="185" t="str">
        <f>IFERROR(VLOOKUP(K502,[1]Hoja1!$B$2:$F$14234,4,FALSE),"")</f>
        <v/>
      </c>
      <c r="O502" s="193" t="s">
        <v>23092</v>
      </c>
      <c r="P502" s="185" t="s">
        <v>14894</v>
      </c>
      <c r="Q502" s="185"/>
      <c r="R502" s="185"/>
      <c r="S502" s="185"/>
      <c r="T502" s="185" t="s">
        <v>21449</v>
      </c>
      <c r="U502" s="185"/>
      <c r="V502" s="185" t="s">
        <v>1981</v>
      </c>
      <c r="W502" s="185"/>
      <c r="X502" s="185" t="s">
        <v>20298</v>
      </c>
      <c r="Y502" s="191"/>
      <c r="Z502" s="187"/>
      <c r="AA502" s="166"/>
      <c r="AB502" s="166" t="s">
        <v>21489</v>
      </c>
      <c r="AC502" s="166"/>
      <c r="AD502" s="166"/>
      <c r="AE502" s="166"/>
      <c r="AF502" s="166"/>
      <c r="AG502" s="166"/>
      <c r="AH502" s="166"/>
      <c r="AI502" s="169"/>
      <c r="AJ502" s="169"/>
      <c r="AK502" s="169"/>
      <c r="AL502" s="169"/>
      <c r="AM502" s="169"/>
      <c r="AN502" s="166"/>
      <c r="AO502" s="166" t="s">
        <v>21489</v>
      </c>
      <c r="AP502" s="187"/>
      <c r="AQ502" s="180"/>
    </row>
    <row r="503" spans="1:43" ht="24.75" customHeight="1" x14ac:dyDescent="0.25">
      <c r="A503" s="180">
        <v>502</v>
      </c>
      <c r="B503" s="181" t="s">
        <v>23093</v>
      </c>
      <c r="C503" s="182" t="s">
        <v>23094</v>
      </c>
      <c r="D503" s="207" t="str">
        <f>+INDEX([2]REPORTE_SEG_EXPEDIENTES!$F$1:$F$3006,MATCH(Tabla13[[#This Row],[REGISTRO]],[2]REPORTE_SEG_EXPEDIENTES!$B$1:$B$3006,0))</f>
        <v>02/05/2023</v>
      </c>
      <c r="E503" s="207"/>
      <c r="F503" s="183" t="s">
        <v>11973</v>
      </c>
      <c r="G503" s="207">
        <v>45092</v>
      </c>
      <c r="H503" s="207">
        <v>45092</v>
      </c>
      <c r="I503" s="207">
        <f t="shared" si="14"/>
        <v>45075</v>
      </c>
      <c r="J503" s="328" t="e">
        <f>IF(I503="-","NO ES TUPA",IF(Tabla5[[#This Row],[FECHA FIRMA]]&lt;=Tabla5[[#This Row],[FECHA DE PLAZO MAXIMO DE ATENCION]],"SI","NO"))</f>
        <v>#VALUE!</v>
      </c>
      <c r="K503" s="185">
        <v>6578</v>
      </c>
      <c r="L503" s="185" t="str">
        <f>IFERROR(VLOOKUP(K503,[1]Hoja1!$B$2:$F$14234,2,FALSE),"")</f>
        <v>JEHOVA ES LUZ DEL MUNDO</v>
      </c>
      <c r="M503" s="185" t="str">
        <f>IFERROR(VLOOKUP(K503,[1]Hoja1!$B$2:$F$14234,3,FALSE),"")</f>
        <v>PL-6578-PM</v>
      </c>
      <c r="N503" s="185" t="s">
        <v>22959</v>
      </c>
      <c r="O503" s="193" t="s">
        <v>23095</v>
      </c>
      <c r="P503" s="185" t="s">
        <v>14894</v>
      </c>
      <c r="Q503" s="185"/>
      <c r="R503" s="185"/>
      <c r="S503" s="185"/>
      <c r="T503" s="185" t="s">
        <v>78</v>
      </c>
      <c r="U503" s="185"/>
      <c r="V503" s="185" t="s">
        <v>1981</v>
      </c>
      <c r="W503" s="185" t="s">
        <v>5783</v>
      </c>
      <c r="X503" s="185"/>
      <c r="Y503" s="191"/>
      <c r="Z503" s="187"/>
      <c r="AA503" s="166" t="s">
        <v>21489</v>
      </c>
      <c r="AB503" s="166"/>
      <c r="AC503" s="166" t="s">
        <v>21489</v>
      </c>
      <c r="AD503" s="166"/>
      <c r="AE503" s="166"/>
      <c r="AF503" s="166"/>
      <c r="AG503" s="166"/>
      <c r="AH503" s="166"/>
      <c r="AI503" s="166"/>
      <c r="AJ503" s="169"/>
      <c r="AK503" s="169"/>
      <c r="AL503" s="169"/>
      <c r="AM503" s="169"/>
      <c r="AN503" s="169"/>
      <c r="AO503" s="166"/>
      <c r="AP503" s="187"/>
      <c r="AQ503" s="180"/>
    </row>
    <row r="504" spans="1:43" s="189" customFormat="1" ht="24.75" customHeight="1" x14ac:dyDescent="0.2">
      <c r="A504" s="180">
        <v>503</v>
      </c>
      <c r="B504" s="181" t="s">
        <v>23096</v>
      </c>
      <c r="C504" s="182" t="s">
        <v>23097</v>
      </c>
      <c r="D504" s="207" t="str">
        <f>+INDEX([2]REPORTE_SEG_EXPEDIENTES!$F$1:$F$3006,MATCH(Tabla13[[#This Row],[REGISTRO]],[2]REPORTE_SEG_EXPEDIENTES!$B$1:$B$3006,0))</f>
        <v>12/06/2023</v>
      </c>
      <c r="E504" s="207"/>
      <c r="F504" s="183" t="s">
        <v>11973</v>
      </c>
      <c r="G504" s="207">
        <v>45093</v>
      </c>
      <c r="H504" s="207">
        <v>45093</v>
      </c>
      <c r="I504" s="207">
        <f t="shared" si="14"/>
        <v>45124</v>
      </c>
      <c r="J504" s="328" t="e">
        <f>IF(I504="-","NO ES TUPA",IF(Tabla5[[#This Row],[FECHA FIRMA]]&lt;=Tabla5[[#This Row],[FECHA DE PLAZO MAXIMO DE ATENCION]],"SI","NO"))</f>
        <v>#VALUE!</v>
      </c>
      <c r="K504" s="185"/>
      <c r="L504" s="185" t="str">
        <f>IFERROR(VLOOKUP(K504,[1]Hoja1!$B$2:$F$14234,2,FALSE),"")</f>
        <v/>
      </c>
      <c r="M504" s="185" t="str">
        <f>IFERROR(VLOOKUP(K504,[1]Hoja1!$B$2:$F$14234,3,FALSE),"")</f>
        <v/>
      </c>
      <c r="N504" s="185" t="str">
        <f>IFERROR(VLOOKUP(K504,[1]Hoja1!$B$2:$F$14234,4,FALSE),"")</f>
        <v/>
      </c>
      <c r="O504" s="193" t="s">
        <v>23098</v>
      </c>
      <c r="P504" s="185" t="s">
        <v>14894</v>
      </c>
      <c r="Q504" s="185" t="s">
        <v>23</v>
      </c>
      <c r="R504" s="185" t="s">
        <v>21541</v>
      </c>
      <c r="S504" s="185" t="s">
        <v>21542</v>
      </c>
      <c r="T504" s="185" t="s">
        <v>21458</v>
      </c>
      <c r="U504" s="185"/>
      <c r="V504" s="185" t="s">
        <v>1981</v>
      </c>
      <c r="W504" s="185"/>
      <c r="X504" s="185"/>
      <c r="Y504" s="191"/>
      <c r="Z504" s="187"/>
      <c r="AA504" s="166" t="s">
        <v>21489</v>
      </c>
      <c r="AB504" s="166"/>
      <c r="AC504" s="166" t="s">
        <v>21489</v>
      </c>
      <c r="AD504" s="166"/>
      <c r="AE504" s="166"/>
      <c r="AF504" s="166"/>
      <c r="AG504" s="166"/>
      <c r="AH504" s="166"/>
      <c r="AI504" s="166"/>
      <c r="AJ504" s="169"/>
      <c r="AK504" s="169"/>
      <c r="AL504" s="169"/>
      <c r="AM504" s="169"/>
      <c r="AN504" s="169"/>
      <c r="AO504" s="166"/>
      <c r="AP504" s="187"/>
      <c r="AQ504" s="180"/>
    </row>
    <row r="505" spans="1:43" s="189" customFormat="1" ht="24.75" customHeight="1" x14ac:dyDescent="0.2">
      <c r="A505" s="180">
        <v>504</v>
      </c>
      <c r="B505" s="181" t="s">
        <v>23099</v>
      </c>
      <c r="C505" s="182" t="s">
        <v>23100</v>
      </c>
      <c r="D505" s="207" t="str">
        <f>+INDEX([2]REPORTE_SEG_EXPEDIENTES!$F$1:$F$3006,MATCH(Tabla13[[#This Row],[REGISTRO]],[2]REPORTE_SEG_EXPEDIENTES!$B$1:$B$3006,0))</f>
        <v>12/06/2023</v>
      </c>
      <c r="E505" s="207"/>
      <c r="F505" s="183" t="s">
        <v>11973</v>
      </c>
      <c r="G505" s="207">
        <v>45093</v>
      </c>
      <c r="H505" s="207">
        <v>45093</v>
      </c>
      <c r="I505" s="207">
        <f t="shared" si="14"/>
        <v>45124</v>
      </c>
      <c r="J505" s="328" t="e">
        <f>IF(I505="-","NO ES TUPA",IF(Tabla5[[#This Row],[FECHA FIRMA]]&lt;=Tabla5[[#This Row],[FECHA DE PLAZO MAXIMO DE ATENCION]],"SI","NO"))</f>
        <v>#VALUE!</v>
      </c>
      <c r="K505" s="185"/>
      <c r="L505" s="185" t="str">
        <f>IFERROR(VLOOKUP(K505,[1]Hoja1!$B$2:$F$14234,2,FALSE),"")</f>
        <v/>
      </c>
      <c r="M505" s="185" t="str">
        <f>IFERROR(VLOOKUP(K505,[1]Hoja1!$B$2:$F$14234,3,FALSE),"")</f>
        <v/>
      </c>
      <c r="N505" s="185" t="str">
        <f>IFERROR(VLOOKUP(K505,[1]Hoja1!$B$2:$F$14234,4,FALSE),"")</f>
        <v/>
      </c>
      <c r="O505" s="193" t="s">
        <v>23101</v>
      </c>
      <c r="P505" s="185" t="s">
        <v>14894</v>
      </c>
      <c r="Q505" s="185" t="s">
        <v>23</v>
      </c>
      <c r="R505" s="185" t="s">
        <v>21541</v>
      </c>
      <c r="S505" s="185" t="s">
        <v>21542</v>
      </c>
      <c r="T505" s="185" t="s">
        <v>21458</v>
      </c>
      <c r="U505" s="185"/>
      <c r="V505" s="185" t="s">
        <v>1981</v>
      </c>
      <c r="W505" s="185"/>
      <c r="X505" s="185"/>
      <c r="Y505" s="191"/>
      <c r="Z505" s="187"/>
      <c r="AA505" s="166" t="s">
        <v>21489</v>
      </c>
      <c r="AB505" s="166"/>
      <c r="AC505" s="166" t="s">
        <v>21489</v>
      </c>
      <c r="AD505" s="166"/>
      <c r="AE505" s="166"/>
      <c r="AF505" s="166"/>
      <c r="AG505" s="166"/>
      <c r="AH505" s="166"/>
      <c r="AI505" s="166"/>
      <c r="AJ505" s="169"/>
      <c r="AK505" s="169"/>
      <c r="AL505" s="169"/>
      <c r="AM505" s="169"/>
      <c r="AN505" s="169"/>
      <c r="AO505" s="166"/>
      <c r="AP505" s="187"/>
      <c r="AQ505" s="180"/>
    </row>
    <row r="506" spans="1:43" s="189" customFormat="1" ht="24.75" customHeight="1" x14ac:dyDescent="0.2">
      <c r="A506" s="180">
        <v>505</v>
      </c>
      <c r="B506" s="181" t="s">
        <v>23102</v>
      </c>
      <c r="C506" s="182" t="s">
        <v>23103</v>
      </c>
      <c r="D506" s="207" t="str">
        <f>+INDEX([2]REPORTE_SEG_EXPEDIENTES!$F$1:$F$3006,MATCH(Tabla13[[#This Row],[REGISTRO]],[2]REPORTE_SEG_EXPEDIENTES!$B$1:$B$3006,0))</f>
        <v>14/06/2023</v>
      </c>
      <c r="E506" s="207"/>
      <c r="F506" s="183" t="s">
        <v>11973</v>
      </c>
      <c r="G506" s="207">
        <v>45097</v>
      </c>
      <c r="H506" s="207">
        <v>45097</v>
      </c>
      <c r="I506" s="207">
        <f t="shared" si="14"/>
        <v>45128</v>
      </c>
      <c r="J506" s="328" t="e">
        <f>IF(I506="-","NO ES TUPA",IF(Tabla5[[#This Row],[FECHA FIRMA]]&lt;=Tabla5[[#This Row],[FECHA DE PLAZO MAXIMO DE ATENCION]],"SI","NO"))</f>
        <v>#VALUE!</v>
      </c>
      <c r="K506" s="185"/>
      <c r="L506" s="185" t="str">
        <f>IFERROR(VLOOKUP(K506,[1]Hoja1!$B$2:$F$14234,2,FALSE),"")</f>
        <v/>
      </c>
      <c r="M506" s="185" t="str">
        <f>IFERROR(VLOOKUP(K506,[1]Hoja1!$B$2:$F$14234,3,FALSE),"")</f>
        <v/>
      </c>
      <c r="N506" s="185" t="str">
        <f>IFERROR(VLOOKUP(K506,[1]Hoja1!$B$2:$F$14234,4,FALSE),"")</f>
        <v/>
      </c>
      <c r="O506" s="193" t="s">
        <v>23104</v>
      </c>
      <c r="P506" s="185" t="s">
        <v>14894</v>
      </c>
      <c r="Q506" s="185" t="s">
        <v>23</v>
      </c>
      <c r="R506" s="185" t="s">
        <v>21541</v>
      </c>
      <c r="S506" s="185" t="s">
        <v>21542</v>
      </c>
      <c r="T506" s="185" t="s">
        <v>21458</v>
      </c>
      <c r="U506" s="185"/>
      <c r="V506" s="185" t="s">
        <v>1981</v>
      </c>
      <c r="W506" s="185"/>
      <c r="X506" s="185"/>
      <c r="Y506" s="191"/>
      <c r="Z506" s="187"/>
      <c r="AA506" s="166" t="s">
        <v>21489</v>
      </c>
      <c r="AB506" s="166" t="s">
        <v>21489</v>
      </c>
      <c r="AC506" s="166"/>
      <c r="AD506" s="166"/>
      <c r="AE506" s="166"/>
      <c r="AF506" s="166"/>
      <c r="AG506" s="166"/>
      <c r="AH506" s="166"/>
      <c r="AI506" s="166"/>
      <c r="AJ506" s="169"/>
      <c r="AK506" s="169"/>
      <c r="AL506" s="169"/>
      <c r="AM506" s="169"/>
      <c r="AN506" s="169"/>
      <c r="AO506" s="166"/>
      <c r="AP506" s="187"/>
      <c r="AQ506" s="180"/>
    </row>
    <row r="507" spans="1:43" s="189" customFormat="1" ht="24.75" customHeight="1" x14ac:dyDescent="0.2">
      <c r="A507" s="180">
        <v>506</v>
      </c>
      <c r="B507" s="181" t="s">
        <v>23105</v>
      </c>
      <c r="C507" s="182" t="s">
        <v>23106</v>
      </c>
      <c r="D507" s="207" t="e">
        <f>+INDEX([2]REPORTE_SEG_EXPEDIENTES!$F$1:$F$3006,MATCH(Tabla13[[#This Row],[REGISTRO]],[2]REPORTE_SEG_EXPEDIENTES!$B$1:$B$3006,0))</f>
        <v>#N/A</v>
      </c>
      <c r="E507" s="207"/>
      <c r="F507" s="183" t="s">
        <v>11973</v>
      </c>
      <c r="G507" s="207">
        <v>45097</v>
      </c>
      <c r="H507" s="207">
        <v>45097</v>
      </c>
      <c r="I507" s="207" t="e">
        <f t="shared" si="14"/>
        <v>#N/A</v>
      </c>
      <c r="J507" s="328" t="e">
        <f>IF(I507="-","NO ES TUPA",IF(Tabla5[[#This Row],[FECHA FIRMA]]&lt;=Tabla5[[#This Row],[FECHA DE PLAZO MAXIMO DE ATENCION]],"SI","NO"))</f>
        <v>#N/A</v>
      </c>
      <c r="K507" s="185"/>
      <c r="L507" s="185" t="str">
        <f>IFERROR(VLOOKUP(K507,[1]Hoja1!$B$2:$F$14234,2,FALSE),"")</f>
        <v/>
      </c>
      <c r="M507" s="185" t="str">
        <f>IFERROR(VLOOKUP(K507,[1]Hoja1!$B$2:$F$14234,3,FALSE),"")</f>
        <v/>
      </c>
      <c r="N507" s="185" t="str">
        <f>IFERROR(VLOOKUP(K507,[1]Hoja1!$B$2:$F$14234,4,FALSE),"")</f>
        <v/>
      </c>
      <c r="O507" s="193" t="s">
        <v>23107</v>
      </c>
      <c r="P507" s="185" t="s">
        <v>14894</v>
      </c>
      <c r="Q507" s="185"/>
      <c r="R507" s="185"/>
      <c r="S507" s="185"/>
      <c r="T507" s="185" t="s">
        <v>342</v>
      </c>
      <c r="U507" s="185" t="s">
        <v>19112</v>
      </c>
      <c r="V507" s="185" t="s">
        <v>1981</v>
      </c>
      <c r="W507" s="185"/>
      <c r="X507" s="185"/>
      <c r="Y507" s="191"/>
      <c r="Z507" s="187"/>
      <c r="AA507" s="166" t="s">
        <v>21489</v>
      </c>
      <c r="AB507" s="166"/>
      <c r="AC507" s="166"/>
      <c r="AD507" s="166"/>
      <c r="AE507" s="166"/>
      <c r="AF507" s="166"/>
      <c r="AG507" s="166"/>
      <c r="AH507" s="166"/>
      <c r="AI507" s="166"/>
      <c r="AJ507" s="169"/>
      <c r="AK507" s="169"/>
      <c r="AL507" s="169"/>
      <c r="AM507" s="169"/>
      <c r="AN507" s="169"/>
      <c r="AO507" s="166"/>
      <c r="AP507" s="187"/>
      <c r="AQ507" s="180"/>
    </row>
    <row r="508" spans="1:43" s="189" customFormat="1" ht="24.75" customHeight="1" x14ac:dyDescent="0.2">
      <c r="A508" s="180">
        <v>507</v>
      </c>
      <c r="B508" s="181" t="s">
        <v>23108</v>
      </c>
      <c r="C508" s="182" t="s">
        <v>23109</v>
      </c>
      <c r="D508" s="207" t="str">
        <f>+INDEX([2]REPORTE_SEG_EXPEDIENTES!$F$1:$F$3006,MATCH(Tabla13[[#This Row],[REGISTRO]],[2]REPORTE_SEG_EXPEDIENTES!$B$1:$B$3006,0))</f>
        <v>23/05/2023</v>
      </c>
      <c r="E508" s="207"/>
      <c r="F508" s="183" t="s">
        <v>11973</v>
      </c>
      <c r="G508" s="207">
        <v>45097</v>
      </c>
      <c r="H508" s="207">
        <v>45097</v>
      </c>
      <c r="I508" s="207">
        <f t="shared" si="14"/>
        <v>45069</v>
      </c>
      <c r="J508" s="328" t="e">
        <f>IF(I508="-","NO ES TUPA",IF(Tabla5[[#This Row],[FECHA FIRMA]]&lt;=Tabla5[[#This Row],[FECHA DE PLAZO MAXIMO DE ATENCION]],"SI","NO"))</f>
        <v>#VALUE!</v>
      </c>
      <c r="K508" s="185">
        <v>61936</v>
      </c>
      <c r="L508" s="185" t="s">
        <v>23110</v>
      </c>
      <c r="M508" s="185" t="s">
        <v>23111</v>
      </c>
      <c r="N508" s="185" t="s">
        <v>23112</v>
      </c>
      <c r="O508" s="193" t="s">
        <v>23113</v>
      </c>
      <c r="P508" s="185" t="s">
        <v>14894</v>
      </c>
      <c r="Q508" s="185"/>
      <c r="R508" s="185"/>
      <c r="S508" s="185"/>
      <c r="T508" s="185" t="s">
        <v>78</v>
      </c>
      <c r="U508" s="185"/>
      <c r="V508" s="185" t="s">
        <v>1981</v>
      </c>
      <c r="W508" s="185" t="s">
        <v>5783</v>
      </c>
      <c r="X508" s="185" t="s">
        <v>19419</v>
      </c>
      <c r="Y508" s="191"/>
      <c r="Z508" s="187"/>
      <c r="AA508" s="166" t="s">
        <v>21489</v>
      </c>
      <c r="AB508" s="166"/>
      <c r="AC508" s="166"/>
      <c r="AD508" s="166"/>
      <c r="AE508" s="166"/>
      <c r="AF508" s="166"/>
      <c r="AG508" s="166"/>
      <c r="AH508" s="166"/>
      <c r="AI508" s="166"/>
      <c r="AJ508" s="169"/>
      <c r="AK508" s="169"/>
      <c r="AL508" s="169"/>
      <c r="AM508" s="169"/>
      <c r="AN508" s="169"/>
      <c r="AO508" s="166"/>
      <c r="AP508" s="187"/>
      <c r="AQ508" s="180"/>
    </row>
    <row r="509" spans="1:43" s="189" customFormat="1" ht="24.75" customHeight="1" x14ac:dyDescent="0.2">
      <c r="A509" s="180">
        <v>508</v>
      </c>
      <c r="B509" s="181" t="s">
        <v>23114</v>
      </c>
      <c r="C509" s="182" t="s">
        <v>23115</v>
      </c>
      <c r="D509" s="207" t="str">
        <f>+INDEX([2]REPORTE_SEG_EXPEDIENTES!$F$1:$F$3006,MATCH(Tabla13[[#This Row],[REGISTRO]],[2]REPORTE_SEG_EXPEDIENTES!$B$1:$B$3006,0))</f>
        <v>15/06/2023</v>
      </c>
      <c r="E509" s="207"/>
      <c r="F509" s="183" t="s">
        <v>11973</v>
      </c>
      <c r="G509" s="207">
        <v>45098</v>
      </c>
      <c r="H509" s="207">
        <v>45098</v>
      </c>
      <c r="I509" s="207">
        <f t="shared" si="14"/>
        <v>45129</v>
      </c>
      <c r="J509" s="328" t="e">
        <f>IF(I509="-","NO ES TUPA",IF(Tabla5[[#This Row],[FECHA FIRMA]]&lt;=Tabla5[[#This Row],[FECHA DE PLAZO MAXIMO DE ATENCION]],"SI","NO"))</f>
        <v>#VALUE!</v>
      </c>
      <c r="K509" s="185"/>
      <c r="L509" s="185" t="str">
        <f>IFERROR(VLOOKUP(K509,[1]Hoja1!$B$2:$F$14234,2,FALSE),"")</f>
        <v/>
      </c>
      <c r="M509" s="185" t="str">
        <f>IFERROR(VLOOKUP(K509,[1]Hoja1!$B$2:$F$14234,3,FALSE),"")</f>
        <v/>
      </c>
      <c r="N509" s="185" t="str">
        <f>IFERROR(VLOOKUP(K509,[1]Hoja1!$B$2:$F$14234,4,FALSE),"")</f>
        <v/>
      </c>
      <c r="O509" s="193" t="s">
        <v>23116</v>
      </c>
      <c r="P509" s="185" t="s">
        <v>14894</v>
      </c>
      <c r="Q509" s="185" t="s">
        <v>23</v>
      </c>
      <c r="R509" s="185" t="s">
        <v>21541</v>
      </c>
      <c r="S509" s="185" t="s">
        <v>21542</v>
      </c>
      <c r="T509" s="185" t="s">
        <v>21458</v>
      </c>
      <c r="U509" s="185"/>
      <c r="V509" s="185" t="s">
        <v>1981</v>
      </c>
      <c r="W509" s="185"/>
      <c r="X509" s="185"/>
      <c r="Y509" s="191"/>
      <c r="Z509" s="187"/>
      <c r="AA509" s="166" t="s">
        <v>21489</v>
      </c>
      <c r="AB509" s="166" t="s">
        <v>21489</v>
      </c>
      <c r="AC509" s="166"/>
      <c r="AD509" s="166"/>
      <c r="AE509" s="166"/>
      <c r="AF509" s="166"/>
      <c r="AG509" s="166"/>
      <c r="AH509" s="166"/>
      <c r="AI509" s="166"/>
      <c r="AJ509" s="169"/>
      <c r="AK509" s="169"/>
      <c r="AL509" s="169"/>
      <c r="AM509" s="169"/>
      <c r="AN509" s="169"/>
      <c r="AO509" s="166"/>
      <c r="AP509" s="187"/>
      <c r="AQ509" s="180"/>
    </row>
    <row r="510" spans="1:43" s="189" customFormat="1" ht="24.75" customHeight="1" x14ac:dyDescent="0.2">
      <c r="A510" s="180">
        <v>509</v>
      </c>
      <c r="B510" s="181" t="s">
        <v>23117</v>
      </c>
      <c r="C510" s="182" t="s">
        <v>23118</v>
      </c>
      <c r="D510" s="207" t="str">
        <f>+INDEX([2]REPORTE_SEG_EXPEDIENTES!$F$1:$F$3006,MATCH(Tabla13[[#This Row],[REGISTRO]],[2]REPORTE_SEG_EXPEDIENTES!$B$1:$B$3006,0))</f>
        <v>25/04/2023</v>
      </c>
      <c r="E510" s="207"/>
      <c r="F510" s="183" t="s">
        <v>11973</v>
      </c>
      <c r="G510" s="207">
        <v>45098</v>
      </c>
      <c r="H510" s="207">
        <v>45098</v>
      </c>
      <c r="I510" s="207">
        <f t="shared" si="14"/>
        <v>45044</v>
      </c>
      <c r="J510" s="328" t="e">
        <f>IF(I510="-","NO ES TUPA",IF(Tabla5[[#This Row],[FECHA FIRMA]]&lt;=Tabla5[[#This Row],[FECHA DE PLAZO MAXIMO DE ATENCION]],"SI","NO"))</f>
        <v>#VALUE!</v>
      </c>
      <c r="K510" s="185"/>
      <c r="L510" s="185" t="str">
        <f>IFERROR(VLOOKUP(K510,[1]Hoja1!$B$2:$F$14234,2,FALSE),"")</f>
        <v/>
      </c>
      <c r="M510" s="185" t="str">
        <f>IFERROR(VLOOKUP(K510,[1]Hoja1!$B$2:$F$14234,3,FALSE),"")</f>
        <v/>
      </c>
      <c r="N510" s="185" t="str">
        <f>IFERROR(VLOOKUP(K510,[1]Hoja1!$B$2:$F$14234,4,FALSE),"")</f>
        <v/>
      </c>
      <c r="O510" s="193" t="s">
        <v>23119</v>
      </c>
      <c r="P510" s="185" t="s">
        <v>14894</v>
      </c>
      <c r="Q510" s="185"/>
      <c r="R510" s="185"/>
      <c r="S510" s="185"/>
      <c r="T510" s="185" t="s">
        <v>179</v>
      </c>
      <c r="U510" s="185" t="s">
        <v>23120</v>
      </c>
      <c r="V510" s="185" t="s">
        <v>21444</v>
      </c>
      <c r="W510" s="185"/>
      <c r="X510" s="185"/>
      <c r="Y510" s="191"/>
      <c r="Z510" s="187"/>
      <c r="AA510" s="166"/>
      <c r="AB510" s="166" t="s">
        <v>21489</v>
      </c>
      <c r="AC510" s="166"/>
      <c r="AD510" s="166"/>
      <c r="AE510" s="166"/>
      <c r="AF510" s="166"/>
      <c r="AG510" s="166"/>
      <c r="AH510" s="166"/>
      <c r="AI510" s="166"/>
      <c r="AJ510" s="169"/>
      <c r="AK510" s="169"/>
      <c r="AL510" s="169"/>
      <c r="AM510" s="169"/>
      <c r="AN510" s="169"/>
      <c r="AO510" s="166"/>
      <c r="AP510" s="187"/>
      <c r="AQ510" s="180"/>
    </row>
    <row r="511" spans="1:43" s="189" customFormat="1" ht="24.75" customHeight="1" x14ac:dyDescent="0.2">
      <c r="A511" s="180">
        <v>510</v>
      </c>
      <c r="B511" s="181" t="s">
        <v>23121</v>
      </c>
      <c r="C511" s="182" t="s">
        <v>23122</v>
      </c>
      <c r="D511" s="207" t="str">
        <f>+INDEX([2]REPORTE_SEG_EXPEDIENTES!$F$1:$F$3006,MATCH(Tabla13[[#This Row],[REGISTRO]],[2]REPORTE_SEG_EXPEDIENTES!$B$1:$B$3006,0))</f>
        <v>05/04/2023</v>
      </c>
      <c r="E511" s="207"/>
      <c r="F511" s="183" t="s">
        <v>11973</v>
      </c>
      <c r="G511" s="207">
        <v>45098</v>
      </c>
      <c r="H511" s="207">
        <v>45098</v>
      </c>
      <c r="I511" s="207">
        <f t="shared" si="14"/>
        <v>45050</v>
      </c>
      <c r="J511" s="328" t="e">
        <f>IF(I511="-","NO ES TUPA",IF(Tabla5[[#This Row],[FECHA FIRMA]]&lt;=Tabla5[[#This Row],[FECHA DE PLAZO MAXIMO DE ATENCION]],"SI","NO"))</f>
        <v>#VALUE!</v>
      </c>
      <c r="K511" s="185"/>
      <c r="L511" s="185" t="str">
        <f>IFERROR(VLOOKUP(K511,[1]Hoja1!$B$2:$F$14234,2,FALSE),"")</f>
        <v/>
      </c>
      <c r="M511" s="185" t="str">
        <f>IFERROR(VLOOKUP(K511,[1]Hoja1!$B$2:$F$14234,3,FALSE),"")</f>
        <v/>
      </c>
      <c r="N511" s="185" t="str">
        <f>IFERROR(VLOOKUP(K511,[1]Hoja1!$B$2:$F$14234,4,FALSE),"")</f>
        <v/>
      </c>
      <c r="O511" s="193" t="s">
        <v>23123</v>
      </c>
      <c r="P511" s="185" t="s">
        <v>14894</v>
      </c>
      <c r="Q511" s="185"/>
      <c r="R511" s="185"/>
      <c r="S511" s="185"/>
      <c r="T511" s="185" t="s">
        <v>179</v>
      </c>
      <c r="U511" s="185" t="s">
        <v>23120</v>
      </c>
      <c r="V511" s="185" t="s">
        <v>21444</v>
      </c>
      <c r="W511" s="185"/>
      <c r="X511" s="185"/>
      <c r="Y511" s="191"/>
      <c r="Z511" s="187"/>
      <c r="AA511" s="166"/>
      <c r="AB511" s="166" t="s">
        <v>21489</v>
      </c>
      <c r="AC511" s="166"/>
      <c r="AD511" s="166"/>
      <c r="AE511" s="166"/>
      <c r="AF511" s="166"/>
      <c r="AG511" s="166"/>
      <c r="AH511" s="166"/>
      <c r="AI511" s="166"/>
      <c r="AJ511" s="169"/>
      <c r="AK511" s="169"/>
      <c r="AL511" s="169"/>
      <c r="AM511" s="169"/>
      <c r="AN511" s="169"/>
      <c r="AO511" s="166"/>
      <c r="AP511" s="187"/>
      <c r="AQ511" s="180"/>
    </row>
    <row r="512" spans="1:43" s="189" customFormat="1" ht="24.75" customHeight="1" x14ac:dyDescent="0.2">
      <c r="A512" s="180">
        <v>511</v>
      </c>
      <c r="B512" s="181" t="s">
        <v>23124</v>
      </c>
      <c r="C512" s="182" t="s">
        <v>23125</v>
      </c>
      <c r="D512" s="207" t="str">
        <f>+INDEX([2]REPORTE_SEG_EXPEDIENTES!$F$1:$F$3006,MATCH(Tabla13[[#This Row],[REGISTRO]],[2]REPORTE_SEG_EXPEDIENTES!$B$1:$B$3006,0))</f>
        <v>15/06/2023</v>
      </c>
      <c r="E512" s="207"/>
      <c r="F512" s="183" t="s">
        <v>11973</v>
      </c>
      <c r="G512" s="207">
        <v>45099</v>
      </c>
      <c r="H512" s="207">
        <v>45099</v>
      </c>
      <c r="I512" s="207">
        <f t="shared" si="14"/>
        <v>45129</v>
      </c>
      <c r="J512" s="328" t="e">
        <f>IF(I512="-","NO ES TUPA",IF(Tabla5[[#This Row],[FECHA FIRMA]]&lt;=Tabla5[[#This Row],[FECHA DE PLAZO MAXIMO DE ATENCION]],"SI","NO"))</f>
        <v>#VALUE!</v>
      </c>
      <c r="K512" s="185"/>
      <c r="L512" s="185" t="str">
        <f>IFERROR(VLOOKUP(K512,[1]Hoja1!$B$2:$F$14234,2,FALSE),"")</f>
        <v/>
      </c>
      <c r="M512" s="185" t="str">
        <f>IFERROR(VLOOKUP(K512,[1]Hoja1!$B$2:$F$14234,3,FALSE),"")</f>
        <v/>
      </c>
      <c r="N512" s="185" t="str">
        <f>IFERROR(VLOOKUP(K512,[1]Hoja1!$B$2:$F$14234,4,FALSE),"")</f>
        <v/>
      </c>
      <c r="O512" s="193" t="s">
        <v>23126</v>
      </c>
      <c r="P512" s="185" t="s">
        <v>14894</v>
      </c>
      <c r="Q512" s="185" t="s">
        <v>23</v>
      </c>
      <c r="R512" s="185" t="s">
        <v>21541</v>
      </c>
      <c r="S512" s="185" t="s">
        <v>21542</v>
      </c>
      <c r="T512" s="185" t="s">
        <v>21458</v>
      </c>
      <c r="U512" s="185"/>
      <c r="V512" s="185" t="s">
        <v>1981</v>
      </c>
      <c r="W512" s="185"/>
      <c r="X512" s="185"/>
      <c r="Y512" s="191"/>
      <c r="Z512" s="187"/>
      <c r="AA512" s="166" t="s">
        <v>21489</v>
      </c>
      <c r="AB512" s="166" t="s">
        <v>21489</v>
      </c>
      <c r="AC512" s="166"/>
      <c r="AD512" s="166"/>
      <c r="AE512" s="166"/>
      <c r="AF512" s="166"/>
      <c r="AG512" s="166"/>
      <c r="AH512" s="166"/>
      <c r="AI512" s="166"/>
      <c r="AJ512" s="169"/>
      <c r="AK512" s="169"/>
      <c r="AL512" s="169"/>
      <c r="AM512" s="169"/>
      <c r="AN512" s="169"/>
      <c r="AO512" s="166"/>
      <c r="AP512" s="187"/>
      <c r="AQ512" s="180"/>
    </row>
    <row r="513" spans="1:43" s="189" customFormat="1" ht="24.75" customHeight="1" x14ac:dyDescent="0.2">
      <c r="A513" s="180">
        <v>512</v>
      </c>
      <c r="B513" s="181" t="s">
        <v>23127</v>
      </c>
      <c r="C513" s="182" t="s">
        <v>23128</v>
      </c>
      <c r="D513" s="207" t="str">
        <f>+INDEX([2]REPORTE_SEG_EXPEDIENTES!$F$1:$F$3006,MATCH(Tabla13[[#This Row],[REGISTRO]],[2]REPORTE_SEG_EXPEDIENTES!$B$1:$B$3006,0))</f>
        <v>15/06/2023</v>
      </c>
      <c r="E513" s="207"/>
      <c r="F513" s="183" t="s">
        <v>11973</v>
      </c>
      <c r="G513" s="207">
        <v>45099</v>
      </c>
      <c r="H513" s="207">
        <v>45099</v>
      </c>
      <c r="I513" s="207">
        <f t="shared" si="14"/>
        <v>45129</v>
      </c>
      <c r="J513" s="328" t="e">
        <f>IF(I513="-","NO ES TUPA",IF(Tabla5[[#This Row],[FECHA FIRMA]]&lt;=Tabla5[[#This Row],[FECHA DE PLAZO MAXIMO DE ATENCION]],"SI","NO"))</f>
        <v>#VALUE!</v>
      </c>
      <c r="K513" s="185"/>
      <c r="L513" s="185" t="str">
        <f>IFERROR(VLOOKUP(K513,[1]Hoja1!$B$2:$F$14234,2,FALSE),"")</f>
        <v/>
      </c>
      <c r="M513" s="185" t="str">
        <f>IFERROR(VLOOKUP(K513,[1]Hoja1!$B$2:$F$14234,3,FALSE),"")</f>
        <v/>
      </c>
      <c r="N513" s="185" t="str">
        <f>IFERROR(VLOOKUP(K513,[1]Hoja1!$B$2:$F$14234,4,FALSE),"")</f>
        <v/>
      </c>
      <c r="O513" s="193" t="s">
        <v>23129</v>
      </c>
      <c r="P513" s="185" t="s">
        <v>14894</v>
      </c>
      <c r="Q513" s="185" t="s">
        <v>23</v>
      </c>
      <c r="R513" s="185" t="s">
        <v>21541</v>
      </c>
      <c r="S513" s="185" t="s">
        <v>21542</v>
      </c>
      <c r="T513" s="185" t="s">
        <v>21458</v>
      </c>
      <c r="U513" s="185"/>
      <c r="V513" s="185" t="s">
        <v>1981</v>
      </c>
      <c r="W513" s="185"/>
      <c r="X513" s="185"/>
      <c r="Y513" s="191"/>
      <c r="Z513" s="187"/>
      <c r="AA513" s="166" t="s">
        <v>21489</v>
      </c>
      <c r="AB513" s="166" t="s">
        <v>21489</v>
      </c>
      <c r="AC513" s="166"/>
      <c r="AD513" s="166"/>
      <c r="AE513" s="166"/>
      <c r="AF513" s="166"/>
      <c r="AG513" s="166"/>
      <c r="AH513" s="166"/>
      <c r="AI513" s="166"/>
      <c r="AJ513" s="169"/>
      <c r="AK513" s="169"/>
      <c r="AL513" s="169"/>
      <c r="AM513" s="169"/>
      <c r="AN513" s="169"/>
      <c r="AO513" s="166"/>
      <c r="AP513" s="187"/>
      <c r="AQ513" s="180"/>
    </row>
    <row r="514" spans="1:43" s="189" customFormat="1" ht="24.75" customHeight="1" x14ac:dyDescent="0.2">
      <c r="A514" s="180">
        <v>513</v>
      </c>
      <c r="B514" s="181" t="s">
        <v>23130</v>
      </c>
      <c r="C514" s="182" t="s">
        <v>23131</v>
      </c>
      <c r="D514" s="207" t="str">
        <f>+INDEX([2]REPORTE_SEG_EXPEDIENTES!$F$1:$F$3006,MATCH(Tabla13[[#This Row],[REGISTRO]],[2]REPORTE_SEG_EXPEDIENTES!$B$1:$B$3006,0))</f>
        <v>24/04/2023</v>
      </c>
      <c r="E514" s="207"/>
      <c r="F514" s="183" t="s">
        <v>11973</v>
      </c>
      <c r="G514" s="207">
        <v>45103</v>
      </c>
      <c r="H514" s="207">
        <v>45103</v>
      </c>
      <c r="I514" s="207">
        <f t="shared" si="14"/>
        <v>45043</v>
      </c>
      <c r="J514" s="328" t="e">
        <f>IF(I514="-","NO ES TUPA",IF(Tabla5[[#This Row],[FECHA FIRMA]]&lt;=Tabla5[[#This Row],[FECHA DE PLAZO MAXIMO DE ATENCION]],"SI","NO"))</f>
        <v>#VALUE!</v>
      </c>
      <c r="K514" s="185"/>
      <c r="L514" s="185" t="str">
        <f>IFERROR(VLOOKUP(K514,[1]Hoja1!$B$2:$F$14234,2,FALSE),"")</f>
        <v/>
      </c>
      <c r="M514" s="185" t="str">
        <f>IFERROR(VLOOKUP(K514,[1]Hoja1!$B$2:$F$14234,3,FALSE),"")</f>
        <v/>
      </c>
      <c r="N514" s="185" t="str">
        <f>IFERROR(VLOOKUP(K514,[1]Hoja1!$B$2:$F$14234,4,FALSE),"")</f>
        <v/>
      </c>
      <c r="O514" s="193" t="s">
        <v>23132</v>
      </c>
      <c r="P514" s="185" t="s">
        <v>15859</v>
      </c>
      <c r="Q514" s="185"/>
      <c r="R514" s="185"/>
      <c r="S514" s="185"/>
      <c r="T514" s="185" t="s">
        <v>19119</v>
      </c>
      <c r="U514" s="185"/>
      <c r="V514" s="185" t="s">
        <v>1981</v>
      </c>
      <c r="W514" s="185"/>
      <c r="X514" s="185"/>
      <c r="Y514" s="191"/>
      <c r="Z514" s="187"/>
      <c r="AA514" s="166"/>
      <c r="AB514" s="166"/>
      <c r="AC514" s="166" t="s">
        <v>21489</v>
      </c>
      <c r="AD514" s="166"/>
      <c r="AE514" s="166" t="s">
        <v>21489</v>
      </c>
      <c r="AF514" s="166"/>
      <c r="AG514" s="166"/>
      <c r="AH514" s="166"/>
      <c r="AI514" s="166"/>
      <c r="AJ514" s="169"/>
      <c r="AK514" s="169"/>
      <c r="AL514" s="169"/>
      <c r="AM514" s="169"/>
      <c r="AN514" s="169"/>
      <c r="AO514" s="166"/>
      <c r="AP514" s="187"/>
      <c r="AQ514" s="180"/>
    </row>
    <row r="515" spans="1:43" s="189" customFormat="1" ht="24.75" customHeight="1" x14ac:dyDescent="0.2">
      <c r="A515" s="180">
        <v>514</v>
      </c>
      <c r="B515" s="181" t="s">
        <v>23133</v>
      </c>
      <c r="C515" s="182" t="s">
        <v>23134</v>
      </c>
      <c r="D515" s="207" t="str">
        <f>+INDEX([2]REPORTE_SEG_EXPEDIENTES!$F$1:$F$3006,MATCH(Tabla13[[#This Row],[REGISTRO]],[2]REPORTE_SEG_EXPEDIENTES!$B$1:$B$3006,0))</f>
        <v>09/05/2023</v>
      </c>
      <c r="E515" s="207"/>
      <c r="F515" s="183" t="s">
        <v>11973</v>
      </c>
      <c r="G515" s="207">
        <v>45103</v>
      </c>
      <c r="H515" s="207">
        <v>45103</v>
      </c>
      <c r="I515" s="207">
        <f t="shared" si="14"/>
        <v>45088</v>
      </c>
      <c r="J515" s="328" t="e">
        <f>IF(I515="-","NO ES TUPA",IF(Tabla5[[#This Row],[FECHA FIRMA]]&lt;=Tabla5[[#This Row],[FECHA DE PLAZO MAXIMO DE ATENCION]],"SI","NO"))</f>
        <v>#VALUE!</v>
      </c>
      <c r="K515" s="185"/>
      <c r="L515" s="185" t="str">
        <f>IFERROR(VLOOKUP(K515,[1]Hoja1!$B$2:$F$14234,2,FALSE),"")</f>
        <v/>
      </c>
      <c r="M515" s="185" t="str">
        <f>IFERROR(VLOOKUP(K515,[1]Hoja1!$B$2:$F$14234,3,FALSE),"")</f>
        <v/>
      </c>
      <c r="N515" s="185" t="str">
        <f>IFERROR(VLOOKUP(K515,[1]Hoja1!$B$2:$F$14234,4,FALSE),"")</f>
        <v/>
      </c>
      <c r="O515" s="193" t="s">
        <v>23135</v>
      </c>
      <c r="P515" s="185" t="s">
        <v>14894</v>
      </c>
      <c r="Q515" s="185"/>
      <c r="R515" s="185"/>
      <c r="S515" s="185"/>
      <c r="T515" s="185" t="s">
        <v>342</v>
      </c>
      <c r="U515" s="185" t="s">
        <v>21675</v>
      </c>
      <c r="V515" s="185" t="s">
        <v>1981</v>
      </c>
      <c r="W515" s="185"/>
      <c r="X515" s="185"/>
      <c r="Y515" s="191"/>
      <c r="Z515" s="187"/>
      <c r="AA515" s="166" t="s">
        <v>21489</v>
      </c>
      <c r="AB515" s="166"/>
      <c r="AC515" s="166"/>
      <c r="AD515" s="166"/>
      <c r="AE515" s="166"/>
      <c r="AF515" s="166"/>
      <c r="AG515" s="166"/>
      <c r="AH515" s="166"/>
      <c r="AI515" s="166"/>
      <c r="AJ515" s="169"/>
      <c r="AK515" s="169"/>
      <c r="AL515" s="169"/>
      <c r="AM515" s="169"/>
      <c r="AN515" s="169"/>
      <c r="AO515" s="166"/>
      <c r="AP515" s="187"/>
      <c r="AQ515" s="180"/>
    </row>
    <row r="516" spans="1:43" s="189" customFormat="1" ht="24.75" customHeight="1" x14ac:dyDescent="0.2">
      <c r="A516" s="180">
        <v>515</v>
      </c>
      <c r="B516" s="181" t="s">
        <v>23136</v>
      </c>
      <c r="C516" s="182" t="s">
        <v>23137</v>
      </c>
      <c r="D516" s="207" t="str">
        <f>+INDEX([2]REPORTE_SEG_EXPEDIENTES!$F$1:$F$3006,MATCH(Tabla13[[#This Row],[REGISTRO]],[2]REPORTE_SEG_EXPEDIENTES!$B$1:$B$3006,0))</f>
        <v>16/06/2023</v>
      </c>
      <c r="E516" s="207"/>
      <c r="F516" s="183" t="s">
        <v>11973</v>
      </c>
      <c r="G516" s="207">
        <v>45104</v>
      </c>
      <c r="H516" s="207">
        <v>45104</v>
      </c>
      <c r="I516" s="207">
        <f t="shared" si="14"/>
        <v>45090</v>
      </c>
      <c r="J516" s="328" t="e">
        <f>IF(I516="-","NO ES TUPA",IF(Tabla5[[#This Row],[FECHA FIRMA]]&lt;=Tabla5[[#This Row],[FECHA DE PLAZO MAXIMO DE ATENCION]],"SI","NO"))</f>
        <v>#VALUE!</v>
      </c>
      <c r="K516" s="185"/>
      <c r="L516" s="185" t="str">
        <f>IFERROR(VLOOKUP(K516,[1]Hoja1!$B$2:$F$14234,2,FALSE),"")</f>
        <v/>
      </c>
      <c r="M516" s="185" t="str">
        <f>IFERROR(VLOOKUP(K516,[1]Hoja1!$B$2:$F$14234,3,FALSE),"")</f>
        <v/>
      </c>
      <c r="N516" s="185" t="str">
        <f>IFERROR(VLOOKUP(K516,[1]Hoja1!$B$2:$F$14234,4,FALSE),"")</f>
        <v/>
      </c>
      <c r="O516" s="193" t="s">
        <v>23138</v>
      </c>
      <c r="P516" s="185" t="s">
        <v>14894</v>
      </c>
      <c r="Q516" s="185" t="s">
        <v>23</v>
      </c>
      <c r="R516" s="185" t="s">
        <v>21541</v>
      </c>
      <c r="S516" s="185" t="s">
        <v>21542</v>
      </c>
      <c r="T516" s="185" t="s">
        <v>21458</v>
      </c>
      <c r="U516" s="185"/>
      <c r="V516" s="185" t="s">
        <v>1981</v>
      </c>
      <c r="W516" s="185"/>
      <c r="X516" s="185"/>
      <c r="Y516" s="191"/>
      <c r="Z516" s="187"/>
      <c r="AA516" s="166" t="s">
        <v>21489</v>
      </c>
      <c r="AB516" s="166" t="s">
        <v>21489</v>
      </c>
      <c r="AC516" s="166"/>
      <c r="AD516" s="166"/>
      <c r="AE516" s="166"/>
      <c r="AF516" s="166"/>
      <c r="AG516" s="166"/>
      <c r="AH516" s="166"/>
      <c r="AI516" s="166"/>
      <c r="AJ516" s="169"/>
      <c r="AK516" s="169"/>
      <c r="AL516" s="169"/>
      <c r="AM516" s="169"/>
      <c r="AN516" s="169"/>
      <c r="AO516" s="166"/>
      <c r="AP516" s="187"/>
      <c r="AQ516" s="180"/>
    </row>
    <row r="517" spans="1:43" s="189" customFormat="1" ht="24.75" customHeight="1" x14ac:dyDescent="0.2">
      <c r="A517" s="180">
        <v>516</v>
      </c>
      <c r="B517" s="181" t="s">
        <v>23139</v>
      </c>
      <c r="C517" s="182" t="s">
        <v>23140</v>
      </c>
      <c r="D517" s="207" t="str">
        <f>+INDEX([2]REPORTE_SEG_EXPEDIENTES!$F$1:$F$3006,MATCH(Tabla13[[#This Row],[REGISTRO]],[2]REPORTE_SEG_EXPEDIENTES!$B$1:$B$3006,0))</f>
        <v>11/05/2023</v>
      </c>
      <c r="E517" s="207"/>
      <c r="F517" s="183" t="s">
        <v>11973</v>
      </c>
      <c r="G517" s="207">
        <v>45104</v>
      </c>
      <c r="H517" s="207">
        <v>45104</v>
      </c>
      <c r="I517" s="207">
        <f t="shared" si="14"/>
        <v>45092</v>
      </c>
      <c r="J517" s="328" t="e">
        <f>IF(I517="-","NO ES TUPA",IF(Tabla5[[#This Row],[FECHA FIRMA]]&lt;=Tabla5[[#This Row],[FECHA DE PLAZO MAXIMO DE ATENCION]],"SI","NO"))</f>
        <v>#VALUE!</v>
      </c>
      <c r="K517" s="185"/>
      <c r="L517" s="185" t="str">
        <f>IFERROR(VLOOKUP(K517,[1]Hoja1!$B$2:$F$14234,2,FALSE),"")</f>
        <v/>
      </c>
      <c r="M517" s="185" t="str">
        <f>IFERROR(VLOOKUP(K517,[1]Hoja1!$B$2:$F$14234,3,FALSE),"")</f>
        <v/>
      </c>
      <c r="N517" s="185" t="str">
        <f>IFERROR(VLOOKUP(K517,[1]Hoja1!$B$2:$F$14234,4,FALSE),"")</f>
        <v/>
      </c>
      <c r="O517" s="193" t="s">
        <v>23141</v>
      </c>
      <c r="P517" s="185" t="s">
        <v>14894</v>
      </c>
      <c r="Q517" s="185"/>
      <c r="R517" s="185"/>
      <c r="S517" s="185"/>
      <c r="T517" s="185" t="s">
        <v>21454</v>
      </c>
      <c r="U517" s="185" t="s">
        <v>23142</v>
      </c>
      <c r="V517" s="185" t="s">
        <v>1981</v>
      </c>
      <c r="W517" s="185"/>
      <c r="X517" s="185" t="s">
        <v>19419</v>
      </c>
      <c r="Y517" s="191"/>
      <c r="Z517" s="187"/>
      <c r="AA517" s="166" t="s">
        <v>21489</v>
      </c>
      <c r="AB517" s="166"/>
      <c r="AC517" s="166"/>
      <c r="AD517" s="166"/>
      <c r="AE517" s="166"/>
      <c r="AF517" s="166"/>
      <c r="AG517" s="166"/>
      <c r="AH517" s="166"/>
      <c r="AI517" s="166"/>
      <c r="AJ517" s="169"/>
      <c r="AK517" s="169"/>
      <c r="AL517" s="169"/>
      <c r="AM517" s="169"/>
      <c r="AN517" s="169"/>
      <c r="AO517" s="166"/>
      <c r="AP517" s="187"/>
      <c r="AQ517" s="180"/>
    </row>
    <row r="518" spans="1:43" s="189" customFormat="1" ht="24.75" customHeight="1" x14ac:dyDescent="0.2">
      <c r="A518" s="180">
        <v>517</v>
      </c>
      <c r="B518" s="181" t="s">
        <v>23143</v>
      </c>
      <c r="C518" s="182" t="s">
        <v>23144</v>
      </c>
      <c r="D518" s="207" t="str">
        <f>+INDEX([2]REPORTE_SEG_EXPEDIENTES!$F$1:$F$3006,MATCH(Tabla13[[#This Row],[REGISTRO]],[2]REPORTE_SEG_EXPEDIENTES!$B$1:$B$3006,0))</f>
        <v>15/06/2023</v>
      </c>
      <c r="E518" s="207"/>
      <c r="F518" s="183" t="s">
        <v>11973</v>
      </c>
      <c r="G518" s="207">
        <v>45104</v>
      </c>
      <c r="H518" s="207">
        <v>45104</v>
      </c>
      <c r="I518" s="207">
        <f t="shared" si="14"/>
        <v>45129</v>
      </c>
      <c r="J518" s="328" t="e">
        <f>IF(I518="-","NO ES TUPA",IF(Tabla5[[#This Row],[FECHA FIRMA]]&lt;=Tabla5[[#This Row],[FECHA DE PLAZO MAXIMO DE ATENCION]],"SI","NO"))</f>
        <v>#VALUE!</v>
      </c>
      <c r="K518" s="185"/>
      <c r="L518" s="185" t="str">
        <f>IFERROR(VLOOKUP(K518,[1]Hoja1!$B$2:$F$14234,2,FALSE),"")</f>
        <v/>
      </c>
      <c r="M518" s="185" t="str">
        <f>IFERROR(VLOOKUP(K518,[1]Hoja1!$B$2:$F$14234,3,FALSE),"")</f>
        <v/>
      </c>
      <c r="N518" s="185" t="str">
        <f>IFERROR(VLOOKUP(K518,[1]Hoja1!$B$2:$F$14234,4,FALSE),"")</f>
        <v/>
      </c>
      <c r="O518" s="193" t="s">
        <v>23145</v>
      </c>
      <c r="P518" s="185" t="s">
        <v>14894</v>
      </c>
      <c r="Q518" s="185" t="s">
        <v>23</v>
      </c>
      <c r="R518" s="185" t="s">
        <v>21541</v>
      </c>
      <c r="S518" s="185" t="s">
        <v>21542</v>
      </c>
      <c r="T518" s="185" t="s">
        <v>21458</v>
      </c>
      <c r="U518" s="185"/>
      <c r="V518" s="185" t="s">
        <v>1981</v>
      </c>
      <c r="W518" s="185"/>
      <c r="X518" s="185"/>
      <c r="Y518" s="191"/>
      <c r="Z518" s="187"/>
      <c r="AA518" s="166" t="s">
        <v>21489</v>
      </c>
      <c r="AB518" s="166" t="s">
        <v>21489</v>
      </c>
      <c r="AC518" s="166"/>
      <c r="AD518" s="166"/>
      <c r="AE518" s="166"/>
      <c r="AF518" s="166"/>
      <c r="AG518" s="166"/>
      <c r="AH518" s="166"/>
      <c r="AI518" s="166"/>
      <c r="AJ518" s="169"/>
      <c r="AK518" s="169"/>
      <c r="AL518" s="169"/>
      <c r="AM518" s="169"/>
      <c r="AN518" s="169"/>
      <c r="AO518" s="166"/>
      <c r="AP518" s="187"/>
      <c r="AQ518" s="180"/>
    </row>
    <row r="519" spans="1:43" s="189" customFormat="1" ht="24.75" customHeight="1" x14ac:dyDescent="0.2">
      <c r="A519" s="180">
        <v>518</v>
      </c>
      <c r="B519" s="181" t="s">
        <v>23146</v>
      </c>
      <c r="C519" s="182" t="s">
        <v>23147</v>
      </c>
      <c r="D519" s="207" t="str">
        <f>+INDEX([2]REPORTE_SEG_EXPEDIENTES!$F$1:$F$3006,MATCH(Tabla13[[#This Row],[REGISTRO]],[2]REPORTE_SEG_EXPEDIENTES!$B$1:$B$3006,0))</f>
        <v>15/06/2023</v>
      </c>
      <c r="E519" s="207"/>
      <c r="F519" s="183" t="s">
        <v>11973</v>
      </c>
      <c r="G519" s="207">
        <v>45105</v>
      </c>
      <c r="H519" s="207">
        <v>45105</v>
      </c>
      <c r="I519" s="207">
        <f t="shared" si="14"/>
        <v>45129</v>
      </c>
      <c r="J519" s="328" t="e">
        <f>IF(I519="-","NO ES TUPA",IF(Tabla5[[#This Row],[FECHA FIRMA]]&lt;=Tabla5[[#This Row],[FECHA DE PLAZO MAXIMO DE ATENCION]],"SI","NO"))</f>
        <v>#VALUE!</v>
      </c>
      <c r="K519" s="185"/>
      <c r="L519" s="185" t="str">
        <f>IFERROR(VLOOKUP(K519,[1]Hoja1!$B$2:$F$14234,2,FALSE),"")</f>
        <v/>
      </c>
      <c r="M519" s="185" t="str">
        <f>IFERROR(VLOOKUP(K519,[1]Hoja1!$B$2:$F$14234,3,FALSE),"")</f>
        <v/>
      </c>
      <c r="N519" s="185" t="str">
        <f>IFERROR(VLOOKUP(K519,[1]Hoja1!$B$2:$F$14234,4,FALSE),"")</f>
        <v/>
      </c>
      <c r="O519" s="193" t="s">
        <v>23148</v>
      </c>
      <c r="P519" s="185" t="s">
        <v>14894</v>
      </c>
      <c r="Q519" s="185" t="s">
        <v>23</v>
      </c>
      <c r="R519" s="185" t="s">
        <v>21541</v>
      </c>
      <c r="S519" s="185" t="s">
        <v>21542</v>
      </c>
      <c r="T519" s="185" t="s">
        <v>21458</v>
      </c>
      <c r="U519" s="185"/>
      <c r="V519" s="185" t="s">
        <v>1981</v>
      </c>
      <c r="W519" s="185"/>
      <c r="X519" s="185"/>
      <c r="Y519" s="191"/>
      <c r="Z519" s="187"/>
      <c r="AA519" s="166" t="s">
        <v>21489</v>
      </c>
      <c r="AB519" s="166" t="s">
        <v>21489</v>
      </c>
      <c r="AC519" s="166"/>
      <c r="AD519" s="166"/>
      <c r="AE519" s="166"/>
      <c r="AF519" s="166"/>
      <c r="AG519" s="166"/>
      <c r="AH519" s="166"/>
      <c r="AI519" s="166"/>
      <c r="AJ519" s="169"/>
      <c r="AK519" s="169"/>
      <c r="AL519" s="169"/>
      <c r="AM519" s="169"/>
      <c r="AN519" s="169"/>
      <c r="AO519" s="166"/>
      <c r="AP519" s="187"/>
      <c r="AQ519" s="180"/>
    </row>
    <row r="520" spans="1:43" ht="24.75" customHeight="1" x14ac:dyDescent="0.25">
      <c r="A520" s="180">
        <v>519</v>
      </c>
      <c r="B520" s="181" t="s">
        <v>23149</v>
      </c>
      <c r="C520" s="182" t="s">
        <v>23150</v>
      </c>
      <c r="D520" s="207" t="str">
        <f>+INDEX([2]REPORTE_SEG_EXPEDIENTES!$F$1:$F$3006,MATCH(Tabla13[[#This Row],[REGISTRO]],[2]REPORTE_SEG_EXPEDIENTES!$B$1:$B$3006,0))</f>
        <v>12/06/2023</v>
      </c>
      <c r="E520" s="207"/>
      <c r="F520" s="183" t="s">
        <v>11973</v>
      </c>
      <c r="G520" s="207">
        <v>45105</v>
      </c>
      <c r="H520" s="207">
        <v>45105</v>
      </c>
      <c r="I520" s="207">
        <f t="shared" si="14"/>
        <v>45124</v>
      </c>
      <c r="J520" s="328" t="e">
        <f>IF(I520="-","NO ES TUPA",IF(Tabla5[[#This Row],[FECHA FIRMA]]&lt;=Tabla5[[#This Row],[FECHA DE PLAZO MAXIMO DE ATENCION]],"SI","NO"))</f>
        <v>#VALUE!</v>
      </c>
      <c r="K520" s="185">
        <v>20871</v>
      </c>
      <c r="L520" s="185" t="str">
        <f>IFERROR(VLOOKUP(K520,[1]Hoja1!$B$2:$F$14234,2,FALSE),"")</f>
        <v>MONITOR HUASCAR</v>
      </c>
      <c r="M520" s="185" t="str">
        <f>IFERROR(VLOOKUP(K520,[1]Hoja1!$B$2:$F$14234,3,FALSE),"")</f>
        <v>PL-20871-CM</v>
      </c>
      <c r="N520" s="185" t="s">
        <v>23151</v>
      </c>
      <c r="O520" s="193" t="s">
        <v>23152</v>
      </c>
      <c r="P520" s="185" t="s">
        <v>14894</v>
      </c>
      <c r="Q520" s="185"/>
      <c r="R520" s="185"/>
      <c r="S520" s="185"/>
      <c r="T520" s="185" t="s">
        <v>78</v>
      </c>
      <c r="U520" s="185"/>
      <c r="V520" s="185" t="s">
        <v>1981</v>
      </c>
      <c r="W520" s="185" t="s">
        <v>5783</v>
      </c>
      <c r="X520" s="185"/>
      <c r="Y520" s="191"/>
      <c r="Z520" s="187"/>
      <c r="AA520" s="166" t="s">
        <v>21489</v>
      </c>
      <c r="AB520" s="166"/>
      <c r="AC520" s="166" t="s">
        <v>21489</v>
      </c>
      <c r="AD520" s="166"/>
      <c r="AE520" s="166"/>
      <c r="AF520" s="166"/>
      <c r="AG520" s="166"/>
      <c r="AH520" s="166"/>
      <c r="AI520" s="166"/>
      <c r="AJ520" s="169"/>
      <c r="AK520" s="169"/>
      <c r="AL520" s="169"/>
      <c r="AM520" s="169"/>
      <c r="AN520" s="169"/>
      <c r="AO520" s="166"/>
      <c r="AP520" s="187"/>
      <c r="AQ520" s="180"/>
    </row>
    <row r="521" spans="1:43" s="189" customFormat="1" ht="24.75" customHeight="1" x14ac:dyDescent="0.2">
      <c r="A521" s="180">
        <v>520</v>
      </c>
      <c r="B521" s="181" t="s">
        <v>23153</v>
      </c>
      <c r="C521" s="182" t="s">
        <v>23154</v>
      </c>
      <c r="D521" s="207" t="str">
        <f>+INDEX([2]REPORTE_SEG_EXPEDIENTES!$F$1:$F$3006,MATCH(Tabla13[[#This Row],[REGISTRO]],[2]REPORTE_SEG_EXPEDIENTES!$B$1:$B$3006,0))</f>
        <v>27/06/2023</v>
      </c>
      <c r="E521" s="207"/>
      <c r="F521" s="183" t="s">
        <v>11973</v>
      </c>
      <c r="G521" s="207">
        <v>45105</v>
      </c>
      <c r="H521" s="207">
        <v>45105</v>
      </c>
      <c r="I521" s="207">
        <f t="shared" si="14"/>
        <v>45109</v>
      </c>
      <c r="J521" s="328" t="e">
        <f>IF(I521="-","NO ES TUPA",IF(Tabla5[[#This Row],[FECHA FIRMA]]&lt;=Tabla5[[#This Row],[FECHA DE PLAZO MAXIMO DE ATENCION]],"SI","NO"))</f>
        <v>#VALUE!</v>
      </c>
      <c r="K521" s="185"/>
      <c r="L521" s="185" t="str">
        <f>IFERROR(VLOOKUP(K521,[1]Hoja1!$B$2:$F$14234,2,FALSE),"")</f>
        <v/>
      </c>
      <c r="M521" s="185" t="str">
        <f>IFERROR(VLOOKUP(K521,[1]Hoja1!$B$2:$F$14234,3,FALSE),"")</f>
        <v/>
      </c>
      <c r="N521" s="185" t="str">
        <f>IFERROR(VLOOKUP(K521,[1]Hoja1!$B$2:$F$14234,4,FALSE),"")</f>
        <v/>
      </c>
      <c r="O521" s="193" t="s">
        <v>23155</v>
      </c>
      <c r="P521" s="185" t="s">
        <v>14894</v>
      </c>
      <c r="Q521" s="185"/>
      <c r="R521" s="185"/>
      <c r="S521" s="185"/>
      <c r="T521" s="185" t="s">
        <v>21445</v>
      </c>
      <c r="U521" s="185"/>
      <c r="V521" s="185" t="s">
        <v>1981</v>
      </c>
      <c r="W521" s="185"/>
      <c r="X521" s="185"/>
      <c r="Y521" s="191"/>
      <c r="Z521" s="187"/>
      <c r="AA521" s="166" t="s">
        <v>21489</v>
      </c>
      <c r="AB521" s="166"/>
      <c r="AC521" s="166"/>
      <c r="AD521" s="166"/>
      <c r="AE521" s="166"/>
      <c r="AF521" s="166"/>
      <c r="AG521" s="166"/>
      <c r="AH521" s="166"/>
      <c r="AI521" s="166"/>
      <c r="AJ521" s="169"/>
      <c r="AK521" s="169"/>
      <c r="AL521" s="169"/>
      <c r="AM521" s="169"/>
      <c r="AN521" s="169"/>
      <c r="AO521" s="166"/>
      <c r="AP521" s="187"/>
      <c r="AQ521" s="180"/>
    </row>
    <row r="522" spans="1:43" s="189" customFormat="1" ht="24.75" customHeight="1" x14ac:dyDescent="0.2">
      <c r="A522" s="180">
        <v>521</v>
      </c>
      <c r="B522" s="181" t="s">
        <v>23156</v>
      </c>
      <c r="C522" s="182" t="s">
        <v>23157</v>
      </c>
      <c r="D522" s="207" t="str">
        <f>+INDEX([2]REPORTE_SEG_EXPEDIENTES!$F$1:$F$3006,MATCH(Tabla13[[#This Row],[REGISTRO]],[2]REPORTE_SEG_EXPEDIENTES!$B$1:$B$3006,0))</f>
        <v>26/06/2023</v>
      </c>
      <c r="E522" s="207"/>
      <c r="F522" s="183" t="s">
        <v>11973</v>
      </c>
      <c r="G522" s="207">
        <v>45105</v>
      </c>
      <c r="H522" s="207">
        <v>45105</v>
      </c>
      <c r="I522" s="207">
        <f t="shared" si="14"/>
        <v>45108</v>
      </c>
      <c r="J522" s="328" t="e">
        <f>IF(I522="-","NO ES TUPA",IF(Tabla5[[#This Row],[FECHA FIRMA]]&lt;=Tabla5[[#This Row],[FECHA DE PLAZO MAXIMO DE ATENCION]],"SI","NO"))</f>
        <v>#VALUE!</v>
      </c>
      <c r="K522" s="185">
        <v>3533</v>
      </c>
      <c r="L522" s="185" t="str">
        <f>IFERROR(VLOOKUP(K522,[1]Hoja1!$B$2:$F$14234,2,FALSE),"")</f>
        <v>MI BARTOLITA</v>
      </c>
      <c r="M522" s="185" t="str">
        <f>IFERROR(VLOOKUP(K522,[1]Hoja1!$B$2:$F$14234,3,FALSE),"")</f>
        <v>PL-3533-CM</v>
      </c>
      <c r="N522" s="185" t="str">
        <f>IFERROR(VLOOKUP(K522,[1]Hoja1!$B$2:$F$14234,4,FALSE),"")</f>
        <v>FIESTAS DE PUESCAS CONCEPCION ;PUESCAS GALAN JUAN CANCIO</v>
      </c>
      <c r="O522" s="193" t="s">
        <v>23158</v>
      </c>
      <c r="P522" s="185" t="s">
        <v>14894</v>
      </c>
      <c r="Q522" s="185"/>
      <c r="R522" s="185"/>
      <c r="S522" s="185"/>
      <c r="T522" s="185" t="s">
        <v>21454</v>
      </c>
      <c r="U522" s="185" t="s">
        <v>23159</v>
      </c>
      <c r="V522" s="185" t="s">
        <v>1981</v>
      </c>
      <c r="W522" s="185"/>
      <c r="X522" s="185"/>
      <c r="Y522" s="191"/>
      <c r="Z522" s="187"/>
      <c r="AA522" s="166" t="s">
        <v>21489</v>
      </c>
      <c r="AB522" s="166"/>
      <c r="AC522" s="166"/>
      <c r="AD522" s="166"/>
      <c r="AE522" s="166"/>
      <c r="AF522" s="166"/>
      <c r="AG522" s="166"/>
      <c r="AH522" s="166"/>
      <c r="AI522" s="166"/>
      <c r="AJ522" s="169"/>
      <c r="AK522" s="169"/>
      <c r="AL522" s="169"/>
      <c r="AM522" s="169"/>
      <c r="AN522" s="169"/>
      <c r="AO522" s="166"/>
      <c r="AP522" s="187"/>
      <c r="AQ522" s="180"/>
    </row>
    <row r="523" spans="1:43" s="189" customFormat="1" ht="24.75" customHeight="1" x14ac:dyDescent="0.2">
      <c r="A523" s="180">
        <v>522</v>
      </c>
      <c r="B523" s="181" t="s">
        <v>23160</v>
      </c>
      <c r="C523" s="182" t="s">
        <v>23161</v>
      </c>
      <c r="D523" s="207" t="str">
        <f>+INDEX([2]REPORTE_SEG_EXPEDIENTES!$F$1:$F$3006,MATCH(Tabla13[[#This Row],[REGISTRO]],[2]REPORTE_SEG_EXPEDIENTES!$B$1:$B$3006,0))</f>
        <v>19/06/2023</v>
      </c>
      <c r="E523" s="207"/>
      <c r="F523" s="183" t="s">
        <v>11973</v>
      </c>
      <c r="G523" s="207">
        <v>45105</v>
      </c>
      <c r="H523" s="207">
        <v>45105</v>
      </c>
      <c r="I523" s="207">
        <f t="shared" si="14"/>
        <v>45095</v>
      </c>
      <c r="J523" s="328" t="e">
        <f>IF(I523="-","NO ES TUPA",IF(Tabla5[[#This Row],[FECHA FIRMA]]&lt;=Tabla5[[#This Row],[FECHA DE PLAZO MAXIMO DE ATENCION]],"SI","NO"))</f>
        <v>#VALUE!</v>
      </c>
      <c r="K523" s="185"/>
      <c r="L523" s="185" t="str">
        <f>IFERROR(VLOOKUP(K523,[1]Hoja1!$B$2:$F$14234,2,FALSE),"")</f>
        <v/>
      </c>
      <c r="M523" s="185" t="str">
        <f>IFERROR(VLOOKUP(K523,[1]Hoja1!$B$2:$F$14234,3,FALSE),"")</f>
        <v/>
      </c>
      <c r="N523" s="185" t="str">
        <f>IFERROR(VLOOKUP(K523,[1]Hoja1!$B$2:$F$14234,4,FALSE),"")</f>
        <v/>
      </c>
      <c r="O523" s="193" t="s">
        <v>23162</v>
      </c>
      <c r="P523" s="185" t="s">
        <v>14894</v>
      </c>
      <c r="Q523" s="185"/>
      <c r="R523" s="185"/>
      <c r="S523" s="185"/>
      <c r="T523" s="185" t="s">
        <v>21445</v>
      </c>
      <c r="U523" s="185"/>
      <c r="V523" s="185" t="s">
        <v>1981</v>
      </c>
      <c r="W523" s="185"/>
      <c r="X523" s="185"/>
      <c r="Y523" s="191"/>
      <c r="Z523" s="187"/>
      <c r="AA523" s="166" t="s">
        <v>21489</v>
      </c>
      <c r="AB523" s="166"/>
      <c r="AC523" s="166"/>
      <c r="AD523" s="166"/>
      <c r="AE523" s="166"/>
      <c r="AF523" s="166"/>
      <c r="AG523" s="166"/>
      <c r="AH523" s="166"/>
      <c r="AI523" s="166"/>
      <c r="AJ523" s="169"/>
      <c r="AK523" s="169"/>
      <c r="AL523" s="169"/>
      <c r="AM523" s="169"/>
      <c r="AN523" s="169"/>
      <c r="AO523" s="166"/>
      <c r="AP523" s="187"/>
      <c r="AQ523" s="180"/>
    </row>
    <row r="524" spans="1:43" s="189" customFormat="1" ht="24.75" customHeight="1" x14ac:dyDescent="0.2">
      <c r="A524" s="180">
        <v>523</v>
      </c>
      <c r="B524" s="181" t="s">
        <v>23163</v>
      </c>
      <c r="C524" s="182" t="s">
        <v>23164</v>
      </c>
      <c r="D524" s="207" t="e">
        <f>+INDEX([2]REPORTE_SEG_EXPEDIENTES!$F$1:$F$3006,MATCH(Tabla13[[#This Row],[REGISTRO]],[2]REPORTE_SEG_EXPEDIENTES!$B$1:$B$3006,0))</f>
        <v>#N/A</v>
      </c>
      <c r="E524" s="207"/>
      <c r="F524" s="183" t="s">
        <v>11973</v>
      </c>
      <c r="G524" s="207">
        <v>45107</v>
      </c>
      <c r="H524" s="207">
        <v>45107</v>
      </c>
      <c r="I524" s="207" t="s">
        <v>20</v>
      </c>
      <c r="J524" s="328" t="str">
        <f>IF(I524="-","NO ES TUPA",IF(Tabla5[[#This Row],[FECHA FIRMA]]&lt;=Tabla5[[#This Row],[FECHA DE PLAZO MAXIMO DE ATENCION]],"SI","NO"))</f>
        <v>NO ES TUPA</v>
      </c>
      <c r="K524" s="185"/>
      <c r="L524" s="185" t="str">
        <f>IFERROR(VLOOKUP(K524,[1]Hoja1!$B$2:$F$14234,2,FALSE),"")</f>
        <v/>
      </c>
      <c r="M524" s="185" t="str">
        <f>IFERROR(VLOOKUP(K524,[1]Hoja1!$B$2:$F$14234,3,FALSE),"")</f>
        <v/>
      </c>
      <c r="N524" s="185" t="str">
        <f>IFERROR(VLOOKUP(K524,[1]Hoja1!$B$2:$F$14234,4,FALSE),"")</f>
        <v/>
      </c>
      <c r="O524" s="193" t="s">
        <v>23165</v>
      </c>
      <c r="P524" s="185" t="s">
        <v>14894</v>
      </c>
      <c r="Q524" s="185"/>
      <c r="R524" s="185"/>
      <c r="S524" s="185"/>
      <c r="T524" s="185" t="s">
        <v>19143</v>
      </c>
      <c r="U524" s="185" t="s">
        <v>23166</v>
      </c>
      <c r="V524" s="185" t="s">
        <v>21444</v>
      </c>
      <c r="W524" s="185"/>
      <c r="X524" s="185"/>
      <c r="Y524" s="191"/>
      <c r="Z524" s="187"/>
      <c r="AA524" s="166" t="s">
        <v>21489</v>
      </c>
      <c r="AB524" s="166"/>
      <c r="AC524" s="166"/>
      <c r="AD524" s="166"/>
      <c r="AE524" s="166"/>
      <c r="AF524" s="166"/>
      <c r="AG524" s="166"/>
      <c r="AH524" s="166"/>
      <c r="AI524" s="166"/>
      <c r="AJ524" s="169"/>
      <c r="AK524" s="169"/>
      <c r="AL524" s="169"/>
      <c r="AM524" s="169"/>
      <c r="AN524" s="169"/>
      <c r="AO524" s="166"/>
      <c r="AP524" s="187"/>
      <c r="AQ524" s="180"/>
    </row>
    <row r="525" spans="1:43" s="189" customFormat="1" ht="24.75" customHeight="1" x14ac:dyDescent="0.2">
      <c r="A525" s="180">
        <v>524</v>
      </c>
      <c r="B525" s="181" t="s">
        <v>23167</v>
      </c>
      <c r="C525" s="182" t="s">
        <v>23168</v>
      </c>
      <c r="D525" s="207" t="str">
        <f>+INDEX([2]REPORTE_SEG_EXPEDIENTES!$F$1:$F$3006,MATCH(Tabla13[[#This Row],[REGISTRO]],[2]REPORTE_SEG_EXPEDIENTES!$B$1:$B$3006,0))</f>
        <v>30/09/2022</v>
      </c>
      <c r="E525" s="207"/>
      <c r="F525" s="183" t="s">
        <v>11974</v>
      </c>
      <c r="G525" s="207">
        <v>45111</v>
      </c>
      <c r="H525" s="207">
        <v>45111</v>
      </c>
      <c r="I525" s="207">
        <f t="shared" ref="I525:I556" si="15">DATE(YEAR(D525), MONTH(D525), DAY(D525) + QUOTIENT(15 + DAY(D525) - 1 + DAY(DAY(D525 + 15)), 5) * 2 + DAY(D525 + 15) - DAY(D525))</f>
        <v>44841</v>
      </c>
      <c r="J525" s="328" t="e">
        <f>IF(I525="-","NO ES TUPA",IF(Tabla5[[#This Row],[FECHA FIRMA]]&lt;=Tabla5[[#This Row],[FECHA DE PLAZO MAXIMO DE ATENCION]],"SI","NO"))</f>
        <v>#VALUE!</v>
      </c>
      <c r="K525" s="185"/>
      <c r="L525" s="185" t="str">
        <f>IFERROR(VLOOKUP(K525,[1]Hoja1!$B$2:$F$14234,2,FALSE),"")</f>
        <v/>
      </c>
      <c r="M525" s="185" t="str">
        <f>IFERROR(VLOOKUP(K525,[1]Hoja1!$B$2:$F$14234,3,FALSE),"")</f>
        <v/>
      </c>
      <c r="N525" s="185" t="str">
        <f>IFERROR(VLOOKUP(K525,[1]Hoja1!$B$2:$F$14234,4,FALSE),"")</f>
        <v/>
      </c>
      <c r="O525" s="193" t="s">
        <v>23169</v>
      </c>
      <c r="P525" s="185" t="s">
        <v>15859</v>
      </c>
      <c r="Q525" s="185"/>
      <c r="R525" s="185"/>
      <c r="S525" s="185"/>
      <c r="T525" s="185" t="s">
        <v>19119</v>
      </c>
      <c r="U525" s="185"/>
      <c r="V525" s="185" t="s">
        <v>1981</v>
      </c>
      <c r="W525" s="185"/>
      <c r="X525" s="185" t="s">
        <v>21537</v>
      </c>
      <c r="Y525" s="191"/>
      <c r="Z525" s="187"/>
      <c r="AA525" s="166"/>
      <c r="AB525" s="166"/>
      <c r="AC525" s="166"/>
      <c r="AD525" s="166"/>
      <c r="AE525" s="166"/>
      <c r="AF525" s="166"/>
      <c r="AG525" s="166"/>
      <c r="AH525" s="166"/>
      <c r="AI525" s="166"/>
      <c r="AJ525" s="169"/>
      <c r="AK525" s="169"/>
      <c r="AL525" s="169"/>
      <c r="AM525" s="169"/>
      <c r="AN525" s="169"/>
      <c r="AO525" s="166"/>
      <c r="AP525" s="187"/>
      <c r="AQ525" s="180"/>
    </row>
    <row r="526" spans="1:43" s="189" customFormat="1" ht="24.75" customHeight="1" x14ac:dyDescent="0.2">
      <c r="A526" s="180">
        <v>525</v>
      </c>
      <c r="B526" s="181" t="s">
        <v>23170</v>
      </c>
      <c r="C526" s="182" t="s">
        <v>23171</v>
      </c>
      <c r="D526" s="207" t="str">
        <f>+INDEX([2]REPORTE_SEG_EXPEDIENTES!$F$1:$F$3006,MATCH(Tabla13[[#This Row],[REGISTRO]],[2]REPORTE_SEG_EXPEDIENTES!$B$1:$B$3006,0))</f>
        <v>14/04/2023</v>
      </c>
      <c r="E526" s="207"/>
      <c r="F526" s="183" t="s">
        <v>11974</v>
      </c>
      <c r="G526" s="207">
        <v>45111</v>
      </c>
      <c r="H526" s="207">
        <v>45111</v>
      </c>
      <c r="I526" s="207">
        <f t="shared" si="15"/>
        <v>45067</v>
      </c>
      <c r="J526" s="328" t="e">
        <f>IF(I526="-","NO ES TUPA",IF(Tabla5[[#This Row],[FECHA FIRMA]]&lt;=Tabla5[[#This Row],[FECHA DE PLAZO MAXIMO DE ATENCION]],"SI","NO"))</f>
        <v>#VALUE!</v>
      </c>
      <c r="K526" s="185"/>
      <c r="L526" s="185" t="str">
        <f>IFERROR(VLOOKUP(K526,[1]Hoja1!$B$2:$F$14234,2,FALSE),"")</f>
        <v/>
      </c>
      <c r="M526" s="185" t="str">
        <f>IFERROR(VLOOKUP(K526,[1]Hoja1!$B$2:$F$14234,3,FALSE),"")</f>
        <v/>
      </c>
      <c r="N526" s="185" t="str">
        <f>IFERROR(VLOOKUP(K526,[1]Hoja1!$B$2:$F$14234,4,FALSE),"")</f>
        <v/>
      </c>
      <c r="O526" s="193" t="s">
        <v>23172</v>
      </c>
      <c r="P526" s="185" t="s">
        <v>14894</v>
      </c>
      <c r="Q526" s="185"/>
      <c r="R526" s="185"/>
      <c r="S526" s="185"/>
      <c r="T526" s="185" t="s">
        <v>19113</v>
      </c>
      <c r="U526" s="185"/>
      <c r="V526" s="185" t="s">
        <v>1981</v>
      </c>
      <c r="W526" s="185"/>
      <c r="X526" s="185"/>
      <c r="Y526" s="191"/>
      <c r="Z526" s="187"/>
      <c r="AA526" s="166"/>
      <c r="AB526" s="166" t="s">
        <v>21489</v>
      </c>
      <c r="AC526" s="166"/>
      <c r="AD526" s="166"/>
      <c r="AE526" s="166"/>
      <c r="AF526" s="166"/>
      <c r="AG526" s="166"/>
      <c r="AH526" s="166"/>
      <c r="AI526" s="166"/>
      <c r="AJ526" s="169"/>
      <c r="AK526" s="169"/>
      <c r="AL526" s="169"/>
      <c r="AM526" s="169"/>
      <c r="AN526" s="169"/>
      <c r="AO526" s="166"/>
      <c r="AP526" s="187"/>
      <c r="AQ526" s="180"/>
    </row>
    <row r="527" spans="1:43" s="189" customFormat="1" ht="24.75" customHeight="1" x14ac:dyDescent="0.2">
      <c r="A527" s="180">
        <v>526</v>
      </c>
      <c r="B527" s="181" t="s">
        <v>23173</v>
      </c>
      <c r="C527" s="182" t="s">
        <v>23174</v>
      </c>
      <c r="D527" s="207" t="str">
        <f>+INDEX([2]REPORTE_SEG_EXPEDIENTES!$F$1:$F$3006,MATCH(Tabla13[[#This Row],[REGISTRO]],[2]REPORTE_SEG_EXPEDIENTES!$B$1:$B$3006,0))</f>
        <v>05/04/2023</v>
      </c>
      <c r="E527" s="207"/>
      <c r="F527" s="183" t="s">
        <v>11974</v>
      </c>
      <c r="G527" s="207">
        <v>45111</v>
      </c>
      <c r="H527" s="207">
        <v>45111</v>
      </c>
      <c r="I527" s="207">
        <f t="shared" si="15"/>
        <v>45050</v>
      </c>
      <c r="J527" s="328" t="e">
        <f>IF(I527="-","NO ES TUPA",IF(Tabla5[[#This Row],[FECHA FIRMA]]&lt;=Tabla5[[#This Row],[FECHA DE PLAZO MAXIMO DE ATENCION]],"SI","NO"))</f>
        <v>#VALUE!</v>
      </c>
      <c r="K527" s="185"/>
      <c r="L527" s="185" t="str">
        <f>IFERROR(VLOOKUP(K527,[1]Hoja1!$B$2:$F$14234,2,FALSE),"")</f>
        <v/>
      </c>
      <c r="M527" s="185" t="str">
        <f>IFERROR(VLOOKUP(K527,[1]Hoja1!$B$2:$F$14234,3,FALSE),"")</f>
        <v/>
      </c>
      <c r="N527" s="185" t="str">
        <f>IFERROR(VLOOKUP(K527,[1]Hoja1!$B$2:$F$14234,4,FALSE),"")</f>
        <v/>
      </c>
      <c r="O527" s="193" t="s">
        <v>23175</v>
      </c>
      <c r="P527" s="185" t="s">
        <v>14894</v>
      </c>
      <c r="Q527" s="185"/>
      <c r="R527" s="185"/>
      <c r="S527" s="185"/>
      <c r="T527" s="185" t="s">
        <v>19113</v>
      </c>
      <c r="U527" s="185"/>
      <c r="V527" s="185" t="s">
        <v>1981</v>
      </c>
      <c r="W527" s="185"/>
      <c r="X527" s="185"/>
      <c r="Y527" s="191"/>
      <c r="Z527" s="187"/>
      <c r="AA527" s="166"/>
      <c r="AB527" s="166" t="s">
        <v>21489</v>
      </c>
      <c r="AC527" s="166"/>
      <c r="AD527" s="166"/>
      <c r="AE527" s="166"/>
      <c r="AF527" s="166"/>
      <c r="AG527" s="166"/>
      <c r="AH527" s="166"/>
      <c r="AI527" s="166"/>
      <c r="AJ527" s="169"/>
      <c r="AK527" s="169"/>
      <c r="AL527" s="169"/>
      <c r="AM527" s="169"/>
      <c r="AN527" s="169"/>
      <c r="AO527" s="166"/>
      <c r="AP527" s="187"/>
      <c r="AQ527" s="180"/>
    </row>
    <row r="528" spans="1:43" s="189" customFormat="1" ht="24.75" customHeight="1" x14ac:dyDescent="0.2">
      <c r="A528" s="180">
        <v>527</v>
      </c>
      <c r="B528" s="181" t="s">
        <v>23176</v>
      </c>
      <c r="C528" s="182" t="s">
        <v>23177</v>
      </c>
      <c r="D528" s="207" t="str">
        <f>+INDEX([2]REPORTE_SEG_EXPEDIENTES!$F$1:$F$3006,MATCH(Tabla13[[#This Row],[REGISTRO]],[2]REPORTE_SEG_EXPEDIENTES!$B$1:$B$3006,0))</f>
        <v>19/06/2023</v>
      </c>
      <c r="E528" s="207"/>
      <c r="F528" s="183" t="s">
        <v>11974</v>
      </c>
      <c r="G528" s="207">
        <v>45111</v>
      </c>
      <c r="H528" s="207">
        <v>45111</v>
      </c>
      <c r="I528" s="207">
        <f t="shared" si="15"/>
        <v>45095</v>
      </c>
      <c r="J528" s="328" t="e">
        <f>IF(I528="-","NO ES TUPA",IF(Tabla5[[#This Row],[FECHA FIRMA]]&lt;=Tabla5[[#This Row],[FECHA DE PLAZO MAXIMO DE ATENCION]],"SI","NO"))</f>
        <v>#VALUE!</v>
      </c>
      <c r="K528" s="185"/>
      <c r="L528" s="185" t="str">
        <f>IFERROR(VLOOKUP(K528,[1]Hoja1!$B$2:$F$14234,2,FALSE),"")</f>
        <v/>
      </c>
      <c r="M528" s="185" t="str">
        <f>IFERROR(VLOOKUP(K528,[1]Hoja1!$B$2:$F$14234,3,FALSE),"")</f>
        <v/>
      </c>
      <c r="N528" s="185" t="str">
        <f>IFERROR(VLOOKUP(K528,[1]Hoja1!$B$2:$F$14234,4,FALSE),"")</f>
        <v/>
      </c>
      <c r="O528" s="193" t="s">
        <v>23178</v>
      </c>
      <c r="P528" s="185" t="s">
        <v>14894</v>
      </c>
      <c r="Q528" s="185"/>
      <c r="R528" s="185"/>
      <c r="S528" s="185"/>
      <c r="T528" s="185" t="s">
        <v>21457</v>
      </c>
      <c r="U528" s="185"/>
      <c r="V528" s="185" t="s">
        <v>21444</v>
      </c>
      <c r="W528" s="185"/>
      <c r="X528" s="185"/>
      <c r="Y528" s="191"/>
      <c r="Z528" s="187"/>
      <c r="AA528" s="166"/>
      <c r="AB528" s="166" t="s">
        <v>21489</v>
      </c>
      <c r="AC528" s="166"/>
      <c r="AD528" s="166"/>
      <c r="AE528" s="166"/>
      <c r="AF528" s="166"/>
      <c r="AG528" s="166"/>
      <c r="AH528" s="166"/>
      <c r="AI528" s="166"/>
      <c r="AJ528" s="169"/>
      <c r="AK528" s="169"/>
      <c r="AL528" s="169"/>
      <c r="AM528" s="169"/>
      <c r="AN528" s="169"/>
      <c r="AO528" s="166"/>
      <c r="AP528" s="187"/>
      <c r="AQ528" s="180"/>
    </row>
    <row r="529" spans="1:43" s="189" customFormat="1" ht="24.75" customHeight="1" x14ac:dyDescent="0.2">
      <c r="A529" s="180">
        <v>528</v>
      </c>
      <c r="B529" s="181" t="s">
        <v>23179</v>
      </c>
      <c r="C529" s="182" t="s">
        <v>23180</v>
      </c>
      <c r="D529" s="207" t="str">
        <f>+INDEX([2]REPORTE_SEG_EXPEDIENTES!$F$1:$F$3006,MATCH(Tabla13[[#This Row],[REGISTRO]],[2]REPORTE_SEG_EXPEDIENTES!$B$1:$B$3006,0))</f>
        <v>20/04/2023</v>
      </c>
      <c r="E529" s="207"/>
      <c r="F529" s="183" t="s">
        <v>11974</v>
      </c>
      <c r="G529" s="207">
        <v>45111</v>
      </c>
      <c r="H529" s="207">
        <v>45111</v>
      </c>
      <c r="I529" s="207">
        <f t="shared" si="15"/>
        <v>45035</v>
      </c>
      <c r="J529" s="328" t="e">
        <f>IF(I529="-","NO ES TUPA",IF(Tabla5[[#This Row],[FECHA FIRMA]]&lt;=Tabla5[[#This Row],[FECHA DE PLAZO MAXIMO DE ATENCION]],"SI","NO"))</f>
        <v>#VALUE!</v>
      </c>
      <c r="K529" s="185"/>
      <c r="L529" s="185" t="str">
        <f>IFERROR(VLOOKUP(K529,[1]Hoja1!$B$2:$F$14234,2,FALSE),"")</f>
        <v/>
      </c>
      <c r="M529" s="185" t="str">
        <f>IFERROR(VLOOKUP(K529,[1]Hoja1!$B$2:$F$14234,3,FALSE),"")</f>
        <v/>
      </c>
      <c r="N529" s="185" t="str">
        <f>IFERROR(VLOOKUP(K529,[1]Hoja1!$B$2:$F$14234,4,FALSE),"")</f>
        <v/>
      </c>
      <c r="O529" s="193" t="s">
        <v>23181</v>
      </c>
      <c r="P529" s="185" t="s">
        <v>14894</v>
      </c>
      <c r="Q529" s="185"/>
      <c r="R529" s="185"/>
      <c r="S529" s="185"/>
      <c r="T529" s="185" t="s">
        <v>19113</v>
      </c>
      <c r="U529" s="185"/>
      <c r="V529" s="185" t="s">
        <v>1981</v>
      </c>
      <c r="W529" s="185"/>
      <c r="X529" s="185"/>
      <c r="Y529" s="191"/>
      <c r="Z529" s="187"/>
      <c r="AA529" s="166"/>
      <c r="AB529" s="166" t="s">
        <v>21489</v>
      </c>
      <c r="AC529" s="166"/>
      <c r="AD529" s="166"/>
      <c r="AE529" s="166"/>
      <c r="AF529" s="166"/>
      <c r="AG529" s="166"/>
      <c r="AH529" s="166"/>
      <c r="AI529" s="166"/>
      <c r="AJ529" s="169"/>
      <c r="AK529" s="169"/>
      <c r="AL529" s="169"/>
      <c r="AM529" s="169"/>
      <c r="AN529" s="169"/>
      <c r="AO529" s="166"/>
      <c r="AP529" s="187"/>
      <c r="AQ529" s="180"/>
    </row>
    <row r="530" spans="1:43" s="189" customFormat="1" ht="24.75" customHeight="1" x14ac:dyDescent="0.2">
      <c r="A530" s="180">
        <v>529</v>
      </c>
      <c r="B530" s="181" t="s">
        <v>23182</v>
      </c>
      <c r="C530" s="182" t="s">
        <v>23183</v>
      </c>
      <c r="D530" s="207" t="str">
        <f>+INDEX([2]REPORTE_SEG_EXPEDIENTES!$F$1:$F$3006,MATCH(Tabla13[[#This Row],[REGISTRO]],[2]REPORTE_SEG_EXPEDIENTES!$B$1:$B$3006,0))</f>
        <v>17/04/2023</v>
      </c>
      <c r="E530" s="207"/>
      <c r="F530" s="183" t="s">
        <v>11974</v>
      </c>
      <c r="G530" s="207">
        <v>45111</v>
      </c>
      <c r="H530" s="207">
        <v>45111</v>
      </c>
      <c r="I530" s="207">
        <f t="shared" si="15"/>
        <v>45030</v>
      </c>
      <c r="J530" s="328" t="e">
        <f>IF(I530="-","NO ES TUPA",IF(Tabla5[[#This Row],[FECHA FIRMA]]&lt;=Tabla5[[#This Row],[FECHA DE PLAZO MAXIMO DE ATENCION]],"SI","NO"))</f>
        <v>#VALUE!</v>
      </c>
      <c r="K530" s="185"/>
      <c r="L530" s="185" t="str">
        <f>IFERROR(VLOOKUP(K530,[1]Hoja1!$B$2:$F$14234,2,FALSE),"")</f>
        <v/>
      </c>
      <c r="M530" s="185" t="str">
        <f>IFERROR(VLOOKUP(K530,[1]Hoja1!$B$2:$F$14234,3,FALSE),"")</f>
        <v/>
      </c>
      <c r="N530" s="185" t="str">
        <f>IFERROR(VLOOKUP(K530,[1]Hoja1!$B$2:$F$14234,4,FALSE),"")</f>
        <v/>
      </c>
      <c r="O530" s="193" t="s">
        <v>23184</v>
      </c>
      <c r="P530" s="185" t="s">
        <v>14894</v>
      </c>
      <c r="Q530" s="185"/>
      <c r="R530" s="185"/>
      <c r="S530" s="185"/>
      <c r="T530" s="185" t="s">
        <v>19113</v>
      </c>
      <c r="U530" s="185"/>
      <c r="V530" s="185" t="s">
        <v>1981</v>
      </c>
      <c r="W530" s="185"/>
      <c r="X530" s="185"/>
      <c r="Y530" s="191"/>
      <c r="Z530" s="187"/>
      <c r="AA530" s="166"/>
      <c r="AB530" s="166" t="s">
        <v>21489</v>
      </c>
      <c r="AC530" s="166"/>
      <c r="AD530" s="166"/>
      <c r="AE530" s="166"/>
      <c r="AF530" s="166"/>
      <c r="AG530" s="166"/>
      <c r="AH530" s="166"/>
      <c r="AI530" s="166"/>
      <c r="AJ530" s="169"/>
      <c r="AK530" s="169"/>
      <c r="AL530" s="169"/>
      <c r="AM530" s="169"/>
      <c r="AN530" s="169"/>
      <c r="AO530" s="166"/>
      <c r="AP530" s="187"/>
      <c r="AQ530" s="180"/>
    </row>
    <row r="531" spans="1:43" s="189" customFormat="1" ht="24.75" customHeight="1" x14ac:dyDescent="0.2">
      <c r="A531" s="180">
        <v>530</v>
      </c>
      <c r="B531" s="181" t="s">
        <v>23185</v>
      </c>
      <c r="C531" s="182" t="s">
        <v>23186</v>
      </c>
      <c r="D531" s="207" t="str">
        <f>+INDEX([2]REPORTE_SEG_EXPEDIENTES!$F$1:$F$3006,MATCH(Tabla13[[#This Row],[REGISTRO]],[2]REPORTE_SEG_EXPEDIENTES!$B$1:$B$3006,0))</f>
        <v>17/04/2023</v>
      </c>
      <c r="E531" s="207"/>
      <c r="F531" s="183" t="s">
        <v>11974</v>
      </c>
      <c r="G531" s="207">
        <v>45111</v>
      </c>
      <c r="H531" s="207">
        <v>45111</v>
      </c>
      <c r="I531" s="207">
        <f t="shared" si="15"/>
        <v>45030</v>
      </c>
      <c r="J531" s="328" t="e">
        <f>IF(I531="-","NO ES TUPA",IF(Tabla5[[#This Row],[FECHA FIRMA]]&lt;=Tabla5[[#This Row],[FECHA DE PLAZO MAXIMO DE ATENCION]],"SI","NO"))</f>
        <v>#VALUE!</v>
      </c>
      <c r="K531" s="185"/>
      <c r="L531" s="185" t="str">
        <f>IFERROR(VLOOKUP(K531,[1]Hoja1!$B$2:$F$14234,2,FALSE),"")</f>
        <v/>
      </c>
      <c r="M531" s="185" t="str">
        <f>IFERROR(VLOOKUP(K531,[1]Hoja1!$B$2:$F$14234,3,FALSE),"")</f>
        <v/>
      </c>
      <c r="N531" s="185" t="str">
        <f>IFERROR(VLOOKUP(K531,[1]Hoja1!$B$2:$F$14234,4,FALSE),"")</f>
        <v/>
      </c>
      <c r="O531" s="193" t="s">
        <v>23187</v>
      </c>
      <c r="P531" s="185" t="s">
        <v>14894</v>
      </c>
      <c r="Q531" s="185"/>
      <c r="R531" s="185"/>
      <c r="S531" s="185"/>
      <c r="T531" s="185" t="s">
        <v>19113</v>
      </c>
      <c r="U531" s="185"/>
      <c r="V531" s="185" t="s">
        <v>1981</v>
      </c>
      <c r="W531" s="185"/>
      <c r="X531" s="185" t="s">
        <v>19419</v>
      </c>
      <c r="Y531" s="191"/>
      <c r="Z531" s="187"/>
      <c r="AA531" s="166"/>
      <c r="AB531" s="166" t="s">
        <v>21489</v>
      </c>
      <c r="AC531" s="166"/>
      <c r="AD531" s="166"/>
      <c r="AE531" s="166"/>
      <c r="AF531" s="166"/>
      <c r="AG531" s="166"/>
      <c r="AH531" s="166"/>
      <c r="AI531" s="166"/>
      <c r="AJ531" s="169"/>
      <c r="AK531" s="169"/>
      <c r="AL531" s="169"/>
      <c r="AM531" s="169"/>
      <c r="AN531" s="169"/>
      <c r="AO531" s="166"/>
      <c r="AP531" s="187"/>
      <c r="AQ531" s="180"/>
    </row>
    <row r="532" spans="1:43" s="189" customFormat="1" ht="24.75" customHeight="1" x14ac:dyDescent="0.2">
      <c r="A532" s="180">
        <v>531</v>
      </c>
      <c r="B532" s="181" t="s">
        <v>23188</v>
      </c>
      <c r="C532" s="182" t="s">
        <v>23189</v>
      </c>
      <c r="D532" s="207" t="str">
        <f>+INDEX([2]REPORTE_SEG_EXPEDIENTES!$F$1:$F$3006,MATCH(Tabla13[[#This Row],[REGISTRO]],[2]REPORTE_SEG_EXPEDIENTES!$B$1:$B$3006,0))</f>
        <v>17/04/2023</v>
      </c>
      <c r="E532" s="207"/>
      <c r="F532" s="183" t="s">
        <v>11974</v>
      </c>
      <c r="G532" s="207">
        <v>45111</v>
      </c>
      <c r="H532" s="207">
        <v>45111</v>
      </c>
      <c r="I532" s="207">
        <f t="shared" si="15"/>
        <v>45030</v>
      </c>
      <c r="J532" s="328" t="e">
        <f>IF(I532="-","NO ES TUPA",IF(Tabla5[[#This Row],[FECHA FIRMA]]&lt;=Tabla5[[#This Row],[FECHA DE PLAZO MAXIMO DE ATENCION]],"SI","NO"))</f>
        <v>#VALUE!</v>
      </c>
      <c r="K532" s="185"/>
      <c r="L532" s="185" t="str">
        <f>IFERROR(VLOOKUP(K532,[1]Hoja1!$B$2:$F$14234,2,FALSE),"")</f>
        <v/>
      </c>
      <c r="M532" s="185" t="str">
        <f>IFERROR(VLOOKUP(K532,[1]Hoja1!$B$2:$F$14234,3,FALSE),"")</f>
        <v/>
      </c>
      <c r="N532" s="185" t="str">
        <f>IFERROR(VLOOKUP(K532,[1]Hoja1!$B$2:$F$14234,4,FALSE),"")</f>
        <v/>
      </c>
      <c r="O532" s="193" t="s">
        <v>23190</v>
      </c>
      <c r="P532" s="185" t="s">
        <v>14894</v>
      </c>
      <c r="Q532" s="185"/>
      <c r="R532" s="185"/>
      <c r="S532" s="185"/>
      <c r="T532" s="185" t="s">
        <v>19113</v>
      </c>
      <c r="U532" s="185"/>
      <c r="V532" s="185" t="s">
        <v>1981</v>
      </c>
      <c r="W532" s="185"/>
      <c r="X532" s="185"/>
      <c r="Y532" s="191"/>
      <c r="Z532" s="187"/>
      <c r="AA532" s="166"/>
      <c r="AB532" s="166" t="s">
        <v>21489</v>
      </c>
      <c r="AC532" s="166"/>
      <c r="AD532" s="166"/>
      <c r="AE532" s="166"/>
      <c r="AF532" s="166"/>
      <c r="AG532" s="166"/>
      <c r="AH532" s="166"/>
      <c r="AI532" s="166"/>
      <c r="AJ532" s="169"/>
      <c r="AK532" s="169"/>
      <c r="AL532" s="169"/>
      <c r="AM532" s="169"/>
      <c r="AN532" s="169"/>
      <c r="AO532" s="166"/>
      <c r="AP532" s="187"/>
      <c r="AQ532" s="180"/>
    </row>
    <row r="533" spans="1:43" s="189" customFormat="1" ht="24.75" customHeight="1" x14ac:dyDescent="0.2">
      <c r="A533" s="180">
        <v>532</v>
      </c>
      <c r="B533" s="181" t="s">
        <v>23191</v>
      </c>
      <c r="C533" s="182" t="s">
        <v>23192</v>
      </c>
      <c r="D533" s="207" t="str">
        <f>+INDEX([2]REPORTE_SEG_EXPEDIENTES!$F$1:$F$3006,MATCH(Tabla13[[#This Row],[REGISTRO]],[2]REPORTE_SEG_EXPEDIENTES!$B$1:$B$3006,0))</f>
        <v>17/04/2023</v>
      </c>
      <c r="E533" s="207"/>
      <c r="F533" s="183" t="s">
        <v>11974</v>
      </c>
      <c r="G533" s="207">
        <v>45111</v>
      </c>
      <c r="H533" s="207">
        <v>45111</v>
      </c>
      <c r="I533" s="207">
        <f t="shared" si="15"/>
        <v>45030</v>
      </c>
      <c r="J533" s="328" t="e">
        <f>IF(I533="-","NO ES TUPA",IF(Tabla5[[#This Row],[FECHA FIRMA]]&lt;=Tabla5[[#This Row],[FECHA DE PLAZO MAXIMO DE ATENCION]],"SI","NO"))</f>
        <v>#VALUE!</v>
      </c>
      <c r="K533" s="185"/>
      <c r="L533" s="185" t="str">
        <f>IFERROR(VLOOKUP(K533,[1]Hoja1!$B$2:$F$14234,2,FALSE),"")</f>
        <v/>
      </c>
      <c r="M533" s="185" t="str">
        <f>IFERROR(VLOOKUP(K533,[1]Hoja1!$B$2:$F$14234,3,FALSE),"")</f>
        <v/>
      </c>
      <c r="N533" s="185" t="str">
        <f>IFERROR(VLOOKUP(K533,[1]Hoja1!$B$2:$F$14234,4,FALSE),"")</f>
        <v/>
      </c>
      <c r="O533" s="193" t="s">
        <v>23193</v>
      </c>
      <c r="P533" s="185" t="s">
        <v>14894</v>
      </c>
      <c r="Q533" s="185"/>
      <c r="R533" s="185"/>
      <c r="S533" s="185"/>
      <c r="T533" s="185" t="s">
        <v>19113</v>
      </c>
      <c r="U533" s="185"/>
      <c r="V533" s="185" t="s">
        <v>1981</v>
      </c>
      <c r="W533" s="185"/>
      <c r="X533" s="185"/>
      <c r="Y533" s="191"/>
      <c r="Z533" s="187"/>
      <c r="AA533" s="166"/>
      <c r="AB533" s="166" t="s">
        <v>21489</v>
      </c>
      <c r="AC533" s="166"/>
      <c r="AD533" s="166"/>
      <c r="AE533" s="166"/>
      <c r="AF533" s="166"/>
      <c r="AG533" s="166"/>
      <c r="AH533" s="166"/>
      <c r="AI533" s="166"/>
      <c r="AJ533" s="169"/>
      <c r="AK533" s="169"/>
      <c r="AL533" s="169"/>
      <c r="AM533" s="169"/>
      <c r="AN533" s="169"/>
      <c r="AO533" s="166"/>
      <c r="AP533" s="187"/>
      <c r="AQ533" s="180"/>
    </row>
    <row r="534" spans="1:43" s="189" customFormat="1" ht="24.75" customHeight="1" x14ac:dyDescent="0.2">
      <c r="A534" s="180">
        <v>533</v>
      </c>
      <c r="B534" s="181" t="s">
        <v>23194</v>
      </c>
      <c r="C534" s="182" t="s">
        <v>23195</v>
      </c>
      <c r="D534" s="207" t="str">
        <f>+INDEX([2]REPORTE_SEG_EXPEDIENTES!$F$1:$F$3006,MATCH(Tabla13[[#This Row],[REGISTRO]],[2]REPORTE_SEG_EXPEDIENTES!$B$1:$B$3006,0))</f>
        <v>16/05/2023</v>
      </c>
      <c r="E534" s="207"/>
      <c r="F534" s="183" t="s">
        <v>11974</v>
      </c>
      <c r="G534" s="207">
        <v>45111</v>
      </c>
      <c r="H534" s="207">
        <v>45111</v>
      </c>
      <c r="I534" s="207">
        <f t="shared" si="15"/>
        <v>45101</v>
      </c>
      <c r="J534" s="328" t="e">
        <f>IF(I534="-","NO ES TUPA",IF(Tabla5[[#This Row],[FECHA FIRMA]]&lt;=Tabla5[[#This Row],[FECHA DE PLAZO MAXIMO DE ATENCION]],"SI","NO"))</f>
        <v>#VALUE!</v>
      </c>
      <c r="K534" s="185"/>
      <c r="L534" s="185" t="s">
        <v>23196</v>
      </c>
      <c r="M534" s="185" t="s">
        <v>23197</v>
      </c>
      <c r="N534" s="185" t="str">
        <f>IFERROR(VLOOKUP(K534,[1]Hoja1!$B$2:$F$14234,4,FALSE),"")</f>
        <v/>
      </c>
      <c r="O534" s="193" t="s">
        <v>23198</v>
      </c>
      <c r="P534" s="185" t="s">
        <v>14894</v>
      </c>
      <c r="Q534" s="185"/>
      <c r="R534" s="185"/>
      <c r="S534" s="185"/>
      <c r="T534" s="185" t="s">
        <v>78</v>
      </c>
      <c r="U534" s="185"/>
      <c r="V534" s="185" t="s">
        <v>1981</v>
      </c>
      <c r="W534" s="185" t="s">
        <v>5783</v>
      </c>
      <c r="X534" s="185" t="s">
        <v>19419</v>
      </c>
      <c r="Y534" s="191"/>
      <c r="Z534" s="187"/>
      <c r="AA534" s="166" t="s">
        <v>21489</v>
      </c>
      <c r="AB534" s="166"/>
      <c r="AC534" s="166"/>
      <c r="AD534" s="166"/>
      <c r="AE534" s="166"/>
      <c r="AF534" s="166"/>
      <c r="AG534" s="166"/>
      <c r="AH534" s="166"/>
      <c r="AI534" s="166"/>
      <c r="AJ534" s="169"/>
      <c r="AK534" s="169"/>
      <c r="AL534" s="169"/>
      <c r="AM534" s="169"/>
      <c r="AN534" s="169"/>
      <c r="AO534" s="166"/>
      <c r="AP534" s="187"/>
      <c r="AQ534" s="180"/>
    </row>
    <row r="535" spans="1:43" s="189" customFormat="1" ht="24.75" customHeight="1" x14ac:dyDescent="0.2">
      <c r="A535" s="180">
        <v>534</v>
      </c>
      <c r="B535" s="181" t="s">
        <v>23199</v>
      </c>
      <c r="C535" s="182" t="s">
        <v>23200</v>
      </c>
      <c r="D535" s="207" t="str">
        <f>+INDEX([2]REPORTE_SEG_EXPEDIENTES!$F$1:$F$3006,MATCH(Tabla13[[#This Row],[REGISTRO]],[2]REPORTE_SEG_EXPEDIENTES!$B$1:$B$3006,0))</f>
        <v>26/01/2023</v>
      </c>
      <c r="E535" s="207"/>
      <c r="F535" s="183" t="s">
        <v>11974</v>
      </c>
      <c r="G535" s="207">
        <v>45114</v>
      </c>
      <c r="H535" s="207">
        <v>45114</v>
      </c>
      <c r="I535" s="207">
        <f t="shared" si="15"/>
        <v>44956</v>
      </c>
      <c r="J535" s="328" t="e">
        <f>IF(I535="-","NO ES TUPA",IF(Tabla5[[#This Row],[FECHA FIRMA]]&lt;=Tabla5[[#This Row],[FECHA DE PLAZO MAXIMO DE ATENCION]],"SI","NO"))</f>
        <v>#VALUE!</v>
      </c>
      <c r="K535" s="185"/>
      <c r="L535" s="185" t="str">
        <f>IFERROR(VLOOKUP(K535,[1]Hoja1!$B$2:$F$14234,2,FALSE),"")</f>
        <v/>
      </c>
      <c r="M535" s="185" t="str">
        <f>IFERROR(VLOOKUP(K535,[1]Hoja1!$B$2:$F$14234,3,FALSE),"")</f>
        <v/>
      </c>
      <c r="N535" s="185" t="str">
        <f>IFERROR(VLOOKUP(K535,[1]Hoja1!$B$2:$F$14234,4,FALSE),"")</f>
        <v/>
      </c>
      <c r="O535" s="193" t="s">
        <v>23201</v>
      </c>
      <c r="P535" s="185" t="s">
        <v>14894</v>
      </c>
      <c r="Q535" s="185"/>
      <c r="R535" s="185"/>
      <c r="S535" s="185"/>
      <c r="T535" s="185" t="s">
        <v>19115</v>
      </c>
      <c r="U535" s="185"/>
      <c r="V535" s="185" t="s">
        <v>1981</v>
      </c>
      <c r="W535" s="185"/>
      <c r="X535" s="185"/>
      <c r="Y535" s="191"/>
      <c r="Z535" s="187"/>
      <c r="AA535" s="166"/>
      <c r="AB535" s="166" t="s">
        <v>21489</v>
      </c>
      <c r="AC535" s="166"/>
      <c r="AD535" s="166" t="s">
        <v>21489</v>
      </c>
      <c r="AE535" s="166"/>
      <c r="AF535" s="166"/>
      <c r="AG535" s="166"/>
      <c r="AH535" s="166"/>
      <c r="AI535" s="166"/>
      <c r="AJ535" s="169"/>
      <c r="AK535" s="169"/>
      <c r="AL535" s="169"/>
      <c r="AM535" s="169"/>
      <c r="AN535" s="169"/>
      <c r="AO535" s="166"/>
      <c r="AP535" s="187"/>
      <c r="AQ535" s="180"/>
    </row>
    <row r="536" spans="1:43" s="189" customFormat="1" ht="24.75" customHeight="1" x14ac:dyDescent="0.2">
      <c r="A536" s="180">
        <v>535</v>
      </c>
      <c r="B536" s="181" t="s">
        <v>23202</v>
      </c>
      <c r="C536" s="182" t="s">
        <v>23203</v>
      </c>
      <c r="D536" s="207" t="str">
        <f>+INDEX([2]REPORTE_SEG_EXPEDIENTES!$F$1:$F$3006,MATCH(Tabla13[[#This Row],[REGISTRO]],[2]REPORTE_SEG_EXPEDIENTES!$B$1:$B$3006,0))</f>
        <v>30/05/2023</v>
      </c>
      <c r="E536" s="207"/>
      <c r="F536" s="183" t="s">
        <v>11974</v>
      </c>
      <c r="G536" s="207">
        <v>45114</v>
      </c>
      <c r="H536" s="207">
        <v>45114</v>
      </c>
      <c r="I536" s="207">
        <f t="shared" si="15"/>
        <v>45082</v>
      </c>
      <c r="J536" s="328" t="e">
        <f>IF(I536="-","NO ES TUPA",IF(Tabla5[[#This Row],[FECHA FIRMA]]&lt;=Tabla5[[#This Row],[FECHA DE PLAZO MAXIMO DE ATENCION]],"SI","NO"))</f>
        <v>#VALUE!</v>
      </c>
      <c r="K536" s="185"/>
      <c r="L536" s="185" t="str">
        <f>IFERROR(VLOOKUP(K536,[1]Hoja1!$B$2:$F$14234,2,FALSE),"")</f>
        <v/>
      </c>
      <c r="M536" s="185" t="str">
        <f>IFERROR(VLOOKUP(K536,[1]Hoja1!$B$2:$F$14234,3,FALSE),"")</f>
        <v/>
      </c>
      <c r="N536" s="185" t="str">
        <f>IFERROR(VLOOKUP(K536,[1]Hoja1!$B$2:$F$14234,4,FALSE),"")</f>
        <v/>
      </c>
      <c r="O536" s="193" t="s">
        <v>23204</v>
      </c>
      <c r="P536" s="185" t="s">
        <v>14894</v>
      </c>
      <c r="Q536" s="185"/>
      <c r="R536" s="185"/>
      <c r="S536" s="185"/>
      <c r="T536" s="185" t="s">
        <v>19115</v>
      </c>
      <c r="U536" s="185"/>
      <c r="V536" s="185" t="s">
        <v>1981</v>
      </c>
      <c r="W536" s="185"/>
      <c r="X536" s="185"/>
      <c r="Y536" s="191"/>
      <c r="Z536" s="187"/>
      <c r="AA536" s="166"/>
      <c r="AB536" s="166" t="s">
        <v>21489</v>
      </c>
      <c r="AC536" s="166"/>
      <c r="AD536" s="166" t="s">
        <v>21489</v>
      </c>
      <c r="AE536" s="166"/>
      <c r="AF536" s="166"/>
      <c r="AG536" s="166"/>
      <c r="AH536" s="166"/>
      <c r="AI536" s="166"/>
      <c r="AJ536" s="169"/>
      <c r="AK536" s="169"/>
      <c r="AL536" s="169"/>
      <c r="AM536" s="169"/>
      <c r="AN536" s="169"/>
      <c r="AO536" s="166"/>
      <c r="AP536" s="187"/>
      <c r="AQ536" s="180"/>
    </row>
    <row r="537" spans="1:43" s="189" customFormat="1" ht="24.75" customHeight="1" x14ac:dyDescent="0.2">
      <c r="A537" s="180">
        <v>536</v>
      </c>
      <c r="B537" s="181" t="s">
        <v>23205</v>
      </c>
      <c r="C537" s="182" t="s">
        <v>23206</v>
      </c>
      <c r="D537" s="207" t="str">
        <f>+INDEX([2]REPORTE_SEG_EXPEDIENTES!$F$1:$F$3006,MATCH(Tabla13[[#This Row],[REGISTRO]],[2]REPORTE_SEG_EXPEDIENTES!$B$1:$B$3006,0))</f>
        <v>21/06/2023</v>
      </c>
      <c r="E537" s="207"/>
      <c r="F537" s="183" t="s">
        <v>11974</v>
      </c>
      <c r="G537" s="207">
        <v>45117</v>
      </c>
      <c r="H537" s="207">
        <v>45117</v>
      </c>
      <c r="I537" s="207">
        <f t="shared" si="15"/>
        <v>45099</v>
      </c>
      <c r="J537" s="328" t="e">
        <f>IF(I537="-","NO ES TUPA",IF(Tabla5[[#This Row],[FECHA FIRMA]]&lt;=Tabla5[[#This Row],[FECHA DE PLAZO MAXIMO DE ATENCION]],"SI","NO"))</f>
        <v>#VALUE!</v>
      </c>
      <c r="K537" s="185"/>
      <c r="L537" s="185" t="str">
        <f>IFERROR(VLOOKUP(K537,[1]Hoja1!$B$2:$F$14234,2,FALSE),"")</f>
        <v/>
      </c>
      <c r="M537" s="185" t="str">
        <f>IFERROR(VLOOKUP(K537,[1]Hoja1!$B$2:$F$14234,3,FALSE),"")</f>
        <v/>
      </c>
      <c r="N537" s="185" t="str">
        <f>IFERROR(VLOOKUP(K537,[1]Hoja1!$B$2:$F$14234,4,FALSE),"")</f>
        <v/>
      </c>
      <c r="O537" s="193" t="s">
        <v>23207</v>
      </c>
      <c r="P537" s="185" t="s">
        <v>14894</v>
      </c>
      <c r="Q537" s="185"/>
      <c r="R537" s="185"/>
      <c r="S537" s="185"/>
      <c r="T537" s="185" t="s">
        <v>179</v>
      </c>
      <c r="U537" s="185" t="s">
        <v>23208</v>
      </c>
      <c r="V537" s="185" t="s">
        <v>21444</v>
      </c>
      <c r="W537" s="185"/>
      <c r="X537" s="185"/>
      <c r="Y537" s="191"/>
      <c r="Z537" s="187"/>
      <c r="AA537" s="166"/>
      <c r="AB537" s="166" t="s">
        <v>21489</v>
      </c>
      <c r="AC537" s="166"/>
      <c r="AD537" s="166"/>
      <c r="AE537" s="166"/>
      <c r="AF537" s="166"/>
      <c r="AG537" s="166"/>
      <c r="AH537" s="166"/>
      <c r="AI537" s="166"/>
      <c r="AJ537" s="169"/>
      <c r="AK537" s="169"/>
      <c r="AL537" s="169"/>
      <c r="AM537" s="169"/>
      <c r="AN537" s="169"/>
      <c r="AO537" s="166"/>
      <c r="AP537" s="187"/>
      <c r="AQ537" s="180"/>
    </row>
    <row r="538" spans="1:43" s="189" customFormat="1" ht="24.75" customHeight="1" x14ac:dyDescent="0.2">
      <c r="A538" s="180">
        <v>537</v>
      </c>
      <c r="B538" s="181" t="s">
        <v>23209</v>
      </c>
      <c r="C538" s="182" t="s">
        <v>23210</v>
      </c>
      <c r="D538" s="207" t="str">
        <f>+INDEX([2]REPORTE_SEG_EXPEDIENTES!$F$1:$F$3006,MATCH(Tabla13[[#This Row],[REGISTRO]],[2]REPORTE_SEG_EXPEDIENTES!$B$1:$B$3006,0))</f>
        <v>19/06/2023</v>
      </c>
      <c r="E538" s="207"/>
      <c r="F538" s="183" t="s">
        <v>11974</v>
      </c>
      <c r="G538" s="207">
        <v>45117</v>
      </c>
      <c r="H538" s="207">
        <v>45117</v>
      </c>
      <c r="I538" s="207">
        <f t="shared" si="15"/>
        <v>45095</v>
      </c>
      <c r="J538" s="328" t="e">
        <f>IF(I538="-","NO ES TUPA",IF(Tabla5[[#This Row],[FECHA FIRMA]]&lt;=Tabla5[[#This Row],[FECHA DE PLAZO MAXIMO DE ATENCION]],"SI","NO"))</f>
        <v>#VALUE!</v>
      </c>
      <c r="K538" s="185"/>
      <c r="L538" s="185" t="str">
        <f>IFERROR(VLOOKUP(K538,[1]Hoja1!$B$2:$F$14234,2,FALSE),"")</f>
        <v/>
      </c>
      <c r="M538" s="185" t="str">
        <f>IFERROR(VLOOKUP(K538,[1]Hoja1!$B$2:$F$14234,3,FALSE),"")</f>
        <v/>
      </c>
      <c r="N538" s="185" t="str">
        <f>IFERROR(VLOOKUP(K538,[1]Hoja1!$B$2:$F$14234,4,FALSE),"")</f>
        <v/>
      </c>
      <c r="O538" s="193" t="s">
        <v>23211</v>
      </c>
      <c r="P538" s="185" t="s">
        <v>14894</v>
      </c>
      <c r="Q538" s="185"/>
      <c r="R538" s="185"/>
      <c r="S538" s="185"/>
      <c r="T538" s="185" t="s">
        <v>179</v>
      </c>
      <c r="U538" s="185" t="s">
        <v>23208</v>
      </c>
      <c r="V538" s="185" t="s">
        <v>21444</v>
      </c>
      <c r="W538" s="185"/>
      <c r="X538" s="185"/>
      <c r="Y538" s="191"/>
      <c r="Z538" s="187"/>
      <c r="AA538" s="166"/>
      <c r="AB538" s="166" t="s">
        <v>21489</v>
      </c>
      <c r="AC538" s="166"/>
      <c r="AD538" s="166" t="s">
        <v>21489</v>
      </c>
      <c r="AE538" s="166"/>
      <c r="AF538" s="166"/>
      <c r="AG538" s="166"/>
      <c r="AH538" s="166"/>
      <c r="AI538" s="166"/>
      <c r="AJ538" s="169"/>
      <c r="AK538" s="169"/>
      <c r="AL538" s="169"/>
      <c r="AM538" s="169"/>
      <c r="AN538" s="169"/>
      <c r="AO538" s="166"/>
      <c r="AP538" s="187"/>
      <c r="AQ538" s="180"/>
    </row>
    <row r="539" spans="1:43" s="189" customFormat="1" ht="24.75" customHeight="1" x14ac:dyDescent="0.2">
      <c r="A539" s="180">
        <v>538</v>
      </c>
      <c r="B539" s="181" t="s">
        <v>23212</v>
      </c>
      <c r="C539" s="182" t="s">
        <v>23213</v>
      </c>
      <c r="D539" s="207" t="str">
        <f>+INDEX([2]REPORTE_SEG_EXPEDIENTES!$F$1:$F$3006,MATCH(Tabla13[[#This Row],[REGISTRO]],[2]REPORTE_SEG_EXPEDIENTES!$B$1:$B$3006,0))</f>
        <v>14/06/2023</v>
      </c>
      <c r="E539" s="207"/>
      <c r="F539" s="183" t="s">
        <v>11974</v>
      </c>
      <c r="G539" s="207">
        <v>45117</v>
      </c>
      <c r="H539" s="207">
        <v>45117</v>
      </c>
      <c r="I539" s="207">
        <f t="shared" si="15"/>
        <v>45128</v>
      </c>
      <c r="J539" s="328" t="e">
        <f>IF(I539="-","NO ES TUPA",IF(Tabla5[[#This Row],[FECHA FIRMA]]&lt;=Tabla5[[#This Row],[FECHA DE PLAZO MAXIMO DE ATENCION]],"SI","NO"))</f>
        <v>#VALUE!</v>
      </c>
      <c r="K539" s="185"/>
      <c r="L539" s="185" t="str">
        <f>IFERROR(VLOOKUP(K539,[1]Hoja1!$B$2:$F$14234,2,FALSE),"")</f>
        <v/>
      </c>
      <c r="M539" s="185" t="str">
        <f>IFERROR(VLOOKUP(K539,[1]Hoja1!$B$2:$F$14234,3,FALSE),"")</f>
        <v/>
      </c>
      <c r="N539" s="185" t="str">
        <f>IFERROR(VLOOKUP(K539,[1]Hoja1!$B$2:$F$14234,4,FALSE),"")</f>
        <v/>
      </c>
      <c r="O539" s="193" t="s">
        <v>23214</v>
      </c>
      <c r="P539" s="185" t="s">
        <v>14894</v>
      </c>
      <c r="Q539" s="185"/>
      <c r="R539" s="185"/>
      <c r="S539" s="185"/>
      <c r="T539" s="185" t="s">
        <v>179</v>
      </c>
      <c r="U539" s="185" t="s">
        <v>23208</v>
      </c>
      <c r="V539" s="185" t="s">
        <v>21444</v>
      </c>
      <c r="W539" s="185"/>
      <c r="X539" s="185"/>
      <c r="Y539" s="191"/>
      <c r="Z539" s="187"/>
      <c r="AA539" s="166"/>
      <c r="AB539" s="166" t="s">
        <v>21489</v>
      </c>
      <c r="AC539" s="166"/>
      <c r="AD539" s="166" t="s">
        <v>21489</v>
      </c>
      <c r="AE539" s="166"/>
      <c r="AF539" s="166"/>
      <c r="AG539" s="166"/>
      <c r="AH539" s="166"/>
      <c r="AI539" s="166"/>
      <c r="AJ539" s="169"/>
      <c r="AK539" s="169"/>
      <c r="AL539" s="169"/>
      <c r="AM539" s="169"/>
      <c r="AN539" s="169"/>
      <c r="AO539" s="166"/>
      <c r="AP539" s="187"/>
      <c r="AQ539" s="180"/>
    </row>
    <row r="540" spans="1:43" s="189" customFormat="1" ht="24.75" customHeight="1" x14ac:dyDescent="0.2">
      <c r="A540" s="180">
        <v>539</v>
      </c>
      <c r="B540" s="181" t="s">
        <v>23215</v>
      </c>
      <c r="C540" s="182" t="s">
        <v>23216</v>
      </c>
      <c r="D540" s="207" t="str">
        <f>+INDEX([2]REPORTE_SEG_EXPEDIENTES!$F$1:$F$3006,MATCH(Tabla13[[#This Row],[REGISTRO]],[2]REPORTE_SEG_EXPEDIENTES!$B$1:$B$3006,0))</f>
        <v>03/07/2023</v>
      </c>
      <c r="E540" s="207"/>
      <c r="F540" s="183" t="s">
        <v>11974</v>
      </c>
      <c r="G540" s="207">
        <v>45117</v>
      </c>
      <c r="H540" s="207">
        <v>45117</v>
      </c>
      <c r="I540" s="207">
        <f t="shared" si="15"/>
        <v>45139</v>
      </c>
      <c r="J540" s="328" t="e">
        <f>IF(I540="-","NO ES TUPA",IF(Tabla5[[#This Row],[FECHA FIRMA]]&lt;=Tabla5[[#This Row],[FECHA DE PLAZO MAXIMO DE ATENCION]],"SI","NO"))</f>
        <v>#VALUE!</v>
      </c>
      <c r="K540" s="185"/>
      <c r="L540" s="185" t="str">
        <f>IFERROR(VLOOKUP(K540,[1]Hoja1!$B$2:$F$14234,2,FALSE),"")</f>
        <v/>
      </c>
      <c r="M540" s="185" t="str">
        <f>IFERROR(VLOOKUP(K540,[1]Hoja1!$B$2:$F$14234,3,FALSE),"")</f>
        <v/>
      </c>
      <c r="N540" s="185" t="str">
        <f>IFERROR(VLOOKUP(K540,[1]Hoja1!$B$2:$F$14234,4,FALSE),"")</f>
        <v/>
      </c>
      <c r="O540" s="193" t="s">
        <v>23217</v>
      </c>
      <c r="P540" s="185" t="s">
        <v>14894</v>
      </c>
      <c r="Q540" s="185" t="s">
        <v>23</v>
      </c>
      <c r="R540" s="185" t="s">
        <v>21541</v>
      </c>
      <c r="S540" s="185" t="s">
        <v>21542</v>
      </c>
      <c r="T540" s="185" t="s">
        <v>21458</v>
      </c>
      <c r="U540" s="185"/>
      <c r="V540" s="185" t="s">
        <v>1981</v>
      </c>
      <c r="W540" s="185"/>
      <c r="X540" s="185"/>
      <c r="Y540" s="191"/>
      <c r="Z540" s="187"/>
      <c r="AA540" s="166" t="s">
        <v>21489</v>
      </c>
      <c r="AB540" s="166" t="s">
        <v>21489</v>
      </c>
      <c r="AC540" s="166"/>
      <c r="AD540" s="166"/>
      <c r="AE540" s="166"/>
      <c r="AF540" s="166"/>
      <c r="AG540" s="166"/>
      <c r="AH540" s="166"/>
      <c r="AI540" s="166"/>
      <c r="AJ540" s="169"/>
      <c r="AK540" s="169"/>
      <c r="AL540" s="169"/>
      <c r="AM540" s="169"/>
      <c r="AN540" s="169"/>
      <c r="AO540" s="166"/>
      <c r="AP540" s="187"/>
      <c r="AQ540" s="180"/>
    </row>
    <row r="541" spans="1:43" s="189" customFormat="1" ht="24.75" customHeight="1" x14ac:dyDescent="0.2">
      <c r="A541" s="180">
        <v>540</v>
      </c>
      <c r="B541" s="181" t="s">
        <v>23218</v>
      </c>
      <c r="C541" s="182" t="s">
        <v>23219</v>
      </c>
      <c r="D541" s="207" t="str">
        <f>+INDEX([2]REPORTE_SEG_EXPEDIENTES!$F$1:$F$3006,MATCH(Tabla13[[#This Row],[REGISTRO]],[2]REPORTE_SEG_EXPEDIENTES!$B$1:$B$3006,0))</f>
        <v>22/05/2023</v>
      </c>
      <c r="E541" s="207"/>
      <c r="F541" s="183" t="s">
        <v>11974</v>
      </c>
      <c r="G541" s="207">
        <v>45117</v>
      </c>
      <c r="H541" s="207">
        <v>45117</v>
      </c>
      <c r="I541" s="207">
        <f t="shared" si="15"/>
        <v>45068</v>
      </c>
      <c r="J541" s="328" t="e">
        <f>IF(I541="-","NO ES TUPA",IF(Tabla5[[#This Row],[FECHA FIRMA]]&lt;=Tabla5[[#This Row],[FECHA DE PLAZO MAXIMO DE ATENCION]],"SI","NO"))</f>
        <v>#VALUE!</v>
      </c>
      <c r="K541" s="185"/>
      <c r="L541" s="185" t="s">
        <v>23220</v>
      </c>
      <c r="M541" s="185" t="s">
        <v>23221</v>
      </c>
      <c r="N541" s="185" t="s">
        <v>23222</v>
      </c>
      <c r="O541" s="193" t="s">
        <v>23223</v>
      </c>
      <c r="P541" s="185" t="s">
        <v>14894</v>
      </c>
      <c r="Q541" s="185"/>
      <c r="R541" s="185"/>
      <c r="S541" s="185"/>
      <c r="T541" s="185" t="s">
        <v>19121</v>
      </c>
      <c r="U541" s="185"/>
      <c r="V541" s="185" t="s">
        <v>1981</v>
      </c>
      <c r="W541" s="185"/>
      <c r="X541" s="185"/>
      <c r="Y541" s="191"/>
      <c r="Z541" s="187"/>
      <c r="AA541" s="166" t="s">
        <v>21489</v>
      </c>
      <c r="AB541" s="166"/>
      <c r="AC541" s="166"/>
      <c r="AD541" s="166"/>
      <c r="AE541" s="166"/>
      <c r="AF541" s="166"/>
      <c r="AG541" s="166"/>
      <c r="AH541" s="166"/>
      <c r="AI541" s="166"/>
      <c r="AJ541" s="169"/>
      <c r="AK541" s="169"/>
      <c r="AL541" s="169"/>
      <c r="AM541" s="169"/>
      <c r="AN541" s="169"/>
      <c r="AO541" s="166"/>
      <c r="AP541" s="187"/>
      <c r="AQ541" s="180"/>
    </row>
    <row r="542" spans="1:43" s="189" customFormat="1" ht="24.75" customHeight="1" x14ac:dyDescent="0.2">
      <c r="A542" s="180">
        <v>541</v>
      </c>
      <c r="B542" s="181" t="s">
        <v>23224</v>
      </c>
      <c r="C542" s="182" t="s">
        <v>23225</v>
      </c>
      <c r="D542" s="207" t="str">
        <f>+INDEX([2]REPORTE_SEG_EXPEDIENTES!$F$1:$F$3006,MATCH(Tabla13[[#This Row],[REGISTRO]],[2]REPORTE_SEG_EXPEDIENTES!$B$1:$B$3006,0))</f>
        <v>27/04/2023</v>
      </c>
      <c r="E542" s="207"/>
      <c r="F542" s="183" t="s">
        <v>11974</v>
      </c>
      <c r="G542" s="207">
        <v>45119</v>
      </c>
      <c r="H542" s="207">
        <v>45119</v>
      </c>
      <c r="I542" s="207">
        <f t="shared" si="15"/>
        <v>45048</v>
      </c>
      <c r="J542" s="328" t="e">
        <f>IF(I542="-","NO ES TUPA",IF(Tabla5[[#This Row],[FECHA FIRMA]]&lt;=Tabla5[[#This Row],[FECHA DE PLAZO MAXIMO DE ATENCION]],"SI","NO"))</f>
        <v>#VALUE!</v>
      </c>
      <c r="K542" s="185"/>
      <c r="L542" s="185" t="str">
        <f>IFERROR(VLOOKUP(K542,[1]Hoja1!$B$2:$F$14234,2,FALSE),"")</f>
        <v/>
      </c>
      <c r="M542" s="185" t="str">
        <f>IFERROR(VLOOKUP(K542,[1]Hoja1!$B$2:$F$14234,3,FALSE),"")</f>
        <v/>
      </c>
      <c r="N542" s="185" t="str">
        <f>IFERROR(VLOOKUP(K542,[1]Hoja1!$B$2:$F$14234,4,FALSE),"")</f>
        <v/>
      </c>
      <c r="O542" s="193" t="s">
        <v>23226</v>
      </c>
      <c r="P542" s="185" t="s">
        <v>14894</v>
      </c>
      <c r="Q542" s="185"/>
      <c r="R542" s="185"/>
      <c r="S542" s="185"/>
      <c r="T542" s="185" t="s">
        <v>19113</v>
      </c>
      <c r="U542" s="185"/>
      <c r="V542" s="185" t="s">
        <v>1981</v>
      </c>
      <c r="W542" s="185"/>
      <c r="X542" s="185"/>
      <c r="Y542" s="191"/>
      <c r="Z542" s="187"/>
      <c r="AA542" s="166"/>
      <c r="AB542" s="166" t="s">
        <v>21489</v>
      </c>
      <c r="AC542" s="166"/>
      <c r="AD542" s="166" t="s">
        <v>21489</v>
      </c>
      <c r="AE542" s="166"/>
      <c r="AF542" s="166"/>
      <c r="AG542" s="166"/>
      <c r="AH542" s="166"/>
      <c r="AI542" s="166"/>
      <c r="AJ542" s="169"/>
      <c r="AK542" s="169"/>
      <c r="AL542" s="169"/>
      <c r="AM542" s="169"/>
      <c r="AN542" s="169"/>
      <c r="AO542" s="166"/>
      <c r="AP542" s="187"/>
      <c r="AQ542" s="180"/>
    </row>
    <row r="543" spans="1:43" s="189" customFormat="1" ht="24.75" customHeight="1" x14ac:dyDescent="0.2">
      <c r="A543" s="180">
        <v>542</v>
      </c>
      <c r="B543" s="181" t="s">
        <v>23227</v>
      </c>
      <c r="C543" s="182" t="s">
        <v>23228</v>
      </c>
      <c r="D543" s="207" t="str">
        <f>+INDEX([2]REPORTE_SEG_EXPEDIENTES!$F$1:$F$3006,MATCH(Tabla13[[#This Row],[REGISTRO]],[2]REPORTE_SEG_EXPEDIENTES!$B$1:$B$3006,0))</f>
        <v>23/01/2023</v>
      </c>
      <c r="E543" s="207"/>
      <c r="F543" s="183" t="s">
        <v>11974</v>
      </c>
      <c r="G543" s="207">
        <v>45120</v>
      </c>
      <c r="H543" s="207">
        <v>45120</v>
      </c>
      <c r="I543" s="207">
        <f t="shared" si="15"/>
        <v>44949</v>
      </c>
      <c r="J543" s="328" t="e">
        <f>IF(I543="-","NO ES TUPA",IF(Tabla5[[#This Row],[FECHA FIRMA]]&lt;=Tabla5[[#This Row],[FECHA DE PLAZO MAXIMO DE ATENCION]],"SI","NO"))</f>
        <v>#VALUE!</v>
      </c>
      <c r="K543" s="185"/>
      <c r="L543" s="185" t="str">
        <f>IFERROR(VLOOKUP(K543,[1]Hoja1!$B$2:$F$14234,2,FALSE),"")</f>
        <v/>
      </c>
      <c r="M543" s="185" t="str">
        <f>IFERROR(VLOOKUP(K543,[1]Hoja1!$B$2:$F$14234,3,FALSE),"")</f>
        <v/>
      </c>
      <c r="N543" s="185" t="str">
        <f>IFERROR(VLOOKUP(K543,[1]Hoja1!$B$2:$F$14234,4,FALSE),"")</f>
        <v/>
      </c>
      <c r="O543" s="193" t="s">
        <v>23229</v>
      </c>
      <c r="P543" s="185" t="s">
        <v>14894</v>
      </c>
      <c r="Q543" s="185"/>
      <c r="R543" s="185"/>
      <c r="S543" s="185"/>
      <c r="T543" s="185" t="s">
        <v>21456</v>
      </c>
      <c r="U543" s="185" t="s">
        <v>19606</v>
      </c>
      <c r="V543" s="185" t="s">
        <v>1981</v>
      </c>
      <c r="W543" s="185"/>
      <c r="X543" s="185" t="s">
        <v>22964</v>
      </c>
      <c r="Y543" s="191"/>
      <c r="Z543" s="187"/>
      <c r="AA543" s="166" t="s">
        <v>21489</v>
      </c>
      <c r="AB543" s="166"/>
      <c r="AC543" s="166"/>
      <c r="AD543" s="166"/>
      <c r="AE543" s="166"/>
      <c r="AF543" s="166"/>
      <c r="AG543" s="166"/>
      <c r="AH543" s="166"/>
      <c r="AI543" s="166"/>
      <c r="AJ543" s="169"/>
      <c r="AK543" s="169"/>
      <c r="AL543" s="169"/>
      <c r="AM543" s="169"/>
      <c r="AN543" s="169"/>
      <c r="AO543" s="166"/>
      <c r="AP543" s="187"/>
      <c r="AQ543" s="180"/>
    </row>
    <row r="544" spans="1:43" s="189" customFormat="1" ht="24.75" customHeight="1" x14ac:dyDescent="0.2">
      <c r="A544" s="180">
        <v>543</v>
      </c>
      <c r="B544" s="181" t="s">
        <v>23230</v>
      </c>
      <c r="C544" s="182" t="s">
        <v>23231</v>
      </c>
      <c r="D544" s="207" t="str">
        <f>+INDEX([2]REPORTE_SEG_EXPEDIENTES!$F$1:$F$3006,MATCH(Tabla13[[#This Row],[REGISTRO]],[2]REPORTE_SEG_EXPEDIENTES!$B$1:$B$3006,0))</f>
        <v>07/07/2023</v>
      </c>
      <c r="E544" s="207"/>
      <c r="F544" s="183" t="s">
        <v>11974</v>
      </c>
      <c r="G544" s="207">
        <v>45121</v>
      </c>
      <c r="H544" s="207">
        <v>45121</v>
      </c>
      <c r="I544" s="207">
        <f t="shared" si="15"/>
        <v>45145</v>
      </c>
      <c r="J544" s="328" t="e">
        <f>IF(I544="-","NO ES TUPA",IF(Tabla5[[#This Row],[FECHA FIRMA]]&lt;=Tabla5[[#This Row],[FECHA DE PLAZO MAXIMO DE ATENCION]],"SI","NO"))</f>
        <v>#VALUE!</v>
      </c>
      <c r="K544" s="185"/>
      <c r="L544" s="185" t="str">
        <f>IFERROR(VLOOKUP(K544,[1]Hoja1!$B$2:$F$14234,2,FALSE),"")</f>
        <v/>
      </c>
      <c r="M544" s="185" t="str">
        <f>IFERROR(VLOOKUP(K544,[1]Hoja1!$B$2:$F$14234,3,FALSE),"")</f>
        <v/>
      </c>
      <c r="N544" s="185" t="str">
        <f>IFERROR(VLOOKUP(K544,[1]Hoja1!$B$2:$F$14234,4,FALSE),"")</f>
        <v/>
      </c>
      <c r="O544" s="193" t="s">
        <v>23232</v>
      </c>
      <c r="P544" s="185" t="s">
        <v>14894</v>
      </c>
      <c r="Q544" s="185"/>
      <c r="R544" s="185"/>
      <c r="S544" s="185"/>
      <c r="T544" s="185" t="s">
        <v>179</v>
      </c>
      <c r="U544" s="185" t="s">
        <v>23208</v>
      </c>
      <c r="V544" s="185" t="s">
        <v>21444</v>
      </c>
      <c r="W544" s="185"/>
      <c r="X544" s="185"/>
      <c r="Y544" s="191"/>
      <c r="Z544" s="187"/>
      <c r="AA544" s="166"/>
      <c r="AB544" s="166" t="s">
        <v>21489</v>
      </c>
      <c r="AC544" s="166"/>
      <c r="AD544" s="166"/>
      <c r="AE544" s="166"/>
      <c r="AF544" s="166"/>
      <c r="AG544" s="166"/>
      <c r="AH544" s="166"/>
      <c r="AI544" s="166"/>
      <c r="AJ544" s="169"/>
      <c r="AK544" s="169"/>
      <c r="AL544" s="169"/>
      <c r="AM544" s="169"/>
      <c r="AN544" s="169"/>
      <c r="AO544" s="166"/>
      <c r="AP544" s="187"/>
      <c r="AQ544" s="180"/>
    </row>
    <row r="545" spans="1:43" s="189" customFormat="1" ht="24.75" customHeight="1" x14ac:dyDescent="0.2">
      <c r="A545" s="180">
        <v>544</v>
      </c>
      <c r="B545" s="181" t="s">
        <v>23233</v>
      </c>
      <c r="C545" s="182" t="s">
        <v>23234</v>
      </c>
      <c r="D545" s="207" t="str">
        <f>+INDEX([2]REPORTE_SEG_EXPEDIENTES!$F$1:$F$3006,MATCH(Tabla13[[#This Row],[REGISTRO]],[2]REPORTE_SEG_EXPEDIENTES!$B$1:$B$3006,0))</f>
        <v>11/07/2023</v>
      </c>
      <c r="E545" s="207"/>
      <c r="F545" s="183" t="s">
        <v>11974</v>
      </c>
      <c r="G545" s="207">
        <v>45121</v>
      </c>
      <c r="H545" s="207">
        <v>45121</v>
      </c>
      <c r="I545" s="207">
        <f t="shared" si="15"/>
        <v>45153</v>
      </c>
      <c r="J545" s="328" t="e">
        <f>IF(I545="-","NO ES TUPA",IF(Tabla5[[#This Row],[FECHA FIRMA]]&lt;=Tabla5[[#This Row],[FECHA DE PLAZO MAXIMO DE ATENCION]],"SI","NO"))</f>
        <v>#VALUE!</v>
      </c>
      <c r="K545" s="185"/>
      <c r="L545" s="185" t="str">
        <f>IFERROR(VLOOKUP(K545,[1]Hoja1!$B$2:$F$14234,2,FALSE),"")</f>
        <v/>
      </c>
      <c r="M545" s="185" t="str">
        <f>IFERROR(VLOOKUP(K545,[1]Hoja1!$B$2:$F$14234,3,FALSE),"")</f>
        <v/>
      </c>
      <c r="N545" s="185" t="str">
        <f>IFERROR(VLOOKUP(K545,[1]Hoja1!$B$2:$F$14234,4,FALSE),"")</f>
        <v/>
      </c>
      <c r="O545" s="193" t="s">
        <v>23235</v>
      </c>
      <c r="P545" s="185" t="s">
        <v>14894</v>
      </c>
      <c r="Q545" s="185"/>
      <c r="R545" s="185"/>
      <c r="S545" s="185"/>
      <c r="T545" s="185" t="s">
        <v>21445</v>
      </c>
      <c r="U545" s="185"/>
      <c r="V545" s="185" t="s">
        <v>1981</v>
      </c>
      <c r="W545" s="185"/>
      <c r="X545" s="185"/>
      <c r="Y545" s="191"/>
      <c r="Z545" s="187"/>
      <c r="AA545" s="166" t="s">
        <v>21489</v>
      </c>
      <c r="AB545" s="166"/>
      <c r="AC545" s="166"/>
      <c r="AD545" s="166"/>
      <c r="AE545" s="166"/>
      <c r="AF545" s="166"/>
      <c r="AG545" s="166"/>
      <c r="AH545" s="166"/>
      <c r="AI545" s="166"/>
      <c r="AJ545" s="169"/>
      <c r="AK545" s="169"/>
      <c r="AL545" s="169"/>
      <c r="AM545" s="169"/>
      <c r="AN545" s="169"/>
      <c r="AO545" s="166"/>
      <c r="AP545" s="187"/>
      <c r="AQ545" s="180"/>
    </row>
    <row r="546" spans="1:43" s="189" customFormat="1" ht="24.75" customHeight="1" x14ac:dyDescent="0.2">
      <c r="A546" s="180">
        <v>545</v>
      </c>
      <c r="B546" s="181" t="s">
        <v>23236</v>
      </c>
      <c r="C546" s="182" t="s">
        <v>23237</v>
      </c>
      <c r="D546" s="207" t="str">
        <f>+INDEX([2]REPORTE_SEG_EXPEDIENTES!$F$1:$F$3006,MATCH(Tabla13[[#This Row],[REGISTRO]],[2]REPORTE_SEG_EXPEDIENTES!$B$1:$B$3006,0))</f>
        <v>03/07/2023</v>
      </c>
      <c r="E546" s="207"/>
      <c r="F546" s="183" t="s">
        <v>11974</v>
      </c>
      <c r="G546" s="207">
        <v>45121</v>
      </c>
      <c r="H546" s="207">
        <v>45121</v>
      </c>
      <c r="I546" s="207">
        <f t="shared" si="15"/>
        <v>45139</v>
      </c>
      <c r="J546" s="328" t="e">
        <f>IF(I546="-","NO ES TUPA",IF(Tabla5[[#This Row],[FECHA FIRMA]]&lt;=Tabla5[[#This Row],[FECHA DE PLAZO MAXIMO DE ATENCION]],"SI","NO"))</f>
        <v>#VALUE!</v>
      </c>
      <c r="K546" s="185">
        <v>18667</v>
      </c>
      <c r="L546" s="185" t="str">
        <f>IFERROR(VLOOKUP(K546,[1]Hoja1!$B$2:$F$14234,2,FALSE),"")</f>
        <v>MILAGRO DE MI MADRE</v>
      </c>
      <c r="M546" s="185" t="str">
        <f>IFERROR(VLOOKUP(K546,[1]Hoja1!$B$2:$F$14234,3,FALSE),"")</f>
        <v>TA-18667-PM</v>
      </c>
      <c r="N546" s="185" t="str">
        <f>IFERROR(VLOOKUP(K546,[1]Hoja1!$B$2:$F$14234,4,FALSE),"")</f>
        <v>PANTA ECA LINA ANDREA ;PERICHE PANTA HERMINIO</v>
      </c>
      <c r="O546" s="193" t="s">
        <v>23238</v>
      </c>
      <c r="P546" s="185" t="s">
        <v>14894</v>
      </c>
      <c r="Q546" s="185"/>
      <c r="R546" s="185"/>
      <c r="S546" s="185"/>
      <c r="T546" s="185" t="s">
        <v>21445</v>
      </c>
      <c r="U546" s="185"/>
      <c r="V546" s="185" t="s">
        <v>1981</v>
      </c>
      <c r="W546" s="185"/>
      <c r="X546" s="185"/>
      <c r="Y546" s="191"/>
      <c r="Z546" s="187"/>
      <c r="AA546" s="166" t="s">
        <v>21489</v>
      </c>
      <c r="AB546" s="166"/>
      <c r="AC546" s="166"/>
      <c r="AD546" s="166"/>
      <c r="AE546" s="166"/>
      <c r="AF546" s="166"/>
      <c r="AG546" s="166"/>
      <c r="AH546" s="166"/>
      <c r="AI546" s="166"/>
      <c r="AJ546" s="169"/>
      <c r="AK546" s="169"/>
      <c r="AL546" s="169"/>
      <c r="AM546" s="169"/>
      <c r="AN546" s="169"/>
      <c r="AO546" s="166"/>
      <c r="AP546" s="187"/>
      <c r="AQ546" s="180"/>
    </row>
    <row r="547" spans="1:43" s="189" customFormat="1" ht="24.75" customHeight="1" x14ac:dyDescent="0.2">
      <c r="A547" s="180">
        <v>546</v>
      </c>
      <c r="B547" s="181" t="s">
        <v>23239</v>
      </c>
      <c r="C547" s="182" t="s">
        <v>23240</v>
      </c>
      <c r="D547" s="207" t="str">
        <f>+INDEX([2]REPORTE_SEG_EXPEDIENTES!$F$1:$F$3006,MATCH(Tabla13[[#This Row],[REGISTRO]],[2]REPORTE_SEG_EXPEDIENTES!$B$1:$B$3006,0))</f>
        <v>13/03/2023</v>
      </c>
      <c r="E547" s="207"/>
      <c r="F547" s="183" t="s">
        <v>11974</v>
      </c>
      <c r="G547" s="207">
        <v>45124</v>
      </c>
      <c r="H547" s="207">
        <v>45124</v>
      </c>
      <c r="I547" s="207">
        <f t="shared" si="15"/>
        <v>45035</v>
      </c>
      <c r="J547" s="328" t="e">
        <f>IF(I547="-","NO ES TUPA",IF(Tabla5[[#This Row],[FECHA FIRMA]]&lt;=Tabla5[[#This Row],[FECHA DE PLAZO MAXIMO DE ATENCION]],"SI","NO"))</f>
        <v>#VALUE!</v>
      </c>
      <c r="K547" s="185">
        <v>4851</v>
      </c>
      <c r="L547" s="185" t="str">
        <f>IFERROR(VLOOKUP(K547,[1]Hoja1!$B$2:$F$14234,2,FALSE),"")</f>
        <v>BEATITA DE HUMAY 3</v>
      </c>
      <c r="M547" s="185" t="str">
        <f>IFERROR(VLOOKUP(K547,[1]Hoja1!$B$2:$F$14234,3,FALSE),"")</f>
        <v>PL-4851-PM</v>
      </c>
      <c r="N547" s="185" t="str">
        <f>IFERROR(VLOOKUP(K547,[1]Hoja1!$B$2:$F$14234,4,FALSE),"")</f>
        <v>CUSTODIO HUAMANCHUMO NICOLASA</v>
      </c>
      <c r="O547" s="193" t="s">
        <v>23241</v>
      </c>
      <c r="P547" s="185" t="s">
        <v>14894</v>
      </c>
      <c r="Q547" s="185"/>
      <c r="R547" s="185"/>
      <c r="S547" s="185"/>
      <c r="T547" s="185" t="s">
        <v>21454</v>
      </c>
      <c r="U547" s="185" t="s">
        <v>23242</v>
      </c>
      <c r="V547" s="185" t="s">
        <v>1981</v>
      </c>
      <c r="W547" s="185"/>
      <c r="X547" s="185"/>
      <c r="Y547" s="191"/>
      <c r="Z547" s="187"/>
      <c r="AA547" s="166" t="s">
        <v>21489</v>
      </c>
      <c r="AB547" s="166"/>
      <c r="AC547" s="166"/>
      <c r="AD547" s="166"/>
      <c r="AE547" s="166"/>
      <c r="AF547" s="166"/>
      <c r="AG547" s="166"/>
      <c r="AH547" s="166"/>
      <c r="AI547" s="166"/>
      <c r="AJ547" s="169"/>
      <c r="AK547" s="169"/>
      <c r="AL547" s="169"/>
      <c r="AM547" s="169"/>
      <c r="AN547" s="169"/>
      <c r="AO547" s="166"/>
      <c r="AP547" s="187"/>
      <c r="AQ547" s="180"/>
    </row>
    <row r="548" spans="1:43" s="189" customFormat="1" ht="24.75" customHeight="1" x14ac:dyDescent="0.2">
      <c r="A548" s="180">
        <v>547</v>
      </c>
      <c r="B548" s="181" t="s">
        <v>23243</v>
      </c>
      <c r="C548" s="182" t="s">
        <v>23244</v>
      </c>
      <c r="D548" s="207" t="str">
        <f>+INDEX([2]REPORTE_SEG_EXPEDIENTES!$F$1:$F$3006,MATCH(Tabla13[[#This Row],[REGISTRO]],[2]REPORTE_SEG_EXPEDIENTES!$B$1:$B$3006,0))</f>
        <v>24/01/2023</v>
      </c>
      <c r="E548" s="207"/>
      <c r="F548" s="183" t="s">
        <v>11974</v>
      </c>
      <c r="G548" s="207">
        <v>45125</v>
      </c>
      <c r="H548" s="207">
        <v>45125</v>
      </c>
      <c r="I548" s="207">
        <f t="shared" si="15"/>
        <v>44952</v>
      </c>
      <c r="J548" s="328" t="e">
        <f>IF(I548="-","NO ES TUPA",IF(Tabla5[[#This Row],[FECHA FIRMA]]&lt;=Tabla5[[#This Row],[FECHA DE PLAZO MAXIMO DE ATENCION]],"SI","NO"))</f>
        <v>#VALUE!</v>
      </c>
      <c r="K548" s="185"/>
      <c r="L548" s="185" t="str">
        <f>IFERROR(VLOOKUP(K548,[1]Hoja1!$B$2:$F$14234,2,FALSE),"")</f>
        <v/>
      </c>
      <c r="M548" s="185" t="str">
        <f>IFERROR(VLOOKUP(K548,[1]Hoja1!$B$2:$F$14234,3,FALSE),"")</f>
        <v/>
      </c>
      <c r="N548" s="185" t="str">
        <f>IFERROR(VLOOKUP(K548,[1]Hoja1!$B$2:$F$14234,4,FALSE),"")</f>
        <v/>
      </c>
      <c r="O548" s="193" t="s">
        <v>23245</v>
      </c>
      <c r="P548" s="185" t="s">
        <v>15859</v>
      </c>
      <c r="Q548" s="185"/>
      <c r="R548" s="185"/>
      <c r="S548" s="185"/>
      <c r="T548" s="185" t="s">
        <v>21447</v>
      </c>
      <c r="U548" s="185"/>
      <c r="V548" s="185" t="s">
        <v>1981</v>
      </c>
      <c r="W548" s="185"/>
      <c r="X548" s="185"/>
      <c r="Y548" s="191"/>
      <c r="Z548" s="187"/>
      <c r="AA548" s="166"/>
      <c r="AB548" s="166"/>
      <c r="AC548" s="166" t="s">
        <v>21489</v>
      </c>
      <c r="AD548" s="166"/>
      <c r="AE548" s="166" t="s">
        <v>21489</v>
      </c>
      <c r="AF548" s="166"/>
      <c r="AG548" s="166"/>
      <c r="AH548" s="166"/>
      <c r="AI548" s="166"/>
      <c r="AJ548" s="169"/>
      <c r="AK548" s="169"/>
      <c r="AL548" s="169"/>
      <c r="AM548" s="169"/>
      <c r="AN548" s="169"/>
      <c r="AO548" s="166"/>
      <c r="AP548" s="187"/>
      <c r="AQ548" s="180"/>
    </row>
    <row r="549" spans="1:43" ht="24.75" customHeight="1" x14ac:dyDescent="0.25">
      <c r="A549" s="180">
        <v>548</v>
      </c>
      <c r="B549" s="181" t="s">
        <v>23246</v>
      </c>
      <c r="C549" s="182" t="s">
        <v>23247</v>
      </c>
      <c r="D549" s="207" t="str">
        <f>+INDEX([2]REPORTE_SEG_EXPEDIENTES!$F$1:$F$3006,MATCH(Tabla13[[#This Row],[REGISTRO]],[2]REPORTE_SEG_EXPEDIENTES!$B$1:$B$3006,0))</f>
        <v>22/05/2023</v>
      </c>
      <c r="E549" s="207"/>
      <c r="F549" s="183" t="s">
        <v>11974</v>
      </c>
      <c r="G549" s="207">
        <v>45127</v>
      </c>
      <c r="H549" s="207">
        <v>45127</v>
      </c>
      <c r="I549" s="207">
        <f t="shared" si="15"/>
        <v>45068</v>
      </c>
      <c r="J549" s="328" t="e">
        <f>IF(I549="-","NO ES TUPA",IF(Tabla5[[#This Row],[FECHA FIRMA]]&lt;=Tabla5[[#This Row],[FECHA DE PLAZO MAXIMO DE ATENCION]],"SI","NO"))</f>
        <v>#VALUE!</v>
      </c>
      <c r="K549" s="185">
        <v>3027</v>
      </c>
      <c r="L549" s="185" t="str">
        <f>IFERROR(VLOOKUP(K549,[1]Hoja1!$B$2:$F$14234,2,FALSE),"")</f>
        <v>JESUS EN TI CONFIO I</v>
      </c>
      <c r="M549" s="185" t="str">
        <f>IFERROR(VLOOKUP(K549,[1]Hoja1!$B$2:$F$14234,3,FALSE),"")</f>
        <v>PL-3027-CM</v>
      </c>
      <c r="N549" s="185" t="s">
        <v>23248</v>
      </c>
      <c r="O549" s="193" t="s">
        <v>23249</v>
      </c>
      <c r="P549" s="185" t="s">
        <v>14894</v>
      </c>
      <c r="Q549" s="185"/>
      <c r="R549" s="185"/>
      <c r="S549" s="185"/>
      <c r="T549" s="185" t="s">
        <v>78</v>
      </c>
      <c r="U549" s="185"/>
      <c r="V549" s="185" t="s">
        <v>1981</v>
      </c>
      <c r="W549" s="185" t="s">
        <v>5783</v>
      </c>
      <c r="X549" s="185"/>
      <c r="Y549" s="191"/>
      <c r="Z549" s="187"/>
      <c r="AA549" s="166" t="s">
        <v>21489</v>
      </c>
      <c r="AB549" s="166"/>
      <c r="AC549" s="166" t="s">
        <v>21489</v>
      </c>
      <c r="AD549" s="166"/>
      <c r="AE549" s="166"/>
      <c r="AF549" s="166"/>
      <c r="AG549" s="166"/>
      <c r="AH549" s="166"/>
      <c r="AI549" s="166"/>
      <c r="AJ549" s="169"/>
      <c r="AK549" s="169"/>
      <c r="AL549" s="169"/>
      <c r="AM549" s="169"/>
      <c r="AN549" s="169"/>
      <c r="AO549" s="166"/>
      <c r="AP549" s="187"/>
      <c r="AQ549" s="180"/>
    </row>
    <row r="550" spans="1:43" s="189" customFormat="1" ht="24.75" customHeight="1" x14ac:dyDescent="0.2">
      <c r="A550" s="180">
        <v>549</v>
      </c>
      <c r="B550" s="181" t="s">
        <v>23250</v>
      </c>
      <c r="C550" s="182" t="s">
        <v>23251</v>
      </c>
      <c r="D550" s="207" t="str">
        <f>+INDEX([2]REPORTE_SEG_EXPEDIENTES!$F$1:$F$3006,MATCH(Tabla13[[#This Row],[REGISTRO]],[2]REPORTE_SEG_EXPEDIENTES!$B$1:$B$3006,0))</f>
        <v>10/04/2023</v>
      </c>
      <c r="E550" s="207"/>
      <c r="F550" s="183" t="s">
        <v>11974</v>
      </c>
      <c r="G550" s="207">
        <v>45127</v>
      </c>
      <c r="H550" s="207">
        <v>45127</v>
      </c>
      <c r="I550" s="207">
        <f t="shared" si="15"/>
        <v>45059</v>
      </c>
      <c r="J550" s="328" t="e">
        <f>IF(I550="-","NO ES TUPA",IF(Tabla5[[#This Row],[FECHA FIRMA]]&lt;=Tabla5[[#This Row],[FECHA DE PLAZO MAXIMO DE ATENCION]],"SI","NO"))</f>
        <v>#VALUE!</v>
      </c>
      <c r="K550" s="185">
        <v>20941</v>
      </c>
      <c r="L550" s="185" t="str">
        <f>IFERROR(VLOOKUP(K550,[1]Hoja1!$B$2:$F$14234,2,FALSE),"")</f>
        <v>NEPTUNA</v>
      </c>
      <c r="M550" s="185" t="str">
        <f>IFERROR(VLOOKUP(K550,[1]Hoja1!$B$2:$F$14234,3,FALSE),"")</f>
        <v>HO-20941-CM</v>
      </c>
      <c r="N550" s="185" t="str">
        <f>IFERROR(VLOOKUP(K550,[1]Hoja1!$B$2:$F$14234,4,FALSE),"")</f>
        <v>INVERSIONES MAR DE ISABEL S.A.C.</v>
      </c>
      <c r="O550" s="193" t="s">
        <v>23252</v>
      </c>
      <c r="P550" s="185" t="s">
        <v>14894</v>
      </c>
      <c r="Q550" s="185"/>
      <c r="R550" s="185"/>
      <c r="S550" s="185"/>
      <c r="T550" s="185" t="s">
        <v>78</v>
      </c>
      <c r="U550" s="185"/>
      <c r="V550" s="185" t="s">
        <v>1981</v>
      </c>
      <c r="W550" s="185" t="s">
        <v>5783</v>
      </c>
      <c r="X550" s="185" t="s">
        <v>21928</v>
      </c>
      <c r="Y550" s="191"/>
      <c r="Z550" s="187"/>
      <c r="AA550" s="166" t="s">
        <v>21489</v>
      </c>
      <c r="AB550" s="166"/>
      <c r="AC550" s="166"/>
      <c r="AD550" s="166"/>
      <c r="AE550" s="166"/>
      <c r="AF550" s="166"/>
      <c r="AG550" s="166"/>
      <c r="AH550" s="166"/>
      <c r="AI550" s="166"/>
      <c r="AJ550" s="169"/>
      <c r="AK550" s="169"/>
      <c r="AL550" s="169"/>
      <c r="AM550" s="169"/>
      <c r="AN550" s="169"/>
      <c r="AO550" s="166"/>
      <c r="AP550" s="187"/>
      <c r="AQ550" s="180"/>
    </row>
    <row r="551" spans="1:43" ht="24.75" customHeight="1" x14ac:dyDescent="0.25">
      <c r="A551" s="180">
        <v>550</v>
      </c>
      <c r="B551" s="181" t="s">
        <v>23253</v>
      </c>
      <c r="C551" s="182" t="s">
        <v>23254</v>
      </c>
      <c r="D551" s="207" t="str">
        <f>+INDEX([2]REPORTE_SEG_EXPEDIENTES!$F$1:$F$3006,MATCH(Tabla13[[#This Row],[REGISTRO]],[2]REPORTE_SEG_EXPEDIENTES!$B$1:$B$3006,0))</f>
        <v>09/06/2023</v>
      </c>
      <c r="E551" s="207"/>
      <c r="F551" s="183" t="s">
        <v>11974</v>
      </c>
      <c r="G551" s="207">
        <v>45127</v>
      </c>
      <c r="H551" s="207">
        <v>45127</v>
      </c>
      <c r="I551" s="207">
        <f t="shared" si="15"/>
        <v>45119</v>
      </c>
      <c r="J551" s="328" t="e">
        <f>IF(I551="-","NO ES TUPA",IF(Tabla5[[#This Row],[FECHA FIRMA]]&lt;=Tabla5[[#This Row],[FECHA DE PLAZO MAXIMO DE ATENCION]],"SI","NO"))</f>
        <v>#VALUE!</v>
      </c>
      <c r="K551" s="185">
        <v>22201</v>
      </c>
      <c r="L551" s="185" t="str">
        <f>IFERROR(VLOOKUP(K551,[1]Hoja1!$B$2:$F$14234,2,FALSE),"")</f>
        <v>FLIPER</v>
      </c>
      <c r="M551" s="185" t="str">
        <f>IFERROR(VLOOKUP(K551,[1]Hoja1!$B$2:$F$14234,3,FALSE),"")</f>
        <v>CE-22201-CM</v>
      </c>
      <c r="N551" s="185" t="s">
        <v>23255</v>
      </c>
      <c r="O551" s="193" t="s">
        <v>23256</v>
      </c>
      <c r="P551" s="185" t="s">
        <v>14894</v>
      </c>
      <c r="Q551" s="185"/>
      <c r="R551" s="185"/>
      <c r="S551" s="185"/>
      <c r="T551" s="185" t="s">
        <v>78</v>
      </c>
      <c r="U551" s="185"/>
      <c r="V551" s="185" t="s">
        <v>1981</v>
      </c>
      <c r="W551" s="185" t="s">
        <v>5783</v>
      </c>
      <c r="X551" s="185"/>
      <c r="Y551" s="191"/>
      <c r="Z551" s="187"/>
      <c r="AA551" s="166" t="s">
        <v>21489</v>
      </c>
      <c r="AB551" s="166"/>
      <c r="AC551" s="166" t="s">
        <v>21489</v>
      </c>
      <c r="AD551" s="166"/>
      <c r="AE551" s="166"/>
      <c r="AF551" s="166"/>
      <c r="AG551" s="166"/>
      <c r="AH551" s="166"/>
      <c r="AI551" s="166"/>
      <c r="AJ551" s="169"/>
      <c r="AK551" s="169"/>
      <c r="AL551" s="169"/>
      <c r="AM551" s="169"/>
      <c r="AN551" s="169"/>
      <c r="AO551" s="166"/>
      <c r="AP551" s="187"/>
      <c r="AQ551" s="180"/>
    </row>
    <row r="552" spans="1:43" s="189" customFormat="1" ht="24.75" customHeight="1" x14ac:dyDescent="0.2">
      <c r="A552" s="180">
        <v>551</v>
      </c>
      <c r="B552" s="181" t="s">
        <v>23257</v>
      </c>
      <c r="C552" s="182" t="s">
        <v>23258</v>
      </c>
      <c r="D552" s="207" t="str">
        <f>+INDEX([2]REPORTE_SEG_EXPEDIENTES!$F$1:$F$3006,MATCH(Tabla13[[#This Row],[REGISTRO]],[2]REPORTE_SEG_EXPEDIENTES!$B$1:$B$3006,0))</f>
        <v>25/05/2023</v>
      </c>
      <c r="E552" s="207"/>
      <c r="F552" s="183" t="s">
        <v>11974</v>
      </c>
      <c r="G552" s="207">
        <v>45128</v>
      </c>
      <c r="H552" s="207">
        <v>45128</v>
      </c>
      <c r="I552" s="207">
        <f t="shared" si="15"/>
        <v>45073</v>
      </c>
      <c r="J552" s="328" t="e">
        <f>IF(I552="-","NO ES TUPA",IF(Tabla5[[#This Row],[FECHA FIRMA]]&lt;=Tabla5[[#This Row],[FECHA DE PLAZO MAXIMO DE ATENCION]],"SI","NO"))</f>
        <v>#VALUE!</v>
      </c>
      <c r="K552" s="185"/>
      <c r="L552" s="185" t="str">
        <f>IFERROR(VLOOKUP(K552,[1]Hoja1!$B$2:$F$14234,2,FALSE),"")</f>
        <v/>
      </c>
      <c r="M552" s="185" t="str">
        <f>IFERROR(VLOOKUP(K552,[1]Hoja1!$B$2:$F$14234,3,FALSE),"")</f>
        <v/>
      </c>
      <c r="N552" s="185" t="str">
        <f>IFERROR(VLOOKUP(K552,[1]Hoja1!$B$2:$F$14234,4,FALSE),"")</f>
        <v/>
      </c>
      <c r="O552" s="193" t="s">
        <v>23259</v>
      </c>
      <c r="P552" s="185" t="s">
        <v>14894</v>
      </c>
      <c r="Q552" s="185"/>
      <c r="R552" s="185"/>
      <c r="S552" s="185"/>
      <c r="T552" s="185" t="s">
        <v>21457</v>
      </c>
      <c r="U552" s="185"/>
      <c r="V552" s="185" t="s">
        <v>21444</v>
      </c>
      <c r="W552" s="185"/>
      <c r="X552" s="185"/>
      <c r="Y552" s="191"/>
      <c r="Z552" s="187"/>
      <c r="AA552" s="166" t="s">
        <v>21489</v>
      </c>
      <c r="AB552" s="166"/>
      <c r="AC552" s="166"/>
      <c r="AD552" s="166"/>
      <c r="AE552" s="166"/>
      <c r="AF552" s="166"/>
      <c r="AG552" s="166"/>
      <c r="AH552" s="166"/>
      <c r="AI552" s="166"/>
      <c r="AJ552" s="169"/>
      <c r="AK552" s="169"/>
      <c r="AL552" s="169"/>
      <c r="AM552" s="169"/>
      <c r="AN552" s="169"/>
      <c r="AO552" s="166"/>
      <c r="AP552" s="187"/>
      <c r="AQ552" s="180"/>
    </row>
    <row r="553" spans="1:43" s="189" customFormat="1" ht="24.75" customHeight="1" x14ac:dyDescent="0.2">
      <c r="A553" s="180">
        <v>552</v>
      </c>
      <c r="B553" s="181" t="s">
        <v>23260</v>
      </c>
      <c r="C553" s="182" t="s">
        <v>23261</v>
      </c>
      <c r="D553" s="207" t="str">
        <f>+INDEX([2]REPORTE_SEG_EXPEDIENTES!$F$1:$F$3006,MATCH(Tabla13[[#This Row],[REGISTRO]],[2]REPORTE_SEG_EXPEDIENTES!$B$1:$B$3006,0))</f>
        <v>03/07/2023</v>
      </c>
      <c r="E553" s="207"/>
      <c r="F553" s="183" t="s">
        <v>11974</v>
      </c>
      <c r="G553" s="207">
        <v>45128</v>
      </c>
      <c r="H553" s="207">
        <v>45128</v>
      </c>
      <c r="I553" s="207">
        <f t="shared" si="15"/>
        <v>45139</v>
      </c>
      <c r="J553" s="328" t="e">
        <f>IF(I553="-","NO ES TUPA",IF(Tabla5[[#This Row],[FECHA FIRMA]]&lt;=Tabla5[[#This Row],[FECHA DE PLAZO MAXIMO DE ATENCION]],"SI","NO"))</f>
        <v>#VALUE!</v>
      </c>
      <c r="K553" s="185"/>
      <c r="L553" s="185" t="str">
        <f>IFERROR(VLOOKUP(K553,[1]Hoja1!$B$2:$F$14234,2,FALSE),"")</f>
        <v/>
      </c>
      <c r="M553" s="185" t="str">
        <f>IFERROR(VLOOKUP(K553,[1]Hoja1!$B$2:$F$14234,3,FALSE),"")</f>
        <v/>
      </c>
      <c r="N553" s="185" t="str">
        <f>IFERROR(VLOOKUP(K553,[1]Hoja1!$B$2:$F$14234,4,FALSE),"")</f>
        <v/>
      </c>
      <c r="O553" s="193" t="s">
        <v>23262</v>
      </c>
      <c r="P553" s="185" t="s">
        <v>14894</v>
      </c>
      <c r="Q553" s="185"/>
      <c r="R553" s="185"/>
      <c r="S553" s="185"/>
      <c r="T553" s="185" t="s">
        <v>21445</v>
      </c>
      <c r="U553" s="185"/>
      <c r="V553" s="185" t="s">
        <v>1981</v>
      </c>
      <c r="W553" s="185"/>
      <c r="X553" s="185"/>
      <c r="Y553" s="191"/>
      <c r="Z553" s="187"/>
      <c r="AA553" s="166" t="s">
        <v>21489</v>
      </c>
      <c r="AB553" s="166"/>
      <c r="AC553" s="166"/>
      <c r="AD553" s="166"/>
      <c r="AE553" s="166"/>
      <c r="AF553" s="166"/>
      <c r="AG553" s="166"/>
      <c r="AH553" s="166"/>
      <c r="AI553" s="166"/>
      <c r="AJ553" s="169"/>
      <c r="AK553" s="169"/>
      <c r="AL553" s="169"/>
      <c r="AM553" s="169"/>
      <c r="AN553" s="169"/>
      <c r="AO553" s="166"/>
      <c r="AP553" s="187"/>
      <c r="AQ553" s="180"/>
    </row>
    <row r="554" spans="1:43" s="189" customFormat="1" ht="24.75" customHeight="1" x14ac:dyDescent="0.2">
      <c r="A554" s="180">
        <v>553</v>
      </c>
      <c r="B554" s="181" t="s">
        <v>23263</v>
      </c>
      <c r="C554" s="182" t="s">
        <v>23264</v>
      </c>
      <c r="D554" s="207" t="str">
        <f>+INDEX([2]REPORTE_SEG_EXPEDIENTES!$F$1:$F$3006,MATCH(Tabla13[[#This Row],[REGISTRO]],[2]REPORTE_SEG_EXPEDIENTES!$B$1:$B$3006,0))</f>
        <v>05/04/2023</v>
      </c>
      <c r="E554" s="207"/>
      <c r="F554" s="183" t="s">
        <v>11974</v>
      </c>
      <c r="G554" s="207">
        <v>45128</v>
      </c>
      <c r="H554" s="207">
        <v>45128</v>
      </c>
      <c r="I554" s="207">
        <f t="shared" si="15"/>
        <v>45050</v>
      </c>
      <c r="J554" s="328" t="e">
        <f>IF(I554="-","NO ES TUPA",IF(Tabla5[[#This Row],[FECHA FIRMA]]&lt;=Tabla5[[#This Row],[FECHA DE PLAZO MAXIMO DE ATENCION]],"SI","NO"))</f>
        <v>#VALUE!</v>
      </c>
      <c r="K554" s="185">
        <v>22114</v>
      </c>
      <c r="L554" s="185" t="str">
        <f>IFERROR(VLOOKUP(K554,[1]Hoja1!$B$2:$F$14234,2,FALSE),"")</f>
        <v>DELIA I</v>
      </c>
      <c r="M554" s="185" t="str">
        <f>IFERROR(VLOOKUP(K554,[1]Hoja1!$B$2:$F$14234,3,FALSE),"")</f>
        <v>CE-22114-CM</v>
      </c>
      <c r="N554" s="185" t="str">
        <f>IFERROR(VLOOKUP(K554,[1]Hoja1!$B$2:$F$14234,4,FALSE),"")</f>
        <v>GRANDA ZAPATA ROXANNA NATHALY CECILIA</v>
      </c>
      <c r="O554" s="193" t="s">
        <v>23265</v>
      </c>
      <c r="P554" s="185" t="s">
        <v>14894</v>
      </c>
      <c r="Q554" s="185"/>
      <c r="R554" s="185"/>
      <c r="S554" s="185"/>
      <c r="T554" s="185" t="s">
        <v>78</v>
      </c>
      <c r="U554" s="185"/>
      <c r="V554" s="185" t="s">
        <v>1981</v>
      </c>
      <c r="W554" s="185" t="s">
        <v>5783</v>
      </c>
      <c r="X554" s="185" t="s">
        <v>19419</v>
      </c>
      <c r="Y554" s="191"/>
      <c r="Z554" s="187"/>
      <c r="AA554" s="166" t="s">
        <v>21489</v>
      </c>
      <c r="AB554" s="166"/>
      <c r="AC554" s="166"/>
      <c r="AD554" s="166"/>
      <c r="AE554" s="166"/>
      <c r="AF554" s="166"/>
      <c r="AG554" s="166"/>
      <c r="AH554" s="166"/>
      <c r="AI554" s="166"/>
      <c r="AJ554" s="169"/>
      <c r="AK554" s="169"/>
      <c r="AL554" s="169"/>
      <c r="AM554" s="169"/>
      <c r="AN554" s="169"/>
      <c r="AO554" s="166"/>
      <c r="AP554" s="187"/>
      <c r="AQ554" s="180"/>
    </row>
    <row r="555" spans="1:43" s="189" customFormat="1" ht="24.75" customHeight="1" x14ac:dyDescent="0.2">
      <c r="A555" s="180">
        <v>554</v>
      </c>
      <c r="B555" s="181" t="s">
        <v>23266</v>
      </c>
      <c r="C555" s="182" t="s">
        <v>23267</v>
      </c>
      <c r="D555" s="207" t="str">
        <f>+INDEX([2]REPORTE_SEG_EXPEDIENTES!$F$1:$F$3006,MATCH(Tabla13[[#This Row],[REGISTRO]],[2]REPORTE_SEG_EXPEDIENTES!$B$1:$B$3006,0))</f>
        <v>27/03/2023</v>
      </c>
      <c r="E555" s="207"/>
      <c r="F555" s="183" t="s">
        <v>11974</v>
      </c>
      <c r="G555" s="207">
        <v>45128</v>
      </c>
      <c r="H555" s="207">
        <v>45128</v>
      </c>
      <c r="I555" s="207">
        <f t="shared" si="15"/>
        <v>45016</v>
      </c>
      <c r="J555" s="328" t="e">
        <f>IF(I555="-","NO ES TUPA",IF(Tabla5[[#This Row],[FECHA FIRMA]]&lt;=Tabla5[[#This Row],[FECHA DE PLAZO MAXIMO DE ATENCION]],"SI","NO"))</f>
        <v>#VALUE!</v>
      </c>
      <c r="K555" s="185">
        <v>63211</v>
      </c>
      <c r="L555" s="185" t="s">
        <v>23268</v>
      </c>
      <c r="M555" s="185" t="s">
        <v>23269</v>
      </c>
      <c r="N555" s="185" t="str">
        <f>IFERROR(VLOOKUP(K555,[1]Hoja1!$B$2:$F$14234,4,FALSE),"")</f>
        <v/>
      </c>
      <c r="O555" s="193" t="s">
        <v>23270</v>
      </c>
      <c r="P555" s="185" t="s">
        <v>14894</v>
      </c>
      <c r="Q555" s="185"/>
      <c r="R555" s="185"/>
      <c r="S555" s="185"/>
      <c r="T555" s="185" t="s">
        <v>78</v>
      </c>
      <c r="U555" s="185"/>
      <c r="V555" s="185" t="s">
        <v>1981</v>
      </c>
      <c r="W555" s="185" t="s">
        <v>5783</v>
      </c>
      <c r="X555" s="185" t="s">
        <v>20298</v>
      </c>
      <c r="Y555" s="191"/>
      <c r="Z555" s="187"/>
      <c r="AA555" s="166" t="s">
        <v>21489</v>
      </c>
      <c r="AB555" s="166"/>
      <c r="AC555" s="166"/>
      <c r="AD555" s="166"/>
      <c r="AE555" s="166"/>
      <c r="AF555" s="166"/>
      <c r="AG555" s="166"/>
      <c r="AH555" s="166"/>
      <c r="AI555" s="166"/>
      <c r="AJ555" s="169"/>
      <c r="AK555" s="169"/>
      <c r="AL555" s="169"/>
      <c r="AM555" s="169"/>
      <c r="AN555" s="169"/>
      <c r="AO555" s="166"/>
      <c r="AP555" s="187"/>
      <c r="AQ555" s="180"/>
    </row>
    <row r="556" spans="1:43" s="189" customFormat="1" ht="24.75" customHeight="1" x14ac:dyDescent="0.2">
      <c r="A556" s="180">
        <v>555</v>
      </c>
      <c r="B556" s="181" t="s">
        <v>23271</v>
      </c>
      <c r="C556" s="182" t="s">
        <v>23272</v>
      </c>
      <c r="D556" s="207" t="e">
        <f>+INDEX([2]REPORTE_SEG_EXPEDIENTES!$F$1:$F$3006,MATCH(Tabla13[[#This Row],[REGISTRO]],[2]REPORTE_SEG_EXPEDIENTES!$B$1:$B$3006,0))</f>
        <v>#N/A</v>
      </c>
      <c r="E556" s="207"/>
      <c r="F556" s="183" t="s">
        <v>11974</v>
      </c>
      <c r="G556" s="207">
        <v>45128</v>
      </c>
      <c r="H556" s="207">
        <v>45128</v>
      </c>
      <c r="I556" s="207" t="e">
        <f t="shared" si="15"/>
        <v>#N/A</v>
      </c>
      <c r="J556" s="328" t="e">
        <f>IF(I556="-","NO ES TUPA",IF(Tabla5[[#This Row],[FECHA FIRMA]]&lt;=Tabla5[[#This Row],[FECHA DE PLAZO MAXIMO DE ATENCION]],"SI","NO"))</f>
        <v>#N/A</v>
      </c>
      <c r="K556" s="185"/>
      <c r="L556" s="185" t="str">
        <f>IFERROR(VLOOKUP(K556,[1]Hoja1!$B$2:$F$14234,2,FALSE),"")</f>
        <v/>
      </c>
      <c r="M556" s="185" t="str">
        <f>IFERROR(VLOOKUP(K556,[1]Hoja1!$B$2:$F$14234,3,FALSE),"")</f>
        <v/>
      </c>
      <c r="N556" s="185" t="str">
        <f>IFERROR(VLOOKUP(K556,[1]Hoja1!$B$2:$F$14234,4,FALSE),"")</f>
        <v/>
      </c>
      <c r="O556" s="193" t="s">
        <v>23273</v>
      </c>
      <c r="P556" s="185" t="s">
        <v>14894</v>
      </c>
      <c r="Q556" s="185" t="s">
        <v>19598</v>
      </c>
      <c r="R556" s="185"/>
      <c r="S556" s="185" t="s">
        <v>19598</v>
      </c>
      <c r="T556" s="185" t="s">
        <v>21456</v>
      </c>
      <c r="U556" s="185" t="s">
        <v>19606</v>
      </c>
      <c r="V556" s="185" t="s">
        <v>1981</v>
      </c>
      <c r="W556" s="185"/>
      <c r="X556" s="185" t="s">
        <v>21928</v>
      </c>
      <c r="Y556" s="191"/>
      <c r="Z556" s="187"/>
      <c r="AA556" s="166" t="s">
        <v>21489</v>
      </c>
      <c r="AB556" s="166"/>
      <c r="AC556" s="166"/>
      <c r="AD556" s="166"/>
      <c r="AE556" s="166"/>
      <c r="AF556" s="166"/>
      <c r="AG556" s="166"/>
      <c r="AH556" s="166"/>
      <c r="AI556" s="166"/>
      <c r="AJ556" s="169"/>
      <c r="AK556" s="169"/>
      <c r="AL556" s="169"/>
      <c r="AM556" s="169"/>
      <c r="AN556" s="169"/>
      <c r="AO556" s="166"/>
      <c r="AP556" s="187"/>
      <c r="AQ556" s="180"/>
    </row>
    <row r="557" spans="1:43" s="189" customFormat="1" ht="24.75" customHeight="1" x14ac:dyDescent="0.2">
      <c r="A557" s="180">
        <v>556</v>
      </c>
      <c r="B557" s="181" t="s">
        <v>23274</v>
      </c>
      <c r="C557" s="182" t="s">
        <v>23275</v>
      </c>
      <c r="D557" s="207" t="str">
        <f>+INDEX([2]REPORTE_SEG_EXPEDIENTES!$F$1:$F$3006,MATCH(Tabla13[[#This Row],[REGISTRO]],[2]REPORTE_SEG_EXPEDIENTES!$B$1:$B$3006,0))</f>
        <v>05/07/2023</v>
      </c>
      <c r="E557" s="207"/>
      <c r="F557" s="183" t="s">
        <v>11974</v>
      </c>
      <c r="G557" s="207">
        <v>45131</v>
      </c>
      <c r="H557" s="207">
        <v>45131</v>
      </c>
      <c r="I557" s="207">
        <f t="shared" ref="I557:I579" si="16">DATE(YEAR(D557), MONTH(D557), DAY(D557) + QUOTIENT(15 + DAY(D557) - 1 + DAY(DAY(D557 + 15)), 5) * 2 + DAY(D557 + 15) - DAY(D557))</f>
        <v>45141</v>
      </c>
      <c r="J557" s="328" t="e">
        <f>IF(I557="-","NO ES TUPA",IF(Tabla5[[#This Row],[FECHA FIRMA]]&lt;=Tabla5[[#This Row],[FECHA DE PLAZO MAXIMO DE ATENCION]],"SI","NO"))</f>
        <v>#VALUE!</v>
      </c>
      <c r="K557" s="185"/>
      <c r="L557" s="185" t="str">
        <f>IFERROR(VLOOKUP(K557,[1]Hoja1!$B$2:$F$14234,2,FALSE),"")</f>
        <v/>
      </c>
      <c r="M557" s="185" t="str">
        <f>IFERROR(VLOOKUP(K557,[1]Hoja1!$B$2:$F$14234,3,FALSE),"")</f>
        <v/>
      </c>
      <c r="N557" s="185" t="str">
        <f>IFERROR(VLOOKUP(K557,[1]Hoja1!$B$2:$F$14234,4,FALSE),"")</f>
        <v/>
      </c>
      <c r="O557" s="193" t="s">
        <v>23276</v>
      </c>
      <c r="P557" s="185" t="s">
        <v>15859</v>
      </c>
      <c r="Q557" s="185"/>
      <c r="R557" s="185"/>
      <c r="S557" s="185"/>
      <c r="T557" s="185" t="s">
        <v>21459</v>
      </c>
      <c r="U557" s="185"/>
      <c r="V557" s="185" t="s">
        <v>1981</v>
      </c>
      <c r="W557" s="185"/>
      <c r="X557" s="185"/>
      <c r="Y557" s="191"/>
      <c r="Z557" s="187"/>
      <c r="AA557" s="166"/>
      <c r="AB557" s="166"/>
      <c r="AC557" s="166" t="s">
        <v>21489</v>
      </c>
      <c r="AD557" s="166"/>
      <c r="AE557" s="166" t="s">
        <v>21489</v>
      </c>
      <c r="AF557" s="166"/>
      <c r="AG557" s="166"/>
      <c r="AH557" s="166"/>
      <c r="AI557" s="166"/>
      <c r="AJ557" s="169"/>
      <c r="AK557" s="169"/>
      <c r="AL557" s="169"/>
      <c r="AM557" s="169"/>
      <c r="AN557" s="169"/>
      <c r="AO557" s="166"/>
      <c r="AP557" s="187"/>
      <c r="AQ557" s="180"/>
    </row>
    <row r="558" spans="1:43" s="189" customFormat="1" ht="24.75" customHeight="1" x14ac:dyDescent="0.2">
      <c r="A558" s="180">
        <v>557</v>
      </c>
      <c r="B558" s="181" t="s">
        <v>23277</v>
      </c>
      <c r="C558" s="182" t="s">
        <v>23278</v>
      </c>
      <c r="D558" s="207" t="str">
        <f>+INDEX([2]REPORTE_SEG_EXPEDIENTES!$F$1:$F$3006,MATCH(Tabla13[[#This Row],[REGISTRO]],[2]REPORTE_SEG_EXPEDIENTES!$B$1:$B$3006,0))</f>
        <v>20/07/2023</v>
      </c>
      <c r="E558" s="207"/>
      <c r="F558" s="183" t="s">
        <v>11974</v>
      </c>
      <c r="G558" s="207">
        <v>45131</v>
      </c>
      <c r="H558" s="207">
        <v>45131</v>
      </c>
      <c r="I558" s="207">
        <f t="shared" si="16"/>
        <v>45125</v>
      </c>
      <c r="J558" s="328" t="e">
        <f>IF(I558="-","NO ES TUPA",IF(Tabla5[[#This Row],[FECHA FIRMA]]&lt;=Tabla5[[#This Row],[FECHA DE PLAZO MAXIMO DE ATENCION]],"SI","NO"))</f>
        <v>#VALUE!</v>
      </c>
      <c r="K558" s="185"/>
      <c r="L558" s="185" t="str">
        <f>IFERROR(VLOOKUP(K558,[1]Hoja1!$B$2:$F$14234,2,FALSE),"")</f>
        <v/>
      </c>
      <c r="M558" s="185" t="str">
        <f>IFERROR(VLOOKUP(K558,[1]Hoja1!$B$2:$F$14234,3,FALSE),"")</f>
        <v/>
      </c>
      <c r="N558" s="185" t="str">
        <f>IFERROR(VLOOKUP(K558,[1]Hoja1!$B$2:$F$14234,4,FALSE),"")</f>
        <v/>
      </c>
      <c r="O558" s="193" t="s">
        <v>23279</v>
      </c>
      <c r="P558" s="185" t="s">
        <v>14894</v>
      </c>
      <c r="Q558" s="185"/>
      <c r="R558" s="185"/>
      <c r="S558" s="185"/>
      <c r="T558" s="185" t="s">
        <v>342</v>
      </c>
      <c r="U558" s="185" t="s">
        <v>19112</v>
      </c>
      <c r="V558" s="185" t="s">
        <v>1981</v>
      </c>
      <c r="W558" s="185"/>
      <c r="X558" s="185"/>
      <c r="Y558" s="191"/>
      <c r="Z558" s="187"/>
      <c r="AA558" s="166" t="s">
        <v>21489</v>
      </c>
      <c r="AB558" s="166"/>
      <c r="AC558" s="166"/>
      <c r="AD558" s="166"/>
      <c r="AE558" s="166"/>
      <c r="AF558" s="166"/>
      <c r="AG558" s="166"/>
      <c r="AH558" s="166"/>
      <c r="AI558" s="166"/>
      <c r="AJ558" s="169"/>
      <c r="AK558" s="169"/>
      <c r="AL558" s="169"/>
      <c r="AM558" s="169"/>
      <c r="AN558" s="169"/>
      <c r="AO558" s="166"/>
      <c r="AP558" s="187"/>
      <c r="AQ558" s="180"/>
    </row>
    <row r="559" spans="1:43" s="189" customFormat="1" ht="24.75" customHeight="1" x14ac:dyDescent="0.2">
      <c r="A559" s="180">
        <v>558</v>
      </c>
      <c r="B559" s="181" t="s">
        <v>23280</v>
      </c>
      <c r="C559" s="182" t="s">
        <v>23281</v>
      </c>
      <c r="D559" s="207" t="e">
        <f>+INDEX([2]REPORTE_SEG_EXPEDIENTES!$F$1:$F$3006,MATCH(Tabla13[[#This Row],[REGISTRO]],[2]REPORTE_SEG_EXPEDIENTES!$B$1:$B$3006,0))</f>
        <v>#N/A</v>
      </c>
      <c r="E559" s="207"/>
      <c r="F559" s="183" t="s">
        <v>11974</v>
      </c>
      <c r="G559" s="207">
        <v>45131</v>
      </c>
      <c r="H559" s="207">
        <v>45131</v>
      </c>
      <c r="I559" s="207" t="e">
        <f t="shared" si="16"/>
        <v>#N/A</v>
      </c>
      <c r="J559" s="328" t="e">
        <f>IF(I559="-","NO ES TUPA",IF(Tabla5[[#This Row],[FECHA FIRMA]]&lt;=Tabla5[[#This Row],[FECHA DE PLAZO MAXIMO DE ATENCION]],"SI","NO"))</f>
        <v>#N/A</v>
      </c>
      <c r="K559" s="185">
        <v>22253</v>
      </c>
      <c r="L559" s="185" t="str">
        <f>IFERROR(VLOOKUP(K559,[1]Hoja1!$B$2:$F$14234,2,FALSE),"")</f>
        <v>VICTOR OSWALDO</v>
      </c>
      <c r="M559" s="185" t="str">
        <f>IFERROR(VLOOKUP(K559,[1]Hoja1!$B$2:$F$14234,3,FALSE),"")</f>
        <v>CE-22253-CM</v>
      </c>
      <c r="N559" s="185" t="str">
        <f>IFERROR(VLOOKUP(K559,[1]Hoja1!$B$2:$F$14234,4,FALSE),"")</f>
        <v>CALDAS MARTINEZ JUAN OSWALDO Y SU CONYUGE DO? MARLENY ELVIRA BACA SALINAS</v>
      </c>
      <c r="O559" s="193" t="s">
        <v>23282</v>
      </c>
      <c r="P559" s="185" t="s">
        <v>14894</v>
      </c>
      <c r="Q559" s="185" t="s">
        <v>19598</v>
      </c>
      <c r="R559" s="185"/>
      <c r="S559" s="185" t="s">
        <v>19598</v>
      </c>
      <c r="T559" s="185" t="s">
        <v>21456</v>
      </c>
      <c r="U559" s="185"/>
      <c r="V559" s="185" t="s">
        <v>1981</v>
      </c>
      <c r="W559" s="185"/>
      <c r="X559" s="185"/>
      <c r="Y559" s="191"/>
      <c r="Z559" s="187"/>
      <c r="AA559" s="166" t="s">
        <v>21489</v>
      </c>
      <c r="AB559" s="166"/>
      <c r="AC559" s="166"/>
      <c r="AD559" s="166"/>
      <c r="AE559" s="166"/>
      <c r="AF559" s="166"/>
      <c r="AG559" s="166"/>
      <c r="AH559" s="166"/>
      <c r="AI559" s="166"/>
      <c r="AJ559" s="169"/>
      <c r="AK559" s="169" t="s">
        <v>21489</v>
      </c>
      <c r="AL559" s="169"/>
      <c r="AM559" s="169"/>
      <c r="AN559" s="169"/>
      <c r="AO559" s="166"/>
      <c r="AP559" s="187"/>
      <c r="AQ559" s="180"/>
    </row>
    <row r="560" spans="1:43" s="189" customFormat="1" ht="24.75" customHeight="1" x14ac:dyDescent="0.2">
      <c r="A560" s="180">
        <v>559</v>
      </c>
      <c r="B560" s="181" t="s">
        <v>23283</v>
      </c>
      <c r="C560" s="182" t="s">
        <v>19588</v>
      </c>
      <c r="D560" s="207" t="str">
        <f>+INDEX([2]REPORTE_SEG_EXPEDIENTES!$F$1:$F$3006,MATCH(Tabla13[[#This Row],[REGISTRO]],[2]REPORTE_SEG_EXPEDIENTES!$B$1:$B$3006,0))</f>
        <v>05/01/2022</v>
      </c>
      <c r="E560" s="207"/>
      <c r="F560" s="183" t="s">
        <v>11974</v>
      </c>
      <c r="G560" s="207">
        <v>45132</v>
      </c>
      <c r="H560" s="207">
        <v>45132</v>
      </c>
      <c r="I560" s="207">
        <f t="shared" si="16"/>
        <v>44595</v>
      </c>
      <c r="J560" s="328" t="e">
        <f>IF(I560="-","NO ES TUPA",IF(Tabla5[[#This Row],[FECHA FIRMA]]&lt;=Tabla5[[#This Row],[FECHA DE PLAZO MAXIMO DE ATENCION]],"SI","NO"))</f>
        <v>#VALUE!</v>
      </c>
      <c r="K560" s="185"/>
      <c r="L560" s="185" t="str">
        <f>IFERROR(VLOOKUP(K560,[1]Hoja1!$B$2:$F$14234,2,FALSE),"")</f>
        <v/>
      </c>
      <c r="M560" s="185" t="str">
        <f>IFERROR(VLOOKUP(K560,[1]Hoja1!$B$2:$F$14234,3,FALSE),"")</f>
        <v/>
      </c>
      <c r="N560" s="185" t="str">
        <f>IFERROR(VLOOKUP(K560,[1]Hoja1!$B$2:$F$14234,4,FALSE),"")</f>
        <v/>
      </c>
      <c r="O560" s="193" t="s">
        <v>23284</v>
      </c>
      <c r="P560" s="185" t="s">
        <v>14894</v>
      </c>
      <c r="Q560" s="185"/>
      <c r="R560" s="185"/>
      <c r="S560" s="185"/>
      <c r="T560" s="185" t="s">
        <v>21457</v>
      </c>
      <c r="U560" s="185"/>
      <c r="V560" s="185" t="s">
        <v>21444</v>
      </c>
      <c r="W560" s="185"/>
      <c r="X560" s="185"/>
      <c r="Y560" s="191"/>
      <c r="Z560" s="187"/>
      <c r="AA560" s="166" t="s">
        <v>21489</v>
      </c>
      <c r="AB560" s="166"/>
      <c r="AC560" s="166"/>
      <c r="AD560" s="166"/>
      <c r="AE560" s="166"/>
      <c r="AF560" s="166"/>
      <c r="AG560" s="166"/>
      <c r="AH560" s="166"/>
      <c r="AI560" s="166"/>
      <c r="AJ560" s="169"/>
      <c r="AK560" s="169"/>
      <c r="AL560" s="169"/>
      <c r="AM560" s="169"/>
      <c r="AN560" s="169"/>
      <c r="AO560" s="166"/>
      <c r="AP560" s="187"/>
      <c r="AQ560" s="180"/>
    </row>
    <row r="561" spans="1:43" s="189" customFormat="1" ht="24.75" customHeight="1" x14ac:dyDescent="0.2">
      <c r="A561" s="180">
        <v>560</v>
      </c>
      <c r="B561" s="181" t="s">
        <v>23285</v>
      </c>
      <c r="C561" s="182" t="s">
        <v>21376</v>
      </c>
      <c r="D561" s="207" t="str">
        <f>+INDEX([2]REPORTE_SEG_EXPEDIENTES!$F$1:$F$3006,MATCH(Tabla13[[#This Row],[REGISTRO]],[2]REPORTE_SEG_EXPEDIENTES!$B$1:$B$3006,0))</f>
        <v>24/08/2022</v>
      </c>
      <c r="E561" s="207"/>
      <c r="F561" s="183" t="s">
        <v>11974</v>
      </c>
      <c r="G561" s="207">
        <v>45132</v>
      </c>
      <c r="H561" s="207">
        <v>45132</v>
      </c>
      <c r="I561" s="207">
        <f t="shared" si="16"/>
        <v>44799</v>
      </c>
      <c r="J561" s="328" t="e">
        <f>IF(I561="-","NO ES TUPA",IF(Tabla5[[#This Row],[FECHA FIRMA]]&lt;=Tabla5[[#This Row],[FECHA DE PLAZO MAXIMO DE ATENCION]],"SI","NO"))</f>
        <v>#VALUE!</v>
      </c>
      <c r="K561" s="185"/>
      <c r="L561" s="185" t="str">
        <f>IFERROR(VLOOKUP(K561,[1]Hoja1!$B$2:$F$14234,2,FALSE),"")</f>
        <v/>
      </c>
      <c r="M561" s="185" t="str">
        <f>IFERROR(VLOOKUP(K561,[1]Hoja1!$B$2:$F$14234,3,FALSE),"")</f>
        <v/>
      </c>
      <c r="N561" s="185" t="str">
        <f>IFERROR(VLOOKUP(K561,[1]Hoja1!$B$2:$F$14234,4,FALSE),"")</f>
        <v/>
      </c>
      <c r="O561" s="193" t="s">
        <v>23286</v>
      </c>
      <c r="P561" s="185" t="s">
        <v>14894</v>
      </c>
      <c r="Q561" s="185"/>
      <c r="R561" s="185"/>
      <c r="S561" s="185"/>
      <c r="T561" s="185" t="s">
        <v>342</v>
      </c>
      <c r="U561" s="185" t="s">
        <v>19112</v>
      </c>
      <c r="V561" s="185" t="s">
        <v>1981</v>
      </c>
      <c r="W561" s="185"/>
      <c r="X561" s="185"/>
      <c r="Y561" s="191"/>
      <c r="Z561" s="187"/>
      <c r="AA561" s="166" t="s">
        <v>21489</v>
      </c>
      <c r="AB561" s="166"/>
      <c r="AC561" s="166"/>
      <c r="AD561" s="166"/>
      <c r="AE561" s="166"/>
      <c r="AF561" s="166"/>
      <c r="AG561" s="166"/>
      <c r="AH561" s="166"/>
      <c r="AI561" s="166"/>
      <c r="AJ561" s="169"/>
      <c r="AK561" s="169"/>
      <c r="AL561" s="169"/>
      <c r="AM561" s="169"/>
      <c r="AN561" s="169"/>
      <c r="AO561" s="166"/>
      <c r="AP561" s="187"/>
      <c r="AQ561" s="180"/>
    </row>
    <row r="562" spans="1:43" s="189" customFormat="1" ht="24.75" customHeight="1" x14ac:dyDescent="0.2">
      <c r="A562" s="180">
        <v>561</v>
      </c>
      <c r="B562" s="181" t="s">
        <v>23287</v>
      </c>
      <c r="C562" s="182" t="s">
        <v>23288</v>
      </c>
      <c r="D562" s="207" t="str">
        <f>+INDEX([2]REPORTE_SEG_EXPEDIENTES!$F$1:$F$3006,MATCH(Tabla13[[#This Row],[REGISTRO]],[2]REPORTE_SEG_EXPEDIENTES!$B$1:$B$3006,0))</f>
        <v>20/07/2023</v>
      </c>
      <c r="E562" s="207"/>
      <c r="F562" s="183" t="s">
        <v>11974</v>
      </c>
      <c r="G562" s="207">
        <v>45133</v>
      </c>
      <c r="H562" s="207">
        <v>45133</v>
      </c>
      <c r="I562" s="207">
        <f t="shared" si="16"/>
        <v>45125</v>
      </c>
      <c r="J562" s="328" t="e">
        <f>IF(I562="-","NO ES TUPA",IF(Tabla5[[#This Row],[FECHA FIRMA]]&lt;=Tabla5[[#This Row],[FECHA DE PLAZO MAXIMO DE ATENCION]],"SI","NO"))</f>
        <v>#VALUE!</v>
      </c>
      <c r="K562" s="185"/>
      <c r="L562" s="185" t="str">
        <f>IFERROR(VLOOKUP(K562,[1]Hoja1!$B$2:$F$14234,2,FALSE),"")</f>
        <v/>
      </c>
      <c r="M562" s="185" t="str">
        <f>IFERROR(VLOOKUP(K562,[1]Hoja1!$B$2:$F$14234,3,FALSE),"")</f>
        <v/>
      </c>
      <c r="N562" s="185" t="str">
        <f>IFERROR(VLOOKUP(K562,[1]Hoja1!$B$2:$F$14234,4,FALSE),"")</f>
        <v/>
      </c>
      <c r="O562" s="193" t="s">
        <v>23289</v>
      </c>
      <c r="P562" s="185" t="s">
        <v>14894</v>
      </c>
      <c r="Q562" s="185"/>
      <c r="R562" s="185"/>
      <c r="S562" s="185"/>
      <c r="T562" s="185" t="s">
        <v>21445</v>
      </c>
      <c r="U562" s="185"/>
      <c r="V562" s="185" t="s">
        <v>1981</v>
      </c>
      <c r="W562" s="185"/>
      <c r="X562" s="185"/>
      <c r="Y562" s="191"/>
      <c r="Z562" s="187"/>
      <c r="AA562" s="166" t="s">
        <v>21489</v>
      </c>
      <c r="AB562" s="166"/>
      <c r="AC562" s="166"/>
      <c r="AD562" s="166"/>
      <c r="AE562" s="166"/>
      <c r="AF562" s="166"/>
      <c r="AG562" s="166"/>
      <c r="AH562" s="166"/>
      <c r="AI562" s="166"/>
      <c r="AJ562" s="169"/>
      <c r="AK562" s="169"/>
      <c r="AL562" s="169"/>
      <c r="AM562" s="169"/>
      <c r="AN562" s="169"/>
      <c r="AO562" s="166"/>
      <c r="AP562" s="187"/>
      <c r="AQ562" s="180"/>
    </row>
    <row r="563" spans="1:43" s="189" customFormat="1" ht="24.75" customHeight="1" x14ac:dyDescent="0.2">
      <c r="A563" s="180">
        <v>562</v>
      </c>
      <c r="B563" s="181" t="s">
        <v>23290</v>
      </c>
      <c r="C563" s="182" t="s">
        <v>23247</v>
      </c>
      <c r="D563" s="207" t="str">
        <f>+INDEX([2]REPORTE_SEG_EXPEDIENTES!$F$1:$F$3006,MATCH(Tabla13[[#This Row],[REGISTRO]],[2]REPORTE_SEG_EXPEDIENTES!$B$1:$B$3006,0))</f>
        <v>22/05/2023</v>
      </c>
      <c r="E563" s="207"/>
      <c r="F563" s="183" t="s">
        <v>11974</v>
      </c>
      <c r="G563" s="207">
        <v>45133</v>
      </c>
      <c r="H563" s="207">
        <v>45133</v>
      </c>
      <c r="I563" s="207">
        <f t="shared" si="16"/>
        <v>45068</v>
      </c>
      <c r="J563" s="328" t="e">
        <f>IF(I563="-","NO ES TUPA",IF(Tabla5[[#This Row],[FECHA FIRMA]]&lt;=Tabla5[[#This Row],[FECHA DE PLAZO MAXIMO DE ATENCION]],"SI","NO"))</f>
        <v>#VALUE!</v>
      </c>
      <c r="K563" s="185"/>
      <c r="L563" s="185" t="str">
        <f>IFERROR(VLOOKUP(K563,[1]Hoja1!$B$2:$F$14234,2,FALSE),"")</f>
        <v/>
      </c>
      <c r="M563" s="185" t="str">
        <f>IFERROR(VLOOKUP(K563,[1]Hoja1!$B$2:$F$14234,3,FALSE),"")</f>
        <v/>
      </c>
      <c r="N563" s="185" t="str">
        <f>IFERROR(VLOOKUP(K563,[1]Hoja1!$B$2:$F$14234,4,FALSE),"")</f>
        <v/>
      </c>
      <c r="O563" s="193" t="s">
        <v>23291</v>
      </c>
      <c r="P563" s="185" t="s">
        <v>14894</v>
      </c>
      <c r="Q563" s="185"/>
      <c r="R563" s="185"/>
      <c r="S563" s="185"/>
      <c r="T563" s="185" t="s">
        <v>21457</v>
      </c>
      <c r="U563" s="185"/>
      <c r="V563" s="185" t="s">
        <v>21444</v>
      </c>
      <c r="W563" s="185"/>
      <c r="X563" s="185"/>
      <c r="Y563" s="191"/>
      <c r="Z563" s="187"/>
      <c r="AA563" s="166" t="s">
        <v>21489</v>
      </c>
      <c r="AB563" s="166"/>
      <c r="AC563" s="166"/>
      <c r="AD563" s="166"/>
      <c r="AE563" s="166"/>
      <c r="AF563" s="166"/>
      <c r="AG563" s="166"/>
      <c r="AH563" s="166"/>
      <c r="AI563" s="166"/>
      <c r="AJ563" s="169"/>
      <c r="AK563" s="169"/>
      <c r="AL563" s="169"/>
      <c r="AM563" s="169"/>
      <c r="AN563" s="169"/>
      <c r="AO563" s="166"/>
      <c r="AP563" s="187"/>
      <c r="AQ563" s="180"/>
    </row>
    <row r="564" spans="1:43" s="189" customFormat="1" ht="24.75" customHeight="1" x14ac:dyDescent="0.2">
      <c r="A564" s="180">
        <v>563</v>
      </c>
      <c r="B564" s="181" t="s">
        <v>23292</v>
      </c>
      <c r="C564" s="182" t="s">
        <v>23293</v>
      </c>
      <c r="D564" s="207" t="str">
        <f>+INDEX([2]REPORTE_SEG_EXPEDIENTES!$F$1:$F$3006,MATCH(Tabla13[[#This Row],[REGISTRO]],[2]REPORTE_SEG_EXPEDIENTES!$B$1:$B$3006,0))</f>
        <v>25/07/2023</v>
      </c>
      <c r="E564" s="207"/>
      <c r="F564" s="183" t="s">
        <v>11974</v>
      </c>
      <c r="G564" s="207">
        <v>45133</v>
      </c>
      <c r="H564" s="207">
        <v>45133</v>
      </c>
      <c r="I564" s="207">
        <f t="shared" si="16"/>
        <v>45134</v>
      </c>
      <c r="J564" s="328" t="e">
        <f>IF(I564="-","NO ES TUPA",IF(Tabla5[[#This Row],[FECHA FIRMA]]&lt;=Tabla5[[#This Row],[FECHA DE PLAZO MAXIMO DE ATENCION]],"SI","NO"))</f>
        <v>#VALUE!</v>
      </c>
      <c r="K564" s="185"/>
      <c r="L564" s="185" t="str">
        <f>IFERROR(VLOOKUP(K564,[1]Hoja1!$B$2:$F$14234,2,FALSE),"")</f>
        <v/>
      </c>
      <c r="M564" s="185" t="str">
        <f>IFERROR(VLOOKUP(K564,[1]Hoja1!$B$2:$F$14234,3,FALSE),"")</f>
        <v/>
      </c>
      <c r="N564" s="185" t="str">
        <f>IFERROR(VLOOKUP(K564,[1]Hoja1!$B$2:$F$14234,4,FALSE),"")</f>
        <v/>
      </c>
      <c r="O564" s="193" t="s">
        <v>23294</v>
      </c>
      <c r="P564" s="185" t="s">
        <v>14894</v>
      </c>
      <c r="Q564" s="185"/>
      <c r="R564" s="185"/>
      <c r="S564" s="185"/>
      <c r="T564" s="185" t="s">
        <v>19996</v>
      </c>
      <c r="U564" s="185"/>
      <c r="V564" s="185" t="s">
        <v>21444</v>
      </c>
      <c r="W564" s="185"/>
      <c r="X564" s="185"/>
      <c r="Y564" s="191"/>
      <c r="Z564" s="187"/>
      <c r="AA564" s="166" t="s">
        <v>21489</v>
      </c>
      <c r="AB564" s="166"/>
      <c r="AC564" s="166"/>
      <c r="AD564" s="166"/>
      <c r="AE564" s="166"/>
      <c r="AF564" s="166"/>
      <c r="AG564" s="166"/>
      <c r="AH564" s="166"/>
      <c r="AI564" s="166"/>
      <c r="AJ564" s="169"/>
      <c r="AK564" s="169"/>
      <c r="AL564" s="169"/>
      <c r="AM564" s="169"/>
      <c r="AN564" s="169"/>
      <c r="AO564" s="166"/>
      <c r="AP564" s="187"/>
      <c r="AQ564" s="180"/>
    </row>
    <row r="565" spans="1:43" s="189" customFormat="1" ht="24.75" customHeight="1" x14ac:dyDescent="0.2">
      <c r="A565" s="180">
        <v>564</v>
      </c>
      <c r="B565" s="181" t="s">
        <v>23295</v>
      </c>
      <c r="C565" s="182" t="s">
        <v>23296</v>
      </c>
      <c r="D565" s="207" t="str">
        <f>+INDEX([2]REPORTE_SEG_EXPEDIENTES!$F$1:$F$3006,MATCH(Tabla13[[#This Row],[REGISTRO]],[2]REPORTE_SEG_EXPEDIENTES!$B$1:$B$3006,0))</f>
        <v>04/07/2023</v>
      </c>
      <c r="E565" s="207"/>
      <c r="F565" s="183" t="s">
        <v>11975</v>
      </c>
      <c r="G565" s="207">
        <v>45139</v>
      </c>
      <c r="H565" s="207">
        <v>45139</v>
      </c>
      <c r="I565" s="207">
        <f t="shared" si="16"/>
        <v>45140</v>
      </c>
      <c r="J565" s="328" t="e">
        <f>IF(I565="-","NO ES TUPA",IF(Tabla5[[#This Row],[FECHA FIRMA]]&lt;=Tabla5[[#This Row],[FECHA DE PLAZO MAXIMO DE ATENCION]],"SI","NO"))</f>
        <v>#VALUE!</v>
      </c>
      <c r="K565" s="185"/>
      <c r="L565" s="185" t="str">
        <f>IFERROR(VLOOKUP(K565,[1]Hoja1!$B$2:$F$14234,2,FALSE),"")</f>
        <v/>
      </c>
      <c r="M565" s="185" t="str">
        <f>IFERROR(VLOOKUP(K565,[1]Hoja1!$B$2:$F$14234,3,FALSE),"")</f>
        <v/>
      </c>
      <c r="N565" s="185" t="str">
        <f>IFERROR(VLOOKUP(K565,[1]Hoja1!$B$2:$F$14234,4,FALSE),"")</f>
        <v/>
      </c>
      <c r="O565" s="193" t="s">
        <v>23297</v>
      </c>
      <c r="P565" s="185" t="s">
        <v>15859</v>
      </c>
      <c r="Q565" s="185"/>
      <c r="R565" s="185"/>
      <c r="S565" s="185"/>
      <c r="T565" s="185" t="s">
        <v>21459</v>
      </c>
      <c r="U565" s="185"/>
      <c r="V565" s="185" t="s">
        <v>1981</v>
      </c>
      <c r="W565" s="185"/>
      <c r="X565" s="185"/>
      <c r="Y565" s="191"/>
      <c r="Z565" s="187"/>
      <c r="AA565" s="166"/>
      <c r="AB565" s="166"/>
      <c r="AC565" s="166" t="s">
        <v>21489</v>
      </c>
      <c r="AD565" s="166"/>
      <c r="AE565" s="166" t="s">
        <v>21489</v>
      </c>
      <c r="AF565" s="166"/>
      <c r="AG565" s="166"/>
      <c r="AH565" s="166"/>
      <c r="AI565" s="166"/>
      <c r="AJ565" s="166"/>
      <c r="AK565" s="166"/>
      <c r="AL565" s="166"/>
      <c r="AM565" s="166"/>
      <c r="AN565" s="166"/>
      <c r="AO565" s="166"/>
      <c r="AP565" s="187"/>
      <c r="AQ565" s="180"/>
    </row>
    <row r="566" spans="1:43" s="189" customFormat="1" ht="24.75" customHeight="1" x14ac:dyDescent="0.2">
      <c r="A566" s="180">
        <v>565</v>
      </c>
      <c r="B566" s="181" t="s">
        <v>23298</v>
      </c>
      <c r="C566" s="182" t="s">
        <v>23299</v>
      </c>
      <c r="D566" s="207" t="str">
        <f>+INDEX([2]REPORTE_SEG_EXPEDIENTES!$F$1:$F$3006,MATCH(Tabla13[[#This Row],[REGISTRO]],[2]REPORTE_SEG_EXPEDIENTES!$B$1:$B$3006,0))</f>
        <v>20/04/2023</v>
      </c>
      <c r="E566" s="207"/>
      <c r="F566" s="183" t="s">
        <v>11975</v>
      </c>
      <c r="G566" s="207">
        <v>45139</v>
      </c>
      <c r="H566" s="207">
        <v>45139</v>
      </c>
      <c r="I566" s="207">
        <f t="shared" si="16"/>
        <v>45035</v>
      </c>
      <c r="J566" s="328" t="e">
        <f>IF(I566="-","NO ES TUPA",IF(Tabla5[[#This Row],[FECHA FIRMA]]&lt;=Tabla5[[#This Row],[FECHA DE PLAZO MAXIMO DE ATENCION]],"SI","NO"))</f>
        <v>#VALUE!</v>
      </c>
      <c r="K566" s="185"/>
      <c r="L566" s="185" t="str">
        <f>IFERROR(VLOOKUP(K566,[1]Hoja1!$B$2:$F$14234,2,FALSE),"")</f>
        <v/>
      </c>
      <c r="M566" s="185" t="str">
        <f>IFERROR(VLOOKUP(K566,[1]Hoja1!$B$2:$F$14234,3,FALSE),"")</f>
        <v/>
      </c>
      <c r="N566" s="185" t="str">
        <f>IFERROR(VLOOKUP(K566,[1]Hoja1!$B$2:$F$14234,4,FALSE),"")</f>
        <v/>
      </c>
      <c r="O566" s="193" t="s">
        <v>23300</v>
      </c>
      <c r="P566" s="185" t="s">
        <v>14894</v>
      </c>
      <c r="Q566" s="185"/>
      <c r="R566" s="185"/>
      <c r="S566" s="185"/>
      <c r="T566" s="185" t="s">
        <v>19113</v>
      </c>
      <c r="U566" s="185"/>
      <c r="V566" s="185" t="s">
        <v>1981</v>
      </c>
      <c r="W566" s="185"/>
      <c r="X566" s="185" t="s">
        <v>20298</v>
      </c>
      <c r="Y566" s="191"/>
      <c r="Z566" s="187"/>
      <c r="AA566" s="166"/>
      <c r="AB566" s="166"/>
      <c r="AC566" s="166"/>
      <c r="AD566" s="166"/>
      <c r="AE566" s="166"/>
      <c r="AF566" s="166"/>
      <c r="AG566" s="166"/>
      <c r="AH566" s="166"/>
      <c r="AI566" s="166"/>
      <c r="AJ566" s="166"/>
      <c r="AK566" s="166"/>
      <c r="AL566" s="166"/>
      <c r="AM566" s="166"/>
      <c r="AN566" s="166"/>
      <c r="AO566" s="166"/>
      <c r="AP566" s="187"/>
      <c r="AQ566" s="180"/>
    </row>
    <row r="567" spans="1:43" s="189" customFormat="1" ht="24.75" customHeight="1" x14ac:dyDescent="0.2">
      <c r="A567" s="180">
        <v>566</v>
      </c>
      <c r="B567" s="181" t="s">
        <v>23301</v>
      </c>
      <c r="C567" s="182" t="s">
        <v>23302</v>
      </c>
      <c r="D567" s="207" t="str">
        <f>+INDEX([2]REPORTE_SEG_EXPEDIENTES!$F$1:$F$3006,MATCH(Tabla13[[#This Row],[REGISTRO]],[2]REPORTE_SEG_EXPEDIENTES!$B$1:$B$3006,0))</f>
        <v>23/01/2023</v>
      </c>
      <c r="E567" s="207"/>
      <c r="F567" s="183" t="s">
        <v>11975</v>
      </c>
      <c r="G567" s="207">
        <v>45139</v>
      </c>
      <c r="H567" s="207">
        <v>45139</v>
      </c>
      <c r="I567" s="207">
        <f t="shared" si="16"/>
        <v>44949</v>
      </c>
      <c r="J567" s="328" t="e">
        <f>IF(I567="-","NO ES TUPA",IF(Tabla5[[#This Row],[FECHA FIRMA]]&lt;=Tabla5[[#This Row],[FECHA DE PLAZO MAXIMO DE ATENCION]],"SI","NO"))</f>
        <v>#VALUE!</v>
      </c>
      <c r="K567" s="185"/>
      <c r="L567" s="185" t="str">
        <f>IFERROR(VLOOKUP(K567,[1]Hoja1!$B$2:$F$14234,2,FALSE),"")</f>
        <v/>
      </c>
      <c r="M567" s="185" t="str">
        <f>IFERROR(VLOOKUP(K567,[1]Hoja1!$B$2:$F$14234,3,FALSE),"")</f>
        <v/>
      </c>
      <c r="N567" s="185" t="str">
        <f>IFERROR(VLOOKUP(K567,[1]Hoja1!$B$2:$F$14234,4,FALSE),"")</f>
        <v/>
      </c>
      <c r="O567" s="193" t="s">
        <v>23303</v>
      </c>
      <c r="P567" s="185" t="s">
        <v>14894</v>
      </c>
      <c r="Q567" s="185"/>
      <c r="R567" s="185"/>
      <c r="S567" s="185"/>
      <c r="T567" s="185" t="s">
        <v>19113</v>
      </c>
      <c r="U567" s="185"/>
      <c r="V567" s="185" t="s">
        <v>1981</v>
      </c>
      <c r="W567" s="185"/>
      <c r="X567" s="185" t="s">
        <v>20298</v>
      </c>
      <c r="Y567" s="191"/>
      <c r="Z567" s="187"/>
      <c r="AA567" s="166"/>
      <c r="AB567" s="166"/>
      <c r="AC567" s="166"/>
      <c r="AD567" s="166"/>
      <c r="AE567" s="166"/>
      <c r="AF567" s="166"/>
      <c r="AG567" s="166"/>
      <c r="AH567" s="166"/>
      <c r="AI567" s="166"/>
      <c r="AJ567" s="166"/>
      <c r="AK567" s="166"/>
      <c r="AL567" s="166"/>
      <c r="AM567" s="166"/>
      <c r="AN567" s="166"/>
      <c r="AO567" s="166"/>
      <c r="AP567" s="187"/>
      <c r="AQ567" s="180"/>
    </row>
    <row r="568" spans="1:43" s="189" customFormat="1" ht="24.75" customHeight="1" x14ac:dyDescent="0.2">
      <c r="A568" s="180">
        <v>567</v>
      </c>
      <c r="B568" s="181" t="s">
        <v>23304</v>
      </c>
      <c r="C568" s="182" t="s">
        <v>23305</v>
      </c>
      <c r="D568" s="207" t="str">
        <f>+INDEX([2]REPORTE_SEG_EXPEDIENTES!$F$1:$F$3006,MATCH(Tabla13[[#This Row],[REGISTRO]],[2]REPORTE_SEG_EXPEDIENTES!$B$1:$B$3006,0))</f>
        <v>28/02/2023</v>
      </c>
      <c r="E568" s="207"/>
      <c r="F568" s="183" t="s">
        <v>11975</v>
      </c>
      <c r="G568" s="207">
        <v>45139</v>
      </c>
      <c r="H568" s="207">
        <v>45139</v>
      </c>
      <c r="I568" s="207">
        <f t="shared" si="16"/>
        <v>44994</v>
      </c>
      <c r="J568" s="328" t="e">
        <f>IF(I568="-","NO ES TUPA",IF(Tabla5[[#This Row],[FECHA FIRMA]]&lt;=Tabla5[[#This Row],[FECHA DE PLAZO MAXIMO DE ATENCION]],"SI","NO"))</f>
        <v>#VALUE!</v>
      </c>
      <c r="K568" s="185"/>
      <c r="L568" s="185" t="str">
        <f>IFERROR(VLOOKUP(K568,[1]Hoja1!$B$2:$F$14234,2,FALSE),"")</f>
        <v/>
      </c>
      <c r="M568" s="185" t="str">
        <f>IFERROR(VLOOKUP(K568,[1]Hoja1!$B$2:$F$14234,3,FALSE),"")</f>
        <v/>
      </c>
      <c r="N568" s="185" t="str">
        <f>IFERROR(VLOOKUP(K568,[1]Hoja1!$B$2:$F$14234,4,FALSE),"")</f>
        <v/>
      </c>
      <c r="O568" s="193" t="s">
        <v>23306</v>
      </c>
      <c r="P568" s="185" t="s">
        <v>14894</v>
      </c>
      <c r="Q568" s="185"/>
      <c r="R568" s="185"/>
      <c r="S568" s="185"/>
      <c r="T568" s="185" t="s">
        <v>19113</v>
      </c>
      <c r="U568" s="185"/>
      <c r="V568" s="185" t="s">
        <v>1981</v>
      </c>
      <c r="W568" s="185"/>
      <c r="X568" s="185" t="s">
        <v>20298</v>
      </c>
      <c r="Y568" s="191"/>
      <c r="Z568" s="187"/>
      <c r="AA568" s="166"/>
      <c r="AB568" s="166"/>
      <c r="AC568" s="166"/>
      <c r="AD568" s="166"/>
      <c r="AE568" s="166"/>
      <c r="AF568" s="166"/>
      <c r="AG568" s="166"/>
      <c r="AH568" s="166"/>
      <c r="AI568" s="166"/>
      <c r="AJ568" s="166"/>
      <c r="AK568" s="166"/>
      <c r="AL568" s="166"/>
      <c r="AM568" s="166"/>
      <c r="AN568" s="166"/>
      <c r="AO568" s="166"/>
      <c r="AP568" s="187"/>
      <c r="AQ568" s="180"/>
    </row>
    <row r="569" spans="1:43" s="189" customFormat="1" ht="24.75" customHeight="1" x14ac:dyDescent="0.2">
      <c r="A569" s="180">
        <v>568</v>
      </c>
      <c r="B569" s="181" t="s">
        <v>23307</v>
      </c>
      <c r="C569" s="182" t="s">
        <v>23308</v>
      </c>
      <c r="D569" s="207" t="str">
        <f>+INDEX([2]REPORTE_SEG_EXPEDIENTES!$F$1:$F$3006,MATCH(Tabla13[[#This Row],[REGISTRO]],[2]REPORTE_SEG_EXPEDIENTES!$B$1:$B$3006,0))</f>
        <v>04/04/2023</v>
      </c>
      <c r="E569" s="207"/>
      <c r="F569" s="183" t="s">
        <v>11975</v>
      </c>
      <c r="G569" s="207">
        <v>45140</v>
      </c>
      <c r="H569" s="207">
        <v>45140</v>
      </c>
      <c r="I569" s="207">
        <f t="shared" si="16"/>
        <v>45049</v>
      </c>
      <c r="J569" s="328" t="e">
        <f>IF(I569="-","NO ES TUPA",IF(Tabla5[[#This Row],[FECHA FIRMA]]&lt;=Tabla5[[#This Row],[FECHA DE PLAZO MAXIMO DE ATENCION]],"SI","NO"))</f>
        <v>#VALUE!</v>
      </c>
      <c r="K569" s="185"/>
      <c r="L569" s="185" t="str">
        <f>IFERROR(VLOOKUP(K569,[1]Hoja1!$B$2:$F$14234,2,FALSE),"")</f>
        <v/>
      </c>
      <c r="M569" s="185" t="str">
        <f>IFERROR(VLOOKUP(K569,[1]Hoja1!$B$2:$F$14234,3,FALSE),"")</f>
        <v/>
      </c>
      <c r="N569" s="185" t="str">
        <f>IFERROR(VLOOKUP(K569,[1]Hoja1!$B$2:$F$14234,4,FALSE),"")</f>
        <v/>
      </c>
      <c r="O569" s="193" t="s">
        <v>23309</v>
      </c>
      <c r="P569" s="185" t="s">
        <v>14894</v>
      </c>
      <c r="Q569" s="185"/>
      <c r="R569" s="185"/>
      <c r="S569" s="185"/>
      <c r="T569" s="185" t="s">
        <v>19115</v>
      </c>
      <c r="U569" s="185"/>
      <c r="V569" s="185" t="s">
        <v>1981</v>
      </c>
      <c r="W569" s="185"/>
      <c r="X569" s="185" t="s">
        <v>20298</v>
      </c>
      <c r="Y569" s="191"/>
      <c r="Z569" s="187"/>
      <c r="AA569" s="166"/>
      <c r="AB569" s="166"/>
      <c r="AC569" s="166"/>
      <c r="AD569" s="166"/>
      <c r="AE569" s="166"/>
      <c r="AF569" s="166"/>
      <c r="AG569" s="166"/>
      <c r="AH569" s="166"/>
      <c r="AI569" s="166"/>
      <c r="AJ569" s="166"/>
      <c r="AK569" s="166"/>
      <c r="AL569" s="166"/>
      <c r="AM569" s="166"/>
      <c r="AN569" s="166"/>
      <c r="AO569" s="166"/>
      <c r="AP569" s="187"/>
      <c r="AQ569" s="180"/>
    </row>
    <row r="570" spans="1:43" s="189" customFormat="1" ht="24.75" customHeight="1" x14ac:dyDescent="0.2">
      <c r="A570" s="180">
        <v>569</v>
      </c>
      <c r="B570" s="181" t="s">
        <v>23310</v>
      </c>
      <c r="C570" s="182" t="s">
        <v>23311</v>
      </c>
      <c r="D570" s="207" t="str">
        <f>+INDEX([2]REPORTE_SEG_EXPEDIENTES!$F$1:$F$3006,MATCH(Tabla13[[#This Row],[REGISTRO]],[2]REPORTE_SEG_EXPEDIENTES!$B$1:$B$3006,0))</f>
        <v>17/03/2023</v>
      </c>
      <c r="E570" s="207"/>
      <c r="F570" s="183" t="s">
        <v>11975</v>
      </c>
      <c r="G570" s="207">
        <v>45140</v>
      </c>
      <c r="H570" s="207">
        <v>45140</v>
      </c>
      <c r="I570" s="207">
        <f t="shared" si="16"/>
        <v>44998</v>
      </c>
      <c r="J570" s="328" t="e">
        <f>IF(I570="-","NO ES TUPA",IF(Tabla5[[#This Row],[FECHA FIRMA]]&lt;=Tabla5[[#This Row],[FECHA DE PLAZO MAXIMO DE ATENCION]],"SI","NO"))</f>
        <v>#VALUE!</v>
      </c>
      <c r="K570" s="185"/>
      <c r="L570" s="185" t="str">
        <f>IFERROR(VLOOKUP(K570,[1]Hoja1!$B$2:$F$14234,2,FALSE),"")</f>
        <v/>
      </c>
      <c r="M570" s="185" t="str">
        <f>IFERROR(VLOOKUP(K570,[1]Hoja1!$B$2:$F$14234,3,FALSE),"")</f>
        <v/>
      </c>
      <c r="N570" s="185" t="str">
        <f>IFERROR(VLOOKUP(K570,[1]Hoja1!$B$2:$F$14234,4,FALSE),"")</f>
        <v/>
      </c>
      <c r="O570" s="193" t="s">
        <v>23312</v>
      </c>
      <c r="P570" s="185" t="s">
        <v>14894</v>
      </c>
      <c r="Q570" s="185"/>
      <c r="R570" s="185"/>
      <c r="S570" s="185"/>
      <c r="T570" s="185" t="s">
        <v>19115</v>
      </c>
      <c r="U570" s="185"/>
      <c r="V570" s="185" t="s">
        <v>1981</v>
      </c>
      <c r="W570" s="185"/>
      <c r="X570" s="185" t="s">
        <v>20298</v>
      </c>
      <c r="Y570" s="191"/>
      <c r="Z570" s="187"/>
      <c r="AA570" s="166"/>
      <c r="AB570" s="166"/>
      <c r="AC570" s="166"/>
      <c r="AD570" s="166"/>
      <c r="AE570" s="166"/>
      <c r="AF570" s="166"/>
      <c r="AG570" s="166"/>
      <c r="AH570" s="166"/>
      <c r="AI570" s="166"/>
      <c r="AJ570" s="166"/>
      <c r="AK570" s="166"/>
      <c r="AL570" s="166"/>
      <c r="AM570" s="166"/>
      <c r="AN570" s="166"/>
      <c r="AO570" s="166"/>
      <c r="AP570" s="187"/>
      <c r="AQ570" s="180"/>
    </row>
    <row r="571" spans="1:43" s="189" customFormat="1" ht="24.75" customHeight="1" x14ac:dyDescent="0.2">
      <c r="A571" s="180">
        <v>570</v>
      </c>
      <c r="B571" s="181" t="s">
        <v>23313</v>
      </c>
      <c r="C571" s="182" t="s">
        <v>23314</v>
      </c>
      <c r="D571" s="207" t="str">
        <f>+INDEX([2]REPORTE_SEG_EXPEDIENTES!$F$1:$F$3006,MATCH(Tabla13[[#This Row],[REGISTRO]],[2]REPORTE_SEG_EXPEDIENTES!$B$1:$B$3006,0))</f>
        <v>03/03/2023</v>
      </c>
      <c r="E571" s="207"/>
      <c r="F571" s="183" t="s">
        <v>11975</v>
      </c>
      <c r="G571" s="207">
        <v>45140</v>
      </c>
      <c r="H571" s="207">
        <v>45140</v>
      </c>
      <c r="I571" s="207">
        <f t="shared" si="16"/>
        <v>45017</v>
      </c>
      <c r="J571" s="328" t="e">
        <f>IF(I571="-","NO ES TUPA",IF(Tabla5[[#This Row],[FECHA FIRMA]]&lt;=Tabla5[[#This Row],[FECHA DE PLAZO MAXIMO DE ATENCION]],"SI","NO"))</f>
        <v>#VALUE!</v>
      </c>
      <c r="K571" s="185"/>
      <c r="L571" s="185" t="str">
        <f>IFERROR(VLOOKUP(K571,[1]Hoja1!$B$2:$F$14234,2,FALSE),"")</f>
        <v/>
      </c>
      <c r="M571" s="185" t="str">
        <f>IFERROR(VLOOKUP(K571,[1]Hoja1!$B$2:$F$14234,3,FALSE),"")</f>
        <v/>
      </c>
      <c r="N571" s="185" t="str">
        <f>IFERROR(VLOOKUP(K571,[1]Hoja1!$B$2:$F$14234,4,FALSE),"")</f>
        <v/>
      </c>
      <c r="O571" s="193" t="s">
        <v>23315</v>
      </c>
      <c r="P571" s="185" t="s">
        <v>14894</v>
      </c>
      <c r="Q571" s="185"/>
      <c r="R571" s="185"/>
      <c r="S571" s="185"/>
      <c r="T571" s="185" t="s">
        <v>19115</v>
      </c>
      <c r="U571" s="185"/>
      <c r="V571" s="185" t="s">
        <v>1981</v>
      </c>
      <c r="W571" s="185"/>
      <c r="X571" s="185" t="s">
        <v>20298</v>
      </c>
      <c r="Y571" s="191"/>
      <c r="Z571" s="187"/>
      <c r="AA571" s="166"/>
      <c r="AB571" s="166"/>
      <c r="AC571" s="166"/>
      <c r="AD571" s="166"/>
      <c r="AE571" s="166"/>
      <c r="AF571" s="166"/>
      <c r="AG571" s="166"/>
      <c r="AH571" s="166"/>
      <c r="AI571" s="166"/>
      <c r="AJ571" s="166"/>
      <c r="AK571" s="166"/>
      <c r="AL571" s="166"/>
      <c r="AM571" s="166"/>
      <c r="AN571" s="166"/>
      <c r="AO571" s="166"/>
      <c r="AP571" s="187"/>
      <c r="AQ571" s="180"/>
    </row>
    <row r="572" spans="1:43" s="189" customFormat="1" ht="24.75" customHeight="1" x14ac:dyDescent="0.2">
      <c r="A572" s="180">
        <v>571</v>
      </c>
      <c r="B572" s="181" t="s">
        <v>23316</v>
      </c>
      <c r="C572" s="182" t="s">
        <v>23317</v>
      </c>
      <c r="D572" s="207" t="str">
        <f>+INDEX([2]REPORTE_SEG_EXPEDIENTES!$F$1:$F$3006,MATCH(Tabla13[[#This Row],[REGISTRO]],[2]REPORTE_SEG_EXPEDIENTES!$B$1:$B$3006,0))</f>
        <v>19/07/2023</v>
      </c>
      <c r="E572" s="207"/>
      <c r="F572" s="183" t="s">
        <v>11975</v>
      </c>
      <c r="G572" s="207">
        <v>45140</v>
      </c>
      <c r="H572" s="207">
        <v>45140</v>
      </c>
      <c r="I572" s="207">
        <f t="shared" si="16"/>
        <v>45124</v>
      </c>
      <c r="J572" s="328" t="e">
        <f>IF(I572="-","NO ES TUPA",IF(Tabla5[[#This Row],[FECHA FIRMA]]&lt;=Tabla5[[#This Row],[FECHA DE PLAZO MAXIMO DE ATENCION]],"SI","NO"))</f>
        <v>#VALUE!</v>
      </c>
      <c r="K572" s="185"/>
      <c r="L572" s="185" t="str">
        <f>IFERROR(VLOOKUP(K572,[1]Hoja1!$B$2:$F$14234,2,FALSE),"")</f>
        <v/>
      </c>
      <c r="M572" s="185" t="str">
        <f>IFERROR(VLOOKUP(K572,[1]Hoja1!$B$2:$F$14234,3,FALSE),"")</f>
        <v/>
      </c>
      <c r="N572" s="185" t="str">
        <f>IFERROR(VLOOKUP(K572,[1]Hoja1!$B$2:$F$14234,4,FALSE),"")</f>
        <v/>
      </c>
      <c r="O572" s="193" t="s">
        <v>23318</v>
      </c>
      <c r="P572" s="185" t="s">
        <v>14894</v>
      </c>
      <c r="Q572" s="198" t="s">
        <v>23</v>
      </c>
      <c r="R572" s="185"/>
      <c r="S572" s="185"/>
      <c r="T572" s="185" t="s">
        <v>19124</v>
      </c>
      <c r="U572" s="185"/>
      <c r="V572" s="185" t="s">
        <v>21444</v>
      </c>
      <c r="W572" s="185"/>
      <c r="X572" s="185"/>
      <c r="Y572" s="191"/>
      <c r="Z572" s="187"/>
      <c r="AA572" s="166"/>
      <c r="AB572" s="166"/>
      <c r="AC572" s="166"/>
      <c r="AD572" s="166"/>
      <c r="AE572" s="166"/>
      <c r="AF572" s="166"/>
      <c r="AG572" s="166"/>
      <c r="AH572" s="166"/>
      <c r="AI572" s="166"/>
      <c r="AJ572" s="166"/>
      <c r="AK572" s="166"/>
      <c r="AL572" s="166"/>
      <c r="AM572" s="166"/>
      <c r="AN572" s="166"/>
      <c r="AO572" s="166"/>
      <c r="AP572" s="187"/>
      <c r="AQ572" s="180"/>
    </row>
    <row r="573" spans="1:43" s="189" customFormat="1" ht="24.75" customHeight="1" x14ac:dyDescent="0.2">
      <c r="A573" s="180">
        <v>572</v>
      </c>
      <c r="B573" s="181" t="s">
        <v>23319</v>
      </c>
      <c r="C573" s="182" t="s">
        <v>23320</v>
      </c>
      <c r="D573" s="207" t="str">
        <f>+INDEX([2]REPORTE_SEG_EXPEDIENTES!$F$1:$F$3006,MATCH(Tabla13[[#This Row],[REGISTRO]],[2]REPORTE_SEG_EXPEDIENTES!$B$1:$B$3006,0))</f>
        <v>08/06/2023</v>
      </c>
      <c r="E573" s="207"/>
      <c r="F573" s="183" t="s">
        <v>11975</v>
      </c>
      <c r="G573" s="207">
        <v>45140</v>
      </c>
      <c r="H573" s="207">
        <v>45140</v>
      </c>
      <c r="I573" s="207">
        <f t="shared" si="16"/>
        <v>45118</v>
      </c>
      <c r="J573" s="328" t="e">
        <f>IF(I573="-","NO ES TUPA",IF(Tabla5[[#This Row],[FECHA FIRMA]]&lt;=Tabla5[[#This Row],[FECHA DE PLAZO MAXIMO DE ATENCION]],"SI","NO"))</f>
        <v>#VALUE!</v>
      </c>
      <c r="K573" s="185"/>
      <c r="L573" s="185" t="str">
        <f>IFERROR(VLOOKUP(K573,[1]Hoja1!$B$2:$F$14234,2,FALSE),"")</f>
        <v/>
      </c>
      <c r="M573" s="185" t="str">
        <f>IFERROR(VLOOKUP(K573,[1]Hoja1!$B$2:$F$14234,3,FALSE),"")</f>
        <v/>
      </c>
      <c r="N573" s="185" t="str">
        <f>IFERROR(VLOOKUP(K573,[1]Hoja1!$B$2:$F$14234,4,FALSE),"")</f>
        <v/>
      </c>
      <c r="O573" s="193" t="s">
        <v>23321</v>
      </c>
      <c r="P573" s="185" t="s">
        <v>14894</v>
      </c>
      <c r="Q573" s="185"/>
      <c r="R573" s="185"/>
      <c r="S573" s="185"/>
      <c r="T573" s="185" t="s">
        <v>19115</v>
      </c>
      <c r="U573" s="185"/>
      <c r="V573" s="185" t="s">
        <v>1981</v>
      </c>
      <c r="W573" s="185"/>
      <c r="X573" s="185" t="s">
        <v>20298</v>
      </c>
      <c r="Y573" s="191"/>
      <c r="Z573" s="187"/>
      <c r="AA573" s="166"/>
      <c r="AB573" s="166"/>
      <c r="AC573" s="166"/>
      <c r="AD573" s="166"/>
      <c r="AE573" s="166"/>
      <c r="AF573" s="166"/>
      <c r="AG573" s="166"/>
      <c r="AH573" s="166"/>
      <c r="AI573" s="166"/>
      <c r="AJ573" s="166"/>
      <c r="AK573" s="166"/>
      <c r="AL573" s="166"/>
      <c r="AM573" s="166"/>
      <c r="AN573" s="166"/>
      <c r="AO573" s="166"/>
      <c r="AP573" s="187"/>
      <c r="AQ573" s="180"/>
    </row>
    <row r="574" spans="1:43" s="189" customFormat="1" ht="24.75" customHeight="1" x14ac:dyDescent="0.2">
      <c r="A574" s="180">
        <v>573</v>
      </c>
      <c r="B574" s="181" t="s">
        <v>23322</v>
      </c>
      <c r="C574" s="182" t="s">
        <v>23323</v>
      </c>
      <c r="D574" s="207" t="str">
        <f>+INDEX([2]REPORTE_SEG_EXPEDIENTES!$F$1:$F$3006,MATCH(Tabla13[[#This Row],[REGISTRO]],[2]REPORTE_SEG_EXPEDIENTES!$B$1:$B$3006,0))</f>
        <v>10/05/2023</v>
      </c>
      <c r="E574" s="207"/>
      <c r="F574" s="183" t="s">
        <v>11975</v>
      </c>
      <c r="G574" s="207">
        <v>45140</v>
      </c>
      <c r="H574" s="207">
        <v>45140</v>
      </c>
      <c r="I574" s="207">
        <f t="shared" si="16"/>
        <v>45089</v>
      </c>
      <c r="J574" s="328" t="e">
        <f>IF(I574="-","NO ES TUPA",IF(Tabla5[[#This Row],[FECHA FIRMA]]&lt;=Tabla5[[#This Row],[FECHA DE PLAZO MAXIMO DE ATENCION]],"SI","NO"))</f>
        <v>#VALUE!</v>
      </c>
      <c r="K574" s="185"/>
      <c r="L574" s="185" t="str">
        <f>IFERROR(VLOOKUP(K574,[1]Hoja1!$B$2:$F$14234,2,FALSE),"")</f>
        <v/>
      </c>
      <c r="M574" s="185" t="str">
        <f>IFERROR(VLOOKUP(K574,[1]Hoja1!$B$2:$F$14234,3,FALSE),"")</f>
        <v/>
      </c>
      <c r="N574" s="185" t="str">
        <f>IFERROR(VLOOKUP(K574,[1]Hoja1!$B$2:$F$14234,4,FALSE),"")</f>
        <v/>
      </c>
      <c r="O574" s="193" t="s">
        <v>23324</v>
      </c>
      <c r="P574" s="185" t="s">
        <v>14894</v>
      </c>
      <c r="Q574" s="185"/>
      <c r="R574" s="185"/>
      <c r="S574" s="185"/>
      <c r="T574" s="185" t="s">
        <v>19115</v>
      </c>
      <c r="U574" s="185"/>
      <c r="V574" s="185" t="s">
        <v>1981</v>
      </c>
      <c r="W574" s="185"/>
      <c r="X574" s="185" t="s">
        <v>20298</v>
      </c>
      <c r="Y574" s="191"/>
      <c r="Z574" s="187"/>
      <c r="AA574" s="166"/>
      <c r="AB574" s="166"/>
      <c r="AC574" s="166"/>
      <c r="AD574" s="166"/>
      <c r="AE574" s="166"/>
      <c r="AF574" s="166"/>
      <c r="AG574" s="166"/>
      <c r="AH574" s="166"/>
      <c r="AI574" s="166"/>
      <c r="AJ574" s="166"/>
      <c r="AK574" s="166"/>
      <c r="AL574" s="166"/>
      <c r="AM574" s="166"/>
      <c r="AN574" s="166"/>
      <c r="AO574" s="166"/>
      <c r="AP574" s="187"/>
      <c r="AQ574" s="180"/>
    </row>
    <row r="575" spans="1:43" s="189" customFormat="1" ht="24.75" customHeight="1" x14ac:dyDescent="0.2">
      <c r="A575" s="180">
        <v>574</v>
      </c>
      <c r="B575" s="181" t="s">
        <v>23325</v>
      </c>
      <c r="C575" s="182" t="s">
        <v>23326</v>
      </c>
      <c r="D575" s="207" t="str">
        <f>+INDEX([2]REPORTE_SEG_EXPEDIENTES!$F$1:$F$3006,MATCH(Tabla13[[#This Row],[REGISTRO]],[2]REPORTE_SEG_EXPEDIENTES!$B$1:$B$3006,0))</f>
        <v>14/04/2023</v>
      </c>
      <c r="E575" s="207"/>
      <c r="F575" s="183" t="s">
        <v>11975</v>
      </c>
      <c r="G575" s="207">
        <v>45140</v>
      </c>
      <c r="H575" s="207">
        <v>45140</v>
      </c>
      <c r="I575" s="207">
        <f t="shared" si="16"/>
        <v>45067</v>
      </c>
      <c r="J575" s="328" t="e">
        <f>IF(I575="-","NO ES TUPA",IF(Tabla5[[#This Row],[FECHA FIRMA]]&lt;=Tabla5[[#This Row],[FECHA DE PLAZO MAXIMO DE ATENCION]],"SI","NO"))</f>
        <v>#VALUE!</v>
      </c>
      <c r="K575" s="185"/>
      <c r="L575" s="185" t="str">
        <f>IFERROR(VLOOKUP(K575,[1]Hoja1!$B$2:$F$14234,2,FALSE),"")</f>
        <v/>
      </c>
      <c r="M575" s="185" t="str">
        <f>IFERROR(VLOOKUP(K575,[1]Hoja1!$B$2:$F$14234,3,FALSE),"")</f>
        <v/>
      </c>
      <c r="N575" s="185" t="str">
        <f>IFERROR(VLOOKUP(K575,[1]Hoja1!$B$2:$F$14234,4,FALSE),"")</f>
        <v/>
      </c>
      <c r="O575" s="193" t="s">
        <v>23327</v>
      </c>
      <c r="P575" s="185" t="s">
        <v>14894</v>
      </c>
      <c r="Q575" s="185"/>
      <c r="R575" s="185"/>
      <c r="S575" s="185"/>
      <c r="T575" s="185" t="s">
        <v>19115</v>
      </c>
      <c r="U575" s="185"/>
      <c r="V575" s="185" t="s">
        <v>1981</v>
      </c>
      <c r="W575" s="185"/>
      <c r="X575" s="185" t="s">
        <v>20298</v>
      </c>
      <c r="Y575" s="191"/>
      <c r="Z575" s="187"/>
      <c r="AA575" s="166"/>
      <c r="AB575" s="166"/>
      <c r="AC575" s="166"/>
      <c r="AD575" s="166"/>
      <c r="AE575" s="166"/>
      <c r="AF575" s="166"/>
      <c r="AG575" s="166"/>
      <c r="AH575" s="166"/>
      <c r="AI575" s="166"/>
      <c r="AJ575" s="166"/>
      <c r="AK575" s="166"/>
      <c r="AL575" s="166"/>
      <c r="AM575" s="166"/>
      <c r="AN575" s="166"/>
      <c r="AO575" s="166"/>
      <c r="AP575" s="187"/>
      <c r="AQ575" s="180"/>
    </row>
    <row r="576" spans="1:43" s="189" customFormat="1" ht="24.75" customHeight="1" x14ac:dyDescent="0.2">
      <c r="A576" s="180">
        <v>575</v>
      </c>
      <c r="B576" s="181" t="s">
        <v>23328</v>
      </c>
      <c r="C576" s="182" t="s">
        <v>23329</v>
      </c>
      <c r="D576" s="207" t="str">
        <f>+INDEX([2]REPORTE_SEG_EXPEDIENTES!$F$1:$F$3006,MATCH(Tabla13[[#This Row],[REGISTRO]],[2]REPORTE_SEG_EXPEDIENTES!$B$1:$B$3006,0))</f>
        <v>04/07/2023</v>
      </c>
      <c r="E576" s="207"/>
      <c r="F576" s="183" t="s">
        <v>11975</v>
      </c>
      <c r="G576" s="207">
        <v>45140</v>
      </c>
      <c r="H576" s="207">
        <v>45140</v>
      </c>
      <c r="I576" s="207">
        <f t="shared" si="16"/>
        <v>45140</v>
      </c>
      <c r="J576" s="328" t="e">
        <f>IF(I576="-","NO ES TUPA",IF(Tabla5[[#This Row],[FECHA FIRMA]]&lt;=Tabla5[[#This Row],[FECHA DE PLAZO MAXIMO DE ATENCION]],"SI","NO"))</f>
        <v>#VALUE!</v>
      </c>
      <c r="K576" s="185"/>
      <c r="L576" s="185" t="str">
        <f>IFERROR(VLOOKUP(K576,[1]Hoja1!$B$2:$F$14234,2,FALSE),"")</f>
        <v/>
      </c>
      <c r="M576" s="185" t="str">
        <f>IFERROR(VLOOKUP(K576,[1]Hoja1!$B$2:$F$14234,3,FALSE),"")</f>
        <v/>
      </c>
      <c r="N576" s="185" t="str">
        <f>IFERROR(VLOOKUP(K576,[1]Hoja1!$B$2:$F$14234,4,FALSE),"")</f>
        <v/>
      </c>
      <c r="O576" s="193" t="s">
        <v>23330</v>
      </c>
      <c r="P576" s="185" t="s">
        <v>14894</v>
      </c>
      <c r="Q576" s="185"/>
      <c r="R576" s="185"/>
      <c r="S576" s="185"/>
      <c r="T576" s="185" t="s">
        <v>21445</v>
      </c>
      <c r="U576" s="185"/>
      <c r="V576" s="185" t="s">
        <v>1981</v>
      </c>
      <c r="W576" s="185"/>
      <c r="X576" s="185"/>
      <c r="Y576" s="191"/>
      <c r="Z576" s="187"/>
      <c r="AA576" s="166" t="s">
        <v>21489</v>
      </c>
      <c r="AB576" s="166"/>
      <c r="AC576" s="166"/>
      <c r="AD576" s="166"/>
      <c r="AE576" s="166"/>
      <c r="AF576" s="166"/>
      <c r="AG576" s="166"/>
      <c r="AH576" s="166"/>
      <c r="AI576" s="166"/>
      <c r="AJ576" s="166"/>
      <c r="AK576" s="166"/>
      <c r="AL576" s="166"/>
      <c r="AM576" s="166"/>
      <c r="AN576" s="166"/>
      <c r="AO576" s="166"/>
      <c r="AP576" s="187"/>
      <c r="AQ576" s="180"/>
    </row>
    <row r="577" spans="1:43" ht="24.75" customHeight="1" x14ac:dyDescent="0.25">
      <c r="A577" s="180">
        <v>576</v>
      </c>
      <c r="B577" s="181" t="s">
        <v>23331</v>
      </c>
      <c r="C577" s="182" t="s">
        <v>23332</v>
      </c>
      <c r="D577" s="207" t="str">
        <f>+INDEX([2]REPORTE_SEG_EXPEDIENTES!$F$1:$F$3006,MATCH(Tabla13[[#This Row],[REGISTRO]],[2]REPORTE_SEG_EXPEDIENTES!$B$1:$B$3006,0))</f>
        <v>13/07/2023</v>
      </c>
      <c r="E577" s="207"/>
      <c r="F577" s="183" t="s">
        <v>11975</v>
      </c>
      <c r="G577" s="207">
        <v>45141</v>
      </c>
      <c r="H577" s="207">
        <v>45141</v>
      </c>
      <c r="I577" s="207">
        <f t="shared" si="16"/>
        <v>45157</v>
      </c>
      <c r="J577" s="328" t="e">
        <f>IF(I577="-","NO ES TUPA",IF(Tabla5[[#This Row],[FECHA FIRMA]]&lt;=Tabla5[[#This Row],[FECHA DE PLAZO MAXIMO DE ATENCION]],"SI","NO"))</f>
        <v>#VALUE!</v>
      </c>
      <c r="K577" s="185">
        <v>4021</v>
      </c>
      <c r="L577" s="185" t="str">
        <f>IFERROR(VLOOKUP(K577,[1]Hoja1!$B$2:$F$14234,2,FALSE),"")</f>
        <v>TIBURON 9</v>
      </c>
      <c r="M577" s="185" t="str">
        <f>IFERROR(VLOOKUP(K577,[1]Hoja1!$B$2:$F$14234,3,FALSE),"")</f>
        <v>CE-4021-PM</v>
      </c>
      <c r="N577" s="185" t="s">
        <v>21720</v>
      </c>
      <c r="O577" s="193" t="s">
        <v>23333</v>
      </c>
      <c r="P577" s="185" t="s">
        <v>14894</v>
      </c>
      <c r="Q577" s="185"/>
      <c r="R577" s="185"/>
      <c r="S577" s="185"/>
      <c r="T577" s="185" t="s">
        <v>78</v>
      </c>
      <c r="U577" s="185"/>
      <c r="V577" s="185" t="s">
        <v>1981</v>
      </c>
      <c r="W577" s="185" t="s">
        <v>5783</v>
      </c>
      <c r="X577" s="185"/>
      <c r="Y577" s="191"/>
      <c r="Z577" s="187"/>
      <c r="AA577" s="166" t="s">
        <v>21489</v>
      </c>
      <c r="AB577" s="166"/>
      <c r="AC577" s="166"/>
      <c r="AD577" s="166"/>
      <c r="AE577" s="166"/>
      <c r="AF577" s="166"/>
      <c r="AG577" s="166"/>
      <c r="AH577" s="166"/>
      <c r="AI577" s="166"/>
      <c r="AJ577" s="166"/>
      <c r="AK577" s="166"/>
      <c r="AL577" s="166"/>
      <c r="AM577" s="166"/>
      <c r="AN577" s="166"/>
      <c r="AO577" s="166"/>
      <c r="AP577" s="187"/>
      <c r="AQ577" s="180"/>
    </row>
    <row r="578" spans="1:43" ht="24.75" customHeight="1" x14ac:dyDescent="0.25">
      <c r="A578" s="180">
        <v>577</v>
      </c>
      <c r="B578" s="181" t="s">
        <v>23334</v>
      </c>
      <c r="C578" s="182" t="s">
        <v>23335</v>
      </c>
      <c r="D578" s="207" t="str">
        <f>+INDEX([2]REPORTE_SEG_EXPEDIENTES!$F$1:$F$3006,MATCH(Tabla13[[#This Row],[REGISTRO]],[2]REPORTE_SEG_EXPEDIENTES!$B$1:$B$3006,0))</f>
        <v>04/07/2023</v>
      </c>
      <c r="E578" s="207"/>
      <c r="F578" s="183" t="s">
        <v>11975</v>
      </c>
      <c r="G578" s="207">
        <v>45141</v>
      </c>
      <c r="H578" s="207">
        <v>45141</v>
      </c>
      <c r="I578" s="207">
        <f t="shared" si="16"/>
        <v>45140</v>
      </c>
      <c r="J578" s="328" t="e">
        <f>IF(I578="-","NO ES TUPA",IF(Tabla5[[#This Row],[FECHA FIRMA]]&lt;=Tabla5[[#This Row],[FECHA DE PLAZO MAXIMO DE ATENCION]],"SI","NO"))</f>
        <v>#VALUE!</v>
      </c>
      <c r="K578" s="185">
        <v>16854</v>
      </c>
      <c r="L578" s="185" t="str">
        <f>IFERROR(VLOOKUP(K578,[1]Hoja1!$B$2:$F$14234,2,FALSE),"")</f>
        <v>TIBURON 7</v>
      </c>
      <c r="M578" s="185" t="str">
        <f>IFERROR(VLOOKUP(K578,[1]Hoja1!$B$2:$F$14234,3,FALSE),"")</f>
        <v>CO-16854-PM</v>
      </c>
      <c r="N578" s="185" t="s">
        <v>4458</v>
      </c>
      <c r="O578" s="193" t="s">
        <v>23336</v>
      </c>
      <c r="P578" s="185" t="s">
        <v>14894</v>
      </c>
      <c r="Q578" s="185"/>
      <c r="R578" s="185"/>
      <c r="S578" s="185"/>
      <c r="T578" s="185" t="s">
        <v>78</v>
      </c>
      <c r="U578" s="185"/>
      <c r="V578" s="185" t="s">
        <v>1981</v>
      </c>
      <c r="W578" s="185" t="s">
        <v>5783</v>
      </c>
      <c r="X578" s="185"/>
      <c r="Y578" s="191"/>
      <c r="Z578" s="187"/>
      <c r="AA578" s="166" t="s">
        <v>21489</v>
      </c>
      <c r="AB578" s="166"/>
      <c r="AC578" s="166" t="s">
        <v>21489</v>
      </c>
      <c r="AD578" s="166"/>
      <c r="AE578" s="166"/>
      <c r="AF578" s="166"/>
      <c r="AG578" s="166"/>
      <c r="AH578" s="166"/>
      <c r="AI578" s="166"/>
      <c r="AJ578" s="166"/>
      <c r="AK578" s="166"/>
      <c r="AL578" s="166"/>
      <c r="AM578" s="166"/>
      <c r="AN578" s="166"/>
      <c r="AO578" s="166"/>
      <c r="AP578" s="187"/>
      <c r="AQ578" s="180"/>
    </row>
    <row r="579" spans="1:43" ht="24.75" customHeight="1" x14ac:dyDescent="0.25">
      <c r="A579" s="180">
        <v>578</v>
      </c>
      <c r="B579" s="181" t="s">
        <v>23337</v>
      </c>
      <c r="C579" s="182" t="s">
        <v>23338</v>
      </c>
      <c r="D579" s="207" t="str">
        <f>+INDEX([2]REPORTE_SEG_EXPEDIENTES!$F$1:$F$3006,MATCH(Tabla13[[#This Row],[REGISTRO]],[2]REPORTE_SEG_EXPEDIENTES!$B$1:$B$3006,0))</f>
        <v>13/07/2023</v>
      </c>
      <c r="E579" s="207"/>
      <c r="F579" s="183" t="s">
        <v>11975</v>
      </c>
      <c r="G579" s="207">
        <v>45141</v>
      </c>
      <c r="H579" s="207">
        <v>45141</v>
      </c>
      <c r="I579" s="207">
        <f t="shared" si="16"/>
        <v>45157</v>
      </c>
      <c r="J579" s="328" t="e">
        <f>IF(I579="-","NO ES TUPA",IF(Tabla5[[#This Row],[FECHA FIRMA]]&lt;=Tabla5[[#This Row],[FECHA DE PLAZO MAXIMO DE ATENCION]],"SI","NO"))</f>
        <v>#VALUE!</v>
      </c>
      <c r="K579" s="185">
        <v>4120</v>
      </c>
      <c r="L579" s="185" t="str">
        <f>IFERROR(VLOOKUP(K579,[1]Hoja1!$B$2:$F$14234,2,FALSE),"")</f>
        <v>TIBURON 4</v>
      </c>
      <c r="M579" s="185" t="str">
        <f>IFERROR(VLOOKUP(K579,[1]Hoja1!$B$2:$F$14234,3,FALSE),"")</f>
        <v>CE-4120-PM</v>
      </c>
      <c r="N579" s="185" t="s">
        <v>21691</v>
      </c>
      <c r="O579" s="193" t="s">
        <v>23339</v>
      </c>
      <c r="P579" s="185" t="s">
        <v>14894</v>
      </c>
      <c r="Q579" s="185"/>
      <c r="R579" s="185"/>
      <c r="S579" s="185"/>
      <c r="T579" s="185" t="s">
        <v>78</v>
      </c>
      <c r="U579" s="185"/>
      <c r="V579" s="185" t="s">
        <v>1981</v>
      </c>
      <c r="W579" s="185" t="s">
        <v>5783</v>
      </c>
      <c r="X579" s="185"/>
      <c r="Y579" s="191"/>
      <c r="Z579" s="187"/>
      <c r="AA579" s="166" t="s">
        <v>21489</v>
      </c>
      <c r="AB579" s="166"/>
      <c r="AC579" s="166" t="s">
        <v>21489</v>
      </c>
      <c r="AD579" s="166"/>
      <c r="AE579" s="166"/>
      <c r="AF579" s="166"/>
      <c r="AG579" s="166"/>
      <c r="AH579" s="166"/>
      <c r="AI579" s="166"/>
      <c r="AJ579" s="166"/>
      <c r="AK579" s="166"/>
      <c r="AL579" s="166"/>
      <c r="AM579" s="166"/>
      <c r="AN579" s="166"/>
      <c r="AO579" s="166"/>
      <c r="AP579" s="187"/>
      <c r="AQ579" s="180"/>
    </row>
    <row r="580" spans="1:43" s="189" customFormat="1" ht="24.75" customHeight="1" x14ac:dyDescent="0.2">
      <c r="A580" s="180">
        <v>579</v>
      </c>
      <c r="B580" s="181" t="s">
        <v>23340</v>
      </c>
      <c r="C580" s="182" t="s">
        <v>23341</v>
      </c>
      <c r="D580" s="207" t="e">
        <f>+INDEX([2]REPORTE_SEG_EXPEDIENTES!$F$1:$F$3006,MATCH(Tabla13[[#This Row],[REGISTRO]],[2]REPORTE_SEG_EXPEDIENTES!$B$1:$B$3006,0))</f>
        <v>#N/A</v>
      </c>
      <c r="E580" s="207"/>
      <c r="F580" s="183" t="s">
        <v>11975</v>
      </c>
      <c r="G580" s="207">
        <v>45141</v>
      </c>
      <c r="H580" s="207">
        <v>45141</v>
      </c>
      <c r="I580" s="207" t="s">
        <v>20</v>
      </c>
      <c r="J580" s="328" t="str">
        <f>IF(I580="-","NO ES TUPA",IF(Tabla5[[#This Row],[FECHA FIRMA]]&lt;=Tabla5[[#This Row],[FECHA DE PLAZO MAXIMO DE ATENCION]],"SI","NO"))</f>
        <v>NO ES TUPA</v>
      </c>
      <c r="K580" s="185"/>
      <c r="L580" s="185" t="str">
        <f>IFERROR(VLOOKUP(K580,[1]Hoja1!$B$2:$F$14234,2,FALSE),"")</f>
        <v/>
      </c>
      <c r="M580" s="185" t="str">
        <f>IFERROR(VLOOKUP(K580,[1]Hoja1!$B$2:$F$14234,3,FALSE),"")</f>
        <v/>
      </c>
      <c r="N580" s="185" t="str">
        <f>IFERROR(VLOOKUP(K580,[1]Hoja1!$B$2:$F$14234,4,FALSE),"")</f>
        <v/>
      </c>
      <c r="O580" s="193" t="s">
        <v>23342</v>
      </c>
      <c r="P580" s="185" t="s">
        <v>14894</v>
      </c>
      <c r="Q580" s="185"/>
      <c r="R580" s="185"/>
      <c r="S580" s="185"/>
      <c r="T580" s="185" t="s">
        <v>19143</v>
      </c>
      <c r="U580" s="185" t="s">
        <v>23019</v>
      </c>
      <c r="V580" s="185" t="s">
        <v>21444</v>
      </c>
      <c r="W580" s="185"/>
      <c r="X580" s="185"/>
      <c r="Y580" s="191"/>
      <c r="Z580" s="187"/>
      <c r="AA580" s="166"/>
      <c r="AB580" s="166"/>
      <c r="AC580" s="166"/>
      <c r="AD580" s="166"/>
      <c r="AE580" s="166"/>
      <c r="AF580" s="166"/>
      <c r="AG580" s="166"/>
      <c r="AH580" s="166"/>
      <c r="AI580" s="166"/>
      <c r="AJ580" s="166"/>
      <c r="AK580" s="166"/>
      <c r="AL580" s="166"/>
      <c r="AM580" s="166"/>
      <c r="AN580" s="166"/>
      <c r="AO580" s="166"/>
      <c r="AP580" s="187"/>
      <c r="AQ580" s="180"/>
    </row>
    <row r="581" spans="1:43" s="189" customFormat="1" ht="24.75" customHeight="1" x14ac:dyDescent="0.2">
      <c r="A581" s="180">
        <v>580</v>
      </c>
      <c r="B581" s="181" t="s">
        <v>23343</v>
      </c>
      <c r="C581" s="182" t="s">
        <v>23344</v>
      </c>
      <c r="D581" s="207" t="str">
        <f>+INDEX([2]REPORTE_SEG_EXPEDIENTES!$F$1:$F$3006,MATCH(Tabla13[[#This Row],[REGISTRO]],[2]REPORTE_SEG_EXPEDIENTES!$B$1:$B$3006,0))</f>
        <v>17/05/2023</v>
      </c>
      <c r="E581" s="207"/>
      <c r="F581" s="183" t="s">
        <v>11975</v>
      </c>
      <c r="G581" s="207">
        <v>45142</v>
      </c>
      <c r="H581" s="207">
        <v>45142</v>
      </c>
      <c r="I581" s="207">
        <f t="shared" ref="I581:I594" si="17">DATE(YEAR(D581), MONTH(D581), DAY(D581) + QUOTIENT(15 + DAY(D581) - 1 + DAY(DAY(D581 + 15)), 5) * 2 + DAY(D581 + 15) - DAY(D581))</f>
        <v>45059</v>
      </c>
      <c r="J581" s="328" t="e">
        <f>IF(I581="-","NO ES TUPA",IF(Tabla5[[#This Row],[FECHA FIRMA]]&lt;=Tabla5[[#This Row],[FECHA DE PLAZO MAXIMO DE ATENCION]],"SI","NO"))</f>
        <v>#VALUE!</v>
      </c>
      <c r="K581" s="185"/>
      <c r="L581" s="185" t="str">
        <f>IFERROR(VLOOKUP(K581,[1]Hoja1!$B$2:$F$14234,2,FALSE),"")</f>
        <v/>
      </c>
      <c r="M581" s="185" t="str">
        <f>IFERROR(VLOOKUP(K581,[1]Hoja1!$B$2:$F$14234,3,FALSE),"")</f>
        <v/>
      </c>
      <c r="N581" s="185" t="str">
        <f>IFERROR(VLOOKUP(K581,[1]Hoja1!$B$2:$F$14234,4,FALSE),"")</f>
        <v/>
      </c>
      <c r="O581" s="193" t="s">
        <v>23345</v>
      </c>
      <c r="P581" s="185" t="s">
        <v>14894</v>
      </c>
      <c r="Q581" s="185"/>
      <c r="R581" s="185"/>
      <c r="S581" s="185"/>
      <c r="T581" s="185" t="s">
        <v>21454</v>
      </c>
      <c r="U581" s="185" t="s">
        <v>21671</v>
      </c>
      <c r="V581" s="185" t="s">
        <v>1981</v>
      </c>
      <c r="W581" s="185"/>
      <c r="X581" s="185"/>
      <c r="Y581" s="191"/>
      <c r="Z581" s="187"/>
      <c r="AA581" s="166" t="s">
        <v>21489</v>
      </c>
      <c r="AB581" s="166"/>
      <c r="AC581" s="166"/>
      <c r="AD581" s="166"/>
      <c r="AE581" s="166"/>
      <c r="AF581" s="166"/>
      <c r="AG581" s="166"/>
      <c r="AH581" s="166"/>
      <c r="AI581" s="166"/>
      <c r="AJ581" s="166"/>
      <c r="AK581" s="166"/>
      <c r="AL581" s="166"/>
      <c r="AM581" s="166"/>
      <c r="AN581" s="166"/>
      <c r="AO581" s="166"/>
      <c r="AP581" s="187"/>
      <c r="AQ581" s="180"/>
    </row>
    <row r="582" spans="1:43" s="189" customFormat="1" ht="24.75" customHeight="1" x14ac:dyDescent="0.2">
      <c r="A582" s="180">
        <v>581</v>
      </c>
      <c r="B582" s="181" t="s">
        <v>23346</v>
      </c>
      <c r="C582" s="182" t="s">
        <v>23347</v>
      </c>
      <c r="D582" s="207" t="str">
        <f>+INDEX([2]REPORTE_SEG_EXPEDIENTES!$F$1:$F$3006,MATCH(Tabla13[[#This Row],[REGISTRO]],[2]REPORTE_SEG_EXPEDIENTES!$B$1:$B$3006,0))</f>
        <v>11/05/2023</v>
      </c>
      <c r="E582" s="207"/>
      <c r="F582" s="183" t="s">
        <v>11975</v>
      </c>
      <c r="G582" s="207">
        <v>45142</v>
      </c>
      <c r="H582" s="207">
        <v>45142</v>
      </c>
      <c r="I582" s="207">
        <f t="shared" si="17"/>
        <v>45092</v>
      </c>
      <c r="J582" s="328" t="e">
        <f>IF(I582="-","NO ES TUPA",IF(Tabla5[[#This Row],[FECHA FIRMA]]&lt;=Tabla5[[#This Row],[FECHA DE PLAZO MAXIMO DE ATENCION]],"SI","NO"))</f>
        <v>#VALUE!</v>
      </c>
      <c r="K582" s="185"/>
      <c r="L582" s="185" t="str">
        <f>IFERROR(VLOOKUP(K582,[1]Hoja1!$B$2:$F$14234,2,FALSE),"")</f>
        <v/>
      </c>
      <c r="M582" s="185" t="str">
        <f>IFERROR(VLOOKUP(K582,[1]Hoja1!$B$2:$F$14234,3,FALSE),"")</f>
        <v/>
      </c>
      <c r="N582" s="185" t="str">
        <f>IFERROR(VLOOKUP(K582,[1]Hoja1!$B$2:$F$14234,4,FALSE),"")</f>
        <v/>
      </c>
      <c r="O582" s="193" t="s">
        <v>23348</v>
      </c>
      <c r="P582" s="185" t="s">
        <v>14894</v>
      </c>
      <c r="Q582" s="185"/>
      <c r="R582" s="185"/>
      <c r="S582" s="185"/>
      <c r="T582" s="185" t="s">
        <v>179</v>
      </c>
      <c r="U582" s="185" t="s">
        <v>23208</v>
      </c>
      <c r="V582" s="185" t="s">
        <v>21444</v>
      </c>
      <c r="W582" s="185"/>
      <c r="X582" s="185"/>
      <c r="Y582" s="191"/>
      <c r="Z582" s="187"/>
      <c r="AA582" s="166"/>
      <c r="AB582" s="166" t="s">
        <v>21489</v>
      </c>
      <c r="AC582" s="166"/>
      <c r="AD582" s="166" t="s">
        <v>21489</v>
      </c>
      <c r="AE582" s="166"/>
      <c r="AF582" s="166"/>
      <c r="AG582" s="166"/>
      <c r="AH582" s="166"/>
      <c r="AI582" s="166"/>
      <c r="AJ582" s="166"/>
      <c r="AK582" s="166"/>
      <c r="AL582" s="166"/>
      <c r="AM582" s="166"/>
      <c r="AN582" s="166"/>
      <c r="AO582" s="166"/>
      <c r="AP582" s="187"/>
      <c r="AQ582" s="180"/>
    </row>
    <row r="583" spans="1:43" s="189" customFormat="1" ht="24.75" customHeight="1" x14ac:dyDescent="0.2">
      <c r="A583" s="180">
        <v>582</v>
      </c>
      <c r="B583" s="181" t="s">
        <v>23349</v>
      </c>
      <c r="C583" s="182" t="s">
        <v>23350</v>
      </c>
      <c r="D583" s="207" t="str">
        <f>+INDEX([2]REPORTE_SEG_EXPEDIENTES!$F$1:$F$3006,MATCH(Tabla13[[#This Row],[REGISTRO]],[2]REPORTE_SEG_EXPEDIENTES!$B$1:$B$3006,0))</f>
        <v>27/04/2023</v>
      </c>
      <c r="E583" s="207"/>
      <c r="F583" s="183" t="s">
        <v>11975</v>
      </c>
      <c r="G583" s="207">
        <v>45142</v>
      </c>
      <c r="H583" s="207">
        <v>45142</v>
      </c>
      <c r="I583" s="207">
        <f t="shared" si="17"/>
        <v>45048</v>
      </c>
      <c r="J583" s="328" t="e">
        <f>IF(I583="-","NO ES TUPA",IF(Tabla5[[#This Row],[FECHA FIRMA]]&lt;=Tabla5[[#This Row],[FECHA DE PLAZO MAXIMO DE ATENCION]],"SI","NO"))</f>
        <v>#VALUE!</v>
      </c>
      <c r="K583" s="185"/>
      <c r="L583" s="185" t="str">
        <f>IFERROR(VLOOKUP(K583,[1]Hoja1!$B$2:$F$14234,2,FALSE),"")</f>
        <v/>
      </c>
      <c r="M583" s="185" t="str">
        <f>IFERROR(VLOOKUP(K583,[1]Hoja1!$B$2:$F$14234,3,FALSE),"")</f>
        <v/>
      </c>
      <c r="N583" s="185" t="str">
        <f>IFERROR(VLOOKUP(K583,[1]Hoja1!$B$2:$F$14234,4,FALSE),"")</f>
        <v/>
      </c>
      <c r="O583" s="193" t="s">
        <v>21499</v>
      </c>
      <c r="P583" s="185" t="s">
        <v>14894</v>
      </c>
      <c r="Q583" s="185"/>
      <c r="R583" s="185"/>
      <c r="S583" s="185"/>
      <c r="T583" s="185" t="s">
        <v>19113</v>
      </c>
      <c r="U583" s="185"/>
      <c r="V583" s="185" t="s">
        <v>1981</v>
      </c>
      <c r="W583" s="185"/>
      <c r="X583" s="185"/>
      <c r="Y583" s="191"/>
      <c r="Z583" s="187"/>
      <c r="AA583" s="166"/>
      <c r="AB583" s="166" t="s">
        <v>21489</v>
      </c>
      <c r="AC583" s="166"/>
      <c r="AD583" s="166"/>
      <c r="AE583" s="166"/>
      <c r="AF583" s="166"/>
      <c r="AG583" s="166"/>
      <c r="AH583" s="166"/>
      <c r="AI583" s="166"/>
      <c r="AJ583" s="166"/>
      <c r="AK583" s="166"/>
      <c r="AL583" s="166"/>
      <c r="AM583" s="166"/>
      <c r="AN583" s="166"/>
      <c r="AO583" s="166"/>
      <c r="AP583" s="187"/>
      <c r="AQ583" s="180"/>
    </row>
    <row r="584" spans="1:43" s="189" customFormat="1" ht="24.75" customHeight="1" x14ac:dyDescent="0.2">
      <c r="A584" s="180">
        <v>583</v>
      </c>
      <c r="B584" s="181" t="s">
        <v>23351</v>
      </c>
      <c r="C584" s="182" t="s">
        <v>23352</v>
      </c>
      <c r="D584" s="207" t="str">
        <f>+INDEX([2]REPORTE_SEG_EXPEDIENTES!$F$1:$F$3006,MATCH(Tabla13[[#This Row],[REGISTRO]],[2]REPORTE_SEG_EXPEDIENTES!$B$1:$B$3006,0))</f>
        <v>04/05/2023</v>
      </c>
      <c r="E584" s="207"/>
      <c r="F584" s="183" t="s">
        <v>11975</v>
      </c>
      <c r="G584" s="207">
        <v>45142</v>
      </c>
      <c r="H584" s="207">
        <v>45142</v>
      </c>
      <c r="I584" s="207">
        <f t="shared" si="17"/>
        <v>45079</v>
      </c>
      <c r="J584" s="328" t="e">
        <f>IF(I584="-","NO ES TUPA",IF(Tabla5[[#This Row],[FECHA FIRMA]]&lt;=Tabla5[[#This Row],[FECHA DE PLAZO MAXIMO DE ATENCION]],"SI","NO"))</f>
        <v>#VALUE!</v>
      </c>
      <c r="K584" s="185"/>
      <c r="L584" s="185" t="str">
        <f>IFERROR(VLOOKUP(K584,[1]Hoja1!$B$2:$F$14234,2,FALSE),"")</f>
        <v/>
      </c>
      <c r="M584" s="185" t="str">
        <f>IFERROR(VLOOKUP(K584,[1]Hoja1!$B$2:$F$14234,3,FALSE),"")</f>
        <v/>
      </c>
      <c r="N584" s="185" t="str">
        <f>IFERROR(VLOOKUP(K584,[1]Hoja1!$B$2:$F$14234,4,FALSE),"")</f>
        <v/>
      </c>
      <c r="O584" s="193" t="s">
        <v>23353</v>
      </c>
      <c r="P584" s="185" t="s">
        <v>14894</v>
      </c>
      <c r="Q584" s="185"/>
      <c r="R584" s="185"/>
      <c r="S584" s="185"/>
      <c r="T584" s="185" t="s">
        <v>19113</v>
      </c>
      <c r="U584" s="185"/>
      <c r="V584" s="185" t="s">
        <v>1981</v>
      </c>
      <c r="W584" s="185"/>
      <c r="X584" s="185"/>
      <c r="Y584" s="191"/>
      <c r="Z584" s="187"/>
      <c r="AA584" s="166"/>
      <c r="AB584" s="166" t="s">
        <v>21489</v>
      </c>
      <c r="AC584" s="166"/>
      <c r="AD584" s="166"/>
      <c r="AE584" s="166"/>
      <c r="AF584" s="166"/>
      <c r="AG584" s="166"/>
      <c r="AH584" s="166"/>
      <c r="AI584" s="166"/>
      <c r="AJ584" s="166"/>
      <c r="AK584" s="166"/>
      <c r="AL584" s="166"/>
      <c r="AM584" s="166"/>
      <c r="AN584" s="166"/>
      <c r="AO584" s="166"/>
      <c r="AP584" s="187"/>
      <c r="AQ584" s="180"/>
    </row>
    <row r="585" spans="1:43" s="189" customFormat="1" ht="24.75" customHeight="1" x14ac:dyDescent="0.2">
      <c r="A585" s="180">
        <v>584</v>
      </c>
      <c r="B585" s="181" t="s">
        <v>23354</v>
      </c>
      <c r="C585" s="182" t="s">
        <v>23355</v>
      </c>
      <c r="D585" s="207" t="str">
        <f>+INDEX([2]REPORTE_SEG_EXPEDIENTES!$F$1:$F$3006,MATCH(Tabla13[[#This Row],[REGISTRO]],[2]REPORTE_SEG_EXPEDIENTES!$B$1:$B$3006,0))</f>
        <v>02/05/2023</v>
      </c>
      <c r="E585" s="207"/>
      <c r="F585" s="183" t="s">
        <v>11975</v>
      </c>
      <c r="G585" s="207">
        <v>45142</v>
      </c>
      <c r="H585" s="207">
        <v>45142</v>
      </c>
      <c r="I585" s="207">
        <f t="shared" si="17"/>
        <v>45075</v>
      </c>
      <c r="J585" s="328" t="e">
        <f>IF(I585="-","NO ES TUPA",IF(Tabla5[[#This Row],[FECHA FIRMA]]&lt;=Tabla5[[#This Row],[FECHA DE PLAZO MAXIMO DE ATENCION]],"SI","NO"))</f>
        <v>#VALUE!</v>
      </c>
      <c r="K585" s="185"/>
      <c r="L585" s="185" t="str">
        <f>IFERROR(VLOOKUP(K585,[1]Hoja1!$B$2:$F$14234,2,FALSE),"")</f>
        <v/>
      </c>
      <c r="M585" s="185" t="str">
        <f>IFERROR(VLOOKUP(K585,[1]Hoja1!$B$2:$F$14234,3,FALSE),"")</f>
        <v/>
      </c>
      <c r="N585" s="185" t="str">
        <f>IFERROR(VLOOKUP(K585,[1]Hoja1!$B$2:$F$14234,4,FALSE),"")</f>
        <v/>
      </c>
      <c r="O585" s="193" t="s">
        <v>23356</v>
      </c>
      <c r="P585" s="185" t="s">
        <v>14894</v>
      </c>
      <c r="Q585" s="185"/>
      <c r="R585" s="185"/>
      <c r="S585" s="185"/>
      <c r="T585" s="185" t="s">
        <v>19113</v>
      </c>
      <c r="U585" s="185"/>
      <c r="V585" s="185" t="s">
        <v>1981</v>
      </c>
      <c r="W585" s="185"/>
      <c r="X585" s="185"/>
      <c r="Y585" s="191"/>
      <c r="Z585" s="187"/>
      <c r="AA585" s="166"/>
      <c r="AB585" s="166" t="s">
        <v>21489</v>
      </c>
      <c r="AC585" s="166"/>
      <c r="AD585" s="166"/>
      <c r="AE585" s="166"/>
      <c r="AF585" s="166"/>
      <c r="AG585" s="166"/>
      <c r="AH585" s="166"/>
      <c r="AI585" s="166"/>
      <c r="AJ585" s="166"/>
      <c r="AK585" s="166"/>
      <c r="AL585" s="166"/>
      <c r="AM585" s="166"/>
      <c r="AN585" s="166"/>
      <c r="AO585" s="166"/>
      <c r="AP585" s="187"/>
      <c r="AQ585" s="180"/>
    </row>
    <row r="586" spans="1:43" s="189" customFormat="1" ht="24.75" customHeight="1" x14ac:dyDescent="0.2">
      <c r="A586" s="180">
        <v>585</v>
      </c>
      <c r="B586" s="181" t="s">
        <v>23357</v>
      </c>
      <c r="C586" s="182" t="s">
        <v>23358</v>
      </c>
      <c r="D586" s="207" t="str">
        <f>+INDEX([2]REPORTE_SEG_EXPEDIENTES!$F$1:$F$3006,MATCH(Tabla13[[#This Row],[REGISTRO]],[2]REPORTE_SEG_EXPEDIENTES!$B$1:$B$3006,0))</f>
        <v>09/05/2023</v>
      </c>
      <c r="E586" s="207"/>
      <c r="F586" s="183" t="s">
        <v>11975</v>
      </c>
      <c r="G586" s="207">
        <v>45142</v>
      </c>
      <c r="H586" s="207">
        <v>45142</v>
      </c>
      <c r="I586" s="207">
        <f t="shared" si="17"/>
        <v>45088</v>
      </c>
      <c r="J586" s="328" t="e">
        <f>IF(I586="-","NO ES TUPA",IF(Tabla5[[#This Row],[FECHA FIRMA]]&lt;=Tabla5[[#This Row],[FECHA DE PLAZO MAXIMO DE ATENCION]],"SI","NO"))</f>
        <v>#VALUE!</v>
      </c>
      <c r="K586" s="185"/>
      <c r="L586" s="185" t="str">
        <f>IFERROR(VLOOKUP(K586,[1]Hoja1!$B$2:$F$14234,2,FALSE),"")</f>
        <v/>
      </c>
      <c r="M586" s="185" t="str">
        <f>IFERROR(VLOOKUP(K586,[1]Hoja1!$B$2:$F$14234,3,FALSE),"")</f>
        <v/>
      </c>
      <c r="N586" s="185" t="str">
        <f>IFERROR(VLOOKUP(K586,[1]Hoja1!$B$2:$F$14234,4,FALSE),"")</f>
        <v/>
      </c>
      <c r="O586" s="193" t="s">
        <v>23359</v>
      </c>
      <c r="P586" s="185" t="s">
        <v>14894</v>
      </c>
      <c r="Q586" s="185"/>
      <c r="R586" s="185"/>
      <c r="S586" s="185"/>
      <c r="T586" s="185" t="s">
        <v>19113</v>
      </c>
      <c r="U586" s="185"/>
      <c r="V586" s="185" t="s">
        <v>1981</v>
      </c>
      <c r="W586" s="185"/>
      <c r="X586" s="185"/>
      <c r="Y586" s="191"/>
      <c r="Z586" s="187"/>
      <c r="AA586" s="166"/>
      <c r="AB586" s="166" t="s">
        <v>21489</v>
      </c>
      <c r="AC586" s="166"/>
      <c r="AD586" s="166"/>
      <c r="AE586" s="166"/>
      <c r="AF586" s="166"/>
      <c r="AG586" s="166"/>
      <c r="AH586" s="166"/>
      <c r="AI586" s="166"/>
      <c r="AJ586" s="166"/>
      <c r="AK586" s="166"/>
      <c r="AL586" s="166"/>
      <c r="AM586" s="166"/>
      <c r="AN586" s="166"/>
      <c r="AO586" s="166"/>
      <c r="AP586" s="187"/>
      <c r="AQ586" s="180"/>
    </row>
    <row r="587" spans="1:43" s="189" customFormat="1" ht="24.75" customHeight="1" x14ac:dyDescent="0.2">
      <c r="A587" s="180">
        <v>586</v>
      </c>
      <c r="B587" s="181" t="s">
        <v>23360</v>
      </c>
      <c r="C587" s="182" t="s">
        <v>23361</v>
      </c>
      <c r="D587" s="207" t="str">
        <f>+INDEX([2]REPORTE_SEG_EXPEDIENTES!$F$1:$F$3006,MATCH(Tabla13[[#This Row],[REGISTRO]],[2]REPORTE_SEG_EXPEDIENTES!$B$1:$B$3006,0))</f>
        <v>15/05/2023</v>
      </c>
      <c r="E587" s="207"/>
      <c r="F587" s="183" t="s">
        <v>11975</v>
      </c>
      <c r="G587" s="207">
        <v>45142</v>
      </c>
      <c r="H587" s="207">
        <v>45142</v>
      </c>
      <c r="I587" s="207">
        <f t="shared" si="17"/>
        <v>45098</v>
      </c>
      <c r="J587" s="328" t="e">
        <f>IF(I587="-","NO ES TUPA",IF(Tabla5[[#This Row],[FECHA FIRMA]]&lt;=Tabla5[[#This Row],[FECHA DE PLAZO MAXIMO DE ATENCION]],"SI","NO"))</f>
        <v>#VALUE!</v>
      </c>
      <c r="K587" s="185"/>
      <c r="L587" s="185" t="str">
        <f>IFERROR(VLOOKUP(K587,[1]Hoja1!$B$2:$F$14234,2,FALSE),"")</f>
        <v/>
      </c>
      <c r="M587" s="185" t="str">
        <f>IFERROR(VLOOKUP(K587,[1]Hoja1!$B$2:$F$14234,3,FALSE),"")</f>
        <v/>
      </c>
      <c r="N587" s="185" t="str">
        <f>IFERROR(VLOOKUP(K587,[1]Hoja1!$B$2:$F$14234,4,FALSE),"")</f>
        <v/>
      </c>
      <c r="O587" s="193" t="s">
        <v>23362</v>
      </c>
      <c r="P587" s="185" t="s">
        <v>14894</v>
      </c>
      <c r="Q587" s="185"/>
      <c r="R587" s="185"/>
      <c r="S587" s="185"/>
      <c r="T587" s="185" t="s">
        <v>19113</v>
      </c>
      <c r="U587" s="185"/>
      <c r="V587" s="185" t="s">
        <v>1981</v>
      </c>
      <c r="W587" s="185"/>
      <c r="X587" s="185"/>
      <c r="Y587" s="191"/>
      <c r="Z587" s="187"/>
      <c r="AA587" s="166"/>
      <c r="AB587" s="166" t="s">
        <v>21489</v>
      </c>
      <c r="AC587" s="166"/>
      <c r="AD587" s="166"/>
      <c r="AE587" s="166"/>
      <c r="AF587" s="166"/>
      <c r="AG587" s="166"/>
      <c r="AH587" s="166"/>
      <c r="AI587" s="166"/>
      <c r="AJ587" s="166"/>
      <c r="AK587" s="166"/>
      <c r="AL587" s="166"/>
      <c r="AM587" s="166"/>
      <c r="AN587" s="166"/>
      <c r="AO587" s="166"/>
      <c r="AP587" s="187"/>
      <c r="AQ587" s="180"/>
    </row>
    <row r="588" spans="1:43" s="189" customFormat="1" ht="24.75" customHeight="1" x14ac:dyDescent="0.2">
      <c r="A588" s="180">
        <v>587</v>
      </c>
      <c r="B588" s="181" t="s">
        <v>23363</v>
      </c>
      <c r="C588" s="182" t="s">
        <v>23364</v>
      </c>
      <c r="D588" s="207" t="str">
        <f>+INDEX([2]REPORTE_SEG_EXPEDIENTES!$F$1:$F$3006,MATCH(Tabla13[[#This Row],[REGISTRO]],[2]REPORTE_SEG_EXPEDIENTES!$B$1:$B$3006,0))</f>
        <v>04/05/2023</v>
      </c>
      <c r="E588" s="207"/>
      <c r="F588" s="183" t="s">
        <v>11975</v>
      </c>
      <c r="G588" s="207">
        <v>45142</v>
      </c>
      <c r="H588" s="207">
        <v>45142</v>
      </c>
      <c r="I588" s="207">
        <f t="shared" si="17"/>
        <v>45079</v>
      </c>
      <c r="J588" s="328" t="e">
        <f>IF(I588="-","NO ES TUPA",IF(Tabla5[[#This Row],[FECHA FIRMA]]&lt;=Tabla5[[#This Row],[FECHA DE PLAZO MAXIMO DE ATENCION]],"SI","NO"))</f>
        <v>#VALUE!</v>
      </c>
      <c r="K588" s="185"/>
      <c r="L588" s="185" t="str">
        <f>IFERROR(VLOOKUP(K588,[1]Hoja1!$B$2:$F$14234,2,FALSE),"")</f>
        <v/>
      </c>
      <c r="M588" s="185" t="str">
        <f>IFERROR(VLOOKUP(K588,[1]Hoja1!$B$2:$F$14234,3,FALSE),"")</f>
        <v/>
      </c>
      <c r="N588" s="185" t="str">
        <f>IFERROR(VLOOKUP(K588,[1]Hoja1!$B$2:$F$14234,4,FALSE),"")</f>
        <v/>
      </c>
      <c r="O588" s="193" t="s">
        <v>23365</v>
      </c>
      <c r="P588" s="185" t="s">
        <v>14894</v>
      </c>
      <c r="Q588" s="185"/>
      <c r="R588" s="185"/>
      <c r="S588" s="185"/>
      <c r="T588" s="185" t="s">
        <v>19113</v>
      </c>
      <c r="U588" s="185"/>
      <c r="V588" s="185" t="s">
        <v>1981</v>
      </c>
      <c r="W588" s="185"/>
      <c r="X588" s="185"/>
      <c r="Y588" s="191"/>
      <c r="Z588" s="187"/>
      <c r="AA588" s="166"/>
      <c r="AB588" s="166" t="s">
        <v>21489</v>
      </c>
      <c r="AC588" s="166"/>
      <c r="AD588" s="166"/>
      <c r="AE588" s="166"/>
      <c r="AF588" s="166"/>
      <c r="AG588" s="166"/>
      <c r="AH588" s="166"/>
      <c r="AI588" s="166"/>
      <c r="AJ588" s="166"/>
      <c r="AK588" s="166"/>
      <c r="AL588" s="166"/>
      <c r="AM588" s="166"/>
      <c r="AN588" s="166"/>
      <c r="AO588" s="166"/>
      <c r="AP588" s="187"/>
      <c r="AQ588" s="180"/>
    </row>
    <row r="589" spans="1:43" ht="24.75" customHeight="1" x14ac:dyDescent="0.25">
      <c r="A589" s="180">
        <v>588</v>
      </c>
      <c r="B589" s="181" t="s">
        <v>23366</v>
      </c>
      <c r="C589" s="182" t="s">
        <v>23367</v>
      </c>
      <c r="D589" s="207" t="str">
        <f>+INDEX([2]REPORTE_SEG_EXPEDIENTES!$F$1:$F$3006,MATCH(Tabla13[[#This Row],[REGISTRO]],[2]REPORTE_SEG_EXPEDIENTES!$B$1:$B$3006,0))</f>
        <v>30/05/2023</v>
      </c>
      <c r="E589" s="207"/>
      <c r="F589" s="183" t="s">
        <v>11975</v>
      </c>
      <c r="G589" s="207">
        <v>45146</v>
      </c>
      <c r="H589" s="207">
        <v>45146</v>
      </c>
      <c r="I589" s="207">
        <f t="shared" si="17"/>
        <v>45082</v>
      </c>
      <c r="J589" s="328" t="e">
        <f>IF(I589="-","NO ES TUPA",IF(Tabla5[[#This Row],[FECHA FIRMA]]&lt;=Tabla5[[#This Row],[FECHA DE PLAZO MAXIMO DE ATENCION]],"SI","NO"))</f>
        <v>#VALUE!</v>
      </c>
      <c r="K589" s="185">
        <v>2265</v>
      </c>
      <c r="L589" s="185" t="str">
        <f>IFERROR(VLOOKUP(K589,[1]Hoja1!$B$2:$F$14234,2,FALSE),"")</f>
        <v>MI JUAN</v>
      </c>
      <c r="M589" s="185" t="str">
        <f>IFERROR(VLOOKUP(K589,[1]Hoja1!$B$2:$F$14234,3,FALSE),"")</f>
        <v>PL-002265-CM</v>
      </c>
      <c r="N589" s="185" t="s">
        <v>23368</v>
      </c>
      <c r="O589" s="193" t="s">
        <v>23369</v>
      </c>
      <c r="P589" s="185" t="s">
        <v>14894</v>
      </c>
      <c r="Q589" s="185"/>
      <c r="R589" s="185"/>
      <c r="S589" s="185"/>
      <c r="T589" s="185" t="s">
        <v>78</v>
      </c>
      <c r="U589" s="185"/>
      <c r="V589" s="185" t="s">
        <v>1981</v>
      </c>
      <c r="W589" s="185" t="s">
        <v>5783</v>
      </c>
      <c r="X589" s="185"/>
      <c r="Y589" s="191"/>
      <c r="Z589" s="187"/>
      <c r="AA589" s="166" t="s">
        <v>21489</v>
      </c>
      <c r="AB589" s="166"/>
      <c r="AC589" s="166" t="s">
        <v>21489</v>
      </c>
      <c r="AD589" s="166"/>
      <c r="AE589" s="166"/>
      <c r="AF589" s="166"/>
      <c r="AG589" s="166"/>
      <c r="AH589" s="166"/>
      <c r="AI589" s="166"/>
      <c r="AJ589" s="166"/>
      <c r="AK589" s="166"/>
      <c r="AL589" s="166"/>
      <c r="AM589" s="166"/>
      <c r="AN589" s="166"/>
      <c r="AO589" s="166"/>
      <c r="AP589" s="187"/>
      <c r="AQ589" s="180"/>
    </row>
    <row r="590" spans="1:43" s="189" customFormat="1" ht="24.75" customHeight="1" x14ac:dyDescent="0.2">
      <c r="A590" s="180">
        <v>589</v>
      </c>
      <c r="B590" s="181" t="s">
        <v>23370</v>
      </c>
      <c r="C590" s="182" t="s">
        <v>23371</v>
      </c>
      <c r="D590" s="207" t="str">
        <f>+INDEX([2]REPORTE_SEG_EXPEDIENTES!$F$1:$F$3006,MATCH(Tabla13[[#This Row],[REGISTRO]],[2]REPORTE_SEG_EXPEDIENTES!$B$1:$B$3006,0))</f>
        <v>19/07/2023</v>
      </c>
      <c r="E590" s="207"/>
      <c r="F590" s="183" t="s">
        <v>11975</v>
      </c>
      <c r="G590" s="207">
        <v>45146</v>
      </c>
      <c r="H590" s="207">
        <v>45146</v>
      </c>
      <c r="I590" s="207">
        <f t="shared" si="17"/>
        <v>45124</v>
      </c>
      <c r="J590" s="328" t="e">
        <f>IF(I590="-","NO ES TUPA",IF(Tabla5[[#This Row],[FECHA FIRMA]]&lt;=Tabla5[[#This Row],[FECHA DE PLAZO MAXIMO DE ATENCION]],"SI","NO"))</f>
        <v>#VALUE!</v>
      </c>
      <c r="K590" s="185"/>
      <c r="L590" s="185" t="str">
        <f>IFERROR(VLOOKUP(K590,[1]Hoja1!$B$2:$F$14234,2,FALSE),"")</f>
        <v/>
      </c>
      <c r="M590" s="185" t="str">
        <f>IFERROR(VLOOKUP(K590,[1]Hoja1!$B$2:$F$14234,3,FALSE),"")</f>
        <v/>
      </c>
      <c r="N590" s="185" t="str">
        <f>IFERROR(VLOOKUP(K590,[1]Hoja1!$B$2:$F$14234,4,FALSE),"")</f>
        <v/>
      </c>
      <c r="O590" s="193" t="s">
        <v>23372</v>
      </c>
      <c r="P590" s="185" t="s">
        <v>14894</v>
      </c>
      <c r="Q590" s="185"/>
      <c r="R590" s="185"/>
      <c r="S590" s="185"/>
      <c r="T590" s="185" t="s">
        <v>21445</v>
      </c>
      <c r="U590" s="185"/>
      <c r="V590" s="185" t="s">
        <v>1981</v>
      </c>
      <c r="W590" s="185"/>
      <c r="X590" s="185"/>
      <c r="Y590" s="191"/>
      <c r="Z590" s="187"/>
      <c r="AA590" s="166" t="s">
        <v>21489</v>
      </c>
      <c r="AB590" s="166"/>
      <c r="AC590" s="166"/>
      <c r="AD590" s="166"/>
      <c r="AE590" s="166"/>
      <c r="AF590" s="166"/>
      <c r="AG590" s="166"/>
      <c r="AH590" s="166"/>
      <c r="AI590" s="166"/>
      <c r="AJ590" s="166"/>
      <c r="AK590" s="166"/>
      <c r="AL590" s="166"/>
      <c r="AM590" s="166"/>
      <c r="AN590" s="166"/>
      <c r="AO590" s="166"/>
      <c r="AP590" s="187"/>
      <c r="AQ590" s="180"/>
    </row>
    <row r="591" spans="1:43" s="189" customFormat="1" ht="24.75" customHeight="1" x14ac:dyDescent="0.2">
      <c r="A591" s="180">
        <v>590</v>
      </c>
      <c r="B591" s="181" t="s">
        <v>23373</v>
      </c>
      <c r="C591" s="182" t="s">
        <v>23374</v>
      </c>
      <c r="D591" s="207" t="str">
        <f>+INDEX([2]REPORTE_SEG_EXPEDIENTES!$F$1:$F$3006,MATCH(Tabla13[[#This Row],[REGISTRO]],[2]REPORTE_SEG_EXPEDIENTES!$B$1:$B$3006,0))</f>
        <v>17/05/2023</v>
      </c>
      <c r="E591" s="207"/>
      <c r="F591" s="183" t="s">
        <v>11975</v>
      </c>
      <c r="G591" s="207">
        <v>45147</v>
      </c>
      <c r="H591" s="207">
        <v>45147</v>
      </c>
      <c r="I591" s="207">
        <f t="shared" si="17"/>
        <v>45059</v>
      </c>
      <c r="J591" s="328" t="e">
        <f>IF(I591="-","NO ES TUPA",IF(Tabla5[[#This Row],[FECHA FIRMA]]&lt;=Tabla5[[#This Row],[FECHA DE PLAZO MAXIMO DE ATENCION]],"SI","NO"))</f>
        <v>#VALUE!</v>
      </c>
      <c r="K591" s="185"/>
      <c r="L591" s="185" t="str">
        <f>IFERROR(VLOOKUP(K591,[1]Hoja1!$B$2:$F$14234,2,FALSE),"")</f>
        <v/>
      </c>
      <c r="M591" s="185" t="str">
        <f>IFERROR(VLOOKUP(K591,[1]Hoja1!$B$2:$F$14234,3,FALSE),"")</f>
        <v/>
      </c>
      <c r="N591" s="185" t="str">
        <f>IFERROR(VLOOKUP(K591,[1]Hoja1!$B$2:$F$14234,4,FALSE),"")</f>
        <v/>
      </c>
      <c r="O591" s="193" t="s">
        <v>23375</v>
      </c>
      <c r="P591" s="185" t="s">
        <v>14894</v>
      </c>
      <c r="Q591" s="185"/>
      <c r="R591" s="185"/>
      <c r="S591" s="185"/>
      <c r="T591" s="185" t="s">
        <v>342</v>
      </c>
      <c r="U591" s="185" t="s">
        <v>21575</v>
      </c>
      <c r="V591" s="185" t="s">
        <v>1981</v>
      </c>
      <c r="W591" s="185"/>
      <c r="X591" s="185"/>
      <c r="Y591" s="191"/>
      <c r="Z591" s="187"/>
      <c r="AA591" s="166" t="s">
        <v>21489</v>
      </c>
      <c r="AB591" s="166"/>
      <c r="AC591" s="166"/>
      <c r="AD591" s="166"/>
      <c r="AE591" s="166"/>
      <c r="AF591" s="166"/>
      <c r="AG591" s="166"/>
      <c r="AH591" s="166"/>
      <c r="AI591" s="166"/>
      <c r="AJ591" s="166"/>
      <c r="AK591" s="166"/>
      <c r="AL591" s="166"/>
      <c r="AM591" s="166"/>
      <c r="AN591" s="166"/>
      <c r="AO591" s="166"/>
      <c r="AP591" s="187"/>
      <c r="AQ591" s="180"/>
    </row>
    <row r="592" spans="1:43" s="189" customFormat="1" ht="24.75" customHeight="1" x14ac:dyDescent="0.2">
      <c r="A592" s="180">
        <v>591</v>
      </c>
      <c r="B592" s="181" t="s">
        <v>23376</v>
      </c>
      <c r="C592" s="182" t="s">
        <v>23377</v>
      </c>
      <c r="D592" s="207" t="str">
        <f>+INDEX([2]REPORTE_SEG_EXPEDIENTES!$F$1:$F$3006,MATCH(Tabla13[[#This Row],[REGISTRO]],[2]REPORTE_SEG_EXPEDIENTES!$B$1:$B$3006,0))</f>
        <v>19/06/2023</v>
      </c>
      <c r="E592" s="207"/>
      <c r="F592" s="183" t="s">
        <v>11975</v>
      </c>
      <c r="G592" s="207">
        <v>45147</v>
      </c>
      <c r="H592" s="207">
        <v>45147</v>
      </c>
      <c r="I592" s="207">
        <f t="shared" si="17"/>
        <v>45095</v>
      </c>
      <c r="J592" s="328" t="e">
        <f>IF(I592="-","NO ES TUPA",IF(Tabla5[[#This Row],[FECHA FIRMA]]&lt;=Tabla5[[#This Row],[FECHA DE PLAZO MAXIMO DE ATENCION]],"SI","NO"))</f>
        <v>#VALUE!</v>
      </c>
      <c r="K592" s="185"/>
      <c r="L592" s="185" t="str">
        <f>IFERROR(VLOOKUP(K592,[1]Hoja1!$B$2:$F$14234,2,FALSE),"")</f>
        <v/>
      </c>
      <c r="M592" s="185" t="str">
        <f>IFERROR(VLOOKUP(K592,[1]Hoja1!$B$2:$F$14234,3,FALSE),"")</f>
        <v/>
      </c>
      <c r="N592" s="185" t="str">
        <f>IFERROR(VLOOKUP(K592,[1]Hoja1!$B$2:$F$14234,4,FALSE),"")</f>
        <v/>
      </c>
      <c r="O592" s="193" t="s">
        <v>23378</v>
      </c>
      <c r="P592" s="185" t="s">
        <v>14894</v>
      </c>
      <c r="Q592" s="185"/>
      <c r="R592" s="185"/>
      <c r="S592" s="185"/>
      <c r="T592" s="185" t="s">
        <v>342</v>
      </c>
      <c r="U592" s="185" t="s">
        <v>21675</v>
      </c>
      <c r="V592" s="185" t="s">
        <v>1981</v>
      </c>
      <c r="W592" s="185"/>
      <c r="X592" s="185"/>
      <c r="Y592" s="191"/>
      <c r="Z592" s="187"/>
      <c r="AA592" s="166" t="s">
        <v>21489</v>
      </c>
      <c r="AB592" s="166"/>
      <c r="AC592" s="166"/>
      <c r="AD592" s="166"/>
      <c r="AE592" s="166"/>
      <c r="AF592" s="166"/>
      <c r="AG592" s="166"/>
      <c r="AH592" s="166"/>
      <c r="AI592" s="166"/>
      <c r="AJ592" s="166"/>
      <c r="AK592" s="166"/>
      <c r="AL592" s="166"/>
      <c r="AM592" s="166"/>
      <c r="AN592" s="166"/>
      <c r="AO592" s="166"/>
      <c r="AP592" s="187"/>
      <c r="AQ592" s="180"/>
    </row>
    <row r="593" spans="1:43" s="189" customFormat="1" ht="24.75" customHeight="1" x14ac:dyDescent="0.2">
      <c r="A593" s="180">
        <v>592</v>
      </c>
      <c r="B593" s="181" t="s">
        <v>23379</v>
      </c>
      <c r="C593" s="182" t="s">
        <v>23380</v>
      </c>
      <c r="D593" s="207" t="str">
        <f>+INDEX([2]REPORTE_SEG_EXPEDIENTES!$F$1:$F$3006,MATCH(Tabla13[[#This Row],[REGISTRO]],[2]REPORTE_SEG_EXPEDIENTES!$B$1:$B$3006,0))</f>
        <v>08/05/2023</v>
      </c>
      <c r="E593" s="207"/>
      <c r="F593" s="183" t="s">
        <v>11975</v>
      </c>
      <c r="G593" s="207">
        <v>45147</v>
      </c>
      <c r="H593" s="207">
        <v>45147</v>
      </c>
      <c r="I593" s="207">
        <f t="shared" si="17"/>
        <v>45087</v>
      </c>
      <c r="J593" s="328" t="e">
        <f>IF(I593="-","NO ES TUPA",IF(Tabla5[[#This Row],[FECHA FIRMA]]&lt;=Tabla5[[#This Row],[FECHA DE PLAZO MAXIMO DE ATENCION]],"SI","NO"))</f>
        <v>#VALUE!</v>
      </c>
      <c r="K593" s="185"/>
      <c r="L593" s="185" t="str">
        <f>IFERROR(VLOOKUP(K593,[1]Hoja1!$B$2:$F$14234,2,FALSE),"")</f>
        <v/>
      </c>
      <c r="M593" s="185" t="str">
        <f>IFERROR(VLOOKUP(K593,[1]Hoja1!$B$2:$F$14234,3,FALSE),"")</f>
        <v/>
      </c>
      <c r="N593" s="185" t="str">
        <f>IFERROR(VLOOKUP(K593,[1]Hoja1!$B$2:$F$14234,4,FALSE),"")</f>
        <v/>
      </c>
      <c r="O593" s="193" t="s">
        <v>23381</v>
      </c>
      <c r="P593" s="185" t="s">
        <v>14894</v>
      </c>
      <c r="Q593" s="185"/>
      <c r="R593" s="185"/>
      <c r="S593" s="185"/>
      <c r="T593" s="185" t="s">
        <v>19113</v>
      </c>
      <c r="U593" s="185"/>
      <c r="V593" s="185" t="s">
        <v>1981</v>
      </c>
      <c r="W593" s="185"/>
      <c r="X593" s="185" t="s">
        <v>19419</v>
      </c>
      <c r="Y593" s="191"/>
      <c r="Z593" s="187"/>
      <c r="AA593" s="166"/>
      <c r="AB593" s="166" t="s">
        <v>21489</v>
      </c>
      <c r="AC593" s="166"/>
      <c r="AD593" s="166"/>
      <c r="AE593" s="166"/>
      <c r="AF593" s="166"/>
      <c r="AG593" s="166"/>
      <c r="AH593" s="166"/>
      <c r="AI593" s="166"/>
      <c r="AJ593" s="166"/>
      <c r="AK593" s="166"/>
      <c r="AL593" s="166"/>
      <c r="AM593" s="166"/>
      <c r="AN593" s="166"/>
      <c r="AO593" s="166"/>
      <c r="AP593" s="187"/>
      <c r="AQ593" s="180"/>
    </row>
    <row r="594" spans="1:43" s="189" customFormat="1" ht="24.75" customHeight="1" x14ac:dyDescent="0.2">
      <c r="A594" s="180">
        <v>593</v>
      </c>
      <c r="B594" s="181" t="s">
        <v>23382</v>
      </c>
      <c r="C594" s="182" t="s">
        <v>23383</v>
      </c>
      <c r="D594" s="207" t="str">
        <f>+INDEX([2]REPORTE_SEG_EXPEDIENTES!$F$1:$F$3006,MATCH(Tabla13[[#This Row],[REGISTRO]],[2]REPORTE_SEG_EXPEDIENTES!$B$1:$B$3006,0))</f>
        <v>06/07/2023</v>
      </c>
      <c r="E594" s="207"/>
      <c r="F594" s="183" t="s">
        <v>11975</v>
      </c>
      <c r="G594" s="207">
        <v>45147</v>
      </c>
      <c r="H594" s="207">
        <v>45147</v>
      </c>
      <c r="I594" s="207">
        <f t="shared" si="17"/>
        <v>45144</v>
      </c>
      <c r="J594" s="328" t="e">
        <f>IF(I594="-","NO ES TUPA",IF(Tabla5[[#This Row],[FECHA FIRMA]]&lt;=Tabla5[[#This Row],[FECHA DE PLAZO MAXIMO DE ATENCION]],"SI","NO"))</f>
        <v>#VALUE!</v>
      </c>
      <c r="K594" s="185">
        <v>19038</v>
      </c>
      <c r="L594" s="185" t="str">
        <f>IFERROR(VLOOKUP(K594,[1]Hoja1!$B$2:$F$14234,2,FALSE),"")</f>
        <v>VIRGEN DE LA PUERTA-1</v>
      </c>
      <c r="M594" s="185" t="str">
        <f>IFERROR(VLOOKUP(K594,[1]Hoja1!$B$2:$F$14234,3,FALSE),"")</f>
        <v>CE-19038-CM</v>
      </c>
      <c r="N594" s="185" t="str">
        <f>IFERROR(VLOOKUP(K594,[1]Hoja1!$B$2:$F$14234,4,FALSE),"")</f>
        <v>PESQUERA ARTESANAL SAN LORENZO S.A.C.</v>
      </c>
      <c r="O594" s="193" t="s">
        <v>23384</v>
      </c>
      <c r="P594" s="185" t="s">
        <v>14894</v>
      </c>
      <c r="Q594" s="185"/>
      <c r="R594" s="185"/>
      <c r="S594" s="185" t="s">
        <v>19598</v>
      </c>
      <c r="T594" s="185" t="s">
        <v>78</v>
      </c>
      <c r="U594" s="185"/>
      <c r="V594" s="185" t="s">
        <v>1981</v>
      </c>
      <c r="W594" s="185" t="s">
        <v>5783</v>
      </c>
      <c r="X594" s="185" t="s">
        <v>19419</v>
      </c>
      <c r="Y594" s="191"/>
      <c r="Z594" s="187"/>
      <c r="AA594" s="166" t="s">
        <v>21489</v>
      </c>
      <c r="AB594" s="166"/>
      <c r="AC594" s="166"/>
      <c r="AD594" s="166"/>
      <c r="AE594" s="166"/>
      <c r="AF594" s="166"/>
      <c r="AG594" s="166"/>
      <c r="AH594" s="166"/>
      <c r="AI594" s="166"/>
      <c r="AJ594" s="166"/>
      <c r="AK594" s="166"/>
      <c r="AL594" s="166"/>
      <c r="AM594" s="166"/>
      <c r="AN594" s="166"/>
      <c r="AO594" s="166"/>
      <c r="AP594" s="187"/>
      <c r="AQ594" s="180"/>
    </row>
    <row r="595" spans="1:43" s="189" customFormat="1" ht="24.75" customHeight="1" x14ac:dyDescent="0.2">
      <c r="A595" s="180">
        <v>594</v>
      </c>
      <c r="B595" s="181" t="s">
        <v>23385</v>
      </c>
      <c r="C595" s="182" t="s">
        <v>23386</v>
      </c>
      <c r="D595" s="207" t="e">
        <f>+INDEX([2]REPORTE_SEG_EXPEDIENTES!$F$1:$F$3006,MATCH(Tabla13[[#This Row],[REGISTRO]],[2]REPORTE_SEG_EXPEDIENTES!$B$1:$B$3006,0))</f>
        <v>#N/A</v>
      </c>
      <c r="E595" s="207"/>
      <c r="F595" s="183" t="s">
        <v>11975</v>
      </c>
      <c r="G595" s="207">
        <v>45147</v>
      </c>
      <c r="H595" s="207">
        <v>45147</v>
      </c>
      <c r="I595" s="207" t="s">
        <v>20</v>
      </c>
      <c r="J595" s="328" t="str">
        <f>IF(I595="-","NO ES TUPA",IF(Tabla5[[#This Row],[FECHA FIRMA]]&lt;=Tabla5[[#This Row],[FECHA DE PLAZO MAXIMO DE ATENCION]],"SI","NO"))</f>
        <v>NO ES TUPA</v>
      </c>
      <c r="K595" s="185"/>
      <c r="L595" s="185" t="str">
        <f>IFERROR(VLOOKUP(K595,[1]Hoja1!$B$2:$F$14234,2,FALSE),"")</f>
        <v/>
      </c>
      <c r="M595" s="185" t="str">
        <f>IFERROR(VLOOKUP(K595,[1]Hoja1!$B$2:$F$14234,3,FALSE),"")</f>
        <v/>
      </c>
      <c r="N595" s="185" t="str">
        <f>IFERROR(VLOOKUP(K595,[1]Hoja1!$B$2:$F$14234,4,FALSE),"")</f>
        <v/>
      </c>
      <c r="O595" s="193" t="s">
        <v>23387</v>
      </c>
      <c r="P595" s="185" t="s">
        <v>19299</v>
      </c>
      <c r="Q595" s="198"/>
      <c r="R595" s="185"/>
      <c r="S595" s="185"/>
      <c r="T595" s="185" t="s">
        <v>21451</v>
      </c>
      <c r="U595" s="185" t="s">
        <v>19114</v>
      </c>
      <c r="V595" s="185" t="s">
        <v>21444</v>
      </c>
      <c r="W595" s="185"/>
      <c r="X595" s="185"/>
      <c r="Y595" s="191"/>
      <c r="Z595" s="187"/>
      <c r="AA595" s="166"/>
      <c r="AB595" s="166"/>
      <c r="AC595" s="166"/>
      <c r="AD595" s="166"/>
      <c r="AE595" s="166"/>
      <c r="AF595" s="166"/>
      <c r="AG595" s="166"/>
      <c r="AH595" s="166"/>
      <c r="AI595" s="166"/>
      <c r="AJ595" s="166"/>
      <c r="AK595" s="166"/>
      <c r="AL595" s="166"/>
      <c r="AM595" s="166"/>
      <c r="AN595" s="166"/>
      <c r="AO595" s="166"/>
      <c r="AP595" s="187"/>
      <c r="AQ595" s="180"/>
    </row>
    <row r="596" spans="1:43" s="215" customFormat="1" ht="24.75" customHeight="1" x14ac:dyDescent="0.25">
      <c r="A596" s="180">
        <v>595</v>
      </c>
      <c r="B596" s="181" t="s">
        <v>23388</v>
      </c>
      <c r="C596" s="182" t="s">
        <v>23389</v>
      </c>
      <c r="D596" s="214" t="str">
        <f>+INDEX([2]REPORTE_SEG_EXPEDIENTES!$F$1:$F$3006,MATCH(Tabla13[[#This Row],[REGISTRO]],[2]REPORTE_SEG_EXPEDIENTES!$B$1:$B$3006,0))</f>
        <v>11/05/2023</v>
      </c>
      <c r="E596" s="214"/>
      <c r="F596" s="183" t="s">
        <v>11975</v>
      </c>
      <c r="G596" s="214">
        <v>45148</v>
      </c>
      <c r="H596" s="214">
        <v>45148</v>
      </c>
      <c r="I596" s="214">
        <f>DATE(YEAR(D596), MONTH(D596), DAY(D596) + QUOTIENT(15 + DAY(D596) - 1 + DAY(DAY(D596 + 15)), 5) * 2 + DAY(D596 + 15) - DAY(D596))</f>
        <v>45092</v>
      </c>
      <c r="J596" s="185" t="e">
        <f>IF(I596="-","NO ES TUPA",IF(Tabla5[[#This Row],[FECHA FIRMA]]&lt;=Tabla5[[#This Row],[FECHA DE PLAZO MAXIMO DE ATENCION]],"SI","NO"))</f>
        <v>#VALUE!</v>
      </c>
      <c r="K596" s="185">
        <v>27950</v>
      </c>
      <c r="L596" s="185" t="str">
        <f>IFERROR(VLOOKUP(K596,[1]Hoja1!$B$2:$F$14234,2,FALSE),"")</f>
        <v>MI JOSE LUIS Nº 2</v>
      </c>
      <c r="M596" s="185" t="str">
        <f>IFERROR(VLOOKUP(K596,[1]Hoja1!$B$2:$F$14234,3,FALSE),"")</f>
        <v>PL-27950-PM</v>
      </c>
      <c r="N596" s="185" t="s">
        <v>23390</v>
      </c>
      <c r="O596" s="193" t="s">
        <v>23391</v>
      </c>
      <c r="P596" s="185" t="s">
        <v>14894</v>
      </c>
      <c r="Q596" s="185"/>
      <c r="R596" s="185"/>
      <c r="S596" s="185"/>
      <c r="T596" s="185" t="s">
        <v>78</v>
      </c>
      <c r="U596" s="185"/>
      <c r="V596" s="185" t="s">
        <v>1981</v>
      </c>
      <c r="W596" s="185" t="s">
        <v>5783</v>
      </c>
      <c r="X596" s="185"/>
      <c r="Y596" s="191"/>
      <c r="Z596" s="187"/>
      <c r="AA596" s="166" t="s">
        <v>21489</v>
      </c>
      <c r="AB596" s="166"/>
      <c r="AC596" s="166" t="s">
        <v>21489</v>
      </c>
      <c r="AD596" s="166"/>
      <c r="AE596" s="166"/>
      <c r="AF596" s="166"/>
      <c r="AG596" s="166"/>
      <c r="AH596" s="166"/>
      <c r="AI596" s="166"/>
      <c r="AJ596" s="166"/>
      <c r="AK596" s="166"/>
      <c r="AL596" s="166"/>
      <c r="AM596" s="166"/>
      <c r="AN596" s="166"/>
      <c r="AO596" s="166"/>
      <c r="AP596" s="187"/>
      <c r="AQ596" s="180"/>
    </row>
    <row r="597" spans="1:43" s="189" customFormat="1" ht="24.75" customHeight="1" x14ac:dyDescent="0.2">
      <c r="A597" s="180">
        <v>596</v>
      </c>
      <c r="B597" s="181" t="s">
        <v>23392</v>
      </c>
      <c r="C597" s="182" t="s">
        <v>23393</v>
      </c>
      <c r="D597" s="207" t="str">
        <f>+INDEX([2]REPORTE_SEG_EXPEDIENTES!$F$1:$F$3006,MATCH(Tabla13[[#This Row],[REGISTRO]],[2]REPORTE_SEG_EXPEDIENTES!$B$1:$B$3006,0))</f>
        <v>07/08/2023</v>
      </c>
      <c r="E597" s="207"/>
      <c r="F597" s="183" t="s">
        <v>11975</v>
      </c>
      <c r="G597" s="207">
        <v>45148</v>
      </c>
      <c r="H597" s="207">
        <v>45148</v>
      </c>
      <c r="I597" s="207">
        <f>DATE(YEAR(D597), MONTH(D597), DAY(D597) + QUOTIENT(15 + DAY(D597) - 1 + DAY(DAY(D597 + 15)), 5) * 2 + DAY(D597 + 15) - DAY(D597))</f>
        <v>45176</v>
      </c>
      <c r="J597" s="328" t="e">
        <f>IF(I597="-","NO ES TUPA",IF(Tabla5[[#This Row],[FECHA FIRMA]]&lt;=Tabla5[[#This Row],[FECHA DE PLAZO MAXIMO DE ATENCION]],"SI","NO"))</f>
        <v>#VALUE!</v>
      </c>
      <c r="K597" s="185"/>
      <c r="L597" s="185" t="str">
        <f>IFERROR(VLOOKUP(K597,[1]Hoja1!$B$2:$F$14234,2,FALSE),"")</f>
        <v/>
      </c>
      <c r="M597" s="185" t="str">
        <f>IFERROR(VLOOKUP(K597,[1]Hoja1!$B$2:$F$14234,3,FALSE),"")</f>
        <v/>
      </c>
      <c r="N597" s="185" t="str">
        <f>IFERROR(VLOOKUP(K597,[1]Hoja1!$B$2:$F$14234,4,FALSE),"")</f>
        <v/>
      </c>
      <c r="O597" s="193" t="s">
        <v>23394</v>
      </c>
      <c r="P597" s="185" t="s">
        <v>15859</v>
      </c>
      <c r="Q597" s="185"/>
      <c r="R597" s="185"/>
      <c r="S597" s="185"/>
      <c r="T597" s="185" t="s">
        <v>19122</v>
      </c>
      <c r="U597" s="185"/>
      <c r="V597" s="185" t="s">
        <v>1981</v>
      </c>
      <c r="W597" s="185"/>
      <c r="X597" s="185"/>
      <c r="Y597" s="191"/>
      <c r="Z597" s="187"/>
      <c r="AA597" s="166"/>
      <c r="AB597" s="166"/>
      <c r="AC597" s="166" t="s">
        <v>21489</v>
      </c>
      <c r="AD597" s="166"/>
      <c r="AE597" s="166" t="s">
        <v>21489</v>
      </c>
      <c r="AF597" s="166"/>
      <c r="AG597" s="166"/>
      <c r="AH597" s="166"/>
      <c r="AI597" s="166"/>
      <c r="AJ597" s="166"/>
      <c r="AK597" s="166"/>
      <c r="AL597" s="166"/>
      <c r="AM597" s="166"/>
      <c r="AN597" s="166"/>
      <c r="AO597" s="166"/>
      <c r="AP597" s="187"/>
      <c r="AQ597" s="180"/>
    </row>
    <row r="598" spans="1:43" s="189" customFormat="1" ht="24.75" customHeight="1" x14ac:dyDescent="0.2">
      <c r="A598" s="180">
        <v>597</v>
      </c>
      <c r="B598" s="181" t="s">
        <v>23395</v>
      </c>
      <c r="C598" s="182" t="s">
        <v>23396</v>
      </c>
      <c r="D598" s="207" t="str">
        <f>+INDEX([2]REPORTE_SEG_EXPEDIENTES!$F$1:$F$3006,MATCH(Tabla13[[#This Row],[REGISTRO]],[2]REPORTE_SEG_EXPEDIENTES!$B$1:$B$3006,0))</f>
        <v>11/07/2023</v>
      </c>
      <c r="E598" s="207"/>
      <c r="F598" s="183" t="s">
        <v>11975</v>
      </c>
      <c r="G598" s="207">
        <v>45148</v>
      </c>
      <c r="H598" s="207">
        <v>45148</v>
      </c>
      <c r="I598" s="207">
        <f>DATE(YEAR(D598), MONTH(D598), DAY(D598) + QUOTIENT(15 + DAY(D598) - 1 + DAY(DAY(D598 + 15)), 5) * 2 + DAY(D598 + 15) - DAY(D598))</f>
        <v>45153</v>
      </c>
      <c r="J598" s="328" t="e">
        <f>IF(I598="-","NO ES TUPA",IF(Tabla5[[#This Row],[FECHA FIRMA]]&lt;=Tabla5[[#This Row],[FECHA DE PLAZO MAXIMO DE ATENCION]],"SI","NO"))</f>
        <v>#VALUE!</v>
      </c>
      <c r="K598" s="185"/>
      <c r="L598" s="185" t="str">
        <f>IFERROR(VLOOKUP(K598,[1]Hoja1!$B$2:$F$14234,2,FALSE),"")</f>
        <v/>
      </c>
      <c r="M598" s="185" t="str">
        <f>IFERROR(VLOOKUP(K598,[1]Hoja1!$B$2:$F$14234,3,FALSE),"")</f>
        <v/>
      </c>
      <c r="N598" s="185" t="str">
        <f>IFERROR(VLOOKUP(K598,[1]Hoja1!$B$2:$F$14234,4,FALSE),"")</f>
        <v/>
      </c>
      <c r="O598" s="193" t="s">
        <v>23397</v>
      </c>
      <c r="P598" s="185" t="s">
        <v>15859</v>
      </c>
      <c r="Q598" s="198"/>
      <c r="R598" s="185"/>
      <c r="S598" s="185"/>
      <c r="T598" s="185" t="s">
        <v>21459</v>
      </c>
      <c r="U598" s="185"/>
      <c r="V598" s="185" t="s">
        <v>1981</v>
      </c>
      <c r="W598" s="185"/>
      <c r="X598" s="185"/>
      <c r="Y598" s="191"/>
      <c r="Z598" s="187"/>
      <c r="AA598" s="166"/>
      <c r="AB598" s="166"/>
      <c r="AC598" s="166" t="s">
        <v>21489</v>
      </c>
      <c r="AD598" s="166"/>
      <c r="AE598" s="166" t="s">
        <v>21489</v>
      </c>
      <c r="AF598" s="166"/>
      <c r="AG598" s="166"/>
      <c r="AH598" s="166"/>
      <c r="AI598" s="166"/>
      <c r="AJ598" s="166"/>
      <c r="AK598" s="166"/>
      <c r="AL598" s="166"/>
      <c r="AM598" s="166"/>
      <c r="AN598" s="166"/>
      <c r="AO598" s="166"/>
      <c r="AP598" s="187"/>
      <c r="AQ598" s="180"/>
    </row>
    <row r="599" spans="1:43" s="189" customFormat="1" ht="24.75" customHeight="1" x14ac:dyDescent="0.2">
      <c r="A599" s="180">
        <v>598</v>
      </c>
      <c r="B599" s="181" t="s">
        <v>23398</v>
      </c>
      <c r="C599" s="182" t="s">
        <v>23399</v>
      </c>
      <c r="D599" s="207" t="str">
        <f>+INDEX([2]REPORTE_SEG_EXPEDIENTES!$F$1:$F$3006,MATCH(Tabla13[[#This Row],[REGISTRO]],[2]REPORTE_SEG_EXPEDIENTES!$B$1:$B$3006,0))</f>
        <v>08/08/2023</v>
      </c>
      <c r="E599" s="207"/>
      <c r="F599" s="183" t="s">
        <v>11975</v>
      </c>
      <c r="G599" s="207">
        <v>45148</v>
      </c>
      <c r="H599" s="207">
        <v>45148</v>
      </c>
      <c r="I599" s="207">
        <f>DATE(YEAR(D599), MONTH(D599), DAY(D599) + QUOTIENT(15 + DAY(D599) - 1 + DAY(DAY(D599 + 15)), 5) * 2 + DAY(D599 + 15) - DAY(D599))</f>
        <v>45179</v>
      </c>
      <c r="J599" s="328" t="e">
        <f>IF(I599="-","NO ES TUPA",IF(Tabla5[[#This Row],[FECHA FIRMA]]&lt;=Tabla5[[#This Row],[FECHA DE PLAZO MAXIMO DE ATENCION]],"SI","NO"))</f>
        <v>#VALUE!</v>
      </c>
      <c r="K599" s="185"/>
      <c r="L599" s="185" t="str">
        <f>IFERROR(VLOOKUP(K599,[1]Hoja1!$B$2:$F$14234,2,FALSE),"")</f>
        <v/>
      </c>
      <c r="M599" s="185" t="str">
        <f>IFERROR(VLOOKUP(K599,[1]Hoja1!$B$2:$F$14234,3,FALSE),"")</f>
        <v/>
      </c>
      <c r="N599" s="185" t="str">
        <f>IFERROR(VLOOKUP(K599,[1]Hoja1!$B$2:$F$14234,4,FALSE),"")</f>
        <v/>
      </c>
      <c r="O599" s="193" t="s">
        <v>23400</v>
      </c>
      <c r="P599" s="185" t="s">
        <v>14894</v>
      </c>
      <c r="Q599" s="185"/>
      <c r="R599" s="185"/>
      <c r="S599" s="185"/>
      <c r="T599" s="185" t="s">
        <v>21445</v>
      </c>
      <c r="U599" s="185"/>
      <c r="V599" s="185" t="s">
        <v>1981</v>
      </c>
      <c r="W599" s="185"/>
      <c r="X599" s="185"/>
      <c r="Y599" s="191"/>
      <c r="Z599" s="187"/>
      <c r="AA599" s="166" t="s">
        <v>21489</v>
      </c>
      <c r="AB599" s="166"/>
      <c r="AC599" s="166"/>
      <c r="AD599" s="166"/>
      <c r="AE599" s="166"/>
      <c r="AF599" s="166"/>
      <c r="AG599" s="166"/>
      <c r="AH599" s="166"/>
      <c r="AI599" s="166"/>
      <c r="AJ599" s="166"/>
      <c r="AK599" s="166"/>
      <c r="AL599" s="166"/>
      <c r="AM599" s="166"/>
      <c r="AN599" s="166"/>
      <c r="AO599" s="166"/>
      <c r="AP599" s="187"/>
      <c r="AQ599" s="180"/>
    </row>
    <row r="600" spans="1:43" s="189" customFormat="1" ht="24.75" customHeight="1" x14ac:dyDescent="0.2">
      <c r="A600" s="180">
        <v>599</v>
      </c>
      <c r="B600" s="181" t="s">
        <v>23401</v>
      </c>
      <c r="C600" s="182" t="s">
        <v>23402</v>
      </c>
      <c r="D600" s="207" t="e">
        <f>+INDEX([2]REPORTE_SEG_EXPEDIENTES!$F$1:$F$3006,MATCH(Tabla13[[#This Row],[REGISTRO]],[2]REPORTE_SEG_EXPEDIENTES!$B$1:$B$3006,0))</f>
        <v>#N/A</v>
      </c>
      <c r="E600" s="207"/>
      <c r="F600" s="183" t="s">
        <v>11975</v>
      </c>
      <c r="G600" s="207">
        <v>45148</v>
      </c>
      <c r="H600" s="207">
        <v>45148</v>
      </c>
      <c r="I600" s="207" t="s">
        <v>20</v>
      </c>
      <c r="J600" s="328" t="str">
        <f>IF(I600="-","NO ES TUPA",IF(Tabla5[[#This Row],[FECHA FIRMA]]&lt;=Tabla5[[#This Row],[FECHA DE PLAZO MAXIMO DE ATENCION]],"SI","NO"))</f>
        <v>NO ES TUPA</v>
      </c>
      <c r="K600" s="185"/>
      <c r="L600" s="185" t="str">
        <f>IFERROR(VLOOKUP(K600,[1]Hoja1!$B$2:$F$14234,2,FALSE),"")</f>
        <v/>
      </c>
      <c r="M600" s="185" t="str">
        <f>IFERROR(VLOOKUP(K600,[1]Hoja1!$B$2:$F$14234,3,FALSE),"")</f>
        <v/>
      </c>
      <c r="N600" s="185" t="str">
        <f>IFERROR(VLOOKUP(K600,[1]Hoja1!$B$2:$F$14234,4,FALSE),"")</f>
        <v/>
      </c>
      <c r="O600" s="193" t="s">
        <v>23403</v>
      </c>
      <c r="P600" s="185" t="s">
        <v>19299</v>
      </c>
      <c r="Q600" s="185"/>
      <c r="R600" s="185"/>
      <c r="S600" s="185"/>
      <c r="T600" s="185" t="s">
        <v>21451</v>
      </c>
      <c r="U600" s="185" t="s">
        <v>21976</v>
      </c>
      <c r="V600" s="185" t="s">
        <v>21444</v>
      </c>
      <c r="W600" s="185"/>
      <c r="X600" s="185"/>
      <c r="Y600" s="191"/>
      <c r="Z600" s="187"/>
      <c r="AA600" s="166"/>
      <c r="AB600" s="166"/>
      <c r="AC600" s="166"/>
      <c r="AD600" s="166"/>
      <c r="AE600" s="166"/>
      <c r="AF600" s="166"/>
      <c r="AG600" s="166"/>
      <c r="AH600" s="166"/>
      <c r="AI600" s="166"/>
      <c r="AJ600" s="166"/>
      <c r="AK600" s="166"/>
      <c r="AL600" s="166"/>
      <c r="AM600" s="166"/>
      <c r="AN600" s="166"/>
      <c r="AO600" s="166"/>
      <c r="AP600" s="187"/>
      <c r="AQ600" s="180"/>
    </row>
    <row r="601" spans="1:43" s="189" customFormat="1" ht="24.75" customHeight="1" x14ac:dyDescent="0.2">
      <c r="A601" s="180">
        <v>600</v>
      </c>
      <c r="B601" s="181" t="s">
        <v>23404</v>
      </c>
      <c r="C601" s="182" t="s">
        <v>23405</v>
      </c>
      <c r="D601" s="207" t="str">
        <f>+INDEX([2]REPORTE_SEG_EXPEDIENTES!$F$1:$F$3006,MATCH(Tabla13[[#This Row],[REGISTRO]],[2]REPORTE_SEG_EXPEDIENTES!$B$1:$B$3006,0))</f>
        <v>04/05/2023</v>
      </c>
      <c r="E601" s="207"/>
      <c r="F601" s="183" t="s">
        <v>11975</v>
      </c>
      <c r="G601" s="207">
        <v>45148</v>
      </c>
      <c r="H601" s="207">
        <v>45148</v>
      </c>
      <c r="I601" s="207">
        <f t="shared" ref="I601:I641" si="18">DATE(YEAR(D601), MONTH(D601), DAY(D601) + QUOTIENT(15 + DAY(D601) - 1 + DAY(DAY(D601 + 15)), 5) * 2 + DAY(D601 + 15) - DAY(D601))</f>
        <v>45079</v>
      </c>
      <c r="J601" s="328" t="e">
        <f>IF(I601="-","NO ES TUPA",IF(Tabla5[[#This Row],[FECHA FIRMA]]&lt;=Tabla5[[#This Row],[FECHA DE PLAZO MAXIMO DE ATENCION]],"SI","NO"))</f>
        <v>#VALUE!</v>
      </c>
      <c r="K601" s="185">
        <v>62209</v>
      </c>
      <c r="L601" s="185" t="s">
        <v>23406</v>
      </c>
      <c r="M601" s="185" t="s">
        <v>23407</v>
      </c>
      <c r="N601" s="185" t="s">
        <v>23408</v>
      </c>
      <c r="O601" s="193" t="s">
        <v>23409</v>
      </c>
      <c r="P601" s="185" t="s">
        <v>14894</v>
      </c>
      <c r="Q601" s="198" t="s">
        <v>36</v>
      </c>
      <c r="R601" s="198" t="s">
        <v>19144</v>
      </c>
      <c r="S601" s="198"/>
      <c r="T601" s="185" t="s">
        <v>21454</v>
      </c>
      <c r="U601" s="185" t="s">
        <v>23242</v>
      </c>
      <c r="V601" s="185" t="s">
        <v>1981</v>
      </c>
      <c r="W601" s="185"/>
      <c r="X601" s="185"/>
      <c r="Y601" s="191"/>
      <c r="Z601" s="187"/>
      <c r="AA601" s="166" t="s">
        <v>21489</v>
      </c>
      <c r="AB601" s="166"/>
      <c r="AC601" s="166"/>
      <c r="AD601" s="166"/>
      <c r="AE601" s="166"/>
      <c r="AF601" s="166"/>
      <c r="AG601" s="166"/>
      <c r="AH601" s="166"/>
      <c r="AI601" s="166"/>
      <c r="AJ601" s="166"/>
      <c r="AK601" s="166"/>
      <c r="AL601" s="166"/>
      <c r="AM601" s="166"/>
      <c r="AN601" s="166"/>
      <c r="AO601" s="166"/>
      <c r="AP601" s="187"/>
      <c r="AQ601" s="180"/>
    </row>
    <row r="602" spans="1:43" s="189" customFormat="1" ht="24.75" customHeight="1" x14ac:dyDescent="0.2">
      <c r="A602" s="180">
        <v>601</v>
      </c>
      <c r="B602" s="181" t="s">
        <v>23410</v>
      </c>
      <c r="C602" s="182" t="s">
        <v>23411</v>
      </c>
      <c r="D602" s="207" t="str">
        <f>+INDEX([2]REPORTE_SEG_EXPEDIENTES!$F$1:$F$3006,MATCH(Tabla13[[#This Row],[REGISTRO]],[2]REPORTE_SEG_EXPEDIENTES!$B$1:$B$3006,0))</f>
        <v>04/05/2023</v>
      </c>
      <c r="E602" s="207"/>
      <c r="F602" s="183" t="s">
        <v>11975</v>
      </c>
      <c r="G602" s="207">
        <v>45148</v>
      </c>
      <c r="H602" s="207">
        <v>45148</v>
      </c>
      <c r="I602" s="207">
        <f t="shared" si="18"/>
        <v>45079</v>
      </c>
      <c r="J602" s="328" t="e">
        <f>IF(I602="-","NO ES TUPA",IF(Tabla5[[#This Row],[FECHA FIRMA]]&lt;=Tabla5[[#This Row],[FECHA DE PLAZO MAXIMO DE ATENCION]],"SI","NO"))</f>
        <v>#VALUE!</v>
      </c>
      <c r="K602" s="185"/>
      <c r="L602" s="185" t="str">
        <f>IFERROR(VLOOKUP(K602,[1]Hoja1!$B$2:$F$14234,2,FALSE),"")</f>
        <v/>
      </c>
      <c r="M602" s="185" t="str">
        <f>IFERROR(VLOOKUP(K602,[1]Hoja1!$B$2:$F$14234,3,FALSE),"")</f>
        <v/>
      </c>
      <c r="N602" s="185" t="str">
        <f>IFERROR(VLOOKUP(K602,[1]Hoja1!$B$2:$F$14234,4,FALSE),"")</f>
        <v/>
      </c>
      <c r="O602" s="193" t="s">
        <v>23412</v>
      </c>
      <c r="P602" s="185" t="s">
        <v>14894</v>
      </c>
      <c r="Q602" s="185"/>
      <c r="R602" s="185"/>
      <c r="S602" s="185"/>
      <c r="T602" s="185" t="s">
        <v>21454</v>
      </c>
      <c r="U602" s="185" t="s">
        <v>23242</v>
      </c>
      <c r="V602" s="185" t="s">
        <v>1981</v>
      </c>
      <c r="W602" s="185"/>
      <c r="X602" s="185"/>
      <c r="Y602" s="191"/>
      <c r="Z602" s="187"/>
      <c r="AA602" s="166" t="s">
        <v>21489</v>
      </c>
      <c r="AB602" s="166"/>
      <c r="AC602" s="166"/>
      <c r="AD602" s="166"/>
      <c r="AE602" s="166"/>
      <c r="AF602" s="166"/>
      <c r="AG602" s="166"/>
      <c r="AH602" s="166"/>
      <c r="AI602" s="166"/>
      <c r="AJ602" s="166"/>
      <c r="AK602" s="166"/>
      <c r="AL602" s="166"/>
      <c r="AM602" s="166"/>
      <c r="AN602" s="166"/>
      <c r="AO602" s="166"/>
      <c r="AP602" s="187"/>
      <c r="AQ602" s="180"/>
    </row>
    <row r="603" spans="1:43" s="189" customFormat="1" ht="24.75" customHeight="1" x14ac:dyDescent="0.2">
      <c r="A603" s="180">
        <v>602</v>
      </c>
      <c r="B603" s="181" t="s">
        <v>23413</v>
      </c>
      <c r="C603" s="182" t="s">
        <v>23414</v>
      </c>
      <c r="D603" s="207" t="str">
        <f>+INDEX([2]REPORTE_SEG_EXPEDIENTES!$F$1:$F$3006,MATCH(Tabla13[[#This Row],[REGISTRO]],[2]REPORTE_SEG_EXPEDIENTES!$B$1:$B$3006,0))</f>
        <v>05/05/2023</v>
      </c>
      <c r="E603" s="207"/>
      <c r="F603" s="183" t="s">
        <v>11975</v>
      </c>
      <c r="G603" s="207">
        <v>45148</v>
      </c>
      <c r="H603" s="207">
        <v>45148</v>
      </c>
      <c r="I603" s="207">
        <f t="shared" si="18"/>
        <v>45080</v>
      </c>
      <c r="J603" s="328" t="e">
        <f>IF(I603="-","NO ES TUPA",IF(Tabla5[[#This Row],[FECHA FIRMA]]&lt;=Tabla5[[#This Row],[FECHA DE PLAZO MAXIMO DE ATENCION]],"SI","NO"))</f>
        <v>#VALUE!</v>
      </c>
      <c r="K603" s="185">
        <v>31443</v>
      </c>
      <c r="L603" s="185" t="str">
        <f>IFERROR(VLOOKUP(K603,[1]Hoja1!$B$2:$F$14234,2,FALSE),"")</f>
        <v>MONITOR HUASCAR</v>
      </c>
      <c r="M603" s="185" t="str">
        <f>IFERROR(VLOOKUP(K603,[1]Hoja1!$B$2:$F$14234,3,FALSE),"")</f>
        <v>CE-31443-CM</v>
      </c>
      <c r="N603" s="185" t="str">
        <f>IFERROR(VLOOKUP(K603,[1]Hoja1!$B$2:$F$14234,4,FALSE),"")</f>
        <v>PESQUERA MAQUEN S.A.C.</v>
      </c>
      <c r="O603" s="193" t="s">
        <v>23415</v>
      </c>
      <c r="P603" s="185" t="s">
        <v>14894</v>
      </c>
      <c r="Q603" s="198" t="s">
        <v>36</v>
      </c>
      <c r="R603" s="198" t="s">
        <v>19144</v>
      </c>
      <c r="S603" s="198"/>
      <c r="T603" s="185" t="s">
        <v>21454</v>
      </c>
      <c r="U603" s="185" t="s">
        <v>23242</v>
      </c>
      <c r="V603" s="185" t="s">
        <v>1981</v>
      </c>
      <c r="W603" s="185"/>
      <c r="X603" s="185"/>
      <c r="Y603" s="191"/>
      <c r="Z603" s="187"/>
      <c r="AA603" s="166" t="s">
        <v>21489</v>
      </c>
      <c r="AB603" s="166"/>
      <c r="AC603" s="166"/>
      <c r="AD603" s="166"/>
      <c r="AE603" s="166"/>
      <c r="AF603" s="166"/>
      <c r="AG603" s="166"/>
      <c r="AH603" s="166"/>
      <c r="AI603" s="166"/>
      <c r="AJ603" s="166"/>
      <c r="AK603" s="166"/>
      <c r="AL603" s="166"/>
      <c r="AM603" s="166"/>
      <c r="AN603" s="166"/>
      <c r="AO603" s="166"/>
      <c r="AP603" s="187"/>
      <c r="AQ603" s="180"/>
    </row>
    <row r="604" spans="1:43" s="189" customFormat="1" ht="24.75" customHeight="1" x14ac:dyDescent="0.2">
      <c r="A604" s="180">
        <v>603</v>
      </c>
      <c r="B604" s="181" t="s">
        <v>23416</v>
      </c>
      <c r="C604" s="182" t="s">
        <v>23417</v>
      </c>
      <c r="D604" s="207" t="str">
        <f>+INDEX([2]REPORTE_SEG_EXPEDIENTES!$F$1:$F$3006,MATCH(Tabla13[[#This Row],[REGISTRO]],[2]REPORTE_SEG_EXPEDIENTES!$B$1:$B$3006,0))</f>
        <v>14/07/2023</v>
      </c>
      <c r="E604" s="207"/>
      <c r="F604" s="183" t="s">
        <v>11975</v>
      </c>
      <c r="G604" s="207">
        <v>45149</v>
      </c>
      <c r="H604" s="207">
        <v>45149</v>
      </c>
      <c r="I604" s="207">
        <f t="shared" si="18"/>
        <v>45158</v>
      </c>
      <c r="J604" s="328" t="e">
        <f>IF(I604="-","NO ES TUPA",IF(Tabla5[[#This Row],[FECHA FIRMA]]&lt;=Tabla5[[#This Row],[FECHA DE PLAZO MAXIMO DE ATENCION]],"SI","NO"))</f>
        <v>#VALUE!</v>
      </c>
      <c r="K604" s="185">
        <v>28543</v>
      </c>
      <c r="L604" s="185" t="str">
        <f>IFERROR(VLOOKUP(K604,[1]Hoja1!$B$2:$F$14234,2,FALSE),"")</f>
        <v>DON GE</v>
      </c>
      <c r="M604" s="185" t="str">
        <f>IFERROR(VLOOKUP(K604,[1]Hoja1!$B$2:$F$14234,3,FALSE),"")</f>
        <v>PL-28543-CM</v>
      </c>
      <c r="N604" s="185" t="str">
        <f>IFERROR(VLOOKUP(K604,[1]Hoja1!$B$2:$F$14234,4,FALSE),"")</f>
        <v>PESQUERA ARTESANAL SAN LORENZO S.A.C.</v>
      </c>
      <c r="O604" s="193" t="s">
        <v>23418</v>
      </c>
      <c r="P604" s="185" t="s">
        <v>14894</v>
      </c>
      <c r="Q604" s="185"/>
      <c r="R604" s="185"/>
      <c r="S604" s="185" t="s">
        <v>19598</v>
      </c>
      <c r="T604" s="185" t="s">
        <v>78</v>
      </c>
      <c r="U604" s="185"/>
      <c r="V604" s="185" t="s">
        <v>1981</v>
      </c>
      <c r="W604" s="185" t="s">
        <v>5783</v>
      </c>
      <c r="X604" s="185" t="s">
        <v>19419</v>
      </c>
      <c r="Y604" s="191"/>
      <c r="Z604" s="187"/>
      <c r="AA604" s="166" t="s">
        <v>21489</v>
      </c>
      <c r="AB604" s="166"/>
      <c r="AC604" s="166"/>
      <c r="AD604" s="166"/>
      <c r="AE604" s="166"/>
      <c r="AF604" s="166"/>
      <c r="AG604" s="166"/>
      <c r="AH604" s="166"/>
      <c r="AI604" s="166"/>
      <c r="AJ604" s="166"/>
      <c r="AK604" s="166"/>
      <c r="AL604" s="166"/>
      <c r="AM604" s="166"/>
      <c r="AN604" s="166"/>
      <c r="AO604" s="166"/>
      <c r="AP604" s="187"/>
      <c r="AQ604" s="180"/>
    </row>
    <row r="605" spans="1:43" s="189" customFormat="1" ht="24.75" customHeight="1" x14ac:dyDescent="0.2">
      <c r="A605" s="180">
        <v>604</v>
      </c>
      <c r="B605" s="181" t="s">
        <v>23419</v>
      </c>
      <c r="C605" s="182" t="s">
        <v>23420</v>
      </c>
      <c r="D605" s="207" t="str">
        <f>+INDEX([2]REPORTE_SEG_EXPEDIENTES!$F$1:$F$3006,MATCH(Tabla13[[#This Row],[REGISTRO]],[2]REPORTE_SEG_EXPEDIENTES!$B$1:$B$3006,0))</f>
        <v>06/07/2023</v>
      </c>
      <c r="E605" s="207"/>
      <c r="F605" s="183" t="s">
        <v>11975</v>
      </c>
      <c r="G605" s="207">
        <v>45149</v>
      </c>
      <c r="H605" s="207">
        <v>45149</v>
      </c>
      <c r="I605" s="207">
        <f t="shared" si="18"/>
        <v>45144</v>
      </c>
      <c r="J605" s="328" t="e">
        <f>IF(I605="-","NO ES TUPA",IF(Tabla5[[#This Row],[FECHA FIRMA]]&lt;=Tabla5[[#This Row],[FECHA DE PLAZO MAXIMO DE ATENCION]],"SI","NO"))</f>
        <v>#VALUE!</v>
      </c>
      <c r="K605" s="185">
        <v>21720</v>
      </c>
      <c r="L605" s="185" t="str">
        <f>IFERROR(VLOOKUP(K605,[1]Hoja1!$B$2:$F$14234,2,FALSE),"")</f>
        <v>DON PEDRO</v>
      </c>
      <c r="M605" s="185" t="str">
        <f>IFERROR(VLOOKUP(K605,[1]Hoja1!$B$2:$F$14234,3,FALSE),"")</f>
        <v>CE-21720-CM</v>
      </c>
      <c r="N605" s="185" t="str">
        <f>IFERROR(VLOOKUP(K605,[1]Hoja1!$B$2:$F$14234,4,FALSE),"")</f>
        <v>PESQUERA ARTESANAL SAN LORENZO S.A.C.</v>
      </c>
      <c r="O605" s="193" t="s">
        <v>23421</v>
      </c>
      <c r="P605" s="185" t="s">
        <v>14894</v>
      </c>
      <c r="Q605" s="185"/>
      <c r="R605" s="185"/>
      <c r="S605" s="185"/>
      <c r="T605" s="185" t="s">
        <v>78</v>
      </c>
      <c r="U605" s="185"/>
      <c r="V605" s="185" t="s">
        <v>1981</v>
      </c>
      <c r="W605" s="185" t="s">
        <v>5783</v>
      </c>
      <c r="X605" s="185" t="s">
        <v>19419</v>
      </c>
      <c r="Y605" s="191"/>
      <c r="Z605" s="187"/>
      <c r="AA605" s="166" t="s">
        <v>21489</v>
      </c>
      <c r="AB605" s="166"/>
      <c r="AC605" s="166"/>
      <c r="AD605" s="166"/>
      <c r="AE605" s="166"/>
      <c r="AF605" s="166"/>
      <c r="AG605" s="166"/>
      <c r="AH605" s="166"/>
      <c r="AI605" s="166"/>
      <c r="AJ605" s="166"/>
      <c r="AK605" s="166"/>
      <c r="AL605" s="166"/>
      <c r="AM605" s="166"/>
      <c r="AN605" s="166"/>
      <c r="AO605" s="166"/>
      <c r="AP605" s="187"/>
      <c r="AQ605" s="180"/>
    </row>
    <row r="606" spans="1:43" s="189" customFormat="1" ht="24.75" customHeight="1" x14ac:dyDescent="0.2">
      <c r="A606" s="180">
        <v>605</v>
      </c>
      <c r="B606" s="181" t="s">
        <v>23422</v>
      </c>
      <c r="C606" s="182" t="s">
        <v>23423</v>
      </c>
      <c r="D606" s="207" t="str">
        <f>+INDEX([2]REPORTE_SEG_EXPEDIENTES!$F$1:$F$3006,MATCH(Tabla13[[#This Row],[REGISTRO]],[2]REPORTE_SEG_EXPEDIENTES!$B$1:$B$3006,0))</f>
        <v>08/05/2023</v>
      </c>
      <c r="E606" s="207"/>
      <c r="F606" s="183" t="s">
        <v>11975</v>
      </c>
      <c r="G606" s="207">
        <v>45149</v>
      </c>
      <c r="H606" s="207">
        <v>45149</v>
      </c>
      <c r="I606" s="207">
        <f t="shared" si="18"/>
        <v>45087</v>
      </c>
      <c r="J606" s="328" t="e">
        <f>IF(I606="-","NO ES TUPA",IF(Tabla5[[#This Row],[FECHA FIRMA]]&lt;=Tabla5[[#This Row],[FECHA DE PLAZO MAXIMO DE ATENCION]],"SI","NO"))</f>
        <v>#VALUE!</v>
      </c>
      <c r="K606" s="185"/>
      <c r="L606" s="185" t="str">
        <f>IFERROR(VLOOKUP(K606,[1]Hoja1!$B$2:$F$14234,2,FALSE),"")</f>
        <v/>
      </c>
      <c r="M606" s="185" t="str">
        <f>IFERROR(VLOOKUP(K606,[1]Hoja1!$B$2:$F$14234,3,FALSE),"")</f>
        <v/>
      </c>
      <c r="N606" s="185" t="str">
        <f>IFERROR(VLOOKUP(K606,[1]Hoja1!$B$2:$F$14234,4,FALSE),"")</f>
        <v/>
      </c>
      <c r="O606" s="193" t="s">
        <v>23424</v>
      </c>
      <c r="P606" s="185" t="s">
        <v>14894</v>
      </c>
      <c r="Q606" s="185"/>
      <c r="R606" s="185"/>
      <c r="S606" s="185"/>
      <c r="T606" s="185" t="s">
        <v>19113</v>
      </c>
      <c r="U606" s="185"/>
      <c r="V606" s="185" t="s">
        <v>1981</v>
      </c>
      <c r="W606" s="185"/>
      <c r="X606" s="185"/>
      <c r="Y606" s="191"/>
      <c r="Z606" s="187"/>
      <c r="AA606" s="166"/>
      <c r="AB606" s="166" t="s">
        <v>21489</v>
      </c>
      <c r="AC606" s="166"/>
      <c r="AD606" s="166"/>
      <c r="AE606" s="166"/>
      <c r="AF606" s="166"/>
      <c r="AG606" s="166"/>
      <c r="AH606" s="166"/>
      <c r="AI606" s="166"/>
      <c r="AJ606" s="166"/>
      <c r="AK606" s="166"/>
      <c r="AL606" s="166"/>
      <c r="AM606" s="166"/>
      <c r="AN606" s="166"/>
      <c r="AO606" s="166"/>
      <c r="AP606" s="187"/>
      <c r="AQ606" s="180"/>
    </row>
    <row r="607" spans="1:43" s="189" customFormat="1" ht="24.75" customHeight="1" x14ac:dyDescent="0.2">
      <c r="A607" s="180">
        <v>606</v>
      </c>
      <c r="B607" s="181" t="s">
        <v>23425</v>
      </c>
      <c r="C607" s="182" t="s">
        <v>23426</v>
      </c>
      <c r="D607" s="207" t="str">
        <f>+INDEX([2]REPORTE_SEG_EXPEDIENTES!$F$1:$F$3006,MATCH(Tabla13[[#This Row],[REGISTRO]],[2]REPORTE_SEG_EXPEDIENTES!$B$1:$B$3006,0))</f>
        <v>05/07/2023</v>
      </c>
      <c r="E607" s="207"/>
      <c r="F607" s="183" t="s">
        <v>11975</v>
      </c>
      <c r="G607" s="207">
        <v>45149</v>
      </c>
      <c r="H607" s="207">
        <v>45149</v>
      </c>
      <c r="I607" s="207">
        <f t="shared" si="18"/>
        <v>45141</v>
      </c>
      <c r="J607" s="328" t="e">
        <f>IF(I607="-","NO ES TUPA",IF(Tabla5[[#This Row],[FECHA FIRMA]]&lt;=Tabla5[[#This Row],[FECHA DE PLAZO MAXIMO DE ATENCION]],"SI","NO"))</f>
        <v>#VALUE!</v>
      </c>
      <c r="K607" s="185"/>
      <c r="L607" s="185" t="str">
        <f>IFERROR(VLOOKUP(K607,[1]Hoja1!$B$2:$F$14234,2,FALSE),"")</f>
        <v/>
      </c>
      <c r="M607" s="185" t="str">
        <f>IFERROR(VLOOKUP(K607,[1]Hoja1!$B$2:$F$14234,3,FALSE),"")</f>
        <v/>
      </c>
      <c r="N607" s="185" t="str">
        <f>IFERROR(VLOOKUP(K607,[1]Hoja1!$B$2:$F$14234,4,FALSE),"")</f>
        <v/>
      </c>
      <c r="O607" s="193" t="s">
        <v>23427</v>
      </c>
      <c r="P607" s="185" t="s">
        <v>15859</v>
      </c>
      <c r="Q607" s="185"/>
      <c r="R607" s="185"/>
      <c r="S607" s="185"/>
      <c r="T607" s="185" t="s">
        <v>21459</v>
      </c>
      <c r="U607" s="185"/>
      <c r="V607" s="185" t="s">
        <v>1981</v>
      </c>
      <c r="W607" s="185"/>
      <c r="X607" s="185"/>
      <c r="Y607" s="191"/>
      <c r="Z607" s="187"/>
      <c r="AA607" s="166"/>
      <c r="AB607" s="166"/>
      <c r="AC607" s="166" t="s">
        <v>21489</v>
      </c>
      <c r="AD607" s="166"/>
      <c r="AE607" s="166"/>
      <c r="AF607" s="166"/>
      <c r="AG607" s="166"/>
      <c r="AH607" s="166"/>
      <c r="AI607" s="166"/>
      <c r="AJ607" s="166"/>
      <c r="AK607" s="166"/>
      <c r="AL607" s="166"/>
      <c r="AM607" s="166"/>
      <c r="AN607" s="166"/>
      <c r="AO607" s="166"/>
      <c r="AP607" s="187"/>
      <c r="AQ607" s="180"/>
    </row>
    <row r="608" spans="1:43" s="189" customFormat="1" ht="24.75" customHeight="1" x14ac:dyDescent="0.2">
      <c r="A608" s="180">
        <v>607</v>
      </c>
      <c r="B608" s="181" t="s">
        <v>23428</v>
      </c>
      <c r="C608" s="182" t="s">
        <v>23429</v>
      </c>
      <c r="D608" s="207" t="str">
        <f>+INDEX([2]REPORTE_SEG_EXPEDIENTES!$F$1:$F$3006,MATCH(Tabla13[[#This Row],[REGISTRO]],[2]REPORTE_SEG_EXPEDIENTES!$B$1:$B$3006,0))</f>
        <v>14/07/2023</v>
      </c>
      <c r="E608" s="207"/>
      <c r="F608" s="183" t="s">
        <v>11975</v>
      </c>
      <c r="G608" s="207">
        <v>45149</v>
      </c>
      <c r="H608" s="207">
        <v>45149</v>
      </c>
      <c r="I608" s="207">
        <f t="shared" si="18"/>
        <v>45158</v>
      </c>
      <c r="J608" s="328" t="e">
        <f>IF(I608="-","NO ES TUPA",IF(Tabla5[[#This Row],[FECHA FIRMA]]&lt;=Tabla5[[#This Row],[FECHA DE PLAZO MAXIMO DE ATENCION]],"SI","NO"))</f>
        <v>#VALUE!</v>
      </c>
      <c r="K608" s="185">
        <v>28403</v>
      </c>
      <c r="L608" s="185" t="str">
        <f>IFERROR(VLOOKUP(K608,[1]Hoja1!$B$2:$F$14234,2,FALSE),"")</f>
        <v>JEHOVA ES MI PASTOR</v>
      </c>
      <c r="M608" s="185" t="str">
        <f>IFERROR(VLOOKUP(K608,[1]Hoja1!$B$2:$F$14234,3,FALSE),"")</f>
        <v>PL-28403-CM</v>
      </c>
      <c r="N608" s="185" t="str">
        <f>IFERROR(VLOOKUP(K608,[1]Hoja1!$B$2:$F$14234,4,FALSE),"")</f>
        <v>PESQUERA ARTESANAL VIRGEN DE GUADALUPE S.A.C.</v>
      </c>
      <c r="O608" s="193" t="s">
        <v>23430</v>
      </c>
      <c r="P608" s="185" t="s">
        <v>14894</v>
      </c>
      <c r="Q608" s="185"/>
      <c r="R608" s="185"/>
      <c r="S608" s="185"/>
      <c r="T608" s="185" t="s">
        <v>78</v>
      </c>
      <c r="U608" s="185"/>
      <c r="V608" s="185" t="s">
        <v>1981</v>
      </c>
      <c r="W608" s="185" t="s">
        <v>5783</v>
      </c>
      <c r="X608" s="185" t="s">
        <v>19419</v>
      </c>
      <c r="Y608" s="191"/>
      <c r="Z608" s="187"/>
      <c r="AA608" s="166" t="s">
        <v>21489</v>
      </c>
      <c r="AB608" s="166"/>
      <c r="AC608" s="166"/>
      <c r="AD608" s="166"/>
      <c r="AE608" s="166"/>
      <c r="AF608" s="166"/>
      <c r="AG608" s="166"/>
      <c r="AH608" s="166"/>
      <c r="AI608" s="166"/>
      <c r="AJ608" s="166"/>
      <c r="AK608" s="166"/>
      <c r="AL608" s="166"/>
      <c r="AM608" s="166"/>
      <c r="AN608" s="166"/>
      <c r="AO608" s="166"/>
      <c r="AP608" s="187"/>
      <c r="AQ608" s="180"/>
    </row>
    <row r="609" spans="1:43" s="189" customFormat="1" ht="24.75" customHeight="1" x14ac:dyDescent="0.2">
      <c r="A609" s="180">
        <v>608</v>
      </c>
      <c r="B609" s="181" t="s">
        <v>23431</v>
      </c>
      <c r="C609" s="182" t="s">
        <v>23432</v>
      </c>
      <c r="D609" s="207" t="str">
        <f>+INDEX([2]REPORTE_SEG_EXPEDIENTES!$F$1:$F$3006,MATCH(Tabla13[[#This Row],[REGISTRO]],[2]REPORTE_SEG_EXPEDIENTES!$B$1:$B$3006,0))</f>
        <v>14/07/2023</v>
      </c>
      <c r="E609" s="207"/>
      <c r="F609" s="183" t="s">
        <v>11975</v>
      </c>
      <c r="G609" s="207">
        <v>45149</v>
      </c>
      <c r="H609" s="207">
        <v>45149</v>
      </c>
      <c r="I609" s="207">
        <f t="shared" si="18"/>
        <v>45158</v>
      </c>
      <c r="J609" s="328" t="e">
        <f>IF(I609="-","NO ES TUPA",IF(Tabla5[[#This Row],[FECHA FIRMA]]&lt;=Tabla5[[#This Row],[FECHA DE PLAZO MAXIMO DE ATENCION]],"SI","NO"))</f>
        <v>#VALUE!</v>
      </c>
      <c r="K609" s="185">
        <v>28541</v>
      </c>
      <c r="L609" s="185" t="str">
        <f>IFERROR(VLOOKUP(K609,[1]Hoja1!$B$2:$F$14234,2,FALSE),"")</f>
        <v>LA LURY</v>
      </c>
      <c r="M609" s="185" t="str">
        <f>IFERROR(VLOOKUP(K609,[1]Hoja1!$B$2:$F$14234,3,FALSE),"")</f>
        <v>PL-28541-CM</v>
      </c>
      <c r="N609" s="185" t="str">
        <f>IFERROR(VLOOKUP(K609,[1]Hoja1!$B$2:$F$14234,4,FALSE),"")</f>
        <v>PESQUERA ARTESANAL SAN LORENZO S.A.C.</v>
      </c>
      <c r="O609" s="193" t="s">
        <v>23433</v>
      </c>
      <c r="P609" s="185" t="s">
        <v>14894</v>
      </c>
      <c r="Q609" s="185"/>
      <c r="R609" s="185"/>
      <c r="S609" s="185"/>
      <c r="T609" s="185" t="s">
        <v>78</v>
      </c>
      <c r="U609" s="185"/>
      <c r="V609" s="185" t="s">
        <v>1981</v>
      </c>
      <c r="W609" s="185" t="s">
        <v>5783</v>
      </c>
      <c r="X609" s="185" t="s">
        <v>19419</v>
      </c>
      <c r="Y609" s="191"/>
      <c r="Z609" s="187"/>
      <c r="AA609" s="166" t="s">
        <v>21489</v>
      </c>
      <c r="AB609" s="166"/>
      <c r="AC609" s="166"/>
      <c r="AD609" s="166"/>
      <c r="AE609" s="166"/>
      <c r="AF609" s="166"/>
      <c r="AG609" s="166"/>
      <c r="AH609" s="166"/>
      <c r="AI609" s="166"/>
      <c r="AJ609" s="166"/>
      <c r="AK609" s="166"/>
      <c r="AL609" s="166"/>
      <c r="AM609" s="166"/>
      <c r="AN609" s="166"/>
      <c r="AO609" s="166"/>
      <c r="AP609" s="187"/>
      <c r="AQ609" s="180"/>
    </row>
    <row r="610" spans="1:43" s="189" customFormat="1" ht="24.75" customHeight="1" x14ac:dyDescent="0.2">
      <c r="A610" s="180">
        <v>609</v>
      </c>
      <c r="B610" s="181" t="s">
        <v>23434</v>
      </c>
      <c r="C610" s="182" t="s">
        <v>23435</v>
      </c>
      <c r="D610" s="207" t="str">
        <f>+INDEX([2]REPORTE_SEG_EXPEDIENTES!$F$1:$F$3006,MATCH(Tabla13[[#This Row],[REGISTRO]],[2]REPORTE_SEG_EXPEDIENTES!$B$1:$B$3006,0))</f>
        <v>13/07/2023</v>
      </c>
      <c r="E610" s="207"/>
      <c r="F610" s="183" t="s">
        <v>11975</v>
      </c>
      <c r="G610" s="207">
        <v>45149</v>
      </c>
      <c r="H610" s="207">
        <v>45149</v>
      </c>
      <c r="I610" s="207">
        <f t="shared" si="18"/>
        <v>45157</v>
      </c>
      <c r="J610" s="328" t="e">
        <f>IF(I610="-","NO ES TUPA",IF(Tabla5[[#This Row],[FECHA FIRMA]]&lt;=Tabla5[[#This Row],[FECHA DE PLAZO MAXIMO DE ATENCION]],"SI","NO"))</f>
        <v>#VALUE!</v>
      </c>
      <c r="K610" s="185">
        <v>29603</v>
      </c>
      <c r="L610" s="185" t="str">
        <f>IFERROR(VLOOKUP(K610,[1]Hoja1!$B$2:$F$14234,2,FALSE),"")</f>
        <v>ABELITO</v>
      </c>
      <c r="M610" s="185" t="str">
        <f>IFERROR(VLOOKUP(K610,[1]Hoja1!$B$2:$F$14234,3,FALSE),"")</f>
        <v>PL-29603-CM</v>
      </c>
      <c r="N610" s="185" t="str">
        <f>IFERROR(VLOOKUP(K610,[1]Hoja1!$B$2:$F$14234,4,FALSE),"")</f>
        <v>NUNTON IMAN LORENZO</v>
      </c>
      <c r="O610" s="193" t="s">
        <v>23436</v>
      </c>
      <c r="P610" s="185" t="s">
        <v>14894</v>
      </c>
      <c r="Q610" s="185"/>
      <c r="R610" s="185"/>
      <c r="S610" s="185"/>
      <c r="T610" s="185" t="s">
        <v>78</v>
      </c>
      <c r="U610" s="185"/>
      <c r="V610" s="185" t="s">
        <v>1981</v>
      </c>
      <c r="W610" s="185" t="s">
        <v>5783</v>
      </c>
      <c r="X610" s="185" t="s">
        <v>19419</v>
      </c>
      <c r="Y610" s="191"/>
      <c r="Z610" s="187"/>
      <c r="AA610" s="166" t="s">
        <v>21489</v>
      </c>
      <c r="AB610" s="166"/>
      <c r="AC610" s="166"/>
      <c r="AD610" s="166"/>
      <c r="AE610" s="166"/>
      <c r="AF610" s="166"/>
      <c r="AG610" s="166"/>
      <c r="AH610" s="166"/>
      <c r="AI610" s="166"/>
      <c r="AJ610" s="166"/>
      <c r="AK610" s="166"/>
      <c r="AL610" s="166"/>
      <c r="AM610" s="166"/>
      <c r="AN610" s="166"/>
      <c r="AO610" s="166"/>
      <c r="AP610" s="187"/>
      <c r="AQ610" s="180"/>
    </row>
    <row r="611" spans="1:43" s="189" customFormat="1" ht="24.75" customHeight="1" x14ac:dyDescent="0.2">
      <c r="A611" s="180">
        <v>610</v>
      </c>
      <c r="B611" s="181" t="s">
        <v>23437</v>
      </c>
      <c r="C611" s="182" t="s">
        <v>23438</v>
      </c>
      <c r="D611" s="207" t="e">
        <f>+INDEX([2]REPORTE_SEG_EXPEDIENTES!$F$1:$F$3006,MATCH(Tabla13[[#This Row],[REGISTRO]],[2]REPORTE_SEG_EXPEDIENTES!$B$1:$B$3006,0))</f>
        <v>#N/A</v>
      </c>
      <c r="E611" s="207"/>
      <c r="F611" s="183" t="s">
        <v>11975</v>
      </c>
      <c r="G611" s="207">
        <v>45149</v>
      </c>
      <c r="H611" s="207">
        <v>45149</v>
      </c>
      <c r="I611" s="207" t="e">
        <f t="shared" si="18"/>
        <v>#N/A</v>
      </c>
      <c r="J611" s="328" t="e">
        <f>IF(I611="-","NO ES TUPA",IF(Tabla5[[#This Row],[FECHA FIRMA]]&lt;=Tabla5[[#This Row],[FECHA DE PLAZO MAXIMO DE ATENCION]],"SI","NO"))</f>
        <v>#N/A</v>
      </c>
      <c r="K611" s="185"/>
      <c r="L611" s="185" t="str">
        <f>IFERROR(VLOOKUP(K611,[1]Hoja1!$B$2:$F$14234,2,FALSE),"")</f>
        <v/>
      </c>
      <c r="M611" s="185" t="str">
        <f>IFERROR(VLOOKUP(K611,[1]Hoja1!$B$2:$F$14234,3,FALSE),"")</f>
        <v/>
      </c>
      <c r="N611" s="185" t="str">
        <f>IFERROR(VLOOKUP(K611,[1]Hoja1!$B$2:$F$14234,4,FALSE),"")</f>
        <v/>
      </c>
      <c r="O611" s="193" t="s">
        <v>23439</v>
      </c>
      <c r="P611" s="185" t="s">
        <v>14894</v>
      </c>
      <c r="Q611" s="185"/>
      <c r="R611" s="185"/>
      <c r="S611" s="185"/>
      <c r="T611" s="185" t="s">
        <v>342</v>
      </c>
      <c r="U611" s="185" t="s">
        <v>19112</v>
      </c>
      <c r="V611" s="185" t="s">
        <v>1981</v>
      </c>
      <c r="W611" s="185"/>
      <c r="X611" s="185" t="s">
        <v>21575</v>
      </c>
      <c r="Y611" s="191"/>
      <c r="Z611" s="187"/>
      <c r="AA611" s="166" t="s">
        <v>21489</v>
      </c>
      <c r="AB611" s="166"/>
      <c r="AC611" s="166"/>
      <c r="AD611" s="166"/>
      <c r="AE611" s="166"/>
      <c r="AF611" s="166"/>
      <c r="AG611" s="166"/>
      <c r="AH611" s="166"/>
      <c r="AI611" s="166"/>
      <c r="AJ611" s="166"/>
      <c r="AK611" s="166"/>
      <c r="AL611" s="166"/>
      <c r="AM611" s="166"/>
      <c r="AN611" s="166"/>
      <c r="AO611" s="166"/>
      <c r="AP611" s="187"/>
      <c r="AQ611" s="180"/>
    </row>
    <row r="612" spans="1:43" s="189" customFormat="1" ht="24.75" customHeight="1" x14ac:dyDescent="0.2">
      <c r="A612" s="180">
        <v>611</v>
      </c>
      <c r="B612" s="181" t="s">
        <v>23440</v>
      </c>
      <c r="C612" s="182" t="s">
        <v>23441</v>
      </c>
      <c r="D612" s="207" t="str">
        <f>+INDEX([2]REPORTE_SEG_EXPEDIENTES!$F$1:$F$3006,MATCH(Tabla13[[#This Row],[REGISTRO]],[2]REPORTE_SEG_EXPEDIENTES!$B$1:$B$3006,0))</f>
        <v>31/03/2023</v>
      </c>
      <c r="E612" s="207"/>
      <c r="F612" s="183" t="s">
        <v>11975</v>
      </c>
      <c r="G612" s="207">
        <v>45152</v>
      </c>
      <c r="H612" s="207">
        <v>45152</v>
      </c>
      <c r="I612" s="207">
        <f t="shared" si="18"/>
        <v>45024</v>
      </c>
      <c r="J612" s="328" t="e">
        <f>IF(I612="-","NO ES TUPA",IF(Tabla5[[#This Row],[FECHA FIRMA]]&lt;=Tabla5[[#This Row],[FECHA DE PLAZO MAXIMO DE ATENCION]],"SI","NO"))</f>
        <v>#VALUE!</v>
      </c>
      <c r="K612" s="185"/>
      <c r="L612" s="185" t="str">
        <f>IFERROR(VLOOKUP(K612,[1]Hoja1!$B$2:$F$14234,2,FALSE),"")</f>
        <v/>
      </c>
      <c r="M612" s="185" t="str">
        <f>IFERROR(VLOOKUP(K612,[1]Hoja1!$B$2:$F$14234,3,FALSE),"")</f>
        <v/>
      </c>
      <c r="N612" s="185" t="str">
        <f>IFERROR(VLOOKUP(K612,[1]Hoja1!$B$2:$F$14234,4,FALSE),"")</f>
        <v/>
      </c>
      <c r="O612" s="193" t="s">
        <v>23442</v>
      </c>
      <c r="P612" s="185" t="s">
        <v>14894</v>
      </c>
      <c r="Q612" s="185"/>
      <c r="R612" s="185"/>
      <c r="S612" s="185"/>
      <c r="T612" s="185" t="s">
        <v>19113</v>
      </c>
      <c r="U612" s="185"/>
      <c r="V612" s="185" t="s">
        <v>1981</v>
      </c>
      <c r="W612" s="185"/>
      <c r="X612" s="185"/>
      <c r="Y612" s="191"/>
      <c r="Z612" s="187"/>
      <c r="AA612" s="166"/>
      <c r="AB612" s="166" t="s">
        <v>21489</v>
      </c>
      <c r="AC612" s="166"/>
      <c r="AD612" s="166"/>
      <c r="AE612" s="166"/>
      <c r="AF612" s="166"/>
      <c r="AG612" s="166"/>
      <c r="AH612" s="166"/>
      <c r="AI612" s="166"/>
      <c r="AJ612" s="166"/>
      <c r="AK612" s="166"/>
      <c r="AL612" s="166"/>
      <c r="AM612" s="166"/>
      <c r="AN612" s="166"/>
      <c r="AO612" s="166"/>
      <c r="AP612" s="187"/>
      <c r="AQ612" s="180"/>
    </row>
    <row r="613" spans="1:43" s="189" customFormat="1" ht="24.75" customHeight="1" x14ac:dyDescent="0.2">
      <c r="A613" s="180">
        <v>612</v>
      </c>
      <c r="B613" s="181" t="s">
        <v>23443</v>
      </c>
      <c r="C613" s="182" t="s">
        <v>23444</v>
      </c>
      <c r="D613" s="207" t="str">
        <f>+INDEX([2]REPORTE_SEG_EXPEDIENTES!$F$1:$F$3006,MATCH(Tabla13[[#This Row],[REGISTRO]],[2]REPORTE_SEG_EXPEDIENTES!$B$1:$B$3006,0))</f>
        <v>07/06/2023</v>
      </c>
      <c r="E613" s="207"/>
      <c r="F613" s="183" t="s">
        <v>11975</v>
      </c>
      <c r="G613" s="207">
        <v>45152</v>
      </c>
      <c r="H613" s="207">
        <v>45152</v>
      </c>
      <c r="I613" s="207">
        <f t="shared" si="18"/>
        <v>45115</v>
      </c>
      <c r="J613" s="328" t="e">
        <f>IF(I613="-","NO ES TUPA",IF(Tabla5[[#This Row],[FECHA FIRMA]]&lt;=Tabla5[[#This Row],[FECHA DE PLAZO MAXIMO DE ATENCION]],"SI","NO"))</f>
        <v>#VALUE!</v>
      </c>
      <c r="K613" s="185"/>
      <c r="L613" s="185" t="str">
        <f>IFERROR(VLOOKUP(K613,[1]Hoja1!$B$2:$F$14234,2,FALSE),"")</f>
        <v/>
      </c>
      <c r="M613" s="185" t="str">
        <f>IFERROR(VLOOKUP(K613,[1]Hoja1!$B$2:$F$14234,3,FALSE),"")</f>
        <v/>
      </c>
      <c r="N613" s="185" t="str">
        <f>IFERROR(VLOOKUP(K613,[1]Hoja1!$B$2:$F$14234,4,FALSE),"")</f>
        <v/>
      </c>
      <c r="O613" s="193" t="s">
        <v>23445</v>
      </c>
      <c r="P613" s="185" t="s">
        <v>14894</v>
      </c>
      <c r="Q613" s="185"/>
      <c r="R613" s="185"/>
      <c r="S613" s="185"/>
      <c r="T613" s="185" t="s">
        <v>179</v>
      </c>
      <c r="U613" s="185" t="s">
        <v>23446</v>
      </c>
      <c r="V613" s="185" t="s">
        <v>21444</v>
      </c>
      <c r="W613" s="185"/>
      <c r="X613" s="185"/>
      <c r="Y613" s="191"/>
      <c r="Z613" s="187"/>
      <c r="AA613" s="166"/>
      <c r="AB613" s="166" t="s">
        <v>21489</v>
      </c>
      <c r="AC613" s="166"/>
      <c r="AD613" s="166"/>
      <c r="AE613" s="166"/>
      <c r="AF613" s="166"/>
      <c r="AG613" s="166"/>
      <c r="AH613" s="166"/>
      <c r="AI613" s="166"/>
      <c r="AJ613" s="166"/>
      <c r="AK613" s="166"/>
      <c r="AL613" s="166"/>
      <c r="AM613" s="166"/>
      <c r="AN613" s="166"/>
      <c r="AO613" s="166"/>
      <c r="AP613" s="187"/>
      <c r="AQ613" s="180"/>
    </row>
    <row r="614" spans="1:43" s="189" customFormat="1" ht="24.75" customHeight="1" x14ac:dyDescent="0.2">
      <c r="A614" s="180">
        <v>613</v>
      </c>
      <c r="B614" s="181" t="s">
        <v>23447</v>
      </c>
      <c r="C614" s="182" t="s">
        <v>23448</v>
      </c>
      <c r="D614" s="207" t="str">
        <f>+INDEX([2]REPORTE_SEG_EXPEDIENTES!$F$1:$F$3006,MATCH(Tabla13[[#This Row],[REGISTRO]],[2]REPORTE_SEG_EXPEDIENTES!$B$1:$B$3006,0))</f>
        <v>06/07/2023</v>
      </c>
      <c r="E614" s="207"/>
      <c r="F614" s="183" t="s">
        <v>11975</v>
      </c>
      <c r="G614" s="207">
        <v>45152</v>
      </c>
      <c r="H614" s="207">
        <v>45152</v>
      </c>
      <c r="I614" s="207">
        <f t="shared" si="18"/>
        <v>45144</v>
      </c>
      <c r="J614" s="328" t="e">
        <f>IF(I614="-","NO ES TUPA",IF(Tabla5[[#This Row],[FECHA FIRMA]]&lt;=Tabla5[[#This Row],[FECHA DE PLAZO MAXIMO DE ATENCION]],"SI","NO"))</f>
        <v>#VALUE!</v>
      </c>
      <c r="K614" s="185"/>
      <c r="L614" s="185" t="str">
        <f>IFERROR(VLOOKUP(K614,[1]Hoja1!$B$2:$F$14234,2,FALSE),"")</f>
        <v/>
      </c>
      <c r="M614" s="185" t="str">
        <f>IFERROR(VLOOKUP(K614,[1]Hoja1!$B$2:$F$14234,3,FALSE),"")</f>
        <v/>
      </c>
      <c r="N614" s="185" t="str">
        <f>IFERROR(VLOOKUP(K614,[1]Hoja1!$B$2:$F$14234,4,FALSE),"")</f>
        <v/>
      </c>
      <c r="O614" s="193" t="s">
        <v>23449</v>
      </c>
      <c r="P614" s="185" t="s">
        <v>14894</v>
      </c>
      <c r="Q614" s="185"/>
      <c r="R614" s="185"/>
      <c r="S614" s="185"/>
      <c r="T614" s="185" t="s">
        <v>19113</v>
      </c>
      <c r="U614" s="185"/>
      <c r="V614" s="185" t="s">
        <v>1981</v>
      </c>
      <c r="W614" s="185"/>
      <c r="X614" s="185"/>
      <c r="Y614" s="191"/>
      <c r="Z614" s="187"/>
      <c r="AA614" s="166"/>
      <c r="AB614" s="166" t="s">
        <v>21489</v>
      </c>
      <c r="AC614" s="166"/>
      <c r="AD614" s="166"/>
      <c r="AE614" s="166"/>
      <c r="AF614" s="166"/>
      <c r="AG614" s="166"/>
      <c r="AH614" s="166"/>
      <c r="AI614" s="166"/>
      <c r="AJ614" s="166"/>
      <c r="AK614" s="166"/>
      <c r="AL614" s="166"/>
      <c r="AM614" s="166"/>
      <c r="AN614" s="166"/>
      <c r="AO614" s="166"/>
      <c r="AP614" s="187"/>
      <c r="AQ614" s="180"/>
    </row>
    <row r="615" spans="1:43" s="189" customFormat="1" ht="24.75" customHeight="1" x14ac:dyDescent="0.2">
      <c r="A615" s="180">
        <v>614</v>
      </c>
      <c r="B615" s="181" t="s">
        <v>23450</v>
      </c>
      <c r="C615" s="182" t="s">
        <v>23451</v>
      </c>
      <c r="D615" s="207" t="str">
        <f>+INDEX([2]REPORTE_SEG_EXPEDIENTES!$F$1:$F$3006,MATCH(Tabla13[[#This Row],[REGISTRO]],[2]REPORTE_SEG_EXPEDIENTES!$B$1:$B$3006,0))</f>
        <v>06/06/2023</v>
      </c>
      <c r="E615" s="207"/>
      <c r="F615" s="183" t="s">
        <v>11975</v>
      </c>
      <c r="G615" s="207">
        <v>45153</v>
      </c>
      <c r="H615" s="207">
        <v>45153</v>
      </c>
      <c r="I615" s="207">
        <f t="shared" si="18"/>
        <v>45114</v>
      </c>
      <c r="J615" s="328" t="e">
        <f>IF(I615="-","NO ES TUPA",IF(Tabla5[[#This Row],[FECHA FIRMA]]&lt;=Tabla5[[#This Row],[FECHA DE PLAZO MAXIMO DE ATENCION]],"SI","NO"))</f>
        <v>#VALUE!</v>
      </c>
      <c r="K615" s="185"/>
      <c r="L615" s="185" t="str">
        <f>IFERROR(VLOOKUP(K615,[1]Hoja1!$B$2:$F$14234,2,FALSE),"")</f>
        <v/>
      </c>
      <c r="M615" s="185" t="str">
        <f>IFERROR(VLOOKUP(K615,[1]Hoja1!$B$2:$F$14234,3,FALSE),"")</f>
        <v/>
      </c>
      <c r="N615" s="185" t="str">
        <f>IFERROR(VLOOKUP(K615,[1]Hoja1!$B$2:$F$14234,4,FALSE),"")</f>
        <v/>
      </c>
      <c r="O615" s="193" t="s">
        <v>23452</v>
      </c>
      <c r="P615" s="185" t="s">
        <v>14894</v>
      </c>
      <c r="Q615" s="185"/>
      <c r="R615" s="185"/>
      <c r="S615" s="185"/>
      <c r="T615" s="185" t="s">
        <v>342</v>
      </c>
      <c r="U615" s="185" t="s">
        <v>21575</v>
      </c>
      <c r="V615" s="185" t="s">
        <v>1981</v>
      </c>
      <c r="W615" s="185"/>
      <c r="X615" s="185"/>
      <c r="Y615" s="191"/>
      <c r="Z615" s="187"/>
      <c r="AA615" s="166" t="s">
        <v>21489</v>
      </c>
      <c r="AB615" s="166"/>
      <c r="AC615" s="166"/>
      <c r="AD615" s="166"/>
      <c r="AE615" s="166"/>
      <c r="AF615" s="166"/>
      <c r="AG615" s="166"/>
      <c r="AH615" s="166"/>
      <c r="AI615" s="166"/>
      <c r="AJ615" s="166"/>
      <c r="AK615" s="166"/>
      <c r="AL615" s="166"/>
      <c r="AM615" s="166"/>
      <c r="AN615" s="166"/>
      <c r="AO615" s="166"/>
      <c r="AP615" s="187"/>
      <c r="AQ615" s="180"/>
    </row>
    <row r="616" spans="1:43" s="189" customFormat="1" ht="24.75" customHeight="1" x14ac:dyDescent="0.2">
      <c r="A616" s="180">
        <v>615</v>
      </c>
      <c r="B616" s="181" t="s">
        <v>23453</v>
      </c>
      <c r="C616" s="182" t="s">
        <v>23454</v>
      </c>
      <c r="D616" s="207" t="str">
        <f>+INDEX([2]REPORTE_SEG_EXPEDIENTES!$F$1:$F$3006,MATCH(Tabla13[[#This Row],[REGISTRO]],[2]REPORTE_SEG_EXPEDIENTES!$B$1:$B$3006,0))</f>
        <v>11/05/2023</v>
      </c>
      <c r="E616" s="207"/>
      <c r="F616" s="183" t="s">
        <v>11975</v>
      </c>
      <c r="G616" s="207">
        <v>45153</v>
      </c>
      <c r="H616" s="207">
        <v>45153</v>
      </c>
      <c r="I616" s="207">
        <f t="shared" si="18"/>
        <v>45092</v>
      </c>
      <c r="J616" s="328" t="e">
        <f>IF(I616="-","NO ES TUPA",IF(Tabla5[[#This Row],[FECHA FIRMA]]&lt;=Tabla5[[#This Row],[FECHA DE PLAZO MAXIMO DE ATENCION]],"SI","NO"))</f>
        <v>#VALUE!</v>
      </c>
      <c r="K616" s="185"/>
      <c r="L616" s="185" t="str">
        <f>IFERROR(VLOOKUP(K616,[1]Hoja1!$B$2:$F$14234,2,FALSE),"")</f>
        <v/>
      </c>
      <c r="M616" s="185" t="str">
        <f>IFERROR(VLOOKUP(K616,[1]Hoja1!$B$2:$F$14234,3,FALSE),"")</f>
        <v/>
      </c>
      <c r="N616" s="185" t="str">
        <f>IFERROR(VLOOKUP(K616,[1]Hoja1!$B$2:$F$14234,4,FALSE),"")</f>
        <v/>
      </c>
      <c r="O616" s="193" t="s">
        <v>23455</v>
      </c>
      <c r="P616" s="185" t="s">
        <v>14894</v>
      </c>
      <c r="Q616" s="185"/>
      <c r="R616" s="185"/>
      <c r="S616" s="185"/>
      <c r="T616" s="185" t="s">
        <v>342</v>
      </c>
      <c r="U616" s="185" t="s">
        <v>21675</v>
      </c>
      <c r="V616" s="185" t="s">
        <v>1981</v>
      </c>
      <c r="W616" s="185"/>
      <c r="X616" s="185"/>
      <c r="Y616" s="191"/>
      <c r="Z616" s="187"/>
      <c r="AA616" s="166" t="s">
        <v>21489</v>
      </c>
      <c r="AB616" s="166"/>
      <c r="AC616" s="166"/>
      <c r="AD616" s="166"/>
      <c r="AE616" s="166"/>
      <c r="AF616" s="166"/>
      <c r="AG616" s="166"/>
      <c r="AH616" s="166"/>
      <c r="AI616" s="166"/>
      <c r="AJ616" s="166"/>
      <c r="AK616" s="166"/>
      <c r="AL616" s="166"/>
      <c r="AM616" s="166"/>
      <c r="AN616" s="166"/>
      <c r="AO616" s="166"/>
      <c r="AP616" s="187"/>
      <c r="AQ616" s="180"/>
    </row>
    <row r="617" spans="1:43" s="189" customFormat="1" ht="24.75" customHeight="1" x14ac:dyDescent="0.2">
      <c r="A617" s="180">
        <v>616</v>
      </c>
      <c r="B617" s="181" t="s">
        <v>23456</v>
      </c>
      <c r="C617" s="182" t="s">
        <v>23457</v>
      </c>
      <c r="D617" s="207" t="str">
        <f>+INDEX([2]REPORTE_SEG_EXPEDIENTES!$F$1:$F$3006,MATCH(Tabla13[[#This Row],[REGISTRO]],[2]REPORTE_SEG_EXPEDIENTES!$B$1:$B$3006,0))</f>
        <v>10/05/2023</v>
      </c>
      <c r="E617" s="207"/>
      <c r="F617" s="183" t="s">
        <v>11975</v>
      </c>
      <c r="G617" s="207">
        <v>45153</v>
      </c>
      <c r="H617" s="207">
        <v>45153</v>
      </c>
      <c r="I617" s="207">
        <f t="shared" si="18"/>
        <v>45089</v>
      </c>
      <c r="J617" s="328" t="e">
        <f>IF(I617="-","NO ES TUPA",IF(Tabla5[[#This Row],[FECHA FIRMA]]&lt;=Tabla5[[#This Row],[FECHA DE PLAZO MAXIMO DE ATENCION]],"SI","NO"))</f>
        <v>#VALUE!</v>
      </c>
      <c r="K617" s="185"/>
      <c r="L617" s="185" t="str">
        <f>IFERROR(VLOOKUP(K617,[1]Hoja1!$B$2:$F$14234,2,FALSE),"")</f>
        <v/>
      </c>
      <c r="M617" s="185" t="str">
        <f>IFERROR(VLOOKUP(K617,[1]Hoja1!$B$2:$F$14234,3,FALSE),"")</f>
        <v/>
      </c>
      <c r="N617" s="185" t="str">
        <f>IFERROR(VLOOKUP(K617,[1]Hoja1!$B$2:$F$14234,4,FALSE),"")</f>
        <v/>
      </c>
      <c r="O617" s="193" t="s">
        <v>23458</v>
      </c>
      <c r="P617" s="185" t="s">
        <v>14894</v>
      </c>
      <c r="Q617" s="185"/>
      <c r="R617" s="185"/>
      <c r="S617" s="185"/>
      <c r="T617" s="185" t="s">
        <v>19113</v>
      </c>
      <c r="U617" s="185"/>
      <c r="V617" s="185" t="s">
        <v>1981</v>
      </c>
      <c r="W617" s="185"/>
      <c r="X617" s="185"/>
      <c r="Y617" s="191"/>
      <c r="Z617" s="187"/>
      <c r="AA617" s="166"/>
      <c r="AB617" s="166" t="s">
        <v>21489</v>
      </c>
      <c r="AC617" s="166"/>
      <c r="AD617" s="166"/>
      <c r="AE617" s="166"/>
      <c r="AF617" s="166"/>
      <c r="AG617" s="166"/>
      <c r="AH617" s="166"/>
      <c r="AI617" s="166"/>
      <c r="AJ617" s="166"/>
      <c r="AK617" s="166"/>
      <c r="AL617" s="166"/>
      <c r="AM617" s="166"/>
      <c r="AN617" s="166"/>
      <c r="AO617" s="166"/>
      <c r="AP617" s="187"/>
      <c r="AQ617" s="180"/>
    </row>
    <row r="618" spans="1:43" s="189" customFormat="1" ht="24.75" customHeight="1" x14ac:dyDescent="0.2">
      <c r="A618" s="180">
        <v>617</v>
      </c>
      <c r="B618" s="181" t="s">
        <v>23459</v>
      </c>
      <c r="C618" s="182" t="s">
        <v>23460</v>
      </c>
      <c r="D618" s="207" t="str">
        <f>+INDEX([2]REPORTE_SEG_EXPEDIENTES!$F$1:$F$3006,MATCH(Tabla13[[#This Row],[REGISTRO]],[2]REPORTE_SEG_EXPEDIENTES!$B$1:$B$3006,0))</f>
        <v>04/05/2023</v>
      </c>
      <c r="E618" s="207"/>
      <c r="F618" s="183" t="s">
        <v>11975</v>
      </c>
      <c r="G618" s="207">
        <v>45153</v>
      </c>
      <c r="H618" s="207">
        <v>45153</v>
      </c>
      <c r="I618" s="207">
        <f t="shared" si="18"/>
        <v>45079</v>
      </c>
      <c r="J618" s="328" t="e">
        <f>IF(I618="-","NO ES TUPA",IF(Tabla5[[#This Row],[FECHA FIRMA]]&lt;=Tabla5[[#This Row],[FECHA DE PLAZO MAXIMO DE ATENCION]],"SI","NO"))</f>
        <v>#VALUE!</v>
      </c>
      <c r="K618" s="185"/>
      <c r="L618" s="185" t="str">
        <f>IFERROR(VLOOKUP(K618,[1]Hoja1!$B$2:$F$14234,2,FALSE),"")</f>
        <v/>
      </c>
      <c r="M618" s="185" t="str">
        <f>IFERROR(VLOOKUP(K618,[1]Hoja1!$B$2:$F$14234,3,FALSE),"")</f>
        <v/>
      </c>
      <c r="N618" s="185" t="str">
        <f>IFERROR(VLOOKUP(K618,[1]Hoja1!$B$2:$F$14234,4,FALSE),"")</f>
        <v/>
      </c>
      <c r="O618" s="193" t="s">
        <v>23461</v>
      </c>
      <c r="P618" s="185" t="s">
        <v>14894</v>
      </c>
      <c r="Q618" s="185"/>
      <c r="R618" s="185"/>
      <c r="S618" s="185"/>
      <c r="T618" s="185" t="s">
        <v>19113</v>
      </c>
      <c r="U618" s="185"/>
      <c r="V618" s="185" t="s">
        <v>1981</v>
      </c>
      <c r="W618" s="185"/>
      <c r="X618" s="185"/>
      <c r="Y618" s="191"/>
      <c r="Z618" s="187"/>
      <c r="AA618" s="166"/>
      <c r="AB618" s="166" t="s">
        <v>21489</v>
      </c>
      <c r="AC618" s="166"/>
      <c r="AD618" s="166"/>
      <c r="AE618" s="166"/>
      <c r="AF618" s="166"/>
      <c r="AG618" s="166"/>
      <c r="AH618" s="166"/>
      <c r="AI618" s="166"/>
      <c r="AJ618" s="166"/>
      <c r="AK618" s="166"/>
      <c r="AL618" s="166"/>
      <c r="AM618" s="166"/>
      <c r="AN618" s="166"/>
      <c r="AO618" s="166"/>
      <c r="AP618" s="187"/>
      <c r="AQ618" s="180"/>
    </row>
    <row r="619" spans="1:43" s="189" customFormat="1" ht="24.75" customHeight="1" x14ac:dyDescent="0.2">
      <c r="A619" s="180">
        <v>618</v>
      </c>
      <c r="B619" s="181" t="s">
        <v>23462</v>
      </c>
      <c r="C619" s="182" t="s">
        <v>23463</v>
      </c>
      <c r="D619" s="207" t="str">
        <f>+INDEX([2]REPORTE_SEG_EXPEDIENTES!$F$1:$F$3006,MATCH(Tabla13[[#This Row],[REGISTRO]],[2]REPORTE_SEG_EXPEDIENTES!$B$1:$B$3006,0))</f>
        <v>15/05/2023</v>
      </c>
      <c r="E619" s="207"/>
      <c r="F619" s="183" t="s">
        <v>11975</v>
      </c>
      <c r="G619" s="207">
        <v>45153</v>
      </c>
      <c r="H619" s="207">
        <v>45153</v>
      </c>
      <c r="I619" s="207">
        <f t="shared" si="18"/>
        <v>45098</v>
      </c>
      <c r="J619" s="328" t="e">
        <f>IF(I619="-","NO ES TUPA",IF(Tabla5[[#This Row],[FECHA FIRMA]]&lt;=Tabla5[[#This Row],[FECHA DE PLAZO MAXIMO DE ATENCION]],"SI","NO"))</f>
        <v>#VALUE!</v>
      </c>
      <c r="K619" s="185"/>
      <c r="L619" s="185" t="str">
        <f>IFERROR(VLOOKUP(K619,[1]Hoja1!$B$2:$F$14234,2,FALSE),"")</f>
        <v/>
      </c>
      <c r="M619" s="185" t="str">
        <f>IFERROR(VLOOKUP(K619,[1]Hoja1!$B$2:$F$14234,3,FALSE),"")</f>
        <v/>
      </c>
      <c r="N619" s="185" t="str">
        <f>IFERROR(VLOOKUP(K619,[1]Hoja1!$B$2:$F$14234,4,FALSE),"")</f>
        <v/>
      </c>
      <c r="O619" s="193" t="s">
        <v>23464</v>
      </c>
      <c r="P619" s="185" t="s">
        <v>14894</v>
      </c>
      <c r="Q619" s="185"/>
      <c r="R619" s="185"/>
      <c r="S619" s="185"/>
      <c r="T619" s="185" t="s">
        <v>19113</v>
      </c>
      <c r="U619" s="185"/>
      <c r="V619" s="185" t="s">
        <v>1981</v>
      </c>
      <c r="W619" s="185"/>
      <c r="X619" s="185"/>
      <c r="Y619" s="191"/>
      <c r="Z619" s="187"/>
      <c r="AA619" s="166"/>
      <c r="AB619" s="166" t="s">
        <v>21489</v>
      </c>
      <c r="AC619" s="166"/>
      <c r="AD619" s="166"/>
      <c r="AE619" s="166"/>
      <c r="AF619" s="166"/>
      <c r="AG619" s="166"/>
      <c r="AH619" s="166"/>
      <c r="AI619" s="166"/>
      <c r="AJ619" s="166"/>
      <c r="AK619" s="166"/>
      <c r="AL619" s="166"/>
      <c r="AM619" s="166"/>
      <c r="AN619" s="166"/>
      <c r="AO619" s="166"/>
      <c r="AP619" s="187"/>
      <c r="AQ619" s="180"/>
    </row>
    <row r="620" spans="1:43" s="189" customFormat="1" ht="24.75" customHeight="1" x14ac:dyDescent="0.2">
      <c r="A620" s="180">
        <v>619</v>
      </c>
      <c r="B620" s="181" t="s">
        <v>23465</v>
      </c>
      <c r="C620" s="182" t="s">
        <v>23466</v>
      </c>
      <c r="D620" s="207" t="str">
        <f>+INDEX([2]REPORTE_SEG_EXPEDIENTES!$F$1:$F$3006,MATCH(Tabla13[[#This Row],[REGISTRO]],[2]REPORTE_SEG_EXPEDIENTES!$B$1:$B$3006,0))</f>
        <v>13/06/2023</v>
      </c>
      <c r="E620" s="207"/>
      <c r="F620" s="183" t="s">
        <v>11975</v>
      </c>
      <c r="G620" s="207">
        <v>45153</v>
      </c>
      <c r="H620" s="207">
        <v>45153</v>
      </c>
      <c r="I620" s="207">
        <f t="shared" si="18"/>
        <v>45127</v>
      </c>
      <c r="J620" s="328" t="e">
        <f>IF(I620="-","NO ES TUPA",IF(Tabla5[[#This Row],[FECHA FIRMA]]&lt;=Tabla5[[#This Row],[FECHA DE PLAZO MAXIMO DE ATENCION]],"SI","NO"))</f>
        <v>#VALUE!</v>
      </c>
      <c r="K620" s="185">
        <v>38109</v>
      </c>
      <c r="L620" s="185" t="str">
        <f>IFERROR(VLOOKUP(K620,[1]Hoja1!$B$2:$F$14234,2,FALSE),"")</f>
        <v>HUACHO CINCO</v>
      </c>
      <c r="M620" s="185" t="str">
        <f>IFERROR(VLOOKUP(K620,[1]Hoja1!$B$2:$F$14234,3,FALSE),"")</f>
        <v>IO-38109-PM</v>
      </c>
      <c r="N620" s="185" t="str">
        <f>IFERROR(VLOOKUP(K620,[1]Hoja1!$B$2:$F$14234,4,FALSE),"")</f>
        <v>PESQUERA MAJAT S.A.C.</v>
      </c>
      <c r="O620" s="193" t="s">
        <v>23467</v>
      </c>
      <c r="P620" s="185" t="s">
        <v>14894</v>
      </c>
      <c r="Q620" s="185"/>
      <c r="R620" s="185"/>
      <c r="S620" s="185"/>
      <c r="T620" s="185" t="s">
        <v>21450</v>
      </c>
      <c r="U620" s="185"/>
      <c r="V620" s="185" t="s">
        <v>21444</v>
      </c>
      <c r="W620" s="185"/>
      <c r="X620" s="185"/>
      <c r="Y620" s="191"/>
      <c r="Z620" s="187"/>
      <c r="AA620" s="166" t="s">
        <v>21489</v>
      </c>
      <c r="AB620" s="166" t="s">
        <v>21489</v>
      </c>
      <c r="AC620" s="166"/>
      <c r="AD620" s="166"/>
      <c r="AE620" s="166"/>
      <c r="AF620" s="166"/>
      <c r="AG620" s="166"/>
      <c r="AH620" s="166"/>
      <c r="AI620" s="166"/>
      <c r="AJ620" s="166"/>
      <c r="AK620" s="166"/>
      <c r="AL620" s="166"/>
      <c r="AM620" s="166"/>
      <c r="AN620" s="166"/>
      <c r="AO620" s="166"/>
      <c r="AP620" s="187"/>
      <c r="AQ620" s="180"/>
    </row>
    <row r="621" spans="1:43" s="189" customFormat="1" ht="24.75" customHeight="1" x14ac:dyDescent="0.2">
      <c r="A621" s="180">
        <v>620</v>
      </c>
      <c r="B621" s="181" t="s">
        <v>23468</v>
      </c>
      <c r="C621" s="182" t="s">
        <v>23469</v>
      </c>
      <c r="D621" s="207" t="str">
        <f>+INDEX([2]REPORTE_SEG_EXPEDIENTES!$F$1:$F$3006,MATCH(Tabla13[[#This Row],[REGISTRO]],[2]REPORTE_SEG_EXPEDIENTES!$B$1:$B$3006,0))</f>
        <v>25/05/2023</v>
      </c>
      <c r="E621" s="207"/>
      <c r="F621" s="183" t="s">
        <v>11975</v>
      </c>
      <c r="G621" s="207">
        <v>45153</v>
      </c>
      <c r="H621" s="207">
        <v>45153</v>
      </c>
      <c r="I621" s="207">
        <f t="shared" si="18"/>
        <v>45073</v>
      </c>
      <c r="J621" s="328" t="e">
        <f>IF(I621="-","NO ES TUPA",IF(Tabla5[[#This Row],[FECHA FIRMA]]&lt;=Tabla5[[#This Row],[FECHA DE PLAZO MAXIMO DE ATENCION]],"SI","NO"))</f>
        <v>#VALUE!</v>
      </c>
      <c r="K621" s="185">
        <v>19579</v>
      </c>
      <c r="L621" s="185" t="str">
        <f>IFERROR(VLOOKUP(K621,[1]Hoja1!$B$2:$F$14234,2,FALSE),"")</f>
        <v>MARIA JOSE</v>
      </c>
      <c r="M621" s="185" t="str">
        <f>IFERROR(VLOOKUP(K621,[1]Hoja1!$B$2:$F$14234,3,FALSE),"")</f>
        <v>CO-19579-PM</v>
      </c>
      <c r="N621" s="185" t="str">
        <f>IFERROR(VLOOKUP(K621,[1]Hoja1!$B$2:$F$14234,4,FALSE),"")</f>
        <v>PESQUERA DIAMANTE S.A.</v>
      </c>
      <c r="O621" s="193" t="s">
        <v>23470</v>
      </c>
      <c r="P621" s="185" t="s">
        <v>14894</v>
      </c>
      <c r="Q621" s="185"/>
      <c r="R621" s="185"/>
      <c r="S621" s="185"/>
      <c r="T621" s="185" t="s">
        <v>21450</v>
      </c>
      <c r="U621" s="185"/>
      <c r="V621" s="185" t="s">
        <v>21444</v>
      </c>
      <c r="W621" s="185"/>
      <c r="X621" s="185" t="s">
        <v>23471</v>
      </c>
      <c r="Y621" s="191"/>
      <c r="Z621" s="187"/>
      <c r="AA621" s="166" t="s">
        <v>21489</v>
      </c>
      <c r="AB621" s="166"/>
      <c r="AC621" s="166"/>
      <c r="AD621" s="166"/>
      <c r="AE621" s="166"/>
      <c r="AF621" s="166"/>
      <c r="AG621" s="166"/>
      <c r="AH621" s="166"/>
      <c r="AI621" s="166"/>
      <c r="AJ621" s="166"/>
      <c r="AK621" s="166"/>
      <c r="AL621" s="166"/>
      <c r="AM621" s="166"/>
      <c r="AN621" s="166"/>
      <c r="AO621" s="166"/>
      <c r="AP621" s="187"/>
      <c r="AQ621" s="180"/>
    </row>
    <row r="622" spans="1:43" s="189" customFormat="1" ht="24.75" customHeight="1" x14ac:dyDescent="0.2">
      <c r="A622" s="180">
        <v>621</v>
      </c>
      <c r="B622" s="181" t="s">
        <v>23472</v>
      </c>
      <c r="C622" s="182" t="s">
        <v>23473</v>
      </c>
      <c r="D622" s="207" t="e">
        <f>+INDEX([2]REPORTE_SEG_EXPEDIENTES!$F$1:$F$3006,MATCH(Tabla13[[#This Row],[REGISTRO]],[2]REPORTE_SEG_EXPEDIENTES!$B$1:$B$3006,0))</f>
        <v>#N/A</v>
      </c>
      <c r="E622" s="207"/>
      <c r="F622" s="183" t="s">
        <v>11975</v>
      </c>
      <c r="G622" s="207" t="s">
        <v>23474</v>
      </c>
      <c r="H622" s="207" t="s">
        <v>23474</v>
      </c>
      <c r="I622" s="207" t="e">
        <f t="shared" si="18"/>
        <v>#N/A</v>
      </c>
      <c r="J622" s="328" t="e">
        <f>IF(I622="-","NO ES TUPA",IF(Tabla5[[#This Row],[FECHA FIRMA]]&lt;=Tabla5[[#This Row],[FECHA DE PLAZO MAXIMO DE ATENCION]],"SI","NO"))</f>
        <v>#N/A</v>
      </c>
      <c r="K622" s="185"/>
      <c r="L622" s="185" t="str">
        <f>IFERROR(VLOOKUP(K622,[1]Hoja1!$B$2:$F$14234,2,FALSE),"")</f>
        <v/>
      </c>
      <c r="M622" s="185" t="str">
        <f>IFERROR(VLOOKUP(K622,[1]Hoja1!$B$2:$F$14234,3,FALSE),"")</f>
        <v/>
      </c>
      <c r="N622" s="185" t="str">
        <f>IFERROR(VLOOKUP(K622,[1]Hoja1!$B$2:$F$14234,4,FALSE),"")</f>
        <v/>
      </c>
      <c r="O622" s="193" t="s">
        <v>23475</v>
      </c>
      <c r="P622" s="185" t="s">
        <v>14894</v>
      </c>
      <c r="Q622" s="185"/>
      <c r="R622" s="185"/>
      <c r="S622" s="185"/>
      <c r="T622" s="185" t="s">
        <v>179</v>
      </c>
      <c r="U622" s="185" t="s">
        <v>23476</v>
      </c>
      <c r="V622" s="185" t="s">
        <v>21444</v>
      </c>
      <c r="W622" s="185"/>
      <c r="X622" s="185" t="s">
        <v>21928</v>
      </c>
      <c r="Y622" s="191"/>
      <c r="Z622" s="187"/>
      <c r="AA622" s="166" t="s">
        <v>21489</v>
      </c>
      <c r="AB622" s="166"/>
      <c r="AC622" s="166"/>
      <c r="AD622" s="166"/>
      <c r="AE622" s="166"/>
      <c r="AF622" s="166"/>
      <c r="AG622" s="166"/>
      <c r="AH622" s="166"/>
      <c r="AI622" s="166"/>
      <c r="AJ622" s="166"/>
      <c r="AK622" s="166"/>
      <c r="AL622" s="166"/>
      <c r="AM622" s="166"/>
      <c r="AN622" s="166"/>
      <c r="AO622" s="166"/>
      <c r="AP622" s="187"/>
      <c r="AQ622" s="180"/>
    </row>
    <row r="623" spans="1:43" s="189" customFormat="1" ht="24.75" customHeight="1" x14ac:dyDescent="0.2">
      <c r="A623" s="180">
        <v>622</v>
      </c>
      <c r="B623" s="181" t="s">
        <v>23477</v>
      </c>
      <c r="C623" s="182" t="s">
        <v>23478</v>
      </c>
      <c r="D623" s="207" t="str">
        <f>+INDEX([2]REPORTE_SEG_EXPEDIENTES!$F$1:$F$3006,MATCH(Tabla13[[#This Row],[REGISTRO]],[2]REPORTE_SEG_EXPEDIENTES!$B$1:$B$3006,0))</f>
        <v>14/08/2023</v>
      </c>
      <c r="E623" s="207"/>
      <c r="F623" s="183" t="s">
        <v>11975</v>
      </c>
      <c r="G623" s="207" t="s">
        <v>23474</v>
      </c>
      <c r="H623" s="207" t="s">
        <v>23474</v>
      </c>
      <c r="I623" s="207">
        <f t="shared" si="18"/>
        <v>45189</v>
      </c>
      <c r="J623" s="328" t="e">
        <f>IF(I623="-","NO ES TUPA",IF(Tabla5[[#This Row],[FECHA FIRMA]]&lt;=Tabla5[[#This Row],[FECHA DE PLAZO MAXIMO DE ATENCION]],"SI","NO"))</f>
        <v>#VALUE!</v>
      </c>
      <c r="K623" s="185"/>
      <c r="L623" s="185" t="str">
        <f>IFERROR(VLOOKUP(K623,[1]Hoja1!$B$2:$F$14234,2,FALSE),"")</f>
        <v/>
      </c>
      <c r="M623" s="185" t="str">
        <f>IFERROR(VLOOKUP(K623,[1]Hoja1!$B$2:$F$14234,3,FALSE),"")</f>
        <v/>
      </c>
      <c r="N623" s="185" t="str">
        <f>IFERROR(VLOOKUP(K623,[1]Hoja1!$B$2:$F$14234,4,FALSE),"")</f>
        <v/>
      </c>
      <c r="O623" s="193" t="s">
        <v>23479</v>
      </c>
      <c r="P623" s="185" t="s">
        <v>14894</v>
      </c>
      <c r="Q623" s="185"/>
      <c r="R623" s="185"/>
      <c r="S623" s="185"/>
      <c r="T623" s="185" t="s">
        <v>179</v>
      </c>
      <c r="U623" s="185" t="s">
        <v>23208</v>
      </c>
      <c r="V623" s="185" t="s">
        <v>21444</v>
      </c>
      <c r="W623" s="185"/>
      <c r="X623" s="185"/>
      <c r="Y623" s="191"/>
      <c r="Z623" s="187"/>
      <c r="AA623" s="166"/>
      <c r="AB623" s="166" t="s">
        <v>21489</v>
      </c>
      <c r="AC623" s="166"/>
      <c r="AD623" s="166"/>
      <c r="AE623" s="166"/>
      <c r="AF623" s="166"/>
      <c r="AG623" s="166"/>
      <c r="AH623" s="166"/>
      <c r="AI623" s="166"/>
      <c r="AJ623" s="166"/>
      <c r="AK623" s="166"/>
      <c r="AL623" s="166"/>
      <c r="AM623" s="166"/>
      <c r="AN623" s="166"/>
      <c r="AO623" s="166"/>
      <c r="AP623" s="187"/>
      <c r="AQ623" s="180"/>
    </row>
    <row r="624" spans="1:43" s="189" customFormat="1" ht="24.75" customHeight="1" x14ac:dyDescent="0.2">
      <c r="A624" s="180">
        <v>623</v>
      </c>
      <c r="B624" s="181" t="s">
        <v>23480</v>
      </c>
      <c r="C624" s="182" t="s">
        <v>23481</v>
      </c>
      <c r="D624" s="207" t="str">
        <f>+INDEX([2]REPORTE_SEG_EXPEDIENTES!$F$1:$F$3006,MATCH(Tabla13[[#This Row],[REGISTRO]],[2]REPORTE_SEG_EXPEDIENTES!$B$1:$B$3006,0))</f>
        <v>06/06/2023</v>
      </c>
      <c r="E624" s="207"/>
      <c r="F624" s="183" t="s">
        <v>11975</v>
      </c>
      <c r="G624" s="207" t="s">
        <v>23474</v>
      </c>
      <c r="H624" s="207" t="s">
        <v>23474</v>
      </c>
      <c r="I624" s="207">
        <f t="shared" si="18"/>
        <v>45114</v>
      </c>
      <c r="J624" s="328" t="e">
        <f>IF(I624="-","NO ES TUPA",IF(Tabla5[[#This Row],[FECHA FIRMA]]&lt;=Tabla5[[#This Row],[FECHA DE PLAZO MAXIMO DE ATENCION]],"SI","NO"))</f>
        <v>#VALUE!</v>
      </c>
      <c r="K624" s="185"/>
      <c r="L624" s="185" t="str">
        <f>IFERROR(VLOOKUP(K624,[1]Hoja1!$B$2:$F$14234,2,FALSE),"")</f>
        <v/>
      </c>
      <c r="M624" s="185" t="str">
        <f>IFERROR(VLOOKUP(K624,[1]Hoja1!$B$2:$F$14234,3,FALSE),"")</f>
        <v/>
      </c>
      <c r="N624" s="185" t="str">
        <f>IFERROR(VLOOKUP(K624,[1]Hoja1!$B$2:$F$14234,4,FALSE),"")</f>
        <v/>
      </c>
      <c r="O624" s="193" t="s">
        <v>23482</v>
      </c>
      <c r="P624" s="185" t="s">
        <v>14894</v>
      </c>
      <c r="Q624" s="185"/>
      <c r="R624" s="185"/>
      <c r="S624" s="185"/>
      <c r="T624" s="185" t="s">
        <v>19113</v>
      </c>
      <c r="U624" s="185"/>
      <c r="V624" s="185" t="s">
        <v>1981</v>
      </c>
      <c r="W624" s="185"/>
      <c r="X624" s="185"/>
      <c r="Y624" s="191"/>
      <c r="Z624" s="187"/>
      <c r="AA624" s="166"/>
      <c r="AB624" s="166" t="s">
        <v>21489</v>
      </c>
      <c r="AC624" s="166"/>
      <c r="AD624" s="166"/>
      <c r="AE624" s="166"/>
      <c r="AF624" s="166"/>
      <c r="AG624" s="166"/>
      <c r="AH624" s="166"/>
      <c r="AI624" s="166"/>
      <c r="AJ624" s="166"/>
      <c r="AK624" s="166"/>
      <c r="AL624" s="166"/>
      <c r="AM624" s="166"/>
      <c r="AN624" s="166"/>
      <c r="AO624" s="166"/>
      <c r="AP624" s="187"/>
      <c r="AQ624" s="180"/>
    </row>
    <row r="625" spans="1:43" s="189" customFormat="1" ht="24.75" customHeight="1" x14ac:dyDescent="0.2">
      <c r="A625" s="180">
        <v>624</v>
      </c>
      <c r="B625" s="181" t="s">
        <v>23483</v>
      </c>
      <c r="C625" s="182" t="s">
        <v>23484</v>
      </c>
      <c r="D625" s="207" t="str">
        <f>+INDEX([2]REPORTE_SEG_EXPEDIENTES!$F$1:$F$3006,MATCH(Tabla13[[#This Row],[REGISTRO]],[2]REPORTE_SEG_EXPEDIENTES!$B$1:$B$3006,0))</f>
        <v>25/05/2023</v>
      </c>
      <c r="E625" s="207"/>
      <c r="F625" s="183" t="s">
        <v>11975</v>
      </c>
      <c r="G625" s="207" t="s">
        <v>23474</v>
      </c>
      <c r="H625" s="207" t="s">
        <v>23474</v>
      </c>
      <c r="I625" s="207">
        <f t="shared" si="18"/>
        <v>45073</v>
      </c>
      <c r="J625" s="328" t="e">
        <f>IF(I625="-","NO ES TUPA",IF(Tabla5[[#This Row],[FECHA FIRMA]]&lt;=Tabla5[[#This Row],[FECHA DE PLAZO MAXIMO DE ATENCION]],"SI","NO"))</f>
        <v>#VALUE!</v>
      </c>
      <c r="K625" s="185"/>
      <c r="L625" s="185" t="str">
        <f>IFERROR(VLOOKUP(K625,[1]Hoja1!$B$2:$F$14234,2,FALSE),"")</f>
        <v/>
      </c>
      <c r="M625" s="185" t="str">
        <f>IFERROR(VLOOKUP(K625,[1]Hoja1!$B$2:$F$14234,3,FALSE),"")</f>
        <v/>
      </c>
      <c r="N625" s="185" t="str">
        <f>IFERROR(VLOOKUP(K625,[1]Hoja1!$B$2:$F$14234,4,FALSE),"")</f>
        <v/>
      </c>
      <c r="O625" s="193" t="s">
        <v>23485</v>
      </c>
      <c r="P625" s="185" t="s">
        <v>14894</v>
      </c>
      <c r="Q625" s="185"/>
      <c r="R625" s="185"/>
      <c r="S625" s="185"/>
      <c r="T625" s="185" t="s">
        <v>19113</v>
      </c>
      <c r="U625" s="185"/>
      <c r="V625" s="185" t="s">
        <v>1981</v>
      </c>
      <c r="W625" s="185"/>
      <c r="X625" s="185" t="s">
        <v>19419</v>
      </c>
      <c r="Y625" s="191"/>
      <c r="Z625" s="187"/>
      <c r="AA625" s="166"/>
      <c r="AB625" s="166" t="s">
        <v>21489</v>
      </c>
      <c r="AC625" s="166"/>
      <c r="AD625" s="166"/>
      <c r="AE625" s="166"/>
      <c r="AF625" s="166"/>
      <c r="AG625" s="166"/>
      <c r="AH625" s="166"/>
      <c r="AI625" s="166"/>
      <c r="AJ625" s="166"/>
      <c r="AK625" s="166"/>
      <c r="AL625" s="166"/>
      <c r="AM625" s="166"/>
      <c r="AN625" s="166"/>
      <c r="AO625" s="166"/>
      <c r="AP625" s="187"/>
      <c r="AQ625" s="180"/>
    </row>
    <row r="626" spans="1:43" s="189" customFormat="1" ht="24.75" customHeight="1" x14ac:dyDescent="0.2">
      <c r="A626" s="180">
        <v>625</v>
      </c>
      <c r="B626" s="181" t="s">
        <v>23486</v>
      </c>
      <c r="C626" s="182" t="s">
        <v>23487</v>
      </c>
      <c r="D626" s="207" t="str">
        <f>+INDEX([2]REPORTE_SEG_EXPEDIENTES!$F$1:$F$3006,MATCH(Tabla13[[#This Row],[REGISTRO]],[2]REPORTE_SEG_EXPEDIENTES!$B$1:$B$3006,0))</f>
        <v>12/05/2023</v>
      </c>
      <c r="E626" s="207"/>
      <c r="F626" s="183" t="s">
        <v>11975</v>
      </c>
      <c r="G626" s="207" t="s">
        <v>23474</v>
      </c>
      <c r="H626" s="207" t="s">
        <v>23474</v>
      </c>
      <c r="I626" s="207">
        <f t="shared" si="18"/>
        <v>45093</v>
      </c>
      <c r="J626" s="328" t="e">
        <f>IF(I626="-","NO ES TUPA",IF(Tabla5[[#This Row],[FECHA FIRMA]]&lt;=Tabla5[[#This Row],[FECHA DE PLAZO MAXIMO DE ATENCION]],"SI","NO"))</f>
        <v>#VALUE!</v>
      </c>
      <c r="K626" s="185"/>
      <c r="L626" s="185" t="str">
        <f>IFERROR(VLOOKUP(K626,[1]Hoja1!$B$2:$F$14234,2,FALSE),"")</f>
        <v/>
      </c>
      <c r="M626" s="185" t="str">
        <f>IFERROR(VLOOKUP(K626,[1]Hoja1!$B$2:$F$14234,3,FALSE),"")</f>
        <v/>
      </c>
      <c r="N626" s="185" t="str">
        <f>IFERROR(VLOOKUP(K626,[1]Hoja1!$B$2:$F$14234,4,FALSE),"")</f>
        <v/>
      </c>
      <c r="O626" s="193" t="s">
        <v>23488</v>
      </c>
      <c r="P626" s="185" t="s">
        <v>14894</v>
      </c>
      <c r="Q626" s="185"/>
      <c r="R626" s="185"/>
      <c r="S626" s="185"/>
      <c r="T626" s="185" t="s">
        <v>19113</v>
      </c>
      <c r="U626" s="185"/>
      <c r="V626" s="185" t="s">
        <v>1981</v>
      </c>
      <c r="W626" s="185"/>
      <c r="X626" s="185" t="s">
        <v>19419</v>
      </c>
      <c r="Y626" s="191"/>
      <c r="Z626" s="187"/>
      <c r="AA626" s="166"/>
      <c r="AB626" s="166" t="s">
        <v>21489</v>
      </c>
      <c r="AC626" s="166"/>
      <c r="AD626" s="166" t="s">
        <v>21489</v>
      </c>
      <c r="AE626" s="166"/>
      <c r="AF626" s="166"/>
      <c r="AG626" s="166"/>
      <c r="AH626" s="166"/>
      <c r="AI626" s="166"/>
      <c r="AJ626" s="166"/>
      <c r="AK626" s="166"/>
      <c r="AL626" s="166"/>
      <c r="AM626" s="166"/>
      <c r="AN626" s="166"/>
      <c r="AO626" s="166"/>
      <c r="AP626" s="187"/>
      <c r="AQ626" s="180"/>
    </row>
    <row r="627" spans="1:43" s="189" customFormat="1" ht="24.75" customHeight="1" x14ac:dyDescent="0.2">
      <c r="A627" s="180">
        <v>626</v>
      </c>
      <c r="B627" s="181" t="s">
        <v>23489</v>
      </c>
      <c r="C627" s="182" t="s">
        <v>23490</v>
      </c>
      <c r="D627" s="207" t="str">
        <f>+INDEX([2]REPORTE_SEG_EXPEDIENTES!$F$1:$F$3006,MATCH(Tabla13[[#This Row],[REGISTRO]],[2]REPORTE_SEG_EXPEDIENTES!$B$1:$B$3006,0))</f>
        <v>21/02/2023</v>
      </c>
      <c r="E627" s="207"/>
      <c r="F627" s="183" t="s">
        <v>11975</v>
      </c>
      <c r="G627" s="207" t="s">
        <v>23474</v>
      </c>
      <c r="H627" s="207" t="s">
        <v>23474</v>
      </c>
      <c r="I627" s="207">
        <f t="shared" si="18"/>
        <v>44981</v>
      </c>
      <c r="J627" s="328" t="e">
        <f>IF(I627="-","NO ES TUPA",IF(Tabla5[[#This Row],[FECHA FIRMA]]&lt;=Tabla5[[#This Row],[FECHA DE PLAZO MAXIMO DE ATENCION]],"SI","NO"))</f>
        <v>#VALUE!</v>
      </c>
      <c r="K627" s="185"/>
      <c r="L627" s="185" t="str">
        <f>IFERROR(VLOOKUP(K627,[1]Hoja1!$B$2:$F$14234,2,FALSE),"")</f>
        <v/>
      </c>
      <c r="M627" s="185" t="str">
        <f>IFERROR(VLOOKUP(K627,[1]Hoja1!$B$2:$F$14234,3,FALSE),"")</f>
        <v/>
      </c>
      <c r="N627" s="185" t="str">
        <f>IFERROR(VLOOKUP(K627,[1]Hoja1!$B$2:$F$14234,4,FALSE),"")</f>
        <v/>
      </c>
      <c r="O627" s="193" t="s">
        <v>23491</v>
      </c>
      <c r="P627" s="185" t="s">
        <v>14894</v>
      </c>
      <c r="Q627" s="185"/>
      <c r="R627" s="185"/>
      <c r="S627" s="185"/>
      <c r="T627" s="185" t="s">
        <v>19115</v>
      </c>
      <c r="U627" s="185"/>
      <c r="V627" s="185" t="s">
        <v>1981</v>
      </c>
      <c r="W627" s="185"/>
      <c r="X627" s="185"/>
      <c r="Y627" s="191"/>
      <c r="Z627" s="187"/>
      <c r="AA627" s="166"/>
      <c r="AB627" s="166" t="s">
        <v>21489</v>
      </c>
      <c r="AC627" s="166"/>
      <c r="AD627" s="166" t="s">
        <v>21489</v>
      </c>
      <c r="AE627" s="166"/>
      <c r="AF627" s="166"/>
      <c r="AG627" s="166"/>
      <c r="AH627" s="166"/>
      <c r="AI627" s="166"/>
      <c r="AJ627" s="166"/>
      <c r="AK627" s="166"/>
      <c r="AL627" s="166"/>
      <c r="AM627" s="166"/>
      <c r="AN627" s="166"/>
      <c r="AO627" s="166"/>
      <c r="AP627" s="187"/>
      <c r="AQ627" s="180"/>
    </row>
    <row r="628" spans="1:43" ht="24.75" customHeight="1" x14ac:dyDescent="0.25">
      <c r="A628" s="180">
        <v>627</v>
      </c>
      <c r="B628" s="181" t="s">
        <v>23492</v>
      </c>
      <c r="C628" s="182" t="s">
        <v>23493</v>
      </c>
      <c r="D628" s="207" t="str">
        <f>+INDEX([2]REPORTE_SEG_EXPEDIENTES!$F$1:$F$3006,MATCH(Tabla13[[#This Row],[REGISTRO]],[2]REPORTE_SEG_EXPEDIENTES!$B$1:$B$3006,0))</f>
        <v>22/06/2023</v>
      </c>
      <c r="E628" s="207"/>
      <c r="F628" s="183" t="s">
        <v>11975</v>
      </c>
      <c r="G628" s="207" t="s">
        <v>23474</v>
      </c>
      <c r="H628" s="207" t="s">
        <v>23474</v>
      </c>
      <c r="I628" s="207">
        <f t="shared" si="18"/>
        <v>45100</v>
      </c>
      <c r="J628" s="328" t="e">
        <f>IF(I628="-","NO ES TUPA",IF(Tabla5[[#This Row],[FECHA FIRMA]]&lt;=Tabla5[[#This Row],[FECHA DE PLAZO MAXIMO DE ATENCION]],"SI","NO"))</f>
        <v>#VALUE!</v>
      </c>
      <c r="K628" s="185">
        <v>1517</v>
      </c>
      <c r="L628" s="185" t="str">
        <f>IFERROR(VLOOKUP(K628,[1]Hoja1!$B$2:$F$14234,2,FALSE),"")</f>
        <v>MARGARITA ISABEL</v>
      </c>
      <c r="M628" s="185" t="str">
        <f>IFERROR(VLOOKUP(K628,[1]Hoja1!$B$2:$F$14234,3,FALSE),"")</f>
        <v>PL-1517-CM</v>
      </c>
      <c r="N628" s="185" t="s">
        <v>23494</v>
      </c>
      <c r="O628" s="193" t="s">
        <v>23495</v>
      </c>
      <c r="P628" s="185" t="s">
        <v>14894</v>
      </c>
      <c r="Q628" s="185"/>
      <c r="R628" s="185"/>
      <c r="S628" s="185"/>
      <c r="T628" s="185" t="s">
        <v>78</v>
      </c>
      <c r="U628" s="185"/>
      <c r="V628" s="185" t="s">
        <v>1981</v>
      </c>
      <c r="W628" s="185" t="s">
        <v>5783</v>
      </c>
      <c r="X628" s="185"/>
      <c r="Y628" s="191"/>
      <c r="Z628" s="187"/>
      <c r="AA628" s="166" t="s">
        <v>21489</v>
      </c>
      <c r="AB628" s="166"/>
      <c r="AC628" s="166" t="s">
        <v>21489</v>
      </c>
      <c r="AD628" s="166"/>
      <c r="AE628" s="166"/>
      <c r="AF628" s="166"/>
      <c r="AG628" s="166"/>
      <c r="AH628" s="166"/>
      <c r="AI628" s="166"/>
      <c r="AJ628" s="166"/>
      <c r="AK628" s="166"/>
      <c r="AL628" s="166"/>
      <c r="AM628" s="166"/>
      <c r="AN628" s="166"/>
      <c r="AO628" s="166"/>
      <c r="AP628" s="187"/>
      <c r="AQ628" s="180"/>
    </row>
    <row r="629" spans="1:43" s="189" customFormat="1" ht="24.75" customHeight="1" x14ac:dyDescent="0.2">
      <c r="A629" s="180">
        <v>628</v>
      </c>
      <c r="B629" s="181" t="s">
        <v>23496</v>
      </c>
      <c r="C629" s="182" t="s">
        <v>23497</v>
      </c>
      <c r="D629" s="207" t="str">
        <f>+INDEX([2]REPORTE_SEG_EXPEDIENTES!$F$1:$F$3006,MATCH(Tabla13[[#This Row],[REGISTRO]],[2]REPORTE_SEG_EXPEDIENTES!$B$1:$B$3006,0))</f>
        <v>05/04/2023</v>
      </c>
      <c r="E629" s="207"/>
      <c r="F629" s="183" t="s">
        <v>11975</v>
      </c>
      <c r="G629" s="207" t="s">
        <v>23474</v>
      </c>
      <c r="H629" s="207" t="s">
        <v>23474</v>
      </c>
      <c r="I629" s="207">
        <f t="shared" si="18"/>
        <v>45050</v>
      </c>
      <c r="J629" s="328" t="e">
        <f>IF(I629="-","NO ES TUPA",IF(Tabla5[[#This Row],[FECHA FIRMA]]&lt;=Tabla5[[#This Row],[FECHA DE PLAZO MAXIMO DE ATENCION]],"SI","NO"))</f>
        <v>#VALUE!</v>
      </c>
      <c r="K629" s="185"/>
      <c r="L629" s="185" t="str">
        <f>IFERROR(VLOOKUP(K629,[1]Hoja1!$B$2:$F$14234,2,FALSE),"")</f>
        <v/>
      </c>
      <c r="M629" s="185" t="str">
        <f>IFERROR(VLOOKUP(K629,[1]Hoja1!$B$2:$F$14234,3,FALSE),"")</f>
        <v/>
      </c>
      <c r="N629" s="185" t="str">
        <f>IFERROR(VLOOKUP(K629,[1]Hoja1!$B$2:$F$14234,4,FALSE),"")</f>
        <v/>
      </c>
      <c r="O629" s="193" t="s">
        <v>23498</v>
      </c>
      <c r="P629" s="185" t="s">
        <v>15859</v>
      </c>
      <c r="Q629" s="185"/>
      <c r="R629" s="185"/>
      <c r="S629" s="185"/>
      <c r="T629" s="185" t="s">
        <v>19119</v>
      </c>
      <c r="U629" s="185"/>
      <c r="V629" s="185" t="s">
        <v>1981</v>
      </c>
      <c r="W629" s="185"/>
      <c r="X629" s="185"/>
      <c r="Y629" s="191"/>
      <c r="Z629" s="187"/>
      <c r="AA629" s="166"/>
      <c r="AB629" s="166"/>
      <c r="AC629" s="166" t="s">
        <v>21489</v>
      </c>
      <c r="AD629" s="166"/>
      <c r="AE629" s="166" t="s">
        <v>21489</v>
      </c>
      <c r="AF629" s="166"/>
      <c r="AG629" s="166"/>
      <c r="AH629" s="166"/>
      <c r="AI629" s="166"/>
      <c r="AJ629" s="166"/>
      <c r="AK629" s="166"/>
      <c r="AL629" s="166"/>
      <c r="AM629" s="166"/>
      <c r="AN629" s="166"/>
      <c r="AO629" s="166"/>
      <c r="AP629" s="187"/>
      <c r="AQ629" s="180"/>
    </row>
    <row r="630" spans="1:43" s="189" customFormat="1" ht="24.75" customHeight="1" x14ac:dyDescent="0.2">
      <c r="A630" s="180">
        <v>629</v>
      </c>
      <c r="B630" s="181" t="s">
        <v>23499</v>
      </c>
      <c r="C630" s="182" t="s">
        <v>23500</v>
      </c>
      <c r="D630" s="207" t="str">
        <f>+INDEX([2]REPORTE_SEG_EXPEDIENTES!$F$1:$F$3006,MATCH(Tabla13[[#This Row],[REGISTRO]],[2]REPORTE_SEG_EXPEDIENTES!$B$1:$B$3006,0))</f>
        <v>23/05/2023</v>
      </c>
      <c r="E630" s="207"/>
      <c r="F630" s="183" t="s">
        <v>11975</v>
      </c>
      <c r="G630" s="207" t="s">
        <v>23474</v>
      </c>
      <c r="H630" s="207" t="s">
        <v>23474</v>
      </c>
      <c r="I630" s="207">
        <f t="shared" si="18"/>
        <v>45069</v>
      </c>
      <c r="J630" s="328" t="e">
        <f>IF(I630="-","NO ES TUPA",IF(Tabla5[[#This Row],[FECHA FIRMA]]&lt;=Tabla5[[#This Row],[FECHA DE PLAZO MAXIMO DE ATENCION]],"SI","NO"))</f>
        <v>#VALUE!</v>
      </c>
      <c r="K630" s="185">
        <v>15259</v>
      </c>
      <c r="L630" s="185" t="str">
        <f>IFERROR(VLOOKUP(K630,[1]Hoja1!$B$2:$F$14234,2,FALSE),"")</f>
        <v>CHAVELI II</v>
      </c>
      <c r="M630" s="185" t="str">
        <f>IFERROR(VLOOKUP(K630,[1]Hoja1!$B$2:$F$14234,3,FALSE),"")</f>
        <v>CE-15259-PM</v>
      </c>
      <c r="N630" s="185" t="str">
        <f>IFERROR(VLOOKUP(K630,[1]Hoja1!$B$2:$F$14234,4,FALSE),"")</f>
        <v>PESQUERA HAYDUK S.A.</v>
      </c>
      <c r="O630" s="193" t="s">
        <v>23501</v>
      </c>
      <c r="P630" s="185" t="s">
        <v>14894</v>
      </c>
      <c r="Q630" s="185"/>
      <c r="R630" s="185"/>
      <c r="S630" s="185"/>
      <c r="T630" s="185" t="s">
        <v>21450</v>
      </c>
      <c r="U630" s="185"/>
      <c r="V630" s="185" t="s">
        <v>21444</v>
      </c>
      <c r="W630" s="185"/>
      <c r="X630" s="185" t="s">
        <v>23471</v>
      </c>
      <c r="Y630" s="191"/>
      <c r="Z630" s="187"/>
      <c r="AA630" s="166" t="s">
        <v>21489</v>
      </c>
      <c r="AB630" s="166"/>
      <c r="AC630" s="166"/>
      <c r="AD630" s="166"/>
      <c r="AE630" s="166"/>
      <c r="AF630" s="166"/>
      <c r="AG630" s="166"/>
      <c r="AH630" s="166"/>
      <c r="AI630" s="166"/>
      <c r="AJ630" s="166"/>
      <c r="AK630" s="166"/>
      <c r="AL630" s="166"/>
      <c r="AM630" s="166"/>
      <c r="AN630" s="166"/>
      <c r="AO630" s="166"/>
      <c r="AP630" s="187"/>
      <c r="AQ630" s="180"/>
    </row>
    <row r="631" spans="1:43" ht="24.75" customHeight="1" x14ac:dyDescent="0.25">
      <c r="A631" s="180">
        <v>630</v>
      </c>
      <c r="B631" s="181" t="s">
        <v>23502</v>
      </c>
      <c r="C631" s="182" t="s">
        <v>23503</v>
      </c>
      <c r="D631" s="207" t="str">
        <f>+INDEX([2]REPORTE_SEG_EXPEDIENTES!$F$1:$F$3006,MATCH(Tabla13[[#This Row],[REGISTRO]],[2]REPORTE_SEG_EXPEDIENTES!$B$1:$B$3006,0))</f>
        <v>20/07/2023</v>
      </c>
      <c r="E631" s="207"/>
      <c r="F631" s="183" t="s">
        <v>11975</v>
      </c>
      <c r="G631" s="207" t="s">
        <v>23504</v>
      </c>
      <c r="H631" s="207" t="s">
        <v>23504</v>
      </c>
      <c r="I631" s="207">
        <f t="shared" si="18"/>
        <v>45125</v>
      </c>
      <c r="J631" s="328" t="e">
        <f>IF(I631="-","NO ES TUPA",IF(Tabla5[[#This Row],[FECHA FIRMA]]&lt;=Tabla5[[#This Row],[FECHA DE PLAZO MAXIMO DE ATENCION]],"SI","NO"))</f>
        <v>#VALUE!</v>
      </c>
      <c r="K631" s="185">
        <v>3401</v>
      </c>
      <c r="L631" s="185" t="str">
        <f>IFERROR(VLOOKUP(K631,[1]Hoja1!$B$2:$F$14234,2,FALSE),"")</f>
        <v>MI DIONICIO 3</v>
      </c>
      <c r="M631" s="185" t="str">
        <f>IFERROR(VLOOKUP(K631,[1]Hoja1!$B$2:$F$14234,3,FALSE),"")</f>
        <v>PT-3401-CM</v>
      </c>
      <c r="N631" s="185" t="s">
        <v>23505</v>
      </c>
      <c r="O631" s="193" t="s">
        <v>23506</v>
      </c>
      <c r="P631" s="185" t="s">
        <v>14894</v>
      </c>
      <c r="Q631" s="185"/>
      <c r="R631" s="185"/>
      <c r="S631" s="185"/>
      <c r="T631" s="185" t="s">
        <v>78</v>
      </c>
      <c r="U631" s="185"/>
      <c r="V631" s="185" t="s">
        <v>1981</v>
      </c>
      <c r="W631" s="185" t="s">
        <v>5783</v>
      </c>
      <c r="X631" s="185"/>
      <c r="Y631" s="191"/>
      <c r="Z631" s="187"/>
      <c r="AA631" s="166" t="s">
        <v>21489</v>
      </c>
      <c r="AB631" s="166"/>
      <c r="AC631" s="166"/>
      <c r="AD631" s="166"/>
      <c r="AE631" s="166"/>
      <c r="AF631" s="166"/>
      <c r="AG631" s="166"/>
      <c r="AH631" s="166"/>
      <c r="AI631" s="166"/>
      <c r="AJ631" s="166"/>
      <c r="AK631" s="166"/>
      <c r="AL631" s="166"/>
      <c r="AM631" s="166"/>
      <c r="AN631" s="166"/>
      <c r="AO631" s="166"/>
      <c r="AP631" s="187"/>
      <c r="AQ631" s="180"/>
    </row>
    <row r="632" spans="1:43" s="189" customFormat="1" ht="24.75" customHeight="1" x14ac:dyDescent="0.2">
      <c r="A632" s="180">
        <v>631</v>
      </c>
      <c r="B632" s="181" t="s">
        <v>23507</v>
      </c>
      <c r="C632" s="182" t="s">
        <v>23508</v>
      </c>
      <c r="D632" s="207" t="str">
        <f>+INDEX([2]REPORTE_SEG_EXPEDIENTES!$F$1:$F$3006,MATCH(Tabla13[[#This Row],[REGISTRO]],[2]REPORTE_SEG_EXPEDIENTES!$B$1:$B$3006,0))</f>
        <v>17/05/2023</v>
      </c>
      <c r="E632" s="207"/>
      <c r="F632" s="183" t="s">
        <v>11975</v>
      </c>
      <c r="G632" s="207" t="s">
        <v>23504</v>
      </c>
      <c r="H632" s="207" t="s">
        <v>23504</v>
      </c>
      <c r="I632" s="207">
        <f t="shared" si="18"/>
        <v>45059</v>
      </c>
      <c r="J632" s="328" t="e">
        <f>IF(I632="-","NO ES TUPA",IF(Tabla5[[#This Row],[FECHA FIRMA]]&lt;=Tabla5[[#This Row],[FECHA DE PLAZO MAXIMO DE ATENCION]],"SI","NO"))</f>
        <v>#VALUE!</v>
      </c>
      <c r="K632" s="185"/>
      <c r="L632" s="185" t="str">
        <f>IFERROR(VLOOKUP(K632,[1]Hoja1!$B$2:$F$14234,2,FALSE),"")</f>
        <v/>
      </c>
      <c r="M632" s="185" t="str">
        <f>IFERROR(VLOOKUP(K632,[1]Hoja1!$B$2:$F$14234,3,FALSE),"")</f>
        <v/>
      </c>
      <c r="N632" s="185" t="str">
        <f>IFERROR(VLOOKUP(K632,[1]Hoja1!$B$2:$F$14234,4,FALSE),"")</f>
        <v/>
      </c>
      <c r="O632" s="193" t="s">
        <v>23509</v>
      </c>
      <c r="P632" s="185" t="s">
        <v>14894</v>
      </c>
      <c r="Q632" s="185"/>
      <c r="R632" s="185"/>
      <c r="S632" s="185"/>
      <c r="T632" s="185" t="s">
        <v>19113</v>
      </c>
      <c r="U632" s="185"/>
      <c r="V632" s="185" t="s">
        <v>1981</v>
      </c>
      <c r="W632" s="185"/>
      <c r="X632" s="185"/>
      <c r="Y632" s="191"/>
      <c r="Z632" s="187"/>
      <c r="AA632" s="166"/>
      <c r="AB632" s="166" t="s">
        <v>21489</v>
      </c>
      <c r="AC632" s="166"/>
      <c r="AD632" s="166"/>
      <c r="AE632" s="166"/>
      <c r="AF632" s="166"/>
      <c r="AG632" s="166"/>
      <c r="AH632" s="166"/>
      <c r="AI632" s="166"/>
      <c r="AJ632" s="166"/>
      <c r="AK632" s="166"/>
      <c r="AL632" s="166"/>
      <c r="AM632" s="166"/>
      <c r="AN632" s="166"/>
      <c r="AO632" s="166"/>
      <c r="AP632" s="187"/>
      <c r="AQ632" s="180"/>
    </row>
    <row r="633" spans="1:43" s="189" customFormat="1" ht="24.75" customHeight="1" x14ac:dyDescent="0.2">
      <c r="A633" s="180">
        <v>632</v>
      </c>
      <c r="B633" s="181" t="s">
        <v>23510</v>
      </c>
      <c r="C633" s="182" t="s">
        <v>23511</v>
      </c>
      <c r="D633" s="207" t="str">
        <f>+INDEX([2]REPORTE_SEG_EXPEDIENTES!$F$1:$F$3006,MATCH(Tabla13[[#This Row],[REGISTRO]],[2]REPORTE_SEG_EXPEDIENTES!$B$1:$B$3006,0))</f>
        <v>24/05/2023</v>
      </c>
      <c r="E633" s="207"/>
      <c r="F633" s="183" t="s">
        <v>11975</v>
      </c>
      <c r="G633" s="207" t="s">
        <v>23504</v>
      </c>
      <c r="H633" s="207" t="s">
        <v>23504</v>
      </c>
      <c r="I633" s="207">
        <f t="shared" si="18"/>
        <v>45072</v>
      </c>
      <c r="J633" s="328" t="e">
        <f>IF(I633="-","NO ES TUPA",IF(Tabla5[[#This Row],[FECHA FIRMA]]&lt;=Tabla5[[#This Row],[FECHA DE PLAZO MAXIMO DE ATENCION]],"SI","NO"))</f>
        <v>#VALUE!</v>
      </c>
      <c r="K633" s="185">
        <v>21455</v>
      </c>
      <c r="L633" s="185" t="str">
        <f>IFERROR(VLOOKUP(K633,[1]Hoja1!$B$2:$F$14234,2,FALSE),"")</f>
        <v>KIARA B</v>
      </c>
      <c r="M633" s="185" t="str">
        <f>IFERROR(VLOOKUP(K633,[1]Hoja1!$B$2:$F$14234,3,FALSE),"")</f>
        <v>CE-21455-PM</v>
      </c>
      <c r="N633" s="185" t="str">
        <f>IFERROR(VLOOKUP(K633,[1]Hoja1!$B$2:$F$14234,4,FALSE),"")</f>
        <v>PESQUERA HAYDUK S.A.</v>
      </c>
      <c r="O633" s="193" t="s">
        <v>23512</v>
      </c>
      <c r="P633" s="185" t="s">
        <v>14894</v>
      </c>
      <c r="Q633" s="185"/>
      <c r="R633" s="185"/>
      <c r="S633" s="185"/>
      <c r="T633" s="185" t="s">
        <v>21450</v>
      </c>
      <c r="U633" s="185"/>
      <c r="V633" s="185" t="s">
        <v>21444</v>
      </c>
      <c r="W633" s="185"/>
      <c r="X633" s="185" t="s">
        <v>23471</v>
      </c>
      <c r="Y633" s="191"/>
      <c r="Z633" s="187"/>
      <c r="AA633" s="166" t="s">
        <v>21489</v>
      </c>
      <c r="AB633" s="166"/>
      <c r="AC633" s="166"/>
      <c r="AD633" s="166"/>
      <c r="AE633" s="166"/>
      <c r="AF633" s="166"/>
      <c r="AG633" s="166"/>
      <c r="AH633" s="166"/>
      <c r="AI633" s="166"/>
      <c r="AJ633" s="166"/>
      <c r="AK633" s="166"/>
      <c r="AL633" s="166"/>
      <c r="AM633" s="166"/>
      <c r="AN633" s="166"/>
      <c r="AO633" s="166"/>
      <c r="AP633" s="187"/>
      <c r="AQ633" s="180"/>
    </row>
    <row r="634" spans="1:43" s="189" customFormat="1" ht="24.75" customHeight="1" x14ac:dyDescent="0.2">
      <c r="A634" s="180">
        <v>633</v>
      </c>
      <c r="B634" s="181" t="s">
        <v>23513</v>
      </c>
      <c r="C634" s="182" t="s">
        <v>23514</v>
      </c>
      <c r="D634" s="207" t="str">
        <f>+INDEX([2]REPORTE_SEG_EXPEDIENTES!$F$1:$F$3006,MATCH(Tabla13[[#This Row],[REGISTRO]],[2]REPORTE_SEG_EXPEDIENTES!$B$1:$B$3006,0))</f>
        <v>23/05/2023</v>
      </c>
      <c r="E634" s="207"/>
      <c r="F634" s="183" t="s">
        <v>11975</v>
      </c>
      <c r="G634" s="207" t="s">
        <v>23504</v>
      </c>
      <c r="H634" s="207" t="s">
        <v>23504</v>
      </c>
      <c r="I634" s="207">
        <f t="shared" si="18"/>
        <v>45069</v>
      </c>
      <c r="J634" s="328" t="e">
        <f>IF(I634="-","NO ES TUPA",IF(Tabla5[[#This Row],[FECHA FIRMA]]&lt;=Tabla5[[#This Row],[FECHA DE PLAZO MAXIMO DE ATENCION]],"SI","NO"))</f>
        <v>#VALUE!</v>
      </c>
      <c r="K634" s="185">
        <v>15261</v>
      </c>
      <c r="L634" s="185" t="str">
        <f>IFERROR(VLOOKUP(K634,[1]Hoja1!$B$2:$F$14234,2,FALSE),"")</f>
        <v>YAGODA B</v>
      </c>
      <c r="M634" s="185" t="str">
        <f>IFERROR(VLOOKUP(K634,[1]Hoja1!$B$2:$F$14234,3,FALSE),"")</f>
        <v>CE-15261-PM</v>
      </c>
      <c r="N634" s="185" t="str">
        <f>IFERROR(VLOOKUP(K634,[1]Hoja1!$B$2:$F$14234,4,FALSE),"")</f>
        <v>PESQUERA HAYDUK S.A.</v>
      </c>
      <c r="O634" s="193" t="s">
        <v>23515</v>
      </c>
      <c r="P634" s="185" t="s">
        <v>14894</v>
      </c>
      <c r="Q634" s="185"/>
      <c r="R634" s="185"/>
      <c r="S634" s="185"/>
      <c r="T634" s="185" t="s">
        <v>21450</v>
      </c>
      <c r="U634" s="185"/>
      <c r="V634" s="185" t="s">
        <v>21444</v>
      </c>
      <c r="W634" s="185"/>
      <c r="X634" s="185" t="s">
        <v>23471</v>
      </c>
      <c r="Y634" s="191"/>
      <c r="Z634" s="187"/>
      <c r="AA634" s="166" t="s">
        <v>21489</v>
      </c>
      <c r="AB634" s="166"/>
      <c r="AC634" s="166"/>
      <c r="AD634" s="166"/>
      <c r="AE634" s="166"/>
      <c r="AF634" s="166"/>
      <c r="AG634" s="166"/>
      <c r="AH634" s="166"/>
      <c r="AI634" s="166"/>
      <c r="AJ634" s="166"/>
      <c r="AK634" s="166"/>
      <c r="AL634" s="166"/>
      <c r="AM634" s="166"/>
      <c r="AN634" s="166"/>
      <c r="AO634" s="166"/>
      <c r="AP634" s="187"/>
      <c r="AQ634" s="180"/>
    </row>
    <row r="635" spans="1:43" s="189" customFormat="1" ht="24.75" customHeight="1" x14ac:dyDescent="0.2">
      <c r="A635" s="180">
        <v>634</v>
      </c>
      <c r="B635" s="181" t="s">
        <v>23516</v>
      </c>
      <c r="C635" s="182" t="s">
        <v>23473</v>
      </c>
      <c r="D635" s="207" t="e">
        <f>+INDEX([2]REPORTE_SEG_EXPEDIENTES!$F$1:$F$3006,MATCH(Tabla13[[#This Row],[REGISTRO]],[2]REPORTE_SEG_EXPEDIENTES!$B$1:$B$3006,0))</f>
        <v>#N/A</v>
      </c>
      <c r="E635" s="207"/>
      <c r="F635" s="183" t="s">
        <v>11975</v>
      </c>
      <c r="G635" s="207" t="s">
        <v>23517</v>
      </c>
      <c r="H635" s="207" t="s">
        <v>23517</v>
      </c>
      <c r="I635" s="207" t="e">
        <f t="shared" si="18"/>
        <v>#N/A</v>
      </c>
      <c r="J635" s="328" t="e">
        <f>IF(I635="-","NO ES TUPA",IF(Tabla5[[#This Row],[FECHA FIRMA]]&lt;=Tabla5[[#This Row],[FECHA DE PLAZO MAXIMO DE ATENCION]],"SI","NO"))</f>
        <v>#N/A</v>
      </c>
      <c r="K635" s="185"/>
      <c r="L635" s="185" t="str">
        <f>IFERROR(VLOOKUP(K635,[1]Hoja1!$B$2:$F$14234,2,FALSE),"")</f>
        <v/>
      </c>
      <c r="M635" s="185" t="str">
        <f>IFERROR(VLOOKUP(K635,[1]Hoja1!$B$2:$F$14234,3,FALSE),"")</f>
        <v/>
      </c>
      <c r="N635" s="185" t="str">
        <f>IFERROR(VLOOKUP(K635,[1]Hoja1!$B$2:$F$14234,4,FALSE),"")</f>
        <v/>
      </c>
      <c r="O635" s="193" t="s">
        <v>23518</v>
      </c>
      <c r="P635" s="185" t="s">
        <v>14894</v>
      </c>
      <c r="Q635" s="198" t="s">
        <v>23</v>
      </c>
      <c r="R635" s="185"/>
      <c r="S635" s="185"/>
      <c r="T635" s="185" t="s">
        <v>19124</v>
      </c>
      <c r="U635" s="185"/>
      <c r="V635" s="185" t="s">
        <v>21444</v>
      </c>
      <c r="W635" s="185"/>
      <c r="X635" s="185"/>
      <c r="Y635" s="191"/>
      <c r="Z635" s="187"/>
      <c r="AA635" s="166"/>
      <c r="AB635" s="166"/>
      <c r="AC635" s="166"/>
      <c r="AD635" s="166"/>
      <c r="AE635" s="166"/>
      <c r="AF635" s="166"/>
      <c r="AG635" s="166"/>
      <c r="AH635" s="166"/>
      <c r="AI635" s="166"/>
      <c r="AJ635" s="166"/>
      <c r="AK635" s="166"/>
      <c r="AL635" s="166"/>
      <c r="AM635" s="166"/>
      <c r="AN635" s="166"/>
      <c r="AO635" s="166"/>
      <c r="AP635" s="187"/>
      <c r="AQ635" s="180"/>
    </row>
    <row r="636" spans="1:43" s="189" customFormat="1" ht="24.75" customHeight="1" x14ac:dyDescent="0.2">
      <c r="A636" s="180">
        <v>635</v>
      </c>
      <c r="B636" s="181" t="s">
        <v>23519</v>
      </c>
      <c r="C636" s="182" t="s">
        <v>23520</v>
      </c>
      <c r="D636" s="207" t="str">
        <f>+INDEX([2]REPORTE_SEG_EXPEDIENTES!$F$1:$F$3006,MATCH(Tabla13[[#This Row],[REGISTRO]],[2]REPORTE_SEG_EXPEDIENTES!$B$1:$B$3006,0))</f>
        <v>29/03/2023</v>
      </c>
      <c r="E636" s="207"/>
      <c r="F636" s="183" t="s">
        <v>11975</v>
      </c>
      <c r="G636" s="207" t="s">
        <v>23517</v>
      </c>
      <c r="H636" s="207" t="s">
        <v>23517</v>
      </c>
      <c r="I636" s="207">
        <f t="shared" si="18"/>
        <v>45020</v>
      </c>
      <c r="J636" s="328" t="e">
        <f>IF(I636="-","NO ES TUPA",IF(Tabla5[[#This Row],[FECHA FIRMA]]&lt;=Tabla5[[#This Row],[FECHA DE PLAZO MAXIMO DE ATENCION]],"SI","NO"))</f>
        <v>#VALUE!</v>
      </c>
      <c r="K636" s="185"/>
      <c r="L636" s="185" t="str">
        <f>IFERROR(VLOOKUP(K636,[1]Hoja1!$B$2:$F$14234,2,FALSE),"")</f>
        <v/>
      </c>
      <c r="M636" s="185" t="str">
        <f>IFERROR(VLOOKUP(K636,[1]Hoja1!$B$2:$F$14234,3,FALSE),"")</f>
        <v/>
      </c>
      <c r="N636" s="185" t="str">
        <f>IFERROR(VLOOKUP(K636,[1]Hoja1!$B$2:$F$14234,4,FALSE),"")</f>
        <v/>
      </c>
      <c r="O636" s="193" t="s">
        <v>23521</v>
      </c>
      <c r="P636" s="185" t="s">
        <v>14894</v>
      </c>
      <c r="Q636" s="198" t="s">
        <v>23</v>
      </c>
      <c r="R636" s="185"/>
      <c r="S636" s="185"/>
      <c r="T636" s="185" t="s">
        <v>19124</v>
      </c>
      <c r="U636" s="185"/>
      <c r="V636" s="185" t="s">
        <v>21444</v>
      </c>
      <c r="W636" s="185"/>
      <c r="X636" s="185"/>
      <c r="Y636" s="191"/>
      <c r="Z636" s="187"/>
      <c r="AA636" s="166"/>
      <c r="AB636" s="166"/>
      <c r="AC636" s="166"/>
      <c r="AD636" s="166"/>
      <c r="AE636" s="166"/>
      <c r="AF636" s="166"/>
      <c r="AG636" s="166"/>
      <c r="AH636" s="166"/>
      <c r="AI636" s="166"/>
      <c r="AJ636" s="166"/>
      <c r="AK636" s="166"/>
      <c r="AL636" s="166"/>
      <c r="AM636" s="166"/>
      <c r="AN636" s="166"/>
      <c r="AO636" s="166"/>
      <c r="AP636" s="187"/>
      <c r="AQ636" s="180"/>
    </row>
    <row r="637" spans="1:43" s="189" customFormat="1" ht="24.75" customHeight="1" x14ac:dyDescent="0.2">
      <c r="A637" s="180">
        <v>636</v>
      </c>
      <c r="B637" s="181" t="s">
        <v>23522</v>
      </c>
      <c r="C637" s="182" t="s">
        <v>23523</v>
      </c>
      <c r="D637" s="207" t="str">
        <f>+INDEX([2]REPORTE_SEG_EXPEDIENTES!$F$1:$F$3006,MATCH(Tabla13[[#This Row],[REGISTRO]],[2]REPORTE_SEG_EXPEDIENTES!$B$1:$B$3006,0))</f>
        <v>23/05/2023</v>
      </c>
      <c r="E637" s="207"/>
      <c r="F637" s="183" t="s">
        <v>11975</v>
      </c>
      <c r="G637" s="207" t="s">
        <v>23524</v>
      </c>
      <c r="H637" s="207" t="s">
        <v>23524</v>
      </c>
      <c r="I637" s="207">
        <f t="shared" si="18"/>
        <v>45069</v>
      </c>
      <c r="J637" s="328" t="e">
        <f>IF(I637="-","NO ES TUPA",IF(Tabla5[[#This Row],[FECHA FIRMA]]&lt;=Tabla5[[#This Row],[FECHA DE PLAZO MAXIMO DE ATENCION]],"SI","NO"))</f>
        <v>#VALUE!</v>
      </c>
      <c r="K637" s="185"/>
      <c r="L637" s="185" t="str">
        <f>IFERROR(VLOOKUP(K637,[1]Hoja1!$B$2:$F$14234,2,FALSE),"")</f>
        <v/>
      </c>
      <c r="M637" s="185" t="str">
        <f>IFERROR(VLOOKUP(K637,[1]Hoja1!$B$2:$F$14234,3,FALSE),"")</f>
        <v/>
      </c>
      <c r="N637" s="185" t="str">
        <f>IFERROR(VLOOKUP(K637,[1]Hoja1!$B$2:$F$14234,4,FALSE),"")</f>
        <v/>
      </c>
      <c r="O637" s="193" t="s">
        <v>23525</v>
      </c>
      <c r="P637" s="185" t="s">
        <v>14894</v>
      </c>
      <c r="Q637" s="185"/>
      <c r="R637" s="185"/>
      <c r="S637" s="185"/>
      <c r="T637" s="185" t="s">
        <v>19113</v>
      </c>
      <c r="U637" s="185"/>
      <c r="V637" s="185" t="s">
        <v>1981</v>
      </c>
      <c r="W637" s="185"/>
      <c r="X637" s="185"/>
      <c r="Y637" s="191"/>
      <c r="Z637" s="187"/>
      <c r="AA637" s="166"/>
      <c r="AB637" s="166" t="s">
        <v>21489</v>
      </c>
      <c r="AC637" s="166"/>
      <c r="AD637" s="166" t="s">
        <v>21489</v>
      </c>
      <c r="AE637" s="166"/>
      <c r="AF637" s="166"/>
      <c r="AG637" s="166"/>
      <c r="AH637" s="166"/>
      <c r="AI637" s="166"/>
      <c r="AJ637" s="166"/>
      <c r="AK637" s="166"/>
      <c r="AL637" s="166"/>
      <c r="AM637" s="166"/>
      <c r="AN637" s="166"/>
      <c r="AO637" s="166"/>
      <c r="AP637" s="187"/>
      <c r="AQ637" s="180"/>
    </row>
    <row r="638" spans="1:43" s="189" customFormat="1" ht="24.75" customHeight="1" x14ac:dyDescent="0.2">
      <c r="A638" s="180">
        <v>637</v>
      </c>
      <c r="B638" s="181" t="s">
        <v>23526</v>
      </c>
      <c r="C638" s="182" t="s">
        <v>23527</v>
      </c>
      <c r="D638" s="207" t="e">
        <f>+INDEX([2]REPORTE_SEG_EXPEDIENTES!$F$1:$F$3006,MATCH(Tabla13[[#This Row],[REGISTRO]],[2]REPORTE_SEG_EXPEDIENTES!$B$1:$B$3006,0))</f>
        <v>#N/A</v>
      </c>
      <c r="E638" s="207"/>
      <c r="F638" s="183" t="s">
        <v>11975</v>
      </c>
      <c r="G638" s="207" t="s">
        <v>23524</v>
      </c>
      <c r="H638" s="207" t="s">
        <v>23524</v>
      </c>
      <c r="I638" s="207" t="e">
        <f t="shared" si="18"/>
        <v>#N/A</v>
      </c>
      <c r="J638" s="328" t="e">
        <f>IF(I638="-","NO ES TUPA",IF(Tabla5[[#This Row],[FECHA FIRMA]]&lt;=Tabla5[[#This Row],[FECHA DE PLAZO MAXIMO DE ATENCION]],"SI","NO"))</f>
        <v>#N/A</v>
      </c>
      <c r="K638" s="185">
        <v>15260</v>
      </c>
      <c r="L638" s="233" t="s">
        <v>23528</v>
      </c>
      <c r="M638" s="233" t="s">
        <v>23529</v>
      </c>
      <c r="N638" s="185" t="str">
        <f>IFERROR(VLOOKUP(K638,[1]Hoja1!$B$2:$F$14234,4,FALSE),"")</f>
        <v>PESQUERA HAYDUK S.A.</v>
      </c>
      <c r="O638" s="193" t="s">
        <v>23530</v>
      </c>
      <c r="P638" s="185" t="s">
        <v>14894</v>
      </c>
      <c r="Q638" s="185"/>
      <c r="R638" s="185"/>
      <c r="S638" s="185"/>
      <c r="T638" s="185" t="s">
        <v>179</v>
      </c>
      <c r="U638" s="185" t="s">
        <v>23531</v>
      </c>
      <c r="V638" s="185" t="s">
        <v>21444</v>
      </c>
      <c r="W638" s="185"/>
      <c r="X638" s="185"/>
      <c r="Y638" s="191"/>
      <c r="Z638" s="187"/>
      <c r="AA638" s="166" t="s">
        <v>21489</v>
      </c>
      <c r="AB638" s="166"/>
      <c r="AC638" s="166"/>
      <c r="AD638" s="166"/>
      <c r="AE638" s="166"/>
      <c r="AF638" s="166"/>
      <c r="AG638" s="166"/>
      <c r="AH638" s="166"/>
      <c r="AI638" s="166"/>
      <c r="AJ638" s="166"/>
      <c r="AK638" s="166"/>
      <c r="AL638" s="166"/>
      <c r="AM638" s="166"/>
      <c r="AN638" s="166"/>
      <c r="AO638" s="166"/>
      <c r="AP638" s="187"/>
      <c r="AQ638" s="180"/>
    </row>
    <row r="639" spans="1:43" s="189" customFormat="1" ht="24.75" customHeight="1" x14ac:dyDescent="0.2">
      <c r="A639" s="180">
        <v>638</v>
      </c>
      <c r="B639" s="181" t="s">
        <v>23532</v>
      </c>
      <c r="C639" s="182" t="s">
        <v>23533</v>
      </c>
      <c r="D639" s="207" t="str">
        <f>+INDEX([2]REPORTE_SEG_EXPEDIENTES!$F$1:$F$3006,MATCH(Tabla13[[#This Row],[REGISTRO]],[2]REPORTE_SEG_EXPEDIENTES!$B$1:$B$3006,0))</f>
        <v>24/05/2023</v>
      </c>
      <c r="E639" s="207"/>
      <c r="F639" s="183" t="s">
        <v>11975</v>
      </c>
      <c r="G639" s="207" t="s">
        <v>23524</v>
      </c>
      <c r="H639" s="207" t="s">
        <v>23524</v>
      </c>
      <c r="I639" s="207">
        <f t="shared" si="18"/>
        <v>45072</v>
      </c>
      <c r="J639" s="328" t="e">
        <f>IF(I639="-","NO ES TUPA",IF(Tabla5[[#This Row],[FECHA FIRMA]]&lt;=Tabla5[[#This Row],[FECHA DE PLAZO MAXIMO DE ATENCION]],"SI","NO"))</f>
        <v>#VALUE!</v>
      </c>
      <c r="K639" s="185">
        <v>16661</v>
      </c>
      <c r="L639" s="185" t="str">
        <f>IFERROR(VLOOKUP(K639,[1]Hoja1!$B$2:$F$14234,2,FALSE),"")</f>
        <v>BAMAR II</v>
      </c>
      <c r="M639" s="185" t="str">
        <f>IFERROR(VLOOKUP(K639,[1]Hoja1!$B$2:$F$14234,3,FALSE),"")</f>
        <v>CE-16661-PM</v>
      </c>
      <c r="N639" s="185" t="str">
        <f>IFERROR(VLOOKUP(K639,[1]Hoja1!$B$2:$F$14234,4,FALSE),"")</f>
        <v>PESQUERA HAYDUK S.A.</v>
      </c>
      <c r="O639" s="193" t="s">
        <v>23534</v>
      </c>
      <c r="P639" s="185" t="s">
        <v>14894</v>
      </c>
      <c r="Q639" s="185"/>
      <c r="R639" s="185"/>
      <c r="S639" s="185"/>
      <c r="T639" s="185" t="s">
        <v>21450</v>
      </c>
      <c r="U639" s="185"/>
      <c r="V639" s="185" t="s">
        <v>21444</v>
      </c>
      <c r="W639" s="185"/>
      <c r="X639" s="185" t="s">
        <v>23471</v>
      </c>
      <c r="Y639" s="191"/>
      <c r="Z639" s="187"/>
      <c r="AA639" s="166" t="s">
        <v>21489</v>
      </c>
      <c r="AB639" s="166"/>
      <c r="AC639" s="166"/>
      <c r="AD639" s="166"/>
      <c r="AE639" s="166"/>
      <c r="AF639" s="166"/>
      <c r="AG639" s="166"/>
      <c r="AH639" s="166"/>
      <c r="AI639" s="166"/>
      <c r="AJ639" s="166"/>
      <c r="AK639" s="166"/>
      <c r="AL639" s="166"/>
      <c r="AM639" s="166"/>
      <c r="AN639" s="166"/>
      <c r="AO639" s="166"/>
      <c r="AP639" s="187"/>
      <c r="AQ639" s="180"/>
    </row>
    <row r="640" spans="1:43" s="189" customFormat="1" ht="24.75" customHeight="1" x14ac:dyDescent="0.2">
      <c r="A640" s="180">
        <v>639</v>
      </c>
      <c r="B640" s="181" t="s">
        <v>23535</v>
      </c>
      <c r="C640" s="182" t="s">
        <v>23536</v>
      </c>
      <c r="D640" s="207" t="str">
        <f>+INDEX([2]REPORTE_SEG_EXPEDIENTES!$F$1:$F$3006,MATCH(Tabla13[[#This Row],[REGISTRO]],[2]REPORTE_SEG_EXPEDIENTES!$B$1:$B$3006,0))</f>
        <v>24/05/2023</v>
      </c>
      <c r="E640" s="207"/>
      <c r="F640" s="183" t="s">
        <v>11975</v>
      </c>
      <c r="G640" s="207" t="s">
        <v>23524</v>
      </c>
      <c r="H640" s="207" t="s">
        <v>23524</v>
      </c>
      <c r="I640" s="207">
        <f t="shared" si="18"/>
        <v>45072</v>
      </c>
      <c r="J640" s="328" t="e">
        <f>IF(I640="-","NO ES TUPA",IF(Tabla5[[#This Row],[FECHA FIRMA]]&lt;=Tabla5[[#This Row],[FECHA DE PLAZO MAXIMO DE ATENCION]],"SI","NO"))</f>
        <v>#VALUE!</v>
      </c>
      <c r="K640" s="185">
        <v>15260</v>
      </c>
      <c r="L640" s="185" t="str">
        <f>IFERROR(VLOOKUP(K640,[1]Hoja1!$B$2:$F$14234,2,FALSE),"")</f>
        <v>MARYLIN II</v>
      </c>
      <c r="M640" s="185" t="str">
        <f>IFERROR(VLOOKUP(K640,[1]Hoja1!$B$2:$F$14234,3,FALSE),"")</f>
        <v>CE-15260-PM</v>
      </c>
      <c r="N640" s="185" t="str">
        <f>IFERROR(VLOOKUP(K640,[1]Hoja1!$B$2:$F$14234,4,FALSE),"")</f>
        <v>PESQUERA HAYDUK S.A.</v>
      </c>
      <c r="O640" s="193" t="s">
        <v>23537</v>
      </c>
      <c r="P640" s="185" t="s">
        <v>14894</v>
      </c>
      <c r="Q640" s="185"/>
      <c r="R640" s="185"/>
      <c r="S640" s="185"/>
      <c r="T640" s="185" t="s">
        <v>21450</v>
      </c>
      <c r="U640" s="185"/>
      <c r="V640" s="185" t="s">
        <v>21444</v>
      </c>
      <c r="W640" s="185"/>
      <c r="X640" s="185" t="s">
        <v>23471</v>
      </c>
      <c r="Y640" s="191"/>
      <c r="Z640" s="187"/>
      <c r="AA640" s="166" t="s">
        <v>21489</v>
      </c>
      <c r="AB640" s="166"/>
      <c r="AC640" s="166"/>
      <c r="AD640" s="166"/>
      <c r="AE640" s="166"/>
      <c r="AF640" s="166"/>
      <c r="AG640" s="166"/>
      <c r="AH640" s="166"/>
      <c r="AI640" s="166"/>
      <c r="AJ640" s="166"/>
      <c r="AK640" s="166"/>
      <c r="AL640" s="166"/>
      <c r="AM640" s="166"/>
      <c r="AN640" s="166"/>
      <c r="AO640" s="166"/>
      <c r="AP640" s="187"/>
      <c r="AQ640" s="180"/>
    </row>
    <row r="641" spans="1:43" s="189" customFormat="1" ht="24.75" customHeight="1" x14ac:dyDescent="0.2">
      <c r="A641" s="180">
        <v>640</v>
      </c>
      <c r="B641" s="181" t="s">
        <v>23538</v>
      </c>
      <c r="C641" s="182" t="s">
        <v>23539</v>
      </c>
      <c r="D641" s="207" t="str">
        <f>+INDEX([2]REPORTE_SEG_EXPEDIENTES!$F$1:$F$3006,MATCH(Tabla13[[#This Row],[REGISTRO]],[2]REPORTE_SEG_EXPEDIENTES!$B$1:$B$3006,0))</f>
        <v>24/05/2023</v>
      </c>
      <c r="E641" s="207"/>
      <c r="F641" s="183" t="s">
        <v>11975</v>
      </c>
      <c r="G641" s="207" t="s">
        <v>23524</v>
      </c>
      <c r="H641" s="207" t="s">
        <v>23524</v>
      </c>
      <c r="I641" s="207">
        <f t="shared" si="18"/>
        <v>45072</v>
      </c>
      <c r="J641" s="328" t="e">
        <f>IF(I641="-","NO ES TUPA",IF(Tabla5[[#This Row],[FECHA FIRMA]]&lt;=Tabla5[[#This Row],[FECHA DE PLAZO MAXIMO DE ATENCION]],"SI","NO"))</f>
        <v>#VALUE!</v>
      </c>
      <c r="K641" s="185">
        <v>19867</v>
      </c>
      <c r="L641" s="185" t="str">
        <f>IFERROR(VLOOKUP(K641,[1]Hoja1!$B$2:$F$14234,2,FALSE),"")</f>
        <v>BAMAR VIII</v>
      </c>
      <c r="M641" s="185" t="str">
        <f>IFERROR(VLOOKUP(K641,[1]Hoja1!$B$2:$F$14234,3,FALSE),"")</f>
        <v>CO-19867-PM</v>
      </c>
      <c r="N641" s="185" t="str">
        <f>IFERROR(VLOOKUP(K641,[1]Hoja1!$B$2:$F$14234,4,FALSE),"")</f>
        <v>PESQUERA HAYDUK S.A.</v>
      </c>
      <c r="O641" s="193" t="s">
        <v>23540</v>
      </c>
      <c r="P641" s="185" t="s">
        <v>14894</v>
      </c>
      <c r="Q641" s="185"/>
      <c r="R641" s="185"/>
      <c r="S641" s="185"/>
      <c r="T641" s="185" t="s">
        <v>21450</v>
      </c>
      <c r="U641" s="185"/>
      <c r="V641" s="185" t="s">
        <v>21444</v>
      </c>
      <c r="W641" s="185"/>
      <c r="X641" s="185" t="s">
        <v>23471</v>
      </c>
      <c r="Y641" s="191"/>
      <c r="Z641" s="187"/>
      <c r="AA641" s="166" t="s">
        <v>21489</v>
      </c>
      <c r="AB641" s="166"/>
      <c r="AC641" s="166"/>
      <c r="AD641" s="166"/>
      <c r="AE641" s="166"/>
      <c r="AF641" s="166"/>
      <c r="AG641" s="166"/>
      <c r="AH641" s="166"/>
      <c r="AI641" s="166"/>
      <c r="AJ641" s="166"/>
      <c r="AK641" s="166"/>
      <c r="AL641" s="166"/>
      <c r="AM641" s="166"/>
      <c r="AN641" s="166"/>
      <c r="AO641" s="166"/>
      <c r="AP641" s="187"/>
      <c r="AQ641" s="180"/>
    </row>
    <row r="642" spans="1:43" s="189" customFormat="1" ht="24.75" customHeight="1" x14ac:dyDescent="0.2">
      <c r="A642" s="180">
        <v>641</v>
      </c>
      <c r="B642" s="181" t="s">
        <v>23541</v>
      </c>
      <c r="C642" s="182" t="s">
        <v>23542</v>
      </c>
      <c r="D642" s="207" t="str">
        <f>+INDEX([2]REPORTE_SEG_EXPEDIENTES!$F$1:$F$3006,MATCH(Tabla13[[#This Row],[REGISTRO]],[2]REPORTE_SEG_EXPEDIENTES!$B$1:$B$3006,0))</f>
        <v>15/05/2023</v>
      </c>
      <c r="E642" s="207"/>
      <c r="F642" s="183" t="s">
        <v>11975</v>
      </c>
      <c r="G642" s="207" t="s">
        <v>23543</v>
      </c>
      <c r="H642" s="207" t="s">
        <v>23543</v>
      </c>
      <c r="I642" s="207">
        <f t="shared" ref="I642:I705" si="19">DATE(YEAR(D642), MONTH(D642), DAY(D642) + QUOTIENT(15 + DAY(D642) - 1 + DAY(DAY(D642 + 15)), 5) * 2 + DAY(D642 + 15) - DAY(D642))</f>
        <v>45098</v>
      </c>
      <c r="J642" s="328" t="e">
        <f>IF(I642="-","NO ES TUPA",IF(Tabla5[[#This Row],[FECHA FIRMA]]&lt;=Tabla5[[#This Row],[FECHA DE PLAZO MAXIMO DE ATENCION]],"SI","NO"))</f>
        <v>#VALUE!</v>
      </c>
      <c r="K642" s="185"/>
      <c r="L642" s="185" t="str">
        <f>IFERROR(VLOOKUP(K642,[1]Hoja1!$B$2:$F$14234,2,FALSE),"")</f>
        <v/>
      </c>
      <c r="M642" s="185" t="str">
        <f>IFERROR(VLOOKUP(K642,[1]Hoja1!$B$2:$F$14234,3,FALSE),"")</f>
        <v/>
      </c>
      <c r="N642" s="185" t="str">
        <f>IFERROR(VLOOKUP(K642,[1]Hoja1!$B$2:$F$14234,4,FALSE),"")</f>
        <v/>
      </c>
      <c r="O642" s="193" t="s">
        <v>23544</v>
      </c>
      <c r="P642" s="185" t="s">
        <v>14894</v>
      </c>
      <c r="Q642" s="185"/>
      <c r="R642" s="185"/>
      <c r="S642" s="185"/>
      <c r="T642" s="185" t="s">
        <v>21456</v>
      </c>
      <c r="U642" s="185"/>
      <c r="V642" s="185" t="s">
        <v>1981</v>
      </c>
      <c r="W642" s="185"/>
      <c r="X642" s="185"/>
      <c r="Y642" s="191"/>
      <c r="Z642" s="187"/>
      <c r="AA642" s="166" t="s">
        <v>21489</v>
      </c>
      <c r="AB642" s="166"/>
      <c r="AC642" s="166" t="s">
        <v>21489</v>
      </c>
      <c r="AD642" s="166"/>
      <c r="AE642" s="166"/>
      <c r="AF642" s="166"/>
      <c r="AG642" s="166"/>
      <c r="AH642" s="166"/>
      <c r="AI642" s="166"/>
      <c r="AJ642" s="166"/>
      <c r="AK642" s="166"/>
      <c r="AL642" s="166"/>
      <c r="AM642" s="166"/>
      <c r="AN642" s="166"/>
      <c r="AO642" s="166"/>
      <c r="AP642" s="187"/>
      <c r="AQ642" s="180"/>
    </row>
    <row r="643" spans="1:43" s="189" customFormat="1" ht="24.75" customHeight="1" x14ac:dyDescent="0.2">
      <c r="A643" s="180">
        <v>642</v>
      </c>
      <c r="B643" s="181" t="s">
        <v>23545</v>
      </c>
      <c r="C643" s="182" t="s">
        <v>23546</v>
      </c>
      <c r="D643" s="207" t="str">
        <f>+INDEX([2]REPORTE_SEG_EXPEDIENTES!$F$1:$F$3006,MATCH(Tabla13[[#This Row],[REGISTRO]],[2]REPORTE_SEG_EXPEDIENTES!$B$1:$B$3006,0))</f>
        <v>14/08/2023</v>
      </c>
      <c r="E643" s="207"/>
      <c r="F643" s="183" t="s">
        <v>11975</v>
      </c>
      <c r="G643" s="207" t="s">
        <v>23543</v>
      </c>
      <c r="H643" s="207" t="s">
        <v>23543</v>
      </c>
      <c r="I643" s="207">
        <f t="shared" si="19"/>
        <v>45189</v>
      </c>
      <c r="J643" s="328" t="e">
        <f>IF(I643="-","NO ES TUPA",IF(Tabla5[[#This Row],[FECHA FIRMA]]&lt;=Tabla5[[#This Row],[FECHA DE PLAZO MAXIMO DE ATENCION]],"SI","NO"))</f>
        <v>#VALUE!</v>
      </c>
      <c r="K643" s="185"/>
      <c r="L643" s="185" t="str">
        <f>IFERROR(VLOOKUP(K643,[1]Hoja1!$B$2:$F$14234,2,FALSE),"")</f>
        <v/>
      </c>
      <c r="M643" s="185" t="str">
        <f>IFERROR(VLOOKUP(K643,[1]Hoja1!$B$2:$F$14234,3,FALSE),"")</f>
        <v/>
      </c>
      <c r="N643" s="185" t="str">
        <f>IFERROR(VLOOKUP(K643,[1]Hoja1!$B$2:$F$14234,4,FALSE),"")</f>
        <v/>
      </c>
      <c r="O643" s="193" t="s">
        <v>23547</v>
      </c>
      <c r="P643" s="185" t="s">
        <v>14894</v>
      </c>
      <c r="Q643" s="185"/>
      <c r="R643" s="185"/>
      <c r="S643" s="185"/>
      <c r="T643" s="185" t="s">
        <v>21454</v>
      </c>
      <c r="U643" s="185" t="s">
        <v>23159</v>
      </c>
      <c r="V643" s="185" t="s">
        <v>1981</v>
      </c>
      <c r="W643" s="185"/>
      <c r="X643" s="185"/>
      <c r="Y643" s="191"/>
      <c r="Z643" s="187"/>
      <c r="AA643" s="166" t="s">
        <v>21489</v>
      </c>
      <c r="AB643" s="166"/>
      <c r="AC643" s="166"/>
      <c r="AD643" s="166"/>
      <c r="AE643" s="166"/>
      <c r="AF643" s="166"/>
      <c r="AG643" s="166"/>
      <c r="AH643" s="166"/>
      <c r="AI643" s="166"/>
      <c r="AJ643" s="166"/>
      <c r="AK643" s="166"/>
      <c r="AL643" s="166"/>
      <c r="AM643" s="166"/>
      <c r="AN643" s="166"/>
      <c r="AO643" s="166"/>
      <c r="AP643" s="187"/>
      <c r="AQ643" s="180"/>
    </row>
    <row r="644" spans="1:43" s="189" customFormat="1" ht="24.75" customHeight="1" x14ac:dyDescent="0.2">
      <c r="A644" s="180">
        <v>643</v>
      </c>
      <c r="B644" s="181" t="s">
        <v>23548</v>
      </c>
      <c r="C644" s="182" t="s">
        <v>23549</v>
      </c>
      <c r="D644" s="207" t="str">
        <f>+INDEX([2]REPORTE_SEG_EXPEDIENTES!$F$1:$F$3006,MATCH(Tabla13[[#This Row],[REGISTRO]],[2]REPORTE_SEG_EXPEDIENTES!$B$1:$B$3006,0))</f>
        <v>16/06/2023</v>
      </c>
      <c r="E644" s="207"/>
      <c r="F644" s="183" t="s">
        <v>11975</v>
      </c>
      <c r="G644" s="207" t="s">
        <v>23550</v>
      </c>
      <c r="H644" s="207" t="s">
        <v>23550</v>
      </c>
      <c r="I644" s="207">
        <f t="shared" si="19"/>
        <v>45090</v>
      </c>
      <c r="J644" s="328" t="e">
        <f>IF(I644="-","NO ES TUPA",IF(Tabla5[[#This Row],[FECHA FIRMA]]&lt;=Tabla5[[#This Row],[FECHA DE PLAZO MAXIMO DE ATENCION]],"SI","NO"))</f>
        <v>#VALUE!</v>
      </c>
      <c r="K644" s="185"/>
      <c r="L644" s="185" t="str">
        <f>IFERROR(VLOOKUP(K644,[1]Hoja1!$B$2:$F$14234,2,FALSE),"")</f>
        <v/>
      </c>
      <c r="M644" s="185" t="str">
        <f>IFERROR(VLOOKUP(K644,[1]Hoja1!$B$2:$F$14234,3,FALSE),"")</f>
        <v/>
      </c>
      <c r="N644" s="185" t="str">
        <f>IFERROR(VLOOKUP(K644,[1]Hoja1!$B$2:$F$14234,4,FALSE),"")</f>
        <v/>
      </c>
      <c r="O644" s="193" t="s">
        <v>23551</v>
      </c>
      <c r="P644" s="185" t="s">
        <v>14894</v>
      </c>
      <c r="Q644" s="185"/>
      <c r="R644" s="185"/>
      <c r="S644" s="185"/>
      <c r="T644" s="185" t="s">
        <v>19113</v>
      </c>
      <c r="U644" s="185"/>
      <c r="V644" s="185" t="s">
        <v>1981</v>
      </c>
      <c r="W644" s="185"/>
      <c r="X644" s="185" t="s">
        <v>19419</v>
      </c>
      <c r="Y644" s="191"/>
      <c r="Z644" s="187"/>
      <c r="AA644" s="166"/>
      <c r="AB644" s="166" t="s">
        <v>21489</v>
      </c>
      <c r="AC644" s="166"/>
      <c r="AD644" s="166"/>
      <c r="AE644" s="166"/>
      <c r="AF644" s="166"/>
      <c r="AG644" s="166"/>
      <c r="AH644" s="166"/>
      <c r="AI644" s="166"/>
      <c r="AJ644" s="166"/>
      <c r="AK644" s="166"/>
      <c r="AL644" s="166"/>
      <c r="AM644" s="166"/>
      <c r="AN644" s="166"/>
      <c r="AO644" s="166"/>
      <c r="AP644" s="187"/>
      <c r="AQ644" s="180"/>
    </row>
    <row r="645" spans="1:43" s="189" customFormat="1" ht="24.75" customHeight="1" x14ac:dyDescent="0.2">
      <c r="A645" s="180">
        <v>644</v>
      </c>
      <c r="B645" s="181" t="s">
        <v>23552</v>
      </c>
      <c r="C645" s="182" t="s">
        <v>23553</v>
      </c>
      <c r="D645" s="207" t="str">
        <f>+INDEX([2]REPORTE_SEG_EXPEDIENTES!$F$1:$F$3006,MATCH(Tabla13[[#This Row],[REGISTRO]],[2]REPORTE_SEG_EXPEDIENTES!$B$1:$B$3006,0))</f>
        <v>13/06/2023</v>
      </c>
      <c r="E645" s="207"/>
      <c r="F645" s="183" t="s">
        <v>11975</v>
      </c>
      <c r="G645" s="207" t="s">
        <v>23550</v>
      </c>
      <c r="H645" s="207" t="s">
        <v>23550</v>
      </c>
      <c r="I645" s="207">
        <f t="shared" si="19"/>
        <v>45127</v>
      </c>
      <c r="J645" s="328" t="e">
        <f>IF(I645="-","NO ES TUPA",IF(Tabla5[[#This Row],[FECHA FIRMA]]&lt;=Tabla5[[#This Row],[FECHA DE PLAZO MAXIMO DE ATENCION]],"SI","NO"))</f>
        <v>#VALUE!</v>
      </c>
      <c r="K645" s="185"/>
      <c r="L645" s="185" t="str">
        <f>IFERROR(VLOOKUP(K645,[1]Hoja1!$B$2:$F$14234,2,FALSE),"")</f>
        <v/>
      </c>
      <c r="M645" s="185" t="str">
        <f>IFERROR(VLOOKUP(K645,[1]Hoja1!$B$2:$F$14234,3,FALSE),"")</f>
        <v/>
      </c>
      <c r="N645" s="185" t="str">
        <f>IFERROR(VLOOKUP(K645,[1]Hoja1!$B$2:$F$14234,4,FALSE),"")</f>
        <v/>
      </c>
      <c r="O645" s="193" t="s">
        <v>23554</v>
      </c>
      <c r="P645" s="185" t="s">
        <v>14894</v>
      </c>
      <c r="Q645" s="185"/>
      <c r="R645" s="185"/>
      <c r="S645" s="185"/>
      <c r="T645" s="185" t="s">
        <v>19113</v>
      </c>
      <c r="U645" s="185"/>
      <c r="V645" s="185" t="s">
        <v>1981</v>
      </c>
      <c r="W645" s="185"/>
      <c r="X645" s="185"/>
      <c r="Y645" s="191"/>
      <c r="Z645" s="187"/>
      <c r="AA645" s="166"/>
      <c r="AB645" s="166" t="s">
        <v>21489</v>
      </c>
      <c r="AC645" s="166"/>
      <c r="AD645" s="166"/>
      <c r="AE645" s="166"/>
      <c r="AF645" s="166"/>
      <c r="AG645" s="166"/>
      <c r="AH645" s="166"/>
      <c r="AI645" s="166"/>
      <c r="AJ645" s="166"/>
      <c r="AK645" s="166"/>
      <c r="AL645" s="166"/>
      <c r="AM645" s="166"/>
      <c r="AN645" s="166"/>
      <c r="AO645" s="166"/>
      <c r="AP645" s="187"/>
      <c r="AQ645" s="180"/>
    </row>
    <row r="646" spans="1:43" s="189" customFormat="1" ht="24.75" customHeight="1" x14ac:dyDescent="0.2">
      <c r="A646" s="180">
        <v>645</v>
      </c>
      <c r="B646" s="181" t="s">
        <v>23555</v>
      </c>
      <c r="C646" s="182" t="s">
        <v>23556</v>
      </c>
      <c r="D646" s="207" t="str">
        <f>+INDEX([2]REPORTE_SEG_EXPEDIENTES!$F$1:$F$3006,MATCH(Tabla13[[#This Row],[REGISTRO]],[2]REPORTE_SEG_EXPEDIENTES!$B$1:$B$3006,0))</f>
        <v>22/08/2023</v>
      </c>
      <c r="E646" s="207"/>
      <c r="F646" s="183" t="s">
        <v>11975</v>
      </c>
      <c r="G646" s="207" t="s">
        <v>23550</v>
      </c>
      <c r="H646" s="207" t="s">
        <v>23550</v>
      </c>
      <c r="I646" s="207">
        <f t="shared" si="19"/>
        <v>45160</v>
      </c>
      <c r="J646" s="328" t="e">
        <f>IF(I646="-","NO ES TUPA",IF(Tabla5[[#This Row],[FECHA FIRMA]]&lt;=Tabla5[[#This Row],[FECHA DE PLAZO MAXIMO DE ATENCION]],"SI","NO"))</f>
        <v>#VALUE!</v>
      </c>
      <c r="K646" s="185"/>
      <c r="L646" s="185" t="str">
        <f>IFERROR(VLOOKUP(K646,[1]Hoja1!$B$2:$F$14234,2,FALSE),"")</f>
        <v/>
      </c>
      <c r="M646" s="185" t="str">
        <f>IFERROR(VLOOKUP(K646,[1]Hoja1!$B$2:$F$14234,3,FALSE),"")</f>
        <v/>
      </c>
      <c r="N646" s="185" t="str">
        <f>IFERROR(VLOOKUP(K646,[1]Hoja1!$B$2:$F$14234,4,FALSE),"")</f>
        <v/>
      </c>
      <c r="O646" s="193" t="s">
        <v>23557</v>
      </c>
      <c r="P646" s="185" t="s">
        <v>14894</v>
      </c>
      <c r="Q646" s="185"/>
      <c r="R646" s="185"/>
      <c r="S646" s="185"/>
      <c r="T646" s="185" t="s">
        <v>21445</v>
      </c>
      <c r="U646" s="185"/>
      <c r="V646" s="185" t="s">
        <v>1981</v>
      </c>
      <c r="W646" s="185"/>
      <c r="X646" s="185"/>
      <c r="Y646" s="191"/>
      <c r="Z646" s="187"/>
      <c r="AA646" s="166" t="s">
        <v>21489</v>
      </c>
      <c r="AB646" s="166"/>
      <c r="AC646" s="166"/>
      <c r="AD646" s="166"/>
      <c r="AE646" s="166"/>
      <c r="AF646" s="166"/>
      <c r="AG646" s="166"/>
      <c r="AH646" s="166"/>
      <c r="AI646" s="166"/>
      <c r="AJ646" s="166"/>
      <c r="AK646" s="166"/>
      <c r="AL646" s="166"/>
      <c r="AM646" s="166"/>
      <c r="AN646" s="166"/>
      <c r="AO646" s="166"/>
      <c r="AP646" s="187"/>
      <c r="AQ646" s="180"/>
    </row>
    <row r="647" spans="1:43" s="189" customFormat="1" ht="24.75" customHeight="1" x14ac:dyDescent="0.2">
      <c r="A647" s="180">
        <v>646</v>
      </c>
      <c r="B647" s="181" t="s">
        <v>23558</v>
      </c>
      <c r="C647" s="182" t="s">
        <v>23559</v>
      </c>
      <c r="D647" s="207" t="str">
        <f>+INDEX([2]REPORTE_SEG_EXPEDIENTES!$F$1:$F$3006,MATCH(Tabla13[[#This Row],[REGISTRO]],[2]REPORTE_SEG_EXPEDIENTES!$B$1:$B$3006,0))</f>
        <v>24/08/2023</v>
      </c>
      <c r="E647" s="207"/>
      <c r="F647" s="183" t="s">
        <v>11975</v>
      </c>
      <c r="G647" s="207" t="s">
        <v>23550</v>
      </c>
      <c r="H647" s="207" t="s">
        <v>23550</v>
      </c>
      <c r="I647" s="207">
        <f t="shared" si="19"/>
        <v>45164</v>
      </c>
      <c r="J647" s="328" t="e">
        <f>IF(I647="-","NO ES TUPA",IF(Tabla5[[#This Row],[FECHA FIRMA]]&lt;=Tabla5[[#This Row],[FECHA DE PLAZO MAXIMO DE ATENCION]],"SI","NO"))</f>
        <v>#VALUE!</v>
      </c>
      <c r="K647" s="185"/>
      <c r="L647" s="185" t="str">
        <f>IFERROR(VLOOKUP(K647,[1]Hoja1!$B$2:$F$14234,2,FALSE),"")</f>
        <v/>
      </c>
      <c r="M647" s="185" t="str">
        <f>IFERROR(VLOOKUP(K647,[1]Hoja1!$B$2:$F$14234,3,FALSE),"")</f>
        <v/>
      </c>
      <c r="N647" s="185" t="str">
        <f>IFERROR(VLOOKUP(K647,[1]Hoja1!$B$2:$F$14234,4,FALSE),"")</f>
        <v/>
      </c>
      <c r="O647" s="193" t="s">
        <v>23560</v>
      </c>
      <c r="P647" s="185" t="s">
        <v>14894</v>
      </c>
      <c r="Q647" s="185"/>
      <c r="R647" s="185"/>
      <c r="S647" s="185"/>
      <c r="T647" s="185" t="s">
        <v>19996</v>
      </c>
      <c r="U647" s="185"/>
      <c r="V647" s="185" t="s">
        <v>21444</v>
      </c>
      <c r="W647" s="185"/>
      <c r="X647" s="185"/>
      <c r="Y647" s="191"/>
      <c r="Z647" s="187"/>
      <c r="AA647" s="166" t="s">
        <v>21489</v>
      </c>
      <c r="AB647" s="166"/>
      <c r="AC647" s="166"/>
      <c r="AD647" s="166"/>
      <c r="AE647" s="166"/>
      <c r="AF647" s="166"/>
      <c r="AG647" s="166"/>
      <c r="AH647" s="166"/>
      <c r="AI647" s="166"/>
      <c r="AJ647" s="166"/>
      <c r="AK647" s="166"/>
      <c r="AL647" s="166"/>
      <c r="AM647" s="166"/>
      <c r="AN647" s="166"/>
      <c r="AO647" s="166"/>
      <c r="AP647" s="187"/>
      <c r="AQ647" s="180"/>
    </row>
    <row r="648" spans="1:43" ht="24.75" customHeight="1" x14ac:dyDescent="0.25">
      <c r="A648" s="180">
        <v>647</v>
      </c>
      <c r="B648" s="181" t="s">
        <v>23561</v>
      </c>
      <c r="C648" s="182" t="s">
        <v>23562</v>
      </c>
      <c r="D648" s="207" t="str">
        <f>+INDEX([2]REPORTE_SEG_EXPEDIENTES!$F$1:$F$3006,MATCH(Tabla13[[#This Row],[REGISTRO]],[2]REPORTE_SEG_EXPEDIENTES!$B$1:$B$3006,0))</f>
        <v>28/06/2023</v>
      </c>
      <c r="E648" s="207"/>
      <c r="F648" s="183" t="s">
        <v>11975</v>
      </c>
      <c r="G648" s="207">
        <v>45167</v>
      </c>
      <c r="H648" s="207">
        <v>45167</v>
      </c>
      <c r="I648" s="207">
        <f t="shared" si="19"/>
        <v>45112</v>
      </c>
      <c r="J648" s="328" t="e">
        <f>IF(I648="-","NO ES TUPA",IF(Tabla5[[#This Row],[FECHA FIRMA]]&lt;=Tabla5[[#This Row],[FECHA DE PLAZO MAXIMO DE ATENCION]],"SI","NO"))</f>
        <v>#VALUE!</v>
      </c>
      <c r="K648" s="207">
        <v>12556</v>
      </c>
      <c r="L648" s="185" t="str">
        <f>IFERROR(VLOOKUP(K648,[1]Hoja1!$B$2:$F$14234,2,FALSE),"")</f>
        <v>ARYANNA</v>
      </c>
      <c r="M648" s="185" t="str">
        <f>IFERROR(VLOOKUP(K648,[1]Hoja1!$B$2:$F$14234,3,FALSE),"")</f>
        <v>CO-12556-CM</v>
      </c>
      <c r="N648" s="185" t="s">
        <v>21601</v>
      </c>
      <c r="O648" s="193" t="s">
        <v>23563</v>
      </c>
      <c r="P648" s="185" t="s">
        <v>14894</v>
      </c>
      <c r="Q648" s="185"/>
      <c r="R648" s="185"/>
      <c r="S648" s="185" t="s">
        <v>19598</v>
      </c>
      <c r="T648" s="185" t="s">
        <v>78</v>
      </c>
      <c r="U648" s="185"/>
      <c r="V648" s="185" t="s">
        <v>1981</v>
      </c>
      <c r="W648" s="185" t="s">
        <v>5783</v>
      </c>
      <c r="X648" s="185"/>
      <c r="Y648" s="191"/>
      <c r="Z648" s="187"/>
      <c r="AA648" s="166" t="s">
        <v>21489</v>
      </c>
      <c r="AB648" s="166"/>
      <c r="AC648" s="166"/>
      <c r="AD648" s="166"/>
      <c r="AE648" s="166"/>
      <c r="AF648" s="166"/>
      <c r="AG648" s="166"/>
      <c r="AH648" s="166"/>
      <c r="AI648" s="166"/>
      <c r="AJ648" s="166"/>
      <c r="AK648" s="166"/>
      <c r="AL648" s="166"/>
      <c r="AM648" s="166"/>
      <c r="AN648" s="166"/>
      <c r="AO648" s="166"/>
      <c r="AP648" s="187"/>
      <c r="AQ648" s="180"/>
    </row>
    <row r="649" spans="1:43" s="189" customFormat="1" ht="24.75" customHeight="1" x14ac:dyDescent="0.2">
      <c r="A649" s="180">
        <v>648</v>
      </c>
      <c r="B649" s="181" t="s">
        <v>23564</v>
      </c>
      <c r="C649" s="182" t="s">
        <v>23565</v>
      </c>
      <c r="D649" s="207" t="str">
        <f>+INDEX([2]REPORTE_SEG_EXPEDIENTES!$F$1:$F$3006,MATCH(Tabla13[[#This Row],[REGISTRO]],[2]REPORTE_SEG_EXPEDIENTES!$B$1:$B$3006,0))</f>
        <v>04/07/2023</v>
      </c>
      <c r="E649" s="207"/>
      <c r="F649" s="183" t="s">
        <v>11975</v>
      </c>
      <c r="G649" s="207">
        <v>45167</v>
      </c>
      <c r="H649" s="207">
        <v>45167</v>
      </c>
      <c r="I649" s="207">
        <f t="shared" si="19"/>
        <v>45140</v>
      </c>
      <c r="J649" s="328" t="e">
        <f>IF(I649="-","NO ES TUPA",IF(Tabla5[[#This Row],[FECHA FIRMA]]&lt;=Tabla5[[#This Row],[FECHA DE PLAZO MAXIMO DE ATENCION]],"SI","NO"))</f>
        <v>#VALUE!</v>
      </c>
      <c r="K649" s="207"/>
      <c r="L649" s="185" t="str">
        <f>IFERROR(VLOOKUP(K649,[1]Hoja1!$B$2:$F$14234,2,FALSE),"")</f>
        <v/>
      </c>
      <c r="M649" s="185" t="str">
        <f>IFERROR(VLOOKUP(K649,[1]Hoja1!$B$2:$F$14234,3,FALSE),"")</f>
        <v/>
      </c>
      <c r="N649" s="185" t="str">
        <f>IFERROR(VLOOKUP(K649,[1]Hoja1!$B$2:$F$14234,4,FALSE),"")</f>
        <v/>
      </c>
      <c r="O649" s="193" t="s">
        <v>23566</v>
      </c>
      <c r="P649" s="185" t="s">
        <v>14894</v>
      </c>
      <c r="Q649" s="198" t="s">
        <v>23</v>
      </c>
      <c r="R649" s="185"/>
      <c r="S649" s="185"/>
      <c r="T649" s="185" t="s">
        <v>19124</v>
      </c>
      <c r="U649" s="185"/>
      <c r="V649" s="185" t="s">
        <v>21444</v>
      </c>
      <c r="W649" s="185"/>
      <c r="X649" s="185" t="s">
        <v>21928</v>
      </c>
      <c r="Y649" s="191"/>
      <c r="Z649" s="187"/>
      <c r="AA649" s="166"/>
      <c r="AB649" s="166"/>
      <c r="AC649" s="166"/>
      <c r="AD649" s="166"/>
      <c r="AE649" s="166"/>
      <c r="AF649" s="166"/>
      <c r="AG649" s="166"/>
      <c r="AH649" s="166"/>
      <c r="AI649" s="166"/>
      <c r="AJ649" s="166"/>
      <c r="AK649" s="166"/>
      <c r="AL649" s="166"/>
      <c r="AM649" s="166"/>
      <c r="AN649" s="166"/>
      <c r="AO649" s="166"/>
      <c r="AP649" s="187"/>
      <c r="AQ649" s="180"/>
    </row>
    <row r="650" spans="1:43" s="189" customFormat="1" ht="24.75" customHeight="1" x14ac:dyDescent="0.2">
      <c r="A650" s="180">
        <v>649</v>
      </c>
      <c r="B650" s="181" t="s">
        <v>23567</v>
      </c>
      <c r="C650" s="182" t="s">
        <v>23568</v>
      </c>
      <c r="D650" s="207" t="str">
        <f>+INDEX([2]REPORTE_SEG_EXPEDIENTES!$F$1:$F$3006,MATCH(Tabla13[[#This Row],[REGISTRO]],[2]REPORTE_SEG_EXPEDIENTES!$B$1:$B$3006,0))</f>
        <v>15/05/2023</v>
      </c>
      <c r="E650" s="207"/>
      <c r="F650" s="183" t="s">
        <v>11975</v>
      </c>
      <c r="G650" s="207">
        <v>45169</v>
      </c>
      <c r="H650" s="207">
        <v>45169</v>
      </c>
      <c r="I650" s="207">
        <f t="shared" si="19"/>
        <v>45098</v>
      </c>
      <c r="J650" s="328" t="e">
        <f>IF(I650="-","NO ES TUPA",IF(Tabla5[[#This Row],[FECHA FIRMA]]&lt;=Tabla5[[#This Row],[FECHA DE PLAZO MAXIMO DE ATENCION]],"SI","NO"))</f>
        <v>#VALUE!</v>
      </c>
      <c r="K650" s="207"/>
      <c r="L650" s="185" t="str">
        <f>IFERROR(VLOOKUP(K650,[1]Hoja1!$B$2:$F$14234,2,FALSE),"")</f>
        <v/>
      </c>
      <c r="M650" s="185" t="str">
        <f>IFERROR(VLOOKUP(K650,[1]Hoja1!$B$2:$F$14234,3,FALSE),"")</f>
        <v/>
      </c>
      <c r="N650" s="185" t="str">
        <f>IFERROR(VLOOKUP(K650,[1]Hoja1!$B$2:$F$14234,4,FALSE),"")</f>
        <v/>
      </c>
      <c r="O650" s="193" t="s">
        <v>23569</v>
      </c>
      <c r="P650" s="185" t="s">
        <v>14894</v>
      </c>
      <c r="Q650" s="185"/>
      <c r="R650" s="185"/>
      <c r="S650" s="185"/>
      <c r="T650" s="185" t="s">
        <v>19113</v>
      </c>
      <c r="U650" s="185" t="s">
        <v>19606</v>
      </c>
      <c r="V650" s="185" t="s">
        <v>1981</v>
      </c>
      <c r="W650" s="185"/>
      <c r="X650" s="185" t="s">
        <v>21928</v>
      </c>
      <c r="Y650" s="191"/>
      <c r="Z650" s="187"/>
      <c r="AA650" s="166"/>
      <c r="AB650" s="166"/>
      <c r="AC650" s="166"/>
      <c r="AD650" s="166"/>
      <c r="AE650" s="166"/>
      <c r="AF650" s="166"/>
      <c r="AG650" s="166"/>
      <c r="AH650" s="166"/>
      <c r="AI650" s="166"/>
      <c r="AJ650" s="166"/>
      <c r="AK650" s="166"/>
      <c r="AL650" s="166"/>
      <c r="AM650" s="166"/>
      <c r="AN650" s="166"/>
      <c r="AO650" s="166"/>
      <c r="AP650" s="187"/>
      <c r="AQ650" s="180"/>
    </row>
    <row r="651" spans="1:43" s="189" customFormat="1" ht="24.75" customHeight="1" x14ac:dyDescent="0.2">
      <c r="A651" s="180">
        <v>650</v>
      </c>
      <c r="B651" s="181" t="s">
        <v>23570</v>
      </c>
      <c r="C651" s="182" t="s">
        <v>23571</v>
      </c>
      <c r="D651" s="207" t="str">
        <f>+INDEX([2]REPORTE_SEG_EXPEDIENTES!$F$1:$F$3006,MATCH(Tabla13[[#This Row],[REGISTRO]],[2]REPORTE_SEG_EXPEDIENTES!$B$1:$B$3006,0))</f>
        <v>01/06/2023</v>
      </c>
      <c r="E651" s="207"/>
      <c r="F651" s="183" t="s">
        <v>11975</v>
      </c>
      <c r="G651" s="207">
        <v>45169</v>
      </c>
      <c r="H651" s="207">
        <v>45169</v>
      </c>
      <c r="I651" s="207">
        <f t="shared" si="19"/>
        <v>45105</v>
      </c>
      <c r="J651" s="328" t="e">
        <f>IF(I651="-","NO ES TUPA",IF(Tabla5[[#This Row],[FECHA FIRMA]]&lt;=Tabla5[[#This Row],[FECHA DE PLAZO MAXIMO DE ATENCION]],"SI","NO"))</f>
        <v>#VALUE!</v>
      </c>
      <c r="K651" s="185">
        <v>13721</v>
      </c>
      <c r="L651" s="185" t="str">
        <f>IFERROR(VLOOKUP(K651,[1]Hoja1!$B$2:$F$14234,2,FALSE),"")</f>
        <v>NUEVA OFELITA</v>
      </c>
      <c r="M651" s="185" t="str">
        <f>IFERROR(VLOOKUP(K651,[1]Hoja1!$B$2:$F$14234,3,FALSE),"")</f>
        <v>CO-13721-PM</v>
      </c>
      <c r="N651" s="185" t="str">
        <f>IFERROR(VLOOKUP(K651,[1]Hoja1!$B$2:$F$14234,4,FALSE),"")</f>
        <v>AUSTRAL GROUP S.A.A</v>
      </c>
      <c r="O651" s="193" t="s">
        <v>23572</v>
      </c>
      <c r="P651" s="185" t="s">
        <v>14894</v>
      </c>
      <c r="Q651" s="185"/>
      <c r="R651" s="185"/>
      <c r="S651" s="185"/>
      <c r="T651" s="185" t="s">
        <v>21456</v>
      </c>
      <c r="U651" s="185"/>
      <c r="V651" s="185" t="s">
        <v>1981</v>
      </c>
      <c r="W651" s="185"/>
      <c r="X651" s="185"/>
      <c r="Y651" s="191"/>
      <c r="Z651" s="187"/>
      <c r="AA651" s="166" t="s">
        <v>21489</v>
      </c>
      <c r="AB651" s="166"/>
      <c r="AC651" s="166"/>
      <c r="AD651" s="166"/>
      <c r="AE651" s="166"/>
      <c r="AF651" s="166"/>
      <c r="AG651" s="166"/>
      <c r="AH651" s="166"/>
      <c r="AI651" s="166"/>
      <c r="AJ651" s="166"/>
      <c r="AK651" s="166"/>
      <c r="AL651" s="166"/>
      <c r="AM651" s="166"/>
      <c r="AN651" s="166"/>
      <c r="AO651" s="166"/>
      <c r="AP651" s="187"/>
      <c r="AQ651" s="180"/>
    </row>
    <row r="652" spans="1:43" s="189" customFormat="1" ht="24.75" customHeight="1" x14ac:dyDescent="0.2">
      <c r="A652" s="180">
        <v>651</v>
      </c>
      <c r="B652" s="181" t="s">
        <v>23573</v>
      </c>
      <c r="C652" s="182" t="s">
        <v>23574</v>
      </c>
      <c r="D652" s="207" t="str">
        <f>+INDEX([2]REPORTE_SEG_EXPEDIENTES!$F$1:$F$3006,MATCH(Tabla13[[#This Row],[REGISTRO]],[2]REPORTE_SEG_EXPEDIENTES!$B$1:$B$3006,0))</f>
        <v>23/06/2023</v>
      </c>
      <c r="E652" s="207"/>
      <c r="F652" s="183" t="s">
        <v>11975</v>
      </c>
      <c r="G652" s="207">
        <v>45169</v>
      </c>
      <c r="H652" s="207">
        <v>45169</v>
      </c>
      <c r="I652" s="207">
        <f t="shared" si="19"/>
        <v>45103</v>
      </c>
      <c r="J652" s="328" t="e">
        <f>IF(I652="-","NO ES TUPA",IF(Tabla5[[#This Row],[FECHA FIRMA]]&lt;=Tabla5[[#This Row],[FECHA DE PLAZO MAXIMO DE ATENCION]],"SI","NO"))</f>
        <v>#VALUE!</v>
      </c>
      <c r="K652" s="207"/>
      <c r="L652" s="185" t="str">
        <f>IFERROR(VLOOKUP(K652,[1]Hoja1!$B$2:$F$14234,2,FALSE),"")</f>
        <v/>
      </c>
      <c r="M652" s="185" t="str">
        <f>IFERROR(VLOOKUP(K652,[1]Hoja1!$B$2:$F$14234,3,FALSE),"")</f>
        <v/>
      </c>
      <c r="N652" s="185" t="str">
        <f>IFERROR(VLOOKUP(K652,[1]Hoja1!$B$2:$F$14234,4,FALSE),"")</f>
        <v/>
      </c>
      <c r="O652" s="193" t="s">
        <v>23575</v>
      </c>
      <c r="P652" s="185" t="s">
        <v>14894</v>
      </c>
      <c r="Q652" s="185"/>
      <c r="R652" s="185"/>
      <c r="S652" s="185"/>
      <c r="T652" s="185" t="s">
        <v>179</v>
      </c>
      <c r="U652" s="185" t="s">
        <v>23476</v>
      </c>
      <c r="V652" s="185" t="s">
        <v>21444</v>
      </c>
      <c r="W652" s="185"/>
      <c r="X652" s="185" t="s">
        <v>21928</v>
      </c>
      <c r="Y652" s="191"/>
      <c r="Z652" s="187"/>
      <c r="AA652" s="166" t="s">
        <v>21489</v>
      </c>
      <c r="AB652" s="166"/>
      <c r="AC652" s="166"/>
      <c r="AD652" s="166"/>
      <c r="AE652" s="166"/>
      <c r="AF652" s="166"/>
      <c r="AG652" s="166"/>
      <c r="AH652" s="166"/>
      <c r="AI652" s="166"/>
      <c r="AJ652" s="166"/>
      <c r="AK652" s="166"/>
      <c r="AL652" s="166"/>
      <c r="AM652" s="166"/>
      <c r="AN652" s="166"/>
      <c r="AO652" s="166"/>
      <c r="AP652" s="187"/>
      <c r="AQ652" s="180"/>
    </row>
    <row r="653" spans="1:43" s="189" customFormat="1" ht="24.75" customHeight="1" x14ac:dyDescent="0.2">
      <c r="A653" s="180">
        <v>652</v>
      </c>
      <c r="B653" s="181" t="s">
        <v>23576</v>
      </c>
      <c r="C653" s="182" t="s">
        <v>23577</v>
      </c>
      <c r="D653" s="207" t="str">
        <f>+INDEX([2]REPORTE_SEG_EXPEDIENTES!$F$1:$F$3006,MATCH(Tabla13[[#This Row],[REGISTRO]],[2]REPORTE_SEG_EXPEDIENTES!$B$1:$B$3006,0))</f>
        <v>23/06/2023</v>
      </c>
      <c r="E653" s="207"/>
      <c r="F653" s="183" t="s">
        <v>11976</v>
      </c>
      <c r="G653" s="207">
        <v>45170</v>
      </c>
      <c r="H653" s="207">
        <v>45170</v>
      </c>
      <c r="I653" s="207">
        <f t="shared" si="19"/>
        <v>45103</v>
      </c>
      <c r="J653" s="328" t="e">
        <f>IF(I653="-","NO ES TUPA",IF(Tabla5[[#This Row],[FECHA FIRMA]]&lt;=Tabla5[[#This Row],[FECHA DE PLAZO MAXIMO DE ATENCION]],"SI","NO"))</f>
        <v>#VALUE!</v>
      </c>
      <c r="K653" s="207"/>
      <c r="L653" s="185" t="str">
        <f>IFERROR(VLOOKUP(K653,[1]Hoja1!$B$2:$F$14234,2,FALSE),"")</f>
        <v/>
      </c>
      <c r="M653" s="185" t="str">
        <f>IFERROR(VLOOKUP(K653,[1]Hoja1!$B$2:$F$14234,3,FALSE),"")</f>
        <v/>
      </c>
      <c r="N653" s="185" t="str">
        <f>IFERROR(VLOOKUP(K653,[1]Hoja1!$B$2:$F$14234,4,FALSE),"")</f>
        <v/>
      </c>
      <c r="O653" s="193" t="s">
        <v>23575</v>
      </c>
      <c r="P653" s="185" t="s">
        <v>14894</v>
      </c>
      <c r="Q653" s="185"/>
      <c r="R653" s="185"/>
      <c r="S653" s="185"/>
      <c r="T653" s="185" t="s">
        <v>179</v>
      </c>
      <c r="U653" s="185" t="s">
        <v>23476</v>
      </c>
      <c r="V653" s="185" t="s">
        <v>21444</v>
      </c>
      <c r="W653" s="185"/>
      <c r="X653" s="185" t="s">
        <v>21928</v>
      </c>
      <c r="Y653" s="191"/>
      <c r="Z653" s="187"/>
      <c r="AA653" s="216" t="s">
        <v>21489</v>
      </c>
      <c r="AB653" s="166"/>
      <c r="AC653" s="166"/>
      <c r="AD653" s="166"/>
      <c r="AE653" s="166"/>
      <c r="AF653" s="166"/>
      <c r="AG653" s="166"/>
      <c r="AH653" s="166"/>
      <c r="AI653" s="166"/>
      <c r="AJ653" s="166"/>
      <c r="AK653" s="166"/>
      <c r="AL653" s="166"/>
      <c r="AM653" s="166"/>
      <c r="AN653" s="166"/>
      <c r="AO653" s="166"/>
      <c r="AP653" s="187"/>
      <c r="AQ653" s="180"/>
    </row>
    <row r="654" spans="1:43" s="189" customFormat="1" ht="24.75" customHeight="1" x14ac:dyDescent="0.2">
      <c r="A654" s="180">
        <v>653</v>
      </c>
      <c r="B654" s="181" t="s">
        <v>23578</v>
      </c>
      <c r="C654" s="182" t="s">
        <v>23579</v>
      </c>
      <c r="D654" s="207" t="str">
        <f>+INDEX([2]REPORTE_SEG_EXPEDIENTES!$F$1:$F$3006,MATCH(Tabla13[[#This Row],[REGISTRO]],[2]REPORTE_SEG_EXPEDIENTES!$B$1:$B$3006,0))</f>
        <v>26/04/2023</v>
      </c>
      <c r="E654" s="207"/>
      <c r="F654" s="183" t="s">
        <v>11976</v>
      </c>
      <c r="G654" s="207">
        <v>45170</v>
      </c>
      <c r="H654" s="207">
        <v>45170</v>
      </c>
      <c r="I654" s="207">
        <f t="shared" si="19"/>
        <v>45047</v>
      </c>
      <c r="J654" s="328" t="e">
        <f>IF(I654="-","NO ES TUPA",IF(Tabla5[[#This Row],[FECHA FIRMA]]&lt;=Tabla5[[#This Row],[FECHA DE PLAZO MAXIMO DE ATENCION]],"SI","NO"))</f>
        <v>#VALUE!</v>
      </c>
      <c r="K654" s="207"/>
      <c r="L654" s="185" t="str">
        <f>IFERROR(VLOOKUP(K654,[1]Hoja1!$B$2:$F$14234,2,FALSE),"")</f>
        <v/>
      </c>
      <c r="M654" s="185" t="str">
        <f>IFERROR(VLOOKUP(K654,[1]Hoja1!$B$2:$F$14234,3,FALSE),"")</f>
        <v/>
      </c>
      <c r="N654" s="185" t="str">
        <f>IFERROR(VLOOKUP(K654,[1]Hoja1!$B$2:$F$14234,4,FALSE),"")</f>
        <v/>
      </c>
      <c r="O654" s="193" t="s">
        <v>23580</v>
      </c>
      <c r="P654" s="185" t="s">
        <v>15859</v>
      </c>
      <c r="Q654" s="185"/>
      <c r="R654" s="185"/>
      <c r="S654" s="185"/>
      <c r="T654" s="185" t="s">
        <v>21447</v>
      </c>
      <c r="U654" s="185"/>
      <c r="V654" s="185" t="s">
        <v>1981</v>
      </c>
      <c r="W654" s="185"/>
      <c r="X654" s="185"/>
      <c r="Y654" s="191"/>
      <c r="Z654" s="187"/>
      <c r="AA654" s="216"/>
      <c r="AB654" s="166"/>
      <c r="AC654" s="166" t="s">
        <v>21489</v>
      </c>
      <c r="AD654" s="166"/>
      <c r="AE654" s="166" t="s">
        <v>21489</v>
      </c>
      <c r="AF654" s="166"/>
      <c r="AG654" s="166"/>
      <c r="AH654" s="166"/>
      <c r="AI654" s="166"/>
      <c r="AJ654" s="166"/>
      <c r="AK654" s="166"/>
      <c r="AL654" s="166"/>
      <c r="AM654" s="166"/>
      <c r="AN654" s="166"/>
      <c r="AO654" s="166"/>
      <c r="AP654" s="187"/>
      <c r="AQ654" s="180"/>
    </row>
    <row r="655" spans="1:43" s="189" customFormat="1" ht="24.75" customHeight="1" x14ac:dyDescent="0.2">
      <c r="A655" s="180">
        <v>654</v>
      </c>
      <c r="B655" s="181" t="s">
        <v>23581</v>
      </c>
      <c r="C655" s="182" t="s">
        <v>23582</v>
      </c>
      <c r="D655" s="207" t="str">
        <f>+INDEX([2]REPORTE_SEG_EXPEDIENTES!$F$1:$F$3006,MATCH(Tabla13[[#This Row],[REGISTRO]],[2]REPORTE_SEG_EXPEDIENTES!$B$1:$B$3006,0))</f>
        <v>23/06/2023</v>
      </c>
      <c r="E655" s="207"/>
      <c r="F655" s="183" t="s">
        <v>11976</v>
      </c>
      <c r="G655" s="207">
        <v>45170</v>
      </c>
      <c r="H655" s="207">
        <v>45170</v>
      </c>
      <c r="I655" s="207">
        <f t="shared" si="19"/>
        <v>45103</v>
      </c>
      <c r="J655" s="328" t="e">
        <f>IF(I655="-","NO ES TUPA",IF(Tabla5[[#This Row],[FECHA FIRMA]]&lt;=Tabla5[[#This Row],[FECHA DE PLAZO MAXIMO DE ATENCION]],"SI","NO"))</f>
        <v>#VALUE!</v>
      </c>
      <c r="K655" s="207"/>
      <c r="L655" s="185" t="str">
        <f>IFERROR(VLOOKUP(K655,[1]Hoja1!$B$2:$F$14234,2,FALSE),"")</f>
        <v/>
      </c>
      <c r="M655" s="185" t="str">
        <f>IFERROR(VLOOKUP(K655,[1]Hoja1!$B$2:$F$14234,3,FALSE),"")</f>
        <v/>
      </c>
      <c r="N655" s="185" t="str">
        <f>IFERROR(VLOOKUP(K655,[1]Hoja1!$B$2:$F$14234,4,FALSE),"")</f>
        <v/>
      </c>
      <c r="O655" s="193" t="s">
        <v>23583</v>
      </c>
      <c r="P655" s="185" t="s">
        <v>14894</v>
      </c>
      <c r="Q655" s="185"/>
      <c r="R655" s="185"/>
      <c r="S655" s="185"/>
      <c r="T655" s="185" t="s">
        <v>179</v>
      </c>
      <c r="U655" s="185" t="s">
        <v>23476</v>
      </c>
      <c r="V655" s="185" t="s">
        <v>21444</v>
      </c>
      <c r="W655" s="185"/>
      <c r="X655" s="185" t="s">
        <v>21928</v>
      </c>
      <c r="Y655" s="191"/>
      <c r="Z655" s="187"/>
      <c r="AA655" s="216" t="s">
        <v>21489</v>
      </c>
      <c r="AB655" s="166"/>
      <c r="AC655" s="166"/>
      <c r="AD655" s="166"/>
      <c r="AE655" s="166"/>
      <c r="AF655" s="166"/>
      <c r="AG655" s="166"/>
      <c r="AH655" s="166"/>
      <c r="AI655" s="166"/>
      <c r="AJ655" s="166"/>
      <c r="AK655" s="166"/>
      <c r="AL655" s="166"/>
      <c r="AM655" s="166"/>
      <c r="AN655" s="166"/>
      <c r="AO655" s="166"/>
      <c r="AP655" s="187"/>
      <c r="AQ655" s="180"/>
    </row>
    <row r="656" spans="1:43" s="189" customFormat="1" ht="24.75" customHeight="1" x14ac:dyDescent="0.2">
      <c r="A656" s="180">
        <v>655</v>
      </c>
      <c r="B656" s="181" t="s">
        <v>23584</v>
      </c>
      <c r="C656" s="182" t="s">
        <v>23585</v>
      </c>
      <c r="D656" s="207" t="str">
        <f>+INDEX([2]REPORTE_SEG_EXPEDIENTES!$F$1:$F$3006,MATCH(Tabla13[[#This Row],[REGISTRO]],[2]REPORTE_SEG_EXPEDIENTES!$B$1:$B$3006,0))</f>
        <v>21/07/2023</v>
      </c>
      <c r="E656" s="207"/>
      <c r="F656" s="183" t="s">
        <v>11976</v>
      </c>
      <c r="G656" s="207">
        <v>45174</v>
      </c>
      <c r="H656" s="207">
        <v>45174</v>
      </c>
      <c r="I656" s="207">
        <f t="shared" si="19"/>
        <v>45128</v>
      </c>
      <c r="J656" s="328" t="e">
        <f>IF(I656="-","NO ES TUPA",IF(Tabla5[[#This Row],[FECHA FIRMA]]&lt;=Tabla5[[#This Row],[FECHA DE PLAZO MAXIMO DE ATENCION]],"SI","NO"))</f>
        <v>#VALUE!</v>
      </c>
      <c r="K656" s="207"/>
      <c r="L656" s="185" t="str">
        <f>IFERROR(VLOOKUP(K656,[1]Hoja1!$B$2:$F$14234,2,FALSE),"")</f>
        <v/>
      </c>
      <c r="M656" s="185" t="str">
        <f>IFERROR(VLOOKUP(K656,[1]Hoja1!$B$2:$F$14234,3,FALSE),"")</f>
        <v/>
      </c>
      <c r="N656" s="185" t="str">
        <f>IFERROR(VLOOKUP(K656,[1]Hoja1!$B$2:$F$14234,4,FALSE),"")</f>
        <v/>
      </c>
      <c r="O656" s="193" t="s">
        <v>23586</v>
      </c>
      <c r="P656" s="185" t="s">
        <v>14894</v>
      </c>
      <c r="Q656" s="185"/>
      <c r="R656" s="185"/>
      <c r="S656" s="185"/>
      <c r="T656" s="185" t="s">
        <v>19113</v>
      </c>
      <c r="U656" s="185"/>
      <c r="V656" s="185" t="s">
        <v>1981</v>
      </c>
      <c r="W656" s="185"/>
      <c r="X656" s="185"/>
      <c r="Y656" s="191"/>
      <c r="Z656" s="187"/>
      <c r="AA656" s="216"/>
      <c r="AB656" s="166" t="s">
        <v>21489</v>
      </c>
      <c r="AC656" s="166"/>
      <c r="AD656" s="166"/>
      <c r="AE656" s="166"/>
      <c r="AF656" s="166"/>
      <c r="AG656" s="166"/>
      <c r="AH656" s="166"/>
      <c r="AI656" s="166"/>
      <c r="AJ656" s="166"/>
      <c r="AK656" s="166"/>
      <c r="AL656" s="166"/>
      <c r="AM656" s="166"/>
      <c r="AN656" s="166"/>
      <c r="AO656" s="166"/>
      <c r="AP656" s="187"/>
      <c r="AQ656" s="180"/>
    </row>
    <row r="657" spans="1:43" s="189" customFormat="1" ht="24.75" customHeight="1" x14ac:dyDescent="0.2">
      <c r="A657" s="180">
        <v>656</v>
      </c>
      <c r="B657" s="181" t="s">
        <v>23587</v>
      </c>
      <c r="C657" s="182" t="s">
        <v>23588</v>
      </c>
      <c r="D657" s="207" t="str">
        <f>+INDEX([2]REPORTE_SEG_EXPEDIENTES!$F$1:$F$3006,MATCH(Tabla13[[#This Row],[REGISTRO]],[2]REPORTE_SEG_EXPEDIENTES!$B$1:$B$3006,0))</f>
        <v>21/08/2023</v>
      </c>
      <c r="E657" s="207"/>
      <c r="F657" s="183" t="s">
        <v>11976</v>
      </c>
      <c r="G657" s="207">
        <v>45175</v>
      </c>
      <c r="H657" s="207">
        <v>45175</v>
      </c>
      <c r="I657" s="207">
        <f t="shared" si="19"/>
        <v>45159</v>
      </c>
      <c r="J657" s="328" t="e">
        <f>IF(I657="-","NO ES TUPA",IF(Tabla5[[#This Row],[FECHA FIRMA]]&lt;=Tabla5[[#This Row],[FECHA DE PLAZO MAXIMO DE ATENCION]],"SI","NO"))</f>
        <v>#VALUE!</v>
      </c>
      <c r="K657" s="207"/>
      <c r="L657" s="185"/>
      <c r="M657" s="185"/>
      <c r="N657" s="185" t="str">
        <f>IFERROR(VLOOKUP(K657,[1]Hoja1!$B$2:$F$14234,4,FALSE),"")</f>
        <v/>
      </c>
      <c r="O657" s="193" t="s">
        <v>23589</v>
      </c>
      <c r="P657" s="185" t="s">
        <v>14894</v>
      </c>
      <c r="Q657" s="185"/>
      <c r="R657" s="185"/>
      <c r="S657" s="185"/>
      <c r="T657" s="185" t="s">
        <v>19113</v>
      </c>
      <c r="U657" s="185"/>
      <c r="V657" s="185" t="s">
        <v>1981</v>
      </c>
      <c r="W657" s="185"/>
      <c r="X657" s="185"/>
      <c r="Y657" s="191"/>
      <c r="Z657" s="187"/>
      <c r="AA657" s="216"/>
      <c r="AB657" s="166" t="s">
        <v>21489</v>
      </c>
      <c r="AC657" s="166"/>
      <c r="AD657" s="166"/>
      <c r="AE657" s="166"/>
      <c r="AF657" s="166"/>
      <c r="AG657" s="166"/>
      <c r="AH657" s="166"/>
      <c r="AI657" s="166"/>
      <c r="AJ657" s="166"/>
      <c r="AK657" s="166"/>
      <c r="AL657" s="166"/>
      <c r="AM657" s="166"/>
      <c r="AN657" s="166"/>
      <c r="AO657" s="166"/>
      <c r="AP657" s="187"/>
      <c r="AQ657" s="180"/>
    </row>
    <row r="658" spans="1:43" s="189" customFormat="1" ht="24.75" customHeight="1" x14ac:dyDescent="0.2">
      <c r="A658" s="180">
        <v>657</v>
      </c>
      <c r="B658" s="181" t="s">
        <v>23590</v>
      </c>
      <c r="C658" s="182" t="s">
        <v>23591</v>
      </c>
      <c r="D658" s="207" t="str">
        <f>+INDEX([2]REPORTE_SEG_EXPEDIENTES!$F$1:$F$3006,MATCH(Tabla13[[#This Row],[REGISTRO]],[2]REPORTE_SEG_EXPEDIENTES!$B$1:$B$3006,0))</f>
        <v>22/06/2023</v>
      </c>
      <c r="E658" s="207"/>
      <c r="F658" s="183" t="s">
        <v>11976</v>
      </c>
      <c r="G658" s="207">
        <v>45176</v>
      </c>
      <c r="H658" s="207">
        <v>45176</v>
      </c>
      <c r="I658" s="207">
        <f t="shared" si="19"/>
        <v>45100</v>
      </c>
      <c r="J658" s="328" t="e">
        <f>IF(I658="-","NO ES TUPA",IF(Tabla5[[#This Row],[FECHA FIRMA]]&lt;=Tabla5[[#This Row],[FECHA DE PLAZO MAXIMO DE ATENCION]],"SI","NO"))</f>
        <v>#VALUE!</v>
      </c>
      <c r="K658" s="207"/>
      <c r="L658" s="185" t="str">
        <f>IFERROR(VLOOKUP(K658,[1]Hoja1!$B$2:$F$14234,2,FALSE),"")</f>
        <v/>
      </c>
      <c r="M658" s="185" t="str">
        <f>IFERROR(VLOOKUP(K658,[1]Hoja1!$B$2:$F$14234,3,FALSE),"")</f>
        <v/>
      </c>
      <c r="N658" s="185" t="str">
        <f>IFERROR(VLOOKUP(K658,[1]Hoja1!$B$2:$F$14234,4,FALSE),"")</f>
        <v/>
      </c>
      <c r="O658" s="193" t="s">
        <v>23592</v>
      </c>
      <c r="P658" s="185" t="s">
        <v>14894</v>
      </c>
      <c r="Q658" s="185"/>
      <c r="R658" s="185"/>
      <c r="S658" s="185"/>
      <c r="T658" s="185" t="s">
        <v>179</v>
      </c>
      <c r="U658" s="185" t="s">
        <v>23446</v>
      </c>
      <c r="V658" s="185" t="s">
        <v>21444</v>
      </c>
      <c r="W658" s="185"/>
      <c r="X658" s="185"/>
      <c r="Y658" s="191"/>
      <c r="Z658" s="187"/>
      <c r="AA658" s="216"/>
      <c r="AB658" s="166" t="s">
        <v>21489</v>
      </c>
      <c r="AC658" s="166"/>
      <c r="AD658" s="166"/>
      <c r="AE658" s="166"/>
      <c r="AF658" s="166"/>
      <c r="AG658" s="166"/>
      <c r="AH658" s="166"/>
      <c r="AI658" s="166"/>
      <c r="AJ658" s="166"/>
      <c r="AK658" s="166"/>
      <c r="AL658" s="166"/>
      <c r="AM658" s="166"/>
      <c r="AN658" s="166"/>
      <c r="AO658" s="166"/>
      <c r="AP658" s="187"/>
      <c r="AQ658" s="180"/>
    </row>
    <row r="659" spans="1:43" s="189" customFormat="1" ht="24.75" customHeight="1" x14ac:dyDescent="0.2">
      <c r="A659" s="180">
        <v>658</v>
      </c>
      <c r="B659" s="181" t="s">
        <v>23593</v>
      </c>
      <c r="C659" s="182" t="s">
        <v>23594</v>
      </c>
      <c r="D659" s="207" t="str">
        <f>+INDEX([2]REPORTE_SEG_EXPEDIENTES!$F$1:$F$3006,MATCH(Tabla13[[#This Row],[REGISTRO]],[2]REPORTE_SEG_EXPEDIENTES!$B$1:$B$3006,0))</f>
        <v>13/06/2023</v>
      </c>
      <c r="E659" s="207"/>
      <c r="F659" s="183" t="s">
        <v>11976</v>
      </c>
      <c r="G659" s="207">
        <v>45176</v>
      </c>
      <c r="H659" s="207">
        <v>45176</v>
      </c>
      <c r="I659" s="207">
        <f t="shared" si="19"/>
        <v>45127</v>
      </c>
      <c r="J659" s="328" t="e">
        <f>IF(I659="-","NO ES TUPA",IF(Tabla5[[#This Row],[FECHA FIRMA]]&lt;=Tabla5[[#This Row],[FECHA DE PLAZO MAXIMO DE ATENCION]],"SI","NO"))</f>
        <v>#VALUE!</v>
      </c>
      <c r="K659" s="207"/>
      <c r="L659" s="185" t="str">
        <f>IFERROR(VLOOKUP(K659,[1]Hoja1!$B$2:$F$14234,2,FALSE),"")</f>
        <v/>
      </c>
      <c r="M659" s="185" t="str">
        <f>IFERROR(VLOOKUP(K659,[1]Hoja1!$B$2:$F$14234,3,FALSE),"")</f>
        <v/>
      </c>
      <c r="N659" s="185" t="str">
        <f>IFERROR(VLOOKUP(K659,[1]Hoja1!$B$2:$F$14234,4,FALSE),"")</f>
        <v/>
      </c>
      <c r="O659" s="193" t="s">
        <v>23595</v>
      </c>
      <c r="P659" s="185" t="s">
        <v>14894</v>
      </c>
      <c r="Q659" s="185"/>
      <c r="R659" s="185"/>
      <c r="S659" s="185"/>
      <c r="T659" s="185" t="s">
        <v>19113</v>
      </c>
      <c r="U659" s="185" t="s">
        <v>19606</v>
      </c>
      <c r="V659" s="185" t="s">
        <v>1981</v>
      </c>
      <c r="W659" s="185"/>
      <c r="X659" s="185" t="s">
        <v>21928</v>
      </c>
      <c r="Y659" s="191"/>
      <c r="Z659" s="187"/>
      <c r="AA659" s="216"/>
      <c r="AB659" s="166"/>
      <c r="AC659" s="166"/>
      <c r="AD659" s="166"/>
      <c r="AE659" s="166"/>
      <c r="AF659" s="166"/>
      <c r="AG659" s="166"/>
      <c r="AH659" s="166"/>
      <c r="AI659" s="166"/>
      <c r="AJ659" s="166"/>
      <c r="AK659" s="166"/>
      <c r="AL659" s="166"/>
      <c r="AM659" s="166"/>
      <c r="AN659" s="166"/>
      <c r="AO659" s="166"/>
      <c r="AP659" s="187"/>
      <c r="AQ659" s="180"/>
    </row>
    <row r="660" spans="1:43" s="189" customFormat="1" ht="24.75" customHeight="1" x14ac:dyDescent="0.2">
      <c r="A660" s="180">
        <v>659</v>
      </c>
      <c r="B660" s="181" t="s">
        <v>23596</v>
      </c>
      <c r="C660" s="182" t="s">
        <v>23597</v>
      </c>
      <c r="D660" s="207" t="str">
        <f>+INDEX([2]REPORTE_SEG_EXPEDIENTES!$F$1:$F$3006,MATCH(Tabla13[[#This Row],[REGISTRO]],[2]REPORTE_SEG_EXPEDIENTES!$B$1:$B$3006,0))</f>
        <v>13/06/2023</v>
      </c>
      <c r="E660" s="207"/>
      <c r="F660" s="183" t="s">
        <v>11976</v>
      </c>
      <c r="G660" s="207">
        <v>45176</v>
      </c>
      <c r="H660" s="207">
        <v>45176</v>
      </c>
      <c r="I660" s="207">
        <f t="shared" si="19"/>
        <v>45127</v>
      </c>
      <c r="J660" s="328" t="e">
        <f>IF(I660="-","NO ES TUPA",IF(Tabla5[[#This Row],[FECHA FIRMA]]&lt;=Tabla5[[#This Row],[FECHA DE PLAZO MAXIMO DE ATENCION]],"SI","NO"))</f>
        <v>#VALUE!</v>
      </c>
      <c r="K660" s="207"/>
      <c r="L660" s="185" t="str">
        <f>IFERROR(VLOOKUP(K660,[1]Hoja1!$B$2:$F$14234,2,FALSE),"")</f>
        <v/>
      </c>
      <c r="M660" s="185" t="str">
        <f>IFERROR(VLOOKUP(K660,[1]Hoja1!$B$2:$F$14234,3,FALSE),"")</f>
        <v/>
      </c>
      <c r="N660" s="185" t="str">
        <f>IFERROR(VLOOKUP(K660,[1]Hoja1!$B$2:$F$14234,4,FALSE),"")</f>
        <v/>
      </c>
      <c r="O660" s="193" t="s">
        <v>23598</v>
      </c>
      <c r="P660" s="185" t="s">
        <v>15859</v>
      </c>
      <c r="Q660" s="185"/>
      <c r="R660" s="185"/>
      <c r="S660" s="185"/>
      <c r="T660" s="185" t="s">
        <v>21459</v>
      </c>
      <c r="U660" s="185"/>
      <c r="V660" s="185" t="s">
        <v>1981</v>
      </c>
      <c r="W660" s="185"/>
      <c r="X660" s="185" t="s">
        <v>21537</v>
      </c>
      <c r="Y660" s="191"/>
      <c r="Z660" s="187"/>
      <c r="AA660" s="216"/>
      <c r="AB660" s="166"/>
      <c r="AC660" s="166"/>
      <c r="AD660" s="166"/>
      <c r="AE660" s="166"/>
      <c r="AF660" s="166"/>
      <c r="AG660" s="166"/>
      <c r="AH660" s="166"/>
      <c r="AI660" s="166"/>
      <c r="AJ660" s="166"/>
      <c r="AK660" s="166"/>
      <c r="AL660" s="166"/>
      <c r="AM660" s="166"/>
      <c r="AN660" s="166"/>
      <c r="AO660" s="166"/>
      <c r="AP660" s="187"/>
      <c r="AQ660" s="180"/>
    </row>
    <row r="661" spans="1:43" s="189" customFormat="1" ht="24.75" customHeight="1" x14ac:dyDescent="0.2">
      <c r="A661" s="180">
        <v>660</v>
      </c>
      <c r="B661" s="181" t="s">
        <v>23599</v>
      </c>
      <c r="C661" s="182" t="s">
        <v>23600</v>
      </c>
      <c r="D661" s="207" t="str">
        <f>+INDEX([2]REPORTE_SEG_EXPEDIENTES!$F$1:$F$3006,MATCH(Tabla13[[#This Row],[REGISTRO]],[2]REPORTE_SEG_EXPEDIENTES!$B$1:$B$3006,0))</f>
        <v>05/06/2023</v>
      </c>
      <c r="E661" s="207"/>
      <c r="F661" s="183" t="s">
        <v>11976</v>
      </c>
      <c r="G661" s="207">
        <v>45176</v>
      </c>
      <c r="H661" s="207">
        <v>45176</v>
      </c>
      <c r="I661" s="207">
        <f t="shared" si="19"/>
        <v>45111</v>
      </c>
      <c r="J661" s="328" t="e">
        <f>IF(I661="-","NO ES TUPA",IF(Tabla5[[#This Row],[FECHA FIRMA]]&lt;=Tabla5[[#This Row],[FECHA DE PLAZO MAXIMO DE ATENCION]],"SI","NO"))</f>
        <v>#VALUE!</v>
      </c>
      <c r="K661" s="207"/>
      <c r="L661" s="185"/>
      <c r="M661" s="185"/>
      <c r="N661" s="185" t="str">
        <f>IFERROR(VLOOKUP(K661,[1]Hoja1!$B$2:$F$14234,4,FALSE),"")</f>
        <v/>
      </c>
      <c r="O661" s="193" t="s">
        <v>23601</v>
      </c>
      <c r="P661" s="185" t="s">
        <v>14894</v>
      </c>
      <c r="Q661" s="185"/>
      <c r="R661" s="185"/>
      <c r="S661" s="185"/>
      <c r="T661" s="185" t="s">
        <v>19113</v>
      </c>
      <c r="U661" s="185"/>
      <c r="V661" s="185" t="s">
        <v>1981</v>
      </c>
      <c r="W661" s="185"/>
      <c r="X661" s="185"/>
      <c r="Y661" s="191"/>
      <c r="Z661" s="187"/>
      <c r="AA661" s="216"/>
      <c r="AB661" s="166" t="s">
        <v>21489</v>
      </c>
      <c r="AC661" s="166"/>
      <c r="AD661" s="166"/>
      <c r="AE661" s="166"/>
      <c r="AF661" s="166"/>
      <c r="AG661" s="166"/>
      <c r="AH661" s="166"/>
      <c r="AI661" s="166"/>
      <c r="AJ661" s="166"/>
      <c r="AK661" s="166"/>
      <c r="AL661" s="166"/>
      <c r="AM661" s="166"/>
      <c r="AN661" s="166"/>
      <c r="AO661" s="166"/>
      <c r="AP661" s="187"/>
      <c r="AQ661" s="180"/>
    </row>
    <row r="662" spans="1:43" s="189" customFormat="1" ht="24.75" customHeight="1" x14ac:dyDescent="0.2">
      <c r="A662" s="180">
        <v>661</v>
      </c>
      <c r="B662" s="181" t="s">
        <v>23602</v>
      </c>
      <c r="C662" s="182" t="s">
        <v>23603</v>
      </c>
      <c r="D662" s="207" t="str">
        <f>+INDEX([2]REPORTE_SEG_EXPEDIENTES!$F$1:$F$3006,MATCH(Tabla13[[#This Row],[REGISTRO]],[2]REPORTE_SEG_EXPEDIENTES!$B$1:$B$3006,0))</f>
        <v>06/09/2023</v>
      </c>
      <c r="E662" s="207"/>
      <c r="F662" s="183" t="s">
        <v>11976</v>
      </c>
      <c r="G662" s="207">
        <v>45177</v>
      </c>
      <c r="H662" s="207">
        <v>45177</v>
      </c>
      <c r="I662" s="207">
        <f t="shared" si="19"/>
        <v>45206</v>
      </c>
      <c r="J662" s="328" t="e">
        <f>IF(I662="-","NO ES TUPA",IF(Tabla5[[#This Row],[FECHA FIRMA]]&lt;=Tabla5[[#This Row],[FECHA DE PLAZO MAXIMO DE ATENCION]],"SI","NO"))</f>
        <v>#VALUE!</v>
      </c>
      <c r="K662" s="207"/>
      <c r="L662" s="185"/>
      <c r="M662" s="185"/>
      <c r="N662" s="185" t="str">
        <f>IFERROR(VLOOKUP(K662,[1]Hoja1!$B$2:$F$14234,4,FALSE),"")</f>
        <v/>
      </c>
      <c r="O662" s="193" t="s">
        <v>23604</v>
      </c>
      <c r="P662" s="185" t="s">
        <v>14894</v>
      </c>
      <c r="Q662" s="185"/>
      <c r="R662" s="185"/>
      <c r="S662" s="185"/>
      <c r="T662" s="185" t="s">
        <v>19996</v>
      </c>
      <c r="U662" s="185"/>
      <c r="V662" s="185" t="s">
        <v>21444</v>
      </c>
      <c r="W662" s="185"/>
      <c r="X662" s="185"/>
      <c r="Y662" s="191"/>
      <c r="Z662" s="187"/>
      <c r="AA662" s="166" t="s">
        <v>21489</v>
      </c>
      <c r="AB662" s="166"/>
      <c r="AC662" s="166"/>
      <c r="AD662" s="166"/>
      <c r="AE662" s="166"/>
      <c r="AF662" s="166"/>
      <c r="AG662" s="166"/>
      <c r="AH662" s="166"/>
      <c r="AI662" s="166"/>
      <c r="AJ662" s="166"/>
      <c r="AK662" s="166"/>
      <c r="AL662" s="166"/>
      <c r="AM662" s="166"/>
      <c r="AN662" s="166"/>
      <c r="AO662" s="166"/>
      <c r="AP662" s="187"/>
      <c r="AQ662" s="180"/>
    </row>
    <row r="663" spans="1:43" s="189" customFormat="1" ht="24.75" customHeight="1" x14ac:dyDescent="0.2">
      <c r="A663" s="180">
        <v>662</v>
      </c>
      <c r="B663" s="181" t="s">
        <v>23605</v>
      </c>
      <c r="C663" s="182" t="s">
        <v>23606</v>
      </c>
      <c r="D663" s="207" t="str">
        <f>+INDEX([2]REPORTE_SEG_EXPEDIENTES!$F$1:$F$3006,MATCH(Tabla13[[#This Row],[REGISTRO]],[2]REPORTE_SEG_EXPEDIENTES!$B$1:$B$3006,0))</f>
        <v>31/08/2023</v>
      </c>
      <c r="E663" s="207"/>
      <c r="F663" s="183" t="s">
        <v>11976</v>
      </c>
      <c r="G663" s="207">
        <v>45177</v>
      </c>
      <c r="H663" s="207">
        <v>45177</v>
      </c>
      <c r="I663" s="207">
        <f t="shared" si="19"/>
        <v>45177</v>
      </c>
      <c r="J663" s="328" t="e">
        <f>IF(I663="-","NO ES TUPA",IF(Tabla5[[#This Row],[FECHA FIRMA]]&lt;=Tabla5[[#This Row],[FECHA DE PLAZO MAXIMO DE ATENCION]],"SI","NO"))</f>
        <v>#VALUE!</v>
      </c>
      <c r="K663" s="207"/>
      <c r="L663" s="185"/>
      <c r="M663" s="185"/>
      <c r="N663" s="185" t="str">
        <f>IFERROR(VLOOKUP(K663,[1]Hoja1!$B$2:$F$14234,4,FALSE),"")</f>
        <v/>
      </c>
      <c r="O663" s="193" t="s">
        <v>23607</v>
      </c>
      <c r="P663" s="185" t="s">
        <v>14894</v>
      </c>
      <c r="Q663" s="185"/>
      <c r="R663" s="185"/>
      <c r="S663" s="185"/>
      <c r="T663" s="185" t="s">
        <v>21445</v>
      </c>
      <c r="U663" s="185"/>
      <c r="V663" s="185" t="s">
        <v>1981</v>
      </c>
      <c r="W663" s="185"/>
      <c r="X663" s="185"/>
      <c r="Y663" s="191"/>
      <c r="Z663" s="187"/>
      <c r="AA663" s="166" t="s">
        <v>21489</v>
      </c>
      <c r="AB663" s="166"/>
      <c r="AC663" s="166"/>
      <c r="AD663" s="166"/>
      <c r="AE663" s="166"/>
      <c r="AF663" s="166"/>
      <c r="AG663" s="166"/>
      <c r="AH663" s="166"/>
      <c r="AI663" s="166"/>
      <c r="AJ663" s="166"/>
      <c r="AK663" s="166"/>
      <c r="AL663" s="166"/>
      <c r="AM663" s="166"/>
      <c r="AN663" s="166"/>
      <c r="AO663" s="166"/>
      <c r="AP663" s="187"/>
      <c r="AQ663" s="180"/>
    </row>
    <row r="664" spans="1:43" s="189" customFormat="1" ht="24.75" customHeight="1" x14ac:dyDescent="0.2">
      <c r="A664" s="180">
        <v>663</v>
      </c>
      <c r="B664" s="181" t="s">
        <v>23608</v>
      </c>
      <c r="C664" s="182" t="s">
        <v>23609</v>
      </c>
      <c r="D664" s="207" t="str">
        <f>+INDEX([2]REPORTE_SEG_EXPEDIENTES!$F$1:$F$3006,MATCH(Tabla13[[#This Row],[REGISTRO]],[2]REPORTE_SEG_EXPEDIENTES!$B$1:$B$3006,0))</f>
        <v>31/08/2023</v>
      </c>
      <c r="E664" s="207"/>
      <c r="F664" s="183" t="s">
        <v>11976</v>
      </c>
      <c r="G664" s="207">
        <v>45177</v>
      </c>
      <c r="H664" s="207">
        <v>45177</v>
      </c>
      <c r="I664" s="207">
        <f t="shared" si="19"/>
        <v>45177</v>
      </c>
      <c r="J664" s="328" t="e">
        <f>IF(I664="-","NO ES TUPA",IF(Tabla5[[#This Row],[FECHA FIRMA]]&lt;=Tabla5[[#This Row],[FECHA DE PLAZO MAXIMO DE ATENCION]],"SI","NO"))</f>
        <v>#VALUE!</v>
      </c>
      <c r="K664" s="207"/>
      <c r="L664" s="185"/>
      <c r="M664" s="185"/>
      <c r="N664" s="185" t="str">
        <f>IFERROR(VLOOKUP(K664,[1]Hoja1!$B$2:$F$14234,4,FALSE),"")</f>
        <v/>
      </c>
      <c r="O664" s="193" t="s">
        <v>23610</v>
      </c>
      <c r="P664" s="185" t="s">
        <v>14894</v>
      </c>
      <c r="Q664" s="185"/>
      <c r="R664" s="185"/>
      <c r="S664" s="185"/>
      <c r="T664" s="185" t="s">
        <v>21445</v>
      </c>
      <c r="U664" s="185"/>
      <c r="V664" s="185" t="s">
        <v>1981</v>
      </c>
      <c r="W664" s="185"/>
      <c r="X664" s="185"/>
      <c r="Y664" s="191"/>
      <c r="Z664" s="187"/>
      <c r="AA664" s="166" t="s">
        <v>21489</v>
      </c>
      <c r="AB664" s="166"/>
      <c r="AC664" s="166"/>
      <c r="AD664" s="166"/>
      <c r="AE664" s="166"/>
      <c r="AF664" s="166"/>
      <c r="AG664" s="166"/>
      <c r="AH664" s="166"/>
      <c r="AI664" s="166"/>
      <c r="AJ664" s="166"/>
      <c r="AK664" s="166"/>
      <c r="AL664" s="166"/>
      <c r="AM664" s="166"/>
      <c r="AN664" s="166"/>
      <c r="AO664" s="166"/>
      <c r="AP664" s="187"/>
      <c r="AQ664" s="180"/>
    </row>
    <row r="665" spans="1:43" s="189" customFormat="1" ht="24.75" customHeight="1" x14ac:dyDescent="0.2">
      <c r="A665" s="180">
        <v>664</v>
      </c>
      <c r="B665" s="181" t="s">
        <v>23611</v>
      </c>
      <c r="C665" s="182" t="s">
        <v>23612</v>
      </c>
      <c r="D665" s="207" t="str">
        <f>+INDEX([2]REPORTE_SEG_EXPEDIENTES!$F$1:$F$3006,MATCH(Tabla13[[#This Row],[REGISTRO]],[2]REPORTE_SEG_EXPEDIENTES!$B$1:$B$3006,0))</f>
        <v>25/08/2023</v>
      </c>
      <c r="E665" s="207"/>
      <c r="F665" s="183" t="s">
        <v>11976</v>
      </c>
      <c r="G665" s="207">
        <v>45177</v>
      </c>
      <c r="H665" s="207">
        <v>45177</v>
      </c>
      <c r="I665" s="207">
        <f t="shared" si="19"/>
        <v>45165</v>
      </c>
      <c r="J665" s="328" t="e">
        <f>IF(I665="-","NO ES TUPA",IF(Tabla5[[#This Row],[FECHA FIRMA]]&lt;=Tabla5[[#This Row],[FECHA DE PLAZO MAXIMO DE ATENCION]],"SI","NO"))</f>
        <v>#VALUE!</v>
      </c>
      <c r="K665" s="207"/>
      <c r="L665" s="185"/>
      <c r="M665" s="185"/>
      <c r="N665" s="185" t="str">
        <f>IFERROR(VLOOKUP(K665,[1]Hoja1!$B$2:$F$14234,4,FALSE),"")</f>
        <v/>
      </c>
      <c r="O665" s="193" t="s">
        <v>23613</v>
      </c>
      <c r="P665" s="185" t="s">
        <v>14894</v>
      </c>
      <c r="Q665" s="185"/>
      <c r="R665" s="185"/>
      <c r="S665" s="185"/>
      <c r="T665" s="185" t="s">
        <v>78</v>
      </c>
      <c r="U665" s="185" t="s">
        <v>21575</v>
      </c>
      <c r="V665" s="185" t="s">
        <v>1981</v>
      </c>
      <c r="W665" s="185" t="s">
        <v>5783</v>
      </c>
      <c r="X665" s="185" t="s">
        <v>21537</v>
      </c>
      <c r="Y665" s="191"/>
      <c r="Z665" s="187"/>
      <c r="AA665" s="166" t="s">
        <v>21489</v>
      </c>
      <c r="AB665" s="166"/>
      <c r="AC665" s="166"/>
      <c r="AD665" s="166"/>
      <c r="AE665" s="166"/>
      <c r="AF665" s="166"/>
      <c r="AG665" s="166"/>
      <c r="AH665" s="166"/>
      <c r="AI665" s="166"/>
      <c r="AJ665" s="166"/>
      <c r="AK665" s="166"/>
      <c r="AL665" s="166"/>
      <c r="AM665" s="166"/>
      <c r="AN665" s="166"/>
      <c r="AO665" s="166"/>
      <c r="AP665" s="187"/>
      <c r="AQ665" s="180"/>
    </row>
    <row r="666" spans="1:43" s="189" customFormat="1" ht="24.75" customHeight="1" x14ac:dyDescent="0.2">
      <c r="A666" s="180">
        <v>665</v>
      </c>
      <c r="B666" s="181" t="s">
        <v>23614</v>
      </c>
      <c r="C666" s="182" t="s">
        <v>23615</v>
      </c>
      <c r="D666" s="207" t="str">
        <f>+INDEX([2]REPORTE_SEG_EXPEDIENTES!$F$1:$F$3006,MATCH(Tabla13[[#This Row],[REGISTRO]],[2]REPORTE_SEG_EXPEDIENTES!$B$1:$B$3006,0))</f>
        <v>12/04/2023</v>
      </c>
      <c r="E666" s="207"/>
      <c r="F666" s="183" t="s">
        <v>11976</v>
      </c>
      <c r="G666" s="207">
        <v>45177</v>
      </c>
      <c r="H666" s="207">
        <v>45177</v>
      </c>
      <c r="I666" s="207">
        <f t="shared" si="19"/>
        <v>45063</v>
      </c>
      <c r="J666" s="328" t="e">
        <f>IF(I666="-","NO ES TUPA",IF(Tabla5[[#This Row],[FECHA FIRMA]]&lt;=Tabla5[[#This Row],[FECHA DE PLAZO MAXIMO DE ATENCION]],"SI","NO"))</f>
        <v>#VALUE!</v>
      </c>
      <c r="K666" s="207"/>
      <c r="L666" s="185" t="str">
        <f>IFERROR(VLOOKUP(K666,[1]Hoja1!$B$2:$F$14234,2,FALSE),"")</f>
        <v/>
      </c>
      <c r="M666" s="185" t="str">
        <f>IFERROR(VLOOKUP(K666,[1]Hoja1!$B$2:$F$14234,3,FALSE),"")</f>
        <v/>
      </c>
      <c r="N666" s="185" t="str">
        <f>IFERROR(VLOOKUP(K666,[1]Hoja1!$B$2:$F$14234,4,FALSE),"")</f>
        <v/>
      </c>
      <c r="O666" s="193" t="s">
        <v>23616</v>
      </c>
      <c r="P666" s="185" t="s">
        <v>14894</v>
      </c>
      <c r="Q666" s="185"/>
      <c r="R666" s="185"/>
      <c r="S666" s="185"/>
      <c r="T666" s="185" t="s">
        <v>21456</v>
      </c>
      <c r="U666" s="185"/>
      <c r="V666" s="185" t="s">
        <v>1981</v>
      </c>
      <c r="W666" s="185"/>
      <c r="X666" s="185" t="s">
        <v>21928</v>
      </c>
      <c r="Y666" s="191"/>
      <c r="Z666" s="187"/>
      <c r="AA666" s="216" t="s">
        <v>21489</v>
      </c>
      <c r="AB666" s="166"/>
      <c r="AC666" s="166"/>
      <c r="AD666" s="166"/>
      <c r="AE666" s="166"/>
      <c r="AF666" s="166"/>
      <c r="AG666" s="166"/>
      <c r="AH666" s="166"/>
      <c r="AI666" s="166"/>
      <c r="AJ666" s="166"/>
      <c r="AK666" s="166"/>
      <c r="AL666" s="166"/>
      <c r="AM666" s="166"/>
      <c r="AN666" s="166"/>
      <c r="AO666" s="166"/>
      <c r="AP666" s="187"/>
      <c r="AQ666" s="180"/>
    </row>
    <row r="667" spans="1:43" s="189" customFormat="1" ht="24.75" customHeight="1" x14ac:dyDescent="0.2">
      <c r="A667" s="180">
        <v>666</v>
      </c>
      <c r="B667" s="181" t="s">
        <v>23617</v>
      </c>
      <c r="C667" s="182" t="s">
        <v>23618</v>
      </c>
      <c r="D667" s="207" t="str">
        <f>+INDEX([2]REPORTE_SEG_EXPEDIENTES!$F$1:$F$3006,MATCH(Tabla13[[#This Row],[REGISTRO]],[2]REPORTE_SEG_EXPEDIENTES!$B$1:$B$3006,0))</f>
        <v>02/06/2023</v>
      </c>
      <c r="E667" s="207"/>
      <c r="F667" s="183" t="s">
        <v>11976</v>
      </c>
      <c r="G667" s="207">
        <v>45183</v>
      </c>
      <c r="H667" s="207">
        <v>45183</v>
      </c>
      <c r="I667" s="207">
        <f t="shared" si="19"/>
        <v>45106</v>
      </c>
      <c r="J667" s="328" t="e">
        <f>IF(I667="-","NO ES TUPA",IF(Tabla5[[#This Row],[FECHA FIRMA]]&lt;=Tabla5[[#This Row],[FECHA DE PLAZO MAXIMO DE ATENCION]],"SI","NO"))</f>
        <v>#VALUE!</v>
      </c>
      <c r="K667" s="207"/>
      <c r="L667" s="185"/>
      <c r="M667" s="185"/>
      <c r="N667" s="185" t="str">
        <f>IFERROR(VLOOKUP(K667,[1]Hoja1!$B$2:$F$14234,4,FALSE),"")</f>
        <v/>
      </c>
      <c r="O667" s="193" t="s">
        <v>23619</v>
      </c>
      <c r="P667" s="185" t="s">
        <v>14894</v>
      </c>
      <c r="Q667" s="185"/>
      <c r="R667" s="185"/>
      <c r="S667" s="185"/>
      <c r="T667" s="185" t="s">
        <v>19113</v>
      </c>
      <c r="U667" s="185"/>
      <c r="V667" s="185" t="s">
        <v>1981</v>
      </c>
      <c r="W667" s="185"/>
      <c r="X667" s="185"/>
      <c r="Y667" s="191"/>
      <c r="Z667" s="187"/>
      <c r="AA667" s="216"/>
      <c r="AB667" s="166" t="s">
        <v>21489</v>
      </c>
      <c r="AC667" s="166"/>
      <c r="AD667" s="166"/>
      <c r="AE667" s="166"/>
      <c r="AF667" s="166"/>
      <c r="AG667" s="166"/>
      <c r="AH667" s="166"/>
      <c r="AI667" s="166"/>
      <c r="AJ667" s="166"/>
      <c r="AK667" s="166"/>
      <c r="AL667" s="166"/>
      <c r="AM667" s="166"/>
      <c r="AN667" s="166"/>
      <c r="AO667" s="166"/>
      <c r="AP667" s="187"/>
      <c r="AQ667" s="180"/>
    </row>
    <row r="668" spans="1:43" s="189" customFormat="1" ht="24.75" customHeight="1" x14ac:dyDescent="0.2">
      <c r="A668" s="180">
        <v>667</v>
      </c>
      <c r="B668" s="181" t="s">
        <v>23620</v>
      </c>
      <c r="C668" s="182" t="s">
        <v>23621</v>
      </c>
      <c r="D668" s="207" t="str">
        <f>+INDEX([2]REPORTE_SEG_EXPEDIENTES!$F$1:$F$3006,MATCH(Tabla13[[#This Row],[REGISTRO]],[2]REPORTE_SEG_EXPEDIENTES!$B$1:$B$3006,0))</f>
        <v>02/06/2023</v>
      </c>
      <c r="E668" s="207"/>
      <c r="F668" s="183" t="s">
        <v>11976</v>
      </c>
      <c r="G668" s="207">
        <v>45183</v>
      </c>
      <c r="H668" s="207">
        <v>45183</v>
      </c>
      <c r="I668" s="207">
        <f t="shared" si="19"/>
        <v>45106</v>
      </c>
      <c r="J668" s="328" t="e">
        <f>IF(I668="-","NO ES TUPA",IF(Tabla5[[#This Row],[FECHA FIRMA]]&lt;=Tabla5[[#This Row],[FECHA DE PLAZO MAXIMO DE ATENCION]],"SI","NO"))</f>
        <v>#VALUE!</v>
      </c>
      <c r="K668" s="207"/>
      <c r="L668" s="185"/>
      <c r="M668" s="185"/>
      <c r="N668" s="185" t="str">
        <f>IFERROR(VLOOKUP(K668,[1]Hoja1!$B$2:$F$14234,4,FALSE),"")</f>
        <v/>
      </c>
      <c r="O668" s="193" t="s">
        <v>23622</v>
      </c>
      <c r="P668" s="185" t="s">
        <v>14894</v>
      </c>
      <c r="Q668" s="185"/>
      <c r="R668" s="185"/>
      <c r="S668" s="185"/>
      <c r="T668" s="185" t="s">
        <v>19113</v>
      </c>
      <c r="U668" s="185"/>
      <c r="V668" s="185" t="s">
        <v>1981</v>
      </c>
      <c r="W668" s="185"/>
      <c r="X668" s="185"/>
      <c r="Y668" s="191"/>
      <c r="Z668" s="187"/>
      <c r="AA668" s="216"/>
      <c r="AB668" s="166" t="s">
        <v>21489</v>
      </c>
      <c r="AC668" s="166"/>
      <c r="AD668" s="166"/>
      <c r="AE668" s="166"/>
      <c r="AF668" s="166"/>
      <c r="AG668" s="166"/>
      <c r="AH668" s="166"/>
      <c r="AI668" s="166"/>
      <c r="AJ668" s="166"/>
      <c r="AK668" s="166"/>
      <c r="AL668" s="166"/>
      <c r="AM668" s="166"/>
      <c r="AN668" s="166"/>
      <c r="AO668" s="166"/>
      <c r="AP668" s="187"/>
      <c r="AQ668" s="180"/>
    </row>
    <row r="669" spans="1:43" s="189" customFormat="1" ht="24.75" customHeight="1" x14ac:dyDescent="0.2">
      <c r="A669" s="180">
        <v>668</v>
      </c>
      <c r="B669" s="181" t="s">
        <v>23623</v>
      </c>
      <c r="C669" s="182" t="s">
        <v>23624</v>
      </c>
      <c r="D669" s="207" t="str">
        <f>+INDEX([2]REPORTE_SEG_EXPEDIENTES!$F$1:$F$3006,MATCH(Tabla13[[#This Row],[REGISTRO]],[2]REPORTE_SEG_EXPEDIENTES!$B$1:$B$3006,0))</f>
        <v>08/06/2023</v>
      </c>
      <c r="E669" s="207"/>
      <c r="F669" s="183" t="s">
        <v>11976</v>
      </c>
      <c r="G669" s="207">
        <v>45188</v>
      </c>
      <c r="H669" s="207">
        <v>45188</v>
      </c>
      <c r="I669" s="207">
        <f t="shared" si="19"/>
        <v>45118</v>
      </c>
      <c r="J669" s="328" t="e">
        <f>IF(I669="-","NO ES TUPA",IF(Tabla5[[#This Row],[FECHA FIRMA]]&lt;=Tabla5[[#This Row],[FECHA DE PLAZO MAXIMO DE ATENCION]],"SI","NO"))</f>
        <v>#VALUE!</v>
      </c>
      <c r="K669" s="207"/>
      <c r="L669" s="185"/>
      <c r="M669" s="185"/>
      <c r="N669" s="185" t="str">
        <f>IFERROR(VLOOKUP(K669,[1]Hoja1!$B$2:$F$14234,4,FALSE),"")</f>
        <v/>
      </c>
      <c r="O669" s="193" t="s">
        <v>23625</v>
      </c>
      <c r="P669" s="185" t="s">
        <v>14894</v>
      </c>
      <c r="Q669" s="185"/>
      <c r="R669" s="185"/>
      <c r="S669" s="185"/>
      <c r="T669" s="185" t="s">
        <v>19113</v>
      </c>
      <c r="U669" s="185"/>
      <c r="V669" s="185" t="s">
        <v>1981</v>
      </c>
      <c r="W669" s="185"/>
      <c r="X669" s="185"/>
      <c r="Y669" s="191"/>
      <c r="Z669" s="187"/>
      <c r="AA669" s="216"/>
      <c r="AB669" s="166" t="s">
        <v>21489</v>
      </c>
      <c r="AC669" s="166"/>
      <c r="AD669" s="166"/>
      <c r="AE669" s="166"/>
      <c r="AF669" s="166"/>
      <c r="AG669" s="166"/>
      <c r="AH669" s="166"/>
      <c r="AI669" s="166"/>
      <c r="AJ669" s="166"/>
      <c r="AK669" s="166"/>
      <c r="AL669" s="166"/>
      <c r="AM669" s="166"/>
      <c r="AN669" s="166"/>
      <c r="AO669" s="166"/>
      <c r="AP669" s="187"/>
      <c r="AQ669" s="180"/>
    </row>
    <row r="670" spans="1:43" s="189" customFormat="1" ht="24.75" customHeight="1" x14ac:dyDescent="0.2">
      <c r="A670" s="180">
        <v>669</v>
      </c>
      <c r="B670" s="181" t="s">
        <v>23626</v>
      </c>
      <c r="C670" s="182" t="s">
        <v>23627</v>
      </c>
      <c r="D670" s="207" t="str">
        <f>+INDEX([2]REPORTE_SEG_EXPEDIENTES!$F$1:$F$3006,MATCH(Tabla13[[#This Row],[REGISTRO]],[2]REPORTE_SEG_EXPEDIENTES!$B$1:$B$3006,0))</f>
        <v>31/08/2023</v>
      </c>
      <c r="E670" s="207"/>
      <c r="F670" s="183" t="s">
        <v>11976</v>
      </c>
      <c r="G670" s="207">
        <v>45188</v>
      </c>
      <c r="H670" s="207">
        <v>45188</v>
      </c>
      <c r="I670" s="207">
        <f t="shared" si="19"/>
        <v>45177</v>
      </c>
      <c r="J670" s="328" t="e">
        <f>IF(I670="-","NO ES TUPA",IF(Tabla5[[#This Row],[FECHA FIRMA]]&lt;=Tabla5[[#This Row],[FECHA DE PLAZO MAXIMO DE ATENCION]],"SI","NO"))</f>
        <v>#VALUE!</v>
      </c>
      <c r="K670" s="185">
        <v>11860</v>
      </c>
      <c r="L670" s="185" t="str">
        <f>IFERROR(VLOOKUP(K670,[1]Hoja1!$B$2:$F$14234,2,FALSE),"")</f>
        <v>MI SAN MARTIN III</v>
      </c>
      <c r="M670" s="185" t="str">
        <f>IFERROR(VLOOKUP(K670,[1]Hoja1!$B$2:$F$14234,3,FALSE),"")</f>
        <v>PT-11860-CM</v>
      </c>
      <c r="N670" s="185" t="str">
        <f>IFERROR(VLOOKUP(K670,[1]Hoja1!$B$2:$F$14234,4,FALSE),"")</f>
        <v>PANTA JACINTO SUSANA ;PANTA PANTA PATRICIO</v>
      </c>
      <c r="O670" s="193" t="s">
        <v>23628</v>
      </c>
      <c r="P670" s="185" t="s">
        <v>14894</v>
      </c>
      <c r="Q670" s="185"/>
      <c r="R670" s="185"/>
      <c r="S670" s="185"/>
      <c r="T670" s="185" t="s">
        <v>21445</v>
      </c>
      <c r="U670" s="185"/>
      <c r="V670" s="185" t="s">
        <v>1981</v>
      </c>
      <c r="W670" s="185"/>
      <c r="X670" s="185"/>
      <c r="Y670" s="191"/>
      <c r="Z670" s="187"/>
      <c r="AA670" s="216" t="s">
        <v>21489</v>
      </c>
      <c r="AB670" s="166"/>
      <c r="AC670" s="166"/>
      <c r="AD670" s="166"/>
      <c r="AE670" s="166"/>
      <c r="AF670" s="166"/>
      <c r="AG670" s="166"/>
      <c r="AH670" s="166"/>
      <c r="AI670" s="166"/>
      <c r="AJ670" s="166"/>
      <c r="AK670" s="166"/>
      <c r="AL670" s="166"/>
      <c r="AM670" s="166"/>
      <c r="AN670" s="166"/>
      <c r="AO670" s="166"/>
      <c r="AP670" s="187"/>
      <c r="AQ670" s="180"/>
    </row>
    <row r="671" spans="1:43" s="189" customFormat="1" ht="24.75" customHeight="1" x14ac:dyDescent="0.2">
      <c r="A671" s="180">
        <v>670</v>
      </c>
      <c r="B671" s="181" t="s">
        <v>23629</v>
      </c>
      <c r="C671" s="182" t="s">
        <v>23630</v>
      </c>
      <c r="D671" s="207" t="str">
        <f>+INDEX([2]REPORTE_SEG_EXPEDIENTES!$F$1:$F$3006,MATCH(Tabla13[[#This Row],[REGISTRO]],[2]REPORTE_SEG_EXPEDIENTES!$B$1:$B$3006,0))</f>
        <v>07/07/2023</v>
      </c>
      <c r="E671" s="207"/>
      <c r="F671" s="183" t="s">
        <v>11976</v>
      </c>
      <c r="G671" s="207">
        <v>45188</v>
      </c>
      <c r="H671" s="207">
        <v>45188</v>
      </c>
      <c r="I671" s="207">
        <f t="shared" si="19"/>
        <v>45145</v>
      </c>
      <c r="J671" s="328" t="e">
        <f>IF(I671="-","NO ES TUPA",IF(Tabla5[[#This Row],[FECHA FIRMA]]&lt;=Tabla5[[#This Row],[FECHA DE PLAZO MAXIMO DE ATENCION]],"SI","NO"))</f>
        <v>#VALUE!</v>
      </c>
      <c r="K671" s="185">
        <v>68933</v>
      </c>
      <c r="L671" s="185" t="s">
        <v>23631</v>
      </c>
      <c r="M671" s="185" t="s">
        <v>23632</v>
      </c>
      <c r="N671" s="185" t="s">
        <v>23633</v>
      </c>
      <c r="O671" s="193" t="s">
        <v>23634</v>
      </c>
      <c r="P671" s="185" t="s">
        <v>14894</v>
      </c>
      <c r="Q671" s="198" t="s">
        <v>36</v>
      </c>
      <c r="R671" s="198" t="s">
        <v>19144</v>
      </c>
      <c r="S671" s="198"/>
      <c r="T671" s="185" t="s">
        <v>21456</v>
      </c>
      <c r="U671" s="185"/>
      <c r="V671" s="185" t="s">
        <v>1981</v>
      </c>
      <c r="W671" s="185"/>
      <c r="X671" s="185"/>
      <c r="Y671" s="191"/>
      <c r="Z671" s="187"/>
      <c r="AA671" s="216" t="s">
        <v>21489</v>
      </c>
      <c r="AB671" s="166"/>
      <c r="AC671" s="166"/>
      <c r="AD671" s="166"/>
      <c r="AE671" s="166"/>
      <c r="AF671" s="166"/>
      <c r="AG671" s="166"/>
      <c r="AH671" s="166"/>
      <c r="AI671" s="166"/>
      <c r="AJ671" s="166"/>
      <c r="AK671" s="166"/>
      <c r="AL671" s="166"/>
      <c r="AM671" s="166"/>
      <c r="AN671" s="166"/>
      <c r="AO671" s="166"/>
      <c r="AP671" s="187"/>
      <c r="AQ671" s="180"/>
    </row>
    <row r="672" spans="1:43" s="189" customFormat="1" ht="24.75" customHeight="1" x14ac:dyDescent="0.2">
      <c r="A672" s="180">
        <v>671</v>
      </c>
      <c r="B672" s="181" t="s">
        <v>23635</v>
      </c>
      <c r="C672" s="182" t="s">
        <v>23636</v>
      </c>
      <c r="D672" s="207" t="str">
        <f>+INDEX([2]REPORTE_SEG_EXPEDIENTES!$F$1:$F$3006,MATCH(Tabla13[[#This Row],[REGISTRO]],[2]REPORTE_SEG_EXPEDIENTES!$B$1:$B$3006,0))</f>
        <v>13/09/2023</v>
      </c>
      <c r="E672" s="207"/>
      <c r="F672" s="183" t="s">
        <v>11976</v>
      </c>
      <c r="G672" s="207">
        <v>45188</v>
      </c>
      <c r="H672" s="207">
        <v>45188</v>
      </c>
      <c r="I672" s="207">
        <f t="shared" si="19"/>
        <v>45219</v>
      </c>
      <c r="J672" s="328" t="e">
        <f>IF(I672="-","NO ES TUPA",IF(Tabla5[[#This Row],[FECHA FIRMA]]&lt;=Tabla5[[#This Row],[FECHA DE PLAZO MAXIMO DE ATENCION]],"SI","NO"))</f>
        <v>#VALUE!</v>
      </c>
      <c r="K672" s="185">
        <v>19733</v>
      </c>
      <c r="L672" s="185" t="str">
        <f>IFERROR(VLOOKUP(K672,[1]Hoja1!$B$2:$F$14234,2,FALSE),"")</f>
        <v>ASMAR II</v>
      </c>
      <c r="M672" s="185" t="str">
        <f>IFERROR(VLOOKUP(K672,[1]Hoja1!$B$2:$F$14234,3,FALSE),"")</f>
        <v>PL-19733-CM</v>
      </c>
      <c r="N672" s="185" t="str">
        <f>IFERROR(VLOOKUP(K672,[1]Hoja1!$B$2:$F$14234,4,FALSE),"")</f>
        <v>CORPORACION PESQUERA ERMA S.A.C.</v>
      </c>
      <c r="O672" s="193" t="s">
        <v>23637</v>
      </c>
      <c r="P672" s="185" t="s">
        <v>14894</v>
      </c>
      <c r="Q672" s="198" t="s">
        <v>36</v>
      </c>
      <c r="R672" s="198" t="s">
        <v>19144</v>
      </c>
      <c r="S672" s="198"/>
      <c r="T672" s="185" t="s">
        <v>21445</v>
      </c>
      <c r="U672" s="185"/>
      <c r="V672" s="185" t="s">
        <v>1981</v>
      </c>
      <c r="W672" s="185"/>
      <c r="X672" s="185"/>
      <c r="Y672" s="191"/>
      <c r="Z672" s="187"/>
      <c r="AA672" s="216" t="s">
        <v>21489</v>
      </c>
      <c r="AB672" s="166"/>
      <c r="AC672" s="166"/>
      <c r="AD672" s="166"/>
      <c r="AE672" s="166"/>
      <c r="AF672" s="166"/>
      <c r="AG672" s="166"/>
      <c r="AH672" s="166"/>
      <c r="AI672" s="166"/>
      <c r="AJ672" s="166"/>
      <c r="AK672" s="166"/>
      <c r="AL672" s="166"/>
      <c r="AM672" s="166"/>
      <c r="AN672" s="166"/>
      <c r="AO672" s="166"/>
      <c r="AP672" s="187"/>
      <c r="AQ672" s="180"/>
    </row>
    <row r="673" spans="1:43" s="189" customFormat="1" ht="24.75" customHeight="1" x14ac:dyDescent="0.2">
      <c r="A673" s="180">
        <v>672</v>
      </c>
      <c r="B673" s="181" t="s">
        <v>23638</v>
      </c>
      <c r="C673" s="182" t="s">
        <v>23639</v>
      </c>
      <c r="D673" s="207" t="str">
        <f>+INDEX([2]REPORTE_SEG_EXPEDIENTES!$F$1:$F$3006,MATCH(Tabla13[[#This Row],[REGISTRO]],[2]REPORTE_SEG_EXPEDIENTES!$B$1:$B$3006,0))</f>
        <v>04/01/2023</v>
      </c>
      <c r="E673" s="207"/>
      <c r="F673" s="183" t="s">
        <v>11976</v>
      </c>
      <c r="G673" s="207">
        <v>45188</v>
      </c>
      <c r="H673" s="207">
        <v>45188</v>
      </c>
      <c r="I673" s="207">
        <f t="shared" si="19"/>
        <v>44959</v>
      </c>
      <c r="J673" s="328" t="e">
        <f>IF(I673="-","NO ES TUPA",IF(Tabla5[[#This Row],[FECHA FIRMA]]&lt;=Tabla5[[#This Row],[FECHA DE PLAZO MAXIMO DE ATENCION]],"SI","NO"))</f>
        <v>#VALUE!</v>
      </c>
      <c r="K673" s="185">
        <v>28571</v>
      </c>
      <c r="L673" s="185" t="str">
        <f>IFERROR(VLOOKUP(K673,[1]Hoja1!$B$2:$F$14234,2,FALSE),"")</f>
        <v>ILE? I</v>
      </c>
      <c r="M673" s="185" t="str">
        <f>IFERROR(VLOOKUP(K673,[1]Hoja1!$B$2:$F$14234,3,FALSE),"")</f>
        <v>CO-28571-PM</v>
      </c>
      <c r="N673" s="185" t="str">
        <f>IFERROR(VLOOKUP(K673,[1]Hoja1!$B$2:$F$14234,4,FALSE),"")</f>
        <v>PESQUERA APNEA S.A.C.</v>
      </c>
      <c r="O673" s="193" t="s">
        <v>23640</v>
      </c>
      <c r="P673" s="185" t="s">
        <v>14894</v>
      </c>
      <c r="Q673" s="185"/>
      <c r="R673" s="185"/>
      <c r="S673" s="185"/>
      <c r="T673" s="185" t="s">
        <v>342</v>
      </c>
      <c r="U673" s="185" t="s">
        <v>23641</v>
      </c>
      <c r="V673" s="185" t="s">
        <v>1981</v>
      </c>
      <c r="W673" s="185"/>
      <c r="X673" s="185"/>
      <c r="Y673" s="191"/>
      <c r="Z673" s="187"/>
      <c r="AA673" s="216" t="s">
        <v>21489</v>
      </c>
      <c r="AB673" s="166"/>
      <c r="AC673" s="166" t="s">
        <v>21489</v>
      </c>
      <c r="AD673" s="166"/>
      <c r="AE673" s="166"/>
      <c r="AF673" s="166"/>
      <c r="AG673" s="166"/>
      <c r="AH673" s="166"/>
      <c r="AI673" s="166"/>
      <c r="AJ673" s="166"/>
      <c r="AK673" s="166"/>
      <c r="AL673" s="166"/>
      <c r="AM673" s="166"/>
      <c r="AN673" s="166"/>
      <c r="AO673" s="166"/>
      <c r="AP673" s="187"/>
      <c r="AQ673" s="180"/>
    </row>
    <row r="674" spans="1:43" s="189" customFormat="1" ht="24.75" customHeight="1" x14ac:dyDescent="0.2">
      <c r="A674" s="180">
        <v>673</v>
      </c>
      <c r="B674" s="181" t="s">
        <v>23642</v>
      </c>
      <c r="C674" s="182" t="s">
        <v>23643</v>
      </c>
      <c r="D674" s="207" t="str">
        <f>+INDEX([2]REPORTE_SEG_EXPEDIENTES!$F$1:$F$3006,MATCH(Tabla13[[#This Row],[REGISTRO]],[2]REPORTE_SEG_EXPEDIENTES!$B$1:$B$3006,0))</f>
        <v>08/08/2023</v>
      </c>
      <c r="E674" s="207"/>
      <c r="F674" s="183" t="s">
        <v>11976</v>
      </c>
      <c r="G674" s="207">
        <v>45189</v>
      </c>
      <c r="H674" s="207">
        <v>45189</v>
      </c>
      <c r="I674" s="207">
        <f t="shared" si="19"/>
        <v>45179</v>
      </c>
      <c r="J674" s="328" t="e">
        <f>IF(I674="-","NO ES TUPA",IF(Tabla5[[#This Row],[FECHA FIRMA]]&lt;=Tabla5[[#This Row],[FECHA DE PLAZO MAXIMO DE ATENCION]],"SI","NO"))</f>
        <v>#VALUE!</v>
      </c>
      <c r="K674" s="207"/>
      <c r="L674" s="185" t="str">
        <f>IFERROR(VLOOKUP(K674,[1]Hoja1!$B$2:$F$14234,2,FALSE),"")</f>
        <v/>
      </c>
      <c r="M674" s="185" t="str">
        <f>IFERROR(VLOOKUP(K674,[1]Hoja1!$B$2:$F$14234,3,FALSE),"")</f>
        <v/>
      </c>
      <c r="N674" s="185" t="str">
        <f>IFERROR(VLOOKUP(K674,[1]Hoja1!$B$2:$F$14234,4,FALSE),"")</f>
        <v/>
      </c>
      <c r="O674" s="193" t="s">
        <v>23644</v>
      </c>
      <c r="P674" s="185" t="s">
        <v>15859</v>
      </c>
      <c r="Q674" s="185"/>
      <c r="R674" s="185"/>
      <c r="S674" s="185"/>
      <c r="T674" s="185" t="s">
        <v>21447</v>
      </c>
      <c r="U674" s="185"/>
      <c r="V674" s="185" t="s">
        <v>1981</v>
      </c>
      <c r="W674" s="185"/>
      <c r="X674" s="185"/>
      <c r="Y674" s="191"/>
      <c r="Z674" s="187"/>
      <c r="AA674" s="216"/>
      <c r="AB674" s="166"/>
      <c r="AC674" s="166" t="s">
        <v>21489</v>
      </c>
      <c r="AD674" s="166"/>
      <c r="AE674" s="166" t="s">
        <v>21489</v>
      </c>
      <c r="AF674" s="166"/>
      <c r="AG674" s="166"/>
      <c r="AH674" s="166"/>
      <c r="AI674" s="166"/>
      <c r="AJ674" s="166"/>
      <c r="AK674" s="166"/>
      <c r="AL674" s="166"/>
      <c r="AM674" s="166"/>
      <c r="AN674" s="166"/>
      <c r="AO674" s="166"/>
      <c r="AP674" s="187"/>
      <c r="AQ674" s="180"/>
    </row>
    <row r="675" spans="1:43" s="189" customFormat="1" ht="24.75" customHeight="1" x14ac:dyDescent="0.2">
      <c r="A675" s="180">
        <v>674</v>
      </c>
      <c r="B675" s="181" t="s">
        <v>23645</v>
      </c>
      <c r="C675" s="182" t="s">
        <v>23646</v>
      </c>
      <c r="D675" s="207" t="str">
        <f>+INDEX([2]REPORTE_SEG_EXPEDIENTES!$F$1:$F$3006,MATCH(Tabla13[[#This Row],[REGISTRO]],[2]REPORTE_SEG_EXPEDIENTES!$B$1:$B$3006,0))</f>
        <v>10/07/2023</v>
      </c>
      <c r="E675" s="207"/>
      <c r="F675" s="183" t="s">
        <v>11976</v>
      </c>
      <c r="G675" s="207">
        <v>45189</v>
      </c>
      <c r="H675" s="207">
        <v>45189</v>
      </c>
      <c r="I675" s="207">
        <f t="shared" si="19"/>
        <v>45150</v>
      </c>
      <c r="J675" s="328" t="e">
        <f>IF(I675="-","NO ES TUPA",IF(Tabla5[[#This Row],[FECHA FIRMA]]&lt;=Tabla5[[#This Row],[FECHA DE PLAZO MAXIMO DE ATENCION]],"SI","NO"))</f>
        <v>#VALUE!</v>
      </c>
      <c r="K675" s="207"/>
      <c r="L675" s="185" t="str">
        <f>IFERROR(VLOOKUP(K675,[1]Hoja1!$B$2:$F$14234,2,FALSE),"")</f>
        <v/>
      </c>
      <c r="M675" s="185" t="str">
        <f>IFERROR(VLOOKUP(K675,[1]Hoja1!$B$2:$F$14234,3,FALSE),"")</f>
        <v/>
      </c>
      <c r="N675" s="185" t="str">
        <f>IFERROR(VLOOKUP(K675,[1]Hoja1!$B$2:$F$14234,4,FALSE),"")</f>
        <v/>
      </c>
      <c r="O675" s="193" t="s">
        <v>23647</v>
      </c>
      <c r="P675" s="185" t="s">
        <v>14894</v>
      </c>
      <c r="Q675" s="185"/>
      <c r="R675" s="185"/>
      <c r="S675" s="185"/>
      <c r="T675" s="185" t="s">
        <v>21456</v>
      </c>
      <c r="U675" s="185"/>
      <c r="V675" s="185" t="s">
        <v>1981</v>
      </c>
      <c r="W675" s="185"/>
      <c r="X675" s="185"/>
      <c r="Y675" s="191"/>
      <c r="Z675" s="187"/>
      <c r="AA675" s="216" t="s">
        <v>21489</v>
      </c>
      <c r="AB675" s="166"/>
      <c r="AC675" s="166"/>
      <c r="AD675" s="166"/>
      <c r="AE675" s="166"/>
      <c r="AF675" s="166"/>
      <c r="AG675" s="166"/>
      <c r="AH675" s="166"/>
      <c r="AI675" s="166"/>
      <c r="AJ675" s="166"/>
      <c r="AK675" s="166"/>
      <c r="AL675" s="166"/>
      <c r="AM675" s="166"/>
      <c r="AN675" s="166"/>
      <c r="AO675" s="166"/>
      <c r="AP675" s="187"/>
      <c r="AQ675" s="180"/>
    </row>
    <row r="676" spans="1:43" s="189" customFormat="1" ht="24.75" customHeight="1" x14ac:dyDescent="0.2">
      <c r="A676" s="180">
        <v>675</v>
      </c>
      <c r="B676" s="181" t="s">
        <v>23648</v>
      </c>
      <c r="C676" s="182" t="s">
        <v>23649</v>
      </c>
      <c r="D676" s="207" t="str">
        <f>+INDEX([2]REPORTE_SEG_EXPEDIENTES!$F$1:$F$3006,MATCH(Tabla13[[#This Row],[REGISTRO]],[2]REPORTE_SEG_EXPEDIENTES!$B$1:$B$3006,0))</f>
        <v>20/09/2023</v>
      </c>
      <c r="E676" s="207"/>
      <c r="F676" s="183" t="s">
        <v>11976</v>
      </c>
      <c r="G676" s="207">
        <v>45190</v>
      </c>
      <c r="H676" s="207">
        <v>45190</v>
      </c>
      <c r="I676" s="207">
        <f t="shared" si="19"/>
        <v>45188</v>
      </c>
      <c r="J676" s="328" t="e">
        <f>IF(I676="-","NO ES TUPA",IF(Tabla5[[#This Row],[FECHA FIRMA]]&lt;=Tabla5[[#This Row],[FECHA DE PLAZO MAXIMO DE ATENCION]],"SI","NO"))</f>
        <v>#VALUE!</v>
      </c>
      <c r="K676" s="207"/>
      <c r="L676" s="185"/>
      <c r="M676" s="185"/>
      <c r="N676" s="185" t="str">
        <f>IFERROR(VLOOKUP(K676,[1]Hoja1!$B$2:$F$14234,4,FALSE),"")</f>
        <v/>
      </c>
      <c r="O676" s="193" t="s">
        <v>23650</v>
      </c>
      <c r="P676" s="185" t="s">
        <v>14894</v>
      </c>
      <c r="Q676" s="185"/>
      <c r="R676" s="185"/>
      <c r="S676" s="185"/>
      <c r="T676" s="185" t="s">
        <v>21445</v>
      </c>
      <c r="U676" s="185"/>
      <c r="V676" s="185" t="s">
        <v>1981</v>
      </c>
      <c r="W676" s="185"/>
      <c r="X676" s="185"/>
      <c r="Y676" s="191"/>
      <c r="Z676" s="187"/>
      <c r="AA676" s="166" t="s">
        <v>21489</v>
      </c>
      <c r="AB676" s="166"/>
      <c r="AC676" s="166"/>
      <c r="AD676" s="166"/>
      <c r="AE676" s="166"/>
      <c r="AF676" s="166"/>
      <c r="AG676" s="166"/>
      <c r="AH676" s="166"/>
      <c r="AI676" s="166"/>
      <c r="AJ676" s="169"/>
      <c r="AK676" s="169"/>
      <c r="AL676" s="169"/>
      <c r="AM676" s="169"/>
      <c r="AN676" s="169"/>
      <c r="AO676" s="166"/>
      <c r="AP676" s="187"/>
      <c r="AQ676" s="180"/>
    </row>
    <row r="677" spans="1:43" s="189" customFormat="1" ht="24.75" customHeight="1" x14ac:dyDescent="0.2">
      <c r="A677" s="180">
        <v>676</v>
      </c>
      <c r="B677" s="181" t="s">
        <v>23651</v>
      </c>
      <c r="C677" s="182" t="s">
        <v>23652</v>
      </c>
      <c r="D677" s="207" t="str">
        <f>+INDEX([2]REPORTE_SEG_EXPEDIENTES!$F$1:$F$3006,MATCH(Tabla13[[#This Row],[REGISTRO]],[2]REPORTE_SEG_EXPEDIENTES!$B$1:$B$3006,0))</f>
        <v>15/06/2023</v>
      </c>
      <c r="E677" s="207"/>
      <c r="F677" s="183" t="s">
        <v>11976</v>
      </c>
      <c r="G677" s="207">
        <v>45190</v>
      </c>
      <c r="H677" s="207">
        <v>45190</v>
      </c>
      <c r="I677" s="207">
        <f t="shared" si="19"/>
        <v>45129</v>
      </c>
      <c r="J677" s="328" t="e">
        <f>IF(I677="-","NO ES TUPA",IF(Tabla5[[#This Row],[FECHA FIRMA]]&lt;=Tabla5[[#This Row],[FECHA DE PLAZO MAXIMO DE ATENCION]],"SI","NO"))</f>
        <v>#VALUE!</v>
      </c>
      <c r="K677" s="207"/>
      <c r="L677" s="185"/>
      <c r="M677" s="185"/>
      <c r="N677" s="185" t="str">
        <f>IFERROR(VLOOKUP(K677,[1]Hoja1!$B$2:$F$14234,4,FALSE),"")</f>
        <v/>
      </c>
      <c r="O677" s="193" t="s">
        <v>23653</v>
      </c>
      <c r="P677" s="185" t="s">
        <v>14894</v>
      </c>
      <c r="Q677" s="185"/>
      <c r="R677" s="185"/>
      <c r="S677" s="185"/>
      <c r="T677" s="185" t="s">
        <v>19113</v>
      </c>
      <c r="U677" s="185"/>
      <c r="V677" s="185" t="s">
        <v>1981</v>
      </c>
      <c r="W677" s="185"/>
      <c r="X677" s="185"/>
      <c r="Y677" s="191"/>
      <c r="Z677" s="187"/>
      <c r="AA677" s="166"/>
      <c r="AB677" s="166" t="s">
        <v>21489</v>
      </c>
      <c r="AC677" s="166"/>
      <c r="AD677" s="166"/>
      <c r="AE677" s="166"/>
      <c r="AF677" s="166"/>
      <c r="AG677" s="166"/>
      <c r="AH677" s="166"/>
      <c r="AI677" s="166"/>
      <c r="AJ677" s="169"/>
      <c r="AK677" s="169"/>
      <c r="AL677" s="169"/>
      <c r="AM677" s="169"/>
      <c r="AN677" s="169"/>
      <c r="AO677" s="166"/>
      <c r="AP677" s="187"/>
      <c r="AQ677" s="180"/>
    </row>
    <row r="678" spans="1:43" s="189" customFormat="1" ht="24.75" customHeight="1" x14ac:dyDescent="0.2">
      <c r="A678" s="180">
        <v>677</v>
      </c>
      <c r="B678" s="181" t="s">
        <v>23654</v>
      </c>
      <c r="C678" s="182" t="s">
        <v>23655</v>
      </c>
      <c r="D678" s="207" t="str">
        <f>+INDEX([2]REPORTE_SEG_EXPEDIENTES!$F$1:$F$3006,MATCH(Tabla13[[#This Row],[REGISTRO]],[2]REPORTE_SEG_EXPEDIENTES!$B$1:$B$3006,0))</f>
        <v>22/05/2023</v>
      </c>
      <c r="E678" s="207"/>
      <c r="F678" s="183" t="s">
        <v>11976</v>
      </c>
      <c r="G678" s="207">
        <v>45190</v>
      </c>
      <c r="H678" s="207">
        <v>45190</v>
      </c>
      <c r="I678" s="207">
        <f t="shared" si="19"/>
        <v>45068</v>
      </c>
      <c r="J678" s="328" t="e">
        <f>IF(I678="-","NO ES TUPA",IF(Tabla5[[#This Row],[FECHA FIRMA]]&lt;=Tabla5[[#This Row],[FECHA DE PLAZO MAXIMO DE ATENCION]],"SI","NO"))</f>
        <v>#VALUE!</v>
      </c>
      <c r="K678" s="207"/>
      <c r="L678" s="185"/>
      <c r="M678" s="185"/>
      <c r="N678" s="185" t="str">
        <f>IFERROR(VLOOKUP(K678,[1]Hoja1!$B$2:$F$14234,4,FALSE),"")</f>
        <v/>
      </c>
      <c r="O678" s="193" t="s">
        <v>23656</v>
      </c>
      <c r="P678" s="185" t="s">
        <v>14894</v>
      </c>
      <c r="Q678" s="185"/>
      <c r="R678" s="185"/>
      <c r="S678" s="185"/>
      <c r="T678" s="185" t="s">
        <v>19113</v>
      </c>
      <c r="U678" s="185"/>
      <c r="V678" s="185" t="s">
        <v>1981</v>
      </c>
      <c r="W678" s="185"/>
      <c r="X678" s="185"/>
      <c r="Y678" s="191"/>
      <c r="Z678" s="187"/>
      <c r="AA678" s="166"/>
      <c r="AB678" s="166" t="s">
        <v>21489</v>
      </c>
      <c r="AC678" s="166"/>
      <c r="AD678" s="166"/>
      <c r="AE678" s="166"/>
      <c r="AF678" s="166"/>
      <c r="AG678" s="166"/>
      <c r="AH678" s="166"/>
      <c r="AI678" s="166"/>
      <c r="AJ678" s="169"/>
      <c r="AK678" s="169"/>
      <c r="AL678" s="169"/>
      <c r="AM678" s="169"/>
      <c r="AN678" s="169"/>
      <c r="AO678" s="166"/>
      <c r="AP678" s="187"/>
      <c r="AQ678" s="180"/>
    </row>
    <row r="679" spans="1:43" s="189" customFormat="1" ht="24.75" customHeight="1" x14ac:dyDescent="0.2">
      <c r="A679" s="180">
        <v>678</v>
      </c>
      <c r="B679" s="181" t="s">
        <v>23657</v>
      </c>
      <c r="C679" s="182" t="s">
        <v>23658</v>
      </c>
      <c r="D679" s="207" t="str">
        <f>+INDEX([2]REPORTE_SEG_EXPEDIENTES!$F$1:$F$3006,MATCH(Tabla13[[#This Row],[REGISTRO]],[2]REPORTE_SEG_EXPEDIENTES!$B$1:$B$3006,0))</f>
        <v>12/06/2023</v>
      </c>
      <c r="E679" s="207"/>
      <c r="F679" s="183" t="s">
        <v>11976</v>
      </c>
      <c r="G679" s="207">
        <v>45190</v>
      </c>
      <c r="H679" s="207">
        <v>45190</v>
      </c>
      <c r="I679" s="207">
        <f t="shared" si="19"/>
        <v>45124</v>
      </c>
      <c r="J679" s="328" t="e">
        <f>IF(I679="-","NO ES TUPA",IF(Tabla5[[#This Row],[FECHA FIRMA]]&lt;=Tabla5[[#This Row],[FECHA DE PLAZO MAXIMO DE ATENCION]],"SI","NO"))</f>
        <v>#VALUE!</v>
      </c>
      <c r="K679" s="207"/>
      <c r="L679" s="185"/>
      <c r="M679" s="185"/>
      <c r="N679" s="185" t="str">
        <f>IFERROR(VLOOKUP(K679,[1]Hoja1!$B$2:$F$14234,4,FALSE),"")</f>
        <v/>
      </c>
      <c r="O679" s="193" t="s">
        <v>23659</v>
      </c>
      <c r="P679" s="185" t="s">
        <v>14894</v>
      </c>
      <c r="Q679" s="185"/>
      <c r="R679" s="185"/>
      <c r="S679" s="185"/>
      <c r="T679" s="185" t="s">
        <v>19113</v>
      </c>
      <c r="U679" s="185"/>
      <c r="V679" s="185" t="s">
        <v>1981</v>
      </c>
      <c r="W679" s="185"/>
      <c r="X679" s="185"/>
      <c r="Y679" s="191"/>
      <c r="Z679" s="187"/>
      <c r="AA679" s="166"/>
      <c r="AB679" s="166" t="s">
        <v>21489</v>
      </c>
      <c r="AC679" s="166"/>
      <c r="AD679" s="166"/>
      <c r="AE679" s="166"/>
      <c r="AF679" s="166"/>
      <c r="AG679" s="166"/>
      <c r="AH679" s="166"/>
      <c r="AI679" s="166"/>
      <c r="AJ679" s="169"/>
      <c r="AK679" s="169"/>
      <c r="AL679" s="169"/>
      <c r="AM679" s="169"/>
      <c r="AN679" s="169"/>
      <c r="AO679" s="166"/>
      <c r="AP679" s="187"/>
      <c r="AQ679" s="180"/>
    </row>
    <row r="680" spans="1:43" ht="24.75" customHeight="1" x14ac:dyDescent="0.25">
      <c r="A680" s="180">
        <v>679</v>
      </c>
      <c r="B680" s="181" t="s">
        <v>23660</v>
      </c>
      <c r="C680" s="182" t="s">
        <v>23661</v>
      </c>
      <c r="D680" s="207" t="str">
        <f>+INDEX([2]REPORTE_SEG_EXPEDIENTES!$F$1:$F$3006,MATCH(Tabla13[[#This Row],[REGISTRO]],[2]REPORTE_SEG_EXPEDIENTES!$B$1:$B$3006,0))</f>
        <v>25/07/2023</v>
      </c>
      <c r="E680" s="207"/>
      <c r="F680" s="183" t="s">
        <v>11976</v>
      </c>
      <c r="G680" s="207">
        <v>45190</v>
      </c>
      <c r="H680" s="207">
        <v>45190</v>
      </c>
      <c r="I680" s="207">
        <f t="shared" si="19"/>
        <v>45134</v>
      </c>
      <c r="J680" s="328" t="e">
        <f>IF(I680="-","NO ES TUPA",IF(Tabla5[[#This Row],[FECHA FIRMA]]&lt;=Tabla5[[#This Row],[FECHA DE PLAZO MAXIMO DE ATENCION]],"SI","NO"))</f>
        <v>#VALUE!</v>
      </c>
      <c r="K680" s="185">
        <v>28542</v>
      </c>
      <c r="L680" s="185" t="str">
        <f>IFERROR(VLOOKUP(K680,[1]Hoja1!$B$2:$F$14234,2,FALSE),"")</f>
        <v>DON WILY</v>
      </c>
      <c r="M680" s="185" t="str">
        <f>IFERROR(VLOOKUP(K680,[1]Hoja1!$B$2:$F$14234,3,FALSE),"")</f>
        <v>PL-28542-CM</v>
      </c>
      <c r="N680" s="185" t="s">
        <v>1222</v>
      </c>
      <c r="O680" s="193" t="s">
        <v>23662</v>
      </c>
      <c r="P680" s="185" t="s">
        <v>14894</v>
      </c>
      <c r="Q680" s="185"/>
      <c r="R680" s="185"/>
      <c r="S680" s="185" t="s">
        <v>19598</v>
      </c>
      <c r="T680" s="185" t="s">
        <v>78</v>
      </c>
      <c r="U680" s="185"/>
      <c r="V680" s="185" t="s">
        <v>1981</v>
      </c>
      <c r="W680" s="185" t="s">
        <v>5783</v>
      </c>
      <c r="X680" s="185"/>
      <c r="Y680" s="191"/>
      <c r="Z680" s="187"/>
      <c r="AA680" s="166" t="s">
        <v>21489</v>
      </c>
      <c r="AB680" s="166"/>
      <c r="AC680" s="166"/>
      <c r="AD680" s="166"/>
      <c r="AE680" s="166"/>
      <c r="AF680" s="166"/>
      <c r="AG680" s="166"/>
      <c r="AH680" s="166"/>
      <c r="AI680" s="166"/>
      <c r="AJ680" s="169"/>
      <c r="AK680" s="169"/>
      <c r="AL680" s="169"/>
      <c r="AM680" s="169"/>
      <c r="AN680" s="169"/>
      <c r="AO680" s="166"/>
      <c r="AP680" s="187"/>
      <c r="AQ680" s="180"/>
    </row>
    <row r="681" spans="1:43" ht="24.75" customHeight="1" x14ac:dyDescent="0.25">
      <c r="A681" s="180">
        <v>680</v>
      </c>
      <c r="B681" s="181" t="s">
        <v>23663</v>
      </c>
      <c r="C681" s="182" t="s">
        <v>23664</v>
      </c>
      <c r="D681" s="207" t="str">
        <f>+INDEX([2]REPORTE_SEG_EXPEDIENTES!$F$1:$F$3006,MATCH(Tabla13[[#This Row],[REGISTRO]],[2]REPORTE_SEG_EXPEDIENTES!$B$1:$B$3006,0))</f>
        <v>25/07/2023</v>
      </c>
      <c r="E681" s="207"/>
      <c r="F681" s="183" t="s">
        <v>11976</v>
      </c>
      <c r="G681" s="207">
        <v>45190</v>
      </c>
      <c r="H681" s="207">
        <v>45190</v>
      </c>
      <c r="I681" s="207">
        <f t="shared" si="19"/>
        <v>45134</v>
      </c>
      <c r="J681" s="328" t="e">
        <f>IF(I681="-","NO ES TUPA",IF(Tabla5[[#This Row],[FECHA FIRMA]]&lt;=Tabla5[[#This Row],[FECHA DE PLAZO MAXIMO DE ATENCION]],"SI","NO"))</f>
        <v>#VALUE!</v>
      </c>
      <c r="K681" s="185">
        <v>22695</v>
      </c>
      <c r="L681" s="185" t="str">
        <f>IFERROR(VLOOKUP(K681,[1]Hoja1!$B$2:$F$14234,2,FALSE),"")</f>
        <v>VENTISQUERO</v>
      </c>
      <c r="M681" s="185" t="str">
        <f>IFERROR(VLOOKUP(K681,[1]Hoja1!$B$2:$F$14234,3,FALSE),"")</f>
        <v>CO-22695-CM</v>
      </c>
      <c r="N681" s="185" t="s">
        <v>23665</v>
      </c>
      <c r="O681" s="193" t="s">
        <v>23666</v>
      </c>
      <c r="P681" s="185" t="s">
        <v>14894</v>
      </c>
      <c r="Q681" s="185"/>
      <c r="R681" s="185"/>
      <c r="S681" s="185" t="s">
        <v>19598</v>
      </c>
      <c r="T681" s="185" t="s">
        <v>78</v>
      </c>
      <c r="U681" s="185"/>
      <c r="V681" s="185" t="s">
        <v>1981</v>
      </c>
      <c r="W681" s="185" t="s">
        <v>5783</v>
      </c>
      <c r="X681" s="185"/>
      <c r="Y681" s="191"/>
      <c r="Z681" s="187"/>
      <c r="AA681" s="166" t="s">
        <v>21489</v>
      </c>
      <c r="AB681" s="166"/>
      <c r="AC681" s="166"/>
      <c r="AD681" s="166"/>
      <c r="AE681" s="166"/>
      <c r="AF681" s="166"/>
      <c r="AG681" s="166"/>
      <c r="AH681" s="166"/>
      <c r="AI681" s="166"/>
      <c r="AJ681" s="169"/>
      <c r="AK681" s="169"/>
      <c r="AL681" s="169"/>
      <c r="AM681" s="169"/>
      <c r="AN681" s="169"/>
      <c r="AO681" s="166"/>
      <c r="AP681" s="187"/>
      <c r="AQ681" s="180"/>
    </row>
    <row r="682" spans="1:43" s="189" customFormat="1" ht="24.75" customHeight="1" x14ac:dyDescent="0.2">
      <c r="A682" s="180">
        <v>681</v>
      </c>
      <c r="B682" s="181" t="s">
        <v>23667</v>
      </c>
      <c r="C682" s="182" t="s">
        <v>23668</v>
      </c>
      <c r="D682" s="207" t="str">
        <f>+INDEX([2]REPORTE_SEG_EXPEDIENTES!$F$1:$F$3006,MATCH(Tabla13[[#This Row],[REGISTRO]],[2]REPORTE_SEG_EXPEDIENTES!$B$1:$B$3006,0))</f>
        <v>23/01/2023</v>
      </c>
      <c r="E682" s="207"/>
      <c r="F682" s="183" t="s">
        <v>11976</v>
      </c>
      <c r="G682" s="207">
        <v>45191</v>
      </c>
      <c r="H682" s="207">
        <v>45191</v>
      </c>
      <c r="I682" s="207">
        <f t="shared" si="19"/>
        <v>44949</v>
      </c>
      <c r="J682" s="328" t="e">
        <f>IF(I682="-","NO ES TUPA",IF(Tabla5[[#This Row],[FECHA FIRMA]]&lt;=Tabla5[[#This Row],[FECHA DE PLAZO MAXIMO DE ATENCION]],"SI","NO"))</f>
        <v>#VALUE!</v>
      </c>
      <c r="K682" s="207"/>
      <c r="L682" s="185" t="str">
        <f>IFERROR(VLOOKUP(K682,[1]Hoja1!$B$2:$F$14234,2,FALSE),"")</f>
        <v/>
      </c>
      <c r="M682" s="185" t="str">
        <f>IFERROR(VLOOKUP(K682,[1]Hoja1!$B$2:$F$14234,3,FALSE),"")</f>
        <v/>
      </c>
      <c r="N682" s="185" t="str">
        <f>IFERROR(VLOOKUP(K682,[1]Hoja1!$B$2:$F$14234,4,FALSE),"")</f>
        <v/>
      </c>
      <c r="O682" s="193" t="s">
        <v>23669</v>
      </c>
      <c r="P682" s="185" t="s">
        <v>15859</v>
      </c>
      <c r="Q682" s="185"/>
      <c r="R682" s="185"/>
      <c r="S682" s="185"/>
      <c r="T682" s="185" t="s">
        <v>21447</v>
      </c>
      <c r="U682" s="185"/>
      <c r="V682" s="185" t="s">
        <v>1981</v>
      </c>
      <c r="W682" s="185"/>
      <c r="X682" s="185"/>
      <c r="Y682" s="191"/>
      <c r="Z682" s="187"/>
      <c r="AA682" s="166"/>
      <c r="AB682" s="166"/>
      <c r="AC682" s="166" t="s">
        <v>21489</v>
      </c>
      <c r="AD682" s="166"/>
      <c r="AE682" s="166" t="s">
        <v>21489</v>
      </c>
      <c r="AF682" s="166"/>
      <c r="AG682" s="166"/>
      <c r="AH682" s="166"/>
      <c r="AI682" s="166"/>
      <c r="AJ682" s="169"/>
      <c r="AK682" s="169"/>
      <c r="AL682" s="169"/>
      <c r="AM682" s="169"/>
      <c r="AN682" s="169"/>
      <c r="AO682" s="166"/>
      <c r="AP682" s="187"/>
      <c r="AQ682" s="180"/>
    </row>
    <row r="683" spans="1:43" s="189" customFormat="1" ht="24.75" customHeight="1" x14ac:dyDescent="0.2">
      <c r="A683" s="180">
        <v>682</v>
      </c>
      <c r="B683" s="181" t="s">
        <v>23670</v>
      </c>
      <c r="C683" s="182" t="s">
        <v>23671</v>
      </c>
      <c r="D683" s="207" t="str">
        <f>+INDEX([2]REPORTE_SEG_EXPEDIENTES!$F$1:$F$3006,MATCH(Tabla13[[#This Row],[REGISTRO]],[2]REPORTE_SEG_EXPEDIENTES!$B$1:$B$3006,0))</f>
        <v>11/05/2023</v>
      </c>
      <c r="E683" s="207"/>
      <c r="F683" s="183" t="s">
        <v>11976</v>
      </c>
      <c r="G683" s="207">
        <v>45194</v>
      </c>
      <c r="H683" s="207">
        <v>45194</v>
      </c>
      <c r="I683" s="207">
        <f t="shared" si="19"/>
        <v>45092</v>
      </c>
      <c r="J683" s="328" t="e">
        <f>IF(I683="-","NO ES TUPA",IF(Tabla5[[#This Row],[FECHA FIRMA]]&lt;=Tabla5[[#This Row],[FECHA DE PLAZO MAXIMO DE ATENCION]],"SI","NO"))</f>
        <v>#VALUE!</v>
      </c>
      <c r="K683" s="207"/>
      <c r="L683" s="185" t="str">
        <f>IFERROR(VLOOKUP(K683,[1]Hoja1!$B$2:$F$14234,2,FALSE),"")</f>
        <v/>
      </c>
      <c r="M683" s="185" t="str">
        <f>IFERROR(VLOOKUP(K683,[1]Hoja1!$B$2:$F$14234,3,FALSE),"")</f>
        <v/>
      </c>
      <c r="N683" s="185" t="str">
        <f>IFERROR(VLOOKUP(K683,[1]Hoja1!$B$2:$F$14234,4,FALSE),"")</f>
        <v/>
      </c>
      <c r="O683" s="193" t="s">
        <v>23672</v>
      </c>
      <c r="P683" s="185" t="s">
        <v>15859</v>
      </c>
      <c r="Q683" s="185"/>
      <c r="R683" s="185"/>
      <c r="S683" s="185"/>
      <c r="T683" s="185" t="s">
        <v>21447</v>
      </c>
      <c r="U683" s="185"/>
      <c r="V683" s="185" t="s">
        <v>1981</v>
      </c>
      <c r="W683" s="185"/>
      <c r="X683" s="185"/>
      <c r="Y683" s="191"/>
      <c r="Z683" s="187"/>
      <c r="AA683" s="166"/>
      <c r="AB683" s="166"/>
      <c r="AC683" s="166" t="s">
        <v>21489</v>
      </c>
      <c r="AD683" s="166"/>
      <c r="AE683" s="166" t="s">
        <v>21489</v>
      </c>
      <c r="AF683" s="166"/>
      <c r="AG683" s="166"/>
      <c r="AH683" s="166"/>
      <c r="AI683" s="166"/>
      <c r="AJ683" s="169"/>
      <c r="AK683" s="169"/>
      <c r="AL683" s="169"/>
      <c r="AM683" s="169"/>
      <c r="AN683" s="169"/>
      <c r="AO683" s="166"/>
      <c r="AP683" s="187"/>
      <c r="AQ683" s="180"/>
    </row>
    <row r="684" spans="1:43" s="189" customFormat="1" ht="24.75" customHeight="1" x14ac:dyDescent="0.2">
      <c r="A684" s="180">
        <v>683</v>
      </c>
      <c r="B684" s="181" t="s">
        <v>23673</v>
      </c>
      <c r="C684" s="182" t="s">
        <v>23674</v>
      </c>
      <c r="D684" s="207" t="e">
        <f>+INDEX([2]REPORTE_SEG_EXPEDIENTES!$F$1:$F$3006,MATCH(Tabla13[[#This Row],[REGISTRO]],[2]REPORTE_SEG_EXPEDIENTES!$B$1:$B$3006,0))</f>
        <v>#N/A</v>
      </c>
      <c r="E684" s="207"/>
      <c r="F684" s="183" t="s">
        <v>11976</v>
      </c>
      <c r="G684" s="207">
        <v>45194</v>
      </c>
      <c r="H684" s="207">
        <v>45194</v>
      </c>
      <c r="I684" s="207" t="e">
        <f t="shared" si="19"/>
        <v>#N/A</v>
      </c>
      <c r="J684" s="328" t="e">
        <f>IF(I684="-","NO ES TUPA",IF(Tabla5[[#This Row],[FECHA FIRMA]]&lt;=Tabla5[[#This Row],[FECHA DE PLAZO MAXIMO DE ATENCION]],"SI","NO"))</f>
        <v>#N/A</v>
      </c>
      <c r="K684" s="185">
        <v>16661</v>
      </c>
      <c r="L684" s="185" t="str">
        <f>IFERROR(VLOOKUP(K684,[1]Hoja1!$B$2:$F$14234,2,FALSE),"")</f>
        <v>BAMAR II</v>
      </c>
      <c r="M684" s="185" t="str">
        <f>IFERROR(VLOOKUP(K684,[1]Hoja1!$B$2:$F$14234,3,FALSE),"")</f>
        <v>CE-16661-PM</v>
      </c>
      <c r="N684" s="185" t="str">
        <f>IFERROR(VLOOKUP(K684,[1]Hoja1!$B$2:$F$14234,4,FALSE),"")</f>
        <v>PESQUERA HAYDUK S.A.</v>
      </c>
      <c r="O684" s="193" t="s">
        <v>23675</v>
      </c>
      <c r="P684" s="185" t="s">
        <v>14894</v>
      </c>
      <c r="Q684" s="185"/>
      <c r="R684" s="185"/>
      <c r="S684" s="185"/>
      <c r="T684" s="185" t="s">
        <v>21457</v>
      </c>
      <c r="U684" s="185"/>
      <c r="V684" s="185" t="s">
        <v>21444</v>
      </c>
      <c r="W684" s="185"/>
      <c r="X684" s="185" t="s">
        <v>2302</v>
      </c>
      <c r="Y684" s="191"/>
      <c r="Z684" s="187"/>
      <c r="AA684" s="166" t="s">
        <v>21489</v>
      </c>
      <c r="AB684" s="166"/>
      <c r="AC684" s="166"/>
      <c r="AD684" s="166"/>
      <c r="AE684" s="166"/>
      <c r="AF684" s="166"/>
      <c r="AG684" s="166"/>
      <c r="AH684" s="166"/>
      <c r="AI684" s="166"/>
      <c r="AJ684" s="169"/>
      <c r="AK684" s="169"/>
      <c r="AL684" s="169"/>
      <c r="AM684" s="169"/>
      <c r="AN684" s="169"/>
      <c r="AO684" s="166"/>
      <c r="AP684" s="187"/>
      <c r="AQ684" s="180"/>
    </row>
    <row r="685" spans="1:43" ht="24.75" customHeight="1" x14ac:dyDescent="0.25">
      <c r="A685" s="180">
        <v>684</v>
      </c>
      <c r="B685" s="181" t="s">
        <v>23676</v>
      </c>
      <c r="C685" s="182" t="s">
        <v>23677</v>
      </c>
      <c r="D685" s="207" t="str">
        <f>+INDEX([2]REPORTE_SEG_EXPEDIENTES!$F$1:$F$3006,MATCH(Tabla13[[#This Row],[REGISTRO]],[2]REPORTE_SEG_EXPEDIENTES!$B$1:$B$3006,0))</f>
        <v>06/07/2023</v>
      </c>
      <c r="E685" s="207"/>
      <c r="F685" s="183" t="s">
        <v>11976</v>
      </c>
      <c r="G685" s="207">
        <v>45194</v>
      </c>
      <c r="H685" s="207">
        <v>45194</v>
      </c>
      <c r="I685" s="207">
        <f t="shared" si="19"/>
        <v>45144</v>
      </c>
      <c r="J685" s="328" t="e">
        <f>IF(I685="-","NO ES TUPA",IF(Tabla5[[#This Row],[FECHA FIRMA]]&lt;=Tabla5[[#This Row],[FECHA DE PLAZO MAXIMO DE ATENCION]],"SI","NO"))</f>
        <v>#VALUE!</v>
      </c>
      <c r="K685" s="185">
        <v>28358</v>
      </c>
      <c r="L685" s="185" t="str">
        <f>IFERROR(VLOOKUP(K685,[1]Hoja1!$B$2:$F$14234,2,FALSE),"")</f>
        <v>KAREN</v>
      </c>
      <c r="M685" s="185" t="str">
        <f>IFERROR(VLOOKUP(K685,[1]Hoja1!$B$2:$F$14234,3,FALSE),"")</f>
        <v>CE-28358-CM</v>
      </c>
      <c r="N685" s="185" t="s">
        <v>23678</v>
      </c>
      <c r="O685" s="193" t="s">
        <v>23679</v>
      </c>
      <c r="P685" s="185" t="s">
        <v>14894</v>
      </c>
      <c r="Q685" s="185"/>
      <c r="R685" s="185"/>
      <c r="S685" s="185" t="s">
        <v>19598</v>
      </c>
      <c r="T685" s="185" t="s">
        <v>78</v>
      </c>
      <c r="U685" s="185"/>
      <c r="V685" s="185" t="s">
        <v>1981</v>
      </c>
      <c r="W685" s="185" t="s">
        <v>5783</v>
      </c>
      <c r="X685" s="185"/>
      <c r="Y685" s="191"/>
      <c r="Z685" s="187"/>
      <c r="AA685" s="166" t="s">
        <v>21489</v>
      </c>
      <c r="AB685" s="166"/>
      <c r="AC685" s="166"/>
      <c r="AD685" s="166"/>
      <c r="AE685" s="166"/>
      <c r="AF685" s="166"/>
      <c r="AG685" s="166"/>
      <c r="AH685" s="166"/>
      <c r="AI685" s="166"/>
      <c r="AJ685" s="169"/>
      <c r="AK685" s="169"/>
      <c r="AL685" s="169"/>
      <c r="AM685" s="169"/>
      <c r="AN685" s="169"/>
      <c r="AO685" s="166"/>
      <c r="AP685" s="187"/>
      <c r="AQ685" s="180"/>
    </row>
    <row r="686" spans="1:43" s="189" customFormat="1" ht="24.75" customHeight="1" x14ac:dyDescent="0.2">
      <c r="A686" s="180">
        <v>685</v>
      </c>
      <c r="B686" s="181" t="s">
        <v>23680</v>
      </c>
      <c r="C686" s="182" t="s">
        <v>23681</v>
      </c>
      <c r="D686" s="207" t="str">
        <f>+INDEX([2]REPORTE_SEG_EXPEDIENTES!$F$1:$F$3006,MATCH(Tabla13[[#This Row],[REGISTRO]],[2]REPORTE_SEG_EXPEDIENTES!$B$1:$B$3006,0))</f>
        <v>20/06/2023</v>
      </c>
      <c r="E686" s="207"/>
      <c r="F686" s="183" t="s">
        <v>11976</v>
      </c>
      <c r="G686" s="207">
        <v>45194</v>
      </c>
      <c r="H686" s="207">
        <v>45194</v>
      </c>
      <c r="I686" s="207">
        <f t="shared" si="19"/>
        <v>45096</v>
      </c>
      <c r="J686" s="328" t="e">
        <f>IF(I686="-","NO ES TUPA",IF(Tabla5[[#This Row],[FECHA FIRMA]]&lt;=Tabla5[[#This Row],[FECHA DE PLAZO MAXIMO DE ATENCION]],"SI","NO"))</f>
        <v>#VALUE!</v>
      </c>
      <c r="K686" s="185"/>
      <c r="L686" s="185" t="str">
        <f>IFERROR(VLOOKUP(K686,[1]Hoja1!$B$2:$F$14234,2,FALSE),"")</f>
        <v/>
      </c>
      <c r="M686" s="185" t="str">
        <f>IFERROR(VLOOKUP(K686,[1]Hoja1!$B$2:$F$14234,3,FALSE),"")</f>
        <v/>
      </c>
      <c r="N686" s="185" t="str">
        <f>IFERROR(VLOOKUP(K686,[1]Hoja1!$B$2:$F$14234,4,FALSE),"")</f>
        <v/>
      </c>
      <c r="O686" s="193" t="s">
        <v>23682</v>
      </c>
      <c r="P686" s="185" t="s">
        <v>14894</v>
      </c>
      <c r="Q686" s="185"/>
      <c r="R686" s="185"/>
      <c r="S686" s="185"/>
      <c r="T686" s="185" t="s">
        <v>19113</v>
      </c>
      <c r="U686" s="185"/>
      <c r="V686" s="185" t="s">
        <v>1981</v>
      </c>
      <c r="W686" s="185"/>
      <c r="X686" s="185" t="s">
        <v>19419</v>
      </c>
      <c r="Y686" s="191"/>
      <c r="Z686" s="187"/>
      <c r="AA686" s="166"/>
      <c r="AB686" s="166" t="s">
        <v>21489</v>
      </c>
      <c r="AC686" s="166"/>
      <c r="AD686" s="166" t="s">
        <v>21489</v>
      </c>
      <c r="AE686" s="166"/>
      <c r="AF686" s="166"/>
      <c r="AG686" s="166"/>
      <c r="AH686" s="166"/>
      <c r="AI686" s="166"/>
      <c r="AJ686" s="169"/>
      <c r="AK686" s="169"/>
      <c r="AL686" s="169"/>
      <c r="AM686" s="169"/>
      <c r="AN686" s="169"/>
      <c r="AO686" s="166"/>
      <c r="AP686" s="187"/>
      <c r="AQ686" s="180"/>
    </row>
    <row r="687" spans="1:43" s="189" customFormat="1" ht="24.75" customHeight="1" x14ac:dyDescent="0.2">
      <c r="A687" s="180">
        <v>686</v>
      </c>
      <c r="B687" s="181" t="s">
        <v>23683</v>
      </c>
      <c r="C687" s="182" t="s">
        <v>23684</v>
      </c>
      <c r="D687" s="207" t="str">
        <f>+INDEX([2]REPORTE_SEG_EXPEDIENTES!$F$1:$F$3006,MATCH(Tabla13[[#This Row],[REGISTRO]],[2]REPORTE_SEG_EXPEDIENTES!$B$1:$B$3006,0))</f>
        <v>23/06/2023</v>
      </c>
      <c r="E687" s="207"/>
      <c r="F687" s="183" t="s">
        <v>11976</v>
      </c>
      <c r="G687" s="207">
        <v>45194</v>
      </c>
      <c r="H687" s="207">
        <v>45194</v>
      </c>
      <c r="I687" s="207">
        <f t="shared" si="19"/>
        <v>45103</v>
      </c>
      <c r="J687" s="328" t="e">
        <f>IF(I687="-","NO ES TUPA",IF(Tabla5[[#This Row],[FECHA FIRMA]]&lt;=Tabla5[[#This Row],[FECHA DE PLAZO MAXIMO DE ATENCION]],"SI","NO"))</f>
        <v>#VALUE!</v>
      </c>
      <c r="K687" s="185"/>
      <c r="L687" s="185" t="str">
        <f>IFERROR(VLOOKUP(K687,[1]Hoja1!$B$2:$F$14234,2,FALSE),"")</f>
        <v/>
      </c>
      <c r="M687" s="185" t="str">
        <f>IFERROR(VLOOKUP(K687,[1]Hoja1!$B$2:$F$14234,3,FALSE),"")</f>
        <v/>
      </c>
      <c r="N687" s="185" t="str">
        <f>IFERROR(VLOOKUP(K687,[1]Hoja1!$B$2:$F$14234,4,FALSE),"")</f>
        <v/>
      </c>
      <c r="O687" s="193" t="s">
        <v>23685</v>
      </c>
      <c r="P687" s="185" t="s">
        <v>14894</v>
      </c>
      <c r="Q687" s="185"/>
      <c r="R687" s="185"/>
      <c r="S687" s="185"/>
      <c r="T687" s="185" t="s">
        <v>19113</v>
      </c>
      <c r="U687" s="185"/>
      <c r="V687" s="185" t="s">
        <v>1981</v>
      </c>
      <c r="W687" s="185"/>
      <c r="X687" s="185"/>
      <c r="Y687" s="191"/>
      <c r="Z687" s="187"/>
      <c r="AA687" s="166"/>
      <c r="AB687" s="166" t="s">
        <v>21489</v>
      </c>
      <c r="AC687" s="166"/>
      <c r="AD687" s="166"/>
      <c r="AE687" s="166"/>
      <c r="AF687" s="166"/>
      <c r="AG687" s="166"/>
      <c r="AH687" s="166"/>
      <c r="AI687" s="166"/>
      <c r="AJ687" s="169"/>
      <c r="AK687" s="169"/>
      <c r="AL687" s="169"/>
      <c r="AM687" s="169"/>
      <c r="AN687" s="169"/>
      <c r="AO687" s="166"/>
      <c r="AP687" s="187"/>
      <c r="AQ687" s="180"/>
    </row>
    <row r="688" spans="1:43" s="189" customFormat="1" ht="24.75" customHeight="1" x14ac:dyDescent="0.2">
      <c r="A688" s="180">
        <v>687</v>
      </c>
      <c r="B688" s="181" t="s">
        <v>23686</v>
      </c>
      <c r="C688" s="182" t="s">
        <v>23687</v>
      </c>
      <c r="D688" s="207" t="str">
        <f>+INDEX([2]REPORTE_SEG_EXPEDIENTES!$F$1:$F$3006,MATCH(Tabla13[[#This Row],[REGISTRO]],[2]REPORTE_SEG_EXPEDIENTES!$B$1:$B$3006,0))</f>
        <v>22/05/2023</v>
      </c>
      <c r="E688" s="207"/>
      <c r="F688" s="183" t="s">
        <v>11976</v>
      </c>
      <c r="G688" s="207">
        <v>45195</v>
      </c>
      <c r="H688" s="207">
        <v>45195</v>
      </c>
      <c r="I688" s="207">
        <f t="shared" si="19"/>
        <v>45068</v>
      </c>
      <c r="J688" s="328" t="e">
        <f>IF(I688="-","NO ES TUPA",IF(Tabla5[[#This Row],[FECHA FIRMA]]&lt;=Tabla5[[#This Row],[FECHA DE PLAZO MAXIMO DE ATENCION]],"SI","NO"))</f>
        <v>#VALUE!</v>
      </c>
      <c r="K688" s="185">
        <v>1459</v>
      </c>
      <c r="L688" s="185" t="str">
        <f>IFERROR(VLOOKUP(K688,[1]Hoja1!$B$2:$F$14234,2,FALSE),"")</f>
        <v>AREQUIPA 10</v>
      </c>
      <c r="M688" s="185" t="str">
        <f>IFERROR(VLOOKUP(K688,[1]Hoja1!$B$2:$F$14234,3,FALSE),"")</f>
        <v>CO-1459-PM</v>
      </c>
      <c r="N688" s="185" t="str">
        <f>IFERROR(VLOOKUP(K688,[1]Hoja1!$B$2:$F$14234,4,FALSE),"")</f>
        <v>PESQUERA ANA MARIA SRL</v>
      </c>
      <c r="O688" s="193" t="s">
        <v>23688</v>
      </c>
      <c r="P688" s="185" t="s">
        <v>14894</v>
      </c>
      <c r="Q688" s="185"/>
      <c r="R688" s="185"/>
      <c r="S688" s="185"/>
      <c r="T688" s="185" t="s">
        <v>342</v>
      </c>
      <c r="U688" s="185"/>
      <c r="V688" s="185" t="s">
        <v>1981</v>
      </c>
      <c r="W688" s="185"/>
      <c r="X688" s="185" t="s">
        <v>23689</v>
      </c>
      <c r="Y688" s="191"/>
      <c r="Z688" s="187"/>
      <c r="AA688" s="166" t="s">
        <v>21489</v>
      </c>
      <c r="AB688" s="166"/>
      <c r="AC688" s="166"/>
      <c r="AD688" s="166"/>
      <c r="AE688" s="166"/>
      <c r="AF688" s="166"/>
      <c r="AG688" s="166"/>
      <c r="AH688" s="166"/>
      <c r="AI688" s="166"/>
      <c r="AJ688" s="169"/>
      <c r="AK688" s="169"/>
      <c r="AL688" s="169"/>
      <c r="AM688" s="169"/>
      <c r="AN688" s="169"/>
      <c r="AO688" s="166"/>
      <c r="AP688" s="187"/>
      <c r="AQ688" s="180"/>
    </row>
    <row r="689" spans="1:43" ht="24.75" customHeight="1" x14ac:dyDescent="0.25">
      <c r="A689" s="180">
        <v>688</v>
      </c>
      <c r="B689" s="181" t="s">
        <v>23690</v>
      </c>
      <c r="C689" s="182" t="s">
        <v>23691</v>
      </c>
      <c r="D689" s="207" t="str">
        <f>+INDEX([2]REPORTE_SEG_EXPEDIENTES!$F$1:$F$3006,MATCH(Tabla13[[#This Row],[REGISTRO]],[2]REPORTE_SEG_EXPEDIENTES!$B$1:$B$3006,0))</f>
        <v>15/08/2023</v>
      </c>
      <c r="E689" s="207"/>
      <c r="F689" s="183" t="s">
        <v>11976</v>
      </c>
      <c r="G689" s="207">
        <v>45195</v>
      </c>
      <c r="H689" s="207">
        <v>45195</v>
      </c>
      <c r="I689" s="207">
        <f t="shared" si="19"/>
        <v>45190</v>
      </c>
      <c r="J689" s="328" t="e">
        <f>IF(I689="-","NO ES TUPA",IF(Tabla5[[#This Row],[FECHA FIRMA]]&lt;=Tabla5[[#This Row],[FECHA DE PLAZO MAXIMO DE ATENCION]],"SI","NO"))</f>
        <v>#VALUE!</v>
      </c>
      <c r="K689" s="185">
        <v>17733</v>
      </c>
      <c r="L689" s="185" t="str">
        <f>IFERROR(VLOOKUP(K689,[1]Hoja1!$B$2:$F$14234,2,FALSE),"")</f>
        <v>JOSE GUADALUPE</v>
      </c>
      <c r="M689" s="185" t="str">
        <f>IFERROR(VLOOKUP(K689,[1]Hoja1!$B$2:$F$14234,3,FALSE),"")</f>
        <v>PT-17733-BM</v>
      </c>
      <c r="N689" s="185" t="s">
        <v>23692</v>
      </c>
      <c r="O689" s="193" t="s">
        <v>23693</v>
      </c>
      <c r="P689" s="185" t="s">
        <v>14894</v>
      </c>
      <c r="Q689" s="185"/>
      <c r="R689" s="185"/>
      <c r="S689" s="185" t="s">
        <v>19598</v>
      </c>
      <c r="T689" s="185" t="s">
        <v>78</v>
      </c>
      <c r="U689" s="185"/>
      <c r="V689" s="185" t="s">
        <v>1981</v>
      </c>
      <c r="W689" s="185" t="s">
        <v>5783</v>
      </c>
      <c r="X689" s="185"/>
      <c r="Y689" s="191"/>
      <c r="Z689" s="187"/>
      <c r="AA689" s="166" t="s">
        <v>21489</v>
      </c>
      <c r="AB689" s="166"/>
      <c r="AC689" s="166"/>
      <c r="AD689" s="166"/>
      <c r="AE689" s="166"/>
      <c r="AF689" s="166"/>
      <c r="AG689" s="166"/>
      <c r="AH689" s="166"/>
      <c r="AI689" s="166"/>
      <c r="AJ689" s="169"/>
      <c r="AK689" s="169"/>
      <c r="AL689" s="169"/>
      <c r="AM689" s="169"/>
      <c r="AN689" s="169"/>
      <c r="AO689" s="166"/>
      <c r="AP689" s="187"/>
      <c r="AQ689" s="180"/>
    </row>
    <row r="690" spans="1:43" s="189" customFormat="1" ht="24.75" customHeight="1" x14ac:dyDescent="0.2">
      <c r="A690" s="180">
        <v>689</v>
      </c>
      <c r="B690" s="181" t="s">
        <v>23694</v>
      </c>
      <c r="C690" s="182" t="s">
        <v>23695</v>
      </c>
      <c r="D690" s="207" t="str">
        <f>+INDEX([2]REPORTE_SEG_EXPEDIENTES!$F$1:$F$3006,MATCH(Tabla13[[#This Row],[REGISTRO]],[2]REPORTE_SEG_EXPEDIENTES!$B$1:$B$3006,0))</f>
        <v>02/08/2023</v>
      </c>
      <c r="E690" s="207"/>
      <c r="F690" s="183" t="s">
        <v>11976</v>
      </c>
      <c r="G690" s="207">
        <v>45196</v>
      </c>
      <c r="H690" s="207">
        <v>45196</v>
      </c>
      <c r="I690" s="207">
        <f t="shared" si="19"/>
        <v>45167</v>
      </c>
      <c r="J690" s="328" t="e">
        <f>IF(I690="-","NO ES TUPA",IF(Tabla5[[#This Row],[FECHA FIRMA]]&lt;=Tabla5[[#This Row],[FECHA DE PLAZO MAXIMO DE ATENCION]],"SI","NO"))</f>
        <v>#VALUE!</v>
      </c>
      <c r="K690" s="185"/>
      <c r="L690" s="185" t="str">
        <f>IFERROR(VLOOKUP(K690,[1]Hoja1!$B$2:$F$14234,2,FALSE),"")</f>
        <v/>
      </c>
      <c r="M690" s="185" t="str">
        <f>IFERROR(VLOOKUP(K690,[1]Hoja1!$B$2:$F$14234,3,FALSE),"")</f>
        <v/>
      </c>
      <c r="N690" s="185" t="str">
        <f>IFERROR(VLOOKUP(K690,[1]Hoja1!$B$2:$F$14234,4,FALSE),"")</f>
        <v/>
      </c>
      <c r="O690" s="193" t="s">
        <v>23696</v>
      </c>
      <c r="P690" s="185" t="s">
        <v>14894</v>
      </c>
      <c r="Q690" s="185"/>
      <c r="R690" s="185"/>
      <c r="S690" s="185"/>
      <c r="T690" s="185" t="s">
        <v>19124</v>
      </c>
      <c r="U690" s="185"/>
      <c r="V690" s="185" t="s">
        <v>21444</v>
      </c>
      <c r="W690" s="185"/>
      <c r="X690" s="185"/>
      <c r="Y690" s="191"/>
      <c r="Z690" s="187"/>
      <c r="AA690" s="166"/>
      <c r="AB690" s="166"/>
      <c r="AC690" s="166"/>
      <c r="AD690" s="166"/>
      <c r="AE690" s="166"/>
      <c r="AF690" s="166"/>
      <c r="AG690" s="166"/>
      <c r="AH690" s="166"/>
      <c r="AI690" s="166"/>
      <c r="AJ690" s="169"/>
      <c r="AK690" s="169"/>
      <c r="AL690" s="169"/>
      <c r="AM690" s="169"/>
      <c r="AN690" s="169"/>
      <c r="AO690" s="166"/>
      <c r="AP690" s="187"/>
      <c r="AQ690" s="180"/>
    </row>
    <row r="691" spans="1:43" s="189" customFormat="1" ht="24.75" customHeight="1" x14ac:dyDescent="0.2">
      <c r="A691" s="180">
        <v>690</v>
      </c>
      <c r="B691" s="181" t="s">
        <v>23697</v>
      </c>
      <c r="C691" s="182" t="s">
        <v>23698</v>
      </c>
      <c r="D691" s="207" t="str">
        <f>+INDEX([2]REPORTE_SEG_EXPEDIENTES!$F$1:$F$3006,MATCH(Tabla13[[#This Row],[REGISTRO]],[2]REPORTE_SEG_EXPEDIENTES!$B$1:$B$3006,0))</f>
        <v>13/09/2023</v>
      </c>
      <c r="E691" s="207"/>
      <c r="F691" s="183" t="s">
        <v>11976</v>
      </c>
      <c r="G691" s="207">
        <v>45196</v>
      </c>
      <c r="H691" s="207">
        <v>45196</v>
      </c>
      <c r="I691" s="207">
        <f t="shared" si="19"/>
        <v>45219</v>
      </c>
      <c r="J691" s="328" t="e">
        <f>IF(I691="-","NO ES TUPA",IF(Tabla5[[#This Row],[FECHA FIRMA]]&lt;=Tabla5[[#This Row],[FECHA DE PLAZO MAXIMO DE ATENCION]],"SI","NO"))</f>
        <v>#VALUE!</v>
      </c>
      <c r="K691" s="185"/>
      <c r="L691" s="185" t="str">
        <f>IFERROR(VLOOKUP(K691,[1]Hoja1!$B$2:$F$14234,2,FALSE),"")</f>
        <v/>
      </c>
      <c r="M691" s="185" t="str">
        <f>IFERROR(VLOOKUP(K691,[1]Hoja1!$B$2:$F$14234,3,FALSE),"")</f>
        <v/>
      </c>
      <c r="N691" s="185" t="str">
        <f>IFERROR(VLOOKUP(K691,[1]Hoja1!$B$2:$F$14234,4,FALSE),"")</f>
        <v/>
      </c>
      <c r="O691" s="193" t="s">
        <v>23699</v>
      </c>
      <c r="P691" s="185" t="s">
        <v>14894</v>
      </c>
      <c r="Q691" s="185"/>
      <c r="R691" s="185"/>
      <c r="S691" s="185"/>
      <c r="T691" s="185" t="s">
        <v>21445</v>
      </c>
      <c r="U691" s="185"/>
      <c r="V691" s="185" t="s">
        <v>1981</v>
      </c>
      <c r="W691" s="185"/>
      <c r="X691" s="185"/>
      <c r="Y691" s="191"/>
      <c r="Z691" s="187"/>
      <c r="AA691" s="166" t="s">
        <v>21489</v>
      </c>
      <c r="AB691" s="166"/>
      <c r="AC691" s="166"/>
      <c r="AD691" s="166"/>
      <c r="AE691" s="166"/>
      <c r="AF691" s="166"/>
      <c r="AG691" s="166"/>
      <c r="AH691" s="166"/>
      <c r="AI691" s="166"/>
      <c r="AJ691" s="169"/>
      <c r="AK691" s="169"/>
      <c r="AL691" s="169"/>
      <c r="AM691" s="169"/>
      <c r="AN691" s="169"/>
      <c r="AO691" s="166"/>
      <c r="AP691" s="187"/>
      <c r="AQ691" s="180"/>
    </row>
    <row r="692" spans="1:43" ht="24.75" customHeight="1" x14ac:dyDescent="0.25">
      <c r="A692" s="180">
        <v>691</v>
      </c>
      <c r="B692" s="181" t="s">
        <v>23700</v>
      </c>
      <c r="C692" s="182" t="s">
        <v>23701</v>
      </c>
      <c r="D692" s="207" t="str">
        <f>+INDEX([2]REPORTE_SEG_EXPEDIENTES!$F$1:$F$3006,MATCH(Tabla13[[#This Row],[REGISTRO]],[2]REPORTE_SEG_EXPEDIENTES!$B$1:$B$3006,0))</f>
        <v>15/09/2023</v>
      </c>
      <c r="E692" s="207"/>
      <c r="F692" s="183" t="s">
        <v>11976</v>
      </c>
      <c r="G692" s="207">
        <v>45197</v>
      </c>
      <c r="H692" s="207">
        <v>45197</v>
      </c>
      <c r="I692" s="207">
        <f t="shared" si="19"/>
        <v>45221</v>
      </c>
      <c r="J692" s="328" t="e">
        <f>IF(I692="-","NO ES TUPA",IF(Tabla5[[#This Row],[FECHA FIRMA]]&lt;=Tabla5[[#This Row],[FECHA DE PLAZO MAXIMO DE ATENCION]],"SI","NO"))</f>
        <v>#VALUE!</v>
      </c>
      <c r="K692" s="185">
        <v>28541</v>
      </c>
      <c r="L692" s="185" t="str">
        <f>IFERROR(VLOOKUP(K692,[1]Hoja1!$B$2:$F$14234,2,FALSE),"")</f>
        <v>LA LURY</v>
      </c>
      <c r="M692" s="185" t="str">
        <f>IFERROR(VLOOKUP(K692,[1]Hoja1!$B$2:$F$14234,3,FALSE),"")</f>
        <v>PL-28541-CM</v>
      </c>
      <c r="N692" s="185" t="s">
        <v>23678</v>
      </c>
      <c r="O692" s="193" t="s">
        <v>23702</v>
      </c>
      <c r="P692" s="185" t="s">
        <v>14894</v>
      </c>
      <c r="Q692" s="198" t="s">
        <v>23</v>
      </c>
      <c r="R692" s="185"/>
      <c r="S692" s="185" t="s">
        <v>19598</v>
      </c>
      <c r="T692" s="185" t="s">
        <v>78</v>
      </c>
      <c r="U692" s="185"/>
      <c r="V692" s="185" t="s">
        <v>1981</v>
      </c>
      <c r="W692" s="185" t="s">
        <v>5783</v>
      </c>
      <c r="X692" s="185"/>
      <c r="Y692" s="191"/>
      <c r="Z692" s="187"/>
      <c r="AA692" s="166" t="s">
        <v>21489</v>
      </c>
      <c r="AB692" s="166"/>
      <c r="AC692" s="166"/>
      <c r="AD692" s="166"/>
      <c r="AE692" s="166"/>
      <c r="AF692" s="166"/>
      <c r="AG692" s="166"/>
      <c r="AH692" s="166"/>
      <c r="AI692" s="166"/>
      <c r="AJ692" s="169"/>
      <c r="AK692" s="169"/>
      <c r="AL692" s="169"/>
      <c r="AM692" s="169"/>
      <c r="AN692" s="169"/>
      <c r="AO692" s="166"/>
      <c r="AP692" s="187"/>
      <c r="AQ692" s="180"/>
    </row>
    <row r="693" spans="1:43" s="189" customFormat="1" ht="24.75" customHeight="1" x14ac:dyDescent="0.2">
      <c r="A693" s="180">
        <v>692</v>
      </c>
      <c r="B693" s="181" t="s">
        <v>23703</v>
      </c>
      <c r="C693" s="182" t="s">
        <v>23639</v>
      </c>
      <c r="D693" s="207" t="str">
        <f>+INDEX([2]REPORTE_SEG_EXPEDIENTES!$F$1:$F$3006,MATCH(Tabla13[[#This Row],[REGISTRO]],[2]REPORTE_SEG_EXPEDIENTES!$B$1:$B$3006,0))</f>
        <v>04/01/2023</v>
      </c>
      <c r="E693" s="207"/>
      <c r="F693" s="183" t="s">
        <v>11976</v>
      </c>
      <c r="G693" s="207">
        <v>45198</v>
      </c>
      <c r="H693" s="207">
        <v>45198</v>
      </c>
      <c r="I693" s="207">
        <f t="shared" si="19"/>
        <v>44959</v>
      </c>
      <c r="J693" s="328" t="e">
        <f>IF(I693="-","NO ES TUPA",IF(Tabla5[[#This Row],[FECHA FIRMA]]&lt;=Tabla5[[#This Row],[FECHA DE PLAZO MAXIMO DE ATENCION]],"SI","NO"))</f>
        <v>#VALUE!</v>
      </c>
      <c r="K693" s="185">
        <v>28571</v>
      </c>
      <c r="L693" s="185" t="str">
        <f>IFERROR(VLOOKUP(K693,[1]Hoja1!$B$2:$F$14234,2,FALSE),"")</f>
        <v>ILE? I</v>
      </c>
      <c r="M693" s="185" t="str">
        <f>IFERROR(VLOOKUP(K693,[1]Hoja1!$B$2:$F$14234,3,FALSE),"")</f>
        <v>CO-28571-PM</v>
      </c>
      <c r="N693" s="185" t="str">
        <f>IFERROR(VLOOKUP(K693,[1]Hoja1!$B$2:$F$14234,4,FALSE),"")</f>
        <v>PESQUERA APNEA S.A.C.</v>
      </c>
      <c r="O693" s="193" t="s">
        <v>23704</v>
      </c>
      <c r="P693" s="185" t="s">
        <v>14894</v>
      </c>
      <c r="Q693" s="185"/>
      <c r="R693" s="185"/>
      <c r="S693" s="185"/>
      <c r="T693" s="185" t="s">
        <v>21457</v>
      </c>
      <c r="U693" s="185"/>
      <c r="V693" s="185" t="s">
        <v>21444</v>
      </c>
      <c r="W693" s="185"/>
      <c r="X693" s="185" t="s">
        <v>2302</v>
      </c>
      <c r="Y693" s="191"/>
      <c r="Z693" s="187"/>
      <c r="AA693" s="166" t="s">
        <v>21489</v>
      </c>
      <c r="AB693" s="166"/>
      <c r="AC693" s="166"/>
      <c r="AD693" s="166"/>
      <c r="AE693" s="166"/>
      <c r="AF693" s="166"/>
      <c r="AG693" s="166"/>
      <c r="AH693" s="166"/>
      <c r="AI693" s="166"/>
      <c r="AJ693" s="169"/>
      <c r="AK693" s="169"/>
      <c r="AL693" s="169"/>
      <c r="AM693" s="169"/>
      <c r="AN693" s="169"/>
      <c r="AO693" s="166"/>
      <c r="AP693" s="187"/>
      <c r="AQ693" s="180"/>
    </row>
    <row r="694" spans="1:43" ht="24.75" customHeight="1" x14ac:dyDescent="0.25">
      <c r="A694" s="180">
        <v>693</v>
      </c>
      <c r="B694" s="181" t="s">
        <v>23705</v>
      </c>
      <c r="C694" s="182" t="s">
        <v>23706</v>
      </c>
      <c r="D694" s="207" t="str">
        <f>+INDEX([2]REPORTE_SEG_EXPEDIENTES!$F$1:$F$3006,MATCH(Tabla13[[#This Row],[REGISTRO]],[2]REPORTE_SEG_EXPEDIENTES!$B$1:$B$3006,0))</f>
        <v>04/08/2023</v>
      </c>
      <c r="E694" s="207"/>
      <c r="F694" s="183" t="s">
        <v>11976</v>
      </c>
      <c r="G694" s="207">
        <v>45198</v>
      </c>
      <c r="H694" s="207">
        <v>45198</v>
      </c>
      <c r="I694" s="207">
        <f t="shared" si="19"/>
        <v>45171</v>
      </c>
      <c r="J694" s="328" t="e">
        <f>IF(I694="-","NO ES TUPA",IF(Tabla5[[#This Row],[FECHA FIRMA]]&lt;=Tabla5[[#This Row],[FECHA DE PLAZO MAXIMO DE ATENCION]],"SI","NO"))</f>
        <v>#VALUE!</v>
      </c>
      <c r="K694" s="185">
        <v>67632</v>
      </c>
      <c r="L694" s="185" t="s">
        <v>22290</v>
      </c>
      <c r="M694" s="185" t="s">
        <v>22291</v>
      </c>
      <c r="N694" s="185" t="s">
        <v>23707</v>
      </c>
      <c r="O694" s="193" t="s">
        <v>23708</v>
      </c>
      <c r="P694" s="185" t="s">
        <v>14894</v>
      </c>
      <c r="Q694" s="198" t="s">
        <v>36</v>
      </c>
      <c r="R694" s="198" t="s">
        <v>19144</v>
      </c>
      <c r="S694" s="198"/>
      <c r="T694" s="185" t="s">
        <v>78</v>
      </c>
      <c r="U694" s="185"/>
      <c r="V694" s="185" t="s">
        <v>1981</v>
      </c>
      <c r="W694" s="185" t="s">
        <v>23709</v>
      </c>
      <c r="X694" s="185"/>
      <c r="Y694" s="191"/>
      <c r="Z694" s="187"/>
      <c r="AA694" s="166" t="s">
        <v>21489</v>
      </c>
      <c r="AB694" s="166"/>
      <c r="AC694" s="166"/>
      <c r="AD694" s="166"/>
      <c r="AE694" s="166"/>
      <c r="AF694" s="166"/>
      <c r="AG694" s="166"/>
      <c r="AH694" s="166"/>
      <c r="AI694" s="166"/>
      <c r="AJ694" s="169"/>
      <c r="AK694" s="169"/>
      <c r="AL694" s="169"/>
      <c r="AM694" s="169"/>
      <c r="AN694" s="169"/>
      <c r="AO694" s="166"/>
      <c r="AP694" s="187"/>
      <c r="AQ694" s="180"/>
    </row>
    <row r="695" spans="1:43" s="189" customFormat="1" ht="24.75" customHeight="1" x14ac:dyDescent="0.2">
      <c r="A695" s="180">
        <v>694</v>
      </c>
      <c r="B695" s="181" t="s">
        <v>23710</v>
      </c>
      <c r="C695" s="182" t="s">
        <v>23711</v>
      </c>
      <c r="D695" s="207" t="str">
        <f>+INDEX([2]REPORTE_SEG_EXPEDIENTES!$F$1:$F$3006,MATCH(Tabla13[[#This Row],[REGISTRO]],[2]REPORTE_SEG_EXPEDIENTES!$B$1:$B$3006,0))</f>
        <v>21/09/2023</v>
      </c>
      <c r="E695" s="207"/>
      <c r="F695" s="183" t="s">
        <v>11976</v>
      </c>
      <c r="G695" s="207">
        <v>45198</v>
      </c>
      <c r="H695" s="207">
        <v>45198</v>
      </c>
      <c r="I695" s="207">
        <f t="shared" si="19"/>
        <v>45191</v>
      </c>
      <c r="J695" s="328" t="e">
        <f>IF(I695="-","NO ES TUPA",IF(Tabla5[[#This Row],[FECHA FIRMA]]&lt;=Tabla5[[#This Row],[FECHA DE PLAZO MAXIMO DE ATENCION]],"SI","NO"))</f>
        <v>#VALUE!</v>
      </c>
      <c r="K695" s="185"/>
      <c r="L695" s="185" t="str">
        <f>IFERROR(VLOOKUP(K695,[1]Hoja1!$B$2:$F$14234,2,FALSE),"")</f>
        <v/>
      </c>
      <c r="M695" s="185" t="str">
        <f>IFERROR(VLOOKUP(K695,[1]Hoja1!$B$2:$F$14234,3,FALSE),"")</f>
        <v/>
      </c>
      <c r="N695" s="185" t="str">
        <f>IFERROR(VLOOKUP(K695,[1]Hoja1!$B$2:$F$14234,4,FALSE),"")</f>
        <v/>
      </c>
      <c r="O695" s="193" t="s">
        <v>23712</v>
      </c>
      <c r="P695" s="185" t="s">
        <v>14894</v>
      </c>
      <c r="Q695" s="185"/>
      <c r="R695" s="185"/>
      <c r="S695" s="185"/>
      <c r="T695" s="185" t="s">
        <v>179</v>
      </c>
      <c r="U695" s="185" t="s">
        <v>23208</v>
      </c>
      <c r="V695" s="185" t="s">
        <v>21444</v>
      </c>
      <c r="W695" s="185"/>
      <c r="X695" s="185"/>
      <c r="Y695" s="191"/>
      <c r="Z695" s="187"/>
      <c r="AA695" s="166"/>
      <c r="AB695" s="166" t="s">
        <v>21489</v>
      </c>
      <c r="AC695" s="166"/>
      <c r="AD695" s="166"/>
      <c r="AE695" s="166"/>
      <c r="AF695" s="166"/>
      <c r="AG695" s="166"/>
      <c r="AH695" s="166"/>
      <c r="AI695" s="166"/>
      <c r="AJ695" s="169"/>
      <c r="AK695" s="169"/>
      <c r="AL695" s="169"/>
      <c r="AM695" s="169"/>
      <c r="AN695" s="169"/>
      <c r="AO695" s="166"/>
      <c r="AP695" s="187"/>
      <c r="AQ695" s="180"/>
    </row>
    <row r="696" spans="1:43" s="189" customFormat="1" ht="24.75" customHeight="1" x14ac:dyDescent="0.2">
      <c r="A696" s="180">
        <v>695</v>
      </c>
      <c r="B696" s="181" t="s">
        <v>23713</v>
      </c>
      <c r="C696" s="182" t="s">
        <v>23714</v>
      </c>
      <c r="D696" s="207" t="str">
        <f>+INDEX([2]REPORTE_SEG_EXPEDIENTES!$F$1:$F$3006,MATCH(Tabla13[[#This Row],[REGISTRO]],[2]REPORTE_SEG_EXPEDIENTES!$B$1:$B$3006,0))</f>
        <v>13/06/2023</v>
      </c>
      <c r="E696" s="207"/>
      <c r="F696" s="183" t="s">
        <v>11976</v>
      </c>
      <c r="G696" s="207">
        <v>45198</v>
      </c>
      <c r="H696" s="207">
        <v>45198</v>
      </c>
      <c r="I696" s="207">
        <f t="shared" si="19"/>
        <v>45127</v>
      </c>
      <c r="J696" s="328" t="e">
        <f>IF(I696="-","NO ES TUPA",IF(Tabla5[[#This Row],[FECHA FIRMA]]&lt;=Tabla5[[#This Row],[FECHA DE PLAZO MAXIMO DE ATENCION]],"SI","NO"))</f>
        <v>#VALUE!</v>
      </c>
      <c r="K696" s="185"/>
      <c r="L696" s="185" t="str">
        <f>IFERROR(VLOOKUP(K696,[1]Hoja1!$B$2:$F$14234,2,FALSE),"")</f>
        <v/>
      </c>
      <c r="M696" s="185" t="str">
        <f>IFERROR(VLOOKUP(K696,[1]Hoja1!$B$2:$F$14234,3,FALSE),"")</f>
        <v/>
      </c>
      <c r="N696" s="185" t="str">
        <f>IFERROR(VLOOKUP(K696,[1]Hoja1!$B$2:$F$14234,4,FALSE),"")</f>
        <v/>
      </c>
      <c r="O696" s="193" t="s">
        <v>22384</v>
      </c>
      <c r="P696" s="185" t="s">
        <v>14894</v>
      </c>
      <c r="Q696" s="185"/>
      <c r="R696" s="185"/>
      <c r="S696" s="185"/>
      <c r="T696" s="185" t="s">
        <v>19113</v>
      </c>
      <c r="U696" s="185"/>
      <c r="V696" s="185" t="s">
        <v>1981</v>
      </c>
      <c r="W696" s="185"/>
      <c r="X696" s="185"/>
      <c r="Y696" s="191"/>
      <c r="Z696" s="187"/>
      <c r="AA696" s="166"/>
      <c r="AB696" s="166" t="s">
        <v>21489</v>
      </c>
      <c r="AC696" s="166"/>
      <c r="AD696" s="166"/>
      <c r="AE696" s="166"/>
      <c r="AF696" s="166"/>
      <c r="AG696" s="166"/>
      <c r="AH696" s="166"/>
      <c r="AI696" s="166"/>
      <c r="AJ696" s="169"/>
      <c r="AK696" s="169"/>
      <c r="AL696" s="169"/>
      <c r="AM696" s="169"/>
      <c r="AN696" s="169"/>
      <c r="AO696" s="166"/>
      <c r="AP696" s="187"/>
      <c r="AQ696" s="180"/>
    </row>
    <row r="697" spans="1:43" s="189" customFormat="1" ht="24.75" customHeight="1" x14ac:dyDescent="0.2">
      <c r="A697" s="180">
        <v>696</v>
      </c>
      <c r="B697" s="181" t="s">
        <v>23715</v>
      </c>
      <c r="C697" s="182" t="s">
        <v>23716</v>
      </c>
      <c r="D697" s="207" t="str">
        <f>+INDEX([2]REPORTE_SEG_EXPEDIENTES!$F$1:$F$3006,MATCH(Tabla13[[#This Row],[REGISTRO]],[2]REPORTE_SEG_EXPEDIENTES!$B$1:$B$3006,0))</f>
        <v>19/06/2023</v>
      </c>
      <c r="E697" s="207"/>
      <c r="F697" s="183" t="s">
        <v>11976</v>
      </c>
      <c r="G697" s="207">
        <v>45198</v>
      </c>
      <c r="H697" s="207">
        <v>45198</v>
      </c>
      <c r="I697" s="207">
        <f t="shared" si="19"/>
        <v>45095</v>
      </c>
      <c r="J697" s="328" t="e">
        <f>IF(I697="-","NO ES TUPA",IF(Tabla5[[#This Row],[FECHA FIRMA]]&lt;=Tabla5[[#This Row],[FECHA DE PLAZO MAXIMO DE ATENCION]],"SI","NO"))</f>
        <v>#VALUE!</v>
      </c>
      <c r="K697" s="185"/>
      <c r="L697" s="185" t="str">
        <f>IFERROR(VLOOKUP(K697,[1]Hoja1!$B$2:$F$14234,2,FALSE),"")</f>
        <v/>
      </c>
      <c r="M697" s="185" t="str">
        <f>IFERROR(VLOOKUP(K697,[1]Hoja1!$B$2:$F$14234,3,FALSE),"")</f>
        <v/>
      </c>
      <c r="N697" s="185" t="str">
        <f>IFERROR(VLOOKUP(K697,[1]Hoja1!$B$2:$F$14234,4,FALSE),"")</f>
        <v/>
      </c>
      <c r="O697" s="193" t="s">
        <v>23717</v>
      </c>
      <c r="P697" s="185" t="s">
        <v>14894</v>
      </c>
      <c r="Q697" s="185"/>
      <c r="R697" s="185"/>
      <c r="S697" s="185"/>
      <c r="T697" s="185" t="s">
        <v>19113</v>
      </c>
      <c r="U697" s="185"/>
      <c r="V697" s="185" t="s">
        <v>1981</v>
      </c>
      <c r="W697" s="185"/>
      <c r="X697" s="185" t="s">
        <v>19419</v>
      </c>
      <c r="Y697" s="191"/>
      <c r="Z697" s="187"/>
      <c r="AA697" s="166"/>
      <c r="AB697" s="166" t="s">
        <v>21489</v>
      </c>
      <c r="AC697" s="166"/>
      <c r="AD697" s="166"/>
      <c r="AE697" s="166"/>
      <c r="AF697" s="166"/>
      <c r="AG697" s="166"/>
      <c r="AH697" s="166"/>
      <c r="AI697" s="166"/>
      <c r="AJ697" s="169"/>
      <c r="AK697" s="169"/>
      <c r="AL697" s="169"/>
      <c r="AM697" s="169"/>
      <c r="AN697" s="169"/>
      <c r="AO697" s="166"/>
      <c r="AP697" s="187"/>
      <c r="AQ697" s="180"/>
    </row>
    <row r="698" spans="1:43" s="189" customFormat="1" ht="24.75" customHeight="1" x14ac:dyDescent="0.2">
      <c r="A698" s="180">
        <v>697</v>
      </c>
      <c r="B698" s="181" t="s">
        <v>23718</v>
      </c>
      <c r="C698" s="182" t="s">
        <v>23719</v>
      </c>
      <c r="D698" s="207" t="str">
        <f>+INDEX([2]REPORTE_SEG_EXPEDIENTES!$F$1:$F$3006,MATCH(Tabla13[[#This Row],[REGISTRO]],[2]REPORTE_SEG_EXPEDIENTES!$B$1:$B$3006,0))</f>
        <v>02/06/2023</v>
      </c>
      <c r="E698" s="207"/>
      <c r="F698" s="183" t="s">
        <v>11976</v>
      </c>
      <c r="G698" s="207">
        <v>45198</v>
      </c>
      <c r="H698" s="207">
        <v>45198</v>
      </c>
      <c r="I698" s="207">
        <f t="shared" si="19"/>
        <v>45106</v>
      </c>
      <c r="J698" s="328" t="e">
        <f>IF(I698="-","NO ES TUPA",IF(Tabla5[[#This Row],[FECHA FIRMA]]&lt;=Tabla5[[#This Row],[FECHA DE PLAZO MAXIMO DE ATENCION]],"SI","NO"))</f>
        <v>#VALUE!</v>
      </c>
      <c r="K698" s="185">
        <v>68154</v>
      </c>
      <c r="L698" s="185" t="s">
        <v>23720</v>
      </c>
      <c r="M698" s="185" t="s">
        <v>23721</v>
      </c>
      <c r="N698" s="185" t="s">
        <v>23722</v>
      </c>
      <c r="O698" s="193" t="s">
        <v>23723</v>
      </c>
      <c r="P698" s="185" t="s">
        <v>14894</v>
      </c>
      <c r="Q698" s="198" t="s">
        <v>36</v>
      </c>
      <c r="R698" s="198" t="s">
        <v>19144</v>
      </c>
      <c r="S698" s="198"/>
      <c r="T698" s="185" t="s">
        <v>21456</v>
      </c>
      <c r="U698" s="185"/>
      <c r="V698" s="185" t="s">
        <v>1981</v>
      </c>
      <c r="W698" s="185"/>
      <c r="X698" s="185"/>
      <c r="Y698" s="191"/>
      <c r="Z698" s="187"/>
      <c r="AA698" s="166" t="s">
        <v>21489</v>
      </c>
      <c r="AB698" s="166"/>
      <c r="AC698" s="166" t="s">
        <v>21489</v>
      </c>
      <c r="AD698" s="166"/>
      <c r="AE698" s="166"/>
      <c r="AF698" s="166"/>
      <c r="AG698" s="166"/>
      <c r="AH698" s="166"/>
      <c r="AI698" s="166"/>
      <c r="AJ698" s="169"/>
      <c r="AK698" s="169"/>
      <c r="AL698" s="169"/>
      <c r="AM698" s="169"/>
      <c r="AN698" s="169"/>
      <c r="AO698" s="166"/>
      <c r="AP698" s="187"/>
      <c r="AQ698" s="180"/>
    </row>
    <row r="699" spans="1:43" s="189" customFormat="1" ht="24.75" customHeight="1" x14ac:dyDescent="0.2">
      <c r="A699" s="180">
        <v>698</v>
      </c>
      <c r="B699" s="181" t="s">
        <v>23724</v>
      </c>
      <c r="C699" s="182" t="s">
        <v>23725</v>
      </c>
      <c r="D699" s="207" t="str">
        <f>+INDEX([2]REPORTE_SEG_EXPEDIENTES!$F$1:$F$3006,MATCH(Tabla13[[#This Row],[REGISTRO]],[2]REPORTE_SEG_EXPEDIENTES!$B$1:$B$3006,0))</f>
        <v>04/05/2023</v>
      </c>
      <c r="E699" s="207"/>
      <c r="F699" s="183" t="s">
        <v>11976</v>
      </c>
      <c r="G699" s="207">
        <v>45198</v>
      </c>
      <c r="H699" s="207">
        <v>45198</v>
      </c>
      <c r="I699" s="207">
        <f t="shared" si="19"/>
        <v>45079</v>
      </c>
      <c r="J699" s="328" t="e">
        <f>IF(I699="-","NO ES TUPA",IF(Tabla5[[#This Row],[FECHA FIRMA]]&lt;=Tabla5[[#This Row],[FECHA DE PLAZO MAXIMO DE ATENCION]],"SI","NO"))</f>
        <v>#VALUE!</v>
      </c>
      <c r="K699" s="207"/>
      <c r="L699" s="185" t="str">
        <f>IFERROR(VLOOKUP(K699,[1]Hoja1!$B$2:$F$14234,2,FALSE),"")</f>
        <v/>
      </c>
      <c r="M699" s="185" t="str">
        <f>IFERROR(VLOOKUP(K699,[1]Hoja1!$B$2:$F$14234,3,FALSE),"")</f>
        <v/>
      </c>
      <c r="N699" s="185" t="str">
        <f>IFERROR(VLOOKUP(K699,[1]Hoja1!$B$2:$F$14234,4,FALSE),"")</f>
        <v/>
      </c>
      <c r="O699" s="193" t="s">
        <v>23726</v>
      </c>
      <c r="P699" s="185" t="s">
        <v>15859</v>
      </c>
      <c r="Q699" s="185"/>
      <c r="R699" s="185"/>
      <c r="S699" s="185"/>
      <c r="T699" s="30" t="s">
        <v>19129</v>
      </c>
      <c r="U699" s="185" t="s">
        <v>23727</v>
      </c>
      <c r="V699" s="185" t="s">
        <v>1981</v>
      </c>
      <c r="W699" s="185"/>
      <c r="X699" s="185"/>
      <c r="Y699" s="191"/>
      <c r="Z699" s="187"/>
      <c r="AA699" s="166"/>
      <c r="AB699" s="166"/>
      <c r="AC699" s="166" t="s">
        <v>21489</v>
      </c>
      <c r="AD699" s="166"/>
      <c r="AE699" s="166" t="s">
        <v>21489</v>
      </c>
      <c r="AF699" s="166"/>
      <c r="AG699" s="166"/>
      <c r="AH699" s="166"/>
      <c r="AI699" s="166"/>
      <c r="AJ699" s="169"/>
      <c r="AK699" s="169"/>
      <c r="AL699" s="169"/>
      <c r="AM699" s="169"/>
      <c r="AN699" s="169"/>
      <c r="AO699" s="166"/>
      <c r="AP699" s="187"/>
      <c r="AQ699" s="180"/>
    </row>
    <row r="700" spans="1:43" s="189" customFormat="1" ht="24.75" customHeight="1" x14ac:dyDescent="0.2">
      <c r="A700" s="180">
        <v>699</v>
      </c>
      <c r="B700" s="181" t="s">
        <v>23728</v>
      </c>
      <c r="C700" s="182" t="s">
        <v>23729</v>
      </c>
      <c r="D700" s="207" t="str">
        <f>+INDEX([2]REPORTE_SEG_EXPEDIENTES!$F$1:$F$3006,MATCH(Tabla13[[#This Row],[REGISTRO]],[2]REPORTE_SEG_EXPEDIENTES!$B$1:$B$3006,0))</f>
        <v>17/07/2023</v>
      </c>
      <c r="E700" s="207"/>
      <c r="F700" s="183" t="s">
        <v>11976</v>
      </c>
      <c r="G700" s="207">
        <v>45198</v>
      </c>
      <c r="H700" s="207">
        <v>45198</v>
      </c>
      <c r="I700" s="207">
        <f t="shared" si="19"/>
        <v>45120</v>
      </c>
      <c r="J700" s="328" t="e">
        <f>IF(I700="-","NO ES TUPA",IF(Tabla5[[#This Row],[FECHA FIRMA]]&lt;=Tabla5[[#This Row],[FECHA DE PLAZO MAXIMO DE ATENCION]],"SI","NO"))</f>
        <v>#VALUE!</v>
      </c>
      <c r="K700" s="207"/>
      <c r="L700" s="185" t="str">
        <f>IFERROR(VLOOKUP(K700,[1]Hoja1!$B$2:$F$14234,2,FALSE),"")</f>
        <v/>
      </c>
      <c r="M700" s="185" t="str">
        <f>IFERROR(VLOOKUP(K700,[1]Hoja1!$B$2:$F$14234,3,FALSE),"")</f>
        <v/>
      </c>
      <c r="N700" s="185" t="str">
        <f>IFERROR(VLOOKUP(K700,[1]Hoja1!$B$2:$F$14234,4,FALSE),"")</f>
        <v/>
      </c>
      <c r="O700" s="193" t="s">
        <v>23730</v>
      </c>
      <c r="P700" s="185" t="s">
        <v>15859</v>
      </c>
      <c r="Q700" s="185"/>
      <c r="R700" s="185"/>
      <c r="S700" s="185"/>
      <c r="T700" s="185" t="s">
        <v>19119</v>
      </c>
      <c r="U700" s="185"/>
      <c r="V700" s="185" t="s">
        <v>1981</v>
      </c>
      <c r="W700" s="185" t="s">
        <v>23731</v>
      </c>
      <c r="X700" s="185"/>
      <c r="Y700" s="191"/>
      <c r="Z700" s="187"/>
      <c r="AA700" s="166"/>
      <c r="AB700" s="166"/>
      <c r="AC700" s="166" t="s">
        <v>21489</v>
      </c>
      <c r="AD700" s="166"/>
      <c r="AE700" s="166" t="s">
        <v>21489</v>
      </c>
      <c r="AF700" s="166"/>
      <c r="AG700" s="166"/>
      <c r="AH700" s="166"/>
      <c r="AI700" s="166"/>
      <c r="AJ700" s="169"/>
      <c r="AK700" s="169"/>
      <c r="AL700" s="169"/>
      <c r="AM700" s="169"/>
      <c r="AN700" s="169"/>
      <c r="AO700" s="166"/>
      <c r="AP700" s="187"/>
      <c r="AQ700" s="180"/>
    </row>
    <row r="701" spans="1:43" s="189" customFormat="1" ht="24.75" customHeight="1" x14ac:dyDescent="0.2">
      <c r="A701" s="180">
        <v>700</v>
      </c>
      <c r="B701" s="181" t="s">
        <v>23732</v>
      </c>
      <c r="C701" s="182" t="s">
        <v>23733</v>
      </c>
      <c r="D701" s="207" t="str">
        <f>+INDEX([2]REPORTE_SEG_EXPEDIENTES!$F$1:$F$3006,MATCH(Tabla13[[#This Row],[REGISTRO]],[2]REPORTE_SEG_EXPEDIENTES!$B$1:$B$3006,0))</f>
        <v>28/09/2023</v>
      </c>
      <c r="E701" s="207"/>
      <c r="F701" s="183" t="s">
        <v>11977</v>
      </c>
      <c r="G701" s="207">
        <v>45201</v>
      </c>
      <c r="H701" s="207">
        <v>45201</v>
      </c>
      <c r="I701" s="207">
        <f t="shared" si="19"/>
        <v>45204</v>
      </c>
      <c r="J701" s="328" t="e">
        <f>IF(I701="-","NO ES TUPA",IF(Tabla5[[#This Row],[FECHA FIRMA]]&lt;=Tabla5[[#This Row],[FECHA DE PLAZO MAXIMO DE ATENCION]],"SI","NO"))</f>
        <v>#VALUE!</v>
      </c>
      <c r="K701" s="207"/>
      <c r="L701" s="185" t="str">
        <f>IFERROR(VLOOKUP(K701,[1]Hoja1!$B$2:$F$14234,2,FALSE),"")</f>
        <v/>
      </c>
      <c r="M701" s="185" t="str">
        <f>IFERROR(VLOOKUP(K701,[1]Hoja1!$B$2:$F$14234,3,FALSE),"")</f>
        <v/>
      </c>
      <c r="N701" s="185" t="str">
        <f>IFERROR(VLOOKUP(K701,[1]Hoja1!$B$2:$F$14234,4,FALSE),"")</f>
        <v/>
      </c>
      <c r="O701" s="193" t="s">
        <v>23734</v>
      </c>
      <c r="P701" s="185" t="s">
        <v>14894</v>
      </c>
      <c r="Q701" s="185"/>
      <c r="R701" s="185"/>
      <c r="S701" s="185"/>
      <c r="T701" s="185" t="s">
        <v>21445</v>
      </c>
      <c r="U701" s="185"/>
      <c r="V701" s="185" t="s">
        <v>1981</v>
      </c>
      <c r="W701" s="185"/>
      <c r="X701" s="185"/>
      <c r="Y701" s="191"/>
      <c r="Z701" s="187"/>
      <c r="AA701" s="166" t="s">
        <v>21489</v>
      </c>
      <c r="AB701" s="166"/>
      <c r="AC701" s="166"/>
      <c r="AD701" s="166"/>
      <c r="AE701" s="166"/>
      <c r="AF701" s="166"/>
      <c r="AG701" s="166"/>
      <c r="AH701" s="166"/>
      <c r="AI701" s="166"/>
      <c r="AJ701" s="169"/>
      <c r="AK701" s="169"/>
      <c r="AL701" s="169"/>
      <c r="AM701" s="169"/>
      <c r="AN701" s="169"/>
      <c r="AO701" s="166"/>
      <c r="AP701" s="187"/>
      <c r="AQ701" s="180"/>
    </row>
    <row r="702" spans="1:43" s="189" customFormat="1" ht="24.75" customHeight="1" x14ac:dyDescent="0.2">
      <c r="A702" s="180">
        <v>701</v>
      </c>
      <c r="B702" s="181" t="s">
        <v>23735</v>
      </c>
      <c r="C702" s="182" t="s">
        <v>23736</v>
      </c>
      <c r="D702" s="207" t="str">
        <f>+INDEX([2]REPORTE_SEG_EXPEDIENTES!$F$1:$F$3006,MATCH(Tabla13[[#This Row],[REGISTRO]],[2]REPORTE_SEG_EXPEDIENTES!$B$1:$B$3006,0))</f>
        <v>04/09/2023</v>
      </c>
      <c r="E702" s="207"/>
      <c r="F702" s="183" t="s">
        <v>11977</v>
      </c>
      <c r="G702" s="207">
        <v>45201</v>
      </c>
      <c r="H702" s="207">
        <v>45201</v>
      </c>
      <c r="I702" s="207">
        <f t="shared" si="19"/>
        <v>45202</v>
      </c>
      <c r="J702" s="328" t="e">
        <f>IF(I702="-","NO ES TUPA",IF(Tabla5[[#This Row],[FECHA FIRMA]]&lt;=Tabla5[[#This Row],[FECHA DE PLAZO MAXIMO DE ATENCION]],"SI","NO"))</f>
        <v>#VALUE!</v>
      </c>
      <c r="K702" s="207"/>
      <c r="L702" s="185" t="str">
        <f>IFERROR(VLOOKUP(K702,[1]Hoja1!$B$2:$F$14234,2,FALSE),"")</f>
        <v/>
      </c>
      <c r="M702" s="185" t="str">
        <f>IFERROR(VLOOKUP(K702,[1]Hoja1!$B$2:$F$14234,3,FALSE),"")</f>
        <v/>
      </c>
      <c r="N702" s="185" t="str">
        <f>IFERROR(VLOOKUP(K702,[1]Hoja1!$B$2:$F$14234,4,FALSE),"")</f>
        <v/>
      </c>
      <c r="O702" s="193" t="s">
        <v>23737</v>
      </c>
      <c r="P702" s="185" t="s">
        <v>14894</v>
      </c>
      <c r="Q702" s="185" t="s">
        <v>19598</v>
      </c>
      <c r="R702" s="185"/>
      <c r="S702" s="185" t="s">
        <v>19598</v>
      </c>
      <c r="T702" s="185" t="s">
        <v>21452</v>
      </c>
      <c r="U702" s="185"/>
      <c r="V702" s="185" t="s">
        <v>1981</v>
      </c>
      <c r="W702" s="185"/>
      <c r="X702" s="185"/>
      <c r="Y702" s="191"/>
      <c r="Z702" s="187"/>
      <c r="AA702" s="166" t="s">
        <v>21489</v>
      </c>
      <c r="AB702" s="166"/>
      <c r="AC702" s="166"/>
      <c r="AD702" s="166"/>
      <c r="AE702" s="166"/>
      <c r="AF702" s="166"/>
      <c r="AG702" s="166"/>
      <c r="AH702" s="166"/>
      <c r="AI702" s="166"/>
      <c r="AJ702" s="169"/>
      <c r="AK702" s="169"/>
      <c r="AL702" s="169"/>
      <c r="AM702" s="169"/>
      <c r="AN702" s="169" t="s">
        <v>21489</v>
      </c>
      <c r="AO702" s="166"/>
      <c r="AP702" s="187"/>
      <c r="AQ702" s="180"/>
    </row>
    <row r="703" spans="1:43" s="189" customFormat="1" ht="24.75" customHeight="1" x14ac:dyDescent="0.2">
      <c r="A703" s="180">
        <v>702</v>
      </c>
      <c r="B703" s="181" t="s">
        <v>23738</v>
      </c>
      <c r="C703" s="182" t="s">
        <v>23739</v>
      </c>
      <c r="D703" s="207" t="str">
        <f>+INDEX([2]REPORTE_SEG_EXPEDIENTES!$F$1:$F$3006,MATCH(Tabla13[[#This Row],[REGISTRO]],[2]REPORTE_SEG_EXPEDIENTES!$B$1:$B$3006,0))</f>
        <v>04/09/2023</v>
      </c>
      <c r="E703" s="207"/>
      <c r="F703" s="183" t="s">
        <v>11977</v>
      </c>
      <c r="G703" s="207">
        <v>45201</v>
      </c>
      <c r="H703" s="207">
        <v>45201</v>
      </c>
      <c r="I703" s="207">
        <f t="shared" si="19"/>
        <v>45202</v>
      </c>
      <c r="J703" s="328" t="e">
        <f>IF(I703="-","NO ES TUPA",IF(Tabla5[[#This Row],[FECHA FIRMA]]&lt;=Tabla5[[#This Row],[FECHA DE PLAZO MAXIMO DE ATENCION]],"SI","NO"))</f>
        <v>#VALUE!</v>
      </c>
      <c r="K703" s="185">
        <v>21079</v>
      </c>
      <c r="L703" s="185" t="str">
        <f>IFERROR(VLOOKUP(K703,[1]Hoja1!$B$2:$F$14234,2,FALSE),"")</f>
        <v>BAMBOOCHA</v>
      </c>
      <c r="M703" s="185" t="str">
        <f>IFERROR(VLOOKUP(K703,[1]Hoja1!$B$2:$F$14234,3,FALSE),"")</f>
        <v>CO-21079-CM</v>
      </c>
      <c r="N703" s="185" t="s">
        <v>23740</v>
      </c>
      <c r="O703" s="193" t="s">
        <v>23741</v>
      </c>
      <c r="P703" s="185" t="s">
        <v>14894</v>
      </c>
      <c r="Q703" s="185"/>
      <c r="R703" s="185"/>
      <c r="S703" s="185"/>
      <c r="T703" s="185" t="s">
        <v>78</v>
      </c>
      <c r="U703" s="185"/>
      <c r="V703" s="185" t="s">
        <v>1981</v>
      </c>
      <c r="W703" s="217" t="s">
        <v>5783</v>
      </c>
      <c r="X703" s="185" t="s">
        <v>19419</v>
      </c>
      <c r="Y703" s="191"/>
      <c r="Z703" s="187"/>
      <c r="AA703" s="166" t="s">
        <v>21489</v>
      </c>
      <c r="AB703" s="166"/>
      <c r="AC703" s="166"/>
      <c r="AD703" s="166"/>
      <c r="AE703" s="166"/>
      <c r="AF703" s="166"/>
      <c r="AG703" s="166"/>
      <c r="AH703" s="166"/>
      <c r="AI703" s="166"/>
      <c r="AJ703" s="169"/>
      <c r="AK703" s="169"/>
      <c r="AL703" s="169"/>
      <c r="AM703" s="169"/>
      <c r="AN703" s="169"/>
      <c r="AO703" s="166"/>
      <c r="AP703" s="187"/>
      <c r="AQ703" s="180"/>
    </row>
    <row r="704" spans="1:43" s="189" customFormat="1" ht="24.75" customHeight="1" x14ac:dyDescent="0.2">
      <c r="A704" s="180">
        <v>703</v>
      </c>
      <c r="B704" s="181" t="s">
        <v>23742</v>
      </c>
      <c r="C704" s="182" t="s">
        <v>23743</v>
      </c>
      <c r="D704" s="207" t="str">
        <f>+INDEX([2]REPORTE_SEG_EXPEDIENTES!$F$1:$F$3006,MATCH(Tabla13[[#This Row],[REGISTRO]],[2]REPORTE_SEG_EXPEDIENTES!$B$1:$B$3006,0))</f>
        <v>10/08/2023</v>
      </c>
      <c r="E704" s="207"/>
      <c r="F704" s="183" t="s">
        <v>11977</v>
      </c>
      <c r="G704" s="207">
        <v>45203</v>
      </c>
      <c r="H704" s="207">
        <v>45203</v>
      </c>
      <c r="I704" s="207">
        <f t="shared" si="19"/>
        <v>45181</v>
      </c>
      <c r="J704" s="328" t="e">
        <f>IF(I704="-","NO ES TUPA",IF(Tabla5[[#This Row],[FECHA FIRMA]]&lt;=Tabla5[[#This Row],[FECHA DE PLAZO MAXIMO DE ATENCION]],"SI","NO"))</f>
        <v>#VALUE!</v>
      </c>
      <c r="K704" s="185">
        <v>63319</v>
      </c>
      <c r="L704" s="185" t="s">
        <v>23744</v>
      </c>
      <c r="M704" s="185" t="s">
        <v>23745</v>
      </c>
      <c r="N704" s="185" t="s">
        <v>23740</v>
      </c>
      <c r="O704" s="193" t="s">
        <v>23746</v>
      </c>
      <c r="P704" s="185" t="s">
        <v>14894</v>
      </c>
      <c r="Q704" s="185"/>
      <c r="R704" s="185"/>
      <c r="S704" s="185"/>
      <c r="T704" s="185" t="s">
        <v>78</v>
      </c>
      <c r="U704" s="185"/>
      <c r="V704" s="185" t="s">
        <v>1981</v>
      </c>
      <c r="W704" s="217" t="s">
        <v>5783</v>
      </c>
      <c r="X704" s="185" t="s">
        <v>20298</v>
      </c>
      <c r="Y704" s="191"/>
      <c r="Z704" s="187"/>
      <c r="AA704" s="166" t="s">
        <v>21489</v>
      </c>
      <c r="AB704" s="166"/>
      <c r="AC704" s="166"/>
      <c r="AD704" s="166"/>
      <c r="AE704" s="166"/>
      <c r="AF704" s="166"/>
      <c r="AG704" s="166"/>
      <c r="AH704" s="166"/>
      <c r="AI704" s="166"/>
      <c r="AJ704" s="169"/>
      <c r="AK704" s="169"/>
      <c r="AL704" s="169"/>
      <c r="AM704" s="169"/>
      <c r="AN704" s="169"/>
      <c r="AO704" s="166"/>
      <c r="AP704" s="187"/>
      <c r="AQ704" s="180"/>
    </row>
    <row r="705" spans="1:43" ht="24.75" customHeight="1" x14ac:dyDescent="0.25">
      <c r="A705" s="180">
        <v>704</v>
      </c>
      <c r="B705" s="181" t="s">
        <v>23747</v>
      </c>
      <c r="C705" s="182" t="s">
        <v>23748</v>
      </c>
      <c r="D705" s="207" t="str">
        <f>+INDEX([2]REPORTE_SEG_EXPEDIENTES!$F$1:$F$3006,MATCH(Tabla13[[#This Row],[REGISTRO]],[2]REPORTE_SEG_EXPEDIENTES!$B$1:$B$3006,0))</f>
        <v>15/09/2023</v>
      </c>
      <c r="E705" s="207"/>
      <c r="F705" s="183" t="s">
        <v>11977</v>
      </c>
      <c r="G705" s="207">
        <v>45204</v>
      </c>
      <c r="H705" s="207">
        <v>45204</v>
      </c>
      <c r="I705" s="207">
        <f t="shared" si="19"/>
        <v>45221</v>
      </c>
      <c r="J705" s="328" t="e">
        <f>IF(I705="-","NO ES TUPA",IF(Tabla5[[#This Row],[FECHA FIRMA]]&lt;=Tabla5[[#This Row],[FECHA DE PLAZO MAXIMO DE ATENCION]],"SI","NO"))</f>
        <v>#VALUE!</v>
      </c>
      <c r="K705" s="185">
        <v>19038</v>
      </c>
      <c r="L705" s="185" t="str">
        <f>IFERROR(VLOOKUP(K705,[1]Hoja1!$B$2:$F$14234,2,FALSE),"")</f>
        <v>VIRGEN DE LA PUERTA-1</v>
      </c>
      <c r="M705" s="185" t="str">
        <f>IFERROR(VLOOKUP(K705,[1]Hoja1!$B$2:$F$14234,3,FALSE),"")</f>
        <v>CE-19038-CM</v>
      </c>
      <c r="N705" s="185" t="s">
        <v>23678</v>
      </c>
      <c r="O705" s="193" t="s">
        <v>23749</v>
      </c>
      <c r="P705" s="185" t="s">
        <v>14894</v>
      </c>
      <c r="Q705" s="185"/>
      <c r="R705" s="185"/>
      <c r="S705" s="185" t="s">
        <v>19598</v>
      </c>
      <c r="T705" s="185" t="s">
        <v>78</v>
      </c>
      <c r="U705" s="185"/>
      <c r="V705" s="185" t="s">
        <v>1981</v>
      </c>
      <c r="W705" s="217" t="s">
        <v>5783</v>
      </c>
      <c r="X705" s="185"/>
      <c r="Y705" s="191"/>
      <c r="Z705" s="187"/>
      <c r="AA705" s="166" t="s">
        <v>21489</v>
      </c>
      <c r="AB705" s="166"/>
      <c r="AC705" s="166"/>
      <c r="AD705" s="166"/>
      <c r="AE705" s="166"/>
      <c r="AF705" s="166"/>
      <c r="AG705" s="166"/>
      <c r="AH705" s="166"/>
      <c r="AI705" s="166"/>
      <c r="AJ705" s="169"/>
      <c r="AK705" s="169"/>
      <c r="AL705" s="169"/>
      <c r="AM705" s="169"/>
      <c r="AN705" s="169"/>
      <c r="AO705" s="166"/>
      <c r="AP705" s="187"/>
      <c r="AQ705" s="180"/>
    </row>
    <row r="706" spans="1:43" s="189" customFormat="1" ht="24.75" customHeight="1" x14ac:dyDescent="0.2">
      <c r="A706" s="180">
        <v>705</v>
      </c>
      <c r="B706" s="181" t="s">
        <v>23750</v>
      </c>
      <c r="C706" s="182" t="s">
        <v>23751</v>
      </c>
      <c r="D706" s="207" t="str">
        <f>+INDEX([2]REPORTE_SEG_EXPEDIENTES!$F$1:$F$3006,MATCH(Tabla13[[#This Row],[REGISTRO]],[2]REPORTE_SEG_EXPEDIENTES!$B$1:$B$3006,0))</f>
        <v>04/10/2023</v>
      </c>
      <c r="E706" s="207"/>
      <c r="F706" s="183" t="s">
        <v>11977</v>
      </c>
      <c r="G706" s="207">
        <v>45204</v>
      </c>
      <c r="H706" s="207">
        <v>45204</v>
      </c>
      <c r="I706" s="207">
        <f t="shared" ref="I706:I738" si="20">DATE(YEAR(D706), MONTH(D706), DAY(D706) + QUOTIENT(15 + DAY(D706) - 1 + DAY(DAY(D706 + 15)), 5) * 2 + DAY(D706 + 15) - DAY(D706))</f>
        <v>45232</v>
      </c>
      <c r="J706" s="328" t="e">
        <f>IF(I706="-","NO ES TUPA",IF(Tabla5[[#This Row],[FECHA FIRMA]]&lt;=Tabla5[[#This Row],[FECHA DE PLAZO MAXIMO DE ATENCION]],"SI","NO"))</f>
        <v>#VALUE!</v>
      </c>
      <c r="K706" s="207"/>
      <c r="L706" s="185" t="str">
        <f>IFERROR(VLOOKUP(K706,[1]Hoja1!$B$2:$F$14234,2,FALSE),"")</f>
        <v/>
      </c>
      <c r="M706" s="185" t="str">
        <f>IFERROR(VLOOKUP(K706,[1]Hoja1!$B$2:$F$14234,3,FALSE),"")</f>
        <v/>
      </c>
      <c r="N706" s="185" t="str">
        <f>IFERROR(VLOOKUP(K706,[1]Hoja1!$B$2:$F$14234,4,FALSE),"")</f>
        <v/>
      </c>
      <c r="O706" s="193" t="s">
        <v>23752</v>
      </c>
      <c r="P706" s="185" t="s">
        <v>14894</v>
      </c>
      <c r="Q706" s="185"/>
      <c r="R706" s="185"/>
      <c r="S706" s="185"/>
      <c r="T706" s="185" t="s">
        <v>19996</v>
      </c>
      <c r="U706" s="185"/>
      <c r="V706" s="185" t="s">
        <v>21444</v>
      </c>
      <c r="W706" s="185"/>
      <c r="X706" s="185"/>
      <c r="Y706" s="191"/>
      <c r="Z706" s="187"/>
      <c r="AA706" s="166" t="s">
        <v>21489</v>
      </c>
      <c r="AB706" s="166"/>
      <c r="AC706" s="166"/>
      <c r="AD706" s="166"/>
      <c r="AE706" s="166"/>
      <c r="AF706" s="166"/>
      <c r="AG706" s="166"/>
      <c r="AH706" s="166"/>
      <c r="AI706" s="166"/>
      <c r="AJ706" s="169"/>
      <c r="AK706" s="169"/>
      <c r="AL706" s="169"/>
      <c r="AM706" s="169"/>
      <c r="AN706" s="169"/>
      <c r="AO706" s="166"/>
      <c r="AP706" s="187"/>
      <c r="AQ706" s="180"/>
    </row>
    <row r="707" spans="1:43" s="189" customFormat="1" ht="24.75" customHeight="1" x14ac:dyDescent="0.2">
      <c r="A707" s="180">
        <v>706</v>
      </c>
      <c r="B707" s="181" t="s">
        <v>23753</v>
      </c>
      <c r="C707" s="182" t="s">
        <v>23754</v>
      </c>
      <c r="D707" s="207" t="str">
        <f>+INDEX([2]REPORTE_SEG_EXPEDIENTES!$F$1:$F$3006,MATCH(Tabla13[[#This Row],[REGISTRO]],[2]REPORTE_SEG_EXPEDIENTES!$B$1:$B$3006,0))</f>
        <v>10/08/2023</v>
      </c>
      <c r="E707" s="207"/>
      <c r="F707" s="183" t="s">
        <v>11977</v>
      </c>
      <c r="G707" s="207">
        <v>45205</v>
      </c>
      <c r="H707" s="207">
        <v>45205</v>
      </c>
      <c r="I707" s="207">
        <f t="shared" si="20"/>
        <v>45181</v>
      </c>
      <c r="J707" s="328" t="e">
        <f>IF(I707="-","NO ES TUPA",IF(Tabla5[[#This Row],[FECHA FIRMA]]&lt;=Tabla5[[#This Row],[FECHA DE PLAZO MAXIMO DE ATENCION]],"SI","NO"))</f>
        <v>#VALUE!</v>
      </c>
      <c r="K707" s="185">
        <v>28831</v>
      </c>
      <c r="L707" s="185" t="str">
        <f>IFERROR(VLOOKUP(K707,[1]Hoja1!$B$2:$F$14234,2,FALSE),"")</f>
        <v>LUCERITO</v>
      </c>
      <c r="M707" s="185" t="str">
        <f>IFERROR(VLOOKUP(K707,[1]Hoja1!$B$2:$F$14234,3,FALSE),"")</f>
        <v>HO-28831-CM</v>
      </c>
      <c r="N707" s="185" t="str">
        <f>IFERROR(VLOOKUP(K707,[1]Hoja1!$B$2:$F$14234,4,FALSE),"")</f>
        <v>PESQUERA KEOPS S.A.C.</v>
      </c>
      <c r="O707" s="193" t="s">
        <v>23755</v>
      </c>
      <c r="P707" s="185" t="s">
        <v>14894</v>
      </c>
      <c r="Q707" s="185"/>
      <c r="R707" s="185"/>
      <c r="S707" s="185"/>
      <c r="T707" s="185" t="s">
        <v>78</v>
      </c>
      <c r="U707" s="185"/>
      <c r="V707" s="185" t="s">
        <v>1981</v>
      </c>
      <c r="W707" s="217" t="s">
        <v>5783</v>
      </c>
      <c r="X707" s="185" t="s">
        <v>21537</v>
      </c>
      <c r="Y707" s="191"/>
      <c r="Z707" s="187"/>
      <c r="AA707" s="166" t="s">
        <v>21489</v>
      </c>
      <c r="AB707" s="166"/>
      <c r="AC707" s="166"/>
      <c r="AD707" s="166"/>
      <c r="AE707" s="166"/>
      <c r="AF707" s="166"/>
      <c r="AG707" s="166"/>
      <c r="AH707" s="166"/>
      <c r="AI707" s="166"/>
      <c r="AJ707" s="169"/>
      <c r="AK707" s="169"/>
      <c r="AL707" s="169"/>
      <c r="AM707" s="169"/>
      <c r="AN707" s="169"/>
      <c r="AO707" s="166"/>
      <c r="AP707" s="187"/>
      <c r="AQ707" s="180"/>
    </row>
    <row r="708" spans="1:43" s="189" customFormat="1" ht="24.75" customHeight="1" x14ac:dyDescent="0.2">
      <c r="A708" s="180">
        <v>707</v>
      </c>
      <c r="B708" s="181" t="s">
        <v>23756</v>
      </c>
      <c r="C708" s="182" t="s">
        <v>23757</v>
      </c>
      <c r="D708" s="207" t="str">
        <f>+INDEX([2]REPORTE_SEG_EXPEDIENTES!$F$1:$F$3006,MATCH(Tabla13[[#This Row],[REGISTRO]],[2]REPORTE_SEG_EXPEDIENTES!$B$1:$B$3006,0))</f>
        <v>10/08/2023</v>
      </c>
      <c r="E708" s="207"/>
      <c r="F708" s="183" t="s">
        <v>11977</v>
      </c>
      <c r="G708" s="207">
        <v>45205</v>
      </c>
      <c r="H708" s="207">
        <v>45205</v>
      </c>
      <c r="I708" s="207">
        <f t="shared" si="20"/>
        <v>45181</v>
      </c>
      <c r="J708" s="328" t="e">
        <f>IF(I708="-","NO ES TUPA",IF(Tabla5[[#This Row],[FECHA FIRMA]]&lt;=Tabla5[[#This Row],[FECHA DE PLAZO MAXIMO DE ATENCION]],"SI","NO"))</f>
        <v>#VALUE!</v>
      </c>
      <c r="K708" s="185">
        <v>27032</v>
      </c>
      <c r="L708" s="185" t="str">
        <f>IFERROR(VLOOKUP(K708,[1]Hoja1!$B$2:$F$14234,2,FALSE),"")</f>
        <v>TIMOTEO II</v>
      </c>
      <c r="M708" s="185" t="str">
        <f>IFERROR(VLOOKUP(K708,[1]Hoja1!$B$2:$F$14234,3,FALSE),"")</f>
        <v>CO-27032-CM</v>
      </c>
      <c r="N708" s="185" t="str">
        <f>IFERROR(VLOOKUP(K708,[1]Hoja1!$B$2:$F$14234,4,FALSE),"")</f>
        <v>PESQUERA KEOPS S.A.C.</v>
      </c>
      <c r="O708" s="193" t="s">
        <v>23758</v>
      </c>
      <c r="P708" s="185" t="s">
        <v>14894</v>
      </c>
      <c r="Q708" s="185"/>
      <c r="R708" s="185"/>
      <c r="S708" s="185"/>
      <c r="T708" s="185" t="s">
        <v>78</v>
      </c>
      <c r="U708" s="185"/>
      <c r="V708" s="185" t="s">
        <v>1981</v>
      </c>
      <c r="W708" s="217" t="s">
        <v>5783</v>
      </c>
      <c r="X708" s="185" t="s">
        <v>21537</v>
      </c>
      <c r="Y708" s="191"/>
      <c r="Z708" s="187"/>
      <c r="AA708" s="166" t="s">
        <v>21489</v>
      </c>
      <c r="AB708" s="166"/>
      <c r="AC708" s="166"/>
      <c r="AD708" s="166"/>
      <c r="AE708" s="166"/>
      <c r="AF708" s="166"/>
      <c r="AG708" s="166"/>
      <c r="AH708" s="166"/>
      <c r="AI708" s="166"/>
      <c r="AJ708" s="169"/>
      <c r="AK708" s="169"/>
      <c r="AL708" s="169"/>
      <c r="AM708" s="169"/>
      <c r="AN708" s="169"/>
      <c r="AO708" s="166"/>
      <c r="AP708" s="187"/>
      <c r="AQ708" s="180"/>
    </row>
    <row r="709" spans="1:43" s="189" customFormat="1" ht="24.75" customHeight="1" x14ac:dyDescent="0.2">
      <c r="A709" s="180">
        <v>708</v>
      </c>
      <c r="B709" s="181" t="s">
        <v>23759</v>
      </c>
      <c r="C709" s="182" t="s">
        <v>23760</v>
      </c>
      <c r="D709" s="207" t="str">
        <f>+INDEX([2]REPORTE_SEG_EXPEDIENTES!$F$1:$F$3006,MATCH(Tabla13[[#This Row],[REGISTRO]],[2]REPORTE_SEG_EXPEDIENTES!$B$1:$B$3006,0))</f>
        <v>14/09/2023</v>
      </c>
      <c r="E709" s="207"/>
      <c r="F709" s="183" t="s">
        <v>11977</v>
      </c>
      <c r="G709" s="207">
        <v>45205</v>
      </c>
      <c r="H709" s="207">
        <v>45205</v>
      </c>
      <c r="I709" s="207">
        <f t="shared" si="20"/>
        <v>45220</v>
      </c>
      <c r="J709" s="328" t="e">
        <f>IF(I709="-","NO ES TUPA",IF(Tabla5[[#This Row],[FECHA FIRMA]]&lt;=Tabla5[[#This Row],[FECHA DE PLAZO MAXIMO DE ATENCION]],"SI","NO"))</f>
        <v>#VALUE!</v>
      </c>
      <c r="K709" s="207"/>
      <c r="L709" s="185" t="str">
        <f>IFERROR(VLOOKUP(K709,[1]Hoja1!$B$2:$F$14234,2,FALSE),"")</f>
        <v/>
      </c>
      <c r="M709" s="185" t="str">
        <f>IFERROR(VLOOKUP(K709,[1]Hoja1!$B$2:$F$14234,3,FALSE),"")</f>
        <v/>
      </c>
      <c r="N709" s="185" t="str">
        <f>IFERROR(VLOOKUP(K709,[1]Hoja1!$B$2:$F$14234,4,FALSE),"")</f>
        <v/>
      </c>
      <c r="O709" s="193" t="s">
        <v>23761</v>
      </c>
      <c r="P709" s="185" t="s">
        <v>14894</v>
      </c>
      <c r="Q709" s="185"/>
      <c r="R709" s="185"/>
      <c r="S709" s="185"/>
      <c r="T709" s="185" t="s">
        <v>21448</v>
      </c>
      <c r="U709" s="185"/>
      <c r="V709" s="185" t="s">
        <v>1981</v>
      </c>
      <c r="W709" s="185"/>
      <c r="X709" s="185" t="s">
        <v>19419</v>
      </c>
      <c r="Y709" s="191"/>
      <c r="Z709" s="187"/>
      <c r="AA709" s="166"/>
      <c r="AB709" s="166"/>
      <c r="AC709" s="166"/>
      <c r="AD709" s="166"/>
      <c r="AE709" s="166"/>
      <c r="AF709" s="166"/>
      <c r="AG709" s="166"/>
      <c r="AH709" s="166"/>
      <c r="AI709" s="166"/>
      <c r="AJ709" s="169"/>
      <c r="AK709" s="169"/>
      <c r="AL709" s="169"/>
      <c r="AM709" s="169"/>
      <c r="AN709" s="169"/>
      <c r="AO709" s="166"/>
      <c r="AP709" s="187"/>
      <c r="AQ709" s="180"/>
    </row>
    <row r="710" spans="1:43" s="189" customFormat="1" ht="24.75" customHeight="1" x14ac:dyDescent="0.2">
      <c r="A710" s="180">
        <v>709</v>
      </c>
      <c r="B710" s="181" t="s">
        <v>23762</v>
      </c>
      <c r="C710" s="182" t="s">
        <v>23763</v>
      </c>
      <c r="D710" s="207" t="str">
        <f>+INDEX([2]REPORTE_SEG_EXPEDIENTES!$F$1:$F$3006,MATCH(Tabla13[[#This Row],[REGISTRO]],[2]REPORTE_SEG_EXPEDIENTES!$B$1:$B$3006,0))</f>
        <v>23/05/2023</v>
      </c>
      <c r="E710" s="207"/>
      <c r="F710" s="183" t="s">
        <v>11977</v>
      </c>
      <c r="G710" s="207">
        <v>45205</v>
      </c>
      <c r="H710" s="207">
        <v>45205</v>
      </c>
      <c r="I710" s="207">
        <f t="shared" si="20"/>
        <v>45069</v>
      </c>
      <c r="J710" s="328" t="e">
        <f>IF(I710="-","NO ES TUPA",IF(Tabla5[[#This Row],[FECHA FIRMA]]&lt;=Tabla5[[#This Row],[FECHA DE PLAZO MAXIMO DE ATENCION]],"SI","NO"))</f>
        <v>#VALUE!</v>
      </c>
      <c r="K710" s="207"/>
      <c r="L710" s="185" t="str">
        <f>IFERROR(VLOOKUP(K710,[1]Hoja1!$B$2:$F$14234,2,FALSE),"")</f>
        <v/>
      </c>
      <c r="M710" s="185" t="str">
        <f>IFERROR(VLOOKUP(K710,[1]Hoja1!$B$2:$F$14234,3,FALSE),"")</f>
        <v/>
      </c>
      <c r="N710" s="185" t="str">
        <f>IFERROR(VLOOKUP(K710,[1]Hoja1!$B$2:$F$14234,4,FALSE),"")</f>
        <v/>
      </c>
      <c r="O710" s="193" t="s">
        <v>23764</v>
      </c>
      <c r="P710" s="185" t="s">
        <v>14894</v>
      </c>
      <c r="Q710" s="185"/>
      <c r="R710" s="185"/>
      <c r="S710" s="185"/>
      <c r="T710" s="185" t="s">
        <v>179</v>
      </c>
      <c r="U710" s="185" t="s">
        <v>23765</v>
      </c>
      <c r="V710" s="185" t="s">
        <v>21444</v>
      </c>
      <c r="W710" s="185"/>
      <c r="X710" s="185"/>
      <c r="Y710" s="191"/>
      <c r="Z710" s="187"/>
      <c r="AA710" s="166"/>
      <c r="AB710" s="166" t="s">
        <v>21489</v>
      </c>
      <c r="AC710" s="166"/>
      <c r="AD710" s="166"/>
      <c r="AE710" s="166"/>
      <c r="AF710" s="166"/>
      <c r="AG710" s="166"/>
      <c r="AH710" s="166"/>
      <c r="AI710" s="166"/>
      <c r="AJ710" s="169"/>
      <c r="AK710" s="169"/>
      <c r="AL710" s="169"/>
      <c r="AM710" s="169"/>
      <c r="AN710" s="169"/>
      <c r="AO710" s="166"/>
      <c r="AP710" s="187"/>
      <c r="AQ710" s="180"/>
    </row>
    <row r="711" spans="1:43" s="189" customFormat="1" ht="24.75" customHeight="1" x14ac:dyDescent="0.2">
      <c r="A711" s="180">
        <v>710</v>
      </c>
      <c r="B711" s="181" t="s">
        <v>23766</v>
      </c>
      <c r="C711" s="182" t="s">
        <v>23767</v>
      </c>
      <c r="D711" s="207" t="str">
        <f>+INDEX([2]REPORTE_SEG_EXPEDIENTES!$F$1:$F$3006,MATCH(Tabla13[[#This Row],[REGISTRO]],[2]REPORTE_SEG_EXPEDIENTES!$B$1:$B$3006,0))</f>
        <v>29/05/2023</v>
      </c>
      <c r="E711" s="207"/>
      <c r="F711" s="183" t="s">
        <v>11977</v>
      </c>
      <c r="G711" s="207">
        <v>45205</v>
      </c>
      <c r="H711" s="207">
        <v>45205</v>
      </c>
      <c r="I711" s="207">
        <f t="shared" si="20"/>
        <v>45081</v>
      </c>
      <c r="J711" s="328" t="e">
        <f>IF(I711="-","NO ES TUPA",IF(Tabla5[[#This Row],[FECHA FIRMA]]&lt;=Tabla5[[#This Row],[FECHA DE PLAZO MAXIMO DE ATENCION]],"SI","NO"))</f>
        <v>#VALUE!</v>
      </c>
      <c r="K711" s="207"/>
      <c r="L711" s="185" t="str">
        <f>IFERROR(VLOOKUP(K711,[1]Hoja1!$B$2:$F$14234,2,FALSE),"")</f>
        <v/>
      </c>
      <c r="M711" s="185" t="str">
        <f>IFERROR(VLOOKUP(K711,[1]Hoja1!$B$2:$F$14234,3,FALSE),"")</f>
        <v/>
      </c>
      <c r="N711" s="185" t="str">
        <f>IFERROR(VLOOKUP(K711,[1]Hoja1!$B$2:$F$14234,4,FALSE),"")</f>
        <v/>
      </c>
      <c r="O711" s="193" t="s">
        <v>23768</v>
      </c>
      <c r="P711" s="185" t="s">
        <v>14894</v>
      </c>
      <c r="Q711" s="185"/>
      <c r="R711" s="185"/>
      <c r="S711" s="185"/>
      <c r="T711" s="185" t="s">
        <v>19113</v>
      </c>
      <c r="U711" s="185"/>
      <c r="V711" s="185" t="s">
        <v>1981</v>
      </c>
      <c r="W711" s="185"/>
      <c r="X711" s="185"/>
      <c r="Y711" s="191"/>
      <c r="Z711" s="187"/>
      <c r="AA711" s="166"/>
      <c r="AB711" s="166" t="s">
        <v>21489</v>
      </c>
      <c r="AC711" s="166"/>
      <c r="AD711" s="166"/>
      <c r="AE711" s="166"/>
      <c r="AF711" s="166"/>
      <c r="AG711" s="166"/>
      <c r="AH711" s="166"/>
      <c r="AI711" s="166"/>
      <c r="AJ711" s="169"/>
      <c r="AK711" s="169"/>
      <c r="AL711" s="169"/>
      <c r="AM711" s="169"/>
      <c r="AN711" s="169"/>
      <c r="AO711" s="166"/>
      <c r="AP711" s="187"/>
      <c r="AQ711" s="180"/>
    </row>
    <row r="712" spans="1:43" s="189" customFormat="1" ht="24.75" customHeight="1" x14ac:dyDescent="0.2">
      <c r="A712" s="180">
        <v>711</v>
      </c>
      <c r="B712" s="181" t="s">
        <v>23769</v>
      </c>
      <c r="C712" s="182" t="s">
        <v>23770</v>
      </c>
      <c r="D712" s="207" t="str">
        <f>+INDEX([2]REPORTE_SEG_EXPEDIENTES!$F$1:$F$3006,MATCH(Tabla13[[#This Row],[REGISTRO]],[2]REPORTE_SEG_EXPEDIENTES!$B$1:$B$3006,0))</f>
        <v>22/08/2023</v>
      </c>
      <c r="E712" s="207"/>
      <c r="F712" s="183" t="s">
        <v>11977</v>
      </c>
      <c r="G712" s="207">
        <v>45205</v>
      </c>
      <c r="H712" s="207">
        <v>45205</v>
      </c>
      <c r="I712" s="207">
        <f t="shared" si="20"/>
        <v>45160</v>
      </c>
      <c r="J712" s="328" t="e">
        <f>IF(I712="-","NO ES TUPA",IF(Tabla5[[#This Row],[FECHA FIRMA]]&lt;=Tabla5[[#This Row],[FECHA DE PLAZO MAXIMO DE ATENCION]],"SI","NO"))</f>
        <v>#VALUE!</v>
      </c>
      <c r="K712" s="185">
        <v>3871</v>
      </c>
      <c r="L712" s="185" t="str">
        <f>IFERROR(VLOOKUP(K712,[1]Hoja1!$B$2:$F$14234,2,FALSE),"")</f>
        <v>MI CARMENCITA I</v>
      </c>
      <c r="M712" s="185" t="str">
        <f>IFERROR(VLOOKUP(K712,[1]Hoja1!$B$2:$F$14234,3,FALSE),"")</f>
        <v>PT-03871-CM</v>
      </c>
      <c r="N712" s="185" t="str">
        <f>IFERROR(VLOOKUP(K712,[1]Hoja1!$B$2:$F$14234,4,FALSE),"")</f>
        <v>DESEMBARCADERO PESQUERO MULTIPROPOSITO JUAN PABLO SOCIEDAD ANONIMA CERRADA</v>
      </c>
      <c r="O712" s="193" t="s">
        <v>23771</v>
      </c>
      <c r="P712" s="185" t="s">
        <v>14894</v>
      </c>
      <c r="Q712" s="185"/>
      <c r="R712" s="185"/>
      <c r="S712" s="185"/>
      <c r="T712" s="185" t="s">
        <v>78</v>
      </c>
      <c r="U712" s="185"/>
      <c r="V712" s="185" t="s">
        <v>1981</v>
      </c>
      <c r="W712" s="217" t="s">
        <v>5783</v>
      </c>
      <c r="X712" s="185" t="s">
        <v>21928</v>
      </c>
      <c r="Y712" s="191"/>
      <c r="Z712" s="187"/>
      <c r="AA712" s="166" t="s">
        <v>21489</v>
      </c>
      <c r="AB712" s="166"/>
      <c r="AC712" s="166"/>
      <c r="AD712" s="166"/>
      <c r="AE712" s="166"/>
      <c r="AF712" s="166"/>
      <c r="AG712" s="166"/>
      <c r="AH712" s="166"/>
      <c r="AI712" s="166"/>
      <c r="AJ712" s="169"/>
      <c r="AK712" s="169"/>
      <c r="AL712" s="169"/>
      <c r="AM712" s="169"/>
      <c r="AN712" s="169"/>
      <c r="AO712" s="166"/>
      <c r="AP712" s="187"/>
      <c r="AQ712" s="180"/>
    </row>
    <row r="713" spans="1:43" s="189" customFormat="1" ht="24.75" customHeight="1" x14ac:dyDescent="0.2">
      <c r="A713" s="180">
        <v>712</v>
      </c>
      <c r="B713" s="181" t="s">
        <v>23772</v>
      </c>
      <c r="C713" s="182" t="s">
        <v>23773</v>
      </c>
      <c r="D713" s="207" t="str">
        <f>+INDEX([2]REPORTE_SEG_EXPEDIENTES!$F$1:$F$3006,MATCH(Tabla13[[#This Row],[REGISTRO]],[2]REPORTE_SEG_EXPEDIENTES!$B$1:$B$3006,0))</f>
        <v>14/08/2023</v>
      </c>
      <c r="E713" s="207"/>
      <c r="F713" s="183" t="s">
        <v>11977</v>
      </c>
      <c r="G713" s="207">
        <v>45205</v>
      </c>
      <c r="H713" s="207">
        <v>45205</v>
      </c>
      <c r="I713" s="207">
        <f t="shared" si="20"/>
        <v>45189</v>
      </c>
      <c r="J713" s="328" t="e">
        <f>IF(I713="-","NO ES TUPA",IF(Tabla5[[#This Row],[FECHA FIRMA]]&lt;=Tabla5[[#This Row],[FECHA DE PLAZO MAXIMO DE ATENCION]],"SI","NO"))</f>
        <v>#VALUE!</v>
      </c>
      <c r="K713" s="185"/>
      <c r="L713" s="185" t="str">
        <f>IFERROR(VLOOKUP(K713,[1]Hoja1!$B$2:$F$14234,2,FALSE),"")</f>
        <v/>
      </c>
      <c r="M713" s="185" t="str">
        <f>IFERROR(VLOOKUP(K713,[1]Hoja1!$B$2:$F$14234,3,FALSE),"")</f>
        <v/>
      </c>
      <c r="N713" s="185" t="str">
        <f>IFERROR(VLOOKUP(K713,[1]Hoja1!$B$2:$F$14234,4,FALSE),"")</f>
        <v/>
      </c>
      <c r="O713" s="193" t="s">
        <v>23774</v>
      </c>
      <c r="P713" s="185" t="s">
        <v>14894</v>
      </c>
      <c r="Q713" s="185"/>
      <c r="R713" s="185"/>
      <c r="S713" s="185"/>
      <c r="T713" s="185" t="s">
        <v>21445</v>
      </c>
      <c r="U713" s="185"/>
      <c r="V713" s="185" t="s">
        <v>1981</v>
      </c>
      <c r="W713" s="185"/>
      <c r="X713" s="185"/>
      <c r="Y713" s="191"/>
      <c r="Z713" s="187"/>
      <c r="AA713" s="166" t="s">
        <v>21489</v>
      </c>
      <c r="AB713" s="166"/>
      <c r="AC713" s="166"/>
      <c r="AD713" s="166"/>
      <c r="AE713" s="166"/>
      <c r="AF713" s="166"/>
      <c r="AG713" s="166"/>
      <c r="AH713" s="166"/>
      <c r="AI713" s="166"/>
      <c r="AJ713" s="169"/>
      <c r="AK713" s="169"/>
      <c r="AL713" s="169"/>
      <c r="AM713" s="169"/>
      <c r="AN713" s="169"/>
      <c r="AO713" s="166"/>
      <c r="AP713" s="187"/>
      <c r="AQ713" s="180"/>
    </row>
    <row r="714" spans="1:43" s="189" customFormat="1" ht="24.75" customHeight="1" x14ac:dyDescent="0.2">
      <c r="A714" s="180">
        <v>713</v>
      </c>
      <c r="B714" s="181" t="s">
        <v>23775</v>
      </c>
      <c r="C714" s="182" t="s">
        <v>23776</v>
      </c>
      <c r="D714" s="207" t="str">
        <f>+INDEX([2]REPORTE_SEG_EXPEDIENTES!$F$1:$F$3006,MATCH(Tabla13[[#This Row],[REGISTRO]],[2]REPORTE_SEG_EXPEDIENTES!$B$1:$B$3006,0))</f>
        <v>26/05/2023</v>
      </c>
      <c r="E714" s="207"/>
      <c r="F714" s="183" t="s">
        <v>11977</v>
      </c>
      <c r="G714" s="207">
        <v>45205</v>
      </c>
      <c r="H714" s="207">
        <v>45205</v>
      </c>
      <c r="I714" s="207">
        <f t="shared" si="20"/>
        <v>45076</v>
      </c>
      <c r="J714" s="328" t="e">
        <f>IF(I714="-","NO ES TUPA",IF(Tabla5[[#This Row],[FECHA FIRMA]]&lt;=Tabla5[[#This Row],[FECHA DE PLAZO MAXIMO DE ATENCION]],"SI","NO"))</f>
        <v>#VALUE!</v>
      </c>
      <c r="K714" s="185"/>
      <c r="L714" s="185" t="str">
        <f>IFERROR(VLOOKUP(K714,[1]Hoja1!$B$2:$F$14234,2,FALSE),"")</f>
        <v/>
      </c>
      <c r="M714" s="185" t="str">
        <f>IFERROR(VLOOKUP(K714,[1]Hoja1!$B$2:$F$14234,3,FALSE),"")</f>
        <v/>
      </c>
      <c r="N714" s="185" t="str">
        <f>IFERROR(VLOOKUP(K714,[1]Hoja1!$B$2:$F$14234,4,FALSE),"")</f>
        <v/>
      </c>
      <c r="O714" s="193" t="s">
        <v>23777</v>
      </c>
      <c r="P714" s="185" t="s">
        <v>14894</v>
      </c>
      <c r="Q714" s="185"/>
      <c r="R714" s="185"/>
      <c r="S714" s="185"/>
      <c r="T714" s="185" t="s">
        <v>19113</v>
      </c>
      <c r="U714" s="185"/>
      <c r="V714" s="185" t="s">
        <v>1981</v>
      </c>
      <c r="W714" s="185"/>
      <c r="X714" s="185"/>
      <c r="Y714" s="191"/>
      <c r="Z714" s="187"/>
      <c r="AA714" s="166"/>
      <c r="AB714" s="166" t="s">
        <v>21489</v>
      </c>
      <c r="AC714" s="166"/>
      <c r="AD714" s="166"/>
      <c r="AE714" s="166"/>
      <c r="AF714" s="166"/>
      <c r="AG714" s="166"/>
      <c r="AH714" s="166"/>
      <c r="AI714" s="166"/>
      <c r="AJ714" s="169"/>
      <c r="AK714" s="169"/>
      <c r="AL714" s="169"/>
      <c r="AM714" s="169"/>
      <c r="AN714" s="169"/>
      <c r="AO714" s="166"/>
      <c r="AP714" s="187"/>
      <c r="AQ714" s="180"/>
    </row>
    <row r="715" spans="1:43" s="189" customFormat="1" ht="24.75" customHeight="1" x14ac:dyDescent="0.2">
      <c r="A715" s="180">
        <v>714</v>
      </c>
      <c r="B715" s="181" t="s">
        <v>23778</v>
      </c>
      <c r="C715" s="182" t="s">
        <v>23779</v>
      </c>
      <c r="D715" s="207" t="str">
        <f>+INDEX([2]REPORTE_SEG_EXPEDIENTES!$F$1:$F$3006,MATCH(Tabla13[[#This Row],[REGISTRO]],[2]REPORTE_SEG_EXPEDIENTES!$B$1:$B$3006,0))</f>
        <v>29/05/2023</v>
      </c>
      <c r="E715" s="207"/>
      <c r="F715" s="183" t="s">
        <v>11977</v>
      </c>
      <c r="G715" s="207">
        <v>45205</v>
      </c>
      <c r="H715" s="207">
        <v>45205</v>
      </c>
      <c r="I715" s="207">
        <f t="shared" si="20"/>
        <v>45081</v>
      </c>
      <c r="J715" s="328" t="e">
        <f>IF(I715="-","NO ES TUPA",IF(Tabla5[[#This Row],[FECHA FIRMA]]&lt;=Tabla5[[#This Row],[FECHA DE PLAZO MAXIMO DE ATENCION]],"SI","NO"))</f>
        <v>#VALUE!</v>
      </c>
      <c r="K715" s="185">
        <v>43278</v>
      </c>
      <c r="L715" s="185" t="str">
        <f>IFERROR(VLOOKUP(K715,[1]Hoja1!$B$2:$F$14234,2,FALSE),"")</f>
        <v>DON ROBERTH</v>
      </c>
      <c r="M715" s="185" t="str">
        <f>IFERROR(VLOOKUP(K715,[1]Hoja1!$B$2:$F$14234,3,FALSE),"")</f>
        <v>PT-43278-PM</v>
      </c>
      <c r="N715" s="185" t="str">
        <f>IFERROR(VLOOKUP(K715,[1]Hoja1!$B$2:$F$14234,4,FALSE),"")</f>
        <v>ALVAREZ DE PANTA LUISA ;PANTA IPANAQUE ARTEMIO ;PANTA IPANAQUE MIGUEL ;PANTA IPANAQUE VENANCIO ;PANTA IPANAQUE VICENTE ;RUIZ DE PANTA SANTOS EMERENCIANA ;TUME PANTA FELICITA</v>
      </c>
      <c r="O715" s="193" t="s">
        <v>23780</v>
      </c>
      <c r="P715" s="185" t="s">
        <v>14894</v>
      </c>
      <c r="Q715" s="185"/>
      <c r="R715" s="185"/>
      <c r="S715" s="185"/>
      <c r="T715" s="185" t="s">
        <v>78</v>
      </c>
      <c r="U715" s="185"/>
      <c r="V715" s="185" t="s">
        <v>1981</v>
      </c>
      <c r="W715" s="217" t="s">
        <v>5783</v>
      </c>
      <c r="X715" s="185" t="s">
        <v>21928</v>
      </c>
      <c r="Y715" s="191"/>
      <c r="Z715" s="187"/>
      <c r="AA715" s="166" t="s">
        <v>21489</v>
      </c>
      <c r="AB715" s="166"/>
      <c r="AC715" s="166"/>
      <c r="AD715" s="166"/>
      <c r="AE715" s="166"/>
      <c r="AF715" s="166"/>
      <c r="AG715" s="166"/>
      <c r="AH715" s="166"/>
      <c r="AI715" s="166"/>
      <c r="AJ715" s="169"/>
      <c r="AK715" s="169"/>
      <c r="AL715" s="169"/>
      <c r="AM715" s="169"/>
      <c r="AN715" s="169"/>
      <c r="AO715" s="166"/>
      <c r="AP715" s="187"/>
      <c r="AQ715" s="180"/>
    </row>
    <row r="716" spans="1:43" s="189" customFormat="1" ht="24.75" customHeight="1" x14ac:dyDescent="0.2">
      <c r="A716" s="180">
        <v>715</v>
      </c>
      <c r="B716" s="181" t="s">
        <v>23781</v>
      </c>
      <c r="C716" s="182" t="s">
        <v>23782</v>
      </c>
      <c r="D716" s="207" t="str">
        <f>+INDEX([2]REPORTE_SEG_EXPEDIENTES!$F$1:$F$3006,MATCH(Tabla13[[#This Row],[REGISTRO]],[2]REPORTE_SEG_EXPEDIENTES!$B$1:$B$3006,0))</f>
        <v>20/07/2023</v>
      </c>
      <c r="E716" s="207"/>
      <c r="F716" s="183" t="s">
        <v>11977</v>
      </c>
      <c r="G716" s="207">
        <v>45210</v>
      </c>
      <c r="H716" s="207">
        <v>45210</v>
      </c>
      <c r="I716" s="207">
        <f t="shared" si="20"/>
        <v>45125</v>
      </c>
      <c r="J716" s="328" t="e">
        <f>IF(I716="-","NO ES TUPA",IF(Tabla5[[#This Row],[FECHA FIRMA]]&lt;=Tabla5[[#This Row],[FECHA DE PLAZO MAXIMO DE ATENCION]],"SI","NO"))</f>
        <v>#VALUE!</v>
      </c>
      <c r="K716" s="185"/>
      <c r="L716" s="185" t="str">
        <f>IFERROR(VLOOKUP(K716,[1]Hoja1!$B$2:$F$14234,2,FALSE),"")</f>
        <v/>
      </c>
      <c r="M716" s="185" t="str">
        <f>IFERROR(VLOOKUP(K716,[1]Hoja1!$B$2:$F$14234,3,FALSE),"")</f>
        <v/>
      </c>
      <c r="N716" s="185" t="str">
        <f>IFERROR(VLOOKUP(K716,[1]Hoja1!$B$2:$F$14234,4,FALSE),"")</f>
        <v/>
      </c>
      <c r="O716" s="193" t="s">
        <v>23783</v>
      </c>
      <c r="P716" s="185" t="s">
        <v>14894</v>
      </c>
      <c r="Q716" s="185"/>
      <c r="R716" s="185"/>
      <c r="S716" s="185"/>
      <c r="T716" s="185" t="s">
        <v>19113</v>
      </c>
      <c r="U716" s="185"/>
      <c r="V716" s="185" t="s">
        <v>1981</v>
      </c>
      <c r="W716" s="185"/>
      <c r="X716" s="185" t="s">
        <v>19419</v>
      </c>
      <c r="Y716" s="191"/>
      <c r="Z716" s="187"/>
      <c r="AA716" s="166"/>
      <c r="AB716" s="166" t="s">
        <v>21489</v>
      </c>
      <c r="AC716" s="166"/>
      <c r="AD716" s="166"/>
      <c r="AE716" s="166"/>
      <c r="AF716" s="166"/>
      <c r="AG716" s="166"/>
      <c r="AH716" s="166"/>
      <c r="AI716" s="166"/>
      <c r="AJ716" s="169"/>
      <c r="AK716" s="169"/>
      <c r="AL716" s="169"/>
      <c r="AM716" s="169"/>
      <c r="AN716" s="169"/>
      <c r="AO716" s="166"/>
      <c r="AP716" s="187"/>
      <c r="AQ716" s="180"/>
    </row>
    <row r="717" spans="1:43" s="189" customFormat="1" ht="24.75" customHeight="1" x14ac:dyDescent="0.2">
      <c r="A717" s="180">
        <v>716</v>
      </c>
      <c r="B717" s="181" t="s">
        <v>23784</v>
      </c>
      <c r="C717" s="182" t="s">
        <v>23785</v>
      </c>
      <c r="D717" s="207" t="str">
        <f>+INDEX([2]REPORTE_SEG_EXPEDIENTES!$F$1:$F$3006,MATCH(Tabla13[[#This Row],[REGISTRO]],[2]REPORTE_SEG_EXPEDIENTES!$B$1:$B$3006,0))</f>
        <v>28/06/2023</v>
      </c>
      <c r="E717" s="207"/>
      <c r="F717" s="183" t="s">
        <v>11977</v>
      </c>
      <c r="G717" s="207">
        <v>45210</v>
      </c>
      <c r="H717" s="207">
        <v>45210</v>
      </c>
      <c r="I717" s="207">
        <f t="shared" si="20"/>
        <v>45112</v>
      </c>
      <c r="J717" s="328" t="e">
        <f>IF(I717="-","NO ES TUPA",IF(Tabla5[[#This Row],[FECHA FIRMA]]&lt;=Tabla5[[#This Row],[FECHA DE PLAZO MAXIMO DE ATENCION]],"SI","NO"))</f>
        <v>#VALUE!</v>
      </c>
      <c r="K717" s="185"/>
      <c r="L717" s="185" t="str">
        <f>IFERROR(VLOOKUP(K717,[1]Hoja1!$B$2:$F$14234,2,FALSE),"")</f>
        <v/>
      </c>
      <c r="M717" s="185" t="str">
        <f>IFERROR(VLOOKUP(K717,[1]Hoja1!$B$2:$F$14234,3,FALSE),"")</f>
        <v/>
      </c>
      <c r="N717" s="185" t="str">
        <f>IFERROR(VLOOKUP(K717,[1]Hoja1!$B$2:$F$14234,4,FALSE),"")</f>
        <v/>
      </c>
      <c r="O717" s="193" t="s">
        <v>23786</v>
      </c>
      <c r="P717" s="185" t="s">
        <v>14894</v>
      </c>
      <c r="Q717" s="185"/>
      <c r="R717" s="185"/>
      <c r="S717" s="185"/>
      <c r="T717" s="185" t="s">
        <v>179</v>
      </c>
      <c r="U717" s="185" t="s">
        <v>23446</v>
      </c>
      <c r="V717" s="185" t="s">
        <v>21444</v>
      </c>
      <c r="W717" s="185"/>
      <c r="X717" s="185"/>
      <c r="Y717" s="191"/>
      <c r="Z717" s="187"/>
      <c r="AA717" s="166"/>
      <c r="AB717" s="166" t="s">
        <v>21489</v>
      </c>
      <c r="AC717" s="166"/>
      <c r="AD717" s="166"/>
      <c r="AE717" s="166"/>
      <c r="AF717" s="166"/>
      <c r="AG717" s="166"/>
      <c r="AH717" s="166"/>
      <c r="AI717" s="166"/>
      <c r="AJ717" s="169"/>
      <c r="AK717" s="169"/>
      <c r="AL717" s="169"/>
      <c r="AM717" s="169"/>
      <c r="AN717" s="169"/>
      <c r="AO717" s="166"/>
      <c r="AP717" s="187"/>
      <c r="AQ717" s="180"/>
    </row>
    <row r="718" spans="1:43" s="189" customFormat="1" ht="24.75" customHeight="1" x14ac:dyDescent="0.2">
      <c r="A718" s="180">
        <v>717</v>
      </c>
      <c r="B718" s="181" t="s">
        <v>23787</v>
      </c>
      <c r="C718" s="182" t="s">
        <v>23788</v>
      </c>
      <c r="D718" s="207" t="str">
        <f>+INDEX([2]REPORTE_SEG_EXPEDIENTES!$F$1:$F$3006,MATCH(Tabla13[[#This Row],[REGISTRO]],[2]REPORTE_SEG_EXPEDIENTES!$B$1:$B$3006,0))</f>
        <v>05/10/2023</v>
      </c>
      <c r="E718" s="207"/>
      <c r="F718" s="183" t="s">
        <v>11977</v>
      </c>
      <c r="G718" s="207">
        <v>45210</v>
      </c>
      <c r="H718" s="207">
        <v>45210</v>
      </c>
      <c r="I718" s="207">
        <f t="shared" si="20"/>
        <v>45233</v>
      </c>
      <c r="J718" s="328" t="e">
        <f>IF(I718="-","NO ES TUPA",IF(Tabla5[[#This Row],[FECHA FIRMA]]&lt;=Tabla5[[#This Row],[FECHA DE PLAZO MAXIMO DE ATENCION]],"SI","NO"))</f>
        <v>#VALUE!</v>
      </c>
      <c r="K718" s="207">
        <v>2279</v>
      </c>
      <c r="L718" s="185" t="str">
        <f>IFERROR(VLOOKUP(K718,[1]Hoja1!$B$2:$F$14234,2,FALSE),"")</f>
        <v>CRUZ DEL SUR III</v>
      </c>
      <c r="M718" s="185" t="str">
        <f>IFERROR(VLOOKUP(K718,[1]Hoja1!$B$2:$F$14234,3,FALSE),"")</f>
        <v>PL-2279-CM</v>
      </c>
      <c r="N718" s="185" t="str">
        <f>IFERROR(VLOOKUP(K718,[1]Hoja1!$B$2:$F$14234,4,FALSE),"")</f>
        <v>LOBOS MARINOS S.A.C.</v>
      </c>
      <c r="O718" s="193" t="s">
        <v>23789</v>
      </c>
      <c r="P718" s="185" t="s">
        <v>14894</v>
      </c>
      <c r="Q718" s="185"/>
      <c r="R718" s="185"/>
      <c r="S718" s="185"/>
      <c r="T718" s="185" t="s">
        <v>342</v>
      </c>
      <c r="U718" s="185" t="s">
        <v>21675</v>
      </c>
      <c r="V718" s="185" t="s">
        <v>1981</v>
      </c>
      <c r="W718" s="185"/>
      <c r="X718" s="185" t="s">
        <v>21920</v>
      </c>
      <c r="Y718" s="191"/>
      <c r="Z718" s="187"/>
      <c r="AA718" s="166" t="s">
        <v>21489</v>
      </c>
      <c r="AB718" s="166"/>
      <c r="AC718" s="166"/>
      <c r="AD718" s="166"/>
      <c r="AE718" s="166"/>
      <c r="AF718" s="166"/>
      <c r="AG718" s="166"/>
      <c r="AH718" s="166"/>
      <c r="AI718" s="166"/>
      <c r="AJ718" s="169"/>
      <c r="AK718" s="169"/>
      <c r="AL718" s="169"/>
      <c r="AM718" s="169"/>
      <c r="AN718" s="169"/>
      <c r="AO718" s="166"/>
      <c r="AP718" s="187"/>
      <c r="AQ718" s="180"/>
    </row>
    <row r="719" spans="1:43" s="189" customFormat="1" ht="24.75" customHeight="1" x14ac:dyDescent="0.2">
      <c r="A719" s="180">
        <v>718</v>
      </c>
      <c r="B719" s="181" t="s">
        <v>23790</v>
      </c>
      <c r="C719" s="182" t="s">
        <v>23791</v>
      </c>
      <c r="D719" s="207" t="str">
        <f>+INDEX([2]REPORTE_SEG_EXPEDIENTES!$F$1:$F$3006,MATCH(Tabla13[[#This Row],[REGISTRO]],[2]REPORTE_SEG_EXPEDIENTES!$B$1:$B$3006,0))</f>
        <v>25/08/2023</v>
      </c>
      <c r="E719" s="207"/>
      <c r="F719" s="183" t="s">
        <v>11977</v>
      </c>
      <c r="G719" s="207">
        <v>45210</v>
      </c>
      <c r="H719" s="207">
        <v>45210</v>
      </c>
      <c r="I719" s="207">
        <f t="shared" si="20"/>
        <v>45165</v>
      </c>
      <c r="J719" s="328" t="e">
        <f>IF(I719="-","NO ES TUPA",IF(Tabla5[[#This Row],[FECHA FIRMA]]&lt;=Tabla5[[#This Row],[FECHA DE PLAZO MAXIMO DE ATENCION]],"SI","NO"))</f>
        <v>#VALUE!</v>
      </c>
      <c r="K719" s="207"/>
      <c r="L719" s="185" t="str">
        <f>IFERROR(VLOOKUP(K719,[1]Hoja1!$B$2:$F$14234,2,FALSE),"")</f>
        <v/>
      </c>
      <c r="M719" s="185" t="str">
        <f>IFERROR(VLOOKUP(K719,[1]Hoja1!$B$2:$F$14234,3,FALSE),"")</f>
        <v/>
      </c>
      <c r="N719" s="185" t="str">
        <f>IFERROR(VLOOKUP(K719,[1]Hoja1!$B$2:$F$14234,4,FALSE),"")</f>
        <v/>
      </c>
      <c r="O719" s="193" t="s">
        <v>23792</v>
      </c>
      <c r="P719" s="185" t="s">
        <v>14894</v>
      </c>
      <c r="Q719" s="185"/>
      <c r="R719" s="185"/>
      <c r="S719" s="185"/>
      <c r="T719" s="185" t="s">
        <v>19113</v>
      </c>
      <c r="U719" s="185"/>
      <c r="V719" s="185" t="s">
        <v>1981</v>
      </c>
      <c r="W719" s="185"/>
      <c r="X719" s="185"/>
      <c r="Y719" s="191"/>
      <c r="Z719" s="187"/>
      <c r="AA719" s="166"/>
      <c r="AB719" s="166" t="s">
        <v>21489</v>
      </c>
      <c r="AC719" s="166"/>
      <c r="AD719" s="166"/>
      <c r="AE719" s="166"/>
      <c r="AF719" s="166"/>
      <c r="AG719" s="166"/>
      <c r="AH719" s="166"/>
      <c r="AI719" s="166"/>
      <c r="AJ719" s="169"/>
      <c r="AK719" s="169"/>
      <c r="AL719" s="169"/>
      <c r="AM719" s="169"/>
      <c r="AN719" s="169"/>
      <c r="AO719" s="166"/>
      <c r="AP719" s="187"/>
      <c r="AQ719" s="180"/>
    </row>
    <row r="720" spans="1:43" ht="24.75" customHeight="1" x14ac:dyDescent="0.25">
      <c r="A720" s="180">
        <v>719</v>
      </c>
      <c r="B720" s="181" t="s">
        <v>23793</v>
      </c>
      <c r="C720" s="182" t="s">
        <v>23794</v>
      </c>
      <c r="D720" s="207" t="str">
        <f>+INDEX([2]REPORTE_SEG_EXPEDIENTES!$F$1:$F$3006,MATCH(Tabla13[[#This Row],[REGISTRO]],[2]REPORTE_SEG_EXPEDIENTES!$B$1:$B$3006,0))</f>
        <v>15/09/2023</v>
      </c>
      <c r="E720" s="207"/>
      <c r="F720" s="183" t="s">
        <v>11977</v>
      </c>
      <c r="G720" s="207">
        <v>45210</v>
      </c>
      <c r="H720" s="207">
        <v>45210</v>
      </c>
      <c r="I720" s="207">
        <f t="shared" si="20"/>
        <v>45221</v>
      </c>
      <c r="J720" s="328" t="e">
        <f>IF(I720="-","NO ES TUPA",IF(Tabla5[[#This Row],[FECHA FIRMA]]&lt;=Tabla5[[#This Row],[FECHA DE PLAZO MAXIMO DE ATENCION]],"SI","NO"))</f>
        <v>#VALUE!</v>
      </c>
      <c r="K720" s="185">
        <v>21720</v>
      </c>
      <c r="L720" s="185" t="str">
        <f>IFERROR(VLOOKUP(K720,[1]Hoja1!$B$2:$F$14234,2,FALSE),"")</f>
        <v>DON PEDRO</v>
      </c>
      <c r="M720" s="185" t="str">
        <f>IFERROR(VLOOKUP(K720,[1]Hoja1!$B$2:$F$14234,3,FALSE),"")</f>
        <v>CE-21720-CM</v>
      </c>
      <c r="N720" s="185" t="s">
        <v>1222</v>
      </c>
      <c r="O720" s="193" t="s">
        <v>23795</v>
      </c>
      <c r="P720" s="185" t="s">
        <v>14894</v>
      </c>
      <c r="Q720" s="185"/>
      <c r="R720" s="185"/>
      <c r="S720" s="185" t="s">
        <v>19598</v>
      </c>
      <c r="T720" s="185" t="s">
        <v>78</v>
      </c>
      <c r="U720" s="185"/>
      <c r="V720" s="185" t="s">
        <v>1981</v>
      </c>
      <c r="W720" s="217" t="s">
        <v>5783</v>
      </c>
      <c r="X720" s="185"/>
      <c r="Y720" s="191"/>
      <c r="Z720" s="187"/>
      <c r="AA720" s="166" t="s">
        <v>21489</v>
      </c>
      <c r="AB720" s="166"/>
      <c r="AC720" s="166" t="s">
        <v>21489</v>
      </c>
      <c r="AD720" s="166"/>
      <c r="AE720" s="166"/>
      <c r="AF720" s="166"/>
      <c r="AG720" s="166"/>
      <c r="AH720" s="166"/>
      <c r="AI720" s="166"/>
      <c r="AJ720" s="169"/>
      <c r="AK720" s="169"/>
      <c r="AL720" s="169"/>
      <c r="AM720" s="169"/>
      <c r="AN720" s="169"/>
      <c r="AO720" s="166"/>
      <c r="AP720" s="187"/>
      <c r="AQ720" s="180"/>
    </row>
    <row r="721" spans="1:43" s="189" customFormat="1" ht="24.75" customHeight="1" x14ac:dyDescent="0.2">
      <c r="A721" s="180">
        <v>720</v>
      </c>
      <c r="B721" s="181" t="s">
        <v>23796</v>
      </c>
      <c r="C721" s="182" t="s">
        <v>23797</v>
      </c>
      <c r="D721" s="207" t="str">
        <f>+INDEX([2]REPORTE_SEG_EXPEDIENTES!$F$1:$F$3006,MATCH(Tabla13[[#This Row],[REGISTRO]],[2]REPORTE_SEG_EXPEDIENTES!$B$1:$B$3006,0))</f>
        <v>13/09/2023</v>
      </c>
      <c r="E721" s="207"/>
      <c r="F721" s="183" t="s">
        <v>11977</v>
      </c>
      <c r="G721" s="207">
        <v>45210</v>
      </c>
      <c r="H721" s="207">
        <v>45210</v>
      </c>
      <c r="I721" s="207">
        <f t="shared" si="20"/>
        <v>45219</v>
      </c>
      <c r="J721" s="328" t="e">
        <f>IF(I721="-","NO ES TUPA",IF(Tabla5[[#This Row],[FECHA FIRMA]]&lt;=Tabla5[[#This Row],[FECHA DE PLAZO MAXIMO DE ATENCION]],"SI","NO"))</f>
        <v>#VALUE!</v>
      </c>
      <c r="K721" s="185"/>
      <c r="L721" s="185" t="str">
        <f>IFERROR(VLOOKUP(K721,[1]Hoja1!$B$2:$F$14234,2,FALSE),"")</f>
        <v/>
      </c>
      <c r="M721" s="185" t="str">
        <f>IFERROR(VLOOKUP(K721,[1]Hoja1!$B$2:$F$14234,3,FALSE),"")</f>
        <v/>
      </c>
      <c r="N721" s="185" t="str">
        <f>IFERROR(VLOOKUP(K721,[1]Hoja1!$B$2:$F$14234,4,FALSE),"")</f>
        <v/>
      </c>
      <c r="O721" s="193" t="s">
        <v>23798</v>
      </c>
      <c r="P721" s="185" t="s">
        <v>14894</v>
      </c>
      <c r="Q721" s="185"/>
      <c r="R721" s="185"/>
      <c r="S721" s="185"/>
      <c r="T721" s="185" t="s">
        <v>179</v>
      </c>
      <c r="U721" s="185" t="s">
        <v>23799</v>
      </c>
      <c r="V721" s="185" t="s">
        <v>21444</v>
      </c>
      <c r="W721" s="185"/>
      <c r="X721" s="185"/>
      <c r="Y721" s="191"/>
      <c r="Z721" s="187"/>
      <c r="AA721" s="166"/>
      <c r="AB721" s="166" t="s">
        <v>21489</v>
      </c>
      <c r="AC721" s="166"/>
      <c r="AD721" s="166"/>
      <c r="AE721" s="166"/>
      <c r="AF721" s="166"/>
      <c r="AG721" s="166"/>
      <c r="AH721" s="166"/>
      <c r="AI721" s="166"/>
      <c r="AJ721" s="169"/>
      <c r="AK721" s="169"/>
      <c r="AL721" s="169"/>
      <c r="AM721" s="169"/>
      <c r="AN721" s="169"/>
      <c r="AO721" s="166"/>
      <c r="AP721" s="187"/>
      <c r="AQ721" s="180"/>
    </row>
    <row r="722" spans="1:43" ht="24.75" customHeight="1" x14ac:dyDescent="0.25">
      <c r="A722" s="180">
        <v>721</v>
      </c>
      <c r="B722" s="181" t="s">
        <v>23800</v>
      </c>
      <c r="C722" s="182" t="s">
        <v>23801</v>
      </c>
      <c r="D722" s="207" t="str">
        <f>+INDEX([2]REPORTE_SEG_EXPEDIENTES!$F$1:$F$3006,MATCH(Tabla13[[#This Row],[REGISTRO]],[2]REPORTE_SEG_EXPEDIENTES!$B$1:$B$3006,0))</f>
        <v>15/09/2023</v>
      </c>
      <c r="E722" s="207"/>
      <c r="F722" s="183" t="s">
        <v>11977</v>
      </c>
      <c r="G722" s="207">
        <v>45211</v>
      </c>
      <c r="H722" s="207">
        <v>45211</v>
      </c>
      <c r="I722" s="207">
        <f t="shared" si="20"/>
        <v>45221</v>
      </c>
      <c r="J722" s="328" t="e">
        <f>IF(I722="-","NO ES TUPA",IF(Tabla5[[#This Row],[FECHA FIRMA]]&lt;=Tabla5[[#This Row],[FECHA DE PLAZO MAXIMO DE ATENCION]],"SI","NO"))</f>
        <v>#VALUE!</v>
      </c>
      <c r="K722" s="185">
        <v>28543</v>
      </c>
      <c r="L722" s="185" t="str">
        <f>IFERROR(VLOOKUP(K722,[1]Hoja1!$B$2:$F$14234,2,FALSE),"")</f>
        <v>DON GE</v>
      </c>
      <c r="M722" s="185" t="str">
        <f>IFERROR(VLOOKUP(K722,[1]Hoja1!$B$2:$F$14234,3,FALSE),"")</f>
        <v>PL-28543-CM</v>
      </c>
      <c r="N722" s="185" t="s">
        <v>23678</v>
      </c>
      <c r="O722" s="193" t="s">
        <v>23802</v>
      </c>
      <c r="P722" s="185" t="s">
        <v>14894</v>
      </c>
      <c r="Q722" s="185"/>
      <c r="R722" s="185"/>
      <c r="S722" s="185" t="s">
        <v>19598</v>
      </c>
      <c r="T722" s="185" t="s">
        <v>78</v>
      </c>
      <c r="U722" s="185"/>
      <c r="V722" s="185" t="s">
        <v>1981</v>
      </c>
      <c r="W722" s="217" t="s">
        <v>5783</v>
      </c>
      <c r="X722" s="185"/>
      <c r="Y722" s="191"/>
      <c r="Z722" s="187"/>
      <c r="AA722" s="166" t="s">
        <v>21489</v>
      </c>
      <c r="AB722" s="166"/>
      <c r="AC722" s="166"/>
      <c r="AD722" s="166"/>
      <c r="AE722" s="166"/>
      <c r="AF722" s="166"/>
      <c r="AG722" s="166"/>
      <c r="AH722" s="166"/>
      <c r="AI722" s="166"/>
      <c r="AJ722" s="169"/>
      <c r="AK722" s="169"/>
      <c r="AL722" s="169"/>
      <c r="AM722" s="169"/>
      <c r="AN722" s="169"/>
      <c r="AO722" s="166"/>
      <c r="AP722" s="187"/>
      <c r="AQ722" s="180"/>
    </row>
    <row r="723" spans="1:43" s="189" customFormat="1" ht="24.75" customHeight="1" x14ac:dyDescent="0.2">
      <c r="A723" s="180">
        <v>722</v>
      </c>
      <c r="B723" s="181" t="s">
        <v>23803</v>
      </c>
      <c r="C723" s="182" t="s">
        <v>23804</v>
      </c>
      <c r="D723" s="207" t="str">
        <f>+INDEX([2]REPORTE_SEG_EXPEDIENTES!$F$1:$F$3006,MATCH(Tabla13[[#This Row],[REGISTRO]],[2]REPORTE_SEG_EXPEDIENTES!$B$1:$B$3006,0))</f>
        <v>28/06/2023</v>
      </c>
      <c r="E723" s="207"/>
      <c r="F723" s="183" t="s">
        <v>11977</v>
      </c>
      <c r="G723" s="207">
        <v>45212</v>
      </c>
      <c r="H723" s="207">
        <v>45212</v>
      </c>
      <c r="I723" s="207">
        <f t="shared" si="20"/>
        <v>45112</v>
      </c>
      <c r="J723" s="328" t="e">
        <f>IF(I723="-","NO ES TUPA",IF(Tabla5[[#This Row],[FECHA FIRMA]]&lt;=Tabla5[[#This Row],[FECHA DE PLAZO MAXIMO DE ATENCION]],"SI","NO"))</f>
        <v>#VALUE!</v>
      </c>
      <c r="K723" s="185"/>
      <c r="L723" s="185" t="str">
        <f>IFERROR(VLOOKUP(K723,[1]Hoja1!$B$2:$F$14234,2,FALSE),"")</f>
        <v/>
      </c>
      <c r="M723" s="185" t="str">
        <f>IFERROR(VLOOKUP(K723,[1]Hoja1!$B$2:$F$14234,3,FALSE),"")</f>
        <v/>
      </c>
      <c r="N723" s="185" t="str">
        <f>IFERROR(VLOOKUP(K723,[1]Hoja1!$B$2:$F$14234,4,FALSE),"")</f>
        <v/>
      </c>
      <c r="O723" s="193" t="s">
        <v>23805</v>
      </c>
      <c r="P723" s="185" t="s">
        <v>14894</v>
      </c>
      <c r="Q723" s="185"/>
      <c r="R723" s="185"/>
      <c r="S723" s="185"/>
      <c r="T723" s="185" t="s">
        <v>19113</v>
      </c>
      <c r="U723" s="185"/>
      <c r="V723" s="185" t="s">
        <v>1981</v>
      </c>
      <c r="W723" s="185"/>
      <c r="X723" s="185"/>
      <c r="Y723" s="191"/>
      <c r="Z723" s="187"/>
      <c r="AA723" s="166"/>
      <c r="AB723" s="166" t="s">
        <v>21489</v>
      </c>
      <c r="AC723" s="166"/>
      <c r="AD723" s="166"/>
      <c r="AE723" s="166"/>
      <c r="AF723" s="166"/>
      <c r="AG723" s="166"/>
      <c r="AH723" s="166"/>
      <c r="AI723" s="166"/>
      <c r="AJ723" s="169"/>
      <c r="AK723" s="169"/>
      <c r="AL723" s="169"/>
      <c r="AM723" s="169"/>
      <c r="AN723" s="169"/>
      <c r="AO723" s="166"/>
      <c r="AP723" s="187"/>
      <c r="AQ723" s="180"/>
    </row>
    <row r="724" spans="1:43" s="189" customFormat="1" ht="24.75" customHeight="1" x14ac:dyDescent="0.2">
      <c r="A724" s="180">
        <v>723</v>
      </c>
      <c r="B724" s="181" t="s">
        <v>23806</v>
      </c>
      <c r="C724" s="182" t="s">
        <v>23807</v>
      </c>
      <c r="D724" s="207" t="str">
        <f>+INDEX([2]REPORTE_SEG_EXPEDIENTES!$F$1:$F$3006,MATCH(Tabla13[[#This Row],[REGISTRO]],[2]REPORTE_SEG_EXPEDIENTES!$B$1:$B$3006,0))</f>
        <v>02/06/2023</v>
      </c>
      <c r="E724" s="207"/>
      <c r="F724" s="183" t="s">
        <v>11977</v>
      </c>
      <c r="G724" s="207">
        <v>45212</v>
      </c>
      <c r="H724" s="207">
        <v>45212</v>
      </c>
      <c r="I724" s="207">
        <f t="shared" si="20"/>
        <v>45106</v>
      </c>
      <c r="J724" s="328" t="e">
        <f>IF(I724="-","NO ES TUPA",IF(Tabla5[[#This Row],[FECHA FIRMA]]&lt;=Tabla5[[#This Row],[FECHA DE PLAZO MAXIMO DE ATENCION]],"SI","NO"))</f>
        <v>#VALUE!</v>
      </c>
      <c r="K724" s="185"/>
      <c r="L724" s="185" t="str">
        <f>IFERROR(VLOOKUP(K724,[1]Hoja1!$B$2:$F$14234,2,FALSE),"")</f>
        <v/>
      </c>
      <c r="M724" s="185" t="str">
        <f>IFERROR(VLOOKUP(K724,[1]Hoja1!$B$2:$F$14234,3,FALSE),"")</f>
        <v/>
      </c>
      <c r="N724" s="185" t="str">
        <f>IFERROR(VLOOKUP(K724,[1]Hoja1!$B$2:$F$14234,4,FALSE),"")</f>
        <v/>
      </c>
      <c r="O724" s="193" t="s">
        <v>23808</v>
      </c>
      <c r="P724" s="185" t="s">
        <v>14894</v>
      </c>
      <c r="Q724" s="185"/>
      <c r="R724" s="185"/>
      <c r="S724" s="185"/>
      <c r="T724" s="185" t="s">
        <v>19113</v>
      </c>
      <c r="U724" s="185"/>
      <c r="V724" s="185" t="s">
        <v>1981</v>
      </c>
      <c r="W724" s="185"/>
      <c r="X724" s="185" t="s">
        <v>21537</v>
      </c>
      <c r="Y724" s="191"/>
      <c r="Z724" s="187"/>
      <c r="AA724" s="166"/>
      <c r="AB724" s="166" t="s">
        <v>21489</v>
      </c>
      <c r="AC724" s="166"/>
      <c r="AD724" s="166"/>
      <c r="AE724" s="166"/>
      <c r="AF724" s="166"/>
      <c r="AG724" s="166"/>
      <c r="AH724" s="166"/>
      <c r="AI724" s="166"/>
      <c r="AJ724" s="169"/>
      <c r="AK724" s="169"/>
      <c r="AL724" s="169"/>
      <c r="AM724" s="169"/>
      <c r="AN724" s="169"/>
      <c r="AO724" s="166"/>
      <c r="AP724" s="187"/>
      <c r="AQ724" s="180"/>
    </row>
    <row r="725" spans="1:43" ht="24.75" customHeight="1" x14ac:dyDescent="0.25">
      <c r="A725" s="180">
        <v>724</v>
      </c>
      <c r="B725" s="181" t="s">
        <v>23809</v>
      </c>
      <c r="C725" s="182" t="s">
        <v>23810</v>
      </c>
      <c r="D725" s="207" t="str">
        <f>+INDEX([2]REPORTE_SEG_EXPEDIENTES!$F$1:$F$3006,MATCH(Tabla13[[#This Row],[REGISTRO]],[2]REPORTE_SEG_EXPEDIENTES!$B$1:$B$3006,0))</f>
        <v>13/07/2023</v>
      </c>
      <c r="E725" s="207"/>
      <c r="F725" s="183" t="s">
        <v>11977</v>
      </c>
      <c r="G725" s="207">
        <v>45212</v>
      </c>
      <c r="H725" s="207">
        <v>45212</v>
      </c>
      <c r="I725" s="207">
        <f t="shared" si="20"/>
        <v>45157</v>
      </c>
      <c r="J725" s="328" t="e">
        <f>IF(I725="-","NO ES TUPA",IF(Tabla5[[#This Row],[FECHA FIRMA]]&lt;=Tabla5[[#This Row],[FECHA DE PLAZO MAXIMO DE ATENCION]],"SI","NO"))</f>
        <v>#VALUE!</v>
      </c>
      <c r="K725" s="185">
        <v>27252</v>
      </c>
      <c r="L725" s="185" t="str">
        <f>IFERROR(VLOOKUP(K725,[1]Hoja1!$B$2:$F$14234,2,FALSE),"")</f>
        <v>MARIA MARTINA</v>
      </c>
      <c r="M725" s="185" t="str">
        <f>IFERROR(VLOOKUP(K725,[1]Hoja1!$B$2:$F$14234,3,FALSE),"")</f>
        <v>PL-27252-CM</v>
      </c>
      <c r="N725" s="185" t="s">
        <v>23811</v>
      </c>
      <c r="O725" s="193" t="s">
        <v>23812</v>
      </c>
      <c r="P725" s="185" t="s">
        <v>14894</v>
      </c>
      <c r="Q725" s="185"/>
      <c r="R725" s="185"/>
      <c r="S725" s="185" t="s">
        <v>19598</v>
      </c>
      <c r="T725" s="185" t="s">
        <v>78</v>
      </c>
      <c r="U725" s="185"/>
      <c r="V725" s="185" t="s">
        <v>1981</v>
      </c>
      <c r="W725" s="217" t="s">
        <v>5783</v>
      </c>
      <c r="X725" s="185"/>
      <c r="Y725" s="191"/>
      <c r="Z725" s="187"/>
      <c r="AA725" s="166" t="s">
        <v>21489</v>
      </c>
      <c r="AB725" s="166"/>
      <c r="AC725" s="166"/>
      <c r="AD725" s="166"/>
      <c r="AE725" s="166"/>
      <c r="AF725" s="166"/>
      <c r="AG725" s="166"/>
      <c r="AH725" s="166"/>
      <c r="AI725" s="166"/>
      <c r="AJ725" s="169"/>
      <c r="AK725" s="169"/>
      <c r="AL725" s="169"/>
      <c r="AM725" s="169"/>
      <c r="AN725" s="169"/>
      <c r="AO725" s="166"/>
      <c r="AP725" s="187"/>
      <c r="AQ725" s="180"/>
    </row>
    <row r="726" spans="1:43" s="189" customFormat="1" ht="24.75" customHeight="1" x14ac:dyDescent="0.2">
      <c r="A726" s="180">
        <v>725</v>
      </c>
      <c r="B726" s="181" t="s">
        <v>23813</v>
      </c>
      <c r="C726" s="182" t="s">
        <v>23814</v>
      </c>
      <c r="D726" s="207" t="str">
        <f>+INDEX([2]REPORTE_SEG_EXPEDIENTES!$F$1:$F$3006,MATCH(Tabla13[[#This Row],[REGISTRO]],[2]REPORTE_SEG_EXPEDIENTES!$B$1:$B$3006,0))</f>
        <v>10/10/2023</v>
      </c>
      <c r="E726" s="207"/>
      <c r="F726" s="183" t="s">
        <v>11977</v>
      </c>
      <c r="G726" s="207">
        <v>45212</v>
      </c>
      <c r="H726" s="207">
        <v>45212</v>
      </c>
      <c r="I726" s="207">
        <f t="shared" si="20"/>
        <v>45242</v>
      </c>
      <c r="J726" s="328" t="e">
        <f>IF(I726="-","NO ES TUPA",IF(Tabla5[[#This Row],[FECHA FIRMA]]&lt;=Tabla5[[#This Row],[FECHA DE PLAZO MAXIMO DE ATENCION]],"SI","NO"))</f>
        <v>#VALUE!</v>
      </c>
      <c r="K726" s="185"/>
      <c r="L726" s="185" t="str">
        <f>IFERROR(VLOOKUP(K726,[1]Hoja1!$B$2:$F$14234,2,FALSE),"")</f>
        <v/>
      </c>
      <c r="M726" s="185" t="str">
        <f>IFERROR(VLOOKUP(K726,[1]Hoja1!$B$2:$F$14234,3,FALSE),"")</f>
        <v/>
      </c>
      <c r="N726" s="185" t="str">
        <f>IFERROR(VLOOKUP(K726,[1]Hoja1!$B$2:$F$14234,4,FALSE),"")</f>
        <v/>
      </c>
      <c r="O726" s="193" t="s">
        <v>23815</v>
      </c>
      <c r="P726" s="185" t="s">
        <v>14894</v>
      </c>
      <c r="Q726" s="185"/>
      <c r="R726" s="185"/>
      <c r="S726" s="185"/>
      <c r="T726" s="185" t="s">
        <v>21445</v>
      </c>
      <c r="U726" s="185"/>
      <c r="V726" s="185" t="s">
        <v>1981</v>
      </c>
      <c r="W726" s="185"/>
      <c r="X726" s="185"/>
      <c r="Y726" s="191"/>
      <c r="Z726" s="187"/>
      <c r="AA726" s="166" t="s">
        <v>21489</v>
      </c>
      <c r="AB726" s="166"/>
      <c r="AC726" s="166"/>
      <c r="AD726" s="166"/>
      <c r="AE726" s="166"/>
      <c r="AF726" s="166"/>
      <c r="AG726" s="166"/>
      <c r="AH726" s="166"/>
      <c r="AI726" s="166"/>
      <c r="AJ726" s="169"/>
      <c r="AK726" s="169"/>
      <c r="AL726" s="169"/>
      <c r="AM726" s="169"/>
      <c r="AN726" s="169"/>
      <c r="AO726" s="166"/>
      <c r="AP726" s="187"/>
      <c r="AQ726" s="180"/>
    </row>
    <row r="727" spans="1:43" s="189" customFormat="1" ht="24.75" customHeight="1" x14ac:dyDescent="0.2">
      <c r="A727" s="180">
        <v>726</v>
      </c>
      <c r="B727" s="181" t="s">
        <v>23816</v>
      </c>
      <c r="C727" s="182" t="s">
        <v>23817</v>
      </c>
      <c r="D727" s="207" t="str">
        <f>+INDEX([2]REPORTE_SEG_EXPEDIENTES!$F$1:$F$3006,MATCH(Tabla13[[#This Row],[REGISTRO]],[2]REPORTE_SEG_EXPEDIENTES!$B$1:$B$3006,0))</f>
        <v>04/07/2023</v>
      </c>
      <c r="E727" s="207"/>
      <c r="F727" s="183" t="s">
        <v>11977</v>
      </c>
      <c r="G727" s="207">
        <v>45215</v>
      </c>
      <c r="H727" s="207">
        <v>45215</v>
      </c>
      <c r="I727" s="207">
        <f t="shared" si="20"/>
        <v>45140</v>
      </c>
      <c r="J727" s="328" t="e">
        <f>IF(I727="-","NO ES TUPA",IF(Tabla5[[#This Row],[FECHA FIRMA]]&lt;=Tabla5[[#This Row],[FECHA DE PLAZO MAXIMO DE ATENCION]],"SI","NO"))</f>
        <v>#VALUE!</v>
      </c>
      <c r="K727" s="185"/>
      <c r="L727" s="185" t="str">
        <f>IFERROR(VLOOKUP(K727,[1]Hoja1!$B$2:$F$14234,2,FALSE),"")</f>
        <v/>
      </c>
      <c r="M727" s="185" t="str">
        <f>IFERROR(VLOOKUP(K727,[1]Hoja1!$B$2:$F$14234,3,FALSE),"")</f>
        <v/>
      </c>
      <c r="N727" s="185" t="str">
        <f>IFERROR(VLOOKUP(K727,[1]Hoja1!$B$2:$F$14234,4,FALSE),"")</f>
        <v/>
      </c>
      <c r="O727" s="193" t="s">
        <v>23818</v>
      </c>
      <c r="P727" s="185" t="s">
        <v>14894</v>
      </c>
      <c r="Q727" s="185"/>
      <c r="R727" s="185"/>
      <c r="S727" s="185"/>
      <c r="T727" s="185" t="s">
        <v>19113</v>
      </c>
      <c r="U727" s="185"/>
      <c r="V727" s="185" t="s">
        <v>1981</v>
      </c>
      <c r="W727" s="185"/>
      <c r="X727" s="185"/>
      <c r="Y727" s="191"/>
      <c r="Z727" s="187"/>
      <c r="AA727" s="166"/>
      <c r="AB727" s="166" t="s">
        <v>21489</v>
      </c>
      <c r="AC727" s="166"/>
      <c r="AD727" s="166" t="s">
        <v>21489</v>
      </c>
      <c r="AE727" s="166"/>
      <c r="AF727" s="166"/>
      <c r="AG727" s="166"/>
      <c r="AH727" s="166"/>
      <c r="AI727" s="166"/>
      <c r="AJ727" s="169"/>
      <c r="AK727" s="169"/>
      <c r="AL727" s="169"/>
      <c r="AM727" s="169"/>
      <c r="AN727" s="169"/>
      <c r="AO727" s="166"/>
      <c r="AP727" s="187"/>
      <c r="AQ727" s="180"/>
    </row>
    <row r="728" spans="1:43" s="189" customFormat="1" ht="24.75" customHeight="1" x14ac:dyDescent="0.2">
      <c r="A728" s="180">
        <v>727</v>
      </c>
      <c r="B728" s="181" t="s">
        <v>23819</v>
      </c>
      <c r="C728" s="182" t="s">
        <v>23820</v>
      </c>
      <c r="D728" s="207" t="str">
        <f>+INDEX([2]REPORTE_SEG_EXPEDIENTES!$F$1:$F$3006,MATCH(Tabla13[[#This Row],[REGISTRO]],[2]REPORTE_SEG_EXPEDIENTES!$B$1:$B$3006,0))</f>
        <v>12/10/2023</v>
      </c>
      <c r="E728" s="207"/>
      <c r="F728" s="183" t="s">
        <v>11977</v>
      </c>
      <c r="G728" s="207">
        <v>45215</v>
      </c>
      <c r="H728" s="207">
        <v>45215</v>
      </c>
      <c r="I728" s="207">
        <f t="shared" si="20"/>
        <v>45246</v>
      </c>
      <c r="J728" s="328" t="e">
        <f>IF(I728="-","NO ES TUPA",IF(Tabla5[[#This Row],[FECHA FIRMA]]&lt;=Tabla5[[#This Row],[FECHA DE PLAZO MAXIMO DE ATENCION]],"SI","NO"))</f>
        <v>#VALUE!</v>
      </c>
      <c r="K728" s="207">
        <v>13721</v>
      </c>
      <c r="L728" s="185" t="str">
        <f>IFERROR(VLOOKUP(K728,[1]Hoja1!$B$2:$F$14234,2,FALSE),"")</f>
        <v>NUEVA OFELITA</v>
      </c>
      <c r="M728" s="185" t="str">
        <f>IFERROR(VLOOKUP(K728,[1]Hoja1!$B$2:$F$14234,3,FALSE),"")</f>
        <v>CO-13721-PM</v>
      </c>
      <c r="N728" s="185" t="str">
        <f>IFERROR(VLOOKUP(K728,[1]Hoja1!$B$2:$F$14234,4,FALSE),"")</f>
        <v>AUSTRAL GROUP S.A.A</v>
      </c>
      <c r="O728" s="193" t="s">
        <v>23821</v>
      </c>
      <c r="P728" s="185" t="s">
        <v>14894</v>
      </c>
      <c r="Q728" s="185"/>
      <c r="R728" s="185"/>
      <c r="S728" s="185"/>
      <c r="T728" s="185" t="s">
        <v>179</v>
      </c>
      <c r="U728" s="185" t="s">
        <v>22181</v>
      </c>
      <c r="V728" s="185" t="s">
        <v>21444</v>
      </c>
      <c r="W728" s="185"/>
      <c r="X728" s="185"/>
      <c r="Y728" s="191"/>
      <c r="Z728" s="187"/>
      <c r="AA728" s="166" t="s">
        <v>21489</v>
      </c>
      <c r="AB728" s="166"/>
      <c r="AC728" s="166"/>
      <c r="AD728" s="166"/>
      <c r="AE728" s="166"/>
      <c r="AF728" s="166"/>
      <c r="AG728" s="166"/>
      <c r="AH728" s="166"/>
      <c r="AI728" s="166"/>
      <c r="AJ728" s="169"/>
      <c r="AK728" s="169"/>
      <c r="AL728" s="169"/>
      <c r="AM728" s="169"/>
      <c r="AN728" s="169"/>
      <c r="AO728" s="166"/>
      <c r="AP728" s="187"/>
      <c r="AQ728" s="180"/>
    </row>
    <row r="729" spans="1:43" s="189" customFormat="1" ht="24.75" customHeight="1" x14ac:dyDescent="0.2">
      <c r="A729" s="180">
        <v>728</v>
      </c>
      <c r="B729" s="181" t="s">
        <v>23822</v>
      </c>
      <c r="C729" s="182" t="s">
        <v>23823</v>
      </c>
      <c r="D729" s="207" t="e">
        <f>+INDEX([2]REPORTE_SEG_EXPEDIENTES!$F$1:$F$3006,MATCH(Tabla13[[#This Row],[REGISTRO]],[2]REPORTE_SEG_EXPEDIENTES!$B$1:$B$3006,0))</f>
        <v>#N/A</v>
      </c>
      <c r="E729" s="207"/>
      <c r="F729" s="183" t="s">
        <v>11977</v>
      </c>
      <c r="G729" s="207">
        <v>45216</v>
      </c>
      <c r="H729" s="207">
        <v>45216</v>
      </c>
      <c r="I729" s="207" t="e">
        <f t="shared" si="20"/>
        <v>#N/A</v>
      </c>
      <c r="J729" s="328" t="e">
        <f>IF(I729="-","NO ES TUPA",IF(Tabla5[[#This Row],[FECHA FIRMA]]&lt;=Tabla5[[#This Row],[FECHA DE PLAZO MAXIMO DE ATENCION]],"SI","NO"))</f>
        <v>#N/A</v>
      </c>
      <c r="K729" s="207"/>
      <c r="L729" s="185" t="str">
        <f>IFERROR(VLOOKUP(K729,[1]Hoja1!$B$2:$F$14234,2,FALSE),"")</f>
        <v/>
      </c>
      <c r="M729" s="185" t="str">
        <f>IFERROR(VLOOKUP(K729,[1]Hoja1!$B$2:$F$14234,3,FALSE),"")</f>
        <v/>
      </c>
      <c r="N729" s="185" t="str">
        <f>IFERROR(VLOOKUP(K729,[1]Hoja1!$B$2:$F$14234,4,FALSE),"")</f>
        <v/>
      </c>
      <c r="O729" s="193" t="s">
        <v>23824</v>
      </c>
      <c r="P729" s="185" t="s">
        <v>14894</v>
      </c>
      <c r="Q729" s="185"/>
      <c r="R729" s="185"/>
      <c r="S729" s="185"/>
      <c r="T729" s="185" t="s">
        <v>179</v>
      </c>
      <c r="U729" s="185" t="s">
        <v>19426</v>
      </c>
      <c r="V729" s="185" t="s">
        <v>21444</v>
      </c>
      <c r="W729" s="185"/>
      <c r="X729" s="185"/>
      <c r="Y729" s="191"/>
      <c r="Z729" s="187"/>
      <c r="AA729" s="166" t="s">
        <v>21489</v>
      </c>
      <c r="AB729" s="166"/>
      <c r="AC729" s="166"/>
      <c r="AD729" s="166"/>
      <c r="AE729" s="166"/>
      <c r="AF729" s="166"/>
      <c r="AG729" s="166"/>
      <c r="AH729" s="166"/>
      <c r="AI729" s="166"/>
      <c r="AJ729" s="169"/>
      <c r="AK729" s="169"/>
      <c r="AL729" s="169"/>
      <c r="AM729" s="169"/>
      <c r="AN729" s="169"/>
      <c r="AO729" s="166"/>
      <c r="AP729" s="187"/>
      <c r="AQ729" s="180"/>
    </row>
    <row r="730" spans="1:43" ht="24.75" customHeight="1" x14ac:dyDescent="0.25">
      <c r="A730" s="180">
        <v>729</v>
      </c>
      <c r="B730" s="181" t="s">
        <v>23825</v>
      </c>
      <c r="C730" s="182" t="s">
        <v>23826</v>
      </c>
      <c r="D730" s="207" t="str">
        <f>+INDEX([2]REPORTE_SEG_EXPEDIENTES!$F$1:$F$3006,MATCH(Tabla13[[#This Row],[REGISTRO]],[2]REPORTE_SEG_EXPEDIENTES!$B$1:$B$3006,0))</f>
        <v>21/06/2023</v>
      </c>
      <c r="E730" s="207"/>
      <c r="F730" s="183" t="s">
        <v>11977</v>
      </c>
      <c r="G730" s="207">
        <v>45217</v>
      </c>
      <c r="H730" s="207">
        <v>45217</v>
      </c>
      <c r="I730" s="207">
        <f t="shared" si="20"/>
        <v>45099</v>
      </c>
      <c r="J730" s="328" t="e">
        <f>IF(I730="-","NO ES TUPA",IF(Tabla5[[#This Row],[FECHA FIRMA]]&lt;=Tabla5[[#This Row],[FECHA DE PLAZO MAXIMO DE ATENCION]],"SI","NO"))</f>
        <v>#VALUE!</v>
      </c>
      <c r="K730" s="185">
        <v>3030</v>
      </c>
      <c r="L730" s="185" t="str">
        <f>IFERROR(VLOOKUP(K730,[1]Hoja1!$B$2:$F$14234,2,FALSE),"")</f>
        <v>CRISTO SALVADOR</v>
      </c>
      <c r="M730" s="185" t="str">
        <f>IFERROR(VLOOKUP(K730,[1]Hoja1!$B$2:$F$14234,3,FALSE),"")</f>
        <v>PL-3030-CM</v>
      </c>
      <c r="N730" s="185" t="s">
        <v>23827</v>
      </c>
      <c r="O730" s="193" t="s">
        <v>23828</v>
      </c>
      <c r="P730" s="185" t="s">
        <v>14894</v>
      </c>
      <c r="Q730" s="185"/>
      <c r="R730" s="185"/>
      <c r="S730" s="185"/>
      <c r="T730" s="185" t="s">
        <v>78</v>
      </c>
      <c r="U730" s="185"/>
      <c r="V730" s="185" t="s">
        <v>1981</v>
      </c>
      <c r="W730" s="217" t="s">
        <v>5783</v>
      </c>
      <c r="X730" s="185"/>
      <c r="Y730" s="191"/>
      <c r="Z730" s="187"/>
      <c r="AA730" s="166" t="s">
        <v>21489</v>
      </c>
      <c r="AB730" s="166"/>
      <c r="AC730" s="166"/>
      <c r="AD730" s="166"/>
      <c r="AE730" s="166"/>
      <c r="AF730" s="166"/>
      <c r="AG730" s="166"/>
      <c r="AH730" s="166"/>
      <c r="AI730" s="166"/>
      <c r="AJ730" s="169"/>
      <c r="AK730" s="169"/>
      <c r="AL730" s="169"/>
      <c r="AM730" s="169"/>
      <c r="AN730" s="169"/>
      <c r="AO730" s="166"/>
      <c r="AP730" s="187"/>
      <c r="AQ730" s="180"/>
    </row>
    <row r="731" spans="1:43" s="189" customFormat="1" ht="24.75" customHeight="1" x14ac:dyDescent="0.2">
      <c r="A731" s="180">
        <v>730</v>
      </c>
      <c r="B731" s="181" t="s">
        <v>23829</v>
      </c>
      <c r="C731" s="182" t="s">
        <v>23830</v>
      </c>
      <c r="D731" s="207" t="str">
        <f>+INDEX([2]REPORTE_SEG_EXPEDIENTES!$F$1:$F$3006,MATCH(Tabla13[[#This Row],[REGISTRO]],[2]REPORTE_SEG_EXPEDIENTES!$B$1:$B$3006,0))</f>
        <v>08/11/2022</v>
      </c>
      <c r="E731" s="207"/>
      <c r="F731" s="183" t="s">
        <v>11977</v>
      </c>
      <c r="G731" s="207">
        <v>45217</v>
      </c>
      <c r="H731" s="207">
        <v>45217</v>
      </c>
      <c r="I731" s="207">
        <f t="shared" si="20"/>
        <v>44906</v>
      </c>
      <c r="J731" s="328" t="e">
        <f>IF(I731="-","NO ES TUPA",IF(Tabla5[[#This Row],[FECHA FIRMA]]&lt;=Tabla5[[#This Row],[FECHA DE PLAZO MAXIMO DE ATENCION]],"SI","NO"))</f>
        <v>#VALUE!</v>
      </c>
      <c r="K731" s="185"/>
      <c r="L731" s="185" t="str">
        <f>IFERROR(VLOOKUP(K731,[1]Hoja1!$B$2:$F$14234,2,FALSE),"")</f>
        <v/>
      </c>
      <c r="M731" s="185" t="str">
        <f>IFERROR(VLOOKUP(K731,[1]Hoja1!$B$2:$F$14234,3,FALSE),"")</f>
        <v/>
      </c>
      <c r="N731" s="185" t="str">
        <f>IFERROR(VLOOKUP(K731,[1]Hoja1!$B$2:$F$14234,4,FALSE),"")</f>
        <v/>
      </c>
      <c r="O731" s="193" t="s">
        <v>23831</v>
      </c>
      <c r="P731" s="185" t="s">
        <v>15859</v>
      </c>
      <c r="Q731" s="185"/>
      <c r="R731" s="185"/>
      <c r="S731" s="185"/>
      <c r="T731" s="30" t="s">
        <v>19129</v>
      </c>
      <c r="U731" s="185" t="s">
        <v>23727</v>
      </c>
      <c r="V731" s="185" t="s">
        <v>1981</v>
      </c>
      <c r="W731" s="185"/>
      <c r="X731" s="185"/>
      <c r="Y731" s="191"/>
      <c r="Z731" s="187"/>
      <c r="AA731" s="166"/>
      <c r="AB731" s="166"/>
      <c r="AC731" s="166" t="s">
        <v>21489</v>
      </c>
      <c r="AD731" s="166"/>
      <c r="AE731" s="166" t="s">
        <v>21489</v>
      </c>
      <c r="AF731" s="166"/>
      <c r="AG731" s="166"/>
      <c r="AH731" s="166"/>
      <c r="AI731" s="166"/>
      <c r="AJ731" s="169"/>
      <c r="AK731" s="169"/>
      <c r="AL731" s="169"/>
      <c r="AM731" s="169"/>
      <c r="AN731" s="169"/>
      <c r="AO731" s="166"/>
      <c r="AP731" s="187"/>
      <c r="AQ731" s="180"/>
    </row>
    <row r="732" spans="1:43" ht="24.75" customHeight="1" x14ac:dyDescent="0.25">
      <c r="A732" s="180">
        <v>731</v>
      </c>
      <c r="B732" s="181" t="s">
        <v>23832</v>
      </c>
      <c r="C732" s="182" t="s">
        <v>23833</v>
      </c>
      <c r="D732" s="207" t="str">
        <f>+INDEX([2]REPORTE_SEG_EXPEDIENTES!$F$1:$F$3006,MATCH(Tabla13[[#This Row],[REGISTRO]],[2]REPORTE_SEG_EXPEDIENTES!$B$1:$B$3006,0))</f>
        <v>22/09/2023</v>
      </c>
      <c r="E732" s="207"/>
      <c r="F732" s="183" t="s">
        <v>11977</v>
      </c>
      <c r="G732" s="207">
        <v>45217</v>
      </c>
      <c r="H732" s="207">
        <v>45217</v>
      </c>
      <c r="I732" s="207">
        <f t="shared" si="20"/>
        <v>45192</v>
      </c>
      <c r="J732" s="328" t="e">
        <f>IF(I732="-","NO ES TUPA",IF(Tabla5[[#This Row],[FECHA FIRMA]]&lt;=Tabla5[[#This Row],[FECHA DE PLAZO MAXIMO DE ATENCION]],"SI","NO"))</f>
        <v>#VALUE!</v>
      </c>
      <c r="K732" s="185">
        <v>4334</v>
      </c>
      <c r="L732" s="185" t="str">
        <f>IFERROR(VLOOKUP(K732,[1]Hoja1!$B$2:$F$14234,2,FALSE),"")</f>
        <v>MI ALBERTO II</v>
      </c>
      <c r="M732" s="185" t="str">
        <f>IFERROR(VLOOKUP(K732,[1]Hoja1!$B$2:$F$14234,3,FALSE),"")</f>
        <v>PL-4334-CM</v>
      </c>
      <c r="N732" s="185" t="s">
        <v>23834</v>
      </c>
      <c r="O732" s="193" t="s">
        <v>23835</v>
      </c>
      <c r="P732" s="185" t="s">
        <v>14894</v>
      </c>
      <c r="Q732" s="185"/>
      <c r="R732" s="185"/>
      <c r="S732" s="185"/>
      <c r="T732" s="185" t="s">
        <v>78</v>
      </c>
      <c r="U732" s="185"/>
      <c r="V732" s="185" t="s">
        <v>1981</v>
      </c>
      <c r="W732" s="217" t="s">
        <v>5783</v>
      </c>
      <c r="X732" s="185"/>
      <c r="Y732" s="191"/>
      <c r="Z732" s="187"/>
      <c r="AA732" s="166" t="s">
        <v>21489</v>
      </c>
      <c r="AB732" s="166"/>
      <c r="AC732" s="166"/>
      <c r="AD732" s="166"/>
      <c r="AE732" s="166"/>
      <c r="AF732" s="166"/>
      <c r="AG732" s="166"/>
      <c r="AH732" s="166"/>
      <c r="AI732" s="166"/>
      <c r="AJ732" s="169"/>
      <c r="AK732" s="169"/>
      <c r="AL732" s="169"/>
      <c r="AM732" s="169"/>
      <c r="AN732" s="169"/>
      <c r="AO732" s="166"/>
      <c r="AP732" s="187"/>
      <c r="AQ732" s="180"/>
    </row>
    <row r="733" spans="1:43" s="189" customFormat="1" ht="24.75" customHeight="1" x14ac:dyDescent="0.2">
      <c r="A733" s="180">
        <v>732</v>
      </c>
      <c r="B733" s="181" t="s">
        <v>23836</v>
      </c>
      <c r="C733" s="182" t="s">
        <v>23837</v>
      </c>
      <c r="D733" s="207" t="str">
        <f>+INDEX([2]REPORTE_SEG_EXPEDIENTES!$F$1:$F$3006,MATCH(Tabla13[[#This Row],[REGISTRO]],[2]REPORTE_SEG_EXPEDIENTES!$B$1:$B$3006,0))</f>
        <v>06/07/2023</v>
      </c>
      <c r="E733" s="207"/>
      <c r="F733" s="183" t="s">
        <v>11977</v>
      </c>
      <c r="G733" s="207">
        <v>45217</v>
      </c>
      <c r="H733" s="207">
        <v>45217</v>
      </c>
      <c r="I733" s="207">
        <f t="shared" si="20"/>
        <v>45144</v>
      </c>
      <c r="J733" s="328" t="e">
        <f>IF(I733="-","NO ES TUPA",IF(Tabla5[[#This Row],[FECHA FIRMA]]&lt;=Tabla5[[#This Row],[FECHA DE PLAZO MAXIMO DE ATENCION]],"SI","NO"))</f>
        <v>#VALUE!</v>
      </c>
      <c r="K733" s="185"/>
      <c r="L733" s="185" t="str">
        <f>IFERROR(VLOOKUP(K733,[1]Hoja1!$B$2:$F$14234,2,FALSE),"")</f>
        <v/>
      </c>
      <c r="M733" s="185" t="str">
        <f>IFERROR(VLOOKUP(K733,[1]Hoja1!$B$2:$F$14234,3,FALSE),"")</f>
        <v/>
      </c>
      <c r="N733" s="185" t="str">
        <f>IFERROR(VLOOKUP(K733,[1]Hoja1!$B$2:$F$14234,4,FALSE),"")</f>
        <v/>
      </c>
      <c r="O733" s="193" t="s">
        <v>23838</v>
      </c>
      <c r="P733" s="185" t="s">
        <v>14894</v>
      </c>
      <c r="Q733" s="185"/>
      <c r="R733" s="185"/>
      <c r="S733" s="185"/>
      <c r="T733" s="185" t="s">
        <v>19113</v>
      </c>
      <c r="U733" s="185"/>
      <c r="V733" s="185" t="s">
        <v>1981</v>
      </c>
      <c r="W733" s="185"/>
      <c r="X733" s="185"/>
      <c r="Y733" s="191"/>
      <c r="Z733" s="187"/>
      <c r="AA733" s="166"/>
      <c r="AB733" s="166" t="s">
        <v>21489</v>
      </c>
      <c r="AC733" s="166"/>
      <c r="AD733" s="166" t="s">
        <v>21489</v>
      </c>
      <c r="AE733" s="166"/>
      <c r="AF733" s="166"/>
      <c r="AG733" s="166"/>
      <c r="AH733" s="166"/>
      <c r="AI733" s="166"/>
      <c r="AJ733" s="169"/>
      <c r="AK733" s="169"/>
      <c r="AL733" s="169"/>
      <c r="AM733" s="169"/>
      <c r="AN733" s="169"/>
      <c r="AO733" s="166"/>
      <c r="AP733" s="187"/>
      <c r="AQ733" s="180"/>
    </row>
    <row r="734" spans="1:43" s="189" customFormat="1" ht="24.75" customHeight="1" x14ac:dyDescent="0.2">
      <c r="A734" s="180">
        <v>733</v>
      </c>
      <c r="B734" s="181" t="s">
        <v>23839</v>
      </c>
      <c r="C734" s="182" t="s">
        <v>23840</v>
      </c>
      <c r="D734" s="207" t="str">
        <f>+INDEX([2]REPORTE_SEG_EXPEDIENTES!$F$1:$F$3006,MATCH(Tabla13[[#This Row],[REGISTRO]],[2]REPORTE_SEG_EXPEDIENTES!$B$1:$B$3006,0))</f>
        <v>12/07/2023</v>
      </c>
      <c r="E734" s="207"/>
      <c r="F734" s="183" t="s">
        <v>11977</v>
      </c>
      <c r="G734" s="207">
        <v>45218</v>
      </c>
      <c r="H734" s="207">
        <v>45218</v>
      </c>
      <c r="I734" s="207">
        <f t="shared" si="20"/>
        <v>45154</v>
      </c>
      <c r="J734" s="328" t="e">
        <f>IF(I734="-","NO ES TUPA",IF(Tabla5[[#This Row],[FECHA FIRMA]]&lt;=Tabla5[[#This Row],[FECHA DE PLAZO MAXIMO DE ATENCION]],"SI","NO"))</f>
        <v>#VALUE!</v>
      </c>
      <c r="K734" s="185"/>
      <c r="L734" s="185" t="str">
        <f>IFERROR(VLOOKUP(K734,[1]Hoja1!$B$2:$F$14234,2,FALSE),"")</f>
        <v/>
      </c>
      <c r="M734" s="185" t="str">
        <f>IFERROR(VLOOKUP(K734,[1]Hoja1!$B$2:$F$14234,3,FALSE),"")</f>
        <v/>
      </c>
      <c r="N734" s="185" t="str">
        <f>IFERROR(VLOOKUP(K734,[1]Hoja1!$B$2:$F$14234,4,FALSE),"")</f>
        <v/>
      </c>
      <c r="O734" s="193" t="s">
        <v>23841</v>
      </c>
      <c r="P734" s="185" t="s">
        <v>14894</v>
      </c>
      <c r="Q734" s="185"/>
      <c r="R734" s="185"/>
      <c r="S734" s="185"/>
      <c r="T734" s="185" t="s">
        <v>19113</v>
      </c>
      <c r="U734" s="185"/>
      <c r="V734" s="185" t="s">
        <v>1981</v>
      </c>
      <c r="W734" s="185"/>
      <c r="X734" s="185"/>
      <c r="Y734" s="191"/>
      <c r="Z734" s="187"/>
      <c r="AA734" s="166"/>
      <c r="AB734" s="166" t="s">
        <v>21489</v>
      </c>
      <c r="AC734" s="166"/>
      <c r="AD734" s="166"/>
      <c r="AE734" s="166"/>
      <c r="AF734" s="166"/>
      <c r="AG734" s="166"/>
      <c r="AH734" s="166"/>
      <c r="AI734" s="166"/>
      <c r="AJ734" s="169"/>
      <c r="AK734" s="169"/>
      <c r="AL734" s="169"/>
      <c r="AM734" s="169"/>
      <c r="AN734" s="169"/>
      <c r="AO734" s="166"/>
      <c r="AP734" s="187"/>
      <c r="AQ734" s="180"/>
    </row>
    <row r="735" spans="1:43" s="189" customFormat="1" ht="24.75" customHeight="1" x14ac:dyDescent="0.2">
      <c r="A735" s="180">
        <v>734</v>
      </c>
      <c r="B735" s="181" t="s">
        <v>23842</v>
      </c>
      <c r="C735" s="182" t="s">
        <v>23843</v>
      </c>
      <c r="D735" s="207" t="e">
        <f>+INDEX([2]REPORTE_SEG_EXPEDIENTES!$F$1:$F$3006,MATCH(Tabla13[[#This Row],[REGISTRO]],[2]REPORTE_SEG_EXPEDIENTES!$B$1:$B$3006,0))</f>
        <v>#N/A</v>
      </c>
      <c r="E735" s="207"/>
      <c r="F735" s="183" t="s">
        <v>11977</v>
      </c>
      <c r="G735" s="207">
        <v>45219</v>
      </c>
      <c r="H735" s="207">
        <v>45219</v>
      </c>
      <c r="I735" s="207" t="e">
        <f t="shared" si="20"/>
        <v>#N/A</v>
      </c>
      <c r="J735" s="328" t="e">
        <f>IF(I735="-","NO ES TUPA",IF(Tabla5[[#This Row],[FECHA FIRMA]]&lt;=Tabla5[[#This Row],[FECHA DE PLAZO MAXIMO DE ATENCION]],"SI","NO"))</f>
        <v>#N/A</v>
      </c>
      <c r="K735" s="207"/>
      <c r="L735" s="185" t="str">
        <f>IFERROR(VLOOKUP(K735,[1]Hoja1!$B$2:$F$14234,2,FALSE),"")</f>
        <v/>
      </c>
      <c r="M735" s="185" t="str">
        <f>IFERROR(VLOOKUP(K735,[1]Hoja1!$B$2:$F$14234,3,FALSE),"")</f>
        <v/>
      </c>
      <c r="N735" s="185" t="str">
        <f>IFERROR(VLOOKUP(K735,[1]Hoja1!$B$2:$F$14234,4,FALSE),"")</f>
        <v/>
      </c>
      <c r="O735" s="193" t="s">
        <v>23844</v>
      </c>
      <c r="P735" s="185" t="s">
        <v>14894</v>
      </c>
      <c r="Q735" s="185"/>
      <c r="R735" s="185"/>
      <c r="S735" s="185"/>
      <c r="T735" s="185" t="s">
        <v>179</v>
      </c>
      <c r="U735" s="185"/>
      <c r="V735" s="185" t="s">
        <v>21444</v>
      </c>
      <c r="W735" s="185"/>
      <c r="X735" s="185"/>
      <c r="Y735" s="191"/>
      <c r="Z735" s="187"/>
      <c r="AA735" s="166"/>
      <c r="AB735" s="166"/>
      <c r="AC735" s="166"/>
      <c r="AD735" s="166"/>
      <c r="AE735" s="166"/>
      <c r="AF735" s="166"/>
      <c r="AG735" s="166"/>
      <c r="AH735" s="166"/>
      <c r="AI735" s="166"/>
      <c r="AJ735" s="169"/>
      <c r="AK735" s="169"/>
      <c r="AL735" s="169"/>
      <c r="AM735" s="169"/>
      <c r="AN735" s="169"/>
      <c r="AO735" s="166"/>
      <c r="AP735" s="187"/>
      <c r="AQ735" s="180"/>
    </row>
    <row r="736" spans="1:43" s="189" customFormat="1" ht="24.75" customHeight="1" x14ac:dyDescent="0.2">
      <c r="A736" s="180">
        <v>735</v>
      </c>
      <c r="B736" s="181" t="s">
        <v>23845</v>
      </c>
      <c r="C736" s="182" t="s">
        <v>23846</v>
      </c>
      <c r="D736" s="207" t="str">
        <f>+INDEX([2]REPORTE_SEG_EXPEDIENTES!$F$1:$F$3006,MATCH(Tabla13[[#This Row],[REGISTRO]],[2]REPORTE_SEG_EXPEDIENTES!$B$1:$B$3006,0))</f>
        <v>16/03/2023</v>
      </c>
      <c r="E736" s="207"/>
      <c r="F736" s="183" t="s">
        <v>11977</v>
      </c>
      <c r="G736" s="207">
        <v>45219</v>
      </c>
      <c r="H736" s="207">
        <v>45219</v>
      </c>
      <c r="I736" s="207">
        <f t="shared" si="20"/>
        <v>45040</v>
      </c>
      <c r="J736" s="328" t="e">
        <f>IF(I736="-","NO ES TUPA",IF(Tabla5[[#This Row],[FECHA FIRMA]]&lt;=Tabla5[[#This Row],[FECHA DE PLAZO MAXIMO DE ATENCION]],"SI","NO"))</f>
        <v>#VALUE!</v>
      </c>
      <c r="K736" s="207"/>
      <c r="L736" s="185" t="str">
        <f>IFERROR(VLOOKUP(K736,[1]Hoja1!$B$2:$F$14234,2,FALSE),"")</f>
        <v/>
      </c>
      <c r="M736" s="185" t="str">
        <f>IFERROR(VLOOKUP(K736,[1]Hoja1!$B$2:$F$14234,3,FALSE),"")</f>
        <v/>
      </c>
      <c r="N736" s="185" t="str">
        <f>IFERROR(VLOOKUP(K736,[1]Hoja1!$B$2:$F$14234,4,FALSE),"")</f>
        <v/>
      </c>
      <c r="O736" s="193" t="s">
        <v>23847</v>
      </c>
      <c r="P736" s="185" t="s">
        <v>15859</v>
      </c>
      <c r="Q736" s="185"/>
      <c r="R736" s="185"/>
      <c r="S736" s="185"/>
      <c r="T736" s="185" t="s">
        <v>21447</v>
      </c>
      <c r="U736" s="185"/>
      <c r="V736" s="185" t="s">
        <v>1981</v>
      </c>
      <c r="W736" s="185"/>
      <c r="X736" s="185" t="s">
        <v>21537</v>
      </c>
      <c r="Y736" s="191"/>
      <c r="Z736" s="187"/>
      <c r="AA736" s="166"/>
      <c r="AB736" s="166"/>
      <c r="AC736" s="166"/>
      <c r="AD736" s="166"/>
      <c r="AE736" s="166"/>
      <c r="AF736" s="166"/>
      <c r="AG736" s="166"/>
      <c r="AH736" s="166"/>
      <c r="AI736" s="166"/>
      <c r="AJ736" s="169"/>
      <c r="AK736" s="169"/>
      <c r="AL736" s="169"/>
      <c r="AM736" s="169"/>
      <c r="AN736" s="169"/>
      <c r="AO736" s="166"/>
      <c r="AP736" s="187"/>
      <c r="AQ736" s="180"/>
    </row>
    <row r="737" spans="1:43" s="189" customFormat="1" ht="24.75" customHeight="1" x14ac:dyDescent="0.2">
      <c r="A737" s="180">
        <v>736</v>
      </c>
      <c r="B737" s="181" t="s">
        <v>23848</v>
      </c>
      <c r="C737" s="182" t="s">
        <v>23849</v>
      </c>
      <c r="D737" s="207" t="e">
        <f>+INDEX([2]REPORTE_SEG_EXPEDIENTES!$F$1:$F$3006,MATCH(Tabla13[[#This Row],[REGISTRO]],[2]REPORTE_SEG_EXPEDIENTES!$B$1:$B$3006,0))</f>
        <v>#N/A</v>
      </c>
      <c r="E737" s="207"/>
      <c r="F737" s="183" t="s">
        <v>11977</v>
      </c>
      <c r="G737" s="207">
        <v>45219</v>
      </c>
      <c r="H737" s="207">
        <v>45219</v>
      </c>
      <c r="I737" s="207" t="e">
        <f t="shared" si="20"/>
        <v>#N/A</v>
      </c>
      <c r="J737" s="328" t="e">
        <f>IF(I737="-","NO ES TUPA",IF(Tabla5[[#This Row],[FECHA FIRMA]]&lt;=Tabla5[[#This Row],[FECHA DE PLAZO MAXIMO DE ATENCION]],"SI","NO"))</f>
        <v>#N/A</v>
      </c>
      <c r="K737" s="207"/>
      <c r="L737" s="185" t="str">
        <f>IFERROR(VLOOKUP(K737,[1]Hoja1!$B$2:$F$14234,2,FALSE),"")</f>
        <v/>
      </c>
      <c r="M737" s="185" t="str">
        <f>IFERROR(VLOOKUP(K737,[1]Hoja1!$B$2:$F$14234,3,FALSE),"")</f>
        <v/>
      </c>
      <c r="N737" s="185" t="str">
        <f>IFERROR(VLOOKUP(K737,[1]Hoja1!$B$2:$F$14234,4,FALSE),"")</f>
        <v/>
      </c>
      <c r="O737" s="193" t="s">
        <v>23850</v>
      </c>
      <c r="P737" s="185" t="s">
        <v>14894</v>
      </c>
      <c r="Q737" s="185"/>
      <c r="R737" s="185"/>
      <c r="S737" s="185"/>
      <c r="T737" s="185" t="s">
        <v>21460</v>
      </c>
      <c r="U737" s="185" t="s">
        <v>19426</v>
      </c>
      <c r="V737" s="185" t="s">
        <v>1981</v>
      </c>
      <c r="W737" s="185"/>
      <c r="X737" s="185"/>
      <c r="Y737" s="191"/>
      <c r="Z737" s="187"/>
      <c r="AA737" s="166" t="s">
        <v>21489</v>
      </c>
      <c r="AB737" s="166"/>
      <c r="AC737" s="166"/>
      <c r="AD737" s="166"/>
      <c r="AE737" s="166"/>
      <c r="AF737" s="166"/>
      <c r="AG737" s="166"/>
      <c r="AH737" s="166"/>
      <c r="AI737" s="166"/>
      <c r="AJ737" s="169"/>
      <c r="AK737" s="169"/>
      <c r="AL737" s="169"/>
      <c r="AM737" s="169"/>
      <c r="AN737" s="169"/>
      <c r="AO737" s="166"/>
      <c r="AP737" s="187"/>
      <c r="AQ737" s="180"/>
    </row>
    <row r="738" spans="1:43" s="189" customFormat="1" ht="24.75" customHeight="1" x14ac:dyDescent="0.2">
      <c r="A738" s="180">
        <v>737</v>
      </c>
      <c r="B738" s="181" t="s">
        <v>23851</v>
      </c>
      <c r="C738" s="182" t="s">
        <v>23852</v>
      </c>
      <c r="D738" s="207" t="str">
        <f>+INDEX([2]REPORTE_SEG_EXPEDIENTES!$F$1:$F$3006,MATCH(Tabla13[[#This Row],[REGISTRO]],[2]REPORTE_SEG_EXPEDIENTES!$B$1:$B$3006,0))</f>
        <v>03/10/2023</v>
      </c>
      <c r="E738" s="207"/>
      <c r="F738" s="183" t="s">
        <v>11977</v>
      </c>
      <c r="G738" s="207">
        <v>45222</v>
      </c>
      <c r="H738" s="207">
        <v>45222</v>
      </c>
      <c r="I738" s="207">
        <f t="shared" si="20"/>
        <v>45231</v>
      </c>
      <c r="J738" s="328" t="e">
        <f>IF(I738="-","NO ES TUPA",IF(Tabla5[[#This Row],[FECHA FIRMA]]&lt;=Tabla5[[#This Row],[FECHA DE PLAZO MAXIMO DE ATENCION]],"SI","NO"))</f>
        <v>#VALUE!</v>
      </c>
      <c r="K738" s="207"/>
      <c r="L738" s="185" t="str">
        <f>IFERROR(VLOOKUP(K738,[1]Hoja1!$B$2:$F$14234,2,FALSE),"")</f>
        <v/>
      </c>
      <c r="M738" s="185" t="str">
        <f>IFERROR(VLOOKUP(K738,[1]Hoja1!$B$2:$F$14234,3,FALSE),"")</f>
        <v/>
      </c>
      <c r="N738" s="185" t="str">
        <f>IFERROR(VLOOKUP(K738,[1]Hoja1!$B$2:$F$14234,4,FALSE),"")</f>
        <v/>
      </c>
      <c r="O738" s="193" t="s">
        <v>23853</v>
      </c>
      <c r="P738" s="185" t="s">
        <v>14894</v>
      </c>
      <c r="Q738" s="185"/>
      <c r="R738" s="185"/>
      <c r="S738" s="185"/>
      <c r="T738" s="185" t="s">
        <v>21445</v>
      </c>
      <c r="U738" s="185"/>
      <c r="V738" s="185" t="s">
        <v>1981</v>
      </c>
      <c r="W738" s="185"/>
      <c r="X738" s="185"/>
      <c r="Y738" s="191"/>
      <c r="Z738" s="187"/>
      <c r="AA738" s="166" t="s">
        <v>21489</v>
      </c>
      <c r="AB738" s="166"/>
      <c r="AC738" s="166"/>
      <c r="AD738" s="166"/>
      <c r="AE738" s="166"/>
      <c r="AF738" s="166"/>
      <c r="AG738" s="166"/>
      <c r="AH738" s="166"/>
      <c r="AI738" s="166"/>
      <c r="AJ738" s="169"/>
      <c r="AK738" s="169"/>
      <c r="AL738" s="169"/>
      <c r="AM738" s="169"/>
      <c r="AN738" s="169"/>
      <c r="AO738" s="166"/>
      <c r="AP738" s="187"/>
      <c r="AQ738" s="180"/>
    </row>
    <row r="739" spans="1:43" s="189" customFormat="1" ht="24.75" customHeight="1" x14ac:dyDescent="0.2">
      <c r="A739" s="180">
        <v>738</v>
      </c>
      <c r="B739" s="181" t="s">
        <v>23854</v>
      </c>
      <c r="C739" s="182" t="s">
        <v>23855</v>
      </c>
      <c r="D739" s="207" t="e">
        <f>+INDEX([2]REPORTE_SEG_EXPEDIENTES!$F$1:$F$3006,MATCH(Tabla13[[#This Row],[REGISTRO]],[2]REPORTE_SEG_EXPEDIENTES!$B$1:$B$3006,0))</f>
        <v>#N/A</v>
      </c>
      <c r="E739" s="207"/>
      <c r="F739" s="183" t="s">
        <v>11977</v>
      </c>
      <c r="G739" s="207">
        <v>45222</v>
      </c>
      <c r="H739" s="207">
        <v>45222</v>
      </c>
      <c r="I739" s="207" t="s">
        <v>20</v>
      </c>
      <c r="J739" s="328" t="str">
        <f>IF(I739="-","NO ES TUPA",IF(Tabla5[[#This Row],[FECHA FIRMA]]&lt;=Tabla5[[#This Row],[FECHA DE PLAZO MAXIMO DE ATENCION]],"SI","NO"))</f>
        <v>NO ES TUPA</v>
      </c>
      <c r="K739" s="207"/>
      <c r="L739" s="185" t="str">
        <f>IFERROR(VLOOKUP(K739,[1]Hoja1!$B$2:$F$14234,2,FALSE),"")</f>
        <v/>
      </c>
      <c r="M739" s="185" t="str">
        <f>IFERROR(VLOOKUP(K739,[1]Hoja1!$B$2:$F$14234,3,FALSE),"")</f>
        <v/>
      </c>
      <c r="N739" s="185" t="str">
        <f>IFERROR(VLOOKUP(K739,[1]Hoja1!$B$2:$F$14234,4,FALSE),"")</f>
        <v/>
      </c>
      <c r="O739" s="193" t="s">
        <v>23856</v>
      </c>
      <c r="P739" s="185" t="s">
        <v>14894</v>
      </c>
      <c r="Q739" s="185"/>
      <c r="R739" s="185"/>
      <c r="S739" s="185"/>
      <c r="T739" s="185" t="s">
        <v>19143</v>
      </c>
      <c r="U739" s="185" t="s">
        <v>23857</v>
      </c>
      <c r="V739" s="185" t="s">
        <v>21444</v>
      </c>
      <c r="W739" s="185"/>
      <c r="X739" s="185"/>
      <c r="Y739" s="191"/>
      <c r="Z739" s="187"/>
      <c r="AA739" s="166"/>
      <c r="AB739" s="166"/>
      <c r="AC739" s="166"/>
      <c r="AD739" s="166"/>
      <c r="AE739" s="166"/>
      <c r="AF739" s="166"/>
      <c r="AG739" s="166"/>
      <c r="AH739" s="166"/>
      <c r="AI739" s="166"/>
      <c r="AJ739" s="169"/>
      <c r="AK739" s="169"/>
      <c r="AL739" s="169"/>
      <c r="AM739" s="169"/>
      <c r="AN739" s="169"/>
      <c r="AO739" s="166"/>
      <c r="AP739" s="187"/>
      <c r="AQ739" s="180"/>
    </row>
    <row r="740" spans="1:43" s="189" customFormat="1" ht="24.75" customHeight="1" x14ac:dyDescent="0.2">
      <c r="A740" s="180">
        <v>739</v>
      </c>
      <c r="B740" s="181" t="s">
        <v>23858</v>
      </c>
      <c r="C740" s="182" t="s">
        <v>23859</v>
      </c>
      <c r="D740" s="207" t="str">
        <f>+INDEX([2]REPORTE_SEG_EXPEDIENTES!$F$1:$F$3006,MATCH(Tabla13[[#This Row],[REGISTRO]],[2]REPORTE_SEG_EXPEDIENTES!$B$1:$B$3006,0))</f>
        <v>05/07/2023</v>
      </c>
      <c r="E740" s="207"/>
      <c r="F740" s="183" t="s">
        <v>11977</v>
      </c>
      <c r="G740" s="207">
        <v>45223</v>
      </c>
      <c r="H740" s="207">
        <v>45223</v>
      </c>
      <c r="I740" s="207">
        <f t="shared" ref="I740:I769" si="21">DATE(YEAR(D740), MONTH(D740), DAY(D740) + QUOTIENT(15 + DAY(D740) - 1 + DAY(DAY(D740 + 15)), 5) * 2 + DAY(D740 + 15) - DAY(D740))</f>
        <v>45141</v>
      </c>
      <c r="J740" s="328" t="e">
        <f>IF(I740="-","NO ES TUPA",IF(Tabla5[[#This Row],[FECHA FIRMA]]&lt;=Tabla5[[#This Row],[FECHA DE PLAZO MAXIMO DE ATENCION]],"SI","NO"))</f>
        <v>#VALUE!</v>
      </c>
      <c r="K740" s="207"/>
      <c r="L740" s="185" t="str">
        <f>IFERROR(VLOOKUP(K740,[1]Hoja1!$B$2:$F$14234,2,FALSE),"")</f>
        <v/>
      </c>
      <c r="M740" s="185" t="str">
        <f>IFERROR(VLOOKUP(K740,[1]Hoja1!$B$2:$F$14234,3,FALSE),"")</f>
        <v/>
      </c>
      <c r="N740" s="185" t="str">
        <f>IFERROR(VLOOKUP(K740,[1]Hoja1!$B$2:$F$14234,4,FALSE),"")</f>
        <v/>
      </c>
      <c r="O740" s="193" t="s">
        <v>23860</v>
      </c>
      <c r="P740" s="185" t="s">
        <v>14894</v>
      </c>
      <c r="Q740" s="185"/>
      <c r="R740" s="185"/>
      <c r="S740" s="185"/>
      <c r="T740" s="185" t="s">
        <v>19113</v>
      </c>
      <c r="U740" s="185"/>
      <c r="V740" s="185" t="s">
        <v>1981</v>
      </c>
      <c r="W740" s="185"/>
      <c r="X740" s="185" t="s">
        <v>19419</v>
      </c>
      <c r="Y740" s="191"/>
      <c r="Z740" s="187"/>
      <c r="AA740" s="166"/>
      <c r="AB740" s="166" t="s">
        <v>21489</v>
      </c>
      <c r="AC740" s="166"/>
      <c r="AD740" s="166"/>
      <c r="AE740" s="166"/>
      <c r="AF740" s="166"/>
      <c r="AG740" s="166"/>
      <c r="AH740" s="166"/>
      <c r="AI740" s="166"/>
      <c r="AJ740" s="169"/>
      <c r="AK740" s="169"/>
      <c r="AL740" s="169"/>
      <c r="AM740" s="169"/>
      <c r="AN740" s="169"/>
      <c r="AO740" s="166"/>
      <c r="AP740" s="187"/>
      <c r="AQ740" s="180"/>
    </row>
    <row r="741" spans="1:43" ht="24.75" customHeight="1" x14ac:dyDescent="0.25">
      <c r="A741" s="180">
        <v>740</v>
      </c>
      <c r="B741" s="181" t="s">
        <v>23861</v>
      </c>
      <c r="C741" s="182" t="s">
        <v>23862</v>
      </c>
      <c r="D741" s="207" t="str">
        <f>+INDEX([2]REPORTE_SEG_EXPEDIENTES!$F$1:$F$3006,MATCH(Tabla13[[#This Row],[REGISTRO]],[2]REPORTE_SEG_EXPEDIENTES!$B$1:$B$3006,0))</f>
        <v>12/10/2023</v>
      </c>
      <c r="E741" s="207"/>
      <c r="F741" s="183" t="s">
        <v>11977</v>
      </c>
      <c r="G741" s="207">
        <v>45223</v>
      </c>
      <c r="H741" s="207">
        <v>45223</v>
      </c>
      <c r="I741" s="207">
        <f t="shared" si="21"/>
        <v>45246</v>
      </c>
      <c r="J741" s="328" t="e">
        <f>IF(I741="-","NO ES TUPA",IF(Tabla5[[#This Row],[FECHA FIRMA]]&lt;=Tabla5[[#This Row],[FECHA DE PLAZO MAXIMO DE ATENCION]],"SI","NO"))</f>
        <v>#VALUE!</v>
      </c>
      <c r="K741" s="185">
        <v>20644</v>
      </c>
      <c r="L741" s="185" t="str">
        <f>IFERROR(VLOOKUP(K741,[1]Hoja1!$B$2:$F$14234,2,FALSE),"")</f>
        <v>AMOR DE CRISTO</v>
      </c>
      <c r="M741" s="185" t="str">
        <f>IFERROR(VLOOKUP(K741,[1]Hoja1!$B$2:$F$14234,3,FALSE),"")</f>
        <v>PL-20644-CM</v>
      </c>
      <c r="N741" s="185" t="s">
        <v>23112</v>
      </c>
      <c r="O741" s="193" t="s">
        <v>23863</v>
      </c>
      <c r="P741" s="185" t="s">
        <v>14894</v>
      </c>
      <c r="Q741" s="185"/>
      <c r="R741" s="185"/>
      <c r="S741" s="185"/>
      <c r="T741" s="185" t="s">
        <v>78</v>
      </c>
      <c r="U741" s="185"/>
      <c r="V741" s="185" t="s">
        <v>1981</v>
      </c>
      <c r="W741" s="185" t="s">
        <v>5783</v>
      </c>
      <c r="X741" s="185"/>
      <c r="Y741" s="191"/>
      <c r="Z741" s="187"/>
      <c r="AA741" s="166" t="s">
        <v>21489</v>
      </c>
      <c r="AB741" s="166"/>
      <c r="AC741" s="166"/>
      <c r="AD741" s="166"/>
      <c r="AE741" s="166"/>
      <c r="AF741" s="166"/>
      <c r="AG741" s="166"/>
      <c r="AH741" s="166"/>
      <c r="AI741" s="166"/>
      <c r="AJ741" s="169"/>
      <c r="AK741" s="169"/>
      <c r="AL741" s="169"/>
      <c r="AM741" s="169"/>
      <c r="AN741" s="169"/>
      <c r="AO741" s="166"/>
      <c r="AP741" s="187"/>
      <c r="AQ741" s="180"/>
    </row>
    <row r="742" spans="1:43" ht="24.75" customHeight="1" x14ac:dyDescent="0.25">
      <c r="A742" s="180">
        <v>741</v>
      </c>
      <c r="B742" s="181" t="s">
        <v>23864</v>
      </c>
      <c r="C742" s="182" t="s">
        <v>23865</v>
      </c>
      <c r="D742" s="207" t="str">
        <f>+INDEX([2]REPORTE_SEG_EXPEDIENTES!$F$1:$F$3006,MATCH(Tabla13[[#This Row],[REGISTRO]],[2]REPORTE_SEG_EXPEDIENTES!$B$1:$B$3006,0))</f>
        <v>12/10/2023</v>
      </c>
      <c r="E742" s="207"/>
      <c r="F742" s="183" t="s">
        <v>11977</v>
      </c>
      <c r="G742" s="207">
        <v>45223</v>
      </c>
      <c r="H742" s="207">
        <v>45223</v>
      </c>
      <c r="I742" s="207">
        <f t="shared" si="21"/>
        <v>45246</v>
      </c>
      <c r="J742" s="328" t="e">
        <f>IF(I742="-","NO ES TUPA",IF(Tabla5[[#This Row],[FECHA FIRMA]]&lt;=Tabla5[[#This Row],[FECHA DE PLAZO MAXIMO DE ATENCION]],"SI","NO"))</f>
        <v>#VALUE!</v>
      </c>
      <c r="K742" s="185">
        <v>61936</v>
      </c>
      <c r="L742" s="185" t="s">
        <v>23110</v>
      </c>
      <c r="M742" s="185" t="s">
        <v>23866</v>
      </c>
      <c r="N742" s="185" t="s">
        <v>23112</v>
      </c>
      <c r="O742" s="193" t="s">
        <v>23867</v>
      </c>
      <c r="P742" s="185" t="s">
        <v>14894</v>
      </c>
      <c r="Q742" s="185"/>
      <c r="R742" s="185"/>
      <c r="S742" s="185"/>
      <c r="T742" s="185" t="s">
        <v>78</v>
      </c>
      <c r="U742" s="185"/>
      <c r="V742" s="185" t="s">
        <v>1981</v>
      </c>
      <c r="W742" s="185" t="s">
        <v>5783</v>
      </c>
      <c r="X742" s="185"/>
      <c r="Y742" s="191"/>
      <c r="Z742" s="187"/>
      <c r="AA742" s="166" t="s">
        <v>21489</v>
      </c>
      <c r="AB742" s="166"/>
      <c r="AC742" s="166"/>
      <c r="AD742" s="166"/>
      <c r="AE742" s="166"/>
      <c r="AF742" s="166"/>
      <c r="AG742" s="166"/>
      <c r="AH742" s="166"/>
      <c r="AI742" s="166"/>
      <c r="AJ742" s="169"/>
      <c r="AK742" s="169"/>
      <c r="AL742" s="169"/>
      <c r="AM742" s="169"/>
      <c r="AN742" s="169"/>
      <c r="AO742" s="166"/>
      <c r="AP742" s="187"/>
      <c r="AQ742" s="180"/>
    </row>
    <row r="743" spans="1:43" s="189" customFormat="1" ht="24.75" customHeight="1" x14ac:dyDescent="0.2">
      <c r="A743" s="180">
        <v>742</v>
      </c>
      <c r="B743" s="181" t="s">
        <v>23868</v>
      </c>
      <c r="C743" s="182" t="s">
        <v>23869</v>
      </c>
      <c r="D743" s="207" t="str">
        <f>+INDEX([2]REPORTE_SEG_EXPEDIENTES!$F$1:$F$3006,MATCH(Tabla13[[#This Row],[REGISTRO]],[2]REPORTE_SEG_EXPEDIENTES!$B$1:$B$3006,0))</f>
        <v>20/10/2023</v>
      </c>
      <c r="E743" s="207"/>
      <c r="F743" s="183" t="s">
        <v>11977</v>
      </c>
      <c r="G743" s="207">
        <v>45224</v>
      </c>
      <c r="H743" s="207">
        <v>45224</v>
      </c>
      <c r="I743" s="207">
        <f t="shared" si="21"/>
        <v>45217</v>
      </c>
      <c r="J743" s="328" t="e">
        <f>IF(I743="-","NO ES TUPA",IF(Tabla5[[#This Row],[FECHA FIRMA]]&lt;=Tabla5[[#This Row],[FECHA DE PLAZO MAXIMO DE ATENCION]],"SI","NO"))</f>
        <v>#VALUE!</v>
      </c>
      <c r="K743" s="207"/>
      <c r="L743" s="185" t="str">
        <f>IFERROR(VLOOKUP(K743,[1]Hoja1!$B$2:$F$14234,2,FALSE),"")</f>
        <v/>
      </c>
      <c r="M743" s="185" t="str">
        <f>IFERROR(VLOOKUP(K743,[1]Hoja1!$B$2:$F$14234,3,FALSE),"")</f>
        <v/>
      </c>
      <c r="N743" s="185" t="str">
        <f>IFERROR(VLOOKUP(K743,[1]Hoja1!$B$2:$F$14234,4,FALSE),"")</f>
        <v/>
      </c>
      <c r="O743" s="193" t="s">
        <v>23870</v>
      </c>
      <c r="P743" s="185" t="s">
        <v>14894</v>
      </c>
      <c r="Q743" s="185"/>
      <c r="R743" s="185"/>
      <c r="S743" s="185"/>
      <c r="T743" s="185" t="s">
        <v>19124</v>
      </c>
      <c r="U743" s="185"/>
      <c r="V743" s="185" t="s">
        <v>21444</v>
      </c>
      <c r="W743" s="185"/>
      <c r="X743" s="185" t="s">
        <v>21537</v>
      </c>
      <c r="Y743" s="191"/>
      <c r="Z743" s="187"/>
      <c r="AA743" s="166"/>
      <c r="AB743" s="166"/>
      <c r="AC743" s="166"/>
      <c r="AD743" s="166"/>
      <c r="AE743" s="166"/>
      <c r="AF743" s="166"/>
      <c r="AG743" s="166"/>
      <c r="AH743" s="166"/>
      <c r="AI743" s="166"/>
      <c r="AJ743" s="169"/>
      <c r="AK743" s="169"/>
      <c r="AL743" s="169"/>
      <c r="AM743" s="169"/>
      <c r="AN743" s="169"/>
      <c r="AO743" s="166"/>
      <c r="AP743" s="187"/>
      <c r="AQ743" s="180"/>
    </row>
    <row r="744" spans="1:43" s="189" customFormat="1" ht="24.75" customHeight="1" x14ac:dyDescent="0.2">
      <c r="A744" s="180">
        <v>743</v>
      </c>
      <c r="B744" s="181" t="s">
        <v>23871</v>
      </c>
      <c r="C744" s="182" t="s">
        <v>23872</v>
      </c>
      <c r="D744" s="207" t="str">
        <f>+INDEX([2]REPORTE_SEG_EXPEDIENTES!$F$1:$F$3006,MATCH(Tabla13[[#This Row],[REGISTRO]],[2]REPORTE_SEG_EXPEDIENTES!$B$1:$B$3006,0))</f>
        <v>08/03/2023</v>
      </c>
      <c r="E744" s="207"/>
      <c r="F744" s="183" t="s">
        <v>11977</v>
      </c>
      <c r="G744" s="207">
        <v>45225</v>
      </c>
      <c r="H744" s="207">
        <v>45225</v>
      </c>
      <c r="I744" s="207">
        <f t="shared" si="21"/>
        <v>45026</v>
      </c>
      <c r="J744" s="328" t="e">
        <f>IF(I744="-","NO ES TUPA",IF(Tabla5[[#This Row],[FECHA FIRMA]]&lt;=Tabla5[[#This Row],[FECHA DE PLAZO MAXIMO DE ATENCION]],"SI","NO"))</f>
        <v>#VALUE!</v>
      </c>
      <c r="K744" s="207"/>
      <c r="L744" s="185" t="str">
        <f>IFERROR(VLOOKUP(K744,[1]Hoja1!$B$2:$F$14234,2,FALSE),"")</f>
        <v/>
      </c>
      <c r="M744" s="185" t="str">
        <f>IFERROR(VLOOKUP(K744,[1]Hoja1!$B$2:$F$14234,3,FALSE),"")</f>
        <v/>
      </c>
      <c r="N744" s="185" t="str">
        <f>IFERROR(VLOOKUP(K744,[1]Hoja1!$B$2:$F$14234,4,FALSE),"")</f>
        <v/>
      </c>
      <c r="O744" s="193" t="s">
        <v>23873</v>
      </c>
      <c r="P744" s="185" t="s">
        <v>15859</v>
      </c>
      <c r="Q744" s="185"/>
      <c r="R744" s="185"/>
      <c r="S744" s="185"/>
      <c r="T744" s="185" t="s">
        <v>21447</v>
      </c>
      <c r="U744" s="185"/>
      <c r="V744" s="185" t="s">
        <v>1981</v>
      </c>
      <c r="W744" s="185"/>
      <c r="X744" s="185"/>
      <c r="Y744" s="191"/>
      <c r="Z744" s="187"/>
      <c r="AA744" s="166"/>
      <c r="AB744" s="166"/>
      <c r="AC744" s="166" t="s">
        <v>21489</v>
      </c>
      <c r="AD744" s="166"/>
      <c r="AE744" s="166" t="s">
        <v>21489</v>
      </c>
      <c r="AF744" s="166"/>
      <c r="AG744" s="166"/>
      <c r="AH744" s="166"/>
      <c r="AI744" s="166"/>
      <c r="AJ744" s="169"/>
      <c r="AK744" s="169"/>
      <c r="AL744" s="169"/>
      <c r="AM744" s="169"/>
      <c r="AN744" s="169"/>
      <c r="AO744" s="166"/>
      <c r="AP744" s="187"/>
      <c r="AQ744" s="180"/>
    </row>
    <row r="745" spans="1:43" s="189" customFormat="1" ht="24.75" customHeight="1" x14ac:dyDescent="0.2">
      <c r="A745" s="180">
        <v>744</v>
      </c>
      <c r="B745" s="181" t="s">
        <v>23874</v>
      </c>
      <c r="C745" s="182" t="s">
        <v>23875</v>
      </c>
      <c r="D745" s="207" t="str">
        <f>+INDEX([2]REPORTE_SEG_EXPEDIENTES!$F$1:$F$3006,MATCH(Tabla13[[#This Row],[REGISTRO]],[2]REPORTE_SEG_EXPEDIENTES!$B$1:$B$3006,0))</f>
        <v>25/10/2023</v>
      </c>
      <c r="E745" s="207"/>
      <c r="F745" s="183" t="s">
        <v>11977</v>
      </c>
      <c r="G745" s="207">
        <v>45225</v>
      </c>
      <c r="H745" s="207">
        <v>45225</v>
      </c>
      <c r="I745" s="207">
        <f t="shared" si="21"/>
        <v>45226</v>
      </c>
      <c r="J745" s="328" t="e">
        <f>IF(I745="-","NO ES TUPA",IF(Tabla5[[#This Row],[FECHA FIRMA]]&lt;=Tabla5[[#This Row],[FECHA DE PLAZO MAXIMO DE ATENCION]],"SI","NO"))</f>
        <v>#VALUE!</v>
      </c>
      <c r="K745" s="207"/>
      <c r="L745" s="185" t="str">
        <f>IFERROR(VLOOKUP(K745,[1]Hoja1!$B$2:$F$14234,2,FALSE),"")</f>
        <v/>
      </c>
      <c r="M745" s="185" t="str">
        <f>IFERROR(VLOOKUP(K745,[1]Hoja1!$B$2:$F$14234,3,FALSE),"")</f>
        <v/>
      </c>
      <c r="N745" s="185" t="str">
        <f>IFERROR(VLOOKUP(K745,[1]Hoja1!$B$2:$F$14234,4,FALSE),"")</f>
        <v/>
      </c>
      <c r="O745" s="193" t="s">
        <v>23876</v>
      </c>
      <c r="P745" s="185" t="s">
        <v>14894</v>
      </c>
      <c r="Q745" s="185"/>
      <c r="R745" s="185"/>
      <c r="S745" s="185"/>
      <c r="T745" s="185" t="s">
        <v>179</v>
      </c>
      <c r="U745" s="185" t="s">
        <v>23208</v>
      </c>
      <c r="V745" s="185" t="s">
        <v>21444</v>
      </c>
      <c r="W745" s="185"/>
      <c r="X745" s="185"/>
      <c r="Y745" s="191"/>
      <c r="Z745" s="187"/>
      <c r="AA745" s="166"/>
      <c r="AB745" s="166" t="s">
        <v>21489</v>
      </c>
      <c r="AC745" s="166"/>
      <c r="AD745" s="166"/>
      <c r="AE745" s="166"/>
      <c r="AF745" s="166"/>
      <c r="AG745" s="166"/>
      <c r="AH745" s="166"/>
      <c r="AI745" s="166"/>
      <c r="AJ745" s="169"/>
      <c r="AK745" s="169"/>
      <c r="AL745" s="169"/>
      <c r="AM745" s="169"/>
      <c r="AN745" s="169"/>
      <c r="AO745" s="166"/>
      <c r="AP745" s="187"/>
      <c r="AQ745" s="180"/>
    </row>
    <row r="746" spans="1:43" s="189" customFormat="1" ht="24.75" customHeight="1" x14ac:dyDescent="0.2">
      <c r="A746" s="180">
        <v>745</v>
      </c>
      <c r="B746" s="181" t="s">
        <v>23877</v>
      </c>
      <c r="C746" s="182" t="s">
        <v>23878</v>
      </c>
      <c r="D746" s="207" t="str">
        <f>+INDEX([2]REPORTE_SEG_EXPEDIENTES!$F$1:$F$3006,MATCH(Tabla13[[#This Row],[REGISTRO]],[2]REPORTE_SEG_EXPEDIENTES!$B$1:$B$3006,0))</f>
        <v>31/07/2023</v>
      </c>
      <c r="E746" s="207"/>
      <c r="F746" s="183" t="s">
        <v>11977</v>
      </c>
      <c r="G746" s="207">
        <v>45225</v>
      </c>
      <c r="H746" s="207">
        <v>45225</v>
      </c>
      <c r="I746" s="207">
        <f t="shared" si="21"/>
        <v>45146</v>
      </c>
      <c r="J746" s="328" t="e">
        <f>IF(I746="-","NO ES TUPA",IF(Tabla5[[#This Row],[FECHA FIRMA]]&lt;=Tabla5[[#This Row],[FECHA DE PLAZO MAXIMO DE ATENCION]],"SI","NO"))</f>
        <v>#VALUE!</v>
      </c>
      <c r="K746" s="207"/>
      <c r="L746" s="185" t="str">
        <f>IFERROR(VLOOKUP(K746,[1]Hoja1!$B$2:$F$14234,2,FALSE),"")</f>
        <v/>
      </c>
      <c r="M746" s="185" t="str">
        <f>IFERROR(VLOOKUP(K746,[1]Hoja1!$B$2:$F$14234,3,FALSE),"")</f>
        <v/>
      </c>
      <c r="N746" s="185" t="str">
        <f>IFERROR(VLOOKUP(K746,[1]Hoja1!$B$2:$F$14234,4,FALSE),"")</f>
        <v/>
      </c>
      <c r="O746" s="193" t="s">
        <v>23879</v>
      </c>
      <c r="P746" s="185" t="s">
        <v>14894</v>
      </c>
      <c r="Q746" s="185"/>
      <c r="R746" s="185"/>
      <c r="S746" s="185"/>
      <c r="T746" s="185" t="s">
        <v>19113</v>
      </c>
      <c r="U746" s="185"/>
      <c r="V746" s="185" t="s">
        <v>1981</v>
      </c>
      <c r="W746" s="185"/>
      <c r="X746" s="185"/>
      <c r="Y746" s="191"/>
      <c r="Z746" s="187"/>
      <c r="AA746" s="166"/>
      <c r="AB746" s="166" t="s">
        <v>21489</v>
      </c>
      <c r="AC746" s="166"/>
      <c r="AD746" s="166"/>
      <c r="AE746" s="166"/>
      <c r="AF746" s="166"/>
      <c r="AG746" s="166"/>
      <c r="AH746" s="166"/>
      <c r="AI746" s="166"/>
      <c r="AJ746" s="169"/>
      <c r="AK746" s="169"/>
      <c r="AL746" s="169"/>
      <c r="AM746" s="169"/>
      <c r="AN746" s="169"/>
      <c r="AO746" s="166"/>
      <c r="AP746" s="187"/>
      <c r="AQ746" s="180"/>
    </row>
    <row r="747" spans="1:43" s="189" customFormat="1" ht="24.75" customHeight="1" x14ac:dyDescent="0.2">
      <c r="A747" s="180">
        <v>746</v>
      </c>
      <c r="B747" s="181" t="s">
        <v>23880</v>
      </c>
      <c r="C747" s="182" t="s">
        <v>23881</v>
      </c>
      <c r="D747" s="207" t="str">
        <f>+INDEX([2]REPORTE_SEG_EXPEDIENTES!$F$1:$F$3006,MATCH(Tabla13[[#This Row],[REGISTRO]],[2]REPORTE_SEG_EXPEDIENTES!$B$1:$B$3006,0))</f>
        <v>25/05/2022</v>
      </c>
      <c r="E747" s="207"/>
      <c r="F747" s="183" t="s">
        <v>11977</v>
      </c>
      <c r="G747" s="207">
        <v>45226</v>
      </c>
      <c r="H747" s="207">
        <v>45226</v>
      </c>
      <c r="I747" s="207">
        <f t="shared" si="21"/>
        <v>44708</v>
      </c>
      <c r="J747" s="328" t="e">
        <f>IF(I747="-","NO ES TUPA",IF(Tabla5[[#This Row],[FECHA FIRMA]]&lt;=Tabla5[[#This Row],[FECHA DE PLAZO MAXIMO DE ATENCION]],"SI","NO"))</f>
        <v>#VALUE!</v>
      </c>
      <c r="K747" s="207">
        <v>20035</v>
      </c>
      <c r="L747" s="185" t="str">
        <f>IFERROR(VLOOKUP(K747,[1]Hoja1!$B$2:$F$14234,2,FALSE),"")</f>
        <v>VICTORIA</v>
      </c>
      <c r="M747" s="185" t="str">
        <f>IFERROR(VLOOKUP(K747,[1]Hoja1!$B$2:$F$14234,3,FALSE),"")</f>
        <v>HO-20035-CM</v>
      </c>
      <c r="N747" s="185" t="str">
        <f>IFERROR(VLOOKUP(K747,[1]Hoja1!$B$2:$F$14234,4,FALSE),"")</f>
        <v>TRANSPORTES ANGHELLO S.A.C.</v>
      </c>
      <c r="O747" s="193" t="s">
        <v>23882</v>
      </c>
      <c r="P747" s="185" t="s">
        <v>14894</v>
      </c>
      <c r="Q747" s="185" t="s">
        <v>19598</v>
      </c>
      <c r="R747" s="185"/>
      <c r="S747" s="185" t="s">
        <v>19598</v>
      </c>
      <c r="T747" s="185" t="s">
        <v>21456</v>
      </c>
      <c r="U747" s="185" t="s">
        <v>22817</v>
      </c>
      <c r="V747" s="185" t="s">
        <v>1981</v>
      </c>
      <c r="W747" s="185"/>
      <c r="X747" s="185"/>
      <c r="Y747" s="191"/>
      <c r="Z747" s="187"/>
      <c r="AA747" s="166" t="s">
        <v>21489</v>
      </c>
      <c r="AB747" s="166"/>
      <c r="AC747" s="166"/>
      <c r="AD747" s="166"/>
      <c r="AE747" s="166"/>
      <c r="AF747" s="166"/>
      <c r="AG747" s="166"/>
      <c r="AH747" s="166"/>
      <c r="AI747" s="166"/>
      <c r="AJ747" s="169"/>
      <c r="AK747" s="169"/>
      <c r="AL747" s="169"/>
      <c r="AM747" s="169" t="s">
        <v>21489</v>
      </c>
      <c r="AN747" s="169"/>
      <c r="AO747" s="166"/>
      <c r="AP747" s="187"/>
      <c r="AQ747" s="180"/>
    </row>
    <row r="748" spans="1:43" s="189" customFormat="1" ht="24.75" customHeight="1" x14ac:dyDescent="0.2">
      <c r="A748" s="180">
        <v>747</v>
      </c>
      <c r="B748" s="181" t="s">
        <v>23883</v>
      </c>
      <c r="C748" s="182" t="s">
        <v>23884</v>
      </c>
      <c r="D748" s="207" t="str">
        <f>+INDEX([2]REPORTE_SEG_EXPEDIENTES!$F$1:$F$3006,MATCH(Tabla13[[#This Row],[REGISTRO]],[2]REPORTE_SEG_EXPEDIENTES!$B$1:$B$3006,0))</f>
        <v>28/09/2023</v>
      </c>
      <c r="E748" s="207"/>
      <c r="F748" s="183" t="s">
        <v>11977</v>
      </c>
      <c r="G748" s="207">
        <v>45226</v>
      </c>
      <c r="H748" s="207">
        <v>45226</v>
      </c>
      <c r="I748" s="207">
        <f t="shared" si="21"/>
        <v>45204</v>
      </c>
      <c r="J748" s="328" t="e">
        <f>IF(I748="-","NO ES TUPA",IF(Tabla5[[#This Row],[FECHA FIRMA]]&lt;=Tabla5[[#This Row],[FECHA DE PLAZO MAXIMO DE ATENCION]],"SI","NO"))</f>
        <v>#VALUE!</v>
      </c>
      <c r="K748" s="207">
        <v>2023</v>
      </c>
      <c r="L748" s="185" t="str">
        <f>IFERROR(VLOOKUP(K748,[1]Hoja1!$B$2:$F$14234,2,FALSE),"")</f>
        <v>PLEBEYO</v>
      </c>
      <c r="M748" s="185" t="str">
        <f>IFERROR(VLOOKUP(K748,[1]Hoja1!$B$2:$F$14234,3,FALSE),"")</f>
        <v>CE-2023-PM</v>
      </c>
      <c r="N748" s="185" t="str">
        <f>IFERROR(VLOOKUP(K748,[1]Hoja1!$B$2:$F$14234,4,FALSE),"")</f>
        <v>PESQUERA E &amp; M S.A.C.</v>
      </c>
      <c r="O748" s="193" t="s">
        <v>23885</v>
      </c>
      <c r="P748" s="185" t="s">
        <v>14894</v>
      </c>
      <c r="Q748" s="185"/>
      <c r="R748" s="185"/>
      <c r="S748" s="185"/>
      <c r="T748" s="185" t="s">
        <v>179</v>
      </c>
      <c r="U748" s="185"/>
      <c r="V748" s="185" t="s">
        <v>21444</v>
      </c>
      <c r="W748" s="185"/>
      <c r="X748" s="185"/>
      <c r="Y748" s="191"/>
      <c r="Z748" s="187"/>
      <c r="AA748" s="166" t="s">
        <v>21489</v>
      </c>
      <c r="AB748" s="166"/>
      <c r="AC748" s="166"/>
      <c r="AD748" s="166"/>
      <c r="AE748" s="166"/>
      <c r="AF748" s="166"/>
      <c r="AG748" s="166"/>
      <c r="AH748" s="166"/>
      <c r="AI748" s="166"/>
      <c r="AJ748" s="169"/>
      <c r="AK748" s="169"/>
      <c r="AL748" s="169"/>
      <c r="AM748" s="169" t="s">
        <v>21489</v>
      </c>
      <c r="AN748" s="169"/>
      <c r="AO748" s="166"/>
      <c r="AP748" s="187"/>
      <c r="AQ748" s="180"/>
    </row>
    <row r="749" spans="1:43" s="189" customFormat="1" ht="24.75" customHeight="1" x14ac:dyDescent="0.2">
      <c r="A749" s="180">
        <v>748</v>
      </c>
      <c r="B749" s="181" t="s">
        <v>23886</v>
      </c>
      <c r="C749" s="182" t="s">
        <v>23887</v>
      </c>
      <c r="D749" s="207" t="str">
        <f>+INDEX([2]REPORTE_SEG_EXPEDIENTES!$F$1:$F$3006,MATCH(Tabla13[[#This Row],[REGISTRO]],[2]REPORTE_SEG_EXPEDIENTES!$B$1:$B$3006,0))</f>
        <v>17/10/2023</v>
      </c>
      <c r="E749" s="207"/>
      <c r="F749" s="183" t="s">
        <v>11977</v>
      </c>
      <c r="G749" s="207">
        <v>45230</v>
      </c>
      <c r="H749" s="207">
        <v>45230</v>
      </c>
      <c r="I749" s="207">
        <f t="shared" si="21"/>
        <v>45212</v>
      </c>
      <c r="J749" s="328" t="e">
        <f>IF(I749="-","NO ES TUPA",IF(Tabla5[[#This Row],[FECHA FIRMA]]&lt;=Tabla5[[#This Row],[FECHA DE PLAZO MAXIMO DE ATENCION]],"SI","NO"))</f>
        <v>#VALUE!</v>
      </c>
      <c r="K749" s="207"/>
      <c r="L749" s="185" t="str">
        <f>IFERROR(VLOOKUP(K749,[1]Hoja1!$B$2:$F$14234,2,FALSE),"")</f>
        <v/>
      </c>
      <c r="M749" s="185" t="str">
        <f>IFERROR(VLOOKUP(K749,[1]Hoja1!$B$2:$F$14234,3,FALSE),"")</f>
        <v/>
      </c>
      <c r="N749" s="185" t="str">
        <f>IFERROR(VLOOKUP(K749,[1]Hoja1!$B$2:$F$14234,4,FALSE),"")</f>
        <v/>
      </c>
      <c r="O749" s="193" t="s">
        <v>23888</v>
      </c>
      <c r="P749" s="185" t="s">
        <v>14894</v>
      </c>
      <c r="Q749" s="185" t="s">
        <v>23</v>
      </c>
      <c r="R749" s="185" t="s">
        <v>21541</v>
      </c>
      <c r="S749" s="185" t="s">
        <v>21542</v>
      </c>
      <c r="T749" s="185" t="s">
        <v>19118</v>
      </c>
      <c r="U749" s="185"/>
      <c r="V749" s="185" t="s">
        <v>1981</v>
      </c>
      <c r="W749" s="185"/>
      <c r="X749" s="185"/>
      <c r="Y749" s="191"/>
      <c r="Z749" s="187"/>
      <c r="AA749" s="166" t="s">
        <v>21489</v>
      </c>
      <c r="AB749" s="166" t="s">
        <v>21489</v>
      </c>
      <c r="AC749" s="166"/>
      <c r="AD749" s="166"/>
      <c r="AE749" s="166"/>
      <c r="AF749" s="166"/>
      <c r="AG749" s="166"/>
      <c r="AH749" s="166"/>
      <c r="AI749" s="166"/>
      <c r="AJ749" s="169"/>
      <c r="AK749" s="169"/>
      <c r="AL749" s="169"/>
      <c r="AM749" s="169"/>
      <c r="AN749" s="169"/>
      <c r="AO749" s="166"/>
      <c r="AP749" s="187"/>
      <c r="AQ749" s="180"/>
    </row>
    <row r="750" spans="1:43" s="189" customFormat="1" ht="24.75" customHeight="1" x14ac:dyDescent="0.2">
      <c r="A750" s="180">
        <v>749</v>
      </c>
      <c r="B750" s="181" t="s">
        <v>23889</v>
      </c>
      <c r="C750" s="182" t="s">
        <v>23890</v>
      </c>
      <c r="D750" s="207" t="str">
        <f>+INDEX([2]REPORTE_SEG_EXPEDIENTES!$F$1:$F$3006,MATCH(Tabla13[[#This Row],[REGISTRO]],[2]REPORTE_SEG_EXPEDIENTES!$B$1:$B$3006,0))</f>
        <v>24/10/2023</v>
      </c>
      <c r="E750" s="207"/>
      <c r="F750" s="183" t="s">
        <v>11977</v>
      </c>
      <c r="G750" s="207">
        <v>45230</v>
      </c>
      <c r="H750" s="207">
        <v>45230</v>
      </c>
      <c r="I750" s="207">
        <f t="shared" si="21"/>
        <v>45225</v>
      </c>
      <c r="J750" s="328" t="e">
        <f>IF(I750="-","NO ES TUPA",IF(Tabla5[[#This Row],[FECHA FIRMA]]&lt;=Tabla5[[#This Row],[FECHA DE PLAZO MAXIMO DE ATENCION]],"SI","NO"))</f>
        <v>#VALUE!</v>
      </c>
      <c r="K750" s="207"/>
      <c r="L750" s="185" t="str">
        <f>IFERROR(VLOOKUP(K750,[1]Hoja1!$B$2:$F$14234,2,FALSE),"")</f>
        <v/>
      </c>
      <c r="M750" s="185" t="str">
        <f>IFERROR(VLOOKUP(K750,[1]Hoja1!$B$2:$F$14234,3,FALSE),"")</f>
        <v/>
      </c>
      <c r="N750" s="185" t="str">
        <f>IFERROR(VLOOKUP(K750,[1]Hoja1!$B$2:$F$14234,4,FALSE),"")</f>
        <v/>
      </c>
      <c r="O750" s="193" t="s">
        <v>23891</v>
      </c>
      <c r="P750" s="185" t="s">
        <v>14894</v>
      </c>
      <c r="Q750" s="185" t="s">
        <v>23</v>
      </c>
      <c r="R750" s="185" t="s">
        <v>21541</v>
      </c>
      <c r="S750" s="185" t="s">
        <v>21542</v>
      </c>
      <c r="T750" s="185" t="s">
        <v>19118</v>
      </c>
      <c r="U750" s="185"/>
      <c r="V750" s="185" t="s">
        <v>1981</v>
      </c>
      <c r="W750" s="185"/>
      <c r="X750" s="185"/>
      <c r="Y750" s="191"/>
      <c r="Z750" s="187"/>
      <c r="AA750" s="166" t="s">
        <v>21489</v>
      </c>
      <c r="AB750" s="166" t="s">
        <v>21489</v>
      </c>
      <c r="AC750" s="166"/>
      <c r="AD750" s="166"/>
      <c r="AE750" s="166"/>
      <c r="AF750" s="166"/>
      <c r="AG750" s="166"/>
      <c r="AH750" s="166"/>
      <c r="AI750" s="166"/>
      <c r="AJ750" s="169"/>
      <c r="AK750" s="169"/>
      <c r="AL750" s="169"/>
      <c r="AM750" s="169"/>
      <c r="AN750" s="169"/>
      <c r="AO750" s="166"/>
      <c r="AP750" s="187"/>
      <c r="AQ750" s="180"/>
    </row>
    <row r="751" spans="1:43" s="189" customFormat="1" ht="24.75" customHeight="1" x14ac:dyDescent="0.2">
      <c r="A751" s="180">
        <v>750</v>
      </c>
      <c r="B751" s="181" t="s">
        <v>23892</v>
      </c>
      <c r="C751" s="182" t="s">
        <v>23893</v>
      </c>
      <c r="D751" s="207" t="str">
        <f>+INDEX([2]REPORTE_SEG_EXPEDIENTES!$F$1:$F$3006,MATCH(Tabla13[[#This Row],[REGISTRO]],[2]REPORTE_SEG_EXPEDIENTES!$B$1:$B$3006,0))</f>
        <v>17/10/2023</v>
      </c>
      <c r="E751" s="207"/>
      <c r="F751" s="183" t="s">
        <v>11978</v>
      </c>
      <c r="G751" s="207">
        <v>45232</v>
      </c>
      <c r="H751" s="207">
        <v>45232</v>
      </c>
      <c r="I751" s="207">
        <f t="shared" si="21"/>
        <v>45212</v>
      </c>
      <c r="J751" s="328" t="e">
        <f>IF(I751="-","NO ES TUPA",IF(Tabla5[[#This Row],[FECHA FIRMA]]&lt;=Tabla5[[#This Row],[FECHA DE PLAZO MAXIMO DE ATENCION]],"SI","NO"))</f>
        <v>#VALUE!</v>
      </c>
      <c r="K751" s="218"/>
      <c r="L751" s="185" t="str">
        <f>IFERROR(VLOOKUP(K751,[1]Hoja1!$B$2:$F$14234,2,FALSE),"")</f>
        <v/>
      </c>
      <c r="M751" s="185" t="str">
        <f>IFERROR(VLOOKUP(K751,[1]Hoja1!$B$2:$F$14234,3,FALSE),"")</f>
        <v/>
      </c>
      <c r="N751" s="185" t="str">
        <f>IFERROR(VLOOKUP(K751,[1]Hoja1!$B$2:$F$14234,4,FALSE),"")</f>
        <v/>
      </c>
      <c r="O751" s="193" t="s">
        <v>23894</v>
      </c>
      <c r="P751" s="185" t="s">
        <v>14894</v>
      </c>
      <c r="Q751" s="185" t="s">
        <v>23</v>
      </c>
      <c r="R751" s="185" t="s">
        <v>21541</v>
      </c>
      <c r="S751" s="185" t="s">
        <v>21542</v>
      </c>
      <c r="T751" s="185" t="s">
        <v>19118</v>
      </c>
      <c r="U751" s="185"/>
      <c r="V751" s="185" t="s">
        <v>1981</v>
      </c>
      <c r="W751" s="185"/>
      <c r="X751" s="185"/>
      <c r="Y751" s="191"/>
      <c r="Z751" s="187"/>
      <c r="AA751" s="166" t="s">
        <v>21489</v>
      </c>
      <c r="AB751" s="166" t="s">
        <v>21489</v>
      </c>
      <c r="AC751" s="166"/>
      <c r="AD751" s="166"/>
      <c r="AE751" s="166"/>
      <c r="AF751" s="166"/>
      <c r="AG751" s="166"/>
      <c r="AH751" s="166"/>
      <c r="AI751" s="166"/>
      <c r="AJ751" s="169"/>
      <c r="AK751" s="169"/>
      <c r="AL751" s="169"/>
      <c r="AM751" s="169"/>
      <c r="AN751" s="169"/>
      <c r="AO751" s="166"/>
      <c r="AP751" s="187"/>
      <c r="AQ751" s="180"/>
    </row>
    <row r="752" spans="1:43" s="189" customFormat="1" ht="24.75" customHeight="1" x14ac:dyDescent="0.2">
      <c r="A752" s="180">
        <v>751</v>
      </c>
      <c r="B752" s="181" t="s">
        <v>23895</v>
      </c>
      <c r="C752" s="182" t="s">
        <v>23896</v>
      </c>
      <c r="D752" s="207" t="str">
        <f>+INDEX([2]REPORTE_SEG_EXPEDIENTES!$F$1:$F$3006,MATCH(Tabla13[[#This Row],[REGISTRO]],[2]REPORTE_SEG_EXPEDIENTES!$B$1:$B$3006,0))</f>
        <v>17/10/2023</v>
      </c>
      <c r="E752" s="207"/>
      <c r="F752" s="183" t="s">
        <v>11978</v>
      </c>
      <c r="G752" s="207">
        <v>45232</v>
      </c>
      <c r="H752" s="207">
        <v>45232</v>
      </c>
      <c r="I752" s="207">
        <f t="shared" si="21"/>
        <v>45212</v>
      </c>
      <c r="J752" s="328" t="e">
        <f>IF(I752="-","NO ES TUPA",IF(Tabla5[[#This Row],[FECHA FIRMA]]&lt;=Tabla5[[#This Row],[FECHA DE PLAZO MAXIMO DE ATENCION]],"SI","NO"))</f>
        <v>#VALUE!</v>
      </c>
      <c r="K752" s="218"/>
      <c r="L752" s="185" t="str">
        <f>IFERROR(VLOOKUP(K752,[1]Hoja1!$B$2:$F$14234,2,FALSE),"")</f>
        <v/>
      </c>
      <c r="M752" s="185" t="str">
        <f>IFERROR(VLOOKUP(K752,[1]Hoja1!$B$2:$F$14234,3,FALSE),"")</f>
        <v/>
      </c>
      <c r="N752" s="185" t="str">
        <f>IFERROR(VLOOKUP(K752,[1]Hoja1!$B$2:$F$14234,4,FALSE),"")</f>
        <v/>
      </c>
      <c r="O752" s="193" t="s">
        <v>23897</v>
      </c>
      <c r="P752" s="185" t="s">
        <v>14894</v>
      </c>
      <c r="Q752" s="185" t="s">
        <v>23</v>
      </c>
      <c r="R752" s="185" t="s">
        <v>21541</v>
      </c>
      <c r="S752" s="185" t="s">
        <v>21542</v>
      </c>
      <c r="T752" s="185" t="s">
        <v>19118</v>
      </c>
      <c r="U752" s="185"/>
      <c r="V752" s="185" t="s">
        <v>1981</v>
      </c>
      <c r="W752" s="185"/>
      <c r="X752" s="185"/>
      <c r="Y752" s="191"/>
      <c r="Z752" s="187"/>
      <c r="AA752" s="166" t="s">
        <v>21489</v>
      </c>
      <c r="AB752" s="166" t="s">
        <v>21489</v>
      </c>
      <c r="AC752" s="166"/>
      <c r="AD752" s="166"/>
      <c r="AE752" s="166"/>
      <c r="AF752" s="166"/>
      <c r="AG752" s="166"/>
      <c r="AH752" s="166"/>
      <c r="AI752" s="166"/>
      <c r="AJ752" s="169"/>
      <c r="AK752" s="169"/>
      <c r="AL752" s="169"/>
      <c r="AM752" s="169"/>
      <c r="AN752" s="169"/>
      <c r="AO752" s="166"/>
      <c r="AP752" s="187"/>
      <c r="AQ752" s="180"/>
    </row>
    <row r="753" spans="1:43" s="189" customFormat="1" ht="24.75" customHeight="1" x14ac:dyDescent="0.2">
      <c r="A753" s="180">
        <v>752</v>
      </c>
      <c r="B753" s="181" t="s">
        <v>23898</v>
      </c>
      <c r="C753" s="182" t="s">
        <v>23899</v>
      </c>
      <c r="D753" s="207" t="str">
        <f>+INDEX([2]REPORTE_SEG_EXPEDIENTES!$F$1:$F$3006,MATCH(Tabla13[[#This Row],[REGISTRO]],[2]REPORTE_SEG_EXPEDIENTES!$B$1:$B$3006,0))</f>
        <v>17/10/2023</v>
      </c>
      <c r="E753" s="207"/>
      <c r="F753" s="183" t="s">
        <v>11978</v>
      </c>
      <c r="G753" s="207">
        <v>45232</v>
      </c>
      <c r="H753" s="207">
        <v>45232</v>
      </c>
      <c r="I753" s="207">
        <f t="shared" si="21"/>
        <v>45212</v>
      </c>
      <c r="J753" s="328" t="e">
        <f>IF(I753="-","NO ES TUPA",IF(Tabla5[[#This Row],[FECHA FIRMA]]&lt;=Tabla5[[#This Row],[FECHA DE PLAZO MAXIMO DE ATENCION]],"SI","NO"))</f>
        <v>#VALUE!</v>
      </c>
      <c r="K753" s="218"/>
      <c r="L753" s="185" t="str">
        <f>IFERROR(VLOOKUP(K753,[1]Hoja1!$B$2:$F$14234,2,FALSE),"")</f>
        <v/>
      </c>
      <c r="M753" s="185" t="str">
        <f>IFERROR(VLOOKUP(K753,[1]Hoja1!$B$2:$F$14234,3,FALSE),"")</f>
        <v/>
      </c>
      <c r="N753" s="185" t="str">
        <f>IFERROR(VLOOKUP(K753,[1]Hoja1!$B$2:$F$14234,4,FALSE),"")</f>
        <v/>
      </c>
      <c r="O753" s="193" t="s">
        <v>23900</v>
      </c>
      <c r="P753" s="185" t="s">
        <v>14894</v>
      </c>
      <c r="Q753" s="185" t="s">
        <v>23</v>
      </c>
      <c r="R753" s="185" t="s">
        <v>21541</v>
      </c>
      <c r="S753" s="185" t="s">
        <v>21542</v>
      </c>
      <c r="T753" s="185" t="s">
        <v>19118</v>
      </c>
      <c r="U753" s="185"/>
      <c r="V753" s="185" t="s">
        <v>1981</v>
      </c>
      <c r="W753" s="185"/>
      <c r="X753" s="185"/>
      <c r="Y753" s="191"/>
      <c r="Z753" s="187"/>
      <c r="AA753" s="166" t="s">
        <v>21489</v>
      </c>
      <c r="AB753" s="166" t="s">
        <v>21489</v>
      </c>
      <c r="AC753" s="166"/>
      <c r="AD753" s="166"/>
      <c r="AE753" s="166"/>
      <c r="AF753" s="166"/>
      <c r="AG753" s="166"/>
      <c r="AH753" s="166"/>
      <c r="AI753" s="166"/>
      <c r="AJ753" s="169"/>
      <c r="AK753" s="169"/>
      <c r="AL753" s="169"/>
      <c r="AM753" s="169"/>
      <c r="AN753" s="169"/>
      <c r="AO753" s="166"/>
      <c r="AP753" s="187"/>
      <c r="AQ753" s="180"/>
    </row>
    <row r="754" spans="1:43" s="189" customFormat="1" ht="24.75" customHeight="1" x14ac:dyDescent="0.2">
      <c r="A754" s="180">
        <v>753</v>
      </c>
      <c r="B754" s="181" t="s">
        <v>23901</v>
      </c>
      <c r="C754" s="182" t="s">
        <v>23902</v>
      </c>
      <c r="D754" s="207" t="str">
        <f>+INDEX([2]REPORTE_SEG_EXPEDIENTES!$F$1:$F$3006,MATCH(Tabla13[[#This Row],[REGISTRO]],[2]REPORTE_SEG_EXPEDIENTES!$B$1:$B$3006,0))</f>
        <v>11/04/2023</v>
      </c>
      <c r="E754" s="207"/>
      <c r="F754" s="183" t="s">
        <v>11978</v>
      </c>
      <c r="G754" s="207">
        <v>45233</v>
      </c>
      <c r="H754" s="207">
        <v>45233</v>
      </c>
      <c r="I754" s="207">
        <f t="shared" si="21"/>
        <v>45062</v>
      </c>
      <c r="J754" s="328" t="e">
        <f>IF(I754="-","NO ES TUPA",IF(Tabla5[[#This Row],[FECHA FIRMA]]&lt;=Tabla5[[#This Row],[FECHA DE PLAZO MAXIMO DE ATENCION]],"SI","NO"))</f>
        <v>#VALUE!</v>
      </c>
      <c r="K754" s="218"/>
      <c r="L754" s="185" t="str">
        <f>IFERROR(VLOOKUP(K754,[1]Hoja1!$B$2:$F$14234,2,FALSE),"")</f>
        <v/>
      </c>
      <c r="M754" s="185" t="str">
        <f>IFERROR(VLOOKUP(K754,[1]Hoja1!$B$2:$F$14234,3,FALSE),"")</f>
        <v/>
      </c>
      <c r="N754" s="185" t="str">
        <f>IFERROR(VLOOKUP(K754,[1]Hoja1!$B$2:$F$14234,4,FALSE),"")</f>
        <v/>
      </c>
      <c r="O754" s="193" t="s">
        <v>23903</v>
      </c>
      <c r="P754" s="185" t="s">
        <v>15859</v>
      </c>
      <c r="Q754" s="185"/>
      <c r="R754" s="185"/>
      <c r="S754" s="185"/>
      <c r="T754" s="185" t="s">
        <v>21447</v>
      </c>
      <c r="U754" s="185"/>
      <c r="V754" s="185" t="s">
        <v>1981</v>
      </c>
      <c r="W754" s="185"/>
      <c r="X754" s="185"/>
      <c r="Y754" s="191"/>
      <c r="Z754" s="187"/>
      <c r="AA754" s="166"/>
      <c r="AB754" s="166"/>
      <c r="AC754" s="166" t="s">
        <v>21489</v>
      </c>
      <c r="AD754" s="166"/>
      <c r="AE754" s="166" t="s">
        <v>21489</v>
      </c>
      <c r="AF754" s="166"/>
      <c r="AG754" s="166"/>
      <c r="AH754" s="166"/>
      <c r="AI754" s="166"/>
      <c r="AJ754" s="169"/>
      <c r="AK754" s="169"/>
      <c r="AL754" s="169"/>
      <c r="AM754" s="169"/>
      <c r="AN754" s="169"/>
      <c r="AO754" s="166"/>
      <c r="AP754" s="187"/>
      <c r="AQ754" s="180"/>
    </row>
    <row r="755" spans="1:43" s="189" customFormat="1" ht="24.75" customHeight="1" x14ac:dyDescent="0.2">
      <c r="A755" s="180">
        <v>754</v>
      </c>
      <c r="B755" s="181" t="s">
        <v>23904</v>
      </c>
      <c r="C755" s="182" t="s">
        <v>23905</v>
      </c>
      <c r="D755" s="207" t="str">
        <f>+INDEX([2]REPORTE_SEG_EXPEDIENTES!$F$1:$F$3006,MATCH(Tabla13[[#This Row],[REGISTRO]],[2]REPORTE_SEG_EXPEDIENTES!$B$1:$B$3006,0))</f>
        <v>26/10/2023</v>
      </c>
      <c r="E755" s="207"/>
      <c r="F755" s="183" t="s">
        <v>11978</v>
      </c>
      <c r="G755" s="207">
        <v>45233</v>
      </c>
      <c r="H755" s="207">
        <v>45233</v>
      </c>
      <c r="I755" s="207">
        <f t="shared" si="21"/>
        <v>45229</v>
      </c>
      <c r="J755" s="328" t="e">
        <f>IF(I755="-","NO ES TUPA",IF(Tabla5[[#This Row],[FECHA FIRMA]]&lt;=Tabla5[[#This Row],[FECHA DE PLAZO MAXIMO DE ATENCION]],"SI","NO"))</f>
        <v>#VALUE!</v>
      </c>
      <c r="K755" s="218"/>
      <c r="L755" s="185" t="str">
        <f>IFERROR(VLOOKUP(K755,[1]Hoja1!$B$2:$F$14234,2,FALSE),"")</f>
        <v/>
      </c>
      <c r="M755" s="185" t="str">
        <f>IFERROR(VLOOKUP(K755,[1]Hoja1!$B$2:$F$14234,3,FALSE),"")</f>
        <v/>
      </c>
      <c r="N755" s="185" t="str">
        <f>IFERROR(VLOOKUP(K755,[1]Hoja1!$B$2:$F$14234,4,FALSE),"")</f>
        <v/>
      </c>
      <c r="O755" s="193" t="s">
        <v>23906</v>
      </c>
      <c r="P755" s="185" t="s">
        <v>14894</v>
      </c>
      <c r="Q755" s="185"/>
      <c r="R755" s="185"/>
      <c r="S755" s="185"/>
      <c r="T755" s="185" t="s">
        <v>179</v>
      </c>
      <c r="U755" s="185" t="s">
        <v>23907</v>
      </c>
      <c r="V755" s="185" t="s">
        <v>21444</v>
      </c>
      <c r="W755" s="185"/>
      <c r="X755" s="185"/>
      <c r="Y755" s="191"/>
      <c r="Z755" s="187"/>
      <c r="AA755" s="166"/>
      <c r="AB755" s="166" t="s">
        <v>21663</v>
      </c>
      <c r="AC755" s="166"/>
      <c r="AD755" s="166"/>
      <c r="AE755" s="166"/>
      <c r="AF755" s="166"/>
      <c r="AG755" s="166"/>
      <c r="AH755" s="166"/>
      <c r="AI755" s="166"/>
      <c r="AJ755" s="169"/>
      <c r="AK755" s="169"/>
      <c r="AL755" s="169"/>
      <c r="AM755" s="169"/>
      <c r="AN755" s="169"/>
      <c r="AO755" s="166"/>
      <c r="AP755" s="187"/>
      <c r="AQ755" s="180"/>
    </row>
    <row r="756" spans="1:43" s="189" customFormat="1" ht="24.75" customHeight="1" x14ac:dyDescent="0.2">
      <c r="A756" s="180">
        <v>755</v>
      </c>
      <c r="B756" s="181" t="s">
        <v>23908</v>
      </c>
      <c r="C756" s="182" t="s">
        <v>23909</v>
      </c>
      <c r="D756" s="207" t="str">
        <f>+INDEX([2]REPORTE_SEG_EXPEDIENTES!$F$1:$F$3006,MATCH(Tabla13[[#This Row],[REGISTRO]],[2]REPORTE_SEG_EXPEDIENTES!$B$1:$B$3006,0))</f>
        <v>17/10/2023</v>
      </c>
      <c r="E756" s="207"/>
      <c r="F756" s="183" t="s">
        <v>11978</v>
      </c>
      <c r="G756" s="207">
        <v>45233</v>
      </c>
      <c r="H756" s="207">
        <v>45233</v>
      </c>
      <c r="I756" s="207">
        <f t="shared" si="21"/>
        <v>45212</v>
      </c>
      <c r="J756" s="328" t="e">
        <f>IF(I756="-","NO ES TUPA",IF(Tabla5[[#This Row],[FECHA FIRMA]]&lt;=Tabla5[[#This Row],[FECHA DE PLAZO MAXIMO DE ATENCION]],"SI","NO"))</f>
        <v>#VALUE!</v>
      </c>
      <c r="K756" s="218"/>
      <c r="L756" s="185" t="str">
        <f>IFERROR(VLOOKUP(K756,[1]Hoja1!$B$2:$F$14234,2,FALSE),"")</f>
        <v/>
      </c>
      <c r="M756" s="185" t="str">
        <f>IFERROR(VLOOKUP(K756,[1]Hoja1!$B$2:$F$14234,3,FALSE),"")</f>
        <v/>
      </c>
      <c r="N756" s="185" t="str">
        <f>IFERROR(VLOOKUP(K756,[1]Hoja1!$B$2:$F$14234,4,FALSE),"")</f>
        <v/>
      </c>
      <c r="O756" s="193" t="s">
        <v>23910</v>
      </c>
      <c r="P756" s="185" t="s">
        <v>14894</v>
      </c>
      <c r="Q756" s="185"/>
      <c r="R756" s="185"/>
      <c r="S756" s="185"/>
      <c r="T756" s="185" t="s">
        <v>179</v>
      </c>
      <c r="U756" s="185" t="s">
        <v>23907</v>
      </c>
      <c r="V756" s="185" t="s">
        <v>21444</v>
      </c>
      <c r="W756" s="185"/>
      <c r="X756" s="185"/>
      <c r="Y756" s="191"/>
      <c r="Z756" s="187"/>
      <c r="AA756" s="166"/>
      <c r="AB756" s="166" t="s">
        <v>21489</v>
      </c>
      <c r="AC756" s="166"/>
      <c r="AD756" s="166"/>
      <c r="AE756" s="166"/>
      <c r="AF756" s="166"/>
      <c r="AG756" s="166"/>
      <c r="AH756" s="166"/>
      <c r="AI756" s="166"/>
      <c r="AJ756" s="169"/>
      <c r="AK756" s="169"/>
      <c r="AL756" s="169"/>
      <c r="AM756" s="169"/>
      <c r="AN756" s="169"/>
      <c r="AO756" s="166"/>
      <c r="AP756" s="187"/>
      <c r="AQ756" s="180"/>
    </row>
    <row r="757" spans="1:43" s="189" customFormat="1" ht="24.75" customHeight="1" x14ac:dyDescent="0.2">
      <c r="A757" s="180">
        <v>756</v>
      </c>
      <c r="B757" s="181" t="s">
        <v>23911</v>
      </c>
      <c r="C757" s="182" t="s">
        <v>23912</v>
      </c>
      <c r="D757" s="207" t="str">
        <f>+INDEX([2]REPORTE_SEG_EXPEDIENTES!$F$1:$F$3006,MATCH(Tabla13[[#This Row],[REGISTRO]],[2]REPORTE_SEG_EXPEDIENTES!$B$1:$B$3006,0))</f>
        <v>17/07/2023</v>
      </c>
      <c r="E757" s="207"/>
      <c r="F757" s="183" t="s">
        <v>11978</v>
      </c>
      <c r="G757" s="207">
        <v>45233</v>
      </c>
      <c r="H757" s="207">
        <v>45233</v>
      </c>
      <c r="I757" s="207">
        <f t="shared" si="21"/>
        <v>45120</v>
      </c>
      <c r="J757" s="328" t="e">
        <f>IF(I757="-","NO ES TUPA",IF(Tabla5[[#This Row],[FECHA FIRMA]]&lt;=Tabla5[[#This Row],[FECHA DE PLAZO MAXIMO DE ATENCION]],"SI","NO"))</f>
        <v>#VALUE!</v>
      </c>
      <c r="K757" s="218"/>
      <c r="L757" s="185" t="str">
        <f>IFERROR(VLOOKUP(K757,[1]Hoja1!$B$2:$F$14234,2,FALSE),"")</f>
        <v/>
      </c>
      <c r="M757" s="185" t="str">
        <f>IFERROR(VLOOKUP(K757,[1]Hoja1!$B$2:$F$14234,3,FALSE),"")</f>
        <v/>
      </c>
      <c r="N757" s="185" t="str">
        <f>IFERROR(VLOOKUP(K757,[1]Hoja1!$B$2:$F$14234,4,FALSE),"")</f>
        <v/>
      </c>
      <c r="O757" s="193" t="s">
        <v>23913</v>
      </c>
      <c r="P757" s="185" t="s">
        <v>14894</v>
      </c>
      <c r="Q757" s="185"/>
      <c r="R757" s="185"/>
      <c r="S757" s="185"/>
      <c r="T757" s="185" t="s">
        <v>19113</v>
      </c>
      <c r="U757" s="185"/>
      <c r="V757" s="185" t="s">
        <v>1981</v>
      </c>
      <c r="W757" s="185"/>
      <c r="X757" s="185" t="s">
        <v>19419</v>
      </c>
      <c r="Y757" s="191"/>
      <c r="Z757" s="187"/>
      <c r="AA757" s="166"/>
      <c r="AB757" s="166" t="s">
        <v>21489</v>
      </c>
      <c r="AC757" s="166"/>
      <c r="AD757" s="166"/>
      <c r="AE757" s="166"/>
      <c r="AF757" s="166"/>
      <c r="AG757" s="166"/>
      <c r="AH757" s="166"/>
      <c r="AI757" s="166"/>
      <c r="AJ757" s="169"/>
      <c r="AK757" s="169"/>
      <c r="AL757" s="169"/>
      <c r="AM757" s="169"/>
      <c r="AN757" s="169"/>
      <c r="AO757" s="166"/>
      <c r="AP757" s="187"/>
      <c r="AQ757" s="180"/>
    </row>
    <row r="758" spans="1:43" s="189" customFormat="1" ht="24.75" customHeight="1" x14ac:dyDescent="0.2">
      <c r="A758" s="180">
        <v>757</v>
      </c>
      <c r="B758" s="181" t="s">
        <v>23914</v>
      </c>
      <c r="C758" s="182" t="s">
        <v>23823</v>
      </c>
      <c r="D758" s="207" t="e">
        <f>+INDEX([2]REPORTE_SEG_EXPEDIENTES!$F$1:$F$3006,MATCH(Tabla13[[#This Row],[REGISTRO]],[2]REPORTE_SEG_EXPEDIENTES!$B$1:$B$3006,0))</f>
        <v>#N/A</v>
      </c>
      <c r="E758" s="207"/>
      <c r="F758" s="183" t="s">
        <v>11978</v>
      </c>
      <c r="G758" s="207">
        <v>45233</v>
      </c>
      <c r="H758" s="207">
        <v>45233</v>
      </c>
      <c r="I758" s="207" t="e">
        <f t="shared" si="21"/>
        <v>#N/A</v>
      </c>
      <c r="J758" s="328" t="e">
        <f>IF(I758="-","NO ES TUPA",IF(Tabla5[[#This Row],[FECHA FIRMA]]&lt;=Tabla5[[#This Row],[FECHA DE PLAZO MAXIMO DE ATENCION]],"SI","NO"))</f>
        <v>#N/A</v>
      </c>
      <c r="K758" s="218"/>
      <c r="L758" s="185" t="str">
        <f>IFERROR(VLOOKUP(K758,[1]Hoja1!$B$2:$F$14234,2,FALSE),"")</f>
        <v/>
      </c>
      <c r="M758" s="185" t="str">
        <f>IFERROR(VLOOKUP(K758,[1]Hoja1!$B$2:$F$14234,3,FALSE),"")</f>
        <v/>
      </c>
      <c r="N758" s="185" t="str">
        <f>IFERROR(VLOOKUP(K758,[1]Hoja1!$B$2:$F$14234,4,FALSE),"")</f>
        <v/>
      </c>
      <c r="O758" s="193" t="s">
        <v>23915</v>
      </c>
      <c r="P758" s="185" t="s">
        <v>14894</v>
      </c>
      <c r="Q758" s="185"/>
      <c r="R758" s="185"/>
      <c r="S758" s="185"/>
      <c r="T758" s="185" t="s">
        <v>179</v>
      </c>
      <c r="U758" s="185" t="s">
        <v>19426</v>
      </c>
      <c r="V758" s="185" t="s">
        <v>21444</v>
      </c>
      <c r="W758" s="185"/>
      <c r="X758" s="185"/>
      <c r="Y758" s="191"/>
      <c r="Z758" s="187"/>
      <c r="AA758" s="166" t="s">
        <v>21489</v>
      </c>
      <c r="AB758" s="166"/>
      <c r="AC758" s="166"/>
      <c r="AD758" s="166"/>
      <c r="AE758" s="166"/>
      <c r="AF758" s="166"/>
      <c r="AG758" s="166"/>
      <c r="AH758" s="166"/>
      <c r="AI758" s="166"/>
      <c r="AJ758" s="169"/>
      <c r="AK758" s="169"/>
      <c r="AL758" s="169"/>
      <c r="AM758" s="169"/>
      <c r="AN758" s="169"/>
      <c r="AO758" s="166"/>
      <c r="AP758" s="187"/>
      <c r="AQ758" s="180"/>
    </row>
    <row r="759" spans="1:43" s="189" customFormat="1" ht="24.75" customHeight="1" x14ac:dyDescent="0.2">
      <c r="A759" s="180">
        <v>758</v>
      </c>
      <c r="B759" s="181" t="s">
        <v>23916</v>
      </c>
      <c r="C759" s="182" t="s">
        <v>23917</v>
      </c>
      <c r="D759" s="207" t="str">
        <f>+INDEX([2]REPORTE_SEG_EXPEDIENTES!$F$1:$F$3006,MATCH(Tabla13[[#This Row],[REGISTRO]],[2]REPORTE_SEG_EXPEDIENTES!$B$1:$B$3006,0))</f>
        <v>30/10/2023</v>
      </c>
      <c r="E759" s="207"/>
      <c r="F759" s="183" t="s">
        <v>11978</v>
      </c>
      <c r="G759" s="207">
        <v>45236</v>
      </c>
      <c r="H759" s="207">
        <v>45236</v>
      </c>
      <c r="I759" s="207">
        <f t="shared" si="21"/>
        <v>45235</v>
      </c>
      <c r="J759" s="328" t="e">
        <f>IF(I759="-","NO ES TUPA",IF(Tabla5[[#This Row],[FECHA FIRMA]]&lt;=Tabla5[[#This Row],[FECHA DE PLAZO MAXIMO DE ATENCION]],"SI","NO"))</f>
        <v>#VALUE!</v>
      </c>
      <c r="K759" s="218"/>
      <c r="L759" s="185" t="str">
        <f>IFERROR(VLOOKUP(K759,[1]Hoja1!$B$2:$F$14234,2,FALSE),"")</f>
        <v/>
      </c>
      <c r="M759" s="185" t="str">
        <f>IFERROR(VLOOKUP(K759,[1]Hoja1!$B$2:$F$14234,3,FALSE),"")</f>
        <v/>
      </c>
      <c r="N759" s="185" t="str">
        <f>IFERROR(VLOOKUP(K759,[1]Hoja1!$B$2:$F$14234,4,FALSE),"")</f>
        <v/>
      </c>
      <c r="O759" s="193" t="s">
        <v>23918</v>
      </c>
      <c r="P759" s="185" t="s">
        <v>14894</v>
      </c>
      <c r="Q759" s="185" t="s">
        <v>23</v>
      </c>
      <c r="R759" s="185" t="s">
        <v>21541</v>
      </c>
      <c r="S759" s="185" t="s">
        <v>21542</v>
      </c>
      <c r="T759" s="185" t="s">
        <v>19118</v>
      </c>
      <c r="U759" s="185"/>
      <c r="V759" s="185" t="s">
        <v>1981</v>
      </c>
      <c r="W759" s="185"/>
      <c r="X759" s="185"/>
      <c r="Y759" s="191"/>
      <c r="Z759" s="187"/>
      <c r="AA759" s="166" t="s">
        <v>21489</v>
      </c>
      <c r="AB759" s="166" t="s">
        <v>21489</v>
      </c>
      <c r="AC759" s="166"/>
      <c r="AD759" s="166"/>
      <c r="AE759" s="166"/>
      <c r="AF759" s="166"/>
      <c r="AG759" s="166"/>
      <c r="AH759" s="166"/>
      <c r="AI759" s="166"/>
      <c r="AJ759" s="169"/>
      <c r="AK759" s="169"/>
      <c r="AL759" s="169"/>
      <c r="AM759" s="169"/>
      <c r="AN759" s="169"/>
      <c r="AO759" s="166"/>
      <c r="AP759" s="187"/>
      <c r="AQ759" s="180"/>
    </row>
    <row r="760" spans="1:43" s="189" customFormat="1" ht="24.75" customHeight="1" x14ac:dyDescent="0.2">
      <c r="A760" s="180">
        <v>759</v>
      </c>
      <c r="B760" s="181" t="s">
        <v>23919</v>
      </c>
      <c r="C760" s="182" t="s">
        <v>23823</v>
      </c>
      <c r="D760" s="207" t="e">
        <f>+INDEX([2]REPORTE_SEG_EXPEDIENTES!$F$1:$F$3006,MATCH(Tabla13[[#This Row],[REGISTRO]],[2]REPORTE_SEG_EXPEDIENTES!$B$1:$B$3006,0))</f>
        <v>#N/A</v>
      </c>
      <c r="E760" s="207"/>
      <c r="F760" s="183" t="s">
        <v>11978</v>
      </c>
      <c r="G760" s="207">
        <v>45236</v>
      </c>
      <c r="H760" s="207">
        <v>45236</v>
      </c>
      <c r="I760" s="207" t="e">
        <f t="shared" si="21"/>
        <v>#N/A</v>
      </c>
      <c r="J760" s="328" t="e">
        <f>IF(I760="-","NO ES TUPA",IF(Tabla5[[#This Row],[FECHA FIRMA]]&lt;=Tabla5[[#This Row],[FECHA DE PLAZO MAXIMO DE ATENCION]],"SI","NO"))</f>
        <v>#N/A</v>
      </c>
      <c r="K760" s="218"/>
      <c r="L760" s="185" t="str">
        <f>IFERROR(VLOOKUP(K760,[1]Hoja1!$B$2:$F$14234,2,FALSE),"")</f>
        <v/>
      </c>
      <c r="M760" s="185" t="str">
        <f>IFERROR(VLOOKUP(K760,[1]Hoja1!$B$2:$F$14234,3,FALSE),"")</f>
        <v/>
      </c>
      <c r="N760" s="185" t="str">
        <f>IFERROR(VLOOKUP(K760,[1]Hoja1!$B$2:$F$14234,4,FALSE),"")</f>
        <v/>
      </c>
      <c r="O760" s="193" t="s">
        <v>23920</v>
      </c>
      <c r="P760" s="185" t="s">
        <v>14894</v>
      </c>
      <c r="Q760" s="185"/>
      <c r="R760" s="185"/>
      <c r="S760" s="185"/>
      <c r="T760" s="185" t="s">
        <v>179</v>
      </c>
      <c r="U760" s="185" t="s">
        <v>23921</v>
      </c>
      <c r="V760" s="185" t="s">
        <v>21444</v>
      </c>
      <c r="W760" s="185"/>
      <c r="X760" s="185"/>
      <c r="Y760" s="191"/>
      <c r="Z760" s="187"/>
      <c r="AA760" s="166" t="s">
        <v>21489</v>
      </c>
      <c r="AB760" s="166"/>
      <c r="AC760" s="166"/>
      <c r="AD760" s="166"/>
      <c r="AE760" s="166"/>
      <c r="AF760" s="166"/>
      <c r="AG760" s="166"/>
      <c r="AH760" s="166"/>
      <c r="AI760" s="166"/>
      <c r="AJ760" s="169"/>
      <c r="AK760" s="169"/>
      <c r="AL760" s="169"/>
      <c r="AM760" s="169"/>
      <c r="AN760" s="169"/>
      <c r="AO760" s="166"/>
      <c r="AP760" s="187"/>
      <c r="AQ760" s="180"/>
    </row>
    <row r="761" spans="1:43" s="189" customFormat="1" ht="24.75" customHeight="1" x14ac:dyDescent="0.2">
      <c r="A761" s="180">
        <v>760</v>
      </c>
      <c r="B761" s="181" t="s">
        <v>23922</v>
      </c>
      <c r="C761" s="182" t="s">
        <v>23923</v>
      </c>
      <c r="D761" s="207" t="str">
        <f>+INDEX([2]REPORTE_SEG_EXPEDIENTES!$F$1:$F$3006,MATCH(Tabla13[[#This Row],[REGISTRO]],[2]REPORTE_SEG_EXPEDIENTES!$B$1:$B$3006,0))</f>
        <v>22/08/2023</v>
      </c>
      <c r="E761" s="207"/>
      <c r="F761" s="183" t="s">
        <v>11978</v>
      </c>
      <c r="G761" s="207">
        <v>45237</v>
      </c>
      <c r="H761" s="207">
        <v>45237</v>
      </c>
      <c r="I761" s="207">
        <f t="shared" si="21"/>
        <v>45160</v>
      </c>
      <c r="J761" s="328" t="e">
        <f>IF(I761="-","NO ES TUPA",IF(Tabla5[[#This Row],[FECHA FIRMA]]&lt;=Tabla5[[#This Row],[FECHA DE PLAZO MAXIMO DE ATENCION]],"SI","NO"))</f>
        <v>#VALUE!</v>
      </c>
      <c r="K761" s="185">
        <v>25026</v>
      </c>
      <c r="L761" s="185" t="str">
        <f>IFERROR(VLOOKUP(K761,[1]Hoja1!$B$2:$F$14234,2,FALSE),"")</f>
        <v>MI CARMENCITA</v>
      </c>
      <c r="M761" s="185" t="str">
        <f>IFERROR(VLOOKUP(K761,[1]Hoja1!$B$2:$F$14234,3,FALSE),"")</f>
        <v>PT-25026-CM</v>
      </c>
      <c r="N761" s="185" t="str">
        <f>IFERROR(VLOOKUP(K761,[1]Hoja1!$B$2:$F$14234,4,FALSE),"")</f>
        <v>DESEMBARCADERO PESQUERO MULTIPROPOSITO JUAN PABLO SOCIEDAD ANONIMA CERRADA</v>
      </c>
      <c r="O761" s="193" t="s">
        <v>23924</v>
      </c>
      <c r="P761" s="185" t="s">
        <v>14894</v>
      </c>
      <c r="Q761" s="185"/>
      <c r="R761" s="185"/>
      <c r="S761" s="185"/>
      <c r="T761" s="185" t="s">
        <v>78</v>
      </c>
      <c r="U761" s="185"/>
      <c r="V761" s="185" t="s">
        <v>1981</v>
      </c>
      <c r="W761" s="185" t="s">
        <v>5783</v>
      </c>
      <c r="X761" s="185" t="s">
        <v>20298</v>
      </c>
      <c r="Y761" s="191"/>
      <c r="Z761" s="187"/>
      <c r="AA761" s="166" t="s">
        <v>21489</v>
      </c>
      <c r="AB761" s="166"/>
      <c r="AC761" s="166"/>
      <c r="AD761" s="166"/>
      <c r="AE761" s="166"/>
      <c r="AF761" s="166"/>
      <c r="AG761" s="166"/>
      <c r="AH761" s="166"/>
      <c r="AI761" s="166"/>
      <c r="AJ761" s="169"/>
      <c r="AK761" s="169"/>
      <c r="AL761" s="169"/>
      <c r="AM761" s="169"/>
      <c r="AN761" s="169"/>
      <c r="AO761" s="166"/>
      <c r="AP761" s="187"/>
      <c r="AQ761" s="180"/>
    </row>
    <row r="762" spans="1:43" s="189" customFormat="1" ht="24.75" customHeight="1" x14ac:dyDescent="0.2">
      <c r="A762" s="180">
        <v>761</v>
      </c>
      <c r="B762" s="181" t="s">
        <v>23925</v>
      </c>
      <c r="C762" s="182" t="s">
        <v>23926</v>
      </c>
      <c r="D762" s="207" t="str">
        <f>+INDEX([2]REPORTE_SEG_EXPEDIENTES!$F$1:$F$3006,MATCH(Tabla13[[#This Row],[REGISTRO]],[2]REPORTE_SEG_EXPEDIENTES!$B$1:$B$3006,0))</f>
        <v>17/07/2023</v>
      </c>
      <c r="E762" s="207"/>
      <c r="F762" s="183" t="s">
        <v>11978</v>
      </c>
      <c r="G762" s="207">
        <v>45237</v>
      </c>
      <c r="H762" s="207">
        <v>45237</v>
      </c>
      <c r="I762" s="207">
        <f t="shared" si="21"/>
        <v>45120</v>
      </c>
      <c r="J762" s="328" t="e">
        <f>IF(I762="-","NO ES TUPA",IF(Tabla5[[#This Row],[FECHA FIRMA]]&lt;=Tabla5[[#This Row],[FECHA DE PLAZO MAXIMO DE ATENCION]],"SI","NO"))</f>
        <v>#VALUE!</v>
      </c>
      <c r="K762" s="185"/>
      <c r="L762" s="185" t="str">
        <f>IFERROR(VLOOKUP(K762,[1]Hoja1!$B$2:$F$14234,2,FALSE),"")</f>
        <v/>
      </c>
      <c r="M762" s="185" t="str">
        <f>IFERROR(VLOOKUP(K762,[1]Hoja1!$B$2:$F$14234,3,FALSE),"")</f>
        <v/>
      </c>
      <c r="N762" s="185" t="str">
        <f>IFERROR(VLOOKUP(K762,[1]Hoja1!$B$2:$F$14234,4,FALSE),"")</f>
        <v/>
      </c>
      <c r="O762" s="193" t="s">
        <v>23927</v>
      </c>
      <c r="P762" s="185" t="s">
        <v>14894</v>
      </c>
      <c r="Q762" s="185"/>
      <c r="R762" s="185"/>
      <c r="S762" s="185"/>
      <c r="T762" s="185" t="s">
        <v>19113</v>
      </c>
      <c r="U762" s="185"/>
      <c r="V762" s="185" t="s">
        <v>1981</v>
      </c>
      <c r="W762" s="185"/>
      <c r="X762" s="185"/>
      <c r="Y762" s="191"/>
      <c r="Z762" s="187"/>
      <c r="AA762" s="166"/>
      <c r="AB762" s="166" t="s">
        <v>21489</v>
      </c>
      <c r="AC762" s="166"/>
      <c r="AD762" s="166"/>
      <c r="AE762" s="166"/>
      <c r="AF762" s="166"/>
      <c r="AG762" s="166"/>
      <c r="AH762" s="166"/>
      <c r="AI762" s="166"/>
      <c r="AJ762" s="169"/>
      <c r="AK762" s="169"/>
      <c r="AL762" s="169"/>
      <c r="AM762" s="169"/>
      <c r="AN762" s="169"/>
      <c r="AO762" s="166"/>
      <c r="AP762" s="187"/>
      <c r="AQ762" s="180"/>
    </row>
    <row r="763" spans="1:43" s="189" customFormat="1" ht="24.75" customHeight="1" x14ac:dyDescent="0.2">
      <c r="A763" s="180">
        <v>762</v>
      </c>
      <c r="B763" s="181" t="s">
        <v>23928</v>
      </c>
      <c r="C763" s="182" t="s">
        <v>23929</v>
      </c>
      <c r="D763" s="207" t="str">
        <f>+INDEX([2]REPORTE_SEG_EXPEDIENTES!$F$1:$F$3006,MATCH(Tabla13[[#This Row],[REGISTRO]],[2]REPORTE_SEG_EXPEDIENTES!$B$1:$B$3006,0))</f>
        <v>04/08/2023</v>
      </c>
      <c r="E763" s="207"/>
      <c r="F763" s="183" t="s">
        <v>11978</v>
      </c>
      <c r="G763" s="207">
        <v>45237</v>
      </c>
      <c r="H763" s="207">
        <v>45237</v>
      </c>
      <c r="I763" s="207">
        <f t="shared" si="21"/>
        <v>45171</v>
      </c>
      <c r="J763" s="328" t="e">
        <f>IF(I763="-","NO ES TUPA",IF(Tabla5[[#This Row],[FECHA FIRMA]]&lt;=Tabla5[[#This Row],[FECHA DE PLAZO MAXIMO DE ATENCION]],"SI","NO"))</f>
        <v>#VALUE!</v>
      </c>
      <c r="K763" s="185"/>
      <c r="L763" s="185" t="str">
        <f>IFERROR(VLOOKUP(K763,[1]Hoja1!$B$2:$F$14234,2,FALSE),"")</f>
        <v/>
      </c>
      <c r="M763" s="185" t="str">
        <f>IFERROR(VLOOKUP(K763,[1]Hoja1!$B$2:$F$14234,3,FALSE),"")</f>
        <v/>
      </c>
      <c r="N763" s="185" t="str">
        <f>IFERROR(VLOOKUP(K763,[1]Hoja1!$B$2:$F$14234,4,FALSE),"")</f>
        <v/>
      </c>
      <c r="O763" s="193" t="s">
        <v>23930</v>
      </c>
      <c r="P763" s="185" t="s">
        <v>14894</v>
      </c>
      <c r="Q763" s="185"/>
      <c r="R763" s="185"/>
      <c r="S763" s="185"/>
      <c r="T763" s="185" t="s">
        <v>19113</v>
      </c>
      <c r="U763" s="185"/>
      <c r="V763" s="185" t="s">
        <v>1981</v>
      </c>
      <c r="W763" s="185"/>
      <c r="X763" s="185"/>
      <c r="Y763" s="191"/>
      <c r="Z763" s="187"/>
      <c r="AA763" s="166"/>
      <c r="AB763" s="166" t="s">
        <v>21489</v>
      </c>
      <c r="AC763" s="166"/>
      <c r="AD763" s="166"/>
      <c r="AE763" s="166"/>
      <c r="AF763" s="166"/>
      <c r="AG763" s="166"/>
      <c r="AH763" s="166"/>
      <c r="AI763" s="166"/>
      <c r="AJ763" s="169"/>
      <c r="AK763" s="169"/>
      <c r="AL763" s="169"/>
      <c r="AM763" s="169"/>
      <c r="AN763" s="169"/>
      <c r="AO763" s="166"/>
      <c r="AP763" s="187"/>
      <c r="AQ763" s="180"/>
    </row>
    <row r="764" spans="1:43" s="189" customFormat="1" ht="24.75" customHeight="1" x14ac:dyDescent="0.2">
      <c r="A764" s="180">
        <v>763</v>
      </c>
      <c r="B764" s="181" t="s">
        <v>23931</v>
      </c>
      <c r="C764" s="182" t="s">
        <v>23932</v>
      </c>
      <c r="D764" s="207" t="str">
        <f>+INDEX([2]REPORTE_SEG_EXPEDIENTES!$F$1:$F$3006,MATCH(Tabla13[[#This Row],[REGISTRO]],[2]REPORTE_SEG_EXPEDIENTES!$B$1:$B$3006,0))</f>
        <v>03/08/2023</v>
      </c>
      <c r="E764" s="207"/>
      <c r="F764" s="183" t="s">
        <v>11978</v>
      </c>
      <c r="G764" s="207">
        <v>45237</v>
      </c>
      <c r="H764" s="207">
        <v>45237</v>
      </c>
      <c r="I764" s="207">
        <f t="shared" si="21"/>
        <v>45170</v>
      </c>
      <c r="J764" s="328" t="e">
        <f>IF(I764="-","NO ES TUPA",IF(Tabla5[[#This Row],[FECHA FIRMA]]&lt;=Tabla5[[#This Row],[FECHA DE PLAZO MAXIMO DE ATENCION]],"SI","NO"))</f>
        <v>#VALUE!</v>
      </c>
      <c r="K764" s="218"/>
      <c r="L764" s="185" t="str">
        <f>IFERROR(VLOOKUP(K764,[1]Hoja1!$B$2:$F$14234,2,FALSE),"")</f>
        <v/>
      </c>
      <c r="M764" s="185" t="str">
        <f>IFERROR(VLOOKUP(K764,[1]Hoja1!$B$2:$F$14234,3,FALSE),"")</f>
        <v/>
      </c>
      <c r="N764" s="185" t="str">
        <f>IFERROR(VLOOKUP(K764,[1]Hoja1!$B$2:$F$14234,4,FALSE),"")</f>
        <v/>
      </c>
      <c r="O764" s="193" t="s">
        <v>23933</v>
      </c>
      <c r="P764" s="185" t="s">
        <v>14894</v>
      </c>
      <c r="Q764" s="185"/>
      <c r="R764" s="185"/>
      <c r="S764" s="185"/>
      <c r="T764" s="185" t="s">
        <v>19113</v>
      </c>
      <c r="U764" s="185"/>
      <c r="V764" s="185" t="s">
        <v>1981</v>
      </c>
      <c r="W764" s="185"/>
      <c r="X764" s="185"/>
      <c r="Y764" s="191"/>
      <c r="Z764" s="187"/>
      <c r="AA764" s="166"/>
      <c r="AB764" s="166" t="s">
        <v>21489</v>
      </c>
      <c r="AC764" s="166"/>
      <c r="AD764" s="166"/>
      <c r="AE764" s="166"/>
      <c r="AF764" s="166"/>
      <c r="AG764" s="166"/>
      <c r="AH764" s="166"/>
      <c r="AI764" s="166"/>
      <c r="AJ764" s="169"/>
      <c r="AK764" s="169"/>
      <c r="AL764" s="169"/>
      <c r="AM764" s="169"/>
      <c r="AN764" s="169"/>
      <c r="AO764" s="166"/>
      <c r="AP764" s="187"/>
      <c r="AQ764" s="180"/>
    </row>
    <row r="765" spans="1:43" s="189" customFormat="1" ht="24.75" customHeight="1" x14ac:dyDescent="0.2">
      <c r="A765" s="180">
        <v>764</v>
      </c>
      <c r="B765" s="181" t="s">
        <v>23934</v>
      </c>
      <c r="C765" s="182" t="s">
        <v>23935</v>
      </c>
      <c r="D765" s="207" t="str">
        <f>+INDEX([2]REPORTE_SEG_EXPEDIENTES!$F$1:$F$3006,MATCH(Tabla13[[#This Row],[REGISTRO]],[2]REPORTE_SEG_EXPEDIENTES!$B$1:$B$3006,0))</f>
        <v>20/09/2023</v>
      </c>
      <c r="E765" s="207"/>
      <c r="F765" s="183" t="s">
        <v>11978</v>
      </c>
      <c r="G765" s="207">
        <v>45237</v>
      </c>
      <c r="H765" s="207">
        <v>45237</v>
      </c>
      <c r="I765" s="207">
        <f t="shared" si="21"/>
        <v>45188</v>
      </c>
      <c r="J765" s="328" t="e">
        <f>IF(I765="-","NO ES TUPA",IF(Tabla5[[#This Row],[FECHA FIRMA]]&lt;=Tabla5[[#This Row],[FECHA DE PLAZO MAXIMO DE ATENCION]],"SI","NO"))</f>
        <v>#VALUE!</v>
      </c>
      <c r="K765" s="218"/>
      <c r="L765" s="185" t="str">
        <f>IFERROR(VLOOKUP(K765,[1]Hoja1!$B$2:$F$14234,2,FALSE),"")</f>
        <v/>
      </c>
      <c r="M765" s="185" t="str">
        <f>IFERROR(VLOOKUP(K765,[1]Hoja1!$B$2:$F$14234,3,FALSE),"")</f>
        <v/>
      </c>
      <c r="N765" s="185" t="str">
        <f>IFERROR(VLOOKUP(K765,[1]Hoja1!$B$2:$F$14234,4,FALSE),"")</f>
        <v/>
      </c>
      <c r="O765" s="193" t="s">
        <v>23936</v>
      </c>
      <c r="P765" s="185" t="s">
        <v>14894</v>
      </c>
      <c r="Q765" s="185"/>
      <c r="R765" s="185"/>
      <c r="S765" s="185"/>
      <c r="T765" s="185" t="s">
        <v>179</v>
      </c>
      <c r="U765" s="185" t="s">
        <v>23799</v>
      </c>
      <c r="V765" s="185" t="s">
        <v>21444</v>
      </c>
      <c r="W765" s="185"/>
      <c r="X765" s="185"/>
      <c r="Y765" s="191"/>
      <c r="Z765" s="187"/>
      <c r="AA765" s="166"/>
      <c r="AB765" s="166" t="s">
        <v>21489</v>
      </c>
      <c r="AC765" s="166"/>
      <c r="AD765" s="166"/>
      <c r="AE765" s="166"/>
      <c r="AF765" s="166"/>
      <c r="AG765" s="166"/>
      <c r="AH765" s="166"/>
      <c r="AI765" s="166"/>
      <c r="AJ765" s="169"/>
      <c r="AK765" s="169"/>
      <c r="AL765" s="169"/>
      <c r="AM765" s="169"/>
      <c r="AN765" s="169"/>
      <c r="AO765" s="166"/>
      <c r="AP765" s="187"/>
      <c r="AQ765" s="180"/>
    </row>
    <row r="766" spans="1:43" s="189" customFormat="1" ht="24.75" customHeight="1" x14ac:dyDescent="0.2">
      <c r="A766" s="180">
        <v>765</v>
      </c>
      <c r="B766" s="181" t="s">
        <v>23937</v>
      </c>
      <c r="C766" s="182" t="s">
        <v>23938</v>
      </c>
      <c r="D766" s="207" t="str">
        <f>+INDEX([2]REPORTE_SEG_EXPEDIENTES!$F$1:$F$3006,MATCH(Tabla13[[#This Row],[REGISTRO]],[2]REPORTE_SEG_EXPEDIENTES!$B$1:$B$3006,0))</f>
        <v>19/09/2023</v>
      </c>
      <c r="E766" s="207"/>
      <c r="F766" s="183" t="s">
        <v>11978</v>
      </c>
      <c r="G766" s="207">
        <v>45237</v>
      </c>
      <c r="H766" s="207">
        <v>45237</v>
      </c>
      <c r="I766" s="207">
        <f t="shared" si="21"/>
        <v>45187</v>
      </c>
      <c r="J766" s="328" t="e">
        <f>IF(I766="-","NO ES TUPA",IF(Tabla5[[#This Row],[FECHA FIRMA]]&lt;=Tabla5[[#This Row],[FECHA DE PLAZO MAXIMO DE ATENCION]],"SI","NO"))</f>
        <v>#VALUE!</v>
      </c>
      <c r="K766" s="218"/>
      <c r="L766" s="185" t="str">
        <f>IFERROR(VLOOKUP(K766,[1]Hoja1!$B$2:$F$14234,2,FALSE),"")</f>
        <v/>
      </c>
      <c r="M766" s="185" t="str">
        <f>IFERROR(VLOOKUP(K766,[1]Hoja1!$B$2:$F$14234,3,FALSE),"")</f>
        <v/>
      </c>
      <c r="N766" s="185" t="str">
        <f>IFERROR(VLOOKUP(K766,[1]Hoja1!$B$2:$F$14234,4,FALSE),"")</f>
        <v/>
      </c>
      <c r="O766" s="193" t="s">
        <v>23939</v>
      </c>
      <c r="P766" s="185" t="s">
        <v>14894</v>
      </c>
      <c r="Q766" s="185"/>
      <c r="R766" s="185"/>
      <c r="S766" s="185"/>
      <c r="T766" s="185" t="s">
        <v>179</v>
      </c>
      <c r="U766" s="185" t="s">
        <v>23799</v>
      </c>
      <c r="V766" s="185" t="s">
        <v>21444</v>
      </c>
      <c r="W766" s="185"/>
      <c r="X766" s="185"/>
      <c r="Y766" s="191"/>
      <c r="Z766" s="187"/>
      <c r="AA766" s="166"/>
      <c r="AB766" s="166" t="s">
        <v>21489</v>
      </c>
      <c r="AC766" s="166"/>
      <c r="AD766" s="166"/>
      <c r="AE766" s="166"/>
      <c r="AF766" s="166"/>
      <c r="AG766" s="166"/>
      <c r="AH766" s="166"/>
      <c r="AI766" s="166"/>
      <c r="AJ766" s="169"/>
      <c r="AK766" s="169"/>
      <c r="AL766" s="169"/>
      <c r="AM766" s="169"/>
      <c r="AN766" s="169"/>
      <c r="AO766" s="166"/>
      <c r="AP766" s="187"/>
      <c r="AQ766" s="180"/>
    </row>
    <row r="767" spans="1:43" s="189" customFormat="1" ht="24.75" customHeight="1" x14ac:dyDescent="0.2">
      <c r="A767" s="180">
        <v>766</v>
      </c>
      <c r="B767" s="181" t="s">
        <v>23940</v>
      </c>
      <c r="C767" s="182" t="s">
        <v>23941</v>
      </c>
      <c r="D767" s="207" t="str">
        <f>+INDEX([2]REPORTE_SEG_EXPEDIENTES!$F$1:$F$3006,MATCH(Tabla13[[#This Row],[REGISTRO]],[2]REPORTE_SEG_EXPEDIENTES!$B$1:$B$3006,0))</f>
        <v>05/07/2023</v>
      </c>
      <c r="E767" s="207"/>
      <c r="F767" s="183" t="s">
        <v>11978</v>
      </c>
      <c r="G767" s="207">
        <v>45238</v>
      </c>
      <c r="H767" s="207">
        <v>45238</v>
      </c>
      <c r="I767" s="207">
        <f t="shared" si="21"/>
        <v>45141</v>
      </c>
      <c r="J767" s="328" t="e">
        <f>IF(I767="-","NO ES TUPA",IF(Tabla5[[#This Row],[FECHA FIRMA]]&lt;=Tabla5[[#This Row],[FECHA DE PLAZO MAXIMO DE ATENCION]],"SI","NO"))</f>
        <v>#VALUE!</v>
      </c>
      <c r="K767" s="218"/>
      <c r="L767" s="185" t="str">
        <f>IFERROR(VLOOKUP(K767,[1]Hoja1!$B$2:$F$14234,2,FALSE),"")</f>
        <v/>
      </c>
      <c r="M767" s="185" t="str">
        <f>IFERROR(VLOOKUP(K767,[1]Hoja1!$B$2:$F$14234,3,FALSE),"")</f>
        <v/>
      </c>
      <c r="N767" s="185" t="str">
        <f>IFERROR(VLOOKUP(K767,[1]Hoja1!$B$2:$F$14234,4,FALSE),"")</f>
        <v/>
      </c>
      <c r="O767" s="193" t="s">
        <v>23942</v>
      </c>
      <c r="P767" s="185" t="s">
        <v>14894</v>
      </c>
      <c r="Q767" s="185"/>
      <c r="R767" s="185"/>
      <c r="S767" s="185"/>
      <c r="T767" s="185" t="s">
        <v>19113</v>
      </c>
      <c r="U767" s="185"/>
      <c r="V767" s="185" t="s">
        <v>1981</v>
      </c>
      <c r="W767" s="185"/>
      <c r="X767" s="185"/>
      <c r="Y767" s="191"/>
      <c r="Z767" s="187"/>
      <c r="AA767" s="166"/>
      <c r="AB767" s="166" t="s">
        <v>21489</v>
      </c>
      <c r="AC767" s="166"/>
      <c r="AD767" s="166" t="s">
        <v>21489</v>
      </c>
      <c r="AE767" s="166"/>
      <c r="AF767" s="166"/>
      <c r="AG767" s="166"/>
      <c r="AH767" s="166"/>
      <c r="AI767" s="166"/>
      <c r="AJ767" s="169"/>
      <c r="AK767" s="169"/>
      <c r="AL767" s="169"/>
      <c r="AM767" s="169"/>
      <c r="AN767" s="169"/>
      <c r="AO767" s="166"/>
      <c r="AP767" s="187"/>
      <c r="AQ767" s="180"/>
    </row>
    <row r="768" spans="1:43" s="189" customFormat="1" ht="24.75" customHeight="1" x14ac:dyDescent="0.2">
      <c r="A768" s="180">
        <v>767</v>
      </c>
      <c r="B768" s="181" t="s">
        <v>23943</v>
      </c>
      <c r="C768" s="182" t="s">
        <v>23944</v>
      </c>
      <c r="D768" s="207" t="str">
        <f>+INDEX([2]REPORTE_SEG_EXPEDIENTES!$F$1:$F$3006,MATCH(Tabla13[[#This Row],[REGISTRO]],[2]REPORTE_SEG_EXPEDIENTES!$B$1:$B$3006,0))</f>
        <v>31/08/2023</v>
      </c>
      <c r="E768" s="207"/>
      <c r="F768" s="183" t="s">
        <v>11978</v>
      </c>
      <c r="G768" s="207">
        <v>45239</v>
      </c>
      <c r="H768" s="207">
        <v>45239</v>
      </c>
      <c r="I768" s="207">
        <f t="shared" si="21"/>
        <v>45177</v>
      </c>
      <c r="J768" s="328" t="e">
        <f>IF(I768="-","NO ES TUPA",IF(Tabla5[[#This Row],[FECHA FIRMA]]&lt;=Tabla5[[#This Row],[FECHA DE PLAZO MAXIMO DE ATENCION]],"SI","NO"))</f>
        <v>#VALUE!</v>
      </c>
      <c r="K768" s="218">
        <v>5821</v>
      </c>
      <c r="L768" s="185" t="str">
        <f>IFERROR(VLOOKUP(K768,[1]Hoja1!$B$2:$F$14234,2,FALSE),"")</f>
        <v>NI? DEL MILAGRO 2</v>
      </c>
      <c r="M768" s="185" t="str">
        <f>IFERROR(VLOOKUP(K768,[1]Hoja1!$B$2:$F$14234,3,FALSE),"")</f>
        <v>PT-05821-BM</v>
      </c>
      <c r="N768" s="185" t="str">
        <f>IFERROR(VLOOKUP(K768,[1]Hoja1!$B$2:$F$14234,4,FALSE),"")</f>
        <v>CAMPOS NEYRA RUTH EVELYN</v>
      </c>
      <c r="O768" s="193" t="s">
        <v>23945</v>
      </c>
      <c r="P768" s="185" t="s">
        <v>14894</v>
      </c>
      <c r="Q768" s="185" t="s">
        <v>23</v>
      </c>
      <c r="R768" s="185" t="s">
        <v>19144</v>
      </c>
      <c r="S768" s="185" t="s">
        <v>19598</v>
      </c>
      <c r="T768" s="185" t="s">
        <v>342</v>
      </c>
      <c r="U768" s="185" t="s">
        <v>21675</v>
      </c>
      <c r="V768" s="185" t="s">
        <v>1981</v>
      </c>
      <c r="W768" s="185"/>
      <c r="X768" s="185"/>
      <c r="Y768" s="191"/>
      <c r="Z768" s="187"/>
      <c r="AA768" s="166" t="s">
        <v>21489</v>
      </c>
      <c r="AB768" s="166"/>
      <c r="AC768" s="166"/>
      <c r="AD768" s="166"/>
      <c r="AE768" s="166"/>
      <c r="AF768" s="166"/>
      <c r="AG768" s="166"/>
      <c r="AH768" s="166"/>
      <c r="AI768" s="166"/>
      <c r="AJ768" s="169"/>
      <c r="AK768" s="169"/>
      <c r="AL768" s="169"/>
      <c r="AM768" s="169"/>
      <c r="AN768" s="169"/>
      <c r="AO768" s="166"/>
      <c r="AP768" s="187"/>
      <c r="AQ768" s="180"/>
    </row>
    <row r="769" spans="1:43" s="189" customFormat="1" ht="24.75" customHeight="1" x14ac:dyDescent="0.2">
      <c r="A769" s="180">
        <v>768</v>
      </c>
      <c r="B769" s="181" t="s">
        <v>23946</v>
      </c>
      <c r="C769" s="182" t="s">
        <v>23947</v>
      </c>
      <c r="D769" s="207" t="str">
        <f>+INDEX([2]REPORTE_SEG_EXPEDIENTES!$F$1:$F$3006,MATCH(Tabla13[[#This Row],[REGISTRO]],[2]REPORTE_SEG_EXPEDIENTES!$B$1:$B$3006,0))</f>
        <v>10/08/2023</v>
      </c>
      <c r="E769" s="207"/>
      <c r="F769" s="183" t="s">
        <v>11978</v>
      </c>
      <c r="G769" s="207">
        <v>45239</v>
      </c>
      <c r="H769" s="207">
        <v>45239</v>
      </c>
      <c r="I769" s="207">
        <f t="shared" si="21"/>
        <v>45181</v>
      </c>
      <c r="J769" s="328" t="e">
        <f>IF(I769="-","NO ES TUPA",IF(Tabla5[[#This Row],[FECHA FIRMA]]&lt;=Tabla5[[#This Row],[FECHA DE PLAZO MAXIMO DE ATENCION]],"SI","NO"))</f>
        <v>#VALUE!</v>
      </c>
      <c r="K769" s="185">
        <v>4887</v>
      </c>
      <c r="L769" s="185" t="str">
        <f>IFERROR(VLOOKUP(K769,[1]Hoja1!$B$2:$F$14234,2,FALSE),"")</f>
        <v>PILAR</v>
      </c>
      <c r="M769" s="185" t="str">
        <f>IFERROR(VLOOKUP(K769,[1]Hoja1!$B$2:$F$14234,3,FALSE),"")</f>
        <v>CO-04887-CM</v>
      </c>
      <c r="N769" s="185" t="str">
        <f>IFERROR(VLOOKUP(K769,[1]Hoja1!$B$2:$F$14234,4,FALSE),"")</f>
        <v>PESQUERA KEOPS S.A.C.</v>
      </c>
      <c r="O769" s="193" t="s">
        <v>23948</v>
      </c>
      <c r="P769" s="185" t="s">
        <v>14894</v>
      </c>
      <c r="Q769" s="185"/>
      <c r="R769" s="185"/>
      <c r="S769" s="185"/>
      <c r="T769" s="185" t="s">
        <v>78</v>
      </c>
      <c r="U769" s="185"/>
      <c r="V769" s="185" t="s">
        <v>1981</v>
      </c>
      <c r="W769" s="185" t="s">
        <v>5783</v>
      </c>
      <c r="X769" s="185" t="s">
        <v>21928</v>
      </c>
      <c r="Y769" s="191"/>
      <c r="Z769" s="187"/>
      <c r="AA769" s="166" t="s">
        <v>21489</v>
      </c>
      <c r="AB769" s="166"/>
      <c r="AC769" s="166"/>
      <c r="AD769" s="166"/>
      <c r="AE769" s="166"/>
      <c r="AF769" s="166"/>
      <c r="AG769" s="166"/>
      <c r="AH769" s="166"/>
      <c r="AI769" s="166"/>
      <c r="AJ769" s="169"/>
      <c r="AK769" s="169"/>
      <c r="AL769" s="169"/>
      <c r="AM769" s="169"/>
      <c r="AN769" s="169"/>
      <c r="AO769" s="166"/>
      <c r="AP769" s="187"/>
      <c r="AQ769" s="180"/>
    </row>
    <row r="770" spans="1:43" s="189" customFormat="1" ht="24.75" customHeight="1" x14ac:dyDescent="0.2">
      <c r="A770" s="180">
        <v>769</v>
      </c>
      <c r="B770" s="181" t="s">
        <v>23949</v>
      </c>
      <c r="C770" s="182" t="s">
        <v>23950</v>
      </c>
      <c r="D770" s="207" t="str">
        <f>+INDEX([2]REPORTE_SEG_EXPEDIENTES!$F$1:$F$3006,MATCH(Tabla13[[#This Row],[REGISTRO]],[2]REPORTE_SEG_EXPEDIENTES!$B$1:$B$3006,0))</f>
        <v>10/08/2023</v>
      </c>
      <c r="E770" s="207"/>
      <c r="F770" s="183" t="s">
        <v>11978</v>
      </c>
      <c r="G770" s="207">
        <v>45239</v>
      </c>
      <c r="H770" s="207">
        <v>45239</v>
      </c>
      <c r="I770" s="207">
        <f t="shared" ref="I770:I833" si="22">DATE(YEAR(D770), MONTH(D770), DAY(D770) + QUOTIENT(15 + DAY(D770) - 1 + DAY(DAY(D770 + 15)), 5) * 2 + DAY(D770 + 15) - DAY(D770))</f>
        <v>45181</v>
      </c>
      <c r="J770" s="328" t="e">
        <f>IF(I770="-","NO ES TUPA",IF(Tabla5[[#This Row],[FECHA FIRMA]]&lt;=Tabla5[[#This Row],[FECHA DE PLAZO MAXIMO DE ATENCION]],"SI","NO"))</f>
        <v>#VALUE!</v>
      </c>
      <c r="K770" s="185">
        <v>1766</v>
      </c>
      <c r="L770" s="185" t="str">
        <f>IFERROR(VLOOKUP(K770,[1]Hoja1!$B$2:$F$14234,2,FALSE),"")</f>
        <v>BELISSA</v>
      </c>
      <c r="M770" s="185" t="str">
        <f>IFERROR(VLOOKUP(K770,[1]Hoja1!$B$2:$F$14234,3,FALSE),"")</f>
        <v>HO-1766-CM</v>
      </c>
      <c r="N770" s="185" t="str">
        <f>IFERROR(VLOOKUP(K770,[1]Hoja1!$B$2:$F$14234,4,FALSE),"")</f>
        <v>PESQUERA KEOPS S.A.C.</v>
      </c>
      <c r="O770" s="193" t="s">
        <v>23951</v>
      </c>
      <c r="P770" s="185" t="s">
        <v>14894</v>
      </c>
      <c r="Q770" s="185"/>
      <c r="R770" s="185"/>
      <c r="S770" s="185"/>
      <c r="T770" s="185" t="s">
        <v>78</v>
      </c>
      <c r="U770" s="185"/>
      <c r="V770" s="185" t="s">
        <v>1981</v>
      </c>
      <c r="W770" s="185" t="s">
        <v>5783</v>
      </c>
      <c r="X770" s="185" t="s">
        <v>21928</v>
      </c>
      <c r="Y770" s="191"/>
      <c r="Z770" s="187"/>
      <c r="AA770" s="166" t="s">
        <v>21489</v>
      </c>
      <c r="AB770" s="166"/>
      <c r="AC770" s="166"/>
      <c r="AD770" s="166"/>
      <c r="AE770" s="166"/>
      <c r="AF770" s="166"/>
      <c r="AG770" s="166"/>
      <c r="AH770" s="166"/>
      <c r="AI770" s="166"/>
      <c r="AJ770" s="169"/>
      <c r="AK770" s="169"/>
      <c r="AL770" s="169"/>
      <c r="AM770" s="169"/>
      <c r="AN770" s="169"/>
      <c r="AO770" s="166"/>
      <c r="AP770" s="187"/>
      <c r="AQ770" s="180"/>
    </row>
    <row r="771" spans="1:43" s="189" customFormat="1" ht="24.75" customHeight="1" x14ac:dyDescent="0.2">
      <c r="A771" s="180">
        <v>770</v>
      </c>
      <c r="B771" s="181" t="s">
        <v>23952</v>
      </c>
      <c r="C771" s="182" t="s">
        <v>23953</v>
      </c>
      <c r="D771" s="207" t="str">
        <f>+INDEX([2]REPORTE_SEG_EXPEDIENTES!$F$1:$F$3006,MATCH(Tabla13[[#This Row],[REGISTRO]],[2]REPORTE_SEG_EXPEDIENTES!$B$1:$B$3006,0))</f>
        <v>31/10/2023</v>
      </c>
      <c r="E771" s="207"/>
      <c r="F771" s="183" t="s">
        <v>11978</v>
      </c>
      <c r="G771" s="207">
        <v>45240</v>
      </c>
      <c r="H771" s="207">
        <v>45240</v>
      </c>
      <c r="I771" s="207">
        <f t="shared" si="22"/>
        <v>45238</v>
      </c>
      <c r="J771" s="328" t="e">
        <f>IF(I771="-","NO ES TUPA",IF(Tabla5[[#This Row],[FECHA FIRMA]]&lt;=Tabla5[[#This Row],[FECHA DE PLAZO MAXIMO DE ATENCION]],"SI","NO"))</f>
        <v>#VALUE!</v>
      </c>
      <c r="K771" s="218"/>
      <c r="L771" s="185" t="str">
        <f>IFERROR(VLOOKUP(K771,[1]Hoja1!$B$2:$F$14234,2,FALSE),"")</f>
        <v/>
      </c>
      <c r="M771" s="185" t="str">
        <f>IFERROR(VLOOKUP(K771,[1]Hoja1!$B$2:$F$14234,3,FALSE),"")</f>
        <v/>
      </c>
      <c r="N771" s="185" t="str">
        <f>IFERROR(VLOOKUP(K771,[1]Hoja1!$B$2:$F$14234,4,FALSE),"")</f>
        <v/>
      </c>
      <c r="O771" s="193" t="s">
        <v>23954</v>
      </c>
      <c r="P771" s="185" t="s">
        <v>15859</v>
      </c>
      <c r="Q771" s="185"/>
      <c r="R771" s="185"/>
      <c r="S771" s="185"/>
      <c r="T771" s="185" t="s">
        <v>19119</v>
      </c>
      <c r="U771" s="185"/>
      <c r="V771" s="185" t="s">
        <v>1981</v>
      </c>
      <c r="W771" s="185" t="s">
        <v>5783</v>
      </c>
      <c r="X771" s="185" t="s">
        <v>21537</v>
      </c>
      <c r="Y771" s="191"/>
      <c r="Z771" s="187"/>
      <c r="AA771" s="166"/>
      <c r="AB771" s="166"/>
      <c r="AC771" s="166"/>
      <c r="AD771" s="166"/>
      <c r="AE771" s="166"/>
      <c r="AF771" s="166"/>
      <c r="AG771" s="166"/>
      <c r="AH771" s="166"/>
      <c r="AI771" s="166"/>
      <c r="AJ771" s="169"/>
      <c r="AK771" s="169"/>
      <c r="AL771" s="169"/>
      <c r="AM771" s="169"/>
      <c r="AN771" s="169"/>
      <c r="AO771" s="166"/>
      <c r="AP771" s="187"/>
      <c r="AQ771" s="180"/>
    </row>
    <row r="772" spans="1:43" s="189" customFormat="1" ht="24.75" customHeight="1" x14ac:dyDescent="0.2">
      <c r="A772" s="180">
        <v>771</v>
      </c>
      <c r="B772" s="181" t="s">
        <v>23955</v>
      </c>
      <c r="C772" s="182" t="s">
        <v>23956</v>
      </c>
      <c r="D772" s="207" t="str">
        <f>+INDEX([2]REPORTE_SEG_EXPEDIENTES!$F$1:$F$3006,MATCH(Tabla13[[#This Row],[REGISTRO]],[2]REPORTE_SEG_EXPEDIENTES!$B$1:$B$3006,0))</f>
        <v>22/05/2023</v>
      </c>
      <c r="E772" s="207"/>
      <c r="F772" s="183" t="s">
        <v>11978</v>
      </c>
      <c r="G772" s="207">
        <v>45244</v>
      </c>
      <c r="H772" s="207">
        <v>45244</v>
      </c>
      <c r="I772" s="207">
        <f t="shared" si="22"/>
        <v>45068</v>
      </c>
      <c r="J772" s="328" t="e">
        <f>IF(I772="-","NO ES TUPA",IF(Tabla5[[#This Row],[FECHA FIRMA]]&lt;=Tabla5[[#This Row],[FECHA DE PLAZO MAXIMO DE ATENCION]],"SI","NO"))</f>
        <v>#VALUE!</v>
      </c>
      <c r="K772" s="218"/>
      <c r="L772" s="185" t="str">
        <f>IFERROR(VLOOKUP(K772,[1]Hoja1!$B$2:$F$14234,2,FALSE),"")</f>
        <v/>
      </c>
      <c r="M772" s="185" t="str">
        <f>IFERROR(VLOOKUP(K772,[1]Hoja1!$B$2:$F$14234,3,FALSE),"")</f>
        <v/>
      </c>
      <c r="N772" s="185" t="str">
        <f>IFERROR(VLOOKUP(K772,[1]Hoja1!$B$2:$F$14234,4,FALSE),"")</f>
        <v/>
      </c>
      <c r="O772" s="193" t="s">
        <v>23957</v>
      </c>
      <c r="P772" s="185" t="s">
        <v>14894</v>
      </c>
      <c r="Q772" s="185"/>
      <c r="R772" s="185"/>
      <c r="S772" s="185"/>
      <c r="T772" s="185" t="s">
        <v>21456</v>
      </c>
      <c r="U772" s="185"/>
      <c r="V772" s="185" t="s">
        <v>1981</v>
      </c>
      <c r="W772" s="185"/>
      <c r="X772" s="185"/>
      <c r="Y772" s="191"/>
      <c r="Z772" s="187"/>
      <c r="AA772" s="166" t="s">
        <v>21489</v>
      </c>
      <c r="AB772" s="166"/>
      <c r="AC772" s="166" t="s">
        <v>21489</v>
      </c>
      <c r="AD772" s="166"/>
      <c r="AE772" s="166"/>
      <c r="AF772" s="166"/>
      <c r="AG772" s="166"/>
      <c r="AH772" s="166"/>
      <c r="AI772" s="166"/>
      <c r="AJ772" s="169"/>
      <c r="AK772" s="169"/>
      <c r="AL772" s="169"/>
      <c r="AM772" s="169"/>
      <c r="AN772" s="169"/>
      <c r="AO772" s="166"/>
      <c r="AP772" s="187"/>
      <c r="AQ772" s="180"/>
    </row>
    <row r="773" spans="1:43" s="189" customFormat="1" ht="24.75" customHeight="1" x14ac:dyDescent="0.2">
      <c r="A773" s="180">
        <v>772</v>
      </c>
      <c r="B773" s="181" t="s">
        <v>23958</v>
      </c>
      <c r="C773" s="182" t="s">
        <v>23959</v>
      </c>
      <c r="D773" s="207" t="str">
        <f>+INDEX([2]REPORTE_SEG_EXPEDIENTES!$F$1:$F$3006,MATCH(Tabla13[[#This Row],[REGISTRO]],[2]REPORTE_SEG_EXPEDIENTES!$B$1:$B$3006,0))</f>
        <v>06/10/2023</v>
      </c>
      <c r="E773" s="207"/>
      <c r="F773" s="183" t="s">
        <v>11978</v>
      </c>
      <c r="G773" s="207">
        <v>45244</v>
      </c>
      <c r="H773" s="207">
        <v>45244</v>
      </c>
      <c r="I773" s="207">
        <f t="shared" si="22"/>
        <v>45236</v>
      </c>
      <c r="J773" s="328" t="e">
        <f>IF(I773="-","NO ES TUPA",IF(Tabla5[[#This Row],[FECHA FIRMA]]&lt;=Tabla5[[#This Row],[FECHA DE PLAZO MAXIMO DE ATENCION]],"SI","NO"))</f>
        <v>#VALUE!</v>
      </c>
      <c r="K773" s="218"/>
      <c r="L773" s="185" t="str">
        <f>IFERROR(VLOOKUP(K773,[1]Hoja1!$B$2:$F$14234,2,FALSE),"")</f>
        <v/>
      </c>
      <c r="M773" s="185" t="str">
        <f>IFERROR(VLOOKUP(K773,[1]Hoja1!$B$2:$F$14234,3,FALSE),"")</f>
        <v/>
      </c>
      <c r="N773" s="185" t="str">
        <f>IFERROR(VLOOKUP(K773,[1]Hoja1!$B$2:$F$14234,4,FALSE),"")</f>
        <v/>
      </c>
      <c r="O773" s="193" t="s">
        <v>23960</v>
      </c>
      <c r="P773" s="185" t="s">
        <v>14894</v>
      </c>
      <c r="Q773" s="185"/>
      <c r="R773" s="185" t="s">
        <v>21541</v>
      </c>
      <c r="S773" s="185"/>
      <c r="T773" s="185" t="s">
        <v>21456</v>
      </c>
      <c r="U773" s="185"/>
      <c r="V773" s="185" t="s">
        <v>1981</v>
      </c>
      <c r="W773" s="185"/>
      <c r="X773" s="185" t="s">
        <v>21928</v>
      </c>
      <c r="Y773" s="191"/>
      <c r="Z773" s="187"/>
      <c r="AA773" s="166" t="s">
        <v>21489</v>
      </c>
      <c r="AB773" s="166" t="s">
        <v>21489</v>
      </c>
      <c r="AC773" s="166"/>
      <c r="AD773" s="166"/>
      <c r="AE773" s="166"/>
      <c r="AF773" s="166"/>
      <c r="AG773" s="166"/>
      <c r="AH773" s="166"/>
      <c r="AI773" s="166"/>
      <c r="AJ773" s="169"/>
      <c r="AK773" s="169"/>
      <c r="AL773" s="169"/>
      <c r="AM773" s="169"/>
      <c r="AN773" s="169"/>
      <c r="AO773" s="166"/>
      <c r="AP773" s="187"/>
      <c r="AQ773" s="180"/>
    </row>
    <row r="774" spans="1:43" s="189" customFormat="1" ht="24.75" customHeight="1" x14ac:dyDescent="0.2">
      <c r="A774" s="180">
        <v>773</v>
      </c>
      <c r="B774" s="181" t="s">
        <v>23961</v>
      </c>
      <c r="C774" s="182" t="s">
        <v>23962</v>
      </c>
      <c r="D774" s="207" t="str">
        <f>+INDEX([2]REPORTE_SEG_EXPEDIENTES!$F$1:$F$3006,MATCH(Tabla13[[#This Row],[REGISTRO]],[2]REPORTE_SEG_EXPEDIENTES!$B$1:$B$3006,0))</f>
        <v>30/05/2023</v>
      </c>
      <c r="E774" s="207"/>
      <c r="F774" s="183" t="s">
        <v>11978</v>
      </c>
      <c r="G774" s="207">
        <v>45246</v>
      </c>
      <c r="H774" s="207">
        <v>45246</v>
      </c>
      <c r="I774" s="207">
        <f t="shared" si="22"/>
        <v>45082</v>
      </c>
      <c r="J774" s="328" t="e">
        <f>IF(I774="-","NO ES TUPA",IF(Tabla5[[#This Row],[FECHA FIRMA]]&lt;=Tabla5[[#This Row],[FECHA DE PLAZO MAXIMO DE ATENCION]],"SI","NO"))</f>
        <v>#VALUE!</v>
      </c>
      <c r="K774" s="185">
        <v>22114</v>
      </c>
      <c r="L774" s="185" t="str">
        <f>IFERROR(VLOOKUP(K774,[1]Hoja1!$B$2:$F$14234,2,FALSE),"")</f>
        <v>DELIA I</v>
      </c>
      <c r="M774" s="185" t="str">
        <f>IFERROR(VLOOKUP(K774,[1]Hoja1!$B$2:$F$14234,3,FALSE),"")</f>
        <v>CE-22114-CM</v>
      </c>
      <c r="N774" s="185" t="str">
        <f>IFERROR(VLOOKUP(K774,[1]Hoja1!$B$2:$F$14234,4,FALSE),"")</f>
        <v>GRANDA ZAPATA ROXANNA NATHALY CECILIA</v>
      </c>
      <c r="O774" s="193" t="s">
        <v>23963</v>
      </c>
      <c r="P774" s="185" t="s">
        <v>14894</v>
      </c>
      <c r="Q774" s="185"/>
      <c r="R774" s="185"/>
      <c r="S774" s="185" t="s">
        <v>19598</v>
      </c>
      <c r="T774" s="185" t="s">
        <v>78</v>
      </c>
      <c r="U774" s="185"/>
      <c r="V774" s="185" t="s">
        <v>1981</v>
      </c>
      <c r="W774" s="185" t="s">
        <v>5783</v>
      </c>
      <c r="X774" s="185"/>
      <c r="Y774" s="191"/>
      <c r="Z774" s="187"/>
      <c r="AA774" s="166" t="s">
        <v>21489</v>
      </c>
      <c r="AB774" s="166"/>
      <c r="AC774" s="166"/>
      <c r="AD774" s="166"/>
      <c r="AE774" s="166"/>
      <c r="AF774" s="166"/>
      <c r="AG774" s="166"/>
      <c r="AH774" s="166"/>
      <c r="AI774" s="166"/>
      <c r="AJ774" s="169"/>
      <c r="AK774" s="169"/>
      <c r="AL774" s="169"/>
      <c r="AM774" s="169"/>
      <c r="AN774" s="169"/>
      <c r="AO774" s="166"/>
      <c r="AP774" s="187"/>
      <c r="AQ774" s="180"/>
    </row>
    <row r="775" spans="1:43" s="189" customFormat="1" ht="24.75" customHeight="1" x14ac:dyDescent="0.2">
      <c r="A775" s="180">
        <v>774</v>
      </c>
      <c r="B775" s="181" t="s">
        <v>23964</v>
      </c>
      <c r="C775" s="182" t="s">
        <v>23965</v>
      </c>
      <c r="D775" s="207" t="str">
        <f>+INDEX([2]REPORTE_SEG_EXPEDIENTES!$F$1:$F$3006,MATCH(Tabla13[[#This Row],[REGISTRO]],[2]REPORTE_SEG_EXPEDIENTES!$B$1:$B$3006,0))</f>
        <v>07/11/2023</v>
      </c>
      <c r="E775" s="207"/>
      <c r="F775" s="183" t="s">
        <v>11978</v>
      </c>
      <c r="G775" s="207">
        <v>45246</v>
      </c>
      <c r="H775" s="207">
        <v>45246</v>
      </c>
      <c r="I775" s="207">
        <f t="shared" si="22"/>
        <v>45268</v>
      </c>
      <c r="J775" s="328" t="e">
        <f>IF(I775="-","NO ES TUPA",IF(Tabla5[[#This Row],[FECHA FIRMA]]&lt;=Tabla5[[#This Row],[FECHA DE PLAZO MAXIMO DE ATENCION]],"SI","NO"))</f>
        <v>#VALUE!</v>
      </c>
      <c r="K775" s="185"/>
      <c r="L775" s="185" t="str">
        <f>IFERROR(VLOOKUP(K775,[1]Hoja1!$B$2:$F$14234,2,FALSE),"")</f>
        <v/>
      </c>
      <c r="M775" s="185" t="str">
        <f>IFERROR(VLOOKUP(K775,[1]Hoja1!$B$2:$F$14234,3,FALSE),"")</f>
        <v/>
      </c>
      <c r="N775" s="185" t="str">
        <f>IFERROR(VLOOKUP(K775,[1]Hoja1!$B$2:$F$14234,4,FALSE),"")</f>
        <v/>
      </c>
      <c r="O775" s="193" t="s">
        <v>23966</v>
      </c>
      <c r="P775" s="185" t="s">
        <v>14894</v>
      </c>
      <c r="Q775" s="185"/>
      <c r="R775" s="185"/>
      <c r="S775" s="185"/>
      <c r="T775" s="185" t="s">
        <v>19118</v>
      </c>
      <c r="U775" s="185" t="s">
        <v>19606</v>
      </c>
      <c r="V775" s="185" t="s">
        <v>1981</v>
      </c>
      <c r="W775" s="185"/>
      <c r="X775" s="185" t="s">
        <v>21537</v>
      </c>
      <c r="Y775" s="191"/>
      <c r="Z775" s="187"/>
      <c r="AA775" s="166"/>
      <c r="AB775" s="166"/>
      <c r="AC775" s="166"/>
      <c r="AD775" s="166"/>
      <c r="AE775" s="166"/>
      <c r="AF775" s="166"/>
      <c r="AG775" s="166"/>
      <c r="AH775" s="166"/>
      <c r="AI775" s="166"/>
      <c r="AJ775" s="169"/>
      <c r="AK775" s="169"/>
      <c r="AL775" s="169"/>
      <c r="AM775" s="169"/>
      <c r="AN775" s="169"/>
      <c r="AO775" s="166"/>
      <c r="AP775" s="187"/>
      <c r="AQ775" s="180"/>
    </row>
    <row r="776" spans="1:43" s="189" customFormat="1" ht="24.75" customHeight="1" x14ac:dyDescent="0.2">
      <c r="A776" s="180">
        <v>775</v>
      </c>
      <c r="B776" s="181" t="s">
        <v>23967</v>
      </c>
      <c r="C776" s="182" t="s">
        <v>23968</v>
      </c>
      <c r="D776" s="207" t="str">
        <f>+INDEX([2]REPORTE_SEG_EXPEDIENTES!$F$1:$F$3006,MATCH(Tabla13[[#This Row],[REGISTRO]],[2]REPORTE_SEG_EXPEDIENTES!$B$1:$B$3006,0))</f>
        <v>07/11/2023</v>
      </c>
      <c r="E776" s="207"/>
      <c r="F776" s="183" t="s">
        <v>11978</v>
      </c>
      <c r="G776" s="207">
        <v>45246</v>
      </c>
      <c r="H776" s="207">
        <v>45246</v>
      </c>
      <c r="I776" s="207">
        <f t="shared" si="22"/>
        <v>45268</v>
      </c>
      <c r="J776" s="328" t="e">
        <f>IF(I776="-","NO ES TUPA",IF(Tabla5[[#This Row],[FECHA FIRMA]]&lt;=Tabla5[[#This Row],[FECHA DE PLAZO MAXIMO DE ATENCION]],"SI","NO"))</f>
        <v>#VALUE!</v>
      </c>
      <c r="K776" s="185"/>
      <c r="L776" s="185" t="str">
        <f>IFERROR(VLOOKUP(K776,[1]Hoja1!$B$2:$F$14234,2,FALSE),"")</f>
        <v/>
      </c>
      <c r="M776" s="185" t="str">
        <f>IFERROR(VLOOKUP(K776,[1]Hoja1!$B$2:$F$14234,3,FALSE),"")</f>
        <v/>
      </c>
      <c r="N776" s="185" t="str">
        <f>IFERROR(VLOOKUP(K776,[1]Hoja1!$B$2:$F$14234,4,FALSE),"")</f>
        <v/>
      </c>
      <c r="O776" s="193" t="s">
        <v>23969</v>
      </c>
      <c r="P776" s="185" t="s">
        <v>14894</v>
      </c>
      <c r="Q776" s="185"/>
      <c r="R776" s="185"/>
      <c r="S776" s="185"/>
      <c r="T776" s="185" t="s">
        <v>19118</v>
      </c>
      <c r="U776" s="185"/>
      <c r="V776" s="185" t="s">
        <v>1981</v>
      </c>
      <c r="W776" s="185"/>
      <c r="X776" s="185" t="s">
        <v>21537</v>
      </c>
      <c r="Y776" s="191"/>
      <c r="Z776" s="187"/>
      <c r="AA776" s="166"/>
      <c r="AB776" s="166"/>
      <c r="AC776" s="166"/>
      <c r="AD776" s="166"/>
      <c r="AE776" s="166"/>
      <c r="AF776" s="166"/>
      <c r="AG776" s="166"/>
      <c r="AH776" s="166"/>
      <c r="AI776" s="166"/>
      <c r="AJ776" s="169"/>
      <c r="AK776" s="169"/>
      <c r="AL776" s="169"/>
      <c r="AM776" s="169"/>
      <c r="AN776" s="169"/>
      <c r="AO776" s="166"/>
      <c r="AP776" s="187"/>
      <c r="AQ776" s="180"/>
    </row>
    <row r="777" spans="1:43" s="189" customFormat="1" ht="24.75" customHeight="1" x14ac:dyDescent="0.2">
      <c r="A777" s="180">
        <v>776</v>
      </c>
      <c r="B777" s="181" t="s">
        <v>23970</v>
      </c>
      <c r="C777" s="182" t="s">
        <v>23971</v>
      </c>
      <c r="D777" s="207" t="str">
        <f>+INDEX([2]REPORTE_SEG_EXPEDIENTES!$F$1:$F$3006,MATCH(Tabla13[[#This Row],[REGISTRO]],[2]REPORTE_SEG_EXPEDIENTES!$B$1:$B$3006,0))</f>
        <v>03/07/2023</v>
      </c>
      <c r="E777" s="207"/>
      <c r="F777" s="183" t="s">
        <v>11978</v>
      </c>
      <c r="G777" s="207">
        <v>45246</v>
      </c>
      <c r="H777" s="207">
        <v>45246</v>
      </c>
      <c r="I777" s="207">
        <f t="shared" si="22"/>
        <v>45139</v>
      </c>
      <c r="J777" s="328" t="e">
        <f>IF(I777="-","NO ES TUPA",IF(Tabla5[[#This Row],[FECHA FIRMA]]&lt;=Tabla5[[#This Row],[FECHA DE PLAZO MAXIMO DE ATENCION]],"SI","NO"))</f>
        <v>#VALUE!</v>
      </c>
      <c r="K777" s="218"/>
      <c r="L777" s="185" t="str">
        <f>IFERROR(VLOOKUP(K777,[1]Hoja1!$B$2:$F$14234,2,FALSE),"")</f>
        <v/>
      </c>
      <c r="M777" s="185" t="str">
        <f>IFERROR(VLOOKUP(K777,[1]Hoja1!$B$2:$F$14234,3,FALSE),"")</f>
        <v/>
      </c>
      <c r="N777" s="185" t="str">
        <f>IFERROR(VLOOKUP(K777,[1]Hoja1!$B$2:$F$14234,4,FALSE),"")</f>
        <v/>
      </c>
      <c r="O777" s="193" t="s">
        <v>23972</v>
      </c>
      <c r="P777" s="185" t="s">
        <v>15859</v>
      </c>
      <c r="Q777" s="185"/>
      <c r="R777" s="185"/>
      <c r="S777" s="185"/>
      <c r="T777" s="30" t="s">
        <v>19129</v>
      </c>
      <c r="U777" s="185" t="s">
        <v>23727</v>
      </c>
      <c r="V777" s="185" t="s">
        <v>1981</v>
      </c>
      <c r="W777" s="185"/>
      <c r="X777" s="185"/>
      <c r="Y777" s="191"/>
      <c r="Z777" s="187"/>
      <c r="AA777" s="166"/>
      <c r="AB777" s="166"/>
      <c r="AC777" s="166" t="s">
        <v>21489</v>
      </c>
      <c r="AD777" s="166"/>
      <c r="AE777" s="166" t="s">
        <v>21489</v>
      </c>
      <c r="AF777" s="166"/>
      <c r="AG777" s="166"/>
      <c r="AH777" s="166"/>
      <c r="AI777" s="166"/>
      <c r="AJ777" s="169"/>
      <c r="AK777" s="169"/>
      <c r="AL777" s="169"/>
      <c r="AM777" s="169"/>
      <c r="AN777" s="169"/>
      <c r="AO777" s="166"/>
      <c r="AP777" s="187"/>
      <c r="AQ777" s="180"/>
    </row>
    <row r="778" spans="1:43" s="189" customFormat="1" ht="24.75" customHeight="1" x14ac:dyDescent="0.2">
      <c r="A778" s="180">
        <v>777</v>
      </c>
      <c r="B778" s="181" t="s">
        <v>23973</v>
      </c>
      <c r="C778" s="182" t="s">
        <v>23974</v>
      </c>
      <c r="D778" s="207" t="str">
        <f>+INDEX([2]REPORTE_SEG_EXPEDIENTES!$F$1:$F$3006,MATCH(Tabla13[[#This Row],[REGISTRO]],[2]REPORTE_SEG_EXPEDIENTES!$B$1:$B$3006,0))</f>
        <v>23/10/2023</v>
      </c>
      <c r="E778" s="207"/>
      <c r="F778" s="183" t="s">
        <v>11978</v>
      </c>
      <c r="G778" s="207">
        <v>45246</v>
      </c>
      <c r="H778" s="207">
        <v>45246</v>
      </c>
      <c r="I778" s="207">
        <f t="shared" si="22"/>
        <v>45222</v>
      </c>
      <c r="J778" s="328" t="e">
        <f>IF(I778="-","NO ES TUPA",IF(Tabla5[[#This Row],[FECHA FIRMA]]&lt;=Tabla5[[#This Row],[FECHA DE PLAZO MAXIMO DE ATENCION]],"SI","NO"))</f>
        <v>#VALUE!</v>
      </c>
      <c r="K778" s="218"/>
      <c r="L778" s="185" t="str">
        <f>IFERROR(VLOOKUP(K778,[1]Hoja1!$B$2:$F$14234,2,FALSE),"")</f>
        <v/>
      </c>
      <c r="M778" s="185" t="str">
        <f>IFERROR(VLOOKUP(K778,[1]Hoja1!$B$2:$F$14234,3,FALSE),"")</f>
        <v/>
      </c>
      <c r="N778" s="185" t="str">
        <f>IFERROR(VLOOKUP(K778,[1]Hoja1!$B$2:$F$14234,4,FALSE),"")</f>
        <v/>
      </c>
      <c r="O778" s="193" t="s">
        <v>23975</v>
      </c>
      <c r="P778" s="185" t="s">
        <v>15859</v>
      </c>
      <c r="Q778" s="185"/>
      <c r="R778" s="185"/>
      <c r="S778" s="185"/>
      <c r="T778" s="185" t="s">
        <v>19130</v>
      </c>
      <c r="U778" s="185"/>
      <c r="V778" s="185" t="s">
        <v>1981</v>
      </c>
      <c r="W778" s="185"/>
      <c r="X778" s="185"/>
      <c r="Y778" s="191"/>
      <c r="Z778" s="187"/>
      <c r="AA778" s="166"/>
      <c r="AB778" s="166"/>
      <c r="AC778" s="166" t="s">
        <v>21489</v>
      </c>
      <c r="AD778" s="166"/>
      <c r="AE778" s="166" t="s">
        <v>21489</v>
      </c>
      <c r="AF778" s="166"/>
      <c r="AG778" s="166"/>
      <c r="AH778" s="166"/>
      <c r="AI778" s="166"/>
      <c r="AJ778" s="169"/>
      <c r="AK778" s="169"/>
      <c r="AL778" s="169"/>
      <c r="AM778" s="169"/>
      <c r="AN778" s="169"/>
      <c r="AO778" s="166"/>
      <c r="AP778" s="187"/>
      <c r="AQ778" s="180"/>
    </row>
    <row r="779" spans="1:43" s="189" customFormat="1" ht="24.75" customHeight="1" x14ac:dyDescent="0.2">
      <c r="A779" s="180">
        <v>778</v>
      </c>
      <c r="B779" s="181" t="s">
        <v>23976</v>
      </c>
      <c r="C779" s="182" t="s">
        <v>23977</v>
      </c>
      <c r="D779" s="207" t="str">
        <f>+INDEX([2]REPORTE_SEG_EXPEDIENTES!$F$1:$F$3006,MATCH(Tabla13[[#This Row],[REGISTRO]],[2]REPORTE_SEG_EXPEDIENTES!$B$1:$B$3006,0))</f>
        <v>06/11/2023</v>
      </c>
      <c r="E779" s="207"/>
      <c r="F779" s="183" t="s">
        <v>11978</v>
      </c>
      <c r="G779" s="207">
        <v>45246</v>
      </c>
      <c r="H779" s="207">
        <v>45246</v>
      </c>
      <c r="I779" s="207">
        <f t="shared" si="22"/>
        <v>45267</v>
      </c>
      <c r="J779" s="328" t="e">
        <f>IF(I779="-","NO ES TUPA",IF(Tabla5[[#This Row],[FECHA FIRMA]]&lt;=Tabla5[[#This Row],[FECHA DE PLAZO MAXIMO DE ATENCION]],"SI","NO"))</f>
        <v>#VALUE!</v>
      </c>
      <c r="K779" s="218"/>
      <c r="L779" s="185" t="str">
        <f>IFERROR(VLOOKUP(K779,[1]Hoja1!$B$2:$F$14234,2,FALSE),"")</f>
        <v/>
      </c>
      <c r="M779" s="185" t="str">
        <f>IFERROR(VLOOKUP(K779,[1]Hoja1!$B$2:$F$14234,3,FALSE),"")</f>
        <v/>
      </c>
      <c r="N779" s="185" t="str">
        <f>IFERROR(VLOOKUP(K779,[1]Hoja1!$B$2:$F$14234,4,FALSE),"")</f>
        <v/>
      </c>
      <c r="O779" s="193" t="s">
        <v>23978</v>
      </c>
      <c r="P779" s="185" t="s">
        <v>14894</v>
      </c>
      <c r="Q779" s="185"/>
      <c r="R779" s="185"/>
      <c r="S779" s="185"/>
      <c r="T779" s="185" t="s">
        <v>19118</v>
      </c>
      <c r="U779" s="185"/>
      <c r="V779" s="185" t="s">
        <v>1981</v>
      </c>
      <c r="W779" s="185"/>
      <c r="X779" s="185" t="s">
        <v>21537</v>
      </c>
      <c r="Y779" s="191"/>
      <c r="Z779" s="187"/>
      <c r="AA779" s="166"/>
      <c r="AB779" s="166"/>
      <c r="AC779" s="166"/>
      <c r="AD779" s="166"/>
      <c r="AE779" s="166"/>
      <c r="AF779" s="166"/>
      <c r="AG779" s="166"/>
      <c r="AH779" s="166"/>
      <c r="AI779" s="166"/>
      <c r="AJ779" s="169"/>
      <c r="AK779" s="169"/>
      <c r="AL779" s="169"/>
      <c r="AM779" s="169"/>
      <c r="AN779" s="169"/>
      <c r="AO779" s="166"/>
      <c r="AP779" s="187"/>
      <c r="AQ779" s="180"/>
    </row>
    <row r="780" spans="1:43" s="189" customFormat="1" ht="24.75" customHeight="1" x14ac:dyDescent="0.2">
      <c r="A780" s="180">
        <v>779</v>
      </c>
      <c r="B780" s="181" t="s">
        <v>23979</v>
      </c>
      <c r="C780" s="182" t="s">
        <v>23980</v>
      </c>
      <c r="D780" s="207" t="str">
        <f>+INDEX([2]REPORTE_SEG_EXPEDIENTES!$F$1:$F$3006,MATCH(Tabla13[[#This Row],[REGISTRO]],[2]REPORTE_SEG_EXPEDIENTES!$B$1:$B$3006,0))</f>
        <v>07/11/2023</v>
      </c>
      <c r="E780" s="207"/>
      <c r="F780" s="183" t="s">
        <v>11978</v>
      </c>
      <c r="G780" s="207">
        <v>45246</v>
      </c>
      <c r="H780" s="207">
        <v>45246</v>
      </c>
      <c r="I780" s="207">
        <f t="shared" si="22"/>
        <v>45268</v>
      </c>
      <c r="J780" s="328" t="e">
        <f>IF(I780="-","NO ES TUPA",IF(Tabla5[[#This Row],[FECHA FIRMA]]&lt;=Tabla5[[#This Row],[FECHA DE PLAZO MAXIMO DE ATENCION]],"SI","NO"))</f>
        <v>#VALUE!</v>
      </c>
      <c r="K780" s="218"/>
      <c r="L780" s="185" t="str">
        <f>IFERROR(VLOOKUP(K780,[1]Hoja1!$B$2:$F$14234,2,FALSE),"")</f>
        <v/>
      </c>
      <c r="M780" s="185" t="str">
        <f>IFERROR(VLOOKUP(K780,[1]Hoja1!$B$2:$F$14234,3,FALSE),"")</f>
        <v/>
      </c>
      <c r="N780" s="185" t="str">
        <f>IFERROR(VLOOKUP(K780,[1]Hoja1!$B$2:$F$14234,4,FALSE),"")</f>
        <v/>
      </c>
      <c r="O780" s="193" t="s">
        <v>23981</v>
      </c>
      <c r="P780" s="185" t="s">
        <v>14894</v>
      </c>
      <c r="Q780" s="185"/>
      <c r="R780" s="185"/>
      <c r="S780" s="185"/>
      <c r="T780" s="185" t="s">
        <v>19118</v>
      </c>
      <c r="U780" s="185"/>
      <c r="V780" s="185" t="s">
        <v>1981</v>
      </c>
      <c r="W780" s="185"/>
      <c r="X780" s="185" t="s">
        <v>21537</v>
      </c>
      <c r="Y780" s="191"/>
      <c r="Z780" s="187"/>
      <c r="AA780" s="166"/>
      <c r="AB780" s="166"/>
      <c r="AC780" s="166"/>
      <c r="AD780" s="166"/>
      <c r="AE780" s="166"/>
      <c r="AF780" s="166"/>
      <c r="AG780" s="166"/>
      <c r="AH780" s="166"/>
      <c r="AI780" s="166"/>
      <c r="AJ780" s="169"/>
      <c r="AK780" s="169"/>
      <c r="AL780" s="169"/>
      <c r="AM780" s="169"/>
      <c r="AN780" s="169"/>
      <c r="AO780" s="166"/>
      <c r="AP780" s="187"/>
      <c r="AQ780" s="180"/>
    </row>
    <row r="781" spans="1:43" s="189" customFormat="1" ht="24.75" customHeight="1" x14ac:dyDescent="0.2">
      <c r="A781" s="180">
        <v>780</v>
      </c>
      <c r="B781" s="181" t="s">
        <v>23982</v>
      </c>
      <c r="C781" s="182" t="s">
        <v>23983</v>
      </c>
      <c r="D781" s="207" t="str">
        <f>+INDEX([2]REPORTE_SEG_EXPEDIENTES!$F$1:$F$3006,MATCH(Tabla13[[#This Row],[REGISTRO]],[2]REPORTE_SEG_EXPEDIENTES!$B$1:$B$3006,0))</f>
        <v>13/11/2023</v>
      </c>
      <c r="E781" s="207"/>
      <c r="F781" s="183" t="s">
        <v>11978</v>
      </c>
      <c r="G781" s="207">
        <v>45246</v>
      </c>
      <c r="H781" s="207">
        <v>45246</v>
      </c>
      <c r="I781" s="207">
        <f t="shared" si="22"/>
        <v>45280</v>
      </c>
      <c r="J781" s="328" t="e">
        <f>IF(I781="-","NO ES TUPA",IF(Tabla5[[#This Row],[FECHA FIRMA]]&lt;=Tabla5[[#This Row],[FECHA DE PLAZO MAXIMO DE ATENCION]],"SI","NO"))</f>
        <v>#VALUE!</v>
      </c>
      <c r="K781" s="218"/>
      <c r="L781" s="185" t="str">
        <f>IFERROR(VLOOKUP(K781,[1]Hoja1!$B$2:$F$14234,2,FALSE),"")</f>
        <v/>
      </c>
      <c r="M781" s="185" t="str">
        <f>IFERROR(VLOOKUP(K781,[1]Hoja1!$B$2:$F$14234,3,FALSE),"")</f>
        <v/>
      </c>
      <c r="N781" s="185" t="str">
        <f>IFERROR(VLOOKUP(K781,[1]Hoja1!$B$2:$F$14234,4,FALSE),"")</f>
        <v/>
      </c>
      <c r="O781" s="193" t="s">
        <v>23984</v>
      </c>
      <c r="P781" s="185" t="s">
        <v>14894</v>
      </c>
      <c r="Q781" s="185"/>
      <c r="R781" s="185"/>
      <c r="S781" s="185"/>
      <c r="T781" s="185" t="s">
        <v>19118</v>
      </c>
      <c r="U781" s="185"/>
      <c r="V781" s="185" t="s">
        <v>1981</v>
      </c>
      <c r="W781" s="185"/>
      <c r="X781" s="185" t="s">
        <v>21537</v>
      </c>
      <c r="Y781" s="191"/>
      <c r="Z781" s="187"/>
      <c r="AA781" s="166"/>
      <c r="AB781" s="166"/>
      <c r="AC781" s="166"/>
      <c r="AD781" s="166"/>
      <c r="AE781" s="166"/>
      <c r="AF781" s="166"/>
      <c r="AG781" s="166"/>
      <c r="AH781" s="166"/>
      <c r="AI781" s="166"/>
      <c r="AJ781" s="169"/>
      <c r="AK781" s="169"/>
      <c r="AL781" s="169"/>
      <c r="AM781" s="169"/>
      <c r="AN781" s="169"/>
      <c r="AO781" s="166"/>
      <c r="AP781" s="187"/>
      <c r="AQ781" s="180"/>
    </row>
    <row r="782" spans="1:43" s="189" customFormat="1" ht="24.75" customHeight="1" x14ac:dyDescent="0.2">
      <c r="A782" s="180">
        <v>781</v>
      </c>
      <c r="B782" s="181" t="s">
        <v>23985</v>
      </c>
      <c r="C782" s="182" t="s">
        <v>23986</v>
      </c>
      <c r="D782" s="207" t="str">
        <f>+INDEX([2]REPORTE_SEG_EXPEDIENTES!$F$1:$F$3006,MATCH(Tabla13[[#This Row],[REGISTRO]],[2]REPORTE_SEG_EXPEDIENTES!$B$1:$B$3006,0))</f>
        <v>13/11/2023</v>
      </c>
      <c r="E782" s="207"/>
      <c r="F782" s="183" t="s">
        <v>11978</v>
      </c>
      <c r="G782" s="207">
        <v>45246</v>
      </c>
      <c r="H782" s="207">
        <v>45246</v>
      </c>
      <c r="I782" s="207">
        <f t="shared" si="22"/>
        <v>45280</v>
      </c>
      <c r="J782" s="328" t="e">
        <f>IF(I782="-","NO ES TUPA",IF(Tabla5[[#This Row],[FECHA FIRMA]]&lt;=Tabla5[[#This Row],[FECHA DE PLAZO MAXIMO DE ATENCION]],"SI","NO"))</f>
        <v>#VALUE!</v>
      </c>
      <c r="K782" s="218"/>
      <c r="L782" s="185" t="str">
        <f>IFERROR(VLOOKUP(K782,[1]Hoja1!$B$2:$F$14234,2,FALSE),"")</f>
        <v/>
      </c>
      <c r="M782" s="185" t="str">
        <f>IFERROR(VLOOKUP(K782,[1]Hoja1!$B$2:$F$14234,3,FALSE),"")</f>
        <v/>
      </c>
      <c r="N782" s="185" t="str">
        <f>IFERROR(VLOOKUP(K782,[1]Hoja1!$B$2:$F$14234,4,FALSE),"")</f>
        <v/>
      </c>
      <c r="O782" s="193" t="s">
        <v>23987</v>
      </c>
      <c r="P782" s="185" t="s">
        <v>14894</v>
      </c>
      <c r="Q782" s="185"/>
      <c r="R782" s="185"/>
      <c r="S782" s="185"/>
      <c r="T782" s="185" t="s">
        <v>19118</v>
      </c>
      <c r="U782" s="185"/>
      <c r="V782" s="185" t="s">
        <v>1981</v>
      </c>
      <c r="W782" s="185"/>
      <c r="X782" s="185" t="s">
        <v>21537</v>
      </c>
      <c r="Y782" s="191"/>
      <c r="Z782" s="187"/>
      <c r="AA782" s="166"/>
      <c r="AB782" s="166"/>
      <c r="AC782" s="166"/>
      <c r="AD782" s="166"/>
      <c r="AE782" s="166"/>
      <c r="AF782" s="166"/>
      <c r="AG782" s="166"/>
      <c r="AH782" s="166"/>
      <c r="AI782" s="166"/>
      <c r="AJ782" s="169"/>
      <c r="AK782" s="169"/>
      <c r="AL782" s="169"/>
      <c r="AM782" s="169"/>
      <c r="AN782" s="169"/>
      <c r="AO782" s="166"/>
      <c r="AP782" s="187"/>
      <c r="AQ782" s="180"/>
    </row>
    <row r="783" spans="1:43" s="189" customFormat="1" ht="24.75" customHeight="1" x14ac:dyDescent="0.2">
      <c r="A783" s="180">
        <v>782</v>
      </c>
      <c r="B783" s="181" t="s">
        <v>23988</v>
      </c>
      <c r="C783" s="182" t="s">
        <v>23989</v>
      </c>
      <c r="D783" s="207" t="str">
        <f>+INDEX([2]REPORTE_SEG_EXPEDIENTES!$F$1:$F$3006,MATCH(Tabla13[[#This Row],[REGISTRO]],[2]REPORTE_SEG_EXPEDIENTES!$B$1:$B$3006,0))</f>
        <v>13/11/2023</v>
      </c>
      <c r="E783" s="207"/>
      <c r="F783" s="183" t="s">
        <v>11978</v>
      </c>
      <c r="G783" s="207">
        <v>45247</v>
      </c>
      <c r="H783" s="207">
        <v>45247</v>
      </c>
      <c r="I783" s="207">
        <f t="shared" si="22"/>
        <v>45280</v>
      </c>
      <c r="J783" s="328" t="e">
        <f>IF(I783="-","NO ES TUPA",IF(Tabla5[[#This Row],[FECHA FIRMA]]&lt;=Tabla5[[#This Row],[FECHA DE PLAZO MAXIMO DE ATENCION]],"SI","NO"))</f>
        <v>#VALUE!</v>
      </c>
      <c r="K783" s="218"/>
      <c r="L783" s="185" t="str">
        <f>IFERROR(VLOOKUP(K783,[1]Hoja1!$B$2:$F$14234,2,FALSE),"")</f>
        <v/>
      </c>
      <c r="M783" s="185" t="str">
        <f>IFERROR(VLOOKUP(K783,[1]Hoja1!$B$2:$F$14234,3,FALSE),"")</f>
        <v/>
      </c>
      <c r="N783" s="185" t="str">
        <f>IFERROR(VLOOKUP(K783,[1]Hoja1!$B$2:$F$14234,4,FALSE),"")</f>
        <v/>
      </c>
      <c r="O783" s="193" t="s">
        <v>23990</v>
      </c>
      <c r="P783" s="185" t="s">
        <v>14894</v>
      </c>
      <c r="Q783" s="185"/>
      <c r="R783" s="185"/>
      <c r="S783" s="185"/>
      <c r="T783" s="185" t="s">
        <v>19118</v>
      </c>
      <c r="U783" s="185"/>
      <c r="V783" s="185" t="s">
        <v>1981</v>
      </c>
      <c r="W783" s="185"/>
      <c r="X783" s="185" t="s">
        <v>21537</v>
      </c>
      <c r="Y783" s="191"/>
      <c r="Z783" s="187"/>
      <c r="AA783" s="166"/>
      <c r="AB783" s="166"/>
      <c r="AC783" s="166"/>
      <c r="AD783" s="166"/>
      <c r="AE783" s="166"/>
      <c r="AF783" s="166"/>
      <c r="AG783" s="166"/>
      <c r="AH783" s="166"/>
      <c r="AI783" s="166"/>
      <c r="AJ783" s="169"/>
      <c r="AK783" s="169"/>
      <c r="AL783" s="169"/>
      <c r="AM783" s="169"/>
      <c r="AN783" s="169"/>
      <c r="AO783" s="166"/>
      <c r="AP783" s="187"/>
      <c r="AQ783" s="180"/>
    </row>
    <row r="784" spans="1:43" s="189" customFormat="1" ht="24.75" customHeight="1" x14ac:dyDescent="0.2">
      <c r="A784" s="219">
        <v>783</v>
      </c>
      <c r="B784" s="220" t="s">
        <v>23991</v>
      </c>
      <c r="C784" s="221" t="s">
        <v>23992</v>
      </c>
      <c r="D784" s="223" t="str">
        <f>+INDEX([2]REPORTE_SEG_EXPEDIENTES!$F$1:$F$3006,MATCH(Tabla13[[#This Row],[REGISTRO]],[2]REPORTE_SEG_EXPEDIENTES!$B$1:$B$3006,0))</f>
        <v>14/11/2023</v>
      </c>
      <c r="E784" s="223"/>
      <c r="F784" s="222" t="s">
        <v>11978</v>
      </c>
      <c r="G784" s="223">
        <v>45247</v>
      </c>
      <c r="H784" s="223">
        <v>45247</v>
      </c>
      <c r="I784" s="223">
        <f t="shared" si="22"/>
        <v>45281</v>
      </c>
      <c r="J784" s="329" t="e">
        <f>IF(I784="-","NO ES TUPA",IF(Tabla5[[#This Row],[FECHA FIRMA]]&lt;=Tabla5[[#This Row],[FECHA DE PLAZO MAXIMO DE ATENCION]],"SI","NO"))</f>
        <v>#VALUE!</v>
      </c>
      <c r="K784" s="224"/>
      <c r="L784" s="225" t="str">
        <f>IFERROR(VLOOKUP(K784,[1]Hoja1!$B$2:$F$14234,2,FALSE),"")</f>
        <v/>
      </c>
      <c r="M784" s="225" t="str">
        <f>IFERROR(VLOOKUP(K784,[1]Hoja1!$B$2:$F$14234,3,FALSE),"")</f>
        <v/>
      </c>
      <c r="N784" s="225" t="str">
        <f>IFERROR(VLOOKUP(K784,[1]Hoja1!$B$2:$F$14234,4,FALSE),"")</f>
        <v/>
      </c>
      <c r="O784" s="226" t="s">
        <v>23993</v>
      </c>
      <c r="P784" s="225" t="s">
        <v>14894</v>
      </c>
      <c r="Q784" s="185"/>
      <c r="R784" s="185"/>
      <c r="S784" s="185"/>
      <c r="T784" s="185" t="s">
        <v>19118</v>
      </c>
      <c r="U784" s="225"/>
      <c r="V784" s="185" t="s">
        <v>1981</v>
      </c>
      <c r="W784" s="225"/>
      <c r="X784" s="225" t="s">
        <v>21537</v>
      </c>
      <c r="Y784" s="227"/>
      <c r="Z784" s="252"/>
      <c r="AA784" s="253"/>
      <c r="AB784" s="253"/>
      <c r="AC784" s="253"/>
      <c r="AD784" s="253"/>
      <c r="AE784" s="253"/>
      <c r="AF784" s="253"/>
      <c r="AG784" s="166"/>
      <c r="AH784" s="166"/>
      <c r="AI784" s="166"/>
      <c r="AJ784" s="169"/>
      <c r="AK784" s="169"/>
      <c r="AL784" s="169"/>
      <c r="AM784" s="169"/>
      <c r="AN784" s="169"/>
      <c r="AO784" s="166"/>
      <c r="AP784" s="187"/>
      <c r="AQ784" s="180"/>
    </row>
    <row r="785" spans="1:43" s="189" customFormat="1" ht="24.75" customHeight="1" x14ac:dyDescent="0.2">
      <c r="A785" s="187">
        <v>784</v>
      </c>
      <c r="B785" s="263" t="s">
        <v>23994</v>
      </c>
      <c r="C785" s="264" t="s">
        <v>23995</v>
      </c>
      <c r="D785" s="265" t="str">
        <f>+INDEX([2]REPORTE_SEG_EXPEDIENTES!$F$1:$F$3006,MATCH(Tabla13[[#This Row],[REGISTRO]],[2]REPORTE_SEG_EXPEDIENTES!$B$1:$B$3006,0))</f>
        <v>05/10/2023</v>
      </c>
      <c r="E785" s="265"/>
      <c r="F785" s="169" t="s">
        <v>11978</v>
      </c>
      <c r="G785" s="265">
        <v>45247</v>
      </c>
      <c r="H785" s="265">
        <v>45247</v>
      </c>
      <c r="I785" s="265">
        <f t="shared" si="22"/>
        <v>45233</v>
      </c>
      <c r="J785" s="330" t="e">
        <f>IF(I785="-","NO ES TUPA",IF(Tabla5[[#This Row],[FECHA FIRMA]]&lt;=Tabla5[[#This Row],[FECHA DE PLAZO MAXIMO DE ATENCION]],"SI","NO"))</f>
        <v>#VALUE!</v>
      </c>
      <c r="K785" s="266"/>
      <c r="L785" s="187" t="str">
        <f>IFERROR(VLOOKUP(K785,[1]Hoja1!$B$2:$F$14234,2,FALSE),"")</f>
        <v/>
      </c>
      <c r="M785" s="187" t="str">
        <f>IFERROR(VLOOKUP(K785,[1]Hoja1!$B$2:$F$14234,3,FALSE),"")</f>
        <v/>
      </c>
      <c r="N785" s="187" t="str">
        <f>IFERROR(VLOOKUP(K785,[1]Hoja1!$B$2:$F$14234,4,FALSE),"")</f>
        <v/>
      </c>
      <c r="O785" s="267" t="s">
        <v>23996</v>
      </c>
      <c r="P785" s="187" t="s">
        <v>15859</v>
      </c>
      <c r="Q785" s="180"/>
      <c r="R785" s="185"/>
      <c r="S785" s="191"/>
      <c r="T785" s="187" t="s">
        <v>179</v>
      </c>
      <c r="U785" s="187"/>
      <c r="V785" s="187" t="s">
        <v>21444</v>
      </c>
      <c r="W785" s="187"/>
      <c r="X785" s="187"/>
      <c r="Y785" s="187"/>
      <c r="Z785" s="187"/>
      <c r="AA785" s="166"/>
      <c r="AB785" s="166"/>
      <c r="AC785" s="166" t="s">
        <v>21489</v>
      </c>
      <c r="AD785" s="166"/>
      <c r="AE785" s="166" t="s">
        <v>21489</v>
      </c>
      <c r="AF785" s="166"/>
      <c r="AG785" s="251"/>
      <c r="AH785" s="166"/>
      <c r="AI785" s="166"/>
      <c r="AJ785" s="169"/>
      <c r="AK785" s="169"/>
      <c r="AL785" s="169"/>
      <c r="AM785" s="169"/>
      <c r="AN785" s="169"/>
      <c r="AO785" s="166"/>
      <c r="AP785" s="187"/>
      <c r="AQ785" s="180"/>
    </row>
    <row r="786" spans="1:43" s="189" customFormat="1" ht="24.75" customHeight="1" x14ac:dyDescent="0.2">
      <c r="A786" s="188">
        <v>785</v>
      </c>
      <c r="B786" s="254" t="s">
        <v>23997</v>
      </c>
      <c r="C786" s="255" t="s">
        <v>23998</v>
      </c>
      <c r="D786" s="257" t="str">
        <f>+INDEX([2]REPORTE_SEG_EXPEDIENTES!$F$1:$F$3006,MATCH(Tabla13[[#This Row],[REGISTRO]],[2]REPORTE_SEG_EXPEDIENTES!$B$1:$B$3006,0))</f>
        <v>25/09/2023</v>
      </c>
      <c r="E786" s="257"/>
      <c r="F786" s="256" t="s">
        <v>11978</v>
      </c>
      <c r="G786" s="257">
        <v>45247</v>
      </c>
      <c r="H786" s="257">
        <v>45247</v>
      </c>
      <c r="I786" s="257">
        <f t="shared" si="22"/>
        <v>45197</v>
      </c>
      <c r="J786" s="331" t="e">
        <f>IF(I786="-","NO ES TUPA",IF(Tabla5[[#This Row],[FECHA FIRMA]]&lt;=Tabla5[[#This Row],[FECHA DE PLAZO MAXIMO DE ATENCION]],"SI","NO"))</f>
        <v>#VALUE!</v>
      </c>
      <c r="K786" s="258"/>
      <c r="L786" s="259" t="str">
        <f>IFERROR(VLOOKUP(K786,[1]Hoja1!$B$2:$F$14234,2,FALSE),"")</f>
        <v/>
      </c>
      <c r="M786" s="259" t="str">
        <f>IFERROR(VLOOKUP(K786,[1]Hoja1!$B$2:$F$14234,3,FALSE),"")</f>
        <v/>
      </c>
      <c r="N786" s="259" t="str">
        <f>IFERROR(VLOOKUP(K786,[1]Hoja1!$B$2:$F$14234,4,FALSE),"")</f>
        <v/>
      </c>
      <c r="O786" s="260" t="s">
        <v>23999</v>
      </c>
      <c r="P786" s="259" t="s">
        <v>15859</v>
      </c>
      <c r="Q786" s="185"/>
      <c r="R786" s="185"/>
      <c r="S786" s="185"/>
      <c r="T786" s="259" t="s">
        <v>21453</v>
      </c>
      <c r="U786" s="259"/>
      <c r="V786" s="259" t="s">
        <v>1981</v>
      </c>
      <c r="W786" s="259"/>
      <c r="X786" s="259"/>
      <c r="Y786" s="186"/>
      <c r="Z786" s="261"/>
      <c r="AA786" s="262"/>
      <c r="AB786" s="262"/>
      <c r="AC786" s="262" t="s">
        <v>21489</v>
      </c>
      <c r="AD786" s="262"/>
      <c r="AE786" s="262" t="s">
        <v>21489</v>
      </c>
      <c r="AF786" s="262"/>
      <c r="AG786" s="166"/>
      <c r="AH786" s="166"/>
      <c r="AI786" s="166"/>
      <c r="AJ786" s="169"/>
      <c r="AK786" s="169"/>
      <c r="AL786" s="169"/>
      <c r="AM786" s="169"/>
      <c r="AN786" s="169"/>
      <c r="AO786" s="166"/>
      <c r="AP786" s="187"/>
      <c r="AQ786" s="180"/>
    </row>
    <row r="787" spans="1:43" s="189" customFormat="1" ht="24.75" customHeight="1" x14ac:dyDescent="0.2">
      <c r="A787" s="180">
        <v>786</v>
      </c>
      <c r="B787" s="181" t="s">
        <v>24000</v>
      </c>
      <c r="C787" s="182" t="s">
        <v>24001</v>
      </c>
      <c r="D787" s="207" t="str">
        <f>+INDEX([2]REPORTE_SEG_EXPEDIENTES!$F$1:$F$3006,MATCH(Tabla13[[#This Row],[REGISTRO]],[2]REPORTE_SEG_EXPEDIENTES!$B$1:$B$3006,0))</f>
        <v>22/06/2023</v>
      </c>
      <c r="E787" s="207"/>
      <c r="F787" s="183" t="s">
        <v>11978</v>
      </c>
      <c r="G787" s="207">
        <v>45250</v>
      </c>
      <c r="H787" s="207">
        <v>45250</v>
      </c>
      <c r="I787" s="207">
        <f t="shared" si="22"/>
        <v>45100</v>
      </c>
      <c r="J787" s="328" t="e">
        <f>IF(I787="-","NO ES TUPA",IF(Tabla5[[#This Row],[FECHA FIRMA]]&lt;=Tabla5[[#This Row],[FECHA DE PLAZO MAXIMO DE ATENCION]],"SI","NO"))</f>
        <v>#VALUE!</v>
      </c>
      <c r="K787" s="218"/>
      <c r="L787" s="185" t="str">
        <f>IFERROR(VLOOKUP(K787,[1]Hoja1!$B$2:$F$14234,2,FALSE),"")</f>
        <v/>
      </c>
      <c r="M787" s="185" t="str">
        <f>IFERROR(VLOOKUP(K787,[1]Hoja1!$B$2:$F$14234,3,FALSE),"")</f>
        <v/>
      </c>
      <c r="N787" s="185" t="str">
        <f>IFERROR(VLOOKUP(K787,[1]Hoja1!$B$2:$F$14234,4,FALSE),"")</f>
        <v/>
      </c>
      <c r="O787" s="193" t="s">
        <v>24002</v>
      </c>
      <c r="P787" s="185" t="s">
        <v>14894</v>
      </c>
      <c r="Q787" s="185"/>
      <c r="R787" s="185"/>
      <c r="S787" s="185"/>
      <c r="T787" s="185" t="s">
        <v>19113</v>
      </c>
      <c r="U787" s="185"/>
      <c r="V787" s="185" t="s">
        <v>1981</v>
      </c>
      <c r="W787" s="185"/>
      <c r="X787" s="185" t="s">
        <v>19419</v>
      </c>
      <c r="Y787" s="191"/>
      <c r="Z787" s="187"/>
      <c r="AA787" s="166"/>
      <c r="AB787" s="166" t="s">
        <v>21489</v>
      </c>
      <c r="AC787" s="166"/>
      <c r="AD787" s="166" t="s">
        <v>21489</v>
      </c>
      <c r="AE787" s="166"/>
      <c r="AF787" s="166"/>
      <c r="AG787" s="166"/>
      <c r="AH787" s="166"/>
      <c r="AI787" s="166"/>
      <c r="AJ787" s="169"/>
      <c r="AK787" s="169"/>
      <c r="AL787" s="169"/>
      <c r="AM787" s="169"/>
      <c r="AN787" s="169"/>
      <c r="AO787" s="166"/>
      <c r="AP787" s="187"/>
      <c r="AQ787" s="180"/>
    </row>
    <row r="788" spans="1:43" s="189" customFormat="1" ht="24.75" customHeight="1" x14ac:dyDescent="0.2">
      <c r="A788" s="180">
        <v>787</v>
      </c>
      <c r="B788" s="181" t="s">
        <v>24003</v>
      </c>
      <c r="C788" s="182" t="s">
        <v>24004</v>
      </c>
      <c r="D788" s="207" t="str">
        <f>+INDEX([2]REPORTE_SEG_EXPEDIENTES!$F$1:$F$3006,MATCH(Tabla13[[#This Row],[REGISTRO]],[2]REPORTE_SEG_EXPEDIENTES!$B$1:$B$3006,0))</f>
        <v>07/08/2023</v>
      </c>
      <c r="E788" s="207"/>
      <c r="F788" s="183" t="s">
        <v>11978</v>
      </c>
      <c r="G788" s="207">
        <v>45250</v>
      </c>
      <c r="H788" s="207">
        <v>45250</v>
      </c>
      <c r="I788" s="207">
        <f t="shared" si="22"/>
        <v>45176</v>
      </c>
      <c r="J788" s="328" t="e">
        <f>IF(I788="-","NO ES TUPA",IF(Tabla5[[#This Row],[FECHA FIRMA]]&lt;=Tabla5[[#This Row],[FECHA DE PLAZO MAXIMO DE ATENCION]],"SI","NO"))</f>
        <v>#VALUE!</v>
      </c>
      <c r="K788" s="218"/>
      <c r="L788" s="185" t="str">
        <f>IFERROR(VLOOKUP(K788,[1]Hoja1!$B$2:$F$14234,2,FALSE),"")</f>
        <v/>
      </c>
      <c r="M788" s="185" t="str">
        <f>IFERROR(VLOOKUP(K788,[1]Hoja1!$B$2:$F$14234,3,FALSE),"")</f>
        <v/>
      </c>
      <c r="N788" s="185" t="str">
        <f>IFERROR(VLOOKUP(K788,[1]Hoja1!$B$2:$F$14234,4,FALSE),"")</f>
        <v/>
      </c>
      <c r="O788" s="193" t="s">
        <v>24005</v>
      </c>
      <c r="P788" s="185" t="s">
        <v>14894</v>
      </c>
      <c r="Q788" s="185"/>
      <c r="R788" s="185"/>
      <c r="S788" s="185"/>
      <c r="T788" s="185" t="s">
        <v>19113</v>
      </c>
      <c r="U788" s="185"/>
      <c r="V788" s="185" t="s">
        <v>1981</v>
      </c>
      <c r="W788" s="185"/>
      <c r="X788" s="185" t="s">
        <v>19419</v>
      </c>
      <c r="Y788" s="191"/>
      <c r="Z788" s="187"/>
      <c r="AA788" s="166"/>
      <c r="AB788" s="166" t="s">
        <v>21489</v>
      </c>
      <c r="AC788" s="166"/>
      <c r="AD788" s="166"/>
      <c r="AE788" s="166"/>
      <c r="AF788" s="166"/>
      <c r="AG788" s="166"/>
      <c r="AH788" s="166"/>
      <c r="AI788" s="166"/>
      <c r="AJ788" s="169"/>
      <c r="AK788" s="169"/>
      <c r="AL788" s="169"/>
      <c r="AM788" s="169"/>
      <c r="AN788" s="169"/>
      <c r="AO788" s="166"/>
      <c r="AP788" s="187"/>
      <c r="AQ788" s="180"/>
    </row>
    <row r="789" spans="1:43" s="189" customFormat="1" ht="24.75" customHeight="1" x14ac:dyDescent="0.2">
      <c r="A789" s="180">
        <v>788</v>
      </c>
      <c r="B789" s="181" t="s">
        <v>24006</v>
      </c>
      <c r="C789" s="182" t="s">
        <v>24007</v>
      </c>
      <c r="D789" s="207" t="str">
        <f>+INDEX([2]REPORTE_SEG_EXPEDIENTES!$F$1:$F$3006,MATCH(Tabla13[[#This Row],[REGISTRO]],[2]REPORTE_SEG_EXPEDIENTES!$B$1:$B$3006,0))</f>
        <v>14/08/2023</v>
      </c>
      <c r="E789" s="207"/>
      <c r="F789" s="183" t="s">
        <v>11978</v>
      </c>
      <c r="G789" s="207">
        <v>45250</v>
      </c>
      <c r="H789" s="207">
        <v>45250</v>
      </c>
      <c r="I789" s="207">
        <f t="shared" si="22"/>
        <v>45189</v>
      </c>
      <c r="J789" s="328" t="e">
        <f>IF(I789="-","NO ES TUPA",IF(Tabla5[[#This Row],[FECHA FIRMA]]&lt;=Tabla5[[#This Row],[FECHA DE PLAZO MAXIMO DE ATENCION]],"SI","NO"))</f>
        <v>#VALUE!</v>
      </c>
      <c r="K789" s="218"/>
      <c r="L789" s="185" t="str">
        <f>IFERROR(VLOOKUP(K789,[1]Hoja1!$B$2:$F$14234,2,FALSE),"")</f>
        <v/>
      </c>
      <c r="M789" s="185" t="str">
        <f>IFERROR(VLOOKUP(K789,[1]Hoja1!$B$2:$F$14234,3,FALSE),"")</f>
        <v/>
      </c>
      <c r="N789" s="185" t="str">
        <f>IFERROR(VLOOKUP(K789,[1]Hoja1!$B$2:$F$14234,4,FALSE),"")</f>
        <v/>
      </c>
      <c r="O789" s="193" t="s">
        <v>24008</v>
      </c>
      <c r="P789" s="185" t="s">
        <v>14894</v>
      </c>
      <c r="Q789" s="185"/>
      <c r="R789" s="185"/>
      <c r="S789" s="185"/>
      <c r="T789" s="185" t="s">
        <v>19113</v>
      </c>
      <c r="U789" s="185"/>
      <c r="V789" s="185" t="s">
        <v>1981</v>
      </c>
      <c r="W789" s="185"/>
      <c r="X789" s="185"/>
      <c r="Y789" s="191"/>
      <c r="Z789" s="187"/>
      <c r="AA789" s="166"/>
      <c r="AB789" s="166" t="s">
        <v>21489</v>
      </c>
      <c r="AC789" s="166"/>
      <c r="AD789" s="166"/>
      <c r="AE789" s="166"/>
      <c r="AF789" s="166"/>
      <c r="AG789" s="166"/>
      <c r="AH789" s="166"/>
      <c r="AI789" s="166"/>
      <c r="AJ789" s="169"/>
      <c r="AK789" s="169"/>
      <c r="AL789" s="169"/>
      <c r="AM789" s="169"/>
      <c r="AN789" s="169"/>
      <c r="AO789" s="166"/>
      <c r="AP789" s="187"/>
      <c r="AQ789" s="180"/>
    </row>
    <row r="790" spans="1:43" s="189" customFormat="1" ht="24.75" customHeight="1" x14ac:dyDescent="0.2">
      <c r="A790" s="180">
        <v>789</v>
      </c>
      <c r="B790" s="181" t="s">
        <v>24009</v>
      </c>
      <c r="C790" s="182" t="s">
        <v>24010</v>
      </c>
      <c r="D790" s="207" t="str">
        <f>+INDEX([2]REPORTE_SEG_EXPEDIENTES!$F$1:$F$3006,MATCH(Tabla13[[#This Row],[REGISTRO]],[2]REPORTE_SEG_EXPEDIENTES!$B$1:$B$3006,0))</f>
        <v>25/09/2023</v>
      </c>
      <c r="E790" s="207"/>
      <c r="F790" s="183" t="s">
        <v>11978</v>
      </c>
      <c r="G790" s="207">
        <v>45251</v>
      </c>
      <c r="H790" s="207">
        <v>45251</v>
      </c>
      <c r="I790" s="207">
        <f t="shared" si="22"/>
        <v>45197</v>
      </c>
      <c r="J790" s="328" t="e">
        <f>IF(I790="-","NO ES TUPA",IF(Tabla5[[#This Row],[FECHA FIRMA]]&lt;=Tabla5[[#This Row],[FECHA DE PLAZO MAXIMO DE ATENCION]],"SI","NO"))</f>
        <v>#VALUE!</v>
      </c>
      <c r="K790" s="218"/>
      <c r="L790" s="185" t="str">
        <f>IFERROR(VLOOKUP(K790,[1]Hoja1!$B$2:$F$14234,2,FALSE),"")</f>
        <v/>
      </c>
      <c r="M790" s="185" t="str">
        <f>IFERROR(VLOOKUP(K790,[1]Hoja1!$B$2:$F$14234,3,FALSE),"")</f>
        <v/>
      </c>
      <c r="N790" s="185" t="str">
        <f>IFERROR(VLOOKUP(K790,[1]Hoja1!$B$2:$F$14234,4,FALSE),"")</f>
        <v/>
      </c>
      <c r="O790" s="193" t="s">
        <v>24011</v>
      </c>
      <c r="P790" s="185" t="s">
        <v>14894</v>
      </c>
      <c r="Q790" s="185"/>
      <c r="R790" s="185"/>
      <c r="S790" s="185"/>
      <c r="T790" s="185" t="s">
        <v>21456</v>
      </c>
      <c r="U790" s="185"/>
      <c r="V790" s="185" t="s">
        <v>1981</v>
      </c>
      <c r="W790" s="185"/>
      <c r="X790" s="185"/>
      <c r="Y790" s="191"/>
      <c r="Z790" s="187"/>
      <c r="AA790" s="166" t="s">
        <v>21489</v>
      </c>
      <c r="AB790" s="166"/>
      <c r="AC790" s="166" t="s">
        <v>21489</v>
      </c>
      <c r="AD790" s="166"/>
      <c r="AE790" s="166"/>
      <c r="AF790" s="166"/>
      <c r="AG790" s="166"/>
      <c r="AH790" s="166"/>
      <c r="AI790" s="166"/>
      <c r="AJ790" s="169"/>
      <c r="AK790" s="169"/>
      <c r="AL790" s="169"/>
      <c r="AM790" s="169"/>
      <c r="AN790" s="169"/>
      <c r="AO790" s="166"/>
      <c r="AP790" s="187"/>
      <c r="AQ790" s="180"/>
    </row>
    <row r="791" spans="1:43" s="189" customFormat="1" ht="24.75" customHeight="1" x14ac:dyDescent="0.2">
      <c r="A791" s="180">
        <v>790</v>
      </c>
      <c r="B791" s="181" t="s">
        <v>24012</v>
      </c>
      <c r="C791" s="182" t="s">
        <v>24013</v>
      </c>
      <c r="D791" s="207" t="str">
        <f>+INDEX([2]REPORTE_SEG_EXPEDIENTES!$F$1:$F$3006,MATCH(Tabla13[[#This Row],[REGISTRO]],[2]REPORTE_SEG_EXPEDIENTES!$B$1:$B$3006,0))</f>
        <v>14/08/2023</v>
      </c>
      <c r="E791" s="207"/>
      <c r="F791" s="183" t="s">
        <v>11978</v>
      </c>
      <c r="G791" s="207">
        <v>45251</v>
      </c>
      <c r="H791" s="207">
        <v>45251</v>
      </c>
      <c r="I791" s="207">
        <f t="shared" si="22"/>
        <v>45189</v>
      </c>
      <c r="J791" s="328" t="e">
        <f>IF(I791="-","NO ES TUPA",IF(Tabla5[[#This Row],[FECHA FIRMA]]&lt;=Tabla5[[#This Row],[FECHA DE PLAZO MAXIMO DE ATENCION]],"SI","NO"))</f>
        <v>#VALUE!</v>
      </c>
      <c r="K791" s="218"/>
      <c r="L791" s="185" t="str">
        <f>IFERROR(VLOOKUP(K791,[1]Hoja1!$B$2:$F$14234,2,FALSE),"")</f>
        <v/>
      </c>
      <c r="M791" s="185" t="str">
        <f>IFERROR(VLOOKUP(K791,[1]Hoja1!$B$2:$F$14234,3,FALSE),"")</f>
        <v/>
      </c>
      <c r="N791" s="185" t="str">
        <f>IFERROR(VLOOKUP(K791,[1]Hoja1!$B$2:$F$14234,4,FALSE),"")</f>
        <v/>
      </c>
      <c r="O791" s="193" t="s">
        <v>24014</v>
      </c>
      <c r="P791" s="185" t="s">
        <v>14894</v>
      </c>
      <c r="Q791" s="185"/>
      <c r="R791" s="185"/>
      <c r="S791" s="185"/>
      <c r="T791" s="185" t="s">
        <v>19113</v>
      </c>
      <c r="U791" s="185"/>
      <c r="V791" s="185" t="s">
        <v>1981</v>
      </c>
      <c r="W791" s="185"/>
      <c r="X791" s="185"/>
      <c r="Y791" s="191"/>
      <c r="Z791" s="187"/>
      <c r="AA791" s="166"/>
      <c r="AB791" s="166" t="s">
        <v>21489</v>
      </c>
      <c r="AC791" s="166"/>
      <c r="AD791" s="166"/>
      <c r="AE791" s="166"/>
      <c r="AF791" s="166"/>
      <c r="AG791" s="166"/>
      <c r="AH791" s="166"/>
      <c r="AI791" s="166"/>
      <c r="AJ791" s="169"/>
      <c r="AK791" s="169"/>
      <c r="AL791" s="169"/>
      <c r="AM791" s="169"/>
      <c r="AN791" s="169"/>
      <c r="AO791" s="166"/>
      <c r="AP791" s="187"/>
      <c r="AQ791" s="180"/>
    </row>
    <row r="792" spans="1:43" s="189" customFormat="1" ht="24.75" customHeight="1" x14ac:dyDescent="0.2">
      <c r="A792" s="180">
        <v>791</v>
      </c>
      <c r="B792" s="181" t="s">
        <v>24015</v>
      </c>
      <c r="C792" s="182" t="s">
        <v>24016</v>
      </c>
      <c r="D792" s="207" t="str">
        <f>+INDEX([2]REPORTE_SEG_EXPEDIENTES!$F$1:$F$3006,MATCH(Tabla13[[#This Row],[REGISTRO]],[2]REPORTE_SEG_EXPEDIENTES!$B$1:$B$3006,0))</f>
        <v>06/10/2023</v>
      </c>
      <c r="E792" s="207"/>
      <c r="F792" s="183" t="s">
        <v>11978</v>
      </c>
      <c r="G792" s="207">
        <v>45252</v>
      </c>
      <c r="H792" s="207">
        <v>45252</v>
      </c>
      <c r="I792" s="207">
        <f t="shared" si="22"/>
        <v>45236</v>
      </c>
      <c r="J792" s="328" t="e">
        <f>IF(I792="-","NO ES TUPA",IF(Tabla5[[#This Row],[FECHA FIRMA]]&lt;=Tabla5[[#This Row],[FECHA DE PLAZO MAXIMO DE ATENCION]],"SI","NO"))</f>
        <v>#VALUE!</v>
      </c>
      <c r="K792" s="218"/>
      <c r="L792" s="185" t="str">
        <f>IFERROR(VLOOKUP(K792,[1]Hoja1!$B$2:$F$14234,2,FALSE),"")</f>
        <v/>
      </c>
      <c r="M792" s="185" t="str">
        <f>IFERROR(VLOOKUP(K792,[1]Hoja1!$B$2:$F$14234,3,FALSE),"")</f>
        <v/>
      </c>
      <c r="N792" s="185" t="str">
        <f>IFERROR(VLOOKUP(K792,[1]Hoja1!$B$2:$F$14234,4,FALSE),"")</f>
        <v/>
      </c>
      <c r="O792" s="193" t="s">
        <v>24017</v>
      </c>
      <c r="P792" s="185" t="s">
        <v>15859</v>
      </c>
      <c r="Q792" s="185"/>
      <c r="R792" s="185"/>
      <c r="S792" s="185"/>
      <c r="T792" s="30" t="s">
        <v>19129</v>
      </c>
      <c r="U792" s="185" t="s">
        <v>23727</v>
      </c>
      <c r="V792" s="185" t="s">
        <v>1981</v>
      </c>
      <c r="W792" s="185"/>
      <c r="X792" s="185"/>
      <c r="Y792" s="191"/>
      <c r="Z792" s="187"/>
      <c r="AA792" s="166"/>
      <c r="AB792" s="166"/>
      <c r="AC792" s="166" t="s">
        <v>21489</v>
      </c>
      <c r="AD792" s="166"/>
      <c r="AE792" s="166" t="s">
        <v>21489</v>
      </c>
      <c r="AF792" s="166"/>
      <c r="AG792" s="166"/>
      <c r="AH792" s="166"/>
      <c r="AI792" s="166"/>
      <c r="AJ792" s="169"/>
      <c r="AK792" s="169"/>
      <c r="AL792" s="169"/>
      <c r="AM792" s="169"/>
      <c r="AN792" s="169"/>
      <c r="AO792" s="166"/>
      <c r="AP792" s="187"/>
      <c r="AQ792" s="180"/>
    </row>
    <row r="793" spans="1:43" s="189" customFormat="1" ht="24.75" customHeight="1" x14ac:dyDescent="0.2">
      <c r="A793" s="180">
        <v>792</v>
      </c>
      <c r="B793" s="181" t="s">
        <v>24018</v>
      </c>
      <c r="C793" s="182" t="s">
        <v>24019</v>
      </c>
      <c r="D793" s="207" t="str">
        <f>+INDEX([2]REPORTE_SEG_EXPEDIENTES!$F$1:$F$3006,MATCH(Tabla13[[#This Row],[REGISTRO]],[2]REPORTE_SEG_EXPEDIENTES!$B$1:$B$3006,0))</f>
        <v>29/08/2023</v>
      </c>
      <c r="E793" s="207"/>
      <c r="F793" s="183" t="s">
        <v>11978</v>
      </c>
      <c r="G793" s="207">
        <v>45252</v>
      </c>
      <c r="H793" s="207">
        <v>45252</v>
      </c>
      <c r="I793" s="207">
        <f t="shared" si="22"/>
        <v>45173</v>
      </c>
      <c r="J793" s="328" t="e">
        <f>IF(I793="-","NO ES TUPA",IF(Tabla5[[#This Row],[FECHA FIRMA]]&lt;=Tabla5[[#This Row],[FECHA DE PLAZO MAXIMO DE ATENCION]],"SI","NO"))</f>
        <v>#VALUE!</v>
      </c>
      <c r="K793" s="218"/>
      <c r="L793" s="185" t="str">
        <f>IFERROR(VLOOKUP(K793,[1]Hoja1!$B$2:$F$14234,2,FALSE),"")</f>
        <v/>
      </c>
      <c r="M793" s="185" t="str">
        <f>IFERROR(VLOOKUP(K793,[1]Hoja1!$B$2:$F$14234,3,FALSE),"")</f>
        <v/>
      </c>
      <c r="N793" s="185" t="str">
        <f>IFERROR(VLOOKUP(K793,[1]Hoja1!$B$2:$F$14234,4,FALSE),"")</f>
        <v/>
      </c>
      <c r="O793" s="193" t="s">
        <v>24020</v>
      </c>
      <c r="P793" s="185" t="s">
        <v>15859</v>
      </c>
      <c r="Q793" s="185"/>
      <c r="R793" s="185"/>
      <c r="S793" s="185"/>
      <c r="T793" s="30" t="s">
        <v>19129</v>
      </c>
      <c r="U793" s="31" t="s">
        <v>19992</v>
      </c>
      <c r="V793" s="185" t="s">
        <v>1981</v>
      </c>
      <c r="W793" s="185"/>
      <c r="X793" s="185"/>
      <c r="Y793" s="191"/>
      <c r="Z793" s="187"/>
      <c r="AA793" s="166"/>
      <c r="AB793" s="166"/>
      <c r="AC793" s="166" t="s">
        <v>21489</v>
      </c>
      <c r="AD793" s="166"/>
      <c r="AE793" s="166" t="s">
        <v>21489</v>
      </c>
      <c r="AF793" s="166"/>
      <c r="AG793" s="166"/>
      <c r="AH793" s="166"/>
      <c r="AI793" s="166"/>
      <c r="AJ793" s="169"/>
      <c r="AK793" s="169"/>
      <c r="AL793" s="169"/>
      <c r="AM793" s="169"/>
      <c r="AN793" s="169"/>
      <c r="AO793" s="166"/>
      <c r="AP793" s="187"/>
      <c r="AQ793" s="180"/>
    </row>
    <row r="794" spans="1:43" ht="24.75" customHeight="1" x14ac:dyDescent="0.25">
      <c r="A794" s="180">
        <v>793</v>
      </c>
      <c r="B794" s="181" t="s">
        <v>24021</v>
      </c>
      <c r="C794" s="182" t="s">
        <v>24022</v>
      </c>
      <c r="D794" s="207" t="str">
        <f>+INDEX([2]REPORTE_SEG_EXPEDIENTES!$F$1:$F$3006,MATCH(Tabla13[[#This Row],[REGISTRO]],[2]REPORTE_SEG_EXPEDIENTES!$B$1:$B$3006,0))</f>
        <v>03/11/2023</v>
      </c>
      <c r="E794" s="207"/>
      <c r="F794" s="183" t="s">
        <v>11978</v>
      </c>
      <c r="G794" s="207">
        <v>45252</v>
      </c>
      <c r="H794" s="207">
        <v>45252</v>
      </c>
      <c r="I794" s="207">
        <f t="shared" si="22"/>
        <v>45262</v>
      </c>
      <c r="J794" s="328" t="e">
        <f>IF(I794="-","NO ES TUPA",IF(Tabla5[[#This Row],[FECHA FIRMA]]&lt;=Tabla5[[#This Row],[FECHA DE PLAZO MAXIMO DE ATENCION]],"SI","NO"))</f>
        <v>#VALUE!</v>
      </c>
      <c r="K794" s="185">
        <v>3871</v>
      </c>
      <c r="L794" s="185" t="str">
        <f>IFERROR(VLOOKUP(K794,[1]Hoja1!$B$2:$F$14234,2,FALSE),"")</f>
        <v>MI CARMENCITA I</v>
      </c>
      <c r="M794" s="185" t="str">
        <f>IFERROR(VLOOKUP(K794,[1]Hoja1!$B$2:$F$14234,3,FALSE),"")</f>
        <v>PT-03871-CM</v>
      </c>
      <c r="N794" s="185" t="s">
        <v>24023</v>
      </c>
      <c r="O794" s="193" t="s">
        <v>24024</v>
      </c>
      <c r="P794" s="185" t="s">
        <v>14894</v>
      </c>
      <c r="Q794" s="185" t="s">
        <v>23</v>
      </c>
      <c r="R794" s="185"/>
      <c r="S794" s="185" t="s">
        <v>19598</v>
      </c>
      <c r="T794" s="185" t="s">
        <v>78</v>
      </c>
      <c r="U794" s="185"/>
      <c r="V794" s="185" t="s">
        <v>1981</v>
      </c>
      <c r="W794" s="181" t="s">
        <v>24025</v>
      </c>
      <c r="X794" s="185"/>
      <c r="Y794" s="191"/>
      <c r="Z794" s="187"/>
      <c r="AA794" s="166" t="s">
        <v>21489</v>
      </c>
      <c r="AB794" s="166"/>
      <c r="AC794" s="166"/>
      <c r="AD794" s="166"/>
      <c r="AE794" s="166"/>
      <c r="AF794" s="166"/>
      <c r="AG794" s="166"/>
      <c r="AH794" s="166"/>
      <c r="AI794" s="166"/>
      <c r="AJ794" s="169"/>
      <c r="AK794" s="169"/>
      <c r="AL794" s="169"/>
      <c r="AM794" s="169"/>
      <c r="AN794" s="169"/>
      <c r="AO794" s="166"/>
      <c r="AP794" s="187"/>
      <c r="AQ794" s="180"/>
    </row>
    <row r="795" spans="1:43" s="189" customFormat="1" ht="24.75" customHeight="1" x14ac:dyDescent="0.2">
      <c r="A795" s="180">
        <v>794</v>
      </c>
      <c r="B795" s="181" t="s">
        <v>24026</v>
      </c>
      <c r="C795" s="182" t="s">
        <v>24027</v>
      </c>
      <c r="D795" s="207" t="str">
        <f>+INDEX([2]REPORTE_SEG_EXPEDIENTES!$F$1:$F$3006,MATCH(Tabla13[[#This Row],[REGISTRO]],[2]REPORTE_SEG_EXPEDIENTES!$B$1:$B$3006,0))</f>
        <v>10/07/2023</v>
      </c>
      <c r="E795" s="207"/>
      <c r="F795" s="183" t="s">
        <v>11978</v>
      </c>
      <c r="G795" s="207">
        <v>45253</v>
      </c>
      <c r="H795" s="207">
        <v>45253</v>
      </c>
      <c r="I795" s="207">
        <f t="shared" si="22"/>
        <v>45150</v>
      </c>
      <c r="J795" s="328" t="e">
        <f>IF(I795="-","NO ES TUPA",IF(Tabla5[[#This Row],[FECHA FIRMA]]&lt;=Tabla5[[#This Row],[FECHA DE PLAZO MAXIMO DE ATENCION]],"SI","NO"))</f>
        <v>#VALUE!</v>
      </c>
      <c r="K795" s="185"/>
      <c r="L795" s="185" t="str">
        <f>IFERROR(VLOOKUP(K795,[1]Hoja1!$B$2:$F$14234,2,FALSE),"")</f>
        <v/>
      </c>
      <c r="M795" s="185" t="str">
        <f>IFERROR(VLOOKUP(K795,[1]Hoja1!$B$2:$F$14234,3,FALSE),"")</f>
        <v/>
      </c>
      <c r="N795" s="185" t="str">
        <f>IFERROR(VLOOKUP(K795,[1]Hoja1!$B$2:$F$14234,4,FALSE),"")</f>
        <v/>
      </c>
      <c r="O795" s="193" t="s">
        <v>24028</v>
      </c>
      <c r="P795" s="185" t="s">
        <v>14894</v>
      </c>
      <c r="Q795" s="185"/>
      <c r="R795" s="185"/>
      <c r="S795" s="185"/>
      <c r="T795" s="185" t="s">
        <v>19113</v>
      </c>
      <c r="U795" s="185"/>
      <c r="V795" s="185" t="s">
        <v>1981</v>
      </c>
      <c r="W795" s="185"/>
      <c r="X795" s="185" t="s">
        <v>21928</v>
      </c>
      <c r="Y795" s="191"/>
      <c r="Z795" s="187"/>
      <c r="AA795" s="166"/>
      <c r="AB795" s="166" t="s">
        <v>21489</v>
      </c>
      <c r="AC795" s="166"/>
      <c r="AD795" s="166" t="s">
        <v>21489</v>
      </c>
      <c r="AE795" s="166"/>
      <c r="AF795" s="166"/>
      <c r="AG795" s="166"/>
      <c r="AH795" s="166"/>
      <c r="AI795" s="166"/>
      <c r="AJ795" s="169"/>
      <c r="AK795" s="169"/>
      <c r="AL795" s="169"/>
      <c r="AM795" s="169"/>
      <c r="AN795" s="169"/>
      <c r="AO795" s="166"/>
      <c r="AP795" s="187"/>
      <c r="AQ795" s="180"/>
    </row>
    <row r="796" spans="1:43" s="189" customFormat="1" ht="24.75" customHeight="1" x14ac:dyDescent="0.2">
      <c r="A796" s="180">
        <v>795</v>
      </c>
      <c r="B796" s="181" t="s">
        <v>24029</v>
      </c>
      <c r="C796" s="182" t="s">
        <v>24030</v>
      </c>
      <c r="D796" s="207" t="str">
        <f>+INDEX([2]REPORTE_SEG_EXPEDIENTES!$F$1:$F$3006,MATCH(Tabla13[[#This Row],[REGISTRO]],[2]REPORTE_SEG_EXPEDIENTES!$B$1:$B$3006,0))</f>
        <v>28/09/2023</v>
      </c>
      <c r="E796" s="207"/>
      <c r="F796" s="183" t="s">
        <v>11978</v>
      </c>
      <c r="G796" s="207">
        <v>45253</v>
      </c>
      <c r="H796" s="207">
        <v>45253</v>
      </c>
      <c r="I796" s="207">
        <f t="shared" si="22"/>
        <v>45204</v>
      </c>
      <c r="J796" s="328" t="e">
        <f>IF(I796="-","NO ES TUPA",IF(Tabla5[[#This Row],[FECHA FIRMA]]&lt;=Tabla5[[#This Row],[FECHA DE PLAZO MAXIMO DE ATENCION]],"SI","NO"))</f>
        <v>#VALUE!</v>
      </c>
      <c r="K796" s="185"/>
      <c r="L796" s="185" t="str">
        <f>IFERROR(VLOOKUP(K796,[1]Hoja1!$B$2:$F$14234,2,FALSE),"")</f>
        <v/>
      </c>
      <c r="M796" s="185" t="str">
        <f>IFERROR(VLOOKUP(K796,[1]Hoja1!$B$2:$F$14234,3,FALSE),"")</f>
        <v/>
      </c>
      <c r="N796" s="185" t="str">
        <f>IFERROR(VLOOKUP(K796,[1]Hoja1!$B$2:$F$14234,4,FALSE),"")</f>
        <v/>
      </c>
      <c r="O796" s="193" t="s">
        <v>24031</v>
      </c>
      <c r="P796" s="185" t="s">
        <v>14894</v>
      </c>
      <c r="Q796" s="185"/>
      <c r="R796" s="185"/>
      <c r="S796" s="185"/>
      <c r="T796" s="185" t="s">
        <v>19113</v>
      </c>
      <c r="U796" s="185"/>
      <c r="V796" s="185" t="s">
        <v>1981</v>
      </c>
      <c r="W796" s="185"/>
      <c r="X796" s="185"/>
      <c r="Y796" s="191"/>
      <c r="Z796" s="187"/>
      <c r="AA796" s="166"/>
      <c r="AB796" s="166" t="s">
        <v>21489</v>
      </c>
      <c r="AC796" s="166"/>
      <c r="AD796" s="166"/>
      <c r="AE796" s="166"/>
      <c r="AF796" s="166"/>
      <c r="AG796" s="166"/>
      <c r="AH796" s="166"/>
      <c r="AI796" s="166"/>
      <c r="AJ796" s="169"/>
      <c r="AK796" s="169"/>
      <c r="AL796" s="169"/>
      <c r="AM796" s="169"/>
      <c r="AN796" s="169"/>
      <c r="AO796" s="166"/>
      <c r="AP796" s="187"/>
      <c r="AQ796" s="180"/>
    </row>
    <row r="797" spans="1:43" s="189" customFormat="1" ht="24.75" customHeight="1" x14ac:dyDescent="0.2">
      <c r="A797" s="180">
        <v>796</v>
      </c>
      <c r="B797" s="181" t="s">
        <v>24032</v>
      </c>
      <c r="C797" s="182" t="s">
        <v>24033</v>
      </c>
      <c r="D797" s="207" t="str">
        <f>+INDEX([2]REPORTE_SEG_EXPEDIENTES!$F$1:$F$3006,MATCH(Tabla13[[#This Row],[REGISTRO]],[2]REPORTE_SEG_EXPEDIENTES!$B$1:$B$3006,0))</f>
        <v>10/11/2023</v>
      </c>
      <c r="E797" s="207"/>
      <c r="F797" s="183" t="s">
        <v>11978</v>
      </c>
      <c r="G797" s="207">
        <v>45254</v>
      </c>
      <c r="H797" s="207">
        <v>45254</v>
      </c>
      <c r="I797" s="207">
        <f t="shared" si="22"/>
        <v>45273</v>
      </c>
      <c r="J797" s="328" t="e">
        <f>IF(I797="-","NO ES TUPA",IF(Tabla5[[#This Row],[FECHA FIRMA]]&lt;=Tabla5[[#This Row],[FECHA DE PLAZO MAXIMO DE ATENCION]],"SI","NO"))</f>
        <v>#VALUE!</v>
      </c>
      <c r="K797" s="218"/>
      <c r="L797" s="185" t="str">
        <f>IFERROR(VLOOKUP(K797,[1]Hoja1!$B$2:$F$14234,2,FALSE),"")</f>
        <v/>
      </c>
      <c r="M797" s="185" t="str">
        <f>IFERROR(VLOOKUP(K797,[1]Hoja1!$B$2:$F$14234,3,FALSE),"")</f>
        <v/>
      </c>
      <c r="N797" s="185" t="str">
        <f>IFERROR(VLOOKUP(K797,[1]Hoja1!$B$2:$F$14234,4,FALSE),"")</f>
        <v/>
      </c>
      <c r="O797" s="193" t="s">
        <v>24034</v>
      </c>
      <c r="P797" s="185" t="s">
        <v>14894</v>
      </c>
      <c r="Q797" s="185" t="s">
        <v>23</v>
      </c>
      <c r="R797" s="185" t="s">
        <v>21541</v>
      </c>
      <c r="S797" s="185" t="s">
        <v>21542</v>
      </c>
      <c r="T797" s="185" t="s">
        <v>19118</v>
      </c>
      <c r="U797" s="185"/>
      <c r="V797" s="185" t="s">
        <v>1981</v>
      </c>
      <c r="W797" s="185"/>
      <c r="X797" s="185"/>
      <c r="Y797" s="191"/>
      <c r="Z797" s="187"/>
      <c r="AA797" s="166" t="s">
        <v>21489</v>
      </c>
      <c r="AB797" s="166" t="s">
        <v>21489</v>
      </c>
      <c r="AC797" s="166"/>
      <c r="AD797" s="166"/>
      <c r="AE797" s="166"/>
      <c r="AF797" s="166"/>
      <c r="AG797" s="166"/>
      <c r="AH797" s="166"/>
      <c r="AI797" s="166"/>
      <c r="AJ797" s="169"/>
      <c r="AK797" s="169"/>
      <c r="AL797" s="169"/>
      <c r="AM797" s="169"/>
      <c r="AN797" s="169"/>
      <c r="AO797" s="166"/>
      <c r="AP797" s="187"/>
      <c r="AQ797" s="180"/>
    </row>
    <row r="798" spans="1:43" s="189" customFormat="1" ht="24.75" customHeight="1" x14ac:dyDescent="0.2">
      <c r="A798" s="180">
        <v>797</v>
      </c>
      <c r="B798" s="181" t="s">
        <v>24035</v>
      </c>
      <c r="C798" s="182" t="s">
        <v>24036</v>
      </c>
      <c r="D798" s="207" t="str">
        <f>+INDEX([2]REPORTE_SEG_EXPEDIENTES!$F$1:$F$3006,MATCH(Tabla13[[#This Row],[REGISTRO]],[2]REPORTE_SEG_EXPEDIENTES!$B$1:$B$3006,0))</f>
        <v>19/10/2023</v>
      </c>
      <c r="E798" s="207"/>
      <c r="F798" s="183" t="s">
        <v>11978</v>
      </c>
      <c r="G798" s="207">
        <v>45257</v>
      </c>
      <c r="H798" s="207">
        <v>45257</v>
      </c>
      <c r="I798" s="207">
        <f t="shared" si="22"/>
        <v>45216</v>
      </c>
      <c r="J798" s="328" t="e">
        <f>IF(I798="-","NO ES TUPA",IF(Tabla5[[#This Row],[FECHA FIRMA]]&lt;=Tabla5[[#This Row],[FECHA DE PLAZO MAXIMO DE ATENCION]],"SI","NO"))</f>
        <v>#VALUE!</v>
      </c>
      <c r="K798" s="218"/>
      <c r="L798" s="185" t="str">
        <f>IFERROR(VLOOKUP(K798,[1]Hoja1!$B$2:$F$14234,2,FALSE),"")</f>
        <v/>
      </c>
      <c r="M798" s="185" t="str">
        <f>IFERROR(VLOOKUP(K798,[1]Hoja1!$B$2:$F$14234,3,FALSE),"")</f>
        <v/>
      </c>
      <c r="N798" s="185" t="str">
        <f>IFERROR(VLOOKUP(K798,[1]Hoja1!$B$2:$F$14234,4,FALSE),"")</f>
        <v/>
      </c>
      <c r="O798" s="193" t="s">
        <v>24037</v>
      </c>
      <c r="P798" s="185" t="s">
        <v>15859</v>
      </c>
      <c r="Q798" s="185"/>
      <c r="R798" s="185"/>
      <c r="S798" s="185"/>
      <c r="T798" s="185" t="s">
        <v>21447</v>
      </c>
      <c r="U798" s="185"/>
      <c r="V798" s="185" t="s">
        <v>1981</v>
      </c>
      <c r="W798" s="185"/>
      <c r="X798" s="185"/>
      <c r="Y798" s="191"/>
      <c r="Z798" s="187"/>
      <c r="AA798" s="166"/>
      <c r="AB798" s="166"/>
      <c r="AC798" s="166" t="s">
        <v>21489</v>
      </c>
      <c r="AD798" s="166"/>
      <c r="AE798" s="166" t="s">
        <v>21489</v>
      </c>
      <c r="AF798" s="166"/>
      <c r="AG798" s="166"/>
      <c r="AH798" s="166"/>
      <c r="AI798" s="166"/>
      <c r="AJ798" s="169"/>
      <c r="AK798" s="169"/>
      <c r="AL798" s="169"/>
      <c r="AM798" s="169"/>
      <c r="AN798" s="169"/>
      <c r="AO798" s="166"/>
      <c r="AP798" s="187"/>
      <c r="AQ798" s="180"/>
    </row>
    <row r="799" spans="1:43" s="189" customFormat="1" ht="24.75" customHeight="1" x14ac:dyDescent="0.2">
      <c r="A799" s="180">
        <v>798</v>
      </c>
      <c r="B799" s="181" t="s">
        <v>24038</v>
      </c>
      <c r="C799" s="182" t="s">
        <v>24039</v>
      </c>
      <c r="D799" s="207" t="str">
        <f>+INDEX([2]REPORTE_SEG_EXPEDIENTES!$F$1:$F$3006,MATCH(Tabla13[[#This Row],[REGISTRO]],[2]REPORTE_SEG_EXPEDIENTES!$B$1:$B$3006,0))</f>
        <v>17/10/2023</v>
      </c>
      <c r="E799" s="207"/>
      <c r="F799" s="183" t="s">
        <v>11978</v>
      </c>
      <c r="G799" s="207">
        <v>45257</v>
      </c>
      <c r="H799" s="207">
        <v>45257</v>
      </c>
      <c r="I799" s="207">
        <f t="shared" si="22"/>
        <v>45212</v>
      </c>
      <c r="J799" s="328" t="e">
        <f>IF(I799="-","NO ES TUPA",IF(Tabla5[[#This Row],[FECHA FIRMA]]&lt;=Tabla5[[#This Row],[FECHA DE PLAZO MAXIMO DE ATENCION]],"SI","NO"))</f>
        <v>#VALUE!</v>
      </c>
      <c r="K799" s="218"/>
      <c r="L799" s="185" t="str">
        <f>IFERROR(VLOOKUP(K799,[1]Hoja1!$B$2:$F$14234,2,FALSE),"")</f>
        <v/>
      </c>
      <c r="M799" s="185" t="str">
        <f>IFERROR(VLOOKUP(K799,[1]Hoja1!$B$2:$F$14234,3,FALSE),"")</f>
        <v/>
      </c>
      <c r="N799" s="185" t="str">
        <f>IFERROR(VLOOKUP(K799,[1]Hoja1!$B$2:$F$14234,4,FALSE),"")</f>
        <v/>
      </c>
      <c r="O799" s="193" t="s">
        <v>24040</v>
      </c>
      <c r="P799" s="185" t="s">
        <v>14894</v>
      </c>
      <c r="Q799" s="185" t="s">
        <v>23</v>
      </c>
      <c r="R799" s="185" t="s">
        <v>21541</v>
      </c>
      <c r="S799" s="185" t="s">
        <v>21542</v>
      </c>
      <c r="T799" s="185" t="s">
        <v>19118</v>
      </c>
      <c r="U799" s="185"/>
      <c r="V799" s="185" t="s">
        <v>1981</v>
      </c>
      <c r="W799" s="185"/>
      <c r="X799" s="185"/>
      <c r="Y799" s="191"/>
      <c r="Z799" s="187"/>
      <c r="AA799" s="166" t="s">
        <v>21489</v>
      </c>
      <c r="AB799" s="166" t="s">
        <v>21489</v>
      </c>
      <c r="AC799" s="166"/>
      <c r="AD799" s="166"/>
      <c r="AE799" s="166"/>
      <c r="AF799" s="166"/>
      <c r="AG799" s="166"/>
      <c r="AH799" s="166"/>
      <c r="AI799" s="166"/>
      <c r="AJ799" s="169"/>
      <c r="AK799" s="169"/>
      <c r="AL799" s="169"/>
      <c r="AM799" s="169"/>
      <c r="AN799" s="169"/>
      <c r="AO799" s="166"/>
      <c r="AP799" s="187"/>
      <c r="AQ799" s="180"/>
    </row>
    <row r="800" spans="1:43" s="189" customFormat="1" ht="24.75" customHeight="1" x14ac:dyDescent="0.2">
      <c r="A800" s="180">
        <v>799</v>
      </c>
      <c r="B800" s="181" t="s">
        <v>24041</v>
      </c>
      <c r="C800" s="182" t="s">
        <v>24042</v>
      </c>
      <c r="D800" s="207" t="str">
        <f>+INDEX([2]REPORTE_SEG_EXPEDIENTES!$F$1:$F$3006,MATCH(Tabla13[[#This Row],[REGISTRO]],[2]REPORTE_SEG_EXPEDIENTES!$B$1:$B$3006,0))</f>
        <v>31/08/2023</v>
      </c>
      <c r="E800" s="207"/>
      <c r="F800" s="183" t="s">
        <v>11978</v>
      </c>
      <c r="G800" s="207">
        <v>45258</v>
      </c>
      <c r="H800" s="207">
        <v>45258</v>
      </c>
      <c r="I800" s="207">
        <f t="shared" si="22"/>
        <v>45177</v>
      </c>
      <c r="J800" s="328" t="e">
        <f>IF(I800="-","NO ES TUPA",IF(Tabla5[[#This Row],[FECHA FIRMA]]&lt;=Tabla5[[#This Row],[FECHA DE PLAZO MAXIMO DE ATENCION]],"SI","NO"))</f>
        <v>#VALUE!</v>
      </c>
      <c r="K800" s="218"/>
      <c r="L800" s="185" t="str">
        <f>IFERROR(VLOOKUP(K800,[1]Hoja1!$B$2:$F$14234,2,FALSE),"")</f>
        <v/>
      </c>
      <c r="M800" s="185" t="str">
        <f>IFERROR(VLOOKUP(K800,[1]Hoja1!$B$2:$F$14234,3,FALSE),"")</f>
        <v/>
      </c>
      <c r="N800" s="185" t="str">
        <f>IFERROR(VLOOKUP(K800,[1]Hoja1!$B$2:$F$14234,4,FALSE),"")</f>
        <v/>
      </c>
      <c r="O800" s="193" t="s">
        <v>24043</v>
      </c>
      <c r="P800" s="185" t="s">
        <v>14894</v>
      </c>
      <c r="Q800" s="185"/>
      <c r="R800" s="185"/>
      <c r="S800" s="185"/>
      <c r="T800" s="185" t="s">
        <v>179</v>
      </c>
      <c r="U800" s="185" t="s">
        <v>23446</v>
      </c>
      <c r="V800" s="185" t="s">
        <v>21444</v>
      </c>
      <c r="W800" s="185"/>
      <c r="X800" s="185"/>
      <c r="Y800" s="191"/>
      <c r="Z800" s="187"/>
      <c r="AA800" s="166"/>
      <c r="AB800" s="166" t="s">
        <v>21489</v>
      </c>
      <c r="AC800" s="166"/>
      <c r="AD800" s="166"/>
      <c r="AE800" s="166"/>
      <c r="AF800" s="166"/>
      <c r="AG800" s="166"/>
      <c r="AH800" s="166"/>
      <c r="AI800" s="166"/>
      <c r="AJ800" s="169"/>
      <c r="AK800" s="169"/>
      <c r="AL800" s="169"/>
      <c r="AM800" s="169"/>
      <c r="AN800" s="169"/>
      <c r="AO800" s="166"/>
      <c r="AP800" s="187"/>
      <c r="AQ800" s="180"/>
    </row>
    <row r="801" spans="1:43" s="189" customFormat="1" ht="24.75" customHeight="1" x14ac:dyDescent="0.2">
      <c r="A801" s="180">
        <v>800</v>
      </c>
      <c r="B801" s="181" t="s">
        <v>24044</v>
      </c>
      <c r="C801" s="182" t="s">
        <v>24045</v>
      </c>
      <c r="D801" s="207" t="str">
        <f>+INDEX([2]REPORTE_SEG_EXPEDIENTES!$F$1:$F$3006,MATCH(Tabla13[[#This Row],[REGISTRO]],[2]REPORTE_SEG_EXPEDIENTES!$B$1:$B$3006,0))</f>
        <v>25/10/2023</v>
      </c>
      <c r="E801" s="207"/>
      <c r="F801" s="183" t="s">
        <v>11978</v>
      </c>
      <c r="G801" s="207">
        <v>45258</v>
      </c>
      <c r="H801" s="207">
        <v>45258</v>
      </c>
      <c r="I801" s="207">
        <f t="shared" si="22"/>
        <v>45226</v>
      </c>
      <c r="J801" s="328" t="e">
        <f>IF(I801="-","NO ES TUPA",IF(Tabla5[[#This Row],[FECHA FIRMA]]&lt;=Tabla5[[#This Row],[FECHA DE PLAZO MAXIMO DE ATENCION]],"SI","NO"))</f>
        <v>#VALUE!</v>
      </c>
      <c r="K801" s="218"/>
      <c r="L801" s="185" t="str">
        <f>IFERROR(VLOOKUP(K801,[1]Hoja1!$B$2:$F$14234,2,FALSE),"")</f>
        <v/>
      </c>
      <c r="M801" s="185" t="str">
        <f>IFERROR(VLOOKUP(K801,[1]Hoja1!$B$2:$F$14234,3,FALSE),"")</f>
        <v/>
      </c>
      <c r="N801" s="185" t="str">
        <f>IFERROR(VLOOKUP(K801,[1]Hoja1!$B$2:$F$14234,4,FALSE),"")</f>
        <v/>
      </c>
      <c r="O801" s="193" t="s">
        <v>24046</v>
      </c>
      <c r="P801" s="185" t="s">
        <v>14894</v>
      </c>
      <c r="Q801" s="185"/>
      <c r="R801" s="185"/>
      <c r="S801" s="185"/>
      <c r="T801" s="185" t="s">
        <v>19113</v>
      </c>
      <c r="U801" s="185"/>
      <c r="V801" s="185" t="s">
        <v>1981</v>
      </c>
      <c r="W801" s="185"/>
      <c r="X801" s="185"/>
      <c r="Y801" s="191"/>
      <c r="Z801" s="187"/>
      <c r="AA801" s="166"/>
      <c r="AB801" s="166" t="s">
        <v>21489</v>
      </c>
      <c r="AC801" s="166"/>
      <c r="AD801" s="166"/>
      <c r="AE801" s="166"/>
      <c r="AF801" s="166"/>
      <c r="AG801" s="166"/>
      <c r="AH801" s="166"/>
      <c r="AI801" s="166"/>
      <c r="AJ801" s="169"/>
      <c r="AK801" s="169"/>
      <c r="AL801" s="169"/>
      <c r="AM801" s="169"/>
      <c r="AN801" s="169"/>
      <c r="AO801" s="166"/>
      <c r="AP801" s="187"/>
      <c r="AQ801" s="180"/>
    </row>
    <row r="802" spans="1:43" s="189" customFormat="1" ht="24.75" customHeight="1" x14ac:dyDescent="0.2">
      <c r="A802" s="180">
        <v>801</v>
      </c>
      <c r="B802" s="181" t="s">
        <v>24047</v>
      </c>
      <c r="C802" s="182" t="s">
        <v>24048</v>
      </c>
      <c r="D802" s="207" t="str">
        <f>+INDEX([2]REPORTE_SEG_EXPEDIENTES!$F$1:$F$3006,MATCH(Tabla13[[#This Row],[REGISTRO]],[2]REPORTE_SEG_EXPEDIENTES!$B$1:$B$3006,0))</f>
        <v>21/06/2023</v>
      </c>
      <c r="E802" s="207"/>
      <c r="F802" s="183" t="s">
        <v>11978</v>
      </c>
      <c r="G802" s="207">
        <v>45258</v>
      </c>
      <c r="H802" s="207">
        <v>45258</v>
      </c>
      <c r="I802" s="207">
        <f t="shared" si="22"/>
        <v>45099</v>
      </c>
      <c r="J802" s="328" t="e">
        <f>IF(I802="-","NO ES TUPA",IF(Tabla5[[#This Row],[FECHA FIRMA]]&lt;=Tabla5[[#This Row],[FECHA DE PLAZO MAXIMO DE ATENCION]],"SI","NO"))</f>
        <v>#VALUE!</v>
      </c>
      <c r="K802" s="218"/>
      <c r="L802" s="185" t="str">
        <f>IFERROR(VLOOKUP(K802,[1]Hoja1!$B$2:$F$14234,2,FALSE),"")</f>
        <v/>
      </c>
      <c r="M802" s="185" t="str">
        <f>IFERROR(VLOOKUP(K802,[1]Hoja1!$B$2:$F$14234,3,FALSE),"")</f>
        <v/>
      </c>
      <c r="N802" s="185" t="str">
        <f>IFERROR(VLOOKUP(K802,[1]Hoja1!$B$2:$F$14234,4,FALSE),"")</f>
        <v/>
      </c>
      <c r="O802" s="193" t="s">
        <v>24049</v>
      </c>
      <c r="P802" s="185" t="s">
        <v>14894</v>
      </c>
      <c r="Q802" s="185"/>
      <c r="R802" s="185"/>
      <c r="S802" s="185"/>
      <c r="T802" s="185" t="s">
        <v>19113</v>
      </c>
      <c r="U802" s="185"/>
      <c r="V802" s="185" t="s">
        <v>1981</v>
      </c>
      <c r="W802" s="185"/>
      <c r="X802" s="185"/>
      <c r="Y802" s="191"/>
      <c r="Z802" s="187"/>
      <c r="AA802" s="166"/>
      <c r="AB802" s="166" t="s">
        <v>21489</v>
      </c>
      <c r="AC802" s="166"/>
      <c r="AD802" s="166"/>
      <c r="AE802" s="166"/>
      <c r="AF802" s="166"/>
      <c r="AG802" s="166"/>
      <c r="AH802" s="166"/>
      <c r="AI802" s="166"/>
      <c r="AJ802" s="169"/>
      <c r="AK802" s="169"/>
      <c r="AL802" s="169"/>
      <c r="AM802" s="169"/>
      <c r="AN802" s="169"/>
      <c r="AO802" s="166"/>
      <c r="AP802" s="187"/>
      <c r="AQ802" s="180"/>
    </row>
    <row r="803" spans="1:43" s="189" customFormat="1" ht="24.75" customHeight="1" x14ac:dyDescent="0.2">
      <c r="A803" s="180">
        <v>802</v>
      </c>
      <c r="B803" s="181" t="s">
        <v>24050</v>
      </c>
      <c r="C803" s="182" t="s">
        <v>24051</v>
      </c>
      <c r="D803" s="207" t="str">
        <f>+INDEX([2]REPORTE_SEG_EXPEDIENTES!$F$1:$F$3006,MATCH(Tabla13[[#This Row],[REGISTRO]],[2]REPORTE_SEG_EXPEDIENTES!$B$1:$B$3006,0))</f>
        <v>28/11/2023</v>
      </c>
      <c r="E803" s="207"/>
      <c r="F803" s="183" t="s">
        <v>11978</v>
      </c>
      <c r="G803" s="207">
        <v>45258</v>
      </c>
      <c r="H803" s="207">
        <v>45258</v>
      </c>
      <c r="I803" s="207">
        <f t="shared" si="22"/>
        <v>45265</v>
      </c>
      <c r="J803" s="328" t="e">
        <f>IF(I803="-","NO ES TUPA",IF(Tabla5[[#This Row],[FECHA FIRMA]]&lt;=Tabla5[[#This Row],[FECHA DE PLAZO MAXIMO DE ATENCION]],"SI","NO"))</f>
        <v>#VALUE!</v>
      </c>
      <c r="K803" s="218"/>
      <c r="L803" s="185" t="str">
        <f>IFERROR(VLOOKUP(K803,[1]Hoja1!$B$2:$F$14234,2,FALSE),"")</f>
        <v/>
      </c>
      <c r="M803" s="185" t="str">
        <f>IFERROR(VLOOKUP(K803,[1]Hoja1!$B$2:$F$14234,3,FALSE),"")</f>
        <v/>
      </c>
      <c r="N803" s="185" t="str">
        <f>IFERROR(VLOOKUP(K803,[1]Hoja1!$B$2:$F$14234,4,FALSE),"")</f>
        <v/>
      </c>
      <c r="O803" s="193" t="s">
        <v>24052</v>
      </c>
      <c r="P803" s="185" t="s">
        <v>19299</v>
      </c>
      <c r="Q803" s="185"/>
      <c r="R803" s="185"/>
      <c r="S803" s="185"/>
      <c r="T803" s="185" t="s">
        <v>19996</v>
      </c>
      <c r="U803" s="185" t="s">
        <v>24053</v>
      </c>
      <c r="V803" s="185" t="s">
        <v>21444</v>
      </c>
      <c r="W803" s="185"/>
      <c r="X803" s="185"/>
      <c r="Y803" s="191"/>
      <c r="Z803" s="187"/>
      <c r="AA803" s="166" t="s">
        <v>21489</v>
      </c>
      <c r="AB803" s="166"/>
      <c r="AC803" s="166"/>
      <c r="AD803" s="166"/>
      <c r="AE803" s="166"/>
      <c r="AF803" s="166"/>
      <c r="AG803" s="166"/>
      <c r="AH803" s="166"/>
      <c r="AI803" s="166"/>
      <c r="AJ803" s="169"/>
      <c r="AK803" s="169"/>
      <c r="AL803" s="169"/>
      <c r="AM803" s="169"/>
      <c r="AN803" s="169"/>
      <c r="AO803" s="166"/>
      <c r="AP803" s="187"/>
      <c r="AQ803" s="180"/>
    </row>
    <row r="804" spans="1:43" s="189" customFormat="1" ht="24.75" customHeight="1" x14ac:dyDescent="0.2">
      <c r="A804" s="180">
        <v>803</v>
      </c>
      <c r="B804" s="181" t="s">
        <v>24054</v>
      </c>
      <c r="C804" s="182" t="s">
        <v>24055</v>
      </c>
      <c r="D804" s="207" t="str">
        <f>+INDEX([2]REPORTE_SEG_EXPEDIENTES!$F$1:$F$3006,MATCH(Tabla13[[#This Row],[REGISTRO]],[2]REPORTE_SEG_EXPEDIENTES!$B$1:$B$3006,0))</f>
        <v>09/06/2023</v>
      </c>
      <c r="E804" s="207"/>
      <c r="F804" s="183" t="s">
        <v>11978</v>
      </c>
      <c r="G804" s="207">
        <v>45259</v>
      </c>
      <c r="H804" s="207">
        <v>45259</v>
      </c>
      <c r="I804" s="207">
        <f t="shared" si="22"/>
        <v>45119</v>
      </c>
      <c r="J804" s="328" t="e">
        <f>IF(I804="-","NO ES TUPA",IF(Tabla5[[#This Row],[FECHA FIRMA]]&lt;=Tabla5[[#This Row],[FECHA DE PLAZO MAXIMO DE ATENCION]],"SI","NO"))</f>
        <v>#VALUE!</v>
      </c>
      <c r="K804" s="218"/>
      <c r="L804" s="185" t="str">
        <f>IFERROR(VLOOKUP(K804,[1]Hoja1!$B$2:$F$14234,2,FALSE),"")</f>
        <v/>
      </c>
      <c r="M804" s="185" t="str">
        <f>IFERROR(VLOOKUP(K804,[1]Hoja1!$B$2:$F$14234,3,FALSE),"")</f>
        <v/>
      </c>
      <c r="N804" s="185" t="str">
        <f>IFERROR(VLOOKUP(K804,[1]Hoja1!$B$2:$F$14234,4,FALSE),"")</f>
        <v/>
      </c>
      <c r="O804" s="193" t="s">
        <v>24056</v>
      </c>
      <c r="P804" s="185" t="s">
        <v>15859</v>
      </c>
      <c r="Q804" s="185"/>
      <c r="R804" s="185"/>
      <c r="S804" s="185"/>
      <c r="T804" s="185" t="s">
        <v>19119</v>
      </c>
      <c r="U804" s="185"/>
      <c r="V804" s="185" t="s">
        <v>1981</v>
      </c>
      <c r="W804" s="185"/>
      <c r="X804" s="185"/>
      <c r="Y804" s="191"/>
      <c r="Z804" s="187"/>
      <c r="AA804" s="166"/>
      <c r="AB804" s="166"/>
      <c r="AC804" s="166" t="s">
        <v>21489</v>
      </c>
      <c r="AD804" s="166"/>
      <c r="AE804" s="166" t="s">
        <v>21489</v>
      </c>
      <c r="AF804" s="166"/>
      <c r="AG804" s="166"/>
      <c r="AH804" s="166"/>
      <c r="AI804" s="166"/>
      <c r="AJ804" s="169"/>
      <c r="AK804" s="169"/>
      <c r="AL804" s="169"/>
      <c r="AM804" s="169"/>
      <c r="AN804" s="169"/>
      <c r="AO804" s="166"/>
      <c r="AP804" s="187"/>
      <c r="AQ804" s="180"/>
    </row>
    <row r="805" spans="1:43" s="189" customFormat="1" ht="24.75" customHeight="1" x14ac:dyDescent="0.2">
      <c r="A805" s="219">
        <v>804</v>
      </c>
      <c r="B805" s="220" t="s">
        <v>24057</v>
      </c>
      <c r="C805" s="221" t="s">
        <v>24058</v>
      </c>
      <c r="D805" s="223" t="str">
        <f>+INDEX([2]REPORTE_SEG_EXPEDIENTES!$F$1:$F$3006,MATCH(Tabla13[[#This Row],[REGISTRO]],[2]REPORTE_SEG_EXPEDIENTES!$B$1:$B$3006,0))</f>
        <v>31/10/2023</v>
      </c>
      <c r="E805" s="223"/>
      <c r="F805" s="222" t="s">
        <v>11978</v>
      </c>
      <c r="G805" s="223">
        <v>45260</v>
      </c>
      <c r="H805" s="223">
        <v>45260</v>
      </c>
      <c r="I805" s="223">
        <f t="shared" si="22"/>
        <v>45238</v>
      </c>
      <c r="J805" s="329" t="e">
        <f>IF(I805="-","NO ES TUPA",IF(Tabla5[[#This Row],[FECHA FIRMA]]&lt;=Tabla5[[#This Row],[FECHA DE PLAZO MAXIMO DE ATENCION]],"SI","NO"))</f>
        <v>#VALUE!</v>
      </c>
      <c r="K805" s="224"/>
      <c r="L805" s="225" t="str">
        <f>IFERROR(VLOOKUP(K805,[1]Hoja1!$B$2:$F$14234,2,FALSE),"")</f>
        <v/>
      </c>
      <c r="M805" s="225" t="str">
        <f>IFERROR(VLOOKUP(K805,[1]Hoja1!$B$2:$F$14234,3,FALSE),"")</f>
        <v/>
      </c>
      <c r="N805" s="225" t="str">
        <f>IFERROR(VLOOKUP(K805,[1]Hoja1!$B$2:$F$14234,4,FALSE),"")</f>
        <v/>
      </c>
      <c r="O805" s="226" t="s">
        <v>24059</v>
      </c>
      <c r="P805" s="225" t="s">
        <v>15859</v>
      </c>
      <c r="Q805" s="185"/>
      <c r="R805" s="185"/>
      <c r="S805" s="185"/>
      <c r="T805" s="185" t="s">
        <v>21459</v>
      </c>
      <c r="U805" s="225"/>
      <c r="V805" s="185" t="s">
        <v>1981</v>
      </c>
      <c r="W805" s="225"/>
      <c r="X805" s="225"/>
      <c r="Y805" s="227"/>
      <c r="Z805" s="252"/>
      <c r="AA805" s="253"/>
      <c r="AB805" s="253"/>
      <c r="AC805" s="253" t="s">
        <v>21489</v>
      </c>
      <c r="AD805" s="253"/>
      <c r="AE805" s="253" t="s">
        <v>21489</v>
      </c>
      <c r="AF805" s="253"/>
      <c r="AG805" s="166"/>
      <c r="AH805" s="166"/>
      <c r="AI805" s="166"/>
      <c r="AJ805" s="169"/>
      <c r="AK805" s="169"/>
      <c r="AL805" s="169"/>
      <c r="AM805" s="169"/>
      <c r="AN805" s="169"/>
      <c r="AO805" s="166"/>
      <c r="AP805" s="187"/>
      <c r="AQ805" s="180"/>
    </row>
    <row r="806" spans="1:43" s="189" customFormat="1" ht="24.75" customHeight="1" x14ac:dyDescent="0.2">
      <c r="A806" s="187">
        <v>805</v>
      </c>
      <c r="B806" s="263" t="s">
        <v>24060</v>
      </c>
      <c r="C806" s="264" t="s">
        <v>24061</v>
      </c>
      <c r="D806" s="265" t="str">
        <f>+INDEX([2]REPORTE_SEG_EXPEDIENTES!$F$1:$F$3006,MATCH(Tabla13[[#This Row],[REGISTRO]],[2]REPORTE_SEG_EXPEDIENTES!$B$1:$B$3006,0))</f>
        <v>30/11/2023</v>
      </c>
      <c r="E806" s="265"/>
      <c r="F806" s="169" t="s">
        <v>11979</v>
      </c>
      <c r="G806" s="265">
        <v>45261</v>
      </c>
      <c r="H806" s="265">
        <v>45261</v>
      </c>
      <c r="I806" s="265">
        <f t="shared" si="22"/>
        <v>45267</v>
      </c>
      <c r="J806" s="330" t="e">
        <f>IF(I806="-","NO ES TUPA",IF(Tabla5[[#This Row],[FECHA FIRMA]]&lt;=Tabla5[[#This Row],[FECHA DE PLAZO MAXIMO DE ATENCION]],"SI","NO"))</f>
        <v>#VALUE!</v>
      </c>
      <c r="K806" s="266"/>
      <c r="L806" s="187" t="str">
        <f>IFERROR(VLOOKUP(K806,[1]Hoja1!$B$2:$F$14234,2,FALSE),"")</f>
        <v/>
      </c>
      <c r="M806" s="187" t="str">
        <f>IFERROR(VLOOKUP(K806,[1]Hoja1!$B$2:$F$14234,3,FALSE),"")</f>
        <v/>
      </c>
      <c r="N806" s="187" t="str">
        <f>IFERROR(VLOOKUP(K806,[1]Hoja1!$B$2:$F$14234,4,FALSE),"")</f>
        <v/>
      </c>
      <c r="O806" s="267" t="s">
        <v>24062</v>
      </c>
      <c r="P806" s="187" t="s">
        <v>15859</v>
      </c>
      <c r="Q806" s="219"/>
      <c r="R806" s="225"/>
      <c r="S806" s="227"/>
      <c r="T806" s="187" t="s">
        <v>21457</v>
      </c>
      <c r="U806" s="187"/>
      <c r="V806" s="187" t="s">
        <v>21444</v>
      </c>
      <c r="W806" s="187"/>
      <c r="X806" s="187"/>
      <c r="Y806" s="187"/>
      <c r="Z806" s="187"/>
      <c r="AA806" s="166" t="s">
        <v>21489</v>
      </c>
      <c r="AB806" s="166"/>
      <c r="AC806" s="166"/>
      <c r="AD806" s="166"/>
      <c r="AE806" s="166"/>
      <c r="AF806" s="166"/>
      <c r="AG806" s="251"/>
      <c r="AH806" s="166"/>
      <c r="AI806" s="166"/>
      <c r="AJ806" s="169"/>
      <c r="AK806" s="169"/>
      <c r="AL806" s="169"/>
      <c r="AM806" s="169"/>
      <c r="AN806" s="169"/>
      <c r="AO806" s="166"/>
      <c r="AP806" s="187"/>
      <c r="AQ806" s="180"/>
    </row>
    <row r="807" spans="1:43" s="189" customFormat="1" ht="24.75" customHeight="1" x14ac:dyDescent="0.2">
      <c r="A807" s="259">
        <v>806</v>
      </c>
      <c r="B807" s="254" t="s">
        <v>24063</v>
      </c>
      <c r="C807" s="255" t="s">
        <v>24064</v>
      </c>
      <c r="D807" s="257" t="str">
        <f>+INDEX([2]REPORTE_SEG_EXPEDIENTES!$F$1:$F$3006,MATCH(Tabla13[[#This Row],[REGISTRO]],[2]REPORTE_SEG_EXPEDIENTES!$B$1:$B$3006,0))</f>
        <v>20/09/2023</v>
      </c>
      <c r="E807" s="257"/>
      <c r="F807" s="256" t="s">
        <v>11979</v>
      </c>
      <c r="G807" s="257">
        <v>45261</v>
      </c>
      <c r="H807" s="257">
        <v>45261</v>
      </c>
      <c r="I807" s="257">
        <f t="shared" si="22"/>
        <v>45188</v>
      </c>
      <c r="J807" s="331" t="e">
        <f>IF(I807="-","NO ES TUPA",IF(Tabla5[[#This Row],[FECHA FIRMA]]&lt;=Tabla5[[#This Row],[FECHA DE PLAZO MAXIMO DE ATENCION]],"SI","NO"))</f>
        <v>#VALUE!</v>
      </c>
      <c r="K807" s="258"/>
      <c r="L807" s="259" t="str">
        <f>IFERROR(VLOOKUP(K807,[1]Hoja1!$B$2:$F$14234,2,FALSE),"")</f>
        <v/>
      </c>
      <c r="M807" s="259" t="str">
        <f>IFERROR(VLOOKUP(K807,[1]Hoja1!$B$2:$F$14234,3,FALSE),"")</f>
        <v/>
      </c>
      <c r="N807" s="259" t="str">
        <f>IFERROR(VLOOKUP(K807,[1]Hoja1!$B$2:$F$14234,4,FALSE),"")</f>
        <v/>
      </c>
      <c r="O807" s="260" t="s">
        <v>24065</v>
      </c>
      <c r="P807" s="259" t="s">
        <v>14894</v>
      </c>
      <c r="Q807" s="185"/>
      <c r="R807" s="185"/>
      <c r="S807" s="185"/>
      <c r="T807" s="259" t="s">
        <v>342</v>
      </c>
      <c r="U807" s="259" t="s">
        <v>21675</v>
      </c>
      <c r="V807" s="259" t="s">
        <v>1981</v>
      </c>
      <c r="W807" s="259"/>
      <c r="X807" s="259"/>
      <c r="Y807" s="186"/>
      <c r="Z807" s="261"/>
      <c r="AA807" s="262" t="s">
        <v>21489</v>
      </c>
      <c r="AB807" s="262" t="s">
        <v>21489</v>
      </c>
      <c r="AC807" s="262"/>
      <c r="AD807" s="262"/>
      <c r="AE807" s="262"/>
      <c r="AF807" s="262"/>
      <c r="AG807" s="166"/>
      <c r="AH807" s="166"/>
      <c r="AI807" s="166"/>
      <c r="AJ807" s="169"/>
      <c r="AK807" s="169"/>
      <c r="AL807" s="169"/>
      <c r="AM807" s="169"/>
      <c r="AN807" s="169"/>
      <c r="AO807" s="166"/>
      <c r="AP807" s="187"/>
      <c r="AQ807" s="180"/>
    </row>
    <row r="808" spans="1:43" s="189" customFormat="1" ht="24.75" customHeight="1" x14ac:dyDescent="0.2">
      <c r="A808" s="185">
        <v>807</v>
      </c>
      <c r="B808" s="181" t="s">
        <v>24066</v>
      </c>
      <c r="C808" s="182" t="s">
        <v>24067</v>
      </c>
      <c r="D808" s="207" t="str">
        <f>+INDEX([2]REPORTE_SEG_EXPEDIENTES!$F$1:$F$3006,MATCH(Tabla13[[#This Row],[REGISTRO]],[2]REPORTE_SEG_EXPEDIENTES!$B$1:$B$3006,0))</f>
        <v>17/11/2022</v>
      </c>
      <c r="E808" s="207"/>
      <c r="F808" s="183" t="s">
        <v>11979</v>
      </c>
      <c r="G808" s="207">
        <v>45261</v>
      </c>
      <c r="H808" s="207">
        <v>45261</v>
      </c>
      <c r="I808" s="207">
        <f t="shared" si="22"/>
        <v>44879</v>
      </c>
      <c r="J808" s="328" t="e">
        <f>IF(I808="-","NO ES TUPA",IF(Tabla5[[#This Row],[FECHA FIRMA]]&lt;=Tabla5[[#This Row],[FECHA DE PLAZO MAXIMO DE ATENCION]],"SI","NO"))</f>
        <v>#VALUE!</v>
      </c>
      <c r="K808" s="218"/>
      <c r="L808" s="185" t="str">
        <f>IFERROR(VLOOKUP(K808,[1]Hoja1!$B$2:$F$14234,2,FALSE),"")</f>
        <v/>
      </c>
      <c r="M808" s="185" t="str">
        <f>IFERROR(VLOOKUP(K808,[1]Hoja1!$B$2:$F$14234,3,FALSE),"")</f>
        <v/>
      </c>
      <c r="N808" s="185" t="str">
        <f>IFERROR(VLOOKUP(K808,[1]Hoja1!$B$2:$F$14234,4,FALSE),"")</f>
        <v/>
      </c>
      <c r="O808" s="193" t="s">
        <v>24068</v>
      </c>
      <c r="P808" s="185" t="s">
        <v>15859</v>
      </c>
      <c r="Q808" s="185"/>
      <c r="R808" s="185"/>
      <c r="S808" s="185"/>
      <c r="T808" s="185" t="s">
        <v>21447</v>
      </c>
      <c r="U808" s="185"/>
      <c r="V808" s="185" t="s">
        <v>1981</v>
      </c>
      <c r="W808" s="185"/>
      <c r="X808" s="185" t="s">
        <v>21928</v>
      </c>
      <c r="Y808" s="191"/>
      <c r="Z808" s="187"/>
      <c r="AA808" s="166"/>
      <c r="AB808" s="166"/>
      <c r="AC808" s="166"/>
      <c r="AD808" s="166"/>
      <c r="AE808" s="166"/>
      <c r="AF808" s="166"/>
      <c r="AG808" s="166"/>
      <c r="AH808" s="166"/>
      <c r="AI808" s="166"/>
      <c r="AJ808" s="169"/>
      <c r="AK808" s="169"/>
      <c r="AL808" s="169"/>
      <c r="AM808" s="169"/>
      <c r="AN808" s="169"/>
      <c r="AO808" s="166"/>
      <c r="AP808" s="187"/>
      <c r="AQ808" s="180"/>
    </row>
    <row r="809" spans="1:43" s="189" customFormat="1" ht="24.75" customHeight="1" x14ac:dyDescent="0.2">
      <c r="A809" s="185">
        <v>808</v>
      </c>
      <c r="B809" s="181" t="s">
        <v>24069</v>
      </c>
      <c r="C809" s="182" t="s">
        <v>24070</v>
      </c>
      <c r="D809" s="207" t="str">
        <f>+INDEX([2]REPORTE_SEG_EXPEDIENTES!$F$1:$F$3006,MATCH(Tabla13[[#This Row],[REGISTRO]],[2]REPORTE_SEG_EXPEDIENTES!$B$1:$B$3006,0))</f>
        <v>23/11/2023</v>
      </c>
      <c r="E809" s="207"/>
      <c r="F809" s="183" t="s">
        <v>11979</v>
      </c>
      <c r="G809" s="207">
        <v>45261</v>
      </c>
      <c r="H809" s="207">
        <v>45261</v>
      </c>
      <c r="I809" s="207">
        <f t="shared" si="22"/>
        <v>45256</v>
      </c>
      <c r="J809" s="328" t="e">
        <f>IF(I809="-","NO ES TUPA",IF(Tabla5[[#This Row],[FECHA FIRMA]]&lt;=Tabla5[[#This Row],[FECHA DE PLAZO MAXIMO DE ATENCION]],"SI","NO"))</f>
        <v>#VALUE!</v>
      </c>
      <c r="K809" s="218"/>
      <c r="L809" s="185" t="str">
        <f>IFERROR(VLOOKUP(K809,[1]Hoja1!$B$2:$F$14234,2,FALSE),"")</f>
        <v/>
      </c>
      <c r="M809" s="185" t="str">
        <f>IFERROR(VLOOKUP(K809,[1]Hoja1!$B$2:$F$14234,3,FALSE),"")</f>
        <v/>
      </c>
      <c r="N809" s="185" t="str">
        <f>IFERROR(VLOOKUP(K809,[1]Hoja1!$B$2:$F$14234,4,FALSE),"")</f>
        <v/>
      </c>
      <c r="O809" s="193" t="s">
        <v>24071</v>
      </c>
      <c r="P809" s="185" t="s">
        <v>14894</v>
      </c>
      <c r="Q809" s="185" t="s">
        <v>23</v>
      </c>
      <c r="R809" s="185" t="s">
        <v>21541</v>
      </c>
      <c r="S809" s="185" t="s">
        <v>21542</v>
      </c>
      <c r="T809" s="185" t="s">
        <v>19118</v>
      </c>
      <c r="U809" s="185"/>
      <c r="V809" s="185" t="s">
        <v>1981</v>
      </c>
      <c r="W809" s="185"/>
      <c r="X809" s="185"/>
      <c r="Y809" s="191"/>
      <c r="Z809" s="187"/>
      <c r="AA809" s="166"/>
      <c r="AB809" s="166"/>
      <c r="AC809" s="166" t="s">
        <v>21489</v>
      </c>
      <c r="AD809" s="166"/>
      <c r="AE809" s="166" t="s">
        <v>21489</v>
      </c>
      <c r="AF809" s="166"/>
      <c r="AG809" s="166"/>
      <c r="AH809" s="166"/>
      <c r="AI809" s="166"/>
      <c r="AJ809" s="169"/>
      <c r="AK809" s="169"/>
      <c r="AL809" s="169"/>
      <c r="AM809" s="169"/>
      <c r="AN809" s="169"/>
      <c r="AO809" s="166"/>
      <c r="AP809" s="187"/>
      <c r="AQ809" s="180"/>
    </row>
    <row r="810" spans="1:43" s="189" customFormat="1" ht="24.75" customHeight="1" x14ac:dyDescent="0.2">
      <c r="A810" s="185">
        <v>809</v>
      </c>
      <c r="B810" s="181" t="s">
        <v>24072</v>
      </c>
      <c r="C810" s="182" t="s">
        <v>24073</v>
      </c>
      <c r="D810" s="207" t="str">
        <f>+INDEX([2]REPORTE_SEG_EXPEDIENTES!$F$1:$F$3006,MATCH(Tabla13[[#This Row],[REGISTRO]],[2]REPORTE_SEG_EXPEDIENTES!$B$1:$B$3006,0))</f>
        <v>24/11/2023</v>
      </c>
      <c r="E810" s="207"/>
      <c r="F810" s="183" t="s">
        <v>11979</v>
      </c>
      <c r="G810" s="207">
        <v>45261</v>
      </c>
      <c r="H810" s="207">
        <v>45261</v>
      </c>
      <c r="I810" s="207">
        <f t="shared" si="22"/>
        <v>45257</v>
      </c>
      <c r="J810" s="328" t="e">
        <f>IF(I810="-","NO ES TUPA",IF(Tabla5[[#This Row],[FECHA FIRMA]]&lt;=Tabla5[[#This Row],[FECHA DE PLAZO MAXIMO DE ATENCION]],"SI","NO"))</f>
        <v>#VALUE!</v>
      </c>
      <c r="K810" s="218"/>
      <c r="L810" s="185" t="str">
        <f>IFERROR(VLOOKUP(K810,[1]Hoja1!$B$2:$F$14234,2,FALSE),"")</f>
        <v/>
      </c>
      <c r="M810" s="185" t="str">
        <f>IFERROR(VLOOKUP(K810,[1]Hoja1!$B$2:$F$14234,3,FALSE),"")</f>
        <v/>
      </c>
      <c r="N810" s="185" t="str">
        <f>IFERROR(VLOOKUP(K810,[1]Hoja1!$B$2:$F$14234,4,FALSE),"")</f>
        <v/>
      </c>
      <c r="O810" s="193" t="s">
        <v>24074</v>
      </c>
      <c r="P810" s="185" t="s">
        <v>14894</v>
      </c>
      <c r="Q810" s="185" t="s">
        <v>23</v>
      </c>
      <c r="R810" s="185" t="s">
        <v>21541</v>
      </c>
      <c r="S810" s="185" t="s">
        <v>21542</v>
      </c>
      <c r="T810" s="185" t="s">
        <v>19118</v>
      </c>
      <c r="U810" s="185"/>
      <c r="V810" s="185" t="s">
        <v>1981</v>
      </c>
      <c r="W810" s="185"/>
      <c r="X810" s="185"/>
      <c r="Y810" s="191"/>
      <c r="Z810" s="187"/>
      <c r="AA810" s="166"/>
      <c r="AB810" s="166"/>
      <c r="AC810" s="166" t="s">
        <v>21489</v>
      </c>
      <c r="AD810" s="166"/>
      <c r="AE810" s="166" t="s">
        <v>21489</v>
      </c>
      <c r="AF810" s="166"/>
      <c r="AG810" s="166"/>
      <c r="AH810" s="166"/>
      <c r="AI810" s="166"/>
      <c r="AJ810" s="169"/>
      <c r="AK810" s="169"/>
      <c r="AL810" s="169"/>
      <c r="AM810" s="169"/>
      <c r="AN810" s="169"/>
      <c r="AO810" s="166"/>
      <c r="AP810" s="187"/>
      <c r="AQ810" s="180"/>
    </row>
    <row r="811" spans="1:43" s="189" customFormat="1" ht="24.75" customHeight="1" x14ac:dyDescent="0.2">
      <c r="A811" s="185">
        <v>810</v>
      </c>
      <c r="B811" s="181" t="s">
        <v>24075</v>
      </c>
      <c r="C811" s="182" t="s">
        <v>24076</v>
      </c>
      <c r="D811" s="207" t="str">
        <f>+INDEX([2]REPORTE_SEG_EXPEDIENTES!$F$1:$F$3006,MATCH(Tabla13[[#This Row],[REGISTRO]],[2]REPORTE_SEG_EXPEDIENTES!$B$1:$B$3006,0))</f>
        <v>17/10/2023</v>
      </c>
      <c r="E811" s="207"/>
      <c r="F811" s="183" t="s">
        <v>11979</v>
      </c>
      <c r="G811" s="207">
        <v>45261</v>
      </c>
      <c r="H811" s="207">
        <v>45261</v>
      </c>
      <c r="I811" s="207">
        <f t="shared" si="22"/>
        <v>45212</v>
      </c>
      <c r="J811" s="328" t="e">
        <f>IF(I811="-","NO ES TUPA",IF(Tabla5[[#This Row],[FECHA FIRMA]]&lt;=Tabla5[[#This Row],[FECHA DE PLAZO MAXIMO DE ATENCION]],"SI","NO"))</f>
        <v>#VALUE!</v>
      </c>
      <c r="K811" s="218"/>
      <c r="L811" s="185" t="str">
        <f>IFERROR(VLOOKUP(K811,[1]Hoja1!$B$2:$F$14234,2,FALSE),"")</f>
        <v/>
      </c>
      <c r="M811" s="185" t="str">
        <f>IFERROR(VLOOKUP(K811,[1]Hoja1!$B$2:$F$14234,3,FALSE),"")</f>
        <v/>
      </c>
      <c r="N811" s="185" t="str">
        <f>IFERROR(VLOOKUP(K811,[1]Hoja1!$B$2:$F$14234,4,FALSE),"")</f>
        <v/>
      </c>
      <c r="O811" s="193" t="s">
        <v>24077</v>
      </c>
      <c r="P811" s="185" t="s">
        <v>14894</v>
      </c>
      <c r="Q811" s="185" t="s">
        <v>23</v>
      </c>
      <c r="R811" s="185" t="s">
        <v>21541</v>
      </c>
      <c r="S811" s="185" t="s">
        <v>21542</v>
      </c>
      <c r="T811" s="185" t="s">
        <v>19118</v>
      </c>
      <c r="U811" s="185"/>
      <c r="V811" s="185" t="s">
        <v>1981</v>
      </c>
      <c r="W811" s="185"/>
      <c r="X811" s="185"/>
      <c r="Y811" s="191"/>
      <c r="Z811" s="187"/>
      <c r="AA811" s="166" t="s">
        <v>21489</v>
      </c>
      <c r="AB811" s="166"/>
      <c r="AC811" s="166" t="s">
        <v>21489</v>
      </c>
      <c r="AD811" s="166"/>
      <c r="AE811" s="166"/>
      <c r="AF811" s="166"/>
      <c r="AG811" s="166"/>
      <c r="AH811" s="166"/>
      <c r="AI811" s="166"/>
      <c r="AJ811" s="169"/>
      <c r="AK811" s="169"/>
      <c r="AL811" s="169"/>
      <c r="AM811" s="169"/>
      <c r="AN811" s="169"/>
      <c r="AO811" s="166"/>
      <c r="AP811" s="187"/>
      <c r="AQ811" s="180"/>
    </row>
    <row r="812" spans="1:43" s="189" customFormat="1" ht="24.75" customHeight="1" x14ac:dyDescent="0.2">
      <c r="A812" s="185">
        <v>811</v>
      </c>
      <c r="B812" s="181" t="s">
        <v>24078</v>
      </c>
      <c r="C812" s="182" t="s">
        <v>24079</v>
      </c>
      <c r="D812" s="207" t="str">
        <f>+INDEX([2]REPORTE_SEG_EXPEDIENTES!$F$1:$F$3006,MATCH(Tabla13[[#This Row],[REGISTRO]],[2]REPORTE_SEG_EXPEDIENTES!$B$1:$B$3006,0))</f>
        <v>18/08/2023</v>
      </c>
      <c r="E812" s="207"/>
      <c r="F812" s="183" t="s">
        <v>11979</v>
      </c>
      <c r="G812" s="207">
        <v>45261</v>
      </c>
      <c r="H812" s="207">
        <v>45261</v>
      </c>
      <c r="I812" s="207">
        <f t="shared" si="22"/>
        <v>45152</v>
      </c>
      <c r="J812" s="328" t="e">
        <f>IF(I812="-","NO ES TUPA",IF(Tabla5[[#This Row],[FECHA FIRMA]]&lt;=Tabla5[[#This Row],[FECHA DE PLAZO MAXIMO DE ATENCION]],"SI","NO"))</f>
        <v>#VALUE!</v>
      </c>
      <c r="K812" s="218"/>
      <c r="L812" s="185" t="str">
        <f>IFERROR(VLOOKUP(K812,[1]Hoja1!$B$2:$F$14234,2,FALSE),"")</f>
        <v/>
      </c>
      <c r="M812" s="185" t="str">
        <f>IFERROR(VLOOKUP(K812,[1]Hoja1!$B$2:$F$14234,3,FALSE),"")</f>
        <v/>
      </c>
      <c r="N812" s="185" t="str">
        <f>IFERROR(VLOOKUP(K812,[1]Hoja1!$B$2:$F$14234,4,FALSE),"")</f>
        <v/>
      </c>
      <c r="O812" s="193" t="s">
        <v>24080</v>
      </c>
      <c r="P812" s="185" t="s">
        <v>14894</v>
      </c>
      <c r="Q812" s="185"/>
      <c r="R812" s="185"/>
      <c r="S812" s="185"/>
      <c r="T812" s="185" t="s">
        <v>19113</v>
      </c>
      <c r="U812" s="185"/>
      <c r="V812" s="185" t="s">
        <v>1981</v>
      </c>
      <c r="W812" s="185"/>
      <c r="X812" s="185" t="s">
        <v>19419</v>
      </c>
      <c r="Y812" s="191"/>
      <c r="Z812" s="187"/>
      <c r="AA812" s="166" t="s">
        <v>21489</v>
      </c>
      <c r="AB812" s="166" t="s">
        <v>21489</v>
      </c>
      <c r="AC812" s="166"/>
      <c r="AD812" s="166"/>
      <c r="AE812" s="166"/>
      <c r="AF812" s="166"/>
      <c r="AG812" s="166"/>
      <c r="AH812" s="166"/>
      <c r="AI812" s="166"/>
      <c r="AJ812" s="169"/>
      <c r="AK812" s="169"/>
      <c r="AL812" s="169"/>
      <c r="AM812" s="169"/>
      <c r="AN812" s="169"/>
      <c r="AO812" s="166"/>
      <c r="AP812" s="187"/>
      <c r="AQ812" s="180"/>
    </row>
    <row r="813" spans="1:43" s="246" customFormat="1" ht="24.75" customHeight="1" x14ac:dyDescent="0.2">
      <c r="A813" s="234">
        <v>812</v>
      </c>
      <c r="B813" s="235" t="s">
        <v>24081</v>
      </c>
      <c r="C813" s="236" t="s">
        <v>24082</v>
      </c>
      <c r="D813" s="238" t="str">
        <f>+INDEX([2]REPORTE_SEG_EXPEDIENTES!$F$1:$F$3006,MATCH(Tabla13[[#This Row],[REGISTRO]],[2]REPORTE_SEG_EXPEDIENTES!$B$1:$B$3006,0))</f>
        <v>07/07/2023</v>
      </c>
      <c r="E813" s="238"/>
      <c r="F813" s="237" t="s">
        <v>11979</v>
      </c>
      <c r="G813" s="238">
        <v>45261</v>
      </c>
      <c r="H813" s="238">
        <v>45261</v>
      </c>
      <c r="I813" s="238">
        <f t="shared" si="22"/>
        <v>45145</v>
      </c>
      <c r="J813" s="332" t="e">
        <f>IF(I813="-","NO ES TUPA",IF(Tabla5[[#This Row],[FECHA FIRMA]]&lt;=Tabla5[[#This Row],[FECHA DE PLAZO MAXIMO DE ATENCION]],"SI","NO"))</f>
        <v>#VALUE!</v>
      </c>
      <c r="K813" s="239"/>
      <c r="L813" s="234" t="str">
        <f>IFERROR(VLOOKUP(K813,[1]Hoja1!$B$2:$F$14234,2,FALSE),"")</f>
        <v/>
      </c>
      <c r="M813" s="234" t="str">
        <f>IFERROR(VLOOKUP(K813,[1]Hoja1!$B$2:$F$14234,3,FALSE),"")</f>
        <v/>
      </c>
      <c r="N813" s="234" t="str">
        <f>IFERROR(VLOOKUP(K813,[1]Hoja1!$B$2:$F$14234,4,FALSE),"")</f>
        <v/>
      </c>
      <c r="O813" s="240" t="s">
        <v>24083</v>
      </c>
      <c r="P813" s="234" t="s">
        <v>14894</v>
      </c>
      <c r="Q813" s="234"/>
      <c r="R813" s="234"/>
      <c r="S813" s="234"/>
      <c r="T813" s="234" t="s">
        <v>19115</v>
      </c>
      <c r="U813" s="234"/>
      <c r="V813" s="185" t="s">
        <v>1981</v>
      </c>
      <c r="W813" s="234"/>
      <c r="X813" s="234"/>
      <c r="Y813" s="241"/>
      <c r="Z813" s="242"/>
      <c r="AA813" s="243" t="s">
        <v>21489</v>
      </c>
      <c r="AB813" s="243"/>
      <c r="AC813" s="243"/>
      <c r="AD813" s="243"/>
      <c r="AE813" s="243"/>
      <c r="AF813" s="243"/>
      <c r="AG813" s="243"/>
      <c r="AH813" s="243"/>
      <c r="AI813" s="243"/>
      <c r="AJ813" s="244"/>
      <c r="AK813" s="244"/>
      <c r="AL813" s="244"/>
      <c r="AM813" s="244"/>
      <c r="AN813" s="244"/>
      <c r="AO813" s="243"/>
      <c r="AP813" s="242"/>
      <c r="AQ813" s="245"/>
    </row>
    <row r="814" spans="1:43" s="189" customFormat="1" ht="24.75" customHeight="1" x14ac:dyDescent="0.2">
      <c r="A814" s="185">
        <v>813</v>
      </c>
      <c r="B814" s="181" t="s">
        <v>24084</v>
      </c>
      <c r="C814" s="182" t="s">
        <v>24085</v>
      </c>
      <c r="D814" s="207" t="str">
        <f>+INDEX([2]REPORTE_SEG_EXPEDIENTES!$F$1:$F$3006,MATCH(Tabla13[[#This Row],[REGISTRO]],[2]REPORTE_SEG_EXPEDIENTES!$B$1:$B$3006,0))</f>
        <v>19/10/2023</v>
      </c>
      <c r="E814" s="207"/>
      <c r="F814" s="183" t="s">
        <v>11979</v>
      </c>
      <c r="G814" s="207">
        <v>45264</v>
      </c>
      <c r="H814" s="207">
        <v>45264</v>
      </c>
      <c r="I814" s="207">
        <f t="shared" si="22"/>
        <v>45216</v>
      </c>
      <c r="J814" s="328" t="e">
        <f>IF(I814="-","NO ES TUPA",IF(Tabla5[[#This Row],[FECHA FIRMA]]&lt;=Tabla5[[#This Row],[FECHA DE PLAZO MAXIMO DE ATENCION]],"SI","NO"))</f>
        <v>#VALUE!</v>
      </c>
      <c r="K814" s="185">
        <v>3030</v>
      </c>
      <c r="L814" s="185" t="str">
        <f>IFERROR(VLOOKUP(K814,[1]Hoja1!$B$2:$F$14234,2,FALSE),"")</f>
        <v>CRISTO SALVADOR</v>
      </c>
      <c r="M814" s="185" t="str">
        <f>IFERROR(VLOOKUP(K814,[1]Hoja1!$B$2:$F$14234,3,FALSE),"")</f>
        <v>PL-3030-CM</v>
      </c>
      <c r="N814" s="185" t="str">
        <f>IFERROR(VLOOKUP(K814,[1]Hoja1!$B$2:$F$14234,4,FALSE),"")</f>
        <v>GROUP VIOLETA S.A.C</v>
      </c>
      <c r="O814" s="193" t="s">
        <v>24086</v>
      </c>
      <c r="P814" s="185" t="s">
        <v>14894</v>
      </c>
      <c r="Q814" s="185"/>
      <c r="R814" s="185"/>
      <c r="S814" s="185"/>
      <c r="T814" s="185" t="s">
        <v>78</v>
      </c>
      <c r="U814" s="185"/>
      <c r="V814" s="185" t="s">
        <v>1981</v>
      </c>
      <c r="W814" s="185" t="s">
        <v>24087</v>
      </c>
      <c r="X814" s="185"/>
      <c r="Y814" s="191"/>
      <c r="Z814" s="187"/>
      <c r="AA814" s="166" t="s">
        <v>21489</v>
      </c>
      <c r="AB814" s="166"/>
      <c r="AC814" s="166"/>
      <c r="AD814" s="166"/>
      <c r="AE814" s="166"/>
      <c r="AF814" s="166"/>
      <c r="AG814" s="166"/>
      <c r="AH814" s="166"/>
      <c r="AI814" s="166"/>
      <c r="AJ814" s="169"/>
      <c r="AK814" s="169"/>
      <c r="AL814" s="169"/>
      <c r="AM814" s="169"/>
      <c r="AN814" s="169"/>
      <c r="AO814" s="166"/>
      <c r="AP814" s="187"/>
      <c r="AQ814" s="180"/>
    </row>
    <row r="815" spans="1:43" s="189" customFormat="1" ht="24.75" customHeight="1" x14ac:dyDescent="0.2">
      <c r="A815" s="185">
        <v>814</v>
      </c>
      <c r="B815" s="181" t="s">
        <v>24088</v>
      </c>
      <c r="C815" s="182" t="s">
        <v>24089</v>
      </c>
      <c r="D815" s="207" t="str">
        <f>+INDEX([2]REPORTE_SEG_EXPEDIENTES!$F$1:$F$3006,MATCH(Tabla13[[#This Row],[REGISTRO]],[2]REPORTE_SEG_EXPEDIENTES!$B$1:$B$3006,0))</f>
        <v>20/11/2023</v>
      </c>
      <c r="E815" s="207"/>
      <c r="F815" s="183" t="s">
        <v>11979</v>
      </c>
      <c r="G815" s="207">
        <v>45266</v>
      </c>
      <c r="H815" s="207">
        <v>45266</v>
      </c>
      <c r="I815" s="207">
        <f t="shared" si="22"/>
        <v>45249</v>
      </c>
      <c r="J815" s="328" t="e">
        <f>IF(I815="-","NO ES TUPA",IF(Tabla5[[#This Row],[FECHA FIRMA]]&lt;=Tabla5[[#This Row],[FECHA DE PLAZO MAXIMO DE ATENCION]],"SI","NO"))</f>
        <v>#VALUE!</v>
      </c>
      <c r="K815" s="218"/>
      <c r="L815" s="185"/>
      <c r="M815" s="185"/>
      <c r="N815" s="185" t="str">
        <f>IFERROR(VLOOKUP(K815,[1]Hoja1!$B$2:$F$14234,4,FALSE),"")</f>
        <v/>
      </c>
      <c r="O815" s="193" t="s">
        <v>24090</v>
      </c>
      <c r="P815" s="185" t="s">
        <v>14894</v>
      </c>
      <c r="Q815" s="185" t="s">
        <v>23</v>
      </c>
      <c r="R815" s="185" t="s">
        <v>21541</v>
      </c>
      <c r="S815" s="185" t="s">
        <v>21542</v>
      </c>
      <c r="T815" s="185" t="s">
        <v>19118</v>
      </c>
      <c r="U815" s="185"/>
      <c r="V815" s="185" t="s">
        <v>1981</v>
      </c>
      <c r="W815" s="185"/>
      <c r="X815" s="185"/>
      <c r="Y815" s="191"/>
      <c r="Z815" s="187"/>
      <c r="AA815" s="166" t="s">
        <v>21489</v>
      </c>
      <c r="AB815" s="166" t="s">
        <v>21489</v>
      </c>
      <c r="AC815" s="166"/>
      <c r="AD815" s="166"/>
      <c r="AE815" s="166"/>
      <c r="AF815" s="166"/>
      <c r="AG815" s="166"/>
      <c r="AH815" s="166"/>
      <c r="AI815" s="166"/>
      <c r="AJ815" s="169"/>
      <c r="AK815" s="169"/>
      <c r="AL815" s="169"/>
      <c r="AM815" s="169"/>
      <c r="AN815" s="169"/>
      <c r="AO815" s="166"/>
      <c r="AP815" s="187"/>
      <c r="AQ815" s="180"/>
    </row>
    <row r="816" spans="1:43" s="189" customFormat="1" ht="24.75" customHeight="1" x14ac:dyDescent="0.2">
      <c r="A816" s="185">
        <v>815</v>
      </c>
      <c r="B816" s="181" t="s">
        <v>24091</v>
      </c>
      <c r="C816" s="182" t="s">
        <v>24092</v>
      </c>
      <c r="D816" s="207" t="str">
        <f>+INDEX([2]REPORTE_SEG_EXPEDIENTES!$F$1:$F$3006,MATCH(Tabla13[[#This Row],[REGISTRO]],[2]REPORTE_SEG_EXPEDIENTES!$B$1:$B$3006,0))</f>
        <v>23/08/2023</v>
      </c>
      <c r="E816" s="207"/>
      <c r="F816" s="183" t="s">
        <v>11979</v>
      </c>
      <c r="G816" s="207">
        <v>45266</v>
      </c>
      <c r="H816" s="207">
        <v>45266</v>
      </c>
      <c r="I816" s="207">
        <f t="shared" si="22"/>
        <v>45161</v>
      </c>
      <c r="J816" s="328" t="e">
        <f>IF(I816="-","NO ES TUPA",IF(Tabla5[[#This Row],[FECHA FIRMA]]&lt;=Tabla5[[#This Row],[FECHA DE PLAZO MAXIMO DE ATENCION]],"SI","NO"))</f>
        <v>#VALUE!</v>
      </c>
      <c r="K816" s="218"/>
      <c r="L816" s="185"/>
      <c r="M816" s="185"/>
      <c r="N816" s="185" t="str">
        <f>IFERROR(VLOOKUP(K816,[1]Hoja1!$B$2:$F$14234,4,FALSE),"")</f>
        <v/>
      </c>
      <c r="O816" s="193" t="s">
        <v>24093</v>
      </c>
      <c r="P816" s="185" t="s">
        <v>14894</v>
      </c>
      <c r="Q816" s="185"/>
      <c r="R816" s="185"/>
      <c r="S816" s="185"/>
      <c r="T816" s="185" t="s">
        <v>19113</v>
      </c>
      <c r="U816" s="185"/>
      <c r="V816" s="185" t="s">
        <v>1981</v>
      </c>
      <c r="W816" s="185"/>
      <c r="X816" s="185" t="s">
        <v>19419</v>
      </c>
      <c r="Y816" s="191"/>
      <c r="Z816" s="187"/>
      <c r="AA816" s="166"/>
      <c r="AB816" s="166" t="s">
        <v>21489</v>
      </c>
      <c r="AC816" s="166"/>
      <c r="AD816" s="166"/>
      <c r="AE816" s="166"/>
      <c r="AF816" s="166"/>
      <c r="AG816" s="166"/>
      <c r="AH816" s="166"/>
      <c r="AI816" s="166"/>
      <c r="AJ816" s="169"/>
      <c r="AK816" s="169"/>
      <c r="AL816" s="169"/>
      <c r="AM816" s="169"/>
      <c r="AN816" s="169"/>
      <c r="AO816" s="166"/>
      <c r="AP816" s="187"/>
      <c r="AQ816" s="180"/>
    </row>
    <row r="817" spans="1:43" s="189" customFormat="1" ht="24.75" customHeight="1" x14ac:dyDescent="0.2">
      <c r="A817" s="185">
        <v>816</v>
      </c>
      <c r="B817" s="181" t="s">
        <v>24094</v>
      </c>
      <c r="C817" s="182" t="s">
        <v>24095</v>
      </c>
      <c r="D817" s="207" t="str">
        <f>+INDEX([2]REPORTE_SEG_EXPEDIENTES!$F$1:$F$3006,MATCH(Tabla13[[#This Row],[REGISTRO]],[2]REPORTE_SEG_EXPEDIENTES!$B$1:$B$3006,0))</f>
        <v>16/08/2023</v>
      </c>
      <c r="E817" s="207"/>
      <c r="F817" s="183" t="s">
        <v>11979</v>
      </c>
      <c r="G817" s="207">
        <v>45271</v>
      </c>
      <c r="H817" s="207">
        <v>45271</v>
      </c>
      <c r="I817" s="207">
        <f t="shared" si="22"/>
        <v>45193</v>
      </c>
      <c r="J817" s="328" t="e">
        <f>IF(I817="-","NO ES TUPA",IF(Tabla5[[#This Row],[FECHA FIRMA]]&lt;=Tabla5[[#This Row],[FECHA DE PLAZO MAXIMO DE ATENCION]],"SI","NO"))</f>
        <v>#VALUE!</v>
      </c>
      <c r="K817" s="218"/>
      <c r="L817" s="185"/>
      <c r="M817" s="185"/>
      <c r="N817" s="185" t="str">
        <f>IFERROR(VLOOKUP(K817,[1]Hoja1!$B$2:$F$14234,4,FALSE),"")</f>
        <v/>
      </c>
      <c r="O817" s="193" t="s">
        <v>24096</v>
      </c>
      <c r="P817" s="185" t="s">
        <v>14894</v>
      </c>
      <c r="Q817" s="185"/>
      <c r="R817" s="185"/>
      <c r="S817" s="185"/>
      <c r="T817" s="185" t="s">
        <v>19113</v>
      </c>
      <c r="U817" s="185"/>
      <c r="V817" s="185" t="s">
        <v>1981</v>
      </c>
      <c r="W817" s="185"/>
      <c r="X817" s="185" t="s">
        <v>19419</v>
      </c>
      <c r="Y817" s="191"/>
      <c r="Z817" s="187"/>
      <c r="AA817" s="166"/>
      <c r="AB817" s="166" t="s">
        <v>21489</v>
      </c>
      <c r="AC817" s="166"/>
      <c r="AD817" s="166"/>
      <c r="AE817" s="166"/>
      <c r="AF817" s="166"/>
      <c r="AG817" s="166"/>
      <c r="AH817" s="166"/>
      <c r="AI817" s="166"/>
      <c r="AJ817" s="169"/>
      <c r="AK817" s="169"/>
      <c r="AL817" s="169"/>
      <c r="AM817" s="169"/>
      <c r="AN817" s="169"/>
      <c r="AO817" s="166"/>
      <c r="AP817" s="187"/>
      <c r="AQ817" s="180"/>
    </row>
    <row r="818" spans="1:43" s="189" customFormat="1" ht="24.75" customHeight="1" x14ac:dyDescent="0.2">
      <c r="A818" s="185">
        <v>817</v>
      </c>
      <c r="B818" s="181" t="s">
        <v>24097</v>
      </c>
      <c r="C818" s="182" t="s">
        <v>24098</v>
      </c>
      <c r="D818" s="207" t="str">
        <f>+INDEX([2]REPORTE_SEG_EXPEDIENTES!$F$1:$F$3006,MATCH(Tabla13[[#This Row],[REGISTRO]],[2]REPORTE_SEG_EXPEDIENTES!$B$1:$B$3006,0))</f>
        <v>11/08/2023</v>
      </c>
      <c r="E818" s="207"/>
      <c r="F818" s="183" t="s">
        <v>11979</v>
      </c>
      <c r="G818" s="207">
        <v>45271</v>
      </c>
      <c r="H818" s="207">
        <v>45271</v>
      </c>
      <c r="I818" s="207">
        <f t="shared" si="22"/>
        <v>45184</v>
      </c>
      <c r="J818" s="328" t="e">
        <f>IF(I818="-","NO ES TUPA",IF(Tabla5[[#This Row],[FECHA FIRMA]]&lt;=Tabla5[[#This Row],[FECHA DE PLAZO MAXIMO DE ATENCION]],"SI","NO"))</f>
        <v>#VALUE!</v>
      </c>
      <c r="K818" s="218"/>
      <c r="L818" s="185"/>
      <c r="M818" s="185"/>
      <c r="N818" s="185" t="str">
        <f>IFERROR(VLOOKUP(K818,[1]Hoja1!$B$2:$F$14234,4,FALSE),"")</f>
        <v/>
      </c>
      <c r="O818" s="193" t="s">
        <v>24099</v>
      </c>
      <c r="P818" s="185" t="s">
        <v>14894</v>
      </c>
      <c r="Q818" s="185"/>
      <c r="R818" s="185"/>
      <c r="S818" s="185"/>
      <c r="T818" s="185" t="s">
        <v>19113</v>
      </c>
      <c r="U818" s="185"/>
      <c r="V818" s="185" t="s">
        <v>1981</v>
      </c>
      <c r="W818" s="185"/>
      <c r="X818" s="185"/>
      <c r="Y818" s="191"/>
      <c r="Z818" s="187"/>
      <c r="AA818" s="166"/>
      <c r="AB818" s="166" t="s">
        <v>21489</v>
      </c>
      <c r="AC818" s="166"/>
      <c r="AD818" s="166"/>
      <c r="AE818" s="166"/>
      <c r="AF818" s="166"/>
      <c r="AG818" s="166"/>
      <c r="AH818" s="166"/>
      <c r="AI818" s="166"/>
      <c r="AJ818" s="169"/>
      <c r="AK818" s="169"/>
      <c r="AL818" s="169"/>
      <c r="AM818" s="169"/>
      <c r="AN818" s="169"/>
      <c r="AO818" s="166"/>
      <c r="AP818" s="187"/>
      <c r="AQ818" s="180"/>
    </row>
    <row r="819" spans="1:43" s="189" customFormat="1" ht="24.75" customHeight="1" x14ac:dyDescent="0.2">
      <c r="A819" s="185">
        <v>818</v>
      </c>
      <c r="B819" s="181" t="s">
        <v>24100</v>
      </c>
      <c r="C819" s="182" t="s">
        <v>24101</v>
      </c>
      <c r="D819" s="207" t="str">
        <f>+INDEX([2]REPORTE_SEG_EXPEDIENTES!$F$1:$F$3006,MATCH(Tabla13[[#This Row],[REGISTRO]],[2]REPORTE_SEG_EXPEDIENTES!$B$1:$B$3006,0))</f>
        <v>10/11/2023</v>
      </c>
      <c r="E819" s="207"/>
      <c r="F819" s="183" t="s">
        <v>11979</v>
      </c>
      <c r="G819" s="207">
        <v>45271</v>
      </c>
      <c r="H819" s="207">
        <v>45271</v>
      </c>
      <c r="I819" s="207">
        <f t="shared" si="22"/>
        <v>45273</v>
      </c>
      <c r="J819" s="328" t="e">
        <f>IF(I819="-","NO ES TUPA",IF(Tabla5[[#This Row],[FECHA FIRMA]]&lt;=Tabla5[[#This Row],[FECHA DE PLAZO MAXIMO DE ATENCION]],"SI","NO"))</f>
        <v>#VALUE!</v>
      </c>
      <c r="K819" s="218"/>
      <c r="L819" s="185"/>
      <c r="M819" s="185"/>
      <c r="N819" s="185" t="str">
        <f>IFERROR(VLOOKUP(K819,[1]Hoja1!$B$2:$F$14234,4,FALSE),"")</f>
        <v/>
      </c>
      <c r="O819" s="193" t="s">
        <v>24102</v>
      </c>
      <c r="P819" s="185" t="s">
        <v>14894</v>
      </c>
      <c r="Q819" s="185" t="s">
        <v>23</v>
      </c>
      <c r="R819" s="185" t="s">
        <v>21541</v>
      </c>
      <c r="S819" s="185" t="s">
        <v>21542</v>
      </c>
      <c r="T819" s="185" t="s">
        <v>19118</v>
      </c>
      <c r="U819" s="185"/>
      <c r="V819" s="185" t="s">
        <v>1981</v>
      </c>
      <c r="W819" s="185"/>
      <c r="X819" s="185"/>
      <c r="Y819" s="191"/>
      <c r="Z819" s="187"/>
      <c r="AA819" s="166" t="s">
        <v>21489</v>
      </c>
      <c r="AB819" s="166" t="s">
        <v>21489</v>
      </c>
      <c r="AC819" s="166"/>
      <c r="AD819" s="166"/>
      <c r="AE819" s="166"/>
      <c r="AF819" s="166"/>
      <c r="AG819" s="166"/>
      <c r="AH819" s="166"/>
      <c r="AI819" s="166"/>
      <c r="AJ819" s="169"/>
      <c r="AK819" s="169"/>
      <c r="AL819" s="169"/>
      <c r="AM819" s="169"/>
      <c r="AN819" s="169"/>
      <c r="AO819" s="166"/>
      <c r="AP819" s="187"/>
      <c r="AQ819" s="180"/>
    </row>
    <row r="820" spans="1:43" s="189" customFormat="1" ht="24.75" customHeight="1" x14ac:dyDescent="0.2">
      <c r="A820" s="185">
        <v>819</v>
      </c>
      <c r="B820" s="181" t="s">
        <v>24103</v>
      </c>
      <c r="C820" s="182" t="s">
        <v>24104</v>
      </c>
      <c r="D820" s="207" t="str">
        <f>+INDEX([2]REPORTE_SEG_EXPEDIENTES!$F$1:$F$3006,MATCH(Tabla13[[#This Row],[REGISTRO]],[2]REPORTE_SEG_EXPEDIENTES!$B$1:$B$3006,0))</f>
        <v>30/11/2023</v>
      </c>
      <c r="E820" s="207"/>
      <c r="F820" s="183" t="s">
        <v>11979</v>
      </c>
      <c r="G820" s="207">
        <v>45271</v>
      </c>
      <c r="H820" s="207">
        <v>45271</v>
      </c>
      <c r="I820" s="207">
        <f t="shared" si="22"/>
        <v>45267</v>
      </c>
      <c r="J820" s="328" t="e">
        <f>IF(I820="-","NO ES TUPA",IF(Tabla5[[#This Row],[FECHA FIRMA]]&lt;=Tabla5[[#This Row],[FECHA DE PLAZO MAXIMO DE ATENCION]],"SI","NO"))</f>
        <v>#VALUE!</v>
      </c>
      <c r="K820" s="218"/>
      <c r="L820" s="185"/>
      <c r="M820" s="185"/>
      <c r="N820" s="185" t="str">
        <f>IFERROR(VLOOKUP(K820,[1]Hoja1!$B$2:$F$14234,4,FALSE),"")</f>
        <v/>
      </c>
      <c r="O820" s="193" t="s">
        <v>24105</v>
      </c>
      <c r="P820" s="185" t="s">
        <v>14894</v>
      </c>
      <c r="Q820" s="185" t="s">
        <v>23</v>
      </c>
      <c r="R820" s="185" t="s">
        <v>21541</v>
      </c>
      <c r="S820" s="185" t="s">
        <v>21542</v>
      </c>
      <c r="T820" s="185" t="s">
        <v>19118</v>
      </c>
      <c r="U820" s="185"/>
      <c r="V820" s="185" t="s">
        <v>1981</v>
      </c>
      <c r="W820" s="185"/>
      <c r="X820" s="185"/>
      <c r="Y820" s="191"/>
      <c r="Z820" s="187"/>
      <c r="AA820" s="166" t="s">
        <v>21489</v>
      </c>
      <c r="AB820" s="166" t="s">
        <v>21489</v>
      </c>
      <c r="AC820" s="166"/>
      <c r="AD820" s="166"/>
      <c r="AE820" s="166"/>
      <c r="AF820" s="166"/>
      <c r="AG820" s="166"/>
      <c r="AH820" s="166"/>
      <c r="AI820" s="166"/>
      <c r="AJ820" s="169"/>
      <c r="AK820" s="169"/>
      <c r="AL820" s="169"/>
      <c r="AM820" s="169"/>
      <c r="AN820" s="169"/>
      <c r="AO820" s="166"/>
      <c r="AP820" s="187"/>
      <c r="AQ820" s="180"/>
    </row>
    <row r="821" spans="1:43" ht="24.75" customHeight="1" x14ac:dyDescent="0.25">
      <c r="A821" s="185">
        <v>820</v>
      </c>
      <c r="B821" s="181" t="s">
        <v>24106</v>
      </c>
      <c r="C821" s="182" t="s">
        <v>24107</v>
      </c>
      <c r="D821" s="207" t="str">
        <f>+INDEX([2]REPORTE_SEG_EXPEDIENTES!$F$1:$F$3006,MATCH(Tabla13[[#This Row],[REGISTRO]],[2]REPORTE_SEG_EXPEDIENTES!$B$1:$B$3006,0))</f>
        <v>16/08/2023</v>
      </c>
      <c r="E821" s="207"/>
      <c r="F821" s="183" t="s">
        <v>11979</v>
      </c>
      <c r="G821" s="207">
        <v>45272</v>
      </c>
      <c r="H821" s="207">
        <v>45272</v>
      </c>
      <c r="I821" s="207">
        <f t="shared" si="22"/>
        <v>45193</v>
      </c>
      <c r="J821" s="328" t="e">
        <f>IF(I821="-","NO ES TUPA",IF(Tabla5[[#This Row],[FECHA FIRMA]]&lt;=Tabla5[[#This Row],[FECHA DE PLAZO MAXIMO DE ATENCION]],"SI","NO"))</f>
        <v>#VALUE!</v>
      </c>
      <c r="K821" s="218"/>
      <c r="L821" s="185"/>
      <c r="M821" s="185"/>
      <c r="N821" s="185" t="str">
        <f>IFERROR(VLOOKUP(K821,[1]Hoja1!$B$2:$F$14234,4,FALSE),"")</f>
        <v/>
      </c>
      <c r="O821" s="193" t="s">
        <v>24108</v>
      </c>
      <c r="P821" s="185" t="s">
        <v>14894</v>
      </c>
      <c r="Q821" s="185"/>
      <c r="R821" s="185"/>
      <c r="S821" s="185"/>
      <c r="T821" s="185" t="s">
        <v>19113</v>
      </c>
      <c r="U821" s="185"/>
      <c r="V821" s="185" t="s">
        <v>1981</v>
      </c>
      <c r="W821" s="185"/>
      <c r="X821" s="185" t="s">
        <v>19419</v>
      </c>
      <c r="Y821" s="191"/>
      <c r="Z821" s="187"/>
      <c r="AA821" s="166"/>
      <c r="AB821" s="166" t="s">
        <v>21489</v>
      </c>
      <c r="AC821" s="166"/>
      <c r="AD821" s="166"/>
      <c r="AE821" s="166"/>
      <c r="AF821" s="166"/>
      <c r="AG821" s="166"/>
      <c r="AH821" s="166"/>
      <c r="AI821" s="166"/>
      <c r="AJ821" s="169"/>
      <c r="AK821" s="169"/>
      <c r="AL821" s="169"/>
      <c r="AM821" s="169"/>
      <c r="AN821" s="169"/>
      <c r="AO821" s="166"/>
      <c r="AP821" s="187"/>
      <c r="AQ821" s="180"/>
    </row>
    <row r="822" spans="1:43" ht="24.75" customHeight="1" x14ac:dyDescent="0.25">
      <c r="A822" s="185">
        <v>821</v>
      </c>
      <c r="B822" s="181" t="s">
        <v>24109</v>
      </c>
      <c r="C822" s="182" t="s">
        <v>24110</v>
      </c>
      <c r="D822" s="207" t="str">
        <f>+INDEX([2]REPORTE_SEG_EXPEDIENTES!$F$1:$F$3006,MATCH(Tabla13[[#This Row],[REGISTRO]],[2]REPORTE_SEG_EXPEDIENTES!$B$1:$B$3006,0))</f>
        <v>31/10/2022</v>
      </c>
      <c r="E822" s="207"/>
      <c r="F822" s="183" t="s">
        <v>11979</v>
      </c>
      <c r="G822" s="207">
        <v>45272</v>
      </c>
      <c r="H822" s="207">
        <v>45272</v>
      </c>
      <c r="I822" s="207">
        <f t="shared" si="22"/>
        <v>44873</v>
      </c>
      <c r="J822" s="328" t="e">
        <f>IF(I822="-","NO ES TUPA",IF(Tabla5[[#This Row],[FECHA FIRMA]]&lt;=Tabla5[[#This Row],[FECHA DE PLAZO MAXIMO DE ATENCION]],"SI","NO"))</f>
        <v>#VALUE!</v>
      </c>
      <c r="K822" s="218"/>
      <c r="L822" s="185"/>
      <c r="M822" s="185"/>
      <c r="N822" s="185" t="str">
        <f>IFERROR(VLOOKUP(K822,[1]Hoja1!$B$2:$F$14234,4,FALSE),"")</f>
        <v/>
      </c>
      <c r="O822" s="193" t="s">
        <v>24111</v>
      </c>
      <c r="P822" s="185" t="s">
        <v>14894</v>
      </c>
      <c r="Q822" s="185"/>
      <c r="R822" s="185"/>
      <c r="S822" s="185"/>
      <c r="T822" s="185" t="s">
        <v>19121</v>
      </c>
      <c r="U822" s="185"/>
      <c r="V822" s="185" t="s">
        <v>1981</v>
      </c>
      <c r="W822" s="185"/>
      <c r="X822" s="185" t="s">
        <v>21537</v>
      </c>
      <c r="Y822" s="191"/>
      <c r="Z822" s="187"/>
      <c r="AA822" s="166" t="s">
        <v>21489</v>
      </c>
      <c r="AB822" s="166"/>
      <c r="AC822" s="166"/>
      <c r="AD822" s="166"/>
      <c r="AE822" s="166"/>
      <c r="AF822" s="166"/>
      <c r="AG822" s="166"/>
      <c r="AH822" s="166"/>
      <c r="AI822" s="166"/>
      <c r="AJ822" s="169"/>
      <c r="AK822" s="169"/>
      <c r="AL822" s="169"/>
      <c r="AM822" s="169"/>
      <c r="AN822" s="169"/>
      <c r="AO822" s="166"/>
      <c r="AP822" s="187"/>
      <c r="AQ822" s="180"/>
    </row>
    <row r="823" spans="1:43" s="189" customFormat="1" ht="24.75" customHeight="1" x14ac:dyDescent="0.2">
      <c r="A823" s="185">
        <v>822</v>
      </c>
      <c r="B823" s="181" t="s">
        <v>24112</v>
      </c>
      <c r="C823" s="182" t="s">
        <v>24113</v>
      </c>
      <c r="D823" s="207" t="str">
        <f>+INDEX([2]REPORTE_SEG_EXPEDIENTES!$F$1:$F$3006,MATCH(Tabla13[[#This Row],[REGISTRO]],[2]REPORTE_SEG_EXPEDIENTES!$B$1:$B$3006,0))</f>
        <v>23/08/2023</v>
      </c>
      <c r="E823" s="207"/>
      <c r="F823" s="183" t="s">
        <v>11979</v>
      </c>
      <c r="G823" s="207">
        <v>45273</v>
      </c>
      <c r="H823" s="207">
        <v>45273</v>
      </c>
      <c r="I823" s="207">
        <f t="shared" si="22"/>
        <v>45161</v>
      </c>
      <c r="J823" s="328" t="e">
        <f>IF(I823="-","NO ES TUPA",IF(Tabla5[[#This Row],[FECHA FIRMA]]&lt;=Tabla5[[#This Row],[FECHA DE PLAZO MAXIMO DE ATENCION]],"SI","NO"))</f>
        <v>#VALUE!</v>
      </c>
      <c r="K823" s="218"/>
      <c r="L823" s="185" t="str">
        <f>IFERROR(VLOOKUP(K823,[1]Hoja1!$B$2:$F$14234,2,FALSE),"")</f>
        <v/>
      </c>
      <c r="M823" s="185" t="str">
        <f>IFERROR(VLOOKUP(K823,[1]Hoja1!$B$2:$F$14234,3,FALSE),"")</f>
        <v/>
      </c>
      <c r="N823" s="185" t="str">
        <f>IFERROR(VLOOKUP(K823,[1]Hoja1!$B$2:$F$14234,4,FALSE),"")</f>
        <v/>
      </c>
      <c r="O823" s="193" t="s">
        <v>24114</v>
      </c>
      <c r="P823" s="185" t="s">
        <v>14894</v>
      </c>
      <c r="Q823" s="185"/>
      <c r="R823" s="185"/>
      <c r="S823" s="185"/>
      <c r="T823" s="185" t="s">
        <v>21450</v>
      </c>
      <c r="U823" s="185" t="s">
        <v>19606</v>
      </c>
      <c r="V823" s="185" t="s">
        <v>21444</v>
      </c>
      <c r="W823" s="185"/>
      <c r="X823" s="185"/>
      <c r="Y823" s="191"/>
      <c r="Z823" s="187"/>
      <c r="AA823" s="166" t="s">
        <v>21489</v>
      </c>
      <c r="AB823" s="166"/>
      <c r="AC823" s="166"/>
      <c r="AD823" s="166"/>
      <c r="AE823" s="166"/>
      <c r="AF823" s="166"/>
      <c r="AG823" s="166"/>
      <c r="AH823" s="166"/>
      <c r="AI823" s="166"/>
      <c r="AJ823" s="169"/>
      <c r="AK823" s="169"/>
      <c r="AL823" s="169"/>
      <c r="AM823" s="169"/>
      <c r="AN823" s="169"/>
      <c r="AO823" s="166"/>
      <c r="AP823" s="187"/>
      <c r="AQ823" s="180"/>
    </row>
    <row r="824" spans="1:43" s="189" customFormat="1" ht="24.75" customHeight="1" x14ac:dyDescent="0.2">
      <c r="A824" s="185">
        <v>823</v>
      </c>
      <c r="B824" s="181" t="s">
        <v>24115</v>
      </c>
      <c r="C824" s="182" t="s">
        <v>24116</v>
      </c>
      <c r="D824" s="207" t="str">
        <f>+INDEX([2]REPORTE_SEG_EXPEDIENTES!$F$1:$F$3006,MATCH(Tabla13[[#This Row],[REGISTRO]],[2]REPORTE_SEG_EXPEDIENTES!$B$1:$B$3006,0))</f>
        <v>04/12/2023</v>
      </c>
      <c r="E824" s="207"/>
      <c r="F824" s="183" t="s">
        <v>11979</v>
      </c>
      <c r="G824" s="207">
        <v>45273</v>
      </c>
      <c r="H824" s="207">
        <v>45273</v>
      </c>
      <c r="I824" s="207">
        <f t="shared" si="22"/>
        <v>45293</v>
      </c>
      <c r="J824" s="328" t="e">
        <f>IF(I824="-","NO ES TUPA",IF(Tabla5[[#This Row],[FECHA FIRMA]]&lt;=Tabla5[[#This Row],[FECHA DE PLAZO MAXIMO DE ATENCION]],"SI","NO"))</f>
        <v>#VALUE!</v>
      </c>
      <c r="K824" s="218"/>
      <c r="L824" s="185"/>
      <c r="M824" s="185"/>
      <c r="N824" s="185" t="str">
        <f>IFERROR(VLOOKUP(K824,[1]Hoja1!$B$2:$F$14234,4,FALSE),"")</f>
        <v/>
      </c>
      <c r="O824" s="193" t="s">
        <v>24117</v>
      </c>
      <c r="P824" s="185" t="s">
        <v>14894</v>
      </c>
      <c r="Q824" s="185" t="s">
        <v>23</v>
      </c>
      <c r="R824" s="185" t="s">
        <v>21541</v>
      </c>
      <c r="S824" s="185" t="s">
        <v>21542</v>
      </c>
      <c r="T824" s="185" t="s">
        <v>19118</v>
      </c>
      <c r="U824" s="185"/>
      <c r="V824" s="185" t="s">
        <v>1981</v>
      </c>
      <c r="W824" s="185"/>
      <c r="X824" s="185"/>
      <c r="Y824" s="191"/>
      <c r="Z824" s="187"/>
      <c r="AA824" s="166" t="s">
        <v>21489</v>
      </c>
      <c r="AB824" s="166" t="s">
        <v>21489</v>
      </c>
      <c r="AC824" s="166"/>
      <c r="AD824" s="166"/>
      <c r="AE824" s="166"/>
      <c r="AF824" s="166"/>
      <c r="AG824" s="166"/>
      <c r="AH824" s="166"/>
      <c r="AI824" s="166"/>
      <c r="AJ824" s="169"/>
      <c r="AK824" s="169"/>
      <c r="AL824" s="169"/>
      <c r="AM824" s="169"/>
      <c r="AN824" s="169"/>
      <c r="AO824" s="166"/>
      <c r="AP824" s="187"/>
      <c r="AQ824" s="180"/>
    </row>
    <row r="825" spans="1:43" s="189" customFormat="1" ht="24.75" customHeight="1" x14ac:dyDescent="0.2">
      <c r="A825" s="185">
        <v>824</v>
      </c>
      <c r="B825" s="181" t="s">
        <v>24118</v>
      </c>
      <c r="C825" s="182" t="s">
        <v>24119</v>
      </c>
      <c r="D825" s="207" t="str">
        <f>+INDEX([2]REPORTE_SEG_EXPEDIENTES!$F$1:$F$3006,MATCH(Tabla13[[#This Row],[REGISTRO]],[2]REPORTE_SEG_EXPEDIENTES!$B$1:$B$3006,0))</f>
        <v>10/11/2023</v>
      </c>
      <c r="E825" s="207"/>
      <c r="F825" s="183" t="s">
        <v>11979</v>
      </c>
      <c r="G825" s="207">
        <v>45273</v>
      </c>
      <c r="H825" s="207">
        <v>45273</v>
      </c>
      <c r="I825" s="207">
        <f t="shared" si="22"/>
        <v>45273</v>
      </c>
      <c r="J825" s="328" t="e">
        <f>IF(I825="-","NO ES TUPA",IF(Tabla5[[#This Row],[FECHA FIRMA]]&lt;=Tabla5[[#This Row],[FECHA DE PLAZO MAXIMO DE ATENCION]],"SI","NO"))</f>
        <v>#VALUE!</v>
      </c>
      <c r="K825" s="218"/>
      <c r="L825" s="185"/>
      <c r="M825" s="185"/>
      <c r="N825" s="185" t="str">
        <f>IFERROR(VLOOKUP(K825,[1]Hoja1!$B$2:$F$14234,4,FALSE),"")</f>
        <v/>
      </c>
      <c r="O825" s="193" t="s">
        <v>24120</v>
      </c>
      <c r="P825" s="185" t="s">
        <v>14894</v>
      </c>
      <c r="Q825" s="185"/>
      <c r="R825" s="185"/>
      <c r="S825" s="185"/>
      <c r="T825" s="185" t="s">
        <v>21445</v>
      </c>
      <c r="U825" s="185"/>
      <c r="V825" s="185" t="s">
        <v>1981</v>
      </c>
      <c r="W825" s="185"/>
      <c r="X825" s="185"/>
      <c r="Y825" s="191"/>
      <c r="Z825" s="187"/>
      <c r="AA825" s="166" t="s">
        <v>21489</v>
      </c>
      <c r="AB825" s="166"/>
      <c r="AC825" s="166"/>
      <c r="AD825" s="166"/>
      <c r="AE825" s="166"/>
      <c r="AF825" s="166"/>
      <c r="AG825" s="166"/>
      <c r="AH825" s="166"/>
      <c r="AI825" s="166"/>
      <c r="AJ825" s="169"/>
      <c r="AK825" s="169"/>
      <c r="AL825" s="169"/>
      <c r="AM825" s="169"/>
      <c r="AN825" s="169"/>
      <c r="AO825" s="166"/>
      <c r="AP825" s="187"/>
      <c r="AQ825" s="180"/>
    </row>
    <row r="826" spans="1:43" s="189" customFormat="1" ht="24.75" customHeight="1" x14ac:dyDescent="0.2">
      <c r="A826" s="185">
        <v>825</v>
      </c>
      <c r="B826" s="181" t="s">
        <v>24121</v>
      </c>
      <c r="C826" s="182" t="s">
        <v>24122</v>
      </c>
      <c r="D826" s="207" t="str">
        <f>+INDEX([2]REPORTE_SEG_EXPEDIENTES!$F$1:$F$3006,MATCH(Tabla13[[#This Row],[REGISTRO]],[2]REPORTE_SEG_EXPEDIENTES!$B$1:$B$3006,0))</f>
        <v>10/11/2023</v>
      </c>
      <c r="E826" s="207"/>
      <c r="F826" s="183" t="s">
        <v>11979</v>
      </c>
      <c r="G826" s="207">
        <v>45274</v>
      </c>
      <c r="H826" s="207">
        <v>45274</v>
      </c>
      <c r="I826" s="207">
        <f t="shared" si="22"/>
        <v>45273</v>
      </c>
      <c r="J826" s="328" t="e">
        <f>IF(I826="-","NO ES TUPA",IF(Tabla5[[#This Row],[FECHA FIRMA]]&lt;=Tabla5[[#This Row],[FECHA DE PLAZO MAXIMO DE ATENCION]],"SI","NO"))</f>
        <v>#VALUE!</v>
      </c>
      <c r="K826" s="218"/>
      <c r="L826" s="185"/>
      <c r="M826" s="185"/>
      <c r="N826" s="185" t="str">
        <f>IFERROR(VLOOKUP(K826,[1]Hoja1!$B$2:$F$14234,4,FALSE),"")</f>
        <v/>
      </c>
      <c r="O826" s="193" t="s">
        <v>24123</v>
      </c>
      <c r="P826" s="185" t="s">
        <v>14894</v>
      </c>
      <c r="Q826" s="185" t="s">
        <v>23</v>
      </c>
      <c r="R826" s="185" t="s">
        <v>21541</v>
      </c>
      <c r="S826" s="185" t="s">
        <v>21542</v>
      </c>
      <c r="T826" s="185" t="s">
        <v>19118</v>
      </c>
      <c r="U826" s="185"/>
      <c r="V826" s="185" t="s">
        <v>1981</v>
      </c>
      <c r="W826" s="185"/>
      <c r="X826" s="185" t="s">
        <v>21537</v>
      </c>
      <c r="Y826" s="191"/>
      <c r="Z826" s="187"/>
      <c r="AA826" s="166"/>
      <c r="AB826" s="166"/>
      <c r="AC826" s="166"/>
      <c r="AD826" s="166"/>
      <c r="AE826" s="166"/>
      <c r="AF826" s="166"/>
      <c r="AG826" s="166"/>
      <c r="AH826" s="166"/>
      <c r="AI826" s="166"/>
      <c r="AJ826" s="169"/>
      <c r="AK826" s="169"/>
      <c r="AL826" s="169"/>
      <c r="AM826" s="169"/>
      <c r="AN826" s="169"/>
      <c r="AO826" s="166"/>
      <c r="AP826" s="187"/>
      <c r="AQ826" s="180"/>
    </row>
    <row r="827" spans="1:43" s="189" customFormat="1" ht="24.75" customHeight="1" x14ac:dyDescent="0.2">
      <c r="A827" s="185">
        <v>826</v>
      </c>
      <c r="B827" s="181" t="s">
        <v>24124</v>
      </c>
      <c r="C827" s="182" t="s">
        <v>24125</v>
      </c>
      <c r="D827" s="207" t="str">
        <f>+INDEX([2]REPORTE_SEG_EXPEDIENTES!$F$1:$F$3006,MATCH(Tabla13[[#This Row],[REGISTRO]],[2]REPORTE_SEG_EXPEDIENTES!$B$1:$B$3006,0))</f>
        <v>25/09/2023</v>
      </c>
      <c r="E827" s="207"/>
      <c r="F827" s="183" t="s">
        <v>11979</v>
      </c>
      <c r="G827" s="207">
        <v>45275</v>
      </c>
      <c r="H827" s="207">
        <v>45275</v>
      </c>
      <c r="I827" s="207">
        <f t="shared" si="22"/>
        <v>45197</v>
      </c>
      <c r="J827" s="328" t="e">
        <f>IF(I827="-","NO ES TUPA",IF(Tabla5[[#This Row],[FECHA FIRMA]]&lt;=Tabla5[[#This Row],[FECHA DE PLAZO MAXIMO DE ATENCION]],"SI","NO"))</f>
        <v>#VALUE!</v>
      </c>
      <c r="K827" s="218"/>
      <c r="L827" s="185"/>
      <c r="M827" s="185"/>
      <c r="N827" s="185" t="str">
        <f>IFERROR(VLOOKUP(K827,[1]Hoja1!$B$2:$F$14234,4,FALSE),"")</f>
        <v/>
      </c>
      <c r="O827" s="193" t="s">
        <v>24126</v>
      </c>
      <c r="P827" s="185" t="s">
        <v>15859</v>
      </c>
      <c r="Q827" s="185"/>
      <c r="R827" s="185"/>
      <c r="S827" s="185"/>
      <c r="T827" s="185" t="s">
        <v>21453</v>
      </c>
      <c r="U827" s="185"/>
      <c r="V827" s="185" t="s">
        <v>1981</v>
      </c>
      <c r="W827" s="185"/>
      <c r="X827" s="185"/>
      <c r="Y827" s="191"/>
      <c r="Z827" s="187"/>
      <c r="AA827" s="166"/>
      <c r="AB827" s="166"/>
      <c r="AC827" s="166" t="s">
        <v>21489</v>
      </c>
      <c r="AD827" s="166"/>
      <c r="AE827" s="166" t="s">
        <v>21489</v>
      </c>
      <c r="AF827" s="166"/>
      <c r="AG827" s="166"/>
      <c r="AH827" s="166"/>
      <c r="AI827" s="166"/>
      <c r="AJ827" s="169"/>
      <c r="AK827" s="169"/>
      <c r="AL827" s="169"/>
      <c r="AM827" s="169"/>
      <c r="AN827" s="169"/>
      <c r="AO827" s="166"/>
      <c r="AP827" s="187"/>
      <c r="AQ827" s="180"/>
    </row>
    <row r="828" spans="1:43" s="189" customFormat="1" ht="24.75" customHeight="1" x14ac:dyDescent="0.2">
      <c r="A828" s="185">
        <v>827</v>
      </c>
      <c r="B828" s="181" t="s">
        <v>24127</v>
      </c>
      <c r="C828" s="182" t="s">
        <v>24128</v>
      </c>
      <c r="D828" s="207" t="str">
        <f>+INDEX([2]REPORTE_SEG_EXPEDIENTES!$F$1:$F$3006,MATCH(Tabla13[[#This Row],[REGISTRO]],[2]REPORTE_SEG_EXPEDIENTES!$B$1:$B$3006,0))</f>
        <v>31/07/2023</v>
      </c>
      <c r="E828" s="207"/>
      <c r="F828" s="183" t="s">
        <v>11979</v>
      </c>
      <c r="G828" s="207">
        <v>45275</v>
      </c>
      <c r="H828" s="207">
        <v>45275</v>
      </c>
      <c r="I828" s="207">
        <f t="shared" si="22"/>
        <v>45146</v>
      </c>
      <c r="J828" s="328" t="e">
        <f>IF(I828="-","NO ES TUPA",IF(Tabla5[[#This Row],[FECHA FIRMA]]&lt;=Tabla5[[#This Row],[FECHA DE PLAZO MAXIMO DE ATENCION]],"SI","NO"))</f>
        <v>#VALUE!</v>
      </c>
      <c r="K828" s="218"/>
      <c r="L828" s="185" t="str">
        <f>IFERROR(VLOOKUP(K828,[1]Hoja1!$B$2:$F$14234,2,FALSE),"")</f>
        <v/>
      </c>
      <c r="M828" s="185" t="str">
        <f>IFERROR(VLOOKUP(K828,[1]Hoja1!$B$2:$F$14234,3,FALSE),"")</f>
        <v/>
      </c>
      <c r="N828" s="185" t="str">
        <f>IFERROR(VLOOKUP(K828,[1]Hoja1!$B$2:$F$14234,4,FALSE),"")</f>
        <v/>
      </c>
      <c r="O828" s="193" t="s">
        <v>24129</v>
      </c>
      <c r="P828" s="185" t="s">
        <v>15859</v>
      </c>
      <c r="Q828" s="185"/>
      <c r="R828" s="185"/>
      <c r="S828" s="185"/>
      <c r="T828" s="185" t="s">
        <v>19119</v>
      </c>
      <c r="U828" s="185"/>
      <c r="V828" s="185" t="s">
        <v>1981</v>
      </c>
      <c r="W828" s="185"/>
      <c r="X828" s="185"/>
      <c r="Y828" s="191"/>
      <c r="Z828" s="187"/>
      <c r="AA828" s="166"/>
      <c r="AB828" s="166"/>
      <c r="AC828" s="166" t="s">
        <v>21489</v>
      </c>
      <c r="AD828" s="166"/>
      <c r="AE828" s="166" t="s">
        <v>21489</v>
      </c>
      <c r="AF828" s="166"/>
      <c r="AG828" s="166"/>
      <c r="AH828" s="166"/>
      <c r="AI828" s="166"/>
      <c r="AJ828" s="169"/>
      <c r="AK828" s="169"/>
      <c r="AL828" s="169"/>
      <c r="AM828" s="169"/>
      <c r="AN828" s="169"/>
      <c r="AO828" s="166"/>
      <c r="AP828" s="187"/>
      <c r="AQ828" s="180"/>
    </row>
    <row r="829" spans="1:43" s="189" customFormat="1" ht="24.75" customHeight="1" x14ac:dyDescent="0.2">
      <c r="A829" s="185">
        <v>828</v>
      </c>
      <c r="B829" s="181" t="s">
        <v>24130</v>
      </c>
      <c r="C829" s="182" t="s">
        <v>24131</v>
      </c>
      <c r="D829" s="207" t="str">
        <f>+INDEX([2]REPORTE_SEG_EXPEDIENTES!$F$1:$F$3006,MATCH(Tabla13[[#This Row],[REGISTRO]],[2]REPORTE_SEG_EXPEDIENTES!$B$1:$B$3006,0))</f>
        <v>25/11/2022</v>
      </c>
      <c r="E829" s="207"/>
      <c r="F829" s="183" t="s">
        <v>11979</v>
      </c>
      <c r="G829" s="207">
        <v>45275</v>
      </c>
      <c r="H829" s="207">
        <v>45275</v>
      </c>
      <c r="I829" s="207">
        <f t="shared" si="22"/>
        <v>44893</v>
      </c>
      <c r="J829" s="328" t="e">
        <f>IF(I829="-","NO ES TUPA",IF(Tabla5[[#This Row],[FECHA FIRMA]]&lt;=Tabla5[[#This Row],[FECHA DE PLAZO MAXIMO DE ATENCION]],"SI","NO"))</f>
        <v>#VALUE!</v>
      </c>
      <c r="K829" s="218"/>
      <c r="L829" s="185"/>
      <c r="M829" s="185"/>
      <c r="N829" s="185" t="str">
        <f>IFERROR(VLOOKUP(K829,[1]Hoja1!$B$2:$F$14234,4,FALSE),"")</f>
        <v/>
      </c>
      <c r="O829" s="193" t="s">
        <v>24132</v>
      </c>
      <c r="P829" s="185" t="s">
        <v>14894</v>
      </c>
      <c r="Q829" s="185"/>
      <c r="R829" s="185"/>
      <c r="S829" s="185"/>
      <c r="T829" s="185" t="s">
        <v>19118</v>
      </c>
      <c r="U829" s="185"/>
      <c r="V829" s="185" t="s">
        <v>1981</v>
      </c>
      <c r="W829" s="185"/>
      <c r="X829" s="185"/>
      <c r="Y829" s="191"/>
      <c r="Z829" s="187"/>
      <c r="AA829" s="166" t="s">
        <v>21489</v>
      </c>
      <c r="AB829" s="166"/>
      <c r="AC829" s="166" t="s">
        <v>21489</v>
      </c>
      <c r="AD829" s="166"/>
      <c r="AE829" s="166"/>
      <c r="AF829" s="166"/>
      <c r="AG829" s="166"/>
      <c r="AH829" s="166"/>
      <c r="AI829" s="166"/>
      <c r="AJ829" s="169"/>
      <c r="AK829" s="169"/>
      <c r="AL829" s="169"/>
      <c r="AM829" s="169"/>
      <c r="AN829" s="169"/>
      <c r="AO829" s="166"/>
      <c r="AP829" s="187"/>
      <c r="AQ829" s="180"/>
    </row>
    <row r="830" spans="1:43" s="189" customFormat="1" ht="24.75" customHeight="1" x14ac:dyDescent="0.2">
      <c r="A830" s="185">
        <v>829</v>
      </c>
      <c r="B830" s="181" t="s">
        <v>24133</v>
      </c>
      <c r="C830" s="182" t="s">
        <v>24134</v>
      </c>
      <c r="D830" s="207" t="str">
        <f>+INDEX([2]REPORTE_SEG_EXPEDIENTES!$F$1:$F$3006,MATCH(Tabla13[[#This Row],[REGISTRO]],[2]REPORTE_SEG_EXPEDIENTES!$B$1:$B$3006,0))</f>
        <v>29/09/2023</v>
      </c>
      <c r="E830" s="207"/>
      <c r="F830" s="183" t="s">
        <v>11979</v>
      </c>
      <c r="G830" s="207">
        <v>45278</v>
      </c>
      <c r="H830" s="207">
        <v>45278</v>
      </c>
      <c r="I830" s="207">
        <f t="shared" si="22"/>
        <v>45205</v>
      </c>
      <c r="J830" s="328" t="e">
        <f>IF(I830="-","NO ES TUPA",IF(Tabla5[[#This Row],[FECHA FIRMA]]&lt;=Tabla5[[#This Row],[FECHA DE PLAZO MAXIMO DE ATENCION]],"SI","NO"))</f>
        <v>#VALUE!</v>
      </c>
      <c r="K830" s="218"/>
      <c r="L830" s="185" t="str">
        <f>IFERROR(VLOOKUP(K830,[1]Hoja1!$B$2:$F$14234,2,FALSE),"")</f>
        <v/>
      </c>
      <c r="M830" s="185" t="str">
        <f>IFERROR(VLOOKUP(K830,[1]Hoja1!$B$2:$F$14234,3,FALSE),"")</f>
        <v/>
      </c>
      <c r="N830" s="185" t="str">
        <f>IFERROR(VLOOKUP(K830,[1]Hoja1!$B$2:$F$14234,4,FALSE),"")</f>
        <v/>
      </c>
      <c r="O830" s="193" t="s">
        <v>24135</v>
      </c>
      <c r="P830" s="185" t="s">
        <v>14894</v>
      </c>
      <c r="Q830" s="185"/>
      <c r="R830" s="185"/>
      <c r="S830" s="185"/>
      <c r="T830" s="185" t="s">
        <v>21456</v>
      </c>
      <c r="U830" s="185" t="s">
        <v>19606</v>
      </c>
      <c r="V830" s="185" t="s">
        <v>1981</v>
      </c>
      <c r="W830" s="185"/>
      <c r="X830" s="185" t="s">
        <v>21928</v>
      </c>
      <c r="Y830" s="191"/>
      <c r="Z830" s="187"/>
      <c r="AA830" s="166"/>
      <c r="AB830" s="166"/>
      <c r="AC830" s="166"/>
      <c r="AD830" s="166"/>
      <c r="AE830" s="166"/>
      <c r="AF830" s="166"/>
      <c r="AG830" s="166"/>
      <c r="AH830" s="166"/>
      <c r="AI830" s="166"/>
      <c r="AJ830" s="169"/>
      <c r="AK830" s="169"/>
      <c r="AL830" s="169"/>
      <c r="AM830" s="169"/>
      <c r="AN830" s="169"/>
      <c r="AO830" s="166"/>
      <c r="AP830" s="187"/>
      <c r="AQ830" s="180"/>
    </row>
    <row r="831" spans="1:43" s="189" customFormat="1" ht="24.75" customHeight="1" x14ac:dyDescent="0.2">
      <c r="A831" s="185">
        <v>830</v>
      </c>
      <c r="B831" s="181" t="s">
        <v>24136</v>
      </c>
      <c r="C831" s="182" t="s">
        <v>24137</v>
      </c>
      <c r="D831" s="207" t="str">
        <f>+INDEX([2]REPORTE_SEG_EXPEDIENTES!$F$1:$F$3006,MATCH(Tabla13[[#This Row],[REGISTRO]],[2]REPORTE_SEG_EXPEDIENTES!$B$1:$B$3006,0))</f>
        <v>05/07/2021</v>
      </c>
      <c r="E831" s="207"/>
      <c r="F831" s="183" t="s">
        <v>11979</v>
      </c>
      <c r="G831" s="207">
        <v>45280</v>
      </c>
      <c r="H831" s="207">
        <v>45280</v>
      </c>
      <c r="I831" s="207">
        <f t="shared" si="22"/>
        <v>44411</v>
      </c>
      <c r="J831" s="328" t="e">
        <f>IF(I831="-","NO ES TUPA",IF(Tabla5[[#This Row],[FECHA FIRMA]]&lt;=Tabla5[[#This Row],[FECHA DE PLAZO MAXIMO DE ATENCION]],"SI","NO"))</f>
        <v>#VALUE!</v>
      </c>
      <c r="K831" s="218"/>
      <c r="L831" s="185" t="str">
        <f>IFERROR(VLOOKUP(K831,[1]Hoja1!$B$2:$F$14234,2,FALSE),"")</f>
        <v/>
      </c>
      <c r="M831" s="185" t="str">
        <f>IFERROR(VLOOKUP(K831,[1]Hoja1!$B$2:$F$14234,3,FALSE),"")</f>
        <v/>
      </c>
      <c r="N831" s="185" t="str">
        <f>IFERROR(VLOOKUP(K831,[1]Hoja1!$B$2:$F$14234,4,FALSE),"")</f>
        <v/>
      </c>
      <c r="O831" s="193" t="s">
        <v>24138</v>
      </c>
      <c r="P831" s="185" t="s">
        <v>14894</v>
      </c>
      <c r="Q831" s="185"/>
      <c r="R831" s="185"/>
      <c r="S831" s="185"/>
      <c r="T831" s="185" t="s">
        <v>21456</v>
      </c>
      <c r="U831" s="185" t="s">
        <v>19606</v>
      </c>
      <c r="V831" s="185" t="s">
        <v>1981</v>
      </c>
      <c r="W831" s="185"/>
      <c r="X831" s="185" t="s">
        <v>22964</v>
      </c>
      <c r="Y831" s="191"/>
      <c r="Z831" s="187"/>
      <c r="AA831" s="166" t="s">
        <v>21489</v>
      </c>
      <c r="AB831" s="166"/>
      <c r="AC831" s="166"/>
      <c r="AD831" s="166"/>
      <c r="AE831" s="166"/>
      <c r="AF831" s="166"/>
      <c r="AG831" s="166"/>
      <c r="AH831" s="166"/>
      <c r="AI831" s="166"/>
      <c r="AJ831" s="169"/>
      <c r="AK831" s="169"/>
      <c r="AL831" s="169"/>
      <c r="AM831" s="169"/>
      <c r="AN831" s="169"/>
      <c r="AO831" s="166"/>
      <c r="AP831" s="187"/>
      <c r="AQ831" s="180"/>
    </row>
    <row r="832" spans="1:43" s="189" customFormat="1" ht="24.75" customHeight="1" x14ac:dyDescent="0.2">
      <c r="A832" s="185">
        <v>831</v>
      </c>
      <c r="B832" s="181" t="s">
        <v>24139</v>
      </c>
      <c r="C832" s="182" t="s">
        <v>24140</v>
      </c>
      <c r="D832" s="207" t="str">
        <f>+INDEX([2]REPORTE_SEG_EXPEDIENTES!$F$1:$F$3006,MATCH(Tabla13[[#This Row],[REGISTRO]],[2]REPORTE_SEG_EXPEDIENTES!$B$1:$B$3006,0))</f>
        <v>18/09/2023</v>
      </c>
      <c r="E832" s="207"/>
      <c r="F832" s="183" t="s">
        <v>11979</v>
      </c>
      <c r="G832" s="207">
        <v>45280</v>
      </c>
      <c r="H832" s="207">
        <v>45280</v>
      </c>
      <c r="I832" s="207">
        <f t="shared" si="22"/>
        <v>45186</v>
      </c>
      <c r="J832" s="328" t="e">
        <f>IF(I832="-","NO ES TUPA",IF(Tabla5[[#This Row],[FECHA FIRMA]]&lt;=Tabla5[[#This Row],[FECHA DE PLAZO MAXIMO DE ATENCION]],"SI","NO"))</f>
        <v>#VALUE!</v>
      </c>
      <c r="K832" s="218"/>
      <c r="L832" s="185" t="str">
        <f>IFERROR(VLOOKUP(K832,[1]Hoja1!$B$2:$F$14234,2,FALSE),"")</f>
        <v/>
      </c>
      <c r="M832" s="185" t="str">
        <f>IFERROR(VLOOKUP(K832,[1]Hoja1!$B$2:$F$14234,3,FALSE),"")</f>
        <v/>
      </c>
      <c r="N832" s="185" t="str">
        <f>IFERROR(VLOOKUP(K832,[1]Hoja1!$B$2:$F$14234,4,FALSE),"")</f>
        <v/>
      </c>
      <c r="O832" s="193" t="s">
        <v>24141</v>
      </c>
      <c r="P832" s="185" t="s">
        <v>14894</v>
      </c>
      <c r="Q832" s="185"/>
      <c r="R832" s="185"/>
      <c r="S832" s="185"/>
      <c r="T832" s="185" t="s">
        <v>19113</v>
      </c>
      <c r="U832" s="185"/>
      <c r="V832" s="185" t="s">
        <v>1981</v>
      </c>
      <c r="W832" s="185"/>
      <c r="X832" s="185"/>
      <c r="Y832" s="191"/>
      <c r="Z832" s="187"/>
      <c r="AA832" s="166"/>
      <c r="AB832" s="166" t="s">
        <v>21489</v>
      </c>
      <c r="AC832" s="166"/>
      <c r="AD832" s="166"/>
      <c r="AE832" s="166"/>
      <c r="AF832" s="166"/>
      <c r="AG832" s="166"/>
      <c r="AH832" s="166"/>
      <c r="AI832" s="166"/>
      <c r="AJ832" s="169"/>
      <c r="AK832" s="169"/>
      <c r="AL832" s="169"/>
      <c r="AM832" s="169"/>
      <c r="AN832" s="169"/>
      <c r="AO832" s="166"/>
      <c r="AP832" s="187"/>
      <c r="AQ832" s="180"/>
    </row>
    <row r="833" spans="1:43" s="189" customFormat="1" ht="24.75" customHeight="1" x14ac:dyDescent="0.2">
      <c r="A833" s="185">
        <v>832</v>
      </c>
      <c r="B833" s="181" t="s">
        <v>24142</v>
      </c>
      <c r="C833" s="182" t="s">
        <v>24143</v>
      </c>
      <c r="D833" s="207" t="str">
        <f>+INDEX([2]REPORTE_SEG_EXPEDIENTES!$F$1:$F$3006,MATCH(Tabla13[[#This Row],[REGISTRO]],[2]REPORTE_SEG_EXPEDIENTES!$B$1:$B$3006,0))</f>
        <v>25/08/2023</v>
      </c>
      <c r="E833" s="207"/>
      <c r="F833" s="183" t="s">
        <v>11979</v>
      </c>
      <c r="G833" s="207">
        <v>45282</v>
      </c>
      <c r="H833" s="207">
        <v>45282</v>
      </c>
      <c r="I833" s="207">
        <f t="shared" si="22"/>
        <v>45165</v>
      </c>
      <c r="J833" s="328" t="e">
        <f>IF(I833="-","NO ES TUPA",IF(Tabla5[[#This Row],[FECHA FIRMA]]&lt;=Tabla5[[#This Row],[FECHA DE PLAZO MAXIMO DE ATENCION]],"SI","NO"))</f>
        <v>#VALUE!</v>
      </c>
      <c r="K833" s="218"/>
      <c r="L833" s="185" t="str">
        <f>IFERROR(VLOOKUP(K833,[1]Hoja1!$B$2:$F$14234,2,FALSE),"")</f>
        <v/>
      </c>
      <c r="M833" s="185" t="str">
        <f>IFERROR(VLOOKUP(K833,[1]Hoja1!$B$2:$F$14234,3,FALSE),"")</f>
        <v/>
      </c>
      <c r="N833" s="185" t="str">
        <f>IFERROR(VLOOKUP(K833,[1]Hoja1!$B$2:$F$14234,4,FALSE),"")</f>
        <v/>
      </c>
      <c r="O833" s="193" t="s">
        <v>24144</v>
      </c>
      <c r="P833" s="185" t="s">
        <v>14894</v>
      </c>
      <c r="Q833" s="185"/>
      <c r="R833" s="185"/>
      <c r="S833" s="185"/>
      <c r="T833" s="185" t="s">
        <v>19113</v>
      </c>
      <c r="U833" s="185"/>
      <c r="V833" s="185" t="s">
        <v>1981</v>
      </c>
      <c r="W833" s="185"/>
      <c r="X833" s="185" t="s">
        <v>19419</v>
      </c>
      <c r="Y833" s="191"/>
      <c r="Z833" s="187"/>
      <c r="AA833" s="166"/>
      <c r="AB833" s="166" t="s">
        <v>21489</v>
      </c>
      <c r="AC833" s="166"/>
      <c r="AD833" s="166"/>
      <c r="AE833" s="166"/>
      <c r="AF833" s="166"/>
      <c r="AG833" s="166"/>
      <c r="AH833" s="166"/>
      <c r="AI833" s="166"/>
      <c r="AJ833" s="169"/>
      <c r="AK833" s="169"/>
      <c r="AL833" s="169"/>
      <c r="AM833" s="169"/>
      <c r="AN833" s="169"/>
      <c r="AO833" s="166"/>
      <c r="AP833" s="187"/>
      <c r="AQ833" s="180"/>
    </row>
    <row r="834" spans="1:43" s="189" customFormat="1" ht="24.75" customHeight="1" x14ac:dyDescent="0.2">
      <c r="A834" s="185">
        <v>833</v>
      </c>
      <c r="B834" s="181" t="s">
        <v>24145</v>
      </c>
      <c r="C834" s="182" t="s">
        <v>24146</v>
      </c>
      <c r="D834" s="207" t="str">
        <f>+INDEX([2]REPORTE_SEG_EXPEDIENTES!$F$1:$F$3006,MATCH(Tabla13[[#This Row],[REGISTRO]],[2]REPORTE_SEG_EXPEDIENTES!$B$1:$B$3006,0))</f>
        <v>15/11/2023</v>
      </c>
      <c r="E834" s="207"/>
      <c r="F834" s="183" t="s">
        <v>11979</v>
      </c>
      <c r="G834" s="207">
        <v>45282</v>
      </c>
      <c r="H834" s="207">
        <v>45282</v>
      </c>
      <c r="I834" s="207">
        <f t="shared" ref="I834:I848" si="23">DATE(YEAR(D834), MONTH(D834), DAY(D834) + QUOTIENT(15 + DAY(D834) - 1 + DAY(DAY(D834 + 15)), 5) * 2 + DAY(D834 + 15) - DAY(D834))</f>
        <v>45282</v>
      </c>
      <c r="J834" s="328" t="e">
        <f>IF(I834="-","NO ES TUPA",IF(Tabla5[[#This Row],[FECHA FIRMA]]&lt;=Tabla5[[#This Row],[FECHA DE PLAZO MAXIMO DE ATENCION]],"SI","NO"))</f>
        <v>#VALUE!</v>
      </c>
      <c r="K834" s="185">
        <v>23352</v>
      </c>
      <c r="L834" s="185" t="str">
        <f>IFERROR(VLOOKUP(K834,[1]Hoja1!$B$2:$F$14234,2,FALSE),"")</f>
        <v>LOBO II</v>
      </c>
      <c r="M834" s="185" t="str">
        <f>IFERROR(VLOOKUP(K834,[1]Hoja1!$B$2:$F$14234,3,FALSE),"")</f>
        <v>PT-23352-CM</v>
      </c>
      <c r="N834" s="185" t="s">
        <v>24147</v>
      </c>
      <c r="O834" s="193" t="s">
        <v>24148</v>
      </c>
      <c r="P834" s="185" t="s">
        <v>14894</v>
      </c>
      <c r="Q834" s="185" t="s">
        <v>23</v>
      </c>
      <c r="R834" s="185"/>
      <c r="S834" s="185" t="s">
        <v>19598</v>
      </c>
      <c r="T834" s="185" t="s">
        <v>78</v>
      </c>
      <c r="U834" s="185"/>
      <c r="V834" s="185" t="s">
        <v>1981</v>
      </c>
      <c r="W834" s="185" t="s">
        <v>5783</v>
      </c>
      <c r="X834" s="185"/>
      <c r="Y834" s="191"/>
      <c r="Z834" s="187"/>
      <c r="AA834" s="166" t="s">
        <v>21489</v>
      </c>
      <c r="AB834" s="166"/>
      <c r="AC834" s="166"/>
      <c r="AD834" s="166"/>
      <c r="AE834" s="166"/>
      <c r="AF834" s="166"/>
      <c r="AG834" s="166"/>
      <c r="AH834" s="166"/>
      <c r="AI834" s="166"/>
      <c r="AJ834" s="169"/>
      <c r="AK834" s="169"/>
      <c r="AL834" s="169"/>
      <c r="AM834" s="169"/>
      <c r="AN834" s="169"/>
      <c r="AO834" s="166"/>
      <c r="AP834" s="187"/>
      <c r="AQ834" s="180"/>
    </row>
    <row r="835" spans="1:43" ht="24.75" customHeight="1" x14ac:dyDescent="0.25">
      <c r="A835" s="185">
        <v>834</v>
      </c>
      <c r="B835" s="181" t="s">
        <v>24149</v>
      </c>
      <c r="C835" s="182" t="s">
        <v>24150</v>
      </c>
      <c r="D835" s="207" t="str">
        <f>+INDEX([2]REPORTE_SEG_EXPEDIENTES!$F$1:$F$3006,MATCH(Tabla13[[#This Row],[REGISTRO]],[2]REPORTE_SEG_EXPEDIENTES!$B$1:$B$3006,0))</f>
        <v>06/09/2023</v>
      </c>
      <c r="E835" s="207"/>
      <c r="F835" s="183" t="s">
        <v>11979</v>
      </c>
      <c r="G835" s="207">
        <v>45287</v>
      </c>
      <c r="H835" s="207">
        <v>45287</v>
      </c>
      <c r="I835" s="207">
        <f t="shared" si="23"/>
        <v>45206</v>
      </c>
      <c r="J835" s="328" t="e">
        <f>IF(I835="-","NO ES TUPA",IF(Tabla5[[#This Row],[FECHA FIRMA]]&lt;=Tabla5[[#This Row],[FECHA DE PLAZO MAXIMO DE ATENCION]],"SI","NO"))</f>
        <v>#VALUE!</v>
      </c>
      <c r="K835" s="185">
        <v>5668</v>
      </c>
      <c r="L835" s="185" t="str">
        <f>IFERROR(VLOOKUP(K835,[1]Hoja1!$B$2:$F$14234,2,FALSE),"")</f>
        <v>MARIA MERCEDES</v>
      </c>
      <c r="M835" s="185" t="str">
        <f>IFERROR(VLOOKUP(K835,[1]Hoja1!$B$2:$F$14234,3,FALSE),"")</f>
        <v>PL-5668-CM</v>
      </c>
      <c r="N835" s="185" t="s">
        <v>24151</v>
      </c>
      <c r="O835" s="193" t="s">
        <v>24152</v>
      </c>
      <c r="P835" s="185" t="s">
        <v>14894</v>
      </c>
      <c r="Q835" s="185" t="s">
        <v>36</v>
      </c>
      <c r="R835" s="185"/>
      <c r="S835" s="185"/>
      <c r="T835" s="185" t="s">
        <v>78</v>
      </c>
      <c r="U835" s="185"/>
      <c r="V835" s="185" t="s">
        <v>1981</v>
      </c>
      <c r="W835" s="185" t="s">
        <v>5783</v>
      </c>
      <c r="X835" s="185"/>
      <c r="Y835" s="191"/>
      <c r="Z835" s="187"/>
      <c r="AA835" s="166" t="s">
        <v>21489</v>
      </c>
      <c r="AB835" s="166"/>
      <c r="AC835" s="166"/>
      <c r="AD835" s="166"/>
      <c r="AE835" s="166"/>
      <c r="AF835" s="166"/>
      <c r="AG835" s="166"/>
      <c r="AH835" s="166"/>
      <c r="AI835" s="166"/>
      <c r="AJ835" s="169"/>
      <c r="AK835" s="169"/>
      <c r="AL835" s="169"/>
      <c r="AM835" s="169"/>
      <c r="AN835" s="169"/>
      <c r="AO835" s="166"/>
      <c r="AP835" s="187"/>
      <c r="AQ835" s="180"/>
    </row>
    <row r="836" spans="1:43" ht="24.75" customHeight="1" x14ac:dyDescent="0.25">
      <c r="A836" s="185">
        <v>835</v>
      </c>
      <c r="B836" s="181" t="s">
        <v>24153</v>
      </c>
      <c r="C836" s="182" t="s">
        <v>24154</v>
      </c>
      <c r="D836" s="207" t="str">
        <f>+INDEX([2]REPORTE_SEG_EXPEDIENTES!$F$1:$F$3006,MATCH(Tabla13[[#This Row],[REGISTRO]],[2]REPORTE_SEG_EXPEDIENTES!$B$1:$B$3006,0))</f>
        <v>06/11/2023</v>
      </c>
      <c r="E836" s="207"/>
      <c r="F836" s="183" t="s">
        <v>11979</v>
      </c>
      <c r="G836" s="207">
        <v>45287</v>
      </c>
      <c r="H836" s="207">
        <v>45287</v>
      </c>
      <c r="I836" s="207">
        <f t="shared" si="23"/>
        <v>45267</v>
      </c>
      <c r="J836" s="328" t="e">
        <f>IF(I836="-","NO ES TUPA",IF(Tabla5[[#This Row],[FECHA FIRMA]]&lt;=Tabla5[[#This Row],[FECHA DE PLAZO MAXIMO DE ATENCION]],"SI","NO"))</f>
        <v>#VALUE!</v>
      </c>
      <c r="K836" s="185">
        <v>19895</v>
      </c>
      <c r="L836" s="185" t="str">
        <f>IFERROR(VLOOKUP(K836,[1]Hoja1!$B$2:$F$14234,2,FALSE),"")</f>
        <v>MI ELVIS 2</v>
      </c>
      <c r="M836" s="185" t="str">
        <f>IFERROR(VLOOKUP(K836,[1]Hoja1!$B$2:$F$14234,3,FALSE),"")</f>
        <v>PL-19895-CM</v>
      </c>
      <c r="N836" s="185" t="s">
        <v>24155</v>
      </c>
      <c r="O836" s="193" t="s">
        <v>24156</v>
      </c>
      <c r="P836" s="185" t="s">
        <v>14894</v>
      </c>
      <c r="Q836" s="185" t="s">
        <v>24157</v>
      </c>
      <c r="R836" s="185"/>
      <c r="S836" s="185"/>
      <c r="T836" s="185" t="s">
        <v>78</v>
      </c>
      <c r="U836" s="185"/>
      <c r="V836" s="185" t="s">
        <v>1981</v>
      </c>
      <c r="W836" s="185" t="s">
        <v>5783</v>
      </c>
      <c r="X836" s="185"/>
      <c r="Y836" s="191"/>
      <c r="Z836" s="187"/>
      <c r="AA836" s="166" t="s">
        <v>21489</v>
      </c>
      <c r="AB836" s="166"/>
      <c r="AC836" s="166"/>
      <c r="AD836" s="166"/>
      <c r="AE836" s="166"/>
      <c r="AF836" s="166"/>
      <c r="AG836" s="166"/>
      <c r="AH836" s="166"/>
      <c r="AI836" s="166"/>
      <c r="AJ836" s="169"/>
      <c r="AK836" s="169"/>
      <c r="AL836" s="169"/>
      <c r="AM836" s="169"/>
      <c r="AN836" s="169"/>
      <c r="AO836" s="166"/>
      <c r="AP836" s="187"/>
      <c r="AQ836" s="180"/>
    </row>
    <row r="837" spans="1:43" s="189" customFormat="1" ht="24.75" customHeight="1" x14ac:dyDescent="0.2">
      <c r="A837" s="185">
        <v>836</v>
      </c>
      <c r="B837" s="181" t="s">
        <v>24158</v>
      </c>
      <c r="C837" s="182" t="s">
        <v>24159</v>
      </c>
      <c r="D837" s="207" t="str">
        <f>+INDEX([2]REPORTE_SEG_EXPEDIENTES!$F$1:$F$3006,MATCH(Tabla13[[#This Row],[REGISTRO]],[2]REPORTE_SEG_EXPEDIENTES!$B$1:$B$3006,0))</f>
        <v>20/12/2023</v>
      </c>
      <c r="E837" s="207"/>
      <c r="F837" s="183" t="s">
        <v>11979</v>
      </c>
      <c r="G837" s="207">
        <v>45287</v>
      </c>
      <c r="H837" s="207">
        <v>45287</v>
      </c>
      <c r="I837" s="207">
        <f t="shared" si="23"/>
        <v>45278</v>
      </c>
      <c r="J837" s="328" t="e">
        <f>IF(I837="-","NO ES TUPA",IF(Tabla5[[#This Row],[FECHA FIRMA]]&lt;=Tabla5[[#This Row],[FECHA DE PLAZO MAXIMO DE ATENCION]],"SI","NO"))</f>
        <v>#VALUE!</v>
      </c>
      <c r="K837" s="218"/>
      <c r="L837" s="185" t="str">
        <f>IFERROR(VLOOKUP(K837,[1]Hoja1!$B$2:$F$14234,2,FALSE),"")</f>
        <v/>
      </c>
      <c r="M837" s="185" t="str">
        <f>IFERROR(VLOOKUP(K837,[1]Hoja1!$B$2:$F$14234,3,FALSE),"")</f>
        <v/>
      </c>
      <c r="N837" s="185" t="str">
        <f>IFERROR(VLOOKUP(K837,[1]Hoja1!$B$2:$F$14234,4,FALSE),"")</f>
        <v/>
      </c>
      <c r="O837" s="193" t="s">
        <v>24160</v>
      </c>
      <c r="P837" s="185" t="s">
        <v>14894</v>
      </c>
      <c r="Q837" s="185" t="s">
        <v>23</v>
      </c>
      <c r="R837" s="185" t="s">
        <v>21541</v>
      </c>
      <c r="S837" s="185" t="s">
        <v>21542</v>
      </c>
      <c r="T837" s="185" t="s">
        <v>19118</v>
      </c>
      <c r="U837" s="185"/>
      <c r="V837" s="185" t="s">
        <v>1981</v>
      </c>
      <c r="W837" s="185"/>
      <c r="X837" s="185"/>
      <c r="Y837" s="191"/>
      <c r="Z837" s="187"/>
      <c r="AA837" s="166" t="s">
        <v>21489</v>
      </c>
      <c r="AB837" s="166" t="s">
        <v>21489</v>
      </c>
      <c r="AC837" s="166"/>
      <c r="AD837" s="166"/>
      <c r="AE837" s="166"/>
      <c r="AF837" s="166"/>
      <c r="AG837" s="166"/>
      <c r="AH837" s="166"/>
      <c r="AI837" s="166"/>
      <c r="AJ837" s="169"/>
      <c r="AK837" s="169"/>
      <c r="AL837" s="169"/>
      <c r="AM837" s="169"/>
      <c r="AN837" s="169"/>
      <c r="AO837" s="166"/>
      <c r="AP837" s="187"/>
      <c r="AQ837" s="180"/>
    </row>
    <row r="838" spans="1:43" s="189" customFormat="1" ht="24.75" customHeight="1" x14ac:dyDescent="0.2">
      <c r="A838" s="185">
        <v>837</v>
      </c>
      <c r="B838" s="181" t="s">
        <v>24161</v>
      </c>
      <c r="C838" s="182" t="s">
        <v>24162</v>
      </c>
      <c r="D838" s="207" t="str">
        <f>+INDEX([2]REPORTE_SEG_EXPEDIENTES!$F$1:$F$3006,MATCH(Tabla13[[#This Row],[REGISTRO]],[2]REPORTE_SEG_EXPEDIENTES!$B$1:$B$3006,0))</f>
        <v>18/10/2023</v>
      </c>
      <c r="E838" s="207"/>
      <c r="F838" s="183" t="s">
        <v>11979</v>
      </c>
      <c r="G838" s="207">
        <v>45289</v>
      </c>
      <c r="H838" s="207">
        <v>45289</v>
      </c>
      <c r="I838" s="207">
        <f t="shared" si="23"/>
        <v>45213</v>
      </c>
      <c r="J838" s="328" t="e">
        <f>IF(I838="-","NO ES TUPA",IF(Tabla5[[#This Row],[FECHA FIRMA]]&lt;=Tabla5[[#This Row],[FECHA DE PLAZO MAXIMO DE ATENCION]],"SI","NO"))</f>
        <v>#VALUE!</v>
      </c>
      <c r="K838" s="207"/>
      <c r="L838" s="185" t="str">
        <f>IFERROR(VLOOKUP(K838,[1]Hoja1!$B$2:$F$14234,2,FALSE),"")</f>
        <v/>
      </c>
      <c r="M838" s="185" t="str">
        <f>IFERROR(VLOOKUP(K838,[1]Hoja1!$B$2:$F$14234,3,FALSE),"")</f>
        <v/>
      </c>
      <c r="N838" s="185" t="str">
        <f>IFERROR(VLOOKUP(K838,[1]Hoja1!$B$2:$F$14234,4,FALSE),"")</f>
        <v/>
      </c>
      <c r="O838" s="193" t="s">
        <v>24163</v>
      </c>
      <c r="P838" s="185" t="s">
        <v>14894</v>
      </c>
      <c r="Q838" s="185"/>
      <c r="R838" s="185"/>
      <c r="S838" s="185"/>
      <c r="T838" s="185" t="s">
        <v>19113</v>
      </c>
      <c r="U838" s="185"/>
      <c r="V838" s="185" t="s">
        <v>1981</v>
      </c>
      <c r="W838" s="185"/>
      <c r="X838" s="185"/>
      <c r="Y838" s="191"/>
      <c r="Z838" s="187"/>
      <c r="AA838" s="166"/>
      <c r="AB838" s="166" t="s">
        <v>21489</v>
      </c>
      <c r="AC838" s="166"/>
      <c r="AD838" s="166" t="s">
        <v>21489</v>
      </c>
      <c r="AE838" s="166"/>
      <c r="AF838" s="166"/>
      <c r="AG838" s="166"/>
      <c r="AH838" s="166"/>
      <c r="AI838" s="166"/>
      <c r="AJ838" s="169"/>
      <c r="AK838" s="169"/>
      <c r="AL838" s="169"/>
      <c r="AM838" s="169"/>
      <c r="AN838" s="169"/>
      <c r="AO838" s="166"/>
      <c r="AP838" s="187"/>
      <c r="AQ838" s="180"/>
    </row>
    <row r="839" spans="1:43" s="189" customFormat="1" ht="24.75" customHeight="1" x14ac:dyDescent="0.2">
      <c r="A839" s="185">
        <v>838</v>
      </c>
      <c r="B839" s="181" t="s">
        <v>24164</v>
      </c>
      <c r="C839" s="182" t="s">
        <v>24165</v>
      </c>
      <c r="D839" s="207" t="str">
        <f>+INDEX([2]REPORTE_SEG_EXPEDIENTES!$F$1:$F$3006,MATCH(Tabla13[[#This Row],[REGISTRO]],[2]REPORTE_SEG_EXPEDIENTES!$B$1:$B$3006,0))</f>
        <v>13/12/2023</v>
      </c>
      <c r="E839" s="207"/>
      <c r="F839" s="183" t="s">
        <v>11979</v>
      </c>
      <c r="G839" s="207">
        <v>45289</v>
      </c>
      <c r="H839" s="207">
        <v>45289</v>
      </c>
      <c r="I839" s="207">
        <f t="shared" si="23"/>
        <v>45310</v>
      </c>
      <c r="J839" s="328" t="e">
        <f>IF(I839="-","NO ES TUPA",IF(Tabla5[[#This Row],[FECHA FIRMA]]&lt;=Tabla5[[#This Row],[FECHA DE PLAZO MAXIMO DE ATENCION]],"SI","NO"))</f>
        <v>#VALUE!</v>
      </c>
      <c r="K839" s="207"/>
      <c r="L839" s="185" t="str">
        <f>IFERROR(VLOOKUP(K839,[1]Hoja1!$B$2:$F$14234,2,FALSE),"")</f>
        <v/>
      </c>
      <c r="M839" s="185" t="str">
        <f>IFERROR(VLOOKUP(K839,[1]Hoja1!$B$2:$F$14234,3,FALSE),"")</f>
        <v/>
      </c>
      <c r="N839" s="185" t="str">
        <f>IFERROR(VLOOKUP(K839,[1]Hoja1!$B$2:$F$14234,4,FALSE),"")</f>
        <v/>
      </c>
      <c r="O839" s="193" t="s">
        <v>24166</v>
      </c>
      <c r="P839" s="185" t="s">
        <v>14894</v>
      </c>
      <c r="Q839" s="185" t="s">
        <v>23</v>
      </c>
      <c r="R839" s="185" t="s">
        <v>21541</v>
      </c>
      <c r="S839" s="185" t="s">
        <v>21542</v>
      </c>
      <c r="T839" s="185" t="s">
        <v>19118</v>
      </c>
      <c r="U839" s="185"/>
      <c r="V839" s="185" t="s">
        <v>1981</v>
      </c>
      <c r="W839" s="185"/>
      <c r="X839" s="185"/>
      <c r="Y839" s="191"/>
      <c r="Z839" s="187"/>
      <c r="AA839" s="166" t="s">
        <v>21489</v>
      </c>
      <c r="AB839" s="166" t="s">
        <v>21489</v>
      </c>
      <c r="AC839" s="166"/>
      <c r="AD839" s="166"/>
      <c r="AE839" s="166"/>
      <c r="AF839" s="166"/>
      <c r="AG839" s="166"/>
      <c r="AH839" s="166"/>
      <c r="AI839" s="166"/>
      <c r="AJ839" s="169"/>
      <c r="AK839" s="169"/>
      <c r="AL839" s="169"/>
      <c r="AM839" s="169"/>
      <c r="AN839" s="169"/>
      <c r="AO839" s="166"/>
      <c r="AP839" s="187"/>
      <c r="AQ839" s="180"/>
    </row>
    <row r="840" spans="1:43" s="189" customFormat="1" ht="24.75" customHeight="1" x14ac:dyDescent="0.2">
      <c r="A840" s="185">
        <v>839</v>
      </c>
      <c r="B840" s="181" t="s">
        <v>24167</v>
      </c>
      <c r="C840" s="182" t="s">
        <v>24168</v>
      </c>
      <c r="D840" s="207" t="str">
        <f>+INDEX([2]REPORTE_SEG_EXPEDIENTES!$F$1:$F$3006,MATCH(Tabla13[[#This Row],[REGISTRO]],[2]REPORTE_SEG_EXPEDIENTES!$B$1:$B$3006,0))</f>
        <v>20/12/2023</v>
      </c>
      <c r="E840" s="207"/>
      <c r="F840" s="183" t="s">
        <v>11979</v>
      </c>
      <c r="G840" s="207">
        <v>45289</v>
      </c>
      <c r="H840" s="207">
        <v>45289</v>
      </c>
      <c r="I840" s="207">
        <f t="shared" si="23"/>
        <v>45278</v>
      </c>
      <c r="J840" s="328" t="e">
        <f>IF(I840="-","NO ES TUPA",IF(Tabla5[[#This Row],[FECHA FIRMA]]&lt;=Tabla5[[#This Row],[FECHA DE PLAZO MAXIMO DE ATENCION]],"SI","NO"))</f>
        <v>#VALUE!</v>
      </c>
      <c r="K840" s="207"/>
      <c r="L840" s="185" t="str">
        <f>IFERROR(VLOOKUP(K840,[1]Hoja1!$B$2:$F$14234,2,FALSE),"")</f>
        <v/>
      </c>
      <c r="M840" s="185" t="str">
        <f>IFERROR(VLOOKUP(K840,[1]Hoja1!$B$2:$F$14234,3,FALSE),"")</f>
        <v/>
      </c>
      <c r="N840" s="185" t="str">
        <f>IFERROR(VLOOKUP(K840,[1]Hoja1!$B$2:$F$14234,4,FALSE),"")</f>
        <v/>
      </c>
      <c r="O840" s="193" t="s">
        <v>24169</v>
      </c>
      <c r="P840" s="185" t="s">
        <v>14894</v>
      </c>
      <c r="Q840" s="185"/>
      <c r="R840" s="185"/>
      <c r="S840" s="185"/>
      <c r="T840" s="185" t="s">
        <v>21455</v>
      </c>
      <c r="U840" s="185"/>
      <c r="V840" s="185" t="s">
        <v>1981</v>
      </c>
      <c r="W840" s="185"/>
      <c r="X840" s="185"/>
      <c r="Y840" s="191"/>
      <c r="Z840" s="187"/>
      <c r="AA840" s="166" t="s">
        <v>21489</v>
      </c>
      <c r="AB840" s="166"/>
      <c r="AC840" s="166"/>
      <c r="AD840" s="166"/>
      <c r="AE840" s="166"/>
      <c r="AF840" s="166"/>
      <c r="AG840" s="166"/>
      <c r="AH840" s="166"/>
      <c r="AI840" s="166"/>
      <c r="AJ840" s="169"/>
      <c r="AK840" s="169"/>
      <c r="AL840" s="169"/>
      <c r="AM840" s="169"/>
      <c r="AN840" s="169"/>
      <c r="AO840" s="166"/>
      <c r="AP840" s="187"/>
      <c r="AQ840" s="180"/>
    </row>
    <row r="841" spans="1:43" s="189" customFormat="1" ht="24.75" customHeight="1" x14ac:dyDescent="0.2">
      <c r="A841" s="185">
        <v>840</v>
      </c>
      <c r="B841" s="181" t="s">
        <v>24170</v>
      </c>
      <c r="C841" s="182" t="s">
        <v>24171</v>
      </c>
      <c r="D841" s="207" t="str">
        <f>+INDEX([2]REPORTE_SEG_EXPEDIENTES!$F$1:$F$3006,MATCH(Tabla13[[#This Row],[REGISTRO]],[2]REPORTE_SEG_EXPEDIENTES!$B$1:$B$3006,0))</f>
        <v>03/08/2023</v>
      </c>
      <c r="E841" s="207"/>
      <c r="F841" s="183" t="s">
        <v>11979</v>
      </c>
      <c r="G841" s="207">
        <v>45289</v>
      </c>
      <c r="H841" s="207">
        <v>45289</v>
      </c>
      <c r="I841" s="207">
        <f t="shared" si="23"/>
        <v>45170</v>
      </c>
      <c r="J841" s="328" t="e">
        <f>IF(I841="-","NO ES TUPA",IF(Tabla5[[#This Row],[FECHA FIRMA]]&lt;=Tabla5[[#This Row],[FECHA DE PLAZO MAXIMO DE ATENCION]],"SI","NO"))</f>
        <v>#VALUE!</v>
      </c>
      <c r="K841" s="207"/>
      <c r="L841" s="185" t="str">
        <f>IFERROR(VLOOKUP(K841,[1]Hoja1!$B$2:$F$14234,2,FALSE),"")</f>
        <v/>
      </c>
      <c r="M841" s="185" t="str">
        <f>IFERROR(VLOOKUP(K841,[1]Hoja1!$B$2:$F$14234,3,FALSE),"")</f>
        <v/>
      </c>
      <c r="N841" s="185" t="str">
        <f>IFERROR(VLOOKUP(K841,[1]Hoja1!$B$2:$F$14234,4,FALSE),"")</f>
        <v/>
      </c>
      <c r="O841" s="193" t="s">
        <v>24172</v>
      </c>
      <c r="P841" s="185" t="s">
        <v>14894</v>
      </c>
      <c r="Q841" s="185"/>
      <c r="R841" s="185"/>
      <c r="S841" s="185"/>
      <c r="T841" s="185" t="s">
        <v>19113</v>
      </c>
      <c r="U841" s="185"/>
      <c r="V841" s="185" t="s">
        <v>1981</v>
      </c>
      <c r="W841" s="185"/>
      <c r="X841" s="185"/>
      <c r="Y841" s="191"/>
      <c r="Z841" s="187"/>
      <c r="AA841" s="166"/>
      <c r="AB841" s="166" t="s">
        <v>21489</v>
      </c>
      <c r="AC841" s="166"/>
      <c r="AD841" s="166"/>
      <c r="AE841" s="166"/>
      <c r="AF841" s="166"/>
      <c r="AG841" s="166"/>
      <c r="AH841" s="166"/>
      <c r="AI841" s="166"/>
      <c r="AJ841" s="169"/>
      <c r="AK841" s="169"/>
      <c r="AL841" s="169"/>
      <c r="AM841" s="169"/>
      <c r="AN841" s="169"/>
      <c r="AO841" s="166"/>
      <c r="AP841" s="187"/>
      <c r="AQ841" s="180"/>
    </row>
    <row r="842" spans="1:43" s="189" customFormat="1" ht="24.75" customHeight="1" x14ac:dyDescent="0.2">
      <c r="A842" s="185">
        <v>841</v>
      </c>
      <c r="B842" s="181" t="s">
        <v>24173</v>
      </c>
      <c r="C842" s="182" t="s">
        <v>24174</v>
      </c>
      <c r="D842" s="207" t="str">
        <f>+INDEX([2]REPORTE_SEG_EXPEDIENTES!$F$1:$F$3006,MATCH(Tabla13[[#This Row],[REGISTRO]],[2]REPORTE_SEG_EXPEDIENTES!$B$1:$B$3006,0))</f>
        <v>01/12/2023</v>
      </c>
      <c r="E842" s="207"/>
      <c r="F842" s="183" t="s">
        <v>11979</v>
      </c>
      <c r="G842" s="207">
        <v>45289</v>
      </c>
      <c r="H842" s="207">
        <v>45289</v>
      </c>
      <c r="I842" s="207">
        <f t="shared" si="23"/>
        <v>45288</v>
      </c>
      <c r="J842" s="328" t="e">
        <f>IF(I842="-","NO ES TUPA",IF(Tabla5[[#This Row],[FECHA FIRMA]]&lt;=Tabla5[[#This Row],[FECHA DE PLAZO MAXIMO DE ATENCION]],"SI","NO"))</f>
        <v>#VALUE!</v>
      </c>
      <c r="K842" s="207"/>
      <c r="L842" s="185" t="str">
        <f>IFERROR(VLOOKUP(K842,[1]Hoja1!$B$2:$F$14234,2,FALSE),"")</f>
        <v/>
      </c>
      <c r="M842" s="185" t="str">
        <f>IFERROR(VLOOKUP(K842,[1]Hoja1!$B$2:$F$14234,3,FALSE),"")</f>
        <v/>
      </c>
      <c r="N842" s="185" t="str">
        <f>IFERROR(VLOOKUP(K842,[1]Hoja1!$B$2:$F$14234,4,FALSE),"")</f>
        <v/>
      </c>
      <c r="O842" s="193" t="s">
        <v>24175</v>
      </c>
      <c r="P842" s="185" t="s">
        <v>14894</v>
      </c>
      <c r="Q842" s="185"/>
      <c r="R842" s="185"/>
      <c r="S842" s="185"/>
      <c r="T842" s="185" t="s">
        <v>21457</v>
      </c>
      <c r="U842" s="185"/>
      <c r="V842" s="185" t="s">
        <v>21444</v>
      </c>
      <c r="W842" s="185"/>
      <c r="X842" s="185"/>
      <c r="Y842" s="191"/>
      <c r="Z842" s="187"/>
      <c r="AA842" s="166" t="s">
        <v>21489</v>
      </c>
      <c r="AB842" s="166"/>
      <c r="AC842" s="166"/>
      <c r="AD842" s="166"/>
      <c r="AE842" s="166"/>
      <c r="AF842" s="166"/>
      <c r="AG842" s="166"/>
      <c r="AH842" s="166"/>
      <c r="AI842" s="166"/>
      <c r="AJ842" s="169"/>
      <c r="AK842" s="169"/>
      <c r="AL842" s="169"/>
      <c r="AM842" s="169"/>
      <c r="AN842" s="169"/>
      <c r="AO842" s="166"/>
      <c r="AP842" s="187"/>
      <c r="AQ842" s="180"/>
    </row>
    <row r="843" spans="1:43" s="189" customFormat="1" ht="24.75" customHeight="1" x14ac:dyDescent="0.2">
      <c r="A843" s="185">
        <v>842</v>
      </c>
      <c r="B843" s="181" t="s">
        <v>24176</v>
      </c>
      <c r="C843" s="182" t="s">
        <v>24177</v>
      </c>
      <c r="D843" s="207" t="str">
        <f>+INDEX([2]REPORTE_SEG_EXPEDIENTES!$F$1:$F$3006,MATCH(Tabla13[[#This Row],[REGISTRO]],[2]REPORTE_SEG_EXPEDIENTES!$B$1:$B$3006,0))</f>
        <v>26/06/2023</v>
      </c>
      <c r="E843" s="207"/>
      <c r="F843" s="183" t="s">
        <v>11979</v>
      </c>
      <c r="G843" s="207">
        <v>45289</v>
      </c>
      <c r="H843" s="207">
        <v>45289</v>
      </c>
      <c r="I843" s="207">
        <f t="shared" si="23"/>
        <v>45108</v>
      </c>
      <c r="J843" s="328" t="e">
        <f>IF(I843="-","NO ES TUPA",IF(Tabla5[[#This Row],[FECHA FIRMA]]&lt;=Tabla5[[#This Row],[FECHA DE PLAZO MAXIMO DE ATENCION]],"SI","NO"))</f>
        <v>#VALUE!</v>
      </c>
      <c r="K843" s="207"/>
      <c r="L843" s="185" t="str">
        <f>IFERROR(VLOOKUP(K843,[1]Hoja1!$B$2:$F$14234,2,FALSE),"")</f>
        <v/>
      </c>
      <c r="M843" s="185" t="str">
        <f>IFERROR(VLOOKUP(K843,[1]Hoja1!$B$2:$F$14234,3,FALSE),"")</f>
        <v/>
      </c>
      <c r="N843" s="185" t="str">
        <f>IFERROR(VLOOKUP(K843,[1]Hoja1!$B$2:$F$14234,4,FALSE),"")</f>
        <v/>
      </c>
      <c r="O843" s="193" t="s">
        <v>24178</v>
      </c>
      <c r="P843" s="185" t="s">
        <v>14894</v>
      </c>
      <c r="Q843" s="185"/>
      <c r="R843" s="185"/>
      <c r="S843" s="185"/>
      <c r="T843" s="185" t="s">
        <v>19115</v>
      </c>
      <c r="U843" s="185"/>
      <c r="V843" s="185" t="s">
        <v>1981</v>
      </c>
      <c r="W843" s="185"/>
      <c r="X843" s="185"/>
      <c r="Y843" s="191"/>
      <c r="Z843" s="187"/>
      <c r="AA843" s="166"/>
      <c r="AB843" s="166" t="s">
        <v>21489</v>
      </c>
      <c r="AC843" s="166"/>
      <c r="AD843" s="166" t="s">
        <v>21489</v>
      </c>
      <c r="AE843" s="166"/>
      <c r="AF843" s="166"/>
      <c r="AG843" s="166"/>
      <c r="AH843" s="166"/>
      <c r="AI843" s="166"/>
      <c r="AJ843" s="169"/>
      <c r="AK843" s="169"/>
      <c r="AL843" s="169"/>
      <c r="AM843" s="169"/>
      <c r="AN843" s="169"/>
      <c r="AO843" s="166"/>
      <c r="AP843" s="187"/>
      <c r="AQ843" s="180"/>
    </row>
    <row r="844" spans="1:43" s="189" customFormat="1" ht="24.75" customHeight="1" x14ac:dyDescent="0.2">
      <c r="A844" s="185">
        <v>843</v>
      </c>
      <c r="B844" s="181" t="s">
        <v>24179</v>
      </c>
      <c r="C844" s="182" t="s">
        <v>24180</v>
      </c>
      <c r="D844" s="207" t="str">
        <f>+INDEX([2]REPORTE_SEG_EXPEDIENTES!$F$1:$F$3006,MATCH(Tabla13[[#This Row],[REGISTRO]],[2]REPORTE_SEG_EXPEDIENTES!$B$1:$B$3006,0))</f>
        <v>25/08/2023</v>
      </c>
      <c r="E844" s="207"/>
      <c r="F844" s="183" t="s">
        <v>11979</v>
      </c>
      <c r="G844" s="207">
        <v>45289</v>
      </c>
      <c r="H844" s="207">
        <v>45289</v>
      </c>
      <c r="I844" s="207">
        <f t="shared" si="23"/>
        <v>45165</v>
      </c>
      <c r="J844" s="328" t="e">
        <f>IF(I844="-","NO ES TUPA",IF(Tabla5[[#This Row],[FECHA FIRMA]]&lt;=Tabla5[[#This Row],[FECHA DE PLAZO MAXIMO DE ATENCION]],"SI","NO"))</f>
        <v>#VALUE!</v>
      </c>
      <c r="K844" s="207"/>
      <c r="L844" s="185" t="str">
        <f>IFERROR(VLOOKUP(K844,[1]Hoja1!$B$2:$F$14234,2,FALSE),"")</f>
        <v/>
      </c>
      <c r="M844" s="185" t="str">
        <f>IFERROR(VLOOKUP(K844,[1]Hoja1!$B$2:$F$14234,3,FALSE),"")</f>
        <v/>
      </c>
      <c r="N844" s="185" t="str">
        <f>IFERROR(VLOOKUP(K844,[1]Hoja1!$B$2:$F$14234,4,FALSE),"")</f>
        <v/>
      </c>
      <c r="O844" s="193" t="s">
        <v>24181</v>
      </c>
      <c r="P844" s="185" t="s">
        <v>14894</v>
      </c>
      <c r="Q844" s="185"/>
      <c r="R844" s="185"/>
      <c r="S844" s="185"/>
      <c r="T844" s="185" t="s">
        <v>19115</v>
      </c>
      <c r="U844" s="185"/>
      <c r="V844" s="185" t="s">
        <v>1981</v>
      </c>
      <c r="W844" s="185"/>
      <c r="X844" s="185" t="s">
        <v>21928</v>
      </c>
      <c r="Y844" s="191"/>
      <c r="Z844" s="187"/>
      <c r="AA844" s="166"/>
      <c r="AB844" s="166" t="s">
        <v>21489</v>
      </c>
      <c r="AC844" s="166"/>
      <c r="AD844" s="166"/>
      <c r="AE844" s="166"/>
      <c r="AF844" s="166"/>
      <c r="AG844" s="166"/>
      <c r="AH844" s="166"/>
      <c r="AI844" s="166"/>
      <c r="AJ844" s="169"/>
      <c r="AK844" s="169"/>
      <c r="AL844" s="169"/>
      <c r="AM844" s="169"/>
      <c r="AN844" s="169"/>
      <c r="AO844" s="166"/>
      <c r="AP844" s="187"/>
      <c r="AQ844" s="180"/>
    </row>
    <row r="845" spans="1:43" s="189" customFormat="1" ht="24.75" customHeight="1" x14ac:dyDescent="0.2">
      <c r="A845" s="185">
        <v>844</v>
      </c>
      <c r="B845" s="181" t="s">
        <v>24182</v>
      </c>
      <c r="C845" s="182" t="s">
        <v>24183</v>
      </c>
      <c r="D845" s="207" t="str">
        <f>+INDEX([2]REPORTE_SEG_EXPEDIENTES!$F$1:$F$3006,MATCH(Tabla13[[#This Row],[REGISTRO]],[2]REPORTE_SEG_EXPEDIENTES!$B$1:$B$3006,0))</f>
        <v>04/12/2023</v>
      </c>
      <c r="E845" s="207"/>
      <c r="F845" s="183" t="s">
        <v>11979</v>
      </c>
      <c r="G845" s="207">
        <v>45289</v>
      </c>
      <c r="H845" s="207">
        <v>45289</v>
      </c>
      <c r="I845" s="207">
        <f t="shared" si="23"/>
        <v>45293</v>
      </c>
      <c r="J845" s="328" t="e">
        <f>IF(I845="-","NO ES TUPA",IF(Tabla5[[#This Row],[FECHA FIRMA]]&lt;=Tabla5[[#This Row],[FECHA DE PLAZO MAXIMO DE ATENCION]],"SI","NO"))</f>
        <v>#VALUE!</v>
      </c>
      <c r="K845" s="207"/>
      <c r="L845" s="185" t="str">
        <f>IFERROR(VLOOKUP(K845,[1]Hoja1!$B$2:$F$14234,2,FALSE),"")</f>
        <v/>
      </c>
      <c r="M845" s="185" t="str">
        <f>IFERROR(VLOOKUP(K845,[1]Hoja1!$B$2:$F$14234,3,FALSE),"")</f>
        <v/>
      </c>
      <c r="N845" s="185" t="str">
        <f>IFERROR(VLOOKUP(K845,[1]Hoja1!$B$2:$F$14234,4,FALSE),"")</f>
        <v/>
      </c>
      <c r="O845" s="193" t="s">
        <v>24184</v>
      </c>
      <c r="P845" s="185" t="s">
        <v>14894</v>
      </c>
      <c r="Q845" s="185"/>
      <c r="R845" s="185"/>
      <c r="S845" s="185"/>
      <c r="T845" s="185" t="s">
        <v>21445</v>
      </c>
      <c r="U845" s="185"/>
      <c r="V845" s="185" t="s">
        <v>1981</v>
      </c>
      <c r="W845" s="185"/>
      <c r="X845" s="185"/>
      <c r="Y845" s="191"/>
      <c r="Z845" s="187"/>
      <c r="AA845" s="166" t="s">
        <v>21489</v>
      </c>
      <c r="AB845" s="166"/>
      <c r="AC845" s="166"/>
      <c r="AD845" s="166"/>
      <c r="AE845" s="166"/>
      <c r="AF845" s="166"/>
      <c r="AG845" s="166"/>
      <c r="AH845" s="166"/>
      <c r="AI845" s="166"/>
      <c r="AJ845" s="169"/>
      <c r="AK845" s="169"/>
      <c r="AL845" s="169"/>
      <c r="AM845" s="169"/>
      <c r="AN845" s="169"/>
      <c r="AO845" s="166"/>
      <c r="AP845" s="187"/>
      <c r="AQ845" s="180"/>
    </row>
    <row r="846" spans="1:43" s="189" customFormat="1" ht="24.75" customHeight="1" x14ac:dyDescent="0.2">
      <c r="A846" s="185">
        <v>845</v>
      </c>
      <c r="B846" s="181" t="s">
        <v>24185</v>
      </c>
      <c r="C846" s="182" t="s">
        <v>24186</v>
      </c>
      <c r="D846" s="207" t="str">
        <f>+INDEX([2]REPORTE_SEG_EXPEDIENTES!$F$1:$F$3006,MATCH(Tabla13[[#This Row],[REGISTRO]],[2]REPORTE_SEG_EXPEDIENTES!$B$1:$B$3006,0))</f>
        <v>04/12/2023</v>
      </c>
      <c r="E846" s="207"/>
      <c r="F846" s="183" t="s">
        <v>11979</v>
      </c>
      <c r="G846" s="207">
        <v>45289</v>
      </c>
      <c r="H846" s="207">
        <v>45289</v>
      </c>
      <c r="I846" s="207">
        <f t="shared" si="23"/>
        <v>45293</v>
      </c>
      <c r="J846" s="328" t="e">
        <f>IF(I846="-","NO ES TUPA",IF(Tabla5[[#This Row],[FECHA FIRMA]]&lt;=Tabla5[[#This Row],[FECHA DE PLAZO MAXIMO DE ATENCION]],"SI","NO"))</f>
        <v>#VALUE!</v>
      </c>
      <c r="K846" s="207"/>
      <c r="L846" s="185" t="str">
        <f>IFERROR(VLOOKUP(K846,[1]Hoja1!$B$2:$F$14234,2,FALSE),"")</f>
        <v/>
      </c>
      <c r="M846" s="185" t="str">
        <f>IFERROR(VLOOKUP(K846,[1]Hoja1!$B$2:$F$14234,3,FALSE),"")</f>
        <v/>
      </c>
      <c r="N846" s="185" t="str">
        <f>IFERROR(VLOOKUP(K846,[1]Hoja1!$B$2:$F$14234,4,FALSE),"")</f>
        <v/>
      </c>
      <c r="O846" s="193" t="s">
        <v>24187</v>
      </c>
      <c r="P846" s="185" t="s">
        <v>14894</v>
      </c>
      <c r="Q846" s="185"/>
      <c r="R846" s="185"/>
      <c r="S846" s="185"/>
      <c r="T846" s="185" t="s">
        <v>21445</v>
      </c>
      <c r="U846" s="185"/>
      <c r="V846" s="185" t="s">
        <v>1981</v>
      </c>
      <c r="W846" s="185"/>
      <c r="X846" s="185"/>
      <c r="Y846" s="191"/>
      <c r="Z846" s="187"/>
      <c r="AA846" s="166" t="s">
        <v>21489</v>
      </c>
      <c r="AB846" s="166"/>
      <c r="AC846" s="166"/>
      <c r="AD846" s="166"/>
      <c r="AE846" s="166"/>
      <c r="AF846" s="166"/>
      <c r="AG846" s="166"/>
      <c r="AH846" s="166"/>
      <c r="AI846" s="166"/>
      <c r="AJ846" s="169"/>
      <c r="AK846" s="169"/>
      <c r="AL846" s="169"/>
      <c r="AM846" s="169"/>
      <c r="AN846" s="169"/>
      <c r="AO846" s="166"/>
      <c r="AP846" s="187"/>
      <c r="AQ846" s="180"/>
    </row>
    <row r="847" spans="1:43" s="189" customFormat="1" ht="24.75" customHeight="1" x14ac:dyDescent="0.2">
      <c r="A847" s="185">
        <v>846</v>
      </c>
      <c r="B847" s="181" t="s">
        <v>24188</v>
      </c>
      <c r="C847" s="182" t="s">
        <v>24189</v>
      </c>
      <c r="D847" s="207" t="str">
        <f>+INDEX([2]REPORTE_SEG_EXPEDIENTES!$F$1:$F$3006,MATCH(Tabla13[[#This Row],[REGISTRO]],[2]REPORTE_SEG_EXPEDIENTES!$B$1:$B$3006,0))</f>
        <v>23/10/2023</v>
      </c>
      <c r="E847" s="207"/>
      <c r="F847" s="183" t="s">
        <v>11979</v>
      </c>
      <c r="G847" s="207">
        <v>45289</v>
      </c>
      <c r="H847" s="207">
        <v>45289</v>
      </c>
      <c r="I847" s="207">
        <f t="shared" si="23"/>
        <v>45222</v>
      </c>
      <c r="J847" s="328" t="e">
        <f>IF(I847="-","NO ES TUPA",IF(Tabla5[[#This Row],[FECHA FIRMA]]&lt;=Tabla5[[#This Row],[FECHA DE PLAZO MAXIMO DE ATENCION]],"SI","NO"))</f>
        <v>#VALUE!</v>
      </c>
      <c r="K847" s="207"/>
      <c r="L847" s="185" t="str">
        <f>IFERROR(VLOOKUP(K847,[1]Hoja1!$B$2:$F$14234,2,FALSE),"")</f>
        <v/>
      </c>
      <c r="M847" s="185" t="str">
        <f>IFERROR(VLOOKUP(K847,[1]Hoja1!$B$2:$F$14234,3,FALSE),"")</f>
        <v/>
      </c>
      <c r="N847" s="185" t="str">
        <f>IFERROR(VLOOKUP(K847,[1]Hoja1!$B$2:$F$14234,4,FALSE),"")</f>
        <v/>
      </c>
      <c r="O847" s="193" t="s">
        <v>24190</v>
      </c>
      <c r="P847" s="185" t="s">
        <v>14894</v>
      </c>
      <c r="Q847" s="185"/>
      <c r="R847" s="185"/>
      <c r="S847" s="185"/>
      <c r="T847" s="185" t="s">
        <v>19113</v>
      </c>
      <c r="U847" s="185"/>
      <c r="V847" s="185" t="s">
        <v>1981</v>
      </c>
      <c r="W847" s="185"/>
      <c r="X847" s="185"/>
      <c r="Y847" s="191"/>
      <c r="Z847" s="187"/>
      <c r="AA847" s="166"/>
      <c r="AB847" s="166" t="s">
        <v>21489</v>
      </c>
      <c r="AC847" s="166"/>
      <c r="AD847" s="166"/>
      <c r="AE847" s="166"/>
      <c r="AF847" s="166"/>
      <c r="AG847" s="166"/>
      <c r="AH847" s="166"/>
      <c r="AI847" s="166"/>
      <c r="AJ847" s="169"/>
      <c r="AK847" s="169"/>
      <c r="AL847" s="169"/>
      <c r="AM847" s="169"/>
      <c r="AN847" s="169"/>
      <c r="AO847" s="166"/>
      <c r="AP847" s="187"/>
      <c r="AQ847" s="180"/>
    </row>
    <row r="848" spans="1:43" s="189" customFormat="1" ht="24.75" customHeight="1" x14ac:dyDescent="0.2">
      <c r="A848" s="185">
        <v>847</v>
      </c>
      <c r="B848" s="181" t="s">
        <v>24191</v>
      </c>
      <c r="C848" s="182" t="s">
        <v>24192</v>
      </c>
      <c r="D848" s="207" t="str">
        <f>+INDEX([2]REPORTE_SEG_EXPEDIENTES!$F$1:$F$3006,MATCH(Tabla13[[#This Row],[REGISTRO]],[2]REPORTE_SEG_EXPEDIENTES!$B$1:$B$3006,0))</f>
        <v>12/10/2023</v>
      </c>
      <c r="E848" s="207"/>
      <c r="F848" s="183" t="s">
        <v>11979</v>
      </c>
      <c r="G848" s="207">
        <v>45289</v>
      </c>
      <c r="H848" s="207">
        <v>45289</v>
      </c>
      <c r="I848" s="207">
        <f t="shared" si="23"/>
        <v>45246</v>
      </c>
      <c r="J848" s="328" t="e">
        <f>IF(I848="-","NO ES TUPA",IF(Tabla5[[#This Row],[FECHA FIRMA]]&lt;=Tabla5[[#This Row],[FECHA DE PLAZO MAXIMO DE ATENCION]],"SI","NO"))</f>
        <v>#VALUE!</v>
      </c>
      <c r="K848" s="207"/>
      <c r="L848" s="185" t="str">
        <f>IFERROR(VLOOKUP(K848,[1]Hoja1!$B$2:$F$14234,2,FALSE),"")</f>
        <v/>
      </c>
      <c r="M848" s="185" t="str">
        <f>IFERROR(VLOOKUP(K848,[1]Hoja1!$B$2:$F$14234,3,FALSE),"")</f>
        <v/>
      </c>
      <c r="N848" s="185" t="str">
        <f>IFERROR(VLOOKUP(K848,[1]Hoja1!$B$2:$F$14234,4,FALSE),"")</f>
        <v/>
      </c>
      <c r="O848" s="193" t="s">
        <v>24193</v>
      </c>
      <c r="P848" s="185" t="s">
        <v>14894</v>
      </c>
      <c r="Q848" s="185"/>
      <c r="R848" s="185"/>
      <c r="S848" s="185"/>
      <c r="T848" s="185" t="s">
        <v>19121</v>
      </c>
      <c r="U848" s="225"/>
      <c r="V848" s="185" t="s">
        <v>1981</v>
      </c>
      <c r="W848" s="185"/>
      <c r="X848" s="185"/>
      <c r="Y848" s="227"/>
      <c r="Z848" s="187"/>
      <c r="AA848" s="166" t="s">
        <v>21489</v>
      </c>
      <c r="AB848" s="166"/>
      <c r="AC848" s="166"/>
      <c r="AD848" s="166"/>
      <c r="AE848" s="166"/>
      <c r="AF848" s="166"/>
      <c r="AG848" s="166"/>
      <c r="AH848" s="166"/>
      <c r="AI848" s="166"/>
      <c r="AJ848" s="169"/>
      <c r="AK848" s="169"/>
      <c r="AL848" s="169"/>
      <c r="AM848" s="169"/>
      <c r="AN848" s="169"/>
      <c r="AO848" s="166"/>
      <c r="AP848" s="187"/>
      <c r="AQ848" s="219"/>
    </row>
    <row r="1047960" spans="11:11" ht="24.75" customHeight="1" x14ac:dyDescent="0.25">
      <c r="K1047960" s="229"/>
    </row>
    <row r="1047961" spans="11:11" ht="24.75" customHeight="1" x14ac:dyDescent="0.25">
      <c r="K1047961" s="231"/>
    </row>
    <row r="1047962" spans="11:11" ht="24.75" customHeight="1" x14ac:dyDescent="0.25">
      <c r="K1047962" s="231"/>
    </row>
    <row r="1047963" spans="11:11" ht="24.75" customHeight="1" x14ac:dyDescent="0.25">
      <c r="K1047963" s="231"/>
    </row>
    <row r="1047964" spans="11:11" ht="24.75" customHeight="1" x14ac:dyDescent="0.25">
      <c r="K1047964" s="231"/>
    </row>
    <row r="1047965" spans="11:11" ht="24.75" customHeight="1" x14ac:dyDescent="0.25">
      <c r="K1047965" s="231"/>
    </row>
    <row r="1047966" spans="11:11" ht="24.75" customHeight="1" x14ac:dyDescent="0.25">
      <c r="K1047966" s="231"/>
    </row>
    <row r="1047967" spans="11:11" ht="24.75" customHeight="1" x14ac:dyDescent="0.25">
      <c r="K1047967" s="231"/>
    </row>
    <row r="1047968" spans="11:11" ht="24.75" customHeight="1" x14ac:dyDescent="0.25">
      <c r="K1047968" s="231"/>
    </row>
    <row r="1047969" spans="11:11" ht="24.75" customHeight="1" x14ac:dyDescent="0.25">
      <c r="K1047969" s="231"/>
    </row>
    <row r="1047970" spans="11:11" ht="24.75" customHeight="1" x14ac:dyDescent="0.25">
      <c r="K1047970" s="231"/>
    </row>
    <row r="1047971" spans="11:11" ht="24.75" customHeight="1" x14ac:dyDescent="0.25">
      <c r="K1047971" s="231"/>
    </row>
    <row r="1047972" spans="11:11" ht="24.75" customHeight="1" x14ac:dyDescent="0.25">
      <c r="K1047972" s="231"/>
    </row>
    <row r="1047973" spans="11:11" ht="24.75" customHeight="1" x14ac:dyDescent="0.25">
      <c r="K1047973" s="231"/>
    </row>
    <row r="1047974" spans="11:11" ht="24.75" customHeight="1" x14ac:dyDescent="0.25">
      <c r="K1047974" s="231"/>
    </row>
    <row r="1047975" spans="11:11" ht="24.75" customHeight="1" x14ac:dyDescent="0.25">
      <c r="K1047975" s="231"/>
    </row>
    <row r="1047976" spans="11:11" ht="24.75" customHeight="1" x14ac:dyDescent="0.25">
      <c r="K1047976" s="231"/>
    </row>
    <row r="1047977" spans="11:11" ht="24.75" customHeight="1" x14ac:dyDescent="0.25">
      <c r="K1047977" s="231"/>
    </row>
    <row r="1047978" spans="11:11" ht="24.75" customHeight="1" x14ac:dyDescent="0.25">
      <c r="K1047978" s="231"/>
    </row>
    <row r="1047979" spans="11:11" ht="24.75" customHeight="1" x14ac:dyDescent="0.25">
      <c r="K1047979" s="231"/>
    </row>
    <row r="1047980" spans="11:11" ht="24.75" customHeight="1" x14ac:dyDescent="0.25">
      <c r="K1047980" s="231"/>
    </row>
    <row r="1047981" spans="11:11" ht="24.75" customHeight="1" x14ac:dyDescent="0.25">
      <c r="K1047981" s="231"/>
    </row>
    <row r="1047982" spans="11:11" ht="24.75" customHeight="1" x14ac:dyDescent="0.25">
      <c r="K1047982" s="231"/>
    </row>
    <row r="1047983" spans="11:11" ht="24.75" customHeight="1" x14ac:dyDescent="0.25">
      <c r="K1047983" s="231"/>
    </row>
    <row r="1047984" spans="11:11" ht="24.75" customHeight="1" x14ac:dyDescent="0.25">
      <c r="K1047984" s="231"/>
    </row>
    <row r="1047985" spans="11:11" ht="24.75" customHeight="1" x14ac:dyDescent="0.25">
      <c r="K1047985" s="231"/>
    </row>
    <row r="1047986" spans="11:11" ht="24.75" customHeight="1" x14ac:dyDescent="0.25">
      <c r="K1047986" s="231"/>
    </row>
    <row r="1047987" spans="11:11" ht="24.75" customHeight="1" x14ac:dyDescent="0.25">
      <c r="K1047987" s="231"/>
    </row>
    <row r="1047988" spans="11:11" ht="24.75" customHeight="1" x14ac:dyDescent="0.25">
      <c r="K1047988" s="231"/>
    </row>
    <row r="1047989" spans="11:11" ht="24.75" customHeight="1" x14ac:dyDescent="0.25">
      <c r="K1047989" s="231"/>
    </row>
    <row r="1047990" spans="11:11" ht="24.75" customHeight="1" x14ac:dyDescent="0.25">
      <c r="K1047990" s="231"/>
    </row>
    <row r="1047991" spans="11:11" ht="24.75" customHeight="1" x14ac:dyDescent="0.25">
      <c r="K1047991" s="231"/>
    </row>
    <row r="1047992" spans="11:11" ht="24.75" customHeight="1" x14ac:dyDescent="0.25">
      <c r="K1047992" s="231"/>
    </row>
    <row r="1047993" spans="11:11" ht="24.75" customHeight="1" x14ac:dyDescent="0.25">
      <c r="K1047993" s="231"/>
    </row>
    <row r="1047994" spans="11:11" ht="24.75" customHeight="1" x14ac:dyDescent="0.25">
      <c r="K1047994" s="231"/>
    </row>
    <row r="1047995" spans="11:11" ht="24.75" customHeight="1" x14ac:dyDescent="0.25">
      <c r="K1047995" s="231"/>
    </row>
    <row r="1047996" spans="11:11" ht="24.75" customHeight="1" x14ac:dyDescent="0.25">
      <c r="K1047996" s="231"/>
    </row>
    <row r="1047997" spans="11:11" ht="24.75" customHeight="1" x14ac:dyDescent="0.25">
      <c r="K1047997" s="231"/>
    </row>
    <row r="1047998" spans="11:11" ht="24.75" customHeight="1" x14ac:dyDescent="0.25">
      <c r="K1047998" s="231"/>
    </row>
    <row r="1047999" spans="11:11" ht="24.75" customHeight="1" x14ac:dyDescent="0.25">
      <c r="K1047999" s="231"/>
    </row>
    <row r="1048000" spans="11:11" ht="24.75" customHeight="1" x14ac:dyDescent="0.25">
      <c r="K1048000" s="231"/>
    </row>
    <row r="1048001" spans="11:11" ht="24.75" customHeight="1" x14ac:dyDescent="0.25">
      <c r="K1048001" s="231"/>
    </row>
    <row r="1048002" spans="11:11" ht="24.75" customHeight="1" x14ac:dyDescent="0.25">
      <c r="K1048002" s="231"/>
    </row>
    <row r="1048003" spans="11:11" ht="24.75" customHeight="1" x14ac:dyDescent="0.25">
      <c r="K1048003" s="231"/>
    </row>
    <row r="1048004" spans="11:11" ht="24.75" customHeight="1" x14ac:dyDescent="0.25">
      <c r="K1048004" s="231"/>
    </row>
    <row r="1048005" spans="11:11" ht="24.75" customHeight="1" x14ac:dyDescent="0.25">
      <c r="K1048005" s="231"/>
    </row>
    <row r="1048006" spans="11:11" ht="24.75" customHeight="1" x14ac:dyDescent="0.25">
      <c r="K1048006" s="231"/>
    </row>
    <row r="1048007" spans="11:11" ht="24.75" customHeight="1" x14ac:dyDescent="0.25">
      <c r="K1048007" s="231"/>
    </row>
    <row r="1048008" spans="11:11" ht="24.75" customHeight="1" x14ac:dyDescent="0.25">
      <c r="K1048008" s="231"/>
    </row>
    <row r="1048009" spans="11:11" ht="24.75" customHeight="1" x14ac:dyDescent="0.25">
      <c r="K1048009" s="231"/>
    </row>
    <row r="1048010" spans="11:11" ht="24.75" customHeight="1" x14ac:dyDescent="0.25">
      <c r="K1048010" s="231"/>
    </row>
    <row r="1048011" spans="11:11" ht="24.75" customHeight="1" x14ac:dyDescent="0.25">
      <c r="K1048011" s="231"/>
    </row>
    <row r="1048012" spans="11:11" ht="24.75" customHeight="1" x14ac:dyDescent="0.25">
      <c r="K1048012" s="231"/>
    </row>
    <row r="1048013" spans="11:11" ht="24.75" customHeight="1" x14ac:dyDescent="0.25">
      <c r="K1048013" s="231"/>
    </row>
    <row r="1048014" spans="11:11" ht="24.75" customHeight="1" x14ac:dyDescent="0.25">
      <c r="K1048014" s="231"/>
    </row>
    <row r="1048015" spans="11:11" ht="24.75" customHeight="1" x14ac:dyDescent="0.25">
      <c r="K1048015" s="231"/>
    </row>
    <row r="1048016" spans="11:11" ht="24.75" customHeight="1" x14ac:dyDescent="0.25">
      <c r="K1048016" s="231"/>
    </row>
    <row r="1048017" spans="11:11" ht="24.75" customHeight="1" x14ac:dyDescent="0.25">
      <c r="K1048017" s="231"/>
    </row>
    <row r="1048018" spans="11:11" ht="24.75" customHeight="1" x14ac:dyDescent="0.25">
      <c r="K1048018" s="231"/>
    </row>
    <row r="1048019" spans="11:11" ht="24.75" customHeight="1" x14ac:dyDescent="0.25">
      <c r="K1048019" s="231"/>
    </row>
    <row r="1048020" spans="11:11" ht="24.75" customHeight="1" x14ac:dyDescent="0.25">
      <c r="K1048020" s="231"/>
    </row>
    <row r="1048021" spans="11:11" ht="24.75" customHeight="1" x14ac:dyDescent="0.25">
      <c r="K1048021" s="231"/>
    </row>
    <row r="1048022" spans="11:11" ht="24.75" customHeight="1" x14ac:dyDescent="0.25">
      <c r="K1048022" s="231"/>
    </row>
    <row r="1048023" spans="11:11" ht="24.75" customHeight="1" x14ac:dyDescent="0.25">
      <c r="K1048023" s="231"/>
    </row>
    <row r="1048024" spans="11:11" ht="24.75" customHeight="1" x14ac:dyDescent="0.25">
      <c r="K1048024" s="231"/>
    </row>
    <row r="1048025" spans="11:11" ht="24.75" customHeight="1" x14ac:dyDescent="0.25">
      <c r="K1048025" s="231"/>
    </row>
    <row r="1048026" spans="11:11" ht="24.75" customHeight="1" x14ac:dyDescent="0.25">
      <c r="K1048026" s="231"/>
    </row>
    <row r="1048027" spans="11:11" ht="24.75" customHeight="1" x14ac:dyDescent="0.25">
      <c r="K1048027" s="231"/>
    </row>
    <row r="1048028" spans="11:11" ht="24.75" customHeight="1" x14ac:dyDescent="0.25">
      <c r="K1048028" s="231"/>
    </row>
    <row r="1048029" spans="11:11" ht="24.75" customHeight="1" x14ac:dyDescent="0.25">
      <c r="K1048029" s="231"/>
    </row>
    <row r="1048030" spans="11:11" ht="24.75" customHeight="1" x14ac:dyDescent="0.25">
      <c r="K1048030" s="231"/>
    </row>
    <row r="1048031" spans="11:11" ht="24.75" customHeight="1" x14ac:dyDescent="0.25">
      <c r="K1048031" s="231"/>
    </row>
    <row r="1048032" spans="11:11" ht="24.75" customHeight="1" x14ac:dyDescent="0.25">
      <c r="K1048032" s="231"/>
    </row>
    <row r="1048033" spans="11:11" ht="24.75" customHeight="1" x14ac:dyDescent="0.25">
      <c r="K1048033" s="231"/>
    </row>
    <row r="1048034" spans="11:11" ht="24.75" customHeight="1" x14ac:dyDescent="0.25">
      <c r="K1048034" s="231"/>
    </row>
    <row r="1048035" spans="11:11" ht="24.75" customHeight="1" x14ac:dyDescent="0.25">
      <c r="K1048035" s="231"/>
    </row>
    <row r="1048036" spans="11:11" ht="24.75" customHeight="1" x14ac:dyDescent="0.25">
      <c r="K1048036" s="231"/>
    </row>
    <row r="1048037" spans="11:11" ht="24.75" customHeight="1" x14ac:dyDescent="0.25">
      <c r="K1048037" s="231"/>
    </row>
    <row r="1048038" spans="11:11" ht="24.75" customHeight="1" x14ac:dyDescent="0.25">
      <c r="K1048038" s="231"/>
    </row>
    <row r="1048039" spans="11:11" ht="24.75" customHeight="1" x14ac:dyDescent="0.25">
      <c r="K1048039" s="231"/>
    </row>
    <row r="1048040" spans="11:11" ht="24.75" customHeight="1" x14ac:dyDescent="0.25">
      <c r="K1048040" s="231"/>
    </row>
    <row r="1048041" spans="11:11" ht="24.75" customHeight="1" x14ac:dyDescent="0.25">
      <c r="K1048041" s="231"/>
    </row>
    <row r="1048042" spans="11:11" ht="24.75" customHeight="1" x14ac:dyDescent="0.25">
      <c r="K1048042" s="231"/>
    </row>
    <row r="1048043" spans="11:11" ht="24.75" customHeight="1" x14ac:dyDescent="0.25">
      <c r="K1048043" s="231"/>
    </row>
    <row r="1048044" spans="11:11" ht="24.75" customHeight="1" x14ac:dyDescent="0.25">
      <c r="K1048044" s="231"/>
    </row>
    <row r="1048045" spans="11:11" ht="24.75" customHeight="1" x14ac:dyDescent="0.25">
      <c r="K1048045" s="231"/>
    </row>
    <row r="1048046" spans="11:11" ht="24.75" customHeight="1" x14ac:dyDescent="0.25">
      <c r="K1048046" s="231"/>
    </row>
    <row r="1048047" spans="11:11" ht="24.75" customHeight="1" x14ac:dyDescent="0.25">
      <c r="K1048047" s="231"/>
    </row>
    <row r="1048048" spans="11:11" ht="24.75" customHeight="1" x14ac:dyDescent="0.25">
      <c r="K1048048" s="231"/>
    </row>
  </sheetData>
  <sheetProtection sheet="1" objects="1" scenarios="1"/>
  <phoneticPr fontId="16" type="noConversion"/>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88743-49A9-4807-BEB1-DCC171A5FB2F}">
  <sheetPr codeName="Hoja16"/>
  <dimension ref="A3:B7"/>
  <sheetViews>
    <sheetView workbookViewId="0">
      <selection activeCell="E8" sqref="E8"/>
    </sheetView>
  </sheetViews>
  <sheetFormatPr baseColWidth="10" defaultColWidth="9.140625" defaultRowHeight="15" x14ac:dyDescent="0.25"/>
  <cols>
    <col min="1" max="1" width="12.85546875" bestFit="1" customWidth="1"/>
    <col min="2" max="2" width="30.28515625" bestFit="1" customWidth="1"/>
  </cols>
  <sheetData>
    <row r="3" spans="1:2" x14ac:dyDescent="0.25">
      <c r="A3" s="62" t="s">
        <v>11982</v>
      </c>
      <c r="B3" t="s">
        <v>19110</v>
      </c>
    </row>
    <row r="4" spans="1:2" x14ac:dyDescent="0.25">
      <c r="A4" t="s">
        <v>11968</v>
      </c>
      <c r="B4">
        <v>79</v>
      </c>
    </row>
    <row r="5" spans="1:2" x14ac:dyDescent="0.25">
      <c r="A5" t="s">
        <v>11969</v>
      </c>
      <c r="B5">
        <v>69</v>
      </c>
    </row>
    <row r="6" spans="1:2" x14ac:dyDescent="0.25">
      <c r="A6" t="s">
        <v>11970</v>
      </c>
      <c r="B6">
        <v>35</v>
      </c>
    </row>
    <row r="7" spans="1:2" x14ac:dyDescent="0.25">
      <c r="A7" t="s">
        <v>11981</v>
      </c>
      <c r="B7">
        <v>183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78927-5BF6-44DB-91EF-3BCC6838913D}">
  <sheetPr codeName="Hoja17"/>
  <dimension ref="A3:F14"/>
  <sheetViews>
    <sheetView workbookViewId="0">
      <selection activeCell="G10" sqref="G10"/>
    </sheetView>
  </sheetViews>
  <sheetFormatPr baseColWidth="10" defaultColWidth="9.140625" defaultRowHeight="15" x14ac:dyDescent="0.25"/>
  <cols>
    <col min="1" max="1" width="30.28515625" bestFit="1" customWidth="1"/>
    <col min="2" max="2" width="12.85546875" style="64" bestFit="1" customWidth="1"/>
    <col min="3" max="3" width="9.42578125" style="64" bestFit="1" customWidth="1"/>
    <col min="4" max="4" width="8" style="64" bestFit="1" customWidth="1"/>
    <col min="5" max="5" width="11.140625" style="64" bestFit="1" customWidth="1"/>
    <col min="6" max="6" width="12.85546875" style="64" bestFit="1" customWidth="1"/>
  </cols>
  <sheetData>
    <row r="3" spans="1:6" x14ac:dyDescent="0.25">
      <c r="A3" s="62" t="s">
        <v>19110</v>
      </c>
      <c r="B3" s="162" t="s">
        <v>16790</v>
      </c>
    </row>
    <row r="4" spans="1:6" x14ac:dyDescent="0.25">
      <c r="A4" s="62" t="s">
        <v>11982</v>
      </c>
      <c r="B4" s="64" t="s">
        <v>14894</v>
      </c>
      <c r="C4" s="64" t="s">
        <v>19299</v>
      </c>
      <c r="D4" s="64" t="s">
        <v>15859</v>
      </c>
      <c r="E4" s="64" t="s">
        <v>11980</v>
      </c>
      <c r="F4" s="64" t="s">
        <v>11981</v>
      </c>
    </row>
    <row r="5" spans="1:6" x14ac:dyDescent="0.25">
      <c r="A5" t="s">
        <v>11968</v>
      </c>
      <c r="B5" s="64">
        <v>73</v>
      </c>
      <c r="C5" s="64">
        <v>2</v>
      </c>
      <c r="D5" s="64">
        <v>4</v>
      </c>
      <c r="F5" s="64">
        <v>79</v>
      </c>
    </row>
    <row r="6" spans="1:6" x14ac:dyDescent="0.25">
      <c r="A6" t="s">
        <v>11969</v>
      </c>
      <c r="B6" s="64">
        <v>67</v>
      </c>
      <c r="D6" s="64">
        <v>2</v>
      </c>
      <c r="F6" s="64">
        <v>69</v>
      </c>
    </row>
    <row r="7" spans="1:6" x14ac:dyDescent="0.25">
      <c r="A7" t="s">
        <v>11970</v>
      </c>
      <c r="B7" s="64">
        <v>23</v>
      </c>
      <c r="D7" s="64">
        <v>2</v>
      </c>
      <c r="E7" s="64">
        <v>10</v>
      </c>
      <c r="F7" s="64">
        <v>35</v>
      </c>
    </row>
    <row r="8" spans="1:6" x14ac:dyDescent="0.25">
      <c r="A8" t="s">
        <v>11981</v>
      </c>
      <c r="B8" s="64">
        <v>163</v>
      </c>
      <c r="C8" s="64">
        <v>2</v>
      </c>
      <c r="D8" s="64">
        <v>8</v>
      </c>
      <c r="E8" s="64">
        <v>10</v>
      </c>
      <c r="F8" s="64">
        <v>183</v>
      </c>
    </row>
    <row r="9" spans="1:6" x14ac:dyDescent="0.25">
      <c r="B9"/>
      <c r="C9"/>
      <c r="D9"/>
      <c r="E9"/>
    </row>
    <row r="10" spans="1:6" x14ac:dyDescent="0.25">
      <c r="B10"/>
      <c r="C10"/>
      <c r="D10"/>
      <c r="E10"/>
    </row>
    <row r="11" spans="1:6" x14ac:dyDescent="0.25">
      <c r="B11"/>
      <c r="C11"/>
      <c r="D11"/>
      <c r="E11"/>
    </row>
    <row r="12" spans="1:6" x14ac:dyDescent="0.25">
      <c r="B12"/>
      <c r="C12"/>
      <c r="D12"/>
      <c r="E12"/>
    </row>
    <row r="13" spans="1:6" x14ac:dyDescent="0.25">
      <c r="B13"/>
      <c r="C13"/>
      <c r="D13"/>
      <c r="E13"/>
    </row>
    <row r="14" spans="1:6" x14ac:dyDescent="0.25">
      <c r="B14"/>
      <c r="C14"/>
      <c r="D14"/>
      <c r="E1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2A937-474D-49A3-A4C1-5A1C964C91FA}">
  <sheetPr codeName="Hoja18"/>
  <dimension ref="A1:E29"/>
  <sheetViews>
    <sheetView workbookViewId="0">
      <selection activeCell="D13" sqref="D13"/>
    </sheetView>
  </sheetViews>
  <sheetFormatPr baseColWidth="10" defaultColWidth="11.42578125" defaultRowHeight="15" x14ac:dyDescent="0.25"/>
  <cols>
    <col min="1" max="1" width="83.140625" bestFit="1" customWidth="1"/>
    <col min="2" max="2" width="17.28515625" style="64" customWidth="1"/>
    <col min="3" max="3" width="11.85546875" style="64" customWidth="1"/>
    <col min="4" max="4" width="11.140625" style="64" customWidth="1"/>
    <col min="5" max="5" width="12.85546875" bestFit="1" customWidth="1"/>
  </cols>
  <sheetData>
    <row r="1" spans="1:5" x14ac:dyDescent="0.25">
      <c r="B1" s="365" t="s">
        <v>21442</v>
      </c>
      <c r="C1" s="365"/>
      <c r="D1" s="365"/>
    </row>
    <row r="3" spans="1:5" x14ac:dyDescent="0.25">
      <c r="A3" s="163" t="s">
        <v>19110</v>
      </c>
      <c r="B3" s="268" t="s">
        <v>21443</v>
      </c>
      <c r="C3" s="164"/>
      <c r="D3" s="164"/>
      <c r="E3" s="164"/>
    </row>
    <row r="4" spans="1:5" x14ac:dyDescent="0.25">
      <c r="A4" s="163" t="s">
        <v>11965</v>
      </c>
      <c r="B4" s="164" t="s">
        <v>21444</v>
      </c>
      <c r="C4" s="164" t="s">
        <v>1981</v>
      </c>
      <c r="D4" s="164" t="s">
        <v>11980</v>
      </c>
      <c r="E4" s="164" t="s">
        <v>11981</v>
      </c>
    </row>
    <row r="5" spans="1:5" x14ac:dyDescent="0.25">
      <c r="A5" s="269" t="s">
        <v>19617</v>
      </c>
      <c r="B5" s="164"/>
      <c r="C5" s="164">
        <v>2</v>
      </c>
      <c r="D5" s="164"/>
      <c r="E5" s="164">
        <v>2</v>
      </c>
    </row>
    <row r="6" spans="1:5" x14ac:dyDescent="0.25">
      <c r="A6" s="269" t="s">
        <v>342</v>
      </c>
      <c r="B6" s="164">
        <v>4</v>
      </c>
      <c r="C6" s="164">
        <v>3</v>
      </c>
      <c r="D6" s="164"/>
      <c r="E6" s="164">
        <v>7</v>
      </c>
    </row>
    <row r="7" spans="1:5" x14ac:dyDescent="0.25">
      <c r="A7" s="269" t="s">
        <v>24194</v>
      </c>
      <c r="B7" s="164">
        <v>3</v>
      </c>
      <c r="C7" s="164"/>
      <c r="D7" s="164"/>
      <c r="E7" s="164">
        <v>3</v>
      </c>
    </row>
    <row r="8" spans="1:5" x14ac:dyDescent="0.25">
      <c r="A8" s="269" t="s">
        <v>19113</v>
      </c>
      <c r="B8" s="164">
        <v>16</v>
      </c>
      <c r="C8" s="164">
        <v>22</v>
      </c>
      <c r="D8" s="164">
        <v>3</v>
      </c>
      <c r="E8" s="164">
        <v>41</v>
      </c>
    </row>
    <row r="9" spans="1:5" x14ac:dyDescent="0.25">
      <c r="A9" s="269" t="s">
        <v>21451</v>
      </c>
      <c r="B9" s="164">
        <v>2</v>
      </c>
      <c r="C9" s="164"/>
      <c r="D9" s="164"/>
      <c r="E9" s="164">
        <v>2</v>
      </c>
    </row>
    <row r="10" spans="1:5" x14ac:dyDescent="0.25">
      <c r="A10" s="269" t="s">
        <v>19115</v>
      </c>
      <c r="B10" s="164">
        <v>1</v>
      </c>
      <c r="C10" s="164">
        <v>2</v>
      </c>
      <c r="D10" s="164">
        <v>1</v>
      </c>
      <c r="E10" s="164">
        <v>4</v>
      </c>
    </row>
    <row r="11" spans="1:5" x14ac:dyDescent="0.25">
      <c r="A11" s="269" t="s">
        <v>19130</v>
      </c>
      <c r="B11" s="164">
        <v>1</v>
      </c>
      <c r="C11" s="164"/>
      <c r="D11" s="164"/>
      <c r="E11" s="164">
        <v>1</v>
      </c>
    </row>
    <row r="12" spans="1:5" x14ac:dyDescent="0.25">
      <c r="A12" s="269" t="s">
        <v>19143</v>
      </c>
      <c r="B12" s="164">
        <v>1</v>
      </c>
      <c r="C12" s="164"/>
      <c r="D12" s="164"/>
      <c r="E12" s="164">
        <v>1</v>
      </c>
    </row>
    <row r="13" spans="1:5" x14ac:dyDescent="0.25">
      <c r="A13" s="269" t="s">
        <v>19129</v>
      </c>
      <c r="B13" s="164"/>
      <c r="C13" s="164">
        <v>1</v>
      </c>
      <c r="D13" s="164">
        <v>1</v>
      </c>
      <c r="E13" s="164">
        <v>2</v>
      </c>
    </row>
    <row r="14" spans="1:5" x14ac:dyDescent="0.25">
      <c r="A14" s="269" t="s">
        <v>21455</v>
      </c>
      <c r="B14" s="164">
        <v>1</v>
      </c>
      <c r="C14" s="164">
        <v>1</v>
      </c>
      <c r="D14" s="164"/>
      <c r="E14" s="164">
        <v>2</v>
      </c>
    </row>
    <row r="15" spans="1:5" x14ac:dyDescent="0.25">
      <c r="A15" s="269" t="s">
        <v>179</v>
      </c>
      <c r="B15" s="164">
        <v>5</v>
      </c>
      <c r="C15" s="164">
        <v>2</v>
      </c>
      <c r="D15" s="164"/>
      <c r="E15" s="164">
        <v>7</v>
      </c>
    </row>
    <row r="16" spans="1:5" x14ac:dyDescent="0.25">
      <c r="A16" s="269" t="s">
        <v>19118</v>
      </c>
      <c r="B16" s="164">
        <v>3</v>
      </c>
      <c r="C16" s="164">
        <v>36</v>
      </c>
      <c r="D16" s="164"/>
      <c r="E16" s="164">
        <v>39</v>
      </c>
    </row>
    <row r="17" spans="1:5" x14ac:dyDescent="0.25">
      <c r="A17" s="269" t="s">
        <v>24195</v>
      </c>
      <c r="B17" s="164">
        <v>4</v>
      </c>
      <c r="C17" s="164">
        <v>6</v>
      </c>
      <c r="D17" s="164">
        <v>2</v>
      </c>
      <c r="E17" s="164">
        <v>12</v>
      </c>
    </row>
    <row r="18" spans="1:5" x14ac:dyDescent="0.25">
      <c r="A18" s="269" t="s">
        <v>19996</v>
      </c>
      <c r="B18" s="164"/>
      <c r="C18" s="164">
        <v>2</v>
      </c>
      <c r="D18" s="164"/>
      <c r="E18" s="164">
        <v>2</v>
      </c>
    </row>
    <row r="19" spans="1:5" x14ac:dyDescent="0.25">
      <c r="A19" s="269" t="s">
        <v>19124</v>
      </c>
      <c r="B19" s="164">
        <v>2</v>
      </c>
      <c r="C19" s="164"/>
      <c r="D19" s="164"/>
      <c r="E19" s="164">
        <v>2</v>
      </c>
    </row>
    <row r="20" spans="1:5" x14ac:dyDescent="0.25">
      <c r="A20" s="269" t="s">
        <v>24196</v>
      </c>
      <c r="B20" s="164">
        <v>7</v>
      </c>
      <c r="C20" s="164"/>
      <c r="D20" s="164"/>
      <c r="E20" s="164">
        <v>7</v>
      </c>
    </row>
    <row r="21" spans="1:5" x14ac:dyDescent="0.25">
      <c r="A21" s="269" t="s">
        <v>24197</v>
      </c>
      <c r="B21" s="164"/>
      <c r="C21" s="164">
        <v>8</v>
      </c>
      <c r="D21" s="164"/>
      <c r="E21" s="164">
        <v>8</v>
      </c>
    </row>
    <row r="22" spans="1:5" x14ac:dyDescent="0.25">
      <c r="A22" s="269" t="s">
        <v>21459</v>
      </c>
      <c r="B22" s="164">
        <v>1</v>
      </c>
      <c r="C22" s="164"/>
      <c r="D22" s="164"/>
      <c r="E22" s="164">
        <v>1</v>
      </c>
    </row>
    <row r="23" spans="1:5" x14ac:dyDescent="0.25">
      <c r="A23" s="269" t="s">
        <v>24198</v>
      </c>
      <c r="B23" s="164">
        <v>15</v>
      </c>
      <c r="C23" s="164">
        <v>7</v>
      </c>
      <c r="D23" s="164">
        <v>2</v>
      </c>
      <c r="E23" s="164">
        <v>24</v>
      </c>
    </row>
    <row r="24" spans="1:5" x14ac:dyDescent="0.25">
      <c r="A24" s="269" t="s">
        <v>24199</v>
      </c>
      <c r="B24" s="164"/>
      <c r="C24" s="164">
        <v>1</v>
      </c>
      <c r="D24" s="164"/>
      <c r="E24" s="164">
        <v>1</v>
      </c>
    </row>
    <row r="25" spans="1:5" x14ac:dyDescent="0.25">
      <c r="A25" s="269" t="s">
        <v>21447</v>
      </c>
      <c r="B25" s="164"/>
      <c r="C25" s="164"/>
      <c r="D25" s="164">
        <v>1</v>
      </c>
      <c r="E25" s="164">
        <v>1</v>
      </c>
    </row>
    <row r="26" spans="1:5" x14ac:dyDescent="0.25">
      <c r="A26" s="269" t="s">
        <v>21456</v>
      </c>
      <c r="B26" s="164"/>
      <c r="C26" s="164">
        <v>1</v>
      </c>
      <c r="D26" s="164"/>
      <c r="E26" s="164">
        <v>1</v>
      </c>
    </row>
    <row r="27" spans="1:5" x14ac:dyDescent="0.25">
      <c r="A27" s="269" t="s">
        <v>19121</v>
      </c>
      <c r="B27" s="164"/>
      <c r="C27" s="164">
        <v>1</v>
      </c>
      <c r="D27" s="164"/>
      <c r="E27" s="164">
        <v>1</v>
      </c>
    </row>
    <row r="28" spans="1:5" x14ac:dyDescent="0.25">
      <c r="A28" s="269" t="s">
        <v>24200</v>
      </c>
      <c r="B28" s="164"/>
      <c r="C28" s="164"/>
      <c r="D28" s="164">
        <v>1</v>
      </c>
      <c r="E28" s="164">
        <v>1</v>
      </c>
    </row>
    <row r="29" spans="1:5" x14ac:dyDescent="0.25">
      <c r="A29" s="269" t="s">
        <v>11981</v>
      </c>
      <c r="B29" s="164">
        <v>66</v>
      </c>
      <c r="C29" s="164">
        <v>95</v>
      </c>
      <c r="D29" s="164">
        <v>11</v>
      </c>
      <c r="E29" s="164">
        <v>172</v>
      </c>
    </row>
  </sheetData>
  <mergeCells count="1">
    <mergeCell ref="B1:D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E076C-A2E8-45D6-A437-CB1477E8F376}">
  <sheetPr codeName="Hoja19"/>
  <dimension ref="A1:AQ187"/>
  <sheetViews>
    <sheetView tabSelected="1" zoomScaleNormal="100" workbookViewId="0"/>
  </sheetViews>
  <sheetFormatPr baseColWidth="10" defaultColWidth="9.140625" defaultRowHeight="39.950000000000003" customHeight="1" x14ac:dyDescent="0.3"/>
  <cols>
    <col min="1" max="1" width="6.28515625" style="303" customWidth="1"/>
    <col min="2" max="2" width="23.28515625" style="303" customWidth="1"/>
    <col min="3" max="3" width="13" style="303" customWidth="1"/>
    <col min="4" max="4" width="11.85546875" style="303" customWidth="1"/>
    <col min="6" max="6" width="11.5703125" customWidth="1"/>
    <col min="7" max="7" width="13" style="303" customWidth="1"/>
    <col min="8" max="9" width="14.7109375" style="311" customWidth="1"/>
    <col min="10" max="10" width="21.42578125" style="303" customWidth="1"/>
    <col min="11" max="12" width="10.28515625" style="303" hidden="1" customWidth="1"/>
    <col min="13" max="13" width="9.28515625" customWidth="1"/>
    <col min="14" max="14" width="7.7109375" customWidth="1"/>
    <col min="15" max="15" width="35.140625" style="303" customWidth="1"/>
    <col min="16" max="16" width="9.140625" style="303" hidden="1" customWidth="1"/>
    <col min="17" max="17" width="10.7109375" style="303" hidden="1" customWidth="1"/>
    <col min="18" max="18" width="10.85546875" style="303" hidden="1" customWidth="1"/>
    <col min="19" max="19" width="19.28515625" style="310" hidden="1" customWidth="1"/>
    <col min="20" max="20" width="11.85546875" style="342" customWidth="1"/>
    <col min="21" max="21" width="23.7109375" style="303" customWidth="1"/>
    <col min="22" max="22" width="23.5703125" style="303" customWidth="1"/>
    <col min="23" max="23" width="19.140625" style="303" customWidth="1"/>
    <col min="24" max="24" width="18.7109375" style="303" customWidth="1"/>
    <col min="25" max="25" width="15.28515625" style="303" customWidth="1"/>
    <col min="26" max="26" width="12" style="303" customWidth="1"/>
    <col min="27" max="27" width="20" style="303" customWidth="1"/>
    <col min="28" max="28" width="16" style="303" customWidth="1"/>
    <col min="29" max="29" width="27" style="311" customWidth="1"/>
    <col min="30" max="30" width="18.42578125" style="311" customWidth="1"/>
    <col min="31" max="39" width="9.140625" style="303"/>
    <col min="40" max="40" width="10.28515625" style="303" customWidth="1"/>
    <col min="41" max="41" width="9.7109375" style="303" customWidth="1"/>
    <col min="42" max="42" width="25.42578125" style="303" customWidth="1"/>
    <col min="43" max="43" width="16.5703125" style="303" customWidth="1"/>
    <col min="44" max="45" width="9.140625" style="303"/>
    <col min="46" max="46" width="31.140625" style="303" customWidth="1"/>
    <col min="47" max="47" width="12.140625" style="303" customWidth="1"/>
    <col min="48" max="16384" width="9.140625" style="303"/>
  </cols>
  <sheetData>
    <row r="1" spans="1:43" s="312" customFormat="1" ht="35.25" customHeight="1" x14ac:dyDescent="0.25">
      <c r="A1" s="317" t="s">
        <v>14876</v>
      </c>
      <c r="B1" s="317" t="s">
        <v>14877</v>
      </c>
      <c r="C1" s="317" t="s">
        <v>14878</v>
      </c>
      <c r="D1" s="326" t="s">
        <v>21461</v>
      </c>
      <c r="E1" s="317" t="s">
        <v>11982</v>
      </c>
      <c r="F1" s="317" t="s">
        <v>4106</v>
      </c>
      <c r="G1" s="318" t="s">
        <v>14879</v>
      </c>
      <c r="H1" s="327" t="s">
        <v>21463</v>
      </c>
      <c r="I1" s="358" t="s">
        <v>25207</v>
      </c>
      <c r="J1" s="324" t="s">
        <v>21464</v>
      </c>
      <c r="K1" s="277" t="s">
        <v>14880</v>
      </c>
      <c r="L1" s="276" t="s">
        <v>14881</v>
      </c>
      <c r="M1" s="276" t="s">
        <v>14882</v>
      </c>
      <c r="N1" s="276" t="s">
        <v>14883</v>
      </c>
      <c r="O1" s="274" t="s">
        <v>14884</v>
      </c>
      <c r="P1" s="275" t="s">
        <v>16790</v>
      </c>
      <c r="Q1" s="275" t="s">
        <v>19134</v>
      </c>
      <c r="R1" s="275" t="s">
        <v>19135</v>
      </c>
      <c r="S1" s="275" t="s">
        <v>19136</v>
      </c>
      <c r="T1" s="324" t="s">
        <v>24201</v>
      </c>
      <c r="U1" s="275" t="s">
        <v>8</v>
      </c>
      <c r="V1" s="275" t="s">
        <v>19138</v>
      </c>
      <c r="W1" s="278" t="s">
        <v>14886</v>
      </c>
      <c r="X1" s="279" t="s">
        <v>24202</v>
      </c>
      <c r="Y1" s="275" t="s">
        <v>21466</v>
      </c>
      <c r="Z1" s="275" t="s">
        <v>21467</v>
      </c>
      <c r="AA1" s="275" t="s">
        <v>21468</v>
      </c>
      <c r="AB1" s="275" t="s">
        <v>21469</v>
      </c>
      <c r="AC1" s="275" t="s">
        <v>21470</v>
      </c>
      <c r="AD1" s="275" t="s">
        <v>21471</v>
      </c>
      <c r="AE1" s="275" t="s">
        <v>21472</v>
      </c>
      <c r="AF1" s="275" t="s">
        <v>21473</v>
      </c>
      <c r="AG1" s="275" t="s">
        <v>21474</v>
      </c>
      <c r="AH1" s="275" t="s">
        <v>21475</v>
      </c>
      <c r="AI1" s="275" t="s">
        <v>21476</v>
      </c>
      <c r="AJ1" s="275" t="s">
        <v>21477</v>
      </c>
      <c r="AK1" s="275" t="s">
        <v>21478</v>
      </c>
      <c r="AL1" s="275" t="s">
        <v>21479</v>
      </c>
      <c r="AM1" s="275" t="s">
        <v>21480</v>
      </c>
      <c r="AN1" s="275" t="s">
        <v>21481</v>
      </c>
      <c r="AO1" s="275" t="s">
        <v>21482</v>
      </c>
      <c r="AP1" s="275" t="s">
        <v>21483</v>
      </c>
      <c r="AQ1" s="275" t="s">
        <v>21484</v>
      </c>
    </row>
    <row r="2" spans="1:43" s="285" customFormat="1" ht="45" customHeight="1" x14ac:dyDescent="0.2">
      <c r="A2" s="292">
        <v>1</v>
      </c>
      <c r="B2" s="305" t="s">
        <v>24203</v>
      </c>
      <c r="C2" s="313" t="s">
        <v>24204</v>
      </c>
      <c r="D2" s="314">
        <v>45250</v>
      </c>
      <c r="E2" s="306" t="s">
        <v>11968</v>
      </c>
      <c r="F2" s="307">
        <v>45294</v>
      </c>
      <c r="G2" s="307">
        <v>45294</v>
      </c>
      <c r="H2" s="314">
        <v>45273</v>
      </c>
      <c r="I2" s="345">
        <v>45271</v>
      </c>
      <c r="J2" s="294" t="str">
        <f>IF(H2="-","NO ES TUPA",IF(Tabla5[[#This Row],[FECHA FIRMA]]&lt;=Tabla5[[#This Row],[FECHA DE PLAZO MAXIMO DE ATENCION]],"SI","NO"))</f>
        <v>NO</v>
      </c>
      <c r="K2" s="271">
        <v>1242</v>
      </c>
      <c r="L2" s="271" t="str">
        <f>IFERROR(VLOOKUP(K2,[1]Hoja1!$B$2:$F$14234,2,FALSE),"")</f>
        <v>NATALIE</v>
      </c>
      <c r="M2" s="271" t="str">
        <f>IFERROR(VLOOKUP(K2,[1]Hoja1!$B$2:$F$14234,3,FALSE),"")</f>
        <v>CE-1242-PM</v>
      </c>
      <c r="N2" s="282" t="str">
        <f>IFERROR(VLOOKUP(K2,[1]Hoja1!$B$2:$F$14234,4,FALSE),"")</f>
        <v>PESQUERA CASABLANCA S.A.C.</v>
      </c>
      <c r="O2" s="283" t="s">
        <v>24205</v>
      </c>
      <c r="P2" s="271" t="s">
        <v>14894</v>
      </c>
      <c r="Q2" s="271" t="s">
        <v>36</v>
      </c>
      <c r="R2" s="271" t="s">
        <v>22453</v>
      </c>
      <c r="S2" s="271"/>
      <c r="T2" s="359">
        <v>15</v>
      </c>
      <c r="U2" s="271" t="s">
        <v>24198</v>
      </c>
      <c r="V2" s="271"/>
      <c r="W2" s="271" t="s">
        <v>5783</v>
      </c>
      <c r="X2" s="271"/>
      <c r="Y2" s="280" t="s">
        <v>24206</v>
      </c>
      <c r="Z2" s="280"/>
      <c r="AA2" s="280" t="s">
        <v>21489</v>
      </c>
      <c r="AB2" s="280"/>
      <c r="AC2" s="280"/>
      <c r="AD2" s="280"/>
      <c r="AE2" s="280"/>
      <c r="AF2" s="280"/>
      <c r="AG2" s="280"/>
      <c r="AH2" s="280"/>
      <c r="AI2" s="280"/>
      <c r="AJ2" s="280"/>
      <c r="AK2" s="280"/>
      <c r="AL2" s="280"/>
      <c r="AM2" s="280"/>
      <c r="AN2" s="280"/>
      <c r="AO2" s="280"/>
      <c r="AP2" s="280" t="s">
        <v>24207</v>
      </c>
      <c r="AQ2" s="284">
        <v>45294</v>
      </c>
    </row>
    <row r="3" spans="1:43" s="285" customFormat="1" ht="45" customHeight="1" x14ac:dyDescent="0.2">
      <c r="A3" s="292">
        <v>2</v>
      </c>
      <c r="B3" s="319" t="s">
        <v>24208</v>
      </c>
      <c r="C3" s="313" t="s">
        <v>24209</v>
      </c>
      <c r="D3" s="323">
        <v>45181</v>
      </c>
      <c r="E3" s="306" t="s">
        <v>11968</v>
      </c>
      <c r="F3" s="307">
        <v>45294</v>
      </c>
      <c r="G3" s="307">
        <v>45294</v>
      </c>
      <c r="H3" s="314">
        <v>45202</v>
      </c>
      <c r="I3" s="345">
        <v>45202</v>
      </c>
      <c r="J3" s="294" t="str">
        <f>IF(H3="-","NO ES TUPA",IF(Tabla5[[#This Row],[FECHA FIRMA]]&lt;=Tabla5[[#This Row],[FECHA DE PLAZO MAXIMO DE ATENCION]],"SI","NO"))</f>
        <v>NO</v>
      </c>
      <c r="K3" s="271">
        <v>29484</v>
      </c>
      <c r="L3" s="271" t="str">
        <f>IFERROR(VLOOKUP(K3,[1]Hoja1!$B$2:$F$14234,2,FALSE),"")</f>
        <v>DAYAIR</v>
      </c>
      <c r="M3" s="271" t="str">
        <f>IFERROR(VLOOKUP(K3,[1]Hoja1!$B$2:$F$14234,3,FALSE),"")</f>
        <v>CO-29484-CM</v>
      </c>
      <c r="N3" s="282" t="str">
        <f>IFERROR(VLOOKUP(K3,[1]Hoja1!$B$2:$F$14234,4,FALSE),"")</f>
        <v>PTC ARMADORES SAC</v>
      </c>
      <c r="O3" s="283" t="s">
        <v>24210</v>
      </c>
      <c r="P3" s="271" t="s">
        <v>14894</v>
      </c>
      <c r="Q3" s="271" t="s">
        <v>23</v>
      </c>
      <c r="R3" s="271"/>
      <c r="S3" s="271" t="s">
        <v>24211</v>
      </c>
      <c r="T3" s="359">
        <v>15</v>
      </c>
      <c r="U3" s="271" t="s">
        <v>24198</v>
      </c>
      <c r="V3" s="271"/>
      <c r="W3" s="271" t="s">
        <v>24212</v>
      </c>
      <c r="X3" s="271"/>
      <c r="Y3" s="271" t="s">
        <v>24213</v>
      </c>
      <c r="Z3" s="271"/>
      <c r="AA3" s="271" t="s">
        <v>21489</v>
      </c>
      <c r="AB3" s="271"/>
      <c r="AC3" s="271"/>
      <c r="AD3" s="271"/>
      <c r="AE3" s="271"/>
      <c r="AF3" s="271"/>
      <c r="AG3" s="271"/>
      <c r="AH3" s="271"/>
      <c r="AI3" s="271"/>
      <c r="AJ3" s="271"/>
      <c r="AK3" s="271"/>
      <c r="AL3" s="271"/>
      <c r="AM3" s="271"/>
      <c r="AN3" s="271"/>
      <c r="AO3" s="271"/>
      <c r="AP3" s="286" t="s">
        <v>24214</v>
      </c>
      <c r="AQ3" s="281">
        <v>45294</v>
      </c>
    </row>
    <row r="4" spans="1:43" s="285" customFormat="1" ht="45" customHeight="1" x14ac:dyDescent="0.2">
      <c r="A4" s="292">
        <v>3</v>
      </c>
      <c r="B4" s="305" t="s">
        <v>24215</v>
      </c>
      <c r="C4" s="292" t="s">
        <v>24216</v>
      </c>
      <c r="D4" s="314">
        <v>45287</v>
      </c>
      <c r="E4" s="306" t="s">
        <v>11968</v>
      </c>
      <c r="F4" s="307">
        <v>45294</v>
      </c>
      <c r="G4" s="307">
        <v>45294</v>
      </c>
      <c r="H4" s="307">
        <v>45296</v>
      </c>
      <c r="I4" s="346">
        <v>45294</v>
      </c>
      <c r="J4" s="294" t="str">
        <f>IF(H4="-","NO ES TUPA",IF(Tabla5[[#This Row],[FECHA FIRMA]]&lt;=Tabla5[[#This Row],[FECHA DE PLAZO MAXIMO DE ATENCION]],"SI","NO"))</f>
        <v>SI</v>
      </c>
      <c r="K4" s="287"/>
      <c r="L4" s="271" t="s">
        <v>24217</v>
      </c>
      <c r="M4" s="271" t="s">
        <v>24218</v>
      </c>
      <c r="N4" s="282" t="s">
        <v>24219</v>
      </c>
      <c r="O4" s="283" t="s">
        <v>24220</v>
      </c>
      <c r="P4" s="271" t="s">
        <v>14894</v>
      </c>
      <c r="Q4" s="271" t="s">
        <v>23</v>
      </c>
      <c r="R4" s="271" t="s">
        <v>21541</v>
      </c>
      <c r="S4" s="271" t="s">
        <v>21542</v>
      </c>
      <c r="T4" s="359">
        <v>5</v>
      </c>
      <c r="U4" s="271" t="s">
        <v>19118</v>
      </c>
      <c r="V4" s="271"/>
      <c r="W4" s="271"/>
      <c r="X4" s="271"/>
      <c r="Y4" s="271" t="s">
        <v>24221</v>
      </c>
      <c r="Z4" s="271"/>
      <c r="AA4" s="271" t="s">
        <v>21489</v>
      </c>
      <c r="AB4" s="271" t="s">
        <v>21489</v>
      </c>
      <c r="AC4" s="271"/>
      <c r="AD4" s="271"/>
      <c r="AE4" s="271"/>
      <c r="AF4" s="271"/>
      <c r="AG4" s="271"/>
      <c r="AH4" s="271"/>
      <c r="AI4" s="271"/>
      <c r="AJ4" s="271"/>
      <c r="AK4" s="271"/>
      <c r="AL4" s="271"/>
      <c r="AM4" s="271"/>
      <c r="AN4" s="271"/>
      <c r="AO4" s="271"/>
      <c r="AP4" s="271" t="s">
        <v>24222</v>
      </c>
      <c r="AQ4" s="281">
        <v>45294</v>
      </c>
    </row>
    <row r="5" spans="1:43" s="285" customFormat="1" ht="45" customHeight="1" x14ac:dyDescent="0.2">
      <c r="A5" s="292">
        <v>4</v>
      </c>
      <c r="B5" s="319" t="s">
        <v>24223</v>
      </c>
      <c r="C5" s="292" t="s">
        <v>24224</v>
      </c>
      <c r="D5" s="314">
        <v>45287</v>
      </c>
      <c r="E5" s="306" t="s">
        <v>11968</v>
      </c>
      <c r="F5" s="307">
        <v>45294</v>
      </c>
      <c r="G5" s="307">
        <v>45294</v>
      </c>
      <c r="H5" s="307">
        <v>45296</v>
      </c>
      <c r="I5" s="346">
        <v>45294</v>
      </c>
      <c r="J5" s="294" t="str">
        <f>IF(H5="-","NO ES TUPA",IF(Tabla5[[#This Row],[FECHA FIRMA]]&lt;=Tabla5[[#This Row],[FECHA DE PLAZO MAXIMO DE ATENCION]],"SI","NO"))</f>
        <v>SI</v>
      </c>
      <c r="K5" s="271"/>
      <c r="L5" s="271" t="s">
        <v>24225</v>
      </c>
      <c r="M5" s="271" t="s">
        <v>24226</v>
      </c>
      <c r="N5" s="282" t="s">
        <v>24227</v>
      </c>
      <c r="O5" s="283" t="s">
        <v>24228</v>
      </c>
      <c r="P5" s="271" t="s">
        <v>14894</v>
      </c>
      <c r="Q5" s="271" t="s">
        <v>23</v>
      </c>
      <c r="R5" s="271" t="s">
        <v>21541</v>
      </c>
      <c r="S5" s="271" t="s">
        <v>21542</v>
      </c>
      <c r="T5" s="359">
        <v>5</v>
      </c>
      <c r="U5" s="271" t="s">
        <v>19118</v>
      </c>
      <c r="V5" s="271"/>
      <c r="W5" s="271"/>
      <c r="X5" s="271"/>
      <c r="Y5" s="271" t="s">
        <v>24229</v>
      </c>
      <c r="Z5" s="271"/>
      <c r="AA5" s="271" t="s">
        <v>21489</v>
      </c>
      <c r="AB5" s="271" t="s">
        <v>21489</v>
      </c>
      <c r="AC5" s="271"/>
      <c r="AD5" s="271"/>
      <c r="AE5" s="271"/>
      <c r="AF5" s="271"/>
      <c r="AG5" s="271"/>
      <c r="AH5" s="271"/>
      <c r="AI5" s="271"/>
      <c r="AJ5" s="271"/>
      <c r="AK5" s="271"/>
      <c r="AL5" s="271"/>
      <c r="AM5" s="271"/>
      <c r="AN5" s="271"/>
      <c r="AO5" s="271"/>
      <c r="AP5" s="286" t="s">
        <v>24230</v>
      </c>
      <c r="AQ5" s="281">
        <v>45294</v>
      </c>
    </row>
    <row r="6" spans="1:43" s="285" customFormat="1" ht="45" customHeight="1" x14ac:dyDescent="0.2">
      <c r="A6" s="292">
        <v>5</v>
      </c>
      <c r="B6" s="305" t="s">
        <v>24231</v>
      </c>
      <c r="C6" s="292" t="s">
        <v>24232</v>
      </c>
      <c r="D6" s="292"/>
      <c r="E6" s="306" t="s">
        <v>11968</v>
      </c>
      <c r="F6" s="307">
        <v>45295</v>
      </c>
      <c r="G6" s="307">
        <v>45295</v>
      </c>
      <c r="H6" s="292" t="s">
        <v>20</v>
      </c>
      <c r="I6" s="347" t="s">
        <v>25205</v>
      </c>
      <c r="J6" s="294" t="str">
        <f>IF(H6="-","NO ES TUPA",IF(Tabla5[[#This Row],[FECHA FIRMA]]&lt;=Tabla5[[#This Row],[FECHA DE PLAZO MAXIMO DE ATENCION]],"SI","NO"))</f>
        <v>NO ES TUPA</v>
      </c>
      <c r="K6" s="271">
        <v>36422</v>
      </c>
      <c r="L6" s="271" t="str">
        <f>IFERROR(VLOOKUP(K6,[1]Hoja1!$B$2:$F$14234,2,FALSE),"")</f>
        <v>MALAGA 1</v>
      </c>
      <c r="M6" s="271" t="str">
        <f>IFERROR(VLOOKUP(K6,[1]Hoja1!$B$2:$F$14234,3,FALSE),"")</f>
        <v>CO-36422-PM</v>
      </c>
      <c r="N6" s="282" t="str">
        <f>IFERROR(VLOOKUP(K6,[1]Hoja1!$B$2:$F$14234,4,FALSE),"")</f>
        <v>PESQUERA MAJAT S.A.C.</v>
      </c>
      <c r="O6" s="283" t="s">
        <v>24233</v>
      </c>
      <c r="P6" s="271" t="s">
        <v>14894</v>
      </c>
      <c r="Q6" s="271"/>
      <c r="R6" s="271"/>
      <c r="S6" s="271"/>
      <c r="T6" s="360"/>
      <c r="U6" s="271" t="s">
        <v>179</v>
      </c>
      <c r="V6" s="271" t="s">
        <v>24234</v>
      </c>
      <c r="W6" s="271"/>
      <c r="X6" s="271"/>
      <c r="Y6" s="271" t="s">
        <v>24235</v>
      </c>
      <c r="Z6" s="271"/>
      <c r="AA6" s="271" t="s">
        <v>21489</v>
      </c>
      <c r="AB6" s="271"/>
      <c r="AC6" s="271"/>
      <c r="AD6" s="271"/>
      <c r="AE6" s="271"/>
      <c r="AF6" s="271"/>
      <c r="AG6" s="271"/>
      <c r="AH6" s="271"/>
      <c r="AI6" s="271"/>
      <c r="AJ6" s="271"/>
      <c r="AK6" s="271"/>
      <c r="AL6" s="271"/>
      <c r="AM6" s="271"/>
      <c r="AN6" s="271"/>
      <c r="AO6" s="271"/>
      <c r="AP6" s="271" t="s">
        <v>24236</v>
      </c>
      <c r="AQ6" s="281">
        <v>45295</v>
      </c>
    </row>
    <row r="7" spans="1:43" s="285" customFormat="1" ht="45" customHeight="1" x14ac:dyDescent="0.2">
      <c r="A7" s="292">
        <v>6</v>
      </c>
      <c r="B7" s="319" t="s">
        <v>24237</v>
      </c>
      <c r="C7" s="292" t="s">
        <v>24238</v>
      </c>
      <c r="D7" s="314">
        <v>45289</v>
      </c>
      <c r="E7" s="306" t="s">
        <v>11968</v>
      </c>
      <c r="F7" s="307">
        <v>45296</v>
      </c>
      <c r="G7" s="307">
        <v>45296</v>
      </c>
      <c r="H7" s="292" t="s">
        <v>20</v>
      </c>
      <c r="I7" s="347" t="s">
        <v>25205</v>
      </c>
      <c r="J7" s="294" t="str">
        <f>IF(H7="-","NO ES TUPA",IF(Tabla5[[#This Row],[FECHA FIRMA]]&lt;=Tabla5[[#This Row],[FECHA DE PLAZO MAXIMO DE ATENCION]],"SI","NO"))</f>
        <v>NO ES TUPA</v>
      </c>
      <c r="K7" s="271">
        <v>17720</v>
      </c>
      <c r="L7" s="271" t="str">
        <f>IFERROR(VLOOKUP(K7,[1]Hoja1!$B$2:$F$14234,2,FALSE),"")</f>
        <v>DON GREGORIO</v>
      </c>
      <c r="M7" s="271" t="str">
        <f>IFERROR(VLOOKUP(K7,[1]Hoja1!$B$2:$F$14234,3,FALSE),"")</f>
        <v>PT-17720-CM</v>
      </c>
      <c r="N7" s="282" t="str">
        <f>IFERROR(VLOOKUP(K7,[1]Hoja1!$B$2:$F$14234,4,FALSE),"")</f>
        <v>ECHE PANTA JOSE ROBERTO ;GLADYS ECHE PANTA ;PANTA ALVAREZ ELOY</v>
      </c>
      <c r="O7" s="283" t="s">
        <v>24239</v>
      </c>
      <c r="P7" s="271" t="s">
        <v>14894</v>
      </c>
      <c r="Q7" s="271"/>
      <c r="R7" s="271"/>
      <c r="S7" s="271"/>
      <c r="T7" s="359"/>
      <c r="U7" s="271" t="s">
        <v>179</v>
      </c>
      <c r="V7" s="271" t="s">
        <v>24240</v>
      </c>
      <c r="W7" s="271"/>
      <c r="X7" s="271"/>
      <c r="Y7" s="271" t="s">
        <v>24241</v>
      </c>
      <c r="Z7" s="271"/>
      <c r="AA7" s="271" t="s">
        <v>21489</v>
      </c>
      <c r="AB7" s="271"/>
      <c r="AC7" s="271" t="s">
        <v>21489</v>
      </c>
      <c r="AD7" s="271"/>
      <c r="AE7" s="271"/>
      <c r="AF7" s="271"/>
      <c r="AG7" s="271"/>
      <c r="AH7" s="271"/>
      <c r="AI7" s="271"/>
      <c r="AJ7" s="271"/>
      <c r="AK7" s="271"/>
      <c r="AL7" s="271"/>
      <c r="AM7" s="271"/>
      <c r="AN7" s="271"/>
      <c r="AO7" s="271"/>
      <c r="AP7" s="286" t="s">
        <v>24242</v>
      </c>
      <c r="AQ7" s="281" t="s">
        <v>24243</v>
      </c>
    </row>
    <row r="8" spans="1:43" s="285" customFormat="1" ht="51.75" customHeight="1" x14ac:dyDescent="0.2">
      <c r="A8" s="292">
        <v>7</v>
      </c>
      <c r="B8" s="305" t="s">
        <v>24244</v>
      </c>
      <c r="C8" s="292" t="s">
        <v>24245</v>
      </c>
      <c r="D8" s="314">
        <v>44931</v>
      </c>
      <c r="E8" s="306" t="s">
        <v>11968</v>
      </c>
      <c r="F8" s="307">
        <v>45299</v>
      </c>
      <c r="G8" s="307">
        <v>45299</v>
      </c>
      <c r="H8" s="292" t="s">
        <v>20</v>
      </c>
      <c r="I8" s="347" t="s">
        <v>25205</v>
      </c>
      <c r="J8" s="294" t="str">
        <f>IF(H8="-","NO ES TUPA",IF(Tabla5[[#This Row],[FECHA FIRMA]]&lt;=Tabla5[[#This Row],[FECHA DE PLAZO MAXIMO DE ATENCION]],"SI","NO"))</f>
        <v>NO ES TUPA</v>
      </c>
      <c r="K8" s="271">
        <v>2122</v>
      </c>
      <c r="L8" s="271" t="str">
        <f>IFERROR(VLOOKUP(K8,[1]Hoja1!$B$2:$F$14234,2,FALSE),"")</f>
        <v>RICHARD ALEXANDER</v>
      </c>
      <c r="M8" s="271" t="str">
        <f>IFERROR(VLOOKUP(K8,[1]Hoja1!$B$2:$F$14234,3,FALSE),"")</f>
        <v>PL-2122-CM</v>
      </c>
      <c r="N8" s="282" t="str">
        <f>IFERROR(VLOOKUP(K8,[1]Hoja1!$B$2:$F$14234,4,FALSE),"")</f>
        <v>BARRETO PAREDES FERNANDO RICHARD</v>
      </c>
      <c r="O8" s="283" t="s">
        <v>24246</v>
      </c>
      <c r="P8" s="271" t="s">
        <v>14894</v>
      </c>
      <c r="Q8" s="271"/>
      <c r="R8" s="271"/>
      <c r="S8" s="271"/>
      <c r="T8" s="360"/>
      <c r="U8" s="271" t="s">
        <v>179</v>
      </c>
      <c r="V8" s="271" t="s">
        <v>19426</v>
      </c>
      <c r="W8" s="271"/>
      <c r="X8" s="271"/>
      <c r="Y8" s="271" t="s">
        <v>24247</v>
      </c>
      <c r="Z8" s="271"/>
      <c r="AA8" s="271" t="s">
        <v>21489</v>
      </c>
      <c r="AB8" s="271"/>
      <c r="AC8" s="271"/>
      <c r="AD8" s="271"/>
      <c r="AE8" s="271"/>
      <c r="AF8" s="271"/>
      <c r="AG8" s="271"/>
      <c r="AH8" s="271"/>
      <c r="AI8" s="271"/>
      <c r="AJ8" s="271"/>
      <c r="AK8" s="271"/>
      <c r="AL8" s="271"/>
      <c r="AM8" s="271"/>
      <c r="AN8" s="271"/>
      <c r="AO8" s="271"/>
      <c r="AP8" s="271" t="s">
        <v>24248</v>
      </c>
      <c r="AQ8" s="281" t="s">
        <v>24249</v>
      </c>
    </row>
    <row r="9" spans="1:43" s="285" customFormat="1" ht="45" customHeight="1" x14ac:dyDescent="0.2">
      <c r="A9" s="292">
        <v>8</v>
      </c>
      <c r="B9" s="319" t="s">
        <v>24250</v>
      </c>
      <c r="C9" s="292" t="s">
        <v>24251</v>
      </c>
      <c r="D9" s="314">
        <v>45282</v>
      </c>
      <c r="E9" s="306" t="s">
        <v>11968</v>
      </c>
      <c r="F9" s="307">
        <v>45300</v>
      </c>
      <c r="G9" s="307">
        <v>45300</v>
      </c>
      <c r="H9" s="307">
        <v>45295</v>
      </c>
      <c r="I9" s="346">
        <v>45289</v>
      </c>
      <c r="J9" s="294" t="str">
        <f>IF(H9="-","NO ES TUPA",IF(Tabla5[[#This Row],[FECHA FIRMA]]&lt;=Tabla5[[#This Row],[FECHA DE PLAZO MAXIMO DE ATENCION]],"SI","NO"))</f>
        <v>NO</v>
      </c>
      <c r="K9" s="271"/>
      <c r="L9" s="271" t="s">
        <v>24252</v>
      </c>
      <c r="M9" s="271" t="s">
        <v>24253</v>
      </c>
      <c r="N9" s="282" t="s">
        <v>24254</v>
      </c>
      <c r="O9" s="283" t="s">
        <v>24255</v>
      </c>
      <c r="P9" s="271" t="s">
        <v>14894</v>
      </c>
      <c r="Q9" s="271" t="s">
        <v>23</v>
      </c>
      <c r="R9" s="271" t="s">
        <v>21541</v>
      </c>
      <c r="S9" s="271" t="s">
        <v>21542</v>
      </c>
      <c r="T9" s="359">
        <v>5</v>
      </c>
      <c r="U9" s="271" t="s">
        <v>19118</v>
      </c>
      <c r="V9" s="271"/>
      <c r="W9" s="271"/>
      <c r="X9" s="271"/>
      <c r="Y9" s="271" t="s">
        <v>24256</v>
      </c>
      <c r="Z9" s="271"/>
      <c r="AA9" s="271" t="s">
        <v>21489</v>
      </c>
      <c r="AB9" s="271" t="s">
        <v>21489</v>
      </c>
      <c r="AC9" s="271"/>
      <c r="AD9" s="271"/>
      <c r="AE9" s="271"/>
      <c r="AF9" s="271"/>
      <c r="AG9" s="271"/>
      <c r="AH9" s="271"/>
      <c r="AI9" s="271"/>
      <c r="AJ9" s="271"/>
      <c r="AK9" s="271"/>
      <c r="AL9" s="271"/>
      <c r="AM9" s="271"/>
      <c r="AN9" s="271"/>
      <c r="AO9" s="271"/>
      <c r="AP9" s="286" t="s">
        <v>24257</v>
      </c>
      <c r="AQ9" s="281">
        <v>45300</v>
      </c>
    </row>
    <row r="10" spans="1:43" s="285" customFormat="1" ht="45" customHeight="1" x14ac:dyDescent="0.2">
      <c r="A10" s="292">
        <v>9</v>
      </c>
      <c r="B10" s="305" t="s">
        <v>24258</v>
      </c>
      <c r="C10" s="292" t="s">
        <v>24259</v>
      </c>
      <c r="D10" s="314">
        <v>45238</v>
      </c>
      <c r="E10" s="306" t="s">
        <v>11968</v>
      </c>
      <c r="F10" s="307">
        <v>45300</v>
      </c>
      <c r="G10" s="307">
        <v>45300</v>
      </c>
      <c r="H10" s="314">
        <v>45247</v>
      </c>
      <c r="I10" s="345">
        <v>45247</v>
      </c>
      <c r="J10" s="294" t="str">
        <f>IF(H10="-","NO ES TUPA",IF(Tabla5[[#This Row],[FECHA FIRMA]]&lt;=Tabla5[[#This Row],[FECHA DE PLAZO MAXIMO DE ATENCION]],"SI","NO"))</f>
        <v>NO</v>
      </c>
      <c r="K10" s="271"/>
      <c r="L10" s="271" t="str">
        <f>IFERROR(VLOOKUP(K10,[1]Hoja1!$B$2:$F$14234,2,FALSE),"")</f>
        <v/>
      </c>
      <c r="M10" s="271" t="str">
        <f>IFERROR(VLOOKUP(K10,[1]Hoja1!$B$2:$F$14234,3,FALSE),"")</f>
        <v/>
      </c>
      <c r="N10" s="282" t="str">
        <f>IFERROR(VLOOKUP(K10,[1]Hoja1!$B$2:$F$14234,4,FALSE),"")</f>
        <v/>
      </c>
      <c r="O10" s="283" t="s">
        <v>24260</v>
      </c>
      <c r="P10" s="271" t="s">
        <v>15859</v>
      </c>
      <c r="Q10" s="271"/>
      <c r="R10" s="271"/>
      <c r="S10" s="271"/>
      <c r="T10" s="361">
        <v>7</v>
      </c>
      <c r="U10" s="271" t="s">
        <v>24194</v>
      </c>
      <c r="V10" s="271"/>
      <c r="W10" s="271"/>
      <c r="X10" s="271" t="s">
        <v>19419</v>
      </c>
      <c r="Y10" s="271" t="s">
        <v>24261</v>
      </c>
      <c r="Z10" s="271"/>
      <c r="AA10" s="271"/>
      <c r="AB10" s="271"/>
      <c r="AC10" s="271"/>
      <c r="AD10" s="271"/>
      <c r="AE10" s="271"/>
      <c r="AF10" s="271"/>
      <c r="AG10" s="271"/>
      <c r="AH10" s="271"/>
      <c r="AI10" s="271"/>
      <c r="AJ10" s="271"/>
      <c r="AK10" s="271"/>
      <c r="AL10" s="271"/>
      <c r="AM10" s="271"/>
      <c r="AN10" s="271"/>
      <c r="AO10" s="271"/>
      <c r="AP10" s="271" t="s">
        <v>24262</v>
      </c>
      <c r="AQ10" s="281">
        <v>45300</v>
      </c>
    </row>
    <row r="11" spans="1:43" s="285" customFormat="1" ht="45" customHeight="1" x14ac:dyDescent="0.2">
      <c r="A11" s="292">
        <v>10</v>
      </c>
      <c r="B11" s="319" t="s">
        <v>24263</v>
      </c>
      <c r="C11" s="292" t="s">
        <v>24264</v>
      </c>
      <c r="D11" s="314">
        <v>45287</v>
      </c>
      <c r="E11" s="306" t="s">
        <v>11968</v>
      </c>
      <c r="F11" s="307">
        <v>45301</v>
      </c>
      <c r="G11" s="307">
        <v>45301</v>
      </c>
      <c r="H11" s="307">
        <v>45296</v>
      </c>
      <c r="I11" s="346">
        <v>45294</v>
      </c>
      <c r="J11" s="294" t="str">
        <f>IF(H11="-","NO ES TUPA",IF(Tabla5[[#This Row],[FECHA FIRMA]]&lt;=Tabla5[[#This Row],[FECHA DE PLAZO MAXIMO DE ATENCION]],"SI","NO"))</f>
        <v>NO</v>
      </c>
      <c r="K11" s="271"/>
      <c r="L11" s="271" t="s">
        <v>24265</v>
      </c>
      <c r="M11" s="271" t="s">
        <v>24266</v>
      </c>
      <c r="N11" s="282" t="s">
        <v>24227</v>
      </c>
      <c r="O11" s="283" t="s">
        <v>24267</v>
      </c>
      <c r="P11" s="271" t="s">
        <v>14894</v>
      </c>
      <c r="Q11" s="271" t="s">
        <v>23</v>
      </c>
      <c r="R11" s="271" t="s">
        <v>21541</v>
      </c>
      <c r="S11" s="271" t="s">
        <v>21542</v>
      </c>
      <c r="T11" s="359">
        <v>5</v>
      </c>
      <c r="U11" s="271" t="s">
        <v>19118</v>
      </c>
      <c r="V11" s="271"/>
      <c r="W11" s="271"/>
      <c r="X11" s="271"/>
      <c r="Y11" s="271" t="s">
        <v>24268</v>
      </c>
      <c r="Z11" s="271"/>
      <c r="AA11" s="271" t="s">
        <v>21489</v>
      </c>
      <c r="AB11" s="271" t="s">
        <v>21489</v>
      </c>
      <c r="AC11" s="271"/>
      <c r="AD11" s="271"/>
      <c r="AE11" s="271"/>
      <c r="AF11" s="271"/>
      <c r="AG11" s="271"/>
      <c r="AH11" s="271"/>
      <c r="AI11" s="271"/>
      <c r="AJ11" s="271"/>
      <c r="AK11" s="271"/>
      <c r="AL11" s="271"/>
      <c r="AM11" s="271"/>
      <c r="AN11" s="271"/>
      <c r="AO11" s="271"/>
      <c r="AP11" s="286" t="s">
        <v>24269</v>
      </c>
      <c r="AQ11" s="281">
        <v>45301</v>
      </c>
    </row>
    <row r="12" spans="1:43" s="285" customFormat="1" ht="45" customHeight="1" x14ac:dyDescent="0.2">
      <c r="A12" s="292">
        <v>11</v>
      </c>
      <c r="B12" s="305" t="s">
        <v>24270</v>
      </c>
      <c r="C12" s="292" t="s">
        <v>24271</v>
      </c>
      <c r="D12" s="314">
        <v>45294</v>
      </c>
      <c r="E12" s="306" t="s">
        <v>11968</v>
      </c>
      <c r="F12" s="307">
        <v>45301</v>
      </c>
      <c r="G12" s="307">
        <v>45301</v>
      </c>
      <c r="H12" s="307">
        <v>45301</v>
      </c>
      <c r="I12" s="346">
        <v>45301</v>
      </c>
      <c r="J12" s="294" t="str">
        <f>IF(H12="-","NO ES TUPA",IF(Tabla5[[#This Row],[FECHA FIRMA]]&lt;=Tabla5[[#This Row],[FECHA DE PLAZO MAXIMO DE ATENCION]],"SI","NO"))</f>
        <v>SI</v>
      </c>
      <c r="K12" s="271"/>
      <c r="L12" s="271" t="s">
        <v>24272</v>
      </c>
      <c r="M12" s="271" t="s">
        <v>24273</v>
      </c>
      <c r="N12" s="282" t="s">
        <v>3604</v>
      </c>
      <c r="O12" s="283" t="s">
        <v>24274</v>
      </c>
      <c r="P12" s="271" t="s">
        <v>14894</v>
      </c>
      <c r="Q12" s="271" t="s">
        <v>23</v>
      </c>
      <c r="R12" s="271" t="s">
        <v>21541</v>
      </c>
      <c r="S12" s="271" t="s">
        <v>21542</v>
      </c>
      <c r="T12" s="359">
        <v>5</v>
      </c>
      <c r="U12" s="271" t="s">
        <v>19118</v>
      </c>
      <c r="V12" s="271"/>
      <c r="W12" s="271"/>
      <c r="X12" s="271"/>
      <c r="Y12" s="271" t="s">
        <v>24275</v>
      </c>
      <c r="Z12" s="271"/>
      <c r="AA12" s="271" t="s">
        <v>21489</v>
      </c>
      <c r="AB12" s="271" t="s">
        <v>21489</v>
      </c>
      <c r="AC12" s="271"/>
      <c r="AD12" s="271"/>
      <c r="AE12" s="271"/>
      <c r="AF12" s="271"/>
      <c r="AG12" s="271"/>
      <c r="AH12" s="271"/>
      <c r="AI12" s="271"/>
      <c r="AJ12" s="271"/>
      <c r="AK12" s="271"/>
      <c r="AL12" s="271"/>
      <c r="AM12" s="271"/>
      <c r="AN12" s="271"/>
      <c r="AO12" s="271"/>
      <c r="AP12" s="271" t="s">
        <v>24276</v>
      </c>
      <c r="AQ12" s="281">
        <v>45301</v>
      </c>
    </row>
    <row r="13" spans="1:43" s="285" customFormat="1" ht="45" customHeight="1" x14ac:dyDescent="0.2">
      <c r="A13" s="292">
        <v>12</v>
      </c>
      <c r="B13" s="319" t="s">
        <v>24277</v>
      </c>
      <c r="C13" s="292" t="s">
        <v>24278</v>
      </c>
      <c r="D13" s="314">
        <v>45294</v>
      </c>
      <c r="E13" s="306" t="s">
        <v>11968</v>
      </c>
      <c r="F13" s="307">
        <v>45301</v>
      </c>
      <c r="G13" s="307">
        <v>45301</v>
      </c>
      <c r="H13" s="307">
        <v>45301</v>
      </c>
      <c r="I13" s="346">
        <v>45301</v>
      </c>
      <c r="J13" s="294" t="str">
        <f>IF(H13="-","NO ES TUPA",IF(Tabla5[[#This Row],[FECHA FIRMA]]&lt;=Tabla5[[#This Row],[FECHA DE PLAZO MAXIMO DE ATENCION]],"SI","NO"))</f>
        <v>SI</v>
      </c>
      <c r="K13" s="271"/>
      <c r="L13" s="271" t="s">
        <v>24279</v>
      </c>
      <c r="M13" s="271" t="s">
        <v>24280</v>
      </c>
      <c r="N13" s="282" t="s">
        <v>24281</v>
      </c>
      <c r="O13" s="283" t="s">
        <v>24282</v>
      </c>
      <c r="P13" s="271" t="s">
        <v>14894</v>
      </c>
      <c r="Q13" s="271" t="s">
        <v>23</v>
      </c>
      <c r="R13" s="271" t="s">
        <v>21541</v>
      </c>
      <c r="S13" s="271" t="s">
        <v>21542</v>
      </c>
      <c r="T13" s="359">
        <v>5</v>
      </c>
      <c r="U13" s="271" t="s">
        <v>19118</v>
      </c>
      <c r="V13" s="271"/>
      <c r="W13" s="271"/>
      <c r="X13" s="271"/>
      <c r="Y13" s="271" t="s">
        <v>24283</v>
      </c>
      <c r="Z13" s="271"/>
      <c r="AA13" s="271" t="s">
        <v>21489</v>
      </c>
      <c r="AB13" s="271" t="s">
        <v>21489</v>
      </c>
      <c r="AC13" s="271"/>
      <c r="AD13" s="271"/>
      <c r="AE13" s="271"/>
      <c r="AF13" s="271"/>
      <c r="AG13" s="271"/>
      <c r="AH13" s="271"/>
      <c r="AI13" s="271"/>
      <c r="AJ13" s="271"/>
      <c r="AK13" s="271"/>
      <c r="AL13" s="271"/>
      <c r="AM13" s="271"/>
      <c r="AN13" s="271"/>
      <c r="AO13" s="271"/>
      <c r="AP13" s="286" t="s">
        <v>24284</v>
      </c>
      <c r="AQ13" s="281">
        <v>45301</v>
      </c>
    </row>
    <row r="14" spans="1:43" s="285" customFormat="1" ht="45" customHeight="1" x14ac:dyDescent="0.2">
      <c r="A14" s="292">
        <v>13</v>
      </c>
      <c r="B14" s="305" t="s">
        <v>24285</v>
      </c>
      <c r="C14" s="292" t="s">
        <v>24146</v>
      </c>
      <c r="D14" s="314">
        <v>45245</v>
      </c>
      <c r="E14" s="306" t="s">
        <v>11968</v>
      </c>
      <c r="F14" s="307">
        <v>45301</v>
      </c>
      <c r="G14" s="307">
        <v>45301</v>
      </c>
      <c r="H14" s="292" t="s">
        <v>20</v>
      </c>
      <c r="I14" s="347" t="s">
        <v>25205</v>
      </c>
      <c r="J14" s="294" t="str">
        <f>IF(H14="-","NO ES TUPA",IF(Tabla5[[#This Row],[FECHA FIRMA]]&lt;=Tabla5[[#This Row],[FECHA DE PLAZO MAXIMO DE ATENCION]],"SI","NO"))</f>
        <v>NO ES TUPA</v>
      </c>
      <c r="K14" s="271">
        <v>23352</v>
      </c>
      <c r="L14" s="271" t="str">
        <f>IFERROR(VLOOKUP(K14,[1]Hoja1!$B$2:$F$14234,2,FALSE),"")</f>
        <v>LOBO II</v>
      </c>
      <c r="M14" s="271" t="str">
        <f>IFERROR(VLOOKUP(K14,[1]Hoja1!$B$2:$F$14234,3,FALSE),"")</f>
        <v>PT-23352-CM</v>
      </c>
      <c r="N14" s="282" t="str">
        <f>IFERROR(VLOOKUP(K14,[1]Hoja1!$B$2:$F$14234,4,FALSE),"")</f>
        <v>PERICHE INGA FRIDA JIMENA</v>
      </c>
      <c r="O14" s="283" t="s">
        <v>24286</v>
      </c>
      <c r="P14" s="271" t="s">
        <v>14894</v>
      </c>
      <c r="Q14" s="271"/>
      <c r="R14" s="271"/>
      <c r="S14" s="271"/>
      <c r="T14" s="360"/>
      <c r="U14" s="271" t="s">
        <v>24196</v>
      </c>
      <c r="V14" s="271"/>
      <c r="W14" s="271"/>
      <c r="X14" s="271"/>
      <c r="Y14" s="271" t="s">
        <v>24287</v>
      </c>
      <c r="Z14" s="271"/>
      <c r="AA14" s="271" t="s">
        <v>21489</v>
      </c>
      <c r="AB14" s="271"/>
      <c r="AC14" s="271"/>
      <c r="AD14" s="271"/>
      <c r="AE14" s="271"/>
      <c r="AF14" s="271"/>
      <c r="AG14" s="271"/>
      <c r="AH14" s="271"/>
      <c r="AI14" s="271"/>
      <c r="AJ14" s="271"/>
      <c r="AK14" s="271"/>
      <c r="AL14" s="271"/>
      <c r="AM14" s="271"/>
      <c r="AN14" s="271"/>
      <c r="AO14" s="271"/>
      <c r="AP14" s="271" t="s">
        <v>24288</v>
      </c>
      <c r="AQ14" s="281">
        <v>45301</v>
      </c>
    </row>
    <row r="15" spans="1:43" s="285" customFormat="1" ht="45" customHeight="1" x14ac:dyDescent="0.2">
      <c r="A15" s="292">
        <v>14</v>
      </c>
      <c r="B15" s="305" t="s">
        <v>24289</v>
      </c>
      <c r="C15" s="292" t="s">
        <v>24290</v>
      </c>
      <c r="D15" s="314">
        <v>45162</v>
      </c>
      <c r="E15" s="306" t="s">
        <v>11968</v>
      </c>
      <c r="F15" s="307">
        <v>45302</v>
      </c>
      <c r="G15" s="307">
        <v>45302</v>
      </c>
      <c r="H15" s="314">
        <v>45174</v>
      </c>
      <c r="I15" s="345">
        <v>45173</v>
      </c>
      <c r="J15" s="294" t="str">
        <f>IF(H15="-","NO ES TUPA",IF(Tabla5[[#This Row],[FECHA FIRMA]]&lt;=Tabla5[[#This Row],[FECHA DE PLAZO MAXIMO DE ATENCION]],"SI","NO"))</f>
        <v>NO</v>
      </c>
      <c r="K15" s="271"/>
      <c r="L15" s="271" t="str">
        <f>IFERROR(VLOOKUP(K15,[1]Hoja1!$B$2:$F$14234,2,FALSE),"")</f>
        <v/>
      </c>
      <c r="M15" s="271" t="str">
        <f>IFERROR(VLOOKUP(K15,[1]Hoja1!$B$2:$F$14234,3,FALSE),"")</f>
        <v/>
      </c>
      <c r="N15" s="282" t="str">
        <f>IFERROR(VLOOKUP(K15,[1]Hoja1!$B$2:$F$14234,4,FALSE),"")</f>
        <v/>
      </c>
      <c r="O15" s="283" t="s">
        <v>24291</v>
      </c>
      <c r="P15" s="271" t="s">
        <v>15859</v>
      </c>
      <c r="Q15" s="271"/>
      <c r="R15" s="271"/>
      <c r="S15" s="271"/>
      <c r="T15" s="361">
        <v>7</v>
      </c>
      <c r="U15" s="271" t="s">
        <v>24194</v>
      </c>
      <c r="V15" s="271"/>
      <c r="W15" s="271"/>
      <c r="X15" s="271" t="s">
        <v>19419</v>
      </c>
      <c r="Y15" s="271" t="s">
        <v>24261</v>
      </c>
      <c r="Z15" s="271"/>
      <c r="AA15" s="271"/>
      <c r="AB15" s="271"/>
      <c r="AC15" s="271"/>
      <c r="AD15" s="271"/>
      <c r="AE15" s="271"/>
      <c r="AF15" s="271"/>
      <c r="AG15" s="271"/>
      <c r="AH15" s="271"/>
      <c r="AI15" s="271"/>
      <c r="AJ15" s="271"/>
      <c r="AK15" s="271"/>
      <c r="AL15" s="271"/>
      <c r="AM15" s="271"/>
      <c r="AN15" s="271"/>
      <c r="AO15" s="271"/>
      <c r="AP15" s="271" t="s">
        <v>24292</v>
      </c>
      <c r="AQ15" s="281">
        <v>45302</v>
      </c>
    </row>
    <row r="16" spans="1:43" s="285" customFormat="1" ht="45" customHeight="1" x14ac:dyDescent="0.2">
      <c r="A16" s="292">
        <v>15</v>
      </c>
      <c r="B16" s="305" t="s">
        <v>24293</v>
      </c>
      <c r="C16" s="292" t="s">
        <v>24294</v>
      </c>
      <c r="D16" s="314">
        <v>45237</v>
      </c>
      <c r="E16" s="306" t="s">
        <v>11968</v>
      </c>
      <c r="F16" s="307">
        <v>45302</v>
      </c>
      <c r="G16" s="307">
        <v>45302</v>
      </c>
      <c r="H16" s="292"/>
      <c r="I16" s="345">
        <v>45258</v>
      </c>
      <c r="J16" s="294" t="str">
        <f>IF(H16="-","NO ES TUPA",IF(Tabla5[[#This Row],[FECHA FIRMA]]&lt;=Tabla5[[#This Row],[FECHA DE PLAZO MAXIMO DE ATENCION]],"SI","NO"))</f>
        <v>NO</v>
      </c>
      <c r="K16" s="271"/>
      <c r="L16" s="271" t="str">
        <f>IFERROR(VLOOKUP(K16,[1]Hoja1!$B$2:$F$14234,2,FALSE),"")</f>
        <v/>
      </c>
      <c r="M16" s="271" t="str">
        <f>IFERROR(VLOOKUP(K16,[1]Hoja1!$B$2:$F$14234,3,FALSE),"")</f>
        <v/>
      </c>
      <c r="N16" s="282" t="str">
        <f>IFERROR(VLOOKUP(K16,[1]Hoja1!$B$2:$F$14234,4,FALSE),"")</f>
        <v/>
      </c>
      <c r="O16" s="283" t="s">
        <v>24295</v>
      </c>
      <c r="P16" s="271" t="s">
        <v>14894</v>
      </c>
      <c r="Q16" s="271"/>
      <c r="R16" s="271"/>
      <c r="S16" s="271"/>
      <c r="T16" s="361">
        <v>15</v>
      </c>
      <c r="U16" s="271" t="s">
        <v>24296</v>
      </c>
      <c r="V16" s="271"/>
      <c r="W16" s="271"/>
      <c r="X16" s="271"/>
      <c r="Y16" s="271" t="s">
        <v>24297</v>
      </c>
      <c r="Z16" s="271"/>
      <c r="AA16" s="271"/>
      <c r="AB16" s="271" t="s">
        <v>21489</v>
      </c>
      <c r="AC16" s="271"/>
      <c r="AD16" s="271"/>
      <c r="AE16" s="271"/>
      <c r="AF16" s="271"/>
      <c r="AG16" s="271"/>
      <c r="AH16" s="271"/>
      <c r="AI16" s="271"/>
      <c r="AJ16" s="271"/>
      <c r="AK16" s="271"/>
      <c r="AL16" s="271"/>
      <c r="AM16" s="271"/>
      <c r="AN16" s="271"/>
      <c r="AO16" s="271"/>
      <c r="AP16" s="271" t="s">
        <v>24298</v>
      </c>
      <c r="AQ16" s="281">
        <v>45302</v>
      </c>
    </row>
    <row r="17" spans="1:43" s="285" customFormat="1" ht="45" customHeight="1" x14ac:dyDescent="0.2">
      <c r="A17" s="292">
        <v>16</v>
      </c>
      <c r="B17" s="305" t="s">
        <v>24299</v>
      </c>
      <c r="C17" s="292" t="s">
        <v>24300</v>
      </c>
      <c r="D17" s="314">
        <v>45174</v>
      </c>
      <c r="E17" s="306" t="s">
        <v>11968</v>
      </c>
      <c r="F17" s="307">
        <v>45302</v>
      </c>
      <c r="G17" s="307">
        <v>45302</v>
      </c>
      <c r="H17" s="292"/>
      <c r="I17" s="345">
        <v>45195</v>
      </c>
      <c r="J17" s="294" t="str">
        <f>IF(H17="-","NO ES TUPA",IF(Tabla5[[#This Row],[FECHA FIRMA]]&lt;=Tabla5[[#This Row],[FECHA DE PLAZO MAXIMO DE ATENCION]],"SI","NO"))</f>
        <v>NO</v>
      </c>
      <c r="K17" s="271"/>
      <c r="L17" s="271" t="str">
        <f>IFERROR(VLOOKUP(K17,[1]Hoja1!$B$2:$F$14234,2,FALSE),"")</f>
        <v/>
      </c>
      <c r="M17" s="271" t="str">
        <f>IFERROR(VLOOKUP(K17,[1]Hoja1!$B$2:$F$14234,3,FALSE),"")</f>
        <v/>
      </c>
      <c r="N17" s="282" t="str">
        <f>IFERROR(VLOOKUP(K17,[1]Hoja1!$B$2:$F$14234,4,FALSE),"")</f>
        <v/>
      </c>
      <c r="O17" s="283" t="s">
        <v>24301</v>
      </c>
      <c r="P17" s="271" t="s">
        <v>14894</v>
      </c>
      <c r="Q17" s="271"/>
      <c r="R17" s="271"/>
      <c r="S17" s="271"/>
      <c r="T17" s="361">
        <v>15</v>
      </c>
      <c r="U17" s="271" t="s">
        <v>24296</v>
      </c>
      <c r="V17" s="271"/>
      <c r="W17" s="271"/>
      <c r="X17" s="271"/>
      <c r="Y17" s="271" t="s">
        <v>24302</v>
      </c>
      <c r="Z17" s="271"/>
      <c r="AA17" s="271"/>
      <c r="AB17" s="271" t="s">
        <v>21489</v>
      </c>
      <c r="AC17" s="271"/>
      <c r="AD17" s="271"/>
      <c r="AE17" s="271"/>
      <c r="AF17" s="271"/>
      <c r="AG17" s="271"/>
      <c r="AH17" s="271"/>
      <c r="AI17" s="271"/>
      <c r="AJ17" s="271"/>
      <c r="AK17" s="271"/>
      <c r="AL17" s="271"/>
      <c r="AM17" s="271"/>
      <c r="AN17" s="271"/>
      <c r="AO17" s="271"/>
      <c r="AP17" s="271" t="s">
        <v>24303</v>
      </c>
      <c r="AQ17" s="281">
        <v>45302</v>
      </c>
    </row>
    <row r="18" spans="1:43" s="285" customFormat="1" ht="45" customHeight="1" x14ac:dyDescent="0.2">
      <c r="A18" s="292">
        <v>17</v>
      </c>
      <c r="B18" s="305" t="s">
        <v>24304</v>
      </c>
      <c r="C18" s="292" t="s">
        <v>24305</v>
      </c>
      <c r="D18" s="314">
        <v>45264</v>
      </c>
      <c r="E18" s="306" t="s">
        <v>11968</v>
      </c>
      <c r="F18" s="307">
        <v>45302</v>
      </c>
      <c r="G18" s="307">
        <v>45302</v>
      </c>
      <c r="H18" s="307">
        <v>45280</v>
      </c>
      <c r="I18" s="346">
        <v>45271</v>
      </c>
      <c r="J18" s="294" t="str">
        <f>IF(H18="-","NO ES TUPA",IF(Tabla5[[#This Row],[FECHA FIRMA]]&lt;=Tabla5[[#This Row],[FECHA DE PLAZO MAXIMO DE ATENCION]],"SI","NO"))</f>
        <v>NO</v>
      </c>
      <c r="K18" s="271"/>
      <c r="L18" s="271" t="s">
        <v>24306</v>
      </c>
      <c r="M18" s="271" t="s">
        <v>24307</v>
      </c>
      <c r="N18" s="282" t="s">
        <v>24308</v>
      </c>
      <c r="O18" s="288" t="s">
        <v>24309</v>
      </c>
      <c r="P18" s="289" t="s">
        <v>14894</v>
      </c>
      <c r="Q18" s="289" t="s">
        <v>23</v>
      </c>
      <c r="R18" s="289" t="s">
        <v>21541</v>
      </c>
      <c r="S18" s="289" t="s">
        <v>21542</v>
      </c>
      <c r="T18" s="359">
        <v>5</v>
      </c>
      <c r="U18" s="289" t="s">
        <v>19118</v>
      </c>
      <c r="V18" s="271"/>
      <c r="W18" s="271"/>
      <c r="X18" s="271"/>
      <c r="Y18" s="271" t="s">
        <v>24310</v>
      </c>
      <c r="Z18" s="271"/>
      <c r="AA18" s="271" t="s">
        <v>21489</v>
      </c>
      <c r="AB18" s="271" t="s">
        <v>21489</v>
      </c>
      <c r="AC18" s="271"/>
      <c r="AD18" s="271"/>
      <c r="AE18" s="271"/>
      <c r="AF18" s="271"/>
      <c r="AG18" s="271"/>
      <c r="AH18" s="271"/>
      <c r="AI18" s="271"/>
      <c r="AJ18" s="271"/>
      <c r="AK18" s="271"/>
      <c r="AL18" s="271"/>
      <c r="AM18" s="271"/>
      <c r="AN18" s="271"/>
      <c r="AO18" s="271"/>
      <c r="AP18" s="271" t="s">
        <v>24311</v>
      </c>
      <c r="AQ18" s="281">
        <v>45302</v>
      </c>
    </row>
    <row r="19" spans="1:43" s="285" customFormat="1" ht="45" customHeight="1" x14ac:dyDescent="0.2">
      <c r="A19" s="292">
        <v>18</v>
      </c>
      <c r="B19" s="305" t="s">
        <v>24312</v>
      </c>
      <c r="C19" s="292" t="s">
        <v>24313</v>
      </c>
      <c r="D19" s="314">
        <v>45225</v>
      </c>
      <c r="E19" s="306" t="s">
        <v>11968</v>
      </c>
      <c r="F19" s="307">
        <v>45302</v>
      </c>
      <c r="G19" s="307">
        <v>45302</v>
      </c>
      <c r="H19" s="292"/>
      <c r="I19" s="345">
        <v>45226</v>
      </c>
      <c r="J19" s="294" t="str">
        <f>IF(H19="-","NO ES TUPA",IF(Tabla5[[#This Row],[FECHA FIRMA]]&lt;=Tabla5[[#This Row],[FECHA DE PLAZO MAXIMO DE ATENCION]],"SI","NO"))</f>
        <v>NO</v>
      </c>
      <c r="K19" s="271"/>
      <c r="L19" s="271" t="str">
        <f>IFERROR(VLOOKUP(K19,[1]Hoja1!$B$2:$F$14234,2,FALSE),"")</f>
        <v/>
      </c>
      <c r="M19" s="271" t="str">
        <f>IFERROR(VLOOKUP(K19,[1]Hoja1!$B$2:$F$14234,3,FALSE),"")</f>
        <v/>
      </c>
      <c r="N19" s="290" t="str">
        <f>IFERROR(VLOOKUP(K19,[1]Hoja1!$B$2:$F$14234,4,FALSE),"")</f>
        <v/>
      </c>
      <c r="O19" s="291" t="s">
        <v>24314</v>
      </c>
      <c r="P19" s="292" t="s">
        <v>15859</v>
      </c>
      <c r="Q19" s="292"/>
      <c r="R19" s="292"/>
      <c r="S19" s="292"/>
      <c r="T19" s="361">
        <v>1</v>
      </c>
      <c r="U19" s="293" t="s">
        <v>19129</v>
      </c>
      <c r="V19" s="294" t="s">
        <v>22807</v>
      </c>
      <c r="W19" s="271"/>
      <c r="X19" s="271"/>
      <c r="Y19" s="271" t="s">
        <v>24315</v>
      </c>
      <c r="Z19" s="271"/>
      <c r="AA19" s="271"/>
      <c r="AB19" s="271"/>
      <c r="AC19" s="271" t="s">
        <v>21489</v>
      </c>
      <c r="AD19" s="271"/>
      <c r="AE19" s="271" t="s">
        <v>21489</v>
      </c>
      <c r="AF19" s="271"/>
      <c r="AG19" s="271"/>
      <c r="AH19" s="271"/>
      <c r="AI19" s="271"/>
      <c r="AJ19" s="271"/>
      <c r="AK19" s="271"/>
      <c r="AL19" s="271"/>
      <c r="AM19" s="271"/>
      <c r="AN19" s="271"/>
      <c r="AO19" s="271"/>
      <c r="AP19" s="271" t="s">
        <v>24316</v>
      </c>
      <c r="AQ19" s="281">
        <v>45302</v>
      </c>
    </row>
    <row r="20" spans="1:43" s="285" customFormat="1" ht="45" customHeight="1" x14ac:dyDescent="0.2">
      <c r="A20" s="292">
        <v>19</v>
      </c>
      <c r="B20" s="305" t="s">
        <v>24317</v>
      </c>
      <c r="C20" s="292" t="s">
        <v>24318</v>
      </c>
      <c r="D20" s="314">
        <v>45302</v>
      </c>
      <c r="E20" s="306" t="s">
        <v>11968</v>
      </c>
      <c r="F20" s="307">
        <v>45302</v>
      </c>
      <c r="G20" s="307">
        <v>45302</v>
      </c>
      <c r="H20" s="292" t="s">
        <v>20</v>
      </c>
      <c r="I20" s="347" t="s">
        <v>25205</v>
      </c>
      <c r="J20" s="294" t="str">
        <f>IF(H20="-","NO ES TUPA",IF(Tabla5[[#This Row],[FECHA FIRMA]]&lt;=Tabla5[[#This Row],[FECHA DE PLAZO MAXIMO DE ATENCION]],"SI","NO"))</f>
        <v>NO ES TUPA</v>
      </c>
      <c r="K20" s="271"/>
      <c r="L20" s="271" t="s">
        <v>24279</v>
      </c>
      <c r="M20" s="271" t="s">
        <v>24280</v>
      </c>
      <c r="N20" s="282" t="s">
        <v>24281</v>
      </c>
      <c r="O20" s="291" t="s">
        <v>24319</v>
      </c>
      <c r="P20" s="292" t="s">
        <v>14894</v>
      </c>
      <c r="Q20" s="293" t="s">
        <v>23</v>
      </c>
      <c r="R20" s="293" t="s">
        <v>21541</v>
      </c>
      <c r="S20" s="293" t="s">
        <v>21542</v>
      </c>
      <c r="T20" s="360"/>
      <c r="U20" s="292" t="s">
        <v>24196</v>
      </c>
      <c r="V20" s="294"/>
      <c r="W20" s="271"/>
      <c r="X20" s="271"/>
      <c r="Y20" s="271" t="s">
        <v>24320</v>
      </c>
      <c r="Z20" s="271"/>
      <c r="AA20" s="271" t="s">
        <v>21489</v>
      </c>
      <c r="AB20" s="271"/>
      <c r="AC20" s="271"/>
      <c r="AD20" s="271"/>
      <c r="AE20" s="271"/>
      <c r="AF20" s="271"/>
      <c r="AG20" s="271"/>
      <c r="AH20" s="271"/>
      <c r="AI20" s="271"/>
      <c r="AJ20" s="271"/>
      <c r="AK20" s="271"/>
      <c r="AL20" s="271"/>
      <c r="AM20" s="271"/>
      <c r="AN20" s="271"/>
      <c r="AO20" s="271"/>
      <c r="AP20" s="271" t="s">
        <v>24321</v>
      </c>
      <c r="AQ20" s="281">
        <v>45302</v>
      </c>
    </row>
    <row r="21" spans="1:43" s="285" customFormat="1" ht="45" customHeight="1" x14ac:dyDescent="0.2">
      <c r="A21" s="292">
        <v>20</v>
      </c>
      <c r="B21" s="305" t="s">
        <v>24322</v>
      </c>
      <c r="C21" s="292" t="s">
        <v>24323</v>
      </c>
      <c r="D21" s="314">
        <v>45302</v>
      </c>
      <c r="E21" s="306" t="s">
        <v>11968</v>
      </c>
      <c r="F21" s="307">
        <v>45302</v>
      </c>
      <c r="G21" s="307">
        <v>45302</v>
      </c>
      <c r="H21" s="292" t="s">
        <v>20</v>
      </c>
      <c r="I21" s="347" t="s">
        <v>25205</v>
      </c>
      <c r="J21" s="294" t="str">
        <f>IF(H21="-","NO ES TUPA",IF(Tabla5[[#This Row],[FECHA FIRMA]]&lt;=Tabla5[[#This Row],[FECHA DE PLAZO MAXIMO DE ATENCION]],"SI","NO"))</f>
        <v>NO ES TUPA</v>
      </c>
      <c r="K21" s="271"/>
      <c r="L21" s="271" t="s">
        <v>24272</v>
      </c>
      <c r="M21" s="271" t="s">
        <v>24273</v>
      </c>
      <c r="N21" s="282" t="s">
        <v>3604</v>
      </c>
      <c r="O21" s="291" t="s">
        <v>24324</v>
      </c>
      <c r="P21" s="292" t="s">
        <v>14894</v>
      </c>
      <c r="Q21" s="293" t="s">
        <v>23</v>
      </c>
      <c r="R21" s="293" t="s">
        <v>21541</v>
      </c>
      <c r="S21" s="293" t="s">
        <v>21542</v>
      </c>
      <c r="T21" s="360"/>
      <c r="U21" s="292" t="s">
        <v>24196</v>
      </c>
      <c r="V21" s="294"/>
      <c r="W21" s="271"/>
      <c r="X21" s="271"/>
      <c r="Y21" s="271" t="s">
        <v>24325</v>
      </c>
      <c r="Z21" s="271"/>
      <c r="AA21" s="271" t="s">
        <v>21489</v>
      </c>
      <c r="AB21" s="271"/>
      <c r="AC21" s="271"/>
      <c r="AD21" s="271"/>
      <c r="AE21" s="271"/>
      <c r="AF21" s="271"/>
      <c r="AG21" s="271"/>
      <c r="AH21" s="271"/>
      <c r="AI21" s="271"/>
      <c r="AJ21" s="271"/>
      <c r="AK21" s="271"/>
      <c r="AL21" s="271"/>
      <c r="AM21" s="271"/>
      <c r="AN21" s="271"/>
      <c r="AO21" s="271"/>
      <c r="AP21" s="271" t="s">
        <v>24326</v>
      </c>
      <c r="AQ21" s="281">
        <v>45302</v>
      </c>
    </row>
    <row r="22" spans="1:43" s="285" customFormat="1" ht="45" customHeight="1" x14ac:dyDescent="0.2">
      <c r="A22" s="292">
        <v>21</v>
      </c>
      <c r="B22" s="305" t="s">
        <v>24327</v>
      </c>
      <c r="C22" s="292" t="s">
        <v>24328</v>
      </c>
      <c r="D22" s="314">
        <v>45282</v>
      </c>
      <c r="E22" s="306" t="s">
        <v>11968</v>
      </c>
      <c r="F22" s="307">
        <v>45303</v>
      </c>
      <c r="G22" s="307">
        <v>45303</v>
      </c>
      <c r="H22" s="307">
        <v>45295</v>
      </c>
      <c r="I22" s="346">
        <v>45289</v>
      </c>
      <c r="J22" s="294" t="str">
        <f>IF(H22="-","NO ES TUPA",IF(Tabla5[[#This Row],[FECHA FIRMA]]&lt;=Tabla5[[#This Row],[FECHA DE PLAZO MAXIMO DE ATENCION]],"SI","NO"))</f>
        <v>NO</v>
      </c>
      <c r="K22" s="271"/>
      <c r="L22" s="271" t="s">
        <v>24329</v>
      </c>
      <c r="M22" s="271" t="s">
        <v>24330</v>
      </c>
      <c r="N22" s="282" t="s">
        <v>24331</v>
      </c>
      <c r="O22" s="295" t="s">
        <v>24332</v>
      </c>
      <c r="P22" s="280" t="s">
        <v>14894</v>
      </c>
      <c r="Q22" s="280" t="s">
        <v>23</v>
      </c>
      <c r="R22" s="280" t="s">
        <v>21541</v>
      </c>
      <c r="S22" s="280" t="s">
        <v>21542</v>
      </c>
      <c r="T22" s="359">
        <v>5</v>
      </c>
      <c r="U22" s="280" t="s">
        <v>19118</v>
      </c>
      <c r="V22" s="271"/>
      <c r="W22" s="271"/>
      <c r="X22" s="271"/>
      <c r="Y22" s="271" t="s">
        <v>24333</v>
      </c>
      <c r="Z22" s="271"/>
      <c r="AA22" s="271" t="s">
        <v>21489</v>
      </c>
      <c r="AB22" s="271" t="s">
        <v>21489</v>
      </c>
      <c r="AC22" s="271"/>
      <c r="AD22" s="271"/>
      <c r="AE22" s="271"/>
      <c r="AF22" s="271"/>
      <c r="AG22" s="271"/>
      <c r="AH22" s="271"/>
      <c r="AI22" s="271"/>
      <c r="AJ22" s="271"/>
      <c r="AK22" s="271"/>
      <c r="AL22" s="271"/>
      <c r="AM22" s="271"/>
      <c r="AN22" s="271"/>
      <c r="AO22" s="271"/>
      <c r="AP22" s="271" t="s">
        <v>24334</v>
      </c>
      <c r="AQ22" s="281">
        <v>45303</v>
      </c>
    </row>
    <row r="23" spans="1:43" s="285" customFormat="1" ht="45" customHeight="1" x14ac:dyDescent="0.2">
      <c r="A23" s="292">
        <v>22</v>
      </c>
      <c r="B23" s="305" t="s">
        <v>24335</v>
      </c>
      <c r="C23" s="292" t="s">
        <v>24336</v>
      </c>
      <c r="D23" s="314">
        <v>45148</v>
      </c>
      <c r="E23" s="306" t="s">
        <v>11968</v>
      </c>
      <c r="F23" s="307">
        <v>45303</v>
      </c>
      <c r="G23" s="307">
        <v>45303</v>
      </c>
      <c r="H23" s="292"/>
      <c r="I23" s="345">
        <v>45169</v>
      </c>
      <c r="J23" s="294" t="str">
        <f>IF(H23="-","NO ES TUPA",IF(Tabla5[[#This Row],[FECHA FIRMA]]&lt;=Tabla5[[#This Row],[FECHA DE PLAZO MAXIMO DE ATENCION]],"SI","NO"))</f>
        <v>NO</v>
      </c>
      <c r="K23" s="271"/>
      <c r="L23" s="271" t="str">
        <f>IFERROR(VLOOKUP(K23,[1]Hoja1!$B$2:$F$14234,2,FALSE),"")</f>
        <v/>
      </c>
      <c r="M23" s="271" t="str">
        <f>IFERROR(VLOOKUP(K23,[1]Hoja1!$B$2:$F$14234,3,FALSE),"")</f>
        <v/>
      </c>
      <c r="N23" s="282" t="str">
        <f>IFERROR(VLOOKUP(K23,[1]Hoja1!$B$2:$F$14234,4,FALSE),"")</f>
        <v/>
      </c>
      <c r="O23" s="283" t="s">
        <v>24337</v>
      </c>
      <c r="P23" s="271" t="s">
        <v>14894</v>
      </c>
      <c r="Q23" s="271"/>
      <c r="R23" s="271"/>
      <c r="S23" s="271"/>
      <c r="T23" s="361">
        <v>15</v>
      </c>
      <c r="U23" s="271" t="s">
        <v>24296</v>
      </c>
      <c r="V23" s="271"/>
      <c r="W23" s="271"/>
      <c r="X23" s="271"/>
      <c r="Y23" s="271" t="s">
        <v>24338</v>
      </c>
      <c r="Z23" s="271"/>
      <c r="AA23" s="271"/>
      <c r="AB23" s="271" t="s">
        <v>21489</v>
      </c>
      <c r="AC23" s="271"/>
      <c r="AD23" s="271"/>
      <c r="AE23" s="271"/>
      <c r="AF23" s="271"/>
      <c r="AG23" s="271"/>
      <c r="AH23" s="271"/>
      <c r="AI23" s="271"/>
      <c r="AJ23" s="271"/>
      <c r="AK23" s="271"/>
      <c r="AL23" s="271"/>
      <c r="AM23" s="271"/>
      <c r="AN23" s="271"/>
      <c r="AO23" s="271"/>
      <c r="AP23" s="271" t="s">
        <v>24339</v>
      </c>
      <c r="AQ23" s="281">
        <v>45303</v>
      </c>
    </row>
    <row r="24" spans="1:43" s="296" customFormat="1" ht="45" customHeight="1" x14ac:dyDescent="0.2">
      <c r="A24" s="292">
        <v>23</v>
      </c>
      <c r="B24" s="305" t="s">
        <v>24340</v>
      </c>
      <c r="C24" s="292" t="s">
        <v>24341</v>
      </c>
      <c r="D24" s="314">
        <v>45154</v>
      </c>
      <c r="E24" s="306" t="s">
        <v>11968</v>
      </c>
      <c r="F24" s="307">
        <v>45303</v>
      </c>
      <c r="G24" s="307">
        <v>45303</v>
      </c>
      <c r="H24" s="292"/>
      <c r="I24" s="345">
        <v>45175</v>
      </c>
      <c r="J24" s="294" t="str">
        <f>IF(H24="-","NO ES TUPA",IF(Tabla5[[#This Row],[FECHA FIRMA]]&lt;=Tabla5[[#This Row],[FECHA DE PLAZO MAXIMO DE ATENCION]],"SI","NO"))</f>
        <v>NO</v>
      </c>
      <c r="K24" s="271"/>
      <c r="L24" s="271" t="str">
        <f>IFERROR(VLOOKUP(K24,[1]Hoja1!$B$2:$F$14234,2,FALSE),"")</f>
        <v/>
      </c>
      <c r="M24" s="271" t="str">
        <f>IFERROR(VLOOKUP(K24,[1]Hoja1!$B$2:$F$14234,3,FALSE),"")</f>
        <v/>
      </c>
      <c r="N24" s="282" t="str">
        <f>IFERROR(VLOOKUP(K24,[1]Hoja1!$B$2:$F$14234,4,FALSE),"")</f>
        <v/>
      </c>
      <c r="O24" s="288" t="s">
        <v>24342</v>
      </c>
      <c r="P24" s="289" t="s">
        <v>14894</v>
      </c>
      <c r="Q24" s="289"/>
      <c r="R24" s="289"/>
      <c r="S24" s="289"/>
      <c r="T24" s="361">
        <v>15</v>
      </c>
      <c r="U24" s="271" t="s">
        <v>24296</v>
      </c>
      <c r="V24" s="271"/>
      <c r="W24" s="271"/>
      <c r="X24" s="271"/>
      <c r="Y24" s="271" t="s">
        <v>24343</v>
      </c>
      <c r="Z24" s="271"/>
      <c r="AA24" s="271"/>
      <c r="AB24" s="271" t="s">
        <v>21489</v>
      </c>
      <c r="AC24" s="271"/>
      <c r="AD24" s="271"/>
      <c r="AE24" s="271"/>
      <c r="AF24" s="271"/>
      <c r="AG24" s="271"/>
      <c r="AH24" s="271"/>
      <c r="AI24" s="271"/>
      <c r="AJ24" s="271"/>
      <c r="AK24" s="271"/>
      <c r="AL24" s="271"/>
      <c r="AM24" s="271"/>
      <c r="AN24" s="271"/>
      <c r="AO24" s="271"/>
      <c r="AP24" s="271" t="s">
        <v>24344</v>
      </c>
      <c r="AQ24" s="281">
        <v>45303</v>
      </c>
    </row>
    <row r="25" spans="1:43" s="285" customFormat="1" ht="45" customHeight="1" x14ac:dyDescent="0.2">
      <c r="A25" s="292">
        <v>24</v>
      </c>
      <c r="B25" s="305" t="s">
        <v>24345</v>
      </c>
      <c r="C25" s="292" t="s">
        <v>24346</v>
      </c>
      <c r="D25" s="314">
        <v>45287</v>
      </c>
      <c r="E25" s="306" t="s">
        <v>11968</v>
      </c>
      <c r="F25" s="307">
        <v>45306</v>
      </c>
      <c r="G25" s="307">
        <v>45306</v>
      </c>
      <c r="H25" s="307">
        <v>44931</v>
      </c>
      <c r="I25" s="346">
        <v>45294</v>
      </c>
      <c r="J25" s="294" t="str">
        <f>IF(H25="-","NO ES TUPA",IF(Tabla5[[#This Row],[FECHA FIRMA]]&lt;=Tabla5[[#This Row],[FECHA DE PLAZO MAXIMO DE ATENCION]],"SI","NO"))</f>
        <v>NO</v>
      </c>
      <c r="K25" s="271"/>
      <c r="L25" s="271" t="s">
        <v>24347</v>
      </c>
      <c r="M25" s="271" t="s">
        <v>24348</v>
      </c>
      <c r="N25" s="290" t="s">
        <v>24349</v>
      </c>
      <c r="O25" s="291" t="s">
        <v>24350</v>
      </c>
      <c r="P25" s="292" t="s">
        <v>14894</v>
      </c>
      <c r="Q25" s="292" t="s">
        <v>23</v>
      </c>
      <c r="R25" s="292" t="s">
        <v>21541</v>
      </c>
      <c r="S25" s="292" t="s">
        <v>21542</v>
      </c>
      <c r="T25" s="359">
        <v>5</v>
      </c>
      <c r="U25" s="292" t="s">
        <v>19118</v>
      </c>
      <c r="V25" s="294"/>
      <c r="W25" s="271"/>
      <c r="X25" s="271"/>
      <c r="Y25" s="271" t="s">
        <v>24351</v>
      </c>
      <c r="Z25" s="271"/>
      <c r="AA25" s="271" t="s">
        <v>21489</v>
      </c>
      <c r="AB25" s="271" t="s">
        <v>21489</v>
      </c>
      <c r="AC25" s="271"/>
      <c r="AD25" s="271"/>
      <c r="AE25" s="271"/>
      <c r="AF25" s="271"/>
      <c r="AG25" s="271"/>
      <c r="AH25" s="271"/>
      <c r="AI25" s="271"/>
      <c r="AJ25" s="271"/>
      <c r="AK25" s="271"/>
      <c r="AL25" s="271"/>
      <c r="AM25" s="271"/>
      <c r="AN25" s="271"/>
      <c r="AO25" s="271"/>
      <c r="AP25" s="271" t="s">
        <v>24352</v>
      </c>
      <c r="AQ25" s="281">
        <v>45306</v>
      </c>
    </row>
    <row r="26" spans="1:43" s="285" customFormat="1" ht="45" customHeight="1" x14ac:dyDescent="0.2">
      <c r="A26" s="292">
        <v>25</v>
      </c>
      <c r="B26" s="305" t="s">
        <v>24353</v>
      </c>
      <c r="C26" s="292" t="s">
        <v>24354</v>
      </c>
      <c r="D26" s="314">
        <v>45295</v>
      </c>
      <c r="E26" s="306" t="s">
        <v>11968</v>
      </c>
      <c r="F26" s="307">
        <v>45307</v>
      </c>
      <c r="G26" s="307">
        <v>45307</v>
      </c>
      <c r="H26" s="307">
        <v>45302</v>
      </c>
      <c r="I26" s="346">
        <v>45302</v>
      </c>
      <c r="J26" s="294" t="str">
        <f>IF(H26="-","NO ES TUPA",IF(Tabla5[[#This Row],[FECHA FIRMA]]&lt;=Tabla5[[#This Row],[FECHA DE PLAZO MAXIMO DE ATENCION]],"SI","NO"))</f>
        <v>NO</v>
      </c>
      <c r="K26" s="271"/>
      <c r="L26" s="271" t="s">
        <v>24355</v>
      </c>
      <c r="M26" s="271" t="s">
        <v>24356</v>
      </c>
      <c r="N26" s="282" t="s">
        <v>24357</v>
      </c>
      <c r="O26" s="297" t="s">
        <v>24358</v>
      </c>
      <c r="P26" s="298" t="s">
        <v>14894</v>
      </c>
      <c r="Q26" s="298" t="s">
        <v>23</v>
      </c>
      <c r="R26" s="298" t="s">
        <v>21541</v>
      </c>
      <c r="S26" s="298" t="s">
        <v>21542</v>
      </c>
      <c r="T26" s="359">
        <v>5</v>
      </c>
      <c r="U26" s="298" t="s">
        <v>19118</v>
      </c>
      <c r="V26" s="271"/>
      <c r="W26" s="271"/>
      <c r="X26" s="271"/>
      <c r="Y26" s="271" t="s">
        <v>24359</v>
      </c>
      <c r="Z26" s="271"/>
      <c r="AA26" s="271" t="s">
        <v>21489</v>
      </c>
      <c r="AB26" s="271" t="s">
        <v>21489</v>
      </c>
      <c r="AC26" s="271"/>
      <c r="AD26" s="271"/>
      <c r="AE26" s="271"/>
      <c r="AF26" s="271"/>
      <c r="AG26" s="271"/>
      <c r="AH26" s="271"/>
      <c r="AI26" s="271"/>
      <c r="AJ26" s="271"/>
      <c r="AK26" s="271"/>
      <c r="AL26" s="271"/>
      <c r="AM26" s="271"/>
      <c r="AN26" s="271"/>
      <c r="AO26" s="271"/>
      <c r="AP26" s="271" t="s">
        <v>24360</v>
      </c>
      <c r="AQ26" s="281">
        <v>45307</v>
      </c>
    </row>
    <row r="27" spans="1:43" s="296" customFormat="1" ht="45" customHeight="1" x14ac:dyDescent="0.2">
      <c r="A27" s="292">
        <v>26</v>
      </c>
      <c r="B27" s="305" t="s">
        <v>24361</v>
      </c>
      <c r="C27" s="292" t="s">
        <v>24362</v>
      </c>
      <c r="D27" s="314">
        <v>41649</v>
      </c>
      <c r="E27" s="306" t="s">
        <v>11968</v>
      </c>
      <c r="F27" s="307">
        <v>45307</v>
      </c>
      <c r="G27" s="307">
        <v>45307</v>
      </c>
      <c r="H27" s="307">
        <v>45308</v>
      </c>
      <c r="I27" s="346">
        <v>41656</v>
      </c>
      <c r="J27" s="294" t="str">
        <f>IF(H27="-","NO ES TUPA",IF(Tabla5[[#This Row],[FECHA FIRMA]]&lt;=Tabla5[[#This Row],[FECHA DE PLAZO MAXIMO DE ATENCION]],"SI","NO"))</f>
        <v>SI</v>
      </c>
      <c r="K27" s="271"/>
      <c r="L27" s="271" t="s">
        <v>24363</v>
      </c>
      <c r="M27" s="271" t="s">
        <v>24364</v>
      </c>
      <c r="N27" s="290" t="s">
        <v>24365</v>
      </c>
      <c r="O27" s="291" t="s">
        <v>24366</v>
      </c>
      <c r="P27" s="292" t="s">
        <v>14894</v>
      </c>
      <c r="Q27" s="292" t="s">
        <v>23</v>
      </c>
      <c r="R27" s="292" t="s">
        <v>21541</v>
      </c>
      <c r="S27" s="292" t="s">
        <v>21542</v>
      </c>
      <c r="T27" s="359">
        <v>5</v>
      </c>
      <c r="U27" s="292" t="s">
        <v>19118</v>
      </c>
      <c r="V27" s="294"/>
      <c r="W27" s="271"/>
      <c r="X27" s="271"/>
      <c r="Y27" s="271" t="s">
        <v>24367</v>
      </c>
      <c r="Z27" s="271"/>
      <c r="AA27" s="271" t="s">
        <v>21489</v>
      </c>
      <c r="AB27" s="271" t="s">
        <v>21489</v>
      </c>
      <c r="AC27" s="271"/>
      <c r="AD27" s="271"/>
      <c r="AE27" s="271"/>
      <c r="AF27" s="271"/>
      <c r="AG27" s="271"/>
      <c r="AH27" s="271"/>
      <c r="AI27" s="271"/>
      <c r="AJ27" s="271"/>
      <c r="AK27" s="271"/>
      <c r="AL27" s="271"/>
      <c r="AM27" s="271"/>
      <c r="AN27" s="271"/>
      <c r="AO27" s="271"/>
      <c r="AP27" s="271" t="s">
        <v>24368</v>
      </c>
      <c r="AQ27" s="281">
        <v>45307</v>
      </c>
    </row>
    <row r="28" spans="1:43" s="285" customFormat="1" ht="45" customHeight="1" x14ac:dyDescent="0.2">
      <c r="A28" s="292">
        <v>27</v>
      </c>
      <c r="B28" s="305" t="s">
        <v>24369</v>
      </c>
      <c r="C28" s="292" t="s">
        <v>24370</v>
      </c>
      <c r="D28" s="314">
        <v>45147</v>
      </c>
      <c r="E28" s="306" t="s">
        <v>11968</v>
      </c>
      <c r="F28" s="307">
        <v>45307</v>
      </c>
      <c r="G28" s="307">
        <v>45307</v>
      </c>
      <c r="H28" s="292"/>
      <c r="I28" s="345">
        <v>45168</v>
      </c>
      <c r="J28" s="294" t="str">
        <f>IF(H28="-","NO ES TUPA",IF(Tabla5[[#This Row],[FECHA FIRMA]]&lt;=Tabla5[[#This Row],[FECHA DE PLAZO MAXIMO DE ATENCION]],"SI","NO"))</f>
        <v>NO</v>
      </c>
      <c r="K28" s="271"/>
      <c r="L28" s="271" t="str">
        <f>IFERROR(VLOOKUP(K28,[1]Hoja1!$B$2:$F$14234,2,FALSE),"")</f>
        <v/>
      </c>
      <c r="M28" s="271" t="str">
        <f>IFERROR(VLOOKUP(K28,[1]Hoja1!$B$2:$F$14234,3,FALSE),"")</f>
        <v/>
      </c>
      <c r="N28" s="282" t="str">
        <f>IFERROR(VLOOKUP(K28,[1]Hoja1!$B$2:$F$14234,4,FALSE),"")</f>
        <v/>
      </c>
      <c r="O28" s="295" t="s">
        <v>24371</v>
      </c>
      <c r="P28" s="280" t="s">
        <v>14894</v>
      </c>
      <c r="Q28" s="280"/>
      <c r="R28" s="280"/>
      <c r="S28" s="280"/>
      <c r="T28" s="361">
        <v>15</v>
      </c>
      <c r="U28" s="271" t="s">
        <v>24296</v>
      </c>
      <c r="V28" s="271"/>
      <c r="W28" s="271"/>
      <c r="X28" s="271"/>
      <c r="Y28" s="271" t="s">
        <v>24372</v>
      </c>
      <c r="Z28" s="271"/>
      <c r="AA28" s="271"/>
      <c r="AB28" s="271" t="s">
        <v>21489</v>
      </c>
      <c r="AC28" s="271"/>
      <c r="AD28" s="271"/>
      <c r="AE28" s="271"/>
      <c r="AF28" s="271"/>
      <c r="AG28" s="271"/>
      <c r="AH28" s="271"/>
      <c r="AI28" s="271"/>
      <c r="AJ28" s="271"/>
      <c r="AK28" s="271"/>
      <c r="AL28" s="271"/>
      <c r="AM28" s="271"/>
      <c r="AN28" s="271"/>
      <c r="AO28" s="271"/>
      <c r="AP28" s="271" t="s">
        <v>24373</v>
      </c>
      <c r="AQ28" s="281">
        <v>45308</v>
      </c>
    </row>
    <row r="29" spans="1:43" s="285" customFormat="1" ht="45" customHeight="1" x14ac:dyDescent="0.2">
      <c r="A29" s="292">
        <v>28</v>
      </c>
      <c r="B29" s="305" t="s">
        <v>24374</v>
      </c>
      <c r="C29" s="292" t="s">
        <v>24375</v>
      </c>
      <c r="D29" s="314">
        <v>45141</v>
      </c>
      <c r="E29" s="306" t="s">
        <v>11968</v>
      </c>
      <c r="F29" s="307">
        <v>45307</v>
      </c>
      <c r="G29" s="307">
        <v>45307</v>
      </c>
      <c r="H29" s="292"/>
      <c r="I29" s="345">
        <v>45162</v>
      </c>
      <c r="J29" s="294" t="str">
        <f>IF(H29="-","NO ES TUPA",IF(Tabla5[[#This Row],[FECHA FIRMA]]&lt;=Tabla5[[#This Row],[FECHA DE PLAZO MAXIMO DE ATENCION]],"SI","NO"))</f>
        <v>NO</v>
      </c>
      <c r="K29" s="271"/>
      <c r="L29" s="271" t="str">
        <f>IFERROR(VLOOKUP(K29,[1]Hoja1!$B$2:$F$14234,2,FALSE),"")</f>
        <v/>
      </c>
      <c r="M29" s="271" t="str">
        <f>IFERROR(VLOOKUP(K29,[1]Hoja1!$B$2:$F$14234,3,FALSE),"")</f>
        <v/>
      </c>
      <c r="N29" s="282" t="str">
        <f>IFERROR(VLOOKUP(K29,[1]Hoja1!$B$2:$F$14234,4,FALSE),"")</f>
        <v/>
      </c>
      <c r="O29" s="283" t="s">
        <v>24376</v>
      </c>
      <c r="P29" s="271" t="s">
        <v>14894</v>
      </c>
      <c r="Q29" s="271"/>
      <c r="R29" s="271"/>
      <c r="S29" s="271"/>
      <c r="T29" s="361">
        <v>15</v>
      </c>
      <c r="U29" s="271" t="s">
        <v>24296</v>
      </c>
      <c r="V29" s="271"/>
      <c r="W29" s="271"/>
      <c r="X29" s="271"/>
      <c r="Y29" s="271" t="s">
        <v>24377</v>
      </c>
      <c r="Z29" s="271"/>
      <c r="AA29" s="271"/>
      <c r="AB29" s="271" t="s">
        <v>21489</v>
      </c>
      <c r="AC29" s="271"/>
      <c r="AD29" s="271"/>
      <c r="AE29" s="271"/>
      <c r="AF29" s="271"/>
      <c r="AG29" s="271"/>
      <c r="AH29" s="271"/>
      <c r="AI29" s="271"/>
      <c r="AJ29" s="271"/>
      <c r="AK29" s="271"/>
      <c r="AL29" s="271"/>
      <c r="AM29" s="271"/>
      <c r="AN29" s="271"/>
      <c r="AO29" s="271"/>
      <c r="AP29" s="271" t="s">
        <v>24378</v>
      </c>
      <c r="AQ29" s="281">
        <v>45308</v>
      </c>
    </row>
    <row r="30" spans="1:43" s="285" customFormat="1" ht="45" customHeight="1" x14ac:dyDescent="0.2">
      <c r="A30" s="292">
        <v>29</v>
      </c>
      <c r="B30" s="305" t="s">
        <v>24379</v>
      </c>
      <c r="C30" s="292" t="s">
        <v>24380</v>
      </c>
      <c r="D30" s="314">
        <v>45295</v>
      </c>
      <c r="E30" s="306" t="s">
        <v>11968</v>
      </c>
      <c r="F30" s="307">
        <v>45308</v>
      </c>
      <c r="G30" s="307">
        <v>45308</v>
      </c>
      <c r="H30" s="307">
        <v>45302</v>
      </c>
      <c r="I30" s="346">
        <v>45302</v>
      </c>
      <c r="J30" s="294" t="str">
        <f>IF(H30="-","NO ES TUPA",IF(Tabla5[[#This Row],[FECHA FIRMA]]&lt;=Tabla5[[#This Row],[FECHA DE PLAZO MAXIMO DE ATENCION]],"SI","NO"))</f>
        <v>NO</v>
      </c>
      <c r="K30" s="271"/>
      <c r="L30" s="271" t="s">
        <v>24381</v>
      </c>
      <c r="M30" s="271" t="s">
        <v>24382</v>
      </c>
      <c r="N30" s="282" t="s">
        <v>24357</v>
      </c>
      <c r="O30" s="283" t="s">
        <v>24383</v>
      </c>
      <c r="P30" s="271" t="s">
        <v>14894</v>
      </c>
      <c r="Q30" s="271" t="s">
        <v>23</v>
      </c>
      <c r="R30" s="271" t="s">
        <v>21541</v>
      </c>
      <c r="S30" s="271" t="s">
        <v>21542</v>
      </c>
      <c r="T30" s="359">
        <v>5</v>
      </c>
      <c r="U30" s="271" t="s">
        <v>19118</v>
      </c>
      <c r="V30" s="271"/>
      <c r="W30" s="271"/>
      <c r="X30" s="271"/>
      <c r="Y30" s="271" t="s">
        <v>24384</v>
      </c>
      <c r="Z30" s="271"/>
      <c r="AA30" s="271" t="s">
        <v>21489</v>
      </c>
      <c r="AB30" s="271" t="s">
        <v>21489</v>
      </c>
      <c r="AC30" s="271"/>
      <c r="AD30" s="271"/>
      <c r="AE30" s="271"/>
      <c r="AF30" s="271"/>
      <c r="AG30" s="271"/>
      <c r="AH30" s="271"/>
      <c r="AI30" s="271"/>
      <c r="AJ30" s="271"/>
      <c r="AK30" s="271"/>
      <c r="AL30" s="271"/>
      <c r="AM30" s="271"/>
      <c r="AN30" s="271"/>
      <c r="AO30" s="271"/>
      <c r="AP30" s="271" t="s">
        <v>24385</v>
      </c>
      <c r="AQ30" s="281">
        <v>45308</v>
      </c>
    </row>
    <row r="31" spans="1:43" s="285" customFormat="1" ht="45" customHeight="1" x14ac:dyDescent="0.2">
      <c r="A31" s="292">
        <v>30</v>
      </c>
      <c r="B31" s="305" t="s">
        <v>24386</v>
      </c>
      <c r="C31" s="292" t="s">
        <v>24387</v>
      </c>
      <c r="D31" s="314">
        <v>45259</v>
      </c>
      <c r="E31" s="306" t="s">
        <v>11968</v>
      </c>
      <c r="F31" s="307">
        <v>45308</v>
      </c>
      <c r="G31" s="307">
        <v>45308</v>
      </c>
      <c r="H31" s="292" t="s">
        <v>20</v>
      </c>
      <c r="I31" s="347" t="s">
        <v>25205</v>
      </c>
      <c r="J31" s="294" t="str">
        <f>IF(H31="-","NO ES TUPA",IF(Tabla5[[#This Row],[FECHA FIRMA]]&lt;=Tabla5[[#This Row],[FECHA DE PLAZO MAXIMO DE ATENCION]],"SI","NO"))</f>
        <v>NO ES TUPA</v>
      </c>
      <c r="K31" s="271">
        <v>36422</v>
      </c>
      <c r="L31" s="271" t="str">
        <f>IFERROR(VLOOKUP(K31,[1]Hoja1!$B$2:$F$14234,2,FALSE),"")</f>
        <v>MALAGA 1</v>
      </c>
      <c r="M31" s="271" t="str">
        <f>IFERROR(VLOOKUP(K31,[1]Hoja1!$B$2:$F$14234,3,FALSE),"")</f>
        <v>CO-36422-PM</v>
      </c>
      <c r="N31" s="271" t="str">
        <f>IFERROR(VLOOKUP(K31,[1]Hoja1!$B$2:$F$14234,4,FALSE),"")</f>
        <v>PESQUERA MAJAT S.A.C.</v>
      </c>
      <c r="O31" s="283" t="s">
        <v>24388</v>
      </c>
      <c r="P31" s="299" t="s">
        <v>14894</v>
      </c>
      <c r="Q31" s="271"/>
      <c r="R31" s="271"/>
      <c r="S31" s="271"/>
      <c r="T31" s="360"/>
      <c r="U31" s="271" t="s">
        <v>24196</v>
      </c>
      <c r="V31" s="271"/>
      <c r="W31" s="271"/>
      <c r="X31" s="271"/>
      <c r="Y31" s="271" t="s">
        <v>24389</v>
      </c>
      <c r="Z31" s="271" t="s">
        <v>24222</v>
      </c>
      <c r="AA31" s="271" t="s">
        <v>21489</v>
      </c>
      <c r="AB31" s="271"/>
      <c r="AC31" s="271"/>
      <c r="AD31" s="271"/>
      <c r="AE31" s="271"/>
      <c r="AF31" s="271"/>
      <c r="AG31" s="271"/>
      <c r="AH31" s="271"/>
      <c r="AI31" s="271"/>
      <c r="AJ31" s="271"/>
      <c r="AK31" s="271"/>
      <c r="AL31" s="271"/>
      <c r="AM31" s="271"/>
      <c r="AN31" s="271"/>
      <c r="AO31" s="271"/>
      <c r="AP31" s="271" t="s">
        <v>24390</v>
      </c>
      <c r="AQ31" s="281">
        <v>45308</v>
      </c>
    </row>
    <row r="32" spans="1:43" s="285" customFormat="1" ht="45" customHeight="1" x14ac:dyDescent="0.2">
      <c r="A32" s="292">
        <v>31</v>
      </c>
      <c r="B32" s="305" t="s">
        <v>24391</v>
      </c>
      <c r="C32" s="292" t="s">
        <v>24392</v>
      </c>
      <c r="D32" s="314">
        <v>45294</v>
      </c>
      <c r="E32" s="306" t="s">
        <v>11968</v>
      </c>
      <c r="F32" s="307">
        <v>45308</v>
      </c>
      <c r="G32" s="307">
        <v>45308</v>
      </c>
      <c r="H32" s="307">
        <v>45301</v>
      </c>
      <c r="I32" s="346">
        <v>45301</v>
      </c>
      <c r="J32" s="294" t="str">
        <f>IF(H32="-","NO ES TUPA",IF(Tabla5[[#This Row],[FECHA FIRMA]]&lt;=Tabla5[[#This Row],[FECHA DE PLAZO MAXIMO DE ATENCION]],"SI","NO"))</f>
        <v>NO</v>
      </c>
      <c r="K32" s="271"/>
      <c r="L32" s="271" t="s">
        <v>24393</v>
      </c>
      <c r="M32" s="271" t="s">
        <v>24394</v>
      </c>
      <c r="N32" s="282" t="s">
        <v>3604</v>
      </c>
      <c r="O32" s="283" t="s">
        <v>24395</v>
      </c>
      <c r="P32" s="271" t="s">
        <v>14894</v>
      </c>
      <c r="Q32" s="271" t="s">
        <v>23</v>
      </c>
      <c r="R32" s="271" t="s">
        <v>21541</v>
      </c>
      <c r="S32" s="271" t="s">
        <v>21542</v>
      </c>
      <c r="T32" s="359">
        <v>5</v>
      </c>
      <c r="U32" s="271" t="s">
        <v>19118</v>
      </c>
      <c r="V32" s="271"/>
      <c r="W32" s="271"/>
      <c r="X32" s="271"/>
      <c r="Y32" s="271" t="s">
        <v>24396</v>
      </c>
      <c r="Z32" s="271"/>
      <c r="AA32" s="271" t="s">
        <v>21489</v>
      </c>
      <c r="AB32" s="271" t="s">
        <v>21489</v>
      </c>
      <c r="AC32" s="271"/>
      <c r="AD32" s="271"/>
      <c r="AE32" s="271"/>
      <c r="AF32" s="271"/>
      <c r="AG32" s="271"/>
      <c r="AH32" s="271"/>
      <c r="AI32" s="271"/>
      <c r="AJ32" s="271"/>
      <c r="AK32" s="271"/>
      <c r="AL32" s="271"/>
      <c r="AM32" s="271"/>
      <c r="AN32" s="271"/>
      <c r="AO32" s="271"/>
      <c r="AP32" s="271" t="s">
        <v>24397</v>
      </c>
      <c r="AQ32" s="281">
        <v>45308</v>
      </c>
    </row>
    <row r="33" spans="1:43" s="285" customFormat="1" ht="45" customHeight="1" x14ac:dyDescent="0.2">
      <c r="A33" s="292">
        <v>32</v>
      </c>
      <c r="B33" s="305" t="s">
        <v>24398</v>
      </c>
      <c r="C33" s="292" t="s">
        <v>24399</v>
      </c>
      <c r="D33" s="314">
        <v>45252</v>
      </c>
      <c r="E33" s="306" t="s">
        <v>11968</v>
      </c>
      <c r="F33" s="307">
        <v>45308</v>
      </c>
      <c r="G33" s="307">
        <v>45308</v>
      </c>
      <c r="H33" s="292"/>
      <c r="I33" s="345">
        <v>45273</v>
      </c>
      <c r="J33" s="294" t="str">
        <f>IF(H33="-","NO ES TUPA",IF(Tabla5[[#This Row],[FECHA FIRMA]]&lt;=Tabla5[[#This Row],[FECHA DE PLAZO MAXIMO DE ATENCION]],"SI","NO"))</f>
        <v>NO</v>
      </c>
      <c r="K33" s="271"/>
      <c r="L33" s="271" t="str">
        <f>IFERROR(VLOOKUP(K33,[1]Hoja1!$B$2:$F$14234,2,FALSE),"")</f>
        <v/>
      </c>
      <c r="M33" s="271" t="str">
        <f>IFERROR(VLOOKUP(K33,[1]Hoja1!$B$2:$F$14234,3,FALSE),"")</f>
        <v/>
      </c>
      <c r="N33" s="271" t="str">
        <f>IFERROR(VLOOKUP(K33,[1]Hoja1!$B$2:$F$14234,4,FALSE),"")</f>
        <v/>
      </c>
      <c r="O33" s="283" t="s">
        <v>24400</v>
      </c>
      <c r="P33" s="271" t="s">
        <v>14894</v>
      </c>
      <c r="Q33" s="271"/>
      <c r="R33" s="271"/>
      <c r="S33" s="271"/>
      <c r="T33" s="361">
        <v>15</v>
      </c>
      <c r="U33" s="271" t="s">
        <v>24296</v>
      </c>
      <c r="V33" s="271"/>
      <c r="W33" s="271"/>
      <c r="X33" s="271"/>
      <c r="Y33" s="271" t="s">
        <v>24401</v>
      </c>
      <c r="Z33" s="271"/>
      <c r="AA33" s="271"/>
      <c r="AB33" s="271" t="s">
        <v>21489</v>
      </c>
      <c r="AC33" s="271"/>
      <c r="AD33" s="271" t="s">
        <v>21489</v>
      </c>
      <c r="AE33" s="271"/>
      <c r="AF33" s="271"/>
      <c r="AG33" s="271"/>
      <c r="AH33" s="271"/>
      <c r="AI33" s="271"/>
      <c r="AJ33" s="271"/>
      <c r="AK33" s="271"/>
      <c r="AL33" s="271"/>
      <c r="AM33" s="271"/>
      <c r="AN33" s="271"/>
      <c r="AO33" s="271"/>
      <c r="AP33" s="271" t="s">
        <v>24402</v>
      </c>
      <c r="AQ33" s="281">
        <v>45308</v>
      </c>
    </row>
    <row r="34" spans="1:43" s="285" customFormat="1" ht="45" customHeight="1" x14ac:dyDescent="0.2">
      <c r="A34" s="292">
        <v>33</v>
      </c>
      <c r="B34" s="305" t="s">
        <v>24403</v>
      </c>
      <c r="C34" s="292" t="s">
        <v>24404</v>
      </c>
      <c r="D34" s="314">
        <v>45294</v>
      </c>
      <c r="E34" s="306" t="s">
        <v>11968</v>
      </c>
      <c r="F34" s="307">
        <v>45309</v>
      </c>
      <c r="G34" s="307">
        <v>45309</v>
      </c>
      <c r="H34" s="307">
        <v>45301</v>
      </c>
      <c r="I34" s="346">
        <v>45301</v>
      </c>
      <c r="J34" s="294" t="str">
        <f>IF(H34="-","NO ES TUPA",IF(Tabla5[[#This Row],[FECHA FIRMA]]&lt;=Tabla5[[#This Row],[FECHA DE PLAZO MAXIMO DE ATENCION]],"SI","NO"))</f>
        <v>NO</v>
      </c>
      <c r="K34" s="271"/>
      <c r="L34" s="271" t="s">
        <v>24405</v>
      </c>
      <c r="M34" s="271" t="s">
        <v>24406</v>
      </c>
      <c r="N34" s="282" t="s">
        <v>3604</v>
      </c>
      <c r="O34" s="283" t="s">
        <v>24407</v>
      </c>
      <c r="P34" s="271" t="s">
        <v>14894</v>
      </c>
      <c r="Q34" s="271" t="s">
        <v>23</v>
      </c>
      <c r="R34" s="271" t="s">
        <v>21541</v>
      </c>
      <c r="S34" s="271" t="s">
        <v>21542</v>
      </c>
      <c r="T34" s="359">
        <v>5</v>
      </c>
      <c r="U34" s="271" t="s">
        <v>19118</v>
      </c>
      <c r="V34" s="271"/>
      <c r="W34" s="271"/>
      <c r="X34" s="271"/>
      <c r="Y34" s="271" t="s">
        <v>24408</v>
      </c>
      <c r="Z34" s="271"/>
      <c r="AA34" s="271" t="s">
        <v>21489</v>
      </c>
      <c r="AB34" s="271" t="s">
        <v>21489</v>
      </c>
      <c r="AC34" s="271"/>
      <c r="AD34" s="271"/>
      <c r="AE34" s="271"/>
      <c r="AF34" s="271"/>
      <c r="AG34" s="271"/>
      <c r="AH34" s="271"/>
      <c r="AI34" s="271"/>
      <c r="AJ34" s="271"/>
      <c r="AK34" s="271"/>
      <c r="AL34" s="271"/>
      <c r="AM34" s="271"/>
      <c r="AN34" s="271"/>
      <c r="AO34" s="271"/>
      <c r="AP34" s="271" t="s">
        <v>24409</v>
      </c>
      <c r="AQ34" s="281">
        <v>45310</v>
      </c>
    </row>
    <row r="35" spans="1:43" s="285" customFormat="1" ht="45" customHeight="1" x14ac:dyDescent="0.2">
      <c r="A35" s="292">
        <v>34</v>
      </c>
      <c r="B35" s="305" t="s">
        <v>24410</v>
      </c>
      <c r="C35" s="292" t="s">
        <v>24411</v>
      </c>
      <c r="D35" s="314">
        <v>45218</v>
      </c>
      <c r="E35" s="306" t="s">
        <v>11968</v>
      </c>
      <c r="F35" s="307">
        <v>45309</v>
      </c>
      <c r="G35" s="307">
        <v>45309</v>
      </c>
      <c r="H35" s="314">
        <v>45244</v>
      </c>
      <c r="I35" s="345">
        <v>45239</v>
      </c>
      <c r="J35" s="294" t="str">
        <f>IF(H35="-","NO ES TUPA",IF(Tabla5[[#This Row],[FECHA FIRMA]]&lt;=Tabla5[[#This Row],[FECHA DE PLAZO MAXIMO DE ATENCION]],"SI","NO"))</f>
        <v>NO</v>
      </c>
      <c r="K35" s="271">
        <v>18168</v>
      </c>
      <c r="L35" s="271" t="str">
        <f>IFERROR(VLOOKUP(K35,[1]Hoja1!$B$2:$F$14234,2,FALSE),"")</f>
        <v>JUANA ROSA 3</v>
      </c>
      <c r="M35" s="271" t="str">
        <f>IFERROR(VLOOKUP(K35,[1]Hoja1!$B$2:$F$14234,3,FALSE),"")</f>
        <v>PL-18168-CM</v>
      </c>
      <c r="N35" s="271" t="str">
        <f>IFERROR(VLOOKUP(K35,[1]Hoja1!$B$2:$F$14234,4,FALSE),"")</f>
        <v>IPANAQUE OROSCO ISRAEL ABIMAEL</v>
      </c>
      <c r="O35" s="283" t="s">
        <v>24412</v>
      </c>
      <c r="P35" s="271" t="s">
        <v>14894</v>
      </c>
      <c r="Q35" s="271" t="s">
        <v>36</v>
      </c>
      <c r="R35" s="271"/>
      <c r="S35" s="271"/>
      <c r="T35" s="359">
        <v>15</v>
      </c>
      <c r="U35" s="271" t="s">
        <v>24198</v>
      </c>
      <c r="V35" s="271"/>
      <c r="W35" s="271" t="s">
        <v>24212</v>
      </c>
      <c r="X35" s="271"/>
      <c r="Y35" s="271" t="s">
        <v>24413</v>
      </c>
      <c r="Z35" s="271"/>
      <c r="AA35" s="271" t="s">
        <v>21489</v>
      </c>
      <c r="AB35" s="271"/>
      <c r="AC35" s="271"/>
      <c r="AD35" s="271"/>
      <c r="AE35" s="271"/>
      <c r="AF35" s="271"/>
      <c r="AG35" s="271"/>
      <c r="AH35" s="271"/>
      <c r="AI35" s="271"/>
      <c r="AJ35" s="271"/>
      <c r="AK35" s="271"/>
      <c r="AL35" s="271"/>
      <c r="AM35" s="271"/>
      <c r="AN35" s="271"/>
      <c r="AO35" s="271"/>
      <c r="AP35" s="271" t="s">
        <v>24414</v>
      </c>
      <c r="AQ35" s="281">
        <v>45310</v>
      </c>
    </row>
    <row r="36" spans="1:43" s="285" customFormat="1" ht="45" customHeight="1" x14ac:dyDescent="0.2">
      <c r="A36" s="292">
        <v>35</v>
      </c>
      <c r="B36" s="305" t="s">
        <v>24415</v>
      </c>
      <c r="C36" s="292" t="s">
        <v>24416</v>
      </c>
      <c r="D36" s="314">
        <v>45166</v>
      </c>
      <c r="E36" s="306" t="s">
        <v>11968</v>
      </c>
      <c r="F36" s="307">
        <v>45309</v>
      </c>
      <c r="G36" s="307">
        <v>45309</v>
      </c>
      <c r="H36" s="314">
        <v>45181</v>
      </c>
      <c r="I36" s="345">
        <v>45175</v>
      </c>
      <c r="J36" s="294" t="str">
        <f>IF(H36="-","NO ES TUPA",IF(Tabla5[[#This Row],[FECHA FIRMA]]&lt;=Tabla5[[#This Row],[FECHA DE PLAZO MAXIMO DE ATENCION]],"SI","NO"))</f>
        <v>NO</v>
      </c>
      <c r="K36" s="271"/>
      <c r="L36" s="271" t="str">
        <f>IFERROR(VLOOKUP(K36,[1]Hoja1!$B$2:$F$14234,2,FALSE),"")</f>
        <v/>
      </c>
      <c r="M36" s="271" t="str">
        <f>IFERROR(VLOOKUP(K36,[1]Hoja1!$B$2:$F$14234,3,FALSE),"")</f>
        <v/>
      </c>
      <c r="N36" s="271" t="str">
        <f>IFERROR(VLOOKUP(K36,[1]Hoja1!$B$2:$F$14234,4,FALSE),"")</f>
        <v/>
      </c>
      <c r="O36" s="288" t="s">
        <v>24417</v>
      </c>
      <c r="P36" s="289" t="s">
        <v>15859</v>
      </c>
      <c r="Q36" s="289"/>
      <c r="R36" s="289"/>
      <c r="S36" s="289"/>
      <c r="T36" s="361">
        <v>7</v>
      </c>
      <c r="U36" s="289" t="s">
        <v>24194</v>
      </c>
      <c r="V36" s="271"/>
      <c r="W36" s="271"/>
      <c r="X36" s="271" t="s">
        <v>19419</v>
      </c>
      <c r="Y36" s="271" t="s">
        <v>24261</v>
      </c>
      <c r="Z36" s="271"/>
      <c r="AA36" s="271"/>
      <c r="AB36" s="271"/>
      <c r="AC36" s="271"/>
      <c r="AD36" s="271"/>
      <c r="AE36" s="271"/>
      <c r="AF36" s="271"/>
      <c r="AG36" s="271"/>
      <c r="AH36" s="271"/>
      <c r="AI36" s="271"/>
      <c r="AJ36" s="271"/>
      <c r="AK36" s="271"/>
      <c r="AL36" s="271"/>
      <c r="AM36" s="271"/>
      <c r="AN36" s="271"/>
      <c r="AO36" s="271"/>
      <c r="AP36" s="271" t="s">
        <v>24418</v>
      </c>
      <c r="AQ36" s="281">
        <v>45310</v>
      </c>
    </row>
    <row r="37" spans="1:43" s="285" customFormat="1" ht="45" customHeight="1" x14ac:dyDescent="0.2">
      <c r="A37" s="292">
        <v>36</v>
      </c>
      <c r="B37" s="305" t="s">
        <v>24419</v>
      </c>
      <c r="C37" s="292" t="s">
        <v>24420</v>
      </c>
      <c r="D37" s="314">
        <v>45294</v>
      </c>
      <c r="E37" s="306" t="s">
        <v>11968</v>
      </c>
      <c r="F37" s="307">
        <v>45309</v>
      </c>
      <c r="G37" s="307">
        <v>45309</v>
      </c>
      <c r="H37" s="307">
        <v>45301</v>
      </c>
      <c r="I37" s="346">
        <v>45301</v>
      </c>
      <c r="J37" s="294" t="str">
        <f>IF(H37="-","NO ES TUPA",IF(Tabla5[[#This Row],[FECHA FIRMA]]&lt;=Tabla5[[#This Row],[FECHA DE PLAZO MAXIMO DE ATENCION]],"SI","NO"))</f>
        <v>NO</v>
      </c>
      <c r="K37" s="271"/>
      <c r="L37" s="271" t="s">
        <v>24421</v>
      </c>
      <c r="M37" s="271" t="s">
        <v>24422</v>
      </c>
      <c r="N37" s="300" t="s">
        <v>24423</v>
      </c>
      <c r="O37" s="291" t="s">
        <v>24424</v>
      </c>
      <c r="P37" s="292" t="s">
        <v>14894</v>
      </c>
      <c r="Q37" s="292" t="s">
        <v>23</v>
      </c>
      <c r="R37" s="292" t="s">
        <v>21541</v>
      </c>
      <c r="S37" s="292" t="s">
        <v>21542</v>
      </c>
      <c r="T37" s="359">
        <v>5</v>
      </c>
      <c r="U37" s="292" t="s">
        <v>19118</v>
      </c>
      <c r="V37" s="294"/>
      <c r="W37" s="271"/>
      <c r="X37" s="271"/>
      <c r="Y37" s="271" t="s">
        <v>24425</v>
      </c>
      <c r="Z37" s="271"/>
      <c r="AA37" s="271" t="s">
        <v>21489</v>
      </c>
      <c r="AB37" s="271" t="s">
        <v>21489</v>
      </c>
      <c r="AC37" s="271"/>
      <c r="AD37" s="271"/>
      <c r="AE37" s="271"/>
      <c r="AF37" s="271"/>
      <c r="AG37" s="271"/>
      <c r="AH37" s="271"/>
      <c r="AI37" s="271"/>
      <c r="AJ37" s="271"/>
      <c r="AK37" s="271"/>
      <c r="AL37" s="271"/>
      <c r="AM37" s="271"/>
      <c r="AN37" s="271"/>
      <c r="AO37" s="271"/>
      <c r="AP37" s="271" t="s">
        <v>24426</v>
      </c>
      <c r="AQ37" s="281">
        <v>45310</v>
      </c>
    </row>
    <row r="38" spans="1:43" s="285" customFormat="1" ht="45" customHeight="1" x14ac:dyDescent="0.2">
      <c r="A38" s="292">
        <v>37</v>
      </c>
      <c r="B38" s="305" t="s">
        <v>24427</v>
      </c>
      <c r="C38" s="292" t="s">
        <v>24428</v>
      </c>
      <c r="D38" s="314">
        <v>45287</v>
      </c>
      <c r="E38" s="306" t="s">
        <v>11968</v>
      </c>
      <c r="F38" s="307">
        <v>45309</v>
      </c>
      <c r="G38" s="307">
        <v>45309</v>
      </c>
      <c r="H38" s="307">
        <v>45296</v>
      </c>
      <c r="I38" s="346">
        <v>45294</v>
      </c>
      <c r="J38" s="294" t="str">
        <f>IF(H38="-","NO ES TUPA",IF(Tabla5[[#This Row],[FECHA FIRMA]]&lt;=Tabla5[[#This Row],[FECHA DE PLAZO MAXIMO DE ATENCION]],"SI","NO"))</f>
        <v>NO</v>
      </c>
      <c r="K38" s="271"/>
      <c r="L38" s="271" t="s">
        <v>24429</v>
      </c>
      <c r="M38" s="271" t="s">
        <v>24430</v>
      </c>
      <c r="N38" s="271" t="s">
        <v>24431</v>
      </c>
      <c r="O38" s="295" t="s">
        <v>24432</v>
      </c>
      <c r="P38" s="280" t="s">
        <v>14894</v>
      </c>
      <c r="Q38" s="280" t="s">
        <v>23</v>
      </c>
      <c r="R38" s="280" t="s">
        <v>21541</v>
      </c>
      <c r="S38" s="280" t="s">
        <v>21542</v>
      </c>
      <c r="T38" s="359">
        <v>5</v>
      </c>
      <c r="U38" s="280" t="s">
        <v>19118</v>
      </c>
      <c r="V38" s="271"/>
      <c r="W38" s="271"/>
      <c r="X38" s="271"/>
      <c r="Y38" s="271" t="s">
        <v>24433</v>
      </c>
      <c r="Z38" s="271"/>
      <c r="AA38" s="271" t="s">
        <v>21489</v>
      </c>
      <c r="AB38" s="271" t="s">
        <v>21489</v>
      </c>
      <c r="AC38" s="271"/>
      <c r="AD38" s="271"/>
      <c r="AE38" s="271"/>
      <c r="AF38" s="271"/>
      <c r="AG38" s="271"/>
      <c r="AH38" s="271"/>
      <c r="AI38" s="271"/>
      <c r="AJ38" s="271"/>
      <c r="AK38" s="271"/>
      <c r="AL38" s="271"/>
      <c r="AM38" s="271"/>
      <c r="AN38" s="271"/>
      <c r="AO38" s="271"/>
      <c r="AP38" s="271" t="s">
        <v>24434</v>
      </c>
      <c r="AQ38" s="281">
        <v>45310</v>
      </c>
    </row>
    <row r="39" spans="1:43" s="285" customFormat="1" ht="45" customHeight="1" x14ac:dyDescent="0.2">
      <c r="A39" s="292">
        <v>38</v>
      </c>
      <c r="B39" s="305" t="s">
        <v>24435</v>
      </c>
      <c r="C39" s="292" t="s">
        <v>24436</v>
      </c>
      <c r="D39" s="314">
        <v>45124</v>
      </c>
      <c r="E39" s="306" t="s">
        <v>11968</v>
      </c>
      <c r="F39" s="307">
        <v>45309</v>
      </c>
      <c r="G39" s="307">
        <v>45309</v>
      </c>
      <c r="H39" s="292"/>
      <c r="I39" s="345">
        <v>45145</v>
      </c>
      <c r="J39" s="294" t="str">
        <f>IF(H39="-","NO ES TUPA",IF(Tabla5[[#This Row],[FECHA FIRMA]]&lt;=Tabla5[[#This Row],[FECHA DE PLAZO MAXIMO DE ATENCION]],"SI","NO"))</f>
        <v>NO</v>
      </c>
      <c r="K39" s="271"/>
      <c r="L39" s="271" t="str">
        <f>IFERROR(VLOOKUP(K39,[1]Hoja1!$B$2:$F$14234,2,FALSE),"")</f>
        <v/>
      </c>
      <c r="M39" s="271" t="str">
        <f>IFERROR(VLOOKUP(K39,[1]Hoja1!$B$2:$F$14234,3,FALSE),"")</f>
        <v/>
      </c>
      <c r="N39" s="271" t="str">
        <f>IFERROR(VLOOKUP(K39,[1]Hoja1!$B$2:$F$14234,4,FALSE),"")</f>
        <v/>
      </c>
      <c r="O39" s="283" t="s">
        <v>24437</v>
      </c>
      <c r="P39" s="271" t="s">
        <v>14894</v>
      </c>
      <c r="Q39" s="271"/>
      <c r="R39" s="271"/>
      <c r="S39" s="271"/>
      <c r="T39" s="361">
        <v>15</v>
      </c>
      <c r="U39" s="271" t="s">
        <v>24296</v>
      </c>
      <c r="V39" s="271"/>
      <c r="W39" s="271"/>
      <c r="X39" s="271"/>
      <c r="Y39" s="271" t="s">
        <v>24438</v>
      </c>
      <c r="Z39" s="271"/>
      <c r="AA39" s="271"/>
      <c r="AB39" s="271" t="s">
        <v>21489</v>
      </c>
      <c r="AC39" s="271"/>
      <c r="AD39" s="271" t="s">
        <v>21489</v>
      </c>
      <c r="AE39" s="271"/>
      <c r="AF39" s="271"/>
      <c r="AG39" s="271"/>
      <c r="AH39" s="271"/>
      <c r="AI39" s="271"/>
      <c r="AJ39" s="271"/>
      <c r="AK39" s="271"/>
      <c r="AL39" s="271"/>
      <c r="AM39" s="271"/>
      <c r="AN39" s="271"/>
      <c r="AO39" s="271"/>
      <c r="AP39" s="271" t="s">
        <v>24439</v>
      </c>
      <c r="AQ39" s="281">
        <v>45310</v>
      </c>
    </row>
    <row r="40" spans="1:43" s="285" customFormat="1" ht="45" customHeight="1" x14ac:dyDescent="0.2">
      <c r="A40" s="292">
        <v>39</v>
      </c>
      <c r="B40" s="320" t="s">
        <v>24440</v>
      </c>
      <c r="C40" s="292" t="s">
        <v>24441</v>
      </c>
      <c r="D40" s="292"/>
      <c r="E40" s="321" t="s">
        <v>11968</v>
      </c>
      <c r="F40" s="322">
        <v>45310</v>
      </c>
      <c r="G40" s="322">
        <v>45310</v>
      </c>
      <c r="H40" s="292" t="s">
        <v>20</v>
      </c>
      <c r="I40" s="347" t="s">
        <v>25205</v>
      </c>
      <c r="J40" s="315" t="str">
        <f>IF(H40="-","NO ES TUPA",IF(Tabla5[[#This Row],[FECHA FIRMA]]&lt;=Tabla5[[#This Row],[FECHA DE PLAZO MAXIMO DE ATENCION]],"SI","NO"))</f>
        <v>NO ES TUPA</v>
      </c>
      <c r="K40" s="301"/>
      <c r="L40" s="301" t="str">
        <f>IFERROR(VLOOKUP(K40,[1]Hoja1!$B$2:$F$14234,2,FALSE),"")</f>
        <v/>
      </c>
      <c r="M40" s="301" t="str">
        <f>IFERROR(VLOOKUP(K40,[1]Hoja1!$B$2:$F$14234,3,FALSE),"")</f>
        <v/>
      </c>
      <c r="N40" s="301" t="str">
        <f>IFERROR(VLOOKUP(K40,[1]Hoja1!$B$2:$F$14234,4,FALSE),"")</f>
        <v/>
      </c>
      <c r="O40" s="302" t="s">
        <v>24442</v>
      </c>
      <c r="P40" s="301" t="s">
        <v>19299</v>
      </c>
      <c r="Q40" s="301"/>
      <c r="R40" s="301"/>
      <c r="S40" s="301"/>
      <c r="T40" s="360"/>
      <c r="U40" s="271" t="s">
        <v>21451</v>
      </c>
      <c r="V40" s="301" t="s">
        <v>19114</v>
      </c>
      <c r="W40" s="301"/>
      <c r="X40" s="301"/>
      <c r="Y40" s="271" t="s">
        <v>24443</v>
      </c>
      <c r="Z40" s="271"/>
      <c r="AA40" s="271"/>
      <c r="AB40" s="271"/>
      <c r="AC40" s="271"/>
      <c r="AD40" s="271"/>
      <c r="AE40" s="271"/>
      <c r="AF40" s="271"/>
      <c r="AG40" s="271"/>
      <c r="AH40" s="271"/>
      <c r="AI40" s="271"/>
      <c r="AJ40" s="271"/>
      <c r="AK40" s="271"/>
      <c r="AL40" s="271"/>
      <c r="AM40" s="271"/>
      <c r="AN40" s="271"/>
      <c r="AO40" s="271"/>
      <c r="AP40" s="271"/>
      <c r="AQ40" s="281"/>
    </row>
    <row r="41" spans="1:43" s="285" customFormat="1" ht="45" customHeight="1" x14ac:dyDescent="0.2">
      <c r="A41" s="292">
        <v>40</v>
      </c>
      <c r="B41" s="305" t="s">
        <v>24444</v>
      </c>
      <c r="C41" s="292" t="s">
        <v>24445</v>
      </c>
      <c r="D41" s="314">
        <v>45294</v>
      </c>
      <c r="E41" s="306" t="s">
        <v>11968</v>
      </c>
      <c r="F41" s="307">
        <v>45310</v>
      </c>
      <c r="G41" s="307">
        <v>45310</v>
      </c>
      <c r="H41" s="307"/>
      <c r="I41" s="346">
        <v>45301</v>
      </c>
      <c r="J41" s="294" t="str">
        <f>IF(H41="-","NO ES TUPA",IF(Tabla5[[#This Row],[FECHA FIRMA]]&lt;=Tabla5[[#This Row],[FECHA DE PLAZO MAXIMO DE ATENCION]],"SI","NO"))</f>
        <v>NO</v>
      </c>
      <c r="K41" s="271"/>
      <c r="L41" s="271" t="s">
        <v>24446</v>
      </c>
      <c r="M41" s="271" t="s">
        <v>24447</v>
      </c>
      <c r="N41" s="271" t="s">
        <v>24448</v>
      </c>
      <c r="O41" s="283" t="s">
        <v>24449</v>
      </c>
      <c r="P41" s="271" t="s">
        <v>14894</v>
      </c>
      <c r="Q41" s="271" t="s">
        <v>23</v>
      </c>
      <c r="R41" s="271" t="s">
        <v>21541</v>
      </c>
      <c r="S41" s="271" t="s">
        <v>21542</v>
      </c>
      <c r="T41" s="359">
        <v>5</v>
      </c>
      <c r="U41" s="271" t="s">
        <v>19118</v>
      </c>
      <c r="V41" s="271"/>
      <c r="W41" s="271"/>
      <c r="X41" s="271"/>
      <c r="Y41" s="271" t="s">
        <v>24450</v>
      </c>
      <c r="Z41" s="271"/>
      <c r="AA41" s="271" t="s">
        <v>21489</v>
      </c>
      <c r="AB41" s="271" t="s">
        <v>21489</v>
      </c>
      <c r="AC41" s="271"/>
      <c r="AD41" s="271"/>
      <c r="AE41" s="271"/>
      <c r="AF41" s="271"/>
      <c r="AG41" s="271"/>
      <c r="AH41" s="271"/>
      <c r="AI41" s="271"/>
      <c r="AJ41" s="271"/>
      <c r="AK41" s="271"/>
      <c r="AL41" s="271"/>
      <c r="AM41" s="271"/>
      <c r="AN41" s="271"/>
      <c r="AO41" s="271"/>
      <c r="AP41" s="271" t="s">
        <v>24451</v>
      </c>
      <c r="AQ41" s="281">
        <v>45310</v>
      </c>
    </row>
    <row r="42" spans="1:43" s="285" customFormat="1" ht="45" customHeight="1" x14ac:dyDescent="0.2">
      <c r="A42" s="292">
        <v>41</v>
      </c>
      <c r="B42" s="305" t="s">
        <v>24452</v>
      </c>
      <c r="C42" s="292" t="s">
        <v>24453</v>
      </c>
      <c r="D42" s="314">
        <v>45176</v>
      </c>
      <c r="E42" s="306" t="s">
        <v>11968</v>
      </c>
      <c r="F42" s="307">
        <v>45310</v>
      </c>
      <c r="G42" s="307">
        <v>45310</v>
      </c>
      <c r="H42" s="292"/>
      <c r="I42" s="345">
        <v>45197</v>
      </c>
      <c r="J42" s="294" t="str">
        <f>IF(H42="-","NO ES TUPA",IF(Tabla5[[#This Row],[FECHA FIRMA]]&lt;=Tabla5[[#This Row],[FECHA DE PLAZO MAXIMO DE ATENCION]],"SI","NO"))</f>
        <v>NO</v>
      </c>
      <c r="K42" s="271"/>
      <c r="L42" s="271" t="str">
        <f>IFERROR(VLOOKUP(K42,[1]Hoja1!$B$2:$F$14234,2,FALSE),"")</f>
        <v/>
      </c>
      <c r="M42" s="271" t="str">
        <f>IFERROR(VLOOKUP(K42,[1]Hoja1!$B$2:$F$14234,3,FALSE),"")</f>
        <v/>
      </c>
      <c r="N42" s="271" t="str">
        <f>IFERROR(VLOOKUP(K42,[1]Hoja1!$B$2:$F$14234,4,FALSE),"")</f>
        <v/>
      </c>
      <c r="O42" s="283" t="s">
        <v>24454</v>
      </c>
      <c r="P42" s="271" t="s">
        <v>14894</v>
      </c>
      <c r="Q42" s="271"/>
      <c r="R42" s="271"/>
      <c r="S42" s="271"/>
      <c r="T42" s="361">
        <v>15</v>
      </c>
      <c r="U42" s="271" t="s">
        <v>24296</v>
      </c>
      <c r="V42" s="271"/>
      <c r="W42" s="271"/>
      <c r="X42" s="271" t="s">
        <v>19419</v>
      </c>
      <c r="Y42" s="271" t="s">
        <v>24455</v>
      </c>
      <c r="Z42" s="271"/>
      <c r="AA42" s="271"/>
      <c r="AB42" s="271" t="s">
        <v>21489</v>
      </c>
      <c r="AC42" s="271"/>
      <c r="AD42" s="271"/>
      <c r="AE42" s="271"/>
      <c r="AF42" s="271"/>
      <c r="AG42" s="271"/>
      <c r="AH42" s="271"/>
      <c r="AI42" s="271"/>
      <c r="AJ42" s="271"/>
      <c r="AK42" s="271"/>
      <c r="AL42" s="271"/>
      <c r="AM42" s="271"/>
      <c r="AN42" s="271"/>
      <c r="AO42" s="271"/>
      <c r="AP42" s="271" t="s">
        <v>24456</v>
      </c>
      <c r="AQ42" s="281">
        <v>45310</v>
      </c>
    </row>
    <row r="43" spans="1:43" s="285" customFormat="1" ht="45" customHeight="1" x14ac:dyDescent="0.2">
      <c r="A43" s="292">
        <v>42</v>
      </c>
      <c r="B43" s="305" t="s">
        <v>24457</v>
      </c>
      <c r="C43" s="292" t="s">
        <v>24458</v>
      </c>
      <c r="D43" s="314">
        <v>45299</v>
      </c>
      <c r="E43" s="306" t="s">
        <v>11968</v>
      </c>
      <c r="F43" s="307">
        <v>45310</v>
      </c>
      <c r="G43" s="307">
        <v>45310</v>
      </c>
      <c r="H43" s="307"/>
      <c r="I43" s="346">
        <v>45306</v>
      </c>
      <c r="J43" s="294" t="str">
        <f>IF(H43="-","NO ES TUPA",IF(Tabla5[[#This Row],[FECHA FIRMA]]&lt;=Tabla5[[#This Row],[FECHA DE PLAZO MAXIMO DE ATENCION]],"SI","NO"))</f>
        <v>NO</v>
      </c>
      <c r="K43" s="271"/>
      <c r="L43" s="271" t="s">
        <v>24459</v>
      </c>
      <c r="M43" s="271" t="s">
        <v>24460</v>
      </c>
      <c r="N43" s="282" t="s">
        <v>24308</v>
      </c>
      <c r="O43" s="283" t="s">
        <v>24461</v>
      </c>
      <c r="P43" s="271" t="s">
        <v>14894</v>
      </c>
      <c r="Q43" s="271" t="s">
        <v>23</v>
      </c>
      <c r="R43" s="271" t="s">
        <v>21541</v>
      </c>
      <c r="S43" s="271" t="s">
        <v>21542</v>
      </c>
      <c r="T43" s="359">
        <v>5</v>
      </c>
      <c r="U43" s="271" t="s">
        <v>19118</v>
      </c>
      <c r="V43" s="271"/>
      <c r="W43" s="271"/>
      <c r="X43" s="271"/>
      <c r="Y43" s="271" t="s">
        <v>24462</v>
      </c>
      <c r="Z43" s="271"/>
      <c r="AA43" s="271" t="s">
        <v>21489</v>
      </c>
      <c r="AB43" s="271" t="s">
        <v>21489</v>
      </c>
      <c r="AC43" s="271"/>
      <c r="AD43" s="271"/>
      <c r="AE43" s="271"/>
      <c r="AF43" s="271"/>
      <c r="AG43" s="271"/>
      <c r="AH43" s="271"/>
      <c r="AI43" s="271"/>
      <c r="AJ43" s="271"/>
      <c r="AK43" s="271"/>
      <c r="AL43" s="271"/>
      <c r="AM43" s="271"/>
      <c r="AN43" s="271"/>
      <c r="AO43" s="271"/>
      <c r="AP43" s="271" t="s">
        <v>24463</v>
      </c>
      <c r="AQ43" s="281">
        <v>45310</v>
      </c>
    </row>
    <row r="44" spans="1:43" s="285" customFormat="1" ht="45" customHeight="1" x14ac:dyDescent="0.2">
      <c r="A44" s="292">
        <v>43</v>
      </c>
      <c r="B44" s="305" t="s">
        <v>24464</v>
      </c>
      <c r="C44" s="292" t="s">
        <v>24465</v>
      </c>
      <c r="D44" s="314">
        <v>45300</v>
      </c>
      <c r="E44" s="306" t="s">
        <v>11968</v>
      </c>
      <c r="F44" s="307">
        <v>45310</v>
      </c>
      <c r="G44" s="307">
        <v>45310</v>
      </c>
      <c r="H44" s="307"/>
      <c r="I44" s="346">
        <v>45307</v>
      </c>
      <c r="J44" s="294" t="str">
        <f>IF(H44="-","NO ES TUPA",IF(Tabla5[[#This Row],[FECHA FIRMA]]&lt;=Tabla5[[#This Row],[FECHA DE PLAZO MAXIMO DE ATENCION]],"SI","NO"))</f>
        <v>NO</v>
      </c>
      <c r="K44" s="271"/>
      <c r="L44" s="271" t="s">
        <v>24466</v>
      </c>
      <c r="M44" s="271" t="s">
        <v>24467</v>
      </c>
      <c r="N44" s="271" t="s">
        <v>24468</v>
      </c>
      <c r="O44" s="283" t="s">
        <v>24469</v>
      </c>
      <c r="P44" s="271" t="s">
        <v>14894</v>
      </c>
      <c r="Q44" s="271" t="s">
        <v>23</v>
      </c>
      <c r="R44" s="271" t="s">
        <v>21541</v>
      </c>
      <c r="S44" s="271" t="s">
        <v>21542</v>
      </c>
      <c r="T44" s="359">
        <v>5</v>
      </c>
      <c r="U44" s="271" t="s">
        <v>19118</v>
      </c>
      <c r="V44" s="271"/>
      <c r="W44" s="271"/>
      <c r="X44" s="271"/>
      <c r="Y44" s="271" t="s">
        <v>24470</v>
      </c>
      <c r="Z44" s="271"/>
      <c r="AA44" s="271" t="s">
        <v>21489</v>
      </c>
      <c r="AB44" s="271" t="s">
        <v>21489</v>
      </c>
      <c r="AC44" s="271"/>
      <c r="AD44" s="271"/>
      <c r="AE44" s="271"/>
      <c r="AF44" s="271"/>
      <c r="AG44" s="271"/>
      <c r="AH44" s="271"/>
      <c r="AI44" s="271"/>
      <c r="AJ44" s="271"/>
      <c r="AK44" s="271"/>
      <c r="AL44" s="271"/>
      <c r="AM44" s="271"/>
      <c r="AN44" s="271"/>
      <c r="AO44" s="271"/>
      <c r="AP44" s="271" t="s">
        <v>24471</v>
      </c>
      <c r="AQ44" s="281">
        <v>45310</v>
      </c>
    </row>
    <row r="45" spans="1:43" s="285" customFormat="1" ht="45" customHeight="1" x14ac:dyDescent="0.2">
      <c r="A45" s="292">
        <v>44</v>
      </c>
      <c r="B45" s="305" t="s">
        <v>24472</v>
      </c>
      <c r="C45" s="292" t="s">
        <v>24473</v>
      </c>
      <c r="D45" s="314">
        <v>45302</v>
      </c>
      <c r="E45" s="306" t="s">
        <v>11968</v>
      </c>
      <c r="F45" s="307">
        <v>45310</v>
      </c>
      <c r="G45" s="307">
        <v>45310</v>
      </c>
      <c r="H45" s="307"/>
      <c r="I45" s="346">
        <v>45309</v>
      </c>
      <c r="J45" s="294" t="str">
        <f>IF(H45="-","NO ES TUPA",IF(Tabla5[[#This Row],[FECHA FIRMA]]&lt;=Tabla5[[#This Row],[FECHA DE PLAZO MAXIMO DE ATENCION]],"SI","NO"))</f>
        <v>NO</v>
      </c>
      <c r="K45" s="271"/>
      <c r="L45" s="271" t="s">
        <v>24474</v>
      </c>
      <c r="M45" s="271" t="s">
        <v>24475</v>
      </c>
      <c r="N45" s="271" t="s">
        <v>24476</v>
      </c>
      <c r="O45" s="283" t="s">
        <v>24477</v>
      </c>
      <c r="P45" s="271" t="s">
        <v>14894</v>
      </c>
      <c r="Q45" s="271" t="s">
        <v>23</v>
      </c>
      <c r="R45" s="271" t="s">
        <v>21541</v>
      </c>
      <c r="S45" s="271" t="s">
        <v>21542</v>
      </c>
      <c r="T45" s="359">
        <v>5</v>
      </c>
      <c r="U45" s="271" t="s">
        <v>19118</v>
      </c>
      <c r="V45" s="271"/>
      <c r="W45" s="271"/>
      <c r="X45" s="271"/>
      <c r="Y45" s="271" t="s">
        <v>24478</v>
      </c>
      <c r="Z45" s="271"/>
      <c r="AA45" s="271" t="s">
        <v>21489</v>
      </c>
      <c r="AB45" s="271" t="s">
        <v>21489</v>
      </c>
      <c r="AC45" s="271"/>
      <c r="AD45" s="271"/>
      <c r="AE45" s="271"/>
      <c r="AF45" s="271"/>
      <c r="AG45" s="271"/>
      <c r="AH45" s="271"/>
      <c r="AI45" s="271"/>
      <c r="AJ45" s="271"/>
      <c r="AK45" s="271"/>
      <c r="AL45" s="271"/>
      <c r="AM45" s="271"/>
      <c r="AN45" s="271"/>
      <c r="AO45" s="271"/>
      <c r="AP45" s="271" t="s">
        <v>24479</v>
      </c>
      <c r="AQ45" s="281">
        <v>45310</v>
      </c>
    </row>
    <row r="46" spans="1:43" s="285" customFormat="1" ht="45" customHeight="1" x14ac:dyDescent="0.2">
      <c r="A46" s="292">
        <v>45</v>
      </c>
      <c r="B46" s="305" t="s">
        <v>24480</v>
      </c>
      <c r="C46" s="292" t="s">
        <v>24481</v>
      </c>
      <c r="D46" s="314">
        <v>45294</v>
      </c>
      <c r="E46" s="306" t="s">
        <v>11968</v>
      </c>
      <c r="F46" s="307">
        <v>45310</v>
      </c>
      <c r="G46" s="307">
        <v>45310</v>
      </c>
      <c r="H46" s="307"/>
      <c r="I46" s="346">
        <v>45301</v>
      </c>
      <c r="J46" s="294" t="str">
        <f>IF(H46="-","NO ES TUPA",IF(Tabla5[[#This Row],[FECHA FIRMA]]&lt;=Tabla5[[#This Row],[FECHA DE PLAZO MAXIMO DE ATENCION]],"SI","NO"))</f>
        <v>NO</v>
      </c>
      <c r="K46" s="271"/>
      <c r="L46" s="271" t="s">
        <v>24482</v>
      </c>
      <c r="M46" s="271" t="s">
        <v>24483</v>
      </c>
      <c r="N46" s="271" t="s">
        <v>24484</v>
      </c>
      <c r="O46" s="283" t="s">
        <v>24485</v>
      </c>
      <c r="P46" s="271" t="s">
        <v>14894</v>
      </c>
      <c r="Q46" s="271" t="s">
        <v>23</v>
      </c>
      <c r="R46" s="271" t="s">
        <v>21541</v>
      </c>
      <c r="S46" s="271" t="s">
        <v>21542</v>
      </c>
      <c r="T46" s="359">
        <v>5</v>
      </c>
      <c r="U46" s="271" t="s">
        <v>19118</v>
      </c>
      <c r="V46" s="271"/>
      <c r="W46" s="271"/>
      <c r="X46" s="271"/>
      <c r="Y46" s="271" t="s">
        <v>24486</v>
      </c>
      <c r="Z46" s="271"/>
      <c r="AA46" s="271" t="s">
        <v>21489</v>
      </c>
      <c r="AB46" s="271" t="s">
        <v>21489</v>
      </c>
      <c r="AC46" s="271"/>
      <c r="AD46" s="271"/>
      <c r="AE46" s="271"/>
      <c r="AF46" s="271"/>
      <c r="AG46" s="271"/>
      <c r="AH46" s="271"/>
      <c r="AI46" s="271"/>
      <c r="AJ46" s="271"/>
      <c r="AK46" s="271"/>
      <c r="AL46" s="271"/>
      <c r="AM46" s="271"/>
      <c r="AN46" s="271"/>
      <c r="AO46" s="271"/>
      <c r="AP46" s="271" t="s">
        <v>24487</v>
      </c>
      <c r="AQ46" s="281">
        <v>45310</v>
      </c>
    </row>
    <row r="47" spans="1:43" s="285" customFormat="1" ht="39.950000000000003" customHeight="1" x14ac:dyDescent="0.2">
      <c r="A47" s="292">
        <v>46</v>
      </c>
      <c r="B47" s="320" t="s">
        <v>24488</v>
      </c>
      <c r="C47" s="292" t="s">
        <v>24489</v>
      </c>
      <c r="D47" s="292"/>
      <c r="E47" s="321" t="s">
        <v>11968</v>
      </c>
      <c r="F47" s="322">
        <v>45310</v>
      </c>
      <c r="G47" s="322">
        <v>45310</v>
      </c>
      <c r="H47" s="292" t="s">
        <v>20</v>
      </c>
      <c r="I47" s="347" t="s">
        <v>25205</v>
      </c>
      <c r="J47" s="315" t="str">
        <f>IF(H47="-","NO ES TUPA",IF(Tabla5[[#This Row],[FECHA FIRMA]]&lt;=Tabla5[[#This Row],[FECHA DE PLAZO MAXIMO DE ATENCION]],"SI","NO"))</f>
        <v>NO ES TUPA</v>
      </c>
      <c r="K47" s="301"/>
      <c r="L47" s="301" t="str">
        <f>IFERROR(VLOOKUP(K47,[1]Hoja1!$B$2:$F$14234,2,FALSE),"")</f>
        <v/>
      </c>
      <c r="M47" s="301" t="str">
        <f>IFERROR(VLOOKUP(K47,[1]Hoja1!$B$2:$F$14234,3,FALSE),"")</f>
        <v/>
      </c>
      <c r="N47" s="301" t="str">
        <f>IFERROR(VLOOKUP(K47,[1]Hoja1!$B$2:$F$14234,4,FALSE),"")</f>
        <v/>
      </c>
      <c r="O47" s="302" t="s">
        <v>24490</v>
      </c>
      <c r="P47" s="301" t="s">
        <v>19299</v>
      </c>
      <c r="Q47" s="301"/>
      <c r="R47" s="301"/>
      <c r="S47" s="301"/>
      <c r="T47" s="360"/>
      <c r="U47" s="271" t="s">
        <v>21451</v>
      </c>
      <c r="V47" s="301" t="s">
        <v>24491</v>
      </c>
      <c r="W47" s="301"/>
      <c r="X47" s="301"/>
      <c r="Y47" s="271" t="s">
        <v>24492</v>
      </c>
      <c r="Z47" s="271"/>
      <c r="AA47" s="271"/>
      <c r="AB47" s="271"/>
      <c r="AC47" s="271"/>
      <c r="AD47" s="271"/>
      <c r="AE47" s="271"/>
      <c r="AF47" s="271"/>
      <c r="AG47" s="271"/>
      <c r="AH47" s="271"/>
      <c r="AI47" s="271"/>
      <c r="AJ47" s="271"/>
      <c r="AK47" s="271"/>
      <c r="AL47" s="271"/>
      <c r="AM47" s="271"/>
      <c r="AN47" s="271"/>
      <c r="AO47" s="271"/>
      <c r="AP47" s="271"/>
      <c r="AQ47" s="281"/>
    </row>
    <row r="48" spans="1:43" s="285" customFormat="1" ht="39.950000000000003" customHeight="1" x14ac:dyDescent="0.2">
      <c r="A48" s="292">
        <v>47</v>
      </c>
      <c r="B48" s="305" t="s">
        <v>24493</v>
      </c>
      <c r="C48" s="292" t="s">
        <v>24494</v>
      </c>
      <c r="D48" s="314">
        <v>45296</v>
      </c>
      <c r="E48" s="306" t="s">
        <v>11968</v>
      </c>
      <c r="F48" s="307">
        <v>45310</v>
      </c>
      <c r="G48" s="307">
        <v>45310</v>
      </c>
      <c r="H48" s="307"/>
      <c r="I48" s="346">
        <v>45303</v>
      </c>
      <c r="J48" s="294" t="str">
        <f>IF(H48="-","NO ES TUPA",IF(Tabla5[[#This Row],[FECHA FIRMA]]&lt;=Tabla5[[#This Row],[FECHA DE PLAZO MAXIMO DE ATENCION]],"SI","NO"))</f>
        <v>NO</v>
      </c>
      <c r="K48" s="271"/>
      <c r="L48" s="271" t="s">
        <v>24495</v>
      </c>
      <c r="M48" s="271" t="s">
        <v>24496</v>
      </c>
      <c r="N48" s="271" t="s">
        <v>24497</v>
      </c>
      <c r="O48" s="283" t="s">
        <v>24498</v>
      </c>
      <c r="P48" s="271" t="s">
        <v>14894</v>
      </c>
      <c r="Q48" s="271" t="s">
        <v>23</v>
      </c>
      <c r="R48" s="271" t="s">
        <v>21541</v>
      </c>
      <c r="S48" s="271" t="s">
        <v>21542</v>
      </c>
      <c r="T48" s="359">
        <v>5</v>
      </c>
      <c r="U48" s="271" t="s">
        <v>19118</v>
      </c>
      <c r="V48" s="271"/>
      <c r="W48" s="271"/>
      <c r="X48" s="271"/>
      <c r="Y48" s="271" t="s">
        <v>24499</v>
      </c>
      <c r="Z48" s="271"/>
      <c r="AA48" s="271" t="s">
        <v>21489</v>
      </c>
      <c r="AB48" s="271" t="s">
        <v>21489</v>
      </c>
      <c r="AC48" s="271"/>
      <c r="AD48" s="271"/>
      <c r="AE48" s="271"/>
      <c r="AF48" s="271"/>
      <c r="AG48" s="271"/>
      <c r="AH48" s="271"/>
      <c r="AI48" s="271"/>
      <c r="AJ48" s="271"/>
      <c r="AK48" s="271"/>
      <c r="AL48" s="271"/>
      <c r="AM48" s="271"/>
      <c r="AN48" s="271"/>
      <c r="AO48" s="271"/>
      <c r="AP48" s="271" t="s">
        <v>24500</v>
      </c>
      <c r="AQ48" s="281">
        <v>45310</v>
      </c>
    </row>
    <row r="49" spans="1:43" s="285" customFormat="1" ht="39.950000000000003" customHeight="1" x14ac:dyDescent="0.2">
      <c r="A49" s="292">
        <v>48</v>
      </c>
      <c r="B49" s="305" t="s">
        <v>24501</v>
      </c>
      <c r="C49" s="292" t="s">
        <v>24502</v>
      </c>
      <c r="D49" s="314">
        <v>45294</v>
      </c>
      <c r="E49" s="306" t="s">
        <v>11968</v>
      </c>
      <c r="F49" s="307">
        <v>45310</v>
      </c>
      <c r="G49" s="307">
        <v>45310</v>
      </c>
      <c r="H49" s="307"/>
      <c r="I49" s="346">
        <v>45301</v>
      </c>
      <c r="J49" s="294" t="str">
        <f>IF(H49="-","NO ES TUPA",IF(Tabla5[[#This Row],[FECHA FIRMA]]&lt;=Tabla5[[#This Row],[FECHA DE PLAZO MAXIMO DE ATENCION]],"SI","NO"))</f>
        <v>NO</v>
      </c>
      <c r="K49" s="271"/>
      <c r="L49" s="271" t="s">
        <v>24503</v>
      </c>
      <c r="M49" s="271" t="s">
        <v>24504</v>
      </c>
      <c r="N49" s="271" t="s">
        <v>24505</v>
      </c>
      <c r="O49" s="283" t="s">
        <v>24506</v>
      </c>
      <c r="P49" s="271" t="s">
        <v>14894</v>
      </c>
      <c r="Q49" s="271" t="s">
        <v>23</v>
      </c>
      <c r="R49" s="271" t="s">
        <v>21541</v>
      </c>
      <c r="S49" s="271" t="s">
        <v>21542</v>
      </c>
      <c r="T49" s="359">
        <v>5</v>
      </c>
      <c r="U49" s="271" t="s">
        <v>19118</v>
      </c>
      <c r="V49" s="271"/>
      <c r="W49" s="271"/>
      <c r="X49" s="271" t="s">
        <v>21537</v>
      </c>
      <c r="Y49" s="271" t="s">
        <v>24507</v>
      </c>
      <c r="Z49" s="271"/>
      <c r="AA49" s="271"/>
      <c r="AB49" s="271"/>
      <c r="AC49" s="271"/>
      <c r="AD49" s="271"/>
      <c r="AE49" s="271"/>
      <c r="AF49" s="271"/>
      <c r="AG49" s="271"/>
      <c r="AH49" s="271"/>
      <c r="AI49" s="271"/>
      <c r="AJ49" s="271"/>
      <c r="AK49" s="271"/>
      <c r="AL49" s="271"/>
      <c r="AM49" s="271"/>
      <c r="AN49" s="271"/>
      <c r="AO49" s="271"/>
      <c r="AP49" s="271" t="s">
        <v>24508</v>
      </c>
      <c r="AQ49" s="281">
        <v>45310</v>
      </c>
    </row>
    <row r="50" spans="1:43" ht="39.950000000000003" customHeight="1" x14ac:dyDescent="0.2">
      <c r="A50" s="292">
        <v>49</v>
      </c>
      <c r="B50" s="305" t="s">
        <v>24509</v>
      </c>
      <c r="C50" s="292" t="s">
        <v>24510</v>
      </c>
      <c r="D50" s="314">
        <v>45261</v>
      </c>
      <c r="E50" s="306" t="s">
        <v>11968</v>
      </c>
      <c r="F50" s="307">
        <v>45314</v>
      </c>
      <c r="G50" s="307">
        <v>45314</v>
      </c>
      <c r="H50" s="292" t="s">
        <v>20</v>
      </c>
      <c r="I50" s="347" t="s">
        <v>25205</v>
      </c>
      <c r="J50" s="294" t="str">
        <f>IF(H50="-","NO ES TUPA",IF(Tabla5[[#This Row],[FECHA FIRMA]]&lt;=Tabla5[[#This Row],[FECHA DE PLAZO MAXIMO DE ATENCION]],"SI","NO"))</f>
        <v>NO ES TUPA</v>
      </c>
      <c r="K50" s="271"/>
      <c r="L50" s="271" t="str">
        <f>IFERROR(VLOOKUP(K50,[1]Hoja1!$B$2:$F$14234,2,FALSE),"")</f>
        <v/>
      </c>
      <c r="M50" s="271" t="str">
        <f>IFERROR(VLOOKUP(K50,[1]Hoja1!$B$2:$F$14234,3,FALSE),"")</f>
        <v/>
      </c>
      <c r="N50" s="271" t="str">
        <f>IFERROR(VLOOKUP(K50,[1]Hoja1!$B$2:$F$14234,4,FALSE),"")</f>
        <v/>
      </c>
      <c r="O50" s="283" t="s">
        <v>24511</v>
      </c>
      <c r="P50" s="271" t="s">
        <v>14894</v>
      </c>
      <c r="Q50" s="271"/>
      <c r="R50" s="271"/>
      <c r="S50" s="271"/>
      <c r="T50" s="360"/>
      <c r="U50" s="271" t="s">
        <v>179</v>
      </c>
      <c r="V50" s="271" t="s">
        <v>21618</v>
      </c>
      <c r="W50" s="271"/>
      <c r="X50" s="271"/>
      <c r="Y50" s="271" t="s">
        <v>24512</v>
      </c>
      <c r="Z50" s="271"/>
      <c r="AA50" s="271"/>
      <c r="AB50" s="271" t="s">
        <v>21489</v>
      </c>
      <c r="AC50" s="271"/>
      <c r="AD50" s="271"/>
      <c r="AE50" s="271"/>
      <c r="AF50" s="271"/>
      <c r="AG50" s="271"/>
      <c r="AH50" s="271"/>
      <c r="AI50" s="271"/>
      <c r="AJ50" s="271"/>
      <c r="AK50" s="271"/>
      <c r="AL50" s="271"/>
      <c r="AM50" s="271"/>
      <c r="AN50" s="271"/>
      <c r="AO50" s="271"/>
      <c r="AP50" s="271" t="s">
        <v>24513</v>
      </c>
      <c r="AQ50" s="281">
        <v>45314</v>
      </c>
    </row>
    <row r="51" spans="1:43" ht="39.950000000000003" customHeight="1" x14ac:dyDescent="0.2">
      <c r="A51" s="292">
        <v>50</v>
      </c>
      <c r="B51" s="305" t="s">
        <v>24514</v>
      </c>
      <c r="C51" s="292" t="s">
        <v>24515</v>
      </c>
      <c r="D51" s="314">
        <v>45156</v>
      </c>
      <c r="E51" s="306" t="s">
        <v>11968</v>
      </c>
      <c r="F51" s="307">
        <v>45314</v>
      </c>
      <c r="G51" s="307">
        <v>45314</v>
      </c>
      <c r="H51" s="292"/>
      <c r="I51" s="345">
        <v>45177</v>
      </c>
      <c r="J51" s="294" t="str">
        <f>IF(H51="-","NO ES TUPA",IF(Tabla5[[#This Row],[FECHA FIRMA]]&lt;=Tabla5[[#This Row],[FECHA DE PLAZO MAXIMO DE ATENCION]],"SI","NO"))</f>
        <v>NO</v>
      </c>
      <c r="K51" s="271"/>
      <c r="L51" s="271" t="str">
        <f>IFERROR(VLOOKUP(K51,[1]Hoja1!$B$2:$F$14234,2,FALSE),"")</f>
        <v/>
      </c>
      <c r="M51" s="271" t="str">
        <f>IFERROR(VLOOKUP(K51,[1]Hoja1!$B$2:$F$14234,3,FALSE),"")</f>
        <v/>
      </c>
      <c r="N51" s="271" t="str">
        <f>IFERROR(VLOOKUP(K51,[1]Hoja1!$B$2:$F$14234,4,FALSE),"")</f>
        <v/>
      </c>
      <c r="O51" s="283" t="s">
        <v>24516</v>
      </c>
      <c r="P51" s="271" t="s">
        <v>14894</v>
      </c>
      <c r="Q51" s="271"/>
      <c r="R51" s="271"/>
      <c r="S51" s="271"/>
      <c r="T51" s="361">
        <v>15</v>
      </c>
      <c r="U51" s="271" t="s">
        <v>24296</v>
      </c>
      <c r="V51" s="271"/>
      <c r="W51" s="271"/>
      <c r="X51" s="271" t="s">
        <v>19419</v>
      </c>
      <c r="Y51" s="271" t="s">
        <v>24517</v>
      </c>
      <c r="Z51" s="271"/>
      <c r="AA51" s="271"/>
      <c r="AB51" s="271" t="s">
        <v>21489</v>
      </c>
      <c r="AC51" s="271"/>
      <c r="AD51" s="271"/>
      <c r="AE51" s="271"/>
      <c r="AF51" s="271"/>
      <c r="AG51" s="271"/>
      <c r="AH51" s="271"/>
      <c r="AI51" s="271"/>
      <c r="AJ51" s="271"/>
      <c r="AK51" s="271"/>
      <c r="AL51" s="271"/>
      <c r="AM51" s="271"/>
      <c r="AN51" s="271"/>
      <c r="AO51" s="271"/>
      <c r="AP51" s="271" t="s">
        <v>24518</v>
      </c>
      <c r="AQ51" s="281">
        <v>45314</v>
      </c>
    </row>
    <row r="52" spans="1:43" ht="39.950000000000003" customHeight="1" x14ac:dyDescent="0.2">
      <c r="A52" s="292">
        <v>51</v>
      </c>
      <c r="B52" s="305" t="s">
        <v>24519</v>
      </c>
      <c r="C52" s="292" t="s">
        <v>24520</v>
      </c>
      <c r="D52" s="314">
        <v>45254</v>
      </c>
      <c r="E52" s="306" t="s">
        <v>11968</v>
      </c>
      <c r="F52" s="307">
        <v>45314</v>
      </c>
      <c r="G52" s="307">
        <v>45314</v>
      </c>
      <c r="H52" s="292"/>
      <c r="I52" s="345">
        <v>45275</v>
      </c>
      <c r="J52" s="294" t="str">
        <f>IF(H52="-","NO ES TUPA",IF(Tabla5[[#This Row],[FECHA FIRMA]]&lt;=Tabla5[[#This Row],[FECHA DE PLAZO MAXIMO DE ATENCION]],"SI","NO"))</f>
        <v>NO</v>
      </c>
      <c r="K52" s="271"/>
      <c r="L52" s="271" t="str">
        <f>IFERROR(VLOOKUP(K52,[1]Hoja1!$B$2:$F$14234,2,FALSE),"")</f>
        <v/>
      </c>
      <c r="M52" s="271" t="str">
        <f>IFERROR(VLOOKUP(K52,[1]Hoja1!$B$2:$F$14234,3,FALSE),"")</f>
        <v/>
      </c>
      <c r="N52" s="271" t="str">
        <f>IFERROR(VLOOKUP(K52,[1]Hoja1!$B$2:$F$14234,4,FALSE),"")</f>
        <v/>
      </c>
      <c r="O52" s="283" t="s">
        <v>24521</v>
      </c>
      <c r="P52" s="271" t="s">
        <v>14894</v>
      </c>
      <c r="Q52" s="271"/>
      <c r="R52" s="271"/>
      <c r="S52" s="271"/>
      <c r="T52" s="361">
        <v>15</v>
      </c>
      <c r="U52" s="271" t="s">
        <v>24296</v>
      </c>
      <c r="V52" s="271"/>
      <c r="W52" s="271"/>
      <c r="X52" s="271" t="s">
        <v>21537</v>
      </c>
      <c r="Y52" s="271" t="s">
        <v>24522</v>
      </c>
      <c r="Z52" s="271"/>
      <c r="AA52" s="271"/>
      <c r="AB52" s="271" t="s">
        <v>21489</v>
      </c>
      <c r="AC52" s="271"/>
      <c r="AD52" s="271"/>
      <c r="AE52" s="271"/>
      <c r="AF52" s="271"/>
      <c r="AG52" s="271"/>
      <c r="AH52" s="271"/>
      <c r="AI52" s="271"/>
      <c r="AJ52" s="271"/>
      <c r="AK52" s="271"/>
      <c r="AL52" s="271"/>
      <c r="AM52" s="271"/>
      <c r="AN52" s="271"/>
      <c r="AO52" s="271"/>
      <c r="AP52" s="271" t="s">
        <v>24523</v>
      </c>
      <c r="AQ52" s="281">
        <v>45314</v>
      </c>
    </row>
    <row r="53" spans="1:43" ht="39.950000000000003" customHeight="1" x14ac:dyDescent="0.2">
      <c r="A53" s="292">
        <v>52</v>
      </c>
      <c r="B53" s="320" t="s">
        <v>24524</v>
      </c>
      <c r="C53" s="292" t="s">
        <v>24525</v>
      </c>
      <c r="D53" s="292"/>
      <c r="E53" s="321" t="s">
        <v>11968</v>
      </c>
      <c r="F53" s="322">
        <v>45314</v>
      </c>
      <c r="G53" s="322">
        <v>45314</v>
      </c>
      <c r="H53" s="292" t="s">
        <v>20</v>
      </c>
      <c r="I53" s="347" t="s">
        <v>25205</v>
      </c>
      <c r="J53" s="315" t="str">
        <f>IF(H53="-","NO ES TUPA",IF(Tabla5[[#This Row],[FECHA FIRMA]]&lt;=Tabla5[[#This Row],[FECHA DE PLAZO MAXIMO DE ATENCION]],"SI","NO"))</f>
        <v>NO ES TUPA</v>
      </c>
      <c r="K53" s="301"/>
      <c r="L53" s="301" t="str">
        <f>IFERROR(VLOOKUP(K53,[1]Hoja1!$B$2:$F$14234,2,FALSE),"")</f>
        <v/>
      </c>
      <c r="M53" s="301" t="str">
        <f>IFERROR(VLOOKUP(K53,[1]Hoja1!$B$2:$F$14234,3,FALSE),"")</f>
        <v/>
      </c>
      <c r="N53" s="301" t="str">
        <f>IFERROR(VLOOKUP(K53,[1]Hoja1!$B$2:$F$14234,4,FALSE),"")</f>
        <v/>
      </c>
      <c r="O53" s="302" t="s">
        <v>24526</v>
      </c>
      <c r="P53" s="301" t="s">
        <v>14894</v>
      </c>
      <c r="Q53" s="301"/>
      <c r="R53" s="301"/>
      <c r="S53" s="301"/>
      <c r="T53" s="360"/>
      <c r="U53" s="301" t="s">
        <v>24196</v>
      </c>
      <c r="V53" s="301" t="s">
        <v>24527</v>
      </c>
      <c r="W53" s="301"/>
      <c r="X53" s="271"/>
      <c r="Y53" s="271" t="s">
        <v>24528</v>
      </c>
      <c r="Z53" s="271"/>
      <c r="AA53" s="271"/>
      <c r="AB53" s="271"/>
      <c r="AC53" s="271"/>
      <c r="AD53" s="271"/>
      <c r="AE53" s="271"/>
      <c r="AF53" s="271"/>
      <c r="AG53" s="271"/>
      <c r="AH53" s="271"/>
      <c r="AI53" s="271"/>
      <c r="AJ53" s="271"/>
      <c r="AK53" s="271"/>
      <c r="AL53" s="271"/>
      <c r="AM53" s="271"/>
      <c r="AN53" s="271"/>
      <c r="AO53" s="271"/>
      <c r="AP53" s="271" t="s">
        <v>24529</v>
      </c>
      <c r="AQ53" s="281">
        <v>45314</v>
      </c>
    </row>
    <row r="54" spans="1:43" ht="39.950000000000003" customHeight="1" x14ac:dyDescent="0.2">
      <c r="A54" s="292">
        <v>53</v>
      </c>
      <c r="B54" s="305" t="s">
        <v>24530</v>
      </c>
      <c r="C54" s="292" t="s">
        <v>24531</v>
      </c>
      <c r="D54" s="314">
        <v>45308</v>
      </c>
      <c r="E54" s="306" t="s">
        <v>11968</v>
      </c>
      <c r="F54" s="307">
        <v>45315</v>
      </c>
      <c r="G54" s="307">
        <v>45315</v>
      </c>
      <c r="H54" s="307"/>
      <c r="I54" s="346">
        <v>45315</v>
      </c>
      <c r="J54" s="294" t="str">
        <f>IF(H54="-","NO ES TUPA",IF(Tabla5[[#This Row],[FECHA FIRMA]]&lt;=Tabla5[[#This Row],[FECHA DE PLAZO MAXIMO DE ATENCION]],"SI","NO"))</f>
        <v>NO</v>
      </c>
      <c r="K54" s="271"/>
      <c r="L54" s="271" t="s">
        <v>24532</v>
      </c>
      <c r="M54" s="271" t="s">
        <v>24533</v>
      </c>
      <c r="N54" s="271" t="s">
        <v>24534</v>
      </c>
      <c r="O54" s="283" t="s">
        <v>24535</v>
      </c>
      <c r="P54" s="271" t="s">
        <v>14894</v>
      </c>
      <c r="Q54" s="271" t="s">
        <v>23</v>
      </c>
      <c r="R54" s="271" t="s">
        <v>21541</v>
      </c>
      <c r="S54" s="271" t="s">
        <v>21542</v>
      </c>
      <c r="T54" s="359">
        <v>5</v>
      </c>
      <c r="U54" s="271" t="s">
        <v>19118</v>
      </c>
      <c r="V54" s="271"/>
      <c r="W54" s="271"/>
      <c r="X54" s="271"/>
      <c r="Y54" s="271" t="s">
        <v>24536</v>
      </c>
      <c r="Z54" s="271"/>
      <c r="AA54" s="271" t="s">
        <v>21489</v>
      </c>
      <c r="AB54" s="271" t="s">
        <v>21489</v>
      </c>
      <c r="AC54" s="271"/>
      <c r="AD54" s="271"/>
      <c r="AE54" s="271"/>
      <c r="AF54" s="271"/>
      <c r="AG54" s="271"/>
      <c r="AH54" s="271"/>
      <c r="AI54" s="271"/>
      <c r="AJ54" s="271"/>
      <c r="AK54" s="271"/>
      <c r="AL54" s="271"/>
      <c r="AM54" s="271"/>
      <c r="AN54" s="271"/>
      <c r="AO54" s="271"/>
      <c r="AP54" s="271" t="s">
        <v>24537</v>
      </c>
      <c r="AQ54" s="281">
        <v>45315</v>
      </c>
    </row>
    <row r="55" spans="1:43" ht="39.950000000000003" customHeight="1" x14ac:dyDescent="0.2">
      <c r="A55" s="292">
        <v>54</v>
      </c>
      <c r="B55" s="305" t="s">
        <v>24538</v>
      </c>
      <c r="C55" s="292" t="s">
        <v>24539</v>
      </c>
      <c r="D55" s="314">
        <v>45309</v>
      </c>
      <c r="E55" s="306" t="s">
        <v>11968</v>
      </c>
      <c r="F55" s="307">
        <v>45315</v>
      </c>
      <c r="G55" s="307">
        <v>45315</v>
      </c>
      <c r="H55" s="307"/>
      <c r="I55" s="346">
        <v>45316</v>
      </c>
      <c r="J55" s="294" t="str">
        <f>IF(H55="-","NO ES TUPA",IF(Tabla5[[#This Row],[FECHA FIRMA]]&lt;=Tabla5[[#This Row],[FECHA DE PLAZO MAXIMO DE ATENCION]],"SI","NO"))</f>
        <v>NO</v>
      </c>
      <c r="K55" s="271"/>
      <c r="L55" s="271" t="s">
        <v>24540</v>
      </c>
      <c r="M55" s="271" t="s">
        <v>24541</v>
      </c>
      <c r="N55" s="271" t="s">
        <v>24542</v>
      </c>
      <c r="O55" s="283" t="s">
        <v>24543</v>
      </c>
      <c r="P55" s="271" t="s">
        <v>14894</v>
      </c>
      <c r="Q55" s="271" t="s">
        <v>23</v>
      </c>
      <c r="R55" s="271" t="s">
        <v>21541</v>
      </c>
      <c r="S55" s="271" t="s">
        <v>21542</v>
      </c>
      <c r="T55" s="359">
        <v>5</v>
      </c>
      <c r="U55" s="271" t="s">
        <v>19118</v>
      </c>
      <c r="V55" s="271"/>
      <c r="W55" s="271"/>
      <c r="X55" s="271"/>
      <c r="Y55" s="271" t="s">
        <v>24544</v>
      </c>
      <c r="Z55" s="271"/>
      <c r="AA55" s="271" t="s">
        <v>21489</v>
      </c>
      <c r="AB55" s="271" t="s">
        <v>21489</v>
      </c>
      <c r="AC55" s="271"/>
      <c r="AD55" s="271"/>
      <c r="AE55" s="271"/>
      <c r="AF55" s="271"/>
      <c r="AG55" s="271"/>
      <c r="AH55" s="271"/>
      <c r="AI55" s="271"/>
      <c r="AJ55" s="271"/>
      <c r="AK55" s="271"/>
      <c r="AL55" s="271"/>
      <c r="AM55" s="271"/>
      <c r="AN55" s="271"/>
      <c r="AO55" s="271"/>
      <c r="AP55" s="271" t="s">
        <v>24545</v>
      </c>
      <c r="AQ55" s="281">
        <v>45315</v>
      </c>
    </row>
    <row r="56" spans="1:43" ht="39.950000000000003" customHeight="1" x14ac:dyDescent="0.2">
      <c r="A56" s="292">
        <v>55</v>
      </c>
      <c r="B56" s="305" t="s">
        <v>24546</v>
      </c>
      <c r="C56" s="292" t="s">
        <v>24547</v>
      </c>
      <c r="D56" s="314">
        <v>45309</v>
      </c>
      <c r="E56" s="306" t="s">
        <v>11968</v>
      </c>
      <c r="F56" s="307">
        <v>45315</v>
      </c>
      <c r="G56" s="307">
        <v>45315</v>
      </c>
      <c r="H56" s="307"/>
      <c r="I56" s="346">
        <v>45316</v>
      </c>
      <c r="J56" s="294" t="str">
        <f>IF(H56="-","NO ES TUPA",IF(Tabla5[[#This Row],[FECHA FIRMA]]&lt;=Tabla5[[#This Row],[FECHA DE PLAZO MAXIMO DE ATENCION]],"SI","NO"))</f>
        <v>NO</v>
      </c>
      <c r="K56" s="271"/>
      <c r="L56" s="271" t="s">
        <v>24548</v>
      </c>
      <c r="M56" s="271" t="s">
        <v>24549</v>
      </c>
      <c r="N56" s="271" t="s">
        <v>24550</v>
      </c>
      <c r="O56" s="283" t="s">
        <v>24551</v>
      </c>
      <c r="P56" s="271" t="s">
        <v>14894</v>
      </c>
      <c r="Q56" s="271" t="s">
        <v>23</v>
      </c>
      <c r="R56" s="271" t="s">
        <v>21541</v>
      </c>
      <c r="S56" s="271" t="s">
        <v>21542</v>
      </c>
      <c r="T56" s="359">
        <v>5</v>
      </c>
      <c r="U56" s="271" t="s">
        <v>19118</v>
      </c>
      <c r="V56" s="271"/>
      <c r="W56" s="271"/>
      <c r="X56" s="271"/>
      <c r="Y56" s="271" t="s">
        <v>24552</v>
      </c>
      <c r="Z56" s="271"/>
      <c r="AA56" s="271" t="s">
        <v>21489</v>
      </c>
      <c r="AB56" s="271" t="s">
        <v>21489</v>
      </c>
      <c r="AC56" s="271"/>
      <c r="AD56" s="271"/>
      <c r="AE56" s="271"/>
      <c r="AF56" s="271"/>
      <c r="AG56" s="271"/>
      <c r="AH56" s="271"/>
      <c r="AI56" s="271"/>
      <c r="AJ56" s="271"/>
      <c r="AK56" s="271"/>
      <c r="AL56" s="271"/>
      <c r="AM56" s="271"/>
      <c r="AN56" s="271"/>
      <c r="AO56" s="271"/>
      <c r="AP56" s="271" t="s">
        <v>24553</v>
      </c>
      <c r="AQ56" s="281">
        <v>45315</v>
      </c>
    </row>
    <row r="57" spans="1:43" ht="39.950000000000003" customHeight="1" x14ac:dyDescent="0.2">
      <c r="A57" s="292">
        <v>56</v>
      </c>
      <c r="B57" s="305" t="s">
        <v>24554</v>
      </c>
      <c r="C57" s="292" t="s">
        <v>24555</v>
      </c>
      <c r="D57" s="314">
        <v>45310</v>
      </c>
      <c r="E57" s="306" t="s">
        <v>11968</v>
      </c>
      <c r="F57" s="307">
        <v>45315</v>
      </c>
      <c r="G57" s="307">
        <v>45315</v>
      </c>
      <c r="H57" s="307"/>
      <c r="I57" s="346">
        <v>45317</v>
      </c>
      <c r="J57" s="294" t="str">
        <f>IF(H57="-","NO ES TUPA",IF(Tabla5[[#This Row],[FECHA FIRMA]]&lt;=Tabla5[[#This Row],[FECHA DE PLAZO MAXIMO DE ATENCION]],"SI","NO"))</f>
        <v>NO</v>
      </c>
      <c r="K57" s="271"/>
      <c r="L57" s="271" t="s">
        <v>24556</v>
      </c>
      <c r="M57" s="271" t="s">
        <v>24557</v>
      </c>
      <c r="N57" s="271" t="s">
        <v>24558</v>
      </c>
      <c r="O57" s="283" t="s">
        <v>24559</v>
      </c>
      <c r="P57" s="271" t="s">
        <v>14894</v>
      </c>
      <c r="Q57" s="271" t="s">
        <v>23</v>
      </c>
      <c r="R57" s="271" t="s">
        <v>21541</v>
      </c>
      <c r="S57" s="271" t="s">
        <v>21542</v>
      </c>
      <c r="T57" s="359">
        <v>5</v>
      </c>
      <c r="U57" s="271" t="s">
        <v>19118</v>
      </c>
      <c r="V57" s="271"/>
      <c r="W57" s="271"/>
      <c r="X57" s="271"/>
      <c r="Y57" s="271" t="s">
        <v>24560</v>
      </c>
      <c r="Z57" s="271"/>
      <c r="AA57" s="271" t="s">
        <v>21489</v>
      </c>
      <c r="AB57" s="271" t="s">
        <v>21489</v>
      </c>
      <c r="AC57" s="271"/>
      <c r="AD57" s="271"/>
      <c r="AE57" s="271"/>
      <c r="AF57" s="271"/>
      <c r="AG57" s="271"/>
      <c r="AH57" s="271"/>
      <c r="AI57" s="271"/>
      <c r="AJ57" s="271"/>
      <c r="AK57" s="271"/>
      <c r="AL57" s="271"/>
      <c r="AM57" s="271"/>
      <c r="AN57" s="271"/>
      <c r="AO57" s="271"/>
      <c r="AP57" s="271" t="s">
        <v>24561</v>
      </c>
      <c r="AQ57" s="281">
        <v>45315</v>
      </c>
    </row>
    <row r="58" spans="1:43" ht="39.950000000000003" customHeight="1" x14ac:dyDescent="0.2">
      <c r="A58" s="292">
        <v>57</v>
      </c>
      <c r="B58" s="305" t="s">
        <v>24562</v>
      </c>
      <c r="C58" s="292" t="s">
        <v>24563</v>
      </c>
      <c r="D58" s="314">
        <v>45309</v>
      </c>
      <c r="E58" s="306" t="s">
        <v>11968</v>
      </c>
      <c r="F58" s="307">
        <v>45315</v>
      </c>
      <c r="G58" s="307">
        <v>45315</v>
      </c>
      <c r="H58" s="307"/>
      <c r="I58" s="346">
        <v>45316</v>
      </c>
      <c r="J58" s="294" t="str">
        <f>IF(H58="-","NO ES TUPA",IF(Tabla5[[#This Row],[FECHA FIRMA]]&lt;=Tabla5[[#This Row],[FECHA DE PLAZO MAXIMO DE ATENCION]],"SI","NO"))</f>
        <v>NO</v>
      </c>
      <c r="K58" s="271"/>
      <c r="L58" s="271" t="s">
        <v>24564</v>
      </c>
      <c r="M58" s="271" t="s">
        <v>24565</v>
      </c>
      <c r="N58" s="271" t="s">
        <v>24566</v>
      </c>
      <c r="O58" s="283" t="s">
        <v>24567</v>
      </c>
      <c r="P58" s="271" t="s">
        <v>14894</v>
      </c>
      <c r="Q58" s="271" t="s">
        <v>23</v>
      </c>
      <c r="R58" s="271" t="s">
        <v>21541</v>
      </c>
      <c r="S58" s="271" t="s">
        <v>21542</v>
      </c>
      <c r="T58" s="359">
        <v>5</v>
      </c>
      <c r="U58" s="271" t="s">
        <v>19118</v>
      </c>
      <c r="V58" s="271"/>
      <c r="W58" s="271"/>
      <c r="X58" s="271"/>
      <c r="Y58" s="271" t="s">
        <v>24568</v>
      </c>
      <c r="Z58" s="271"/>
      <c r="AA58" s="271" t="s">
        <v>21489</v>
      </c>
      <c r="AB58" s="271" t="s">
        <v>21489</v>
      </c>
      <c r="AC58" s="271"/>
      <c r="AD58" s="271"/>
      <c r="AE58" s="271"/>
      <c r="AF58" s="271"/>
      <c r="AG58" s="271"/>
      <c r="AH58" s="271"/>
      <c r="AI58" s="271"/>
      <c r="AJ58" s="271"/>
      <c r="AK58" s="271"/>
      <c r="AL58" s="271"/>
      <c r="AM58" s="271"/>
      <c r="AN58" s="271"/>
      <c r="AO58" s="271"/>
      <c r="AP58" s="271" t="s">
        <v>24569</v>
      </c>
      <c r="AQ58" s="281">
        <v>45315</v>
      </c>
    </row>
    <row r="59" spans="1:43" ht="39.950000000000003" customHeight="1" x14ac:dyDescent="0.2">
      <c r="A59" s="292">
        <v>58</v>
      </c>
      <c r="B59" s="305" t="s">
        <v>24570</v>
      </c>
      <c r="C59" s="292" t="s">
        <v>24571</v>
      </c>
      <c r="D59" s="314">
        <v>45273</v>
      </c>
      <c r="E59" s="306" t="s">
        <v>11968</v>
      </c>
      <c r="F59" s="307">
        <v>45316</v>
      </c>
      <c r="G59" s="307">
        <v>45316</v>
      </c>
      <c r="H59" s="344"/>
      <c r="I59" s="367">
        <v>45301</v>
      </c>
      <c r="J59" s="294" t="str">
        <f>IF(H59="-","NO ES TUPA",IF(Tabla5[[#This Row],[FECHA FIRMA]]&lt;=Tabla5[[#This Row],[FECHA DE PLAZO MAXIMO DE ATENCION]],"SI","NO"))</f>
        <v>NO</v>
      </c>
      <c r="K59" s="271"/>
      <c r="L59" s="271" t="str">
        <f>IFERROR(VLOOKUP(K59,[1]Hoja1!$B$2:$F$14234,2,FALSE),"")</f>
        <v/>
      </c>
      <c r="M59" s="271" t="str">
        <f>IFERROR(VLOOKUP(K59,[1]Hoja1!$B$2:$F$14234,3,FALSE),"")</f>
        <v/>
      </c>
      <c r="N59" s="271" t="str">
        <f>IFERROR(VLOOKUP(K59,[1]Hoja1!$B$2:$F$14234,4,FALSE),"")</f>
        <v/>
      </c>
      <c r="O59" s="283" t="s">
        <v>24572</v>
      </c>
      <c r="P59" s="271" t="s">
        <v>14894</v>
      </c>
      <c r="Q59" s="271"/>
      <c r="R59" s="271"/>
      <c r="S59" s="271"/>
      <c r="T59" s="359">
        <v>20</v>
      </c>
      <c r="U59" s="271" t="s">
        <v>24195</v>
      </c>
      <c r="V59" s="271" t="s">
        <v>24573</v>
      </c>
      <c r="W59" s="271"/>
      <c r="X59" s="271" t="s">
        <v>24574</v>
      </c>
      <c r="Y59" s="271" t="s">
        <v>24575</v>
      </c>
      <c r="Z59" s="271"/>
      <c r="AA59" s="271"/>
      <c r="AB59" s="271"/>
      <c r="AC59" s="271"/>
      <c r="AD59" s="271"/>
      <c r="AE59" s="271"/>
      <c r="AF59" s="271"/>
      <c r="AG59" s="271"/>
      <c r="AH59" s="271"/>
      <c r="AI59" s="271"/>
      <c r="AJ59" s="271"/>
      <c r="AK59" s="271"/>
      <c r="AL59" s="271"/>
      <c r="AM59" s="271"/>
      <c r="AN59" s="271"/>
      <c r="AO59" s="271"/>
      <c r="AP59" s="271" t="s">
        <v>24576</v>
      </c>
      <c r="AQ59" s="281">
        <v>45316</v>
      </c>
    </row>
    <row r="60" spans="1:43" ht="39.950000000000003" customHeight="1" x14ac:dyDescent="0.2">
      <c r="A60" s="292">
        <v>59</v>
      </c>
      <c r="B60" s="305" t="s">
        <v>24577</v>
      </c>
      <c r="C60" s="292" t="s">
        <v>24578</v>
      </c>
      <c r="D60" s="314">
        <v>45310</v>
      </c>
      <c r="E60" s="306" t="s">
        <v>11968</v>
      </c>
      <c r="F60" s="307">
        <v>45316</v>
      </c>
      <c r="G60" s="307">
        <v>45316</v>
      </c>
      <c r="H60" s="307"/>
      <c r="I60" s="346">
        <v>45317</v>
      </c>
      <c r="J60" s="294" t="str">
        <f>IF(H60="-","NO ES TUPA",IF(Tabla5[[#This Row],[FECHA FIRMA]]&lt;=Tabla5[[#This Row],[FECHA DE PLAZO MAXIMO DE ATENCION]],"SI","NO"))</f>
        <v>NO</v>
      </c>
      <c r="K60" s="271"/>
      <c r="L60" s="271" t="s">
        <v>24579</v>
      </c>
      <c r="M60" s="271" t="s">
        <v>24580</v>
      </c>
      <c r="N60" s="271" t="s">
        <v>24581</v>
      </c>
      <c r="O60" s="283" t="s">
        <v>24582</v>
      </c>
      <c r="P60" s="271" t="s">
        <v>14894</v>
      </c>
      <c r="Q60" s="271" t="s">
        <v>23</v>
      </c>
      <c r="R60" s="271" t="s">
        <v>21541</v>
      </c>
      <c r="S60" s="271" t="s">
        <v>21542</v>
      </c>
      <c r="T60" s="359">
        <v>5</v>
      </c>
      <c r="U60" s="271" t="s">
        <v>19118</v>
      </c>
      <c r="V60" s="271"/>
      <c r="W60" s="271"/>
      <c r="X60" s="271"/>
      <c r="Y60" s="271" t="s">
        <v>24583</v>
      </c>
      <c r="Z60" s="271"/>
      <c r="AA60" s="271" t="s">
        <v>21489</v>
      </c>
      <c r="AB60" s="271" t="s">
        <v>21489</v>
      </c>
      <c r="AC60" s="271"/>
      <c r="AD60" s="271"/>
      <c r="AE60" s="271"/>
      <c r="AF60" s="271"/>
      <c r="AG60" s="271"/>
      <c r="AH60" s="271"/>
      <c r="AI60" s="271"/>
      <c r="AJ60" s="271"/>
      <c r="AK60" s="271"/>
      <c r="AL60" s="271"/>
      <c r="AM60" s="271"/>
      <c r="AN60" s="271"/>
      <c r="AO60" s="271"/>
      <c r="AP60" s="271" t="s">
        <v>24584</v>
      </c>
      <c r="AQ60" s="281">
        <v>45316</v>
      </c>
    </row>
    <row r="61" spans="1:43" ht="45" customHeight="1" x14ac:dyDescent="0.2">
      <c r="A61" s="292">
        <v>60</v>
      </c>
      <c r="B61" s="305" t="s">
        <v>24585</v>
      </c>
      <c r="C61" s="292" t="s">
        <v>24586</v>
      </c>
      <c r="D61" s="292"/>
      <c r="E61" s="306" t="s">
        <v>11968</v>
      </c>
      <c r="F61" s="307">
        <v>45316</v>
      </c>
      <c r="G61" s="307">
        <v>45316</v>
      </c>
      <c r="H61" s="292" t="s">
        <v>20</v>
      </c>
      <c r="I61" s="347" t="s">
        <v>25205</v>
      </c>
      <c r="J61" s="315" t="str">
        <f>IF(H61="-","NO ES TUPA",IF(Tabla5[[#This Row],[FECHA FIRMA]]&lt;=Tabla5[[#This Row],[FECHA DE PLAZO MAXIMO DE ATENCION]],"SI","NO"))</f>
        <v>NO ES TUPA</v>
      </c>
      <c r="K61" s="271"/>
      <c r="L61" s="271" t="str">
        <f>IFERROR(VLOOKUP(K61,[1]Hoja1!$B$2:$F$14234,2,FALSE),"")</f>
        <v/>
      </c>
      <c r="M61" s="271" t="str">
        <f>IFERROR(VLOOKUP(K61,[1]Hoja1!$B$2:$F$14234,3,FALSE),"")</f>
        <v/>
      </c>
      <c r="N61" s="271" t="str">
        <f>IFERROR(VLOOKUP(K61,[1]Hoja1!$B$2:$F$14234,4,FALSE),"")</f>
        <v/>
      </c>
      <c r="O61" s="283" t="s">
        <v>24587</v>
      </c>
      <c r="P61" s="271" t="s">
        <v>14894</v>
      </c>
      <c r="Q61" s="271"/>
      <c r="R61" s="271"/>
      <c r="S61" s="271"/>
      <c r="T61" s="360"/>
      <c r="U61" s="301" t="s">
        <v>24196</v>
      </c>
      <c r="V61" s="301" t="s">
        <v>24588</v>
      </c>
      <c r="W61" s="271"/>
      <c r="X61" s="271"/>
      <c r="Y61" s="271" t="s">
        <v>24589</v>
      </c>
      <c r="Z61" s="271"/>
      <c r="AA61" s="271"/>
      <c r="AB61" s="271"/>
      <c r="AC61" s="271"/>
      <c r="AD61" s="271"/>
      <c r="AE61" s="271"/>
      <c r="AF61" s="271"/>
      <c r="AG61" s="271"/>
      <c r="AH61" s="271"/>
      <c r="AI61" s="271"/>
      <c r="AJ61" s="271"/>
      <c r="AK61" s="271"/>
      <c r="AL61" s="271"/>
      <c r="AM61" s="271"/>
      <c r="AN61" s="271"/>
      <c r="AO61" s="271"/>
      <c r="AP61" s="271" t="s">
        <v>24590</v>
      </c>
      <c r="AQ61" s="281">
        <v>45316</v>
      </c>
    </row>
    <row r="62" spans="1:43" ht="39.950000000000003" customHeight="1" x14ac:dyDescent="0.2">
      <c r="A62" s="292">
        <v>61</v>
      </c>
      <c r="B62" s="305" t="s">
        <v>24591</v>
      </c>
      <c r="C62" s="292" t="s">
        <v>24592</v>
      </c>
      <c r="D62" s="314">
        <v>45103</v>
      </c>
      <c r="E62" s="306" t="s">
        <v>11968</v>
      </c>
      <c r="F62" s="307">
        <v>45317</v>
      </c>
      <c r="G62" s="307">
        <v>45317</v>
      </c>
      <c r="H62" s="292"/>
      <c r="I62" s="345">
        <v>45124</v>
      </c>
      <c r="J62" s="294" t="str">
        <f>IF(H62="-","NO ES TUPA",IF(Tabla5[[#This Row],[FECHA FIRMA]]&lt;=Tabla5[[#This Row],[FECHA DE PLAZO MAXIMO DE ATENCION]],"SI","NO"))</f>
        <v>NO</v>
      </c>
      <c r="K62" s="271"/>
      <c r="L62" s="271" t="str">
        <f>IFERROR(VLOOKUP(K62,[1]Hoja1!$B$2:$F$14234,2,FALSE),"")</f>
        <v/>
      </c>
      <c r="M62" s="271" t="str">
        <f>IFERROR(VLOOKUP(K62,[1]Hoja1!$B$2:$F$14234,3,FALSE),"")</f>
        <v/>
      </c>
      <c r="N62" s="271" t="str">
        <f>IFERROR(VLOOKUP(K62,[1]Hoja1!$B$2:$F$14234,4,FALSE),"")</f>
        <v/>
      </c>
      <c r="O62" s="283" t="s">
        <v>24593</v>
      </c>
      <c r="P62" s="271" t="s">
        <v>14894</v>
      </c>
      <c r="Q62" s="271"/>
      <c r="R62" s="271"/>
      <c r="S62" s="271"/>
      <c r="T62" s="359">
        <v>15</v>
      </c>
      <c r="U62" s="271" t="s">
        <v>24594</v>
      </c>
      <c r="V62" s="271"/>
      <c r="W62" s="271"/>
      <c r="X62" s="271"/>
      <c r="Y62" s="271" t="s">
        <v>24595</v>
      </c>
      <c r="Z62" s="271"/>
      <c r="AA62" s="271"/>
      <c r="AB62" s="271" t="s">
        <v>21489</v>
      </c>
      <c r="AC62" s="271"/>
      <c r="AD62" s="271" t="s">
        <v>21489</v>
      </c>
      <c r="AE62" s="271"/>
      <c r="AF62" s="271"/>
      <c r="AG62" s="271"/>
      <c r="AH62" s="271"/>
      <c r="AI62" s="271"/>
      <c r="AJ62" s="271"/>
      <c r="AK62" s="271"/>
      <c r="AL62" s="271"/>
      <c r="AM62" s="271"/>
      <c r="AN62" s="271"/>
      <c r="AO62" s="271"/>
      <c r="AP62" s="271" t="s">
        <v>24596</v>
      </c>
      <c r="AQ62" s="281">
        <v>45317</v>
      </c>
    </row>
    <row r="63" spans="1:43" ht="39.950000000000003" customHeight="1" x14ac:dyDescent="0.2">
      <c r="A63" s="292">
        <v>62</v>
      </c>
      <c r="B63" s="305" t="s">
        <v>24597</v>
      </c>
      <c r="C63" s="292" t="s">
        <v>24598</v>
      </c>
      <c r="D63" s="314">
        <v>45154</v>
      </c>
      <c r="E63" s="306" t="s">
        <v>11968</v>
      </c>
      <c r="F63" s="307">
        <v>45317</v>
      </c>
      <c r="G63" s="307">
        <v>45317</v>
      </c>
      <c r="H63" s="292"/>
      <c r="I63" s="345">
        <v>45175</v>
      </c>
      <c r="J63" s="294" t="str">
        <f>IF(H63="-","NO ES TUPA",IF(Tabla5[[#This Row],[FECHA FIRMA]]&lt;=Tabla5[[#This Row],[FECHA DE PLAZO MAXIMO DE ATENCION]],"SI","NO"))</f>
        <v>NO</v>
      </c>
      <c r="K63" s="271"/>
      <c r="L63" s="271" t="str">
        <f>IFERROR(VLOOKUP(K63,[1]Hoja1!$B$2:$F$14234,2,FALSE),"")</f>
        <v/>
      </c>
      <c r="M63" s="271" t="str">
        <f>IFERROR(VLOOKUP(K63,[1]Hoja1!$B$2:$F$14234,3,FALSE),"")</f>
        <v/>
      </c>
      <c r="N63" s="271" t="str">
        <f>IFERROR(VLOOKUP(K63,[1]Hoja1!$B$2:$F$14234,4,FALSE),"")</f>
        <v/>
      </c>
      <c r="O63" s="283" t="s">
        <v>24599</v>
      </c>
      <c r="P63" s="271" t="s">
        <v>14894</v>
      </c>
      <c r="Q63" s="271"/>
      <c r="R63" s="271"/>
      <c r="S63" s="271"/>
      <c r="T63" s="361">
        <v>15</v>
      </c>
      <c r="U63" s="271" t="s">
        <v>24296</v>
      </c>
      <c r="V63" s="271"/>
      <c r="W63" s="271"/>
      <c r="X63" s="271"/>
      <c r="Y63" s="271" t="s">
        <v>24600</v>
      </c>
      <c r="Z63" s="271"/>
      <c r="AA63" s="271"/>
      <c r="AB63" s="271" t="s">
        <v>21489</v>
      </c>
      <c r="AC63" s="271"/>
      <c r="AD63" s="271"/>
      <c r="AE63" s="271"/>
      <c r="AF63" s="271"/>
      <c r="AG63" s="271"/>
      <c r="AH63" s="271"/>
      <c r="AI63" s="271"/>
      <c r="AJ63" s="271"/>
      <c r="AK63" s="271"/>
      <c r="AL63" s="271"/>
      <c r="AM63" s="271"/>
      <c r="AN63" s="271"/>
      <c r="AO63" s="271"/>
      <c r="AP63" s="271" t="s">
        <v>24601</v>
      </c>
      <c r="AQ63" s="281">
        <v>45317</v>
      </c>
    </row>
    <row r="64" spans="1:43" ht="39.950000000000003" customHeight="1" x14ac:dyDescent="0.2">
      <c r="A64" s="292">
        <v>63</v>
      </c>
      <c r="B64" s="305" t="s">
        <v>24602</v>
      </c>
      <c r="C64" s="292" t="s">
        <v>24603</v>
      </c>
      <c r="D64" s="314">
        <v>45289</v>
      </c>
      <c r="E64" s="306" t="s">
        <v>11968</v>
      </c>
      <c r="F64" s="307">
        <v>45317</v>
      </c>
      <c r="G64" s="307">
        <v>45317</v>
      </c>
      <c r="H64" s="344"/>
      <c r="I64" s="367">
        <v>45317</v>
      </c>
      <c r="J64" s="294" t="str">
        <f>IF(H64="-","NO ES TUPA",IF(Tabla5[[#This Row],[FECHA FIRMA]]&lt;=Tabla5[[#This Row],[FECHA DE PLAZO MAXIMO DE ATENCION]],"SI","NO"))</f>
        <v>NO</v>
      </c>
      <c r="K64" s="271"/>
      <c r="L64" s="271"/>
      <c r="M64" s="271" t="str">
        <f>IFERROR(VLOOKUP(K64,[1]Hoja1!$B$2:$F$14234,3,FALSE),"")</f>
        <v/>
      </c>
      <c r="N64" s="271" t="str">
        <f>IFERROR(VLOOKUP(K64,[1]Hoja1!$B$2:$F$14234,4,FALSE),"")</f>
        <v/>
      </c>
      <c r="O64" s="283" t="s">
        <v>24604</v>
      </c>
      <c r="P64" s="271" t="s">
        <v>14894</v>
      </c>
      <c r="Q64" s="271"/>
      <c r="R64" s="271"/>
      <c r="S64" s="271"/>
      <c r="T64" s="359">
        <v>20</v>
      </c>
      <c r="U64" s="271" t="s">
        <v>24195</v>
      </c>
      <c r="V64" s="271" t="s">
        <v>24605</v>
      </c>
      <c r="W64" s="271"/>
      <c r="X64" s="271" t="s">
        <v>24606</v>
      </c>
      <c r="Y64" s="271" t="s">
        <v>24607</v>
      </c>
      <c r="Z64" s="271"/>
      <c r="AA64" s="271"/>
      <c r="AB64" s="271"/>
      <c r="AC64" s="271"/>
      <c r="AD64" s="271"/>
      <c r="AE64" s="271"/>
      <c r="AF64" s="271"/>
      <c r="AG64" s="271"/>
      <c r="AH64" s="271"/>
      <c r="AI64" s="271"/>
      <c r="AJ64" s="271"/>
      <c r="AK64" s="271"/>
      <c r="AL64" s="271"/>
      <c r="AM64" s="271"/>
      <c r="AN64" s="271"/>
      <c r="AO64" s="271"/>
      <c r="AP64" s="271" t="s">
        <v>24608</v>
      </c>
      <c r="AQ64" s="281">
        <v>45317</v>
      </c>
    </row>
    <row r="65" spans="1:43" ht="39.950000000000003" customHeight="1" x14ac:dyDescent="0.2">
      <c r="A65" s="292">
        <v>64</v>
      </c>
      <c r="B65" s="305" t="s">
        <v>24609</v>
      </c>
      <c r="C65" s="292" t="s">
        <v>24610</v>
      </c>
      <c r="D65" s="314">
        <v>45203</v>
      </c>
      <c r="E65" s="306" t="s">
        <v>11968</v>
      </c>
      <c r="F65" s="307">
        <v>45317</v>
      </c>
      <c r="G65" s="307">
        <v>45317</v>
      </c>
      <c r="H65" s="292"/>
      <c r="I65" s="345">
        <v>45204</v>
      </c>
      <c r="J65" s="294" t="str">
        <f>IF(H65="-","NO ES TUPA",IF(Tabla5[[#This Row],[FECHA FIRMA]]&lt;=Tabla5[[#This Row],[FECHA DE PLAZO MAXIMO DE ATENCION]],"SI","NO"))</f>
        <v>NO</v>
      </c>
      <c r="K65" s="271">
        <v>13069</v>
      </c>
      <c r="L65" s="271" t="str">
        <f>IFERROR(VLOOKUP(K65,[1]Hoja1!$B$2:$F$14234,2,FALSE),"")</f>
        <v>MI DELFINITA</v>
      </c>
      <c r="M65" s="271" t="str">
        <f>IFERROR(VLOOKUP(K65,[1]Hoja1!$B$2:$F$14234,3,FALSE),"")</f>
        <v>PL-13069-CM</v>
      </c>
      <c r="N65" s="271" t="str">
        <f>IFERROR(VLOOKUP(K65,[1]Hoja1!$B$2:$F$14234,4,FALSE),"")</f>
        <v>EMPRESA PESQUERA CD E.I.R.L.</v>
      </c>
      <c r="O65" s="283" t="s">
        <v>24611</v>
      </c>
      <c r="P65" s="271" t="s">
        <v>14894</v>
      </c>
      <c r="Q65" s="271"/>
      <c r="R65" s="271"/>
      <c r="S65" s="271"/>
      <c r="T65" s="359">
        <v>1</v>
      </c>
      <c r="U65" s="271" t="s">
        <v>19617</v>
      </c>
      <c r="V65" s="271"/>
      <c r="W65" s="271"/>
      <c r="X65" s="271"/>
      <c r="Y65" s="271" t="s">
        <v>24612</v>
      </c>
      <c r="Z65" s="271"/>
      <c r="AA65" s="271" t="s">
        <v>21489</v>
      </c>
      <c r="AB65" s="271"/>
      <c r="AC65" s="271"/>
      <c r="AD65" s="271"/>
      <c r="AE65" s="271"/>
      <c r="AF65" s="271"/>
      <c r="AG65" s="271"/>
      <c r="AH65" s="271"/>
      <c r="AI65" s="271"/>
      <c r="AJ65" s="271"/>
      <c r="AK65" s="271"/>
      <c r="AL65" s="271"/>
      <c r="AM65" s="271"/>
      <c r="AN65" s="271"/>
      <c r="AO65" s="271"/>
      <c r="AP65" s="271" t="s">
        <v>24613</v>
      </c>
      <c r="AQ65" s="281">
        <v>45317</v>
      </c>
    </row>
    <row r="66" spans="1:43" ht="45" customHeight="1" x14ac:dyDescent="0.2">
      <c r="A66" s="292">
        <v>65</v>
      </c>
      <c r="B66" s="305" t="s">
        <v>24614</v>
      </c>
      <c r="C66" s="292" t="s">
        <v>24615</v>
      </c>
      <c r="D66" s="314">
        <v>45219</v>
      </c>
      <c r="E66" s="306" t="s">
        <v>11968</v>
      </c>
      <c r="F66" s="307">
        <v>45320</v>
      </c>
      <c r="G66" s="307">
        <v>45320</v>
      </c>
      <c r="H66" s="314">
        <v>45245</v>
      </c>
      <c r="I66" s="345">
        <v>45240</v>
      </c>
      <c r="J66" s="294" t="str">
        <f>IF(H66="-","NO ES TUPA",IF(Tabla5[[#This Row],[FECHA FIRMA]]&lt;=Tabla5[[#This Row],[FECHA DE PLAZO MAXIMO DE ATENCION]],"SI","NO"))</f>
        <v>NO</v>
      </c>
      <c r="K66" s="271">
        <v>2452</v>
      </c>
      <c r="L66" s="271" t="str">
        <f>IFERROR(VLOOKUP(K66,[1]Hoja1!$B$2:$F$14234,2,FALSE),"")</f>
        <v>AMAZONAS 7</v>
      </c>
      <c r="M66" s="271" t="str">
        <f>IFERROR(VLOOKUP(K66,[1]Hoja1!$B$2:$F$14234,3,FALSE),"")</f>
        <v>CE-2452-PM</v>
      </c>
      <c r="N66" s="271" t="str">
        <f>IFERROR(VLOOKUP(K66,[1]Hoja1!$B$2:$F$14234,4,FALSE),"")</f>
        <v>RH ADMINISTRACIONES S.A.</v>
      </c>
      <c r="O66" s="283" t="s">
        <v>24616</v>
      </c>
      <c r="P66" s="271" t="s">
        <v>14894</v>
      </c>
      <c r="Q66" s="271"/>
      <c r="R66" s="271"/>
      <c r="S66" s="271"/>
      <c r="T66" s="359">
        <v>15</v>
      </c>
      <c r="U66" s="271" t="s">
        <v>24198</v>
      </c>
      <c r="V66" s="271"/>
      <c r="W66" s="271"/>
      <c r="X66" s="271" t="s">
        <v>19419</v>
      </c>
      <c r="Y66" s="271" t="s">
        <v>24617</v>
      </c>
      <c r="Z66" s="271"/>
      <c r="AA66" s="271" t="s">
        <v>21489</v>
      </c>
      <c r="AB66" s="271"/>
      <c r="AC66" s="271"/>
      <c r="AD66" s="271"/>
      <c r="AE66" s="271"/>
      <c r="AF66" s="271"/>
      <c r="AG66" s="271"/>
      <c r="AH66" s="271"/>
      <c r="AI66" s="271"/>
      <c r="AJ66" s="271"/>
      <c r="AK66" s="271"/>
      <c r="AL66" s="271"/>
      <c r="AM66" s="271"/>
      <c r="AN66" s="271"/>
      <c r="AO66" s="271"/>
      <c r="AP66" s="271" t="s">
        <v>24618</v>
      </c>
      <c r="AQ66" s="281">
        <v>45320</v>
      </c>
    </row>
    <row r="67" spans="1:43" ht="45" customHeight="1" x14ac:dyDescent="0.2">
      <c r="A67" s="292">
        <v>66</v>
      </c>
      <c r="B67" s="305" t="s">
        <v>24619</v>
      </c>
      <c r="C67" s="292" t="s">
        <v>24620</v>
      </c>
      <c r="D67" s="314">
        <v>45229</v>
      </c>
      <c r="E67" s="306" t="s">
        <v>11968</v>
      </c>
      <c r="F67" s="307">
        <v>45320</v>
      </c>
      <c r="G67" s="307">
        <v>45320</v>
      </c>
      <c r="H67" s="314">
        <v>45253</v>
      </c>
      <c r="I67" s="345">
        <v>45250</v>
      </c>
      <c r="J67" s="294" t="str">
        <f>IF(H67="-","NO ES TUPA",IF(Tabla5[[#This Row],[FECHA FIRMA]]&lt;=Tabla5[[#This Row],[FECHA DE PLAZO MAXIMO DE ATENCION]],"SI","NO"))</f>
        <v>NO</v>
      </c>
      <c r="K67" s="271">
        <v>240</v>
      </c>
      <c r="L67" s="271" t="str">
        <f>IFERROR(VLOOKUP(K67,[1]Hoja1!$B$2:$F$14234,2,FALSE),"")</f>
        <v>MACABI 1</v>
      </c>
      <c r="M67" s="271" t="str">
        <f>IFERROR(VLOOKUP(K67,[1]Hoja1!$B$2:$F$14234,3,FALSE),"")</f>
        <v>CE-0240-PM</v>
      </c>
      <c r="N67" s="271" t="str">
        <f>IFERROR(VLOOKUP(K67,[1]Hoja1!$B$2:$F$14234,4,FALSE),"")</f>
        <v>RH ADMINISTRACIONES S.A.</v>
      </c>
      <c r="O67" s="283" t="s">
        <v>24621</v>
      </c>
      <c r="P67" s="271" t="s">
        <v>14894</v>
      </c>
      <c r="Q67" s="271"/>
      <c r="R67" s="271"/>
      <c r="S67" s="271"/>
      <c r="T67" s="359">
        <v>15</v>
      </c>
      <c r="U67" s="271" t="s">
        <v>24198</v>
      </c>
      <c r="V67" s="271"/>
      <c r="W67" s="271"/>
      <c r="X67" s="271" t="s">
        <v>19419</v>
      </c>
      <c r="Y67" s="271" t="s">
        <v>24622</v>
      </c>
      <c r="Z67" s="271"/>
      <c r="AA67" s="271" t="s">
        <v>21489</v>
      </c>
      <c r="AB67" s="271"/>
      <c r="AC67" s="271"/>
      <c r="AD67" s="271"/>
      <c r="AE67" s="271"/>
      <c r="AF67" s="271"/>
      <c r="AG67" s="271"/>
      <c r="AH67" s="271"/>
      <c r="AI67" s="271"/>
      <c r="AJ67" s="271"/>
      <c r="AK67" s="271"/>
      <c r="AL67" s="271"/>
      <c r="AM67" s="271"/>
      <c r="AN67" s="271"/>
      <c r="AO67" s="271"/>
      <c r="AP67" s="271" t="s">
        <v>24623</v>
      </c>
      <c r="AQ67" s="281">
        <v>45320</v>
      </c>
    </row>
    <row r="68" spans="1:43" ht="45" customHeight="1" x14ac:dyDescent="0.2">
      <c r="A68" s="292">
        <v>67</v>
      </c>
      <c r="B68" s="305" t="s">
        <v>24624</v>
      </c>
      <c r="C68" s="292" t="s">
        <v>24625</v>
      </c>
      <c r="D68" s="314">
        <v>45229</v>
      </c>
      <c r="E68" s="306" t="s">
        <v>11968</v>
      </c>
      <c r="F68" s="307">
        <v>45320</v>
      </c>
      <c r="G68" s="307">
        <v>45320</v>
      </c>
      <c r="H68" s="314">
        <v>45253</v>
      </c>
      <c r="I68" s="345">
        <v>45250</v>
      </c>
      <c r="J68" s="294" t="str">
        <f>IF(H68="-","NO ES TUPA",IF(Tabla5[[#This Row],[FECHA FIRMA]]&lt;=Tabla5[[#This Row],[FECHA DE PLAZO MAXIMO DE ATENCION]],"SI","NO"))</f>
        <v>NO</v>
      </c>
      <c r="K68" s="271">
        <v>224</v>
      </c>
      <c r="L68" s="271" t="str">
        <f>IFERROR(VLOOKUP(K68,[1]Hoja1!$B$2:$F$14234,2,FALSE),"")</f>
        <v>MACABI 5</v>
      </c>
      <c r="M68" s="271" t="str">
        <f>IFERROR(VLOOKUP(K68,[1]Hoja1!$B$2:$F$14234,3,FALSE),"")</f>
        <v>CE-0224-PM</v>
      </c>
      <c r="N68" s="271" t="str">
        <f>IFERROR(VLOOKUP(K68,[1]Hoja1!$B$2:$F$14234,4,FALSE),"")</f>
        <v>RH ADMINISTRACIONES S.A.</v>
      </c>
      <c r="O68" s="283" t="s">
        <v>24626</v>
      </c>
      <c r="P68" s="271" t="s">
        <v>14894</v>
      </c>
      <c r="Q68" s="271"/>
      <c r="R68" s="271"/>
      <c r="S68" s="271"/>
      <c r="T68" s="359">
        <v>15</v>
      </c>
      <c r="U68" s="271" t="s">
        <v>24198</v>
      </c>
      <c r="V68" s="271"/>
      <c r="W68" s="271"/>
      <c r="X68" s="271" t="s">
        <v>19419</v>
      </c>
      <c r="Y68" s="271" t="s">
        <v>24627</v>
      </c>
      <c r="Z68" s="271"/>
      <c r="AA68" s="271" t="s">
        <v>21489</v>
      </c>
      <c r="AB68" s="271"/>
      <c r="AC68" s="271"/>
      <c r="AD68" s="271"/>
      <c r="AE68" s="271"/>
      <c r="AF68" s="271"/>
      <c r="AG68" s="271"/>
      <c r="AH68" s="271"/>
      <c r="AI68" s="271"/>
      <c r="AJ68" s="271"/>
      <c r="AK68" s="271"/>
      <c r="AL68" s="271"/>
      <c r="AM68" s="271"/>
      <c r="AN68" s="271"/>
      <c r="AO68" s="271"/>
      <c r="AP68" s="271" t="s">
        <v>24628</v>
      </c>
      <c r="AQ68" s="281">
        <v>45320</v>
      </c>
    </row>
    <row r="69" spans="1:43" ht="45" customHeight="1" x14ac:dyDescent="0.2">
      <c r="A69" s="292">
        <v>68</v>
      </c>
      <c r="B69" s="305" t="s">
        <v>24629</v>
      </c>
      <c r="C69" s="292" t="s">
        <v>24630</v>
      </c>
      <c r="D69" s="314">
        <v>45229</v>
      </c>
      <c r="E69" s="306" t="s">
        <v>11968</v>
      </c>
      <c r="F69" s="307">
        <v>45320</v>
      </c>
      <c r="G69" s="307">
        <v>45320</v>
      </c>
      <c r="H69" s="314">
        <v>45253</v>
      </c>
      <c r="I69" s="345">
        <v>45250</v>
      </c>
      <c r="J69" s="294" t="str">
        <f>IF(H69="-","NO ES TUPA",IF(Tabla5[[#This Row],[FECHA FIRMA]]&lt;=Tabla5[[#This Row],[FECHA DE PLAZO MAXIMO DE ATENCION]],"SI","NO"))</f>
        <v>NO</v>
      </c>
      <c r="K69" s="271">
        <v>227</v>
      </c>
      <c r="L69" s="271" t="str">
        <f>IFERROR(VLOOKUP(K69,[1]Hoja1!$B$2:$F$14234,2,FALSE),"")</f>
        <v>MACABI 9</v>
      </c>
      <c r="M69" s="271" t="str">
        <f>IFERROR(VLOOKUP(K69,[1]Hoja1!$B$2:$F$14234,3,FALSE),"")</f>
        <v>CE-0227-PM</v>
      </c>
      <c r="N69" s="271" t="str">
        <f>IFERROR(VLOOKUP(K69,[1]Hoja1!$B$2:$F$14234,4,FALSE),"")</f>
        <v>RH ADMINISTRACIONES S.A.</v>
      </c>
      <c r="O69" s="283" t="s">
        <v>24631</v>
      </c>
      <c r="P69" s="271" t="s">
        <v>14894</v>
      </c>
      <c r="Q69" s="271"/>
      <c r="R69" s="271"/>
      <c r="S69" s="271"/>
      <c r="T69" s="359">
        <v>15</v>
      </c>
      <c r="U69" s="271" t="s">
        <v>24198</v>
      </c>
      <c r="V69" s="271"/>
      <c r="W69" s="271"/>
      <c r="X69" s="271" t="s">
        <v>19419</v>
      </c>
      <c r="Y69" s="271" t="s">
        <v>24632</v>
      </c>
      <c r="Z69" s="271"/>
      <c r="AA69" s="271" t="s">
        <v>21489</v>
      </c>
      <c r="AB69" s="271"/>
      <c r="AC69" s="271"/>
      <c r="AD69" s="271"/>
      <c r="AE69" s="271"/>
      <c r="AF69" s="271"/>
      <c r="AG69" s="271"/>
      <c r="AH69" s="271"/>
      <c r="AI69" s="271"/>
      <c r="AJ69" s="271"/>
      <c r="AK69" s="271"/>
      <c r="AL69" s="271"/>
      <c r="AM69" s="271"/>
      <c r="AN69" s="271"/>
      <c r="AO69" s="271"/>
      <c r="AP69" s="271" t="s">
        <v>24633</v>
      </c>
      <c r="AQ69" s="281">
        <v>45320</v>
      </c>
    </row>
    <row r="70" spans="1:43" ht="39.950000000000003" customHeight="1" x14ac:dyDescent="0.2">
      <c r="A70" s="292">
        <v>69</v>
      </c>
      <c r="B70" s="305" t="s">
        <v>24634</v>
      </c>
      <c r="C70" s="292" t="s">
        <v>24635</v>
      </c>
      <c r="D70" s="314">
        <v>45229</v>
      </c>
      <c r="E70" s="306" t="s">
        <v>11968</v>
      </c>
      <c r="F70" s="307">
        <v>45320</v>
      </c>
      <c r="G70" s="307">
        <v>45320</v>
      </c>
      <c r="H70" s="314">
        <v>45253</v>
      </c>
      <c r="I70" s="345">
        <v>45250</v>
      </c>
      <c r="J70" s="294" t="str">
        <f>IF(H70="-","NO ES TUPA",IF(Tabla5[[#This Row],[FECHA FIRMA]]&lt;=Tabla5[[#This Row],[FECHA DE PLAZO MAXIMO DE ATENCION]],"SI","NO"))</f>
        <v>NO</v>
      </c>
      <c r="K70" s="271">
        <v>29416</v>
      </c>
      <c r="L70" s="271" t="str">
        <f>IFERROR(VLOOKUP(K70,[1]Hoja1!$B$2:$F$14234,2,FALSE),"")</f>
        <v>MACABI 10</v>
      </c>
      <c r="M70" s="271" t="str">
        <f>IFERROR(VLOOKUP(K70,[1]Hoja1!$B$2:$F$14234,3,FALSE),"")</f>
        <v>CE-29416-PM</v>
      </c>
      <c r="N70" s="271" t="str">
        <f>IFERROR(VLOOKUP(K70,[1]Hoja1!$B$2:$F$14234,4,FALSE),"")</f>
        <v>RH ADMINISTRACIONES S.A.</v>
      </c>
      <c r="O70" s="283" t="s">
        <v>24636</v>
      </c>
      <c r="P70" s="271" t="s">
        <v>14894</v>
      </c>
      <c r="Q70" s="271"/>
      <c r="R70" s="271"/>
      <c r="S70" s="271"/>
      <c r="T70" s="359">
        <v>15</v>
      </c>
      <c r="U70" s="271" t="s">
        <v>24198</v>
      </c>
      <c r="V70" s="271"/>
      <c r="W70" s="271"/>
      <c r="X70" s="271" t="s">
        <v>19419</v>
      </c>
      <c r="Y70" s="271" t="s">
        <v>24637</v>
      </c>
      <c r="Z70" s="271"/>
      <c r="AA70" s="271" t="s">
        <v>21489</v>
      </c>
      <c r="AB70" s="271"/>
      <c r="AC70" s="271"/>
      <c r="AD70" s="271"/>
      <c r="AE70" s="271"/>
      <c r="AF70" s="271"/>
      <c r="AG70" s="271"/>
      <c r="AH70" s="271"/>
      <c r="AI70" s="271"/>
      <c r="AJ70" s="271"/>
      <c r="AK70" s="271"/>
      <c r="AL70" s="271"/>
      <c r="AM70" s="271"/>
      <c r="AN70" s="271"/>
      <c r="AO70" s="271"/>
      <c r="AP70" s="271" t="s">
        <v>24638</v>
      </c>
      <c r="AQ70" s="281">
        <v>45320</v>
      </c>
    </row>
    <row r="71" spans="1:43" ht="39.950000000000003" customHeight="1" x14ac:dyDescent="0.2">
      <c r="A71" s="292">
        <v>70</v>
      </c>
      <c r="B71" s="305" t="s">
        <v>24639</v>
      </c>
      <c r="C71" s="292" t="s">
        <v>24640</v>
      </c>
      <c r="D71" s="314">
        <v>45229</v>
      </c>
      <c r="E71" s="306" t="s">
        <v>11968</v>
      </c>
      <c r="F71" s="307">
        <v>45321</v>
      </c>
      <c r="G71" s="307">
        <v>45321</v>
      </c>
      <c r="H71" s="314">
        <v>45253</v>
      </c>
      <c r="I71" s="345">
        <v>45250</v>
      </c>
      <c r="J71" s="294" t="str">
        <f>IF(H71="-","NO ES TUPA",IF(Tabla5[[#This Row],[FECHA FIRMA]]&lt;=Tabla5[[#This Row],[FECHA DE PLAZO MAXIMO DE ATENCION]],"SI","NO"))</f>
        <v>NO</v>
      </c>
      <c r="K71" s="271">
        <v>67</v>
      </c>
      <c r="L71" s="271" t="str">
        <f>IFERROR(VLOOKUP(K71,[1]Hoja1!$B$2:$F$14234,2,FALSE),"")</f>
        <v>MANTARO 10</v>
      </c>
      <c r="M71" s="271" t="str">
        <f>IFERROR(VLOOKUP(K71,[1]Hoja1!$B$2:$F$14234,3,FALSE),"")</f>
        <v>CE-0067-PM</v>
      </c>
      <c r="N71" s="271" t="str">
        <f>IFERROR(VLOOKUP(K71,[1]Hoja1!$B$2:$F$14234,4,FALSE),"")</f>
        <v>RH ADMINISTRACIONES S.A.</v>
      </c>
      <c r="O71" s="283" t="s">
        <v>24641</v>
      </c>
      <c r="P71" s="271" t="s">
        <v>14894</v>
      </c>
      <c r="Q71" s="271"/>
      <c r="R71" s="271"/>
      <c r="S71" s="271"/>
      <c r="T71" s="359">
        <v>15</v>
      </c>
      <c r="U71" s="271" t="s">
        <v>24198</v>
      </c>
      <c r="V71" s="271"/>
      <c r="W71" s="271"/>
      <c r="X71" s="271" t="s">
        <v>19419</v>
      </c>
      <c r="Y71" s="271" t="s">
        <v>24642</v>
      </c>
      <c r="Z71" s="271"/>
      <c r="AA71" s="271" t="s">
        <v>21489</v>
      </c>
      <c r="AB71" s="271"/>
      <c r="AC71" s="271"/>
      <c r="AD71" s="271"/>
      <c r="AE71" s="271"/>
      <c r="AF71" s="271"/>
      <c r="AG71" s="271"/>
      <c r="AH71" s="271"/>
      <c r="AI71" s="271"/>
      <c r="AJ71" s="271"/>
      <c r="AK71" s="271"/>
      <c r="AL71" s="271"/>
      <c r="AM71" s="271"/>
      <c r="AN71" s="271"/>
      <c r="AO71" s="271"/>
      <c r="AP71" s="271" t="s">
        <v>24643</v>
      </c>
      <c r="AQ71" s="281">
        <v>45321</v>
      </c>
    </row>
    <row r="72" spans="1:43" ht="39.950000000000003" customHeight="1" x14ac:dyDescent="0.2">
      <c r="A72" s="292">
        <v>71</v>
      </c>
      <c r="B72" s="305" t="s">
        <v>24644</v>
      </c>
      <c r="C72" s="292" t="s">
        <v>24645</v>
      </c>
      <c r="D72" s="314">
        <v>45299</v>
      </c>
      <c r="E72" s="306" t="s">
        <v>11968</v>
      </c>
      <c r="F72" s="307">
        <v>45321</v>
      </c>
      <c r="G72" s="307">
        <v>45321</v>
      </c>
      <c r="H72" s="307"/>
      <c r="I72" s="346">
        <v>45306</v>
      </c>
      <c r="J72" s="294" t="str">
        <f>IF(H72="-","NO ES TUPA",IF(Tabla5[[#This Row],[FECHA FIRMA]]&lt;=Tabla5[[#This Row],[FECHA DE PLAZO MAXIMO DE ATENCION]],"SI","NO"))</f>
        <v>NO</v>
      </c>
      <c r="K72" s="271"/>
      <c r="L72" s="271" t="s">
        <v>24646</v>
      </c>
      <c r="M72" s="271" t="s">
        <v>24647</v>
      </c>
      <c r="N72" s="271" t="s">
        <v>11963</v>
      </c>
      <c r="O72" s="283" t="s">
        <v>24648</v>
      </c>
      <c r="P72" s="271" t="s">
        <v>14894</v>
      </c>
      <c r="Q72" s="271" t="s">
        <v>23</v>
      </c>
      <c r="R72" s="271" t="s">
        <v>21541</v>
      </c>
      <c r="S72" s="271" t="s">
        <v>21542</v>
      </c>
      <c r="T72" s="359">
        <v>5</v>
      </c>
      <c r="U72" s="271" t="s">
        <v>19118</v>
      </c>
      <c r="V72" s="271"/>
      <c r="W72" s="271"/>
      <c r="X72" s="271"/>
      <c r="Y72" s="271" t="s">
        <v>24649</v>
      </c>
      <c r="Z72" s="271"/>
      <c r="AA72" s="271" t="s">
        <v>21489</v>
      </c>
      <c r="AB72" s="271" t="s">
        <v>21489</v>
      </c>
      <c r="AC72" s="271"/>
      <c r="AD72" s="271"/>
      <c r="AE72" s="271"/>
      <c r="AF72" s="271"/>
      <c r="AG72" s="271"/>
      <c r="AH72" s="271"/>
      <c r="AI72" s="271"/>
      <c r="AJ72" s="271"/>
      <c r="AK72" s="271"/>
      <c r="AL72" s="271"/>
      <c r="AM72" s="271"/>
      <c r="AN72" s="271"/>
      <c r="AO72" s="271"/>
      <c r="AP72" s="271" t="s">
        <v>24650</v>
      </c>
      <c r="AQ72" s="281">
        <v>45321</v>
      </c>
    </row>
    <row r="73" spans="1:43" ht="39.950000000000003" customHeight="1" x14ac:dyDescent="0.2">
      <c r="A73" s="292">
        <v>72</v>
      </c>
      <c r="B73" s="305" t="s">
        <v>24651</v>
      </c>
      <c r="C73" s="292" t="s">
        <v>24652</v>
      </c>
      <c r="D73" s="314">
        <v>45313</v>
      </c>
      <c r="E73" s="306" t="s">
        <v>11968</v>
      </c>
      <c r="F73" s="307">
        <v>45321</v>
      </c>
      <c r="G73" s="307">
        <v>45321</v>
      </c>
      <c r="H73" s="307"/>
      <c r="I73" s="346">
        <v>45320</v>
      </c>
      <c r="J73" s="294" t="str">
        <f>IF(H73="-","NO ES TUPA",IF(Tabla5[[#This Row],[FECHA FIRMA]]&lt;=Tabla5[[#This Row],[FECHA DE PLAZO MAXIMO DE ATENCION]],"SI","NO"))</f>
        <v>NO</v>
      </c>
      <c r="K73" s="271"/>
      <c r="L73" s="271" t="s">
        <v>24429</v>
      </c>
      <c r="M73" s="271" t="s">
        <v>24430</v>
      </c>
      <c r="N73" s="271" t="s">
        <v>24431</v>
      </c>
      <c r="O73" s="283" t="s">
        <v>24653</v>
      </c>
      <c r="P73" s="271" t="s">
        <v>14894</v>
      </c>
      <c r="Q73" s="271" t="s">
        <v>23</v>
      </c>
      <c r="R73" s="271" t="s">
        <v>21541</v>
      </c>
      <c r="S73" s="271" t="s">
        <v>21542</v>
      </c>
      <c r="T73" s="359">
        <v>5</v>
      </c>
      <c r="U73" s="271" t="s">
        <v>19118</v>
      </c>
      <c r="V73" s="271"/>
      <c r="W73" s="271"/>
      <c r="X73" s="271" t="s">
        <v>21928</v>
      </c>
      <c r="Y73" s="271" t="s">
        <v>24654</v>
      </c>
      <c r="Z73" s="271"/>
      <c r="AA73" s="271" t="s">
        <v>21489</v>
      </c>
      <c r="AB73" s="271"/>
      <c r="AC73" s="271"/>
      <c r="AD73" s="271"/>
      <c r="AE73" s="271"/>
      <c r="AF73" s="271"/>
      <c r="AG73" s="271"/>
      <c r="AH73" s="271"/>
      <c r="AI73" s="271"/>
      <c r="AJ73" s="271"/>
      <c r="AK73" s="271"/>
      <c r="AL73" s="271"/>
      <c r="AM73" s="271"/>
      <c r="AN73" s="271"/>
      <c r="AO73" s="271"/>
      <c r="AP73" s="271" t="s">
        <v>24655</v>
      </c>
      <c r="AQ73" s="281">
        <v>45321</v>
      </c>
    </row>
    <row r="74" spans="1:43" ht="39.950000000000003" customHeight="1" x14ac:dyDescent="0.2">
      <c r="A74" s="292">
        <v>73</v>
      </c>
      <c r="B74" s="305" t="s">
        <v>24656</v>
      </c>
      <c r="C74" s="292" t="s">
        <v>24657</v>
      </c>
      <c r="D74" s="314">
        <v>45294</v>
      </c>
      <c r="E74" s="306" t="s">
        <v>11968</v>
      </c>
      <c r="F74" s="307">
        <v>45321</v>
      </c>
      <c r="G74" s="307">
        <v>45321</v>
      </c>
      <c r="H74" s="344"/>
      <c r="I74" s="367">
        <v>45322</v>
      </c>
      <c r="J74" s="294" t="str">
        <f>IF(H74="-","NO ES TUPA",IF(Tabla5[[#This Row],[FECHA FIRMA]]&lt;=Tabla5[[#This Row],[FECHA DE PLAZO MAXIMO DE ATENCION]],"SI","NO"))</f>
        <v>NO</v>
      </c>
      <c r="K74" s="271"/>
      <c r="L74" s="271" t="str">
        <f>IFERROR(VLOOKUP(K74,[1]Hoja1!$B$2:$F$14234,2,FALSE),"")</f>
        <v/>
      </c>
      <c r="M74" s="271" t="str">
        <f>IFERROR(VLOOKUP(K74,[1]Hoja1!$B$2:$F$14234,3,FALSE),"")</f>
        <v/>
      </c>
      <c r="N74" s="271" t="str">
        <f>IFERROR(VLOOKUP(K74,[1]Hoja1!$B$2:$F$14234,4,FALSE),"")</f>
        <v/>
      </c>
      <c r="O74" s="283" t="s">
        <v>24658</v>
      </c>
      <c r="P74" s="271" t="s">
        <v>14894</v>
      </c>
      <c r="Q74" s="271"/>
      <c r="R74" s="271"/>
      <c r="S74" s="271"/>
      <c r="T74" s="359">
        <v>20</v>
      </c>
      <c r="U74" s="271" t="s">
        <v>24195</v>
      </c>
      <c r="V74" s="271" t="s">
        <v>24659</v>
      </c>
      <c r="W74" s="271"/>
      <c r="X74" s="271" t="s">
        <v>21928</v>
      </c>
      <c r="Y74" s="271" t="s">
        <v>24660</v>
      </c>
      <c r="Z74" s="271"/>
      <c r="AA74" s="271"/>
      <c r="AB74" s="271"/>
      <c r="AC74" s="271"/>
      <c r="AD74" s="271"/>
      <c r="AE74" s="271"/>
      <c r="AF74" s="271"/>
      <c r="AG74" s="271"/>
      <c r="AH74" s="271"/>
      <c r="AI74" s="271"/>
      <c r="AJ74" s="271"/>
      <c r="AK74" s="271"/>
      <c r="AL74" s="271"/>
      <c r="AM74" s="271"/>
      <c r="AN74" s="271"/>
      <c r="AO74" s="271"/>
      <c r="AP74" s="271" t="s">
        <v>24661</v>
      </c>
      <c r="AQ74" s="281">
        <v>45321</v>
      </c>
    </row>
    <row r="75" spans="1:43" ht="39.950000000000003" customHeight="1" x14ac:dyDescent="0.2">
      <c r="A75" s="292">
        <v>74</v>
      </c>
      <c r="B75" s="305" t="s">
        <v>24662</v>
      </c>
      <c r="C75" s="292" t="s">
        <v>24663</v>
      </c>
      <c r="D75" s="314">
        <v>45315</v>
      </c>
      <c r="E75" s="306" t="s">
        <v>11968</v>
      </c>
      <c r="F75" s="307">
        <v>45321</v>
      </c>
      <c r="G75" s="307">
        <v>45321</v>
      </c>
      <c r="H75" s="344"/>
      <c r="I75" s="367">
        <v>45343</v>
      </c>
      <c r="J75" s="294" t="str">
        <f>IF(H75="-","NO ES TUPA",IF(Tabla5[[#This Row],[FECHA FIRMA]]&lt;=Tabla5[[#This Row],[FECHA DE PLAZO MAXIMO DE ATENCION]],"SI","NO"))</f>
        <v>NO</v>
      </c>
      <c r="K75" s="271"/>
      <c r="L75" s="271" t="str">
        <f>IFERROR(VLOOKUP(K75,[1]Hoja1!$B$2:$F$14234,2,FALSE),"")</f>
        <v/>
      </c>
      <c r="M75" s="271" t="str">
        <f>IFERROR(VLOOKUP(K75,[1]Hoja1!$B$2:$F$14234,3,FALSE),"")</f>
        <v/>
      </c>
      <c r="N75" s="271" t="str">
        <f>IFERROR(VLOOKUP(K75,[1]Hoja1!$B$2:$F$14234,4,FALSE),"")</f>
        <v/>
      </c>
      <c r="O75" s="283" t="s">
        <v>24664</v>
      </c>
      <c r="P75" s="271" t="s">
        <v>14894</v>
      </c>
      <c r="Q75" s="271"/>
      <c r="R75" s="271"/>
      <c r="S75" s="271"/>
      <c r="T75" s="359">
        <v>20</v>
      </c>
      <c r="U75" s="271" t="s">
        <v>24195</v>
      </c>
      <c r="V75" s="271" t="s">
        <v>24665</v>
      </c>
      <c r="W75" s="271"/>
      <c r="X75" s="271" t="s">
        <v>24666</v>
      </c>
      <c r="Y75" s="271" t="s">
        <v>24667</v>
      </c>
      <c r="Z75" s="271"/>
      <c r="AA75" s="271"/>
      <c r="AB75" s="271"/>
      <c r="AC75" s="271"/>
      <c r="AD75" s="271"/>
      <c r="AE75" s="271"/>
      <c r="AF75" s="271"/>
      <c r="AG75" s="271"/>
      <c r="AH75" s="271"/>
      <c r="AI75" s="271"/>
      <c r="AJ75" s="271"/>
      <c r="AK75" s="271"/>
      <c r="AL75" s="271"/>
      <c r="AM75" s="271"/>
      <c r="AN75" s="271"/>
      <c r="AO75" s="271"/>
      <c r="AP75" s="271" t="s">
        <v>24668</v>
      </c>
      <c r="AQ75" s="281">
        <v>45321</v>
      </c>
    </row>
    <row r="76" spans="1:43" ht="45" customHeight="1" x14ac:dyDescent="0.2">
      <c r="A76" s="292">
        <v>75</v>
      </c>
      <c r="B76" s="305" t="s">
        <v>24669</v>
      </c>
      <c r="C76" s="292" t="s">
        <v>24670</v>
      </c>
      <c r="D76" s="314">
        <v>45313</v>
      </c>
      <c r="E76" s="306" t="s">
        <v>11968</v>
      </c>
      <c r="F76" s="307">
        <v>45321</v>
      </c>
      <c r="G76" s="307">
        <v>45321</v>
      </c>
      <c r="H76" s="307"/>
      <c r="I76" s="346">
        <v>45320</v>
      </c>
      <c r="J76" s="294" t="str">
        <f>IF(H76="-","NO ES TUPA",IF(Tabla5[[#This Row],[FECHA FIRMA]]&lt;=Tabla5[[#This Row],[FECHA DE PLAZO MAXIMO DE ATENCION]],"SI","NO"))</f>
        <v>NO</v>
      </c>
      <c r="K76" s="271"/>
      <c r="L76" s="271" t="s">
        <v>24265</v>
      </c>
      <c r="M76" s="271" t="s">
        <v>24266</v>
      </c>
      <c r="N76" s="282" t="s">
        <v>24227</v>
      </c>
      <c r="O76" s="283" t="s">
        <v>24671</v>
      </c>
      <c r="P76" s="271" t="s">
        <v>14894</v>
      </c>
      <c r="Q76" s="271" t="s">
        <v>23</v>
      </c>
      <c r="R76" s="271" t="s">
        <v>21541</v>
      </c>
      <c r="S76" s="271" t="s">
        <v>21542</v>
      </c>
      <c r="T76" s="359">
        <v>5</v>
      </c>
      <c r="U76" s="271" t="s">
        <v>19118</v>
      </c>
      <c r="V76" s="271"/>
      <c r="W76" s="271"/>
      <c r="X76" s="271" t="s">
        <v>21928</v>
      </c>
      <c r="Y76" s="271" t="s">
        <v>24261</v>
      </c>
      <c r="Z76" s="271"/>
      <c r="AA76" s="271"/>
      <c r="AB76" s="271"/>
      <c r="AC76" s="271"/>
      <c r="AD76" s="271"/>
      <c r="AE76" s="271"/>
      <c r="AF76" s="271"/>
      <c r="AG76" s="271"/>
      <c r="AH76" s="271"/>
      <c r="AI76" s="271"/>
      <c r="AJ76" s="271"/>
      <c r="AK76" s="271"/>
      <c r="AL76" s="271"/>
      <c r="AM76" s="271"/>
      <c r="AN76" s="271"/>
      <c r="AO76" s="271"/>
      <c r="AP76" s="271" t="s">
        <v>24672</v>
      </c>
      <c r="AQ76" s="281">
        <v>45321</v>
      </c>
    </row>
    <row r="77" spans="1:43" ht="39.950000000000003" customHeight="1" x14ac:dyDescent="0.2">
      <c r="A77" s="292">
        <v>76</v>
      </c>
      <c r="B77" s="305" t="s">
        <v>24673</v>
      </c>
      <c r="C77" s="292" t="s">
        <v>24674</v>
      </c>
      <c r="D77" s="314">
        <v>45156</v>
      </c>
      <c r="E77" s="306" t="s">
        <v>11968</v>
      </c>
      <c r="F77" s="307">
        <v>45322</v>
      </c>
      <c r="G77" s="307">
        <v>45322</v>
      </c>
      <c r="H77" s="292"/>
      <c r="I77" s="345">
        <v>45177</v>
      </c>
      <c r="J77" s="294" t="str">
        <f>IF(H77="-","NO ES TUPA",IF(Tabla5[[#This Row],[FECHA FIRMA]]&lt;=Tabla5[[#This Row],[FECHA DE PLAZO MAXIMO DE ATENCION]],"SI","NO"))</f>
        <v>NO</v>
      </c>
      <c r="K77" s="271"/>
      <c r="L77" s="271" t="str">
        <f>IFERROR(VLOOKUP(K77,[1]Hoja1!$B$2:$F$14234,2,FALSE),"")</f>
        <v/>
      </c>
      <c r="M77" s="271" t="str">
        <f>IFERROR(VLOOKUP(K77,[1]Hoja1!$B$2:$F$14234,3,FALSE),"")</f>
        <v/>
      </c>
      <c r="N77" s="271" t="str">
        <f>IFERROR(VLOOKUP(K77,[1]Hoja1!$B$2:$F$14234,4,FALSE),"")</f>
        <v/>
      </c>
      <c r="O77" s="283" t="s">
        <v>24675</v>
      </c>
      <c r="P77" s="271" t="s">
        <v>14894</v>
      </c>
      <c r="Q77" s="271"/>
      <c r="R77" s="271"/>
      <c r="S77" s="271"/>
      <c r="T77" s="361">
        <v>15</v>
      </c>
      <c r="U77" s="271" t="s">
        <v>24296</v>
      </c>
      <c r="V77" s="271"/>
      <c r="W77" s="271"/>
      <c r="X77" s="271"/>
      <c r="Y77" s="271" t="s">
        <v>24676</v>
      </c>
      <c r="Z77" s="271"/>
      <c r="AA77" s="271"/>
      <c r="AB77" s="271" t="s">
        <v>21489</v>
      </c>
      <c r="AC77" s="271"/>
      <c r="AD77" s="271"/>
      <c r="AE77" s="271"/>
      <c r="AF77" s="271"/>
      <c r="AG77" s="271"/>
      <c r="AH77" s="271"/>
      <c r="AI77" s="271"/>
      <c r="AJ77" s="271"/>
      <c r="AK77" s="271"/>
      <c r="AL77" s="271"/>
      <c r="AM77" s="271"/>
      <c r="AN77" s="271"/>
      <c r="AO77" s="271"/>
      <c r="AP77" s="271" t="s">
        <v>24677</v>
      </c>
      <c r="AQ77" s="281">
        <v>45322</v>
      </c>
    </row>
    <row r="78" spans="1:43" ht="39.950000000000003" customHeight="1" x14ac:dyDescent="0.2">
      <c r="A78" s="292">
        <v>77</v>
      </c>
      <c r="B78" s="305" t="s">
        <v>24678</v>
      </c>
      <c r="C78" s="292" t="s">
        <v>24679</v>
      </c>
      <c r="D78" s="314">
        <v>45266</v>
      </c>
      <c r="E78" s="306" t="s">
        <v>11968</v>
      </c>
      <c r="F78" s="307">
        <v>45322</v>
      </c>
      <c r="G78" s="307">
        <v>45322</v>
      </c>
      <c r="H78" s="292"/>
      <c r="I78" s="345">
        <v>45287</v>
      </c>
      <c r="J78" s="294" t="str">
        <f>IF(H78="-","NO ES TUPA",IF(Tabla5[[#This Row],[FECHA FIRMA]]&lt;=Tabla5[[#This Row],[FECHA DE PLAZO MAXIMO DE ATENCION]],"SI","NO"))</f>
        <v>NO</v>
      </c>
      <c r="K78" s="271"/>
      <c r="L78" s="271" t="str">
        <f>IFERROR(VLOOKUP(K78,[1]Hoja1!$B$2:$F$14234,2,FALSE),"")</f>
        <v/>
      </c>
      <c r="M78" s="271" t="str">
        <f>IFERROR(VLOOKUP(K78,[1]Hoja1!$B$2:$F$14234,3,FALSE),"")</f>
        <v/>
      </c>
      <c r="N78" s="271" t="str">
        <f>IFERROR(VLOOKUP(K78,[1]Hoja1!$B$2:$F$14234,4,FALSE),"")</f>
        <v/>
      </c>
      <c r="O78" s="283" t="s">
        <v>24680</v>
      </c>
      <c r="P78" s="271" t="s">
        <v>14894</v>
      </c>
      <c r="Q78" s="271"/>
      <c r="R78" s="271"/>
      <c r="S78" s="271"/>
      <c r="T78" s="361">
        <v>15</v>
      </c>
      <c r="U78" s="271" t="s">
        <v>24296</v>
      </c>
      <c r="V78" s="271"/>
      <c r="W78" s="271"/>
      <c r="X78" s="271"/>
      <c r="Y78" s="271" t="s">
        <v>24681</v>
      </c>
      <c r="Z78" s="271"/>
      <c r="AA78" s="271"/>
      <c r="AB78" s="271" t="s">
        <v>21489</v>
      </c>
      <c r="AC78" s="271"/>
      <c r="AD78" s="271"/>
      <c r="AE78" s="271"/>
      <c r="AF78" s="271"/>
      <c r="AG78" s="271"/>
      <c r="AH78" s="271"/>
      <c r="AI78" s="271"/>
      <c r="AJ78" s="271"/>
      <c r="AK78" s="271"/>
      <c r="AL78" s="271"/>
      <c r="AM78" s="271"/>
      <c r="AN78" s="271"/>
      <c r="AO78" s="271"/>
      <c r="AP78" s="271" t="s">
        <v>24682</v>
      </c>
      <c r="AQ78" s="281">
        <v>45322</v>
      </c>
    </row>
    <row r="79" spans="1:43" ht="39.950000000000003" customHeight="1" x14ac:dyDescent="0.2">
      <c r="A79" s="292">
        <v>78</v>
      </c>
      <c r="B79" s="305" t="s">
        <v>24683</v>
      </c>
      <c r="C79" s="292" t="s">
        <v>24684</v>
      </c>
      <c r="D79" s="314">
        <v>45274</v>
      </c>
      <c r="E79" s="306" t="s">
        <v>11968</v>
      </c>
      <c r="F79" s="307">
        <v>45322</v>
      </c>
      <c r="G79" s="307">
        <v>45322</v>
      </c>
      <c r="H79" s="292"/>
      <c r="I79" s="345">
        <v>45295</v>
      </c>
      <c r="J79" s="294" t="str">
        <f>IF(H79="-","NO ES TUPA",IF(Tabla5[[#This Row],[FECHA FIRMA]]&lt;=Tabla5[[#This Row],[FECHA DE PLAZO MAXIMO DE ATENCION]],"SI","NO"))</f>
        <v>NO</v>
      </c>
      <c r="K79" s="271"/>
      <c r="L79" s="271" t="str">
        <f>IFERROR(VLOOKUP(K79,[1]Hoja1!$B$2:$F$14234,2,FALSE),"")</f>
        <v/>
      </c>
      <c r="M79" s="271" t="str">
        <f>IFERROR(VLOOKUP(K79,[1]Hoja1!$B$2:$F$14234,3,FALSE),"")</f>
        <v/>
      </c>
      <c r="N79" s="271" t="str">
        <f>IFERROR(VLOOKUP(K79,[1]Hoja1!$B$2:$F$14234,4,FALSE),"")</f>
        <v/>
      </c>
      <c r="O79" s="283" t="s">
        <v>24685</v>
      </c>
      <c r="P79" s="271" t="s">
        <v>14894</v>
      </c>
      <c r="Q79" s="271"/>
      <c r="R79" s="271"/>
      <c r="S79" s="271"/>
      <c r="T79" s="361">
        <v>15</v>
      </c>
      <c r="U79" s="271" t="s">
        <v>24296</v>
      </c>
      <c r="V79" s="271"/>
      <c r="W79" s="271"/>
      <c r="X79" s="271"/>
      <c r="Y79" s="271" t="s">
        <v>24686</v>
      </c>
      <c r="Z79" s="271"/>
      <c r="AA79" s="271"/>
      <c r="AB79" s="271" t="s">
        <v>21489</v>
      </c>
      <c r="AC79" s="271"/>
      <c r="AD79" s="271"/>
      <c r="AE79" s="271"/>
      <c r="AF79" s="271"/>
      <c r="AG79" s="271"/>
      <c r="AH79" s="271"/>
      <c r="AI79" s="271"/>
      <c r="AJ79" s="271"/>
      <c r="AK79" s="271"/>
      <c r="AL79" s="271"/>
      <c r="AM79" s="271"/>
      <c r="AN79" s="271"/>
      <c r="AO79" s="271"/>
      <c r="AP79" s="271" t="s">
        <v>24687</v>
      </c>
      <c r="AQ79" s="281">
        <v>45322</v>
      </c>
    </row>
    <row r="80" spans="1:43" ht="45" customHeight="1" x14ac:dyDescent="0.2">
      <c r="A80" s="292">
        <v>79</v>
      </c>
      <c r="B80" s="305" t="s">
        <v>24688</v>
      </c>
      <c r="C80" s="292" t="s">
        <v>24689</v>
      </c>
      <c r="D80" s="314">
        <v>45238</v>
      </c>
      <c r="E80" s="306" t="s">
        <v>11968</v>
      </c>
      <c r="F80" s="307">
        <v>45322</v>
      </c>
      <c r="G80" s="307">
        <v>45322</v>
      </c>
      <c r="H80" s="292"/>
      <c r="I80" s="345">
        <v>45259</v>
      </c>
      <c r="J80" s="294" t="str">
        <f>IF(H80="-","NO ES TUPA",IF(Tabla5[[#This Row],[FECHA FIRMA]]&lt;=Tabla5[[#This Row],[FECHA DE PLAZO MAXIMO DE ATENCION]],"SI","NO"))</f>
        <v>NO</v>
      </c>
      <c r="K80" s="271">
        <v>2254</v>
      </c>
      <c r="L80" s="271" t="str">
        <f>IFERROR(VLOOKUP(K80,[1]Hoja1!$B$2:$F$14234,2,FALSE),"")</f>
        <v>JOSE RAMOS II</v>
      </c>
      <c r="M80" s="271" t="str">
        <f>IFERROR(VLOOKUP(K80,[1]Hoja1!$B$2:$F$14234,3,FALSE),"")</f>
        <v>PL-2254-CM</v>
      </c>
      <c r="N80" s="271" t="str">
        <f>IFERROR(VLOOKUP(K80,[1]Hoja1!$B$2:$F$14234,4,FALSE),"")</f>
        <v>EMPRESA PESQUERA JOSE RAMOS S.A.C.</v>
      </c>
      <c r="O80" s="283" t="s">
        <v>24690</v>
      </c>
      <c r="P80" s="271" t="s">
        <v>14894</v>
      </c>
      <c r="Q80" s="271"/>
      <c r="R80" s="271"/>
      <c r="S80" s="271"/>
      <c r="T80" s="359">
        <v>15</v>
      </c>
      <c r="U80" s="271" t="s">
        <v>342</v>
      </c>
      <c r="V80" s="271"/>
      <c r="W80" s="271"/>
      <c r="X80" s="271" t="s">
        <v>24691</v>
      </c>
      <c r="Y80" s="271" t="s">
        <v>24692</v>
      </c>
      <c r="Z80" s="271"/>
      <c r="AA80" s="271" t="s">
        <v>21489</v>
      </c>
      <c r="AB80" s="271"/>
      <c r="AC80" s="271"/>
      <c r="AD80" s="271"/>
      <c r="AE80" s="271"/>
      <c r="AF80" s="271"/>
      <c r="AG80" s="271"/>
      <c r="AH80" s="271"/>
      <c r="AI80" s="271"/>
      <c r="AJ80" s="271"/>
      <c r="AK80" s="271"/>
      <c r="AL80" s="271"/>
      <c r="AM80" s="271"/>
      <c r="AN80" s="271"/>
      <c r="AO80" s="271"/>
      <c r="AP80" s="271" t="s">
        <v>24693</v>
      </c>
      <c r="AQ80" s="281">
        <v>45322</v>
      </c>
    </row>
    <row r="81" spans="1:43" ht="39.950000000000003" customHeight="1" x14ac:dyDescent="0.2">
      <c r="A81" s="292">
        <v>80</v>
      </c>
      <c r="B81" s="305" t="s">
        <v>24694</v>
      </c>
      <c r="C81" s="292" t="s">
        <v>24645</v>
      </c>
      <c r="D81" s="314">
        <v>45299</v>
      </c>
      <c r="E81" s="306" t="s">
        <v>11969</v>
      </c>
      <c r="F81" s="307">
        <v>45323</v>
      </c>
      <c r="G81" s="307">
        <v>45323</v>
      </c>
      <c r="H81" s="313" t="s">
        <v>20</v>
      </c>
      <c r="I81" s="348" t="s">
        <v>25205</v>
      </c>
      <c r="J81" s="294" t="str">
        <f>IF(H81="-","NO ES TUPA",IF(Tabla5[[#This Row],[FECHA FIRMA]]&lt;=Tabla5[[#This Row],[FECHA DE PLAZO MAXIMO DE ATENCION]],"SI","NO"))</f>
        <v>NO ES TUPA</v>
      </c>
      <c r="K81" s="271"/>
      <c r="L81" s="271" t="s">
        <v>24646</v>
      </c>
      <c r="M81" s="271" t="s">
        <v>24647</v>
      </c>
      <c r="N81" s="271" t="s">
        <v>11963</v>
      </c>
      <c r="O81" s="283" t="s">
        <v>24695</v>
      </c>
      <c r="P81" s="271" t="s">
        <v>14894</v>
      </c>
      <c r="Q81" s="271" t="s">
        <v>23</v>
      </c>
      <c r="R81" s="271" t="s">
        <v>21541</v>
      </c>
      <c r="S81" s="271" t="s">
        <v>21542</v>
      </c>
      <c r="T81" s="359"/>
      <c r="U81" s="271" t="s">
        <v>24196</v>
      </c>
      <c r="V81" s="271"/>
      <c r="W81" s="271"/>
      <c r="X81" s="271"/>
      <c r="Y81" s="271" t="s">
        <v>24696</v>
      </c>
      <c r="Z81" s="271"/>
      <c r="AA81" s="271" t="s">
        <v>21489</v>
      </c>
      <c r="AB81" s="271"/>
      <c r="AC81" s="271"/>
      <c r="AD81" s="271"/>
      <c r="AE81" s="271"/>
      <c r="AF81" s="271"/>
      <c r="AG81" s="271"/>
      <c r="AH81" s="271"/>
      <c r="AI81" s="271"/>
      <c r="AJ81" s="271"/>
      <c r="AK81" s="271"/>
      <c r="AL81" s="271"/>
      <c r="AM81" s="271"/>
      <c r="AN81" s="271"/>
      <c r="AO81" s="271"/>
      <c r="AP81" s="271" t="s">
        <v>24697</v>
      </c>
      <c r="AQ81" s="281">
        <v>45323</v>
      </c>
    </row>
    <row r="82" spans="1:43" ht="39.950000000000003" customHeight="1" x14ac:dyDescent="0.2">
      <c r="A82" s="292">
        <v>81</v>
      </c>
      <c r="B82" s="305" t="s">
        <v>24698</v>
      </c>
      <c r="C82" s="292" t="s">
        <v>24699</v>
      </c>
      <c r="D82" s="314">
        <v>45307</v>
      </c>
      <c r="E82" s="306" t="s">
        <v>11969</v>
      </c>
      <c r="F82" s="307">
        <v>45323</v>
      </c>
      <c r="G82" s="307">
        <v>45323</v>
      </c>
      <c r="H82" s="338"/>
      <c r="I82" s="368">
        <v>45314</v>
      </c>
      <c r="J82" s="294" t="str">
        <f>IF(H82="-","NO ES TUPA",IF(Tabla5[[#This Row],[FECHA FIRMA]]&lt;=Tabla5[[#This Row],[FECHA DE PLAZO MAXIMO DE ATENCION]],"SI","NO"))</f>
        <v>NO</v>
      </c>
      <c r="K82" s="271"/>
      <c r="L82" s="271" t="str">
        <f>IFERROR(VLOOKUP(K82,[1]Hoja1!$B$2:$F$14234,2,FALSE),"")</f>
        <v/>
      </c>
      <c r="M82" s="271" t="str">
        <f>IFERROR(VLOOKUP(K82,[1]Hoja1!$B$2:$F$14234,3,FALSE),"")</f>
        <v/>
      </c>
      <c r="N82" s="271" t="str">
        <f>IFERROR(VLOOKUP(K82,[1]Hoja1!$B$2:$F$14234,4,FALSE),"")</f>
        <v/>
      </c>
      <c r="O82" s="283" t="s">
        <v>24700</v>
      </c>
      <c r="P82" s="271" t="s">
        <v>15859</v>
      </c>
      <c r="Q82" s="271"/>
      <c r="R82" s="271"/>
      <c r="S82" s="271"/>
      <c r="T82" s="359">
        <v>5</v>
      </c>
      <c r="U82" s="271" t="s">
        <v>21459</v>
      </c>
      <c r="V82" s="271" t="s">
        <v>24701</v>
      </c>
      <c r="W82" s="271"/>
      <c r="X82" s="271"/>
      <c r="Y82" s="271" t="s">
        <v>24702</v>
      </c>
      <c r="Z82" s="271"/>
      <c r="AA82" s="271"/>
      <c r="AB82" s="271"/>
      <c r="AC82" s="271" t="s">
        <v>21489</v>
      </c>
      <c r="AD82" s="271"/>
      <c r="AE82" s="271" t="s">
        <v>21489</v>
      </c>
      <c r="AF82" s="271"/>
      <c r="AG82" s="271"/>
      <c r="AH82" s="271"/>
      <c r="AI82" s="271"/>
      <c r="AJ82" s="271"/>
      <c r="AK82" s="271"/>
      <c r="AL82" s="271"/>
      <c r="AM82" s="271"/>
      <c r="AN82" s="271"/>
      <c r="AO82" s="271"/>
      <c r="AP82" s="271" t="s">
        <v>24703</v>
      </c>
      <c r="AQ82" s="281">
        <v>45323</v>
      </c>
    </row>
    <row r="83" spans="1:43" ht="39.950000000000003" customHeight="1" x14ac:dyDescent="0.2">
      <c r="A83" s="292">
        <v>82</v>
      </c>
      <c r="B83" s="305" t="s">
        <v>24704</v>
      </c>
      <c r="C83" s="292" t="s">
        <v>24131</v>
      </c>
      <c r="D83" s="314">
        <v>44890</v>
      </c>
      <c r="E83" s="306" t="s">
        <v>11969</v>
      </c>
      <c r="F83" s="307">
        <v>45323</v>
      </c>
      <c r="G83" s="307">
        <v>45323</v>
      </c>
      <c r="H83" s="313" t="s">
        <v>20</v>
      </c>
      <c r="I83" s="348" t="s">
        <v>25205</v>
      </c>
      <c r="J83" s="294" t="str">
        <f>IF(H83="-","NO ES TUPA",IF(Tabla5[[#This Row],[FECHA FIRMA]]&lt;=Tabla5[[#This Row],[FECHA DE PLAZO MAXIMO DE ATENCION]],"SI","NO"))</f>
        <v>NO ES TUPA</v>
      </c>
      <c r="K83" s="271">
        <v>17720</v>
      </c>
      <c r="L83" s="271" t="str">
        <f>IFERROR(VLOOKUP(K83,[1]Hoja1!$B$2:$F$14234,2,FALSE),"")</f>
        <v>DON GREGORIO</v>
      </c>
      <c r="M83" s="271" t="str">
        <f>IFERROR(VLOOKUP(K83,[1]Hoja1!$B$2:$F$14234,3,FALSE),"")</f>
        <v>PT-17720-CM</v>
      </c>
      <c r="N83" s="271" t="str">
        <f>IFERROR(VLOOKUP(K83,[1]Hoja1!$B$2:$F$14234,4,FALSE),"")</f>
        <v>ECHE PANTA JOSE ROBERTO ;GLADYS ECHE PANTA ;PANTA ALVAREZ ELOY</v>
      </c>
      <c r="O83" s="283" t="s">
        <v>24705</v>
      </c>
      <c r="P83" s="271" t="s">
        <v>14894</v>
      </c>
      <c r="Q83" s="271" t="s">
        <v>36</v>
      </c>
      <c r="R83" s="271"/>
      <c r="S83" s="271"/>
      <c r="T83" s="359"/>
      <c r="U83" s="271" t="s">
        <v>179</v>
      </c>
      <c r="V83" s="271" t="s">
        <v>19426</v>
      </c>
      <c r="W83" s="271"/>
      <c r="X83" s="271"/>
      <c r="Y83" s="271" t="s">
        <v>24706</v>
      </c>
      <c r="Z83" s="271"/>
      <c r="AA83" s="271" t="s">
        <v>21489</v>
      </c>
      <c r="AB83" s="271"/>
      <c r="AC83" s="271"/>
      <c r="AD83" s="271"/>
      <c r="AE83" s="271"/>
      <c r="AF83" s="271"/>
      <c r="AG83" s="271"/>
      <c r="AH83" s="271"/>
      <c r="AI83" s="271"/>
      <c r="AJ83" s="271"/>
      <c r="AK83" s="271"/>
      <c r="AL83" s="271"/>
      <c r="AM83" s="271"/>
      <c r="AN83" s="271"/>
      <c r="AO83" s="271"/>
      <c r="AP83" s="271" t="s">
        <v>24707</v>
      </c>
      <c r="AQ83" s="281">
        <v>45323</v>
      </c>
    </row>
    <row r="84" spans="1:43" ht="39.950000000000003" customHeight="1" x14ac:dyDescent="0.2">
      <c r="A84" s="292">
        <v>83</v>
      </c>
      <c r="B84" s="305" t="s">
        <v>24708</v>
      </c>
      <c r="C84" s="292" t="s">
        <v>24709</v>
      </c>
      <c r="D84" s="314">
        <v>45240</v>
      </c>
      <c r="E84" s="306" t="s">
        <v>11969</v>
      </c>
      <c r="F84" s="307">
        <v>45323</v>
      </c>
      <c r="G84" s="307">
        <v>45323</v>
      </c>
      <c r="H84" s="323">
        <v>45272</v>
      </c>
      <c r="I84" s="349">
        <v>45261</v>
      </c>
      <c r="J84" s="294" t="str">
        <f>IF(H84="-","NO ES TUPA",IF(Tabla5[[#This Row],[FECHA FIRMA]]&lt;=Tabla5[[#This Row],[FECHA DE PLAZO MAXIMO DE ATENCION]],"SI","NO"))</f>
        <v>NO</v>
      </c>
      <c r="K84" s="271"/>
      <c r="L84" s="271" t="str">
        <f>IFERROR(VLOOKUP(K84,[1]Hoja1!$B$2:$F$14234,2,FALSE),"")</f>
        <v/>
      </c>
      <c r="M84" s="271" t="str">
        <f>IFERROR(VLOOKUP(K84,[1]Hoja1!$B$2:$F$14234,3,FALSE),"")</f>
        <v/>
      </c>
      <c r="N84" s="271" t="str">
        <f>IFERROR(VLOOKUP(K84,[1]Hoja1!$B$2:$F$14234,4,FALSE),"")</f>
        <v/>
      </c>
      <c r="O84" s="283" t="s">
        <v>24710</v>
      </c>
      <c r="P84" s="271" t="s">
        <v>14894</v>
      </c>
      <c r="Q84" s="271"/>
      <c r="R84" s="271"/>
      <c r="S84" s="271"/>
      <c r="T84" s="361">
        <v>15</v>
      </c>
      <c r="U84" s="271" t="s">
        <v>24296</v>
      </c>
      <c r="V84" s="271"/>
      <c r="W84" s="271"/>
      <c r="X84" s="271"/>
      <c r="Y84" s="271" t="s">
        <v>24711</v>
      </c>
      <c r="Z84" s="271"/>
      <c r="AA84" s="271"/>
      <c r="AB84" s="271" t="s">
        <v>21489</v>
      </c>
      <c r="AC84" s="271"/>
      <c r="AD84" s="271"/>
      <c r="AE84" s="271"/>
      <c r="AF84" s="271"/>
      <c r="AG84" s="271"/>
      <c r="AH84" s="271"/>
      <c r="AI84" s="271"/>
      <c r="AJ84" s="271"/>
      <c r="AK84" s="271"/>
      <c r="AL84" s="271"/>
      <c r="AM84" s="271"/>
      <c r="AN84" s="271"/>
      <c r="AO84" s="271"/>
      <c r="AP84" s="271" t="s">
        <v>24712</v>
      </c>
      <c r="AQ84" s="281">
        <v>45324</v>
      </c>
    </row>
    <row r="85" spans="1:43" ht="39.950000000000003" customHeight="1" x14ac:dyDescent="0.2">
      <c r="A85" s="292">
        <v>84</v>
      </c>
      <c r="B85" s="305" t="s">
        <v>24713</v>
      </c>
      <c r="C85" s="292" t="s">
        <v>24714</v>
      </c>
      <c r="D85" s="314">
        <v>45162</v>
      </c>
      <c r="E85" s="306" t="s">
        <v>11969</v>
      </c>
      <c r="F85" s="307">
        <v>45323</v>
      </c>
      <c r="G85" s="307">
        <v>45323</v>
      </c>
      <c r="H85" s="338"/>
      <c r="I85" s="368">
        <v>45183</v>
      </c>
      <c r="J85" s="294" t="str">
        <f>IF(H85="-","NO ES TUPA",IF(Tabla5[[#This Row],[FECHA FIRMA]]&lt;=Tabla5[[#This Row],[FECHA DE PLAZO MAXIMO DE ATENCION]],"SI","NO"))</f>
        <v>NO</v>
      </c>
      <c r="K85" s="271"/>
      <c r="L85" s="271" t="str">
        <f>IFERROR(VLOOKUP(K85,[1]Hoja1!$B$2:$F$14234,2,FALSE),"")</f>
        <v/>
      </c>
      <c r="M85" s="271" t="str">
        <f>IFERROR(VLOOKUP(K85,[1]Hoja1!$B$2:$F$14234,3,FALSE),"")</f>
        <v/>
      </c>
      <c r="N85" s="271" t="str">
        <f>IFERROR(VLOOKUP(K85,[1]Hoja1!$B$2:$F$14234,4,FALSE),"")</f>
        <v/>
      </c>
      <c r="O85" s="283" t="s">
        <v>24715</v>
      </c>
      <c r="P85" s="271" t="s">
        <v>14894</v>
      </c>
      <c r="Q85" s="271"/>
      <c r="R85" s="271"/>
      <c r="S85" s="271"/>
      <c r="T85" s="361">
        <v>15</v>
      </c>
      <c r="U85" s="271" t="s">
        <v>24296</v>
      </c>
      <c r="V85" s="271"/>
      <c r="W85" s="271"/>
      <c r="X85" s="271"/>
      <c r="Y85" s="271" t="s">
        <v>24716</v>
      </c>
      <c r="Z85" s="271"/>
      <c r="AA85" s="271"/>
      <c r="AB85" s="271" t="s">
        <v>21489</v>
      </c>
      <c r="AC85" s="271"/>
      <c r="AD85" s="271"/>
      <c r="AE85" s="271"/>
      <c r="AF85" s="271"/>
      <c r="AG85" s="271"/>
      <c r="AH85" s="271"/>
      <c r="AI85" s="271"/>
      <c r="AJ85" s="271"/>
      <c r="AK85" s="271"/>
      <c r="AL85" s="271"/>
      <c r="AM85" s="271"/>
      <c r="AN85" s="271"/>
      <c r="AO85" s="271"/>
      <c r="AP85" s="271" t="s">
        <v>24717</v>
      </c>
      <c r="AQ85" s="281">
        <v>45324</v>
      </c>
    </row>
    <row r="86" spans="1:43" ht="39.950000000000003" customHeight="1" x14ac:dyDescent="0.2">
      <c r="A86" s="292">
        <v>85</v>
      </c>
      <c r="B86" s="305" t="s">
        <v>24718</v>
      </c>
      <c r="C86" s="292" t="s">
        <v>24719</v>
      </c>
      <c r="D86" s="314">
        <v>45230</v>
      </c>
      <c r="E86" s="306" t="s">
        <v>11969</v>
      </c>
      <c r="F86" s="307">
        <v>45323</v>
      </c>
      <c r="G86" s="307">
        <v>45323</v>
      </c>
      <c r="H86" s="323">
        <v>45252</v>
      </c>
      <c r="I86" s="349">
        <v>45251</v>
      </c>
      <c r="J86" s="294" t="str">
        <f>IF(H86="-","NO ES TUPA",IF(Tabla5[[#This Row],[FECHA FIRMA]]&lt;=Tabla5[[#This Row],[FECHA DE PLAZO MAXIMO DE ATENCION]],"SI","NO"))</f>
        <v>NO</v>
      </c>
      <c r="K86" s="271"/>
      <c r="L86" s="271" t="str">
        <f>IFERROR(VLOOKUP(K86,[1]Hoja1!$B$2:$F$14234,2,FALSE),"")</f>
        <v/>
      </c>
      <c r="M86" s="271" t="str">
        <f>IFERROR(VLOOKUP(K86,[1]Hoja1!$B$2:$F$14234,3,FALSE),"")</f>
        <v/>
      </c>
      <c r="N86" s="271" t="str">
        <f>IFERROR(VLOOKUP(K86,[1]Hoja1!$B$2:$F$14234,4,FALSE),"")</f>
        <v/>
      </c>
      <c r="O86" s="283" t="s">
        <v>24720</v>
      </c>
      <c r="P86" s="271" t="s">
        <v>14894</v>
      </c>
      <c r="Q86" s="271"/>
      <c r="R86" s="271"/>
      <c r="S86" s="271"/>
      <c r="T86" s="361">
        <v>15</v>
      </c>
      <c r="U86" s="271" t="s">
        <v>24296</v>
      </c>
      <c r="V86" s="271"/>
      <c r="W86" s="271"/>
      <c r="X86" s="271"/>
      <c r="Y86" s="271" t="s">
        <v>24721</v>
      </c>
      <c r="Z86" s="271"/>
      <c r="AA86" s="271"/>
      <c r="AB86" s="271" t="s">
        <v>21489</v>
      </c>
      <c r="AC86" s="271"/>
      <c r="AD86" s="271"/>
      <c r="AE86" s="271"/>
      <c r="AF86" s="271"/>
      <c r="AG86" s="271"/>
      <c r="AH86" s="271"/>
      <c r="AI86" s="271"/>
      <c r="AJ86" s="271"/>
      <c r="AK86" s="271"/>
      <c r="AL86" s="271"/>
      <c r="AM86" s="271"/>
      <c r="AN86" s="271"/>
      <c r="AO86" s="271"/>
      <c r="AP86" s="271" t="s">
        <v>24722</v>
      </c>
      <c r="AQ86" s="281">
        <v>45324</v>
      </c>
    </row>
    <row r="87" spans="1:43" ht="39.950000000000003" customHeight="1" x14ac:dyDescent="0.2">
      <c r="A87" s="292">
        <v>86</v>
      </c>
      <c r="B87" s="305" t="s">
        <v>24723</v>
      </c>
      <c r="C87" s="292" t="s">
        <v>24724</v>
      </c>
      <c r="D87" s="314">
        <v>45301</v>
      </c>
      <c r="E87" s="306" t="s">
        <v>11969</v>
      </c>
      <c r="F87" s="307">
        <v>45323</v>
      </c>
      <c r="G87" s="307">
        <v>45323</v>
      </c>
      <c r="H87" s="323">
        <v>45301</v>
      </c>
      <c r="I87" s="349">
        <v>45302</v>
      </c>
      <c r="J87" s="294" t="str">
        <f>IF(H87="-","NO ES TUPA",IF(Tabla5[[#This Row],[FECHA FIRMA]]&lt;=Tabla5[[#This Row],[FECHA DE PLAZO MAXIMO DE ATENCION]],"SI","NO"))</f>
        <v>NO</v>
      </c>
      <c r="K87" s="271">
        <v>17603</v>
      </c>
      <c r="L87" s="271" t="str">
        <f>IFERROR(VLOOKUP(K87,[1]Hoja1!$B$2:$F$14234,2,FALSE),"")</f>
        <v>AUREA KARINA</v>
      </c>
      <c r="M87" s="271" t="str">
        <f>IFERROR(VLOOKUP(K87,[1]Hoja1!$B$2:$F$14234,3,FALSE),"")</f>
        <v>PL-17603-CM</v>
      </c>
      <c r="N87" s="271" t="str">
        <f>IFERROR(VLOOKUP(K87,[1]Hoja1!$B$2:$F$14234,4,FALSE),"")</f>
        <v>CHAFLOQUE PALMA JESSICA KARINA</v>
      </c>
      <c r="O87" s="283" t="s">
        <v>24725</v>
      </c>
      <c r="P87" s="271" t="s">
        <v>14894</v>
      </c>
      <c r="Q87" s="271" t="s">
        <v>36</v>
      </c>
      <c r="R87" s="271" t="s">
        <v>22453</v>
      </c>
      <c r="S87" s="271"/>
      <c r="T87" s="359">
        <v>1</v>
      </c>
      <c r="U87" s="271" t="s">
        <v>19617</v>
      </c>
      <c r="V87" s="271"/>
      <c r="W87" s="271"/>
      <c r="X87" s="271"/>
      <c r="Y87" s="271" t="s">
        <v>24726</v>
      </c>
      <c r="Z87" s="271"/>
      <c r="AA87" s="271" t="s">
        <v>21489</v>
      </c>
      <c r="AB87" s="271"/>
      <c r="AC87" s="271"/>
      <c r="AD87" s="271"/>
      <c r="AE87" s="271"/>
      <c r="AF87" s="271"/>
      <c r="AG87" s="271"/>
      <c r="AH87" s="271"/>
      <c r="AI87" s="271"/>
      <c r="AJ87" s="271"/>
      <c r="AK87" s="271"/>
      <c r="AL87" s="271"/>
      <c r="AM87" s="271"/>
      <c r="AN87" s="271"/>
      <c r="AO87" s="271"/>
      <c r="AP87" s="271" t="s">
        <v>24727</v>
      </c>
      <c r="AQ87" s="281">
        <v>45324</v>
      </c>
    </row>
    <row r="88" spans="1:43" ht="39.950000000000003" customHeight="1" x14ac:dyDescent="0.2">
      <c r="A88" s="292">
        <v>87</v>
      </c>
      <c r="B88" s="305" t="s">
        <v>24728</v>
      </c>
      <c r="C88" s="292" t="s">
        <v>24168</v>
      </c>
      <c r="D88" s="314">
        <v>45280</v>
      </c>
      <c r="E88" s="306" t="s">
        <v>11969</v>
      </c>
      <c r="F88" s="307">
        <v>45323</v>
      </c>
      <c r="G88" s="307">
        <v>45323</v>
      </c>
      <c r="H88" s="313" t="s">
        <v>20</v>
      </c>
      <c r="I88" s="348" t="s">
        <v>25205</v>
      </c>
      <c r="J88" s="294" t="str">
        <f>IF(H88="-","NO ES TUPA",IF(Tabla5[[#This Row],[FECHA FIRMA]]&lt;=Tabla5[[#This Row],[FECHA DE PLAZO MAXIMO DE ATENCION]],"SI","NO"))</f>
        <v>NO ES TUPA</v>
      </c>
      <c r="K88" s="271">
        <v>17720</v>
      </c>
      <c r="L88" s="271" t="str">
        <f>IFERROR(VLOOKUP(K88,[1]Hoja1!$B$2:$F$14234,2,FALSE),"")</f>
        <v>DON GREGORIO</v>
      </c>
      <c r="M88" s="271" t="str">
        <f>IFERROR(VLOOKUP(K88,[1]Hoja1!$B$2:$F$14234,3,FALSE),"")</f>
        <v>PT-17720-CM</v>
      </c>
      <c r="N88" s="271" t="str">
        <f>IFERROR(VLOOKUP(K88,[1]Hoja1!$B$2:$F$14234,4,FALSE),"")</f>
        <v>ECHE PANTA JOSE ROBERTO ;GLADYS ECHE PANTA ;PANTA ALVAREZ ELOY</v>
      </c>
      <c r="O88" s="283" t="s">
        <v>24729</v>
      </c>
      <c r="P88" s="271" t="s">
        <v>14894</v>
      </c>
      <c r="Q88" s="271"/>
      <c r="R88" s="271"/>
      <c r="S88" s="271"/>
      <c r="T88" s="359"/>
      <c r="U88" s="271" t="s">
        <v>179</v>
      </c>
      <c r="V88" s="271" t="s">
        <v>24730</v>
      </c>
      <c r="W88" s="271"/>
      <c r="X88" s="271" t="s">
        <v>24731</v>
      </c>
      <c r="Y88" s="271" t="s">
        <v>24732</v>
      </c>
      <c r="Z88" s="271"/>
      <c r="AA88" s="271" t="s">
        <v>21489</v>
      </c>
      <c r="AB88" s="271"/>
      <c r="AC88" s="271"/>
      <c r="AD88" s="271"/>
      <c r="AE88" s="271"/>
      <c r="AF88" s="271"/>
      <c r="AG88" s="271"/>
      <c r="AH88" s="271"/>
      <c r="AI88" s="271"/>
      <c r="AJ88" s="271"/>
      <c r="AK88" s="271"/>
      <c r="AL88" s="271"/>
      <c r="AM88" s="271"/>
      <c r="AN88" s="271"/>
      <c r="AO88" s="271"/>
      <c r="AP88" s="271" t="s">
        <v>24733</v>
      </c>
      <c r="AQ88" s="281">
        <v>45324</v>
      </c>
    </row>
    <row r="89" spans="1:43" ht="39.950000000000003" customHeight="1" x14ac:dyDescent="0.2">
      <c r="A89" s="292">
        <v>88</v>
      </c>
      <c r="B89" s="305" t="s">
        <v>24734</v>
      </c>
      <c r="C89" s="292" t="s">
        <v>24735</v>
      </c>
      <c r="D89" s="314">
        <v>45271</v>
      </c>
      <c r="E89" s="306" t="s">
        <v>11969</v>
      </c>
      <c r="F89" s="307">
        <v>45323</v>
      </c>
      <c r="G89" s="307">
        <v>45323</v>
      </c>
      <c r="H89" s="323">
        <v>45296</v>
      </c>
      <c r="I89" s="349">
        <v>45292</v>
      </c>
      <c r="J89" s="294" t="str">
        <f>IF(H89="-","NO ES TUPA",IF(Tabla5[[#This Row],[FECHA FIRMA]]&lt;=Tabla5[[#This Row],[FECHA DE PLAZO MAXIMO DE ATENCION]],"SI","NO"))</f>
        <v>NO</v>
      </c>
      <c r="K89" s="271"/>
      <c r="L89" s="271" t="str">
        <f>IFERROR(VLOOKUP(K89,[1]Hoja1!$B$2:$F$14234,2,FALSE),"")</f>
        <v/>
      </c>
      <c r="M89" s="271" t="str">
        <f>IFERROR(VLOOKUP(K89,[1]Hoja1!$B$2:$F$14234,3,FALSE),"")</f>
        <v/>
      </c>
      <c r="N89" s="271" t="str">
        <f>IFERROR(VLOOKUP(K89,[1]Hoja1!$B$2:$F$14234,4,FALSE),"")</f>
        <v/>
      </c>
      <c r="O89" s="283" t="s">
        <v>24736</v>
      </c>
      <c r="P89" s="271" t="s">
        <v>14894</v>
      </c>
      <c r="Q89" s="271"/>
      <c r="R89" s="271"/>
      <c r="S89" s="271"/>
      <c r="T89" s="361">
        <v>15</v>
      </c>
      <c r="U89" s="271" t="s">
        <v>24296</v>
      </c>
      <c r="V89" s="271"/>
      <c r="W89" s="271"/>
      <c r="X89" s="271"/>
      <c r="Y89" s="271" t="s">
        <v>24737</v>
      </c>
      <c r="Z89" s="271"/>
      <c r="AA89" s="271"/>
      <c r="AB89" s="271" t="s">
        <v>21489</v>
      </c>
      <c r="AC89" s="271"/>
      <c r="AD89" s="271"/>
      <c r="AE89" s="271"/>
      <c r="AF89" s="271"/>
      <c r="AG89" s="271"/>
      <c r="AH89" s="271"/>
      <c r="AI89" s="271"/>
      <c r="AJ89" s="271"/>
      <c r="AK89" s="271"/>
      <c r="AL89" s="271"/>
      <c r="AM89" s="271"/>
      <c r="AN89" s="271"/>
      <c r="AO89" s="271"/>
      <c r="AP89" s="271" t="s">
        <v>24738</v>
      </c>
      <c r="AQ89" s="281">
        <v>45324</v>
      </c>
    </row>
    <row r="90" spans="1:43" ht="39.950000000000003" customHeight="1" x14ac:dyDescent="0.2">
      <c r="A90" s="292">
        <v>89</v>
      </c>
      <c r="B90" s="305" t="s">
        <v>24739</v>
      </c>
      <c r="C90" s="292" t="s">
        <v>24740</v>
      </c>
      <c r="D90" s="314">
        <v>45226</v>
      </c>
      <c r="E90" s="306" t="s">
        <v>11969</v>
      </c>
      <c r="F90" s="307">
        <v>45323</v>
      </c>
      <c r="G90" s="307">
        <v>45323</v>
      </c>
      <c r="H90" s="338"/>
      <c r="I90" s="368">
        <v>45247</v>
      </c>
      <c r="J90" s="294" t="str">
        <f>IF(H90="-","NO ES TUPA",IF(Tabla5[[#This Row],[FECHA FIRMA]]&lt;=Tabla5[[#This Row],[FECHA DE PLAZO MAXIMO DE ATENCION]],"SI","NO"))</f>
        <v>NO</v>
      </c>
      <c r="K90" s="271"/>
      <c r="L90" s="271" t="str">
        <f>IFERROR(VLOOKUP(K90,[1]Hoja1!$B$2:$F$14234,2,FALSE),"")</f>
        <v/>
      </c>
      <c r="M90" s="271" t="str">
        <f>IFERROR(VLOOKUP(K90,[1]Hoja1!$B$2:$F$14234,3,FALSE),"")</f>
        <v/>
      </c>
      <c r="N90" s="271" t="str">
        <f>IFERROR(VLOOKUP(K90,[1]Hoja1!$B$2:$F$14234,4,FALSE),"")</f>
        <v/>
      </c>
      <c r="O90" s="283" t="s">
        <v>24741</v>
      </c>
      <c r="P90" s="271" t="s">
        <v>14894</v>
      </c>
      <c r="Q90" s="271"/>
      <c r="R90" s="271"/>
      <c r="S90" s="271"/>
      <c r="T90" s="361">
        <v>15</v>
      </c>
      <c r="U90" s="271" t="s">
        <v>24296</v>
      </c>
      <c r="V90" s="271"/>
      <c r="W90" s="271"/>
      <c r="X90" s="271" t="s">
        <v>21537</v>
      </c>
      <c r="Y90" s="271" t="s">
        <v>24742</v>
      </c>
      <c r="Z90" s="271"/>
      <c r="AA90" s="271"/>
      <c r="AB90" s="271" t="s">
        <v>21489</v>
      </c>
      <c r="AC90" s="271"/>
      <c r="AD90" s="271"/>
      <c r="AE90" s="271"/>
      <c r="AF90" s="271"/>
      <c r="AG90" s="271"/>
      <c r="AH90" s="271"/>
      <c r="AI90" s="271"/>
      <c r="AJ90" s="271"/>
      <c r="AK90" s="271"/>
      <c r="AL90" s="271"/>
      <c r="AM90" s="271"/>
      <c r="AN90" s="271"/>
      <c r="AO90" s="271"/>
      <c r="AP90" s="271" t="s">
        <v>24743</v>
      </c>
      <c r="AQ90" s="281">
        <v>45324</v>
      </c>
    </row>
    <row r="91" spans="1:43" ht="39.950000000000003" customHeight="1" x14ac:dyDescent="0.2">
      <c r="A91" s="292">
        <v>90</v>
      </c>
      <c r="B91" s="305" t="s">
        <v>24744</v>
      </c>
      <c r="C91" s="292" t="s">
        <v>24745</v>
      </c>
      <c r="D91" s="314">
        <v>45154</v>
      </c>
      <c r="E91" s="306" t="s">
        <v>11969</v>
      </c>
      <c r="F91" s="307">
        <v>45323</v>
      </c>
      <c r="G91" s="307">
        <v>45323</v>
      </c>
      <c r="H91" s="323">
        <v>45197</v>
      </c>
      <c r="I91" s="349">
        <v>45175</v>
      </c>
      <c r="J91" s="294" t="str">
        <f>IF(H91="-","NO ES TUPA",IF(Tabla5[[#This Row],[FECHA FIRMA]]&lt;=Tabla5[[#This Row],[FECHA DE PLAZO MAXIMO DE ATENCION]],"SI","NO"))</f>
        <v>NO</v>
      </c>
      <c r="K91" s="271"/>
      <c r="L91" s="271" t="str">
        <f>IFERROR(VLOOKUP(K91,[1]Hoja1!$B$2:$F$14234,2,FALSE),"")</f>
        <v/>
      </c>
      <c r="M91" s="271" t="str">
        <f>IFERROR(VLOOKUP(K91,[1]Hoja1!$B$2:$F$14234,3,FALSE),"")</f>
        <v/>
      </c>
      <c r="N91" s="271" t="str">
        <f>IFERROR(VLOOKUP(K91,[1]Hoja1!$B$2:$F$14234,4,FALSE),"")</f>
        <v/>
      </c>
      <c r="O91" s="283" t="s">
        <v>24746</v>
      </c>
      <c r="P91" s="271" t="s">
        <v>14894</v>
      </c>
      <c r="Q91" s="271"/>
      <c r="R91" s="271"/>
      <c r="S91" s="271"/>
      <c r="T91" s="361">
        <v>15</v>
      </c>
      <c r="U91" s="271" t="s">
        <v>24296</v>
      </c>
      <c r="V91" s="271"/>
      <c r="W91" s="271"/>
      <c r="X91" s="271"/>
      <c r="Y91" s="271" t="s">
        <v>24747</v>
      </c>
      <c r="Z91" s="271"/>
      <c r="AA91" s="271"/>
      <c r="AB91" s="271" t="s">
        <v>21489</v>
      </c>
      <c r="AC91" s="271"/>
      <c r="AD91" s="271"/>
      <c r="AE91" s="271"/>
      <c r="AF91" s="271"/>
      <c r="AG91" s="271"/>
      <c r="AH91" s="271"/>
      <c r="AI91" s="271"/>
      <c r="AJ91" s="271"/>
      <c r="AK91" s="271"/>
      <c r="AL91" s="271"/>
      <c r="AM91" s="271"/>
      <c r="AN91" s="271"/>
      <c r="AO91" s="271"/>
      <c r="AP91" s="271" t="s">
        <v>24748</v>
      </c>
      <c r="AQ91" s="281">
        <v>45324</v>
      </c>
    </row>
    <row r="92" spans="1:43" ht="39.950000000000003" customHeight="1" x14ac:dyDescent="0.2">
      <c r="A92" s="292">
        <v>91</v>
      </c>
      <c r="B92" s="305" t="s">
        <v>24749</v>
      </c>
      <c r="C92" s="292" t="s">
        <v>24750</v>
      </c>
      <c r="D92" s="314">
        <v>45253</v>
      </c>
      <c r="E92" s="306" t="s">
        <v>11969</v>
      </c>
      <c r="F92" s="307">
        <v>45323</v>
      </c>
      <c r="G92" s="307">
        <v>45323</v>
      </c>
      <c r="H92" s="323">
        <v>45287</v>
      </c>
      <c r="I92" s="349">
        <v>45274</v>
      </c>
      <c r="J92" s="294" t="str">
        <f>IF(H92="-","NO ES TUPA",IF(Tabla5[[#This Row],[FECHA FIRMA]]&lt;=Tabla5[[#This Row],[FECHA DE PLAZO MAXIMO DE ATENCION]],"SI","NO"))</f>
        <v>NO</v>
      </c>
      <c r="K92" s="271"/>
      <c r="L92" s="271" t="str">
        <f>IFERROR(VLOOKUP(K92,[1]Hoja1!$B$2:$F$14234,2,FALSE),"")</f>
        <v/>
      </c>
      <c r="M92" s="271" t="str">
        <f>IFERROR(VLOOKUP(K92,[1]Hoja1!$B$2:$F$14234,3,FALSE),"")</f>
        <v/>
      </c>
      <c r="N92" s="271" t="str">
        <f>IFERROR(VLOOKUP(K92,[1]Hoja1!$B$2:$F$14234,4,FALSE),"")</f>
        <v/>
      </c>
      <c r="O92" s="283" t="s">
        <v>24751</v>
      </c>
      <c r="P92" s="271" t="s">
        <v>14894</v>
      </c>
      <c r="Q92" s="271"/>
      <c r="R92" s="271"/>
      <c r="S92" s="271"/>
      <c r="T92" s="361">
        <v>15</v>
      </c>
      <c r="U92" s="271" t="s">
        <v>24296</v>
      </c>
      <c r="V92" s="271"/>
      <c r="W92" s="271"/>
      <c r="X92" s="271" t="s">
        <v>21537</v>
      </c>
      <c r="Y92" s="271" t="s">
        <v>24752</v>
      </c>
      <c r="Z92" s="271"/>
      <c r="AA92" s="271"/>
      <c r="AB92" s="271" t="s">
        <v>21489</v>
      </c>
      <c r="AC92" s="271"/>
      <c r="AD92" s="271"/>
      <c r="AE92" s="271"/>
      <c r="AF92" s="271"/>
      <c r="AG92" s="271"/>
      <c r="AH92" s="271"/>
      <c r="AI92" s="271"/>
      <c r="AJ92" s="271"/>
      <c r="AK92" s="271"/>
      <c r="AL92" s="271"/>
      <c r="AM92" s="271"/>
      <c r="AN92" s="271"/>
      <c r="AO92" s="271"/>
      <c r="AP92" s="271" t="s">
        <v>24753</v>
      </c>
      <c r="AQ92" s="281">
        <v>45324</v>
      </c>
    </row>
    <row r="93" spans="1:43" ht="39.950000000000003" customHeight="1" x14ac:dyDescent="0.2">
      <c r="A93" s="292">
        <v>92</v>
      </c>
      <c r="B93" s="305" t="s">
        <v>24754</v>
      </c>
      <c r="C93" s="292" t="s">
        <v>24755</v>
      </c>
      <c r="D93" s="314">
        <v>45274</v>
      </c>
      <c r="E93" s="306" t="s">
        <v>11969</v>
      </c>
      <c r="F93" s="307">
        <v>45323</v>
      </c>
      <c r="G93" s="307">
        <v>45323</v>
      </c>
      <c r="H93" s="323">
        <v>45308</v>
      </c>
      <c r="I93" s="349">
        <v>45295</v>
      </c>
      <c r="J93" s="294" t="str">
        <f>IF(H93="-","NO ES TUPA",IF(Tabla5[[#This Row],[FECHA FIRMA]]&lt;=Tabla5[[#This Row],[FECHA DE PLAZO MAXIMO DE ATENCION]],"SI","NO"))</f>
        <v>NO</v>
      </c>
      <c r="K93" s="271"/>
      <c r="L93" s="271" t="str">
        <f>IFERROR(VLOOKUP(K93,[1]Hoja1!$B$2:$F$14234,2,FALSE),"")</f>
        <v/>
      </c>
      <c r="M93" s="271" t="str">
        <f>IFERROR(VLOOKUP(K93,[1]Hoja1!$B$2:$F$14234,3,FALSE),"")</f>
        <v/>
      </c>
      <c r="N93" s="271" t="str">
        <f>IFERROR(VLOOKUP(K93,[1]Hoja1!$B$2:$F$14234,4,FALSE),"")</f>
        <v/>
      </c>
      <c r="O93" s="283" t="s">
        <v>24756</v>
      </c>
      <c r="P93" s="271" t="s">
        <v>14894</v>
      </c>
      <c r="Q93" s="271"/>
      <c r="R93" s="271"/>
      <c r="S93" s="271"/>
      <c r="T93" s="361">
        <v>15</v>
      </c>
      <c r="U93" s="271" t="s">
        <v>24296</v>
      </c>
      <c r="V93" s="271"/>
      <c r="W93" s="271"/>
      <c r="X93" s="271"/>
      <c r="Y93" s="271" t="s">
        <v>24757</v>
      </c>
      <c r="Z93" s="271"/>
      <c r="AA93" s="271"/>
      <c r="AB93" s="271" t="s">
        <v>21489</v>
      </c>
      <c r="AC93" s="271"/>
      <c r="AD93" s="271"/>
      <c r="AE93" s="271"/>
      <c r="AF93" s="271"/>
      <c r="AG93" s="271"/>
      <c r="AH93" s="271"/>
      <c r="AI93" s="271"/>
      <c r="AJ93" s="271"/>
      <c r="AK93" s="271"/>
      <c r="AL93" s="271"/>
      <c r="AM93" s="271"/>
      <c r="AN93" s="271"/>
      <c r="AO93" s="271"/>
      <c r="AP93" s="271" t="s">
        <v>24758</v>
      </c>
      <c r="AQ93" s="281">
        <v>45324</v>
      </c>
    </row>
    <row r="94" spans="1:43" ht="39.950000000000003" customHeight="1" x14ac:dyDescent="0.2">
      <c r="A94" s="292">
        <v>93</v>
      </c>
      <c r="B94" s="305" t="s">
        <v>24759</v>
      </c>
      <c r="C94" s="292" t="s">
        <v>24760</v>
      </c>
      <c r="D94" s="314">
        <v>45012</v>
      </c>
      <c r="E94" s="306" t="s">
        <v>11969</v>
      </c>
      <c r="F94" s="307">
        <v>45324</v>
      </c>
      <c r="G94" s="307">
        <v>45324</v>
      </c>
      <c r="H94" s="323">
        <v>45035</v>
      </c>
      <c r="I94" s="349">
        <v>45033</v>
      </c>
      <c r="J94" s="294" t="str">
        <f>IF(H94="-","NO ES TUPA",IF(Tabla5[[#This Row],[FECHA FIRMA]]&lt;=Tabla5[[#This Row],[FECHA DE PLAZO MAXIMO DE ATENCION]],"SI","NO"))</f>
        <v>NO</v>
      </c>
      <c r="K94" s="271">
        <v>17720</v>
      </c>
      <c r="L94" s="271" t="str">
        <f>IFERROR(VLOOKUP(K94,[1]Hoja1!$B$2:$F$14234,2,FALSE),"")</f>
        <v>DON GREGORIO</v>
      </c>
      <c r="M94" s="271" t="str">
        <f>IFERROR(VLOOKUP(K94,[1]Hoja1!$B$2:$F$14234,3,FALSE),"")</f>
        <v>PT-17720-CM</v>
      </c>
      <c r="N94" s="271" t="str">
        <f>IFERROR(VLOOKUP(K94,[1]Hoja1!$B$2:$F$14234,4,FALSE),"")</f>
        <v>ECHE PANTA JOSE ROBERTO ;GLADYS ECHE PANTA ;PANTA ALVAREZ ELOY</v>
      </c>
      <c r="O94" s="283" t="s">
        <v>24761</v>
      </c>
      <c r="P94" s="271" t="s">
        <v>14894</v>
      </c>
      <c r="Q94" s="271"/>
      <c r="R94" s="271"/>
      <c r="S94" s="271"/>
      <c r="T94" s="359">
        <v>15</v>
      </c>
      <c r="U94" s="271" t="s">
        <v>24198</v>
      </c>
      <c r="V94" s="271" t="s">
        <v>24762</v>
      </c>
      <c r="W94" s="271" t="s">
        <v>5783</v>
      </c>
      <c r="X94" s="271"/>
      <c r="Y94" s="271" t="s">
        <v>24763</v>
      </c>
      <c r="Z94" s="271"/>
      <c r="AA94" s="271" t="s">
        <v>21489</v>
      </c>
      <c r="AB94" s="271"/>
      <c r="AC94" s="271"/>
      <c r="AD94" s="271"/>
      <c r="AE94" s="271"/>
      <c r="AF94" s="271"/>
      <c r="AG94" s="271"/>
      <c r="AH94" s="271"/>
      <c r="AI94" s="271"/>
      <c r="AJ94" s="271"/>
      <c r="AK94" s="271"/>
      <c r="AL94" s="271"/>
      <c r="AM94" s="271"/>
      <c r="AN94" s="271"/>
      <c r="AO94" s="271"/>
      <c r="AP94" s="271" t="s">
        <v>24764</v>
      </c>
      <c r="AQ94" s="281">
        <v>45324</v>
      </c>
    </row>
    <row r="95" spans="1:43" ht="39.950000000000003" customHeight="1" x14ac:dyDescent="0.2">
      <c r="A95" s="292">
        <v>94</v>
      </c>
      <c r="B95" s="305" t="s">
        <v>24765</v>
      </c>
      <c r="C95" s="292" t="s">
        <v>24766</v>
      </c>
      <c r="D95" s="314">
        <v>45274</v>
      </c>
      <c r="E95" s="306" t="s">
        <v>11969</v>
      </c>
      <c r="F95" s="307">
        <v>45324</v>
      </c>
      <c r="G95" s="307">
        <v>45324</v>
      </c>
      <c r="H95" s="323">
        <v>45303</v>
      </c>
      <c r="I95" s="349">
        <v>45295</v>
      </c>
      <c r="J95" s="294" t="str">
        <f>IF(H95="-","NO ES TUPA",IF(Tabla5[[#This Row],[FECHA FIRMA]]&lt;=Tabla5[[#This Row],[FECHA DE PLAZO MAXIMO DE ATENCION]],"SI","NO"))</f>
        <v>NO</v>
      </c>
      <c r="K95" s="271">
        <v>6337</v>
      </c>
      <c r="L95" s="271" t="str">
        <f>IFERROR(VLOOKUP(K95,[1]Hoja1!$B$2:$F$14234,2,FALSE),"")</f>
        <v>OLLEROS</v>
      </c>
      <c r="M95" s="271" t="str">
        <f>IFERROR(VLOOKUP(K95,[1]Hoja1!$B$2:$F$14234,3,FALSE),"")</f>
        <v>CO-6337-PM</v>
      </c>
      <c r="N95" s="271" t="str">
        <f>IFERROR(VLOOKUP(K95,[1]Hoja1!$B$2:$F$14234,4,FALSE),"")</f>
        <v>PESQUERA CASABLANCA S.A.C.</v>
      </c>
      <c r="O95" s="283" t="s">
        <v>24767</v>
      </c>
      <c r="P95" s="271" t="s">
        <v>14894</v>
      </c>
      <c r="Q95" s="271" t="s">
        <v>36</v>
      </c>
      <c r="R95" s="271" t="s">
        <v>22453</v>
      </c>
      <c r="S95" s="271"/>
      <c r="T95" s="359">
        <v>15</v>
      </c>
      <c r="U95" s="271" t="s">
        <v>24198</v>
      </c>
      <c r="V95" s="271"/>
      <c r="W95" s="271" t="s">
        <v>5783</v>
      </c>
      <c r="X95" s="271"/>
      <c r="Y95" s="271" t="s">
        <v>24768</v>
      </c>
      <c r="Z95" s="271"/>
      <c r="AA95" s="271" t="s">
        <v>21489</v>
      </c>
      <c r="AB95" s="271"/>
      <c r="AC95" s="271"/>
      <c r="AD95" s="271"/>
      <c r="AE95" s="271"/>
      <c r="AF95" s="271"/>
      <c r="AG95" s="271"/>
      <c r="AH95" s="271"/>
      <c r="AI95" s="271"/>
      <c r="AJ95" s="271"/>
      <c r="AK95" s="271"/>
      <c r="AL95" s="271"/>
      <c r="AM95" s="271"/>
      <c r="AN95" s="271"/>
      <c r="AO95" s="271"/>
      <c r="AP95" s="271" t="s">
        <v>24235</v>
      </c>
      <c r="AQ95" s="281">
        <v>45324</v>
      </c>
    </row>
    <row r="96" spans="1:43" ht="39.950000000000003" customHeight="1" x14ac:dyDescent="0.2">
      <c r="A96" s="292">
        <v>95</v>
      </c>
      <c r="B96" s="305" t="s">
        <v>24769</v>
      </c>
      <c r="C96" s="292" t="s">
        <v>24770</v>
      </c>
      <c r="D96" s="314">
        <v>45306</v>
      </c>
      <c r="E96" s="306" t="s">
        <v>11969</v>
      </c>
      <c r="F96" s="307">
        <v>45324</v>
      </c>
      <c r="G96" s="307">
        <v>45324</v>
      </c>
      <c r="H96" s="323">
        <v>45329</v>
      </c>
      <c r="I96" s="349">
        <v>45327</v>
      </c>
      <c r="J96" s="294" t="str">
        <f>IF(H96="-","NO ES TUPA",IF(Tabla5[[#This Row],[FECHA FIRMA]]&lt;=Tabla5[[#This Row],[FECHA DE PLAZO MAXIMO DE ATENCION]],"SI","NO"))</f>
        <v>SI</v>
      </c>
      <c r="K96" s="271">
        <v>6384</v>
      </c>
      <c r="L96" s="271" t="str">
        <f>IFERROR(VLOOKUP(K96,[1]Hoja1!$B$2:$F$14234,2,FALSE),"")</f>
        <v>ROSA MARIA 5</v>
      </c>
      <c r="M96" s="271" t="str">
        <f>IFERROR(VLOOKUP(K96,[1]Hoja1!$B$2:$F$14234,3,FALSE),"")</f>
        <v>PL-6384-CM</v>
      </c>
      <c r="N96" s="271" t="str">
        <f>IFERROR(VLOOKUP(K96,[1]Hoja1!$B$2:$F$14234,4,FALSE),"")</f>
        <v>GRUPO EMPRESARIAL PESQUERO SANTISTEBAN S.A.C.</v>
      </c>
      <c r="O96" s="283" t="s">
        <v>24771</v>
      </c>
      <c r="P96" s="271" t="s">
        <v>14894</v>
      </c>
      <c r="Q96" s="271" t="s">
        <v>36</v>
      </c>
      <c r="R96" s="271" t="s">
        <v>19144</v>
      </c>
      <c r="S96" s="271"/>
      <c r="T96" s="359">
        <v>15</v>
      </c>
      <c r="U96" s="271" t="s">
        <v>24198</v>
      </c>
      <c r="V96" s="271"/>
      <c r="W96" s="271" t="s">
        <v>24772</v>
      </c>
      <c r="X96" s="271"/>
      <c r="Y96" s="271" t="s">
        <v>24773</v>
      </c>
      <c r="Z96" s="271"/>
      <c r="AA96" s="271" t="s">
        <v>21489</v>
      </c>
      <c r="AB96" s="271"/>
      <c r="AC96" s="271"/>
      <c r="AD96" s="271"/>
      <c r="AE96" s="271"/>
      <c r="AF96" s="271"/>
      <c r="AG96" s="271"/>
      <c r="AH96" s="271"/>
      <c r="AI96" s="271"/>
      <c r="AJ96" s="271"/>
      <c r="AK96" s="271"/>
      <c r="AL96" s="271"/>
      <c r="AM96" s="271"/>
      <c r="AN96" s="271"/>
      <c r="AO96" s="271"/>
      <c r="AP96" s="271" t="s">
        <v>24774</v>
      </c>
      <c r="AQ96" s="281">
        <v>45324</v>
      </c>
    </row>
    <row r="97" spans="1:43" ht="39.950000000000003" customHeight="1" x14ac:dyDescent="0.2">
      <c r="A97" s="292">
        <v>96</v>
      </c>
      <c r="B97" s="305" t="s">
        <v>24775</v>
      </c>
      <c r="C97" s="292" t="s">
        <v>24776</v>
      </c>
      <c r="D97" s="314">
        <v>45317</v>
      </c>
      <c r="E97" s="306" t="s">
        <v>11969</v>
      </c>
      <c r="F97" s="307">
        <v>45324</v>
      </c>
      <c r="G97" s="307">
        <v>45324</v>
      </c>
      <c r="H97" s="339">
        <v>45324</v>
      </c>
      <c r="I97" s="350">
        <v>45324</v>
      </c>
      <c r="J97" s="294" t="str">
        <f>IF(H97="-","NO ES TUPA",IF(Tabla5[[#This Row],[FECHA FIRMA]]&lt;=Tabla5[[#This Row],[FECHA DE PLAZO MAXIMO DE ATENCION]],"SI","NO"))</f>
        <v>SI</v>
      </c>
      <c r="K97" s="271"/>
      <c r="L97" s="271" t="s">
        <v>24777</v>
      </c>
      <c r="M97" s="271" t="s">
        <v>24778</v>
      </c>
      <c r="N97" s="271" t="s">
        <v>24779</v>
      </c>
      <c r="O97" s="283" t="s">
        <v>24780</v>
      </c>
      <c r="P97" s="271" t="s">
        <v>14894</v>
      </c>
      <c r="Q97" s="271" t="s">
        <v>23</v>
      </c>
      <c r="R97" s="271" t="s">
        <v>21541</v>
      </c>
      <c r="S97" s="271" t="s">
        <v>21542</v>
      </c>
      <c r="T97" s="359">
        <v>5</v>
      </c>
      <c r="U97" s="271" t="s">
        <v>19118</v>
      </c>
      <c r="V97" s="271"/>
      <c r="W97" s="271"/>
      <c r="X97" s="271"/>
      <c r="Y97" s="271" t="s">
        <v>24781</v>
      </c>
      <c r="Z97" s="271"/>
      <c r="AA97" s="271" t="s">
        <v>21489</v>
      </c>
      <c r="AB97" s="271" t="s">
        <v>21489</v>
      </c>
      <c r="AC97" s="271"/>
      <c r="AD97" s="271"/>
      <c r="AE97" s="271"/>
      <c r="AF97" s="271"/>
      <c r="AG97" s="271"/>
      <c r="AH97" s="271"/>
      <c r="AI97" s="271"/>
      <c r="AJ97" s="271"/>
      <c r="AK97" s="271"/>
      <c r="AL97" s="271"/>
      <c r="AM97" s="271"/>
      <c r="AN97" s="271"/>
      <c r="AO97" s="271"/>
      <c r="AP97" s="271" t="s">
        <v>24782</v>
      </c>
      <c r="AQ97" s="281">
        <v>45324</v>
      </c>
    </row>
    <row r="98" spans="1:43" ht="39.950000000000003" customHeight="1" x14ac:dyDescent="0.2">
      <c r="A98" s="292">
        <v>97</v>
      </c>
      <c r="B98" s="305" t="s">
        <v>24783</v>
      </c>
      <c r="C98" s="292" t="s">
        <v>24784</v>
      </c>
      <c r="D98" s="314">
        <v>45280</v>
      </c>
      <c r="E98" s="306" t="s">
        <v>11969</v>
      </c>
      <c r="F98" s="307">
        <v>45324</v>
      </c>
      <c r="G98" s="307">
        <v>45324</v>
      </c>
      <c r="H98" s="323">
        <v>45307</v>
      </c>
      <c r="I98" s="349">
        <v>45301</v>
      </c>
      <c r="J98" s="294" t="str">
        <f>IF(H98="-","NO ES TUPA",IF(Tabla5[[#This Row],[FECHA FIRMA]]&lt;=Tabla5[[#This Row],[FECHA DE PLAZO MAXIMO DE ATENCION]],"SI","NO"))</f>
        <v>NO</v>
      </c>
      <c r="K98" s="271">
        <v>67299</v>
      </c>
      <c r="L98" s="271" t="s">
        <v>24785</v>
      </c>
      <c r="M98" s="271" t="s">
        <v>24786</v>
      </c>
      <c r="N98" s="271" t="s">
        <v>24787</v>
      </c>
      <c r="O98" s="283" t="s">
        <v>24788</v>
      </c>
      <c r="P98" s="271" t="s">
        <v>14894</v>
      </c>
      <c r="Q98" s="271"/>
      <c r="R98" s="271"/>
      <c r="S98" s="271"/>
      <c r="T98" s="359">
        <v>15</v>
      </c>
      <c r="U98" s="271" t="s">
        <v>24198</v>
      </c>
      <c r="V98" s="271" t="s">
        <v>24762</v>
      </c>
      <c r="W98" s="271" t="s">
        <v>5783</v>
      </c>
      <c r="X98" s="271"/>
      <c r="Y98" s="271" t="s">
        <v>24789</v>
      </c>
      <c r="Z98" s="271"/>
      <c r="AA98" s="271" t="s">
        <v>21489</v>
      </c>
      <c r="AB98" s="271"/>
      <c r="AC98" s="271"/>
      <c r="AD98" s="271"/>
      <c r="AE98" s="271"/>
      <c r="AF98" s="271"/>
      <c r="AG98" s="271"/>
      <c r="AH98" s="271"/>
      <c r="AI98" s="271"/>
      <c r="AJ98" s="271"/>
      <c r="AK98" s="271"/>
      <c r="AL98" s="271"/>
      <c r="AM98" s="271"/>
      <c r="AN98" s="271"/>
      <c r="AO98" s="271"/>
      <c r="AP98" s="271" t="s">
        <v>24790</v>
      </c>
      <c r="AQ98" s="281">
        <v>45324</v>
      </c>
    </row>
    <row r="99" spans="1:43" ht="39.950000000000003" customHeight="1" x14ac:dyDescent="0.2">
      <c r="A99" s="292">
        <v>98</v>
      </c>
      <c r="B99" s="305" t="s">
        <v>24791</v>
      </c>
      <c r="C99" s="292" t="s">
        <v>24792</v>
      </c>
      <c r="D99" s="314">
        <v>45187</v>
      </c>
      <c r="E99" s="306" t="s">
        <v>11969</v>
      </c>
      <c r="F99" s="307">
        <v>45327</v>
      </c>
      <c r="G99" s="307">
        <v>45327</v>
      </c>
      <c r="H99" s="323">
        <v>45230</v>
      </c>
      <c r="I99" s="349">
        <v>45208</v>
      </c>
      <c r="J99" s="294" t="str">
        <f>IF(H99="-","NO ES TUPA",IF(Tabla5[[#This Row],[FECHA FIRMA]]&lt;=Tabla5[[#This Row],[FECHA DE PLAZO MAXIMO DE ATENCION]],"SI","NO"))</f>
        <v>NO</v>
      </c>
      <c r="K99" s="271">
        <v>5506</v>
      </c>
      <c r="L99" s="271" t="str">
        <f>IFERROR(VLOOKUP(K99,[1]Hoja1!$B$2:$F$14234,2,FALSE),"")</f>
        <v>SE?R DE LA SOLEDAD</v>
      </c>
      <c r="M99" s="271" t="str">
        <f>IFERROR(VLOOKUP(K99,[1]Hoja1!$B$2:$F$14234,3,FALSE),"")</f>
        <v>PT-5506-BM</v>
      </c>
      <c r="N99" s="271" t="str">
        <f>IFERROR(VLOOKUP(K99,[1]Hoja1!$B$2:$F$14234,4,FALSE),"")</f>
        <v>PESQUERA MI GABRIELA S.A.C.</v>
      </c>
      <c r="O99" s="283" t="s">
        <v>24793</v>
      </c>
      <c r="P99" s="271" t="s">
        <v>14894</v>
      </c>
      <c r="Q99" s="271"/>
      <c r="R99" s="271"/>
      <c r="S99" s="271"/>
      <c r="T99" s="359">
        <v>15</v>
      </c>
      <c r="U99" s="271" t="s">
        <v>24199</v>
      </c>
      <c r="V99" s="271"/>
      <c r="W99" s="271"/>
      <c r="X99" s="271"/>
      <c r="Y99" s="271" t="s">
        <v>24794</v>
      </c>
      <c r="Z99" s="271"/>
      <c r="AA99" s="271" t="s">
        <v>21489</v>
      </c>
      <c r="AB99" s="271"/>
      <c r="AC99" s="271"/>
      <c r="AD99" s="271"/>
      <c r="AE99" s="271"/>
      <c r="AF99" s="271"/>
      <c r="AG99" s="271"/>
      <c r="AH99" s="271"/>
      <c r="AI99" s="271"/>
      <c r="AJ99" s="271"/>
      <c r="AK99" s="271"/>
      <c r="AL99" s="271"/>
      <c r="AM99" s="271"/>
      <c r="AN99" s="271"/>
      <c r="AO99" s="271"/>
      <c r="AP99" s="271" t="s">
        <v>24795</v>
      </c>
      <c r="AQ99" s="281">
        <v>45327</v>
      </c>
    </row>
    <row r="100" spans="1:43" ht="39.950000000000003" customHeight="1" x14ac:dyDescent="0.2">
      <c r="A100" s="292">
        <v>99</v>
      </c>
      <c r="B100" s="305" t="s">
        <v>24796</v>
      </c>
      <c r="C100" s="292" t="s">
        <v>24797</v>
      </c>
      <c r="D100" s="314">
        <v>45271</v>
      </c>
      <c r="E100" s="306" t="s">
        <v>11969</v>
      </c>
      <c r="F100" s="307">
        <v>45329</v>
      </c>
      <c r="G100" s="307">
        <v>45329</v>
      </c>
      <c r="H100" s="338"/>
      <c r="I100" s="368">
        <v>45299</v>
      </c>
      <c r="J100" s="294" t="str">
        <f>IF(H100="-","NO ES TUPA",IF(Tabla5[[#This Row],[FECHA FIRMA]]&lt;=Tabla5[[#This Row],[FECHA DE PLAZO MAXIMO DE ATENCION]],"SI","NO"))</f>
        <v>NO</v>
      </c>
      <c r="K100" s="271"/>
      <c r="L100" s="271" t="str">
        <f>IFERROR(VLOOKUP(K100,[1]Hoja1!$B$2:$F$14234,2,FALSE),"")</f>
        <v/>
      </c>
      <c r="M100" s="271" t="str">
        <f>IFERROR(VLOOKUP(K100,[1]Hoja1!$B$2:$F$14234,3,FALSE),"")</f>
        <v/>
      </c>
      <c r="N100" s="271" t="str">
        <f>IFERROR(VLOOKUP(K100,[1]Hoja1!$B$2:$F$14234,4,FALSE),"")</f>
        <v/>
      </c>
      <c r="O100" s="283" t="s">
        <v>24798</v>
      </c>
      <c r="P100" s="271" t="s">
        <v>14894</v>
      </c>
      <c r="Q100" s="271"/>
      <c r="R100" s="271"/>
      <c r="S100" s="271"/>
      <c r="T100" s="359">
        <v>20</v>
      </c>
      <c r="U100" s="271" t="s">
        <v>24195</v>
      </c>
      <c r="V100" s="271" t="s">
        <v>24799</v>
      </c>
      <c r="W100" s="271"/>
      <c r="X100" s="271" t="s">
        <v>24800</v>
      </c>
      <c r="Y100" s="271" t="s">
        <v>24801</v>
      </c>
      <c r="Z100" s="271"/>
      <c r="AA100" s="271"/>
      <c r="AB100" s="271"/>
      <c r="AC100" s="271"/>
      <c r="AD100" s="271"/>
      <c r="AE100" s="271"/>
      <c r="AF100" s="271"/>
      <c r="AG100" s="271"/>
      <c r="AH100" s="271"/>
      <c r="AI100" s="271"/>
      <c r="AJ100" s="271"/>
      <c r="AK100" s="271"/>
      <c r="AL100" s="271"/>
      <c r="AM100" s="271"/>
      <c r="AN100" s="271"/>
      <c r="AO100" s="271"/>
      <c r="AP100" s="271" t="s">
        <v>24802</v>
      </c>
      <c r="AQ100" s="281">
        <v>45329</v>
      </c>
    </row>
    <row r="101" spans="1:43" ht="39.950000000000003" customHeight="1" x14ac:dyDescent="0.2">
      <c r="A101" s="292">
        <v>100</v>
      </c>
      <c r="B101" s="305" t="s">
        <v>24803</v>
      </c>
      <c r="C101" s="292" t="s">
        <v>24804</v>
      </c>
      <c r="D101" s="314">
        <v>45320</v>
      </c>
      <c r="E101" s="306" t="s">
        <v>11969</v>
      </c>
      <c r="F101" s="307">
        <v>45330</v>
      </c>
      <c r="G101" s="307">
        <v>45330</v>
      </c>
      <c r="H101" s="313" t="s">
        <v>20</v>
      </c>
      <c r="I101" s="348" t="s">
        <v>25205</v>
      </c>
      <c r="J101" s="294" t="str">
        <f>IF(H101="-","NO ES TUPA",IF(Tabla5[[#This Row],[FECHA FIRMA]]&lt;=Tabla5[[#This Row],[FECHA DE PLAZO MAXIMO DE ATENCION]],"SI","NO"))</f>
        <v>NO ES TUPA</v>
      </c>
      <c r="K101" s="271"/>
      <c r="L101" s="271" t="str">
        <f>IFERROR(VLOOKUP(K101,[1]Hoja1!$B$2:$F$14234,2,FALSE),"")</f>
        <v/>
      </c>
      <c r="M101" s="271" t="str">
        <f>IFERROR(VLOOKUP(K101,[1]Hoja1!$B$2:$F$14234,3,FALSE),"")</f>
        <v/>
      </c>
      <c r="N101" s="271" t="str">
        <f>IFERROR(VLOOKUP(K101,[1]Hoja1!$B$2:$F$14234,4,FALSE),"")</f>
        <v/>
      </c>
      <c r="O101" s="283" t="s">
        <v>24805</v>
      </c>
      <c r="P101" s="271" t="s">
        <v>14894</v>
      </c>
      <c r="Q101" s="271"/>
      <c r="R101" s="271"/>
      <c r="S101" s="271"/>
      <c r="T101" s="359"/>
      <c r="U101" s="271" t="s">
        <v>19996</v>
      </c>
      <c r="V101" s="271" t="s">
        <v>24806</v>
      </c>
      <c r="W101" s="271"/>
      <c r="X101" s="271"/>
      <c r="Y101" s="271" t="s">
        <v>24807</v>
      </c>
      <c r="Z101" s="271"/>
      <c r="AA101" s="271" t="s">
        <v>21489</v>
      </c>
      <c r="AB101" s="271" t="s">
        <v>21489</v>
      </c>
      <c r="AC101" s="271"/>
      <c r="AD101" s="271"/>
      <c r="AE101" s="271"/>
      <c r="AF101" s="271"/>
      <c r="AG101" s="271"/>
      <c r="AH101" s="271"/>
      <c r="AI101" s="271"/>
      <c r="AJ101" s="271"/>
      <c r="AK101" s="271"/>
      <c r="AL101" s="271"/>
      <c r="AM101" s="271"/>
      <c r="AN101" s="271"/>
      <c r="AO101" s="271"/>
      <c r="AP101" s="271" t="s">
        <v>24808</v>
      </c>
      <c r="AQ101" s="281">
        <v>45330</v>
      </c>
    </row>
    <row r="102" spans="1:43" ht="39.950000000000003" customHeight="1" x14ac:dyDescent="0.2">
      <c r="A102" s="292">
        <v>101</v>
      </c>
      <c r="B102" s="305" t="s">
        <v>24809</v>
      </c>
      <c r="C102" s="292" t="s">
        <v>24810</v>
      </c>
      <c r="D102" s="314">
        <v>45324</v>
      </c>
      <c r="E102" s="306" t="s">
        <v>11969</v>
      </c>
      <c r="F102" s="307">
        <v>45330</v>
      </c>
      <c r="G102" s="307">
        <v>45330</v>
      </c>
      <c r="H102" s="313" t="s">
        <v>20</v>
      </c>
      <c r="I102" s="348" t="s">
        <v>25205</v>
      </c>
      <c r="J102" s="294" t="str">
        <f>IF(H102="-","NO ES TUPA",IF(Tabla5[[#This Row],[FECHA FIRMA]]&lt;=Tabla5[[#This Row],[FECHA DE PLAZO MAXIMO DE ATENCION]],"SI","NO"))</f>
        <v>NO ES TUPA</v>
      </c>
      <c r="K102" s="271"/>
      <c r="L102" s="271" t="s">
        <v>24811</v>
      </c>
      <c r="M102" s="271" t="s">
        <v>24812</v>
      </c>
      <c r="N102" s="271" t="s">
        <v>24813</v>
      </c>
      <c r="O102" s="283" t="s">
        <v>24814</v>
      </c>
      <c r="P102" s="271" t="s">
        <v>14894</v>
      </c>
      <c r="Q102" s="271" t="s">
        <v>23</v>
      </c>
      <c r="R102" s="271" t="s">
        <v>21541</v>
      </c>
      <c r="S102" s="271" t="s">
        <v>21542</v>
      </c>
      <c r="T102" s="359"/>
      <c r="U102" s="271" t="s">
        <v>24197</v>
      </c>
      <c r="V102" s="271"/>
      <c r="W102" s="271"/>
      <c r="X102" s="271"/>
      <c r="Y102" s="271" t="s">
        <v>24815</v>
      </c>
      <c r="Z102" s="271"/>
      <c r="AA102" s="271" t="s">
        <v>21489</v>
      </c>
      <c r="AB102" s="271" t="s">
        <v>21489</v>
      </c>
      <c r="AC102" s="271"/>
      <c r="AD102" s="271"/>
      <c r="AE102" s="271"/>
      <c r="AF102" s="271"/>
      <c r="AG102" s="271"/>
      <c r="AH102" s="271"/>
      <c r="AI102" s="271"/>
      <c r="AJ102" s="271"/>
      <c r="AK102" s="271"/>
      <c r="AL102" s="271"/>
      <c r="AM102" s="271"/>
      <c r="AN102" s="271"/>
      <c r="AO102" s="271"/>
      <c r="AP102" s="304" t="s">
        <v>24816</v>
      </c>
      <c r="AQ102" s="281">
        <v>45330</v>
      </c>
    </row>
    <row r="103" spans="1:43" ht="39.950000000000003" customHeight="1" x14ac:dyDescent="0.2">
      <c r="A103" s="292">
        <v>102</v>
      </c>
      <c r="B103" s="305" t="s">
        <v>24817</v>
      </c>
      <c r="C103" s="292" t="s">
        <v>24818</v>
      </c>
      <c r="D103" s="314">
        <v>45327</v>
      </c>
      <c r="E103" s="306" t="s">
        <v>11969</v>
      </c>
      <c r="F103" s="307">
        <v>45331</v>
      </c>
      <c r="G103" s="307">
        <v>45331</v>
      </c>
      <c r="H103" s="313" t="s">
        <v>20</v>
      </c>
      <c r="I103" s="348" t="s">
        <v>25205</v>
      </c>
      <c r="J103" s="294" t="str">
        <f>IF(H103="-","NO ES TUPA",IF(Tabla5[[#This Row],[FECHA FIRMA]]&lt;=Tabla5[[#This Row],[FECHA DE PLAZO MAXIMO DE ATENCION]],"SI","NO"))</f>
        <v>NO ES TUPA</v>
      </c>
      <c r="K103" s="271"/>
      <c r="L103" s="271" t="s">
        <v>24819</v>
      </c>
      <c r="M103" s="271" t="s">
        <v>24820</v>
      </c>
      <c r="N103" s="271" t="s">
        <v>24813</v>
      </c>
      <c r="O103" s="283" t="s">
        <v>24821</v>
      </c>
      <c r="P103" s="271" t="s">
        <v>14894</v>
      </c>
      <c r="Q103" s="271" t="s">
        <v>23</v>
      </c>
      <c r="R103" s="271" t="s">
        <v>21541</v>
      </c>
      <c r="S103" s="271" t="s">
        <v>21542</v>
      </c>
      <c r="T103" s="359"/>
      <c r="U103" s="271" t="s">
        <v>24197</v>
      </c>
      <c r="V103" s="271"/>
      <c r="W103" s="271"/>
      <c r="X103" s="271"/>
      <c r="Y103" s="271" t="s">
        <v>24822</v>
      </c>
      <c r="Z103" s="271"/>
      <c r="AA103" s="271" t="s">
        <v>21489</v>
      </c>
      <c r="AB103" s="271" t="s">
        <v>21489</v>
      </c>
      <c r="AC103" s="271"/>
      <c r="AD103" s="271"/>
      <c r="AE103" s="271"/>
      <c r="AF103" s="271"/>
      <c r="AG103" s="271"/>
      <c r="AH103" s="271"/>
      <c r="AI103" s="271"/>
      <c r="AJ103" s="271"/>
      <c r="AK103" s="271"/>
      <c r="AL103" s="271"/>
      <c r="AM103" s="271"/>
      <c r="AN103" s="271"/>
      <c r="AO103" s="271"/>
      <c r="AP103" s="304" t="s">
        <v>24823</v>
      </c>
      <c r="AQ103" s="281">
        <v>45331.785275428236</v>
      </c>
    </row>
    <row r="104" spans="1:43" ht="39.950000000000003" customHeight="1" x14ac:dyDescent="0.2">
      <c r="A104" s="292">
        <v>103</v>
      </c>
      <c r="B104" s="305" t="s">
        <v>24824</v>
      </c>
      <c r="C104" s="292" t="s">
        <v>24825</v>
      </c>
      <c r="D104" s="314">
        <v>45316</v>
      </c>
      <c r="E104" s="306" t="s">
        <v>11969</v>
      </c>
      <c r="F104" s="307">
        <v>45331</v>
      </c>
      <c r="G104" s="307">
        <v>45331</v>
      </c>
      <c r="H104" s="339">
        <v>45323</v>
      </c>
      <c r="I104" s="350">
        <v>45323</v>
      </c>
      <c r="J104" s="294" t="str">
        <f>IF(H104="-","NO ES TUPA",IF(Tabla5[[#This Row],[FECHA FIRMA]]&lt;=Tabla5[[#This Row],[FECHA DE PLAZO MAXIMO DE ATENCION]],"SI","NO"))</f>
        <v>NO</v>
      </c>
      <c r="K104" s="271"/>
      <c r="L104" s="271" t="s">
        <v>24826</v>
      </c>
      <c r="M104" s="271" t="s">
        <v>24827</v>
      </c>
      <c r="N104" s="271" t="s">
        <v>24828</v>
      </c>
      <c r="O104" s="283" t="s">
        <v>24829</v>
      </c>
      <c r="P104" s="271" t="s">
        <v>14894</v>
      </c>
      <c r="Q104" s="271" t="s">
        <v>23</v>
      </c>
      <c r="R104" s="271" t="s">
        <v>21541</v>
      </c>
      <c r="S104" s="271" t="s">
        <v>21542</v>
      </c>
      <c r="T104" s="359">
        <v>5</v>
      </c>
      <c r="U104" s="271" t="s">
        <v>19118</v>
      </c>
      <c r="V104" s="271"/>
      <c r="W104" s="271"/>
      <c r="X104" s="271"/>
      <c r="Y104" s="271" t="s">
        <v>24830</v>
      </c>
      <c r="Z104" s="271"/>
      <c r="AA104" s="271" t="s">
        <v>21489</v>
      </c>
      <c r="AB104" s="271" t="s">
        <v>21489</v>
      </c>
      <c r="AC104" s="271"/>
      <c r="AD104" s="271"/>
      <c r="AE104" s="271"/>
      <c r="AF104" s="271"/>
      <c r="AG104" s="271"/>
      <c r="AH104" s="271"/>
      <c r="AI104" s="271"/>
      <c r="AJ104" s="271"/>
      <c r="AK104" s="271"/>
      <c r="AL104" s="271"/>
      <c r="AM104" s="271"/>
      <c r="AN104" s="271"/>
      <c r="AO104" s="271"/>
      <c r="AP104" s="304" t="s">
        <v>24831</v>
      </c>
      <c r="AQ104" s="281">
        <v>45331.771822951385</v>
      </c>
    </row>
    <row r="105" spans="1:43" ht="39.950000000000003" customHeight="1" x14ac:dyDescent="0.2">
      <c r="A105" s="292">
        <v>104</v>
      </c>
      <c r="B105" s="305" t="s">
        <v>24832</v>
      </c>
      <c r="C105" s="292" t="s">
        <v>24833</v>
      </c>
      <c r="D105" s="314">
        <v>45167</v>
      </c>
      <c r="E105" s="306" t="s">
        <v>11969</v>
      </c>
      <c r="F105" s="307">
        <v>45331</v>
      </c>
      <c r="G105" s="307">
        <v>45331</v>
      </c>
      <c r="H105" s="323">
        <v>45240</v>
      </c>
      <c r="I105" s="349">
        <v>45188</v>
      </c>
      <c r="J105" s="294" t="str">
        <f>IF(H105="-","NO ES TUPA",IF(Tabla5[[#This Row],[FECHA FIRMA]]&lt;=Tabla5[[#This Row],[FECHA DE PLAZO MAXIMO DE ATENCION]],"SI","NO"))</f>
        <v>NO</v>
      </c>
      <c r="K105" s="271"/>
      <c r="L105" s="271" t="str">
        <f>IFERROR(VLOOKUP(K105,[1]Hoja1!$B$2:$F$14234,2,FALSE),"")</f>
        <v/>
      </c>
      <c r="M105" s="271" t="str">
        <f>IFERROR(VLOOKUP(K105,[1]Hoja1!$B$2:$F$14234,3,FALSE),"")</f>
        <v/>
      </c>
      <c r="N105" s="271" t="str">
        <f>IFERROR(VLOOKUP(K105,[1]Hoja1!$B$2:$F$14234,4,FALSE),"")</f>
        <v/>
      </c>
      <c r="O105" s="283" t="s">
        <v>24834</v>
      </c>
      <c r="P105" s="271" t="s">
        <v>14894</v>
      </c>
      <c r="Q105" s="271"/>
      <c r="R105" s="271"/>
      <c r="S105" s="271"/>
      <c r="T105" s="361">
        <v>15</v>
      </c>
      <c r="U105" s="271" t="s">
        <v>24296</v>
      </c>
      <c r="V105" s="271"/>
      <c r="W105" s="271"/>
      <c r="X105" s="271" t="s">
        <v>21537</v>
      </c>
      <c r="Y105" s="271" t="s">
        <v>24835</v>
      </c>
      <c r="Z105" s="271"/>
      <c r="AA105" s="271"/>
      <c r="AB105" s="271" t="s">
        <v>21489</v>
      </c>
      <c r="AC105" s="271"/>
      <c r="AD105" s="271"/>
      <c r="AE105" s="271"/>
      <c r="AF105" s="271"/>
      <c r="AG105" s="271"/>
      <c r="AH105" s="271"/>
      <c r="AI105" s="271"/>
      <c r="AJ105" s="271"/>
      <c r="AK105" s="271"/>
      <c r="AL105" s="271"/>
      <c r="AM105" s="271"/>
      <c r="AN105" s="271"/>
      <c r="AO105" s="271"/>
      <c r="AP105" s="304" t="s">
        <v>24836</v>
      </c>
      <c r="AQ105" s="281">
        <v>45331.771165358798</v>
      </c>
    </row>
    <row r="106" spans="1:43" ht="39.950000000000003" customHeight="1" x14ac:dyDescent="0.2">
      <c r="A106" s="292">
        <v>105</v>
      </c>
      <c r="B106" s="305" t="s">
        <v>24837</v>
      </c>
      <c r="C106" s="292" t="s">
        <v>24838</v>
      </c>
      <c r="D106" s="314">
        <v>45264</v>
      </c>
      <c r="E106" s="306" t="s">
        <v>11969</v>
      </c>
      <c r="F106" s="307">
        <v>45331</v>
      </c>
      <c r="G106" s="307">
        <v>45331</v>
      </c>
      <c r="H106" s="323">
        <v>45300</v>
      </c>
      <c r="I106" s="349">
        <v>45285</v>
      </c>
      <c r="J106" s="294" t="str">
        <f>IF(H106="-","NO ES TUPA",IF(Tabla5[[#This Row],[FECHA FIRMA]]&lt;=Tabla5[[#This Row],[FECHA DE PLAZO MAXIMO DE ATENCION]],"SI","NO"))</f>
        <v>NO</v>
      </c>
      <c r="K106" s="271"/>
      <c r="L106" s="271" t="str">
        <f>IFERROR(VLOOKUP(K106,[1]Hoja1!$B$2:$F$14234,2,FALSE),"")</f>
        <v/>
      </c>
      <c r="M106" s="271" t="str">
        <f>IFERROR(VLOOKUP(K106,[1]Hoja1!$B$2:$F$14234,3,FALSE),"")</f>
        <v/>
      </c>
      <c r="N106" s="271" t="str">
        <f>IFERROR(VLOOKUP(K106,[1]Hoja1!$B$2:$F$14234,4,FALSE),"")</f>
        <v/>
      </c>
      <c r="O106" s="283" t="s">
        <v>24839</v>
      </c>
      <c r="P106" s="271" t="s">
        <v>14894</v>
      </c>
      <c r="Q106" s="271"/>
      <c r="R106" s="271"/>
      <c r="S106" s="271"/>
      <c r="T106" s="361">
        <v>15</v>
      </c>
      <c r="U106" s="271" t="s">
        <v>24296</v>
      </c>
      <c r="V106" s="271"/>
      <c r="W106" s="271"/>
      <c r="X106" s="271" t="s">
        <v>21537</v>
      </c>
      <c r="Y106" s="271" t="s">
        <v>24840</v>
      </c>
      <c r="Z106" s="271"/>
      <c r="AA106" s="271"/>
      <c r="AB106" s="271" t="s">
        <v>21489</v>
      </c>
      <c r="AC106" s="271"/>
      <c r="AD106" s="271"/>
      <c r="AE106" s="271"/>
      <c r="AF106" s="271"/>
      <c r="AG106" s="271"/>
      <c r="AH106" s="271"/>
      <c r="AI106" s="271"/>
      <c r="AJ106" s="271"/>
      <c r="AK106" s="271"/>
      <c r="AL106" s="271"/>
      <c r="AM106" s="271"/>
      <c r="AN106" s="271"/>
      <c r="AO106" s="271"/>
      <c r="AP106" s="304" t="s">
        <v>24841</v>
      </c>
      <c r="AQ106" s="281">
        <v>45331.770679247682</v>
      </c>
    </row>
    <row r="107" spans="1:43" ht="39.950000000000003" customHeight="1" x14ac:dyDescent="0.2">
      <c r="A107" s="292">
        <v>106</v>
      </c>
      <c r="B107" s="305" t="s">
        <v>24842</v>
      </c>
      <c r="C107" s="292" t="s">
        <v>24843</v>
      </c>
      <c r="D107" s="314">
        <v>45257</v>
      </c>
      <c r="E107" s="306" t="s">
        <v>11969</v>
      </c>
      <c r="F107" s="307">
        <v>45331</v>
      </c>
      <c r="G107" s="307">
        <v>45331</v>
      </c>
      <c r="H107" s="338"/>
      <c r="I107" s="368">
        <v>45278</v>
      </c>
      <c r="J107" s="294" t="str">
        <f>IF(H107="-","NO ES TUPA",IF(Tabla5[[#This Row],[FECHA FIRMA]]&lt;=Tabla5[[#This Row],[FECHA DE PLAZO MAXIMO DE ATENCION]],"SI","NO"))</f>
        <v>NO</v>
      </c>
      <c r="K107" s="271"/>
      <c r="L107" s="271" t="str">
        <f>IFERROR(VLOOKUP(K107,[1]Hoja1!$B$2:$F$14234,2,FALSE),"")</f>
        <v/>
      </c>
      <c r="M107" s="271" t="str">
        <f>IFERROR(VLOOKUP(K107,[1]Hoja1!$B$2:$F$14234,3,FALSE),"")</f>
        <v/>
      </c>
      <c r="N107" s="271" t="str">
        <f>IFERROR(VLOOKUP(K107,[1]Hoja1!$B$2:$F$14234,4,FALSE),"")</f>
        <v/>
      </c>
      <c r="O107" s="283" t="s">
        <v>24844</v>
      </c>
      <c r="P107" s="271" t="s">
        <v>14894</v>
      </c>
      <c r="Q107" s="271"/>
      <c r="R107" s="271"/>
      <c r="S107" s="271"/>
      <c r="T107" s="361">
        <v>15</v>
      </c>
      <c r="U107" s="271" t="s">
        <v>24296</v>
      </c>
      <c r="V107" s="271"/>
      <c r="W107" s="271"/>
      <c r="X107" s="271" t="s">
        <v>21537</v>
      </c>
      <c r="Y107" s="271" t="s">
        <v>24845</v>
      </c>
      <c r="Z107" s="271"/>
      <c r="AA107" s="271"/>
      <c r="AB107" s="271" t="s">
        <v>21489</v>
      </c>
      <c r="AC107" s="271"/>
      <c r="AD107" s="271"/>
      <c r="AE107" s="271"/>
      <c r="AF107" s="271"/>
      <c r="AG107" s="271"/>
      <c r="AH107" s="271"/>
      <c r="AI107" s="271"/>
      <c r="AJ107" s="271"/>
      <c r="AK107" s="271"/>
      <c r="AL107" s="271"/>
      <c r="AM107" s="271"/>
      <c r="AN107" s="271"/>
      <c r="AO107" s="271"/>
      <c r="AP107" s="304" t="s">
        <v>24846</v>
      </c>
      <c r="AQ107" s="281">
        <v>45331.770132291662</v>
      </c>
    </row>
    <row r="108" spans="1:43" ht="39.950000000000003" customHeight="1" x14ac:dyDescent="0.2">
      <c r="A108" s="292">
        <v>107</v>
      </c>
      <c r="B108" s="305" t="s">
        <v>24847</v>
      </c>
      <c r="C108" s="292" t="s">
        <v>24848</v>
      </c>
      <c r="D108" s="314">
        <v>45161</v>
      </c>
      <c r="E108" s="306" t="s">
        <v>11969</v>
      </c>
      <c r="F108" s="307">
        <v>45331</v>
      </c>
      <c r="G108" s="307">
        <v>45331</v>
      </c>
      <c r="H108" s="323">
        <v>45219</v>
      </c>
      <c r="I108" s="349">
        <v>45182</v>
      </c>
      <c r="J108" s="294" t="str">
        <f>IF(H108="-","NO ES TUPA",IF(Tabla5[[#This Row],[FECHA FIRMA]]&lt;=Tabla5[[#This Row],[FECHA DE PLAZO MAXIMO DE ATENCION]],"SI","NO"))</f>
        <v>NO</v>
      </c>
      <c r="K108" s="271"/>
      <c r="L108" s="271" t="str">
        <f>IFERROR(VLOOKUP(K108,[1]Hoja1!$B$2:$F$14234,2,FALSE),"")</f>
        <v/>
      </c>
      <c r="M108" s="271" t="str">
        <f>IFERROR(VLOOKUP(K108,[1]Hoja1!$B$2:$F$14234,3,FALSE),"")</f>
        <v/>
      </c>
      <c r="N108" s="271" t="str">
        <f>IFERROR(VLOOKUP(K108,[1]Hoja1!$B$2:$F$14234,4,FALSE),"")</f>
        <v/>
      </c>
      <c r="O108" s="283" t="s">
        <v>24849</v>
      </c>
      <c r="P108" s="271" t="s">
        <v>14894</v>
      </c>
      <c r="Q108" s="271"/>
      <c r="R108" s="271"/>
      <c r="S108" s="271"/>
      <c r="T108" s="361">
        <v>15</v>
      </c>
      <c r="U108" s="271" t="s">
        <v>24296</v>
      </c>
      <c r="V108" s="271"/>
      <c r="W108" s="271"/>
      <c r="X108" s="271"/>
      <c r="Y108" s="271" t="s">
        <v>24850</v>
      </c>
      <c r="Z108" s="271"/>
      <c r="AA108" s="271"/>
      <c r="AB108" s="271" t="s">
        <v>21489</v>
      </c>
      <c r="AC108" s="271"/>
      <c r="AD108" s="271"/>
      <c r="AE108" s="271"/>
      <c r="AF108" s="271"/>
      <c r="AG108" s="271"/>
      <c r="AH108" s="271"/>
      <c r="AI108" s="271"/>
      <c r="AJ108" s="271"/>
      <c r="AK108" s="271"/>
      <c r="AL108" s="271"/>
      <c r="AM108" s="271"/>
      <c r="AN108" s="271"/>
      <c r="AO108" s="271"/>
      <c r="AP108" s="304" t="s">
        <v>24851</v>
      </c>
      <c r="AQ108" s="281">
        <v>45331.769654629628</v>
      </c>
    </row>
    <row r="109" spans="1:43" ht="39.950000000000003" customHeight="1" x14ac:dyDescent="0.2">
      <c r="A109" s="292">
        <v>108</v>
      </c>
      <c r="B109" s="305" t="s">
        <v>24852</v>
      </c>
      <c r="C109" s="292" t="s">
        <v>24853</v>
      </c>
      <c r="D109" s="314">
        <v>45260</v>
      </c>
      <c r="E109" s="306" t="s">
        <v>11969</v>
      </c>
      <c r="F109" s="307">
        <v>45331</v>
      </c>
      <c r="G109" s="307">
        <v>45331</v>
      </c>
      <c r="H109" s="313" t="s">
        <v>20</v>
      </c>
      <c r="I109" s="348" t="s">
        <v>25205</v>
      </c>
      <c r="J109" s="294" t="str">
        <f>IF(H109="-","NO ES TUPA",IF(Tabla5[[#This Row],[FECHA FIRMA]]&lt;=Tabla5[[#This Row],[FECHA DE PLAZO MAXIMO DE ATENCION]],"SI","NO"))</f>
        <v>NO ES TUPA</v>
      </c>
      <c r="K109" s="271"/>
      <c r="L109" s="271" t="str">
        <f>IFERROR(VLOOKUP(K109,[1]Hoja1!$B$2:$F$14234,2,FALSE),"")</f>
        <v/>
      </c>
      <c r="M109" s="271" t="str">
        <f>IFERROR(VLOOKUP(K109,[1]Hoja1!$B$2:$F$14234,3,FALSE),"")</f>
        <v/>
      </c>
      <c r="N109" s="271" t="str">
        <f>IFERROR(VLOOKUP(K109,[1]Hoja1!$B$2:$F$14234,4,FALSE),"")</f>
        <v/>
      </c>
      <c r="O109" s="283" t="s">
        <v>24854</v>
      </c>
      <c r="P109" s="271" t="s">
        <v>14894</v>
      </c>
      <c r="Q109" s="271"/>
      <c r="R109" s="271"/>
      <c r="S109" s="271"/>
      <c r="T109" s="359"/>
      <c r="U109" s="271" t="s">
        <v>179</v>
      </c>
      <c r="V109" s="271" t="s">
        <v>22372</v>
      </c>
      <c r="W109" s="271"/>
      <c r="X109" s="271"/>
      <c r="Y109" s="271" t="s">
        <v>24855</v>
      </c>
      <c r="Z109" s="271"/>
      <c r="AA109" s="271"/>
      <c r="AB109" s="271" t="s">
        <v>21489</v>
      </c>
      <c r="AC109" s="271"/>
      <c r="AD109" s="271"/>
      <c r="AE109" s="271"/>
      <c r="AF109" s="271"/>
      <c r="AG109" s="271"/>
      <c r="AH109" s="271"/>
      <c r="AI109" s="271"/>
      <c r="AJ109" s="271"/>
      <c r="AK109" s="271"/>
      <c r="AL109" s="271"/>
      <c r="AM109" s="271"/>
      <c r="AN109" s="271"/>
      <c r="AO109" s="271"/>
      <c r="AP109" s="304" t="s">
        <v>24856</v>
      </c>
      <c r="AQ109" s="281">
        <v>45331.769123460646</v>
      </c>
    </row>
    <row r="110" spans="1:43" ht="39.950000000000003" customHeight="1" x14ac:dyDescent="0.2">
      <c r="A110" s="292">
        <v>109</v>
      </c>
      <c r="B110" s="305" t="s">
        <v>24857</v>
      </c>
      <c r="C110" s="292" t="s">
        <v>24858</v>
      </c>
      <c r="D110" s="314">
        <v>45209</v>
      </c>
      <c r="E110" s="306" t="s">
        <v>11969</v>
      </c>
      <c r="F110" s="307">
        <v>45331</v>
      </c>
      <c r="G110" s="307">
        <v>45331</v>
      </c>
      <c r="H110" s="323">
        <v>45259</v>
      </c>
      <c r="I110" s="349">
        <v>45230</v>
      </c>
      <c r="J110" s="294" t="str">
        <f>IF(H110="-","NO ES TUPA",IF(Tabla5[[#This Row],[FECHA FIRMA]]&lt;=Tabla5[[#This Row],[FECHA DE PLAZO MAXIMO DE ATENCION]],"SI","NO"))</f>
        <v>NO</v>
      </c>
      <c r="K110" s="271"/>
      <c r="L110" s="271" t="str">
        <f>IFERROR(VLOOKUP(K110,[1]Hoja1!$B$2:$F$14234,2,FALSE),"")</f>
        <v/>
      </c>
      <c r="M110" s="271" t="str">
        <f>IFERROR(VLOOKUP(K110,[1]Hoja1!$B$2:$F$14234,3,FALSE),"")</f>
        <v/>
      </c>
      <c r="N110" s="271" t="str">
        <f>IFERROR(VLOOKUP(K110,[1]Hoja1!$B$2:$F$14234,4,FALSE),"")</f>
        <v/>
      </c>
      <c r="O110" s="283" t="s">
        <v>24859</v>
      </c>
      <c r="P110" s="271" t="s">
        <v>14894</v>
      </c>
      <c r="Q110" s="271"/>
      <c r="R110" s="271"/>
      <c r="S110" s="271"/>
      <c r="T110" s="361">
        <v>15</v>
      </c>
      <c r="U110" s="271" t="s">
        <v>24296</v>
      </c>
      <c r="V110" s="271"/>
      <c r="W110" s="271"/>
      <c r="X110" s="271" t="s">
        <v>19419</v>
      </c>
      <c r="Y110" s="271" t="s">
        <v>24860</v>
      </c>
      <c r="Z110" s="271"/>
      <c r="AA110" s="271"/>
      <c r="AB110" s="271" t="s">
        <v>21489</v>
      </c>
      <c r="AC110" s="271"/>
      <c r="AD110" s="271"/>
      <c r="AE110" s="271"/>
      <c r="AF110" s="271"/>
      <c r="AG110" s="271"/>
      <c r="AH110" s="271"/>
      <c r="AI110" s="271"/>
      <c r="AJ110" s="271"/>
      <c r="AK110" s="271"/>
      <c r="AL110" s="271"/>
      <c r="AM110" s="271"/>
      <c r="AN110" s="271"/>
      <c r="AO110" s="271"/>
      <c r="AP110" s="304" t="s">
        <v>24861</v>
      </c>
      <c r="AQ110" s="281">
        <v>45331</v>
      </c>
    </row>
    <row r="111" spans="1:43" ht="39.950000000000003" customHeight="1" x14ac:dyDescent="0.2">
      <c r="A111" s="292">
        <v>110</v>
      </c>
      <c r="B111" s="305" t="s">
        <v>24862</v>
      </c>
      <c r="C111" s="292" t="s">
        <v>24863</v>
      </c>
      <c r="D111" s="314">
        <v>45324</v>
      </c>
      <c r="E111" s="306" t="s">
        <v>11969</v>
      </c>
      <c r="F111" s="307">
        <v>45334</v>
      </c>
      <c r="G111" s="307">
        <v>45334</v>
      </c>
      <c r="H111" s="339">
        <v>45331</v>
      </c>
      <c r="I111" s="350">
        <v>45331</v>
      </c>
      <c r="J111" s="294" t="str">
        <f>IF(H111="-","NO ES TUPA",IF(Tabla5[[#This Row],[FECHA FIRMA]]&lt;=Tabla5[[#This Row],[FECHA DE PLAZO MAXIMO DE ATENCION]],"SI","NO"))</f>
        <v>NO</v>
      </c>
      <c r="K111" s="271"/>
      <c r="L111" s="271" t="s">
        <v>24864</v>
      </c>
      <c r="M111" s="271">
        <v>531005</v>
      </c>
      <c r="N111" s="271" t="s">
        <v>24865</v>
      </c>
      <c r="O111" s="283" t="s">
        <v>24866</v>
      </c>
      <c r="P111" s="271" t="s">
        <v>14894</v>
      </c>
      <c r="Q111" s="271" t="s">
        <v>23</v>
      </c>
      <c r="R111" s="271" t="s">
        <v>21541</v>
      </c>
      <c r="S111" s="271" t="s">
        <v>21542</v>
      </c>
      <c r="T111" s="359">
        <v>5</v>
      </c>
      <c r="U111" s="271" t="s">
        <v>19118</v>
      </c>
      <c r="V111" s="271"/>
      <c r="W111" s="271"/>
      <c r="X111" s="271"/>
      <c r="Y111" s="271" t="s">
        <v>24867</v>
      </c>
      <c r="Z111" s="271"/>
      <c r="AA111" s="271"/>
      <c r="AB111" s="271"/>
      <c r="AC111" s="271"/>
      <c r="AD111" s="271"/>
      <c r="AE111" s="271"/>
      <c r="AF111" s="271"/>
      <c r="AG111" s="271"/>
      <c r="AH111" s="271"/>
      <c r="AI111" s="271"/>
      <c r="AJ111" s="271"/>
      <c r="AK111" s="271"/>
      <c r="AL111" s="271"/>
      <c r="AM111" s="271"/>
      <c r="AN111" s="271"/>
      <c r="AO111" s="271"/>
      <c r="AP111" s="304" t="s">
        <v>24868</v>
      </c>
      <c r="AQ111" s="281">
        <v>45334</v>
      </c>
    </row>
    <row r="112" spans="1:43" ht="39.950000000000003" customHeight="1" x14ac:dyDescent="0.2">
      <c r="A112" s="292">
        <v>111</v>
      </c>
      <c r="B112" s="305" t="s">
        <v>24869</v>
      </c>
      <c r="C112" s="292" t="s">
        <v>24870</v>
      </c>
      <c r="D112" s="314">
        <v>45271</v>
      </c>
      <c r="E112" s="306" t="s">
        <v>11969</v>
      </c>
      <c r="F112" s="307">
        <v>45335</v>
      </c>
      <c r="G112" s="307">
        <v>45335</v>
      </c>
      <c r="H112" s="340">
        <v>45296</v>
      </c>
      <c r="I112" s="351">
        <v>45292</v>
      </c>
      <c r="J112" s="294" t="str">
        <f>IF(H112="-","NO ES TUPA",IF(Tabla5[[#This Row],[FECHA FIRMA]]&lt;=Tabla5[[#This Row],[FECHA DE PLAZO MAXIMO DE ATENCION]],"SI","NO"))</f>
        <v>NO</v>
      </c>
      <c r="K112" s="289">
        <v>4887</v>
      </c>
      <c r="L112" s="289" t="str">
        <f>IFERROR(VLOOKUP(K112,[1]Hoja1!$B$2:$F$14234,2,FALSE),"")</f>
        <v>PILAR</v>
      </c>
      <c r="M112" s="289" t="str">
        <f>IFERROR(VLOOKUP(K112,[1]Hoja1!$B$2:$F$14234,3,FALSE),"")</f>
        <v>CO-04887-CM</v>
      </c>
      <c r="N112" s="289" t="str">
        <f>IFERROR(VLOOKUP(K112,[1]Hoja1!$B$2:$F$14234,4,FALSE),"")</f>
        <v>PESQUERA KEOPS S.A.C.</v>
      </c>
      <c r="O112" s="288" t="s">
        <v>24871</v>
      </c>
      <c r="P112" s="289" t="s">
        <v>14894</v>
      </c>
      <c r="Q112" s="289" t="s">
        <v>23</v>
      </c>
      <c r="R112" s="289" t="s">
        <v>24872</v>
      </c>
      <c r="S112" s="289"/>
      <c r="T112" s="359">
        <v>15</v>
      </c>
      <c r="U112" s="271" t="s">
        <v>24198</v>
      </c>
      <c r="V112" s="271" t="s">
        <v>24762</v>
      </c>
      <c r="W112" s="289"/>
      <c r="X112" s="271"/>
      <c r="Y112" s="271" t="s">
        <v>24873</v>
      </c>
      <c r="Z112" s="271"/>
      <c r="AA112" s="271" t="s">
        <v>21489</v>
      </c>
      <c r="AB112" s="271"/>
      <c r="AC112" s="271"/>
      <c r="AD112" s="271"/>
      <c r="AE112" s="271"/>
      <c r="AF112" s="271"/>
      <c r="AG112" s="271"/>
      <c r="AH112" s="271"/>
      <c r="AI112" s="271"/>
      <c r="AJ112" s="271"/>
      <c r="AK112" s="271"/>
      <c r="AL112" s="271"/>
      <c r="AM112" s="271"/>
      <c r="AN112" s="271"/>
      <c r="AO112" s="271"/>
      <c r="AP112" s="304" t="s">
        <v>24874</v>
      </c>
      <c r="AQ112" s="281">
        <v>45336.748715428235</v>
      </c>
    </row>
    <row r="113" spans="1:43" ht="39.950000000000003" customHeight="1" x14ac:dyDescent="0.2">
      <c r="A113" s="292">
        <v>112</v>
      </c>
      <c r="B113" s="305" t="s">
        <v>24875</v>
      </c>
      <c r="C113" s="292" t="s">
        <v>24876</v>
      </c>
      <c r="D113" s="314">
        <v>45223</v>
      </c>
      <c r="E113" s="306" t="s">
        <v>11969</v>
      </c>
      <c r="F113" s="307">
        <v>45335</v>
      </c>
      <c r="G113" s="307">
        <v>45335</v>
      </c>
      <c r="H113" s="338"/>
      <c r="I113" s="368">
        <v>45244</v>
      </c>
      <c r="J113" s="308" t="str">
        <f>IF(H113="-","NO ES TUPA",IF(Tabla5[[#This Row],[FECHA FIRMA]]&lt;=Tabla5[[#This Row],[FECHA DE PLAZO MAXIMO DE ATENCION]],"SI","NO"))</f>
        <v>NO</v>
      </c>
      <c r="K113" s="292"/>
      <c r="L113" s="292" t="str">
        <f>IFERROR(VLOOKUP(K113,[1]Hoja1!$B$2:$F$14234,2,FALSE),"")</f>
        <v/>
      </c>
      <c r="M113" s="292" t="str">
        <f>IFERROR(VLOOKUP(K113,[1]Hoja1!$B$2:$F$14234,3,FALSE),"")</f>
        <v/>
      </c>
      <c r="N113" s="292" t="str">
        <f>IFERROR(VLOOKUP(K113,[1]Hoja1!$B$2:$F$14234,4,FALSE),"")</f>
        <v/>
      </c>
      <c r="O113" s="291" t="s">
        <v>24877</v>
      </c>
      <c r="P113" s="292" t="s">
        <v>14894</v>
      </c>
      <c r="Q113" s="292"/>
      <c r="R113" s="292"/>
      <c r="S113" s="292"/>
      <c r="T113" s="361">
        <v>15</v>
      </c>
      <c r="U113" s="271" t="s">
        <v>24296</v>
      </c>
      <c r="V113" s="292"/>
      <c r="W113" s="292"/>
      <c r="X113" s="271" t="s">
        <v>21537</v>
      </c>
      <c r="Y113" s="271" t="s">
        <v>24878</v>
      </c>
      <c r="Z113" s="271"/>
      <c r="AA113" s="271"/>
      <c r="AB113" s="271" t="s">
        <v>21489</v>
      </c>
      <c r="AC113" s="271"/>
      <c r="AD113" s="271"/>
      <c r="AE113" s="271"/>
      <c r="AF113" s="271"/>
      <c r="AG113" s="271"/>
      <c r="AH113" s="271"/>
      <c r="AI113" s="271"/>
      <c r="AJ113" s="271"/>
      <c r="AK113" s="271"/>
      <c r="AL113" s="271"/>
      <c r="AM113" s="271"/>
      <c r="AN113" s="271"/>
      <c r="AO113" s="271"/>
      <c r="AP113" s="304" t="s">
        <v>24879</v>
      </c>
      <c r="AQ113" s="281">
        <v>45336.748218368055</v>
      </c>
    </row>
    <row r="114" spans="1:43" ht="39.950000000000003" customHeight="1" x14ac:dyDescent="0.2">
      <c r="A114" s="292">
        <v>113</v>
      </c>
      <c r="B114" s="305" t="s">
        <v>24880</v>
      </c>
      <c r="C114" s="292" t="s">
        <v>24881</v>
      </c>
      <c r="D114" s="314">
        <v>45103</v>
      </c>
      <c r="E114" s="306" t="s">
        <v>11969</v>
      </c>
      <c r="F114" s="307">
        <v>45335</v>
      </c>
      <c r="G114" s="307">
        <v>45335</v>
      </c>
      <c r="H114" s="323">
        <v>45126</v>
      </c>
      <c r="I114" s="349">
        <v>45124</v>
      </c>
      <c r="J114" s="308" t="str">
        <f>IF(H114="-","NO ES TUPA",IF(Tabla5[[#This Row],[FECHA FIRMA]]&lt;=Tabla5[[#This Row],[FECHA DE PLAZO MAXIMO DE ATENCION]],"SI","NO"))</f>
        <v>NO</v>
      </c>
      <c r="K114" s="292"/>
      <c r="L114" s="292" t="str">
        <f>IFERROR(VLOOKUP(K114,[1]Hoja1!$B$2:$F$14234,2,FALSE),"")</f>
        <v/>
      </c>
      <c r="M114" s="292" t="str">
        <f>IFERROR(VLOOKUP(K114,[1]Hoja1!$B$2:$F$14234,3,FALSE),"")</f>
        <v/>
      </c>
      <c r="N114" s="292" t="str">
        <f>IFERROR(VLOOKUP(K114,[1]Hoja1!$B$2:$F$14234,4,FALSE),"")</f>
        <v/>
      </c>
      <c r="O114" s="291" t="s">
        <v>24882</v>
      </c>
      <c r="P114" s="292" t="s">
        <v>14894</v>
      </c>
      <c r="Q114" s="292"/>
      <c r="R114" s="292"/>
      <c r="S114" s="292"/>
      <c r="T114" s="359">
        <v>15</v>
      </c>
      <c r="U114" s="271" t="s">
        <v>24594</v>
      </c>
      <c r="V114" s="292"/>
      <c r="W114" s="292"/>
      <c r="X114" s="271"/>
      <c r="Y114" s="271" t="s">
        <v>24883</v>
      </c>
      <c r="Z114" s="271"/>
      <c r="AA114" s="271"/>
      <c r="AB114" s="271" t="s">
        <v>21489</v>
      </c>
      <c r="AC114" s="271"/>
      <c r="AD114" s="271" t="s">
        <v>21489</v>
      </c>
      <c r="AE114" s="271"/>
      <c r="AF114" s="271"/>
      <c r="AG114" s="271"/>
      <c r="AH114" s="271"/>
      <c r="AI114" s="271"/>
      <c r="AJ114" s="271"/>
      <c r="AK114" s="271"/>
      <c r="AL114" s="271"/>
      <c r="AM114" s="271"/>
      <c r="AN114" s="271"/>
      <c r="AO114" s="271"/>
      <c r="AP114" s="304" t="s">
        <v>24884</v>
      </c>
      <c r="AQ114" s="281">
        <v>45336.745224189814</v>
      </c>
    </row>
    <row r="115" spans="1:43" ht="39.950000000000003" customHeight="1" x14ac:dyDescent="0.2">
      <c r="A115" s="292">
        <v>114</v>
      </c>
      <c r="B115" s="305" t="s">
        <v>24885</v>
      </c>
      <c r="C115" s="292" t="s">
        <v>24886</v>
      </c>
      <c r="D115" s="314">
        <v>45217</v>
      </c>
      <c r="E115" s="306" t="s">
        <v>11969</v>
      </c>
      <c r="F115" s="307">
        <v>45335</v>
      </c>
      <c r="G115" s="307">
        <v>45335</v>
      </c>
      <c r="H115" s="338"/>
      <c r="I115" s="368">
        <v>45238</v>
      </c>
      <c r="J115" s="308" t="str">
        <f>IF(H115="-","NO ES TUPA",IF(Tabla5[[#This Row],[FECHA FIRMA]]&lt;=Tabla5[[#This Row],[FECHA DE PLAZO MAXIMO DE ATENCION]],"SI","NO"))</f>
        <v>NO</v>
      </c>
      <c r="K115" s="292"/>
      <c r="L115" s="292" t="str">
        <f>IFERROR(VLOOKUP(K115,[1]Hoja1!$B$2:$F$14234,2,FALSE),"")</f>
        <v/>
      </c>
      <c r="M115" s="292" t="str">
        <f>IFERROR(VLOOKUP(K115,[1]Hoja1!$B$2:$F$14234,3,FALSE),"")</f>
        <v/>
      </c>
      <c r="N115" s="292" t="str">
        <f>IFERROR(VLOOKUP(K115,[1]Hoja1!$B$2:$F$14234,4,FALSE),"")</f>
        <v/>
      </c>
      <c r="O115" s="291" t="s">
        <v>24887</v>
      </c>
      <c r="P115" s="292" t="s">
        <v>14894</v>
      </c>
      <c r="Q115" s="292"/>
      <c r="R115" s="292"/>
      <c r="S115" s="292"/>
      <c r="T115" s="361">
        <v>15</v>
      </c>
      <c r="U115" s="271" t="s">
        <v>24296</v>
      </c>
      <c r="V115" s="292"/>
      <c r="W115" s="292"/>
      <c r="X115" s="271" t="s">
        <v>21537</v>
      </c>
      <c r="Y115" s="271" t="s">
        <v>24888</v>
      </c>
      <c r="Z115" s="271"/>
      <c r="AA115" s="271"/>
      <c r="AB115" s="271" t="s">
        <v>21489</v>
      </c>
      <c r="AC115" s="271"/>
      <c r="AD115" s="271"/>
      <c r="AE115" s="271"/>
      <c r="AF115" s="271"/>
      <c r="AG115" s="271"/>
      <c r="AH115" s="271"/>
      <c r="AI115" s="271"/>
      <c r="AJ115" s="271"/>
      <c r="AK115" s="271"/>
      <c r="AL115" s="271"/>
      <c r="AM115" s="271"/>
      <c r="AN115" s="271"/>
      <c r="AO115" s="271"/>
      <c r="AP115" s="304" t="s">
        <v>24889</v>
      </c>
      <c r="AQ115" s="281">
        <v>45336.398026736111</v>
      </c>
    </row>
    <row r="116" spans="1:43" ht="39.950000000000003" customHeight="1" x14ac:dyDescent="0.2">
      <c r="A116" s="292">
        <v>115</v>
      </c>
      <c r="B116" s="305" t="s">
        <v>24890</v>
      </c>
      <c r="C116" s="292" t="s">
        <v>24891</v>
      </c>
      <c r="D116" s="314">
        <v>45202</v>
      </c>
      <c r="E116" s="306" t="s">
        <v>11969</v>
      </c>
      <c r="F116" s="307">
        <v>45335</v>
      </c>
      <c r="G116" s="307">
        <v>45335</v>
      </c>
      <c r="H116" s="323">
        <v>45224</v>
      </c>
      <c r="I116" s="352">
        <v>45223</v>
      </c>
      <c r="J116" s="316" t="str">
        <f>IF(H116="-","NO ES TUPA",IF(Tabla5[[#This Row],[FECHA FIRMA]]&lt;=Tabla5[[#This Row],[FECHA DE PLAZO MAXIMO DE ATENCION]],"SI","NO"))</f>
        <v>NO</v>
      </c>
      <c r="K116" s="292"/>
      <c r="L116" s="292" t="str">
        <f>IFERROR(VLOOKUP(K116,[1]Hoja1!$B$2:$F$14234,2,FALSE),"")</f>
        <v/>
      </c>
      <c r="M116" s="292" t="str">
        <f>IFERROR(VLOOKUP(K116,[1]Hoja1!$B$2:$F$14234,3,FALSE),"")</f>
        <v/>
      </c>
      <c r="N116" s="292" t="str">
        <f>IFERROR(VLOOKUP(K116,[1]Hoja1!$B$2:$F$14234,4,FALSE),"")</f>
        <v/>
      </c>
      <c r="O116" s="291" t="s">
        <v>24892</v>
      </c>
      <c r="P116" s="292" t="s">
        <v>14894</v>
      </c>
      <c r="Q116" s="292"/>
      <c r="R116" s="292"/>
      <c r="S116" s="292"/>
      <c r="T116" s="359">
        <v>15</v>
      </c>
      <c r="U116" s="271" t="s">
        <v>24594</v>
      </c>
      <c r="V116" s="292"/>
      <c r="W116" s="292"/>
      <c r="X116" s="271" t="s">
        <v>21928</v>
      </c>
      <c r="Y116" s="271" t="s">
        <v>24893</v>
      </c>
      <c r="Z116" s="271"/>
      <c r="AA116" s="271"/>
      <c r="AB116" s="271" t="s">
        <v>21489</v>
      </c>
      <c r="AC116" s="271"/>
      <c r="AD116" s="271"/>
      <c r="AE116" s="271"/>
      <c r="AF116" s="271"/>
      <c r="AG116" s="271"/>
      <c r="AH116" s="271"/>
      <c r="AI116" s="271"/>
      <c r="AJ116" s="271"/>
      <c r="AK116" s="271"/>
      <c r="AL116" s="271"/>
      <c r="AM116" s="271"/>
      <c r="AN116" s="271"/>
      <c r="AO116" s="271"/>
      <c r="AP116" s="304" t="s">
        <v>24894</v>
      </c>
      <c r="AQ116" s="281">
        <v>45336.39754799768</v>
      </c>
    </row>
    <row r="117" spans="1:43" ht="45" customHeight="1" x14ac:dyDescent="0.2">
      <c r="A117" s="292">
        <v>116</v>
      </c>
      <c r="B117" s="305" t="s">
        <v>24895</v>
      </c>
      <c r="C117" s="292" t="s">
        <v>24896</v>
      </c>
      <c r="D117" s="314">
        <v>45331</v>
      </c>
      <c r="E117" s="306" t="s">
        <v>11969</v>
      </c>
      <c r="F117" s="307">
        <v>45336</v>
      </c>
      <c r="G117" s="307">
        <v>45336</v>
      </c>
      <c r="H117" s="313" t="s">
        <v>20</v>
      </c>
      <c r="I117" s="348" t="s">
        <v>25205</v>
      </c>
      <c r="J117" s="308" t="str">
        <f>IF(H117="-","NO ES TUPA",IF(Tabla5[[#This Row],[FECHA FIRMA]]&lt;=Tabla5[[#This Row],[FECHA DE PLAZO MAXIMO DE ATENCION]],"SI","NO"))</f>
        <v>NO ES TUPA</v>
      </c>
      <c r="K117" s="292"/>
      <c r="L117" s="292" t="str">
        <f>IFERROR(VLOOKUP(K117,[1]Hoja1!$B$2:$F$14234,2,FALSE),"")</f>
        <v/>
      </c>
      <c r="M117" s="292" t="str">
        <f>IFERROR(VLOOKUP(K117,[1]Hoja1!$B$2:$F$14234,3,FALSE),"")</f>
        <v/>
      </c>
      <c r="N117" s="292" t="str">
        <f>IFERROR(VLOOKUP(K117,[1]Hoja1!$B$2:$F$14234,4,FALSE),"")</f>
        <v/>
      </c>
      <c r="O117" s="291" t="s">
        <v>24897</v>
      </c>
      <c r="P117" s="292" t="s">
        <v>14894</v>
      </c>
      <c r="Q117" s="292"/>
      <c r="R117" s="292"/>
      <c r="S117" s="292"/>
      <c r="T117" s="359"/>
      <c r="U117" s="271" t="s">
        <v>19996</v>
      </c>
      <c r="V117" s="271" t="s">
        <v>24806</v>
      </c>
      <c r="W117" s="292"/>
      <c r="X117" s="271"/>
      <c r="Y117" s="271" t="s">
        <v>24898</v>
      </c>
      <c r="Z117" s="271"/>
      <c r="AA117" s="271" t="s">
        <v>21489</v>
      </c>
      <c r="AB117" s="271" t="s">
        <v>21489</v>
      </c>
      <c r="AC117" s="271"/>
      <c r="AD117" s="271"/>
      <c r="AE117" s="271"/>
      <c r="AF117" s="271"/>
      <c r="AG117" s="271"/>
      <c r="AH117" s="271"/>
      <c r="AI117" s="271"/>
      <c r="AJ117" s="271"/>
      <c r="AK117" s="271"/>
      <c r="AL117" s="271"/>
      <c r="AM117" s="271"/>
      <c r="AN117" s="271"/>
      <c r="AO117" s="271"/>
      <c r="AP117" s="304" t="s">
        <v>24899</v>
      </c>
      <c r="AQ117" s="281">
        <v>45336.396889201387</v>
      </c>
    </row>
    <row r="118" spans="1:43" ht="39.950000000000003" customHeight="1" x14ac:dyDescent="0.2">
      <c r="A118" s="292">
        <v>117</v>
      </c>
      <c r="B118" s="305" t="s">
        <v>24900</v>
      </c>
      <c r="C118" s="292" t="s">
        <v>24901</v>
      </c>
      <c r="D118" s="314">
        <v>45294</v>
      </c>
      <c r="E118" s="306" t="s">
        <v>11969</v>
      </c>
      <c r="F118" s="307">
        <v>45336</v>
      </c>
      <c r="G118" s="307">
        <v>45336</v>
      </c>
      <c r="H118" s="323">
        <v>45322</v>
      </c>
      <c r="I118" s="349">
        <v>45322</v>
      </c>
      <c r="J118" s="308" t="str">
        <f>IF(H118="-","NO ES TUPA",IF(Tabla5[[#This Row],[FECHA FIRMA]]&lt;=Tabla5[[#This Row],[FECHA DE PLAZO MAXIMO DE ATENCION]],"SI","NO"))</f>
        <v>NO</v>
      </c>
      <c r="K118" s="292"/>
      <c r="L118" s="292" t="str">
        <f>IFERROR(VLOOKUP(K118,[1]Hoja1!$B$2:$F$14234,2,FALSE),"")</f>
        <v/>
      </c>
      <c r="M118" s="292" t="str">
        <f>IFERROR(VLOOKUP(K118,[1]Hoja1!$B$2:$F$14234,3,FALSE),"")</f>
        <v/>
      </c>
      <c r="N118" s="292" t="str">
        <f>IFERROR(VLOOKUP(K118,[1]Hoja1!$B$2:$F$14234,4,FALSE),"")</f>
        <v/>
      </c>
      <c r="O118" s="291" t="s">
        <v>24902</v>
      </c>
      <c r="P118" s="292" t="s">
        <v>14894</v>
      </c>
      <c r="Q118" s="292"/>
      <c r="R118" s="292"/>
      <c r="S118" s="292"/>
      <c r="T118" s="359">
        <v>20</v>
      </c>
      <c r="U118" s="271" t="s">
        <v>24195</v>
      </c>
      <c r="V118" s="292" t="s">
        <v>24659</v>
      </c>
      <c r="W118" s="292"/>
      <c r="X118" s="271" t="s">
        <v>21928</v>
      </c>
      <c r="Y118" s="271" t="s">
        <v>24903</v>
      </c>
      <c r="Z118" s="271"/>
      <c r="AA118" s="271"/>
      <c r="AB118" s="271"/>
      <c r="AC118" s="271"/>
      <c r="AD118" s="271"/>
      <c r="AE118" s="271"/>
      <c r="AF118" s="271"/>
      <c r="AG118" s="271"/>
      <c r="AH118" s="271"/>
      <c r="AI118" s="271"/>
      <c r="AJ118" s="271"/>
      <c r="AK118" s="271"/>
      <c r="AL118" s="271"/>
      <c r="AM118" s="271"/>
      <c r="AN118" s="271"/>
      <c r="AO118" s="271"/>
      <c r="AP118" s="304" t="s">
        <v>24904</v>
      </c>
      <c r="AQ118" s="281">
        <v>45336.396246608798</v>
      </c>
    </row>
    <row r="119" spans="1:43" ht="39.950000000000003" customHeight="1" x14ac:dyDescent="0.2">
      <c r="A119" s="292">
        <v>118</v>
      </c>
      <c r="B119" s="305" t="s">
        <v>24905</v>
      </c>
      <c r="C119" s="292" t="s">
        <v>24797</v>
      </c>
      <c r="D119" s="314">
        <v>45271</v>
      </c>
      <c r="E119" s="306" t="s">
        <v>11969</v>
      </c>
      <c r="F119" s="307">
        <v>45336</v>
      </c>
      <c r="G119" s="307">
        <v>45336</v>
      </c>
      <c r="H119" s="313" t="s">
        <v>20</v>
      </c>
      <c r="I119" s="353" t="s">
        <v>25205</v>
      </c>
      <c r="J119" s="316" t="str">
        <f>IF(H119="-","NO ES TUPA",IF(Tabla5[[#This Row],[FECHA FIRMA]]&lt;=Tabla5[[#This Row],[FECHA DE PLAZO MAXIMO DE ATENCION]],"SI","NO"))</f>
        <v>NO ES TUPA</v>
      </c>
      <c r="K119" s="292"/>
      <c r="L119" s="292" t="str">
        <f>IFERROR(VLOOKUP(K119,[1]Hoja1!$B$2:$F$14234,2,FALSE),"")</f>
        <v/>
      </c>
      <c r="M119" s="292" t="str">
        <f>IFERROR(VLOOKUP(K119,[1]Hoja1!$B$2:$F$14234,3,FALSE),"")</f>
        <v/>
      </c>
      <c r="N119" s="292" t="str">
        <f>IFERROR(VLOOKUP(K119,[1]Hoja1!$B$2:$F$14234,4,FALSE),"")</f>
        <v/>
      </c>
      <c r="O119" s="291" t="s">
        <v>24906</v>
      </c>
      <c r="P119" s="292" t="s">
        <v>14894</v>
      </c>
      <c r="Q119" s="292"/>
      <c r="R119" s="292"/>
      <c r="S119" s="292"/>
      <c r="T119" s="359"/>
      <c r="U119" s="271" t="s">
        <v>19124</v>
      </c>
      <c r="V119" s="292"/>
      <c r="W119" s="292"/>
      <c r="X119" s="271"/>
      <c r="Y119" s="271" t="s">
        <v>24261</v>
      </c>
      <c r="Z119" s="271"/>
      <c r="AA119" s="271"/>
      <c r="AB119" s="271"/>
      <c r="AC119" s="271"/>
      <c r="AD119" s="271"/>
      <c r="AE119" s="271"/>
      <c r="AF119" s="271"/>
      <c r="AG119" s="271"/>
      <c r="AH119" s="271"/>
      <c r="AI119" s="271"/>
      <c r="AJ119" s="271"/>
      <c r="AK119" s="271"/>
      <c r="AL119" s="271"/>
      <c r="AM119" s="271"/>
      <c r="AN119" s="271"/>
      <c r="AO119" s="271"/>
      <c r="AP119" s="304" t="s">
        <v>24907</v>
      </c>
      <c r="AQ119" s="281">
        <v>45336.395347187499</v>
      </c>
    </row>
    <row r="120" spans="1:43" ht="39.950000000000003" customHeight="1" x14ac:dyDescent="0.2">
      <c r="A120" s="292">
        <v>119</v>
      </c>
      <c r="B120" s="305" t="s">
        <v>24908</v>
      </c>
      <c r="C120" s="292" t="s">
        <v>24909</v>
      </c>
      <c r="D120" s="314">
        <v>45334</v>
      </c>
      <c r="E120" s="306" t="s">
        <v>11969</v>
      </c>
      <c r="F120" s="307">
        <v>45337</v>
      </c>
      <c r="G120" s="307">
        <v>45337</v>
      </c>
      <c r="H120" s="313" t="s">
        <v>20</v>
      </c>
      <c r="I120" s="348" t="s">
        <v>25205</v>
      </c>
      <c r="J120" s="308" t="str">
        <f>IF(H120="-","NO ES TUPA",IF(Tabla5[[#This Row],[FECHA FIRMA]]&lt;=Tabla5[[#This Row],[FECHA DE PLAZO MAXIMO DE ATENCION]],"SI","NO"))</f>
        <v>NO ES TUPA</v>
      </c>
      <c r="K120" s="292"/>
      <c r="L120" s="292" t="s">
        <v>24910</v>
      </c>
      <c r="M120" s="292" t="s">
        <v>24911</v>
      </c>
      <c r="N120" s="282" t="s">
        <v>24308</v>
      </c>
      <c r="O120" s="291" t="s">
        <v>24912</v>
      </c>
      <c r="P120" s="292" t="s">
        <v>14894</v>
      </c>
      <c r="Q120" s="292" t="s">
        <v>23</v>
      </c>
      <c r="R120" s="292" t="s">
        <v>21541</v>
      </c>
      <c r="S120" s="292" t="s">
        <v>21542</v>
      </c>
      <c r="T120" s="359"/>
      <c r="U120" s="271" t="s">
        <v>24197</v>
      </c>
      <c r="V120" s="292"/>
      <c r="W120" s="292"/>
      <c r="X120" s="271"/>
      <c r="Y120" s="271" t="s">
        <v>24913</v>
      </c>
      <c r="Z120" s="271"/>
      <c r="AA120" s="271" t="s">
        <v>21489</v>
      </c>
      <c r="AB120" s="271" t="s">
        <v>21489</v>
      </c>
      <c r="AC120" s="271"/>
      <c r="AD120" s="271"/>
      <c r="AE120" s="271"/>
      <c r="AF120" s="271"/>
      <c r="AG120" s="271"/>
      <c r="AH120" s="271"/>
      <c r="AI120" s="271"/>
      <c r="AJ120" s="271"/>
      <c r="AK120" s="271"/>
      <c r="AL120" s="271"/>
      <c r="AM120" s="271"/>
      <c r="AN120" s="271"/>
      <c r="AO120" s="271"/>
      <c r="AP120" s="304" t="s">
        <v>24914</v>
      </c>
      <c r="AQ120" s="281">
        <v>45338.793090775463</v>
      </c>
    </row>
    <row r="121" spans="1:43" ht="39.950000000000003" customHeight="1" x14ac:dyDescent="0.2">
      <c r="A121" s="292">
        <v>120</v>
      </c>
      <c r="B121" s="305" t="s">
        <v>24915</v>
      </c>
      <c r="C121" s="292" t="s">
        <v>24245</v>
      </c>
      <c r="D121" s="314">
        <v>44931</v>
      </c>
      <c r="E121" s="306" t="s">
        <v>11969</v>
      </c>
      <c r="F121" s="307">
        <v>45337</v>
      </c>
      <c r="G121" s="307">
        <v>45337</v>
      </c>
      <c r="H121" s="323">
        <v>44952</v>
      </c>
      <c r="I121" s="349">
        <v>44952</v>
      </c>
      <c r="J121" s="294" t="str">
        <f>IF(H121="-","NO ES TUPA",IF(Tabla5[[#This Row],[FECHA FIRMA]]&lt;=Tabla5[[#This Row],[FECHA DE PLAZO MAXIMO DE ATENCION]],"SI","NO"))</f>
        <v>NO</v>
      </c>
      <c r="K121" s="292">
        <v>2122</v>
      </c>
      <c r="L121" s="292" t="str">
        <f>IFERROR(VLOOKUP(K121,[1]Hoja1!$B$2:$F$14234,2,FALSE),"")</f>
        <v>RICHARD ALEXANDER</v>
      </c>
      <c r="M121" s="292" t="str">
        <f>IFERROR(VLOOKUP(K121,[1]Hoja1!$B$2:$F$14234,3,FALSE),"")</f>
        <v>PL-2122-CM</v>
      </c>
      <c r="N121" s="292" t="str">
        <f>IFERROR(VLOOKUP(K121,[1]Hoja1!$B$2:$F$14234,4,FALSE),"")</f>
        <v>BARRETO PAREDES FERNANDO RICHARD</v>
      </c>
      <c r="O121" s="291" t="s">
        <v>24916</v>
      </c>
      <c r="P121" s="292" t="s">
        <v>14894</v>
      </c>
      <c r="Q121" s="292"/>
      <c r="R121" s="292"/>
      <c r="S121" s="292"/>
      <c r="T121" s="359">
        <v>15</v>
      </c>
      <c r="U121" s="271" t="s">
        <v>24198</v>
      </c>
      <c r="V121" s="292"/>
      <c r="W121" s="292"/>
      <c r="X121" s="271" t="s">
        <v>21928</v>
      </c>
      <c r="Y121" s="271" t="s">
        <v>24917</v>
      </c>
      <c r="Z121" s="271"/>
      <c r="AA121" s="271" t="s">
        <v>21489</v>
      </c>
      <c r="AB121" s="271"/>
      <c r="AC121" s="271"/>
      <c r="AD121" s="271"/>
      <c r="AE121" s="271"/>
      <c r="AF121" s="271"/>
      <c r="AG121" s="271"/>
      <c r="AH121" s="271"/>
      <c r="AI121" s="271"/>
      <c r="AJ121" s="271"/>
      <c r="AK121" s="271"/>
      <c r="AL121" s="271"/>
      <c r="AM121" s="271"/>
      <c r="AN121" s="271"/>
      <c r="AO121" s="271"/>
      <c r="AP121" s="304" t="s">
        <v>24918</v>
      </c>
      <c r="AQ121" s="281">
        <v>45338.397033715279</v>
      </c>
    </row>
    <row r="122" spans="1:43" ht="39.950000000000003" customHeight="1" x14ac:dyDescent="0.2">
      <c r="A122" s="292">
        <v>121</v>
      </c>
      <c r="B122" s="305" t="s">
        <v>24919</v>
      </c>
      <c r="C122" s="292" t="s">
        <v>24920</v>
      </c>
      <c r="D122" s="314">
        <v>45271</v>
      </c>
      <c r="E122" s="306" t="s">
        <v>11969</v>
      </c>
      <c r="F122" s="307">
        <v>45337</v>
      </c>
      <c r="G122" s="307">
        <v>45337</v>
      </c>
      <c r="H122" s="340">
        <v>45296</v>
      </c>
      <c r="I122" s="351">
        <v>45292</v>
      </c>
      <c r="J122" s="294" t="str">
        <f>IF(H122="-","NO ES TUPA",IF(Tabla5[[#This Row],[FECHA FIRMA]]&lt;=Tabla5[[#This Row],[FECHA DE PLAZO MAXIMO DE ATENCION]],"SI","NO"))</f>
        <v>NO</v>
      </c>
      <c r="K122" s="292">
        <v>1766</v>
      </c>
      <c r="L122" s="292" t="str">
        <f>IFERROR(VLOOKUP(K122,[1]Hoja1!$B$2:$F$14234,2,FALSE),"")</f>
        <v>BELISSA</v>
      </c>
      <c r="M122" s="292" t="str">
        <f>IFERROR(VLOOKUP(K122,[1]Hoja1!$B$2:$F$14234,3,FALSE),"")</f>
        <v>HO-1766-CM</v>
      </c>
      <c r="N122" s="292" t="str">
        <f>IFERROR(VLOOKUP(K122,[1]Hoja1!$B$2:$F$14234,4,FALSE),"")</f>
        <v>PESQUERA KEOPS S.A.C.</v>
      </c>
      <c r="O122" s="291" t="s">
        <v>24921</v>
      </c>
      <c r="P122" s="292" t="s">
        <v>14894</v>
      </c>
      <c r="Q122" s="292" t="s">
        <v>23</v>
      </c>
      <c r="R122" s="292" t="s">
        <v>24872</v>
      </c>
      <c r="S122" s="292"/>
      <c r="T122" s="359">
        <v>15</v>
      </c>
      <c r="U122" s="271" t="s">
        <v>24198</v>
      </c>
      <c r="V122" s="271" t="s">
        <v>24762</v>
      </c>
      <c r="W122" s="292"/>
      <c r="X122" s="271"/>
      <c r="Y122" s="271" t="s">
        <v>24922</v>
      </c>
      <c r="Z122" s="271"/>
      <c r="AA122" s="271" t="s">
        <v>21489</v>
      </c>
      <c r="AB122" s="271"/>
      <c r="AC122" s="271"/>
      <c r="AD122" s="271"/>
      <c r="AE122" s="271"/>
      <c r="AF122" s="271"/>
      <c r="AG122" s="271"/>
      <c r="AH122" s="271"/>
      <c r="AI122" s="271"/>
      <c r="AJ122" s="271"/>
      <c r="AK122" s="271"/>
      <c r="AL122" s="271"/>
      <c r="AM122" s="271"/>
      <c r="AN122" s="271"/>
      <c r="AO122" s="271"/>
      <c r="AP122" s="304" t="s">
        <v>24923</v>
      </c>
      <c r="AQ122" s="281">
        <v>45338.39652199074</v>
      </c>
    </row>
    <row r="123" spans="1:43" ht="39.950000000000003" customHeight="1" x14ac:dyDescent="0.2">
      <c r="A123" s="292">
        <v>122</v>
      </c>
      <c r="B123" s="305" t="s">
        <v>24924</v>
      </c>
      <c r="C123" s="292" t="s">
        <v>24925</v>
      </c>
      <c r="D123" s="314">
        <v>45223</v>
      </c>
      <c r="E123" s="306" t="s">
        <v>11969</v>
      </c>
      <c r="F123" s="307">
        <v>45338</v>
      </c>
      <c r="G123" s="307">
        <v>45338</v>
      </c>
      <c r="H123" s="340">
        <v>45245</v>
      </c>
      <c r="I123" s="351">
        <v>45244</v>
      </c>
      <c r="J123" s="294" t="str">
        <f>IF(H123="-","NO ES TUPA",IF(Tabla5[[#This Row],[FECHA FIRMA]]&lt;=Tabla5[[#This Row],[FECHA DE PLAZO MAXIMO DE ATENCION]],"SI","NO"))</f>
        <v>NO</v>
      </c>
      <c r="K123" s="292">
        <v>5297</v>
      </c>
      <c r="L123" s="292" t="str">
        <f>IFERROR(VLOOKUP(K123,[1]Hoja1!$B$2:$F$14234,2,FALSE),"")</f>
        <v>ROSA AMELIA 1</v>
      </c>
      <c r="M123" s="292" t="str">
        <f>IFERROR(VLOOKUP(K123,[1]Hoja1!$B$2:$F$14234,3,FALSE),"")</f>
        <v>PL-5297-CM</v>
      </c>
      <c r="N123" s="292" t="str">
        <f>IFERROR(VLOOKUP(K123,[1]Hoja1!$B$2:$F$14234,4,FALSE),"")</f>
        <v>LLENQUE JACINTO JOSE MARIANO</v>
      </c>
      <c r="O123" s="291" t="s">
        <v>24926</v>
      </c>
      <c r="P123" s="292" t="s">
        <v>14894</v>
      </c>
      <c r="Q123" s="292"/>
      <c r="R123" s="292"/>
      <c r="S123" s="292"/>
      <c r="T123" s="359">
        <v>15</v>
      </c>
      <c r="U123" s="271" t="s">
        <v>24198</v>
      </c>
      <c r="V123" s="292"/>
      <c r="W123" s="292"/>
      <c r="X123" s="271" t="s">
        <v>19419</v>
      </c>
      <c r="Y123" s="271" t="s">
        <v>24927</v>
      </c>
      <c r="Z123" s="271"/>
      <c r="AA123" s="271" t="s">
        <v>21489</v>
      </c>
      <c r="AB123" s="271"/>
      <c r="AC123" s="271"/>
      <c r="AD123" s="271"/>
      <c r="AE123" s="271"/>
      <c r="AF123" s="271"/>
      <c r="AG123" s="271"/>
      <c r="AH123" s="271"/>
      <c r="AI123" s="271"/>
      <c r="AJ123" s="271"/>
      <c r="AK123" s="271"/>
      <c r="AL123" s="271"/>
      <c r="AM123" s="271"/>
      <c r="AN123" s="271"/>
      <c r="AO123" s="271"/>
      <c r="AP123" s="304" t="s">
        <v>24928</v>
      </c>
      <c r="AQ123" s="281">
        <v>45338.396005821756</v>
      </c>
    </row>
    <row r="124" spans="1:43" ht="39.950000000000003" customHeight="1" x14ac:dyDescent="0.2">
      <c r="A124" s="292">
        <v>123</v>
      </c>
      <c r="B124" s="305" t="s">
        <v>24929</v>
      </c>
      <c r="C124" s="292" t="s">
        <v>24930</v>
      </c>
      <c r="D124" s="314">
        <v>45265</v>
      </c>
      <c r="E124" s="306" t="s">
        <v>11969</v>
      </c>
      <c r="F124" s="307">
        <v>45341</v>
      </c>
      <c r="G124" s="307">
        <v>45341</v>
      </c>
      <c r="H124" s="338"/>
      <c r="I124" s="369">
        <v>45293</v>
      </c>
      <c r="J124" s="316" t="str">
        <f>IF(H124="-","NO ES TUPA",IF(Tabla5[[#This Row],[FECHA FIRMA]]&lt;=Tabla5[[#This Row],[FECHA DE PLAZO MAXIMO DE ATENCION]],"SI","NO"))</f>
        <v>NO</v>
      </c>
      <c r="K124" s="292"/>
      <c r="L124" s="292" t="str">
        <f>IFERROR(VLOOKUP(K124,[1]Hoja1!$B$2:$F$14234,2,FALSE),"")</f>
        <v/>
      </c>
      <c r="M124" s="292" t="str">
        <f>IFERROR(VLOOKUP(K124,[1]Hoja1!$B$2:$F$14234,3,FALSE),"")</f>
        <v/>
      </c>
      <c r="N124" s="292" t="str">
        <f>IFERROR(VLOOKUP(K124,[1]Hoja1!$B$2:$F$14234,4,FALSE),"")</f>
        <v/>
      </c>
      <c r="O124" s="291" t="s">
        <v>24931</v>
      </c>
      <c r="P124" s="292" t="s">
        <v>14894</v>
      </c>
      <c r="Q124" s="292"/>
      <c r="R124" s="292"/>
      <c r="S124" s="292"/>
      <c r="T124" s="359">
        <v>20</v>
      </c>
      <c r="U124" s="271" t="s">
        <v>24195</v>
      </c>
      <c r="V124" s="292" t="s">
        <v>24659</v>
      </c>
      <c r="W124" s="292"/>
      <c r="X124" s="271" t="s">
        <v>21928</v>
      </c>
      <c r="Y124" s="271" t="s">
        <v>24932</v>
      </c>
      <c r="Z124" s="271"/>
      <c r="AA124" s="271"/>
      <c r="AB124" s="271"/>
      <c r="AC124" s="271"/>
      <c r="AD124" s="271"/>
      <c r="AE124" s="271"/>
      <c r="AF124" s="271"/>
      <c r="AG124" s="271"/>
      <c r="AH124" s="271"/>
      <c r="AI124" s="271"/>
      <c r="AJ124" s="271"/>
      <c r="AK124" s="271"/>
      <c r="AL124" s="271"/>
      <c r="AM124" s="271"/>
      <c r="AN124" s="271"/>
      <c r="AO124" s="271"/>
      <c r="AP124" s="304" t="s">
        <v>24933</v>
      </c>
      <c r="AQ124" s="281">
        <v>45341.8081508912</v>
      </c>
    </row>
    <row r="125" spans="1:43" ht="39.950000000000003" customHeight="1" x14ac:dyDescent="0.2">
      <c r="A125" s="292">
        <v>124</v>
      </c>
      <c r="B125" s="305" t="s">
        <v>24934</v>
      </c>
      <c r="C125" s="292" t="s">
        <v>24935</v>
      </c>
      <c r="D125" s="314">
        <v>45330</v>
      </c>
      <c r="E125" s="306" t="s">
        <v>11969</v>
      </c>
      <c r="F125" s="307">
        <v>45341</v>
      </c>
      <c r="G125" s="307">
        <v>45341</v>
      </c>
      <c r="H125" s="339">
        <v>45337</v>
      </c>
      <c r="I125" s="350">
        <v>45337</v>
      </c>
      <c r="J125" s="308" t="str">
        <f>IF(H125="-","NO ES TUPA",IF(Tabla5[[#This Row],[FECHA FIRMA]]&lt;=Tabla5[[#This Row],[FECHA DE PLAZO MAXIMO DE ATENCION]],"SI","NO"))</f>
        <v>NO</v>
      </c>
      <c r="K125" s="292"/>
      <c r="L125" s="292" t="s">
        <v>24936</v>
      </c>
      <c r="M125" s="292" t="s">
        <v>24937</v>
      </c>
      <c r="N125" s="282" t="s">
        <v>24331</v>
      </c>
      <c r="O125" s="291" t="s">
        <v>24938</v>
      </c>
      <c r="P125" s="292" t="s">
        <v>14894</v>
      </c>
      <c r="Q125" s="292" t="s">
        <v>23</v>
      </c>
      <c r="R125" s="292" t="s">
        <v>21541</v>
      </c>
      <c r="S125" s="292" t="s">
        <v>21542</v>
      </c>
      <c r="T125" s="359">
        <v>5</v>
      </c>
      <c r="U125" s="271" t="s">
        <v>19118</v>
      </c>
      <c r="V125" s="292"/>
      <c r="W125" s="292"/>
      <c r="X125" s="271"/>
      <c r="Y125" s="271" t="s">
        <v>24939</v>
      </c>
      <c r="Z125" s="271"/>
      <c r="AA125" s="271" t="s">
        <v>21489</v>
      </c>
      <c r="AB125" s="271" t="s">
        <v>21489</v>
      </c>
      <c r="AC125" s="271"/>
      <c r="AD125" s="271"/>
      <c r="AE125" s="271"/>
      <c r="AF125" s="271"/>
      <c r="AG125" s="271"/>
      <c r="AH125" s="271"/>
      <c r="AI125" s="271"/>
      <c r="AJ125" s="271"/>
      <c r="AK125" s="271"/>
      <c r="AL125" s="271"/>
      <c r="AM125" s="271"/>
      <c r="AN125" s="271"/>
      <c r="AO125" s="271"/>
      <c r="AP125" s="304" t="s">
        <v>24940</v>
      </c>
      <c r="AQ125" s="281">
        <v>45341.807579016204</v>
      </c>
    </row>
    <row r="126" spans="1:43" ht="45" customHeight="1" x14ac:dyDescent="0.2">
      <c r="A126" s="292">
        <v>125</v>
      </c>
      <c r="B126" s="305" t="s">
        <v>24941</v>
      </c>
      <c r="C126" s="292" t="s">
        <v>24942</v>
      </c>
      <c r="D126" s="314">
        <v>45245</v>
      </c>
      <c r="E126" s="306" t="s">
        <v>11969</v>
      </c>
      <c r="F126" s="307">
        <v>45341</v>
      </c>
      <c r="G126" s="307">
        <v>45341</v>
      </c>
      <c r="H126" s="323">
        <v>45266</v>
      </c>
      <c r="I126" s="349">
        <v>45266</v>
      </c>
      <c r="J126" s="308" t="str">
        <f>IF(H126="-","NO ES TUPA",IF(Tabla5[[#This Row],[FECHA FIRMA]]&lt;=Tabla5[[#This Row],[FECHA DE PLAZO MAXIMO DE ATENCION]],"SI","NO"))</f>
        <v>NO</v>
      </c>
      <c r="K126" s="292">
        <v>3043</v>
      </c>
      <c r="L126" s="292" t="str">
        <f>IFERROR(VLOOKUP(K126,[1]Hoja1!$B$2:$F$14234,2,FALSE),"")</f>
        <v>SAN ANTONIO 2</v>
      </c>
      <c r="M126" s="292" t="str">
        <f>IFERROR(VLOOKUP(K126,[1]Hoja1!$B$2:$F$14234,3,FALSE),"")</f>
        <v>CE-3043-PM</v>
      </c>
      <c r="N126" s="292" t="str">
        <f>IFERROR(VLOOKUP(K126,[1]Hoja1!$B$2:$F$14234,4,FALSE),"")</f>
        <v>INVERSIONES ECCOLA S.A.C.</v>
      </c>
      <c r="O126" s="291" t="s">
        <v>24943</v>
      </c>
      <c r="P126" s="292" t="s">
        <v>14894</v>
      </c>
      <c r="Q126" s="292"/>
      <c r="R126" s="292"/>
      <c r="S126" s="292"/>
      <c r="T126" s="359">
        <v>15</v>
      </c>
      <c r="U126" s="271" t="s">
        <v>342</v>
      </c>
      <c r="V126" s="292"/>
      <c r="W126" s="292"/>
      <c r="X126" s="271"/>
      <c r="Y126" s="271" t="s">
        <v>24944</v>
      </c>
      <c r="Z126" s="271"/>
      <c r="AA126" s="271" t="s">
        <v>21489</v>
      </c>
      <c r="AB126" s="271"/>
      <c r="AC126" s="271"/>
      <c r="AD126" s="271"/>
      <c r="AE126" s="271"/>
      <c r="AF126" s="271"/>
      <c r="AG126" s="271"/>
      <c r="AH126" s="271"/>
      <c r="AI126" s="271"/>
      <c r="AJ126" s="271"/>
      <c r="AK126" s="271"/>
      <c r="AL126" s="271"/>
      <c r="AM126" s="271"/>
      <c r="AN126" s="271"/>
      <c r="AO126" s="271"/>
      <c r="AP126" s="304" t="s">
        <v>24945</v>
      </c>
      <c r="AQ126" s="281">
        <v>45341.80704216435</v>
      </c>
    </row>
    <row r="127" spans="1:43" ht="39.950000000000003" customHeight="1" x14ac:dyDescent="0.2">
      <c r="A127" s="292">
        <v>126</v>
      </c>
      <c r="B127" s="305" t="s">
        <v>24946</v>
      </c>
      <c r="C127" s="292" t="s">
        <v>24947</v>
      </c>
      <c r="D127" s="314">
        <v>45314</v>
      </c>
      <c r="E127" s="306" t="s">
        <v>11969</v>
      </c>
      <c r="F127" s="307">
        <v>45341</v>
      </c>
      <c r="G127" s="307">
        <v>45341</v>
      </c>
      <c r="H127" s="338"/>
      <c r="I127" s="369">
        <v>45335</v>
      </c>
      <c r="J127" s="316" t="str">
        <f>IF(H127="-","NO ES TUPA",IF(Tabla5[[#This Row],[FECHA FIRMA]]&lt;=Tabla5[[#This Row],[FECHA DE PLAZO MAXIMO DE ATENCION]],"SI","NO"))</f>
        <v>NO</v>
      </c>
      <c r="K127" s="292"/>
      <c r="L127" s="292" t="str">
        <f>IFERROR(VLOOKUP(K127,[1]Hoja1!$B$2:$F$14234,2,FALSE),"")</f>
        <v/>
      </c>
      <c r="M127" s="292" t="str">
        <f>IFERROR(VLOOKUP(K127,[1]Hoja1!$B$2:$F$14234,3,FALSE),"")</f>
        <v/>
      </c>
      <c r="N127" s="292" t="str">
        <f>IFERROR(VLOOKUP(K127,[1]Hoja1!$B$2:$F$14234,4,FALSE),"")</f>
        <v/>
      </c>
      <c r="O127" s="291" t="s">
        <v>24948</v>
      </c>
      <c r="P127" s="292" t="s">
        <v>14894</v>
      </c>
      <c r="Q127" s="292"/>
      <c r="R127" s="292"/>
      <c r="S127" s="292"/>
      <c r="T127" s="361">
        <v>15</v>
      </c>
      <c r="U127" s="271" t="s">
        <v>24296</v>
      </c>
      <c r="V127" s="292" t="s">
        <v>24730</v>
      </c>
      <c r="W127" s="292"/>
      <c r="X127" s="271" t="s">
        <v>21928</v>
      </c>
      <c r="Y127" s="271" t="s">
        <v>24261</v>
      </c>
      <c r="Z127" s="271" t="s">
        <v>24949</v>
      </c>
      <c r="AA127" s="271"/>
      <c r="AB127" s="271"/>
      <c r="AC127" s="271"/>
      <c r="AD127" s="271"/>
      <c r="AE127" s="271"/>
      <c r="AF127" s="271"/>
      <c r="AG127" s="271"/>
      <c r="AH127" s="271"/>
      <c r="AI127" s="271"/>
      <c r="AJ127" s="271"/>
      <c r="AK127" s="271"/>
      <c r="AL127" s="271"/>
      <c r="AM127" s="271"/>
      <c r="AN127" s="271"/>
      <c r="AO127" s="271"/>
      <c r="AP127" s="304" t="s">
        <v>24950</v>
      </c>
      <c r="AQ127" s="281">
        <v>45341.806517673613</v>
      </c>
    </row>
    <row r="128" spans="1:43" ht="39.950000000000003" customHeight="1" x14ac:dyDescent="0.2">
      <c r="A128" s="292">
        <v>127</v>
      </c>
      <c r="B128" s="305" t="s">
        <v>24951</v>
      </c>
      <c r="C128" s="292" t="s">
        <v>24952</v>
      </c>
      <c r="D128" s="314">
        <v>45218</v>
      </c>
      <c r="E128" s="306" t="s">
        <v>11969</v>
      </c>
      <c r="F128" s="307">
        <v>45341</v>
      </c>
      <c r="G128" s="307">
        <v>45341</v>
      </c>
      <c r="H128" s="338"/>
      <c r="I128" s="368">
        <v>45239</v>
      </c>
      <c r="J128" s="308" t="str">
        <f>IF(H128="-","NO ES TUPA",IF(Tabla5[[#This Row],[FECHA FIRMA]]&lt;=Tabla5[[#This Row],[FECHA DE PLAZO MAXIMO DE ATENCION]],"SI","NO"))</f>
        <v>NO</v>
      </c>
      <c r="K128" s="292"/>
      <c r="L128" s="292" t="str">
        <f>IFERROR(VLOOKUP(K128,[1]Hoja1!$B$2:$F$14234,2,FALSE),"")</f>
        <v/>
      </c>
      <c r="M128" s="292" t="str">
        <f>IFERROR(VLOOKUP(K128,[1]Hoja1!$B$2:$F$14234,3,FALSE),"")</f>
        <v/>
      </c>
      <c r="N128" s="292" t="str">
        <f>IFERROR(VLOOKUP(K128,[1]Hoja1!$B$2:$F$14234,4,FALSE),"")</f>
        <v/>
      </c>
      <c r="O128" s="291" t="s">
        <v>24953</v>
      </c>
      <c r="P128" s="292" t="s">
        <v>14894</v>
      </c>
      <c r="Q128" s="292"/>
      <c r="R128" s="292"/>
      <c r="S128" s="292"/>
      <c r="T128" s="361">
        <v>15</v>
      </c>
      <c r="U128" s="271" t="s">
        <v>24296</v>
      </c>
      <c r="V128" s="292"/>
      <c r="W128" s="292"/>
      <c r="X128" s="271" t="s">
        <v>21537</v>
      </c>
      <c r="Y128" s="271" t="s">
        <v>24954</v>
      </c>
      <c r="Z128" s="271"/>
      <c r="AA128" s="271"/>
      <c r="AB128" s="271" t="s">
        <v>21489</v>
      </c>
      <c r="AC128" s="271"/>
      <c r="AD128" s="271"/>
      <c r="AE128" s="271"/>
      <c r="AF128" s="271"/>
      <c r="AG128" s="271"/>
      <c r="AH128" s="271"/>
      <c r="AI128" s="271"/>
      <c r="AJ128" s="271"/>
      <c r="AK128" s="271"/>
      <c r="AL128" s="271"/>
      <c r="AM128" s="271"/>
      <c r="AN128" s="271"/>
      <c r="AO128" s="271"/>
      <c r="AP128" s="304" t="s">
        <v>24955</v>
      </c>
      <c r="AQ128" s="281">
        <v>45341.805927858797</v>
      </c>
    </row>
    <row r="129" spans="1:43" ht="39.950000000000003" customHeight="1" x14ac:dyDescent="0.2">
      <c r="A129" s="292">
        <v>128</v>
      </c>
      <c r="B129" s="305" t="s">
        <v>24956</v>
      </c>
      <c r="C129" s="292" t="s">
        <v>24957</v>
      </c>
      <c r="D129" s="314">
        <v>45218</v>
      </c>
      <c r="E129" s="306" t="s">
        <v>11969</v>
      </c>
      <c r="F129" s="307">
        <v>45341</v>
      </c>
      <c r="G129" s="307">
        <v>45341</v>
      </c>
      <c r="H129" s="338"/>
      <c r="I129" s="368">
        <v>45239</v>
      </c>
      <c r="J129" s="308" t="str">
        <f>IF(H129="-","NO ES TUPA",IF(Tabla5[[#This Row],[FECHA FIRMA]]&lt;=Tabla5[[#This Row],[FECHA DE PLAZO MAXIMO DE ATENCION]],"SI","NO"))</f>
        <v>NO</v>
      </c>
      <c r="K129" s="292"/>
      <c r="L129" s="292" t="str">
        <f>IFERROR(VLOOKUP(K129,[1]Hoja1!$B$2:$F$14234,2,FALSE),"")</f>
        <v/>
      </c>
      <c r="M129" s="292" t="str">
        <f>IFERROR(VLOOKUP(K129,[1]Hoja1!$B$2:$F$14234,3,FALSE),"")</f>
        <v/>
      </c>
      <c r="N129" s="292" t="str">
        <f>IFERROR(VLOOKUP(K129,[1]Hoja1!$B$2:$F$14234,4,FALSE),"")</f>
        <v/>
      </c>
      <c r="O129" s="291" t="s">
        <v>24958</v>
      </c>
      <c r="P129" s="292" t="s">
        <v>14894</v>
      </c>
      <c r="Q129" s="292"/>
      <c r="R129" s="292"/>
      <c r="S129" s="292"/>
      <c r="T129" s="361">
        <v>15</v>
      </c>
      <c r="U129" s="271" t="s">
        <v>24296</v>
      </c>
      <c r="V129" s="292"/>
      <c r="W129" s="292"/>
      <c r="X129" s="271" t="s">
        <v>21537</v>
      </c>
      <c r="Y129" s="271" t="s">
        <v>24959</v>
      </c>
      <c r="Z129" s="271"/>
      <c r="AA129" s="271"/>
      <c r="AB129" s="271" t="s">
        <v>21489</v>
      </c>
      <c r="AC129" s="271"/>
      <c r="AD129" s="271"/>
      <c r="AE129" s="271"/>
      <c r="AF129" s="271"/>
      <c r="AG129" s="271"/>
      <c r="AH129" s="271"/>
      <c r="AI129" s="271"/>
      <c r="AJ129" s="271"/>
      <c r="AK129" s="271"/>
      <c r="AL129" s="271"/>
      <c r="AM129" s="271"/>
      <c r="AN129" s="271"/>
      <c r="AO129" s="271"/>
      <c r="AP129" s="304" t="s">
        <v>24960</v>
      </c>
      <c r="AQ129" s="281">
        <v>45341.805312847224</v>
      </c>
    </row>
    <row r="130" spans="1:43" ht="39.950000000000003" customHeight="1" x14ac:dyDescent="0.2">
      <c r="A130" s="292">
        <v>129</v>
      </c>
      <c r="B130" s="305" t="s">
        <v>24961</v>
      </c>
      <c r="C130" s="292" t="s">
        <v>24962</v>
      </c>
      <c r="D130" s="314">
        <v>45309</v>
      </c>
      <c r="E130" s="306" t="s">
        <v>11969</v>
      </c>
      <c r="F130" s="307">
        <v>45342</v>
      </c>
      <c r="G130" s="307">
        <v>45342</v>
      </c>
      <c r="H130" s="313" t="s">
        <v>20</v>
      </c>
      <c r="I130" s="353" t="s">
        <v>25205</v>
      </c>
      <c r="J130" s="316" t="str">
        <f>IF(H130="-","NO ES TUPA",IF(Tabla5[[#This Row],[FECHA FIRMA]]&lt;=Tabla5[[#This Row],[FECHA DE PLAZO MAXIMO DE ATENCION]],"SI","NO"))</f>
        <v>NO ES TUPA</v>
      </c>
      <c r="K130" s="292"/>
      <c r="L130" s="292" t="str">
        <f>IFERROR(VLOOKUP(K130,[1]Hoja1!$B$2:$F$14234,2,FALSE),"")</f>
        <v/>
      </c>
      <c r="M130" s="292" t="str">
        <f>IFERROR(VLOOKUP(K130,[1]Hoja1!$B$2:$F$14234,3,FALSE),"")</f>
        <v/>
      </c>
      <c r="N130" s="292" t="str">
        <f>IFERROR(VLOOKUP(K130,[1]Hoja1!$B$2:$F$14234,4,FALSE),"")</f>
        <v/>
      </c>
      <c r="O130" s="291" t="s">
        <v>24963</v>
      </c>
      <c r="P130" s="292" t="s">
        <v>14894</v>
      </c>
      <c r="Q130" s="292"/>
      <c r="R130" s="292"/>
      <c r="S130" s="292"/>
      <c r="T130" s="359"/>
      <c r="U130" s="271" t="s">
        <v>19124</v>
      </c>
      <c r="V130" s="292"/>
      <c r="W130" s="292"/>
      <c r="X130" s="271"/>
      <c r="Y130" s="271" t="s">
        <v>24261</v>
      </c>
      <c r="Z130" s="271" t="s">
        <v>24949</v>
      </c>
      <c r="AA130" s="271"/>
      <c r="AB130" s="271"/>
      <c r="AC130" s="271"/>
      <c r="AD130" s="271"/>
      <c r="AE130" s="271"/>
      <c r="AF130" s="271"/>
      <c r="AG130" s="271"/>
      <c r="AH130" s="271"/>
      <c r="AI130" s="271"/>
      <c r="AJ130" s="271"/>
      <c r="AK130" s="271"/>
      <c r="AL130" s="271"/>
      <c r="AM130" s="271"/>
      <c r="AN130" s="271"/>
      <c r="AO130" s="271"/>
      <c r="AP130" s="304" t="s">
        <v>24964</v>
      </c>
      <c r="AQ130" s="281">
        <v>45342.811947534719</v>
      </c>
    </row>
    <row r="131" spans="1:43" ht="39.950000000000003" customHeight="1" x14ac:dyDescent="0.2">
      <c r="A131" s="292">
        <v>130</v>
      </c>
      <c r="B131" s="305" t="s">
        <v>24965</v>
      </c>
      <c r="C131" s="292" t="s">
        <v>24966</v>
      </c>
      <c r="D131" s="314">
        <v>45334</v>
      </c>
      <c r="E131" s="306" t="s">
        <v>11969</v>
      </c>
      <c r="F131" s="307">
        <v>45342</v>
      </c>
      <c r="G131" s="307">
        <v>45342</v>
      </c>
      <c r="H131" s="338" t="s">
        <v>20</v>
      </c>
      <c r="I131" s="354" t="s">
        <v>25205</v>
      </c>
      <c r="J131" s="316" t="str">
        <f>IF(H131="-","NO ES TUPA",IF(Tabla5[[#This Row],[FECHA FIRMA]]&lt;=Tabla5[[#This Row],[FECHA DE PLAZO MAXIMO DE ATENCION]],"SI","NO"))</f>
        <v>NO ES TUPA</v>
      </c>
      <c r="K131" s="292"/>
      <c r="L131" s="292" t="str">
        <f>IFERROR(VLOOKUP(K131,[1]Hoja1!$B$2:$F$14234,2,FALSE),"")</f>
        <v/>
      </c>
      <c r="M131" s="292" t="str">
        <f>IFERROR(VLOOKUP(K131,[1]Hoja1!$B$2:$F$14234,3,FALSE),"")</f>
        <v/>
      </c>
      <c r="N131" s="292" t="str">
        <f>IFERROR(VLOOKUP(K131,[1]Hoja1!$B$2:$F$14234,4,FALSE),"")</f>
        <v/>
      </c>
      <c r="O131" s="291" t="s">
        <v>24967</v>
      </c>
      <c r="P131" s="292" t="s">
        <v>15859</v>
      </c>
      <c r="Q131" s="292"/>
      <c r="R131" s="292"/>
      <c r="S131" s="292"/>
      <c r="T131" s="359"/>
      <c r="U131" s="271" t="s">
        <v>179</v>
      </c>
      <c r="V131" s="292" t="s">
        <v>24968</v>
      </c>
      <c r="W131" s="292"/>
      <c r="X131" s="271"/>
      <c r="Y131" s="271" t="s">
        <v>24969</v>
      </c>
      <c r="Z131" s="271"/>
      <c r="AA131" s="271"/>
      <c r="AB131" s="271"/>
      <c r="AC131" s="271" t="s">
        <v>21489</v>
      </c>
      <c r="AD131" s="271"/>
      <c r="AE131" s="271" t="s">
        <v>21489</v>
      </c>
      <c r="AF131" s="271"/>
      <c r="AG131" s="271"/>
      <c r="AH131" s="271"/>
      <c r="AI131" s="271"/>
      <c r="AJ131" s="271"/>
      <c r="AK131" s="271"/>
      <c r="AL131" s="271"/>
      <c r="AM131" s="271"/>
      <c r="AN131" s="271"/>
      <c r="AO131" s="271"/>
      <c r="AP131" s="304" t="s">
        <v>24970</v>
      </c>
      <c r="AQ131" s="281">
        <v>45342.811518287039</v>
      </c>
    </row>
    <row r="132" spans="1:43" ht="45" customHeight="1" x14ac:dyDescent="0.2">
      <c r="A132" s="292">
        <v>131</v>
      </c>
      <c r="B132" s="305" t="s">
        <v>24971</v>
      </c>
      <c r="C132" s="292" t="s">
        <v>24972</v>
      </c>
      <c r="D132" s="314">
        <v>45245</v>
      </c>
      <c r="E132" s="306" t="s">
        <v>11969</v>
      </c>
      <c r="F132" s="307">
        <v>45342</v>
      </c>
      <c r="G132" s="307">
        <v>45342</v>
      </c>
      <c r="H132" s="323">
        <v>45266</v>
      </c>
      <c r="I132" s="349">
        <v>45266</v>
      </c>
      <c r="J132" s="308" t="str">
        <f>IF(H132="-","NO ES TUPA",IF(Tabla5[[#This Row],[FECHA FIRMA]]&lt;=Tabla5[[#This Row],[FECHA DE PLAZO MAXIMO DE ATENCION]],"SI","NO"))</f>
        <v>NO</v>
      </c>
      <c r="K132" s="292">
        <v>22834</v>
      </c>
      <c r="L132" s="292" t="str">
        <f>IFERROR(VLOOKUP(K132,[1]Hoja1!$B$2:$F$14234,2,FALSE),"")</f>
        <v>MARU</v>
      </c>
      <c r="M132" s="292" t="str">
        <f>IFERROR(VLOOKUP(K132,[1]Hoja1!$B$2:$F$14234,3,FALSE),"")</f>
        <v>CO-22834-CM</v>
      </c>
      <c r="N132" s="292" t="str">
        <f>IFERROR(VLOOKUP(K132,[1]Hoja1!$B$2:$F$14234,4,FALSE),"")</f>
        <v>QUEZADA QUEZADA AUGUSTO CESAR</v>
      </c>
      <c r="O132" s="291" t="s">
        <v>24973</v>
      </c>
      <c r="P132" s="292" t="s">
        <v>14894</v>
      </c>
      <c r="Q132" s="292"/>
      <c r="R132" s="292"/>
      <c r="S132" s="292" t="s">
        <v>24211</v>
      </c>
      <c r="T132" s="359">
        <v>15</v>
      </c>
      <c r="U132" s="271" t="s">
        <v>342</v>
      </c>
      <c r="V132" s="292"/>
      <c r="W132" s="292"/>
      <c r="X132" s="271" t="s">
        <v>19419</v>
      </c>
      <c r="Y132" s="271" t="s">
        <v>24974</v>
      </c>
      <c r="Z132" s="271"/>
      <c r="AA132" s="271" t="s">
        <v>21489</v>
      </c>
      <c r="AB132" s="271"/>
      <c r="AC132" s="271"/>
      <c r="AD132" s="271"/>
      <c r="AE132" s="271"/>
      <c r="AF132" s="271"/>
      <c r="AG132" s="271"/>
      <c r="AH132" s="271"/>
      <c r="AI132" s="271"/>
      <c r="AJ132" s="271"/>
      <c r="AK132" s="271"/>
      <c r="AL132" s="271"/>
      <c r="AM132" s="271"/>
      <c r="AN132" s="271"/>
      <c r="AO132" s="271"/>
      <c r="AP132" s="304" t="s">
        <v>24975</v>
      </c>
      <c r="AQ132" s="281">
        <v>45342.803100081015</v>
      </c>
    </row>
    <row r="133" spans="1:43" ht="45" customHeight="1" x14ac:dyDescent="0.2">
      <c r="A133" s="292">
        <v>132</v>
      </c>
      <c r="B133" s="305" t="s">
        <v>24976</v>
      </c>
      <c r="C133" s="292" t="s">
        <v>24977</v>
      </c>
      <c r="D133" s="314">
        <v>45260</v>
      </c>
      <c r="E133" s="306" t="s">
        <v>11969</v>
      </c>
      <c r="F133" s="307">
        <v>45342</v>
      </c>
      <c r="G133" s="307">
        <v>45342</v>
      </c>
      <c r="H133" s="323">
        <v>45287</v>
      </c>
      <c r="I133" s="349">
        <v>45281</v>
      </c>
      <c r="J133" s="308" t="str">
        <f>IF(H133="-","NO ES TUPA",IF(Tabla5[[#This Row],[FECHA FIRMA]]&lt;=Tabla5[[#This Row],[FECHA DE PLAZO MAXIMO DE ATENCION]],"SI","NO"))</f>
        <v>NO</v>
      </c>
      <c r="K133" s="292">
        <v>2256</v>
      </c>
      <c r="L133" s="292" t="str">
        <f>IFERROR(VLOOKUP(K133,[1]Hoja1!$B$2:$F$14234,2,FALSE),"")</f>
        <v>NI? DEL MILAGRO</v>
      </c>
      <c r="M133" s="292" t="str">
        <f>IFERROR(VLOOKUP(K133,[1]Hoja1!$B$2:$F$14234,3,FALSE),"")</f>
        <v>PL-2256-CM</v>
      </c>
      <c r="N133" s="292" t="str">
        <f>IFERROR(VLOOKUP(K133,[1]Hoja1!$B$2:$F$14234,4,FALSE),"")</f>
        <v>FIESTAS FIESTAS JOSE SANTOS</v>
      </c>
      <c r="O133" s="291" t="s">
        <v>24978</v>
      </c>
      <c r="P133" s="292" t="s">
        <v>14894</v>
      </c>
      <c r="Q133" s="292"/>
      <c r="R133" s="292"/>
      <c r="S133" s="292"/>
      <c r="T133" s="359">
        <v>15</v>
      </c>
      <c r="U133" s="271" t="s">
        <v>342</v>
      </c>
      <c r="V133" s="292"/>
      <c r="W133" s="292"/>
      <c r="X133" s="271" t="s">
        <v>19419</v>
      </c>
      <c r="Y133" s="271" t="s">
        <v>24979</v>
      </c>
      <c r="Z133" s="271"/>
      <c r="AA133" s="271" t="s">
        <v>21489</v>
      </c>
      <c r="AB133" s="271"/>
      <c r="AC133" s="271"/>
      <c r="AD133" s="271"/>
      <c r="AE133" s="271"/>
      <c r="AF133" s="271"/>
      <c r="AG133" s="271"/>
      <c r="AH133" s="271"/>
      <c r="AI133" s="271"/>
      <c r="AJ133" s="271"/>
      <c r="AK133" s="271"/>
      <c r="AL133" s="271"/>
      <c r="AM133" s="271"/>
      <c r="AN133" s="271"/>
      <c r="AO133" s="271"/>
      <c r="AP133" s="304" t="s">
        <v>24980</v>
      </c>
      <c r="AQ133" s="281">
        <v>45342.802674849532</v>
      </c>
    </row>
    <row r="134" spans="1:43" ht="39.950000000000003" customHeight="1" x14ac:dyDescent="0.2">
      <c r="A134" s="292">
        <v>133</v>
      </c>
      <c r="B134" s="305" t="s">
        <v>24981</v>
      </c>
      <c r="C134" s="292" t="s">
        <v>24982</v>
      </c>
      <c r="D134" s="314">
        <v>45330</v>
      </c>
      <c r="E134" s="306" t="s">
        <v>11969</v>
      </c>
      <c r="F134" s="307">
        <v>45343</v>
      </c>
      <c r="G134" s="307">
        <v>45343</v>
      </c>
      <c r="H134" s="339">
        <v>45337</v>
      </c>
      <c r="I134" s="350">
        <v>45337</v>
      </c>
      <c r="J134" s="308" t="str">
        <f>IF(H134="-","NO ES TUPA",IF(Tabla5[[#This Row],[FECHA FIRMA]]&lt;=Tabla5[[#This Row],[FECHA DE PLAZO MAXIMO DE ATENCION]],"SI","NO"))</f>
        <v>NO</v>
      </c>
      <c r="K134" s="292"/>
      <c r="L134" s="292" t="s">
        <v>24983</v>
      </c>
      <c r="M134" s="292" t="s">
        <v>24984</v>
      </c>
      <c r="N134" s="292" t="s">
        <v>24985</v>
      </c>
      <c r="O134" s="291" t="s">
        <v>24986</v>
      </c>
      <c r="P134" s="292" t="s">
        <v>14894</v>
      </c>
      <c r="Q134" s="292" t="s">
        <v>23</v>
      </c>
      <c r="R134" s="292" t="s">
        <v>21541</v>
      </c>
      <c r="S134" s="292" t="s">
        <v>21542</v>
      </c>
      <c r="T134" s="359">
        <v>5</v>
      </c>
      <c r="U134" s="271" t="s">
        <v>19118</v>
      </c>
      <c r="V134" s="292"/>
      <c r="W134" s="292"/>
      <c r="X134" s="271"/>
      <c r="Y134" s="271" t="s">
        <v>24987</v>
      </c>
      <c r="Z134" s="271"/>
      <c r="AA134" s="271" t="s">
        <v>21489</v>
      </c>
      <c r="AB134" s="271" t="s">
        <v>21489</v>
      </c>
      <c r="AC134" s="271"/>
      <c r="AD134" s="271"/>
      <c r="AE134" s="271"/>
      <c r="AF134" s="271"/>
      <c r="AG134" s="271"/>
      <c r="AH134" s="271"/>
      <c r="AI134" s="271"/>
      <c r="AJ134" s="271"/>
      <c r="AK134" s="271"/>
      <c r="AL134" s="271"/>
      <c r="AM134" s="271"/>
      <c r="AN134" s="271"/>
      <c r="AO134" s="271"/>
      <c r="AP134" s="304" t="s">
        <v>24988</v>
      </c>
      <c r="AQ134" s="281">
        <v>45343.784776886569</v>
      </c>
    </row>
    <row r="135" spans="1:43" ht="39.950000000000003" customHeight="1" x14ac:dyDescent="0.2">
      <c r="A135" s="292">
        <v>134</v>
      </c>
      <c r="B135" s="305" t="s">
        <v>24989</v>
      </c>
      <c r="C135" s="292" t="s">
        <v>24990</v>
      </c>
      <c r="D135" s="314">
        <v>45187</v>
      </c>
      <c r="E135" s="306" t="s">
        <v>11969</v>
      </c>
      <c r="F135" s="307">
        <v>45343</v>
      </c>
      <c r="G135" s="307">
        <v>45343</v>
      </c>
      <c r="H135" s="338"/>
      <c r="I135" s="368">
        <v>45215</v>
      </c>
      <c r="J135" s="294" t="str">
        <f>IF(H135="-","NO ES TUPA",IF(Tabla5[[#This Row],[FECHA FIRMA]]&lt;=Tabla5[[#This Row],[FECHA DE PLAZO MAXIMO DE ATENCION]],"SI","NO"))</f>
        <v>NO</v>
      </c>
      <c r="K135" s="292"/>
      <c r="L135" s="292" t="str">
        <f>IFERROR(VLOOKUP(K135,[1]Hoja1!$B$2:$F$14234,2,FALSE),"")</f>
        <v/>
      </c>
      <c r="M135" s="292" t="str">
        <f>IFERROR(VLOOKUP(K135,[1]Hoja1!$B$2:$F$14234,3,FALSE),"")</f>
        <v/>
      </c>
      <c r="N135" s="292" t="str">
        <f>IFERROR(VLOOKUP(K135,[1]Hoja1!$B$2:$F$14234,4,FALSE),"")</f>
        <v/>
      </c>
      <c r="O135" s="291" t="s">
        <v>24991</v>
      </c>
      <c r="P135" s="292" t="s">
        <v>14894</v>
      </c>
      <c r="Q135" s="292"/>
      <c r="R135" s="292"/>
      <c r="S135" s="292"/>
      <c r="T135" s="359">
        <v>20</v>
      </c>
      <c r="U135" s="271" t="s">
        <v>24195</v>
      </c>
      <c r="V135" s="271" t="s">
        <v>24665</v>
      </c>
      <c r="W135" s="292"/>
      <c r="X135" s="271" t="s">
        <v>21928</v>
      </c>
      <c r="Y135" s="271" t="s">
        <v>24992</v>
      </c>
      <c r="Z135" s="271"/>
      <c r="AA135" s="271"/>
      <c r="AB135" s="271"/>
      <c r="AC135" s="271"/>
      <c r="AD135" s="271"/>
      <c r="AE135" s="271"/>
      <c r="AF135" s="271"/>
      <c r="AG135" s="271"/>
      <c r="AH135" s="271"/>
      <c r="AI135" s="271"/>
      <c r="AJ135" s="271"/>
      <c r="AK135" s="271"/>
      <c r="AL135" s="271"/>
      <c r="AM135" s="271"/>
      <c r="AN135" s="271"/>
      <c r="AO135" s="271"/>
      <c r="AP135" s="304" t="s">
        <v>24993</v>
      </c>
      <c r="AQ135" s="281">
        <v>45343.784185219905</v>
      </c>
    </row>
    <row r="136" spans="1:43" ht="39.950000000000003" customHeight="1" x14ac:dyDescent="0.2">
      <c r="A136" s="292">
        <v>135</v>
      </c>
      <c r="B136" s="305" t="s">
        <v>24994</v>
      </c>
      <c r="C136" s="292" t="s">
        <v>24995</v>
      </c>
      <c r="D136" s="314">
        <v>45303</v>
      </c>
      <c r="E136" s="306" t="s">
        <v>11969</v>
      </c>
      <c r="F136" s="307">
        <v>45343</v>
      </c>
      <c r="G136" s="307">
        <v>45343</v>
      </c>
      <c r="H136" s="323">
        <v>45331</v>
      </c>
      <c r="I136" s="349">
        <v>45324</v>
      </c>
      <c r="J136" s="294" t="str">
        <f>IF(H136="-","NO ES TUPA",IF(Tabla5[[#This Row],[FECHA FIRMA]]&lt;=Tabla5[[#This Row],[FECHA DE PLAZO MAXIMO DE ATENCION]],"SI","NO"))</f>
        <v>NO</v>
      </c>
      <c r="K136" s="292">
        <v>22595</v>
      </c>
      <c r="L136" s="292" t="str">
        <f>IFERROR(VLOOKUP(K136,[1]Hoja1!$B$2:$F$14234,2,FALSE),"")</f>
        <v>ROSA MARIA</v>
      </c>
      <c r="M136" s="292" t="str">
        <f>IFERROR(VLOOKUP(K136,[1]Hoja1!$B$2:$F$14234,3,FALSE),"")</f>
        <v>PL-22595-PM</v>
      </c>
      <c r="N136" s="292" t="str">
        <f>IFERROR(VLOOKUP(K136,[1]Hoja1!$B$2:$F$14234,4,FALSE),"")</f>
        <v>GRUPO EMPRESARIAL PESQUERO SANTISTEBAN S.A.C.</v>
      </c>
      <c r="O136" s="291" t="s">
        <v>24996</v>
      </c>
      <c r="P136" s="292" t="s">
        <v>14894</v>
      </c>
      <c r="Q136" s="292"/>
      <c r="R136" s="292"/>
      <c r="S136" s="292"/>
      <c r="T136" s="359">
        <v>15</v>
      </c>
      <c r="U136" s="271" t="s">
        <v>24198</v>
      </c>
      <c r="V136" s="292"/>
      <c r="W136" s="292"/>
      <c r="X136" s="271" t="s">
        <v>19419</v>
      </c>
      <c r="Y136" s="271" t="s">
        <v>24997</v>
      </c>
      <c r="Z136" s="271"/>
      <c r="AA136" s="271" t="s">
        <v>21489</v>
      </c>
      <c r="AB136" s="271"/>
      <c r="AC136" s="271"/>
      <c r="AD136" s="271"/>
      <c r="AE136" s="271"/>
      <c r="AF136" s="271"/>
      <c r="AG136" s="271"/>
      <c r="AH136" s="271"/>
      <c r="AI136" s="271"/>
      <c r="AJ136" s="271"/>
      <c r="AK136" s="271"/>
      <c r="AL136" s="271"/>
      <c r="AM136" s="271"/>
      <c r="AN136" s="271"/>
      <c r="AO136" s="271"/>
      <c r="AP136" s="304" t="s">
        <v>24998</v>
      </c>
      <c r="AQ136" s="281">
        <v>45343.783299340277</v>
      </c>
    </row>
    <row r="137" spans="1:43" ht="45" customHeight="1" x14ac:dyDescent="0.2">
      <c r="A137" s="292">
        <v>136</v>
      </c>
      <c r="B137" s="305" t="s">
        <v>24999</v>
      </c>
      <c r="C137" s="292" t="s">
        <v>25000</v>
      </c>
      <c r="D137" s="314">
        <v>45258</v>
      </c>
      <c r="E137" s="306" t="s">
        <v>11969</v>
      </c>
      <c r="F137" s="307" t="s">
        <v>25001</v>
      </c>
      <c r="G137" s="307" t="s">
        <v>25001</v>
      </c>
      <c r="H137" s="338"/>
      <c r="I137" s="368">
        <v>45286</v>
      </c>
      <c r="J137" s="308" t="str">
        <f>IF(H137="-","NO ES TUPA",IF(Tabla5[[#This Row],[FECHA FIRMA]]&lt;=Tabla5[[#This Row],[FECHA DE PLAZO MAXIMO DE ATENCION]],"SI","NO"))</f>
        <v>NO</v>
      </c>
      <c r="K137" s="292"/>
      <c r="L137" s="292" t="str">
        <f>IFERROR(VLOOKUP(K137,[1]Hoja1!$B$2:$F$14234,2,FALSE),"")</f>
        <v/>
      </c>
      <c r="M137" s="292" t="str">
        <f>IFERROR(VLOOKUP(K137,[1]Hoja1!$B$2:$F$14234,3,FALSE),"")</f>
        <v/>
      </c>
      <c r="N137" s="292" t="str">
        <f>IFERROR(VLOOKUP(K137,[1]Hoja1!$B$2:$F$14234,4,FALSE),"")</f>
        <v/>
      </c>
      <c r="O137" s="291" t="s">
        <v>25002</v>
      </c>
      <c r="P137" s="292" t="s">
        <v>14894</v>
      </c>
      <c r="Q137" s="292"/>
      <c r="R137" s="292"/>
      <c r="S137" s="292"/>
      <c r="T137" s="359">
        <v>20</v>
      </c>
      <c r="U137" s="271" t="s">
        <v>24195</v>
      </c>
      <c r="V137" s="292" t="s">
        <v>24799</v>
      </c>
      <c r="W137" s="292"/>
      <c r="X137" s="271"/>
      <c r="Y137" s="271" t="s">
        <v>25003</v>
      </c>
      <c r="Z137" s="271"/>
      <c r="AA137" s="271"/>
      <c r="AB137" s="271"/>
      <c r="AC137" s="271"/>
      <c r="AD137" s="271"/>
      <c r="AE137" s="271"/>
      <c r="AF137" s="271"/>
      <c r="AG137" s="271"/>
      <c r="AH137" s="271"/>
      <c r="AI137" s="271"/>
      <c r="AJ137" s="271"/>
      <c r="AK137" s="271"/>
      <c r="AL137" s="271"/>
      <c r="AM137" s="271"/>
      <c r="AN137" s="271"/>
      <c r="AO137" s="271"/>
      <c r="AP137" s="304" t="s">
        <v>25004</v>
      </c>
      <c r="AQ137" s="281">
        <v>45344.84232491898</v>
      </c>
    </row>
    <row r="138" spans="1:43" ht="45" customHeight="1" x14ac:dyDescent="0.2">
      <c r="A138" s="292">
        <v>137</v>
      </c>
      <c r="B138" s="305" t="s">
        <v>25005</v>
      </c>
      <c r="C138" s="292" t="s">
        <v>25006</v>
      </c>
      <c r="D138" s="314">
        <v>45343</v>
      </c>
      <c r="E138" s="306" t="s">
        <v>11969</v>
      </c>
      <c r="F138" s="307" t="s">
        <v>25007</v>
      </c>
      <c r="G138" s="307" t="s">
        <v>25007</v>
      </c>
      <c r="H138" s="313" t="s">
        <v>20</v>
      </c>
      <c r="I138" s="348" t="s">
        <v>25205</v>
      </c>
      <c r="J138" s="308" t="str">
        <f>IF(H138="-","NO ES TUPA",IF(Tabla5[[#This Row],[FECHA FIRMA]]&lt;=Tabla5[[#This Row],[FECHA DE PLAZO MAXIMO DE ATENCION]],"SI","NO"))</f>
        <v>NO ES TUPA</v>
      </c>
      <c r="K138" s="292"/>
      <c r="L138" s="292" t="s">
        <v>25008</v>
      </c>
      <c r="M138" s="292" t="s">
        <v>25009</v>
      </c>
      <c r="N138" s="292" t="s">
        <v>25010</v>
      </c>
      <c r="O138" s="291" t="s">
        <v>25011</v>
      </c>
      <c r="P138" s="292" t="s">
        <v>14894</v>
      </c>
      <c r="Q138" s="292" t="s">
        <v>23</v>
      </c>
      <c r="R138" s="292" t="s">
        <v>21541</v>
      </c>
      <c r="S138" s="292" t="s">
        <v>21542</v>
      </c>
      <c r="T138" s="359"/>
      <c r="U138" s="271" t="s">
        <v>24197</v>
      </c>
      <c r="V138" s="292"/>
      <c r="W138" s="292"/>
      <c r="X138" s="271"/>
      <c r="Y138" s="271" t="s">
        <v>25012</v>
      </c>
      <c r="Z138" s="271"/>
      <c r="AA138" s="271" t="s">
        <v>21489</v>
      </c>
      <c r="AB138" s="271" t="s">
        <v>21489</v>
      </c>
      <c r="AC138" s="271"/>
      <c r="AD138" s="271"/>
      <c r="AE138" s="271"/>
      <c r="AF138" s="271"/>
      <c r="AG138" s="271"/>
      <c r="AH138" s="271"/>
      <c r="AI138" s="271"/>
      <c r="AJ138" s="271"/>
      <c r="AK138" s="271"/>
      <c r="AL138" s="271"/>
      <c r="AM138" s="271"/>
      <c r="AN138" s="271"/>
      <c r="AO138" s="271"/>
      <c r="AP138" s="304" t="s">
        <v>25013</v>
      </c>
      <c r="AQ138" s="281">
        <v>45345.874580520831</v>
      </c>
    </row>
    <row r="139" spans="1:43" ht="45" customHeight="1" x14ac:dyDescent="0.2">
      <c r="A139" s="292">
        <v>138</v>
      </c>
      <c r="B139" s="305" t="s">
        <v>25014</v>
      </c>
      <c r="C139" s="292" t="s">
        <v>25015</v>
      </c>
      <c r="D139" s="314">
        <v>45180</v>
      </c>
      <c r="E139" s="306" t="s">
        <v>11969</v>
      </c>
      <c r="F139" s="307" t="s">
        <v>25007</v>
      </c>
      <c r="G139" s="307" t="s">
        <v>25007</v>
      </c>
      <c r="H139" s="338"/>
      <c r="I139" s="368">
        <v>45201</v>
      </c>
      <c r="J139" s="308" t="str">
        <f>IF(H139="-","NO ES TUPA",IF(Tabla5[[#This Row],[FECHA FIRMA]]&lt;=Tabla5[[#This Row],[FECHA DE PLAZO MAXIMO DE ATENCION]],"SI","NO"))</f>
        <v>NO</v>
      </c>
      <c r="K139" s="292"/>
      <c r="L139" s="292" t="str">
        <f>IFERROR(VLOOKUP(K139,[1]Hoja1!$B$2:$F$14234,2,FALSE),"")</f>
        <v/>
      </c>
      <c r="M139" s="292" t="str">
        <f>IFERROR(VLOOKUP(K139,[1]Hoja1!$B$2:$F$14234,3,FALSE),"")</f>
        <v/>
      </c>
      <c r="N139" s="292" t="str">
        <f>IFERROR(VLOOKUP(K139,[1]Hoja1!$B$2:$F$14234,4,FALSE),"")</f>
        <v/>
      </c>
      <c r="O139" s="291" t="s">
        <v>25016</v>
      </c>
      <c r="P139" s="292" t="s">
        <v>14894</v>
      </c>
      <c r="Q139" s="292"/>
      <c r="R139" s="292"/>
      <c r="S139" s="292"/>
      <c r="T139" s="361">
        <v>15</v>
      </c>
      <c r="U139" s="271" t="s">
        <v>24296</v>
      </c>
      <c r="V139" s="292"/>
      <c r="W139" s="292"/>
      <c r="X139" s="271"/>
      <c r="Y139" s="271" t="s">
        <v>25017</v>
      </c>
      <c r="Z139" s="271"/>
      <c r="AA139" s="271"/>
      <c r="AB139" s="271" t="s">
        <v>21489</v>
      </c>
      <c r="AC139" s="271"/>
      <c r="AD139" s="271"/>
      <c r="AE139" s="271"/>
      <c r="AF139" s="271"/>
      <c r="AG139" s="271"/>
      <c r="AH139" s="271"/>
      <c r="AI139" s="271"/>
      <c r="AJ139" s="271"/>
      <c r="AK139" s="271"/>
      <c r="AL139" s="271"/>
      <c r="AM139" s="271"/>
      <c r="AN139" s="271"/>
      <c r="AO139" s="271"/>
      <c r="AP139" s="304" t="s">
        <v>25018</v>
      </c>
      <c r="AQ139" s="281">
        <v>45345.869901736107</v>
      </c>
    </row>
    <row r="140" spans="1:43" ht="45" customHeight="1" x14ac:dyDescent="0.2">
      <c r="A140" s="292">
        <v>139</v>
      </c>
      <c r="B140" s="305" t="s">
        <v>25019</v>
      </c>
      <c r="C140" s="292" t="s">
        <v>25020</v>
      </c>
      <c r="D140" s="314">
        <v>45180</v>
      </c>
      <c r="E140" s="306" t="s">
        <v>11969</v>
      </c>
      <c r="F140" s="307" t="s">
        <v>25007</v>
      </c>
      <c r="G140" s="307" t="s">
        <v>25007</v>
      </c>
      <c r="H140" s="323">
        <v>45201</v>
      </c>
      <c r="I140" s="349">
        <v>45201</v>
      </c>
      <c r="J140" s="308" t="str">
        <f>IF(H140="-","NO ES TUPA",IF(Tabla5[[#This Row],[FECHA FIRMA]]&lt;=Tabla5[[#This Row],[FECHA DE PLAZO MAXIMO DE ATENCION]],"SI","NO"))</f>
        <v>NO</v>
      </c>
      <c r="K140" s="292"/>
      <c r="L140" s="292" t="str">
        <f>IFERROR(VLOOKUP(K140,[1]Hoja1!$B$2:$F$14234,2,FALSE),"")</f>
        <v/>
      </c>
      <c r="M140" s="292" t="str">
        <f>IFERROR(VLOOKUP(K140,[1]Hoja1!$B$2:$F$14234,3,FALSE),"")</f>
        <v/>
      </c>
      <c r="N140" s="292" t="str">
        <f>IFERROR(VLOOKUP(K140,[1]Hoja1!$B$2:$F$14234,4,FALSE),"")</f>
        <v/>
      </c>
      <c r="O140" s="291" t="s">
        <v>25021</v>
      </c>
      <c r="P140" s="292" t="s">
        <v>14894</v>
      </c>
      <c r="Q140" s="292"/>
      <c r="R140" s="292"/>
      <c r="S140" s="292"/>
      <c r="T140" s="361">
        <v>15</v>
      </c>
      <c r="U140" s="271" t="s">
        <v>24296</v>
      </c>
      <c r="V140" s="292"/>
      <c r="W140" s="292"/>
      <c r="X140" s="271" t="s">
        <v>19419</v>
      </c>
      <c r="Y140" s="271" t="s">
        <v>25022</v>
      </c>
      <c r="Z140" s="271"/>
      <c r="AA140" s="271"/>
      <c r="AB140" s="271" t="s">
        <v>21489</v>
      </c>
      <c r="AC140" s="271"/>
      <c r="AD140" s="271"/>
      <c r="AE140" s="271"/>
      <c r="AF140" s="271"/>
      <c r="AG140" s="271"/>
      <c r="AH140" s="271"/>
      <c r="AI140" s="271"/>
      <c r="AJ140" s="271"/>
      <c r="AK140" s="271"/>
      <c r="AL140" s="271"/>
      <c r="AM140" s="271"/>
      <c r="AN140" s="271"/>
      <c r="AO140" s="271"/>
      <c r="AP140" s="304" t="s">
        <v>25023</v>
      </c>
      <c r="AQ140" s="281">
        <v>45345.869472256942</v>
      </c>
    </row>
    <row r="141" spans="1:43" ht="45" customHeight="1" x14ac:dyDescent="0.2">
      <c r="A141" s="292">
        <v>140</v>
      </c>
      <c r="B141" s="305" t="s">
        <v>25024</v>
      </c>
      <c r="C141" s="292" t="s">
        <v>25025</v>
      </c>
      <c r="D141" s="314">
        <v>45260</v>
      </c>
      <c r="E141" s="306" t="s">
        <v>11969</v>
      </c>
      <c r="F141" s="307" t="s">
        <v>25007</v>
      </c>
      <c r="G141" s="307" t="s">
        <v>25007</v>
      </c>
      <c r="H141" s="338"/>
      <c r="I141" s="368">
        <v>45281</v>
      </c>
      <c r="J141" s="308" t="str">
        <f>IF(H141="-","NO ES TUPA",IF(Tabla5[[#This Row],[FECHA FIRMA]]&lt;=Tabla5[[#This Row],[FECHA DE PLAZO MAXIMO DE ATENCION]],"SI","NO"))</f>
        <v>NO</v>
      </c>
      <c r="K141" s="292"/>
      <c r="L141" s="292" t="str">
        <f>IFERROR(VLOOKUP(K141,[1]Hoja1!$B$2:$F$14234,2,FALSE),"")</f>
        <v/>
      </c>
      <c r="M141" s="292" t="str">
        <f>IFERROR(VLOOKUP(K141,[1]Hoja1!$B$2:$F$14234,3,FALSE),"")</f>
        <v/>
      </c>
      <c r="N141" s="292" t="str">
        <f>IFERROR(VLOOKUP(K141,[1]Hoja1!$B$2:$F$14234,4,FALSE),"")</f>
        <v/>
      </c>
      <c r="O141" s="291" t="s">
        <v>25026</v>
      </c>
      <c r="P141" s="292" t="s">
        <v>14894</v>
      </c>
      <c r="Q141" s="292"/>
      <c r="R141" s="292"/>
      <c r="S141" s="292"/>
      <c r="T141" s="361">
        <v>15</v>
      </c>
      <c r="U141" s="271" t="s">
        <v>24296</v>
      </c>
      <c r="V141" s="292"/>
      <c r="W141" s="292"/>
      <c r="X141" s="271" t="s">
        <v>21537</v>
      </c>
      <c r="Y141" s="271" t="s">
        <v>25027</v>
      </c>
      <c r="Z141" s="271"/>
      <c r="AA141" s="271"/>
      <c r="AB141" s="271" t="s">
        <v>21489</v>
      </c>
      <c r="AC141" s="271"/>
      <c r="AD141" s="271"/>
      <c r="AE141" s="271"/>
      <c r="AF141" s="271"/>
      <c r="AG141" s="271"/>
      <c r="AH141" s="271"/>
      <c r="AI141" s="271"/>
      <c r="AJ141" s="271"/>
      <c r="AK141" s="271"/>
      <c r="AL141" s="271"/>
      <c r="AM141" s="271"/>
      <c r="AN141" s="271"/>
      <c r="AO141" s="271"/>
      <c r="AP141" s="304" t="s">
        <v>25028</v>
      </c>
      <c r="AQ141" s="281">
        <v>45345.86844528935</v>
      </c>
    </row>
    <row r="142" spans="1:43" ht="45" customHeight="1" x14ac:dyDescent="0.2">
      <c r="A142" s="292">
        <v>141</v>
      </c>
      <c r="B142" s="305" t="s">
        <v>25029</v>
      </c>
      <c r="C142" s="292" t="s">
        <v>25030</v>
      </c>
      <c r="D142" s="314">
        <v>45238</v>
      </c>
      <c r="E142" s="306" t="s">
        <v>11969</v>
      </c>
      <c r="F142" s="307" t="s">
        <v>25007</v>
      </c>
      <c r="G142" s="307" t="s">
        <v>25007</v>
      </c>
      <c r="H142" s="338" t="s">
        <v>20</v>
      </c>
      <c r="I142" s="354" t="s">
        <v>25205</v>
      </c>
      <c r="J142" s="316" t="str">
        <f>IF(H142="-","NO ES TUPA",IF(Tabla5[[#This Row],[FECHA FIRMA]]&lt;=Tabla5[[#This Row],[FECHA DE PLAZO MAXIMO DE ATENCION]],"SI","NO"))</f>
        <v>NO ES TUPA</v>
      </c>
      <c r="K142" s="292">
        <v>54871</v>
      </c>
      <c r="L142" s="292" t="str">
        <f>IFERROR(VLOOKUP(K142,[1]Hoja1!$B$2:$F$14234,2,FALSE),"")</f>
        <v>SIEMPRE MI HERNANCITO II</v>
      </c>
      <c r="M142" s="292" t="str">
        <f>IFERROR(VLOOKUP(K142,[1]Hoja1!$B$2:$F$14234,3,FALSE),"")</f>
        <v>PT-54871-PM</v>
      </c>
      <c r="N142" s="292" t="str">
        <f>IFERROR(VLOOKUP(K142,[1]Hoja1!$B$2:$F$14234,4,FALSE),"")</f>
        <v>PANTA DE PERICHE JULIA ;PANTA PANTA JOSE ANDRES ;PANTA PERICHE MARIA CANDIDA ;PERICHE ECA PEDRO CELESTINO</v>
      </c>
      <c r="O142" s="291" t="s">
        <v>25031</v>
      </c>
      <c r="P142" s="292" t="s">
        <v>14894</v>
      </c>
      <c r="Q142" s="292"/>
      <c r="R142" s="292"/>
      <c r="S142" s="292"/>
      <c r="T142" s="359"/>
      <c r="U142" s="271" t="s">
        <v>179</v>
      </c>
      <c r="V142" s="292"/>
      <c r="W142" s="292"/>
      <c r="X142" s="292" t="s">
        <v>21928</v>
      </c>
      <c r="Y142" s="271" t="s">
        <v>25032</v>
      </c>
      <c r="Z142" s="271"/>
      <c r="AA142" s="271" t="s">
        <v>21489</v>
      </c>
      <c r="AB142" s="271"/>
      <c r="AC142" s="271"/>
      <c r="AD142" s="271"/>
      <c r="AE142" s="271"/>
      <c r="AF142" s="271"/>
      <c r="AG142" s="271"/>
      <c r="AH142" s="271"/>
      <c r="AI142" s="271"/>
      <c r="AJ142" s="271"/>
      <c r="AK142" s="271"/>
      <c r="AL142" s="271"/>
      <c r="AM142" s="271"/>
      <c r="AN142" s="271"/>
      <c r="AO142" s="271"/>
      <c r="AP142" s="304" t="s">
        <v>25033</v>
      </c>
      <c r="AQ142" s="281">
        <v>45345.865366550926</v>
      </c>
    </row>
    <row r="143" spans="1:43" ht="45" customHeight="1" x14ac:dyDescent="0.2">
      <c r="A143" s="292">
        <v>142</v>
      </c>
      <c r="B143" s="305" t="s">
        <v>25034</v>
      </c>
      <c r="C143" s="292" t="s">
        <v>25035</v>
      </c>
      <c r="D143" s="314">
        <v>45272</v>
      </c>
      <c r="E143" s="306" t="s">
        <v>11969</v>
      </c>
      <c r="F143" s="307" t="s">
        <v>25007</v>
      </c>
      <c r="G143" s="307" t="s">
        <v>25007</v>
      </c>
      <c r="H143" s="313" t="s">
        <v>20</v>
      </c>
      <c r="I143" s="348" t="s">
        <v>25205</v>
      </c>
      <c r="J143" s="308" t="str">
        <f>IF(H143="-","NO ES TUPA",IF(Tabla5[[#This Row],[FECHA FIRMA]]&lt;=Tabla5[[#This Row],[FECHA DE PLAZO MAXIMO DE ATENCION]],"SI","NO"))</f>
        <v>NO ES TUPA</v>
      </c>
      <c r="K143" s="292"/>
      <c r="L143" s="292" t="str">
        <f>IFERROR(VLOOKUP(K143,[1]Hoja1!$B$2:$F$14234,2,FALSE),"")</f>
        <v/>
      </c>
      <c r="M143" s="292" t="str">
        <f>IFERROR(VLOOKUP(K143,[1]Hoja1!$B$2:$F$14234,3,FALSE),"")</f>
        <v/>
      </c>
      <c r="N143" s="292" t="str">
        <f>IFERROR(VLOOKUP(K143,[1]Hoja1!$B$2:$F$14234,4,FALSE),"")</f>
        <v/>
      </c>
      <c r="O143" s="291" t="s">
        <v>25036</v>
      </c>
      <c r="P143" s="292" t="s">
        <v>14894</v>
      </c>
      <c r="Q143" s="292"/>
      <c r="R143" s="292"/>
      <c r="S143" s="292"/>
      <c r="T143" s="359"/>
      <c r="U143" s="271" t="s">
        <v>179</v>
      </c>
      <c r="V143" s="271" t="s">
        <v>21618</v>
      </c>
      <c r="W143" s="292"/>
      <c r="X143" s="292"/>
      <c r="Y143" s="271" t="s">
        <v>25037</v>
      </c>
      <c r="Z143" s="271"/>
      <c r="AA143" s="271"/>
      <c r="AB143" s="271" t="s">
        <v>21489</v>
      </c>
      <c r="AC143" s="271"/>
      <c r="AD143" s="271"/>
      <c r="AE143" s="271"/>
      <c r="AF143" s="271"/>
      <c r="AG143" s="271"/>
      <c r="AH143" s="271"/>
      <c r="AI143" s="271"/>
      <c r="AJ143" s="271"/>
      <c r="AK143" s="271"/>
      <c r="AL143" s="271"/>
      <c r="AM143" s="271"/>
      <c r="AN143" s="271"/>
      <c r="AO143" s="271"/>
      <c r="AP143" s="304" t="s">
        <v>25038</v>
      </c>
      <c r="AQ143" s="281">
        <v>45345.801733217588</v>
      </c>
    </row>
    <row r="144" spans="1:43" ht="39.950000000000003" customHeight="1" x14ac:dyDescent="0.2">
      <c r="A144" s="292">
        <v>143</v>
      </c>
      <c r="B144" s="305" t="s">
        <v>25039</v>
      </c>
      <c r="C144" s="309" t="s">
        <v>25040</v>
      </c>
      <c r="D144" s="314">
        <v>45294</v>
      </c>
      <c r="E144" s="306" t="s">
        <v>11969</v>
      </c>
      <c r="F144" s="307">
        <v>45349</v>
      </c>
      <c r="G144" s="307">
        <v>45350</v>
      </c>
      <c r="H144" s="339">
        <v>45301</v>
      </c>
      <c r="I144" s="350">
        <v>45301</v>
      </c>
      <c r="J144" s="308" t="str">
        <f>IF(H144="-","NO ES TUPA",IF(Tabla5[[#This Row],[FECHA FIRMA]]&lt;=Tabla5[[#This Row],[FECHA DE PLAZO MAXIMO DE ATENCION]],"SI","NO"))</f>
        <v>NO</v>
      </c>
      <c r="K144" s="292"/>
      <c r="L144" s="292" t="s">
        <v>25041</v>
      </c>
      <c r="M144" s="292" t="s">
        <v>25042</v>
      </c>
      <c r="N144" s="282" t="s">
        <v>3604</v>
      </c>
      <c r="O144" s="291" t="s">
        <v>25043</v>
      </c>
      <c r="P144" s="292" t="s">
        <v>14894</v>
      </c>
      <c r="Q144" s="292" t="s">
        <v>23</v>
      </c>
      <c r="R144" s="292" t="s">
        <v>21541</v>
      </c>
      <c r="S144" s="292" t="s">
        <v>21542</v>
      </c>
      <c r="T144" s="359">
        <v>5</v>
      </c>
      <c r="U144" s="271" t="s">
        <v>19118</v>
      </c>
      <c r="V144" s="292"/>
      <c r="W144" s="292"/>
      <c r="X144" s="292"/>
      <c r="Y144" s="271" t="s">
        <v>25044</v>
      </c>
      <c r="Z144" s="271"/>
      <c r="AA144" s="271" t="s">
        <v>21489</v>
      </c>
      <c r="AB144" s="271" t="s">
        <v>21489</v>
      </c>
      <c r="AC144" s="271"/>
      <c r="AD144" s="271"/>
      <c r="AE144" s="271"/>
      <c r="AF144" s="271"/>
      <c r="AG144" s="271"/>
      <c r="AH144" s="271"/>
      <c r="AI144" s="271"/>
      <c r="AJ144" s="271"/>
      <c r="AK144" s="271"/>
      <c r="AL144" s="271"/>
      <c r="AM144" s="271"/>
      <c r="AN144" s="271"/>
      <c r="AO144" s="271"/>
      <c r="AP144" s="304" t="s">
        <v>25045</v>
      </c>
      <c r="AQ144" s="281">
        <v>45349</v>
      </c>
    </row>
    <row r="145" spans="1:43" ht="39.950000000000003" customHeight="1" x14ac:dyDescent="0.2">
      <c r="A145" s="292">
        <v>144</v>
      </c>
      <c r="B145" s="305" t="s">
        <v>25046</v>
      </c>
      <c r="C145" s="309" t="s">
        <v>25047</v>
      </c>
      <c r="D145" s="314">
        <v>45294</v>
      </c>
      <c r="E145" s="306" t="s">
        <v>11969</v>
      </c>
      <c r="F145" s="307">
        <v>45350</v>
      </c>
      <c r="G145" s="307">
        <v>45350</v>
      </c>
      <c r="H145" s="339">
        <v>45301</v>
      </c>
      <c r="I145" s="350">
        <v>45301</v>
      </c>
      <c r="J145" s="308" t="str">
        <f>IF(H145="-","NO ES TUPA",IF(Tabla5[[#This Row],[FECHA FIRMA]]&lt;=Tabla5[[#This Row],[FECHA DE PLAZO MAXIMO DE ATENCION]],"SI","NO"))</f>
        <v>NO</v>
      </c>
      <c r="K145" s="292"/>
      <c r="L145" s="292" t="s">
        <v>25048</v>
      </c>
      <c r="M145" s="292" t="s">
        <v>25049</v>
      </c>
      <c r="N145" s="282" t="s">
        <v>3604</v>
      </c>
      <c r="O145" s="291" t="s">
        <v>25050</v>
      </c>
      <c r="P145" s="292" t="s">
        <v>14894</v>
      </c>
      <c r="Q145" s="292" t="s">
        <v>23</v>
      </c>
      <c r="R145" s="292" t="s">
        <v>21541</v>
      </c>
      <c r="S145" s="292" t="s">
        <v>21542</v>
      </c>
      <c r="T145" s="359">
        <v>5</v>
      </c>
      <c r="U145" s="271" t="s">
        <v>19118</v>
      </c>
      <c r="V145" s="292"/>
      <c r="W145" s="292"/>
      <c r="X145" s="292"/>
      <c r="Y145" s="271" t="s">
        <v>25051</v>
      </c>
      <c r="Z145" s="271"/>
      <c r="AA145" s="271" t="s">
        <v>21489</v>
      </c>
      <c r="AB145" s="271" t="s">
        <v>21489</v>
      </c>
      <c r="AC145" s="271"/>
      <c r="AD145" s="271"/>
      <c r="AE145" s="271"/>
      <c r="AF145" s="271"/>
      <c r="AG145" s="271"/>
      <c r="AH145" s="271"/>
      <c r="AI145" s="271"/>
      <c r="AJ145" s="271"/>
      <c r="AK145" s="271"/>
      <c r="AL145" s="271"/>
      <c r="AM145" s="271"/>
      <c r="AN145" s="271"/>
      <c r="AO145" s="271"/>
      <c r="AP145" s="304" t="s">
        <v>25052</v>
      </c>
      <c r="AQ145" s="281">
        <v>45350</v>
      </c>
    </row>
    <row r="146" spans="1:43" ht="39.950000000000003" customHeight="1" x14ac:dyDescent="0.2">
      <c r="A146" s="292">
        <v>145</v>
      </c>
      <c r="B146" s="305" t="s">
        <v>25053</v>
      </c>
      <c r="C146" s="309" t="s">
        <v>25054</v>
      </c>
      <c r="D146" s="314">
        <v>45282</v>
      </c>
      <c r="E146" s="306" t="s">
        <v>11969</v>
      </c>
      <c r="F146" s="307">
        <v>45350</v>
      </c>
      <c r="G146" s="307">
        <v>45350</v>
      </c>
      <c r="H146" s="338"/>
      <c r="I146" s="368">
        <v>45303</v>
      </c>
      <c r="J146" s="308" t="str">
        <f>IF(H146="-","NO ES TUPA",IF(Tabla5[[#This Row],[FECHA FIRMA]]&lt;=Tabla5[[#This Row],[FECHA DE PLAZO MAXIMO DE ATENCION]],"SI","NO"))</f>
        <v>NO</v>
      </c>
      <c r="K146" s="292">
        <v>19842</v>
      </c>
      <c r="L146" s="292" t="str">
        <f>IFERROR(VLOOKUP(K146,[1]Hoja1!$B$2:$F$14234,2,FALSE),"")</f>
        <v>PALBER</v>
      </c>
      <c r="M146" s="292" t="str">
        <f>IFERROR(VLOOKUP(K146,[1]Hoja1!$B$2:$F$14234,3,FALSE),"")</f>
        <v>CE-19842-PM</v>
      </c>
      <c r="N146" s="292" t="str">
        <f>IFERROR(VLOOKUP(K146,[1]Hoja1!$B$2:$F$14234,4,FALSE),"")</f>
        <v>COPEMARY S.A.C.</v>
      </c>
      <c r="O146" s="291" t="s">
        <v>25055</v>
      </c>
      <c r="P146" s="292" t="s">
        <v>14894</v>
      </c>
      <c r="Q146" s="292"/>
      <c r="R146" s="292"/>
      <c r="S146" s="292"/>
      <c r="T146" s="359">
        <v>15</v>
      </c>
      <c r="U146" s="271" t="s">
        <v>342</v>
      </c>
      <c r="V146" s="292"/>
      <c r="W146" s="292"/>
      <c r="X146" s="292" t="s">
        <v>19419</v>
      </c>
      <c r="Y146" s="271" t="s">
        <v>25056</v>
      </c>
      <c r="Z146" s="271"/>
      <c r="AA146" s="271" t="s">
        <v>21489</v>
      </c>
      <c r="AB146" s="271"/>
      <c r="AC146" s="271"/>
      <c r="AD146" s="271"/>
      <c r="AE146" s="271"/>
      <c r="AF146" s="271"/>
      <c r="AG146" s="271"/>
      <c r="AH146" s="271"/>
      <c r="AI146" s="271"/>
      <c r="AJ146" s="271"/>
      <c r="AK146" s="271"/>
      <c r="AL146" s="271"/>
      <c r="AM146" s="271"/>
      <c r="AN146" s="271"/>
      <c r="AO146" s="271"/>
      <c r="AP146" s="304" t="s">
        <v>25057</v>
      </c>
      <c r="AQ146" s="281">
        <v>45350</v>
      </c>
    </row>
    <row r="147" spans="1:43" ht="39.950000000000003" customHeight="1" x14ac:dyDescent="0.2">
      <c r="A147" s="292">
        <v>146</v>
      </c>
      <c r="B147" s="305" t="s">
        <v>25058</v>
      </c>
      <c r="C147" s="309" t="s">
        <v>25059</v>
      </c>
      <c r="D147" s="314">
        <v>45287</v>
      </c>
      <c r="E147" s="306" t="s">
        <v>11969</v>
      </c>
      <c r="F147" s="307">
        <v>45350</v>
      </c>
      <c r="G147" s="307">
        <v>45350</v>
      </c>
      <c r="H147" s="338"/>
      <c r="I147" s="368">
        <v>45308</v>
      </c>
      <c r="J147" s="308" t="str">
        <f>IF(H147="-","NO ES TUPA",IF(Tabla5[[#This Row],[FECHA FIRMA]]&lt;=Tabla5[[#This Row],[FECHA DE PLAZO MAXIMO DE ATENCION]],"SI","NO"))</f>
        <v>NO</v>
      </c>
      <c r="K147" s="292">
        <v>2257</v>
      </c>
      <c r="L147" s="292" t="str">
        <f>IFERROR(VLOOKUP(K147,[1]Hoja1!$B$2:$F$14234,2,FALSE),"")</f>
        <v>MILAGROSA CRUZ DE CHALPON</v>
      </c>
      <c r="M147" s="292" t="str">
        <f>IFERROR(VLOOKUP(K147,[1]Hoja1!$B$2:$F$14234,3,FALSE),"")</f>
        <v>PL-2257-CM</v>
      </c>
      <c r="N147" s="292" t="str">
        <f>IFERROR(VLOOKUP(K147,[1]Hoja1!$B$2:$F$14234,4,FALSE),"")</f>
        <v>COMERCIALIZADORA PESQUERA S &amp; M S.A.C.</v>
      </c>
      <c r="O147" s="291" t="s">
        <v>25060</v>
      </c>
      <c r="P147" s="292" t="s">
        <v>14894</v>
      </c>
      <c r="Q147" s="292"/>
      <c r="R147" s="292"/>
      <c r="S147" s="292"/>
      <c r="T147" s="359">
        <v>15</v>
      </c>
      <c r="U147" s="271" t="s">
        <v>342</v>
      </c>
      <c r="V147" s="292"/>
      <c r="W147" s="292"/>
      <c r="X147" s="292" t="s">
        <v>19419</v>
      </c>
      <c r="Y147" s="271" t="s">
        <v>25061</v>
      </c>
      <c r="Z147" s="271"/>
      <c r="AA147" s="271" t="s">
        <v>21489</v>
      </c>
      <c r="AB147" s="271"/>
      <c r="AC147" s="271"/>
      <c r="AD147" s="271"/>
      <c r="AE147" s="271"/>
      <c r="AF147" s="271"/>
      <c r="AG147" s="271"/>
      <c r="AH147" s="271"/>
      <c r="AI147" s="271"/>
      <c r="AJ147" s="271"/>
      <c r="AK147" s="271"/>
      <c r="AL147" s="271"/>
      <c r="AM147" s="271"/>
      <c r="AN147" s="271"/>
      <c r="AO147" s="271"/>
      <c r="AP147" s="304" t="s">
        <v>25062</v>
      </c>
      <c r="AQ147" s="281">
        <v>45350</v>
      </c>
    </row>
    <row r="148" spans="1:43" ht="39.950000000000003" customHeight="1" x14ac:dyDescent="0.2">
      <c r="A148" s="292">
        <v>147</v>
      </c>
      <c r="B148" s="305" t="s">
        <v>25063</v>
      </c>
      <c r="C148" s="292" t="s">
        <v>25064</v>
      </c>
      <c r="D148" s="314">
        <v>45190</v>
      </c>
      <c r="E148" s="306" t="s">
        <v>11969</v>
      </c>
      <c r="F148" s="307">
        <v>45351</v>
      </c>
      <c r="G148" s="307">
        <v>45351</v>
      </c>
      <c r="H148" s="338"/>
      <c r="I148" s="368">
        <v>45211</v>
      </c>
      <c r="J148" s="294" t="str">
        <f>IF(H148="-","NO ES TUPA",IF(Tabla5[[#This Row],[FECHA FIRMA]]&lt;=Tabla5[[#This Row],[FECHA DE PLAZO MAXIMO DE ATENCION]],"SI","NO"))</f>
        <v>NO</v>
      </c>
      <c r="K148" s="271"/>
      <c r="L148" s="271" t="str">
        <f>IFERROR(VLOOKUP(K148,[1]Hoja1!$B$2:$F$14234,2,FALSE),"")</f>
        <v/>
      </c>
      <c r="M148" s="271" t="str">
        <f>IFERROR(VLOOKUP(K148,[1]Hoja1!$B$2:$F$14234,3,FALSE),"")</f>
        <v/>
      </c>
      <c r="N148" s="271" t="str">
        <f>IFERROR(VLOOKUP(K148,[1]Hoja1!$B$2:$F$14234,4,FALSE),"")</f>
        <v/>
      </c>
      <c r="O148" s="291" t="s">
        <v>25065</v>
      </c>
      <c r="P148" s="271" t="s">
        <v>14894</v>
      </c>
      <c r="Q148" s="271"/>
      <c r="R148" s="271"/>
      <c r="S148" s="271"/>
      <c r="T148" s="361">
        <v>15</v>
      </c>
      <c r="U148" s="271" t="s">
        <v>24296</v>
      </c>
      <c r="V148" s="271"/>
      <c r="W148" s="271"/>
      <c r="X148" s="271"/>
      <c r="Y148" s="271" t="s">
        <v>25066</v>
      </c>
      <c r="Z148" s="271"/>
      <c r="AA148" s="271"/>
      <c r="AB148" s="271" t="s">
        <v>21489</v>
      </c>
      <c r="AC148" s="271"/>
      <c r="AD148" s="271"/>
      <c r="AE148" s="271"/>
      <c r="AF148" s="271"/>
      <c r="AG148" s="271"/>
      <c r="AH148" s="271"/>
      <c r="AI148" s="271"/>
      <c r="AJ148" s="271"/>
      <c r="AK148" s="271"/>
      <c r="AL148" s="271"/>
      <c r="AM148" s="271"/>
      <c r="AN148" s="271"/>
      <c r="AO148" s="271"/>
      <c r="AP148" s="289" t="s">
        <v>25067</v>
      </c>
      <c r="AQ148" s="281">
        <v>45351</v>
      </c>
    </row>
    <row r="149" spans="1:43" ht="39.950000000000003" customHeight="1" x14ac:dyDescent="0.2">
      <c r="A149" s="292">
        <v>148</v>
      </c>
      <c r="B149" s="305" t="s">
        <v>25068</v>
      </c>
      <c r="C149" s="292" t="s">
        <v>25069</v>
      </c>
      <c r="D149" s="314">
        <v>45197</v>
      </c>
      <c r="E149" s="306" t="s">
        <v>11969</v>
      </c>
      <c r="F149" s="307">
        <v>45351</v>
      </c>
      <c r="G149" s="307">
        <v>45351</v>
      </c>
      <c r="H149" s="341">
        <v>45219</v>
      </c>
      <c r="I149" s="355">
        <v>45218</v>
      </c>
      <c r="J149" s="294" t="str">
        <f>IF(H149="-","NO ES TUPA",IF(Tabla5[[#This Row],[FECHA FIRMA]]&lt;=Tabla5[[#This Row],[FECHA DE PLAZO MAXIMO DE ATENCION]],"SI","NO"))</f>
        <v>NO</v>
      </c>
      <c r="K149" s="271"/>
      <c r="L149" s="271" t="str">
        <f>IFERROR(VLOOKUP(K149,[1]Hoja1!$B$2:$F$14234,2,FALSE),"")</f>
        <v/>
      </c>
      <c r="M149" s="271" t="str">
        <f>IFERROR(VLOOKUP(K149,[1]Hoja1!$B$2:$F$14234,3,FALSE),"")</f>
        <v/>
      </c>
      <c r="N149" s="271" t="str">
        <f>IFERROR(VLOOKUP(K149,[1]Hoja1!$B$2:$F$14234,4,FALSE),"")</f>
        <v/>
      </c>
      <c r="O149" s="291" t="s">
        <v>25070</v>
      </c>
      <c r="P149" s="271" t="s">
        <v>14894</v>
      </c>
      <c r="Q149" s="271"/>
      <c r="R149" s="271"/>
      <c r="S149" s="271"/>
      <c r="T149" s="361">
        <v>15</v>
      </c>
      <c r="U149" s="271" t="s">
        <v>24296</v>
      </c>
      <c r="V149" s="271"/>
      <c r="W149" s="271"/>
      <c r="X149" s="271"/>
      <c r="Y149" s="271" t="s">
        <v>25071</v>
      </c>
      <c r="Z149" s="271"/>
      <c r="AA149" s="271"/>
      <c r="AB149" s="271" t="s">
        <v>21489</v>
      </c>
      <c r="AC149" s="271"/>
      <c r="AD149" s="271"/>
      <c r="AE149" s="271"/>
      <c r="AF149" s="271"/>
      <c r="AG149" s="271"/>
      <c r="AH149" s="271"/>
      <c r="AI149" s="271"/>
      <c r="AJ149" s="271"/>
      <c r="AK149" s="271"/>
      <c r="AL149" s="271"/>
      <c r="AM149" s="271"/>
      <c r="AN149" s="271"/>
      <c r="AO149" s="271"/>
      <c r="AP149" s="289" t="s">
        <v>25072</v>
      </c>
      <c r="AQ149" s="281">
        <v>45351</v>
      </c>
    </row>
    <row r="150" spans="1:43" ht="39.950000000000003" customHeight="1" x14ac:dyDescent="0.2">
      <c r="A150" s="292">
        <v>149</v>
      </c>
      <c r="B150" s="305" t="s">
        <v>25073</v>
      </c>
      <c r="C150" s="292" t="s">
        <v>25074</v>
      </c>
      <c r="D150" s="314">
        <v>45344</v>
      </c>
      <c r="E150" s="306" t="s">
        <v>11970</v>
      </c>
      <c r="F150" s="307">
        <v>45352</v>
      </c>
      <c r="G150" s="307">
        <v>45352</v>
      </c>
      <c r="H150" s="292"/>
      <c r="I150" s="345">
        <v>45372</v>
      </c>
      <c r="J150" s="294" t="str">
        <f>IF(H150="-","NO ES TUPA",IF(Tabla5[[#This Row],[FECHA FIRMA]]&lt;=Tabla5[[#This Row],[FECHA DE PLAZO MAXIMO DE ATENCION]],"SI","NO"))</f>
        <v>NO</v>
      </c>
      <c r="K150" s="271"/>
      <c r="L150" s="271" t="str">
        <f>IFERROR(VLOOKUP(K150,[1]Hoja1!$B$2:$F$14234,2,FALSE),"")</f>
        <v/>
      </c>
      <c r="M150" s="271" t="str">
        <f>IFERROR(VLOOKUP(K150,[1]Hoja1!$B$2:$F$14234,3,FALSE),"")</f>
        <v/>
      </c>
      <c r="N150" s="271" t="str">
        <f>IFERROR(VLOOKUP(K150,[1]Hoja1!$B$2:$F$14234,4,FALSE),"")</f>
        <v/>
      </c>
      <c r="O150" s="291" t="s">
        <v>25075</v>
      </c>
      <c r="P150" s="271" t="s">
        <v>14894</v>
      </c>
      <c r="Q150" s="271"/>
      <c r="R150" s="271"/>
      <c r="S150" s="271"/>
      <c r="T150" s="359">
        <v>20</v>
      </c>
      <c r="U150" s="271" t="s">
        <v>24195</v>
      </c>
      <c r="V150" s="271" t="s">
        <v>24665</v>
      </c>
      <c r="W150" s="271"/>
      <c r="X150" s="271" t="s">
        <v>25076</v>
      </c>
      <c r="Y150" s="271"/>
      <c r="Z150" s="271"/>
      <c r="AA150" s="271"/>
      <c r="AB150" s="271"/>
      <c r="AC150" s="271"/>
      <c r="AD150" s="271"/>
      <c r="AE150" s="271"/>
      <c r="AF150" s="271"/>
      <c r="AG150" s="271"/>
      <c r="AH150" s="271"/>
      <c r="AI150" s="271"/>
      <c r="AJ150" s="271"/>
      <c r="AK150" s="271"/>
      <c r="AL150" s="271"/>
      <c r="AM150" s="271"/>
      <c r="AN150" s="271"/>
      <c r="AO150" s="271"/>
      <c r="AP150" s="271" t="s">
        <v>25077</v>
      </c>
      <c r="AQ150" s="271"/>
    </row>
    <row r="151" spans="1:43" ht="39.950000000000003" customHeight="1" x14ac:dyDescent="0.2">
      <c r="A151" s="292">
        <v>150</v>
      </c>
      <c r="B151" s="305" t="s">
        <v>25078</v>
      </c>
      <c r="C151" s="292" t="s">
        <v>25079</v>
      </c>
      <c r="D151" s="314">
        <v>45334</v>
      </c>
      <c r="E151" s="306" t="s">
        <v>11970</v>
      </c>
      <c r="F151" s="307">
        <v>45352</v>
      </c>
      <c r="G151" s="307">
        <v>45352</v>
      </c>
      <c r="H151" s="325">
        <v>45355</v>
      </c>
      <c r="I151" s="356">
        <v>45355</v>
      </c>
      <c r="J151" s="294" t="str">
        <f>IF(H151="-","NO ES TUPA",IF(Tabla5[[#This Row],[FECHA FIRMA]]&lt;=Tabla5[[#This Row],[FECHA DE PLAZO MAXIMO DE ATENCION]],"SI","NO"))</f>
        <v>SI</v>
      </c>
      <c r="K151" s="271">
        <v>5529</v>
      </c>
      <c r="L151" s="271" t="str">
        <f>IFERROR(VLOOKUP(K151,[1]Hoja1!$B$2:$F$14234,2,FALSE),"")</f>
        <v>MI SE?R CAUTIVO</v>
      </c>
      <c r="M151" s="271" t="str">
        <f>IFERROR(VLOOKUP(K151,[1]Hoja1!$B$2:$F$14234,3,FALSE),"")</f>
        <v>PT-5529-CM</v>
      </c>
      <c r="N151" s="271" t="str">
        <f>IFERROR(VLOOKUP(K151,[1]Hoja1!$B$2:$F$14234,4,FALSE),"")</f>
        <v>ECA PUESCAS JIMMY</v>
      </c>
      <c r="O151" s="291" t="s">
        <v>25080</v>
      </c>
      <c r="P151" s="271" t="s">
        <v>14894</v>
      </c>
      <c r="Q151" s="271"/>
      <c r="R151" s="271"/>
      <c r="S151" s="271"/>
      <c r="T151" s="359">
        <v>15</v>
      </c>
      <c r="U151" s="271" t="s">
        <v>24198</v>
      </c>
      <c r="V151" s="271"/>
      <c r="W151" s="271"/>
      <c r="X151" s="271" t="s">
        <v>19419</v>
      </c>
      <c r="Y151" s="271"/>
      <c r="Z151" s="271"/>
      <c r="AA151" s="271"/>
      <c r="AB151" s="271"/>
      <c r="AC151" s="271"/>
      <c r="AD151" s="271"/>
      <c r="AE151" s="271"/>
      <c r="AF151" s="271"/>
      <c r="AG151" s="271"/>
      <c r="AH151" s="271"/>
      <c r="AI151" s="271"/>
      <c r="AJ151" s="271"/>
      <c r="AK151" s="271"/>
      <c r="AL151" s="271"/>
      <c r="AM151" s="271"/>
      <c r="AN151" s="271"/>
      <c r="AO151" s="271"/>
      <c r="AP151" s="271"/>
      <c r="AQ151" s="271"/>
    </row>
    <row r="152" spans="1:43" ht="39.950000000000003" customHeight="1" x14ac:dyDescent="0.2">
      <c r="A152" s="292">
        <v>151</v>
      </c>
      <c r="B152" s="305" t="s">
        <v>25081</v>
      </c>
      <c r="C152" s="292" t="s">
        <v>25082</v>
      </c>
      <c r="D152" s="292"/>
      <c r="E152" s="306" t="s">
        <v>11970</v>
      </c>
      <c r="F152" s="307">
        <v>45355</v>
      </c>
      <c r="G152" s="307">
        <v>45355</v>
      </c>
      <c r="H152" s="292" t="s">
        <v>20</v>
      </c>
      <c r="I152" s="347" t="s">
        <v>25205</v>
      </c>
      <c r="J152" s="294" t="str">
        <f>IF(H152="-","NO ES TUPA",IF(Tabla5[[#This Row],[FECHA FIRMA]]&lt;=Tabla5[[#This Row],[FECHA DE PLAZO MAXIMO DE ATENCION]],"SI","NO"))</f>
        <v>NO ES TUPA</v>
      </c>
      <c r="K152" s="271"/>
      <c r="L152" s="271" t="str">
        <f>IFERROR(VLOOKUP(K152,[1]Hoja1!$B$2:$F$14234,2,FALSE),"")</f>
        <v/>
      </c>
      <c r="M152" s="271" t="str">
        <f>IFERROR(VLOOKUP(K152,[1]Hoja1!$B$2:$F$14234,3,FALSE),"")</f>
        <v/>
      </c>
      <c r="N152" s="271" t="str">
        <f>IFERROR(VLOOKUP(K152,[1]Hoja1!$B$2:$F$14234,4,FALSE),"")</f>
        <v/>
      </c>
      <c r="O152" s="291" t="s">
        <v>25083</v>
      </c>
      <c r="P152" s="271" t="s">
        <v>14894</v>
      </c>
      <c r="Q152" s="271"/>
      <c r="R152" s="271"/>
      <c r="S152" s="271"/>
      <c r="T152" s="360"/>
      <c r="U152" s="271" t="s">
        <v>19143</v>
      </c>
      <c r="V152" s="271" t="s">
        <v>25084</v>
      </c>
      <c r="W152" s="271"/>
      <c r="X152" s="271"/>
      <c r="Y152" s="271"/>
      <c r="Z152" s="271"/>
      <c r="AA152" s="271"/>
      <c r="AB152" s="271"/>
      <c r="AC152" s="271"/>
      <c r="AD152" s="271"/>
      <c r="AE152" s="271"/>
      <c r="AF152" s="271"/>
      <c r="AG152" s="271"/>
      <c r="AH152" s="271"/>
      <c r="AI152" s="271"/>
      <c r="AJ152" s="271"/>
      <c r="AK152" s="271"/>
      <c r="AL152" s="271"/>
      <c r="AM152" s="271"/>
      <c r="AN152" s="271"/>
      <c r="AO152" s="271"/>
      <c r="AP152" s="271"/>
      <c r="AQ152" s="271"/>
    </row>
    <row r="153" spans="1:43" ht="39.950000000000003" customHeight="1" x14ac:dyDescent="0.2">
      <c r="A153" s="292">
        <v>152</v>
      </c>
      <c r="B153" s="305" t="s">
        <v>25085</v>
      </c>
      <c r="C153" s="292" t="s">
        <v>25086</v>
      </c>
      <c r="D153" s="314">
        <v>45351</v>
      </c>
      <c r="E153" s="306" t="s">
        <v>11970</v>
      </c>
      <c r="F153" s="307">
        <v>45357</v>
      </c>
      <c r="G153" s="307">
        <v>45357</v>
      </c>
      <c r="H153" s="292" t="s">
        <v>20</v>
      </c>
      <c r="I153" s="347" t="s">
        <v>25205</v>
      </c>
      <c r="J153" s="294" t="str">
        <f>IF(H153="-","NO ES TUPA",IF(Tabla5[[#This Row],[FECHA FIRMA]]&lt;=Tabla5[[#This Row],[FECHA DE PLAZO MAXIMO DE ATENCION]],"SI","NO"))</f>
        <v>NO ES TUPA</v>
      </c>
      <c r="K153" s="271"/>
      <c r="L153" s="271" t="str">
        <f>IFERROR(VLOOKUP(K153,[1]Hoja1!$B$2:$F$14234,2,FALSE),"")</f>
        <v/>
      </c>
      <c r="M153" s="271" t="str">
        <f>IFERROR(VLOOKUP(K153,[1]Hoja1!$B$2:$F$14234,3,FALSE),"")</f>
        <v/>
      </c>
      <c r="N153" s="271" t="str">
        <f>IFERROR(VLOOKUP(K153,[1]Hoja1!$B$2:$F$14234,4,FALSE),"")</f>
        <v/>
      </c>
      <c r="O153" s="291" t="s">
        <v>25087</v>
      </c>
      <c r="P153" s="271" t="s">
        <v>14894</v>
      </c>
      <c r="Q153" s="292" t="s">
        <v>23</v>
      </c>
      <c r="R153" s="292" t="s">
        <v>21541</v>
      </c>
      <c r="S153" s="292" t="s">
        <v>21542</v>
      </c>
      <c r="T153" s="360"/>
      <c r="U153" s="271" t="s">
        <v>24197</v>
      </c>
      <c r="V153" s="271"/>
      <c r="W153" s="271"/>
      <c r="X153" s="271"/>
      <c r="Y153" s="271"/>
      <c r="Z153" s="271"/>
      <c r="AA153" s="271"/>
      <c r="AB153" s="271"/>
      <c r="AC153" s="271"/>
      <c r="AD153" s="271"/>
      <c r="AE153" s="271"/>
      <c r="AF153" s="271"/>
      <c r="AG153" s="271"/>
      <c r="AH153" s="271"/>
      <c r="AI153" s="271"/>
      <c r="AJ153" s="271"/>
      <c r="AK153" s="271"/>
      <c r="AL153" s="271"/>
      <c r="AM153" s="271"/>
      <c r="AN153" s="271"/>
      <c r="AO153" s="271"/>
      <c r="AP153" s="271"/>
      <c r="AQ153" s="271"/>
    </row>
    <row r="154" spans="1:43" ht="39.950000000000003" customHeight="1" x14ac:dyDescent="0.2">
      <c r="A154" s="292">
        <v>153</v>
      </c>
      <c r="B154" s="305" t="s">
        <v>25088</v>
      </c>
      <c r="C154" s="292" t="s">
        <v>25089</v>
      </c>
      <c r="D154" s="314">
        <v>45351</v>
      </c>
      <c r="E154" s="306" t="s">
        <v>11970</v>
      </c>
      <c r="F154" s="307">
        <v>45357</v>
      </c>
      <c r="G154" s="307">
        <v>45357</v>
      </c>
      <c r="H154" s="292" t="s">
        <v>20</v>
      </c>
      <c r="I154" s="347" t="s">
        <v>25205</v>
      </c>
      <c r="J154" s="294" t="str">
        <f>IF(H154="-","NO ES TUPA",IF(Tabla5[[#This Row],[FECHA FIRMA]]&lt;=Tabla5[[#This Row],[FECHA DE PLAZO MAXIMO DE ATENCION]],"SI","NO"))</f>
        <v>NO ES TUPA</v>
      </c>
      <c r="K154" s="271"/>
      <c r="L154" s="271" t="str">
        <f>IFERROR(VLOOKUP(K154,[1]Hoja1!$B$2:$F$14234,2,FALSE),"")</f>
        <v/>
      </c>
      <c r="M154" s="271" t="str">
        <f>IFERROR(VLOOKUP(K154,[1]Hoja1!$B$2:$F$14234,3,FALSE),"")</f>
        <v/>
      </c>
      <c r="N154" s="271" t="str">
        <f>IFERROR(VLOOKUP(K154,[1]Hoja1!$B$2:$F$14234,4,FALSE),"")</f>
        <v/>
      </c>
      <c r="O154" s="291" t="s">
        <v>25090</v>
      </c>
      <c r="P154" s="271" t="s">
        <v>14894</v>
      </c>
      <c r="Q154" s="292" t="s">
        <v>23</v>
      </c>
      <c r="R154" s="292" t="s">
        <v>21541</v>
      </c>
      <c r="S154" s="292" t="s">
        <v>21542</v>
      </c>
      <c r="T154" s="360"/>
      <c r="U154" s="271" t="s">
        <v>24197</v>
      </c>
      <c r="V154" s="271"/>
      <c r="W154" s="271"/>
      <c r="X154" s="271"/>
      <c r="Y154" s="271"/>
      <c r="Z154" s="271"/>
      <c r="AA154" s="271"/>
      <c r="AB154" s="271"/>
      <c r="AC154" s="271"/>
      <c r="AD154" s="271"/>
      <c r="AE154" s="271"/>
      <c r="AF154" s="271"/>
      <c r="AG154" s="271"/>
      <c r="AH154" s="271"/>
      <c r="AI154" s="271"/>
      <c r="AJ154" s="271"/>
      <c r="AK154" s="271"/>
      <c r="AL154" s="271"/>
      <c r="AM154" s="271"/>
      <c r="AN154" s="271"/>
      <c r="AO154" s="271"/>
      <c r="AP154" s="271"/>
      <c r="AQ154" s="271"/>
    </row>
    <row r="155" spans="1:43" ht="39.950000000000003" customHeight="1" x14ac:dyDescent="0.2">
      <c r="A155" s="292">
        <v>154</v>
      </c>
      <c r="B155" s="305" t="s">
        <v>25091</v>
      </c>
      <c r="C155" s="292" t="s">
        <v>25092</v>
      </c>
      <c r="D155" s="314">
        <v>45351</v>
      </c>
      <c r="E155" s="306" t="s">
        <v>11970</v>
      </c>
      <c r="F155" s="307">
        <v>45357</v>
      </c>
      <c r="G155" s="307">
        <v>45357</v>
      </c>
      <c r="H155" s="292" t="s">
        <v>20</v>
      </c>
      <c r="I155" s="347" t="s">
        <v>25205</v>
      </c>
      <c r="J155" s="294" t="str">
        <f>IF(H155="-","NO ES TUPA",IF(Tabla5[[#This Row],[FECHA FIRMA]]&lt;=Tabla5[[#This Row],[FECHA DE PLAZO MAXIMO DE ATENCION]],"SI","NO"))</f>
        <v>NO ES TUPA</v>
      </c>
      <c r="K155" s="271"/>
      <c r="L155" s="271" t="str">
        <f>IFERROR(VLOOKUP(K155,[1]Hoja1!$B$2:$F$14234,2,FALSE),"")</f>
        <v/>
      </c>
      <c r="M155" s="271" t="str">
        <f>IFERROR(VLOOKUP(K155,[1]Hoja1!$B$2:$F$14234,3,FALSE),"")</f>
        <v/>
      </c>
      <c r="N155" s="271" t="str">
        <f>IFERROR(VLOOKUP(K155,[1]Hoja1!$B$2:$F$14234,4,FALSE),"")</f>
        <v/>
      </c>
      <c r="O155" s="291" t="s">
        <v>25093</v>
      </c>
      <c r="P155" s="271" t="s">
        <v>14894</v>
      </c>
      <c r="Q155" s="292" t="s">
        <v>23</v>
      </c>
      <c r="R155" s="292" t="s">
        <v>21541</v>
      </c>
      <c r="S155" s="292" t="s">
        <v>21542</v>
      </c>
      <c r="T155" s="360"/>
      <c r="U155" s="271" t="s">
        <v>24197</v>
      </c>
      <c r="V155" s="271"/>
      <c r="W155" s="271"/>
      <c r="X155" s="271"/>
      <c r="Y155" s="271"/>
      <c r="Z155" s="271"/>
      <c r="AA155" s="271"/>
      <c r="AB155" s="271"/>
      <c r="AC155" s="271"/>
      <c r="AD155" s="271"/>
      <c r="AE155" s="271"/>
      <c r="AF155" s="271"/>
      <c r="AG155" s="271"/>
      <c r="AH155" s="271"/>
      <c r="AI155" s="271"/>
      <c r="AJ155" s="271"/>
      <c r="AK155" s="271"/>
      <c r="AL155" s="271"/>
      <c r="AM155" s="271"/>
      <c r="AN155" s="271"/>
      <c r="AO155" s="271"/>
      <c r="AP155" s="271"/>
      <c r="AQ155" s="271"/>
    </row>
    <row r="156" spans="1:43" ht="39.950000000000003" customHeight="1" x14ac:dyDescent="0.2">
      <c r="A156" s="292">
        <v>155</v>
      </c>
      <c r="B156" s="305" t="s">
        <v>25094</v>
      </c>
      <c r="C156" s="292" t="s">
        <v>25095</v>
      </c>
      <c r="D156" s="314">
        <v>45310</v>
      </c>
      <c r="E156" s="306" t="s">
        <v>11970</v>
      </c>
      <c r="F156" s="307">
        <v>45357</v>
      </c>
      <c r="G156" s="307">
        <v>45357</v>
      </c>
      <c r="H156" s="292"/>
      <c r="I156" s="345">
        <v>45331</v>
      </c>
      <c r="J156" s="294" t="str">
        <f>IF(H156="-","NO ES TUPA",IF(Tabla5[[#This Row],[FECHA FIRMA]]&lt;=Tabla5[[#This Row],[FECHA DE PLAZO MAXIMO DE ATENCION]],"SI","NO"))</f>
        <v>NO</v>
      </c>
      <c r="K156" s="271"/>
      <c r="L156" s="271" t="str">
        <f>IFERROR(VLOOKUP(K156,[1]Hoja1!$B$2:$F$14234,2,FALSE),"")</f>
        <v/>
      </c>
      <c r="M156" s="271" t="str">
        <f>IFERROR(VLOOKUP(K156,[1]Hoja1!$B$2:$F$14234,3,FALSE),"")</f>
        <v/>
      </c>
      <c r="N156" s="271" t="str">
        <f>IFERROR(VLOOKUP(K156,[1]Hoja1!$B$2:$F$14234,4,FALSE),"")</f>
        <v/>
      </c>
      <c r="O156" s="291" t="s">
        <v>25096</v>
      </c>
      <c r="P156" s="271" t="s">
        <v>14894</v>
      </c>
      <c r="Q156" s="271"/>
      <c r="R156" s="271"/>
      <c r="S156" s="271"/>
      <c r="T156" s="359">
        <v>15</v>
      </c>
      <c r="U156" s="271" t="s">
        <v>342</v>
      </c>
      <c r="V156" s="271"/>
      <c r="W156" s="271"/>
      <c r="X156" s="271"/>
      <c r="Y156" s="271"/>
      <c r="Z156" s="271"/>
      <c r="AA156" s="271"/>
      <c r="AB156" s="271"/>
      <c r="AC156" s="271"/>
      <c r="AD156" s="271"/>
      <c r="AE156" s="271"/>
      <c r="AF156" s="271"/>
      <c r="AG156" s="271"/>
      <c r="AH156" s="271"/>
      <c r="AI156" s="271"/>
      <c r="AJ156" s="271"/>
      <c r="AK156" s="271"/>
      <c r="AL156" s="271"/>
      <c r="AM156" s="271"/>
      <c r="AN156" s="271"/>
      <c r="AO156" s="271"/>
      <c r="AP156" s="271"/>
      <c r="AQ156" s="271"/>
    </row>
    <row r="157" spans="1:43" ht="39.950000000000003" customHeight="1" x14ac:dyDescent="0.2">
      <c r="A157" s="292">
        <v>156</v>
      </c>
      <c r="B157" s="305" t="s">
        <v>25097</v>
      </c>
      <c r="C157" s="292" t="s">
        <v>25098</v>
      </c>
      <c r="D157" s="314">
        <v>45356</v>
      </c>
      <c r="E157" s="306" t="s">
        <v>11970</v>
      </c>
      <c r="F157" s="307">
        <v>45357</v>
      </c>
      <c r="G157" s="307">
        <v>45357</v>
      </c>
      <c r="H157" s="292" t="s">
        <v>20</v>
      </c>
      <c r="I157" s="347" t="s">
        <v>25205</v>
      </c>
      <c r="J157" s="294" t="str">
        <f>IF(H157="-","NO ES TUPA",IF(Tabla5[[#This Row],[FECHA FIRMA]]&lt;=Tabla5[[#This Row],[FECHA DE PLAZO MAXIMO DE ATENCION]],"SI","NO"))</f>
        <v>NO ES TUPA</v>
      </c>
      <c r="K157" s="271"/>
      <c r="L157" s="271" t="str">
        <f>IFERROR(VLOOKUP(K157,[1]Hoja1!$B$2:$F$14234,2,FALSE),"")</f>
        <v/>
      </c>
      <c r="M157" s="271" t="str">
        <f>IFERROR(VLOOKUP(K157,[1]Hoja1!$B$2:$F$14234,3,FALSE),"")</f>
        <v/>
      </c>
      <c r="N157" s="271" t="str">
        <f>IFERROR(VLOOKUP(K157,[1]Hoja1!$B$2:$F$14234,4,FALSE),"")</f>
        <v/>
      </c>
      <c r="O157" s="291" t="s">
        <v>25099</v>
      </c>
      <c r="P157" s="271" t="s">
        <v>14894</v>
      </c>
      <c r="Q157" s="292" t="s">
        <v>23</v>
      </c>
      <c r="R157" s="292" t="s">
        <v>21541</v>
      </c>
      <c r="S157" s="292" t="s">
        <v>21542</v>
      </c>
      <c r="T157" s="360"/>
      <c r="U157" s="271" t="s">
        <v>24197</v>
      </c>
      <c r="V157" s="271"/>
      <c r="W157" s="271"/>
      <c r="X157" s="271"/>
      <c r="Y157" s="271"/>
      <c r="Z157" s="271"/>
      <c r="AA157" s="271"/>
      <c r="AB157" s="271"/>
      <c r="AC157" s="271"/>
      <c r="AD157" s="271"/>
      <c r="AE157" s="271"/>
      <c r="AF157" s="271"/>
      <c r="AG157" s="271"/>
      <c r="AH157" s="271"/>
      <c r="AI157" s="271"/>
      <c r="AJ157" s="271"/>
      <c r="AK157" s="271"/>
      <c r="AL157" s="271"/>
      <c r="AM157" s="271"/>
      <c r="AN157" s="271"/>
      <c r="AO157" s="271"/>
      <c r="AP157" s="271"/>
      <c r="AQ157" s="271"/>
    </row>
    <row r="158" spans="1:43" ht="39.950000000000003" customHeight="1" x14ac:dyDescent="0.2">
      <c r="A158" s="292">
        <v>157</v>
      </c>
      <c r="B158" s="305" t="s">
        <v>25100</v>
      </c>
      <c r="C158" s="292" t="s">
        <v>25101</v>
      </c>
      <c r="D158" s="314">
        <v>45245</v>
      </c>
      <c r="E158" s="306" t="s">
        <v>11970</v>
      </c>
      <c r="F158" s="307">
        <v>45357</v>
      </c>
      <c r="G158" s="307">
        <v>45357</v>
      </c>
      <c r="H158" s="292"/>
      <c r="I158" s="345">
        <v>45287</v>
      </c>
      <c r="J158" s="294" t="str">
        <f>IF(H158="-","NO ES TUPA",IF(Tabla5[[#This Row],[FECHA FIRMA]]&lt;=Tabla5[[#This Row],[FECHA DE PLAZO MAXIMO DE ATENCION]],"SI","NO"))</f>
        <v>NO</v>
      </c>
      <c r="K158" s="271"/>
      <c r="L158" s="271" t="str">
        <f>IFERROR(VLOOKUP(K158,[1]Hoja1!$B$2:$F$14234,2,FALSE),"")</f>
        <v/>
      </c>
      <c r="M158" s="271" t="str">
        <f>IFERROR(VLOOKUP(K158,[1]Hoja1!$B$2:$F$14234,3,FALSE),"")</f>
        <v/>
      </c>
      <c r="N158" s="271" t="str">
        <f>IFERROR(VLOOKUP(K158,[1]Hoja1!$B$2:$F$14234,4,FALSE),"")</f>
        <v/>
      </c>
      <c r="O158" s="291" t="s">
        <v>25102</v>
      </c>
      <c r="P158" s="271" t="s">
        <v>15859</v>
      </c>
      <c r="Q158" s="271"/>
      <c r="R158" s="271"/>
      <c r="S158" s="271"/>
      <c r="T158" s="361">
        <v>30</v>
      </c>
      <c r="U158" s="271" t="s">
        <v>25103</v>
      </c>
      <c r="V158" s="271"/>
      <c r="W158" s="271"/>
      <c r="X158" s="271"/>
      <c r="Y158" s="271"/>
      <c r="Z158" s="271"/>
      <c r="AA158" s="271"/>
      <c r="AB158" s="271"/>
      <c r="AC158" s="271"/>
      <c r="AD158" s="271"/>
      <c r="AE158" s="271"/>
      <c r="AF158" s="271"/>
      <c r="AG158" s="271"/>
      <c r="AH158" s="271"/>
      <c r="AI158" s="271"/>
      <c r="AJ158" s="271"/>
      <c r="AK158" s="271"/>
      <c r="AL158" s="271"/>
      <c r="AM158" s="271"/>
      <c r="AN158" s="271"/>
      <c r="AO158" s="271"/>
      <c r="AP158" s="271"/>
      <c r="AQ158" s="271"/>
    </row>
    <row r="159" spans="1:43" ht="39.950000000000003" customHeight="1" x14ac:dyDescent="0.2">
      <c r="A159" s="292">
        <v>158</v>
      </c>
      <c r="B159" s="305" t="s">
        <v>25104</v>
      </c>
      <c r="C159" s="292" t="s">
        <v>25105</v>
      </c>
      <c r="D159" s="314">
        <v>45194</v>
      </c>
      <c r="E159" s="306" t="s">
        <v>11970</v>
      </c>
      <c r="F159" s="307">
        <v>45357</v>
      </c>
      <c r="G159" s="307">
        <v>45357</v>
      </c>
      <c r="H159" s="292"/>
      <c r="I159" s="345">
        <v>45215</v>
      </c>
      <c r="J159" s="294" t="str">
        <f>IF(H159="-","NO ES TUPA",IF(Tabla5[[#This Row],[FECHA FIRMA]]&lt;=Tabla5[[#This Row],[FECHA DE PLAZO MAXIMO DE ATENCION]],"SI","NO"))</f>
        <v>NO</v>
      </c>
      <c r="K159" s="271"/>
      <c r="L159" s="271" t="str">
        <f>IFERROR(VLOOKUP(K159,[1]Hoja1!$B$2:$F$14234,2,FALSE),"")</f>
        <v/>
      </c>
      <c r="M159" s="271" t="str">
        <f>IFERROR(VLOOKUP(K159,[1]Hoja1!$B$2:$F$14234,3,FALSE),"")</f>
        <v/>
      </c>
      <c r="N159" s="271" t="str">
        <f>IFERROR(VLOOKUP(K159,[1]Hoja1!$B$2:$F$14234,4,FALSE),"")</f>
        <v/>
      </c>
      <c r="O159" s="291" t="s">
        <v>25106</v>
      </c>
      <c r="P159" s="271" t="s">
        <v>14894</v>
      </c>
      <c r="Q159" s="271"/>
      <c r="R159" s="271"/>
      <c r="S159" s="271"/>
      <c r="T159" s="361">
        <v>15</v>
      </c>
      <c r="U159" s="271" t="s">
        <v>24296</v>
      </c>
      <c r="V159" s="271"/>
      <c r="W159" s="271"/>
      <c r="X159" s="271"/>
      <c r="Y159" s="271"/>
      <c r="Z159" s="271"/>
      <c r="AA159" s="271"/>
      <c r="AB159" s="271"/>
      <c r="AC159" s="271"/>
      <c r="AD159" s="271"/>
      <c r="AE159" s="271"/>
      <c r="AF159" s="271"/>
      <c r="AG159" s="271"/>
      <c r="AH159" s="271"/>
      <c r="AI159" s="271"/>
      <c r="AJ159" s="271"/>
      <c r="AK159" s="271"/>
      <c r="AL159" s="271"/>
      <c r="AM159" s="271"/>
      <c r="AN159" s="271"/>
      <c r="AO159" s="271"/>
      <c r="AP159" s="271"/>
      <c r="AQ159" s="271"/>
    </row>
    <row r="160" spans="1:43" ht="39.950000000000003" customHeight="1" x14ac:dyDescent="0.2">
      <c r="A160" s="292">
        <v>159</v>
      </c>
      <c r="B160" s="305" t="s">
        <v>25107</v>
      </c>
      <c r="C160" s="292" t="s">
        <v>25108</v>
      </c>
      <c r="D160" s="314">
        <v>45197</v>
      </c>
      <c r="E160" s="306" t="s">
        <v>11970</v>
      </c>
      <c r="F160" s="307">
        <v>45357</v>
      </c>
      <c r="G160" s="307">
        <v>45357</v>
      </c>
      <c r="H160" s="292"/>
      <c r="I160" s="345">
        <v>45218</v>
      </c>
      <c r="J160" s="294" t="str">
        <f>IF(H160="-","NO ES TUPA",IF(Tabla5[[#This Row],[FECHA FIRMA]]&lt;=Tabla5[[#This Row],[FECHA DE PLAZO MAXIMO DE ATENCION]],"SI","NO"))</f>
        <v>NO</v>
      </c>
      <c r="K160" s="271"/>
      <c r="L160" s="271" t="str">
        <f>IFERROR(VLOOKUP(K160,[1]Hoja1!$B$2:$F$14234,2,FALSE),"")</f>
        <v/>
      </c>
      <c r="M160" s="271" t="str">
        <f>IFERROR(VLOOKUP(K160,[1]Hoja1!$B$2:$F$14234,3,FALSE),"")</f>
        <v/>
      </c>
      <c r="N160" s="271" t="str">
        <f>IFERROR(VLOOKUP(K160,[1]Hoja1!$B$2:$F$14234,4,FALSE),"")</f>
        <v/>
      </c>
      <c r="O160" s="291" t="s">
        <v>25109</v>
      </c>
      <c r="P160" s="271" t="s">
        <v>14894</v>
      </c>
      <c r="Q160" s="271"/>
      <c r="R160" s="271"/>
      <c r="S160" s="271"/>
      <c r="T160" s="361">
        <v>15</v>
      </c>
      <c r="U160" s="271" t="s">
        <v>24296</v>
      </c>
      <c r="V160" s="271"/>
      <c r="W160" s="271"/>
      <c r="X160" s="271"/>
      <c r="Y160" s="271"/>
      <c r="Z160" s="271"/>
      <c r="AA160" s="271"/>
      <c r="AB160" s="271"/>
      <c r="AC160" s="271"/>
      <c r="AD160" s="271"/>
      <c r="AE160" s="271"/>
      <c r="AF160" s="271"/>
      <c r="AG160" s="271"/>
      <c r="AH160" s="271"/>
      <c r="AI160" s="271"/>
      <c r="AJ160" s="271"/>
      <c r="AK160" s="271"/>
      <c r="AL160" s="271"/>
      <c r="AM160" s="271"/>
      <c r="AN160" s="271"/>
      <c r="AO160" s="271"/>
      <c r="AP160" s="271"/>
      <c r="AQ160" s="271"/>
    </row>
    <row r="161" spans="1:43" ht="39.950000000000003" customHeight="1" x14ac:dyDescent="0.2">
      <c r="A161" s="292">
        <v>160</v>
      </c>
      <c r="B161" s="305" t="s">
        <v>25110</v>
      </c>
      <c r="C161" s="292" t="s">
        <v>25111</v>
      </c>
      <c r="D161" s="314">
        <v>45182</v>
      </c>
      <c r="E161" s="306" t="s">
        <v>11970</v>
      </c>
      <c r="F161" s="307">
        <v>45357</v>
      </c>
      <c r="G161" s="307">
        <v>45357</v>
      </c>
      <c r="H161" s="292"/>
      <c r="I161" s="345">
        <v>45203</v>
      </c>
      <c r="J161" s="294" t="str">
        <f>IF(H161="-","NO ES TUPA",IF(Tabla5[[#This Row],[FECHA FIRMA]]&lt;=Tabla5[[#This Row],[FECHA DE PLAZO MAXIMO DE ATENCION]],"SI","NO"))</f>
        <v>NO</v>
      </c>
      <c r="K161" s="271"/>
      <c r="L161" s="271" t="str">
        <f>IFERROR(VLOOKUP(K161,[1]Hoja1!$B$2:$F$14234,2,FALSE),"")</f>
        <v/>
      </c>
      <c r="M161" s="271" t="str">
        <f>IFERROR(VLOOKUP(K161,[1]Hoja1!$B$2:$F$14234,3,FALSE),"")</f>
        <v/>
      </c>
      <c r="N161" s="271" t="str">
        <f>IFERROR(VLOOKUP(K161,[1]Hoja1!$B$2:$F$14234,4,FALSE),"")</f>
        <v/>
      </c>
      <c r="O161" s="291" t="s">
        <v>25112</v>
      </c>
      <c r="P161" s="271" t="s">
        <v>14894</v>
      </c>
      <c r="Q161" s="271"/>
      <c r="R161" s="271"/>
      <c r="S161" s="271"/>
      <c r="T161" s="361">
        <v>15</v>
      </c>
      <c r="U161" s="271" t="s">
        <v>24296</v>
      </c>
      <c r="V161" s="271"/>
      <c r="W161" s="271"/>
      <c r="X161" s="271"/>
      <c r="Y161" s="271"/>
      <c r="Z161" s="271"/>
      <c r="AA161" s="271"/>
      <c r="AB161" s="271"/>
      <c r="AC161" s="271"/>
      <c r="AD161" s="271"/>
      <c r="AE161" s="271"/>
      <c r="AF161" s="271"/>
      <c r="AG161" s="271"/>
      <c r="AH161" s="271"/>
      <c r="AI161" s="271"/>
      <c r="AJ161" s="271"/>
      <c r="AK161" s="271"/>
      <c r="AL161" s="271"/>
      <c r="AM161" s="271"/>
      <c r="AN161" s="271"/>
      <c r="AO161" s="271"/>
      <c r="AP161" s="271"/>
      <c r="AQ161" s="271"/>
    </row>
    <row r="162" spans="1:43" ht="39.950000000000003" customHeight="1" x14ac:dyDescent="0.2">
      <c r="A162" s="292">
        <v>161</v>
      </c>
      <c r="B162" s="305" t="s">
        <v>25113</v>
      </c>
      <c r="C162" s="292" t="s">
        <v>25114</v>
      </c>
      <c r="D162" s="314">
        <v>45103</v>
      </c>
      <c r="E162" s="306" t="s">
        <v>11970</v>
      </c>
      <c r="F162" s="307">
        <v>45357</v>
      </c>
      <c r="G162" s="307">
        <v>45357</v>
      </c>
      <c r="H162" s="292"/>
      <c r="I162" s="345">
        <v>45124</v>
      </c>
      <c r="J162" s="294" t="str">
        <f>IF(H162="-","NO ES TUPA",IF(Tabla5[[#This Row],[FECHA FIRMA]]&lt;=Tabla5[[#This Row],[FECHA DE PLAZO MAXIMO DE ATENCION]],"SI","NO"))</f>
        <v>NO</v>
      </c>
      <c r="K162" s="271"/>
      <c r="L162" s="271" t="str">
        <f>IFERROR(VLOOKUP(K162,[1]Hoja1!$B$2:$F$14234,2,FALSE),"")</f>
        <v/>
      </c>
      <c r="M162" s="271" t="str">
        <f>IFERROR(VLOOKUP(K162,[1]Hoja1!$B$2:$F$14234,3,FALSE),"")</f>
        <v/>
      </c>
      <c r="N162" s="271" t="str">
        <f>IFERROR(VLOOKUP(K162,[1]Hoja1!$B$2:$F$14234,4,FALSE),"")</f>
        <v/>
      </c>
      <c r="O162" s="291" t="s">
        <v>25115</v>
      </c>
      <c r="P162" s="271" t="s">
        <v>14894</v>
      </c>
      <c r="Q162" s="271"/>
      <c r="R162" s="271"/>
      <c r="S162" s="271"/>
      <c r="T162" s="359">
        <v>15</v>
      </c>
      <c r="U162" s="271" t="s">
        <v>24594</v>
      </c>
      <c r="V162" s="271"/>
      <c r="W162" s="271"/>
      <c r="X162" s="271"/>
      <c r="Y162" s="271"/>
      <c r="Z162" s="271"/>
      <c r="AA162" s="271"/>
      <c r="AB162" s="271"/>
      <c r="AC162" s="271"/>
      <c r="AD162" s="271"/>
      <c r="AE162" s="271"/>
      <c r="AF162" s="271"/>
      <c r="AG162" s="271"/>
      <c r="AH162" s="271"/>
      <c r="AI162" s="271"/>
      <c r="AJ162" s="271"/>
      <c r="AK162" s="271"/>
      <c r="AL162" s="271"/>
      <c r="AM162" s="271"/>
      <c r="AN162" s="271"/>
      <c r="AO162" s="271"/>
      <c r="AP162" s="271"/>
      <c r="AQ162" s="271"/>
    </row>
    <row r="163" spans="1:43" ht="39.950000000000003" customHeight="1" x14ac:dyDescent="0.2">
      <c r="A163" s="292">
        <v>162</v>
      </c>
      <c r="B163" s="305" t="s">
        <v>25116</v>
      </c>
      <c r="C163" s="292" t="s">
        <v>25117</v>
      </c>
      <c r="D163" s="314">
        <v>45334</v>
      </c>
      <c r="E163" s="306" t="s">
        <v>11970</v>
      </c>
      <c r="F163" s="307">
        <v>45357</v>
      </c>
      <c r="G163" s="307">
        <v>45357</v>
      </c>
      <c r="H163" s="314">
        <v>45355</v>
      </c>
      <c r="I163" s="345">
        <v>45355</v>
      </c>
      <c r="J163" s="294" t="str">
        <f>IF(H163="-","NO ES TUPA",IF(Tabla5[[#This Row],[FECHA FIRMA]]&lt;=Tabla5[[#This Row],[FECHA DE PLAZO MAXIMO DE ATENCION]],"SI","NO"))</f>
        <v>NO</v>
      </c>
      <c r="K163" s="271"/>
      <c r="L163" s="271" t="str">
        <f>IFERROR(VLOOKUP(K163,[1]Hoja1!$B$2:$F$14234,2,FALSE),"")</f>
        <v/>
      </c>
      <c r="M163" s="271" t="str">
        <f>IFERROR(VLOOKUP(K163,[1]Hoja1!$B$2:$F$14234,3,FALSE),"")</f>
        <v/>
      </c>
      <c r="N163" s="271" t="str">
        <f>IFERROR(VLOOKUP(K163,[1]Hoja1!$B$2:$F$14234,4,FALSE),"")</f>
        <v/>
      </c>
      <c r="O163" s="291" t="s">
        <v>25118</v>
      </c>
      <c r="P163" s="271" t="s">
        <v>14894</v>
      </c>
      <c r="Q163" s="271"/>
      <c r="R163" s="271"/>
      <c r="S163" s="271"/>
      <c r="T163" s="359">
        <v>15</v>
      </c>
      <c r="U163" s="271" t="s">
        <v>24198</v>
      </c>
      <c r="V163" s="271"/>
      <c r="W163" s="271" t="s">
        <v>5783</v>
      </c>
      <c r="X163" s="271"/>
      <c r="Y163" s="271"/>
      <c r="Z163" s="271"/>
      <c r="AA163" s="271"/>
      <c r="AB163" s="271"/>
      <c r="AC163" s="271"/>
      <c r="AD163" s="271"/>
      <c r="AE163" s="271"/>
      <c r="AF163" s="271"/>
      <c r="AG163" s="271"/>
      <c r="AH163" s="271"/>
      <c r="AI163" s="271"/>
      <c r="AJ163" s="271"/>
      <c r="AK163" s="271"/>
      <c r="AL163" s="271"/>
      <c r="AM163" s="271"/>
      <c r="AN163" s="271"/>
      <c r="AO163" s="271"/>
      <c r="AP163" s="271"/>
      <c r="AQ163" s="271"/>
    </row>
    <row r="164" spans="1:43" ht="39.950000000000003" customHeight="1" x14ac:dyDescent="0.2">
      <c r="A164" s="292">
        <v>163</v>
      </c>
      <c r="B164" s="305" t="s">
        <v>25119</v>
      </c>
      <c r="C164" s="292" t="s">
        <v>25120</v>
      </c>
      <c r="D164" s="314">
        <v>45156</v>
      </c>
      <c r="E164" s="306" t="s">
        <v>11970</v>
      </c>
      <c r="F164" s="307">
        <v>45357</v>
      </c>
      <c r="G164" s="307">
        <v>45357</v>
      </c>
      <c r="H164" s="325">
        <v>45180</v>
      </c>
      <c r="I164" s="356">
        <v>45177</v>
      </c>
      <c r="J164" s="294" t="str">
        <f>IF(H164="-","NO ES TUPA",IF(Tabla5[[#This Row],[FECHA FIRMA]]&lt;=Tabla5[[#This Row],[FECHA DE PLAZO MAXIMO DE ATENCION]],"SI","NO"))</f>
        <v>NO</v>
      </c>
      <c r="K164" s="271">
        <v>61973</v>
      </c>
      <c r="L164" s="292" t="s">
        <v>25121</v>
      </c>
      <c r="M164" s="292" t="s">
        <v>25122</v>
      </c>
      <c r="N164" s="292" t="s">
        <v>24151</v>
      </c>
      <c r="O164" s="291" t="s">
        <v>25123</v>
      </c>
      <c r="P164" s="271" t="s">
        <v>14894</v>
      </c>
      <c r="Q164" s="271"/>
      <c r="R164" s="271"/>
      <c r="S164" s="271"/>
      <c r="T164" s="359">
        <v>15</v>
      </c>
      <c r="U164" s="271" t="s">
        <v>24198</v>
      </c>
      <c r="V164" s="271"/>
      <c r="W164" s="271" t="s">
        <v>5783</v>
      </c>
      <c r="X164" s="271"/>
      <c r="Y164" s="271"/>
      <c r="Z164" s="271"/>
      <c r="AA164" s="271"/>
      <c r="AB164" s="271"/>
      <c r="AC164" s="271"/>
      <c r="AD164" s="271"/>
      <c r="AE164" s="271"/>
      <c r="AF164" s="271"/>
      <c r="AG164" s="271"/>
      <c r="AH164" s="271"/>
      <c r="AI164" s="271"/>
      <c r="AJ164" s="271"/>
      <c r="AK164" s="271"/>
      <c r="AL164" s="271"/>
      <c r="AM164" s="271"/>
      <c r="AN164" s="271"/>
      <c r="AO164" s="271"/>
      <c r="AP164" s="271"/>
      <c r="AQ164" s="271"/>
    </row>
    <row r="165" spans="1:43" ht="39.950000000000003" customHeight="1" x14ac:dyDescent="0.2">
      <c r="A165" s="292">
        <v>164</v>
      </c>
      <c r="B165" s="305" t="s">
        <v>25124</v>
      </c>
      <c r="C165" s="292" t="s">
        <v>25125</v>
      </c>
      <c r="D165" s="314">
        <v>45099</v>
      </c>
      <c r="E165" s="306" t="s">
        <v>11970</v>
      </c>
      <c r="F165" s="307">
        <v>45362</v>
      </c>
      <c r="G165" s="307">
        <v>45362</v>
      </c>
      <c r="H165" s="292"/>
      <c r="I165" s="345">
        <v>45120</v>
      </c>
      <c r="J165" s="294" t="str">
        <f>IF(H165="-","NO ES TUPA",IF(Tabla5[[#This Row],[FECHA FIRMA]]&lt;=Tabla5[[#This Row],[FECHA DE PLAZO MAXIMO DE ATENCION]],"SI","NO"))</f>
        <v>NO</v>
      </c>
      <c r="K165" s="271"/>
      <c r="L165" s="271" t="str">
        <f>IFERROR(VLOOKUP(K165,[1]Hoja1!$B$2:$F$14234,2,FALSE),"")</f>
        <v/>
      </c>
      <c r="M165" s="271" t="str">
        <f>IFERROR(VLOOKUP(K165,[1]Hoja1!$B$2:$F$14234,3,FALSE),"")</f>
        <v/>
      </c>
      <c r="N165" s="271" t="str">
        <f>IFERROR(VLOOKUP(K165,[1]Hoja1!$B$2:$F$14234,4,FALSE),"")</f>
        <v/>
      </c>
      <c r="O165" s="273" t="s">
        <v>25126</v>
      </c>
      <c r="P165" s="271" t="s">
        <v>14894</v>
      </c>
      <c r="Q165" s="271"/>
      <c r="R165" s="271"/>
      <c r="S165" s="271"/>
      <c r="T165" s="359">
        <v>15</v>
      </c>
      <c r="U165" s="271" t="s">
        <v>21456</v>
      </c>
      <c r="V165" s="271"/>
      <c r="W165" s="271"/>
      <c r="X165" s="271"/>
      <c r="Y165" s="271"/>
      <c r="Z165" s="271"/>
      <c r="AA165" s="271"/>
      <c r="AB165" s="271"/>
      <c r="AC165" s="271"/>
      <c r="AD165" s="271"/>
      <c r="AE165" s="271"/>
      <c r="AF165" s="271"/>
      <c r="AG165" s="271"/>
      <c r="AH165" s="271"/>
      <c r="AI165" s="271"/>
      <c r="AJ165" s="271"/>
      <c r="AK165" s="271"/>
      <c r="AL165" s="271"/>
      <c r="AM165" s="271"/>
      <c r="AN165" s="271"/>
      <c r="AO165" s="271"/>
      <c r="AP165" s="271"/>
      <c r="AQ165" s="271"/>
    </row>
    <row r="166" spans="1:43" ht="39.950000000000003" customHeight="1" x14ac:dyDescent="0.2">
      <c r="A166" s="292">
        <v>165</v>
      </c>
      <c r="B166" s="305" t="s">
        <v>25127</v>
      </c>
      <c r="C166" s="292" t="s">
        <v>25128</v>
      </c>
      <c r="D166" s="314">
        <v>45330</v>
      </c>
      <c r="E166" s="306" t="s">
        <v>11970</v>
      </c>
      <c r="F166" s="307">
        <v>45362</v>
      </c>
      <c r="G166" s="307">
        <v>45362</v>
      </c>
      <c r="H166" s="325">
        <v>45351</v>
      </c>
      <c r="I166" s="356">
        <v>45351</v>
      </c>
      <c r="J166" s="294" t="str">
        <f>IF(H166="-","NO ES TUPA",IF(Tabla5[[#This Row],[FECHA FIRMA]]&lt;=Tabla5[[#This Row],[FECHA DE PLAZO MAXIMO DE ATENCION]],"SI","NO"))</f>
        <v>NO</v>
      </c>
      <c r="K166" s="271"/>
      <c r="L166" s="271" t="str">
        <f>IFERROR(VLOOKUP(K166,[1]Hoja1!$B$2:$F$14234,2,FALSE),"")</f>
        <v/>
      </c>
      <c r="M166" s="271" t="str">
        <f>IFERROR(VLOOKUP(K166,[1]Hoja1!$B$2:$F$14234,3,FALSE),"")</f>
        <v/>
      </c>
      <c r="N166" s="271" t="str">
        <f>IFERROR(VLOOKUP(K166,[1]Hoja1!$B$2:$F$14234,4,FALSE),"")</f>
        <v/>
      </c>
      <c r="O166" s="272" t="s">
        <v>25129</v>
      </c>
      <c r="P166" s="271" t="s">
        <v>14894</v>
      </c>
      <c r="Q166" s="271"/>
      <c r="R166" s="271"/>
      <c r="S166" s="271"/>
      <c r="T166" s="359">
        <v>15</v>
      </c>
      <c r="U166" s="271" t="s">
        <v>24198</v>
      </c>
      <c r="V166" s="271"/>
      <c r="W166" s="271"/>
      <c r="X166" s="271" t="s">
        <v>19419</v>
      </c>
      <c r="Y166" s="271"/>
      <c r="Z166" s="271"/>
      <c r="AA166" s="271"/>
      <c r="AB166" s="271"/>
      <c r="AC166" s="271"/>
      <c r="AD166" s="271"/>
      <c r="AE166" s="271"/>
      <c r="AF166" s="271"/>
      <c r="AG166" s="271"/>
      <c r="AH166" s="271"/>
      <c r="AI166" s="271"/>
      <c r="AJ166" s="271"/>
      <c r="AK166" s="271"/>
      <c r="AL166" s="271"/>
      <c r="AM166" s="271"/>
      <c r="AN166" s="271"/>
      <c r="AO166" s="271"/>
      <c r="AP166" s="271"/>
      <c r="AQ166" s="271"/>
    </row>
    <row r="167" spans="1:43" ht="39.950000000000003" customHeight="1" x14ac:dyDescent="0.2">
      <c r="A167" s="292">
        <v>166</v>
      </c>
      <c r="B167" s="305" t="s">
        <v>25130</v>
      </c>
      <c r="C167" s="292" t="s">
        <v>25131</v>
      </c>
      <c r="D167" s="314">
        <v>45139</v>
      </c>
      <c r="E167" s="306" t="s">
        <v>11970</v>
      </c>
      <c r="F167" s="307">
        <v>45362</v>
      </c>
      <c r="G167" s="307">
        <v>45362</v>
      </c>
      <c r="H167" s="292"/>
      <c r="I167" s="345">
        <v>45153</v>
      </c>
      <c r="J167" s="294" t="str">
        <f>IF(H167="-","NO ES TUPA",IF(Tabla5[[#This Row],[FECHA FIRMA]]&lt;=Tabla5[[#This Row],[FECHA DE PLAZO MAXIMO DE ATENCION]],"SI","NO"))</f>
        <v>NO</v>
      </c>
      <c r="K167" s="271"/>
      <c r="L167" s="271" t="str">
        <f>IFERROR(VLOOKUP(K167,[1]Hoja1!$B$2:$F$14234,2,FALSE),"")</f>
        <v/>
      </c>
      <c r="M167" s="271" t="str">
        <f>IFERROR(VLOOKUP(K167,[1]Hoja1!$B$2:$F$14234,3,FALSE),"")</f>
        <v/>
      </c>
      <c r="N167" s="271" t="str">
        <f>IFERROR(VLOOKUP(K167,[1]Hoja1!$B$2:$F$14234,4,FALSE),"")</f>
        <v/>
      </c>
      <c r="O167" s="272" t="s">
        <v>25132</v>
      </c>
      <c r="P167" s="271" t="s">
        <v>14894</v>
      </c>
      <c r="Q167" s="271"/>
      <c r="R167" s="271"/>
      <c r="S167" s="271"/>
      <c r="T167" s="361">
        <v>10</v>
      </c>
      <c r="U167" s="271" t="s">
        <v>19121</v>
      </c>
      <c r="V167" s="271"/>
      <c r="W167" s="271"/>
      <c r="X167" s="271"/>
      <c r="Y167" s="271"/>
      <c r="Z167" s="271"/>
      <c r="AA167" s="271"/>
      <c r="AB167" s="271"/>
      <c r="AC167" s="271"/>
      <c r="AD167" s="271"/>
      <c r="AE167" s="271"/>
      <c r="AF167" s="271"/>
      <c r="AG167" s="271"/>
      <c r="AH167" s="271"/>
      <c r="AI167" s="271"/>
      <c r="AJ167" s="271"/>
      <c r="AK167" s="271"/>
      <c r="AL167" s="271"/>
      <c r="AM167" s="271"/>
      <c r="AN167" s="271"/>
      <c r="AO167" s="271"/>
      <c r="AP167" s="271"/>
      <c r="AQ167" s="271"/>
    </row>
    <row r="168" spans="1:43" ht="39.950000000000003" customHeight="1" x14ac:dyDescent="0.2">
      <c r="A168" s="292">
        <v>167</v>
      </c>
      <c r="B168" s="305" t="s">
        <v>25133</v>
      </c>
      <c r="C168" s="292" t="s">
        <v>25134</v>
      </c>
      <c r="D168" s="314">
        <v>45252</v>
      </c>
      <c r="E168" s="306" t="s">
        <v>11970</v>
      </c>
      <c r="F168" s="307">
        <v>45362</v>
      </c>
      <c r="G168" s="307">
        <v>45362</v>
      </c>
      <c r="H168" s="292"/>
      <c r="I168" s="345">
        <v>45253</v>
      </c>
      <c r="J168" s="294" t="str">
        <f>IF(H168="-","NO ES TUPA",IF(Tabla5[[#This Row],[FECHA FIRMA]]&lt;=Tabla5[[#This Row],[FECHA DE PLAZO MAXIMO DE ATENCION]],"SI","NO"))</f>
        <v>NO</v>
      </c>
      <c r="K168" s="271"/>
      <c r="L168" s="271" t="str">
        <f>IFERROR(VLOOKUP(K168,[1]Hoja1!$B$2:$F$14234,2,FALSE),"")</f>
        <v/>
      </c>
      <c r="M168" s="271" t="str">
        <f>IFERROR(VLOOKUP(K168,[1]Hoja1!$B$2:$F$14234,3,FALSE),"")</f>
        <v/>
      </c>
      <c r="N168" s="271" t="str">
        <f>IFERROR(VLOOKUP(K168,[1]Hoja1!$B$2:$F$14234,4,FALSE),"")</f>
        <v/>
      </c>
      <c r="O168" s="272" t="s">
        <v>25135</v>
      </c>
      <c r="P168" s="271" t="s">
        <v>15859</v>
      </c>
      <c r="Q168" s="271"/>
      <c r="R168" s="271"/>
      <c r="S168" s="271"/>
      <c r="T168" s="361">
        <v>1</v>
      </c>
      <c r="U168" s="293" t="s">
        <v>19129</v>
      </c>
      <c r="V168" s="294" t="s">
        <v>22807</v>
      </c>
      <c r="W168" s="271"/>
      <c r="X168" s="271"/>
      <c r="Y168" s="271"/>
      <c r="Z168" s="271"/>
      <c r="AA168" s="271"/>
      <c r="AB168" s="271"/>
      <c r="AC168" s="271"/>
      <c r="AD168" s="271"/>
      <c r="AE168" s="271"/>
      <c r="AF168" s="271"/>
      <c r="AG168" s="271"/>
      <c r="AH168" s="271"/>
      <c r="AI168" s="271"/>
      <c r="AJ168" s="271"/>
      <c r="AK168" s="271"/>
      <c r="AL168" s="271"/>
      <c r="AM168" s="271"/>
      <c r="AN168" s="271"/>
      <c r="AO168" s="271"/>
      <c r="AP168" s="271"/>
      <c r="AQ168" s="271"/>
    </row>
    <row r="169" spans="1:43" ht="39.950000000000003" customHeight="1" x14ac:dyDescent="0.2">
      <c r="A169" s="292">
        <v>168</v>
      </c>
      <c r="B169" s="305" t="s">
        <v>25136</v>
      </c>
      <c r="C169" s="292" t="s">
        <v>25137</v>
      </c>
      <c r="D169" s="314">
        <v>45342</v>
      </c>
      <c r="E169" s="306" t="s">
        <v>11970</v>
      </c>
      <c r="F169" s="307">
        <v>45363</v>
      </c>
      <c r="G169" s="307">
        <v>45363</v>
      </c>
      <c r="H169" s="307"/>
      <c r="I169" s="346">
        <v>45349</v>
      </c>
      <c r="J169" s="294" t="str">
        <f>IF(H169="-","NO ES TUPA",IF(Tabla5[[#This Row],[FECHA FIRMA]]&lt;=Tabla5[[#This Row],[FECHA DE PLAZO MAXIMO DE ATENCION]],"SI","NO"))</f>
        <v>NO</v>
      </c>
      <c r="K169" s="271"/>
      <c r="L169" s="271" t="str">
        <f>IFERROR(VLOOKUP(K169,[1]Hoja1!$B$2:$F$14234,2,FALSE),"")</f>
        <v/>
      </c>
      <c r="M169" s="271" t="str">
        <f>IFERROR(VLOOKUP(K169,[1]Hoja1!$B$2:$F$14234,3,FALSE),"")</f>
        <v/>
      </c>
      <c r="N169" s="271" t="str">
        <f>IFERROR(VLOOKUP(K169,[1]Hoja1!$B$2:$F$14234,4,FALSE),"")</f>
        <v/>
      </c>
      <c r="O169" s="272" t="s">
        <v>25138</v>
      </c>
      <c r="P169" s="271" t="s">
        <v>14894</v>
      </c>
      <c r="Q169" s="271"/>
      <c r="R169" s="271"/>
      <c r="S169" s="271"/>
      <c r="T169" s="361">
        <v>5</v>
      </c>
      <c r="U169" s="271" t="s">
        <v>24200</v>
      </c>
      <c r="V169" s="271"/>
      <c r="W169" s="271"/>
      <c r="X169" s="271"/>
      <c r="Y169" s="271"/>
      <c r="Z169" s="271"/>
      <c r="AA169" s="271"/>
      <c r="AB169" s="271"/>
      <c r="AC169" s="271"/>
      <c r="AD169" s="271"/>
      <c r="AE169" s="271"/>
      <c r="AF169" s="271"/>
      <c r="AG169" s="271"/>
      <c r="AH169" s="271"/>
      <c r="AI169" s="271"/>
      <c r="AJ169" s="271"/>
      <c r="AK169" s="271"/>
      <c r="AL169" s="271"/>
      <c r="AM169" s="271"/>
      <c r="AN169" s="271"/>
      <c r="AO169" s="271"/>
      <c r="AP169" s="271"/>
      <c r="AQ169" s="271"/>
    </row>
    <row r="170" spans="1:43" ht="39.950000000000003" customHeight="1" x14ac:dyDescent="0.2">
      <c r="A170" s="292">
        <v>169</v>
      </c>
      <c r="B170" s="305" t="s">
        <v>25139</v>
      </c>
      <c r="C170" s="292" t="s">
        <v>25140</v>
      </c>
      <c r="D170" s="292"/>
      <c r="E170" s="306" t="s">
        <v>11970</v>
      </c>
      <c r="F170" s="307">
        <v>45363</v>
      </c>
      <c r="G170" s="307">
        <v>45363</v>
      </c>
      <c r="H170" s="307"/>
      <c r="I170" s="346" t="s">
        <v>25206</v>
      </c>
      <c r="J170" s="294" t="str">
        <f>IF(H170="-","NO ES TUPA",IF(Tabla5[[#This Row],[FECHA FIRMA]]&lt;=Tabla5[[#This Row],[FECHA DE PLAZO MAXIMO DE ATENCION]],"SI","NO"))</f>
        <v>NO</v>
      </c>
      <c r="K170" s="271"/>
      <c r="L170" s="271" t="str">
        <f>IFERROR(VLOOKUP(K170,[1]Hoja1!$B$2:$F$14234,2,FALSE),"")</f>
        <v/>
      </c>
      <c r="M170" s="271" t="str">
        <f>IFERROR(VLOOKUP(K170,[1]Hoja1!$B$2:$F$14234,3,FALSE),"")</f>
        <v/>
      </c>
      <c r="N170" s="271" t="str">
        <f>IFERROR(VLOOKUP(K170,[1]Hoja1!$B$2:$F$14234,4,FALSE),"")</f>
        <v/>
      </c>
      <c r="O170" s="272" t="s">
        <v>25141</v>
      </c>
      <c r="P170" s="271" t="s">
        <v>14894</v>
      </c>
      <c r="Q170" s="271"/>
      <c r="R170" s="271"/>
      <c r="S170" s="271"/>
      <c r="T170" s="359">
        <v>15</v>
      </c>
      <c r="U170" s="271" t="s">
        <v>24198</v>
      </c>
      <c r="V170" s="271"/>
      <c r="W170" s="271"/>
      <c r="X170" s="271" t="s">
        <v>25142</v>
      </c>
      <c r="Y170" s="271"/>
      <c r="Z170" s="271"/>
      <c r="AA170" s="271"/>
      <c r="AB170" s="271"/>
      <c r="AC170" s="271"/>
      <c r="AD170" s="271"/>
      <c r="AE170" s="271"/>
      <c r="AF170" s="271"/>
      <c r="AG170" s="271"/>
      <c r="AH170" s="271"/>
      <c r="AI170" s="271"/>
      <c r="AJ170" s="271"/>
      <c r="AK170" s="271"/>
      <c r="AL170" s="271"/>
      <c r="AM170" s="271"/>
      <c r="AN170" s="271"/>
      <c r="AO170" s="271"/>
      <c r="AP170" s="271"/>
      <c r="AQ170" s="271"/>
    </row>
    <row r="171" spans="1:43" ht="39.950000000000003" customHeight="1" x14ac:dyDescent="0.2">
      <c r="A171" s="292">
        <v>170</v>
      </c>
      <c r="B171" s="305" t="s">
        <v>25143</v>
      </c>
      <c r="C171" s="292" t="s">
        <v>25144</v>
      </c>
      <c r="D171" s="292"/>
      <c r="E171" s="306" t="s">
        <v>11970</v>
      </c>
      <c r="F171" s="307">
        <v>45363</v>
      </c>
      <c r="G171" s="307">
        <v>45363</v>
      </c>
      <c r="H171" s="307"/>
      <c r="I171" s="346" t="s">
        <v>25206</v>
      </c>
      <c r="J171" s="294" t="str">
        <f>IF(H171="-","NO ES TUPA",IF(Tabla5[[#This Row],[FECHA FIRMA]]&lt;=Tabla5[[#This Row],[FECHA DE PLAZO MAXIMO DE ATENCION]],"SI","NO"))</f>
        <v>NO</v>
      </c>
      <c r="K171" s="271"/>
      <c r="L171" s="271" t="str">
        <f>IFERROR(VLOOKUP(K171,[1]Hoja1!$B$2:$F$14234,2,FALSE),"")</f>
        <v/>
      </c>
      <c r="M171" s="271" t="str">
        <f>IFERROR(VLOOKUP(K171,[1]Hoja1!$B$2:$F$14234,3,FALSE),"")</f>
        <v/>
      </c>
      <c r="N171" s="271" t="str">
        <f>IFERROR(VLOOKUP(K171,[1]Hoja1!$B$2:$F$14234,4,FALSE),"")</f>
        <v/>
      </c>
      <c r="O171" s="272" t="s">
        <v>25145</v>
      </c>
      <c r="P171" s="271" t="s">
        <v>14894</v>
      </c>
      <c r="Q171" s="271"/>
      <c r="R171" s="271"/>
      <c r="S171" s="271"/>
      <c r="T171" s="359">
        <v>15</v>
      </c>
      <c r="U171" s="271" t="s">
        <v>24198</v>
      </c>
      <c r="V171" s="271"/>
      <c r="W171" s="271"/>
      <c r="X171" s="271" t="s">
        <v>25142</v>
      </c>
      <c r="Y171" s="271"/>
      <c r="Z171" s="271"/>
      <c r="AA171" s="271"/>
      <c r="AB171" s="271"/>
      <c r="AC171" s="271"/>
      <c r="AD171" s="271"/>
      <c r="AE171" s="271"/>
      <c r="AF171" s="271"/>
      <c r="AG171" s="271"/>
      <c r="AH171" s="271"/>
      <c r="AI171" s="271"/>
      <c r="AJ171" s="271"/>
      <c r="AK171" s="271"/>
      <c r="AL171" s="271"/>
      <c r="AM171" s="271"/>
      <c r="AN171" s="271"/>
      <c r="AO171" s="271"/>
      <c r="AP171" s="271"/>
      <c r="AQ171" s="271"/>
    </row>
    <row r="172" spans="1:43" ht="39.950000000000003" customHeight="1" x14ac:dyDescent="0.2">
      <c r="A172" s="292">
        <v>171</v>
      </c>
      <c r="B172" s="305" t="s">
        <v>25146</v>
      </c>
      <c r="C172" s="292" t="s">
        <v>25147</v>
      </c>
      <c r="D172" s="314">
        <v>45341</v>
      </c>
      <c r="E172" s="306" t="s">
        <v>11970</v>
      </c>
      <c r="F172" s="307">
        <v>45363</v>
      </c>
      <c r="G172" s="307">
        <v>45363</v>
      </c>
      <c r="H172" s="307"/>
      <c r="I172" s="346">
        <v>45369</v>
      </c>
      <c r="J172" s="294" t="str">
        <f>IF(H172="-","NO ES TUPA",IF(Tabla5[[#This Row],[FECHA FIRMA]]&lt;=Tabla5[[#This Row],[FECHA DE PLAZO MAXIMO DE ATENCION]],"SI","NO"))</f>
        <v>NO</v>
      </c>
      <c r="K172" s="271"/>
      <c r="L172" s="271" t="str">
        <f>IFERROR(VLOOKUP(K172,[1]Hoja1!$B$2:$F$14234,2,FALSE),"")</f>
        <v/>
      </c>
      <c r="M172" s="271" t="str">
        <f>IFERROR(VLOOKUP(K172,[1]Hoja1!$B$2:$F$14234,3,FALSE),"")</f>
        <v/>
      </c>
      <c r="N172" s="271" t="str">
        <f>IFERROR(VLOOKUP(K172,[1]Hoja1!$B$2:$F$14234,4,FALSE),"")</f>
        <v/>
      </c>
      <c r="O172" s="272" t="s">
        <v>25148</v>
      </c>
      <c r="P172" s="271" t="s">
        <v>14894</v>
      </c>
      <c r="Q172" s="271"/>
      <c r="R172" s="271"/>
      <c r="S172" s="271"/>
      <c r="T172" s="359">
        <v>20</v>
      </c>
      <c r="U172" s="271" t="s">
        <v>24195</v>
      </c>
      <c r="V172" s="271" t="s">
        <v>24665</v>
      </c>
      <c r="W172" s="271"/>
      <c r="X172" s="271" t="s">
        <v>25149</v>
      </c>
      <c r="Y172" s="271"/>
      <c r="Z172" s="271"/>
      <c r="AA172" s="271"/>
      <c r="AB172" s="271"/>
      <c r="AC172" s="271"/>
      <c r="AD172" s="271"/>
      <c r="AE172" s="271"/>
      <c r="AF172" s="271"/>
      <c r="AG172" s="271"/>
      <c r="AH172" s="271"/>
      <c r="AI172" s="271"/>
      <c r="AJ172" s="271"/>
      <c r="AK172" s="271"/>
      <c r="AL172" s="271"/>
      <c r="AM172" s="271"/>
      <c r="AN172" s="271"/>
      <c r="AO172" s="271"/>
      <c r="AP172" s="271" t="s">
        <v>25150</v>
      </c>
      <c r="AQ172" s="271"/>
    </row>
    <row r="173" spans="1:43" ht="39.950000000000003" customHeight="1" x14ac:dyDescent="0.2">
      <c r="A173" s="292">
        <v>172</v>
      </c>
      <c r="B173" s="305" t="s">
        <v>25151</v>
      </c>
      <c r="C173" s="292" t="s">
        <v>25152</v>
      </c>
      <c r="D173" s="314">
        <v>45323</v>
      </c>
      <c r="E173" s="306" t="s">
        <v>11970</v>
      </c>
      <c r="F173" s="307">
        <v>45363</v>
      </c>
      <c r="G173" s="307">
        <v>45363</v>
      </c>
      <c r="H173" s="307"/>
      <c r="I173" s="346">
        <v>45351</v>
      </c>
      <c r="J173" s="294" t="str">
        <f>IF(H173="-","NO ES TUPA",IF(Tabla5[[#This Row],[FECHA FIRMA]]&lt;=Tabla5[[#This Row],[FECHA DE PLAZO MAXIMO DE ATENCION]],"SI","NO"))</f>
        <v>NO</v>
      </c>
      <c r="K173" s="271"/>
      <c r="L173" s="271" t="str">
        <f>IFERROR(VLOOKUP(K173,[1]Hoja1!$B$2:$F$14234,2,FALSE),"")</f>
        <v/>
      </c>
      <c r="M173" s="271" t="str">
        <f>IFERROR(VLOOKUP(K173,[1]Hoja1!$B$2:$F$14234,3,FALSE),"")</f>
        <v/>
      </c>
      <c r="N173" s="271" t="str">
        <f>IFERROR(VLOOKUP(K173,[1]Hoja1!$B$2:$F$14234,4,FALSE),"")</f>
        <v/>
      </c>
      <c r="O173" s="272" t="s">
        <v>25153</v>
      </c>
      <c r="P173" s="271" t="s">
        <v>14894</v>
      </c>
      <c r="Q173" s="271"/>
      <c r="R173" s="271"/>
      <c r="S173" s="271"/>
      <c r="T173" s="359">
        <v>20</v>
      </c>
      <c r="U173" s="271" t="s">
        <v>24195</v>
      </c>
      <c r="V173" s="271" t="s">
        <v>24605</v>
      </c>
      <c r="W173" s="271"/>
      <c r="X173" s="271" t="s">
        <v>21928</v>
      </c>
      <c r="Y173" s="271"/>
      <c r="Z173" s="271"/>
      <c r="AA173" s="271"/>
      <c r="AB173" s="271"/>
      <c r="AC173" s="271"/>
      <c r="AD173" s="271"/>
      <c r="AE173" s="271"/>
      <c r="AF173" s="271"/>
      <c r="AG173" s="271"/>
      <c r="AH173" s="271"/>
      <c r="AI173" s="271"/>
      <c r="AJ173" s="271"/>
      <c r="AK173" s="271"/>
      <c r="AL173" s="271"/>
      <c r="AM173" s="271"/>
      <c r="AN173" s="271"/>
      <c r="AO173" s="271"/>
      <c r="AP173" s="271" t="s">
        <v>25154</v>
      </c>
      <c r="AQ173" s="271"/>
    </row>
    <row r="174" spans="1:43" ht="39.950000000000003" customHeight="1" x14ac:dyDescent="0.2">
      <c r="A174" s="292">
        <v>173</v>
      </c>
      <c r="B174" s="305" t="s">
        <v>25155</v>
      </c>
      <c r="C174" s="292" t="s">
        <v>25156</v>
      </c>
      <c r="D174" s="314">
        <v>45296</v>
      </c>
      <c r="E174" s="306" t="s">
        <v>11970</v>
      </c>
      <c r="F174" s="307">
        <v>45364</v>
      </c>
      <c r="G174" s="307">
        <v>45364</v>
      </c>
      <c r="H174" s="307"/>
      <c r="I174" s="346">
        <v>45324</v>
      </c>
      <c r="J174" s="294" t="str">
        <f>IF(H174="-","NO ES TUPA",IF(Tabla5[[#This Row],[FECHA FIRMA]]&lt;=Tabla5[[#This Row],[FECHA DE PLAZO MAXIMO DE ATENCION]],"SI","NO"))</f>
        <v>NO</v>
      </c>
      <c r="K174" s="271"/>
      <c r="L174" s="271" t="str">
        <f>IFERROR(VLOOKUP(K174,[1]Hoja1!$B$2:$F$14234,2,FALSE),"")</f>
        <v/>
      </c>
      <c r="M174" s="271" t="str">
        <f>IFERROR(VLOOKUP(K174,[1]Hoja1!$B$2:$F$14234,3,FALSE),"")</f>
        <v/>
      </c>
      <c r="N174" s="271" t="str">
        <f>IFERROR(VLOOKUP(K174,[1]Hoja1!$B$2:$F$14234,4,FALSE),"")</f>
        <v/>
      </c>
      <c r="O174" s="272" t="s">
        <v>25157</v>
      </c>
      <c r="P174" s="271" t="s">
        <v>14894</v>
      </c>
      <c r="Q174" s="271"/>
      <c r="R174" s="271"/>
      <c r="S174" s="271"/>
      <c r="T174" s="359">
        <v>20</v>
      </c>
      <c r="U174" s="271" t="s">
        <v>24195</v>
      </c>
      <c r="V174" s="271" t="s">
        <v>24573</v>
      </c>
      <c r="W174" s="271"/>
      <c r="X174" s="271" t="s">
        <v>25158</v>
      </c>
      <c r="Y174" s="271"/>
      <c r="Z174" s="271"/>
      <c r="AA174" s="271"/>
      <c r="AB174" s="271"/>
      <c r="AC174" s="271"/>
      <c r="AD174" s="271"/>
      <c r="AE174" s="271"/>
      <c r="AF174" s="271"/>
      <c r="AG174" s="271"/>
      <c r="AH174" s="271"/>
      <c r="AI174" s="271"/>
      <c r="AJ174" s="271"/>
      <c r="AK174" s="271"/>
      <c r="AL174" s="271"/>
      <c r="AM174" s="271"/>
      <c r="AN174" s="271"/>
      <c r="AO174" s="271"/>
      <c r="AP174" s="271"/>
      <c r="AQ174" s="271"/>
    </row>
    <row r="175" spans="1:43" ht="39.950000000000003" customHeight="1" x14ac:dyDescent="0.2">
      <c r="A175" s="292">
        <v>174</v>
      </c>
      <c r="B175" s="305" t="s">
        <v>25159</v>
      </c>
      <c r="C175" s="292" t="s">
        <v>25160</v>
      </c>
      <c r="D175" s="314">
        <v>45334</v>
      </c>
      <c r="E175" s="306" t="s">
        <v>11970</v>
      </c>
      <c r="F175" s="307">
        <v>45364</v>
      </c>
      <c r="G175" s="307">
        <v>45364</v>
      </c>
      <c r="H175" s="307">
        <v>45355</v>
      </c>
      <c r="I175" s="346">
        <v>45355</v>
      </c>
      <c r="J175" s="294" t="str">
        <f>IF(H175="-","NO ES TUPA",IF(Tabla5[[#This Row],[FECHA FIRMA]]&lt;=Tabla5[[#This Row],[FECHA DE PLAZO MAXIMO DE ATENCION]],"SI","NO"))</f>
        <v>NO</v>
      </c>
      <c r="K175" s="271"/>
      <c r="L175" s="271" t="str">
        <f>IFERROR(VLOOKUP(K175,[1]Hoja1!$B$2:$F$14234,2,FALSE),"")</f>
        <v/>
      </c>
      <c r="M175" s="271" t="str">
        <f>IFERROR(VLOOKUP(K175,[1]Hoja1!$B$2:$F$14234,3,FALSE),"")</f>
        <v/>
      </c>
      <c r="N175" s="271" t="str">
        <f>IFERROR(VLOOKUP(K175,[1]Hoja1!$B$2:$F$14234,4,FALSE),"")</f>
        <v/>
      </c>
      <c r="O175" s="272" t="s">
        <v>25161</v>
      </c>
      <c r="P175" s="271"/>
      <c r="Q175" s="271"/>
      <c r="R175" s="271"/>
      <c r="S175" s="271"/>
      <c r="T175" s="361">
        <v>15</v>
      </c>
      <c r="U175" s="271" t="s">
        <v>25162</v>
      </c>
      <c r="V175" s="271"/>
      <c r="W175" s="271"/>
      <c r="X175" s="271"/>
      <c r="Y175" s="271"/>
      <c r="Z175" s="271"/>
      <c r="AA175" s="271"/>
      <c r="AB175" s="271"/>
      <c r="AC175" s="271"/>
      <c r="AD175" s="271"/>
      <c r="AE175" s="271"/>
      <c r="AF175" s="271"/>
      <c r="AG175" s="271"/>
      <c r="AH175" s="271"/>
      <c r="AI175" s="271"/>
      <c r="AJ175" s="271"/>
      <c r="AK175" s="271"/>
      <c r="AL175" s="271"/>
      <c r="AM175" s="271"/>
      <c r="AN175" s="271"/>
      <c r="AO175" s="271"/>
      <c r="AP175" s="271"/>
      <c r="AQ175" s="271"/>
    </row>
    <row r="176" spans="1:43" ht="39.950000000000003" customHeight="1" x14ac:dyDescent="0.2">
      <c r="A176" s="292">
        <v>175</v>
      </c>
      <c r="B176" s="305" t="s">
        <v>25163</v>
      </c>
      <c r="C176" s="292" t="s">
        <v>25164</v>
      </c>
      <c r="D176" s="314">
        <v>45357</v>
      </c>
      <c r="E176" s="306" t="s">
        <v>11970</v>
      </c>
      <c r="F176" s="307">
        <v>45364</v>
      </c>
      <c r="G176" s="307">
        <v>45364</v>
      </c>
      <c r="H176" s="307" t="s">
        <v>20</v>
      </c>
      <c r="I176" s="346" t="s">
        <v>25205</v>
      </c>
      <c r="J176" s="294" t="str">
        <f>IF(H176="-","NO ES TUPA",IF(Tabla5[[#This Row],[FECHA FIRMA]]&lt;=Tabla5[[#This Row],[FECHA DE PLAZO MAXIMO DE ATENCION]],"SI","NO"))</f>
        <v>NO ES TUPA</v>
      </c>
      <c r="K176" s="271"/>
      <c r="L176" s="271" t="str">
        <f>IFERROR(VLOOKUP(K176,[1]Hoja1!$B$2:$F$14234,2,FALSE),"")</f>
        <v/>
      </c>
      <c r="M176" s="271" t="str">
        <f>IFERROR(VLOOKUP(K176,[1]Hoja1!$B$2:$F$14234,3,FALSE),"")</f>
        <v/>
      </c>
      <c r="N176" s="271" t="str">
        <f>IFERROR(VLOOKUP(K176,[1]Hoja1!$B$2:$F$14234,4,FALSE),"")</f>
        <v/>
      </c>
      <c r="O176" s="272" t="s">
        <v>25165</v>
      </c>
      <c r="P176" s="271"/>
      <c r="Q176" s="271"/>
      <c r="R176" s="271"/>
      <c r="S176" s="271"/>
      <c r="T176" s="360"/>
      <c r="U176" s="271" t="s">
        <v>24197</v>
      </c>
      <c r="V176" s="271"/>
      <c r="W176" s="271"/>
      <c r="X176" s="271"/>
      <c r="Y176" s="271"/>
      <c r="Z176" s="271"/>
      <c r="AA176" s="271"/>
      <c r="AB176" s="271"/>
      <c r="AC176" s="271"/>
      <c r="AD176" s="271"/>
      <c r="AE176" s="271"/>
      <c r="AF176" s="271"/>
      <c r="AG176" s="271"/>
      <c r="AH176" s="271"/>
      <c r="AI176" s="271"/>
      <c r="AJ176" s="271"/>
      <c r="AK176" s="271"/>
      <c r="AL176" s="271"/>
      <c r="AM176" s="271"/>
      <c r="AN176" s="271"/>
      <c r="AO176" s="271"/>
      <c r="AP176" s="271"/>
      <c r="AQ176" s="271"/>
    </row>
    <row r="177" spans="1:43" ht="39.950000000000003" customHeight="1" x14ac:dyDescent="0.2">
      <c r="A177" s="292">
        <v>176</v>
      </c>
      <c r="B177" s="305" t="s">
        <v>25166</v>
      </c>
      <c r="C177" s="292" t="s">
        <v>25167</v>
      </c>
      <c r="D177" s="314">
        <v>45154</v>
      </c>
      <c r="E177" s="306" t="s">
        <v>11970</v>
      </c>
      <c r="F177" s="307">
        <v>45364</v>
      </c>
      <c r="G177" s="307">
        <v>45364</v>
      </c>
      <c r="H177" s="307">
        <v>45204</v>
      </c>
      <c r="I177" s="346">
        <v>45175</v>
      </c>
      <c r="J177" s="294" t="str">
        <f>IF(H177="-","NO ES TUPA",IF(Tabla5[[#This Row],[FECHA FIRMA]]&lt;=Tabla5[[#This Row],[FECHA DE PLAZO MAXIMO DE ATENCION]],"SI","NO"))</f>
        <v>NO</v>
      </c>
      <c r="K177" s="271"/>
      <c r="L177" s="271" t="str">
        <f>IFERROR(VLOOKUP(K177,[1]Hoja1!$B$2:$F$14234,2,FALSE),"")</f>
        <v/>
      </c>
      <c r="M177" s="271" t="str">
        <f>IFERROR(VLOOKUP(K177,[1]Hoja1!$B$2:$F$14234,3,FALSE),"")</f>
        <v/>
      </c>
      <c r="N177" s="271" t="str">
        <f>IFERROR(VLOOKUP(K177,[1]Hoja1!$B$2:$F$14234,4,FALSE),"")</f>
        <v/>
      </c>
      <c r="O177" s="272" t="s">
        <v>25168</v>
      </c>
      <c r="P177" s="271"/>
      <c r="Q177" s="271"/>
      <c r="R177" s="271"/>
      <c r="S177" s="271"/>
      <c r="T177" s="361">
        <v>15</v>
      </c>
      <c r="U177" s="271" t="s">
        <v>24296</v>
      </c>
      <c r="V177" s="271"/>
      <c r="W177" s="271"/>
      <c r="X177" s="271"/>
      <c r="Y177" s="271"/>
      <c r="Z177" s="271"/>
      <c r="AA177" s="271"/>
      <c r="AB177" s="271"/>
      <c r="AC177" s="271"/>
      <c r="AD177" s="271"/>
      <c r="AE177" s="271"/>
      <c r="AF177" s="271"/>
      <c r="AG177" s="271"/>
      <c r="AH177" s="271"/>
      <c r="AI177" s="271"/>
      <c r="AJ177" s="271"/>
      <c r="AK177" s="271"/>
      <c r="AL177" s="271"/>
      <c r="AM177" s="271"/>
      <c r="AN177" s="271"/>
      <c r="AO177" s="271"/>
      <c r="AP177" s="271"/>
      <c r="AQ177" s="271"/>
    </row>
    <row r="178" spans="1:43" ht="39.950000000000003" customHeight="1" x14ac:dyDescent="0.2">
      <c r="A178" s="292">
        <v>177</v>
      </c>
      <c r="B178" s="305" t="s">
        <v>25169</v>
      </c>
      <c r="C178" s="292" t="s">
        <v>25170</v>
      </c>
      <c r="D178" s="314">
        <v>45209</v>
      </c>
      <c r="E178" s="306" t="s">
        <v>11970</v>
      </c>
      <c r="F178" s="307">
        <v>45364</v>
      </c>
      <c r="G178" s="307">
        <v>45364</v>
      </c>
      <c r="H178" s="307">
        <v>45259</v>
      </c>
      <c r="I178" s="346">
        <v>45230</v>
      </c>
      <c r="J178" s="294" t="str">
        <f>IF(H178="-","NO ES TUPA",IF(Tabla5[[#This Row],[FECHA FIRMA]]&lt;=Tabla5[[#This Row],[FECHA DE PLAZO MAXIMO DE ATENCION]],"SI","NO"))</f>
        <v>NO</v>
      </c>
      <c r="K178" s="271"/>
      <c r="L178" s="271" t="str">
        <f>IFERROR(VLOOKUP(K178,[1]Hoja1!$B$2:$F$14234,2,FALSE),"")</f>
        <v/>
      </c>
      <c r="M178" s="271" t="str">
        <f>IFERROR(VLOOKUP(K178,[1]Hoja1!$B$2:$F$14234,3,FALSE),"")</f>
        <v/>
      </c>
      <c r="N178" s="271" t="str">
        <f>IFERROR(VLOOKUP(K178,[1]Hoja1!$B$2:$F$14234,4,FALSE),"")</f>
        <v/>
      </c>
      <c r="O178" s="272" t="s">
        <v>25171</v>
      </c>
      <c r="P178" s="271"/>
      <c r="Q178" s="271"/>
      <c r="R178" s="271"/>
      <c r="S178" s="271"/>
      <c r="T178" s="361">
        <v>15</v>
      </c>
      <c r="U178" s="271" t="s">
        <v>24296</v>
      </c>
      <c r="V178" s="271"/>
      <c r="W178" s="271"/>
      <c r="X178" s="271"/>
      <c r="Y178" s="271"/>
      <c r="Z178" s="271"/>
      <c r="AA178" s="271"/>
      <c r="AB178" s="271"/>
      <c r="AC178" s="271"/>
      <c r="AD178" s="271"/>
      <c r="AE178" s="271"/>
      <c r="AF178" s="271"/>
      <c r="AG178" s="271"/>
      <c r="AH178" s="271"/>
      <c r="AI178" s="271"/>
      <c r="AJ178" s="271"/>
      <c r="AK178" s="271"/>
      <c r="AL178" s="271"/>
      <c r="AM178" s="271"/>
      <c r="AN178" s="271"/>
      <c r="AO178" s="271"/>
      <c r="AP178" s="271"/>
      <c r="AQ178" s="271"/>
    </row>
    <row r="179" spans="1:43" ht="39.950000000000003" customHeight="1" x14ac:dyDescent="0.2">
      <c r="A179" s="292">
        <v>178</v>
      </c>
      <c r="B179" s="305" t="s">
        <v>25172</v>
      </c>
      <c r="C179" s="292" t="s">
        <v>25173</v>
      </c>
      <c r="D179" s="314">
        <v>45197</v>
      </c>
      <c r="E179" s="306" t="s">
        <v>11970</v>
      </c>
      <c r="F179" s="307">
        <v>45364</v>
      </c>
      <c r="G179" s="307">
        <v>45364</v>
      </c>
      <c r="H179" s="307">
        <v>45250</v>
      </c>
      <c r="I179" s="346">
        <v>45218</v>
      </c>
      <c r="J179" s="294" t="str">
        <f>IF(H179="-","NO ES TUPA",IF(Tabla5[[#This Row],[FECHA FIRMA]]&lt;=Tabla5[[#This Row],[FECHA DE PLAZO MAXIMO DE ATENCION]],"SI","NO"))</f>
        <v>NO</v>
      </c>
      <c r="K179" s="271"/>
      <c r="L179" s="271" t="str">
        <f>IFERROR(VLOOKUP(K179,[1]Hoja1!$B$2:$F$14234,2,FALSE),"")</f>
        <v/>
      </c>
      <c r="M179" s="271" t="str">
        <f>IFERROR(VLOOKUP(K179,[1]Hoja1!$B$2:$F$14234,3,FALSE),"")</f>
        <v/>
      </c>
      <c r="N179" s="271" t="str">
        <f>IFERROR(VLOOKUP(K179,[1]Hoja1!$B$2:$F$14234,4,FALSE),"")</f>
        <v/>
      </c>
      <c r="O179" s="272" t="s">
        <v>25174</v>
      </c>
      <c r="P179" s="271"/>
      <c r="Q179" s="271"/>
      <c r="R179" s="271"/>
      <c r="S179" s="271"/>
      <c r="T179" s="361">
        <v>15</v>
      </c>
      <c r="U179" s="271" t="s">
        <v>24296</v>
      </c>
      <c r="V179" s="271"/>
      <c r="W179" s="271"/>
      <c r="X179" s="271"/>
      <c r="Y179" s="271"/>
      <c r="Z179" s="271"/>
      <c r="AA179" s="271"/>
      <c r="AB179" s="271"/>
      <c r="AC179" s="271"/>
      <c r="AD179" s="271"/>
      <c r="AE179" s="271"/>
      <c r="AF179" s="271"/>
      <c r="AG179" s="271"/>
      <c r="AH179" s="271"/>
      <c r="AI179" s="271"/>
      <c r="AJ179" s="271"/>
      <c r="AK179" s="271"/>
      <c r="AL179" s="271"/>
      <c r="AM179" s="271"/>
      <c r="AN179" s="271"/>
      <c r="AO179" s="271"/>
      <c r="AP179" s="271"/>
      <c r="AQ179" s="271"/>
    </row>
    <row r="180" spans="1:43" ht="39.950000000000003" customHeight="1" x14ac:dyDescent="0.2">
      <c r="A180" s="292">
        <v>179</v>
      </c>
      <c r="B180" s="305" t="s">
        <v>25175</v>
      </c>
      <c r="C180" s="292" t="s">
        <v>25176</v>
      </c>
      <c r="D180" s="314">
        <v>45196</v>
      </c>
      <c r="E180" s="306" t="s">
        <v>11970</v>
      </c>
      <c r="F180" s="307">
        <v>45364</v>
      </c>
      <c r="G180" s="307">
        <v>45364</v>
      </c>
      <c r="H180" s="307">
        <v>45225</v>
      </c>
      <c r="I180" s="346">
        <v>45217</v>
      </c>
      <c r="J180" s="294" t="str">
        <f>IF(H180="-","NO ES TUPA",IF(Tabla5[[#This Row],[FECHA FIRMA]]&lt;=Tabla5[[#This Row],[FECHA DE PLAZO MAXIMO DE ATENCION]],"SI","NO"))</f>
        <v>NO</v>
      </c>
      <c r="K180" s="271"/>
      <c r="L180" s="271" t="str">
        <f>IFERROR(VLOOKUP(K180,[1]Hoja1!$B$2:$F$14234,2,FALSE),"")</f>
        <v/>
      </c>
      <c r="M180" s="271" t="str">
        <f>IFERROR(VLOOKUP(K180,[1]Hoja1!$B$2:$F$14234,3,FALSE),"")</f>
        <v/>
      </c>
      <c r="N180" s="271" t="str">
        <f>IFERROR(VLOOKUP(K180,[1]Hoja1!$B$2:$F$14234,4,FALSE),"")</f>
        <v/>
      </c>
      <c r="O180" s="272" t="s">
        <v>25177</v>
      </c>
      <c r="P180" s="271"/>
      <c r="Q180" s="271"/>
      <c r="R180" s="271"/>
      <c r="S180" s="271"/>
      <c r="T180" s="361">
        <v>15</v>
      </c>
      <c r="U180" s="271" t="s">
        <v>24296</v>
      </c>
      <c r="V180" s="271"/>
      <c r="W180" s="271"/>
      <c r="X180" s="271"/>
      <c r="Y180" s="271"/>
      <c r="Z180" s="271"/>
      <c r="AA180" s="271"/>
      <c r="AB180" s="271"/>
      <c r="AC180" s="271"/>
      <c r="AD180" s="271"/>
      <c r="AE180" s="271"/>
      <c r="AF180" s="271"/>
      <c r="AG180" s="271"/>
      <c r="AH180" s="271"/>
      <c r="AI180" s="271"/>
      <c r="AJ180" s="271"/>
      <c r="AK180" s="271"/>
      <c r="AL180" s="271"/>
      <c r="AM180" s="271"/>
      <c r="AN180" s="271"/>
      <c r="AO180" s="271"/>
      <c r="AP180" s="271"/>
      <c r="AQ180" s="271"/>
    </row>
    <row r="181" spans="1:43" ht="39.950000000000003" customHeight="1" x14ac:dyDescent="0.2">
      <c r="A181" s="292">
        <v>180</v>
      </c>
      <c r="B181" s="305" t="s">
        <v>25178</v>
      </c>
      <c r="C181" s="292" t="s">
        <v>25179</v>
      </c>
      <c r="D181" s="314">
        <v>45237</v>
      </c>
      <c r="E181" s="306" t="s">
        <v>11970</v>
      </c>
      <c r="F181" s="307">
        <v>45364</v>
      </c>
      <c r="G181" s="307">
        <v>45364</v>
      </c>
      <c r="H181" s="307">
        <v>45301</v>
      </c>
      <c r="I181" s="346">
        <v>45258</v>
      </c>
      <c r="J181" s="294" t="str">
        <f>IF(H181="-","NO ES TUPA",IF(Tabla5[[#This Row],[FECHA FIRMA]]&lt;=Tabla5[[#This Row],[FECHA DE PLAZO MAXIMO DE ATENCION]],"SI","NO"))</f>
        <v>NO</v>
      </c>
      <c r="K181" s="271"/>
      <c r="L181" s="271" t="str">
        <f>IFERROR(VLOOKUP(K181,[1]Hoja1!$B$2:$F$14234,2,FALSE),"")</f>
        <v/>
      </c>
      <c r="M181" s="271" t="str">
        <f>IFERROR(VLOOKUP(K181,[1]Hoja1!$B$2:$F$14234,3,FALSE),"")</f>
        <v/>
      </c>
      <c r="N181" s="271" t="str">
        <f>IFERROR(VLOOKUP(K181,[1]Hoja1!$B$2:$F$14234,4,FALSE),"")</f>
        <v/>
      </c>
      <c r="O181" s="272" t="s">
        <v>25180</v>
      </c>
      <c r="P181" s="271"/>
      <c r="Q181" s="271"/>
      <c r="R181" s="271"/>
      <c r="S181" s="271"/>
      <c r="T181" s="361">
        <v>15</v>
      </c>
      <c r="U181" s="271" t="s">
        <v>24296</v>
      </c>
      <c r="V181" s="271"/>
      <c r="W181" s="271"/>
      <c r="X181" s="271"/>
      <c r="Y181" s="271"/>
      <c r="Z181" s="271"/>
      <c r="AA181" s="271"/>
      <c r="AB181" s="271"/>
      <c r="AC181" s="271"/>
      <c r="AD181" s="271"/>
      <c r="AE181" s="271"/>
      <c r="AF181" s="271"/>
      <c r="AG181" s="271"/>
      <c r="AH181" s="271"/>
      <c r="AI181" s="271"/>
      <c r="AJ181" s="271"/>
      <c r="AK181" s="271"/>
      <c r="AL181" s="271"/>
      <c r="AM181" s="271"/>
      <c r="AN181" s="271"/>
      <c r="AO181" s="271"/>
      <c r="AP181" s="271"/>
      <c r="AQ181" s="271"/>
    </row>
    <row r="182" spans="1:43" ht="39.950000000000003" customHeight="1" x14ac:dyDescent="0.2">
      <c r="A182" s="292">
        <v>181</v>
      </c>
      <c r="B182" s="305" t="s">
        <v>25181</v>
      </c>
      <c r="C182" s="292" t="s">
        <v>25182</v>
      </c>
      <c r="D182" s="314">
        <v>45226</v>
      </c>
      <c r="E182" s="306" t="s">
        <v>11970</v>
      </c>
      <c r="F182" s="307">
        <v>45364</v>
      </c>
      <c r="G182" s="307">
        <v>45364</v>
      </c>
      <c r="H182" s="307"/>
      <c r="I182" s="346">
        <v>45247</v>
      </c>
      <c r="J182" s="294" t="str">
        <f>IF(H182="-","NO ES TUPA",IF(Tabla5[[#This Row],[FECHA FIRMA]]&lt;=Tabla5[[#This Row],[FECHA DE PLAZO MAXIMO DE ATENCION]],"SI","NO"))</f>
        <v>NO</v>
      </c>
      <c r="K182" s="271"/>
      <c r="L182" s="271" t="str">
        <f>IFERROR(VLOOKUP(K182,[1]Hoja1!$B$2:$F$14234,2,FALSE),"")</f>
        <v/>
      </c>
      <c r="M182" s="271" t="str">
        <f>IFERROR(VLOOKUP(K182,[1]Hoja1!$B$2:$F$14234,3,FALSE),"")</f>
        <v/>
      </c>
      <c r="N182" s="271" t="str">
        <f>IFERROR(VLOOKUP(K182,[1]Hoja1!$B$2:$F$14234,4,FALSE),"")</f>
        <v/>
      </c>
      <c r="O182" s="272" t="s">
        <v>25183</v>
      </c>
      <c r="P182" s="271"/>
      <c r="Q182" s="271"/>
      <c r="R182" s="271"/>
      <c r="S182" s="271"/>
      <c r="T182" s="359">
        <v>15</v>
      </c>
      <c r="U182" s="271" t="s">
        <v>24594</v>
      </c>
      <c r="V182" s="271"/>
      <c r="W182" s="271"/>
      <c r="X182" s="271"/>
      <c r="Y182" s="271"/>
      <c r="Z182" s="271"/>
      <c r="AA182" s="271"/>
      <c r="AB182" s="271"/>
      <c r="AC182" s="271"/>
      <c r="AD182" s="271"/>
      <c r="AE182" s="271"/>
      <c r="AF182" s="271"/>
      <c r="AG182" s="271"/>
      <c r="AH182" s="271"/>
      <c r="AI182" s="271"/>
      <c r="AJ182" s="271"/>
      <c r="AK182" s="271"/>
      <c r="AL182" s="271"/>
      <c r="AM182" s="271"/>
      <c r="AN182" s="271"/>
      <c r="AO182" s="271"/>
      <c r="AP182" s="271"/>
      <c r="AQ182" s="271"/>
    </row>
    <row r="183" spans="1:43" ht="39.950000000000003" customHeight="1" x14ac:dyDescent="0.2">
      <c r="A183" s="292">
        <v>182</v>
      </c>
      <c r="B183" s="305" t="s">
        <v>25184</v>
      </c>
      <c r="C183" s="292" t="s">
        <v>25185</v>
      </c>
      <c r="D183" s="314">
        <v>45254</v>
      </c>
      <c r="E183" s="306" t="s">
        <v>11970</v>
      </c>
      <c r="F183" s="307">
        <v>45364</v>
      </c>
      <c r="G183" s="307">
        <v>45364</v>
      </c>
      <c r="H183" s="307">
        <v>45288</v>
      </c>
      <c r="I183" s="346">
        <v>45275</v>
      </c>
      <c r="J183" s="294" t="str">
        <f>IF(H183="-","NO ES TUPA",IF(Tabla5[[#This Row],[FECHA FIRMA]]&lt;=Tabla5[[#This Row],[FECHA DE PLAZO MAXIMO DE ATENCION]],"SI","NO"))</f>
        <v>NO</v>
      </c>
      <c r="K183" s="271"/>
      <c r="L183" s="271" t="str">
        <f>IFERROR(VLOOKUP(K183,[1]Hoja1!$B$2:$F$14234,2,FALSE),"")</f>
        <v/>
      </c>
      <c r="M183" s="271" t="str">
        <f>IFERROR(VLOOKUP(K183,[1]Hoja1!$B$2:$F$14234,3,FALSE),"")</f>
        <v/>
      </c>
      <c r="N183" s="271" t="str">
        <f>IFERROR(VLOOKUP(K183,[1]Hoja1!$B$2:$F$14234,4,FALSE),"")</f>
        <v/>
      </c>
      <c r="O183" s="272" t="s">
        <v>25186</v>
      </c>
      <c r="P183" s="271"/>
      <c r="Q183" s="271"/>
      <c r="R183" s="271"/>
      <c r="S183" s="271"/>
      <c r="T183" s="361">
        <v>15</v>
      </c>
      <c r="U183" s="271" t="s">
        <v>24296</v>
      </c>
      <c r="V183" s="271"/>
      <c r="W183" s="271"/>
      <c r="X183" s="271"/>
      <c r="Y183" s="271"/>
      <c r="Z183" s="271"/>
      <c r="AA183" s="271"/>
      <c r="AB183" s="271"/>
      <c r="AC183" s="271"/>
      <c r="AD183" s="271"/>
      <c r="AE183" s="271"/>
      <c r="AF183" s="271"/>
      <c r="AG183" s="271"/>
      <c r="AH183" s="271"/>
      <c r="AI183" s="271"/>
      <c r="AJ183" s="271"/>
      <c r="AK183" s="271"/>
      <c r="AL183" s="271"/>
      <c r="AM183" s="271"/>
      <c r="AN183" s="271"/>
      <c r="AO183" s="271"/>
      <c r="AP183" s="271"/>
      <c r="AQ183" s="271"/>
    </row>
    <row r="184" spans="1:43" ht="39.950000000000003" customHeight="1" x14ac:dyDescent="0.2">
      <c r="A184" s="292">
        <v>183</v>
      </c>
      <c r="B184" s="305" t="s">
        <v>25187</v>
      </c>
      <c r="C184" s="292" t="s">
        <v>25188</v>
      </c>
      <c r="D184" s="314">
        <v>45265</v>
      </c>
      <c r="E184" s="306" t="s">
        <v>11970</v>
      </c>
      <c r="F184" s="307">
        <v>45364</v>
      </c>
      <c r="G184" s="307">
        <v>45364</v>
      </c>
      <c r="H184" s="307">
        <v>45315</v>
      </c>
      <c r="I184" s="346">
        <v>45286</v>
      </c>
      <c r="J184" s="294" t="str">
        <f>IF(H184="-","NO ES TUPA",IF(Tabla5[[#This Row],[FECHA FIRMA]]&lt;=Tabla5[[#This Row],[FECHA DE PLAZO MAXIMO DE ATENCION]],"SI","NO"))</f>
        <v>NO</v>
      </c>
      <c r="K184" s="271"/>
      <c r="L184" s="271" t="str">
        <f>IFERROR(VLOOKUP(K184,[1]Hoja1!$B$2:$F$14234,2,FALSE),"")</f>
        <v/>
      </c>
      <c r="M184" s="271" t="str">
        <f>IFERROR(VLOOKUP(K184,[1]Hoja1!$B$2:$F$14234,3,FALSE),"")</f>
        <v/>
      </c>
      <c r="N184" s="271" t="str">
        <f>IFERROR(VLOOKUP(K184,[1]Hoja1!$B$2:$F$14234,4,FALSE),"")</f>
        <v/>
      </c>
      <c r="O184" s="272" t="s">
        <v>25189</v>
      </c>
      <c r="P184" s="271"/>
      <c r="Q184" s="271"/>
      <c r="R184" s="271"/>
      <c r="S184" s="271"/>
      <c r="T184" s="361">
        <v>15</v>
      </c>
      <c r="U184" s="271" t="s">
        <v>24296</v>
      </c>
      <c r="V184" s="271"/>
      <c r="W184" s="271"/>
      <c r="X184" s="271"/>
      <c r="Y184" s="271"/>
      <c r="Z184" s="271"/>
      <c r="AA184" s="271"/>
      <c r="AB184" s="271"/>
      <c r="AC184" s="271"/>
      <c r="AD184" s="271"/>
      <c r="AE184" s="271"/>
      <c r="AF184" s="271"/>
      <c r="AG184" s="271"/>
      <c r="AH184" s="271"/>
      <c r="AI184" s="271"/>
      <c r="AJ184" s="271"/>
      <c r="AK184" s="271"/>
      <c r="AL184" s="271"/>
      <c r="AM184" s="271"/>
      <c r="AN184" s="271"/>
      <c r="AO184" s="271"/>
      <c r="AP184" s="271"/>
      <c r="AQ184" s="271"/>
    </row>
    <row r="185" spans="1:43" ht="39.950000000000003" customHeight="1" x14ac:dyDescent="0.2">
      <c r="A185" s="292">
        <v>184</v>
      </c>
      <c r="B185" s="305" t="s">
        <v>25190</v>
      </c>
      <c r="C185" s="292" t="s">
        <v>25191</v>
      </c>
      <c r="D185" s="314">
        <v>45358</v>
      </c>
      <c r="E185" s="306" t="s">
        <v>11970</v>
      </c>
      <c r="F185" s="307">
        <v>45365</v>
      </c>
      <c r="G185" s="307">
        <v>45365</v>
      </c>
      <c r="H185" s="343" t="s">
        <v>20</v>
      </c>
      <c r="I185" s="346" t="s">
        <v>25205</v>
      </c>
      <c r="J185" s="336" t="str">
        <f>IF(H185="-","NO ES TUPA",IF(Tabla5[[#This Row],[FECHA FIRMA]]&lt;=Tabla5[[#This Row],[FECHA DE PLAZO MAXIMO DE ATENCION]],"SI","NO"))</f>
        <v>NO ES TUPA</v>
      </c>
      <c r="K185" s="289"/>
      <c r="L185" s="289" t="str">
        <f>IFERROR(VLOOKUP(K185,[1]Hoja1!$B$2:$F$14234,2,FALSE),"")</f>
        <v/>
      </c>
      <c r="M185" s="289" t="str">
        <f>IFERROR(VLOOKUP(K185,[1]Hoja1!$B$2:$F$14234,3,FALSE),"")</f>
        <v/>
      </c>
      <c r="N185" s="289" t="str">
        <f>IFERROR(VLOOKUP(K185,[1]Hoja1!$B$2:$F$14234,4,FALSE),"")</f>
        <v/>
      </c>
      <c r="O185" s="272" t="s">
        <v>25192</v>
      </c>
      <c r="P185" s="289"/>
      <c r="Q185" s="289"/>
      <c r="R185" s="289"/>
      <c r="S185" s="289"/>
      <c r="T185" s="360"/>
      <c r="U185" s="271" t="s">
        <v>24197</v>
      </c>
      <c r="V185" s="289"/>
      <c r="W185" s="289"/>
      <c r="X185" s="289"/>
      <c r="Y185" s="289"/>
      <c r="Z185" s="289"/>
      <c r="AA185" s="289"/>
      <c r="AB185" s="289"/>
      <c r="AC185" s="289"/>
      <c r="AD185" s="289"/>
      <c r="AE185" s="289"/>
      <c r="AF185" s="289"/>
      <c r="AG185" s="289"/>
      <c r="AH185" s="289"/>
      <c r="AI185" s="289"/>
      <c r="AJ185" s="289"/>
      <c r="AK185" s="289"/>
      <c r="AL185" s="289"/>
      <c r="AM185" s="289"/>
      <c r="AN185" s="289"/>
      <c r="AO185" s="289"/>
      <c r="AP185" s="289"/>
      <c r="AQ185" s="289"/>
    </row>
    <row r="186" spans="1:43" ht="39.950000000000003" customHeight="1" x14ac:dyDescent="0.2">
      <c r="A186" s="292">
        <v>185</v>
      </c>
      <c r="B186" s="305" t="s">
        <v>25193</v>
      </c>
      <c r="C186" s="335" t="s">
        <v>25194</v>
      </c>
      <c r="D186" s="337">
        <v>45348</v>
      </c>
      <c r="E186" s="306" t="s">
        <v>11970</v>
      </c>
      <c r="F186" s="307">
        <v>45365</v>
      </c>
      <c r="G186" s="307">
        <v>45365</v>
      </c>
      <c r="H186" s="334"/>
      <c r="I186" s="357">
        <v>45376</v>
      </c>
      <c r="J186" s="294" t="str">
        <f>IF(H186="-","NO ES TUPA",IF(Tabla5[[#This Row],[FECHA FIRMA]]&lt;=Tabla5[[#This Row],[FECHA DE PLAZO MAXIMO DE ATENCION]],"SI","NO"))</f>
        <v>NO</v>
      </c>
      <c r="K186" s="271"/>
      <c r="L186" s="271" t="str">
        <f>IFERROR(VLOOKUP(K186,[1]Hoja1!$B$2:$F$14234,2,FALSE),"")</f>
        <v/>
      </c>
      <c r="M186" s="271" t="str">
        <f>IFERROR(VLOOKUP(K186,[1]Hoja1!$B$2:$F$14234,3,FALSE),"")</f>
        <v/>
      </c>
      <c r="N186" s="271" t="str">
        <f>IFERROR(VLOOKUP(K186,[1]Hoja1!$B$2:$F$14234,4,FALSE),"")</f>
        <v/>
      </c>
      <c r="O186" s="272" t="s">
        <v>25195</v>
      </c>
      <c r="P186" s="271" t="s">
        <v>14894</v>
      </c>
      <c r="Q186" s="271"/>
      <c r="R186" s="271"/>
      <c r="S186" s="271"/>
      <c r="T186" s="359">
        <v>20</v>
      </c>
      <c r="U186" s="271" t="s">
        <v>24195</v>
      </c>
      <c r="V186" s="271" t="s">
        <v>24573</v>
      </c>
      <c r="W186" s="271"/>
      <c r="X186" s="271" t="s">
        <v>25196</v>
      </c>
      <c r="Y186" s="271"/>
      <c r="Z186" s="271"/>
      <c r="AA186" s="271"/>
      <c r="AB186" s="271"/>
      <c r="AC186" s="271"/>
      <c r="AD186" s="271"/>
      <c r="AE186" s="271"/>
      <c r="AF186" s="271"/>
      <c r="AG186" s="271"/>
      <c r="AH186" s="271"/>
      <c r="AI186" s="271"/>
      <c r="AJ186" s="271"/>
      <c r="AK186" s="271"/>
      <c r="AL186" s="271"/>
      <c r="AM186" s="271"/>
      <c r="AN186" s="271"/>
      <c r="AO186" s="271"/>
      <c r="AP186" s="271"/>
      <c r="AQ186" s="271"/>
    </row>
    <row r="187" spans="1:43" ht="39.950000000000003" customHeight="1" x14ac:dyDescent="0.2">
      <c r="A187" s="292">
        <v>186</v>
      </c>
      <c r="B187" s="305" t="s">
        <v>25197</v>
      </c>
      <c r="C187" s="292" t="s">
        <v>25198</v>
      </c>
      <c r="D187" s="314">
        <v>45323</v>
      </c>
      <c r="E187" s="306" t="s">
        <v>11970</v>
      </c>
      <c r="F187" s="307">
        <v>45365</v>
      </c>
      <c r="G187" s="307">
        <v>45365</v>
      </c>
      <c r="H187" s="334"/>
      <c r="I187" s="357">
        <v>45351</v>
      </c>
      <c r="J187" s="294" t="str">
        <f>IF(H187="-","NO ES TUPA",IF(Tabla5[[#This Row],[FECHA FIRMA]]&lt;=Tabla5[[#This Row],[FECHA DE PLAZO MAXIMO DE ATENCION]],"SI","NO"))</f>
        <v>NO</v>
      </c>
      <c r="K187" s="271"/>
      <c r="L187" s="271" t="str">
        <f>IFERROR(VLOOKUP(K187,[1]Hoja1!$B$2:$F$14234,2,FALSE),"")</f>
        <v/>
      </c>
      <c r="M187" s="271" t="str">
        <f>IFERROR(VLOOKUP(K187,[1]Hoja1!$B$2:$F$14234,3,FALSE),"")</f>
        <v/>
      </c>
      <c r="N187" s="271" t="str">
        <f>IFERROR(VLOOKUP(K187,[1]Hoja1!$B$2:$F$14234,4,FALSE),"")</f>
        <v/>
      </c>
      <c r="O187" s="272" t="s">
        <v>25199</v>
      </c>
      <c r="P187" s="271" t="s">
        <v>14894</v>
      </c>
      <c r="Q187" s="271"/>
      <c r="R187" s="271"/>
      <c r="S187" s="271"/>
      <c r="T187" s="359">
        <v>20</v>
      </c>
      <c r="U187" s="271" t="s">
        <v>24195</v>
      </c>
      <c r="V187" s="271" t="s">
        <v>24573</v>
      </c>
      <c r="W187" s="271"/>
      <c r="X187" s="271" t="s">
        <v>25200</v>
      </c>
      <c r="Y187" s="271"/>
      <c r="Z187" s="271"/>
      <c r="AA187" s="271"/>
      <c r="AB187" s="271"/>
      <c r="AC187" s="271"/>
      <c r="AD187" s="271"/>
      <c r="AE187" s="271"/>
      <c r="AF187" s="271"/>
      <c r="AG187" s="271"/>
      <c r="AH187" s="271"/>
      <c r="AI187" s="271"/>
      <c r="AJ187" s="271"/>
      <c r="AK187" s="271"/>
      <c r="AL187" s="271"/>
      <c r="AM187" s="271"/>
      <c r="AN187" s="271"/>
      <c r="AO187" s="271"/>
      <c r="AP187" s="271"/>
      <c r="AQ187" s="271"/>
    </row>
  </sheetData>
  <phoneticPr fontId="16" type="noConversion"/>
  <pageMargins left="0.7" right="0.7" top="0.75" bottom="0.75" header="0.3" footer="0.3"/>
  <pageSetup scale="36"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9BA18-5968-42DE-B816-1413AB6038C6}">
  <sheetPr codeName="Hoja20"/>
  <dimension ref="A1:G38"/>
  <sheetViews>
    <sheetView topLeftCell="A18" zoomScale="90" zoomScaleNormal="90" workbookViewId="0">
      <selection activeCell="K25" sqref="K25"/>
    </sheetView>
  </sheetViews>
  <sheetFormatPr baseColWidth="10" defaultColWidth="11.42578125" defaultRowHeight="15" x14ac:dyDescent="0.25"/>
  <cols>
    <col min="1" max="1" width="28.28515625" customWidth="1"/>
    <col min="2" max="6" width="11.42578125" style="64"/>
    <col min="8" max="8" width="35.85546875" bestFit="1" customWidth="1"/>
  </cols>
  <sheetData>
    <row r="1" spans="1:6" hidden="1" x14ac:dyDescent="0.25"/>
    <row r="2" spans="1:6" s="64" customFormat="1" hidden="1" x14ac:dyDescent="0.25">
      <c r="A2" s="65" t="s">
        <v>11982</v>
      </c>
      <c r="B2" s="65">
        <v>2019</v>
      </c>
      <c r="C2" s="65">
        <v>2020</v>
      </c>
      <c r="D2" s="65">
        <v>2021</v>
      </c>
      <c r="E2" s="65">
        <v>2022</v>
      </c>
      <c r="F2" s="65">
        <v>2023</v>
      </c>
    </row>
    <row r="3" spans="1:6" hidden="1" x14ac:dyDescent="0.25">
      <c r="A3" s="66" t="s">
        <v>11968</v>
      </c>
      <c r="B3" s="65">
        <f>GETPIVOTDATA("RESOLUCION DIRECTORAL N°",'CUENTA RD 2019'!$A$3,"MES","ENERO")</f>
        <v>119</v>
      </c>
      <c r="C3" s="65" t="e">
        <f>GETPIVOTDATA("Resolución Directoral",'CUENTA RD 2020'!$A$3,"MES","ENERO")</f>
        <v>#REF!</v>
      </c>
      <c r="D3" s="65" t="e">
        <f>GETPIVOTDATA("Resolución Directoral",'CUENTA RD 2021'!$A$3,"MES","ENERO")</f>
        <v>#REF!</v>
      </c>
      <c r="E3" s="65">
        <f>GETPIVOTDATA("Resolución Directoral",'CUENTA RD 2022'!$A$3,"MES","ENERO")</f>
        <v>87</v>
      </c>
      <c r="F3" s="65">
        <f>GETPIVOTDATA("Resolución Directoral",'CUENTA RD 2023'!$A$3,"MES","ENERO")</f>
        <v>96</v>
      </c>
    </row>
    <row r="4" spans="1:6" hidden="1" x14ac:dyDescent="0.25">
      <c r="A4" s="66" t="s">
        <v>11969</v>
      </c>
      <c r="B4" s="65">
        <f>GETPIVOTDATA("RESOLUCION DIRECTORAL N°",'CUENTA RD 2019'!$A$3,"MES","FEBRERO")</f>
        <v>99</v>
      </c>
      <c r="C4" s="65" t="e">
        <f>GETPIVOTDATA("Resolución Directoral",'CUENTA RD 2020'!$A$3,"MES","FEBRERO")</f>
        <v>#REF!</v>
      </c>
      <c r="D4" s="65" t="e">
        <f>GETPIVOTDATA("Resolución Directoral",'CUENTA RD 2021'!$A$3,"MES","FEBRERO")</f>
        <v>#REF!</v>
      </c>
      <c r="E4" s="65">
        <f>GETPIVOTDATA("Resolución Directoral",'CUENTA RD 2022'!$A$3,"MES","FEBRERO")</f>
        <v>82</v>
      </c>
      <c r="F4" s="65">
        <f>GETPIVOTDATA("Resolución Directoral",'CUENTA RD 2023'!$A$3,"MES","FEBRERO")</f>
        <v>95</v>
      </c>
    </row>
    <row r="5" spans="1:6" hidden="1" x14ac:dyDescent="0.25">
      <c r="A5" s="66" t="s">
        <v>11970</v>
      </c>
      <c r="B5" s="65">
        <f>GETPIVOTDATA("RESOLUCION DIRECTORAL N°",'CUENTA RD 2019'!$A$3,"MES","MARZO")</f>
        <v>85</v>
      </c>
      <c r="C5" s="65" t="e">
        <f>GETPIVOTDATA("Resolución Directoral",'CUENTA RD 2020'!$A$3,"MES","MARZO")</f>
        <v>#REF!</v>
      </c>
      <c r="D5" s="65" t="e">
        <f>GETPIVOTDATA("Resolución Directoral",'CUENTA RD 2021'!$A$3,"MES","MARZO")</f>
        <v>#REF!</v>
      </c>
      <c r="E5" s="65">
        <f>GETPIVOTDATA("Resolución Directoral",'CUENTA RD 2022'!$A$3,"MES","MARZO")</f>
        <v>73</v>
      </c>
      <c r="F5" s="65">
        <f>GETPIVOTDATA("Resolución Directoral",'CUENTA RD 2023'!$A$3,"MES","MARZO")</f>
        <v>102</v>
      </c>
    </row>
    <row r="6" spans="1:6" hidden="1" x14ac:dyDescent="0.25">
      <c r="A6" s="66" t="s">
        <v>11971</v>
      </c>
      <c r="B6" s="65">
        <f>GETPIVOTDATA("RESOLUCION DIRECTORAL N°",'CUENTA RD 2019'!$A$3,"MES","ABRIL")</f>
        <v>69</v>
      </c>
      <c r="C6" s="65" t="e">
        <f>GETPIVOTDATA("Resolución Directoral",'CUENTA RD 2020'!$A$3,"MES","ABRIL")</f>
        <v>#REF!</v>
      </c>
      <c r="D6" s="65" t="e">
        <f>GETPIVOTDATA("Resolución Directoral",'CUENTA RD 2021'!$A$3,"MES","ABRIL")</f>
        <v>#REF!</v>
      </c>
      <c r="E6" s="65">
        <f>GETPIVOTDATA("Resolución Directoral",'CUENTA RD 2022'!$A$3,"MES","ABRIL")</f>
        <v>61</v>
      </c>
      <c r="F6" s="65">
        <f>GETPIVOTDATA("Resolución Directoral",'CUENTA RD 2023'!$A$3,"MES","ABRIL")</f>
        <v>89</v>
      </c>
    </row>
    <row r="7" spans="1:6" hidden="1" x14ac:dyDescent="0.25">
      <c r="A7" s="66" t="s">
        <v>11972</v>
      </c>
      <c r="B7" s="65">
        <f>GETPIVOTDATA("RESOLUCION DIRECTORAL N°",'CUENTA RD 2019'!$A$3,"MES","MAYO")</f>
        <v>34</v>
      </c>
      <c r="C7" s="65" t="e">
        <f>GETPIVOTDATA("Resolución Directoral",'CUENTA RD 2020'!$A$3,"MES","MAYO")</f>
        <v>#REF!</v>
      </c>
      <c r="D7" s="65" t="e">
        <f>GETPIVOTDATA("Resolución Directoral",'CUENTA RD 2021'!$A$3,"MES","MAYO")</f>
        <v>#REF!</v>
      </c>
      <c r="E7" s="65">
        <f>GETPIVOTDATA("Resolución Directoral",'CUENTA RD 2022'!$A$3,"MES","MAYO")</f>
        <v>76</v>
      </c>
      <c r="F7" s="65">
        <f>GETPIVOTDATA("Resolución Directoral",'CUENTA RD 2023'!$A$3,"MES","MAYO")</f>
        <v>89</v>
      </c>
    </row>
    <row r="8" spans="1:6" hidden="1" x14ac:dyDescent="0.25">
      <c r="A8" s="66" t="s">
        <v>11973</v>
      </c>
      <c r="B8" s="65">
        <f>GETPIVOTDATA("RESOLUCION DIRECTORAL N°",'CUENTA RD 2019'!$A$3,"MES","JUNIO")</f>
        <v>52</v>
      </c>
      <c r="C8" s="65" t="e">
        <f>GETPIVOTDATA("Resolución Directoral",'CUENTA RD 2020'!$A$3,"MES","JUNIO")</f>
        <v>#REF!</v>
      </c>
      <c r="D8" s="65" t="e">
        <f>GETPIVOTDATA("Resolución Directoral",'CUENTA RD 2021'!$A$3,"MES","JUNIO")</f>
        <v>#REF!</v>
      </c>
      <c r="E8" s="65">
        <f>GETPIVOTDATA("Resolución Directoral",'CUENTA RD 2022'!$A$3,"MES","JUNIO")</f>
        <v>37</v>
      </c>
      <c r="F8" s="65">
        <f>GETPIVOTDATA("Resolución Directoral",'CUENTA RD 2023'!$A$3,"MES","JUNIO")</f>
        <v>52</v>
      </c>
    </row>
    <row r="9" spans="1:6" hidden="1" x14ac:dyDescent="0.25">
      <c r="A9" s="66" t="s">
        <v>11974</v>
      </c>
      <c r="B9" s="65">
        <f>GETPIVOTDATA("RESOLUCION DIRECTORAL N°",'CUENTA RD 2019'!$A$3,"MES","JULIO")</f>
        <v>31</v>
      </c>
      <c r="C9" s="65" t="e">
        <f>GETPIVOTDATA("Resolución Directoral",'CUENTA RD 2020'!$A$3,"MES","JULIO")</f>
        <v>#REF!</v>
      </c>
      <c r="D9" s="65" t="e">
        <f>GETPIVOTDATA("Resolución Directoral",'CUENTA RD 2021'!$A$3,"MES","JULIO")</f>
        <v>#REF!</v>
      </c>
      <c r="E9" s="65">
        <f>GETPIVOTDATA("Resolución Directoral",'CUENTA RD 2022'!$A$3,"MES","JULIO")</f>
        <v>70</v>
      </c>
      <c r="F9" s="65">
        <f>GETPIVOTDATA("Resolución Directoral",'CUENTA RD 2023'!$A$3,"MES","JULIO")</f>
        <v>40</v>
      </c>
    </row>
    <row r="10" spans="1:6" hidden="1" x14ac:dyDescent="0.25">
      <c r="A10" s="66" t="s">
        <v>11975</v>
      </c>
      <c r="B10" s="65">
        <f>GETPIVOTDATA("RESOLUCION DIRECTORAL N°",'CUENTA RD 2019'!$A$3,"MES","AGOSTO")</f>
        <v>56</v>
      </c>
      <c r="C10" s="65" t="e">
        <f>GETPIVOTDATA("Resolución Directoral",'CUENTA RD 2020'!$A$3,"MES","AGOSTO")</f>
        <v>#REF!</v>
      </c>
      <c r="D10" s="65" t="e">
        <f>GETPIVOTDATA("Resolución Directoral",'CUENTA RD 2021'!$A$3,"MES","AGOSTO")</f>
        <v>#REF!</v>
      </c>
      <c r="E10" s="65">
        <f>GETPIVOTDATA("Resolución Directoral",'CUENTA RD 2022'!$A$3,"MES","AGOSTO")</f>
        <v>44</v>
      </c>
      <c r="F10" s="65">
        <v>83</v>
      </c>
    </row>
    <row r="11" spans="1:6" hidden="1" x14ac:dyDescent="0.25">
      <c r="A11" s="66" t="s">
        <v>11976</v>
      </c>
      <c r="B11" s="65">
        <f>GETPIVOTDATA("RESOLUCION DIRECTORAL N°",'CUENTA RD 2019'!$A$3,"MES","SETIEMBRE")</f>
        <v>70</v>
      </c>
      <c r="C11" s="65" t="e">
        <f>GETPIVOTDATA("Resolución Directoral",'CUENTA RD 2020'!$A$3,"MES","SETIEMBRE")</f>
        <v>#REF!</v>
      </c>
      <c r="D11" s="65" t="e">
        <f>GETPIVOTDATA("Resolución Directoral",'CUENTA RD 2021'!$A$3,"MES","SETIEMBRE")</f>
        <v>#REF!</v>
      </c>
      <c r="E11" s="65">
        <f>GETPIVOTDATA("Resolución Directoral",'CUENTA RD 2022'!$A$3,"MES","SETIEMBRE")</f>
        <v>55</v>
      </c>
      <c r="F11" s="65">
        <v>16</v>
      </c>
    </row>
    <row r="12" spans="1:6" hidden="1" x14ac:dyDescent="0.25">
      <c r="A12" s="66" t="s">
        <v>11977</v>
      </c>
      <c r="B12" s="65">
        <f>GETPIVOTDATA("RESOLUCION DIRECTORAL N°",'CUENTA RD 2019'!$A$3,"MES","OCTUBRE")</f>
        <v>63</v>
      </c>
      <c r="C12" s="65" t="e">
        <f>GETPIVOTDATA("Resolución Directoral",'CUENTA RD 2020'!$A$3,"MES","OCTUBRE")</f>
        <v>#REF!</v>
      </c>
      <c r="D12" s="65" t="e">
        <f>GETPIVOTDATA("Resolución Directoral",'CUENTA RD 2021'!$A$3,"MES","OCTUBRE")</f>
        <v>#REF!</v>
      </c>
      <c r="E12" s="65">
        <f>GETPIVOTDATA("Resolución Directoral",'CUENTA RD 2022'!$A$3,"MES","OCTUBRE")</f>
        <v>59</v>
      </c>
      <c r="F12" s="65"/>
    </row>
    <row r="13" spans="1:6" hidden="1" x14ac:dyDescent="0.25">
      <c r="A13" s="66" t="s">
        <v>11978</v>
      </c>
      <c r="B13" s="65">
        <f>GETPIVOTDATA("RESOLUCION DIRECTORAL N°",'CUENTA RD 2019'!$A$3,"MES","NOVIEMBRE")</f>
        <v>61</v>
      </c>
      <c r="C13" s="65" t="e">
        <f>GETPIVOTDATA("Resolución Directoral",'CUENTA RD 2020'!$A$3,"MES","NOVIEMBRE")</f>
        <v>#REF!</v>
      </c>
      <c r="D13" s="65" t="e">
        <f>GETPIVOTDATA("Resolución Directoral",'CUENTA RD 2021'!$A$3,"MES","NOVIEMBRE")</f>
        <v>#REF!</v>
      </c>
      <c r="E13" s="65">
        <f>GETPIVOTDATA("Resolución Directoral",'CUENTA RD 2022'!$A$3,"MES","NOVIEMBRE")</f>
        <v>83</v>
      </c>
      <c r="F13" s="65"/>
    </row>
    <row r="14" spans="1:6" hidden="1" x14ac:dyDescent="0.25">
      <c r="A14" s="66" t="s">
        <v>11979</v>
      </c>
      <c r="B14" s="65">
        <f>GETPIVOTDATA("RESOLUCION DIRECTORAL N°",'CUENTA RD 2019'!$A$3,"MES","DICIEMBRE")</f>
        <v>84</v>
      </c>
      <c r="C14" s="65" t="e">
        <f>GETPIVOTDATA("Resolución Directoral",'CUENTA RD 2020'!$A$3,"MES","DICIEMBRE")</f>
        <v>#REF!</v>
      </c>
      <c r="D14" s="65" t="e">
        <f>GETPIVOTDATA("Resolución Directoral",'CUENTA RD 2021'!$A$3,"MES","DICIEMBRE")</f>
        <v>#REF!</v>
      </c>
      <c r="E14" s="65">
        <f>GETPIVOTDATA("Resolución Directoral",'CUENTA RD 2022'!$A$3,"MES","DICIEMBRE")</f>
        <v>39</v>
      </c>
      <c r="F14" s="65"/>
    </row>
    <row r="15" spans="1:6" hidden="1" x14ac:dyDescent="0.25">
      <c r="A15" s="66"/>
      <c r="B15" s="65">
        <f>SUM(B3:B14)</f>
        <v>823</v>
      </c>
      <c r="C15" s="65" t="e">
        <f t="shared" ref="C15:F15" si="0">SUM(C3:C14)</f>
        <v>#REF!</v>
      </c>
      <c r="D15" s="65" t="e">
        <f t="shared" si="0"/>
        <v>#REF!</v>
      </c>
      <c r="E15" s="65">
        <f t="shared" si="0"/>
        <v>766</v>
      </c>
      <c r="F15" s="65">
        <f t="shared" si="0"/>
        <v>662</v>
      </c>
    </row>
    <row r="16" spans="1:6" hidden="1" x14ac:dyDescent="0.25"/>
    <row r="17" spans="1:7" hidden="1" x14ac:dyDescent="0.25"/>
    <row r="18" spans="1:7" x14ac:dyDescent="0.25">
      <c r="A18" s="76" t="s">
        <v>11982</v>
      </c>
      <c r="B18" s="77">
        <v>2019</v>
      </c>
      <c r="C18" s="77">
        <v>2020</v>
      </c>
      <c r="D18" s="77">
        <v>2021</v>
      </c>
      <c r="E18" s="112">
        <v>2022</v>
      </c>
      <c r="F18" s="77">
        <v>2023</v>
      </c>
      <c r="G18" s="77">
        <v>2024</v>
      </c>
    </row>
    <row r="19" spans="1:7" x14ac:dyDescent="0.25">
      <c r="A19" s="68" t="s">
        <v>11968</v>
      </c>
      <c r="B19" s="67">
        <f>'CUENTA RD 2019'!B4</f>
        <v>119</v>
      </c>
      <c r="C19" s="65">
        <f>'CUENTA RD 2020'!B4</f>
        <v>110</v>
      </c>
      <c r="D19" s="67">
        <f>'CUENTA RD 2021'!B4</f>
        <v>80</v>
      </c>
      <c r="E19" s="113">
        <f>'CUENTA RD 2022'!B4</f>
        <v>87</v>
      </c>
      <c r="F19" s="67">
        <f>'CUENTA RD 2023'!B4</f>
        <v>96</v>
      </c>
      <c r="G19" s="67">
        <f>'CUENTA RD 2024'!B4</f>
        <v>79</v>
      </c>
    </row>
    <row r="20" spans="1:7" x14ac:dyDescent="0.25">
      <c r="A20" s="68" t="s">
        <v>11969</v>
      </c>
      <c r="B20" s="67">
        <f>'CUENTA RD 2019'!B5</f>
        <v>99</v>
      </c>
      <c r="C20" s="65">
        <f>'CUENTA RD 2020'!B5</f>
        <v>61</v>
      </c>
      <c r="D20" s="67">
        <f>'CUENTA RD 2021'!B5</f>
        <v>83</v>
      </c>
      <c r="E20" s="113">
        <f>'CUENTA RD 2022'!B5</f>
        <v>82</v>
      </c>
      <c r="F20" s="67">
        <f>'CUENTA RD 2023'!B5</f>
        <v>95</v>
      </c>
      <c r="G20" s="67">
        <f>'CUENTA RD 2024'!B5</f>
        <v>69</v>
      </c>
    </row>
    <row r="21" spans="1:7" x14ac:dyDescent="0.25">
      <c r="A21" s="68" t="s">
        <v>11970</v>
      </c>
      <c r="B21" s="67">
        <f>'CUENTA RD 2019'!B6</f>
        <v>85</v>
      </c>
      <c r="C21" s="65">
        <f>'CUENTA RD 2020'!B6</f>
        <v>31</v>
      </c>
      <c r="D21" s="67">
        <f>'CUENTA RD 2021'!B6</f>
        <v>88</v>
      </c>
      <c r="E21" s="113">
        <f>'CUENTA RD 2022'!B6</f>
        <v>73</v>
      </c>
      <c r="F21" s="67">
        <f>'CUENTA RD 2023'!B6</f>
        <v>102</v>
      </c>
      <c r="G21" s="67">
        <f>'CUENTA RD 2024'!B6</f>
        <v>35</v>
      </c>
    </row>
    <row r="22" spans="1:7" x14ac:dyDescent="0.25">
      <c r="A22" s="68" t="s">
        <v>11971</v>
      </c>
      <c r="B22" s="67"/>
      <c r="C22" s="65"/>
      <c r="D22" s="67"/>
      <c r="E22" s="113"/>
      <c r="F22" s="67"/>
      <c r="G22" s="68"/>
    </row>
    <row r="23" spans="1:7" x14ac:dyDescent="0.25">
      <c r="A23" s="68" t="s">
        <v>11972</v>
      </c>
      <c r="B23" s="67"/>
      <c r="C23" s="65"/>
      <c r="D23" s="67"/>
      <c r="E23" s="113"/>
      <c r="F23" s="67"/>
      <c r="G23" s="68"/>
    </row>
    <row r="24" spans="1:7" x14ac:dyDescent="0.25">
      <c r="A24" s="68" t="s">
        <v>11973</v>
      </c>
      <c r="B24" s="67"/>
      <c r="C24" s="65"/>
      <c r="D24" s="67"/>
      <c r="E24" s="113"/>
      <c r="F24" s="67"/>
      <c r="G24" s="68"/>
    </row>
    <row r="25" spans="1:7" x14ac:dyDescent="0.25">
      <c r="A25" s="68" t="s">
        <v>11974</v>
      </c>
      <c r="B25" s="67"/>
      <c r="C25" s="65"/>
      <c r="D25" s="67"/>
      <c r="E25" s="113"/>
      <c r="F25" s="67"/>
      <c r="G25" s="68"/>
    </row>
    <row r="26" spans="1:7" x14ac:dyDescent="0.25">
      <c r="A26" s="68" t="s">
        <v>11975</v>
      </c>
      <c r="B26" s="67"/>
      <c r="C26" s="65"/>
      <c r="D26" s="67"/>
      <c r="E26" s="113"/>
      <c r="F26" s="67"/>
      <c r="G26" s="68"/>
    </row>
    <row r="27" spans="1:7" x14ac:dyDescent="0.25">
      <c r="A27" s="68" t="s">
        <v>11976</v>
      </c>
      <c r="B27" s="67"/>
      <c r="C27" s="65"/>
      <c r="D27" s="67"/>
      <c r="E27" s="113"/>
      <c r="F27" s="67"/>
      <c r="G27" s="68"/>
    </row>
    <row r="28" spans="1:7" x14ac:dyDescent="0.25">
      <c r="A28" s="68" t="s">
        <v>11977</v>
      </c>
      <c r="B28" s="67"/>
      <c r="C28" s="65"/>
      <c r="D28" s="67"/>
      <c r="E28" s="113"/>
      <c r="F28" s="67"/>
      <c r="G28" s="68"/>
    </row>
    <row r="29" spans="1:7" x14ac:dyDescent="0.25">
      <c r="A29" s="68" t="s">
        <v>11978</v>
      </c>
      <c r="B29" s="67"/>
      <c r="C29" s="65"/>
      <c r="D29" s="67"/>
      <c r="E29" s="113"/>
      <c r="F29" s="67"/>
      <c r="G29" s="68"/>
    </row>
    <row r="30" spans="1:7" x14ac:dyDescent="0.25">
      <c r="A30" s="68" t="s">
        <v>11979</v>
      </c>
      <c r="B30" s="67"/>
      <c r="C30" s="65"/>
      <c r="D30" s="67"/>
      <c r="E30" s="113"/>
      <c r="F30" s="67"/>
      <c r="G30" s="68"/>
    </row>
    <row r="31" spans="1:7" x14ac:dyDescent="0.25">
      <c r="A31" s="76" t="s">
        <v>25201</v>
      </c>
      <c r="B31" s="77">
        <f>SUM(B19:B30)</f>
        <v>303</v>
      </c>
      <c r="C31" s="77">
        <f t="shared" ref="C31:G31" si="1">SUM(C19:C30)</f>
        <v>202</v>
      </c>
      <c r="D31" s="77">
        <f t="shared" si="1"/>
        <v>251</v>
      </c>
      <c r="E31" s="112">
        <f t="shared" si="1"/>
        <v>242</v>
      </c>
      <c r="F31" s="77">
        <f t="shared" si="1"/>
        <v>293</v>
      </c>
      <c r="G31" s="77">
        <f t="shared" si="1"/>
        <v>183</v>
      </c>
    </row>
    <row r="33" spans="1:7" s="69" customFormat="1" x14ac:dyDescent="0.25">
      <c r="B33" s="70"/>
      <c r="C33" s="70"/>
      <c r="D33" s="70"/>
      <c r="E33" s="70"/>
      <c r="F33" s="70"/>
    </row>
    <row r="34" spans="1:7" s="69" customFormat="1" x14ac:dyDescent="0.25">
      <c r="B34" s="78">
        <v>2019</v>
      </c>
      <c r="C34" s="78">
        <v>2020</v>
      </c>
      <c r="D34" s="78">
        <v>2021</v>
      </c>
      <c r="E34" s="78">
        <v>2022</v>
      </c>
      <c r="F34" s="78">
        <v>2023</v>
      </c>
      <c r="G34" s="78">
        <v>2024</v>
      </c>
    </row>
    <row r="35" spans="1:7" s="69" customFormat="1" ht="45" x14ac:dyDescent="0.25">
      <c r="A35" s="79" t="s">
        <v>25202</v>
      </c>
      <c r="B35" s="65">
        <f>B31</f>
        <v>303</v>
      </c>
      <c r="C35" s="65">
        <f t="shared" ref="C35:F35" si="2">C31</f>
        <v>202</v>
      </c>
      <c r="D35" s="65">
        <f t="shared" si="2"/>
        <v>251</v>
      </c>
      <c r="E35" s="65">
        <f t="shared" si="2"/>
        <v>242</v>
      </c>
      <c r="F35" s="65">
        <f t="shared" si="2"/>
        <v>293</v>
      </c>
      <c r="G35" s="65">
        <f t="shared" ref="G35" si="3">G31</f>
        <v>183</v>
      </c>
    </row>
    <row r="36" spans="1:7" x14ac:dyDescent="0.25">
      <c r="A36" t="s">
        <v>25203</v>
      </c>
      <c r="B36"/>
      <c r="C36"/>
      <c r="D36"/>
      <c r="E36"/>
      <c r="F36"/>
    </row>
    <row r="38" spans="1:7" x14ac:dyDescent="0.25">
      <c r="A38" s="366" t="s">
        <v>25204</v>
      </c>
      <c r="B38" s="366"/>
      <c r="C38" s="366"/>
      <c r="D38" s="366"/>
      <c r="E38" s="366"/>
      <c r="F38" s="366"/>
      <c r="G38" s="366"/>
    </row>
  </sheetData>
  <mergeCells count="1">
    <mergeCell ref="A38:G38"/>
  </mergeCells>
  <phoneticPr fontId="16" type="noConversion"/>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ediaLengthInSeconds xmlns="88117a9a-8842-4372-ba69-f648c01a4e27" xsi:nil="true"/>
    <SharedWithUsers xmlns="822906b7-78ff-4836-aa94-c5e455a4009e">
      <UserInfo>
        <DisplayName/>
        <AccountId xsi:nil="true"/>
        <AccountType/>
      </UserInfo>
    </SharedWithUsers>
    <lcf76f155ced4ddcb4097134ff3c332f xmlns="88117a9a-8842-4372-ba69-f648c01a4e27">
      <Terms xmlns="http://schemas.microsoft.com/office/infopath/2007/PartnerControls"/>
    </lcf76f155ced4ddcb4097134ff3c332f>
    <TaxCatchAll xmlns="822906b7-78ff-4836-aa94-c5e455a4009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86AE6E4C23C25449A79041C7003A6819" ma:contentTypeVersion="18" ma:contentTypeDescription="Crear nuevo documento." ma:contentTypeScope="" ma:versionID="7e19cef364f2f04864ddd9ec4ffa99c6">
  <xsd:schema xmlns:xsd="http://www.w3.org/2001/XMLSchema" xmlns:xs="http://www.w3.org/2001/XMLSchema" xmlns:p="http://schemas.microsoft.com/office/2006/metadata/properties" xmlns:ns2="88117a9a-8842-4372-ba69-f648c01a4e27" xmlns:ns3="822906b7-78ff-4836-aa94-c5e455a4009e" targetNamespace="http://schemas.microsoft.com/office/2006/metadata/properties" ma:root="true" ma:fieldsID="c8ef0d82619c31c556c756b5df4aa16d" ns2:_="" ns3:_="">
    <xsd:import namespace="88117a9a-8842-4372-ba69-f648c01a4e27"/>
    <xsd:import namespace="822906b7-78ff-4836-aa94-c5e455a4009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LengthInSeconds" minOccurs="0"/>
                <xsd:element ref="ns2:MediaServiceSearchProperties" minOccurs="0"/>
                <xsd:element ref="ns2:MediaServiceObjectDetectorVersion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117a9a-8842-4372-ba69-f648c01a4e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lcf76f155ced4ddcb4097134ff3c332f" ma:index="23" nillable="true" ma:taxonomy="true" ma:internalName="lcf76f155ced4ddcb4097134ff3c332f" ma:taxonomyFieldName="MediaServiceImageTags" ma:displayName="Etiquetas de imagen" ma:readOnly="false" ma:fieldId="{5cf76f15-5ced-4ddc-b409-7134ff3c332f}" ma:taxonomyMulti="true" ma:sspId="5a1b9b3e-563d-4224-9268-7184741b2c0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22906b7-78ff-4836-aa94-c5e455a4009e"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TaxCatchAll" ma:index="24" nillable="true" ma:displayName="Taxonomy Catch All Column" ma:hidden="true" ma:list="{04041c65-ddeb-4eee-bd47-b02d617cb4b4}" ma:internalName="TaxCatchAll" ma:showField="CatchAllData" ma:web="822906b7-78ff-4836-aa94-c5e455a4009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989610-AFDC-4073-B8CD-068B945E51AE}">
  <ds:schemaRefs>
    <ds:schemaRef ds:uri="http://purl.org/dc/terms/"/>
    <ds:schemaRef ds:uri="http://purl.org/dc/elements/1.1/"/>
    <ds:schemaRef ds:uri="http://schemas.openxmlformats.org/package/2006/metadata/core-properties"/>
    <ds:schemaRef ds:uri="http://schemas.microsoft.com/office/2006/metadata/properties"/>
    <ds:schemaRef ds:uri="http://purl.org/dc/dcmitype/"/>
    <ds:schemaRef ds:uri="http://schemas.microsoft.com/office/2006/documentManagement/types"/>
    <ds:schemaRef ds:uri="88117a9a-8842-4372-ba69-f648c01a4e27"/>
    <ds:schemaRef ds:uri="http://schemas.microsoft.com/office/infopath/2007/PartnerControls"/>
    <ds:schemaRef ds:uri="822906b7-78ff-4836-aa94-c5e455a4009e"/>
    <ds:schemaRef ds:uri="http://www.w3.org/XML/1998/namespace"/>
  </ds:schemaRefs>
</ds:datastoreItem>
</file>

<file path=customXml/itemProps2.xml><?xml version="1.0" encoding="utf-8"?>
<ds:datastoreItem xmlns:ds="http://schemas.openxmlformats.org/officeDocument/2006/customXml" ds:itemID="{6F324B4F-69AD-4719-ACD3-7D9BD016F3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117a9a-8842-4372-ba69-f648c01a4e27"/>
    <ds:schemaRef ds:uri="822906b7-78ff-4836-aa94-c5e455a400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1247C23-15A9-4E47-A5EB-4E669651721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20</vt:i4>
      </vt:variant>
    </vt:vector>
  </HeadingPairs>
  <TitlesOfParts>
    <vt:vector size="20" baseType="lpstr">
      <vt:lpstr>2017</vt:lpstr>
      <vt:lpstr>2018</vt:lpstr>
      <vt:lpstr>CUENTA RD 2019</vt:lpstr>
      <vt:lpstr>2019</vt:lpstr>
      <vt:lpstr>CUENTA RD 2020</vt:lpstr>
      <vt:lpstr>2020</vt:lpstr>
      <vt:lpstr>CUENTA RD 2021</vt:lpstr>
      <vt:lpstr>2021</vt:lpstr>
      <vt:lpstr>CUENTA RD 2022</vt:lpstr>
      <vt:lpstr>POR PROCEDIMIENTO 2022</vt:lpstr>
      <vt:lpstr>2022</vt:lpstr>
      <vt:lpstr>CUENTA RD 2023</vt:lpstr>
      <vt:lpstr>2023 POR UUOO</vt:lpstr>
      <vt:lpstr>2023 POR PROCEDIMIENTOS</vt:lpstr>
      <vt:lpstr>2023</vt:lpstr>
      <vt:lpstr>CUENTA RD 2024</vt:lpstr>
      <vt:lpstr>2024 POR UUOO</vt:lpstr>
      <vt:lpstr>2024 POR PROCEDIMIENTOS</vt:lpstr>
      <vt:lpstr>2024</vt:lpstr>
      <vt:lpstr>RESUMEN GENERAL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Jesus Alberto Reyes Ramirez - O/S</dc:creator>
  <cp:keywords/>
  <dc:description/>
  <cp:lastModifiedBy>Juan Josue Tapia Felipe - O/S</cp:lastModifiedBy>
  <cp:revision/>
  <dcterms:created xsi:type="dcterms:W3CDTF">2022-11-16T14:34:02Z</dcterms:created>
  <dcterms:modified xsi:type="dcterms:W3CDTF">2024-03-18T18:06:19Z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0x01010086AE6E4C23C25449A79041C7003A6819</vt:lpwstr>
  </property>
  <property fmtid="{D5CDD505-2E9C-101B-9397-08002B2CF9AE}" pid="4" name="_SourceUrl">
    <vt:lpwstr/>
  </property>
  <property fmtid="{D5CDD505-2E9C-101B-9397-08002B2CF9AE}" pid="5" name="_SharedFileIndex">
    <vt:lpwstr/>
  </property>
  <property fmtid="{D5CDD505-2E9C-101B-9397-08002B2CF9AE}" pid="6" name="ComplianceAssetId">
    <vt:lpwstr/>
  </property>
  <property fmtid="{D5CDD505-2E9C-101B-9397-08002B2CF9AE}" pid="7" name="_ExtendedDescription">
    <vt:lpwstr/>
  </property>
  <property fmtid="{D5CDD505-2E9C-101B-9397-08002B2CF9AE}" pid="8" name="TriggerFlowInfo">
    <vt:lpwstr/>
  </property>
</Properties>
</file>